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transambientalco-my.sharepoint.com/personal/analista_nomina_transambiental_com_co/Documents/Documentos/Escritorio/"/>
    </mc:Choice>
  </mc:AlternateContent>
  <xr:revisionPtr revIDLastSave="0" documentId="8_{503BA18A-6EE2-4CE0-B7AE-0E9273A77308}" xr6:coauthVersionLast="47" xr6:coauthVersionMax="47" xr10:uidLastSave="{00000000-0000-0000-0000-000000000000}"/>
  <bookViews>
    <workbookView xWindow="-120" yWindow="-120" windowWidth="20730" windowHeight="11040" tabRatio="894" firstSheet="1" activeTab="2" xr2:uid="{00000000-000D-0000-FFFF-FFFF00000000}"/>
  </bookViews>
  <sheets>
    <sheet name="Sheet" sheetId="1" state="hidden" r:id="rId1"/>
    <sheet name="Comportamiento" sheetId="3" r:id="rId2"/>
    <sheet name="Detalle Gerencia" sheetId="12" r:id="rId3"/>
    <sheet name="Saldos X Terceros X Año" sheetId="7" r:id="rId4"/>
    <sheet name="BD sin reclasif" sheetId="6" r:id="rId5"/>
    <sheet name="BD 2021 - 2026" sheetId="5" r:id="rId6"/>
    <sheet name="BD 2021 - 2025 (2)" sheetId="10" r:id="rId7"/>
    <sheet name="BD 2021 - 2025 tercero " sheetId="9" r:id="rId8"/>
    <sheet name="Hoja1" sheetId="8" r:id="rId9"/>
    <sheet name="Hoja2" sheetId="13" r:id="rId10"/>
    <sheet name="Bce Prueba Dic 2025" sheetId="11" r:id="rId11"/>
    <sheet name="Compromisos" sheetId="4" r:id="rId12"/>
  </sheets>
  <externalReferences>
    <externalReference r:id="rId13"/>
  </externalReferences>
  <definedNames>
    <definedName name="_xlnm._FilterDatabase" localSheetId="10" hidden="1">'Bce Prueba Dic 2025'!$A$6:$L$376</definedName>
    <definedName name="_xlnm._FilterDatabase" localSheetId="6" hidden="1">'BD 2021 - 2025 (2)'!$A$6:$AC$2362</definedName>
    <definedName name="_xlnm._FilterDatabase" localSheetId="7" hidden="1">'BD 2021 - 2025 tercero '!$A$6:$AC$2362</definedName>
    <definedName name="_xlnm._FilterDatabase" localSheetId="5" hidden="1">'BD 2021 - 2026'!$A$6:$AC$2513</definedName>
    <definedName name="_xlnm._FilterDatabase" localSheetId="4" hidden="1">'BD sin reclasif'!$A$6:$AH$2119</definedName>
    <definedName name="_xlnm._FilterDatabase" localSheetId="1" hidden="1">Comportamiento!$B$5:$F$6</definedName>
    <definedName name="_xlnm._FilterDatabase" localSheetId="0" hidden="1">Sheet!$A$6:$AC$522</definedName>
    <definedName name="_xlnm.Print_Area" localSheetId="1">Comportamiento!$B$2:$W$13</definedName>
  </definedNames>
  <calcPr calcId="191029"/>
  <pivotCaches>
    <pivotCache cacheId="4" r:id="rId14"/>
    <pivotCache cacheId="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2" l="1"/>
  <c r="I23" i="12"/>
  <c r="C40" i="12"/>
  <c r="H15" i="12"/>
  <c r="H14" i="12"/>
  <c r="G15" i="12"/>
  <c r="G11" i="12"/>
  <c r="G12" i="12"/>
  <c r="G13" i="12"/>
  <c r="G14" i="12"/>
  <c r="D2118" i="6" l="1"/>
  <c r="L2118" i="6"/>
  <c r="AF2118" i="6"/>
  <c r="AG2118" i="6"/>
  <c r="AH2118" i="6"/>
  <c r="D2069" i="6"/>
  <c r="L2069" i="6"/>
  <c r="AF2069" i="6"/>
  <c r="AG2069" i="6"/>
  <c r="AH2069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1044" i="6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614" i="6"/>
  <c r="AH1615" i="6"/>
  <c r="AH1616" i="6"/>
  <c r="AH1617" i="6"/>
  <c r="AH1618" i="6"/>
  <c r="AH1619" i="6"/>
  <c r="AH1620" i="6"/>
  <c r="AH1621" i="6"/>
  <c r="AH1622" i="6"/>
  <c r="AH1623" i="6"/>
  <c r="AH1624" i="6"/>
  <c r="AH1625" i="6"/>
  <c r="AH1626" i="6"/>
  <c r="AH1627" i="6"/>
  <c r="AH1628" i="6"/>
  <c r="AH1629" i="6"/>
  <c r="AH1630" i="6"/>
  <c r="AH1631" i="6"/>
  <c r="AH1632" i="6"/>
  <c r="AH1633" i="6"/>
  <c r="AH1634" i="6"/>
  <c r="AH1635" i="6"/>
  <c r="AH1636" i="6"/>
  <c r="AH1637" i="6"/>
  <c r="AH1638" i="6"/>
  <c r="AH1639" i="6"/>
  <c r="AH1640" i="6"/>
  <c r="AH1641" i="6"/>
  <c r="AH1642" i="6"/>
  <c r="AH1643" i="6"/>
  <c r="AH1644" i="6"/>
  <c r="AH1645" i="6"/>
  <c r="AH1646" i="6"/>
  <c r="AH1647" i="6"/>
  <c r="AH1648" i="6"/>
  <c r="AH1649" i="6"/>
  <c r="AH1650" i="6"/>
  <c r="AH1651" i="6"/>
  <c r="AH1652" i="6"/>
  <c r="AH1653" i="6"/>
  <c r="AH1654" i="6"/>
  <c r="AH1655" i="6"/>
  <c r="AH1656" i="6"/>
  <c r="AH1657" i="6"/>
  <c r="AH1658" i="6"/>
  <c r="AH1659" i="6"/>
  <c r="AH1660" i="6"/>
  <c r="AH1661" i="6"/>
  <c r="AH1662" i="6"/>
  <c r="AH1663" i="6"/>
  <c r="AH1664" i="6"/>
  <c r="AH1665" i="6"/>
  <c r="AH1666" i="6"/>
  <c r="AH1667" i="6"/>
  <c r="AH1668" i="6"/>
  <c r="AH1669" i="6"/>
  <c r="AH1670" i="6"/>
  <c r="AH1671" i="6"/>
  <c r="AH1672" i="6"/>
  <c r="AH1673" i="6"/>
  <c r="AH1674" i="6"/>
  <c r="AH1675" i="6"/>
  <c r="AH1676" i="6"/>
  <c r="AH1677" i="6"/>
  <c r="AH1678" i="6"/>
  <c r="AH1679" i="6"/>
  <c r="AH1680" i="6"/>
  <c r="AH1681" i="6"/>
  <c r="AH1682" i="6"/>
  <c r="AH1683" i="6"/>
  <c r="AH1684" i="6"/>
  <c r="AH1685" i="6"/>
  <c r="AH1686" i="6"/>
  <c r="AH1687" i="6"/>
  <c r="AH1688" i="6"/>
  <c r="AH1689" i="6"/>
  <c r="AH1690" i="6"/>
  <c r="AH1691" i="6"/>
  <c r="AH1692" i="6"/>
  <c r="AH1693" i="6"/>
  <c r="AH1694" i="6"/>
  <c r="AH1695" i="6"/>
  <c r="AH1696" i="6"/>
  <c r="AH1697" i="6"/>
  <c r="AH1698" i="6"/>
  <c r="AH1699" i="6"/>
  <c r="AH1700" i="6"/>
  <c r="AH1701" i="6"/>
  <c r="AH1702" i="6"/>
  <c r="AH1703" i="6"/>
  <c r="AH1704" i="6"/>
  <c r="AH1705" i="6"/>
  <c r="AH1706" i="6"/>
  <c r="AH1707" i="6"/>
  <c r="AH1708" i="6"/>
  <c r="AH1709" i="6"/>
  <c r="AH1710" i="6"/>
  <c r="AH1711" i="6"/>
  <c r="AH1712" i="6"/>
  <c r="AH1713" i="6"/>
  <c r="AH1714" i="6"/>
  <c r="AH1715" i="6"/>
  <c r="AH1716" i="6"/>
  <c r="AH1717" i="6"/>
  <c r="AH1718" i="6"/>
  <c r="AH1719" i="6"/>
  <c r="AH1720" i="6"/>
  <c r="AH1721" i="6"/>
  <c r="AH1722" i="6"/>
  <c r="AH1723" i="6"/>
  <c r="AH1724" i="6"/>
  <c r="AH1725" i="6"/>
  <c r="AH1726" i="6"/>
  <c r="AH1727" i="6"/>
  <c r="AH1728" i="6"/>
  <c r="AH1729" i="6"/>
  <c r="AH1730" i="6"/>
  <c r="AH1731" i="6"/>
  <c r="AH1732" i="6"/>
  <c r="AH1733" i="6"/>
  <c r="AH1734" i="6"/>
  <c r="AH1735" i="6"/>
  <c r="AH1736" i="6"/>
  <c r="AH1737" i="6"/>
  <c r="AH1738" i="6"/>
  <c r="AH1739" i="6"/>
  <c r="AH1740" i="6"/>
  <c r="AH1741" i="6"/>
  <c r="AH1742" i="6"/>
  <c r="AH1743" i="6"/>
  <c r="AH1744" i="6"/>
  <c r="AH1745" i="6"/>
  <c r="AH1746" i="6"/>
  <c r="AH1747" i="6"/>
  <c r="AH1748" i="6"/>
  <c r="AH1749" i="6"/>
  <c r="AH1750" i="6"/>
  <c r="AH1751" i="6"/>
  <c r="AH1752" i="6"/>
  <c r="AH1753" i="6"/>
  <c r="AH1754" i="6"/>
  <c r="AH1755" i="6"/>
  <c r="AH1756" i="6"/>
  <c r="AH1757" i="6"/>
  <c r="AH1758" i="6"/>
  <c r="AH1759" i="6"/>
  <c r="AH1760" i="6"/>
  <c r="AH1761" i="6"/>
  <c r="AH1762" i="6"/>
  <c r="AH1763" i="6"/>
  <c r="AH1764" i="6"/>
  <c r="AH1765" i="6"/>
  <c r="AH1766" i="6"/>
  <c r="AH1767" i="6"/>
  <c r="AH1768" i="6"/>
  <c r="AH1769" i="6"/>
  <c r="AH1770" i="6"/>
  <c r="AH1771" i="6"/>
  <c r="AH1772" i="6"/>
  <c r="AH1773" i="6"/>
  <c r="AH1774" i="6"/>
  <c r="AH1775" i="6"/>
  <c r="AH1776" i="6"/>
  <c r="AH1777" i="6"/>
  <c r="AH1778" i="6"/>
  <c r="AH1779" i="6"/>
  <c r="AH1780" i="6"/>
  <c r="AH1781" i="6"/>
  <c r="AH1782" i="6"/>
  <c r="AH1783" i="6"/>
  <c r="AH1784" i="6"/>
  <c r="AH1785" i="6"/>
  <c r="AH1786" i="6"/>
  <c r="AH1787" i="6"/>
  <c r="AH1788" i="6"/>
  <c r="AH1789" i="6"/>
  <c r="AH1790" i="6"/>
  <c r="AH1791" i="6"/>
  <c r="AH1792" i="6"/>
  <c r="AH1793" i="6"/>
  <c r="AH1794" i="6"/>
  <c r="AH1795" i="6"/>
  <c r="AH1796" i="6"/>
  <c r="AH1797" i="6"/>
  <c r="AH1798" i="6"/>
  <c r="AH1799" i="6"/>
  <c r="AH1800" i="6"/>
  <c r="AH1801" i="6"/>
  <c r="AH1802" i="6"/>
  <c r="AH1803" i="6"/>
  <c r="AH1804" i="6"/>
  <c r="AH1805" i="6"/>
  <c r="AH1806" i="6"/>
  <c r="AH1807" i="6"/>
  <c r="AH1808" i="6"/>
  <c r="AH1809" i="6"/>
  <c r="AH1810" i="6"/>
  <c r="AH1811" i="6"/>
  <c r="AH1812" i="6"/>
  <c r="AH1813" i="6"/>
  <c r="AH1814" i="6"/>
  <c r="AH1815" i="6"/>
  <c r="AH1816" i="6"/>
  <c r="AH1817" i="6"/>
  <c r="AH1818" i="6"/>
  <c r="AH1819" i="6"/>
  <c r="AH1820" i="6"/>
  <c r="AH1821" i="6"/>
  <c r="AH1822" i="6"/>
  <c r="AH1823" i="6"/>
  <c r="AH1824" i="6"/>
  <c r="AH1825" i="6"/>
  <c r="AH1826" i="6"/>
  <c r="AH1827" i="6"/>
  <c r="AH1828" i="6"/>
  <c r="AH1829" i="6"/>
  <c r="AH1830" i="6"/>
  <c r="AH1831" i="6"/>
  <c r="AH1832" i="6"/>
  <c r="AH1833" i="6"/>
  <c r="AH1834" i="6"/>
  <c r="AH1835" i="6"/>
  <c r="AH1836" i="6"/>
  <c r="AH1837" i="6"/>
  <c r="AH1838" i="6"/>
  <c r="AH1839" i="6"/>
  <c r="AH1840" i="6"/>
  <c r="AH1841" i="6"/>
  <c r="AH1842" i="6"/>
  <c r="AH1843" i="6"/>
  <c r="AH1844" i="6"/>
  <c r="AH1845" i="6"/>
  <c r="AH1846" i="6"/>
  <c r="AH1847" i="6"/>
  <c r="AH1848" i="6"/>
  <c r="AH1849" i="6"/>
  <c r="AH1850" i="6"/>
  <c r="AH1851" i="6"/>
  <c r="AH1852" i="6"/>
  <c r="AH1853" i="6"/>
  <c r="AH1854" i="6"/>
  <c r="AH1855" i="6"/>
  <c r="AH1856" i="6"/>
  <c r="AH1857" i="6"/>
  <c r="AH1858" i="6"/>
  <c r="AH1859" i="6"/>
  <c r="AH1860" i="6"/>
  <c r="AH1861" i="6"/>
  <c r="AH1862" i="6"/>
  <c r="AH1863" i="6"/>
  <c r="AH1864" i="6"/>
  <c r="AH1865" i="6"/>
  <c r="AH1866" i="6"/>
  <c r="AH1867" i="6"/>
  <c r="AH1868" i="6"/>
  <c r="AH1869" i="6"/>
  <c r="AH1870" i="6"/>
  <c r="AH1871" i="6"/>
  <c r="AH1872" i="6"/>
  <c r="AH1873" i="6"/>
  <c r="AH1874" i="6"/>
  <c r="AH1875" i="6"/>
  <c r="AH1876" i="6"/>
  <c r="AH1877" i="6"/>
  <c r="AH1878" i="6"/>
  <c r="AH1879" i="6"/>
  <c r="AH1880" i="6"/>
  <c r="AH1881" i="6"/>
  <c r="AH1882" i="6"/>
  <c r="AH1883" i="6"/>
  <c r="AH1884" i="6"/>
  <c r="AH1885" i="6"/>
  <c r="AH1886" i="6"/>
  <c r="AH1887" i="6"/>
  <c r="AH1888" i="6"/>
  <c r="AH1889" i="6"/>
  <c r="AH1890" i="6"/>
  <c r="AH1891" i="6"/>
  <c r="AH1892" i="6"/>
  <c r="AH1893" i="6"/>
  <c r="AH1894" i="6"/>
  <c r="AH1895" i="6"/>
  <c r="AH1896" i="6"/>
  <c r="AH1897" i="6"/>
  <c r="AH1898" i="6"/>
  <c r="AH1899" i="6"/>
  <c r="AH1900" i="6"/>
  <c r="AH1901" i="6"/>
  <c r="AH1902" i="6"/>
  <c r="AH1903" i="6"/>
  <c r="AH1904" i="6"/>
  <c r="AH1905" i="6"/>
  <c r="AH1906" i="6"/>
  <c r="AH1907" i="6"/>
  <c r="AH1908" i="6"/>
  <c r="AH1909" i="6"/>
  <c r="AH1910" i="6"/>
  <c r="AH1911" i="6"/>
  <c r="AH1912" i="6"/>
  <c r="AH1913" i="6"/>
  <c r="AH1914" i="6"/>
  <c r="AH1915" i="6"/>
  <c r="AH1916" i="6"/>
  <c r="AH1917" i="6"/>
  <c r="AH1918" i="6"/>
  <c r="AH1919" i="6"/>
  <c r="AH1920" i="6"/>
  <c r="AH1921" i="6"/>
  <c r="AH1922" i="6"/>
  <c r="AH1923" i="6"/>
  <c r="AH1924" i="6"/>
  <c r="AH1925" i="6"/>
  <c r="AH1926" i="6"/>
  <c r="AH1927" i="6"/>
  <c r="AH1928" i="6"/>
  <c r="AH1929" i="6"/>
  <c r="AH1930" i="6"/>
  <c r="AH1931" i="6"/>
  <c r="AH1932" i="6"/>
  <c r="AH1933" i="6"/>
  <c r="AH1934" i="6"/>
  <c r="AH1935" i="6"/>
  <c r="AH1936" i="6"/>
  <c r="AH1937" i="6"/>
  <c r="AH1938" i="6"/>
  <c r="AH1939" i="6"/>
  <c r="AH1940" i="6"/>
  <c r="AH1941" i="6"/>
  <c r="AH1942" i="6"/>
  <c r="AH1943" i="6"/>
  <c r="AH1944" i="6"/>
  <c r="AH1945" i="6"/>
  <c r="AH1946" i="6"/>
  <c r="AH1947" i="6"/>
  <c r="AH1948" i="6"/>
  <c r="AH1949" i="6"/>
  <c r="AH1950" i="6"/>
  <c r="AH1951" i="6"/>
  <c r="AH1952" i="6"/>
  <c r="AH1953" i="6"/>
  <c r="AH1954" i="6"/>
  <c r="AH1955" i="6"/>
  <c r="AH1956" i="6"/>
  <c r="AH1957" i="6"/>
  <c r="AH1958" i="6"/>
  <c r="AH1959" i="6"/>
  <c r="AH1960" i="6"/>
  <c r="AH1961" i="6"/>
  <c r="AH1962" i="6"/>
  <c r="AH1963" i="6"/>
  <c r="AH1964" i="6"/>
  <c r="AH1965" i="6"/>
  <c r="AH1966" i="6"/>
  <c r="AH1967" i="6"/>
  <c r="AH1968" i="6"/>
  <c r="AH1969" i="6"/>
  <c r="AH1970" i="6"/>
  <c r="AH1971" i="6"/>
  <c r="AH1972" i="6"/>
  <c r="AH1973" i="6"/>
  <c r="AH1974" i="6"/>
  <c r="AH1975" i="6"/>
  <c r="AH1976" i="6"/>
  <c r="AH1977" i="6"/>
  <c r="AH1978" i="6"/>
  <c r="AH1979" i="6"/>
  <c r="AH1980" i="6"/>
  <c r="AH1981" i="6"/>
  <c r="AH1982" i="6"/>
  <c r="AH1983" i="6"/>
  <c r="AH1984" i="6"/>
  <c r="AH1985" i="6"/>
  <c r="AH1986" i="6"/>
  <c r="AH1987" i="6"/>
  <c r="AH1988" i="6"/>
  <c r="AH1989" i="6"/>
  <c r="AH1990" i="6"/>
  <c r="AH1991" i="6"/>
  <c r="AH1992" i="6"/>
  <c r="AH1993" i="6"/>
  <c r="AH1994" i="6"/>
  <c r="AH1995" i="6"/>
  <c r="AH1996" i="6"/>
  <c r="AH1997" i="6"/>
  <c r="AH1998" i="6"/>
  <c r="AH1999" i="6"/>
  <c r="AH2000" i="6"/>
  <c r="AH2001" i="6"/>
  <c r="AH2002" i="6"/>
  <c r="AH2003" i="6"/>
  <c r="AH2004" i="6"/>
  <c r="AH2005" i="6"/>
  <c r="AH2006" i="6"/>
  <c r="AH2007" i="6"/>
  <c r="AH2008" i="6"/>
  <c r="AH2009" i="6"/>
  <c r="AH2010" i="6"/>
  <c r="AH2011" i="6"/>
  <c r="AH2012" i="6"/>
  <c r="AH2013" i="6"/>
  <c r="AH2014" i="6"/>
  <c r="AH2015" i="6"/>
  <c r="AH2016" i="6"/>
  <c r="AH2017" i="6"/>
  <c r="AH2018" i="6"/>
  <c r="AH2019" i="6"/>
  <c r="AH2020" i="6"/>
  <c r="AH2021" i="6"/>
  <c r="AH2022" i="6"/>
  <c r="AH2023" i="6"/>
  <c r="AH2024" i="6"/>
  <c r="AH2025" i="6"/>
  <c r="AH2026" i="6"/>
  <c r="AH2027" i="6"/>
  <c r="AH2028" i="6"/>
  <c r="AH2029" i="6"/>
  <c r="AH2030" i="6"/>
  <c r="AH2031" i="6"/>
  <c r="AH2032" i="6"/>
  <c r="AH2033" i="6"/>
  <c r="AH2034" i="6"/>
  <c r="AH2035" i="6"/>
  <c r="AH2036" i="6"/>
  <c r="AH2037" i="6"/>
  <c r="AH2038" i="6"/>
  <c r="AH2039" i="6"/>
  <c r="AH2040" i="6"/>
  <c r="AH2041" i="6"/>
  <c r="AH2042" i="6"/>
  <c r="AH2043" i="6"/>
  <c r="AH2044" i="6"/>
  <c r="AH2045" i="6"/>
  <c r="AH2046" i="6"/>
  <c r="AH2047" i="6"/>
  <c r="AH2048" i="6"/>
  <c r="AH2049" i="6"/>
  <c r="AH2050" i="6"/>
  <c r="AH2051" i="6"/>
  <c r="AH2052" i="6"/>
  <c r="AH2053" i="6"/>
  <c r="AH2054" i="6"/>
  <c r="AH2055" i="6"/>
  <c r="AH2056" i="6"/>
  <c r="AH2057" i="6"/>
  <c r="AH2058" i="6"/>
  <c r="AH2059" i="6"/>
  <c r="AH2060" i="6"/>
  <c r="AH2061" i="6"/>
  <c r="AH2062" i="6"/>
  <c r="AH2063" i="6"/>
  <c r="AH2064" i="6"/>
  <c r="AH2065" i="6"/>
  <c r="AH2066" i="6"/>
  <c r="AH2067" i="6"/>
  <c r="AH2068" i="6"/>
  <c r="AH2070" i="6"/>
  <c r="AH2071" i="6"/>
  <c r="AH2072" i="6"/>
  <c r="AH2073" i="6"/>
  <c r="AH2074" i="6"/>
  <c r="AH2075" i="6"/>
  <c r="AH2076" i="6"/>
  <c r="AH2077" i="6"/>
  <c r="AH2078" i="6"/>
  <c r="AH2079" i="6"/>
  <c r="AH2080" i="6"/>
  <c r="AH2081" i="6"/>
  <c r="AH2083" i="6"/>
  <c r="AH2084" i="6"/>
  <c r="AH2085" i="6"/>
  <c r="AH2086" i="6"/>
  <c r="AH2087" i="6"/>
  <c r="AH2088" i="6"/>
  <c r="AH2089" i="6"/>
  <c r="AH2090" i="6"/>
  <c r="AH2091" i="6"/>
  <c r="AH2092" i="6"/>
  <c r="AH2093" i="6"/>
  <c r="AH2094" i="6"/>
  <c r="AH2095" i="6"/>
  <c r="AH2096" i="6"/>
  <c r="AH2097" i="6"/>
  <c r="AH2099" i="6"/>
  <c r="AH2100" i="6"/>
  <c r="AH2101" i="6"/>
  <c r="AH2102" i="6"/>
  <c r="AH2103" i="6"/>
  <c r="AH2104" i="6"/>
  <c r="AH2105" i="6"/>
  <c r="AH2106" i="6"/>
  <c r="AH2107" i="6"/>
  <c r="AH2108" i="6"/>
  <c r="AH2109" i="6"/>
  <c r="AH2110" i="6"/>
  <c r="AH2111" i="6"/>
  <c r="AH2112" i="6"/>
  <c r="AH2113" i="6"/>
  <c r="AH2114" i="6"/>
  <c r="AH2115" i="6"/>
  <c r="AH2116" i="6"/>
  <c r="AH2117" i="6"/>
  <c r="AH2119" i="6"/>
  <c r="G26" i="12"/>
  <c r="H29" i="12"/>
  <c r="H27" i="12"/>
  <c r="C38" i="12" s="1"/>
  <c r="G28" i="12"/>
  <c r="AG2119" i="6"/>
  <c r="AF2119" i="6"/>
  <c r="AG2117" i="6"/>
  <c r="AF2117" i="6"/>
  <c r="AG2116" i="6"/>
  <c r="AF2116" i="6"/>
  <c r="AG2115" i="6"/>
  <c r="AF2115" i="6"/>
  <c r="AG2114" i="6"/>
  <c r="AF2114" i="6"/>
  <c r="AG2113" i="6"/>
  <c r="AF2113" i="6"/>
  <c r="AG2112" i="6"/>
  <c r="AF2112" i="6"/>
  <c r="AG2111" i="6"/>
  <c r="AF2111" i="6"/>
  <c r="AG2110" i="6"/>
  <c r="AF2110" i="6"/>
  <c r="AG2109" i="6"/>
  <c r="AF2109" i="6"/>
  <c r="AG2108" i="6"/>
  <c r="AF2108" i="6"/>
  <c r="AG2107" i="6"/>
  <c r="AF2107" i="6"/>
  <c r="AG2106" i="6"/>
  <c r="AF2106" i="6"/>
  <c r="AG2105" i="6"/>
  <c r="AF2105" i="6"/>
  <c r="AG2104" i="6"/>
  <c r="AF2104" i="6"/>
  <c r="AG2103" i="6"/>
  <c r="AF2103" i="6"/>
  <c r="AG2102" i="6"/>
  <c r="AF2102" i="6"/>
  <c r="AG2101" i="6"/>
  <c r="AF2101" i="6"/>
  <c r="AG2100" i="6"/>
  <c r="AF2100" i="6"/>
  <c r="AG2099" i="6"/>
  <c r="AF2099" i="6"/>
  <c r="AG2098" i="6"/>
  <c r="AF2098" i="6"/>
  <c r="AG2097" i="6"/>
  <c r="AF2097" i="6"/>
  <c r="AG2096" i="6"/>
  <c r="AF2096" i="6"/>
  <c r="AG2095" i="6"/>
  <c r="AF2095" i="6"/>
  <c r="AG2094" i="6"/>
  <c r="AF2094" i="6"/>
  <c r="AG2093" i="6"/>
  <c r="AF2093" i="6"/>
  <c r="AG2092" i="6"/>
  <c r="AF2092" i="6"/>
  <c r="AG2091" i="6"/>
  <c r="AF2091" i="6"/>
  <c r="AG2090" i="6"/>
  <c r="AF2090" i="6"/>
  <c r="AG2089" i="6"/>
  <c r="AF2089" i="6"/>
  <c r="AG2088" i="6"/>
  <c r="AF2088" i="6"/>
  <c r="AG2087" i="6"/>
  <c r="AF2087" i="6"/>
  <c r="AG2086" i="6"/>
  <c r="AF2086" i="6"/>
  <c r="AG2085" i="6"/>
  <c r="AF2085" i="6"/>
  <c r="AG2084" i="6"/>
  <c r="AF2084" i="6"/>
  <c r="AG2083" i="6"/>
  <c r="AF2083" i="6"/>
  <c r="AG2082" i="6"/>
  <c r="AF2082" i="6"/>
  <c r="AG2081" i="6"/>
  <c r="AF2081" i="6"/>
  <c r="AG2080" i="6"/>
  <c r="AF2080" i="6"/>
  <c r="AG2079" i="6"/>
  <c r="AF2079" i="6"/>
  <c r="AG2078" i="6"/>
  <c r="AF2078" i="6"/>
  <c r="AG2077" i="6"/>
  <c r="AF2077" i="6"/>
  <c r="AG2076" i="6"/>
  <c r="AF2076" i="6"/>
  <c r="AG2075" i="6"/>
  <c r="AF2075" i="6"/>
  <c r="AG2074" i="6"/>
  <c r="AF2074" i="6"/>
  <c r="AG2073" i="6"/>
  <c r="AF2073" i="6"/>
  <c r="AG2072" i="6"/>
  <c r="AF2072" i="6"/>
  <c r="AG2071" i="6"/>
  <c r="AF2071" i="6"/>
  <c r="AG2070" i="6"/>
  <c r="AF2070" i="6"/>
  <c r="AG2068" i="6"/>
  <c r="AF2068" i="6"/>
  <c r="AG2067" i="6"/>
  <c r="AF2067" i="6"/>
  <c r="AG2066" i="6"/>
  <c r="AF2066" i="6"/>
  <c r="AG2065" i="6"/>
  <c r="AF2065" i="6"/>
  <c r="AG2064" i="6"/>
  <c r="AF2064" i="6"/>
  <c r="AG2063" i="6"/>
  <c r="AF2063" i="6"/>
  <c r="AG2062" i="6"/>
  <c r="AF2062" i="6"/>
  <c r="AG2061" i="6"/>
  <c r="AF2061" i="6"/>
  <c r="AG2060" i="6"/>
  <c r="AF2060" i="6"/>
  <c r="AG2059" i="6"/>
  <c r="AF2059" i="6"/>
  <c r="AG2058" i="6"/>
  <c r="AF2058" i="6"/>
  <c r="AG2057" i="6"/>
  <c r="AF2057" i="6"/>
  <c r="AG2056" i="6"/>
  <c r="AF2056" i="6"/>
  <c r="K4" i="6"/>
  <c r="J4" i="6"/>
  <c r="L2119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D2119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C24" i="12"/>
  <c r="C25" i="12"/>
  <c r="H25" i="12" s="1"/>
  <c r="B24" i="12"/>
  <c r="F5" i="12"/>
  <c r="F3" i="12"/>
  <c r="F7" i="12"/>
  <c r="F6" i="12"/>
  <c r="F28" i="12"/>
  <c r="F9" i="12"/>
  <c r="E7" i="12"/>
  <c r="E4" i="12"/>
  <c r="E3" i="12"/>
  <c r="D6" i="12"/>
  <c r="F26" i="12"/>
  <c r="F30" i="12" s="1"/>
  <c r="D3" i="12"/>
  <c r="E26" i="12"/>
  <c r="E30" i="12" s="1"/>
  <c r="C30" i="12" l="1"/>
  <c r="G30" i="12"/>
  <c r="H28" i="12"/>
  <c r="H24" i="12"/>
  <c r="B30" i="12"/>
  <c r="C36" i="12"/>
  <c r="G2" i="12"/>
  <c r="H13" i="12"/>
  <c r="C39" i="12"/>
  <c r="H2" i="12" l="1"/>
  <c r="C35" i="12"/>
  <c r="E15" i="12" l="1"/>
  <c r="B15" i="12"/>
  <c r="F4" i="12"/>
  <c r="F15" i="12" s="1"/>
  <c r="D4" i="12"/>
  <c r="D15" i="12" l="1"/>
  <c r="AF1948" i="6" l="1"/>
  <c r="AG1948" i="6"/>
  <c r="AF1949" i="6"/>
  <c r="AG1949" i="6"/>
  <c r="AF1950" i="6"/>
  <c r="AG1950" i="6"/>
  <c r="AF1951" i="6"/>
  <c r="AG1951" i="6"/>
  <c r="AF1952" i="6"/>
  <c r="AG1952" i="6"/>
  <c r="AF1953" i="6"/>
  <c r="AG1953" i="6"/>
  <c r="AF1954" i="6"/>
  <c r="AG1954" i="6"/>
  <c r="AF1955" i="6"/>
  <c r="AG1955" i="6"/>
  <c r="AF1956" i="6"/>
  <c r="AG1956" i="6"/>
  <c r="AF1957" i="6"/>
  <c r="AG1957" i="6"/>
  <c r="AF1958" i="6"/>
  <c r="AG1958" i="6"/>
  <c r="AF1959" i="6"/>
  <c r="AG1959" i="6"/>
  <c r="AF1960" i="6"/>
  <c r="AG1960" i="6"/>
  <c r="AF1961" i="6"/>
  <c r="AG1961" i="6"/>
  <c r="AF1962" i="6"/>
  <c r="AG1962" i="6"/>
  <c r="AF1963" i="6"/>
  <c r="AG1963" i="6"/>
  <c r="AF1964" i="6"/>
  <c r="AG1964" i="6"/>
  <c r="AF1965" i="6"/>
  <c r="AG1965" i="6"/>
  <c r="AF1966" i="6"/>
  <c r="AG1966" i="6"/>
  <c r="AF1967" i="6"/>
  <c r="AG1967" i="6"/>
  <c r="AF1968" i="6"/>
  <c r="AG1968" i="6"/>
  <c r="AF1969" i="6"/>
  <c r="AG1969" i="6"/>
  <c r="AF1970" i="6"/>
  <c r="AG1970" i="6"/>
  <c r="AF1971" i="6"/>
  <c r="AG1971" i="6"/>
  <c r="AF1972" i="6"/>
  <c r="AG1972" i="6"/>
  <c r="AF1973" i="6"/>
  <c r="AG1973" i="6"/>
  <c r="AF1974" i="6"/>
  <c r="AG1974" i="6"/>
  <c r="AF1975" i="6"/>
  <c r="AG1975" i="6"/>
  <c r="AF1976" i="6"/>
  <c r="AG1976" i="6"/>
  <c r="AF1977" i="6"/>
  <c r="AG1977" i="6"/>
  <c r="AF1978" i="6"/>
  <c r="AG1978" i="6"/>
  <c r="AF1979" i="6"/>
  <c r="AG1979" i="6"/>
  <c r="AF1980" i="6"/>
  <c r="AG1980" i="6"/>
  <c r="AF1981" i="6"/>
  <c r="AG1981" i="6"/>
  <c r="AF1982" i="6"/>
  <c r="AG1982" i="6"/>
  <c r="AF1983" i="6"/>
  <c r="AG1983" i="6"/>
  <c r="AF1984" i="6"/>
  <c r="AG1984" i="6"/>
  <c r="AF1985" i="6"/>
  <c r="AG1985" i="6"/>
  <c r="AF1986" i="6"/>
  <c r="AG1986" i="6"/>
  <c r="AF1987" i="6"/>
  <c r="AG1987" i="6"/>
  <c r="AF1988" i="6"/>
  <c r="AG1988" i="6"/>
  <c r="AF1989" i="6"/>
  <c r="AG1989" i="6"/>
  <c r="AF1990" i="6"/>
  <c r="AG1990" i="6"/>
  <c r="AF1991" i="6"/>
  <c r="AG1991" i="6"/>
  <c r="AF1992" i="6"/>
  <c r="AG1992" i="6"/>
  <c r="AF1993" i="6"/>
  <c r="AG1993" i="6"/>
  <c r="AF1994" i="6"/>
  <c r="AG1994" i="6"/>
  <c r="AF1995" i="6"/>
  <c r="AG1995" i="6"/>
  <c r="AF1996" i="6"/>
  <c r="AG1996" i="6"/>
  <c r="AF1997" i="6"/>
  <c r="AG1997" i="6"/>
  <c r="AF1998" i="6"/>
  <c r="AG1998" i="6"/>
  <c r="AF1999" i="6"/>
  <c r="AG1999" i="6"/>
  <c r="AF2000" i="6"/>
  <c r="AG2000" i="6"/>
  <c r="AF2001" i="6"/>
  <c r="AG2001" i="6"/>
  <c r="AF2002" i="6"/>
  <c r="AG2002" i="6"/>
  <c r="AF2003" i="6"/>
  <c r="AG2003" i="6"/>
  <c r="AF2004" i="6"/>
  <c r="AG2004" i="6"/>
  <c r="AF2005" i="6"/>
  <c r="AG2005" i="6"/>
  <c r="AF2006" i="6"/>
  <c r="AG2006" i="6"/>
  <c r="AF2007" i="6"/>
  <c r="AG2007" i="6"/>
  <c r="AF2008" i="6"/>
  <c r="AG2008" i="6"/>
  <c r="AF2009" i="6"/>
  <c r="AG2009" i="6"/>
  <c r="AF2010" i="6"/>
  <c r="AG2010" i="6"/>
  <c r="AF2011" i="6"/>
  <c r="AG2011" i="6"/>
  <c r="AF2012" i="6"/>
  <c r="AG2012" i="6"/>
  <c r="AF2013" i="6"/>
  <c r="AG2013" i="6"/>
  <c r="AF2014" i="6"/>
  <c r="AG2014" i="6"/>
  <c r="AF2015" i="6"/>
  <c r="AG2015" i="6"/>
  <c r="AF2016" i="6"/>
  <c r="AG2016" i="6"/>
  <c r="AF2017" i="6"/>
  <c r="AG2017" i="6"/>
  <c r="AF2018" i="6"/>
  <c r="AG2018" i="6"/>
  <c r="AF2019" i="6"/>
  <c r="AG2019" i="6"/>
  <c r="AF2020" i="6"/>
  <c r="AG2020" i="6"/>
  <c r="AF2021" i="6"/>
  <c r="AG2021" i="6"/>
  <c r="AF2022" i="6"/>
  <c r="AG2022" i="6"/>
  <c r="AF2023" i="6"/>
  <c r="AG2023" i="6"/>
  <c r="AF2024" i="6"/>
  <c r="AG2024" i="6"/>
  <c r="AF2025" i="6"/>
  <c r="AG2025" i="6"/>
  <c r="AF2026" i="6"/>
  <c r="AG2026" i="6"/>
  <c r="AF2027" i="6"/>
  <c r="AG2027" i="6"/>
  <c r="AF2028" i="6"/>
  <c r="AG2028" i="6"/>
  <c r="AF2029" i="6"/>
  <c r="AG2029" i="6"/>
  <c r="AF2030" i="6"/>
  <c r="AG2030" i="6"/>
  <c r="AF2031" i="6"/>
  <c r="AG2031" i="6"/>
  <c r="AF2032" i="6"/>
  <c r="AG2032" i="6"/>
  <c r="AF2033" i="6"/>
  <c r="AG2033" i="6"/>
  <c r="AF2034" i="6"/>
  <c r="AG2034" i="6"/>
  <c r="AF2035" i="6"/>
  <c r="AG2035" i="6"/>
  <c r="AF2036" i="6"/>
  <c r="AG2036" i="6"/>
  <c r="AF2037" i="6"/>
  <c r="AG2037" i="6"/>
  <c r="AF2038" i="6"/>
  <c r="AG2038" i="6"/>
  <c r="AF2039" i="6"/>
  <c r="AG2039" i="6"/>
  <c r="AF2040" i="6"/>
  <c r="AG2040" i="6"/>
  <c r="AF2041" i="6"/>
  <c r="AG2041" i="6"/>
  <c r="AF2042" i="6"/>
  <c r="AG2042" i="6"/>
  <c r="AF2043" i="6"/>
  <c r="AG2043" i="6"/>
  <c r="AF2044" i="6"/>
  <c r="AG2044" i="6"/>
  <c r="AF2045" i="6"/>
  <c r="AG2045" i="6"/>
  <c r="AF2046" i="6"/>
  <c r="AG2046" i="6"/>
  <c r="AF2047" i="6"/>
  <c r="AG2047" i="6"/>
  <c r="AF2048" i="6"/>
  <c r="AG2048" i="6"/>
  <c r="AF2049" i="6"/>
  <c r="AG2049" i="6"/>
  <c r="AF2050" i="6"/>
  <c r="AG2050" i="6"/>
  <c r="AF2051" i="6"/>
  <c r="AG2051" i="6"/>
  <c r="AF2052" i="6"/>
  <c r="AG2052" i="6"/>
  <c r="AF2053" i="6"/>
  <c r="AG2053" i="6"/>
  <c r="AF2054" i="6"/>
  <c r="AG2054" i="6"/>
  <c r="AF2055" i="6"/>
  <c r="AG2055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2018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AF1919" i="6"/>
  <c r="AG1919" i="6"/>
  <c r="AF1920" i="6"/>
  <c r="AG1920" i="6"/>
  <c r="AF1921" i="6"/>
  <c r="AG1921" i="6"/>
  <c r="AF1922" i="6"/>
  <c r="AG1922" i="6"/>
  <c r="AF1923" i="6"/>
  <c r="AG1923" i="6"/>
  <c r="AF1924" i="6"/>
  <c r="AG1924" i="6"/>
  <c r="AF1925" i="6"/>
  <c r="AG1925" i="6"/>
  <c r="AF1926" i="6"/>
  <c r="AG1926" i="6"/>
  <c r="AF1927" i="6"/>
  <c r="AG1927" i="6"/>
  <c r="AF1928" i="6"/>
  <c r="AG1928" i="6"/>
  <c r="AF1929" i="6"/>
  <c r="AG1929" i="6"/>
  <c r="AF1930" i="6"/>
  <c r="AG1930" i="6"/>
  <c r="AF1931" i="6"/>
  <c r="AG1931" i="6"/>
  <c r="AF1932" i="6"/>
  <c r="AG1932" i="6"/>
  <c r="AF1909" i="6"/>
  <c r="AG1909" i="6"/>
  <c r="AF1910" i="6"/>
  <c r="AG1910" i="6"/>
  <c r="AF1911" i="6"/>
  <c r="AG1911" i="6"/>
  <c r="AF1912" i="6"/>
  <c r="AG1912" i="6"/>
  <c r="AF1913" i="6"/>
  <c r="AG1913" i="6"/>
  <c r="AF1914" i="6"/>
  <c r="AG1914" i="6"/>
  <c r="AF1915" i="6"/>
  <c r="AG1915" i="6"/>
  <c r="AF1916" i="6"/>
  <c r="AG1916" i="6"/>
  <c r="AF1917" i="6"/>
  <c r="AG1917" i="6"/>
  <c r="AF1878" i="6"/>
  <c r="AG1878" i="6"/>
  <c r="AF1879" i="6"/>
  <c r="AG1879" i="6"/>
  <c r="AF1880" i="6"/>
  <c r="AG1880" i="6"/>
  <c r="AF1881" i="6"/>
  <c r="AG1881" i="6"/>
  <c r="AF1882" i="6"/>
  <c r="AG1882" i="6"/>
  <c r="AF1883" i="6"/>
  <c r="AG1883" i="6"/>
  <c r="AF1884" i="6"/>
  <c r="AG1884" i="6"/>
  <c r="AF1885" i="6"/>
  <c r="AG1885" i="6"/>
  <c r="AF1886" i="6"/>
  <c r="AG1886" i="6"/>
  <c r="AF1887" i="6"/>
  <c r="AG1887" i="6"/>
  <c r="AF1888" i="6"/>
  <c r="AG1888" i="6"/>
  <c r="AF1889" i="6"/>
  <c r="AG1889" i="6"/>
  <c r="AF1890" i="6"/>
  <c r="AG1890" i="6"/>
  <c r="AF1891" i="6"/>
  <c r="AG1891" i="6"/>
  <c r="AF1892" i="6"/>
  <c r="AG1892" i="6"/>
  <c r="AF1893" i="6"/>
  <c r="AG1893" i="6"/>
  <c r="AF1894" i="6"/>
  <c r="AG1894" i="6"/>
  <c r="AF1895" i="6"/>
  <c r="AG1895" i="6"/>
  <c r="AF1896" i="6"/>
  <c r="AG1896" i="6"/>
  <c r="AF1897" i="6"/>
  <c r="AG1897" i="6"/>
  <c r="AF1898" i="6"/>
  <c r="AG189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AG1947" i="6"/>
  <c r="AF1947" i="6"/>
  <c r="AG1946" i="6"/>
  <c r="AF1946" i="6"/>
  <c r="AG1945" i="6"/>
  <c r="AF1945" i="6"/>
  <c r="AG1944" i="6"/>
  <c r="AF1944" i="6"/>
  <c r="AG1943" i="6"/>
  <c r="AF1943" i="6"/>
  <c r="AG1942" i="6"/>
  <c r="AF1942" i="6"/>
  <c r="AG1941" i="6"/>
  <c r="AF1941" i="6"/>
  <c r="AG1940" i="6"/>
  <c r="AF1940" i="6"/>
  <c r="AG1939" i="6"/>
  <c r="AF1939" i="6"/>
  <c r="AG1938" i="6"/>
  <c r="AF1938" i="6"/>
  <c r="AG1937" i="6"/>
  <c r="AF1937" i="6"/>
  <c r="AG1936" i="6"/>
  <c r="AF1936" i="6"/>
  <c r="AG1935" i="6"/>
  <c r="AF1935" i="6"/>
  <c r="AG1934" i="6"/>
  <c r="AF1934" i="6"/>
  <c r="AG1933" i="6"/>
  <c r="AF1933" i="6"/>
  <c r="AG1918" i="6"/>
  <c r="AF1918" i="6"/>
  <c r="AG1908" i="6"/>
  <c r="AF1908" i="6"/>
  <c r="AG1907" i="6"/>
  <c r="AF1907" i="6"/>
  <c r="AG1906" i="6"/>
  <c r="AF1906" i="6"/>
  <c r="AG1905" i="6"/>
  <c r="AF1905" i="6"/>
  <c r="AG1904" i="6"/>
  <c r="AF1904" i="6"/>
  <c r="AG1903" i="6"/>
  <c r="AF1903" i="6"/>
  <c r="AG1902" i="6"/>
  <c r="AF1902" i="6"/>
  <c r="AG1901" i="6"/>
  <c r="AF1901" i="6"/>
  <c r="AG1900" i="6"/>
  <c r="AF1900" i="6"/>
  <c r="AG1899" i="6"/>
  <c r="AF1899" i="6"/>
  <c r="AG1877" i="6"/>
  <c r="AF1877" i="6"/>
  <c r="AG1876" i="6"/>
  <c r="AF1876" i="6"/>
  <c r="AG1875" i="6"/>
  <c r="AF1875" i="6"/>
  <c r="AG1874" i="6"/>
  <c r="AF1874" i="6"/>
  <c r="AG1873" i="6"/>
  <c r="AF1873" i="6"/>
  <c r="AG1872" i="6"/>
  <c r="AF1872" i="6"/>
  <c r="AG1871" i="6"/>
  <c r="AF1871" i="6"/>
  <c r="AG1870" i="6"/>
  <c r="AF1870" i="6"/>
  <c r="AG1869" i="6"/>
  <c r="AF1869" i="6"/>
  <c r="AG1868" i="6"/>
  <c r="AF1868" i="6"/>
  <c r="AG1867" i="6"/>
  <c r="AF1867" i="6"/>
  <c r="J4" i="10"/>
  <c r="I4" i="10"/>
  <c r="J4" i="9"/>
  <c r="I4" i="9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906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AG1866" i="6"/>
  <c r="AF1866" i="6"/>
  <c r="AG1865" i="6"/>
  <c r="AF1865" i="6"/>
  <c r="AG1864" i="6"/>
  <c r="AF1864" i="6"/>
  <c r="AG1863" i="6"/>
  <c r="AF1863" i="6"/>
  <c r="AG1862" i="6"/>
  <c r="AF1862" i="6"/>
  <c r="AG1861" i="6"/>
  <c r="AF1861" i="6"/>
  <c r="AG1860" i="6"/>
  <c r="AF1860" i="6"/>
  <c r="AG1859" i="6"/>
  <c r="AF1859" i="6"/>
  <c r="AG1858" i="6"/>
  <c r="AF1858" i="6"/>
  <c r="AG1857" i="6"/>
  <c r="AF1857" i="6"/>
  <c r="AG1856" i="6"/>
  <c r="AF1856" i="6"/>
  <c r="AG1855" i="6"/>
  <c r="AF1855" i="6"/>
  <c r="AG1854" i="6"/>
  <c r="AF1854" i="6"/>
  <c r="AG1853" i="6"/>
  <c r="AF1853" i="6"/>
  <c r="AG1852" i="6"/>
  <c r="AF1852" i="6"/>
  <c r="AG1851" i="6"/>
  <c r="AF1851" i="6"/>
  <c r="AG1850" i="6"/>
  <c r="AF1850" i="6"/>
  <c r="AG1849" i="6"/>
  <c r="AF1849" i="6"/>
  <c r="AG1848" i="6"/>
  <c r="AF1848" i="6"/>
  <c r="AG1847" i="6"/>
  <c r="AF1847" i="6"/>
  <c r="AG1846" i="6"/>
  <c r="AF1846" i="6"/>
  <c r="AG1845" i="6"/>
  <c r="AF1845" i="6"/>
  <c r="AG1844" i="6"/>
  <c r="AF1844" i="6"/>
  <c r="AG1843" i="6"/>
  <c r="AF1843" i="6"/>
  <c r="AG1842" i="6"/>
  <c r="AF1842" i="6"/>
  <c r="AG1841" i="6"/>
  <c r="AF1841" i="6"/>
  <c r="AG1840" i="6"/>
  <c r="AF1840" i="6"/>
  <c r="AG1839" i="6"/>
  <c r="AF1839" i="6"/>
  <c r="AG1838" i="6"/>
  <c r="AF1838" i="6"/>
  <c r="AG1837" i="6"/>
  <c r="AF1837" i="6"/>
  <c r="AG1836" i="6"/>
  <c r="AF1836" i="6"/>
  <c r="AG1835" i="6"/>
  <c r="AF1835" i="6"/>
  <c r="AG1834" i="6"/>
  <c r="AF1834" i="6"/>
  <c r="AG1833" i="6"/>
  <c r="AF1833" i="6"/>
  <c r="AG1832" i="6"/>
  <c r="AF1832" i="6"/>
  <c r="AG1831" i="6"/>
  <c r="AF1831" i="6"/>
  <c r="AG1830" i="6"/>
  <c r="AF1830" i="6"/>
  <c r="AG1829" i="6"/>
  <c r="AF1829" i="6"/>
  <c r="AG1828" i="6"/>
  <c r="AF1828" i="6"/>
  <c r="AG1827" i="6"/>
  <c r="AF1827" i="6"/>
  <c r="AG1826" i="6"/>
  <c r="AF1826" i="6"/>
  <c r="AG1825" i="6"/>
  <c r="AF1825" i="6"/>
  <c r="AG1824" i="6"/>
  <c r="AF1824" i="6"/>
  <c r="AG1823" i="6"/>
  <c r="AF1823" i="6"/>
  <c r="AG1822" i="6"/>
  <c r="AF1822" i="6"/>
  <c r="AG1821" i="6"/>
  <c r="AF1821" i="6"/>
  <c r="AG1820" i="6"/>
  <c r="AF1820" i="6"/>
  <c r="AG1819" i="6"/>
  <c r="AF1819" i="6"/>
  <c r="AG1818" i="6"/>
  <c r="AF1818" i="6"/>
  <c r="AG1817" i="6"/>
  <c r="AF1817" i="6"/>
  <c r="AG1816" i="6"/>
  <c r="AF1816" i="6"/>
  <c r="AG1815" i="6"/>
  <c r="AF1815" i="6"/>
  <c r="AG1814" i="6"/>
  <c r="AF1814" i="6"/>
  <c r="AG1813" i="6"/>
  <c r="AF1813" i="6"/>
  <c r="AG1812" i="6"/>
  <c r="AF1812" i="6"/>
  <c r="AG1811" i="6"/>
  <c r="AF1811" i="6"/>
  <c r="AG1810" i="6"/>
  <c r="AF1810" i="6"/>
  <c r="AG1809" i="6"/>
  <c r="AF1809" i="6"/>
  <c r="AG1808" i="6"/>
  <c r="AF1808" i="6"/>
  <c r="AG1807" i="6"/>
  <c r="AF1807" i="6"/>
  <c r="AG1806" i="6"/>
  <c r="AF1806" i="6"/>
  <c r="AG1805" i="6"/>
  <c r="AF1805" i="6"/>
  <c r="AG1804" i="6"/>
  <c r="AF1804" i="6"/>
  <c r="AG1803" i="6"/>
  <c r="AF1803" i="6"/>
  <c r="AG1802" i="6"/>
  <c r="AF1802" i="6"/>
  <c r="AG1801" i="6"/>
  <c r="AF1801" i="6"/>
  <c r="AG1800" i="6"/>
  <c r="AF1800" i="6"/>
  <c r="AG1799" i="6"/>
  <c r="AF1799" i="6"/>
  <c r="AG1798" i="6"/>
  <c r="AF1798" i="6"/>
  <c r="AG1797" i="6"/>
  <c r="AF1797" i="6"/>
  <c r="AG1796" i="6"/>
  <c r="AF1796" i="6"/>
  <c r="AG1795" i="6"/>
  <c r="AF1795" i="6"/>
  <c r="AG1794" i="6"/>
  <c r="AF1794" i="6"/>
  <c r="AG1793" i="6"/>
  <c r="AF1793" i="6"/>
  <c r="AG1792" i="6"/>
  <c r="AF1792" i="6"/>
  <c r="AG1791" i="6"/>
  <c r="AF1791" i="6"/>
  <c r="AG1790" i="6"/>
  <c r="AF1790" i="6"/>
  <c r="AG1789" i="6"/>
  <c r="AF1789" i="6"/>
  <c r="AG1788" i="6"/>
  <c r="AF1788" i="6"/>
  <c r="AG1787" i="6"/>
  <c r="AF1787" i="6"/>
  <c r="AG1786" i="6"/>
  <c r="AF1786" i="6"/>
  <c r="AG1785" i="6"/>
  <c r="AF1785" i="6"/>
  <c r="AG1784" i="6"/>
  <c r="AF1784" i="6"/>
  <c r="AG1783" i="6"/>
  <c r="AF1783" i="6"/>
  <c r="AG1782" i="6"/>
  <c r="AF1782" i="6"/>
  <c r="AG1781" i="6"/>
  <c r="AF1781" i="6"/>
  <c r="AG1780" i="6"/>
  <c r="AF1780" i="6"/>
  <c r="AG1779" i="6"/>
  <c r="AF1779" i="6"/>
  <c r="AG1778" i="6"/>
  <c r="AF1778" i="6"/>
  <c r="AG1777" i="6"/>
  <c r="AF1777" i="6"/>
  <c r="AG1776" i="6"/>
  <c r="AF1776" i="6"/>
  <c r="AG1775" i="6"/>
  <c r="AF1775" i="6"/>
  <c r="AG1774" i="6"/>
  <c r="AF1774" i="6"/>
  <c r="AG1773" i="6"/>
  <c r="AF1773" i="6"/>
  <c r="AG1772" i="6"/>
  <c r="AF1772" i="6"/>
  <c r="AG1771" i="6"/>
  <c r="AF1771" i="6"/>
  <c r="AG1770" i="6"/>
  <c r="AF1770" i="6"/>
  <c r="AG1769" i="6"/>
  <c r="AF1769" i="6"/>
  <c r="AG1768" i="6"/>
  <c r="AF1768" i="6"/>
  <c r="AG1767" i="6"/>
  <c r="AF1767" i="6"/>
  <c r="AG1766" i="6"/>
  <c r="AF1766" i="6"/>
  <c r="AG1765" i="6"/>
  <c r="AF1765" i="6"/>
  <c r="AG1764" i="6"/>
  <c r="AF1764" i="6"/>
  <c r="AG1763" i="6"/>
  <c r="AF1763" i="6"/>
  <c r="AG1762" i="6"/>
  <c r="AF1762" i="6"/>
  <c r="AG1761" i="6"/>
  <c r="AF1761" i="6"/>
  <c r="AG1760" i="6"/>
  <c r="AF1760" i="6"/>
  <c r="AG1759" i="6"/>
  <c r="AF1759" i="6"/>
  <c r="AG1758" i="6"/>
  <c r="AF1758" i="6"/>
  <c r="AG1757" i="6"/>
  <c r="AF1757" i="6"/>
  <c r="AG1756" i="6"/>
  <c r="AF1756" i="6"/>
  <c r="AG1755" i="6"/>
  <c r="AF1755" i="6"/>
  <c r="AG1754" i="6"/>
  <c r="AF1754" i="6"/>
  <c r="AG1753" i="6"/>
  <c r="AF1753" i="6"/>
  <c r="AG1752" i="6"/>
  <c r="AF1752" i="6"/>
  <c r="AG1751" i="6"/>
  <c r="AF1751" i="6"/>
  <c r="AG1750" i="6"/>
  <c r="AF1750" i="6"/>
  <c r="AG1749" i="6"/>
  <c r="AF1749" i="6"/>
  <c r="AG1748" i="6"/>
  <c r="AF1748" i="6"/>
  <c r="AG1747" i="6"/>
  <c r="AF1747" i="6"/>
  <c r="AG1746" i="6"/>
  <c r="AF1746" i="6"/>
  <c r="AG1745" i="6"/>
  <c r="AF1745" i="6"/>
  <c r="AG1744" i="6"/>
  <c r="AF1744" i="6"/>
  <c r="AG1743" i="6"/>
  <c r="AF1743" i="6"/>
  <c r="AG1742" i="6"/>
  <c r="AF1742" i="6"/>
  <c r="AG1741" i="6"/>
  <c r="AF1741" i="6"/>
  <c r="AG1740" i="6"/>
  <c r="AF1740" i="6"/>
  <c r="AG1739" i="6"/>
  <c r="AF1739" i="6"/>
  <c r="AG1738" i="6"/>
  <c r="AF1738" i="6"/>
  <c r="AG1737" i="6"/>
  <c r="AF1737" i="6"/>
  <c r="AG1736" i="6"/>
  <c r="AF1736" i="6"/>
  <c r="AG1735" i="6"/>
  <c r="AF1735" i="6"/>
  <c r="AG1734" i="6"/>
  <c r="AF1734" i="6"/>
  <c r="AG1733" i="6"/>
  <c r="AF1733" i="6"/>
  <c r="AG1732" i="6"/>
  <c r="AF1732" i="6"/>
  <c r="AG1731" i="6"/>
  <c r="AF1731" i="6"/>
  <c r="AG1730" i="6"/>
  <c r="AF1730" i="6"/>
  <c r="AG1729" i="6"/>
  <c r="AF1729" i="6"/>
  <c r="AG1728" i="6"/>
  <c r="AF1728" i="6"/>
  <c r="AG1727" i="6"/>
  <c r="AF1727" i="6"/>
  <c r="AG1726" i="6"/>
  <c r="AF1726" i="6"/>
  <c r="AG1725" i="6"/>
  <c r="AF1725" i="6"/>
  <c r="AG1724" i="6"/>
  <c r="AF1724" i="6"/>
  <c r="AG1723" i="6"/>
  <c r="AF1723" i="6"/>
  <c r="AG1722" i="6"/>
  <c r="AF1722" i="6"/>
  <c r="AG1721" i="6"/>
  <c r="AF1721" i="6"/>
  <c r="AG1720" i="6"/>
  <c r="AF1720" i="6"/>
  <c r="AG1719" i="6"/>
  <c r="AF1719" i="6"/>
  <c r="AG1718" i="6"/>
  <c r="AF1718" i="6"/>
  <c r="AG1717" i="6"/>
  <c r="AF1717" i="6"/>
  <c r="AG1716" i="6"/>
  <c r="AF1716" i="6"/>
  <c r="AG1715" i="6"/>
  <c r="AF1715" i="6"/>
  <c r="AG1714" i="6"/>
  <c r="AF1714" i="6"/>
  <c r="AG1713" i="6"/>
  <c r="AF1713" i="6"/>
  <c r="AG1712" i="6"/>
  <c r="AF1712" i="6"/>
  <c r="AG1711" i="6"/>
  <c r="AF1711" i="6"/>
  <c r="AG1710" i="6"/>
  <c r="AF1710" i="6"/>
  <c r="AG1709" i="6"/>
  <c r="AF1709" i="6"/>
  <c r="AG1708" i="6"/>
  <c r="AF1708" i="6"/>
  <c r="AG1707" i="6"/>
  <c r="AF1707" i="6"/>
  <c r="AG1706" i="6"/>
  <c r="AF1706" i="6"/>
  <c r="AG1705" i="6"/>
  <c r="AF1705" i="6"/>
  <c r="AG1704" i="6"/>
  <c r="AF1704" i="6"/>
  <c r="AG1703" i="6"/>
  <c r="AF1703" i="6"/>
  <c r="AG1702" i="6"/>
  <c r="AF1702" i="6"/>
  <c r="AG1701" i="6"/>
  <c r="AF1701" i="6"/>
  <c r="AG1700" i="6"/>
  <c r="AF1700" i="6"/>
  <c r="AG1699" i="6"/>
  <c r="AF1699" i="6"/>
  <c r="AG1698" i="6"/>
  <c r="AF1698" i="6"/>
  <c r="AG1697" i="6"/>
  <c r="AF1697" i="6"/>
  <c r="AG1696" i="6"/>
  <c r="AF1696" i="6"/>
  <c r="AG1695" i="6"/>
  <c r="AF1695" i="6"/>
  <c r="AG1694" i="6"/>
  <c r="AF1694" i="6"/>
  <c r="AG1693" i="6"/>
  <c r="AF1693" i="6"/>
  <c r="AG1692" i="6"/>
  <c r="AF1692" i="6"/>
  <c r="AG1691" i="6"/>
  <c r="AF1691" i="6"/>
  <c r="AG1690" i="6"/>
  <c r="AF1690" i="6"/>
  <c r="AG1689" i="6"/>
  <c r="AF1689" i="6"/>
  <c r="AG1688" i="6"/>
  <c r="AF1688" i="6"/>
  <c r="AG1687" i="6"/>
  <c r="AF1687" i="6"/>
  <c r="AG1686" i="6"/>
  <c r="AF1686" i="6"/>
  <c r="AG1685" i="6"/>
  <c r="AF1685" i="6"/>
  <c r="AG1684" i="6"/>
  <c r="AF1684" i="6"/>
  <c r="AG1683" i="6"/>
  <c r="AF1683" i="6"/>
  <c r="AG1682" i="6"/>
  <c r="AF1682" i="6"/>
  <c r="AG1681" i="6"/>
  <c r="AF1681" i="6"/>
  <c r="AG1680" i="6"/>
  <c r="AF1680" i="6"/>
  <c r="AG1679" i="6"/>
  <c r="AF1679" i="6"/>
  <c r="AG1678" i="6"/>
  <c r="AF1678" i="6"/>
  <c r="AG1677" i="6"/>
  <c r="AF1677" i="6"/>
  <c r="AG1676" i="6"/>
  <c r="AF1676" i="6"/>
  <c r="AG1675" i="6"/>
  <c r="AF1675" i="6"/>
  <c r="AG1674" i="6"/>
  <c r="AF1674" i="6"/>
  <c r="AG1673" i="6"/>
  <c r="AF1673" i="6"/>
  <c r="AG1672" i="6"/>
  <c r="AF1672" i="6"/>
  <c r="AG1671" i="6"/>
  <c r="AF1671" i="6"/>
  <c r="AG1670" i="6"/>
  <c r="AF1670" i="6"/>
  <c r="AG1669" i="6"/>
  <c r="AF1669" i="6"/>
  <c r="AG1668" i="6"/>
  <c r="AF1668" i="6"/>
  <c r="AG1667" i="6"/>
  <c r="AF1667" i="6"/>
  <c r="AG1666" i="6"/>
  <c r="AF1666" i="6"/>
  <c r="AG1665" i="6"/>
  <c r="AF1665" i="6"/>
  <c r="AG1664" i="6"/>
  <c r="AF1664" i="6"/>
  <c r="AG1663" i="6"/>
  <c r="AF1663" i="6"/>
  <c r="AG1662" i="6"/>
  <c r="AF1662" i="6"/>
  <c r="AG1661" i="6"/>
  <c r="AF1661" i="6"/>
  <c r="AG1660" i="6"/>
  <c r="AF1660" i="6"/>
  <c r="AG1659" i="6"/>
  <c r="AF1659" i="6"/>
  <c r="AG1658" i="6"/>
  <c r="AF1658" i="6"/>
  <c r="AG1657" i="6"/>
  <c r="AF1657" i="6"/>
  <c r="AG1656" i="6"/>
  <c r="AF1656" i="6"/>
  <c r="AG1655" i="6"/>
  <c r="AF1655" i="6"/>
  <c r="AG1654" i="6"/>
  <c r="AF1654" i="6"/>
  <c r="AG1653" i="6"/>
  <c r="AF1653" i="6"/>
  <c r="AG1652" i="6"/>
  <c r="AF1652" i="6"/>
  <c r="AG1651" i="6"/>
  <c r="AF1651" i="6"/>
  <c r="AG1650" i="6"/>
  <c r="AF1650" i="6"/>
  <c r="AG1649" i="6"/>
  <c r="AF1649" i="6"/>
  <c r="AG1648" i="6"/>
  <c r="AF1648" i="6"/>
  <c r="AG1647" i="6"/>
  <c r="AF1647" i="6"/>
  <c r="AG1646" i="6"/>
  <c r="AF1646" i="6"/>
  <c r="AG1645" i="6"/>
  <c r="AF1645" i="6"/>
  <c r="AG1644" i="6"/>
  <c r="AF1644" i="6"/>
  <c r="AG1643" i="6"/>
  <c r="AF1643" i="6"/>
  <c r="AG1642" i="6"/>
  <c r="AF1642" i="6"/>
  <c r="AG1641" i="6"/>
  <c r="AF1641" i="6"/>
  <c r="AG1640" i="6"/>
  <c r="AF1640" i="6"/>
  <c r="AG1639" i="6"/>
  <c r="AF1639" i="6"/>
  <c r="AG1638" i="6"/>
  <c r="AF1638" i="6"/>
  <c r="AG1637" i="6"/>
  <c r="AF1637" i="6"/>
  <c r="AG1636" i="6"/>
  <c r="AF1636" i="6"/>
  <c r="AG1635" i="6"/>
  <c r="AF1635" i="6"/>
  <c r="AG1634" i="6"/>
  <c r="AF1634" i="6"/>
  <c r="AG1633" i="6"/>
  <c r="AF1633" i="6"/>
  <c r="AG1632" i="6"/>
  <c r="AF1632" i="6"/>
  <c r="AG1631" i="6"/>
  <c r="AF1631" i="6"/>
  <c r="AG1630" i="6"/>
  <c r="AF1630" i="6"/>
  <c r="AG1629" i="6"/>
  <c r="AF1629" i="6"/>
  <c r="AG1628" i="6"/>
  <c r="AF1628" i="6"/>
  <c r="AG1627" i="6"/>
  <c r="AF1627" i="6"/>
  <c r="AG1626" i="6"/>
  <c r="AF1626" i="6"/>
  <c r="AG1625" i="6"/>
  <c r="AF1625" i="6"/>
  <c r="AG1624" i="6"/>
  <c r="AF1624" i="6"/>
  <c r="AG1623" i="6"/>
  <c r="AF1623" i="6"/>
  <c r="AG1622" i="6"/>
  <c r="AF1622" i="6"/>
  <c r="AG1621" i="6"/>
  <c r="AF1621" i="6"/>
  <c r="AG1620" i="6"/>
  <c r="AF1620" i="6"/>
  <c r="AG1619" i="6"/>
  <c r="AF1619" i="6"/>
  <c r="AG1618" i="6"/>
  <c r="AF1618" i="6"/>
  <c r="AG1617" i="6"/>
  <c r="AF1617" i="6"/>
  <c r="AG1616" i="6"/>
  <c r="AF1616" i="6"/>
  <c r="AG1615" i="6"/>
  <c r="AF1615" i="6"/>
  <c r="AG1614" i="6"/>
  <c r="AF1614" i="6"/>
  <c r="AG1613" i="6"/>
  <c r="AF1613" i="6"/>
  <c r="AG1612" i="6"/>
  <c r="AF1612" i="6"/>
  <c r="AG1611" i="6"/>
  <c r="AF1611" i="6"/>
  <c r="AG1610" i="6"/>
  <c r="AF1610" i="6"/>
  <c r="AG1609" i="6"/>
  <c r="AF1609" i="6"/>
  <c r="AG1608" i="6"/>
  <c r="AF1608" i="6"/>
  <c r="AG1607" i="6"/>
  <c r="AF1607" i="6"/>
  <c r="AG1606" i="6"/>
  <c r="AF1606" i="6"/>
  <c r="AG1605" i="6"/>
  <c r="AF1605" i="6"/>
  <c r="AG1604" i="6"/>
  <c r="AF1604" i="6"/>
  <c r="AG1603" i="6"/>
  <c r="AF1603" i="6"/>
  <c r="AG1602" i="6"/>
  <c r="AF1602" i="6"/>
  <c r="AG1601" i="6"/>
  <c r="AF1601" i="6"/>
  <c r="AG1600" i="6"/>
  <c r="AF1600" i="6"/>
  <c r="AG1599" i="6"/>
  <c r="AF1599" i="6"/>
  <c r="AG1598" i="6"/>
  <c r="AF1598" i="6"/>
  <c r="AG1597" i="6"/>
  <c r="AF1597" i="6"/>
  <c r="AG1596" i="6"/>
  <c r="AF1596" i="6"/>
  <c r="AG1595" i="6"/>
  <c r="AF1595" i="6"/>
  <c r="AG1594" i="6"/>
  <c r="AF1594" i="6"/>
  <c r="AG1593" i="6"/>
  <c r="AF1593" i="6"/>
  <c r="AG1592" i="6"/>
  <c r="AF1592" i="6"/>
  <c r="AG1591" i="6"/>
  <c r="AF1591" i="6"/>
  <c r="AG1590" i="6"/>
  <c r="AF1590" i="6"/>
  <c r="AG1589" i="6"/>
  <c r="AF1589" i="6"/>
  <c r="AG1588" i="6"/>
  <c r="AF1588" i="6"/>
  <c r="AG1587" i="6"/>
  <c r="AF1587" i="6"/>
  <c r="AG1586" i="6"/>
  <c r="AF1586" i="6"/>
  <c r="AG1585" i="6"/>
  <c r="AF1585" i="6"/>
  <c r="AG1584" i="6"/>
  <c r="AF1584" i="6"/>
  <c r="AG1583" i="6"/>
  <c r="AF1583" i="6"/>
  <c r="AG1582" i="6"/>
  <c r="AF1582" i="6"/>
  <c r="AG1581" i="6"/>
  <c r="AF1581" i="6"/>
  <c r="H11" i="12" s="1"/>
  <c r="AG1580" i="6"/>
  <c r="AF1580" i="6"/>
  <c r="AG1579" i="6"/>
  <c r="AF1579" i="6"/>
  <c r="AG1578" i="6"/>
  <c r="AF1578" i="6"/>
  <c r="AG1577" i="6"/>
  <c r="AF1577" i="6"/>
  <c r="AG1576" i="6"/>
  <c r="AF1576" i="6"/>
  <c r="AG1575" i="6"/>
  <c r="AF1575" i="6"/>
  <c r="AG1574" i="6"/>
  <c r="AF1574" i="6"/>
  <c r="AG1573" i="6"/>
  <c r="AF1573" i="6"/>
  <c r="AG1572" i="6"/>
  <c r="AF1572" i="6"/>
  <c r="AG1571" i="6"/>
  <c r="AF1571" i="6"/>
  <c r="AG1570" i="6"/>
  <c r="AF1570" i="6"/>
  <c r="AG1569" i="6"/>
  <c r="AF1569" i="6"/>
  <c r="AG1568" i="6"/>
  <c r="AF1568" i="6"/>
  <c r="AG1567" i="6"/>
  <c r="AF1567" i="6"/>
  <c r="AG1566" i="6"/>
  <c r="AF1566" i="6"/>
  <c r="AG1565" i="6"/>
  <c r="AF1565" i="6"/>
  <c r="AG1564" i="6"/>
  <c r="AF1564" i="6"/>
  <c r="AG1563" i="6"/>
  <c r="AF1563" i="6"/>
  <c r="AG1562" i="6"/>
  <c r="AF1562" i="6"/>
  <c r="AG1561" i="6"/>
  <c r="AF1561" i="6"/>
  <c r="AG1560" i="6"/>
  <c r="AF1560" i="6"/>
  <c r="AG1559" i="6"/>
  <c r="AF1559" i="6"/>
  <c r="AG1558" i="6"/>
  <c r="AF1558" i="6"/>
  <c r="AG1557" i="6"/>
  <c r="AF1557" i="6"/>
  <c r="AG1556" i="6"/>
  <c r="AF1556" i="6"/>
  <c r="AG1555" i="6"/>
  <c r="AF1555" i="6"/>
  <c r="AG1554" i="6"/>
  <c r="AF1554" i="6"/>
  <c r="AG1553" i="6"/>
  <c r="AF1553" i="6"/>
  <c r="AG1552" i="6"/>
  <c r="AF1552" i="6"/>
  <c r="AG1551" i="6"/>
  <c r="AF1551" i="6"/>
  <c r="AG1550" i="6"/>
  <c r="AF1550" i="6"/>
  <c r="AG1549" i="6"/>
  <c r="AF1549" i="6"/>
  <c r="AG1548" i="6"/>
  <c r="AF1548" i="6"/>
  <c r="AG1547" i="6"/>
  <c r="AF1547" i="6"/>
  <c r="AG1546" i="6"/>
  <c r="AF1546" i="6"/>
  <c r="AG1545" i="6"/>
  <c r="AF1545" i="6"/>
  <c r="AG1544" i="6"/>
  <c r="AF1544" i="6"/>
  <c r="AG1543" i="6"/>
  <c r="AF1543" i="6"/>
  <c r="AG1542" i="6"/>
  <c r="AF1542" i="6"/>
  <c r="AG1541" i="6"/>
  <c r="AF1541" i="6"/>
  <c r="AG1540" i="6"/>
  <c r="AF1540" i="6"/>
  <c r="AG1539" i="6"/>
  <c r="AF1539" i="6"/>
  <c r="AG1538" i="6"/>
  <c r="AF1538" i="6"/>
  <c r="AG1537" i="6"/>
  <c r="AF1537" i="6"/>
  <c r="AG1536" i="6"/>
  <c r="AF1536" i="6"/>
  <c r="AG1535" i="6"/>
  <c r="AF1535" i="6"/>
  <c r="AG1534" i="6"/>
  <c r="AF1534" i="6"/>
  <c r="AG1533" i="6"/>
  <c r="AF1533" i="6"/>
  <c r="AG1532" i="6"/>
  <c r="AF1532" i="6"/>
  <c r="AG1531" i="6"/>
  <c r="AF1531" i="6"/>
  <c r="AG1530" i="6"/>
  <c r="AF1530" i="6"/>
  <c r="AG1529" i="6"/>
  <c r="AF1529" i="6"/>
  <c r="AG1528" i="6"/>
  <c r="AF1528" i="6"/>
  <c r="AG1527" i="6"/>
  <c r="AF1527" i="6"/>
  <c r="AG1526" i="6"/>
  <c r="AF1526" i="6"/>
  <c r="AG1525" i="6"/>
  <c r="AF1525" i="6"/>
  <c r="AG1524" i="6"/>
  <c r="AF1524" i="6"/>
  <c r="AG1523" i="6"/>
  <c r="AF1523" i="6"/>
  <c r="AG1522" i="6"/>
  <c r="AF1522" i="6"/>
  <c r="AG1521" i="6"/>
  <c r="AF1521" i="6"/>
  <c r="AG1520" i="6"/>
  <c r="AF1520" i="6"/>
  <c r="AG1519" i="6"/>
  <c r="AF1519" i="6"/>
  <c r="AG1518" i="6"/>
  <c r="AF1518" i="6"/>
  <c r="AG1517" i="6"/>
  <c r="AF1517" i="6"/>
  <c r="AG1516" i="6"/>
  <c r="AF1516" i="6"/>
  <c r="AG1515" i="6"/>
  <c r="AF1515" i="6"/>
  <c r="AG1514" i="6"/>
  <c r="AF1514" i="6"/>
  <c r="AG1513" i="6"/>
  <c r="AF1513" i="6"/>
  <c r="AG1512" i="6"/>
  <c r="AF1512" i="6"/>
  <c r="AG1511" i="6"/>
  <c r="AF1511" i="6"/>
  <c r="AG1510" i="6"/>
  <c r="AF1510" i="6"/>
  <c r="AG1509" i="6"/>
  <c r="AF1509" i="6"/>
  <c r="AG1508" i="6"/>
  <c r="AF1508" i="6"/>
  <c r="AG1507" i="6"/>
  <c r="AF1507" i="6"/>
  <c r="AG1506" i="6"/>
  <c r="AF1506" i="6"/>
  <c r="AG1505" i="6"/>
  <c r="AF1505" i="6"/>
  <c r="AG1504" i="6"/>
  <c r="AF1504" i="6"/>
  <c r="AG1503" i="6"/>
  <c r="AF1503" i="6"/>
  <c r="AG1502" i="6"/>
  <c r="AF1502" i="6"/>
  <c r="AG1501" i="6"/>
  <c r="AF1501" i="6"/>
  <c r="AG1500" i="6"/>
  <c r="AF1500" i="6"/>
  <c r="AG1499" i="6"/>
  <c r="AF1499" i="6"/>
  <c r="AG1498" i="6"/>
  <c r="AF1498" i="6"/>
  <c r="AG1497" i="6"/>
  <c r="AF1497" i="6"/>
  <c r="AG1496" i="6"/>
  <c r="AF1496" i="6"/>
  <c r="AG1495" i="6"/>
  <c r="AF1495" i="6"/>
  <c r="AG1494" i="6"/>
  <c r="AF1494" i="6"/>
  <c r="AG1493" i="6"/>
  <c r="AF1493" i="6"/>
  <c r="AG1492" i="6"/>
  <c r="AF1492" i="6"/>
  <c r="AG1491" i="6"/>
  <c r="AF1491" i="6"/>
  <c r="AG1490" i="6"/>
  <c r="AF1490" i="6"/>
  <c r="AG1489" i="6"/>
  <c r="AF1489" i="6"/>
  <c r="AG1488" i="6"/>
  <c r="AF1488" i="6"/>
  <c r="AG1487" i="6"/>
  <c r="AF1487" i="6"/>
  <c r="AG1486" i="6"/>
  <c r="AF1486" i="6"/>
  <c r="AG1485" i="6"/>
  <c r="AF1485" i="6"/>
  <c r="AG1484" i="6"/>
  <c r="AF1484" i="6"/>
  <c r="AG1483" i="6"/>
  <c r="AF1483" i="6"/>
  <c r="AG1482" i="6"/>
  <c r="AF1482" i="6"/>
  <c r="AG1481" i="6"/>
  <c r="AF1481" i="6"/>
  <c r="AG1480" i="6"/>
  <c r="AF1480" i="6"/>
  <c r="AG1479" i="6"/>
  <c r="AF1479" i="6"/>
  <c r="AG1478" i="6"/>
  <c r="AF1478" i="6"/>
  <c r="AG1477" i="6"/>
  <c r="AF1477" i="6"/>
  <c r="AG1476" i="6"/>
  <c r="AF1476" i="6"/>
  <c r="AG1475" i="6"/>
  <c r="AF1475" i="6"/>
  <c r="AG1474" i="6"/>
  <c r="AF1474" i="6"/>
  <c r="AG1473" i="6"/>
  <c r="AF1473" i="6"/>
  <c r="AG1472" i="6"/>
  <c r="AF1472" i="6"/>
  <c r="AG1471" i="6"/>
  <c r="AF1471" i="6"/>
  <c r="AG1470" i="6"/>
  <c r="AF1470" i="6"/>
  <c r="AG1469" i="6"/>
  <c r="AF1469" i="6"/>
  <c r="AG1468" i="6"/>
  <c r="AF1468" i="6"/>
  <c r="AG1467" i="6"/>
  <c r="AF1467" i="6"/>
  <c r="AG1466" i="6"/>
  <c r="AF1466" i="6"/>
  <c r="AG1465" i="6"/>
  <c r="AF1465" i="6"/>
  <c r="AG1464" i="6"/>
  <c r="AF1464" i="6"/>
  <c r="AG1463" i="6"/>
  <c r="AF1463" i="6"/>
  <c r="AG1462" i="6"/>
  <c r="AF1462" i="6"/>
  <c r="AG1461" i="6"/>
  <c r="AF1461" i="6"/>
  <c r="AG1460" i="6"/>
  <c r="AF1460" i="6"/>
  <c r="AG1459" i="6"/>
  <c r="AF1459" i="6"/>
  <c r="AG1458" i="6"/>
  <c r="AF1458" i="6"/>
  <c r="AG1457" i="6"/>
  <c r="AF1457" i="6"/>
  <c r="AG1456" i="6"/>
  <c r="AF1456" i="6"/>
  <c r="AG1455" i="6"/>
  <c r="AF1455" i="6"/>
  <c r="AG1454" i="6"/>
  <c r="AF1454" i="6"/>
  <c r="AG1453" i="6"/>
  <c r="AF1453" i="6"/>
  <c r="AG1452" i="6"/>
  <c r="AF1452" i="6"/>
  <c r="AG1451" i="6"/>
  <c r="AF1451" i="6"/>
  <c r="AG1450" i="6"/>
  <c r="AF1450" i="6"/>
  <c r="AG1449" i="6"/>
  <c r="AF1449" i="6"/>
  <c r="AG1448" i="6"/>
  <c r="AF1448" i="6"/>
  <c r="AG1447" i="6"/>
  <c r="AF1447" i="6"/>
  <c r="AG1446" i="6"/>
  <c r="AF1446" i="6"/>
  <c r="AG1445" i="6"/>
  <c r="AF1445" i="6"/>
  <c r="AG1444" i="6"/>
  <c r="AF1444" i="6"/>
  <c r="AG1443" i="6"/>
  <c r="AF1443" i="6"/>
  <c r="AG1442" i="6"/>
  <c r="AF1442" i="6"/>
  <c r="AG1441" i="6"/>
  <c r="AF1441" i="6"/>
  <c r="AG1440" i="6"/>
  <c r="AF1440" i="6"/>
  <c r="AG1439" i="6"/>
  <c r="AF1439" i="6"/>
  <c r="AG1438" i="6"/>
  <c r="AF1438" i="6"/>
  <c r="AG1437" i="6"/>
  <c r="AF1437" i="6"/>
  <c r="AG1436" i="6"/>
  <c r="AF1436" i="6"/>
  <c r="AG1435" i="6"/>
  <c r="AF1435" i="6"/>
  <c r="AG1434" i="6"/>
  <c r="AF1434" i="6"/>
  <c r="AG1433" i="6"/>
  <c r="AF1433" i="6"/>
  <c r="AG1432" i="6"/>
  <c r="AF1432" i="6"/>
  <c r="AG1431" i="6"/>
  <c r="AF1431" i="6"/>
  <c r="AG1430" i="6"/>
  <c r="AF1430" i="6"/>
  <c r="AG1429" i="6"/>
  <c r="AF1429" i="6"/>
  <c r="AG1428" i="6"/>
  <c r="AF1428" i="6"/>
  <c r="AG1427" i="6"/>
  <c r="AF1427" i="6"/>
  <c r="AG1426" i="6"/>
  <c r="AF1426" i="6"/>
  <c r="AG1425" i="6"/>
  <c r="AF1425" i="6"/>
  <c r="AG1424" i="6"/>
  <c r="AF1424" i="6"/>
  <c r="AG1423" i="6"/>
  <c r="AF1423" i="6"/>
  <c r="AG1422" i="6"/>
  <c r="AF1422" i="6"/>
  <c r="AG1421" i="6"/>
  <c r="AF1421" i="6"/>
  <c r="AG1420" i="6"/>
  <c r="AF1420" i="6"/>
  <c r="AG1419" i="6"/>
  <c r="AF1419" i="6"/>
  <c r="AG1418" i="6"/>
  <c r="AF1418" i="6"/>
  <c r="AG1417" i="6"/>
  <c r="AF1417" i="6"/>
  <c r="AG1416" i="6"/>
  <c r="AF1416" i="6"/>
  <c r="AG1415" i="6"/>
  <c r="AF1415" i="6"/>
  <c r="AG1414" i="6"/>
  <c r="AF1414" i="6"/>
  <c r="AG1413" i="6"/>
  <c r="AF1413" i="6"/>
  <c r="AG1412" i="6"/>
  <c r="AF1412" i="6"/>
  <c r="AG1411" i="6"/>
  <c r="AF1411" i="6"/>
  <c r="AG1410" i="6"/>
  <c r="AF1410" i="6"/>
  <c r="AG1409" i="6"/>
  <c r="AF1409" i="6"/>
  <c r="AG1408" i="6"/>
  <c r="AF1408" i="6"/>
  <c r="AG1407" i="6"/>
  <c r="AF1407" i="6"/>
  <c r="AG1406" i="6"/>
  <c r="AF1406" i="6"/>
  <c r="AG1405" i="6"/>
  <c r="AF1405" i="6"/>
  <c r="AG1404" i="6"/>
  <c r="AF1404" i="6"/>
  <c r="AG1403" i="6"/>
  <c r="AF1403" i="6"/>
  <c r="AG1402" i="6"/>
  <c r="AF1402" i="6"/>
  <c r="AG1401" i="6"/>
  <c r="AF1401" i="6"/>
  <c r="AG1400" i="6"/>
  <c r="AF1400" i="6"/>
  <c r="AG1399" i="6"/>
  <c r="AF1399" i="6"/>
  <c r="AG1398" i="6"/>
  <c r="AF1398" i="6"/>
  <c r="AG1397" i="6"/>
  <c r="AF1397" i="6"/>
  <c r="AG1396" i="6"/>
  <c r="AF1396" i="6"/>
  <c r="AG1395" i="6"/>
  <c r="AF1395" i="6"/>
  <c r="AG1394" i="6"/>
  <c r="AF1394" i="6"/>
  <c r="AG1393" i="6"/>
  <c r="AF1393" i="6"/>
  <c r="AG1392" i="6"/>
  <c r="AF1392" i="6"/>
  <c r="AG1391" i="6"/>
  <c r="AF1391" i="6"/>
  <c r="AG1390" i="6"/>
  <c r="AF1390" i="6"/>
  <c r="AG1389" i="6"/>
  <c r="AF1389" i="6"/>
  <c r="AG1388" i="6"/>
  <c r="AF1388" i="6"/>
  <c r="AG1387" i="6"/>
  <c r="AF1387" i="6"/>
  <c r="AG1386" i="6"/>
  <c r="AF1386" i="6"/>
  <c r="AG1385" i="6"/>
  <c r="AF1385" i="6"/>
  <c r="AG1384" i="6"/>
  <c r="AF1384" i="6"/>
  <c r="AG1383" i="6"/>
  <c r="AF1383" i="6"/>
  <c r="AG1382" i="6"/>
  <c r="AF1382" i="6"/>
  <c r="AG1381" i="6"/>
  <c r="AF1381" i="6"/>
  <c r="AG1380" i="6"/>
  <c r="AF1380" i="6"/>
  <c r="AG1379" i="6"/>
  <c r="AF1379" i="6"/>
  <c r="AG1378" i="6"/>
  <c r="AF1378" i="6"/>
  <c r="AG1377" i="6"/>
  <c r="AF1377" i="6"/>
  <c r="AG1376" i="6"/>
  <c r="AF1376" i="6"/>
  <c r="AG1375" i="6"/>
  <c r="AF1375" i="6"/>
  <c r="AG1374" i="6"/>
  <c r="AF1374" i="6"/>
  <c r="AG1373" i="6"/>
  <c r="AF1373" i="6"/>
  <c r="AG1372" i="6"/>
  <c r="AF1372" i="6"/>
  <c r="AG1371" i="6"/>
  <c r="AF1371" i="6"/>
  <c r="AG1370" i="6"/>
  <c r="AF1370" i="6"/>
  <c r="AG1369" i="6"/>
  <c r="AF1369" i="6"/>
  <c r="AG1368" i="6"/>
  <c r="AF1368" i="6"/>
  <c r="AG1367" i="6"/>
  <c r="AF1367" i="6"/>
  <c r="AG1366" i="6"/>
  <c r="AF1366" i="6"/>
  <c r="AG1365" i="6"/>
  <c r="AF1365" i="6"/>
  <c r="AG1364" i="6"/>
  <c r="AF1364" i="6"/>
  <c r="AG1363" i="6"/>
  <c r="AF1363" i="6"/>
  <c r="AG1362" i="6"/>
  <c r="AF1362" i="6"/>
  <c r="AG1361" i="6"/>
  <c r="AF1361" i="6"/>
  <c r="AG1360" i="6"/>
  <c r="AF1360" i="6"/>
  <c r="AG1359" i="6"/>
  <c r="AF1359" i="6"/>
  <c r="AG1358" i="6"/>
  <c r="AF1358" i="6"/>
  <c r="AG1357" i="6"/>
  <c r="AF1357" i="6"/>
  <c r="AG1356" i="6"/>
  <c r="AF1356" i="6"/>
  <c r="AG1355" i="6"/>
  <c r="AF1355" i="6"/>
  <c r="AG1354" i="6"/>
  <c r="AF1354" i="6"/>
  <c r="AG1353" i="6"/>
  <c r="AF1353" i="6"/>
  <c r="AG1352" i="6"/>
  <c r="AF1352" i="6"/>
  <c r="AG1351" i="6"/>
  <c r="AF1351" i="6"/>
  <c r="AG1350" i="6"/>
  <c r="AF1350" i="6"/>
  <c r="AG1349" i="6"/>
  <c r="AF1349" i="6"/>
  <c r="AG1348" i="6"/>
  <c r="AF1348" i="6"/>
  <c r="AG1347" i="6"/>
  <c r="AF1347" i="6"/>
  <c r="AG1346" i="6"/>
  <c r="AF1346" i="6"/>
  <c r="AG1345" i="6"/>
  <c r="AF1345" i="6"/>
  <c r="AG1344" i="6"/>
  <c r="AF1344" i="6"/>
  <c r="AG1343" i="6"/>
  <c r="AF1343" i="6"/>
  <c r="AG1342" i="6"/>
  <c r="AF1342" i="6"/>
  <c r="AG1341" i="6"/>
  <c r="AF1341" i="6"/>
  <c r="AG1340" i="6"/>
  <c r="AF1340" i="6"/>
  <c r="AG1339" i="6"/>
  <c r="AF1339" i="6"/>
  <c r="AG1338" i="6"/>
  <c r="AF1338" i="6"/>
  <c r="AG1337" i="6"/>
  <c r="AF1337" i="6"/>
  <c r="AG1336" i="6"/>
  <c r="AF1336" i="6"/>
  <c r="AG1335" i="6"/>
  <c r="AF1335" i="6"/>
  <c r="AG1334" i="6"/>
  <c r="AF1334" i="6"/>
  <c r="AG1333" i="6"/>
  <c r="AF1333" i="6"/>
  <c r="AG1332" i="6"/>
  <c r="AF1332" i="6"/>
  <c r="AG1331" i="6"/>
  <c r="AF1331" i="6"/>
  <c r="AG1330" i="6"/>
  <c r="AF1330" i="6"/>
  <c r="AG1329" i="6"/>
  <c r="AF1329" i="6"/>
  <c r="AG1328" i="6"/>
  <c r="AF1328" i="6"/>
  <c r="AG1327" i="6"/>
  <c r="AF1327" i="6"/>
  <c r="AG1326" i="6"/>
  <c r="AF1326" i="6"/>
  <c r="AG1325" i="6"/>
  <c r="AF1325" i="6"/>
  <c r="AG1324" i="6"/>
  <c r="AF1324" i="6"/>
  <c r="AG1323" i="6"/>
  <c r="AF1323" i="6"/>
  <c r="AG1322" i="6"/>
  <c r="AF1322" i="6"/>
  <c r="AG1321" i="6"/>
  <c r="AF1321" i="6"/>
  <c r="AG1320" i="6"/>
  <c r="AF1320" i="6"/>
  <c r="AG1319" i="6"/>
  <c r="AF1319" i="6"/>
  <c r="AG1318" i="6"/>
  <c r="AF1318" i="6"/>
  <c r="AG1317" i="6"/>
  <c r="AF1317" i="6"/>
  <c r="AG1316" i="6"/>
  <c r="AF1316" i="6"/>
  <c r="AG1315" i="6"/>
  <c r="AF1315" i="6"/>
  <c r="AG1314" i="6"/>
  <c r="AF1314" i="6"/>
  <c r="AG1313" i="6"/>
  <c r="AF1313" i="6"/>
  <c r="AG1312" i="6"/>
  <c r="AF1312" i="6"/>
  <c r="AG1311" i="6"/>
  <c r="AF1311" i="6"/>
  <c r="AG1310" i="6"/>
  <c r="AF1310" i="6"/>
  <c r="AG1309" i="6"/>
  <c r="AF1309" i="6"/>
  <c r="AG1308" i="6"/>
  <c r="AF1308" i="6"/>
  <c r="AG1307" i="6"/>
  <c r="AF1307" i="6"/>
  <c r="AG1306" i="6"/>
  <c r="AF1306" i="6"/>
  <c r="AG1305" i="6"/>
  <c r="AF1305" i="6"/>
  <c r="AG1304" i="6"/>
  <c r="AF1304" i="6"/>
  <c r="AG1303" i="6"/>
  <c r="AF1303" i="6"/>
  <c r="AG1302" i="6"/>
  <c r="AF1302" i="6"/>
  <c r="AG1301" i="6"/>
  <c r="AF1301" i="6"/>
  <c r="AG1300" i="6"/>
  <c r="AF1300" i="6"/>
  <c r="AG1299" i="6"/>
  <c r="AF1299" i="6"/>
  <c r="AG1298" i="6"/>
  <c r="AF1298" i="6"/>
  <c r="AG1297" i="6"/>
  <c r="AF1297" i="6"/>
  <c r="AG1296" i="6"/>
  <c r="AF1296" i="6"/>
  <c r="AG1295" i="6"/>
  <c r="AF1295" i="6"/>
  <c r="AG1294" i="6"/>
  <c r="AF1294" i="6"/>
  <c r="AG1293" i="6"/>
  <c r="AF1293" i="6"/>
  <c r="AG1292" i="6"/>
  <c r="AF1292" i="6"/>
  <c r="AG1291" i="6"/>
  <c r="AF1291" i="6"/>
  <c r="AG1290" i="6"/>
  <c r="AF1290" i="6"/>
  <c r="AG1289" i="6"/>
  <c r="AF1289" i="6"/>
  <c r="AG1288" i="6"/>
  <c r="AF1288" i="6"/>
  <c r="AG1287" i="6"/>
  <c r="AF1287" i="6"/>
  <c r="AG1286" i="6"/>
  <c r="AF1286" i="6"/>
  <c r="AG1285" i="6"/>
  <c r="AF1285" i="6"/>
  <c r="AG1284" i="6"/>
  <c r="AF1284" i="6"/>
  <c r="AG1283" i="6"/>
  <c r="AF1283" i="6"/>
  <c r="AG1282" i="6"/>
  <c r="AF1282" i="6"/>
  <c r="AG1281" i="6"/>
  <c r="AF1281" i="6"/>
  <c r="AG1280" i="6"/>
  <c r="AF1280" i="6"/>
  <c r="AG1279" i="6"/>
  <c r="AF1279" i="6"/>
  <c r="AG1278" i="6"/>
  <c r="AF1278" i="6"/>
  <c r="AG1277" i="6"/>
  <c r="AF1277" i="6"/>
  <c r="AG1276" i="6"/>
  <c r="AF1276" i="6"/>
  <c r="AG1275" i="6"/>
  <c r="AF1275" i="6"/>
  <c r="AG1274" i="6"/>
  <c r="AF1274" i="6"/>
  <c r="AG1273" i="6"/>
  <c r="AF1273" i="6"/>
  <c r="AG1272" i="6"/>
  <c r="AF1272" i="6"/>
  <c r="AG1271" i="6"/>
  <c r="AF1271" i="6"/>
  <c r="AG1270" i="6"/>
  <c r="AF1270" i="6"/>
  <c r="AG1269" i="6"/>
  <c r="AF1269" i="6"/>
  <c r="AG1268" i="6"/>
  <c r="AF1268" i="6"/>
  <c r="AG1267" i="6"/>
  <c r="AF1267" i="6"/>
  <c r="AG1266" i="6"/>
  <c r="AF1266" i="6"/>
  <c r="AG1265" i="6"/>
  <c r="AF1265" i="6"/>
  <c r="AG1264" i="6"/>
  <c r="AF1264" i="6"/>
  <c r="AG1263" i="6"/>
  <c r="AF1263" i="6"/>
  <c r="AG1262" i="6"/>
  <c r="AF1262" i="6"/>
  <c r="AG1261" i="6"/>
  <c r="AF1261" i="6"/>
  <c r="AG1260" i="6"/>
  <c r="AF1260" i="6"/>
  <c r="AG1259" i="6"/>
  <c r="AF1259" i="6"/>
  <c r="AG1258" i="6"/>
  <c r="AF1258" i="6"/>
  <c r="AG1257" i="6"/>
  <c r="AF1257" i="6"/>
  <c r="AG1256" i="6"/>
  <c r="AF1256" i="6"/>
  <c r="AG1255" i="6"/>
  <c r="AF1255" i="6"/>
  <c r="AG1254" i="6"/>
  <c r="AF1254" i="6"/>
  <c r="AG1253" i="6"/>
  <c r="AF1253" i="6"/>
  <c r="AG1252" i="6"/>
  <c r="AF1252" i="6"/>
  <c r="AG1251" i="6"/>
  <c r="AF1251" i="6"/>
  <c r="AG1250" i="6"/>
  <c r="AF1250" i="6"/>
  <c r="AG1249" i="6"/>
  <c r="AF1249" i="6"/>
  <c r="AG1248" i="6"/>
  <c r="AF1248" i="6"/>
  <c r="AG1247" i="6"/>
  <c r="AF1247" i="6"/>
  <c r="AG1246" i="6"/>
  <c r="AF1246" i="6"/>
  <c r="AG1245" i="6"/>
  <c r="AF1245" i="6"/>
  <c r="AG1244" i="6"/>
  <c r="AF1244" i="6"/>
  <c r="AG1243" i="6"/>
  <c r="AF1243" i="6"/>
  <c r="AG1242" i="6"/>
  <c r="AF1242" i="6"/>
  <c r="AG1241" i="6"/>
  <c r="AF1241" i="6"/>
  <c r="AG1240" i="6"/>
  <c r="AF1240" i="6"/>
  <c r="AG1239" i="6"/>
  <c r="AF1239" i="6"/>
  <c r="AG1238" i="6"/>
  <c r="AF1238" i="6"/>
  <c r="AG1237" i="6"/>
  <c r="AF1237" i="6"/>
  <c r="AG1236" i="6"/>
  <c r="AF1236" i="6"/>
  <c r="AG1235" i="6"/>
  <c r="AF1235" i="6"/>
  <c r="AG1234" i="6"/>
  <c r="AF1234" i="6"/>
  <c r="AG1233" i="6"/>
  <c r="AF1233" i="6"/>
  <c r="AG1232" i="6"/>
  <c r="AF1232" i="6"/>
  <c r="AG1231" i="6"/>
  <c r="AF1231" i="6"/>
  <c r="AG1230" i="6"/>
  <c r="AF1230" i="6"/>
  <c r="AG1229" i="6"/>
  <c r="AF1229" i="6"/>
  <c r="AG1228" i="6"/>
  <c r="AF1228" i="6"/>
  <c r="AG1227" i="6"/>
  <c r="AF1227" i="6"/>
  <c r="AG1226" i="6"/>
  <c r="AF1226" i="6"/>
  <c r="AG1225" i="6"/>
  <c r="AF1225" i="6"/>
  <c r="AG1224" i="6"/>
  <c r="AF1224" i="6"/>
  <c r="AG1223" i="6"/>
  <c r="AF1223" i="6"/>
  <c r="AG1222" i="6"/>
  <c r="AF1222" i="6"/>
  <c r="AG1221" i="6"/>
  <c r="AF1221" i="6"/>
  <c r="AG1220" i="6"/>
  <c r="AF1220" i="6"/>
  <c r="AG1219" i="6"/>
  <c r="AF1219" i="6"/>
  <c r="AG1218" i="6"/>
  <c r="AF1218" i="6"/>
  <c r="AG1217" i="6"/>
  <c r="AF1217" i="6"/>
  <c r="AG1216" i="6"/>
  <c r="AF1216" i="6"/>
  <c r="AG1215" i="6"/>
  <c r="AF1215" i="6"/>
  <c r="AG1214" i="6"/>
  <c r="AF1214" i="6"/>
  <c r="AG1213" i="6"/>
  <c r="AF1213" i="6"/>
  <c r="AG1212" i="6"/>
  <c r="AF1212" i="6"/>
  <c r="AG1211" i="6"/>
  <c r="AF1211" i="6"/>
  <c r="AG1210" i="6"/>
  <c r="AF1210" i="6"/>
  <c r="AG1209" i="6"/>
  <c r="AF1209" i="6"/>
  <c r="AG1208" i="6"/>
  <c r="AF1208" i="6"/>
  <c r="AG1207" i="6"/>
  <c r="AF1207" i="6"/>
  <c r="AG1206" i="6"/>
  <c r="AF1206" i="6"/>
  <c r="AG1205" i="6"/>
  <c r="AF1205" i="6"/>
  <c r="AG1204" i="6"/>
  <c r="AF1204" i="6"/>
  <c r="AG1203" i="6"/>
  <c r="AF1203" i="6"/>
  <c r="AG1202" i="6"/>
  <c r="AF1202" i="6"/>
  <c r="AG1201" i="6"/>
  <c r="AF1201" i="6"/>
  <c r="AG1200" i="6"/>
  <c r="AF1200" i="6"/>
  <c r="AG1199" i="6"/>
  <c r="AF1199" i="6"/>
  <c r="AG1198" i="6"/>
  <c r="AF1198" i="6"/>
  <c r="AG1197" i="6"/>
  <c r="AF1197" i="6"/>
  <c r="AG1196" i="6"/>
  <c r="AF1196" i="6"/>
  <c r="AG1195" i="6"/>
  <c r="AF1195" i="6"/>
  <c r="AG1194" i="6"/>
  <c r="AF1194" i="6"/>
  <c r="AG1193" i="6"/>
  <c r="AF1193" i="6"/>
  <c r="AG1192" i="6"/>
  <c r="AF1192" i="6"/>
  <c r="AG1191" i="6"/>
  <c r="AF1191" i="6"/>
  <c r="AG1190" i="6"/>
  <c r="AF1190" i="6"/>
  <c r="AG1189" i="6"/>
  <c r="AF1189" i="6"/>
  <c r="AG1188" i="6"/>
  <c r="AF1188" i="6"/>
  <c r="AG1187" i="6"/>
  <c r="AF1187" i="6"/>
  <c r="AG1186" i="6"/>
  <c r="AF1186" i="6"/>
  <c r="AG1185" i="6"/>
  <c r="AF1185" i="6"/>
  <c r="AG1184" i="6"/>
  <c r="AF1184" i="6"/>
  <c r="AG1183" i="6"/>
  <c r="AF1183" i="6"/>
  <c r="AG1182" i="6"/>
  <c r="AF1182" i="6"/>
  <c r="AG1181" i="6"/>
  <c r="AF1181" i="6"/>
  <c r="AG1180" i="6"/>
  <c r="AF1180" i="6"/>
  <c r="AG1179" i="6"/>
  <c r="AF1179" i="6"/>
  <c r="AG1178" i="6"/>
  <c r="AF1178" i="6"/>
  <c r="AG1177" i="6"/>
  <c r="AF1177" i="6"/>
  <c r="AG1176" i="6"/>
  <c r="AF1176" i="6"/>
  <c r="AG1175" i="6"/>
  <c r="AF1175" i="6"/>
  <c r="AG1174" i="6"/>
  <c r="AF1174" i="6"/>
  <c r="AG1173" i="6"/>
  <c r="AF1173" i="6"/>
  <c r="AG1172" i="6"/>
  <c r="AF1172" i="6"/>
  <c r="AG1171" i="6"/>
  <c r="AF1171" i="6"/>
  <c r="AG1170" i="6"/>
  <c r="AF1170" i="6"/>
  <c r="AG1169" i="6"/>
  <c r="AF1169" i="6"/>
  <c r="AG1168" i="6"/>
  <c r="AF1168" i="6"/>
  <c r="AG1167" i="6"/>
  <c r="AF1167" i="6"/>
  <c r="AG1166" i="6"/>
  <c r="AF1166" i="6"/>
  <c r="AG1165" i="6"/>
  <c r="AF1165" i="6"/>
  <c r="AG1164" i="6"/>
  <c r="AF1164" i="6"/>
  <c r="AG1163" i="6"/>
  <c r="AF1163" i="6"/>
  <c r="AG1162" i="6"/>
  <c r="AF1162" i="6"/>
  <c r="AG1161" i="6"/>
  <c r="AF1161" i="6"/>
  <c r="AG1160" i="6"/>
  <c r="AF1160" i="6"/>
  <c r="AG1159" i="6"/>
  <c r="AF1159" i="6"/>
  <c r="AG1158" i="6"/>
  <c r="AF1158" i="6"/>
  <c r="AG1157" i="6"/>
  <c r="AF1157" i="6"/>
  <c r="AG1156" i="6"/>
  <c r="AF1156" i="6"/>
  <c r="AG1155" i="6"/>
  <c r="AF1155" i="6"/>
  <c r="AG1154" i="6"/>
  <c r="AF1154" i="6"/>
  <c r="AG1153" i="6"/>
  <c r="AF1153" i="6"/>
  <c r="AG1152" i="6"/>
  <c r="AF1152" i="6"/>
  <c r="AG1151" i="6"/>
  <c r="AF1151" i="6"/>
  <c r="AG1150" i="6"/>
  <c r="AF1150" i="6"/>
  <c r="AG1149" i="6"/>
  <c r="AF1149" i="6"/>
  <c r="AG1148" i="6"/>
  <c r="AF1148" i="6"/>
  <c r="AG1147" i="6"/>
  <c r="AF1147" i="6"/>
  <c r="AG1146" i="6"/>
  <c r="AF1146" i="6"/>
  <c r="AG1145" i="6"/>
  <c r="AF1145" i="6"/>
  <c r="AG1144" i="6"/>
  <c r="AF1144" i="6"/>
  <c r="AG1143" i="6"/>
  <c r="AF1143" i="6"/>
  <c r="AG1142" i="6"/>
  <c r="AF1142" i="6"/>
  <c r="AG1141" i="6"/>
  <c r="AF1141" i="6"/>
  <c r="AG1140" i="6"/>
  <c r="AF1140" i="6"/>
  <c r="AG1139" i="6"/>
  <c r="AF1139" i="6"/>
  <c r="AG1138" i="6"/>
  <c r="AF1138" i="6"/>
  <c r="AG1137" i="6"/>
  <c r="AF1137" i="6"/>
  <c r="AG1136" i="6"/>
  <c r="AF1136" i="6"/>
  <c r="AG1135" i="6"/>
  <c r="AF1135" i="6"/>
  <c r="AG1134" i="6"/>
  <c r="AF1134" i="6"/>
  <c r="AG1133" i="6"/>
  <c r="AF1133" i="6"/>
  <c r="AG1132" i="6"/>
  <c r="AF1132" i="6"/>
  <c r="AG1131" i="6"/>
  <c r="AF1131" i="6"/>
  <c r="AG1130" i="6"/>
  <c r="AF1130" i="6"/>
  <c r="AG1129" i="6"/>
  <c r="AF1129" i="6"/>
  <c r="AG1128" i="6"/>
  <c r="AF1128" i="6"/>
  <c r="AG1127" i="6"/>
  <c r="AF1127" i="6"/>
  <c r="AG1126" i="6"/>
  <c r="AF1126" i="6"/>
  <c r="AG1125" i="6"/>
  <c r="AF1125" i="6"/>
  <c r="AG1124" i="6"/>
  <c r="AF1124" i="6"/>
  <c r="AG1123" i="6"/>
  <c r="AF1123" i="6"/>
  <c r="AG1122" i="6"/>
  <c r="AF1122" i="6"/>
  <c r="AG1121" i="6"/>
  <c r="AF1121" i="6"/>
  <c r="AG1120" i="6"/>
  <c r="AF1120" i="6"/>
  <c r="AG1119" i="6"/>
  <c r="AF1119" i="6"/>
  <c r="AG1118" i="6"/>
  <c r="AF1118" i="6"/>
  <c r="AG1117" i="6"/>
  <c r="AF1117" i="6"/>
  <c r="AG1116" i="6"/>
  <c r="AF1116" i="6"/>
  <c r="AG1115" i="6"/>
  <c r="AF1115" i="6"/>
  <c r="AG1114" i="6"/>
  <c r="AF1114" i="6"/>
  <c r="AG1113" i="6"/>
  <c r="AF1113" i="6"/>
  <c r="AG1112" i="6"/>
  <c r="AF1112" i="6"/>
  <c r="AG1111" i="6"/>
  <c r="AF1111" i="6"/>
  <c r="AG1110" i="6"/>
  <c r="AF1110" i="6"/>
  <c r="AG1109" i="6"/>
  <c r="AF1109" i="6"/>
  <c r="AG1108" i="6"/>
  <c r="AF1108" i="6"/>
  <c r="AG1107" i="6"/>
  <c r="AF1107" i="6"/>
  <c r="AG1106" i="6"/>
  <c r="AF1106" i="6"/>
  <c r="AG1105" i="6"/>
  <c r="AF1105" i="6"/>
  <c r="AG1104" i="6"/>
  <c r="AF1104" i="6"/>
  <c r="AG1103" i="6"/>
  <c r="AF1103" i="6"/>
  <c r="AG1102" i="6"/>
  <c r="AF1102" i="6"/>
  <c r="AG1101" i="6"/>
  <c r="AF1101" i="6"/>
  <c r="AG1100" i="6"/>
  <c r="AF1100" i="6"/>
  <c r="AG1099" i="6"/>
  <c r="AF1099" i="6"/>
  <c r="AG1098" i="6"/>
  <c r="AF1098" i="6"/>
  <c r="AG1097" i="6"/>
  <c r="AF1097" i="6"/>
  <c r="AG1096" i="6"/>
  <c r="AF1096" i="6"/>
  <c r="AG1095" i="6"/>
  <c r="AF1095" i="6"/>
  <c r="AG1094" i="6"/>
  <c r="AF1094" i="6"/>
  <c r="AG1093" i="6"/>
  <c r="AF1093" i="6"/>
  <c r="AG1092" i="6"/>
  <c r="AF1092" i="6"/>
  <c r="AG1091" i="6"/>
  <c r="AF1091" i="6"/>
  <c r="AG1090" i="6"/>
  <c r="AF1090" i="6"/>
  <c r="AG1089" i="6"/>
  <c r="AF1089" i="6"/>
  <c r="AG1088" i="6"/>
  <c r="AF1088" i="6"/>
  <c r="AG1087" i="6"/>
  <c r="AF1087" i="6"/>
  <c r="AG1086" i="6"/>
  <c r="AF1086" i="6"/>
  <c r="AG1085" i="6"/>
  <c r="AF1085" i="6"/>
  <c r="AG1084" i="6"/>
  <c r="AF1084" i="6"/>
  <c r="AG1083" i="6"/>
  <c r="AF1083" i="6"/>
  <c r="AG1082" i="6"/>
  <c r="AF1082" i="6"/>
  <c r="AG1081" i="6"/>
  <c r="AF1081" i="6"/>
  <c r="AG1080" i="6"/>
  <c r="AF1080" i="6"/>
  <c r="AG1079" i="6"/>
  <c r="AF1079" i="6"/>
  <c r="AG1078" i="6"/>
  <c r="AF1078" i="6"/>
  <c r="AG1077" i="6"/>
  <c r="AF1077" i="6"/>
  <c r="AG1076" i="6"/>
  <c r="AF1076" i="6"/>
  <c r="AG1075" i="6"/>
  <c r="AF1075" i="6"/>
  <c r="AG1074" i="6"/>
  <c r="AF1074" i="6"/>
  <c r="AG1073" i="6"/>
  <c r="AF1073" i="6"/>
  <c r="AG1072" i="6"/>
  <c r="AF1072" i="6"/>
  <c r="AG1071" i="6"/>
  <c r="AF1071" i="6"/>
  <c r="AG1070" i="6"/>
  <c r="AF1070" i="6"/>
  <c r="AG1069" i="6"/>
  <c r="AF1069" i="6"/>
  <c r="AG1068" i="6"/>
  <c r="AF1068" i="6"/>
  <c r="AG1067" i="6"/>
  <c r="AF1067" i="6"/>
  <c r="AG1066" i="6"/>
  <c r="AF1066" i="6"/>
  <c r="AG1065" i="6"/>
  <c r="AF1065" i="6"/>
  <c r="AG1064" i="6"/>
  <c r="AF1064" i="6"/>
  <c r="AG1063" i="6"/>
  <c r="AF1063" i="6"/>
  <c r="AG1062" i="6"/>
  <c r="AF1062" i="6"/>
  <c r="AG1061" i="6"/>
  <c r="AF1061" i="6"/>
  <c r="AG1060" i="6"/>
  <c r="AF1060" i="6"/>
  <c r="AG1059" i="6"/>
  <c r="AF1059" i="6"/>
  <c r="AG1058" i="6"/>
  <c r="AF1058" i="6"/>
  <c r="AG1057" i="6"/>
  <c r="AF1057" i="6"/>
  <c r="AG1056" i="6"/>
  <c r="AF1056" i="6"/>
  <c r="AG1055" i="6"/>
  <c r="AF1055" i="6"/>
  <c r="AG1054" i="6"/>
  <c r="AF1054" i="6"/>
  <c r="AG1053" i="6"/>
  <c r="AF1053" i="6"/>
  <c r="AG1052" i="6"/>
  <c r="AF1052" i="6"/>
  <c r="AG1051" i="6"/>
  <c r="AF1051" i="6"/>
  <c r="AG1050" i="6"/>
  <c r="AF1050" i="6"/>
  <c r="AG1049" i="6"/>
  <c r="AF1049" i="6"/>
  <c r="AG1048" i="6"/>
  <c r="AF1048" i="6"/>
  <c r="AG1047" i="6"/>
  <c r="AF1047" i="6"/>
  <c r="AG1046" i="6"/>
  <c r="AF1046" i="6"/>
  <c r="AG1045" i="6"/>
  <c r="AF1045" i="6"/>
  <c r="AG1044" i="6"/>
  <c r="AF1044" i="6"/>
  <c r="AG1043" i="6"/>
  <c r="AF1043" i="6"/>
  <c r="AG1042" i="6"/>
  <c r="AF1042" i="6"/>
  <c r="AG1041" i="6"/>
  <c r="AF1041" i="6"/>
  <c r="AG1040" i="6"/>
  <c r="AF1040" i="6"/>
  <c r="AG1039" i="6"/>
  <c r="AF1039" i="6"/>
  <c r="AG1038" i="6"/>
  <c r="AF1038" i="6"/>
  <c r="AG1037" i="6"/>
  <c r="AF1037" i="6"/>
  <c r="AG1036" i="6"/>
  <c r="AF1036" i="6"/>
  <c r="AG1035" i="6"/>
  <c r="AF1035" i="6"/>
  <c r="AG1034" i="6"/>
  <c r="AF1034" i="6"/>
  <c r="AG1033" i="6"/>
  <c r="AF1033" i="6"/>
  <c r="AG1032" i="6"/>
  <c r="AF1032" i="6"/>
  <c r="AG1031" i="6"/>
  <c r="AF1031" i="6"/>
  <c r="AG1030" i="6"/>
  <c r="AF1030" i="6"/>
  <c r="AG1029" i="6"/>
  <c r="AF1029" i="6"/>
  <c r="AG1028" i="6"/>
  <c r="AF1028" i="6"/>
  <c r="AG1027" i="6"/>
  <c r="AF1027" i="6"/>
  <c r="AG1026" i="6"/>
  <c r="AF1026" i="6"/>
  <c r="AG1025" i="6"/>
  <c r="AF1025" i="6"/>
  <c r="AG1024" i="6"/>
  <c r="AF1024" i="6"/>
  <c r="AG1023" i="6"/>
  <c r="AF1023" i="6"/>
  <c r="AG1022" i="6"/>
  <c r="AF1022" i="6"/>
  <c r="AG1021" i="6"/>
  <c r="AF1021" i="6"/>
  <c r="AG1020" i="6"/>
  <c r="AF1020" i="6"/>
  <c r="AG1019" i="6"/>
  <c r="AF1019" i="6"/>
  <c r="AG1018" i="6"/>
  <c r="AF1018" i="6"/>
  <c r="AG1017" i="6"/>
  <c r="AF1017" i="6"/>
  <c r="AG1016" i="6"/>
  <c r="AF1016" i="6"/>
  <c r="AG1015" i="6"/>
  <c r="AF1015" i="6"/>
  <c r="AG1014" i="6"/>
  <c r="AF1014" i="6"/>
  <c r="AG1013" i="6"/>
  <c r="AF1013" i="6"/>
  <c r="AG1012" i="6"/>
  <c r="AF1012" i="6"/>
  <c r="AG1011" i="6"/>
  <c r="AF1011" i="6"/>
  <c r="AG1010" i="6"/>
  <c r="AF1010" i="6"/>
  <c r="AG1009" i="6"/>
  <c r="AF1009" i="6"/>
  <c r="AG1008" i="6"/>
  <c r="AF1008" i="6"/>
  <c r="AG1007" i="6"/>
  <c r="AF1007" i="6"/>
  <c r="AG1006" i="6"/>
  <c r="AF1006" i="6"/>
  <c r="AG1005" i="6"/>
  <c r="AF1005" i="6"/>
  <c r="AG1004" i="6"/>
  <c r="AF1004" i="6"/>
  <c r="AG1003" i="6"/>
  <c r="AF1003" i="6"/>
  <c r="AG1002" i="6"/>
  <c r="AF1002" i="6"/>
  <c r="AG1001" i="6"/>
  <c r="AF1001" i="6"/>
  <c r="AG1000" i="6"/>
  <c r="AF1000" i="6"/>
  <c r="AG999" i="6"/>
  <c r="AF999" i="6"/>
  <c r="AG998" i="6"/>
  <c r="AF998" i="6"/>
  <c r="AG997" i="6"/>
  <c r="AF997" i="6"/>
  <c r="AG996" i="6"/>
  <c r="AF996" i="6"/>
  <c r="AG995" i="6"/>
  <c r="AF995" i="6"/>
  <c r="AG994" i="6"/>
  <c r="AF994" i="6"/>
  <c r="AG993" i="6"/>
  <c r="AF993" i="6"/>
  <c r="AG992" i="6"/>
  <c r="AF992" i="6"/>
  <c r="AG991" i="6"/>
  <c r="AF991" i="6"/>
  <c r="AG990" i="6"/>
  <c r="AF990" i="6"/>
  <c r="AG989" i="6"/>
  <c r="AF989" i="6"/>
  <c r="AG988" i="6"/>
  <c r="AF988" i="6"/>
  <c r="AG987" i="6"/>
  <c r="AF987" i="6"/>
  <c r="AG986" i="6"/>
  <c r="AF986" i="6"/>
  <c r="AG985" i="6"/>
  <c r="AF985" i="6"/>
  <c r="AG984" i="6"/>
  <c r="AF984" i="6"/>
  <c r="AG983" i="6"/>
  <c r="AF983" i="6"/>
  <c r="AG982" i="6"/>
  <c r="AF982" i="6"/>
  <c r="AG981" i="6"/>
  <c r="AF981" i="6"/>
  <c r="AG980" i="6"/>
  <c r="AF980" i="6"/>
  <c r="AG979" i="6"/>
  <c r="AF979" i="6"/>
  <c r="AG978" i="6"/>
  <c r="AF978" i="6"/>
  <c r="AG977" i="6"/>
  <c r="AF977" i="6"/>
  <c r="AG976" i="6"/>
  <c r="AF976" i="6"/>
  <c r="AG975" i="6"/>
  <c r="AF975" i="6"/>
  <c r="AG974" i="6"/>
  <c r="AF974" i="6"/>
  <c r="AG973" i="6"/>
  <c r="AF973" i="6"/>
  <c r="AG972" i="6"/>
  <c r="AF972" i="6"/>
  <c r="AG971" i="6"/>
  <c r="AF971" i="6"/>
  <c r="AG970" i="6"/>
  <c r="AF970" i="6"/>
  <c r="AG969" i="6"/>
  <c r="AF969" i="6"/>
  <c r="AG968" i="6"/>
  <c r="AF968" i="6"/>
  <c r="AG967" i="6"/>
  <c r="AF967" i="6"/>
  <c r="AG966" i="6"/>
  <c r="AF966" i="6"/>
  <c r="AG965" i="6"/>
  <c r="AF965" i="6"/>
  <c r="AG964" i="6"/>
  <c r="AF964" i="6"/>
  <c r="AG963" i="6"/>
  <c r="AF963" i="6"/>
  <c r="AG962" i="6"/>
  <c r="AF962" i="6"/>
  <c r="AG961" i="6"/>
  <c r="AF961" i="6"/>
  <c r="AG960" i="6"/>
  <c r="AF960" i="6"/>
  <c r="AG959" i="6"/>
  <c r="AF959" i="6"/>
  <c r="AG958" i="6"/>
  <c r="AF958" i="6"/>
  <c r="AG957" i="6"/>
  <c r="AF957" i="6"/>
  <c r="AG956" i="6"/>
  <c r="AF956" i="6"/>
  <c r="AG955" i="6"/>
  <c r="AF955" i="6"/>
  <c r="AG954" i="6"/>
  <c r="AF954" i="6"/>
  <c r="AG953" i="6"/>
  <c r="AF953" i="6"/>
  <c r="AG952" i="6"/>
  <c r="AF952" i="6"/>
  <c r="AG951" i="6"/>
  <c r="AF951" i="6"/>
  <c r="AG950" i="6"/>
  <c r="AF950" i="6"/>
  <c r="AG949" i="6"/>
  <c r="AF949" i="6"/>
  <c r="AG948" i="6"/>
  <c r="AF948" i="6"/>
  <c r="AG947" i="6"/>
  <c r="AF947" i="6"/>
  <c r="AG946" i="6"/>
  <c r="AF946" i="6"/>
  <c r="AG945" i="6"/>
  <c r="AF945" i="6"/>
  <c r="AG944" i="6"/>
  <c r="AF944" i="6"/>
  <c r="AG943" i="6"/>
  <c r="AF943" i="6"/>
  <c r="AG942" i="6"/>
  <c r="AF942" i="6"/>
  <c r="AG941" i="6"/>
  <c r="AF941" i="6"/>
  <c r="AG940" i="6"/>
  <c r="AF940" i="6"/>
  <c r="AG939" i="6"/>
  <c r="AF939" i="6"/>
  <c r="AG938" i="6"/>
  <c r="AF938" i="6"/>
  <c r="AG937" i="6"/>
  <c r="AF937" i="6"/>
  <c r="AG936" i="6"/>
  <c r="AF936" i="6"/>
  <c r="AG935" i="6"/>
  <c r="AF935" i="6"/>
  <c r="AG934" i="6"/>
  <c r="AF934" i="6"/>
  <c r="AG933" i="6"/>
  <c r="AF933" i="6"/>
  <c r="AG932" i="6"/>
  <c r="AF932" i="6"/>
  <c r="AG931" i="6"/>
  <c r="AF931" i="6"/>
  <c r="AG930" i="6"/>
  <c r="AF930" i="6"/>
  <c r="AG929" i="6"/>
  <c r="AF929" i="6"/>
  <c r="AG928" i="6"/>
  <c r="AF928" i="6"/>
  <c r="AG927" i="6"/>
  <c r="AF927" i="6"/>
  <c r="AG926" i="6"/>
  <c r="AF926" i="6"/>
  <c r="AG925" i="6"/>
  <c r="AF925" i="6"/>
  <c r="AG924" i="6"/>
  <c r="AF924" i="6"/>
  <c r="AG923" i="6"/>
  <c r="AF923" i="6"/>
  <c r="AG922" i="6"/>
  <c r="AF922" i="6"/>
  <c r="AG921" i="6"/>
  <c r="AF921" i="6"/>
  <c r="AG920" i="6"/>
  <c r="AF920" i="6"/>
  <c r="AG919" i="6"/>
  <c r="AF919" i="6"/>
  <c r="AG918" i="6"/>
  <c r="AF918" i="6"/>
  <c r="AG917" i="6"/>
  <c r="AF917" i="6"/>
  <c r="AG916" i="6"/>
  <c r="AF916" i="6"/>
  <c r="AG915" i="6"/>
  <c r="AF915" i="6"/>
  <c r="AG914" i="6"/>
  <c r="AF914" i="6"/>
  <c r="AG913" i="6"/>
  <c r="AF913" i="6"/>
  <c r="AG912" i="6"/>
  <c r="AF912" i="6"/>
  <c r="AG911" i="6"/>
  <c r="AF911" i="6"/>
  <c r="AG910" i="6"/>
  <c r="AF910" i="6"/>
  <c r="AG909" i="6"/>
  <c r="AF909" i="6"/>
  <c r="AG908" i="6"/>
  <c r="AF908" i="6"/>
  <c r="AG907" i="6"/>
  <c r="AF907" i="6"/>
  <c r="AG906" i="6"/>
  <c r="AF906" i="6"/>
  <c r="AG905" i="6"/>
  <c r="AF905" i="6"/>
  <c r="AG904" i="6"/>
  <c r="AF904" i="6"/>
  <c r="AG903" i="6"/>
  <c r="AF903" i="6"/>
  <c r="AG902" i="6"/>
  <c r="AF902" i="6"/>
  <c r="AG901" i="6"/>
  <c r="AF901" i="6"/>
  <c r="AG900" i="6"/>
  <c r="AF900" i="6"/>
  <c r="AG899" i="6"/>
  <c r="AF899" i="6"/>
  <c r="AG898" i="6"/>
  <c r="AF898" i="6"/>
  <c r="AG897" i="6"/>
  <c r="AF897" i="6"/>
  <c r="AG896" i="6"/>
  <c r="AF896" i="6"/>
  <c r="AG895" i="6"/>
  <c r="AF895" i="6"/>
  <c r="AG894" i="6"/>
  <c r="AF894" i="6"/>
  <c r="AG893" i="6"/>
  <c r="AF893" i="6"/>
  <c r="AG892" i="6"/>
  <c r="AF892" i="6"/>
  <c r="AG891" i="6"/>
  <c r="AF891" i="6"/>
  <c r="AG890" i="6"/>
  <c r="AF890" i="6"/>
  <c r="AG889" i="6"/>
  <c r="AF889" i="6"/>
  <c r="AG888" i="6"/>
  <c r="AF888" i="6"/>
  <c r="AG887" i="6"/>
  <c r="AF887" i="6"/>
  <c r="AG886" i="6"/>
  <c r="AF886" i="6"/>
  <c r="AG885" i="6"/>
  <c r="AF885" i="6"/>
  <c r="AG884" i="6"/>
  <c r="AF884" i="6"/>
  <c r="AG883" i="6"/>
  <c r="AF883" i="6"/>
  <c r="AG882" i="6"/>
  <c r="AF882" i="6"/>
  <c r="AG881" i="6"/>
  <c r="AF881" i="6"/>
  <c r="AG880" i="6"/>
  <c r="AF880" i="6"/>
  <c r="AG879" i="6"/>
  <c r="AF879" i="6"/>
  <c r="AG878" i="6"/>
  <c r="AF878" i="6"/>
  <c r="AG877" i="6"/>
  <c r="AF877" i="6"/>
  <c r="AG876" i="6"/>
  <c r="AF876" i="6"/>
  <c r="AG875" i="6"/>
  <c r="AF875" i="6"/>
  <c r="AG874" i="6"/>
  <c r="AF874" i="6"/>
  <c r="AG873" i="6"/>
  <c r="AF873" i="6"/>
  <c r="AG872" i="6"/>
  <c r="AF872" i="6"/>
  <c r="AG871" i="6"/>
  <c r="AF871" i="6"/>
  <c r="AG870" i="6"/>
  <c r="AF870" i="6"/>
  <c r="AG869" i="6"/>
  <c r="AF869" i="6"/>
  <c r="AG868" i="6"/>
  <c r="AF868" i="6"/>
  <c r="AG867" i="6"/>
  <c r="AF867" i="6"/>
  <c r="AG866" i="6"/>
  <c r="AF866" i="6"/>
  <c r="AG865" i="6"/>
  <c r="AF865" i="6"/>
  <c r="AG864" i="6"/>
  <c r="AF864" i="6"/>
  <c r="AG863" i="6"/>
  <c r="AF863" i="6"/>
  <c r="AG862" i="6"/>
  <c r="AF862" i="6"/>
  <c r="AG861" i="6"/>
  <c r="AF861" i="6"/>
  <c r="AG860" i="6"/>
  <c r="AF860" i="6"/>
  <c r="AG859" i="6"/>
  <c r="AF859" i="6"/>
  <c r="AG858" i="6"/>
  <c r="AF858" i="6"/>
  <c r="AG857" i="6"/>
  <c r="AF857" i="6"/>
  <c r="AG856" i="6"/>
  <c r="AF856" i="6"/>
  <c r="AG855" i="6"/>
  <c r="AF855" i="6"/>
  <c r="AG854" i="6"/>
  <c r="AF854" i="6"/>
  <c r="AG853" i="6"/>
  <c r="AF853" i="6"/>
  <c r="AG852" i="6"/>
  <c r="AF852" i="6"/>
  <c r="AG851" i="6"/>
  <c r="AF851" i="6"/>
  <c r="AG850" i="6"/>
  <c r="AF850" i="6"/>
  <c r="AG849" i="6"/>
  <c r="AF849" i="6"/>
  <c r="AG848" i="6"/>
  <c r="AF848" i="6"/>
  <c r="AG847" i="6"/>
  <c r="AF847" i="6"/>
  <c r="AG846" i="6"/>
  <c r="AF846" i="6"/>
  <c r="AG845" i="6"/>
  <c r="AF845" i="6"/>
  <c r="AG844" i="6"/>
  <c r="AF844" i="6"/>
  <c r="AG843" i="6"/>
  <c r="AF843" i="6"/>
  <c r="AG842" i="6"/>
  <c r="AF842" i="6"/>
  <c r="AG841" i="6"/>
  <c r="AF841" i="6"/>
  <c r="AG840" i="6"/>
  <c r="AF840" i="6"/>
  <c r="AG839" i="6"/>
  <c r="AF839" i="6"/>
  <c r="AG838" i="6"/>
  <c r="AF838" i="6"/>
  <c r="AG837" i="6"/>
  <c r="AF837" i="6"/>
  <c r="AG836" i="6"/>
  <c r="AF836" i="6"/>
  <c r="AG835" i="6"/>
  <c r="AF835" i="6"/>
  <c r="AG834" i="6"/>
  <c r="AF834" i="6"/>
  <c r="AG833" i="6"/>
  <c r="AF833" i="6"/>
  <c r="AG832" i="6"/>
  <c r="AF832" i="6"/>
  <c r="AG831" i="6"/>
  <c r="AF831" i="6"/>
  <c r="AG830" i="6"/>
  <c r="AF830" i="6"/>
  <c r="AG829" i="6"/>
  <c r="AF829" i="6"/>
  <c r="AG828" i="6"/>
  <c r="AF828" i="6"/>
  <c r="AG827" i="6"/>
  <c r="AF827" i="6"/>
  <c r="AG826" i="6"/>
  <c r="AF826" i="6"/>
  <c r="AG825" i="6"/>
  <c r="AF825" i="6"/>
  <c r="AG824" i="6"/>
  <c r="AF824" i="6"/>
  <c r="AG823" i="6"/>
  <c r="AF823" i="6"/>
  <c r="AG822" i="6"/>
  <c r="AF822" i="6"/>
  <c r="AG821" i="6"/>
  <c r="AF821" i="6"/>
  <c r="AG820" i="6"/>
  <c r="AF820" i="6"/>
  <c r="AG819" i="6"/>
  <c r="AF819" i="6"/>
  <c r="AG818" i="6"/>
  <c r="AF818" i="6"/>
  <c r="AG817" i="6"/>
  <c r="AF817" i="6"/>
  <c r="AG816" i="6"/>
  <c r="AF816" i="6"/>
  <c r="AG815" i="6"/>
  <c r="AF815" i="6"/>
  <c r="AG814" i="6"/>
  <c r="AF814" i="6"/>
  <c r="AG813" i="6"/>
  <c r="AF813" i="6"/>
  <c r="AG812" i="6"/>
  <c r="AF812" i="6"/>
  <c r="AG811" i="6"/>
  <c r="AF811" i="6"/>
  <c r="AG810" i="6"/>
  <c r="AF810" i="6"/>
  <c r="AG809" i="6"/>
  <c r="AF809" i="6"/>
  <c r="AG808" i="6"/>
  <c r="AF808" i="6"/>
  <c r="AG807" i="6"/>
  <c r="AF807" i="6"/>
  <c r="AG806" i="6"/>
  <c r="AF806" i="6"/>
  <c r="AG805" i="6"/>
  <c r="AF805" i="6"/>
  <c r="AG804" i="6"/>
  <c r="AF804" i="6"/>
  <c r="AG803" i="6"/>
  <c r="AF803" i="6"/>
  <c r="AG802" i="6"/>
  <c r="AF802" i="6"/>
  <c r="AG801" i="6"/>
  <c r="AF801" i="6"/>
  <c r="AG800" i="6"/>
  <c r="AF800" i="6"/>
  <c r="AG799" i="6"/>
  <c r="AF799" i="6"/>
  <c r="AG798" i="6"/>
  <c r="AF798" i="6"/>
  <c r="AG797" i="6"/>
  <c r="AF797" i="6"/>
  <c r="AG796" i="6"/>
  <c r="AF796" i="6"/>
  <c r="AG795" i="6"/>
  <c r="AF795" i="6"/>
  <c r="AG794" i="6"/>
  <c r="AF794" i="6"/>
  <c r="AG793" i="6"/>
  <c r="AF793" i="6"/>
  <c r="AG792" i="6"/>
  <c r="AF792" i="6"/>
  <c r="AG791" i="6"/>
  <c r="AF791" i="6"/>
  <c r="AG790" i="6"/>
  <c r="AF790" i="6"/>
  <c r="AG789" i="6"/>
  <c r="AF789" i="6"/>
  <c r="AG788" i="6"/>
  <c r="AF788" i="6"/>
  <c r="AG787" i="6"/>
  <c r="AF787" i="6"/>
  <c r="AG786" i="6"/>
  <c r="AF786" i="6"/>
  <c r="AG785" i="6"/>
  <c r="AF785" i="6"/>
  <c r="AG784" i="6"/>
  <c r="AF784" i="6"/>
  <c r="AG783" i="6"/>
  <c r="AF783" i="6"/>
  <c r="AG782" i="6"/>
  <c r="AF782" i="6"/>
  <c r="AG781" i="6"/>
  <c r="AF781" i="6"/>
  <c r="AG780" i="6"/>
  <c r="AF780" i="6"/>
  <c r="AG779" i="6"/>
  <c r="AF779" i="6"/>
  <c r="AG778" i="6"/>
  <c r="AF778" i="6"/>
  <c r="AG777" i="6"/>
  <c r="AF777" i="6"/>
  <c r="AG776" i="6"/>
  <c r="AF776" i="6"/>
  <c r="AG775" i="6"/>
  <c r="AF775" i="6"/>
  <c r="AG774" i="6"/>
  <c r="AF774" i="6"/>
  <c r="AG773" i="6"/>
  <c r="AF773" i="6"/>
  <c r="AG772" i="6"/>
  <c r="AF772" i="6"/>
  <c r="AG771" i="6"/>
  <c r="AF771" i="6"/>
  <c r="AG770" i="6"/>
  <c r="AF770" i="6"/>
  <c r="AG769" i="6"/>
  <c r="AF769" i="6"/>
  <c r="AG768" i="6"/>
  <c r="AF768" i="6"/>
  <c r="AG767" i="6"/>
  <c r="AF767" i="6"/>
  <c r="AG766" i="6"/>
  <c r="AF766" i="6"/>
  <c r="AG765" i="6"/>
  <c r="AF765" i="6"/>
  <c r="AG764" i="6"/>
  <c r="AF764" i="6"/>
  <c r="AG763" i="6"/>
  <c r="AF763" i="6"/>
  <c r="AG762" i="6"/>
  <c r="AF762" i="6"/>
  <c r="AG761" i="6"/>
  <c r="AF761" i="6"/>
  <c r="AG760" i="6"/>
  <c r="AF760" i="6"/>
  <c r="AG759" i="6"/>
  <c r="AF759" i="6"/>
  <c r="AG758" i="6"/>
  <c r="AF758" i="6"/>
  <c r="AG757" i="6"/>
  <c r="AF757" i="6"/>
  <c r="AG756" i="6"/>
  <c r="AF756" i="6"/>
  <c r="AG755" i="6"/>
  <c r="AF755" i="6"/>
  <c r="AG754" i="6"/>
  <c r="AF754" i="6"/>
  <c r="AG753" i="6"/>
  <c r="AF753" i="6"/>
  <c r="AG752" i="6"/>
  <c r="AF752" i="6"/>
  <c r="AG751" i="6"/>
  <c r="AF751" i="6"/>
  <c r="AG750" i="6"/>
  <c r="AF750" i="6"/>
  <c r="AG749" i="6"/>
  <c r="AF749" i="6"/>
  <c r="AG748" i="6"/>
  <c r="AF748" i="6"/>
  <c r="AG747" i="6"/>
  <c r="AF747" i="6"/>
  <c r="AG746" i="6"/>
  <c r="AF746" i="6"/>
  <c r="AG745" i="6"/>
  <c r="AF745" i="6"/>
  <c r="AG744" i="6"/>
  <c r="AF744" i="6"/>
  <c r="AG743" i="6"/>
  <c r="AF743" i="6"/>
  <c r="AG742" i="6"/>
  <c r="AF742" i="6"/>
  <c r="AG741" i="6"/>
  <c r="AF741" i="6"/>
  <c r="AG740" i="6"/>
  <c r="AF740" i="6"/>
  <c r="AG739" i="6"/>
  <c r="AF739" i="6"/>
  <c r="AG738" i="6"/>
  <c r="AF738" i="6"/>
  <c r="AG737" i="6"/>
  <c r="AF737" i="6"/>
  <c r="AG736" i="6"/>
  <c r="AF736" i="6"/>
  <c r="AG735" i="6"/>
  <c r="AF735" i="6"/>
  <c r="AG734" i="6"/>
  <c r="AF734" i="6"/>
  <c r="AG733" i="6"/>
  <c r="AF733" i="6"/>
  <c r="AG732" i="6"/>
  <c r="AF732" i="6"/>
  <c r="AG731" i="6"/>
  <c r="AF731" i="6"/>
  <c r="AG730" i="6"/>
  <c r="AF730" i="6"/>
  <c r="AG729" i="6"/>
  <c r="AF729" i="6"/>
  <c r="AG728" i="6"/>
  <c r="AF728" i="6"/>
  <c r="AG727" i="6"/>
  <c r="AF727" i="6"/>
  <c r="AG726" i="6"/>
  <c r="AF726" i="6"/>
  <c r="AG725" i="6"/>
  <c r="AF725" i="6"/>
  <c r="AG724" i="6"/>
  <c r="AF724" i="6"/>
  <c r="AG723" i="6"/>
  <c r="AF723" i="6"/>
  <c r="AG722" i="6"/>
  <c r="AF722" i="6"/>
  <c r="AG721" i="6"/>
  <c r="AF721" i="6"/>
  <c r="AG720" i="6"/>
  <c r="AF720" i="6"/>
  <c r="AG719" i="6"/>
  <c r="AF719" i="6"/>
  <c r="AG718" i="6"/>
  <c r="AF718" i="6"/>
  <c r="AG717" i="6"/>
  <c r="AF717" i="6"/>
  <c r="AG716" i="6"/>
  <c r="AF716" i="6"/>
  <c r="AG715" i="6"/>
  <c r="AF715" i="6"/>
  <c r="AG714" i="6"/>
  <c r="AF714" i="6"/>
  <c r="AG713" i="6"/>
  <c r="AF713" i="6"/>
  <c r="AG712" i="6"/>
  <c r="AF712" i="6"/>
  <c r="AG711" i="6"/>
  <c r="AF711" i="6"/>
  <c r="AG710" i="6"/>
  <c r="AF710" i="6"/>
  <c r="AG709" i="6"/>
  <c r="AF709" i="6"/>
  <c r="AG708" i="6"/>
  <c r="AF708" i="6"/>
  <c r="AG707" i="6"/>
  <c r="AF707" i="6"/>
  <c r="AG706" i="6"/>
  <c r="AF706" i="6"/>
  <c r="AG705" i="6"/>
  <c r="AF705" i="6"/>
  <c r="AG704" i="6"/>
  <c r="AF704" i="6"/>
  <c r="AG703" i="6"/>
  <c r="AF703" i="6"/>
  <c r="AG702" i="6"/>
  <c r="AF702" i="6"/>
  <c r="AG701" i="6"/>
  <c r="AF701" i="6"/>
  <c r="AG700" i="6"/>
  <c r="AF700" i="6"/>
  <c r="AG699" i="6"/>
  <c r="AF699" i="6"/>
  <c r="AG698" i="6"/>
  <c r="AF698" i="6"/>
  <c r="AG697" i="6"/>
  <c r="AF697" i="6"/>
  <c r="AG696" i="6"/>
  <c r="AF696" i="6"/>
  <c r="AG695" i="6"/>
  <c r="AF695" i="6"/>
  <c r="AG694" i="6"/>
  <c r="AF694" i="6"/>
  <c r="AG693" i="6"/>
  <c r="AF693" i="6"/>
  <c r="AG692" i="6"/>
  <c r="AF692" i="6"/>
  <c r="AG691" i="6"/>
  <c r="AF691" i="6"/>
  <c r="AG690" i="6"/>
  <c r="AF690" i="6"/>
  <c r="AG689" i="6"/>
  <c r="AF689" i="6"/>
  <c r="AG688" i="6"/>
  <c r="AF688" i="6"/>
  <c r="AG687" i="6"/>
  <c r="AF687" i="6"/>
  <c r="AG686" i="6"/>
  <c r="AF686" i="6"/>
  <c r="AG685" i="6"/>
  <c r="AF685" i="6"/>
  <c r="AG684" i="6"/>
  <c r="AF684" i="6"/>
  <c r="AG683" i="6"/>
  <c r="AF683" i="6"/>
  <c r="AG682" i="6"/>
  <c r="AF682" i="6"/>
  <c r="AG681" i="6"/>
  <c r="AF681" i="6"/>
  <c r="AG680" i="6"/>
  <c r="AF680" i="6"/>
  <c r="AG679" i="6"/>
  <c r="AF679" i="6"/>
  <c r="AG678" i="6"/>
  <c r="AF678" i="6"/>
  <c r="AG677" i="6"/>
  <c r="AF677" i="6"/>
  <c r="AG676" i="6"/>
  <c r="AF676" i="6"/>
  <c r="AG675" i="6"/>
  <c r="AF675" i="6"/>
  <c r="AG674" i="6"/>
  <c r="AF674" i="6"/>
  <c r="AG673" i="6"/>
  <c r="AF673" i="6"/>
  <c r="AG672" i="6"/>
  <c r="AF672" i="6"/>
  <c r="AG671" i="6"/>
  <c r="AF671" i="6"/>
  <c r="AG670" i="6"/>
  <c r="AF670" i="6"/>
  <c r="AG669" i="6"/>
  <c r="AF669" i="6"/>
  <c r="AG668" i="6"/>
  <c r="AF668" i="6"/>
  <c r="AG667" i="6"/>
  <c r="AF667" i="6"/>
  <c r="AG666" i="6"/>
  <c r="AF666" i="6"/>
  <c r="AG665" i="6"/>
  <c r="AF665" i="6"/>
  <c r="AG664" i="6"/>
  <c r="AF664" i="6"/>
  <c r="AG663" i="6"/>
  <c r="AF663" i="6"/>
  <c r="AG662" i="6"/>
  <c r="AF662" i="6"/>
  <c r="AG661" i="6"/>
  <c r="AF661" i="6"/>
  <c r="AG660" i="6"/>
  <c r="AF660" i="6"/>
  <c r="AG659" i="6"/>
  <c r="AF659" i="6"/>
  <c r="AG658" i="6"/>
  <c r="AF658" i="6"/>
  <c r="AG657" i="6"/>
  <c r="AF657" i="6"/>
  <c r="AG656" i="6"/>
  <c r="AF656" i="6"/>
  <c r="AG655" i="6"/>
  <c r="AF655" i="6"/>
  <c r="AG654" i="6"/>
  <c r="AF654" i="6"/>
  <c r="AG653" i="6"/>
  <c r="AF653" i="6"/>
  <c r="AG652" i="6"/>
  <c r="AF652" i="6"/>
  <c r="AG651" i="6"/>
  <c r="AF651" i="6"/>
  <c r="AG650" i="6"/>
  <c r="AF650" i="6"/>
  <c r="AG649" i="6"/>
  <c r="AF649" i="6"/>
  <c r="AG648" i="6"/>
  <c r="AF648" i="6"/>
  <c r="AG647" i="6"/>
  <c r="AF647" i="6"/>
  <c r="AG646" i="6"/>
  <c r="AF646" i="6"/>
  <c r="AG645" i="6"/>
  <c r="AF645" i="6"/>
  <c r="AG644" i="6"/>
  <c r="AF644" i="6"/>
  <c r="AG643" i="6"/>
  <c r="AF643" i="6"/>
  <c r="AG642" i="6"/>
  <c r="AF642" i="6"/>
  <c r="AG641" i="6"/>
  <c r="AF641" i="6"/>
  <c r="AG640" i="6"/>
  <c r="AF640" i="6"/>
  <c r="AG639" i="6"/>
  <c r="AF639" i="6"/>
  <c r="AG638" i="6"/>
  <c r="AF638" i="6"/>
  <c r="AG637" i="6"/>
  <c r="AF637" i="6"/>
  <c r="AG636" i="6"/>
  <c r="AF636" i="6"/>
  <c r="AG635" i="6"/>
  <c r="AF635" i="6"/>
  <c r="AG634" i="6"/>
  <c r="AF634" i="6"/>
  <c r="AG633" i="6"/>
  <c r="AF633" i="6"/>
  <c r="AG632" i="6"/>
  <c r="AF632" i="6"/>
  <c r="AG631" i="6"/>
  <c r="AF631" i="6"/>
  <c r="AG630" i="6"/>
  <c r="AF630" i="6"/>
  <c r="AG629" i="6"/>
  <c r="AF629" i="6"/>
  <c r="AG628" i="6"/>
  <c r="AF628" i="6"/>
  <c r="AG627" i="6"/>
  <c r="AF627" i="6"/>
  <c r="AG626" i="6"/>
  <c r="AF626" i="6"/>
  <c r="AG625" i="6"/>
  <c r="AF625" i="6"/>
  <c r="AG624" i="6"/>
  <c r="AF624" i="6"/>
  <c r="AG623" i="6"/>
  <c r="AF623" i="6"/>
  <c r="AG622" i="6"/>
  <c r="AF622" i="6"/>
  <c r="AG621" i="6"/>
  <c r="AF621" i="6"/>
  <c r="AG620" i="6"/>
  <c r="AF620" i="6"/>
  <c r="AG619" i="6"/>
  <c r="AF619" i="6"/>
  <c r="AG618" i="6"/>
  <c r="AF618" i="6"/>
  <c r="AG617" i="6"/>
  <c r="AF617" i="6"/>
  <c r="AG616" i="6"/>
  <c r="AF616" i="6"/>
  <c r="AG615" i="6"/>
  <c r="AF615" i="6"/>
  <c r="AG614" i="6"/>
  <c r="AF614" i="6"/>
  <c r="AG613" i="6"/>
  <c r="AF613" i="6"/>
  <c r="AG612" i="6"/>
  <c r="AF612" i="6"/>
  <c r="AG611" i="6"/>
  <c r="AF611" i="6"/>
  <c r="AG610" i="6"/>
  <c r="AF610" i="6"/>
  <c r="AG609" i="6"/>
  <c r="AF609" i="6"/>
  <c r="AG608" i="6"/>
  <c r="AF608" i="6"/>
  <c r="AG607" i="6"/>
  <c r="AF607" i="6"/>
  <c r="AG606" i="6"/>
  <c r="AF606" i="6"/>
  <c r="AG605" i="6"/>
  <c r="AF605" i="6"/>
  <c r="AG604" i="6"/>
  <c r="AF604" i="6"/>
  <c r="AG603" i="6"/>
  <c r="AF603" i="6"/>
  <c r="AG602" i="6"/>
  <c r="AF602" i="6"/>
  <c r="AG601" i="6"/>
  <c r="AF601" i="6"/>
  <c r="AG600" i="6"/>
  <c r="AF600" i="6"/>
  <c r="AG599" i="6"/>
  <c r="AF599" i="6"/>
  <c r="AG598" i="6"/>
  <c r="AF598" i="6"/>
  <c r="AG597" i="6"/>
  <c r="AF597" i="6"/>
  <c r="AG596" i="6"/>
  <c r="AF596" i="6"/>
  <c r="AG595" i="6"/>
  <c r="AF595" i="6"/>
  <c r="AG594" i="6"/>
  <c r="AF594" i="6"/>
  <c r="AG593" i="6"/>
  <c r="AF593" i="6"/>
  <c r="AG592" i="6"/>
  <c r="AF592" i="6"/>
  <c r="AG591" i="6"/>
  <c r="AF591" i="6"/>
  <c r="AG590" i="6"/>
  <c r="AF590" i="6"/>
  <c r="AG589" i="6"/>
  <c r="AF589" i="6"/>
  <c r="AG588" i="6"/>
  <c r="AF588" i="6"/>
  <c r="AG587" i="6"/>
  <c r="AF587" i="6"/>
  <c r="AG586" i="6"/>
  <c r="AF586" i="6"/>
  <c r="AG585" i="6"/>
  <c r="AF585" i="6"/>
  <c r="AG584" i="6"/>
  <c r="AF584" i="6"/>
  <c r="AG583" i="6"/>
  <c r="AF583" i="6"/>
  <c r="AG582" i="6"/>
  <c r="AF582" i="6"/>
  <c r="AG581" i="6"/>
  <c r="AF581" i="6"/>
  <c r="AG580" i="6"/>
  <c r="AF580" i="6"/>
  <c r="AG579" i="6"/>
  <c r="AF579" i="6"/>
  <c r="AG578" i="6"/>
  <c r="AF578" i="6"/>
  <c r="AG577" i="6"/>
  <c r="AF577" i="6"/>
  <c r="AG576" i="6"/>
  <c r="AF576" i="6"/>
  <c r="AG575" i="6"/>
  <c r="AF575" i="6"/>
  <c r="AG574" i="6"/>
  <c r="AF574" i="6"/>
  <c r="AG573" i="6"/>
  <c r="AF573" i="6"/>
  <c r="AG572" i="6"/>
  <c r="AF572" i="6"/>
  <c r="AG571" i="6"/>
  <c r="AF571" i="6"/>
  <c r="AG570" i="6"/>
  <c r="AF570" i="6"/>
  <c r="AG569" i="6"/>
  <c r="AF569" i="6"/>
  <c r="AG568" i="6"/>
  <c r="AF568" i="6"/>
  <c r="AG567" i="6"/>
  <c r="AF567" i="6"/>
  <c r="AG566" i="6"/>
  <c r="AF566" i="6"/>
  <c r="AG565" i="6"/>
  <c r="AF565" i="6"/>
  <c r="AG564" i="6"/>
  <c r="AF564" i="6"/>
  <c r="AG563" i="6"/>
  <c r="AF563" i="6"/>
  <c r="AG562" i="6"/>
  <c r="AF562" i="6"/>
  <c r="AG561" i="6"/>
  <c r="AF561" i="6"/>
  <c r="AG560" i="6"/>
  <c r="AF560" i="6"/>
  <c r="AG559" i="6"/>
  <c r="AF559" i="6"/>
  <c r="AG558" i="6"/>
  <c r="AF558" i="6"/>
  <c r="AG557" i="6"/>
  <c r="AF557" i="6"/>
  <c r="AG556" i="6"/>
  <c r="AF556" i="6"/>
  <c r="AG555" i="6"/>
  <c r="AF555" i="6"/>
  <c r="AG554" i="6"/>
  <c r="AF554" i="6"/>
  <c r="AG553" i="6"/>
  <c r="AF553" i="6"/>
  <c r="AG552" i="6"/>
  <c r="AF552" i="6"/>
  <c r="AG551" i="6"/>
  <c r="AF551" i="6"/>
  <c r="AG550" i="6"/>
  <c r="AF550" i="6"/>
  <c r="AG549" i="6"/>
  <c r="AF549" i="6"/>
  <c r="AG548" i="6"/>
  <c r="AF548" i="6"/>
  <c r="AG547" i="6"/>
  <c r="AF547" i="6"/>
  <c r="AG546" i="6"/>
  <c r="AF546" i="6"/>
  <c r="AG545" i="6"/>
  <c r="AF545" i="6"/>
  <c r="AG544" i="6"/>
  <c r="AF544" i="6"/>
  <c r="AG543" i="6"/>
  <c r="AF543" i="6"/>
  <c r="AG542" i="6"/>
  <c r="AF542" i="6"/>
  <c r="AG541" i="6"/>
  <c r="AF541" i="6"/>
  <c r="AG540" i="6"/>
  <c r="AF540" i="6"/>
  <c r="AG539" i="6"/>
  <c r="AF539" i="6"/>
  <c r="AG538" i="6"/>
  <c r="AF538" i="6"/>
  <c r="AG537" i="6"/>
  <c r="AF537" i="6"/>
  <c r="AG536" i="6"/>
  <c r="AF536" i="6"/>
  <c r="AG535" i="6"/>
  <c r="AF535" i="6"/>
  <c r="AG534" i="6"/>
  <c r="AF534" i="6"/>
  <c r="AG533" i="6"/>
  <c r="AF533" i="6"/>
  <c r="AG532" i="6"/>
  <c r="AF532" i="6"/>
  <c r="AG531" i="6"/>
  <c r="AF531" i="6"/>
  <c r="AG530" i="6"/>
  <c r="AF530" i="6"/>
  <c r="AG529" i="6"/>
  <c r="AF529" i="6"/>
  <c r="AG528" i="6"/>
  <c r="AF528" i="6"/>
  <c r="AG527" i="6"/>
  <c r="AF527" i="6"/>
  <c r="AG526" i="6"/>
  <c r="AF526" i="6"/>
  <c r="AG525" i="6"/>
  <c r="AF525" i="6"/>
  <c r="AG524" i="6"/>
  <c r="AF524" i="6"/>
  <c r="AG523" i="6"/>
  <c r="AF523" i="6"/>
  <c r="AG522" i="6"/>
  <c r="AF522" i="6"/>
  <c r="AG521" i="6"/>
  <c r="AF521" i="6"/>
  <c r="AG520" i="6"/>
  <c r="AF520" i="6"/>
  <c r="AG519" i="6"/>
  <c r="AF519" i="6"/>
  <c r="AG518" i="6"/>
  <c r="AF518" i="6"/>
  <c r="AG517" i="6"/>
  <c r="AF517" i="6"/>
  <c r="AG516" i="6"/>
  <c r="AF516" i="6"/>
  <c r="AG515" i="6"/>
  <c r="AF515" i="6"/>
  <c r="AG514" i="6"/>
  <c r="AF514" i="6"/>
  <c r="AG513" i="6"/>
  <c r="AF513" i="6"/>
  <c r="AG512" i="6"/>
  <c r="AF512" i="6"/>
  <c r="AG511" i="6"/>
  <c r="AF511" i="6"/>
  <c r="AG510" i="6"/>
  <c r="AF510" i="6"/>
  <c r="AG509" i="6"/>
  <c r="AF509" i="6"/>
  <c r="AG508" i="6"/>
  <c r="AF508" i="6"/>
  <c r="AG507" i="6"/>
  <c r="AF507" i="6"/>
  <c r="AG506" i="6"/>
  <c r="AF506" i="6"/>
  <c r="AG505" i="6"/>
  <c r="AF505" i="6"/>
  <c r="AG504" i="6"/>
  <c r="AF504" i="6"/>
  <c r="AG503" i="6"/>
  <c r="AF503" i="6"/>
  <c r="AG502" i="6"/>
  <c r="AF502" i="6"/>
  <c r="AG501" i="6"/>
  <c r="AF501" i="6"/>
  <c r="AG500" i="6"/>
  <c r="AF500" i="6"/>
  <c r="AG499" i="6"/>
  <c r="AF499" i="6"/>
  <c r="AG498" i="6"/>
  <c r="AF498" i="6"/>
  <c r="AG497" i="6"/>
  <c r="AF497" i="6"/>
  <c r="AG496" i="6"/>
  <c r="AF496" i="6"/>
  <c r="AG495" i="6"/>
  <c r="AF495" i="6"/>
  <c r="AG494" i="6"/>
  <c r="AF494" i="6"/>
  <c r="AG493" i="6"/>
  <c r="AF493" i="6"/>
  <c r="AG492" i="6"/>
  <c r="AF492" i="6"/>
  <c r="AG491" i="6"/>
  <c r="AF491" i="6"/>
  <c r="AG490" i="6"/>
  <c r="AF490" i="6"/>
  <c r="AG489" i="6"/>
  <c r="AF489" i="6"/>
  <c r="AG488" i="6"/>
  <c r="AF488" i="6"/>
  <c r="AG487" i="6"/>
  <c r="AF487" i="6"/>
  <c r="AG486" i="6"/>
  <c r="AF486" i="6"/>
  <c r="AG485" i="6"/>
  <c r="AF485" i="6"/>
  <c r="AG484" i="6"/>
  <c r="AF484" i="6"/>
  <c r="AG483" i="6"/>
  <c r="AF483" i="6"/>
  <c r="AG482" i="6"/>
  <c r="AF482" i="6"/>
  <c r="AG481" i="6"/>
  <c r="AF481" i="6"/>
  <c r="AG480" i="6"/>
  <c r="AF480" i="6"/>
  <c r="AG479" i="6"/>
  <c r="AF479" i="6"/>
  <c r="AG478" i="6"/>
  <c r="AF478" i="6"/>
  <c r="AG477" i="6"/>
  <c r="AF477" i="6"/>
  <c r="AG476" i="6"/>
  <c r="AF476" i="6"/>
  <c r="AG475" i="6"/>
  <c r="AF475" i="6"/>
  <c r="AG474" i="6"/>
  <c r="AF474" i="6"/>
  <c r="AG473" i="6"/>
  <c r="AF473" i="6"/>
  <c r="AG472" i="6"/>
  <c r="AF472" i="6"/>
  <c r="AG471" i="6"/>
  <c r="AF471" i="6"/>
  <c r="AG470" i="6"/>
  <c r="AF470" i="6"/>
  <c r="AG469" i="6"/>
  <c r="AF469" i="6"/>
  <c r="AG468" i="6"/>
  <c r="AF468" i="6"/>
  <c r="AG467" i="6"/>
  <c r="AF467" i="6"/>
  <c r="AG466" i="6"/>
  <c r="AF466" i="6"/>
  <c r="AG465" i="6"/>
  <c r="AF465" i="6"/>
  <c r="AG464" i="6"/>
  <c r="AF464" i="6"/>
  <c r="AG463" i="6"/>
  <c r="AF463" i="6"/>
  <c r="AG462" i="6"/>
  <c r="AF462" i="6"/>
  <c r="AG461" i="6"/>
  <c r="AF461" i="6"/>
  <c r="AG460" i="6"/>
  <c r="AF460" i="6"/>
  <c r="AG459" i="6"/>
  <c r="AF459" i="6"/>
  <c r="AG458" i="6"/>
  <c r="AF458" i="6"/>
  <c r="AG457" i="6"/>
  <c r="AF457" i="6"/>
  <c r="AG456" i="6"/>
  <c r="AF456" i="6"/>
  <c r="AG455" i="6"/>
  <c r="AF455" i="6"/>
  <c r="AG454" i="6"/>
  <c r="AF454" i="6"/>
  <c r="AG453" i="6"/>
  <c r="AF453" i="6"/>
  <c r="AG452" i="6"/>
  <c r="AF452" i="6"/>
  <c r="AG451" i="6"/>
  <c r="AF451" i="6"/>
  <c r="AG450" i="6"/>
  <c r="AF450" i="6"/>
  <c r="AG449" i="6"/>
  <c r="AF449" i="6"/>
  <c r="AG448" i="6"/>
  <c r="AF448" i="6"/>
  <c r="AG447" i="6"/>
  <c r="AF447" i="6"/>
  <c r="AG446" i="6"/>
  <c r="AF446" i="6"/>
  <c r="AG445" i="6"/>
  <c r="AF445" i="6"/>
  <c r="AG444" i="6"/>
  <c r="AF444" i="6"/>
  <c r="AG443" i="6"/>
  <c r="AF443" i="6"/>
  <c r="AG442" i="6"/>
  <c r="AF442" i="6"/>
  <c r="AG441" i="6"/>
  <c r="AF441" i="6"/>
  <c r="AG440" i="6"/>
  <c r="AF440" i="6"/>
  <c r="AG439" i="6"/>
  <c r="AF439" i="6"/>
  <c r="AG438" i="6"/>
  <c r="AF438" i="6"/>
  <c r="AG437" i="6"/>
  <c r="AF437" i="6"/>
  <c r="AG436" i="6"/>
  <c r="AF436" i="6"/>
  <c r="AG435" i="6"/>
  <c r="AF435" i="6"/>
  <c r="AG434" i="6"/>
  <c r="AF434" i="6"/>
  <c r="AG433" i="6"/>
  <c r="AF433" i="6"/>
  <c r="AG432" i="6"/>
  <c r="AF432" i="6"/>
  <c r="AG431" i="6"/>
  <c r="AF431" i="6"/>
  <c r="AG430" i="6"/>
  <c r="AF430" i="6"/>
  <c r="AG429" i="6"/>
  <c r="AF429" i="6"/>
  <c r="AG428" i="6"/>
  <c r="AF428" i="6"/>
  <c r="AG427" i="6"/>
  <c r="AF427" i="6"/>
  <c r="AG426" i="6"/>
  <c r="AF426" i="6"/>
  <c r="AG425" i="6"/>
  <c r="AF425" i="6"/>
  <c r="AG424" i="6"/>
  <c r="AF424" i="6"/>
  <c r="AG423" i="6"/>
  <c r="AF423" i="6"/>
  <c r="AG422" i="6"/>
  <c r="AF422" i="6"/>
  <c r="AG421" i="6"/>
  <c r="AF421" i="6"/>
  <c r="AG420" i="6"/>
  <c r="AF420" i="6"/>
  <c r="AG419" i="6"/>
  <c r="AF419" i="6"/>
  <c r="AG418" i="6"/>
  <c r="AF418" i="6"/>
  <c r="AG417" i="6"/>
  <c r="AF417" i="6"/>
  <c r="AG416" i="6"/>
  <c r="AF416" i="6"/>
  <c r="AG415" i="6"/>
  <c r="AF415" i="6"/>
  <c r="AG414" i="6"/>
  <c r="AF414" i="6"/>
  <c r="AG413" i="6"/>
  <c r="AF413" i="6"/>
  <c r="AG412" i="6"/>
  <c r="AF412" i="6"/>
  <c r="AG411" i="6"/>
  <c r="AF411" i="6"/>
  <c r="AG410" i="6"/>
  <c r="AF410" i="6"/>
  <c r="AG409" i="6"/>
  <c r="AF409" i="6"/>
  <c r="AG408" i="6"/>
  <c r="AF408" i="6"/>
  <c r="AG407" i="6"/>
  <c r="AF407" i="6"/>
  <c r="AG406" i="6"/>
  <c r="AF406" i="6"/>
  <c r="AG405" i="6"/>
  <c r="AF405" i="6"/>
  <c r="AG404" i="6"/>
  <c r="AF404" i="6"/>
  <c r="AG403" i="6"/>
  <c r="AF403" i="6"/>
  <c r="AG402" i="6"/>
  <c r="AF402" i="6"/>
  <c r="AG401" i="6"/>
  <c r="AF401" i="6"/>
  <c r="AG400" i="6"/>
  <c r="AF400" i="6"/>
  <c r="AG399" i="6"/>
  <c r="AF399" i="6"/>
  <c r="AG398" i="6"/>
  <c r="AF398" i="6"/>
  <c r="AG397" i="6"/>
  <c r="AF397" i="6"/>
  <c r="G10" i="12" s="1"/>
  <c r="H10" i="12" s="1"/>
  <c r="AG396" i="6"/>
  <c r="AF396" i="6"/>
  <c r="AG395" i="6"/>
  <c r="AF395" i="6"/>
  <c r="AG394" i="6"/>
  <c r="AF394" i="6"/>
  <c r="AG393" i="6"/>
  <c r="AF393" i="6"/>
  <c r="AG392" i="6"/>
  <c r="AF392" i="6"/>
  <c r="AG391" i="6"/>
  <c r="AF391" i="6"/>
  <c r="AG390" i="6"/>
  <c r="AF390" i="6"/>
  <c r="AG389" i="6"/>
  <c r="AF389" i="6"/>
  <c r="G8" i="12" s="1"/>
  <c r="H8" i="12" s="1"/>
  <c r="AG388" i="6"/>
  <c r="AF388" i="6"/>
  <c r="AG387" i="6"/>
  <c r="AF387" i="6"/>
  <c r="G9" i="12" s="1"/>
  <c r="H9" i="12" s="1"/>
  <c r="AG386" i="6"/>
  <c r="AF386" i="6"/>
  <c r="AG385" i="6"/>
  <c r="AF385" i="6"/>
  <c r="AG384" i="6"/>
  <c r="AF384" i="6"/>
  <c r="AG383" i="6"/>
  <c r="AF383" i="6"/>
  <c r="AG382" i="6"/>
  <c r="AF382" i="6"/>
  <c r="AG381" i="6"/>
  <c r="AF381" i="6"/>
  <c r="G4" i="12" s="1"/>
  <c r="H4" i="12" s="1"/>
  <c r="AG380" i="6"/>
  <c r="AF380" i="6"/>
  <c r="AG379" i="6"/>
  <c r="AF379" i="6"/>
  <c r="AG378" i="6"/>
  <c r="AF378" i="6"/>
  <c r="AG377" i="6"/>
  <c r="AF377" i="6"/>
  <c r="AG376" i="6"/>
  <c r="AF376" i="6"/>
  <c r="AG375" i="6"/>
  <c r="AF375" i="6"/>
  <c r="AG374" i="6"/>
  <c r="AF374" i="6"/>
  <c r="AG373" i="6"/>
  <c r="AF373" i="6"/>
  <c r="AG372" i="6"/>
  <c r="AF372" i="6"/>
  <c r="AG371" i="6"/>
  <c r="AF371" i="6"/>
  <c r="AG370" i="6"/>
  <c r="AF370" i="6"/>
  <c r="AG369" i="6"/>
  <c r="AF369" i="6"/>
  <c r="AG368" i="6"/>
  <c r="AF368" i="6"/>
  <c r="AG367" i="6"/>
  <c r="AF367" i="6"/>
  <c r="AG366" i="6"/>
  <c r="AF366" i="6"/>
  <c r="AG365" i="6"/>
  <c r="AF365" i="6"/>
  <c r="AG364" i="6"/>
  <c r="AF364" i="6"/>
  <c r="AG363" i="6"/>
  <c r="AF363" i="6"/>
  <c r="AG362" i="6"/>
  <c r="AF362" i="6"/>
  <c r="AG361" i="6"/>
  <c r="AF361" i="6"/>
  <c r="AG360" i="6"/>
  <c r="AF360" i="6"/>
  <c r="AG359" i="6"/>
  <c r="AF359" i="6"/>
  <c r="AG358" i="6"/>
  <c r="AF358" i="6"/>
  <c r="AG357" i="6"/>
  <c r="AF357" i="6"/>
  <c r="AG356" i="6"/>
  <c r="AF356" i="6"/>
  <c r="AG355" i="6"/>
  <c r="AF355" i="6"/>
  <c r="AG354" i="6"/>
  <c r="AF354" i="6"/>
  <c r="AG353" i="6"/>
  <c r="AF353" i="6"/>
  <c r="AG352" i="6"/>
  <c r="AF352" i="6"/>
  <c r="AG351" i="6"/>
  <c r="AF351" i="6"/>
  <c r="AG350" i="6"/>
  <c r="AF350" i="6"/>
  <c r="AG349" i="6"/>
  <c r="AF349" i="6"/>
  <c r="AG348" i="6"/>
  <c r="AF348" i="6"/>
  <c r="AG347" i="6"/>
  <c r="AF347" i="6"/>
  <c r="AG346" i="6"/>
  <c r="AF346" i="6"/>
  <c r="AG345" i="6"/>
  <c r="AF345" i="6"/>
  <c r="AG344" i="6"/>
  <c r="AF344" i="6"/>
  <c r="AG343" i="6"/>
  <c r="AF343" i="6"/>
  <c r="AG342" i="6"/>
  <c r="AF342" i="6"/>
  <c r="AG341" i="6"/>
  <c r="AF341" i="6"/>
  <c r="AG340" i="6"/>
  <c r="AF340" i="6"/>
  <c r="AG339" i="6"/>
  <c r="AF339" i="6"/>
  <c r="AG338" i="6"/>
  <c r="AF338" i="6"/>
  <c r="AG337" i="6"/>
  <c r="AF337" i="6"/>
  <c r="AG336" i="6"/>
  <c r="AF336" i="6"/>
  <c r="AG335" i="6"/>
  <c r="AF335" i="6"/>
  <c r="AG334" i="6"/>
  <c r="AF334" i="6"/>
  <c r="AG333" i="6"/>
  <c r="AF333" i="6"/>
  <c r="AG332" i="6"/>
  <c r="AF332" i="6"/>
  <c r="AG331" i="6"/>
  <c r="AF331" i="6"/>
  <c r="AG330" i="6"/>
  <c r="AF330" i="6"/>
  <c r="AG329" i="6"/>
  <c r="AF329" i="6"/>
  <c r="AG328" i="6"/>
  <c r="AF328" i="6"/>
  <c r="AG327" i="6"/>
  <c r="AF327" i="6"/>
  <c r="AG326" i="6"/>
  <c r="AF326" i="6"/>
  <c r="AG325" i="6"/>
  <c r="AF325" i="6"/>
  <c r="AG324" i="6"/>
  <c r="AF324" i="6"/>
  <c r="AG323" i="6"/>
  <c r="AF323" i="6"/>
  <c r="AG322" i="6"/>
  <c r="AF322" i="6"/>
  <c r="AG321" i="6"/>
  <c r="AF321" i="6"/>
  <c r="AG320" i="6"/>
  <c r="AF320" i="6"/>
  <c r="AG319" i="6"/>
  <c r="AF319" i="6"/>
  <c r="AG318" i="6"/>
  <c r="AF318" i="6"/>
  <c r="AG317" i="6"/>
  <c r="AF317" i="6"/>
  <c r="AG316" i="6"/>
  <c r="AF316" i="6"/>
  <c r="AG315" i="6"/>
  <c r="AF315" i="6"/>
  <c r="AG314" i="6"/>
  <c r="AF314" i="6"/>
  <c r="AG313" i="6"/>
  <c r="AF313" i="6"/>
  <c r="AG312" i="6"/>
  <c r="AF312" i="6"/>
  <c r="AG311" i="6"/>
  <c r="AF311" i="6"/>
  <c r="AG310" i="6"/>
  <c r="AF310" i="6"/>
  <c r="AG309" i="6"/>
  <c r="AF309" i="6"/>
  <c r="AG308" i="6"/>
  <c r="AF308" i="6"/>
  <c r="AG307" i="6"/>
  <c r="AF307" i="6"/>
  <c r="AG306" i="6"/>
  <c r="AF306" i="6"/>
  <c r="AG305" i="6"/>
  <c r="AF305" i="6"/>
  <c r="AG304" i="6"/>
  <c r="AF304" i="6"/>
  <c r="AG303" i="6"/>
  <c r="AF303" i="6"/>
  <c r="AG302" i="6"/>
  <c r="AF302" i="6"/>
  <c r="AG301" i="6"/>
  <c r="AF301" i="6"/>
  <c r="AG300" i="6"/>
  <c r="AF300" i="6"/>
  <c r="AG299" i="6"/>
  <c r="AF299" i="6"/>
  <c r="AG298" i="6"/>
  <c r="AF298" i="6"/>
  <c r="AG297" i="6"/>
  <c r="AF297" i="6"/>
  <c r="AG296" i="6"/>
  <c r="AF296" i="6"/>
  <c r="AG295" i="6"/>
  <c r="AF295" i="6"/>
  <c r="AG294" i="6"/>
  <c r="AF294" i="6"/>
  <c r="AG293" i="6"/>
  <c r="AF293" i="6"/>
  <c r="AG292" i="6"/>
  <c r="AF292" i="6"/>
  <c r="AG291" i="6"/>
  <c r="AF291" i="6"/>
  <c r="AG290" i="6"/>
  <c r="AF290" i="6"/>
  <c r="AG289" i="6"/>
  <c r="AF289" i="6"/>
  <c r="AG288" i="6"/>
  <c r="AF288" i="6"/>
  <c r="AG287" i="6"/>
  <c r="AF287" i="6"/>
  <c r="AG286" i="6"/>
  <c r="AF286" i="6"/>
  <c r="AG285" i="6"/>
  <c r="AF285" i="6"/>
  <c r="AG284" i="6"/>
  <c r="AF284" i="6"/>
  <c r="AG283" i="6"/>
  <c r="AF283" i="6"/>
  <c r="AG282" i="6"/>
  <c r="AF282" i="6"/>
  <c r="AG281" i="6"/>
  <c r="AF281" i="6"/>
  <c r="AG280" i="6"/>
  <c r="AF280" i="6"/>
  <c r="AG279" i="6"/>
  <c r="AF279" i="6"/>
  <c r="AG278" i="6"/>
  <c r="AF278" i="6"/>
  <c r="AG277" i="6"/>
  <c r="AF277" i="6"/>
  <c r="AG276" i="6"/>
  <c r="AF276" i="6"/>
  <c r="AG275" i="6"/>
  <c r="AF275" i="6"/>
  <c r="AG274" i="6"/>
  <c r="AF274" i="6"/>
  <c r="AG273" i="6"/>
  <c r="AF273" i="6"/>
  <c r="AG272" i="6"/>
  <c r="AF272" i="6"/>
  <c r="AG271" i="6"/>
  <c r="AF271" i="6"/>
  <c r="AG270" i="6"/>
  <c r="AF270" i="6"/>
  <c r="AG269" i="6"/>
  <c r="AF269" i="6"/>
  <c r="AG268" i="6"/>
  <c r="AF268" i="6"/>
  <c r="AG267" i="6"/>
  <c r="AF267" i="6"/>
  <c r="AG266" i="6"/>
  <c r="AF266" i="6"/>
  <c r="AG265" i="6"/>
  <c r="AF265" i="6"/>
  <c r="AG264" i="6"/>
  <c r="AF264" i="6"/>
  <c r="AG263" i="6"/>
  <c r="AF263" i="6"/>
  <c r="AG262" i="6"/>
  <c r="AF262" i="6"/>
  <c r="AG261" i="6"/>
  <c r="AF261" i="6"/>
  <c r="AG260" i="6"/>
  <c r="AF260" i="6"/>
  <c r="AG259" i="6"/>
  <c r="AF259" i="6"/>
  <c r="AG258" i="6"/>
  <c r="AF258" i="6"/>
  <c r="AG257" i="6"/>
  <c r="AF257" i="6"/>
  <c r="AG256" i="6"/>
  <c r="AF256" i="6"/>
  <c r="AG255" i="6"/>
  <c r="AF255" i="6"/>
  <c r="AG254" i="6"/>
  <c r="AF254" i="6"/>
  <c r="AG253" i="6"/>
  <c r="AF253" i="6"/>
  <c r="AG252" i="6"/>
  <c r="AF252" i="6"/>
  <c r="AG251" i="6"/>
  <c r="AF251" i="6"/>
  <c r="AG250" i="6"/>
  <c r="AF250" i="6"/>
  <c r="AG249" i="6"/>
  <c r="AF249" i="6"/>
  <c r="AG248" i="6"/>
  <c r="AF248" i="6"/>
  <c r="AG247" i="6"/>
  <c r="AF247" i="6"/>
  <c r="AG246" i="6"/>
  <c r="AF246" i="6"/>
  <c r="AG245" i="6"/>
  <c r="AF245" i="6"/>
  <c r="AG244" i="6"/>
  <c r="AF244" i="6"/>
  <c r="AG243" i="6"/>
  <c r="AF243" i="6"/>
  <c r="AG242" i="6"/>
  <c r="AF242" i="6"/>
  <c r="AG241" i="6"/>
  <c r="AF241" i="6"/>
  <c r="AG240" i="6"/>
  <c r="AF240" i="6"/>
  <c r="AG239" i="6"/>
  <c r="AF239" i="6"/>
  <c r="AG238" i="6"/>
  <c r="AF238" i="6"/>
  <c r="AG237" i="6"/>
  <c r="AF237" i="6"/>
  <c r="AG236" i="6"/>
  <c r="AF236" i="6"/>
  <c r="AG235" i="6"/>
  <c r="AF235" i="6"/>
  <c r="AG234" i="6"/>
  <c r="AF234" i="6"/>
  <c r="AG233" i="6"/>
  <c r="AF233" i="6"/>
  <c r="AG232" i="6"/>
  <c r="AF232" i="6"/>
  <c r="AG231" i="6"/>
  <c r="AF231" i="6"/>
  <c r="AG230" i="6"/>
  <c r="AF230" i="6"/>
  <c r="AG229" i="6"/>
  <c r="AF229" i="6"/>
  <c r="AG228" i="6"/>
  <c r="AF228" i="6"/>
  <c r="AG227" i="6"/>
  <c r="AF227" i="6"/>
  <c r="AG226" i="6"/>
  <c r="AF226" i="6"/>
  <c r="AG225" i="6"/>
  <c r="AF225" i="6"/>
  <c r="AG224" i="6"/>
  <c r="AF224" i="6"/>
  <c r="AG223" i="6"/>
  <c r="AF223" i="6"/>
  <c r="AG222" i="6"/>
  <c r="AF222" i="6"/>
  <c r="AG221" i="6"/>
  <c r="AF221" i="6"/>
  <c r="AG220" i="6"/>
  <c r="AF220" i="6"/>
  <c r="AG219" i="6"/>
  <c r="AF219" i="6"/>
  <c r="AG218" i="6"/>
  <c r="AF218" i="6"/>
  <c r="AG217" i="6"/>
  <c r="AF217" i="6"/>
  <c r="AG216" i="6"/>
  <c r="AF216" i="6"/>
  <c r="AG215" i="6"/>
  <c r="AF215" i="6"/>
  <c r="AG214" i="6"/>
  <c r="AF214" i="6"/>
  <c r="AG213" i="6"/>
  <c r="AF213" i="6"/>
  <c r="AG212" i="6"/>
  <c r="AF212" i="6"/>
  <c r="AG211" i="6"/>
  <c r="AF211" i="6"/>
  <c r="AG210" i="6"/>
  <c r="AF210" i="6"/>
  <c r="AG209" i="6"/>
  <c r="AF209" i="6"/>
  <c r="AG208" i="6"/>
  <c r="AF208" i="6"/>
  <c r="AG207" i="6"/>
  <c r="AF207" i="6"/>
  <c r="AG206" i="6"/>
  <c r="AF206" i="6"/>
  <c r="AG205" i="6"/>
  <c r="AF205" i="6"/>
  <c r="AG204" i="6"/>
  <c r="AF204" i="6"/>
  <c r="AG203" i="6"/>
  <c r="AF203" i="6"/>
  <c r="AG202" i="6"/>
  <c r="AF202" i="6"/>
  <c r="AG201" i="6"/>
  <c r="AF201" i="6"/>
  <c r="AG200" i="6"/>
  <c r="AF200" i="6"/>
  <c r="AG199" i="6"/>
  <c r="AF199" i="6"/>
  <c r="AG198" i="6"/>
  <c r="AF198" i="6"/>
  <c r="AG197" i="6"/>
  <c r="AF197" i="6"/>
  <c r="AG196" i="6"/>
  <c r="AF196" i="6"/>
  <c r="AG195" i="6"/>
  <c r="AF195" i="6"/>
  <c r="AG194" i="6"/>
  <c r="AF194" i="6"/>
  <c r="AG193" i="6"/>
  <c r="AF193" i="6"/>
  <c r="AG192" i="6"/>
  <c r="AF192" i="6"/>
  <c r="AG191" i="6"/>
  <c r="AF191" i="6"/>
  <c r="AG190" i="6"/>
  <c r="AF190" i="6"/>
  <c r="AG189" i="6"/>
  <c r="AF189" i="6"/>
  <c r="AG188" i="6"/>
  <c r="AF188" i="6"/>
  <c r="AG187" i="6"/>
  <c r="AF187" i="6"/>
  <c r="AG186" i="6"/>
  <c r="AF186" i="6"/>
  <c r="AG185" i="6"/>
  <c r="AF185" i="6"/>
  <c r="AG184" i="6"/>
  <c r="AF184" i="6"/>
  <c r="AG183" i="6"/>
  <c r="AF183" i="6"/>
  <c r="AG182" i="6"/>
  <c r="AF182" i="6"/>
  <c r="AG181" i="6"/>
  <c r="AF181" i="6"/>
  <c r="AG180" i="6"/>
  <c r="AF180" i="6"/>
  <c r="AG179" i="6"/>
  <c r="AF179" i="6"/>
  <c r="AG178" i="6"/>
  <c r="AF178" i="6"/>
  <c r="AG177" i="6"/>
  <c r="AF177" i="6"/>
  <c r="AG176" i="6"/>
  <c r="AF176" i="6"/>
  <c r="AG175" i="6"/>
  <c r="AF175" i="6"/>
  <c r="AG174" i="6"/>
  <c r="AF174" i="6"/>
  <c r="AG173" i="6"/>
  <c r="AF173" i="6"/>
  <c r="AG172" i="6"/>
  <c r="AF172" i="6"/>
  <c r="AG171" i="6"/>
  <c r="AF171" i="6"/>
  <c r="AG170" i="6"/>
  <c r="AF170" i="6"/>
  <c r="AG169" i="6"/>
  <c r="AF169" i="6"/>
  <c r="AG168" i="6"/>
  <c r="AF168" i="6"/>
  <c r="AG167" i="6"/>
  <c r="AF167" i="6"/>
  <c r="AG166" i="6"/>
  <c r="AF166" i="6"/>
  <c r="AG165" i="6"/>
  <c r="AF165" i="6"/>
  <c r="AG164" i="6"/>
  <c r="AF164" i="6"/>
  <c r="AG163" i="6"/>
  <c r="AF163" i="6"/>
  <c r="AG162" i="6"/>
  <c r="AF162" i="6"/>
  <c r="AG161" i="6"/>
  <c r="AF161" i="6"/>
  <c r="AG160" i="6"/>
  <c r="AF160" i="6"/>
  <c r="AG159" i="6"/>
  <c r="AF159" i="6"/>
  <c r="AG158" i="6"/>
  <c r="AF158" i="6"/>
  <c r="AG157" i="6"/>
  <c r="AF157" i="6"/>
  <c r="AG156" i="6"/>
  <c r="AF156" i="6"/>
  <c r="AG155" i="6"/>
  <c r="AF155" i="6"/>
  <c r="AG154" i="6"/>
  <c r="AF154" i="6"/>
  <c r="AG153" i="6"/>
  <c r="AF153" i="6"/>
  <c r="AG152" i="6"/>
  <c r="AF152" i="6"/>
  <c r="AG151" i="6"/>
  <c r="AF151" i="6"/>
  <c r="AG150" i="6"/>
  <c r="AF150" i="6"/>
  <c r="AG149" i="6"/>
  <c r="AF149" i="6"/>
  <c r="AG148" i="6"/>
  <c r="AF148" i="6"/>
  <c r="AG147" i="6"/>
  <c r="AF147" i="6"/>
  <c r="AG146" i="6"/>
  <c r="AF146" i="6"/>
  <c r="AG145" i="6"/>
  <c r="AF145" i="6"/>
  <c r="AG144" i="6"/>
  <c r="AF144" i="6"/>
  <c r="AG143" i="6"/>
  <c r="AF143" i="6"/>
  <c r="AG142" i="6"/>
  <c r="AF142" i="6"/>
  <c r="AG141" i="6"/>
  <c r="AF141" i="6"/>
  <c r="AG140" i="6"/>
  <c r="AF140" i="6"/>
  <c r="AG139" i="6"/>
  <c r="AF139" i="6"/>
  <c r="AG138" i="6"/>
  <c r="AF138" i="6"/>
  <c r="AG137" i="6"/>
  <c r="AF137" i="6"/>
  <c r="AG136" i="6"/>
  <c r="AF136" i="6"/>
  <c r="AG135" i="6"/>
  <c r="AF135" i="6"/>
  <c r="AG134" i="6"/>
  <c r="AF134" i="6"/>
  <c r="AG133" i="6"/>
  <c r="AF133" i="6"/>
  <c r="AG132" i="6"/>
  <c r="AF132" i="6"/>
  <c r="AG131" i="6"/>
  <c r="AF131" i="6"/>
  <c r="AG130" i="6"/>
  <c r="AF130" i="6"/>
  <c r="AG129" i="6"/>
  <c r="AF129" i="6"/>
  <c r="AG128" i="6"/>
  <c r="AF128" i="6"/>
  <c r="AG127" i="6"/>
  <c r="AF127" i="6"/>
  <c r="AG126" i="6"/>
  <c r="AF126" i="6"/>
  <c r="AG125" i="6"/>
  <c r="AF125" i="6"/>
  <c r="AG124" i="6"/>
  <c r="AF124" i="6"/>
  <c r="AG123" i="6"/>
  <c r="AF123" i="6"/>
  <c r="AG122" i="6"/>
  <c r="AF122" i="6"/>
  <c r="AG121" i="6"/>
  <c r="AF121" i="6"/>
  <c r="AG120" i="6"/>
  <c r="AF120" i="6"/>
  <c r="AG119" i="6"/>
  <c r="AF119" i="6"/>
  <c r="AG118" i="6"/>
  <c r="AF118" i="6"/>
  <c r="AG117" i="6"/>
  <c r="AF117" i="6"/>
  <c r="AG116" i="6"/>
  <c r="AF116" i="6"/>
  <c r="AG115" i="6"/>
  <c r="AF115" i="6"/>
  <c r="AG114" i="6"/>
  <c r="AF114" i="6"/>
  <c r="AG113" i="6"/>
  <c r="AF113" i="6"/>
  <c r="AG112" i="6"/>
  <c r="AF112" i="6"/>
  <c r="AG111" i="6"/>
  <c r="AF111" i="6"/>
  <c r="AG110" i="6"/>
  <c r="AF110" i="6"/>
  <c r="AG109" i="6"/>
  <c r="AF109" i="6"/>
  <c r="AG108" i="6"/>
  <c r="AF108" i="6"/>
  <c r="AG107" i="6"/>
  <c r="AF107" i="6"/>
  <c r="AG106" i="6"/>
  <c r="AF106" i="6"/>
  <c r="AG105" i="6"/>
  <c r="AF105" i="6"/>
  <c r="AG104" i="6"/>
  <c r="AF104" i="6"/>
  <c r="AG103" i="6"/>
  <c r="AF103" i="6"/>
  <c r="AG102" i="6"/>
  <c r="AF102" i="6"/>
  <c r="AG101" i="6"/>
  <c r="AF101" i="6"/>
  <c r="AG100" i="6"/>
  <c r="AF100" i="6"/>
  <c r="AG99" i="6"/>
  <c r="AF99" i="6"/>
  <c r="AG98" i="6"/>
  <c r="AF98" i="6"/>
  <c r="AG97" i="6"/>
  <c r="AF97" i="6"/>
  <c r="AG96" i="6"/>
  <c r="AF96" i="6"/>
  <c r="AG95" i="6"/>
  <c r="AF95" i="6"/>
  <c r="AG94" i="6"/>
  <c r="AF94" i="6"/>
  <c r="AG93" i="6"/>
  <c r="AF93" i="6"/>
  <c r="AG92" i="6"/>
  <c r="AF92" i="6"/>
  <c r="AG91" i="6"/>
  <c r="AF91" i="6"/>
  <c r="AG90" i="6"/>
  <c r="AF90" i="6"/>
  <c r="AG89" i="6"/>
  <c r="AF89" i="6"/>
  <c r="AG88" i="6"/>
  <c r="AF88" i="6"/>
  <c r="AG87" i="6"/>
  <c r="AF87" i="6"/>
  <c r="AG86" i="6"/>
  <c r="AF86" i="6"/>
  <c r="AG85" i="6"/>
  <c r="AF85" i="6"/>
  <c r="AG84" i="6"/>
  <c r="AF84" i="6"/>
  <c r="AG83" i="6"/>
  <c r="AF83" i="6"/>
  <c r="AG82" i="6"/>
  <c r="AF82" i="6"/>
  <c r="AG81" i="6"/>
  <c r="AF81" i="6"/>
  <c r="AG80" i="6"/>
  <c r="AF80" i="6"/>
  <c r="AG79" i="6"/>
  <c r="AF79" i="6"/>
  <c r="AG78" i="6"/>
  <c r="AF78" i="6"/>
  <c r="AG77" i="6"/>
  <c r="AF77" i="6"/>
  <c r="AG76" i="6"/>
  <c r="AF76" i="6"/>
  <c r="AG75" i="6"/>
  <c r="AF75" i="6"/>
  <c r="AG74" i="6"/>
  <c r="AF74" i="6"/>
  <c r="AG73" i="6"/>
  <c r="AF73" i="6"/>
  <c r="AG72" i="6"/>
  <c r="AF72" i="6"/>
  <c r="AG71" i="6"/>
  <c r="AF71" i="6"/>
  <c r="AG70" i="6"/>
  <c r="AF70" i="6"/>
  <c r="AG69" i="6"/>
  <c r="AF69" i="6"/>
  <c r="AG68" i="6"/>
  <c r="AF68" i="6"/>
  <c r="AG67" i="6"/>
  <c r="AF67" i="6"/>
  <c r="AG66" i="6"/>
  <c r="AF66" i="6"/>
  <c r="AG65" i="6"/>
  <c r="AF65" i="6"/>
  <c r="AG64" i="6"/>
  <c r="AF64" i="6"/>
  <c r="AG63" i="6"/>
  <c r="AF63" i="6"/>
  <c r="AG62" i="6"/>
  <c r="AF62" i="6"/>
  <c r="AG61" i="6"/>
  <c r="AF61" i="6"/>
  <c r="AG60" i="6"/>
  <c r="AF60" i="6"/>
  <c r="AG59" i="6"/>
  <c r="AF59" i="6"/>
  <c r="AG58" i="6"/>
  <c r="AF58" i="6"/>
  <c r="AG57" i="6"/>
  <c r="AF57" i="6"/>
  <c r="AG56" i="6"/>
  <c r="AF56" i="6"/>
  <c r="AG55" i="6"/>
  <c r="AF55" i="6"/>
  <c r="AG54" i="6"/>
  <c r="AF54" i="6"/>
  <c r="AG53" i="6"/>
  <c r="AF53" i="6"/>
  <c r="AG52" i="6"/>
  <c r="AF52" i="6"/>
  <c r="AG51" i="6"/>
  <c r="AF51" i="6"/>
  <c r="AG50" i="6"/>
  <c r="AF50" i="6"/>
  <c r="AG49" i="6"/>
  <c r="AF49" i="6"/>
  <c r="AG48" i="6"/>
  <c r="AF48" i="6"/>
  <c r="AG47" i="6"/>
  <c r="AF47" i="6"/>
  <c r="AG46" i="6"/>
  <c r="AF46" i="6"/>
  <c r="AG45" i="6"/>
  <c r="AF45" i="6"/>
  <c r="AG44" i="6"/>
  <c r="AF44" i="6"/>
  <c r="AG43" i="6"/>
  <c r="AF43" i="6"/>
  <c r="AG42" i="6"/>
  <c r="AF42" i="6"/>
  <c r="AG41" i="6"/>
  <c r="AF41" i="6"/>
  <c r="AG40" i="6"/>
  <c r="AF40" i="6"/>
  <c r="AG39" i="6"/>
  <c r="AF39" i="6"/>
  <c r="AG38" i="6"/>
  <c r="AF38" i="6"/>
  <c r="AG37" i="6"/>
  <c r="AF37" i="6"/>
  <c r="AG36" i="6"/>
  <c r="AF36" i="6"/>
  <c r="AG35" i="6"/>
  <c r="AF35" i="6"/>
  <c r="AG34" i="6"/>
  <c r="AF34" i="6"/>
  <c r="AG33" i="6"/>
  <c r="AF33" i="6"/>
  <c r="AG32" i="6"/>
  <c r="AF32" i="6"/>
  <c r="AG31" i="6"/>
  <c r="AF31" i="6"/>
  <c r="AG30" i="6"/>
  <c r="AF30" i="6"/>
  <c r="AG29" i="6"/>
  <c r="AF29" i="6"/>
  <c r="AG28" i="6"/>
  <c r="AF28" i="6"/>
  <c r="AG27" i="6"/>
  <c r="AF27" i="6"/>
  <c r="AG26" i="6"/>
  <c r="AF26" i="6"/>
  <c r="AG25" i="6"/>
  <c r="AF25" i="6"/>
  <c r="AG24" i="6"/>
  <c r="AF24" i="6"/>
  <c r="AG23" i="6"/>
  <c r="AF23" i="6"/>
  <c r="AG22" i="6"/>
  <c r="AF22" i="6"/>
  <c r="AG21" i="6"/>
  <c r="AF21" i="6"/>
  <c r="AG20" i="6"/>
  <c r="AF20" i="6"/>
  <c r="AG19" i="6"/>
  <c r="AF19" i="6"/>
  <c r="AG18" i="6"/>
  <c r="AF18" i="6"/>
  <c r="AG17" i="6"/>
  <c r="AF17" i="6"/>
  <c r="AG16" i="6"/>
  <c r="AF16" i="6"/>
  <c r="AG15" i="6"/>
  <c r="AF15" i="6"/>
  <c r="AG14" i="6"/>
  <c r="AF14" i="6"/>
  <c r="AG13" i="6"/>
  <c r="AF13" i="6"/>
  <c r="AG12" i="6"/>
  <c r="AF12" i="6"/>
  <c r="AG11" i="6"/>
  <c r="AF11" i="6"/>
  <c r="AG10" i="6"/>
  <c r="AF10" i="6"/>
  <c r="AG9" i="6"/>
  <c r="AF9" i="6"/>
  <c r="AG8" i="6"/>
  <c r="AF8" i="6"/>
  <c r="AG7" i="6"/>
  <c r="AF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682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570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458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234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D1866" i="6"/>
  <c r="D1865" i="6"/>
  <c r="D1864" i="6"/>
  <c r="D1863" i="6"/>
  <c r="D1862" i="6"/>
  <c r="D1861" i="6"/>
  <c r="J4" i="5"/>
  <c r="I4" i="5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7" i="6"/>
  <c r="G5" i="12" l="1"/>
  <c r="H5" i="12" s="1"/>
  <c r="G3" i="12"/>
  <c r="H12" i="12"/>
  <c r="G6" i="12"/>
  <c r="H6" i="12" s="1"/>
  <c r="G7" i="12"/>
  <c r="H7" i="12" s="1"/>
  <c r="T6" i="3"/>
  <c r="S6" i="3"/>
  <c r="L4" i="6"/>
  <c r="K4" i="10"/>
  <c r="K4" i="9"/>
  <c r="E6" i="3"/>
  <c r="K6" i="3"/>
  <c r="J6" i="3"/>
  <c r="M6" i="3"/>
  <c r="P6" i="3"/>
  <c r="G6" i="3"/>
  <c r="D6" i="3"/>
  <c r="H6" i="3"/>
  <c r="Q6" i="3"/>
  <c r="N6" i="3"/>
  <c r="K4" i="5"/>
  <c r="H3" i="12" l="1"/>
  <c r="U10" i="3"/>
  <c r="G22" i="12"/>
  <c r="B40" i="12" s="1"/>
  <c r="D40" i="12" s="1"/>
  <c r="U11" i="3"/>
  <c r="G23" i="12"/>
  <c r="F6" i="3"/>
  <c r="I6" i="3" s="1"/>
  <c r="L6" i="3" s="1"/>
  <c r="O6" i="3" s="1"/>
  <c r="R6" i="3" s="1"/>
  <c r="U6" i="3" s="1"/>
  <c r="G32" i="12" l="1"/>
  <c r="G31" i="12"/>
  <c r="C5" i="4"/>
  <c r="J4" i="1"/>
  <c r="I4" i="1"/>
  <c r="K4" i="1" l="1"/>
  <c r="R11" i="3"/>
  <c r="F23" i="12" s="1"/>
  <c r="O11" i="3"/>
  <c r="E23" i="12" s="1"/>
  <c r="L11" i="3"/>
  <c r="D23" i="12" s="1"/>
  <c r="D26" i="12" s="1"/>
  <c r="H26" i="12" s="1"/>
  <c r="I11" i="3"/>
  <c r="C23" i="12" s="1"/>
  <c r="C31" i="12" s="1"/>
  <c r="F11" i="3"/>
  <c r="B23" i="12" s="1"/>
  <c r="R10" i="3"/>
  <c r="F22" i="12" s="1"/>
  <c r="B39" i="12" s="1"/>
  <c r="D39" i="12" s="1"/>
  <c r="O10" i="3"/>
  <c r="E22" i="12" s="1"/>
  <c r="B38" i="12" s="1"/>
  <c r="D38" i="12" s="1"/>
  <c r="L10" i="3"/>
  <c r="D22" i="12" s="1"/>
  <c r="B37" i="12" s="1"/>
  <c r="I10" i="3"/>
  <c r="C22" i="12" s="1"/>
  <c r="B36" i="12" s="1"/>
  <c r="D36" i="12" s="1"/>
  <c r="F10" i="3"/>
  <c r="B22" i="12" s="1"/>
  <c r="J522" i="1"/>
  <c r="I522" i="1"/>
  <c r="H22" i="12" l="1"/>
  <c r="H30" i="12"/>
  <c r="D30" i="12"/>
  <c r="D31" i="12" s="1"/>
  <c r="H23" i="12"/>
  <c r="F32" i="12"/>
  <c r="F31" i="12"/>
  <c r="B31" i="12"/>
  <c r="B35" i="12"/>
  <c r="B41" i="12" s="1"/>
  <c r="F13" i="3"/>
  <c r="I9" i="3" s="1"/>
  <c r="I13" i="3" s="1"/>
  <c r="L9" i="3" s="1"/>
  <c r="L13" i="3" s="1"/>
  <c r="O9" i="3" s="1"/>
  <c r="O13" i="3" s="1"/>
  <c r="R9" i="3" s="1"/>
  <c r="R13" i="3" s="1"/>
  <c r="U9" i="3" s="1"/>
  <c r="U13" i="3" s="1"/>
  <c r="C37" i="12" l="1"/>
  <c r="C41" i="12" s="1"/>
  <c r="D35" i="12"/>
  <c r="E31" i="12"/>
  <c r="C15" i="12"/>
  <c r="H31" i="12" l="1"/>
  <c r="H32" i="12"/>
  <c r="D37" i="12"/>
  <c r="D41" i="12" s="1"/>
  <c r="I11" i="12" l="1"/>
  <c r="I8" i="12"/>
  <c r="I7" i="12"/>
  <c r="I3" i="12"/>
  <c r="I9" i="12"/>
  <c r="I5" i="12"/>
  <c r="I13" i="12"/>
  <c r="I6" i="12"/>
  <c r="I12" i="12"/>
  <c r="I10" i="12"/>
  <c r="I2" i="12"/>
  <c r="I4" i="12"/>
</calcChain>
</file>

<file path=xl/sharedStrings.xml><?xml version="1.0" encoding="utf-8"?>
<sst xmlns="http://schemas.openxmlformats.org/spreadsheetml/2006/main" count="248326" uniqueCount="2301">
  <si>
    <t>SUBSISTEMA DE CONTABILIDAD</t>
  </si>
  <si>
    <t>TRANSAMBIENTAL S.A.S.</t>
  </si>
  <si>
    <t>CONSULTA DE MOVIMIENTO POR FUENTES A 26.AGO./2025</t>
  </si>
  <si>
    <t>PERIODO COMPRENDIDO ENTRE 01.ENE./2025 Y 31.JUL./2025</t>
  </si>
  <si>
    <t>Codigo Cuenta</t>
  </si>
  <si>
    <t>Nombre Cuenta</t>
  </si>
  <si>
    <t>Fecha Documento</t>
  </si>
  <si>
    <t>Fuente</t>
  </si>
  <si>
    <t>Nombre Fuente</t>
  </si>
  <si>
    <t>Prefijo Documento</t>
  </si>
  <si>
    <t>Numero Documento</t>
  </si>
  <si>
    <t>Detalle del Registro</t>
  </si>
  <si>
    <t>Valor Debito</t>
  </si>
  <si>
    <t>Valor Credito</t>
  </si>
  <si>
    <t>Tipo Anexo</t>
  </si>
  <si>
    <t>Id.Tercero</t>
  </si>
  <si>
    <t>Nombre Tercero</t>
  </si>
  <si>
    <t>Codigo Costo</t>
  </si>
  <si>
    <t>Nombre Costo</t>
  </si>
  <si>
    <t>Codigo Retencion</t>
  </si>
  <si>
    <t>Concepto Retencion</t>
  </si>
  <si>
    <t>Base Retencion</t>
  </si>
  <si>
    <t>Tipo Libro</t>
  </si>
  <si>
    <t>Asiento Cierre</t>
  </si>
  <si>
    <t>Documento Referencia</t>
  </si>
  <si>
    <t>Numero Cheque</t>
  </si>
  <si>
    <t>Codigo Operacion</t>
  </si>
  <si>
    <t>Fecha Operacion</t>
  </si>
  <si>
    <t>Programa</t>
  </si>
  <si>
    <t>Estacion</t>
  </si>
  <si>
    <t>Empresa</t>
  </si>
  <si>
    <t>Fecha Version</t>
  </si>
  <si>
    <t>Estado Reg.</t>
  </si>
  <si>
    <t>138020001</t>
  </si>
  <si>
    <t>REINTEGRO DE INCAPACIDADES</t>
  </si>
  <si>
    <t>15</t>
  </si>
  <si>
    <t>CONSIGNACIONES BANCO</t>
  </si>
  <si>
    <t/>
  </si>
  <si>
    <t>000000701</t>
  </si>
  <si>
    <t>SALUD TOTAL S.A. EPS ARS:REINTEGRO INCAPACIDAD000000701</t>
  </si>
  <si>
    <t>1</t>
  </si>
  <si>
    <t>800130907</t>
  </si>
  <si>
    <t>SALUD TOTAL S.A. EPS ARS</t>
  </si>
  <si>
    <t xml:space="preserve"> </t>
  </si>
  <si>
    <t>CONTABLE</t>
  </si>
  <si>
    <t>N</t>
  </si>
  <si>
    <t>0</t>
  </si>
  <si>
    <t>TACOTESO</t>
  </si>
  <si>
    <t>Feb  6 2025  2:03PM</t>
  </si>
  <si>
    <t>frmBAN607</t>
  </si>
  <si>
    <t>TA-COOR-TESO</t>
  </si>
  <si>
    <t>TAMBIENTAL</t>
  </si>
  <si>
    <t>000000702</t>
  </si>
  <si>
    <t>E.P.S. SANITAS S.A.:REINTEGRO INCAPACIDAD000000702</t>
  </si>
  <si>
    <t>800251440</t>
  </si>
  <si>
    <t>E.P.S. SANITAS S.A.</t>
  </si>
  <si>
    <t>Feb  6 2025  2:04PM</t>
  </si>
  <si>
    <t>000000703</t>
  </si>
  <si>
    <t>E.P.S. SANITAS S.A.:REINTEGRO INCAPACIDAD000000703</t>
  </si>
  <si>
    <t>Feb  6 2025  2:05PM</t>
  </si>
  <si>
    <t>000000704</t>
  </si>
  <si>
    <t>EPS SURA COMPAÑIA SURAMERICANA SERVICIOS DE SALUD:REINTEGRO INCAPACIDAD000000704</t>
  </si>
  <si>
    <t>800088702</t>
  </si>
  <si>
    <t>EPS SURA COMPAÑIA SURAMERICANA SERVICIOS DE SALUD</t>
  </si>
  <si>
    <t>Feb  6 2025  2:06PM</t>
  </si>
  <si>
    <t>000000706</t>
  </si>
  <si>
    <t>NUEVA EMPRESA PROMOTORA DE SALUD:REINTEGRO INCAPACIDAD000000706</t>
  </si>
  <si>
    <t>900156264</t>
  </si>
  <si>
    <t>NUEVA EMPRESA PROMOTORA DE SALUD</t>
  </si>
  <si>
    <t>Feb  6 2025  2:08PM</t>
  </si>
  <si>
    <t>000000705</t>
  </si>
  <si>
    <t>SALUD TOTAL S.A. EPS ARS:REINTEGRO INCAPACIDAD000000705</t>
  </si>
  <si>
    <t>Feb  6 2025  2:07PM</t>
  </si>
  <si>
    <t>21</t>
  </si>
  <si>
    <t>NOMINA NOVASOFT</t>
  </si>
  <si>
    <t>000000043</t>
  </si>
  <si>
    <t>GASTOS REEMBOLSABLES</t>
  </si>
  <si>
    <t>73169783</t>
  </si>
  <si>
    <t>VERGARA ORTEGA BERCELIO</t>
  </si>
  <si>
    <t>10030400</t>
  </si>
  <si>
    <t>OPERADORES</t>
  </si>
  <si>
    <t>TAAUXAREA</t>
  </si>
  <si>
    <t>Feb 18 2025  9:10AM</t>
  </si>
  <si>
    <t>frmCON6093</t>
  </si>
  <si>
    <t>TA-ANA-CONT</t>
  </si>
  <si>
    <t>73579382</t>
  </si>
  <si>
    <t>HENRRY  VARGAS CHICO</t>
  </si>
  <si>
    <t>72195323</t>
  </si>
  <si>
    <t>LUIS ALFONSO UPARELA LARA</t>
  </si>
  <si>
    <t>10020200</t>
  </si>
  <si>
    <t>EJECUCIÓN</t>
  </si>
  <si>
    <t>1002059942</t>
  </si>
  <si>
    <t>WILSON RAFAEL SIMANCAS MARTINEZ</t>
  </si>
  <si>
    <t>1050959328</t>
  </si>
  <si>
    <t>WILMER ANTONIO SILVA VARGAS</t>
  </si>
  <si>
    <t>73211365</t>
  </si>
  <si>
    <t>SIERRA PAYARES RAFAEL</t>
  </si>
  <si>
    <t>9103870</t>
  </si>
  <si>
    <t>SALAS LLERENA OSVALDO</t>
  </si>
  <si>
    <t>1047463607</t>
  </si>
  <si>
    <t>DUBAN JOSE RODRIGUEZ DIAZ</t>
  </si>
  <si>
    <t>94379411</t>
  </si>
  <si>
    <t>RINCON SANCHEZ ANDERSON</t>
  </si>
  <si>
    <t>7921809</t>
  </si>
  <si>
    <t>NICOLAS REYES CASIANI</t>
  </si>
  <si>
    <t>3883113</t>
  </si>
  <si>
    <t>LUIS FERNANDO PIMIENTEL SANTANA</t>
  </si>
  <si>
    <t>1047364807</t>
  </si>
  <si>
    <t>ALEJANDRO LUIS PEREZ PEDROZA</t>
  </si>
  <si>
    <t>1047430645</t>
  </si>
  <si>
    <t>LUIS MODESTO PALACIO URANGO</t>
  </si>
  <si>
    <t>9146382</t>
  </si>
  <si>
    <t>LUIS MIGUEL PADILLA HERNANDEZ</t>
  </si>
  <si>
    <t>1143339994</t>
  </si>
  <si>
    <t>JESUS RAFAEL OSORIO CASTILLO</t>
  </si>
  <si>
    <t>12595533</t>
  </si>
  <si>
    <t>LUIS ALFONSO MEDINA OCHOA</t>
  </si>
  <si>
    <t>73109356</t>
  </si>
  <si>
    <t>WILLIAN ANTONIO MARTINEZ OLAVE</t>
  </si>
  <si>
    <t>73159298</t>
  </si>
  <si>
    <t>MARQUEZ MERCADO ALEXANDER RAFAEL</t>
  </si>
  <si>
    <t>73570305</t>
  </si>
  <si>
    <t>JAROL WILSON MALDONADO DIAZ</t>
  </si>
  <si>
    <t>73111450</t>
  </si>
  <si>
    <t>RODRIGO DE JESUS MADERA CASTRO</t>
  </si>
  <si>
    <t>30873721</t>
  </si>
  <si>
    <t>ROSANA  JIMENEZ LLANOS</t>
  </si>
  <si>
    <t>73117655</t>
  </si>
  <si>
    <t>WILMAN  HERRERA ARROYO</t>
  </si>
  <si>
    <t>1002248481</t>
  </si>
  <si>
    <t>SERGIO LUIS HERNANDEZ GONZALEZ</t>
  </si>
  <si>
    <t>12635963</t>
  </si>
  <si>
    <t>GRACIA  OROZCO JOSE AGUSTIN</t>
  </si>
  <si>
    <t>73576572</t>
  </si>
  <si>
    <t>ESCORCIA NAVAS CRISTIAN DE JESUS</t>
  </si>
  <si>
    <t>92031290</t>
  </si>
  <si>
    <t>JORGE DAVID BOLAÑO VILLAMIL</t>
  </si>
  <si>
    <t>1237441830</t>
  </si>
  <si>
    <t>ABRAM GARRIDO BARACALDO</t>
  </si>
  <si>
    <t>1047370459</t>
  </si>
  <si>
    <t>JOSE AUGUSTO ARZUZA MARRUGO</t>
  </si>
  <si>
    <t>73108745</t>
  </si>
  <si>
    <t>JHOEL  AICARDI HERNANDEZ</t>
  </si>
  <si>
    <t>000000044</t>
  </si>
  <si>
    <t>1143387677</t>
  </si>
  <si>
    <t>BENTA BERTEL YEFER ANTONIO</t>
  </si>
  <si>
    <t>Mar 20 2025  5:19PM</t>
  </si>
  <si>
    <t>TA-AUX-CONTA1</t>
  </si>
  <si>
    <t>15031784</t>
  </si>
  <si>
    <t>LOKY LUCIANO PEREZ CHICA</t>
  </si>
  <si>
    <t>10886858</t>
  </si>
  <si>
    <t>VALENCIA  ALVAREZ ALVARO</t>
  </si>
  <si>
    <t>73131436</t>
  </si>
  <si>
    <t>ARNULFO  HERNANDEZ MERCADO</t>
  </si>
  <si>
    <t>73204096</t>
  </si>
  <si>
    <t>ORELLANO  PEREZ YENNE JAVIER</t>
  </si>
  <si>
    <t>8854897</t>
  </si>
  <si>
    <t>ROWAR  ESTREMOR SALCEDO</t>
  </si>
  <si>
    <t>45543688</t>
  </si>
  <si>
    <t>POLO CASTILLO SUGEY</t>
  </si>
  <si>
    <t>73147510</t>
  </si>
  <si>
    <t>NILSON JOSE RAMOS ARDILA</t>
  </si>
  <si>
    <t>1148693276</t>
  </si>
  <si>
    <t>ERNESTO CARLOS BARRIOS GUERRERO</t>
  </si>
  <si>
    <t>1121928084</t>
  </si>
  <si>
    <t>MANUEL JAIR CARVAJAL RAMOS</t>
  </si>
  <si>
    <t>9156352</t>
  </si>
  <si>
    <t>JUAN MIGUEL BERTEL SALINAS</t>
  </si>
  <si>
    <t>9103331</t>
  </si>
  <si>
    <t>NEFTALY DE LOS REYES DIAZ MORELOS</t>
  </si>
  <si>
    <t>000000745</t>
  </si>
  <si>
    <t>E.P.S. SANITAS S.A.:REINTEGRO INCAPACIDADES000000745</t>
  </si>
  <si>
    <t>Mar 14 2025  5:22PM</t>
  </si>
  <si>
    <t>000000744</t>
  </si>
  <si>
    <t>EPS SURA COMPAÑIA SURAMERICANA SERVICIOS DE SALUD:REINTEGRO INCAPACIDADES000000744</t>
  </si>
  <si>
    <t>Mar 14 2025  5:19PM</t>
  </si>
  <si>
    <t>000000743</t>
  </si>
  <si>
    <t>E.P.S. SANITAS S.A.:REINTEGRO INCAPACIDAD000000743</t>
  </si>
  <si>
    <t>Mar 14 2025  5:17PM</t>
  </si>
  <si>
    <t>000000742</t>
  </si>
  <si>
    <t>COOSALUD ENTIDAD PROMOTORA DE SALUD S.A:REINTEGRO INCAPACIDADES000000742</t>
  </si>
  <si>
    <t>Mar 14 2025  5:11PM</t>
  </si>
  <si>
    <t>000000741</t>
  </si>
  <si>
    <t>COOSALUD ENTIDAD PROMOTORA DE SALUD S.A:REINTEGRO INCAPACIDADES000000741</t>
  </si>
  <si>
    <t>Mar 14 2025  5:10PM</t>
  </si>
  <si>
    <t>000000740</t>
  </si>
  <si>
    <t>COOSALUD ENTIDAD PROMOTORA DE SALUD S.A:REINTEGRO INCAPACIDADES000000740</t>
  </si>
  <si>
    <t>Mar 14 2025  5:08PM</t>
  </si>
  <si>
    <t>000000739</t>
  </si>
  <si>
    <t>COOSALUD ENTIDAD PROMOTORA DE SALUD S.A:REINTEGRO INCAPACIDADES000000739</t>
  </si>
  <si>
    <t>Mar 14 2025  5:06PM</t>
  </si>
  <si>
    <t>000000738</t>
  </si>
  <si>
    <t>Reintegro incapacidades</t>
  </si>
  <si>
    <t>Mar 14 2025  4:58PM</t>
  </si>
  <si>
    <t>NUEVA EMPRESA PROMOTORA DE SALUD:Reintegro incapacidades000000738</t>
  </si>
  <si>
    <t>000000737</t>
  </si>
  <si>
    <t>E.P.S. SANITAS S.A.:REINTEGRO INCAPACIDAD000000737</t>
  </si>
  <si>
    <t>Mar 14 2025  3:20PM</t>
  </si>
  <si>
    <t>000000733</t>
  </si>
  <si>
    <t>WILLIAN ANTONIO MARTINEZ OLAVE:consignacion incapacidad EPS Sanitas000000733</t>
  </si>
  <si>
    <t>Mar  7 2025  3:02PM</t>
  </si>
  <si>
    <t>000000767</t>
  </si>
  <si>
    <t>EPS SURA COMPAÑIA SURAMERICANA SERVICIOS DE SALUD:REINTEGRO INCAPACIDAD000000767</t>
  </si>
  <si>
    <t>Abr  8 2025  5:12PM</t>
  </si>
  <si>
    <t>000000766</t>
  </si>
  <si>
    <t>COLMENA SEGUROS RIESGOS LABORALES S.A., RIESGOS LABORALES COLMENA S.A. COMPAÑIA DE SEGUROS DE VIDA:REINTEGRO INCAPACIDAD000000766</t>
  </si>
  <si>
    <t>800226175</t>
  </si>
  <si>
    <t>COLMENA SEGUROS RIESGOS LABORALES S.A., RIESGOS LABORALES COLMENA S.A. COMPAÑIA DE SEGUROS DE VIDA</t>
  </si>
  <si>
    <t>Abr  8 2025  5:11PM</t>
  </si>
  <si>
    <t>000000765</t>
  </si>
  <si>
    <t>NUEVA EMPRESA PROMOTORA DE SALUD:REINTEGRO INCAPACIDAD000000765</t>
  </si>
  <si>
    <t>Abr  8 2025  5:09PM</t>
  </si>
  <si>
    <t>000000764</t>
  </si>
  <si>
    <t>ASOCIACION MUTUAL SER EMPRESA SOLIDARIA:REINTEGRO INCAPACIDAD000000764</t>
  </si>
  <si>
    <t>806008394</t>
  </si>
  <si>
    <t>ASOCIACION MUTUAL SER EMPRESA SOLIDARIA</t>
  </si>
  <si>
    <t>Abr  8 2025  5:08PM</t>
  </si>
  <si>
    <t>000000045</t>
  </si>
  <si>
    <t>Abr 22 2025 12:04PM</t>
  </si>
  <si>
    <t>TA-ANA-CONTB</t>
  </si>
  <si>
    <t>73154547</t>
  </si>
  <si>
    <t>JORGE ELIECER JIMENEZ PEREZ</t>
  </si>
  <si>
    <t>1047440584</t>
  </si>
  <si>
    <t>ALVAREZ PIMIENTA WILL ALFONSO</t>
  </si>
  <si>
    <t>1065650246</t>
  </si>
  <si>
    <t>ACOSTA  MUÑOZ RAFAEL ENRIQUE</t>
  </si>
  <si>
    <t>1006877412</t>
  </si>
  <si>
    <t>CARVAJAL RAMOS DANIEL ANDRES</t>
  </si>
  <si>
    <t>1002248080</t>
  </si>
  <si>
    <t>JOSE FILOT PEREZ</t>
  </si>
  <si>
    <t>73195999</t>
  </si>
  <si>
    <t>HENRY  GUERRERO LOPEZ</t>
  </si>
  <si>
    <t>9147614</t>
  </si>
  <si>
    <t>PEDRO PABLO MARTINEZ RODRIGUEZ</t>
  </si>
  <si>
    <t>9239701</t>
  </si>
  <si>
    <t>MERCADO FUENTES ANIBAL JOSE</t>
  </si>
  <si>
    <t>73182612</t>
  </si>
  <si>
    <t>ROBERTO CARLOS ESTRADA SUAREZ</t>
  </si>
  <si>
    <t>24</t>
  </si>
  <si>
    <t>ASIENTOS DE CONTABILIDAD</t>
  </si>
  <si>
    <t>000001667</t>
  </si>
  <si>
    <t>RECLASIFICACION DE INCAPACIDADES</t>
  </si>
  <si>
    <t>92545434</t>
  </si>
  <si>
    <t>ACOSTA BALDOVINO LUIS CARLOS</t>
  </si>
  <si>
    <t>Mar 12 2025  4:12PM</t>
  </si>
  <si>
    <t>frmCON607</t>
  </si>
  <si>
    <t>9236697</t>
  </si>
  <si>
    <t>OSMAR ALBERTO POVEDA GIL</t>
  </si>
  <si>
    <t>73209469</t>
  </si>
  <si>
    <t>RAMIREZ BRAVO RUBEN</t>
  </si>
  <si>
    <t>1128046710</t>
  </si>
  <si>
    <t>IMANOL ENRIQUE CERDA SARA</t>
  </si>
  <si>
    <t>1001974217</t>
  </si>
  <si>
    <t>MORENO VICTOR MANUEL</t>
  </si>
  <si>
    <t>000000047</t>
  </si>
  <si>
    <t>9148287</t>
  </si>
  <si>
    <t>RAMOS GARCIA YEAM CARLOS</t>
  </si>
  <si>
    <t>May 15 2025  5:35PM</t>
  </si>
  <si>
    <t>1007739448</t>
  </si>
  <si>
    <t>LUIS SARMIENTO DE ARCO</t>
  </si>
  <si>
    <t>000000772</t>
  </si>
  <si>
    <t>COLMENA SEGUROS RIESGOS LABORALES S.A., RIESGOS LABORALES COLMENA S.A. COMPAÑIA DE SEGUROS DE VIDA:Reintegro Incapacidades000000772</t>
  </si>
  <si>
    <t>May  8 2025  5:17PM</t>
  </si>
  <si>
    <t>000000773</t>
  </si>
  <si>
    <t>E.P.S. SANITAS S.A.:Reintegro incapacidades000000773</t>
  </si>
  <si>
    <t>May  8 2025  5:19PM</t>
  </si>
  <si>
    <t>000000774</t>
  </si>
  <si>
    <t>E.P.S. SANITAS S.A.:Reintegro incapacidades000000774</t>
  </si>
  <si>
    <t>May  8 2025  5:20PM</t>
  </si>
  <si>
    <t>000000776</t>
  </si>
  <si>
    <t>EPS SURA COMPAÑIA SURAMERICANA SERVICIOS DE SALUD:Reintegro incapacidad000000776</t>
  </si>
  <si>
    <t>May  8 2025  5:22PM</t>
  </si>
  <si>
    <t>000000775</t>
  </si>
  <si>
    <t>E.P.S. SANITAS S.A.:Reintegro incapacidades000000775</t>
  </si>
  <si>
    <t>May  8 2025  5:21PM</t>
  </si>
  <si>
    <t>73188537</t>
  </si>
  <si>
    <t>LAGUNA URUETA ALVARO DE JESUS</t>
  </si>
  <si>
    <t>1002057942</t>
  </si>
  <si>
    <t>ANDRES  SOLANA CASTILLA</t>
  </si>
  <si>
    <t>1143411950</t>
  </si>
  <si>
    <t>BANQUEZ SAYAS LACIDES</t>
  </si>
  <si>
    <t>1047400626</t>
  </si>
  <si>
    <t>SALAS TABORDA ARIS DE JESUS</t>
  </si>
  <si>
    <t>73136985</t>
  </si>
  <si>
    <t>YONY  AMADOR CORREA</t>
  </si>
  <si>
    <t>73152234</t>
  </si>
  <si>
    <t>CONEO GAMARRA JOSE ANTONIO</t>
  </si>
  <si>
    <t>1050960338</t>
  </si>
  <si>
    <t>JARLYS STIVEN SALGADO DOMINGUEZ</t>
  </si>
  <si>
    <t>000000048</t>
  </si>
  <si>
    <t>Jun 17 2025  6:37PM</t>
  </si>
  <si>
    <t>8852350</t>
  </si>
  <si>
    <t>PEDRO  ARIZA DIAZ</t>
  </si>
  <si>
    <t>32936515</t>
  </si>
  <si>
    <t>HERNANDEZ TEJADA KARINA PAOLA</t>
  </si>
  <si>
    <t>10030200</t>
  </si>
  <si>
    <t>COORDINACIÓN DE OPERACIONES</t>
  </si>
  <si>
    <t>73151581</t>
  </si>
  <si>
    <t>JAIME ENRIQUE TORRES ACOSTA</t>
  </si>
  <si>
    <t>73146005</t>
  </si>
  <si>
    <t>EDUARDO ENRIQUE BUSTOS CERPA</t>
  </si>
  <si>
    <t>73571183</t>
  </si>
  <si>
    <t>JUAN CARLOS PEREZ MADERA</t>
  </si>
  <si>
    <t>1128045753</t>
  </si>
  <si>
    <t>ROJAS BUSTOS ESEIZA DEL CARMEN</t>
  </si>
  <si>
    <t>73270281</t>
  </si>
  <si>
    <t>WILLIS RAFAEL CERDA CAÑATE</t>
  </si>
  <si>
    <t>3800779</t>
  </si>
  <si>
    <t>OSVALDO JAVIER SALGADO VELAIDES</t>
  </si>
  <si>
    <t>1143399592</t>
  </si>
  <si>
    <t>PEREZ HERRERA JUNIOR RAFAEL</t>
  </si>
  <si>
    <t>000000817</t>
  </si>
  <si>
    <t>EPS SURA COMPAÑIA SURAMERICANA SERVICIOS DE SALUD:REINTEGRO INCAPACIDADES000000817</t>
  </si>
  <si>
    <t>Jun 12 2025  9:02AM</t>
  </si>
  <si>
    <t>000000816</t>
  </si>
  <si>
    <t>COLMENA SEGUROS RIESGOS LABORALES S.A., RIESGOS LABORALES COLMENA S.A. COMPAÑIA DE SEGUROS DE VIDA:REINTEGRO INCAPACIDADES000000816</t>
  </si>
  <si>
    <t>Jun 12 2025  9:01AM</t>
  </si>
  <si>
    <t>000000815</t>
  </si>
  <si>
    <t>EPS SURA COMPAÑIA SURAMERICANA SERVICIOS DE SALUD:REINTEGRO INCAPACIDADES000000815</t>
  </si>
  <si>
    <t>Jun 12 2025  9:00AM</t>
  </si>
  <si>
    <t>000000814</t>
  </si>
  <si>
    <t>COLMENA SEGUROS RIESGOS LABORALES S.A., RIESGOS LABORALES COLMENA S.A. COMPAÑIA DE SEGUROS DE VIDA:REINTEGRO INCAPACIDADES000000814</t>
  </si>
  <si>
    <t>Jun 12 2025  8:59AM</t>
  </si>
  <si>
    <t>000000813</t>
  </si>
  <si>
    <t>ASOCIACION MUTUAL SER EMPRESA SOLIDARIA:REINTEGRO INCAPACIDADES000000813</t>
  </si>
  <si>
    <t>Jun 12 2025  8:58AM</t>
  </si>
  <si>
    <t>000000812</t>
  </si>
  <si>
    <t>ASOCIACION MUTUAL SER EMPRESA SOLIDARIA:REINTEGRO INCAPACIDADES000000812</t>
  </si>
  <si>
    <t>Jun 12 2025  8:57AM</t>
  </si>
  <si>
    <t>000000811</t>
  </si>
  <si>
    <t>ASOCIACION MUTUAL SER EMPRESA SOLIDARIA:REINTEGRO INCAPACIDADES000000811</t>
  </si>
  <si>
    <t>Jun 12 2025  8:56AM</t>
  </si>
  <si>
    <t>000000810</t>
  </si>
  <si>
    <t>EPS SURA COMPAÑIA SURAMERICANA SERVICIOS DE SALUD:REINTEGRO INCAPACIDADES000000810</t>
  </si>
  <si>
    <t>Jun 12 2025  8:55AM</t>
  </si>
  <si>
    <t>000000809</t>
  </si>
  <si>
    <t>E.P.S. SANITAS S.A.:REINTEGRO INCAPACIDADES000000809</t>
  </si>
  <si>
    <t>Jun 12 2025  8:51AM</t>
  </si>
  <si>
    <t>000000808</t>
  </si>
  <si>
    <t>COOSALUD ENTIDAD PROMOTORA DE SALUD S.A:REINTEGRO INCAPACIDADES000000808</t>
  </si>
  <si>
    <t>900226715</t>
  </si>
  <si>
    <t>COOSALUD ENTIDAD PROMOTORA DE SALUD S.A</t>
  </si>
  <si>
    <t>Jun 12 2025  8:42AM</t>
  </si>
  <si>
    <t>000000807</t>
  </si>
  <si>
    <t>COOSALUD ENTIDAD PROMOTORA DE SALUD S.A:REINTEGRO INCAPACIDADES000000807</t>
  </si>
  <si>
    <t>Jun 12 2025  8:41AM</t>
  </si>
  <si>
    <t>000000806</t>
  </si>
  <si>
    <t>COOSALUD ENTIDAD PROMOTORA DE SALUD S.A:REINTEGRO INCAPACIDADES000000806</t>
  </si>
  <si>
    <t>Jun 12 2025  8:40AM</t>
  </si>
  <si>
    <t>000000835</t>
  </si>
  <si>
    <t>REINTEGRO INCAPACIDAD</t>
  </si>
  <si>
    <t>Jul 11 2025 12:33PM</t>
  </si>
  <si>
    <t>73121602</t>
  </si>
  <si>
    <t>ELKIN YOUSEF CHAR NEGRETE</t>
  </si>
  <si>
    <t>92447136</t>
  </si>
  <si>
    <t>EDUAR MIGUEL AGRESOTH PADILLA</t>
  </si>
  <si>
    <t>SALUD TOTAL S.A. EPS ARS:REINTEGRO INCAPACIDAD000000835</t>
  </si>
  <si>
    <t>000000834</t>
  </si>
  <si>
    <t>EPS SURA COMPAÑIA SURAMERICANA SERVICIOS DE SALUD:REINTEGRO INCAPACIDADES000000834</t>
  </si>
  <si>
    <t>1143340016</t>
  </si>
  <si>
    <t>BELTRAN HERRERA MICHEL</t>
  </si>
  <si>
    <t>Jul 11 2025 12:21PM</t>
  </si>
  <si>
    <t>000000833</t>
  </si>
  <si>
    <t>REINTEGRO INCAPACIDADES</t>
  </si>
  <si>
    <t>Jul 11 2025 12:20PM</t>
  </si>
  <si>
    <t>E.P.S. SANITAS S.A.:REINTEGRO INCAPACIDADES000000833</t>
  </si>
  <si>
    <t>000000832</t>
  </si>
  <si>
    <t>Jul 11 2025 12:17PM</t>
  </si>
  <si>
    <t>SALUD TOTAL S.A. EPS ARS:REINTEGRO INCAPACIDADES000000832</t>
  </si>
  <si>
    <t>73187274</t>
  </si>
  <si>
    <t>DIANER DAVILA SANES</t>
  </si>
  <si>
    <t>000000831</t>
  </si>
  <si>
    <t>1050966796</t>
  </si>
  <si>
    <t>VELEZ ZULUAGA JHON ALEXANDER</t>
  </si>
  <si>
    <t>Jul 11 2025 12:14PM</t>
  </si>
  <si>
    <t>1070806627</t>
  </si>
  <si>
    <t>ANDRES FELIPE TORRES PITALUA</t>
  </si>
  <si>
    <t>73152237</t>
  </si>
  <si>
    <t>FELIX ELIAS ESPINOSA GARCIA</t>
  </si>
  <si>
    <t>8719170</t>
  </si>
  <si>
    <t>FREDY ALBERTO SILVA VEGA</t>
  </si>
  <si>
    <t>73575321</t>
  </si>
  <si>
    <t>POSSO PUCHE WILSON MANUEL</t>
  </si>
  <si>
    <t>1047503812</t>
  </si>
  <si>
    <t>CONEO GOMEZ LUIS DANIEL</t>
  </si>
  <si>
    <t>73182246</t>
  </si>
  <si>
    <t>RAMIREZ SANCHEZ JEISON ALEJANDRO</t>
  </si>
  <si>
    <t>1128058315</t>
  </si>
  <si>
    <t>OSCAR  AGUILAR MARTINEZ</t>
  </si>
  <si>
    <t>45548915</t>
  </si>
  <si>
    <t>DAIRIS P. VEGA HERNANDEZ</t>
  </si>
  <si>
    <t>73202177</t>
  </si>
  <si>
    <t>EDGARDO ENRIQUE JULIO ATUEY</t>
  </si>
  <si>
    <t>1193030985</t>
  </si>
  <si>
    <t>OLIVERO ECHEVERRIA FERNANDO RAFAEL</t>
  </si>
  <si>
    <t>1047450770</t>
  </si>
  <si>
    <t>CONTRERAS JAIRO VANEGAS</t>
  </si>
  <si>
    <t>1047384502</t>
  </si>
  <si>
    <t>JULIAN CORREA CANTILLO</t>
  </si>
  <si>
    <t>SALUD TOTAL S.A. EPS ARS:REINTEGRO INCAPACIDAD000000831</t>
  </si>
  <si>
    <t>000000830</t>
  </si>
  <si>
    <t>ASOCIACION MUTUAL SER EMPRESA SOLIDARIA:REINTEGRO INCAPACIDADES000000830</t>
  </si>
  <si>
    <t>Jul 11 2025 11:38AM</t>
  </si>
  <si>
    <t>000000829</t>
  </si>
  <si>
    <t>ASOCIACION MUTUAL SER EMPRESA SOLIDARIA:REINTEGRO INCAPACIDADES000000829</t>
  </si>
  <si>
    <t>Jul 11 2025 11:36AM</t>
  </si>
  <si>
    <t>000000049</t>
  </si>
  <si>
    <t>Jul 16 2025  6:10PM</t>
  </si>
  <si>
    <t>73143059</t>
  </si>
  <si>
    <t>CALIXTO ANTONIO JIMENEZ TAPIA</t>
  </si>
  <si>
    <t>1050972313</t>
  </si>
  <si>
    <t>MICHAEL MORENO BUSTAMENTE</t>
  </si>
  <si>
    <t>73006153</t>
  </si>
  <si>
    <t>GONZALEZ RAMOS DAINER</t>
  </si>
  <si>
    <t>15075642</t>
  </si>
  <si>
    <t>RUBEN ALBEIRO DURANGO TORRES</t>
  </si>
  <si>
    <t>73142139</t>
  </si>
  <si>
    <t>JUAN CARLOS MAJUL DE AVILA</t>
  </si>
  <si>
    <t>1235041387</t>
  </si>
  <si>
    <t>GALAN OROZCO JHONATAN</t>
  </si>
  <si>
    <t>73204751</t>
  </si>
  <si>
    <t>RAFAEL RICARDO MALDONADO HERNANDEZ</t>
  </si>
  <si>
    <t>10030300</t>
  </si>
  <si>
    <t>ACCIDENTALIDAD</t>
  </si>
  <si>
    <t>73149268</t>
  </si>
  <si>
    <t>EDWIN  GONZALEZ RECUERO</t>
  </si>
  <si>
    <t>1049537139</t>
  </si>
  <si>
    <t>CAMILO REALES BALLESTAS</t>
  </si>
  <si>
    <t>000000863</t>
  </si>
  <si>
    <t>EPS SURA COMPAÑIA SURAMERICANA SERVICIOS DE SALUD:REINTEGRO INCAPACIDADES000000863</t>
  </si>
  <si>
    <t>Ago 12 2025  9:40AM</t>
  </si>
  <si>
    <t>000001883</t>
  </si>
  <si>
    <t>CRUCE DE SALDO DE INCAPACIDADES AÑO 2022</t>
  </si>
  <si>
    <t>Jul 29 2025  4:23PM</t>
  </si>
  <si>
    <t>73160096</t>
  </si>
  <si>
    <t>PABLO VALVERDE PEREZ</t>
  </si>
  <si>
    <t>73575088</t>
  </si>
  <si>
    <t>WILLIAN EMILIO TIRADO SILVA</t>
  </si>
  <si>
    <t>1047422987</t>
  </si>
  <si>
    <t>WALTER  SIERRA BATISTA</t>
  </si>
  <si>
    <t>73212587</t>
  </si>
  <si>
    <t>ABDIEL ANTONIO SANJUR CORREA</t>
  </si>
  <si>
    <t>73130242</t>
  </si>
  <si>
    <t>RAYMUNDO  SANJUAN MERCADO</t>
  </si>
  <si>
    <t>830003564</t>
  </si>
  <si>
    <t>E.P.S. FAMISANAR LTDA. CAFAM COLSUBSIDIO</t>
  </si>
  <si>
    <t>73198196</t>
  </si>
  <si>
    <t>JHON FRANKLIN SALAZAR LOPEZ</t>
  </si>
  <si>
    <t>1051418658</t>
  </si>
  <si>
    <t>SALAS JULIO HENDERSON DANIEL</t>
  </si>
  <si>
    <t>800256161</t>
  </si>
  <si>
    <t>ARP SURA</t>
  </si>
  <si>
    <t>1047471721</t>
  </si>
  <si>
    <t>LUIS EDUARDO ROYERO LEAL</t>
  </si>
  <si>
    <t>1143404044</t>
  </si>
  <si>
    <t>ROMERO RODRIGUEZ DANIEL EDUARDO</t>
  </si>
  <si>
    <t>72073849</t>
  </si>
  <si>
    <t>DORIAN  RODRIGUEZ OSPINO</t>
  </si>
  <si>
    <t>73132647</t>
  </si>
  <si>
    <t>GERARDO ESTEBAN DIAZ SALCEDO</t>
  </si>
  <si>
    <t>73151174</t>
  </si>
  <si>
    <t>DIAZ ROMERO RAFAEL</t>
  </si>
  <si>
    <t>7917646</t>
  </si>
  <si>
    <t>ANTONIO MANUEL DEL TORO GORDON</t>
  </si>
  <si>
    <t>73106822</t>
  </si>
  <si>
    <t>DECHAMPS MORALES MANUEL CARMELO</t>
  </si>
  <si>
    <t>1047376195</t>
  </si>
  <si>
    <t>HALDER  CHIQUILLO DIAZ</t>
  </si>
  <si>
    <t>1143350819</t>
  </si>
  <si>
    <t>EVER LUIS CASTRO GIL</t>
  </si>
  <si>
    <t>7918997</t>
  </si>
  <si>
    <t>MOISES  CASTILLA GUTIERREZ</t>
  </si>
  <si>
    <t>1066175311</t>
  </si>
  <si>
    <t>JHON JAIRO CARDOZO AVILEZ</t>
  </si>
  <si>
    <t>1051885187</t>
  </si>
  <si>
    <t>YOCIMAR  CAMACHO PEREZ</t>
  </si>
  <si>
    <t>73196675</t>
  </si>
  <si>
    <t>JONATHAN  CALVO ARROYO</t>
  </si>
  <si>
    <t>73143163</t>
  </si>
  <si>
    <t>JUAN CARLOS CABRERA TORRES</t>
  </si>
  <si>
    <t>1007209632</t>
  </si>
  <si>
    <t>EDUARDO LUIS CABARCAS GARCIA</t>
  </si>
  <si>
    <t>1143377774</t>
  </si>
  <si>
    <t>ANTONIO BLANCO SIERRA</t>
  </si>
  <si>
    <t>73186816</t>
  </si>
  <si>
    <t>JAMER GUSTAVO BENITEZ CHICA</t>
  </si>
  <si>
    <t>73202722</t>
  </si>
  <si>
    <t>JESUS JAVIER BELTRAN OLIVELLA</t>
  </si>
  <si>
    <t>1047441861</t>
  </si>
  <si>
    <t>FAUSTO BELTRAN ACOSTA</t>
  </si>
  <si>
    <t>1047502408</t>
  </si>
  <si>
    <t>BARRIOS CORREA DANIEL</t>
  </si>
  <si>
    <t>1051822514</t>
  </si>
  <si>
    <t>BARRIOS CONTRERAS LEYSON JAVIER</t>
  </si>
  <si>
    <t>1143330783</t>
  </si>
  <si>
    <t>BARRAGAN GOMEZ ALEXANDER</t>
  </si>
  <si>
    <t>73243208</t>
  </si>
  <si>
    <t>CASTO MIGUEL ATENCIO MACIAS</t>
  </si>
  <si>
    <t>15031546</t>
  </si>
  <si>
    <t>ANIBANIEL  ARTEAGA ALTAMIRANDA</t>
  </si>
  <si>
    <t>1128059054</t>
  </si>
  <si>
    <t>ANTONIO ANDRES ARRIETA ARROYO</t>
  </si>
  <si>
    <t>9149038</t>
  </si>
  <si>
    <t>ANGULO PICOT JHONATAN</t>
  </si>
  <si>
    <t>9186477</t>
  </si>
  <si>
    <t>AVILA JHONATAN ALZUZAR DE</t>
  </si>
  <si>
    <t>45562071</t>
  </si>
  <si>
    <t>ALCALA BARBOZA YENIS PATRICIA</t>
  </si>
  <si>
    <t>1047364298</t>
  </si>
  <si>
    <t>ARGEMIRO  AGRESOTH PADILLA</t>
  </si>
  <si>
    <t>1002199456</t>
  </si>
  <si>
    <t>ACOSTA FONTALVO JAIR ALFONSO</t>
  </si>
  <si>
    <t>73571293</t>
  </si>
  <si>
    <t>ANDRES ENRIQUE ACEVEDO VILLADIEGO</t>
  </si>
  <si>
    <t>000000862</t>
  </si>
  <si>
    <t>ASOCIACION MUTUAL SER EMPRESA SOLIDARIA:REINTEGRO INCAPACIDADES000000862</t>
  </si>
  <si>
    <t>Ago 12 2025  9:37AM</t>
  </si>
  <si>
    <t>000000861</t>
  </si>
  <si>
    <t>SALUD TOTAL S.A. EPS ARS:REINTEGRO INCAPACIDADES000000861</t>
  </si>
  <si>
    <t>Ago 12 2025  9:33AM</t>
  </si>
  <si>
    <t>000000860</t>
  </si>
  <si>
    <t>Ago 12 2025  9:31AM</t>
  </si>
  <si>
    <t>SALUD TOTAL S.A. EPS ARS:REINTEGRO INCAPACIDADES000000860</t>
  </si>
  <si>
    <t>000000859</t>
  </si>
  <si>
    <t>ASOCIACION MUTUAL SER EMPRESA SOLIDARIA:REINTEGRO INCAPACIDADES000000859</t>
  </si>
  <si>
    <t>Ago 12 2025  9:10AM</t>
  </si>
  <si>
    <t>000000858</t>
  </si>
  <si>
    <t>Ago 12 2025  9:07AM</t>
  </si>
  <si>
    <t>ASOCIACION MUTUAL SER EMPRESA SOLIDARIA:REINTEGRO INCAPACIDAD000000858</t>
  </si>
  <si>
    <t>000000050</t>
  </si>
  <si>
    <t>TAAUXCON2</t>
  </si>
  <si>
    <t>Ago 21 2025  3:15PM</t>
  </si>
  <si>
    <t>TA-COOR-CONTA2</t>
  </si>
  <si>
    <t>10885706</t>
  </si>
  <si>
    <t>RAFAEL ENRIQUE CUELLO LORA</t>
  </si>
  <si>
    <t>1143325774</t>
  </si>
  <si>
    <t>MONTES SAYAS EMER ALFONSO</t>
  </si>
  <si>
    <t>1049825736</t>
  </si>
  <si>
    <t>ERQUIS ALONSO VEGA ANAYA</t>
  </si>
  <si>
    <t>1047480805</t>
  </si>
  <si>
    <t>AGAMEZ BELTRAN JAVIER ALFONZO</t>
  </si>
  <si>
    <t>73127358</t>
  </si>
  <si>
    <t>JOSE ALFREDO MARRUGO TORRES</t>
  </si>
  <si>
    <t>72007041</t>
  </si>
  <si>
    <t>SANTAMARIA CASTELLANOS GABY FERNANDO</t>
  </si>
  <si>
    <t>1143331603</t>
  </si>
  <si>
    <t>FRANCISCO YEFFERSON REYES ECHENIQUE</t>
  </si>
  <si>
    <t>73573281</t>
  </si>
  <si>
    <t>MARCIAL  RAMOS BEDOYA</t>
  </si>
  <si>
    <t>9097779</t>
  </si>
  <si>
    <t>Puello Cardona Wilmer</t>
  </si>
  <si>
    <t>9298803</t>
  </si>
  <si>
    <t>PUELLO ANGULO UBALDO ENRIQUE</t>
  </si>
  <si>
    <t>1047416363</t>
  </si>
  <si>
    <t>LUIS ALBERTO PEREZ MELENDEZ</t>
  </si>
  <si>
    <t>22804822</t>
  </si>
  <si>
    <t>PEÑA VEGA JHOJANA PATRICIA</t>
  </si>
  <si>
    <t>9148515</t>
  </si>
  <si>
    <t>JORGE GREGORIO PADILLA BARRETO</t>
  </si>
  <si>
    <t>73135176</t>
  </si>
  <si>
    <t>ADALBERTO MANUEL OTERO MARTINEZ</t>
  </si>
  <si>
    <t>73151125</t>
  </si>
  <si>
    <t>OMAR DE JESUS OSPINA GUERRERO</t>
  </si>
  <si>
    <t>1149188725</t>
  </si>
  <si>
    <t>OSORIO SAMBONY NELSON EDUARDO</t>
  </si>
  <si>
    <t>1052731417</t>
  </si>
  <si>
    <t>ORLANDO AGUSTIN OROZCO AYOLA</t>
  </si>
  <si>
    <t>73554580</t>
  </si>
  <si>
    <t>EDWIN ANTONIO OCHOA LOPEZ</t>
  </si>
  <si>
    <t>9291042</t>
  </si>
  <si>
    <t>JAVIER  MUÑOZ OSPINO</t>
  </si>
  <si>
    <t>9104112</t>
  </si>
  <si>
    <t>JUAN CARLOS MORELOS RUIZ</t>
  </si>
  <si>
    <t>1047391146</t>
  </si>
  <si>
    <t>NILSON MARTINEZ BALLESTEROS</t>
  </si>
  <si>
    <t>73192117</t>
  </si>
  <si>
    <t>DEIVI LUIS MARTELO CORTINA</t>
  </si>
  <si>
    <t>7921969</t>
  </si>
  <si>
    <t>LEONAR  LEON RODRIGUEZ</t>
  </si>
  <si>
    <t>73008706</t>
  </si>
  <si>
    <t>VICTOR IRIARTE VILLA</t>
  </si>
  <si>
    <t>805000427</t>
  </si>
  <si>
    <t>COOMEVA</t>
  </si>
  <si>
    <t>73230310</t>
  </si>
  <si>
    <t>ARGEMIRO  GUZMAN SANCHEZ</t>
  </si>
  <si>
    <t>73167244</t>
  </si>
  <si>
    <t>YOVANY  GUZMAN MUÑOZ</t>
  </si>
  <si>
    <t>1047387638</t>
  </si>
  <si>
    <t>JOHNNY  GUERRERO LOPEZ</t>
  </si>
  <si>
    <t>1128053454</t>
  </si>
  <si>
    <t>FRET ALBERTO GUARDO POLO</t>
  </si>
  <si>
    <t>1050953229</t>
  </si>
  <si>
    <t>GONZALEZ VARGAS LIZETH</t>
  </si>
  <si>
    <t>73195328</t>
  </si>
  <si>
    <t>ALVARO RAUL GOMEZ SANCHEZ</t>
  </si>
  <si>
    <t>1047396540</t>
  </si>
  <si>
    <t>JIM POOL GALINDO ZAMBRANO</t>
  </si>
  <si>
    <t>73572074</t>
  </si>
  <si>
    <t>FERREIRA GOMEZ JOSE MIGUEL</t>
  </si>
  <si>
    <t>1047447036</t>
  </si>
  <si>
    <t>LAURA  ESPITALETA NARVAEZ</t>
  </si>
  <si>
    <t>9099334</t>
  </si>
  <si>
    <t>MERKLIN  ELLES CARTAGENA</t>
  </si>
  <si>
    <t>ACTIVO</t>
  </si>
  <si>
    <t>13</t>
  </si>
  <si>
    <t>DEUDORES</t>
  </si>
  <si>
    <t>1380</t>
  </si>
  <si>
    <t>DEUDORES VARIOS</t>
  </si>
  <si>
    <t>138020</t>
  </si>
  <si>
    <t>CUENTAS POR COBRAR DE TERCEROS</t>
  </si>
  <si>
    <t>1001667142</t>
  </si>
  <si>
    <t>HECTOR LUIS HERNANDEZ GALLEGO</t>
  </si>
  <si>
    <t>VALENZUELA ROMERO BAIRON DE JESUS</t>
  </si>
  <si>
    <t>TABORDA MARQUEZ JHON FREDY</t>
  </si>
  <si>
    <t>1002199720</t>
  </si>
  <si>
    <t>KEVIN MESTRE CASTRO</t>
  </si>
  <si>
    <t>1002323370</t>
  </si>
  <si>
    <t>YONATAN PALOMINO PADILLA</t>
  </si>
  <si>
    <t>1002501829</t>
  </si>
  <si>
    <t>CIFUENTESMARTINEZ YAIR</t>
  </si>
  <si>
    <t>1003026603</t>
  </si>
  <si>
    <t>JOSE GABRIEL SUAREZ CANTERO</t>
  </si>
  <si>
    <t>1003046013</t>
  </si>
  <si>
    <t>PINTO HUMANEZ RAFAEL ANDRES</t>
  </si>
  <si>
    <t>OMAR YESID REYNO CANTERO</t>
  </si>
  <si>
    <t>1007126694</t>
  </si>
  <si>
    <t>ALVAREZ QUIROZ DIEGO ARMANDO</t>
  </si>
  <si>
    <t>1007170354</t>
  </si>
  <si>
    <t>JOSE MANUEL CHAMORRO SIERRA</t>
  </si>
  <si>
    <t>1007314964</t>
  </si>
  <si>
    <t>CABARCAS MEDRANO HEYSER</t>
  </si>
  <si>
    <t>1007431647</t>
  </si>
  <si>
    <t>TORRES MARTELO DILAND GABRIEL</t>
  </si>
  <si>
    <t>CASTILLO DE LA OSSA JESUS EDUARDO</t>
  </si>
  <si>
    <t>LUIS DANIEL FANEYTE BELTRAN</t>
  </si>
  <si>
    <t>VARGAS GARCIA JHONNY ALEXANDER</t>
  </si>
  <si>
    <t>1038124450</t>
  </si>
  <si>
    <t>FURNIELES HOYOS YESENIA</t>
  </si>
  <si>
    <t>CASTAÑO OROZCO CESAR HUMBERTO</t>
  </si>
  <si>
    <t>KEVIN BELTRAN BELTRAN</t>
  </si>
  <si>
    <t>1044932106</t>
  </si>
  <si>
    <t>MUÑIZ PATERNINA BREINER DE JESUS</t>
  </si>
  <si>
    <t>1044934457</t>
  </si>
  <si>
    <t>TONETTI CASTRO OSWALDO JUNIOR</t>
  </si>
  <si>
    <t>ECHENIQUE UTRIA JOSE ALBERTO</t>
  </si>
  <si>
    <t>1047386152</t>
  </si>
  <si>
    <t>MARCOS MORALES SANDON</t>
  </si>
  <si>
    <t>1047405296</t>
  </si>
  <si>
    <t>ARELLANO CAUSIL YEISSON</t>
  </si>
  <si>
    <t>1047416099</t>
  </si>
  <si>
    <t>FELICIANO QUIROZ PINEDA</t>
  </si>
  <si>
    <t>POLO ZABALETA JOSE MANUEL</t>
  </si>
  <si>
    <t>1047429646</t>
  </si>
  <si>
    <t>MONTALVO BALCEIRO CARLOS MARIO</t>
  </si>
  <si>
    <t>1047433842</t>
  </si>
  <si>
    <t>VICTOR ALFONSO MARRUGO PAJARO</t>
  </si>
  <si>
    <t>1047435266</t>
  </si>
  <si>
    <t>ARELLANO NEGRETE HERLING DAVID</t>
  </si>
  <si>
    <t>DE LAS AGUAS TEHERAN JADER</t>
  </si>
  <si>
    <t>1047438877</t>
  </si>
  <si>
    <t>BRITO TORRES GERMAN ENRIQUE</t>
  </si>
  <si>
    <t>1047440229</t>
  </si>
  <si>
    <t>MENA DEL RIO MAURO RAFAEL</t>
  </si>
  <si>
    <t>ROBERTO RAMOS YANEZ</t>
  </si>
  <si>
    <t>DIEGO ALFONSO PUERTAS TINJACA</t>
  </si>
  <si>
    <t>PEREZ LUNA LEIDER ENRIQUE</t>
  </si>
  <si>
    <t>1047465960</t>
  </si>
  <si>
    <t>VELANDIA MENDOZA JAVIER</t>
  </si>
  <si>
    <t>CONDE MENDOZA ALEJANDRA PAOLA</t>
  </si>
  <si>
    <t>1047476501</t>
  </si>
  <si>
    <t>PEDRO BRANLY OSPINO</t>
  </si>
  <si>
    <t>JEAN CABARCAS TUBERQUIA</t>
  </si>
  <si>
    <t>LEON ANTONIO CORREA CORONADO</t>
  </si>
  <si>
    <t>1047490306</t>
  </si>
  <si>
    <t>BERRIO CONTRERAS MOISES FERNANDO</t>
  </si>
  <si>
    <t>LUVIS STELLA ZARZA REYES</t>
  </si>
  <si>
    <t>BERRIO DEL TORO HECTOR ANDRES</t>
  </si>
  <si>
    <t>1047500808</t>
  </si>
  <si>
    <t>IRIARTE MORALEZ JORGE MIGUEL</t>
  </si>
  <si>
    <t>RIVERA  THORRENS JOSE DAVID</t>
  </si>
  <si>
    <t>1047507538</t>
  </si>
  <si>
    <t>PEREZ FLOREZ JESUS MANUEL</t>
  </si>
  <si>
    <t>1047519002</t>
  </si>
  <si>
    <t>SAMBRANO LORA GREGORY ANTONIO</t>
  </si>
  <si>
    <t>1048436579</t>
  </si>
  <si>
    <t>CESAR DAVID IBAÑEZ MAGALLANES</t>
  </si>
  <si>
    <t>DEIVIS GARCIA LICONA</t>
  </si>
  <si>
    <t>1048937991</t>
  </si>
  <si>
    <t>CORTINA  AGAMEZ CESAR AUGUSTO</t>
  </si>
  <si>
    <t>1048941946</t>
  </si>
  <si>
    <t>BRAYAN JOSE PIÑA PAJARO</t>
  </si>
  <si>
    <t>PEDRO MANUEL MUÑIZ PADILLA</t>
  </si>
  <si>
    <t>1050948814</t>
  </si>
  <si>
    <t>CARLOS EDUARDO CARDONA TORRES</t>
  </si>
  <si>
    <t>1050952423</t>
  </si>
  <si>
    <t>RINCON PARRA JAVIER</t>
  </si>
  <si>
    <t>Castro Julio Tayler Enrique</t>
  </si>
  <si>
    <t>1050958455</t>
  </si>
  <si>
    <t>CRISTIAN CAMILO ALVAREZ RICARDO</t>
  </si>
  <si>
    <t>LIBARDO ALCALA QUINTANA</t>
  </si>
  <si>
    <t>JOSE YESID SALGADO FRANCO</t>
  </si>
  <si>
    <t>1050971370</t>
  </si>
  <si>
    <t>JINETE MEJIA JUAN SEBASTIAN</t>
  </si>
  <si>
    <t>MENDOZA MARTINEZ WILITON</t>
  </si>
  <si>
    <t>1050975172</t>
  </si>
  <si>
    <t>JUAN CAMILO MUNERA CASAS</t>
  </si>
  <si>
    <t>1051444872</t>
  </si>
  <si>
    <t>ALFONSO JULIO CORREA</t>
  </si>
  <si>
    <t>GLORIA CARMONA JOSE MANUEL</t>
  </si>
  <si>
    <t>1051819935</t>
  </si>
  <si>
    <t>ARIAS ARRIETA JOSE ALFREDO</t>
  </si>
  <si>
    <t>ATENCIO TURIZO CARLOS MAURO</t>
  </si>
  <si>
    <t>1062964839</t>
  </si>
  <si>
    <t>MARTINEZ FERNANDEZ CARLOS MARIO</t>
  </si>
  <si>
    <t>1063075845</t>
  </si>
  <si>
    <t>FIDEL ANGEL MONTALVO NISPERUZA</t>
  </si>
  <si>
    <t>ALBEIRO  SEGURA BOLAÑOS</t>
  </si>
  <si>
    <t>SANCHEZ SANCHEZ NOE ESTEBAN</t>
  </si>
  <si>
    <t>1100395239</t>
  </si>
  <si>
    <t>DIAZ  DORADO MIGUEL ENRIQUE</t>
  </si>
  <si>
    <t>OZUNA CONTRERAS CAROLINA ANDREA</t>
  </si>
  <si>
    <t>11077259</t>
  </si>
  <si>
    <t>LUIS FERNANDO DIAZ PATERNINA</t>
  </si>
  <si>
    <t>1128061952</t>
  </si>
  <si>
    <t>ZARZA  CATALAN JOSE MARIA</t>
  </si>
  <si>
    <t>1137220216</t>
  </si>
  <si>
    <t>TONNY JAYR ESTREMOR SALCEDO</t>
  </si>
  <si>
    <t>1140843861</t>
  </si>
  <si>
    <t>PACHECO ROMERO LUIS EDUARDO</t>
  </si>
  <si>
    <t>1143328133</t>
  </si>
  <si>
    <t>JORGE LUIS VALIENTE VARGAS</t>
  </si>
  <si>
    <t>1143330124</t>
  </si>
  <si>
    <t>DANIEL ISAAC GONZALEZ SUAREZ</t>
  </si>
  <si>
    <t>CUESTA CARLOS IVAN</t>
  </si>
  <si>
    <t>1143346340</t>
  </si>
  <si>
    <t>JAIDER  FAJARDO HINESTROZA</t>
  </si>
  <si>
    <t>JORGE ENRIQUE DUEÑAS ARNEDO</t>
  </si>
  <si>
    <t>1143350903</t>
  </si>
  <si>
    <t>ALVAREZ CASTRO KEIVIS MANUEL</t>
  </si>
  <si>
    <t>RHENALS HERALDEZ EFRAIN IVAN</t>
  </si>
  <si>
    <t>1143364211</t>
  </si>
  <si>
    <t>BRAYHAN DAVID BORGE MATOS</t>
  </si>
  <si>
    <t>1143368159</t>
  </si>
  <si>
    <t>VICTOR ALFONSO BOSSA MORALES</t>
  </si>
  <si>
    <t>1143377441</t>
  </si>
  <si>
    <t>MUENTES TAPIA CAMILO ANDRES</t>
  </si>
  <si>
    <t>CARVAJAL BERROCAL JESUS</t>
  </si>
  <si>
    <t>1143387876</t>
  </si>
  <si>
    <t>PEREA BONILLA JUAN MANUEL</t>
  </si>
  <si>
    <t>DANIEL GONZALEZ PADILLA</t>
  </si>
  <si>
    <t>1143394407</t>
  </si>
  <si>
    <t>JOEL DE JESUS ACOSTA MUÑOZ</t>
  </si>
  <si>
    <t>1143407300</t>
  </si>
  <si>
    <t>RICARDO ANDRES QUIROZ VAZQUEZ</t>
  </si>
  <si>
    <t>1148693357</t>
  </si>
  <si>
    <t>ESTRADA OSORIO ROGGER EDUARDO</t>
  </si>
  <si>
    <t>1235043135</t>
  </si>
  <si>
    <t>PAJARO GUZMAN WILSON GUILLERMO</t>
  </si>
  <si>
    <t>13570815</t>
  </si>
  <si>
    <t>PLATA JIMENEZ VLADIMIR</t>
  </si>
  <si>
    <t>FERNANDO  PEREZ MADERA</t>
  </si>
  <si>
    <t>3811337</t>
  </si>
  <si>
    <t>ALEXANDER  LARA OROZCO</t>
  </si>
  <si>
    <t>3814492</t>
  </si>
  <si>
    <t>TOM MARRUGO WUILBER YAMIL</t>
  </si>
  <si>
    <t>CASTILLA PARDO AMAURY JOSE</t>
  </si>
  <si>
    <t>CESAR ENRIQUE GALVIZ CASTILLA</t>
  </si>
  <si>
    <t>45544725</t>
  </si>
  <si>
    <t>SANCHEZ VELASQUEZ NINI JOHANA</t>
  </si>
  <si>
    <t>SUAZA ORDOSGOITIA JONATHAN ARTURO</t>
  </si>
  <si>
    <t>ERLIN EDUARDO MARTINEZ JIMENEZ</t>
  </si>
  <si>
    <t>CARLOS ENRIQUE SALAS CONTRERAS</t>
  </si>
  <si>
    <t>ACOSTA FONTALVO WLADIMIR</t>
  </si>
  <si>
    <t>73103777</t>
  </si>
  <si>
    <t>RAMON  CORREA GARCIA</t>
  </si>
  <si>
    <t>73109827</t>
  </si>
  <si>
    <t>YAMIL  PEREZ CASSIANI</t>
  </si>
  <si>
    <t>73111559</t>
  </si>
  <si>
    <t>JARAMILLO VERGARA GUILLERMO ENRIQUE</t>
  </si>
  <si>
    <t>73127908</t>
  </si>
  <si>
    <t>JHONIS LORA ROMERO</t>
  </si>
  <si>
    <t>73132700</t>
  </si>
  <si>
    <t>JOSE MORENO</t>
  </si>
  <si>
    <t>73133105</t>
  </si>
  <si>
    <t>RAFAEL ORTIZ QUINTANA</t>
  </si>
  <si>
    <t>ALEJANDRO LUIS MARIN ROMERO</t>
  </si>
  <si>
    <t>73139344</t>
  </si>
  <si>
    <t>ANGEL ENRIQUE PEREA SOLIPA</t>
  </si>
  <si>
    <t>MARTIN EMILIO DE AVILA TORRES</t>
  </si>
  <si>
    <t>FERNANDO JOSE OROZCO CASTELLAR</t>
  </si>
  <si>
    <t>RESTREPO GONZALEZ JHON JAIRO</t>
  </si>
  <si>
    <t>DOMINGO BUELVAS JIMENEZ</t>
  </si>
  <si>
    <t>73160694</t>
  </si>
  <si>
    <t>PEREZ  MARTINEZ RICARDO</t>
  </si>
  <si>
    <t>73162379</t>
  </si>
  <si>
    <t>CESAR GONZALEZ AVILA</t>
  </si>
  <si>
    <t>IRWIN  ARRIETA PINEDA</t>
  </si>
  <si>
    <t>73167217</t>
  </si>
  <si>
    <t>WILLIAM  MIELES ALMANZA</t>
  </si>
  <si>
    <t>REYMUNDO  PUELLO MEZA</t>
  </si>
  <si>
    <t>73169001</t>
  </si>
  <si>
    <t>WARNED SEHK ARELLANO</t>
  </si>
  <si>
    <t>73183886</t>
  </si>
  <si>
    <t>MARTINEZ FUERTE SAMID DE JESUS</t>
  </si>
  <si>
    <t>73185562</t>
  </si>
  <si>
    <t>URANGO MOLINA ALEXANDER</t>
  </si>
  <si>
    <t>JUAN CARLOS SALCEDO CORREA</t>
  </si>
  <si>
    <t>73191594</t>
  </si>
  <si>
    <t>JAN CARLO CORTES PEREZ</t>
  </si>
  <si>
    <t>HERNANDEZ MENESES LUIS ALBERTO</t>
  </si>
  <si>
    <t>DAIRO CASTRO CASTRO</t>
  </si>
  <si>
    <t>73200436</t>
  </si>
  <si>
    <t>JOHN FREDY GIL BERRIO</t>
  </si>
  <si>
    <t>73206327</t>
  </si>
  <si>
    <t>REYES GARCIAS CARLOS RAFAEL</t>
  </si>
  <si>
    <t>PAJARO SANABRIA JHON</t>
  </si>
  <si>
    <t>73207279</t>
  </si>
  <si>
    <t>Madrid Villar Néstor Jesús</t>
  </si>
  <si>
    <t>73210741</t>
  </si>
  <si>
    <t>MANJAREES PALENCIA RONALD</t>
  </si>
  <si>
    <t>73211472</t>
  </si>
  <si>
    <t>ALFONSO  PATIÑO PUPO</t>
  </si>
  <si>
    <t>73212580</t>
  </si>
  <si>
    <t>JOSE BALLESTEROS BALLESTEROS</t>
  </si>
  <si>
    <t>DANIEL SALINAS MUENTES</t>
  </si>
  <si>
    <t>73231254</t>
  </si>
  <si>
    <t>MIGUEL AYOLA AMADOR</t>
  </si>
  <si>
    <t>COTA HERNANDEZ ALEJANDRO</t>
  </si>
  <si>
    <t>Silva Urueta Oscar David</t>
  </si>
  <si>
    <t>73570440</t>
  </si>
  <si>
    <t>HERNANDO JIMENEZ BRAVO</t>
  </si>
  <si>
    <t>EDUARDO ENRIQUE MONTAÑO MARTINEZ</t>
  </si>
  <si>
    <t>73573508</t>
  </si>
  <si>
    <t>EDUARDO ENRIQUE SERNA PEREZ</t>
  </si>
  <si>
    <t>MOLINA SANTAMARIA EDWIN FERNANDO</t>
  </si>
  <si>
    <t>77194847</t>
  </si>
  <si>
    <t>CUELLO MAESTRE YOEL JOSE</t>
  </si>
  <si>
    <t>ARGUMEDO PACHECO RAMIRO ANTONIO</t>
  </si>
  <si>
    <t>7919544</t>
  </si>
  <si>
    <t>MATUTE TORRES ALEXANDER</t>
  </si>
  <si>
    <t>7921215</t>
  </si>
  <si>
    <t>ALFONSO PESTANA GUETTE</t>
  </si>
  <si>
    <t>7921557</t>
  </si>
  <si>
    <t>WILMER  ARRIETA MALAMBO</t>
  </si>
  <si>
    <t>79329193</t>
  </si>
  <si>
    <t>BERNAL PAYARES JORGE</t>
  </si>
  <si>
    <t>JORGE LUIS GUTIERREZ CASTILLA</t>
  </si>
  <si>
    <t>HECTOR  MUÑIZ SALAS</t>
  </si>
  <si>
    <t>7960668</t>
  </si>
  <si>
    <t>CAMACHO BELEÑO ERIK ALEXI</t>
  </si>
  <si>
    <t>CARLOS CANTILLO MUÑIZ</t>
  </si>
  <si>
    <t>79628116</t>
  </si>
  <si>
    <t>GARCIA CORTES HAROLD RICARDO</t>
  </si>
  <si>
    <t>COOSALUD ESS ENTIDAD PROMOTORA DE SALUD</t>
  </si>
  <si>
    <t>88222328</t>
  </si>
  <si>
    <t>ESCOBAR APARICIO JOSE ROGELIO</t>
  </si>
  <si>
    <t>CESPEDES RODRIGUEZ ANGEL ANTONIO</t>
  </si>
  <si>
    <t>8854332</t>
  </si>
  <si>
    <t>DUGLAS JOSE BERROCAL JIMENEZ</t>
  </si>
  <si>
    <t>SEGUROS DE VIDA SURAMERICANA S.A.</t>
  </si>
  <si>
    <t>890903938</t>
  </si>
  <si>
    <t>BANCOLOMBIA</t>
  </si>
  <si>
    <t>900771273</t>
  </si>
  <si>
    <t>TRANSAMBIENTAL</t>
  </si>
  <si>
    <t>HEIDER HERNANDEZ MARTINEZ</t>
  </si>
  <si>
    <t>9102885</t>
  </si>
  <si>
    <t>ARMANDO  CASTELLANO ESPINOSA</t>
  </si>
  <si>
    <t>9145775</t>
  </si>
  <si>
    <t>KELSEY CASTILLO OSCAR RAFAEL</t>
  </si>
  <si>
    <t>DIOFANOR  ZUÑIGA MERCADO</t>
  </si>
  <si>
    <t>9185875</t>
  </si>
  <si>
    <t>EDGAR  MARTINEZ HERNANDEZ</t>
  </si>
  <si>
    <t>HERLYS ENRIQUE MENDIVIL GARZON</t>
  </si>
  <si>
    <t>FUENTES SUAREZ CARLOS ALBERTO</t>
  </si>
  <si>
    <t>RAFAEL DE JESUS PUELLO HUETO</t>
  </si>
  <si>
    <t>MUNERA ARIAS RAMON ANDRES</t>
  </si>
  <si>
    <t>Tem_Cuenta</t>
  </si>
  <si>
    <t>Tem_Nom Cta</t>
  </si>
  <si>
    <t>Generado</t>
  </si>
  <si>
    <t>Recuperado</t>
  </si>
  <si>
    <t>Sal Act 2021</t>
  </si>
  <si>
    <t>Sal Act 2022</t>
  </si>
  <si>
    <t>Sal Act 2023</t>
  </si>
  <si>
    <t>Sal Act 2024</t>
  </si>
  <si>
    <t>Sal Act 2025</t>
  </si>
  <si>
    <t>Comentarios</t>
  </si>
  <si>
    <t>Saldo Inicial</t>
  </si>
  <si>
    <t>(+) Generado</t>
  </si>
  <si>
    <t>(-) Recuperado</t>
  </si>
  <si>
    <t>(-) Incobrable</t>
  </si>
  <si>
    <t>Saldo Final</t>
  </si>
  <si>
    <t>*Cifras en miles de peso</t>
  </si>
  <si>
    <t>Jesus Osorio</t>
  </si>
  <si>
    <t>Salud Total</t>
  </si>
  <si>
    <t>Roxana</t>
  </si>
  <si>
    <t>William</t>
  </si>
  <si>
    <t>Sanitas</t>
  </si>
  <si>
    <t>Operaciones, mantenimiento tiene una base de datos que se comparte en linea con R.H (Yeny)</t>
  </si>
  <si>
    <t>40 mm</t>
  </si>
  <si>
    <t>188 mm</t>
  </si>
  <si>
    <t>Identificar saldos de 2021 con informacion del ERP anterior, RUNCO, mes a mes</t>
  </si>
  <si>
    <t>Incapacidad de 55 mm</t>
  </si>
  <si>
    <t>Compromiso</t>
  </si>
  <si>
    <t xml:space="preserve">Se identifican </t>
  </si>
  <si>
    <t>2. depurar los saldos de 2023, 2024 y 2025 de EPS con tercero Empleado</t>
  </si>
  <si>
    <t>3. Entregar derechos de peticion, incapacidades sin radicadar y lo radicado con trazabilidad.</t>
  </si>
  <si>
    <t>1. Revisar el detalle del saldo de 2021 en RUNCO y Novasoft y la planilla</t>
  </si>
  <si>
    <t>CONSULTA DE MOVIMIENTO POR FUENTES A 10.SEPT./2025</t>
  </si>
  <si>
    <t>PERIODO COMPRENDIDO ENTRE 01.ENE./2021 Y 31.JUL./2025</t>
  </si>
  <si>
    <t>99</t>
  </si>
  <si>
    <t>SALDOS INICIALES</t>
  </si>
  <si>
    <t>000000001</t>
  </si>
  <si>
    <t>TACOSITI</t>
  </si>
  <si>
    <t>Feb  8 2022  4:17AM</t>
  </si>
  <si>
    <t>DESKTOP-5900GRN</t>
  </si>
  <si>
    <t>000000010</t>
  </si>
  <si>
    <t>EPS SURA COMPAÑIA SURAMERICANA SERVICIOS DE SALUD:REINTEGRO INCAPACIDAD SURAMERICANA000000010</t>
  </si>
  <si>
    <t>Ene 14 2022  5:20PM</t>
  </si>
  <si>
    <t>DESKTOP-O60S49G</t>
  </si>
  <si>
    <t>000000011</t>
  </si>
  <si>
    <t>SALUD TOTAL S.A. EPS ARS:REINTEGRO INCAPACIDAD SALUD TOTAL000000011</t>
  </si>
  <si>
    <t>Ene 14 2022  5:27PM</t>
  </si>
  <si>
    <t>000000007</t>
  </si>
  <si>
    <t>SALUD TOTAL S.A. EPS ARS:REINTEGRO INCAPACIDAD SALUD TOTAL000000007</t>
  </si>
  <si>
    <t>Ene 14 2022  4:39PM</t>
  </si>
  <si>
    <t>000000008</t>
  </si>
  <si>
    <t>NUEVA EMPRESA PROMOTORA DE SALUD:REINTEGRO INCAPACIDAD NUEVA EPS000000008</t>
  </si>
  <si>
    <t>Ene 14 2022  4:41PM</t>
  </si>
  <si>
    <t>10010200</t>
  </si>
  <si>
    <t>COMPRAS Y ABASTESIMIENTO</t>
  </si>
  <si>
    <t>Feb  8 2022  5:24PM</t>
  </si>
  <si>
    <t>000000003</t>
  </si>
  <si>
    <t>SALUD TOTAL S.A. EPS ARS:REINTEGRO INCAPACIDAD SALUD TOTAL000000003</t>
  </si>
  <si>
    <t>Ene 14 2022  3:48PM</t>
  </si>
  <si>
    <t>000000004</t>
  </si>
  <si>
    <t>SALUD TOTAL S.A. EPS ARS:REINTEGRO INCAPACIDAD SALUD TOTAL000000004</t>
  </si>
  <si>
    <t>Ene 14 2022  3:51PM</t>
  </si>
  <si>
    <t>000000005</t>
  </si>
  <si>
    <t>E.P.S. FAMISANAR LTDA. CAFAM COLSUBSIDIO:REINTEGRO INCAPACIDAD FAMISANAR000000005</t>
  </si>
  <si>
    <t>Ene 14 2022  3:58PM</t>
  </si>
  <si>
    <t>000000006</t>
  </si>
  <si>
    <t>EPS SURA COMPAÑIA SURAMERICANA SERVICIOS DE SALUD:REINTEGRO INCAPACIDAD SURAMERICANA000000006</t>
  </si>
  <si>
    <t>Ene 14 2022  4:37PM</t>
  </si>
  <si>
    <t>000000015</t>
  </si>
  <si>
    <t>ASOCIACION MUTUAL SER EMPRESA SOLIDARIA:Reintegro incapacidad Mutual SER000000015</t>
  </si>
  <si>
    <t>Feb 15 2022  2:10PM</t>
  </si>
  <si>
    <t>SALUD TOTAL S.A. EPS ARS:Reintegro incapacidad Salud Total000000001</t>
  </si>
  <si>
    <t>Ene 14 2022  2:07PM</t>
  </si>
  <si>
    <t>10050400</t>
  </si>
  <si>
    <t>SALUD OCUPACIONAL</t>
  </si>
  <si>
    <t>Feb 25 2022  5:38PM</t>
  </si>
  <si>
    <t>frmCON200</t>
  </si>
  <si>
    <t>PRACTICANTEFA</t>
  </si>
  <si>
    <t>Mar 31 2022  5:14PM</t>
  </si>
  <si>
    <t>000000042</t>
  </si>
  <si>
    <t>NUEVA EMPRESA PROMOTORA DE SALUD:REINTEGRO INCAPACIDADES000000042</t>
  </si>
  <si>
    <t>Feb 24 2022  6:21PM</t>
  </si>
  <si>
    <t>000000036</t>
  </si>
  <si>
    <t>COOSALUD ENTIDAD PROMOTORA DE SALUD S.A:REINTEGRO INCAPACIDADES000000036</t>
  </si>
  <si>
    <t>Feb 24 2022  6:07PM</t>
  </si>
  <si>
    <t>000000037</t>
  </si>
  <si>
    <t>COOSALUD ENTIDAD PROMOTORA DE SALUD S.A:REINTEGRO INCAPACIDADES000000037</t>
  </si>
  <si>
    <t>Feb 24 2022  6:08PM</t>
  </si>
  <si>
    <t>000000038</t>
  </si>
  <si>
    <t>COOSALUD ENTIDAD PROMOTORA DE SALUD S.A:REINTEGRO INCAPACIDADES000000038</t>
  </si>
  <si>
    <t>Feb 24 2022  6:11PM</t>
  </si>
  <si>
    <t>000000039</t>
  </si>
  <si>
    <t>COOSALUD ENTIDAD PROMOTORA DE SALUD S.A:REINTEGRO INCAPACIDADES000000039</t>
  </si>
  <si>
    <t>Feb 24 2022  6:12PM</t>
  </si>
  <si>
    <t>000000040</t>
  </si>
  <si>
    <t>COOSALUD ENTIDAD PROMOTORA DE SALUD S.A:REINTEGRO INCAPACIDADES000000040</t>
  </si>
  <si>
    <t>Feb 24 2022  6:17PM</t>
  </si>
  <si>
    <t>000000041</t>
  </si>
  <si>
    <t>COOSALUD ENTIDAD PROMOTORA DE SALUD S.A:REINTEGRO INCAPACIDADES000000041</t>
  </si>
  <si>
    <t>Feb 24 2022  6:20PM</t>
  </si>
  <si>
    <t>TAAUXCON</t>
  </si>
  <si>
    <t>Mar 10 2022  6:41PM</t>
  </si>
  <si>
    <t>LAPTOP-18GI5NJH</t>
  </si>
  <si>
    <t>9288712</t>
  </si>
  <si>
    <t>1049532983</t>
  </si>
  <si>
    <t>1047456475</t>
  </si>
  <si>
    <t>1047495774</t>
  </si>
  <si>
    <t>000000033</t>
  </si>
  <si>
    <t>SALUD TOTAL S.A. EPS ARS:REINTEGRO INCAPACIDADES000000033</t>
  </si>
  <si>
    <t>Feb 24 2022  6:04PM</t>
  </si>
  <si>
    <t>000000034</t>
  </si>
  <si>
    <t>SALUD TOTAL S.A. EPS ARS:REINTEGRO INCAPACIDADES000000034</t>
  </si>
  <si>
    <t>Feb 24 2022  6:05PM</t>
  </si>
  <si>
    <t>000000035</t>
  </si>
  <si>
    <t>EPS SURA COMPAÑIA SURAMERICANA SERVICIOS DE SALUD:REINTEGRO INCAPACIDADES000000035</t>
  </si>
  <si>
    <t>Feb 24 2022  6:06PM</t>
  </si>
  <si>
    <t>000000025</t>
  </si>
  <si>
    <t>SALUD TOTAL S.A. EPS ARS:REINTEGRO INCAPACIDADES000000025</t>
  </si>
  <si>
    <t>Feb 24 2022  5:52PM</t>
  </si>
  <si>
    <t>000000026</t>
  </si>
  <si>
    <t>SALUD TOTAL S.A. EPS ARS:REINTEGRO INCAPACIDADES000000026</t>
  </si>
  <si>
    <t>Feb 24 2022  5:55PM</t>
  </si>
  <si>
    <t>000000027</t>
  </si>
  <si>
    <t>SALUD TOTAL S.A. EPS ARS:REINTEGRO INCAPACIDADES000000027</t>
  </si>
  <si>
    <t>Feb 24 2022  5:56PM</t>
  </si>
  <si>
    <t>000000028</t>
  </si>
  <si>
    <t>COOSALUD ENTIDAD PROMOTORA DE SALUD S.A:REINTEGRO INCAPACIDADES000000028</t>
  </si>
  <si>
    <t>Feb 24 2022  5:57PM</t>
  </si>
  <si>
    <t>000000029</t>
  </si>
  <si>
    <t>COOSALUD ENTIDAD PROMOTORA DE SALUD S.A:REINTEGRO INCAPACIDADES000000029</t>
  </si>
  <si>
    <t>Feb 24 2022  5:59PM</t>
  </si>
  <si>
    <t>000000030</t>
  </si>
  <si>
    <t>COOSALUD ENTIDAD PROMOTORA DE SALUD S.A:REINTEGRO INCAPACIDADES000000030</t>
  </si>
  <si>
    <t>Feb 24 2022  6:00PM</t>
  </si>
  <si>
    <t>000000031</t>
  </si>
  <si>
    <t>COOSALUD ENTIDAD PROMOTORA DE SALUD S.A:REINTEGRO INCAPACIDADES000000031</t>
  </si>
  <si>
    <t>Feb 24 2022  6:01PM</t>
  </si>
  <si>
    <t>000000032</t>
  </si>
  <si>
    <t>COOSALUD ENTIDAD PROMOTORA DE SALUD S.A:REINTEGRO INCAPACIDADES000000032</t>
  </si>
  <si>
    <t>Feb 24 2022  6:03PM</t>
  </si>
  <si>
    <t>000000024</t>
  </si>
  <si>
    <t>SALUD TOTAL S.A. EPS ARS:REINTEGRO INCAPACIDADES000000024</t>
  </si>
  <si>
    <t>Feb 24 2022  5:50PM</t>
  </si>
  <si>
    <t>000000023</t>
  </si>
  <si>
    <t>SALUD TOTAL S.A. EPS ARS:REINTEGRO INCAPACIDADES000000023</t>
  </si>
  <si>
    <t>Feb 24 2022  5:49PM</t>
  </si>
  <si>
    <t>10000100</t>
  </si>
  <si>
    <t>JURIDICA</t>
  </si>
  <si>
    <t>Mar 10 2022  6:45PM</t>
  </si>
  <si>
    <t>000000056</t>
  </si>
  <si>
    <t>EPS SURA COMPAÑIA SURAMERICANA SERVICIOS DE SALUD:Reintegro incapacidad000000056</t>
  </si>
  <si>
    <t>Mar 17 2022  5:13PM</t>
  </si>
  <si>
    <t>000000054</t>
  </si>
  <si>
    <t>NUEVA EMPRESA PROMOTORA DE SALUD:Reintegro incapacidad000000054</t>
  </si>
  <si>
    <t>Mar 17 2022  5:10PM</t>
  </si>
  <si>
    <t>000000055</t>
  </si>
  <si>
    <t>NUEVA EMPRESA PROMOTORA DE SALUD:Reintegro incapacidad000000055</t>
  </si>
  <si>
    <t>Mar 17 2022  5:11PM</t>
  </si>
  <si>
    <t>000000051</t>
  </si>
  <si>
    <t>EPS SURA COMPAÑIA SURAMERICANA SERVICIOS DE SALUD:Reintegro incapacidad000000051</t>
  </si>
  <si>
    <t>Mar 17 2022  5:06PM</t>
  </si>
  <si>
    <t>000000052</t>
  </si>
  <si>
    <t>COOSALUD ENTIDAD PROMOTORA DE SALUD S.A:Reintegro incapacidad000000052</t>
  </si>
  <si>
    <t>Mar 17 2022  5:07PM</t>
  </si>
  <si>
    <t>000000053</t>
  </si>
  <si>
    <t>COOSALUD ENTIDAD PROMOTORA DE SALUD S.A:Reintegro incapacidad000000053</t>
  </si>
  <si>
    <t>Mar 17 2022  5:08PM</t>
  </si>
  <si>
    <t>COOSALUD ENTIDAD PROMOTORA DE SALUD S.A:Reintegro incapacidad000000050</t>
  </si>
  <si>
    <t>Mar 17 2022  5:04PM</t>
  </si>
  <si>
    <t>COOSALUD ENTIDAD PROMOTORA DE SALUD S.A:Reintegro incapacidad000000049</t>
  </si>
  <si>
    <t>Mar 17 2022  5:03PM</t>
  </si>
  <si>
    <t>Mar 25 2022  6:22PM</t>
  </si>
  <si>
    <t>7959129</t>
  </si>
  <si>
    <t>3806807</t>
  </si>
  <si>
    <t>9180376</t>
  </si>
  <si>
    <t>73136275</t>
  </si>
  <si>
    <t>000000070</t>
  </si>
  <si>
    <t>NUEVA EMPRESA PROMOTORA DE SALUD:REINTEGRO INCAPACIDAD NUEVA EPS000000070</t>
  </si>
  <si>
    <t>Abr  5 2022 10:30AM</t>
  </si>
  <si>
    <t>000000071</t>
  </si>
  <si>
    <t>SALUD TOTAL S.A. EPS ARS:REINTEGRO INCAPACIDAD SALUD TOTAL000000071</t>
  </si>
  <si>
    <t>Abr  5 2022 10:31AM</t>
  </si>
  <si>
    <t>000000068</t>
  </si>
  <si>
    <t>COOSALUD ENTIDAD PROMOTORA DE SALUD S.A:REINTEGRO INCAPACIDAD COOSALUD000000068</t>
  </si>
  <si>
    <t>Abr  5 2022 10:27AM</t>
  </si>
  <si>
    <t>000000069</t>
  </si>
  <si>
    <t>COOSALUD ENTIDAD PROMOTORA DE SALUD S.A:REINTEGRO INCAPACIDAD COOSALUD000000069</t>
  </si>
  <si>
    <t>Abr  5 2022 10:28AM</t>
  </si>
  <si>
    <t>000000067</t>
  </si>
  <si>
    <t>BANCOLOMBIA:REINTEGRO INCAPACIDAD SURAMERICANA000000067</t>
  </si>
  <si>
    <t>Abr  5 2022 10:25AM</t>
  </si>
  <si>
    <t>000000066</t>
  </si>
  <si>
    <t>BANCOLOMBIA:REINTEGRO INCAPACIDAD SURAMERICANA000000066</t>
  </si>
  <si>
    <t>Abr  5 2022 10:22AM</t>
  </si>
  <si>
    <t>000000065</t>
  </si>
  <si>
    <t>BANCOLOMBIA:REINTEGRO INCAPACIDAD SURAMERICANA000000065</t>
  </si>
  <si>
    <t>Abr  5 2022 10:15AM</t>
  </si>
  <si>
    <t>Abr 25 2022  5:44PM</t>
  </si>
  <si>
    <t>1001971802</t>
  </si>
  <si>
    <t>MARIA JOSE GUZMAN PERTUZ</t>
  </si>
  <si>
    <t>10040000</t>
  </si>
  <si>
    <t>GERENCIA GESTIÓN HUMANA</t>
  </si>
  <si>
    <t>1047483041</t>
  </si>
  <si>
    <t>10020100</t>
  </si>
  <si>
    <t>PLANEACIÓN</t>
  </si>
  <si>
    <t>1143346787</t>
  </si>
  <si>
    <t>7960227</t>
  </si>
  <si>
    <t>000000091</t>
  </si>
  <si>
    <t>EPS SURA COMPAÑIA SURAMERICANA SERVICIOS DE SALUD:Reintegro incapacidades000000091</t>
  </si>
  <si>
    <t>May 11 2022  5:02PM</t>
  </si>
  <si>
    <t>000000092</t>
  </si>
  <si>
    <t>SALUD TOTAL S.A. EPS ARS:Reintegro incapacidad000000092</t>
  </si>
  <si>
    <t>May 11 2022  5:03PM</t>
  </si>
  <si>
    <t>000000096</t>
  </si>
  <si>
    <t>SALUD TOTAL S.A. EPS ARS:REINTEGRO INCAPACIDAD000000096</t>
  </si>
  <si>
    <t>May 24 2022  4:01PM</t>
  </si>
  <si>
    <t>000000089</t>
  </si>
  <si>
    <t>ASOCIACION MUTUAL SER EMPRESA SOLIDARIA:Reintegro incapacidad000000089</t>
  </si>
  <si>
    <t>May 11 2022  4:48PM</t>
  </si>
  <si>
    <t>000000090</t>
  </si>
  <si>
    <t>SALUD TOTAL S.A. EPS ARS:Reintegro incapacidades000000090</t>
  </si>
  <si>
    <t>May 11 2022  5:00PM</t>
  </si>
  <si>
    <t>000000088</t>
  </si>
  <si>
    <t>NUEVA EMPRESA PROMOTORA DE SALUD:Reintegro incapacidad000000088</t>
  </si>
  <si>
    <t>May 11 2022  4:45PM</t>
  </si>
  <si>
    <t>000000087</t>
  </si>
  <si>
    <t>E.P.S. FAMISANAR LTDA. CAFAM COLSUBSIDIO:Reintegro incapacidades000000087</t>
  </si>
  <si>
    <t>May 11 2022  4:44PM</t>
  </si>
  <si>
    <t>000000086</t>
  </si>
  <si>
    <t>SALUD TOTAL S.A. EPS ARS:Reintegro incapacidad Salud Total000000086</t>
  </si>
  <si>
    <t>May 11 2022  4:42PM</t>
  </si>
  <si>
    <t>000000084</t>
  </si>
  <si>
    <t>SALUD TOTAL S.A. EPS ARS:Reintegro incapacidad000000084</t>
  </si>
  <si>
    <t>May 11 2022  4:32PM</t>
  </si>
  <si>
    <t>000000085</t>
  </si>
  <si>
    <t>EPS SURA COMPAÑIA SURAMERICANA SERVICIOS DE SALUD:reintegro incapacidades000000085</t>
  </si>
  <si>
    <t>May 11 2022  4:36PM</t>
  </si>
  <si>
    <t>1044929941</t>
  </si>
  <si>
    <t>May 20 2022  5:36PM</t>
  </si>
  <si>
    <t>1003589301</t>
  </si>
  <si>
    <t>1047486552</t>
  </si>
  <si>
    <t>000000108</t>
  </si>
  <si>
    <t>NUEVA EMPRESA PROMOTORA DE SALUD:Reintegro incaapcidad000000108</t>
  </si>
  <si>
    <t>Jun  3 2022  6:10PM</t>
  </si>
  <si>
    <t>000000107</t>
  </si>
  <si>
    <t>ASOCIACION MUTUAL SER EMPRESA SOLIDARIA:Reintegro incapacidad000000107</t>
  </si>
  <si>
    <t>Jun  3 2022  6:09PM</t>
  </si>
  <si>
    <t>000000106</t>
  </si>
  <si>
    <t>SALUD TOTAL S.A. EPS ARS:Reintegro incapacidad000000106</t>
  </si>
  <si>
    <t>Jun  3 2022  6:08PM</t>
  </si>
  <si>
    <t>000000105</t>
  </si>
  <si>
    <t>E.P.S. FAMISANAR LTDA. CAFAM COLSUBSIDIO:Reintegro incapacidad000000105</t>
  </si>
  <si>
    <t>Jun  3 2022  6:06PM</t>
  </si>
  <si>
    <t>000000101</t>
  </si>
  <si>
    <t>E.P.S. FAMISANAR LTDA. CAFAM COLSUBSIDIO:reintegro incapacidad salud total000000101</t>
  </si>
  <si>
    <t>Jun  3 2022  5:17PM</t>
  </si>
  <si>
    <t>000000102</t>
  </si>
  <si>
    <t>SALUD TOTAL S.A. EPS ARS:reintegro incapacidades salud total000000102</t>
  </si>
  <si>
    <t>Jun  3 2022  6:03PM</t>
  </si>
  <si>
    <t>000000103</t>
  </si>
  <si>
    <t>NUEVA EMPRESA PROMOTORA DE SALUD:reintegro incapacidad000000103</t>
  </si>
  <si>
    <t>Jun  3 2022  6:04PM</t>
  </si>
  <si>
    <t>000000104</t>
  </si>
  <si>
    <t>SALUD TOTAL S.A. EPS ARS:Reintegro incapacidades000000104</t>
  </si>
  <si>
    <t>Jun  3 2022  6:05PM</t>
  </si>
  <si>
    <t>000000099</t>
  </si>
  <si>
    <t>E.P.S. FAMISANAR LTDA. CAFAM COLSUBSIDIO:Reintegro incapacidad famisanar000000099</t>
  </si>
  <si>
    <t>Jun  3 2022  5:14PM</t>
  </si>
  <si>
    <t>000000100</t>
  </si>
  <si>
    <t>E.P.S. FAMISANAR LTDA. CAFAM COLSUBSIDIO:reintegro incaoacidad famisanar000000100</t>
  </si>
  <si>
    <t>Jun  3 2022  5:16PM</t>
  </si>
  <si>
    <t>000000009</t>
  </si>
  <si>
    <t>1048604288</t>
  </si>
  <si>
    <t>Jun 16 2022  7:32PM</t>
  </si>
  <si>
    <t>DESKTOP-EIIRTO8</t>
  </si>
  <si>
    <t>73149690</t>
  </si>
  <si>
    <t>000000122</t>
  </si>
  <si>
    <t>ASOCIACION MUTUAL SER EMPRESA SOLIDARIA:REINTEGRO INCAPACIDAD000000122</t>
  </si>
  <si>
    <t>Jul  6 2022  6:09PM</t>
  </si>
  <si>
    <t>000000121</t>
  </si>
  <si>
    <t>SALUD TOTAL S.A. EPS ARS:REINTEGRO INCAPACIDAD000000121</t>
  </si>
  <si>
    <t>Jul  6 2022  6:08PM</t>
  </si>
  <si>
    <t>000000120</t>
  </si>
  <si>
    <t>NUEVA EMPRESA PROMOTORA DE SALUD:REINTEGRO INCAAPCIDAD000000120</t>
  </si>
  <si>
    <t>Jul  6 2022  6:07PM</t>
  </si>
  <si>
    <t>000000119</t>
  </si>
  <si>
    <t>SALUD TOTAL S.A. EPS ARS:REINTEGRO INCAPACIDAD000000119</t>
  </si>
  <si>
    <t>Jul  6 2022  6:05PM</t>
  </si>
  <si>
    <t>000000117</t>
  </si>
  <si>
    <t>COOSALUD ENTIDAD PROMOTORA DE SALUD S.A:REINTEGRO INCAPACIDADES000000117</t>
  </si>
  <si>
    <t>Jul  6 2022  5:49PM</t>
  </si>
  <si>
    <t>000000115</t>
  </si>
  <si>
    <t>EPS SURA COMPAÑIA SURAMERICANA SERVICIOS DE SALUD:REINTEGRO INCAPCIDAD000000115</t>
  </si>
  <si>
    <t>Jul  6 2022  5:44PM</t>
  </si>
  <si>
    <t>000000116</t>
  </si>
  <si>
    <t>NUEVA EMPRESA PROMOTORA DE SALUD:REINTEGRO INCAPACIDADES000000116</t>
  </si>
  <si>
    <t>Jul  6 2022  5:46PM</t>
  </si>
  <si>
    <t>Jul  8 2022  9:16AM</t>
  </si>
  <si>
    <t>9186009</t>
  </si>
  <si>
    <t>000000130</t>
  </si>
  <si>
    <t>NUEVA EMPRESA PROMOTORA DE SALUD:REINTEGRO INCAPACIDAD000000130</t>
  </si>
  <si>
    <t>Ago  2 2022  2:02PM</t>
  </si>
  <si>
    <t>000000131</t>
  </si>
  <si>
    <t>EPS SURA COMPAÑIA SURAMERICANA SERVICIOS DE SALUD:REINTEGRO INCAPACIDADES000000131</t>
  </si>
  <si>
    <t>Ago  2 2022  2:22PM</t>
  </si>
  <si>
    <t>000000132</t>
  </si>
  <si>
    <t>E.P.S. FAMISANAR LTDA. CAFAM COLSUBSIDIO:Reintegro incapacidad000000132</t>
  </si>
  <si>
    <t>Ago  2 2022  2:23PM</t>
  </si>
  <si>
    <t>000000133</t>
  </si>
  <si>
    <t>SALUD TOTAL S.A. EPS ARS:Reintegro incapacidad000000133</t>
  </si>
  <si>
    <t>Ago  2 2022  2:25PM</t>
  </si>
  <si>
    <t>Ago  9 2022 10:05AM</t>
  </si>
  <si>
    <t>DESKTOP-TI3R87L</t>
  </si>
  <si>
    <t>1070816666</t>
  </si>
  <si>
    <t>1047384900</t>
  </si>
  <si>
    <t>9186317</t>
  </si>
  <si>
    <t>73157204</t>
  </si>
  <si>
    <t>000000158</t>
  </si>
  <si>
    <t>EPS SURA COMPAÑIA SURAMERICANA SERVICIOS DE SALUD:REINTEGRO INCAPACIDADES SURAMERICANA000000158</t>
  </si>
  <si>
    <t>Sep  1 2022  4:11PM</t>
  </si>
  <si>
    <t>000000157</t>
  </si>
  <si>
    <t>SALUD TOTAL S.A. EPS ARS:REINTEGRO INCAPACIDADES SALUD TOTAL000000157</t>
  </si>
  <si>
    <t>Sep  1 2022  4:09PM</t>
  </si>
  <si>
    <t>000000155</t>
  </si>
  <si>
    <t>COOSALUD ENTIDAD PROMOTORA DE SALUD S.A:REINTEGRO INCAPACIDADES COOSALUD000000155</t>
  </si>
  <si>
    <t>Sep  1 2022  3:53PM</t>
  </si>
  <si>
    <t>000000154</t>
  </si>
  <si>
    <t>E.P.S. FAMISANAR LTDA. CAFAM COLSUBSIDIO:REINTEGRO INCAPACIDADES FAMISANAR000000154</t>
  </si>
  <si>
    <t>Sep  1 2022  3:49PM</t>
  </si>
  <si>
    <t>000000151</t>
  </si>
  <si>
    <t>SALUD TOTAL S.A. EPS ARS:Reintegro incapacidad Salud Total000000151</t>
  </si>
  <si>
    <t>Sep  1 2022  3:33PM</t>
  </si>
  <si>
    <t>000000152</t>
  </si>
  <si>
    <t>SALUD TOTAL S.A. EPS ARS:Reintegro incapacidades Salud Total000000152</t>
  </si>
  <si>
    <t>Sep  1 2022  3:41PM</t>
  </si>
  <si>
    <t>000000150</t>
  </si>
  <si>
    <t>SALUD TOTAL S.A. EPS ARS:Reintegro incapacidades Salud Total000000150</t>
  </si>
  <si>
    <t>Sep  1 2022  3:30PM</t>
  </si>
  <si>
    <t>000000149</t>
  </si>
  <si>
    <t>SALUD TOTAL S.A. EPS ARS:Reintegro incapacidad Salud Total000000149</t>
  </si>
  <si>
    <t>Sep  1 2022  3:27PM</t>
  </si>
  <si>
    <t>000000148</t>
  </si>
  <si>
    <t>COOSALUD ENTIDAD PROMOTORA DE SALUD S.A:Reintegro incapacidad Coosalud000000148</t>
  </si>
  <si>
    <t>Sep  1 2022  3:25PM</t>
  </si>
  <si>
    <t>000000146</t>
  </si>
  <si>
    <t>EPS SURA COMPAÑIA SURAMERICANA SERVICIOS DE SALUD:Reintegro incapacidad Suramericana000000146</t>
  </si>
  <si>
    <t>Sep  1 2022  3:17PM</t>
  </si>
  <si>
    <t>000000147</t>
  </si>
  <si>
    <t>EPS SURA COMPAÑIA SURAMERICANA SERVICIOS DE SALUD:Reintegro incapacidad Salud Total000000147</t>
  </si>
  <si>
    <t>Sep  1 2022  3:23PM</t>
  </si>
  <si>
    <t>000000144</t>
  </si>
  <si>
    <t>SALUD TOTAL S.A. EPS ARS:REINTEGRO INCAPACIDADES SALUD TOTAL000000144</t>
  </si>
  <si>
    <t>Sep  1 2022  2:53PM</t>
  </si>
  <si>
    <t>000000012</t>
  </si>
  <si>
    <t>Sep 12 2022  4:55PM</t>
  </si>
  <si>
    <t>LAPTOP-2SQ2NH6L</t>
  </si>
  <si>
    <t>73163341</t>
  </si>
  <si>
    <t>1047416469</t>
  </si>
  <si>
    <t>000000175</t>
  </si>
  <si>
    <t>SALUD TOTAL S.A. EPS ARS:REINTEGRO INCAPACIDADES000000175</t>
  </si>
  <si>
    <t>Oct  3 2022  3:30PM</t>
  </si>
  <si>
    <t>000000176</t>
  </si>
  <si>
    <t>SALUD TOTAL S.A. EPS ARS:REINTEGRO INCAPACIDADES000000176</t>
  </si>
  <si>
    <t>Oct  3 2022  3:31PM</t>
  </si>
  <si>
    <t>000000177</t>
  </si>
  <si>
    <t>SALUD TOTAL S.A. EPS ARS:REINTEGRO INCAPACIDAD000000177</t>
  </si>
  <si>
    <t>Oct  3 2022  3:32PM</t>
  </si>
  <si>
    <t>000000174</t>
  </si>
  <si>
    <t>E.P.S. FAMISANAR LTDA. CAFAM COLSUBSIDIO:REINTEGRO INCAPACIDADES000000174</t>
  </si>
  <si>
    <t>Oct  3 2022  3:28PM</t>
  </si>
  <si>
    <t>000000173</t>
  </si>
  <si>
    <t>SALUD TOTAL S.A. EPS ARS:REINTEGRO INCAPACIDADES000000173</t>
  </si>
  <si>
    <t>Oct  3 2022  3:27PM</t>
  </si>
  <si>
    <t>000000169</t>
  </si>
  <si>
    <t>SEGUROS DE VIDA SURAMERICANA S.A.:REINTEGRO INCAPACIDAD SURA000000169</t>
  </si>
  <si>
    <t>890903790</t>
  </si>
  <si>
    <t>Oct  3 2022  3:11PM</t>
  </si>
  <si>
    <t>000000167</t>
  </si>
  <si>
    <t>SALUD TOTAL S.A. EPS ARS:REINTEGRO INCAPACIDADES SALUD TOTAL000000167</t>
  </si>
  <si>
    <t>Oct  3 2022  2:55PM</t>
  </si>
  <si>
    <t>000000013</t>
  </si>
  <si>
    <t>Oct 14 2022  9:59AM</t>
  </si>
  <si>
    <t>73152933</t>
  </si>
  <si>
    <t>000000193</t>
  </si>
  <si>
    <t>SALUD TOTAL S.A. EPS ARS:CONSIGNACION INCAPACIDAD000000193</t>
  </si>
  <si>
    <t>Nov  3 2022  4:31PM</t>
  </si>
  <si>
    <t>000000194</t>
  </si>
  <si>
    <t>E.P.S. SANITAS S.A.:REINTEGRO INCAPACIDADES000000194</t>
  </si>
  <si>
    <t>Nov  3 2022  4:35PM</t>
  </si>
  <si>
    <t>000000195</t>
  </si>
  <si>
    <t>NUEVA EMPRESA PROMOTORA DE SALUD:REINTEGRO INCAPACIDADES000000195</t>
  </si>
  <si>
    <t>Nov  3 2022  4:38PM</t>
  </si>
  <si>
    <t>000000196</t>
  </si>
  <si>
    <t>COOSALUD ENTIDAD PROMOTORA DE SALUD S.A:REINTEGRO INCAPACIDAD000000196</t>
  </si>
  <si>
    <t>Nov  3 2022  4:42PM</t>
  </si>
  <si>
    <t>000000197</t>
  </si>
  <si>
    <t>SALUD TOTAL S.A. EPS ARS:REINTEGRO INCAPACIDADES000000197</t>
  </si>
  <si>
    <t>Nov  3 2022  4:46PM</t>
  </si>
  <si>
    <t>000000198</t>
  </si>
  <si>
    <t>NUEVA EMPRESA PROMOTORA DE SALUD:reintegro incapacidades000000198</t>
  </si>
  <si>
    <t>Nov  3 2022  4:51PM</t>
  </si>
  <si>
    <t>000000199</t>
  </si>
  <si>
    <t>COOSALUD ENTIDAD PROMOTORA DE SALUD S.A:Reintegro incapacidades000000199</t>
  </si>
  <si>
    <t>Nov  3 2022  4:54PM</t>
  </si>
  <si>
    <t>000000200</t>
  </si>
  <si>
    <t>SALUD TOTAL S.A. EPS ARS:Reintegro incapacidades000000200</t>
  </si>
  <si>
    <t>Nov  3 2022  4:55PM</t>
  </si>
  <si>
    <t>000000201</t>
  </si>
  <si>
    <t>E.P.S. SANITAS S.A.:Reintegro incapacidades000000201</t>
  </si>
  <si>
    <t>Nov  3 2022  4:57PM</t>
  </si>
  <si>
    <t>000000202</t>
  </si>
  <si>
    <t>COOSALUD ENTIDAD PROMOTORA DE SALUD S.A:Reintegro incapacidades000000202</t>
  </si>
  <si>
    <t>Nov  3 2022  5:02PM</t>
  </si>
  <si>
    <t>000000203</t>
  </si>
  <si>
    <t>SALUD TOTAL S.A. EPS ARS:Reintegro incapacidades000000203</t>
  </si>
  <si>
    <t>Nov  3 2022  5:04PM</t>
  </si>
  <si>
    <t>000000204</t>
  </si>
  <si>
    <t>SALUD TOTAL S.A. EPS ARS:Reintegro incapacidades000000204</t>
  </si>
  <si>
    <t>Nov  3 2022  5:05PM</t>
  </si>
  <si>
    <t>000000014</t>
  </si>
  <si>
    <t>Nov 17 2022 11:45AM</t>
  </si>
  <si>
    <t>000000218</t>
  </si>
  <si>
    <t>SALUD TOTAL S.A. EPS ARS:REINTEGRO INCAPACIDADES000000218</t>
  </si>
  <si>
    <t>Dic  2 2022  4:22PM</t>
  </si>
  <si>
    <t>000000219</t>
  </si>
  <si>
    <t>COOSALUD ENTIDAD PROMOTORA DE SALUD S.A:REINTEGRO INCAPACIDADES000000219</t>
  </si>
  <si>
    <t>Dic  2 2022  4:23PM</t>
  </si>
  <si>
    <t>000000216</t>
  </si>
  <si>
    <t>NUEVA EMPRESA PROMOTORA DE SALUD:REINTEGRO INCAPACIDADES000000216</t>
  </si>
  <si>
    <t>Dic  2 2022  4:18PM</t>
  </si>
  <si>
    <t>000000217</t>
  </si>
  <si>
    <t>E.P.S. SANITAS S.A.:REINTEGRO INCAPACIDADES000000217</t>
  </si>
  <si>
    <t>Dic  2 2022  4:20PM</t>
  </si>
  <si>
    <t>000000215</t>
  </si>
  <si>
    <t>E.P.S. SANITAS S.A.:REINTEGRO INCAPACIDADES000000215</t>
  </si>
  <si>
    <t>Dic  2 2022  4:17PM</t>
  </si>
  <si>
    <t>000000214</t>
  </si>
  <si>
    <t>NUEVA EMPRESA PROMOTORA DE SALUD:REINTEGRO INCAPACIDAD000000214</t>
  </si>
  <si>
    <t>Dic  2 2022  4:15PM</t>
  </si>
  <si>
    <t>000000213</t>
  </si>
  <si>
    <t>COOSALUD ENTIDAD PROMOTORA DE SALUD S.A:REINTEGRO INCAPACIDAD000000213</t>
  </si>
  <si>
    <t>Dic  2 2022  4:13PM</t>
  </si>
  <si>
    <t>000000212</t>
  </si>
  <si>
    <t>SALUD TOTAL S.A. EPS ARS:REINTEGRO INCAPACIDAD000000212</t>
  </si>
  <si>
    <t>Dic  2 2022  4:11PM</t>
  </si>
  <si>
    <t>000000221</t>
  </si>
  <si>
    <t>SEGUROS DE VIDA SURAMERICANA S.A.:CONSIGNACION SURA000000221</t>
  </si>
  <si>
    <t>Dic  6 2022 10:00AM</t>
  </si>
  <si>
    <t>10010000</t>
  </si>
  <si>
    <t>GERENCIA FINANCIERA Y ADMINISTRATIVA</t>
  </si>
  <si>
    <t>TACONTA</t>
  </si>
  <si>
    <t>TA-COO-SISTI</t>
  </si>
  <si>
    <t>73154523</t>
  </si>
  <si>
    <t>1047470195</t>
  </si>
  <si>
    <t>10040100</t>
  </si>
  <si>
    <t>SELECCIÓN</t>
  </si>
  <si>
    <t>000000016</t>
  </si>
  <si>
    <t>Dic 19 2022  7:29PM</t>
  </si>
  <si>
    <t>000000234</t>
  </si>
  <si>
    <t>E.P.S. FAMISANAR LTDA. CAFAM COLSUBSIDIO:REINTEGRO INCAPACIDADES000000234</t>
  </si>
  <si>
    <t>Ene  5 2023  1:53PM</t>
  </si>
  <si>
    <t>000000233</t>
  </si>
  <si>
    <t>E.P.S. FAMISANAR LTDA. CAFAM COLSUBSIDIO:REINTEGRO INCAPACIDADES000000233</t>
  </si>
  <si>
    <t>Ene  5 2023  1:52PM</t>
  </si>
  <si>
    <t>000000237</t>
  </si>
  <si>
    <t>NUEVA EMPRESA PROMOTORA DE SALUD:REINTEGRO INCAPACIDAD000000237</t>
  </si>
  <si>
    <t>Ene  5 2023  2:31PM</t>
  </si>
  <si>
    <t>000000238</t>
  </si>
  <si>
    <t>SALUD TOTAL S.A. EPS ARS:REINTEGRO INCAPACIDAD000000238</t>
  </si>
  <si>
    <t>Ene  5 2023  2:33PM</t>
  </si>
  <si>
    <t>000000232</t>
  </si>
  <si>
    <t>SALUD TOTAL S.A. EPS ARS:REINTEGRO INCAPACIDADES000000232</t>
  </si>
  <si>
    <t>Ene  5 2023  1:50PM</t>
  </si>
  <si>
    <t>000000231</t>
  </si>
  <si>
    <t>E.P.S. SANITAS S.A.:REINTEGRO INCAPACIDADES000000231</t>
  </si>
  <si>
    <t>Ene  5 2023  1:48PM</t>
  </si>
  <si>
    <t>000000230</t>
  </si>
  <si>
    <t>E.P.S. SANITAS S.A.:REINTEGRO INCAPACIDADES000000230</t>
  </si>
  <si>
    <t>Ene  5 2023  1:47PM</t>
  </si>
  <si>
    <t>000000017</t>
  </si>
  <si>
    <t>Ene 12 2023 11:20AM</t>
  </si>
  <si>
    <t>DESKTOP-HJ0OUCH</t>
  </si>
  <si>
    <t>Ene 18 2023 11:46AM</t>
  </si>
  <si>
    <t>Ene 18 2023 11:47AM</t>
  </si>
  <si>
    <t>Ene 18 2023 11:48AM</t>
  </si>
  <si>
    <t>73008014</t>
  </si>
  <si>
    <t>000000259</t>
  </si>
  <si>
    <t>COOSALUD ENTIDAD PROMOTORA DE SALUD S.A:PAGO INCAPACIDADES COOSALUD000000259</t>
  </si>
  <si>
    <t>Feb  2 2023  5:24PM</t>
  </si>
  <si>
    <t>000000258</t>
  </si>
  <si>
    <t>SALUD TOTAL S.A. EPS ARS:PAGO INCAPACIDADES SALUD TOTAL000000258</t>
  </si>
  <si>
    <t>Feb  2 2023  5:22PM</t>
  </si>
  <si>
    <t>000000257</t>
  </si>
  <si>
    <t>SALUD TOTAL S.A. EPS ARS:PAGO INCAPACIDADES SALUD TOTAL000000257</t>
  </si>
  <si>
    <t>Feb  2 2023  5:19PM</t>
  </si>
  <si>
    <t>000000255</t>
  </si>
  <si>
    <t>COOSALUD ENTIDAD PROMOTORA DE SALUD S.A:PAGO INCAPACIDAD COOSALUD000000255</t>
  </si>
  <si>
    <t>Feb  2 2023  5:11PM</t>
  </si>
  <si>
    <t>000000018</t>
  </si>
  <si>
    <t>Feb 14 2023  3:12PM</t>
  </si>
  <si>
    <t>7961072</t>
  </si>
  <si>
    <t>1049929370</t>
  </si>
  <si>
    <t>HERRERA LAZARO JOSE DAVID</t>
  </si>
  <si>
    <t>1030619889</t>
  </si>
  <si>
    <t>10776145</t>
  </si>
  <si>
    <t>000000270</t>
  </si>
  <si>
    <t>COOSALUD ENTIDAD PROMOTORA DE SALUD S.A:REINTEGRO INCAPACIDAD000000270</t>
  </si>
  <si>
    <t>Mar  5 2023  7:22PM</t>
  </si>
  <si>
    <t>000000272</t>
  </si>
  <si>
    <t>COOSALUD ENTIDAD PROMOTORA DE SALUD S.A:REINTEGRO INCAPACIDAD000000272</t>
  </si>
  <si>
    <t>Mar  6 2023  2:45PM</t>
  </si>
  <si>
    <t>000000273</t>
  </si>
  <si>
    <t>COOSALUD ENTIDAD PROMOTORA DE SALUD S.A:Reintegro incapacidad000000273</t>
  </si>
  <si>
    <t>Mar  6 2023  2:49PM</t>
  </si>
  <si>
    <t>000000274</t>
  </si>
  <si>
    <t>SALUD TOTAL S.A. EPS ARS:Reintegro capacidades000000274</t>
  </si>
  <si>
    <t>Mar  6 2023  2:51PM</t>
  </si>
  <si>
    <t>000000275</t>
  </si>
  <si>
    <t>COOSALUD ENTIDAD PROMOTORA DE SALUD S.A:Reintegro incapacidades000000275</t>
  </si>
  <si>
    <t>Mar  6 2023  2:52PM</t>
  </si>
  <si>
    <t>000000276</t>
  </si>
  <si>
    <t>COOSALUD ENTIDAD PROMOTORA DE SALUD S.A:Reintegro incapacidad000000276</t>
  </si>
  <si>
    <t>Mar  6 2023  2:54PM</t>
  </si>
  <si>
    <t>000000277</t>
  </si>
  <si>
    <t>E.P.S. SANITAS S.A.:Reintegro incapacidad000000277</t>
  </si>
  <si>
    <t>Mar  6 2023  3:00PM</t>
  </si>
  <si>
    <t>73192652</t>
  </si>
  <si>
    <t>78730044</t>
  </si>
  <si>
    <t>000000020</t>
  </si>
  <si>
    <t>Abr 18 2023  5:14PM</t>
  </si>
  <si>
    <t>JUANPEREAB</t>
  </si>
  <si>
    <t>Abr 20 2023 12:21PM</t>
  </si>
  <si>
    <t>Abr 20 2023 12:22PM</t>
  </si>
  <si>
    <t>000000287</t>
  </si>
  <si>
    <t>SALUD TOTAL S.A. EPS ARS:REINTEGRO INCAPACIDADES SALUD TOTAL000000287</t>
  </si>
  <si>
    <t>Abr 10 2023  5:07PM</t>
  </si>
  <si>
    <t>REINTEGRO INCAPACIDADES SALUD TOTAL</t>
  </si>
  <si>
    <t>000000288</t>
  </si>
  <si>
    <t>NUEVA EMPRESA PROMOTORA DE SALUD:Reintegro incapacidad Nueva EPS000000288</t>
  </si>
  <si>
    <t>Abr 10 2023  5:52PM</t>
  </si>
  <si>
    <t>Reintegro incapacidad Nueva EPS</t>
  </si>
  <si>
    <t>000000286</t>
  </si>
  <si>
    <t>SALUD TOTAL S.A. EPS ARS:PAGO INCAPACIDAD SALUD TOTAL000000286</t>
  </si>
  <si>
    <t>Abr 10 2023  4:58PM</t>
  </si>
  <si>
    <t>000000021</t>
  </si>
  <si>
    <t>Abr 21 2023  6:04PM</t>
  </si>
  <si>
    <t>1002195044</t>
  </si>
  <si>
    <t>1143331199</t>
  </si>
  <si>
    <t>10010500</t>
  </si>
  <si>
    <t>CONTABILIDAD</t>
  </si>
  <si>
    <t>000000306</t>
  </si>
  <si>
    <t>NUEVA EMPRESA PROMOTORA DE SALUD:Reintegro incapacidades000000306</t>
  </si>
  <si>
    <t>May 10 2023 11:55AM</t>
  </si>
  <si>
    <t>000000305</t>
  </si>
  <si>
    <t>SALUD TOTAL S.A. EPS ARS:Reintegro incapacidad Salud Total000000305</t>
  </si>
  <si>
    <t>May 10 2023 11:49AM</t>
  </si>
  <si>
    <t>000000022</t>
  </si>
  <si>
    <t>May 15 2023  5:03PM</t>
  </si>
  <si>
    <t>73189641</t>
  </si>
  <si>
    <t>73571560</t>
  </si>
  <si>
    <t>Jun 14 2023 10:08AM</t>
  </si>
  <si>
    <t>1143358148</t>
  </si>
  <si>
    <t>000000321</t>
  </si>
  <si>
    <t>SALUD TOTAL S.A. EPS ARS:REINTEGRO INCAPACIDAD000000321</t>
  </si>
  <si>
    <t>Jul 12 2023  6:09PM</t>
  </si>
  <si>
    <t>DESKTOP-ACHTOTD</t>
  </si>
  <si>
    <t>000000322</t>
  </si>
  <si>
    <t>E.P.S. SANITAS S.A.:REINTEGRO INCAPACIDAD000000322</t>
  </si>
  <si>
    <t>Jul 12 2023  6:11PM</t>
  </si>
  <si>
    <t>000000323</t>
  </si>
  <si>
    <t>E.P.S. SANITAS S.A.:REINTEGRO INCAPACIDAD000000323</t>
  </si>
  <si>
    <t>000000325</t>
  </si>
  <si>
    <t>NUEVA EMPRESA PROMOTORA DE SALUD:REINTEGRO INCAPACIDAD000000325</t>
  </si>
  <si>
    <t>Jul 12 2023  6:19PM</t>
  </si>
  <si>
    <t>000000324</t>
  </si>
  <si>
    <t>COOSALUD ESS ENTIDAD PROMOTORA DE SALUD:REINTEGRO INCAPACIDAD000000324</t>
  </si>
  <si>
    <t>800249241</t>
  </si>
  <si>
    <t>Jul 12 2023  6:12PM</t>
  </si>
  <si>
    <t>Jul 13 2023  3:46PM</t>
  </si>
  <si>
    <t>73570209</t>
  </si>
  <si>
    <t>1071162031</t>
  </si>
  <si>
    <t>OVALLE MORAD STEPHANIE AUXILIADORA</t>
  </si>
  <si>
    <t>10050300</t>
  </si>
  <si>
    <t>CALIDAD</t>
  </si>
  <si>
    <t>10030000</t>
  </si>
  <si>
    <t>GERENCIA DE OPERACIONES</t>
  </si>
  <si>
    <t>000000344</t>
  </si>
  <si>
    <t>SALUD TOTAL S.A. EPS ARS:REINTEGRO INCAPACIDADES000000344</t>
  </si>
  <si>
    <t>Ago 10 2023  4:50PM</t>
  </si>
  <si>
    <t>000000345</t>
  </si>
  <si>
    <t>NUEVA EMPRESA PROMOTORA DE SALUD:REINTEGRO INCAPACIDADES000000345</t>
  </si>
  <si>
    <t>Ago 11 2023  2:17PM</t>
  </si>
  <si>
    <t>000000348</t>
  </si>
  <si>
    <t>E.P.S. SANITAS S.A.:REINTEGRO INCAPACIDAD000000348</t>
  </si>
  <si>
    <t>Ago 11 2023  2:39PM</t>
  </si>
  <si>
    <t>000000349</t>
  </si>
  <si>
    <t>E.P.S. SANITAS S.A.:REINTEGRO INCAPACIDADES000000349</t>
  </si>
  <si>
    <t>Ago 11 2023  2:54PM</t>
  </si>
  <si>
    <t>000000353</t>
  </si>
  <si>
    <t>COOSALUD ENTIDAD PROMOTORA DE SALUD S.A:REINTEGRO INCAPACIDAD000000353</t>
  </si>
  <si>
    <t>Ago 11 2023  3:37PM</t>
  </si>
  <si>
    <t>000000346</t>
  </si>
  <si>
    <t>NUEVA EMPRESA PROMOTORA DE SALUD:REINTEGRO INCAPACIDAD000000346</t>
  </si>
  <si>
    <t>Ago 11 2023  2:30PM</t>
  </si>
  <si>
    <t>000000350</t>
  </si>
  <si>
    <t>E.P.S. SANITAS S.A.:REINTEGRO INCAPACIDAD000000350</t>
  </si>
  <si>
    <t>Ago 11 2023  2:57PM</t>
  </si>
  <si>
    <t>000000352</t>
  </si>
  <si>
    <t>E.P.S. SANITAS S.A.:REINTEGRO INCAPACIDADES000000352</t>
  </si>
  <si>
    <t>Ago 11 2023  3:34PM</t>
  </si>
  <si>
    <t>000000347</t>
  </si>
  <si>
    <t>ASOCIACION MUTUAL SER EMPRESA SOLIDARIA:REINTEGRO INCAPACIDADES000000347</t>
  </si>
  <si>
    <t>Ago 11 2023  2:33PM</t>
  </si>
  <si>
    <t>000000351</t>
  </si>
  <si>
    <t>E.P.S. SANITAS S.A.:REINTEGRTO INCAPACIDAD000000351</t>
  </si>
  <si>
    <t>Ago 11 2023  2:59PM</t>
  </si>
  <si>
    <t>1007975140</t>
  </si>
  <si>
    <t>Ago 15 2023  3:45PM</t>
  </si>
  <si>
    <t>Ago 25 2023 11:03AM</t>
  </si>
  <si>
    <t>1050959629</t>
  </si>
  <si>
    <t>73009094</t>
  </si>
  <si>
    <t>Ago 25 2023 11:04AM</t>
  </si>
  <si>
    <t>Ago 25 2023 11:05AM</t>
  </si>
  <si>
    <t>Ago 25 2023 11:06AM</t>
  </si>
  <si>
    <t>000000371</t>
  </si>
  <si>
    <t>SALUD TOTAL S.A. EPS ARS:REINTEGRO INCAPACIDADES000000371</t>
  </si>
  <si>
    <t>Sep 15 2023  3:21PM</t>
  </si>
  <si>
    <t>000000370</t>
  </si>
  <si>
    <t>NUEVA EMPRESA PROMOTORA DE SALUD:REINTEGRO INCAPACIDAD000000370</t>
  </si>
  <si>
    <t>Sep 15 2023  3:19PM</t>
  </si>
  <si>
    <t>000000368</t>
  </si>
  <si>
    <t>E.P.S. FAMISANAR LTDA. CAFAM COLSUBSIDIO:REINTEGRO INCAPACIDADES000000368</t>
  </si>
  <si>
    <t>Sep 15 2023  3:16PM</t>
  </si>
  <si>
    <t>000000369</t>
  </si>
  <si>
    <t>SALUD TOTAL S.A. EPS ARS:REINTEGRO INCAPACIDADES000000369</t>
  </si>
  <si>
    <t>Sep 15 2023  3:17PM</t>
  </si>
  <si>
    <t>000000366</t>
  </si>
  <si>
    <t>E.P.S. SANITAS S.A.:REINTEGRO INCAPACIDAD000000366</t>
  </si>
  <si>
    <t>Sep 15 2023  3:13PM</t>
  </si>
  <si>
    <t>000000367</t>
  </si>
  <si>
    <t>E.P.S. FAMISANAR LTDA. CAFAM COLSUBSIDIO:REINTEGRO INCAPACIDADES000000367</t>
  </si>
  <si>
    <t>Sep 15 2023  3:14PM</t>
  </si>
  <si>
    <t>000000365</t>
  </si>
  <si>
    <t>SALUD TOTAL S.A. EPS ARS:REINTEGRO INCAPACIDAD000000365</t>
  </si>
  <si>
    <t>Sep 15 2023  3:11PM</t>
  </si>
  <si>
    <t>Sep 18 2023  3:04PM</t>
  </si>
  <si>
    <t>9021936</t>
  </si>
  <si>
    <t>1047436328</t>
  </si>
  <si>
    <t>1051819405</t>
  </si>
  <si>
    <t>000000373</t>
  </si>
  <si>
    <t>SALUD TOTAL S.A. EPS ARS:CONSIGNACION REINTEGRO INCAPACIDADES000000373</t>
  </si>
  <si>
    <t>Oct  6 2023  4:13PM</t>
  </si>
  <si>
    <t>000000374</t>
  </si>
  <si>
    <t>SALUD TOTAL S.A. EPS ARS:REINTEGRO INCAPACIDADES000000374</t>
  </si>
  <si>
    <t>Oct  6 2023  4:17PM</t>
  </si>
  <si>
    <t>Oct 13 2023  3:59PM</t>
  </si>
  <si>
    <t>1052986204</t>
  </si>
  <si>
    <t>000000382</t>
  </si>
  <si>
    <t>EPS SURA COMPAÑIA SURAMERICANA SERVICIOS DE SALUD:REINTEGRO INCAPACIDAD000000382</t>
  </si>
  <si>
    <t>Nov  3 2023  9:06AM</t>
  </si>
  <si>
    <t>000000383</t>
  </si>
  <si>
    <t>EPS SURA COMPAÑIA SURAMERICANA SERVICIOS DE SALUD:REINTEGRO INCAPACIDAD000000383</t>
  </si>
  <si>
    <t>Nov  3 2023  9:07AM</t>
  </si>
  <si>
    <t>74282599</t>
  </si>
  <si>
    <t>10020000</t>
  </si>
  <si>
    <t>GERENCIA DE MANTENIMIENTO</t>
  </si>
  <si>
    <t>Nov 17 2023  6:25PM</t>
  </si>
  <si>
    <t>1044911098</t>
  </si>
  <si>
    <t>000000408</t>
  </si>
  <si>
    <t>COOSALUD ENTIDAD PROMOTORA DE SALUD S.A:REINTEGRO INCAPACIDAD000000408</t>
  </si>
  <si>
    <t>Dic 10 2023  7:55PM</t>
  </si>
  <si>
    <t>000000409</t>
  </si>
  <si>
    <t>COOSALUD ENTIDAD PROMOTORA DE SALUD S.A:REINTEGRO INCAPACIDADES000000409</t>
  </si>
  <si>
    <t>Dic 10 2023  7:56PM</t>
  </si>
  <si>
    <t>000000410</t>
  </si>
  <si>
    <t>NUEVA EMPRESA PROMOTORA DE SALUD:REINTEGRO INCAPACIDADES000000410</t>
  </si>
  <si>
    <t>Dic 10 2023  7:57PM</t>
  </si>
  <si>
    <t>000000407</t>
  </si>
  <si>
    <t>E.P.S. FAMISANAR LTDA. CAFAM COLSUBSIDIO:TRASLADO ENTRE FONDOS000000407</t>
  </si>
  <si>
    <t>Dic 10 2023  7:53PM</t>
  </si>
  <si>
    <t>Dic 15 2023  9:45PM</t>
  </si>
  <si>
    <t>1047371827</t>
  </si>
  <si>
    <t>VASQUEZ BELTRAN WILDER DE JESUS</t>
  </si>
  <si>
    <t>3817873</t>
  </si>
  <si>
    <t>73168506</t>
  </si>
  <si>
    <t>73352134</t>
  </si>
  <si>
    <t>000000422</t>
  </si>
  <si>
    <t>E.P.S. FAMISANAR LTDA. CAFAM COLSUBSIDIO:REINTEGRO INCAPACIDAD000000422</t>
  </si>
  <si>
    <t>Ene 11 2024 12:22PM</t>
  </si>
  <si>
    <t>000000423</t>
  </si>
  <si>
    <t>E.P.S. FAMISANAR LTDA. CAFAM COLSUBSIDIO:REINTEGRO INCAPACIDAD000000423</t>
  </si>
  <si>
    <t>Ene 11 2024 12:23PM</t>
  </si>
  <si>
    <t>000000425</t>
  </si>
  <si>
    <t>COOSALUD ENTIDAD PROMOTORA DE SALUD S.A:REINTEGRO INCAPACIDAD000000425</t>
  </si>
  <si>
    <t>Ene 11 2024 12:34PM</t>
  </si>
  <si>
    <t>000000426</t>
  </si>
  <si>
    <t>COOSALUD ENTIDAD PROMOTORA DE SALUD S.A:REINTEGRO INCAPACIDAD000000426</t>
  </si>
  <si>
    <t>Ene 11 2024 12:36PM</t>
  </si>
  <si>
    <t>000000428</t>
  </si>
  <si>
    <t>E.P.S. FAMISANAR LTDA. CAFAM COLSUBSIDIO:REINTEGRO INCAPACIDAD000000428</t>
  </si>
  <si>
    <t>Ene 11 2024 12:38PM</t>
  </si>
  <si>
    <t>000000429</t>
  </si>
  <si>
    <t>E.P.S. SANITAS S.A.:REINTEGRO INCAPACIDAD000000429</t>
  </si>
  <si>
    <t>Ene 11 2024 12:40PM</t>
  </si>
  <si>
    <t>000000430</t>
  </si>
  <si>
    <t>ASOCIACION MUTUAL SER EMPRESA SOLIDARIA:REINTEGRO INCAPACIDAD000000430</t>
  </si>
  <si>
    <t>Ene 11 2024 12:41PM</t>
  </si>
  <si>
    <t>000000431</t>
  </si>
  <si>
    <t>E.P.S. SANITAS S.A.:REINTEGRO INCAPACIDAD000000431</t>
  </si>
  <si>
    <t>Ene 11 2024 12:42PM</t>
  </si>
  <si>
    <t>000000432</t>
  </si>
  <si>
    <t>ASOCIACION MUTUAL SER EMPRESA SOLIDARIA:REINTEGRO INCAPACIDAD000000432</t>
  </si>
  <si>
    <t>Ene 11 2024 12:43PM</t>
  </si>
  <si>
    <t>000000427</t>
  </si>
  <si>
    <t>NUEVA EMPRESA PROMOTORA DE SALUD:REINTEGRO INCAPACIDAD000000427</t>
  </si>
  <si>
    <t>Ene 11 2024 12:37PM</t>
  </si>
  <si>
    <t>TACOPLAFI</t>
  </si>
  <si>
    <t>Ene 15 2024  8:18PM</t>
  </si>
  <si>
    <t>TA-COOR-CONTA</t>
  </si>
  <si>
    <t>73580102</t>
  </si>
  <si>
    <t>Julio Espitia Emerson Enrique</t>
  </si>
  <si>
    <t>1050954534</t>
  </si>
  <si>
    <t>1050961305</t>
  </si>
  <si>
    <t>000000892</t>
  </si>
  <si>
    <t>RECLASIFICACION DE SALDO DE CXC POR CAMBIO DE FONDO EPS DE EMPLEADO</t>
  </si>
  <si>
    <t>Ene 22 2024  9:35AM</t>
  </si>
  <si>
    <t>000000433</t>
  </si>
  <si>
    <t>SALUD TOTAL S.A. EPS ARS:REINTEGRO INCAPACIDAD - LICENCIA PATERNIDAD000000433</t>
  </si>
  <si>
    <t>Feb  5 2024 11:55AM</t>
  </si>
  <si>
    <t>000000435</t>
  </si>
  <si>
    <t>E.P.S. FAMISANAR LTDA. CAFAM COLSUBSIDIO:REINTEGRO INCAPACIDADES000000435</t>
  </si>
  <si>
    <t>Feb  7 2024  5:03PM</t>
  </si>
  <si>
    <t>Feb 15 2024  5:23PM</t>
  </si>
  <si>
    <t>000000434</t>
  </si>
  <si>
    <t>EPS SURA COMPAÑIA SURAMERICANA SERVICIOS DE SALUD:REINTEGRO INCAPACIDADES - LICENCIA DE MATERNIDAD000000434</t>
  </si>
  <si>
    <t>1235045400</t>
  </si>
  <si>
    <t>PAEZ BARRIOS PAOLA ANDREA</t>
  </si>
  <si>
    <t>Feb  5 2024 11:59AM</t>
  </si>
  <si>
    <t>000000436</t>
  </si>
  <si>
    <t>SALUD TOTAL S.A. EPS ARS:REINTGRO INCAPACIDADES000000436</t>
  </si>
  <si>
    <t>Feb  7 2024  5:05PM</t>
  </si>
  <si>
    <t>Feb 15 2024  5:24PM</t>
  </si>
  <si>
    <t>000000437</t>
  </si>
  <si>
    <t>ASOCIACION MUTUAL SER EMPRESA SOLIDARIA:REINTEGRO INCAPACIDADES000000437</t>
  </si>
  <si>
    <t>Feb  7 2024  5:08PM</t>
  </si>
  <si>
    <t>Feb 15 2024  6:02PM</t>
  </si>
  <si>
    <t>73214827</t>
  </si>
  <si>
    <t>1143383567</t>
  </si>
  <si>
    <t>1235044085</t>
  </si>
  <si>
    <t>JULIO MURILLO DAVID JULIO</t>
  </si>
  <si>
    <t>1143389124</t>
  </si>
  <si>
    <t>000000456</t>
  </si>
  <si>
    <t>E.P.S. SANITAS S.A.:Reintegro incapacidades000000456</t>
  </si>
  <si>
    <t>Mar  5 2024 11:06AM</t>
  </si>
  <si>
    <t>000000455</t>
  </si>
  <si>
    <t>E.P.S. SANITAS S.A.:Reintegro incapacidades000000455</t>
  </si>
  <si>
    <t>Mar  5 2024 10:57AM</t>
  </si>
  <si>
    <t>000000454</t>
  </si>
  <si>
    <t>E.P.S. SANITAS S.A.:REINTEGRO INCAPACIDADES000000454</t>
  </si>
  <si>
    <t>Mar  5 2024 10:29AM</t>
  </si>
  <si>
    <t>000000457</t>
  </si>
  <si>
    <t>E.P.S. SANITAS S.A.:Reintegro incapacidades000000457</t>
  </si>
  <si>
    <t>Mar  5 2024 11:28AM</t>
  </si>
  <si>
    <t>000000458</t>
  </si>
  <si>
    <t>NUEVA EMPRESA PROMOTORA DE SALUD:Reintegro incapacidades000000458</t>
  </si>
  <si>
    <t>Mar  5 2024 11:33AM</t>
  </si>
  <si>
    <t>000000459</t>
  </si>
  <si>
    <t>EPS SURA COMPAÑIA SURAMERICANA SERVICIOS DE SALUD:Reintegro incapacidades000000459</t>
  </si>
  <si>
    <t>Mar  5 2024 11:35AM</t>
  </si>
  <si>
    <t>000000460</t>
  </si>
  <si>
    <t>ASOCIACION MUTUAL SER EMPRESA SOLIDARIA:Reintegro incapacidades000000460</t>
  </si>
  <si>
    <t>Mar  5 2024 11:41AM</t>
  </si>
  <si>
    <t>000000461</t>
  </si>
  <si>
    <t>ASOCIACION MUTUAL SER EMPRESA SOLIDARIA:Reintegro incapacidades000000461</t>
  </si>
  <si>
    <t>Mar  5 2024 11:44AM</t>
  </si>
  <si>
    <t>000000467</t>
  </si>
  <si>
    <t>ASOCIACION MUTUAL SER EMPRESA SOLIDARIA:REINTEGRO INCAPACIDADES000000467</t>
  </si>
  <si>
    <t>Mar  5 2024 12:24PM</t>
  </si>
  <si>
    <t>000000462</t>
  </si>
  <si>
    <t>SALUD TOTAL S.A. EPS ARS:Reintegro incapacidades000000462</t>
  </si>
  <si>
    <t>Mar  5 2024 12:03PM</t>
  </si>
  <si>
    <t>000000463</t>
  </si>
  <si>
    <t>ASOCIACION MUTUAL SER EMPRESA SOLIDARIA:Reintegro incapacidades000000463</t>
  </si>
  <si>
    <t>Mar  5 2024 12:06PM</t>
  </si>
  <si>
    <t>000000453</t>
  </si>
  <si>
    <t>E.P.S. SANITAS S.A.:REINTEGRO INCAPACIDADES000000453</t>
  </si>
  <si>
    <t>Mar  5 2024 10:16AM</t>
  </si>
  <si>
    <t>000000464</t>
  </si>
  <si>
    <t>ASOCIACION MUTUAL SER EMPRESA SOLIDARIA:Reintegro incapacidades000000464</t>
  </si>
  <si>
    <t>Mar  5 2024 12:09PM</t>
  </si>
  <si>
    <t>000000465</t>
  </si>
  <si>
    <t>ASOCIACION MUTUAL SER EMPRESA SOLIDARIA:Reintegro incapacidades000000465</t>
  </si>
  <si>
    <t>Mar  5 2024 12:11PM</t>
  </si>
  <si>
    <t>000000466</t>
  </si>
  <si>
    <t>EPS SURA COMPAÑIA SURAMERICANA SERVICIOS DE SALUD:Reintegro incapacidades000000466</t>
  </si>
  <si>
    <t>Mar  5 2024 12:18PM</t>
  </si>
  <si>
    <t>1047495897</t>
  </si>
  <si>
    <t>Mar 19 2024  2:07PM</t>
  </si>
  <si>
    <t>1047448417</t>
  </si>
  <si>
    <t>72255702</t>
  </si>
  <si>
    <t>000000494</t>
  </si>
  <si>
    <t>EPS SURA COMPAÑIA SURAMERICANA SERVICIOS DE SALUD:REINTEGRO INCAPACIDAD000000494</t>
  </si>
  <si>
    <t>Abr 15 2024 11:32AM</t>
  </si>
  <si>
    <t>000000495</t>
  </si>
  <si>
    <t>EPS SURA COMPAÑIA SURAMERICANA SERVICIOS DE SALUD:Pago incapacidad000000495</t>
  </si>
  <si>
    <t>Abr 15 2024 11:34AM</t>
  </si>
  <si>
    <t>000000496</t>
  </si>
  <si>
    <t>SALUD TOTAL S.A. EPS ARS:Pago incapacidades000000496</t>
  </si>
  <si>
    <t>Abr 15 2024 11:36AM</t>
  </si>
  <si>
    <t>000000497</t>
  </si>
  <si>
    <t>E.P.S. SANITAS S.A.:pago incapacidad000000497</t>
  </si>
  <si>
    <t>Abr 15 2024 11:42AM</t>
  </si>
  <si>
    <t>000000498</t>
  </si>
  <si>
    <t>NUEVA EMPRESA PROMOTORA DE SALUD:pago incapacidades000000498</t>
  </si>
  <si>
    <t>Abr 15 2024 11:43AM</t>
  </si>
  <si>
    <t>000000499</t>
  </si>
  <si>
    <t>ASOCIACION MUTUAL SER EMPRESA SOLIDARIA:pago incapacidades000000499</t>
  </si>
  <si>
    <t>Abr 15 2024 11:48AM</t>
  </si>
  <si>
    <t>Abr 16 2024 12:24PM</t>
  </si>
  <si>
    <t>73207126</t>
  </si>
  <si>
    <t>000001036</t>
  </si>
  <si>
    <t>AJUSTE AL PESO</t>
  </si>
  <si>
    <t>Abr 18 2024  3:53PM</t>
  </si>
  <si>
    <t>Abr 18 2024  4:15PM</t>
  </si>
  <si>
    <t>000000502</t>
  </si>
  <si>
    <t>ASOCIACION MUTUAL SER EMPRESA SOLIDARIA:REINTEGRO INCAPACIDADES000000502</t>
  </si>
  <si>
    <t>May 10 2024  9:23AM</t>
  </si>
  <si>
    <t>000000503</t>
  </si>
  <si>
    <t>ASOCIACION MUTUAL SER EMPRESA SOLIDARIA:REINTEGRO INCAPACIDADES000000503</t>
  </si>
  <si>
    <t>May 10 2024  9:28AM</t>
  </si>
  <si>
    <t>000000504</t>
  </si>
  <si>
    <t>E.P.S. SANITAS S.A.:REINTEGRO INCAPACIDADES000000504</t>
  </si>
  <si>
    <t>May 10 2024  9:34AM</t>
  </si>
  <si>
    <t>000000505</t>
  </si>
  <si>
    <t>SALUD TOTAL S.A. EPS ARS:REINTEGRO INCAPACIDADES000000505</t>
  </si>
  <si>
    <t>May 10 2024  9:44AM</t>
  </si>
  <si>
    <t>000000506</t>
  </si>
  <si>
    <t>NUEVA EMPRESA PROMOTORA DE SALUD:REINTEGRO INCAPACIDADES000000506</t>
  </si>
  <si>
    <t>May 10 2024 10:34AM</t>
  </si>
  <si>
    <t>000000507</t>
  </si>
  <si>
    <t>COOSALUD ENTIDAD PROMOTORA DE SALUD S.A:REINTEGRO INCAPACIDADES000000507</t>
  </si>
  <si>
    <t>May 10 2024 10:37AM</t>
  </si>
  <si>
    <t>000000508</t>
  </si>
  <si>
    <t>ASOCIACION MUTUAL SER EMPRESA SOLIDARIA:REINTEGRO INCAPACIDADES000000508</t>
  </si>
  <si>
    <t>May 10 2024 10:39AM</t>
  </si>
  <si>
    <t>000000509</t>
  </si>
  <si>
    <t>EPS SURA COMPAÑIA SURAMERICANA SERVICIOS DE SALUD:REINTEGRO INCAPACIDADES000000509</t>
  </si>
  <si>
    <t>May 10 2024 10:45AM</t>
  </si>
  <si>
    <t>000000510</t>
  </si>
  <si>
    <t>COOSALUD ENTIDAD PROMOTORA DE SALUD S.A:REINTEGRO INCAPACIDADES000000510</t>
  </si>
  <si>
    <t>May 10 2024 10:48AM</t>
  </si>
  <si>
    <t>000000511</t>
  </si>
  <si>
    <t>COOSALUD ENTIDAD PROMOTORA DE SALUD S.A:REINTEGRO INCAPACIDADES000000511</t>
  </si>
  <si>
    <t>May 10 2024 10:52AM</t>
  </si>
  <si>
    <t>000000512</t>
  </si>
  <si>
    <t>E.P.S. SANITAS S.A.:REINTEGRO INCAPACIDADES000000512</t>
  </si>
  <si>
    <t>May 10 2024 10:55AM</t>
  </si>
  <si>
    <t>000000513</t>
  </si>
  <si>
    <t>EPS SURA COMPAÑIA SURAMERICANA SERVICIOS DE SALUD:REINTEGRO INCAPACIDADES000000513</t>
  </si>
  <si>
    <t>May 10 2024 11:01AM</t>
  </si>
  <si>
    <t>000000514</t>
  </si>
  <si>
    <t>SALUD TOTAL S.A. EPS ARS:REINTEGRO INCAPACIDADES000000514</t>
  </si>
  <si>
    <t>May 10 2024 11:25AM</t>
  </si>
  <si>
    <t>000000515</t>
  </si>
  <si>
    <t>EPS SURA COMPAÑIA SURAMERICANA SERVICIOS DE SALUD:REINTEGRO INCAPACIDADES000000515</t>
  </si>
  <si>
    <t>May 10 2024 11:26AM</t>
  </si>
  <si>
    <t>000000516</t>
  </si>
  <si>
    <t>SALUD TOTAL S.A. EPS ARS:REINTEGRO INCAPACIDADES000000516</t>
  </si>
  <si>
    <t>May 10 2024 11:29AM</t>
  </si>
  <si>
    <t>000000517</t>
  </si>
  <si>
    <t>NUEVA EMPRESA PROMOTORA DE SALUD:REINTEGRO INCAPACIDADES000000517</t>
  </si>
  <si>
    <t>May 10 2024 11:31AM</t>
  </si>
  <si>
    <t>000000518</t>
  </si>
  <si>
    <t>E.P.S. SANITAS S.A.:REINTEGRO INCAPACIDADES000000518</t>
  </si>
  <si>
    <t>May 10 2024 11:34AM</t>
  </si>
  <si>
    <t>May 15 2024  2:51PM</t>
  </si>
  <si>
    <t>1102848728</t>
  </si>
  <si>
    <t>000000540</t>
  </si>
  <si>
    <t>ASOCIACION MUTUAL SER EMPRESA SOLIDARIA:REINTEGRO INCAPACIDAD000000540</t>
  </si>
  <si>
    <t>Jun 11 2024  3:56PM</t>
  </si>
  <si>
    <t>000000538</t>
  </si>
  <si>
    <t>EPS SURA COMPAÑIA SURAMERICANA SERVICIOS DE SALUD:REINTEGRO INCAPACIDAD000000538</t>
  </si>
  <si>
    <t>Jun 11 2024  3:37PM</t>
  </si>
  <si>
    <t>000000539</t>
  </si>
  <si>
    <t>SALUD TOTAL S.A. EPS ARS:REINTEGRO INCAPACIDADES000000539</t>
  </si>
  <si>
    <t>Jun 11 2024  3:44PM</t>
  </si>
  <si>
    <t>000000541</t>
  </si>
  <si>
    <t>ASOCIACION MUTUAL SER EMPRESA SOLIDARIA:REINTEGRO INCAPACIDADES000000541</t>
  </si>
  <si>
    <t>Jun 11 2024  3:58PM</t>
  </si>
  <si>
    <t>000000544</t>
  </si>
  <si>
    <t>ASOCIACION MUTUAL SER EMPRESA SOLIDARIA:REINTEGRO INCAPACIDADES000000544</t>
  </si>
  <si>
    <t>Jun 11 2024  4:58PM</t>
  </si>
  <si>
    <t>000000537</t>
  </si>
  <si>
    <t>EPS SURA COMPAÑIA SURAMERICANA SERVICIOS DE SALUD:REINTEGRO INCAPACIDAD000000537</t>
  </si>
  <si>
    <t>Jun 11 2024  3:34PM</t>
  </si>
  <si>
    <t>000000543</t>
  </si>
  <si>
    <t>ASOCIACION MUTUAL SER EMPRESA SOLIDARIA:REINTEGRO INCAPACIDAD000000543</t>
  </si>
  <si>
    <t>Jun 11 2024  4:00PM</t>
  </si>
  <si>
    <t>000000536</t>
  </si>
  <si>
    <t>EPS SURA COMPAÑIA SURAMERICANA SERVICIOS DE SALUD:REINTEGRO INCAPACIDAD000000536</t>
  </si>
  <si>
    <t>Jun 11 2024  3:32PM</t>
  </si>
  <si>
    <t>000000535</t>
  </si>
  <si>
    <t>E.P.S. SANITAS S.A.:REINTEGRO INCAPACIDADES000000535</t>
  </si>
  <si>
    <t>Jun 11 2024  3:29PM</t>
  </si>
  <si>
    <t>Jun 18 2024  2:23PM</t>
  </si>
  <si>
    <t>1047454767</t>
  </si>
  <si>
    <t>000000550</t>
  </si>
  <si>
    <t>EPS SURA COMPAÑIA SURAMERICANA SERVICIOS DE SALUD:REINTEGRO INCAPACIDADES000000550</t>
  </si>
  <si>
    <t>Jul  4 2024  3:12PM</t>
  </si>
  <si>
    <t>000000552</t>
  </si>
  <si>
    <t>SEGUROS DE VIDA SURAMERICANA S.A.:REINTEGRO INCAPACIDADES000000552</t>
  </si>
  <si>
    <t>Jul  4 2024  3:25PM</t>
  </si>
  <si>
    <t>000000554</t>
  </si>
  <si>
    <t>SALUD TOTAL S.A. EPS ARS:REINTEGRO INCAPACIDADES000000554</t>
  </si>
  <si>
    <t>Jul  4 2024  3:44PM</t>
  </si>
  <si>
    <t>Jul 16 2024 10:05AM</t>
  </si>
  <si>
    <t>000000569</t>
  </si>
  <si>
    <t>EPS SURA COMPAÑIA SURAMERICANA SERVICIOS DE SALUD:REINTEGRO DE INCAPACIDAD000000569</t>
  </si>
  <si>
    <t>Ago 12 2024  2:59PM</t>
  </si>
  <si>
    <t>000000570</t>
  </si>
  <si>
    <t>EPS SURA COMPAÑIA SURAMERICANA SERVICIOS DE SALUD:REINTEGRO INCAPACIDADES000000570</t>
  </si>
  <si>
    <t>Ago 12 2024  3:01PM</t>
  </si>
  <si>
    <t>000000571</t>
  </si>
  <si>
    <t>SALUD TOTAL S.A. EPS ARS:REINTEGRO INCAPACIDADES000000571</t>
  </si>
  <si>
    <t>Ago 12 2024  3:04PM</t>
  </si>
  <si>
    <t>000000572</t>
  </si>
  <si>
    <t>ASOCIACION MUTUAL SER EMPRESA SOLIDARIA:REINTEGRO INCAPACIDAD000000572</t>
  </si>
  <si>
    <t>Ago 12 2024  3:07PM</t>
  </si>
  <si>
    <t>000000573</t>
  </si>
  <si>
    <t>EPS SURA COMPAÑIA SURAMERICANA SERVICIOS DE SALUD:REINTEGRO INCAPACIDAD000000573</t>
  </si>
  <si>
    <t>Ago 12 2024  3:30PM</t>
  </si>
  <si>
    <t>Ago 15 2024  5:06PM</t>
  </si>
  <si>
    <t>98482858</t>
  </si>
  <si>
    <t>000000589</t>
  </si>
  <si>
    <t>SALUD TOTAL S.A. EPS ARS:REINTEGRO INCAPACIDAD000000589</t>
  </si>
  <si>
    <t>Sep  9 2024  5:34PM</t>
  </si>
  <si>
    <t>000000590</t>
  </si>
  <si>
    <t>E.P.S. SANITAS S.A.:REINTEGRO INCAPACIDADES000000590</t>
  </si>
  <si>
    <t>Sep  9 2024  5:41PM</t>
  </si>
  <si>
    <t>000000591</t>
  </si>
  <si>
    <t>ASOCIACION MUTUAL SER EMPRESA SOLIDARIA:REINTEGRO INCAPACIDADES000000591</t>
  </si>
  <si>
    <t>Sep  9 2024  5:42PM</t>
  </si>
  <si>
    <t>000000592</t>
  </si>
  <si>
    <t>EPS SURA COMPAÑIA SURAMERICANA SERVICIOS DE SALUD:REINTEGRO INCAPACIDADES000000592</t>
  </si>
  <si>
    <t>Sep  9 2024  5:43PM</t>
  </si>
  <si>
    <t>Sep 17 2024  4:21PM</t>
  </si>
  <si>
    <t>1050973481</t>
  </si>
  <si>
    <t>1007446154</t>
  </si>
  <si>
    <t>8853177</t>
  </si>
  <si>
    <t>000000624</t>
  </si>
  <si>
    <t>SALUD TOTAL S.A. EPS ARS:REINTEGRO INCAPACIDAD000000624</t>
  </si>
  <si>
    <t>Oct 10 2024 10:45AM</t>
  </si>
  <si>
    <t>000000625</t>
  </si>
  <si>
    <t>EPS SURA COMPAÑIA SURAMERICANA SERVICIOS DE SALUD:REINTEGRO INCAPACIDAD000000625</t>
  </si>
  <si>
    <t>Oct 10 2024 10:47AM</t>
  </si>
  <si>
    <t>000000626</t>
  </si>
  <si>
    <t>E.P.S. FAMISANAR LTDA. CAFAM COLSUBSIDIO:REINTEGRO INCAPACIDADES000000626</t>
  </si>
  <si>
    <t>Oct 10 2024 10:48AM</t>
  </si>
  <si>
    <t>000000627</t>
  </si>
  <si>
    <t>EPS SURA COMPAÑIA SURAMERICANA SERVICIOS DE SALUD:REINTEGRO INCAPACIDADES000000627</t>
  </si>
  <si>
    <t>Oct 10 2024 10:50AM</t>
  </si>
  <si>
    <t>1043635674</t>
  </si>
  <si>
    <t>CASTILLO PEREZ ANDERSON</t>
  </si>
  <si>
    <t>Oct 18 2024 11:20AM</t>
  </si>
  <si>
    <t>1047507226</t>
  </si>
  <si>
    <t>72305088</t>
  </si>
  <si>
    <t>000000643</t>
  </si>
  <si>
    <t>EPS SURA COMPAÑIA SURAMERICANA SERVICIOS DE SALUD:REINTEGRO INCAPACIDADES000000643</t>
  </si>
  <si>
    <t>Nov 12 2024  4:17PM</t>
  </si>
  <si>
    <t>000000641</t>
  </si>
  <si>
    <t>COOSALUD ENTIDAD PROMOTORA DE SALUD S.A:REINTEGRO INCAPACIDAD000000641</t>
  </si>
  <si>
    <t>Nov 12 2024  4:11PM</t>
  </si>
  <si>
    <t>000000642</t>
  </si>
  <si>
    <t>COOSALUD ENTIDAD PROMOTORA DE SALUD S.A:REINTEGRO INCAPACIDADES000000642</t>
  </si>
  <si>
    <t>Nov 12 2024  4:12PM</t>
  </si>
  <si>
    <t>000000638</t>
  </si>
  <si>
    <t>E.P.S. SANITAS S.A.:REINTEGRO INCAPACIDADES000000638</t>
  </si>
  <si>
    <t>Nov 12 2024  4:00PM</t>
  </si>
  <si>
    <t>000000639</t>
  </si>
  <si>
    <t>E.P.S. SANITAS S.A.:REINTEGRO INCAPACIDADES000000639</t>
  </si>
  <si>
    <t>Nov 12 2024  4:01PM</t>
  </si>
  <si>
    <t>000000636</t>
  </si>
  <si>
    <t>ASOCIACION MUTUAL SER EMPRESA SOLIDARIA:REINTEGRO INCAPACIDADES000000636</t>
  </si>
  <si>
    <t>Nov 12 2024  3:56PM</t>
  </si>
  <si>
    <t>000000640</t>
  </si>
  <si>
    <t>SALUD TOTAL S.A. EPS ARS:REINTEGRO INCAPACIDADES000000640</t>
  </si>
  <si>
    <t>Nov 12 2024  4:04PM</t>
  </si>
  <si>
    <t>000000633</t>
  </si>
  <si>
    <t>NUEVA EMPRESA PROMOTORA DE SALUD:Reintegro incapacidad000000633</t>
  </si>
  <si>
    <t>Nov 12 2024  3:41PM</t>
  </si>
  <si>
    <t>Reintegro incapacidad</t>
  </si>
  <si>
    <t>000000635</t>
  </si>
  <si>
    <t>EPS SURA COMPAÑIA SURAMERICANA SERVICIOS DE SALUD:REINTEGRO INCAPACIDADES000000635</t>
  </si>
  <si>
    <t>Nov 12 2024  3:52PM</t>
  </si>
  <si>
    <t>000000637</t>
  </si>
  <si>
    <t>ASOCIACION MUTUAL SER EMPRESA SOLIDARIA:REINTEGRO INCAPACIDADES000000637</t>
  </si>
  <si>
    <t>Nov 12 2024  3:58PM</t>
  </si>
  <si>
    <t>000000634</t>
  </si>
  <si>
    <t>EPS SURA COMPAÑIA SURAMERICANA SERVICIOS DE SALUD:REINTEGRO INCAPACIDADES000000634</t>
  </si>
  <si>
    <t>Nov 12 2024  3:45PM</t>
  </si>
  <si>
    <t>000001256</t>
  </si>
  <si>
    <t>CESAR ENRIQUE GONZALEZ AVILA MES DE MAYO</t>
  </si>
  <si>
    <t>Nov  7 2024  9:31AM</t>
  </si>
  <si>
    <t>RECLASIFICACION DE CUENTA POR INCAP PAGADAS MAY Y AGO</t>
  </si>
  <si>
    <t>PEDRO LUIS BRANLY OSPINO MES DE MAYO</t>
  </si>
  <si>
    <t>JESUS MANUEL CARVAJAL BERROCAL MES DE MAYO</t>
  </si>
  <si>
    <t>JUAN SEBASTIAN JINETE MEJIA</t>
  </si>
  <si>
    <t>Nov 21 2024  4:47PM</t>
  </si>
  <si>
    <t>Nov 21 2024  4:48PM</t>
  </si>
  <si>
    <t>000000667</t>
  </si>
  <si>
    <t>EPS SURA COMPAÑIA SURAMERICANA SERVICIOS DE SALUD:REINTEGRO INCAPACIDADES000000667</t>
  </si>
  <si>
    <t>Dic 12 2024  2:59PM</t>
  </si>
  <si>
    <t>000000666</t>
  </si>
  <si>
    <t>COOSALUD ENTIDAD PROMOTORA DE SALUD S.A:REINTEGRO INCAPACIDADES000000666</t>
  </si>
  <si>
    <t>Dic 12 2024  2:58PM</t>
  </si>
  <si>
    <t>000000665</t>
  </si>
  <si>
    <t>NUEVA EMPRESA PROMOTORA DE SALUD:REINTEGRO INCAPACIDADES000000665</t>
  </si>
  <si>
    <t>Dic 12 2024  2:57PM</t>
  </si>
  <si>
    <t>000000664</t>
  </si>
  <si>
    <t>SALUD TOTAL S.A. EPS ARS:REINTEGRO INCAPACIDADES000000664</t>
  </si>
  <si>
    <t>Dic 12 2024  2:55PM</t>
  </si>
  <si>
    <t>000000663</t>
  </si>
  <si>
    <t>ASOCIACION MUTUAL SER EMPRESA SOLIDARIA:REINTEGRO INCAPACIDADES000000663</t>
  </si>
  <si>
    <t>Dic 12 2024  2:54PM</t>
  </si>
  <si>
    <t>000000662</t>
  </si>
  <si>
    <t>ASOCIACION MUTUAL SER EMPRESA SOLIDARIA:REINTEGRO INCAPACIDADES000000662</t>
  </si>
  <si>
    <t>Dic 12 2024  2:53PM</t>
  </si>
  <si>
    <t>000000661</t>
  </si>
  <si>
    <t>ASOCIACION MUTUAL SER EMPRESA SOLIDARIA:REINTEGRO INCAPACIDADES000000661</t>
  </si>
  <si>
    <t>Dic 12 2024  2:39PM</t>
  </si>
  <si>
    <t>000000660</t>
  </si>
  <si>
    <t>NUEVA EMPRESA PROMOTORA DE SALUD:REINTEGRO INCAPACIDADES000000660</t>
  </si>
  <si>
    <t>Dic 12 2024  2:38PM</t>
  </si>
  <si>
    <t>000000658</t>
  </si>
  <si>
    <t>E.P.S. SANITAS S.A.:REINTEGRO INCAPACIDADES000000658</t>
  </si>
  <si>
    <t>Dic 12 2024  2:35PM</t>
  </si>
  <si>
    <t>000000659</t>
  </si>
  <si>
    <t>ASOCIACION MUTUAL SER EMPRESA SOLIDARIA:REINTEGRO INCAPACIDADES000000659</t>
  </si>
  <si>
    <t>Dic 12 2024  2:36PM</t>
  </si>
  <si>
    <t>000000657</t>
  </si>
  <si>
    <t>EPS SURA COMPAÑIA SURAMERICANA SERVICIOS DE SALUD:REINTEGRO INCAPACIDADES000000657</t>
  </si>
  <si>
    <t>Dic 12 2024  2:34PM</t>
  </si>
  <si>
    <t>000000656</t>
  </si>
  <si>
    <t>E.P.S. SANITAS S.A.:REINTEGRO INCAPACIDADES000000656</t>
  </si>
  <si>
    <t>Dic 12 2024  2:31PM</t>
  </si>
  <si>
    <t>2</t>
  </si>
  <si>
    <t>Dic 16 2024  1:01PM</t>
  </si>
  <si>
    <t>Ene  7 2025  7:11PM</t>
  </si>
  <si>
    <t>1002058401</t>
  </si>
  <si>
    <t>Ene  7 2025  7:13PM</t>
  </si>
  <si>
    <t>Ene  7 2025  7:12PM</t>
  </si>
  <si>
    <t>000000686</t>
  </si>
  <si>
    <t>EPS SURA COMPAÑIA SURAMERICANA SERVICIOS DE SALUD:TRANSFERENCIA PAGO INCAPACIDADES000000686</t>
  </si>
  <si>
    <t>Ene 10 2025  3:33PM</t>
  </si>
  <si>
    <t>000000687</t>
  </si>
  <si>
    <t>E.P.S. SANITAS S.A.:TRANSFERENCIA PAGO INCAPACIDADES000000687</t>
  </si>
  <si>
    <t>Ene 10 2025  3:34PM</t>
  </si>
  <si>
    <t>000000685</t>
  </si>
  <si>
    <t>EPS SURA COMPAÑIA SURAMERICANA SERVICIOS DE SALUD:TRANSFERENCIA PAGO INCAPACIDADES000000685</t>
  </si>
  <si>
    <t>Ene 10 2025  3:32PM</t>
  </si>
  <si>
    <t>000000684</t>
  </si>
  <si>
    <t>NUEVA EMPRESA PROMOTORA DE SALUD:TRANSFERENCIA PAGO INCAPACIDADES000000684</t>
  </si>
  <si>
    <t>Ene 10 2025  3:27PM</t>
  </si>
  <si>
    <t>000000683</t>
  </si>
  <si>
    <t>EPS SURA COMPAÑIA SURAMERICANA SERVICIOS DE SALUD:TRANSFERENCIA PAGO INCAPACIDADES000000683</t>
  </si>
  <si>
    <t>Ene 10 2025  3:25PM</t>
  </si>
  <si>
    <t>000000682</t>
  </si>
  <si>
    <t>NUEVA EMPRESA PROMOTORA DE SALUD:TRANSFERENCIA PAGO INCAPACIDADES000000682</t>
  </si>
  <si>
    <t>Ene 10 2025  3:24PM</t>
  </si>
  <si>
    <t>000000681</t>
  </si>
  <si>
    <t>E.P.S. SANITAS S.A.:TRANSFERENCIA PAGO INCAPACIDAD000000681</t>
  </si>
  <si>
    <t>Ene 10 2025  3:23PM</t>
  </si>
  <si>
    <t>000000680</t>
  </si>
  <si>
    <t>E.P.S. SANITAS S.A.:CONSIGNACION INCAPACIDADES000000680</t>
  </si>
  <si>
    <t>Ene 10 2025  3:06PM</t>
  </si>
  <si>
    <t>Ene 20 2025  6:33PM</t>
  </si>
  <si>
    <t>73192545</t>
  </si>
  <si>
    <t>3828437</t>
  </si>
  <si>
    <t>Año</t>
  </si>
  <si>
    <t>Seguimiento a PQRS a las EPS</t>
  </si>
  <si>
    <t>Reunion: 25/09/2025</t>
  </si>
  <si>
    <t>Reunion: 10/09/2025</t>
  </si>
  <si>
    <t>4. Viernes 19 entrega los 15 mm de 2022 restantes. 6 mm son recuperable de los 3 empleados.</t>
  </si>
  <si>
    <t>5. Interfaz para el 12/09</t>
  </si>
  <si>
    <t>6. Establecer un plazo maximo para generar alerta a Juridica de las incapacidades que no se han pagado para gestionar la recuperacion. Reunion el dia 19/09</t>
  </si>
  <si>
    <t>Depurar saldos por año para identificar gestion y o no. Lo que NO tiene gestion dar de baja.</t>
  </si>
  <si>
    <t>000000876</t>
  </si>
  <si>
    <t>ASOCIACION MUTUAL SER EMPRESA SOLIDARIA:REINTEGRO INCAPACIDAD000000876</t>
  </si>
  <si>
    <t>Sep 10 2025 10:48AM</t>
  </si>
  <si>
    <t>000000877</t>
  </si>
  <si>
    <t>SALUD TOTAL S.A. EPS ARS:REINTEGRO INCAPACIDADES000000877</t>
  </si>
  <si>
    <t>Sep 10 2025 10:53AM</t>
  </si>
  <si>
    <t>1102847761</t>
  </si>
  <si>
    <t>ANDRES LAMBIS SALCEDO</t>
  </si>
  <si>
    <t>000000878</t>
  </si>
  <si>
    <t>SALUD TOTAL S.A. EPS ARS:REINTEGRO INCAPACIDADES000000878</t>
  </si>
  <si>
    <t>Sep 10 2025 10:57AM</t>
  </si>
  <si>
    <t>Sep 15 2025 10:24AM</t>
  </si>
  <si>
    <t>000001927</t>
  </si>
  <si>
    <t>RECLASIFICACION DE INCAPACIDADES AÑO 2025</t>
  </si>
  <si>
    <t>Sep 17 2025 10:21AM</t>
  </si>
  <si>
    <t>RECLASIFICACION DE INCAPACIDADES AÑO 2024</t>
  </si>
  <si>
    <t>RECLASIFICACION DE INCAPACIDADES AÑO 2023</t>
  </si>
  <si>
    <t>RECLASIFICACION DE INCAPACIDADES AÑO 2022</t>
  </si>
  <si>
    <t>RECLASIFICACION DE INCAPACIDADES AÑO 2022, 2023, 2024 Y 2025</t>
  </si>
  <si>
    <t>1047385586</t>
  </si>
  <si>
    <t>YOMER DAVID NAVARRO GOEZ</t>
  </si>
  <si>
    <t>73007526</t>
  </si>
  <si>
    <t>CASTRO SIMARRA RAFAEL</t>
  </si>
  <si>
    <t>1082370293</t>
  </si>
  <si>
    <t>ROCHA MADRID ANDRES CAMILO</t>
  </si>
  <si>
    <t>000001931</t>
  </si>
  <si>
    <t>AJUSTE DE INCAPACIDADES AÑO 2024</t>
  </si>
  <si>
    <t>Sep 19 2025 11:46AM</t>
  </si>
  <si>
    <t>TA-COOR-CONT</t>
  </si>
  <si>
    <t>AJUSTE DE INCAPACIDADES AÑO 2023</t>
  </si>
  <si>
    <t>AJUSTE DE INCAPACIDADES AÑO 2022</t>
  </si>
  <si>
    <t>Total general</t>
  </si>
  <si>
    <t>2022</t>
  </si>
  <si>
    <t>2023</t>
  </si>
  <si>
    <t>2024</t>
  </si>
  <si>
    <t>2025</t>
  </si>
  <si>
    <t>2021</t>
  </si>
  <si>
    <t>Saldo</t>
  </si>
  <si>
    <t>Suma de Saldo</t>
  </si>
  <si>
    <t>Reintegrado</t>
  </si>
  <si>
    <t>AÑO</t>
  </si>
  <si>
    <t>TERCERO</t>
  </si>
  <si>
    <t>Año 2</t>
  </si>
  <si>
    <t>Mes</t>
  </si>
  <si>
    <t>nov</t>
  </si>
  <si>
    <t>Suma de Generado</t>
  </si>
  <si>
    <t>000000882</t>
  </si>
  <si>
    <t>EPS SURA COMPAÑIA SURAMERICANA SERVICIOS DE SALUD:REINTEGRO INCPACIDADES000000882</t>
  </si>
  <si>
    <t>Oct  7 2025  9:22AM</t>
  </si>
  <si>
    <t>000000883</t>
  </si>
  <si>
    <t>Oct  7 2025  9:35AM</t>
  </si>
  <si>
    <t>NUEVA EMPRESA PROMOTORA DE SALUD:REINTEGRO INCAPACIDADES000000883</t>
  </si>
  <si>
    <t>000000886</t>
  </si>
  <si>
    <t>Oct  7 2025  9:54AM</t>
  </si>
  <si>
    <t>EPS SURA COMPAÑIA SURAMERICANA SERVICIOS DE SALUD:REINTEGRO INCAPACIDADES000000886</t>
  </si>
  <si>
    <t>000000884</t>
  </si>
  <si>
    <t>EPS SURA COMPAÑIA SURAMERICANA SERVICIOS DE SALUD:REINTEGRO INCAPACIDAD000000884</t>
  </si>
  <si>
    <t>Oct  7 2025  9:44AM</t>
  </si>
  <si>
    <t>000000885</t>
  </si>
  <si>
    <t>Oct  7 2025  9:47AM</t>
  </si>
  <si>
    <t>SALUD TOTAL S.A. EPS ARS:REINTEGRO INCAPACIDADES000000885</t>
  </si>
  <si>
    <t>1047450499</t>
  </si>
  <si>
    <t>DAIRO N ANDRES IRIARTE MARTINEZ</t>
  </si>
  <si>
    <t>Oct 17 2025  8:31AM</t>
  </si>
  <si>
    <t>73150121</t>
  </si>
  <si>
    <t>OSCAR  POMARES NARVAEZ</t>
  </si>
  <si>
    <t>1002241494</t>
  </si>
  <si>
    <t>BRAYAN ANDRES VILLARREAL MUÑOZ</t>
  </si>
  <si>
    <t>77090977</t>
  </si>
  <si>
    <t>JIMENEZ CALVO JAVIER</t>
  </si>
  <si>
    <t>CANTILLO MUÑIZ CARLOS</t>
  </si>
  <si>
    <t>000000917</t>
  </si>
  <si>
    <t>ASOCIACION MUTUAL SER EMPRESA SOLIDARIA:REINTEGRO INCAPACIDADES000000917</t>
  </si>
  <si>
    <t>Nov 18 2025  2:51PM</t>
  </si>
  <si>
    <t>000000918</t>
  </si>
  <si>
    <t>E.P.S. FAMISANAR LTDA. CAFAM COLSUBSIDIO:REINTEGRO INCAPACIDADES000000918</t>
  </si>
  <si>
    <t>Nov 18 2025  2:52PM</t>
  </si>
  <si>
    <t>000000919</t>
  </si>
  <si>
    <t>E.P.S. SANITAS S.A.:REINTEGRO INCAPACIDADES000000919</t>
  </si>
  <si>
    <t>Nov 18 2025  2:54PM</t>
  </si>
  <si>
    <t>000000920</t>
  </si>
  <si>
    <t>E.P.S. FAMISANAR LTDA. CAFAM COLSUBSIDIO:REINTEGRO INCAPACIDADES000000920</t>
  </si>
  <si>
    <t>Nov 18 2025  2:56PM</t>
  </si>
  <si>
    <t>000000921</t>
  </si>
  <si>
    <t>EPS SURA COMPAÑIA SURAMERICANA SERVICIOS DE SALUD:REINTEGRO INCAPACIDADES000000921</t>
  </si>
  <si>
    <t>Nov 18 2025  3:01PM</t>
  </si>
  <si>
    <t>000000922</t>
  </si>
  <si>
    <t>SALUD TOTAL S.A. EPS ARS:REINTEGRO INCAPACIDADES000000922</t>
  </si>
  <si>
    <t>Nov 18 2025  3:02PM</t>
  </si>
  <si>
    <t>000000923</t>
  </si>
  <si>
    <t>ASOCIACION MUTUAL SER EMPRESA SOLIDARIA:REINTEGRO INCAPACIDADES000000923</t>
  </si>
  <si>
    <t>Nov 18 2025  3:03PM</t>
  </si>
  <si>
    <t>000000924</t>
  </si>
  <si>
    <t>ASOCIACION MUTUAL SER EMPRESA SOLIDARIA:REINTEGRO INCAPACIDADES000000924</t>
  </si>
  <si>
    <t>Nov 18 2025  3:04PM</t>
  </si>
  <si>
    <t>000000925</t>
  </si>
  <si>
    <t>SALUD TOTAL S.A. EPS ARS:REINTEGRO INCAPACIDADES000000925</t>
  </si>
  <si>
    <t>Nov 18 2025  3:05PM</t>
  </si>
  <si>
    <t>000000926</t>
  </si>
  <si>
    <t>ASOCIACION MUTUAL SER EMPRESA SOLIDARIA:REINTEGRO INCAPACIDADES000000926</t>
  </si>
  <si>
    <t>Nov 18 2025  3:06PM</t>
  </si>
  <si>
    <t>000000927</t>
  </si>
  <si>
    <t>EPS SURA COMPAÑIA SURAMERICANA SERVICIOS DE SALUD:REINTEGRO INCAPACIDADES000000927</t>
  </si>
  <si>
    <t>Nov 18 2025  3:07PM</t>
  </si>
  <si>
    <t>000000928</t>
  </si>
  <si>
    <t>EPS SURA COMPAÑIA SURAMERICANA SERVICIOS DE SALUD:REINTEGRO INCAPACIDADES000000928</t>
  </si>
  <si>
    <t>Nov 18 2025  3:09PM</t>
  </si>
  <si>
    <t>000000929</t>
  </si>
  <si>
    <t>SALUD TOTAL S.A. EPS ARS:REINTEGRO INCAPACIDADES000000929</t>
  </si>
  <si>
    <t>Nov 18 2025  3:11PM</t>
  </si>
  <si>
    <t>Nov 20 2025 12:59PM</t>
  </si>
  <si>
    <t>73156052</t>
  </si>
  <si>
    <t>VERBEL VERBEL ALBERTO CARLOS</t>
  </si>
  <si>
    <t>1235047129</t>
  </si>
  <si>
    <t>CHIQUILLO OZUNA ALBERTO JOSE</t>
  </si>
  <si>
    <t>73202274</t>
  </si>
  <si>
    <t>MADARIAGA FLOREZ RONALD</t>
  </si>
  <si>
    <t>000000946</t>
  </si>
  <si>
    <t>E.P.S. SANITAS S.A.:REINTEGRO INCAPACIDADES000000946</t>
  </si>
  <si>
    <t>Dic 11 2025  4:04PM</t>
  </si>
  <si>
    <t>000000947</t>
  </si>
  <si>
    <t>EPS SURA COMPAÑIA SURAMERICANA SERVICIOS DE SALUD:REINTEGRO INCAPACIDADES000000947</t>
  </si>
  <si>
    <t>Dic 11 2025  4:05PM</t>
  </si>
  <si>
    <t>000000948</t>
  </si>
  <si>
    <t>ASOCIACION MUTUAL SER EMPRESA SOLIDARIA:REINTEGRO INCAPACIDADES000000948</t>
  </si>
  <si>
    <t>Dic 11 2025  4:11PM</t>
  </si>
  <si>
    <t>000000949</t>
  </si>
  <si>
    <t>ASOCIACION MUTUAL SER EMPRESA SOLIDARIA:REINTEGRO INCAPACIDADES000000949</t>
  </si>
  <si>
    <t>Dic 11 2025  4:12PM</t>
  </si>
  <si>
    <t>000000950</t>
  </si>
  <si>
    <t>ASOCIACION MUTUAL SER EMPRESA SOLIDARIA:REINTEGRO INCAPACIDADES000000950</t>
  </si>
  <si>
    <t>Dic 11 2025  4:24PM</t>
  </si>
  <si>
    <t>000000951</t>
  </si>
  <si>
    <t>SALUD TOTAL S.A. EPS ARS:REINTEGRO INCAPACIDADES000000951</t>
  </si>
  <si>
    <t>Dic 11 2025  4:26PM</t>
  </si>
  <si>
    <t>000000952</t>
  </si>
  <si>
    <t>ASOCIACION MUTUAL SER EMPRESA SOLIDARIA:REINTEGRO INCAPACIDADES000000952</t>
  </si>
  <si>
    <t>Dic 11 2025  4:27PM</t>
  </si>
  <si>
    <t>000000953</t>
  </si>
  <si>
    <t>ASOCIACION MUTUAL SER EMPRESA SOLIDARIA:REINTEGRO INCAPACIDADES000000953</t>
  </si>
  <si>
    <t>Dic 11 2025  4:28PM</t>
  </si>
  <si>
    <t>000000954</t>
  </si>
  <si>
    <t>ASOCIACION MUTUAL SER EMPRESA SOLIDARIA:REINTEGRO INCAPACIDADES000000954</t>
  </si>
  <si>
    <t>Dic 11 2025  4:29PM</t>
  </si>
  <si>
    <t>000000955</t>
  </si>
  <si>
    <t>E.P.S. SANITAS S.A.:REINTEGRO INCAPACIDADES000000955</t>
  </si>
  <si>
    <t>Dic 11 2025  4:30PM</t>
  </si>
  <si>
    <t>000000956</t>
  </si>
  <si>
    <t>COOSALUD ENTIDAD PROMOTORA DE SALUD S.A:REINTEGRO INCAPACIDADES000000956</t>
  </si>
  <si>
    <t>Dic 11 2025  4:32PM</t>
  </si>
  <si>
    <t>Dic 16 2025 12:06PM</t>
  </si>
  <si>
    <t>000000973</t>
  </si>
  <si>
    <t>COOSALUD ENTIDAD PROMOTORA DE SALUD S.A:REINTEGRO INCAPACIDAD000000973</t>
  </si>
  <si>
    <t>Ene 14 2026 12:44PM</t>
  </si>
  <si>
    <t>000000974</t>
  </si>
  <si>
    <t>COOSALUD ENTIDAD PROMOTORA DE SALUD S.A:REINTEGRO INCAPACIDADES000000974</t>
  </si>
  <si>
    <t>Ene 14 2026 12:45PM</t>
  </si>
  <si>
    <t>000000975</t>
  </si>
  <si>
    <t>E.P.S. SANITAS S.A.:REINTEGRO INCAPACIDADES000000975</t>
  </si>
  <si>
    <t>Ene 14 2026 12:47PM</t>
  </si>
  <si>
    <t>000000976</t>
  </si>
  <si>
    <t>COLMENA SEGUROS RIESGOS LABORALES S.A., RIESGOS LABORALES COLMENA S.A. COMPAÑIA DE SEGUROS DE VIDA:REINTEGRO INCAPACIDADES000000976</t>
  </si>
  <si>
    <t>Ene 14 2026 12:48PM</t>
  </si>
  <si>
    <t>000000977</t>
  </si>
  <si>
    <t>EPS SURA COMPAÑIA SURAMERICANA SERVICIOS DE SALUD:REINTEGRO INCAPACIDADES000000977</t>
  </si>
  <si>
    <t>Ene 14 2026 12:50PM</t>
  </si>
  <si>
    <t>000000978</t>
  </si>
  <si>
    <t>SALUD TOTAL S.A. EPS ARS:REINTEGRO INCAPACIDADES000000978</t>
  </si>
  <si>
    <t>Ene 14 2026 12:51PM</t>
  </si>
  <si>
    <t>000000979</t>
  </si>
  <si>
    <t>E.P.S. SANITAS S.A.:REINTEGRO INCAPACIDADES000000979</t>
  </si>
  <si>
    <t>Ene 14 2026 12:52PM</t>
  </si>
  <si>
    <t>000000980</t>
  </si>
  <si>
    <t>E.P.S. SANITAS S.A.:REINTEGRO INCAPACIDADES000000980</t>
  </si>
  <si>
    <t>Ene 14 2026 12:54PM</t>
  </si>
  <si>
    <t>000000981</t>
  </si>
  <si>
    <t>ASOCIACION MUTUAL SER EMPRESA SOLIDARIA:REINTEGRO INCAPACIDADES000000981</t>
  </si>
  <si>
    <t>Ene 14 2026 12:55PM</t>
  </si>
  <si>
    <t>000000982</t>
  </si>
  <si>
    <t>ASOCIACION MUTUAL SER EMPRESA SOLIDARIA:REINTEGRO INCAPACIDAD000000982</t>
  </si>
  <si>
    <t>Ene 14 2026  2:38PM</t>
  </si>
  <si>
    <t>000000983</t>
  </si>
  <si>
    <t>ASOCIACION MUTUAL SER EMPRESA SOLIDARIA:REINTEGRO INCAPACIDAD000000983</t>
  </si>
  <si>
    <t>Ene 14 2026  2:39PM</t>
  </si>
  <si>
    <t>000000984</t>
  </si>
  <si>
    <t>ASOCIACION MUTUAL SER EMPRESA SOLIDARIA:REINTEGRO INCACIDAD000000984</t>
  </si>
  <si>
    <t>Ene 14 2026  2:40PM</t>
  </si>
  <si>
    <t>000000985</t>
  </si>
  <si>
    <t>ASOCIACION MUTUAL SER EMPRESA SOLIDARIA:REINTEGRO INCAPACIDAD000000985</t>
  </si>
  <si>
    <t>Ene 14 2026  2:42PM</t>
  </si>
  <si>
    <t>000000986</t>
  </si>
  <si>
    <t>SALUD TOTAL S.A. EPS ARS:REINTEGRO INCAPACIDADES000000986</t>
  </si>
  <si>
    <t>Ene 14 2026  2:44PM</t>
  </si>
  <si>
    <t>000000987</t>
  </si>
  <si>
    <t>E.P.S. FAMISANAR LTDA. CAFAM COLSUBSIDIO:REINTEGRO INCAPACIDADES000000987</t>
  </si>
  <si>
    <t>Ene 14 2026  2:45PM</t>
  </si>
  <si>
    <t>000000988</t>
  </si>
  <si>
    <t>ASOCIACION MUTUAL SER EMPRESA SOLIDARIA:REINTEGRO INCAPACIDADES000000988</t>
  </si>
  <si>
    <t>Ene 14 2026  2:46PM</t>
  </si>
  <si>
    <t>000000989</t>
  </si>
  <si>
    <t>COLMENA SEGUROS RIESGOS LABORALES S.A., RIESGOS LABORALES COLMENA S.A. COMPAÑIA DE SEGUROS DE VIDA:REINTEGRO INCAPACIDAD000000989</t>
  </si>
  <si>
    <t>Ene 14 2026  2:47PM</t>
  </si>
  <si>
    <t>000000990</t>
  </si>
  <si>
    <t>NUEVA EMPRESA PROMOTORA DE SALUD:REINTEGRO INCAPACIDADES000000990</t>
  </si>
  <si>
    <t>Ene 14 2026  2:48PM</t>
  </si>
  <si>
    <t>000000991</t>
  </si>
  <si>
    <t>E.P.S. SANITAS S.A.:REINTEGRO INCAPACIDADES000000991</t>
  </si>
  <si>
    <t>Ene 14 2026  2:49PM</t>
  </si>
  <si>
    <t>Ene 19 2026  6:13PM</t>
  </si>
  <si>
    <t>1143454086</t>
  </si>
  <si>
    <t>HERNANDEZ GONZALEZ JEAN</t>
  </si>
  <si>
    <t>1143396192</t>
  </si>
  <si>
    <t>BERRIO ROCHA DUVAN</t>
  </si>
  <si>
    <t>8870547</t>
  </si>
  <si>
    <t>JOSE MONTES SALGADO</t>
  </si>
  <si>
    <t>BALANCE DE PRUEBA A NIVEL AUXILIAR POR TERCEROS A 31.DIC./2025</t>
  </si>
  <si>
    <t>PERIODO COMPRENDIDO ENTRE 01.ENE./2025 Y 31.DIC./2025</t>
  </si>
  <si>
    <t>TEM_CUENTA</t>
  </si>
  <si>
    <t>TEM_NOMCTA</t>
  </si>
  <si>
    <t>TEM_CEDULA</t>
  </si>
  <si>
    <t>TEM_NOMCED</t>
  </si>
  <si>
    <t>TEM_DEBANT</t>
  </si>
  <si>
    <t>TEM_CREANT</t>
  </si>
  <si>
    <t>TEM_SALANT</t>
  </si>
  <si>
    <t>TEM_VALDEB</t>
  </si>
  <si>
    <t>TEM_VALCRE</t>
  </si>
  <si>
    <t>TEM_DEBACT</t>
  </si>
  <si>
    <t>TEM_CREACT</t>
  </si>
  <si>
    <t>TEM_SALACT</t>
  </si>
  <si>
    <t>SOLANA CASTILLA ANDRES FELIPE</t>
  </si>
  <si>
    <t>EPS</t>
  </si>
  <si>
    <t>SALUD TOTAL E.P.S.</t>
  </si>
  <si>
    <t>SANITAS E.P.S</t>
  </si>
  <si>
    <t>TRANSAMBIENTAL SAS</t>
  </si>
  <si>
    <t>EPS MUTUAL SER</t>
  </si>
  <si>
    <t>FAMISANAR E.P.S</t>
  </si>
  <si>
    <t>SURA E.P.S.</t>
  </si>
  <si>
    <t>COOSALUD ESS EPS -S</t>
  </si>
  <si>
    <t>NUEVA E.P.S</t>
  </si>
  <si>
    <t>EPS-S CAJACOPI</t>
  </si>
  <si>
    <t>FONDO DE SOLIDARIDAD Y GARANTÍA FOSYGA</t>
  </si>
  <si>
    <t>COOMEVA E.P.S</t>
  </si>
  <si>
    <t>(en blanco)</t>
  </si>
  <si>
    <t>%</t>
  </si>
  <si>
    <t>Recaudado</t>
  </si>
  <si>
    <t>Incapacidades recaudadas</t>
  </si>
  <si>
    <t>Cartera Pte  x recaudar</t>
  </si>
  <si>
    <t>000000058</t>
  </si>
  <si>
    <t>000001005</t>
  </si>
  <si>
    <t>EPS SURA COMPAÑIA SURAMERICANA SERVICIOS DE SALUD:REINTEGRO INCAPACIDADES000001005</t>
  </si>
  <si>
    <t>Feb 16 2026 11:27AM</t>
  </si>
  <si>
    <t>000001006</t>
  </si>
  <si>
    <t>E.P.S. SANITAS S.A.:REINTEGRO INCAPACIDADES000001006</t>
  </si>
  <si>
    <t>Feb 16 2026 11:28AM</t>
  </si>
  <si>
    <t>000001007</t>
  </si>
  <si>
    <t>ASOCIACION MUTUAL SER EMPRESA SOLIDARIA:REINTEGRO INCAPACIDADES000001007</t>
  </si>
  <si>
    <t>Feb 16 2026 11:29AM</t>
  </si>
  <si>
    <t>000001008</t>
  </si>
  <si>
    <t>ASOCIACION MUTUAL SER EMPRESA SOLIDARIA:REINTEGRO INCAPACIDADES000001008</t>
  </si>
  <si>
    <t>Feb 16 2026 11:30AM</t>
  </si>
  <si>
    <t>000001009</t>
  </si>
  <si>
    <t>EPS SURA COMPAÑIA SURAMERICANA SERVICIOS DE SALUD:REINTEGRO INCAPACIDADES000001009</t>
  </si>
  <si>
    <t>Feb 16 2026 11:31AM</t>
  </si>
  <si>
    <t>000001010</t>
  </si>
  <si>
    <t>SALUD TOTAL S.A. EPS ARS:REINTEGRO INCAPACIDADES000001010</t>
  </si>
  <si>
    <t>Feb 16 2026 11:32AM</t>
  </si>
  <si>
    <t>000001011</t>
  </si>
  <si>
    <t>COLMENA SEGUROS RIESGOS LABORALES S.A., RIESGOS LABORALES COLMENA S.A. COMPAÑIA DE SEGUROS DE VIDA:REINTEGRO INCAPACIDADES000001011</t>
  </si>
  <si>
    <t>Feb 16 2026 11:33AM</t>
  </si>
  <si>
    <t>000001012</t>
  </si>
  <si>
    <t>EPS SURA COMPAÑIA SURAMERICANA SERVICIOS DE SALUD:REINTEGRO INCAPACIDADES000001012</t>
  </si>
  <si>
    <t>Feb 16 2026 11:34AM</t>
  </si>
  <si>
    <t>Feb 17 2026  3:54PM</t>
  </si>
  <si>
    <t>000001013</t>
  </si>
  <si>
    <t>SALUD TOTAL S.A. EPS ARS:REINTEGRO INCAPACIDADES000001013</t>
  </si>
  <si>
    <t>Feb 16 2026 11:36AM</t>
  </si>
  <si>
    <t>000000057</t>
  </si>
  <si>
    <t>Feb 17 2026 11:07AM</t>
  </si>
  <si>
    <t>1050977365</t>
  </si>
  <si>
    <t>CARDONA RAMOS RODRIGO ALEJANDRO</t>
  </si>
  <si>
    <t>3811864</t>
  </si>
  <si>
    <t>NAVARRO DIAZ ALEXANDER</t>
  </si>
  <si>
    <t>000001031</t>
  </si>
  <si>
    <t>ASOCIACION MUTUAL SER EMPRESA SOLIDARIA:Reintegro incapacidades000001031</t>
  </si>
  <si>
    <t>Mar 11 2026  3:57PM</t>
  </si>
  <si>
    <t>000001032</t>
  </si>
  <si>
    <t>ASOCIACION MUTUAL SER EMPRESA SOLIDARIA:Reintegro incapacidades000001032</t>
  </si>
  <si>
    <t>Mar 11 2026  3:59PM</t>
  </si>
  <si>
    <t>000001033</t>
  </si>
  <si>
    <t>ASOCIACION MUTUAL SER EMPRESA SOLIDARIA:Reintegro incapacidades000001033</t>
  </si>
  <si>
    <t>Mar 11 2026  4:01PM</t>
  </si>
  <si>
    <t>000001034</t>
  </si>
  <si>
    <t>E.P.S. SANITAS S.A.:reintegro incapacidades000001034</t>
  </si>
  <si>
    <t>Mar 11 2026  4:03PM</t>
  </si>
  <si>
    <t>000001035</t>
  </si>
  <si>
    <t>E.P.S. SANITAS S.A.:Reintegro incapacidades000001035</t>
  </si>
  <si>
    <t>Mar 11 2026  4:13PM</t>
  </si>
  <si>
    <t>E.P.S. SANITAS S.A.:Reintegro incapacidad000001036</t>
  </si>
  <si>
    <t>Mar 11 2026  4:16PM</t>
  </si>
  <si>
    <t>000001037</t>
  </si>
  <si>
    <t>NUEVA EMPRESA PROMOTORA DE SALUD:reintegro incapacidades000001037</t>
  </si>
  <si>
    <t>Mar 11 2026  4:17PM</t>
  </si>
  <si>
    <t>000001038</t>
  </si>
  <si>
    <t>NUEVA EMPRESA PROMOTORA DE SALUD:Reintegro incapacidades000001038</t>
  </si>
  <si>
    <t>Mar 11 2026  4:18PM</t>
  </si>
  <si>
    <t>000001039</t>
  </si>
  <si>
    <t>NUEVA EMPRESA PROMOTORA DE SALUD:Reintegro incapacidades000001039</t>
  </si>
  <si>
    <t>Mar 11 2026  4:19PM</t>
  </si>
  <si>
    <t>000001040</t>
  </si>
  <si>
    <t>NUEVA EMPRESA PROMOTORA DE SALUD:Reintegro incapacidades000001040</t>
  </si>
  <si>
    <t>Mar 11 2026  4:20PM</t>
  </si>
  <si>
    <t>1047447859</t>
  </si>
  <si>
    <t>DIEGO DIAZ MONTILLA</t>
  </si>
  <si>
    <t>Mar 13 2026  1:17PM</t>
  </si>
  <si>
    <t>Mar 16 2026  5:45PM</t>
  </si>
  <si>
    <t>1002319649</t>
  </si>
  <si>
    <t>Caraballo Salinas Pedro Luis</t>
  </si>
  <si>
    <t>1045704008</t>
  </si>
  <si>
    <t>YAN CARLOS OROZCO HERNANDEZ</t>
  </si>
  <si>
    <t>1082246028</t>
  </si>
  <si>
    <t>RAMOS DORIA MARCO ANTONIO</t>
  </si>
  <si>
    <t>1025881415</t>
  </si>
  <si>
    <t>MARCHENA RUIZ ESTEBAN</t>
  </si>
  <si>
    <t>1143385542</t>
  </si>
  <si>
    <t>BAYUELO ZABALA OSCAR DAVID</t>
  </si>
  <si>
    <t>1007126297</t>
  </si>
  <si>
    <t>ALAPE NAVARRO JORGE ISACC</t>
  </si>
  <si>
    <t>1143373941</t>
  </si>
  <si>
    <t>JHON FREDDY FIGUEROA QUINTERO</t>
  </si>
  <si>
    <t>Saldo a 2025</t>
  </si>
  <si>
    <t>PERIODO COMPRENDIDO ENTRE 01.ENE./2021 Y 28.FEB./2026</t>
  </si>
  <si>
    <t>CONSULTA DE MOVIMIENTO POR FUENTES A 24.MAR./2026</t>
  </si>
  <si>
    <t>2026</t>
  </si>
  <si>
    <t>COMPORTAMIENTO DE INCAPACIDADES 2021 - 2026</t>
  </si>
  <si>
    <t>(Todas)</t>
  </si>
  <si>
    <t>eps</t>
  </si>
  <si>
    <t>ARL SURA</t>
  </si>
  <si>
    <t>AMBUQ</t>
  </si>
  <si>
    <t>Sal Act 2026</t>
  </si>
  <si>
    <t>Incapacidades a 2026 *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</si>
</sst>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"/>
    <numFmt numFmtId="165" formatCode="_-* #,##0_-;\-* #,##0_-;_-* &quot;-&quot;??_-;_-@_-"/>
    <numFmt numFmtId="166" formatCode="#,##0,"/>
    <numFmt numFmtId="167" formatCode="_-&quot;$&quot;\ * #,##0_-;\-&quot;$&quot;\ * #,##0_-;_-&quot;$&quot;\ * &quot;-&quot;??_-;_-@_-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Helvetica"/>
      <family val="2"/>
    </font>
    <font>
      <sz val="10"/>
      <color theme="1"/>
      <name val="Calibri"/>
      <family val="2"/>
      <scheme val="minor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  <font>
      <i/>
      <sz val="9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2" fillId="0" borderId="1" xfId="0" applyNumberFormat="1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2" xfId="0" applyBorder="1" applyAlignment="1">
      <alignment vertical="center"/>
    </xf>
    <xf numFmtId="165" fontId="0" fillId="0" borderId="8" xfId="1" applyNumberFormat="1" applyFont="1" applyBorder="1" applyAlignment="1">
      <alignment vertical="center"/>
    </xf>
    <xf numFmtId="165" fontId="0" fillId="0" borderId="9" xfId="1" applyNumberFormat="1" applyFont="1" applyBorder="1" applyAlignment="1">
      <alignment vertical="center"/>
    </xf>
    <xf numFmtId="165" fontId="0" fillId="0" borderId="10" xfId="1" applyNumberFormat="1" applyFont="1" applyBorder="1" applyAlignment="1">
      <alignment vertical="center"/>
    </xf>
    <xf numFmtId="165" fontId="0" fillId="0" borderId="0" xfId="0" applyNumberFormat="1"/>
    <xf numFmtId="0" fontId="7" fillId="0" borderId="11" xfId="0" applyFont="1" applyBorder="1"/>
    <xf numFmtId="166" fontId="7" fillId="0" borderId="11" xfId="1" applyNumberFormat="1" applyFont="1" applyBorder="1"/>
    <xf numFmtId="166" fontId="0" fillId="0" borderId="0" xfId="0" applyNumberFormat="1"/>
    <xf numFmtId="0" fontId="9" fillId="0" borderId="11" xfId="0" applyFont="1" applyBorder="1"/>
    <xf numFmtId="166" fontId="9" fillId="0" borderId="11" xfId="1" applyNumberFormat="1" applyFont="1" applyBorder="1"/>
    <xf numFmtId="0" fontId="10" fillId="4" borderId="11" xfId="0" applyFont="1" applyFill="1" applyBorder="1"/>
    <xf numFmtId="166" fontId="10" fillId="4" borderId="11" xfId="1" applyNumberFormat="1" applyFont="1" applyFill="1" applyBorder="1"/>
    <xf numFmtId="0" fontId="0" fillId="0" borderId="15" xfId="0" applyBorder="1"/>
    <xf numFmtId="0" fontId="11" fillId="0" borderId="0" xfId="0" applyFont="1"/>
    <xf numFmtId="4" fontId="5" fillId="0" borderId="1" xfId="0" applyNumberFormat="1" applyFont="1" applyBorder="1" applyAlignment="1">
      <alignment horizontal="right" vertical="center"/>
    </xf>
    <xf numFmtId="4" fontId="0" fillId="0" borderId="1" xfId="0" applyNumberFormat="1" applyBorder="1" applyAlignment="1">
      <alignment vertical="center"/>
    </xf>
    <xf numFmtId="165" fontId="0" fillId="0" borderId="0" xfId="1" applyNumberFormat="1" applyFont="1"/>
    <xf numFmtId="0" fontId="12" fillId="0" borderId="1" xfId="0" applyFont="1" applyBorder="1" applyAlignment="1">
      <alignment horizontal="left" vertical="center"/>
    </xf>
    <xf numFmtId="4" fontId="1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4" fontId="5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wrapText="1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0" borderId="0" xfId="0" pivotButton="1"/>
    <xf numFmtId="3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165" fontId="5" fillId="5" borderId="1" xfId="1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5" borderId="1" xfId="0" applyNumberForma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165" fontId="0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left" vertical="top" wrapText="1"/>
    </xf>
    <xf numFmtId="0" fontId="4" fillId="2" borderId="16" xfId="0" applyFont="1" applyFill="1" applyBorder="1" applyAlignment="1">
      <alignment horizontal="center"/>
    </xf>
    <xf numFmtId="43" fontId="0" fillId="0" borderId="0" xfId="0" applyNumberFormat="1"/>
    <xf numFmtId="9" fontId="0" fillId="0" borderId="0" xfId="3" applyFont="1"/>
    <xf numFmtId="44" fontId="0" fillId="0" borderId="0" xfId="2" applyFont="1"/>
    <xf numFmtId="44" fontId="0" fillId="0" borderId="0" xfId="0" applyNumberFormat="1"/>
    <xf numFmtId="167" fontId="0" fillId="0" borderId="0" xfId="2" applyNumberFormat="1" applyFont="1"/>
    <xf numFmtId="167" fontId="0" fillId="0" borderId="0" xfId="0" applyNumberFormat="1"/>
    <xf numFmtId="167" fontId="5" fillId="0" borderId="0" xfId="0" applyNumberFormat="1" applyFont="1"/>
    <xf numFmtId="0" fontId="5" fillId="0" borderId="0" xfId="0" applyFont="1" applyAlignment="1">
      <alignment horizontal="center"/>
    </xf>
    <xf numFmtId="167" fontId="5" fillId="0" borderId="0" xfId="2" applyNumberFormat="1" applyFont="1"/>
    <xf numFmtId="0" fontId="5" fillId="0" borderId="0" xfId="0" applyFont="1" applyAlignment="1">
      <alignment horizontal="left"/>
    </xf>
    <xf numFmtId="44" fontId="5" fillId="0" borderId="0" xfId="2" applyFont="1"/>
    <xf numFmtId="43" fontId="5" fillId="0" borderId="0" xfId="0" applyNumberFormat="1" applyFont="1"/>
    <xf numFmtId="0" fontId="5" fillId="0" borderId="0" xfId="0" applyFont="1" applyAlignment="1">
      <alignment horizontal="right"/>
    </xf>
    <xf numFmtId="0" fontId="4" fillId="2" borderId="0" xfId="0" applyFont="1" applyFill="1" applyAlignment="1">
      <alignment horizontal="left"/>
    </xf>
    <xf numFmtId="43" fontId="4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vertical="center"/>
    </xf>
    <xf numFmtId="44" fontId="0" fillId="5" borderId="0" xfId="0" applyNumberFormat="1" applyFill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8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Comportamiento</a:t>
            </a:r>
            <a:r>
              <a:rPr lang="es-CO" baseline="0"/>
              <a:t> Incapacidades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Comportamiento!$F$8:$R$8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Comportamiento!$F$13:$R$13</c:f>
              <c:numCache>
                <c:formatCode>#,##0,</c:formatCode>
                <c:ptCount val="5"/>
                <c:pt idx="0">
                  <c:v>39009768.060000002</c:v>
                </c:pt>
                <c:pt idx="1">
                  <c:v>61096380.060000002</c:v>
                </c:pt>
                <c:pt idx="2">
                  <c:v>166108275.06</c:v>
                </c:pt>
                <c:pt idx="3">
                  <c:v>176373108.06</c:v>
                </c:pt>
                <c:pt idx="4">
                  <c:v>179643560.06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3-409A-B9EF-AD73FDE21B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6406432"/>
        <c:axId val="1736413632"/>
      </c:lineChart>
      <c:catAx>
        <c:axId val="17364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413632"/>
        <c:crosses val="autoZero"/>
        <c:auto val="1"/>
        <c:lblAlgn val="ctr"/>
        <c:lblOffset val="100"/>
        <c:noMultiLvlLbl val="0"/>
      </c:catAx>
      <c:valAx>
        <c:axId val="17364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64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960783</xdr:colOff>
      <xdr:row>28</xdr:row>
      <xdr:rowOff>92765</xdr:rowOff>
    </xdr:from>
    <xdr:to>
      <xdr:col>17</xdr:col>
      <xdr:colOff>642731</xdr:colOff>
      <xdr:row>43</xdr:row>
      <xdr:rowOff>53009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1288DF-C4C5-4C62-B839-8B3B76146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5.09.2025%2010.45.34%20a.&#160;m.%20-%20Novedades_GH%20-%20TA_2024%20NOMINA.xlsx" TargetMode="External"/><Relationship Id="rId2" Type="http://schemas.openxmlformats.org/officeDocument/2006/relationships/externalLinkPath" Target="https://transambientalco-my.sharepoint.com/personal/analista_nomina_transambiental_com_co/Documents/25.09.2025%2010.45.34%20a.&#160;m.%20-%20Novedades_GH%20-%20TA_2024%20NOMINA.xlsx" TargetMode="External"/><Relationship Id="rId1" Type="http://schemas.openxmlformats.org/officeDocument/2006/relationships/externalLinkPath" Target="/personal/analista_nomina_transambiental_com_co/Documents/25.09.2025%2010.45.34%20a.&#160;m.%20-%20Novedades_GH%20-%20TA_2024%20NOMI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 Otras Ausencias"/>
      <sheetName val="2. Ingreso de incapacidades"/>
      <sheetName val="OSORIO CASTILLO JESUS RAFAEL"/>
      <sheetName val="CASO WILLIAM OLAVE"/>
      <sheetName val="CASO ROSSANA"/>
      <sheetName val="planta de personal"/>
      <sheetName val="Codigos "/>
      <sheetName val="Hoja1"/>
      <sheetName val="Informes Ausentismo 2020"/>
    </sheetNames>
    <sheetDataSet>
      <sheetData sheetId="0"/>
      <sheetData sheetId="1">
        <row r="5">
          <cell r="C5">
            <v>9180376</v>
          </cell>
          <cell r="D5" t="str">
            <v>ZUÑIGA MERCADO DIOFANOR</v>
          </cell>
          <cell r="E5" t="str">
            <v>OPERADOR DE PADRÓN</v>
          </cell>
          <cell r="G5" t="str">
            <v>X</v>
          </cell>
          <cell r="M5" t="str">
            <v>ENFERMEDAD GENERAL</v>
          </cell>
          <cell r="N5" t="str">
            <v>NT</v>
          </cell>
          <cell r="O5" t="str">
            <v>SALUD TOTAL E.P.S.</v>
          </cell>
        </row>
        <row r="6">
          <cell r="C6">
            <v>9180376</v>
          </cell>
          <cell r="D6" t="str">
            <v>ZUÑIGA MERCADO DIOFANOR</v>
          </cell>
          <cell r="E6" t="str">
            <v>OPERADOR DE PADRÓN</v>
          </cell>
          <cell r="G6" t="str">
            <v>X</v>
          </cell>
          <cell r="M6" t="str">
            <v>ENFERMEDAD GENERAL</v>
          </cell>
          <cell r="N6">
            <v>5002434</v>
          </cell>
          <cell r="O6" t="str">
            <v>SALUD TOTAL E.P.S.</v>
          </cell>
        </row>
        <row r="7">
          <cell r="C7">
            <v>9180376</v>
          </cell>
          <cell r="D7" t="str">
            <v>ZUÑIGA MERCADO DIOFANOR</v>
          </cell>
          <cell r="E7" t="str">
            <v>OPERADOR DE PADRÓN</v>
          </cell>
          <cell r="G7" t="str">
            <v>X</v>
          </cell>
          <cell r="M7" t="str">
            <v>ENFERMEDAD GENERAL</v>
          </cell>
          <cell r="N7" t="str">
            <v>NT</v>
          </cell>
          <cell r="O7" t="str">
            <v>SALUD TOTAL E.P.S.</v>
          </cell>
        </row>
        <row r="8">
          <cell r="C8">
            <v>9180376</v>
          </cell>
          <cell r="D8" t="str">
            <v>ZUÑIGA MERCADO DIOFANOR</v>
          </cell>
          <cell r="E8" t="str">
            <v>OPERADOR DE PADRÓN</v>
          </cell>
          <cell r="G8" t="str">
            <v>X</v>
          </cell>
          <cell r="M8" t="str">
            <v>ENFERMEDAD GENERAL</v>
          </cell>
          <cell r="N8">
            <v>46244255</v>
          </cell>
          <cell r="O8" t="str">
            <v>SALUD TOTAL E.P.S.</v>
          </cell>
        </row>
        <row r="9">
          <cell r="C9">
            <v>9180376</v>
          </cell>
          <cell r="D9" t="str">
            <v>ZUÑIGA MERCADO DIOFANOR</v>
          </cell>
          <cell r="E9" t="str">
            <v>OPERADOR DE PADRÓN</v>
          </cell>
          <cell r="G9" t="str">
            <v>X</v>
          </cell>
          <cell r="M9" t="str">
            <v>ENFERMEDAD GENERAL</v>
          </cell>
          <cell r="N9">
            <v>14361500</v>
          </cell>
          <cell r="O9" t="str">
            <v>SALUD TOTAL E.P.S.</v>
          </cell>
        </row>
        <row r="10">
          <cell r="C10">
            <v>9180376</v>
          </cell>
          <cell r="D10" t="str">
            <v>ZUÑIGA MERCADO DIOFANOR</v>
          </cell>
          <cell r="E10" t="str">
            <v>OPERADOR DE PADRÓN</v>
          </cell>
          <cell r="G10" t="str">
            <v>X</v>
          </cell>
          <cell r="M10" t="str">
            <v>ENFERMEDAD GENERAL</v>
          </cell>
          <cell r="N10">
            <v>17580188</v>
          </cell>
          <cell r="O10" t="str">
            <v>SALUD TOTAL E.P.S.</v>
          </cell>
        </row>
        <row r="11">
          <cell r="C11">
            <v>9180376</v>
          </cell>
          <cell r="D11" t="str">
            <v>ZUÑIGA MERCADO DIOFANOR</v>
          </cell>
          <cell r="E11" t="str">
            <v>OPERADOR DE PADRÓN</v>
          </cell>
          <cell r="G11" t="str">
            <v>X</v>
          </cell>
          <cell r="M11" t="str">
            <v>ENFERMEDAD GENERAL</v>
          </cell>
          <cell r="N11">
            <v>17577774</v>
          </cell>
          <cell r="O11" t="str">
            <v>SALUD TOTAL E.P.S.</v>
          </cell>
        </row>
        <row r="12">
          <cell r="C12">
            <v>9180376</v>
          </cell>
          <cell r="D12" t="str">
            <v>ZUÑIGA MERCADO DIOFANOR</v>
          </cell>
          <cell r="E12" t="str">
            <v>OPERADOR DE PADRÓN</v>
          </cell>
          <cell r="G12" t="str">
            <v>X</v>
          </cell>
          <cell r="M12" t="str">
            <v>ENFERMEDAD GENERAL</v>
          </cell>
          <cell r="N12" t="str">
            <v>NT</v>
          </cell>
          <cell r="O12" t="str">
            <v>SALUD TOTAL E.P.S.</v>
          </cell>
        </row>
        <row r="13">
          <cell r="C13">
            <v>73155918</v>
          </cell>
          <cell r="D13" t="str">
            <v>ZUÑIGA GENES LERSON</v>
          </cell>
          <cell r="E13" t="str">
            <v>OPERADOR DE PADRÓN</v>
          </cell>
          <cell r="G13" t="str">
            <v>X</v>
          </cell>
          <cell r="M13" t="str">
            <v>ENFERMEDAD GENERAL</v>
          </cell>
          <cell r="N13">
            <v>7243957</v>
          </cell>
          <cell r="O13" t="str">
            <v>SALUD TOTAL E.P.S.</v>
          </cell>
        </row>
        <row r="14">
          <cell r="C14">
            <v>73155918</v>
          </cell>
          <cell r="D14" t="str">
            <v>ZUÑIGA GENES LERSON</v>
          </cell>
          <cell r="E14" t="str">
            <v>OPERADOR DE PADRÓN</v>
          </cell>
          <cell r="L14" t="str">
            <v>X</v>
          </cell>
          <cell r="M14" t="str">
            <v>AISLAMIENTO PREVENTIVO</v>
          </cell>
          <cell r="N14" t="str">
            <v>NT</v>
          </cell>
          <cell r="O14" t="str">
            <v>SALUD TOTAL E.P.S.</v>
          </cell>
        </row>
        <row r="15">
          <cell r="C15">
            <v>73155918</v>
          </cell>
          <cell r="D15" t="str">
            <v>ZUÑIGA GENES LERSON</v>
          </cell>
          <cell r="E15" t="str">
            <v>OPERADOR DE PADRÓN</v>
          </cell>
          <cell r="G15" t="str">
            <v>X</v>
          </cell>
          <cell r="M15" t="str">
            <v>ENFERMEDAD GENERAL</v>
          </cell>
          <cell r="N15">
            <v>5455332</v>
          </cell>
          <cell r="O15" t="str">
            <v>SALUD TOTAL E.P.S.</v>
          </cell>
        </row>
        <row r="16">
          <cell r="C16">
            <v>73155918</v>
          </cell>
          <cell r="D16" t="str">
            <v>ZUÑIGA GENES LERSON</v>
          </cell>
          <cell r="E16" t="str">
            <v>OPERADOR DE PADRÓN</v>
          </cell>
          <cell r="G16" t="str">
            <v>X</v>
          </cell>
          <cell r="M16" t="str">
            <v>ENFERMEDAD GENERAL</v>
          </cell>
          <cell r="N16">
            <v>7216944</v>
          </cell>
          <cell r="O16" t="str">
            <v>SALUD TOTAL E.P.S.</v>
          </cell>
        </row>
        <row r="17">
          <cell r="C17">
            <v>73155918</v>
          </cell>
          <cell r="D17" t="str">
            <v>ZUÑIGA GENES LERSON</v>
          </cell>
          <cell r="E17" t="str">
            <v>OPERADOR DE PADRÓN</v>
          </cell>
          <cell r="G17" t="str">
            <v>X</v>
          </cell>
          <cell r="M17" t="str">
            <v>ENFERMEDAD GENERAL</v>
          </cell>
          <cell r="N17">
            <v>9991607</v>
          </cell>
          <cell r="O17" t="str">
            <v>SALUD TOTAL E.P.S.</v>
          </cell>
        </row>
        <row r="18">
          <cell r="C18">
            <v>71666602</v>
          </cell>
          <cell r="D18" t="str">
            <v>ZULUAGA GIRALDO CARLOS ARBERTO</v>
          </cell>
          <cell r="E18" t="str">
            <v>OPERADOR DE PADRÓN</v>
          </cell>
          <cell r="G18" t="str">
            <v>X</v>
          </cell>
          <cell r="M18" t="str">
            <v>ENFERMEDAD GENERAL</v>
          </cell>
          <cell r="N18">
            <v>28754121</v>
          </cell>
          <cell r="O18" t="str">
            <v>SURA E.P.S.</v>
          </cell>
        </row>
        <row r="19">
          <cell r="C19">
            <v>1047495774</v>
          </cell>
          <cell r="D19" t="str">
            <v>ZARZA REYES LUVIS STELLA</v>
          </cell>
          <cell r="E19" t="str">
            <v>APRENDIZ SENA</v>
          </cell>
          <cell r="G19" t="str">
            <v>X</v>
          </cell>
          <cell r="M19" t="str">
            <v>ENFERMEDAD GENERAL</v>
          </cell>
          <cell r="N19">
            <v>2425</v>
          </cell>
          <cell r="O19" t="str">
            <v>SALUD TOTAL E.P.S.</v>
          </cell>
        </row>
        <row r="20">
          <cell r="C20">
            <v>1128061952</v>
          </cell>
          <cell r="D20" t="str">
            <v>ZARZA CATALAN JOSE MARIA</v>
          </cell>
          <cell r="E20" t="str">
            <v>OPERADOR DE PATIO</v>
          </cell>
          <cell r="G20" t="str">
            <v>X</v>
          </cell>
          <cell r="M20" t="str">
            <v>ENFERMEDAD GENERAL</v>
          </cell>
          <cell r="N20">
            <v>155227961</v>
          </cell>
          <cell r="O20" t="str">
            <v>SALUD TOTAL E.P.S.</v>
          </cell>
        </row>
        <row r="21">
          <cell r="C21">
            <v>1128061952</v>
          </cell>
          <cell r="D21" t="str">
            <v>ZARZA CATALAN JOSE MARIA</v>
          </cell>
          <cell r="E21" t="str">
            <v>OPERADOR DE PATIO</v>
          </cell>
          <cell r="G21" t="str">
            <v>x</v>
          </cell>
          <cell r="M21" t="str">
            <v>ENFERMEDAD GENERAL</v>
          </cell>
          <cell r="O21" t="str">
            <v>SALUD TOTAL E.P.S.</v>
          </cell>
        </row>
        <row r="22">
          <cell r="C22">
            <v>1128061952</v>
          </cell>
          <cell r="D22" t="str">
            <v>ZARZA CATALAN JOSE MARIA</v>
          </cell>
          <cell r="E22" t="str">
            <v>OPERADOR DE PATIO</v>
          </cell>
          <cell r="G22" t="str">
            <v>x</v>
          </cell>
          <cell r="M22" t="str">
            <v>ENFERMEDAD GENERAL</v>
          </cell>
          <cell r="O22" t="str">
            <v>SALUD TOTAL E.P.S.</v>
          </cell>
        </row>
        <row r="23">
          <cell r="C23">
            <v>1128061952</v>
          </cell>
          <cell r="D23" t="str">
            <v>ZARZA CATALAN JOSE MARIA</v>
          </cell>
          <cell r="E23" t="str">
            <v>OPERADOR DE PATIO</v>
          </cell>
          <cell r="G23" t="str">
            <v>x</v>
          </cell>
          <cell r="M23" t="str">
            <v>ENFERMEDAD GENERAL</v>
          </cell>
          <cell r="N23">
            <v>10060904669</v>
          </cell>
          <cell r="O23" t="str">
            <v>SURA E.P.S.</v>
          </cell>
        </row>
        <row r="24">
          <cell r="C24">
            <v>1128061952</v>
          </cell>
          <cell r="D24" t="str">
            <v>ZARZA CATALAN JOSE MARIA</v>
          </cell>
          <cell r="E24" t="str">
            <v>OPERADOR DE PATIO</v>
          </cell>
          <cell r="F24" t="str">
            <v>X</v>
          </cell>
          <cell r="M24" t="str">
            <v>ACCIDENTE DE TRABAJO</v>
          </cell>
          <cell r="N24">
            <v>10072164988</v>
          </cell>
          <cell r="O24" t="str">
            <v>ARL SURA</v>
          </cell>
        </row>
        <row r="25">
          <cell r="C25">
            <v>1128061952</v>
          </cell>
          <cell r="D25" t="str">
            <v>ZARZA CATALAN JOSE MARIA</v>
          </cell>
          <cell r="E25" t="str">
            <v>OPERADOR DE PATIO</v>
          </cell>
          <cell r="G25" t="str">
            <v>x</v>
          </cell>
          <cell r="M25" t="str">
            <v>ENFERMEDAD GENERAL</v>
          </cell>
          <cell r="N25">
            <v>182238361</v>
          </cell>
          <cell r="O25" t="str">
            <v>SALUD TOTAL E.P.S.</v>
          </cell>
        </row>
        <row r="26">
          <cell r="C26">
            <v>1047492334</v>
          </cell>
          <cell r="D26" t="str">
            <v>VILLERO GARCIA JONAIDER DE JESUS</v>
          </cell>
          <cell r="E26" t="str">
            <v>OPERADOR DE BUSETÓN</v>
          </cell>
          <cell r="G26" t="str">
            <v>X</v>
          </cell>
          <cell r="M26" t="str">
            <v>ENFERMEDAD GENERAL</v>
          </cell>
          <cell r="N26">
            <v>182375650</v>
          </cell>
          <cell r="O26" t="str">
            <v>SALUD TOTAL E.P.S.</v>
          </cell>
        </row>
        <row r="27">
          <cell r="C27">
            <v>1047492334</v>
          </cell>
          <cell r="D27" t="str">
            <v>VILLERO GARCIA JONAIDER DE JESUS</v>
          </cell>
          <cell r="E27" t="str">
            <v>OPERADOR DE BUSETÓN</v>
          </cell>
          <cell r="G27" t="str">
            <v>X</v>
          </cell>
          <cell r="M27" t="str">
            <v>ENFERMEDAD GENERAL</v>
          </cell>
          <cell r="N27">
            <v>182634150</v>
          </cell>
          <cell r="O27" t="str">
            <v>SALUD TOTAL E.P.S.</v>
          </cell>
        </row>
        <row r="28">
          <cell r="C28">
            <v>1047492334</v>
          </cell>
          <cell r="D28" t="str">
            <v>VILLERO GARCIA JONAIDER DE JESUS</v>
          </cell>
          <cell r="E28" t="str">
            <v>OPERADOR DE BUSETÓN</v>
          </cell>
          <cell r="G28" t="str">
            <v>X</v>
          </cell>
          <cell r="M28" t="str">
            <v>ENFERMEDAD GENERAL</v>
          </cell>
          <cell r="N28">
            <v>1047492334</v>
          </cell>
          <cell r="O28" t="str">
            <v>SALUD TOTAL E.P.S.</v>
          </cell>
        </row>
        <row r="29">
          <cell r="C29">
            <v>1047492334</v>
          </cell>
          <cell r="D29" t="str">
            <v>VILLERO GARCIA JONAIDER DE JESUS</v>
          </cell>
          <cell r="E29" t="str">
            <v>OPERADOR DE BUSETÓN</v>
          </cell>
          <cell r="G29" t="str">
            <v>X</v>
          </cell>
          <cell r="M29" t="str">
            <v>ENFERMEDAD GENERAL</v>
          </cell>
          <cell r="N29">
            <v>177563738</v>
          </cell>
          <cell r="O29" t="str">
            <v>SALUD TOTAL E.P.S.</v>
          </cell>
        </row>
        <row r="30">
          <cell r="C30">
            <v>1047492334</v>
          </cell>
          <cell r="D30" t="str">
            <v>VILLERO GARCIA JONAIDER DE JESUS</v>
          </cell>
          <cell r="E30" t="str">
            <v>OPERADOR DE BUSETÓN</v>
          </cell>
          <cell r="G30" t="str">
            <v>X</v>
          </cell>
          <cell r="M30" t="str">
            <v>ENFERMEDAD GENERAL</v>
          </cell>
          <cell r="N30" t="str">
            <v>NA</v>
          </cell>
          <cell r="O30" t="str">
            <v>SALUD TOTAL E.P.S.</v>
          </cell>
        </row>
        <row r="31">
          <cell r="C31">
            <v>1047492334</v>
          </cell>
          <cell r="D31" t="str">
            <v>VILLERO GARCIA JONAIDER DE JESUS</v>
          </cell>
          <cell r="E31" t="str">
            <v>OPERADOR DE BUSETÓN</v>
          </cell>
          <cell r="G31" t="str">
            <v>X</v>
          </cell>
          <cell r="M31" t="str">
            <v>ENFERMEDAD GENERAL</v>
          </cell>
          <cell r="N31" t="str">
            <v>EPS002</v>
          </cell>
          <cell r="O31" t="str">
            <v>SALUD TOTAL E.P.S.</v>
          </cell>
        </row>
        <row r="32">
          <cell r="C32">
            <v>1047492334</v>
          </cell>
          <cell r="D32" t="str">
            <v>VILLERO GARCIA JONAIDER DE JESUS</v>
          </cell>
          <cell r="E32" t="str">
            <v>OPERADOR DE BUSETÓN</v>
          </cell>
          <cell r="G32" t="str">
            <v>X</v>
          </cell>
          <cell r="M32" t="str">
            <v>ENFERMEDAD GENERAL</v>
          </cell>
          <cell r="N32">
            <v>7400167</v>
          </cell>
          <cell r="O32" t="str">
            <v>SALUD TOTAL E.P.S.</v>
          </cell>
        </row>
        <row r="33">
          <cell r="C33">
            <v>1047492334</v>
          </cell>
          <cell r="D33" t="str">
            <v>VILLERO GARCIA JONAIDER DE JESUS</v>
          </cell>
          <cell r="E33" t="str">
            <v>OPERADOR DE BUSETÓN</v>
          </cell>
          <cell r="G33" t="str">
            <v>X</v>
          </cell>
          <cell r="M33" t="str">
            <v>ENFERMEDAD GENERAL</v>
          </cell>
          <cell r="N33">
            <v>2472097</v>
          </cell>
          <cell r="O33" t="str">
            <v>SALUD TOTAL E.P.S.</v>
          </cell>
        </row>
        <row r="34">
          <cell r="C34">
            <v>1047492334</v>
          </cell>
          <cell r="D34" t="str">
            <v>VILLERO GARCIA JONAIDER DE JESUS</v>
          </cell>
          <cell r="E34" t="str">
            <v>OPERADOR DE BUSETÓN</v>
          </cell>
          <cell r="G34" t="str">
            <v>X</v>
          </cell>
          <cell r="M34" t="str">
            <v>ENFERMEDAD GENERAL</v>
          </cell>
          <cell r="N34">
            <v>9188669</v>
          </cell>
          <cell r="O34" t="str">
            <v>SALUD TOTAL E.P.S.</v>
          </cell>
        </row>
        <row r="35">
          <cell r="C35">
            <v>1047492334</v>
          </cell>
          <cell r="D35" t="str">
            <v>VILLERO GARCIA JONAIDER DE JESUS</v>
          </cell>
          <cell r="E35" t="str">
            <v>OPERADOR DE BUSETÓN</v>
          </cell>
          <cell r="G35" t="str">
            <v>X</v>
          </cell>
          <cell r="M35" t="str">
            <v>ENFERMEDAD GENERAL</v>
          </cell>
          <cell r="N35" t="str">
            <v>NT</v>
          </cell>
          <cell r="O35" t="str">
            <v>SALUD TOTAL E.P.S.</v>
          </cell>
        </row>
        <row r="36">
          <cell r="C36">
            <v>1047492334</v>
          </cell>
          <cell r="D36" t="str">
            <v>VILLERO GARCIA JONAIDER DE JESUS</v>
          </cell>
          <cell r="E36" t="str">
            <v>OPERADOR DE BUSETÓN</v>
          </cell>
          <cell r="G36" t="str">
            <v>X</v>
          </cell>
          <cell r="M36" t="str">
            <v>ENFERMEDAD GENERAL</v>
          </cell>
          <cell r="N36">
            <v>2848688</v>
          </cell>
          <cell r="O36" t="str">
            <v>SALUD TOTAL E.P.S.</v>
          </cell>
        </row>
        <row r="37">
          <cell r="C37">
            <v>1047492334</v>
          </cell>
          <cell r="D37" t="str">
            <v>VILLERO GARCIA JONAIDER DE JESUS</v>
          </cell>
          <cell r="E37" t="str">
            <v>OPERADOR DE BUSETÓN</v>
          </cell>
          <cell r="L37" t="str">
            <v>X</v>
          </cell>
          <cell r="M37" t="str">
            <v>AISLAMIENTO PREVENTIVO</v>
          </cell>
          <cell r="N37" t="str">
            <v>NT</v>
          </cell>
          <cell r="O37" t="str">
            <v>SALUD TOTAL E.P.S.</v>
          </cell>
        </row>
        <row r="38">
          <cell r="C38">
            <v>1047492334</v>
          </cell>
          <cell r="D38" t="str">
            <v>VILLERO GARCIA JONAIDER DE JESUS</v>
          </cell>
          <cell r="E38" t="str">
            <v>OPERADOR DE BUSETÓN</v>
          </cell>
          <cell r="G38" t="str">
            <v>X</v>
          </cell>
          <cell r="M38" t="str">
            <v>ENFERMEDAD GENERAL</v>
          </cell>
          <cell r="N38">
            <v>1367925</v>
          </cell>
          <cell r="O38" t="str">
            <v>SALUD TOTAL E.P.S.</v>
          </cell>
        </row>
        <row r="39">
          <cell r="C39">
            <v>1047492334</v>
          </cell>
          <cell r="D39" t="str">
            <v>VILLERO GARCIA JONAIDER DE JESUS</v>
          </cell>
          <cell r="E39" t="str">
            <v>OPERADOR DE BUSETÓN</v>
          </cell>
          <cell r="G39" t="str">
            <v>X</v>
          </cell>
          <cell r="M39" t="str">
            <v>ENFERMEDAD GENERAL</v>
          </cell>
          <cell r="N39">
            <v>3185721</v>
          </cell>
          <cell r="O39" t="str">
            <v>SALUD TOTAL E.P.S.</v>
          </cell>
        </row>
        <row r="40">
          <cell r="C40">
            <v>1047492334</v>
          </cell>
          <cell r="D40" t="str">
            <v>VILLERO GARCIA JONAIDER DE JESUS</v>
          </cell>
          <cell r="E40" t="str">
            <v>OPERADOR DE BUSETÓN</v>
          </cell>
          <cell r="G40" t="str">
            <v>X</v>
          </cell>
          <cell r="M40" t="str">
            <v>ENFERMEDAD GENERAL</v>
          </cell>
          <cell r="N40">
            <v>5091134</v>
          </cell>
          <cell r="O40" t="str">
            <v>SALUD TOTAL E.P.S.</v>
          </cell>
        </row>
        <row r="41">
          <cell r="C41">
            <v>1047492334</v>
          </cell>
          <cell r="D41" t="str">
            <v>VILLERO GARCIA JONAIDER DE JESUS</v>
          </cell>
          <cell r="E41" t="str">
            <v>OPERADOR DE BUSETÓN</v>
          </cell>
          <cell r="G41" t="str">
            <v>X</v>
          </cell>
          <cell r="M41" t="str">
            <v>ENFERMEDAD GENERAL</v>
          </cell>
          <cell r="N41">
            <v>2810148</v>
          </cell>
          <cell r="O41" t="str">
            <v>SALUD TOTAL E.P.S.</v>
          </cell>
        </row>
        <row r="42">
          <cell r="C42">
            <v>1047492334</v>
          </cell>
          <cell r="D42" t="str">
            <v>VILLERO GARCIA JONAIDER DE JESUS</v>
          </cell>
          <cell r="E42" t="str">
            <v>OPERADOR DE BUSETÓN</v>
          </cell>
          <cell r="G42" t="str">
            <v>X</v>
          </cell>
          <cell r="M42" t="str">
            <v>ENFERMEDAD GENERAL</v>
          </cell>
          <cell r="N42" t="str">
            <v>NT</v>
          </cell>
          <cell r="O42" t="str">
            <v>SALUD TOTAL E.P.S.</v>
          </cell>
        </row>
        <row r="43">
          <cell r="C43">
            <v>1048602851</v>
          </cell>
          <cell r="D43" t="str">
            <v>VILLAREAL LOMBANA SAMIR EDGARDO</v>
          </cell>
          <cell r="E43" t="str">
            <v>OPERADOR DE PADRÓN</v>
          </cell>
          <cell r="G43" t="str">
            <v>X</v>
          </cell>
          <cell r="M43" t="str">
            <v>ENFERMEDAD GENERAL</v>
          </cell>
          <cell r="N43">
            <v>8681</v>
          </cell>
          <cell r="O43" t="str">
            <v>SANITAS E.P.S</v>
          </cell>
        </row>
        <row r="44">
          <cell r="C44">
            <v>1048602851</v>
          </cell>
          <cell r="D44" t="str">
            <v>VILLAREAL LOMBANA SAMIR EDGARDO</v>
          </cell>
          <cell r="E44" t="str">
            <v>OPERADOR DE PADRÓN</v>
          </cell>
          <cell r="G44" t="str">
            <v>X</v>
          </cell>
          <cell r="M44" t="str">
            <v>ENFERMEDAD GENERAL</v>
          </cell>
          <cell r="N44">
            <v>10059</v>
          </cell>
          <cell r="O44" t="str">
            <v>SANITAS E.P.S</v>
          </cell>
        </row>
        <row r="45">
          <cell r="C45">
            <v>1048602851</v>
          </cell>
          <cell r="D45" t="str">
            <v>VILLAREAL LOMBANA SAMIR EDGARDO</v>
          </cell>
          <cell r="E45" t="str">
            <v>OPERADOR DE PADRÓN</v>
          </cell>
          <cell r="G45" t="str">
            <v>X</v>
          </cell>
          <cell r="M45" t="str">
            <v>ENFERMEDAD GENERAL</v>
          </cell>
          <cell r="N45">
            <v>4684306</v>
          </cell>
          <cell r="O45" t="str">
            <v>SANITAS E.P.S</v>
          </cell>
        </row>
        <row r="46">
          <cell r="C46">
            <v>1048602851</v>
          </cell>
          <cell r="D46" t="str">
            <v>VILLAREAL LOMBANA SAMIR EDGARDO</v>
          </cell>
          <cell r="E46" t="str">
            <v>OPERADOR DE PADRÓN</v>
          </cell>
          <cell r="G46" t="str">
            <v>X</v>
          </cell>
          <cell r="M46" t="str">
            <v>ENFERMEDAD GENERAL</v>
          </cell>
          <cell r="N46">
            <v>4977044</v>
          </cell>
          <cell r="O46" t="str">
            <v>SANITAS E.P.S</v>
          </cell>
        </row>
        <row r="47">
          <cell r="C47">
            <v>1048602851</v>
          </cell>
          <cell r="D47" t="str">
            <v>VILLAREAL LOMBANA SAMIR EDGARDO</v>
          </cell>
          <cell r="E47" t="str">
            <v>OPERADOR DE PADRÓN</v>
          </cell>
          <cell r="G47" t="str">
            <v>X</v>
          </cell>
          <cell r="M47" t="str">
            <v>ENFERMEDAD GENERAL</v>
          </cell>
          <cell r="N47">
            <v>5009044</v>
          </cell>
          <cell r="O47" t="str">
            <v>SANITAS E.P.S</v>
          </cell>
        </row>
        <row r="48">
          <cell r="C48">
            <v>1048602851</v>
          </cell>
          <cell r="D48" t="str">
            <v>VILLAREAL LOMBANA SAMIR EDGARDO</v>
          </cell>
          <cell r="E48" t="str">
            <v>OPERADOR DE PADRÓN</v>
          </cell>
          <cell r="L48" t="str">
            <v>X</v>
          </cell>
          <cell r="M48" t="str">
            <v>AISLAMIENTO PREVENTIVO</v>
          </cell>
          <cell r="N48" t="str">
            <v>NT</v>
          </cell>
          <cell r="O48" t="str">
            <v>SANITAS E.P.S</v>
          </cell>
        </row>
        <row r="49">
          <cell r="C49">
            <v>1048602851</v>
          </cell>
          <cell r="D49" t="str">
            <v>VILLAREAL LOMBANA SAMIR EDGARDO</v>
          </cell>
          <cell r="E49" t="str">
            <v>OPERADOR DE PADRÓN</v>
          </cell>
          <cell r="G49" t="str">
            <v>X</v>
          </cell>
          <cell r="M49" t="str">
            <v>ENFERMEDAD GENERAL</v>
          </cell>
          <cell r="N49" t="str">
            <v>NT</v>
          </cell>
          <cell r="O49" t="str">
            <v>SANITAS E.P.S</v>
          </cell>
        </row>
        <row r="50">
          <cell r="C50">
            <v>1048602851</v>
          </cell>
          <cell r="D50" t="str">
            <v>VILLAREAL LOMBANA SAMIR EDGARDO</v>
          </cell>
          <cell r="E50" t="str">
            <v>OPERADOR DE PADRÓN</v>
          </cell>
          <cell r="G50" t="str">
            <v>X</v>
          </cell>
          <cell r="M50" t="str">
            <v>ENFERMEDAD GENERAL</v>
          </cell>
          <cell r="N50">
            <v>5411089</v>
          </cell>
          <cell r="O50" t="str">
            <v>SANITAS E.P.S</v>
          </cell>
        </row>
        <row r="51">
          <cell r="C51">
            <v>1048602851</v>
          </cell>
          <cell r="D51" t="str">
            <v>VILLAREAL LOMBANA SAMIR EDGARDO</v>
          </cell>
          <cell r="E51" t="str">
            <v>OPERADOR DE PADRÓN</v>
          </cell>
          <cell r="G51" t="str">
            <v>X</v>
          </cell>
          <cell r="M51" t="str">
            <v>ENFERMEDAD GENERAL</v>
          </cell>
          <cell r="N51">
            <v>5538214</v>
          </cell>
          <cell r="O51" t="str">
            <v>SANITAS E.P.S</v>
          </cell>
        </row>
        <row r="52">
          <cell r="C52">
            <v>7919332</v>
          </cell>
          <cell r="D52" t="str">
            <v>VILLADIEGO HERAZO BERNARDO</v>
          </cell>
          <cell r="E52" t="str">
            <v>OPERADOR DE PADRÓN</v>
          </cell>
          <cell r="G52" t="str">
            <v>X</v>
          </cell>
          <cell r="M52" t="str">
            <v>ENFERMEDAD GENERAL</v>
          </cell>
          <cell r="N52">
            <v>1814444517</v>
          </cell>
          <cell r="O52" t="str">
            <v>SALUD TOTAL E.P.S.</v>
          </cell>
        </row>
        <row r="53">
          <cell r="C53">
            <v>7938245</v>
          </cell>
          <cell r="D53" t="str">
            <v>VILLADIEGO ELGUEDO ARLIDES</v>
          </cell>
          <cell r="E53" t="str">
            <v>OPERADOR DE BUSETÓN</v>
          </cell>
          <cell r="G53" t="str">
            <v>X</v>
          </cell>
          <cell r="M53" t="str">
            <v>ENFERMEDAD GENERAL</v>
          </cell>
          <cell r="N53">
            <v>10931094</v>
          </cell>
          <cell r="O53" t="str">
            <v>SALUD TOTAL E.P.S.</v>
          </cell>
        </row>
        <row r="54">
          <cell r="C54">
            <v>1143386339</v>
          </cell>
          <cell r="D54" t="str">
            <v>VERGARA TAPIA VIVIANA</v>
          </cell>
          <cell r="E54" t="str">
            <v>ASISTENTE ADMINISTRATIVO</v>
          </cell>
          <cell r="G54" t="str">
            <v>X</v>
          </cell>
          <cell r="M54" t="str">
            <v>ENFERMEDAD GENERAL</v>
          </cell>
          <cell r="N54">
            <v>29894283</v>
          </cell>
          <cell r="O54" t="str">
            <v>SURA E.P.S.</v>
          </cell>
        </row>
        <row r="55">
          <cell r="C55">
            <v>1047417190</v>
          </cell>
          <cell r="D55" t="str">
            <v>VERGARA TAMARA OSNAIDER DAVID</v>
          </cell>
          <cell r="E55" t="str">
            <v>OPERADOR DE PADRÓN</v>
          </cell>
          <cell r="G55" t="str">
            <v>X</v>
          </cell>
          <cell r="M55" t="str">
            <v>ENFERMEDAD GENERAL</v>
          </cell>
          <cell r="N55">
            <v>89850</v>
          </cell>
          <cell r="O55" t="str">
            <v>EPS MUTUAL SER</v>
          </cell>
        </row>
        <row r="56">
          <cell r="C56">
            <v>1047417190</v>
          </cell>
          <cell r="D56" t="str">
            <v>VERGARA TAMARA OSNAIDER DAVID</v>
          </cell>
          <cell r="E56" t="str">
            <v>OPERADOR DE PADRÓN</v>
          </cell>
          <cell r="G56" t="str">
            <v>X</v>
          </cell>
          <cell r="M56" t="str">
            <v>ENFERMEDAD GENERAL</v>
          </cell>
          <cell r="N56">
            <v>1768542</v>
          </cell>
          <cell r="O56" t="str">
            <v>EPS MUTUAL SER</v>
          </cell>
        </row>
        <row r="57">
          <cell r="C57">
            <v>1047417190</v>
          </cell>
          <cell r="D57" t="str">
            <v>VERGARA TAMARA OSNAIDER DAVID</v>
          </cell>
          <cell r="E57" t="str">
            <v>OPERADOR DE PADRÓN</v>
          </cell>
          <cell r="G57" t="str">
            <v>X</v>
          </cell>
          <cell r="M57" t="str">
            <v>ENFERMEDAD GENERAL</v>
          </cell>
          <cell r="N57" t="str">
            <v>NT</v>
          </cell>
          <cell r="O57" t="str">
            <v>EPS MUTUAL SER</v>
          </cell>
        </row>
        <row r="58">
          <cell r="C58">
            <v>1047417190</v>
          </cell>
          <cell r="D58" t="str">
            <v>VERGARA TAMARA OSNAIDER DAVID</v>
          </cell>
          <cell r="E58" t="str">
            <v>OPERADOR DE PADRÓN</v>
          </cell>
          <cell r="G58" t="str">
            <v>X</v>
          </cell>
          <cell r="M58" t="str">
            <v>ENFERMEDAD GENERAL</v>
          </cell>
          <cell r="N58" t="str">
            <v>NT</v>
          </cell>
          <cell r="O58" t="str">
            <v>EPS MUTUAL SER</v>
          </cell>
        </row>
        <row r="59">
          <cell r="C59">
            <v>1047417190</v>
          </cell>
          <cell r="D59" t="str">
            <v>VERGARA TAMARA OSNAIDER DAVID</v>
          </cell>
          <cell r="E59" t="str">
            <v>OPERADOR DE PADRÓN</v>
          </cell>
          <cell r="G59" t="str">
            <v>X</v>
          </cell>
          <cell r="M59" t="str">
            <v>ENFERMEDAD GENERAL</v>
          </cell>
          <cell r="N59">
            <v>7946</v>
          </cell>
          <cell r="O59" t="str">
            <v>EPS MUTUAL SER</v>
          </cell>
        </row>
        <row r="60">
          <cell r="C60">
            <v>73169783</v>
          </cell>
          <cell r="D60" t="str">
            <v>VERGARA ORTEGA BERCELIO</v>
          </cell>
          <cell r="E60" t="str">
            <v>OPERADOR DE BUSETÓN</v>
          </cell>
          <cell r="G60" t="str">
            <v>X</v>
          </cell>
          <cell r="M60" t="str">
            <v>ENFERMEDAD GENERAL</v>
          </cell>
          <cell r="N60" t="str">
            <v>73169783-1</v>
          </cell>
          <cell r="O60" t="str">
            <v>EPS-S CAJACOPI</v>
          </cell>
        </row>
        <row r="61">
          <cell r="C61">
            <v>73169783</v>
          </cell>
          <cell r="D61" t="str">
            <v>VERGARA ORTEGA BERCELIO</v>
          </cell>
          <cell r="E61" t="str">
            <v>OPERADOR DE BUSETÓN</v>
          </cell>
          <cell r="G61" t="str">
            <v>X</v>
          </cell>
          <cell r="M61" t="str">
            <v>ENFERMEDAD GENERAL</v>
          </cell>
          <cell r="N61" t="str">
            <v>INC18744</v>
          </cell>
          <cell r="O61" t="str">
            <v>EPS-S CAJACOPI</v>
          </cell>
        </row>
        <row r="62">
          <cell r="C62">
            <v>73169783</v>
          </cell>
          <cell r="D62" t="str">
            <v>VERGARA ORTEGA BERCELIO</v>
          </cell>
          <cell r="E62" t="str">
            <v>OPERADOR DE BUSETÓN</v>
          </cell>
          <cell r="G62" t="str">
            <v>X</v>
          </cell>
          <cell r="M62" t="str">
            <v>ENFERMEDAD GENERAL</v>
          </cell>
          <cell r="N62" t="str">
            <v>7316783-2</v>
          </cell>
          <cell r="O62" t="str">
            <v>EPS-S CAJACOPI</v>
          </cell>
        </row>
        <row r="63">
          <cell r="C63">
            <v>73169783</v>
          </cell>
          <cell r="D63" t="str">
            <v>VERGARA ORTEGA BERCELIO</v>
          </cell>
          <cell r="E63" t="str">
            <v>OPERADOR DE BUSETÓN</v>
          </cell>
          <cell r="G63" t="str">
            <v>X</v>
          </cell>
          <cell r="M63" t="str">
            <v>ENFERMEDAD GENERAL</v>
          </cell>
          <cell r="O63" t="str">
            <v>EPS-S CAJACOPI</v>
          </cell>
        </row>
        <row r="64">
          <cell r="C64">
            <v>73169783</v>
          </cell>
          <cell r="D64" t="str">
            <v>VERGARA ORTEGA BERCELIO</v>
          </cell>
          <cell r="E64" t="str">
            <v>OPERADOR DE BUSETÓN</v>
          </cell>
          <cell r="G64" t="str">
            <v>X</v>
          </cell>
          <cell r="M64" t="str">
            <v>ENFERMEDAD GENERAL</v>
          </cell>
          <cell r="N64">
            <v>27157142</v>
          </cell>
          <cell r="O64" t="str">
            <v>SURA E.P.S.</v>
          </cell>
        </row>
        <row r="65">
          <cell r="C65">
            <v>73169783</v>
          </cell>
          <cell r="D65" t="str">
            <v>VERGARA ORTEGA BERCELIO</v>
          </cell>
          <cell r="E65" t="str">
            <v>OPERADOR DE BUSETÓN</v>
          </cell>
          <cell r="G65" t="str">
            <v>X</v>
          </cell>
          <cell r="M65" t="str">
            <v>ENFERMEDAD GENERAL</v>
          </cell>
          <cell r="N65">
            <v>27238221</v>
          </cell>
          <cell r="O65" t="str">
            <v>SURA E.P.S.</v>
          </cell>
        </row>
        <row r="66">
          <cell r="C66">
            <v>73169783</v>
          </cell>
          <cell r="D66" t="str">
            <v>VERGARA ORTEGA BERCELIO</v>
          </cell>
          <cell r="E66" t="str">
            <v>OPERADOR DE BUSETÓN</v>
          </cell>
          <cell r="G66" t="str">
            <v>X</v>
          </cell>
          <cell r="M66" t="str">
            <v>ENFERMEDAD GENERAL</v>
          </cell>
          <cell r="N66">
            <v>27380395</v>
          </cell>
          <cell r="O66" t="str">
            <v>SURA E.P.S.</v>
          </cell>
        </row>
        <row r="67">
          <cell r="C67">
            <v>73169783</v>
          </cell>
          <cell r="D67" t="str">
            <v>VERGARA ORTEGA BERCELIO</v>
          </cell>
          <cell r="E67" t="str">
            <v>OPERADOR DE BUSETÓN</v>
          </cell>
          <cell r="G67" t="str">
            <v>X</v>
          </cell>
          <cell r="M67" t="str">
            <v>ENFERMEDAD GENERAL</v>
          </cell>
          <cell r="N67">
            <v>27413729</v>
          </cell>
          <cell r="O67" t="str">
            <v>SURA E.P.S.</v>
          </cell>
        </row>
        <row r="68">
          <cell r="C68">
            <v>73169783</v>
          </cell>
          <cell r="D68" t="str">
            <v>VERGARA ORTEGA BERCELIO</v>
          </cell>
          <cell r="E68" t="str">
            <v>OPERADOR DE BUSETÓN</v>
          </cell>
          <cell r="G68" t="str">
            <v>X</v>
          </cell>
          <cell r="M68" t="str">
            <v>ENFERMEDAD GENERAL</v>
          </cell>
          <cell r="N68">
            <v>279507025</v>
          </cell>
          <cell r="O68" t="str">
            <v>SURA E.P.S.</v>
          </cell>
        </row>
        <row r="69">
          <cell r="C69">
            <v>73169783</v>
          </cell>
          <cell r="D69" t="str">
            <v>VERGARA ORTEGA BERCELIO</v>
          </cell>
          <cell r="E69" t="str">
            <v>OPERADOR DE BUSETÓN</v>
          </cell>
          <cell r="G69" t="str">
            <v>X</v>
          </cell>
          <cell r="M69" t="str">
            <v>ENFERMEDAD GENERAL</v>
          </cell>
          <cell r="N69">
            <v>102215</v>
          </cell>
          <cell r="O69" t="str">
            <v>SURA E.P.S.</v>
          </cell>
        </row>
        <row r="70">
          <cell r="C70">
            <v>73169783</v>
          </cell>
          <cell r="D70" t="str">
            <v>VERGARA ORTEGA BERCELIO</v>
          </cell>
          <cell r="E70" t="str">
            <v>OPERADOR DE BUSETÓN</v>
          </cell>
          <cell r="G70" t="str">
            <v>X</v>
          </cell>
          <cell r="M70" t="str">
            <v>ENFERMEDAD GENERAL</v>
          </cell>
          <cell r="N70">
            <v>102636</v>
          </cell>
          <cell r="O70" t="str">
            <v>SURA E.P.S.</v>
          </cell>
        </row>
        <row r="71">
          <cell r="C71">
            <v>73169783</v>
          </cell>
          <cell r="D71" t="str">
            <v>VERGARA ORTEGA BERCELIO</v>
          </cell>
          <cell r="E71" t="str">
            <v>OPERADOR DE BUSETÓN</v>
          </cell>
          <cell r="G71" t="str">
            <v>X</v>
          </cell>
          <cell r="M71" t="str">
            <v>ENFERMEDAD GENERAL</v>
          </cell>
          <cell r="N71">
            <v>102215</v>
          </cell>
          <cell r="O71" t="str">
            <v>SURA E.P.S.</v>
          </cell>
        </row>
        <row r="72">
          <cell r="C72">
            <v>73169783</v>
          </cell>
          <cell r="D72" t="str">
            <v>VERGARA ORTEGA BERCELIO</v>
          </cell>
          <cell r="E72" t="str">
            <v>OPERADOR DE BUSETÓN</v>
          </cell>
          <cell r="G72" t="str">
            <v>X</v>
          </cell>
          <cell r="M72" t="str">
            <v>ENFERMEDAD GENERAL</v>
          </cell>
          <cell r="N72">
            <v>27957025</v>
          </cell>
          <cell r="O72" t="str">
            <v>SURA E.P.S.</v>
          </cell>
        </row>
        <row r="73">
          <cell r="C73">
            <v>73169783</v>
          </cell>
          <cell r="D73" t="str">
            <v>VERGARA ORTEGA BERCELIO</v>
          </cell>
          <cell r="E73" t="str">
            <v>OPERADOR DE BUSETÓN</v>
          </cell>
          <cell r="G73" t="str">
            <v>X</v>
          </cell>
          <cell r="M73" t="str">
            <v>ENFERMEDAD GENERAL</v>
          </cell>
          <cell r="N73">
            <v>121508</v>
          </cell>
          <cell r="O73" t="str">
            <v>SURA E.P.S.</v>
          </cell>
        </row>
        <row r="74">
          <cell r="C74">
            <v>73169783</v>
          </cell>
          <cell r="D74" t="str">
            <v>VERGARA ORTEGA BERCELIO</v>
          </cell>
          <cell r="E74" t="str">
            <v>OPERADOR DE BUSETÓN</v>
          </cell>
          <cell r="G74" t="str">
            <v>X</v>
          </cell>
          <cell r="M74" t="str">
            <v>ENFERMEDAD GENERAL</v>
          </cell>
          <cell r="N74">
            <v>12669</v>
          </cell>
          <cell r="O74" t="str">
            <v>SURA E.P.S.</v>
          </cell>
        </row>
        <row r="75">
          <cell r="C75">
            <v>73169783</v>
          </cell>
          <cell r="D75" t="str">
            <v>VERGARA ORTEGA BERCELIO</v>
          </cell>
          <cell r="E75" t="str">
            <v>OPERADOR DE BUSETÓN</v>
          </cell>
          <cell r="G75" t="str">
            <v>X</v>
          </cell>
          <cell r="M75" t="str">
            <v>ENFERMEDAD GENERAL</v>
          </cell>
          <cell r="N75">
            <v>122699</v>
          </cell>
          <cell r="O75" t="str">
            <v>SURA E.P.S.</v>
          </cell>
        </row>
        <row r="76">
          <cell r="C76">
            <v>73169783</v>
          </cell>
          <cell r="D76" t="str">
            <v>VERGARA ORTEGA BERCELIO</v>
          </cell>
          <cell r="E76" t="str">
            <v>OPERADOR DE BUSETÓN</v>
          </cell>
          <cell r="G76" t="str">
            <v>X</v>
          </cell>
          <cell r="M76" t="str">
            <v>ENFERMEDAD GENERAL</v>
          </cell>
          <cell r="N76">
            <v>126716</v>
          </cell>
          <cell r="O76" t="str">
            <v>SURA E.P.S.</v>
          </cell>
        </row>
        <row r="77">
          <cell r="C77">
            <v>73169783</v>
          </cell>
          <cell r="D77" t="str">
            <v>VERGARA ORTEGA BERCELIO</v>
          </cell>
          <cell r="E77" t="str">
            <v>OPERADOR DE BUSETÓN</v>
          </cell>
          <cell r="G77" t="str">
            <v>X</v>
          </cell>
          <cell r="M77" t="str">
            <v>ENFERMEDAD GENERAL</v>
          </cell>
          <cell r="N77">
            <v>129448</v>
          </cell>
          <cell r="O77" t="str">
            <v>SURA E.P.S.</v>
          </cell>
        </row>
        <row r="78">
          <cell r="C78">
            <v>73169783</v>
          </cell>
          <cell r="D78" t="str">
            <v>VERGARA ORTEGA BERCELIO</v>
          </cell>
          <cell r="E78" t="str">
            <v>OPERADOR DE BUSETÓN</v>
          </cell>
          <cell r="G78" t="str">
            <v>X</v>
          </cell>
          <cell r="M78" t="str">
            <v>ENFERMEDAD GENERAL</v>
          </cell>
          <cell r="N78">
            <v>130507</v>
          </cell>
          <cell r="O78" t="str">
            <v>SURA E.P.S.</v>
          </cell>
        </row>
        <row r="79">
          <cell r="C79">
            <v>73169783</v>
          </cell>
          <cell r="D79" t="str">
            <v>VERGARA ORTEGA BERCELIO</v>
          </cell>
          <cell r="E79" t="str">
            <v>OPERADOR DE BUSETÓN</v>
          </cell>
          <cell r="G79" t="str">
            <v>X</v>
          </cell>
          <cell r="M79" t="str">
            <v>ENFERMEDAD GENERAL</v>
          </cell>
          <cell r="N79">
            <v>130632</v>
          </cell>
          <cell r="O79" t="str">
            <v>SURA E.P.S.</v>
          </cell>
        </row>
        <row r="80">
          <cell r="C80">
            <v>73169783</v>
          </cell>
          <cell r="D80" t="str">
            <v>VERGARA ORTEGA BERCELIO</v>
          </cell>
          <cell r="E80" t="str">
            <v>OPERADOR DE BUSETÓN</v>
          </cell>
          <cell r="G80" t="str">
            <v>X</v>
          </cell>
          <cell r="M80" t="str">
            <v>ENFERMEDAD GENERAL</v>
          </cell>
          <cell r="N80">
            <v>108357</v>
          </cell>
          <cell r="O80" t="str">
            <v>SURA E.P.S.</v>
          </cell>
        </row>
        <row r="81">
          <cell r="C81">
            <v>73169783</v>
          </cell>
          <cell r="D81" t="str">
            <v>VERGARA ORTEGA BERCELIO</v>
          </cell>
          <cell r="E81" t="str">
            <v>OPERADOR DE BUSETÓN</v>
          </cell>
          <cell r="G81" t="str">
            <v>X</v>
          </cell>
          <cell r="M81" t="str">
            <v>ENFERMEDAD GENERAL</v>
          </cell>
          <cell r="N81">
            <v>132708</v>
          </cell>
          <cell r="O81" t="str">
            <v>SURA E.P.S.</v>
          </cell>
        </row>
        <row r="82">
          <cell r="C82">
            <v>73169783</v>
          </cell>
          <cell r="D82" t="str">
            <v>VERGARA ORTEGA BERCELIO</v>
          </cell>
          <cell r="E82" t="str">
            <v>OPERADOR DE BUSETÓN</v>
          </cell>
          <cell r="G82" t="str">
            <v>X</v>
          </cell>
          <cell r="M82" t="str">
            <v>ENFERMEDAD GENERAL</v>
          </cell>
          <cell r="N82" t="str">
            <v>NT</v>
          </cell>
          <cell r="O82" t="str">
            <v>SURA E.P.S.</v>
          </cell>
        </row>
        <row r="83">
          <cell r="C83">
            <v>73169783</v>
          </cell>
          <cell r="D83" t="str">
            <v>VERGARA ORTEGA BERCELIO</v>
          </cell>
          <cell r="E83" t="str">
            <v>OPERADOR DE BUSETÓN</v>
          </cell>
          <cell r="G83" t="str">
            <v>X</v>
          </cell>
          <cell r="M83" t="str">
            <v>ENFERMEDAD GENERAL</v>
          </cell>
          <cell r="N83">
            <v>137118</v>
          </cell>
          <cell r="O83" t="str">
            <v>SURA E.P.S.</v>
          </cell>
        </row>
        <row r="84">
          <cell r="C84">
            <v>73169783</v>
          </cell>
          <cell r="D84" t="str">
            <v>VERGARA ORTEGA BERCELIO</v>
          </cell>
          <cell r="E84" t="str">
            <v>OPERADOR DE BUSETÓN</v>
          </cell>
          <cell r="G84" t="str">
            <v>X</v>
          </cell>
          <cell r="M84" t="str">
            <v>ENFERMEDAD GENERAL</v>
          </cell>
          <cell r="N84">
            <v>137234</v>
          </cell>
          <cell r="O84" t="str">
            <v>SURA E.P.S.</v>
          </cell>
        </row>
        <row r="85">
          <cell r="C85">
            <v>73169783</v>
          </cell>
          <cell r="D85" t="str">
            <v>VERGARA ORTEGA BERCELIO</v>
          </cell>
          <cell r="E85" t="str">
            <v>OPERADOR DE BUSETÓN</v>
          </cell>
          <cell r="G85" t="str">
            <v>X</v>
          </cell>
          <cell r="M85" t="str">
            <v>ENFERMEDAD GENERAL</v>
          </cell>
          <cell r="N85">
            <v>139190</v>
          </cell>
          <cell r="O85" t="str">
            <v>SURA E.P.S.</v>
          </cell>
        </row>
        <row r="86">
          <cell r="C86">
            <v>73169783</v>
          </cell>
          <cell r="D86" t="str">
            <v>VERGARA ORTEGA BERCELIO</v>
          </cell>
          <cell r="E86" t="str">
            <v>OPERADOR DE BUSETÓN</v>
          </cell>
          <cell r="G86" t="str">
            <v>X</v>
          </cell>
          <cell r="M86" t="str">
            <v>ENFERMEDAD GENERAL</v>
          </cell>
          <cell r="N86">
            <v>139635</v>
          </cell>
          <cell r="O86" t="str">
            <v>SURA E.P.S.</v>
          </cell>
        </row>
        <row r="87">
          <cell r="C87">
            <v>73169783</v>
          </cell>
          <cell r="D87" t="str">
            <v>VERGARA ORTEGA BERCELIO</v>
          </cell>
          <cell r="E87" t="str">
            <v>OPERADOR DE BUSETÓN</v>
          </cell>
          <cell r="G87" t="str">
            <v>X</v>
          </cell>
          <cell r="M87" t="str">
            <v>ENFERMEDAD GENERAL</v>
          </cell>
          <cell r="N87">
            <v>141502</v>
          </cell>
          <cell r="O87" t="str">
            <v>SURA E.P.S.</v>
          </cell>
        </row>
        <row r="88">
          <cell r="C88">
            <v>73169783</v>
          </cell>
          <cell r="D88" t="str">
            <v>VERGARA ORTEGA BERCELIO</v>
          </cell>
          <cell r="E88" t="str">
            <v>OPERADOR DE BUSETÓN</v>
          </cell>
          <cell r="G88" t="str">
            <v>X</v>
          </cell>
          <cell r="M88" t="str">
            <v>ENFERMEDAD GENERAL</v>
          </cell>
          <cell r="N88">
            <v>113407</v>
          </cell>
          <cell r="O88" t="str">
            <v>SURA E.P.S.</v>
          </cell>
        </row>
        <row r="89">
          <cell r="C89">
            <v>73169783</v>
          </cell>
          <cell r="D89" t="str">
            <v>VERGARA ORTEGA BERCELIO</v>
          </cell>
          <cell r="E89" t="str">
            <v>OPERADOR DE BUSETÓN</v>
          </cell>
          <cell r="G89" t="str">
            <v>X</v>
          </cell>
          <cell r="M89" t="str">
            <v>ENFERMEDAD GENERAL</v>
          </cell>
          <cell r="N89">
            <v>144346</v>
          </cell>
          <cell r="O89" t="str">
            <v>SURA E.P.S.</v>
          </cell>
        </row>
        <row r="90">
          <cell r="C90">
            <v>73169783</v>
          </cell>
          <cell r="D90" t="str">
            <v>VERGARA ORTEGA BERCELIO</v>
          </cell>
          <cell r="E90" t="str">
            <v>OPERADOR DE BUSETÓN</v>
          </cell>
          <cell r="G90" t="str">
            <v>X</v>
          </cell>
          <cell r="M90" t="str">
            <v>ENFERMEDAD GENERAL</v>
          </cell>
          <cell r="N90">
            <v>146827</v>
          </cell>
          <cell r="O90" t="str">
            <v>SURA E.P.S.</v>
          </cell>
        </row>
        <row r="91">
          <cell r="C91">
            <v>73169783</v>
          </cell>
          <cell r="D91" t="str">
            <v>VERGARA ORTEGA BERCELIO</v>
          </cell>
          <cell r="E91" t="str">
            <v>OPERADOR DE BUSETÓN</v>
          </cell>
          <cell r="G91" t="str">
            <v>X</v>
          </cell>
          <cell r="M91" t="str">
            <v>ENFERMEDAD GENERAL</v>
          </cell>
          <cell r="N91">
            <v>146981</v>
          </cell>
          <cell r="O91" t="str">
            <v>SURA E.P.S.</v>
          </cell>
        </row>
        <row r="92">
          <cell r="C92">
            <v>73169783</v>
          </cell>
          <cell r="D92" t="str">
            <v>VERGARA ORTEGA BERCELIO</v>
          </cell>
          <cell r="E92" t="str">
            <v>OPERADOR DE BUSETÓN</v>
          </cell>
          <cell r="G92" t="str">
            <v>X</v>
          </cell>
          <cell r="M92" t="str">
            <v>ENFERMEDAD GENERAL</v>
          </cell>
          <cell r="N92">
            <v>148977</v>
          </cell>
          <cell r="O92" t="str">
            <v>SURA E.P.S.</v>
          </cell>
        </row>
        <row r="93">
          <cell r="C93">
            <v>73169783</v>
          </cell>
          <cell r="D93" t="str">
            <v>VERGARA ORTEGA BERCELIO</v>
          </cell>
          <cell r="E93" t="str">
            <v>OPERADOR DE BUSETÓN</v>
          </cell>
          <cell r="G93" t="str">
            <v>X</v>
          </cell>
          <cell r="M93" t="str">
            <v>ENFERMEDAD GENERAL</v>
          </cell>
          <cell r="N93">
            <v>150779</v>
          </cell>
          <cell r="O93" t="str">
            <v>SURA E.P.S.</v>
          </cell>
        </row>
        <row r="94">
          <cell r="C94">
            <v>73169783</v>
          </cell>
          <cell r="D94" t="str">
            <v>VERGARA ORTEGA BERCELIO</v>
          </cell>
          <cell r="E94" t="str">
            <v>OPERADOR DE BUSETÓN</v>
          </cell>
          <cell r="G94" t="str">
            <v>X</v>
          </cell>
          <cell r="M94" t="str">
            <v>ENFERMEDAD GENERAL</v>
          </cell>
          <cell r="N94">
            <v>153202</v>
          </cell>
          <cell r="O94" t="str">
            <v>SURA E.P.S.</v>
          </cell>
        </row>
        <row r="95">
          <cell r="C95">
            <v>73169783</v>
          </cell>
          <cell r="D95" t="str">
            <v>VERGARA ORTEGA BERCELIO</v>
          </cell>
          <cell r="E95" t="str">
            <v>OPERADOR DE BUSETÓN</v>
          </cell>
          <cell r="G95" t="str">
            <v>X</v>
          </cell>
          <cell r="M95" t="str">
            <v>ENFERMEDAD GENERAL</v>
          </cell>
          <cell r="N95">
            <v>154326</v>
          </cell>
          <cell r="O95" t="str">
            <v>SURA E.P.S.</v>
          </cell>
        </row>
        <row r="96">
          <cell r="C96">
            <v>73169783</v>
          </cell>
          <cell r="D96" t="str">
            <v>VERGARA ORTEGA BERCELIO</v>
          </cell>
          <cell r="E96" t="str">
            <v>OPERADOR DE BUSETÓN</v>
          </cell>
          <cell r="G96" t="str">
            <v>X</v>
          </cell>
          <cell r="M96" t="str">
            <v>ENFERMEDAD GENERAL</v>
          </cell>
          <cell r="N96">
            <v>151030</v>
          </cell>
          <cell r="O96" t="str">
            <v>SURA E.P.S.</v>
          </cell>
        </row>
        <row r="97">
          <cell r="C97">
            <v>73169783</v>
          </cell>
          <cell r="D97" t="str">
            <v>VERGARA ORTEGA BERCELIO</v>
          </cell>
          <cell r="E97" t="str">
            <v>OPERADOR DE BUSETÓN</v>
          </cell>
          <cell r="G97" t="str">
            <v>X</v>
          </cell>
          <cell r="M97" t="str">
            <v>ENFERMEDAD GENERAL</v>
          </cell>
          <cell r="N97">
            <v>155572</v>
          </cell>
          <cell r="O97" t="str">
            <v>SURA E.P.S.</v>
          </cell>
        </row>
        <row r="98">
          <cell r="C98">
            <v>73169783</v>
          </cell>
          <cell r="D98" t="str">
            <v>VERGARA ORTEGA BERCELIO</v>
          </cell>
          <cell r="E98" t="str">
            <v>OPERADOR DE BUSETÓN</v>
          </cell>
          <cell r="G98" t="str">
            <v>X</v>
          </cell>
          <cell r="M98" t="str">
            <v>ENFERMEDAD GENERAL</v>
          </cell>
          <cell r="N98">
            <v>155270</v>
          </cell>
          <cell r="O98" t="str">
            <v>SURA E.P.S.</v>
          </cell>
        </row>
        <row r="99">
          <cell r="C99">
            <v>73169783</v>
          </cell>
          <cell r="D99" t="str">
            <v>VERGARA ORTEGA BERCELIO</v>
          </cell>
          <cell r="E99" t="str">
            <v>OPERADOR DE BUSETÓN</v>
          </cell>
          <cell r="G99" t="str">
            <v>X</v>
          </cell>
          <cell r="M99" t="str">
            <v>ENFERMEDAD GENERAL</v>
          </cell>
          <cell r="N99">
            <v>123616</v>
          </cell>
          <cell r="O99" t="str">
            <v>SURA E.P.S.</v>
          </cell>
        </row>
        <row r="100">
          <cell r="C100">
            <v>73169783</v>
          </cell>
          <cell r="D100" t="str">
            <v>VERGARA ORTEGA BERCELIO</v>
          </cell>
          <cell r="E100" t="str">
            <v>OPERADOR DE BUSETÓN</v>
          </cell>
          <cell r="G100" t="str">
            <v>X</v>
          </cell>
          <cell r="M100" t="str">
            <v>ENFERMEDAD GENERAL</v>
          </cell>
          <cell r="N100">
            <v>124681</v>
          </cell>
          <cell r="O100" t="str">
            <v>SURA E.P.S.</v>
          </cell>
        </row>
        <row r="101">
          <cell r="C101">
            <v>73169783</v>
          </cell>
          <cell r="D101" t="str">
            <v>VERGARA ORTEGA BERCELIO</v>
          </cell>
          <cell r="E101" t="str">
            <v>OPERADOR DE BUSETÓN</v>
          </cell>
          <cell r="G101" t="str">
            <v>X</v>
          </cell>
          <cell r="M101" t="str">
            <v>ENFERMEDAD GENERAL</v>
          </cell>
          <cell r="N101">
            <v>123616</v>
          </cell>
          <cell r="O101" t="str">
            <v>SURA E.P.S.</v>
          </cell>
        </row>
        <row r="102">
          <cell r="C102">
            <v>73169783</v>
          </cell>
          <cell r="D102" t="str">
            <v>VERGARA ORTEGA BERCELIO</v>
          </cell>
          <cell r="E102" t="str">
            <v>OPERADOR DE BUSETÓN</v>
          </cell>
          <cell r="G102" t="str">
            <v>X</v>
          </cell>
          <cell r="M102" t="str">
            <v>ENFERMEDAD GENERAL</v>
          </cell>
          <cell r="N102" t="str">
            <v>NT</v>
          </cell>
          <cell r="O102" t="str">
            <v>SURA E.P.S.</v>
          </cell>
        </row>
        <row r="103">
          <cell r="C103">
            <v>73169783</v>
          </cell>
          <cell r="D103" t="str">
            <v>VERGARA ORTEGA BERCELIO</v>
          </cell>
          <cell r="E103" t="str">
            <v>OPERADOR DE BUSETÓN</v>
          </cell>
          <cell r="G103" t="str">
            <v>X</v>
          </cell>
          <cell r="M103" t="str">
            <v>ENFERMEDAD GENERAL</v>
          </cell>
          <cell r="N103">
            <v>33584251</v>
          </cell>
          <cell r="O103" t="str">
            <v>SURA E.P.S.</v>
          </cell>
        </row>
        <row r="104">
          <cell r="C104">
            <v>73169783</v>
          </cell>
          <cell r="D104" t="str">
            <v>VERGARA ORTEGA BERCELIO</v>
          </cell>
          <cell r="E104" t="str">
            <v>OPERADOR DE BUSETÓN</v>
          </cell>
          <cell r="G104" t="str">
            <v>X</v>
          </cell>
          <cell r="M104" t="str">
            <v>ENFERMEDAD GENERAL</v>
          </cell>
          <cell r="N104">
            <v>33564576</v>
          </cell>
          <cell r="O104" t="str">
            <v>SURA E.P.S.</v>
          </cell>
        </row>
        <row r="105">
          <cell r="C105">
            <v>73169783</v>
          </cell>
          <cell r="D105" t="str">
            <v>VERGARA ORTEGA BERCELIO</v>
          </cell>
          <cell r="E105" t="str">
            <v>OPERADOR DE BUSETÓN</v>
          </cell>
          <cell r="G105" t="str">
            <v>X</v>
          </cell>
          <cell r="M105" t="str">
            <v>ENFERMEDAD GENERAL</v>
          </cell>
          <cell r="N105" t="str">
            <v>NT</v>
          </cell>
          <cell r="O105" t="str">
            <v>SURA E.P.S.</v>
          </cell>
        </row>
        <row r="106">
          <cell r="C106">
            <v>73169783</v>
          </cell>
          <cell r="D106" t="str">
            <v>VERGARA ORTEGA BERCELIO</v>
          </cell>
          <cell r="E106" t="str">
            <v>OPERADOR DE BUSETÓN</v>
          </cell>
          <cell r="G106" t="str">
            <v>X</v>
          </cell>
          <cell r="M106" t="str">
            <v>ENFERMEDAD GENERAL</v>
          </cell>
          <cell r="N106" t="str">
            <v>NT</v>
          </cell>
          <cell r="O106" t="str">
            <v>SURA E.P.S.</v>
          </cell>
        </row>
        <row r="107">
          <cell r="C107">
            <v>73169783</v>
          </cell>
          <cell r="D107" t="str">
            <v>VERGARA ORTEGA BERCELIO</v>
          </cell>
          <cell r="E107" t="str">
            <v>OPERADOR DE BUSETÓN</v>
          </cell>
          <cell r="G107" t="str">
            <v>X</v>
          </cell>
          <cell r="M107" t="str">
            <v>ENFERMEDAD GENERAL</v>
          </cell>
          <cell r="N107" t="str">
            <v>NT</v>
          </cell>
          <cell r="O107" t="str">
            <v>SURA E.P.S.</v>
          </cell>
        </row>
        <row r="108">
          <cell r="C108">
            <v>73169783</v>
          </cell>
          <cell r="D108" t="str">
            <v>VERGARA ORTEGA BERCELIO</v>
          </cell>
          <cell r="E108" t="str">
            <v>OPERADOR DE BUSETÓN</v>
          </cell>
          <cell r="G108" t="str">
            <v>X</v>
          </cell>
          <cell r="M108" t="str">
            <v>ENFERMEDAD GENERAL</v>
          </cell>
          <cell r="N108" t="str">
            <v>NT</v>
          </cell>
          <cell r="O108" t="str">
            <v>SURA E.P.S.</v>
          </cell>
        </row>
        <row r="109">
          <cell r="C109">
            <v>73169783</v>
          </cell>
          <cell r="D109" t="str">
            <v>VERGARA ORTEGA BERCELIO</v>
          </cell>
          <cell r="E109" t="str">
            <v>OPERADOR DE BUSETÓN</v>
          </cell>
          <cell r="G109" t="str">
            <v>X</v>
          </cell>
          <cell r="M109" t="str">
            <v>ENFERMEDAD GENERAL</v>
          </cell>
          <cell r="N109" t="str">
            <v>NT</v>
          </cell>
          <cell r="O109" t="str">
            <v>SURA E.P.S.</v>
          </cell>
        </row>
        <row r="110">
          <cell r="C110">
            <v>73169783</v>
          </cell>
          <cell r="D110" t="str">
            <v>VERGARA ORTEGA BERCELIO</v>
          </cell>
          <cell r="E110" t="str">
            <v>OPERADOR DE BUSETÓN</v>
          </cell>
          <cell r="G110" t="str">
            <v>X</v>
          </cell>
          <cell r="M110" t="str">
            <v>ENFERMEDAD GENERAL</v>
          </cell>
          <cell r="N110" t="str">
            <v>NT</v>
          </cell>
          <cell r="O110" t="str">
            <v>SURA E.P.S.</v>
          </cell>
        </row>
        <row r="111">
          <cell r="C111">
            <v>73169783</v>
          </cell>
          <cell r="D111" t="str">
            <v>VERGARA ORTEGA BERCELIO</v>
          </cell>
          <cell r="E111" t="str">
            <v>OPERADOR DE BUSETÓN</v>
          </cell>
          <cell r="G111" t="str">
            <v>X</v>
          </cell>
          <cell r="M111" t="str">
            <v>ENFERMEDAD GENERAL</v>
          </cell>
          <cell r="N111">
            <v>186163</v>
          </cell>
          <cell r="O111" t="str">
            <v>SURA E.P.S.</v>
          </cell>
        </row>
        <row r="112">
          <cell r="C112">
            <v>73169783</v>
          </cell>
          <cell r="D112" t="str">
            <v>VERGARA ORTEGA BERCELIO</v>
          </cell>
          <cell r="E112" t="str">
            <v>OPERADOR DE BUSETÓN</v>
          </cell>
          <cell r="G112" t="str">
            <v>X</v>
          </cell>
          <cell r="M112" t="str">
            <v>ENFERMEDAD GENERAL</v>
          </cell>
          <cell r="N112">
            <v>36360176</v>
          </cell>
          <cell r="O112" t="str">
            <v>SURA E.P.S.</v>
          </cell>
        </row>
        <row r="113">
          <cell r="C113">
            <v>73169783</v>
          </cell>
          <cell r="D113" t="str">
            <v>VERGARA ORTEGA BERCELIO</v>
          </cell>
          <cell r="E113" t="str">
            <v>OPERADOR DE BUSETÓN</v>
          </cell>
          <cell r="G113" t="str">
            <v>X</v>
          </cell>
          <cell r="M113" t="str">
            <v>ENFERMEDAD GENERAL</v>
          </cell>
          <cell r="N113">
            <v>36383171</v>
          </cell>
          <cell r="O113" t="str">
            <v>SURA E.P.S.</v>
          </cell>
        </row>
        <row r="114">
          <cell r="C114">
            <v>73169783</v>
          </cell>
          <cell r="D114" t="str">
            <v>VERGARA ORTEGA BERCELIO</v>
          </cell>
          <cell r="E114" t="str">
            <v>OPERADOR DE BUSETÓN</v>
          </cell>
          <cell r="G114" t="str">
            <v>X</v>
          </cell>
          <cell r="M114" t="str">
            <v>ENFERMEDAD GENERAL</v>
          </cell>
          <cell r="N114">
            <v>186926</v>
          </cell>
          <cell r="O114" t="str">
            <v>SURA E.P.S.</v>
          </cell>
        </row>
        <row r="115">
          <cell r="C115">
            <v>73169783</v>
          </cell>
          <cell r="D115" t="str">
            <v>VERGARA ORTEGA BERCELIO</v>
          </cell>
          <cell r="E115" t="str">
            <v>OPERADOR DE BUSETÓN</v>
          </cell>
          <cell r="G115" t="str">
            <v>X</v>
          </cell>
          <cell r="M115" t="str">
            <v>ENFERMEDAD GENERAL</v>
          </cell>
          <cell r="N115">
            <v>188442</v>
          </cell>
          <cell r="O115" t="str">
            <v>SURA E.P.S.</v>
          </cell>
        </row>
        <row r="116">
          <cell r="C116">
            <v>73169783</v>
          </cell>
          <cell r="D116" t="str">
            <v>VERGARA ORTEGA BERCELIO</v>
          </cell>
          <cell r="E116" t="str">
            <v>OPERADOR DE BUSETÓN</v>
          </cell>
          <cell r="G116" t="str">
            <v>X</v>
          </cell>
          <cell r="M116" t="str">
            <v>ENFERMEDAD GENERAL</v>
          </cell>
          <cell r="N116">
            <v>189196</v>
          </cell>
          <cell r="O116" t="str">
            <v>SURA E.P.S.</v>
          </cell>
        </row>
        <row r="117">
          <cell r="C117">
            <v>73169783</v>
          </cell>
          <cell r="D117" t="str">
            <v>VERGARA ORTEGA BERCELIO</v>
          </cell>
          <cell r="E117" t="str">
            <v>OPERADOR DE BUSETÓN</v>
          </cell>
          <cell r="G117" t="str">
            <v>x</v>
          </cell>
          <cell r="M117" t="str">
            <v>ENFERMEDAD GENERAL</v>
          </cell>
          <cell r="N117">
            <v>190507</v>
          </cell>
          <cell r="O117" t="str">
            <v>SURA E.P.S.</v>
          </cell>
        </row>
        <row r="118">
          <cell r="C118">
            <v>73169783</v>
          </cell>
          <cell r="D118" t="str">
            <v>VERGARA ORTEGA BERCELIO</v>
          </cell>
          <cell r="E118" t="str">
            <v>OPERADOR DE BUSETÓN</v>
          </cell>
          <cell r="G118" t="str">
            <v>X</v>
          </cell>
          <cell r="M118" t="str">
            <v>ENFERMEDAD GENERAL</v>
          </cell>
          <cell r="N118">
            <v>190507</v>
          </cell>
          <cell r="O118" t="str">
            <v>SURA E.P.S.</v>
          </cell>
        </row>
        <row r="119">
          <cell r="C119">
            <v>73169783</v>
          </cell>
          <cell r="D119" t="str">
            <v>VERGARA ORTEGA BERCELIO</v>
          </cell>
          <cell r="E119" t="str">
            <v>OPERADOR DE BUSETÓN</v>
          </cell>
          <cell r="G119" t="str">
            <v>X</v>
          </cell>
          <cell r="M119" t="str">
            <v>ENFERMEDAD GENERAL</v>
          </cell>
          <cell r="N119">
            <v>192575</v>
          </cell>
          <cell r="O119" t="str">
            <v>SURA E.P.S.</v>
          </cell>
        </row>
        <row r="120">
          <cell r="C120">
            <v>73169783</v>
          </cell>
          <cell r="D120" t="str">
            <v>VERGARA ORTEGA BERCELIO</v>
          </cell>
          <cell r="E120" t="str">
            <v>OPERADOR DE BUSETÓN</v>
          </cell>
          <cell r="G120" t="str">
            <v>X</v>
          </cell>
          <cell r="M120" t="str">
            <v>ENFERMEDAD GENERAL</v>
          </cell>
          <cell r="N120">
            <v>192575</v>
          </cell>
          <cell r="O120" t="str">
            <v>SURA E.P.S.</v>
          </cell>
        </row>
        <row r="121">
          <cell r="C121">
            <v>73169783</v>
          </cell>
          <cell r="D121" t="str">
            <v>VERGARA ORTEGA BERCELIO</v>
          </cell>
          <cell r="E121" t="str">
            <v>OPERADOR DE BUSETÓN</v>
          </cell>
          <cell r="G121" t="str">
            <v>X</v>
          </cell>
          <cell r="M121" t="str">
            <v>ENFERMEDAD GENERAL</v>
          </cell>
          <cell r="N121">
            <v>194441</v>
          </cell>
          <cell r="O121" t="str">
            <v>SURA E.P.S.</v>
          </cell>
        </row>
        <row r="122">
          <cell r="C122">
            <v>73169783</v>
          </cell>
          <cell r="D122" t="str">
            <v>VERGARA ORTEGA BERCELIO</v>
          </cell>
          <cell r="E122" t="str">
            <v>OPERADOR DE BUSETÓN</v>
          </cell>
          <cell r="G122" t="str">
            <v>X</v>
          </cell>
          <cell r="M122" t="str">
            <v>ENFERMEDAD GENERAL</v>
          </cell>
          <cell r="N122">
            <v>195333</v>
          </cell>
          <cell r="O122" t="str">
            <v>SURA E.P.S.</v>
          </cell>
        </row>
        <row r="123">
          <cell r="C123">
            <v>73169783</v>
          </cell>
          <cell r="D123" t="str">
            <v>VERGARA ORTEGA BERCELIO</v>
          </cell>
          <cell r="E123" t="str">
            <v>OPERADOR DE BUSETÓN</v>
          </cell>
          <cell r="G123" t="str">
            <v>x</v>
          </cell>
          <cell r="M123" t="str">
            <v>ENFERMEDAD GENERAL</v>
          </cell>
          <cell r="N123">
            <v>38406567</v>
          </cell>
          <cell r="O123" t="str">
            <v>SURA E.P.S.</v>
          </cell>
        </row>
        <row r="124">
          <cell r="C124">
            <v>73169783</v>
          </cell>
          <cell r="D124" t="str">
            <v>VERGARA ORTEGA BERCELIO</v>
          </cell>
          <cell r="E124" t="str">
            <v>OPERADOR DE BUSETÓN</v>
          </cell>
          <cell r="G124" t="str">
            <v>x</v>
          </cell>
          <cell r="M124" t="str">
            <v>ENFERMEDAD GENERAL</v>
          </cell>
          <cell r="N124">
            <v>196333</v>
          </cell>
          <cell r="O124" t="str">
            <v>SURA E.P.S.</v>
          </cell>
        </row>
        <row r="125">
          <cell r="C125">
            <v>73169783</v>
          </cell>
          <cell r="D125" t="str">
            <v>VERGARA ORTEGA BERCELIO</v>
          </cell>
          <cell r="E125" t="str">
            <v>OPERADOR DE BUSETÓN</v>
          </cell>
          <cell r="J125" t="str">
            <v>X</v>
          </cell>
          <cell r="M125" t="str">
            <v>ENFERMEDAD PROFESIONAL</v>
          </cell>
          <cell r="N125">
            <v>13001028</v>
          </cell>
          <cell r="O125" t="str">
            <v>SURA E.P.S.</v>
          </cell>
        </row>
        <row r="126">
          <cell r="C126">
            <v>73156052</v>
          </cell>
          <cell r="D126" t="str">
            <v>VERBEL VERBEL ALBERTO CARLOS</v>
          </cell>
          <cell r="E126" t="str">
            <v>OPERADOR DE PADRÓN</v>
          </cell>
          <cell r="G126" t="str">
            <v>X</v>
          </cell>
          <cell r="M126" t="str">
            <v>ENFERMEDAD GENERAL</v>
          </cell>
          <cell r="N126">
            <v>39158</v>
          </cell>
          <cell r="O126" t="str">
            <v>SANITAS E.P.S</v>
          </cell>
        </row>
        <row r="127">
          <cell r="C127">
            <v>73156052</v>
          </cell>
          <cell r="D127" t="str">
            <v>VERBEL VERBEL ALBERTO CARLOS</v>
          </cell>
          <cell r="E127" t="str">
            <v>OPERADOR DE PADRÓN</v>
          </cell>
          <cell r="G127" t="str">
            <v>X</v>
          </cell>
          <cell r="M127" t="str">
            <v>ENFERMEDAD GENERAL</v>
          </cell>
          <cell r="N127">
            <v>55073</v>
          </cell>
          <cell r="O127" t="str">
            <v>SANITAS E.P.S</v>
          </cell>
        </row>
        <row r="128">
          <cell r="C128">
            <v>73156052</v>
          </cell>
          <cell r="D128" t="str">
            <v>VERBEL VERBEL ALBERTO CARLOS</v>
          </cell>
          <cell r="E128" t="str">
            <v>OPERADOR DE PADRÓN</v>
          </cell>
          <cell r="G128" t="str">
            <v>X</v>
          </cell>
          <cell r="M128" t="str">
            <v>ENFERMEDAD GENERAL</v>
          </cell>
          <cell r="N128">
            <v>8904006930</v>
          </cell>
          <cell r="O128" t="str">
            <v>SANITAS E.P.S</v>
          </cell>
        </row>
        <row r="129">
          <cell r="C129">
            <v>1050966796</v>
          </cell>
          <cell r="D129" t="str">
            <v>VELEZ ZULUAGA JHON ALEXANDER</v>
          </cell>
          <cell r="E129" t="str">
            <v>OPERADOR DE PADRÓN</v>
          </cell>
          <cell r="G129" t="str">
            <v>X</v>
          </cell>
          <cell r="M129" t="str">
            <v>ENFERMEDAD GENERAL</v>
          </cell>
          <cell r="N129">
            <v>17410330</v>
          </cell>
          <cell r="O129" t="str">
            <v>SALUD TOTAL E.P.S.</v>
          </cell>
        </row>
        <row r="130">
          <cell r="C130">
            <v>1050966796</v>
          </cell>
          <cell r="D130" t="str">
            <v>VELEZ ZULUAGA JHON ALEXANDER</v>
          </cell>
          <cell r="E130" t="str">
            <v>OPERADOR DE PADRÓN</v>
          </cell>
          <cell r="G130" t="str">
            <v>x</v>
          </cell>
          <cell r="M130" t="str">
            <v>ENFERMEDAD GENERAL</v>
          </cell>
          <cell r="N130">
            <v>130010204801</v>
          </cell>
          <cell r="O130" t="str">
            <v>SALUD TOTAL E.P.S.</v>
          </cell>
        </row>
        <row r="131">
          <cell r="C131">
            <v>1050966796</v>
          </cell>
          <cell r="D131" t="str">
            <v>VELEZ ZULUAGA JHON ALEXANDER</v>
          </cell>
          <cell r="E131" t="str">
            <v>OPERADOR DE PADRÓN</v>
          </cell>
          <cell r="G131" t="str">
            <v>x</v>
          </cell>
          <cell r="M131" t="str">
            <v>ENFERMEDAD GENERAL</v>
          </cell>
          <cell r="N131">
            <v>178568315</v>
          </cell>
          <cell r="O131" t="str">
            <v>SALUD TOTAL E.P.S.</v>
          </cell>
        </row>
        <row r="132">
          <cell r="C132">
            <v>1050966796</v>
          </cell>
          <cell r="D132" t="str">
            <v>VELEZ ZULUAGA JHON ALEXANDER</v>
          </cell>
          <cell r="E132" t="str">
            <v>OPERADOR DE PADRÓN</v>
          </cell>
          <cell r="G132" t="str">
            <v>X</v>
          </cell>
          <cell r="M132" t="str">
            <v>ENFERMEDAD GENERAL</v>
          </cell>
          <cell r="N132" t="str">
            <v>NT</v>
          </cell>
          <cell r="O132" t="str">
            <v>SALUD TOTAL E.P.S.</v>
          </cell>
        </row>
        <row r="133">
          <cell r="C133">
            <v>1050966796</v>
          </cell>
          <cell r="D133" t="str">
            <v>VELEZ ZULUAGA JHON ALEXANDER</v>
          </cell>
          <cell r="E133" t="str">
            <v>OPERADOR DE PADRÓN</v>
          </cell>
          <cell r="G133" t="str">
            <v>X</v>
          </cell>
          <cell r="M133" t="str">
            <v>ENFERMEDAD GENERAL</v>
          </cell>
          <cell r="N133">
            <v>403911</v>
          </cell>
          <cell r="O133" t="str">
            <v>SALUD TOTAL E.P.S.</v>
          </cell>
        </row>
        <row r="134">
          <cell r="C134">
            <v>73184719</v>
          </cell>
          <cell r="D134" t="str">
            <v>VELEZ LOPEZ HOWARD</v>
          </cell>
          <cell r="E134" t="str">
            <v>OPERADOR DE PADRÓN</v>
          </cell>
          <cell r="G134" t="str">
            <v>x</v>
          </cell>
          <cell r="M134" t="str">
            <v>ENFERMEDAD GENERAL</v>
          </cell>
          <cell r="N134">
            <v>38232667</v>
          </cell>
          <cell r="O134" t="str">
            <v>SURA E.P.S.</v>
          </cell>
        </row>
        <row r="135">
          <cell r="C135">
            <v>73191999</v>
          </cell>
          <cell r="D135" t="str">
            <v>VELASQUEZ MIRANDA JEISON</v>
          </cell>
          <cell r="E135" t="str">
            <v>OPERADOR DE PADRÓN</v>
          </cell>
          <cell r="G135" t="str">
            <v>X</v>
          </cell>
          <cell r="M135" t="str">
            <v>ENFERMEDAD GENERAL</v>
          </cell>
          <cell r="N135">
            <v>179979263</v>
          </cell>
          <cell r="O135" t="str">
            <v>SALUD TOTAL E.P.S.</v>
          </cell>
        </row>
        <row r="136">
          <cell r="C136">
            <v>73191999</v>
          </cell>
          <cell r="D136" t="str">
            <v>VELASQUEZ MIRANDA JEISON</v>
          </cell>
          <cell r="E136" t="str">
            <v>OPERADOR DE PADRÓN</v>
          </cell>
          <cell r="G136" t="str">
            <v>X</v>
          </cell>
          <cell r="M136" t="str">
            <v>ENFERMEDAD GENERAL</v>
          </cell>
          <cell r="N136">
            <v>179351591</v>
          </cell>
          <cell r="O136" t="str">
            <v>SALUD TOTAL E.P.S.</v>
          </cell>
        </row>
        <row r="137">
          <cell r="C137">
            <v>73191999</v>
          </cell>
          <cell r="D137" t="str">
            <v>VELASQUEZ MIRANDA JEISON</v>
          </cell>
          <cell r="E137" t="str">
            <v>OPERADOR DE PADRÓN</v>
          </cell>
          <cell r="G137" t="str">
            <v>X</v>
          </cell>
          <cell r="M137" t="str">
            <v>ENFERMEDAD GENERAL</v>
          </cell>
          <cell r="N137">
            <v>182620581</v>
          </cell>
          <cell r="O137" t="str">
            <v>SALUD TOTAL E.P.S.</v>
          </cell>
        </row>
        <row r="138">
          <cell r="C138">
            <v>73191999</v>
          </cell>
          <cell r="D138" t="str">
            <v>VELASQUEZ MIRANDA JEISON</v>
          </cell>
          <cell r="E138" t="str">
            <v>OPERADOR DE PADRÓN</v>
          </cell>
          <cell r="G138" t="str">
            <v>X</v>
          </cell>
          <cell r="M138" t="str">
            <v>ENFERMEDAD GENERAL</v>
          </cell>
          <cell r="N138">
            <v>182634402</v>
          </cell>
          <cell r="O138" t="str">
            <v>SALUD TOTAL E.P.S.</v>
          </cell>
        </row>
        <row r="139">
          <cell r="C139">
            <v>73191999</v>
          </cell>
          <cell r="D139" t="str">
            <v>VELASQUEZ MIRANDA JEISON</v>
          </cell>
          <cell r="E139" t="str">
            <v>OPERADOR DE PADRÓN</v>
          </cell>
          <cell r="G139" t="str">
            <v>X</v>
          </cell>
          <cell r="M139" t="str">
            <v>ENFERMEDAD GENERAL</v>
          </cell>
          <cell r="N139">
            <v>183115398</v>
          </cell>
          <cell r="O139" t="str">
            <v>SALUD TOTAL E.P.S.</v>
          </cell>
        </row>
        <row r="140">
          <cell r="C140">
            <v>73191999</v>
          </cell>
          <cell r="D140" t="str">
            <v>VELASQUEZ MIRANDA JEISON</v>
          </cell>
          <cell r="E140" t="str">
            <v>OPERADOR DE PADRÓN</v>
          </cell>
          <cell r="G140" t="str">
            <v>X</v>
          </cell>
          <cell r="M140" t="str">
            <v>ENFERMEDAD GENERAL</v>
          </cell>
          <cell r="N140">
            <v>176574337</v>
          </cell>
          <cell r="O140" t="str">
            <v>SALUD TOTAL E.P.S.</v>
          </cell>
        </row>
        <row r="141">
          <cell r="C141">
            <v>1047465960</v>
          </cell>
          <cell r="D141" t="str">
            <v>VELANDIA MENDOZA JAVIER</v>
          </cell>
          <cell r="E141" t="str">
            <v>OPERADOR DE PADRÓN</v>
          </cell>
          <cell r="G141" t="str">
            <v>X</v>
          </cell>
          <cell r="M141" t="str">
            <v>ENFERMEDAD GENERAL</v>
          </cell>
          <cell r="N141">
            <v>40481</v>
          </cell>
          <cell r="O141" t="str">
            <v>SANITAS E.P.S</v>
          </cell>
        </row>
        <row r="142">
          <cell r="C142">
            <v>1047465960</v>
          </cell>
          <cell r="D142" t="str">
            <v>VELANDIA MENDOZA JAVIER</v>
          </cell>
          <cell r="E142" t="str">
            <v>OPERADOR DE PADRÓN</v>
          </cell>
          <cell r="H142" t="str">
            <v>X</v>
          </cell>
          <cell r="M142" t="str">
            <v>LICENCIA DE PATERNIDAD</v>
          </cell>
          <cell r="N142" t="str">
            <v>NT</v>
          </cell>
          <cell r="O142" t="str">
            <v>SANITAS E.P.S</v>
          </cell>
        </row>
        <row r="143">
          <cell r="C143">
            <v>1047465960</v>
          </cell>
          <cell r="D143" t="str">
            <v>VELANDIA MENDOZA JAVIER</v>
          </cell>
          <cell r="E143" t="str">
            <v>OPERADOR DE PADRÓN</v>
          </cell>
          <cell r="G143" t="str">
            <v>X</v>
          </cell>
          <cell r="M143" t="str">
            <v>ENFERMEDAD GENERAL</v>
          </cell>
          <cell r="N143" t="str">
            <v>NT</v>
          </cell>
          <cell r="O143" t="str">
            <v>SANITAS E.P.S</v>
          </cell>
        </row>
        <row r="144">
          <cell r="C144">
            <v>1047465960</v>
          </cell>
          <cell r="D144" t="str">
            <v>VELANDIA MENDOZA JAVIER</v>
          </cell>
          <cell r="E144" t="str">
            <v>OPERADOR DE PADRÓN</v>
          </cell>
          <cell r="G144" t="str">
            <v>X</v>
          </cell>
          <cell r="M144" t="str">
            <v>ENFERMEDAD GENERAL</v>
          </cell>
          <cell r="N144">
            <v>8306791</v>
          </cell>
          <cell r="O144" t="str">
            <v>SANITAS E.P.S</v>
          </cell>
        </row>
        <row r="145">
          <cell r="C145">
            <v>45548915</v>
          </cell>
          <cell r="D145" t="str">
            <v>VEGA HERNANDEZ DAIRIS PATRICIA</v>
          </cell>
          <cell r="E145" t="str">
            <v>OPERADOR DE BUSETÓN</v>
          </cell>
          <cell r="G145" t="str">
            <v>x</v>
          </cell>
          <cell r="M145" t="str">
            <v>ENFERMEDAD GENERAL</v>
          </cell>
          <cell r="N145">
            <v>178504034</v>
          </cell>
          <cell r="O145" t="str">
            <v>SALUD TOTAL E.P.S.</v>
          </cell>
        </row>
        <row r="146">
          <cell r="C146">
            <v>45548915</v>
          </cell>
          <cell r="D146" t="str">
            <v>VEGA HERNANDEZ DAIRIS PATRICIA</v>
          </cell>
          <cell r="E146" t="str">
            <v>OPERADOR DE BUSETÓN</v>
          </cell>
          <cell r="G146" t="str">
            <v>x</v>
          </cell>
          <cell r="M146" t="str">
            <v>ENFERMEDAD GENERAL</v>
          </cell>
          <cell r="N146" t="str">
            <v>EPS002</v>
          </cell>
          <cell r="O146" t="str">
            <v>SALUD TOTAL E.P.S.</v>
          </cell>
        </row>
        <row r="147">
          <cell r="C147">
            <v>1049825736</v>
          </cell>
          <cell r="D147" t="str">
            <v>VEGA ANAYA ERQUIS ALONSO</v>
          </cell>
          <cell r="E147" t="str">
            <v>OPERADOR DE PADRÓN</v>
          </cell>
          <cell r="G147" t="str">
            <v>X</v>
          </cell>
          <cell r="M147" t="str">
            <v>ENFERMEDAD GENERAL</v>
          </cell>
          <cell r="N147">
            <v>14</v>
          </cell>
          <cell r="O147" t="str">
            <v>SURA E.P.S.</v>
          </cell>
        </row>
        <row r="148">
          <cell r="C148">
            <v>1049825736</v>
          </cell>
          <cell r="D148" t="str">
            <v>VEGA ANAYA ERQUIS ALONSO</v>
          </cell>
          <cell r="E148" t="str">
            <v>OPERADOR DE PADRÓN</v>
          </cell>
          <cell r="G148" t="str">
            <v>X</v>
          </cell>
          <cell r="M148" t="str">
            <v>ENFERMEDAD GENERAL</v>
          </cell>
          <cell r="N148">
            <v>1049825736</v>
          </cell>
          <cell r="O148" t="str">
            <v>SURA E.P.S.</v>
          </cell>
        </row>
        <row r="149">
          <cell r="C149">
            <v>1049825736</v>
          </cell>
          <cell r="D149" t="str">
            <v>VEGA ANAYA ERQUIS ALONSO</v>
          </cell>
          <cell r="E149" t="str">
            <v>OPERADOR DE PADRÓN</v>
          </cell>
          <cell r="H149" t="str">
            <v>X</v>
          </cell>
          <cell r="M149" t="str">
            <v>LICENCIA DE PATERNIDAD</v>
          </cell>
          <cell r="O149" t="str">
            <v>FAMISANAR E.P.S</v>
          </cell>
        </row>
        <row r="150">
          <cell r="C150">
            <v>1049825736</v>
          </cell>
          <cell r="D150" t="str">
            <v>VEGA ANAYA ERQUIS ALONSO</v>
          </cell>
          <cell r="E150" t="str">
            <v>OPERADOR DE PADRÓN</v>
          </cell>
          <cell r="G150" t="str">
            <v>X</v>
          </cell>
          <cell r="M150" t="str">
            <v>ENFERMEDAD GENERAL</v>
          </cell>
          <cell r="N150">
            <v>58</v>
          </cell>
          <cell r="O150" t="str">
            <v>FAMISANAR E.P.S</v>
          </cell>
        </row>
        <row r="151">
          <cell r="C151">
            <v>1049825736</v>
          </cell>
          <cell r="D151" t="str">
            <v>VEGA ANAYA ERQUIS ALONSO</v>
          </cell>
          <cell r="E151" t="str">
            <v>OPERADOR DE PADRÓN</v>
          </cell>
          <cell r="G151" t="str">
            <v>X</v>
          </cell>
          <cell r="M151" t="str">
            <v>ENFERMEDAD GENERAL</v>
          </cell>
          <cell r="N151">
            <v>70</v>
          </cell>
          <cell r="O151" t="str">
            <v>SURA E.P.S.</v>
          </cell>
        </row>
        <row r="152">
          <cell r="C152">
            <v>1049825736</v>
          </cell>
          <cell r="D152" t="str">
            <v>VEGA ANAYA ERQUIS ALONSO</v>
          </cell>
          <cell r="E152" t="str">
            <v>OPERADOR DE PADRÓN</v>
          </cell>
          <cell r="G152" t="str">
            <v>X</v>
          </cell>
          <cell r="M152" t="str">
            <v>ENFERMEDAD GENERAL</v>
          </cell>
          <cell r="N152">
            <v>83</v>
          </cell>
          <cell r="O152" t="str">
            <v>FAMISANAR E.P.S</v>
          </cell>
        </row>
        <row r="153">
          <cell r="C153">
            <v>1049825736</v>
          </cell>
          <cell r="D153" t="str">
            <v>VEGA ANAYA ERQUIS ALONSO</v>
          </cell>
          <cell r="E153" t="str">
            <v>OPERADOR DE PADRÓN</v>
          </cell>
          <cell r="G153" t="str">
            <v>X</v>
          </cell>
          <cell r="M153" t="str">
            <v>ENFERMEDAD GENERAL</v>
          </cell>
          <cell r="N153" t="str">
            <v>FIEVFO05</v>
          </cell>
          <cell r="O153" t="str">
            <v>FAMISANAR E.P.S</v>
          </cell>
        </row>
        <row r="154">
          <cell r="C154">
            <v>1049825736</v>
          </cell>
          <cell r="D154" t="str">
            <v>VEGA ANAYA ERQUIS ALONSO</v>
          </cell>
          <cell r="E154" t="str">
            <v>OPERADOR DE PADRÓN</v>
          </cell>
          <cell r="G154" t="str">
            <v>X</v>
          </cell>
          <cell r="M154" t="str">
            <v>ENFERMEDAD GENERAL</v>
          </cell>
          <cell r="N154" t="str">
            <v>FIEVFO05</v>
          </cell>
          <cell r="O154" t="str">
            <v>FAMISANAR E.P.S</v>
          </cell>
        </row>
        <row r="155">
          <cell r="C155">
            <v>1049825736</v>
          </cell>
          <cell r="D155" t="str">
            <v>VEGA ANAYA ERQUIS ALONSO</v>
          </cell>
          <cell r="E155" t="str">
            <v>OPERADOR DE PADRÓN</v>
          </cell>
          <cell r="G155" t="str">
            <v>X</v>
          </cell>
          <cell r="M155" t="str">
            <v>ENFERMEDAD GENERAL</v>
          </cell>
          <cell r="N155">
            <v>3013793</v>
          </cell>
          <cell r="O155" t="str">
            <v>FAMISANAR E.P.S</v>
          </cell>
        </row>
        <row r="156">
          <cell r="C156">
            <v>1049825736</v>
          </cell>
          <cell r="D156" t="str">
            <v>VEGA ANAYA ERQUIS ALONSO</v>
          </cell>
          <cell r="E156" t="str">
            <v>OPERADOR DE PADRÓN</v>
          </cell>
          <cell r="G156" t="str">
            <v>X</v>
          </cell>
          <cell r="M156" t="str">
            <v>ENFERMEDAD GENERAL</v>
          </cell>
          <cell r="N156">
            <v>8522775</v>
          </cell>
          <cell r="O156" t="str">
            <v>EPS-S CAJACOPI</v>
          </cell>
        </row>
        <row r="157">
          <cell r="C157">
            <v>1049825736</v>
          </cell>
          <cell r="D157" t="str">
            <v>VEGA ANAYA ERQUIS ALONSO</v>
          </cell>
          <cell r="E157" t="str">
            <v>OPERADOR DE PADRÓN</v>
          </cell>
          <cell r="G157" t="str">
            <v>X</v>
          </cell>
          <cell r="M157" t="str">
            <v>ENFERMEDAD GENERAL</v>
          </cell>
          <cell r="N157">
            <v>24590</v>
          </cell>
          <cell r="O157" t="str">
            <v>FAMISANAR E.P.S</v>
          </cell>
        </row>
        <row r="158">
          <cell r="C158">
            <v>1049825736</v>
          </cell>
          <cell r="D158" t="str">
            <v>VEGA ANAYA ERQUIS ALONSO</v>
          </cell>
          <cell r="E158" t="str">
            <v>OPERADOR DE PADRÓN</v>
          </cell>
          <cell r="G158" t="str">
            <v>X</v>
          </cell>
          <cell r="M158" t="str">
            <v>ENFERMEDAD GENERAL</v>
          </cell>
          <cell r="N158">
            <v>25649</v>
          </cell>
          <cell r="O158" t="str">
            <v>FAMISANAR E.P.S</v>
          </cell>
        </row>
        <row r="159">
          <cell r="C159">
            <v>1049825736</v>
          </cell>
          <cell r="D159" t="str">
            <v>VEGA ANAYA ERQUIS ALONSO</v>
          </cell>
          <cell r="E159" t="str">
            <v>OPERADOR DE PADRÓN</v>
          </cell>
          <cell r="G159" t="str">
            <v>X</v>
          </cell>
          <cell r="M159" t="str">
            <v>ENFERMEDAD GENERAL</v>
          </cell>
          <cell r="N159" t="str">
            <v>NT</v>
          </cell>
          <cell r="O159" t="str">
            <v>FAMISANAR E.P.S</v>
          </cell>
        </row>
        <row r="160">
          <cell r="C160">
            <v>1049825736</v>
          </cell>
          <cell r="D160" t="str">
            <v>VEGA ANAYA ERQUIS ALONSO</v>
          </cell>
          <cell r="E160" t="str">
            <v>OPERADOR DE PADRÓN</v>
          </cell>
          <cell r="G160" t="str">
            <v>X</v>
          </cell>
          <cell r="M160" t="str">
            <v>ENFERMEDAD GENERAL</v>
          </cell>
          <cell r="N160" t="str">
            <v>NT</v>
          </cell>
          <cell r="O160" t="str">
            <v>FAMISANAR E.P.S</v>
          </cell>
        </row>
        <row r="161">
          <cell r="C161">
            <v>1049825736</v>
          </cell>
          <cell r="D161" t="str">
            <v>VEGA ANAYA ERQUIS ALONSO</v>
          </cell>
          <cell r="E161" t="str">
            <v>OPERADOR DE PADRÓN</v>
          </cell>
          <cell r="G161" t="str">
            <v>X</v>
          </cell>
          <cell r="M161" t="str">
            <v>ENFERMEDAD GENERAL</v>
          </cell>
          <cell r="N161" t="str">
            <v>NT</v>
          </cell>
          <cell r="O161" t="str">
            <v>FAMISANAR E.P.S</v>
          </cell>
        </row>
        <row r="162">
          <cell r="C162">
            <v>1049825736</v>
          </cell>
          <cell r="D162" t="str">
            <v>VEGA ANAYA ERQUIS ALONSO</v>
          </cell>
          <cell r="E162" t="str">
            <v>OPERADOR DE PADRÓN</v>
          </cell>
          <cell r="G162" t="str">
            <v>X</v>
          </cell>
          <cell r="M162" t="str">
            <v>ENFERMEDAD GENERAL</v>
          </cell>
          <cell r="N162">
            <v>3359748</v>
          </cell>
          <cell r="O162" t="str">
            <v>FAMISANAR E.P.S</v>
          </cell>
        </row>
        <row r="163">
          <cell r="C163">
            <v>1049825736</v>
          </cell>
          <cell r="D163" t="str">
            <v>VEGA ANAYA ERQUIS ALONSO</v>
          </cell>
          <cell r="E163" t="str">
            <v>OPERADOR DE PADRÓN</v>
          </cell>
          <cell r="G163" t="str">
            <v>X</v>
          </cell>
          <cell r="M163" t="str">
            <v>ENFERMEDAD GENERAL</v>
          </cell>
          <cell r="N163" t="str">
            <v>NT</v>
          </cell>
          <cell r="O163" t="str">
            <v>FAMISANAR E.P.S</v>
          </cell>
        </row>
        <row r="164">
          <cell r="C164">
            <v>1049825736</v>
          </cell>
          <cell r="D164" t="str">
            <v>VEGA ANAYA ERQUIS ALONSO</v>
          </cell>
          <cell r="E164" t="str">
            <v>OPERADOR DE PADRÓN</v>
          </cell>
          <cell r="G164" t="str">
            <v>X</v>
          </cell>
          <cell r="M164" t="str">
            <v>ENFERMEDAD GENERAL</v>
          </cell>
          <cell r="N164" t="str">
            <v>NT</v>
          </cell>
          <cell r="O164" t="str">
            <v>FAMISANAR E.P.S</v>
          </cell>
        </row>
        <row r="165">
          <cell r="C165">
            <v>1049825736</v>
          </cell>
          <cell r="D165" t="str">
            <v>VEGA ANAYA ERQUIS ALONSO</v>
          </cell>
          <cell r="E165" t="str">
            <v>OPERADOR DE PADRÓN</v>
          </cell>
          <cell r="G165" t="str">
            <v>X</v>
          </cell>
          <cell r="M165" t="str">
            <v>ENFERMEDAD GENERAL</v>
          </cell>
          <cell r="N165" t="str">
            <v>NT</v>
          </cell>
          <cell r="O165" t="str">
            <v>FAMISANAR E.P.S</v>
          </cell>
        </row>
        <row r="166">
          <cell r="C166">
            <v>1049825736</v>
          </cell>
          <cell r="D166" t="str">
            <v>VEGA ANAYA ERQUIS ALONSO</v>
          </cell>
          <cell r="E166" t="str">
            <v>OPERADOR DE PADRÓN</v>
          </cell>
          <cell r="G166" t="str">
            <v>X</v>
          </cell>
          <cell r="M166" t="str">
            <v>ENFERMEDAD GENERAL</v>
          </cell>
          <cell r="N166" t="str">
            <v>NT</v>
          </cell>
          <cell r="O166" t="str">
            <v>FAMISANAR E.P.S</v>
          </cell>
        </row>
        <row r="167">
          <cell r="C167">
            <v>1049825736</v>
          </cell>
          <cell r="D167" t="str">
            <v>VEGA ANAYA ERQUIS ALONSO</v>
          </cell>
          <cell r="E167" t="str">
            <v>OPERADOR DE PADRÓN</v>
          </cell>
          <cell r="G167" t="str">
            <v>x</v>
          </cell>
          <cell r="M167" t="str">
            <v>ENFERMEDAD GENERAL</v>
          </cell>
          <cell r="O167" t="str">
            <v>FAMISANAR E.P.S</v>
          </cell>
        </row>
        <row r="168">
          <cell r="C168">
            <v>1049825736</v>
          </cell>
          <cell r="D168" t="str">
            <v>VEGA ANAYA ERQUIS ALONSO</v>
          </cell>
          <cell r="E168" t="str">
            <v>OPERADOR DE PADRÓN</v>
          </cell>
          <cell r="G168" t="str">
            <v>x</v>
          </cell>
          <cell r="M168" t="str">
            <v>ENFERMEDAD GENERAL</v>
          </cell>
          <cell r="N168">
            <v>550265695</v>
          </cell>
          <cell r="O168" t="str">
            <v>FAMISANAR E.P.S</v>
          </cell>
        </row>
        <row r="169">
          <cell r="C169">
            <v>1051443579</v>
          </cell>
          <cell r="D169" t="str">
            <v>VASQUEZ OSORIO RAFAEL ANTONIO</v>
          </cell>
          <cell r="E169" t="str">
            <v>OPERADOR DE PADRÓN</v>
          </cell>
          <cell r="G169" t="str">
            <v>X</v>
          </cell>
          <cell r="M169" t="str">
            <v>ENFERMEDAD GENERAL</v>
          </cell>
          <cell r="N169">
            <v>182703637</v>
          </cell>
          <cell r="O169" t="str">
            <v>SALUD TOTAL E.P.S.</v>
          </cell>
        </row>
        <row r="170">
          <cell r="C170">
            <v>1051443579</v>
          </cell>
          <cell r="D170" t="str">
            <v>VASQUEZ OSORIO RAFAEL ANTONIO</v>
          </cell>
          <cell r="E170" t="str">
            <v>OPERADOR DE PADRÓN</v>
          </cell>
          <cell r="G170" t="str">
            <v>X</v>
          </cell>
          <cell r="M170" t="str">
            <v>ENFERMEDAD GENERAL</v>
          </cell>
          <cell r="N170">
            <v>18300671153</v>
          </cell>
          <cell r="O170" t="str">
            <v>SALUD TOTAL E.P.S.</v>
          </cell>
        </row>
        <row r="171">
          <cell r="C171">
            <v>1051443579</v>
          </cell>
          <cell r="D171" t="str">
            <v>VASQUEZ OSORIO RAFAEL ANTONIO</v>
          </cell>
          <cell r="E171" t="str">
            <v>OPERADOR DE PADRÓN</v>
          </cell>
          <cell r="G171" t="str">
            <v>X</v>
          </cell>
          <cell r="M171" t="str">
            <v>ENFERMEDAD GENERAL</v>
          </cell>
          <cell r="N171">
            <v>180281213</v>
          </cell>
          <cell r="O171" t="str">
            <v>SALUD TOTAL E.P.S.</v>
          </cell>
        </row>
        <row r="172">
          <cell r="C172">
            <v>1051443579</v>
          </cell>
          <cell r="D172" t="str">
            <v>VASQUEZ OSORIO RAFAEL ANTONIO</v>
          </cell>
          <cell r="E172" t="str">
            <v>OPERADOR DE PADRÓN</v>
          </cell>
          <cell r="G172" t="str">
            <v>X</v>
          </cell>
          <cell r="M172" t="str">
            <v>ENFERMEDAD GENERAL</v>
          </cell>
          <cell r="N172">
            <v>5685518</v>
          </cell>
          <cell r="O172" t="str">
            <v>SALUD TOTAL E.P.S.</v>
          </cell>
        </row>
        <row r="173">
          <cell r="C173">
            <v>1051443579</v>
          </cell>
          <cell r="D173" t="str">
            <v>VASQUEZ OSORIO RAFAEL ANTONIO</v>
          </cell>
          <cell r="E173" t="str">
            <v>OPERADOR DE PADRÓN</v>
          </cell>
          <cell r="F173" t="str">
            <v>X</v>
          </cell>
          <cell r="M173" t="str">
            <v>ACCIDENTE DE TRABAJO</v>
          </cell>
          <cell r="N173">
            <v>860028947</v>
          </cell>
          <cell r="O173" t="str">
            <v>ARL SURA</v>
          </cell>
        </row>
        <row r="174">
          <cell r="C174">
            <v>1051443579</v>
          </cell>
          <cell r="D174" t="str">
            <v>VASQUEZ OSORIO RAFAEL ANTONIO</v>
          </cell>
          <cell r="E174" t="str">
            <v>OPERADOR DE PADRÓN</v>
          </cell>
          <cell r="G174" t="str">
            <v>X</v>
          </cell>
          <cell r="M174" t="str">
            <v>ENFERMEDAD GENERAL</v>
          </cell>
          <cell r="N174" t="str">
            <v>NT</v>
          </cell>
          <cell r="O174" t="str">
            <v>SALUD TOTAL E.P.S.</v>
          </cell>
        </row>
        <row r="175">
          <cell r="C175">
            <v>1051443579</v>
          </cell>
          <cell r="D175" t="str">
            <v>VASQUEZ OSORIO RAFAEL ANTONIO</v>
          </cell>
          <cell r="E175" t="str">
            <v>OPERADOR DE PADRÓN</v>
          </cell>
          <cell r="G175" t="str">
            <v>X</v>
          </cell>
          <cell r="M175" t="str">
            <v>ENFERMEDAD GENERAL</v>
          </cell>
          <cell r="N175">
            <v>6139445</v>
          </cell>
          <cell r="O175" t="str">
            <v>SALUD TOTAL E.P.S.</v>
          </cell>
        </row>
        <row r="176">
          <cell r="C176">
            <v>1051443579</v>
          </cell>
          <cell r="D176" t="str">
            <v>VASQUEZ OSORIO RAFAEL ANTONIO</v>
          </cell>
          <cell r="E176" t="str">
            <v>OPERADOR DE PADRÓN</v>
          </cell>
          <cell r="G176" t="str">
            <v>X</v>
          </cell>
          <cell r="M176" t="str">
            <v>ENFERMEDAD GENERAL</v>
          </cell>
          <cell r="O176" t="str">
            <v>SALUD TOTAL E.P.S.</v>
          </cell>
        </row>
        <row r="177">
          <cell r="C177">
            <v>1051443579</v>
          </cell>
          <cell r="D177" t="str">
            <v>VASQUEZ OSORIO RAFAEL ANTONIO</v>
          </cell>
          <cell r="E177" t="str">
            <v>OPERADOR DE PADRÓN</v>
          </cell>
          <cell r="G177" t="str">
            <v>X</v>
          </cell>
          <cell r="M177" t="str">
            <v>ENFERMEDAD GENERAL</v>
          </cell>
          <cell r="N177">
            <v>9252078</v>
          </cell>
          <cell r="O177" t="str">
            <v>SALUD TOTAL E.P.S.</v>
          </cell>
        </row>
        <row r="178">
          <cell r="C178">
            <v>1051443579</v>
          </cell>
          <cell r="D178" t="str">
            <v>VASQUEZ OSORIO RAFAEL ANTONIO</v>
          </cell>
          <cell r="E178" t="str">
            <v>OPERADOR DE PADRÓN</v>
          </cell>
          <cell r="G178" t="str">
            <v>X</v>
          </cell>
          <cell r="M178" t="str">
            <v>ENFERMEDAD GENERAL</v>
          </cell>
          <cell r="N178">
            <v>9711164</v>
          </cell>
          <cell r="O178" t="str">
            <v>SALUD TOTAL E.P.S.</v>
          </cell>
        </row>
        <row r="179">
          <cell r="C179">
            <v>1051443579</v>
          </cell>
          <cell r="D179" t="str">
            <v>VASQUEZ OSORIO RAFAEL ANTONIO</v>
          </cell>
          <cell r="E179" t="str">
            <v>OPERADOR DE PADRÓN</v>
          </cell>
          <cell r="G179" t="str">
            <v>X</v>
          </cell>
          <cell r="M179" t="str">
            <v>ENFERMEDAD GENERAL</v>
          </cell>
          <cell r="N179">
            <v>9656414</v>
          </cell>
          <cell r="O179" t="str">
            <v>SALUD TOTAL E.P.S.</v>
          </cell>
        </row>
        <row r="180">
          <cell r="C180">
            <v>1047371827</v>
          </cell>
          <cell r="D180" t="str">
            <v>VASQUEZ BELTRAN WILDER DE JESUS</v>
          </cell>
          <cell r="E180" t="str">
            <v>TECNICO DE MANTENIMIENTO CARROCERO B</v>
          </cell>
          <cell r="G180" t="str">
            <v>X</v>
          </cell>
          <cell r="M180" t="str">
            <v>ENFERMEDAD GENERAL</v>
          </cell>
          <cell r="N180">
            <v>182622873</v>
          </cell>
          <cell r="O180" t="str">
            <v>SALUD TOTAL E.P.S.</v>
          </cell>
        </row>
        <row r="181">
          <cell r="C181">
            <v>1047371827</v>
          </cell>
          <cell r="D181" t="str">
            <v>VASQUEZ BELTRAN WILDER DE JESUS</v>
          </cell>
          <cell r="E181" t="str">
            <v>TECNICO DE MANTENIMIENTO CARROCERO B</v>
          </cell>
          <cell r="G181" t="str">
            <v>X</v>
          </cell>
          <cell r="M181" t="str">
            <v>ENFERMEDAD GENERAL</v>
          </cell>
          <cell r="N181">
            <v>6374220</v>
          </cell>
          <cell r="O181" t="str">
            <v>SALUD TOTAL E.P.S.</v>
          </cell>
        </row>
        <row r="182">
          <cell r="C182">
            <v>1047371827</v>
          </cell>
          <cell r="D182" t="str">
            <v>VASQUEZ BELTRAN WILDER DE JESUS</v>
          </cell>
          <cell r="E182" t="str">
            <v>TECNICO DE MANTENIMIENTO CARROCERO B</v>
          </cell>
          <cell r="H182" t="str">
            <v>X</v>
          </cell>
          <cell r="M182" t="str">
            <v>LICENCIA DE PATERNIDAD</v>
          </cell>
          <cell r="N182" t="str">
            <v>NA</v>
          </cell>
          <cell r="O182" t="str">
            <v>EPS MUTUAL SER</v>
          </cell>
        </row>
        <row r="183">
          <cell r="C183">
            <v>1047371827</v>
          </cell>
          <cell r="D183" t="str">
            <v>VASQUEZ BELTRAN WILDER DE JESUS</v>
          </cell>
          <cell r="E183" t="str">
            <v>TECNICO DE MANTENIMIENTO CARROCERO B</v>
          </cell>
          <cell r="G183" t="str">
            <v>X</v>
          </cell>
          <cell r="M183" t="str">
            <v>ENFERMEDAD GENERAL</v>
          </cell>
          <cell r="O183" t="str">
            <v>SALUD TOTAL E.P.S.</v>
          </cell>
        </row>
        <row r="184">
          <cell r="C184">
            <v>1047371827</v>
          </cell>
          <cell r="D184" t="str">
            <v>VASQUEZ BELTRAN WILDER DE JESUS</v>
          </cell>
          <cell r="E184" t="str">
            <v>TECNICO DE MANTENIMIENTO CARROCERO B</v>
          </cell>
          <cell r="G184" t="str">
            <v>X</v>
          </cell>
          <cell r="M184" t="str">
            <v>ENFERMEDAD GENERAL</v>
          </cell>
          <cell r="N184" t="str">
            <v>NT</v>
          </cell>
          <cell r="O184" t="str">
            <v>SALUD TOTAL E.P.S.</v>
          </cell>
        </row>
        <row r="185">
          <cell r="C185">
            <v>1047371827</v>
          </cell>
          <cell r="D185" t="str">
            <v>VASQUEZ BELTRAN WILDER DE JESUS</v>
          </cell>
          <cell r="E185" t="str">
            <v>TECNICO DE MANTENIMIENTO CARROCERO B</v>
          </cell>
          <cell r="G185" t="str">
            <v>X</v>
          </cell>
          <cell r="M185" t="str">
            <v>ENFERMEDAD GENERAL</v>
          </cell>
          <cell r="N185">
            <v>46255864</v>
          </cell>
          <cell r="O185" t="str">
            <v>SALUD TOTAL E.P.S.</v>
          </cell>
        </row>
        <row r="186">
          <cell r="C186">
            <v>1047371827</v>
          </cell>
          <cell r="D186" t="str">
            <v>VASQUEZ BELTRAN WILDER DE JESUS</v>
          </cell>
          <cell r="E186" t="str">
            <v>TECNICO DE MANTENIMIENTO CARROCERO B</v>
          </cell>
          <cell r="G186" t="str">
            <v>X</v>
          </cell>
          <cell r="M186" t="str">
            <v>ENFERMEDAD GENERAL</v>
          </cell>
          <cell r="N186">
            <v>79918800</v>
          </cell>
          <cell r="O186" t="str">
            <v>SALUD TOTAL E.P.S.</v>
          </cell>
        </row>
        <row r="187">
          <cell r="C187">
            <v>1047371827</v>
          </cell>
          <cell r="D187" t="str">
            <v>VASQUEZ BELTRAN WILDER DE JESUS</v>
          </cell>
          <cell r="E187" t="str">
            <v>TECNICO DE MANTENIMIENTO CARROCERO B</v>
          </cell>
          <cell r="G187" t="str">
            <v>X</v>
          </cell>
          <cell r="M187" t="str">
            <v>ENFERMEDAD GENERAL</v>
          </cell>
          <cell r="N187">
            <v>209884</v>
          </cell>
          <cell r="O187" t="str">
            <v>SALUD TOTAL E.P.S.</v>
          </cell>
        </row>
        <row r="188">
          <cell r="C188">
            <v>1047371827</v>
          </cell>
          <cell r="D188" t="str">
            <v>VASQUEZ BELTRAN WILDER DE JESUS</v>
          </cell>
          <cell r="E188" t="str">
            <v>TECNICO DE MANTENIMIENTO CARROCERO B</v>
          </cell>
          <cell r="G188" t="str">
            <v>X</v>
          </cell>
          <cell r="M188" t="str">
            <v>ENFERMEDAD GENERAL</v>
          </cell>
          <cell r="N188">
            <v>16289666</v>
          </cell>
          <cell r="O188" t="str">
            <v>SALUD TOTAL E.P.S.</v>
          </cell>
        </row>
        <row r="189">
          <cell r="C189">
            <v>1047371827</v>
          </cell>
          <cell r="D189" t="str">
            <v>VASQUEZ BELTRAN WILDER DE JESUS</v>
          </cell>
          <cell r="E189" t="str">
            <v>TECNICO DE MANTENIMIENTO CARROCERO B</v>
          </cell>
          <cell r="G189" t="str">
            <v>X</v>
          </cell>
          <cell r="M189" t="str">
            <v>ENFERMEDAD GENERAL</v>
          </cell>
          <cell r="N189">
            <v>155182948</v>
          </cell>
          <cell r="O189" t="str">
            <v>SALUD TOTAL E.P.S.</v>
          </cell>
        </row>
        <row r="190">
          <cell r="C190">
            <v>1047371827</v>
          </cell>
          <cell r="D190" t="str">
            <v>VASQUEZ BELTRAN WILDER DE JESUS</v>
          </cell>
          <cell r="E190" t="str">
            <v>TECNICO DE MANTENIMIENTO CARROCERO B</v>
          </cell>
          <cell r="G190" t="str">
            <v>X</v>
          </cell>
          <cell r="M190" t="str">
            <v>ENFERMEDAD GENERAL</v>
          </cell>
          <cell r="N190">
            <v>155182948</v>
          </cell>
          <cell r="O190" t="str">
            <v>SALUD TOTAL E.P.S.</v>
          </cell>
        </row>
        <row r="191">
          <cell r="C191">
            <v>1047371827</v>
          </cell>
          <cell r="D191" t="str">
            <v>VASQUEZ BELTRAN WILDER DE JESUS</v>
          </cell>
          <cell r="E191" t="str">
            <v>TECNICO DE MANTENIMIENTO CARROCERO B</v>
          </cell>
          <cell r="G191" t="str">
            <v>X</v>
          </cell>
          <cell r="M191" t="str">
            <v>ENFERMEDAD GENERAL</v>
          </cell>
          <cell r="N191">
            <v>172086025</v>
          </cell>
          <cell r="O191" t="str">
            <v>SALUD TOTAL E.P.S.</v>
          </cell>
        </row>
        <row r="192">
          <cell r="C192">
            <v>1047371827</v>
          </cell>
          <cell r="D192" t="str">
            <v>VASQUEZ BELTRAN WILDER DE JESUS</v>
          </cell>
          <cell r="E192" t="str">
            <v>TECNICO DE MANTENIMIENTO CARROCERO B</v>
          </cell>
          <cell r="G192" t="str">
            <v>X</v>
          </cell>
          <cell r="M192" t="str">
            <v>ENFERMEDAD GENERAL</v>
          </cell>
          <cell r="N192">
            <v>14018782</v>
          </cell>
          <cell r="O192" t="str">
            <v>SALUD TOTAL E.P.S.</v>
          </cell>
        </row>
        <row r="193">
          <cell r="C193">
            <v>73169974</v>
          </cell>
          <cell r="D193" t="str">
            <v>VARGAS MORA JUAN MIGUEL</v>
          </cell>
          <cell r="E193" t="str">
            <v>OPERADOR DE PADRÓN</v>
          </cell>
          <cell r="G193" t="str">
            <v>X</v>
          </cell>
          <cell r="M193" t="str">
            <v>ENFERMEDAD GENERAL</v>
          </cell>
          <cell r="N193">
            <v>4762406</v>
          </cell>
          <cell r="O193" t="str">
            <v>SALUD TOTAL E.P.S.</v>
          </cell>
        </row>
        <row r="194">
          <cell r="C194">
            <v>73169974</v>
          </cell>
          <cell r="D194" t="str">
            <v>VARGAS MORA JUAN MIGUEL</v>
          </cell>
          <cell r="E194" t="str">
            <v>OPERADOR DE PADRÓN</v>
          </cell>
          <cell r="L194" t="str">
            <v>X</v>
          </cell>
          <cell r="M194" t="str">
            <v>AISLAMIENTO PREVENTIVO</v>
          </cell>
          <cell r="N194">
            <v>4762406</v>
          </cell>
          <cell r="O194" t="str">
            <v>SALUD TOTAL E.P.S.</v>
          </cell>
        </row>
        <row r="195">
          <cell r="C195">
            <v>73169974</v>
          </cell>
          <cell r="D195" t="str">
            <v>VARGAS MORA JUAN MIGUEL</v>
          </cell>
          <cell r="E195" t="str">
            <v>OPERADOR DE PADRÓN</v>
          </cell>
          <cell r="G195" t="str">
            <v>X</v>
          </cell>
          <cell r="M195" t="str">
            <v>ENFERMEDAD GENERAL</v>
          </cell>
          <cell r="N195">
            <v>9448678</v>
          </cell>
          <cell r="O195" t="str">
            <v>SALUD TOTAL E.P.S.</v>
          </cell>
        </row>
        <row r="196">
          <cell r="C196">
            <v>73169974</v>
          </cell>
          <cell r="D196" t="str">
            <v>VARGAS MORA JUAN MIGUEL</v>
          </cell>
          <cell r="E196" t="str">
            <v>OPERADOR DE PADRÓN</v>
          </cell>
          <cell r="G196" t="str">
            <v>X</v>
          </cell>
          <cell r="M196" t="str">
            <v>ENFERMEDAD GENERAL</v>
          </cell>
          <cell r="N196">
            <v>1782211</v>
          </cell>
          <cell r="O196" t="str">
            <v>SALUD TOTAL E.P.S.</v>
          </cell>
        </row>
        <row r="197">
          <cell r="C197">
            <v>73169974</v>
          </cell>
          <cell r="D197" t="str">
            <v>VARGAS MORA JUAN MIGUEL</v>
          </cell>
          <cell r="E197" t="str">
            <v>OPERADOR DE PADRÓN</v>
          </cell>
          <cell r="G197" t="str">
            <v>X</v>
          </cell>
          <cell r="M197" t="str">
            <v>ENFERMEDAD GENERAL</v>
          </cell>
          <cell r="N197">
            <v>2968044</v>
          </cell>
          <cell r="O197" t="str">
            <v>SALUD TOTAL E.P.S.</v>
          </cell>
        </row>
        <row r="198">
          <cell r="C198">
            <v>73169974</v>
          </cell>
          <cell r="D198" t="str">
            <v>VARGAS MORA JUAN MIGUEL</v>
          </cell>
          <cell r="E198" t="str">
            <v>OPERADOR DE PADRÓN</v>
          </cell>
          <cell r="G198" t="str">
            <v>X</v>
          </cell>
          <cell r="M198" t="str">
            <v>ENFERMEDAD GENERAL</v>
          </cell>
          <cell r="N198">
            <v>2823387</v>
          </cell>
          <cell r="O198" t="str">
            <v>SALUD TOTAL E.P.S.</v>
          </cell>
        </row>
        <row r="199">
          <cell r="C199">
            <v>73169974</v>
          </cell>
          <cell r="D199" t="str">
            <v>VARGAS MORA JUAN MIGUEL</v>
          </cell>
          <cell r="E199" t="str">
            <v>OPERADOR DE PADRÓN</v>
          </cell>
          <cell r="G199" t="str">
            <v>X</v>
          </cell>
          <cell r="M199" t="str">
            <v>ENFERMEDAD GENERAL</v>
          </cell>
          <cell r="N199">
            <v>2990531</v>
          </cell>
          <cell r="O199" t="str">
            <v>SALUD TOTAL E.P.S.</v>
          </cell>
        </row>
        <row r="200">
          <cell r="C200">
            <v>73169974</v>
          </cell>
          <cell r="D200" t="str">
            <v>VARGAS MORA JUAN MIGUEL</v>
          </cell>
          <cell r="E200" t="str">
            <v>OPERADOR DE PADRÓN</v>
          </cell>
          <cell r="G200" t="str">
            <v>X</v>
          </cell>
          <cell r="M200" t="str">
            <v>ENFERMEDAD GENERAL</v>
          </cell>
          <cell r="N200" t="str">
            <v>NT</v>
          </cell>
          <cell r="O200" t="str">
            <v>SALUD TOTAL E.P.S.</v>
          </cell>
        </row>
        <row r="201">
          <cell r="C201">
            <v>73169974</v>
          </cell>
          <cell r="D201" t="str">
            <v>VARGAS MORA JUAN MIGUEL</v>
          </cell>
          <cell r="E201" t="str">
            <v>OPERADOR DE PADRÓN</v>
          </cell>
          <cell r="G201" t="str">
            <v>X</v>
          </cell>
          <cell r="M201" t="str">
            <v>ENFERMEDAD GENERAL</v>
          </cell>
          <cell r="N201">
            <v>31125952</v>
          </cell>
          <cell r="O201" t="str">
            <v>SALUD TOTAL E.P.S.</v>
          </cell>
        </row>
        <row r="202">
          <cell r="C202">
            <v>73169974</v>
          </cell>
          <cell r="D202" t="str">
            <v>VARGAS MORA JUAN MIGUEL</v>
          </cell>
          <cell r="E202" t="str">
            <v>OPERADOR DE PADRÓN</v>
          </cell>
          <cell r="G202" t="str">
            <v>X</v>
          </cell>
          <cell r="M202" t="str">
            <v>ENFERMEDAD GENERAL</v>
          </cell>
          <cell r="N202">
            <v>5090067</v>
          </cell>
          <cell r="O202" t="str">
            <v>SALUD TOTAL E.P.S.</v>
          </cell>
        </row>
        <row r="203">
          <cell r="C203">
            <v>73169974</v>
          </cell>
          <cell r="D203" t="str">
            <v>VARGAS MORA JUAN MIGUEL</v>
          </cell>
          <cell r="E203" t="str">
            <v>OPERADOR DE PADRÓN</v>
          </cell>
          <cell r="G203" t="str">
            <v>X</v>
          </cell>
          <cell r="M203" t="str">
            <v>ENFERMEDAD GENERAL</v>
          </cell>
          <cell r="N203">
            <v>5023583</v>
          </cell>
          <cell r="O203" t="str">
            <v>SALUD TOTAL E.P.S.</v>
          </cell>
        </row>
        <row r="204">
          <cell r="C204">
            <v>73169974</v>
          </cell>
          <cell r="D204" t="str">
            <v>VARGAS MORA JUAN MIGUEL</v>
          </cell>
          <cell r="E204" t="str">
            <v>OPERADOR DE PADRÓN</v>
          </cell>
          <cell r="G204" t="str">
            <v>X</v>
          </cell>
          <cell r="M204" t="str">
            <v>ENFERMEDAD GENERAL</v>
          </cell>
          <cell r="N204">
            <v>68684485</v>
          </cell>
          <cell r="O204" t="str">
            <v>SALUD TOTAL E.P.S.</v>
          </cell>
        </row>
        <row r="205">
          <cell r="C205">
            <v>73169974</v>
          </cell>
          <cell r="D205" t="str">
            <v>VARGAS MORA JUAN MIGUEL</v>
          </cell>
          <cell r="E205" t="str">
            <v>OPERADOR DE PADRÓN</v>
          </cell>
          <cell r="G205" t="str">
            <v>X</v>
          </cell>
          <cell r="M205" t="str">
            <v>ENFERMEDAD GENERAL</v>
          </cell>
          <cell r="N205">
            <v>5980941</v>
          </cell>
          <cell r="O205" t="str">
            <v>SALUD TOTAL E.P.S.</v>
          </cell>
        </row>
        <row r="206">
          <cell r="C206">
            <v>73169974</v>
          </cell>
          <cell r="D206" t="str">
            <v>VARGAS MORA JUAN MIGUEL</v>
          </cell>
          <cell r="E206" t="str">
            <v>OPERADOR DE PADRÓN</v>
          </cell>
          <cell r="G206" t="str">
            <v>X</v>
          </cell>
          <cell r="M206" t="str">
            <v>ENFERMEDAD GENERAL</v>
          </cell>
          <cell r="N206">
            <v>46270190</v>
          </cell>
          <cell r="O206" t="str">
            <v>SALUD TOTAL E.P.S.</v>
          </cell>
        </row>
        <row r="207">
          <cell r="C207">
            <v>1030619889</v>
          </cell>
          <cell r="D207" t="str">
            <v>VARGAS GARCIA JONNY ALEXANDER</v>
          </cell>
          <cell r="E207" t="str">
            <v>OPERADOR DE BUSETÓN</v>
          </cell>
          <cell r="G207" t="str">
            <v>X</v>
          </cell>
          <cell r="M207" t="str">
            <v>ENFERMEDAD GENERAL</v>
          </cell>
          <cell r="N207" t="str">
            <v>NT</v>
          </cell>
          <cell r="O207" t="str">
            <v>FAMISANAR E.P.S</v>
          </cell>
        </row>
        <row r="208">
          <cell r="C208">
            <v>1030619889</v>
          </cell>
          <cell r="D208" t="str">
            <v>VARGAS GARCIA JONNY ALEXANDER</v>
          </cell>
          <cell r="E208" t="str">
            <v>OPERADOR DE BUSETÓN</v>
          </cell>
          <cell r="G208" t="str">
            <v>X</v>
          </cell>
          <cell r="M208" t="str">
            <v>ENFERMEDAD GENERAL</v>
          </cell>
          <cell r="N208" t="str">
            <v>NT</v>
          </cell>
          <cell r="O208" t="str">
            <v>FAMISANAR E.P.S</v>
          </cell>
        </row>
        <row r="209">
          <cell r="C209">
            <v>73579382</v>
          </cell>
          <cell r="D209" t="str">
            <v>VARGAS CHICO HENRRY</v>
          </cell>
          <cell r="E209" t="str">
            <v>OPERADOR DE PADRÓN</v>
          </cell>
          <cell r="G209" t="str">
            <v>X</v>
          </cell>
          <cell r="M209" t="str">
            <v>ENFERMEDAD GENERAL</v>
          </cell>
          <cell r="N209" t="str">
            <v>NT</v>
          </cell>
          <cell r="O209" t="str">
            <v>EPS MUTUAL SER</v>
          </cell>
        </row>
        <row r="210">
          <cell r="C210">
            <v>73579382</v>
          </cell>
          <cell r="D210" t="str">
            <v>VARGAS CHICO HENRRY</v>
          </cell>
          <cell r="E210" t="str">
            <v>OPERADOR DE PADRÓN</v>
          </cell>
          <cell r="G210" t="str">
            <v>X</v>
          </cell>
          <cell r="M210" t="str">
            <v>ENFERMEDAD GENERAL</v>
          </cell>
          <cell r="N210" t="str">
            <v>NT</v>
          </cell>
          <cell r="O210" t="str">
            <v>EPS MUTUAL SER</v>
          </cell>
        </row>
        <row r="211">
          <cell r="C211">
            <v>73579382</v>
          </cell>
          <cell r="D211" t="str">
            <v>VARGAS CHICO HENRRY</v>
          </cell>
          <cell r="E211" t="str">
            <v>OPERADOR DE PADRÓN</v>
          </cell>
          <cell r="G211" t="str">
            <v>X</v>
          </cell>
          <cell r="M211" t="str">
            <v>ENFERMEDAD GENERAL</v>
          </cell>
          <cell r="N211" t="str">
            <v>NT</v>
          </cell>
          <cell r="O211" t="str">
            <v>EPS MUTUAL SER</v>
          </cell>
        </row>
        <row r="212">
          <cell r="C212">
            <v>73579382</v>
          </cell>
          <cell r="D212" t="str">
            <v>VARGAS CHICO HENRRY</v>
          </cell>
          <cell r="E212" t="str">
            <v>OPERADOR DE PADRÓN</v>
          </cell>
          <cell r="G212" t="str">
            <v>X</v>
          </cell>
          <cell r="M212" t="str">
            <v>ENFERMEDAD GENERAL</v>
          </cell>
          <cell r="N212" t="str">
            <v>NT</v>
          </cell>
          <cell r="O212" t="str">
            <v>EPS MUTUAL SER</v>
          </cell>
        </row>
        <row r="213">
          <cell r="C213">
            <v>73187299</v>
          </cell>
          <cell r="D213" t="str">
            <v>VARGAS CHICO ALEXANDER</v>
          </cell>
          <cell r="E213" t="str">
            <v>OPERADOR DE PADRÓN</v>
          </cell>
          <cell r="G213" t="str">
            <v>X</v>
          </cell>
          <cell r="M213" t="str">
            <v>ENFERMEDAD GENERAL</v>
          </cell>
          <cell r="N213">
            <v>183070200</v>
          </cell>
          <cell r="O213" t="str">
            <v>SALUD TOTAL E.P.S.</v>
          </cell>
        </row>
        <row r="214">
          <cell r="C214">
            <v>73187299</v>
          </cell>
          <cell r="D214" t="str">
            <v>VARGAS CHICO ALEXANDER</v>
          </cell>
          <cell r="E214" t="str">
            <v>OPERADOR DE PADRÓN</v>
          </cell>
          <cell r="G214" t="str">
            <v>X</v>
          </cell>
          <cell r="M214" t="str">
            <v>ENFERMEDAD GENERAL</v>
          </cell>
          <cell r="N214">
            <v>6687823</v>
          </cell>
          <cell r="O214" t="str">
            <v>SALUD TOTAL E.P.S.</v>
          </cell>
        </row>
        <row r="215">
          <cell r="C215">
            <v>73187299</v>
          </cell>
          <cell r="D215" t="str">
            <v>VARGAS CHICO ALEXANDER</v>
          </cell>
          <cell r="E215" t="str">
            <v>OPERADOR DE PADRÓN</v>
          </cell>
          <cell r="G215" t="str">
            <v>X</v>
          </cell>
          <cell r="M215" t="str">
            <v>ENFERMEDAD GENERAL</v>
          </cell>
          <cell r="N215">
            <v>4597368</v>
          </cell>
          <cell r="O215" t="str">
            <v>SALUD TOTAL E.P.S.</v>
          </cell>
        </row>
        <row r="216">
          <cell r="C216">
            <v>73187299</v>
          </cell>
          <cell r="D216" t="str">
            <v>VARGAS CHICO ALEXANDER</v>
          </cell>
          <cell r="E216" t="str">
            <v>OPERADOR DE PADRÓN</v>
          </cell>
          <cell r="G216" t="str">
            <v>X</v>
          </cell>
          <cell r="M216" t="str">
            <v>ENFERMEDAD GENERAL</v>
          </cell>
          <cell r="N216">
            <v>4669319</v>
          </cell>
          <cell r="O216" t="str">
            <v>SALUD TOTAL E.P.S.</v>
          </cell>
        </row>
        <row r="217">
          <cell r="C217">
            <v>73187299</v>
          </cell>
          <cell r="D217" t="str">
            <v>VARGAS CHICO ALEXANDER</v>
          </cell>
          <cell r="E217" t="str">
            <v>OPERADOR DE PADRÓN</v>
          </cell>
          <cell r="G217" t="str">
            <v>X</v>
          </cell>
          <cell r="M217" t="str">
            <v>ENFERMEDAD GENERAL</v>
          </cell>
          <cell r="N217">
            <v>1787125</v>
          </cell>
          <cell r="O217" t="str">
            <v>SALUD TOTAL E.P.S.</v>
          </cell>
        </row>
        <row r="218">
          <cell r="C218">
            <v>73187299</v>
          </cell>
          <cell r="D218" t="str">
            <v>VARGAS CHICO ALEXANDER</v>
          </cell>
          <cell r="E218" t="str">
            <v>OPERADOR DE PADRÓN</v>
          </cell>
          <cell r="G218" t="str">
            <v>X</v>
          </cell>
          <cell r="M218" t="str">
            <v>ENFERMEDAD GENERAL</v>
          </cell>
          <cell r="N218" t="str">
            <v>NT</v>
          </cell>
          <cell r="O218" t="str">
            <v>SALUD TOTAL E.P.S.</v>
          </cell>
        </row>
        <row r="219">
          <cell r="C219">
            <v>73187299</v>
          </cell>
          <cell r="D219" t="str">
            <v>VARGAS CHICO ALEXANDER</v>
          </cell>
          <cell r="E219" t="str">
            <v>OPERADOR DE PADRÓN</v>
          </cell>
          <cell r="G219" t="str">
            <v>X</v>
          </cell>
          <cell r="M219" t="str">
            <v>ENFERMEDAD GENERAL</v>
          </cell>
          <cell r="N219">
            <v>4924381</v>
          </cell>
          <cell r="O219" t="str">
            <v>SALUD TOTAL E.P.S.</v>
          </cell>
        </row>
        <row r="220">
          <cell r="C220">
            <v>73187299</v>
          </cell>
          <cell r="D220" t="str">
            <v>VARGAS CHICO ALEXANDER</v>
          </cell>
          <cell r="E220" t="str">
            <v>OPERADOR DE PADRÓN</v>
          </cell>
          <cell r="G220" t="str">
            <v>X</v>
          </cell>
          <cell r="M220" t="str">
            <v>ENFERMEDAD GENERAL</v>
          </cell>
          <cell r="N220">
            <v>4736374</v>
          </cell>
          <cell r="O220" t="str">
            <v>SALUD TOTAL E.P.S.</v>
          </cell>
        </row>
        <row r="221">
          <cell r="C221">
            <v>73187299</v>
          </cell>
          <cell r="D221" t="str">
            <v>VARGAS CHICO ALEXANDER</v>
          </cell>
          <cell r="E221" t="str">
            <v>OPERADOR DE PADRÓN</v>
          </cell>
          <cell r="G221" t="str">
            <v>X</v>
          </cell>
          <cell r="M221" t="str">
            <v>ENFERMEDAD GENERAL</v>
          </cell>
          <cell r="N221">
            <v>3553943</v>
          </cell>
          <cell r="O221" t="str">
            <v>SALUD TOTAL E.P.S.</v>
          </cell>
        </row>
        <row r="222">
          <cell r="C222">
            <v>73187299</v>
          </cell>
          <cell r="D222" t="str">
            <v>VARGAS CHICO ALEXANDER</v>
          </cell>
          <cell r="E222" t="str">
            <v>OPERADOR DE PADRÓN</v>
          </cell>
          <cell r="G222" t="str">
            <v>X</v>
          </cell>
          <cell r="M222" t="str">
            <v>ENFERMEDAD GENERAL</v>
          </cell>
          <cell r="N222">
            <v>5632157</v>
          </cell>
          <cell r="O222" t="str">
            <v>SALUD TOTAL E.P.S.</v>
          </cell>
        </row>
        <row r="223">
          <cell r="C223">
            <v>73187299</v>
          </cell>
          <cell r="D223" t="str">
            <v>VARGAS CHICO ALEXANDER</v>
          </cell>
          <cell r="E223" t="str">
            <v>OPERADOR DE PADRÓN</v>
          </cell>
          <cell r="G223" t="str">
            <v>X</v>
          </cell>
          <cell r="M223" t="str">
            <v>ENFERMEDAD GENERAL</v>
          </cell>
          <cell r="N223">
            <v>8880916</v>
          </cell>
          <cell r="O223" t="str">
            <v>SALUD TOTAL E.P.S.</v>
          </cell>
        </row>
        <row r="224">
          <cell r="C224">
            <v>73187299</v>
          </cell>
          <cell r="D224" t="str">
            <v>VARGAS CHICO ALEXANDER</v>
          </cell>
          <cell r="E224" t="str">
            <v>OPERADOR DE PADRÓN</v>
          </cell>
          <cell r="G224" t="str">
            <v>X</v>
          </cell>
          <cell r="M224" t="str">
            <v>ENFERMEDAD GENERAL</v>
          </cell>
          <cell r="N224">
            <v>11446411</v>
          </cell>
          <cell r="O224" t="str">
            <v>SALUD TOTAL E.P.S.</v>
          </cell>
        </row>
        <row r="225">
          <cell r="C225">
            <v>73187299</v>
          </cell>
          <cell r="D225" t="str">
            <v>VARGAS CHICO ALEXANDER</v>
          </cell>
          <cell r="E225" t="str">
            <v>OPERADOR DE PADRÓN</v>
          </cell>
          <cell r="G225" t="str">
            <v>X</v>
          </cell>
          <cell r="M225" t="str">
            <v>ENFERMEDAD GENERAL</v>
          </cell>
          <cell r="N225">
            <v>95554461</v>
          </cell>
          <cell r="O225" t="str">
            <v>SALUD TOTAL E.P.S.</v>
          </cell>
        </row>
        <row r="226">
          <cell r="C226">
            <v>73187299</v>
          </cell>
          <cell r="D226" t="str">
            <v>VARGAS CHICO ALEXANDER</v>
          </cell>
          <cell r="E226" t="str">
            <v>OPERADOR DE PADRÓN</v>
          </cell>
          <cell r="G226" t="str">
            <v>X</v>
          </cell>
          <cell r="M226" t="str">
            <v>ENFERMEDAD GENERAL</v>
          </cell>
          <cell r="N226" t="str">
            <v>NT</v>
          </cell>
          <cell r="O226" t="str">
            <v>SALUD TOTAL E.P.S.</v>
          </cell>
        </row>
        <row r="227">
          <cell r="C227">
            <v>92510047</v>
          </cell>
          <cell r="D227" t="str">
            <v>VANEGAS NAVARRO OSCAR DARIO</v>
          </cell>
          <cell r="E227" t="str">
            <v>OPERADOR DE PADRÓN</v>
          </cell>
          <cell r="G227" t="str">
            <v>X</v>
          </cell>
          <cell r="M227" t="str">
            <v>ENFERMEDAD GENERAL</v>
          </cell>
          <cell r="N227">
            <v>171718584</v>
          </cell>
          <cell r="O227" t="str">
            <v>SALUD TOTAL E.P.S.</v>
          </cell>
        </row>
        <row r="228">
          <cell r="C228">
            <v>92510047</v>
          </cell>
          <cell r="D228" t="str">
            <v>VANEGAS NAVARRO OSCAR DARIO</v>
          </cell>
          <cell r="E228" t="str">
            <v>OPERADOR DE PADRÓN</v>
          </cell>
          <cell r="G228" t="str">
            <v>X</v>
          </cell>
          <cell r="M228" t="str">
            <v>ENFERMEDAD GENERAL</v>
          </cell>
          <cell r="N228">
            <v>4824830</v>
          </cell>
          <cell r="O228" t="str">
            <v>SALUD TOTAL E.P.S.</v>
          </cell>
        </row>
        <row r="229">
          <cell r="C229">
            <v>92510047</v>
          </cell>
          <cell r="D229" t="str">
            <v>VANEGAS NAVARRO OSCAR DARIO</v>
          </cell>
          <cell r="E229" t="str">
            <v>OPERADOR DE PADRÓN</v>
          </cell>
          <cell r="G229" t="str">
            <v>X</v>
          </cell>
          <cell r="M229" t="str">
            <v>ENFERMEDAD GENERAL</v>
          </cell>
          <cell r="N229" t="str">
            <v>NT</v>
          </cell>
          <cell r="O229" t="str">
            <v>SALUD TOTAL E.P.S.</v>
          </cell>
        </row>
        <row r="230">
          <cell r="C230">
            <v>92510047</v>
          </cell>
          <cell r="D230" t="str">
            <v>VANEGAS NAVARRO OSCAR DARIO</v>
          </cell>
          <cell r="E230" t="str">
            <v>OPERADOR DE PADRÓN</v>
          </cell>
          <cell r="G230" t="str">
            <v>X</v>
          </cell>
          <cell r="M230" t="str">
            <v>ENFERMEDAD GENERAL</v>
          </cell>
          <cell r="N230" t="str">
            <v>NT</v>
          </cell>
          <cell r="O230" t="str">
            <v>SALUD TOTAL E.P.S.</v>
          </cell>
        </row>
        <row r="231">
          <cell r="C231">
            <v>1047450770</v>
          </cell>
          <cell r="D231" t="str">
            <v>VANEGAS CONTRERAS JAIRO</v>
          </cell>
          <cell r="E231" t="str">
            <v>AUXILIAR DE ALMACEN</v>
          </cell>
          <cell r="G231" t="str">
            <v>x</v>
          </cell>
          <cell r="M231" t="str">
            <v>ENFERMEDAD GENERAL</v>
          </cell>
          <cell r="N231">
            <v>339652</v>
          </cell>
          <cell r="O231" t="str">
            <v>SALUD TOTAL E.P.S.</v>
          </cell>
        </row>
        <row r="232">
          <cell r="C232">
            <v>1047450770</v>
          </cell>
          <cell r="D232" t="str">
            <v>VANEGAS CONTRERAS JAIRO</v>
          </cell>
          <cell r="E232" t="str">
            <v>AUXILIAR DE ALMACEN</v>
          </cell>
          <cell r="K232" t="str">
            <v>x</v>
          </cell>
          <cell r="M232" t="str">
            <v>DIA FAMILIA</v>
          </cell>
          <cell r="N232" t="str">
            <v>N/A</v>
          </cell>
          <cell r="O232" t="str">
            <v>N/A</v>
          </cell>
        </row>
        <row r="233">
          <cell r="C233">
            <v>73160096</v>
          </cell>
          <cell r="D233" t="str">
            <v>VALVERDE PEREZ PABLO EMILIO</v>
          </cell>
          <cell r="E233" t="str">
            <v>OPERADOR DE BUSETÓN</v>
          </cell>
          <cell r="G233" t="str">
            <v>X</v>
          </cell>
          <cell r="M233" t="str">
            <v>ENFERMEDAD GENERAL</v>
          </cell>
          <cell r="N233">
            <v>186120</v>
          </cell>
          <cell r="O233" t="str">
            <v>SALUD TOTAL E.P.S.</v>
          </cell>
        </row>
        <row r="234">
          <cell r="C234">
            <v>73160096</v>
          </cell>
          <cell r="D234" t="str">
            <v>VALVERDE PEREZ PABLO EMILIO</v>
          </cell>
          <cell r="E234" t="str">
            <v>OPERADOR DE BUSETÓN</v>
          </cell>
          <cell r="G234" t="str">
            <v>X</v>
          </cell>
          <cell r="M234" t="str">
            <v>ENFERMEDAD GENERAL</v>
          </cell>
          <cell r="N234">
            <v>81296320</v>
          </cell>
          <cell r="O234" t="str">
            <v>SALUD TOTAL E.P.S.</v>
          </cell>
        </row>
        <row r="235">
          <cell r="C235">
            <v>73160096</v>
          </cell>
          <cell r="D235" t="str">
            <v>VALVERDE PEREZ PABLO EMILIO</v>
          </cell>
          <cell r="E235" t="str">
            <v>OPERADOR DE BUSETÓN</v>
          </cell>
          <cell r="G235" t="str">
            <v>X</v>
          </cell>
          <cell r="M235" t="str">
            <v>ENFERMEDAD GENERAL</v>
          </cell>
          <cell r="N235">
            <v>11418619</v>
          </cell>
          <cell r="O235" t="str">
            <v>SALUD TOTAL E.P.S.</v>
          </cell>
        </row>
        <row r="236">
          <cell r="C236">
            <v>73160096</v>
          </cell>
          <cell r="D236" t="str">
            <v>VALVERDE PEREZ PABLO EMILIO</v>
          </cell>
          <cell r="E236" t="str">
            <v>OPERADOR DE BUSETÓN</v>
          </cell>
          <cell r="G236" t="str">
            <v>X</v>
          </cell>
          <cell r="M236" t="str">
            <v>ENFERMEDAD GENERAL</v>
          </cell>
          <cell r="N236">
            <v>12954431</v>
          </cell>
          <cell r="O236" t="str">
            <v>SALUD TOTAL E.P.S.</v>
          </cell>
        </row>
        <row r="237">
          <cell r="C237">
            <v>73160096</v>
          </cell>
          <cell r="D237" t="str">
            <v>VALVERDE PEREZ PABLO EMILIO</v>
          </cell>
          <cell r="E237" t="str">
            <v>OPERADOR DE BUSETÓN</v>
          </cell>
          <cell r="G237" t="str">
            <v>X</v>
          </cell>
          <cell r="M237" t="str">
            <v>ENFERMEDAD GENERAL</v>
          </cell>
          <cell r="N237">
            <v>1269035</v>
          </cell>
          <cell r="O237" t="str">
            <v>SALUD TOTAL E.P.S.</v>
          </cell>
        </row>
        <row r="238">
          <cell r="C238">
            <v>73160096</v>
          </cell>
          <cell r="D238" t="str">
            <v>VALVERDE PEREZ PABLO EMILIO</v>
          </cell>
          <cell r="E238" t="str">
            <v>OPERADOR DE BUSETÓN</v>
          </cell>
          <cell r="G238" t="str">
            <v>X</v>
          </cell>
          <cell r="M238" t="str">
            <v>ENFERMEDAD GENERAL</v>
          </cell>
          <cell r="N238" t="str">
            <v>NT</v>
          </cell>
          <cell r="O238" t="str">
            <v>SALUD TOTAL E.P.S.</v>
          </cell>
        </row>
        <row r="239">
          <cell r="C239">
            <v>1143328133</v>
          </cell>
          <cell r="D239" t="str">
            <v>VALIENTE VARGAS JORGE LUIS</v>
          </cell>
          <cell r="E239" t="str">
            <v>OPERADOR DE BUSETÓN</v>
          </cell>
          <cell r="G239" t="str">
            <v>x</v>
          </cell>
          <cell r="M239" t="str">
            <v>ENFERMEDAD GENERAL</v>
          </cell>
          <cell r="N239">
            <v>4804417</v>
          </cell>
          <cell r="O239" t="str">
            <v>SALUD TOTAL E.P.S.</v>
          </cell>
        </row>
        <row r="240">
          <cell r="C240">
            <v>1143328133</v>
          </cell>
          <cell r="D240" t="str">
            <v>VALIENTE VARGAS JORGE LUIS</v>
          </cell>
          <cell r="E240" t="str">
            <v>OPERADOR DE BUSETÓN</v>
          </cell>
          <cell r="G240" t="str">
            <v>X</v>
          </cell>
          <cell r="M240" t="str">
            <v>ENFERMEDAD GENERAL</v>
          </cell>
          <cell r="N240">
            <v>4963329</v>
          </cell>
          <cell r="O240" t="str">
            <v>SALUD TOTAL E.P.S.</v>
          </cell>
        </row>
        <row r="241">
          <cell r="C241">
            <v>1002058401</v>
          </cell>
          <cell r="D241" t="str">
            <v>VALENZUELA ROMERO BAIRON DE JESUS</v>
          </cell>
          <cell r="E241" t="str">
            <v>TECNICO DE MANTENIMIENTOMECANICO B</v>
          </cell>
          <cell r="G241" t="str">
            <v>X</v>
          </cell>
          <cell r="M241" t="str">
            <v>ENFERMEDAD GENERAL</v>
          </cell>
          <cell r="N241">
            <v>98586888</v>
          </cell>
          <cell r="O241" t="str">
            <v>COOSALUD ESS EPS -S</v>
          </cell>
        </row>
        <row r="242">
          <cell r="C242">
            <v>73182465</v>
          </cell>
          <cell r="D242" t="str">
            <v>VALENCIA PEREA JULIO ANTONIO</v>
          </cell>
          <cell r="E242" t="str">
            <v>OPERADOR DE PADRÓN</v>
          </cell>
          <cell r="G242" t="str">
            <v>x</v>
          </cell>
          <cell r="M242" t="str">
            <v>ENFERMEDAD GENERAL</v>
          </cell>
          <cell r="N242" t="str">
            <v>NT</v>
          </cell>
          <cell r="O242" t="str">
            <v>FAMISANAR E.P.S</v>
          </cell>
        </row>
        <row r="243">
          <cell r="C243">
            <v>10886858</v>
          </cell>
          <cell r="D243" t="str">
            <v>VALENCI ALVAREZ ALVARO</v>
          </cell>
          <cell r="E243" t="str">
            <v>OPERADOR DE BUSETÓN</v>
          </cell>
          <cell r="G243" t="str">
            <v>x</v>
          </cell>
          <cell r="M243" t="str">
            <v>ENFERMEDAD GENERAL</v>
          </cell>
          <cell r="N243">
            <v>73039</v>
          </cell>
          <cell r="O243" t="str">
            <v>EPS MUTUAL SER</v>
          </cell>
        </row>
        <row r="244">
          <cell r="C244">
            <v>10886858</v>
          </cell>
          <cell r="D244" t="str">
            <v>VALENCI ALVAREZ ALVARO</v>
          </cell>
          <cell r="E244" t="str">
            <v>OPERADOR DE BUSETÓN</v>
          </cell>
          <cell r="G244" t="str">
            <v>X</v>
          </cell>
          <cell r="M244" t="str">
            <v>ENFERMEDAD GENERAL</v>
          </cell>
          <cell r="N244">
            <v>32317</v>
          </cell>
          <cell r="O244" t="str">
            <v>EPS MUTUAL SER</v>
          </cell>
        </row>
        <row r="245">
          <cell r="C245">
            <v>10886858</v>
          </cell>
          <cell r="D245" t="str">
            <v>VALENCI ALVAREZ ALVARO</v>
          </cell>
          <cell r="E245" t="str">
            <v>OPERADOR DE BUSETÓN</v>
          </cell>
          <cell r="G245" t="str">
            <v>X</v>
          </cell>
          <cell r="M245" t="str">
            <v>ENFERMEDAD GENERAL</v>
          </cell>
          <cell r="N245">
            <v>33724</v>
          </cell>
          <cell r="O245" t="str">
            <v>EPS MUTUAL SER</v>
          </cell>
        </row>
        <row r="246">
          <cell r="C246">
            <v>10886858</v>
          </cell>
          <cell r="D246" t="str">
            <v>VALENCI ALVAREZ ALVARO</v>
          </cell>
          <cell r="E246" t="str">
            <v>OPERADOR DE BUSETÓN</v>
          </cell>
          <cell r="G246" t="str">
            <v>X</v>
          </cell>
          <cell r="M246" t="str">
            <v>ENFERMEDAD GENERAL</v>
          </cell>
          <cell r="N246">
            <v>34429</v>
          </cell>
          <cell r="O246" t="str">
            <v>EPS MUTUAL SER</v>
          </cell>
        </row>
        <row r="247">
          <cell r="C247">
            <v>1050967345</v>
          </cell>
          <cell r="D247" t="str">
            <v>VALDEZ BLANQUICET HECTOR ENRIQUE</v>
          </cell>
          <cell r="E247" t="str">
            <v>OPERADOR DE BUSETÓN</v>
          </cell>
          <cell r="G247" t="str">
            <v>X</v>
          </cell>
          <cell r="M247" t="str">
            <v>ENFERMEDAD GENERAL</v>
          </cell>
          <cell r="N247" t="str">
            <v>N/T</v>
          </cell>
          <cell r="O247" t="str">
            <v>NUEVA E.P.S</v>
          </cell>
        </row>
        <row r="248">
          <cell r="C248">
            <v>1050967345</v>
          </cell>
          <cell r="D248" t="str">
            <v>VALDEZ BLANQUICET HECTOR ENRIQUE</v>
          </cell>
          <cell r="E248" t="str">
            <v>OPERADOR DE BUSETÓN</v>
          </cell>
          <cell r="G248" t="str">
            <v>X</v>
          </cell>
          <cell r="M248" t="str">
            <v>ENFERMEDAD GENERAL</v>
          </cell>
          <cell r="N248" t="str">
            <v>NT</v>
          </cell>
          <cell r="O248" t="str">
            <v>NUEVA E.P.S</v>
          </cell>
        </row>
        <row r="249">
          <cell r="C249">
            <v>1010055696</v>
          </cell>
          <cell r="D249" t="str">
            <v>URIELES GARCIA ISMAEL EMILIO</v>
          </cell>
          <cell r="E249" t="str">
            <v>OPERADOR DE PADRÓN</v>
          </cell>
          <cell r="G249" t="str">
            <v>X</v>
          </cell>
          <cell r="M249" t="str">
            <v>ENFERMEDAD GENERAL</v>
          </cell>
          <cell r="N249" t="str">
            <v>NT</v>
          </cell>
          <cell r="O249" t="str">
            <v>NUEVA E.P.S</v>
          </cell>
        </row>
        <row r="250">
          <cell r="C250">
            <v>73185562</v>
          </cell>
          <cell r="D250" t="str">
            <v>URANGO MOLINA ALEXANDER</v>
          </cell>
          <cell r="E250" t="str">
            <v>OPERADOR DE PADRÓN</v>
          </cell>
          <cell r="L250" t="str">
            <v>X</v>
          </cell>
          <cell r="M250" t="str">
            <v>AISLAMIENTO PREVENTIVO</v>
          </cell>
          <cell r="N250" t="str">
            <v>NT</v>
          </cell>
          <cell r="O250" t="str">
            <v>SANITAS E.P.S</v>
          </cell>
        </row>
        <row r="251">
          <cell r="C251">
            <v>73185562</v>
          </cell>
          <cell r="D251" t="str">
            <v>URANGO MOLINA ALEXANDER</v>
          </cell>
          <cell r="E251" t="str">
            <v>OPERADOR DE PADRÓN</v>
          </cell>
          <cell r="G251" t="str">
            <v>X</v>
          </cell>
          <cell r="M251" t="str">
            <v>ENFERMEDAD GENERAL</v>
          </cell>
          <cell r="N251">
            <v>113663</v>
          </cell>
          <cell r="O251" t="str">
            <v>SANITAS E.P.S</v>
          </cell>
        </row>
        <row r="252">
          <cell r="C252">
            <v>73185562</v>
          </cell>
          <cell r="D252" t="str">
            <v>URANGO MOLINA ALEXANDER</v>
          </cell>
          <cell r="E252" t="str">
            <v>OPERADOR DE PADRÓN</v>
          </cell>
          <cell r="G252" t="str">
            <v>X</v>
          </cell>
          <cell r="M252" t="str">
            <v>ENFERMEDAD GENERAL</v>
          </cell>
          <cell r="N252" t="str">
            <v>NT</v>
          </cell>
          <cell r="O252" t="str">
            <v>SANITAS E.P.S</v>
          </cell>
        </row>
        <row r="253">
          <cell r="C253">
            <v>73185562</v>
          </cell>
          <cell r="D253" t="str">
            <v>URANGO MOLINA ALEXANDER</v>
          </cell>
          <cell r="E253" t="str">
            <v>OPERADOR DE PADRÓN</v>
          </cell>
          <cell r="G253" t="str">
            <v>X</v>
          </cell>
          <cell r="M253" t="str">
            <v>ENFERMEDAD GENERAL</v>
          </cell>
          <cell r="N253">
            <v>4495</v>
          </cell>
          <cell r="O253" t="str">
            <v>SANITAS E.P.S</v>
          </cell>
        </row>
        <row r="254">
          <cell r="C254">
            <v>73185562</v>
          </cell>
          <cell r="D254" t="str">
            <v>URANGO MOLINA ALEXANDER</v>
          </cell>
          <cell r="E254" t="str">
            <v>OPERADOR DE PADRÓN</v>
          </cell>
          <cell r="G254" t="str">
            <v>x</v>
          </cell>
          <cell r="M254" t="str">
            <v>ENFERMEDAD GENERAL</v>
          </cell>
          <cell r="N254" t="str">
            <v>NT</v>
          </cell>
          <cell r="O254" t="str">
            <v>SURA E.P.S.</v>
          </cell>
        </row>
        <row r="255">
          <cell r="C255">
            <v>73129709</v>
          </cell>
          <cell r="D255" t="str">
            <v>TRUJILLO ZAMBRANO GASTON EMIRO</v>
          </cell>
          <cell r="E255" t="str">
            <v>OPERADOR DE PADRÓN</v>
          </cell>
          <cell r="G255" t="str">
            <v>X</v>
          </cell>
          <cell r="M255" t="str">
            <v>ENFERMEDAD GENERAL</v>
          </cell>
          <cell r="N255">
            <v>7001169036</v>
          </cell>
          <cell r="O255" t="str">
            <v>NUEVA E.P.S</v>
          </cell>
        </row>
        <row r="256">
          <cell r="C256">
            <v>73129709</v>
          </cell>
          <cell r="D256" t="str">
            <v>TRUJILLO ZAMBRANO GASTON EMIRO</v>
          </cell>
          <cell r="E256" t="str">
            <v>OPERADOR DE PADRÓN</v>
          </cell>
          <cell r="G256" t="str">
            <v>X</v>
          </cell>
          <cell r="M256" t="str">
            <v>ENFERMEDAD GENERAL</v>
          </cell>
          <cell r="N256">
            <v>7001229074</v>
          </cell>
          <cell r="O256" t="str">
            <v>NUEVA E.P.S</v>
          </cell>
        </row>
        <row r="257">
          <cell r="C257">
            <v>1047493403</v>
          </cell>
          <cell r="D257" t="str">
            <v>TRUJILLO ARMESTO GUSTAVO</v>
          </cell>
          <cell r="E257" t="str">
            <v>TECNICO DE MANTENIMIENTO D</v>
          </cell>
          <cell r="G257" t="str">
            <v>X</v>
          </cell>
          <cell r="M257" t="str">
            <v>ENFERMEDAD GENERAL</v>
          </cell>
          <cell r="N257" t="str">
            <v>NT</v>
          </cell>
          <cell r="O257" t="str">
            <v>EPS MUTUAL SER</v>
          </cell>
        </row>
        <row r="258">
          <cell r="C258">
            <v>1047493403</v>
          </cell>
          <cell r="D258" t="str">
            <v>TRUJILLO ARMESTO GUSTAVO</v>
          </cell>
          <cell r="E258" t="str">
            <v>TECNICO DE MANTENIMIENTO D</v>
          </cell>
          <cell r="G258" t="str">
            <v>X</v>
          </cell>
          <cell r="M258" t="str">
            <v>ENFERMEDAD GENERAL</v>
          </cell>
          <cell r="N258">
            <v>23387</v>
          </cell>
          <cell r="O258" t="str">
            <v>EPS MUTUAL SER</v>
          </cell>
        </row>
        <row r="259">
          <cell r="C259">
            <v>1235040465</v>
          </cell>
          <cell r="D259" t="str">
            <v>TRIGOS SEGOVIA DEINA TATIANA</v>
          </cell>
          <cell r="E259" t="str">
            <v>DIGITADOR (A)</v>
          </cell>
          <cell r="G259" t="str">
            <v>X</v>
          </cell>
          <cell r="M259" t="str">
            <v>ENFERMEDAD GENERAL</v>
          </cell>
          <cell r="N259">
            <v>12766496</v>
          </cell>
          <cell r="O259" t="str">
            <v>SALUD TOTAL E.P.S.</v>
          </cell>
        </row>
        <row r="260">
          <cell r="C260">
            <v>1235040465</v>
          </cell>
          <cell r="D260" t="str">
            <v>TRIGOS SEGOVIA DEINA TATIANA</v>
          </cell>
          <cell r="E260" t="str">
            <v>DIGITADOR (A)</v>
          </cell>
          <cell r="G260" t="str">
            <v>X</v>
          </cell>
          <cell r="M260" t="str">
            <v>ENFERMEDAD GENERAL</v>
          </cell>
          <cell r="N260">
            <v>17618769</v>
          </cell>
          <cell r="O260" t="str">
            <v>SALUD TOTAL E.P.S.</v>
          </cell>
        </row>
        <row r="261">
          <cell r="C261">
            <v>1235040465</v>
          </cell>
          <cell r="D261" t="str">
            <v>TRIGOS SEGOVIA DEINA TATIANA</v>
          </cell>
          <cell r="E261" t="str">
            <v>DIGITADOR (A)</v>
          </cell>
          <cell r="G261" t="str">
            <v>X</v>
          </cell>
          <cell r="M261" t="str">
            <v>ENFERMEDAD GENERAL</v>
          </cell>
          <cell r="N261">
            <v>148632841</v>
          </cell>
          <cell r="O261" t="str">
            <v>SALUD TOTAL E.P.S.</v>
          </cell>
        </row>
        <row r="262">
          <cell r="C262">
            <v>1070806627</v>
          </cell>
          <cell r="D262" t="str">
            <v>TORRES PITALUA ANDRES FELIPE</v>
          </cell>
          <cell r="E262" t="str">
            <v>OPERADOR DE PADRÓN</v>
          </cell>
          <cell r="G262" t="str">
            <v>X</v>
          </cell>
          <cell r="M262" t="str">
            <v>ENFERMEDAD GENERAL</v>
          </cell>
          <cell r="N262" t="str">
            <v>EPS002</v>
          </cell>
          <cell r="O262" t="str">
            <v>SALUD TOTAL E.P.S.</v>
          </cell>
        </row>
        <row r="263">
          <cell r="C263">
            <v>85484682</v>
          </cell>
          <cell r="D263" t="str">
            <v>TORRES MEJIA CAMILO HUMBERTO</v>
          </cell>
          <cell r="E263" t="str">
            <v>MENSAJERO</v>
          </cell>
          <cell r="G263" t="str">
            <v>X</v>
          </cell>
          <cell r="M263" t="str">
            <v>ENFERMEDAD GENERAL</v>
          </cell>
          <cell r="N263">
            <v>4355020</v>
          </cell>
          <cell r="O263" t="str">
            <v>SANITAS E.P.S</v>
          </cell>
        </row>
        <row r="264">
          <cell r="C264">
            <v>85484682</v>
          </cell>
          <cell r="D264" t="str">
            <v>TORRES MEJIA CAMILO HUMBERTO</v>
          </cell>
          <cell r="E264" t="str">
            <v>MENSAJERO</v>
          </cell>
          <cell r="G264" t="str">
            <v>X</v>
          </cell>
          <cell r="M264" t="str">
            <v>ENFERMEDAD GENERAL</v>
          </cell>
          <cell r="N264">
            <v>4662037</v>
          </cell>
          <cell r="O264" t="str">
            <v>SANITAS E.P.S</v>
          </cell>
        </row>
        <row r="265">
          <cell r="C265">
            <v>85484682</v>
          </cell>
          <cell r="D265" t="str">
            <v>TORRES MEJIA CAMILO HUMBERTO</v>
          </cell>
          <cell r="E265" t="str">
            <v>MENSAJERO</v>
          </cell>
          <cell r="G265" t="str">
            <v>X</v>
          </cell>
          <cell r="M265" t="str">
            <v>ENFERMEDAD GENERAL</v>
          </cell>
          <cell r="N265">
            <v>5043191</v>
          </cell>
          <cell r="O265" t="str">
            <v>SANITAS E.P.S</v>
          </cell>
        </row>
        <row r="266">
          <cell r="C266">
            <v>85484682</v>
          </cell>
          <cell r="D266" t="str">
            <v>TORRES MEJIA CAMILO HUMBERTO</v>
          </cell>
          <cell r="E266" t="str">
            <v>MENSAJERO</v>
          </cell>
          <cell r="G266" t="str">
            <v>X</v>
          </cell>
          <cell r="M266" t="str">
            <v>ENFERMEDAD GENERAL</v>
          </cell>
          <cell r="N266">
            <v>6045878</v>
          </cell>
          <cell r="O266" t="str">
            <v>SANITAS E.P.S</v>
          </cell>
        </row>
        <row r="267">
          <cell r="C267">
            <v>85484682</v>
          </cell>
          <cell r="D267" t="str">
            <v>TORRES MEJIA CAMILO HUMBERTO</v>
          </cell>
          <cell r="E267" t="str">
            <v>MENSAJERO</v>
          </cell>
          <cell r="G267" t="str">
            <v>X</v>
          </cell>
          <cell r="M267" t="str">
            <v>ENFERMEDAD GENERAL</v>
          </cell>
          <cell r="N267">
            <v>6204882</v>
          </cell>
          <cell r="O267" t="str">
            <v>SANITAS E.P.S</v>
          </cell>
        </row>
        <row r="268">
          <cell r="C268">
            <v>85484682</v>
          </cell>
          <cell r="D268" t="str">
            <v>TORRES MEJIA CAMILO HUMBERTO</v>
          </cell>
          <cell r="E268" t="str">
            <v>MENSAJERO</v>
          </cell>
          <cell r="K268" t="str">
            <v>X</v>
          </cell>
          <cell r="M268" t="str">
            <v>DIA FAMILIA</v>
          </cell>
          <cell r="N268" t="str">
            <v>N/A</v>
          </cell>
          <cell r="O268" t="str">
            <v>N/A</v>
          </cell>
        </row>
        <row r="269">
          <cell r="C269">
            <v>1007431647</v>
          </cell>
          <cell r="D269" t="str">
            <v>TORRES MARTELO DILAN GABRIEL</v>
          </cell>
          <cell r="E269" t="str">
            <v>OPERADOR DE PADRÓN</v>
          </cell>
          <cell r="G269" t="str">
            <v>x</v>
          </cell>
          <cell r="M269" t="str">
            <v>ENFERMEDAD GENERAL</v>
          </cell>
          <cell r="N269">
            <v>71176</v>
          </cell>
          <cell r="O269" t="str">
            <v>NUEVA E.P.S</v>
          </cell>
        </row>
        <row r="270">
          <cell r="C270">
            <v>73551409</v>
          </cell>
          <cell r="D270" t="str">
            <v>TORRES JARABA ANGLER RAFAEL</v>
          </cell>
          <cell r="E270" t="str">
            <v>OPERADOR DE BUSETÓN</v>
          </cell>
          <cell r="G270" t="str">
            <v>X</v>
          </cell>
          <cell r="M270" t="str">
            <v>ENFERMEDAD GENERAL</v>
          </cell>
          <cell r="N270">
            <v>171794323</v>
          </cell>
          <cell r="O270" t="str">
            <v>SALUD TOTAL E.P.S.</v>
          </cell>
        </row>
        <row r="271">
          <cell r="C271">
            <v>73551409</v>
          </cell>
          <cell r="D271" t="str">
            <v>TORRES JARABA ANGLER RAFAEL</v>
          </cell>
          <cell r="E271" t="str">
            <v>OPERADOR DE BUSETÓN</v>
          </cell>
          <cell r="G271" t="str">
            <v>X</v>
          </cell>
          <cell r="M271" t="str">
            <v>ENFERMEDAD GENERAL</v>
          </cell>
          <cell r="N271" t="str">
            <v>NA</v>
          </cell>
          <cell r="O271" t="str">
            <v>SALUD TOTAL E.P.S.</v>
          </cell>
        </row>
        <row r="272">
          <cell r="C272">
            <v>73551409</v>
          </cell>
          <cell r="D272" t="str">
            <v>TORRES JARABA ANGLER RAFAEL</v>
          </cell>
          <cell r="E272" t="str">
            <v>OPERADOR DE BUSETÓN</v>
          </cell>
          <cell r="G272" t="str">
            <v>X</v>
          </cell>
          <cell r="M272" t="str">
            <v>ENFERMEDAD GENERAL</v>
          </cell>
          <cell r="N272">
            <v>9664012</v>
          </cell>
          <cell r="O272" t="str">
            <v>SALUD TOTAL E.P.S.</v>
          </cell>
        </row>
        <row r="273">
          <cell r="C273">
            <v>73551409</v>
          </cell>
          <cell r="D273" t="str">
            <v>TORRES JARABA ANGLER RAFAEL</v>
          </cell>
          <cell r="E273" t="str">
            <v>OPERADOR DE BUSETÓN</v>
          </cell>
          <cell r="G273" t="str">
            <v>X</v>
          </cell>
          <cell r="M273" t="str">
            <v>ENFERMEDAD GENERAL</v>
          </cell>
          <cell r="N273" t="str">
            <v>NT</v>
          </cell>
          <cell r="O273" t="str">
            <v>SALUD TOTAL E.P.S.</v>
          </cell>
        </row>
        <row r="274">
          <cell r="C274">
            <v>73551409</v>
          </cell>
          <cell r="D274" t="str">
            <v>TORRES JARABA ANGLER RAFAEL</v>
          </cell>
          <cell r="E274" t="str">
            <v>OPERADOR DE BUSETÓN</v>
          </cell>
          <cell r="G274" t="str">
            <v>X</v>
          </cell>
          <cell r="M274" t="str">
            <v>ENFERMEDAD GENERAL</v>
          </cell>
          <cell r="N274">
            <v>2361271</v>
          </cell>
          <cell r="O274" t="str">
            <v>SALUD TOTAL E.P.S.</v>
          </cell>
        </row>
        <row r="275">
          <cell r="C275">
            <v>73551409</v>
          </cell>
          <cell r="D275" t="str">
            <v>TORRES JARABA ANGLER RAFAEL</v>
          </cell>
          <cell r="E275" t="str">
            <v>OPERADOR DE BUSETÓN</v>
          </cell>
          <cell r="G275" t="str">
            <v>X</v>
          </cell>
          <cell r="M275" t="str">
            <v>ENFERMEDAD GENERAL</v>
          </cell>
          <cell r="N275" t="str">
            <v>NT</v>
          </cell>
          <cell r="O275" t="str">
            <v>SALUD TOTAL E.P.S.</v>
          </cell>
        </row>
        <row r="276">
          <cell r="C276">
            <v>73551409</v>
          </cell>
          <cell r="D276" t="str">
            <v>TORRES JARABA ANGLER RAFAEL</v>
          </cell>
          <cell r="E276" t="str">
            <v>OPERADOR DE BUSETÓN</v>
          </cell>
          <cell r="G276" t="str">
            <v>X</v>
          </cell>
          <cell r="M276" t="str">
            <v>ENFERMEDAD GENERAL</v>
          </cell>
          <cell r="N276">
            <v>3600003</v>
          </cell>
          <cell r="O276" t="str">
            <v>SALUD TOTAL E.P.S.</v>
          </cell>
        </row>
        <row r="277">
          <cell r="C277">
            <v>1050946205</v>
          </cell>
          <cell r="D277" t="str">
            <v>TORRES FIGUEROA MARIANA</v>
          </cell>
          <cell r="E277" t="str">
            <v>OPERADOR DE PADRÓN</v>
          </cell>
          <cell r="G277" t="str">
            <v>X</v>
          </cell>
          <cell r="M277" t="str">
            <v>ENFERMEDAD GENERAL</v>
          </cell>
          <cell r="N277" t="str">
            <v>INC27622</v>
          </cell>
          <cell r="O277" t="str">
            <v>EPS MUTUAL SER</v>
          </cell>
        </row>
        <row r="278">
          <cell r="C278">
            <v>1050946205</v>
          </cell>
          <cell r="D278" t="str">
            <v>TORRES FIGUEROA MARIANA</v>
          </cell>
          <cell r="E278" t="str">
            <v>OPERADOR DE PADRÓN</v>
          </cell>
          <cell r="G278" t="str">
            <v>X</v>
          </cell>
          <cell r="M278" t="str">
            <v>ENFERMEDAD GENERAL</v>
          </cell>
          <cell r="N278">
            <v>79027</v>
          </cell>
          <cell r="O278" t="str">
            <v>EPS MUTUAL SER</v>
          </cell>
        </row>
        <row r="279">
          <cell r="C279">
            <v>1050946205</v>
          </cell>
          <cell r="D279" t="str">
            <v>TORRES FIGUEROA MARIANA</v>
          </cell>
          <cell r="E279" t="str">
            <v>OPERADOR DE PADRÓN</v>
          </cell>
          <cell r="G279" t="str">
            <v>X</v>
          </cell>
          <cell r="M279" t="str">
            <v>ENFERMEDAD GENERAL</v>
          </cell>
          <cell r="N279" t="str">
            <v>INC28299</v>
          </cell>
          <cell r="O279" t="str">
            <v>EPS MUTUAL SER</v>
          </cell>
        </row>
        <row r="280">
          <cell r="C280">
            <v>1050946205</v>
          </cell>
          <cell r="D280" t="str">
            <v>TORRES FIGUEROA MARIANA</v>
          </cell>
          <cell r="E280" t="str">
            <v>OPERADOR DE PADRÓN</v>
          </cell>
          <cell r="G280" t="str">
            <v>X</v>
          </cell>
          <cell r="M280" t="str">
            <v>ENFERMEDAD GENERAL</v>
          </cell>
          <cell r="N280" t="str">
            <v>INC29650</v>
          </cell>
          <cell r="O280" t="str">
            <v>EPS MUTUAL SER</v>
          </cell>
        </row>
        <row r="281">
          <cell r="C281">
            <v>1050946205</v>
          </cell>
          <cell r="D281" t="str">
            <v>TORRES FIGUEROA MARIANA</v>
          </cell>
          <cell r="E281" t="str">
            <v>OPERADOR DE PADRÓN</v>
          </cell>
          <cell r="G281" t="str">
            <v>X</v>
          </cell>
          <cell r="M281" t="str">
            <v>ENFERMEDAD GENERAL</v>
          </cell>
          <cell r="N281">
            <v>9011113482</v>
          </cell>
          <cell r="O281" t="str">
            <v>EPS MUTUAL SER</v>
          </cell>
        </row>
        <row r="282">
          <cell r="C282">
            <v>1050946205</v>
          </cell>
          <cell r="D282" t="str">
            <v>TORRES FIGUEROA MARIANA</v>
          </cell>
          <cell r="E282" t="str">
            <v>OPERADOR DE PADRÓN</v>
          </cell>
          <cell r="G282" t="str">
            <v>X</v>
          </cell>
          <cell r="M282" t="str">
            <v>ENFERMEDAD GENERAL</v>
          </cell>
          <cell r="N282" t="str">
            <v>NT</v>
          </cell>
          <cell r="O282" t="str">
            <v>EPS MUTUAL SER</v>
          </cell>
        </row>
        <row r="283">
          <cell r="C283">
            <v>1050946205</v>
          </cell>
          <cell r="D283" t="str">
            <v>TORRES FIGUEROA MARIANA</v>
          </cell>
          <cell r="E283" t="str">
            <v>OPERADOR DE PADRÓN</v>
          </cell>
          <cell r="G283" t="str">
            <v>X</v>
          </cell>
          <cell r="M283" t="str">
            <v>ENFERMEDAD GENERAL</v>
          </cell>
          <cell r="N283">
            <v>9011113482</v>
          </cell>
          <cell r="O283" t="str">
            <v>EPS MUTUAL SER</v>
          </cell>
        </row>
        <row r="284">
          <cell r="C284">
            <v>73117644</v>
          </cell>
          <cell r="D284" t="str">
            <v>TORRES CASTRO ARNOL ENRIQUE</v>
          </cell>
          <cell r="E284" t="str">
            <v>OPERADOR DE PADRÓN</v>
          </cell>
          <cell r="G284" t="str">
            <v>X</v>
          </cell>
          <cell r="M284" t="str">
            <v>ENFERMEDAD GENERAL</v>
          </cell>
          <cell r="N284">
            <v>183371089</v>
          </cell>
          <cell r="O284" t="str">
            <v>SALUD TOTAL E.P.S.</v>
          </cell>
        </row>
        <row r="285">
          <cell r="C285">
            <v>73117644</v>
          </cell>
          <cell r="D285" t="str">
            <v>TORRES CASTRO ARNOL ENRIQUE</v>
          </cell>
          <cell r="E285" t="str">
            <v>OPERADOR DE PADRÓN</v>
          </cell>
          <cell r="G285" t="str">
            <v>X</v>
          </cell>
          <cell r="M285" t="str">
            <v>ENFERMEDAD GENERAL</v>
          </cell>
          <cell r="N285" t="str">
            <v>NT</v>
          </cell>
          <cell r="O285" t="str">
            <v>SALUD TOTAL E.P.S.</v>
          </cell>
        </row>
        <row r="286">
          <cell r="C286">
            <v>73117644</v>
          </cell>
          <cell r="D286" t="str">
            <v>TORRES CASTRO ARNOL ENRIQUE</v>
          </cell>
          <cell r="E286" t="str">
            <v>OPERADOR DE PADRÓN</v>
          </cell>
          <cell r="G286" t="str">
            <v>X</v>
          </cell>
          <cell r="M286" t="str">
            <v>ENFERMEDAD GENERAL</v>
          </cell>
          <cell r="N286">
            <v>2890746</v>
          </cell>
          <cell r="O286" t="str">
            <v>SALUD TOTAL E.P.S.</v>
          </cell>
        </row>
        <row r="287">
          <cell r="C287">
            <v>73117644</v>
          </cell>
          <cell r="D287" t="str">
            <v>TORRES CASTRO ARNOL ENRIQUE</v>
          </cell>
          <cell r="E287" t="str">
            <v>OPERADOR DE PADRÓN</v>
          </cell>
          <cell r="G287" t="str">
            <v>X</v>
          </cell>
          <cell r="M287" t="str">
            <v>ENFERMEDAD GENERAL</v>
          </cell>
          <cell r="N287">
            <v>2890746</v>
          </cell>
          <cell r="O287" t="str">
            <v>SALUD TOTAL E.P.S.</v>
          </cell>
        </row>
        <row r="288">
          <cell r="C288">
            <v>73151581</v>
          </cell>
          <cell r="D288" t="str">
            <v>TORRES ACOSTA JAIME ENRIQUE</v>
          </cell>
          <cell r="E288" t="str">
            <v>OPERADOR DE PADRÓN</v>
          </cell>
          <cell r="L288" t="str">
            <v>X</v>
          </cell>
          <cell r="M288" t="str">
            <v>AISLAMIENTO PREVENTIVO</v>
          </cell>
          <cell r="N288" t="str">
            <v>NT</v>
          </cell>
          <cell r="O288" t="str">
            <v>SALUD TOTAL E.P.S.</v>
          </cell>
        </row>
        <row r="289">
          <cell r="C289">
            <v>73151581</v>
          </cell>
          <cell r="D289" t="str">
            <v>TORRES ACOSTA JAIME ENRIQUE</v>
          </cell>
          <cell r="E289" t="str">
            <v>OPERADOR DE PADRÓN</v>
          </cell>
          <cell r="G289" t="str">
            <v>X</v>
          </cell>
          <cell r="M289" t="str">
            <v>ENFERMEDAD GENERAL</v>
          </cell>
          <cell r="N289">
            <v>15203169</v>
          </cell>
          <cell r="O289" t="str">
            <v>SALUD TOTAL E.P.S.</v>
          </cell>
        </row>
        <row r="290">
          <cell r="C290">
            <v>73151581</v>
          </cell>
          <cell r="D290" t="str">
            <v>TORRES ACOSTA JAIME ENRIQUE</v>
          </cell>
          <cell r="E290" t="str">
            <v>OPERADOR DE PADRÓN</v>
          </cell>
          <cell r="G290" t="str">
            <v>X</v>
          </cell>
          <cell r="M290" t="str">
            <v>ENFERMEDAD GENERAL</v>
          </cell>
          <cell r="N290">
            <v>155173704</v>
          </cell>
          <cell r="O290" t="str">
            <v>SALUD TOTAL E.P.S.</v>
          </cell>
        </row>
        <row r="291">
          <cell r="C291">
            <v>73151581</v>
          </cell>
          <cell r="D291" t="str">
            <v>TORRES ACOSTA JAIME ENRIQUE</v>
          </cell>
          <cell r="E291" t="str">
            <v>OPERADOR DE PADRÓN</v>
          </cell>
          <cell r="G291" t="str">
            <v>x</v>
          </cell>
          <cell r="M291" t="str">
            <v>ENFERMEDAD GENERAL</v>
          </cell>
          <cell r="N291">
            <v>4961284</v>
          </cell>
          <cell r="O291" t="str">
            <v>SALUD TOTAL E.P.S.</v>
          </cell>
        </row>
        <row r="292">
          <cell r="C292">
            <v>73151581</v>
          </cell>
          <cell r="D292" t="str">
            <v>TORRES ACOSTA JAIME ENRIQUE</v>
          </cell>
          <cell r="E292" t="str">
            <v>OPERADOR DE PADRÓN</v>
          </cell>
          <cell r="G292" t="str">
            <v>x</v>
          </cell>
          <cell r="M292" t="str">
            <v>ENFERMEDAD GENERAL</v>
          </cell>
          <cell r="N292">
            <v>4966805</v>
          </cell>
          <cell r="O292" t="str">
            <v>SALUD TOTAL E.P.S.</v>
          </cell>
        </row>
        <row r="293">
          <cell r="C293">
            <v>3814492</v>
          </cell>
          <cell r="D293" t="str">
            <v>TOM MARRUGO WUILBER YAMIL</v>
          </cell>
          <cell r="E293" t="str">
            <v>TECNICO LIDER  DE MANTENIMIENTO</v>
          </cell>
          <cell r="F293" t="str">
            <v>X</v>
          </cell>
          <cell r="M293" t="str">
            <v>ACCIDENTE DE TRABAJO</v>
          </cell>
          <cell r="N293">
            <v>86280</v>
          </cell>
          <cell r="O293" t="str">
            <v>ARL SURA</v>
          </cell>
        </row>
        <row r="294">
          <cell r="C294">
            <v>3814492</v>
          </cell>
          <cell r="D294" t="str">
            <v>TOM MARRUGO WUILBER YAMIL</v>
          </cell>
          <cell r="E294" t="str">
            <v>TECNICO LIDER  DE MANTENIMIENTO</v>
          </cell>
          <cell r="G294" t="str">
            <v>X</v>
          </cell>
          <cell r="M294" t="str">
            <v>ENFERMEDAD GENERAL</v>
          </cell>
          <cell r="N294">
            <v>90620</v>
          </cell>
          <cell r="O294" t="str">
            <v>SANITAS E.P.S</v>
          </cell>
        </row>
        <row r="295">
          <cell r="C295">
            <v>3814492</v>
          </cell>
          <cell r="D295" t="str">
            <v>TOM MARRUGO WUILBER YAMIL</v>
          </cell>
          <cell r="E295" t="str">
            <v>TECNICO LIDER  DE MANTENIMIENTO</v>
          </cell>
          <cell r="G295" t="str">
            <v>X</v>
          </cell>
          <cell r="M295" t="str">
            <v>ENFERMEDAD GENERAL</v>
          </cell>
          <cell r="N295">
            <v>6146333</v>
          </cell>
          <cell r="O295" t="str">
            <v>SANITAS E.P.S</v>
          </cell>
        </row>
        <row r="296">
          <cell r="C296">
            <v>1143389628</v>
          </cell>
          <cell r="D296" t="str">
            <v>TOBIAS MIRANDA JORGE ALBERTO</v>
          </cell>
          <cell r="E296" t="str">
            <v>SUPERVISOR   MANTENIMIENTO</v>
          </cell>
          <cell r="G296" t="str">
            <v>X</v>
          </cell>
          <cell r="M296" t="str">
            <v>ENFERMEDAD GENERAL</v>
          </cell>
          <cell r="N296">
            <v>10633833</v>
          </cell>
          <cell r="O296" t="str">
            <v>SALUD TOTAL E.P.S.</v>
          </cell>
        </row>
        <row r="297">
          <cell r="C297">
            <v>73575088</v>
          </cell>
          <cell r="D297" t="str">
            <v>TIRADO SILVA WILLIAN EMILIO</v>
          </cell>
          <cell r="E297" t="str">
            <v>OPERADOR DE PADRÓN</v>
          </cell>
          <cell r="G297" t="str">
            <v>X</v>
          </cell>
          <cell r="M297" t="str">
            <v>ENFERMEDAD GENERAL</v>
          </cell>
          <cell r="N297">
            <v>361528</v>
          </cell>
          <cell r="O297" t="str">
            <v>SALUD TOTAL E.P.S.</v>
          </cell>
        </row>
        <row r="298">
          <cell r="C298">
            <v>73575088</v>
          </cell>
          <cell r="D298" t="str">
            <v>TIRADO SILVA WILLIAN EMILIO</v>
          </cell>
          <cell r="E298" t="str">
            <v>OPERADOR DE PADRÓN</v>
          </cell>
          <cell r="G298" t="str">
            <v>X</v>
          </cell>
          <cell r="M298" t="str">
            <v>ENFERMEDAD GENERAL</v>
          </cell>
          <cell r="N298">
            <v>7449840</v>
          </cell>
          <cell r="O298" t="str">
            <v>SALUD TOTAL E.P.S.</v>
          </cell>
        </row>
        <row r="299">
          <cell r="C299">
            <v>73575088</v>
          </cell>
          <cell r="D299" t="str">
            <v>TIRADO SILVA WILLIAN EMILIO</v>
          </cell>
          <cell r="E299" t="str">
            <v>OPERADOR DE PADRÓN</v>
          </cell>
          <cell r="G299" t="str">
            <v>X</v>
          </cell>
          <cell r="M299" t="str">
            <v>ENFERMEDAD GENERAL</v>
          </cell>
          <cell r="N299">
            <v>5837121</v>
          </cell>
          <cell r="O299" t="str">
            <v>SALUD TOTAL E.P.S.</v>
          </cell>
        </row>
        <row r="300">
          <cell r="C300">
            <v>73575088</v>
          </cell>
          <cell r="D300" t="str">
            <v>TIRADO SILVA WILLIAN EMILIO</v>
          </cell>
          <cell r="E300" t="str">
            <v>OPERADOR DE PADRÓN</v>
          </cell>
          <cell r="G300" t="str">
            <v>X</v>
          </cell>
          <cell r="M300" t="str">
            <v>ENFERMEDAD GENERAL</v>
          </cell>
          <cell r="N300">
            <v>5837121</v>
          </cell>
          <cell r="O300" t="str">
            <v>SALUD TOTAL E.P.S.</v>
          </cell>
        </row>
        <row r="301">
          <cell r="C301">
            <v>73575088</v>
          </cell>
          <cell r="D301" t="str">
            <v>TIRADO SILVA WILLIAN EMILIO</v>
          </cell>
          <cell r="E301" t="str">
            <v>OPERADOR DE PADRÓN</v>
          </cell>
          <cell r="G301" t="str">
            <v>X</v>
          </cell>
          <cell r="M301" t="str">
            <v>ENFERMEDAD GENERAL</v>
          </cell>
          <cell r="N301">
            <v>9194277</v>
          </cell>
          <cell r="O301" t="str">
            <v>SALUD TOTAL E.P.S.</v>
          </cell>
        </row>
        <row r="302">
          <cell r="C302">
            <v>73575088</v>
          </cell>
          <cell r="D302" t="str">
            <v>TIRADO SILVA WILLIAN EMILIO</v>
          </cell>
          <cell r="E302" t="str">
            <v>OPERADOR DE PADRÓN</v>
          </cell>
          <cell r="G302" t="str">
            <v>X</v>
          </cell>
          <cell r="M302" t="str">
            <v>ENFERMEDAD GENERAL</v>
          </cell>
          <cell r="N302">
            <v>1785771</v>
          </cell>
          <cell r="O302" t="str">
            <v>SALUD TOTAL E.P.S.</v>
          </cell>
        </row>
        <row r="303">
          <cell r="C303">
            <v>73575088</v>
          </cell>
          <cell r="D303" t="str">
            <v>TIRADO SILVA WILLIAN EMILIO</v>
          </cell>
          <cell r="E303" t="str">
            <v>OPERADOR DE PADRÓN</v>
          </cell>
          <cell r="G303" t="str">
            <v>X</v>
          </cell>
          <cell r="M303" t="str">
            <v>ENFERMEDAD GENERAL</v>
          </cell>
          <cell r="N303">
            <v>2843001</v>
          </cell>
          <cell r="O303" t="str">
            <v>SALUD TOTAL E.P.S.</v>
          </cell>
        </row>
        <row r="304">
          <cell r="C304">
            <v>73575088</v>
          </cell>
          <cell r="D304" t="str">
            <v>TIRADO SILVA WILLIAN EMILIO</v>
          </cell>
          <cell r="E304" t="str">
            <v>OPERADOR DE PADRÓN</v>
          </cell>
          <cell r="G304" t="str">
            <v>X</v>
          </cell>
          <cell r="M304" t="str">
            <v>ENFERMEDAD GENERAL</v>
          </cell>
          <cell r="N304">
            <v>3182503</v>
          </cell>
          <cell r="O304" t="str">
            <v>SALUD TOTAL E.P.S.</v>
          </cell>
        </row>
        <row r="305">
          <cell r="C305">
            <v>73575088</v>
          </cell>
          <cell r="D305" t="str">
            <v>TIRADO SILVA WILLIAN EMILIO</v>
          </cell>
          <cell r="E305" t="str">
            <v>OPERADOR DE PADRÓN</v>
          </cell>
          <cell r="G305" t="str">
            <v>X</v>
          </cell>
          <cell r="M305" t="str">
            <v>ENFERMEDAD GENERAL</v>
          </cell>
          <cell r="N305">
            <v>3187646</v>
          </cell>
          <cell r="O305" t="str">
            <v>SALUD TOTAL E.P.S.</v>
          </cell>
        </row>
        <row r="306">
          <cell r="C306">
            <v>73575088</v>
          </cell>
          <cell r="D306" t="str">
            <v>TIRADO SILVA WILLIAN EMILIO</v>
          </cell>
          <cell r="E306" t="str">
            <v>OPERADOR DE PADRÓN</v>
          </cell>
          <cell r="G306" t="str">
            <v>X</v>
          </cell>
          <cell r="M306" t="str">
            <v>ENFERMEDAD GENERAL</v>
          </cell>
          <cell r="N306">
            <v>5084683</v>
          </cell>
          <cell r="O306" t="str">
            <v>SALUD TOTAL E.P.S.</v>
          </cell>
        </row>
        <row r="307">
          <cell r="C307">
            <v>73575088</v>
          </cell>
          <cell r="D307" t="str">
            <v>TIRADO SILVA WILLIAN EMILIO</v>
          </cell>
          <cell r="E307" t="str">
            <v>OPERADOR DE PADRÓN</v>
          </cell>
          <cell r="G307" t="str">
            <v>X</v>
          </cell>
          <cell r="M307" t="str">
            <v>ENFERMEDAD GENERAL</v>
          </cell>
          <cell r="N307">
            <v>68623133</v>
          </cell>
          <cell r="O307" t="str">
            <v>SALUD TOTAL E.P.S.</v>
          </cell>
        </row>
        <row r="308">
          <cell r="C308">
            <v>73575088</v>
          </cell>
          <cell r="D308" t="str">
            <v>TIRADO SILVA WILLIAN EMILIO</v>
          </cell>
          <cell r="E308" t="str">
            <v>OPERADOR DE PADRÓN</v>
          </cell>
          <cell r="G308" t="str">
            <v>X</v>
          </cell>
          <cell r="M308" t="str">
            <v>ENFERMEDAD GENERAL</v>
          </cell>
          <cell r="N308">
            <v>5738529</v>
          </cell>
          <cell r="O308" t="str">
            <v>SALUD TOTAL E.P.S.</v>
          </cell>
        </row>
        <row r="309">
          <cell r="C309">
            <v>73575088</v>
          </cell>
          <cell r="D309" t="str">
            <v>TIRADO SILVA WILLIAN EMILIO</v>
          </cell>
          <cell r="E309" t="str">
            <v>OPERADOR DE PADRÓN</v>
          </cell>
          <cell r="G309" t="str">
            <v>X</v>
          </cell>
          <cell r="M309" t="str">
            <v>ENFERMEDAD GENERAL</v>
          </cell>
          <cell r="N309" t="str">
            <v>NT</v>
          </cell>
          <cell r="O309" t="str">
            <v>SALUD TOTAL E.P.S.</v>
          </cell>
        </row>
        <row r="310">
          <cell r="C310">
            <v>73575088</v>
          </cell>
          <cell r="D310" t="str">
            <v>TIRADO SILVA WILLIAN EMILIO</v>
          </cell>
          <cell r="E310" t="str">
            <v>OPERADOR DE PADRÓN</v>
          </cell>
          <cell r="G310" t="str">
            <v>X</v>
          </cell>
          <cell r="M310" t="str">
            <v>ENFERMEDAD GENERAL</v>
          </cell>
          <cell r="N310">
            <v>6718069</v>
          </cell>
          <cell r="O310" t="str">
            <v>SALUD TOTAL E.P.S.</v>
          </cell>
        </row>
        <row r="311">
          <cell r="C311">
            <v>73575088</v>
          </cell>
          <cell r="D311" t="str">
            <v>TIRADO SILVA WILLIAN EMILIO</v>
          </cell>
          <cell r="E311" t="str">
            <v>OPERADOR DE PADRÓN</v>
          </cell>
          <cell r="G311" t="str">
            <v>X</v>
          </cell>
          <cell r="M311" t="str">
            <v>ENFERMEDAD GENERAL</v>
          </cell>
          <cell r="N311">
            <v>10449791</v>
          </cell>
          <cell r="O311" t="str">
            <v>SALUD TOTAL E.P.S.</v>
          </cell>
        </row>
        <row r="312">
          <cell r="C312">
            <v>73575088</v>
          </cell>
          <cell r="D312" t="str">
            <v>TIRADO SILVA WILLIAN EMILIO</v>
          </cell>
          <cell r="E312" t="str">
            <v>OPERADOR DE PADRÓN</v>
          </cell>
          <cell r="G312" t="str">
            <v>X</v>
          </cell>
          <cell r="M312" t="str">
            <v>ENFERMEDAD GENERAL</v>
          </cell>
          <cell r="N312">
            <v>95555224</v>
          </cell>
          <cell r="O312" t="str">
            <v>SALUD TOTAL E.P.S.</v>
          </cell>
        </row>
        <row r="313">
          <cell r="C313">
            <v>73575088</v>
          </cell>
          <cell r="D313" t="str">
            <v>TIRADO SILVA WILLIAN EMILIO</v>
          </cell>
          <cell r="E313" t="str">
            <v>OPERADOR DE PADRÓN</v>
          </cell>
          <cell r="G313" t="str">
            <v>X</v>
          </cell>
          <cell r="M313" t="str">
            <v>ENFERMEDAD GENERAL</v>
          </cell>
          <cell r="N313">
            <v>78943741</v>
          </cell>
          <cell r="O313" t="str">
            <v>SALUD TOTAL E.P.S.</v>
          </cell>
        </row>
        <row r="314">
          <cell r="C314">
            <v>73575088</v>
          </cell>
          <cell r="D314" t="str">
            <v>TIRADO SILVA WILLIAN EMILIO</v>
          </cell>
          <cell r="E314" t="str">
            <v>OPERADOR DE PADRÓN</v>
          </cell>
          <cell r="G314" t="str">
            <v>X</v>
          </cell>
          <cell r="M314" t="str">
            <v>ENFERMEDAD GENERAL</v>
          </cell>
          <cell r="N314" t="str">
            <v>NT</v>
          </cell>
          <cell r="O314" t="str">
            <v>EPS MUTUAL SER</v>
          </cell>
        </row>
        <row r="315">
          <cell r="C315">
            <v>73575088</v>
          </cell>
          <cell r="D315" t="str">
            <v>TIRADO SILVA WILLIAN EMILIO</v>
          </cell>
          <cell r="E315" t="str">
            <v>OPERADOR DE PADRÓN</v>
          </cell>
          <cell r="G315" t="str">
            <v>X</v>
          </cell>
          <cell r="M315" t="str">
            <v>ENFERMEDAD GENERAL</v>
          </cell>
          <cell r="N315" t="str">
            <v>NT</v>
          </cell>
          <cell r="O315" t="str">
            <v>EPS MUTUAL SER</v>
          </cell>
        </row>
        <row r="316">
          <cell r="C316">
            <v>73575088</v>
          </cell>
          <cell r="D316" t="str">
            <v>TIRADO SILVA WILLIAN EMILIO</v>
          </cell>
          <cell r="E316" t="str">
            <v>OPERADOR DE PADRÓN</v>
          </cell>
          <cell r="G316" t="str">
            <v>X</v>
          </cell>
          <cell r="M316" t="str">
            <v>ENFERMEDAD GENERAL</v>
          </cell>
          <cell r="N316">
            <v>9743</v>
          </cell>
          <cell r="O316" t="str">
            <v>EPS MUTUAL SER</v>
          </cell>
        </row>
        <row r="317">
          <cell r="C317">
            <v>73575088</v>
          </cell>
          <cell r="D317" t="str">
            <v>TIRADO SILVA WILLIAN EMILIO</v>
          </cell>
          <cell r="E317" t="str">
            <v>OPERADOR DE PADRÓN</v>
          </cell>
          <cell r="G317" t="str">
            <v>X</v>
          </cell>
          <cell r="M317" t="str">
            <v>ENFERMEDAD GENERAL</v>
          </cell>
          <cell r="N317">
            <v>58764</v>
          </cell>
          <cell r="O317" t="str">
            <v>EPS MUTUAL SER</v>
          </cell>
        </row>
        <row r="318">
          <cell r="C318">
            <v>73575088</v>
          </cell>
          <cell r="D318" t="str">
            <v>TIRADO SILVA WILLIAN EMILIO</v>
          </cell>
          <cell r="E318" t="str">
            <v>OPERADOR DE PADRÓN</v>
          </cell>
          <cell r="G318" t="str">
            <v>X</v>
          </cell>
          <cell r="M318" t="str">
            <v>ENFERMEDAD GENERAL</v>
          </cell>
          <cell r="N318">
            <v>13882</v>
          </cell>
          <cell r="O318" t="str">
            <v>EPS MUTUAL SER</v>
          </cell>
        </row>
        <row r="319">
          <cell r="C319">
            <v>1002195044</v>
          </cell>
          <cell r="D319" t="str">
            <v>TABORDA MARQUEZ JHON FREDY</v>
          </cell>
          <cell r="E319" t="str">
            <v>OPERADOR DE PADRÓN</v>
          </cell>
          <cell r="G319" t="str">
            <v>X</v>
          </cell>
          <cell r="M319" t="str">
            <v>ENFERMEDAD GENERAL</v>
          </cell>
          <cell r="N319" t="str">
            <v>NT</v>
          </cell>
          <cell r="O319" t="str">
            <v>NUEVA E.P.S</v>
          </cell>
        </row>
        <row r="320">
          <cell r="C320">
            <v>1002195044</v>
          </cell>
          <cell r="D320" t="str">
            <v>TABORDA MARQUEZ JHON FREDY</v>
          </cell>
          <cell r="E320" t="str">
            <v>OPERADOR DE PADRÓN</v>
          </cell>
          <cell r="G320" t="str">
            <v>X</v>
          </cell>
          <cell r="M320" t="str">
            <v>ENFERMEDAD GENERAL</v>
          </cell>
          <cell r="N320">
            <v>7000746611</v>
          </cell>
          <cell r="O320" t="str">
            <v>NUEVA E.P.S</v>
          </cell>
        </row>
        <row r="321">
          <cell r="C321">
            <v>1002195044</v>
          </cell>
          <cell r="D321" t="str">
            <v>TABORDA MARQUEZ JHON FREDY</v>
          </cell>
          <cell r="E321" t="str">
            <v>OPERADOR DE PADRÓN</v>
          </cell>
          <cell r="G321" t="str">
            <v>X</v>
          </cell>
          <cell r="M321" t="str">
            <v>ENFERMEDAD GENERAL</v>
          </cell>
          <cell r="N321">
            <v>7000842905</v>
          </cell>
          <cell r="O321" t="str">
            <v>NUEVA E.P.S</v>
          </cell>
        </row>
        <row r="322">
          <cell r="C322">
            <v>1002195044</v>
          </cell>
          <cell r="D322" t="str">
            <v>TABORDA MARQUEZ JHON FREDY</v>
          </cell>
          <cell r="E322" t="str">
            <v>OPERADOR DE PADRÓN</v>
          </cell>
          <cell r="H322" t="str">
            <v>X</v>
          </cell>
          <cell r="M322" t="str">
            <v>LICENCIA DE PATERNIDAD</v>
          </cell>
          <cell r="N322" t="str">
            <v>NT</v>
          </cell>
          <cell r="O322" t="str">
            <v>NUEVA E.P.S</v>
          </cell>
        </row>
        <row r="323">
          <cell r="C323">
            <v>1002195044</v>
          </cell>
          <cell r="D323" t="str">
            <v>TABORDA MARQUEZ JHON FREDY</v>
          </cell>
          <cell r="E323" t="str">
            <v>OPERADOR DE PADRÓN</v>
          </cell>
          <cell r="G323" t="str">
            <v>X</v>
          </cell>
          <cell r="M323" t="str">
            <v>ENFERMEDAD GENERAL</v>
          </cell>
          <cell r="N323">
            <v>7001092291</v>
          </cell>
          <cell r="O323" t="str">
            <v>NUEVA E.P.S</v>
          </cell>
        </row>
        <row r="324">
          <cell r="C324">
            <v>1002195044</v>
          </cell>
          <cell r="D324" t="str">
            <v>TABORDA MARQUEZ JHON FREDY</v>
          </cell>
          <cell r="E324" t="str">
            <v>OPERADOR DE PADRÓN</v>
          </cell>
          <cell r="G324" t="str">
            <v>X</v>
          </cell>
          <cell r="M324" t="str">
            <v>ENFERMEDAD GENERAL</v>
          </cell>
          <cell r="N324">
            <v>7001144990</v>
          </cell>
          <cell r="O324" t="str">
            <v>NUEVA E.P.S</v>
          </cell>
        </row>
        <row r="325">
          <cell r="C325">
            <v>1002195044</v>
          </cell>
          <cell r="D325" t="str">
            <v>TABORDA MARQUEZ JHON FREDY</v>
          </cell>
          <cell r="E325" t="str">
            <v>OPERADOR DE PADRÓN</v>
          </cell>
          <cell r="G325" t="str">
            <v>X</v>
          </cell>
          <cell r="M325" t="str">
            <v>ENFERMEDAD GENERAL</v>
          </cell>
          <cell r="N325">
            <v>7001262824</v>
          </cell>
          <cell r="O325" t="str">
            <v>NUEVA E.P.S</v>
          </cell>
        </row>
        <row r="326">
          <cell r="C326">
            <v>1002195044</v>
          </cell>
          <cell r="D326" t="str">
            <v>TABORDA MARQUEZ JHON FREDY</v>
          </cell>
          <cell r="E326" t="str">
            <v>OPERADOR DE PADRÓN</v>
          </cell>
          <cell r="G326" t="str">
            <v>X</v>
          </cell>
          <cell r="M326" t="str">
            <v>ENFERMEDAD GENERAL</v>
          </cell>
          <cell r="N326">
            <v>70013220890</v>
          </cell>
          <cell r="O326" t="str">
            <v>NUEVA E.P.S</v>
          </cell>
        </row>
        <row r="327">
          <cell r="C327">
            <v>1002195044</v>
          </cell>
          <cell r="D327" t="str">
            <v>TABORDA MARQUEZ JHON FREDY</v>
          </cell>
          <cell r="E327" t="str">
            <v>OPERADOR DE PADRÓN</v>
          </cell>
          <cell r="G327" t="str">
            <v>X</v>
          </cell>
          <cell r="M327" t="str">
            <v>ENFERMEDAD GENERAL</v>
          </cell>
          <cell r="N327">
            <v>7001376468</v>
          </cell>
          <cell r="O327" t="str">
            <v>NUEVA E.P.S</v>
          </cell>
        </row>
        <row r="328">
          <cell r="C328">
            <v>1002195044</v>
          </cell>
          <cell r="D328" t="str">
            <v>TABORDA MARQUEZ JHON FREDY</v>
          </cell>
          <cell r="E328" t="str">
            <v>OPERADOR DE PADRÓN</v>
          </cell>
          <cell r="G328" t="str">
            <v>x</v>
          </cell>
          <cell r="M328" t="str">
            <v>ENFERMEDAD GENERAL</v>
          </cell>
          <cell r="N328">
            <v>7001499392</v>
          </cell>
          <cell r="O328" t="str">
            <v>NUEVA E.P.S</v>
          </cell>
        </row>
        <row r="329">
          <cell r="C329">
            <v>1002195044</v>
          </cell>
          <cell r="D329" t="str">
            <v>TABORDA MARQUEZ JHON FREDY</v>
          </cell>
          <cell r="E329" t="str">
            <v>OPERADOR DE PADRÓN</v>
          </cell>
          <cell r="G329" t="str">
            <v>X</v>
          </cell>
          <cell r="M329" t="str">
            <v>ENFERMEDAD GENERAL</v>
          </cell>
          <cell r="N329">
            <v>7001548908</v>
          </cell>
          <cell r="O329" t="str">
            <v>NUEVA E.P.S</v>
          </cell>
        </row>
        <row r="330">
          <cell r="C330">
            <v>1002195044</v>
          </cell>
          <cell r="D330" t="str">
            <v>TABORDA MARQUEZ JHON FREDY</v>
          </cell>
          <cell r="E330" t="str">
            <v>OPERADOR DE PADRÓN</v>
          </cell>
          <cell r="G330" t="str">
            <v>X</v>
          </cell>
          <cell r="M330" t="str">
            <v>ENFERMEDAD GENERAL</v>
          </cell>
          <cell r="N330">
            <v>7001557775</v>
          </cell>
          <cell r="O330" t="str">
            <v>NUEVA E.P.S</v>
          </cell>
        </row>
        <row r="331">
          <cell r="C331">
            <v>1002195044</v>
          </cell>
          <cell r="D331" t="str">
            <v>TABORDA MARQUEZ JHON FREDY</v>
          </cell>
          <cell r="E331" t="str">
            <v>OPERADOR DE PADRÓN</v>
          </cell>
          <cell r="G331" t="str">
            <v>x</v>
          </cell>
          <cell r="M331" t="str">
            <v>ENFERMEDAD GENERAL</v>
          </cell>
          <cell r="N331">
            <v>7001653462</v>
          </cell>
          <cell r="O331" t="str">
            <v>NUEVA E.P.S</v>
          </cell>
        </row>
        <row r="332">
          <cell r="C332">
            <v>72255702</v>
          </cell>
          <cell r="D332" t="str">
            <v>SUAZA ORDOSGOITIA JONATHAN ARTURO</v>
          </cell>
          <cell r="E332" t="str">
            <v>OPERADOR DE BUSETÓN</v>
          </cell>
          <cell r="F332" t="str">
            <v>x</v>
          </cell>
          <cell r="M332" t="str">
            <v>ACCIDENTE DE TRABAJO</v>
          </cell>
          <cell r="N332">
            <v>860028947</v>
          </cell>
          <cell r="O332" t="str">
            <v>SURA E.P.S.</v>
          </cell>
        </row>
        <row r="333">
          <cell r="C333">
            <v>72255702</v>
          </cell>
          <cell r="D333" t="str">
            <v>SUAZA ORDOSGOITIA JONATHAN ARTURO</v>
          </cell>
          <cell r="E333" t="str">
            <v>OPERADOR DE BUSETÓN</v>
          </cell>
          <cell r="G333" t="str">
            <v>x</v>
          </cell>
          <cell r="M333" t="str">
            <v>ENFERMEDAD GENERAL</v>
          </cell>
          <cell r="O333" t="str">
            <v>SALUD TOTAL E.P.S.</v>
          </cell>
        </row>
        <row r="334">
          <cell r="C334">
            <v>72255702</v>
          </cell>
          <cell r="D334" t="str">
            <v>SUAZA ORDOSGOITIA JONATHAN ARTURO</v>
          </cell>
          <cell r="E334" t="str">
            <v>OPERADOR DE BUSETÓN</v>
          </cell>
          <cell r="G334" t="str">
            <v>x</v>
          </cell>
          <cell r="M334" t="str">
            <v>ENFERMEDAD GENERAL</v>
          </cell>
          <cell r="N334">
            <v>50343</v>
          </cell>
          <cell r="O334" t="str">
            <v>SALUD TOTAL E.P.S.</v>
          </cell>
        </row>
        <row r="335">
          <cell r="C335">
            <v>72255702</v>
          </cell>
          <cell r="D335" t="str">
            <v>SUAZA ORDOSGOITIA JONATHAN ARTURO</v>
          </cell>
          <cell r="E335" t="str">
            <v>OPERADOR DE BUSETÓN</v>
          </cell>
          <cell r="G335" t="str">
            <v>X</v>
          </cell>
          <cell r="M335" t="str">
            <v>ENFERMEDAD GENERAL</v>
          </cell>
          <cell r="N335">
            <v>52476</v>
          </cell>
          <cell r="O335" t="str">
            <v>SALUD TOTAL E.P.S.</v>
          </cell>
        </row>
        <row r="336">
          <cell r="C336">
            <v>1003026603</v>
          </cell>
          <cell r="D336" t="str">
            <v>SUAREZ CANTERO JOSE GABRIEL</v>
          </cell>
          <cell r="E336" t="str">
            <v>TECNICO DE MANTENIMIENTO MECANICO C</v>
          </cell>
          <cell r="G336" t="str">
            <v>X</v>
          </cell>
          <cell r="M336" t="str">
            <v>ENFERMEDAD GENERAL</v>
          </cell>
          <cell r="N336">
            <v>1886543553</v>
          </cell>
          <cell r="O336" t="str">
            <v>SALUD TOTAL E.P.S.</v>
          </cell>
        </row>
        <row r="337">
          <cell r="C337">
            <v>1047481882</v>
          </cell>
          <cell r="D337" t="str">
            <v>SOSA MARTIN ANDRES FELIPE</v>
          </cell>
          <cell r="E337" t="str">
            <v>OPERADOR DE BUSETÓN</v>
          </cell>
          <cell r="G337" t="str">
            <v>X</v>
          </cell>
          <cell r="M337" t="str">
            <v>ENFERMEDAD GENERAL</v>
          </cell>
          <cell r="N337">
            <v>17387352</v>
          </cell>
          <cell r="O337" t="str">
            <v>SALUD TOTAL E.P.S.</v>
          </cell>
        </row>
        <row r="338">
          <cell r="C338">
            <v>1047481882</v>
          </cell>
          <cell r="D338" t="str">
            <v>SOSA MARTIN ANDRES FELIPE</v>
          </cell>
          <cell r="E338" t="str">
            <v>OPERADOR DE BUSETÓN</v>
          </cell>
          <cell r="G338" t="str">
            <v>X</v>
          </cell>
          <cell r="M338" t="str">
            <v>ENFERMEDAD GENERAL</v>
          </cell>
          <cell r="N338">
            <v>132848919</v>
          </cell>
          <cell r="O338" t="str">
            <v>SALUD TOTAL E.P.S.</v>
          </cell>
        </row>
        <row r="339">
          <cell r="C339">
            <v>1047481882</v>
          </cell>
          <cell r="D339" t="str">
            <v>SOSA MARTIN ANDRES FELIPE</v>
          </cell>
          <cell r="E339" t="str">
            <v>OPERADOR DE BUSETÓN</v>
          </cell>
          <cell r="G339" t="str">
            <v>X</v>
          </cell>
          <cell r="M339" t="str">
            <v>ENFERMEDAD GENERAL</v>
          </cell>
          <cell r="N339">
            <v>140889420</v>
          </cell>
          <cell r="O339" t="str">
            <v>SALUD TOTAL E.P.S.</v>
          </cell>
        </row>
        <row r="340">
          <cell r="C340">
            <v>1002057942</v>
          </cell>
          <cell r="D340" t="str">
            <v>SOLANA CASTILLA ANDRES FELIPE</v>
          </cell>
          <cell r="E340" t="str">
            <v>TECNICO DE MANTENIMIENTO CARROCERO C</v>
          </cell>
          <cell r="G340" t="str">
            <v>X</v>
          </cell>
          <cell r="M340" t="str">
            <v>ENFERMEDAD GENERAL</v>
          </cell>
          <cell r="N340" t="str">
            <v>NT</v>
          </cell>
          <cell r="O340" t="str">
            <v>EPS MUTUAL SER</v>
          </cell>
        </row>
        <row r="341">
          <cell r="C341">
            <v>1002057942</v>
          </cell>
          <cell r="D341" t="str">
            <v>SOLANA CASTILLA ANDRES FELIPE</v>
          </cell>
          <cell r="E341" t="str">
            <v>TECNICO DE MANTENIMIENTO CARROCERO C</v>
          </cell>
          <cell r="G341" t="str">
            <v>X</v>
          </cell>
          <cell r="M341" t="str">
            <v>ENFERMEDAD GENERAL</v>
          </cell>
          <cell r="N341" t="str">
            <v>NT</v>
          </cell>
          <cell r="O341" t="str">
            <v>EPS MUTUAL SER</v>
          </cell>
        </row>
        <row r="342">
          <cell r="C342">
            <v>1002057942</v>
          </cell>
          <cell r="D342" t="str">
            <v>SOLANA CASTILLA ANDRES FELIPE</v>
          </cell>
          <cell r="E342" t="str">
            <v>TECNICO DE MANTENIMIENTO CARROCERO C</v>
          </cell>
          <cell r="G342" t="str">
            <v>X</v>
          </cell>
          <cell r="M342" t="str">
            <v>ENFERMEDAD GENERAL</v>
          </cell>
          <cell r="N342">
            <v>900592759</v>
          </cell>
          <cell r="O342" t="str">
            <v>EPS MUTUAL SER</v>
          </cell>
        </row>
        <row r="343">
          <cell r="C343">
            <v>1048935052</v>
          </cell>
          <cell r="D343" t="str">
            <v>SIMANCAS ZAMBRANO JUAN CARLOS</v>
          </cell>
          <cell r="E343" t="str">
            <v>OPERADOR DE PADRÓN</v>
          </cell>
          <cell r="G343" t="str">
            <v>X</v>
          </cell>
          <cell r="M343" t="str">
            <v>ENFERMEDAD GENERAL</v>
          </cell>
          <cell r="N343" t="str">
            <v>NT</v>
          </cell>
          <cell r="O343" t="str">
            <v>EPS MUTUAL SER</v>
          </cell>
        </row>
        <row r="344">
          <cell r="C344">
            <v>1048935052</v>
          </cell>
          <cell r="D344" t="str">
            <v>SIMANCAS ZAMBRANO JUAN CARLOS</v>
          </cell>
          <cell r="E344" t="str">
            <v>OPERADOR DE PADRÓN</v>
          </cell>
          <cell r="G344" t="str">
            <v>X</v>
          </cell>
          <cell r="M344" t="str">
            <v>ENFERMEDAD GENERAL</v>
          </cell>
          <cell r="N344" t="str">
            <v>NT</v>
          </cell>
          <cell r="O344" t="str">
            <v>EPS MUTUAL SER</v>
          </cell>
        </row>
        <row r="345">
          <cell r="C345">
            <v>1048935052</v>
          </cell>
          <cell r="D345" t="str">
            <v>SIMANCAS ZAMBRANO JUAN CARLOS</v>
          </cell>
          <cell r="E345" t="str">
            <v>OPERADOR DE PADRÓN</v>
          </cell>
          <cell r="G345" t="str">
            <v>X</v>
          </cell>
          <cell r="M345" t="str">
            <v>ENFERMEDAD GENERAL</v>
          </cell>
          <cell r="N345" t="str">
            <v>NT</v>
          </cell>
          <cell r="O345" t="str">
            <v>EPS MUTUAL SER</v>
          </cell>
        </row>
        <row r="346">
          <cell r="C346">
            <v>1002059942</v>
          </cell>
          <cell r="D346" t="str">
            <v>SIMANCAS MARTINEZ WILSON RAFAEL</v>
          </cell>
          <cell r="E346" t="str">
            <v>OPERADOR DE PADRÓN</v>
          </cell>
          <cell r="G346" t="str">
            <v>X</v>
          </cell>
          <cell r="M346" t="str">
            <v>ENFERMEDAD GENERAL</v>
          </cell>
          <cell r="N346">
            <v>179979183</v>
          </cell>
          <cell r="O346" t="str">
            <v>SALUD TOTAL E.P.S.</v>
          </cell>
        </row>
        <row r="347">
          <cell r="C347">
            <v>1002059942</v>
          </cell>
          <cell r="D347" t="str">
            <v>SIMANCAS MARTINEZ WILSON RAFAEL</v>
          </cell>
          <cell r="E347" t="str">
            <v>OPERADOR DE PADRÓN</v>
          </cell>
          <cell r="G347" t="str">
            <v>X</v>
          </cell>
          <cell r="M347" t="str">
            <v>ENFERMEDAD GENERAL</v>
          </cell>
          <cell r="N347">
            <v>182705300</v>
          </cell>
          <cell r="O347" t="str">
            <v>SALUD TOTAL E.P.S.</v>
          </cell>
        </row>
        <row r="348">
          <cell r="C348">
            <v>1002059942</v>
          </cell>
          <cell r="D348" t="str">
            <v>SIMANCAS MARTINEZ WILSON RAFAEL</v>
          </cell>
          <cell r="E348" t="str">
            <v>OPERADOR DE PADRÓN</v>
          </cell>
          <cell r="G348" t="str">
            <v>X</v>
          </cell>
          <cell r="M348" t="str">
            <v>ENFERMEDAD GENERAL</v>
          </cell>
          <cell r="N348">
            <v>177470851</v>
          </cell>
          <cell r="O348" t="str">
            <v>SALUD TOTAL E.P.S.</v>
          </cell>
        </row>
        <row r="349">
          <cell r="C349">
            <v>1002059942</v>
          </cell>
          <cell r="D349" t="str">
            <v>SIMANCAS MARTINEZ WILSON RAFAEL</v>
          </cell>
          <cell r="E349" t="str">
            <v>OPERADOR DE PADRÓN</v>
          </cell>
          <cell r="G349" t="str">
            <v>X</v>
          </cell>
          <cell r="M349" t="str">
            <v>ENFERMEDAD GENERAL</v>
          </cell>
          <cell r="N349">
            <v>4915192</v>
          </cell>
          <cell r="O349" t="str">
            <v>SALUD TOTAL E.P.S.</v>
          </cell>
        </row>
        <row r="350">
          <cell r="C350">
            <v>1002059942</v>
          </cell>
          <cell r="D350" t="str">
            <v>SIMANCAS MARTINEZ WILSON RAFAEL</v>
          </cell>
          <cell r="E350" t="str">
            <v>OPERADOR DE PADRÓN</v>
          </cell>
          <cell r="G350" t="str">
            <v>X</v>
          </cell>
          <cell r="M350" t="str">
            <v>ENFERMEDAD GENERAL</v>
          </cell>
          <cell r="N350">
            <v>11993</v>
          </cell>
          <cell r="O350" t="str">
            <v>SALUD TOTAL E.P.S.</v>
          </cell>
        </row>
        <row r="351">
          <cell r="C351">
            <v>1002059942</v>
          </cell>
          <cell r="D351" t="str">
            <v>SIMANCAS MARTINEZ WILSON RAFAEL</v>
          </cell>
          <cell r="E351" t="str">
            <v>OPERADOR DE PADRÓN</v>
          </cell>
          <cell r="G351" t="str">
            <v>X</v>
          </cell>
          <cell r="M351" t="str">
            <v>ENFERMEDAD GENERAL</v>
          </cell>
          <cell r="N351">
            <v>4631342</v>
          </cell>
          <cell r="O351" t="str">
            <v>SALUD TOTAL E.P.S.</v>
          </cell>
        </row>
        <row r="352">
          <cell r="C352">
            <v>1002059942</v>
          </cell>
          <cell r="D352" t="str">
            <v>SIMANCAS MARTINEZ WILSON RAFAEL</v>
          </cell>
          <cell r="E352" t="str">
            <v>OPERADOR DE PADRÓN</v>
          </cell>
          <cell r="G352" t="str">
            <v>X</v>
          </cell>
          <cell r="M352" t="str">
            <v>ENFERMEDAD GENERAL</v>
          </cell>
          <cell r="N352" t="str">
            <v>NA</v>
          </cell>
          <cell r="O352" t="str">
            <v>SALUD TOTAL E.P.S.</v>
          </cell>
        </row>
        <row r="353">
          <cell r="C353">
            <v>1002059942</v>
          </cell>
          <cell r="D353" t="str">
            <v>SIMANCAS MARTINEZ WILSON RAFAEL</v>
          </cell>
          <cell r="E353" t="str">
            <v>OPERADOR DE PADRÓN</v>
          </cell>
          <cell r="G353" t="str">
            <v>X</v>
          </cell>
          <cell r="M353" t="str">
            <v>ENFERMEDAD GENERAL</v>
          </cell>
          <cell r="N353" t="str">
            <v>NA</v>
          </cell>
          <cell r="O353" t="str">
            <v>SALUD TOTAL E.P.S.</v>
          </cell>
        </row>
        <row r="354">
          <cell r="C354">
            <v>1002059942</v>
          </cell>
          <cell r="D354" t="str">
            <v>SIMANCAS MARTINEZ WILSON RAFAEL</v>
          </cell>
          <cell r="E354" t="str">
            <v>OPERADOR DE PADRÓN</v>
          </cell>
          <cell r="H354" t="str">
            <v>X</v>
          </cell>
          <cell r="M354" t="str">
            <v>LICENCIA DE PATERNIDAD</v>
          </cell>
          <cell r="N354" t="str">
            <v>NT</v>
          </cell>
          <cell r="O354" t="str">
            <v>SALUD TOTAL E.P.S.</v>
          </cell>
        </row>
        <row r="355">
          <cell r="C355">
            <v>1002059942</v>
          </cell>
          <cell r="D355" t="str">
            <v>SIMANCAS MARTINEZ WILSON RAFAEL</v>
          </cell>
          <cell r="E355" t="str">
            <v>OPERADOR DE PADRÓN</v>
          </cell>
          <cell r="G355" t="str">
            <v>X</v>
          </cell>
          <cell r="M355" t="str">
            <v>ENFERMEDAD GENERAL</v>
          </cell>
          <cell r="N355" t="str">
            <v>NT</v>
          </cell>
          <cell r="O355" t="str">
            <v>SALUD TOTAL E.P.S.</v>
          </cell>
        </row>
        <row r="356">
          <cell r="C356">
            <v>1002059942</v>
          </cell>
          <cell r="D356" t="str">
            <v>SIMANCAS MARTINEZ WILSON RAFAEL</v>
          </cell>
          <cell r="E356" t="str">
            <v>OPERADOR DE PADRÓN</v>
          </cell>
          <cell r="G356" t="str">
            <v>X</v>
          </cell>
          <cell r="M356" t="str">
            <v>ENFERMEDAD GENERAL</v>
          </cell>
          <cell r="N356" t="str">
            <v>NT</v>
          </cell>
          <cell r="O356" t="str">
            <v>SALUD TOTAL E.P.S.</v>
          </cell>
        </row>
        <row r="357">
          <cell r="C357">
            <v>1002059942</v>
          </cell>
          <cell r="D357" t="str">
            <v>SIMANCAS MARTINEZ WILSON RAFAEL</v>
          </cell>
          <cell r="E357" t="str">
            <v>OPERADOR DE PADRÓN</v>
          </cell>
          <cell r="G357" t="str">
            <v>X</v>
          </cell>
          <cell r="M357" t="str">
            <v>ENFERMEDAD GENERAL</v>
          </cell>
          <cell r="N357" t="str">
            <v>NT</v>
          </cell>
          <cell r="O357" t="str">
            <v>SALUD TOTAL E.P.S.</v>
          </cell>
        </row>
        <row r="358">
          <cell r="C358">
            <v>1002059942</v>
          </cell>
          <cell r="D358" t="str">
            <v>SIMANCAS MARTINEZ WILSON RAFAEL</v>
          </cell>
          <cell r="E358" t="str">
            <v>OPERADOR DE PADRÓN</v>
          </cell>
          <cell r="G358" t="str">
            <v>X</v>
          </cell>
          <cell r="M358" t="str">
            <v>ENFERMEDAD GENERAL</v>
          </cell>
          <cell r="N358">
            <v>93083</v>
          </cell>
          <cell r="O358" t="str">
            <v>SALUD TOTAL E.P.S.</v>
          </cell>
        </row>
        <row r="359">
          <cell r="C359">
            <v>1002059942</v>
          </cell>
          <cell r="D359" t="str">
            <v>SIMANCAS MARTINEZ WILSON RAFAEL</v>
          </cell>
          <cell r="E359" t="str">
            <v>OPERADOR DE PADRÓN</v>
          </cell>
          <cell r="G359" t="str">
            <v>X</v>
          </cell>
          <cell r="M359" t="str">
            <v>ENFERMEDAD GENERAL</v>
          </cell>
          <cell r="N359">
            <v>99790</v>
          </cell>
          <cell r="O359" t="str">
            <v>SALUD TOTAL E.P.S.</v>
          </cell>
        </row>
        <row r="360">
          <cell r="C360">
            <v>1002059942</v>
          </cell>
          <cell r="D360" t="str">
            <v>SIMANCAS MARTINEZ WILSON RAFAEL</v>
          </cell>
          <cell r="E360" t="str">
            <v>OPERADOR DE PADRÓN</v>
          </cell>
          <cell r="G360" t="str">
            <v>X</v>
          </cell>
          <cell r="M360" t="str">
            <v>ENFERMEDAD GENERAL</v>
          </cell>
          <cell r="N360" t="str">
            <v>NT</v>
          </cell>
          <cell r="O360" t="str">
            <v>SALUD TOTAL E.P.S.</v>
          </cell>
        </row>
        <row r="361">
          <cell r="C361">
            <v>1002059942</v>
          </cell>
          <cell r="D361" t="str">
            <v>SIMANCAS MARTINEZ WILSON RAFAEL</v>
          </cell>
          <cell r="E361" t="str">
            <v>OPERADOR DE PADRÓN</v>
          </cell>
          <cell r="G361" t="str">
            <v>X</v>
          </cell>
          <cell r="M361" t="str">
            <v>ENFERMEDAD GENERAL</v>
          </cell>
          <cell r="N361">
            <v>3135496</v>
          </cell>
          <cell r="O361" t="str">
            <v>SALUD TOTAL E.P.S.</v>
          </cell>
        </row>
        <row r="362">
          <cell r="C362">
            <v>1002059942</v>
          </cell>
          <cell r="D362" t="str">
            <v>SIMANCAS MARTINEZ WILSON RAFAEL</v>
          </cell>
          <cell r="E362" t="str">
            <v>OPERADOR DE PADRÓN</v>
          </cell>
          <cell r="G362" t="str">
            <v>X</v>
          </cell>
          <cell r="M362" t="str">
            <v>ENFERMEDAD GENERAL</v>
          </cell>
          <cell r="N362">
            <v>68386824</v>
          </cell>
          <cell r="O362" t="str">
            <v>SALUD TOTAL E.P.S.</v>
          </cell>
        </row>
        <row r="363">
          <cell r="C363">
            <v>1002059942</v>
          </cell>
          <cell r="D363" t="str">
            <v>SIMANCAS MARTINEZ WILSON RAFAEL</v>
          </cell>
          <cell r="E363" t="str">
            <v>OPERADOR DE PADRÓN</v>
          </cell>
          <cell r="G363" t="str">
            <v>X</v>
          </cell>
          <cell r="M363" t="str">
            <v>ENFERMEDAD GENERAL</v>
          </cell>
          <cell r="N363">
            <v>68618214</v>
          </cell>
          <cell r="O363" t="str">
            <v>SALUD TOTAL E.P.S.</v>
          </cell>
        </row>
        <row r="364">
          <cell r="C364">
            <v>1002059942</v>
          </cell>
          <cell r="D364" t="str">
            <v>SIMANCAS MARTINEZ WILSON RAFAEL</v>
          </cell>
          <cell r="E364" t="str">
            <v>OPERADOR DE PADRÓN</v>
          </cell>
          <cell r="G364" t="str">
            <v>X</v>
          </cell>
          <cell r="M364" t="str">
            <v>ENFERMEDAD GENERAL</v>
          </cell>
          <cell r="N364">
            <v>4590447</v>
          </cell>
          <cell r="O364" t="str">
            <v>SALUD TOTAL E.P.S.</v>
          </cell>
        </row>
        <row r="365">
          <cell r="C365">
            <v>1002059942</v>
          </cell>
          <cell r="D365" t="str">
            <v>SIMANCAS MARTINEZ WILSON RAFAEL</v>
          </cell>
          <cell r="E365" t="str">
            <v>OPERADOR DE PADRÓN</v>
          </cell>
          <cell r="G365" t="str">
            <v>X</v>
          </cell>
          <cell r="M365" t="str">
            <v>ENFERMEDAD GENERAL</v>
          </cell>
          <cell r="N365">
            <v>6096322</v>
          </cell>
          <cell r="O365" t="str">
            <v>SALUD TOTAL E.P.S.</v>
          </cell>
        </row>
        <row r="366">
          <cell r="C366">
            <v>1002059942</v>
          </cell>
          <cell r="D366" t="str">
            <v>SIMANCAS MARTINEZ WILSON RAFAEL</v>
          </cell>
          <cell r="E366" t="str">
            <v>OPERADOR DE PADRÓN</v>
          </cell>
          <cell r="G366" t="str">
            <v>X</v>
          </cell>
          <cell r="M366" t="str">
            <v>ENFERMEDAD GENERAL</v>
          </cell>
          <cell r="N366">
            <v>6091464</v>
          </cell>
          <cell r="O366" t="str">
            <v>SALUD TOTAL E.P.S.</v>
          </cell>
        </row>
        <row r="367">
          <cell r="C367">
            <v>1002059942</v>
          </cell>
          <cell r="D367" t="str">
            <v>SIMANCAS MARTINEZ WILSON RAFAEL</v>
          </cell>
          <cell r="E367" t="str">
            <v>OPERADOR DE PADRÓN</v>
          </cell>
          <cell r="L367" t="str">
            <v>X</v>
          </cell>
          <cell r="M367" t="str">
            <v>AISLAMIENTO PREVENTIVO</v>
          </cell>
          <cell r="N367" t="str">
            <v>NT</v>
          </cell>
          <cell r="O367" t="str">
            <v>SALUD TOTAL E.P.S.</v>
          </cell>
        </row>
        <row r="368">
          <cell r="C368">
            <v>1002059942</v>
          </cell>
          <cell r="D368" t="str">
            <v>SIMANCAS MARTINEZ WILSON RAFAEL</v>
          </cell>
          <cell r="E368" t="str">
            <v>OPERADOR DE PADRÓN</v>
          </cell>
          <cell r="G368" t="str">
            <v>X</v>
          </cell>
          <cell r="M368" t="str">
            <v>ENFERMEDAD GENERAL</v>
          </cell>
          <cell r="N368">
            <v>69543319</v>
          </cell>
          <cell r="O368" t="str">
            <v>SALUD TOTAL E.P.S.</v>
          </cell>
        </row>
        <row r="369">
          <cell r="C369">
            <v>1002059942</v>
          </cell>
          <cell r="D369" t="str">
            <v>SIMANCAS MARTINEZ WILSON RAFAEL</v>
          </cell>
          <cell r="E369" t="str">
            <v>OPERADOR DE PADRÓN</v>
          </cell>
          <cell r="G369" t="str">
            <v>X</v>
          </cell>
          <cell r="M369" t="str">
            <v>ENFERMEDAD GENERAL</v>
          </cell>
          <cell r="N369">
            <v>69590921</v>
          </cell>
          <cell r="O369" t="str">
            <v>SALUD TOTAL E.P.S.</v>
          </cell>
        </row>
        <row r="370">
          <cell r="C370">
            <v>1002059942</v>
          </cell>
          <cell r="D370" t="str">
            <v>SIMANCAS MARTINEZ WILSON RAFAEL</v>
          </cell>
          <cell r="E370" t="str">
            <v>OPERADOR DE PADRÓN</v>
          </cell>
          <cell r="G370" t="str">
            <v>X</v>
          </cell>
          <cell r="M370" t="str">
            <v>ENFERMEDAD GENERAL</v>
          </cell>
          <cell r="N370" t="str">
            <v>N/T</v>
          </cell>
          <cell r="O370" t="str">
            <v>SALUD TOTAL E.P.S.</v>
          </cell>
        </row>
        <row r="371">
          <cell r="C371">
            <v>1002059942</v>
          </cell>
          <cell r="D371" t="str">
            <v>SIMANCAS MARTINEZ WILSON RAFAEL</v>
          </cell>
          <cell r="E371" t="str">
            <v>OPERADOR DE PADRÓN</v>
          </cell>
          <cell r="G371" t="str">
            <v>X</v>
          </cell>
          <cell r="M371" t="str">
            <v>ENFERMEDAD GENERAL</v>
          </cell>
          <cell r="N371">
            <v>8885869</v>
          </cell>
          <cell r="O371" t="str">
            <v>SALUD TOTAL E.P.S.</v>
          </cell>
        </row>
        <row r="372">
          <cell r="C372">
            <v>1002059942</v>
          </cell>
          <cell r="D372" t="str">
            <v>SIMANCAS MARTINEZ WILSON RAFAEL</v>
          </cell>
          <cell r="E372" t="str">
            <v>OPERADOR DE PADRÓN</v>
          </cell>
          <cell r="G372" t="str">
            <v>X</v>
          </cell>
          <cell r="M372" t="str">
            <v>ENFERMEDAD GENERAL</v>
          </cell>
          <cell r="N372">
            <v>9313213</v>
          </cell>
          <cell r="O372" t="str">
            <v>SALUD TOTAL E.P.S.</v>
          </cell>
        </row>
        <row r="373">
          <cell r="C373">
            <v>1002059942</v>
          </cell>
          <cell r="D373" t="str">
            <v>SIMANCAS MARTINEZ WILSON RAFAEL</v>
          </cell>
          <cell r="E373" t="str">
            <v>OPERADOR DE PADRÓN</v>
          </cell>
          <cell r="G373" t="str">
            <v>X</v>
          </cell>
          <cell r="M373" t="str">
            <v>ENFERMEDAD GENERAL</v>
          </cell>
          <cell r="N373">
            <v>79896917</v>
          </cell>
          <cell r="O373" t="str">
            <v>SALUD TOTAL E.P.S.</v>
          </cell>
        </row>
        <row r="374">
          <cell r="C374">
            <v>1002059942</v>
          </cell>
          <cell r="D374" t="str">
            <v>SIMANCAS MARTINEZ WILSON RAFAEL</v>
          </cell>
          <cell r="E374" t="str">
            <v>OPERADOR DE PADRÓN</v>
          </cell>
          <cell r="G374" t="str">
            <v>X</v>
          </cell>
          <cell r="M374" t="str">
            <v>ENFERMEDAD GENERAL</v>
          </cell>
          <cell r="N374">
            <v>76221292</v>
          </cell>
          <cell r="O374" t="str">
            <v>SALUD TOTAL E.P.S.</v>
          </cell>
        </row>
        <row r="375">
          <cell r="C375">
            <v>1002059942</v>
          </cell>
          <cell r="D375" t="str">
            <v>SIMANCAS MARTINEZ WILSON RAFAEL</v>
          </cell>
          <cell r="E375" t="str">
            <v>OPERADOR DE PADRÓN</v>
          </cell>
          <cell r="G375" t="str">
            <v>X</v>
          </cell>
          <cell r="M375" t="str">
            <v>ENFERMEDAD GENERAL</v>
          </cell>
          <cell r="N375">
            <v>81296913</v>
          </cell>
          <cell r="O375" t="str">
            <v>SALUD TOTAL E.P.S.</v>
          </cell>
        </row>
        <row r="376">
          <cell r="C376">
            <v>1002059942</v>
          </cell>
          <cell r="D376" t="str">
            <v>SIMANCAS MARTINEZ WILSON RAFAEL</v>
          </cell>
          <cell r="E376" t="str">
            <v>OPERADOR DE PADRÓN</v>
          </cell>
          <cell r="G376" t="str">
            <v>X</v>
          </cell>
          <cell r="M376" t="str">
            <v>ENFERMEDAD GENERAL</v>
          </cell>
          <cell r="N376">
            <v>78879526</v>
          </cell>
          <cell r="O376" t="str">
            <v>SALUD TOTAL E.P.S.</v>
          </cell>
        </row>
        <row r="377">
          <cell r="C377">
            <v>1002059942</v>
          </cell>
          <cell r="D377" t="str">
            <v>SIMANCAS MARTINEZ WILSON RAFAEL</v>
          </cell>
          <cell r="E377" t="str">
            <v>OPERADOR DE PADRÓN</v>
          </cell>
          <cell r="G377" t="str">
            <v>X</v>
          </cell>
          <cell r="M377" t="str">
            <v>ENFERMEDAD GENERAL</v>
          </cell>
          <cell r="N377">
            <v>9280895</v>
          </cell>
          <cell r="O377" t="str">
            <v>SALUD TOTAL E.P.S.</v>
          </cell>
        </row>
        <row r="378">
          <cell r="C378">
            <v>1002059942</v>
          </cell>
          <cell r="D378" t="str">
            <v>SIMANCAS MARTINEZ WILSON RAFAEL</v>
          </cell>
          <cell r="E378" t="str">
            <v>OPERADOR DE PADRÓN</v>
          </cell>
          <cell r="G378" t="str">
            <v>X</v>
          </cell>
          <cell r="M378" t="str">
            <v>ENFERMEDAD GENERAL</v>
          </cell>
          <cell r="N378">
            <v>11126814</v>
          </cell>
          <cell r="O378" t="str">
            <v>SALUD TOTAL E.P.S.</v>
          </cell>
        </row>
        <row r="379">
          <cell r="C379">
            <v>1002059942</v>
          </cell>
          <cell r="D379" t="str">
            <v>SIMANCAS MARTINEZ WILSON RAFAEL</v>
          </cell>
          <cell r="E379" t="str">
            <v>OPERADOR DE PADRÓN</v>
          </cell>
          <cell r="G379" t="str">
            <v>X</v>
          </cell>
          <cell r="M379" t="str">
            <v>ENFERMEDAD GENERAL</v>
          </cell>
          <cell r="N379">
            <v>10364995</v>
          </cell>
          <cell r="O379" t="str">
            <v>SALUD TOTAL E.P.S.</v>
          </cell>
        </row>
        <row r="380">
          <cell r="C380">
            <v>1002059942</v>
          </cell>
          <cell r="D380" t="str">
            <v>SIMANCAS MARTINEZ WILSON RAFAEL</v>
          </cell>
          <cell r="E380" t="str">
            <v>OPERADOR DE PADRÓN</v>
          </cell>
          <cell r="G380" t="str">
            <v>X</v>
          </cell>
          <cell r="M380" t="str">
            <v>ENFERMEDAD GENERAL</v>
          </cell>
          <cell r="N380">
            <v>10129134</v>
          </cell>
          <cell r="O380" t="str">
            <v>SALUD TOTAL E.P.S.</v>
          </cell>
        </row>
        <row r="381">
          <cell r="C381">
            <v>1002059942</v>
          </cell>
          <cell r="D381" t="str">
            <v>SIMANCAS MARTINEZ WILSON RAFAEL</v>
          </cell>
          <cell r="E381" t="str">
            <v>OPERADOR DE PADRÓN</v>
          </cell>
          <cell r="G381" t="str">
            <v>X</v>
          </cell>
          <cell r="M381" t="str">
            <v>ENFERMEDAD GENERAL</v>
          </cell>
          <cell r="N381" t="str">
            <v>NT</v>
          </cell>
          <cell r="O381" t="str">
            <v>SALUD TOTAL E.P.S.</v>
          </cell>
        </row>
        <row r="382">
          <cell r="C382">
            <v>1002059942</v>
          </cell>
          <cell r="D382" t="str">
            <v>SIMANCAS MARTINEZ WILSON RAFAEL</v>
          </cell>
          <cell r="E382" t="str">
            <v>OPERADOR DE PADRÓN</v>
          </cell>
          <cell r="G382" t="str">
            <v>X</v>
          </cell>
          <cell r="M382" t="str">
            <v>ENFERMEDAD GENERAL</v>
          </cell>
          <cell r="N382" t="str">
            <v>NT</v>
          </cell>
          <cell r="O382" t="str">
            <v>SALUD TOTAL E.P.S.</v>
          </cell>
        </row>
        <row r="383">
          <cell r="C383">
            <v>1002059942</v>
          </cell>
          <cell r="D383" t="str">
            <v>SIMANCAS MARTINEZ WILSON RAFAEL</v>
          </cell>
          <cell r="E383" t="str">
            <v>OPERADOR DE PADRÓN</v>
          </cell>
          <cell r="G383" t="str">
            <v>X</v>
          </cell>
          <cell r="M383" t="str">
            <v>ENFERMEDAD GENERAL</v>
          </cell>
          <cell r="N383" t="str">
            <v>NT</v>
          </cell>
          <cell r="O383" t="str">
            <v>ARL SURA</v>
          </cell>
        </row>
        <row r="384">
          <cell r="C384">
            <v>1002059942</v>
          </cell>
          <cell r="D384" t="str">
            <v>SIMANCAS MARTINEZ WILSON RAFAEL</v>
          </cell>
          <cell r="E384" t="str">
            <v>OPERADOR DE PADRÓN</v>
          </cell>
          <cell r="G384" t="str">
            <v>X</v>
          </cell>
          <cell r="M384" t="str">
            <v>ENFERMEDAD GENERAL</v>
          </cell>
          <cell r="N384">
            <v>14501912</v>
          </cell>
          <cell r="O384" t="str">
            <v>SALUD TOTAL E.P.S.</v>
          </cell>
        </row>
        <row r="385">
          <cell r="C385">
            <v>1002059942</v>
          </cell>
          <cell r="D385" t="str">
            <v>SIMANCAS MARTINEZ WILSON RAFAEL</v>
          </cell>
          <cell r="E385" t="str">
            <v>OPERADOR DE PADRÓN</v>
          </cell>
          <cell r="G385" t="str">
            <v>X</v>
          </cell>
          <cell r="M385" t="str">
            <v>ENFERMEDAD GENERAL</v>
          </cell>
          <cell r="N385" t="str">
            <v>NT</v>
          </cell>
          <cell r="O385" t="str">
            <v>SALUD TOTAL E.P.S.</v>
          </cell>
        </row>
        <row r="386">
          <cell r="C386">
            <v>1002059942</v>
          </cell>
          <cell r="D386" t="str">
            <v>SIMANCAS MARTINEZ WILSON RAFAEL</v>
          </cell>
          <cell r="E386" t="str">
            <v>OPERADOR DE PADRÓN</v>
          </cell>
          <cell r="G386" t="str">
            <v>X</v>
          </cell>
          <cell r="M386" t="str">
            <v>ENFERMEDAD GENERAL</v>
          </cell>
          <cell r="N386" t="str">
            <v>NT</v>
          </cell>
          <cell r="O386" t="str">
            <v>SALUD TOTAL E.P.S.</v>
          </cell>
        </row>
        <row r="387">
          <cell r="C387">
            <v>1002059942</v>
          </cell>
          <cell r="D387" t="str">
            <v>SIMANCAS MARTINEZ WILSON RAFAEL</v>
          </cell>
          <cell r="E387" t="str">
            <v>OPERADOR DE PADRÓN</v>
          </cell>
          <cell r="G387" t="str">
            <v>X</v>
          </cell>
          <cell r="M387" t="str">
            <v>ENFERMEDAD GENERAL</v>
          </cell>
          <cell r="N387">
            <v>16332818</v>
          </cell>
          <cell r="O387" t="str">
            <v>SALUD TOTAL E.P.S.</v>
          </cell>
        </row>
        <row r="388">
          <cell r="C388">
            <v>1002059942</v>
          </cell>
          <cell r="D388" t="str">
            <v>SIMANCAS MARTINEZ WILSON RAFAEL</v>
          </cell>
          <cell r="E388" t="str">
            <v>OPERADOR DE PADRÓN</v>
          </cell>
          <cell r="G388" t="str">
            <v>X</v>
          </cell>
          <cell r="M388" t="str">
            <v>ENFERMEDAD GENERAL</v>
          </cell>
          <cell r="N388">
            <v>15529287</v>
          </cell>
          <cell r="O388" t="str">
            <v>SALUD TOTAL E.P.S.</v>
          </cell>
        </row>
        <row r="389">
          <cell r="C389">
            <v>1002059942</v>
          </cell>
          <cell r="D389" t="str">
            <v>SIMANCAS MARTINEZ WILSON RAFAEL</v>
          </cell>
          <cell r="E389" t="str">
            <v>OPERADOR DE PADRÓN</v>
          </cell>
          <cell r="G389" t="str">
            <v>X</v>
          </cell>
          <cell r="M389" t="str">
            <v>ENFERMEDAD GENERAL</v>
          </cell>
          <cell r="N389" t="str">
            <v>NT</v>
          </cell>
          <cell r="O389" t="str">
            <v>SALUD TOTAL E.P.S.</v>
          </cell>
        </row>
        <row r="390">
          <cell r="C390">
            <v>1002059942</v>
          </cell>
          <cell r="D390" t="str">
            <v>SIMANCAS MARTINEZ WILSON RAFAEL</v>
          </cell>
          <cell r="E390" t="str">
            <v>OPERADOR DE PADRÓN</v>
          </cell>
          <cell r="G390" t="str">
            <v>X</v>
          </cell>
          <cell r="M390" t="str">
            <v>ENFERMEDAD GENERAL</v>
          </cell>
          <cell r="N390">
            <v>143103680</v>
          </cell>
          <cell r="O390" t="str">
            <v>SALUD TOTAL E.P.S.</v>
          </cell>
        </row>
        <row r="391">
          <cell r="C391">
            <v>1002059942</v>
          </cell>
          <cell r="D391" t="str">
            <v>SIMANCAS MARTINEZ WILSON RAFAEL</v>
          </cell>
          <cell r="E391" t="str">
            <v>OPERADOR DE PADRÓN</v>
          </cell>
          <cell r="G391" t="str">
            <v>X</v>
          </cell>
          <cell r="M391" t="str">
            <v>ENFERMEDAD GENERAL</v>
          </cell>
          <cell r="N391" t="str">
            <v>NT</v>
          </cell>
          <cell r="O391" t="str">
            <v>SALUD TOTAL E.P.S.</v>
          </cell>
        </row>
        <row r="392">
          <cell r="C392">
            <v>1002059942</v>
          </cell>
          <cell r="D392" t="str">
            <v>SIMANCAS MARTINEZ WILSON RAFAEL</v>
          </cell>
          <cell r="E392" t="str">
            <v>OPERADOR DE PADRÓN</v>
          </cell>
          <cell r="G392" t="str">
            <v>X</v>
          </cell>
          <cell r="M392" t="str">
            <v>ENFERMEDAD GENERAL</v>
          </cell>
          <cell r="N392">
            <v>148489353</v>
          </cell>
          <cell r="O392" t="str">
            <v>SALUD TOTAL E.P.S.</v>
          </cell>
        </row>
        <row r="393">
          <cell r="C393">
            <v>1002059942</v>
          </cell>
          <cell r="D393" t="str">
            <v>SIMANCAS MARTINEZ WILSON RAFAEL</v>
          </cell>
          <cell r="E393" t="str">
            <v>OPERADOR DE PADRÓN</v>
          </cell>
          <cell r="F393" t="str">
            <v>X</v>
          </cell>
          <cell r="M393" t="str">
            <v>ACCIDENTE DE TRABAJO</v>
          </cell>
          <cell r="N393">
            <v>1250838826</v>
          </cell>
          <cell r="O393" t="str">
            <v>ARL SURA</v>
          </cell>
        </row>
        <row r="394">
          <cell r="C394">
            <v>1002059942</v>
          </cell>
          <cell r="D394" t="str">
            <v>SIMANCAS MARTINEZ WILSON RAFAEL</v>
          </cell>
          <cell r="E394" t="str">
            <v>OPERADOR DE PADRÓN</v>
          </cell>
          <cell r="F394" t="str">
            <v>X</v>
          </cell>
          <cell r="M394" t="str">
            <v>ACCIDENTE DE TRABAJO</v>
          </cell>
          <cell r="N394">
            <v>1250300356</v>
          </cell>
          <cell r="O394" t="str">
            <v>ARL SURA</v>
          </cell>
        </row>
        <row r="395">
          <cell r="C395">
            <v>1002059942</v>
          </cell>
          <cell r="D395" t="str">
            <v>SIMANCAS MARTINEZ WILSON RAFAEL</v>
          </cell>
          <cell r="E395" t="str">
            <v>OPERADOR DE PADRÓN</v>
          </cell>
          <cell r="F395" t="str">
            <v xml:space="preserve">   </v>
          </cell>
          <cell r="G395" t="str">
            <v>X</v>
          </cell>
          <cell r="M395" t="str">
            <v>ENFERMEDAD GENERAL</v>
          </cell>
          <cell r="N395">
            <v>10001385628</v>
          </cell>
          <cell r="O395" t="str">
            <v>NUEVA E.P.S</v>
          </cell>
        </row>
        <row r="396">
          <cell r="C396">
            <v>1002059942</v>
          </cell>
          <cell r="D396" t="str">
            <v>SIMANCAS MARTINEZ WILSON RAFAEL</v>
          </cell>
          <cell r="E396" t="str">
            <v>OPERADOR DE PADRÓN</v>
          </cell>
          <cell r="F396" t="str">
            <v>X</v>
          </cell>
          <cell r="M396" t="str">
            <v>ACCIDENTE DE TRABAJO</v>
          </cell>
          <cell r="N396">
            <v>10005098049</v>
          </cell>
          <cell r="O396" t="str">
            <v>SURA E.P.S.</v>
          </cell>
        </row>
        <row r="397">
          <cell r="C397">
            <v>1002059942</v>
          </cell>
          <cell r="D397" t="str">
            <v>SIMANCAS MARTINEZ WILSON RAFAEL</v>
          </cell>
          <cell r="E397" t="str">
            <v>OPERADOR DE PADRÓN</v>
          </cell>
          <cell r="F397" t="str">
            <v>X</v>
          </cell>
          <cell r="M397" t="str">
            <v>ACCIDENTE DE TRABAJO</v>
          </cell>
          <cell r="N397">
            <v>808</v>
          </cell>
          <cell r="O397" t="str">
            <v>ARL SURA</v>
          </cell>
        </row>
        <row r="398">
          <cell r="C398">
            <v>1002059942</v>
          </cell>
          <cell r="D398" t="str">
            <v>SIMANCAS MARTINEZ WILSON RAFAEL</v>
          </cell>
          <cell r="E398" t="str">
            <v>OPERADOR DE PADRÓN</v>
          </cell>
          <cell r="G398" t="str">
            <v>x</v>
          </cell>
          <cell r="M398" t="str">
            <v>ENFERMEDAD GENERAL</v>
          </cell>
          <cell r="N398">
            <v>130520003001</v>
          </cell>
          <cell r="O398" t="str">
            <v>NUEVA E.P.S</v>
          </cell>
        </row>
        <row r="399">
          <cell r="C399">
            <v>1002059942</v>
          </cell>
          <cell r="D399" t="str">
            <v>SIMANCAS MARTINEZ WILSON RAFAEL</v>
          </cell>
          <cell r="E399" t="str">
            <v>OPERADOR DE PADRÓN</v>
          </cell>
          <cell r="G399" t="str">
            <v>X</v>
          </cell>
          <cell r="M399" t="str">
            <v>ENFERMEDAD GENERAL</v>
          </cell>
          <cell r="N399">
            <v>7001515873</v>
          </cell>
          <cell r="O399" t="str">
            <v>NUEVA E.P.S</v>
          </cell>
        </row>
        <row r="400">
          <cell r="C400">
            <v>1002059942</v>
          </cell>
          <cell r="D400" t="str">
            <v>SIMANCAS MARTINEZ WILSON RAFAEL</v>
          </cell>
          <cell r="E400" t="str">
            <v>OPERADOR DE PADRÓN</v>
          </cell>
          <cell r="G400" t="str">
            <v>x</v>
          </cell>
          <cell r="M400" t="str">
            <v>ENFERMEDAD GENERAL</v>
          </cell>
          <cell r="N400">
            <v>7001537123</v>
          </cell>
          <cell r="O400" t="str">
            <v>NUEVA E.P.S</v>
          </cell>
        </row>
        <row r="401">
          <cell r="C401">
            <v>1002059942</v>
          </cell>
          <cell r="D401" t="str">
            <v>SIMANCAS MARTINEZ WILSON RAFAEL</v>
          </cell>
          <cell r="E401" t="str">
            <v>OPERADOR DE PADRÓN</v>
          </cell>
          <cell r="G401" t="str">
            <v>x</v>
          </cell>
          <cell r="M401" t="str">
            <v>ENFERMEDAD GENERAL</v>
          </cell>
          <cell r="N401" t="str">
            <v>NT</v>
          </cell>
          <cell r="O401" t="str">
            <v>NUEVA E.P.S</v>
          </cell>
        </row>
        <row r="402">
          <cell r="C402">
            <v>1002059942</v>
          </cell>
          <cell r="D402" t="str">
            <v>SIMANCAS MARTINEZ WILSON RAFAEL</v>
          </cell>
          <cell r="E402" t="str">
            <v>OPERADOR DE PADRÓN</v>
          </cell>
          <cell r="G402" t="str">
            <v>X</v>
          </cell>
          <cell r="M402" t="str">
            <v>ENFERMEDAD GENERAL</v>
          </cell>
          <cell r="N402" t="str">
            <v>NT</v>
          </cell>
          <cell r="O402" t="str">
            <v>NUEVA E.P.S</v>
          </cell>
        </row>
        <row r="403">
          <cell r="C403">
            <v>1002059942</v>
          </cell>
          <cell r="D403" t="str">
            <v>SIMANCAS MARTINEZ WILSON RAFAEL</v>
          </cell>
          <cell r="E403" t="str">
            <v>OPERADOR DE PADRÓN</v>
          </cell>
          <cell r="G403" t="str">
            <v>X</v>
          </cell>
          <cell r="M403" t="str">
            <v>ENFERMEDAD GENERAL</v>
          </cell>
          <cell r="N403" t="str">
            <v>NT</v>
          </cell>
          <cell r="O403" t="str">
            <v>NUEVA E.P.S</v>
          </cell>
        </row>
        <row r="404">
          <cell r="C404">
            <v>1002059942</v>
          </cell>
          <cell r="D404" t="str">
            <v>SIMANCAS MARTINEZ WILSON RAFAEL</v>
          </cell>
          <cell r="E404" t="str">
            <v>OPERADOR DE PADRÓN</v>
          </cell>
          <cell r="G404" t="str">
            <v>x</v>
          </cell>
          <cell r="M404" t="str">
            <v>ENFERMEDAD GENERAL</v>
          </cell>
          <cell r="N404">
            <v>7001872480</v>
          </cell>
          <cell r="O404" t="str">
            <v>NUEVA E.P.S</v>
          </cell>
        </row>
        <row r="405">
          <cell r="C405">
            <v>1002059942</v>
          </cell>
          <cell r="D405" t="str">
            <v>SIMANCAS MARTINEZ WILSON RAFAEL</v>
          </cell>
          <cell r="E405" t="str">
            <v>OPERADOR DE PADRÓN</v>
          </cell>
          <cell r="J405" t="str">
            <v>X</v>
          </cell>
          <cell r="M405" t="str">
            <v>ENFERMEDAD PROFESIONAL</v>
          </cell>
          <cell r="N405">
            <v>860028947</v>
          </cell>
          <cell r="O405" t="str">
            <v>SURA E.P.S.</v>
          </cell>
        </row>
        <row r="406">
          <cell r="C406">
            <v>8719170</v>
          </cell>
          <cell r="D406" t="str">
            <v>SILVA VEGA FREDY ALBERTO</v>
          </cell>
          <cell r="E406" t="str">
            <v>OPERADOR DE PADRÓN</v>
          </cell>
          <cell r="G406" t="str">
            <v>X</v>
          </cell>
          <cell r="M406" t="str">
            <v>ENFERMEDAD GENERAL</v>
          </cell>
          <cell r="N406">
            <v>24694</v>
          </cell>
          <cell r="O406" t="str">
            <v>COOSALUD ESS EPS -S</v>
          </cell>
        </row>
        <row r="407">
          <cell r="C407">
            <v>8719170</v>
          </cell>
          <cell r="D407" t="str">
            <v>SILVA VEGA FREDY ALBERTO</v>
          </cell>
          <cell r="E407" t="str">
            <v>OPERADOR DE PADRÓN</v>
          </cell>
          <cell r="G407" t="str">
            <v>X</v>
          </cell>
          <cell r="M407" t="str">
            <v>ENFERMEDAD GENERAL</v>
          </cell>
          <cell r="N407">
            <v>26515</v>
          </cell>
          <cell r="O407" t="str">
            <v>COOSALUD ESS EPS -S</v>
          </cell>
        </row>
        <row r="408">
          <cell r="C408">
            <v>8719170</v>
          </cell>
          <cell r="D408" t="str">
            <v>SILVA VEGA FREDY ALBERTO</v>
          </cell>
          <cell r="E408" t="str">
            <v>OPERADOR DE PADRÓN</v>
          </cell>
          <cell r="G408" t="str">
            <v>X</v>
          </cell>
          <cell r="M408" t="str">
            <v>ENFERMEDAD GENERAL</v>
          </cell>
          <cell r="N408">
            <v>32471</v>
          </cell>
          <cell r="O408" t="str">
            <v>COOSALUD ESS EPS -S</v>
          </cell>
        </row>
        <row r="409">
          <cell r="C409">
            <v>8719170</v>
          </cell>
          <cell r="D409" t="str">
            <v>SILVA VEGA FREDY ALBERTO</v>
          </cell>
          <cell r="E409" t="str">
            <v>OPERADOR DE PADRÓN</v>
          </cell>
          <cell r="F409" t="str">
            <v>X</v>
          </cell>
          <cell r="M409" t="str">
            <v>ACCIDENTE DE TRABAJO</v>
          </cell>
          <cell r="N409" t="str">
            <v>NT</v>
          </cell>
          <cell r="O409" t="str">
            <v>ARL SURA</v>
          </cell>
        </row>
        <row r="410">
          <cell r="C410">
            <v>8719170</v>
          </cell>
          <cell r="D410" t="str">
            <v>SILVA VEGA FREDY ALBERTO</v>
          </cell>
          <cell r="E410" t="str">
            <v>OPERADOR DE PADRÓN</v>
          </cell>
          <cell r="G410" t="str">
            <v>X</v>
          </cell>
          <cell r="M410" t="str">
            <v>ENFERMEDAD GENERAL</v>
          </cell>
          <cell r="N410">
            <v>34483</v>
          </cell>
          <cell r="O410" t="str">
            <v>COOSALUD ESS EPS -S</v>
          </cell>
        </row>
        <row r="411">
          <cell r="C411">
            <v>8719170</v>
          </cell>
          <cell r="D411" t="str">
            <v>SILVA VEGA FREDY ALBERTO</v>
          </cell>
          <cell r="E411" t="str">
            <v>OPERADOR DE PADRÓN</v>
          </cell>
          <cell r="G411" t="str">
            <v>X</v>
          </cell>
          <cell r="M411" t="str">
            <v>ENFERMEDAD GENERAL</v>
          </cell>
          <cell r="N411" t="str">
            <v>NT</v>
          </cell>
          <cell r="O411" t="str">
            <v>COOSALUD ESS EPS -S</v>
          </cell>
        </row>
        <row r="412">
          <cell r="C412">
            <v>8719170</v>
          </cell>
          <cell r="D412" t="str">
            <v>SILVA VEGA FREDY ALBERTO</v>
          </cell>
          <cell r="E412" t="str">
            <v>OPERADOR DE PADRÓN</v>
          </cell>
          <cell r="G412" t="str">
            <v>X</v>
          </cell>
          <cell r="M412" t="str">
            <v>ENFERMEDAD GENERAL</v>
          </cell>
          <cell r="N412">
            <v>11614089</v>
          </cell>
          <cell r="O412" t="str">
            <v>SALUD TOTAL E.P.S.</v>
          </cell>
        </row>
        <row r="413">
          <cell r="C413">
            <v>8719170</v>
          </cell>
          <cell r="D413" t="str">
            <v>SILVA VEGA FREDY ALBERTO</v>
          </cell>
          <cell r="E413" t="str">
            <v>OPERADOR DE PADRÓN</v>
          </cell>
          <cell r="G413" t="str">
            <v>X</v>
          </cell>
          <cell r="M413" t="str">
            <v>ENFERMEDAD GENERAL</v>
          </cell>
          <cell r="N413">
            <v>12772117</v>
          </cell>
          <cell r="O413" t="str">
            <v>SALUD TOTAL E.P.S.</v>
          </cell>
        </row>
        <row r="414">
          <cell r="C414">
            <v>8719170</v>
          </cell>
          <cell r="D414" t="str">
            <v>SILVA VEGA FREDY ALBERTO</v>
          </cell>
          <cell r="E414" t="str">
            <v>OPERADOR DE PADRÓN</v>
          </cell>
          <cell r="G414" t="str">
            <v>X</v>
          </cell>
          <cell r="M414" t="str">
            <v>ENFERMEDAD GENERAL</v>
          </cell>
          <cell r="N414" t="str">
            <v>NT</v>
          </cell>
          <cell r="O414" t="str">
            <v>SALUD TOTAL E.P.S.</v>
          </cell>
        </row>
        <row r="415">
          <cell r="C415">
            <v>8719170</v>
          </cell>
          <cell r="D415" t="str">
            <v>SILVA VEGA FREDY ALBERTO</v>
          </cell>
          <cell r="E415" t="str">
            <v>OPERADOR DE PADRÓN</v>
          </cell>
          <cell r="G415" t="str">
            <v>X</v>
          </cell>
          <cell r="M415" t="str">
            <v>ENFERMEDAD GENERAL</v>
          </cell>
          <cell r="N415">
            <v>16089525</v>
          </cell>
          <cell r="O415" t="str">
            <v>SALUD TOTAL E.P.S.</v>
          </cell>
        </row>
        <row r="416">
          <cell r="C416">
            <v>8719170</v>
          </cell>
          <cell r="D416" t="str">
            <v>SILVA VEGA FREDY ALBERTO</v>
          </cell>
          <cell r="E416" t="str">
            <v>OPERADOR DE PADRÓN</v>
          </cell>
          <cell r="G416" t="str">
            <v>X</v>
          </cell>
          <cell r="M416" t="str">
            <v>ENFERMEDAD GENERAL</v>
          </cell>
          <cell r="N416">
            <v>143757909</v>
          </cell>
          <cell r="O416" t="str">
            <v>SALUD TOTAL E.P.S.</v>
          </cell>
        </row>
        <row r="417">
          <cell r="C417">
            <v>8719170</v>
          </cell>
          <cell r="D417" t="str">
            <v>SILVA VEGA FREDY ALBERTO</v>
          </cell>
          <cell r="E417" t="str">
            <v>OPERADOR DE PADRÓN</v>
          </cell>
          <cell r="G417" t="str">
            <v>X</v>
          </cell>
          <cell r="M417" t="str">
            <v>ENFERMEDAD GENERAL</v>
          </cell>
          <cell r="N417">
            <v>143088254</v>
          </cell>
          <cell r="O417" t="str">
            <v>SALUD TOTAL E.P.S.</v>
          </cell>
        </row>
        <row r="418">
          <cell r="C418">
            <v>8719170</v>
          </cell>
          <cell r="D418" t="str">
            <v>SILVA VEGA FREDY ALBERTO</v>
          </cell>
          <cell r="E418" t="str">
            <v>OPERADOR DE PADRÓN</v>
          </cell>
          <cell r="G418" t="str">
            <v>X</v>
          </cell>
          <cell r="M418" t="str">
            <v>ENFERMEDAD GENERAL</v>
          </cell>
          <cell r="N418">
            <v>143076078</v>
          </cell>
          <cell r="O418" t="str">
            <v>SALUD TOTAL E.P.S.</v>
          </cell>
        </row>
        <row r="419">
          <cell r="C419">
            <v>8719170</v>
          </cell>
          <cell r="D419" t="str">
            <v>SILVA VEGA FREDY ALBERTO</v>
          </cell>
          <cell r="E419" t="str">
            <v>OPERADOR DE PADRÓN</v>
          </cell>
          <cell r="G419" t="str">
            <v>X</v>
          </cell>
          <cell r="M419" t="str">
            <v>ENFERMEDAD GENERAL</v>
          </cell>
          <cell r="N419">
            <v>155226473</v>
          </cell>
          <cell r="O419" t="str">
            <v>SALUD TOTAL E.P.S.</v>
          </cell>
        </row>
        <row r="420">
          <cell r="C420">
            <v>8719170</v>
          </cell>
          <cell r="D420" t="str">
            <v>SILVA VEGA FREDY ALBERTO</v>
          </cell>
          <cell r="E420" t="str">
            <v>OPERADOR DE PADRÓN</v>
          </cell>
          <cell r="G420" t="str">
            <v>x</v>
          </cell>
          <cell r="M420" t="str">
            <v>ENFERMEDAD GENERAL</v>
          </cell>
          <cell r="N420">
            <v>178437230</v>
          </cell>
          <cell r="O420" t="str">
            <v>SALUD TOTAL E.P.S.</v>
          </cell>
        </row>
        <row r="421">
          <cell r="C421">
            <v>8719170</v>
          </cell>
          <cell r="D421" t="str">
            <v>SILVA VEGA FREDY ALBERTO</v>
          </cell>
          <cell r="E421" t="str">
            <v>OPERADOR DE PADRÓN</v>
          </cell>
          <cell r="G421" t="str">
            <v>X</v>
          </cell>
          <cell r="M421" t="str">
            <v>ENFERMEDAD GENERAL</v>
          </cell>
          <cell r="N421" t="str">
            <v>EPS002</v>
          </cell>
          <cell r="O421" t="str">
            <v>SALUD TOTAL E.P.S.</v>
          </cell>
        </row>
        <row r="422">
          <cell r="C422">
            <v>1050959328</v>
          </cell>
          <cell r="D422" t="str">
            <v>SILVA VARGAS WILMER ANTONIO</v>
          </cell>
          <cell r="E422" t="str">
            <v>OPERADOR DE PADRÓN</v>
          </cell>
          <cell r="G422" t="str">
            <v>X</v>
          </cell>
          <cell r="M422" t="str">
            <v>ENFERMEDAD GENERAL</v>
          </cell>
          <cell r="N422">
            <v>16247336</v>
          </cell>
          <cell r="O422" t="str">
            <v>SALUD TOTAL E.P.S.</v>
          </cell>
        </row>
        <row r="423">
          <cell r="C423">
            <v>1050959328</v>
          </cell>
          <cell r="D423" t="str">
            <v>SILVA VARGAS WILMER ANTONIO</v>
          </cell>
          <cell r="E423" t="str">
            <v>OPERADOR DE PADRÓN</v>
          </cell>
          <cell r="G423" t="str">
            <v>X</v>
          </cell>
          <cell r="M423" t="str">
            <v>ENFERMEDAD GENERAL</v>
          </cell>
          <cell r="N423">
            <v>16097812</v>
          </cell>
          <cell r="O423" t="str">
            <v>SALUD TOTAL E.P.S.</v>
          </cell>
        </row>
        <row r="424">
          <cell r="C424">
            <v>1050959328</v>
          </cell>
          <cell r="D424" t="str">
            <v>SILVA VARGAS WILMER ANTONIO</v>
          </cell>
          <cell r="E424" t="str">
            <v>OPERADOR DE PADRÓN</v>
          </cell>
          <cell r="G424" t="str">
            <v>X</v>
          </cell>
          <cell r="M424" t="str">
            <v>ENFERMEDAD GENERAL</v>
          </cell>
          <cell r="N424">
            <v>121632937</v>
          </cell>
          <cell r="O424" t="str">
            <v>SALUD TOTAL E.P.S.</v>
          </cell>
        </row>
        <row r="425">
          <cell r="C425">
            <v>1050959328</v>
          </cell>
          <cell r="D425" t="str">
            <v>SILVA VARGAS WILMER ANTONIO</v>
          </cell>
          <cell r="E425" t="str">
            <v>OPERADOR DE PADRÓN</v>
          </cell>
          <cell r="G425" t="str">
            <v>x</v>
          </cell>
          <cell r="M425" t="str">
            <v>ENFERMEDAD GENERAL</v>
          </cell>
          <cell r="N425">
            <v>172079088</v>
          </cell>
          <cell r="O425" t="str">
            <v>SALUD TOTAL E.P.S.</v>
          </cell>
        </row>
        <row r="426">
          <cell r="C426">
            <v>1050959328</v>
          </cell>
          <cell r="D426" t="str">
            <v>SILVA VARGAS WILMER ANTONIO</v>
          </cell>
          <cell r="E426" t="str">
            <v>OPERADOR DE PADRÓN</v>
          </cell>
          <cell r="H426" t="str">
            <v>X</v>
          </cell>
          <cell r="M426" t="str">
            <v>LICENCIA DE PATERNIDAD</v>
          </cell>
          <cell r="N426" t="str">
            <v>NT</v>
          </cell>
          <cell r="O426" t="str">
            <v>SALUD TOTAL E.P.S.</v>
          </cell>
        </row>
        <row r="427">
          <cell r="C427">
            <v>1050959328</v>
          </cell>
          <cell r="D427" t="str">
            <v>SILVA VARGAS WILMER ANTONIO</v>
          </cell>
          <cell r="E427" t="str">
            <v>OPERADOR DE PADRÓN</v>
          </cell>
          <cell r="G427" t="str">
            <v>X</v>
          </cell>
          <cell r="M427" t="str">
            <v>ENFERMEDAD GENERAL</v>
          </cell>
          <cell r="N427">
            <v>4963335</v>
          </cell>
          <cell r="O427" t="str">
            <v>SALUD TOTAL E.P.S.</v>
          </cell>
        </row>
        <row r="428">
          <cell r="C428">
            <v>1050959328</v>
          </cell>
          <cell r="D428" t="str">
            <v>SILVA VARGAS WILMER ANTONIO</v>
          </cell>
          <cell r="E428" t="str">
            <v>OPERADOR DE PADRÓN</v>
          </cell>
          <cell r="G428" t="str">
            <v>x</v>
          </cell>
          <cell r="M428" t="str">
            <v>ENFERMEDAD GENERAL</v>
          </cell>
          <cell r="N428">
            <v>4970259</v>
          </cell>
          <cell r="O428" t="str">
            <v>SALUD TOTAL E.P.S.</v>
          </cell>
        </row>
        <row r="429">
          <cell r="C429">
            <v>1050959328</v>
          </cell>
          <cell r="D429" t="str">
            <v>SILVA VARGAS WILMER ANTONIO</v>
          </cell>
          <cell r="E429" t="str">
            <v>OPERADOR DE PADRÓN</v>
          </cell>
          <cell r="G429" t="str">
            <v>X</v>
          </cell>
          <cell r="M429" t="str">
            <v>ENFERMEDAD GENERAL</v>
          </cell>
          <cell r="N429" t="str">
            <v>EPS002</v>
          </cell>
          <cell r="O429" t="str">
            <v>SALUD TOTAL E.P.S.</v>
          </cell>
        </row>
        <row r="430">
          <cell r="C430">
            <v>1050959328</v>
          </cell>
          <cell r="D430" t="str">
            <v>SILVA VARGAS WILMER ANTONIO</v>
          </cell>
          <cell r="E430" t="str">
            <v>OPERADOR DE PADRÓN</v>
          </cell>
          <cell r="G430" t="str">
            <v>X</v>
          </cell>
          <cell r="M430" t="str">
            <v>ENFERMEDAD GENERAL</v>
          </cell>
          <cell r="N430" t="str">
            <v>EPS002</v>
          </cell>
          <cell r="O430" t="str">
            <v>SALUD TOTAL E.P.S.</v>
          </cell>
        </row>
        <row r="431">
          <cell r="C431">
            <v>73570209</v>
          </cell>
          <cell r="D431" t="str">
            <v>SILVA URUETA OSCAR DAVID</v>
          </cell>
          <cell r="E431" t="str">
            <v>OPERADOR DE PADRÓN</v>
          </cell>
          <cell r="G431" t="str">
            <v>X</v>
          </cell>
          <cell r="M431" t="str">
            <v>ENFERMEDAD GENERAL</v>
          </cell>
          <cell r="N431">
            <v>81294301</v>
          </cell>
          <cell r="O431" t="str">
            <v>SALUD TOTAL E.P.S.</v>
          </cell>
        </row>
        <row r="432">
          <cell r="C432">
            <v>73570209</v>
          </cell>
          <cell r="D432" t="str">
            <v>SILVA URUETA OSCAR DAVID</v>
          </cell>
          <cell r="E432" t="str">
            <v>OPERADOR DE PADRÓN</v>
          </cell>
          <cell r="G432" t="str">
            <v>X</v>
          </cell>
          <cell r="M432" t="str">
            <v>ENFERMEDAD GENERAL</v>
          </cell>
          <cell r="N432">
            <v>11677252</v>
          </cell>
          <cell r="O432" t="str">
            <v>SALUD TOTAL E.P.S.</v>
          </cell>
        </row>
        <row r="433">
          <cell r="C433">
            <v>73570209</v>
          </cell>
          <cell r="D433" t="str">
            <v>SILVA URUETA OSCAR DAVID</v>
          </cell>
          <cell r="E433" t="str">
            <v>OPERADOR DE PADRÓN</v>
          </cell>
          <cell r="G433" t="str">
            <v>X</v>
          </cell>
          <cell r="M433" t="str">
            <v>ENFERMEDAD GENERAL</v>
          </cell>
          <cell r="N433">
            <v>12710000</v>
          </cell>
          <cell r="O433" t="str">
            <v>SALUD TOTAL E.P.S.</v>
          </cell>
        </row>
        <row r="434">
          <cell r="C434">
            <v>73570209</v>
          </cell>
          <cell r="D434" t="str">
            <v>SILVA URUETA OSCAR DAVID</v>
          </cell>
          <cell r="E434" t="str">
            <v>OPERADOR DE PADRÓN</v>
          </cell>
          <cell r="G434" t="str">
            <v>X</v>
          </cell>
          <cell r="M434" t="str">
            <v>ENFERMEDAD GENERAL</v>
          </cell>
          <cell r="N434">
            <v>14364717</v>
          </cell>
          <cell r="O434" t="str">
            <v>SALUD TOTAL E.P.S.</v>
          </cell>
        </row>
        <row r="435">
          <cell r="C435">
            <v>73570209</v>
          </cell>
          <cell r="D435" t="str">
            <v>SILVA URUETA OSCAR DAVID</v>
          </cell>
          <cell r="E435" t="str">
            <v>OPERADOR DE PADRÓN</v>
          </cell>
          <cell r="G435" t="str">
            <v>X</v>
          </cell>
          <cell r="M435" t="str">
            <v>ENFERMEDAD GENERAL</v>
          </cell>
          <cell r="N435">
            <v>14368740</v>
          </cell>
          <cell r="O435" t="str">
            <v>SALUD TOTAL E.P.S.</v>
          </cell>
        </row>
        <row r="436">
          <cell r="C436">
            <v>73570209</v>
          </cell>
          <cell r="D436" t="str">
            <v>SILVA URUETA OSCAR DAVID</v>
          </cell>
          <cell r="E436" t="str">
            <v>OPERADOR DE PADRÓN</v>
          </cell>
          <cell r="G436" t="str">
            <v>X</v>
          </cell>
          <cell r="M436" t="str">
            <v>ENFERMEDAD GENERAL</v>
          </cell>
          <cell r="N436">
            <v>15712144</v>
          </cell>
          <cell r="O436" t="str">
            <v>SALUD TOTAL E.P.S.</v>
          </cell>
        </row>
        <row r="437">
          <cell r="C437">
            <v>73570209</v>
          </cell>
          <cell r="D437" t="str">
            <v>SILVA URUETA OSCAR DAVID</v>
          </cell>
          <cell r="E437" t="str">
            <v>OPERADOR DE PADRÓN</v>
          </cell>
          <cell r="G437" t="str">
            <v>X</v>
          </cell>
          <cell r="M437" t="str">
            <v>ENFERMEDAD GENERAL</v>
          </cell>
          <cell r="N437">
            <v>15696911</v>
          </cell>
          <cell r="O437" t="str">
            <v>SALUD TOTAL E.P.S.</v>
          </cell>
        </row>
        <row r="438">
          <cell r="C438">
            <v>73570209</v>
          </cell>
          <cell r="D438" t="str">
            <v>SILVA URUETA OSCAR DAVID</v>
          </cell>
          <cell r="E438" t="str">
            <v>OPERADOR DE PADRÓN</v>
          </cell>
          <cell r="G438" t="str">
            <v>X</v>
          </cell>
          <cell r="M438" t="str">
            <v>ENFERMEDAD GENERAL</v>
          </cell>
          <cell r="N438">
            <v>15457080</v>
          </cell>
          <cell r="O438" t="str">
            <v>SALUD TOTAL E.P.S.</v>
          </cell>
        </row>
        <row r="439">
          <cell r="C439">
            <v>73570209</v>
          </cell>
          <cell r="D439" t="str">
            <v>SILVA URUETA OSCAR DAVID</v>
          </cell>
          <cell r="E439" t="str">
            <v>OPERADOR DE PADRÓN</v>
          </cell>
          <cell r="G439" t="str">
            <v>X</v>
          </cell>
          <cell r="M439" t="str">
            <v>ENFERMEDAD GENERAL</v>
          </cell>
          <cell r="N439">
            <v>17371712</v>
          </cell>
          <cell r="O439" t="str">
            <v>SALUD TOTAL E.P.S.</v>
          </cell>
        </row>
        <row r="440">
          <cell r="C440">
            <v>73570209</v>
          </cell>
          <cell r="D440" t="str">
            <v>SILVA URUETA OSCAR DAVID</v>
          </cell>
          <cell r="E440" t="str">
            <v>OPERADOR DE PADRÓN</v>
          </cell>
          <cell r="G440" t="str">
            <v>X</v>
          </cell>
          <cell r="M440" t="str">
            <v>ENFERMEDAD GENERAL</v>
          </cell>
          <cell r="N440">
            <v>17347128</v>
          </cell>
          <cell r="O440" t="str">
            <v>SALUD TOTAL E.P.S.</v>
          </cell>
        </row>
        <row r="441">
          <cell r="C441">
            <v>73570209</v>
          </cell>
          <cell r="D441" t="str">
            <v>SILVA URUETA OSCAR DAVID</v>
          </cell>
          <cell r="E441" t="str">
            <v>OPERADOR DE PADRÓN</v>
          </cell>
          <cell r="G441" t="str">
            <v>X</v>
          </cell>
          <cell r="M441" t="str">
            <v>ENFERMEDAD GENERAL</v>
          </cell>
          <cell r="N441" t="str">
            <v>NT</v>
          </cell>
          <cell r="O441" t="str">
            <v>SALUD TOTAL E.P.S.</v>
          </cell>
        </row>
        <row r="442">
          <cell r="C442">
            <v>73570209</v>
          </cell>
          <cell r="D442" t="str">
            <v>SILVA URUETA OSCAR DAVID</v>
          </cell>
          <cell r="E442" t="str">
            <v>OPERADOR DE PADRÓN</v>
          </cell>
          <cell r="G442" t="str">
            <v>X</v>
          </cell>
          <cell r="M442" t="str">
            <v>ENFERMEDAD GENERAL</v>
          </cell>
          <cell r="N442" t="str">
            <v>NT</v>
          </cell>
          <cell r="O442" t="str">
            <v>SALUD TOTAL E.P.S.</v>
          </cell>
        </row>
        <row r="443">
          <cell r="C443">
            <v>73211365</v>
          </cell>
          <cell r="D443" t="str">
            <v>SIERRA PAYARES RAFAEL ENRIQUE</v>
          </cell>
          <cell r="E443" t="str">
            <v xml:space="preserve">OPERADOR DE BUSETON </v>
          </cell>
          <cell r="G443" t="str">
            <v>X</v>
          </cell>
          <cell r="M443" t="str">
            <v>ENFERMEDAD GENERAL</v>
          </cell>
          <cell r="N443">
            <v>8353908</v>
          </cell>
          <cell r="O443" t="str">
            <v>SANITAS E.P.S</v>
          </cell>
        </row>
        <row r="444">
          <cell r="C444">
            <v>73211365</v>
          </cell>
          <cell r="D444" t="str">
            <v>SIERRA PAYARES RAFAEL ENRIQUE</v>
          </cell>
          <cell r="E444" t="str">
            <v>OPERADOR DE PADRÓN</v>
          </cell>
          <cell r="G444" t="str">
            <v>X</v>
          </cell>
          <cell r="M444" t="str">
            <v>ENFERMEDAD GENERAL</v>
          </cell>
          <cell r="N444">
            <v>8496411</v>
          </cell>
          <cell r="O444" t="str">
            <v>SANITAS E.P.S</v>
          </cell>
        </row>
        <row r="445">
          <cell r="C445">
            <v>73211365</v>
          </cell>
          <cell r="D445" t="str">
            <v>SIERRA PAYARES RAFAEL ENRIQUE</v>
          </cell>
          <cell r="E445" t="str">
            <v>OPERADOR DE PADRÓN</v>
          </cell>
          <cell r="G445" t="str">
            <v>X</v>
          </cell>
          <cell r="M445" t="str">
            <v>ENFERMEDAD GENERAL</v>
          </cell>
          <cell r="N445">
            <v>8632992</v>
          </cell>
          <cell r="O445" t="str">
            <v>SANITAS E.P.S</v>
          </cell>
        </row>
        <row r="446">
          <cell r="C446">
            <v>73211365</v>
          </cell>
          <cell r="D446" t="str">
            <v>SIERRA PAYARES RAFAEL ENRIQUE</v>
          </cell>
          <cell r="E446" t="str">
            <v>OPERADOR DE PADRÓN</v>
          </cell>
          <cell r="G446" t="str">
            <v>X</v>
          </cell>
          <cell r="M446" t="str">
            <v>ENFERMEDAD GENERAL</v>
          </cell>
          <cell r="N446">
            <v>75112</v>
          </cell>
          <cell r="O446" t="str">
            <v>SANITAS E.P.S</v>
          </cell>
        </row>
        <row r="447">
          <cell r="C447">
            <v>73211365</v>
          </cell>
          <cell r="D447" t="str">
            <v>SIERRA PAYARES RAFAEL ENRIQUE</v>
          </cell>
          <cell r="E447" t="str">
            <v>OPERADOR DE PADRÓN</v>
          </cell>
          <cell r="G447" t="str">
            <v>X</v>
          </cell>
          <cell r="M447" t="str">
            <v>ENFERMEDAD GENERAL</v>
          </cell>
          <cell r="N447">
            <v>8997505</v>
          </cell>
          <cell r="O447" t="str">
            <v>SANITAS E.P.S</v>
          </cell>
        </row>
        <row r="448">
          <cell r="C448">
            <v>1043973240</v>
          </cell>
          <cell r="D448" t="str">
            <v>SIERRA CASTRO HENRY ALFONSO</v>
          </cell>
          <cell r="E448" t="str">
            <v>OPERADOR DE BUSETÓN</v>
          </cell>
          <cell r="G448" t="str">
            <v>X</v>
          </cell>
          <cell r="M448" t="str">
            <v>ENFERMEDAD GENERAL</v>
          </cell>
          <cell r="N448">
            <v>46277394</v>
          </cell>
          <cell r="O448" t="str">
            <v>SALUD TOTAL E.P.S.</v>
          </cell>
        </row>
        <row r="449">
          <cell r="C449">
            <v>1047422987</v>
          </cell>
          <cell r="D449" t="str">
            <v>SIERRA BATISTA WALTER</v>
          </cell>
          <cell r="E449" t="str">
            <v>OPERADOR DE PADRÓN</v>
          </cell>
          <cell r="G449" t="str">
            <v>X</v>
          </cell>
          <cell r="M449" t="str">
            <v>ENFERMEDAD GENERAL</v>
          </cell>
          <cell r="N449">
            <v>27099</v>
          </cell>
          <cell r="O449" t="str">
            <v>COOSALUD ESS EPS -S</v>
          </cell>
        </row>
        <row r="450">
          <cell r="C450">
            <v>1047422987</v>
          </cell>
          <cell r="D450" t="str">
            <v>SIERRA BATISTA WALTER</v>
          </cell>
          <cell r="E450" t="str">
            <v>OPERADOR DE PADRÓN</v>
          </cell>
          <cell r="H450" t="str">
            <v>X</v>
          </cell>
          <cell r="M450" t="str">
            <v>LICENCIA DE PATERNIDAD</v>
          </cell>
          <cell r="N450" t="str">
            <v>LP</v>
          </cell>
          <cell r="O450" t="str">
            <v>COOSALUD ESS EPS -S</v>
          </cell>
        </row>
        <row r="451">
          <cell r="C451">
            <v>1047422987</v>
          </cell>
          <cell r="D451" t="str">
            <v>SIERRA BATISTA WALTER</v>
          </cell>
          <cell r="E451" t="str">
            <v>OPERADOR DE PADRÓN</v>
          </cell>
          <cell r="G451" t="str">
            <v>X</v>
          </cell>
          <cell r="M451" t="str">
            <v>ENFERMEDAD GENERAL</v>
          </cell>
          <cell r="N451">
            <v>28681</v>
          </cell>
          <cell r="O451" t="str">
            <v>COOSALUD ESS EPS -S</v>
          </cell>
        </row>
        <row r="452">
          <cell r="C452">
            <v>1047422987</v>
          </cell>
          <cell r="D452" t="str">
            <v>SIERRA BATISTA WALTER</v>
          </cell>
          <cell r="E452" t="str">
            <v>OPERADOR DE PADRÓN</v>
          </cell>
          <cell r="G452" t="str">
            <v>X</v>
          </cell>
          <cell r="M452" t="str">
            <v>ENFERMEDAD GENERAL</v>
          </cell>
          <cell r="N452" t="str">
            <v>NA</v>
          </cell>
          <cell r="O452" t="str">
            <v>COOSALUD ESS EPS -S</v>
          </cell>
        </row>
        <row r="453">
          <cell r="C453">
            <v>1047422987</v>
          </cell>
          <cell r="D453" t="str">
            <v>SIERRA BATISTA WALTER</v>
          </cell>
          <cell r="E453" t="str">
            <v>OPERADOR DE PADRÓN</v>
          </cell>
          <cell r="G453" t="str">
            <v>X</v>
          </cell>
          <cell r="M453" t="str">
            <v>ENFERMEDAD GENERAL</v>
          </cell>
          <cell r="N453">
            <v>29713</v>
          </cell>
          <cell r="O453" t="str">
            <v>COOSALUD ESS EPS -S</v>
          </cell>
        </row>
        <row r="454">
          <cell r="C454">
            <v>1047422987</v>
          </cell>
          <cell r="D454" t="str">
            <v>SIERRA BATISTA WALTER</v>
          </cell>
          <cell r="E454" t="str">
            <v>OPERADOR DE PADRÓN</v>
          </cell>
          <cell r="G454" t="str">
            <v>X</v>
          </cell>
          <cell r="M454" t="str">
            <v>ENFERMEDAD GENERAL</v>
          </cell>
          <cell r="N454">
            <v>34178</v>
          </cell>
          <cell r="O454" t="str">
            <v>COOSALUD ESS EPS -S</v>
          </cell>
        </row>
        <row r="455">
          <cell r="C455">
            <v>1047422987</v>
          </cell>
          <cell r="D455" t="str">
            <v>SIERRA BATISTA WALTER</v>
          </cell>
          <cell r="E455" t="str">
            <v>OPERADOR DE PADRÓN</v>
          </cell>
          <cell r="G455" t="str">
            <v>X</v>
          </cell>
          <cell r="M455" t="str">
            <v>ENFERMEDAD GENERAL</v>
          </cell>
          <cell r="N455">
            <v>36805</v>
          </cell>
          <cell r="O455" t="str">
            <v>COOSALUD ESS EPS -S</v>
          </cell>
        </row>
        <row r="456">
          <cell r="C456">
            <v>1047422987</v>
          </cell>
          <cell r="D456" t="str">
            <v>SIERRA BATISTA WALTER</v>
          </cell>
          <cell r="E456" t="str">
            <v>OPERADOR DE PADRÓN</v>
          </cell>
          <cell r="G456" t="str">
            <v>X</v>
          </cell>
          <cell r="M456" t="str">
            <v>ENFERMEDAD GENERAL</v>
          </cell>
          <cell r="N456" t="str">
            <v>NT</v>
          </cell>
          <cell r="O456" t="str">
            <v>COOSALUD ESS EPS -S</v>
          </cell>
        </row>
        <row r="457">
          <cell r="C457">
            <v>1047422987</v>
          </cell>
          <cell r="D457" t="str">
            <v>SIERRA BATISTA WALTER</v>
          </cell>
          <cell r="E457" t="str">
            <v>OPERADOR DE PADRÓN</v>
          </cell>
          <cell r="G457" t="str">
            <v>X</v>
          </cell>
          <cell r="M457" t="str">
            <v>ENFERMEDAD GENERAL</v>
          </cell>
          <cell r="N457" t="str">
            <v>NT</v>
          </cell>
          <cell r="O457" t="str">
            <v>COOSALUD ESS EPS -S</v>
          </cell>
        </row>
        <row r="458">
          <cell r="C458">
            <v>1047422987</v>
          </cell>
          <cell r="D458" t="str">
            <v>SIERRA BATISTA WALTER</v>
          </cell>
          <cell r="E458" t="str">
            <v>OPERADOR DE PADRÓN</v>
          </cell>
          <cell r="G458" t="str">
            <v>X</v>
          </cell>
          <cell r="M458" t="str">
            <v>ENFERMEDAD GENERAL</v>
          </cell>
          <cell r="N458" t="str">
            <v>NT</v>
          </cell>
          <cell r="O458" t="str">
            <v>COOSALUD ESS EPS -S</v>
          </cell>
        </row>
        <row r="459">
          <cell r="C459">
            <v>1047422987</v>
          </cell>
          <cell r="D459" t="str">
            <v>SIERRA BATISTA WALTER</v>
          </cell>
          <cell r="E459" t="str">
            <v>OPERADOR DE PADRÓN</v>
          </cell>
          <cell r="G459" t="str">
            <v>X</v>
          </cell>
          <cell r="M459" t="str">
            <v>ENFERMEDAD GENERAL</v>
          </cell>
          <cell r="N459" t="str">
            <v>NT</v>
          </cell>
          <cell r="O459" t="str">
            <v>COOSALUD ESS EPS -S</v>
          </cell>
        </row>
        <row r="460">
          <cell r="C460">
            <v>1047422987</v>
          </cell>
          <cell r="D460" t="str">
            <v>SIERRA BATISTA WALTER</v>
          </cell>
          <cell r="E460" t="str">
            <v>OPERADOR DE PADRÓN</v>
          </cell>
          <cell r="G460" t="str">
            <v>X</v>
          </cell>
          <cell r="M460" t="str">
            <v>ENFERMEDAD GENERAL</v>
          </cell>
          <cell r="N460" t="str">
            <v>NT</v>
          </cell>
          <cell r="O460" t="str">
            <v>COOSALUD ESS EPS -S</v>
          </cell>
        </row>
        <row r="461">
          <cell r="C461">
            <v>1047422987</v>
          </cell>
          <cell r="D461" t="str">
            <v>SIERRA BATISTA WALTER</v>
          </cell>
          <cell r="E461" t="str">
            <v>OPERADOR DE PADRÓN</v>
          </cell>
          <cell r="G461" t="str">
            <v>X</v>
          </cell>
          <cell r="M461" t="str">
            <v>ENFERMEDAD GENERAL</v>
          </cell>
          <cell r="N461" t="str">
            <v>NT</v>
          </cell>
          <cell r="O461" t="str">
            <v>COOSALUD ESS EPS -S</v>
          </cell>
        </row>
        <row r="462">
          <cell r="C462">
            <v>1047422987</v>
          </cell>
          <cell r="D462" t="str">
            <v>SIERRA BATISTA WALTER</v>
          </cell>
          <cell r="E462" t="str">
            <v>OPERADOR DE PADRÓN</v>
          </cell>
          <cell r="G462" t="str">
            <v>X</v>
          </cell>
          <cell r="M462" t="str">
            <v>ENFERMEDAD GENERAL</v>
          </cell>
          <cell r="N462" t="str">
            <v>NT</v>
          </cell>
          <cell r="O462" t="str">
            <v>COOSALUD ESS EPS -S</v>
          </cell>
        </row>
        <row r="463">
          <cell r="C463">
            <v>1047422987</v>
          </cell>
          <cell r="D463" t="str">
            <v>SIERRA BATISTA WALTER</v>
          </cell>
          <cell r="E463" t="str">
            <v>OPERADOR DE PADRÓN</v>
          </cell>
          <cell r="G463" t="str">
            <v>X</v>
          </cell>
          <cell r="M463" t="str">
            <v>ENFERMEDAD GENERAL</v>
          </cell>
          <cell r="N463" t="str">
            <v>NT</v>
          </cell>
          <cell r="O463" t="str">
            <v>COOSALUD ESS EPS -S</v>
          </cell>
        </row>
        <row r="464">
          <cell r="C464">
            <v>1047422987</v>
          </cell>
          <cell r="D464" t="str">
            <v>SIERRA BATISTA WALTER</v>
          </cell>
          <cell r="E464" t="str">
            <v>OPERADOR DE PADRÓN</v>
          </cell>
          <cell r="G464" t="str">
            <v>X</v>
          </cell>
          <cell r="M464" t="str">
            <v>ENFERMEDAD GENERAL</v>
          </cell>
          <cell r="N464" t="str">
            <v>NT</v>
          </cell>
          <cell r="O464" t="str">
            <v>COOSALUD ESS EPS -S</v>
          </cell>
        </row>
        <row r="465">
          <cell r="C465">
            <v>73573508</v>
          </cell>
          <cell r="D465" t="str">
            <v>SERNA PEREZ EDUARDO ENRIQUE</v>
          </cell>
          <cell r="E465" t="str">
            <v>OPERADOR DE PADRÓN</v>
          </cell>
          <cell r="G465" t="str">
            <v>X</v>
          </cell>
          <cell r="M465" t="str">
            <v>ENFERMEDAD GENERAL</v>
          </cell>
          <cell r="N465">
            <v>352726</v>
          </cell>
          <cell r="O465" t="str">
            <v>SALUD TOTAL E.P.S.</v>
          </cell>
        </row>
        <row r="466">
          <cell r="C466">
            <v>73573508</v>
          </cell>
          <cell r="D466" t="str">
            <v>SERNA PEREZ EDUARDO ENRIQUE</v>
          </cell>
          <cell r="E466" t="str">
            <v>OPERADOR DE PADRÓN</v>
          </cell>
          <cell r="G466" t="str">
            <v>X</v>
          </cell>
          <cell r="M466" t="str">
            <v>ENFERMEDAD GENERAL</v>
          </cell>
          <cell r="N466">
            <v>68384790</v>
          </cell>
          <cell r="O466" t="str">
            <v>SALUD TOTAL E.P.S.</v>
          </cell>
        </row>
        <row r="467">
          <cell r="C467">
            <v>73573508</v>
          </cell>
          <cell r="D467" t="str">
            <v>SERNA PEREZ EDUARDO ENRIQUE</v>
          </cell>
          <cell r="E467" t="str">
            <v>OPERADOR DE PADRÓN</v>
          </cell>
          <cell r="G467" t="str">
            <v>X</v>
          </cell>
          <cell r="M467" t="str">
            <v>ENFERMEDAD GENERAL</v>
          </cell>
          <cell r="N467">
            <v>69545389</v>
          </cell>
          <cell r="O467" t="str">
            <v>SALUD TOTAL E.P.S.</v>
          </cell>
        </row>
        <row r="468">
          <cell r="C468">
            <v>73573508</v>
          </cell>
          <cell r="D468" t="str">
            <v>SERNA PEREZ EDUARDO ENRIQUE</v>
          </cell>
          <cell r="E468" t="str">
            <v>OPERADOR DE PADRÓN</v>
          </cell>
          <cell r="G468" t="str">
            <v>X</v>
          </cell>
          <cell r="M468" t="str">
            <v>ENFERMEDAD GENERAL</v>
          </cell>
          <cell r="N468" t="str">
            <v>NT</v>
          </cell>
          <cell r="O468" t="str">
            <v>SALUD TOTAL E.P.S.</v>
          </cell>
        </row>
        <row r="469">
          <cell r="C469">
            <v>73573508</v>
          </cell>
          <cell r="D469" t="str">
            <v>SERNA PEREZ EDUARDO ENRIQUE</v>
          </cell>
          <cell r="E469" t="str">
            <v>OPERADOR DE PADRÓN</v>
          </cell>
          <cell r="G469" t="str">
            <v>X</v>
          </cell>
          <cell r="M469" t="str">
            <v>ENFERMEDAD GENERAL</v>
          </cell>
          <cell r="N469">
            <v>177318104</v>
          </cell>
          <cell r="O469" t="str">
            <v>SALUD TOTAL E.P.S.</v>
          </cell>
        </row>
        <row r="470">
          <cell r="C470">
            <v>73573508</v>
          </cell>
          <cell r="D470" t="str">
            <v>SERNA PEREZ EDUARDO ENRIQUE</v>
          </cell>
          <cell r="E470" t="str">
            <v>OPERADOR DE PADRÓN</v>
          </cell>
          <cell r="G470" t="str">
            <v>X</v>
          </cell>
          <cell r="M470" t="str">
            <v>ENFERMEDAD GENERAL</v>
          </cell>
          <cell r="N470">
            <v>107705</v>
          </cell>
          <cell r="O470" t="str">
            <v>SALUD TOTAL E.P.S.</v>
          </cell>
        </row>
        <row r="471">
          <cell r="C471">
            <v>73169001</v>
          </cell>
          <cell r="D471" t="str">
            <v>SEHK ARELLANO WARNED</v>
          </cell>
          <cell r="E471" t="str">
            <v>OPERADOR DE BUSETÓN</v>
          </cell>
          <cell r="G471" t="str">
            <v>X</v>
          </cell>
          <cell r="M471" t="str">
            <v>ENFERMEDAD GENERAL</v>
          </cell>
          <cell r="N471" t="str">
            <v>NT</v>
          </cell>
          <cell r="O471" t="str">
            <v>SURA E.P.S.</v>
          </cell>
        </row>
        <row r="472">
          <cell r="C472">
            <v>1143357585</v>
          </cell>
          <cell r="D472" t="str">
            <v>SEGURA PITALUA JONATTAN</v>
          </cell>
          <cell r="E472" t="str">
            <v>OPERADOR DE PADRÓN</v>
          </cell>
          <cell r="G472" t="str">
            <v>X</v>
          </cell>
          <cell r="M472" t="str">
            <v>ENFERMEDAD GENERAL</v>
          </cell>
          <cell r="N472">
            <v>182338821</v>
          </cell>
          <cell r="O472" t="str">
            <v>SALUD TOTAL E.P.S.</v>
          </cell>
        </row>
        <row r="473">
          <cell r="C473">
            <v>1143357585</v>
          </cell>
          <cell r="D473" t="str">
            <v>SEGURA PITALUA JONATTAN</v>
          </cell>
          <cell r="E473" t="str">
            <v>OPERADOR DE PADRÓN</v>
          </cell>
          <cell r="G473" t="str">
            <v>X</v>
          </cell>
          <cell r="M473" t="str">
            <v>ENFERMEDAD GENERAL</v>
          </cell>
          <cell r="N473">
            <v>182305318</v>
          </cell>
          <cell r="O473" t="str">
            <v>SALUD TOTAL E.P.S.</v>
          </cell>
        </row>
        <row r="474">
          <cell r="C474">
            <v>1070816666</v>
          </cell>
          <cell r="D474" t="str">
            <v>SEGURA BOLAÑOS ALBEIRO</v>
          </cell>
          <cell r="E474" t="str">
            <v>OPERADOR DE PADRÓN</v>
          </cell>
          <cell r="G474" t="str">
            <v>X</v>
          </cell>
          <cell r="M474" t="str">
            <v>ENFERMEDAD GENERAL</v>
          </cell>
          <cell r="N474">
            <v>181545675</v>
          </cell>
          <cell r="O474" t="str">
            <v>SALUD TOTAL E.P.S.</v>
          </cell>
        </row>
        <row r="475">
          <cell r="C475">
            <v>1070816666</v>
          </cell>
          <cell r="D475" t="str">
            <v>SEGURA BOLAÑOS ALBEIRO</v>
          </cell>
          <cell r="E475" t="str">
            <v>OPERADOR DE PADRÓN</v>
          </cell>
          <cell r="G475" t="str">
            <v>X</v>
          </cell>
          <cell r="M475" t="str">
            <v>ENFERMEDAD GENERAL</v>
          </cell>
          <cell r="N475">
            <v>3183635</v>
          </cell>
          <cell r="O475" t="str">
            <v>SALUD TOTAL E.P.S.</v>
          </cell>
        </row>
        <row r="476">
          <cell r="C476">
            <v>1070816666</v>
          </cell>
          <cell r="D476" t="str">
            <v>SEGURA BOLAÑOS ALBEIRO</v>
          </cell>
          <cell r="E476" t="str">
            <v>OPERADOR DE PADRÓN</v>
          </cell>
          <cell r="G476" t="str">
            <v>X</v>
          </cell>
          <cell r="M476" t="str">
            <v>ENFERMEDAD GENERAL</v>
          </cell>
          <cell r="N476">
            <v>24304</v>
          </cell>
          <cell r="O476" t="str">
            <v>SALUD TOTAL E.P.S.</v>
          </cell>
        </row>
        <row r="477">
          <cell r="C477">
            <v>1070816666</v>
          </cell>
          <cell r="D477" t="str">
            <v>SEGURA BOLAÑOS ALBEIRO</v>
          </cell>
          <cell r="E477" t="str">
            <v>OPERADOR DE PADRÓN</v>
          </cell>
          <cell r="G477" t="str">
            <v>X</v>
          </cell>
          <cell r="M477" t="str">
            <v>ENFERMEDAD GENERAL</v>
          </cell>
          <cell r="N477">
            <v>74579625</v>
          </cell>
          <cell r="O477" t="str">
            <v>SALUD TOTAL E.P.S.</v>
          </cell>
        </row>
        <row r="478">
          <cell r="C478">
            <v>1070816666</v>
          </cell>
          <cell r="D478" t="str">
            <v>SEGURA BOLAÑOS ALBEIRO</v>
          </cell>
          <cell r="E478" t="str">
            <v>OPERADOR DE PADRÓN</v>
          </cell>
          <cell r="F478" t="str">
            <v>X</v>
          </cell>
          <cell r="M478" t="str">
            <v>ACCIDENTE DE TRABAJO</v>
          </cell>
          <cell r="N478" t="str">
            <v>NT</v>
          </cell>
          <cell r="O478" t="str">
            <v>ARL SURA</v>
          </cell>
        </row>
        <row r="479">
          <cell r="C479">
            <v>1070816666</v>
          </cell>
          <cell r="D479" t="str">
            <v>SEGURA BOLAÑOS ALBEIRO</v>
          </cell>
          <cell r="E479" t="str">
            <v>OPERADOR DE PADRÓN</v>
          </cell>
          <cell r="G479" t="str">
            <v>X</v>
          </cell>
          <cell r="M479" t="str">
            <v>ENFERMEDAD GENERAL</v>
          </cell>
          <cell r="N479">
            <v>78883194</v>
          </cell>
          <cell r="O479" t="str">
            <v>SALUD TOTAL E.P.S.</v>
          </cell>
        </row>
        <row r="480">
          <cell r="C480">
            <v>1070816666</v>
          </cell>
          <cell r="D480" t="str">
            <v>SEGURA BOLAÑOS ALBEIRO</v>
          </cell>
          <cell r="E480" t="str">
            <v>OPERADOR DE PADRÓN</v>
          </cell>
          <cell r="G480" t="str">
            <v>X</v>
          </cell>
          <cell r="M480" t="str">
            <v>ENFERMEDAD GENERAL</v>
          </cell>
          <cell r="N480">
            <v>12346216</v>
          </cell>
          <cell r="O480" t="str">
            <v>SALUD TOTAL E.P.S.</v>
          </cell>
        </row>
        <row r="481">
          <cell r="C481">
            <v>1070816666</v>
          </cell>
          <cell r="D481" t="str">
            <v>SEGURA BOLAÑOS ALBEIRO</v>
          </cell>
          <cell r="E481" t="str">
            <v>OPERADOR DE PADRÓN</v>
          </cell>
          <cell r="G481" t="str">
            <v>X</v>
          </cell>
          <cell r="M481" t="str">
            <v>ENFERMEDAD GENERAL</v>
          </cell>
          <cell r="N481">
            <v>87349608</v>
          </cell>
          <cell r="O481" t="str">
            <v>SALUD TOTAL E.P.S.</v>
          </cell>
        </row>
        <row r="482">
          <cell r="C482">
            <v>1070816666</v>
          </cell>
          <cell r="D482" t="str">
            <v>SEGURA BOLAÑOS ALBEIRO</v>
          </cell>
          <cell r="E482" t="str">
            <v>OPERADOR DE PADRÓN</v>
          </cell>
          <cell r="G482" t="str">
            <v>X</v>
          </cell>
          <cell r="M482" t="str">
            <v>ENFERMEDAD GENERAL</v>
          </cell>
          <cell r="N482">
            <v>14391822</v>
          </cell>
          <cell r="O482" t="str">
            <v>SALUD TOTAL E.P.S.</v>
          </cell>
        </row>
        <row r="483">
          <cell r="C483">
            <v>73269647</v>
          </cell>
          <cell r="D483" t="str">
            <v>SARMIENTO VILORIA JEFFREY JHAIK</v>
          </cell>
          <cell r="E483" t="str">
            <v>OPERADOR DE BUSETÓN</v>
          </cell>
          <cell r="G483" t="str">
            <v>X</v>
          </cell>
          <cell r="M483" t="str">
            <v>ENFERMEDAD GENERAL</v>
          </cell>
          <cell r="N483">
            <v>81028</v>
          </cell>
          <cell r="O483" t="str">
            <v>EPS MUTUAL SER</v>
          </cell>
        </row>
        <row r="484">
          <cell r="C484">
            <v>1047457596</v>
          </cell>
          <cell r="D484" t="str">
            <v>SARMIENTO ORTIZ YENY FABIOLA</v>
          </cell>
          <cell r="E484" t="str">
            <v>COORDINADOR CONTABLE</v>
          </cell>
          <cell r="K484" t="str">
            <v>x</v>
          </cell>
          <cell r="M484" t="str">
            <v>DIA FAMILIA</v>
          </cell>
          <cell r="N484" t="str">
            <v>N/A</v>
          </cell>
          <cell r="O484" t="str">
            <v>N/A</v>
          </cell>
        </row>
        <row r="485">
          <cell r="C485">
            <v>72007041</v>
          </cell>
          <cell r="D485" t="str">
            <v>SANTAMARIA CASTELLANOS GABY FERNANDO</v>
          </cell>
          <cell r="E485" t="str">
            <v>OPERADOR DE PADRÓN</v>
          </cell>
          <cell r="G485" t="str">
            <v>X</v>
          </cell>
          <cell r="M485" t="str">
            <v>ENFERMEDAD GENERAL</v>
          </cell>
          <cell r="N485">
            <v>14363822</v>
          </cell>
          <cell r="O485" t="str">
            <v>SALUD TOTAL E.P.S.</v>
          </cell>
        </row>
        <row r="486">
          <cell r="C486">
            <v>72007041</v>
          </cell>
          <cell r="D486" t="str">
            <v>SANTAMARIA CASTELLANOS GABY FERNANDO</v>
          </cell>
          <cell r="E486" t="str">
            <v>OPERADOR DE PADRÓN</v>
          </cell>
          <cell r="G486" t="str">
            <v>X</v>
          </cell>
          <cell r="M486" t="str">
            <v>ENFERMEDAD GENERAL</v>
          </cell>
          <cell r="N486">
            <v>13596252</v>
          </cell>
          <cell r="O486" t="str">
            <v>SALUD TOTAL E.P.S.</v>
          </cell>
        </row>
        <row r="487">
          <cell r="C487">
            <v>72007041</v>
          </cell>
          <cell r="D487" t="str">
            <v>SANTAMARIA CASTELLANOS GABY FERNANDO</v>
          </cell>
          <cell r="E487" t="str">
            <v>OPERADOR DE PADRÓN</v>
          </cell>
          <cell r="G487" t="str">
            <v>X</v>
          </cell>
          <cell r="M487" t="str">
            <v>ENFERMEDAD GENERAL</v>
          </cell>
          <cell r="N487">
            <v>16120969</v>
          </cell>
          <cell r="O487" t="str">
            <v>SALUD TOTAL E.P.S.</v>
          </cell>
        </row>
        <row r="488">
          <cell r="C488">
            <v>72007041</v>
          </cell>
          <cell r="D488" t="str">
            <v>SANTAMARIA CASTELLANOS GABY FERNANDO</v>
          </cell>
          <cell r="E488" t="str">
            <v>OPERADOR DE PADRÓN</v>
          </cell>
          <cell r="G488" t="str">
            <v>X</v>
          </cell>
          <cell r="M488" t="str">
            <v>ENFERMEDAD GENERAL</v>
          </cell>
          <cell r="N488">
            <v>15913693</v>
          </cell>
          <cell r="O488" t="str">
            <v>SALUD TOTAL E.P.S.</v>
          </cell>
        </row>
        <row r="489">
          <cell r="C489">
            <v>72007041</v>
          </cell>
          <cell r="D489" t="str">
            <v>SANTAMARIA CASTELLANOS GABY FERNANDO</v>
          </cell>
          <cell r="E489" t="str">
            <v>OPERADOR DE PADRÓN</v>
          </cell>
          <cell r="G489" t="str">
            <v>X</v>
          </cell>
          <cell r="M489" t="str">
            <v>ENFERMEDAD GENERAL</v>
          </cell>
          <cell r="N489">
            <v>143721402</v>
          </cell>
          <cell r="O489" t="str">
            <v>SALUD TOTAL E.P.S.</v>
          </cell>
        </row>
        <row r="490">
          <cell r="C490">
            <v>72007041</v>
          </cell>
          <cell r="D490" t="str">
            <v>SANTAMARIA CASTELLANOS GABY FERNANDO</v>
          </cell>
          <cell r="E490" t="str">
            <v>OPERADOR DE PADRÓN</v>
          </cell>
          <cell r="G490" t="str">
            <v>X</v>
          </cell>
          <cell r="M490" t="str">
            <v>ENFERMEDAD GENERAL</v>
          </cell>
          <cell r="N490">
            <v>148435413</v>
          </cell>
          <cell r="O490" t="str">
            <v>SALUD TOTAL E.P.S.</v>
          </cell>
        </row>
        <row r="491">
          <cell r="C491">
            <v>72007041</v>
          </cell>
          <cell r="D491" t="str">
            <v>SANTAMARIA CASTELLANOS GABY FERNANDO</v>
          </cell>
          <cell r="E491" t="str">
            <v>OPERADOR DE PADRÓN</v>
          </cell>
          <cell r="G491" t="str">
            <v>X</v>
          </cell>
          <cell r="M491" t="str">
            <v>ENFERMEDAD GENERAL</v>
          </cell>
          <cell r="N491">
            <v>160014378</v>
          </cell>
          <cell r="O491" t="str">
            <v>SALUD TOTAL E.P.S.</v>
          </cell>
        </row>
        <row r="492">
          <cell r="C492">
            <v>72007041</v>
          </cell>
          <cell r="D492" t="str">
            <v>SANTAMARIA CASTELLANOS GABY FERNANDO</v>
          </cell>
          <cell r="E492" t="str">
            <v>OPERADOR DE PADRÓN</v>
          </cell>
          <cell r="G492" t="str">
            <v>x</v>
          </cell>
          <cell r="M492" t="str">
            <v>ENFERMEDAD GENERAL</v>
          </cell>
          <cell r="N492">
            <v>148464999</v>
          </cell>
          <cell r="O492" t="str">
            <v>SALUD TOTAL E.P.S.</v>
          </cell>
        </row>
        <row r="493">
          <cell r="C493">
            <v>72007041</v>
          </cell>
          <cell r="D493" t="str">
            <v>SANTAMARIA CASTELLANOS GABY FERNANDO</v>
          </cell>
          <cell r="E493" t="str">
            <v>OPERADOR DE PADRÓN</v>
          </cell>
          <cell r="G493" t="str">
            <v>X</v>
          </cell>
          <cell r="M493" t="str">
            <v>ENFERMEDAD GENERAL</v>
          </cell>
          <cell r="N493">
            <v>188235962</v>
          </cell>
          <cell r="O493" t="str">
            <v>SALUD TOTAL E.P.S.</v>
          </cell>
        </row>
        <row r="494">
          <cell r="C494">
            <v>72007041</v>
          </cell>
          <cell r="D494" t="str">
            <v>SANTAMARIA CASTELLANOS GABY FERNANDO</v>
          </cell>
          <cell r="E494" t="str">
            <v>OPERADOR DE PADRÓN</v>
          </cell>
          <cell r="G494" t="str">
            <v>X</v>
          </cell>
          <cell r="M494" t="str">
            <v>ENFERMEDAD GENERAL</v>
          </cell>
          <cell r="N494" t="str">
            <v>EPS002</v>
          </cell>
          <cell r="O494" t="str">
            <v>SALUD TOTAL E.P.S.</v>
          </cell>
        </row>
        <row r="495">
          <cell r="C495">
            <v>73212587</v>
          </cell>
          <cell r="D495" t="str">
            <v>SANJUR CORREA ABDIEL ANTONIO</v>
          </cell>
          <cell r="E495" t="str">
            <v>OPERADOR DE PADRÓN</v>
          </cell>
          <cell r="G495" t="str">
            <v>X</v>
          </cell>
          <cell r="M495" t="str">
            <v>ENFERMEDAD GENERAL</v>
          </cell>
          <cell r="N495">
            <v>18172564</v>
          </cell>
          <cell r="O495" t="str">
            <v>SALUD TOTAL E.P.S.</v>
          </cell>
        </row>
        <row r="496">
          <cell r="C496">
            <v>73212587</v>
          </cell>
          <cell r="D496" t="str">
            <v>SANJUR CORREA ABDIEL ANTONIO</v>
          </cell>
          <cell r="E496" t="str">
            <v>OPERADOR DE PADRÓN</v>
          </cell>
          <cell r="G496" t="str">
            <v>X</v>
          </cell>
          <cell r="M496" t="str">
            <v>ENFERMEDAD GENERAL</v>
          </cell>
          <cell r="N496">
            <v>182959540</v>
          </cell>
          <cell r="O496" t="str">
            <v>SALUD TOTAL E.P.S.</v>
          </cell>
        </row>
        <row r="497">
          <cell r="C497">
            <v>73212587</v>
          </cell>
          <cell r="D497" t="str">
            <v>SANJUR CORREA ABDIEL ANTONIO</v>
          </cell>
          <cell r="E497" t="str">
            <v>OPERADOR DE PADRÓN</v>
          </cell>
          <cell r="G497" t="str">
            <v>X</v>
          </cell>
          <cell r="M497" t="str">
            <v>ENFERMEDAD GENERAL</v>
          </cell>
          <cell r="N497">
            <v>183369030</v>
          </cell>
          <cell r="O497" t="str">
            <v>SALUD TOTAL E.P.S.</v>
          </cell>
        </row>
        <row r="498">
          <cell r="C498">
            <v>73212587</v>
          </cell>
          <cell r="D498" t="str">
            <v>SANJUR CORREA ABDIEL ANTONIO</v>
          </cell>
          <cell r="E498" t="str">
            <v>OPERADOR DE PADRÓN</v>
          </cell>
          <cell r="G498" t="str">
            <v>X</v>
          </cell>
          <cell r="M498" t="str">
            <v>ENFERMEDAD GENERAL</v>
          </cell>
          <cell r="N498">
            <v>2479655</v>
          </cell>
          <cell r="O498" t="str">
            <v>SALUD TOTAL E.P.S.</v>
          </cell>
        </row>
        <row r="499">
          <cell r="C499">
            <v>73212587</v>
          </cell>
          <cell r="D499" t="str">
            <v>SANJUR CORREA ABDIEL ANTONIO</v>
          </cell>
          <cell r="E499" t="str">
            <v>OPERADOR DE PADRÓN</v>
          </cell>
          <cell r="G499" t="str">
            <v>X</v>
          </cell>
          <cell r="M499" t="str">
            <v>ENFERMEDAD GENERAL</v>
          </cell>
          <cell r="N499">
            <v>9656229</v>
          </cell>
          <cell r="O499" t="str">
            <v>SALUD TOTAL E.P.S.</v>
          </cell>
        </row>
        <row r="500">
          <cell r="C500">
            <v>73212587</v>
          </cell>
          <cell r="D500" t="str">
            <v>SANJUR CORREA ABDIEL ANTONIO</v>
          </cell>
          <cell r="E500" t="str">
            <v>OPERADOR DE PADRÓN</v>
          </cell>
          <cell r="G500" t="str">
            <v>X</v>
          </cell>
          <cell r="M500" t="str">
            <v>ENFERMEDAD GENERAL</v>
          </cell>
          <cell r="N500">
            <v>1339976</v>
          </cell>
          <cell r="O500" t="str">
            <v>SALUD TOTAL E.P.S.</v>
          </cell>
        </row>
        <row r="501">
          <cell r="C501">
            <v>73212587</v>
          </cell>
          <cell r="D501" t="str">
            <v>SANJUR CORREA ABDIEL ANTONIO</v>
          </cell>
          <cell r="E501" t="str">
            <v>OPERADOR DE PADRÓN</v>
          </cell>
          <cell r="L501" t="str">
            <v>X</v>
          </cell>
          <cell r="M501" t="str">
            <v>AISLAMIENTO PREVENTIVO</v>
          </cell>
          <cell r="N501" t="str">
            <v>NT</v>
          </cell>
          <cell r="O501" t="str">
            <v>SALUD TOTAL E.P.S.</v>
          </cell>
        </row>
        <row r="502">
          <cell r="C502">
            <v>73212587</v>
          </cell>
          <cell r="D502" t="str">
            <v>SANJUR CORREA ABDIEL ANTONIO</v>
          </cell>
          <cell r="E502" t="str">
            <v>OPERADOR DE PADRÓN</v>
          </cell>
          <cell r="G502" t="str">
            <v>X</v>
          </cell>
          <cell r="M502" t="str">
            <v>ENFERMEDAD GENERAL</v>
          </cell>
          <cell r="N502" t="str">
            <v>NT</v>
          </cell>
          <cell r="O502" t="str">
            <v>SALUD TOTAL E.P.S.</v>
          </cell>
        </row>
        <row r="503">
          <cell r="C503">
            <v>73212587</v>
          </cell>
          <cell r="D503" t="str">
            <v>SANJUR CORREA ABDIEL ANTONIO</v>
          </cell>
          <cell r="E503" t="str">
            <v>OPERADOR DE PADRÓN</v>
          </cell>
          <cell r="G503" t="str">
            <v>X</v>
          </cell>
          <cell r="M503" t="str">
            <v>ENFERMEDAD GENERAL</v>
          </cell>
          <cell r="N503" t="str">
            <v>NT</v>
          </cell>
          <cell r="O503" t="str">
            <v>SALUD TOTAL E.P.S.</v>
          </cell>
        </row>
        <row r="504">
          <cell r="C504">
            <v>73212587</v>
          </cell>
          <cell r="D504" t="str">
            <v>SANJUR CORREA ABDIEL ANTONIO</v>
          </cell>
          <cell r="E504" t="str">
            <v>OPERADOR DE PADRÓN</v>
          </cell>
          <cell r="G504" t="str">
            <v>X</v>
          </cell>
          <cell r="M504" t="str">
            <v>ENFERMEDAD GENERAL</v>
          </cell>
          <cell r="N504">
            <v>4945261</v>
          </cell>
          <cell r="O504" t="str">
            <v>SALUD TOTAL E.P.S.</v>
          </cell>
        </row>
        <row r="505">
          <cell r="C505">
            <v>73212587</v>
          </cell>
          <cell r="D505" t="str">
            <v>SANJUR CORREA ABDIEL ANTONIO</v>
          </cell>
          <cell r="E505" t="str">
            <v>OPERADOR DE PADRÓN</v>
          </cell>
          <cell r="G505" t="str">
            <v>X</v>
          </cell>
          <cell r="M505" t="str">
            <v>ENFERMEDAD GENERAL</v>
          </cell>
          <cell r="N505" t="str">
            <v>NT</v>
          </cell>
          <cell r="O505" t="str">
            <v>SALUD TOTAL E.P.S.</v>
          </cell>
        </row>
        <row r="506">
          <cell r="C506">
            <v>73212587</v>
          </cell>
          <cell r="D506" t="str">
            <v>SANJUR CORREA ABDIEL ANTONIO</v>
          </cell>
          <cell r="E506" t="str">
            <v>OPERADOR DE PADRÓN</v>
          </cell>
          <cell r="L506" t="str">
            <v>X</v>
          </cell>
          <cell r="M506" t="str">
            <v>AISLAMIENTO PREVENTIVO</v>
          </cell>
          <cell r="N506" t="str">
            <v>NT</v>
          </cell>
          <cell r="O506" t="str">
            <v>SALUD TOTAL E.P.S.</v>
          </cell>
        </row>
        <row r="507">
          <cell r="C507">
            <v>73212587</v>
          </cell>
          <cell r="D507" t="str">
            <v>SANJUR CORREA ABDIEL ANTONIO</v>
          </cell>
          <cell r="E507" t="str">
            <v>OPERADOR DE PADRÓN</v>
          </cell>
          <cell r="G507" t="str">
            <v>X</v>
          </cell>
          <cell r="M507" t="str">
            <v>ENFERMEDAD GENERAL</v>
          </cell>
          <cell r="N507">
            <v>6721967</v>
          </cell>
          <cell r="O507" t="str">
            <v>SALUD TOTAL E.P.S.</v>
          </cell>
        </row>
        <row r="508">
          <cell r="C508">
            <v>73212587</v>
          </cell>
          <cell r="D508" t="str">
            <v>SANJUR CORREA ABDIEL ANTONIO</v>
          </cell>
          <cell r="E508" t="str">
            <v>OPERADOR DE PADRÓN</v>
          </cell>
          <cell r="G508" t="str">
            <v>X</v>
          </cell>
          <cell r="M508" t="str">
            <v>ENFERMEDAD GENERAL</v>
          </cell>
          <cell r="N508">
            <v>76222376</v>
          </cell>
          <cell r="O508" t="str">
            <v>SALUD TOTAL E.P.S.</v>
          </cell>
        </row>
        <row r="509">
          <cell r="C509">
            <v>73212587</v>
          </cell>
          <cell r="D509" t="str">
            <v>SANJUR CORREA ABDIEL ANTONIO</v>
          </cell>
          <cell r="E509" t="str">
            <v>OPERADOR DE PADRÓN</v>
          </cell>
          <cell r="G509" t="str">
            <v>X</v>
          </cell>
          <cell r="M509" t="str">
            <v>ENFERMEDAD GENERAL</v>
          </cell>
          <cell r="N509" t="str">
            <v>NT</v>
          </cell>
          <cell r="O509" t="str">
            <v>SALUD TOTAL E.P.S.</v>
          </cell>
        </row>
        <row r="510">
          <cell r="C510">
            <v>73212587</v>
          </cell>
          <cell r="D510" t="str">
            <v>SANJUR CORREA ABDIEL ANTONIO</v>
          </cell>
          <cell r="E510" t="str">
            <v>OPERADOR DE PADRÓN</v>
          </cell>
          <cell r="G510" t="str">
            <v>X</v>
          </cell>
          <cell r="M510" t="str">
            <v>ENFERMEDAD GENERAL</v>
          </cell>
          <cell r="N510" t="str">
            <v>NT</v>
          </cell>
          <cell r="O510" t="str">
            <v>SALUD TOTAL E.P.S.</v>
          </cell>
        </row>
        <row r="511">
          <cell r="C511">
            <v>73212587</v>
          </cell>
          <cell r="D511" t="str">
            <v>SANJUR CORREA ABDIEL ANTONIO</v>
          </cell>
          <cell r="E511" t="str">
            <v>OPERADOR DE PADRÓN</v>
          </cell>
          <cell r="G511" t="str">
            <v>X</v>
          </cell>
          <cell r="M511" t="str">
            <v>ENFERMEDAD GENERAL</v>
          </cell>
          <cell r="N511">
            <v>82487632</v>
          </cell>
          <cell r="O511" t="str">
            <v>SALUD TOTAL E.P.S.</v>
          </cell>
        </row>
        <row r="512">
          <cell r="C512">
            <v>73212587</v>
          </cell>
          <cell r="D512" t="str">
            <v>SANJUR CORREA ABDIEL ANTONIO</v>
          </cell>
          <cell r="E512" t="str">
            <v>OPERADOR DE PADRÓN</v>
          </cell>
          <cell r="G512" t="str">
            <v>X</v>
          </cell>
          <cell r="M512" t="str">
            <v>ENFERMEDAD GENERAL</v>
          </cell>
          <cell r="N512">
            <v>9822904</v>
          </cell>
          <cell r="O512" t="str">
            <v>SALUD TOTAL E.P.S.</v>
          </cell>
        </row>
        <row r="513">
          <cell r="C513">
            <v>73212587</v>
          </cell>
          <cell r="D513" t="str">
            <v>SANJUR CORREA ABDIEL ANTONIO</v>
          </cell>
          <cell r="E513" t="str">
            <v>OPERADOR DE PADRÓN</v>
          </cell>
          <cell r="G513" t="str">
            <v>X</v>
          </cell>
          <cell r="M513" t="str">
            <v>ENFERMEDAD GENERAL</v>
          </cell>
          <cell r="N513">
            <v>11418734</v>
          </cell>
          <cell r="O513" t="str">
            <v>SALUD TOTAL E.P.S.</v>
          </cell>
        </row>
        <row r="514">
          <cell r="C514">
            <v>73212587</v>
          </cell>
          <cell r="D514" t="str">
            <v>SANJUR CORREA ABDIEL ANTONIO</v>
          </cell>
          <cell r="E514" t="str">
            <v>OPERADOR DE PADRÓN</v>
          </cell>
          <cell r="G514" t="str">
            <v>X</v>
          </cell>
          <cell r="M514" t="str">
            <v>ENFERMEDAD GENERAL</v>
          </cell>
          <cell r="N514">
            <v>9829199</v>
          </cell>
          <cell r="O514" t="str">
            <v>SALUD TOTAL E.P.S.</v>
          </cell>
        </row>
        <row r="515">
          <cell r="C515">
            <v>73212587</v>
          </cell>
          <cell r="D515" t="str">
            <v>SANJUR CORREA ABDIEL ANTONIO</v>
          </cell>
          <cell r="E515" t="str">
            <v>OPERADOR DE PADRÓN</v>
          </cell>
          <cell r="G515" t="str">
            <v>X</v>
          </cell>
          <cell r="M515" t="str">
            <v>ENFERMEDAD GENERAL</v>
          </cell>
          <cell r="N515" t="str">
            <v>NT</v>
          </cell>
          <cell r="O515" t="str">
            <v>SALUD TOTAL E.P.S.</v>
          </cell>
        </row>
        <row r="516">
          <cell r="C516">
            <v>73212587</v>
          </cell>
          <cell r="D516" t="str">
            <v>SANJUR CORREA ABDIEL ANTONIO</v>
          </cell>
          <cell r="E516" t="str">
            <v>OPERADOR DE PADRÓN</v>
          </cell>
          <cell r="G516" t="str">
            <v>X</v>
          </cell>
          <cell r="M516" t="str">
            <v>ENFERMEDAD GENERAL</v>
          </cell>
          <cell r="N516">
            <v>11394375</v>
          </cell>
          <cell r="O516" t="str">
            <v>SALUD TOTAL E.P.S.</v>
          </cell>
        </row>
        <row r="517">
          <cell r="C517">
            <v>73212587</v>
          </cell>
          <cell r="D517" t="str">
            <v>SANJUR CORREA ABDIEL ANTONIO</v>
          </cell>
          <cell r="E517" t="str">
            <v>OPERADOR DE PADRÓN</v>
          </cell>
          <cell r="G517" t="str">
            <v>X</v>
          </cell>
          <cell r="M517" t="str">
            <v>ENFERMEDAD GENERAL</v>
          </cell>
          <cell r="N517" t="str">
            <v>NT</v>
          </cell>
          <cell r="O517" t="str">
            <v>SALUD TOTAL E.P.S.</v>
          </cell>
        </row>
        <row r="518">
          <cell r="C518">
            <v>73212587</v>
          </cell>
          <cell r="D518" t="str">
            <v>SANJUR CORREA ABDIEL ANTONIO</v>
          </cell>
          <cell r="E518" t="str">
            <v>OPERADOR DE PADRÓN</v>
          </cell>
          <cell r="G518" t="str">
            <v>X</v>
          </cell>
          <cell r="M518" t="str">
            <v>ENFERMEDAD GENERAL</v>
          </cell>
          <cell r="N518">
            <v>10827991</v>
          </cell>
          <cell r="O518" t="str">
            <v>SALUD TOTAL E.P.S.</v>
          </cell>
        </row>
        <row r="519">
          <cell r="C519">
            <v>73212587</v>
          </cell>
          <cell r="D519" t="str">
            <v>SANJUR CORREA ABDIEL ANTONIO</v>
          </cell>
          <cell r="E519" t="str">
            <v>OPERADOR DE PADRÓN</v>
          </cell>
          <cell r="G519" t="str">
            <v>X</v>
          </cell>
          <cell r="M519" t="str">
            <v>ENFERMEDAD GENERAL</v>
          </cell>
          <cell r="N519">
            <v>11619764</v>
          </cell>
          <cell r="O519" t="str">
            <v>SALUD TOTAL E.P.S.</v>
          </cell>
        </row>
        <row r="520">
          <cell r="C520">
            <v>73212587</v>
          </cell>
          <cell r="D520" t="str">
            <v>SANJUR CORREA ABDIEL ANTONIO</v>
          </cell>
          <cell r="E520" t="str">
            <v>OPERADOR DE PADRÓN</v>
          </cell>
          <cell r="G520" t="str">
            <v>X</v>
          </cell>
          <cell r="M520" t="str">
            <v>ENFERMEDAD GENERAL</v>
          </cell>
          <cell r="N520" t="str">
            <v>NT</v>
          </cell>
          <cell r="O520" t="str">
            <v>SALUD TOTAL E.P.S.</v>
          </cell>
        </row>
        <row r="521">
          <cell r="C521">
            <v>73212587</v>
          </cell>
          <cell r="D521" t="str">
            <v>SANJUR CORREA ABDIEL ANTONIO</v>
          </cell>
          <cell r="E521" t="str">
            <v>OPERADOR DE PADRÓN</v>
          </cell>
          <cell r="G521" t="str">
            <v>X</v>
          </cell>
          <cell r="M521" t="str">
            <v>ENFERMEDAD GENERAL</v>
          </cell>
          <cell r="N521">
            <v>12348431</v>
          </cell>
          <cell r="O521" t="str">
            <v>SALUD TOTAL E.P.S.</v>
          </cell>
        </row>
        <row r="522">
          <cell r="C522">
            <v>73212587</v>
          </cell>
          <cell r="D522" t="str">
            <v>SANJUR CORREA ABDIEL ANTONIO</v>
          </cell>
          <cell r="E522" t="str">
            <v>OPERADOR DE PADRÓN</v>
          </cell>
          <cell r="G522" t="str">
            <v>X</v>
          </cell>
          <cell r="M522" t="str">
            <v>ENFERMEDAD GENERAL</v>
          </cell>
          <cell r="N522">
            <v>12747548</v>
          </cell>
          <cell r="O522" t="str">
            <v>SALUD TOTAL E.P.S.</v>
          </cell>
        </row>
        <row r="523">
          <cell r="C523">
            <v>73212587</v>
          </cell>
          <cell r="D523" t="str">
            <v>SANJUR CORREA ABDIEL ANTONIO</v>
          </cell>
          <cell r="E523" t="str">
            <v>OPERADOR DE PADRÓN</v>
          </cell>
          <cell r="G523" t="str">
            <v>X</v>
          </cell>
          <cell r="M523" t="str">
            <v>ENFERMEDAD GENERAL</v>
          </cell>
          <cell r="N523">
            <v>12997962</v>
          </cell>
          <cell r="O523" t="str">
            <v>SALUD TOTAL E.P.S.</v>
          </cell>
        </row>
        <row r="524">
          <cell r="C524">
            <v>73212587</v>
          </cell>
          <cell r="D524" t="str">
            <v>SANJUR CORREA ABDIEL ANTONIO</v>
          </cell>
          <cell r="E524" t="str">
            <v>OPERADOR DE PADRÓN</v>
          </cell>
          <cell r="G524" t="str">
            <v>X</v>
          </cell>
          <cell r="M524" t="str">
            <v>ENFERMEDAD GENERAL</v>
          </cell>
          <cell r="N524">
            <v>14363854</v>
          </cell>
          <cell r="O524" t="str">
            <v>SALUD TOTAL E.P.S.</v>
          </cell>
        </row>
        <row r="525">
          <cell r="C525">
            <v>73212587</v>
          </cell>
          <cell r="D525" t="str">
            <v>SANJUR CORREA ABDIEL ANTONIO</v>
          </cell>
          <cell r="E525" t="str">
            <v>OPERADOR DE PADRÓN</v>
          </cell>
          <cell r="G525" t="str">
            <v>X</v>
          </cell>
          <cell r="M525" t="str">
            <v>ENFERMEDAD GENERAL</v>
          </cell>
          <cell r="N525">
            <v>16087735</v>
          </cell>
          <cell r="O525" t="str">
            <v>SALUD TOTAL E.P.S.</v>
          </cell>
        </row>
        <row r="526">
          <cell r="C526">
            <v>73212587</v>
          </cell>
          <cell r="D526" t="str">
            <v>SANJUR CORREA ABDIEL ANTONIO</v>
          </cell>
          <cell r="E526" t="str">
            <v>OPERADOR DE PADRÓN</v>
          </cell>
          <cell r="G526" t="str">
            <v>X</v>
          </cell>
          <cell r="M526" t="str">
            <v>ENFERMEDAD GENERAL</v>
          </cell>
          <cell r="N526">
            <v>16080677</v>
          </cell>
          <cell r="O526" t="str">
            <v>SALUD TOTAL E.P.S.</v>
          </cell>
        </row>
        <row r="527">
          <cell r="C527">
            <v>73212587</v>
          </cell>
          <cell r="D527" t="str">
            <v>SANJUR CORREA ABDIEL ANTONIO</v>
          </cell>
          <cell r="E527" t="str">
            <v>OPERADOR DE PADRÓN</v>
          </cell>
          <cell r="G527" t="str">
            <v>X</v>
          </cell>
          <cell r="M527" t="str">
            <v>ENFERMEDAD GENERAL</v>
          </cell>
          <cell r="N527">
            <v>16120441</v>
          </cell>
          <cell r="O527" t="str">
            <v>SALUD TOTAL E.P.S.</v>
          </cell>
        </row>
        <row r="528">
          <cell r="C528">
            <v>73212587</v>
          </cell>
          <cell r="D528" t="str">
            <v>SANJUR CORREA ABDIEL ANTONIO</v>
          </cell>
          <cell r="E528" t="str">
            <v>OPERADOR DE PADRÓN</v>
          </cell>
          <cell r="G528" t="str">
            <v>X</v>
          </cell>
          <cell r="M528" t="str">
            <v>ENFERMEDAD GENERAL</v>
          </cell>
          <cell r="N528" t="str">
            <v>NT</v>
          </cell>
          <cell r="O528" t="str">
            <v>SALUD TOTAL E.P.S.</v>
          </cell>
        </row>
        <row r="529">
          <cell r="C529">
            <v>73212587</v>
          </cell>
          <cell r="D529" t="str">
            <v>SANJUR CORREA ABDIEL ANTONIO</v>
          </cell>
          <cell r="E529" t="str">
            <v>OPERADOR DE PADRÓN</v>
          </cell>
          <cell r="G529" t="str">
            <v>X</v>
          </cell>
          <cell r="M529" t="str">
            <v>ENFERMEDAD GENERAL</v>
          </cell>
          <cell r="N529" t="str">
            <v>NT</v>
          </cell>
          <cell r="O529" t="str">
            <v>SALUD TOTAL E.P.S.</v>
          </cell>
        </row>
        <row r="530">
          <cell r="C530">
            <v>73212587</v>
          </cell>
          <cell r="D530" t="str">
            <v>SANJUR CORREA ABDIEL ANTONIO</v>
          </cell>
          <cell r="E530" t="str">
            <v>OPERADOR DE PADRÓN</v>
          </cell>
          <cell r="G530" t="str">
            <v>X</v>
          </cell>
          <cell r="M530" t="str">
            <v>ENFERMEDAD GENERAL</v>
          </cell>
          <cell r="N530">
            <v>15717156</v>
          </cell>
          <cell r="O530" t="str">
            <v>SALUD TOTAL E.P.S.</v>
          </cell>
        </row>
        <row r="531">
          <cell r="C531">
            <v>73212587</v>
          </cell>
          <cell r="D531" t="str">
            <v>SANJUR CORREA ABDIEL ANTONIO</v>
          </cell>
          <cell r="E531" t="str">
            <v>OPERADOR DE PADRÓN</v>
          </cell>
          <cell r="G531" t="str">
            <v>X</v>
          </cell>
          <cell r="M531" t="str">
            <v>ENFERMEDAD GENERAL</v>
          </cell>
          <cell r="N531">
            <v>17506821</v>
          </cell>
          <cell r="O531" t="str">
            <v>SALUD TOTAL E.P.S.</v>
          </cell>
        </row>
        <row r="532">
          <cell r="C532">
            <v>73212587</v>
          </cell>
          <cell r="D532" t="str">
            <v>SANJUR CORREA ABDIEL ANTONIO</v>
          </cell>
          <cell r="E532" t="str">
            <v>OPERADOR DE PADRÓN</v>
          </cell>
          <cell r="G532" t="str">
            <v>X</v>
          </cell>
          <cell r="M532" t="str">
            <v>ENFERMEDAD GENERAL</v>
          </cell>
          <cell r="N532">
            <v>17468192</v>
          </cell>
          <cell r="O532" t="str">
            <v>SALUD TOTAL E.P.S.</v>
          </cell>
        </row>
        <row r="533">
          <cell r="C533">
            <v>73212587</v>
          </cell>
          <cell r="D533" t="str">
            <v>SANJUR CORREA ABDIEL ANTONIO</v>
          </cell>
          <cell r="E533" t="str">
            <v>OPERADOR DE PADRÓN</v>
          </cell>
          <cell r="G533" t="str">
            <v>X</v>
          </cell>
          <cell r="M533" t="str">
            <v>ENFERMEDAD GENERAL</v>
          </cell>
          <cell r="N533">
            <v>17328925</v>
          </cell>
          <cell r="O533" t="str">
            <v>SALUD TOTAL E.P.S.</v>
          </cell>
        </row>
        <row r="534">
          <cell r="C534">
            <v>73212587</v>
          </cell>
          <cell r="D534" t="str">
            <v>SANJUR CORREA ABDIEL ANTONIO</v>
          </cell>
          <cell r="E534" t="str">
            <v>OPERADOR DE PADRÓN</v>
          </cell>
          <cell r="G534" t="str">
            <v>X</v>
          </cell>
          <cell r="M534" t="str">
            <v>ENFERMEDAD GENERAL</v>
          </cell>
          <cell r="N534">
            <v>17408228</v>
          </cell>
          <cell r="O534" t="str">
            <v>SALUD TOTAL E.P.S.</v>
          </cell>
        </row>
        <row r="535">
          <cell r="C535">
            <v>73212587</v>
          </cell>
          <cell r="D535" t="str">
            <v>SANJUR CORREA ABDIEL ANTONIO</v>
          </cell>
          <cell r="E535" t="str">
            <v>OPERADOR DE PADRÓN</v>
          </cell>
          <cell r="G535" t="str">
            <v>X</v>
          </cell>
          <cell r="M535" t="str">
            <v>ENFERMEDAD GENERAL</v>
          </cell>
          <cell r="N535">
            <v>146349231</v>
          </cell>
          <cell r="O535" t="str">
            <v>SALUD TOTAL E.P.S.</v>
          </cell>
        </row>
        <row r="536">
          <cell r="C536">
            <v>73212587</v>
          </cell>
          <cell r="D536" t="str">
            <v>SANJUR CORREA ABDIEL ANTONIO</v>
          </cell>
          <cell r="E536" t="str">
            <v>OPERADOR DE PADRÓN</v>
          </cell>
          <cell r="G536" t="str">
            <v>X</v>
          </cell>
          <cell r="M536" t="str">
            <v>ENFERMEDAD GENERAL</v>
          </cell>
          <cell r="N536">
            <v>17463952</v>
          </cell>
          <cell r="O536" t="str">
            <v>SALUD TOTAL E.P.S.</v>
          </cell>
        </row>
        <row r="537">
          <cell r="C537">
            <v>73212587</v>
          </cell>
          <cell r="D537" t="str">
            <v>SANJUR CORREA ABDIEL ANTONIO</v>
          </cell>
          <cell r="E537" t="str">
            <v>OPERADOR DE PADRÓN</v>
          </cell>
          <cell r="G537" t="str">
            <v>X</v>
          </cell>
          <cell r="M537" t="str">
            <v>ENFERMEDAD GENERAL</v>
          </cell>
          <cell r="N537">
            <v>143045013</v>
          </cell>
          <cell r="O537" t="str">
            <v>SALUD TOTAL E.P.S.</v>
          </cell>
        </row>
        <row r="538">
          <cell r="C538">
            <v>73212587</v>
          </cell>
          <cell r="D538" t="str">
            <v>SANJUR CORREA ABDIEL ANTONIO</v>
          </cell>
          <cell r="E538" t="str">
            <v>OPERADOR DE PADRÓN</v>
          </cell>
          <cell r="G538" t="str">
            <v>X</v>
          </cell>
          <cell r="M538" t="str">
            <v>ENFERMEDAD GENERAL</v>
          </cell>
          <cell r="N538">
            <v>59009</v>
          </cell>
          <cell r="O538" t="str">
            <v>SALUD TOTAL E.P.S.</v>
          </cell>
        </row>
        <row r="539">
          <cell r="C539">
            <v>73212587</v>
          </cell>
          <cell r="D539" t="str">
            <v>SANJUR CORREA ABDIEL ANTONIO</v>
          </cell>
          <cell r="E539" t="str">
            <v>OPERADOR DE PADRÓN</v>
          </cell>
          <cell r="G539" t="str">
            <v>X</v>
          </cell>
          <cell r="M539" t="str">
            <v>ENFERMEDAD GENERAL</v>
          </cell>
          <cell r="N539">
            <v>59045</v>
          </cell>
          <cell r="O539" t="str">
            <v>SALUD TOTAL E.P.S.</v>
          </cell>
        </row>
        <row r="540">
          <cell r="C540">
            <v>73212587</v>
          </cell>
          <cell r="D540" t="str">
            <v>SANJUR CORREA ABDIEL ANTONIO</v>
          </cell>
          <cell r="E540" t="str">
            <v>OPERADOR DE PADRÓN</v>
          </cell>
          <cell r="G540" t="str">
            <v>X</v>
          </cell>
          <cell r="M540" t="str">
            <v>ENFERMEDAD GENERAL</v>
          </cell>
          <cell r="N540">
            <v>148490646</v>
          </cell>
          <cell r="O540" t="str">
            <v>SALUD TOTAL E.P.S.</v>
          </cell>
        </row>
        <row r="541">
          <cell r="C541">
            <v>73212587</v>
          </cell>
          <cell r="D541" t="str">
            <v>SANJUR CORREA ABDIEL ANTONIO</v>
          </cell>
          <cell r="E541" t="str">
            <v>OPERADOR DE PADRÓN</v>
          </cell>
          <cell r="G541" t="str">
            <v>X</v>
          </cell>
          <cell r="M541" t="str">
            <v>ENFERMEDAD GENERAL</v>
          </cell>
          <cell r="N541">
            <v>18038584</v>
          </cell>
          <cell r="O541" t="str">
            <v>SALUD TOTAL E.P.S.</v>
          </cell>
        </row>
        <row r="542">
          <cell r="C542">
            <v>73212587</v>
          </cell>
          <cell r="D542" t="str">
            <v>SANJUR CORREA ABDIEL ANTONIO</v>
          </cell>
          <cell r="E542" t="str">
            <v>OPERADOR DE PADRÓN</v>
          </cell>
          <cell r="G542" t="str">
            <v>X</v>
          </cell>
          <cell r="M542" t="str">
            <v>ENFERMEDAD GENERAL</v>
          </cell>
          <cell r="N542">
            <v>203181</v>
          </cell>
          <cell r="O542" t="str">
            <v>SALUD TOTAL E.P.S.</v>
          </cell>
        </row>
        <row r="543">
          <cell r="C543">
            <v>73212587</v>
          </cell>
          <cell r="D543" t="str">
            <v>SANJUR CORREA ABDIEL ANTONIO</v>
          </cell>
          <cell r="E543" t="str">
            <v>OPERADOR DE PADRÓN</v>
          </cell>
          <cell r="G543" t="str">
            <v>X</v>
          </cell>
          <cell r="M543" t="str">
            <v>ENFERMEDAD GENERAL</v>
          </cell>
          <cell r="N543">
            <v>206313</v>
          </cell>
          <cell r="O543" t="str">
            <v>SALUD TOTAL E.P.S.</v>
          </cell>
        </row>
        <row r="544">
          <cell r="C544">
            <v>73212587</v>
          </cell>
          <cell r="D544" t="str">
            <v>SANJUR CORREA ABDIEL ANTONIO</v>
          </cell>
          <cell r="E544" t="str">
            <v>OPERADOR DE PADRÓN</v>
          </cell>
          <cell r="G544" t="str">
            <v>X</v>
          </cell>
          <cell r="M544" t="str">
            <v>ENFERMEDAD GENERAL</v>
          </cell>
          <cell r="N544">
            <v>148484806</v>
          </cell>
          <cell r="O544" t="str">
            <v>SALUD TOTAL E.P.S.</v>
          </cell>
        </row>
        <row r="545">
          <cell r="C545">
            <v>73212587</v>
          </cell>
          <cell r="D545" t="str">
            <v>SANJUR CORREA ABDIEL ANTONIO</v>
          </cell>
          <cell r="E545" t="str">
            <v>OPERADOR DE PADRÓN</v>
          </cell>
          <cell r="G545" t="str">
            <v>X</v>
          </cell>
          <cell r="M545" t="str">
            <v>ENFERMEDAD GENERAL</v>
          </cell>
          <cell r="N545">
            <v>148441543</v>
          </cell>
          <cell r="O545" t="str">
            <v>SALUD TOTAL E.P.S.</v>
          </cell>
        </row>
        <row r="546">
          <cell r="C546">
            <v>73212587</v>
          </cell>
          <cell r="D546" t="str">
            <v>SANJUR CORREA ABDIEL ANTONIO</v>
          </cell>
          <cell r="E546" t="str">
            <v>OPERADOR DE PADRÓN</v>
          </cell>
          <cell r="G546" t="str">
            <v>X</v>
          </cell>
          <cell r="M546" t="str">
            <v>ENFERMEDAD GENERAL</v>
          </cell>
          <cell r="N546">
            <v>148441653</v>
          </cell>
          <cell r="O546" t="str">
            <v>SALUD TOTAL E.P.S.</v>
          </cell>
        </row>
        <row r="547">
          <cell r="C547">
            <v>73212587</v>
          </cell>
          <cell r="D547" t="str">
            <v>SANJUR CORREA ABDIEL ANTONIO</v>
          </cell>
          <cell r="E547" t="str">
            <v>OPERADOR DE PADRÓN</v>
          </cell>
          <cell r="G547" t="str">
            <v>X</v>
          </cell>
          <cell r="M547" t="str">
            <v>ENFERMEDAD GENERAL</v>
          </cell>
          <cell r="N547">
            <v>148558604</v>
          </cell>
          <cell r="O547" t="str">
            <v>SALUD TOTAL E.P.S.</v>
          </cell>
        </row>
        <row r="548">
          <cell r="C548">
            <v>73212587</v>
          </cell>
          <cell r="D548" t="str">
            <v>SANJUR CORREA ABDIEL ANTONIO</v>
          </cell>
          <cell r="E548" t="str">
            <v>OPERADOR DE PADRÓN</v>
          </cell>
          <cell r="G548" t="str">
            <v>X</v>
          </cell>
          <cell r="M548" t="str">
            <v>ENFERMEDAD GENERAL</v>
          </cell>
          <cell r="N548">
            <v>213425</v>
          </cell>
          <cell r="O548" t="str">
            <v>SALUD TOTAL E.P.S.</v>
          </cell>
        </row>
        <row r="549">
          <cell r="C549">
            <v>73212587</v>
          </cell>
          <cell r="D549" t="str">
            <v>SANJUR CORREA ABDIEL ANTONIO</v>
          </cell>
          <cell r="E549" t="str">
            <v>OPERADOR DE PADRÓN</v>
          </cell>
          <cell r="G549" t="str">
            <v>X</v>
          </cell>
          <cell r="M549" t="str">
            <v>ENFERMEDAD GENERAL</v>
          </cell>
          <cell r="N549" t="str">
            <v>NT</v>
          </cell>
          <cell r="O549" t="str">
            <v>SALUD TOTAL E.P.S.</v>
          </cell>
        </row>
        <row r="550">
          <cell r="C550">
            <v>73212587</v>
          </cell>
          <cell r="D550" t="str">
            <v>SANJUR CORREA ABDIEL ANTONIO</v>
          </cell>
          <cell r="E550" t="str">
            <v>OPERADOR DE PADRÓN</v>
          </cell>
          <cell r="G550" t="str">
            <v>X</v>
          </cell>
          <cell r="M550" t="str">
            <v>ENFERMEDAD GENERAL</v>
          </cell>
          <cell r="N550">
            <v>152580316</v>
          </cell>
          <cell r="O550" t="str">
            <v>SALUD TOTAL E.P.S.</v>
          </cell>
        </row>
        <row r="551">
          <cell r="C551">
            <v>73212587</v>
          </cell>
          <cell r="D551" t="str">
            <v>SANJUR CORREA ABDIEL ANTONIO</v>
          </cell>
          <cell r="E551" t="str">
            <v>OPERADOR DE PADRÓN</v>
          </cell>
          <cell r="G551" t="str">
            <v>X</v>
          </cell>
          <cell r="M551" t="str">
            <v>ENFERMEDAD GENERAL</v>
          </cell>
          <cell r="N551">
            <v>218006</v>
          </cell>
          <cell r="O551" t="str">
            <v>SALUD TOTAL E.P.S.</v>
          </cell>
        </row>
        <row r="552">
          <cell r="C552">
            <v>73212587</v>
          </cell>
          <cell r="D552" t="str">
            <v>SANJUR CORREA ABDIEL ANTONIO</v>
          </cell>
          <cell r="E552" t="str">
            <v>OPERADOR DE PADRÓN</v>
          </cell>
          <cell r="G552" t="str">
            <v>X</v>
          </cell>
          <cell r="M552" t="str">
            <v>ENFERMEDAD GENERAL</v>
          </cell>
          <cell r="N552">
            <v>155168693</v>
          </cell>
          <cell r="O552" t="str">
            <v>SALUD TOTAL E.P.S.</v>
          </cell>
        </row>
        <row r="553">
          <cell r="C553">
            <v>73212587</v>
          </cell>
          <cell r="D553" t="str">
            <v>SANJUR CORREA ABDIEL ANTONIO</v>
          </cell>
          <cell r="E553" t="str">
            <v>OPERADOR DE PADRÓN</v>
          </cell>
          <cell r="G553" t="str">
            <v>X</v>
          </cell>
          <cell r="M553" t="str">
            <v>ENFERMEDAD GENERAL</v>
          </cell>
          <cell r="N553">
            <v>18360615</v>
          </cell>
          <cell r="O553" t="str">
            <v>SALUD TOTAL E.P.S.</v>
          </cell>
        </row>
        <row r="554">
          <cell r="C554">
            <v>73212587</v>
          </cell>
          <cell r="D554" t="str">
            <v>SANJUR CORREA ABDIEL ANTONIO</v>
          </cell>
          <cell r="E554" t="str">
            <v>OPERADOR DE PADRÓN</v>
          </cell>
          <cell r="G554" t="str">
            <v>X</v>
          </cell>
          <cell r="M554" t="str">
            <v>ENFERMEDAD GENERAL</v>
          </cell>
          <cell r="N554">
            <v>155214004</v>
          </cell>
          <cell r="O554" t="str">
            <v>SALUD TOTAL E.P.S.</v>
          </cell>
        </row>
        <row r="555">
          <cell r="C555">
            <v>73212587</v>
          </cell>
          <cell r="D555" t="str">
            <v>SANJUR CORREA ABDIEL ANTONIO</v>
          </cell>
          <cell r="E555" t="str">
            <v>OPERADOR DE PADRÓN</v>
          </cell>
          <cell r="G555" t="str">
            <v>X</v>
          </cell>
          <cell r="M555" t="str">
            <v>ENFERMEDAD GENERAL</v>
          </cell>
          <cell r="N555">
            <v>155183042</v>
          </cell>
          <cell r="O555" t="str">
            <v>SALUD TOTAL E.P.S.</v>
          </cell>
        </row>
        <row r="556">
          <cell r="C556">
            <v>73212587</v>
          </cell>
          <cell r="D556" t="str">
            <v>SANJUR CORREA ABDIEL ANTONIO</v>
          </cell>
          <cell r="E556" t="str">
            <v>OPERADOR DE PADRÓN</v>
          </cell>
          <cell r="G556" t="str">
            <v>X</v>
          </cell>
          <cell r="M556" t="str">
            <v>ENFERMEDAD GENERAL</v>
          </cell>
          <cell r="N556">
            <v>166862860</v>
          </cell>
          <cell r="O556" t="str">
            <v>SALUD TOTAL E.P.S.</v>
          </cell>
        </row>
        <row r="557">
          <cell r="C557">
            <v>73212587</v>
          </cell>
          <cell r="D557" t="str">
            <v>SANJUR CORREA ABDIEL ANTONIO</v>
          </cell>
          <cell r="E557" t="str">
            <v>OPERADOR DE PADRÓN</v>
          </cell>
          <cell r="G557" t="str">
            <v>X</v>
          </cell>
          <cell r="M557" t="str">
            <v>ENFERMEDAD GENERAL</v>
          </cell>
          <cell r="N557">
            <v>155170804</v>
          </cell>
          <cell r="O557" t="str">
            <v>SALUD TOTAL E.P.S.</v>
          </cell>
        </row>
        <row r="558">
          <cell r="C558">
            <v>73212587</v>
          </cell>
          <cell r="D558" t="str">
            <v>SANJUR CORREA ABDIEL ANTONIO</v>
          </cell>
          <cell r="E558" t="str">
            <v>OPERADOR DE PADRÓN</v>
          </cell>
          <cell r="G558" t="str">
            <v>X</v>
          </cell>
          <cell r="M558" t="str">
            <v>ENFERMEDAD GENERAL</v>
          </cell>
          <cell r="N558">
            <v>162895280</v>
          </cell>
          <cell r="O558" t="str">
            <v>SALUD TOTAL E.P.S.</v>
          </cell>
        </row>
        <row r="559">
          <cell r="C559">
            <v>73212587</v>
          </cell>
          <cell r="D559" t="str">
            <v>SANJUR CORREA ABDIEL ANTONIO</v>
          </cell>
          <cell r="E559" t="str">
            <v>OPERADOR DE PADRÓN</v>
          </cell>
          <cell r="G559" t="str">
            <v>X</v>
          </cell>
          <cell r="M559" t="str">
            <v>ENFERMEDAD GENERAL</v>
          </cell>
          <cell r="N559">
            <v>155224373</v>
          </cell>
          <cell r="O559" t="str">
            <v>SALUD TOTAL E.P.S.</v>
          </cell>
        </row>
        <row r="560">
          <cell r="C560">
            <v>73212587</v>
          </cell>
          <cell r="D560" t="str">
            <v>SANJUR CORREA ABDIEL ANTONIO</v>
          </cell>
          <cell r="E560" t="str">
            <v>OPERADOR DE PADRÓN</v>
          </cell>
          <cell r="G560" t="str">
            <v>x</v>
          </cell>
          <cell r="M560" t="str">
            <v>ENFERMEDAD GENERAL</v>
          </cell>
          <cell r="N560">
            <v>240092</v>
          </cell>
          <cell r="O560" t="str">
            <v>SALUD TOTAL E.P.S.</v>
          </cell>
        </row>
        <row r="561">
          <cell r="C561">
            <v>73212587</v>
          </cell>
          <cell r="D561" t="str">
            <v>SANJUR CORREA ABDIEL ANTONIO</v>
          </cell>
          <cell r="E561" t="str">
            <v>OPERADOR DE PADRÓN</v>
          </cell>
          <cell r="G561" t="str">
            <v>X</v>
          </cell>
          <cell r="M561" t="str">
            <v>ENFERMEDAD GENERAL</v>
          </cell>
          <cell r="N561">
            <v>17917559</v>
          </cell>
          <cell r="O561" t="str">
            <v>SALUD TOTAL E.P.S.</v>
          </cell>
        </row>
        <row r="562">
          <cell r="C562">
            <v>73212587</v>
          </cell>
          <cell r="D562" t="str">
            <v>SANJUR CORREA ABDIEL ANTONIO</v>
          </cell>
          <cell r="E562" t="str">
            <v>OPERADOR DE PADRÓN</v>
          </cell>
          <cell r="G562" t="str">
            <v>x</v>
          </cell>
          <cell r="M562" t="str">
            <v>ENFERMEDAD GENERAL</v>
          </cell>
          <cell r="N562">
            <v>155219997</v>
          </cell>
          <cell r="O562" t="str">
            <v>SALUD TOTAL E.P.S.</v>
          </cell>
        </row>
        <row r="563">
          <cell r="C563">
            <v>73212587</v>
          </cell>
          <cell r="D563" t="str">
            <v>SANJUR CORREA ABDIEL ANTONIO</v>
          </cell>
          <cell r="E563" t="str">
            <v>OPERADOR DE PADRÓN</v>
          </cell>
          <cell r="G563" t="str">
            <v>X</v>
          </cell>
          <cell r="M563" t="str">
            <v>ENFERMEDAD GENERAL</v>
          </cell>
          <cell r="N563" t="str">
            <v>NT</v>
          </cell>
          <cell r="O563" t="str">
            <v>SALUD TOTAL E.P.S.</v>
          </cell>
        </row>
        <row r="564">
          <cell r="C564">
            <v>73212587</v>
          </cell>
          <cell r="D564" t="str">
            <v>SANJUR CORREA ABDIEL ANTONIO</v>
          </cell>
          <cell r="E564" t="str">
            <v>OPERADOR DE PADRÓN</v>
          </cell>
          <cell r="G564" t="str">
            <v>X</v>
          </cell>
          <cell r="M564" t="str">
            <v>ENFERMEDAD GENERAL</v>
          </cell>
          <cell r="O564" t="str">
            <v>SALUD TOTAL E.P.S.</v>
          </cell>
        </row>
        <row r="565">
          <cell r="C565">
            <v>73212587</v>
          </cell>
          <cell r="D565" t="str">
            <v>SANJUR CORREA ABDIEL ANTONIO</v>
          </cell>
          <cell r="E565" t="str">
            <v>OPERADOR DE PADRÓN</v>
          </cell>
          <cell r="G565" t="str">
            <v>X</v>
          </cell>
          <cell r="M565" t="str">
            <v>ENFERMEDAD GENERAL</v>
          </cell>
          <cell r="O565" t="str">
            <v>SALUD TOTAL E.P.S.</v>
          </cell>
        </row>
        <row r="566">
          <cell r="C566">
            <v>73212587</v>
          </cell>
          <cell r="D566" t="str">
            <v>SANJUR CORREA ABDIEL ANTONIO</v>
          </cell>
          <cell r="E566" t="str">
            <v>OPERADOR DE PADRÓN</v>
          </cell>
          <cell r="G566" t="str">
            <v>X</v>
          </cell>
          <cell r="M566" t="str">
            <v>ENFERMEDAD GENERAL</v>
          </cell>
          <cell r="O566" t="str">
            <v>SALUD TOTAL E.P.S.</v>
          </cell>
        </row>
        <row r="567">
          <cell r="C567">
            <v>73212587</v>
          </cell>
          <cell r="D567" t="str">
            <v>SANJUR CORREA ABDIEL ANTONIO</v>
          </cell>
          <cell r="E567" t="str">
            <v>OPERADOR DE PADRÓN</v>
          </cell>
          <cell r="G567" t="str">
            <v>x</v>
          </cell>
          <cell r="M567" t="str">
            <v>ENFERMEDAD GENERAL</v>
          </cell>
          <cell r="O567" t="str">
            <v>SALUD TOTAL E.P.S.</v>
          </cell>
        </row>
        <row r="568">
          <cell r="C568">
            <v>73212587</v>
          </cell>
          <cell r="D568" t="str">
            <v>SANJUR CORREA ABDIEL ANTONIO</v>
          </cell>
          <cell r="E568" t="str">
            <v>OPERADOR DE PADRÓN</v>
          </cell>
          <cell r="G568" t="str">
            <v>x</v>
          </cell>
          <cell r="M568" t="str">
            <v>ENFERMEDAD GENERAL</v>
          </cell>
          <cell r="N568">
            <v>293967</v>
          </cell>
          <cell r="O568" t="str">
            <v>SALUD TOTAL E.P.S.</v>
          </cell>
        </row>
        <row r="569">
          <cell r="C569">
            <v>73212587</v>
          </cell>
          <cell r="D569" t="str">
            <v>SANJUR CORREA ABDIEL ANTONIO</v>
          </cell>
          <cell r="E569" t="str">
            <v>OPERADOR DE PADRÓN</v>
          </cell>
          <cell r="G569" t="str">
            <v>x</v>
          </cell>
          <cell r="M569" t="str">
            <v>ENFERMEDAD GENERAL</v>
          </cell>
          <cell r="N569" t="str">
            <v>NT</v>
          </cell>
          <cell r="O569" t="str">
            <v>SALUD TOTAL E.P.S.</v>
          </cell>
        </row>
        <row r="570">
          <cell r="C570">
            <v>73212587</v>
          </cell>
          <cell r="D570" t="str">
            <v>SANJUR CORREA ABDIEL ANTONIO</v>
          </cell>
          <cell r="E570" t="str">
            <v>OPERADOR DE PADRÓN</v>
          </cell>
          <cell r="G570" t="str">
            <v>X</v>
          </cell>
          <cell r="M570" t="str">
            <v>ENFERMEDAD GENERAL</v>
          </cell>
          <cell r="N570">
            <v>182297532</v>
          </cell>
          <cell r="O570" t="str">
            <v>SALUD TOTAL E.P.S.</v>
          </cell>
        </row>
        <row r="571">
          <cell r="C571">
            <v>73212587</v>
          </cell>
          <cell r="D571" t="str">
            <v>SANJUR CORREA ABDIEL ANTONIO</v>
          </cell>
          <cell r="E571" t="str">
            <v>OPERADOR DE PADRÓN</v>
          </cell>
          <cell r="G571" t="str">
            <v>x</v>
          </cell>
          <cell r="M571" t="str">
            <v>ENFERMEDAD GENERAL</v>
          </cell>
          <cell r="N571">
            <v>182190496</v>
          </cell>
          <cell r="O571" t="str">
            <v>SALUD TOTAL E.P.S.</v>
          </cell>
        </row>
        <row r="572">
          <cell r="C572">
            <v>73212587</v>
          </cell>
          <cell r="D572" t="str">
            <v>SANJUR CORREA ABDIEL ANTONIO</v>
          </cell>
          <cell r="E572" t="str">
            <v>OPERADOR DE PADRÓN</v>
          </cell>
          <cell r="G572" t="str">
            <v>x</v>
          </cell>
          <cell r="M572" t="str">
            <v>ENFERMEDAD GENERAL</v>
          </cell>
          <cell r="N572">
            <v>18922568</v>
          </cell>
          <cell r="O572" t="str">
            <v>SALUD TOTAL E.P.S.</v>
          </cell>
        </row>
        <row r="573">
          <cell r="C573">
            <v>73212587</v>
          </cell>
          <cell r="D573" t="str">
            <v>SANJUR CORREA ABDIEL ANTONIO</v>
          </cell>
          <cell r="E573" t="str">
            <v>OPERADOR DE PADRÓN</v>
          </cell>
          <cell r="G573" t="str">
            <v>x</v>
          </cell>
          <cell r="M573" t="str">
            <v>ENFERMEDAD GENERAL</v>
          </cell>
          <cell r="N573">
            <v>17986462</v>
          </cell>
          <cell r="O573" t="str">
            <v>SALUD TOTAL E.P.S.</v>
          </cell>
        </row>
        <row r="574">
          <cell r="C574">
            <v>73212587</v>
          </cell>
          <cell r="D574" t="str">
            <v>SANJUR CORREA ABDIEL ANTONIO</v>
          </cell>
          <cell r="E574" t="str">
            <v>OPERADOR DE PADRÓN</v>
          </cell>
          <cell r="G574" t="str">
            <v>x</v>
          </cell>
          <cell r="M574" t="str">
            <v>ENFERMEDAD GENERAL</v>
          </cell>
          <cell r="N574">
            <v>189225687</v>
          </cell>
          <cell r="O574" t="str">
            <v>SALUD TOTAL E.P.S.</v>
          </cell>
        </row>
        <row r="575">
          <cell r="C575">
            <v>73212587</v>
          </cell>
          <cell r="D575" t="str">
            <v>SANJUR CORREA ABDIEL ANTONIO</v>
          </cell>
          <cell r="E575" t="str">
            <v>OPERADOR DE PADRÓN</v>
          </cell>
          <cell r="G575" t="str">
            <v>X</v>
          </cell>
          <cell r="M575" t="str">
            <v>ENFERMEDAD GENERAL</v>
          </cell>
          <cell r="N575">
            <v>187686183</v>
          </cell>
          <cell r="O575" t="str">
            <v>SALUD TOTAL E.P.S.</v>
          </cell>
        </row>
        <row r="576">
          <cell r="C576">
            <v>73212587</v>
          </cell>
          <cell r="D576" t="str">
            <v>SANJUR CORREA ABDIEL ANTONIO</v>
          </cell>
          <cell r="E576" t="str">
            <v>OPERADOR DE PADRÓN</v>
          </cell>
          <cell r="G576" t="str">
            <v>X</v>
          </cell>
          <cell r="M576" t="str">
            <v>ENFERMEDAD GENERAL</v>
          </cell>
          <cell r="N576">
            <v>17894525</v>
          </cell>
          <cell r="O576" t="str">
            <v>SALUD TOTAL E.P.S.</v>
          </cell>
        </row>
        <row r="577">
          <cell r="C577">
            <v>73212587</v>
          </cell>
          <cell r="D577" t="str">
            <v>SANJUR CORREA ABDIEL ANTONIO</v>
          </cell>
          <cell r="E577" t="str">
            <v>OPERADOR DE PADRÓN</v>
          </cell>
          <cell r="G577" t="str">
            <v>X</v>
          </cell>
          <cell r="M577" t="str">
            <v>ENFERMEDAD GENERAL</v>
          </cell>
          <cell r="N577">
            <v>18084014</v>
          </cell>
          <cell r="O577" t="str">
            <v>SALUD TOTAL E.P.S.</v>
          </cell>
        </row>
        <row r="578">
          <cell r="C578">
            <v>73212587</v>
          </cell>
          <cell r="D578" t="str">
            <v>SANJUR CORREA ABDIEL ANTONIO</v>
          </cell>
          <cell r="E578" t="str">
            <v>OPERADOR DE PADRÓN</v>
          </cell>
          <cell r="G578" t="str">
            <v>x</v>
          </cell>
          <cell r="M578" t="str">
            <v>ENFERMEDAD GENERAL</v>
          </cell>
          <cell r="N578">
            <v>4724086</v>
          </cell>
          <cell r="O578" t="str">
            <v>SALUD TOTAL E.P.S.</v>
          </cell>
        </row>
        <row r="579">
          <cell r="C579">
            <v>73130242</v>
          </cell>
          <cell r="D579" t="str">
            <v>SANJUAN MERCADO RAYMUNDO</v>
          </cell>
          <cell r="E579" t="str">
            <v>OPERADOR DE PADRÓN</v>
          </cell>
          <cell r="G579" t="str">
            <v>X</v>
          </cell>
          <cell r="M579" t="str">
            <v>ENFERMEDAD GENERAL</v>
          </cell>
          <cell r="N579">
            <v>28183362</v>
          </cell>
          <cell r="O579" t="str">
            <v>SURA E.P.S.</v>
          </cell>
        </row>
        <row r="580">
          <cell r="C580">
            <v>73130242</v>
          </cell>
          <cell r="D580" t="str">
            <v>SANJUAN MERCADO RAYMUNDO</v>
          </cell>
          <cell r="E580" t="str">
            <v>OPERADOR DE PADRÓN</v>
          </cell>
          <cell r="G580" t="str">
            <v>X</v>
          </cell>
          <cell r="M580" t="str">
            <v>ENFERMEDAD GENERAL</v>
          </cell>
          <cell r="N580">
            <v>31248721</v>
          </cell>
          <cell r="O580" t="str">
            <v>SURA E.P.S.</v>
          </cell>
        </row>
        <row r="581">
          <cell r="C581">
            <v>73130242</v>
          </cell>
          <cell r="D581" t="str">
            <v>SANJUAN MERCADO RAYMUNDO</v>
          </cell>
          <cell r="E581" t="str">
            <v>OPERADOR DE PADRÓN</v>
          </cell>
          <cell r="G581" t="str">
            <v>X</v>
          </cell>
          <cell r="M581" t="str">
            <v>ENFERMEDAD GENERAL</v>
          </cell>
          <cell r="N581">
            <v>31468638</v>
          </cell>
          <cell r="O581" t="str">
            <v>SURA E.P.S.</v>
          </cell>
        </row>
        <row r="582">
          <cell r="C582">
            <v>73130242</v>
          </cell>
          <cell r="D582" t="str">
            <v>SANJUAN MERCADO RAYMUNDO</v>
          </cell>
          <cell r="E582" t="str">
            <v>OPERADOR DE PADRÓN</v>
          </cell>
          <cell r="G582" t="str">
            <v>X</v>
          </cell>
          <cell r="M582" t="str">
            <v>ENFERMEDAD GENERAL</v>
          </cell>
          <cell r="N582">
            <v>26177</v>
          </cell>
          <cell r="O582" t="str">
            <v>SURA E.P.S.</v>
          </cell>
        </row>
        <row r="583">
          <cell r="C583">
            <v>73130242</v>
          </cell>
          <cell r="D583" t="str">
            <v>SANJUAN MERCADO RAYMUNDO</v>
          </cell>
          <cell r="E583" t="str">
            <v>OPERADOR DE PADRÓN</v>
          </cell>
          <cell r="G583" t="str">
            <v>X</v>
          </cell>
          <cell r="M583" t="str">
            <v>ENFERMEDAD GENERAL</v>
          </cell>
          <cell r="N583">
            <v>32335434</v>
          </cell>
          <cell r="O583" t="str">
            <v>SURA E.P.S.</v>
          </cell>
        </row>
        <row r="584">
          <cell r="C584">
            <v>73130242</v>
          </cell>
          <cell r="D584" t="str">
            <v>SANJUAN MERCADO RAYMUNDO</v>
          </cell>
          <cell r="E584" t="str">
            <v>OPERADOR DE PADRÓN</v>
          </cell>
          <cell r="G584" t="str">
            <v>X</v>
          </cell>
          <cell r="M584" t="str">
            <v>ENFERMEDAD GENERAL</v>
          </cell>
          <cell r="N584">
            <v>33372667</v>
          </cell>
          <cell r="O584" t="str">
            <v>SURA E.P.S.</v>
          </cell>
        </row>
        <row r="585">
          <cell r="C585">
            <v>73130242</v>
          </cell>
          <cell r="D585" t="str">
            <v>SANJUAN MERCADO RAYMUNDO</v>
          </cell>
          <cell r="E585" t="str">
            <v>OPERADOR DE PADRÓN</v>
          </cell>
          <cell r="G585" t="str">
            <v>X</v>
          </cell>
          <cell r="M585" t="str">
            <v>ENFERMEDAD GENERAL</v>
          </cell>
          <cell r="N585" t="str">
            <v>NT</v>
          </cell>
          <cell r="O585" t="str">
            <v>SURA E.P.S.</v>
          </cell>
        </row>
        <row r="586">
          <cell r="C586">
            <v>73130242</v>
          </cell>
          <cell r="D586" t="str">
            <v>SANJUAN MERCADO RAYMUNDO</v>
          </cell>
          <cell r="E586" t="str">
            <v>OPERADOR DE PADRÓN</v>
          </cell>
          <cell r="G586" t="str">
            <v>X</v>
          </cell>
          <cell r="M586" t="str">
            <v>ENFERMEDAD GENERAL</v>
          </cell>
          <cell r="N586">
            <v>38100869</v>
          </cell>
          <cell r="O586" t="str">
            <v>SURA E.P.S.</v>
          </cell>
        </row>
        <row r="587">
          <cell r="C587">
            <v>1099368318</v>
          </cell>
          <cell r="D587" t="str">
            <v>SANCHEZ VILLARREAL JEINER NORBERTO</v>
          </cell>
          <cell r="E587" t="str">
            <v>AUXILIAR DE ALMACEN</v>
          </cell>
          <cell r="G587" t="str">
            <v>X</v>
          </cell>
          <cell r="M587" t="str">
            <v>ENFERMEDAD GENERAL</v>
          </cell>
          <cell r="N587">
            <v>104490</v>
          </cell>
          <cell r="O587" t="str">
            <v>SURA E.P.S.</v>
          </cell>
        </row>
        <row r="588">
          <cell r="C588">
            <v>1099368318</v>
          </cell>
          <cell r="D588" t="str">
            <v>SANCHEZ VILLARREAL JEINER NORBERTO</v>
          </cell>
          <cell r="E588" t="str">
            <v>AUXILIAR DE ALMACEN</v>
          </cell>
          <cell r="G588" t="str">
            <v>X</v>
          </cell>
          <cell r="M588" t="str">
            <v>ENFERMEDAD GENERAL</v>
          </cell>
          <cell r="N588">
            <v>31394436</v>
          </cell>
          <cell r="O588" t="str">
            <v>SURA E.P.S.</v>
          </cell>
        </row>
        <row r="589">
          <cell r="C589">
            <v>1140850868</v>
          </cell>
          <cell r="D589" t="str">
            <v>SANCHEZ VILLANUEVA KARINA</v>
          </cell>
          <cell r="E589" t="str">
            <v>GERENTE DE GESTION HUMANA</v>
          </cell>
          <cell r="I589" t="str">
            <v>X</v>
          </cell>
          <cell r="M589" t="str">
            <v>LICENCIA DE MATERNIDAD</v>
          </cell>
          <cell r="N589">
            <v>28202659</v>
          </cell>
          <cell r="O589" t="str">
            <v>SURA E.P.S.</v>
          </cell>
        </row>
        <row r="590">
          <cell r="C590">
            <v>45544725</v>
          </cell>
          <cell r="D590" t="str">
            <v>SANCHEZ VELASQUEZ NINI JOHANA</v>
          </cell>
          <cell r="E590" t="str">
            <v>REGULADOR</v>
          </cell>
          <cell r="G590" t="str">
            <v>X</v>
          </cell>
          <cell r="M590" t="str">
            <v>ENFERMEDAD GENERAL</v>
          </cell>
          <cell r="N590" t="str">
            <v>INC28373</v>
          </cell>
          <cell r="O590" t="str">
            <v>EPS MUTUAL SER</v>
          </cell>
        </row>
        <row r="591">
          <cell r="C591">
            <v>45544725</v>
          </cell>
          <cell r="D591" t="str">
            <v>SANCHEZ VELASQUEZ NINI JOHANA</v>
          </cell>
          <cell r="E591" t="str">
            <v>REGULADOR</v>
          </cell>
          <cell r="G591" t="str">
            <v>X</v>
          </cell>
          <cell r="M591" t="str">
            <v>ENFERMEDAD GENERAL</v>
          </cell>
          <cell r="N591" t="str">
            <v>NA</v>
          </cell>
          <cell r="O591" t="str">
            <v>EPS MUTUAL SER</v>
          </cell>
        </row>
        <row r="592">
          <cell r="C592">
            <v>45544725</v>
          </cell>
          <cell r="D592" t="str">
            <v>SANCHEZ VELASQUEZ NINI JOHANA</v>
          </cell>
          <cell r="E592" t="str">
            <v>REGULADOR</v>
          </cell>
          <cell r="G592" t="str">
            <v>X</v>
          </cell>
          <cell r="M592" t="str">
            <v>ENFERMEDAD GENERAL</v>
          </cell>
          <cell r="N592">
            <v>1708389</v>
          </cell>
          <cell r="O592" t="str">
            <v>EPS MUTUAL SER</v>
          </cell>
        </row>
        <row r="593">
          <cell r="C593">
            <v>45544725</v>
          </cell>
          <cell r="D593" t="str">
            <v>SANCHEZ VELASQUEZ NINI JOHANA</v>
          </cell>
          <cell r="E593" t="str">
            <v>REGULADOR</v>
          </cell>
          <cell r="G593" t="str">
            <v>X</v>
          </cell>
          <cell r="M593" t="str">
            <v>ENFERMEDAD GENERAL</v>
          </cell>
          <cell r="N593" t="str">
            <v>NT</v>
          </cell>
          <cell r="O593" t="str">
            <v>EPS MUTUAL SER</v>
          </cell>
        </row>
        <row r="594">
          <cell r="C594">
            <v>45544725</v>
          </cell>
          <cell r="D594" t="str">
            <v>SANCHEZ VELASQUEZ NINI JOHANA</v>
          </cell>
          <cell r="E594" t="str">
            <v>REGULADOR</v>
          </cell>
          <cell r="G594" t="str">
            <v>X</v>
          </cell>
          <cell r="M594" t="str">
            <v>ENFERMEDAD GENERAL</v>
          </cell>
          <cell r="N594" t="str">
            <v>NT</v>
          </cell>
          <cell r="O594" t="str">
            <v>EPS MUTUAL SER</v>
          </cell>
        </row>
        <row r="595">
          <cell r="C595">
            <v>45544725</v>
          </cell>
          <cell r="D595" t="str">
            <v>SANCHEZ VELASQUEZ NINI JOHANA</v>
          </cell>
          <cell r="E595" t="str">
            <v>REGULADOR</v>
          </cell>
          <cell r="G595" t="str">
            <v>X</v>
          </cell>
          <cell r="M595" t="str">
            <v>ENFERMEDAD GENERAL</v>
          </cell>
          <cell r="N595" t="str">
            <v>NT</v>
          </cell>
          <cell r="O595" t="str">
            <v>EPS MUTUAL SER</v>
          </cell>
        </row>
        <row r="596">
          <cell r="C596">
            <v>45544725</v>
          </cell>
          <cell r="D596" t="str">
            <v>SANCHEZ VELASQUEZ NINI JOHANA</v>
          </cell>
          <cell r="E596" t="str">
            <v>REGULADOR</v>
          </cell>
          <cell r="F596" t="str">
            <v>X</v>
          </cell>
          <cell r="M596" t="str">
            <v>ACCIDENTE DE TRABAJO</v>
          </cell>
          <cell r="N596">
            <v>107971</v>
          </cell>
          <cell r="O596" t="str">
            <v>ARL SURA</v>
          </cell>
        </row>
        <row r="597">
          <cell r="C597">
            <v>45544725</v>
          </cell>
          <cell r="D597" t="str">
            <v>SANCHEZ VELASQUEZ NINI JOHANA</v>
          </cell>
          <cell r="E597" t="str">
            <v>REGULADOR</v>
          </cell>
          <cell r="G597" t="str">
            <v>x</v>
          </cell>
          <cell r="M597" t="str">
            <v>ENFERMEDAD GENERAL</v>
          </cell>
          <cell r="N597" t="str">
            <v>N/T</v>
          </cell>
          <cell r="O597" t="str">
            <v>EPS MUTUAL SER</v>
          </cell>
        </row>
        <row r="598">
          <cell r="C598">
            <v>45544725</v>
          </cell>
          <cell r="D598" t="str">
            <v>SANCHEZ VELASQUEZ NINI JOHANA</v>
          </cell>
          <cell r="E598" t="str">
            <v>REGULADOR</v>
          </cell>
          <cell r="G598" t="str">
            <v>X</v>
          </cell>
          <cell r="M598" t="str">
            <v>ENFERMEDAD GENERAL</v>
          </cell>
          <cell r="N598" t="str">
            <v>N/T</v>
          </cell>
          <cell r="O598" t="str">
            <v>EPS MUTUAL SER</v>
          </cell>
        </row>
        <row r="599">
          <cell r="C599">
            <v>45544725</v>
          </cell>
          <cell r="D599" t="str">
            <v>SANCHEZ VELASQUEZ NINI JOHANA</v>
          </cell>
          <cell r="E599" t="str">
            <v>REGULADOR</v>
          </cell>
          <cell r="G599" t="str">
            <v>X</v>
          </cell>
          <cell r="M599" t="str">
            <v>ENFERMEDAD GENERAL</v>
          </cell>
          <cell r="N599" t="str">
            <v>NT</v>
          </cell>
          <cell r="O599" t="str">
            <v>EPS MUTUAL SER</v>
          </cell>
        </row>
        <row r="600">
          <cell r="C600">
            <v>45544725</v>
          </cell>
          <cell r="D600" t="str">
            <v>SANCHEZ VELASQUEZ NINI JOHANA</v>
          </cell>
          <cell r="E600" t="str">
            <v>REGULADOR</v>
          </cell>
          <cell r="G600" t="str">
            <v>X</v>
          </cell>
          <cell r="M600" t="str">
            <v>ENFERMEDAD GENERAL</v>
          </cell>
          <cell r="N600" t="str">
            <v>NT</v>
          </cell>
          <cell r="O600" t="str">
            <v>EPS MUTUAL SER</v>
          </cell>
        </row>
        <row r="601">
          <cell r="C601">
            <v>45544725</v>
          </cell>
          <cell r="D601" t="str">
            <v>SANCHEZ VELASQUEZ NINI JOHANA</v>
          </cell>
          <cell r="E601" t="str">
            <v>REGULADOR</v>
          </cell>
          <cell r="G601" t="str">
            <v>X</v>
          </cell>
          <cell r="M601" t="str">
            <v>ENFERMEDAD GENERAL</v>
          </cell>
          <cell r="N601" t="str">
            <v>NT</v>
          </cell>
          <cell r="O601" t="str">
            <v>EPS MUTUAL SER</v>
          </cell>
        </row>
        <row r="602">
          <cell r="C602">
            <v>45544725</v>
          </cell>
          <cell r="D602" t="str">
            <v>SANCHEZ VELASQUEZ NINI JOHANA</v>
          </cell>
          <cell r="E602" t="str">
            <v>REGULADOR</v>
          </cell>
          <cell r="G602" t="str">
            <v>X</v>
          </cell>
          <cell r="M602" t="str">
            <v>ENFERMEDAD GENERAL</v>
          </cell>
          <cell r="N602" t="str">
            <v>NT</v>
          </cell>
          <cell r="O602" t="str">
            <v>EPS MUTUAL SER</v>
          </cell>
        </row>
        <row r="603">
          <cell r="C603">
            <v>45544725</v>
          </cell>
          <cell r="D603" t="str">
            <v>SANCHEZ VELASQUEZ NINI JOHANA</v>
          </cell>
          <cell r="E603" t="str">
            <v>REGULADOR</v>
          </cell>
          <cell r="G603" t="str">
            <v>X</v>
          </cell>
          <cell r="M603" t="str">
            <v>ENFERMEDAD GENERAL</v>
          </cell>
          <cell r="N603" t="str">
            <v>NT</v>
          </cell>
          <cell r="O603" t="str">
            <v>EPS MUTUAL SER</v>
          </cell>
        </row>
        <row r="604">
          <cell r="C604">
            <v>45544725</v>
          </cell>
          <cell r="D604" t="str">
            <v>SANCHEZ VELASQUEZ NINI JOHANA</v>
          </cell>
          <cell r="E604" t="str">
            <v>REGULADOR</v>
          </cell>
          <cell r="G604" t="str">
            <v>X</v>
          </cell>
          <cell r="M604" t="str">
            <v>ENFERMEDAD GENERAL</v>
          </cell>
          <cell r="N604">
            <v>15343</v>
          </cell>
          <cell r="O604" t="str">
            <v>EPS MUTUAL SER</v>
          </cell>
        </row>
        <row r="605">
          <cell r="C605">
            <v>45544725</v>
          </cell>
          <cell r="D605" t="str">
            <v>SANCHEZ VELASQUEZ NINI JOHANA</v>
          </cell>
          <cell r="E605" t="str">
            <v>REGULADOR</v>
          </cell>
          <cell r="G605" t="str">
            <v>X</v>
          </cell>
          <cell r="M605" t="str">
            <v>ENFERMEDAD GENERAL</v>
          </cell>
          <cell r="N605">
            <v>15491</v>
          </cell>
          <cell r="O605" t="str">
            <v>EPS MUTUAL SER</v>
          </cell>
        </row>
        <row r="606">
          <cell r="C606">
            <v>45544725</v>
          </cell>
          <cell r="D606" t="str">
            <v>SANCHEZ VELASQUEZ NINI JOHANA</v>
          </cell>
          <cell r="E606" t="str">
            <v>REGULADOR</v>
          </cell>
          <cell r="G606" t="str">
            <v>X</v>
          </cell>
          <cell r="M606" t="str">
            <v>ENFERMEDAD GENERAL</v>
          </cell>
          <cell r="N606">
            <v>18610</v>
          </cell>
          <cell r="O606" t="str">
            <v>EPS MUTUAL SER</v>
          </cell>
        </row>
        <row r="607">
          <cell r="C607">
            <v>10776145</v>
          </cell>
          <cell r="D607" t="str">
            <v>SANCHEZ SANCHEZ NOE ESTEBAN</v>
          </cell>
          <cell r="E607" t="str">
            <v>TECNICO DE MANTENIMIENTO CARROCERO C</v>
          </cell>
          <cell r="G607" t="str">
            <v>X</v>
          </cell>
          <cell r="M607" t="str">
            <v>ENFERMEDAD GENERAL</v>
          </cell>
          <cell r="N607">
            <v>7000254046</v>
          </cell>
          <cell r="O607" t="str">
            <v>NUEVA E.P.S</v>
          </cell>
        </row>
        <row r="608">
          <cell r="C608">
            <v>10776145</v>
          </cell>
          <cell r="D608" t="str">
            <v>SANCHEZ SANCHEZ NOE ESTEBAN</v>
          </cell>
          <cell r="E608" t="str">
            <v>TECNICO DE MANTENIMIENTO CARROCERO C</v>
          </cell>
          <cell r="G608" t="str">
            <v>X</v>
          </cell>
          <cell r="M608" t="str">
            <v>ENFERMEDAD GENERAL</v>
          </cell>
          <cell r="N608" t="str">
            <v>NT</v>
          </cell>
          <cell r="O608" t="str">
            <v>EPS MUTUAL SER</v>
          </cell>
        </row>
        <row r="609">
          <cell r="C609">
            <v>10776145</v>
          </cell>
          <cell r="D609" t="str">
            <v>SANCHEZ SANCHEZ NOE ESTEBAN</v>
          </cell>
          <cell r="E609" t="str">
            <v>TECNICO DE MANTENIMIENTO CARROCERO C</v>
          </cell>
          <cell r="G609" t="str">
            <v>X</v>
          </cell>
          <cell r="M609" t="str">
            <v>ENFERMEDAD GENERAL</v>
          </cell>
          <cell r="N609">
            <v>12415</v>
          </cell>
          <cell r="O609" t="str">
            <v>EPS MUTUAL SER</v>
          </cell>
        </row>
        <row r="610">
          <cell r="C610">
            <v>45548990</v>
          </cell>
          <cell r="D610" t="str">
            <v>SANCHEZ PUERTA DAYANIS TATIANA</v>
          </cell>
          <cell r="E610" t="str">
            <v>COORDINADOR DE GESTION SOCIAL</v>
          </cell>
          <cell r="G610" t="str">
            <v>X</v>
          </cell>
          <cell r="M610" t="str">
            <v>ENFERMEDAD GENERAL</v>
          </cell>
          <cell r="N610">
            <v>68611166</v>
          </cell>
          <cell r="O610" t="str">
            <v>SALUD TOTAL E.P.S.</v>
          </cell>
        </row>
        <row r="611">
          <cell r="C611">
            <v>1047519002</v>
          </cell>
          <cell r="D611" t="str">
            <v>SAMBRANO ANTONIO GREGORY ANTONIO</v>
          </cell>
          <cell r="E611" t="str">
            <v>OPERADOR DE BUSETÓN</v>
          </cell>
          <cell r="G611" t="str">
            <v>X</v>
          </cell>
          <cell r="M611" t="str">
            <v>ENFERMEDAD GENERAL</v>
          </cell>
          <cell r="N611">
            <v>13905692</v>
          </cell>
          <cell r="O611" t="str">
            <v>SALUD TOTAL E.P.S.</v>
          </cell>
        </row>
        <row r="612">
          <cell r="C612">
            <v>1047519002</v>
          </cell>
          <cell r="D612" t="str">
            <v>SAMBRANO ANTONIO GREGORY ANTONIO</v>
          </cell>
          <cell r="E612" t="str">
            <v>OPERADOR DE BUSETÓN</v>
          </cell>
          <cell r="G612" t="str">
            <v>X</v>
          </cell>
          <cell r="M612" t="str">
            <v>ENFERMEDAD GENERAL</v>
          </cell>
          <cell r="N612">
            <v>13905692</v>
          </cell>
          <cell r="O612" t="str">
            <v>SALUD TOTAL E.P.S.</v>
          </cell>
        </row>
        <row r="613">
          <cell r="C613">
            <v>1047519002</v>
          </cell>
          <cell r="D613" t="str">
            <v>SAMBRANO ANTONIO GREGORY ANTONIO</v>
          </cell>
          <cell r="E613" t="str">
            <v>OPERADOR DE BUSETÓN</v>
          </cell>
          <cell r="G613" t="str">
            <v>X</v>
          </cell>
          <cell r="M613" t="str">
            <v>ENFERMEDAD GENERAL</v>
          </cell>
          <cell r="N613">
            <v>121623511</v>
          </cell>
          <cell r="O613" t="str">
            <v>SALUD TOTAL E.P.S.</v>
          </cell>
        </row>
        <row r="614">
          <cell r="C614">
            <v>1047488248</v>
          </cell>
          <cell r="D614" t="str">
            <v>SALLAS CABARCAS JESUS MIGUEL</v>
          </cell>
          <cell r="E614" t="str">
            <v>OPERADOR DE PADRÓN</v>
          </cell>
          <cell r="G614" t="str">
            <v>X</v>
          </cell>
          <cell r="M614" t="str">
            <v>ENFERMEDAD GENERAL</v>
          </cell>
          <cell r="N614" t="str">
            <v>NT</v>
          </cell>
          <cell r="O614" t="str">
            <v>EPS MUTUAL SER</v>
          </cell>
        </row>
        <row r="615">
          <cell r="C615">
            <v>1047488248</v>
          </cell>
          <cell r="D615" t="str">
            <v>SALLAS CABARCAS JESUS MIGUEL</v>
          </cell>
          <cell r="E615" t="str">
            <v>OPERADOR DE PADRÓN</v>
          </cell>
          <cell r="G615" t="str">
            <v>X</v>
          </cell>
          <cell r="M615" t="str">
            <v>ENFERMEDAD GENERAL</v>
          </cell>
          <cell r="N615">
            <v>19922</v>
          </cell>
          <cell r="O615" t="str">
            <v>EPS MUTUAL SER</v>
          </cell>
        </row>
        <row r="616">
          <cell r="C616">
            <v>73214827</v>
          </cell>
          <cell r="D616" t="str">
            <v>SALINAS MUENTES DANIEL EDUARDO</v>
          </cell>
          <cell r="E616" t="str">
            <v>OPERADOR DE PADRÓN</v>
          </cell>
          <cell r="G616" t="str">
            <v>X</v>
          </cell>
          <cell r="M616" t="str">
            <v>ENFERMEDAD GENERAL</v>
          </cell>
          <cell r="N616">
            <v>182243061</v>
          </cell>
          <cell r="O616" t="str">
            <v>SALUD TOTAL E.P.S.</v>
          </cell>
        </row>
        <row r="617">
          <cell r="C617">
            <v>73214827</v>
          </cell>
          <cell r="D617" t="str">
            <v>SALINAS MUENTES DANIEL EDUARDO</v>
          </cell>
          <cell r="E617" t="str">
            <v>OPERADOR DE PADRÓN</v>
          </cell>
          <cell r="G617" t="str">
            <v>X</v>
          </cell>
          <cell r="M617" t="str">
            <v>ENFERMEDAD GENERAL</v>
          </cell>
          <cell r="N617">
            <v>5756064</v>
          </cell>
          <cell r="O617" t="str">
            <v>SALUD TOTAL E.P.S.</v>
          </cell>
        </row>
        <row r="618">
          <cell r="C618">
            <v>73214827</v>
          </cell>
          <cell r="D618" t="str">
            <v>SALINAS MUENTES DANIEL EDUARDO</v>
          </cell>
          <cell r="E618" t="str">
            <v>OPERADOR DE PADRÓN</v>
          </cell>
          <cell r="G618" t="str">
            <v>X</v>
          </cell>
          <cell r="M618" t="str">
            <v>ENFERMEDAD GENERAL</v>
          </cell>
          <cell r="N618">
            <v>74592753</v>
          </cell>
          <cell r="O618" t="str">
            <v>SALUD TOTAL E.P.S.</v>
          </cell>
        </row>
        <row r="619">
          <cell r="C619">
            <v>73214827</v>
          </cell>
          <cell r="D619" t="str">
            <v>SALINAS MUENTES DANIEL EDUARDO</v>
          </cell>
          <cell r="E619" t="str">
            <v>OPERADOR DE PADRÓN</v>
          </cell>
          <cell r="G619" t="str">
            <v>X</v>
          </cell>
          <cell r="M619" t="str">
            <v>ENFERMEDAD GENERAL</v>
          </cell>
          <cell r="N619">
            <v>73413295</v>
          </cell>
          <cell r="O619" t="str">
            <v>SALUD TOTAL E.P.S.</v>
          </cell>
        </row>
        <row r="620">
          <cell r="C620">
            <v>73214827</v>
          </cell>
          <cell r="D620" t="str">
            <v>SALINAS MUENTES DANIEL EDUARDO</v>
          </cell>
          <cell r="E620" t="str">
            <v>OPERADOR DE PADRÓN</v>
          </cell>
          <cell r="G620" t="str">
            <v>X</v>
          </cell>
          <cell r="M620" t="str">
            <v>ENFERMEDAD GENERAL</v>
          </cell>
          <cell r="N620" t="str">
            <v>NT</v>
          </cell>
          <cell r="O620" t="str">
            <v>SALUD TOTAL E.P.S.</v>
          </cell>
        </row>
        <row r="621">
          <cell r="C621">
            <v>73214827</v>
          </cell>
          <cell r="D621" t="str">
            <v>SALINAS MUENTES DANIEL EDUARDO</v>
          </cell>
          <cell r="E621" t="str">
            <v>OPERADOR DE PADRÓN</v>
          </cell>
          <cell r="G621" t="str">
            <v>X</v>
          </cell>
          <cell r="M621" t="str">
            <v>ENFERMEDAD GENERAL</v>
          </cell>
          <cell r="N621">
            <v>11443243</v>
          </cell>
          <cell r="O621" t="str">
            <v>SALUD TOTAL E.P.S.</v>
          </cell>
        </row>
        <row r="622">
          <cell r="C622">
            <v>73214827</v>
          </cell>
          <cell r="D622" t="str">
            <v>SALINAS MUENTES DANIEL EDUARDO</v>
          </cell>
          <cell r="E622" t="str">
            <v>OPERADOR DE PADRÓN</v>
          </cell>
          <cell r="G622" t="str">
            <v>X</v>
          </cell>
          <cell r="M622" t="str">
            <v>ENFERMEDAD GENERAL</v>
          </cell>
          <cell r="N622" t="str">
            <v>NT</v>
          </cell>
          <cell r="O622" t="str">
            <v>EPS MUTUAL SER</v>
          </cell>
        </row>
        <row r="623">
          <cell r="C623">
            <v>73214827</v>
          </cell>
          <cell r="D623" t="str">
            <v>SALINAS MUENTES DANIEL EDUARDO</v>
          </cell>
          <cell r="E623" t="str">
            <v>OPERADOR DE PADRÓN</v>
          </cell>
          <cell r="G623" t="str">
            <v>X</v>
          </cell>
          <cell r="M623" t="str">
            <v>ENFERMEDAD GENERAL</v>
          </cell>
          <cell r="N623" t="str">
            <v>NT</v>
          </cell>
          <cell r="O623" t="str">
            <v>EPS MUTUAL SER</v>
          </cell>
        </row>
        <row r="624">
          <cell r="C624">
            <v>73214827</v>
          </cell>
          <cell r="D624" t="str">
            <v>SALINAS MUENTES DANIEL EDUARDO</v>
          </cell>
          <cell r="E624" t="str">
            <v>OPERADOR DE PADRÓN</v>
          </cell>
          <cell r="G624" t="str">
            <v>X</v>
          </cell>
          <cell r="M624" t="str">
            <v>ENFERMEDAD GENERAL</v>
          </cell>
          <cell r="N624">
            <v>16275585</v>
          </cell>
          <cell r="O624" t="str">
            <v>SALUD TOTAL E.P.S.</v>
          </cell>
        </row>
        <row r="625">
          <cell r="C625">
            <v>73214827</v>
          </cell>
          <cell r="D625" t="str">
            <v>SALINAS MUENTES DANIEL EDUARDO</v>
          </cell>
          <cell r="E625" t="str">
            <v>OPERADOR DE PADRÓN</v>
          </cell>
          <cell r="G625" t="str">
            <v>X</v>
          </cell>
          <cell r="M625" t="str">
            <v>ENFERMEDAD GENERAL</v>
          </cell>
          <cell r="N625">
            <v>15918003</v>
          </cell>
          <cell r="O625" t="str">
            <v>SALUD TOTAL E.P.S.</v>
          </cell>
        </row>
        <row r="626">
          <cell r="C626">
            <v>73214827</v>
          </cell>
          <cell r="D626" t="str">
            <v>SALINAS MUENTES DANIEL EDUARDO</v>
          </cell>
          <cell r="E626" t="str">
            <v>OPERADOR DE PADRÓN</v>
          </cell>
          <cell r="G626" t="str">
            <v>X</v>
          </cell>
          <cell r="M626" t="str">
            <v>ENFERMEDAD GENERAL</v>
          </cell>
          <cell r="N626">
            <v>155219467</v>
          </cell>
          <cell r="O626" t="str">
            <v>SALUD TOTAL E.P.S.</v>
          </cell>
        </row>
        <row r="627">
          <cell r="C627">
            <v>73214827</v>
          </cell>
          <cell r="D627" t="str">
            <v>SALINAS MUENTES DANIEL EDUARDO</v>
          </cell>
          <cell r="E627" t="str">
            <v>OPERADOR DE PADRÓN</v>
          </cell>
          <cell r="G627" t="str">
            <v>x</v>
          </cell>
          <cell r="M627" t="str">
            <v>ENFERMEDAD GENERAL</v>
          </cell>
          <cell r="N627">
            <v>179993672</v>
          </cell>
          <cell r="O627" t="str">
            <v>SALUD TOTAL E.P.S.</v>
          </cell>
        </row>
        <row r="628">
          <cell r="C628">
            <v>73214827</v>
          </cell>
          <cell r="D628" t="str">
            <v>SALINAS MUENTES DANIEL EDUARDO</v>
          </cell>
          <cell r="E628" t="str">
            <v>OPERADOR DE PADRÓN</v>
          </cell>
          <cell r="G628" t="str">
            <v>X</v>
          </cell>
          <cell r="M628" t="str">
            <v>ENFERMEDAD GENERAL</v>
          </cell>
          <cell r="N628">
            <v>4393558</v>
          </cell>
          <cell r="O628" t="str">
            <v>SALUD TOTAL E.P.S.</v>
          </cell>
        </row>
        <row r="629">
          <cell r="C629">
            <v>73214827</v>
          </cell>
          <cell r="D629" t="str">
            <v>SALINAS MUENTES DANIEL EDUARDO</v>
          </cell>
          <cell r="E629" t="str">
            <v>OPERADOR DE PADRÓN</v>
          </cell>
          <cell r="G629" t="str">
            <v>X</v>
          </cell>
          <cell r="M629" t="str">
            <v>ENFERMEDAD GENERAL</v>
          </cell>
          <cell r="N629">
            <v>4402201</v>
          </cell>
          <cell r="O629" t="str">
            <v>SALUD TOTAL E.P.S.</v>
          </cell>
        </row>
        <row r="630">
          <cell r="C630">
            <v>73214827</v>
          </cell>
          <cell r="D630" t="str">
            <v>SALINAS MUENTES DANIEL EDUARDO</v>
          </cell>
          <cell r="E630" t="str">
            <v>OPERADOR DE PADRÓN</v>
          </cell>
          <cell r="G630" t="str">
            <v>X</v>
          </cell>
          <cell r="M630" t="str">
            <v>ENFERMEDAD GENERAL</v>
          </cell>
          <cell r="N630" t="str">
            <v>NT</v>
          </cell>
          <cell r="O630" t="str">
            <v>SALUD TOTAL E.P.S.</v>
          </cell>
        </row>
        <row r="631">
          <cell r="C631">
            <v>1050961305</v>
          </cell>
          <cell r="D631" t="str">
            <v>SALGADO FRANCO JOSE YESID</v>
          </cell>
          <cell r="E631" t="str">
            <v>OPERADOR DE PADRÓN</v>
          </cell>
          <cell r="G631" t="str">
            <v>X</v>
          </cell>
          <cell r="M631" t="str">
            <v>ENFERMEDAD GENERAL</v>
          </cell>
          <cell r="N631">
            <v>179307930</v>
          </cell>
          <cell r="O631" t="str">
            <v>SALUD TOTAL E.P.S.</v>
          </cell>
        </row>
        <row r="632">
          <cell r="C632">
            <v>1050961305</v>
          </cell>
          <cell r="D632" t="str">
            <v>SALGADO FRANCO JOSE YESID</v>
          </cell>
          <cell r="E632" t="str">
            <v>OPERADOR DE PADRÓN</v>
          </cell>
          <cell r="G632" t="str">
            <v>X</v>
          </cell>
          <cell r="M632" t="str">
            <v>ENFERMEDAD GENERAL</v>
          </cell>
          <cell r="N632">
            <v>2598909</v>
          </cell>
          <cell r="O632" t="str">
            <v>SALUD TOTAL E.P.S.</v>
          </cell>
        </row>
        <row r="633">
          <cell r="C633">
            <v>1050961305</v>
          </cell>
          <cell r="D633" t="str">
            <v>SALGADO FRANCO JOSE YESID</v>
          </cell>
          <cell r="E633" t="str">
            <v>OPERADOR DE PADRÓN</v>
          </cell>
          <cell r="G633" t="str">
            <v>X</v>
          </cell>
          <cell r="M633" t="str">
            <v>ENFERMEDAD GENERAL</v>
          </cell>
          <cell r="N633" t="str">
            <v>NA</v>
          </cell>
          <cell r="O633" t="str">
            <v>SALUD TOTAL E.P.S.</v>
          </cell>
        </row>
        <row r="634">
          <cell r="C634">
            <v>1050961305</v>
          </cell>
          <cell r="D634" t="str">
            <v>SALGADO FRANCO JOSE YESID</v>
          </cell>
          <cell r="E634" t="str">
            <v>OPERADOR DE PADRÓN</v>
          </cell>
          <cell r="G634" t="str">
            <v>X</v>
          </cell>
          <cell r="M634" t="str">
            <v>ENFERMEDAD GENERAL</v>
          </cell>
          <cell r="N634">
            <v>6080596</v>
          </cell>
          <cell r="O634" t="str">
            <v>SALUD TOTAL E.P.S.</v>
          </cell>
        </row>
        <row r="635">
          <cell r="C635">
            <v>1050961305</v>
          </cell>
          <cell r="D635" t="str">
            <v>SALGADO FRANCO JOSE YESID</v>
          </cell>
          <cell r="E635" t="str">
            <v>OPERADOR DE PADRÓN</v>
          </cell>
          <cell r="G635" t="str">
            <v>X</v>
          </cell>
          <cell r="M635" t="str">
            <v>ENFERMEDAD GENERAL</v>
          </cell>
          <cell r="N635">
            <v>6080596</v>
          </cell>
          <cell r="O635" t="str">
            <v>SALUD TOTAL E.P.S.</v>
          </cell>
        </row>
        <row r="636">
          <cell r="C636">
            <v>1050961305</v>
          </cell>
          <cell r="D636" t="str">
            <v>SALGADO FRANCO JOSE YESID</v>
          </cell>
          <cell r="E636" t="str">
            <v>OPERADOR DE PADRÓN</v>
          </cell>
          <cell r="G636" t="str">
            <v>X</v>
          </cell>
          <cell r="M636" t="str">
            <v>ENFERMEDAD GENERAL</v>
          </cell>
          <cell r="N636">
            <v>4875093</v>
          </cell>
          <cell r="O636" t="str">
            <v>SALUD TOTAL E.P.S.</v>
          </cell>
        </row>
        <row r="637">
          <cell r="C637">
            <v>1050961305</v>
          </cell>
          <cell r="D637" t="str">
            <v>SALGADO FRANCO JOSE YESID</v>
          </cell>
          <cell r="E637" t="str">
            <v>OPERADOR DE PADRÓN</v>
          </cell>
          <cell r="G637" t="str">
            <v>X</v>
          </cell>
          <cell r="M637" t="str">
            <v>ENFERMEDAD GENERAL</v>
          </cell>
          <cell r="N637" t="str">
            <v>NT</v>
          </cell>
          <cell r="O637" t="str">
            <v>SALUD TOTAL E.P.S.</v>
          </cell>
        </row>
        <row r="638">
          <cell r="C638">
            <v>1050961305</v>
          </cell>
          <cell r="D638" t="str">
            <v>SALGADO FRANCO JOSE YESID</v>
          </cell>
          <cell r="E638" t="str">
            <v>OPERADOR DE PADRÓN</v>
          </cell>
          <cell r="L638" t="str">
            <v>X</v>
          </cell>
          <cell r="M638" t="str">
            <v>AISLAMIENTO PREVENTIVO</v>
          </cell>
          <cell r="N638" t="str">
            <v>NT</v>
          </cell>
          <cell r="O638" t="str">
            <v>SALUD TOTAL E.P.S.</v>
          </cell>
        </row>
        <row r="639">
          <cell r="C639">
            <v>1050961305</v>
          </cell>
          <cell r="D639" t="str">
            <v>SALGADO FRANCO JOSE YESID</v>
          </cell>
          <cell r="E639" t="str">
            <v>OPERADOR DE PADRÓN</v>
          </cell>
          <cell r="G639" t="str">
            <v>X</v>
          </cell>
          <cell r="M639" t="str">
            <v>ENFERMEDAD GENERAL</v>
          </cell>
          <cell r="N639">
            <v>9649615</v>
          </cell>
          <cell r="O639" t="str">
            <v>SALUD TOTAL E.P.S.</v>
          </cell>
        </row>
        <row r="640">
          <cell r="C640">
            <v>1050961305</v>
          </cell>
          <cell r="D640" t="str">
            <v>SALGADO FRANCO JOSE YESID</v>
          </cell>
          <cell r="E640" t="str">
            <v>OPERADOR DE PADRÓN</v>
          </cell>
          <cell r="G640" t="str">
            <v>X</v>
          </cell>
          <cell r="M640" t="str">
            <v>ENFERMEDAD GENERAL</v>
          </cell>
          <cell r="N640">
            <v>9648465</v>
          </cell>
          <cell r="O640" t="str">
            <v>SALUD TOTAL E.P.S.</v>
          </cell>
        </row>
        <row r="641">
          <cell r="C641">
            <v>1050961305</v>
          </cell>
          <cell r="D641" t="str">
            <v>SALGADO FRANCO JOSE YESID</v>
          </cell>
          <cell r="E641" t="str">
            <v>OPERADOR DE PADRÓN</v>
          </cell>
          <cell r="G641" t="str">
            <v>X</v>
          </cell>
          <cell r="M641" t="str">
            <v>ENFERMEDAD GENERAL</v>
          </cell>
          <cell r="O641" t="str">
            <v>SALUD TOTAL E.P.S.</v>
          </cell>
        </row>
        <row r="642">
          <cell r="C642">
            <v>1050961305</v>
          </cell>
          <cell r="D642" t="str">
            <v>SALGADO FRANCO JOSE YESID</v>
          </cell>
          <cell r="E642" t="str">
            <v>OPERADOR DE PADRÓN</v>
          </cell>
          <cell r="G642" t="str">
            <v>X</v>
          </cell>
          <cell r="M642" t="str">
            <v>ENFERMEDAD GENERAL</v>
          </cell>
          <cell r="N642" t="str">
            <v>NT</v>
          </cell>
          <cell r="O642" t="str">
            <v>SALUD TOTAL E.P.S.</v>
          </cell>
        </row>
        <row r="643">
          <cell r="C643">
            <v>1050961305</v>
          </cell>
          <cell r="D643" t="str">
            <v>SALGADO FRANCO JOSE YESID</v>
          </cell>
          <cell r="E643" t="str">
            <v>OPERADOR DE PADRÓN</v>
          </cell>
          <cell r="G643" t="str">
            <v>X</v>
          </cell>
          <cell r="M643" t="str">
            <v>ENFERMEDAD GENERAL</v>
          </cell>
          <cell r="N643" t="str">
            <v>NT</v>
          </cell>
          <cell r="O643" t="str">
            <v>SALUD TOTAL E.P.S.</v>
          </cell>
        </row>
        <row r="644">
          <cell r="C644">
            <v>1050961305</v>
          </cell>
          <cell r="D644" t="str">
            <v>SALGADO FRANCO JOSE YESID</v>
          </cell>
          <cell r="E644" t="str">
            <v>OPERADOR DE PADRÓN</v>
          </cell>
          <cell r="G644" t="str">
            <v>X</v>
          </cell>
          <cell r="M644" t="str">
            <v>ENFERMEDAD GENERAL</v>
          </cell>
          <cell r="N644" t="str">
            <v>NT</v>
          </cell>
          <cell r="O644" t="str">
            <v>SALUD TOTAL E.P.S.</v>
          </cell>
        </row>
        <row r="645">
          <cell r="C645">
            <v>1050961305</v>
          </cell>
          <cell r="D645" t="str">
            <v>SALGADO FRANCO JOSE YESID</v>
          </cell>
          <cell r="E645" t="str">
            <v>OPERADOR DE PADRÓN</v>
          </cell>
          <cell r="G645" t="str">
            <v>X</v>
          </cell>
          <cell r="M645" t="str">
            <v>ENFERMEDAD GENERAL</v>
          </cell>
          <cell r="N645">
            <v>1283672</v>
          </cell>
          <cell r="O645" t="str">
            <v>SALUD TOTAL E.P.S.</v>
          </cell>
        </row>
        <row r="646">
          <cell r="C646">
            <v>1050961305</v>
          </cell>
          <cell r="D646" t="str">
            <v>SALGADO FRANCO JOSE YESID</v>
          </cell>
          <cell r="E646" t="str">
            <v>OPERADOR DE PADRÓN</v>
          </cell>
          <cell r="G646" t="str">
            <v>X</v>
          </cell>
          <cell r="M646" t="str">
            <v>ENFERMEDAD GENERAL</v>
          </cell>
          <cell r="N646" t="str">
            <v>NT</v>
          </cell>
          <cell r="O646" t="str">
            <v>SALUD TOTAL E.P.S.</v>
          </cell>
        </row>
        <row r="647">
          <cell r="C647">
            <v>1050961305</v>
          </cell>
          <cell r="D647" t="str">
            <v>SALGADO FRANCO JOSE YESID</v>
          </cell>
          <cell r="E647" t="str">
            <v>OPERADOR DE PADRÓN</v>
          </cell>
          <cell r="L647" t="str">
            <v>X</v>
          </cell>
          <cell r="M647" t="str">
            <v>AISLAMIENTO PREVENTIVO</v>
          </cell>
          <cell r="N647" t="str">
            <v>NT</v>
          </cell>
          <cell r="O647" t="str">
            <v>SALUD TOTAL E.P.S.</v>
          </cell>
        </row>
        <row r="648">
          <cell r="C648">
            <v>1050961305</v>
          </cell>
          <cell r="D648" t="str">
            <v>SALGADO FRANCO JOSE YESID</v>
          </cell>
          <cell r="E648" t="str">
            <v>OPERADOR DE PADRÓN</v>
          </cell>
          <cell r="G648" t="str">
            <v>X</v>
          </cell>
          <cell r="M648" t="str">
            <v>ENFERMEDAD GENERAL</v>
          </cell>
          <cell r="N648">
            <v>2316652</v>
          </cell>
          <cell r="O648" t="str">
            <v>SALUD TOTAL E.P.S.</v>
          </cell>
        </row>
        <row r="649">
          <cell r="C649">
            <v>1050961305</v>
          </cell>
          <cell r="D649" t="str">
            <v>SALGADO FRANCO JOSE YESID</v>
          </cell>
          <cell r="E649" t="str">
            <v>OPERADOR DE PADRÓN</v>
          </cell>
          <cell r="G649" t="str">
            <v>X</v>
          </cell>
          <cell r="M649" t="str">
            <v>ENFERMEDAD GENERAL</v>
          </cell>
          <cell r="N649">
            <v>2365927</v>
          </cell>
          <cell r="O649" t="str">
            <v>SALUD TOTAL E.P.S.</v>
          </cell>
        </row>
        <row r="650">
          <cell r="C650">
            <v>1050961305</v>
          </cell>
          <cell r="D650" t="str">
            <v>SALGADO FRANCO JOSE YESID</v>
          </cell>
          <cell r="E650" t="str">
            <v>OPERADOR DE PADRÓN</v>
          </cell>
          <cell r="G650" t="str">
            <v>X</v>
          </cell>
          <cell r="M650" t="str">
            <v>ENFERMEDAD GENERAL</v>
          </cell>
          <cell r="N650">
            <v>2868550</v>
          </cell>
          <cell r="O650" t="str">
            <v>SALUD TOTAL E.P.S.</v>
          </cell>
        </row>
        <row r="651">
          <cell r="C651">
            <v>1050961305</v>
          </cell>
          <cell r="D651" t="str">
            <v>SALGADO FRANCO JOSE YESID</v>
          </cell>
          <cell r="E651" t="str">
            <v>OPERADOR DE PADRÓN</v>
          </cell>
          <cell r="G651" t="str">
            <v>X</v>
          </cell>
          <cell r="M651" t="str">
            <v>ENFERMEDAD GENERAL</v>
          </cell>
          <cell r="N651">
            <v>2200613</v>
          </cell>
          <cell r="O651" t="str">
            <v>SALUD TOTAL E.P.S.</v>
          </cell>
        </row>
        <row r="652">
          <cell r="C652">
            <v>1050961305</v>
          </cell>
          <cell r="D652" t="str">
            <v>SALGADO FRANCO JOSE YESID</v>
          </cell>
          <cell r="E652" t="str">
            <v>OPERADOR DE PADRÓN</v>
          </cell>
          <cell r="G652" t="str">
            <v>X</v>
          </cell>
          <cell r="M652" t="str">
            <v>ENFERMEDAD GENERAL</v>
          </cell>
          <cell r="N652">
            <v>68592559</v>
          </cell>
          <cell r="O652" t="str">
            <v>SALUD TOTAL E.P.S.</v>
          </cell>
        </row>
        <row r="653">
          <cell r="C653">
            <v>1050961305</v>
          </cell>
          <cell r="D653" t="str">
            <v>SALGADO FRANCO JOSE YESID</v>
          </cell>
          <cell r="E653" t="str">
            <v>OPERADOR DE PADRÓN</v>
          </cell>
          <cell r="G653" t="str">
            <v>X</v>
          </cell>
          <cell r="M653" t="str">
            <v>ENFERMEDAD GENERAL</v>
          </cell>
          <cell r="N653">
            <v>68684495</v>
          </cell>
          <cell r="O653" t="str">
            <v>SALUD TOTAL E.P.S.</v>
          </cell>
        </row>
        <row r="654">
          <cell r="C654">
            <v>1050961305</v>
          </cell>
          <cell r="D654" t="str">
            <v>SALGADO FRANCO JOSE YESID</v>
          </cell>
          <cell r="E654" t="str">
            <v>OPERADOR DE PADRÓN</v>
          </cell>
          <cell r="L654" t="str">
            <v>X</v>
          </cell>
          <cell r="M654" t="str">
            <v>AISLAMIENTO PREVENTIVO</v>
          </cell>
          <cell r="N654" t="str">
            <v>NT</v>
          </cell>
          <cell r="O654" t="str">
            <v>SALUD TOTAL E.P.S.</v>
          </cell>
        </row>
        <row r="655">
          <cell r="C655">
            <v>1050961305</v>
          </cell>
          <cell r="D655" t="str">
            <v>SALGADO FRANCO JOSE YESID</v>
          </cell>
          <cell r="E655" t="str">
            <v>OPERADOR DE PADRÓN</v>
          </cell>
          <cell r="G655" t="str">
            <v>X</v>
          </cell>
          <cell r="M655" t="str">
            <v>ENFERMEDAD GENERAL</v>
          </cell>
          <cell r="N655">
            <v>3565958</v>
          </cell>
          <cell r="O655" t="str">
            <v>SALUD TOTAL E.P.S.</v>
          </cell>
        </row>
        <row r="656">
          <cell r="C656">
            <v>1050961305</v>
          </cell>
          <cell r="D656" t="str">
            <v>SALGADO FRANCO JOSE YESID</v>
          </cell>
          <cell r="E656" t="str">
            <v>OPERADOR DE PADRÓN</v>
          </cell>
          <cell r="G656" t="str">
            <v>X</v>
          </cell>
          <cell r="M656" t="str">
            <v>ENFERMEDAD GENERAL</v>
          </cell>
          <cell r="N656">
            <v>7363794</v>
          </cell>
          <cell r="O656" t="str">
            <v>SALUD TOTAL E.P.S.</v>
          </cell>
        </row>
        <row r="657">
          <cell r="C657">
            <v>1050961305</v>
          </cell>
          <cell r="D657" t="str">
            <v>SALGADO FRANCO JOSE YESID</v>
          </cell>
          <cell r="E657" t="str">
            <v>OPERADOR DE PADRÓN</v>
          </cell>
          <cell r="G657" t="str">
            <v>X</v>
          </cell>
          <cell r="M657" t="str">
            <v>ENFERMEDAD GENERAL</v>
          </cell>
          <cell r="N657" t="str">
            <v>NT</v>
          </cell>
          <cell r="O657" t="str">
            <v>SALUD TOTAL E.P.S.</v>
          </cell>
        </row>
        <row r="658">
          <cell r="C658">
            <v>1050961305</v>
          </cell>
          <cell r="D658" t="str">
            <v>SALGADO FRANCO JOSE YESID</v>
          </cell>
          <cell r="E658" t="str">
            <v>OPERADOR DE PADRÓN</v>
          </cell>
          <cell r="G658" t="str">
            <v>X</v>
          </cell>
          <cell r="M658" t="str">
            <v>ENFERMEDAD GENERAL</v>
          </cell>
          <cell r="N658" t="str">
            <v>NT</v>
          </cell>
          <cell r="O658" t="str">
            <v>SALUD TOTAL E.P.S.</v>
          </cell>
        </row>
        <row r="659">
          <cell r="C659">
            <v>1050961305</v>
          </cell>
          <cell r="D659" t="str">
            <v>SALGADO FRANCO JOSE YESID</v>
          </cell>
          <cell r="E659" t="str">
            <v>OPERADOR DE PADRÓN</v>
          </cell>
          <cell r="G659" t="str">
            <v>X</v>
          </cell>
          <cell r="M659" t="str">
            <v>ENFERMEDAD GENERAL</v>
          </cell>
          <cell r="N659">
            <v>143768582</v>
          </cell>
          <cell r="O659" t="str">
            <v>SALUD TOTAL E.P.S.</v>
          </cell>
        </row>
        <row r="660">
          <cell r="C660">
            <v>1050961305</v>
          </cell>
          <cell r="D660" t="str">
            <v>SALGADO FRANCO JOSE YESID</v>
          </cell>
          <cell r="E660" t="str">
            <v>OPERADOR DE PADRÓN</v>
          </cell>
          <cell r="G660" t="str">
            <v>X</v>
          </cell>
          <cell r="M660" t="str">
            <v>ENFERMEDAD GENERAL</v>
          </cell>
          <cell r="N660">
            <v>1484909</v>
          </cell>
          <cell r="O660" t="str">
            <v>SALUD TOTAL E.P.S.</v>
          </cell>
        </row>
        <row r="661">
          <cell r="C661">
            <v>1050961305</v>
          </cell>
          <cell r="D661" t="str">
            <v>SALGADO FRANCO JOSE YESID</v>
          </cell>
          <cell r="E661" t="str">
            <v>OPERADOR DE PADRÓN</v>
          </cell>
          <cell r="G661" t="str">
            <v>X</v>
          </cell>
          <cell r="M661" t="str">
            <v>ENFERMEDAD GENERAL</v>
          </cell>
          <cell r="N661">
            <v>150967340</v>
          </cell>
          <cell r="O661" t="str">
            <v>SALUD TOTAL E.P.S.</v>
          </cell>
        </row>
        <row r="662">
          <cell r="C662">
            <v>1050961305</v>
          </cell>
          <cell r="D662" t="str">
            <v>SALGADO FRANCO JOSE YESID</v>
          </cell>
          <cell r="E662" t="str">
            <v>OPERADOR DE PADRÓN</v>
          </cell>
          <cell r="G662" t="str">
            <v>X</v>
          </cell>
          <cell r="M662" t="str">
            <v>ENFERMEDAD GENERAL</v>
          </cell>
          <cell r="N662">
            <v>143073994</v>
          </cell>
          <cell r="O662" t="str">
            <v>SALUD TOTAL E.P.S.</v>
          </cell>
        </row>
        <row r="663">
          <cell r="C663">
            <v>1050961305</v>
          </cell>
          <cell r="D663" t="str">
            <v>SALGADO FRANCO JOSE YESID</v>
          </cell>
          <cell r="E663" t="str">
            <v>OPERADOR DE PADRÓN</v>
          </cell>
          <cell r="H663" t="str">
            <v>X</v>
          </cell>
          <cell r="M663" t="str">
            <v>LICENCIA DE PATERNIDAD</v>
          </cell>
          <cell r="O663" t="str">
            <v>SALUD TOTAL E.P.S.</v>
          </cell>
        </row>
        <row r="664">
          <cell r="C664">
            <v>1050961305</v>
          </cell>
          <cell r="D664" t="str">
            <v>SALGADO FRANCO JOSE YESID</v>
          </cell>
          <cell r="E664" t="str">
            <v>OPERADOR DE PADRÓN</v>
          </cell>
          <cell r="G664" t="str">
            <v>x</v>
          </cell>
          <cell r="M664" t="str">
            <v>ENFERMEDAD GENERAL</v>
          </cell>
          <cell r="N664">
            <v>177370081</v>
          </cell>
          <cell r="O664" t="str">
            <v>SALUD TOTAL E.P.S.</v>
          </cell>
        </row>
        <row r="665">
          <cell r="C665">
            <v>1050960338</v>
          </cell>
          <cell r="D665" t="str">
            <v>SALGADO DOMINGUEZ JARLYS STIVEN</v>
          </cell>
          <cell r="E665" t="str">
            <v>OPERADOR DE PADRÓN</v>
          </cell>
          <cell r="G665" t="str">
            <v>X</v>
          </cell>
          <cell r="M665" t="str">
            <v>ENFERMEDAD GENERAL</v>
          </cell>
          <cell r="N665">
            <v>69646054</v>
          </cell>
          <cell r="O665" t="str">
            <v>SALUD TOTAL E.P.S.</v>
          </cell>
        </row>
        <row r="666">
          <cell r="C666">
            <v>1050960338</v>
          </cell>
          <cell r="D666" t="str">
            <v>SALGADO DOMINGUEZ JARLYS STIVEN</v>
          </cell>
          <cell r="E666" t="str">
            <v>OPERADOR DE PADRÓN</v>
          </cell>
          <cell r="G666" t="str">
            <v>X</v>
          </cell>
          <cell r="M666" t="str">
            <v>ENFERMEDAD GENERAL</v>
          </cell>
          <cell r="N666">
            <v>95516601</v>
          </cell>
          <cell r="O666" t="str">
            <v>SALUD TOTAL E.P.S.</v>
          </cell>
        </row>
        <row r="667">
          <cell r="C667">
            <v>1050960338</v>
          </cell>
          <cell r="D667" t="str">
            <v>SALGADO DOMINGUEZ JARLYS STIVEN</v>
          </cell>
          <cell r="E667" t="str">
            <v>OPERADOR DE PADRÓN</v>
          </cell>
          <cell r="G667" t="str">
            <v>X</v>
          </cell>
          <cell r="M667" t="str">
            <v>ENFERMEDAD GENERAL</v>
          </cell>
          <cell r="N667" t="str">
            <v>NT</v>
          </cell>
          <cell r="O667" t="str">
            <v>SALUD TOTAL E.P.S.</v>
          </cell>
        </row>
        <row r="668">
          <cell r="C668">
            <v>1050960338</v>
          </cell>
          <cell r="D668" t="str">
            <v>SALGADO DOMINGUEZ JARLYS STIVEN</v>
          </cell>
          <cell r="E668" t="str">
            <v>OPERADOR DE PADRÓN</v>
          </cell>
          <cell r="G668" t="str">
            <v>X</v>
          </cell>
          <cell r="M668" t="str">
            <v>ENFERMEDAD GENERAL</v>
          </cell>
          <cell r="N668" t="str">
            <v>NT</v>
          </cell>
          <cell r="O668" t="str">
            <v>SALUD TOTAL E.P.S.</v>
          </cell>
        </row>
        <row r="669">
          <cell r="C669">
            <v>1050960338</v>
          </cell>
          <cell r="D669" t="str">
            <v>SALGADO DOMINGUEZ JARLYS STIVEN</v>
          </cell>
          <cell r="E669" t="str">
            <v>OPERADOR DE PADRÓN</v>
          </cell>
          <cell r="G669" t="str">
            <v>X</v>
          </cell>
          <cell r="M669" t="str">
            <v>ENFERMEDAD GENERAL</v>
          </cell>
          <cell r="N669">
            <v>13778699</v>
          </cell>
          <cell r="O669" t="str">
            <v>SALUD TOTAL E.P.S.</v>
          </cell>
        </row>
        <row r="670">
          <cell r="C670">
            <v>1050960338</v>
          </cell>
          <cell r="D670" t="str">
            <v>SALGADO DOMINGUEZ JARLYS STIVEN</v>
          </cell>
          <cell r="E670" t="str">
            <v>OPERADOR DE PADRÓN</v>
          </cell>
          <cell r="G670" t="str">
            <v>X</v>
          </cell>
          <cell r="M670" t="str">
            <v>ENFERMEDAD GENERAL</v>
          </cell>
          <cell r="N670">
            <v>13761712</v>
          </cell>
          <cell r="O670" t="str">
            <v>SALUD TOTAL E.P.S.</v>
          </cell>
        </row>
        <row r="671">
          <cell r="C671">
            <v>1050960338</v>
          </cell>
          <cell r="D671" t="str">
            <v>SALGADO DOMINGUEZ JARLYS STIVEN</v>
          </cell>
          <cell r="E671" t="str">
            <v>OPERADOR DE PADRÓN</v>
          </cell>
          <cell r="G671" t="str">
            <v>X</v>
          </cell>
          <cell r="M671" t="str">
            <v>ENFERMEDAD GENERAL</v>
          </cell>
          <cell r="N671">
            <v>13778699</v>
          </cell>
          <cell r="O671" t="str">
            <v>SALUD TOTAL E.P.S.</v>
          </cell>
        </row>
        <row r="672">
          <cell r="C672">
            <v>1050960338</v>
          </cell>
          <cell r="D672" t="str">
            <v>SALGADO DOMINGUEZ JARLYS STIVEN</v>
          </cell>
          <cell r="E672" t="str">
            <v>OPERADOR DE PADRÓN</v>
          </cell>
          <cell r="G672" t="str">
            <v>X</v>
          </cell>
          <cell r="M672" t="str">
            <v>ENFERMEDAD GENERAL</v>
          </cell>
          <cell r="N672" t="str">
            <v>NT</v>
          </cell>
          <cell r="O672" t="str">
            <v>SALUD TOTAL E.P.S.</v>
          </cell>
        </row>
        <row r="673">
          <cell r="C673">
            <v>1050960338</v>
          </cell>
          <cell r="D673" t="str">
            <v>SALGADO DOMINGUEZ JARLYS STIVEN</v>
          </cell>
          <cell r="E673" t="str">
            <v>OPERADOR DE PADRÓN</v>
          </cell>
          <cell r="G673" t="str">
            <v>X</v>
          </cell>
          <cell r="M673" t="str">
            <v>ENFERMEDAD GENERAL</v>
          </cell>
          <cell r="N673">
            <v>122942476</v>
          </cell>
          <cell r="O673" t="str">
            <v>SALUD TOTAL E.P.S.</v>
          </cell>
        </row>
        <row r="674">
          <cell r="C674">
            <v>1050960338</v>
          </cell>
          <cell r="D674" t="str">
            <v>SALGADO DOMINGUEZ JARLYS STIVEN</v>
          </cell>
          <cell r="E674" t="str">
            <v>OPERADOR DE PADRÓN</v>
          </cell>
          <cell r="G674" t="str">
            <v>X</v>
          </cell>
          <cell r="M674" t="str">
            <v>ENFERMEDAD GENERAL</v>
          </cell>
          <cell r="N674" t="str">
            <v>NT</v>
          </cell>
          <cell r="O674" t="str">
            <v>SALUD TOTAL E.P.S.</v>
          </cell>
        </row>
        <row r="675">
          <cell r="C675">
            <v>1050960338</v>
          </cell>
          <cell r="D675" t="str">
            <v>SALGADO DOMINGUEZ JARLYS STIVEN</v>
          </cell>
          <cell r="E675" t="str">
            <v>OPERADOR DE PADRÓN</v>
          </cell>
          <cell r="G675" t="str">
            <v>X</v>
          </cell>
          <cell r="M675" t="str">
            <v>ENFERMEDAD GENERAL</v>
          </cell>
          <cell r="N675">
            <v>16294169</v>
          </cell>
          <cell r="O675" t="str">
            <v>SALUD TOTAL E.P.S.</v>
          </cell>
        </row>
        <row r="676">
          <cell r="C676">
            <v>1050960338</v>
          </cell>
          <cell r="D676" t="str">
            <v>SALGADO DOMINGUEZ JARLYS STIVEN</v>
          </cell>
          <cell r="E676" t="str">
            <v>OPERADOR DE PADRÓN</v>
          </cell>
          <cell r="G676" t="str">
            <v>X</v>
          </cell>
          <cell r="M676" t="str">
            <v>ENFERMEDAD GENERAL</v>
          </cell>
          <cell r="N676" t="str">
            <v>NT</v>
          </cell>
          <cell r="O676" t="str">
            <v>SALUD TOTAL E.P.S.</v>
          </cell>
        </row>
        <row r="677">
          <cell r="C677">
            <v>1050960338</v>
          </cell>
          <cell r="D677" t="str">
            <v>SALGADO DOMINGUEZ JARLYS STIVEN</v>
          </cell>
          <cell r="E677" t="str">
            <v>OPERADOR DE PADRÓN</v>
          </cell>
          <cell r="G677" t="str">
            <v>X</v>
          </cell>
          <cell r="M677" t="str">
            <v>ENFERMEDAD GENERAL</v>
          </cell>
          <cell r="N677">
            <v>195436</v>
          </cell>
          <cell r="O677" t="str">
            <v>SALUD TOTAL E.P.S.</v>
          </cell>
        </row>
        <row r="678">
          <cell r="C678">
            <v>1050960338</v>
          </cell>
          <cell r="D678" t="str">
            <v>SALGADO DOMINGUEZ JARLYS STIVEN</v>
          </cell>
          <cell r="E678" t="str">
            <v>OPERADOR DE PADRÓN</v>
          </cell>
          <cell r="G678" t="str">
            <v>x</v>
          </cell>
          <cell r="M678" t="str">
            <v>ENFERMEDAD GENERAL</v>
          </cell>
          <cell r="O678" t="str">
            <v>SALUD TOTAL E.P.S.</v>
          </cell>
        </row>
        <row r="679">
          <cell r="C679">
            <v>73208405</v>
          </cell>
          <cell r="D679" t="str">
            <v>SALCEDO HERRERA JIMMY TOM</v>
          </cell>
          <cell r="E679" t="str">
            <v>OPERADOR DE BUSETÓN</v>
          </cell>
          <cell r="G679" t="str">
            <v>X</v>
          </cell>
          <cell r="M679" t="str">
            <v>ENFERMEDAD GENERAL</v>
          </cell>
          <cell r="N679">
            <v>8461749</v>
          </cell>
          <cell r="O679" t="str">
            <v>SANITAS E.P.S</v>
          </cell>
        </row>
        <row r="680">
          <cell r="C680">
            <v>73189641</v>
          </cell>
          <cell r="D680" t="str">
            <v>SALCEDO CORREA JUAN CARLOS</v>
          </cell>
          <cell r="E680" t="str">
            <v>OPERADOR DE BUSETÓN</v>
          </cell>
          <cell r="G680" t="str">
            <v>X</v>
          </cell>
          <cell r="M680" t="str">
            <v>ENFERMEDAD GENERAL</v>
          </cell>
          <cell r="N680" t="str">
            <v>NT</v>
          </cell>
          <cell r="O680" t="str">
            <v>SURA E.P.S.</v>
          </cell>
        </row>
        <row r="681">
          <cell r="C681">
            <v>73189641</v>
          </cell>
          <cell r="D681" t="str">
            <v>SALCEDO CORREA JUAN CARLOS</v>
          </cell>
          <cell r="E681" t="str">
            <v>OPERADOR DE BUSETÓN</v>
          </cell>
          <cell r="G681" t="str">
            <v>X</v>
          </cell>
          <cell r="M681" t="str">
            <v>ENFERMEDAD GENERAL</v>
          </cell>
          <cell r="N681" t="str">
            <v>NT</v>
          </cell>
          <cell r="O681" t="str">
            <v>SURA E.P.S.</v>
          </cell>
        </row>
        <row r="682">
          <cell r="C682">
            <v>73189641</v>
          </cell>
          <cell r="D682" t="str">
            <v>SALCEDO CORREA JUAN CARLOS</v>
          </cell>
          <cell r="E682" t="str">
            <v>OPERADOR DE BUSETÓN</v>
          </cell>
          <cell r="G682" t="str">
            <v>X</v>
          </cell>
          <cell r="M682" t="str">
            <v>ENFERMEDAD GENERAL</v>
          </cell>
          <cell r="N682" t="str">
            <v>NT</v>
          </cell>
          <cell r="O682" t="str">
            <v>EPS MUTUAL SER</v>
          </cell>
        </row>
        <row r="683">
          <cell r="C683">
            <v>73189641</v>
          </cell>
          <cell r="D683" t="str">
            <v>SALCEDO CORREA JUAN CARLOS</v>
          </cell>
          <cell r="E683" t="str">
            <v>OPERADOR DE BUSETÓN</v>
          </cell>
          <cell r="G683" t="str">
            <v>X</v>
          </cell>
          <cell r="M683" t="str">
            <v>ENFERMEDAD GENERAL</v>
          </cell>
          <cell r="N683" t="str">
            <v>NT</v>
          </cell>
          <cell r="O683" t="str">
            <v>EPS MUTUAL SER</v>
          </cell>
        </row>
        <row r="684">
          <cell r="C684">
            <v>73189641</v>
          </cell>
          <cell r="D684" t="str">
            <v>SALCEDO CORREA JUAN CARLOS</v>
          </cell>
          <cell r="E684" t="str">
            <v>OPERADOR DE BUSETÓN</v>
          </cell>
          <cell r="G684" t="str">
            <v>X</v>
          </cell>
          <cell r="M684" t="str">
            <v>ENFERMEDAD GENERAL</v>
          </cell>
          <cell r="N684" t="str">
            <v>NT</v>
          </cell>
          <cell r="O684" t="str">
            <v>EPS MUTUAL SER</v>
          </cell>
        </row>
        <row r="685">
          <cell r="C685">
            <v>73189641</v>
          </cell>
          <cell r="D685" t="str">
            <v>SALCEDO CORREA JUAN CARLOS</v>
          </cell>
          <cell r="E685" t="str">
            <v>OPERADOR DE BUSETÓN</v>
          </cell>
          <cell r="G685" t="str">
            <v>X</v>
          </cell>
          <cell r="M685" t="str">
            <v>ENFERMEDAD GENERAL</v>
          </cell>
          <cell r="N685" t="str">
            <v>NT</v>
          </cell>
          <cell r="O685" t="str">
            <v>EPS MUTUAL SER</v>
          </cell>
        </row>
        <row r="686">
          <cell r="C686">
            <v>73189641</v>
          </cell>
          <cell r="D686" t="str">
            <v>SALCEDO CORREA JUAN CARLOS</v>
          </cell>
          <cell r="E686" t="str">
            <v>OPERADOR DE BUSETÓN</v>
          </cell>
          <cell r="G686" t="str">
            <v>X</v>
          </cell>
          <cell r="M686" t="str">
            <v>ENFERMEDAD GENERAL</v>
          </cell>
          <cell r="N686" t="str">
            <v>NT</v>
          </cell>
          <cell r="O686" t="str">
            <v>EPS MUTUAL SER</v>
          </cell>
        </row>
        <row r="687">
          <cell r="C687">
            <v>73189641</v>
          </cell>
          <cell r="D687" t="str">
            <v>SALCEDO CORREA JUAN CARLOS</v>
          </cell>
          <cell r="E687" t="str">
            <v>OPERADOR DE BUSETÓN</v>
          </cell>
          <cell r="G687" t="str">
            <v>X</v>
          </cell>
          <cell r="M687" t="str">
            <v>ENFERMEDAD GENERAL</v>
          </cell>
          <cell r="N687" t="str">
            <v>NT</v>
          </cell>
          <cell r="O687" t="str">
            <v>EPS MUTUAL SER</v>
          </cell>
        </row>
        <row r="688">
          <cell r="C688">
            <v>73189641</v>
          </cell>
          <cell r="D688" t="str">
            <v>SALCEDO CORREA JUAN CARLOS</v>
          </cell>
          <cell r="E688" t="str">
            <v>OPERADOR DE BUSETÓN</v>
          </cell>
          <cell r="G688" t="str">
            <v>X</v>
          </cell>
          <cell r="M688" t="str">
            <v>ENFERMEDAD GENERAL</v>
          </cell>
          <cell r="N688">
            <v>10646</v>
          </cell>
          <cell r="O688" t="str">
            <v>EPS MUTUAL SER</v>
          </cell>
        </row>
        <row r="689">
          <cell r="C689">
            <v>73189641</v>
          </cell>
          <cell r="D689" t="str">
            <v>SALCEDO CORREA JUAN CARLOS</v>
          </cell>
          <cell r="E689" t="str">
            <v>OPERADOR DE BUSETÓN</v>
          </cell>
          <cell r="G689" t="str">
            <v>X</v>
          </cell>
          <cell r="M689" t="str">
            <v>ENFERMEDAD GENERAL</v>
          </cell>
          <cell r="N689">
            <v>10883</v>
          </cell>
          <cell r="O689" t="str">
            <v>EPS MUTUAL SER</v>
          </cell>
        </row>
        <row r="690">
          <cell r="C690">
            <v>73189641</v>
          </cell>
          <cell r="D690" t="str">
            <v>SALCEDO CORREA JUAN CARLOS</v>
          </cell>
          <cell r="E690" t="str">
            <v>OPERADOR DE BUSETÓN</v>
          </cell>
          <cell r="G690" t="str">
            <v>X</v>
          </cell>
          <cell r="M690" t="str">
            <v>ENFERMEDAD GENERAL</v>
          </cell>
          <cell r="N690">
            <v>23277</v>
          </cell>
          <cell r="O690" t="str">
            <v>EPS MUTUAL SER</v>
          </cell>
        </row>
        <row r="691">
          <cell r="C691">
            <v>73189641</v>
          </cell>
          <cell r="D691" t="str">
            <v>SALCEDO CORREA JUAN CARLOS</v>
          </cell>
          <cell r="E691" t="str">
            <v>OPERADOR DE BUSETÓN</v>
          </cell>
          <cell r="F691" t="str">
            <v>X</v>
          </cell>
          <cell r="M691" t="str">
            <v>ACCIDENTE DE TRABAJO</v>
          </cell>
          <cell r="N691">
            <v>139844</v>
          </cell>
          <cell r="O691" t="str">
            <v>SURA E.P.S.</v>
          </cell>
        </row>
        <row r="692">
          <cell r="C692">
            <v>73189641</v>
          </cell>
          <cell r="D692" t="str">
            <v>SALCEDO CORREA JUAN CARLOS</v>
          </cell>
          <cell r="E692" t="str">
            <v>OPERADOR DE BUSETÓN</v>
          </cell>
          <cell r="G692" t="str">
            <v>X</v>
          </cell>
          <cell r="M692" t="str">
            <v>ENFERMEDAD GENERAL</v>
          </cell>
          <cell r="N692" t="str">
            <v>NT</v>
          </cell>
          <cell r="O692" t="str">
            <v>EPS MUTUAL SER</v>
          </cell>
        </row>
        <row r="693">
          <cell r="C693">
            <v>73189641</v>
          </cell>
          <cell r="D693" t="str">
            <v>SALCEDO CORREA JUAN CARLOS</v>
          </cell>
          <cell r="E693" t="str">
            <v>OPERADOR DE BUSETÓN</v>
          </cell>
          <cell r="G693" t="str">
            <v>X</v>
          </cell>
          <cell r="M693" t="str">
            <v>ENFERMEDAD GENERAL</v>
          </cell>
          <cell r="N693" t="str">
            <v>NT</v>
          </cell>
          <cell r="O693" t="str">
            <v>EPS MUTUAL SER</v>
          </cell>
        </row>
        <row r="694">
          <cell r="C694">
            <v>73189641</v>
          </cell>
          <cell r="D694" t="str">
            <v>SALCEDO CORREA JUAN CARLOS</v>
          </cell>
          <cell r="E694" t="str">
            <v>OPERADOR DE BUSETÓN</v>
          </cell>
          <cell r="G694" t="str">
            <v>x</v>
          </cell>
          <cell r="M694" t="str">
            <v>ENFERMEDAD GENERAL</v>
          </cell>
          <cell r="N694" t="str">
            <v>NT</v>
          </cell>
          <cell r="O694" t="str">
            <v>EPS MUTUAL SER</v>
          </cell>
        </row>
        <row r="695">
          <cell r="C695">
            <v>73189641</v>
          </cell>
          <cell r="D695" t="str">
            <v>SALCEDO CORREA JUAN CARLOS</v>
          </cell>
          <cell r="E695" t="str">
            <v>OPERADOR DE BUSETÓN</v>
          </cell>
          <cell r="G695" t="str">
            <v>x</v>
          </cell>
          <cell r="M695" t="str">
            <v>ENFERMEDAD GENERAL</v>
          </cell>
          <cell r="N695">
            <v>28271</v>
          </cell>
          <cell r="O695" t="str">
            <v>EPS MUTUAL SER</v>
          </cell>
        </row>
        <row r="696">
          <cell r="C696">
            <v>73198196</v>
          </cell>
          <cell r="D696" t="str">
            <v>SALAZAR LOPEZ JHON FRANKLIN</v>
          </cell>
          <cell r="E696" t="str">
            <v>OPERADOR DE PADRÓN</v>
          </cell>
          <cell r="G696" t="str">
            <v>X</v>
          </cell>
          <cell r="M696" t="str">
            <v>ENFERMEDAD GENERAL</v>
          </cell>
          <cell r="N696" t="str">
            <v>NT</v>
          </cell>
          <cell r="O696" t="str">
            <v>FAMISANAR E.P.S</v>
          </cell>
        </row>
        <row r="697">
          <cell r="C697">
            <v>73198196</v>
          </cell>
          <cell r="D697" t="str">
            <v>SALAZAR LOPEZ JHON FRANKLIN</v>
          </cell>
          <cell r="E697" t="str">
            <v>OPERADOR DE PADRÓN</v>
          </cell>
          <cell r="G697" t="str">
            <v>X</v>
          </cell>
          <cell r="M697" t="str">
            <v>ENFERMEDAD GENERAL</v>
          </cell>
          <cell r="N697" t="str">
            <v>NT</v>
          </cell>
          <cell r="O697" t="str">
            <v>FAMISANAR E.P.S</v>
          </cell>
        </row>
        <row r="698">
          <cell r="C698">
            <v>73198196</v>
          </cell>
          <cell r="D698" t="str">
            <v>SALAZAR LOPEZ JHON FRANKLIN</v>
          </cell>
          <cell r="E698" t="str">
            <v>OPERADOR DE PADRÓN</v>
          </cell>
          <cell r="G698" t="str">
            <v>X</v>
          </cell>
          <cell r="M698" t="str">
            <v>ENFERMEDAD GENERAL</v>
          </cell>
          <cell r="N698" t="str">
            <v>NT</v>
          </cell>
          <cell r="O698" t="str">
            <v>FAMISANAR E.P.S</v>
          </cell>
        </row>
        <row r="699">
          <cell r="C699">
            <v>73198196</v>
          </cell>
          <cell r="D699" t="str">
            <v>SALAZAR LOPEZ JHON FRANKLIN</v>
          </cell>
          <cell r="E699" t="str">
            <v>OPERADOR DE PADRÓN</v>
          </cell>
          <cell r="G699" t="str">
            <v>X</v>
          </cell>
          <cell r="M699" t="str">
            <v>ENFERMEDAD GENERAL</v>
          </cell>
          <cell r="N699">
            <v>3319368</v>
          </cell>
          <cell r="O699" t="str">
            <v>FAMISANAR E.P.S</v>
          </cell>
        </row>
        <row r="700">
          <cell r="C700">
            <v>73198196</v>
          </cell>
          <cell r="D700" t="str">
            <v>SALAZAR LOPEZ JHON FRANKLIN</v>
          </cell>
          <cell r="E700" t="str">
            <v>OPERADOR DE PADRÓN</v>
          </cell>
          <cell r="G700" t="str">
            <v>X</v>
          </cell>
          <cell r="M700" t="str">
            <v>ENFERMEDAD GENERAL</v>
          </cell>
          <cell r="N700">
            <v>3320600</v>
          </cell>
          <cell r="O700" t="str">
            <v>FAMISANAR E.P.S</v>
          </cell>
        </row>
        <row r="701">
          <cell r="C701">
            <v>73198196</v>
          </cell>
          <cell r="D701" t="str">
            <v>SALAZAR LOPEZ JHON FRANKLIN</v>
          </cell>
          <cell r="E701" t="str">
            <v>OPERADOR DE PADRÓN</v>
          </cell>
          <cell r="G701" t="str">
            <v>X</v>
          </cell>
          <cell r="M701" t="str">
            <v>ENFERMEDAD GENERAL</v>
          </cell>
          <cell r="N701" t="str">
            <v>NT</v>
          </cell>
          <cell r="O701" t="str">
            <v>FAMISANAR E.P.S</v>
          </cell>
        </row>
        <row r="702">
          <cell r="C702">
            <v>73198196</v>
          </cell>
          <cell r="D702" t="str">
            <v>SALAZAR LOPEZ JHON FRANKLIN</v>
          </cell>
          <cell r="E702" t="str">
            <v>OPERADOR DE PADRÓN</v>
          </cell>
          <cell r="G702" t="str">
            <v>X</v>
          </cell>
          <cell r="M702" t="str">
            <v>ENFERMEDAD GENERAL</v>
          </cell>
          <cell r="N702" t="str">
            <v>NT</v>
          </cell>
          <cell r="O702" t="str">
            <v>FAMISANAR E.P.S</v>
          </cell>
        </row>
        <row r="703">
          <cell r="C703">
            <v>73198196</v>
          </cell>
          <cell r="D703" t="str">
            <v>SALAZAR LOPEZ JHON FRANKLIN</v>
          </cell>
          <cell r="E703" t="str">
            <v>OPERADOR DE PADRÓN</v>
          </cell>
          <cell r="G703" t="str">
            <v>X</v>
          </cell>
          <cell r="M703" t="str">
            <v>ENFERMEDAD GENERAL</v>
          </cell>
          <cell r="N703">
            <v>399336</v>
          </cell>
          <cell r="O703" t="str">
            <v>FAMISANAR E.P.S</v>
          </cell>
        </row>
        <row r="704">
          <cell r="C704">
            <v>73198196</v>
          </cell>
          <cell r="D704" t="str">
            <v>SALAZAR LOPEZ JHON FRANKLIN</v>
          </cell>
          <cell r="E704" t="str">
            <v>OPERADOR DE PADRÓN</v>
          </cell>
          <cell r="G704" t="str">
            <v>X</v>
          </cell>
          <cell r="M704" t="str">
            <v>ENFERMEDAD GENERAL</v>
          </cell>
          <cell r="N704" t="str">
            <v>NT</v>
          </cell>
          <cell r="O704" t="str">
            <v>FAMISANAR E.P.S</v>
          </cell>
        </row>
        <row r="705">
          <cell r="C705">
            <v>73198196</v>
          </cell>
          <cell r="D705" t="str">
            <v>SALAZAR LOPEZ JHON FRANKLIN</v>
          </cell>
          <cell r="E705" t="str">
            <v>OPERADOR DE PADRÓN</v>
          </cell>
          <cell r="G705" t="str">
            <v>X</v>
          </cell>
          <cell r="M705" t="str">
            <v>ENFERMEDAD GENERAL</v>
          </cell>
          <cell r="N705" t="str">
            <v>NT</v>
          </cell>
          <cell r="O705" t="str">
            <v>FAMISANAR E.P.S</v>
          </cell>
        </row>
        <row r="706">
          <cell r="C706">
            <v>1051418658</v>
          </cell>
          <cell r="D706" t="str">
            <v>SALAS JULIO HENDERSON DANIEL</v>
          </cell>
          <cell r="E706" t="str">
            <v>OPERADOR DE PADRÓN</v>
          </cell>
          <cell r="G706" t="str">
            <v>X</v>
          </cell>
          <cell r="M706" t="str">
            <v>ENFERMEDAD GENERAL</v>
          </cell>
          <cell r="N706" t="str">
            <v>NT</v>
          </cell>
          <cell r="O706" t="str">
            <v>SALUD TOTAL E.P.S.</v>
          </cell>
        </row>
        <row r="707">
          <cell r="C707">
            <v>73008014</v>
          </cell>
          <cell r="D707" t="str">
            <v>SALAS CONTRERAS CARLOS ENRIQUE</v>
          </cell>
          <cell r="E707" t="str">
            <v>OPERADOR DE PADRÓN</v>
          </cell>
          <cell r="G707" t="str">
            <v>X</v>
          </cell>
          <cell r="M707" t="str">
            <v>ENFERMEDAD GENERAL</v>
          </cell>
          <cell r="N707">
            <v>5059488</v>
          </cell>
          <cell r="O707" t="str">
            <v>SALUD TOTAL E.P.S.</v>
          </cell>
        </row>
        <row r="708">
          <cell r="C708">
            <v>73008014</v>
          </cell>
          <cell r="D708" t="str">
            <v>SALAS CONTRERAS CARLOS ENRIQUE</v>
          </cell>
          <cell r="E708" t="str">
            <v>OPERADOR DE PADRÓN</v>
          </cell>
          <cell r="G708" t="str">
            <v>X</v>
          </cell>
          <cell r="M708" t="str">
            <v>ENFERMEDAD GENERAL</v>
          </cell>
          <cell r="N708">
            <v>8025382</v>
          </cell>
          <cell r="O708" t="str">
            <v>SALUD TOTAL E.P.S.</v>
          </cell>
        </row>
        <row r="709">
          <cell r="C709">
            <v>73008014</v>
          </cell>
          <cell r="D709" t="str">
            <v>SALAS CONTRERAS CARLOS ENRIQUE</v>
          </cell>
          <cell r="E709" t="str">
            <v>OPERADOR DE PADRÓN</v>
          </cell>
          <cell r="G709" t="str">
            <v>X</v>
          </cell>
          <cell r="M709" t="str">
            <v>ENFERMEDAD GENERAL</v>
          </cell>
          <cell r="N709">
            <v>1785993</v>
          </cell>
          <cell r="O709" t="str">
            <v>SALUD TOTAL E.P.S.</v>
          </cell>
        </row>
        <row r="710">
          <cell r="C710">
            <v>73008014</v>
          </cell>
          <cell r="D710" t="str">
            <v>SALAS CONTRERAS CARLOS ENRIQUE</v>
          </cell>
          <cell r="E710" t="str">
            <v>OPERADOR DE PADRÓN</v>
          </cell>
          <cell r="G710" t="str">
            <v>X</v>
          </cell>
          <cell r="M710" t="str">
            <v>ENFERMEDAD GENERAL</v>
          </cell>
          <cell r="N710">
            <v>2802933</v>
          </cell>
          <cell r="O710" t="str">
            <v>SALUD TOTAL E.P.S.</v>
          </cell>
        </row>
        <row r="711">
          <cell r="C711">
            <v>73008014</v>
          </cell>
          <cell r="D711" t="str">
            <v>SALAS CONTRERAS CARLOS ENRIQUE</v>
          </cell>
          <cell r="E711" t="str">
            <v>OPERADOR DE PADRÓN</v>
          </cell>
          <cell r="G711" t="str">
            <v>X</v>
          </cell>
          <cell r="M711" t="str">
            <v>ENFERMEDAD GENERAL</v>
          </cell>
          <cell r="N711">
            <v>21546</v>
          </cell>
          <cell r="O711" t="str">
            <v>SALUD TOTAL E.P.S.</v>
          </cell>
        </row>
        <row r="712">
          <cell r="C712">
            <v>73008014</v>
          </cell>
          <cell r="D712" t="str">
            <v>SALAS CONTRERAS CARLOS ENRIQUE</v>
          </cell>
          <cell r="E712" t="str">
            <v>OPERADOR DE PADRÓN</v>
          </cell>
          <cell r="G712" t="str">
            <v>X</v>
          </cell>
          <cell r="M712" t="str">
            <v>ENFERMEDAD GENERAL</v>
          </cell>
          <cell r="N712">
            <v>5839813</v>
          </cell>
          <cell r="O712" t="str">
            <v>SANITAS E.P.S</v>
          </cell>
        </row>
        <row r="713">
          <cell r="C713">
            <v>73008014</v>
          </cell>
          <cell r="D713" t="str">
            <v>SALAS CONTRERAS CARLOS ENRIQUE</v>
          </cell>
          <cell r="E713" t="str">
            <v>OPERADOR DE PADRÓN</v>
          </cell>
          <cell r="L713" t="str">
            <v>X</v>
          </cell>
          <cell r="M713" t="str">
            <v>AISLAMIENTO PREVENTIVO</v>
          </cell>
          <cell r="N713" t="str">
            <v>NT</v>
          </cell>
          <cell r="O713" t="str">
            <v>SANITAS E.P.S</v>
          </cell>
        </row>
        <row r="714">
          <cell r="C714">
            <v>73008014</v>
          </cell>
          <cell r="D714" t="str">
            <v>SALAS CONTRERAS CARLOS ENRIQUE</v>
          </cell>
          <cell r="E714" t="str">
            <v>OPERADOR DE PADRÓN</v>
          </cell>
          <cell r="L714" t="str">
            <v>X</v>
          </cell>
          <cell r="M714" t="str">
            <v>AISLAMIENTO PREVENTIVO</v>
          </cell>
          <cell r="N714" t="str">
            <v>NT</v>
          </cell>
          <cell r="O714" t="str">
            <v>SANITAS E.P.S</v>
          </cell>
        </row>
        <row r="715">
          <cell r="C715">
            <v>73008014</v>
          </cell>
          <cell r="D715" t="str">
            <v>SALAS CONTRERAS CARLOS ENRIQUE</v>
          </cell>
          <cell r="E715" t="str">
            <v>OPERADOR DE PADRÓN</v>
          </cell>
          <cell r="G715" t="str">
            <v>X</v>
          </cell>
          <cell r="M715" t="str">
            <v>ENFERMEDAD GENERAL</v>
          </cell>
          <cell r="N715">
            <v>6296098</v>
          </cell>
          <cell r="O715" t="str">
            <v>SANITAS E.P.S</v>
          </cell>
        </row>
        <row r="716">
          <cell r="C716">
            <v>73008014</v>
          </cell>
          <cell r="D716" t="str">
            <v>SALAS CONTRERAS CARLOS ENRIQUE</v>
          </cell>
          <cell r="E716" t="str">
            <v>OPERADOR DE PADRÓN</v>
          </cell>
          <cell r="G716" t="str">
            <v>X</v>
          </cell>
          <cell r="M716" t="str">
            <v>ENFERMEDAD GENERAL</v>
          </cell>
          <cell r="N716" t="str">
            <v>NT</v>
          </cell>
          <cell r="O716" t="str">
            <v>SANITAS E.P.S</v>
          </cell>
        </row>
        <row r="717">
          <cell r="C717">
            <v>73008014</v>
          </cell>
          <cell r="D717" t="str">
            <v>SALAS CONTRERAS CARLOS ENRIQUE</v>
          </cell>
          <cell r="E717" t="str">
            <v>OPERADOR DE PADRÓN</v>
          </cell>
          <cell r="G717" t="str">
            <v>X</v>
          </cell>
          <cell r="M717" t="str">
            <v>ENFERMEDAD GENERAL</v>
          </cell>
          <cell r="N717" t="str">
            <v>NT</v>
          </cell>
          <cell r="O717" t="str">
            <v>SANITAS E.P.S</v>
          </cell>
        </row>
        <row r="718">
          <cell r="C718">
            <v>73008014</v>
          </cell>
          <cell r="D718" t="str">
            <v>SALAS CONTRERAS CARLOS ENRIQUE</v>
          </cell>
          <cell r="E718" t="str">
            <v>OPERADOR DE PADRÓN</v>
          </cell>
          <cell r="G718" t="str">
            <v>X</v>
          </cell>
          <cell r="M718" t="str">
            <v>ENFERMEDAD GENERAL</v>
          </cell>
          <cell r="N718" t="str">
            <v>NT</v>
          </cell>
          <cell r="O718" t="str">
            <v>SANITAS E.P.S</v>
          </cell>
        </row>
        <row r="719">
          <cell r="C719">
            <v>73008014</v>
          </cell>
          <cell r="D719" t="str">
            <v>SALAS CONTRERAS CARLOS ENRIQUE</v>
          </cell>
          <cell r="E719" t="str">
            <v>OPERADOR DE PADRÓN</v>
          </cell>
          <cell r="G719" t="str">
            <v>X</v>
          </cell>
          <cell r="M719" t="str">
            <v>ENFERMEDAD GENERAL</v>
          </cell>
          <cell r="N719" t="str">
            <v>NT</v>
          </cell>
          <cell r="O719" t="str">
            <v>SANITAS E.P.S</v>
          </cell>
        </row>
        <row r="720">
          <cell r="C720">
            <v>73008014</v>
          </cell>
          <cell r="D720" t="str">
            <v>SALAS CONTRERAS CARLOS ENRIQUE</v>
          </cell>
          <cell r="E720" t="str">
            <v>OPERADOR DE PADRÓN</v>
          </cell>
          <cell r="G720" t="str">
            <v>X</v>
          </cell>
          <cell r="M720" t="str">
            <v>ENFERMEDAD GENERAL</v>
          </cell>
          <cell r="N720" t="str">
            <v>NT</v>
          </cell>
          <cell r="O720" t="str">
            <v>SANITAS E.P.S</v>
          </cell>
        </row>
        <row r="721">
          <cell r="C721">
            <v>73008014</v>
          </cell>
          <cell r="D721" t="str">
            <v>SALAS CONTRERAS CARLOS ENRIQUE</v>
          </cell>
          <cell r="E721" t="str">
            <v>OPERADOR DE PADRÓN</v>
          </cell>
          <cell r="G721" t="str">
            <v>X</v>
          </cell>
          <cell r="M721" t="str">
            <v>ENFERMEDAD GENERAL</v>
          </cell>
          <cell r="N721" t="str">
            <v>NT</v>
          </cell>
          <cell r="O721" t="str">
            <v>SANITAS E.P.S</v>
          </cell>
        </row>
        <row r="722">
          <cell r="C722">
            <v>73008014</v>
          </cell>
          <cell r="D722" t="str">
            <v>SALAS CONTRERAS CARLOS ENRIQUE</v>
          </cell>
          <cell r="E722" t="str">
            <v>OPERADOR DE PADRÓN</v>
          </cell>
          <cell r="G722" t="str">
            <v>X</v>
          </cell>
          <cell r="M722" t="str">
            <v>ENFERMEDAD GENERAL</v>
          </cell>
          <cell r="N722" t="str">
            <v>NT</v>
          </cell>
          <cell r="O722" t="str">
            <v>SANITAS E.P.S</v>
          </cell>
        </row>
        <row r="723">
          <cell r="C723">
            <v>73008014</v>
          </cell>
          <cell r="D723" t="str">
            <v>SALAS CONTRERAS CARLOS ENRIQUE</v>
          </cell>
          <cell r="E723" t="str">
            <v>OPERADOR DE PADRÓN</v>
          </cell>
          <cell r="G723" t="str">
            <v>X</v>
          </cell>
          <cell r="M723" t="str">
            <v>ENFERMEDAD GENERAL</v>
          </cell>
          <cell r="N723">
            <v>72219</v>
          </cell>
          <cell r="O723" t="str">
            <v>SANITAS E.P.S</v>
          </cell>
        </row>
        <row r="724">
          <cell r="C724">
            <v>73008014</v>
          </cell>
          <cell r="D724" t="str">
            <v>SALAS CONTRERAS CARLOS ENRIQUE</v>
          </cell>
          <cell r="E724" t="str">
            <v>OPERADOR DE PADRÓN</v>
          </cell>
          <cell r="G724" t="str">
            <v>X</v>
          </cell>
          <cell r="M724" t="str">
            <v>ENFERMEDAD GENERAL</v>
          </cell>
          <cell r="N724">
            <v>7230778</v>
          </cell>
          <cell r="O724" t="str">
            <v>SANITAS E.P.S</v>
          </cell>
        </row>
        <row r="725">
          <cell r="C725">
            <v>73008014</v>
          </cell>
          <cell r="D725" t="str">
            <v>SALAS CONTRERAS CARLOS ENRIQUE</v>
          </cell>
          <cell r="E725" t="str">
            <v>OPERADOR DE PADRÓN</v>
          </cell>
          <cell r="G725" t="str">
            <v>X</v>
          </cell>
          <cell r="M725" t="str">
            <v>ENFERMEDAD GENERAL</v>
          </cell>
          <cell r="N725">
            <v>7244346</v>
          </cell>
          <cell r="O725" t="str">
            <v>SANITAS E.P.S</v>
          </cell>
        </row>
        <row r="726">
          <cell r="C726">
            <v>73008014</v>
          </cell>
          <cell r="D726" t="str">
            <v>SALAS CONTRERAS CARLOS ENRIQUE</v>
          </cell>
          <cell r="E726" t="str">
            <v>OPERADOR DE PADRÓN</v>
          </cell>
          <cell r="G726" t="str">
            <v>X</v>
          </cell>
          <cell r="M726" t="str">
            <v>ENFERMEDAD GENERAL</v>
          </cell>
          <cell r="N726">
            <v>7296355</v>
          </cell>
          <cell r="O726" t="str">
            <v>SANITAS E.P.S</v>
          </cell>
        </row>
        <row r="727">
          <cell r="C727">
            <v>73008014</v>
          </cell>
          <cell r="D727" t="str">
            <v>SALAS CONTRERAS CARLOS ENRIQUE</v>
          </cell>
          <cell r="E727" t="str">
            <v>OPERADOR DE PADRÓN</v>
          </cell>
          <cell r="G727" t="str">
            <v>X</v>
          </cell>
          <cell r="M727" t="str">
            <v>ENFERMEDAD GENERAL</v>
          </cell>
          <cell r="N727" t="str">
            <v>NT</v>
          </cell>
          <cell r="O727" t="str">
            <v>SANITAS E.P.S</v>
          </cell>
        </row>
        <row r="728">
          <cell r="C728">
            <v>73008014</v>
          </cell>
          <cell r="D728" t="str">
            <v>SALAS CONTRERAS CARLOS ENRIQUE</v>
          </cell>
          <cell r="E728" t="str">
            <v>OPERADOR DE PADRÓN</v>
          </cell>
          <cell r="G728" t="str">
            <v>X</v>
          </cell>
          <cell r="M728" t="str">
            <v>ENFERMEDAD GENERAL</v>
          </cell>
          <cell r="N728">
            <v>7384181</v>
          </cell>
          <cell r="O728" t="str">
            <v>SANITAS E.P.S</v>
          </cell>
        </row>
        <row r="729">
          <cell r="C729">
            <v>73008014</v>
          </cell>
          <cell r="D729" t="str">
            <v>SALAS CONTRERAS CARLOS ENRIQUE</v>
          </cell>
          <cell r="E729" t="str">
            <v>OPERADOR DE PADRÓN</v>
          </cell>
          <cell r="G729" t="str">
            <v>X</v>
          </cell>
          <cell r="M729" t="str">
            <v>ENFERMEDAD GENERAL</v>
          </cell>
          <cell r="N729">
            <v>7397327</v>
          </cell>
          <cell r="O729" t="str">
            <v>SANITAS E.P.S</v>
          </cell>
        </row>
        <row r="730">
          <cell r="C730">
            <v>73008014</v>
          </cell>
          <cell r="D730" t="str">
            <v>SALAS CONTRERAS CARLOS ENRIQUE</v>
          </cell>
          <cell r="E730" t="str">
            <v>OPERADOR DE PADRÓN</v>
          </cell>
          <cell r="G730" t="str">
            <v>X</v>
          </cell>
          <cell r="M730" t="str">
            <v>ENFERMEDAD GENERAL</v>
          </cell>
          <cell r="N730">
            <v>7744108</v>
          </cell>
          <cell r="O730" t="str">
            <v>SANITAS E.P.S</v>
          </cell>
        </row>
        <row r="731">
          <cell r="C731">
            <v>73008014</v>
          </cell>
          <cell r="D731" t="str">
            <v>SALAS CONTRERAS CARLOS ENRIQUE</v>
          </cell>
          <cell r="E731" t="str">
            <v>OPERADOR DE PADRÓN</v>
          </cell>
          <cell r="G731" t="str">
            <v>X</v>
          </cell>
          <cell r="M731" t="str">
            <v>ENFERMEDAD GENERAL</v>
          </cell>
          <cell r="N731" t="str">
            <v>NT</v>
          </cell>
          <cell r="O731" t="str">
            <v>SANITAS E.P.S</v>
          </cell>
        </row>
        <row r="732">
          <cell r="C732">
            <v>73008014</v>
          </cell>
          <cell r="D732" t="str">
            <v>SALAS CONTRERAS CARLOS ENRIQUE</v>
          </cell>
          <cell r="E732" t="str">
            <v>OPERADOR DE PADRÓN</v>
          </cell>
          <cell r="G732" t="str">
            <v>X</v>
          </cell>
          <cell r="M732" t="str">
            <v>ENFERMEDAD GENERAL</v>
          </cell>
          <cell r="N732">
            <v>7758816</v>
          </cell>
          <cell r="O732" t="str">
            <v>SANITAS E.P.S</v>
          </cell>
        </row>
        <row r="733">
          <cell r="C733">
            <v>73008014</v>
          </cell>
          <cell r="D733" t="str">
            <v>SALAS CONTRERAS CARLOS ENRIQUE</v>
          </cell>
          <cell r="E733" t="str">
            <v>OPERADOR DE PADRÓN</v>
          </cell>
          <cell r="G733" t="str">
            <v>X</v>
          </cell>
          <cell r="M733" t="str">
            <v>ENFERMEDAD GENERAL</v>
          </cell>
          <cell r="N733">
            <v>7849113</v>
          </cell>
          <cell r="O733" t="str">
            <v>SANITAS E.P.S</v>
          </cell>
        </row>
        <row r="734">
          <cell r="C734">
            <v>73008014</v>
          </cell>
          <cell r="D734" t="str">
            <v>SALAS CONTRERAS CARLOS ENRIQUE</v>
          </cell>
          <cell r="E734" t="str">
            <v>OPERADOR DE PADRÓN</v>
          </cell>
          <cell r="G734" t="str">
            <v>X</v>
          </cell>
          <cell r="M734" t="str">
            <v>ENFERMEDAD GENERAL</v>
          </cell>
          <cell r="N734">
            <v>8165882</v>
          </cell>
          <cell r="O734" t="str">
            <v>SANITAS E.P.S</v>
          </cell>
        </row>
        <row r="735">
          <cell r="C735">
            <v>73008014</v>
          </cell>
          <cell r="D735" t="str">
            <v>SALAS CONTRERAS CARLOS ENRIQUE</v>
          </cell>
          <cell r="E735" t="str">
            <v>OPERADOR DE PADRÓN</v>
          </cell>
          <cell r="G735" t="str">
            <v>X</v>
          </cell>
          <cell r="M735" t="str">
            <v>ENFERMEDAD GENERAL</v>
          </cell>
          <cell r="N735">
            <v>8250317</v>
          </cell>
          <cell r="O735" t="str">
            <v>SANITAS E.P.S</v>
          </cell>
        </row>
        <row r="736">
          <cell r="C736">
            <v>73008014</v>
          </cell>
          <cell r="D736" t="str">
            <v>SALAS CONTRERAS CARLOS ENRIQUE</v>
          </cell>
          <cell r="E736" t="str">
            <v>OPERADOR DE PADRÓN</v>
          </cell>
          <cell r="G736" t="str">
            <v>X</v>
          </cell>
          <cell r="M736" t="str">
            <v>ENFERMEDAD GENERAL</v>
          </cell>
          <cell r="N736" t="str">
            <v>NT</v>
          </cell>
          <cell r="O736" t="str">
            <v>SANITAS E.P.S</v>
          </cell>
        </row>
        <row r="737">
          <cell r="C737">
            <v>73008014</v>
          </cell>
          <cell r="D737" t="str">
            <v>SALAS CONTRERAS CARLOS ENRIQUE</v>
          </cell>
          <cell r="E737" t="str">
            <v>OPERADOR DE PADRÓN</v>
          </cell>
          <cell r="G737" t="str">
            <v>X</v>
          </cell>
          <cell r="M737" t="str">
            <v>ENFERMEDAD GENERAL</v>
          </cell>
          <cell r="N737" t="str">
            <v>NT</v>
          </cell>
          <cell r="O737" t="str">
            <v>SANITAS E.P.S</v>
          </cell>
        </row>
        <row r="738">
          <cell r="C738">
            <v>73008014</v>
          </cell>
          <cell r="D738" t="str">
            <v>SALAS CONTRERAS CARLOS ENRIQUE</v>
          </cell>
          <cell r="E738" t="str">
            <v>OPERADOR DE PADRÓN</v>
          </cell>
          <cell r="G738" t="str">
            <v>x</v>
          </cell>
          <cell r="M738" t="str">
            <v>ENFERMEDAD GENERAL</v>
          </cell>
          <cell r="N738" t="str">
            <v>NT</v>
          </cell>
          <cell r="O738" t="str">
            <v>SANITAS E.P.S</v>
          </cell>
        </row>
        <row r="739">
          <cell r="C739">
            <v>73008014</v>
          </cell>
          <cell r="D739" t="str">
            <v>SALAS CONTRERAS CARLOS ENRIQUE</v>
          </cell>
          <cell r="E739" t="str">
            <v>OPERADOR DE PADRÓN</v>
          </cell>
          <cell r="G739" t="str">
            <v>x</v>
          </cell>
          <cell r="M739" t="str">
            <v>ENFERMEDAD GENERAL</v>
          </cell>
          <cell r="N739">
            <v>8760226</v>
          </cell>
          <cell r="O739" t="str">
            <v>SANITAS E.P.S</v>
          </cell>
        </row>
        <row r="740">
          <cell r="C740">
            <v>73008014</v>
          </cell>
          <cell r="D740" t="str">
            <v>SALAS CONTRERAS CARLOS ENRIQUE</v>
          </cell>
          <cell r="E740" t="str">
            <v>OPERADOR DE PADRÓN</v>
          </cell>
          <cell r="G740" t="str">
            <v>x</v>
          </cell>
          <cell r="M740" t="str">
            <v>ENFERMEDAD GENERAL</v>
          </cell>
          <cell r="N740">
            <v>8908480</v>
          </cell>
          <cell r="O740" t="str">
            <v>SANITAS E.P.S</v>
          </cell>
        </row>
        <row r="741">
          <cell r="C741">
            <v>73008014</v>
          </cell>
          <cell r="D741" t="str">
            <v>SALAS CONTRERAS CARLOS ENRIQUE</v>
          </cell>
          <cell r="E741" t="str">
            <v>OPERADOR DE PADRÓN</v>
          </cell>
          <cell r="G741" t="str">
            <v>x</v>
          </cell>
          <cell r="M741" t="str">
            <v>ENFERMEDAD GENERAL</v>
          </cell>
          <cell r="N741">
            <v>73008014</v>
          </cell>
          <cell r="O741" t="str">
            <v>SANITAS E.P.S</v>
          </cell>
        </row>
        <row r="742">
          <cell r="C742">
            <v>73008014</v>
          </cell>
          <cell r="D742" t="str">
            <v>SALAS CONTRERAS CARLOS ENRIQUE</v>
          </cell>
          <cell r="E742" t="str">
            <v>OPERADOR DE PADRÓN</v>
          </cell>
          <cell r="G742" t="str">
            <v>X</v>
          </cell>
          <cell r="M742" t="str">
            <v>ENFERMEDAD GENERAL</v>
          </cell>
          <cell r="N742">
            <v>9161641</v>
          </cell>
          <cell r="O742" t="str">
            <v>SANITAS E.P.S</v>
          </cell>
        </row>
        <row r="743">
          <cell r="C743">
            <v>1047441074</v>
          </cell>
          <cell r="D743" t="str">
            <v>RUIZ PINEDO GERMAN ANDRES</v>
          </cell>
          <cell r="E743" t="str">
            <v>COORDINADOR DE OPERACIONES</v>
          </cell>
          <cell r="G743" t="str">
            <v>X</v>
          </cell>
          <cell r="M743" t="str">
            <v>ENFERMEDAD GENERAL</v>
          </cell>
          <cell r="N743">
            <v>180042510</v>
          </cell>
          <cell r="O743" t="str">
            <v>SALUD TOTAL E.P.S.</v>
          </cell>
        </row>
        <row r="744">
          <cell r="C744">
            <v>1047441074</v>
          </cell>
          <cell r="D744" t="str">
            <v>RUIZ PINEDO GERMAN ANDRES</v>
          </cell>
          <cell r="E744" t="str">
            <v>COORDINADOR DE OPERACIONES</v>
          </cell>
          <cell r="G744" t="str">
            <v>X</v>
          </cell>
          <cell r="M744" t="str">
            <v>ENFERMEDAD GENERAL</v>
          </cell>
          <cell r="N744">
            <v>180040845</v>
          </cell>
          <cell r="O744" t="str">
            <v>SALUD TOTAL E.P.S.</v>
          </cell>
        </row>
        <row r="745">
          <cell r="C745">
            <v>1047441074</v>
          </cell>
          <cell r="D745" t="str">
            <v>RUIZ PINEDO GERMAN ANDRES</v>
          </cell>
          <cell r="E745" t="str">
            <v>COORDINADOR DE OPERACIONES</v>
          </cell>
          <cell r="G745" t="str">
            <v>X</v>
          </cell>
          <cell r="M745" t="str">
            <v>ENFERMEDAD GENERAL</v>
          </cell>
          <cell r="N745">
            <v>1408009</v>
          </cell>
          <cell r="O745" t="str">
            <v>SALUD TOTAL E.P.S.</v>
          </cell>
        </row>
        <row r="746">
          <cell r="C746">
            <v>1047441074</v>
          </cell>
          <cell r="D746" t="str">
            <v>RUIZ PINEDO GERMAN ANDRES</v>
          </cell>
          <cell r="E746" t="str">
            <v>COORDINADOR DE OPERACIONES</v>
          </cell>
          <cell r="G746" t="str">
            <v>X</v>
          </cell>
          <cell r="M746" t="str">
            <v>ENFERMEDAD GENERAL</v>
          </cell>
          <cell r="N746">
            <v>182704828</v>
          </cell>
          <cell r="O746" t="str">
            <v>SALUD TOTAL E.P.S.</v>
          </cell>
        </row>
        <row r="747">
          <cell r="C747">
            <v>1047441074</v>
          </cell>
          <cell r="D747" t="str">
            <v>RUIZ PINEDO GERMAN ANDRES</v>
          </cell>
          <cell r="E747" t="str">
            <v>COORDINADOR DE OPERACIONES</v>
          </cell>
          <cell r="L747" t="str">
            <v>X</v>
          </cell>
          <cell r="M747" t="str">
            <v>AISLAMIENTO PREVENTIVO</v>
          </cell>
          <cell r="N747" t="str">
            <v>NT</v>
          </cell>
          <cell r="O747" t="str">
            <v>SALUD TOTAL E.P.S.</v>
          </cell>
        </row>
        <row r="748">
          <cell r="C748">
            <v>1047441074</v>
          </cell>
          <cell r="D748" t="str">
            <v>RUIZ PINEDO GERMAN ANDRES</v>
          </cell>
          <cell r="E748" t="str">
            <v>COORDINADOR DE OPERACIONES</v>
          </cell>
          <cell r="G748" t="str">
            <v>X</v>
          </cell>
          <cell r="M748" t="str">
            <v>ENFERMEDAD GENERAL</v>
          </cell>
          <cell r="N748">
            <v>60908223</v>
          </cell>
          <cell r="O748" t="str">
            <v>SALUD TOTAL E.P.S.</v>
          </cell>
        </row>
        <row r="749">
          <cell r="C749">
            <v>1047441074</v>
          </cell>
          <cell r="D749" t="str">
            <v>RUIZ PINEDO GERMAN ANDRES</v>
          </cell>
          <cell r="E749" t="str">
            <v>COORDINADOR DE OPERACIONES</v>
          </cell>
          <cell r="G749" t="str">
            <v>X</v>
          </cell>
          <cell r="M749" t="str">
            <v>ENFERMEDAD GENERAL</v>
          </cell>
          <cell r="N749">
            <v>17413018</v>
          </cell>
          <cell r="O749" t="str">
            <v>SALUD TOTAL E.P.S.</v>
          </cell>
        </row>
        <row r="750">
          <cell r="C750">
            <v>1047441074</v>
          </cell>
          <cell r="D750" t="str">
            <v>RUIZ PINEDO GERMAN ANDRES</v>
          </cell>
          <cell r="E750" t="str">
            <v>COORDINADOR DE OPERACIONES</v>
          </cell>
          <cell r="G750" t="str">
            <v>X</v>
          </cell>
          <cell r="M750" t="str">
            <v>ENFERMEDAD GENERAL</v>
          </cell>
          <cell r="N750">
            <v>17317539</v>
          </cell>
          <cell r="O750" t="str">
            <v>SALUD TOTAL E.P.S.</v>
          </cell>
        </row>
        <row r="751">
          <cell r="C751">
            <v>1047441074</v>
          </cell>
          <cell r="D751" t="str">
            <v>RUIZ PINEDO GERMAN ANDRES</v>
          </cell>
          <cell r="E751" t="str">
            <v>COORDINADOR DE OPERACIONES</v>
          </cell>
          <cell r="G751" t="str">
            <v>X</v>
          </cell>
          <cell r="M751" t="str">
            <v>ENFERMEDAD GENERAL</v>
          </cell>
          <cell r="N751">
            <v>143755286</v>
          </cell>
          <cell r="O751" t="str">
            <v>SALUD TOTAL E.P.S.</v>
          </cell>
        </row>
        <row r="752">
          <cell r="C752">
            <v>1047441074</v>
          </cell>
          <cell r="D752" t="str">
            <v>RUIZ PINEDO GERMAN ANDRES</v>
          </cell>
          <cell r="E752" t="str">
            <v>COORDINADOR DE OPERACIONES</v>
          </cell>
          <cell r="G752" t="str">
            <v>X</v>
          </cell>
          <cell r="M752" t="str">
            <v>ENFERMEDAD GENERAL</v>
          </cell>
          <cell r="N752">
            <v>36810914</v>
          </cell>
          <cell r="O752" t="str">
            <v>SURA E.P.S.</v>
          </cell>
        </row>
        <row r="753">
          <cell r="C753">
            <v>1070812449</v>
          </cell>
          <cell r="D753" t="str">
            <v>RUENDES CORDOBA WILLIAM</v>
          </cell>
          <cell r="E753" t="str">
            <v>OPERADOR DE PADRÓN</v>
          </cell>
          <cell r="G753" t="str">
            <v>X</v>
          </cell>
          <cell r="M753" t="str">
            <v>ENFERMEDAD GENERAL</v>
          </cell>
          <cell r="N753">
            <v>179948762</v>
          </cell>
          <cell r="O753" t="str">
            <v>SALUD TOTAL E.P.S.</v>
          </cell>
        </row>
        <row r="754">
          <cell r="C754">
            <v>1070812449</v>
          </cell>
          <cell r="D754" t="str">
            <v>RUENDES CORDOBA WILLIAM</v>
          </cell>
          <cell r="E754" t="str">
            <v>OPERADOR DE PADRÓN</v>
          </cell>
          <cell r="G754" t="str">
            <v>X</v>
          </cell>
          <cell r="M754" t="str">
            <v>ENFERMEDAD GENERAL</v>
          </cell>
          <cell r="N754">
            <v>180584534</v>
          </cell>
          <cell r="O754" t="str">
            <v>SALUD TOTAL E.P.S.</v>
          </cell>
        </row>
        <row r="755">
          <cell r="C755">
            <v>1070812449</v>
          </cell>
          <cell r="D755" t="str">
            <v>RUENDES CORDOBA WILLIAM</v>
          </cell>
          <cell r="E755" t="str">
            <v>OPERADOR DE PADRÓN</v>
          </cell>
          <cell r="G755" t="str">
            <v>X</v>
          </cell>
          <cell r="M755" t="str">
            <v>ENFERMEDAD GENERAL</v>
          </cell>
          <cell r="N755">
            <v>169683758</v>
          </cell>
          <cell r="O755" t="str">
            <v>SALUD TOTAL E.P.S.</v>
          </cell>
        </row>
        <row r="756">
          <cell r="C756">
            <v>1070812449</v>
          </cell>
          <cell r="D756" t="str">
            <v>RUENDES CORDOBA WILLIAM</v>
          </cell>
          <cell r="E756" t="str">
            <v>OPERADOR DE PADRÓN</v>
          </cell>
          <cell r="G756" t="str">
            <v>X</v>
          </cell>
          <cell r="M756" t="str">
            <v>ENFERMEDAD GENERAL</v>
          </cell>
          <cell r="N756" t="str">
            <v>NA</v>
          </cell>
          <cell r="O756" t="str">
            <v>SALUD TOTAL E.P.S.</v>
          </cell>
        </row>
        <row r="757">
          <cell r="C757">
            <v>1070812449</v>
          </cell>
          <cell r="D757" t="str">
            <v>RUENDES CORDOBA WILLIAM</v>
          </cell>
          <cell r="E757" t="str">
            <v>OPERADOR DE PADRÓN</v>
          </cell>
          <cell r="G757" t="str">
            <v>X</v>
          </cell>
          <cell r="M757" t="str">
            <v>ENFERMEDAD GENERAL</v>
          </cell>
          <cell r="N757" t="str">
            <v>NT</v>
          </cell>
          <cell r="O757" t="str">
            <v>SALUD TOTAL E.P.S.</v>
          </cell>
        </row>
        <row r="758">
          <cell r="C758">
            <v>1070812449</v>
          </cell>
          <cell r="D758" t="str">
            <v>RUENDES CORDOBA WILLIAM</v>
          </cell>
          <cell r="E758" t="str">
            <v>OPERADOR DE PADRÓN</v>
          </cell>
          <cell r="G758" t="str">
            <v>X</v>
          </cell>
          <cell r="M758" t="str">
            <v>ENFERMEDAD GENERAL</v>
          </cell>
          <cell r="N758">
            <v>5888689</v>
          </cell>
          <cell r="O758" t="str">
            <v>SALUD TOTAL E.P.S.</v>
          </cell>
        </row>
        <row r="759">
          <cell r="C759">
            <v>1070812449</v>
          </cell>
          <cell r="D759" t="str">
            <v>RUENDES CORDOBA WILLIAM</v>
          </cell>
          <cell r="E759" t="str">
            <v>OPERADOR DE PADRÓN</v>
          </cell>
          <cell r="G759" t="str">
            <v>X</v>
          </cell>
          <cell r="M759" t="str">
            <v>ENFERMEDAD GENERAL</v>
          </cell>
          <cell r="N759">
            <v>8165685</v>
          </cell>
          <cell r="O759" t="str">
            <v>SALUD TOTAL E.P.S.</v>
          </cell>
        </row>
        <row r="760">
          <cell r="C760">
            <v>1070812449</v>
          </cell>
          <cell r="D760" t="str">
            <v>RUENDES CORDOBA WILLIAM</v>
          </cell>
          <cell r="E760" t="str">
            <v>OPERADOR DE PADRÓN</v>
          </cell>
          <cell r="L760" t="str">
            <v>X</v>
          </cell>
          <cell r="M760" t="str">
            <v>AISLAMIENTO PREVENTIVO</v>
          </cell>
          <cell r="N760" t="str">
            <v>NT</v>
          </cell>
          <cell r="O760" t="str">
            <v>SALUD TOTAL E.P.S.</v>
          </cell>
        </row>
        <row r="761">
          <cell r="C761">
            <v>1070812449</v>
          </cell>
          <cell r="D761" t="str">
            <v>RUENDES CORDOBA WILLIAM</v>
          </cell>
          <cell r="E761" t="str">
            <v>OPERADOR DE PADRÓN</v>
          </cell>
          <cell r="G761" t="str">
            <v>X</v>
          </cell>
          <cell r="M761" t="str">
            <v>ENFERMEDAD GENERAL</v>
          </cell>
          <cell r="N761">
            <v>1544966</v>
          </cell>
          <cell r="O761" t="str">
            <v>SALUD TOTAL E.P.S.</v>
          </cell>
        </row>
        <row r="762">
          <cell r="C762">
            <v>1070812449</v>
          </cell>
          <cell r="D762" t="str">
            <v>RUENDES CORDOBA WILLIAM</v>
          </cell>
          <cell r="E762" t="str">
            <v>OPERADOR DE PADRÓN</v>
          </cell>
          <cell r="G762" t="str">
            <v>X</v>
          </cell>
          <cell r="M762" t="str">
            <v>ENFERMEDAD GENERAL</v>
          </cell>
          <cell r="N762">
            <v>2641714</v>
          </cell>
          <cell r="O762" t="str">
            <v>SALUD TOTAL E.P.S.</v>
          </cell>
        </row>
        <row r="763">
          <cell r="C763">
            <v>1070812449</v>
          </cell>
          <cell r="D763" t="str">
            <v>RUENDES CORDOBA WILLIAM</v>
          </cell>
          <cell r="E763" t="str">
            <v>OPERADOR DE PADRÓN</v>
          </cell>
          <cell r="G763" t="str">
            <v>X</v>
          </cell>
          <cell r="M763" t="str">
            <v>ENFERMEDAD GENERAL</v>
          </cell>
          <cell r="N763" t="str">
            <v>NT</v>
          </cell>
          <cell r="O763" t="str">
            <v>SALUD TOTAL E.P.S.</v>
          </cell>
        </row>
        <row r="764">
          <cell r="C764">
            <v>1070812449</v>
          </cell>
          <cell r="D764" t="str">
            <v>RUENDES CORDOBA WILLIAM</v>
          </cell>
          <cell r="E764" t="str">
            <v>OPERADOR DE PADRÓN</v>
          </cell>
          <cell r="G764" t="str">
            <v>X</v>
          </cell>
          <cell r="M764" t="str">
            <v>ENFERMEDAD GENERAL</v>
          </cell>
          <cell r="N764">
            <v>4684319</v>
          </cell>
          <cell r="O764" t="str">
            <v>SALUD TOTAL E.P.S.</v>
          </cell>
        </row>
        <row r="765">
          <cell r="C765">
            <v>1070812449</v>
          </cell>
          <cell r="D765" t="str">
            <v>RUENDES CORDOBA WILLIAM</v>
          </cell>
          <cell r="E765" t="str">
            <v>OPERADOR DE PADRÓN</v>
          </cell>
          <cell r="G765" t="str">
            <v>X</v>
          </cell>
          <cell r="M765" t="str">
            <v>ENFERMEDAD GENERAL</v>
          </cell>
          <cell r="N765">
            <v>68621309</v>
          </cell>
          <cell r="O765" t="str">
            <v>SALUD TOTAL E.P.S.</v>
          </cell>
        </row>
        <row r="766">
          <cell r="C766">
            <v>1070812449</v>
          </cell>
          <cell r="D766" t="str">
            <v>RUENDES CORDOBA WILLIAM</v>
          </cell>
          <cell r="E766" t="str">
            <v>OPERADOR DE PADRÓN</v>
          </cell>
          <cell r="G766" t="str">
            <v>X</v>
          </cell>
          <cell r="M766" t="str">
            <v>ENFERMEDAD GENERAL</v>
          </cell>
          <cell r="N766">
            <v>5930057</v>
          </cell>
          <cell r="O766" t="str">
            <v>SALUD TOTAL E.P.S.</v>
          </cell>
        </row>
        <row r="767">
          <cell r="C767">
            <v>1070812449</v>
          </cell>
          <cell r="D767" t="str">
            <v>RUENDES CORDOBA WILLIAM</v>
          </cell>
          <cell r="E767" t="str">
            <v>OPERADOR DE PADRÓN</v>
          </cell>
          <cell r="G767" t="str">
            <v>X</v>
          </cell>
          <cell r="M767" t="str">
            <v>ENFERMEDAD GENERAL</v>
          </cell>
          <cell r="N767">
            <v>68596258</v>
          </cell>
          <cell r="O767" t="str">
            <v>SALUD TOTAL E.P.S.</v>
          </cell>
        </row>
        <row r="768">
          <cell r="C768">
            <v>1070812449</v>
          </cell>
          <cell r="D768" t="str">
            <v>RUENDES CORDOBA WILLIAM</v>
          </cell>
          <cell r="E768" t="str">
            <v>OPERADOR DE PADRÓN</v>
          </cell>
          <cell r="L768" t="str">
            <v>X</v>
          </cell>
          <cell r="M768" t="str">
            <v>AISLAMIENTO PREVENTIVO</v>
          </cell>
          <cell r="N768" t="str">
            <v>NT</v>
          </cell>
          <cell r="O768" t="str">
            <v>SALUD TOTAL E.P.S.</v>
          </cell>
        </row>
        <row r="769">
          <cell r="C769">
            <v>1070812449</v>
          </cell>
          <cell r="D769" t="str">
            <v>RUENDES CORDOBA WILLIAM</v>
          </cell>
          <cell r="E769" t="str">
            <v>OPERADOR DE PADRÓN</v>
          </cell>
          <cell r="G769" t="str">
            <v>X</v>
          </cell>
          <cell r="M769" t="str">
            <v>ENFERMEDAD GENERAL</v>
          </cell>
          <cell r="N769">
            <v>66092161</v>
          </cell>
          <cell r="O769" t="str">
            <v>SALUD TOTAL E.P.S.</v>
          </cell>
        </row>
        <row r="770">
          <cell r="C770">
            <v>1070812449</v>
          </cell>
          <cell r="D770" t="str">
            <v>RUENDES CORDOBA WILLIAM</v>
          </cell>
          <cell r="E770" t="str">
            <v>OPERADOR DE PADRÓN</v>
          </cell>
          <cell r="G770" t="str">
            <v>X</v>
          </cell>
          <cell r="M770" t="str">
            <v>ENFERMEDAD GENERAL</v>
          </cell>
          <cell r="N770" t="str">
            <v>NT</v>
          </cell>
          <cell r="O770" t="str">
            <v>SALUD TOTAL E.P.S.</v>
          </cell>
        </row>
        <row r="771">
          <cell r="C771">
            <v>1070812449</v>
          </cell>
          <cell r="D771" t="str">
            <v>RUENDES CORDOBA WILLIAM</v>
          </cell>
          <cell r="E771" t="str">
            <v>OPERADOR DE PADRÓN</v>
          </cell>
          <cell r="G771" t="str">
            <v>X</v>
          </cell>
          <cell r="M771" t="str">
            <v>ENFERMEDAD GENERAL</v>
          </cell>
          <cell r="N771">
            <v>69554535</v>
          </cell>
          <cell r="O771" t="str">
            <v>SALUD TOTAL E.P.S.</v>
          </cell>
        </row>
        <row r="772">
          <cell r="C772">
            <v>1070812449</v>
          </cell>
          <cell r="D772" t="str">
            <v>RUENDES CORDOBA WILLIAM</v>
          </cell>
          <cell r="E772" t="str">
            <v>OPERADOR DE PADRÓN</v>
          </cell>
          <cell r="G772" t="str">
            <v>X</v>
          </cell>
          <cell r="M772" t="str">
            <v>ENFERMEDAD GENERAL</v>
          </cell>
          <cell r="N772">
            <v>69546083</v>
          </cell>
          <cell r="O772" t="str">
            <v>SALUD TOTAL E.P.S.</v>
          </cell>
        </row>
        <row r="773">
          <cell r="C773">
            <v>1070812449</v>
          </cell>
          <cell r="D773" t="str">
            <v>RUENDES CORDOBA WILLIAM</v>
          </cell>
          <cell r="E773" t="str">
            <v>OPERADOR DE PADRÓN</v>
          </cell>
          <cell r="G773" t="str">
            <v>X</v>
          </cell>
          <cell r="M773" t="str">
            <v>ENFERMEDAD GENERAL</v>
          </cell>
          <cell r="N773">
            <v>70523722</v>
          </cell>
          <cell r="O773" t="str">
            <v>SALUD TOTAL E.P.S.</v>
          </cell>
        </row>
        <row r="774">
          <cell r="C774">
            <v>1070812449</v>
          </cell>
          <cell r="D774" t="str">
            <v>RUENDES CORDOBA WILLIAM</v>
          </cell>
          <cell r="E774" t="str">
            <v>OPERADOR DE PADRÓN</v>
          </cell>
          <cell r="G774" t="str">
            <v>X</v>
          </cell>
          <cell r="M774" t="str">
            <v>ENFERMEDAD GENERAL</v>
          </cell>
          <cell r="N774">
            <v>70614909</v>
          </cell>
          <cell r="O774" t="str">
            <v>SALUD TOTAL E.P.S.</v>
          </cell>
        </row>
        <row r="775">
          <cell r="C775">
            <v>1070812449</v>
          </cell>
          <cell r="D775" t="str">
            <v>RUENDES CORDOBA WILLIAM</v>
          </cell>
          <cell r="E775" t="str">
            <v>OPERADOR DE PADRÓN</v>
          </cell>
          <cell r="G775" t="str">
            <v>X</v>
          </cell>
          <cell r="M775" t="str">
            <v>ENFERMEDAD GENERAL</v>
          </cell>
          <cell r="N775">
            <v>79895357</v>
          </cell>
          <cell r="O775" t="str">
            <v>SALUD TOTAL E.P.S.</v>
          </cell>
        </row>
        <row r="776">
          <cell r="C776">
            <v>1070812449</v>
          </cell>
          <cell r="D776" t="str">
            <v>RUENDES CORDOBA WILLIAM</v>
          </cell>
          <cell r="E776" t="str">
            <v>OPERADOR DE PADRÓN</v>
          </cell>
          <cell r="G776" t="str">
            <v>X</v>
          </cell>
          <cell r="M776" t="str">
            <v>ENFERMEDAD GENERAL</v>
          </cell>
          <cell r="N776">
            <v>76301646</v>
          </cell>
          <cell r="O776" t="str">
            <v>SALUD TOTAL E.P.S.</v>
          </cell>
        </row>
        <row r="777">
          <cell r="C777">
            <v>1070812449</v>
          </cell>
          <cell r="D777" t="str">
            <v>RUENDES CORDOBA WILLIAM</v>
          </cell>
          <cell r="E777" t="str">
            <v>OPERADOR DE PADRÓN</v>
          </cell>
          <cell r="G777" t="str">
            <v>X</v>
          </cell>
          <cell r="M777" t="str">
            <v>ENFERMEDAD GENERAL</v>
          </cell>
          <cell r="N777">
            <v>74625895</v>
          </cell>
          <cell r="O777" t="str">
            <v>SALUD TOTAL E.P.S.</v>
          </cell>
        </row>
        <row r="778">
          <cell r="C778">
            <v>1070812449</v>
          </cell>
          <cell r="D778" t="str">
            <v>RUENDES CORDOBA WILLIAM</v>
          </cell>
          <cell r="E778" t="str">
            <v>OPERADOR DE PADRÓN</v>
          </cell>
          <cell r="G778" t="str">
            <v>X</v>
          </cell>
          <cell r="M778" t="str">
            <v>ENFERMEDAD GENERAL</v>
          </cell>
          <cell r="N778">
            <v>82480740</v>
          </cell>
          <cell r="O778" t="str">
            <v>SALUD TOTAL E.P.S.</v>
          </cell>
        </row>
        <row r="779">
          <cell r="C779">
            <v>1070812449</v>
          </cell>
          <cell r="D779" t="str">
            <v>RUENDES CORDOBA WILLIAM</v>
          </cell>
          <cell r="E779" t="str">
            <v>OPERADOR DE PADRÓN</v>
          </cell>
          <cell r="G779" t="str">
            <v>X</v>
          </cell>
          <cell r="M779" t="str">
            <v>ENFERMEDAD GENERAL</v>
          </cell>
          <cell r="N779">
            <v>11249868</v>
          </cell>
          <cell r="O779" t="str">
            <v>SALUD TOTAL E.P.S.</v>
          </cell>
        </row>
        <row r="780">
          <cell r="C780">
            <v>1070812449</v>
          </cell>
          <cell r="D780" t="str">
            <v>RUENDES CORDOBA WILLIAM</v>
          </cell>
          <cell r="E780" t="str">
            <v>OPERADOR DE PADRÓN</v>
          </cell>
          <cell r="G780" t="str">
            <v>X</v>
          </cell>
          <cell r="M780" t="str">
            <v>ENFERMEDAD GENERAL</v>
          </cell>
          <cell r="N780">
            <v>11448487</v>
          </cell>
          <cell r="O780" t="str">
            <v>SALUD TOTAL E.P.S.</v>
          </cell>
        </row>
        <row r="781">
          <cell r="C781">
            <v>1070812449</v>
          </cell>
          <cell r="D781" t="str">
            <v>RUENDES CORDOBA WILLIAM</v>
          </cell>
          <cell r="E781" t="str">
            <v>OPERADOR DE PADRÓN</v>
          </cell>
          <cell r="G781" t="str">
            <v>X</v>
          </cell>
          <cell r="M781" t="str">
            <v>ENFERMEDAD GENERAL</v>
          </cell>
          <cell r="N781">
            <v>11674381</v>
          </cell>
          <cell r="O781" t="str">
            <v>SALUD TOTAL E.P.S.</v>
          </cell>
        </row>
        <row r="782">
          <cell r="C782">
            <v>1070812449</v>
          </cell>
          <cell r="D782" t="str">
            <v>RUENDES CORDOBA WILLIAM</v>
          </cell>
          <cell r="E782" t="str">
            <v>OPERADOR DE PADRÓN</v>
          </cell>
          <cell r="G782" t="str">
            <v>X</v>
          </cell>
          <cell r="M782" t="str">
            <v>ENFERMEDAD GENERAL</v>
          </cell>
          <cell r="N782">
            <v>11614394</v>
          </cell>
          <cell r="O782" t="str">
            <v>SALUD TOTAL E.P.S.</v>
          </cell>
        </row>
        <row r="783">
          <cell r="C783">
            <v>1070812449</v>
          </cell>
          <cell r="D783" t="str">
            <v>RUENDES CORDOBA WILLIAM</v>
          </cell>
          <cell r="E783" t="str">
            <v>OPERADOR DE PADRÓN</v>
          </cell>
          <cell r="G783" t="str">
            <v>X</v>
          </cell>
          <cell r="M783" t="str">
            <v>ENFERMEDAD GENERAL</v>
          </cell>
          <cell r="N783">
            <v>9451899</v>
          </cell>
          <cell r="O783" t="str">
            <v>SALUD TOTAL E.P.S.</v>
          </cell>
        </row>
        <row r="784">
          <cell r="C784">
            <v>1070812449</v>
          </cell>
          <cell r="D784" t="str">
            <v>RUENDES CORDOBA WILLIAM</v>
          </cell>
          <cell r="E784" t="str">
            <v>OPERADOR DE PADRÓN</v>
          </cell>
          <cell r="G784" t="str">
            <v>X</v>
          </cell>
          <cell r="M784" t="str">
            <v>ENFERMEDAD GENERAL</v>
          </cell>
          <cell r="N784">
            <v>95454272</v>
          </cell>
          <cell r="O784" t="str">
            <v>SALUD TOTAL E.P.S.</v>
          </cell>
        </row>
        <row r="785">
          <cell r="C785">
            <v>1047382279</v>
          </cell>
          <cell r="D785" t="str">
            <v>ROYO ORTIZ HEIDER MANUEL</v>
          </cell>
          <cell r="E785" t="str">
            <v>OPERADOR DE BUSETÓN</v>
          </cell>
          <cell r="G785" t="str">
            <v>x</v>
          </cell>
          <cell r="M785" t="str">
            <v>ENFERMEDAD GENERAL</v>
          </cell>
          <cell r="N785">
            <v>31922</v>
          </cell>
          <cell r="O785" t="str">
            <v>EPS MUTUAL SER</v>
          </cell>
        </row>
        <row r="786">
          <cell r="C786">
            <v>1047382279</v>
          </cell>
          <cell r="D786" t="str">
            <v>ROYO ORTIZ HEIDER MANUEL</v>
          </cell>
          <cell r="E786" t="str">
            <v>OPERADOR DE BUSETÓN</v>
          </cell>
          <cell r="G786" t="str">
            <v>x</v>
          </cell>
          <cell r="M786" t="str">
            <v>ENFERMEDAD GENERAL</v>
          </cell>
          <cell r="N786">
            <v>31922</v>
          </cell>
          <cell r="O786" t="str">
            <v>EPS MUTUAL SER</v>
          </cell>
        </row>
        <row r="787">
          <cell r="C787">
            <v>1047382279</v>
          </cell>
          <cell r="D787" t="str">
            <v>ROYO ORTIZ HEIDER MANUEL</v>
          </cell>
          <cell r="E787" t="str">
            <v>OPERADOR DE BUSETÓN</v>
          </cell>
          <cell r="G787" t="str">
            <v>X</v>
          </cell>
          <cell r="M787" t="str">
            <v>ENFERMEDAD GENERAL</v>
          </cell>
          <cell r="N787">
            <v>890400693</v>
          </cell>
          <cell r="O787" t="str">
            <v>EPS MUTUAL SER</v>
          </cell>
        </row>
        <row r="788">
          <cell r="C788">
            <v>1047471721</v>
          </cell>
          <cell r="D788" t="str">
            <v>ROYERO LEAL LUIS EDUARDO</v>
          </cell>
          <cell r="E788" t="str">
            <v>AUXILIAR DE ALMACEN</v>
          </cell>
          <cell r="F788" t="str">
            <v>X</v>
          </cell>
          <cell r="M788" t="str">
            <v>ACCIDENTE DE TRABAJO</v>
          </cell>
          <cell r="N788" t="str">
            <v>NT</v>
          </cell>
          <cell r="O788" t="str">
            <v>ARL SURA</v>
          </cell>
        </row>
        <row r="789">
          <cell r="C789">
            <v>1047471721</v>
          </cell>
          <cell r="D789" t="str">
            <v>ROYERO LEAL LUIS EDUARDO</v>
          </cell>
          <cell r="E789" t="str">
            <v>AUXILIAR DE ALMACEN</v>
          </cell>
          <cell r="F789" t="str">
            <v>X</v>
          </cell>
          <cell r="M789" t="str">
            <v>ACCIDENTE DE TRABAJO</v>
          </cell>
          <cell r="N789" t="str">
            <v>NT</v>
          </cell>
          <cell r="O789" t="str">
            <v>ARL SURA</v>
          </cell>
        </row>
        <row r="790">
          <cell r="C790">
            <v>1047471721</v>
          </cell>
          <cell r="D790" t="str">
            <v>ROYERO LEAL LUIS EDUARDO</v>
          </cell>
          <cell r="E790" t="str">
            <v>AUXILIAR DE ALMACEN</v>
          </cell>
          <cell r="F790" t="str">
            <v>X</v>
          </cell>
          <cell r="M790" t="str">
            <v>ACCIDENTE DE TRABAJO</v>
          </cell>
          <cell r="N790">
            <v>1080432536</v>
          </cell>
          <cell r="O790" t="str">
            <v>ARL SURA</v>
          </cell>
        </row>
        <row r="791">
          <cell r="C791">
            <v>1047471721</v>
          </cell>
          <cell r="D791" t="str">
            <v>ROYERO LEAL LUIS EDUARDO</v>
          </cell>
          <cell r="E791" t="str">
            <v>AUXILIAR DE ALMACEN</v>
          </cell>
          <cell r="F791" t="str">
            <v>X</v>
          </cell>
          <cell r="M791" t="str">
            <v>ACCIDENTE DE TRABAJO</v>
          </cell>
          <cell r="N791" t="str">
            <v>NT</v>
          </cell>
          <cell r="O791" t="str">
            <v>ARL SURA</v>
          </cell>
        </row>
        <row r="792">
          <cell r="C792">
            <v>1047471721</v>
          </cell>
          <cell r="D792" t="str">
            <v>ROYERO LEAL LUIS EDUARDO</v>
          </cell>
          <cell r="E792" t="str">
            <v>AUXILIAR DE ALMACEN</v>
          </cell>
          <cell r="F792" t="str">
            <v>X</v>
          </cell>
          <cell r="M792" t="str">
            <v>ACCIDENTE DE TRABAJO</v>
          </cell>
          <cell r="N792" t="str">
            <v>NT</v>
          </cell>
          <cell r="O792" t="str">
            <v>ARL SURA</v>
          </cell>
        </row>
        <row r="793">
          <cell r="C793">
            <v>1047471721</v>
          </cell>
          <cell r="D793" t="str">
            <v>ROYERO LEAL LUIS EDUARDO</v>
          </cell>
          <cell r="E793" t="str">
            <v>AUXILIAR DE ALMACEN</v>
          </cell>
          <cell r="F793" t="str">
            <v>X</v>
          </cell>
          <cell r="M793" t="str">
            <v>ACCIDENTE DE TRABAJO</v>
          </cell>
          <cell r="N793" t="str">
            <v>NT</v>
          </cell>
          <cell r="O793" t="str">
            <v>ARL SURA</v>
          </cell>
        </row>
        <row r="794">
          <cell r="C794">
            <v>1047471721</v>
          </cell>
          <cell r="D794" t="str">
            <v>ROYERO LEAL LUIS EDUARDO</v>
          </cell>
          <cell r="E794" t="str">
            <v>AUXILIAR DE ALMACEN</v>
          </cell>
          <cell r="G794" t="str">
            <v>X</v>
          </cell>
          <cell r="M794" t="str">
            <v>ENFERMEDAD GENERAL</v>
          </cell>
          <cell r="N794">
            <v>50465</v>
          </cell>
          <cell r="O794" t="str">
            <v>SURA E.P.S.</v>
          </cell>
        </row>
        <row r="795">
          <cell r="C795">
            <v>1143404044</v>
          </cell>
          <cell r="D795" t="str">
            <v>ROMERO RODRIGUEZ DANIEL EDUARDO</v>
          </cell>
          <cell r="E795" t="str">
            <v>TECNICO DE MANTENIMIENTO D</v>
          </cell>
          <cell r="G795" t="str">
            <v>X</v>
          </cell>
          <cell r="M795" t="str">
            <v>ENFERMEDAD GENERAL</v>
          </cell>
          <cell r="N795">
            <v>26546698</v>
          </cell>
          <cell r="O795" t="str">
            <v>SURA E.P.S.</v>
          </cell>
        </row>
        <row r="796">
          <cell r="C796">
            <v>1143404044</v>
          </cell>
          <cell r="D796" t="str">
            <v>ROMERO RODRIGUEZ DANIEL EDUARDO</v>
          </cell>
          <cell r="E796" t="str">
            <v>TECNICO DE MANTENIMIENTO D</v>
          </cell>
          <cell r="G796" t="str">
            <v>X</v>
          </cell>
          <cell r="M796" t="str">
            <v>ENFERMEDAD GENERAL</v>
          </cell>
          <cell r="N796">
            <v>27060684</v>
          </cell>
          <cell r="O796" t="str">
            <v>SURA E.P.S.</v>
          </cell>
        </row>
        <row r="797">
          <cell r="C797">
            <v>1143404044</v>
          </cell>
          <cell r="D797" t="str">
            <v>ROMERO RODRIGUEZ DANIEL EDUARDO</v>
          </cell>
          <cell r="E797" t="str">
            <v>TECNICO DE MANTENIMIENTO D</v>
          </cell>
          <cell r="G797" t="str">
            <v>X</v>
          </cell>
          <cell r="M797" t="str">
            <v>ENFERMEDAD GENERAL</v>
          </cell>
          <cell r="N797">
            <v>279903716</v>
          </cell>
          <cell r="O797" t="str">
            <v>SURA E.P.S.</v>
          </cell>
        </row>
        <row r="798">
          <cell r="C798">
            <v>1143404044</v>
          </cell>
          <cell r="D798" t="str">
            <v>ROMERO RODRIGUEZ DANIEL EDUARDO</v>
          </cell>
          <cell r="E798" t="str">
            <v>TECNICO DE MANTENIMIENTO D</v>
          </cell>
          <cell r="G798" t="str">
            <v>X</v>
          </cell>
          <cell r="M798" t="str">
            <v>ENFERMEDAD GENERAL</v>
          </cell>
          <cell r="N798">
            <v>28492194</v>
          </cell>
          <cell r="O798" t="str">
            <v>SURA E.P.S.</v>
          </cell>
        </row>
        <row r="799">
          <cell r="C799">
            <v>1143404044</v>
          </cell>
          <cell r="D799" t="str">
            <v>ROMERO RODRIGUEZ DANIEL EDUARDO</v>
          </cell>
          <cell r="E799" t="str">
            <v>TECNICO DE MANTENIMIENTO D</v>
          </cell>
          <cell r="F799" t="str">
            <v>X</v>
          </cell>
          <cell r="M799" t="str">
            <v>ACCIDENTE DE TRABAJO</v>
          </cell>
          <cell r="N799">
            <v>104313</v>
          </cell>
          <cell r="O799" t="str">
            <v>ARL SURA</v>
          </cell>
        </row>
        <row r="800">
          <cell r="C800">
            <v>88265850</v>
          </cell>
          <cell r="D800" t="str">
            <v>ROLON LEON FRANCISCO JOSE</v>
          </cell>
          <cell r="E800" t="str">
            <v>OPERADOR DE PADRÓN</v>
          </cell>
          <cell r="G800" t="str">
            <v>x</v>
          </cell>
          <cell r="M800" t="str">
            <v>ENFERMEDAD GENERAL</v>
          </cell>
          <cell r="N800">
            <v>76457</v>
          </cell>
          <cell r="O800" t="str">
            <v>NUEVA E.P.S</v>
          </cell>
        </row>
        <row r="801">
          <cell r="C801">
            <v>88265850</v>
          </cell>
          <cell r="D801" t="str">
            <v>ROLON LEON FRANCISCO JOSE</v>
          </cell>
          <cell r="E801" t="str">
            <v>OPERADOR DE PADRÓN</v>
          </cell>
          <cell r="G801" t="str">
            <v>X</v>
          </cell>
          <cell r="M801" t="str">
            <v>ENFERMEDAD GENERAL</v>
          </cell>
          <cell r="N801">
            <v>7001798343</v>
          </cell>
          <cell r="O801" t="str">
            <v>NUEVA E.P.S</v>
          </cell>
        </row>
        <row r="802">
          <cell r="C802">
            <v>88265850</v>
          </cell>
          <cell r="D802" t="str">
            <v>ROLON LEON FRANCISCO JOSE</v>
          </cell>
          <cell r="E802" t="str">
            <v>OPERADOR DE PADRÓN</v>
          </cell>
          <cell r="G802" t="str">
            <v>X</v>
          </cell>
          <cell r="M802" t="str">
            <v>ENFERMEDAD GENERAL</v>
          </cell>
          <cell r="N802">
            <v>4891995</v>
          </cell>
          <cell r="O802" t="str">
            <v>SALUD TOTAL E.P.S.</v>
          </cell>
        </row>
        <row r="803">
          <cell r="C803">
            <v>88265850</v>
          </cell>
          <cell r="D803" t="str">
            <v>ROLON LEON FRANCISCO JOSE</v>
          </cell>
          <cell r="E803" t="str">
            <v>OPERADOR DE PADRÓN</v>
          </cell>
          <cell r="G803" t="str">
            <v>X</v>
          </cell>
          <cell r="M803" t="str">
            <v>ENFERMEDAD GENERAL</v>
          </cell>
          <cell r="N803">
            <v>9025870</v>
          </cell>
          <cell r="O803" t="str">
            <v>SANITAS E.P.S</v>
          </cell>
        </row>
        <row r="804">
          <cell r="C804">
            <v>1128045753</v>
          </cell>
          <cell r="D804" t="str">
            <v>ROJAS BUSTOS ESEIZA DEL CARMEN</v>
          </cell>
          <cell r="E804" t="str">
            <v>REGULADOR</v>
          </cell>
          <cell r="G804" t="str">
            <v>X</v>
          </cell>
          <cell r="M804" t="str">
            <v>ENFERMEDAD GENERAL</v>
          </cell>
          <cell r="N804">
            <v>26731454</v>
          </cell>
          <cell r="O804" t="str">
            <v>SURA E.P.S.</v>
          </cell>
        </row>
        <row r="805">
          <cell r="C805">
            <v>1128045753</v>
          </cell>
          <cell r="D805" t="str">
            <v>ROJAS BUSTOS ESEIZA DEL CARMEN</v>
          </cell>
          <cell r="E805" t="str">
            <v>REGULADOR</v>
          </cell>
          <cell r="G805" t="str">
            <v>X</v>
          </cell>
          <cell r="M805" t="str">
            <v>ENFERMEDAD GENERAL</v>
          </cell>
          <cell r="N805">
            <v>27154560</v>
          </cell>
          <cell r="O805" t="str">
            <v>SURA E.P.S.</v>
          </cell>
        </row>
        <row r="806">
          <cell r="C806">
            <v>1128045753</v>
          </cell>
          <cell r="D806" t="str">
            <v>ROJAS BUSTOS ESEIZA DEL CARMEN</v>
          </cell>
          <cell r="E806" t="str">
            <v>REGULADOR</v>
          </cell>
          <cell r="F806" t="str">
            <v>X</v>
          </cell>
          <cell r="M806" t="str">
            <v>ACCIDENTE DE TRABAJO</v>
          </cell>
          <cell r="N806" t="str">
            <v>INC143911</v>
          </cell>
          <cell r="O806" t="str">
            <v>ARL SURA</v>
          </cell>
        </row>
        <row r="807">
          <cell r="C807">
            <v>1128045753</v>
          </cell>
          <cell r="D807" t="str">
            <v>ROJAS BUSTOS ESEIZA DEL CARMEN</v>
          </cell>
          <cell r="E807" t="str">
            <v>REGULADOR</v>
          </cell>
          <cell r="F807" t="str">
            <v>X</v>
          </cell>
          <cell r="M807" t="str">
            <v>ACCIDENTE DE TRABAJO</v>
          </cell>
          <cell r="N807" t="str">
            <v>INC143946</v>
          </cell>
          <cell r="O807" t="str">
            <v>ARL SURA</v>
          </cell>
        </row>
        <row r="808">
          <cell r="C808">
            <v>1128045753</v>
          </cell>
          <cell r="D808" t="str">
            <v>ROJAS BUSTOS ESEIZA DEL CARMEN</v>
          </cell>
          <cell r="E808" t="str">
            <v>REGULADOR</v>
          </cell>
          <cell r="F808" t="str">
            <v>X</v>
          </cell>
          <cell r="M808" t="str">
            <v>ACCIDENTE DE TRABAJO</v>
          </cell>
          <cell r="N808">
            <v>832608743</v>
          </cell>
          <cell r="O808" t="str">
            <v>ARL SURA</v>
          </cell>
        </row>
        <row r="809">
          <cell r="C809">
            <v>1128045753</v>
          </cell>
          <cell r="D809" t="str">
            <v>ROJAS BUSTOS ESEIZA DEL CARMEN</v>
          </cell>
          <cell r="E809" t="str">
            <v>REGULADOR</v>
          </cell>
          <cell r="F809" t="str">
            <v>X</v>
          </cell>
          <cell r="M809" t="str">
            <v>ACCIDENTE DE TRABAJO</v>
          </cell>
          <cell r="N809">
            <v>833918801</v>
          </cell>
          <cell r="O809" t="str">
            <v>ARL SURA</v>
          </cell>
        </row>
        <row r="810">
          <cell r="C810">
            <v>1128045753</v>
          </cell>
          <cell r="D810" t="str">
            <v>ROJAS BUSTOS ESEIZA DEL CARMEN</v>
          </cell>
          <cell r="E810" t="str">
            <v>REGULADOR</v>
          </cell>
          <cell r="F810" t="str">
            <v>X</v>
          </cell>
          <cell r="M810" t="str">
            <v>ACCIDENTE DE TRABAJO</v>
          </cell>
          <cell r="N810">
            <v>841009937</v>
          </cell>
          <cell r="O810" t="str">
            <v>ARL SURA</v>
          </cell>
        </row>
        <row r="811">
          <cell r="C811">
            <v>1128045753</v>
          </cell>
          <cell r="D811" t="str">
            <v>ROJAS BUSTOS ESEIZA DEL CARMEN</v>
          </cell>
          <cell r="E811" t="str">
            <v>REGULADOR</v>
          </cell>
          <cell r="F811" t="str">
            <v>X</v>
          </cell>
          <cell r="M811" t="str">
            <v>ACCIDENTE DE TRABAJO</v>
          </cell>
          <cell r="N811" t="str">
            <v>NA</v>
          </cell>
          <cell r="O811" t="str">
            <v>ARL SURA</v>
          </cell>
        </row>
        <row r="812">
          <cell r="C812">
            <v>1128045753</v>
          </cell>
          <cell r="D812" t="str">
            <v>ROJAS BUSTOS ESEIZA DEL CARMEN</v>
          </cell>
          <cell r="E812" t="str">
            <v>REGULADOR</v>
          </cell>
          <cell r="G812" t="str">
            <v>X</v>
          </cell>
          <cell r="M812" t="str">
            <v>ENFERMEDAD GENERAL</v>
          </cell>
          <cell r="N812" t="str">
            <v>NT</v>
          </cell>
          <cell r="O812" t="str">
            <v>SURA E.P.S.</v>
          </cell>
        </row>
        <row r="813">
          <cell r="C813">
            <v>1128045753</v>
          </cell>
          <cell r="D813" t="str">
            <v>ROJAS BUSTOS ESEIZA DEL CARMEN</v>
          </cell>
          <cell r="E813" t="str">
            <v>REGULADOR</v>
          </cell>
          <cell r="G813" t="str">
            <v>X</v>
          </cell>
          <cell r="M813" t="str">
            <v>ENFERMEDAD GENERAL</v>
          </cell>
          <cell r="N813">
            <v>30935163</v>
          </cell>
          <cell r="O813" t="str">
            <v>SURA E.P.S.</v>
          </cell>
        </row>
        <row r="814">
          <cell r="C814">
            <v>1128045753</v>
          </cell>
          <cell r="D814" t="str">
            <v>ROJAS BUSTOS ESEIZA DEL CARMEN</v>
          </cell>
          <cell r="E814" t="str">
            <v>REGULADOR</v>
          </cell>
          <cell r="G814" t="str">
            <v>X</v>
          </cell>
          <cell r="M814" t="str">
            <v>ENFERMEDAD GENERAL</v>
          </cell>
          <cell r="N814">
            <v>31349176</v>
          </cell>
          <cell r="O814" t="str">
            <v>SURA E.P.S.</v>
          </cell>
        </row>
        <row r="815">
          <cell r="C815">
            <v>1128045753</v>
          </cell>
          <cell r="D815" t="str">
            <v>ROJAS BUSTOS ESEIZA DEL CARMEN</v>
          </cell>
          <cell r="E815" t="str">
            <v>REGULADOR</v>
          </cell>
          <cell r="G815" t="str">
            <v>X</v>
          </cell>
          <cell r="M815" t="str">
            <v>ENFERMEDAD GENERAL</v>
          </cell>
          <cell r="N815">
            <v>31651822</v>
          </cell>
          <cell r="O815" t="str">
            <v>SURA E.P.S.</v>
          </cell>
        </row>
        <row r="816">
          <cell r="C816">
            <v>1128045753</v>
          </cell>
          <cell r="D816" t="str">
            <v>ROJAS BUSTOS ESEIZA DEL CARMEN</v>
          </cell>
          <cell r="E816" t="str">
            <v>REGULADOR</v>
          </cell>
          <cell r="G816" t="str">
            <v>X</v>
          </cell>
          <cell r="M816" t="str">
            <v>ENFERMEDAD GENERAL</v>
          </cell>
          <cell r="N816">
            <v>32156032</v>
          </cell>
          <cell r="O816" t="str">
            <v>SURA E.P.S.</v>
          </cell>
        </row>
        <row r="817">
          <cell r="C817">
            <v>1128045753</v>
          </cell>
          <cell r="D817" t="str">
            <v>ROJAS BUSTOS ESEIZA DEL CARMEN</v>
          </cell>
          <cell r="E817" t="str">
            <v>REGULADOR</v>
          </cell>
          <cell r="G817" t="str">
            <v>X</v>
          </cell>
          <cell r="M817" t="str">
            <v>ENFERMEDAD GENERAL</v>
          </cell>
          <cell r="N817">
            <v>32199133</v>
          </cell>
          <cell r="O817" t="str">
            <v>SURA E.P.S.</v>
          </cell>
        </row>
        <row r="818">
          <cell r="C818">
            <v>1128045753</v>
          </cell>
          <cell r="D818" t="str">
            <v>ROJAS BUSTOS ESEIZA DEL CARMEN</v>
          </cell>
          <cell r="E818" t="str">
            <v>REGULADOR</v>
          </cell>
          <cell r="G818" t="str">
            <v>X</v>
          </cell>
          <cell r="M818" t="str">
            <v>ENFERMEDAD GENERAL</v>
          </cell>
          <cell r="N818" t="str">
            <v>NT</v>
          </cell>
          <cell r="O818" t="str">
            <v>SURA E.P.S.</v>
          </cell>
        </row>
        <row r="819">
          <cell r="C819">
            <v>1128045753</v>
          </cell>
          <cell r="D819" t="str">
            <v>ROJAS BUSTOS ESEIZA DEL CARMEN</v>
          </cell>
          <cell r="E819" t="str">
            <v>REGULADOR</v>
          </cell>
          <cell r="G819" t="str">
            <v>X</v>
          </cell>
          <cell r="M819" t="str">
            <v>ENFERMEDAD GENERAL</v>
          </cell>
          <cell r="N819" t="str">
            <v>NT</v>
          </cell>
          <cell r="O819" t="str">
            <v>SURA E.P.S.</v>
          </cell>
        </row>
        <row r="820">
          <cell r="C820">
            <v>1128045753</v>
          </cell>
          <cell r="D820" t="str">
            <v>ROJAS BUSTOS ESEIZA DEL CARMEN</v>
          </cell>
          <cell r="E820" t="str">
            <v>REGULADOR</v>
          </cell>
          <cell r="G820" t="str">
            <v>X</v>
          </cell>
          <cell r="M820" t="str">
            <v>ENFERMEDAD GENERAL</v>
          </cell>
          <cell r="N820" t="str">
            <v>NT</v>
          </cell>
          <cell r="O820" t="str">
            <v>SURA E.P.S.</v>
          </cell>
        </row>
        <row r="821">
          <cell r="C821">
            <v>1128045753</v>
          </cell>
          <cell r="D821" t="str">
            <v>ROJAS BUSTOS ESEIZA DEL CARMEN</v>
          </cell>
          <cell r="E821" t="str">
            <v>REGULADOR</v>
          </cell>
          <cell r="G821" t="str">
            <v>X</v>
          </cell>
          <cell r="M821" t="str">
            <v>ENFERMEDAD GENERAL</v>
          </cell>
          <cell r="N821" t="str">
            <v>NT</v>
          </cell>
          <cell r="O821" t="str">
            <v>SURA E.P.S.</v>
          </cell>
        </row>
        <row r="822">
          <cell r="C822">
            <v>1128045753</v>
          </cell>
          <cell r="D822" t="str">
            <v>ROJAS BUSTOS ESEIZA DEL CARMEN</v>
          </cell>
          <cell r="E822" t="str">
            <v>REGULADOR</v>
          </cell>
          <cell r="G822" t="str">
            <v>X</v>
          </cell>
          <cell r="M822" t="str">
            <v>ENFERMEDAD GENERAL</v>
          </cell>
          <cell r="N822" t="str">
            <v>NT</v>
          </cell>
          <cell r="O822" t="str">
            <v>SURA E.P.S.</v>
          </cell>
        </row>
        <row r="823">
          <cell r="C823">
            <v>1128045753</v>
          </cell>
          <cell r="D823" t="str">
            <v>ROJAS BUSTOS ESEIZA DEL CARMEN</v>
          </cell>
          <cell r="E823" t="str">
            <v>REGULADOR</v>
          </cell>
          <cell r="G823" t="str">
            <v>X</v>
          </cell>
          <cell r="M823" t="str">
            <v>ENFERMEDAD GENERAL</v>
          </cell>
          <cell r="N823" t="str">
            <v>NT</v>
          </cell>
          <cell r="O823" t="str">
            <v>SURA E.P.S.</v>
          </cell>
        </row>
        <row r="824">
          <cell r="C824">
            <v>1128045753</v>
          </cell>
          <cell r="D824" t="str">
            <v>ROJAS BUSTOS ESEIZA DEL CARMEN</v>
          </cell>
          <cell r="E824" t="str">
            <v>REGULADOR</v>
          </cell>
          <cell r="G824" t="str">
            <v>X</v>
          </cell>
          <cell r="M824" t="str">
            <v>ENFERMEDAD GENERAL</v>
          </cell>
          <cell r="N824" t="str">
            <v>NT</v>
          </cell>
          <cell r="O824" t="str">
            <v>SURA E.P.S.</v>
          </cell>
        </row>
        <row r="825">
          <cell r="C825">
            <v>1128045753</v>
          </cell>
          <cell r="D825" t="str">
            <v>ROJAS BUSTOS ESEIZA DEL CARMEN</v>
          </cell>
          <cell r="E825" t="str">
            <v>REGULADOR</v>
          </cell>
          <cell r="G825" t="str">
            <v>X</v>
          </cell>
          <cell r="M825" t="str">
            <v>ENFERMEDAD GENERAL</v>
          </cell>
          <cell r="N825">
            <v>36007000</v>
          </cell>
          <cell r="O825" t="str">
            <v>SURA E.P.S.</v>
          </cell>
        </row>
        <row r="826">
          <cell r="C826">
            <v>1128045753</v>
          </cell>
          <cell r="D826" t="str">
            <v>ROJAS BUSTOS ESEIZA DEL CARMEN</v>
          </cell>
          <cell r="E826" t="str">
            <v>REGULADOR</v>
          </cell>
          <cell r="G826" t="str">
            <v>X</v>
          </cell>
          <cell r="M826" t="str">
            <v>ENFERMEDAD GENERAL</v>
          </cell>
          <cell r="N826">
            <v>148786</v>
          </cell>
          <cell r="O826" t="str">
            <v>EPS MUTUAL SER</v>
          </cell>
        </row>
        <row r="827">
          <cell r="C827">
            <v>1128045753</v>
          </cell>
          <cell r="D827" t="str">
            <v>ROJAS BUSTOS ESEIZA DEL CARMEN</v>
          </cell>
          <cell r="E827" t="str">
            <v>REGULADOR</v>
          </cell>
          <cell r="G827" t="str">
            <v>x</v>
          </cell>
          <cell r="M827" t="str">
            <v>ENFERMEDAD GENERAL</v>
          </cell>
          <cell r="N827">
            <v>194003</v>
          </cell>
          <cell r="O827" t="str">
            <v>EPS MUTUAL SER</v>
          </cell>
        </row>
        <row r="828">
          <cell r="C828">
            <v>1128045753</v>
          </cell>
          <cell r="D828" t="str">
            <v>ROJAS BUSTOS ESEIZA DEL CARMEN</v>
          </cell>
          <cell r="E828" t="str">
            <v>REGULADOR</v>
          </cell>
          <cell r="G828" t="str">
            <v>x</v>
          </cell>
          <cell r="M828" t="str">
            <v>ENFERMEDAD GENERAL</v>
          </cell>
          <cell r="N828">
            <v>194003</v>
          </cell>
          <cell r="O828" t="str">
            <v>EPS MUTUAL SER</v>
          </cell>
        </row>
        <row r="829">
          <cell r="C829">
            <v>1128045753</v>
          </cell>
          <cell r="D829" t="str">
            <v>ROJAS BUSTOS ESEIZA DEL CARMEN</v>
          </cell>
          <cell r="E829" t="str">
            <v>REGULADOR</v>
          </cell>
          <cell r="G829" t="str">
            <v>X</v>
          </cell>
          <cell r="M829" t="str">
            <v>ENFERMEDAD GENERAL</v>
          </cell>
          <cell r="N829">
            <v>195962</v>
          </cell>
          <cell r="O829" t="str">
            <v>EPS MUTUAL SER</v>
          </cell>
        </row>
        <row r="830">
          <cell r="C830">
            <v>1128045753</v>
          </cell>
          <cell r="D830" t="str">
            <v>ROJAS BUSTOS ESEIZA DEL CARMEN</v>
          </cell>
          <cell r="E830" t="str">
            <v>REGULADOR</v>
          </cell>
          <cell r="G830" t="str">
            <v>X</v>
          </cell>
          <cell r="M830" t="str">
            <v>ENFERMEDAD GENERAL</v>
          </cell>
          <cell r="N830">
            <v>19596</v>
          </cell>
          <cell r="O830" t="str">
            <v>EPS MUTUAL SER</v>
          </cell>
        </row>
        <row r="831">
          <cell r="C831">
            <v>72073849</v>
          </cell>
          <cell r="D831" t="str">
            <v>RODRIGUEZ OSPINO DORIAN</v>
          </cell>
          <cell r="E831" t="str">
            <v>OPERADOR DE PADRÓN</v>
          </cell>
          <cell r="G831" t="str">
            <v>X</v>
          </cell>
          <cell r="M831" t="str">
            <v>ENFERMEDAD GENERAL</v>
          </cell>
          <cell r="N831">
            <v>27191926</v>
          </cell>
          <cell r="O831" t="str">
            <v>SURA E.P.S.</v>
          </cell>
        </row>
        <row r="832">
          <cell r="C832">
            <v>72073849</v>
          </cell>
          <cell r="D832" t="str">
            <v>RODRIGUEZ OSPINO DORIAN</v>
          </cell>
          <cell r="E832" t="str">
            <v>OPERADOR DE PADRÓN</v>
          </cell>
          <cell r="G832" t="str">
            <v>X</v>
          </cell>
          <cell r="M832" t="str">
            <v>ENFERMEDAD GENERAL</v>
          </cell>
          <cell r="N832">
            <v>27125466</v>
          </cell>
          <cell r="O832" t="str">
            <v>SURA E.P.S.</v>
          </cell>
        </row>
        <row r="833">
          <cell r="C833">
            <v>72073849</v>
          </cell>
          <cell r="D833" t="str">
            <v>RODRIGUEZ OSPINO DORIAN</v>
          </cell>
          <cell r="E833" t="str">
            <v>OPERADOR DE PADRÓN</v>
          </cell>
          <cell r="G833" t="str">
            <v>X</v>
          </cell>
          <cell r="M833" t="str">
            <v>ENFERMEDAD GENERAL</v>
          </cell>
          <cell r="N833">
            <v>28119239</v>
          </cell>
          <cell r="O833" t="str">
            <v>SURA E.P.S.</v>
          </cell>
        </row>
        <row r="834">
          <cell r="C834">
            <v>72073849</v>
          </cell>
          <cell r="D834" t="str">
            <v>RODRIGUEZ OSPINO DORIAN</v>
          </cell>
          <cell r="E834" t="str">
            <v>OPERADOR DE PADRÓN</v>
          </cell>
          <cell r="G834" t="str">
            <v>X</v>
          </cell>
          <cell r="M834" t="str">
            <v>ENFERMEDAD GENERAL</v>
          </cell>
          <cell r="N834">
            <v>30426341</v>
          </cell>
          <cell r="O834" t="str">
            <v>SURA E.P.S.</v>
          </cell>
        </row>
        <row r="835">
          <cell r="C835">
            <v>72073849</v>
          </cell>
          <cell r="D835" t="str">
            <v>RODRIGUEZ OSPINO DORIAN</v>
          </cell>
          <cell r="E835" t="str">
            <v>OPERADOR DE PADRÓN</v>
          </cell>
          <cell r="G835" t="str">
            <v>X</v>
          </cell>
          <cell r="M835" t="str">
            <v>ENFERMEDAD GENERAL</v>
          </cell>
          <cell r="N835" t="str">
            <v>NT</v>
          </cell>
          <cell r="O835" t="str">
            <v>SURA E.P.S.</v>
          </cell>
        </row>
        <row r="836">
          <cell r="C836">
            <v>72073849</v>
          </cell>
          <cell r="D836" t="str">
            <v>RODRIGUEZ OSPINO DORIAN</v>
          </cell>
          <cell r="E836" t="str">
            <v>OPERADOR DE PADRÓN</v>
          </cell>
          <cell r="G836" t="str">
            <v>X</v>
          </cell>
          <cell r="M836" t="str">
            <v>ENFERMEDAD GENERAL</v>
          </cell>
          <cell r="N836">
            <v>30924895</v>
          </cell>
          <cell r="O836" t="str">
            <v>SURA E.P.S.</v>
          </cell>
        </row>
        <row r="837">
          <cell r="C837">
            <v>72073849</v>
          </cell>
          <cell r="D837" t="str">
            <v>RODRIGUEZ OSPINO DORIAN</v>
          </cell>
          <cell r="E837" t="str">
            <v>OPERADOR DE PADRÓN</v>
          </cell>
          <cell r="G837" t="str">
            <v>X</v>
          </cell>
          <cell r="M837" t="str">
            <v>ENFERMEDAD GENERAL</v>
          </cell>
          <cell r="N837" t="str">
            <v>NT</v>
          </cell>
          <cell r="O837" t="str">
            <v>SURA E.P.S.</v>
          </cell>
        </row>
        <row r="838">
          <cell r="C838">
            <v>72073849</v>
          </cell>
          <cell r="D838" t="str">
            <v>RODRIGUEZ OSPINO DORIAN</v>
          </cell>
          <cell r="E838" t="str">
            <v>OPERADOR DE PADRÓN</v>
          </cell>
          <cell r="G838" t="str">
            <v>X</v>
          </cell>
          <cell r="M838" t="str">
            <v>ENFERMEDAD GENERAL</v>
          </cell>
          <cell r="N838" t="str">
            <v>NT</v>
          </cell>
          <cell r="O838" t="str">
            <v>SURA E.P.S.</v>
          </cell>
        </row>
        <row r="839">
          <cell r="C839">
            <v>72073849</v>
          </cell>
          <cell r="D839" t="str">
            <v>RODRIGUEZ OSPINO DORIAN</v>
          </cell>
          <cell r="E839" t="str">
            <v>OPERADOR DE PADRÓN</v>
          </cell>
          <cell r="G839" t="str">
            <v>X</v>
          </cell>
          <cell r="M839" t="str">
            <v>ENFERMEDAD GENERAL</v>
          </cell>
          <cell r="N839">
            <v>31742023</v>
          </cell>
          <cell r="O839" t="str">
            <v>SURA E.P.S.</v>
          </cell>
        </row>
        <row r="840">
          <cell r="C840">
            <v>72073849</v>
          </cell>
          <cell r="D840" t="str">
            <v>RODRIGUEZ OSPINO DORIAN</v>
          </cell>
          <cell r="E840" t="str">
            <v>OPERADOR DE PADRÓN</v>
          </cell>
          <cell r="G840" t="str">
            <v>X</v>
          </cell>
          <cell r="M840" t="str">
            <v>ENFERMEDAD GENERAL</v>
          </cell>
          <cell r="N840">
            <v>32052348</v>
          </cell>
          <cell r="O840" t="str">
            <v>SURA E.P.S.</v>
          </cell>
        </row>
        <row r="841">
          <cell r="C841">
            <v>72073849</v>
          </cell>
          <cell r="D841" t="str">
            <v>RODRIGUEZ OSPINO DORIAN</v>
          </cell>
          <cell r="E841" t="str">
            <v>OPERADOR DE PADRÓN</v>
          </cell>
          <cell r="G841" t="str">
            <v>X</v>
          </cell>
          <cell r="M841" t="str">
            <v>ENFERMEDAD GENERAL</v>
          </cell>
          <cell r="N841">
            <v>110904</v>
          </cell>
          <cell r="O841" t="str">
            <v>SURA E.P.S.</v>
          </cell>
        </row>
        <row r="842">
          <cell r="C842">
            <v>72073849</v>
          </cell>
          <cell r="D842" t="str">
            <v>RODRIGUEZ OSPINO DORIAN</v>
          </cell>
          <cell r="E842" t="str">
            <v>OPERADOR DE PADRÓN</v>
          </cell>
          <cell r="G842" t="str">
            <v>X</v>
          </cell>
          <cell r="M842" t="str">
            <v>ENFERMEDAD GENERAL</v>
          </cell>
          <cell r="N842" t="str">
            <v>NT</v>
          </cell>
          <cell r="O842" t="str">
            <v>SURA E.P.S.</v>
          </cell>
        </row>
        <row r="843">
          <cell r="C843">
            <v>72073849</v>
          </cell>
          <cell r="D843" t="str">
            <v>RODRIGUEZ OSPINO DORIAN</v>
          </cell>
          <cell r="E843" t="str">
            <v>OPERADOR DE PADRÓN</v>
          </cell>
          <cell r="G843" t="str">
            <v>X</v>
          </cell>
          <cell r="M843" t="str">
            <v>ENFERMEDAD GENERAL</v>
          </cell>
          <cell r="N843" t="str">
            <v>NT</v>
          </cell>
          <cell r="O843" t="str">
            <v>SURA E.P.S.</v>
          </cell>
        </row>
        <row r="844">
          <cell r="C844">
            <v>72073849</v>
          </cell>
          <cell r="D844" t="str">
            <v>RODRIGUEZ OSPINO DORIAN</v>
          </cell>
          <cell r="E844" t="str">
            <v>OPERADOR DE PADRÓN</v>
          </cell>
          <cell r="G844" t="str">
            <v>X</v>
          </cell>
          <cell r="M844" t="str">
            <v>ENFERMEDAD GENERAL</v>
          </cell>
          <cell r="N844">
            <v>33418591</v>
          </cell>
          <cell r="O844" t="str">
            <v>SURA E.P.S.</v>
          </cell>
        </row>
        <row r="845">
          <cell r="C845">
            <v>72073849</v>
          </cell>
          <cell r="D845" t="str">
            <v>RODRIGUEZ OSPINO DORIAN</v>
          </cell>
          <cell r="E845" t="str">
            <v>OPERADOR DE PADRÓN</v>
          </cell>
          <cell r="G845" t="str">
            <v>X</v>
          </cell>
          <cell r="M845" t="str">
            <v>ENFERMEDAD GENERAL</v>
          </cell>
          <cell r="N845">
            <v>33510825</v>
          </cell>
          <cell r="O845" t="str">
            <v>SURA E.P.S.</v>
          </cell>
        </row>
        <row r="846">
          <cell r="C846">
            <v>72073849</v>
          </cell>
          <cell r="D846" t="str">
            <v>RODRIGUEZ OSPINO DORIAN</v>
          </cell>
          <cell r="E846" t="str">
            <v>OPERADOR DE PADRÓN</v>
          </cell>
          <cell r="G846" t="str">
            <v>X</v>
          </cell>
          <cell r="M846" t="str">
            <v>ENFERMEDAD GENERAL</v>
          </cell>
          <cell r="N846" t="str">
            <v>NT</v>
          </cell>
          <cell r="O846" t="str">
            <v>SURA E.P.S.</v>
          </cell>
        </row>
        <row r="847">
          <cell r="C847">
            <v>73579642</v>
          </cell>
          <cell r="D847" t="str">
            <v>RODRIGUEZ MATOS GERARDO</v>
          </cell>
          <cell r="E847" t="str">
            <v>OPERADOR DE PADRÓN</v>
          </cell>
          <cell r="G847" t="str">
            <v>X</v>
          </cell>
          <cell r="M847" t="str">
            <v>ENFERMEDAD GENERAL</v>
          </cell>
          <cell r="N847">
            <v>41198</v>
          </cell>
          <cell r="O847" t="str">
            <v>EPS MUTUAL SER</v>
          </cell>
        </row>
        <row r="848">
          <cell r="C848">
            <v>73579642</v>
          </cell>
          <cell r="D848" t="str">
            <v>RODRIGUEZ MATOS GERARDO</v>
          </cell>
          <cell r="E848" t="str">
            <v>OPERADOR DE PADRÓN</v>
          </cell>
          <cell r="G848" t="str">
            <v>X</v>
          </cell>
          <cell r="M848" t="str">
            <v>ENFERMEDAD GENERAL</v>
          </cell>
          <cell r="N848">
            <v>17075</v>
          </cell>
          <cell r="O848" t="str">
            <v>EPS MUTUAL SER</v>
          </cell>
        </row>
        <row r="849">
          <cell r="C849">
            <v>9297862</v>
          </cell>
          <cell r="D849" t="str">
            <v>RODRIGUEZ LOMBANA EDWAR JAVIER</v>
          </cell>
          <cell r="E849" t="str">
            <v>OPERADOR DE PADRÓN</v>
          </cell>
          <cell r="G849" t="str">
            <v>X</v>
          </cell>
          <cell r="M849" t="str">
            <v>ENFERMEDAD GENERAL</v>
          </cell>
          <cell r="N849" t="str">
            <v>NT</v>
          </cell>
          <cell r="O849" t="str">
            <v>SALUD TOTAL E.P.S.</v>
          </cell>
        </row>
        <row r="850">
          <cell r="C850">
            <v>1045666340</v>
          </cell>
          <cell r="D850" t="str">
            <v>RODRIGUEZ DOMINGUEZ OSCAR DAVID</v>
          </cell>
          <cell r="E850" t="str">
            <v>OPERADOR DE PADRÓN</v>
          </cell>
          <cell r="G850" t="str">
            <v>X</v>
          </cell>
          <cell r="M850" t="str">
            <v>ENFERMEDAD GENERAL</v>
          </cell>
          <cell r="N850" t="str">
            <v>NT</v>
          </cell>
          <cell r="O850" t="str">
            <v>EPS MUTUAL SER</v>
          </cell>
        </row>
        <row r="851">
          <cell r="C851">
            <v>1045666340</v>
          </cell>
          <cell r="D851" t="str">
            <v>RODRIGUEZ DOMINGUEZ OSCAR DAVID</v>
          </cell>
          <cell r="E851" t="str">
            <v>OPERADOR DE PADRÓN</v>
          </cell>
          <cell r="G851" t="str">
            <v>X</v>
          </cell>
          <cell r="M851" t="str">
            <v>ENFERMEDAD GENERAL</v>
          </cell>
          <cell r="N851">
            <v>14437151</v>
          </cell>
          <cell r="O851" t="str">
            <v>SALUD TOTAL E.P.S.</v>
          </cell>
        </row>
        <row r="852">
          <cell r="C852">
            <v>1045666340</v>
          </cell>
          <cell r="D852" t="str">
            <v>RODRIGUEZ DOMINGUEZ OSCAR DAVID</v>
          </cell>
          <cell r="E852" t="str">
            <v>OPERADOR DE PADRÓN</v>
          </cell>
          <cell r="G852" t="str">
            <v>X</v>
          </cell>
          <cell r="M852" t="str">
            <v>ENFERMEDAD GENERAL</v>
          </cell>
          <cell r="N852" t="str">
            <v>NT</v>
          </cell>
          <cell r="O852" t="str">
            <v>EPS MUTUAL SER</v>
          </cell>
        </row>
        <row r="853">
          <cell r="C853">
            <v>1045666340</v>
          </cell>
          <cell r="D853" t="str">
            <v>RODRIGUEZ DOMINGUEZ OSCAR DAVID</v>
          </cell>
          <cell r="E853" t="str">
            <v>OPERADOR DE PADRÓN</v>
          </cell>
          <cell r="G853" t="str">
            <v>X</v>
          </cell>
          <cell r="M853" t="str">
            <v>ENFERMEDAD GENERAL</v>
          </cell>
          <cell r="N853" t="str">
            <v>NT</v>
          </cell>
          <cell r="O853" t="str">
            <v>EPS MUTUAL SER</v>
          </cell>
        </row>
        <row r="854">
          <cell r="C854">
            <v>7918985</v>
          </cell>
          <cell r="D854" t="str">
            <v>ROCHA JARABA JUAN MIGUEL</v>
          </cell>
          <cell r="E854" t="str">
            <v>OPERADOR DE PADRÓN</v>
          </cell>
          <cell r="G854" t="str">
            <v>X</v>
          </cell>
          <cell r="M854" t="str">
            <v>ENFERMEDAD GENERAL</v>
          </cell>
          <cell r="N854">
            <v>28292</v>
          </cell>
          <cell r="O854" t="str">
            <v>EPS MUTUAL SER</v>
          </cell>
        </row>
        <row r="855">
          <cell r="C855">
            <v>7918985</v>
          </cell>
          <cell r="D855" t="str">
            <v>ROCHA JARABA JUAN MIGUEL</v>
          </cell>
          <cell r="E855" t="str">
            <v>OPERADOR DE PADRÓN</v>
          </cell>
          <cell r="G855" t="str">
            <v>X</v>
          </cell>
          <cell r="M855" t="str">
            <v>ENFERMEDAD GENERAL</v>
          </cell>
          <cell r="N855" t="str">
            <v>INC28670</v>
          </cell>
          <cell r="O855" t="str">
            <v>EPS MUTUAL SER</v>
          </cell>
        </row>
        <row r="856">
          <cell r="C856">
            <v>7918985</v>
          </cell>
          <cell r="D856" t="str">
            <v>ROCHA JARABA JUAN MIGUEL</v>
          </cell>
          <cell r="E856" t="str">
            <v>OPERADOR DE PADRÓN</v>
          </cell>
          <cell r="G856" t="str">
            <v>X</v>
          </cell>
          <cell r="M856" t="str">
            <v>ENFERMEDAD GENERAL</v>
          </cell>
          <cell r="N856" t="str">
            <v>INC30614</v>
          </cell>
          <cell r="O856" t="str">
            <v>COOSALUD ESS EPS -S</v>
          </cell>
        </row>
        <row r="857">
          <cell r="C857">
            <v>7918985</v>
          </cell>
          <cell r="D857" t="str">
            <v>ROCHA JARABA JUAN MIGUEL</v>
          </cell>
          <cell r="E857" t="str">
            <v>OPERADOR DE PADRÓN</v>
          </cell>
          <cell r="G857" t="str">
            <v>X</v>
          </cell>
          <cell r="M857" t="str">
            <v>ENFERMEDAD GENERAL</v>
          </cell>
          <cell r="N857" t="str">
            <v>NA</v>
          </cell>
          <cell r="O857" t="str">
            <v>EPS MUTUAL SER</v>
          </cell>
        </row>
        <row r="858">
          <cell r="C858">
            <v>7918985</v>
          </cell>
          <cell r="D858" t="str">
            <v>ROCHA JARABA JUAN MIGUEL</v>
          </cell>
          <cell r="E858" t="str">
            <v>OPERADOR DE PADRÓN</v>
          </cell>
          <cell r="G858" t="str">
            <v>X</v>
          </cell>
          <cell r="M858" t="str">
            <v>ENFERMEDAD GENERAL</v>
          </cell>
          <cell r="N858" t="str">
            <v>INC32010</v>
          </cell>
          <cell r="O858" t="str">
            <v>EPS MUTUAL SER</v>
          </cell>
        </row>
        <row r="859">
          <cell r="C859">
            <v>7918985</v>
          </cell>
          <cell r="D859" t="str">
            <v>ROCHA JARABA JUAN MIGUEL</v>
          </cell>
          <cell r="E859" t="str">
            <v>OPERADOR DE PADRÓN</v>
          </cell>
          <cell r="G859" t="str">
            <v>X</v>
          </cell>
          <cell r="M859" t="str">
            <v>ENFERMEDAD GENERAL</v>
          </cell>
          <cell r="N859" t="str">
            <v>NA</v>
          </cell>
          <cell r="O859" t="str">
            <v>EPS MUTUAL SER</v>
          </cell>
        </row>
        <row r="860">
          <cell r="C860">
            <v>7918985</v>
          </cell>
          <cell r="D860" t="str">
            <v>ROCHA JARABA JUAN MIGUEL</v>
          </cell>
          <cell r="E860" t="str">
            <v>OPERADOR DE PADRÓN</v>
          </cell>
          <cell r="G860" t="str">
            <v>X</v>
          </cell>
          <cell r="M860" t="str">
            <v>ENFERMEDAD GENERAL</v>
          </cell>
          <cell r="N860" t="str">
            <v>NA</v>
          </cell>
          <cell r="O860" t="str">
            <v>EPS MUTUAL SER</v>
          </cell>
        </row>
        <row r="861">
          <cell r="C861">
            <v>7918985</v>
          </cell>
          <cell r="D861" t="str">
            <v>ROCHA JARABA JUAN MIGUEL</v>
          </cell>
          <cell r="E861" t="str">
            <v>OPERADOR DE PADRÓN</v>
          </cell>
          <cell r="G861" t="str">
            <v>X</v>
          </cell>
          <cell r="M861" t="str">
            <v>ENFERMEDAD GENERAL</v>
          </cell>
          <cell r="N861">
            <v>13001030</v>
          </cell>
          <cell r="O861" t="str">
            <v>EPS MUTUAL SER</v>
          </cell>
        </row>
        <row r="862">
          <cell r="C862">
            <v>7918985</v>
          </cell>
          <cell r="D862" t="str">
            <v>ROCHA JARABA JUAN MIGUEL</v>
          </cell>
          <cell r="E862" t="str">
            <v>OPERADOR DE PADRÓN</v>
          </cell>
          <cell r="G862" t="str">
            <v>X</v>
          </cell>
          <cell r="M862" t="str">
            <v>ENFERMEDAD GENERAL</v>
          </cell>
          <cell r="N862">
            <v>9011113482</v>
          </cell>
          <cell r="O862" t="str">
            <v>EPS MUTUAL SER</v>
          </cell>
        </row>
        <row r="863">
          <cell r="C863">
            <v>7918985</v>
          </cell>
          <cell r="D863" t="str">
            <v>ROCHA JARABA JUAN MIGUEL</v>
          </cell>
          <cell r="E863" t="str">
            <v>OPERADOR DE PADRÓN</v>
          </cell>
          <cell r="H863" t="str">
            <v>X</v>
          </cell>
          <cell r="M863" t="str">
            <v>LICENCIA DE PATERNIDAD</v>
          </cell>
          <cell r="N863" t="str">
            <v xml:space="preserve">              NT</v>
          </cell>
          <cell r="O863" t="str">
            <v>EPS MUTUAL SER</v>
          </cell>
        </row>
        <row r="864">
          <cell r="C864">
            <v>7918985</v>
          </cell>
          <cell r="D864" t="str">
            <v>ROCHA JARABA JUAN MIGUEL</v>
          </cell>
          <cell r="E864" t="str">
            <v>OPERADOR DE PADRÓN</v>
          </cell>
          <cell r="G864" t="str">
            <v>X</v>
          </cell>
          <cell r="M864" t="str">
            <v>ENFERMEDAD GENERAL</v>
          </cell>
          <cell r="N864">
            <v>36584</v>
          </cell>
          <cell r="O864" t="str">
            <v>EPS MUTUAL SER</v>
          </cell>
        </row>
        <row r="865">
          <cell r="C865">
            <v>7918985</v>
          </cell>
          <cell r="D865" t="str">
            <v>ROCHA JARABA JUAN MIGUEL</v>
          </cell>
          <cell r="E865" t="str">
            <v>OPERADOR DE PADRÓN</v>
          </cell>
          <cell r="G865" t="str">
            <v>X</v>
          </cell>
          <cell r="M865" t="str">
            <v>ENFERMEDAD GENERAL</v>
          </cell>
          <cell r="N865">
            <v>1691297</v>
          </cell>
          <cell r="O865" t="str">
            <v>EPS MUTUAL SER</v>
          </cell>
        </row>
        <row r="866">
          <cell r="C866">
            <v>7918985</v>
          </cell>
          <cell r="D866" t="str">
            <v>ROCHA JARABA JUAN MIGUEL</v>
          </cell>
          <cell r="E866" t="str">
            <v>OPERADOR DE PADRÓN</v>
          </cell>
          <cell r="G866" t="str">
            <v>X</v>
          </cell>
          <cell r="M866" t="str">
            <v>ENFERMEDAD GENERAL</v>
          </cell>
          <cell r="N866">
            <v>1725114</v>
          </cell>
          <cell r="O866" t="str">
            <v>EPS MUTUAL SER</v>
          </cell>
        </row>
        <row r="867">
          <cell r="C867">
            <v>7918985</v>
          </cell>
          <cell r="D867" t="str">
            <v>ROCHA JARABA JUAN MIGUEL</v>
          </cell>
          <cell r="E867" t="str">
            <v>OPERADOR DE PADRÓN</v>
          </cell>
          <cell r="G867" t="str">
            <v>X</v>
          </cell>
          <cell r="M867" t="str">
            <v>ENFERMEDAD GENERAL</v>
          </cell>
          <cell r="N867">
            <v>1732074</v>
          </cell>
          <cell r="O867" t="str">
            <v>EPS MUTUAL SER</v>
          </cell>
        </row>
        <row r="868">
          <cell r="C868">
            <v>7918985</v>
          </cell>
          <cell r="D868" t="str">
            <v>ROCHA JARABA JUAN MIGUEL</v>
          </cell>
          <cell r="E868" t="str">
            <v>OPERADOR DE PADRÓN</v>
          </cell>
          <cell r="G868" t="str">
            <v>X</v>
          </cell>
          <cell r="M868" t="str">
            <v>ENFERMEDAD GENERAL</v>
          </cell>
          <cell r="N868">
            <v>100002</v>
          </cell>
          <cell r="O868" t="str">
            <v>EPS MUTUAL SER</v>
          </cell>
        </row>
        <row r="869">
          <cell r="C869">
            <v>7918985</v>
          </cell>
          <cell r="D869" t="str">
            <v>ROCHA JARABA JUAN MIGUEL</v>
          </cell>
          <cell r="E869" t="str">
            <v>OPERADOR DE PADRÓN</v>
          </cell>
          <cell r="G869" t="str">
            <v>X</v>
          </cell>
          <cell r="M869" t="str">
            <v>ENFERMEDAD GENERAL</v>
          </cell>
          <cell r="N869">
            <v>100030190</v>
          </cell>
          <cell r="O869" t="str">
            <v>EPS MUTUAL SER</v>
          </cell>
        </row>
        <row r="870">
          <cell r="C870">
            <v>7918985</v>
          </cell>
          <cell r="D870" t="str">
            <v>ROCHA JARABA JUAN MIGUEL</v>
          </cell>
          <cell r="E870" t="str">
            <v>OPERADOR DE PADRÓN</v>
          </cell>
          <cell r="G870" t="str">
            <v>X</v>
          </cell>
          <cell r="M870" t="str">
            <v>ENFERMEDAD GENERAL</v>
          </cell>
          <cell r="N870" t="str">
            <v>NT</v>
          </cell>
          <cell r="O870" t="str">
            <v>EPS MUTUAL SER</v>
          </cell>
        </row>
        <row r="871">
          <cell r="C871">
            <v>7918985</v>
          </cell>
          <cell r="D871" t="str">
            <v>ROCHA JARABA JUAN MIGUEL</v>
          </cell>
          <cell r="E871" t="str">
            <v>OPERADOR DE PADRÓN</v>
          </cell>
          <cell r="G871" t="str">
            <v>X</v>
          </cell>
          <cell r="M871" t="str">
            <v>ENFERMEDAD GENERAL</v>
          </cell>
          <cell r="N871" t="str">
            <v>NT</v>
          </cell>
          <cell r="O871" t="str">
            <v>EPS MUTUAL SER</v>
          </cell>
        </row>
        <row r="872">
          <cell r="C872">
            <v>7918985</v>
          </cell>
          <cell r="D872" t="str">
            <v>ROCHA JARABA JUAN MIGUEL</v>
          </cell>
          <cell r="E872" t="str">
            <v>OPERADOR DE PADRÓN</v>
          </cell>
          <cell r="G872" t="str">
            <v>X</v>
          </cell>
          <cell r="M872" t="str">
            <v>ENFERMEDAD GENERAL</v>
          </cell>
          <cell r="N872" t="str">
            <v>NT</v>
          </cell>
          <cell r="O872" t="str">
            <v>EPS MUTUAL SER</v>
          </cell>
        </row>
        <row r="873">
          <cell r="C873">
            <v>7918985</v>
          </cell>
          <cell r="D873" t="str">
            <v>ROCHA JARABA JUAN MIGUEL</v>
          </cell>
          <cell r="E873" t="str">
            <v>OPERADOR DE PADRÓN</v>
          </cell>
          <cell r="G873" t="str">
            <v>X</v>
          </cell>
          <cell r="M873" t="str">
            <v>ENFERMEDAD GENERAL</v>
          </cell>
          <cell r="N873" t="str">
            <v>NT</v>
          </cell>
          <cell r="O873" t="str">
            <v>EPS MUTUAL SER</v>
          </cell>
        </row>
        <row r="874">
          <cell r="C874">
            <v>7918985</v>
          </cell>
          <cell r="D874" t="str">
            <v>ROCHA JARABA JUAN MIGUEL</v>
          </cell>
          <cell r="E874" t="str">
            <v>OPERADOR DE PADRÓN</v>
          </cell>
          <cell r="G874" t="str">
            <v>X</v>
          </cell>
          <cell r="M874" t="str">
            <v>ENFERMEDAD GENERAL</v>
          </cell>
          <cell r="N874" t="str">
            <v>NT</v>
          </cell>
          <cell r="O874" t="str">
            <v>EPS MUTUAL SER</v>
          </cell>
        </row>
        <row r="875">
          <cell r="C875">
            <v>7918985</v>
          </cell>
          <cell r="D875" t="str">
            <v>ROCHA JARABA JUAN MIGUEL</v>
          </cell>
          <cell r="E875" t="str">
            <v>OPERADOR DE PADRÓN</v>
          </cell>
          <cell r="G875" t="str">
            <v>X</v>
          </cell>
          <cell r="M875" t="str">
            <v>ENFERMEDAD GENERAL</v>
          </cell>
          <cell r="N875" t="str">
            <v>NT</v>
          </cell>
          <cell r="O875" t="str">
            <v>EPS MUTUAL SER</v>
          </cell>
        </row>
        <row r="876">
          <cell r="C876">
            <v>7918985</v>
          </cell>
          <cell r="D876" t="str">
            <v>ROCHA JARABA JUAN MIGUEL</v>
          </cell>
          <cell r="E876" t="str">
            <v>OPERADOR DE PADRÓN</v>
          </cell>
          <cell r="G876" t="str">
            <v>X</v>
          </cell>
          <cell r="M876" t="str">
            <v>ENFERMEDAD GENERAL</v>
          </cell>
          <cell r="N876" t="str">
            <v>NT</v>
          </cell>
          <cell r="O876" t="str">
            <v>EPS MUTUAL SER</v>
          </cell>
        </row>
        <row r="877">
          <cell r="C877">
            <v>7918985</v>
          </cell>
          <cell r="D877" t="str">
            <v>ROCHA JARABA JUAN MIGUEL</v>
          </cell>
          <cell r="E877" t="str">
            <v>OPERADOR DE PADRÓN</v>
          </cell>
          <cell r="G877" t="str">
            <v>X</v>
          </cell>
          <cell r="M877" t="str">
            <v>ENFERMEDAD GENERAL</v>
          </cell>
          <cell r="N877" t="str">
            <v>NT</v>
          </cell>
          <cell r="O877" t="str">
            <v>EPS MUTUAL SER</v>
          </cell>
        </row>
        <row r="878">
          <cell r="C878">
            <v>7918985</v>
          </cell>
          <cell r="D878" t="str">
            <v>ROCHA JARABA JUAN MIGUEL</v>
          </cell>
          <cell r="E878" t="str">
            <v>OPERADOR DE PADRÓN</v>
          </cell>
          <cell r="G878" t="str">
            <v>X</v>
          </cell>
          <cell r="M878" t="str">
            <v>ENFERMEDAD GENERAL</v>
          </cell>
          <cell r="N878" t="str">
            <v>NT</v>
          </cell>
          <cell r="O878" t="str">
            <v>EPS MUTUAL SER</v>
          </cell>
        </row>
        <row r="879">
          <cell r="C879">
            <v>7918985</v>
          </cell>
          <cell r="D879" t="str">
            <v>ROCHA JARABA JUAN MIGUEL</v>
          </cell>
          <cell r="E879" t="str">
            <v>OPERADOR DE PADRÓN</v>
          </cell>
          <cell r="G879" t="str">
            <v>X</v>
          </cell>
          <cell r="M879" t="str">
            <v>ENFERMEDAD GENERAL</v>
          </cell>
          <cell r="N879" t="str">
            <v>NT</v>
          </cell>
          <cell r="O879" t="str">
            <v>EPS MUTUAL SER</v>
          </cell>
        </row>
        <row r="880">
          <cell r="C880">
            <v>7918985</v>
          </cell>
          <cell r="D880" t="str">
            <v>ROCHA JARABA JUAN MIGUEL</v>
          </cell>
          <cell r="E880" t="str">
            <v>OPERADOR DE PADRÓN</v>
          </cell>
          <cell r="G880" t="str">
            <v>X</v>
          </cell>
          <cell r="M880" t="str">
            <v>ENFERMEDAD GENERAL</v>
          </cell>
          <cell r="N880" t="str">
            <v>NT</v>
          </cell>
          <cell r="O880" t="str">
            <v>EPS MUTUAL SER</v>
          </cell>
        </row>
        <row r="881">
          <cell r="C881">
            <v>7918985</v>
          </cell>
          <cell r="D881" t="str">
            <v>ROCHA JARABA JUAN MIGUEL</v>
          </cell>
          <cell r="E881" t="str">
            <v>OPERADOR DE PADRÓN</v>
          </cell>
          <cell r="G881" t="str">
            <v>X</v>
          </cell>
          <cell r="M881" t="str">
            <v>ENFERMEDAD GENERAL</v>
          </cell>
          <cell r="N881" t="str">
            <v>NT</v>
          </cell>
          <cell r="O881" t="str">
            <v>EPS MUTUAL SER</v>
          </cell>
        </row>
        <row r="882">
          <cell r="C882">
            <v>7918985</v>
          </cell>
          <cell r="D882" t="str">
            <v>ROCHA JARABA JUAN MIGUEL</v>
          </cell>
          <cell r="E882" t="str">
            <v>OPERADOR DE PADRÓN</v>
          </cell>
          <cell r="G882" t="str">
            <v>X</v>
          </cell>
          <cell r="M882" t="str">
            <v>ENFERMEDAD GENERAL</v>
          </cell>
          <cell r="N882" t="str">
            <v>NT</v>
          </cell>
          <cell r="O882" t="str">
            <v>EPS MUTUAL SER</v>
          </cell>
        </row>
        <row r="883">
          <cell r="C883">
            <v>7918985</v>
          </cell>
          <cell r="D883" t="str">
            <v>ROCHA JARABA JUAN MIGUEL</v>
          </cell>
          <cell r="E883" t="str">
            <v>OPERADOR DE PADRÓN</v>
          </cell>
          <cell r="G883" t="str">
            <v>X</v>
          </cell>
          <cell r="M883" t="str">
            <v>ENFERMEDAD GENERAL</v>
          </cell>
          <cell r="N883" t="str">
            <v>NT</v>
          </cell>
          <cell r="O883" t="str">
            <v>EPS MUTUAL SER</v>
          </cell>
        </row>
        <row r="884">
          <cell r="C884">
            <v>7918985</v>
          </cell>
          <cell r="D884" t="str">
            <v>ROCHA JARABA JUAN MIGUEL</v>
          </cell>
          <cell r="E884" t="str">
            <v>OPERADOR DE PADRÓN</v>
          </cell>
          <cell r="G884" t="str">
            <v>X</v>
          </cell>
          <cell r="M884" t="str">
            <v>ENFERMEDAD GENERAL</v>
          </cell>
          <cell r="N884" t="str">
            <v>NT</v>
          </cell>
          <cell r="O884" t="str">
            <v>EPS MUTUAL SER</v>
          </cell>
        </row>
        <row r="885">
          <cell r="C885">
            <v>7918985</v>
          </cell>
          <cell r="D885" t="str">
            <v>ROCHA JARABA JUAN MIGUEL</v>
          </cell>
          <cell r="E885" t="str">
            <v>OPERADOR DE PADRÓN</v>
          </cell>
          <cell r="G885" t="str">
            <v>X</v>
          </cell>
          <cell r="M885" t="str">
            <v>ENFERMEDAD GENERAL</v>
          </cell>
          <cell r="N885" t="str">
            <v>N/T</v>
          </cell>
          <cell r="O885" t="str">
            <v>EPS MUTUAL SER</v>
          </cell>
        </row>
        <row r="886">
          <cell r="C886">
            <v>7918985</v>
          </cell>
          <cell r="D886" t="str">
            <v>ROCHA JARABA JUAN MIGUEL</v>
          </cell>
          <cell r="E886" t="str">
            <v>OPERADOR DE PADRÓN</v>
          </cell>
          <cell r="G886" t="str">
            <v>X</v>
          </cell>
          <cell r="M886" t="str">
            <v>ENFERMEDAD GENERAL</v>
          </cell>
          <cell r="N886" t="str">
            <v>NT</v>
          </cell>
          <cell r="O886" t="str">
            <v>EPS MUTUAL SER</v>
          </cell>
        </row>
        <row r="887">
          <cell r="C887">
            <v>7918985</v>
          </cell>
          <cell r="D887" t="str">
            <v>ROCHA JARABA JUAN MIGUEL</v>
          </cell>
          <cell r="E887" t="str">
            <v>OPERADOR DE PADRÓN</v>
          </cell>
          <cell r="G887" t="str">
            <v>X</v>
          </cell>
          <cell r="M887" t="str">
            <v>ENFERMEDAD GENERAL</v>
          </cell>
          <cell r="N887" t="str">
            <v>NT</v>
          </cell>
          <cell r="O887" t="str">
            <v>EPS MUTUAL SER</v>
          </cell>
        </row>
        <row r="888">
          <cell r="C888">
            <v>7918985</v>
          </cell>
          <cell r="D888" t="str">
            <v>ROCHA JARABA JUAN MIGUEL</v>
          </cell>
          <cell r="E888" t="str">
            <v>OPERADOR DE PADRÓN</v>
          </cell>
          <cell r="G888" t="str">
            <v>X</v>
          </cell>
          <cell r="M888" t="str">
            <v>ENFERMEDAD GENERAL</v>
          </cell>
          <cell r="N888" t="str">
            <v>NT</v>
          </cell>
          <cell r="O888" t="str">
            <v>EPS MUTUAL SER</v>
          </cell>
        </row>
        <row r="889">
          <cell r="C889">
            <v>7918985</v>
          </cell>
          <cell r="D889" t="str">
            <v>ROCHA JARABA JUAN MIGUEL</v>
          </cell>
          <cell r="E889" t="str">
            <v>OPERADOR DE PADRÓN</v>
          </cell>
          <cell r="G889" t="str">
            <v>X</v>
          </cell>
          <cell r="M889" t="str">
            <v>ENFERMEDAD GENERAL</v>
          </cell>
          <cell r="N889" t="str">
            <v>NT</v>
          </cell>
          <cell r="O889" t="str">
            <v>EPS MUTUAL SER</v>
          </cell>
        </row>
        <row r="890">
          <cell r="C890">
            <v>7918985</v>
          </cell>
          <cell r="D890" t="str">
            <v>ROCHA JARABA JUAN MIGUEL</v>
          </cell>
          <cell r="E890" t="str">
            <v>OPERADOR DE PADRÓN</v>
          </cell>
          <cell r="G890" t="str">
            <v>X</v>
          </cell>
          <cell r="M890" t="str">
            <v>ENFERMEDAD GENERAL</v>
          </cell>
          <cell r="N890" t="str">
            <v>NT</v>
          </cell>
          <cell r="O890" t="str">
            <v>EPS MUTUAL SER</v>
          </cell>
        </row>
        <row r="891">
          <cell r="C891">
            <v>7918985</v>
          </cell>
          <cell r="D891" t="str">
            <v>ROCHA JARABA JUAN MIGUEL</v>
          </cell>
          <cell r="E891" t="str">
            <v>OPERADOR DE PADRÓN</v>
          </cell>
          <cell r="G891" t="str">
            <v>X</v>
          </cell>
          <cell r="M891" t="str">
            <v>ENFERMEDAD GENERAL</v>
          </cell>
          <cell r="N891" t="str">
            <v>NT</v>
          </cell>
          <cell r="O891" t="str">
            <v>EPS MUTUAL SER</v>
          </cell>
        </row>
        <row r="892">
          <cell r="C892">
            <v>7918985</v>
          </cell>
          <cell r="D892" t="str">
            <v>ROCHA JARABA JUAN MIGUEL</v>
          </cell>
          <cell r="E892" t="str">
            <v>OPERADOR DE PADRÓN</v>
          </cell>
          <cell r="G892" t="str">
            <v>X</v>
          </cell>
          <cell r="M892" t="str">
            <v>ENFERMEDAD GENERAL</v>
          </cell>
          <cell r="N892" t="str">
            <v>NT</v>
          </cell>
          <cell r="O892" t="str">
            <v>EPS MUTUAL SER</v>
          </cell>
        </row>
        <row r="893">
          <cell r="C893">
            <v>1047444602</v>
          </cell>
          <cell r="D893" t="str">
            <v>ROA VELASQUEZ MARTIN DE JESUS</v>
          </cell>
          <cell r="E893" t="str">
            <v>TECNICO DE MANTENIMIENTO MECANICO C</v>
          </cell>
          <cell r="H893" t="str">
            <v>X</v>
          </cell>
          <cell r="M893" t="str">
            <v>LICENCIA DE PATERNIDAD</v>
          </cell>
          <cell r="O893" t="str">
            <v>SALUD TOTAL E.P.S.</v>
          </cell>
        </row>
        <row r="894">
          <cell r="C894">
            <v>1047444602</v>
          </cell>
          <cell r="D894" t="str">
            <v>ROA VELASQUEZ MARTIN DE JESUS</v>
          </cell>
          <cell r="E894" t="str">
            <v>TECNICO DE MANTENIMIENTO MECANICO C</v>
          </cell>
          <cell r="F894" t="str">
            <v>X</v>
          </cell>
          <cell r="M894" t="str">
            <v>ACCIDENTE DE TRABAJO</v>
          </cell>
          <cell r="N894">
            <v>860028947</v>
          </cell>
          <cell r="O894" t="str">
            <v>ARL SURA</v>
          </cell>
        </row>
        <row r="895">
          <cell r="C895">
            <v>1047444602</v>
          </cell>
          <cell r="D895" t="str">
            <v>ROA VELASQUEZ MARTIN DE JESUS</v>
          </cell>
          <cell r="E895" t="str">
            <v>TECNICO DE MANTENIMIENTO MECANICO C</v>
          </cell>
          <cell r="G895" t="str">
            <v>X</v>
          </cell>
          <cell r="M895" t="str">
            <v>ENFERMEDAD GENERAL</v>
          </cell>
          <cell r="N895">
            <v>4444804</v>
          </cell>
          <cell r="O895" t="str">
            <v>SALUD TOTAL E.P.S.</v>
          </cell>
        </row>
        <row r="896">
          <cell r="C896">
            <v>1047444602</v>
          </cell>
          <cell r="D896" t="str">
            <v>ROA VELASQUEZ MARTIN DE JESUS</v>
          </cell>
          <cell r="E896" t="str">
            <v>TECNICO DE MANTENIMIENTO MECANICO C</v>
          </cell>
          <cell r="G896" t="str">
            <v>X</v>
          </cell>
          <cell r="M896" t="str">
            <v>ENFERMEDAD GENERAL</v>
          </cell>
          <cell r="N896" t="str">
            <v>NT</v>
          </cell>
          <cell r="O896" t="str">
            <v>SALUD TOTAL E.P.S.</v>
          </cell>
        </row>
        <row r="897">
          <cell r="C897">
            <v>1047444602</v>
          </cell>
          <cell r="D897" t="str">
            <v>ROA VELASQUEZ MARTIN DE JESUS</v>
          </cell>
          <cell r="E897" t="str">
            <v>TECNICO DE MANTENIMIENTO MECANICO C</v>
          </cell>
          <cell r="G897" t="str">
            <v>X</v>
          </cell>
          <cell r="M897" t="str">
            <v>ENFERMEDAD GENERAL</v>
          </cell>
          <cell r="N897" t="str">
            <v>NT</v>
          </cell>
          <cell r="O897" t="str">
            <v>SALUD TOTAL E.P.S.</v>
          </cell>
        </row>
        <row r="898">
          <cell r="C898">
            <v>1047444602</v>
          </cell>
          <cell r="D898" t="str">
            <v>ROA VELASQUEZ MARTIN DE JESUS</v>
          </cell>
          <cell r="E898" t="str">
            <v>TECNICO DE MANTENIMIENTO MECANICO C</v>
          </cell>
          <cell r="G898" t="str">
            <v>X</v>
          </cell>
          <cell r="M898" t="str">
            <v>ENFERMEDAD GENERAL</v>
          </cell>
          <cell r="N898" t="str">
            <v>NT</v>
          </cell>
          <cell r="O898" t="str">
            <v>SALUD TOTAL E.P.S.</v>
          </cell>
        </row>
        <row r="899">
          <cell r="C899">
            <v>1047444602</v>
          </cell>
          <cell r="D899" t="str">
            <v>ROA VELASQUEZ MARTIN DE JESUS</v>
          </cell>
          <cell r="E899" t="str">
            <v>TECNICO DE MANTENIMIENTO MECANICO C</v>
          </cell>
          <cell r="G899" t="str">
            <v>X</v>
          </cell>
          <cell r="M899" t="str">
            <v>ENFERMEDAD GENERAL</v>
          </cell>
          <cell r="N899" t="str">
            <v>NT</v>
          </cell>
          <cell r="O899" t="str">
            <v>SALUD TOTAL E.P.S.</v>
          </cell>
        </row>
        <row r="900">
          <cell r="C900">
            <v>92446763</v>
          </cell>
          <cell r="D900" t="str">
            <v>RIVERA MELENDEZ YULAY</v>
          </cell>
          <cell r="E900" t="str">
            <v>OPERADOR DE PADRÓN</v>
          </cell>
          <cell r="G900" t="str">
            <v>X</v>
          </cell>
          <cell r="M900" t="str">
            <v>ENFERMEDAD GENERAL</v>
          </cell>
          <cell r="N900">
            <v>82076</v>
          </cell>
          <cell r="O900" t="str">
            <v>SANITAS E.P.S</v>
          </cell>
        </row>
        <row r="901">
          <cell r="C901">
            <v>92446763</v>
          </cell>
          <cell r="D901" t="str">
            <v>RIVERA MELENDEZ YULAY</v>
          </cell>
          <cell r="E901" t="str">
            <v>OPERADOR DE PADRÓN</v>
          </cell>
          <cell r="G901" t="str">
            <v>X</v>
          </cell>
          <cell r="M901" t="str">
            <v>ENFERMEDAD GENERAL</v>
          </cell>
          <cell r="N901">
            <v>11377</v>
          </cell>
          <cell r="O901" t="str">
            <v>SANITAS E.P.S</v>
          </cell>
        </row>
        <row r="902">
          <cell r="C902">
            <v>1143350092</v>
          </cell>
          <cell r="D902" t="str">
            <v>RINCONES GONZALEZ ARIS ALFONSO</v>
          </cell>
          <cell r="E902" t="str">
            <v>OPERADOR DE PADRÓN</v>
          </cell>
          <cell r="G902" t="str">
            <v>X</v>
          </cell>
          <cell r="M902" t="str">
            <v>ENFERMEDAD GENERAL</v>
          </cell>
          <cell r="N902">
            <v>5842013</v>
          </cell>
          <cell r="O902" t="str">
            <v>NUEVA E.P.S</v>
          </cell>
        </row>
        <row r="903">
          <cell r="C903">
            <v>1143350092</v>
          </cell>
          <cell r="D903" t="str">
            <v>RINCONES GONZALEZ ARIS ALFONSO</v>
          </cell>
          <cell r="E903" t="str">
            <v>OPERADOR DE PADRÓN</v>
          </cell>
          <cell r="G903" t="str">
            <v>X</v>
          </cell>
          <cell r="M903" t="str">
            <v>ENFERMEDAD GENERAL</v>
          </cell>
          <cell r="N903">
            <v>602145665</v>
          </cell>
          <cell r="O903" t="str">
            <v>NUEVA E.P.S</v>
          </cell>
        </row>
        <row r="904">
          <cell r="C904">
            <v>1143350092</v>
          </cell>
          <cell r="D904" t="str">
            <v>RINCONES GONZALEZ ARIS ALFONSO</v>
          </cell>
          <cell r="E904" t="str">
            <v>OPERADOR DE PADRÓN</v>
          </cell>
          <cell r="L904" t="str">
            <v>X</v>
          </cell>
          <cell r="M904" t="str">
            <v>AISLAMIENTO PREVENTIVO</v>
          </cell>
          <cell r="N904" t="str">
            <v>NT</v>
          </cell>
          <cell r="O904" t="str">
            <v>NUEVA E.P.S</v>
          </cell>
        </row>
        <row r="905">
          <cell r="C905">
            <v>1143350092</v>
          </cell>
          <cell r="D905" t="str">
            <v>RINCONES GONZALEZ ARIS ALFONSO</v>
          </cell>
          <cell r="E905" t="str">
            <v>OPERADOR DE PADRÓN</v>
          </cell>
          <cell r="G905" t="str">
            <v>X</v>
          </cell>
          <cell r="M905" t="str">
            <v>ENFERMEDAD GENERAL</v>
          </cell>
          <cell r="N905">
            <v>602485928</v>
          </cell>
          <cell r="O905" t="str">
            <v>NUEVA E.P.S</v>
          </cell>
        </row>
        <row r="906">
          <cell r="C906">
            <v>1143350092</v>
          </cell>
          <cell r="D906" t="str">
            <v>RINCONES GONZALEZ ARIS ALFONSO</v>
          </cell>
          <cell r="E906" t="str">
            <v>OPERADOR DE PADRÓN</v>
          </cell>
          <cell r="G906" t="str">
            <v>X</v>
          </cell>
          <cell r="M906" t="str">
            <v>ENFERMEDAD GENERAL</v>
          </cell>
          <cell r="N906">
            <v>7000002441</v>
          </cell>
          <cell r="O906" t="str">
            <v>NUEVA E.P.S</v>
          </cell>
        </row>
        <row r="907">
          <cell r="C907">
            <v>1143350092</v>
          </cell>
          <cell r="D907" t="str">
            <v>RINCONES GONZALEZ ARIS ALFONSO</v>
          </cell>
          <cell r="E907" t="str">
            <v>OPERADOR DE PADRÓN</v>
          </cell>
          <cell r="G907" t="str">
            <v>X</v>
          </cell>
          <cell r="M907" t="str">
            <v>ENFERMEDAD GENERAL</v>
          </cell>
          <cell r="N907">
            <v>30742770</v>
          </cell>
          <cell r="O907" t="str">
            <v>SURA E.P.S.</v>
          </cell>
        </row>
        <row r="908">
          <cell r="C908">
            <v>1143350092</v>
          </cell>
          <cell r="D908" t="str">
            <v>RINCONES GONZALEZ ARIS ALFONSO</v>
          </cell>
          <cell r="E908" t="str">
            <v>OPERADOR DE PADRÓN</v>
          </cell>
          <cell r="G908" t="str">
            <v>X</v>
          </cell>
          <cell r="M908" t="str">
            <v>ENFERMEDAD GENERAL</v>
          </cell>
          <cell r="N908">
            <v>31014993</v>
          </cell>
          <cell r="O908" t="str">
            <v>SURA E.P.S.</v>
          </cell>
        </row>
        <row r="909">
          <cell r="C909">
            <v>1143350092</v>
          </cell>
          <cell r="D909" t="str">
            <v>RINCONES GONZALEZ ARIS ALFONSO</v>
          </cell>
          <cell r="E909" t="str">
            <v>OPERADOR DE PADRÓN</v>
          </cell>
          <cell r="G909" t="str">
            <v>X</v>
          </cell>
          <cell r="M909" t="str">
            <v>ENFERMEDAD GENERAL</v>
          </cell>
          <cell r="N909">
            <v>31259195</v>
          </cell>
          <cell r="O909" t="str">
            <v>SURA E.P.S.</v>
          </cell>
        </row>
        <row r="910">
          <cell r="C910">
            <v>1143350092</v>
          </cell>
          <cell r="D910" t="str">
            <v>RINCONES GONZALEZ ARIS ALFONSO</v>
          </cell>
          <cell r="E910" t="str">
            <v>OPERADOR DE PADRÓN</v>
          </cell>
          <cell r="G910" t="str">
            <v>X</v>
          </cell>
          <cell r="M910" t="str">
            <v>ENFERMEDAD GENERAL</v>
          </cell>
          <cell r="N910">
            <v>31427259</v>
          </cell>
          <cell r="O910" t="str">
            <v>SURA E.P.S.</v>
          </cell>
        </row>
        <row r="911">
          <cell r="C911">
            <v>94379411</v>
          </cell>
          <cell r="D911" t="str">
            <v>RINCON SANCHEZ ANDERSON</v>
          </cell>
          <cell r="E911" t="str">
            <v>OPERADOR DE PADRÓN</v>
          </cell>
          <cell r="G911" t="str">
            <v>X</v>
          </cell>
          <cell r="M911" t="str">
            <v>ENFERMEDAD GENERAL</v>
          </cell>
          <cell r="N911">
            <v>893370373</v>
          </cell>
          <cell r="O911" t="str">
            <v>SALUD TOTAL E.P.S.</v>
          </cell>
        </row>
        <row r="912">
          <cell r="C912">
            <v>94379411</v>
          </cell>
          <cell r="D912" t="str">
            <v>RINCON SANCHEZ ANDERSON</v>
          </cell>
          <cell r="E912" t="str">
            <v>OPERADOR DE PADRÓN</v>
          </cell>
          <cell r="G912" t="str">
            <v>X</v>
          </cell>
          <cell r="M912" t="str">
            <v>ENFERMEDAD GENERAL</v>
          </cell>
          <cell r="N912">
            <v>15821064</v>
          </cell>
          <cell r="O912" t="str">
            <v>SALUD TOTAL E.P.S.</v>
          </cell>
        </row>
        <row r="913">
          <cell r="C913">
            <v>94379411</v>
          </cell>
          <cell r="D913" t="str">
            <v>RINCON SANCHEZ ANDERSON</v>
          </cell>
          <cell r="E913" t="str">
            <v>OPERADOR DE PADRÓN</v>
          </cell>
          <cell r="G913" t="str">
            <v>X</v>
          </cell>
          <cell r="M913" t="str">
            <v>ENFERMEDAD GENERAL</v>
          </cell>
          <cell r="N913">
            <v>17474015</v>
          </cell>
          <cell r="O913" t="str">
            <v>SALUD TOTAL E.P.S.</v>
          </cell>
        </row>
        <row r="914">
          <cell r="C914">
            <v>94379411</v>
          </cell>
          <cell r="D914" t="str">
            <v>RINCON SANCHEZ ANDERSON</v>
          </cell>
          <cell r="E914" t="str">
            <v>OPERADOR DE PADRÓN</v>
          </cell>
          <cell r="G914" t="str">
            <v>X</v>
          </cell>
          <cell r="M914" t="str">
            <v>ENFERMEDAD GENERAL</v>
          </cell>
          <cell r="N914">
            <v>148557072</v>
          </cell>
          <cell r="O914" t="str">
            <v>SALUD TOTAL E.P.S.</v>
          </cell>
        </row>
        <row r="915">
          <cell r="C915">
            <v>94379411</v>
          </cell>
          <cell r="D915" t="str">
            <v>RINCON SANCHEZ ANDERSON</v>
          </cell>
          <cell r="E915" t="str">
            <v>OPERADOR DE PADRÓN</v>
          </cell>
          <cell r="G915" t="str">
            <v>X</v>
          </cell>
          <cell r="M915" t="str">
            <v>ENFERMEDAD GENERAL</v>
          </cell>
          <cell r="N915">
            <v>155216004</v>
          </cell>
          <cell r="O915" t="str">
            <v>SALUD TOTAL E.P.S.</v>
          </cell>
        </row>
        <row r="916">
          <cell r="C916">
            <v>94379411</v>
          </cell>
          <cell r="D916" t="str">
            <v>RINCON SANCHEZ ANDERSON</v>
          </cell>
          <cell r="E916" t="str">
            <v>OPERADOR DE PADRÓN</v>
          </cell>
          <cell r="G916" t="str">
            <v>X</v>
          </cell>
          <cell r="M916" t="str">
            <v>ENFERMEDAD GENERAL</v>
          </cell>
          <cell r="N916">
            <v>155166098</v>
          </cell>
          <cell r="O916" t="str">
            <v>SALUD TOTAL E.P.S.</v>
          </cell>
        </row>
        <row r="917">
          <cell r="C917">
            <v>94379411</v>
          </cell>
          <cell r="D917" t="str">
            <v>RINCON SANCHEZ ANDERSON</v>
          </cell>
          <cell r="E917" t="str">
            <v>OPERADOR DE PADRÓN</v>
          </cell>
          <cell r="G917" t="str">
            <v>x</v>
          </cell>
          <cell r="M917" t="str">
            <v>ENFERMEDAD GENERAL</v>
          </cell>
          <cell r="N917">
            <v>172087181</v>
          </cell>
          <cell r="O917" t="str">
            <v>SALUD TOTAL E.P.S.</v>
          </cell>
        </row>
        <row r="918">
          <cell r="C918">
            <v>94379411</v>
          </cell>
          <cell r="D918" t="str">
            <v>RINCON SANCHEZ ANDERSON</v>
          </cell>
          <cell r="E918" t="str">
            <v>OPERADOR DE PADRÓN</v>
          </cell>
          <cell r="G918" t="str">
            <v>X</v>
          </cell>
          <cell r="M918" t="str">
            <v>ENFERMEDAD GENERAL</v>
          </cell>
          <cell r="N918">
            <v>18223261</v>
          </cell>
          <cell r="O918" t="str">
            <v>SALUD TOTAL E.P.S.</v>
          </cell>
        </row>
        <row r="919">
          <cell r="C919">
            <v>94379411</v>
          </cell>
          <cell r="D919" t="str">
            <v>RINCON SANCHEZ ANDERSON</v>
          </cell>
          <cell r="E919" t="str">
            <v>OPERADOR DE PADRÓN</v>
          </cell>
          <cell r="G919" t="str">
            <v>X</v>
          </cell>
          <cell r="M919" t="str">
            <v>ENFERMEDAD GENERAL</v>
          </cell>
          <cell r="N919">
            <v>188134430</v>
          </cell>
          <cell r="O919" t="str">
            <v>SALUD TOTAL E.P.S.</v>
          </cell>
        </row>
        <row r="920">
          <cell r="C920">
            <v>1143333060</v>
          </cell>
          <cell r="D920" t="str">
            <v>RINCON PEREZ JHONATAN</v>
          </cell>
          <cell r="E920" t="str">
            <v>OPERADOR DE PADRÓN</v>
          </cell>
          <cell r="G920" t="str">
            <v>X</v>
          </cell>
          <cell r="M920" t="str">
            <v>ENFERMEDAD GENERAL</v>
          </cell>
          <cell r="N920">
            <v>107090</v>
          </cell>
          <cell r="O920" t="str">
            <v>SALUD TOTAL E.P.S.</v>
          </cell>
        </row>
        <row r="921">
          <cell r="C921">
            <v>1143333060</v>
          </cell>
          <cell r="D921" t="str">
            <v>RINCON PEREZ JHONATAN</v>
          </cell>
          <cell r="E921" t="str">
            <v>OPERADOR DE PADRÓN</v>
          </cell>
          <cell r="G921" t="str">
            <v>X</v>
          </cell>
          <cell r="M921" t="str">
            <v>ENFERMEDAD GENERAL</v>
          </cell>
          <cell r="N921">
            <v>5053540</v>
          </cell>
          <cell r="O921" t="str">
            <v>SALUD TOTAL E.P.S.</v>
          </cell>
        </row>
        <row r="922">
          <cell r="C922">
            <v>1143333060</v>
          </cell>
          <cell r="D922" t="str">
            <v>RINCON PEREZ JHONATAN</v>
          </cell>
          <cell r="E922" t="str">
            <v>OPERADOR DE PADRÓN</v>
          </cell>
          <cell r="G922" t="str">
            <v>X</v>
          </cell>
          <cell r="M922" t="str">
            <v>ENFERMEDAD GENERAL</v>
          </cell>
          <cell r="N922">
            <v>4759004</v>
          </cell>
          <cell r="O922" t="str">
            <v>SALUD TOTAL E.P.S.</v>
          </cell>
        </row>
        <row r="923">
          <cell r="C923">
            <v>1143333060</v>
          </cell>
          <cell r="D923" t="str">
            <v>RINCON PEREZ JHONATAN</v>
          </cell>
          <cell r="E923" t="str">
            <v>OPERADOR DE PADRÓN</v>
          </cell>
          <cell r="G923" t="str">
            <v>X</v>
          </cell>
          <cell r="M923" t="str">
            <v>ENFERMEDAD GENERAL</v>
          </cell>
          <cell r="N923">
            <v>4759004</v>
          </cell>
          <cell r="O923" t="str">
            <v>SALUD TOTAL E.P.S.</v>
          </cell>
        </row>
        <row r="924">
          <cell r="C924">
            <v>1143333060</v>
          </cell>
          <cell r="D924" t="str">
            <v>RINCON PEREZ JHONATAN</v>
          </cell>
          <cell r="E924" t="str">
            <v>OPERADOR DE PADRÓN</v>
          </cell>
          <cell r="G924" t="str">
            <v>X</v>
          </cell>
          <cell r="M924" t="str">
            <v>ENFERMEDAD GENERAL</v>
          </cell>
          <cell r="N924" t="str">
            <v>NT</v>
          </cell>
          <cell r="O924" t="str">
            <v>SALUD TOTAL E.P.S.</v>
          </cell>
        </row>
        <row r="925">
          <cell r="C925">
            <v>1143333060</v>
          </cell>
          <cell r="D925" t="str">
            <v>RINCON PEREZ JHONATAN</v>
          </cell>
          <cell r="E925" t="str">
            <v>OPERADOR DE PADRÓN</v>
          </cell>
          <cell r="G925" t="str">
            <v>X</v>
          </cell>
          <cell r="M925" t="str">
            <v>ENFERMEDAD GENERAL</v>
          </cell>
          <cell r="N925">
            <v>7728219</v>
          </cell>
          <cell r="O925" t="str">
            <v>SALUD TOTAL E.P.S.</v>
          </cell>
        </row>
        <row r="926">
          <cell r="C926">
            <v>1143333060</v>
          </cell>
          <cell r="D926" t="str">
            <v>RINCON PEREZ JHONATAN</v>
          </cell>
          <cell r="E926" t="str">
            <v>OPERADOR DE PADRÓN</v>
          </cell>
          <cell r="G926" t="str">
            <v>X</v>
          </cell>
          <cell r="M926" t="str">
            <v>ENFERMEDAD GENERAL</v>
          </cell>
          <cell r="N926">
            <v>1287204</v>
          </cell>
          <cell r="O926" t="str">
            <v>SALUD TOTAL E.P.S.</v>
          </cell>
        </row>
        <row r="927">
          <cell r="C927">
            <v>1143333060</v>
          </cell>
          <cell r="D927" t="str">
            <v>RINCON PEREZ JHONATAN</v>
          </cell>
          <cell r="E927" t="str">
            <v>OPERADOR DE PADRÓN</v>
          </cell>
          <cell r="L927" t="str">
            <v>X</v>
          </cell>
          <cell r="M927" t="str">
            <v>AISLAMIENTO PREVENTIVO</v>
          </cell>
          <cell r="N927" t="str">
            <v>NT</v>
          </cell>
          <cell r="O927" t="str">
            <v>SALUD TOTAL E.P.S.</v>
          </cell>
        </row>
        <row r="928">
          <cell r="C928">
            <v>1143333060</v>
          </cell>
          <cell r="D928" t="str">
            <v>RINCON PEREZ JHONATAN</v>
          </cell>
          <cell r="E928" t="str">
            <v>OPERADOR DE PADRÓN</v>
          </cell>
          <cell r="G928" t="str">
            <v>X</v>
          </cell>
          <cell r="M928" t="str">
            <v>ENFERMEDAD GENERAL</v>
          </cell>
          <cell r="N928">
            <v>1789154</v>
          </cell>
          <cell r="O928" t="str">
            <v>SALUD TOTAL E.P.S.</v>
          </cell>
        </row>
        <row r="929">
          <cell r="C929">
            <v>1143333060</v>
          </cell>
          <cell r="D929" t="str">
            <v>RINCON PEREZ JHONATAN</v>
          </cell>
          <cell r="E929" t="str">
            <v>OPERADOR DE PADRÓN</v>
          </cell>
          <cell r="G929" t="str">
            <v>X</v>
          </cell>
          <cell r="M929" t="str">
            <v>ENFERMEDAD GENERAL</v>
          </cell>
          <cell r="N929">
            <v>2934352</v>
          </cell>
          <cell r="O929" t="str">
            <v>SALUD TOTAL E.P.S.</v>
          </cell>
        </row>
        <row r="930">
          <cell r="C930">
            <v>1143333060</v>
          </cell>
          <cell r="D930" t="str">
            <v>RINCON PEREZ JHONATAN</v>
          </cell>
          <cell r="E930" t="str">
            <v>OPERADOR DE PADRÓN</v>
          </cell>
          <cell r="G930" t="str">
            <v>X</v>
          </cell>
          <cell r="M930" t="str">
            <v>ENFERMEDAD GENERAL</v>
          </cell>
          <cell r="N930">
            <v>3028933</v>
          </cell>
          <cell r="O930" t="str">
            <v>SALUD TOTAL E.P.S.</v>
          </cell>
        </row>
        <row r="931">
          <cell r="C931">
            <v>1143333060</v>
          </cell>
          <cell r="D931" t="str">
            <v>RINCON PEREZ JHONATAN</v>
          </cell>
          <cell r="E931" t="str">
            <v>OPERADOR DE PADRÓN</v>
          </cell>
          <cell r="G931" t="str">
            <v>X</v>
          </cell>
          <cell r="M931" t="str">
            <v>ENFERMEDAD GENERAL</v>
          </cell>
          <cell r="N931">
            <v>3279420</v>
          </cell>
          <cell r="O931" t="str">
            <v>SALUD TOTAL E.P.S.</v>
          </cell>
        </row>
        <row r="932">
          <cell r="C932">
            <v>1143333060</v>
          </cell>
          <cell r="D932" t="str">
            <v>RINCON PEREZ JHONATAN</v>
          </cell>
          <cell r="E932" t="str">
            <v>OPERADOR DE PADRÓN</v>
          </cell>
          <cell r="G932" t="str">
            <v>X</v>
          </cell>
          <cell r="M932" t="str">
            <v>ENFERMEDAD GENERAL</v>
          </cell>
          <cell r="N932" t="str">
            <v>NT</v>
          </cell>
          <cell r="O932" t="str">
            <v>SALUD TOTAL E.P.S.</v>
          </cell>
        </row>
        <row r="933">
          <cell r="C933">
            <v>1143333060</v>
          </cell>
          <cell r="D933" t="str">
            <v>RINCON PEREZ JHONATAN</v>
          </cell>
          <cell r="E933" t="str">
            <v>OPERADOR DE PADRÓN</v>
          </cell>
          <cell r="G933" t="str">
            <v>X</v>
          </cell>
          <cell r="M933" t="str">
            <v>ENFERMEDAD GENERAL</v>
          </cell>
          <cell r="N933">
            <v>5075779</v>
          </cell>
          <cell r="O933" t="str">
            <v>SALUD TOTAL E.P.S.</v>
          </cell>
        </row>
        <row r="934">
          <cell r="C934">
            <v>1143333060</v>
          </cell>
          <cell r="D934" t="str">
            <v>RINCON PEREZ JHONATAN</v>
          </cell>
          <cell r="E934" t="str">
            <v>OPERADOR DE PADRÓN</v>
          </cell>
          <cell r="G934" t="str">
            <v>X</v>
          </cell>
          <cell r="M934" t="str">
            <v>ENFERMEDAD GENERAL</v>
          </cell>
          <cell r="N934">
            <v>5373930</v>
          </cell>
          <cell r="O934" t="str">
            <v>SALUD TOTAL E.P.S.</v>
          </cell>
        </row>
        <row r="935">
          <cell r="C935">
            <v>1050952423</v>
          </cell>
          <cell r="D935" t="str">
            <v>RINCON PARRA JAVIER</v>
          </cell>
          <cell r="E935" t="str">
            <v>TECNICO DE MANTENIMIENTO D</v>
          </cell>
          <cell r="G935" t="str">
            <v>X</v>
          </cell>
          <cell r="M935" t="str">
            <v>ENFERMEDAD GENERAL</v>
          </cell>
          <cell r="N935" t="str">
            <v>NT</v>
          </cell>
          <cell r="O935" t="str">
            <v>EPS MUTUAL SER</v>
          </cell>
        </row>
        <row r="936">
          <cell r="C936">
            <v>1050952423</v>
          </cell>
          <cell r="D936" t="str">
            <v>RINCON PARRA JAVIER</v>
          </cell>
          <cell r="E936" t="str">
            <v>TECNICO DE MANTENIMIENTO D</v>
          </cell>
          <cell r="G936" t="str">
            <v>X</v>
          </cell>
          <cell r="M936" t="str">
            <v>ENFERMEDAD GENERAL</v>
          </cell>
          <cell r="N936" t="str">
            <v>NT</v>
          </cell>
          <cell r="O936" t="str">
            <v>EPS MUTUAL SER</v>
          </cell>
        </row>
        <row r="937">
          <cell r="C937">
            <v>1050952423</v>
          </cell>
          <cell r="D937" t="str">
            <v>RINCON PARRA JAVIER</v>
          </cell>
          <cell r="E937" t="str">
            <v>TECNICO DE MANTENIMIENTO D</v>
          </cell>
          <cell r="G937" t="str">
            <v>X</v>
          </cell>
          <cell r="M937" t="str">
            <v>ENFERMEDAD GENERAL</v>
          </cell>
          <cell r="N937" t="str">
            <v>NT</v>
          </cell>
          <cell r="O937" t="str">
            <v>EPS MUTUAL SER</v>
          </cell>
        </row>
        <row r="938">
          <cell r="C938">
            <v>1143358148</v>
          </cell>
          <cell r="D938" t="str">
            <v>RHENALS HERALDEZ EFRAIN IVAN</v>
          </cell>
          <cell r="E938" t="str">
            <v>REGULADOR</v>
          </cell>
          <cell r="G938" t="str">
            <v>X</v>
          </cell>
          <cell r="M938" t="str">
            <v>ENFERMEDAD GENERAL</v>
          </cell>
          <cell r="N938" t="str">
            <v>NT</v>
          </cell>
          <cell r="O938" t="str">
            <v>NUEVA E.P.S</v>
          </cell>
        </row>
        <row r="939">
          <cell r="C939">
            <v>1143358148</v>
          </cell>
          <cell r="D939" t="str">
            <v>RHENALS HERALDEZ EFRAIN IVAN</v>
          </cell>
          <cell r="E939" t="str">
            <v>REGULADOR</v>
          </cell>
          <cell r="G939" t="str">
            <v>X</v>
          </cell>
          <cell r="M939" t="str">
            <v>ENFERMEDAD GENERAL</v>
          </cell>
          <cell r="N939">
            <v>7001249563</v>
          </cell>
          <cell r="O939" t="str">
            <v>NUEVA E.P.S</v>
          </cell>
        </row>
        <row r="940">
          <cell r="C940">
            <v>1143358148</v>
          </cell>
          <cell r="D940" t="str">
            <v>RHENALS HERALDEZ EFRAIN IVAN</v>
          </cell>
          <cell r="E940" t="str">
            <v>REGULADOR</v>
          </cell>
          <cell r="G940" t="str">
            <v>X</v>
          </cell>
          <cell r="M940" t="str">
            <v>ENFERMEDAD GENERAL</v>
          </cell>
          <cell r="N940">
            <v>65912</v>
          </cell>
          <cell r="O940" t="str">
            <v>NUEVA E.P.S</v>
          </cell>
        </row>
        <row r="941">
          <cell r="C941">
            <v>1143358148</v>
          </cell>
          <cell r="D941" t="str">
            <v>RHENALS HERALDEZ EFRAIN IVAN</v>
          </cell>
          <cell r="E941" t="str">
            <v>REGULADOR</v>
          </cell>
          <cell r="G941" t="str">
            <v>X</v>
          </cell>
          <cell r="M941" t="str">
            <v>ENFERMEDAD GENERAL</v>
          </cell>
          <cell r="N941">
            <v>7001661058</v>
          </cell>
          <cell r="O941" t="str">
            <v>NUEVA E.P.S</v>
          </cell>
        </row>
        <row r="942">
          <cell r="C942">
            <v>1143358148</v>
          </cell>
          <cell r="D942" t="str">
            <v>RHENALS HERALDEZ EFRAIN IVAN</v>
          </cell>
          <cell r="E942" t="str">
            <v>REGULADOR</v>
          </cell>
          <cell r="G942" t="str">
            <v>X</v>
          </cell>
          <cell r="M942" t="str">
            <v>ENFERMEDAD GENERAL</v>
          </cell>
          <cell r="N942">
            <v>7001872480</v>
          </cell>
          <cell r="O942" t="str">
            <v>NUEVA E.P.S</v>
          </cell>
        </row>
        <row r="943">
          <cell r="C943">
            <v>1003589301</v>
          </cell>
          <cell r="D943" t="str">
            <v>REYNO CANTERO OMAR YESID</v>
          </cell>
          <cell r="E943" t="str">
            <v>OPERADOR DE PADRÓN</v>
          </cell>
          <cell r="G943" t="str">
            <v>X</v>
          </cell>
          <cell r="M943" t="str">
            <v>ENFERMEDAD GENERAL</v>
          </cell>
          <cell r="N943">
            <v>27083229</v>
          </cell>
          <cell r="O943" t="str">
            <v>SURA E.P.S.</v>
          </cell>
        </row>
        <row r="944">
          <cell r="C944">
            <v>1003589301</v>
          </cell>
          <cell r="D944" t="str">
            <v>REYNO CANTERO OMAR YESID</v>
          </cell>
          <cell r="E944" t="str">
            <v>OPERADOR DE PADRÓN</v>
          </cell>
          <cell r="G944" t="str">
            <v>X</v>
          </cell>
          <cell r="M944" t="str">
            <v>ENFERMEDAD GENERAL</v>
          </cell>
          <cell r="N944">
            <v>27109594</v>
          </cell>
          <cell r="O944" t="str">
            <v>SURA E.P.S.</v>
          </cell>
        </row>
        <row r="945">
          <cell r="C945">
            <v>1003589301</v>
          </cell>
          <cell r="D945" t="str">
            <v>REYNO CANTERO OMAR YESID</v>
          </cell>
          <cell r="E945" t="str">
            <v>OPERADOR DE PADRÓN</v>
          </cell>
          <cell r="G945" t="str">
            <v>X</v>
          </cell>
          <cell r="M945" t="str">
            <v>ENFERMEDAD GENERAL</v>
          </cell>
          <cell r="N945">
            <v>27242488</v>
          </cell>
          <cell r="O945" t="str">
            <v>SURA E.P.S.</v>
          </cell>
        </row>
        <row r="946">
          <cell r="C946">
            <v>1003589301</v>
          </cell>
          <cell r="D946" t="str">
            <v>REYNO CANTERO OMAR YESID</v>
          </cell>
          <cell r="E946" t="str">
            <v>OPERADOR DE PADRÓN</v>
          </cell>
          <cell r="G946" t="str">
            <v>X</v>
          </cell>
          <cell r="M946" t="str">
            <v>ENFERMEDAD GENERAL</v>
          </cell>
          <cell r="N946">
            <v>27303784</v>
          </cell>
          <cell r="O946" t="str">
            <v>SURA E.P.S.</v>
          </cell>
        </row>
        <row r="947">
          <cell r="C947">
            <v>1003589301</v>
          </cell>
          <cell r="D947" t="str">
            <v>REYNO CANTERO OMAR YESID</v>
          </cell>
          <cell r="E947" t="str">
            <v>OPERADOR DE PADRÓN</v>
          </cell>
          <cell r="G947" t="str">
            <v>X</v>
          </cell>
          <cell r="M947" t="str">
            <v>ENFERMEDAD GENERAL</v>
          </cell>
          <cell r="N947">
            <v>28344683</v>
          </cell>
          <cell r="O947" t="str">
            <v>SURA E.P.S.</v>
          </cell>
        </row>
        <row r="948">
          <cell r="C948">
            <v>1003589301</v>
          </cell>
          <cell r="D948" t="str">
            <v>REYNO CANTERO OMAR YESID</v>
          </cell>
          <cell r="E948" t="str">
            <v>OPERADOR DE PADRÓN</v>
          </cell>
          <cell r="G948" t="str">
            <v>X</v>
          </cell>
          <cell r="M948" t="str">
            <v>ENFERMEDAD GENERAL</v>
          </cell>
          <cell r="N948">
            <v>30896340</v>
          </cell>
          <cell r="O948" t="str">
            <v>SURA E.P.S.</v>
          </cell>
        </row>
        <row r="949">
          <cell r="C949">
            <v>1003589301</v>
          </cell>
          <cell r="D949" t="str">
            <v>REYNO CANTERO OMAR YESID</v>
          </cell>
          <cell r="E949" t="str">
            <v>OPERADOR DE PADRÓN</v>
          </cell>
          <cell r="G949" t="str">
            <v>X</v>
          </cell>
          <cell r="M949" t="str">
            <v>ENFERMEDAD GENERAL</v>
          </cell>
          <cell r="N949">
            <v>31296724</v>
          </cell>
          <cell r="O949" t="str">
            <v>SURA E.P.S.</v>
          </cell>
        </row>
        <row r="950">
          <cell r="C950">
            <v>1003589301</v>
          </cell>
          <cell r="D950" t="str">
            <v>REYNO CANTERO OMAR YESID</v>
          </cell>
          <cell r="E950" t="str">
            <v>OPERADOR DE PADRÓN</v>
          </cell>
          <cell r="G950" t="str">
            <v>X</v>
          </cell>
          <cell r="M950" t="str">
            <v>ENFERMEDAD GENERAL</v>
          </cell>
          <cell r="N950">
            <v>29076</v>
          </cell>
          <cell r="O950" t="str">
            <v>SURA E.P.S.</v>
          </cell>
        </row>
        <row r="951">
          <cell r="C951">
            <v>1003589301</v>
          </cell>
          <cell r="D951" t="str">
            <v>REYNO CANTERO OMAR YESID</v>
          </cell>
          <cell r="E951" t="str">
            <v>OPERADOR DE PADRÓN</v>
          </cell>
          <cell r="G951" t="str">
            <v>X</v>
          </cell>
          <cell r="M951" t="str">
            <v>ENFERMEDAD GENERAL</v>
          </cell>
          <cell r="N951">
            <v>32300009</v>
          </cell>
          <cell r="O951" t="str">
            <v>SURA E.P.S.</v>
          </cell>
        </row>
        <row r="952">
          <cell r="C952">
            <v>1003589301</v>
          </cell>
          <cell r="D952" t="str">
            <v>REYNO CANTERO OMAR YESID</v>
          </cell>
          <cell r="E952" t="str">
            <v>OPERADOR DE PADRÓN</v>
          </cell>
          <cell r="G952" t="str">
            <v>X</v>
          </cell>
          <cell r="M952" t="str">
            <v>ENFERMEDAD GENERAL</v>
          </cell>
          <cell r="N952">
            <v>32318599</v>
          </cell>
          <cell r="O952" t="str">
            <v>SURA E.P.S.</v>
          </cell>
        </row>
        <row r="953">
          <cell r="C953">
            <v>1003589301</v>
          </cell>
          <cell r="D953" t="str">
            <v>REYNO CANTERO OMAR YESID</v>
          </cell>
          <cell r="E953" t="str">
            <v>OPERADOR DE PADRÓN</v>
          </cell>
          <cell r="G953" t="str">
            <v>X</v>
          </cell>
          <cell r="M953" t="str">
            <v>ENFERMEDAD GENERAL</v>
          </cell>
          <cell r="N953">
            <v>32340586</v>
          </cell>
          <cell r="O953" t="str">
            <v>SURA E.P.S.</v>
          </cell>
        </row>
        <row r="954">
          <cell r="C954">
            <v>1003589301</v>
          </cell>
          <cell r="D954" t="str">
            <v>REYNO CANTERO OMAR YESID</v>
          </cell>
          <cell r="E954" t="str">
            <v>OPERADOR DE PADRÓN</v>
          </cell>
          <cell r="G954" t="str">
            <v>X</v>
          </cell>
          <cell r="M954" t="str">
            <v>ENFERMEDAD GENERAL</v>
          </cell>
          <cell r="N954">
            <v>32331095</v>
          </cell>
          <cell r="O954" t="str">
            <v>SURA E.P.S.</v>
          </cell>
        </row>
        <row r="955">
          <cell r="C955">
            <v>1003589301</v>
          </cell>
          <cell r="D955" t="str">
            <v>REYNO CANTERO OMAR YESID</v>
          </cell>
          <cell r="E955" t="str">
            <v>OPERADOR DE PADRÓN</v>
          </cell>
          <cell r="G955" t="str">
            <v>X</v>
          </cell>
          <cell r="M955" t="str">
            <v>ENFERMEDAD GENERAL</v>
          </cell>
          <cell r="N955">
            <v>33431017</v>
          </cell>
          <cell r="O955" t="str">
            <v>SURA E.P.S.</v>
          </cell>
        </row>
        <row r="956">
          <cell r="C956">
            <v>1003589301</v>
          </cell>
          <cell r="D956" t="str">
            <v>REYNO CANTERO OMAR YESID</v>
          </cell>
          <cell r="E956" t="str">
            <v>OPERADOR DE PADRÓN</v>
          </cell>
          <cell r="G956" t="str">
            <v>X</v>
          </cell>
          <cell r="M956" t="str">
            <v>ENFERMEDAD GENERAL</v>
          </cell>
          <cell r="N956">
            <v>33541511</v>
          </cell>
          <cell r="O956" t="str">
            <v>SURA E.P.S.</v>
          </cell>
        </row>
        <row r="957">
          <cell r="C957">
            <v>1003589301</v>
          </cell>
          <cell r="D957" t="str">
            <v>REYNO CANTERO OMAR YESID</v>
          </cell>
          <cell r="E957" t="str">
            <v>OPERADOR DE PADRÓN</v>
          </cell>
          <cell r="G957" t="str">
            <v>X</v>
          </cell>
          <cell r="M957" t="str">
            <v>ENFERMEDAD GENERAL</v>
          </cell>
          <cell r="N957">
            <v>33944012</v>
          </cell>
          <cell r="O957" t="str">
            <v>SURA E.P.S.</v>
          </cell>
        </row>
        <row r="958">
          <cell r="C958">
            <v>1003589301</v>
          </cell>
          <cell r="D958" t="str">
            <v>REYNO CANTERO OMAR YESID</v>
          </cell>
          <cell r="E958" t="str">
            <v>OPERADOR DE PADRÓN</v>
          </cell>
          <cell r="G958" t="str">
            <v>X</v>
          </cell>
          <cell r="M958" t="str">
            <v>ENFERMEDAD GENERAL</v>
          </cell>
          <cell r="N958" t="str">
            <v>NT</v>
          </cell>
          <cell r="O958" t="str">
            <v>SURA E.P.S.</v>
          </cell>
        </row>
        <row r="959">
          <cell r="C959">
            <v>1047376020</v>
          </cell>
          <cell r="D959" t="str">
            <v>REYES VALDEZ HELVIN</v>
          </cell>
          <cell r="E959" t="str">
            <v>OPERADOR DE PADRÓN</v>
          </cell>
          <cell r="G959" t="str">
            <v>X</v>
          </cell>
          <cell r="M959" t="str">
            <v>ENFERMEDAD GENERAL</v>
          </cell>
          <cell r="N959">
            <v>7000747858</v>
          </cell>
          <cell r="O959" t="str">
            <v>NUEVA E.P.S</v>
          </cell>
        </row>
        <row r="960">
          <cell r="C960">
            <v>73206327</v>
          </cell>
          <cell r="D960" t="str">
            <v>REYES GARCIA CARLOS RAFAEL</v>
          </cell>
          <cell r="E960" t="str">
            <v>OPERADOR DE BUSETÓN</v>
          </cell>
          <cell r="G960" t="str">
            <v>X</v>
          </cell>
          <cell r="M960" t="str">
            <v>ENFERMEDAD GENERAL</v>
          </cell>
          <cell r="N960">
            <v>74633648</v>
          </cell>
          <cell r="O960" t="str">
            <v>SALUD TOTAL E.P.S.</v>
          </cell>
        </row>
        <row r="961">
          <cell r="C961">
            <v>1143331603</v>
          </cell>
          <cell r="D961" t="str">
            <v>REYES ECHENIQUE FRANCISCO YEFFERSON</v>
          </cell>
          <cell r="E961" t="str">
            <v>OPERADOR DE PADRÓN</v>
          </cell>
          <cell r="G961" t="str">
            <v>X</v>
          </cell>
          <cell r="M961" t="str">
            <v>ENFERMEDAD GENERAL</v>
          </cell>
          <cell r="N961">
            <v>7450117</v>
          </cell>
          <cell r="O961" t="str">
            <v>FAMISANAR E.P.S</v>
          </cell>
        </row>
        <row r="962">
          <cell r="C962">
            <v>1143331603</v>
          </cell>
          <cell r="D962" t="str">
            <v>REYES ECHENIQUE FRANCISCO YEFFERSON</v>
          </cell>
          <cell r="E962" t="str">
            <v>OPERADOR DE PADRÓN</v>
          </cell>
          <cell r="G962" t="str">
            <v>X</v>
          </cell>
          <cell r="M962" t="str">
            <v>ENFERMEDAD GENERAL</v>
          </cell>
          <cell r="N962">
            <v>3000905</v>
          </cell>
          <cell r="O962" t="str">
            <v>FAMISANAR E.P.S</v>
          </cell>
        </row>
        <row r="963">
          <cell r="C963">
            <v>1143331603</v>
          </cell>
          <cell r="D963" t="str">
            <v>REYES ECHENIQUE FRANCISCO YEFFERSON</v>
          </cell>
          <cell r="E963" t="str">
            <v>OPERADOR DE PADRÓN</v>
          </cell>
          <cell r="G963" t="str">
            <v>X</v>
          </cell>
          <cell r="M963" t="str">
            <v>ENFERMEDAD GENERAL</v>
          </cell>
          <cell r="N963">
            <v>3004482</v>
          </cell>
          <cell r="O963" t="str">
            <v>FAMISANAR E.P.S</v>
          </cell>
        </row>
        <row r="964">
          <cell r="C964">
            <v>1143331603</v>
          </cell>
          <cell r="D964" t="str">
            <v>REYES ECHENIQUE FRANCISCO YEFFERSON</v>
          </cell>
          <cell r="E964" t="str">
            <v>OPERADOR DE PADRÓN</v>
          </cell>
          <cell r="G964" t="str">
            <v>X</v>
          </cell>
          <cell r="M964" t="str">
            <v>ENFERMEDAD GENERAL</v>
          </cell>
          <cell r="N964">
            <v>3032252</v>
          </cell>
          <cell r="O964" t="str">
            <v>FAMISANAR E.P.S</v>
          </cell>
        </row>
        <row r="965">
          <cell r="C965">
            <v>1143331603</v>
          </cell>
          <cell r="D965" t="str">
            <v>REYES ECHENIQUE FRANCISCO YEFFERSON</v>
          </cell>
          <cell r="E965" t="str">
            <v>OPERADOR DE PADRÓN</v>
          </cell>
          <cell r="G965" t="str">
            <v>X</v>
          </cell>
          <cell r="M965" t="str">
            <v>ENFERMEDAD GENERAL</v>
          </cell>
          <cell r="N965">
            <v>15173</v>
          </cell>
          <cell r="O965" t="str">
            <v>FAMISANAR E.P.S</v>
          </cell>
        </row>
        <row r="966">
          <cell r="C966">
            <v>1143331603</v>
          </cell>
          <cell r="D966" t="str">
            <v>REYES ECHENIQUE FRANCISCO YEFFERSON</v>
          </cell>
          <cell r="E966" t="str">
            <v>OPERADOR DE PADRÓN</v>
          </cell>
          <cell r="G966" t="str">
            <v>X</v>
          </cell>
          <cell r="M966" t="str">
            <v>ENFERMEDAD GENERAL</v>
          </cell>
          <cell r="N966">
            <v>3063142</v>
          </cell>
          <cell r="O966" t="str">
            <v>FAMISANAR E.P.S</v>
          </cell>
        </row>
        <row r="967">
          <cell r="C967">
            <v>1143331603</v>
          </cell>
          <cell r="D967" t="str">
            <v>REYES ECHENIQUE FRANCISCO YEFFERSON</v>
          </cell>
          <cell r="E967" t="str">
            <v>OPERADOR DE PADRÓN</v>
          </cell>
          <cell r="G967" t="str">
            <v>X</v>
          </cell>
          <cell r="M967" t="str">
            <v>ENFERMEDAD GENERAL</v>
          </cell>
          <cell r="N967">
            <v>3074534</v>
          </cell>
          <cell r="O967" t="str">
            <v>FAMISANAR E.P.S</v>
          </cell>
        </row>
        <row r="968">
          <cell r="C968">
            <v>1143331603</v>
          </cell>
          <cell r="D968" t="str">
            <v>REYES ECHENIQUE FRANCISCO YEFFERSON</v>
          </cell>
          <cell r="E968" t="str">
            <v>OPERADOR DE PADRÓN</v>
          </cell>
          <cell r="G968" t="str">
            <v>X</v>
          </cell>
          <cell r="M968" t="str">
            <v>ENFERMEDAD GENERAL</v>
          </cell>
          <cell r="N968" t="str">
            <v>NT</v>
          </cell>
          <cell r="O968" t="str">
            <v>FAMISANAR E.P.S</v>
          </cell>
        </row>
        <row r="969">
          <cell r="C969">
            <v>1143331603</v>
          </cell>
          <cell r="D969" t="str">
            <v>REYES ECHENIQUE FRANCISCO YEFFERSON</v>
          </cell>
          <cell r="E969" t="str">
            <v>OPERADOR DE PADRÓN</v>
          </cell>
          <cell r="G969" t="str">
            <v>X</v>
          </cell>
          <cell r="M969" t="str">
            <v>ENFERMEDAD GENERAL</v>
          </cell>
          <cell r="N969">
            <v>3093725</v>
          </cell>
          <cell r="O969" t="str">
            <v>FAMISANAR E.P.S</v>
          </cell>
        </row>
        <row r="970">
          <cell r="C970">
            <v>1143331603</v>
          </cell>
          <cell r="D970" t="str">
            <v>REYES ECHENIQUE FRANCISCO YEFFERSON</v>
          </cell>
          <cell r="E970" t="str">
            <v>OPERADOR DE PADRÓN</v>
          </cell>
          <cell r="G970" t="str">
            <v>X</v>
          </cell>
          <cell r="M970" t="str">
            <v>ENFERMEDAD GENERAL</v>
          </cell>
          <cell r="N970" t="str">
            <v>NT</v>
          </cell>
          <cell r="O970" t="str">
            <v>FAMISANAR E.P.S</v>
          </cell>
        </row>
        <row r="971">
          <cell r="C971">
            <v>7921809</v>
          </cell>
          <cell r="D971" t="str">
            <v>REYES CASSIANI NICOLAS</v>
          </cell>
          <cell r="E971" t="str">
            <v>OPERADOR DE PADRÓN</v>
          </cell>
          <cell r="G971" t="str">
            <v>X</v>
          </cell>
          <cell r="M971" t="str">
            <v>ENFERMEDAD GENERAL</v>
          </cell>
          <cell r="N971">
            <v>12873554</v>
          </cell>
          <cell r="O971" t="str">
            <v>SALUD TOTAL E.P.S.</v>
          </cell>
        </row>
        <row r="972">
          <cell r="C972">
            <v>7921809</v>
          </cell>
          <cell r="D972" t="str">
            <v>REYES CASSIANI NICOLAS</v>
          </cell>
          <cell r="E972" t="str">
            <v>OPERADOR DE PADRÓN</v>
          </cell>
          <cell r="G972" t="str">
            <v>X</v>
          </cell>
          <cell r="M972" t="str">
            <v>ENFERMEDAD GENERAL</v>
          </cell>
          <cell r="N972">
            <v>14434336</v>
          </cell>
          <cell r="O972" t="str">
            <v>SALUD TOTAL E.P.S.</v>
          </cell>
        </row>
        <row r="973">
          <cell r="C973">
            <v>73154523</v>
          </cell>
          <cell r="D973" t="str">
            <v>RESTREPO GONZLAEZ JOHN JAIRO</v>
          </cell>
          <cell r="E973" t="str">
            <v>OPERADOR DE BUSETÓN</v>
          </cell>
          <cell r="G973" t="str">
            <v>X</v>
          </cell>
          <cell r="M973" t="str">
            <v>ENFERMEDAD GENERAL</v>
          </cell>
          <cell r="N973" t="str">
            <v>NT</v>
          </cell>
          <cell r="O973" t="str">
            <v>SANITAS E.P.S</v>
          </cell>
        </row>
        <row r="974">
          <cell r="C974">
            <v>73154523</v>
          </cell>
          <cell r="D974" t="str">
            <v>RESTREPO GONZLAEZ JOHN JAIRO</v>
          </cell>
          <cell r="E974" t="str">
            <v>OPERADOR DE BUSETÓN</v>
          </cell>
          <cell r="G974" t="str">
            <v>X</v>
          </cell>
          <cell r="M974" t="str">
            <v>ENFERMEDAD GENERAL</v>
          </cell>
          <cell r="N974" t="str">
            <v>NT</v>
          </cell>
          <cell r="O974" t="str">
            <v>SANITAS E.P.S</v>
          </cell>
        </row>
        <row r="975">
          <cell r="C975">
            <v>1048600097</v>
          </cell>
          <cell r="D975" t="str">
            <v>REBOLLEDO MORALES YERLIN DEL CARMEN</v>
          </cell>
          <cell r="E975" t="str">
            <v>OPERADOR DE BUSETÓN</v>
          </cell>
          <cell r="G975" t="str">
            <v>X</v>
          </cell>
          <cell r="M975" t="str">
            <v>ENFERMEDAD GENERAL</v>
          </cell>
          <cell r="N975">
            <v>183371368</v>
          </cell>
          <cell r="O975" t="str">
            <v>SALUD TOTAL E.P.S.</v>
          </cell>
        </row>
        <row r="976">
          <cell r="C976">
            <v>1048600097</v>
          </cell>
          <cell r="D976" t="str">
            <v>REBOLLEDO MORALES YERLIN DEL CARMEN</v>
          </cell>
          <cell r="E976" t="str">
            <v>OPERADOR DE BUSETÓN</v>
          </cell>
          <cell r="G976" t="str">
            <v>X</v>
          </cell>
          <cell r="M976" t="str">
            <v>ENFERMEDAD GENERAL</v>
          </cell>
          <cell r="N976">
            <v>182968453</v>
          </cell>
          <cell r="O976" t="str">
            <v>SALUD TOTAL E.P.S.</v>
          </cell>
        </row>
        <row r="977">
          <cell r="C977">
            <v>1048600097</v>
          </cell>
          <cell r="D977" t="str">
            <v>REBOLLEDO MORALES YERLIN DEL CARMEN</v>
          </cell>
          <cell r="E977" t="str">
            <v>OPERADOR DE BUSETÓN</v>
          </cell>
          <cell r="G977" t="str">
            <v>X</v>
          </cell>
          <cell r="M977" t="str">
            <v>ENFERMEDAD GENERAL</v>
          </cell>
          <cell r="N977">
            <v>169683624</v>
          </cell>
          <cell r="O977" t="str">
            <v>SALUD TOTAL E.P.S.</v>
          </cell>
        </row>
        <row r="978">
          <cell r="C978">
            <v>1048600097</v>
          </cell>
          <cell r="D978" t="str">
            <v>REBOLLEDO MORALES YERLIN DEL CARMEN</v>
          </cell>
          <cell r="E978" t="str">
            <v>OPERADOR DE BUSETÓN</v>
          </cell>
          <cell r="G978" t="str">
            <v>X</v>
          </cell>
          <cell r="M978" t="str">
            <v>ENFERMEDAD GENERAL</v>
          </cell>
          <cell r="N978">
            <v>1726103084</v>
          </cell>
          <cell r="O978" t="str">
            <v>SALUD TOTAL E.P.S.</v>
          </cell>
        </row>
        <row r="979">
          <cell r="C979">
            <v>1048600097</v>
          </cell>
          <cell r="D979" t="str">
            <v>REBOLLEDO MORALES YERLIN DEL CARMEN</v>
          </cell>
          <cell r="E979" t="str">
            <v>OPERADOR DE BUSETÓN</v>
          </cell>
          <cell r="G979" t="str">
            <v>X</v>
          </cell>
          <cell r="M979" t="str">
            <v>ENFERMEDAD GENERAL</v>
          </cell>
          <cell r="N979">
            <v>172650039</v>
          </cell>
          <cell r="O979" t="str">
            <v>SALUD TOTAL E.P.S.</v>
          </cell>
        </row>
        <row r="980">
          <cell r="C980">
            <v>1048600097</v>
          </cell>
          <cell r="D980" t="str">
            <v>REBOLLEDO MORALES YERLIN DEL CARMEN</v>
          </cell>
          <cell r="E980" t="str">
            <v>OPERADOR DE BUSETÓN</v>
          </cell>
          <cell r="G980" t="str">
            <v>X</v>
          </cell>
          <cell r="M980" t="str">
            <v>ENFERMEDAD GENERAL</v>
          </cell>
          <cell r="N980">
            <v>172650039</v>
          </cell>
          <cell r="O980" t="str">
            <v>SALUD TOTAL E.P.S.</v>
          </cell>
        </row>
        <row r="981">
          <cell r="C981">
            <v>1048600097</v>
          </cell>
          <cell r="D981" t="str">
            <v>REBOLLEDO MORALES YERLIN DEL CARMEN</v>
          </cell>
          <cell r="E981" t="str">
            <v>OPERADOR DE BUSETÓN</v>
          </cell>
          <cell r="G981" t="str">
            <v>X</v>
          </cell>
          <cell r="M981" t="str">
            <v>ENFERMEDAD GENERAL</v>
          </cell>
          <cell r="N981">
            <v>7090076</v>
          </cell>
          <cell r="O981" t="str">
            <v>SALUD TOTAL E.P.S.</v>
          </cell>
        </row>
        <row r="982">
          <cell r="C982">
            <v>1048600097</v>
          </cell>
          <cell r="D982" t="str">
            <v>REBOLLEDO MORALES YERLIN DEL CARMEN</v>
          </cell>
          <cell r="E982" t="str">
            <v>OPERADOR DE BUSETÓN</v>
          </cell>
          <cell r="G982" t="str">
            <v>X</v>
          </cell>
          <cell r="M982" t="str">
            <v>ENFERMEDAD GENERAL</v>
          </cell>
          <cell r="N982">
            <v>4886552</v>
          </cell>
          <cell r="O982" t="str">
            <v>SALUD TOTAL E.P.S.</v>
          </cell>
        </row>
        <row r="983">
          <cell r="C983">
            <v>1048600097</v>
          </cell>
          <cell r="D983" t="str">
            <v>REBOLLEDO MORALES YERLIN DEL CARMEN</v>
          </cell>
          <cell r="E983" t="str">
            <v>OPERADOR DE BUSETÓN</v>
          </cell>
          <cell r="G983" t="str">
            <v>X</v>
          </cell>
          <cell r="M983" t="str">
            <v>ENFERMEDAD GENERAL</v>
          </cell>
          <cell r="N983">
            <v>5195535</v>
          </cell>
          <cell r="O983" t="str">
            <v>SALUD TOTAL E.P.S.</v>
          </cell>
        </row>
        <row r="984">
          <cell r="C984">
            <v>1048600097</v>
          </cell>
          <cell r="D984" t="str">
            <v>REBOLLEDO MORALES YERLIN DEL CARMEN</v>
          </cell>
          <cell r="E984" t="str">
            <v>OPERADOR DE BUSETÓN</v>
          </cell>
          <cell r="G984" t="str">
            <v>X</v>
          </cell>
          <cell r="M984" t="str">
            <v>ENFERMEDAD GENERAL</v>
          </cell>
          <cell r="N984">
            <v>9266337</v>
          </cell>
          <cell r="O984" t="str">
            <v>SALUD TOTAL E.P.S.</v>
          </cell>
        </row>
        <row r="985">
          <cell r="C985">
            <v>1048600097</v>
          </cell>
          <cell r="D985" t="str">
            <v>REBOLLEDO MORALES YERLIN DEL CARMEN</v>
          </cell>
          <cell r="E985" t="str">
            <v>OPERADOR DE BUSETÓN</v>
          </cell>
          <cell r="G985" t="str">
            <v>X</v>
          </cell>
          <cell r="M985" t="str">
            <v>ENFERMEDAD GENERAL</v>
          </cell>
          <cell r="N985">
            <v>9188660</v>
          </cell>
          <cell r="O985" t="str">
            <v>SALUD TOTAL E.P.S.</v>
          </cell>
        </row>
        <row r="986">
          <cell r="C986">
            <v>1047448417</v>
          </cell>
          <cell r="D986" t="str">
            <v>RAMOS YANEZ ROBERTO VICENTE</v>
          </cell>
          <cell r="E986" t="str">
            <v>OPERADOR DE PADRÓN</v>
          </cell>
          <cell r="G986" t="str">
            <v>X</v>
          </cell>
          <cell r="M986" t="str">
            <v>ENFERMEDAD GENERAL</v>
          </cell>
          <cell r="N986">
            <v>12341031</v>
          </cell>
          <cell r="O986" t="str">
            <v>SALUD TOTAL E.P.S.</v>
          </cell>
        </row>
        <row r="987">
          <cell r="C987">
            <v>1047448417</v>
          </cell>
          <cell r="D987" t="str">
            <v>RAMOS YANEZ ROBERTO VICENTE</v>
          </cell>
          <cell r="E987" t="str">
            <v>OPERADOR DE PADRÓN</v>
          </cell>
          <cell r="G987" t="str">
            <v>X</v>
          </cell>
          <cell r="M987" t="str">
            <v>ENFERMEDAD GENERAL</v>
          </cell>
          <cell r="N987">
            <v>9853571</v>
          </cell>
          <cell r="O987" t="str">
            <v>SALUD TOTAL E.P.S.</v>
          </cell>
        </row>
        <row r="988">
          <cell r="C988">
            <v>1047448417</v>
          </cell>
          <cell r="D988" t="str">
            <v>RAMOS YANEZ ROBERTO VICENTE</v>
          </cell>
          <cell r="E988" t="str">
            <v>OPERADOR DE PADRÓN</v>
          </cell>
          <cell r="G988" t="str">
            <v>X</v>
          </cell>
          <cell r="M988" t="str">
            <v>ENFERMEDAD GENERAL</v>
          </cell>
          <cell r="N988" t="str">
            <v>NT</v>
          </cell>
          <cell r="O988" t="str">
            <v>SALUD TOTAL E.P.S.</v>
          </cell>
        </row>
        <row r="989">
          <cell r="C989">
            <v>1047448417</v>
          </cell>
          <cell r="D989" t="str">
            <v>RAMOS YANEZ ROBERTO VICENTE</v>
          </cell>
          <cell r="E989" t="str">
            <v>OPERADOR DE PADRÓN</v>
          </cell>
          <cell r="G989" t="str">
            <v>X</v>
          </cell>
          <cell r="M989" t="str">
            <v>ENFERMEDAD GENERAL</v>
          </cell>
          <cell r="N989">
            <v>13769361</v>
          </cell>
          <cell r="O989" t="str">
            <v>SALUD TOTAL E.P.S.</v>
          </cell>
        </row>
        <row r="990">
          <cell r="C990">
            <v>1047448417</v>
          </cell>
          <cell r="D990" t="str">
            <v>RAMOS YANEZ ROBERTO VICENTE</v>
          </cell>
          <cell r="E990" t="str">
            <v>OPERADOR DE PADRÓN</v>
          </cell>
          <cell r="G990" t="str">
            <v>X</v>
          </cell>
          <cell r="M990" t="str">
            <v>ENFERMEDAD GENERAL</v>
          </cell>
          <cell r="N990">
            <v>14429811</v>
          </cell>
          <cell r="O990" t="str">
            <v>SALUD TOTAL E.P.S.</v>
          </cell>
        </row>
        <row r="991">
          <cell r="C991">
            <v>1047448417</v>
          </cell>
          <cell r="D991" t="str">
            <v>RAMOS YANEZ ROBERTO VICENTE</v>
          </cell>
          <cell r="E991" t="str">
            <v>OPERADOR DE PADRÓN</v>
          </cell>
          <cell r="G991" t="str">
            <v>X</v>
          </cell>
          <cell r="M991" t="str">
            <v>ENFERMEDAD GENERAL</v>
          </cell>
          <cell r="N991">
            <v>113576070</v>
          </cell>
          <cell r="O991" t="str">
            <v>SALUD TOTAL E.P.S.</v>
          </cell>
        </row>
        <row r="992">
          <cell r="C992">
            <v>1047448417</v>
          </cell>
          <cell r="D992" t="str">
            <v>RAMOS YANEZ ROBERTO VICENTE</v>
          </cell>
          <cell r="E992" t="str">
            <v>OPERADOR DE PADRÓN</v>
          </cell>
          <cell r="G992" t="str">
            <v>X</v>
          </cell>
          <cell r="M992" t="str">
            <v>ENFERMEDAD GENERAL</v>
          </cell>
          <cell r="N992">
            <v>14349927</v>
          </cell>
          <cell r="O992" t="str">
            <v>SALUD TOTAL E.P.S.</v>
          </cell>
        </row>
        <row r="993">
          <cell r="C993">
            <v>1047448417</v>
          </cell>
          <cell r="D993" t="str">
            <v>RAMOS YANEZ ROBERTO VICENTE</v>
          </cell>
          <cell r="E993" t="str">
            <v>OPERADOR DE PADRÓN</v>
          </cell>
          <cell r="G993" t="str">
            <v>X</v>
          </cell>
          <cell r="M993" t="str">
            <v>ENFERMEDAD GENERAL</v>
          </cell>
          <cell r="N993">
            <v>143759385</v>
          </cell>
          <cell r="O993" t="str">
            <v>SALUD TOTAL E.P.S.</v>
          </cell>
        </row>
        <row r="994">
          <cell r="C994">
            <v>1047448417</v>
          </cell>
          <cell r="D994" t="str">
            <v>RAMOS YANEZ ROBERTO VICENTE</v>
          </cell>
          <cell r="E994" t="str">
            <v>OPERADOR DE PADRÓN</v>
          </cell>
          <cell r="G994" t="str">
            <v>X</v>
          </cell>
          <cell r="M994" t="str">
            <v>ENFERMEDAD GENERAL</v>
          </cell>
          <cell r="N994">
            <v>146346145</v>
          </cell>
          <cell r="O994" t="str">
            <v>SALUD TOTAL E.P.S.</v>
          </cell>
        </row>
        <row r="995">
          <cell r="C995">
            <v>1047448417</v>
          </cell>
          <cell r="D995" t="str">
            <v>RAMOS YANEZ ROBERTO VICENTE</v>
          </cell>
          <cell r="E995" t="str">
            <v>OPERADOR DE PADRÓN</v>
          </cell>
          <cell r="G995" t="str">
            <v>X</v>
          </cell>
          <cell r="M995" t="str">
            <v>ENFERMEDAD GENERAL</v>
          </cell>
          <cell r="N995">
            <v>143075936</v>
          </cell>
          <cell r="O995" t="str">
            <v>SALUD TOTAL E.P.S.</v>
          </cell>
        </row>
        <row r="996">
          <cell r="C996">
            <v>1047448417</v>
          </cell>
          <cell r="D996" t="str">
            <v>RAMOS YANEZ ROBERTO VICENTE</v>
          </cell>
          <cell r="E996" t="str">
            <v>OPERADOR DE PADRÓN</v>
          </cell>
          <cell r="G996" t="str">
            <v>X</v>
          </cell>
          <cell r="M996" t="str">
            <v>ENFERMEDAD GENERAL</v>
          </cell>
          <cell r="N996">
            <v>172069805</v>
          </cell>
          <cell r="O996" t="str">
            <v>SALUD TOTAL E.P.S.</v>
          </cell>
        </row>
        <row r="997">
          <cell r="C997">
            <v>1047448417</v>
          </cell>
          <cell r="D997" t="str">
            <v>RAMOS YANEZ ROBERTO VICENTE</v>
          </cell>
          <cell r="E997" t="str">
            <v>OPERADOR DE PADRÓN</v>
          </cell>
          <cell r="G997" t="str">
            <v>X</v>
          </cell>
          <cell r="M997" t="str">
            <v>ENFERMEDAD GENERAL</v>
          </cell>
          <cell r="N997">
            <v>172086738</v>
          </cell>
          <cell r="O997" t="str">
            <v>SALUD TOTAL E.P.S.</v>
          </cell>
        </row>
        <row r="998">
          <cell r="C998">
            <v>1047448417</v>
          </cell>
          <cell r="D998" t="str">
            <v>RAMOS YANEZ ROBERTO VICENTE</v>
          </cell>
          <cell r="E998" t="str">
            <v>OPERADOR DE PADRÓN</v>
          </cell>
          <cell r="G998" t="str">
            <v>x</v>
          </cell>
          <cell r="M998" t="str">
            <v>ENFERMEDAD GENERAL</v>
          </cell>
          <cell r="N998">
            <v>75552865</v>
          </cell>
          <cell r="O998" t="str">
            <v>SALUD TOTAL E.P.S.</v>
          </cell>
        </row>
        <row r="999">
          <cell r="C999">
            <v>1047448417</v>
          </cell>
          <cell r="D999" t="str">
            <v>RAMOS YANEZ ROBERTO VICENTE</v>
          </cell>
          <cell r="E999" t="str">
            <v>OPERADOR DE PADRÓN</v>
          </cell>
          <cell r="G999" t="str">
            <v>X</v>
          </cell>
          <cell r="M999" t="str">
            <v>ENFERMEDAD GENERAL</v>
          </cell>
          <cell r="N999">
            <v>177369807</v>
          </cell>
          <cell r="O999" t="str">
            <v>SALUD TOTAL E.P.S.</v>
          </cell>
        </row>
        <row r="1000">
          <cell r="C1000">
            <v>9148287</v>
          </cell>
          <cell r="D1000" t="str">
            <v>RAMOS GARCIA YEAN CARLOS</v>
          </cell>
          <cell r="E1000" t="str">
            <v>OPERADOR DE PADRÓN</v>
          </cell>
          <cell r="G1000" t="str">
            <v>X</v>
          </cell>
          <cell r="M1000" t="str">
            <v>ENFERMEDAD GENERAL</v>
          </cell>
          <cell r="N1000" t="str">
            <v>NT</v>
          </cell>
          <cell r="O1000" t="str">
            <v>NUEVA E.P.S</v>
          </cell>
        </row>
        <row r="1001">
          <cell r="C1001">
            <v>9148287</v>
          </cell>
          <cell r="D1001" t="str">
            <v>RAMOS GARCIA YEAN CARLOS</v>
          </cell>
          <cell r="E1001" t="str">
            <v>OPERADOR DE PADRÓN</v>
          </cell>
          <cell r="G1001" t="str">
            <v>X</v>
          </cell>
          <cell r="M1001" t="str">
            <v>ENFERMEDAD GENERAL</v>
          </cell>
          <cell r="N1001">
            <v>7001224605</v>
          </cell>
          <cell r="O1001" t="str">
            <v>NUEVA E.P.S</v>
          </cell>
        </row>
        <row r="1002">
          <cell r="C1002">
            <v>9148287</v>
          </cell>
          <cell r="D1002" t="str">
            <v>RAMOS GARCIA YEAN CARLOS</v>
          </cell>
          <cell r="E1002" t="str">
            <v>OPERADOR DE PADRÓN</v>
          </cell>
          <cell r="G1002" t="str">
            <v>X</v>
          </cell>
          <cell r="M1002" t="str">
            <v>ENFERMEDAD GENERAL</v>
          </cell>
          <cell r="N1002">
            <v>7001267443</v>
          </cell>
          <cell r="O1002" t="str">
            <v>NUEVA E.P.S</v>
          </cell>
        </row>
        <row r="1003">
          <cell r="C1003">
            <v>9148287</v>
          </cell>
          <cell r="D1003" t="str">
            <v>RAMOS GARCIA YEAN CARLOS</v>
          </cell>
          <cell r="E1003" t="str">
            <v>OPERADOR DE PADRÓN</v>
          </cell>
          <cell r="G1003" t="str">
            <v>X</v>
          </cell>
          <cell r="M1003" t="str">
            <v>ENFERMEDAD GENERAL</v>
          </cell>
          <cell r="N1003">
            <v>7001314286</v>
          </cell>
          <cell r="O1003" t="str">
            <v>NUEVA E.P.S</v>
          </cell>
        </row>
        <row r="1004">
          <cell r="C1004">
            <v>9148287</v>
          </cell>
          <cell r="D1004" t="str">
            <v>RAMOS GARCIA YEAN CARLOS</v>
          </cell>
          <cell r="E1004" t="str">
            <v>OPERADOR DE PADRÓN</v>
          </cell>
          <cell r="G1004" t="str">
            <v>X</v>
          </cell>
          <cell r="M1004" t="str">
            <v>ENFERMEDAD GENERAL</v>
          </cell>
          <cell r="N1004">
            <v>172069965</v>
          </cell>
          <cell r="O1004" t="str">
            <v>SALUD TOTAL E.P.S.</v>
          </cell>
        </row>
        <row r="1005">
          <cell r="C1005">
            <v>9148287</v>
          </cell>
          <cell r="D1005" t="str">
            <v>RAMOS GARCIA YEAN CARLOS</v>
          </cell>
          <cell r="E1005" t="str">
            <v>OPERADOR DE PADRÓN</v>
          </cell>
          <cell r="G1005" t="str">
            <v>X</v>
          </cell>
          <cell r="M1005" t="str">
            <v>ENFERMEDAD GENERAL</v>
          </cell>
          <cell r="N1005" t="str">
            <v>NT</v>
          </cell>
          <cell r="O1005" t="str">
            <v>SALUD TOTAL E.P.S.</v>
          </cell>
        </row>
        <row r="1006">
          <cell r="C1006">
            <v>9148287</v>
          </cell>
          <cell r="D1006" t="str">
            <v>RAMOS GARCIA YEAN CARLOS</v>
          </cell>
          <cell r="E1006" t="str">
            <v>OPERADOR DE PADRÓN</v>
          </cell>
          <cell r="G1006" t="str">
            <v>X</v>
          </cell>
          <cell r="M1006" t="str">
            <v>ENFERMEDAD GENERAL</v>
          </cell>
          <cell r="N1006" t="str">
            <v>EPS002</v>
          </cell>
          <cell r="O1006" t="str">
            <v>SALUD TOTAL E.P.S.</v>
          </cell>
        </row>
        <row r="1007">
          <cell r="C1007">
            <v>9148287</v>
          </cell>
          <cell r="D1007" t="str">
            <v>RAMOS GARCIA YEAN CARLOS</v>
          </cell>
          <cell r="E1007" t="str">
            <v>OPERADOR DE PADRÓN</v>
          </cell>
          <cell r="G1007" t="str">
            <v>X</v>
          </cell>
          <cell r="M1007" t="str">
            <v>ENFERMEDAD GENERAL</v>
          </cell>
          <cell r="N1007" t="str">
            <v>EPS002</v>
          </cell>
          <cell r="O1007" t="str">
            <v>SALUD TOTAL E.P.S.</v>
          </cell>
        </row>
        <row r="1008">
          <cell r="C1008">
            <v>9148287</v>
          </cell>
          <cell r="D1008" t="str">
            <v>RAMOS GARCIA YEAN CARLOS</v>
          </cell>
          <cell r="E1008" t="str">
            <v>OPERADOR DE PADRÓN</v>
          </cell>
          <cell r="G1008" t="str">
            <v>X</v>
          </cell>
          <cell r="M1008" t="str">
            <v>ENFERMEDAD GENERAL</v>
          </cell>
          <cell r="N1008">
            <v>830512886</v>
          </cell>
          <cell r="O1008" t="str">
            <v>SALUD TOTAL E.P.S.</v>
          </cell>
        </row>
        <row r="1009">
          <cell r="C1009">
            <v>73573281</v>
          </cell>
          <cell r="D1009" t="str">
            <v>RAMOS BEDOYA MARCIAL</v>
          </cell>
          <cell r="E1009" t="str">
            <v>OPERADOR DE PADRÓN</v>
          </cell>
          <cell r="G1009" t="str">
            <v>X</v>
          </cell>
          <cell r="M1009" t="str">
            <v>ENFERMEDAD GENERAL</v>
          </cell>
          <cell r="N1009">
            <v>28040855</v>
          </cell>
          <cell r="O1009" t="str">
            <v>SURA E.P.S.</v>
          </cell>
        </row>
        <row r="1010">
          <cell r="C1010">
            <v>73573281</v>
          </cell>
          <cell r="D1010" t="str">
            <v>RAMOS BEDOYA MARCIAL</v>
          </cell>
          <cell r="E1010" t="str">
            <v>OPERADOR DE PADRÓN</v>
          </cell>
          <cell r="G1010" t="str">
            <v>X</v>
          </cell>
          <cell r="M1010" t="str">
            <v>ENFERMEDAD GENERAL</v>
          </cell>
          <cell r="N1010">
            <v>29197119</v>
          </cell>
          <cell r="O1010" t="str">
            <v>SURA E.P.S.</v>
          </cell>
        </row>
        <row r="1011">
          <cell r="C1011">
            <v>73573281</v>
          </cell>
          <cell r="D1011" t="str">
            <v>RAMOS BEDOYA MARCIAL</v>
          </cell>
          <cell r="E1011" t="str">
            <v>OPERADOR DE PADRÓN</v>
          </cell>
          <cell r="G1011" t="str">
            <v>X</v>
          </cell>
          <cell r="M1011" t="str">
            <v>ENFERMEDAD GENERAL</v>
          </cell>
          <cell r="N1011">
            <v>30008564</v>
          </cell>
          <cell r="O1011" t="str">
            <v>SURA E.P.S.</v>
          </cell>
        </row>
        <row r="1012">
          <cell r="C1012">
            <v>73573281</v>
          </cell>
          <cell r="D1012" t="str">
            <v>RAMOS BEDOYA MARCIAL</v>
          </cell>
          <cell r="E1012" t="str">
            <v>OPERADOR DE PADRÓN</v>
          </cell>
          <cell r="G1012" t="str">
            <v>X</v>
          </cell>
          <cell r="M1012" t="str">
            <v>ENFERMEDAD GENERAL</v>
          </cell>
          <cell r="N1012">
            <v>32346873</v>
          </cell>
          <cell r="O1012" t="str">
            <v>SURA E.P.S.</v>
          </cell>
        </row>
        <row r="1013">
          <cell r="C1013">
            <v>73573281</v>
          </cell>
          <cell r="D1013" t="str">
            <v>RAMOS BEDOYA MARCIAL</v>
          </cell>
          <cell r="E1013" t="str">
            <v>OPERADOR DE PADRÓN</v>
          </cell>
          <cell r="G1013" t="str">
            <v>X</v>
          </cell>
          <cell r="M1013" t="str">
            <v>ENFERMEDAD GENERAL</v>
          </cell>
          <cell r="N1013" t="str">
            <v>NT</v>
          </cell>
          <cell r="O1013" t="str">
            <v>SURA E.P.S.</v>
          </cell>
        </row>
        <row r="1014">
          <cell r="C1014">
            <v>73573281</v>
          </cell>
          <cell r="D1014" t="str">
            <v>RAMOS BEDOYA MARCIAL</v>
          </cell>
          <cell r="E1014" t="str">
            <v>OPERADOR DE PADRÓN</v>
          </cell>
          <cell r="G1014" t="str">
            <v>X</v>
          </cell>
          <cell r="M1014" t="str">
            <v>ENFERMEDAD GENERAL</v>
          </cell>
          <cell r="N1014" t="str">
            <v>NT</v>
          </cell>
          <cell r="O1014" t="str">
            <v>SURA E.P.S.</v>
          </cell>
        </row>
        <row r="1015">
          <cell r="C1015">
            <v>73573281</v>
          </cell>
          <cell r="D1015" t="str">
            <v>RAMOS BEDOYA MARCIAL</v>
          </cell>
          <cell r="E1015" t="str">
            <v>OPERADOR DE PADRÓN</v>
          </cell>
          <cell r="G1015" t="str">
            <v>X</v>
          </cell>
          <cell r="M1015" t="str">
            <v>ENFERMEDAD GENERAL</v>
          </cell>
          <cell r="N1015">
            <v>36181314</v>
          </cell>
          <cell r="O1015" t="str">
            <v>SURA E.P.S.</v>
          </cell>
        </row>
        <row r="1016">
          <cell r="C1016">
            <v>73573281</v>
          </cell>
          <cell r="D1016" t="str">
            <v>RAMOS BEDOYA MARCIAL</v>
          </cell>
          <cell r="E1016" t="str">
            <v>OPERADOR DE PADRÓN</v>
          </cell>
          <cell r="G1016" t="str">
            <v>X</v>
          </cell>
          <cell r="M1016" t="str">
            <v>ENFERMEDAD GENERAL</v>
          </cell>
          <cell r="N1016">
            <v>36284366</v>
          </cell>
          <cell r="O1016" t="str">
            <v>SURA E.P.S.</v>
          </cell>
        </row>
        <row r="1017">
          <cell r="C1017">
            <v>73573281</v>
          </cell>
          <cell r="D1017" t="str">
            <v>RAMOS BEDOYA MARCIAL</v>
          </cell>
          <cell r="E1017" t="str">
            <v>OPERADOR DE PADRÓN</v>
          </cell>
          <cell r="G1017" t="str">
            <v>X</v>
          </cell>
          <cell r="M1017" t="str">
            <v>ENFERMEDAD GENERAL</v>
          </cell>
          <cell r="N1017">
            <v>36890394</v>
          </cell>
          <cell r="O1017" t="str">
            <v>SURA E.P.S.</v>
          </cell>
        </row>
        <row r="1018">
          <cell r="C1018">
            <v>73147510</v>
          </cell>
          <cell r="D1018" t="str">
            <v>RAMOS ARDILA NILSON JOSE</v>
          </cell>
          <cell r="E1018" t="str">
            <v>OPERADOR DE PADRÓN</v>
          </cell>
          <cell r="G1018" t="str">
            <v>X</v>
          </cell>
          <cell r="M1018" t="str">
            <v>ENFERMEDAD GENERAL</v>
          </cell>
          <cell r="N1018" t="str">
            <v>NT</v>
          </cell>
          <cell r="O1018" t="str">
            <v>SANITAS E.P.S</v>
          </cell>
        </row>
        <row r="1019">
          <cell r="C1019">
            <v>73147510</v>
          </cell>
          <cell r="D1019" t="str">
            <v>RAMOS ARDILA NILSON JOSE</v>
          </cell>
          <cell r="E1019" t="str">
            <v>OPERADOR DE PADRÓN</v>
          </cell>
          <cell r="G1019" t="str">
            <v>X</v>
          </cell>
          <cell r="M1019" t="str">
            <v>ENFERMEDAD GENERAL</v>
          </cell>
          <cell r="N1019" t="str">
            <v>NT</v>
          </cell>
          <cell r="O1019" t="str">
            <v>SANITAS E.P.S</v>
          </cell>
        </row>
        <row r="1020">
          <cell r="C1020">
            <v>73147510</v>
          </cell>
          <cell r="D1020" t="str">
            <v>RAMOS ARDILA NILSON JOSE</v>
          </cell>
          <cell r="E1020" t="str">
            <v>OPERADOR DE PADRÓN</v>
          </cell>
          <cell r="G1020" t="str">
            <v>X</v>
          </cell>
          <cell r="M1020" t="str">
            <v>ENFERMEDAD GENERAL</v>
          </cell>
          <cell r="N1020" t="str">
            <v>NT</v>
          </cell>
          <cell r="O1020" t="str">
            <v>SANITAS E.P.S</v>
          </cell>
        </row>
        <row r="1021">
          <cell r="C1021">
            <v>73147510</v>
          </cell>
          <cell r="D1021" t="str">
            <v>RAMOS ARDILA NILSON JOSE</v>
          </cell>
          <cell r="E1021" t="str">
            <v>OPERADOR DE PADRÓN</v>
          </cell>
          <cell r="G1021" t="str">
            <v>X</v>
          </cell>
          <cell r="M1021" t="str">
            <v>ENFERMEDAD GENERAL</v>
          </cell>
          <cell r="N1021">
            <v>14649</v>
          </cell>
          <cell r="O1021" t="str">
            <v>SANITAS E.P.S</v>
          </cell>
        </row>
        <row r="1022">
          <cell r="C1022">
            <v>73147510</v>
          </cell>
          <cell r="D1022" t="str">
            <v>RAMOS ARDILA NILSON JOSE</v>
          </cell>
          <cell r="E1022" t="str">
            <v>OPERADOR DE PADRÓN</v>
          </cell>
          <cell r="G1022" t="str">
            <v>x</v>
          </cell>
          <cell r="M1022" t="str">
            <v>ENFERMEDAD GENERAL</v>
          </cell>
          <cell r="O1022" t="str">
            <v>SANITAS E.P.S</v>
          </cell>
        </row>
        <row r="1023">
          <cell r="C1023">
            <v>73147510</v>
          </cell>
          <cell r="D1023" t="str">
            <v>RAMOS ARDILA NILSON JOSE</v>
          </cell>
          <cell r="E1023" t="str">
            <v>OPERADOR DE PADRÓN</v>
          </cell>
          <cell r="G1023" t="str">
            <v>x</v>
          </cell>
          <cell r="M1023" t="str">
            <v>ENFERMEDAD GENERAL</v>
          </cell>
          <cell r="N1023">
            <v>192482</v>
          </cell>
          <cell r="O1023" t="str">
            <v>SANITAS E.P.S</v>
          </cell>
        </row>
        <row r="1024">
          <cell r="C1024">
            <v>73147510</v>
          </cell>
          <cell r="D1024" t="str">
            <v>RAMOS ARDILA NILSON JOSE</v>
          </cell>
          <cell r="E1024" t="str">
            <v>OPERADOR DE PADRÓN</v>
          </cell>
          <cell r="G1024" t="str">
            <v>x</v>
          </cell>
          <cell r="M1024" t="str">
            <v>ENFERMEDAD GENERAL</v>
          </cell>
          <cell r="N1024">
            <v>193545</v>
          </cell>
          <cell r="O1024" t="str">
            <v>SANITAS E.P.S</v>
          </cell>
        </row>
        <row r="1025">
          <cell r="C1025">
            <v>73147510</v>
          </cell>
          <cell r="D1025" t="str">
            <v>RAMOS ARDILA NILSON JOSE</v>
          </cell>
          <cell r="E1025" t="str">
            <v>OPERADOR DE PADRÓN</v>
          </cell>
          <cell r="G1025" t="str">
            <v>x</v>
          </cell>
          <cell r="M1025" t="str">
            <v>ENFERMEDAD GENERAL</v>
          </cell>
          <cell r="N1025">
            <v>193692</v>
          </cell>
          <cell r="O1025" t="str">
            <v>SANITAS E.P.S</v>
          </cell>
        </row>
        <row r="1026">
          <cell r="C1026">
            <v>73147510</v>
          </cell>
          <cell r="D1026" t="str">
            <v>RAMOS ARDILA NILSON JOSE</v>
          </cell>
          <cell r="E1026" t="str">
            <v>OPERADOR DE PADRÓN</v>
          </cell>
          <cell r="G1026" t="str">
            <v>X</v>
          </cell>
          <cell r="M1026" t="str">
            <v>ENFERMEDAD GENERAL</v>
          </cell>
          <cell r="N1026">
            <v>9006771</v>
          </cell>
          <cell r="O1026" t="str">
            <v>SANITAS E.P.S</v>
          </cell>
        </row>
        <row r="1027">
          <cell r="C1027">
            <v>73147510</v>
          </cell>
          <cell r="D1027" t="str">
            <v>RAMOS ARDILA NILSON JOSE</v>
          </cell>
          <cell r="E1027" t="str">
            <v>OPERADOR DE PADRÓN</v>
          </cell>
          <cell r="G1027" t="str">
            <v>X</v>
          </cell>
          <cell r="M1027" t="str">
            <v>ENFERMEDAD GENERAL</v>
          </cell>
          <cell r="N1027">
            <v>9169772</v>
          </cell>
          <cell r="O1027" t="str">
            <v>SANITAS E.P.S</v>
          </cell>
        </row>
        <row r="1028">
          <cell r="C1028">
            <v>1143337198</v>
          </cell>
          <cell r="D1028" t="str">
            <v>RAMIREZ ZUÑIGA YAIR ENRIQUE</v>
          </cell>
          <cell r="E1028" t="str">
            <v>OPERADOR DE BUSETÓN</v>
          </cell>
          <cell r="G1028" t="str">
            <v>X</v>
          </cell>
          <cell r="M1028" t="str">
            <v>ENFERMEDAD GENERAL</v>
          </cell>
          <cell r="N1028">
            <v>175559889</v>
          </cell>
          <cell r="O1028" t="str">
            <v>SALUD TOTAL E.P.S.</v>
          </cell>
        </row>
        <row r="1029">
          <cell r="C1029">
            <v>1143337198</v>
          </cell>
          <cell r="D1029" t="str">
            <v>RAMIREZ ZUÑIGA YAIR ENRIQUE</v>
          </cell>
          <cell r="E1029" t="str">
            <v>OPERADOR DE BUSETÓN</v>
          </cell>
          <cell r="G1029" t="str">
            <v>x</v>
          </cell>
          <cell r="M1029" t="str">
            <v>ENFERMEDAD GENERAL</v>
          </cell>
          <cell r="N1029">
            <v>178503382</v>
          </cell>
          <cell r="O1029" t="str">
            <v>SALUD TOTAL E.P.S.</v>
          </cell>
        </row>
        <row r="1030">
          <cell r="C1030">
            <v>73182246</v>
          </cell>
          <cell r="D1030" t="str">
            <v>RAMIREZ SANCHEZ JEISON ALEJANDRO</v>
          </cell>
          <cell r="E1030" t="str">
            <v>OPERADOR DE PADRÓN</v>
          </cell>
          <cell r="G1030" t="str">
            <v>X</v>
          </cell>
          <cell r="M1030" t="str">
            <v>ENFERMEDAD GENERAL</v>
          </cell>
          <cell r="N1030">
            <v>143754478</v>
          </cell>
          <cell r="O1030" t="str">
            <v>SALUD TOTAL E.P.S.</v>
          </cell>
        </row>
        <row r="1031">
          <cell r="C1031">
            <v>73182246</v>
          </cell>
          <cell r="D1031" t="str">
            <v>RAMIREZ SANCHEZ JEISON ALEJANDRO</v>
          </cell>
          <cell r="E1031" t="str">
            <v>OPERADOR DE PADRÓN</v>
          </cell>
          <cell r="G1031" t="str">
            <v>X</v>
          </cell>
          <cell r="M1031" t="str">
            <v>ENFERMEDAD GENERAL</v>
          </cell>
          <cell r="N1031">
            <v>1430984887</v>
          </cell>
          <cell r="O1031" t="str">
            <v>SALUD TOTAL E.P.S.</v>
          </cell>
        </row>
        <row r="1032">
          <cell r="C1032">
            <v>73182246</v>
          </cell>
          <cell r="D1032" t="str">
            <v>RAMIREZ SANCHEZ JEISON ALEJANDRO</v>
          </cell>
          <cell r="E1032" t="str">
            <v>OPERADOR DE PADRÓN</v>
          </cell>
          <cell r="G1032" t="str">
            <v>X</v>
          </cell>
          <cell r="M1032" t="str">
            <v>ENFERMEDAD GENERAL</v>
          </cell>
          <cell r="N1032">
            <v>143122046</v>
          </cell>
          <cell r="O1032" t="str">
            <v>SALUD TOTAL E.P.S.</v>
          </cell>
        </row>
        <row r="1033">
          <cell r="C1033">
            <v>73182246</v>
          </cell>
          <cell r="D1033" t="str">
            <v>RAMIREZ SANCHEZ JEISON ALEJANDRO</v>
          </cell>
          <cell r="E1033" t="str">
            <v>OPERADOR DE PADRÓN</v>
          </cell>
          <cell r="G1033" t="str">
            <v>X</v>
          </cell>
          <cell r="M1033" t="str">
            <v>ENFERMEDAD GENERAL</v>
          </cell>
          <cell r="N1033">
            <v>148490432</v>
          </cell>
          <cell r="O1033" t="str">
            <v>SALUD TOTAL E.P.S.</v>
          </cell>
        </row>
        <row r="1034">
          <cell r="C1034">
            <v>73182246</v>
          </cell>
          <cell r="D1034" t="str">
            <v>RAMIREZ SANCHEZ JEISON ALEJANDRO</v>
          </cell>
          <cell r="E1034" t="str">
            <v>OPERADOR DE PADRÓN</v>
          </cell>
          <cell r="G1034" t="str">
            <v>X</v>
          </cell>
          <cell r="M1034" t="str">
            <v>ENFERMEDAD GENERAL</v>
          </cell>
          <cell r="N1034">
            <v>148489254</v>
          </cell>
          <cell r="O1034" t="str">
            <v>SALUD TOTAL E.P.S.</v>
          </cell>
        </row>
        <row r="1035">
          <cell r="C1035">
            <v>73182246</v>
          </cell>
          <cell r="D1035" t="str">
            <v>RAMIREZ SANCHEZ JEISON ALEJANDRO</v>
          </cell>
          <cell r="E1035" t="str">
            <v>OPERADOR DE PADRÓN</v>
          </cell>
          <cell r="G1035" t="str">
            <v>X</v>
          </cell>
          <cell r="M1035" t="str">
            <v>ENFERMEDAD GENERAL</v>
          </cell>
          <cell r="N1035" t="str">
            <v>NT</v>
          </cell>
          <cell r="O1035" t="str">
            <v>SALUD TOTAL E.P.S.</v>
          </cell>
        </row>
        <row r="1036">
          <cell r="C1036">
            <v>73157046</v>
          </cell>
          <cell r="D1036" t="str">
            <v>RAMIREZ NUÑEZ ORLANDO ENRIQUE</v>
          </cell>
          <cell r="E1036" t="str">
            <v>ALMACENISTA</v>
          </cell>
          <cell r="G1036" t="str">
            <v>X</v>
          </cell>
          <cell r="M1036" t="str">
            <v>ENFERMEDAD GENERAL</v>
          </cell>
          <cell r="N1036" t="str">
            <v>NT</v>
          </cell>
          <cell r="O1036" t="str">
            <v>SALUD TOTAL E.P.S.</v>
          </cell>
        </row>
        <row r="1037">
          <cell r="C1037">
            <v>73157046</v>
          </cell>
          <cell r="D1037" t="str">
            <v>RAMIREZ NUÑEZ ORLANDO ENRIQUE</v>
          </cell>
          <cell r="E1037" t="str">
            <v>ALMACENISTA</v>
          </cell>
          <cell r="G1037" t="str">
            <v>X</v>
          </cell>
          <cell r="M1037" t="str">
            <v>ENFERMEDAD GENERAL</v>
          </cell>
          <cell r="N1037" t="str">
            <v>NT</v>
          </cell>
          <cell r="O1037" t="str">
            <v>SALUD TOTAL E.P.S.</v>
          </cell>
        </row>
        <row r="1038">
          <cell r="C1038">
            <v>73157046</v>
          </cell>
          <cell r="D1038" t="str">
            <v>RAMIREZ NUÑEZ ORLANDO ENRIQUE</v>
          </cell>
          <cell r="E1038" t="str">
            <v>ALMACENISTA</v>
          </cell>
          <cell r="G1038" t="str">
            <v>X</v>
          </cell>
          <cell r="M1038" t="str">
            <v>ENFERMEDAD GENERAL</v>
          </cell>
          <cell r="N1038">
            <v>143097842</v>
          </cell>
          <cell r="O1038" t="str">
            <v>SALUD TOTAL E.P.S.</v>
          </cell>
        </row>
        <row r="1039">
          <cell r="C1039">
            <v>73157046</v>
          </cell>
          <cell r="D1039" t="str">
            <v>RAMIREZ NUÑEZ ORLANDO ENRIQUE</v>
          </cell>
          <cell r="E1039" t="str">
            <v>ALMACENISTA</v>
          </cell>
          <cell r="G1039" t="str">
            <v>X</v>
          </cell>
          <cell r="M1039" t="str">
            <v>ENFERMEDAD GENERAL</v>
          </cell>
          <cell r="N1039">
            <v>33793</v>
          </cell>
          <cell r="O1039" t="str">
            <v>EPS MUTUAL SER</v>
          </cell>
        </row>
        <row r="1040">
          <cell r="C1040">
            <v>1193245593</v>
          </cell>
          <cell r="D1040" t="str">
            <v>RAMIREZ NAVARRO HAROLD</v>
          </cell>
          <cell r="E1040" t="str">
            <v>TECNICO DE MANTENIMIENTO D</v>
          </cell>
          <cell r="G1040" t="str">
            <v>X</v>
          </cell>
          <cell r="M1040" t="str">
            <v>ENFERMEDAD GENERAL</v>
          </cell>
          <cell r="N1040">
            <v>8719</v>
          </cell>
          <cell r="O1040" t="str">
            <v>SANITAS E.P.S</v>
          </cell>
        </row>
        <row r="1041">
          <cell r="C1041">
            <v>1193245593</v>
          </cell>
          <cell r="D1041" t="str">
            <v>RAMIREZ NAVARRO HAROLD</v>
          </cell>
          <cell r="E1041" t="str">
            <v>TECNICO DE MANTENIMIENTO D</v>
          </cell>
          <cell r="G1041" t="str">
            <v>X</v>
          </cell>
          <cell r="M1041" t="str">
            <v>ENFERMEDAD GENERAL</v>
          </cell>
          <cell r="N1041">
            <v>638720</v>
          </cell>
          <cell r="O1041" t="str">
            <v>SANITAS E.P.S</v>
          </cell>
        </row>
        <row r="1042">
          <cell r="C1042">
            <v>1193245593</v>
          </cell>
          <cell r="D1042" t="str">
            <v>RAMIREZ NAVARRO HAROLD</v>
          </cell>
          <cell r="E1042" t="str">
            <v>TECNICO DE MANTENIMIENTO D</v>
          </cell>
          <cell r="G1042" t="str">
            <v>X</v>
          </cell>
          <cell r="M1042" t="str">
            <v>ENFERMEDAD GENERAL</v>
          </cell>
          <cell r="N1042">
            <v>5662502</v>
          </cell>
          <cell r="O1042" t="str">
            <v>SANITAS E.P.S</v>
          </cell>
        </row>
        <row r="1043">
          <cell r="C1043">
            <v>1193245593</v>
          </cell>
          <cell r="D1043" t="str">
            <v>RAMIREZ NAVARRO HAROLD</v>
          </cell>
          <cell r="E1043" t="str">
            <v>TECNICO DE MANTENIMIENTO D</v>
          </cell>
          <cell r="G1043" t="str">
            <v>X</v>
          </cell>
          <cell r="M1043" t="str">
            <v>ENFERMEDAD GENERAL</v>
          </cell>
          <cell r="N1043">
            <v>6177434</v>
          </cell>
          <cell r="O1043" t="str">
            <v>SANITAS E.P.S</v>
          </cell>
        </row>
        <row r="1044">
          <cell r="C1044">
            <v>1193245593</v>
          </cell>
          <cell r="D1044" t="str">
            <v>RAMIREZ NAVARRO HAROLD</v>
          </cell>
          <cell r="E1044" t="str">
            <v>TECNICO DE MANTENIMIENTO D</v>
          </cell>
          <cell r="G1044" t="str">
            <v>X</v>
          </cell>
          <cell r="M1044" t="str">
            <v>ENFERMEDAD GENERAL</v>
          </cell>
          <cell r="N1044">
            <v>6462195</v>
          </cell>
          <cell r="O1044" t="str">
            <v>SANITAS E.P.S</v>
          </cell>
        </row>
        <row r="1045">
          <cell r="C1045">
            <v>73209469</v>
          </cell>
          <cell r="D1045" t="str">
            <v>RAMIREZ BRAVO RUBEN DARIO</v>
          </cell>
          <cell r="E1045" t="str">
            <v>OPERADOR DE PADRÓN</v>
          </cell>
          <cell r="G1045" t="str">
            <v>X</v>
          </cell>
          <cell r="M1045" t="str">
            <v>ENFERMEDAD GENERAL</v>
          </cell>
          <cell r="N1045" t="str">
            <v>NT</v>
          </cell>
          <cell r="O1045" t="str">
            <v>SURA E.P.S.</v>
          </cell>
        </row>
        <row r="1046">
          <cell r="C1046">
            <v>73209469</v>
          </cell>
          <cell r="D1046" t="str">
            <v>RAMIREZ BRAVO RUBEN DARIO</v>
          </cell>
          <cell r="E1046" t="str">
            <v>OPERADOR DE PADRÓN</v>
          </cell>
          <cell r="G1046" t="str">
            <v>X</v>
          </cell>
          <cell r="M1046" t="str">
            <v>ENFERMEDAD GENERAL</v>
          </cell>
          <cell r="N1046" t="str">
            <v>NT</v>
          </cell>
          <cell r="O1046" t="str">
            <v>SURA E.P.S.</v>
          </cell>
        </row>
        <row r="1047">
          <cell r="C1047">
            <v>73209469</v>
          </cell>
          <cell r="D1047" t="str">
            <v>RAMIREZ BRAVO RUBEN DARIO</v>
          </cell>
          <cell r="E1047" t="str">
            <v>OPERADOR DE PADRÓN</v>
          </cell>
          <cell r="H1047" t="str">
            <v>X</v>
          </cell>
          <cell r="M1047" t="str">
            <v>LICENCIA DE PATERNIDAD</v>
          </cell>
          <cell r="N1047" t="str">
            <v>NT</v>
          </cell>
          <cell r="O1047" t="str">
            <v>SURA E.P.S.</v>
          </cell>
        </row>
        <row r="1048">
          <cell r="C1048">
            <v>73209469</v>
          </cell>
          <cell r="D1048" t="str">
            <v>RAMIREZ BRAVO RUBEN DARIO</v>
          </cell>
          <cell r="E1048" t="str">
            <v>OPERADOR DE PADRÓN</v>
          </cell>
          <cell r="G1048" t="str">
            <v>X</v>
          </cell>
          <cell r="M1048" t="str">
            <v>ENFERMEDAD GENERAL</v>
          </cell>
          <cell r="N1048">
            <v>37215733</v>
          </cell>
          <cell r="O1048" t="str">
            <v>SURA E.P.S.</v>
          </cell>
        </row>
        <row r="1049">
          <cell r="C1049">
            <v>1143407300</v>
          </cell>
          <cell r="D1049" t="str">
            <v>QUIROZ VASQUEZ RICARDO ANDRES</v>
          </cell>
          <cell r="E1049" t="str">
            <v>OPERADOR DE BUSETÓN</v>
          </cell>
          <cell r="G1049" t="str">
            <v>X</v>
          </cell>
          <cell r="M1049" t="str">
            <v>ENFERMEDAD GENERAL</v>
          </cell>
          <cell r="O1049" t="str">
            <v>EPS MUTUAL SER</v>
          </cell>
        </row>
        <row r="1050">
          <cell r="C1050">
            <v>1143407300</v>
          </cell>
          <cell r="D1050" t="str">
            <v>QUIROZ VASQUEZ RICARDO ANDRES</v>
          </cell>
          <cell r="E1050" t="str">
            <v>OPERADOR DE BUSETÓN</v>
          </cell>
          <cell r="G1050" t="str">
            <v>X</v>
          </cell>
          <cell r="M1050" t="str">
            <v>ENFERMEDAD GENERAL</v>
          </cell>
          <cell r="N1050">
            <v>139838</v>
          </cell>
          <cell r="O1050" t="str">
            <v>EPS MUTUAL SER</v>
          </cell>
        </row>
        <row r="1051">
          <cell r="C1051">
            <v>1143407300</v>
          </cell>
          <cell r="D1051" t="str">
            <v>QUIROZ VASQUEZ RICARDO ANDRES</v>
          </cell>
          <cell r="E1051" t="str">
            <v>OPERADOR DE BUSETÓN</v>
          </cell>
          <cell r="G1051" t="str">
            <v>X</v>
          </cell>
          <cell r="M1051" t="str">
            <v>ENFERMEDAD GENERAL</v>
          </cell>
          <cell r="N1051">
            <v>141956</v>
          </cell>
          <cell r="O1051" t="str">
            <v>EPS MUTUAL SER</v>
          </cell>
        </row>
        <row r="1052">
          <cell r="C1052">
            <v>1143407300</v>
          </cell>
          <cell r="D1052" t="str">
            <v>QUIROZ VASQUEZ RICARDO ANDRES</v>
          </cell>
          <cell r="E1052" t="str">
            <v>OPERADOR DE BUSETÓN</v>
          </cell>
          <cell r="G1052" t="str">
            <v>X</v>
          </cell>
          <cell r="M1052" t="str">
            <v>ENFERMEDAD GENERAL</v>
          </cell>
          <cell r="N1052">
            <v>184054</v>
          </cell>
          <cell r="O1052" t="str">
            <v>EPS MUTUAL SER</v>
          </cell>
        </row>
        <row r="1053">
          <cell r="C1053">
            <v>1143407300</v>
          </cell>
          <cell r="D1053" t="str">
            <v>QUIROZ VASQUEZ RICARDO ANDRES</v>
          </cell>
          <cell r="E1053" t="str">
            <v>OPERADOR DE BUSETÓN</v>
          </cell>
          <cell r="G1053" t="str">
            <v>X</v>
          </cell>
          <cell r="M1053" t="str">
            <v>ENFERMEDAD GENERAL</v>
          </cell>
          <cell r="N1053">
            <v>184057</v>
          </cell>
          <cell r="O1053" t="str">
            <v>EPS MUTUAL SER</v>
          </cell>
        </row>
        <row r="1054">
          <cell r="C1054">
            <v>1143407300</v>
          </cell>
          <cell r="D1054" t="str">
            <v>QUIROZ VASQUEZ RICARDO ANDRES</v>
          </cell>
          <cell r="E1054" t="str">
            <v>OPERADOR DE BUSETÓN</v>
          </cell>
          <cell r="G1054" t="str">
            <v>X</v>
          </cell>
          <cell r="M1054" t="str">
            <v>ENFERMEDAD GENERAL</v>
          </cell>
          <cell r="N1054">
            <v>184854</v>
          </cell>
          <cell r="O1054" t="str">
            <v>EPS MUTUAL SER</v>
          </cell>
        </row>
        <row r="1055">
          <cell r="C1055">
            <v>1143407300</v>
          </cell>
          <cell r="D1055" t="str">
            <v>QUIROZ VASQUEZ RICARDO ANDRES</v>
          </cell>
          <cell r="E1055" t="str">
            <v>OPERADOR DE BUSETÓN</v>
          </cell>
          <cell r="G1055" t="str">
            <v>X</v>
          </cell>
          <cell r="M1055" t="str">
            <v>ENFERMEDAD GENERAL</v>
          </cell>
          <cell r="N1055">
            <v>144128</v>
          </cell>
          <cell r="O1055" t="str">
            <v>EPS MUTUAL SER</v>
          </cell>
        </row>
        <row r="1056">
          <cell r="C1056">
            <v>1047416099</v>
          </cell>
          <cell r="D1056" t="str">
            <v>QUIROZ PINEDA FELICIANO TOBIAS</v>
          </cell>
          <cell r="E1056" t="str">
            <v>OPERADOR DE PADRÓN</v>
          </cell>
          <cell r="F1056" t="str">
            <v>X</v>
          </cell>
          <cell r="M1056" t="str">
            <v>ACCIDENTE DE TRABAJO</v>
          </cell>
          <cell r="N1056" t="str">
            <v>NT</v>
          </cell>
          <cell r="O1056" t="str">
            <v>COOSALUD ESS EPS -S</v>
          </cell>
        </row>
        <row r="1057">
          <cell r="C1057">
            <v>1047416099</v>
          </cell>
          <cell r="D1057" t="str">
            <v>QUIROZ PINEDA FELICIANO TOBIAS</v>
          </cell>
          <cell r="E1057" t="str">
            <v>OPERADOR DE PADRÓN</v>
          </cell>
          <cell r="G1057" t="str">
            <v>X</v>
          </cell>
          <cell r="M1057" t="str">
            <v>ENFERMEDAD GENERAL</v>
          </cell>
          <cell r="N1057" t="str">
            <v>NT</v>
          </cell>
          <cell r="O1057" t="str">
            <v>NUEVA E.P.S</v>
          </cell>
        </row>
        <row r="1058">
          <cell r="C1058">
            <v>1047416099</v>
          </cell>
          <cell r="D1058" t="str">
            <v>QUIROZ PINEDA FELICIANO TOBIAS</v>
          </cell>
          <cell r="E1058" t="str">
            <v>OPERADOR DE PADRÓN</v>
          </cell>
          <cell r="G1058" t="str">
            <v>X</v>
          </cell>
          <cell r="M1058" t="str">
            <v>ENFERMEDAD GENERAL</v>
          </cell>
          <cell r="N1058" t="str">
            <v>NT</v>
          </cell>
          <cell r="O1058" t="str">
            <v>NUEVA E.P.S</v>
          </cell>
        </row>
        <row r="1059">
          <cell r="C1059">
            <v>1047416099</v>
          </cell>
          <cell r="D1059" t="str">
            <v>QUIROZ PINEDA FELICIANO TOBIAS</v>
          </cell>
          <cell r="E1059" t="str">
            <v>OPERADOR DE PADRÓN</v>
          </cell>
          <cell r="G1059" t="str">
            <v>X</v>
          </cell>
          <cell r="M1059" t="str">
            <v>ENFERMEDAD GENERAL</v>
          </cell>
          <cell r="N1059" t="str">
            <v>NT</v>
          </cell>
          <cell r="O1059" t="str">
            <v>COOSALUD ESS EPS -S</v>
          </cell>
        </row>
        <row r="1060">
          <cell r="C1060">
            <v>1047416099</v>
          </cell>
          <cell r="D1060" t="str">
            <v>QUIROZ PINEDA FELICIANO TOBIAS</v>
          </cell>
          <cell r="E1060" t="str">
            <v>OPERADOR DE PADRÓN</v>
          </cell>
          <cell r="G1060" t="str">
            <v>X</v>
          </cell>
          <cell r="M1060" t="str">
            <v>ENFERMEDAD GENERAL</v>
          </cell>
          <cell r="N1060">
            <v>179814</v>
          </cell>
          <cell r="O1060" t="str">
            <v>NUEVA E.P.S</v>
          </cell>
        </row>
        <row r="1061">
          <cell r="C1061">
            <v>1047416099</v>
          </cell>
          <cell r="D1061" t="str">
            <v>QUIROZ PINEDA FELICIANO TOBIAS</v>
          </cell>
          <cell r="E1061" t="str">
            <v>OPERADOR DE PADRÓN</v>
          </cell>
          <cell r="G1061" t="str">
            <v>X</v>
          </cell>
          <cell r="M1061" t="str">
            <v>ENFERMEDAD GENERAL</v>
          </cell>
          <cell r="N1061">
            <v>181617</v>
          </cell>
          <cell r="O1061" t="str">
            <v>NUEVA E.P.S</v>
          </cell>
        </row>
        <row r="1062">
          <cell r="C1062">
            <v>1047416099</v>
          </cell>
          <cell r="D1062" t="str">
            <v>QUIROZ PINEDA FELICIANO TOBIAS</v>
          </cell>
          <cell r="E1062" t="str">
            <v>OPERADOR DE PADRÓN</v>
          </cell>
          <cell r="F1062" t="str">
            <v>X</v>
          </cell>
          <cell r="M1062" t="str">
            <v>ACCIDENTE DE TRABAJO</v>
          </cell>
          <cell r="N1062">
            <v>140775</v>
          </cell>
          <cell r="O1062" t="str">
            <v>SURA E.P.S.</v>
          </cell>
        </row>
        <row r="1063">
          <cell r="C1063">
            <v>1047416099</v>
          </cell>
          <cell r="D1063" t="str">
            <v>QUIROZ PINEDA FELICIANO TOBIAS</v>
          </cell>
          <cell r="E1063" t="str">
            <v>OPERADOR DE PADRÓN</v>
          </cell>
          <cell r="G1063" t="str">
            <v>X</v>
          </cell>
          <cell r="M1063" t="str">
            <v>ENFERMEDAD GENERAL</v>
          </cell>
          <cell r="N1063">
            <v>130010166701</v>
          </cell>
          <cell r="O1063" t="str">
            <v>NUEVA E.P.S</v>
          </cell>
        </row>
        <row r="1064">
          <cell r="C1064">
            <v>1047416099</v>
          </cell>
          <cell r="D1064" t="str">
            <v>QUIROZ PINEDA FELICIANO TOBIAS</v>
          </cell>
          <cell r="E1064" t="str">
            <v>OPERADOR DE PADRÓN</v>
          </cell>
          <cell r="G1064" t="str">
            <v>X</v>
          </cell>
          <cell r="M1064" t="str">
            <v>ENFERMEDAD GENERAL</v>
          </cell>
          <cell r="N1064" t="str">
            <v>NT</v>
          </cell>
          <cell r="O1064" t="str">
            <v>NUEVA E.P.S</v>
          </cell>
        </row>
        <row r="1065">
          <cell r="C1065">
            <v>1047416099</v>
          </cell>
          <cell r="D1065" t="str">
            <v>QUIROZ PINEDA FELICIANO TOBIAS</v>
          </cell>
          <cell r="E1065" t="str">
            <v>OPERADOR DE PADRÓN</v>
          </cell>
          <cell r="G1065" t="str">
            <v>X</v>
          </cell>
          <cell r="M1065" t="str">
            <v>ENFERMEDAD GENERAL</v>
          </cell>
          <cell r="N1065">
            <v>7001497655</v>
          </cell>
          <cell r="O1065" t="str">
            <v>NUEVA E.P.S</v>
          </cell>
        </row>
        <row r="1066">
          <cell r="C1066">
            <v>1047416099</v>
          </cell>
          <cell r="D1066" t="str">
            <v>QUIROZ PINEDA FELICIANO TOBIAS</v>
          </cell>
          <cell r="E1066" t="str">
            <v>OPERADOR DE PADRÓN</v>
          </cell>
          <cell r="G1066" t="str">
            <v>x</v>
          </cell>
          <cell r="M1066" t="str">
            <v>ENFERMEDAD GENERAL</v>
          </cell>
          <cell r="N1066">
            <v>7001499524</v>
          </cell>
          <cell r="O1066" t="str">
            <v>NUEVA E.P.S</v>
          </cell>
        </row>
        <row r="1067">
          <cell r="C1067">
            <v>1047416099</v>
          </cell>
          <cell r="D1067" t="str">
            <v>QUIROZ PINEDA FELICIANO TOBIAS</v>
          </cell>
          <cell r="E1067" t="str">
            <v>OPERADOR DE PADRÓN</v>
          </cell>
          <cell r="G1067" t="str">
            <v>x</v>
          </cell>
          <cell r="M1067" t="str">
            <v>ENFERMEDAD GENERAL</v>
          </cell>
          <cell r="O1067" t="str">
            <v>COOSALUD ESS EPS -S</v>
          </cell>
        </row>
        <row r="1068">
          <cell r="C1068">
            <v>1047416099</v>
          </cell>
          <cell r="D1068" t="str">
            <v>QUIROZ PINEDA FELICIANO TOBIAS</v>
          </cell>
          <cell r="E1068" t="str">
            <v>OPERADOR DE PADRÓN</v>
          </cell>
          <cell r="G1068" t="str">
            <v>X</v>
          </cell>
          <cell r="M1068" t="str">
            <v>ENFERMEDAD GENERAL</v>
          </cell>
          <cell r="N1068">
            <v>7001619645</v>
          </cell>
          <cell r="O1068" t="str">
            <v>NUEVA E.P.S</v>
          </cell>
        </row>
        <row r="1069">
          <cell r="C1069">
            <v>1047416099</v>
          </cell>
          <cell r="D1069" t="str">
            <v>QUIROZ PINEDA FELICIANO TOBIAS</v>
          </cell>
          <cell r="E1069" t="str">
            <v>OPERADOR DE PADRÓN</v>
          </cell>
          <cell r="G1069" t="str">
            <v>X</v>
          </cell>
          <cell r="M1069" t="str">
            <v>ENFERMEDAD GENERAL</v>
          </cell>
          <cell r="N1069">
            <v>7001629912</v>
          </cell>
          <cell r="O1069" t="str">
            <v>NUEVA E.P.S</v>
          </cell>
        </row>
        <row r="1070">
          <cell r="C1070">
            <v>1047416099</v>
          </cell>
          <cell r="D1070" t="str">
            <v>QUIROZ PINEDA FELICIANO TOBIAS</v>
          </cell>
          <cell r="E1070" t="str">
            <v>OPERADOR DE PADRÓN</v>
          </cell>
          <cell r="G1070" t="str">
            <v>X</v>
          </cell>
          <cell r="M1070" t="str">
            <v>ENFERMEDAD GENERAL</v>
          </cell>
          <cell r="N1070">
            <v>7001633024</v>
          </cell>
          <cell r="O1070" t="str">
            <v>NUEVA E.P.S</v>
          </cell>
        </row>
        <row r="1071">
          <cell r="C1071">
            <v>1047416099</v>
          </cell>
          <cell r="D1071" t="str">
            <v>QUIROZ PINEDA FELICIANO TOBIAS</v>
          </cell>
          <cell r="E1071" t="str">
            <v>OPERADOR DE PADRÓN</v>
          </cell>
          <cell r="G1071" t="str">
            <v>X</v>
          </cell>
          <cell r="M1071" t="str">
            <v>ENFERMEDAD GENERAL</v>
          </cell>
          <cell r="N1071">
            <v>7001672214</v>
          </cell>
          <cell r="O1071" t="str">
            <v>NUEVA E.P.S</v>
          </cell>
        </row>
        <row r="1072">
          <cell r="C1072">
            <v>1047416099</v>
          </cell>
          <cell r="D1072" t="str">
            <v>QUIROZ PINEDA FELICIANO TOBIAS</v>
          </cell>
          <cell r="E1072" t="str">
            <v>OPERADOR DE PADRÓN</v>
          </cell>
          <cell r="G1072" t="str">
            <v>x</v>
          </cell>
          <cell r="M1072" t="str">
            <v>ENFERMEDAD GENERAL</v>
          </cell>
          <cell r="N1072">
            <v>7001680134</v>
          </cell>
          <cell r="O1072" t="str">
            <v>NUEVA E.P.S</v>
          </cell>
        </row>
        <row r="1073">
          <cell r="C1073">
            <v>1047416099</v>
          </cell>
          <cell r="D1073" t="str">
            <v>QUIROZ PINEDA FELICIANO TOBIAS</v>
          </cell>
          <cell r="E1073" t="str">
            <v>OPERADOR DE PADRÓN</v>
          </cell>
          <cell r="G1073" t="str">
            <v>X</v>
          </cell>
          <cell r="M1073" t="str">
            <v>ENFERMEDAD GENERAL</v>
          </cell>
          <cell r="N1073">
            <v>7001692135</v>
          </cell>
          <cell r="O1073" t="str">
            <v>NUEVA E.P.S</v>
          </cell>
        </row>
        <row r="1074">
          <cell r="C1074">
            <v>1047416099</v>
          </cell>
          <cell r="D1074" t="str">
            <v>QUIROZ PINEDA FELICIANO TOBIAS</v>
          </cell>
          <cell r="E1074" t="str">
            <v>OPERADOR DE PADRÓN</v>
          </cell>
          <cell r="G1074" t="str">
            <v>X</v>
          </cell>
          <cell r="M1074" t="str">
            <v>ENFERMEDAD GENERAL</v>
          </cell>
          <cell r="N1074">
            <v>7001696207</v>
          </cell>
          <cell r="O1074" t="str">
            <v>NUEVA E.P.S</v>
          </cell>
        </row>
        <row r="1075">
          <cell r="C1075">
            <v>1047416099</v>
          </cell>
          <cell r="D1075" t="str">
            <v>QUIROZ PINEDA FELICIANO TOBIAS</v>
          </cell>
          <cell r="E1075" t="str">
            <v>OPERADOR DE PADRÓN</v>
          </cell>
          <cell r="G1075" t="str">
            <v>X</v>
          </cell>
          <cell r="M1075" t="str">
            <v>ENFERMEDAD GENERAL</v>
          </cell>
          <cell r="N1075">
            <v>7001694813</v>
          </cell>
          <cell r="O1075" t="str">
            <v>NUEVA E.P.S</v>
          </cell>
        </row>
        <row r="1076">
          <cell r="C1076">
            <v>1047416099</v>
          </cell>
          <cell r="D1076" t="str">
            <v>QUIROZ PINEDA FELICIANO TOBIAS</v>
          </cell>
          <cell r="E1076" t="str">
            <v>OPERADOR DE PADRÓN</v>
          </cell>
          <cell r="G1076" t="str">
            <v>x</v>
          </cell>
          <cell r="M1076" t="str">
            <v>ENFERMEDAD GENERAL</v>
          </cell>
          <cell r="N1076">
            <v>7001709777</v>
          </cell>
          <cell r="O1076" t="str">
            <v>NUEVA E.P.S</v>
          </cell>
        </row>
        <row r="1077">
          <cell r="C1077">
            <v>1047416099</v>
          </cell>
          <cell r="D1077" t="str">
            <v>QUIROZ PINEDA FELICIANO TOBIAS</v>
          </cell>
          <cell r="E1077" t="str">
            <v>OPERADOR DE PADRÓN</v>
          </cell>
          <cell r="G1077" t="str">
            <v>X</v>
          </cell>
          <cell r="M1077" t="str">
            <v>ENFERMEDAD GENERAL</v>
          </cell>
          <cell r="N1077">
            <v>7001711982</v>
          </cell>
          <cell r="O1077" t="str">
            <v>NUEVA E.P.S</v>
          </cell>
        </row>
        <row r="1078">
          <cell r="C1078">
            <v>1047416099</v>
          </cell>
          <cell r="D1078" t="str">
            <v>QUIROZ PINEDA FELICIANO TOBIAS</v>
          </cell>
          <cell r="E1078" t="str">
            <v>OPERADOR DE PADRÓN</v>
          </cell>
          <cell r="G1078" t="str">
            <v>x</v>
          </cell>
          <cell r="M1078" t="str">
            <v>ENFERMEDAD GENERAL</v>
          </cell>
          <cell r="N1078">
            <v>7001727371</v>
          </cell>
          <cell r="O1078" t="str">
            <v>NUEVA E.P.S</v>
          </cell>
        </row>
        <row r="1079">
          <cell r="C1079">
            <v>1047416099</v>
          </cell>
          <cell r="D1079" t="str">
            <v>QUIROZ PINEDA FELICIANO TOBIAS</v>
          </cell>
          <cell r="E1079" t="str">
            <v>OPERADOR DE PADRÓN</v>
          </cell>
          <cell r="G1079" t="str">
            <v>X</v>
          </cell>
          <cell r="M1079" t="str">
            <v>ENFERMEDAD GENERAL</v>
          </cell>
          <cell r="N1079">
            <v>7001808056</v>
          </cell>
          <cell r="O1079" t="str">
            <v>NUEVA E.P.S</v>
          </cell>
        </row>
        <row r="1080">
          <cell r="C1080">
            <v>1047416099</v>
          </cell>
          <cell r="D1080" t="str">
            <v>QUIROZ PINEDA FELICIANO TOBIAS</v>
          </cell>
          <cell r="E1080" t="str">
            <v>OPERADOR DE PADRÓN</v>
          </cell>
          <cell r="G1080" t="str">
            <v>x</v>
          </cell>
          <cell r="M1080" t="str">
            <v>ENFERMEDAD GENERAL</v>
          </cell>
          <cell r="N1080">
            <v>7001817325</v>
          </cell>
          <cell r="O1080" t="str">
            <v>NUEVA E.P.S</v>
          </cell>
        </row>
        <row r="1081">
          <cell r="C1081">
            <v>8850539</v>
          </cell>
          <cell r="D1081" t="str">
            <v>QUIROZ CASTILLO EDGAR MARIO</v>
          </cell>
          <cell r="E1081" t="str">
            <v>OPERADOR DE PADRÓN</v>
          </cell>
          <cell r="G1081" t="str">
            <v>X</v>
          </cell>
          <cell r="M1081" t="str">
            <v>ENFERMEDAD GENERAL</v>
          </cell>
          <cell r="N1081" t="str">
            <v>EPS002</v>
          </cell>
          <cell r="O1081" t="str">
            <v>SALUD TOTAL E.P.S.</v>
          </cell>
        </row>
        <row r="1082">
          <cell r="C1082">
            <v>8850539</v>
          </cell>
          <cell r="D1082" t="str">
            <v>QUIROZ CASTILLO EDGAR MARIO</v>
          </cell>
          <cell r="E1082" t="str">
            <v>OPERADOR DE PADRÓN</v>
          </cell>
          <cell r="G1082" t="str">
            <v>X</v>
          </cell>
          <cell r="M1082" t="str">
            <v>ENFERMEDAD GENERAL</v>
          </cell>
          <cell r="N1082" t="str">
            <v>EPS002</v>
          </cell>
          <cell r="O1082" t="str">
            <v>SALUD TOTAL E.P.S.</v>
          </cell>
        </row>
        <row r="1083">
          <cell r="C1083">
            <v>8850539</v>
          </cell>
          <cell r="D1083" t="str">
            <v>QUIROZ CASTILLO EDGAR MARIO</v>
          </cell>
          <cell r="E1083" t="str">
            <v>OPERADOR DE PADRÓN</v>
          </cell>
          <cell r="G1083" t="str">
            <v>X</v>
          </cell>
          <cell r="M1083" t="str">
            <v>ENFERMEDAD GENERAL</v>
          </cell>
          <cell r="N1083">
            <v>172652434</v>
          </cell>
          <cell r="O1083" t="str">
            <v>SALUD TOTAL E.P.S.</v>
          </cell>
        </row>
        <row r="1084">
          <cell r="C1084">
            <v>8850539</v>
          </cell>
          <cell r="D1084" t="str">
            <v>QUIROZ CASTILLO EDGAR MARIO</v>
          </cell>
          <cell r="E1084" t="str">
            <v>OPERADOR DE PADRÓN</v>
          </cell>
          <cell r="L1084" t="str">
            <v>X</v>
          </cell>
          <cell r="M1084" t="str">
            <v>AISLAMIENTO PREVENTIVO</v>
          </cell>
          <cell r="N1084" t="str">
            <v>NT</v>
          </cell>
          <cell r="O1084" t="str">
            <v>SALUD TOTAL E.P.S.</v>
          </cell>
        </row>
        <row r="1085">
          <cell r="C1085">
            <v>8850539</v>
          </cell>
          <cell r="D1085" t="str">
            <v>QUIROZ CASTILLO EDGAR MARIO</v>
          </cell>
          <cell r="E1085" t="str">
            <v>OPERADOR DE PADRÓN</v>
          </cell>
          <cell r="L1085" t="str">
            <v>X</v>
          </cell>
          <cell r="M1085" t="str">
            <v>AISLAMIENTO PREVENTIVO</v>
          </cell>
          <cell r="N1085" t="str">
            <v>NT</v>
          </cell>
          <cell r="O1085" t="str">
            <v>SALUD TOTAL E.P.S.</v>
          </cell>
        </row>
        <row r="1086">
          <cell r="C1086">
            <v>8850539</v>
          </cell>
          <cell r="D1086" t="str">
            <v>QUIROZ CASTILLO EDGAR MARIO</v>
          </cell>
          <cell r="E1086" t="str">
            <v>OPERADOR DE PADRÓN</v>
          </cell>
          <cell r="G1086" t="str">
            <v>X</v>
          </cell>
          <cell r="M1086" t="str">
            <v>ENFERMEDAD GENERAL</v>
          </cell>
          <cell r="N1086" t="str">
            <v>NT</v>
          </cell>
          <cell r="O1086" t="str">
            <v>SALUD TOTAL E.P.S.</v>
          </cell>
        </row>
        <row r="1087">
          <cell r="C1087">
            <v>8850539</v>
          </cell>
          <cell r="D1087" t="str">
            <v>QUIROZ CASTILLO EDGAR MARIO</v>
          </cell>
          <cell r="E1087" t="str">
            <v>OPERADOR DE PADRÓN</v>
          </cell>
          <cell r="G1087" t="str">
            <v>X</v>
          </cell>
          <cell r="M1087" t="str">
            <v>ENFERMEDAD GENERAL</v>
          </cell>
          <cell r="N1087" t="str">
            <v>NT</v>
          </cell>
          <cell r="O1087" t="str">
            <v>SALUD TOTAL E.P.S.</v>
          </cell>
        </row>
        <row r="1088">
          <cell r="C1088">
            <v>8850539</v>
          </cell>
          <cell r="D1088" t="str">
            <v>QUIROZ CASTILLO EDGAR MARIO</v>
          </cell>
          <cell r="E1088" t="str">
            <v>OPERADOR DE PADRÓN</v>
          </cell>
          <cell r="G1088" t="str">
            <v>X</v>
          </cell>
          <cell r="M1088" t="str">
            <v>ENFERMEDAD GENERAL</v>
          </cell>
          <cell r="N1088">
            <v>73640044</v>
          </cell>
          <cell r="O1088" t="str">
            <v>SALUD TOTAL E.P.S.</v>
          </cell>
        </row>
        <row r="1089">
          <cell r="C1089">
            <v>8850539</v>
          </cell>
          <cell r="D1089" t="str">
            <v>QUIROZ CASTILLO EDGAR MARIO</v>
          </cell>
          <cell r="E1089" t="str">
            <v>OPERADOR DE PADRÓN</v>
          </cell>
          <cell r="G1089" t="str">
            <v>X</v>
          </cell>
          <cell r="M1089" t="str">
            <v>ENFERMEDAD GENERAL</v>
          </cell>
          <cell r="N1089">
            <v>78880210</v>
          </cell>
          <cell r="O1089" t="str">
            <v>SALUD TOTAL E.P.S.</v>
          </cell>
        </row>
        <row r="1090">
          <cell r="C1090">
            <v>8850539</v>
          </cell>
          <cell r="D1090" t="str">
            <v>QUIROZ CASTILLO EDGAR MARIO</v>
          </cell>
          <cell r="E1090" t="str">
            <v>OPERADOR DE PADRÓN</v>
          </cell>
          <cell r="G1090" t="str">
            <v>X</v>
          </cell>
          <cell r="M1090" t="str">
            <v>ENFERMEDAD GENERAL</v>
          </cell>
          <cell r="N1090">
            <v>12458244</v>
          </cell>
          <cell r="O1090" t="str">
            <v>SALUD TOTAL E.P.S.</v>
          </cell>
        </row>
        <row r="1091">
          <cell r="C1091">
            <v>8850539</v>
          </cell>
          <cell r="D1091" t="str">
            <v>QUIROZ CASTILLO EDGAR MARIO</v>
          </cell>
          <cell r="E1091" t="str">
            <v>OPERADOR DE PADRÓN</v>
          </cell>
          <cell r="G1091" t="str">
            <v>X</v>
          </cell>
          <cell r="M1091" t="str">
            <v>ENFERMEDAD GENERAL</v>
          </cell>
          <cell r="N1091">
            <v>4924338</v>
          </cell>
          <cell r="O1091" t="str">
            <v>SALUD TOTAL E.P.S.</v>
          </cell>
        </row>
        <row r="1092">
          <cell r="C1092">
            <v>1047366206</v>
          </cell>
          <cell r="D1092" t="str">
            <v>QUINTERO PALOMINO ALEJO</v>
          </cell>
          <cell r="E1092" t="str">
            <v>OPERADOR DE BUSETÓN</v>
          </cell>
          <cell r="G1092" t="str">
            <v>X</v>
          </cell>
          <cell r="M1092" t="str">
            <v>ENFERMEDAD GENERAL</v>
          </cell>
          <cell r="N1092" t="str">
            <v>INC140216</v>
          </cell>
          <cell r="O1092" t="str">
            <v>COOMEVA E.P.S</v>
          </cell>
        </row>
        <row r="1093">
          <cell r="C1093">
            <v>1047366206</v>
          </cell>
          <cell r="D1093" t="str">
            <v>QUINTERO PALOMINO ALEJO</v>
          </cell>
          <cell r="E1093" t="str">
            <v>OPERADOR DE BUSETÓN</v>
          </cell>
          <cell r="G1093" t="str">
            <v>X</v>
          </cell>
          <cell r="M1093" t="str">
            <v>ENFERMEDAD GENERAL</v>
          </cell>
          <cell r="N1093">
            <v>27651097</v>
          </cell>
          <cell r="O1093" t="str">
            <v>SURA E.P.S.</v>
          </cell>
        </row>
        <row r="1094">
          <cell r="C1094">
            <v>1047454767</v>
          </cell>
          <cell r="D1094" t="str">
            <v>PUERTAS TINJACA DIEGO ALFONSO</v>
          </cell>
          <cell r="E1094" t="str">
            <v>OPERADOR DE BUSETÓN</v>
          </cell>
          <cell r="G1094" t="str">
            <v>x</v>
          </cell>
          <cell r="M1094" t="str">
            <v>ENFERMEDAD GENERAL</v>
          </cell>
          <cell r="N1094" t="str">
            <v>NT</v>
          </cell>
          <cell r="O1094" t="str">
            <v>EPS-S CAJACOPI</v>
          </cell>
        </row>
        <row r="1095">
          <cell r="C1095">
            <v>1047454767</v>
          </cell>
          <cell r="D1095" t="str">
            <v>PUERTAS TINJACA DIEGO ALFONSO</v>
          </cell>
          <cell r="E1095" t="str">
            <v>OPERADOR DE BUSETÓN</v>
          </cell>
          <cell r="G1095" t="str">
            <v>x</v>
          </cell>
          <cell r="M1095" t="str">
            <v>ENFERMEDAD GENERAL</v>
          </cell>
          <cell r="N1095">
            <v>73086706</v>
          </cell>
          <cell r="O1095" t="str">
            <v>EPS-S CAJACOPI</v>
          </cell>
        </row>
        <row r="1096">
          <cell r="C1096">
            <v>1047454767</v>
          </cell>
          <cell r="D1096" t="str">
            <v>PUERTAS TINJACA DIEGO ALFONSO</v>
          </cell>
          <cell r="E1096" t="str">
            <v>OPERADOR DE BUSETÓN</v>
          </cell>
          <cell r="G1096" t="str">
            <v>X</v>
          </cell>
          <cell r="M1096" t="str">
            <v>ENFERMEDAD GENERAL</v>
          </cell>
          <cell r="O1096" t="str">
            <v>EPS MUTUAL SER</v>
          </cell>
        </row>
        <row r="1097">
          <cell r="C1097">
            <v>1047454767</v>
          </cell>
          <cell r="D1097" t="str">
            <v>PUERTAS TINJACA DIEGO ALFONSO</v>
          </cell>
          <cell r="E1097" t="str">
            <v>OPERADOR DE BUSETÓN</v>
          </cell>
          <cell r="G1097" t="str">
            <v>X</v>
          </cell>
          <cell r="M1097" t="str">
            <v>ENFERMEDAD GENERAL</v>
          </cell>
          <cell r="N1097">
            <v>246300</v>
          </cell>
          <cell r="O1097" t="str">
            <v>EPS MUTUAL SER</v>
          </cell>
        </row>
        <row r="1098">
          <cell r="C1098">
            <v>1046430790</v>
          </cell>
          <cell r="D1098" t="str">
            <v>PUERTA SAMPAYO ENILDA</v>
          </cell>
          <cell r="E1098" t="str">
            <v>AUXILIAR DE ALMACEN</v>
          </cell>
          <cell r="G1098" t="str">
            <v>X</v>
          </cell>
          <cell r="M1098" t="str">
            <v>ENFERMEDAD GENERAL</v>
          </cell>
          <cell r="O1098" t="str">
            <v>EPS-S CAJACOPI</v>
          </cell>
        </row>
        <row r="1099">
          <cell r="C1099">
            <v>1046430790</v>
          </cell>
          <cell r="D1099" t="str">
            <v>PUERTA SAMPAYO ENILDA</v>
          </cell>
          <cell r="E1099" t="str">
            <v>AUXILIAR DE ALMACEN</v>
          </cell>
          <cell r="G1099" t="str">
            <v>x</v>
          </cell>
          <cell r="M1099" t="str">
            <v>ENFERMEDAD GENERAL</v>
          </cell>
          <cell r="O1099" t="str">
            <v>EPS-S CAJACOPI</v>
          </cell>
        </row>
        <row r="1100">
          <cell r="C1100">
            <v>1046430790</v>
          </cell>
          <cell r="D1100" t="str">
            <v>PUERTA SAMPAYO ENILDA</v>
          </cell>
          <cell r="E1100" t="str">
            <v>AUXILIAR DE ALMACEN</v>
          </cell>
          <cell r="G1100" t="str">
            <v>x</v>
          </cell>
          <cell r="M1100" t="str">
            <v>ENFERMEDAD GENERAL</v>
          </cell>
          <cell r="N1100">
            <v>38160285</v>
          </cell>
          <cell r="O1100" t="str">
            <v>SURA E.P.S.</v>
          </cell>
        </row>
        <row r="1101">
          <cell r="C1101">
            <v>1046430790</v>
          </cell>
          <cell r="D1101" t="str">
            <v>PUERTA SAMPAYO ENILDA</v>
          </cell>
          <cell r="E1101" t="str">
            <v>AUXILIAR DE ALMACEN</v>
          </cell>
          <cell r="G1101" t="str">
            <v>X</v>
          </cell>
          <cell r="M1101" t="str">
            <v>ENFERMEDAD GENERAL</v>
          </cell>
          <cell r="N1101">
            <v>38179843</v>
          </cell>
          <cell r="O1101" t="str">
            <v>SURA E.P.S.</v>
          </cell>
        </row>
        <row r="1102">
          <cell r="C1102">
            <v>1143326729</v>
          </cell>
          <cell r="D1102" t="str">
            <v>PUENTES NARVAEZ RODRIGO</v>
          </cell>
          <cell r="E1102" t="str">
            <v>OPERADOR DE BUSETÓN</v>
          </cell>
          <cell r="G1102" t="str">
            <v>X</v>
          </cell>
          <cell r="M1102" t="str">
            <v>ENFERMEDAD GENERAL</v>
          </cell>
          <cell r="N1102">
            <v>27387109</v>
          </cell>
          <cell r="O1102" t="str">
            <v>SURA E.P.S.</v>
          </cell>
        </row>
        <row r="1103">
          <cell r="C1103">
            <v>73199825</v>
          </cell>
          <cell r="D1103" t="str">
            <v>PUELLO PALACIO JEINS DAVID</v>
          </cell>
          <cell r="E1103" t="str">
            <v>OPERADOR DE BUSETÓN</v>
          </cell>
          <cell r="G1103" t="str">
            <v>X</v>
          </cell>
          <cell r="M1103" t="str">
            <v>ENFERMEDAD GENERAL</v>
          </cell>
          <cell r="N1103">
            <v>177331415</v>
          </cell>
          <cell r="O1103" t="str">
            <v>SALUD TOTAL E.P.S.</v>
          </cell>
        </row>
        <row r="1104">
          <cell r="C1104">
            <v>73199825</v>
          </cell>
          <cell r="D1104" t="str">
            <v>PUELLO PALACIO JEINS DAVID</v>
          </cell>
          <cell r="E1104" t="str">
            <v>OPERADOR DE BUSETÓN</v>
          </cell>
          <cell r="G1104" t="str">
            <v>X</v>
          </cell>
          <cell r="M1104" t="str">
            <v>ENFERMEDAD GENERAL</v>
          </cell>
          <cell r="N1104">
            <v>181561032</v>
          </cell>
          <cell r="O1104" t="str">
            <v>SALUD TOTAL E.P.S.</v>
          </cell>
        </row>
        <row r="1105">
          <cell r="C1105">
            <v>73199825</v>
          </cell>
          <cell r="D1105" t="str">
            <v>PUELLO PALACIO JEINS DAVID</v>
          </cell>
          <cell r="E1105" t="str">
            <v>OPERADOR DE BUSETÓN</v>
          </cell>
          <cell r="G1105" t="str">
            <v>X</v>
          </cell>
          <cell r="M1105" t="str">
            <v>ENFERMEDAD GENERAL</v>
          </cell>
          <cell r="N1105">
            <v>181562601</v>
          </cell>
          <cell r="O1105" t="str">
            <v>SALUD TOTAL E.P.S.</v>
          </cell>
        </row>
        <row r="1106">
          <cell r="C1106">
            <v>73199825</v>
          </cell>
          <cell r="D1106" t="str">
            <v>PUELLO PALACIO JEINS DAVID</v>
          </cell>
          <cell r="E1106" t="str">
            <v>OPERADOR DE BUSETÓN</v>
          </cell>
          <cell r="G1106" t="str">
            <v>X</v>
          </cell>
          <cell r="M1106" t="str">
            <v>ENFERMEDAD GENERAL</v>
          </cell>
          <cell r="N1106">
            <v>181562600</v>
          </cell>
          <cell r="O1106" t="str">
            <v>SALUD TOTAL E.P.S.</v>
          </cell>
        </row>
        <row r="1107">
          <cell r="C1107">
            <v>73199825</v>
          </cell>
          <cell r="D1107" t="str">
            <v>PUELLO PALACIO JEINS DAVID</v>
          </cell>
          <cell r="E1107" t="str">
            <v>OPERADOR DE BUSETÓN</v>
          </cell>
          <cell r="G1107" t="str">
            <v>X</v>
          </cell>
          <cell r="M1107" t="str">
            <v>ENFERMEDAD GENERAL</v>
          </cell>
          <cell r="N1107">
            <v>179358178</v>
          </cell>
          <cell r="O1107" t="str">
            <v>SALUD TOTAL E.P.S.</v>
          </cell>
        </row>
        <row r="1108">
          <cell r="C1108">
            <v>73199825</v>
          </cell>
          <cell r="D1108" t="str">
            <v>PUELLO PALACIO JEINS DAVID</v>
          </cell>
          <cell r="E1108" t="str">
            <v>OPERADOR DE BUSETÓN</v>
          </cell>
          <cell r="G1108" t="str">
            <v>X</v>
          </cell>
          <cell r="M1108" t="str">
            <v>ENFERMEDAD GENERAL</v>
          </cell>
          <cell r="N1108">
            <v>182288796</v>
          </cell>
          <cell r="O1108" t="str">
            <v>SALUD TOTAL E.P.S.</v>
          </cell>
        </row>
        <row r="1109">
          <cell r="C1109">
            <v>73199825</v>
          </cell>
          <cell r="D1109" t="str">
            <v>PUELLO PALACIO JEINS DAVID</v>
          </cell>
          <cell r="E1109" t="str">
            <v>OPERADOR DE BUSETÓN</v>
          </cell>
          <cell r="G1109" t="str">
            <v>X</v>
          </cell>
          <cell r="M1109" t="str">
            <v>ENFERMEDAD GENERAL</v>
          </cell>
          <cell r="N1109">
            <v>176574507</v>
          </cell>
          <cell r="O1109" t="str">
            <v>SALUD TOTAL E.P.S.</v>
          </cell>
        </row>
        <row r="1110">
          <cell r="C1110">
            <v>73199825</v>
          </cell>
          <cell r="D1110" t="str">
            <v>PUELLO PALACIO JEINS DAVID</v>
          </cell>
          <cell r="E1110" t="str">
            <v>OPERADOR DE BUSETÓN</v>
          </cell>
          <cell r="G1110" t="str">
            <v>X</v>
          </cell>
          <cell r="M1110" t="str">
            <v>ENFERMEDAD GENERAL</v>
          </cell>
          <cell r="N1110">
            <v>176625547</v>
          </cell>
          <cell r="O1110" t="str">
            <v>SALUD TOTAL E.P.S.</v>
          </cell>
        </row>
        <row r="1111">
          <cell r="C1111">
            <v>73199825</v>
          </cell>
          <cell r="D1111" t="str">
            <v>PUELLO PALACIO JEINS DAVID</v>
          </cell>
          <cell r="E1111" t="str">
            <v>OPERADOR DE BUSETÓN</v>
          </cell>
          <cell r="G1111" t="str">
            <v>X</v>
          </cell>
          <cell r="M1111" t="str">
            <v>ENFERMEDAD GENERAL</v>
          </cell>
          <cell r="N1111">
            <v>183067081</v>
          </cell>
          <cell r="O1111" t="str">
            <v>SALUD TOTAL E.P.S.</v>
          </cell>
        </row>
        <row r="1112">
          <cell r="C1112">
            <v>73168506</v>
          </cell>
          <cell r="D1112" t="str">
            <v>PUELLO MEZA REYMUNDO</v>
          </cell>
          <cell r="E1112" t="str">
            <v>OPERADOR DE PADRÓN</v>
          </cell>
          <cell r="G1112" t="str">
            <v>X</v>
          </cell>
          <cell r="M1112" t="str">
            <v>ENFERMEDAD GENERAL</v>
          </cell>
          <cell r="N1112">
            <v>177505132</v>
          </cell>
          <cell r="O1112" t="str">
            <v>SALUD TOTAL E.P.S.</v>
          </cell>
        </row>
        <row r="1113">
          <cell r="C1113">
            <v>73168506</v>
          </cell>
          <cell r="D1113" t="str">
            <v>PUELLO MEZA REYMUNDO</v>
          </cell>
          <cell r="E1113" t="str">
            <v>OPERADOR DE PADRÓN</v>
          </cell>
          <cell r="G1113" t="str">
            <v>X</v>
          </cell>
          <cell r="M1113" t="str">
            <v>ENFERMEDAD GENERAL</v>
          </cell>
          <cell r="N1113">
            <v>6652750</v>
          </cell>
          <cell r="O1113" t="str">
            <v>SALUD TOTAL E.P.S.</v>
          </cell>
        </row>
        <row r="1114">
          <cell r="C1114">
            <v>73168506</v>
          </cell>
          <cell r="D1114" t="str">
            <v>PUELLO MEZA REYMUNDO</v>
          </cell>
          <cell r="E1114" t="str">
            <v>OPERADOR DE PADRÓN</v>
          </cell>
          <cell r="G1114" t="str">
            <v>X</v>
          </cell>
          <cell r="M1114" t="str">
            <v>ENFERMEDAD GENERAL</v>
          </cell>
          <cell r="N1114">
            <v>8011100</v>
          </cell>
          <cell r="O1114" t="str">
            <v>SALUD TOTAL E.P.S.</v>
          </cell>
        </row>
        <row r="1115">
          <cell r="C1115">
            <v>73168506</v>
          </cell>
          <cell r="D1115" t="str">
            <v>PUELLO MEZA REYMUNDO</v>
          </cell>
          <cell r="E1115" t="str">
            <v>OPERADOR DE PADRÓN</v>
          </cell>
          <cell r="G1115" t="str">
            <v>X</v>
          </cell>
          <cell r="M1115" t="str">
            <v>ENFERMEDAD GENERAL</v>
          </cell>
          <cell r="N1115">
            <v>1787108</v>
          </cell>
          <cell r="O1115" t="str">
            <v>SALUD TOTAL E.P.S.</v>
          </cell>
        </row>
        <row r="1116">
          <cell r="C1116">
            <v>73168506</v>
          </cell>
          <cell r="D1116" t="str">
            <v>PUELLO MEZA REYMUNDO</v>
          </cell>
          <cell r="E1116" t="str">
            <v>OPERADOR DE PADRÓN</v>
          </cell>
          <cell r="G1116" t="str">
            <v>X</v>
          </cell>
          <cell r="M1116" t="str">
            <v>ENFERMEDAD GENERAL</v>
          </cell>
          <cell r="N1116">
            <v>1787484</v>
          </cell>
          <cell r="O1116" t="str">
            <v>SALUD TOTAL E.P.S.</v>
          </cell>
        </row>
        <row r="1117">
          <cell r="C1117">
            <v>73168506</v>
          </cell>
          <cell r="D1117" t="str">
            <v>PUELLO MEZA REYMUNDO</v>
          </cell>
          <cell r="E1117" t="str">
            <v>OPERADOR DE PADRÓN</v>
          </cell>
          <cell r="G1117" t="str">
            <v>X</v>
          </cell>
          <cell r="M1117" t="str">
            <v>ENFERMEDAD GENERAL</v>
          </cell>
          <cell r="N1117">
            <v>1299782</v>
          </cell>
          <cell r="O1117" t="str">
            <v>SALUD TOTAL E.P.S.</v>
          </cell>
        </row>
        <row r="1118">
          <cell r="C1118">
            <v>73168506</v>
          </cell>
          <cell r="D1118" t="str">
            <v>PUELLO MEZA REYMUNDO</v>
          </cell>
          <cell r="E1118" t="str">
            <v>OPERADOR DE PADRÓN</v>
          </cell>
          <cell r="G1118" t="str">
            <v>X</v>
          </cell>
          <cell r="M1118" t="str">
            <v>ENFERMEDAD GENERAL</v>
          </cell>
          <cell r="N1118">
            <v>3046016</v>
          </cell>
          <cell r="O1118" t="str">
            <v>SALUD TOTAL E.P.S.</v>
          </cell>
        </row>
        <row r="1119">
          <cell r="C1119">
            <v>73168506</v>
          </cell>
          <cell r="D1119" t="str">
            <v>PUELLO MEZA REYMUNDO</v>
          </cell>
          <cell r="E1119" t="str">
            <v>OPERADOR DE PADRÓN</v>
          </cell>
          <cell r="G1119" t="str">
            <v>X</v>
          </cell>
          <cell r="M1119" t="str">
            <v>ENFERMEDAD GENERAL</v>
          </cell>
          <cell r="N1119">
            <v>5091070</v>
          </cell>
          <cell r="O1119" t="str">
            <v>SALUD TOTAL E.P.S.</v>
          </cell>
        </row>
        <row r="1120">
          <cell r="C1120">
            <v>73168506</v>
          </cell>
          <cell r="D1120" t="str">
            <v>PUELLO MEZA REYMUNDO</v>
          </cell>
          <cell r="E1120" t="str">
            <v>OPERADOR DE PADRÓN</v>
          </cell>
          <cell r="G1120" t="str">
            <v>X</v>
          </cell>
          <cell r="M1120" t="str">
            <v>ENFERMEDAD GENERAL</v>
          </cell>
          <cell r="N1120" t="str">
            <v>NT</v>
          </cell>
          <cell r="O1120" t="str">
            <v>SALUD TOTAL E.P.S.</v>
          </cell>
        </row>
        <row r="1121">
          <cell r="C1121">
            <v>73168506</v>
          </cell>
          <cell r="D1121" t="str">
            <v>PUELLO MEZA REYMUNDO</v>
          </cell>
          <cell r="E1121" t="str">
            <v>OPERADOR DE PADRÓN</v>
          </cell>
          <cell r="G1121" t="str">
            <v>X</v>
          </cell>
          <cell r="M1121" t="str">
            <v>ENFERMEDAD GENERAL</v>
          </cell>
          <cell r="N1121">
            <v>66134559</v>
          </cell>
          <cell r="O1121" t="str">
            <v>SALUD TOTAL E.P.S.</v>
          </cell>
        </row>
        <row r="1122">
          <cell r="C1122">
            <v>73168506</v>
          </cell>
          <cell r="D1122" t="str">
            <v>PUELLO MEZA REYMUNDO</v>
          </cell>
          <cell r="E1122" t="str">
            <v>OPERADOR DE PADRÓN</v>
          </cell>
          <cell r="G1122" t="str">
            <v>X</v>
          </cell>
          <cell r="M1122" t="str">
            <v>ENFERMEDAD GENERAL</v>
          </cell>
          <cell r="N1122">
            <v>82487967</v>
          </cell>
          <cell r="O1122" t="str">
            <v>SALUD TOTAL E.P.S.</v>
          </cell>
        </row>
        <row r="1123">
          <cell r="C1123">
            <v>73168506</v>
          </cell>
          <cell r="D1123" t="str">
            <v>PUELLO MEZA REYMUNDO</v>
          </cell>
          <cell r="E1123" t="str">
            <v>OPERADOR DE PADRÓN</v>
          </cell>
          <cell r="G1123" t="str">
            <v>X</v>
          </cell>
          <cell r="M1123" t="str">
            <v>ENFERMEDAD GENERAL</v>
          </cell>
          <cell r="N1123">
            <v>14437428</v>
          </cell>
          <cell r="O1123" t="str">
            <v>SALUD TOTAL E.P.S.</v>
          </cell>
        </row>
        <row r="1124">
          <cell r="C1124">
            <v>73168506</v>
          </cell>
          <cell r="D1124" t="str">
            <v>PUELLO MEZA REYMUNDO</v>
          </cell>
          <cell r="E1124" t="str">
            <v>OPERADOR DE PADRÓN</v>
          </cell>
          <cell r="G1124" t="str">
            <v>X</v>
          </cell>
          <cell r="M1124" t="str">
            <v>ENFERMEDAD GENERAL</v>
          </cell>
          <cell r="N1124">
            <v>14018351</v>
          </cell>
          <cell r="O1124" t="str">
            <v>SALUD TOTAL E.P.S.</v>
          </cell>
        </row>
        <row r="1125">
          <cell r="C1125">
            <v>73168506</v>
          </cell>
          <cell r="D1125" t="str">
            <v>PUELLO MEZA REYMUNDO</v>
          </cell>
          <cell r="E1125" t="str">
            <v>OPERADOR DE PADRÓN</v>
          </cell>
          <cell r="G1125" t="str">
            <v>X</v>
          </cell>
          <cell r="M1125" t="str">
            <v>ENFERMEDAD GENERAL</v>
          </cell>
          <cell r="N1125">
            <v>13913164</v>
          </cell>
          <cell r="O1125" t="str">
            <v>SALUD TOTAL E.P.S.</v>
          </cell>
        </row>
        <row r="1126">
          <cell r="C1126">
            <v>73168506</v>
          </cell>
          <cell r="D1126" t="str">
            <v>PUELLO MEZA REYMUNDO</v>
          </cell>
          <cell r="E1126" t="str">
            <v>OPERADOR DE PADRÓN</v>
          </cell>
          <cell r="G1126" t="str">
            <v>X</v>
          </cell>
          <cell r="M1126" t="str">
            <v>ENFERMEDAD GENERAL</v>
          </cell>
          <cell r="N1126">
            <v>121672395</v>
          </cell>
          <cell r="O1126" t="str">
            <v>SALUD TOTAL E.P.S.</v>
          </cell>
        </row>
        <row r="1127">
          <cell r="C1127">
            <v>73168506</v>
          </cell>
          <cell r="D1127" t="str">
            <v>PUELLO MEZA REYMUNDO</v>
          </cell>
          <cell r="E1127" t="str">
            <v>OPERADOR DE PADRÓN</v>
          </cell>
          <cell r="G1127" t="str">
            <v>X</v>
          </cell>
          <cell r="M1127" t="str">
            <v>ENFERMEDAD GENERAL</v>
          </cell>
          <cell r="N1127">
            <v>143759193</v>
          </cell>
          <cell r="O1127" t="str">
            <v>SALUD TOTAL E.P.S.</v>
          </cell>
        </row>
        <row r="1128">
          <cell r="C1128">
            <v>73168506</v>
          </cell>
          <cell r="D1128" t="str">
            <v>PUELLO MEZA REYMUNDO</v>
          </cell>
          <cell r="E1128" t="str">
            <v>OPERADOR DE PADRÓN</v>
          </cell>
          <cell r="G1128" t="str">
            <v>X</v>
          </cell>
          <cell r="M1128" t="str">
            <v>ENFERMEDAD GENERAL</v>
          </cell>
          <cell r="N1128">
            <v>132945011</v>
          </cell>
          <cell r="O1128" t="str">
            <v>SALUD TOTAL E.P.S.</v>
          </cell>
        </row>
        <row r="1129">
          <cell r="C1129">
            <v>73168506</v>
          </cell>
          <cell r="D1129" t="str">
            <v>PUELLO MEZA REYMUNDO</v>
          </cell>
          <cell r="E1129" t="str">
            <v>OPERADOR DE PADRÓN</v>
          </cell>
          <cell r="G1129" t="str">
            <v>X</v>
          </cell>
          <cell r="M1129" t="str">
            <v>ENFERMEDAD GENERAL</v>
          </cell>
          <cell r="N1129">
            <v>148435227</v>
          </cell>
          <cell r="O1129" t="str">
            <v>SALUD TOTAL E.P.S.</v>
          </cell>
        </row>
        <row r="1130">
          <cell r="C1130">
            <v>73168506</v>
          </cell>
          <cell r="D1130" t="str">
            <v>PUELLO MEZA REYMUNDO</v>
          </cell>
          <cell r="E1130" t="str">
            <v>OPERADOR DE PADRÓN</v>
          </cell>
          <cell r="G1130" t="str">
            <v>X</v>
          </cell>
          <cell r="M1130" t="str">
            <v>ENFERMEDAD GENERAL</v>
          </cell>
          <cell r="N1130">
            <v>155137055</v>
          </cell>
          <cell r="O1130" t="str">
            <v>SALUD TOTAL E.P.S.</v>
          </cell>
        </row>
        <row r="1131">
          <cell r="C1131">
            <v>73168506</v>
          </cell>
          <cell r="D1131" t="str">
            <v>PUELLO MEZA REYMUNDO</v>
          </cell>
          <cell r="E1131" t="str">
            <v>OPERADOR DE PADRÓN</v>
          </cell>
          <cell r="G1131" t="str">
            <v>X</v>
          </cell>
          <cell r="M1131" t="str">
            <v>ENFERMEDAD GENERAL</v>
          </cell>
          <cell r="N1131" t="str">
            <v>NT</v>
          </cell>
          <cell r="O1131" t="str">
            <v>SALUD TOTAL E.P.S.</v>
          </cell>
        </row>
        <row r="1132">
          <cell r="C1132">
            <v>73168506</v>
          </cell>
          <cell r="D1132" t="str">
            <v>PUELLO MEZA REYMUNDO</v>
          </cell>
          <cell r="E1132" t="str">
            <v>OPERADOR DE PADRÓN</v>
          </cell>
          <cell r="G1132" t="str">
            <v>X</v>
          </cell>
          <cell r="M1132" t="str">
            <v>ENFERMEDAD GENERAL</v>
          </cell>
          <cell r="N1132" t="str">
            <v>NT</v>
          </cell>
          <cell r="O1132" t="str">
            <v>SALUD TOTAL E.P.S.</v>
          </cell>
        </row>
        <row r="1133">
          <cell r="C1133">
            <v>73168506</v>
          </cell>
          <cell r="D1133" t="str">
            <v>PUELLO MEZA REYMUNDO</v>
          </cell>
          <cell r="E1133" t="str">
            <v>OPERADOR DE PADRÓN</v>
          </cell>
          <cell r="G1133" t="str">
            <v>X</v>
          </cell>
          <cell r="M1133" t="str">
            <v>ENFERMEDAD GENERAL</v>
          </cell>
          <cell r="N1133">
            <v>155182938</v>
          </cell>
          <cell r="O1133" t="str">
            <v>SALUD TOTAL E.P.S.</v>
          </cell>
        </row>
        <row r="1134">
          <cell r="C1134">
            <v>73168506</v>
          </cell>
          <cell r="D1134" t="str">
            <v>PUELLO MEZA REYMUNDO</v>
          </cell>
          <cell r="E1134" t="str">
            <v>OPERADOR DE PADRÓN</v>
          </cell>
          <cell r="G1134" t="str">
            <v>x</v>
          </cell>
          <cell r="M1134" t="str">
            <v>ENFERMEDAD GENERAL</v>
          </cell>
          <cell r="N1134">
            <v>382576</v>
          </cell>
          <cell r="O1134" t="str">
            <v>SALUD TOTAL E.P.S.</v>
          </cell>
        </row>
        <row r="1135">
          <cell r="C1135">
            <v>9288712</v>
          </cell>
          <cell r="D1135" t="str">
            <v>PUELLO HUETO RAFAEL DE JESUS</v>
          </cell>
          <cell r="E1135" t="str">
            <v>OPERADOR DE PADRÓN</v>
          </cell>
          <cell r="G1135" t="str">
            <v>X</v>
          </cell>
          <cell r="M1135" t="str">
            <v>ENFERMEDAD GENERAL</v>
          </cell>
          <cell r="N1135">
            <v>27027571</v>
          </cell>
          <cell r="O1135" t="str">
            <v>SURA E.P.S.</v>
          </cell>
        </row>
        <row r="1136">
          <cell r="C1136">
            <v>9288712</v>
          </cell>
          <cell r="D1136" t="str">
            <v>PUELLO HUETO RAFAEL DE JESUS</v>
          </cell>
          <cell r="E1136" t="str">
            <v>OPERADOR DE PADRÓN</v>
          </cell>
          <cell r="G1136" t="str">
            <v>X</v>
          </cell>
          <cell r="M1136" t="str">
            <v>ENFERMEDAD GENERAL</v>
          </cell>
          <cell r="N1136" t="str">
            <v>NA</v>
          </cell>
          <cell r="O1136" t="str">
            <v>SURA E.P.S.</v>
          </cell>
        </row>
        <row r="1137">
          <cell r="C1137">
            <v>9288712</v>
          </cell>
          <cell r="D1137" t="str">
            <v>PUELLO HUETO RAFAEL DE JESUS</v>
          </cell>
          <cell r="E1137" t="str">
            <v>OPERADOR DE PADRÓN</v>
          </cell>
          <cell r="G1137" t="str">
            <v>X</v>
          </cell>
          <cell r="M1137" t="str">
            <v>ENFERMEDAD GENERAL</v>
          </cell>
          <cell r="N1137">
            <v>29321047</v>
          </cell>
          <cell r="O1137" t="str">
            <v>SURA E.P.S.</v>
          </cell>
        </row>
        <row r="1138">
          <cell r="C1138">
            <v>9288712</v>
          </cell>
          <cell r="D1138" t="str">
            <v>PUELLO HUETO RAFAEL DE JESUS</v>
          </cell>
          <cell r="E1138" t="str">
            <v>OPERADOR DE PADRÓN</v>
          </cell>
          <cell r="G1138" t="str">
            <v>X</v>
          </cell>
          <cell r="M1138" t="str">
            <v>ENFERMEDAD GENERAL</v>
          </cell>
          <cell r="N1138">
            <v>29372033</v>
          </cell>
          <cell r="O1138" t="str">
            <v>SURA E.P.S.</v>
          </cell>
        </row>
        <row r="1139">
          <cell r="C1139">
            <v>9288712</v>
          </cell>
          <cell r="D1139" t="str">
            <v>PUELLO HUETO RAFAEL DE JESUS</v>
          </cell>
          <cell r="E1139" t="str">
            <v>OPERADOR DE PADRÓN</v>
          </cell>
          <cell r="G1139" t="str">
            <v>X</v>
          </cell>
          <cell r="M1139" t="str">
            <v>ENFERMEDAD GENERAL</v>
          </cell>
          <cell r="N1139" t="str">
            <v>NT</v>
          </cell>
          <cell r="O1139" t="str">
            <v>SURA E.P.S.</v>
          </cell>
        </row>
        <row r="1140">
          <cell r="C1140">
            <v>9288712</v>
          </cell>
          <cell r="D1140" t="str">
            <v>PUELLO HUETO RAFAEL DE JESUS</v>
          </cell>
          <cell r="E1140" t="str">
            <v>OPERADOR DE PADRÓN</v>
          </cell>
          <cell r="G1140" t="str">
            <v>X</v>
          </cell>
          <cell r="M1140" t="str">
            <v>ENFERMEDAD GENERAL</v>
          </cell>
          <cell r="N1140" t="str">
            <v>NT</v>
          </cell>
          <cell r="O1140" t="str">
            <v>SURA E.P.S.</v>
          </cell>
        </row>
        <row r="1141">
          <cell r="C1141">
            <v>9288712</v>
          </cell>
          <cell r="D1141" t="str">
            <v>PUELLO HUETO RAFAEL DE JESUS</v>
          </cell>
          <cell r="E1141" t="str">
            <v>OPERADOR DE PADRÓN</v>
          </cell>
          <cell r="G1141" t="str">
            <v>X</v>
          </cell>
          <cell r="M1141" t="str">
            <v>ENFERMEDAD GENERAL</v>
          </cell>
          <cell r="N1141" t="str">
            <v>NT</v>
          </cell>
          <cell r="O1141" t="str">
            <v>SALUD TOTAL E.P.S.</v>
          </cell>
        </row>
        <row r="1142">
          <cell r="C1142">
            <v>9288712</v>
          </cell>
          <cell r="D1142" t="str">
            <v>PUELLO HUETO RAFAEL DE JESUS</v>
          </cell>
          <cell r="E1142" t="str">
            <v>OPERADOR DE PADRÓN</v>
          </cell>
          <cell r="G1142" t="str">
            <v>X</v>
          </cell>
          <cell r="M1142" t="str">
            <v>ENFERMEDAD GENERAL</v>
          </cell>
          <cell r="N1142" t="str">
            <v>N/T</v>
          </cell>
          <cell r="O1142" t="str">
            <v>SURA E.P.S.</v>
          </cell>
        </row>
        <row r="1143">
          <cell r="C1143">
            <v>9288712</v>
          </cell>
          <cell r="D1143" t="str">
            <v>PUELLO HUETO RAFAEL DE JESUS</v>
          </cell>
          <cell r="E1143" t="str">
            <v>OPERADOR DE PADRÓN</v>
          </cell>
          <cell r="G1143" t="str">
            <v>X</v>
          </cell>
          <cell r="M1143" t="str">
            <v>ENFERMEDAD GENERAL</v>
          </cell>
          <cell r="N1143" t="str">
            <v>NT</v>
          </cell>
          <cell r="O1143" t="str">
            <v>SURA E.P.S.</v>
          </cell>
        </row>
        <row r="1144">
          <cell r="C1144">
            <v>9288712</v>
          </cell>
          <cell r="D1144" t="str">
            <v>PUELLO HUETO RAFAEL DE JESUS</v>
          </cell>
          <cell r="E1144" t="str">
            <v>OPERADOR DE PADRÓN</v>
          </cell>
          <cell r="G1144" t="str">
            <v>X</v>
          </cell>
          <cell r="M1144" t="str">
            <v>ENFERMEDAD GENERAL</v>
          </cell>
          <cell r="N1144">
            <v>933890</v>
          </cell>
          <cell r="O1144" t="str">
            <v>ARL SURA</v>
          </cell>
        </row>
        <row r="1145">
          <cell r="C1145">
            <v>9097779</v>
          </cell>
          <cell r="D1145" t="str">
            <v>PUELLO CARDONA WILMER</v>
          </cell>
          <cell r="E1145" t="str">
            <v>TECNICO DE MANTENIMIENTO D</v>
          </cell>
          <cell r="F1145" t="str">
            <v>X</v>
          </cell>
          <cell r="M1145" t="str">
            <v>ACCIDENTE DE TRABAJO</v>
          </cell>
          <cell r="N1145" t="str">
            <v>NT</v>
          </cell>
          <cell r="O1145" t="str">
            <v>ARL SURA</v>
          </cell>
        </row>
        <row r="1146">
          <cell r="C1146">
            <v>9097779</v>
          </cell>
          <cell r="D1146" t="str">
            <v>PUELLO CARDONA WILMER</v>
          </cell>
          <cell r="E1146" t="str">
            <v>TECNICO DE MANTENIMIENTO D</v>
          </cell>
          <cell r="F1146" t="str">
            <v>X</v>
          </cell>
          <cell r="M1146" t="str">
            <v>ACCIDENTE DE TRABAJO</v>
          </cell>
          <cell r="N1146" t="str">
            <v>NT</v>
          </cell>
          <cell r="O1146" t="str">
            <v>ARL SURA</v>
          </cell>
        </row>
        <row r="1147">
          <cell r="C1147">
            <v>9097779</v>
          </cell>
          <cell r="D1147" t="str">
            <v>PUELLO CARDONA WILMER</v>
          </cell>
          <cell r="E1147" t="str">
            <v>TECNICO DE MANTENIMIENTO D</v>
          </cell>
          <cell r="G1147" t="str">
            <v>X</v>
          </cell>
          <cell r="M1147" t="str">
            <v>ENFERMEDAD GENERAL</v>
          </cell>
          <cell r="N1147">
            <v>172070103</v>
          </cell>
          <cell r="O1147" t="str">
            <v>SALUD TOTAL E.P.S.</v>
          </cell>
        </row>
        <row r="1148">
          <cell r="C1148">
            <v>9097779</v>
          </cell>
          <cell r="D1148" t="str">
            <v>PUELLO CARDONA WILMER</v>
          </cell>
          <cell r="E1148" t="str">
            <v>TECNICO DE MANTENIMIENTO D</v>
          </cell>
          <cell r="G1148" t="str">
            <v>X</v>
          </cell>
          <cell r="M1148" t="str">
            <v>ENFERMEDAD GENERAL</v>
          </cell>
          <cell r="N1148">
            <v>4921770</v>
          </cell>
          <cell r="O1148" t="str">
            <v>SALUD TOTAL E.P.S.</v>
          </cell>
        </row>
        <row r="1149">
          <cell r="C1149">
            <v>9298803</v>
          </cell>
          <cell r="D1149" t="str">
            <v>PUELLO ANGULO UBALDO ENRIQUE</v>
          </cell>
          <cell r="E1149" t="str">
            <v>TECNICO DE MANTENIMIENTO CARROCERO A</v>
          </cell>
          <cell r="G1149" t="str">
            <v>X</v>
          </cell>
          <cell r="M1149" t="str">
            <v>ENFERMEDAD GENERAL</v>
          </cell>
          <cell r="N1149" t="str">
            <v>NT</v>
          </cell>
          <cell r="O1149" t="str">
            <v>EPS MUTUAL SER</v>
          </cell>
        </row>
        <row r="1150">
          <cell r="C1150">
            <v>9298803</v>
          </cell>
          <cell r="D1150" t="str">
            <v>PUELLO ANGULO UBALDO ENRIQUE</v>
          </cell>
          <cell r="E1150" t="str">
            <v>TECNICO DE MANTENIMIENTO CARROCERO A</v>
          </cell>
          <cell r="F1150" t="str">
            <v>X</v>
          </cell>
          <cell r="M1150" t="str">
            <v>ACCIDENTE DE TRABAJO</v>
          </cell>
          <cell r="N1150">
            <v>104522</v>
          </cell>
          <cell r="O1150" t="str">
            <v>ARL SURA</v>
          </cell>
        </row>
        <row r="1151">
          <cell r="C1151">
            <v>9298803</v>
          </cell>
          <cell r="D1151" t="str">
            <v>PUELLO ANGULO UBALDO ENRIQUE</v>
          </cell>
          <cell r="E1151" t="str">
            <v>TECNICO DE MANTENIMIENTO CARROCERO A</v>
          </cell>
          <cell r="F1151" t="str">
            <v>X</v>
          </cell>
          <cell r="M1151" t="str">
            <v>ACCIDENTE DE TRABAJO</v>
          </cell>
          <cell r="N1151">
            <v>136611</v>
          </cell>
          <cell r="O1151" t="str">
            <v>ARL SURA</v>
          </cell>
        </row>
        <row r="1152">
          <cell r="C1152">
            <v>9298803</v>
          </cell>
          <cell r="D1152" t="str">
            <v>PUELLO ANGULO UBALDO ENRIQUE</v>
          </cell>
          <cell r="E1152" t="str">
            <v>TECNICO DE MANTENIMIENTO CARROCERO A</v>
          </cell>
          <cell r="G1152" t="str">
            <v>X</v>
          </cell>
          <cell r="M1152" t="str">
            <v>ENFERMEDAD GENERAL</v>
          </cell>
          <cell r="N1152" t="str">
            <v>NT</v>
          </cell>
          <cell r="O1152" t="str">
            <v>ARL SURA</v>
          </cell>
        </row>
        <row r="1153">
          <cell r="C1153">
            <v>1143345691</v>
          </cell>
          <cell r="D1153" t="str">
            <v>PRENS DIAZ LUIS GABRIEL</v>
          </cell>
          <cell r="E1153" t="str">
            <v>OPERADOR DE PADRÓN</v>
          </cell>
          <cell r="G1153" t="str">
            <v>X</v>
          </cell>
          <cell r="M1153" t="str">
            <v>ENFERMEDAD GENERAL</v>
          </cell>
          <cell r="N1153">
            <v>148556045</v>
          </cell>
          <cell r="O1153" t="str">
            <v>SALUD TOTAL E.P.S.</v>
          </cell>
        </row>
        <row r="1154">
          <cell r="C1154">
            <v>1143345691</v>
          </cell>
          <cell r="D1154" t="str">
            <v>PRENS DIAZ LUIS GABRIEL</v>
          </cell>
          <cell r="E1154" t="str">
            <v>OPERADOR DE PADRÓN</v>
          </cell>
          <cell r="G1154" t="str">
            <v>X</v>
          </cell>
          <cell r="M1154" t="str">
            <v>ENFERMEDAD GENERAL</v>
          </cell>
          <cell r="N1154" t="str">
            <v>EPS002</v>
          </cell>
          <cell r="O1154" t="str">
            <v>SALUD TOTAL E.P.S.</v>
          </cell>
        </row>
        <row r="1155">
          <cell r="C1155">
            <v>9236697</v>
          </cell>
          <cell r="D1155" t="str">
            <v>POVEDA GIL OSMAR ALBERTO</v>
          </cell>
          <cell r="E1155" t="str">
            <v>OPERADOR DE PADRÓN</v>
          </cell>
          <cell r="G1155" t="str">
            <v>X</v>
          </cell>
          <cell r="M1155" t="str">
            <v>ENFERMEDAD GENERAL</v>
          </cell>
          <cell r="N1155">
            <v>27494123</v>
          </cell>
          <cell r="O1155" t="str">
            <v>SURA E.P.S.</v>
          </cell>
        </row>
        <row r="1156">
          <cell r="C1156">
            <v>9236697</v>
          </cell>
          <cell r="D1156" t="str">
            <v>POVEDA GIL OSMAR ALBERTO</v>
          </cell>
          <cell r="E1156" t="str">
            <v>OPERADOR DE PADRÓN</v>
          </cell>
          <cell r="G1156" t="str">
            <v>X</v>
          </cell>
          <cell r="M1156" t="str">
            <v>ENFERMEDAD GENERAL</v>
          </cell>
          <cell r="N1156">
            <v>28463465</v>
          </cell>
          <cell r="O1156" t="str">
            <v>SURA E.P.S.</v>
          </cell>
        </row>
        <row r="1157">
          <cell r="C1157">
            <v>9236697</v>
          </cell>
          <cell r="D1157" t="str">
            <v>POVEDA GIL OSMAR ALBERTO</v>
          </cell>
          <cell r="E1157" t="str">
            <v>OPERADOR DE PADRÓN</v>
          </cell>
          <cell r="G1157" t="str">
            <v>X</v>
          </cell>
          <cell r="M1157" t="str">
            <v>ENFERMEDAD GENERAL</v>
          </cell>
          <cell r="N1157" t="str">
            <v>NT</v>
          </cell>
          <cell r="O1157" t="str">
            <v>SURA E.P.S.</v>
          </cell>
        </row>
        <row r="1158">
          <cell r="C1158">
            <v>9236697</v>
          </cell>
          <cell r="D1158" t="str">
            <v>POVEDA GIL OSMAR ALBERTO</v>
          </cell>
          <cell r="E1158" t="str">
            <v>OPERADOR DE PADRÓN</v>
          </cell>
          <cell r="G1158" t="str">
            <v>X</v>
          </cell>
          <cell r="M1158" t="str">
            <v>ENFERMEDAD GENERAL</v>
          </cell>
          <cell r="N1158" t="str">
            <v>NT</v>
          </cell>
          <cell r="O1158" t="str">
            <v>SURA E.P.S.</v>
          </cell>
        </row>
        <row r="1159">
          <cell r="C1159">
            <v>9236697</v>
          </cell>
          <cell r="D1159" t="str">
            <v>POVEDA GIL OSMAR ALBERTO</v>
          </cell>
          <cell r="E1159" t="str">
            <v>OPERADOR DE PADRÓN</v>
          </cell>
          <cell r="G1159" t="str">
            <v>X</v>
          </cell>
          <cell r="M1159" t="str">
            <v>ENFERMEDAD GENERAL</v>
          </cell>
          <cell r="N1159">
            <v>29943354</v>
          </cell>
          <cell r="O1159" t="str">
            <v>SURA E.P.S.</v>
          </cell>
        </row>
        <row r="1160">
          <cell r="C1160">
            <v>9236697</v>
          </cell>
          <cell r="D1160" t="str">
            <v>POVEDA GIL OSMAR ALBERTO</v>
          </cell>
          <cell r="E1160" t="str">
            <v>OPERADOR DE PADRÓN</v>
          </cell>
          <cell r="G1160" t="str">
            <v>X</v>
          </cell>
          <cell r="M1160" t="str">
            <v>ENFERMEDAD GENERAL</v>
          </cell>
          <cell r="N1160">
            <v>30457431</v>
          </cell>
          <cell r="O1160" t="str">
            <v>SURA E.P.S.</v>
          </cell>
        </row>
        <row r="1161">
          <cell r="C1161">
            <v>9236697</v>
          </cell>
          <cell r="D1161" t="str">
            <v>POVEDA GIL OSMAR ALBERTO</v>
          </cell>
          <cell r="E1161" t="str">
            <v>OPERADOR DE PADRÓN</v>
          </cell>
          <cell r="G1161" t="str">
            <v>X</v>
          </cell>
          <cell r="M1161" t="str">
            <v>ENFERMEDAD GENERAL</v>
          </cell>
          <cell r="N1161">
            <v>30518506</v>
          </cell>
          <cell r="O1161" t="str">
            <v>SURA E.P.S.</v>
          </cell>
        </row>
        <row r="1162">
          <cell r="C1162">
            <v>9236697</v>
          </cell>
          <cell r="D1162" t="str">
            <v>POVEDA GIL OSMAR ALBERTO</v>
          </cell>
          <cell r="E1162" t="str">
            <v>OPERADOR DE PADRÓN</v>
          </cell>
          <cell r="G1162" t="str">
            <v>X</v>
          </cell>
          <cell r="M1162" t="str">
            <v>ENFERMEDAD GENERAL</v>
          </cell>
          <cell r="N1162">
            <v>31867415</v>
          </cell>
          <cell r="O1162" t="str">
            <v>SURA E.P.S.</v>
          </cell>
        </row>
        <row r="1163">
          <cell r="C1163">
            <v>9236697</v>
          </cell>
          <cell r="D1163" t="str">
            <v>POVEDA GIL OSMAR ALBERTO</v>
          </cell>
          <cell r="E1163" t="str">
            <v>OPERADOR DE PADRÓN</v>
          </cell>
          <cell r="G1163" t="str">
            <v>X</v>
          </cell>
          <cell r="M1163" t="str">
            <v>ENFERMEDAD GENERAL</v>
          </cell>
          <cell r="N1163">
            <v>32332004</v>
          </cell>
          <cell r="O1163" t="str">
            <v>SURA E.P.S.</v>
          </cell>
        </row>
        <row r="1164">
          <cell r="C1164">
            <v>9236697</v>
          </cell>
          <cell r="D1164" t="str">
            <v>POVEDA GIL OSMAR ALBERTO</v>
          </cell>
          <cell r="E1164" t="str">
            <v>OPERADOR DE PADRÓN</v>
          </cell>
          <cell r="G1164" t="str">
            <v>X</v>
          </cell>
          <cell r="M1164" t="str">
            <v>ENFERMEDAD GENERAL</v>
          </cell>
          <cell r="N1164">
            <v>32566214</v>
          </cell>
          <cell r="O1164" t="str">
            <v>SURA E.P.S.</v>
          </cell>
        </row>
        <row r="1165">
          <cell r="C1165">
            <v>9236697</v>
          </cell>
          <cell r="D1165" t="str">
            <v>POVEDA GIL OSMAR ALBERTO</v>
          </cell>
          <cell r="E1165" t="str">
            <v>OPERADOR DE PADRÓN</v>
          </cell>
          <cell r="G1165" t="str">
            <v>X</v>
          </cell>
          <cell r="M1165" t="str">
            <v>ENFERMEDAD GENERAL</v>
          </cell>
          <cell r="N1165" t="str">
            <v>NT</v>
          </cell>
          <cell r="O1165" t="str">
            <v>SURA E.P.S.</v>
          </cell>
        </row>
        <row r="1166">
          <cell r="C1166">
            <v>9236697</v>
          </cell>
          <cell r="D1166" t="str">
            <v>POVEDA GIL OSMAR ALBERTO</v>
          </cell>
          <cell r="E1166" t="str">
            <v>OPERADOR DE PADRÓN</v>
          </cell>
          <cell r="G1166" t="str">
            <v>X</v>
          </cell>
          <cell r="M1166" t="str">
            <v>ENFERMEDAD GENERAL</v>
          </cell>
          <cell r="N1166" t="str">
            <v>NT</v>
          </cell>
          <cell r="O1166" t="str">
            <v>SURA E.P.S.</v>
          </cell>
        </row>
        <row r="1167">
          <cell r="C1167">
            <v>9236697</v>
          </cell>
          <cell r="D1167" t="str">
            <v>POVEDA GIL OSMAR ALBERTO</v>
          </cell>
          <cell r="E1167" t="str">
            <v>OPERADOR DE PADRÓN</v>
          </cell>
          <cell r="G1167" t="str">
            <v>X</v>
          </cell>
          <cell r="M1167" t="str">
            <v>ENFERMEDAD GENERAL</v>
          </cell>
          <cell r="N1167" t="str">
            <v>NT</v>
          </cell>
          <cell r="O1167" t="str">
            <v>SURA E.P.S.</v>
          </cell>
        </row>
        <row r="1168">
          <cell r="C1168">
            <v>9236697</v>
          </cell>
          <cell r="D1168" t="str">
            <v>POVEDA GIL OSMAR ALBERTO</v>
          </cell>
          <cell r="E1168" t="str">
            <v>OPERADOR DE PADRÓN</v>
          </cell>
          <cell r="G1168" t="str">
            <v>X</v>
          </cell>
          <cell r="M1168" t="str">
            <v>ENFERMEDAD GENERAL</v>
          </cell>
          <cell r="N1168">
            <v>33524962</v>
          </cell>
          <cell r="O1168" t="str">
            <v>SURA E.P.S.</v>
          </cell>
        </row>
        <row r="1169">
          <cell r="C1169">
            <v>9236697</v>
          </cell>
          <cell r="D1169" t="str">
            <v>POVEDA GIL OSMAR ALBERTO</v>
          </cell>
          <cell r="E1169" t="str">
            <v>OPERADOR DE PADRÓN</v>
          </cell>
          <cell r="G1169" t="str">
            <v>X</v>
          </cell>
          <cell r="M1169" t="str">
            <v>ENFERMEDAD GENERAL</v>
          </cell>
          <cell r="N1169" t="str">
            <v>NT</v>
          </cell>
          <cell r="O1169" t="str">
            <v>SURA E.P.S.</v>
          </cell>
        </row>
        <row r="1170">
          <cell r="C1170">
            <v>9236697</v>
          </cell>
          <cell r="D1170" t="str">
            <v>POVEDA GIL OSMAR ALBERTO</v>
          </cell>
          <cell r="E1170" t="str">
            <v>OPERADOR DE PADRÓN</v>
          </cell>
          <cell r="G1170" t="str">
            <v>X</v>
          </cell>
          <cell r="M1170" t="str">
            <v>ENFERMEDAD GENERAL</v>
          </cell>
          <cell r="N1170" t="str">
            <v>NT</v>
          </cell>
          <cell r="O1170" t="str">
            <v>SURA E.P.S.</v>
          </cell>
        </row>
        <row r="1171">
          <cell r="C1171">
            <v>9236697</v>
          </cell>
          <cell r="D1171" t="str">
            <v>POVEDA GIL OSMAR ALBERTO</v>
          </cell>
          <cell r="E1171" t="str">
            <v>OPERADOR DE PADRÓN</v>
          </cell>
          <cell r="G1171" t="str">
            <v>X</v>
          </cell>
          <cell r="M1171" t="str">
            <v>ENFERMEDAD GENERAL</v>
          </cell>
          <cell r="N1171" t="str">
            <v>NT</v>
          </cell>
          <cell r="O1171" t="str">
            <v>SURA E.P.S.</v>
          </cell>
        </row>
        <row r="1172">
          <cell r="C1172">
            <v>9236697</v>
          </cell>
          <cell r="D1172" t="str">
            <v>POVEDA GIL OSMAR ALBERTO</v>
          </cell>
          <cell r="E1172" t="str">
            <v>OPERADOR DE PADRÓN</v>
          </cell>
          <cell r="G1172" t="str">
            <v>X</v>
          </cell>
          <cell r="M1172" t="str">
            <v>ENFERMEDAD GENERAL</v>
          </cell>
          <cell r="N1172" t="str">
            <v>NT</v>
          </cell>
          <cell r="O1172" t="str">
            <v>SURA E.P.S.</v>
          </cell>
        </row>
        <row r="1173">
          <cell r="C1173">
            <v>9236697</v>
          </cell>
          <cell r="D1173" t="str">
            <v>POVEDA GIL OSMAR ALBERTO</v>
          </cell>
          <cell r="E1173" t="str">
            <v>OPERADOR DE PADRÓN</v>
          </cell>
          <cell r="G1173" t="str">
            <v>X</v>
          </cell>
          <cell r="M1173" t="str">
            <v>ENFERMEDAD GENERAL</v>
          </cell>
          <cell r="N1173" t="str">
            <v>NT</v>
          </cell>
          <cell r="O1173" t="str">
            <v>SURA E.P.S.</v>
          </cell>
        </row>
        <row r="1174">
          <cell r="C1174">
            <v>9236697</v>
          </cell>
          <cell r="D1174" t="str">
            <v>POVEDA GIL OSMAR ALBERTO</v>
          </cell>
          <cell r="E1174" t="str">
            <v>OPERADOR DE PADRÓN</v>
          </cell>
          <cell r="G1174" t="str">
            <v>X</v>
          </cell>
          <cell r="M1174" t="str">
            <v>ENFERMEDAD GENERAL</v>
          </cell>
          <cell r="N1174" t="str">
            <v>NT</v>
          </cell>
          <cell r="O1174" t="str">
            <v>SURA E.P.S.</v>
          </cell>
        </row>
        <row r="1175">
          <cell r="C1175">
            <v>9236697</v>
          </cell>
          <cell r="D1175" t="str">
            <v>POVEDA GIL OSMAR ALBERTO</v>
          </cell>
          <cell r="E1175" t="str">
            <v>OPERADOR DE PADRÓN</v>
          </cell>
          <cell r="G1175" t="str">
            <v>X</v>
          </cell>
          <cell r="M1175" t="str">
            <v>ENFERMEDAD GENERAL</v>
          </cell>
          <cell r="N1175" t="str">
            <v>NT</v>
          </cell>
          <cell r="O1175" t="str">
            <v>SURA E.P.S.</v>
          </cell>
        </row>
        <row r="1176">
          <cell r="C1176">
            <v>9236697</v>
          </cell>
          <cell r="D1176" t="str">
            <v>POVEDA GIL OSMAR ALBERTO</v>
          </cell>
          <cell r="E1176" t="str">
            <v>OPERADOR DE PADRÓN</v>
          </cell>
          <cell r="G1176" t="str">
            <v>X</v>
          </cell>
          <cell r="M1176" t="str">
            <v>ENFERMEDAD GENERAL</v>
          </cell>
          <cell r="N1176">
            <v>35689866</v>
          </cell>
          <cell r="O1176" t="str">
            <v>SURA E.P.S.</v>
          </cell>
        </row>
        <row r="1177">
          <cell r="C1177">
            <v>9236697</v>
          </cell>
          <cell r="D1177" t="str">
            <v>POVEDA GIL OSMAR ALBERTO</v>
          </cell>
          <cell r="E1177" t="str">
            <v>OPERADOR DE PADRÓN</v>
          </cell>
          <cell r="G1177" t="str">
            <v>X</v>
          </cell>
          <cell r="M1177" t="str">
            <v>ENFERMEDAD GENERAL</v>
          </cell>
          <cell r="N1177">
            <v>35736137</v>
          </cell>
          <cell r="O1177" t="str">
            <v>SURA E.P.S.</v>
          </cell>
        </row>
        <row r="1178">
          <cell r="C1178">
            <v>9236697</v>
          </cell>
          <cell r="D1178" t="str">
            <v>POVEDA GIL OSMAR ALBERTO</v>
          </cell>
          <cell r="E1178" t="str">
            <v>OPERADOR DE PADRÓN</v>
          </cell>
          <cell r="G1178" t="str">
            <v>X</v>
          </cell>
          <cell r="M1178" t="str">
            <v>ENFERMEDAD GENERAL</v>
          </cell>
          <cell r="N1178">
            <v>35930679</v>
          </cell>
          <cell r="O1178" t="str">
            <v>EPS MUTUAL SER</v>
          </cell>
        </row>
        <row r="1179">
          <cell r="C1179">
            <v>9236697</v>
          </cell>
          <cell r="D1179" t="str">
            <v>POVEDA GIL OSMAR ALBERTO</v>
          </cell>
          <cell r="E1179" t="str">
            <v>OPERADOR DE PADRÓN</v>
          </cell>
          <cell r="G1179" t="str">
            <v>X</v>
          </cell>
          <cell r="M1179" t="str">
            <v>ENFERMEDAD GENERAL</v>
          </cell>
          <cell r="N1179">
            <v>36104973</v>
          </cell>
          <cell r="O1179" t="str">
            <v>SURA E.P.S.</v>
          </cell>
        </row>
        <row r="1180">
          <cell r="C1180">
            <v>9236697</v>
          </cell>
          <cell r="D1180" t="str">
            <v>POVEDA GIL OSMAR ALBERTO</v>
          </cell>
          <cell r="E1180" t="str">
            <v>OPERADOR DE PADRÓN</v>
          </cell>
          <cell r="G1180" t="str">
            <v>X</v>
          </cell>
          <cell r="M1180" t="str">
            <v>ENFERMEDAD GENERAL</v>
          </cell>
          <cell r="N1180">
            <v>36160181</v>
          </cell>
          <cell r="O1180" t="str">
            <v>SURA E.P.S.</v>
          </cell>
        </row>
        <row r="1181">
          <cell r="C1181">
            <v>9236697</v>
          </cell>
          <cell r="D1181" t="str">
            <v>POVEDA GIL OSMAR ALBERTO</v>
          </cell>
          <cell r="E1181" t="str">
            <v>OPERADOR DE PADRÓN</v>
          </cell>
          <cell r="G1181" t="str">
            <v>X</v>
          </cell>
          <cell r="M1181" t="str">
            <v>ENFERMEDAD GENERAL</v>
          </cell>
          <cell r="N1181">
            <v>36197459</v>
          </cell>
          <cell r="O1181" t="str">
            <v>SURA E.P.S.</v>
          </cell>
        </row>
        <row r="1182">
          <cell r="C1182">
            <v>9236697</v>
          </cell>
          <cell r="D1182" t="str">
            <v>POVEDA GIL OSMAR ALBERTO</v>
          </cell>
          <cell r="E1182" t="str">
            <v>OPERADOR DE PADRÓN</v>
          </cell>
          <cell r="G1182" t="str">
            <v>X</v>
          </cell>
          <cell r="M1182" t="str">
            <v>ENFERMEDAD GENERAL</v>
          </cell>
          <cell r="N1182">
            <v>36523151</v>
          </cell>
          <cell r="O1182" t="str">
            <v>SURA E.P.S.</v>
          </cell>
        </row>
        <row r="1183">
          <cell r="C1183">
            <v>9236697</v>
          </cell>
          <cell r="D1183" t="str">
            <v>POVEDA GIL OSMAR ALBERTO</v>
          </cell>
          <cell r="E1183" t="str">
            <v>OPERADOR DE PADRÓN</v>
          </cell>
          <cell r="G1183" t="str">
            <v>X</v>
          </cell>
          <cell r="M1183" t="str">
            <v>ENFERMEDAD GENERAL</v>
          </cell>
          <cell r="N1183">
            <v>37097091</v>
          </cell>
          <cell r="O1183" t="str">
            <v>SURA E.P.S.</v>
          </cell>
        </row>
        <row r="1184">
          <cell r="C1184">
            <v>9236697</v>
          </cell>
          <cell r="D1184" t="str">
            <v>POVEDA GIL OSMAR ALBERTO</v>
          </cell>
          <cell r="E1184" t="str">
            <v>OPERADOR DE PADRÓN</v>
          </cell>
          <cell r="G1184" t="str">
            <v>x</v>
          </cell>
          <cell r="M1184" t="str">
            <v>ENFERMEDAD GENERAL</v>
          </cell>
          <cell r="N1184" t="str">
            <v>NT</v>
          </cell>
          <cell r="O1184" t="str">
            <v>SURA E.P.S.</v>
          </cell>
        </row>
        <row r="1185">
          <cell r="C1185">
            <v>9236697</v>
          </cell>
          <cell r="D1185" t="str">
            <v>POVEDA GIL OSMAR ALBERTO</v>
          </cell>
          <cell r="E1185" t="str">
            <v>OPERADOR DE PADRÓN</v>
          </cell>
          <cell r="G1185" t="str">
            <v>X</v>
          </cell>
          <cell r="M1185" t="str">
            <v>ENFERMEDAD GENERAL</v>
          </cell>
          <cell r="N1185" t="str">
            <v>NT</v>
          </cell>
          <cell r="O1185" t="str">
            <v>SURA E.P.S.</v>
          </cell>
        </row>
        <row r="1186">
          <cell r="C1186">
            <v>9236697</v>
          </cell>
          <cell r="D1186" t="str">
            <v>POVEDA GIL OSMAR ALBERTO</v>
          </cell>
          <cell r="E1186" t="str">
            <v>OPERADOR DE PADRÓN</v>
          </cell>
          <cell r="G1186" t="str">
            <v>X</v>
          </cell>
          <cell r="M1186" t="str">
            <v>ENFERMEDAD GENERAL</v>
          </cell>
          <cell r="N1186">
            <v>37696726</v>
          </cell>
          <cell r="O1186" t="str">
            <v>SURA E.P.S.</v>
          </cell>
        </row>
        <row r="1187">
          <cell r="C1187">
            <v>9236697</v>
          </cell>
          <cell r="D1187" t="str">
            <v>POVEDA GIL OSMAR ALBERTO</v>
          </cell>
          <cell r="E1187" t="str">
            <v>OPERADOR DE PADRÓN</v>
          </cell>
          <cell r="G1187" t="str">
            <v>X</v>
          </cell>
          <cell r="M1187" t="str">
            <v>ENFERMEDAD GENERAL</v>
          </cell>
          <cell r="N1187">
            <v>37701873</v>
          </cell>
          <cell r="O1187" t="str">
            <v>SURA E.P.S.</v>
          </cell>
        </row>
        <row r="1188">
          <cell r="C1188">
            <v>9236697</v>
          </cell>
          <cell r="D1188" t="str">
            <v>POVEDA GIL OSMAR ALBERTO</v>
          </cell>
          <cell r="E1188" t="str">
            <v>OPERADOR DE PADRÓN</v>
          </cell>
          <cell r="G1188" t="str">
            <v>x</v>
          </cell>
          <cell r="M1188" t="str">
            <v>ENFERMEDAD GENERAL</v>
          </cell>
          <cell r="N1188">
            <v>37862689</v>
          </cell>
          <cell r="O1188" t="str">
            <v>SURA E.P.S.</v>
          </cell>
        </row>
        <row r="1189">
          <cell r="C1189">
            <v>9236697</v>
          </cell>
          <cell r="D1189" t="str">
            <v>POVEDA GIL OSMAR ALBERTO</v>
          </cell>
          <cell r="E1189" t="str">
            <v>OPERADOR DE PADRÓN</v>
          </cell>
          <cell r="G1189" t="str">
            <v>x</v>
          </cell>
          <cell r="M1189" t="str">
            <v>ENFERMEDAD GENERAL</v>
          </cell>
          <cell r="N1189">
            <v>38088164</v>
          </cell>
          <cell r="O1189" t="str">
            <v>SURA E.P.S.</v>
          </cell>
        </row>
        <row r="1190">
          <cell r="C1190">
            <v>9236697</v>
          </cell>
          <cell r="D1190" t="str">
            <v>POVEDA GIL OSMAR ALBERTO</v>
          </cell>
          <cell r="E1190" t="str">
            <v>OPERADOR DE PADRÓN</v>
          </cell>
          <cell r="G1190" t="str">
            <v>x</v>
          </cell>
          <cell r="M1190" t="str">
            <v>ENFERMEDAD GENERAL</v>
          </cell>
          <cell r="N1190">
            <v>38135741</v>
          </cell>
          <cell r="O1190" t="str">
            <v>SURA E.P.S.</v>
          </cell>
        </row>
        <row r="1191">
          <cell r="C1191">
            <v>9236697</v>
          </cell>
          <cell r="D1191" t="str">
            <v>POVEDA GIL OSMAR ALBERTO</v>
          </cell>
          <cell r="E1191" t="str">
            <v>OPERADOR DE PADRÓN</v>
          </cell>
          <cell r="G1191" t="str">
            <v>x</v>
          </cell>
          <cell r="M1191" t="str">
            <v>ENFERMEDAD GENERAL</v>
          </cell>
          <cell r="N1191" t="str">
            <v>0-38585043</v>
          </cell>
          <cell r="O1191" t="str">
            <v>SURA E.P.S.</v>
          </cell>
        </row>
        <row r="1192">
          <cell r="C1192">
            <v>9236697</v>
          </cell>
          <cell r="D1192" t="str">
            <v>POVEDA GIL OSMAR ALBERTO</v>
          </cell>
          <cell r="E1192" t="str">
            <v>OPERADOR DE PADRÓN</v>
          </cell>
          <cell r="G1192" t="str">
            <v>X</v>
          </cell>
          <cell r="M1192" t="str">
            <v>ENFERMEDAD GENERAL</v>
          </cell>
          <cell r="N1192" t="str">
            <v>0-38737556</v>
          </cell>
          <cell r="O1192" t="str">
            <v>SURA E.P.S.</v>
          </cell>
        </row>
        <row r="1193">
          <cell r="C1193">
            <v>9236697</v>
          </cell>
          <cell r="D1193" t="str">
            <v>POVEDA GIL OSMAR ALBERTO</v>
          </cell>
          <cell r="E1193" t="str">
            <v>OPERADOR DE PADRÓN</v>
          </cell>
          <cell r="G1193" t="str">
            <v>X</v>
          </cell>
          <cell r="M1193" t="str">
            <v>ENFERMEDAD GENERAL</v>
          </cell>
          <cell r="N1193" t="str">
            <v>0-38815353</v>
          </cell>
          <cell r="O1193" t="str">
            <v>SURA E.P.S.</v>
          </cell>
        </row>
        <row r="1194">
          <cell r="C1194">
            <v>9236697</v>
          </cell>
          <cell r="D1194" t="str">
            <v>POVEDA GIL OSMAR ALBERTO</v>
          </cell>
          <cell r="E1194" t="str">
            <v>OPERADOR DE PADRÓN</v>
          </cell>
          <cell r="G1194" t="str">
            <v>X</v>
          </cell>
          <cell r="M1194" t="str">
            <v>ENFERMEDAD GENERAL</v>
          </cell>
          <cell r="N1194">
            <v>130010021101</v>
          </cell>
          <cell r="O1194" t="str">
            <v>SURA E.P.S.</v>
          </cell>
        </row>
        <row r="1195">
          <cell r="C1195">
            <v>9236697</v>
          </cell>
          <cell r="D1195" t="str">
            <v>POVEDA GIL OSMAR ALBERTO</v>
          </cell>
          <cell r="E1195" t="str">
            <v>OPERADOR DE PADRÓN</v>
          </cell>
          <cell r="G1195" t="str">
            <v>X</v>
          </cell>
          <cell r="M1195" t="str">
            <v>ENFERMEDAD GENERAL</v>
          </cell>
          <cell r="N1195">
            <v>1300100211101</v>
          </cell>
          <cell r="O1195" t="str">
            <v>SURA E.P.S.</v>
          </cell>
        </row>
        <row r="1196">
          <cell r="C1196">
            <v>9236697</v>
          </cell>
          <cell r="D1196" t="str">
            <v>POVEDA GIL OSMAR ALBERTO</v>
          </cell>
          <cell r="E1196" t="str">
            <v>OPERADOR DE PADRÓN</v>
          </cell>
          <cell r="G1196" t="str">
            <v>X</v>
          </cell>
          <cell r="M1196" t="str">
            <v>ENFERMEDAD GENERAL</v>
          </cell>
          <cell r="N1196" t="str">
            <v>0-38878387</v>
          </cell>
          <cell r="O1196" t="str">
            <v>SURA E.P.S.</v>
          </cell>
        </row>
        <row r="1197">
          <cell r="C1197">
            <v>73575321</v>
          </cell>
          <cell r="D1197" t="str">
            <v>POSSO PUCHE WILSON MANUEL</v>
          </cell>
          <cell r="E1197" t="str">
            <v>REGULADOR</v>
          </cell>
          <cell r="G1197" t="str">
            <v>X</v>
          </cell>
          <cell r="M1197" t="str">
            <v>ENFERMEDAD GENERAL</v>
          </cell>
          <cell r="N1197">
            <v>182339732</v>
          </cell>
          <cell r="O1197" t="str">
            <v>SALUD TOTAL E.P.S.</v>
          </cell>
        </row>
        <row r="1198">
          <cell r="C1198">
            <v>73575321</v>
          </cell>
          <cell r="D1198" t="str">
            <v>POSSO PUCHE WILSON MANUEL</v>
          </cell>
          <cell r="E1198" t="str">
            <v>REGULADOR</v>
          </cell>
          <cell r="G1198" t="str">
            <v>X</v>
          </cell>
          <cell r="M1198" t="str">
            <v>ENFERMEDAD GENERAL</v>
          </cell>
          <cell r="N1198">
            <v>166529931</v>
          </cell>
          <cell r="O1198" t="str">
            <v>SALUD TOTAL E.P.S.</v>
          </cell>
        </row>
        <row r="1199">
          <cell r="C1199">
            <v>73575321</v>
          </cell>
          <cell r="D1199" t="str">
            <v>POSSO PUCHE WILSON MANUEL</v>
          </cell>
          <cell r="E1199" t="str">
            <v>REGULADOR</v>
          </cell>
          <cell r="G1199" t="str">
            <v>X</v>
          </cell>
          <cell r="M1199" t="str">
            <v>ENFERMEDAD GENERAL</v>
          </cell>
          <cell r="N1199">
            <v>9799276</v>
          </cell>
          <cell r="O1199" t="str">
            <v>SALUD TOTAL E.P.S.</v>
          </cell>
        </row>
        <row r="1200">
          <cell r="C1200">
            <v>73575321</v>
          </cell>
          <cell r="D1200" t="str">
            <v>POSSO PUCHE WILSON MANUEL</v>
          </cell>
          <cell r="E1200" t="str">
            <v>REGULADOR</v>
          </cell>
          <cell r="G1200" t="str">
            <v>X</v>
          </cell>
          <cell r="M1200" t="str">
            <v>ENFERMEDAD GENERAL</v>
          </cell>
          <cell r="N1200">
            <v>2121543</v>
          </cell>
          <cell r="O1200" t="str">
            <v>SALUD TOTAL E.P.S.</v>
          </cell>
        </row>
        <row r="1201">
          <cell r="C1201">
            <v>73575321</v>
          </cell>
          <cell r="D1201" t="str">
            <v>POSSO PUCHE WILSON MANUEL</v>
          </cell>
          <cell r="E1201" t="str">
            <v>REGULADOR</v>
          </cell>
          <cell r="L1201" t="str">
            <v>X</v>
          </cell>
          <cell r="M1201" t="str">
            <v>AISLAMIENTO PREVENTIVO</v>
          </cell>
          <cell r="N1201" t="str">
            <v>NT</v>
          </cell>
          <cell r="O1201" t="str">
            <v>SALUD TOTAL E.P.S.</v>
          </cell>
        </row>
        <row r="1202">
          <cell r="C1202">
            <v>73575321</v>
          </cell>
          <cell r="D1202" t="str">
            <v>POSSO PUCHE WILSON MANUEL</v>
          </cell>
          <cell r="E1202" t="str">
            <v>REGULADOR</v>
          </cell>
          <cell r="G1202" t="str">
            <v>X</v>
          </cell>
          <cell r="M1202" t="str">
            <v>ENFERMEDAD GENERAL</v>
          </cell>
          <cell r="N1202">
            <v>3180850</v>
          </cell>
          <cell r="O1202" t="str">
            <v>SALUD TOTAL E.P.S.</v>
          </cell>
        </row>
        <row r="1203">
          <cell r="C1203">
            <v>73575321</v>
          </cell>
          <cell r="D1203" t="str">
            <v>POSSO PUCHE WILSON MANUEL</v>
          </cell>
          <cell r="E1203" t="str">
            <v>REGULADOR</v>
          </cell>
          <cell r="G1203" t="str">
            <v>X</v>
          </cell>
          <cell r="M1203" t="str">
            <v>ENFERMEDAD GENERAL</v>
          </cell>
          <cell r="N1203">
            <v>5670042</v>
          </cell>
          <cell r="O1203" t="str">
            <v>SALUD TOTAL E.P.S.</v>
          </cell>
        </row>
        <row r="1204">
          <cell r="C1204">
            <v>73575321</v>
          </cell>
          <cell r="D1204" t="str">
            <v>POSSO PUCHE WILSON MANUEL</v>
          </cell>
          <cell r="E1204" t="str">
            <v>REGULADOR</v>
          </cell>
          <cell r="G1204" t="str">
            <v>X</v>
          </cell>
          <cell r="M1204" t="str">
            <v>ENFERMEDAD GENERAL</v>
          </cell>
          <cell r="N1204" t="str">
            <v>NT</v>
          </cell>
          <cell r="O1204" t="str">
            <v>SALUD TOTAL E.P.S.</v>
          </cell>
        </row>
        <row r="1205">
          <cell r="C1205">
            <v>73575321</v>
          </cell>
          <cell r="D1205" t="str">
            <v>POSSO PUCHE WILSON MANUEL</v>
          </cell>
          <cell r="E1205" t="str">
            <v>REGULADOR</v>
          </cell>
          <cell r="G1205" t="str">
            <v>X</v>
          </cell>
          <cell r="M1205" t="str">
            <v>ENFERMEDAD GENERAL</v>
          </cell>
          <cell r="N1205">
            <v>11398524</v>
          </cell>
          <cell r="O1205" t="str">
            <v>SALUD TOTAL E.P.S.</v>
          </cell>
        </row>
        <row r="1206">
          <cell r="C1206">
            <v>73575321</v>
          </cell>
          <cell r="D1206" t="str">
            <v>POSSO PUCHE WILSON MANUEL</v>
          </cell>
          <cell r="E1206" t="str">
            <v>REGULADOR</v>
          </cell>
          <cell r="F1206" t="str">
            <v>X</v>
          </cell>
          <cell r="M1206" t="str">
            <v>ACCIDENTE DE TRABAJO</v>
          </cell>
          <cell r="N1206" t="str">
            <v>NT</v>
          </cell>
          <cell r="O1206" t="str">
            <v>ARL SURA</v>
          </cell>
        </row>
        <row r="1207">
          <cell r="C1207">
            <v>73575321</v>
          </cell>
          <cell r="D1207" t="str">
            <v>POSSO PUCHE WILSON MANUEL</v>
          </cell>
          <cell r="E1207" t="str">
            <v>REGULADOR</v>
          </cell>
          <cell r="G1207" t="str">
            <v>X</v>
          </cell>
          <cell r="M1207" t="str">
            <v>ENFERMEDAD GENERAL</v>
          </cell>
          <cell r="N1207">
            <v>89335000</v>
          </cell>
          <cell r="O1207" t="str">
            <v>SALUD TOTAL E.P.S.</v>
          </cell>
        </row>
        <row r="1208">
          <cell r="C1208">
            <v>73575321</v>
          </cell>
          <cell r="D1208" t="str">
            <v>POSSO PUCHE WILSON MANUEL</v>
          </cell>
          <cell r="E1208" t="str">
            <v>REGULADOR</v>
          </cell>
          <cell r="G1208" t="str">
            <v>X</v>
          </cell>
          <cell r="M1208" t="str">
            <v>ENFERMEDAD GENERAL</v>
          </cell>
          <cell r="N1208" t="str">
            <v>NT</v>
          </cell>
          <cell r="O1208" t="str">
            <v>SALUD TOTAL E.P.S.</v>
          </cell>
        </row>
        <row r="1209">
          <cell r="C1209">
            <v>73575321</v>
          </cell>
          <cell r="D1209" t="str">
            <v>POSSO PUCHE WILSON MANUEL</v>
          </cell>
          <cell r="E1209" t="str">
            <v>REGULADOR</v>
          </cell>
          <cell r="G1209" t="str">
            <v>X</v>
          </cell>
          <cell r="M1209" t="str">
            <v>ENFERMEDAD GENERAL</v>
          </cell>
          <cell r="N1209" t="str">
            <v>NT</v>
          </cell>
        </row>
        <row r="1210">
          <cell r="C1210">
            <v>73575321</v>
          </cell>
          <cell r="D1210" t="str">
            <v>POSSO PUCHE WILSON MANUEL</v>
          </cell>
          <cell r="E1210" t="str">
            <v>REGULADOR</v>
          </cell>
          <cell r="G1210" t="str">
            <v>X</v>
          </cell>
          <cell r="M1210" t="str">
            <v>ENFERMEDAD GENERAL</v>
          </cell>
          <cell r="N1210">
            <v>14307858</v>
          </cell>
          <cell r="O1210" t="str">
            <v>SALUD TOTAL E.P.S.</v>
          </cell>
        </row>
        <row r="1211">
          <cell r="C1211">
            <v>73575321</v>
          </cell>
          <cell r="D1211" t="str">
            <v>POSSO PUCHE WILSON MANUEL</v>
          </cell>
          <cell r="E1211" t="str">
            <v>REGULADOR</v>
          </cell>
          <cell r="G1211" t="str">
            <v>X</v>
          </cell>
          <cell r="M1211" t="str">
            <v>ENFERMEDAD GENERAL</v>
          </cell>
          <cell r="N1211">
            <v>148486636</v>
          </cell>
          <cell r="O1211" t="str">
            <v>SALUD TOTAL E.P.S.</v>
          </cell>
        </row>
        <row r="1212">
          <cell r="C1212">
            <v>73575321</v>
          </cell>
          <cell r="D1212" t="str">
            <v>POSSO PUCHE WILSON MANUEL</v>
          </cell>
          <cell r="E1212" t="str">
            <v>REGULADOR</v>
          </cell>
          <cell r="G1212" t="str">
            <v>X</v>
          </cell>
          <cell r="M1212" t="str">
            <v>ENFERMEDAD GENERAL</v>
          </cell>
          <cell r="N1212">
            <v>143072512</v>
          </cell>
          <cell r="O1212" t="str">
            <v>SALUD TOTAL E.P.S.</v>
          </cell>
        </row>
        <row r="1213">
          <cell r="C1213">
            <v>73575321</v>
          </cell>
          <cell r="D1213" t="str">
            <v>POSSO PUCHE WILSON MANUEL</v>
          </cell>
          <cell r="E1213" t="str">
            <v>REGULADOR</v>
          </cell>
          <cell r="G1213" t="str">
            <v>x</v>
          </cell>
          <cell r="M1213" t="str">
            <v>ENFERMEDAD GENERAL</v>
          </cell>
          <cell r="O1213" t="str">
            <v>SALUD TOTAL E.P.S.</v>
          </cell>
        </row>
        <row r="1214">
          <cell r="C1214">
            <v>73575321</v>
          </cell>
          <cell r="D1214" t="str">
            <v>POSSO PUCHE WILSON MANUEL</v>
          </cell>
          <cell r="E1214" t="str">
            <v>REGULADOR</v>
          </cell>
          <cell r="G1214" t="str">
            <v>X</v>
          </cell>
          <cell r="M1214" t="str">
            <v>ENFERMEDAD GENERAL</v>
          </cell>
          <cell r="N1214">
            <v>4801947</v>
          </cell>
          <cell r="O1214" t="str">
            <v>SALUD TOTAL E.P.S.</v>
          </cell>
        </row>
        <row r="1215">
          <cell r="C1215">
            <v>73575321</v>
          </cell>
          <cell r="D1215" t="str">
            <v>POSSO PUCHE WILSON MANUEL</v>
          </cell>
          <cell r="E1215" t="str">
            <v>REGULADOR</v>
          </cell>
          <cell r="G1215" t="str">
            <v>X</v>
          </cell>
          <cell r="M1215" t="str">
            <v>ENFERMEDAD GENERAL</v>
          </cell>
          <cell r="N1215" t="str">
            <v>EPS002</v>
          </cell>
          <cell r="O1215" t="str">
            <v>SALUD TOTAL E.P.S.</v>
          </cell>
        </row>
        <row r="1216">
          <cell r="C1216">
            <v>1048932760</v>
          </cell>
          <cell r="D1216" t="str">
            <v>POMARES URUETA HANIS JAVIER</v>
          </cell>
          <cell r="E1216" t="str">
            <v>OPERADOR DE BUSETÓN</v>
          </cell>
          <cell r="G1216" t="str">
            <v>X</v>
          </cell>
          <cell r="M1216" t="str">
            <v>ENFERMEDAD GENERAL</v>
          </cell>
          <cell r="N1216" t="str">
            <v>NT</v>
          </cell>
          <cell r="O1216" t="str">
            <v>EPS MUTUAL SER</v>
          </cell>
        </row>
        <row r="1217">
          <cell r="C1217">
            <v>1048932760</v>
          </cell>
          <cell r="D1217" t="str">
            <v>POMARES URUETA HANIS JAVIER</v>
          </cell>
          <cell r="E1217" t="str">
            <v>OPERADOR DE BUSETÓN</v>
          </cell>
          <cell r="G1217" t="str">
            <v>X</v>
          </cell>
          <cell r="M1217" t="str">
            <v>ENFERMEDAD GENERAL</v>
          </cell>
          <cell r="N1217">
            <v>41889</v>
          </cell>
          <cell r="O1217" t="str">
            <v>EPS MUTUAL SER</v>
          </cell>
        </row>
        <row r="1218">
          <cell r="C1218">
            <v>1047416469</v>
          </cell>
          <cell r="D1218" t="str">
            <v>POLO ZABALETA JOSE MANUEL</v>
          </cell>
          <cell r="E1218" t="str">
            <v>OPERADOR DE BUSETÓN</v>
          </cell>
          <cell r="G1218" t="str">
            <v>X</v>
          </cell>
          <cell r="M1218" t="str">
            <v>ENFERMEDAD GENERAL</v>
          </cell>
          <cell r="N1218" t="str">
            <v>NT</v>
          </cell>
          <cell r="O1218" t="str">
            <v>COOSALUD ESS EPS -S</v>
          </cell>
        </row>
        <row r="1219">
          <cell r="C1219">
            <v>1047416469</v>
          </cell>
          <cell r="D1219" t="str">
            <v>POLO ZABALETA JOSE MANUEL</v>
          </cell>
          <cell r="E1219" t="str">
            <v>OPERADOR DE BUSETÓN</v>
          </cell>
          <cell r="G1219" t="str">
            <v>X</v>
          </cell>
          <cell r="M1219" t="str">
            <v>ENFERMEDAD GENERAL</v>
          </cell>
          <cell r="N1219" t="str">
            <v>NT</v>
          </cell>
          <cell r="O1219" t="str">
            <v>COOSALUD ESS EPS -S</v>
          </cell>
        </row>
        <row r="1220">
          <cell r="C1220">
            <v>1047424146</v>
          </cell>
          <cell r="D1220" t="str">
            <v>POLO RAMOS NILSON</v>
          </cell>
          <cell r="E1220" t="str">
            <v>TECNICO DE MANTENIMIENTO MECANICO C</v>
          </cell>
          <cell r="F1220" t="str">
            <v>X</v>
          </cell>
          <cell r="M1220" t="str">
            <v>ACCIDENTE DE TRABAJO</v>
          </cell>
          <cell r="N1220">
            <v>81133</v>
          </cell>
          <cell r="O1220" t="str">
            <v>ARL SURA</v>
          </cell>
        </row>
        <row r="1221">
          <cell r="C1221">
            <v>1047424146</v>
          </cell>
          <cell r="D1221" t="str">
            <v>POLO RAMOS NILSON</v>
          </cell>
          <cell r="E1221" t="str">
            <v>TECNICO DE MANTENIMIENTO MECANICO C</v>
          </cell>
          <cell r="F1221" t="str">
            <v>X</v>
          </cell>
          <cell r="M1221" t="str">
            <v>ACCIDENTE DE TRABAJO</v>
          </cell>
          <cell r="N1221">
            <v>85201</v>
          </cell>
          <cell r="O1221" t="str">
            <v>ARL SURA</v>
          </cell>
        </row>
        <row r="1222">
          <cell r="C1222">
            <v>1047424146</v>
          </cell>
          <cell r="D1222" t="str">
            <v>POLO RAMOS NILSON</v>
          </cell>
          <cell r="E1222" t="str">
            <v>TECNICO DE MANTENIMIENTO MECANICO C</v>
          </cell>
          <cell r="G1222" t="str">
            <v>X</v>
          </cell>
          <cell r="M1222" t="str">
            <v>ENFERMEDAD GENERAL</v>
          </cell>
          <cell r="N1222">
            <v>9225826</v>
          </cell>
          <cell r="O1222" t="str">
            <v>SALUD TOTAL E.P.S.</v>
          </cell>
        </row>
        <row r="1223">
          <cell r="C1223">
            <v>1047424146</v>
          </cell>
          <cell r="D1223" t="str">
            <v>POLO RAMOS NILSON</v>
          </cell>
          <cell r="E1223" t="str">
            <v>TECNICO DE MANTENIMIENTO MECANICO C</v>
          </cell>
          <cell r="L1223" t="str">
            <v>X</v>
          </cell>
          <cell r="M1223" t="str">
            <v>AISLAMIENTO PREVENTIVO</v>
          </cell>
          <cell r="N1223" t="str">
            <v>NT</v>
          </cell>
          <cell r="O1223" t="str">
            <v>SALUD TOTAL E.P.S.</v>
          </cell>
        </row>
        <row r="1224">
          <cell r="C1224">
            <v>1047424146</v>
          </cell>
          <cell r="D1224" t="str">
            <v>POLO RAMOS NILSON</v>
          </cell>
          <cell r="E1224" t="str">
            <v>TECNICO DE MANTENIMIENTO MECANICO C</v>
          </cell>
          <cell r="H1224" t="str">
            <v>X</v>
          </cell>
          <cell r="M1224" t="str">
            <v>LICENCIA DE PATERNIDAD</v>
          </cell>
          <cell r="N1224" t="str">
            <v>NT</v>
          </cell>
          <cell r="O1224" t="str">
            <v>SALUD TOTAL E.P.S.</v>
          </cell>
        </row>
        <row r="1225">
          <cell r="C1225">
            <v>73158532</v>
          </cell>
          <cell r="D1225" t="str">
            <v>POLO HERNANDEZ FREDY</v>
          </cell>
          <cell r="E1225" t="str">
            <v>OPERADOR DE BUSETÓN</v>
          </cell>
          <cell r="G1225" t="str">
            <v>X</v>
          </cell>
          <cell r="M1225" t="str">
            <v>ENFERMEDAD GENERAL</v>
          </cell>
          <cell r="N1225">
            <v>183200225</v>
          </cell>
          <cell r="O1225" t="str">
            <v>SALUD TOTAL E.P.S.</v>
          </cell>
        </row>
        <row r="1226">
          <cell r="C1226">
            <v>45543688</v>
          </cell>
          <cell r="D1226" t="str">
            <v>POLO CASTILLO SUGEY</v>
          </cell>
          <cell r="E1226" t="str">
            <v>REGULADOR</v>
          </cell>
          <cell r="G1226" t="str">
            <v>X</v>
          </cell>
          <cell r="M1226" t="str">
            <v>ENFERMEDAD GENERAL</v>
          </cell>
          <cell r="N1226">
            <v>9160593</v>
          </cell>
          <cell r="O1226" t="str">
            <v>SALUD TOTAL E.P.S.</v>
          </cell>
        </row>
        <row r="1227">
          <cell r="C1227">
            <v>45543688</v>
          </cell>
          <cell r="D1227" t="str">
            <v>POLO CASTILLO SUGEY</v>
          </cell>
          <cell r="E1227" t="str">
            <v>REGULADOR</v>
          </cell>
          <cell r="G1227" t="str">
            <v>X</v>
          </cell>
          <cell r="M1227" t="str">
            <v>ENFERMEDAD GENERAL</v>
          </cell>
          <cell r="N1227">
            <v>996201</v>
          </cell>
          <cell r="O1227" t="str">
            <v>SALUD TOTAL E.P.S.</v>
          </cell>
        </row>
        <row r="1228">
          <cell r="C1228">
            <v>45543688</v>
          </cell>
          <cell r="D1228" t="str">
            <v>POLO CASTILLO SUGEY</v>
          </cell>
          <cell r="E1228" t="str">
            <v>REGULADOR</v>
          </cell>
          <cell r="G1228" t="str">
            <v>X</v>
          </cell>
          <cell r="M1228" t="str">
            <v>ENFERMEDAD GENERAL</v>
          </cell>
          <cell r="N1228">
            <v>9475511</v>
          </cell>
          <cell r="O1228" t="str">
            <v>SALUD TOTAL E.P.S.</v>
          </cell>
        </row>
        <row r="1229">
          <cell r="C1229">
            <v>45543688</v>
          </cell>
          <cell r="D1229" t="str">
            <v>POLO CASTILLO SUGEY</v>
          </cell>
          <cell r="E1229" t="str">
            <v>REGULADOR</v>
          </cell>
          <cell r="G1229" t="str">
            <v>X</v>
          </cell>
          <cell r="M1229" t="str">
            <v>ENFERMEDAD GENERAL</v>
          </cell>
          <cell r="N1229">
            <v>12346640</v>
          </cell>
          <cell r="O1229" t="str">
            <v>SALUD TOTAL E.P.S.</v>
          </cell>
        </row>
        <row r="1230">
          <cell r="C1230">
            <v>45543688</v>
          </cell>
          <cell r="D1230" t="str">
            <v>POLO CASTILLO SUGEY</v>
          </cell>
          <cell r="E1230" t="str">
            <v>REGULADOR</v>
          </cell>
          <cell r="G1230" t="str">
            <v>X</v>
          </cell>
          <cell r="M1230" t="str">
            <v>ENFERMEDAD GENERAL</v>
          </cell>
          <cell r="N1230">
            <v>12827292</v>
          </cell>
          <cell r="O1230" t="str">
            <v>SALUD TOTAL E.P.S.</v>
          </cell>
        </row>
        <row r="1231">
          <cell r="C1231">
            <v>13570815</v>
          </cell>
          <cell r="D1231" t="str">
            <v>PLATA JIMENEZ VLADIMIR</v>
          </cell>
          <cell r="E1231" t="str">
            <v>OPERADOR DE BUSETÓN</v>
          </cell>
          <cell r="G1231" t="str">
            <v>X</v>
          </cell>
          <cell r="M1231" t="str">
            <v>ENFERMEDAD GENERAL</v>
          </cell>
          <cell r="N1231" t="str">
            <v>NT</v>
          </cell>
          <cell r="O1231" t="str">
            <v>SURA E.P.S.</v>
          </cell>
        </row>
        <row r="1232">
          <cell r="C1232">
            <v>13570815</v>
          </cell>
          <cell r="D1232" t="str">
            <v>PLATA JIMENEZ VLADIMIR</v>
          </cell>
          <cell r="E1232" t="str">
            <v>OPERADOR DE BUSETÓN</v>
          </cell>
          <cell r="G1232" t="str">
            <v>X</v>
          </cell>
          <cell r="M1232" t="str">
            <v>ENFERMEDAD GENERAL</v>
          </cell>
          <cell r="N1232">
            <v>33491302</v>
          </cell>
          <cell r="O1232" t="str">
            <v>SURA E.P.S.</v>
          </cell>
        </row>
        <row r="1233">
          <cell r="C1233">
            <v>13570815</v>
          </cell>
          <cell r="D1233" t="str">
            <v>PLATA JIMENEZ VLADIMIR</v>
          </cell>
          <cell r="E1233" t="str">
            <v>OPERADOR DE BUSETÓN</v>
          </cell>
          <cell r="G1233" t="str">
            <v>X</v>
          </cell>
          <cell r="M1233" t="str">
            <v>ENFERMEDAD GENERAL</v>
          </cell>
          <cell r="N1233">
            <v>33525675</v>
          </cell>
          <cell r="O1233" t="str">
            <v>SURA E.P.S.</v>
          </cell>
        </row>
        <row r="1234">
          <cell r="C1234">
            <v>1048941946</v>
          </cell>
          <cell r="D1234" t="str">
            <v>PIÑA PAJARO BRAYAN JOSE</v>
          </cell>
          <cell r="E1234" t="str">
            <v>OPERADOR DE PADRÓN</v>
          </cell>
          <cell r="G1234" t="str">
            <v>X</v>
          </cell>
          <cell r="M1234" t="str">
            <v>ENFERMEDAD GENERAL</v>
          </cell>
          <cell r="N1234" t="str">
            <v>NT</v>
          </cell>
          <cell r="O1234" t="str">
            <v>EPS MUTUAL SER</v>
          </cell>
        </row>
        <row r="1235">
          <cell r="C1235">
            <v>1048941946</v>
          </cell>
          <cell r="D1235" t="str">
            <v>PIÑA PAJARO BRAYAN JOSE</v>
          </cell>
          <cell r="E1235" t="str">
            <v>OPERADOR DE PADRÓN</v>
          </cell>
          <cell r="G1235" t="str">
            <v>X</v>
          </cell>
          <cell r="M1235" t="str">
            <v>ENFERMEDAD GENERAL</v>
          </cell>
          <cell r="N1235" t="str">
            <v>NT</v>
          </cell>
          <cell r="O1235" t="str">
            <v>EPS MUTUAL SER</v>
          </cell>
        </row>
        <row r="1236">
          <cell r="C1236">
            <v>1048941946</v>
          </cell>
          <cell r="D1236" t="str">
            <v>PIÑA PAJARO BRAYAN JOSE</v>
          </cell>
          <cell r="E1236" t="str">
            <v>OPERADOR DE PADRÓN</v>
          </cell>
          <cell r="G1236" t="str">
            <v>X</v>
          </cell>
          <cell r="M1236" t="str">
            <v>ENFERMEDAD GENERAL</v>
          </cell>
          <cell r="N1236">
            <v>2307000390</v>
          </cell>
          <cell r="O1236" t="str">
            <v>EPS MUTUAL SER</v>
          </cell>
        </row>
        <row r="1237">
          <cell r="C1237">
            <v>1048941946</v>
          </cell>
          <cell r="D1237" t="str">
            <v>PIÑA PAJARO BRAYAN JOSE</v>
          </cell>
          <cell r="E1237" t="str">
            <v>OPERADOR DE PADRÓN</v>
          </cell>
          <cell r="G1237" t="str">
            <v>x</v>
          </cell>
          <cell r="M1237" t="str">
            <v>ENFERMEDAD GENERAL</v>
          </cell>
          <cell r="N1237">
            <v>24746</v>
          </cell>
          <cell r="O1237" t="str">
            <v>EPS MUTUAL SER</v>
          </cell>
        </row>
        <row r="1238">
          <cell r="C1238">
            <v>9103837</v>
          </cell>
          <cell r="D1238" t="str">
            <v>PINEDA MONTIEL OSWALDO JOSE</v>
          </cell>
          <cell r="E1238" t="str">
            <v>OPERADOR DE BUSETÓN</v>
          </cell>
          <cell r="G1238" t="str">
            <v>X</v>
          </cell>
          <cell r="M1238" t="str">
            <v>ENFERMEDAD GENERAL</v>
          </cell>
          <cell r="N1238" t="str">
            <v>NA</v>
          </cell>
          <cell r="O1238" t="str">
            <v>SALUD TOTAL E.P.S.</v>
          </cell>
        </row>
        <row r="1239">
          <cell r="C1239">
            <v>9103837</v>
          </cell>
          <cell r="D1239" t="str">
            <v>PINEDA MONTIEL OSWALDO JOSE</v>
          </cell>
          <cell r="E1239" t="str">
            <v>OPERADOR DE BUSETÓN</v>
          </cell>
          <cell r="G1239" t="str">
            <v>X</v>
          </cell>
          <cell r="M1239" t="str">
            <v>ENFERMEDAD GENERAL</v>
          </cell>
          <cell r="N1239" t="str">
            <v>NA</v>
          </cell>
          <cell r="O1239" t="str">
            <v>SALUD TOTAL E.P.S.</v>
          </cell>
        </row>
        <row r="1240">
          <cell r="C1240">
            <v>9103837</v>
          </cell>
          <cell r="D1240" t="str">
            <v>PINEDA MONTIEL OSWALDO JOSE</v>
          </cell>
          <cell r="E1240" t="str">
            <v>OPERADOR DE BUSETÓN</v>
          </cell>
          <cell r="G1240" t="str">
            <v>X</v>
          </cell>
          <cell r="M1240" t="str">
            <v>ENFERMEDAD GENERAL</v>
          </cell>
          <cell r="N1240" t="str">
            <v>NA</v>
          </cell>
          <cell r="O1240" t="str">
            <v>SALUD TOTAL E.P.S.</v>
          </cell>
        </row>
        <row r="1241">
          <cell r="C1241">
            <v>9103837</v>
          </cell>
          <cell r="D1241" t="str">
            <v>PINEDA MONTIEL OSWALDO JOSE</v>
          </cell>
          <cell r="E1241" t="str">
            <v>OPERADOR DE BUSETÓN</v>
          </cell>
          <cell r="G1241" t="str">
            <v>X</v>
          </cell>
          <cell r="M1241" t="str">
            <v>ENFERMEDAD GENERAL</v>
          </cell>
          <cell r="N1241">
            <v>7593133</v>
          </cell>
          <cell r="O1241" t="str">
            <v>SALUD TOTAL E.P.S.</v>
          </cell>
        </row>
        <row r="1242">
          <cell r="C1242">
            <v>3883113</v>
          </cell>
          <cell r="D1242" t="str">
            <v>PIMIENTEL SANTANA LUIS FERNANDO</v>
          </cell>
          <cell r="E1242" t="str">
            <v>OPERADOR DE PADRÓN</v>
          </cell>
          <cell r="G1242" t="str">
            <v>X</v>
          </cell>
          <cell r="M1242" t="str">
            <v>ENFERMEDAD GENERAL</v>
          </cell>
          <cell r="N1242" t="str">
            <v>NT</v>
          </cell>
          <cell r="O1242" t="str">
            <v>SURA E.P.S.</v>
          </cell>
        </row>
        <row r="1243">
          <cell r="C1243">
            <v>1047381840</v>
          </cell>
          <cell r="D1243" t="str">
            <v>PIMIENTA SALTARIN HAROLD DAVID</v>
          </cell>
          <cell r="E1243" t="str">
            <v>OPERADOR DE PADRÓN</v>
          </cell>
          <cell r="G1243" t="str">
            <v>X</v>
          </cell>
          <cell r="M1243" t="str">
            <v>ENFERMEDAD GENERAL</v>
          </cell>
          <cell r="N1243">
            <v>5852123</v>
          </cell>
          <cell r="O1243" t="str">
            <v>NUEVA E.P.S</v>
          </cell>
        </row>
        <row r="1244">
          <cell r="C1244">
            <v>1047381840</v>
          </cell>
          <cell r="D1244" t="str">
            <v>PIMIENTA SALTARIN HAROLD DAVID</v>
          </cell>
          <cell r="E1244" t="str">
            <v>OPERADOR DE PADRÓN</v>
          </cell>
          <cell r="G1244" t="str">
            <v>X</v>
          </cell>
          <cell r="M1244" t="str">
            <v>ENFERMEDAD GENERAL</v>
          </cell>
          <cell r="N1244">
            <v>5874976</v>
          </cell>
          <cell r="O1244" t="str">
            <v>NUEVA E.P.S</v>
          </cell>
        </row>
        <row r="1245">
          <cell r="C1245">
            <v>1047381840</v>
          </cell>
          <cell r="D1245" t="str">
            <v>PIMIENTA SALTARIN HAROLD DAVID</v>
          </cell>
          <cell r="E1245" t="str">
            <v>OPERADOR DE PADRÓN</v>
          </cell>
          <cell r="G1245" t="str">
            <v>X</v>
          </cell>
          <cell r="M1245" t="str">
            <v>ENFERMEDAD GENERAL</v>
          </cell>
          <cell r="N1245">
            <v>5915840</v>
          </cell>
          <cell r="O1245" t="str">
            <v>NUEVA E.P.S</v>
          </cell>
        </row>
        <row r="1246">
          <cell r="C1246">
            <v>1047381840</v>
          </cell>
          <cell r="D1246" t="str">
            <v>PIMIENTA SALTARIN HAROLD DAVID</v>
          </cell>
          <cell r="E1246" t="str">
            <v>OPERADOR DE PADRÓN</v>
          </cell>
          <cell r="G1246" t="str">
            <v>X</v>
          </cell>
          <cell r="M1246" t="str">
            <v>ENFERMEDAD GENERAL</v>
          </cell>
          <cell r="N1246">
            <v>602007856</v>
          </cell>
          <cell r="O1246" t="str">
            <v>NUEVA E.P.S</v>
          </cell>
        </row>
        <row r="1247">
          <cell r="C1247">
            <v>1047381840</v>
          </cell>
          <cell r="D1247" t="str">
            <v>PIMIENTA SALTARIN HAROLD DAVID</v>
          </cell>
          <cell r="E1247" t="str">
            <v>OPERADOR DE PADRÓN</v>
          </cell>
          <cell r="G1247" t="str">
            <v>X</v>
          </cell>
          <cell r="M1247" t="str">
            <v>ENFERMEDAD GENERAL</v>
          </cell>
          <cell r="N1247">
            <v>602199634</v>
          </cell>
          <cell r="O1247" t="str">
            <v>NUEVA E.P.S</v>
          </cell>
        </row>
        <row r="1248">
          <cell r="C1248">
            <v>1047381840</v>
          </cell>
          <cell r="D1248" t="str">
            <v>PIMIENTA SALTARIN HAROLD DAVID</v>
          </cell>
          <cell r="E1248" t="str">
            <v>OPERADOR DE PADRÓN</v>
          </cell>
          <cell r="G1248" t="str">
            <v>X</v>
          </cell>
          <cell r="M1248" t="str">
            <v>ENFERMEDAD GENERAL</v>
          </cell>
          <cell r="N1248">
            <v>602209823</v>
          </cell>
          <cell r="O1248" t="str">
            <v>NUEVA E.P.S</v>
          </cell>
        </row>
        <row r="1249">
          <cell r="C1249">
            <v>1047381840</v>
          </cell>
          <cell r="D1249" t="str">
            <v>PIMIENTA SALTARIN HAROLD DAVID</v>
          </cell>
          <cell r="E1249" t="str">
            <v>OPERADOR DE PADRÓN</v>
          </cell>
          <cell r="G1249" t="str">
            <v>X</v>
          </cell>
          <cell r="M1249" t="str">
            <v>ENFERMEDAD GENERAL</v>
          </cell>
          <cell r="N1249">
            <v>602222730</v>
          </cell>
          <cell r="O1249" t="str">
            <v>NUEVA E.P.S</v>
          </cell>
        </row>
        <row r="1250">
          <cell r="C1250">
            <v>1047381840</v>
          </cell>
          <cell r="D1250" t="str">
            <v>PIMIENTA SALTARIN HAROLD DAVID</v>
          </cell>
          <cell r="E1250" t="str">
            <v>OPERADOR DE PADRÓN</v>
          </cell>
          <cell r="G1250" t="str">
            <v>X</v>
          </cell>
          <cell r="M1250" t="str">
            <v>ENFERMEDAD GENERAL</v>
          </cell>
          <cell r="N1250">
            <v>602245594</v>
          </cell>
          <cell r="O1250" t="str">
            <v>NUEVA E.P.S</v>
          </cell>
        </row>
        <row r="1251">
          <cell r="C1251">
            <v>1047381840</v>
          </cell>
          <cell r="D1251" t="str">
            <v>PIMIENTA SALTARIN HAROLD DAVID</v>
          </cell>
          <cell r="E1251" t="str">
            <v>OPERADOR DE PADRÓN</v>
          </cell>
          <cell r="G1251" t="str">
            <v>X</v>
          </cell>
          <cell r="M1251" t="str">
            <v>ENFERMEDAD GENERAL</v>
          </cell>
          <cell r="N1251">
            <v>602414267</v>
          </cell>
          <cell r="O1251" t="str">
            <v>NUEVA E.P.S</v>
          </cell>
        </row>
        <row r="1252">
          <cell r="C1252">
            <v>1047381840</v>
          </cell>
          <cell r="D1252" t="str">
            <v>PIMIENTA SALTARIN HAROLD DAVID</v>
          </cell>
          <cell r="E1252" t="str">
            <v>OPERADOR DE PADRÓN</v>
          </cell>
          <cell r="G1252" t="str">
            <v>X</v>
          </cell>
          <cell r="M1252" t="str">
            <v>ENFERMEDAD GENERAL</v>
          </cell>
          <cell r="N1252">
            <v>602436124</v>
          </cell>
          <cell r="O1252" t="str">
            <v>NUEVA E.P.S</v>
          </cell>
        </row>
        <row r="1253">
          <cell r="C1253">
            <v>1047381840</v>
          </cell>
          <cell r="D1253" t="str">
            <v>PIMIENTA SALTARIN HAROLD DAVID</v>
          </cell>
          <cell r="E1253" t="str">
            <v>OPERADOR DE PADRÓN</v>
          </cell>
          <cell r="G1253" t="str">
            <v>X</v>
          </cell>
          <cell r="M1253" t="str">
            <v>ENFERMEDAD GENERAL</v>
          </cell>
          <cell r="N1253">
            <v>602496338</v>
          </cell>
          <cell r="O1253" t="str">
            <v>NUEVA E.P.S</v>
          </cell>
        </row>
        <row r="1254">
          <cell r="C1254">
            <v>1047381840</v>
          </cell>
          <cell r="D1254" t="str">
            <v>PIMIENTA SALTARIN HAROLD DAVID</v>
          </cell>
          <cell r="E1254" t="str">
            <v>OPERADOR DE PADRÓN</v>
          </cell>
          <cell r="G1254" t="str">
            <v>X</v>
          </cell>
          <cell r="M1254" t="str">
            <v>ENFERMEDAD GENERAL</v>
          </cell>
          <cell r="N1254">
            <v>7000002459</v>
          </cell>
          <cell r="O1254" t="str">
            <v>NUEVA E.P.S</v>
          </cell>
        </row>
        <row r="1255">
          <cell r="C1255">
            <v>1047381840</v>
          </cell>
          <cell r="D1255" t="str">
            <v>PIMIENTA SALTARIN HAROLD DAVID</v>
          </cell>
          <cell r="E1255" t="str">
            <v>OPERADOR DE PADRÓN</v>
          </cell>
          <cell r="G1255" t="str">
            <v>X</v>
          </cell>
          <cell r="M1255" t="str">
            <v>ENFERMEDAD GENERAL</v>
          </cell>
          <cell r="N1255">
            <v>7000007547</v>
          </cell>
          <cell r="O1255" t="str">
            <v>NUEVA E.P.S</v>
          </cell>
        </row>
        <row r="1256">
          <cell r="C1256">
            <v>1047381840</v>
          </cell>
          <cell r="D1256" t="str">
            <v>PIMIENTA SALTARIN HAROLD DAVID</v>
          </cell>
          <cell r="E1256" t="str">
            <v>OPERADOR DE PADRÓN</v>
          </cell>
          <cell r="G1256" t="str">
            <v>X</v>
          </cell>
          <cell r="M1256" t="str">
            <v>ENFERMEDAD GENERAL</v>
          </cell>
          <cell r="N1256">
            <v>7000017996</v>
          </cell>
          <cell r="O1256" t="str">
            <v>NUEVA E.P.S</v>
          </cell>
        </row>
        <row r="1257">
          <cell r="C1257">
            <v>1047381840</v>
          </cell>
          <cell r="D1257" t="str">
            <v>PIMIENTA SALTARIN HAROLD DAVID</v>
          </cell>
          <cell r="E1257" t="str">
            <v>OPERADOR DE PADRÓN</v>
          </cell>
          <cell r="G1257" t="str">
            <v>X</v>
          </cell>
          <cell r="M1257" t="str">
            <v>ENFERMEDAD GENERAL</v>
          </cell>
          <cell r="N1257">
            <v>7000022267</v>
          </cell>
          <cell r="O1257" t="str">
            <v>NUEVA E.P.S</v>
          </cell>
        </row>
        <row r="1258">
          <cell r="C1258">
            <v>1047381840</v>
          </cell>
          <cell r="D1258" t="str">
            <v>PIMIENTA SALTARIN HAROLD DAVID</v>
          </cell>
          <cell r="E1258" t="str">
            <v>OPERADOR DE PADRÓN</v>
          </cell>
          <cell r="G1258" t="str">
            <v>X</v>
          </cell>
          <cell r="M1258" t="str">
            <v>ENFERMEDAD GENERAL</v>
          </cell>
          <cell r="N1258">
            <v>7318061</v>
          </cell>
          <cell r="O1258" t="str">
            <v>NUEVA E.P.S</v>
          </cell>
        </row>
        <row r="1259">
          <cell r="C1259">
            <v>1047381840</v>
          </cell>
          <cell r="D1259" t="str">
            <v>PIMIENTA SALTARIN HAROLD DAVID</v>
          </cell>
          <cell r="E1259" t="str">
            <v>OPERADOR DE PADRÓN</v>
          </cell>
          <cell r="G1259" t="str">
            <v>X</v>
          </cell>
          <cell r="M1259" t="str">
            <v>ENFERMEDAD GENERAL</v>
          </cell>
          <cell r="N1259">
            <v>7344290</v>
          </cell>
          <cell r="O1259" t="str">
            <v>NUEVA E.P.S</v>
          </cell>
        </row>
        <row r="1260">
          <cell r="C1260">
            <v>1047381840</v>
          </cell>
          <cell r="D1260" t="str">
            <v>PIMIENTA SALTARIN HAROLD DAVID</v>
          </cell>
          <cell r="E1260" t="str">
            <v>OPERADOR DE PADRÓN</v>
          </cell>
          <cell r="G1260" t="str">
            <v>X</v>
          </cell>
          <cell r="M1260" t="str">
            <v>ENFERMEDAD GENERAL</v>
          </cell>
          <cell r="N1260">
            <v>7000030162</v>
          </cell>
          <cell r="O1260" t="str">
            <v>NUEVA E.P.S</v>
          </cell>
        </row>
        <row r="1261">
          <cell r="C1261">
            <v>7921215</v>
          </cell>
          <cell r="D1261" t="str">
            <v>PESTANA GUETTE ALFONSO</v>
          </cell>
          <cell r="E1261" t="str">
            <v>OPERADOR DE PADRÓN</v>
          </cell>
          <cell r="G1261" t="str">
            <v>x</v>
          </cell>
          <cell r="M1261" t="str">
            <v>ENFERMEDAD GENERAL</v>
          </cell>
          <cell r="N1261">
            <v>67724</v>
          </cell>
          <cell r="O1261" t="str">
            <v>FAMISANAR E.P.S</v>
          </cell>
        </row>
        <row r="1262">
          <cell r="C1262">
            <v>7921215</v>
          </cell>
          <cell r="D1262" t="str">
            <v>PESTANA GUETTE ALFONSO</v>
          </cell>
          <cell r="E1262" t="str">
            <v>OPERADOR DE PADRÓN</v>
          </cell>
          <cell r="G1262" t="str">
            <v>X</v>
          </cell>
          <cell r="M1262" t="str">
            <v>ENFERMEDAD GENERAL</v>
          </cell>
          <cell r="N1262">
            <v>7921215</v>
          </cell>
          <cell r="O1262" t="str">
            <v>FAMISANAR E.P.S</v>
          </cell>
        </row>
        <row r="1263">
          <cell r="C1263">
            <v>7921215</v>
          </cell>
          <cell r="D1263" t="str">
            <v>PESTANA GUETTE ALFONSO</v>
          </cell>
          <cell r="E1263" t="str">
            <v>OPERADOR DE PADRÓN</v>
          </cell>
          <cell r="G1263" t="str">
            <v>x</v>
          </cell>
          <cell r="M1263" t="str">
            <v>ENFERMEDAD GENERAL</v>
          </cell>
          <cell r="N1263">
            <v>68751</v>
          </cell>
          <cell r="O1263" t="str">
            <v>FAMISANAR E.P.S</v>
          </cell>
        </row>
        <row r="1264">
          <cell r="C1264">
            <v>73143477</v>
          </cell>
          <cell r="D1264" t="str">
            <v>PEREZ VELASCO VICTOR MANUEL</v>
          </cell>
          <cell r="E1264" t="str">
            <v>OPERADOR DE PADRÓN</v>
          </cell>
          <cell r="G1264" t="str">
            <v>X</v>
          </cell>
          <cell r="M1264" t="str">
            <v>ENFERMEDAD GENERAL</v>
          </cell>
          <cell r="N1264">
            <v>327114</v>
          </cell>
          <cell r="O1264" t="str">
            <v>SALUD TOTAL E.P.S.</v>
          </cell>
        </row>
        <row r="1265">
          <cell r="C1265">
            <v>73143477</v>
          </cell>
          <cell r="D1265" t="str">
            <v>PEREZ VELASCO VICTOR MANUEL</v>
          </cell>
          <cell r="E1265" t="str">
            <v>OPERADOR DE PADRÓN</v>
          </cell>
          <cell r="G1265" t="str">
            <v>X</v>
          </cell>
          <cell r="M1265" t="str">
            <v>ENFERMEDAD GENERAL</v>
          </cell>
          <cell r="N1265">
            <v>177473488</v>
          </cell>
          <cell r="O1265" t="str">
            <v>SALUD TOTAL E.P.S.</v>
          </cell>
        </row>
        <row r="1266">
          <cell r="C1266">
            <v>73143477</v>
          </cell>
          <cell r="D1266" t="str">
            <v>PEREZ VELASCO VICTOR MANUEL</v>
          </cell>
          <cell r="E1266" t="str">
            <v>OPERADOR DE PADRÓN</v>
          </cell>
          <cell r="G1266" t="str">
            <v>X</v>
          </cell>
          <cell r="M1266" t="str">
            <v>ENFERMEDAD GENERAL</v>
          </cell>
          <cell r="N1266">
            <v>4910488</v>
          </cell>
          <cell r="O1266" t="str">
            <v>SALUD TOTAL E.P.S.</v>
          </cell>
        </row>
        <row r="1267">
          <cell r="C1267">
            <v>73143477</v>
          </cell>
          <cell r="D1267" t="str">
            <v>PEREZ VELASCO VICTOR MANUEL</v>
          </cell>
          <cell r="E1267" t="str">
            <v>OPERADOR DE PADRÓN</v>
          </cell>
          <cell r="G1267" t="str">
            <v>X</v>
          </cell>
          <cell r="M1267" t="str">
            <v>ENFERMEDAD GENERAL</v>
          </cell>
          <cell r="N1267">
            <v>5034607</v>
          </cell>
          <cell r="O1267" t="str">
            <v>SALUD TOTAL E.P.S.</v>
          </cell>
        </row>
        <row r="1268">
          <cell r="C1268">
            <v>73143477</v>
          </cell>
          <cell r="D1268" t="str">
            <v>PEREZ VELASCO VICTOR MANUEL</v>
          </cell>
          <cell r="E1268" t="str">
            <v>OPERADOR DE PADRÓN</v>
          </cell>
          <cell r="G1268" t="str">
            <v>X</v>
          </cell>
          <cell r="M1268" t="str">
            <v>ENFERMEDAD GENERAL</v>
          </cell>
          <cell r="N1268">
            <v>467093</v>
          </cell>
          <cell r="O1268" t="str">
            <v>SALUD TOTAL E.P.S.</v>
          </cell>
        </row>
        <row r="1269">
          <cell r="C1269">
            <v>73143477</v>
          </cell>
          <cell r="D1269" t="str">
            <v>PEREZ VELASCO VICTOR MANUEL</v>
          </cell>
          <cell r="E1269" t="str">
            <v>OPERADOR DE PADRÓN</v>
          </cell>
          <cell r="L1269" t="str">
            <v>X</v>
          </cell>
          <cell r="M1269" t="str">
            <v>AISLAMIENTO PREVENTIVO</v>
          </cell>
          <cell r="N1269" t="str">
            <v>NT</v>
          </cell>
          <cell r="O1269" t="str">
            <v>SALUD TOTAL E.P.S.</v>
          </cell>
        </row>
        <row r="1270">
          <cell r="C1270">
            <v>73143477</v>
          </cell>
          <cell r="D1270" t="str">
            <v>PEREZ VELASCO VICTOR MANUEL</v>
          </cell>
          <cell r="E1270" t="str">
            <v>OPERADOR DE PADRÓN</v>
          </cell>
          <cell r="G1270" t="str">
            <v>X</v>
          </cell>
          <cell r="M1270" t="str">
            <v>ENFERMEDAD GENERAL</v>
          </cell>
          <cell r="N1270">
            <v>15823832</v>
          </cell>
          <cell r="O1270" t="str">
            <v>SALUD TOTAL E.P.S.</v>
          </cell>
        </row>
        <row r="1271">
          <cell r="C1271">
            <v>73143477</v>
          </cell>
          <cell r="D1271" t="str">
            <v>PEREZ VELASCO VICTOR MANUEL</v>
          </cell>
          <cell r="E1271" t="str">
            <v>OPERADOR DE PADRÓN</v>
          </cell>
          <cell r="G1271" t="str">
            <v>X</v>
          </cell>
          <cell r="M1271" t="str">
            <v>ENFERMEDAD GENERAL</v>
          </cell>
          <cell r="N1271">
            <v>17509009</v>
          </cell>
          <cell r="O1271" t="str">
            <v>SALUD TOTAL E.P.S.</v>
          </cell>
        </row>
        <row r="1272">
          <cell r="C1272">
            <v>73143477</v>
          </cell>
          <cell r="D1272" t="str">
            <v>PEREZ VELASCO VICTOR MANUEL</v>
          </cell>
          <cell r="E1272" t="str">
            <v>OPERADOR DE PADRÓN</v>
          </cell>
          <cell r="G1272" t="str">
            <v>X</v>
          </cell>
          <cell r="M1272" t="str">
            <v>ENFERMEDAD GENERAL</v>
          </cell>
          <cell r="N1272">
            <v>152523993</v>
          </cell>
          <cell r="O1272" t="str">
            <v>SALUD TOTAL E.P.S.</v>
          </cell>
        </row>
        <row r="1273">
          <cell r="C1273">
            <v>73143477</v>
          </cell>
          <cell r="D1273" t="str">
            <v>PEREZ VELASCO VICTOR MANUEL</v>
          </cell>
          <cell r="E1273" t="str">
            <v>OPERADOR DE PADRÓN</v>
          </cell>
          <cell r="G1273" t="str">
            <v>x</v>
          </cell>
          <cell r="M1273" t="str">
            <v>ENFERMEDAD GENERAL</v>
          </cell>
          <cell r="N1273">
            <v>172087269</v>
          </cell>
          <cell r="O1273" t="str">
            <v>SALUD TOTAL E.P.S.</v>
          </cell>
        </row>
        <row r="1274">
          <cell r="C1274">
            <v>73143477</v>
          </cell>
          <cell r="D1274" t="str">
            <v>PEREZ VELASCO VICTOR MANUEL</v>
          </cell>
          <cell r="E1274" t="str">
            <v>OPERADOR DE PADRÓN</v>
          </cell>
          <cell r="G1274" t="str">
            <v>x</v>
          </cell>
          <cell r="M1274" t="str">
            <v>ENFERMEDAD GENERAL</v>
          </cell>
          <cell r="N1274">
            <v>178432125</v>
          </cell>
          <cell r="O1274" t="str">
            <v>SALUD TOTAL E.P.S.</v>
          </cell>
        </row>
        <row r="1275">
          <cell r="C1275">
            <v>1047364807</v>
          </cell>
          <cell r="D1275" t="str">
            <v>PEREZ PEDROZA ALEJANDRO LUIS</v>
          </cell>
          <cell r="E1275" t="str">
            <v>OPERADOR DE PADRÓN</v>
          </cell>
          <cell r="G1275" t="str">
            <v>X</v>
          </cell>
          <cell r="M1275" t="str">
            <v>ENFERMEDAD GENERAL</v>
          </cell>
          <cell r="N1275" t="str">
            <v>NT</v>
          </cell>
          <cell r="O1275" t="str">
            <v>SANITAS E.P.S</v>
          </cell>
        </row>
        <row r="1276">
          <cell r="C1276">
            <v>1047364807</v>
          </cell>
          <cell r="D1276" t="str">
            <v>PEREZ PEDROZA ALEJANDRO LUIS</v>
          </cell>
          <cell r="E1276" t="str">
            <v>OPERADOR DE PADRÓN</v>
          </cell>
          <cell r="G1276" t="str">
            <v>X</v>
          </cell>
          <cell r="M1276" t="str">
            <v>ENFERMEDAD GENERAL</v>
          </cell>
          <cell r="N1276">
            <v>5871418</v>
          </cell>
          <cell r="O1276" t="str">
            <v>SANITAS E.P.S</v>
          </cell>
        </row>
        <row r="1277">
          <cell r="C1277">
            <v>1047364807</v>
          </cell>
          <cell r="D1277" t="str">
            <v>PEREZ PEDROZA ALEJANDRO LUIS</v>
          </cell>
          <cell r="E1277" t="str">
            <v>OPERADOR DE PADRÓN</v>
          </cell>
          <cell r="L1277" t="str">
            <v>X</v>
          </cell>
          <cell r="M1277" t="str">
            <v>AISLAMIENTO PREVENTIVO</v>
          </cell>
          <cell r="N1277" t="str">
            <v>NT</v>
          </cell>
          <cell r="O1277" t="str">
            <v>SANITAS E.P.S</v>
          </cell>
        </row>
        <row r="1278">
          <cell r="C1278">
            <v>1047364807</v>
          </cell>
          <cell r="D1278" t="str">
            <v>PEREZ PEDROZA ALEJANDRO LUIS</v>
          </cell>
          <cell r="E1278" t="str">
            <v>OPERADOR DE PADRÓN</v>
          </cell>
          <cell r="G1278" t="str">
            <v>X</v>
          </cell>
          <cell r="M1278" t="str">
            <v>ENFERMEDAD GENERAL</v>
          </cell>
          <cell r="N1278">
            <v>6380315</v>
          </cell>
          <cell r="O1278" t="str">
            <v>SANITAS E.P.S</v>
          </cell>
        </row>
        <row r="1279">
          <cell r="C1279">
            <v>1047364807</v>
          </cell>
          <cell r="D1279" t="str">
            <v>PEREZ PEDROZA ALEJANDRO LUIS</v>
          </cell>
          <cell r="E1279" t="str">
            <v>OPERADOR DE PADRÓN</v>
          </cell>
          <cell r="G1279" t="str">
            <v>X</v>
          </cell>
          <cell r="M1279" t="str">
            <v>ENFERMEDAD GENERAL</v>
          </cell>
          <cell r="N1279" t="str">
            <v>NT</v>
          </cell>
          <cell r="O1279" t="str">
            <v>SANITAS E.P.S</v>
          </cell>
        </row>
        <row r="1280">
          <cell r="C1280">
            <v>1047364807</v>
          </cell>
          <cell r="D1280" t="str">
            <v>PEREZ PEDROZA ALEJANDRO LUIS</v>
          </cell>
          <cell r="E1280" t="str">
            <v>OPERADOR DE PADRÓN</v>
          </cell>
          <cell r="G1280" t="str">
            <v>X</v>
          </cell>
          <cell r="M1280" t="str">
            <v>ENFERMEDAD GENERAL</v>
          </cell>
          <cell r="N1280" t="str">
            <v>NT</v>
          </cell>
          <cell r="O1280" t="str">
            <v>SANITAS E.P.S</v>
          </cell>
        </row>
        <row r="1281">
          <cell r="C1281">
            <v>1047364807</v>
          </cell>
          <cell r="D1281" t="str">
            <v>PEREZ PEDROZA ALEJANDRO LUIS</v>
          </cell>
          <cell r="E1281" t="str">
            <v>OPERADOR DE PADRÓN</v>
          </cell>
          <cell r="G1281" t="str">
            <v>X</v>
          </cell>
          <cell r="M1281" t="str">
            <v>ENFERMEDAD GENERAL</v>
          </cell>
          <cell r="N1281">
            <v>7749052</v>
          </cell>
          <cell r="O1281" t="str">
            <v>SANITAS E.P.S</v>
          </cell>
        </row>
        <row r="1282">
          <cell r="C1282">
            <v>1047364807</v>
          </cell>
          <cell r="D1282" t="str">
            <v>PEREZ PEDROZA ALEJANDRO LUIS</v>
          </cell>
          <cell r="E1282" t="str">
            <v>OPERADOR DE PADRÓN</v>
          </cell>
          <cell r="G1282" t="str">
            <v>X</v>
          </cell>
          <cell r="M1282" t="str">
            <v>ENFERMEDAD GENERAL</v>
          </cell>
          <cell r="N1282">
            <v>7758884</v>
          </cell>
          <cell r="O1282" t="str">
            <v>SANITAS E.P.S</v>
          </cell>
        </row>
        <row r="1283">
          <cell r="C1283">
            <v>1047364807</v>
          </cell>
          <cell r="D1283" t="str">
            <v>PEREZ PEDROZA ALEJANDRO LUIS</v>
          </cell>
          <cell r="E1283" t="str">
            <v>OPERADOR DE PADRÓN</v>
          </cell>
          <cell r="G1283" t="str">
            <v>X</v>
          </cell>
          <cell r="M1283" t="str">
            <v>ENFERMEDAD GENERAL</v>
          </cell>
          <cell r="N1283">
            <v>7857651</v>
          </cell>
          <cell r="O1283" t="str">
            <v>SANITAS E.P.S</v>
          </cell>
        </row>
        <row r="1284">
          <cell r="C1284">
            <v>1047364807</v>
          </cell>
          <cell r="D1284" t="str">
            <v>PEREZ PEDROZA ALEJANDRO LUIS</v>
          </cell>
          <cell r="E1284" t="str">
            <v>OPERADOR DE PADRÓN</v>
          </cell>
          <cell r="G1284" t="str">
            <v>X</v>
          </cell>
          <cell r="M1284" t="str">
            <v>ENFERMEDAD GENERAL</v>
          </cell>
          <cell r="N1284">
            <v>7864887</v>
          </cell>
          <cell r="O1284" t="str">
            <v>SANITAS E.P.S</v>
          </cell>
        </row>
        <row r="1285">
          <cell r="C1285">
            <v>1047364807</v>
          </cell>
          <cell r="D1285" t="str">
            <v>PEREZ PEDROZA ALEJANDRO LUIS</v>
          </cell>
          <cell r="E1285" t="str">
            <v>OPERADOR DE PADRÓN</v>
          </cell>
          <cell r="G1285" t="str">
            <v>X</v>
          </cell>
          <cell r="M1285" t="str">
            <v>ENFERMEDAD GENERAL</v>
          </cell>
          <cell r="N1285">
            <v>8243677</v>
          </cell>
          <cell r="O1285" t="str">
            <v>SANITAS E.P.S</v>
          </cell>
        </row>
        <row r="1286">
          <cell r="C1286">
            <v>1047364807</v>
          </cell>
          <cell r="D1286" t="str">
            <v>PEREZ PEDROZA ALEJANDRO LUIS</v>
          </cell>
          <cell r="E1286" t="str">
            <v>OPERADOR DE PADRÓN</v>
          </cell>
          <cell r="G1286" t="str">
            <v>X</v>
          </cell>
          <cell r="M1286" t="str">
            <v>ENFERMEDAD GENERAL</v>
          </cell>
          <cell r="N1286">
            <v>8624538</v>
          </cell>
          <cell r="O1286" t="str">
            <v>SANITAS E.P.S</v>
          </cell>
        </row>
        <row r="1287">
          <cell r="C1287">
            <v>1047364807</v>
          </cell>
          <cell r="D1287" t="str">
            <v>PEREZ PEDROZA ALEJANDRO LUIS</v>
          </cell>
          <cell r="E1287" t="str">
            <v>OPERADOR DE PADRÓN</v>
          </cell>
          <cell r="G1287" t="str">
            <v>x</v>
          </cell>
          <cell r="M1287" t="str">
            <v>ENFERMEDAD GENERAL</v>
          </cell>
          <cell r="N1287">
            <v>9071445</v>
          </cell>
          <cell r="O1287" t="str">
            <v>SANITAS E.P.S</v>
          </cell>
        </row>
        <row r="1288">
          <cell r="C1288">
            <v>1047364807</v>
          </cell>
          <cell r="D1288" t="str">
            <v>PEREZ PEDROZA ALEJANDRO LUIS</v>
          </cell>
          <cell r="E1288" t="str">
            <v>OPERADOR DE PADRÓN</v>
          </cell>
          <cell r="G1288" t="str">
            <v>X</v>
          </cell>
          <cell r="M1288" t="str">
            <v>ENFERMEDAD GENERAL</v>
          </cell>
          <cell r="N1288">
            <v>9081128</v>
          </cell>
          <cell r="O1288" t="str">
            <v>SANITAS E.P.S</v>
          </cell>
        </row>
        <row r="1289">
          <cell r="C1289">
            <v>1047364807</v>
          </cell>
          <cell r="D1289" t="str">
            <v>PEREZ PEDROZA ALEJANDRO LUIS</v>
          </cell>
          <cell r="E1289" t="str">
            <v>OPERADOR DE PADRÓN</v>
          </cell>
          <cell r="G1289" t="str">
            <v>X</v>
          </cell>
          <cell r="M1289" t="str">
            <v>ENFERMEDAD GENERAL</v>
          </cell>
          <cell r="N1289" t="str">
            <v>N/A</v>
          </cell>
          <cell r="O1289" t="str">
            <v>CENTRO DE ODONTOLOGIA ESTETICA</v>
          </cell>
        </row>
        <row r="1290">
          <cell r="C1290">
            <v>1047364807</v>
          </cell>
          <cell r="D1290" t="str">
            <v>PEREZ PEDROZA ALEJANDRO LUIS</v>
          </cell>
          <cell r="E1290" t="str">
            <v>OPERADOR DE PADRÓN</v>
          </cell>
          <cell r="G1290" t="str">
            <v>X</v>
          </cell>
          <cell r="M1290" t="str">
            <v>ENFERMEDAD GENERAL</v>
          </cell>
          <cell r="N1290">
            <v>9157320</v>
          </cell>
          <cell r="O1290" t="str">
            <v>SANITAS E.P.S</v>
          </cell>
        </row>
        <row r="1291">
          <cell r="C1291">
            <v>1047416363</v>
          </cell>
          <cell r="D1291" t="str">
            <v>PEREZ MELENDEZ LUIS ALBERTO</v>
          </cell>
          <cell r="E1291" t="str">
            <v>OPERADOR DE PADRÓN</v>
          </cell>
          <cell r="G1291" t="str">
            <v>X</v>
          </cell>
          <cell r="M1291" t="str">
            <v>ENFERMEDAD GENERAL</v>
          </cell>
          <cell r="N1291">
            <v>183115991</v>
          </cell>
          <cell r="O1291" t="str">
            <v>SALUD TOTAL E.P.S.</v>
          </cell>
        </row>
        <row r="1292">
          <cell r="C1292">
            <v>1047416363</v>
          </cell>
          <cell r="D1292" t="str">
            <v>PEREZ MELENDEZ LUIS ALBERTO</v>
          </cell>
          <cell r="E1292" t="str">
            <v>OPERADOR DE PADRÓN</v>
          </cell>
          <cell r="G1292" t="str">
            <v>X</v>
          </cell>
          <cell r="M1292" t="str">
            <v>ENFERMEDAD GENERAL</v>
          </cell>
          <cell r="N1292">
            <v>4646609</v>
          </cell>
          <cell r="O1292" t="str">
            <v>SALUD TOTAL E.P.S.</v>
          </cell>
        </row>
        <row r="1293">
          <cell r="C1293">
            <v>1047416363</v>
          </cell>
          <cell r="D1293" t="str">
            <v>PEREZ MELENDEZ LUIS ALBERTO</v>
          </cell>
          <cell r="E1293" t="str">
            <v>OPERADOR DE PADRÓN</v>
          </cell>
          <cell r="G1293" t="str">
            <v>X</v>
          </cell>
          <cell r="M1293" t="str">
            <v>ENFERMEDAD GENERAL</v>
          </cell>
          <cell r="N1293">
            <v>5044761</v>
          </cell>
          <cell r="O1293" t="str">
            <v>SANITAS E.P.S</v>
          </cell>
        </row>
        <row r="1294">
          <cell r="C1294">
            <v>1047416363</v>
          </cell>
          <cell r="D1294" t="str">
            <v>PEREZ MELENDEZ LUIS ALBERTO</v>
          </cell>
          <cell r="E1294" t="str">
            <v>OPERADOR DE PADRÓN</v>
          </cell>
          <cell r="G1294" t="str">
            <v>X</v>
          </cell>
          <cell r="M1294" t="str">
            <v>ENFERMEDAD GENERAL</v>
          </cell>
          <cell r="N1294" t="str">
            <v>NT</v>
          </cell>
          <cell r="O1294" t="str">
            <v>SANITAS E.P.S</v>
          </cell>
        </row>
        <row r="1295">
          <cell r="C1295">
            <v>1047416363</v>
          </cell>
          <cell r="D1295" t="str">
            <v>PEREZ MELENDEZ LUIS ALBERTO</v>
          </cell>
          <cell r="E1295" t="str">
            <v>OPERADOR DE PADRÓN</v>
          </cell>
          <cell r="G1295" t="str">
            <v>X</v>
          </cell>
          <cell r="M1295" t="str">
            <v>ENFERMEDAD GENERAL</v>
          </cell>
          <cell r="N1295" t="str">
            <v>NT</v>
          </cell>
          <cell r="O1295" t="str">
            <v>SANITAS E.P.S</v>
          </cell>
        </row>
        <row r="1296">
          <cell r="C1296">
            <v>1047416363</v>
          </cell>
          <cell r="D1296" t="str">
            <v>PEREZ MELENDEZ LUIS ALBERTO</v>
          </cell>
          <cell r="E1296" t="str">
            <v>OPERADOR DE PADRÓN</v>
          </cell>
          <cell r="L1296" t="str">
            <v>X</v>
          </cell>
          <cell r="M1296" t="str">
            <v>AISLAMIENTO PREVENTIVO</v>
          </cell>
          <cell r="N1296" t="str">
            <v>NT</v>
          </cell>
          <cell r="O1296" t="str">
            <v>SANITAS E.P.S</v>
          </cell>
        </row>
        <row r="1297">
          <cell r="C1297">
            <v>1047416363</v>
          </cell>
          <cell r="D1297" t="str">
            <v>PEREZ MELENDEZ LUIS ALBERTO</v>
          </cell>
          <cell r="E1297" t="str">
            <v>OPERADOR DE PADRÓN</v>
          </cell>
          <cell r="G1297" t="str">
            <v>X</v>
          </cell>
          <cell r="M1297" t="str">
            <v>ENFERMEDAD GENERAL</v>
          </cell>
          <cell r="N1297">
            <v>5955220</v>
          </cell>
          <cell r="O1297" t="str">
            <v>SANITAS E.P.S</v>
          </cell>
        </row>
        <row r="1298">
          <cell r="C1298">
            <v>1047416363</v>
          </cell>
          <cell r="D1298" t="str">
            <v>PEREZ MELENDEZ LUIS ALBERTO</v>
          </cell>
          <cell r="E1298" t="str">
            <v>OPERADOR DE PADRÓN</v>
          </cell>
          <cell r="G1298" t="str">
            <v>X</v>
          </cell>
          <cell r="M1298" t="str">
            <v>ENFERMEDAD GENERAL</v>
          </cell>
          <cell r="N1298">
            <v>6164633</v>
          </cell>
          <cell r="O1298" t="str">
            <v>SANITAS E.P.S</v>
          </cell>
        </row>
        <row r="1299">
          <cell r="C1299">
            <v>1047416363</v>
          </cell>
          <cell r="D1299" t="str">
            <v>PEREZ MELENDEZ LUIS ALBERTO</v>
          </cell>
          <cell r="E1299" t="str">
            <v>OPERADOR DE PADRÓN</v>
          </cell>
          <cell r="G1299" t="str">
            <v>X</v>
          </cell>
          <cell r="M1299" t="str">
            <v>ENFERMEDAD GENERAL</v>
          </cell>
          <cell r="N1299">
            <v>6401721</v>
          </cell>
          <cell r="O1299" t="str">
            <v>SANITAS E.P.S</v>
          </cell>
        </row>
        <row r="1300">
          <cell r="C1300">
            <v>1047416363</v>
          </cell>
          <cell r="D1300" t="str">
            <v>PEREZ MELENDEZ LUIS ALBERTO</v>
          </cell>
          <cell r="E1300" t="str">
            <v>OPERADOR DE PADRÓN</v>
          </cell>
          <cell r="G1300" t="str">
            <v>X</v>
          </cell>
          <cell r="M1300" t="str">
            <v>ENFERMEDAD GENERAL</v>
          </cell>
          <cell r="N1300" t="str">
            <v>NT</v>
          </cell>
          <cell r="O1300" t="str">
            <v>SANITAS E.P.S</v>
          </cell>
        </row>
        <row r="1301">
          <cell r="C1301">
            <v>1047416363</v>
          </cell>
          <cell r="D1301" t="str">
            <v>PEREZ MELENDEZ LUIS ALBERTO</v>
          </cell>
          <cell r="E1301" t="str">
            <v>OPERADOR DE PADRÓN</v>
          </cell>
          <cell r="G1301" t="str">
            <v>X</v>
          </cell>
          <cell r="M1301" t="str">
            <v>ENFERMEDAD GENERAL</v>
          </cell>
          <cell r="N1301" t="str">
            <v>NT</v>
          </cell>
          <cell r="O1301" t="str">
            <v>SANITAS E.P.S</v>
          </cell>
        </row>
        <row r="1302">
          <cell r="C1302">
            <v>1047416363</v>
          </cell>
          <cell r="D1302" t="str">
            <v>PEREZ MELENDEZ LUIS ALBERTO</v>
          </cell>
          <cell r="E1302" t="str">
            <v>OPERADOR DE PADRÓN</v>
          </cell>
          <cell r="G1302" t="str">
            <v>X</v>
          </cell>
          <cell r="M1302" t="str">
            <v>ENFERMEDAD GENERAL</v>
          </cell>
          <cell r="N1302" t="str">
            <v>NT</v>
          </cell>
          <cell r="O1302" t="str">
            <v>SANITAS E.P.S</v>
          </cell>
        </row>
        <row r="1303">
          <cell r="C1303">
            <v>1047416363</v>
          </cell>
          <cell r="D1303" t="str">
            <v>PEREZ MELENDEZ LUIS ALBERTO</v>
          </cell>
          <cell r="E1303" t="str">
            <v>OPERADOR DE PADRÓN</v>
          </cell>
          <cell r="F1303" t="str">
            <v>X</v>
          </cell>
          <cell r="M1303" t="str">
            <v>ACCIDENTE DE TRABAJO</v>
          </cell>
          <cell r="N1303">
            <v>115047</v>
          </cell>
          <cell r="O1303" t="str">
            <v>ARL SURA</v>
          </cell>
        </row>
        <row r="1304">
          <cell r="C1304">
            <v>1047416363</v>
          </cell>
          <cell r="D1304" t="str">
            <v>PEREZ MELENDEZ LUIS ALBERTO</v>
          </cell>
          <cell r="E1304" t="str">
            <v>OPERADOR DE PADRÓN</v>
          </cell>
          <cell r="G1304" t="str">
            <v>X</v>
          </cell>
          <cell r="M1304" t="str">
            <v>ENFERMEDAD GENERAL</v>
          </cell>
          <cell r="N1304" t="str">
            <v>NT</v>
          </cell>
          <cell r="O1304" t="str">
            <v>SANITAS E.P.S</v>
          </cell>
        </row>
        <row r="1305">
          <cell r="C1305">
            <v>1047416363</v>
          </cell>
          <cell r="D1305" t="str">
            <v>PEREZ MELENDEZ LUIS ALBERTO</v>
          </cell>
          <cell r="E1305" t="str">
            <v>OPERADOR DE PADRÓN</v>
          </cell>
          <cell r="G1305" t="str">
            <v>X</v>
          </cell>
          <cell r="M1305" t="str">
            <v>ENFERMEDAD GENERAL</v>
          </cell>
          <cell r="N1305" t="str">
            <v>NT</v>
          </cell>
          <cell r="O1305" t="str">
            <v>SANITAS E.P.S</v>
          </cell>
        </row>
        <row r="1306">
          <cell r="C1306">
            <v>1047416363</v>
          </cell>
          <cell r="D1306" t="str">
            <v>PEREZ MELENDEZ LUIS ALBERTO</v>
          </cell>
          <cell r="E1306" t="str">
            <v>OPERADOR DE PADRÓN</v>
          </cell>
          <cell r="G1306" t="str">
            <v>X</v>
          </cell>
          <cell r="M1306" t="str">
            <v>ENFERMEDAD GENERAL</v>
          </cell>
          <cell r="N1306" t="str">
            <v>NT</v>
          </cell>
          <cell r="O1306" t="str">
            <v>SANITAS E.P.S</v>
          </cell>
        </row>
        <row r="1307">
          <cell r="C1307">
            <v>1047416363</v>
          </cell>
          <cell r="D1307" t="str">
            <v>PEREZ MELENDEZ LUIS ALBERTO</v>
          </cell>
          <cell r="E1307" t="str">
            <v>OPERADOR DE PADRÓN</v>
          </cell>
          <cell r="G1307" t="str">
            <v>X</v>
          </cell>
          <cell r="M1307" t="str">
            <v>ENFERMEDAD GENERAL</v>
          </cell>
          <cell r="N1307" t="str">
            <v>NT</v>
          </cell>
          <cell r="O1307" t="str">
            <v>SANITAS E.P.S</v>
          </cell>
        </row>
        <row r="1308">
          <cell r="C1308">
            <v>1047416363</v>
          </cell>
          <cell r="D1308" t="str">
            <v>PEREZ MELENDEZ LUIS ALBERTO</v>
          </cell>
          <cell r="E1308" t="str">
            <v>OPERADOR DE PADRÓN</v>
          </cell>
          <cell r="G1308" t="str">
            <v>X</v>
          </cell>
          <cell r="M1308" t="str">
            <v>ENFERMEDAD GENERAL</v>
          </cell>
          <cell r="N1308" t="str">
            <v>NT</v>
          </cell>
        </row>
        <row r="1309">
          <cell r="C1309">
            <v>1047416363</v>
          </cell>
          <cell r="D1309" t="str">
            <v>PEREZ MELENDEZ LUIS ALBERTO</v>
          </cell>
          <cell r="E1309" t="str">
            <v>OPERADOR DE PADRÓN</v>
          </cell>
          <cell r="G1309" t="str">
            <v>X</v>
          </cell>
          <cell r="M1309" t="str">
            <v>ENFERMEDAD GENERAL</v>
          </cell>
          <cell r="N1309">
            <v>7805602</v>
          </cell>
          <cell r="O1309" t="str">
            <v>SANITAS E.P.S</v>
          </cell>
        </row>
        <row r="1310">
          <cell r="C1310">
            <v>1047416363</v>
          </cell>
          <cell r="D1310" t="str">
            <v>PEREZ MELENDEZ LUIS ALBERTO</v>
          </cell>
          <cell r="E1310" t="str">
            <v>OPERADOR DE PADRÓN</v>
          </cell>
          <cell r="G1310" t="str">
            <v>X</v>
          </cell>
          <cell r="M1310" t="str">
            <v>ENFERMEDAD GENERAL</v>
          </cell>
          <cell r="N1310">
            <v>7815269</v>
          </cell>
          <cell r="O1310" t="str">
            <v>SANITAS E.P.S</v>
          </cell>
        </row>
        <row r="1311">
          <cell r="C1311">
            <v>1047416363</v>
          </cell>
          <cell r="D1311" t="str">
            <v>PEREZ MELENDEZ LUIS ALBERTO</v>
          </cell>
          <cell r="E1311" t="str">
            <v>OPERADOR DE PADRÓN</v>
          </cell>
          <cell r="G1311" t="str">
            <v>X</v>
          </cell>
          <cell r="M1311" t="str">
            <v>ENFERMEDAD GENERAL</v>
          </cell>
          <cell r="N1311">
            <v>7835457</v>
          </cell>
          <cell r="O1311" t="str">
            <v>SANITAS E.P.S</v>
          </cell>
        </row>
        <row r="1312">
          <cell r="C1312">
            <v>1047416363</v>
          </cell>
          <cell r="D1312" t="str">
            <v>PEREZ MELENDEZ LUIS ALBERTO</v>
          </cell>
          <cell r="E1312" t="str">
            <v>OPERADOR DE PADRÓN</v>
          </cell>
          <cell r="G1312" t="str">
            <v>x</v>
          </cell>
          <cell r="M1312" t="str">
            <v>ENFERMEDAD GENERAL</v>
          </cell>
          <cell r="N1312">
            <v>8955301</v>
          </cell>
          <cell r="O1312" t="str">
            <v>SANITAS E.P.S</v>
          </cell>
        </row>
        <row r="1313">
          <cell r="C1313">
            <v>1047416363</v>
          </cell>
          <cell r="D1313" t="str">
            <v>PEREZ MELENDEZ LUIS ALBERTO</v>
          </cell>
          <cell r="E1313" t="str">
            <v>OPERADOR DE PADRÓN</v>
          </cell>
          <cell r="G1313" t="str">
            <v>X</v>
          </cell>
          <cell r="M1313" t="str">
            <v>ENFERMEDAD GENERAL</v>
          </cell>
          <cell r="N1313">
            <v>8957909</v>
          </cell>
          <cell r="O1313" t="str">
            <v>SANITAS E.P.S</v>
          </cell>
        </row>
        <row r="1314">
          <cell r="C1314">
            <v>1047416363</v>
          </cell>
          <cell r="D1314" t="str">
            <v>PEREZ MELENDEZ LUIS ALBERTO</v>
          </cell>
          <cell r="E1314" t="str">
            <v>OPERADOR DE PADRÓN</v>
          </cell>
          <cell r="G1314" t="str">
            <v>X</v>
          </cell>
          <cell r="M1314" t="str">
            <v>ENFERMEDAD GENERAL</v>
          </cell>
          <cell r="N1314">
            <v>8969877</v>
          </cell>
          <cell r="O1314" t="str">
            <v>SANITAS E.P.S</v>
          </cell>
        </row>
        <row r="1315">
          <cell r="C1315">
            <v>1047416363</v>
          </cell>
          <cell r="D1315" t="str">
            <v>PEREZ MELENDEZ LUIS ALBERTO</v>
          </cell>
          <cell r="E1315" t="str">
            <v>OPERADOR DE PADRÓN</v>
          </cell>
          <cell r="G1315" t="str">
            <v>x</v>
          </cell>
          <cell r="M1315" t="str">
            <v>ENFERMEDAD GENERAL</v>
          </cell>
          <cell r="N1315">
            <v>8975074</v>
          </cell>
          <cell r="O1315" t="str">
            <v>SANITAS E.P.S</v>
          </cell>
        </row>
        <row r="1316">
          <cell r="C1316">
            <v>1047416363</v>
          </cell>
          <cell r="D1316" t="str">
            <v>PEREZ MELENDEZ LUIS ALBERTO</v>
          </cell>
          <cell r="E1316" t="str">
            <v>OPERADOR DE PADRÓN</v>
          </cell>
          <cell r="G1316" t="str">
            <v>X</v>
          </cell>
          <cell r="M1316" t="str">
            <v>ENFERMEDAD GENERAL</v>
          </cell>
          <cell r="N1316">
            <v>37079</v>
          </cell>
          <cell r="O1316" t="str">
            <v>SANITAS E.P.S</v>
          </cell>
        </row>
        <row r="1317">
          <cell r="C1317">
            <v>1047416363</v>
          </cell>
          <cell r="D1317" t="str">
            <v>PEREZ MELENDEZ LUIS ALBERTO</v>
          </cell>
          <cell r="E1317" t="str">
            <v>OPERADOR DE PADRÓN</v>
          </cell>
          <cell r="G1317" t="str">
            <v>X</v>
          </cell>
          <cell r="M1317" t="str">
            <v>ENFERMEDAD GENERAL</v>
          </cell>
          <cell r="N1317">
            <v>9006958</v>
          </cell>
          <cell r="O1317" t="str">
            <v>SANITAS E.P.S</v>
          </cell>
        </row>
        <row r="1318">
          <cell r="C1318">
            <v>1047416363</v>
          </cell>
          <cell r="D1318" t="str">
            <v>PEREZ MELENDEZ LUIS ALBERTO</v>
          </cell>
          <cell r="E1318" t="str">
            <v>OPERADOR DE PADRÓN</v>
          </cell>
          <cell r="G1318" t="str">
            <v>X</v>
          </cell>
          <cell r="M1318" t="str">
            <v>ENFERMEDAD GENERAL</v>
          </cell>
          <cell r="N1318">
            <v>8999066</v>
          </cell>
          <cell r="O1318" t="str">
            <v>SANITAS E.P.S</v>
          </cell>
        </row>
        <row r="1319">
          <cell r="C1319">
            <v>1047416363</v>
          </cell>
          <cell r="D1319" t="str">
            <v>PEREZ MELENDEZ LUIS ALBERTO</v>
          </cell>
          <cell r="E1319" t="str">
            <v>OPERADOR DE PADRÓN</v>
          </cell>
          <cell r="G1319" t="str">
            <v>X</v>
          </cell>
          <cell r="M1319" t="str">
            <v>ENFERMEDAD GENERAL</v>
          </cell>
          <cell r="N1319">
            <v>8999066</v>
          </cell>
          <cell r="O1319" t="str">
            <v>SANITAS E.P.S</v>
          </cell>
        </row>
        <row r="1320">
          <cell r="C1320">
            <v>73160694</v>
          </cell>
          <cell r="D1320" t="str">
            <v>PEREZ MARTINEZ RICARDO</v>
          </cell>
          <cell r="E1320" t="str">
            <v>OPERADOR DE PATIO</v>
          </cell>
          <cell r="G1320" t="str">
            <v>x</v>
          </cell>
          <cell r="M1320" t="str">
            <v>ENFERMEDAD GENERAL</v>
          </cell>
          <cell r="N1320" t="str">
            <v>NT</v>
          </cell>
          <cell r="O1320" t="str">
            <v>EPS MUTUAL SER</v>
          </cell>
        </row>
        <row r="1321">
          <cell r="C1321">
            <v>73571183</v>
          </cell>
          <cell r="D1321" t="str">
            <v>PEREZ MADERA JUAN CARLOS</v>
          </cell>
          <cell r="E1321" t="str">
            <v>OPERADOR DE BUSETÓN</v>
          </cell>
          <cell r="G1321" t="str">
            <v>X</v>
          </cell>
          <cell r="M1321" t="str">
            <v>ENFERMEDAD GENERAL</v>
          </cell>
          <cell r="N1321">
            <v>3562356</v>
          </cell>
          <cell r="O1321" t="str">
            <v>SALUD TOTAL E.P.S.</v>
          </cell>
        </row>
        <row r="1322">
          <cell r="C1322">
            <v>73571183</v>
          </cell>
          <cell r="D1322" t="str">
            <v>PEREZ MADERA JUAN CARLOS</v>
          </cell>
          <cell r="E1322" t="str">
            <v>OPERADOR DE BUSETÓN</v>
          </cell>
          <cell r="G1322" t="str">
            <v>X</v>
          </cell>
          <cell r="M1322" t="str">
            <v>ENFERMEDAD GENERAL</v>
          </cell>
          <cell r="N1322">
            <v>6729611</v>
          </cell>
          <cell r="O1322" t="str">
            <v>SALUD TOTAL E.P.S.</v>
          </cell>
        </row>
        <row r="1323">
          <cell r="C1323">
            <v>73571183</v>
          </cell>
          <cell r="D1323" t="str">
            <v>PEREZ MADERA JUAN CARLOS</v>
          </cell>
          <cell r="E1323" t="str">
            <v>OPERADOR DE BUSETÓN</v>
          </cell>
          <cell r="G1323" t="str">
            <v>X</v>
          </cell>
          <cell r="M1323" t="str">
            <v>ENFERMEDAD GENERAL</v>
          </cell>
          <cell r="N1323">
            <v>94789036</v>
          </cell>
          <cell r="O1323" t="str">
            <v>SALUD TOTAL E.P.S.</v>
          </cell>
        </row>
        <row r="1324">
          <cell r="C1324">
            <v>73571183</v>
          </cell>
          <cell r="D1324" t="str">
            <v>PEREZ MADERA JUAN CARLOS</v>
          </cell>
          <cell r="E1324" t="str">
            <v>OPERADOR DE BUSETÓN</v>
          </cell>
          <cell r="G1324" t="str">
            <v>X</v>
          </cell>
          <cell r="M1324" t="str">
            <v>ENFERMEDAD GENERAL</v>
          </cell>
          <cell r="N1324">
            <v>13775262</v>
          </cell>
          <cell r="O1324" t="str">
            <v>SALUD TOTAL E.P.S.</v>
          </cell>
        </row>
        <row r="1325">
          <cell r="C1325">
            <v>73571183</v>
          </cell>
          <cell r="D1325" t="str">
            <v>PEREZ MADERA JUAN CARLOS</v>
          </cell>
          <cell r="E1325" t="str">
            <v>OPERADOR DE BUSETÓN</v>
          </cell>
          <cell r="G1325" t="str">
            <v>X</v>
          </cell>
          <cell r="M1325" t="str">
            <v>ENFERMEDAD GENERAL</v>
          </cell>
          <cell r="N1325">
            <v>14424698</v>
          </cell>
          <cell r="O1325" t="str">
            <v>SALUD TOTAL E.P.S.</v>
          </cell>
        </row>
        <row r="1326">
          <cell r="C1326">
            <v>73571183</v>
          </cell>
          <cell r="D1326" t="str">
            <v>PEREZ MADERA JUAN CARLOS</v>
          </cell>
          <cell r="E1326" t="str">
            <v>OPERADOR DE BUSETÓN</v>
          </cell>
          <cell r="G1326" t="str">
            <v>X</v>
          </cell>
          <cell r="M1326" t="str">
            <v>ENFERMEDAD GENERAL</v>
          </cell>
          <cell r="N1326">
            <v>17516297</v>
          </cell>
          <cell r="O1326" t="str">
            <v>SALUD TOTAL E.P.S.</v>
          </cell>
        </row>
        <row r="1327">
          <cell r="C1327">
            <v>73571183</v>
          </cell>
          <cell r="D1327" t="str">
            <v>PEREZ MADERA JUAN CARLOS</v>
          </cell>
          <cell r="E1327" t="str">
            <v>OPERADOR DE BUSETÓN</v>
          </cell>
          <cell r="G1327" t="str">
            <v>X</v>
          </cell>
          <cell r="M1327" t="str">
            <v>ENFERMEDAD GENERAL</v>
          </cell>
          <cell r="N1327" t="str">
            <v>NT</v>
          </cell>
          <cell r="O1327" t="str">
            <v>SALUD TOTAL E.P.S.</v>
          </cell>
        </row>
        <row r="1328">
          <cell r="C1328">
            <v>73571183</v>
          </cell>
          <cell r="D1328" t="str">
            <v>PEREZ MADERA JUAN CARLOS</v>
          </cell>
          <cell r="E1328" t="str">
            <v>OPERADOR DE BUSETÓN</v>
          </cell>
          <cell r="G1328" t="str">
            <v>X</v>
          </cell>
          <cell r="M1328" t="str">
            <v>ENFERMEDAD GENERAL</v>
          </cell>
          <cell r="N1328">
            <v>240104</v>
          </cell>
          <cell r="O1328" t="str">
            <v>SALUD TOTAL E.P.S.</v>
          </cell>
        </row>
        <row r="1329">
          <cell r="C1329">
            <v>73571183</v>
          </cell>
          <cell r="D1329" t="str">
            <v>PEREZ MADERA JUAN CARLOS</v>
          </cell>
          <cell r="E1329" t="str">
            <v>OPERADOR DE BUSETÓN</v>
          </cell>
          <cell r="G1329" t="str">
            <v>X</v>
          </cell>
          <cell r="M1329" t="str">
            <v>ENFERMEDAD GENERAL</v>
          </cell>
          <cell r="N1329" t="str">
            <v>EPS002</v>
          </cell>
          <cell r="O1329" t="str">
            <v>SALUD TOTAL E.P.S.</v>
          </cell>
        </row>
        <row r="1330">
          <cell r="C1330">
            <v>3806807</v>
          </cell>
          <cell r="D1330" t="str">
            <v>PEREZ MADERA FERNANDO</v>
          </cell>
          <cell r="E1330" t="str">
            <v>OPERADOR DE PADRÓN</v>
          </cell>
          <cell r="G1330" t="str">
            <v>X</v>
          </cell>
          <cell r="M1330" t="str">
            <v>ENFERMEDAD GENERAL</v>
          </cell>
          <cell r="N1330">
            <v>182705213</v>
          </cell>
          <cell r="O1330" t="str">
            <v>SALUD TOTAL E.P.S.</v>
          </cell>
        </row>
        <row r="1331">
          <cell r="C1331">
            <v>3806807</v>
          </cell>
          <cell r="D1331" t="str">
            <v>PEREZ MADERA FERNANDO</v>
          </cell>
          <cell r="E1331" t="str">
            <v>OPERADOR DE PADRÓN</v>
          </cell>
          <cell r="G1331" t="str">
            <v>X</v>
          </cell>
          <cell r="M1331" t="str">
            <v>ENFERMEDAD GENERAL</v>
          </cell>
          <cell r="N1331">
            <v>183066295</v>
          </cell>
          <cell r="O1331" t="str">
            <v>SALUD TOTAL E.P.S.</v>
          </cell>
        </row>
        <row r="1332">
          <cell r="C1332">
            <v>3806807</v>
          </cell>
          <cell r="D1332" t="str">
            <v>PEREZ MADERA FERNANDO</v>
          </cell>
          <cell r="E1332" t="str">
            <v>OPERADOR DE PADRÓN</v>
          </cell>
          <cell r="G1332" t="str">
            <v>X</v>
          </cell>
          <cell r="M1332" t="str">
            <v>ENFERMEDAD GENERAL</v>
          </cell>
          <cell r="N1332">
            <v>4496359</v>
          </cell>
          <cell r="O1332" t="str">
            <v>SALUD TOTAL E.P.S.</v>
          </cell>
        </row>
        <row r="1333">
          <cell r="C1333">
            <v>3806807</v>
          </cell>
          <cell r="D1333" t="str">
            <v>PEREZ MADERA FERNANDO</v>
          </cell>
          <cell r="E1333" t="str">
            <v>OPERADOR DE PADRÓN</v>
          </cell>
          <cell r="G1333" t="str">
            <v>X</v>
          </cell>
          <cell r="M1333" t="str">
            <v>ENFERMEDAD GENERAL</v>
          </cell>
          <cell r="N1333">
            <v>4886607</v>
          </cell>
          <cell r="O1333" t="str">
            <v>SALUD TOTAL E.P.S.</v>
          </cell>
        </row>
        <row r="1334">
          <cell r="C1334">
            <v>3806807</v>
          </cell>
          <cell r="D1334" t="str">
            <v>PEREZ MADERA FERNANDO</v>
          </cell>
          <cell r="E1334" t="str">
            <v>OPERADOR DE PADRÓN</v>
          </cell>
          <cell r="G1334" t="str">
            <v>X</v>
          </cell>
          <cell r="M1334" t="str">
            <v>ENFERMEDAD GENERAL</v>
          </cell>
          <cell r="N1334">
            <v>6136923</v>
          </cell>
          <cell r="O1334" t="str">
            <v>SALUD TOTAL E.P.S.</v>
          </cell>
        </row>
        <row r="1335">
          <cell r="C1335">
            <v>3806807</v>
          </cell>
          <cell r="D1335" t="str">
            <v>PEREZ MADERA FERNANDO</v>
          </cell>
          <cell r="E1335" t="str">
            <v>OPERADOR DE PADRÓN</v>
          </cell>
          <cell r="G1335" t="str">
            <v>X</v>
          </cell>
          <cell r="M1335" t="str">
            <v>ENFERMEDAD GENERAL</v>
          </cell>
          <cell r="N1335">
            <v>6136923</v>
          </cell>
          <cell r="O1335" t="str">
            <v>SALUD TOTAL E.P.S.</v>
          </cell>
        </row>
        <row r="1336">
          <cell r="C1336">
            <v>3806807</v>
          </cell>
          <cell r="D1336" t="str">
            <v>PEREZ MADERA FERNANDO</v>
          </cell>
          <cell r="E1336" t="str">
            <v>OPERADOR DE PADRÓN</v>
          </cell>
          <cell r="G1336" t="str">
            <v>X</v>
          </cell>
          <cell r="M1336" t="str">
            <v>ENFERMEDAD GENERAL</v>
          </cell>
          <cell r="N1336">
            <v>7975690</v>
          </cell>
          <cell r="O1336" t="str">
            <v>SALUD TOTAL E.P.S.</v>
          </cell>
        </row>
        <row r="1337">
          <cell r="C1337">
            <v>3806807</v>
          </cell>
          <cell r="D1337" t="str">
            <v>PEREZ MADERA FERNANDO</v>
          </cell>
          <cell r="E1337" t="str">
            <v>OPERADOR DE PADRÓN</v>
          </cell>
          <cell r="G1337" t="str">
            <v>X</v>
          </cell>
          <cell r="M1337" t="str">
            <v>ENFERMEDAD GENERAL</v>
          </cell>
          <cell r="N1337">
            <v>9194182</v>
          </cell>
          <cell r="O1337" t="str">
            <v>SALUD TOTAL E.P.S.</v>
          </cell>
        </row>
        <row r="1338">
          <cell r="C1338">
            <v>3806807</v>
          </cell>
          <cell r="D1338" t="str">
            <v>PEREZ MADERA FERNANDO</v>
          </cell>
          <cell r="E1338" t="str">
            <v>OPERADOR DE PADRÓN</v>
          </cell>
          <cell r="G1338" t="str">
            <v>X</v>
          </cell>
          <cell r="M1338" t="str">
            <v>ENFERMEDAD GENERAL</v>
          </cell>
          <cell r="N1338">
            <v>9194362</v>
          </cell>
          <cell r="O1338" t="str">
            <v>SALUD TOTAL E.P.S.</v>
          </cell>
        </row>
        <row r="1339">
          <cell r="C1339">
            <v>3806807</v>
          </cell>
          <cell r="D1339" t="str">
            <v>PEREZ MADERA FERNANDO</v>
          </cell>
          <cell r="E1339" t="str">
            <v>OPERADOR DE PADRÓN</v>
          </cell>
          <cell r="G1339" t="str">
            <v>X</v>
          </cell>
          <cell r="M1339" t="str">
            <v>ENFERMEDAD GENERAL</v>
          </cell>
          <cell r="N1339">
            <v>1339287</v>
          </cell>
          <cell r="O1339" t="str">
            <v>SALUD TOTAL E.P.S.</v>
          </cell>
        </row>
        <row r="1340">
          <cell r="C1340">
            <v>3806807</v>
          </cell>
          <cell r="D1340" t="str">
            <v>PEREZ MADERA FERNANDO</v>
          </cell>
          <cell r="E1340" t="str">
            <v>OPERADOR DE PADRÓN</v>
          </cell>
          <cell r="G1340" t="str">
            <v>X</v>
          </cell>
          <cell r="M1340" t="str">
            <v>ENFERMEDAD GENERAL</v>
          </cell>
          <cell r="N1340">
            <v>1789225</v>
          </cell>
          <cell r="O1340" t="str">
            <v>SALUD TOTAL E.P.S.</v>
          </cell>
        </row>
        <row r="1341">
          <cell r="C1341">
            <v>3806807</v>
          </cell>
          <cell r="D1341" t="str">
            <v>PEREZ MADERA FERNANDO</v>
          </cell>
          <cell r="E1341" t="str">
            <v>OPERADOR DE PADRÓN</v>
          </cell>
          <cell r="G1341" t="str">
            <v>X</v>
          </cell>
          <cell r="M1341" t="str">
            <v>ENFERMEDAD GENERAL</v>
          </cell>
          <cell r="N1341" t="str">
            <v>NT</v>
          </cell>
          <cell r="O1341" t="str">
            <v>SALUD TOTAL E.P.S.</v>
          </cell>
        </row>
        <row r="1342">
          <cell r="C1342">
            <v>3806807</v>
          </cell>
          <cell r="D1342" t="str">
            <v>PEREZ MADERA FERNANDO</v>
          </cell>
          <cell r="E1342" t="str">
            <v>OPERADOR DE PADRÓN</v>
          </cell>
          <cell r="G1342" t="str">
            <v>X</v>
          </cell>
          <cell r="M1342" t="str">
            <v>ENFERMEDAD GENERAL</v>
          </cell>
          <cell r="N1342">
            <v>3430055</v>
          </cell>
          <cell r="O1342" t="str">
            <v>SALUD TOTAL E.P.S.</v>
          </cell>
        </row>
        <row r="1343">
          <cell r="C1343">
            <v>3806807</v>
          </cell>
          <cell r="D1343" t="str">
            <v>PEREZ MADERA FERNANDO</v>
          </cell>
          <cell r="E1343" t="str">
            <v>OPERADOR DE PADRÓN</v>
          </cell>
          <cell r="G1343" t="str">
            <v>X</v>
          </cell>
          <cell r="M1343" t="str">
            <v>ENFERMEDAD GENERAL</v>
          </cell>
          <cell r="N1343">
            <v>5373846</v>
          </cell>
          <cell r="O1343" t="str">
            <v>SALUD TOTAL E.P.S.</v>
          </cell>
        </row>
        <row r="1344">
          <cell r="C1344">
            <v>3806807</v>
          </cell>
          <cell r="D1344" t="str">
            <v>PEREZ MADERA FERNANDO</v>
          </cell>
          <cell r="E1344" t="str">
            <v>OPERADOR DE PADRÓN</v>
          </cell>
          <cell r="G1344" t="str">
            <v>X</v>
          </cell>
          <cell r="M1344" t="str">
            <v>ENFERMEDAD GENERAL</v>
          </cell>
          <cell r="N1344">
            <v>67443917</v>
          </cell>
          <cell r="O1344" t="str">
            <v>SALUD TOTAL E.P.S.</v>
          </cell>
        </row>
        <row r="1345">
          <cell r="C1345">
            <v>3806807</v>
          </cell>
          <cell r="D1345" t="str">
            <v>PEREZ MADERA FERNANDO</v>
          </cell>
          <cell r="E1345" t="str">
            <v>OPERADOR DE PADRÓN</v>
          </cell>
          <cell r="G1345" t="str">
            <v>X</v>
          </cell>
          <cell r="M1345" t="str">
            <v>ENFERMEDAD GENERAL</v>
          </cell>
          <cell r="N1345">
            <v>68685644</v>
          </cell>
          <cell r="O1345" t="str">
            <v>SALUD TOTAL E.P.S.</v>
          </cell>
        </row>
        <row r="1346">
          <cell r="C1346">
            <v>3806807</v>
          </cell>
          <cell r="D1346" t="str">
            <v>PEREZ MADERA FERNANDO</v>
          </cell>
          <cell r="E1346" t="str">
            <v>OPERADOR DE PADRÓN</v>
          </cell>
          <cell r="G1346" t="str">
            <v>X</v>
          </cell>
          <cell r="M1346" t="str">
            <v>ENFERMEDAD GENERAL</v>
          </cell>
          <cell r="N1346">
            <v>66137440</v>
          </cell>
          <cell r="O1346" t="str">
            <v>SALUD TOTAL E.P.S.</v>
          </cell>
        </row>
        <row r="1347">
          <cell r="C1347">
            <v>3806807</v>
          </cell>
          <cell r="D1347" t="str">
            <v>PEREZ MADERA FERNANDO</v>
          </cell>
          <cell r="E1347" t="str">
            <v>OPERADOR DE PADRÓN</v>
          </cell>
          <cell r="G1347" t="str">
            <v>X</v>
          </cell>
          <cell r="M1347" t="str">
            <v>ENFERMEDAD GENERAL</v>
          </cell>
          <cell r="N1347">
            <v>46255958</v>
          </cell>
          <cell r="O1347" t="str">
            <v>SALUD TOTAL E.P.S.</v>
          </cell>
        </row>
        <row r="1348">
          <cell r="C1348">
            <v>3806807</v>
          </cell>
          <cell r="D1348" t="str">
            <v>PEREZ MADERA FERNANDO</v>
          </cell>
          <cell r="E1348" t="str">
            <v>OPERADOR DE PADRÓN</v>
          </cell>
          <cell r="G1348" t="str">
            <v>X</v>
          </cell>
          <cell r="M1348" t="str">
            <v>ENFERMEDAD GENERAL</v>
          </cell>
          <cell r="N1348" t="str">
            <v>N/T</v>
          </cell>
          <cell r="O1348" t="str">
            <v>SALUD TOTAL E.P.S.</v>
          </cell>
        </row>
        <row r="1349">
          <cell r="C1349">
            <v>3806807</v>
          </cell>
          <cell r="D1349" t="str">
            <v>PEREZ MADERA FERNANDO</v>
          </cell>
          <cell r="E1349" t="str">
            <v>OPERADOR DE PADRÓN</v>
          </cell>
          <cell r="G1349" t="str">
            <v>X</v>
          </cell>
          <cell r="M1349" t="str">
            <v>ENFERMEDAD GENERAL</v>
          </cell>
          <cell r="N1349">
            <v>70521851</v>
          </cell>
          <cell r="O1349" t="str">
            <v>SALUD TOTAL E.P.S.</v>
          </cell>
        </row>
        <row r="1350">
          <cell r="C1350">
            <v>3806807</v>
          </cell>
          <cell r="D1350" t="str">
            <v>PEREZ MADERA FERNANDO</v>
          </cell>
          <cell r="E1350" t="str">
            <v>OPERADOR DE PADRÓN</v>
          </cell>
          <cell r="G1350" t="str">
            <v>X</v>
          </cell>
          <cell r="M1350" t="str">
            <v>ENFERMEDAD GENERAL</v>
          </cell>
          <cell r="N1350">
            <v>6712937</v>
          </cell>
          <cell r="O1350" t="str">
            <v>SALUD TOTAL E.P.S.</v>
          </cell>
        </row>
        <row r="1351">
          <cell r="C1351">
            <v>1047456475</v>
          </cell>
          <cell r="D1351" t="str">
            <v>PEREZ LUNA LEIDER ENRIQUE</v>
          </cell>
          <cell r="E1351" t="str">
            <v>OPERADOR DE PADRÓN</v>
          </cell>
          <cell r="G1351" t="str">
            <v>X</v>
          </cell>
          <cell r="M1351" t="str">
            <v>ENFERMEDAD GENERAL</v>
          </cell>
          <cell r="N1351" t="str">
            <v>NT</v>
          </cell>
          <cell r="O1351" t="str">
            <v>COOSALUD ESS EPS -S</v>
          </cell>
        </row>
        <row r="1352">
          <cell r="C1352">
            <v>1047456475</v>
          </cell>
          <cell r="D1352" t="str">
            <v>PEREZ LUNA LEIDER ENRIQUE</v>
          </cell>
          <cell r="E1352" t="str">
            <v>OPERADOR DE PADRÓN</v>
          </cell>
          <cell r="G1352" t="str">
            <v>X</v>
          </cell>
          <cell r="M1352" t="str">
            <v>ENFERMEDAD GENERAL</v>
          </cell>
          <cell r="N1352" t="str">
            <v>NT</v>
          </cell>
          <cell r="O1352" t="str">
            <v>COOSALUD ESS EPS -S</v>
          </cell>
        </row>
        <row r="1353">
          <cell r="C1353">
            <v>1047456475</v>
          </cell>
          <cell r="D1353" t="str">
            <v>PEREZ LUNA LEIDER ENRIQUE</v>
          </cell>
          <cell r="E1353" t="str">
            <v>OPERADOR DE PADRÓN</v>
          </cell>
          <cell r="G1353" t="str">
            <v>X</v>
          </cell>
          <cell r="M1353" t="str">
            <v>ENFERMEDAD GENERAL</v>
          </cell>
          <cell r="N1353" t="str">
            <v>NT</v>
          </cell>
          <cell r="O1353" t="str">
            <v>COOSALUD ESS EPS -S</v>
          </cell>
        </row>
        <row r="1354">
          <cell r="C1354">
            <v>1047456475</v>
          </cell>
          <cell r="D1354" t="str">
            <v>PEREZ LUNA LEIDER ENRIQUE</v>
          </cell>
          <cell r="E1354" t="str">
            <v>OPERADOR DE PADRÓN</v>
          </cell>
          <cell r="G1354" t="str">
            <v>X</v>
          </cell>
          <cell r="M1354" t="str">
            <v>ENFERMEDAD GENERAL</v>
          </cell>
          <cell r="N1354" t="str">
            <v>NT</v>
          </cell>
          <cell r="O1354" t="str">
            <v>COOSALUD ESS EPS -S</v>
          </cell>
        </row>
        <row r="1355">
          <cell r="C1355">
            <v>1047456475</v>
          </cell>
          <cell r="D1355" t="str">
            <v>PEREZ LUNA LEIDER ENRIQUE</v>
          </cell>
          <cell r="E1355" t="str">
            <v>OPERADOR DE PADRÓN</v>
          </cell>
          <cell r="G1355" t="str">
            <v>X</v>
          </cell>
          <cell r="M1355" t="str">
            <v>ENFERMEDAD GENERAL</v>
          </cell>
          <cell r="N1355">
            <v>2503535</v>
          </cell>
          <cell r="O1355" t="str">
            <v>COOSALUD ESS EPS -S</v>
          </cell>
        </row>
        <row r="1356">
          <cell r="C1356">
            <v>1047456475</v>
          </cell>
          <cell r="D1356" t="str">
            <v>PEREZ LUNA LEIDER ENRIQUE</v>
          </cell>
          <cell r="E1356" t="str">
            <v>OPERADOR DE PADRÓN</v>
          </cell>
          <cell r="G1356" t="str">
            <v>X</v>
          </cell>
          <cell r="M1356" t="str">
            <v>ENFERMEDAD GENERAL</v>
          </cell>
          <cell r="N1356">
            <v>2521815</v>
          </cell>
          <cell r="O1356" t="str">
            <v>COOSALUD ESS EPS -S</v>
          </cell>
        </row>
        <row r="1357">
          <cell r="C1357">
            <v>1047456475</v>
          </cell>
          <cell r="D1357" t="str">
            <v>PEREZ LUNA LEIDER ENRIQUE</v>
          </cell>
          <cell r="E1357" t="str">
            <v>OPERADOR DE PADRÓN</v>
          </cell>
          <cell r="G1357" t="str">
            <v>X</v>
          </cell>
          <cell r="M1357" t="str">
            <v>ENFERMEDAD GENERAL</v>
          </cell>
          <cell r="N1357">
            <v>2595736</v>
          </cell>
          <cell r="O1357" t="str">
            <v>COOSALUD ESS EPS -S</v>
          </cell>
        </row>
        <row r="1358">
          <cell r="C1358">
            <v>1047456475</v>
          </cell>
          <cell r="D1358" t="str">
            <v>PEREZ LUNA LEIDER ENRIQUE</v>
          </cell>
          <cell r="E1358" t="str">
            <v>OPERADOR DE PADRÓN</v>
          </cell>
          <cell r="G1358" t="str">
            <v>X</v>
          </cell>
          <cell r="M1358" t="str">
            <v>ENFERMEDAD GENERAL</v>
          </cell>
          <cell r="N1358">
            <v>2683997</v>
          </cell>
          <cell r="O1358" t="str">
            <v>COOSALUD ESS EPS -S</v>
          </cell>
        </row>
        <row r="1359">
          <cell r="C1359">
            <v>8853736</v>
          </cell>
          <cell r="D1359" t="str">
            <v>PEREZ GONZALEZ ALEXANDER</v>
          </cell>
          <cell r="E1359" t="str">
            <v>OPERADOR DE PADRÓN</v>
          </cell>
          <cell r="G1359" t="str">
            <v>X</v>
          </cell>
          <cell r="M1359" t="str">
            <v>ENFERMEDAD GENERAL</v>
          </cell>
          <cell r="N1359">
            <v>4441375</v>
          </cell>
          <cell r="O1359" t="str">
            <v>SANITAS E.P.S</v>
          </cell>
        </row>
        <row r="1360">
          <cell r="C1360">
            <v>1003403256</v>
          </cell>
          <cell r="D1360" t="str">
            <v>PEREZ GOMEZ BRANDO FRANCISCO</v>
          </cell>
          <cell r="E1360" t="str">
            <v>OPERADOR DE PADRÓN</v>
          </cell>
          <cell r="G1360" t="str">
            <v>X</v>
          </cell>
          <cell r="M1360" t="str">
            <v>ENFERMEDAD GENERAL</v>
          </cell>
          <cell r="N1360">
            <v>179971920</v>
          </cell>
          <cell r="O1360" t="str">
            <v>SALUD TOTAL E.P.S.</v>
          </cell>
        </row>
        <row r="1361">
          <cell r="C1361">
            <v>1003403256</v>
          </cell>
          <cell r="D1361" t="str">
            <v>PEREZ GOMEZ BRANDO FRANCISCO</v>
          </cell>
          <cell r="E1361" t="str">
            <v>OPERADOR DE PADRÓN</v>
          </cell>
          <cell r="G1361" t="str">
            <v>X</v>
          </cell>
          <cell r="M1361" t="str">
            <v>ENFERMEDAD GENERAL</v>
          </cell>
          <cell r="N1361">
            <v>179971921</v>
          </cell>
          <cell r="O1361" t="str">
            <v>SALUD TOTAL E.P.S.</v>
          </cell>
        </row>
        <row r="1362">
          <cell r="C1362">
            <v>1003403256</v>
          </cell>
          <cell r="D1362" t="str">
            <v>PEREZ GOMEZ BRANDO FRANCISCO</v>
          </cell>
          <cell r="E1362" t="str">
            <v>OPERADOR DE PADRÓN</v>
          </cell>
          <cell r="G1362" t="str">
            <v>X</v>
          </cell>
          <cell r="M1362" t="str">
            <v>ENFERMEDAD GENERAL</v>
          </cell>
          <cell r="N1362" t="str">
            <v>NA</v>
          </cell>
          <cell r="O1362" t="str">
            <v>SALUD TOTAL E.P.S.</v>
          </cell>
        </row>
        <row r="1363">
          <cell r="C1363">
            <v>1003403256</v>
          </cell>
          <cell r="D1363" t="str">
            <v>PEREZ GOMEZ BRANDO FRANCISCO</v>
          </cell>
          <cell r="E1363" t="str">
            <v>OPERADOR DE PADRÓN</v>
          </cell>
          <cell r="G1363" t="str">
            <v>X</v>
          </cell>
          <cell r="M1363" t="str">
            <v>ENFERMEDAD GENERAL</v>
          </cell>
          <cell r="N1363">
            <v>9245191</v>
          </cell>
          <cell r="O1363" t="str">
            <v>SALUD TOTAL E.P.S.</v>
          </cell>
        </row>
        <row r="1364">
          <cell r="C1364">
            <v>1003403256</v>
          </cell>
          <cell r="D1364" t="str">
            <v>PEREZ GOMEZ BRANDO FRANCISCO</v>
          </cell>
          <cell r="E1364" t="str">
            <v>OPERADOR DE PADRÓN</v>
          </cell>
          <cell r="G1364" t="str">
            <v>X</v>
          </cell>
          <cell r="M1364" t="str">
            <v>ENFERMEDAD GENERAL</v>
          </cell>
          <cell r="N1364">
            <v>3853748</v>
          </cell>
          <cell r="O1364" t="str">
            <v>SALUD TOTAL E.P.S.</v>
          </cell>
        </row>
        <row r="1365">
          <cell r="C1365">
            <v>1003403256</v>
          </cell>
          <cell r="D1365" t="str">
            <v>PEREZ GOMEZ BRANDO FRANCISCO</v>
          </cell>
          <cell r="E1365" t="str">
            <v>OPERADOR DE PADRÓN</v>
          </cell>
          <cell r="G1365" t="str">
            <v>X</v>
          </cell>
          <cell r="M1365" t="str">
            <v>ENFERMEDAD GENERAL</v>
          </cell>
          <cell r="N1365">
            <v>3852614</v>
          </cell>
          <cell r="O1365" t="str">
            <v>SALUD TOTAL E.P.S.</v>
          </cell>
        </row>
        <row r="1366">
          <cell r="C1366">
            <v>1003403256</v>
          </cell>
          <cell r="D1366" t="str">
            <v>PEREZ GOMEZ BRANDO FRANCISCO</v>
          </cell>
          <cell r="E1366" t="str">
            <v>OPERADOR DE PADRÓN</v>
          </cell>
          <cell r="G1366" t="str">
            <v>X</v>
          </cell>
          <cell r="M1366" t="str">
            <v>ENFERMEDAD GENERAL</v>
          </cell>
          <cell r="N1366">
            <v>4802950</v>
          </cell>
          <cell r="O1366" t="str">
            <v>SALUD TOTAL E.P.S.</v>
          </cell>
        </row>
        <row r="1367">
          <cell r="C1367">
            <v>1003403256</v>
          </cell>
          <cell r="D1367" t="str">
            <v>PEREZ GOMEZ BRANDO FRANCISCO</v>
          </cell>
          <cell r="E1367" t="str">
            <v>OPERADOR DE PADRÓN</v>
          </cell>
          <cell r="G1367" t="str">
            <v>X</v>
          </cell>
          <cell r="M1367" t="str">
            <v>ENFERMEDAD GENERAL</v>
          </cell>
          <cell r="N1367" t="str">
            <v>EPS002</v>
          </cell>
          <cell r="O1367" t="str">
            <v>SALUD TOTAL E.P.S.</v>
          </cell>
        </row>
        <row r="1368">
          <cell r="C1368">
            <v>1003403256</v>
          </cell>
          <cell r="D1368" t="str">
            <v>PEREZ GOMEZ BRANDO FRANCISCO</v>
          </cell>
          <cell r="E1368" t="str">
            <v>OPERADOR DE PADRÓN</v>
          </cell>
          <cell r="G1368" t="str">
            <v>X</v>
          </cell>
          <cell r="M1368" t="str">
            <v>ENFERMEDAD GENERAL</v>
          </cell>
          <cell r="N1368">
            <v>14139888</v>
          </cell>
          <cell r="O1368" t="str">
            <v>SALUD TOTAL E.P.S.</v>
          </cell>
        </row>
        <row r="1369">
          <cell r="C1369">
            <v>1047507538</v>
          </cell>
          <cell r="D1369" t="str">
            <v>PEREZ FLOREZ JESUS MANUEL</v>
          </cell>
          <cell r="E1369" t="str">
            <v>TECNICO DE MANTENIMIENTO ELECTRICO C</v>
          </cell>
          <cell r="G1369" t="str">
            <v>x</v>
          </cell>
          <cell r="M1369" t="str">
            <v>ENFERMEDAD GENERAL</v>
          </cell>
          <cell r="N1369">
            <v>177369178</v>
          </cell>
          <cell r="O1369" t="str">
            <v>SALUD TOTAL E.P.S.</v>
          </cell>
        </row>
        <row r="1370">
          <cell r="C1370">
            <v>1047507538</v>
          </cell>
          <cell r="D1370" t="str">
            <v>PEREZ FLOREZ JESUS MANUEL</v>
          </cell>
          <cell r="E1370" t="str">
            <v>TECNICO DE MANTENIMIENTO ELECTRICO C</v>
          </cell>
          <cell r="G1370" t="str">
            <v>X</v>
          </cell>
          <cell r="M1370" t="str">
            <v>ENFERMEDAD GENERAL</v>
          </cell>
          <cell r="N1370">
            <v>149813</v>
          </cell>
          <cell r="O1370" t="str">
            <v>SURA E.P.S.</v>
          </cell>
        </row>
        <row r="1371">
          <cell r="C1371">
            <v>1047507538</v>
          </cell>
          <cell r="D1371" t="str">
            <v>PEREZ FLOREZ JESUS MANUEL</v>
          </cell>
          <cell r="E1371" t="str">
            <v>TECNICO DE MANTENIMIENTO ELECTRICO C</v>
          </cell>
          <cell r="G1371" t="str">
            <v>X</v>
          </cell>
          <cell r="M1371" t="str">
            <v>ENFERMEDAD GENERAL</v>
          </cell>
          <cell r="N1371">
            <v>188238750</v>
          </cell>
          <cell r="O1371" t="str">
            <v>SALUD TOTAL E.P.S.</v>
          </cell>
        </row>
        <row r="1372">
          <cell r="C1372">
            <v>1047507538</v>
          </cell>
          <cell r="D1372" t="str">
            <v>PEREZ FLOREZ JESUS MANUEL</v>
          </cell>
          <cell r="E1372" t="str">
            <v>TECNICO DE MANTENIMIENTO ELECTRICO C</v>
          </cell>
          <cell r="G1372" t="str">
            <v>X</v>
          </cell>
          <cell r="M1372" t="str">
            <v>ENFERMEDAD GENERAL</v>
          </cell>
          <cell r="N1372" t="str">
            <v>EPS002</v>
          </cell>
          <cell r="O1372" t="str">
            <v>SALUD TOTAL E.P.S.</v>
          </cell>
        </row>
        <row r="1373">
          <cell r="C1373">
            <v>1047476296</v>
          </cell>
          <cell r="D1373" t="str">
            <v>PEREZ CUADRADO OSCAR EDUARDO</v>
          </cell>
          <cell r="E1373" t="str">
            <v>OPERADOR DE BUSETÓN</v>
          </cell>
          <cell r="G1373" t="str">
            <v>X</v>
          </cell>
          <cell r="M1373" t="str">
            <v>ENFERMEDAD GENERAL</v>
          </cell>
          <cell r="N1373">
            <v>11618966</v>
          </cell>
          <cell r="O1373" t="str">
            <v>SALUD TOTAL E.P.S.</v>
          </cell>
        </row>
        <row r="1374">
          <cell r="C1374">
            <v>1047476296</v>
          </cell>
          <cell r="D1374" t="str">
            <v>PEREZ CUADRADO OSCAR EDUARDO</v>
          </cell>
          <cell r="E1374" t="str">
            <v>OPERADOR DE BUSETÓN</v>
          </cell>
          <cell r="G1374" t="str">
            <v>X</v>
          </cell>
          <cell r="M1374" t="str">
            <v>ENFERMEDAD GENERAL</v>
          </cell>
          <cell r="N1374">
            <v>104418911</v>
          </cell>
          <cell r="O1374" t="str">
            <v>SALUD TOTAL E.P.S.</v>
          </cell>
        </row>
        <row r="1375">
          <cell r="C1375">
            <v>1047476296</v>
          </cell>
          <cell r="D1375" t="str">
            <v>PEREZ CUADRADO OSCAR EDUARDO</v>
          </cell>
          <cell r="E1375" t="str">
            <v>OPERADOR DE BUSETÓN</v>
          </cell>
          <cell r="G1375" t="str">
            <v>X</v>
          </cell>
          <cell r="M1375" t="str">
            <v>ENFERMEDAD GENERAL</v>
          </cell>
          <cell r="N1375" t="str">
            <v>NT</v>
          </cell>
          <cell r="O1375" t="str">
            <v>SALUD TOTAL E.P.S.</v>
          </cell>
        </row>
        <row r="1376">
          <cell r="C1376">
            <v>15031784</v>
          </cell>
          <cell r="D1376" t="str">
            <v>PEREZ CHICA LOKY LUCIANO</v>
          </cell>
          <cell r="E1376" t="str">
            <v>OPERADOR DE PADRÓN</v>
          </cell>
          <cell r="G1376" t="str">
            <v>X</v>
          </cell>
          <cell r="M1376" t="str">
            <v>ENFERMEDAD GENERAL</v>
          </cell>
          <cell r="N1376">
            <v>2984414</v>
          </cell>
          <cell r="O1376" t="str">
            <v>FAMISANAR E.P.S</v>
          </cell>
        </row>
        <row r="1377">
          <cell r="C1377">
            <v>15031784</v>
          </cell>
          <cell r="D1377" t="str">
            <v>PEREZ CHICA LOKY LUCIANO</v>
          </cell>
          <cell r="E1377" t="str">
            <v>OPERADOR DE PADRÓN</v>
          </cell>
          <cell r="G1377" t="str">
            <v>X</v>
          </cell>
          <cell r="M1377" t="str">
            <v>ENFERMEDAD GENERAL</v>
          </cell>
          <cell r="N1377">
            <v>9485</v>
          </cell>
          <cell r="O1377" t="str">
            <v>FAMISANAR E.P.S</v>
          </cell>
        </row>
        <row r="1378">
          <cell r="C1378">
            <v>15031784</v>
          </cell>
          <cell r="D1378" t="str">
            <v>PEREZ CHICA LOKY LUCIANO</v>
          </cell>
          <cell r="E1378" t="str">
            <v>OPERADOR DE PADRÓN</v>
          </cell>
          <cell r="G1378" t="str">
            <v>X</v>
          </cell>
          <cell r="M1378" t="str">
            <v>ENFERMEDAD GENERAL</v>
          </cell>
          <cell r="N1378">
            <v>3029556</v>
          </cell>
          <cell r="O1378" t="str">
            <v>FAMISANAR E.P.S</v>
          </cell>
        </row>
        <row r="1379">
          <cell r="C1379">
            <v>15031784</v>
          </cell>
          <cell r="D1379" t="str">
            <v>PEREZ CHICA LOKY LUCIANO</v>
          </cell>
          <cell r="E1379" t="str">
            <v>OPERADOR DE PADRÓN</v>
          </cell>
          <cell r="G1379" t="str">
            <v>X</v>
          </cell>
          <cell r="M1379" t="str">
            <v>ENFERMEDAD GENERAL</v>
          </cell>
          <cell r="N1379">
            <v>602465289</v>
          </cell>
          <cell r="O1379" t="str">
            <v>FAMISANAR E.P.S</v>
          </cell>
        </row>
        <row r="1380">
          <cell r="C1380">
            <v>15031784</v>
          </cell>
          <cell r="D1380" t="str">
            <v>PEREZ CHICA LOKY LUCIANO</v>
          </cell>
          <cell r="E1380" t="str">
            <v>OPERADOR DE PADRÓN</v>
          </cell>
          <cell r="G1380" t="str">
            <v>X</v>
          </cell>
          <cell r="M1380" t="str">
            <v>ENFERMEDAD GENERAL</v>
          </cell>
          <cell r="N1380">
            <v>22176</v>
          </cell>
          <cell r="O1380" t="str">
            <v>NUEVA E.P.S</v>
          </cell>
        </row>
        <row r="1381">
          <cell r="C1381">
            <v>15031784</v>
          </cell>
          <cell r="D1381" t="str">
            <v>PEREZ CHICA LOKY LUCIANO</v>
          </cell>
          <cell r="E1381" t="str">
            <v>OPERADOR DE PADRÓN</v>
          </cell>
          <cell r="G1381" t="str">
            <v>X</v>
          </cell>
          <cell r="M1381" t="str">
            <v>ENFERMEDAD GENERAL</v>
          </cell>
          <cell r="N1381">
            <v>7465555</v>
          </cell>
          <cell r="O1381" t="str">
            <v>NUEVA E.P.S</v>
          </cell>
        </row>
        <row r="1382">
          <cell r="C1382">
            <v>15031784</v>
          </cell>
          <cell r="D1382" t="str">
            <v>PEREZ CHICA LOKY LUCIANO</v>
          </cell>
          <cell r="E1382" t="str">
            <v>OPERADOR DE PADRÓN</v>
          </cell>
          <cell r="G1382" t="str">
            <v>X</v>
          </cell>
          <cell r="M1382" t="str">
            <v>ENFERMEDAD GENERAL</v>
          </cell>
          <cell r="N1382">
            <v>7512369</v>
          </cell>
          <cell r="O1382" t="str">
            <v>NUEVA E.P.S</v>
          </cell>
        </row>
        <row r="1383">
          <cell r="C1383">
            <v>15031784</v>
          </cell>
          <cell r="D1383" t="str">
            <v>PEREZ CHICA LOKY LUCIANO</v>
          </cell>
          <cell r="E1383" t="str">
            <v>OPERADOR DE PADRÓN</v>
          </cell>
          <cell r="G1383" t="str">
            <v>X</v>
          </cell>
          <cell r="M1383" t="str">
            <v>ENFERMEDAD GENERAL</v>
          </cell>
          <cell r="N1383">
            <v>7000074922</v>
          </cell>
          <cell r="O1383" t="str">
            <v>NUEVA E.P.S</v>
          </cell>
        </row>
        <row r="1384">
          <cell r="C1384">
            <v>15031784</v>
          </cell>
          <cell r="D1384" t="str">
            <v>PEREZ CHICA LOKY LUCIANO</v>
          </cell>
          <cell r="E1384" t="str">
            <v>OPERADOR DE PADRÓN</v>
          </cell>
          <cell r="G1384" t="str">
            <v>X</v>
          </cell>
          <cell r="M1384" t="str">
            <v>ENFERMEDAD GENERAL</v>
          </cell>
          <cell r="N1384">
            <v>26563</v>
          </cell>
          <cell r="O1384" t="str">
            <v>NUEVA E.P.S</v>
          </cell>
        </row>
        <row r="1385">
          <cell r="C1385">
            <v>15031784</v>
          </cell>
          <cell r="D1385" t="str">
            <v>PEREZ CHICA LOKY LUCIANO</v>
          </cell>
          <cell r="E1385" t="str">
            <v>OPERADOR DE PADRÓN</v>
          </cell>
          <cell r="G1385" t="str">
            <v>X</v>
          </cell>
          <cell r="M1385" t="str">
            <v>ENFERMEDAD GENERAL</v>
          </cell>
          <cell r="N1385">
            <v>7000211820</v>
          </cell>
          <cell r="O1385" t="str">
            <v>NUEVA E.P.S</v>
          </cell>
        </row>
        <row r="1386">
          <cell r="C1386">
            <v>15031784</v>
          </cell>
          <cell r="D1386" t="str">
            <v>PEREZ CHICA LOKY LUCIANO</v>
          </cell>
          <cell r="E1386" t="str">
            <v>OPERADOR DE PADRÓN</v>
          </cell>
          <cell r="G1386" t="str">
            <v>X</v>
          </cell>
          <cell r="M1386" t="str">
            <v>ENFERMEDAD GENERAL</v>
          </cell>
          <cell r="N1386" t="str">
            <v>NT</v>
          </cell>
          <cell r="O1386" t="str">
            <v>NUEVA E.P.S</v>
          </cell>
        </row>
        <row r="1387">
          <cell r="C1387">
            <v>15031784</v>
          </cell>
          <cell r="D1387" t="str">
            <v>PEREZ CHICA LOKY LUCIANO</v>
          </cell>
          <cell r="E1387" t="str">
            <v>OPERADOR DE PADRÓN</v>
          </cell>
          <cell r="G1387" t="str">
            <v>X</v>
          </cell>
          <cell r="M1387" t="str">
            <v>ENFERMEDAD GENERAL</v>
          </cell>
          <cell r="N1387" t="str">
            <v>NT</v>
          </cell>
          <cell r="O1387" t="str">
            <v>NUEVA E.P.S</v>
          </cell>
        </row>
        <row r="1388">
          <cell r="C1388">
            <v>15031784</v>
          </cell>
          <cell r="D1388" t="str">
            <v>PEREZ CHICA LOKY LUCIANO</v>
          </cell>
          <cell r="E1388" t="str">
            <v>OPERADOR DE PADRÓN</v>
          </cell>
          <cell r="G1388" t="str">
            <v>X</v>
          </cell>
          <cell r="M1388" t="str">
            <v>ENFERMEDAD GENERAL</v>
          </cell>
          <cell r="N1388">
            <v>40832</v>
          </cell>
          <cell r="O1388" t="str">
            <v>NUEVA E.P.S</v>
          </cell>
        </row>
        <row r="1389">
          <cell r="C1389">
            <v>15031784</v>
          </cell>
          <cell r="D1389" t="str">
            <v>PEREZ CHICA LOKY LUCIANO</v>
          </cell>
          <cell r="E1389" t="str">
            <v>OPERADOR DE PADRÓN</v>
          </cell>
          <cell r="G1389" t="str">
            <v>X</v>
          </cell>
          <cell r="M1389" t="str">
            <v>ENFERMEDAD GENERAL</v>
          </cell>
          <cell r="N1389" t="str">
            <v>NT</v>
          </cell>
          <cell r="O1389" t="str">
            <v>NUEVA E.P.S</v>
          </cell>
        </row>
        <row r="1390">
          <cell r="C1390">
            <v>15031784</v>
          </cell>
          <cell r="D1390" t="str">
            <v>PEREZ CHICA LOKY LUCIANO</v>
          </cell>
          <cell r="E1390" t="str">
            <v>OPERADOR DE PADRÓN</v>
          </cell>
          <cell r="G1390" t="str">
            <v>X</v>
          </cell>
          <cell r="M1390" t="str">
            <v>ENFERMEDAD GENERAL</v>
          </cell>
          <cell r="N1390">
            <v>7000778998</v>
          </cell>
          <cell r="O1390" t="str">
            <v>NUEVA E.P.S</v>
          </cell>
        </row>
        <row r="1391">
          <cell r="C1391">
            <v>15031784</v>
          </cell>
          <cell r="D1391" t="str">
            <v>PEREZ CHICA LOKY LUCIANO</v>
          </cell>
          <cell r="E1391" t="str">
            <v>OPERADOR DE PADRÓN</v>
          </cell>
          <cell r="G1391" t="str">
            <v>X</v>
          </cell>
          <cell r="M1391" t="str">
            <v>ENFERMEDAD GENERAL</v>
          </cell>
          <cell r="N1391">
            <v>7000791290</v>
          </cell>
          <cell r="O1391" t="str">
            <v>NUEVA E.P.S</v>
          </cell>
        </row>
        <row r="1392">
          <cell r="C1392">
            <v>15031784</v>
          </cell>
          <cell r="D1392" t="str">
            <v>PEREZ CHICA LOKY LUCIANO</v>
          </cell>
          <cell r="E1392" t="str">
            <v>OPERADOR DE PADRÓN</v>
          </cell>
          <cell r="G1392" t="str">
            <v>X</v>
          </cell>
          <cell r="M1392" t="str">
            <v>ENFERMEDAD GENERAL</v>
          </cell>
          <cell r="N1392">
            <v>7000850603</v>
          </cell>
          <cell r="O1392" t="str">
            <v>NUEVA E.P.S</v>
          </cell>
        </row>
        <row r="1393">
          <cell r="C1393">
            <v>15031784</v>
          </cell>
          <cell r="D1393" t="str">
            <v>PEREZ CHICA LOKY LUCIANO</v>
          </cell>
          <cell r="E1393" t="str">
            <v>OPERADOR DE PADRÓN</v>
          </cell>
          <cell r="G1393" t="str">
            <v>X</v>
          </cell>
          <cell r="M1393" t="str">
            <v>ENFERMEDAD GENERAL</v>
          </cell>
          <cell r="N1393">
            <v>7001458612</v>
          </cell>
          <cell r="O1393" t="str">
            <v>NUEVA E.P.S</v>
          </cell>
        </row>
        <row r="1394">
          <cell r="C1394">
            <v>15031784</v>
          </cell>
          <cell r="D1394" t="str">
            <v>PEREZ CHICA LOKY LUCIANO</v>
          </cell>
          <cell r="E1394" t="str">
            <v>OPERADOR DE PADRÓN</v>
          </cell>
          <cell r="G1394" t="str">
            <v>X</v>
          </cell>
          <cell r="M1394" t="str">
            <v>ENFERMEDAD GENERAL</v>
          </cell>
          <cell r="N1394">
            <v>9877150</v>
          </cell>
          <cell r="O1394" t="str">
            <v>NUEVA E.P.S</v>
          </cell>
        </row>
        <row r="1395">
          <cell r="C1395">
            <v>15031784</v>
          </cell>
          <cell r="D1395" t="str">
            <v>PEREZ CHICA LOKY LUCIANO</v>
          </cell>
          <cell r="E1395" t="str">
            <v>OPERADOR DE PADRÓN</v>
          </cell>
          <cell r="G1395" t="str">
            <v>x</v>
          </cell>
          <cell r="M1395" t="str">
            <v>ENFERMEDAD GENERAL</v>
          </cell>
          <cell r="N1395">
            <v>7001764887</v>
          </cell>
          <cell r="O1395" t="str">
            <v>NUEVA E.P.S</v>
          </cell>
        </row>
        <row r="1396">
          <cell r="C1396">
            <v>15031784</v>
          </cell>
          <cell r="D1396" t="str">
            <v>PEREZ CHICA LOKY LUCIANO</v>
          </cell>
          <cell r="E1396" t="str">
            <v>OPERADOR DE PADRÓN</v>
          </cell>
          <cell r="G1396" t="str">
            <v>x</v>
          </cell>
          <cell r="M1396" t="str">
            <v>ENFERMEDAD GENERAL</v>
          </cell>
          <cell r="N1396">
            <v>75698</v>
          </cell>
          <cell r="O1396" t="str">
            <v>NUEVA E.P.S</v>
          </cell>
        </row>
        <row r="1397">
          <cell r="C1397">
            <v>15031784</v>
          </cell>
          <cell r="D1397" t="str">
            <v>PEREZ CHICA LOKY LUCIANO</v>
          </cell>
          <cell r="E1397" t="str">
            <v>OPERADOR DE PADRÓN</v>
          </cell>
          <cell r="G1397" t="str">
            <v>x</v>
          </cell>
          <cell r="M1397" t="str">
            <v>ENFERMEDAD GENERAL</v>
          </cell>
          <cell r="N1397">
            <v>7001791893</v>
          </cell>
          <cell r="O1397" t="str">
            <v>NUEVA E.P.S</v>
          </cell>
        </row>
        <row r="1398">
          <cell r="C1398">
            <v>15031784</v>
          </cell>
          <cell r="D1398" t="str">
            <v>PEREZ CHICA LOKY LUCIANO</v>
          </cell>
          <cell r="E1398" t="str">
            <v>OPERADOR DE PADRÓN</v>
          </cell>
          <cell r="G1398" t="str">
            <v>X</v>
          </cell>
          <cell r="M1398" t="str">
            <v>ENFERMEDAD GENERAL</v>
          </cell>
          <cell r="N1398">
            <v>130010166701</v>
          </cell>
          <cell r="O1398" t="str">
            <v>NUEVA E.P.S</v>
          </cell>
        </row>
        <row r="1399">
          <cell r="C1399">
            <v>15031784</v>
          </cell>
          <cell r="D1399" t="str">
            <v>PEREZ CHICA LOKY LUCIANO</v>
          </cell>
          <cell r="E1399" t="str">
            <v>OPERADOR DE PADRÓN</v>
          </cell>
          <cell r="G1399" t="str">
            <v>X</v>
          </cell>
          <cell r="M1399" t="str">
            <v>ENFERMEDAD GENERAL</v>
          </cell>
          <cell r="N1399">
            <v>10753828</v>
          </cell>
          <cell r="O1399" t="str">
            <v>NUEVA E.P.S</v>
          </cell>
        </row>
        <row r="1400">
          <cell r="C1400">
            <v>73109827</v>
          </cell>
          <cell r="D1400" t="str">
            <v>PEREZ CASSIANI YAMIL</v>
          </cell>
          <cell r="E1400" t="str">
            <v>OPERADOR DE PADRÓN</v>
          </cell>
          <cell r="G1400" t="str">
            <v>X</v>
          </cell>
          <cell r="M1400" t="str">
            <v>ENFERMEDAD GENERAL</v>
          </cell>
          <cell r="N1400">
            <v>7488455</v>
          </cell>
          <cell r="O1400" t="str">
            <v>NUEVA E.P.S</v>
          </cell>
        </row>
        <row r="1401">
          <cell r="C1401">
            <v>73109827</v>
          </cell>
          <cell r="D1401" t="str">
            <v>PEREZ CASSIANI YAMIL</v>
          </cell>
          <cell r="E1401" t="str">
            <v>OPERADOR DE PADRÓN</v>
          </cell>
          <cell r="G1401" t="str">
            <v>X</v>
          </cell>
          <cell r="M1401" t="str">
            <v>ENFERMEDAD GENERAL</v>
          </cell>
          <cell r="N1401" t="str">
            <v>NT</v>
          </cell>
          <cell r="O1401" t="str">
            <v>NUEVA E.P.S</v>
          </cell>
        </row>
        <row r="1402">
          <cell r="C1402">
            <v>73109827</v>
          </cell>
          <cell r="D1402" t="str">
            <v>PEREZ CASSIANI YAMIL</v>
          </cell>
          <cell r="E1402" t="str">
            <v>OPERADOR DE PADRÓN</v>
          </cell>
          <cell r="G1402" t="str">
            <v>X</v>
          </cell>
          <cell r="M1402" t="str">
            <v>ENFERMEDAD GENERAL</v>
          </cell>
          <cell r="N1402" t="str">
            <v>NT</v>
          </cell>
          <cell r="O1402" t="str">
            <v>NUEVA E.P.S</v>
          </cell>
        </row>
        <row r="1403">
          <cell r="C1403">
            <v>73109827</v>
          </cell>
          <cell r="D1403" t="str">
            <v>PEREZ CASSIANI YAMIL</v>
          </cell>
          <cell r="E1403" t="str">
            <v>OPERADOR DE PADRÓN</v>
          </cell>
          <cell r="G1403" t="str">
            <v>X</v>
          </cell>
          <cell r="M1403" t="str">
            <v>ENFERMEDAD GENERAL</v>
          </cell>
          <cell r="N1403">
            <v>7001645017</v>
          </cell>
          <cell r="O1403" t="str">
            <v>NUEVA E.P.S</v>
          </cell>
        </row>
        <row r="1404">
          <cell r="C1404">
            <v>1001805013</v>
          </cell>
          <cell r="D1404" t="str">
            <v>PEREZ ANDRADE ALDAIR</v>
          </cell>
          <cell r="E1404" t="str">
            <v>OPERADOR DE BUSETÓN</v>
          </cell>
          <cell r="G1404" t="str">
            <v>X</v>
          </cell>
          <cell r="M1404" t="str">
            <v>ENFERMEDAD GENERAL</v>
          </cell>
          <cell r="N1404">
            <v>179028871</v>
          </cell>
          <cell r="O1404" t="str">
            <v>SALUD TOTAL E.P.S.</v>
          </cell>
        </row>
        <row r="1405">
          <cell r="C1405">
            <v>1047467066</v>
          </cell>
          <cell r="D1405" t="str">
            <v>PEREZ ALVAREZ CRISTIAN ALFREDO</v>
          </cell>
          <cell r="E1405" t="str">
            <v>OPERADOR DE PADRÓN</v>
          </cell>
          <cell r="G1405" t="str">
            <v>X</v>
          </cell>
          <cell r="M1405" t="str">
            <v>ENFERMEDAD GENERAL</v>
          </cell>
          <cell r="N1405">
            <v>183115834</v>
          </cell>
          <cell r="O1405" t="str">
            <v>SALUD TOTAL E.P.S.</v>
          </cell>
        </row>
        <row r="1406">
          <cell r="C1406">
            <v>1047467066</v>
          </cell>
          <cell r="D1406" t="str">
            <v>PEREZ ALVAREZ CRISTIAN ALFREDO</v>
          </cell>
          <cell r="E1406" t="str">
            <v>OPERADOR DE PADRÓN</v>
          </cell>
          <cell r="G1406" t="str">
            <v>X</v>
          </cell>
          <cell r="M1406" t="str">
            <v>ENFERMEDAD GENERAL</v>
          </cell>
          <cell r="N1406">
            <v>7423365</v>
          </cell>
          <cell r="O1406" t="str">
            <v>SALUD TOTAL E.P.S.</v>
          </cell>
        </row>
        <row r="1407">
          <cell r="C1407">
            <v>1047467066</v>
          </cell>
          <cell r="D1407" t="str">
            <v>PEREZ ALVAREZ CRISTIAN ALFREDO</v>
          </cell>
          <cell r="E1407" t="str">
            <v>OPERADOR DE PADRÓN</v>
          </cell>
          <cell r="G1407" t="str">
            <v>X</v>
          </cell>
          <cell r="M1407" t="str">
            <v>ENFERMEDAD GENERAL</v>
          </cell>
          <cell r="N1407">
            <v>6077160</v>
          </cell>
          <cell r="O1407" t="str">
            <v>SALUD TOTAL E.P.S.</v>
          </cell>
        </row>
        <row r="1408">
          <cell r="C1408">
            <v>1047467066</v>
          </cell>
          <cell r="D1408" t="str">
            <v>PEREZ ALVAREZ CRISTIAN ALFREDO</v>
          </cell>
          <cell r="E1408" t="str">
            <v>OPERADOR DE PADRÓN</v>
          </cell>
          <cell r="L1408" t="str">
            <v>X</v>
          </cell>
          <cell r="M1408" t="str">
            <v>AISLAMIENTO PREVENTIVO</v>
          </cell>
          <cell r="N1408">
            <v>6077160</v>
          </cell>
          <cell r="O1408" t="str">
            <v>SALUD TOTAL E.P.S.</v>
          </cell>
        </row>
        <row r="1409">
          <cell r="C1409">
            <v>1047467066</v>
          </cell>
          <cell r="D1409" t="str">
            <v>PEREZ ALVAREZ CRISTIAN ALFREDO</v>
          </cell>
          <cell r="E1409" t="str">
            <v>OPERADOR DE PADRÓN</v>
          </cell>
          <cell r="L1409" t="str">
            <v>X</v>
          </cell>
          <cell r="M1409" t="str">
            <v>AISLAMIENTO PREVENTIVO</v>
          </cell>
          <cell r="N1409" t="str">
            <v>NT</v>
          </cell>
          <cell r="O1409" t="str">
            <v>SALUD TOTAL E.P.S.</v>
          </cell>
        </row>
        <row r="1410">
          <cell r="C1410">
            <v>1047467066</v>
          </cell>
          <cell r="D1410" t="str">
            <v>PEREZ ALVAREZ CRISTIAN ALFREDO</v>
          </cell>
          <cell r="E1410" t="str">
            <v>OPERADOR DE PADRÓN</v>
          </cell>
          <cell r="G1410" t="str">
            <v>X</v>
          </cell>
          <cell r="M1410" t="str">
            <v>ENFERMEDAD GENERAL</v>
          </cell>
          <cell r="N1410">
            <v>9642273</v>
          </cell>
          <cell r="O1410" t="str">
            <v>SALUD TOTAL E.P.S.</v>
          </cell>
        </row>
        <row r="1411">
          <cell r="C1411">
            <v>1047467066</v>
          </cell>
          <cell r="D1411" t="str">
            <v>PEREZ ALVAREZ CRISTIAN ALFREDO</v>
          </cell>
          <cell r="E1411" t="str">
            <v>OPERADOR DE PADRÓN</v>
          </cell>
          <cell r="G1411" t="str">
            <v>X</v>
          </cell>
          <cell r="M1411" t="str">
            <v>ENFERMEDAD GENERAL</v>
          </cell>
          <cell r="N1411">
            <v>9570944</v>
          </cell>
          <cell r="O1411" t="str">
            <v>SALUD TOTAL E.P.S.</v>
          </cell>
        </row>
        <row r="1412">
          <cell r="C1412">
            <v>1047467066</v>
          </cell>
          <cell r="D1412" t="str">
            <v>PEREZ ALVAREZ CRISTIAN ALFREDO</v>
          </cell>
          <cell r="E1412" t="str">
            <v>OPERADOR DE PADRÓN</v>
          </cell>
          <cell r="L1412" t="str">
            <v>X</v>
          </cell>
          <cell r="M1412" t="str">
            <v>AISLAMIENTO PREVENTIVO</v>
          </cell>
          <cell r="N1412" t="str">
            <v>NT</v>
          </cell>
          <cell r="O1412" t="str">
            <v>SALUD TOTAL E.P.S.</v>
          </cell>
        </row>
        <row r="1413">
          <cell r="C1413">
            <v>1047467066</v>
          </cell>
          <cell r="D1413" t="str">
            <v>PEREZ ALVAREZ CRISTIAN ALFREDO</v>
          </cell>
          <cell r="E1413" t="str">
            <v>OPERADOR DE PADRÓN</v>
          </cell>
          <cell r="G1413" t="str">
            <v>X</v>
          </cell>
          <cell r="M1413" t="str">
            <v>ENFERMEDAD GENERAL</v>
          </cell>
          <cell r="N1413">
            <v>10309552</v>
          </cell>
          <cell r="O1413" t="str">
            <v>SALUD TOTAL E.P.S.</v>
          </cell>
        </row>
        <row r="1414">
          <cell r="C1414">
            <v>1047467066</v>
          </cell>
          <cell r="D1414" t="str">
            <v>PEREZ ALVAREZ CRISTIAN ALFREDO</v>
          </cell>
          <cell r="E1414" t="str">
            <v>OPERADOR DE PADRÓN</v>
          </cell>
          <cell r="G1414" t="str">
            <v>X</v>
          </cell>
          <cell r="M1414" t="str">
            <v>ENFERMEDAD GENERAL</v>
          </cell>
          <cell r="N1414" t="str">
            <v>NT</v>
          </cell>
          <cell r="O1414" t="str">
            <v>SALUD TOTAL E.P.S.</v>
          </cell>
        </row>
        <row r="1415">
          <cell r="C1415">
            <v>1047467066</v>
          </cell>
          <cell r="D1415" t="str">
            <v>PEREZ ALVAREZ CRISTIAN ALFREDO</v>
          </cell>
          <cell r="E1415" t="str">
            <v>OPERADOR DE PADRÓN</v>
          </cell>
          <cell r="H1415" t="str">
            <v>X</v>
          </cell>
          <cell r="M1415" t="str">
            <v>LICENCIA DE PATERNIDAD</v>
          </cell>
          <cell r="N1415" t="str">
            <v>NT</v>
          </cell>
          <cell r="O1415" t="str">
            <v>SALUD TOTAL E.P.S.</v>
          </cell>
        </row>
        <row r="1416">
          <cell r="C1416">
            <v>1047467066</v>
          </cell>
          <cell r="D1416" t="str">
            <v>PEREZ ALVAREZ CRISTIAN ALFREDO</v>
          </cell>
          <cell r="E1416" t="str">
            <v>OPERADOR DE PADRÓN</v>
          </cell>
          <cell r="G1416" t="str">
            <v>X</v>
          </cell>
          <cell r="M1416" t="str">
            <v>ENFERMEDAD GENERAL</v>
          </cell>
          <cell r="N1416">
            <v>2178119</v>
          </cell>
          <cell r="O1416" t="str">
            <v>SALUD TOTAL E.P.S.</v>
          </cell>
        </row>
        <row r="1417">
          <cell r="C1417">
            <v>1047467066</v>
          </cell>
          <cell r="D1417" t="str">
            <v>PEREZ ALVAREZ CRISTIAN ALFREDO</v>
          </cell>
          <cell r="E1417" t="str">
            <v>OPERADOR DE PADRÓN</v>
          </cell>
          <cell r="G1417" t="str">
            <v>X</v>
          </cell>
          <cell r="M1417" t="str">
            <v>ENFERMEDAD GENERAL</v>
          </cell>
          <cell r="N1417">
            <v>5374583</v>
          </cell>
          <cell r="O1417" t="str">
            <v>SALUD TOTAL E.P.S.</v>
          </cell>
        </row>
        <row r="1418">
          <cell r="C1418">
            <v>73139344</v>
          </cell>
          <cell r="D1418" t="str">
            <v>PEREA SOLIPA ANGEL ENRIQUE</v>
          </cell>
          <cell r="E1418" t="str">
            <v>OPERADOR DE PATIO</v>
          </cell>
          <cell r="F1418" t="str">
            <v>X</v>
          </cell>
          <cell r="M1418" t="str">
            <v>ACCIDENTE DE TRABAJO</v>
          </cell>
          <cell r="N1418">
            <v>78434</v>
          </cell>
          <cell r="O1418" t="str">
            <v>ARL SURA</v>
          </cell>
        </row>
        <row r="1419">
          <cell r="C1419">
            <v>73139344</v>
          </cell>
          <cell r="D1419" t="str">
            <v>PEREA SOLIPA ANGEL ENRIQUE</v>
          </cell>
          <cell r="E1419" t="str">
            <v>OPERADOR DE PATIO</v>
          </cell>
          <cell r="G1419" t="str">
            <v>X</v>
          </cell>
          <cell r="M1419" t="str">
            <v>ENFERMEDAD GENERAL</v>
          </cell>
          <cell r="N1419">
            <v>5904542</v>
          </cell>
          <cell r="O1419" t="str">
            <v>NUEVA E.P.S</v>
          </cell>
        </row>
        <row r="1420">
          <cell r="C1420">
            <v>73139344</v>
          </cell>
          <cell r="D1420" t="str">
            <v>PEREA SOLIPA ANGEL ENRIQUE</v>
          </cell>
          <cell r="E1420" t="str">
            <v>OPERADOR DE PATIO</v>
          </cell>
          <cell r="G1420" t="str">
            <v>X</v>
          </cell>
          <cell r="M1420" t="str">
            <v>ENFERMEDAD GENERAL</v>
          </cell>
          <cell r="N1420" t="str">
            <v>NT</v>
          </cell>
          <cell r="O1420" t="str">
            <v>NUEVA E.P.S</v>
          </cell>
        </row>
        <row r="1421">
          <cell r="C1421">
            <v>73139344</v>
          </cell>
          <cell r="D1421" t="str">
            <v>PEREA SOLIPA ANGEL ENRIQUE</v>
          </cell>
          <cell r="E1421" t="str">
            <v>OPERADOR DE PATIO</v>
          </cell>
          <cell r="G1421" t="str">
            <v>X</v>
          </cell>
          <cell r="M1421" t="str">
            <v>ENFERMEDAD GENERAL</v>
          </cell>
          <cell r="N1421">
            <v>8275258</v>
          </cell>
          <cell r="O1421" t="str">
            <v>NUEVA E.P.S</v>
          </cell>
        </row>
        <row r="1422">
          <cell r="C1422">
            <v>73139344</v>
          </cell>
          <cell r="D1422" t="str">
            <v>PEREA SOLIPA ANGEL ENRIQUE</v>
          </cell>
          <cell r="E1422" t="str">
            <v>OPERADOR DE PATIO</v>
          </cell>
          <cell r="G1422" t="str">
            <v>X</v>
          </cell>
          <cell r="M1422" t="str">
            <v>ENFERMEDAD GENERAL</v>
          </cell>
          <cell r="N1422" t="str">
            <v>NT</v>
          </cell>
          <cell r="O1422" t="str">
            <v>NUEVA E.P.S</v>
          </cell>
        </row>
        <row r="1423">
          <cell r="C1423">
            <v>1143387876</v>
          </cell>
          <cell r="D1423" t="str">
            <v>PEREA BONILLA JUAN MANUEL</v>
          </cell>
          <cell r="E1423" t="str">
            <v>ANALISTA DE CONTABILIDAD</v>
          </cell>
          <cell r="G1423" t="str">
            <v>X</v>
          </cell>
          <cell r="M1423" t="str">
            <v>ENFERMEDAD GENERAL</v>
          </cell>
          <cell r="N1423" t="str">
            <v>NT</v>
          </cell>
          <cell r="O1423" t="str">
            <v>SURA E.P.S.</v>
          </cell>
        </row>
        <row r="1424">
          <cell r="C1424">
            <v>1143387876</v>
          </cell>
          <cell r="D1424" t="str">
            <v>PEREA BONILLA JUAN MANUEL</v>
          </cell>
          <cell r="E1424" t="str">
            <v>ANALISTA DE CONTABILIDAD</v>
          </cell>
          <cell r="G1424" t="str">
            <v>X</v>
          </cell>
          <cell r="M1424" t="str">
            <v>ENFERMEDAD GENERAL</v>
          </cell>
          <cell r="N1424">
            <v>36338766</v>
          </cell>
          <cell r="O1424" t="str">
            <v>SURA E.P.S.</v>
          </cell>
        </row>
        <row r="1425">
          <cell r="C1425">
            <v>1143387876</v>
          </cell>
          <cell r="D1425" t="str">
            <v>PEREA BONILLA JUAN MANUEL</v>
          </cell>
          <cell r="E1425" t="str">
            <v>ANALISTA DE CONTABILIDAD</v>
          </cell>
          <cell r="G1425" t="str">
            <v>X</v>
          </cell>
          <cell r="M1425" t="str">
            <v>ENFERMEDAD GENERAL</v>
          </cell>
          <cell r="N1425">
            <v>37544136</v>
          </cell>
          <cell r="O1425" t="str">
            <v>SURA E.P.S.</v>
          </cell>
        </row>
        <row r="1426">
          <cell r="C1426">
            <v>1143387876</v>
          </cell>
          <cell r="D1426" t="str">
            <v>PEREA BONILLA JUAN MANUEL</v>
          </cell>
          <cell r="E1426" t="str">
            <v>ANALISTA DE CONTABILIDAD</v>
          </cell>
          <cell r="K1426" t="str">
            <v>X</v>
          </cell>
          <cell r="M1426" t="str">
            <v>DIA FAMILIA</v>
          </cell>
          <cell r="N1426" t="str">
            <v>N/A</v>
          </cell>
          <cell r="O1426" t="str">
            <v>N/A</v>
          </cell>
        </row>
        <row r="1427">
          <cell r="C1427">
            <v>22804822</v>
          </cell>
          <cell r="D1427" t="str">
            <v>PEÑA VEGA JHOJANA PATRICIA</v>
          </cell>
          <cell r="E1427" t="str">
            <v>COORDINADOR CONTABLE</v>
          </cell>
          <cell r="G1427" t="str">
            <v>X</v>
          </cell>
          <cell r="M1427" t="str">
            <v>ENFERMEDAD GENERAL</v>
          </cell>
          <cell r="N1427">
            <v>42020</v>
          </cell>
          <cell r="O1427" t="str">
            <v>SANITAS E.P.S</v>
          </cell>
        </row>
        <row r="1428">
          <cell r="C1428">
            <v>1143401052</v>
          </cell>
          <cell r="D1428" t="str">
            <v>PAYARES GUERRERO MARIA DE LOS ANGELES</v>
          </cell>
          <cell r="E1428" t="str">
            <v>RECLUTADOR</v>
          </cell>
          <cell r="G1428" t="str">
            <v>X</v>
          </cell>
          <cell r="M1428" t="str">
            <v>ENFERMEDAD GENERAL</v>
          </cell>
          <cell r="N1428">
            <v>17398513</v>
          </cell>
          <cell r="O1428" t="str">
            <v>SALUD TOTAL E.P.S.</v>
          </cell>
        </row>
        <row r="1429">
          <cell r="C1429">
            <v>73211472</v>
          </cell>
          <cell r="D1429" t="str">
            <v>PATIÑO PUPO ALFONSO</v>
          </cell>
          <cell r="E1429" t="str">
            <v>OPERADOR DE PADRÓN</v>
          </cell>
          <cell r="G1429" t="str">
            <v>X</v>
          </cell>
          <cell r="M1429" t="str">
            <v>ENFERMEDAD GENERAL</v>
          </cell>
          <cell r="N1429">
            <v>1</v>
          </cell>
          <cell r="O1429" t="str">
            <v>COOSALUD ESS EPS -S</v>
          </cell>
        </row>
        <row r="1430">
          <cell r="C1430">
            <v>73211472</v>
          </cell>
          <cell r="D1430" t="str">
            <v>PATIÑO PUPO ALFONSO</v>
          </cell>
          <cell r="E1430" t="str">
            <v>OPERADOR DE PADRÓN</v>
          </cell>
          <cell r="G1430" t="str">
            <v>X</v>
          </cell>
          <cell r="M1430" t="str">
            <v>ENFERMEDAD GENERAL</v>
          </cell>
          <cell r="N1430">
            <v>26462</v>
          </cell>
          <cell r="O1430" t="str">
            <v>COOSALUD ESS EPS -S</v>
          </cell>
        </row>
        <row r="1431">
          <cell r="C1431">
            <v>73211472</v>
          </cell>
          <cell r="D1431" t="str">
            <v>PATIÑO PUPO ALFONSO</v>
          </cell>
          <cell r="E1431" t="str">
            <v>OPERADOR DE PADRÓN</v>
          </cell>
          <cell r="G1431" t="str">
            <v>X</v>
          </cell>
          <cell r="M1431" t="str">
            <v>ENFERMEDAD GENERAL</v>
          </cell>
          <cell r="N1431">
            <v>28549</v>
          </cell>
          <cell r="O1431" t="str">
            <v>COOSALUD ESS EPS -S</v>
          </cell>
        </row>
        <row r="1432">
          <cell r="C1432">
            <v>73211472</v>
          </cell>
          <cell r="D1432" t="str">
            <v>PATIÑO PUPO ALFONSO</v>
          </cell>
          <cell r="E1432" t="str">
            <v>OPERADOR DE PADRÓN</v>
          </cell>
          <cell r="G1432" t="str">
            <v>X</v>
          </cell>
          <cell r="M1432" t="str">
            <v>ENFERMEDAD GENERAL</v>
          </cell>
          <cell r="N1432" t="str">
            <v>NA</v>
          </cell>
          <cell r="O1432" t="str">
            <v>COOSALUD ESS EPS -S</v>
          </cell>
        </row>
        <row r="1433">
          <cell r="C1433">
            <v>73211472</v>
          </cell>
          <cell r="D1433" t="str">
            <v>PATIÑO PUPO ALFONSO</v>
          </cell>
          <cell r="E1433" t="str">
            <v>OPERADOR DE PADRÓN</v>
          </cell>
          <cell r="G1433" t="str">
            <v>X</v>
          </cell>
          <cell r="M1433" t="str">
            <v>ENFERMEDAD GENERAL</v>
          </cell>
          <cell r="N1433" t="str">
            <v>NT</v>
          </cell>
          <cell r="O1433" t="str">
            <v>COOSALUD ESS EPS -S</v>
          </cell>
        </row>
        <row r="1434">
          <cell r="C1434">
            <v>73211472</v>
          </cell>
          <cell r="D1434" t="str">
            <v>PATIÑO PUPO ALFONSO</v>
          </cell>
          <cell r="E1434" t="str">
            <v>OPERADOR DE PADRÓN</v>
          </cell>
          <cell r="G1434" t="str">
            <v>X</v>
          </cell>
          <cell r="M1434" t="str">
            <v>ENFERMEDAD GENERAL</v>
          </cell>
          <cell r="N1434">
            <v>25424</v>
          </cell>
          <cell r="O1434" t="str">
            <v>COOSALUD ESS EPS -S</v>
          </cell>
        </row>
        <row r="1435">
          <cell r="C1435">
            <v>73211472</v>
          </cell>
          <cell r="D1435" t="str">
            <v>PATIÑO PUPO ALFONSO</v>
          </cell>
          <cell r="E1435" t="str">
            <v>OPERADOR DE PADRÓN</v>
          </cell>
          <cell r="G1435" t="str">
            <v>X</v>
          </cell>
          <cell r="M1435" t="str">
            <v>ENFERMEDAD GENERAL</v>
          </cell>
          <cell r="N1435">
            <v>29020</v>
          </cell>
          <cell r="O1435" t="str">
            <v>COOSALUD ESS EPS -S</v>
          </cell>
        </row>
        <row r="1436">
          <cell r="C1436">
            <v>73211472</v>
          </cell>
          <cell r="D1436" t="str">
            <v>PATIÑO PUPO ALFONSO</v>
          </cell>
          <cell r="E1436" t="str">
            <v>OPERADOR DE PADRÓN</v>
          </cell>
          <cell r="G1436" t="str">
            <v>X</v>
          </cell>
          <cell r="M1436" t="str">
            <v>ENFERMEDAD GENERAL</v>
          </cell>
          <cell r="N1436">
            <v>29563</v>
          </cell>
          <cell r="O1436" t="str">
            <v>COOSALUD ESS EPS -S</v>
          </cell>
        </row>
        <row r="1437">
          <cell r="C1437">
            <v>73211472</v>
          </cell>
          <cell r="D1437" t="str">
            <v>PATIÑO PUPO ALFONSO</v>
          </cell>
          <cell r="E1437" t="str">
            <v>OPERADOR DE PADRÓN</v>
          </cell>
          <cell r="G1437" t="str">
            <v>X</v>
          </cell>
          <cell r="M1437" t="str">
            <v>ENFERMEDAD GENERAL</v>
          </cell>
          <cell r="N1437">
            <v>32076</v>
          </cell>
          <cell r="O1437" t="str">
            <v>COOSALUD ESS EPS -S</v>
          </cell>
        </row>
        <row r="1438">
          <cell r="C1438">
            <v>73211472</v>
          </cell>
          <cell r="D1438" t="str">
            <v>PATIÑO PUPO ALFONSO</v>
          </cell>
          <cell r="E1438" t="str">
            <v>OPERADOR DE PADRÓN</v>
          </cell>
          <cell r="G1438" t="str">
            <v>X</v>
          </cell>
          <cell r="M1438" t="str">
            <v>ENFERMEDAD GENERAL</v>
          </cell>
          <cell r="N1438">
            <v>33314</v>
          </cell>
          <cell r="O1438" t="str">
            <v>COOSALUD ESS EPS -S</v>
          </cell>
        </row>
        <row r="1439">
          <cell r="C1439">
            <v>73211472</v>
          </cell>
          <cell r="D1439" t="str">
            <v>PATIÑO PUPO ALFONSO</v>
          </cell>
          <cell r="E1439" t="str">
            <v>OPERADOR DE PADRÓN</v>
          </cell>
          <cell r="G1439" t="str">
            <v>X</v>
          </cell>
          <cell r="M1439" t="str">
            <v>ENFERMEDAD GENERAL</v>
          </cell>
          <cell r="N1439">
            <v>36765</v>
          </cell>
          <cell r="O1439" t="str">
            <v>COOSALUD ESS EPS -S</v>
          </cell>
        </row>
        <row r="1440">
          <cell r="C1440">
            <v>73211472</v>
          </cell>
          <cell r="D1440" t="str">
            <v>PATIÑO PUPO ALFONSO</v>
          </cell>
          <cell r="E1440" t="str">
            <v>OPERADOR DE PADRÓN</v>
          </cell>
          <cell r="G1440" t="str">
            <v>X</v>
          </cell>
          <cell r="M1440" t="str">
            <v>ENFERMEDAD GENERAL</v>
          </cell>
          <cell r="N1440">
            <v>40741</v>
          </cell>
          <cell r="O1440" t="str">
            <v>COOSALUD ESS EPS -S</v>
          </cell>
        </row>
        <row r="1441">
          <cell r="C1441">
            <v>73211472</v>
          </cell>
          <cell r="D1441" t="str">
            <v>PATIÑO PUPO ALFONSO</v>
          </cell>
          <cell r="E1441" t="str">
            <v>OPERADOR DE PADRÓN</v>
          </cell>
          <cell r="G1441" t="str">
            <v>X</v>
          </cell>
          <cell r="M1441" t="str">
            <v>ENFERMEDAD GENERAL</v>
          </cell>
          <cell r="N1441">
            <v>42827</v>
          </cell>
          <cell r="O1441" t="str">
            <v>COOSALUD ESS EPS -S</v>
          </cell>
        </row>
        <row r="1442">
          <cell r="C1442">
            <v>73211472</v>
          </cell>
          <cell r="D1442" t="str">
            <v>PATIÑO PUPO ALFONSO</v>
          </cell>
          <cell r="E1442" t="str">
            <v>OPERADOR DE PADRÓN</v>
          </cell>
          <cell r="G1442" t="str">
            <v>X</v>
          </cell>
          <cell r="M1442" t="str">
            <v>ENFERMEDAD GENERAL</v>
          </cell>
          <cell r="N1442">
            <v>2033075</v>
          </cell>
          <cell r="O1442" t="str">
            <v>COOSALUD ESS EPS -S</v>
          </cell>
        </row>
        <row r="1443">
          <cell r="C1443">
            <v>73211472</v>
          </cell>
          <cell r="D1443" t="str">
            <v>PATIÑO PUPO ALFONSO</v>
          </cell>
          <cell r="E1443" t="str">
            <v>OPERADOR DE PADRÓN</v>
          </cell>
          <cell r="G1443" t="str">
            <v>X</v>
          </cell>
          <cell r="M1443" t="str">
            <v>ENFERMEDAD GENERAL</v>
          </cell>
          <cell r="N1443" t="str">
            <v>NT</v>
          </cell>
          <cell r="O1443" t="str">
            <v>COOSALUD ESS EPS -S</v>
          </cell>
        </row>
        <row r="1444">
          <cell r="C1444">
            <v>73211472</v>
          </cell>
          <cell r="D1444" t="str">
            <v>PATIÑO PUPO ALFONSO</v>
          </cell>
          <cell r="E1444" t="str">
            <v>OPERADOR DE PADRÓN</v>
          </cell>
          <cell r="G1444" t="str">
            <v>X</v>
          </cell>
          <cell r="M1444" t="str">
            <v>ENFERMEDAD GENERAL</v>
          </cell>
          <cell r="N1444" t="str">
            <v>NT</v>
          </cell>
          <cell r="O1444" t="str">
            <v>COOSALUD ESS EPS -S</v>
          </cell>
        </row>
        <row r="1445">
          <cell r="C1445">
            <v>73211472</v>
          </cell>
          <cell r="D1445" t="str">
            <v>PATIÑO PUPO ALFONSO</v>
          </cell>
          <cell r="E1445" t="str">
            <v>OPERADOR DE PADRÓN</v>
          </cell>
          <cell r="F1445" t="str">
            <v>X</v>
          </cell>
          <cell r="M1445" t="str">
            <v>ACCIDENTE DE TRABAJO</v>
          </cell>
          <cell r="N1445">
            <v>10016301536</v>
          </cell>
          <cell r="O1445" t="str">
            <v>SURA E.P.S.</v>
          </cell>
        </row>
        <row r="1446">
          <cell r="C1446">
            <v>1143367516</v>
          </cell>
          <cell r="D1446" t="str">
            <v>PAOLA JULIO HAROL JESUS</v>
          </cell>
          <cell r="E1446" t="str">
            <v>OPERADOR DE BUSETÓN</v>
          </cell>
          <cell r="G1446" t="str">
            <v>X</v>
          </cell>
          <cell r="M1446" t="str">
            <v>ENFERMEDAD GENERAL</v>
          </cell>
          <cell r="N1446" t="str">
            <v>NT</v>
          </cell>
          <cell r="O1446" t="str">
            <v>EPS MUTUAL SER</v>
          </cell>
        </row>
        <row r="1447">
          <cell r="C1447">
            <v>1143367516</v>
          </cell>
          <cell r="D1447" t="str">
            <v>PAOLA JULIO HAROL JESUS</v>
          </cell>
          <cell r="E1447" t="str">
            <v>OPERADOR DE BUSETÓN</v>
          </cell>
          <cell r="G1447" t="str">
            <v>X</v>
          </cell>
          <cell r="M1447" t="str">
            <v>ENFERMEDAD GENERAL</v>
          </cell>
          <cell r="N1447" t="str">
            <v>NT</v>
          </cell>
          <cell r="O1447" t="str">
            <v>EPS MUTUAL SER</v>
          </cell>
        </row>
        <row r="1448">
          <cell r="C1448">
            <v>1143367516</v>
          </cell>
          <cell r="D1448" t="str">
            <v>PAOLA JULIO HAROL JESUS</v>
          </cell>
          <cell r="E1448" t="str">
            <v>OPERADOR DE BUSETÓN</v>
          </cell>
          <cell r="G1448" t="str">
            <v>X</v>
          </cell>
          <cell r="M1448" t="str">
            <v>ENFERMEDAD GENERAL</v>
          </cell>
          <cell r="N1448" t="str">
            <v>NT</v>
          </cell>
          <cell r="O1448" t="str">
            <v>EPS MUTUAL SER</v>
          </cell>
        </row>
        <row r="1449">
          <cell r="C1449">
            <v>1143367516</v>
          </cell>
          <cell r="D1449" t="str">
            <v>PAOLA JULIO HAROL JESUS</v>
          </cell>
          <cell r="E1449" t="str">
            <v>OPERADOR DE BUSETÓN</v>
          </cell>
          <cell r="G1449" t="str">
            <v>X</v>
          </cell>
          <cell r="M1449" t="str">
            <v>ENFERMEDAD GENERAL</v>
          </cell>
          <cell r="N1449" t="str">
            <v>NT</v>
          </cell>
          <cell r="O1449" t="str">
            <v>EPS MUTUAL SER</v>
          </cell>
        </row>
        <row r="1450">
          <cell r="C1450">
            <v>1143367516</v>
          </cell>
          <cell r="D1450" t="str">
            <v>PAOLA JULIO HAROL JESUS</v>
          </cell>
          <cell r="E1450" t="str">
            <v>OPERADOR DE BUSETÓN</v>
          </cell>
          <cell r="G1450" t="str">
            <v>X</v>
          </cell>
          <cell r="M1450" t="str">
            <v>ENFERMEDAD GENERAL</v>
          </cell>
          <cell r="N1450" t="str">
            <v>NT</v>
          </cell>
          <cell r="O1450" t="str">
            <v>EPS MUTUAL SER</v>
          </cell>
        </row>
        <row r="1451">
          <cell r="C1451">
            <v>1143367516</v>
          </cell>
          <cell r="D1451" t="str">
            <v>PAOLA JULIO HAROL JESUS</v>
          </cell>
          <cell r="E1451" t="str">
            <v>OPERADOR DE BUSETÓN</v>
          </cell>
          <cell r="G1451" t="str">
            <v>X</v>
          </cell>
          <cell r="M1451" t="str">
            <v>ENFERMEDAD GENERAL</v>
          </cell>
          <cell r="N1451" t="str">
            <v>NT</v>
          </cell>
          <cell r="O1451" t="str">
            <v>EPS MUTUAL SER</v>
          </cell>
        </row>
        <row r="1452">
          <cell r="C1452">
            <v>1143367516</v>
          </cell>
          <cell r="D1452" t="str">
            <v>PAOLA JULIO HAROL JESUS</v>
          </cell>
          <cell r="E1452" t="str">
            <v>OPERADOR DE BUSETÓN</v>
          </cell>
          <cell r="G1452" t="str">
            <v>X</v>
          </cell>
          <cell r="M1452" t="str">
            <v>ENFERMEDAD GENERAL</v>
          </cell>
          <cell r="N1452" t="str">
            <v>NT</v>
          </cell>
          <cell r="O1452" t="str">
            <v>EPS MUTUAL SER</v>
          </cell>
        </row>
        <row r="1453">
          <cell r="C1453">
            <v>1002323370</v>
          </cell>
          <cell r="D1453" t="str">
            <v>PALOMINO PADILLA YONATAN ENRIQUE</v>
          </cell>
          <cell r="E1453" t="str">
            <v>OPERADOR DE PADRÓN</v>
          </cell>
          <cell r="G1453" t="str">
            <v>X</v>
          </cell>
          <cell r="M1453" t="str">
            <v>ENFERMEDAD GENERAL</v>
          </cell>
          <cell r="N1453">
            <v>7718999</v>
          </cell>
          <cell r="O1453" t="str">
            <v>SALUD TOTAL E.P.S.</v>
          </cell>
        </row>
        <row r="1454">
          <cell r="C1454">
            <v>1002323370</v>
          </cell>
          <cell r="D1454" t="str">
            <v>PALOMINO PADILLA YONATAN ENRIQUE</v>
          </cell>
          <cell r="E1454" t="str">
            <v>OPERADOR DE PADRÓN</v>
          </cell>
          <cell r="G1454" t="str">
            <v>X</v>
          </cell>
          <cell r="M1454" t="str">
            <v>ENFERMEDAD GENERAL</v>
          </cell>
          <cell r="N1454">
            <v>11668294</v>
          </cell>
          <cell r="O1454" t="str">
            <v>SALUD TOTAL E.P.S.</v>
          </cell>
        </row>
        <row r="1455">
          <cell r="C1455">
            <v>1002323370</v>
          </cell>
          <cell r="D1455" t="str">
            <v>PALOMINO PADILLA YONATAN ENRIQUE</v>
          </cell>
          <cell r="E1455" t="str">
            <v>OPERADOR DE PADRÓN</v>
          </cell>
          <cell r="G1455" t="str">
            <v>X</v>
          </cell>
          <cell r="M1455" t="str">
            <v>ENFERMEDAD GENERAL</v>
          </cell>
          <cell r="N1455" t="str">
            <v>NT</v>
          </cell>
          <cell r="O1455" t="str">
            <v>SALUD TOTAL E.P.S.</v>
          </cell>
        </row>
        <row r="1456">
          <cell r="C1456">
            <v>1002323370</v>
          </cell>
          <cell r="D1456" t="str">
            <v>PALOMINO PADILLA YONATAN ENRIQUE</v>
          </cell>
          <cell r="E1456" t="str">
            <v>OPERADOR DE PADRÓN</v>
          </cell>
          <cell r="G1456" t="str">
            <v>X</v>
          </cell>
          <cell r="M1456" t="str">
            <v>ENFERMEDAD GENERAL</v>
          </cell>
          <cell r="N1456">
            <v>16086873</v>
          </cell>
          <cell r="O1456" t="str">
            <v>SALUD TOTAL E.P.S.</v>
          </cell>
        </row>
        <row r="1457">
          <cell r="C1457">
            <v>1002323370</v>
          </cell>
          <cell r="D1457" t="str">
            <v>PALOMINO PADILLA YONATAN ENRIQUE</v>
          </cell>
          <cell r="E1457" t="str">
            <v>OPERADOR DE PADRÓN</v>
          </cell>
          <cell r="G1457" t="str">
            <v>X</v>
          </cell>
          <cell r="M1457" t="str">
            <v>ENFERMEDAD GENERAL</v>
          </cell>
          <cell r="N1457">
            <v>17477143</v>
          </cell>
          <cell r="O1457" t="str">
            <v>SALUD TOTAL E.P.S.</v>
          </cell>
        </row>
        <row r="1458">
          <cell r="C1458">
            <v>1002323370</v>
          </cell>
          <cell r="D1458" t="str">
            <v>PALOMINO PADILLA YONATAN ENRIQUE</v>
          </cell>
          <cell r="E1458" t="str">
            <v>OPERADOR DE PADRÓN</v>
          </cell>
          <cell r="G1458" t="str">
            <v>X</v>
          </cell>
          <cell r="M1458" t="str">
            <v>ENFERMEDAD GENERAL</v>
          </cell>
          <cell r="N1458">
            <v>17477143</v>
          </cell>
          <cell r="O1458" t="str">
            <v>SALUD TOTAL E.P.S.</v>
          </cell>
        </row>
        <row r="1459">
          <cell r="C1459">
            <v>1002323370</v>
          </cell>
          <cell r="D1459" t="str">
            <v>PALOMINO PADILLA YONATAN ENRIQUE</v>
          </cell>
          <cell r="E1459" t="str">
            <v>OPERADOR DE PADRÓN</v>
          </cell>
          <cell r="G1459" t="str">
            <v>X</v>
          </cell>
          <cell r="M1459" t="str">
            <v>ENFERMEDAD GENERAL</v>
          </cell>
          <cell r="N1459">
            <v>143107562</v>
          </cell>
          <cell r="O1459" t="str">
            <v>SALUD TOTAL E.P.S.</v>
          </cell>
        </row>
        <row r="1460">
          <cell r="C1460">
            <v>1002323370</v>
          </cell>
          <cell r="D1460" t="str">
            <v>PALOMINO PADILLA YONATAN ENRIQUE</v>
          </cell>
          <cell r="E1460" t="str">
            <v>OPERADOR DE PADRÓN</v>
          </cell>
          <cell r="G1460" t="str">
            <v>x</v>
          </cell>
          <cell r="M1460" t="str">
            <v>ENFERMEDAD GENERAL</v>
          </cell>
          <cell r="N1460">
            <v>150926497</v>
          </cell>
          <cell r="O1460" t="str">
            <v>SALUD TOTAL E.P.S.</v>
          </cell>
        </row>
        <row r="1461">
          <cell r="C1461">
            <v>1002323370</v>
          </cell>
          <cell r="D1461" t="str">
            <v>PALOMINO PADILLA YONATAN ENRIQUE</v>
          </cell>
          <cell r="E1461" t="str">
            <v>OPERADOR DE PADRÓN</v>
          </cell>
          <cell r="G1461" t="str">
            <v>X</v>
          </cell>
          <cell r="M1461" t="str">
            <v>ENFERMEDAD GENERAL</v>
          </cell>
          <cell r="N1461">
            <v>172087095</v>
          </cell>
          <cell r="O1461" t="str">
            <v>SALUD TOTAL E.P.S.</v>
          </cell>
        </row>
        <row r="1462">
          <cell r="C1462">
            <v>1002323370</v>
          </cell>
          <cell r="D1462" t="str">
            <v>PALOMINO PADILLA YONATAN ENRIQUE</v>
          </cell>
          <cell r="E1462" t="str">
            <v>OPERADOR DE PADRÓN</v>
          </cell>
          <cell r="G1462" t="str">
            <v>x</v>
          </cell>
          <cell r="M1462" t="str">
            <v>ENFERMEDAD GENERAL</v>
          </cell>
          <cell r="N1462">
            <v>179989551</v>
          </cell>
          <cell r="O1462" t="str">
            <v>SALUD TOTAL E.P.S.</v>
          </cell>
        </row>
        <row r="1463">
          <cell r="C1463">
            <v>1002323370</v>
          </cell>
          <cell r="D1463" t="str">
            <v>PALOMINO PADILLA YONATAN ENRIQUE</v>
          </cell>
          <cell r="E1463" t="str">
            <v>OPERADOR DE PADRÓN</v>
          </cell>
          <cell r="H1463" t="str">
            <v>X</v>
          </cell>
          <cell r="M1463" t="str">
            <v>LICENCIA DE PATERNIDAD</v>
          </cell>
          <cell r="N1463" t="str">
            <v>N/A</v>
          </cell>
          <cell r="O1463" t="str">
            <v>N/A</v>
          </cell>
        </row>
        <row r="1464">
          <cell r="C1464">
            <v>1043139075</v>
          </cell>
          <cell r="D1464" t="str">
            <v>PALENCIA ROCHA HAROLD JOSE</v>
          </cell>
          <cell r="E1464" t="str">
            <v>OPERADOR DE PADRÓN</v>
          </cell>
          <cell r="G1464" t="str">
            <v>X</v>
          </cell>
          <cell r="M1464" t="str">
            <v>ENFERMEDAD GENERAL</v>
          </cell>
          <cell r="N1464">
            <v>182621855</v>
          </cell>
          <cell r="O1464" t="str">
            <v>SALUD TOTAL E.P.S.</v>
          </cell>
        </row>
        <row r="1465">
          <cell r="C1465">
            <v>1043139075</v>
          </cell>
          <cell r="D1465" t="str">
            <v>PALENCIA ROCHA HAROLD JOSE</v>
          </cell>
          <cell r="E1465" t="str">
            <v>OPERADOR DE PADRÓN</v>
          </cell>
          <cell r="G1465" t="str">
            <v>X</v>
          </cell>
          <cell r="M1465" t="str">
            <v>ENFERMEDAD GENERAL</v>
          </cell>
          <cell r="N1465" t="str">
            <v>NA</v>
          </cell>
          <cell r="O1465" t="str">
            <v>SALUD TOTAL E.P.S.</v>
          </cell>
        </row>
        <row r="1466">
          <cell r="C1466">
            <v>1043139075</v>
          </cell>
          <cell r="D1466" t="str">
            <v>PALENCIA ROCHA HAROLD JOSE</v>
          </cell>
          <cell r="E1466" t="str">
            <v>OPERADOR DE PADRÓN</v>
          </cell>
          <cell r="G1466" t="str">
            <v>X</v>
          </cell>
          <cell r="M1466" t="str">
            <v>ENFERMEDAD GENERAL</v>
          </cell>
          <cell r="N1466">
            <v>5197344</v>
          </cell>
          <cell r="O1466" t="str">
            <v>SALUD TOTAL E.P.S.</v>
          </cell>
        </row>
        <row r="1467">
          <cell r="C1467">
            <v>1043139075</v>
          </cell>
          <cell r="D1467" t="str">
            <v>PALENCIA ROCHA HAROLD JOSE</v>
          </cell>
          <cell r="E1467" t="str">
            <v>OPERADOR DE PADRÓN</v>
          </cell>
          <cell r="G1467" t="str">
            <v>X</v>
          </cell>
          <cell r="M1467" t="str">
            <v>ENFERMEDAD GENERAL</v>
          </cell>
          <cell r="N1467">
            <v>2477894</v>
          </cell>
          <cell r="O1467" t="str">
            <v>SALUD TOTAL E.P.S.</v>
          </cell>
        </row>
        <row r="1468">
          <cell r="C1468">
            <v>1043139075</v>
          </cell>
          <cell r="D1468" t="str">
            <v>PALENCIA ROCHA HAROLD JOSE</v>
          </cell>
          <cell r="E1468" t="str">
            <v>OPERADOR DE PADRÓN</v>
          </cell>
          <cell r="G1468" t="str">
            <v>X</v>
          </cell>
          <cell r="M1468" t="str">
            <v>ENFERMEDAD GENERAL</v>
          </cell>
          <cell r="N1468">
            <v>925294</v>
          </cell>
          <cell r="O1468" t="str">
            <v>SALUD TOTAL E.P.S.</v>
          </cell>
        </row>
        <row r="1469">
          <cell r="C1469">
            <v>1043139075</v>
          </cell>
          <cell r="D1469" t="str">
            <v>PALENCIA ROCHA HAROLD JOSE</v>
          </cell>
          <cell r="E1469" t="str">
            <v>OPERADOR DE PADRÓN</v>
          </cell>
          <cell r="G1469" t="str">
            <v>X</v>
          </cell>
          <cell r="M1469" t="str">
            <v>ENFERMEDAD GENERAL</v>
          </cell>
          <cell r="N1469">
            <v>9252295</v>
          </cell>
          <cell r="O1469" t="str">
            <v>SALUD TOTAL E.P.S.</v>
          </cell>
        </row>
        <row r="1470">
          <cell r="C1470">
            <v>1043139075</v>
          </cell>
          <cell r="D1470" t="str">
            <v>PALENCIA ROCHA HAROLD JOSE</v>
          </cell>
          <cell r="E1470" t="str">
            <v>OPERADOR DE PADRÓN</v>
          </cell>
          <cell r="G1470" t="str">
            <v>X</v>
          </cell>
          <cell r="M1470" t="str">
            <v>ENFERMEDAD GENERAL</v>
          </cell>
          <cell r="N1470">
            <v>9216022</v>
          </cell>
          <cell r="O1470" t="str">
            <v>SALUD TOTAL E.P.S.</v>
          </cell>
        </row>
        <row r="1471">
          <cell r="C1471">
            <v>1043139075</v>
          </cell>
          <cell r="D1471" t="str">
            <v>PALENCIA ROCHA HAROLD JOSE</v>
          </cell>
          <cell r="E1471" t="str">
            <v>OPERADOR DE PADRÓN</v>
          </cell>
          <cell r="G1471" t="str">
            <v>X</v>
          </cell>
          <cell r="M1471" t="str">
            <v>ENFERMEDAD GENERAL</v>
          </cell>
          <cell r="N1471">
            <v>9245127</v>
          </cell>
          <cell r="O1471" t="str">
            <v>SALUD TOTAL E.P.S.</v>
          </cell>
        </row>
        <row r="1472">
          <cell r="C1472">
            <v>1043139075</v>
          </cell>
          <cell r="D1472" t="str">
            <v>PALENCIA ROCHA HAROLD JOSE</v>
          </cell>
          <cell r="E1472" t="str">
            <v>OPERADOR DE PADRÓN</v>
          </cell>
          <cell r="G1472" t="str">
            <v>X</v>
          </cell>
          <cell r="M1472" t="str">
            <v>ENFERMEDAD GENERAL</v>
          </cell>
          <cell r="N1472">
            <v>9245127</v>
          </cell>
          <cell r="O1472" t="str">
            <v>SALUD TOTAL E.P.S.</v>
          </cell>
        </row>
        <row r="1473">
          <cell r="C1473">
            <v>1043139075</v>
          </cell>
          <cell r="D1473" t="str">
            <v>PALENCIA ROCHA HAROLD JOSE</v>
          </cell>
          <cell r="E1473" t="str">
            <v>OPERADOR DE PADRÓN</v>
          </cell>
          <cell r="G1473" t="str">
            <v>X</v>
          </cell>
          <cell r="M1473" t="str">
            <v>ENFERMEDAD GENERAL</v>
          </cell>
          <cell r="N1473">
            <v>9327761</v>
          </cell>
          <cell r="O1473" t="str">
            <v>SALUD TOTAL E.P.S.</v>
          </cell>
        </row>
        <row r="1474">
          <cell r="C1474">
            <v>73181615</v>
          </cell>
          <cell r="D1474" t="str">
            <v>PALENCIA HERNANDEZ LENOR</v>
          </cell>
          <cell r="E1474" t="str">
            <v>OPERADOR DE PADRÓN</v>
          </cell>
          <cell r="G1474" t="str">
            <v>X</v>
          </cell>
          <cell r="M1474" t="str">
            <v>ENFERMEDAD GENERAL</v>
          </cell>
          <cell r="N1474">
            <v>7000743015</v>
          </cell>
          <cell r="O1474" t="str">
            <v>NUEVA E.P.S</v>
          </cell>
        </row>
        <row r="1475">
          <cell r="C1475">
            <v>73181615</v>
          </cell>
          <cell r="D1475" t="str">
            <v>PALENCIA HERNANDEZ LENOR</v>
          </cell>
          <cell r="E1475" t="str">
            <v>OPERADOR DE PADRÓN</v>
          </cell>
          <cell r="G1475" t="str">
            <v>X</v>
          </cell>
          <cell r="M1475" t="str">
            <v>ENFERMEDAD GENERAL</v>
          </cell>
          <cell r="N1475">
            <v>7000793282</v>
          </cell>
          <cell r="O1475" t="str">
            <v>NUEVA E.P.S</v>
          </cell>
        </row>
        <row r="1476">
          <cell r="C1476">
            <v>73181615</v>
          </cell>
          <cell r="D1476" t="str">
            <v>PALENCIA HERNANDEZ LENOR</v>
          </cell>
          <cell r="E1476" t="str">
            <v>OPERADOR DE PADRÓN</v>
          </cell>
          <cell r="G1476" t="str">
            <v>X</v>
          </cell>
          <cell r="M1476" t="str">
            <v>ENFERMEDAD GENERAL</v>
          </cell>
          <cell r="N1476">
            <v>7000877442</v>
          </cell>
          <cell r="O1476" t="str">
            <v>NUEVA E.P.S</v>
          </cell>
        </row>
        <row r="1477">
          <cell r="C1477">
            <v>1047430645</v>
          </cell>
          <cell r="D1477" t="str">
            <v>PALACIO URANGO LUIS MODESTO</v>
          </cell>
          <cell r="E1477" t="str">
            <v>OPERADOR DE BUSETÓN</v>
          </cell>
          <cell r="G1477" t="str">
            <v>X</v>
          </cell>
          <cell r="M1477" t="str">
            <v>ENFERMEDAD GENERAL</v>
          </cell>
          <cell r="N1477">
            <v>26539</v>
          </cell>
          <cell r="O1477" t="str">
            <v>COOSALUD ESS EPS -S</v>
          </cell>
        </row>
        <row r="1478">
          <cell r="C1478">
            <v>1047430645</v>
          </cell>
          <cell r="D1478" t="str">
            <v>PALACIO URANGO LUIS MODESTO</v>
          </cell>
          <cell r="E1478" t="str">
            <v>OPERADOR DE BUSETÓN</v>
          </cell>
          <cell r="G1478" t="str">
            <v>X</v>
          </cell>
          <cell r="M1478" t="str">
            <v>ENFERMEDAD GENERAL</v>
          </cell>
          <cell r="N1478" t="str">
            <v>INC3039</v>
          </cell>
          <cell r="O1478" t="str">
            <v>COOSALUD ESS EPS -S</v>
          </cell>
        </row>
        <row r="1479">
          <cell r="C1479">
            <v>1047430645</v>
          </cell>
          <cell r="D1479" t="str">
            <v>PALACIO URANGO LUIS MODESTO</v>
          </cell>
          <cell r="E1479" t="str">
            <v>OPERADOR DE BUSETÓN</v>
          </cell>
          <cell r="G1479" t="str">
            <v>X</v>
          </cell>
          <cell r="M1479" t="str">
            <v>ENFERMEDAD GENERAL</v>
          </cell>
          <cell r="N1479">
            <v>29575</v>
          </cell>
          <cell r="O1479" t="str">
            <v>COOSALUD ESS EPS -S</v>
          </cell>
        </row>
        <row r="1480">
          <cell r="C1480">
            <v>1047430645</v>
          </cell>
          <cell r="D1480" t="str">
            <v>PALACIO URANGO LUIS MODESTO</v>
          </cell>
          <cell r="E1480" t="str">
            <v>OPERADOR DE BUSETÓN</v>
          </cell>
          <cell r="G1480" t="str">
            <v>X</v>
          </cell>
          <cell r="M1480" t="str">
            <v>ENFERMEDAD GENERAL</v>
          </cell>
          <cell r="N1480" t="str">
            <v>NA</v>
          </cell>
          <cell r="O1480" t="str">
            <v>COOSALUD ESS EPS -S</v>
          </cell>
        </row>
        <row r="1481">
          <cell r="C1481">
            <v>1047430645</v>
          </cell>
          <cell r="D1481" t="str">
            <v>PALACIO URANGO LUIS MODESTO</v>
          </cell>
          <cell r="E1481" t="str">
            <v>OPERADOR DE BUSETÓN</v>
          </cell>
          <cell r="G1481" t="str">
            <v>X</v>
          </cell>
          <cell r="M1481" t="str">
            <v>ENFERMEDAD GENERAL</v>
          </cell>
          <cell r="N1481">
            <v>34139</v>
          </cell>
          <cell r="O1481" t="str">
            <v>COOSALUD ESS EPS -S</v>
          </cell>
        </row>
        <row r="1482">
          <cell r="C1482">
            <v>1047430645</v>
          </cell>
          <cell r="D1482" t="str">
            <v>PALACIO URANGO LUIS MODESTO</v>
          </cell>
          <cell r="E1482" t="str">
            <v>OPERADOR DE BUSETÓN</v>
          </cell>
          <cell r="G1482" t="str">
            <v>X</v>
          </cell>
          <cell r="M1482" t="str">
            <v>ENFERMEDAD GENERAL</v>
          </cell>
          <cell r="N1482">
            <v>37001</v>
          </cell>
          <cell r="O1482" t="str">
            <v>COOSALUD ESS EPS -S</v>
          </cell>
        </row>
        <row r="1483">
          <cell r="C1483">
            <v>1047430645</v>
          </cell>
          <cell r="D1483" t="str">
            <v>PALACIO URANGO LUIS MODESTO</v>
          </cell>
          <cell r="E1483" t="str">
            <v>OPERADOR DE BUSETÓN</v>
          </cell>
          <cell r="G1483" t="str">
            <v>X</v>
          </cell>
          <cell r="M1483" t="str">
            <v>ENFERMEDAD GENERAL</v>
          </cell>
          <cell r="N1483">
            <v>43742</v>
          </cell>
          <cell r="O1483" t="str">
            <v>COOSALUD ESS EPS -S</v>
          </cell>
        </row>
        <row r="1484">
          <cell r="C1484">
            <v>1047430645</v>
          </cell>
          <cell r="D1484" t="str">
            <v>PALACIO URANGO LUIS MODESTO</v>
          </cell>
          <cell r="E1484" t="str">
            <v>OPERADOR DE BUSETÓN</v>
          </cell>
          <cell r="G1484" t="str">
            <v>X</v>
          </cell>
          <cell r="M1484" t="str">
            <v>ENFERMEDAD GENERAL</v>
          </cell>
          <cell r="N1484" t="str">
            <v>NT</v>
          </cell>
          <cell r="O1484" t="str">
            <v>COOSALUD ESS EPS -S</v>
          </cell>
        </row>
        <row r="1485">
          <cell r="C1485">
            <v>1047430645</v>
          </cell>
          <cell r="D1485" t="str">
            <v>PALACIO URANGO LUIS MODESTO</v>
          </cell>
          <cell r="E1485" t="str">
            <v>OPERADOR DE BUSETÓN</v>
          </cell>
          <cell r="G1485" t="str">
            <v>X</v>
          </cell>
          <cell r="M1485" t="str">
            <v>ENFERMEDAD GENERAL</v>
          </cell>
          <cell r="N1485" t="str">
            <v>NT</v>
          </cell>
          <cell r="O1485" t="str">
            <v>COOSALUD ESS EPS -S</v>
          </cell>
        </row>
        <row r="1486">
          <cell r="C1486">
            <v>1047430645</v>
          </cell>
          <cell r="D1486" t="str">
            <v>PALACIO URANGO LUIS MODESTO</v>
          </cell>
          <cell r="E1486" t="str">
            <v>OPERADOR DE BUSETÓN</v>
          </cell>
          <cell r="G1486" t="str">
            <v>X</v>
          </cell>
          <cell r="M1486" t="str">
            <v>ENFERMEDAD GENERAL</v>
          </cell>
          <cell r="N1486">
            <v>2461942</v>
          </cell>
          <cell r="O1486" t="str">
            <v>COOSALUD ESS EPS -S</v>
          </cell>
        </row>
        <row r="1487">
          <cell r="C1487">
            <v>1047430645</v>
          </cell>
          <cell r="D1487" t="str">
            <v>PALACIO URANGO LUIS MODESTO</v>
          </cell>
          <cell r="E1487" t="str">
            <v>OPERADOR DE BUSETÓN</v>
          </cell>
          <cell r="G1487" t="str">
            <v>X</v>
          </cell>
          <cell r="M1487" t="str">
            <v>ENFERMEDAD GENERAL</v>
          </cell>
          <cell r="N1487">
            <v>2310379</v>
          </cell>
          <cell r="O1487" t="str">
            <v>COOSALUD ESS EPS -S</v>
          </cell>
        </row>
        <row r="1488">
          <cell r="C1488">
            <v>1047430645</v>
          </cell>
          <cell r="D1488" t="str">
            <v>PALACIO URANGO LUIS MODESTO</v>
          </cell>
          <cell r="E1488" t="str">
            <v>OPERADOR DE BUSETÓN</v>
          </cell>
          <cell r="G1488" t="str">
            <v>x</v>
          </cell>
          <cell r="M1488" t="str">
            <v>ENFERMEDAD GENERAL</v>
          </cell>
          <cell r="N1488">
            <v>2704820</v>
          </cell>
          <cell r="O1488" t="str">
            <v>COOSALUD ESS EPS -S</v>
          </cell>
        </row>
        <row r="1489">
          <cell r="C1489">
            <v>1047430645</v>
          </cell>
          <cell r="D1489" t="str">
            <v>PALACIO URANGO LUIS MODESTO</v>
          </cell>
          <cell r="E1489" t="str">
            <v>OPERADOR DE BUSETÓN</v>
          </cell>
          <cell r="G1489" t="str">
            <v>X</v>
          </cell>
          <cell r="M1489" t="str">
            <v>ENFERMEDAD GENERAL</v>
          </cell>
          <cell r="N1489">
            <v>2720271</v>
          </cell>
          <cell r="O1489" t="str">
            <v>COOSALUD ESS EPS -S</v>
          </cell>
        </row>
        <row r="1490">
          <cell r="C1490">
            <v>1047430645</v>
          </cell>
          <cell r="D1490" t="str">
            <v>PALACIO URANGO LUIS MODESTO</v>
          </cell>
          <cell r="E1490" t="str">
            <v>OPERADOR DE BUSETÓN</v>
          </cell>
          <cell r="G1490" t="str">
            <v>X</v>
          </cell>
          <cell r="M1490" t="str">
            <v>ENFERMEDAD GENERAL</v>
          </cell>
          <cell r="N1490" t="str">
            <v>204795-1</v>
          </cell>
          <cell r="O1490" t="str">
            <v>COOSALUD ESS EPS -S</v>
          </cell>
        </row>
        <row r="1491">
          <cell r="C1491">
            <v>73207126</v>
          </cell>
          <cell r="D1491" t="str">
            <v>PAJARO SANABRIA JHON</v>
          </cell>
          <cell r="E1491" t="str">
            <v>OPERADOR DE PADRÓN</v>
          </cell>
          <cell r="G1491" t="str">
            <v>X</v>
          </cell>
          <cell r="M1491" t="str">
            <v>ENFERMEDAD GENERAL</v>
          </cell>
          <cell r="N1491" t="str">
            <v>NT</v>
          </cell>
          <cell r="O1491" t="str">
            <v>SALUD TOTAL E.P.S.</v>
          </cell>
        </row>
        <row r="1492">
          <cell r="C1492">
            <v>73207126</v>
          </cell>
          <cell r="D1492" t="str">
            <v>PAJARO SANABRIA JHON</v>
          </cell>
          <cell r="E1492" t="str">
            <v>OPERADOR DE PADRÓN</v>
          </cell>
          <cell r="G1492" t="str">
            <v>X</v>
          </cell>
          <cell r="M1492" t="str">
            <v>ENFERMEDAD GENERAL</v>
          </cell>
          <cell r="N1492" t="str">
            <v>NT</v>
          </cell>
          <cell r="O1492" t="str">
            <v>SALUD TOTAL E.P.S.</v>
          </cell>
        </row>
        <row r="1493">
          <cell r="C1493">
            <v>73207126</v>
          </cell>
          <cell r="D1493" t="str">
            <v>PAJARO SANABRIA JHON</v>
          </cell>
          <cell r="E1493" t="str">
            <v>OPERADOR DE PADRÓN</v>
          </cell>
          <cell r="G1493" t="str">
            <v>X</v>
          </cell>
          <cell r="M1493" t="str">
            <v>ENFERMEDAD GENERAL</v>
          </cell>
          <cell r="N1493" t="str">
            <v>NT</v>
          </cell>
          <cell r="O1493" t="str">
            <v>SALUD TOTAL E.P.S.</v>
          </cell>
        </row>
        <row r="1494">
          <cell r="C1494">
            <v>73207126</v>
          </cell>
          <cell r="D1494" t="str">
            <v>PAJARO SANABRIA JHON</v>
          </cell>
          <cell r="E1494" t="str">
            <v>OPERADOR DE PADRÓN</v>
          </cell>
          <cell r="G1494" t="str">
            <v>X</v>
          </cell>
          <cell r="M1494" t="str">
            <v>ENFERMEDAD GENERAL</v>
          </cell>
          <cell r="N1494">
            <v>104541734</v>
          </cell>
          <cell r="O1494" t="str">
            <v>SALUD TOTAL E.P.S.</v>
          </cell>
        </row>
        <row r="1495">
          <cell r="C1495">
            <v>73207126</v>
          </cell>
          <cell r="D1495" t="str">
            <v>PAJARO SANABRIA JHON</v>
          </cell>
          <cell r="E1495" t="str">
            <v>OPERADOR DE PADRÓN</v>
          </cell>
          <cell r="G1495" t="str">
            <v>X</v>
          </cell>
          <cell r="M1495" t="str">
            <v>ENFERMEDAD GENERAL</v>
          </cell>
          <cell r="N1495">
            <v>1034141</v>
          </cell>
          <cell r="O1495" t="str">
            <v>SALUD TOTAL E.P.S.</v>
          </cell>
        </row>
        <row r="1496">
          <cell r="C1496">
            <v>73207126</v>
          </cell>
          <cell r="D1496" t="str">
            <v>PAJARO SANABRIA JHON</v>
          </cell>
          <cell r="E1496" t="str">
            <v>OPERADOR DE PADRÓN</v>
          </cell>
          <cell r="G1496" t="str">
            <v>X</v>
          </cell>
          <cell r="M1496" t="str">
            <v>ENFERMEDAD GENERAL</v>
          </cell>
          <cell r="N1496" t="str">
            <v>NT</v>
          </cell>
          <cell r="O1496" t="str">
            <v>EPS MUTUAL SER</v>
          </cell>
        </row>
        <row r="1497">
          <cell r="C1497">
            <v>73207126</v>
          </cell>
          <cell r="D1497" t="str">
            <v>PAJARO SANABRIA JHON</v>
          </cell>
          <cell r="E1497" t="str">
            <v>OPERADOR DE PADRÓN</v>
          </cell>
          <cell r="G1497" t="str">
            <v>X</v>
          </cell>
          <cell r="M1497" t="str">
            <v>ENFERMEDAD GENERAL</v>
          </cell>
          <cell r="N1497">
            <v>13908291</v>
          </cell>
          <cell r="O1497" t="str">
            <v>SALUD TOTAL E.P.S.</v>
          </cell>
        </row>
        <row r="1498">
          <cell r="C1498">
            <v>73207126</v>
          </cell>
          <cell r="D1498" t="str">
            <v>PAJARO SANABRIA JHON</v>
          </cell>
          <cell r="E1498" t="str">
            <v>OPERADOR DE PADRÓN</v>
          </cell>
          <cell r="G1498" t="str">
            <v>X</v>
          </cell>
          <cell r="M1498" t="str">
            <v>ENFERMEDAD GENERAL</v>
          </cell>
          <cell r="N1498">
            <v>165749290</v>
          </cell>
          <cell r="O1498" t="str">
            <v>SALUD TOTAL E.P.S.</v>
          </cell>
        </row>
        <row r="1499">
          <cell r="C1499">
            <v>73207126</v>
          </cell>
          <cell r="D1499" t="str">
            <v>PAJARO SANABRIA JHON</v>
          </cell>
          <cell r="E1499" t="str">
            <v>OPERADOR DE PADRÓN</v>
          </cell>
          <cell r="G1499" t="str">
            <v>X</v>
          </cell>
          <cell r="M1499" t="str">
            <v>ENFERMEDAD GENERAL</v>
          </cell>
          <cell r="N1499">
            <v>188133181</v>
          </cell>
          <cell r="O1499" t="str">
            <v>SALUD TOTAL E.P.S.</v>
          </cell>
        </row>
        <row r="1500">
          <cell r="C1500">
            <v>73207126</v>
          </cell>
          <cell r="D1500" t="str">
            <v>PAJARO SANABRIA JHON</v>
          </cell>
          <cell r="E1500" t="str">
            <v>OPERADOR DE PADRÓN</v>
          </cell>
          <cell r="G1500" t="str">
            <v>X</v>
          </cell>
          <cell r="M1500" t="str">
            <v>ENFERMEDAD GENERAL</v>
          </cell>
          <cell r="N1500" t="str">
            <v>NT</v>
          </cell>
          <cell r="O1500" t="str">
            <v>SALUD TOTAL E.P.S.</v>
          </cell>
        </row>
        <row r="1501">
          <cell r="C1501">
            <v>73207126</v>
          </cell>
          <cell r="D1501" t="str">
            <v>PAJARO SANABRIA JHON</v>
          </cell>
          <cell r="E1501" t="str">
            <v>OPERADOR DE PADRÓN</v>
          </cell>
          <cell r="G1501" t="str">
            <v>x</v>
          </cell>
          <cell r="M1501" t="str">
            <v>ENFERMEDAD GENERAL</v>
          </cell>
          <cell r="N1501" t="str">
            <v xml:space="preserve">NT </v>
          </cell>
          <cell r="O1501" t="str">
            <v>SALUD TOTAL E.P.S.</v>
          </cell>
        </row>
        <row r="1502">
          <cell r="C1502">
            <v>73207126</v>
          </cell>
          <cell r="D1502" t="str">
            <v>PAJARO SANABRIA JHON</v>
          </cell>
          <cell r="E1502" t="str">
            <v>OPERADOR DE PADRÓN</v>
          </cell>
          <cell r="G1502" t="str">
            <v>x</v>
          </cell>
          <cell r="M1502" t="str">
            <v>ENFERMEDAD GENERAL</v>
          </cell>
          <cell r="N1502">
            <v>4877539</v>
          </cell>
          <cell r="O1502" t="str">
            <v>SALUD TOTAL E.P.S.</v>
          </cell>
        </row>
        <row r="1503">
          <cell r="C1503">
            <v>73207126</v>
          </cell>
          <cell r="D1503" t="str">
            <v>PAJARO SANABRIA JHON</v>
          </cell>
          <cell r="E1503" t="str">
            <v>OPERADOR DE PADRÓN</v>
          </cell>
          <cell r="G1503" t="str">
            <v>X</v>
          </cell>
          <cell r="M1503" t="str">
            <v>ENFERMEDAD GENERAL</v>
          </cell>
          <cell r="N1503" t="str">
            <v>343411-3</v>
          </cell>
          <cell r="O1503" t="str">
            <v>SALUD TOTAL E.P.S.</v>
          </cell>
        </row>
        <row r="1504">
          <cell r="C1504">
            <v>1235045400</v>
          </cell>
          <cell r="D1504" t="str">
            <v>PAEZ BARRIOS PAOLA ANDREA</v>
          </cell>
          <cell r="E1504" t="str">
            <v>ANALISTA DE GESTIÓN HUMANA</v>
          </cell>
          <cell r="G1504" t="str">
            <v>X</v>
          </cell>
          <cell r="M1504" t="str">
            <v>ENFERMEDAD GENERAL</v>
          </cell>
          <cell r="N1504" t="str">
            <v>NT</v>
          </cell>
          <cell r="O1504" t="str">
            <v>SURA E.P.S.</v>
          </cell>
        </row>
        <row r="1505">
          <cell r="C1505">
            <v>1235045400</v>
          </cell>
          <cell r="D1505" t="str">
            <v>PAEZ BARRIOS PAOLA ANDREA</v>
          </cell>
          <cell r="E1505" t="str">
            <v>ANALISTA DE GESTIÓN HUMANA</v>
          </cell>
          <cell r="G1505" t="str">
            <v>X</v>
          </cell>
          <cell r="M1505" t="str">
            <v>ENFERMEDAD GENERAL</v>
          </cell>
          <cell r="N1505" t="str">
            <v>NT</v>
          </cell>
          <cell r="O1505" t="str">
            <v>SURA E.P.S.</v>
          </cell>
        </row>
        <row r="1506">
          <cell r="C1506">
            <v>1235045400</v>
          </cell>
          <cell r="D1506" t="str">
            <v>PAEZ BARRIOS PAOLA ANDREA</v>
          </cell>
          <cell r="E1506" t="str">
            <v>ANALISTA DE GESTIÓN HUMANA</v>
          </cell>
          <cell r="G1506" t="str">
            <v>X</v>
          </cell>
          <cell r="M1506" t="str">
            <v>ENFERMEDAD GENERAL</v>
          </cell>
          <cell r="N1506">
            <v>2307000088</v>
          </cell>
          <cell r="O1506" t="str">
            <v>SURA E.P.S.</v>
          </cell>
        </row>
        <row r="1507">
          <cell r="C1507">
            <v>1235045400</v>
          </cell>
          <cell r="D1507" t="str">
            <v>PAEZ BARRIOS PAOLA ANDREA</v>
          </cell>
          <cell r="E1507" t="str">
            <v>ANALISTA DE GESTIÓN HUMANA</v>
          </cell>
          <cell r="I1507" t="str">
            <v>X</v>
          </cell>
          <cell r="M1507" t="str">
            <v>LICENCIA DE MATERNIDAD</v>
          </cell>
          <cell r="N1507">
            <v>2312000802</v>
          </cell>
          <cell r="O1507" t="str">
            <v>SURA E.P.S.</v>
          </cell>
        </row>
        <row r="1508">
          <cell r="C1508">
            <v>9146382</v>
          </cell>
          <cell r="D1508" t="str">
            <v>PADILLA HERNANDEZ LUIS MIGUEL</v>
          </cell>
          <cell r="E1508" t="str">
            <v>OPERADOR DE PADRÓN</v>
          </cell>
          <cell r="G1508" t="str">
            <v>X</v>
          </cell>
          <cell r="M1508" t="str">
            <v>ENFERMEDAD GENERAL</v>
          </cell>
          <cell r="N1508">
            <v>58150</v>
          </cell>
          <cell r="O1508" t="str">
            <v>EPS MUTUAL SER</v>
          </cell>
        </row>
        <row r="1509">
          <cell r="C1509">
            <v>9146382</v>
          </cell>
          <cell r="D1509" t="str">
            <v>PADILLA HERNANDEZ LUIS MIGUEL</v>
          </cell>
          <cell r="E1509" t="str">
            <v>OPERADOR DE PADRÓN</v>
          </cell>
          <cell r="G1509" t="str">
            <v>X</v>
          </cell>
          <cell r="M1509" t="str">
            <v>ENFERMEDAD GENERAL</v>
          </cell>
          <cell r="N1509">
            <v>64587</v>
          </cell>
          <cell r="O1509" t="str">
            <v>EPS MUTUAL SER</v>
          </cell>
        </row>
        <row r="1510">
          <cell r="C1510">
            <v>9148515</v>
          </cell>
          <cell r="D1510" t="str">
            <v>PADILLA BARRETO JORGE GREGORIO</v>
          </cell>
          <cell r="E1510" t="str">
            <v>OPERADOR DE PADRÓN</v>
          </cell>
          <cell r="G1510" t="str">
            <v>X</v>
          </cell>
          <cell r="M1510" t="str">
            <v>ENFERMEDAD GENERAL</v>
          </cell>
          <cell r="N1510">
            <v>182896210</v>
          </cell>
          <cell r="O1510" t="str">
            <v>SALUD TOTAL E.P.S.</v>
          </cell>
        </row>
        <row r="1511">
          <cell r="C1511">
            <v>9148515</v>
          </cell>
          <cell r="D1511" t="str">
            <v>PADILLA BARRETO JORGE GREGORIO</v>
          </cell>
          <cell r="E1511" t="str">
            <v>OPERADOR DE PADRÓN</v>
          </cell>
          <cell r="G1511" t="str">
            <v>X</v>
          </cell>
          <cell r="M1511" t="str">
            <v>ENFERMEDAD GENERAL</v>
          </cell>
          <cell r="N1511" t="str">
            <v>NA</v>
          </cell>
          <cell r="O1511" t="str">
            <v>SALUD TOTAL E.P.S.</v>
          </cell>
        </row>
        <row r="1512">
          <cell r="C1512">
            <v>9148515</v>
          </cell>
          <cell r="D1512" t="str">
            <v>PADILLA BARRETO JORGE GREGORIO</v>
          </cell>
          <cell r="E1512" t="str">
            <v>OPERADOR DE PADRÓN</v>
          </cell>
          <cell r="G1512" t="str">
            <v>X</v>
          </cell>
          <cell r="M1512" t="str">
            <v>ENFERMEDAD GENERAL</v>
          </cell>
          <cell r="N1512">
            <v>165133424</v>
          </cell>
          <cell r="O1512" t="str">
            <v>SALUD TOTAL E.P.S.</v>
          </cell>
        </row>
        <row r="1513">
          <cell r="C1513">
            <v>9148515</v>
          </cell>
          <cell r="D1513" t="str">
            <v>PADILLA BARRETO JORGE GREGORIO</v>
          </cell>
          <cell r="E1513" t="str">
            <v>OPERADOR DE PADRÓN</v>
          </cell>
          <cell r="G1513" t="str">
            <v>X</v>
          </cell>
          <cell r="M1513" t="str">
            <v>ENFERMEDAD GENERAL</v>
          </cell>
          <cell r="N1513">
            <v>165133424</v>
          </cell>
          <cell r="O1513" t="str">
            <v>SALUD TOTAL E.P.S.</v>
          </cell>
        </row>
        <row r="1514">
          <cell r="C1514">
            <v>9148515</v>
          </cell>
          <cell r="D1514" t="str">
            <v>PADILLA BARRETO JORGE GREGORIO</v>
          </cell>
          <cell r="E1514" t="str">
            <v>OPERADOR DE PADRÓN</v>
          </cell>
          <cell r="G1514" t="str">
            <v>X</v>
          </cell>
          <cell r="M1514" t="str">
            <v>ENFERMEDAD GENERAL</v>
          </cell>
          <cell r="N1514">
            <v>4444578</v>
          </cell>
          <cell r="O1514" t="str">
            <v>SALUD TOTAL E.P.S.</v>
          </cell>
        </row>
        <row r="1515">
          <cell r="C1515">
            <v>9148515</v>
          </cell>
          <cell r="D1515" t="str">
            <v>PADILLA BARRETO JORGE GREGORIO</v>
          </cell>
          <cell r="E1515" t="str">
            <v>OPERADOR DE PADRÓN</v>
          </cell>
          <cell r="G1515" t="str">
            <v>X</v>
          </cell>
          <cell r="M1515" t="str">
            <v>ENFERMEDAD GENERAL</v>
          </cell>
          <cell r="N1515">
            <v>4444578</v>
          </cell>
          <cell r="O1515" t="str">
            <v>SALUD TOTAL E.P.S.</v>
          </cell>
        </row>
        <row r="1516">
          <cell r="C1516">
            <v>9148515</v>
          </cell>
          <cell r="D1516" t="str">
            <v>PADILLA BARRETO JORGE GREGORIO</v>
          </cell>
          <cell r="E1516" t="str">
            <v>OPERADOR DE PADRÓN</v>
          </cell>
          <cell r="G1516" t="str">
            <v>X</v>
          </cell>
          <cell r="M1516" t="str">
            <v>ENFERMEDAD GENERAL</v>
          </cell>
          <cell r="N1516">
            <v>8022564</v>
          </cell>
          <cell r="O1516" t="str">
            <v>SALUD TOTAL E.P.S.</v>
          </cell>
        </row>
        <row r="1517">
          <cell r="C1517">
            <v>9148515</v>
          </cell>
          <cell r="D1517" t="str">
            <v>PADILLA BARRETO JORGE GREGORIO</v>
          </cell>
          <cell r="E1517" t="str">
            <v>OPERADOR DE PADRÓN</v>
          </cell>
          <cell r="G1517" t="str">
            <v>X</v>
          </cell>
          <cell r="M1517" t="str">
            <v>ENFERMEDAD GENERAL</v>
          </cell>
          <cell r="N1517">
            <v>92396</v>
          </cell>
          <cell r="O1517" t="str">
            <v>SURA E.P.S.</v>
          </cell>
        </row>
        <row r="1518">
          <cell r="C1518">
            <v>9148515</v>
          </cell>
          <cell r="D1518" t="str">
            <v>PADILLA BARRETO JORGE GREGORIO</v>
          </cell>
          <cell r="E1518" t="str">
            <v>OPERADOR DE PADRÓN</v>
          </cell>
          <cell r="F1518" t="str">
            <v>X</v>
          </cell>
          <cell r="M1518" t="str">
            <v>ACCIDENTE DE TRABAJO</v>
          </cell>
          <cell r="N1518">
            <v>18742</v>
          </cell>
          <cell r="O1518" t="str">
            <v>ARL SURA</v>
          </cell>
        </row>
        <row r="1519">
          <cell r="C1519">
            <v>9148515</v>
          </cell>
          <cell r="D1519" t="str">
            <v>PADILLA BARRETO JORGE GREGORIO</v>
          </cell>
          <cell r="E1519" t="str">
            <v>OPERADOR DE PADRÓN</v>
          </cell>
          <cell r="G1519" t="str">
            <v>X</v>
          </cell>
          <cell r="M1519" t="str">
            <v>ENFERMEDAD GENERAL</v>
          </cell>
          <cell r="N1519">
            <v>9599144</v>
          </cell>
          <cell r="O1519" t="str">
            <v>SALUD TOTAL E.P.S.</v>
          </cell>
        </row>
        <row r="1520">
          <cell r="C1520">
            <v>9148515</v>
          </cell>
          <cell r="D1520" t="str">
            <v>PADILLA BARRETO JORGE GREGORIO</v>
          </cell>
          <cell r="E1520" t="str">
            <v>OPERADOR DE PADRÓN</v>
          </cell>
          <cell r="G1520" t="str">
            <v>X</v>
          </cell>
          <cell r="M1520" t="str">
            <v>ENFERMEDAD GENERAL</v>
          </cell>
          <cell r="N1520">
            <v>112917</v>
          </cell>
          <cell r="O1520" t="str">
            <v>SALUD TOTAL E.P.S.</v>
          </cell>
        </row>
        <row r="1521">
          <cell r="C1521">
            <v>9148515</v>
          </cell>
          <cell r="D1521" t="str">
            <v>PADILLA BARRETO JORGE GREGORIO</v>
          </cell>
          <cell r="E1521" t="str">
            <v>OPERADOR DE PADRÓN</v>
          </cell>
          <cell r="G1521" t="str">
            <v>X</v>
          </cell>
          <cell r="M1521" t="str">
            <v>ENFERMEDAD GENERAL</v>
          </cell>
          <cell r="N1521">
            <v>112962</v>
          </cell>
          <cell r="O1521" t="str">
            <v>SALUD TOTAL E.P.S.</v>
          </cell>
        </row>
        <row r="1522">
          <cell r="C1522">
            <v>9148515</v>
          </cell>
          <cell r="D1522" t="str">
            <v>PADILLA BARRETO JORGE GREGORIO</v>
          </cell>
          <cell r="E1522" t="str">
            <v>OPERADOR DE PADRÓN</v>
          </cell>
          <cell r="G1522" t="str">
            <v>X</v>
          </cell>
          <cell r="M1522" t="str">
            <v>ENFERMEDAD GENERAL</v>
          </cell>
          <cell r="N1522">
            <v>141830</v>
          </cell>
          <cell r="O1522" t="str">
            <v>SALUD TOTAL E.P.S.</v>
          </cell>
        </row>
        <row r="1523">
          <cell r="C1523">
            <v>9148515</v>
          </cell>
          <cell r="D1523" t="str">
            <v>PADILLA BARRETO JORGE GREGORIO</v>
          </cell>
          <cell r="E1523" t="str">
            <v>OPERADOR DE PADRÓN</v>
          </cell>
          <cell r="G1523" t="str">
            <v>X</v>
          </cell>
          <cell r="M1523" t="str">
            <v>ENFERMEDAD GENERAL</v>
          </cell>
          <cell r="N1523" t="str">
            <v>NT</v>
          </cell>
          <cell r="O1523" t="str">
            <v>SURA E.P.S.</v>
          </cell>
        </row>
        <row r="1524">
          <cell r="C1524">
            <v>9148515</v>
          </cell>
          <cell r="D1524" t="str">
            <v>PADILLA BARRETO JORGE GREGORIO</v>
          </cell>
          <cell r="E1524" t="str">
            <v>OPERADOR DE PADRÓN</v>
          </cell>
          <cell r="G1524" t="str">
            <v>X</v>
          </cell>
          <cell r="M1524" t="str">
            <v>ENFERMEDAD GENERAL</v>
          </cell>
          <cell r="N1524">
            <v>4545992</v>
          </cell>
          <cell r="O1524" t="str">
            <v>SALUD TOTAL E.P.S.</v>
          </cell>
        </row>
        <row r="1525">
          <cell r="C1525">
            <v>9148515</v>
          </cell>
          <cell r="D1525" t="str">
            <v>PADILLA BARRETO JORGE GREGORIO</v>
          </cell>
          <cell r="E1525" t="str">
            <v>OPERADOR DE PADRÓN</v>
          </cell>
          <cell r="G1525" t="str">
            <v>X</v>
          </cell>
          <cell r="M1525" t="str">
            <v>ENFERMEDAD GENERAL</v>
          </cell>
          <cell r="N1525">
            <v>4701367</v>
          </cell>
          <cell r="O1525" t="str">
            <v>SALUD TOTAL E.P.S.</v>
          </cell>
        </row>
        <row r="1526">
          <cell r="C1526">
            <v>9148515</v>
          </cell>
          <cell r="D1526" t="str">
            <v>PADILLA BARRETO JORGE GREGORIO</v>
          </cell>
          <cell r="E1526" t="str">
            <v>OPERADOR DE PADRÓN</v>
          </cell>
          <cell r="G1526" t="str">
            <v>X</v>
          </cell>
          <cell r="M1526" t="str">
            <v>ENFERMEDAD GENERAL</v>
          </cell>
          <cell r="N1526" t="str">
            <v>NT</v>
          </cell>
          <cell r="O1526" t="str">
            <v>SALUD TOTAL E.P.S.</v>
          </cell>
        </row>
        <row r="1527">
          <cell r="C1527">
            <v>9148515</v>
          </cell>
          <cell r="D1527" t="str">
            <v>PADILLA BARRETO JORGE GREGORIO</v>
          </cell>
          <cell r="E1527" t="str">
            <v>OPERADOR DE PADRÓN</v>
          </cell>
          <cell r="G1527" t="str">
            <v>X</v>
          </cell>
          <cell r="M1527" t="str">
            <v>ENFERMEDAD GENERAL</v>
          </cell>
          <cell r="N1527">
            <v>4692303</v>
          </cell>
          <cell r="O1527" t="str">
            <v>SALUD TOTAL E.P.S.</v>
          </cell>
        </row>
        <row r="1528">
          <cell r="C1528">
            <v>9148515</v>
          </cell>
          <cell r="D1528" t="str">
            <v>PADILLA BARRETO JORGE GREGORIO</v>
          </cell>
          <cell r="E1528" t="str">
            <v>OPERADOR DE PADRÓN</v>
          </cell>
          <cell r="G1528" t="str">
            <v>X</v>
          </cell>
          <cell r="M1528" t="str">
            <v>ENFERMEDAD GENERAL</v>
          </cell>
          <cell r="N1528">
            <v>7604371</v>
          </cell>
          <cell r="O1528" t="str">
            <v>SALUD TOTAL E.P.S.</v>
          </cell>
        </row>
        <row r="1529">
          <cell r="C1529">
            <v>9148515</v>
          </cell>
          <cell r="D1529" t="str">
            <v>PADILLA BARRETO JORGE GREGORIO</v>
          </cell>
          <cell r="E1529" t="str">
            <v>OPERADOR DE PADRÓN</v>
          </cell>
          <cell r="G1529" t="str">
            <v>X</v>
          </cell>
          <cell r="M1529" t="str">
            <v>ENFERMEDAD GENERAL</v>
          </cell>
          <cell r="N1529">
            <v>7624610</v>
          </cell>
          <cell r="O1529" t="str">
            <v>SALUD TOTAL E.P.S.</v>
          </cell>
        </row>
        <row r="1530">
          <cell r="C1530">
            <v>9148515</v>
          </cell>
          <cell r="D1530" t="str">
            <v>PADILLA BARRETO JORGE GREGORIO</v>
          </cell>
          <cell r="E1530" t="str">
            <v>OPERADOR DE PADRÓN</v>
          </cell>
          <cell r="G1530" t="str">
            <v>X</v>
          </cell>
          <cell r="M1530" t="str">
            <v>ENFERMEDAD GENERAL</v>
          </cell>
          <cell r="N1530">
            <v>69543407</v>
          </cell>
          <cell r="O1530" t="str">
            <v>SALUD TOTAL E.P.S.</v>
          </cell>
        </row>
        <row r="1531">
          <cell r="C1531">
            <v>9148515</v>
          </cell>
          <cell r="D1531" t="str">
            <v>PADILLA BARRETO JORGE GREGORIO</v>
          </cell>
          <cell r="E1531" t="str">
            <v>OPERADOR DE PADRÓN</v>
          </cell>
          <cell r="G1531" t="str">
            <v>X</v>
          </cell>
          <cell r="M1531" t="str">
            <v>ENFERMEDAD GENERAL</v>
          </cell>
          <cell r="N1531">
            <v>7940891</v>
          </cell>
          <cell r="O1531" t="str">
            <v>SALUD TOTAL E.P.S.</v>
          </cell>
        </row>
        <row r="1532">
          <cell r="C1532">
            <v>9148515</v>
          </cell>
          <cell r="D1532" t="str">
            <v>PADILLA BARRETO JORGE GREGORIO</v>
          </cell>
          <cell r="E1532" t="str">
            <v>OPERADOR DE PADRÓN</v>
          </cell>
          <cell r="G1532" t="str">
            <v>X</v>
          </cell>
          <cell r="M1532" t="str">
            <v>ENFERMEDAD GENERAL</v>
          </cell>
          <cell r="N1532">
            <v>5720392</v>
          </cell>
          <cell r="O1532" t="str">
            <v>SALUD TOTAL E.P.S.</v>
          </cell>
        </row>
        <row r="1533">
          <cell r="C1533">
            <v>1140843861</v>
          </cell>
          <cell r="D1533" t="str">
            <v>PACHECO ROMERO LUIS EDUARDO</v>
          </cell>
          <cell r="E1533" t="str">
            <v>PROFESIONAL DE SEGURIDAD VIAL</v>
          </cell>
          <cell r="G1533" t="str">
            <v>X</v>
          </cell>
          <cell r="M1533" t="str">
            <v>ENFERMEDAD GENERAL</v>
          </cell>
          <cell r="N1533">
            <v>140375</v>
          </cell>
          <cell r="O1533" t="str">
            <v>SURA E.P.S.</v>
          </cell>
        </row>
        <row r="1534">
          <cell r="C1534">
            <v>73210809</v>
          </cell>
          <cell r="D1534" t="str">
            <v>PACHECO CABRERA ERICK</v>
          </cell>
          <cell r="E1534" t="str">
            <v>OPERADOR DE PADRÓN</v>
          </cell>
          <cell r="G1534" t="str">
            <v>X</v>
          </cell>
          <cell r="M1534" t="str">
            <v>ENFERMEDAD GENERAL</v>
          </cell>
          <cell r="N1534">
            <v>4445592</v>
          </cell>
          <cell r="O1534" t="str">
            <v>SALUD TOTAL E.P.S.</v>
          </cell>
        </row>
        <row r="1535">
          <cell r="C1535">
            <v>73210809</v>
          </cell>
          <cell r="D1535" t="str">
            <v>PACHECO CABRERA ERICK</v>
          </cell>
          <cell r="E1535" t="str">
            <v>OPERADOR DE PADRÓN</v>
          </cell>
          <cell r="G1535" t="str">
            <v>X</v>
          </cell>
          <cell r="M1535" t="str">
            <v>ENFERMEDAD GENERAL</v>
          </cell>
          <cell r="N1535">
            <v>167902344</v>
          </cell>
          <cell r="O1535" t="str">
            <v>SALUD TOTAL E.P.S.</v>
          </cell>
        </row>
        <row r="1536">
          <cell r="C1536">
            <v>73210809</v>
          </cell>
          <cell r="D1536" t="str">
            <v>PACHECO CABRERA ERICK</v>
          </cell>
          <cell r="E1536" t="str">
            <v>OPERADOR DE PADRÓN</v>
          </cell>
          <cell r="G1536" t="str">
            <v>X</v>
          </cell>
          <cell r="M1536" t="str">
            <v>ENFERMEDAD GENERAL</v>
          </cell>
          <cell r="N1536">
            <v>167902344</v>
          </cell>
          <cell r="O1536" t="str">
            <v>SALUD TOTAL E.P.S.</v>
          </cell>
        </row>
        <row r="1537">
          <cell r="C1537">
            <v>73210809</v>
          </cell>
          <cell r="D1537" t="str">
            <v>PACHECO CABRERA ERICK</v>
          </cell>
          <cell r="E1537" t="str">
            <v>OPERADOR DE PADRÓN</v>
          </cell>
          <cell r="G1537" t="str">
            <v>X</v>
          </cell>
          <cell r="M1537" t="str">
            <v>ENFERMEDAD GENERAL</v>
          </cell>
          <cell r="N1537">
            <v>2881169</v>
          </cell>
          <cell r="O1537" t="str">
            <v>SALUD TOTAL E.P.S.</v>
          </cell>
        </row>
        <row r="1538">
          <cell r="C1538">
            <v>1001803384</v>
          </cell>
          <cell r="D1538" t="str">
            <v>PABON HERRERA ALEXANDER EVARISTO</v>
          </cell>
          <cell r="E1538" t="str">
            <v>OPERADOR DE PADRÓN</v>
          </cell>
          <cell r="G1538" t="str">
            <v>X</v>
          </cell>
          <cell r="M1538" t="str">
            <v>ENFERMEDAD GENERAL</v>
          </cell>
          <cell r="N1538">
            <v>26495005</v>
          </cell>
          <cell r="O1538" t="str">
            <v>SURA E.P.S.</v>
          </cell>
        </row>
        <row r="1539">
          <cell r="C1539">
            <v>1102848728</v>
          </cell>
          <cell r="D1539" t="str">
            <v>OZUNA CONTRERAS CAROLINA ANDREA</v>
          </cell>
          <cell r="E1539" t="str">
            <v>GERENTE FINANCIERO Y ADMINISTRATIVO</v>
          </cell>
          <cell r="G1539" t="str">
            <v>X</v>
          </cell>
          <cell r="M1539" t="str">
            <v>ENFERMEDAD GENERAL</v>
          </cell>
          <cell r="N1539" t="str">
            <v>N/T</v>
          </cell>
          <cell r="O1539" t="str">
            <v>SANITAS E.P.S</v>
          </cell>
        </row>
        <row r="1540">
          <cell r="C1540">
            <v>1102848728</v>
          </cell>
          <cell r="D1540" t="str">
            <v>OZUNA CONTRERAS CAROLINA ANDREA</v>
          </cell>
          <cell r="E1540" t="str">
            <v>GERENTE FINANCIERO Y ADMINISTRATIVO</v>
          </cell>
          <cell r="G1540" t="str">
            <v>X</v>
          </cell>
          <cell r="M1540" t="str">
            <v>ENFERMEDAD GENERAL</v>
          </cell>
          <cell r="N1540" t="str">
            <v>N/T</v>
          </cell>
          <cell r="O1540" t="str">
            <v>SANITAS E.P.S</v>
          </cell>
        </row>
        <row r="1541">
          <cell r="C1541">
            <v>1102848728</v>
          </cell>
          <cell r="D1541" t="str">
            <v>OZUNA CONTRERAS CAROLINA ANDREA</v>
          </cell>
          <cell r="E1541" t="str">
            <v>GERENTE FINANCIERO Y ADMINISTRATIVO</v>
          </cell>
          <cell r="G1541" t="str">
            <v>X</v>
          </cell>
          <cell r="M1541" t="str">
            <v>ENFERMEDAD GENERAL</v>
          </cell>
          <cell r="N1541">
            <v>2404000142</v>
          </cell>
          <cell r="O1541" t="str">
            <v>SANITAS E.P.S</v>
          </cell>
        </row>
        <row r="1542">
          <cell r="C1542">
            <v>1071162031</v>
          </cell>
          <cell r="D1542" t="str">
            <v>OVALLE MORAD STEPHANIE AUXILIADORA</v>
          </cell>
          <cell r="E1542" t="str">
            <v>COORDINADOR DE SISTEMAS GESTION</v>
          </cell>
          <cell r="I1542" t="str">
            <v>X</v>
          </cell>
          <cell r="M1542" t="str">
            <v>LICENCIA DE MATERNIDAD</v>
          </cell>
          <cell r="N1542">
            <v>2305000975</v>
          </cell>
          <cell r="O1542" t="str">
            <v>SANITAS E.P.S</v>
          </cell>
        </row>
        <row r="1543">
          <cell r="C1543">
            <v>73135176</v>
          </cell>
          <cell r="D1543" t="str">
            <v>OTERO MARTINEZ ADALBERTO MANUEL</v>
          </cell>
          <cell r="E1543" t="str">
            <v>OPERADOR DE PADRÓN</v>
          </cell>
          <cell r="G1543" t="str">
            <v>X</v>
          </cell>
          <cell r="M1543" t="str">
            <v>ENFERMEDAD GENERAL</v>
          </cell>
          <cell r="N1543">
            <v>14368</v>
          </cell>
          <cell r="O1543" t="str">
            <v>SURA E.P.S.</v>
          </cell>
        </row>
        <row r="1544">
          <cell r="C1544">
            <v>73135176</v>
          </cell>
          <cell r="D1544" t="str">
            <v>OTERO MARTINEZ ADALBERTO MANUEL</v>
          </cell>
          <cell r="E1544" t="str">
            <v>OPERADOR DE PADRÓN</v>
          </cell>
          <cell r="G1544" t="str">
            <v>X</v>
          </cell>
          <cell r="M1544" t="str">
            <v>ENFERMEDAD GENERAL</v>
          </cell>
          <cell r="N1544">
            <v>14578</v>
          </cell>
          <cell r="O1544" t="str">
            <v>SURA E.P.S.</v>
          </cell>
        </row>
        <row r="1545">
          <cell r="C1545">
            <v>73135176</v>
          </cell>
          <cell r="D1545" t="str">
            <v>OTERO MARTINEZ ADALBERTO MANUEL</v>
          </cell>
          <cell r="E1545" t="str">
            <v>OPERADOR DE PADRÓN</v>
          </cell>
          <cell r="G1545" t="str">
            <v>X</v>
          </cell>
          <cell r="M1545" t="str">
            <v>ENFERMEDAD GENERAL</v>
          </cell>
          <cell r="N1545">
            <v>26652013</v>
          </cell>
          <cell r="O1545" t="str">
            <v>SURA E.P.S.</v>
          </cell>
        </row>
        <row r="1546">
          <cell r="C1546">
            <v>73135176</v>
          </cell>
          <cell r="D1546" t="str">
            <v>OTERO MARTINEZ ADALBERTO MANUEL</v>
          </cell>
          <cell r="E1546" t="str">
            <v>OPERADOR DE PADRÓN</v>
          </cell>
          <cell r="G1546" t="str">
            <v>X</v>
          </cell>
          <cell r="M1546" t="str">
            <v>ENFERMEDAD GENERAL</v>
          </cell>
          <cell r="N1546">
            <v>26799506</v>
          </cell>
          <cell r="O1546" t="str">
            <v>SURA E.P.S.</v>
          </cell>
        </row>
        <row r="1547">
          <cell r="C1547">
            <v>73135176</v>
          </cell>
          <cell r="D1547" t="str">
            <v>OTERO MARTINEZ ADALBERTO MANUEL</v>
          </cell>
          <cell r="E1547" t="str">
            <v>OPERADOR DE PADRÓN</v>
          </cell>
          <cell r="G1547" t="str">
            <v>X</v>
          </cell>
          <cell r="M1547" t="str">
            <v>ENFERMEDAD GENERAL</v>
          </cell>
          <cell r="N1547">
            <v>27631138</v>
          </cell>
          <cell r="O1547" t="str">
            <v>SURA E.P.S.</v>
          </cell>
        </row>
        <row r="1548">
          <cell r="C1548">
            <v>73135176</v>
          </cell>
          <cell r="D1548" t="str">
            <v>OTERO MARTINEZ ADALBERTO MANUEL</v>
          </cell>
          <cell r="E1548" t="str">
            <v>OPERADOR DE PADRÓN</v>
          </cell>
          <cell r="G1548" t="str">
            <v>X</v>
          </cell>
          <cell r="M1548" t="str">
            <v>ENFERMEDAD GENERAL</v>
          </cell>
          <cell r="N1548">
            <v>28389482</v>
          </cell>
          <cell r="O1548" t="str">
            <v>SURA E.P.S.</v>
          </cell>
        </row>
        <row r="1549">
          <cell r="C1549">
            <v>73135176</v>
          </cell>
          <cell r="D1549" t="str">
            <v>OTERO MARTINEZ ADALBERTO MANUEL</v>
          </cell>
          <cell r="E1549" t="str">
            <v>OPERADOR DE PADRÓN</v>
          </cell>
          <cell r="G1549" t="str">
            <v>X</v>
          </cell>
          <cell r="M1549" t="str">
            <v>ENFERMEDAD GENERAL</v>
          </cell>
          <cell r="N1549">
            <v>28419548</v>
          </cell>
          <cell r="O1549" t="str">
            <v>SURA E.P.S.</v>
          </cell>
        </row>
        <row r="1550">
          <cell r="C1550">
            <v>73135176</v>
          </cell>
          <cell r="D1550" t="str">
            <v>OTERO MARTINEZ ADALBERTO MANUEL</v>
          </cell>
          <cell r="E1550" t="str">
            <v>OPERADOR DE PADRÓN</v>
          </cell>
          <cell r="G1550" t="str">
            <v>X</v>
          </cell>
          <cell r="M1550" t="str">
            <v>ENFERMEDAD GENERAL</v>
          </cell>
          <cell r="N1550">
            <v>90955</v>
          </cell>
          <cell r="O1550" t="str">
            <v>SURA E.P.S.</v>
          </cell>
        </row>
        <row r="1551">
          <cell r="C1551">
            <v>73135176</v>
          </cell>
          <cell r="D1551" t="str">
            <v>OTERO MARTINEZ ADALBERTO MANUEL</v>
          </cell>
          <cell r="E1551" t="str">
            <v>OPERADOR DE PADRÓN</v>
          </cell>
          <cell r="G1551" t="str">
            <v>X</v>
          </cell>
          <cell r="M1551" t="str">
            <v>ENFERMEDAD GENERAL</v>
          </cell>
          <cell r="N1551">
            <v>28894157</v>
          </cell>
          <cell r="O1551" t="str">
            <v>SURA E.P.S.</v>
          </cell>
        </row>
        <row r="1552">
          <cell r="C1552">
            <v>73135176</v>
          </cell>
          <cell r="D1552" t="str">
            <v>OTERO MARTINEZ ADALBERTO MANUEL</v>
          </cell>
          <cell r="E1552" t="str">
            <v>OPERADOR DE PADRÓN</v>
          </cell>
          <cell r="G1552" t="str">
            <v>X</v>
          </cell>
          <cell r="M1552" t="str">
            <v>ENFERMEDAD GENERAL</v>
          </cell>
          <cell r="N1552">
            <v>28932168</v>
          </cell>
          <cell r="O1552" t="str">
            <v>SURA E.P.S.</v>
          </cell>
        </row>
        <row r="1553">
          <cell r="C1553">
            <v>73135176</v>
          </cell>
          <cell r="D1553" t="str">
            <v>OTERO MARTINEZ ADALBERTO MANUEL</v>
          </cell>
          <cell r="E1553" t="str">
            <v>OPERADOR DE PADRÓN</v>
          </cell>
          <cell r="G1553" t="str">
            <v>X</v>
          </cell>
          <cell r="M1553" t="str">
            <v>ENFERMEDAD GENERAL</v>
          </cell>
          <cell r="N1553">
            <v>29369463</v>
          </cell>
          <cell r="O1553" t="str">
            <v>SURA E.P.S.</v>
          </cell>
        </row>
        <row r="1554">
          <cell r="C1554">
            <v>73135176</v>
          </cell>
          <cell r="D1554" t="str">
            <v>OTERO MARTINEZ ADALBERTO MANUEL</v>
          </cell>
          <cell r="E1554" t="str">
            <v>OPERADOR DE PADRÓN</v>
          </cell>
          <cell r="G1554" t="str">
            <v>X</v>
          </cell>
          <cell r="M1554" t="str">
            <v>ENFERMEDAD GENERAL</v>
          </cell>
          <cell r="N1554" t="str">
            <v>NT</v>
          </cell>
          <cell r="O1554" t="str">
            <v>SURA E.P.S.</v>
          </cell>
        </row>
        <row r="1555">
          <cell r="C1555">
            <v>73135176</v>
          </cell>
          <cell r="D1555" t="str">
            <v>OTERO MARTINEZ ADALBERTO MANUEL</v>
          </cell>
          <cell r="E1555" t="str">
            <v>OPERADOR DE PADRÓN</v>
          </cell>
          <cell r="G1555" t="str">
            <v>X</v>
          </cell>
          <cell r="M1555" t="str">
            <v>ENFERMEDAD GENERAL</v>
          </cell>
          <cell r="N1555">
            <v>29506634</v>
          </cell>
          <cell r="O1555" t="str">
            <v>SURA E.P.S.</v>
          </cell>
        </row>
        <row r="1556">
          <cell r="C1556">
            <v>73135176</v>
          </cell>
          <cell r="D1556" t="str">
            <v>OTERO MARTINEZ ADALBERTO MANUEL</v>
          </cell>
          <cell r="E1556" t="str">
            <v>OPERADOR DE PADRÓN</v>
          </cell>
          <cell r="G1556" t="str">
            <v>X</v>
          </cell>
          <cell r="M1556" t="str">
            <v>ENFERMEDAD GENERAL</v>
          </cell>
          <cell r="N1556">
            <v>29536054</v>
          </cell>
          <cell r="O1556" t="str">
            <v>SURA E.P.S.</v>
          </cell>
        </row>
        <row r="1557">
          <cell r="C1557">
            <v>73135176</v>
          </cell>
          <cell r="D1557" t="str">
            <v>OTERO MARTINEZ ADALBERTO MANUEL</v>
          </cell>
          <cell r="E1557" t="str">
            <v>OPERADOR DE PADRÓN</v>
          </cell>
          <cell r="G1557" t="str">
            <v>X</v>
          </cell>
          <cell r="M1557" t="str">
            <v>ENFERMEDAD GENERAL</v>
          </cell>
          <cell r="N1557">
            <v>29577618</v>
          </cell>
          <cell r="O1557" t="str">
            <v>SURA E.P.S.</v>
          </cell>
        </row>
        <row r="1558">
          <cell r="C1558">
            <v>73135176</v>
          </cell>
          <cell r="D1558" t="str">
            <v>OTERO MARTINEZ ADALBERTO MANUEL</v>
          </cell>
          <cell r="E1558" t="str">
            <v>OPERADOR DE PADRÓN</v>
          </cell>
          <cell r="G1558" t="str">
            <v>X</v>
          </cell>
          <cell r="M1558" t="str">
            <v>ENFERMEDAD GENERAL</v>
          </cell>
          <cell r="N1558">
            <v>29632873</v>
          </cell>
          <cell r="O1558" t="str">
            <v>SURA E.P.S.</v>
          </cell>
        </row>
        <row r="1559">
          <cell r="C1559">
            <v>73135176</v>
          </cell>
          <cell r="D1559" t="str">
            <v>OTERO MARTINEZ ADALBERTO MANUEL</v>
          </cell>
          <cell r="E1559" t="str">
            <v>OPERADOR DE PADRÓN</v>
          </cell>
          <cell r="G1559" t="str">
            <v>X</v>
          </cell>
          <cell r="M1559" t="str">
            <v>ENFERMEDAD GENERAL</v>
          </cell>
          <cell r="N1559">
            <v>29674236</v>
          </cell>
          <cell r="O1559" t="str">
            <v>SURA E.P.S.</v>
          </cell>
        </row>
        <row r="1560">
          <cell r="C1560">
            <v>73135176</v>
          </cell>
          <cell r="D1560" t="str">
            <v>OTERO MARTINEZ ADALBERTO MANUEL</v>
          </cell>
          <cell r="E1560" t="str">
            <v>OPERADOR DE PADRÓN</v>
          </cell>
          <cell r="G1560" t="str">
            <v>X</v>
          </cell>
          <cell r="M1560" t="str">
            <v>ENFERMEDAD GENERAL</v>
          </cell>
          <cell r="N1560">
            <v>30019878</v>
          </cell>
          <cell r="O1560" t="str">
            <v>SURA E.P.S.</v>
          </cell>
        </row>
        <row r="1561">
          <cell r="C1561">
            <v>73135176</v>
          </cell>
          <cell r="D1561" t="str">
            <v>OTERO MARTINEZ ADALBERTO MANUEL</v>
          </cell>
          <cell r="E1561" t="str">
            <v>OPERADOR DE PADRÓN</v>
          </cell>
          <cell r="G1561" t="str">
            <v>X</v>
          </cell>
          <cell r="M1561" t="str">
            <v>ENFERMEDAD GENERAL</v>
          </cell>
          <cell r="N1561">
            <v>30080748</v>
          </cell>
          <cell r="O1561" t="str">
            <v>SURA E.P.S.</v>
          </cell>
        </row>
        <row r="1562">
          <cell r="C1562">
            <v>73135176</v>
          </cell>
          <cell r="D1562" t="str">
            <v>OTERO MARTINEZ ADALBERTO MANUEL</v>
          </cell>
          <cell r="E1562" t="str">
            <v>OPERADOR DE PADRÓN</v>
          </cell>
          <cell r="G1562" t="str">
            <v>X</v>
          </cell>
          <cell r="M1562" t="str">
            <v>ENFERMEDAD GENERAL</v>
          </cell>
          <cell r="N1562">
            <v>30158657</v>
          </cell>
          <cell r="O1562" t="str">
            <v>SURA E.P.S.</v>
          </cell>
        </row>
        <row r="1563">
          <cell r="C1563">
            <v>73135176</v>
          </cell>
          <cell r="D1563" t="str">
            <v>OTERO MARTINEZ ADALBERTO MANUEL</v>
          </cell>
          <cell r="E1563" t="str">
            <v>OPERADOR DE PADRÓN</v>
          </cell>
          <cell r="G1563" t="str">
            <v>X</v>
          </cell>
          <cell r="M1563" t="str">
            <v>ENFERMEDAD GENERAL</v>
          </cell>
          <cell r="N1563">
            <v>30425224</v>
          </cell>
          <cell r="O1563" t="str">
            <v>SURA E.P.S.</v>
          </cell>
        </row>
        <row r="1564">
          <cell r="C1564">
            <v>73135176</v>
          </cell>
          <cell r="D1564" t="str">
            <v>OTERO MARTINEZ ADALBERTO MANUEL</v>
          </cell>
          <cell r="E1564" t="str">
            <v>OPERADOR DE PADRÓN</v>
          </cell>
          <cell r="G1564" t="str">
            <v>X</v>
          </cell>
          <cell r="M1564" t="str">
            <v>ENFERMEDAD GENERAL</v>
          </cell>
          <cell r="N1564">
            <v>30493521</v>
          </cell>
          <cell r="O1564" t="str">
            <v>SURA E.P.S.</v>
          </cell>
        </row>
        <row r="1565">
          <cell r="C1565">
            <v>73135176</v>
          </cell>
          <cell r="D1565" t="str">
            <v>OTERO MARTINEZ ADALBERTO MANUEL</v>
          </cell>
          <cell r="E1565" t="str">
            <v>OPERADOR DE PADRÓN</v>
          </cell>
          <cell r="G1565" t="str">
            <v>X</v>
          </cell>
          <cell r="M1565" t="str">
            <v>ENFERMEDAD GENERAL</v>
          </cell>
          <cell r="N1565">
            <v>30527401</v>
          </cell>
          <cell r="O1565" t="str">
            <v>SURA E.P.S.</v>
          </cell>
        </row>
        <row r="1566">
          <cell r="C1566">
            <v>73135176</v>
          </cell>
          <cell r="D1566" t="str">
            <v>OTERO MARTINEZ ADALBERTO MANUEL</v>
          </cell>
          <cell r="E1566" t="str">
            <v>OPERADOR DE PADRÓN</v>
          </cell>
          <cell r="G1566" t="str">
            <v>X</v>
          </cell>
          <cell r="M1566" t="str">
            <v>ENFERMEDAD GENERAL</v>
          </cell>
          <cell r="N1566">
            <v>30559183</v>
          </cell>
          <cell r="O1566" t="str">
            <v>SURA E.P.S.</v>
          </cell>
        </row>
        <row r="1567">
          <cell r="C1567">
            <v>73135176</v>
          </cell>
          <cell r="D1567" t="str">
            <v>OTERO MARTINEZ ADALBERTO MANUEL</v>
          </cell>
          <cell r="E1567" t="str">
            <v>OPERADOR DE PADRÓN</v>
          </cell>
          <cell r="G1567" t="str">
            <v>X</v>
          </cell>
          <cell r="M1567" t="str">
            <v>ENFERMEDAD GENERAL</v>
          </cell>
          <cell r="N1567">
            <v>30637990</v>
          </cell>
          <cell r="O1567" t="str">
            <v>SURA E.P.S.</v>
          </cell>
        </row>
        <row r="1568">
          <cell r="C1568">
            <v>73135176</v>
          </cell>
          <cell r="D1568" t="str">
            <v>OTERO MARTINEZ ADALBERTO MANUEL</v>
          </cell>
          <cell r="E1568" t="str">
            <v>OPERADOR DE PADRÓN</v>
          </cell>
          <cell r="G1568" t="str">
            <v>X</v>
          </cell>
          <cell r="M1568" t="str">
            <v>ENFERMEDAD GENERAL</v>
          </cell>
          <cell r="N1568">
            <v>30855571</v>
          </cell>
          <cell r="O1568" t="str">
            <v>SURA E.P.S.</v>
          </cell>
        </row>
        <row r="1569">
          <cell r="C1569">
            <v>73135176</v>
          </cell>
          <cell r="D1569" t="str">
            <v>OTERO MARTINEZ ADALBERTO MANUEL</v>
          </cell>
          <cell r="E1569" t="str">
            <v>OPERADOR DE PADRÓN</v>
          </cell>
          <cell r="G1569" t="str">
            <v>X</v>
          </cell>
          <cell r="M1569" t="str">
            <v>ENFERMEDAD GENERAL</v>
          </cell>
          <cell r="N1569">
            <v>30903741</v>
          </cell>
          <cell r="O1569" t="str">
            <v>SURA E.P.S.</v>
          </cell>
        </row>
        <row r="1570">
          <cell r="C1570">
            <v>73135176</v>
          </cell>
          <cell r="D1570" t="str">
            <v>OTERO MARTINEZ ADALBERTO MANUEL</v>
          </cell>
          <cell r="E1570" t="str">
            <v>OPERADOR DE PADRÓN</v>
          </cell>
          <cell r="G1570" t="str">
            <v>X</v>
          </cell>
          <cell r="M1570" t="str">
            <v>ENFERMEDAD GENERAL</v>
          </cell>
          <cell r="N1570">
            <v>30960629</v>
          </cell>
          <cell r="O1570" t="str">
            <v>SURA E.P.S.</v>
          </cell>
        </row>
        <row r="1571">
          <cell r="C1571">
            <v>73135176</v>
          </cell>
          <cell r="D1571" t="str">
            <v>OTERO MARTINEZ ADALBERTO MANUEL</v>
          </cell>
          <cell r="E1571" t="str">
            <v>OPERADOR DE PADRÓN</v>
          </cell>
          <cell r="G1571" t="str">
            <v>X</v>
          </cell>
          <cell r="M1571" t="str">
            <v>ENFERMEDAD GENERAL</v>
          </cell>
          <cell r="N1571">
            <v>31047186</v>
          </cell>
          <cell r="O1571" t="str">
            <v>SURA E.P.S.</v>
          </cell>
        </row>
        <row r="1572">
          <cell r="C1572">
            <v>73135176</v>
          </cell>
          <cell r="D1572" t="str">
            <v>OTERO MARTINEZ ADALBERTO MANUEL</v>
          </cell>
          <cell r="E1572" t="str">
            <v>OPERADOR DE PADRÓN</v>
          </cell>
          <cell r="G1572" t="str">
            <v>X</v>
          </cell>
          <cell r="M1572" t="str">
            <v>ENFERMEDAD GENERAL</v>
          </cell>
          <cell r="N1572">
            <v>31075675</v>
          </cell>
          <cell r="O1572" t="str">
            <v>SURA E.P.S.</v>
          </cell>
        </row>
        <row r="1573">
          <cell r="C1573">
            <v>73135176</v>
          </cell>
          <cell r="D1573" t="str">
            <v>OTERO MARTINEZ ADALBERTO MANUEL</v>
          </cell>
          <cell r="E1573" t="str">
            <v>OPERADOR DE PADRÓN</v>
          </cell>
          <cell r="G1573" t="str">
            <v>X</v>
          </cell>
          <cell r="M1573" t="str">
            <v>ENFERMEDAD GENERAL</v>
          </cell>
          <cell r="O1573" t="str">
            <v>SURA E.P.S.</v>
          </cell>
        </row>
        <row r="1574">
          <cell r="C1574">
            <v>73135176</v>
          </cell>
          <cell r="D1574" t="str">
            <v>OTERO MARTINEZ ADALBERTO MANUEL</v>
          </cell>
          <cell r="E1574" t="str">
            <v>OPERADOR DE PADRÓN</v>
          </cell>
          <cell r="G1574" t="str">
            <v>X</v>
          </cell>
          <cell r="M1574" t="str">
            <v>ENFERMEDAD GENERAL</v>
          </cell>
          <cell r="N1574">
            <v>31495565</v>
          </cell>
          <cell r="O1574" t="str">
            <v>SURA E.P.S.</v>
          </cell>
        </row>
        <row r="1575">
          <cell r="C1575">
            <v>73135176</v>
          </cell>
          <cell r="D1575" t="str">
            <v>OTERO MARTINEZ ADALBERTO MANUEL</v>
          </cell>
          <cell r="E1575" t="str">
            <v>OPERADOR DE PADRÓN</v>
          </cell>
          <cell r="G1575" t="str">
            <v>X</v>
          </cell>
          <cell r="M1575" t="str">
            <v>ENFERMEDAD GENERAL</v>
          </cell>
          <cell r="N1575">
            <v>31589296</v>
          </cell>
          <cell r="O1575" t="str">
            <v>SURA E.P.S.</v>
          </cell>
        </row>
        <row r="1576">
          <cell r="C1576">
            <v>73135176</v>
          </cell>
          <cell r="D1576" t="str">
            <v>OTERO MARTINEZ ADALBERTO MANUEL</v>
          </cell>
          <cell r="E1576" t="str">
            <v>OPERADOR DE PADRÓN</v>
          </cell>
          <cell r="G1576" t="str">
            <v>X</v>
          </cell>
          <cell r="M1576" t="str">
            <v>ENFERMEDAD GENERAL</v>
          </cell>
          <cell r="N1576">
            <v>31701170</v>
          </cell>
          <cell r="O1576" t="str">
            <v>SURA E.P.S.</v>
          </cell>
        </row>
        <row r="1577">
          <cell r="C1577">
            <v>73135176</v>
          </cell>
          <cell r="D1577" t="str">
            <v>OTERO MARTINEZ ADALBERTO MANUEL</v>
          </cell>
          <cell r="E1577" t="str">
            <v>OPERADOR DE PADRÓN</v>
          </cell>
          <cell r="G1577" t="str">
            <v>X</v>
          </cell>
          <cell r="M1577" t="str">
            <v>ENFERMEDAD GENERAL</v>
          </cell>
          <cell r="N1577">
            <v>31801702</v>
          </cell>
          <cell r="O1577" t="str">
            <v>SURA E.P.S.</v>
          </cell>
        </row>
        <row r="1578">
          <cell r="C1578">
            <v>73135176</v>
          </cell>
          <cell r="D1578" t="str">
            <v>OTERO MARTINEZ ADALBERTO MANUEL</v>
          </cell>
          <cell r="E1578" t="str">
            <v>OPERADOR DE PADRÓN</v>
          </cell>
          <cell r="G1578" t="str">
            <v>X</v>
          </cell>
          <cell r="M1578" t="str">
            <v>ENFERMEDAD GENERAL</v>
          </cell>
          <cell r="N1578" t="str">
            <v>0-32670055</v>
          </cell>
          <cell r="O1578" t="str">
            <v>SURA E.P.S.</v>
          </cell>
        </row>
        <row r="1579">
          <cell r="C1579">
            <v>73135176</v>
          </cell>
          <cell r="D1579" t="str">
            <v>OTERO MARTINEZ ADALBERTO MANUEL</v>
          </cell>
          <cell r="E1579" t="str">
            <v>OPERADOR DE PADRÓN</v>
          </cell>
          <cell r="G1579" t="str">
            <v>X</v>
          </cell>
          <cell r="M1579" t="str">
            <v>ENFERMEDAD GENERAL</v>
          </cell>
          <cell r="N1579" t="str">
            <v>0-32708390</v>
          </cell>
          <cell r="O1579" t="str">
            <v>SURA E.P.S.</v>
          </cell>
        </row>
        <row r="1580">
          <cell r="C1580">
            <v>73135176</v>
          </cell>
          <cell r="D1580" t="str">
            <v>OTERO MARTINEZ ADALBERTO MANUEL</v>
          </cell>
          <cell r="E1580" t="str">
            <v>OPERADOR DE PADRÓN</v>
          </cell>
          <cell r="G1580" t="str">
            <v>X</v>
          </cell>
          <cell r="M1580" t="str">
            <v>ENFERMEDAD GENERAL</v>
          </cell>
          <cell r="N1580" t="str">
            <v>NT</v>
          </cell>
          <cell r="O1580" t="str">
            <v>SURA E.P.S.</v>
          </cell>
        </row>
        <row r="1581">
          <cell r="C1581">
            <v>73135176</v>
          </cell>
          <cell r="D1581" t="str">
            <v>OTERO MARTINEZ ADALBERTO MANUEL</v>
          </cell>
          <cell r="E1581" t="str">
            <v>OPERADOR DE PADRÓN</v>
          </cell>
          <cell r="G1581" t="str">
            <v>X</v>
          </cell>
          <cell r="M1581" t="str">
            <v>ENFERMEDAD GENERAL</v>
          </cell>
          <cell r="N1581" t="str">
            <v>NT</v>
          </cell>
          <cell r="O1581" t="str">
            <v>SURA E.P.S.</v>
          </cell>
        </row>
        <row r="1582">
          <cell r="C1582">
            <v>73135176</v>
          </cell>
          <cell r="D1582" t="str">
            <v>OTERO MARTINEZ ADALBERTO MANUEL</v>
          </cell>
          <cell r="E1582" t="str">
            <v>OPERADOR DE PADRÓN</v>
          </cell>
          <cell r="G1582" t="str">
            <v>X</v>
          </cell>
          <cell r="M1582" t="str">
            <v>ENFERMEDAD GENERAL</v>
          </cell>
          <cell r="N1582">
            <v>33418184</v>
          </cell>
          <cell r="O1582" t="str">
            <v>SURA E.P.S.</v>
          </cell>
        </row>
        <row r="1583">
          <cell r="C1583">
            <v>73135176</v>
          </cell>
          <cell r="D1583" t="str">
            <v>OTERO MARTINEZ ADALBERTO MANUEL</v>
          </cell>
          <cell r="E1583" t="str">
            <v>OPERADOR DE PADRÓN</v>
          </cell>
          <cell r="G1583" t="str">
            <v>X</v>
          </cell>
          <cell r="M1583" t="str">
            <v>ENFERMEDAD GENERAL</v>
          </cell>
          <cell r="N1583" t="str">
            <v>NT</v>
          </cell>
          <cell r="O1583" t="str">
            <v>SURA E.P.S.</v>
          </cell>
        </row>
        <row r="1584">
          <cell r="C1584">
            <v>73135176</v>
          </cell>
          <cell r="D1584" t="str">
            <v>OTERO MARTINEZ ADALBERTO MANUEL</v>
          </cell>
          <cell r="E1584" t="str">
            <v>OPERADOR DE PADRÓN</v>
          </cell>
          <cell r="G1584" t="str">
            <v>X</v>
          </cell>
          <cell r="M1584" t="str">
            <v>ENFERMEDAD GENERAL</v>
          </cell>
          <cell r="N1584" t="str">
            <v>NT</v>
          </cell>
          <cell r="O1584" t="str">
            <v>SURA E.P.S.</v>
          </cell>
        </row>
        <row r="1585">
          <cell r="C1585">
            <v>73135176</v>
          </cell>
          <cell r="D1585" t="str">
            <v>OTERO MARTINEZ ADALBERTO MANUEL</v>
          </cell>
          <cell r="E1585" t="str">
            <v>OPERADOR DE PADRÓN</v>
          </cell>
          <cell r="G1585" t="str">
            <v>X</v>
          </cell>
          <cell r="M1585" t="str">
            <v>ENFERMEDAD GENERAL</v>
          </cell>
          <cell r="N1585" t="str">
            <v>NT</v>
          </cell>
          <cell r="O1585" t="str">
            <v>SURA E.P.S.</v>
          </cell>
        </row>
        <row r="1586">
          <cell r="C1586">
            <v>73135176</v>
          </cell>
          <cell r="D1586" t="str">
            <v>OTERO MARTINEZ ADALBERTO MANUEL</v>
          </cell>
          <cell r="E1586" t="str">
            <v>OPERADOR DE PADRÓN</v>
          </cell>
          <cell r="G1586" t="str">
            <v>X</v>
          </cell>
          <cell r="M1586" t="str">
            <v>ENFERMEDAD GENERAL</v>
          </cell>
          <cell r="N1586" t="str">
            <v>NT</v>
          </cell>
          <cell r="O1586" t="str">
            <v>SURA E.P.S.</v>
          </cell>
        </row>
        <row r="1587">
          <cell r="C1587">
            <v>73135176</v>
          </cell>
          <cell r="D1587" t="str">
            <v>OTERO MARTINEZ ADALBERTO MANUEL</v>
          </cell>
          <cell r="E1587" t="str">
            <v>OPERADOR DE PADRÓN</v>
          </cell>
          <cell r="G1587" t="str">
            <v>X</v>
          </cell>
          <cell r="M1587" t="str">
            <v>ENFERMEDAD GENERAL</v>
          </cell>
          <cell r="N1587" t="str">
            <v>NT</v>
          </cell>
          <cell r="O1587" t="str">
            <v>SURA E.P.S.</v>
          </cell>
        </row>
        <row r="1588">
          <cell r="C1588">
            <v>73135176</v>
          </cell>
          <cell r="D1588" t="str">
            <v>OTERO MARTINEZ ADALBERTO MANUEL</v>
          </cell>
          <cell r="E1588" t="str">
            <v>OPERADOR DE PADRÓN</v>
          </cell>
          <cell r="G1588" t="str">
            <v>X</v>
          </cell>
          <cell r="M1588" t="str">
            <v>ENFERMEDAD GENERAL</v>
          </cell>
          <cell r="N1588" t="str">
            <v>NT</v>
          </cell>
          <cell r="O1588" t="str">
            <v>SURA E.P.S.</v>
          </cell>
        </row>
        <row r="1589">
          <cell r="C1589">
            <v>73135176</v>
          </cell>
          <cell r="D1589" t="str">
            <v>OTERO MARTINEZ ADALBERTO MANUEL</v>
          </cell>
          <cell r="E1589" t="str">
            <v>OPERADOR DE PADRÓN</v>
          </cell>
          <cell r="G1589" t="str">
            <v>X</v>
          </cell>
          <cell r="M1589" t="str">
            <v>ENFERMEDAD GENERAL</v>
          </cell>
          <cell r="N1589">
            <v>35961590</v>
          </cell>
          <cell r="O1589" t="str">
            <v>SURA E.P.S.</v>
          </cell>
        </row>
        <row r="1590">
          <cell r="C1590">
            <v>73135176</v>
          </cell>
          <cell r="D1590" t="str">
            <v>OTERO MARTINEZ ADALBERTO MANUEL</v>
          </cell>
          <cell r="E1590" t="str">
            <v>OPERADOR DE PADRÓN</v>
          </cell>
          <cell r="G1590" t="str">
            <v>X</v>
          </cell>
          <cell r="M1590" t="str">
            <v>ENFERMEDAD GENERAL</v>
          </cell>
          <cell r="N1590">
            <v>36224679</v>
          </cell>
          <cell r="O1590" t="str">
            <v>SURA E.P.S.</v>
          </cell>
        </row>
        <row r="1591">
          <cell r="C1591">
            <v>73135176</v>
          </cell>
          <cell r="D1591" t="str">
            <v>OTERO MARTINEZ ADALBERTO MANUEL</v>
          </cell>
          <cell r="E1591" t="str">
            <v>OPERADOR DE PADRÓN</v>
          </cell>
          <cell r="G1591" t="str">
            <v>X</v>
          </cell>
          <cell r="M1591" t="str">
            <v>ENFERMEDAD GENERAL</v>
          </cell>
          <cell r="N1591">
            <v>36476396</v>
          </cell>
          <cell r="O1591" t="str">
            <v>SURA E.P.S.</v>
          </cell>
        </row>
        <row r="1592">
          <cell r="C1592">
            <v>73135176</v>
          </cell>
          <cell r="D1592" t="str">
            <v>OTERO MARTINEZ ADALBERTO MANUEL</v>
          </cell>
          <cell r="E1592" t="str">
            <v>OPERADOR DE PADRÓN</v>
          </cell>
          <cell r="G1592" t="str">
            <v>X</v>
          </cell>
          <cell r="M1592" t="str">
            <v>ENFERMEDAD GENERAL</v>
          </cell>
          <cell r="N1592">
            <v>36501670</v>
          </cell>
          <cell r="O1592" t="str">
            <v>SURA E.P.S.</v>
          </cell>
        </row>
        <row r="1593">
          <cell r="C1593">
            <v>73135176</v>
          </cell>
          <cell r="D1593" t="str">
            <v>OTERO MARTINEZ ADALBERTO MANUEL</v>
          </cell>
          <cell r="E1593" t="str">
            <v>OPERADOR DE PADRÓN</v>
          </cell>
          <cell r="G1593" t="str">
            <v>X</v>
          </cell>
          <cell r="M1593" t="str">
            <v>ENFERMEDAD GENERAL</v>
          </cell>
          <cell r="N1593">
            <v>36795168</v>
          </cell>
          <cell r="O1593" t="str">
            <v>SURA E.P.S.</v>
          </cell>
        </row>
        <row r="1594">
          <cell r="C1594">
            <v>73135176</v>
          </cell>
          <cell r="D1594" t="str">
            <v>OTERO MARTINEZ ADALBERTO MANUEL</v>
          </cell>
          <cell r="E1594" t="str">
            <v>OPERADOR DE PADRÓN</v>
          </cell>
          <cell r="G1594" t="str">
            <v>x</v>
          </cell>
          <cell r="M1594" t="str">
            <v>ENFERMEDAD GENERAL</v>
          </cell>
          <cell r="N1594">
            <v>36999011</v>
          </cell>
          <cell r="O1594" t="str">
            <v>SURA E.P.S.</v>
          </cell>
        </row>
        <row r="1595">
          <cell r="C1595">
            <v>73135176</v>
          </cell>
          <cell r="D1595" t="str">
            <v>OTERO MARTINEZ ADALBERTO MANUEL</v>
          </cell>
          <cell r="E1595" t="str">
            <v>OPERADOR DE PADRÓN</v>
          </cell>
          <cell r="G1595" t="str">
            <v>x</v>
          </cell>
          <cell r="M1595" t="str">
            <v>ENFERMEDAD GENERAL</v>
          </cell>
          <cell r="N1595">
            <v>37097614</v>
          </cell>
          <cell r="O1595" t="str">
            <v>SURA E.P.S.</v>
          </cell>
        </row>
        <row r="1596">
          <cell r="C1596">
            <v>73135176</v>
          </cell>
          <cell r="D1596" t="str">
            <v>OTERO MARTINEZ ADALBERTO MANUEL</v>
          </cell>
          <cell r="E1596" t="str">
            <v>OPERADOR DE PADRÓN</v>
          </cell>
          <cell r="G1596" t="str">
            <v>x</v>
          </cell>
          <cell r="M1596" t="str">
            <v>ENFERMEDAD GENERAL</v>
          </cell>
          <cell r="N1596" t="str">
            <v>NT</v>
          </cell>
          <cell r="O1596" t="str">
            <v>SURA E.P.S.</v>
          </cell>
        </row>
        <row r="1597">
          <cell r="C1597">
            <v>73135176</v>
          </cell>
          <cell r="D1597" t="str">
            <v>OTERO MARTINEZ ADALBERTO MANUEL</v>
          </cell>
          <cell r="E1597" t="str">
            <v>OPERADOR DE PADRÓN</v>
          </cell>
          <cell r="G1597" t="str">
            <v>X</v>
          </cell>
          <cell r="M1597" t="str">
            <v>ENFERMEDAD GENERAL</v>
          </cell>
          <cell r="N1597">
            <v>15897</v>
          </cell>
          <cell r="O1597" t="str">
            <v>SURA E.P.S.</v>
          </cell>
        </row>
        <row r="1598">
          <cell r="C1598">
            <v>73135176</v>
          </cell>
          <cell r="D1598" t="str">
            <v>OTERO MARTINEZ ADALBERTO MANUEL</v>
          </cell>
          <cell r="E1598" t="str">
            <v>OPERADOR DE PADRÓN</v>
          </cell>
          <cell r="G1598" t="str">
            <v>X</v>
          </cell>
          <cell r="M1598" t="str">
            <v>ENFERMEDAD GENERAL</v>
          </cell>
          <cell r="N1598" t="str">
            <v>0-38582170</v>
          </cell>
          <cell r="O1598" t="str">
            <v>SURA E.P.S.</v>
          </cell>
        </row>
        <row r="1599">
          <cell r="C1599">
            <v>73135176</v>
          </cell>
          <cell r="D1599" t="str">
            <v>OTERO MARTINEZ ADALBERTO MANUEL</v>
          </cell>
          <cell r="E1599" t="str">
            <v>OPERADOR DE PADRÓN</v>
          </cell>
          <cell r="G1599" t="str">
            <v>X</v>
          </cell>
          <cell r="M1599" t="str">
            <v>ENFERMEDAD GENERAL</v>
          </cell>
          <cell r="N1599" t="str">
            <v>0-38778364</v>
          </cell>
          <cell r="O1599" t="str">
            <v>SURA E.P.S.</v>
          </cell>
        </row>
        <row r="1600">
          <cell r="C1600">
            <v>1085168633</v>
          </cell>
          <cell r="D1600" t="str">
            <v>OSPINO PEREZ JHON ALBER</v>
          </cell>
          <cell r="E1600" t="str">
            <v>OPERADOR DE BUSETÓN</v>
          </cell>
          <cell r="G1600" t="str">
            <v>X</v>
          </cell>
          <cell r="M1600" t="str">
            <v>ENFERMEDAD GENERAL</v>
          </cell>
          <cell r="N1600">
            <v>17466070</v>
          </cell>
          <cell r="O1600" t="str">
            <v>SALUD TOTAL E.P.S.</v>
          </cell>
        </row>
        <row r="1601">
          <cell r="C1601">
            <v>9098309</v>
          </cell>
          <cell r="D1601" t="str">
            <v>OSPINA MORELOS EDWIN ENRIQUE</v>
          </cell>
          <cell r="E1601" t="str">
            <v>OPERADOR DE BUSETÓN</v>
          </cell>
          <cell r="G1601" t="str">
            <v>X</v>
          </cell>
          <cell r="M1601" t="str">
            <v>ENFERMEDAD GENERAL</v>
          </cell>
          <cell r="N1601">
            <v>7770217</v>
          </cell>
          <cell r="O1601" t="str">
            <v>SANITAS E.P.S</v>
          </cell>
        </row>
        <row r="1602">
          <cell r="C1602">
            <v>73151125</v>
          </cell>
          <cell r="D1602" t="str">
            <v>OSPINA GUERRERO OMAR DE JESUS</v>
          </cell>
          <cell r="E1602" t="str">
            <v>OPERADOR DE PADRÓN</v>
          </cell>
          <cell r="G1602" t="str">
            <v>X</v>
          </cell>
          <cell r="M1602" t="str">
            <v>ENFERMEDAD GENERAL</v>
          </cell>
          <cell r="N1602">
            <v>183066880</v>
          </cell>
          <cell r="O1602" t="str">
            <v>SALUD TOTAL E.P.S.</v>
          </cell>
        </row>
        <row r="1603">
          <cell r="C1603">
            <v>73151125</v>
          </cell>
          <cell r="D1603" t="str">
            <v>OSPINA GUERRERO OMAR DE JESUS</v>
          </cell>
          <cell r="E1603" t="str">
            <v>OPERADOR DE PADRÓN</v>
          </cell>
          <cell r="G1603" t="str">
            <v>X</v>
          </cell>
          <cell r="M1603" t="str">
            <v>ENFERMEDAD GENERAL</v>
          </cell>
          <cell r="N1603">
            <v>7738150</v>
          </cell>
          <cell r="O1603" t="str">
            <v>SALUD TOTAL E.P.S.</v>
          </cell>
        </row>
        <row r="1604">
          <cell r="C1604">
            <v>73151125</v>
          </cell>
          <cell r="D1604" t="str">
            <v>OSPINA GUERRERO OMAR DE JESUS</v>
          </cell>
          <cell r="E1604" t="str">
            <v>OPERADOR DE PADRÓN</v>
          </cell>
          <cell r="G1604" t="str">
            <v>X</v>
          </cell>
          <cell r="M1604" t="str">
            <v>ENFERMEDAD GENERAL</v>
          </cell>
          <cell r="N1604">
            <v>1339365</v>
          </cell>
          <cell r="O1604" t="str">
            <v>SALUD TOTAL E.P.S.</v>
          </cell>
        </row>
        <row r="1605">
          <cell r="C1605">
            <v>73151125</v>
          </cell>
          <cell r="D1605" t="str">
            <v>OSPINA GUERRERO OMAR DE JESUS</v>
          </cell>
          <cell r="E1605" t="str">
            <v>OPERADOR DE PADRÓN</v>
          </cell>
          <cell r="G1605" t="str">
            <v>X</v>
          </cell>
          <cell r="M1605" t="str">
            <v>ENFERMEDAD GENERAL</v>
          </cell>
          <cell r="N1605" t="str">
            <v>NT</v>
          </cell>
          <cell r="O1605" t="str">
            <v>SALUD TOTAL E.P.S.</v>
          </cell>
        </row>
        <row r="1606">
          <cell r="C1606">
            <v>73151125</v>
          </cell>
          <cell r="D1606" t="str">
            <v>OSPINA GUERRERO OMAR DE JESUS</v>
          </cell>
          <cell r="E1606" t="str">
            <v>OPERADOR DE PADRÓN</v>
          </cell>
          <cell r="G1606" t="str">
            <v>X</v>
          </cell>
          <cell r="M1606" t="str">
            <v>ENFERMEDAD GENERAL</v>
          </cell>
          <cell r="N1606">
            <v>3561725</v>
          </cell>
          <cell r="O1606" t="str">
            <v>SALUD TOTAL E.P.S.</v>
          </cell>
        </row>
        <row r="1607">
          <cell r="C1607">
            <v>73151125</v>
          </cell>
          <cell r="D1607" t="str">
            <v>OSPINA GUERRERO OMAR DE JESUS</v>
          </cell>
          <cell r="E1607" t="str">
            <v>OPERADOR DE PADRÓN</v>
          </cell>
          <cell r="G1607" t="str">
            <v>X</v>
          </cell>
          <cell r="M1607" t="str">
            <v>ENFERMEDAD GENERAL</v>
          </cell>
          <cell r="N1607" t="str">
            <v>NT</v>
          </cell>
          <cell r="O1607" t="str">
            <v>SALUD TOTAL E.P.S.</v>
          </cell>
        </row>
        <row r="1608">
          <cell r="C1608">
            <v>73151125</v>
          </cell>
          <cell r="D1608" t="str">
            <v>OSPINA GUERRERO OMAR DE JESUS</v>
          </cell>
          <cell r="E1608" t="str">
            <v>OPERADOR DE PADRÓN</v>
          </cell>
          <cell r="G1608" t="str">
            <v>X</v>
          </cell>
          <cell r="M1608" t="str">
            <v>ENFERMEDAD GENERAL</v>
          </cell>
          <cell r="N1608">
            <v>14428781</v>
          </cell>
          <cell r="O1608" t="str">
            <v>SALUD TOTAL E.P.S.</v>
          </cell>
        </row>
        <row r="1609">
          <cell r="C1609">
            <v>73151125</v>
          </cell>
          <cell r="D1609" t="str">
            <v>OSPINA GUERRERO OMAR DE JESUS</v>
          </cell>
          <cell r="E1609" t="str">
            <v>OPERADOR DE PADRÓN</v>
          </cell>
          <cell r="G1609" t="str">
            <v>X</v>
          </cell>
          <cell r="M1609" t="str">
            <v>ENFERMEDAD GENERAL</v>
          </cell>
          <cell r="N1609">
            <v>8761</v>
          </cell>
          <cell r="O1609" t="str">
            <v>SURA E.P.S.</v>
          </cell>
        </row>
        <row r="1610">
          <cell r="C1610">
            <v>73151125</v>
          </cell>
          <cell r="D1610" t="str">
            <v>OSPINA GUERRERO OMAR DE JESUS</v>
          </cell>
          <cell r="E1610" t="str">
            <v>OPERADOR DE PADRÓN</v>
          </cell>
          <cell r="G1610" t="str">
            <v>X</v>
          </cell>
          <cell r="M1610" t="str">
            <v>ENFERMEDAD GENERAL</v>
          </cell>
          <cell r="N1610">
            <v>177318487</v>
          </cell>
          <cell r="O1610" t="str">
            <v>SALUD TOTAL E.P.S.</v>
          </cell>
        </row>
        <row r="1611">
          <cell r="C1611">
            <v>1149188725</v>
          </cell>
          <cell r="D1611" t="str">
            <v>OSORIO SAMBONY NELSON EDUARDO</v>
          </cell>
          <cell r="E1611" t="str">
            <v>COORDINADOR DE OPERACIONES</v>
          </cell>
          <cell r="G1611" t="str">
            <v>X</v>
          </cell>
          <cell r="M1611" t="str">
            <v>ENFERMEDAD GENERAL</v>
          </cell>
          <cell r="N1611">
            <v>7864</v>
          </cell>
          <cell r="O1611" t="str">
            <v>FAMISANAR E.P.S</v>
          </cell>
        </row>
        <row r="1612">
          <cell r="C1612">
            <v>1149188725</v>
          </cell>
          <cell r="D1612" t="str">
            <v>OSORIO SAMBONY NELSON EDUARDO</v>
          </cell>
          <cell r="E1612" t="str">
            <v>COORDINADOR DE OPERACIONES</v>
          </cell>
          <cell r="G1612" t="str">
            <v>X</v>
          </cell>
          <cell r="M1612" t="str">
            <v>ENFERMEDAD GENERAL</v>
          </cell>
          <cell r="N1612">
            <v>8113</v>
          </cell>
          <cell r="O1612" t="str">
            <v>FAMISANAR E.P.S</v>
          </cell>
        </row>
        <row r="1613">
          <cell r="C1613">
            <v>1149188725</v>
          </cell>
          <cell r="D1613" t="str">
            <v>OSORIO SAMBONY NELSON EDUARDO</v>
          </cell>
          <cell r="E1613" t="str">
            <v>COORDINADOR DE OPERACIONES</v>
          </cell>
          <cell r="G1613" t="str">
            <v>X</v>
          </cell>
          <cell r="M1613" t="str">
            <v>ENFERMEDAD GENERAL</v>
          </cell>
          <cell r="N1613">
            <v>1149188725</v>
          </cell>
          <cell r="O1613" t="str">
            <v>FAMISANAR E.P.S</v>
          </cell>
        </row>
        <row r="1614">
          <cell r="C1614">
            <v>1149188725</v>
          </cell>
          <cell r="D1614" t="str">
            <v>OSORIO SAMBONY NELSON EDUARDO</v>
          </cell>
          <cell r="E1614" t="str">
            <v>COORDINADOR DE OPERACIONES</v>
          </cell>
          <cell r="G1614" t="str">
            <v>X</v>
          </cell>
          <cell r="M1614" t="str">
            <v>ENFERMEDAD GENERAL</v>
          </cell>
          <cell r="N1614">
            <v>100661</v>
          </cell>
          <cell r="O1614" t="str">
            <v>FAMISANAR E.P.S</v>
          </cell>
        </row>
        <row r="1615">
          <cell r="C1615">
            <v>1149188725</v>
          </cell>
          <cell r="D1615" t="str">
            <v>OSORIO SAMBONY NELSON EDUARDO</v>
          </cell>
          <cell r="E1615" t="str">
            <v>COORDINADOR DE OPERACIONES</v>
          </cell>
          <cell r="G1615" t="str">
            <v>X</v>
          </cell>
          <cell r="M1615" t="str">
            <v>ENFERMEDAD GENERAL</v>
          </cell>
          <cell r="N1615" t="str">
            <v>NA</v>
          </cell>
          <cell r="O1615" t="str">
            <v>FAMISANAR E.P.S</v>
          </cell>
        </row>
        <row r="1616">
          <cell r="C1616">
            <v>1149188725</v>
          </cell>
          <cell r="D1616" t="str">
            <v>OSORIO SAMBONY NELSON EDUARDO</v>
          </cell>
          <cell r="E1616" t="str">
            <v>COORDINADOR DE OPERACIONES</v>
          </cell>
          <cell r="G1616" t="str">
            <v>X</v>
          </cell>
          <cell r="M1616" t="str">
            <v>ENFERMEDAD GENERAL</v>
          </cell>
          <cell r="N1616">
            <v>3041936</v>
          </cell>
          <cell r="O1616" t="str">
            <v>FAMISANAR E.P.S</v>
          </cell>
        </row>
        <row r="1617">
          <cell r="C1617">
            <v>1149188725</v>
          </cell>
          <cell r="D1617" t="str">
            <v>OSORIO SAMBONY NELSON EDUARDO</v>
          </cell>
          <cell r="E1617" t="str">
            <v>COORDINADOR DE OPERACIONES</v>
          </cell>
          <cell r="G1617" t="str">
            <v>X</v>
          </cell>
          <cell r="M1617" t="str">
            <v>ENFERMEDAD GENERAL</v>
          </cell>
          <cell r="N1617">
            <v>15155</v>
          </cell>
          <cell r="O1617" t="str">
            <v>FAMISANAR E.P.S</v>
          </cell>
        </row>
        <row r="1618">
          <cell r="C1618">
            <v>1149188725</v>
          </cell>
          <cell r="D1618" t="str">
            <v>OSORIO SAMBONY NELSON EDUARDO</v>
          </cell>
          <cell r="E1618" t="str">
            <v>COORDINADOR DE OPERACIONES</v>
          </cell>
          <cell r="G1618" t="str">
            <v>X</v>
          </cell>
          <cell r="M1618" t="str">
            <v>ENFERMEDAD GENERAL</v>
          </cell>
          <cell r="N1618">
            <v>40769</v>
          </cell>
          <cell r="O1618" t="str">
            <v>FAMISANAR E.P.S</v>
          </cell>
        </row>
        <row r="1619">
          <cell r="C1619">
            <v>1149188725</v>
          </cell>
          <cell r="D1619" t="str">
            <v>OSORIO SAMBONY NELSON EDUARDO</v>
          </cell>
          <cell r="E1619" t="str">
            <v>COORDINADOR DE OPERACIONES</v>
          </cell>
          <cell r="H1619" t="str">
            <v>X</v>
          </cell>
          <cell r="M1619" t="str">
            <v>LICENCIA DE PATERNIDAD</v>
          </cell>
          <cell r="N1619" t="str">
            <v>NT</v>
          </cell>
          <cell r="O1619" t="str">
            <v>FAMISANAR E.P.S</v>
          </cell>
        </row>
        <row r="1620">
          <cell r="C1620">
            <v>1149188725</v>
          </cell>
          <cell r="D1620" t="str">
            <v>OSORIO SAMBONY NELSON EDUARDO</v>
          </cell>
          <cell r="E1620" t="str">
            <v>COORDINADOR DE OPERACIONES</v>
          </cell>
          <cell r="G1620" t="str">
            <v>X</v>
          </cell>
          <cell r="M1620" t="str">
            <v>ENFERMEDAD GENERAL</v>
          </cell>
          <cell r="N1620">
            <v>550130033</v>
          </cell>
          <cell r="O1620" t="str">
            <v>FAMISANAR E.P.S</v>
          </cell>
        </row>
        <row r="1621">
          <cell r="C1621">
            <v>7643347</v>
          </cell>
          <cell r="D1621" t="str">
            <v>OSORIO PADILLA ADALBERTO ENRIQUE</v>
          </cell>
          <cell r="E1621" t="str">
            <v>OPERADOR DE PADRÓN</v>
          </cell>
          <cell r="G1621" t="str">
            <v>X</v>
          </cell>
          <cell r="M1621" t="str">
            <v>ENFERMEDAD GENERAL</v>
          </cell>
          <cell r="N1621">
            <v>143094419</v>
          </cell>
          <cell r="O1621" t="str">
            <v>SALUD TOTAL E.P.S.</v>
          </cell>
        </row>
        <row r="1622">
          <cell r="C1622">
            <v>7643347</v>
          </cell>
          <cell r="D1622" t="str">
            <v>OSORIO PADILLA ADALBERTO ENRIQUE</v>
          </cell>
          <cell r="E1622" t="str">
            <v>OPERADOR DE PADRÓN</v>
          </cell>
          <cell r="G1622" t="str">
            <v>X</v>
          </cell>
          <cell r="M1622" t="str">
            <v>ENFERMEDAD GENERAL</v>
          </cell>
          <cell r="N1622">
            <v>262036</v>
          </cell>
          <cell r="O1622" t="str">
            <v>SALUD TOTAL E.P.S.</v>
          </cell>
        </row>
        <row r="1623">
          <cell r="C1623">
            <v>1143339994</v>
          </cell>
          <cell r="D1623" t="str">
            <v>OSORIO CASTILLO JESUS RAFAEL</v>
          </cell>
          <cell r="E1623" t="str">
            <v>OPERADOR DE PADRÓN</v>
          </cell>
          <cell r="G1623" t="str">
            <v>X</v>
          </cell>
          <cell r="M1623" t="str">
            <v>ENFERMEDAD GENERAL</v>
          </cell>
          <cell r="N1623">
            <v>174861741</v>
          </cell>
          <cell r="O1623" t="str">
            <v>SALUD TOTAL E.P.S.</v>
          </cell>
        </row>
        <row r="1624">
          <cell r="C1624">
            <v>1143339994</v>
          </cell>
          <cell r="D1624" t="str">
            <v>OSORIO CASTILLO JESUS RAFAEL</v>
          </cell>
          <cell r="E1624" t="str">
            <v>OPERADOR DE PADRÓN</v>
          </cell>
          <cell r="G1624" t="str">
            <v>X</v>
          </cell>
          <cell r="M1624" t="str">
            <v>ENFERMEDAD GENERAL</v>
          </cell>
          <cell r="N1624">
            <v>6731781</v>
          </cell>
          <cell r="O1624" t="str">
            <v>SALUD TOTAL E.P.S.</v>
          </cell>
        </row>
        <row r="1625">
          <cell r="C1625">
            <v>1143339994</v>
          </cell>
          <cell r="D1625" t="str">
            <v>OSORIO CASTILLO JESUS RAFAEL</v>
          </cell>
          <cell r="E1625" t="str">
            <v>OPERADOR DE PADRÓN</v>
          </cell>
          <cell r="G1625" t="str">
            <v>X</v>
          </cell>
          <cell r="M1625" t="str">
            <v>ENFERMEDAD GENERAL</v>
          </cell>
          <cell r="N1625">
            <v>954573</v>
          </cell>
          <cell r="O1625" t="str">
            <v>SALUD TOTAL E.P.S.</v>
          </cell>
        </row>
        <row r="1626">
          <cell r="C1626">
            <v>1143339994</v>
          </cell>
          <cell r="D1626" t="str">
            <v>OSORIO CASTILLO JESUS RAFAEL</v>
          </cell>
          <cell r="E1626" t="str">
            <v>OPERADOR DE PADRÓN</v>
          </cell>
          <cell r="L1626" t="str">
            <v>X</v>
          </cell>
          <cell r="M1626" t="str">
            <v>AISLAMIENTO PREVENTIVO</v>
          </cell>
          <cell r="N1626" t="str">
            <v>NT</v>
          </cell>
          <cell r="O1626" t="str">
            <v>SALUD TOTAL E.P.S.</v>
          </cell>
        </row>
        <row r="1627">
          <cell r="C1627">
            <v>1143339994</v>
          </cell>
          <cell r="D1627" t="str">
            <v>OSORIO CASTILLO JESUS RAFAEL</v>
          </cell>
          <cell r="E1627" t="str">
            <v>OPERADOR DE PADRÓN</v>
          </cell>
          <cell r="L1627" t="str">
            <v>X</v>
          </cell>
          <cell r="M1627" t="str">
            <v>AISLAMIENTO PREVENTIVO</v>
          </cell>
          <cell r="N1627" t="str">
            <v>NT</v>
          </cell>
          <cell r="O1627" t="str">
            <v>SALUD TOTAL E.P.S.</v>
          </cell>
        </row>
        <row r="1628">
          <cell r="C1628">
            <v>1143339994</v>
          </cell>
          <cell r="D1628" t="str">
            <v>OSORIO CASTILLO JESUS RAFAEL</v>
          </cell>
          <cell r="E1628" t="str">
            <v>OPERADOR DE PADRÓN</v>
          </cell>
          <cell r="G1628" t="str">
            <v>X</v>
          </cell>
          <cell r="M1628" t="str">
            <v>ENFERMEDAD GENERAL</v>
          </cell>
          <cell r="N1628">
            <v>1269703</v>
          </cell>
          <cell r="O1628" t="str">
            <v>SALUD TOTAL E.P.S.</v>
          </cell>
        </row>
        <row r="1629">
          <cell r="C1629">
            <v>1143339994</v>
          </cell>
          <cell r="D1629" t="str">
            <v>OSORIO CASTILLO JESUS RAFAEL</v>
          </cell>
          <cell r="E1629" t="str">
            <v>OPERADOR DE PADRÓN</v>
          </cell>
          <cell r="G1629" t="str">
            <v>X</v>
          </cell>
          <cell r="M1629" t="str">
            <v>ENFERMEDAD GENERAL</v>
          </cell>
          <cell r="N1629">
            <v>2790691</v>
          </cell>
          <cell r="O1629" t="str">
            <v>SALUD TOTAL E.P.S.</v>
          </cell>
        </row>
        <row r="1630">
          <cell r="C1630">
            <v>1143339994</v>
          </cell>
          <cell r="D1630" t="str">
            <v>OSORIO CASTILLO JESUS RAFAEL</v>
          </cell>
          <cell r="E1630" t="str">
            <v>OPERADOR DE PADRÓN</v>
          </cell>
          <cell r="G1630" t="str">
            <v>X</v>
          </cell>
          <cell r="M1630" t="str">
            <v>ENFERMEDAD GENERAL</v>
          </cell>
          <cell r="N1630">
            <v>2829232</v>
          </cell>
          <cell r="O1630" t="str">
            <v>SALUD TOTAL E.P.S.</v>
          </cell>
        </row>
        <row r="1631">
          <cell r="C1631">
            <v>1143339994</v>
          </cell>
          <cell r="D1631" t="str">
            <v>OSORIO CASTILLO JESUS RAFAEL</v>
          </cell>
          <cell r="E1631" t="str">
            <v>OPERADOR DE PADRÓN</v>
          </cell>
          <cell r="G1631" t="str">
            <v>X</v>
          </cell>
          <cell r="M1631" t="str">
            <v>ENFERMEDAD GENERAL</v>
          </cell>
          <cell r="N1631">
            <v>5510265</v>
          </cell>
          <cell r="O1631" t="str">
            <v>SALUD TOTAL E.P.S.</v>
          </cell>
        </row>
        <row r="1632">
          <cell r="C1632">
            <v>1143339994</v>
          </cell>
          <cell r="D1632" t="str">
            <v>OSORIO CASTILLO JESUS RAFAEL</v>
          </cell>
          <cell r="E1632" t="str">
            <v>OPERADOR DE PADRÓN</v>
          </cell>
          <cell r="G1632" t="str">
            <v>X</v>
          </cell>
          <cell r="M1632" t="str">
            <v>ENFERMEDAD GENERAL</v>
          </cell>
          <cell r="N1632">
            <v>9222514</v>
          </cell>
          <cell r="O1632" t="str">
            <v>SALUD TOTAL E.P.S.</v>
          </cell>
        </row>
        <row r="1633">
          <cell r="C1633">
            <v>1143339994</v>
          </cell>
          <cell r="D1633" t="str">
            <v>OSORIO CASTILLO JESUS RAFAEL</v>
          </cell>
          <cell r="E1633" t="str">
            <v>OPERADOR DE PADRÓN</v>
          </cell>
          <cell r="G1633" t="str">
            <v>X</v>
          </cell>
          <cell r="M1633" t="str">
            <v>ENFERMEDAD GENERAL</v>
          </cell>
          <cell r="N1633">
            <v>9815870</v>
          </cell>
          <cell r="O1633" t="str">
            <v>SALUD TOTAL E.P.S.</v>
          </cell>
        </row>
        <row r="1634">
          <cell r="C1634">
            <v>1143339994</v>
          </cell>
          <cell r="D1634" t="str">
            <v>OSORIO CASTILLO JESUS RAFAEL</v>
          </cell>
          <cell r="E1634" t="str">
            <v>OPERADOR DE PADRÓN</v>
          </cell>
          <cell r="G1634" t="str">
            <v>X</v>
          </cell>
          <cell r="M1634" t="str">
            <v>ENFERMEDAD GENERAL</v>
          </cell>
          <cell r="N1634" t="str">
            <v>NT</v>
          </cell>
          <cell r="O1634" t="str">
            <v>SALUD TOTAL E.P.S.</v>
          </cell>
        </row>
        <row r="1635">
          <cell r="C1635">
            <v>1143339994</v>
          </cell>
          <cell r="D1635" t="str">
            <v>OSORIO CASTILLO JESUS RAFAEL</v>
          </cell>
          <cell r="E1635" t="str">
            <v>OPERADOR DE PADRÓN</v>
          </cell>
          <cell r="G1635" t="str">
            <v>X</v>
          </cell>
          <cell r="M1635" t="str">
            <v>ENFERMEDAD GENERAL</v>
          </cell>
          <cell r="N1635" t="str">
            <v>NT</v>
          </cell>
          <cell r="O1635" t="str">
            <v>SALUD TOTAL E.P.S.</v>
          </cell>
        </row>
        <row r="1636">
          <cell r="C1636">
            <v>1143339994</v>
          </cell>
          <cell r="D1636" t="str">
            <v>OSORIO CASTILLO JESUS RAFAEL</v>
          </cell>
          <cell r="E1636" t="str">
            <v>OPERADOR DE PADRÓN</v>
          </cell>
          <cell r="G1636" t="str">
            <v>X</v>
          </cell>
          <cell r="M1636" t="str">
            <v>ENFERMEDAD GENERAL</v>
          </cell>
          <cell r="N1636">
            <v>11111610</v>
          </cell>
          <cell r="O1636" t="str">
            <v>SALUD TOTAL E.P.S.</v>
          </cell>
        </row>
        <row r="1637">
          <cell r="C1637">
            <v>1143339994</v>
          </cell>
          <cell r="D1637" t="str">
            <v>OSORIO CASTILLO JESUS RAFAEL</v>
          </cell>
          <cell r="E1637" t="str">
            <v>OPERADOR DE PADRÓN</v>
          </cell>
          <cell r="G1637" t="str">
            <v>X</v>
          </cell>
          <cell r="M1637" t="str">
            <v>ENFERMEDAD GENERAL</v>
          </cell>
          <cell r="N1637">
            <v>741</v>
          </cell>
          <cell r="O1637" t="str">
            <v>SALUD TOTAL E.P.S.</v>
          </cell>
        </row>
        <row r="1638">
          <cell r="C1638">
            <v>1143339994</v>
          </cell>
          <cell r="D1638" t="str">
            <v>OSORIO CASTILLO JESUS RAFAEL</v>
          </cell>
          <cell r="E1638" t="str">
            <v>OPERADOR DE PADRÓN</v>
          </cell>
          <cell r="G1638" t="str">
            <v>X</v>
          </cell>
          <cell r="M1638" t="str">
            <v>ENFERMEDAD GENERAL</v>
          </cell>
          <cell r="N1638">
            <v>6617</v>
          </cell>
          <cell r="O1638" t="str">
            <v>SALUD TOTAL E.P.S.</v>
          </cell>
        </row>
        <row r="1639">
          <cell r="C1639">
            <v>1143339994</v>
          </cell>
          <cell r="D1639" t="str">
            <v>OSORIO CASTILLO JESUS RAFAEL</v>
          </cell>
          <cell r="E1639" t="str">
            <v>OPERADOR DE PADRÓN</v>
          </cell>
          <cell r="G1639" t="str">
            <v>X</v>
          </cell>
          <cell r="M1639" t="str">
            <v>ENFERMEDAD GENERAL</v>
          </cell>
          <cell r="N1639">
            <v>10289513</v>
          </cell>
          <cell r="O1639" t="str">
            <v>SALUD TOTAL E.P.S.</v>
          </cell>
        </row>
        <row r="1640">
          <cell r="C1640">
            <v>1143339994</v>
          </cell>
          <cell r="D1640" t="str">
            <v>OSORIO CASTILLO JESUS RAFAEL</v>
          </cell>
          <cell r="E1640" t="str">
            <v>OPERADOR DE PADRÓN</v>
          </cell>
          <cell r="G1640" t="str">
            <v>X</v>
          </cell>
          <cell r="M1640" t="str">
            <v>ENFERMEDAD GENERAL</v>
          </cell>
          <cell r="N1640">
            <v>10583520</v>
          </cell>
          <cell r="O1640" t="str">
            <v>SALUD TOTAL E.P.S.</v>
          </cell>
        </row>
        <row r="1641">
          <cell r="C1641">
            <v>1143339994</v>
          </cell>
          <cell r="D1641" t="str">
            <v>OSORIO CASTILLO JESUS RAFAEL</v>
          </cell>
          <cell r="E1641" t="str">
            <v>OPERADOR DE PADRÓN</v>
          </cell>
          <cell r="G1641" t="str">
            <v>X</v>
          </cell>
          <cell r="M1641" t="str">
            <v>ENFERMEDAD GENERAL</v>
          </cell>
          <cell r="N1641" t="str">
            <v>NT</v>
          </cell>
          <cell r="O1641" t="str">
            <v>SALUD TOTAL E.P.S.</v>
          </cell>
        </row>
        <row r="1642">
          <cell r="C1642">
            <v>1143339994</v>
          </cell>
          <cell r="D1642" t="str">
            <v>OSORIO CASTILLO JESUS RAFAEL</v>
          </cell>
          <cell r="E1642" t="str">
            <v>OPERADOR DE PADRÓN</v>
          </cell>
          <cell r="G1642" t="str">
            <v>X</v>
          </cell>
          <cell r="M1642" t="str">
            <v>ENFERMEDAD GENERAL</v>
          </cell>
          <cell r="N1642" t="str">
            <v>NT</v>
          </cell>
          <cell r="O1642" t="str">
            <v>SALUD TOTAL E.P.S.</v>
          </cell>
        </row>
        <row r="1643">
          <cell r="C1643">
            <v>1143339994</v>
          </cell>
          <cell r="D1643" t="str">
            <v>OSORIO CASTILLO JESUS RAFAEL</v>
          </cell>
          <cell r="E1643" t="str">
            <v>OPERADOR DE PADRÓN</v>
          </cell>
          <cell r="G1643" t="str">
            <v>X</v>
          </cell>
          <cell r="M1643" t="str">
            <v>ENFERMEDAD GENERAL</v>
          </cell>
          <cell r="N1643" t="str">
            <v>NT</v>
          </cell>
          <cell r="O1643" t="str">
            <v>SALUD TOTAL E.P.S.</v>
          </cell>
        </row>
        <row r="1644">
          <cell r="C1644">
            <v>1143339994</v>
          </cell>
          <cell r="D1644" t="str">
            <v>OSORIO CASTILLO JESUS RAFAEL</v>
          </cell>
          <cell r="E1644" t="str">
            <v>OPERADOR DE PADRÓN</v>
          </cell>
          <cell r="G1644" t="str">
            <v>X</v>
          </cell>
          <cell r="M1644" t="str">
            <v>ENFERMEDAD GENERAL</v>
          </cell>
          <cell r="N1644" t="str">
            <v>NT</v>
          </cell>
          <cell r="O1644" t="str">
            <v>SALUD TOTAL E.P.S.</v>
          </cell>
        </row>
        <row r="1645">
          <cell r="C1645">
            <v>1143339994</v>
          </cell>
          <cell r="D1645" t="str">
            <v>OSORIO CASTILLO JESUS RAFAEL</v>
          </cell>
          <cell r="E1645" t="str">
            <v>OPERADOR DE PADRÓN</v>
          </cell>
          <cell r="G1645" t="str">
            <v>X</v>
          </cell>
          <cell r="M1645" t="str">
            <v>ENFERMEDAD GENERAL</v>
          </cell>
          <cell r="N1645" t="str">
            <v>NT</v>
          </cell>
          <cell r="O1645" t="str">
            <v>SALUD TOTAL E.P.S.</v>
          </cell>
        </row>
        <row r="1646">
          <cell r="C1646">
            <v>1143339994</v>
          </cell>
          <cell r="D1646" t="str">
            <v>OSORIO CASTILLO JESUS RAFAEL</v>
          </cell>
          <cell r="E1646" t="str">
            <v>OPERADOR DE PADRÓN</v>
          </cell>
          <cell r="G1646" t="str">
            <v>X</v>
          </cell>
          <cell r="M1646" t="str">
            <v>ENFERMEDAD GENERAL</v>
          </cell>
          <cell r="N1646" t="str">
            <v>NT</v>
          </cell>
          <cell r="O1646" t="str">
            <v>SALUD TOTAL E.P.S.</v>
          </cell>
        </row>
        <row r="1647">
          <cell r="C1647">
            <v>1143339994</v>
          </cell>
          <cell r="D1647" t="str">
            <v>OSORIO CASTILLO JESUS RAFAEL</v>
          </cell>
          <cell r="E1647" t="str">
            <v>OPERADOR DE PADRÓN</v>
          </cell>
          <cell r="G1647" t="str">
            <v>X</v>
          </cell>
          <cell r="M1647" t="str">
            <v>ENFERMEDAD GENERAL</v>
          </cell>
          <cell r="N1647" t="str">
            <v>NT</v>
          </cell>
          <cell r="O1647" t="str">
            <v>SALUD TOTAL E.P.S.</v>
          </cell>
        </row>
        <row r="1648">
          <cell r="C1648">
            <v>1143339994</v>
          </cell>
          <cell r="D1648" t="str">
            <v>OSORIO CASTILLO JESUS RAFAEL</v>
          </cell>
          <cell r="E1648" t="str">
            <v>OPERADOR DE PADRÓN</v>
          </cell>
          <cell r="G1648" t="str">
            <v>X</v>
          </cell>
          <cell r="M1648" t="str">
            <v>ENFERMEDAD GENERAL</v>
          </cell>
          <cell r="N1648" t="str">
            <v>NT</v>
          </cell>
          <cell r="O1648" t="str">
            <v>SALUD TOTAL E.P.S.</v>
          </cell>
        </row>
        <row r="1649">
          <cell r="C1649">
            <v>1143339994</v>
          </cell>
          <cell r="D1649" t="str">
            <v>OSORIO CASTILLO JESUS RAFAEL</v>
          </cell>
          <cell r="E1649" t="str">
            <v>OPERADOR DE PADRÓN</v>
          </cell>
          <cell r="G1649" t="str">
            <v>X</v>
          </cell>
          <cell r="M1649" t="str">
            <v>ENFERMEDAD GENERAL</v>
          </cell>
          <cell r="N1649">
            <v>26866</v>
          </cell>
          <cell r="O1649" t="str">
            <v>SALUD TOTAL E.P.S.</v>
          </cell>
        </row>
        <row r="1650">
          <cell r="C1650">
            <v>1143339994</v>
          </cell>
          <cell r="D1650" t="str">
            <v>OSORIO CASTILLO JESUS RAFAEL</v>
          </cell>
          <cell r="E1650" t="str">
            <v>OPERADOR DE PADRÓN</v>
          </cell>
          <cell r="G1650" t="str">
            <v>X</v>
          </cell>
          <cell r="M1650" t="str">
            <v>ENFERMEDAD GENERAL</v>
          </cell>
          <cell r="N1650">
            <v>25002</v>
          </cell>
          <cell r="O1650" t="str">
            <v>SALUD TOTAL E.P.S.</v>
          </cell>
        </row>
        <row r="1651">
          <cell r="C1651">
            <v>1143339994</v>
          </cell>
          <cell r="D1651" t="str">
            <v>OSORIO CASTILLO JESUS RAFAEL</v>
          </cell>
          <cell r="E1651" t="str">
            <v>OPERADOR DE PADRÓN</v>
          </cell>
          <cell r="G1651" t="str">
            <v>X</v>
          </cell>
          <cell r="M1651" t="str">
            <v>ENFERMEDAD GENERAL</v>
          </cell>
          <cell r="N1651">
            <v>25003</v>
          </cell>
          <cell r="O1651" t="str">
            <v>SALUD TOTAL E.P.S.</v>
          </cell>
        </row>
        <row r="1652">
          <cell r="C1652">
            <v>1143339994</v>
          </cell>
          <cell r="D1652" t="str">
            <v>OSORIO CASTILLO JESUS RAFAEL</v>
          </cell>
          <cell r="E1652" t="str">
            <v>OPERADOR DE PADRÓN</v>
          </cell>
          <cell r="G1652" t="str">
            <v>X</v>
          </cell>
          <cell r="M1652" t="str">
            <v>ENFERMEDAD GENERAL</v>
          </cell>
          <cell r="N1652">
            <v>25004</v>
          </cell>
          <cell r="O1652" t="str">
            <v>SALUD TOTAL E.P.S.</v>
          </cell>
        </row>
        <row r="1653">
          <cell r="C1653">
            <v>1143339994</v>
          </cell>
          <cell r="D1653" t="str">
            <v>OSORIO CASTILLO JESUS RAFAEL</v>
          </cell>
          <cell r="E1653" t="str">
            <v>OPERADOR DE PADRÓN</v>
          </cell>
          <cell r="G1653" t="str">
            <v>X</v>
          </cell>
          <cell r="M1653" t="str">
            <v>ENFERMEDAD GENERAL</v>
          </cell>
          <cell r="N1653" t="str">
            <v>NT</v>
          </cell>
          <cell r="O1653" t="str">
            <v>SALUD TOTAL E.P.S.</v>
          </cell>
        </row>
        <row r="1654">
          <cell r="C1654">
            <v>1143339994</v>
          </cell>
          <cell r="D1654" t="str">
            <v>OSORIO CASTILLO JESUS RAFAEL</v>
          </cell>
          <cell r="E1654" t="str">
            <v>OPERADOR DE PADRÓN</v>
          </cell>
          <cell r="G1654" t="str">
            <v>X</v>
          </cell>
          <cell r="M1654" t="str">
            <v>ENFERMEDAD GENERAL</v>
          </cell>
          <cell r="N1654">
            <v>5751942</v>
          </cell>
          <cell r="O1654" t="str">
            <v>SALUD TOTAL E.P.S.</v>
          </cell>
        </row>
        <row r="1655">
          <cell r="C1655">
            <v>1143339994</v>
          </cell>
          <cell r="D1655" t="str">
            <v>OSORIO CASTILLO JESUS RAFAEL</v>
          </cell>
          <cell r="E1655" t="str">
            <v>OPERADOR DE PADRÓN</v>
          </cell>
          <cell r="G1655" t="str">
            <v>X</v>
          </cell>
          <cell r="M1655" t="str">
            <v>ENFERMEDAD GENERAL</v>
          </cell>
          <cell r="N1655">
            <v>8501980</v>
          </cell>
          <cell r="O1655" t="str">
            <v>SALUD TOTAL E.P.S.</v>
          </cell>
        </row>
        <row r="1656">
          <cell r="C1656">
            <v>1143339994</v>
          </cell>
          <cell r="D1656" t="str">
            <v>OSORIO CASTILLO JESUS RAFAEL</v>
          </cell>
          <cell r="E1656" t="str">
            <v>OPERADOR DE PADRÓN</v>
          </cell>
          <cell r="G1656" t="str">
            <v>x</v>
          </cell>
          <cell r="M1656" t="str">
            <v>ENFERMEDAD GENERAL</v>
          </cell>
          <cell r="N1656">
            <v>8522649</v>
          </cell>
          <cell r="O1656" t="str">
            <v>SALUD TOTAL E.P.S.</v>
          </cell>
        </row>
        <row r="1657">
          <cell r="C1657">
            <v>1143339994</v>
          </cell>
          <cell r="D1657" t="str">
            <v>OSORIO CASTILLO JESUS RAFAEL</v>
          </cell>
          <cell r="E1657" t="str">
            <v>OPERADOR DE PADRÓN</v>
          </cell>
          <cell r="G1657" t="str">
            <v>x</v>
          </cell>
          <cell r="M1657" t="str">
            <v>ENFERMEDAD GENERAL</v>
          </cell>
          <cell r="N1657">
            <v>29074</v>
          </cell>
          <cell r="O1657" t="str">
            <v>SALUD TOTAL E.P.S.</v>
          </cell>
        </row>
        <row r="1658">
          <cell r="C1658">
            <v>1143339994</v>
          </cell>
          <cell r="D1658" t="str">
            <v>OSORIO CASTILLO JESUS RAFAEL</v>
          </cell>
          <cell r="E1658" t="str">
            <v>OPERADOR DE PADRÓN</v>
          </cell>
          <cell r="G1658" t="str">
            <v>x</v>
          </cell>
          <cell r="M1658" t="str">
            <v>ENFERMEDAD GENERAL</v>
          </cell>
          <cell r="N1658">
            <v>29418</v>
          </cell>
          <cell r="O1658" t="str">
            <v>SALUD TOTAL E.P.S.</v>
          </cell>
        </row>
        <row r="1659">
          <cell r="C1659">
            <v>1143339994</v>
          </cell>
          <cell r="D1659" t="str">
            <v>OSORIO CASTILLO JESUS RAFAEL</v>
          </cell>
          <cell r="E1659" t="str">
            <v>OPERADOR DE PADRÓN</v>
          </cell>
          <cell r="G1659" t="str">
            <v>x</v>
          </cell>
          <cell r="M1659" t="str">
            <v>ENFERMEDAD GENERAL</v>
          </cell>
          <cell r="N1659">
            <v>30058</v>
          </cell>
          <cell r="O1659" t="str">
            <v>SALUD TOTAL E.P.S.</v>
          </cell>
        </row>
        <row r="1660">
          <cell r="C1660">
            <v>1143339994</v>
          </cell>
          <cell r="D1660" t="str">
            <v>OSORIO CASTILLO JESUS RAFAEL</v>
          </cell>
          <cell r="E1660" t="str">
            <v>OPERADOR DE PADRÓN</v>
          </cell>
          <cell r="G1660" t="str">
            <v>X</v>
          </cell>
          <cell r="M1660" t="str">
            <v>ENFERMEDAD GENERAL</v>
          </cell>
          <cell r="N1660">
            <v>29961</v>
          </cell>
          <cell r="O1660" t="str">
            <v>SALUD TOTAL E.P.S.</v>
          </cell>
        </row>
        <row r="1661">
          <cell r="C1661">
            <v>1143339994</v>
          </cell>
          <cell r="D1661" t="str">
            <v>OSORIO CASTILLO JESUS RAFAEL</v>
          </cell>
          <cell r="E1661" t="str">
            <v>OPERADOR DE PADRÓN</v>
          </cell>
          <cell r="G1661" t="str">
            <v>X</v>
          </cell>
          <cell r="M1661" t="str">
            <v>ENFERMEDAD GENERAL</v>
          </cell>
          <cell r="N1661">
            <v>13707982</v>
          </cell>
          <cell r="O1661" t="str">
            <v>SALUD TOTAL E.P.S.</v>
          </cell>
        </row>
        <row r="1662">
          <cell r="C1662">
            <v>1143339994</v>
          </cell>
          <cell r="D1662" t="str">
            <v>OSORIO CASTILLO JESUS RAFAEL</v>
          </cell>
          <cell r="E1662" t="str">
            <v>OPERADOR DE PADRÓN</v>
          </cell>
          <cell r="G1662" t="str">
            <v>X</v>
          </cell>
          <cell r="M1662" t="str">
            <v>ENFERMEDAD GENERAL</v>
          </cell>
          <cell r="N1662">
            <v>805023423</v>
          </cell>
          <cell r="O1662" t="str">
            <v>SALUD TOTAL E.P.S.</v>
          </cell>
        </row>
        <row r="1663">
          <cell r="C1663">
            <v>1143339994</v>
          </cell>
          <cell r="D1663" t="str">
            <v>OSORIO CASTILLO JESUS RAFAEL</v>
          </cell>
          <cell r="E1663" t="str">
            <v>OPERADOR DE PADRÓN</v>
          </cell>
          <cell r="G1663" t="str">
            <v>X</v>
          </cell>
          <cell r="M1663" t="str">
            <v>ENFERMEDAD GENERAL</v>
          </cell>
          <cell r="N1663">
            <v>805023423</v>
          </cell>
          <cell r="O1663" t="str">
            <v>SALUD TOTAL E.P.S.</v>
          </cell>
        </row>
        <row r="1664">
          <cell r="C1664">
            <v>1143339994</v>
          </cell>
          <cell r="D1664" t="str">
            <v>OSORIO CASTILLO JESUS RAFAEL</v>
          </cell>
          <cell r="E1664" t="str">
            <v>OPERADOR DE PADRÓN</v>
          </cell>
          <cell r="G1664" t="str">
            <v>X</v>
          </cell>
          <cell r="M1664" t="str">
            <v>ENFERMEDAD GENERAL</v>
          </cell>
          <cell r="N1664">
            <v>805023423</v>
          </cell>
          <cell r="O1664" t="str">
            <v>SALUD TOTAL E.P.S.</v>
          </cell>
        </row>
        <row r="1665">
          <cell r="C1665">
            <v>73133105</v>
          </cell>
          <cell r="D1665" t="str">
            <v>ORTIZ QUINTANA RAFAEL</v>
          </cell>
          <cell r="E1665" t="str">
            <v>OPERADOR DE PADRÓN</v>
          </cell>
          <cell r="G1665" t="str">
            <v>X</v>
          </cell>
          <cell r="M1665" t="str">
            <v>ENFERMEDAD GENERAL</v>
          </cell>
          <cell r="N1665" t="str">
            <v>NT</v>
          </cell>
          <cell r="O1665" t="str">
            <v>EPS MUTUAL SER</v>
          </cell>
        </row>
        <row r="1666">
          <cell r="C1666">
            <v>73133105</v>
          </cell>
          <cell r="D1666" t="str">
            <v>ORTIZ QUINTANA RAFAEL</v>
          </cell>
          <cell r="E1666" t="str">
            <v>OPERADOR DE PADRÓN</v>
          </cell>
          <cell r="G1666" t="str">
            <v>X</v>
          </cell>
          <cell r="M1666" t="str">
            <v>ENFERMEDAD GENERAL</v>
          </cell>
          <cell r="N1666" t="str">
            <v>NT</v>
          </cell>
          <cell r="O1666" t="str">
            <v>EPS MUTUAL SER</v>
          </cell>
        </row>
        <row r="1667">
          <cell r="C1667">
            <v>73133105</v>
          </cell>
          <cell r="D1667" t="str">
            <v>ORTIZ QUINTANA RAFAEL</v>
          </cell>
          <cell r="E1667" t="str">
            <v>OPERADOR DE PADRÓN</v>
          </cell>
          <cell r="G1667" t="str">
            <v>X</v>
          </cell>
          <cell r="M1667" t="str">
            <v>ENFERMEDAD GENERAL</v>
          </cell>
          <cell r="N1667" t="str">
            <v>NT</v>
          </cell>
          <cell r="O1667" t="str">
            <v>EPS MUTUAL SER</v>
          </cell>
        </row>
        <row r="1668">
          <cell r="C1668">
            <v>73202733</v>
          </cell>
          <cell r="D1668" t="str">
            <v>ORTEGA MARTINEZ ADONAY</v>
          </cell>
          <cell r="E1668" t="str">
            <v>TECNICO DE MANTENIMIENTO D</v>
          </cell>
          <cell r="G1668" t="str">
            <v>X</v>
          </cell>
          <cell r="M1668" t="str">
            <v>ENFERMEDAD GENERAL</v>
          </cell>
          <cell r="N1668">
            <v>14067403</v>
          </cell>
          <cell r="O1668" t="str">
            <v>SALUD TOTAL E.P.S.</v>
          </cell>
        </row>
        <row r="1669">
          <cell r="C1669">
            <v>1143338581</v>
          </cell>
          <cell r="D1669" t="str">
            <v>ORTA PANTOJA OSCAR MANUEL</v>
          </cell>
          <cell r="E1669" t="str">
            <v>OPERADOR DE PADRÓN</v>
          </cell>
          <cell r="G1669" t="str">
            <v>X</v>
          </cell>
          <cell r="M1669" t="str">
            <v>ENFERMEDAD GENERAL</v>
          </cell>
          <cell r="N1669">
            <v>4896606</v>
          </cell>
          <cell r="O1669" t="str">
            <v>SALUD TOTAL E.P.S.</v>
          </cell>
        </row>
        <row r="1670">
          <cell r="C1670">
            <v>73190317</v>
          </cell>
          <cell r="D1670" t="str">
            <v>OROZCO TAPIA JUAN CARLOS</v>
          </cell>
          <cell r="E1670" t="str">
            <v>OPERADOR DE PADRÓN</v>
          </cell>
          <cell r="G1670" t="str">
            <v>X</v>
          </cell>
          <cell r="M1670" t="str">
            <v>ENFERMEDAD GENERAL</v>
          </cell>
          <cell r="N1670">
            <v>182704392</v>
          </cell>
          <cell r="O1670" t="str">
            <v>SALUD TOTAL E.P.S.</v>
          </cell>
        </row>
        <row r="1671">
          <cell r="C1671">
            <v>73190317</v>
          </cell>
          <cell r="D1671" t="str">
            <v>OROZCO TAPIA JUAN CARLOS</v>
          </cell>
          <cell r="E1671" t="str">
            <v>OPERADOR DE PADRÓN</v>
          </cell>
          <cell r="G1671" t="str">
            <v>X</v>
          </cell>
          <cell r="M1671" t="str">
            <v>ENFERMEDAD GENERAL</v>
          </cell>
          <cell r="N1671">
            <v>182427686</v>
          </cell>
          <cell r="O1671" t="str">
            <v>SALUD TOTAL E.P.S.</v>
          </cell>
        </row>
        <row r="1672">
          <cell r="C1672">
            <v>73152933</v>
          </cell>
          <cell r="D1672" t="str">
            <v>OROZCO CASTELLAR FERNANDO JOSE</v>
          </cell>
          <cell r="E1672" t="str">
            <v>OPERADOR DE PADRÓN</v>
          </cell>
          <cell r="G1672" t="str">
            <v>X</v>
          </cell>
          <cell r="M1672" t="str">
            <v>ENFERMEDAD GENERAL</v>
          </cell>
          <cell r="N1672">
            <v>182614338</v>
          </cell>
          <cell r="O1672" t="str">
            <v>SALUD TOTAL E.P.S.</v>
          </cell>
        </row>
        <row r="1673">
          <cell r="C1673">
            <v>73152933</v>
          </cell>
          <cell r="D1673" t="str">
            <v>OROZCO CASTELLAR FERNANDO JOSE</v>
          </cell>
          <cell r="E1673" t="str">
            <v>OPERADOR DE PADRÓN</v>
          </cell>
          <cell r="G1673" t="str">
            <v>X</v>
          </cell>
          <cell r="M1673" t="str">
            <v>ENFERMEDAD GENERAL</v>
          </cell>
          <cell r="N1673">
            <v>182292658</v>
          </cell>
          <cell r="O1673" t="str">
            <v>SALUD TOTAL E.P.S.</v>
          </cell>
        </row>
        <row r="1674">
          <cell r="C1674">
            <v>73152933</v>
          </cell>
          <cell r="D1674" t="str">
            <v>OROZCO CASTELLAR FERNANDO JOSE</v>
          </cell>
          <cell r="E1674" t="str">
            <v>OPERADOR DE PADRÓN</v>
          </cell>
          <cell r="G1674" t="str">
            <v>X</v>
          </cell>
          <cell r="M1674" t="str">
            <v>ENFERMEDAD GENERAL</v>
          </cell>
          <cell r="N1674" t="str">
            <v>NA</v>
          </cell>
          <cell r="O1674" t="str">
            <v>SALUD TOTAL E.P.S.</v>
          </cell>
        </row>
        <row r="1675">
          <cell r="C1675">
            <v>73152933</v>
          </cell>
          <cell r="D1675" t="str">
            <v>OROZCO CASTELLAR FERNANDO JOSE</v>
          </cell>
          <cell r="E1675" t="str">
            <v>OPERADOR DE PADRÓN</v>
          </cell>
          <cell r="G1675" t="str">
            <v>X</v>
          </cell>
          <cell r="M1675" t="str">
            <v>ENFERMEDAD GENERAL</v>
          </cell>
          <cell r="N1675">
            <v>7713819</v>
          </cell>
          <cell r="O1675" t="str">
            <v>SALUD TOTAL E.P.S.</v>
          </cell>
        </row>
        <row r="1676">
          <cell r="C1676">
            <v>73152933</v>
          </cell>
          <cell r="D1676" t="str">
            <v>OROZCO CASTELLAR FERNANDO JOSE</v>
          </cell>
          <cell r="E1676" t="str">
            <v>OPERADOR DE PADRÓN</v>
          </cell>
          <cell r="G1676" t="str">
            <v>X</v>
          </cell>
          <cell r="M1676" t="str">
            <v>ENFERMEDAD GENERAL</v>
          </cell>
          <cell r="N1676" t="str">
            <v>NT</v>
          </cell>
          <cell r="O1676" t="str">
            <v>SALUD TOTAL E.P.S.</v>
          </cell>
        </row>
        <row r="1677">
          <cell r="C1677">
            <v>73152933</v>
          </cell>
          <cell r="D1677" t="str">
            <v>OROZCO CASTELLAR FERNANDO JOSE</v>
          </cell>
          <cell r="E1677" t="str">
            <v>OPERADOR DE PADRÓN</v>
          </cell>
          <cell r="G1677" t="str">
            <v>X</v>
          </cell>
          <cell r="M1677" t="str">
            <v>ENFERMEDAD GENERAL</v>
          </cell>
          <cell r="N1677" t="str">
            <v>NT</v>
          </cell>
          <cell r="O1677" t="str">
            <v>SALUD TOTAL E.P.S.</v>
          </cell>
        </row>
        <row r="1678">
          <cell r="C1678">
            <v>73152933</v>
          </cell>
          <cell r="D1678" t="str">
            <v>OROZCO CASTELLAR FERNANDO JOSE</v>
          </cell>
          <cell r="E1678" t="str">
            <v>OPERADOR DE PADRÓN</v>
          </cell>
          <cell r="G1678" t="str">
            <v>X</v>
          </cell>
          <cell r="M1678" t="str">
            <v>ENFERMEDAD GENERAL</v>
          </cell>
          <cell r="N1678">
            <v>68386838</v>
          </cell>
          <cell r="O1678" t="str">
            <v>SALUD TOTAL E.P.S.</v>
          </cell>
        </row>
        <row r="1679">
          <cell r="C1679">
            <v>73152933</v>
          </cell>
          <cell r="D1679" t="str">
            <v>OROZCO CASTELLAR FERNANDO JOSE</v>
          </cell>
          <cell r="E1679" t="str">
            <v>OPERADOR DE PADRÓN</v>
          </cell>
          <cell r="G1679" t="str">
            <v>X</v>
          </cell>
          <cell r="M1679" t="str">
            <v>ENFERMEDAD GENERAL</v>
          </cell>
          <cell r="N1679">
            <v>69637594</v>
          </cell>
          <cell r="O1679" t="str">
            <v>SALUD TOTAL E.P.S.</v>
          </cell>
        </row>
        <row r="1680">
          <cell r="C1680">
            <v>73152933</v>
          </cell>
          <cell r="D1680" t="str">
            <v>OROZCO CASTELLAR FERNANDO JOSE</v>
          </cell>
          <cell r="E1680" t="str">
            <v>OPERADOR DE PADRÓN</v>
          </cell>
          <cell r="G1680" t="str">
            <v>X</v>
          </cell>
          <cell r="M1680" t="str">
            <v>ENFERMEDAD GENERAL</v>
          </cell>
          <cell r="N1680">
            <v>74574358</v>
          </cell>
          <cell r="O1680" t="str">
            <v>SALUD TOTAL E.P.S.</v>
          </cell>
        </row>
        <row r="1681">
          <cell r="C1681">
            <v>73152933</v>
          </cell>
          <cell r="D1681" t="str">
            <v>OROZCO CASTELLAR FERNANDO JOSE</v>
          </cell>
          <cell r="E1681" t="str">
            <v>OPERADOR DE PADRÓN</v>
          </cell>
          <cell r="G1681" t="str">
            <v>X</v>
          </cell>
          <cell r="M1681" t="str">
            <v>ENFERMEDAD GENERAL</v>
          </cell>
          <cell r="N1681" t="str">
            <v>NT</v>
          </cell>
          <cell r="O1681" t="str">
            <v>SALUD TOTAL E.P.S.</v>
          </cell>
        </row>
        <row r="1682">
          <cell r="C1682">
            <v>73152933</v>
          </cell>
          <cell r="D1682" t="str">
            <v>OROZCO CASTELLAR FERNANDO JOSE</v>
          </cell>
          <cell r="E1682" t="str">
            <v>OPERADOR DE PADRÓN</v>
          </cell>
          <cell r="G1682" t="str">
            <v>X</v>
          </cell>
          <cell r="M1682" t="str">
            <v>ENFERMEDAD GENERAL</v>
          </cell>
          <cell r="N1682" t="str">
            <v>NT</v>
          </cell>
          <cell r="O1682" t="str">
            <v>SALUD TOTAL E.P.S.</v>
          </cell>
        </row>
        <row r="1683">
          <cell r="C1683">
            <v>73152933</v>
          </cell>
          <cell r="D1683" t="str">
            <v>OROZCO CASTELLAR FERNANDO JOSE</v>
          </cell>
          <cell r="E1683" t="str">
            <v>OPERADOR DE PADRÓN</v>
          </cell>
          <cell r="G1683" t="str">
            <v>X</v>
          </cell>
          <cell r="M1683" t="str">
            <v>ENFERMEDAD GENERAL</v>
          </cell>
          <cell r="N1683" t="str">
            <v>NT</v>
          </cell>
          <cell r="O1683" t="str">
            <v>SANITAS E.P.S</v>
          </cell>
        </row>
        <row r="1684">
          <cell r="C1684">
            <v>73152933</v>
          </cell>
          <cell r="D1684" t="str">
            <v>OROZCO CASTELLAR FERNANDO JOSE</v>
          </cell>
          <cell r="E1684" t="str">
            <v>OPERADOR DE PADRÓN</v>
          </cell>
          <cell r="G1684" t="str">
            <v>X</v>
          </cell>
          <cell r="M1684" t="str">
            <v>ENFERMEDAD GENERAL</v>
          </cell>
          <cell r="N1684" t="str">
            <v>NT</v>
          </cell>
          <cell r="O1684" t="str">
            <v>SANITAS E.P.S</v>
          </cell>
        </row>
        <row r="1685">
          <cell r="C1685">
            <v>73152933</v>
          </cell>
          <cell r="D1685" t="str">
            <v>OROZCO CASTELLAR FERNANDO JOSE</v>
          </cell>
          <cell r="E1685" t="str">
            <v>OPERADOR DE PADRÓN</v>
          </cell>
          <cell r="G1685" t="str">
            <v>X</v>
          </cell>
          <cell r="M1685" t="str">
            <v>ENFERMEDAD GENERAL</v>
          </cell>
          <cell r="N1685" t="str">
            <v>NT</v>
          </cell>
          <cell r="O1685" t="str">
            <v>SANITAS E.P.S</v>
          </cell>
        </row>
        <row r="1686">
          <cell r="C1686">
            <v>73152933</v>
          </cell>
          <cell r="D1686" t="str">
            <v>OROZCO CASTELLAR FERNANDO JOSE</v>
          </cell>
          <cell r="E1686" t="str">
            <v>OPERADOR DE PADRÓN</v>
          </cell>
          <cell r="G1686" t="str">
            <v>X</v>
          </cell>
          <cell r="M1686" t="str">
            <v>ENFERMEDAD GENERAL</v>
          </cell>
          <cell r="N1686" t="str">
            <v>NT</v>
          </cell>
          <cell r="O1686" t="str">
            <v>SANITAS E.P.S</v>
          </cell>
        </row>
        <row r="1687">
          <cell r="C1687">
            <v>73152933</v>
          </cell>
          <cell r="D1687" t="str">
            <v>OROZCO CASTELLAR FERNANDO JOSE</v>
          </cell>
          <cell r="E1687" t="str">
            <v>OPERADOR DE PADRÓN</v>
          </cell>
          <cell r="G1687" t="str">
            <v>X</v>
          </cell>
          <cell r="M1687" t="str">
            <v>ENFERMEDAD GENERAL</v>
          </cell>
          <cell r="N1687" t="str">
            <v>NT</v>
          </cell>
          <cell r="O1687" t="str">
            <v>SANITAS E.P.S</v>
          </cell>
        </row>
        <row r="1688">
          <cell r="C1688">
            <v>1052731417</v>
          </cell>
          <cell r="D1688" t="str">
            <v>OROZCO AYOLA ORLANDO AGUSTIN</v>
          </cell>
          <cell r="E1688" t="str">
            <v>OPERADOR DE PADRÓN</v>
          </cell>
          <cell r="G1688" t="str">
            <v>X</v>
          </cell>
          <cell r="M1688" t="str">
            <v>ENFERMEDAD GENERAL</v>
          </cell>
          <cell r="N1688">
            <v>176615339</v>
          </cell>
          <cell r="O1688" t="str">
            <v>SALUD TOTAL E.P.S.</v>
          </cell>
        </row>
        <row r="1689">
          <cell r="C1689">
            <v>1052731417</v>
          </cell>
          <cell r="D1689" t="str">
            <v>OROZCO AYOLA ORLANDO AGUSTIN</v>
          </cell>
          <cell r="E1689" t="str">
            <v>OPERADOR DE PADRÓN</v>
          </cell>
          <cell r="G1689" t="str">
            <v>X</v>
          </cell>
          <cell r="M1689" t="str">
            <v>ENFERMEDAD GENERAL</v>
          </cell>
          <cell r="N1689">
            <v>181486664</v>
          </cell>
          <cell r="O1689" t="str">
            <v>SALUD TOTAL E.P.S.</v>
          </cell>
        </row>
        <row r="1690">
          <cell r="C1690">
            <v>1052731417</v>
          </cell>
          <cell r="D1690" t="str">
            <v>OROZCO AYOLA ORLANDO AGUSTIN</v>
          </cell>
          <cell r="E1690" t="str">
            <v>OPERADOR DE PADRÓN</v>
          </cell>
          <cell r="G1690" t="str">
            <v>X</v>
          </cell>
          <cell r="M1690" t="str">
            <v>ENFERMEDAD GENERAL</v>
          </cell>
          <cell r="N1690" t="str">
            <v>NA</v>
          </cell>
          <cell r="O1690" t="str">
            <v>SALUD TOTAL E.P.S.</v>
          </cell>
        </row>
        <row r="1691">
          <cell r="C1691">
            <v>1052731417</v>
          </cell>
          <cell r="D1691" t="str">
            <v>OROZCO AYOLA ORLANDO AGUSTIN</v>
          </cell>
          <cell r="E1691" t="str">
            <v>OPERADOR DE PADRÓN</v>
          </cell>
          <cell r="G1691" t="str">
            <v>X</v>
          </cell>
          <cell r="M1691" t="str">
            <v>ENFERMEDAD GENERAL</v>
          </cell>
          <cell r="N1691">
            <v>177506372</v>
          </cell>
          <cell r="O1691" t="str">
            <v>SALUD TOTAL E.P.S.</v>
          </cell>
        </row>
        <row r="1692">
          <cell r="C1692">
            <v>1052731417</v>
          </cell>
          <cell r="D1692" t="str">
            <v>OROZCO AYOLA ORLANDO AGUSTIN</v>
          </cell>
          <cell r="E1692" t="str">
            <v>OPERADOR DE PADRÓN</v>
          </cell>
          <cell r="G1692" t="str">
            <v>X</v>
          </cell>
          <cell r="M1692" t="str">
            <v>ENFERMEDAD GENERAL</v>
          </cell>
          <cell r="N1692">
            <v>167671279</v>
          </cell>
          <cell r="O1692" t="str">
            <v>SALUD TOTAL E.P.S.</v>
          </cell>
        </row>
        <row r="1693">
          <cell r="C1693">
            <v>1052731417</v>
          </cell>
          <cell r="D1693" t="str">
            <v>OROZCO AYOLA ORLANDO AGUSTIN</v>
          </cell>
          <cell r="E1693" t="str">
            <v>OPERADOR DE PADRÓN</v>
          </cell>
          <cell r="G1693" t="str">
            <v>X</v>
          </cell>
          <cell r="M1693" t="str">
            <v>ENFERMEDAD GENERAL</v>
          </cell>
          <cell r="N1693">
            <v>7456723</v>
          </cell>
          <cell r="O1693" t="str">
            <v>SALUD TOTAL E.P.S.</v>
          </cell>
        </row>
        <row r="1694">
          <cell r="C1694">
            <v>1052731417</v>
          </cell>
          <cell r="D1694" t="str">
            <v>OROZCO AYOLA ORLANDO AGUSTIN</v>
          </cell>
          <cell r="E1694" t="str">
            <v>OPERADOR DE PADRÓN</v>
          </cell>
          <cell r="G1694" t="str">
            <v>X</v>
          </cell>
          <cell r="M1694" t="str">
            <v>ENFERMEDAD GENERAL</v>
          </cell>
          <cell r="N1694" t="str">
            <v>NT</v>
          </cell>
          <cell r="O1694" t="str">
            <v>SALUD TOTAL E.P.S.</v>
          </cell>
        </row>
        <row r="1695">
          <cell r="C1695">
            <v>1052731417</v>
          </cell>
          <cell r="D1695" t="str">
            <v>OROZCO AYOLA ORLANDO AGUSTIN</v>
          </cell>
          <cell r="E1695" t="str">
            <v>OPERADOR DE PADRÓN</v>
          </cell>
          <cell r="G1695" t="str">
            <v>X</v>
          </cell>
          <cell r="M1695" t="str">
            <v>ENFERMEDAD GENERAL</v>
          </cell>
          <cell r="N1695">
            <v>7988137</v>
          </cell>
          <cell r="O1695" t="str">
            <v>SALUD TOTAL E.P.S.</v>
          </cell>
        </row>
        <row r="1696">
          <cell r="C1696">
            <v>1052731417</v>
          </cell>
          <cell r="D1696" t="str">
            <v>OROZCO AYOLA ORLANDO AGUSTIN</v>
          </cell>
          <cell r="E1696" t="str">
            <v>OPERADOR DE PADRÓN</v>
          </cell>
          <cell r="G1696" t="str">
            <v>X</v>
          </cell>
          <cell r="M1696" t="str">
            <v>ENFERMEDAD GENERAL</v>
          </cell>
          <cell r="N1696" t="str">
            <v>NT</v>
          </cell>
          <cell r="O1696" t="str">
            <v>SALUD TOTAL E.P.S.</v>
          </cell>
        </row>
        <row r="1697">
          <cell r="C1697">
            <v>1052731417</v>
          </cell>
          <cell r="D1697" t="str">
            <v>OROZCO AYOLA ORLANDO AGUSTIN</v>
          </cell>
          <cell r="E1697" t="str">
            <v>OPERADOR DE PADRÓN</v>
          </cell>
          <cell r="L1697" t="str">
            <v>X</v>
          </cell>
          <cell r="M1697" t="str">
            <v>AISLAMIENTO PREVENTIVO</v>
          </cell>
          <cell r="N1697" t="str">
            <v>NT</v>
          </cell>
          <cell r="O1697" t="str">
            <v>SALUD TOTAL E.P.S.</v>
          </cell>
        </row>
        <row r="1698">
          <cell r="C1698">
            <v>1052731417</v>
          </cell>
          <cell r="D1698" t="str">
            <v>OROZCO AYOLA ORLANDO AGUSTIN</v>
          </cell>
          <cell r="E1698" t="str">
            <v>OPERADOR DE PADRÓN</v>
          </cell>
          <cell r="G1698" t="str">
            <v>X</v>
          </cell>
          <cell r="M1698" t="str">
            <v>ENFERMEDAD GENERAL</v>
          </cell>
          <cell r="N1698">
            <v>4675102</v>
          </cell>
          <cell r="O1698" t="str">
            <v>SALUD TOTAL E.P.S.</v>
          </cell>
        </row>
        <row r="1699">
          <cell r="C1699">
            <v>1052731417</v>
          </cell>
          <cell r="D1699" t="str">
            <v>OROZCO AYOLA ORLANDO AGUSTIN</v>
          </cell>
          <cell r="E1699" t="str">
            <v>OPERADOR DE PADRÓN</v>
          </cell>
          <cell r="L1699" t="str">
            <v>X</v>
          </cell>
          <cell r="M1699" t="str">
            <v>AISLAMIENTO PREVENTIVO</v>
          </cell>
          <cell r="N1699" t="str">
            <v>NT</v>
          </cell>
          <cell r="O1699" t="str">
            <v>SALUD TOTAL E.P.S.</v>
          </cell>
        </row>
        <row r="1700">
          <cell r="C1700">
            <v>1052731417</v>
          </cell>
          <cell r="D1700" t="str">
            <v>OROZCO AYOLA ORLANDO AGUSTIN</v>
          </cell>
          <cell r="E1700" t="str">
            <v>OPERADOR DE PADRÓN</v>
          </cell>
          <cell r="G1700" t="str">
            <v>X</v>
          </cell>
          <cell r="M1700" t="str">
            <v>ENFERMEDAD GENERAL</v>
          </cell>
          <cell r="N1700">
            <v>46284043</v>
          </cell>
          <cell r="O1700" t="str">
            <v>SALUD TOTAL E.P.S.</v>
          </cell>
        </row>
        <row r="1701">
          <cell r="C1701">
            <v>1052731417</v>
          </cell>
          <cell r="D1701" t="str">
            <v>OROZCO AYOLA ORLANDO AGUSTIN</v>
          </cell>
          <cell r="E1701" t="str">
            <v>OPERADOR DE PADRÓN</v>
          </cell>
          <cell r="G1701" t="str">
            <v>X</v>
          </cell>
          <cell r="M1701" t="str">
            <v>ENFERMEDAD GENERAL</v>
          </cell>
          <cell r="N1701">
            <v>79918583</v>
          </cell>
          <cell r="O1701" t="str">
            <v>SALUD TOTAL E.P.S.</v>
          </cell>
        </row>
        <row r="1702">
          <cell r="C1702">
            <v>1052731417</v>
          </cell>
          <cell r="D1702" t="str">
            <v>OROZCO AYOLA ORLANDO AGUSTIN</v>
          </cell>
          <cell r="E1702" t="str">
            <v>OPERADOR DE PADRÓN</v>
          </cell>
          <cell r="G1702" t="str">
            <v>X</v>
          </cell>
          <cell r="M1702" t="str">
            <v>ENFERMEDAD GENERAL</v>
          </cell>
          <cell r="N1702">
            <v>82486773</v>
          </cell>
          <cell r="O1702" t="str">
            <v>SALUD TOTAL E.P.S.</v>
          </cell>
        </row>
        <row r="1703">
          <cell r="C1703">
            <v>1052731417</v>
          </cell>
          <cell r="D1703" t="str">
            <v>OROZCO AYOLA ORLANDO AGUSTIN</v>
          </cell>
          <cell r="E1703" t="str">
            <v>OPERADOR DE PADRÓN</v>
          </cell>
          <cell r="G1703" t="str">
            <v>X</v>
          </cell>
          <cell r="M1703" t="str">
            <v>ENFERMEDAD GENERAL</v>
          </cell>
          <cell r="N1703">
            <v>11612386</v>
          </cell>
          <cell r="O1703" t="str">
            <v>SALUD TOTAL E.P.S.</v>
          </cell>
        </row>
        <row r="1704">
          <cell r="C1704">
            <v>1052731417</v>
          </cell>
          <cell r="D1704" t="str">
            <v>OROZCO AYOLA ORLANDO AGUSTIN</v>
          </cell>
          <cell r="E1704" t="str">
            <v>OPERADOR DE PADRÓN</v>
          </cell>
          <cell r="G1704" t="str">
            <v>x</v>
          </cell>
          <cell r="M1704" t="str">
            <v>ENFERMEDAD GENERAL</v>
          </cell>
          <cell r="N1704">
            <v>188111206</v>
          </cell>
          <cell r="O1704" t="str">
            <v>SALUD TOTAL E.P.S.</v>
          </cell>
        </row>
        <row r="1705">
          <cell r="C1705">
            <v>8834400</v>
          </cell>
          <cell r="D1705" t="str">
            <v>OROZCO ARTEAGA ALEXANDER</v>
          </cell>
          <cell r="E1705" t="str">
            <v>OPERADOR DE BUSETÓN</v>
          </cell>
          <cell r="G1705" t="str">
            <v>X</v>
          </cell>
          <cell r="M1705" t="str">
            <v>ENFERMEDAD GENERAL</v>
          </cell>
          <cell r="N1705">
            <v>25971</v>
          </cell>
          <cell r="O1705" t="str">
            <v>COOSALUD ESS EPS -S</v>
          </cell>
        </row>
        <row r="1706">
          <cell r="C1706">
            <v>8834400</v>
          </cell>
          <cell r="D1706" t="str">
            <v>OROZCO ARTEAGA ALEXANDER</v>
          </cell>
          <cell r="E1706" t="str">
            <v>OPERADOR DE BUSETÓN</v>
          </cell>
          <cell r="G1706" t="str">
            <v>X</v>
          </cell>
          <cell r="M1706" t="str">
            <v>ENFERMEDAD GENERAL</v>
          </cell>
          <cell r="N1706">
            <v>26957</v>
          </cell>
          <cell r="O1706" t="str">
            <v>COOSALUD ESS EPS -S</v>
          </cell>
        </row>
        <row r="1707">
          <cell r="C1707">
            <v>73204096</v>
          </cell>
          <cell r="D1707" t="str">
            <v>ORELLANO PEREZ YENNE JAVIER</v>
          </cell>
          <cell r="E1707" t="str">
            <v>OPERADOR DE PADRÓN</v>
          </cell>
          <cell r="G1707" t="str">
            <v>X</v>
          </cell>
          <cell r="M1707" t="str">
            <v>ENFERMEDAD GENERAL</v>
          </cell>
          <cell r="N1707">
            <v>117018</v>
          </cell>
          <cell r="O1707" t="str">
            <v>EPS MUTUAL SER</v>
          </cell>
        </row>
        <row r="1708">
          <cell r="C1708">
            <v>73204096</v>
          </cell>
          <cell r="D1708" t="str">
            <v>ORELLANO PEREZ YENNE JAVIER</v>
          </cell>
          <cell r="E1708" t="str">
            <v>OPERADOR DE PADRÓN</v>
          </cell>
          <cell r="G1708" t="str">
            <v>X</v>
          </cell>
          <cell r="M1708" t="str">
            <v>ENFERMEDAD GENERAL</v>
          </cell>
          <cell r="N1708" t="str">
            <v>NT</v>
          </cell>
          <cell r="O1708" t="str">
            <v>EPS MUTUAL SER</v>
          </cell>
        </row>
        <row r="1709">
          <cell r="C1709">
            <v>73204096</v>
          </cell>
          <cell r="D1709" t="str">
            <v>ORELLANO PEREZ YENNE JAVIER</v>
          </cell>
          <cell r="E1709" t="str">
            <v>OPERADOR DE PADRÓN</v>
          </cell>
          <cell r="G1709" t="str">
            <v>X</v>
          </cell>
          <cell r="M1709" t="str">
            <v>ENFERMEDAD GENERAL</v>
          </cell>
          <cell r="N1709" t="str">
            <v>NT</v>
          </cell>
          <cell r="O1709" t="str">
            <v>EPS MUTUAL SER</v>
          </cell>
        </row>
        <row r="1710">
          <cell r="C1710">
            <v>73204096</v>
          </cell>
          <cell r="D1710" t="str">
            <v>ORELLANO PEREZ YENNE JAVIER</v>
          </cell>
          <cell r="E1710" t="str">
            <v>OPERADOR DE PADRÓN</v>
          </cell>
          <cell r="G1710" t="str">
            <v>X</v>
          </cell>
          <cell r="M1710" t="str">
            <v>ENFERMEDAD GENERAL</v>
          </cell>
          <cell r="N1710" t="str">
            <v>NT</v>
          </cell>
          <cell r="O1710" t="str">
            <v>EPS MUTUAL SER</v>
          </cell>
        </row>
        <row r="1711">
          <cell r="C1711">
            <v>73204096</v>
          </cell>
          <cell r="D1711" t="str">
            <v>ORELLANO PEREZ YENNE JAVIER</v>
          </cell>
          <cell r="E1711" t="str">
            <v>OPERADOR DE PADRÓN</v>
          </cell>
          <cell r="G1711" t="str">
            <v>X</v>
          </cell>
          <cell r="M1711" t="str">
            <v>ENFERMEDAD GENERAL</v>
          </cell>
          <cell r="N1711">
            <v>9804</v>
          </cell>
          <cell r="O1711" t="str">
            <v>EPS MUTUAL SER</v>
          </cell>
        </row>
        <row r="1712">
          <cell r="C1712">
            <v>73204096</v>
          </cell>
          <cell r="D1712" t="str">
            <v>ORELLANO PEREZ YENNE JAVIER</v>
          </cell>
          <cell r="E1712" t="str">
            <v>OPERADOR DE PADRÓN</v>
          </cell>
          <cell r="G1712" t="str">
            <v>X</v>
          </cell>
          <cell r="M1712" t="str">
            <v>ENFERMEDAD GENERAL</v>
          </cell>
          <cell r="N1712">
            <v>140154</v>
          </cell>
          <cell r="O1712" t="str">
            <v>EPS MUTUAL SER</v>
          </cell>
        </row>
        <row r="1713">
          <cell r="C1713">
            <v>73204096</v>
          </cell>
          <cell r="D1713" t="str">
            <v>ORELLANO PEREZ YENNE JAVIER</v>
          </cell>
          <cell r="E1713" t="str">
            <v>OPERADOR DE PADRÓN</v>
          </cell>
          <cell r="G1713" t="str">
            <v>X</v>
          </cell>
          <cell r="M1713" t="str">
            <v>ENFERMEDAD GENERAL</v>
          </cell>
          <cell r="N1713">
            <v>15885</v>
          </cell>
          <cell r="O1713" t="str">
            <v>EPS MUTUAL SER</v>
          </cell>
        </row>
        <row r="1714">
          <cell r="C1714">
            <v>73204096</v>
          </cell>
          <cell r="D1714" t="str">
            <v>ORELLANO PEREZ YENNE JAVIER</v>
          </cell>
          <cell r="E1714" t="str">
            <v>OPERADOR DE PADRÓN</v>
          </cell>
          <cell r="G1714" t="str">
            <v>x</v>
          </cell>
          <cell r="M1714" t="str">
            <v>ENFERMEDAD GENERAL</v>
          </cell>
          <cell r="N1714">
            <v>148179</v>
          </cell>
          <cell r="O1714" t="str">
            <v>EPS MUTUAL SER</v>
          </cell>
        </row>
        <row r="1715">
          <cell r="C1715">
            <v>73204096</v>
          </cell>
          <cell r="D1715" t="str">
            <v>ORELLANO PEREZ YENNE JAVIER</v>
          </cell>
          <cell r="E1715" t="str">
            <v>OPERADOR DE PADRÓN</v>
          </cell>
          <cell r="G1715" t="str">
            <v>x</v>
          </cell>
          <cell r="M1715" t="str">
            <v>ENFERMEDAD GENERAL</v>
          </cell>
          <cell r="O1715" t="str">
            <v>EPS MUTUAL SER</v>
          </cell>
        </row>
        <row r="1716">
          <cell r="C1716">
            <v>73204096</v>
          </cell>
          <cell r="D1716" t="str">
            <v>ORELLANO PEREZ YENNE JAVIER</v>
          </cell>
          <cell r="E1716" t="str">
            <v>OPERADOR DE PADRÓN</v>
          </cell>
          <cell r="G1716" t="str">
            <v>X</v>
          </cell>
          <cell r="M1716" t="str">
            <v>ENFERMEDAD GENERAL</v>
          </cell>
          <cell r="N1716">
            <v>31094</v>
          </cell>
          <cell r="O1716" t="str">
            <v>EPS MUTUAL SER</v>
          </cell>
        </row>
        <row r="1717">
          <cell r="C1717">
            <v>1101389063</v>
          </cell>
          <cell r="D1717" t="str">
            <v>ORDOÑEZ CUADROS CRISTINA EDELSA</v>
          </cell>
          <cell r="E1717" t="str">
            <v>APRENDIZ SENA</v>
          </cell>
          <cell r="G1717" t="str">
            <v>X</v>
          </cell>
          <cell r="M1717" t="str">
            <v>ENFERMEDAD GENERAL</v>
          </cell>
          <cell r="N1717" t="str">
            <v>AD1635936</v>
          </cell>
          <cell r="O1717" t="str">
            <v>EPS MUTUAL SER</v>
          </cell>
        </row>
        <row r="1718">
          <cell r="C1718">
            <v>1193030985</v>
          </cell>
          <cell r="D1718" t="str">
            <v>OLIVERO ECHEVERRIA FERNANDO RAFAEL</v>
          </cell>
          <cell r="E1718" t="str">
            <v>TECNICO DE MANTENIMIENTO ELECTRICO C</v>
          </cell>
          <cell r="G1718" t="str">
            <v>X</v>
          </cell>
          <cell r="M1718" t="str">
            <v>ENFERMEDAD GENERAL</v>
          </cell>
          <cell r="N1718">
            <v>12378022</v>
          </cell>
          <cell r="O1718" t="str">
            <v>SALUD TOTAL E.P.S.</v>
          </cell>
        </row>
        <row r="1719">
          <cell r="C1719">
            <v>1193030985</v>
          </cell>
          <cell r="D1719" t="str">
            <v>OLIVERO ECHEVERRIA FERNANDO RAFAEL</v>
          </cell>
          <cell r="E1719" t="str">
            <v>TECNICO DE MANTENIMIENTO ELECTRICO C</v>
          </cell>
          <cell r="G1719" t="str">
            <v>X</v>
          </cell>
          <cell r="M1719" t="str">
            <v>ENFERMEDAD GENERAL</v>
          </cell>
          <cell r="N1719">
            <v>12373746</v>
          </cell>
          <cell r="O1719" t="str">
            <v>SALUD TOTAL E.P.S.</v>
          </cell>
        </row>
        <row r="1720">
          <cell r="C1720">
            <v>1193030985</v>
          </cell>
          <cell r="D1720" t="str">
            <v>OLIVERO ECHEVERRIA FERNANDO RAFAEL</v>
          </cell>
          <cell r="E1720" t="str">
            <v>TECNICO DE MANTENIMIENTO ELECTRICO C</v>
          </cell>
          <cell r="G1720" t="str">
            <v>x</v>
          </cell>
          <cell r="M1720" t="str">
            <v>ENFERMEDAD GENERAL</v>
          </cell>
          <cell r="N1720">
            <v>338076</v>
          </cell>
          <cell r="O1720" t="str">
            <v>SALUD TOTAL E.P.S.</v>
          </cell>
        </row>
        <row r="1721">
          <cell r="C1721">
            <v>73554580</v>
          </cell>
          <cell r="D1721" t="str">
            <v>OCHOA LOPEZ EDWIN ANTONIO</v>
          </cell>
          <cell r="E1721" t="str">
            <v>OPERADOR DE PADRÓN</v>
          </cell>
          <cell r="G1721" t="str">
            <v>X</v>
          </cell>
          <cell r="M1721" t="str">
            <v>ENFERMEDAD GENERAL</v>
          </cell>
          <cell r="N1721">
            <v>601911945</v>
          </cell>
          <cell r="O1721" t="str">
            <v>NUEVA E.P.S</v>
          </cell>
        </row>
        <row r="1722">
          <cell r="C1722">
            <v>73554580</v>
          </cell>
          <cell r="D1722" t="str">
            <v>OCHOA LOPEZ EDWIN ANTONIO</v>
          </cell>
          <cell r="E1722" t="str">
            <v>OPERADOR DE PADRÓN</v>
          </cell>
          <cell r="F1722" t="str">
            <v>X</v>
          </cell>
          <cell r="M1722" t="str">
            <v>ACCIDENTE DE TRABAJO</v>
          </cell>
          <cell r="N1722" t="str">
            <v>NT</v>
          </cell>
          <cell r="O1722" t="str">
            <v>ARL SURA</v>
          </cell>
        </row>
        <row r="1723">
          <cell r="C1723">
            <v>73554580</v>
          </cell>
          <cell r="D1723" t="str">
            <v>OCHOA LOPEZ EDWIN ANTONIO</v>
          </cell>
          <cell r="E1723" t="str">
            <v>OPERADOR DE PADRÓN</v>
          </cell>
          <cell r="G1723" t="str">
            <v>x</v>
          </cell>
          <cell r="M1723" t="str">
            <v>ENFERMEDAD GENERAL</v>
          </cell>
          <cell r="N1723">
            <v>66629</v>
          </cell>
          <cell r="O1723" t="str">
            <v>NUEVA E.P.S</v>
          </cell>
        </row>
        <row r="1724">
          <cell r="C1724">
            <v>73554580</v>
          </cell>
          <cell r="D1724" t="str">
            <v>OCHOA LOPEZ EDWIN ANTONIO</v>
          </cell>
          <cell r="E1724" t="str">
            <v>OPERADOR DE PADRÓN</v>
          </cell>
          <cell r="G1724" t="str">
            <v>x</v>
          </cell>
          <cell r="M1724" t="str">
            <v>ENFERMEDAD GENERAL</v>
          </cell>
          <cell r="N1724">
            <v>70793</v>
          </cell>
          <cell r="O1724" t="str">
            <v>NUEVA E.P.S</v>
          </cell>
        </row>
        <row r="1725">
          <cell r="C1725">
            <v>73554580</v>
          </cell>
          <cell r="D1725" t="str">
            <v>OCHOA LOPEZ EDWIN ANTONIO</v>
          </cell>
          <cell r="E1725" t="str">
            <v>OPERADOR DE PADRÓN</v>
          </cell>
          <cell r="G1725" t="str">
            <v>X</v>
          </cell>
          <cell r="M1725" t="str">
            <v>ENFERMEDAD GENERAL</v>
          </cell>
          <cell r="N1725">
            <v>72207</v>
          </cell>
          <cell r="O1725" t="str">
            <v>NUEVA E.P.S</v>
          </cell>
        </row>
        <row r="1726">
          <cell r="C1726">
            <v>73554580</v>
          </cell>
          <cell r="D1726" t="str">
            <v>OCHOA LOPEZ EDWIN ANTONIO</v>
          </cell>
          <cell r="E1726" t="str">
            <v>OPERADOR DE PADRÓN</v>
          </cell>
          <cell r="G1726" t="str">
            <v>x</v>
          </cell>
          <cell r="M1726" t="str">
            <v>ENFERMEDAD GENERAL</v>
          </cell>
          <cell r="N1726">
            <v>7001708589</v>
          </cell>
          <cell r="O1726" t="str">
            <v>NUEVA E.P.S</v>
          </cell>
        </row>
        <row r="1727">
          <cell r="C1727">
            <v>73554580</v>
          </cell>
          <cell r="D1727" t="str">
            <v>OCHOA LOPEZ EDWIN ANTONIO</v>
          </cell>
          <cell r="E1727" t="str">
            <v>OPERADOR DE PADRÓN</v>
          </cell>
          <cell r="G1727" t="str">
            <v>x</v>
          </cell>
          <cell r="M1727" t="str">
            <v>ENFERMEDAD GENERAL</v>
          </cell>
          <cell r="N1727">
            <v>7001729877</v>
          </cell>
          <cell r="O1727" t="str">
            <v>NUEVA E.P.S</v>
          </cell>
        </row>
        <row r="1728">
          <cell r="C1728">
            <v>73554580</v>
          </cell>
          <cell r="D1728" t="str">
            <v>OCHOA LOPEZ EDWIN ANTONIO</v>
          </cell>
          <cell r="E1728" t="str">
            <v>OPERADOR DE PADRÓN</v>
          </cell>
          <cell r="G1728" t="str">
            <v>X</v>
          </cell>
          <cell r="M1728" t="str">
            <v>ENFERMEDAD GENERAL</v>
          </cell>
          <cell r="N1728">
            <v>7001744761</v>
          </cell>
          <cell r="O1728" t="str">
            <v>NUEVA E.P.S</v>
          </cell>
        </row>
        <row r="1729">
          <cell r="C1729">
            <v>73554580</v>
          </cell>
          <cell r="D1729" t="str">
            <v>OCHOA LOPEZ EDWIN ANTONIO</v>
          </cell>
          <cell r="E1729" t="str">
            <v>OPERADOR DE PADRÓN</v>
          </cell>
          <cell r="G1729" t="str">
            <v>X</v>
          </cell>
          <cell r="M1729" t="str">
            <v>ENFERMEDAD GENERAL</v>
          </cell>
          <cell r="N1729">
            <v>7001760298</v>
          </cell>
          <cell r="O1729" t="str">
            <v>NUEVA E.P.S</v>
          </cell>
        </row>
        <row r="1730">
          <cell r="C1730">
            <v>73554580</v>
          </cell>
          <cell r="D1730" t="str">
            <v>OCHOA LOPEZ EDWIN ANTONIO</v>
          </cell>
          <cell r="E1730" t="str">
            <v>OPERADOR DE PADRÓN</v>
          </cell>
          <cell r="G1730" t="str">
            <v>X</v>
          </cell>
          <cell r="M1730" t="str">
            <v>ENFERMEDAD GENERAL</v>
          </cell>
          <cell r="N1730">
            <v>7001827785</v>
          </cell>
          <cell r="O1730" t="str">
            <v>NUEVA E.P.S</v>
          </cell>
        </row>
        <row r="1731">
          <cell r="C1731">
            <v>73554580</v>
          </cell>
          <cell r="D1731" t="str">
            <v>OCHOA LOPEZ EDWIN ANTONIO</v>
          </cell>
          <cell r="E1731" t="str">
            <v>OPERADOR DE PADRÓN</v>
          </cell>
          <cell r="G1731" t="str">
            <v>X</v>
          </cell>
          <cell r="M1731" t="str">
            <v>ENFERMEDAD GENERAL</v>
          </cell>
          <cell r="N1731">
            <v>10614853</v>
          </cell>
          <cell r="O1731" t="str">
            <v>NUEVA E.P.S</v>
          </cell>
        </row>
        <row r="1732">
          <cell r="C1732">
            <v>73554580</v>
          </cell>
          <cell r="D1732" t="str">
            <v>OCHOA LOPEZ EDWIN ANTONIO</v>
          </cell>
          <cell r="E1732" t="str">
            <v>OPERADOR DE PADRÓN</v>
          </cell>
          <cell r="G1732" t="str">
            <v>X</v>
          </cell>
          <cell r="M1732" t="str">
            <v>ENFERMEDAD GENERAL</v>
          </cell>
          <cell r="N1732">
            <v>10614853</v>
          </cell>
          <cell r="O1732" t="str">
            <v>NUEVA E.P.S</v>
          </cell>
        </row>
        <row r="1733">
          <cell r="C1733">
            <v>73554580</v>
          </cell>
          <cell r="D1733" t="str">
            <v>OCHOA LOPEZ EDWIN ANTONIO</v>
          </cell>
          <cell r="E1733" t="str">
            <v>OPERADOR DE PADRÓN</v>
          </cell>
          <cell r="G1733" t="str">
            <v>X</v>
          </cell>
          <cell r="M1733" t="str">
            <v>ENFERMEDAD GENERAL</v>
          </cell>
          <cell r="N1733">
            <v>10675713</v>
          </cell>
          <cell r="O1733" t="str">
            <v>NUEVA E.P.S</v>
          </cell>
        </row>
        <row r="1734">
          <cell r="C1734">
            <v>73554580</v>
          </cell>
          <cell r="D1734" t="str">
            <v>OCHOA LOPEZ EDWIN ANTONIO</v>
          </cell>
          <cell r="E1734" t="str">
            <v>OPERADOR DE PADRÓN</v>
          </cell>
          <cell r="G1734" t="str">
            <v>X</v>
          </cell>
          <cell r="M1734" t="str">
            <v>ENFERMEDAD GENERAL</v>
          </cell>
          <cell r="N1734">
            <v>10702898</v>
          </cell>
          <cell r="O1734" t="str">
            <v>NUEVA E.P.S</v>
          </cell>
        </row>
        <row r="1735">
          <cell r="C1735">
            <v>73554580</v>
          </cell>
          <cell r="D1735" t="str">
            <v>OCHOA LOPEZ EDWIN ANTONIO</v>
          </cell>
          <cell r="E1735" t="str">
            <v>OPERADOR DE PADRÓN</v>
          </cell>
          <cell r="G1735" t="str">
            <v>X</v>
          </cell>
          <cell r="M1735" t="str">
            <v>ENFERMEDAD GENERAL</v>
          </cell>
          <cell r="N1735">
            <v>16719268</v>
          </cell>
          <cell r="O1735" t="str">
            <v>NUEVA E.P.S</v>
          </cell>
        </row>
        <row r="1736">
          <cell r="C1736">
            <v>73554580</v>
          </cell>
          <cell r="D1736" t="str">
            <v>OCHOA LOPEZ EDWIN ANTONIO</v>
          </cell>
          <cell r="E1736" t="str">
            <v>OPERADOR DE PADRÓN</v>
          </cell>
          <cell r="G1736" t="str">
            <v>X</v>
          </cell>
          <cell r="M1736" t="str">
            <v>ENFERMEDAD GENERAL</v>
          </cell>
          <cell r="N1736">
            <v>7001975598</v>
          </cell>
          <cell r="O1736" t="str">
            <v>NUEVA E.P.S</v>
          </cell>
        </row>
        <row r="1737">
          <cell r="C1737">
            <v>73554580</v>
          </cell>
          <cell r="D1737" t="str">
            <v>OCHOA LOPEZ EDWIN ANTONIO</v>
          </cell>
          <cell r="E1737" t="str">
            <v>OPERADOR DE PADRÓN</v>
          </cell>
          <cell r="G1737" t="str">
            <v>X</v>
          </cell>
          <cell r="M1737" t="str">
            <v>ENFERMEDAD GENERAL</v>
          </cell>
          <cell r="N1737">
            <v>130010208211</v>
          </cell>
          <cell r="O1737" t="str">
            <v>NUEVA E.P.S</v>
          </cell>
        </row>
        <row r="1738">
          <cell r="C1738">
            <v>73554580</v>
          </cell>
          <cell r="D1738" t="str">
            <v>OCHOA LOPEZ EDWIN ANTONIO</v>
          </cell>
          <cell r="E1738" t="str">
            <v>OPERADOR DE PADRÓN</v>
          </cell>
          <cell r="G1738" t="str">
            <v>X</v>
          </cell>
          <cell r="M1738" t="str">
            <v>ENFERMEDAD GENERAL</v>
          </cell>
          <cell r="N1738">
            <v>10737391</v>
          </cell>
          <cell r="O1738" t="str">
            <v>NUEVA E.P.S</v>
          </cell>
        </row>
        <row r="1739">
          <cell r="C1739">
            <v>73554580</v>
          </cell>
          <cell r="D1739" t="str">
            <v>OCHOA LOPEZ EDWIN ANTONIO</v>
          </cell>
          <cell r="E1739" t="str">
            <v>OPERADOR DE PADRÓN</v>
          </cell>
          <cell r="G1739" t="str">
            <v>X</v>
          </cell>
          <cell r="M1739" t="str">
            <v>ENFERMEDAD GENERAL</v>
          </cell>
          <cell r="N1739">
            <v>7082507131</v>
          </cell>
          <cell r="O1739" t="str">
            <v>NUEVA E.P.S</v>
          </cell>
        </row>
        <row r="1740">
          <cell r="C1740">
            <v>1047364797</v>
          </cell>
          <cell r="D1740" t="str">
            <v>NUÑEZ ABAD ERIK</v>
          </cell>
          <cell r="E1740" t="str">
            <v>OPERADOR DE PADRÓN</v>
          </cell>
          <cell r="H1740" t="str">
            <v>X</v>
          </cell>
          <cell r="M1740" t="str">
            <v>LICENCIA DE PATERNIDAD</v>
          </cell>
          <cell r="N1740" t="str">
            <v>NT</v>
          </cell>
          <cell r="O1740" t="str">
            <v>SALUD TOTAL E.P.S.</v>
          </cell>
        </row>
        <row r="1741">
          <cell r="C1741">
            <v>1047364797</v>
          </cell>
          <cell r="D1741" t="str">
            <v>NUÑEZ ABAD ERIK</v>
          </cell>
          <cell r="E1741" t="str">
            <v>OPERADOR DE PADRÓN</v>
          </cell>
          <cell r="G1741" t="str">
            <v>X</v>
          </cell>
          <cell r="M1741" t="str">
            <v>ENFERMEDAD GENERAL</v>
          </cell>
          <cell r="N1741">
            <v>6548</v>
          </cell>
          <cell r="O1741" t="str">
            <v>SALUD TOTAL E.P.S.</v>
          </cell>
        </row>
        <row r="1742">
          <cell r="C1742">
            <v>73212559</v>
          </cell>
          <cell r="D1742" t="str">
            <v>NIETO PINTO NESTOR RAFAEL</v>
          </cell>
          <cell r="E1742" t="str">
            <v>OPERADOR DE BUSETÓN</v>
          </cell>
          <cell r="G1742" t="str">
            <v>X</v>
          </cell>
          <cell r="M1742" t="str">
            <v>ENFERMEDAD GENERAL</v>
          </cell>
          <cell r="N1742">
            <v>78752</v>
          </cell>
          <cell r="O1742" t="str">
            <v>SANITAS E.P.S</v>
          </cell>
        </row>
        <row r="1743">
          <cell r="C1743">
            <v>73212559</v>
          </cell>
          <cell r="D1743" t="str">
            <v>NIETO PINTO NESTOR RAFAEL</v>
          </cell>
          <cell r="E1743" t="str">
            <v>OPERADOR DE BUSETÓN</v>
          </cell>
          <cell r="G1743" t="str">
            <v>X</v>
          </cell>
          <cell r="M1743" t="str">
            <v>ENFERMEDAD GENERAL</v>
          </cell>
          <cell r="N1743">
            <v>9691</v>
          </cell>
          <cell r="O1743" t="str">
            <v>SANITAS E.P.S</v>
          </cell>
        </row>
        <row r="1744">
          <cell r="C1744">
            <v>73212559</v>
          </cell>
          <cell r="D1744" t="str">
            <v>NIETO PINTO NESTOR RAFAEL</v>
          </cell>
          <cell r="E1744" t="str">
            <v>OPERADOR DE BUSETÓN</v>
          </cell>
          <cell r="G1744" t="str">
            <v>X</v>
          </cell>
          <cell r="M1744" t="str">
            <v>ENFERMEDAD GENERAL</v>
          </cell>
          <cell r="N1744">
            <v>10916</v>
          </cell>
          <cell r="O1744" t="str">
            <v>SANITAS E.P.S</v>
          </cell>
        </row>
        <row r="1745">
          <cell r="C1745">
            <v>73212559</v>
          </cell>
          <cell r="D1745" t="str">
            <v>NIETO PINTO NESTOR RAFAEL</v>
          </cell>
          <cell r="E1745" t="str">
            <v>OPERADOR DE BUSETÓN</v>
          </cell>
          <cell r="G1745" t="str">
            <v>X</v>
          </cell>
          <cell r="M1745" t="str">
            <v>ENFERMEDAD GENERAL</v>
          </cell>
          <cell r="N1745">
            <v>10802</v>
          </cell>
          <cell r="O1745" t="str">
            <v>SANITAS E.P.S</v>
          </cell>
        </row>
        <row r="1746">
          <cell r="C1746">
            <v>73212559</v>
          </cell>
          <cell r="D1746" t="str">
            <v>NIETO PINTO NESTOR RAFAEL</v>
          </cell>
          <cell r="E1746" t="str">
            <v>OPERADOR DE BUSETÓN</v>
          </cell>
          <cell r="G1746" t="str">
            <v>X</v>
          </cell>
          <cell r="M1746" t="str">
            <v>ENFERMEDAD GENERAL</v>
          </cell>
          <cell r="N1746">
            <v>4545970</v>
          </cell>
          <cell r="O1746" t="str">
            <v>SANITAS E.P.S</v>
          </cell>
        </row>
        <row r="1747">
          <cell r="C1747">
            <v>3811864</v>
          </cell>
          <cell r="D1747" t="str">
            <v>NAVARRO DIAZ ALEXANDER</v>
          </cell>
          <cell r="E1747" t="str">
            <v>REGULADOR</v>
          </cell>
          <cell r="G1747" t="str">
            <v>X</v>
          </cell>
          <cell r="M1747" t="str">
            <v>ENFERMEDAD GENERAL</v>
          </cell>
          <cell r="N1747">
            <v>128151</v>
          </cell>
          <cell r="O1747" t="str">
            <v>SALUD TOTAL E.P.S.</v>
          </cell>
        </row>
        <row r="1748">
          <cell r="C1748">
            <v>3811864</v>
          </cell>
          <cell r="D1748" t="str">
            <v>NAVARRO DIAZ ALEXANDER</v>
          </cell>
          <cell r="E1748" t="str">
            <v>REGULADOR</v>
          </cell>
          <cell r="G1748" t="str">
            <v>X</v>
          </cell>
          <cell r="M1748" t="str">
            <v>ENFERMEDAD GENERAL</v>
          </cell>
          <cell r="N1748">
            <v>128339</v>
          </cell>
          <cell r="O1748" t="str">
            <v>SALUD TOTAL E.P.S.</v>
          </cell>
        </row>
        <row r="1749">
          <cell r="C1749">
            <v>3811864</v>
          </cell>
          <cell r="D1749" t="str">
            <v>NAVARRO DIAZ ALEXANDER</v>
          </cell>
          <cell r="E1749" t="str">
            <v>REGULADOR</v>
          </cell>
          <cell r="G1749" t="str">
            <v>X</v>
          </cell>
          <cell r="M1749" t="str">
            <v>ENFERMEDAD GENERAL</v>
          </cell>
          <cell r="N1749">
            <v>129101</v>
          </cell>
          <cell r="O1749" t="str">
            <v>SALUD TOTAL E.P.S.</v>
          </cell>
        </row>
        <row r="1750">
          <cell r="C1750">
            <v>3811864</v>
          </cell>
          <cell r="D1750" t="str">
            <v>NAVARRO DIAZ ALEXANDER</v>
          </cell>
          <cell r="E1750" t="str">
            <v>REGULADOR</v>
          </cell>
          <cell r="G1750" t="str">
            <v>X</v>
          </cell>
          <cell r="M1750" t="str">
            <v>ENFERMEDAD GENERAL</v>
          </cell>
          <cell r="N1750">
            <v>79918880</v>
          </cell>
          <cell r="O1750" t="str">
            <v>SALUD TOTAL E.P.S.</v>
          </cell>
        </row>
        <row r="1751">
          <cell r="C1751">
            <v>3811864</v>
          </cell>
          <cell r="D1751" t="str">
            <v>NAVARRO DIAZ ALEXANDER</v>
          </cell>
          <cell r="E1751" t="str">
            <v>REGULADOR</v>
          </cell>
          <cell r="G1751" t="str">
            <v>X</v>
          </cell>
          <cell r="M1751" t="str">
            <v>ENFERMEDAD GENERAL</v>
          </cell>
          <cell r="N1751">
            <v>276654</v>
          </cell>
          <cell r="O1751" t="str">
            <v>SALUD TOTAL E.P.S.</v>
          </cell>
        </row>
        <row r="1752">
          <cell r="C1752">
            <v>3811864</v>
          </cell>
          <cell r="D1752" t="str">
            <v>NAVARRO DIAZ ALEXANDER</v>
          </cell>
          <cell r="E1752" t="str">
            <v>REGULADOR</v>
          </cell>
          <cell r="G1752" t="str">
            <v>x</v>
          </cell>
          <cell r="M1752" t="str">
            <v>ENFERMEDAD GENERAL</v>
          </cell>
          <cell r="N1752">
            <v>175717171</v>
          </cell>
          <cell r="O1752" t="str">
            <v>SALUD TOTAL E.P.S.</v>
          </cell>
        </row>
        <row r="1753">
          <cell r="C1753">
            <v>3811864</v>
          </cell>
          <cell r="D1753" t="str">
            <v>NAVARRO DIAZ ALEXANDER</v>
          </cell>
          <cell r="E1753" t="str">
            <v>REGULADOR</v>
          </cell>
          <cell r="G1753" t="str">
            <v>x</v>
          </cell>
          <cell r="M1753" t="str">
            <v>ENFERMEDAD GENERAL</v>
          </cell>
          <cell r="N1753">
            <v>4969114</v>
          </cell>
          <cell r="O1753" t="str">
            <v>SALUD TOTAL E.P.S.</v>
          </cell>
        </row>
        <row r="1754">
          <cell r="C1754">
            <v>3811864</v>
          </cell>
          <cell r="D1754" t="str">
            <v>NAVARRO DIAZ ALEXANDER</v>
          </cell>
          <cell r="E1754" t="str">
            <v>REGULADOR</v>
          </cell>
          <cell r="G1754" t="str">
            <v>X</v>
          </cell>
          <cell r="M1754" t="str">
            <v>ENFERMEDAD GENERAL</v>
          </cell>
          <cell r="N1754" t="str">
            <v>EPS002</v>
          </cell>
          <cell r="O1754" t="str">
            <v>SALUD TOTAL E.P.S.</v>
          </cell>
        </row>
        <row r="1755">
          <cell r="C1755">
            <v>1047475061</v>
          </cell>
          <cell r="D1755" t="str">
            <v>MURILLO BERNAL YEFRI JOEL</v>
          </cell>
          <cell r="E1755" t="str">
            <v>OPERADOR DE PADRÓN</v>
          </cell>
          <cell r="G1755" t="str">
            <v>X</v>
          </cell>
          <cell r="M1755" t="str">
            <v>ENFERMEDAD GENERAL</v>
          </cell>
          <cell r="N1755" t="str">
            <v>NT</v>
          </cell>
          <cell r="O1755" t="str">
            <v>SALUD TOTAL E.P.S.</v>
          </cell>
        </row>
        <row r="1756">
          <cell r="C1756">
            <v>1047475061</v>
          </cell>
          <cell r="D1756" t="str">
            <v>MURILLO BERNAL YEFRI JOEL</v>
          </cell>
          <cell r="E1756" t="str">
            <v>OPERADOR DE PADRÓN</v>
          </cell>
          <cell r="G1756" t="str">
            <v>X</v>
          </cell>
          <cell r="M1756" t="str">
            <v>ENFERMEDAD GENERAL</v>
          </cell>
          <cell r="N1756" t="str">
            <v>EPS002</v>
          </cell>
          <cell r="O1756" t="str">
            <v>SALUD TOTAL E.P.S.</v>
          </cell>
        </row>
        <row r="1757">
          <cell r="C1757">
            <v>73086418</v>
          </cell>
          <cell r="D1757" t="str">
            <v>MUÑOZ PARDO JORGE GUSTAVO</v>
          </cell>
          <cell r="E1757" t="str">
            <v>OPERADOR DE PADRÓN</v>
          </cell>
          <cell r="G1757" t="str">
            <v>X</v>
          </cell>
          <cell r="M1757" t="str">
            <v>ENFERMEDAD GENERAL</v>
          </cell>
          <cell r="N1757" t="str">
            <v>NT</v>
          </cell>
          <cell r="O1757" t="str">
            <v>NUEVA E.P.S</v>
          </cell>
        </row>
        <row r="1758">
          <cell r="C1758">
            <v>73086418</v>
          </cell>
          <cell r="D1758" t="str">
            <v>MUÑOZ PARDO JORGE GUSTAVO</v>
          </cell>
          <cell r="E1758" t="str">
            <v>OPERADOR DE PADRÓN</v>
          </cell>
          <cell r="G1758" t="str">
            <v>X</v>
          </cell>
          <cell r="M1758" t="str">
            <v>ENFERMEDAD GENERAL</v>
          </cell>
          <cell r="N1758">
            <v>602413540</v>
          </cell>
          <cell r="O1758" t="str">
            <v>NUEVA E.P.S</v>
          </cell>
        </row>
        <row r="1759">
          <cell r="C1759">
            <v>73086418</v>
          </cell>
          <cell r="D1759" t="str">
            <v>MUÑOZ PARDO JORGE GUSTAVO</v>
          </cell>
          <cell r="E1759" t="str">
            <v>OPERADOR DE PADRÓN</v>
          </cell>
          <cell r="G1759" t="str">
            <v>X</v>
          </cell>
          <cell r="M1759" t="str">
            <v>ENFERMEDAD GENERAL</v>
          </cell>
          <cell r="N1759">
            <v>7068357</v>
          </cell>
          <cell r="O1759" t="str">
            <v>NUEVA E.P.S</v>
          </cell>
        </row>
        <row r="1760">
          <cell r="C1760">
            <v>73086418</v>
          </cell>
          <cell r="D1760" t="str">
            <v>MUÑOZ PARDO JORGE GUSTAVO</v>
          </cell>
          <cell r="E1760" t="str">
            <v>OPERADOR DE PADRÓN</v>
          </cell>
          <cell r="G1760" t="str">
            <v>X</v>
          </cell>
          <cell r="M1760" t="str">
            <v>ENFERMEDAD GENERAL</v>
          </cell>
          <cell r="N1760">
            <v>7000002280</v>
          </cell>
          <cell r="O1760" t="str">
            <v>NUEVA E.P.S</v>
          </cell>
        </row>
        <row r="1761">
          <cell r="C1761">
            <v>73086418</v>
          </cell>
          <cell r="D1761" t="str">
            <v>MUÑOZ PARDO JORGE GUSTAVO</v>
          </cell>
          <cell r="E1761" t="str">
            <v>OPERADOR DE PADRÓN</v>
          </cell>
          <cell r="G1761" t="str">
            <v>X</v>
          </cell>
          <cell r="M1761" t="str">
            <v>ENFERMEDAD GENERAL</v>
          </cell>
          <cell r="N1761">
            <v>7000004545</v>
          </cell>
          <cell r="O1761" t="str">
            <v>NUEVA E.P.S</v>
          </cell>
        </row>
        <row r="1762">
          <cell r="C1762">
            <v>73086418</v>
          </cell>
          <cell r="D1762" t="str">
            <v>MUÑOZ PARDO JORGE GUSTAVO</v>
          </cell>
          <cell r="E1762" t="str">
            <v>OPERADOR DE PADRÓN</v>
          </cell>
          <cell r="G1762" t="str">
            <v>X</v>
          </cell>
          <cell r="M1762" t="str">
            <v>ENFERMEDAD GENERAL</v>
          </cell>
          <cell r="N1762">
            <v>7000009868</v>
          </cell>
          <cell r="O1762" t="str">
            <v>NUEVA E.P.S</v>
          </cell>
        </row>
        <row r="1763">
          <cell r="C1763">
            <v>73086418</v>
          </cell>
          <cell r="D1763" t="str">
            <v>MUÑOZ PARDO JORGE GUSTAVO</v>
          </cell>
          <cell r="E1763" t="str">
            <v>OPERADOR DE PADRÓN</v>
          </cell>
          <cell r="G1763" t="str">
            <v>X</v>
          </cell>
          <cell r="M1763" t="str">
            <v>ENFERMEDAD GENERAL</v>
          </cell>
          <cell r="N1763">
            <v>7393961</v>
          </cell>
          <cell r="O1763" t="str">
            <v>NUEVA E.P.S</v>
          </cell>
        </row>
        <row r="1764">
          <cell r="C1764">
            <v>73086418</v>
          </cell>
          <cell r="D1764" t="str">
            <v>MUÑOZ PARDO JORGE GUSTAVO</v>
          </cell>
          <cell r="E1764" t="str">
            <v>OPERADOR DE PADRÓN</v>
          </cell>
          <cell r="G1764" t="str">
            <v>X</v>
          </cell>
          <cell r="M1764" t="str">
            <v>ENFERMEDAD GENERAL</v>
          </cell>
          <cell r="N1764">
            <v>7000104406</v>
          </cell>
          <cell r="O1764" t="str">
            <v>NUEVA E.P.S</v>
          </cell>
        </row>
        <row r="1765">
          <cell r="C1765">
            <v>73086418</v>
          </cell>
          <cell r="D1765" t="str">
            <v>MUÑOZ PARDO JORGE GUSTAVO</v>
          </cell>
          <cell r="E1765" t="str">
            <v>OPERADOR DE PADRÓN</v>
          </cell>
          <cell r="G1765" t="str">
            <v>X</v>
          </cell>
          <cell r="M1765" t="str">
            <v>ENFERMEDAD GENERAL</v>
          </cell>
          <cell r="N1765">
            <v>7735562</v>
          </cell>
          <cell r="O1765" t="str">
            <v>NUEVA E.P.S</v>
          </cell>
        </row>
        <row r="1766">
          <cell r="C1766">
            <v>73086418</v>
          </cell>
          <cell r="D1766" t="str">
            <v>MUÑOZ PARDO JORGE GUSTAVO</v>
          </cell>
          <cell r="E1766" t="str">
            <v>OPERADOR DE PADRÓN</v>
          </cell>
          <cell r="G1766" t="str">
            <v>X</v>
          </cell>
          <cell r="M1766" t="str">
            <v>ENFERMEDAD GENERAL</v>
          </cell>
          <cell r="N1766">
            <v>7000196005</v>
          </cell>
          <cell r="O1766" t="str">
            <v>NUEVA E.P.S</v>
          </cell>
        </row>
        <row r="1767">
          <cell r="C1767">
            <v>9291042</v>
          </cell>
          <cell r="D1767" t="str">
            <v>MUÑOZ OSPINO JAVIER</v>
          </cell>
          <cell r="E1767" t="str">
            <v>OPERADOR DE PADRÓN</v>
          </cell>
          <cell r="G1767" t="str">
            <v>X</v>
          </cell>
          <cell r="M1767" t="str">
            <v>ENFERMEDAD GENERAL</v>
          </cell>
          <cell r="N1767">
            <v>2953858</v>
          </cell>
          <cell r="O1767" t="str">
            <v>FAMISANAR E.P.S</v>
          </cell>
        </row>
        <row r="1768">
          <cell r="C1768">
            <v>9291042</v>
          </cell>
          <cell r="D1768" t="str">
            <v>MUÑOZ OSPINO JAVIER</v>
          </cell>
          <cell r="E1768" t="str">
            <v>OPERADOR DE PADRÓN</v>
          </cell>
          <cell r="G1768" t="str">
            <v>X</v>
          </cell>
          <cell r="M1768" t="str">
            <v>ENFERMEDAD GENERAL</v>
          </cell>
          <cell r="N1768">
            <v>7493060</v>
          </cell>
          <cell r="O1768" t="str">
            <v>FAMISANAR E.P.S</v>
          </cell>
        </row>
        <row r="1769">
          <cell r="C1769">
            <v>9291042</v>
          </cell>
          <cell r="D1769" t="str">
            <v>MUÑOZ OSPINO JAVIER</v>
          </cell>
          <cell r="E1769" t="str">
            <v>OPERADOR DE PADRÓN</v>
          </cell>
          <cell r="G1769" t="str">
            <v>X</v>
          </cell>
          <cell r="M1769" t="str">
            <v>ENFERMEDAD GENERAL</v>
          </cell>
          <cell r="N1769" t="str">
            <v>NA</v>
          </cell>
          <cell r="O1769" t="str">
            <v>FAMISANAR E.P.S</v>
          </cell>
        </row>
        <row r="1770">
          <cell r="C1770">
            <v>9291042</v>
          </cell>
          <cell r="D1770" t="str">
            <v>MUÑOZ OSPINO JAVIER</v>
          </cell>
          <cell r="E1770" t="str">
            <v>OPERADOR DE PADRÓN</v>
          </cell>
          <cell r="G1770" t="str">
            <v>X</v>
          </cell>
          <cell r="M1770" t="str">
            <v>ENFERMEDAD GENERAL</v>
          </cell>
          <cell r="N1770" t="str">
            <v>NA</v>
          </cell>
          <cell r="O1770" t="str">
            <v>FAMISANAR E.P.S</v>
          </cell>
        </row>
        <row r="1771">
          <cell r="C1771">
            <v>9291042</v>
          </cell>
          <cell r="D1771" t="str">
            <v>MUÑOZ OSPINO JAVIER</v>
          </cell>
          <cell r="E1771" t="str">
            <v>OPERADOR DE PADRÓN</v>
          </cell>
          <cell r="G1771" t="str">
            <v>X</v>
          </cell>
          <cell r="M1771" t="str">
            <v>ENFERMEDAD GENERAL</v>
          </cell>
          <cell r="N1771">
            <v>3009084</v>
          </cell>
          <cell r="O1771" t="str">
            <v>FAMISANAR E.P.S</v>
          </cell>
        </row>
        <row r="1772">
          <cell r="C1772">
            <v>9291042</v>
          </cell>
          <cell r="D1772" t="str">
            <v>MUÑOZ OSPINO JAVIER</v>
          </cell>
          <cell r="E1772" t="str">
            <v>OPERADOR DE PADRÓN</v>
          </cell>
          <cell r="G1772" t="str">
            <v>X</v>
          </cell>
          <cell r="M1772" t="str">
            <v>ENFERMEDAD GENERAL</v>
          </cell>
          <cell r="N1772">
            <v>3010140</v>
          </cell>
          <cell r="O1772" t="str">
            <v>FAMISANAR E.P.S</v>
          </cell>
        </row>
        <row r="1773">
          <cell r="C1773">
            <v>9291042</v>
          </cell>
          <cell r="D1773" t="str">
            <v>MUÑOZ OSPINO JAVIER</v>
          </cell>
          <cell r="E1773" t="str">
            <v>OPERADOR DE PADRÓN</v>
          </cell>
          <cell r="G1773" t="str">
            <v>X</v>
          </cell>
          <cell r="M1773" t="str">
            <v>ENFERMEDAD GENERAL</v>
          </cell>
          <cell r="N1773">
            <v>3020606</v>
          </cell>
          <cell r="O1773" t="str">
            <v>FAMISANAR E.P.S</v>
          </cell>
        </row>
        <row r="1774">
          <cell r="C1774">
            <v>9291042</v>
          </cell>
          <cell r="D1774" t="str">
            <v>MUÑOZ OSPINO JAVIER</v>
          </cell>
          <cell r="E1774" t="str">
            <v>OPERADOR DE PADRÓN</v>
          </cell>
          <cell r="G1774" t="str">
            <v>X</v>
          </cell>
          <cell r="M1774" t="str">
            <v>ENFERMEDAD GENERAL</v>
          </cell>
          <cell r="N1774">
            <v>731137</v>
          </cell>
          <cell r="O1774" t="str">
            <v>FAMISANAR E.P.S</v>
          </cell>
        </row>
        <row r="1775">
          <cell r="C1775">
            <v>9291042</v>
          </cell>
          <cell r="D1775" t="str">
            <v>MUÑOZ OSPINO JAVIER</v>
          </cell>
          <cell r="E1775" t="str">
            <v>OPERADOR DE PADRÓN</v>
          </cell>
          <cell r="G1775" t="str">
            <v>X</v>
          </cell>
          <cell r="M1775" t="str">
            <v>ENFERMEDAD GENERAL</v>
          </cell>
          <cell r="N1775">
            <v>3024708</v>
          </cell>
          <cell r="O1775" t="str">
            <v>FAMISANAR E.P.S</v>
          </cell>
        </row>
        <row r="1776">
          <cell r="C1776">
            <v>9291042</v>
          </cell>
          <cell r="D1776" t="str">
            <v>MUÑOZ OSPINO JAVIER</v>
          </cell>
          <cell r="E1776" t="str">
            <v>OPERADOR DE PADRÓN</v>
          </cell>
          <cell r="G1776" t="str">
            <v>X</v>
          </cell>
          <cell r="M1776" t="str">
            <v>ENFERMEDAD GENERAL</v>
          </cell>
          <cell r="N1776">
            <v>3024708</v>
          </cell>
          <cell r="O1776" t="str">
            <v>FAMISANAR E.P.S</v>
          </cell>
        </row>
        <row r="1777">
          <cell r="C1777">
            <v>9291042</v>
          </cell>
          <cell r="D1777" t="str">
            <v>MUÑOZ OSPINO JAVIER</v>
          </cell>
          <cell r="E1777" t="str">
            <v>OPERADOR DE PADRÓN</v>
          </cell>
          <cell r="G1777" t="str">
            <v>X</v>
          </cell>
          <cell r="M1777" t="str">
            <v>ENFERMEDAD GENERAL</v>
          </cell>
          <cell r="N1777">
            <v>3047102</v>
          </cell>
          <cell r="O1777" t="str">
            <v>FAMISANAR E.P.S</v>
          </cell>
        </row>
        <row r="1778">
          <cell r="C1778">
            <v>9291042</v>
          </cell>
          <cell r="D1778" t="str">
            <v>MUÑOZ OSPINO JAVIER</v>
          </cell>
          <cell r="E1778" t="str">
            <v>OPERADOR DE PADRÓN</v>
          </cell>
          <cell r="G1778" t="str">
            <v>X</v>
          </cell>
          <cell r="M1778" t="str">
            <v>ENFERMEDAD GENERAL</v>
          </cell>
          <cell r="N1778">
            <v>3065955</v>
          </cell>
          <cell r="O1778" t="str">
            <v>FAMISANAR E.P.S</v>
          </cell>
        </row>
        <row r="1779">
          <cell r="C1779">
            <v>9291042</v>
          </cell>
          <cell r="D1779" t="str">
            <v>MUÑOZ OSPINO JAVIER</v>
          </cell>
          <cell r="E1779" t="str">
            <v>OPERADOR DE PADRÓN</v>
          </cell>
          <cell r="G1779" t="str">
            <v>X</v>
          </cell>
          <cell r="M1779" t="str">
            <v>ENFERMEDAD GENERAL</v>
          </cell>
          <cell r="N1779">
            <v>3071579</v>
          </cell>
          <cell r="O1779" t="str">
            <v>FAMISANAR E.P.S</v>
          </cell>
        </row>
        <row r="1780">
          <cell r="C1780">
            <v>9291042</v>
          </cell>
          <cell r="D1780" t="str">
            <v>MUÑOZ OSPINO JAVIER</v>
          </cell>
          <cell r="E1780" t="str">
            <v>OPERADOR DE PADRÓN</v>
          </cell>
          <cell r="G1780" t="str">
            <v>X</v>
          </cell>
          <cell r="M1780" t="str">
            <v>ENFERMEDAD GENERAL</v>
          </cell>
          <cell r="N1780" t="str">
            <v>NT</v>
          </cell>
          <cell r="O1780" t="str">
            <v>FAMISANAR E.P.S</v>
          </cell>
        </row>
        <row r="1781">
          <cell r="C1781">
            <v>9291042</v>
          </cell>
          <cell r="D1781" t="str">
            <v>MUÑOZ OSPINO JAVIER</v>
          </cell>
          <cell r="E1781" t="str">
            <v>OPERADOR DE PADRÓN</v>
          </cell>
          <cell r="G1781" t="str">
            <v>X</v>
          </cell>
          <cell r="M1781" t="str">
            <v>ENFERMEDAD GENERAL</v>
          </cell>
          <cell r="N1781">
            <v>5855</v>
          </cell>
          <cell r="O1781" t="str">
            <v>SALUD TOTAL E.P.S.</v>
          </cell>
        </row>
        <row r="1782">
          <cell r="C1782">
            <v>9291042</v>
          </cell>
          <cell r="D1782" t="str">
            <v>MUÑOZ OSPINO JAVIER</v>
          </cell>
          <cell r="E1782" t="str">
            <v>OPERADOR DE PADRÓN</v>
          </cell>
          <cell r="G1782" t="str">
            <v>X</v>
          </cell>
          <cell r="M1782" t="str">
            <v>ENFERMEDAD GENERAL</v>
          </cell>
          <cell r="N1782" t="str">
            <v>NT</v>
          </cell>
          <cell r="O1782" t="str">
            <v>FAMISANAR E.P.S</v>
          </cell>
        </row>
        <row r="1783">
          <cell r="C1783">
            <v>9291042</v>
          </cell>
          <cell r="D1783" t="str">
            <v>MUÑOZ OSPINO JAVIER</v>
          </cell>
          <cell r="E1783" t="str">
            <v>OPERADOR DE PADRÓN</v>
          </cell>
          <cell r="G1783" t="str">
            <v>X</v>
          </cell>
          <cell r="M1783" t="str">
            <v>ENFERMEDAD GENERAL</v>
          </cell>
          <cell r="N1783">
            <v>3174346</v>
          </cell>
          <cell r="O1783" t="str">
            <v>FAMISANAR E.P.S</v>
          </cell>
        </row>
        <row r="1784">
          <cell r="C1784">
            <v>9291042</v>
          </cell>
          <cell r="D1784" t="str">
            <v>MUÑOZ OSPINO JAVIER</v>
          </cell>
          <cell r="E1784" t="str">
            <v>OPERADOR DE PADRÓN</v>
          </cell>
          <cell r="G1784" t="str">
            <v>X</v>
          </cell>
          <cell r="M1784" t="str">
            <v>ENFERMEDAD GENERAL</v>
          </cell>
          <cell r="N1784">
            <v>26764</v>
          </cell>
          <cell r="O1784" t="str">
            <v>FAMISANAR E.P.S</v>
          </cell>
        </row>
        <row r="1785">
          <cell r="C1785">
            <v>9291042</v>
          </cell>
          <cell r="D1785" t="str">
            <v>MUÑOZ OSPINO JAVIER</v>
          </cell>
          <cell r="E1785" t="str">
            <v>OPERADOR DE PADRÓN</v>
          </cell>
          <cell r="G1785" t="str">
            <v>X</v>
          </cell>
          <cell r="M1785" t="str">
            <v>ENFERMEDAD GENERAL</v>
          </cell>
          <cell r="N1785">
            <v>3221356</v>
          </cell>
          <cell r="O1785" t="str">
            <v>FAMISANAR E.P.S</v>
          </cell>
        </row>
        <row r="1786">
          <cell r="C1786">
            <v>9291042</v>
          </cell>
          <cell r="D1786" t="str">
            <v>MUÑOZ OSPINO JAVIER</v>
          </cell>
          <cell r="E1786" t="str">
            <v>OPERADOR DE PADRÓN</v>
          </cell>
          <cell r="G1786" t="str">
            <v>X</v>
          </cell>
          <cell r="M1786" t="str">
            <v>ENFERMEDAD GENERAL</v>
          </cell>
          <cell r="N1786">
            <v>3335580</v>
          </cell>
          <cell r="O1786" t="str">
            <v>FAMISANAR E.P.S</v>
          </cell>
        </row>
        <row r="1787">
          <cell r="C1787">
            <v>9291042</v>
          </cell>
          <cell r="D1787" t="str">
            <v>MUÑOZ OSPINO JAVIER</v>
          </cell>
          <cell r="E1787" t="str">
            <v>OPERADOR DE PADRÓN</v>
          </cell>
          <cell r="G1787" t="str">
            <v>X</v>
          </cell>
          <cell r="M1787" t="str">
            <v>ENFERMEDAD GENERAL</v>
          </cell>
          <cell r="N1787" t="str">
            <v>NT</v>
          </cell>
          <cell r="O1787" t="str">
            <v>EPS MUTUAL SER</v>
          </cell>
        </row>
        <row r="1788">
          <cell r="C1788">
            <v>9291042</v>
          </cell>
          <cell r="D1788" t="str">
            <v>MUÑOZ OSPINO JAVIER</v>
          </cell>
          <cell r="E1788" t="str">
            <v>OPERADOR DE PADRÓN</v>
          </cell>
          <cell r="G1788" t="str">
            <v>X</v>
          </cell>
          <cell r="M1788" t="str">
            <v>ENFERMEDAD GENERAL</v>
          </cell>
          <cell r="N1788" t="str">
            <v>NT</v>
          </cell>
          <cell r="O1788" t="str">
            <v>EPS MUTUAL SER</v>
          </cell>
        </row>
        <row r="1789">
          <cell r="C1789">
            <v>9291042</v>
          </cell>
          <cell r="D1789" t="str">
            <v>MUÑOZ OSPINO JAVIER</v>
          </cell>
          <cell r="E1789" t="str">
            <v>OPERADOR DE PADRÓN</v>
          </cell>
          <cell r="G1789" t="str">
            <v>X</v>
          </cell>
          <cell r="M1789" t="str">
            <v>ENFERMEDAD GENERAL</v>
          </cell>
          <cell r="N1789">
            <v>8007</v>
          </cell>
          <cell r="O1789" t="str">
            <v>EPS MUTUAL SER</v>
          </cell>
        </row>
        <row r="1790">
          <cell r="C1790">
            <v>9291042</v>
          </cell>
          <cell r="D1790" t="str">
            <v>MUÑOZ OSPINO JAVIER</v>
          </cell>
          <cell r="E1790" t="str">
            <v>OPERADOR DE PADRÓN</v>
          </cell>
          <cell r="G1790" t="str">
            <v>X</v>
          </cell>
          <cell r="M1790" t="str">
            <v>ENFERMEDAD GENERAL</v>
          </cell>
          <cell r="N1790" t="str">
            <v>NT</v>
          </cell>
          <cell r="O1790" t="str">
            <v>EPS MUTUAL SER</v>
          </cell>
        </row>
        <row r="1791">
          <cell r="C1791">
            <v>9291042</v>
          </cell>
          <cell r="D1791" t="str">
            <v>MUÑOZ OSPINO JAVIER</v>
          </cell>
          <cell r="E1791" t="str">
            <v>OPERADOR DE PADRÓN</v>
          </cell>
          <cell r="G1791" t="str">
            <v>X</v>
          </cell>
          <cell r="M1791" t="str">
            <v>ENFERMEDAD GENERAL</v>
          </cell>
          <cell r="N1791">
            <v>10155</v>
          </cell>
          <cell r="O1791" t="str">
            <v>EPS MUTUAL SER</v>
          </cell>
        </row>
        <row r="1792">
          <cell r="C1792">
            <v>9291042</v>
          </cell>
          <cell r="D1792" t="str">
            <v>MUÑOZ OSPINO JAVIER</v>
          </cell>
          <cell r="E1792" t="str">
            <v>OPERADOR DE PADRÓN</v>
          </cell>
          <cell r="G1792" t="str">
            <v>x</v>
          </cell>
          <cell r="M1792" t="str">
            <v>ENFERMEDAD GENERAL</v>
          </cell>
          <cell r="N1792">
            <v>21039</v>
          </cell>
          <cell r="O1792" t="str">
            <v>EPS MUTUAL SER</v>
          </cell>
        </row>
        <row r="1793">
          <cell r="C1793">
            <v>9291042</v>
          </cell>
          <cell r="D1793" t="str">
            <v>MUÑOZ OSPINO JAVIER</v>
          </cell>
          <cell r="E1793" t="str">
            <v>OPERADOR DE PADRÓN</v>
          </cell>
          <cell r="G1793" t="str">
            <v>X</v>
          </cell>
          <cell r="M1793" t="str">
            <v>ENFERMEDAD GENERAL</v>
          </cell>
          <cell r="N1793">
            <v>27588</v>
          </cell>
          <cell r="O1793" t="str">
            <v>EPS MUTUAL SER</v>
          </cell>
        </row>
        <row r="1794">
          <cell r="C1794">
            <v>73199123</v>
          </cell>
          <cell r="D1794" t="str">
            <v>MUÑOZ MORALES LUIS AUGUSTO</v>
          </cell>
          <cell r="E1794" t="str">
            <v>OPERADOR DE PADRÓN</v>
          </cell>
          <cell r="G1794" t="str">
            <v>X</v>
          </cell>
          <cell r="M1794" t="str">
            <v>ENFERMEDAD GENERAL</v>
          </cell>
          <cell r="N1794">
            <v>17182120</v>
          </cell>
          <cell r="O1794" t="str">
            <v>SALUD TOTAL E.P.S.</v>
          </cell>
        </row>
        <row r="1795">
          <cell r="C1795">
            <v>1004278683</v>
          </cell>
          <cell r="D1795" t="str">
            <v>MUÑOZ BARBOSA VICTOR ALFONSO</v>
          </cell>
          <cell r="E1795" t="str">
            <v>OPERADOR DE PADRÓN</v>
          </cell>
          <cell r="G1795" t="str">
            <v>X</v>
          </cell>
          <cell r="M1795" t="str">
            <v>ENFERMEDAD GENERAL</v>
          </cell>
          <cell r="N1795" t="str">
            <v>NT</v>
          </cell>
          <cell r="O1795" t="str">
            <v>NUEVA E.P.S</v>
          </cell>
        </row>
        <row r="1796">
          <cell r="C1796">
            <v>7960227</v>
          </cell>
          <cell r="D1796" t="str">
            <v>MUÑIZ SALAS HECTOR</v>
          </cell>
          <cell r="E1796" t="str">
            <v>OPERADOR DE PADRÓN</v>
          </cell>
          <cell r="G1796" t="str">
            <v>X</v>
          </cell>
          <cell r="M1796" t="str">
            <v>ENFERMEDAD GENERAL</v>
          </cell>
          <cell r="N1796">
            <v>24621</v>
          </cell>
          <cell r="O1796" t="str">
            <v>COOSALUD ESS EPS -S</v>
          </cell>
        </row>
        <row r="1797">
          <cell r="C1797">
            <v>7960227</v>
          </cell>
          <cell r="D1797" t="str">
            <v>MUÑIZ SALAS HECTOR</v>
          </cell>
          <cell r="E1797" t="str">
            <v>OPERADOR DE PADRÓN</v>
          </cell>
          <cell r="G1797" t="str">
            <v>X</v>
          </cell>
          <cell r="M1797" t="str">
            <v>ENFERMEDAD GENERAL</v>
          </cell>
          <cell r="N1797">
            <v>24884</v>
          </cell>
          <cell r="O1797" t="str">
            <v>COOSALUD ESS EPS -S</v>
          </cell>
        </row>
        <row r="1798">
          <cell r="C1798">
            <v>7960227</v>
          </cell>
          <cell r="D1798" t="str">
            <v>MUÑIZ SALAS HECTOR</v>
          </cell>
          <cell r="E1798" t="str">
            <v>OPERADOR DE PADRÓN</v>
          </cell>
          <cell r="G1798" t="str">
            <v>X</v>
          </cell>
          <cell r="M1798" t="str">
            <v>ENFERMEDAD GENERAL</v>
          </cell>
          <cell r="N1798">
            <v>27646</v>
          </cell>
          <cell r="O1798" t="str">
            <v>COOSALUD ESS EPS -S</v>
          </cell>
        </row>
        <row r="1799">
          <cell r="C1799">
            <v>7960227</v>
          </cell>
          <cell r="D1799" t="str">
            <v>MUÑIZ SALAS HECTOR</v>
          </cell>
          <cell r="E1799" t="str">
            <v>OPERADOR DE PADRÓN</v>
          </cell>
          <cell r="G1799" t="str">
            <v>X</v>
          </cell>
          <cell r="M1799" t="str">
            <v>ENFERMEDAD GENERAL</v>
          </cell>
          <cell r="N1799">
            <v>32782</v>
          </cell>
          <cell r="O1799" t="str">
            <v>COOSALUD ESS EPS -S</v>
          </cell>
        </row>
        <row r="1800">
          <cell r="C1800">
            <v>7960227</v>
          </cell>
          <cell r="D1800" t="str">
            <v>MUÑIZ SALAS HECTOR</v>
          </cell>
          <cell r="E1800" t="str">
            <v>OPERADOR DE PADRÓN</v>
          </cell>
          <cell r="G1800" t="str">
            <v>X</v>
          </cell>
          <cell r="M1800" t="str">
            <v>ENFERMEDAD GENERAL</v>
          </cell>
          <cell r="N1800">
            <v>34397</v>
          </cell>
          <cell r="O1800" t="str">
            <v>COOSALUD ESS EPS -S</v>
          </cell>
        </row>
        <row r="1801">
          <cell r="C1801">
            <v>7960227</v>
          </cell>
          <cell r="D1801" t="str">
            <v>MUÑIZ SALAS HECTOR</v>
          </cell>
          <cell r="E1801" t="str">
            <v>OPERADOR DE PADRÓN</v>
          </cell>
          <cell r="G1801" t="str">
            <v>X</v>
          </cell>
          <cell r="M1801" t="str">
            <v>ENFERMEDAD GENERAL</v>
          </cell>
          <cell r="N1801" t="str">
            <v>NT</v>
          </cell>
          <cell r="O1801" t="str">
            <v>COOSALUD ESS EPS -S</v>
          </cell>
        </row>
        <row r="1802">
          <cell r="C1802">
            <v>7960227</v>
          </cell>
          <cell r="D1802" t="str">
            <v>MUÑIZ SALAS HECTOR</v>
          </cell>
          <cell r="E1802" t="str">
            <v>OPERADOR DE PADRÓN</v>
          </cell>
          <cell r="G1802" t="str">
            <v>X</v>
          </cell>
          <cell r="M1802" t="str">
            <v>ENFERMEDAD GENERAL</v>
          </cell>
          <cell r="N1802">
            <v>33598</v>
          </cell>
          <cell r="O1802" t="str">
            <v>COOSALUD ESS EPS -S</v>
          </cell>
        </row>
        <row r="1803">
          <cell r="C1803">
            <v>7960227</v>
          </cell>
          <cell r="D1803" t="str">
            <v>MUÑIZ SALAS HECTOR</v>
          </cell>
          <cell r="E1803" t="str">
            <v>OPERADOR DE PADRÓN</v>
          </cell>
          <cell r="G1803" t="str">
            <v>X</v>
          </cell>
          <cell r="M1803" t="str">
            <v>ENFERMEDAD GENERAL</v>
          </cell>
          <cell r="N1803" t="str">
            <v>NT</v>
          </cell>
          <cell r="O1803" t="str">
            <v>COOSALUD ESS EPS -S</v>
          </cell>
        </row>
        <row r="1804">
          <cell r="C1804">
            <v>7960227</v>
          </cell>
          <cell r="D1804" t="str">
            <v>MUÑIZ SALAS HECTOR</v>
          </cell>
          <cell r="E1804" t="str">
            <v>OPERADOR DE PADRÓN</v>
          </cell>
          <cell r="G1804" t="str">
            <v>X</v>
          </cell>
          <cell r="M1804" t="str">
            <v>ENFERMEDAD GENERAL</v>
          </cell>
          <cell r="N1804">
            <v>6157680</v>
          </cell>
          <cell r="O1804" t="str">
            <v>SANITAS E.P.S</v>
          </cell>
        </row>
        <row r="1805">
          <cell r="C1805">
            <v>7960227</v>
          </cell>
          <cell r="D1805" t="str">
            <v>MUÑIZ SALAS HECTOR</v>
          </cell>
          <cell r="E1805" t="str">
            <v>OPERADOR DE PADRÓN</v>
          </cell>
          <cell r="G1805" t="str">
            <v>X</v>
          </cell>
          <cell r="M1805" t="str">
            <v>ENFERMEDAD GENERAL</v>
          </cell>
          <cell r="N1805">
            <v>157744</v>
          </cell>
          <cell r="O1805" t="str">
            <v>SANITAS E.P.S</v>
          </cell>
        </row>
        <row r="1806">
          <cell r="C1806">
            <v>7960227</v>
          </cell>
          <cell r="D1806" t="str">
            <v>MUÑIZ SALAS HECTOR</v>
          </cell>
          <cell r="E1806" t="str">
            <v>OPERADOR DE PADRÓN</v>
          </cell>
          <cell r="G1806" t="str">
            <v>X</v>
          </cell>
          <cell r="M1806" t="str">
            <v>ENFERMEDAD GENERAL</v>
          </cell>
          <cell r="N1806" t="str">
            <v>NT</v>
          </cell>
          <cell r="O1806" t="str">
            <v>SANITAS E.P.S</v>
          </cell>
        </row>
        <row r="1807">
          <cell r="C1807">
            <v>7960227</v>
          </cell>
          <cell r="D1807" t="str">
            <v>MUÑIZ SALAS HECTOR</v>
          </cell>
          <cell r="E1807" t="str">
            <v>OPERADOR DE PADRÓN</v>
          </cell>
          <cell r="G1807" t="str">
            <v>X</v>
          </cell>
          <cell r="M1807" t="str">
            <v>ENFERMEDAD GENERAL</v>
          </cell>
          <cell r="N1807">
            <v>115840</v>
          </cell>
          <cell r="O1807" t="str">
            <v>SANITAS E.P.S</v>
          </cell>
        </row>
        <row r="1808">
          <cell r="C1808">
            <v>7960227</v>
          </cell>
          <cell r="D1808" t="str">
            <v>MUÑIZ SALAS HECTOR</v>
          </cell>
          <cell r="E1808" t="str">
            <v>OPERADOR DE PADRÓN</v>
          </cell>
          <cell r="G1808" t="str">
            <v>X</v>
          </cell>
          <cell r="M1808" t="str">
            <v>ENFERMEDAD GENERAL</v>
          </cell>
          <cell r="N1808">
            <v>7222797</v>
          </cell>
          <cell r="O1808" t="str">
            <v>SANITAS E.P.S</v>
          </cell>
        </row>
        <row r="1809">
          <cell r="C1809">
            <v>7960227</v>
          </cell>
          <cell r="D1809" t="str">
            <v>MUÑIZ SALAS HECTOR</v>
          </cell>
          <cell r="E1809" t="str">
            <v>OPERADOR DE PADRÓN</v>
          </cell>
          <cell r="G1809" t="str">
            <v>x</v>
          </cell>
          <cell r="M1809" t="str">
            <v>ENFERMEDAD GENERAL</v>
          </cell>
          <cell r="N1809">
            <v>8806481</v>
          </cell>
          <cell r="O1809" t="str">
            <v>SANITAS E.P.S</v>
          </cell>
        </row>
        <row r="1810">
          <cell r="C1810">
            <v>1044932106</v>
          </cell>
          <cell r="D1810" t="str">
            <v>MUÑIZ PATERNINA BREINER DE JESUS</v>
          </cell>
          <cell r="E1810" t="str">
            <v>OPERADOR DE BUSETÓN</v>
          </cell>
          <cell r="G1810" t="str">
            <v>X</v>
          </cell>
          <cell r="M1810" t="str">
            <v>ENFERMEDAD GENERAL</v>
          </cell>
          <cell r="N1810">
            <v>130520003001</v>
          </cell>
          <cell r="O1810" t="str">
            <v>NUEVA E.P.S</v>
          </cell>
        </row>
        <row r="1811">
          <cell r="C1811">
            <v>1044932106</v>
          </cell>
          <cell r="D1811" t="str">
            <v>MUÑIZ PATERNINA BREINER DE JESUS</v>
          </cell>
          <cell r="E1811" t="str">
            <v>OPERADOR DE BUSETÓN</v>
          </cell>
          <cell r="G1811" t="str">
            <v>X</v>
          </cell>
          <cell r="M1811" t="str">
            <v>ENFERMEDAD GENERAL</v>
          </cell>
          <cell r="N1811">
            <v>7001516068</v>
          </cell>
          <cell r="O1811" t="str">
            <v>NUEVA E.P.S</v>
          </cell>
        </row>
        <row r="1812">
          <cell r="C1812">
            <v>1049532983</v>
          </cell>
          <cell r="D1812" t="str">
            <v>MUÑIZ PADILLA PEDRO MANUEL</v>
          </cell>
          <cell r="E1812" t="str">
            <v>OPERADOR DE PADRÓN</v>
          </cell>
          <cell r="G1812" t="str">
            <v>X</v>
          </cell>
          <cell r="M1812" t="str">
            <v>ENFERMEDAD GENERAL</v>
          </cell>
          <cell r="N1812">
            <v>25196</v>
          </cell>
          <cell r="O1812" t="str">
            <v>COOSALUD ESS EPS -S</v>
          </cell>
        </row>
        <row r="1813">
          <cell r="C1813">
            <v>1049532983</v>
          </cell>
          <cell r="D1813" t="str">
            <v>MUÑIZ PADILLA PEDRO MANUEL</v>
          </cell>
          <cell r="E1813" t="str">
            <v>OPERADOR DE PADRÓN</v>
          </cell>
          <cell r="G1813" t="str">
            <v>X</v>
          </cell>
          <cell r="M1813" t="str">
            <v>ENFERMEDAD GENERAL</v>
          </cell>
          <cell r="N1813">
            <v>25286</v>
          </cell>
          <cell r="O1813" t="str">
            <v>COOSALUD ESS EPS -S</v>
          </cell>
        </row>
        <row r="1814">
          <cell r="C1814">
            <v>1049532983</v>
          </cell>
          <cell r="D1814" t="str">
            <v>MUÑIZ PADILLA PEDRO MANUEL</v>
          </cell>
          <cell r="E1814" t="str">
            <v>OPERADOR DE PADRÓN</v>
          </cell>
          <cell r="G1814" t="str">
            <v>X</v>
          </cell>
          <cell r="M1814" t="str">
            <v>ENFERMEDAD GENERAL</v>
          </cell>
          <cell r="N1814">
            <v>26415</v>
          </cell>
          <cell r="O1814" t="str">
            <v>COOSALUD ESS EPS -S</v>
          </cell>
        </row>
        <row r="1815">
          <cell r="C1815">
            <v>1049532983</v>
          </cell>
          <cell r="D1815" t="str">
            <v>MUÑIZ PADILLA PEDRO MANUEL</v>
          </cell>
          <cell r="E1815" t="str">
            <v>OPERADOR DE PADRÓN</v>
          </cell>
          <cell r="G1815" t="str">
            <v>X</v>
          </cell>
          <cell r="M1815" t="str">
            <v>ENFERMEDAD GENERAL</v>
          </cell>
          <cell r="N1815">
            <v>27764</v>
          </cell>
          <cell r="O1815" t="str">
            <v>COOSALUD ESS EPS -S</v>
          </cell>
        </row>
        <row r="1816">
          <cell r="C1816">
            <v>1049532983</v>
          </cell>
          <cell r="D1816" t="str">
            <v>MUÑIZ PADILLA PEDRO MANUEL</v>
          </cell>
          <cell r="E1816" t="str">
            <v>OPERADOR DE PADRÓN</v>
          </cell>
          <cell r="G1816" t="str">
            <v>X</v>
          </cell>
          <cell r="M1816" t="str">
            <v>ENFERMEDAD GENERAL</v>
          </cell>
          <cell r="N1816">
            <v>28088</v>
          </cell>
          <cell r="O1816" t="str">
            <v>COOSALUD ESS EPS -S</v>
          </cell>
        </row>
        <row r="1817">
          <cell r="C1817">
            <v>1049532983</v>
          </cell>
          <cell r="D1817" t="str">
            <v>MUÑIZ PADILLA PEDRO MANUEL</v>
          </cell>
          <cell r="E1817" t="str">
            <v>OPERADOR DE PADRÓN</v>
          </cell>
          <cell r="G1817" t="str">
            <v>X</v>
          </cell>
          <cell r="M1817" t="str">
            <v>ENFERMEDAD GENERAL</v>
          </cell>
          <cell r="N1817">
            <v>28777</v>
          </cell>
          <cell r="O1817" t="str">
            <v>COOSALUD ESS EPS -S</v>
          </cell>
        </row>
        <row r="1818">
          <cell r="C1818">
            <v>1049532983</v>
          </cell>
          <cell r="D1818" t="str">
            <v>MUÑIZ PADILLA PEDRO MANUEL</v>
          </cell>
          <cell r="E1818" t="str">
            <v>OPERADOR DE PADRÓN</v>
          </cell>
          <cell r="G1818" t="str">
            <v>X</v>
          </cell>
          <cell r="M1818" t="str">
            <v>ENFERMEDAD GENERAL</v>
          </cell>
          <cell r="N1818">
            <v>29637</v>
          </cell>
          <cell r="O1818" t="str">
            <v>COOSALUD ESS EPS -S</v>
          </cell>
        </row>
        <row r="1819">
          <cell r="C1819">
            <v>1049532983</v>
          </cell>
          <cell r="D1819" t="str">
            <v>MUÑIZ PADILLA PEDRO MANUEL</v>
          </cell>
          <cell r="E1819" t="str">
            <v>OPERADOR DE PADRÓN</v>
          </cell>
          <cell r="G1819" t="str">
            <v>X</v>
          </cell>
          <cell r="M1819" t="str">
            <v>ENFERMEDAD GENERAL</v>
          </cell>
          <cell r="N1819">
            <v>30404</v>
          </cell>
          <cell r="O1819" t="str">
            <v>COOSALUD ESS EPS -S</v>
          </cell>
        </row>
        <row r="1820">
          <cell r="C1820">
            <v>1049532983</v>
          </cell>
          <cell r="D1820" t="str">
            <v>MUÑIZ PADILLA PEDRO MANUEL</v>
          </cell>
          <cell r="E1820" t="str">
            <v>OPERADOR DE PADRÓN</v>
          </cell>
          <cell r="G1820" t="str">
            <v>X</v>
          </cell>
          <cell r="M1820" t="str">
            <v>ENFERMEDAD GENERAL</v>
          </cell>
          <cell r="N1820" t="str">
            <v>NT</v>
          </cell>
          <cell r="O1820" t="str">
            <v>COOSALUD ESS EPS -S</v>
          </cell>
        </row>
        <row r="1821">
          <cell r="C1821">
            <v>1049532983</v>
          </cell>
          <cell r="D1821" t="str">
            <v>MUÑIZ PADILLA PEDRO MANUEL</v>
          </cell>
          <cell r="E1821" t="str">
            <v>OPERADOR DE PADRÓN</v>
          </cell>
          <cell r="G1821" t="str">
            <v>X</v>
          </cell>
          <cell r="M1821" t="str">
            <v>ENFERMEDAD GENERAL</v>
          </cell>
          <cell r="N1821">
            <v>9596</v>
          </cell>
          <cell r="O1821" t="str">
            <v>COOSALUD ESS EPS -S</v>
          </cell>
        </row>
        <row r="1822">
          <cell r="C1822">
            <v>1049532983</v>
          </cell>
          <cell r="D1822" t="str">
            <v>MUÑIZ PADILLA PEDRO MANUEL</v>
          </cell>
          <cell r="E1822" t="str">
            <v>OPERADOR DE PADRÓN</v>
          </cell>
          <cell r="G1822" t="str">
            <v>X</v>
          </cell>
          <cell r="M1822" t="str">
            <v>ENFERMEDAD GENERAL</v>
          </cell>
          <cell r="N1822">
            <v>5050794</v>
          </cell>
          <cell r="O1822" t="str">
            <v>SANITAS E.P.S</v>
          </cell>
        </row>
        <row r="1823">
          <cell r="C1823">
            <v>1049532983</v>
          </cell>
          <cell r="D1823" t="str">
            <v>MUÑIZ PADILLA PEDRO MANUEL</v>
          </cell>
          <cell r="E1823" t="str">
            <v>OPERADOR DE PADRÓN</v>
          </cell>
          <cell r="G1823" t="str">
            <v>X</v>
          </cell>
          <cell r="M1823" t="str">
            <v>ENFERMEDAD GENERAL</v>
          </cell>
          <cell r="N1823">
            <v>5104090</v>
          </cell>
          <cell r="O1823" t="str">
            <v>SANITAS E.P.S</v>
          </cell>
        </row>
        <row r="1824">
          <cell r="C1824">
            <v>1049532983</v>
          </cell>
          <cell r="D1824" t="str">
            <v>MUÑIZ PADILLA PEDRO MANUEL</v>
          </cell>
          <cell r="E1824" t="str">
            <v>OPERADOR DE PADRÓN</v>
          </cell>
          <cell r="L1824" t="str">
            <v>X</v>
          </cell>
          <cell r="M1824" t="str">
            <v>AISLAMIENTO PREVENTIVO</v>
          </cell>
          <cell r="N1824" t="str">
            <v>NT</v>
          </cell>
          <cell r="O1824" t="str">
            <v>SANITAS E.P.S</v>
          </cell>
        </row>
        <row r="1825">
          <cell r="C1825">
            <v>1049532983</v>
          </cell>
          <cell r="D1825" t="str">
            <v>MUÑIZ PADILLA PEDRO MANUEL</v>
          </cell>
          <cell r="E1825" t="str">
            <v>OPERADOR DE PADRÓN</v>
          </cell>
          <cell r="G1825" t="str">
            <v>X</v>
          </cell>
          <cell r="M1825" t="str">
            <v>ENFERMEDAD GENERAL</v>
          </cell>
          <cell r="N1825">
            <v>5474344</v>
          </cell>
          <cell r="O1825" t="str">
            <v>SANITAS E.P.S</v>
          </cell>
        </row>
        <row r="1826">
          <cell r="C1826">
            <v>1049532983</v>
          </cell>
          <cell r="D1826" t="str">
            <v>MUÑIZ PADILLA PEDRO MANUEL</v>
          </cell>
          <cell r="E1826" t="str">
            <v>OPERADOR DE PADRÓN</v>
          </cell>
          <cell r="G1826" t="str">
            <v>X</v>
          </cell>
          <cell r="M1826" t="str">
            <v>ENFERMEDAD GENERAL</v>
          </cell>
          <cell r="N1826">
            <v>5533341</v>
          </cell>
          <cell r="O1826" t="str">
            <v>SANITAS E.P.S</v>
          </cell>
        </row>
        <row r="1827">
          <cell r="C1827">
            <v>1049532983</v>
          </cell>
          <cell r="D1827" t="str">
            <v>MUÑIZ PADILLA PEDRO MANUEL</v>
          </cell>
          <cell r="E1827" t="str">
            <v>OPERADOR DE PADRÓN</v>
          </cell>
          <cell r="G1827" t="str">
            <v>X</v>
          </cell>
          <cell r="M1827" t="str">
            <v>ENFERMEDAD GENERAL</v>
          </cell>
          <cell r="N1827">
            <v>5673471</v>
          </cell>
          <cell r="O1827" t="str">
            <v>SANITAS E.P.S</v>
          </cell>
        </row>
        <row r="1828">
          <cell r="C1828">
            <v>1049532983</v>
          </cell>
          <cell r="D1828" t="str">
            <v>MUÑIZ PADILLA PEDRO MANUEL</v>
          </cell>
          <cell r="E1828" t="str">
            <v>OPERADOR DE PADRÓN</v>
          </cell>
          <cell r="G1828" t="str">
            <v>X</v>
          </cell>
          <cell r="M1828" t="str">
            <v>ENFERMEDAD GENERAL</v>
          </cell>
          <cell r="N1828">
            <v>5736223</v>
          </cell>
          <cell r="O1828" t="str">
            <v>SANITAS E.P.S</v>
          </cell>
        </row>
        <row r="1829">
          <cell r="C1829">
            <v>1049532983</v>
          </cell>
          <cell r="D1829" t="str">
            <v>MUÑIZ PADILLA PEDRO MANUEL</v>
          </cell>
          <cell r="E1829" t="str">
            <v>OPERADOR DE PADRÓN</v>
          </cell>
          <cell r="G1829" t="str">
            <v>X</v>
          </cell>
          <cell r="M1829" t="str">
            <v>ENFERMEDAD GENERAL</v>
          </cell>
          <cell r="N1829">
            <v>5875794</v>
          </cell>
          <cell r="O1829" t="str">
            <v>SANITAS E.P.S</v>
          </cell>
        </row>
        <row r="1830">
          <cell r="C1830">
            <v>1049532983</v>
          </cell>
          <cell r="D1830" t="str">
            <v>MUÑIZ PADILLA PEDRO MANUEL</v>
          </cell>
          <cell r="E1830" t="str">
            <v>OPERADOR DE PADRÓN</v>
          </cell>
          <cell r="G1830" t="str">
            <v>X</v>
          </cell>
          <cell r="M1830" t="str">
            <v>ENFERMEDAD GENERAL</v>
          </cell>
          <cell r="N1830" t="str">
            <v>NT</v>
          </cell>
          <cell r="O1830" t="str">
            <v>SANITAS E.P.S</v>
          </cell>
        </row>
        <row r="1831">
          <cell r="C1831">
            <v>1049532983</v>
          </cell>
          <cell r="D1831" t="str">
            <v>MUÑIZ PADILLA PEDRO MANUEL</v>
          </cell>
          <cell r="E1831" t="str">
            <v>OPERADOR DE PADRÓN</v>
          </cell>
          <cell r="G1831" t="str">
            <v>X</v>
          </cell>
          <cell r="M1831" t="str">
            <v>ENFERMEDAD GENERAL</v>
          </cell>
          <cell r="N1831">
            <v>4897249</v>
          </cell>
          <cell r="O1831" t="str">
            <v>SANITAS E.P.S</v>
          </cell>
        </row>
        <row r="1832">
          <cell r="C1832">
            <v>1049532983</v>
          </cell>
          <cell r="D1832" t="str">
            <v>MUÑIZ PADILLA PEDRO MANUEL</v>
          </cell>
          <cell r="E1832" t="str">
            <v>OPERADOR DE PADRÓN</v>
          </cell>
          <cell r="G1832" t="str">
            <v>X</v>
          </cell>
          <cell r="M1832" t="str">
            <v>ENFERMEDAD GENERAL</v>
          </cell>
          <cell r="N1832">
            <v>6115222</v>
          </cell>
          <cell r="O1832" t="str">
            <v>SANITAS E.P.S</v>
          </cell>
        </row>
        <row r="1833">
          <cell r="C1833">
            <v>1049532983</v>
          </cell>
          <cell r="D1833" t="str">
            <v>MUÑIZ PADILLA PEDRO MANUEL</v>
          </cell>
          <cell r="E1833" t="str">
            <v>OPERADOR DE PADRÓN</v>
          </cell>
          <cell r="G1833" t="str">
            <v>X</v>
          </cell>
          <cell r="M1833" t="str">
            <v>ENFERMEDAD GENERAL</v>
          </cell>
          <cell r="N1833">
            <v>6143951</v>
          </cell>
          <cell r="O1833" t="str">
            <v>SANITAS E.P.S</v>
          </cell>
        </row>
        <row r="1834">
          <cell r="C1834">
            <v>1049532983</v>
          </cell>
          <cell r="D1834" t="str">
            <v>MUÑIZ PADILLA PEDRO MANUEL</v>
          </cell>
          <cell r="E1834" t="str">
            <v>OPERADOR DE PADRÓN</v>
          </cell>
          <cell r="G1834" t="str">
            <v>X</v>
          </cell>
          <cell r="M1834" t="str">
            <v>ENFERMEDAD GENERAL</v>
          </cell>
          <cell r="N1834">
            <v>109508</v>
          </cell>
          <cell r="O1834" t="str">
            <v>SANITAS E.P.S</v>
          </cell>
        </row>
        <row r="1835">
          <cell r="C1835">
            <v>1049532983</v>
          </cell>
          <cell r="D1835" t="str">
            <v>MUÑIZ PADILLA PEDRO MANUEL</v>
          </cell>
          <cell r="E1835" t="str">
            <v>OPERADOR DE PADRÓN</v>
          </cell>
          <cell r="G1835" t="str">
            <v>X</v>
          </cell>
          <cell r="M1835" t="str">
            <v>ENFERMEDAD GENERAL</v>
          </cell>
          <cell r="N1835">
            <v>6324414</v>
          </cell>
          <cell r="O1835" t="str">
            <v>SANITAS E.P.S</v>
          </cell>
        </row>
        <row r="1836">
          <cell r="C1836">
            <v>1049532983</v>
          </cell>
          <cell r="D1836" t="str">
            <v>MUÑIZ PADILLA PEDRO MANUEL</v>
          </cell>
          <cell r="E1836" t="str">
            <v>OPERADOR DE PADRÓN</v>
          </cell>
          <cell r="G1836" t="str">
            <v>X</v>
          </cell>
          <cell r="M1836" t="str">
            <v>ENFERMEDAD GENERAL</v>
          </cell>
          <cell r="N1836" t="str">
            <v>NT</v>
          </cell>
          <cell r="O1836" t="str">
            <v>SANITAS E.P.S</v>
          </cell>
        </row>
        <row r="1837">
          <cell r="C1837">
            <v>1049532983</v>
          </cell>
          <cell r="D1837" t="str">
            <v>MUÑIZ PADILLA PEDRO MANUEL</v>
          </cell>
          <cell r="E1837" t="str">
            <v>OPERADOR DE PADRÓN</v>
          </cell>
          <cell r="G1837" t="str">
            <v>X</v>
          </cell>
          <cell r="M1837" t="str">
            <v>ENFERMEDAD GENERAL</v>
          </cell>
          <cell r="N1837" t="str">
            <v>NT</v>
          </cell>
          <cell r="O1837" t="str">
            <v>SANITAS E.P.S</v>
          </cell>
        </row>
        <row r="1838">
          <cell r="C1838">
            <v>1143377441</v>
          </cell>
          <cell r="D1838" t="str">
            <v>MUENTES TAPIA CAMILO ANDRES</v>
          </cell>
          <cell r="E1838" t="str">
            <v>OPERADOR DE PADRÓN</v>
          </cell>
          <cell r="G1838" t="str">
            <v>X</v>
          </cell>
          <cell r="M1838" t="str">
            <v>ENFERMEDAD GENERAL</v>
          </cell>
          <cell r="N1838" t="str">
            <v>NT</v>
          </cell>
          <cell r="O1838" t="str">
            <v>EPS MUTUAL SER</v>
          </cell>
        </row>
        <row r="1839">
          <cell r="C1839">
            <v>1143377441</v>
          </cell>
          <cell r="D1839" t="str">
            <v>MUENTES TAPIA CAMILO ANDRES</v>
          </cell>
          <cell r="E1839" t="str">
            <v>OPERADOR DE PADRÓN</v>
          </cell>
          <cell r="G1839" t="str">
            <v>X</v>
          </cell>
          <cell r="M1839" t="str">
            <v>ENFERMEDAD GENERAL</v>
          </cell>
          <cell r="N1839" t="str">
            <v>NT</v>
          </cell>
          <cell r="O1839" t="str">
            <v>EPS MUTUAL SER</v>
          </cell>
        </row>
        <row r="1840">
          <cell r="C1840">
            <v>1143377441</v>
          </cell>
          <cell r="D1840" t="str">
            <v>MUENTES TAPIA CAMILO ANDRES</v>
          </cell>
          <cell r="E1840" t="str">
            <v>OPERADOR DE PADRÓN</v>
          </cell>
          <cell r="G1840" t="str">
            <v>X</v>
          </cell>
          <cell r="M1840" t="str">
            <v>ENFERMEDAD GENERAL</v>
          </cell>
          <cell r="N1840" t="str">
            <v>NT</v>
          </cell>
          <cell r="O1840" t="str">
            <v>EPS MUTUAL SER</v>
          </cell>
        </row>
        <row r="1841">
          <cell r="C1841">
            <v>1143377441</v>
          </cell>
          <cell r="D1841" t="str">
            <v>MUENTES TAPIA CAMILO ANDRES</v>
          </cell>
          <cell r="E1841" t="str">
            <v>OPERADOR DE PADRÓN</v>
          </cell>
          <cell r="G1841" t="str">
            <v>X</v>
          </cell>
          <cell r="M1841" t="str">
            <v>ENFERMEDAD GENERAL</v>
          </cell>
          <cell r="N1841">
            <v>13076</v>
          </cell>
          <cell r="O1841" t="str">
            <v>EPS MUTUAL SER</v>
          </cell>
        </row>
        <row r="1842">
          <cell r="C1842">
            <v>1143377441</v>
          </cell>
          <cell r="D1842" t="str">
            <v>MUENTES TAPIA CAMILO ANDRES</v>
          </cell>
          <cell r="E1842" t="str">
            <v>OPERADOR DE PADRÓN</v>
          </cell>
          <cell r="G1842" t="str">
            <v>x</v>
          </cell>
          <cell r="M1842" t="str">
            <v>ENFERMEDAD GENERAL</v>
          </cell>
          <cell r="N1842">
            <v>27029</v>
          </cell>
          <cell r="O1842" t="str">
            <v>EPS MUTUAL SER</v>
          </cell>
        </row>
        <row r="1843">
          <cell r="C1843">
            <v>1143377441</v>
          </cell>
          <cell r="D1843" t="str">
            <v>MUENTES TAPIA CAMILO ANDRES</v>
          </cell>
          <cell r="E1843" t="str">
            <v>OPERADOR DE PADRÓN</v>
          </cell>
          <cell r="G1843" t="str">
            <v>x</v>
          </cell>
          <cell r="M1843" t="str">
            <v>ENFERMEDAD GENERAL</v>
          </cell>
          <cell r="N1843">
            <v>27275</v>
          </cell>
          <cell r="O1843" t="str">
            <v>EPS MUTUAL SER</v>
          </cell>
        </row>
        <row r="1844">
          <cell r="C1844">
            <v>1143377441</v>
          </cell>
          <cell r="D1844" t="str">
            <v>MUENTES TAPIA CAMILO ANDRES</v>
          </cell>
          <cell r="E1844" t="str">
            <v>OPERADOR DE PADRÓN</v>
          </cell>
          <cell r="G1844" t="str">
            <v>X</v>
          </cell>
          <cell r="M1844" t="str">
            <v>ENFERMEDAD GENERAL</v>
          </cell>
          <cell r="N1844">
            <v>29932</v>
          </cell>
          <cell r="O1844" t="str">
            <v>EPS MUTUAL SER</v>
          </cell>
        </row>
        <row r="1845">
          <cell r="C1845">
            <v>1001974217</v>
          </cell>
          <cell r="D1845" t="str">
            <v>MORENO PADILLA VICTOR MANUEL</v>
          </cell>
          <cell r="E1845" t="str">
            <v>TECNICO DE MANTENIMIENTO CARROCERO C</v>
          </cell>
          <cell r="G1845" t="str">
            <v>x</v>
          </cell>
          <cell r="M1845" t="str">
            <v>ENFERMEDAD GENERAL</v>
          </cell>
          <cell r="N1845" t="str">
            <v>NT</v>
          </cell>
          <cell r="O1845" t="str">
            <v>SURA E.P.S.</v>
          </cell>
        </row>
        <row r="1846">
          <cell r="C1846">
            <v>1001974217</v>
          </cell>
          <cell r="D1846" t="str">
            <v>MORENO PADILLA VICTOR MANUEL</v>
          </cell>
          <cell r="E1846" t="str">
            <v>TECNICO DE MANTENIMIENTO CARROCERO C</v>
          </cell>
          <cell r="G1846" t="str">
            <v>X</v>
          </cell>
          <cell r="M1846" t="str">
            <v>ENFERMEDAD GENERAL</v>
          </cell>
          <cell r="N1846">
            <v>7001837760</v>
          </cell>
          <cell r="O1846" t="str">
            <v>NUEVA E.P.S</v>
          </cell>
        </row>
        <row r="1847">
          <cell r="C1847">
            <v>73132700</v>
          </cell>
          <cell r="D1847" t="str">
            <v>MORENO MARRUGO JOSE MANUEL</v>
          </cell>
          <cell r="E1847" t="str">
            <v>OPERADOR DE PADRÓN</v>
          </cell>
          <cell r="G1847" t="str">
            <v>X</v>
          </cell>
          <cell r="M1847" t="str">
            <v>ENFERMEDAD GENERAL</v>
          </cell>
          <cell r="N1847">
            <v>8157691</v>
          </cell>
          <cell r="O1847" t="str">
            <v>SANITAS E.P.S</v>
          </cell>
        </row>
        <row r="1848">
          <cell r="C1848">
            <v>73132700</v>
          </cell>
          <cell r="D1848" t="str">
            <v>MORENO MARRUGO JOSE MANUEL</v>
          </cell>
          <cell r="E1848" t="str">
            <v>OPERADOR DE PADRÓN</v>
          </cell>
          <cell r="G1848" t="str">
            <v>X</v>
          </cell>
          <cell r="M1848" t="str">
            <v>ENFERMEDAD GENERAL</v>
          </cell>
          <cell r="N1848" t="str">
            <v>NT</v>
          </cell>
          <cell r="O1848" t="str">
            <v>SANITAS E.P.S</v>
          </cell>
        </row>
        <row r="1849">
          <cell r="C1849">
            <v>73132700</v>
          </cell>
          <cell r="D1849" t="str">
            <v>MORENO MARRUGO JOSE MANUEL</v>
          </cell>
          <cell r="E1849" t="str">
            <v>OPERADOR DE PADRÓN</v>
          </cell>
          <cell r="G1849" t="str">
            <v>x</v>
          </cell>
          <cell r="M1849" t="str">
            <v>ENFERMEDAD GENERAL</v>
          </cell>
          <cell r="N1849">
            <v>8859567</v>
          </cell>
          <cell r="O1849" t="str">
            <v>SANITAS E.P.S</v>
          </cell>
        </row>
        <row r="1850">
          <cell r="C1850">
            <v>73132700</v>
          </cell>
          <cell r="D1850" t="str">
            <v>MORENO MARRUGO JOSE MANUEL</v>
          </cell>
          <cell r="E1850" t="str">
            <v>OPERADOR DE PADRÓN</v>
          </cell>
          <cell r="G1850" t="str">
            <v>X</v>
          </cell>
          <cell r="M1850" t="str">
            <v>ENFERMEDAD GENERAL</v>
          </cell>
          <cell r="N1850">
            <v>9010416913</v>
          </cell>
          <cell r="O1850" t="str">
            <v>SANITAS E.P.S</v>
          </cell>
        </row>
        <row r="1851">
          <cell r="C1851">
            <v>73132700</v>
          </cell>
          <cell r="D1851" t="str">
            <v>MORENO MARRUGO JOSE MANUEL</v>
          </cell>
          <cell r="E1851" t="str">
            <v>OPERADOR DE PADRÓN</v>
          </cell>
          <cell r="G1851" t="str">
            <v>X</v>
          </cell>
          <cell r="M1851" t="str">
            <v>ENFERMEDAD GENERAL</v>
          </cell>
          <cell r="N1851">
            <v>9250132</v>
          </cell>
          <cell r="O1851" t="str">
            <v>SANITAS E.P.S</v>
          </cell>
        </row>
        <row r="1852">
          <cell r="C1852">
            <v>8834464</v>
          </cell>
          <cell r="D1852" t="str">
            <v>MORELOS TORRES EDWIN</v>
          </cell>
          <cell r="E1852" t="str">
            <v>REGULADOR DE TANQUEO</v>
          </cell>
          <cell r="G1852" t="str">
            <v>X</v>
          </cell>
          <cell r="M1852" t="str">
            <v>ENFERMEDAD GENERAL</v>
          </cell>
          <cell r="N1852">
            <v>180020529</v>
          </cell>
          <cell r="O1852" t="str">
            <v>SALUD TOTAL E.P.S.</v>
          </cell>
        </row>
        <row r="1853">
          <cell r="C1853">
            <v>8834464</v>
          </cell>
          <cell r="D1853" t="str">
            <v>MORELOS TORRES EDWIN</v>
          </cell>
          <cell r="E1853" t="str">
            <v>REGULADOR DE TANQUEO</v>
          </cell>
          <cell r="G1853" t="str">
            <v>X</v>
          </cell>
          <cell r="M1853" t="str">
            <v>ENFERMEDAD GENERAL</v>
          </cell>
          <cell r="N1853" t="str">
            <v>PRM877768</v>
          </cell>
          <cell r="O1853" t="str">
            <v>SALUD TOTAL E.P.S.</v>
          </cell>
        </row>
        <row r="1854">
          <cell r="C1854">
            <v>8834464</v>
          </cell>
          <cell r="D1854" t="str">
            <v>MORELOS TORRES EDWIN</v>
          </cell>
          <cell r="E1854" t="str">
            <v>REGULADOR DE TANQUEO</v>
          </cell>
          <cell r="G1854" t="str">
            <v>X</v>
          </cell>
          <cell r="M1854" t="str">
            <v>ENFERMEDAD GENERAL</v>
          </cell>
          <cell r="N1854">
            <v>177473033</v>
          </cell>
          <cell r="O1854" t="str">
            <v>SALUD TOTAL E.P.S.</v>
          </cell>
        </row>
        <row r="1855">
          <cell r="C1855">
            <v>8834464</v>
          </cell>
          <cell r="D1855" t="str">
            <v>MORELOS TORRES EDWIN</v>
          </cell>
          <cell r="E1855" t="str">
            <v>REGULADOR DE TANQUEO</v>
          </cell>
          <cell r="G1855" t="str">
            <v>X</v>
          </cell>
          <cell r="M1855" t="str">
            <v>ENFERMEDAD GENERAL</v>
          </cell>
          <cell r="N1855">
            <v>182634301</v>
          </cell>
          <cell r="O1855" t="str">
            <v>SALUD TOTAL E.P.S.</v>
          </cell>
        </row>
        <row r="1856">
          <cell r="C1856">
            <v>8834464</v>
          </cell>
          <cell r="D1856" t="str">
            <v>MORELOS TORRES EDWIN</v>
          </cell>
          <cell r="E1856" t="str">
            <v>REGULADOR DE TANQUEO</v>
          </cell>
          <cell r="G1856" t="str">
            <v>X</v>
          </cell>
          <cell r="M1856" t="str">
            <v>ENFERMEDAD GENERAL</v>
          </cell>
          <cell r="N1856">
            <v>171821218</v>
          </cell>
          <cell r="O1856" t="str">
            <v>SALUD TOTAL E.P.S.</v>
          </cell>
        </row>
        <row r="1857">
          <cell r="C1857">
            <v>8834464</v>
          </cell>
          <cell r="D1857" t="str">
            <v>MORELOS TORRES EDWIN</v>
          </cell>
          <cell r="E1857" t="str">
            <v>REGULADOR DE TANQUEO</v>
          </cell>
          <cell r="G1857" t="str">
            <v>X</v>
          </cell>
          <cell r="M1857" t="str">
            <v>ENFERMEDAD GENERAL</v>
          </cell>
          <cell r="N1857">
            <v>171821812</v>
          </cell>
          <cell r="O1857" t="str">
            <v>SALUD TOTAL E.P.S.</v>
          </cell>
        </row>
        <row r="1858">
          <cell r="C1858">
            <v>8834464</v>
          </cell>
          <cell r="D1858" t="str">
            <v>MORELOS TORRES EDWIN</v>
          </cell>
          <cell r="E1858" t="str">
            <v>REGULADOR DE TANQUEO</v>
          </cell>
          <cell r="G1858" t="str">
            <v>X</v>
          </cell>
          <cell r="M1858" t="str">
            <v>ENFERMEDAD GENERAL</v>
          </cell>
          <cell r="N1858">
            <v>177455392</v>
          </cell>
          <cell r="O1858" t="str">
            <v>SALUD TOTAL E.P.S.</v>
          </cell>
        </row>
        <row r="1859">
          <cell r="C1859">
            <v>8834464</v>
          </cell>
          <cell r="D1859" t="str">
            <v>MORELOS TORRES EDWIN</v>
          </cell>
          <cell r="E1859" t="str">
            <v>REGULADOR DE TANQUEO</v>
          </cell>
          <cell r="G1859" t="str">
            <v>X</v>
          </cell>
          <cell r="M1859" t="str">
            <v>ENFERMEDAD GENERAL</v>
          </cell>
          <cell r="N1859">
            <v>8834464</v>
          </cell>
          <cell r="O1859" t="str">
            <v>SALUD TOTAL E.P.S.</v>
          </cell>
        </row>
        <row r="1860">
          <cell r="C1860">
            <v>8834464</v>
          </cell>
          <cell r="D1860" t="str">
            <v>MORELOS TORRES EDWIN</v>
          </cell>
          <cell r="E1860" t="str">
            <v>REGULADOR DE TANQUEO</v>
          </cell>
          <cell r="G1860" t="str">
            <v>X</v>
          </cell>
          <cell r="M1860" t="str">
            <v>ENFERMEDAD GENERAL</v>
          </cell>
          <cell r="N1860">
            <v>9195441</v>
          </cell>
          <cell r="O1860" t="str">
            <v>SALUD TOTAL E.P.S.</v>
          </cell>
        </row>
        <row r="1861">
          <cell r="C1861">
            <v>9104112</v>
          </cell>
          <cell r="D1861" t="str">
            <v>MORELOS RUIZ JUAN CARLOS</v>
          </cell>
          <cell r="E1861" t="str">
            <v>OPERADOR DE PADRÓN</v>
          </cell>
          <cell r="F1861" t="str">
            <v>X</v>
          </cell>
          <cell r="M1861" t="str">
            <v>ACCIDENTE DE TRABAJO</v>
          </cell>
          <cell r="N1861">
            <v>860028947</v>
          </cell>
          <cell r="O1861" t="str">
            <v>ARL SURA</v>
          </cell>
        </row>
        <row r="1862">
          <cell r="C1862">
            <v>9104112</v>
          </cell>
          <cell r="D1862" t="str">
            <v>MORELOS RUIZ JUAN CARLOS</v>
          </cell>
          <cell r="E1862" t="str">
            <v>OPERADOR DE PADRÓN</v>
          </cell>
          <cell r="G1862" t="str">
            <v>X</v>
          </cell>
          <cell r="M1862" t="str">
            <v>ENFERMEDAD GENERAL</v>
          </cell>
          <cell r="N1862">
            <v>359351</v>
          </cell>
          <cell r="O1862" t="str">
            <v>SALUD TOTAL E.P.S.</v>
          </cell>
        </row>
        <row r="1863">
          <cell r="C1863">
            <v>9104112</v>
          </cell>
          <cell r="D1863" t="str">
            <v>MORELOS RUIZ JUAN CARLOS</v>
          </cell>
          <cell r="E1863" t="str">
            <v>OPERADOR DE PADRÓN</v>
          </cell>
          <cell r="G1863" t="str">
            <v>X</v>
          </cell>
          <cell r="M1863" t="str">
            <v>ENFERMEDAD GENERAL</v>
          </cell>
          <cell r="N1863">
            <v>356741</v>
          </cell>
          <cell r="O1863" t="str">
            <v>SALUD TOTAL E.P.S.</v>
          </cell>
        </row>
        <row r="1864">
          <cell r="C1864">
            <v>9104112</v>
          </cell>
          <cell r="D1864" t="str">
            <v>MORELOS RUIZ JUAN CARLOS</v>
          </cell>
          <cell r="E1864" t="str">
            <v>OPERADOR DE PADRÓN</v>
          </cell>
          <cell r="G1864" t="str">
            <v>X</v>
          </cell>
          <cell r="M1864" t="str">
            <v>ENFERMEDAD GENERAL</v>
          </cell>
          <cell r="N1864">
            <v>2360628</v>
          </cell>
          <cell r="O1864" t="str">
            <v>SALUD TOTAL E.P.S.</v>
          </cell>
        </row>
        <row r="1865">
          <cell r="C1865">
            <v>9104112</v>
          </cell>
          <cell r="D1865" t="str">
            <v>MORELOS RUIZ JUAN CARLOS</v>
          </cell>
          <cell r="E1865" t="str">
            <v>OPERADOR DE PADRÓN</v>
          </cell>
          <cell r="G1865" t="str">
            <v>X</v>
          </cell>
          <cell r="M1865" t="str">
            <v>ENFERMEDAD GENERAL</v>
          </cell>
          <cell r="N1865">
            <v>7666558</v>
          </cell>
          <cell r="O1865" t="str">
            <v>SALUD TOTAL E.P.S.</v>
          </cell>
        </row>
        <row r="1866">
          <cell r="C1866">
            <v>9104112</v>
          </cell>
          <cell r="D1866" t="str">
            <v>MORELOS RUIZ JUAN CARLOS</v>
          </cell>
          <cell r="E1866" t="str">
            <v>OPERADOR DE PADRÓN</v>
          </cell>
          <cell r="G1866" t="str">
            <v>X</v>
          </cell>
          <cell r="M1866" t="str">
            <v>ENFERMEDAD GENERAL</v>
          </cell>
          <cell r="N1866">
            <v>8877973</v>
          </cell>
          <cell r="O1866" t="str">
            <v>SALUD TOTAL E.P.S.</v>
          </cell>
        </row>
        <row r="1867">
          <cell r="C1867">
            <v>9104112</v>
          </cell>
          <cell r="D1867" t="str">
            <v>MORELOS RUIZ JUAN CARLOS</v>
          </cell>
          <cell r="E1867" t="str">
            <v>OPERADOR DE PADRÓN</v>
          </cell>
          <cell r="G1867" t="str">
            <v>X</v>
          </cell>
          <cell r="M1867" t="str">
            <v>ENFERMEDAD GENERAL</v>
          </cell>
          <cell r="N1867">
            <v>12952665</v>
          </cell>
          <cell r="O1867" t="str">
            <v>SALUD TOTAL E.P.S.</v>
          </cell>
        </row>
        <row r="1868">
          <cell r="C1868">
            <v>9104112</v>
          </cell>
          <cell r="D1868" t="str">
            <v>MORELOS RUIZ JUAN CARLOS</v>
          </cell>
          <cell r="E1868" t="str">
            <v>OPERADOR DE PADRÓN</v>
          </cell>
          <cell r="G1868" t="str">
            <v>X</v>
          </cell>
          <cell r="M1868" t="str">
            <v>ENFERMEDAD GENERAL</v>
          </cell>
          <cell r="N1868">
            <v>104531150</v>
          </cell>
          <cell r="O1868" t="str">
            <v>SALUD TOTAL E.P.S.</v>
          </cell>
        </row>
        <row r="1869">
          <cell r="C1869">
            <v>9104112</v>
          </cell>
          <cell r="D1869" t="str">
            <v>MORELOS RUIZ JUAN CARLOS</v>
          </cell>
          <cell r="E1869" t="str">
            <v>OPERADOR DE PADRÓN</v>
          </cell>
          <cell r="G1869" t="str">
            <v>X</v>
          </cell>
          <cell r="M1869" t="str">
            <v>ENFERMEDAD GENERAL</v>
          </cell>
          <cell r="N1869">
            <v>12830467</v>
          </cell>
          <cell r="O1869" t="str">
            <v>SALUD TOTAL E.P.S.</v>
          </cell>
        </row>
        <row r="1870">
          <cell r="C1870">
            <v>9104112</v>
          </cell>
          <cell r="D1870" t="str">
            <v>MORELOS RUIZ JUAN CARLOS</v>
          </cell>
          <cell r="E1870" t="str">
            <v>OPERADOR DE PADRÓN</v>
          </cell>
          <cell r="G1870" t="str">
            <v>X</v>
          </cell>
          <cell r="M1870" t="str">
            <v>ENFERMEDAD GENERAL</v>
          </cell>
          <cell r="N1870">
            <v>13276144</v>
          </cell>
          <cell r="O1870" t="str">
            <v>SALUD TOTAL E.P.S.</v>
          </cell>
        </row>
        <row r="1871">
          <cell r="C1871">
            <v>9104112</v>
          </cell>
          <cell r="D1871" t="str">
            <v>MORELOS RUIZ JUAN CARLOS</v>
          </cell>
          <cell r="E1871" t="str">
            <v>OPERADOR DE PADRÓN</v>
          </cell>
          <cell r="G1871" t="str">
            <v>X</v>
          </cell>
          <cell r="M1871" t="str">
            <v>ENFERMEDAD GENERAL</v>
          </cell>
          <cell r="N1871">
            <v>17327104</v>
          </cell>
          <cell r="O1871" t="str">
            <v>SALUD TOTAL E.P.S.</v>
          </cell>
        </row>
        <row r="1872">
          <cell r="C1872">
            <v>9104112</v>
          </cell>
          <cell r="D1872" t="str">
            <v>MORELOS RUIZ JUAN CARLOS</v>
          </cell>
          <cell r="E1872" t="str">
            <v>OPERADOR DE PADRÓN</v>
          </cell>
          <cell r="G1872" t="str">
            <v>x</v>
          </cell>
          <cell r="M1872" t="str">
            <v>ENFERMEDAD GENERAL</v>
          </cell>
          <cell r="N1872">
            <v>178437460</v>
          </cell>
          <cell r="O1872" t="str">
            <v>SALUD TOTAL E.P.S.</v>
          </cell>
        </row>
        <row r="1873">
          <cell r="C1873">
            <v>9104112</v>
          </cell>
          <cell r="D1873" t="str">
            <v>MORELOS RUIZ JUAN CARLOS</v>
          </cell>
          <cell r="E1873" t="str">
            <v>OPERADOR DE PADRÓN</v>
          </cell>
          <cell r="G1873" t="str">
            <v>X</v>
          </cell>
          <cell r="M1873" t="str">
            <v>ENFERMEDAD GENERAL</v>
          </cell>
          <cell r="N1873">
            <v>18056838</v>
          </cell>
          <cell r="O1873" t="str">
            <v>SALUD TOTAL E.P.S.</v>
          </cell>
        </row>
        <row r="1874">
          <cell r="C1874">
            <v>1048603029</v>
          </cell>
          <cell r="D1874" t="str">
            <v>MORE MORALES JHONATTAN</v>
          </cell>
          <cell r="E1874" t="str">
            <v>AUDITOR VIAL</v>
          </cell>
          <cell r="G1874" t="str">
            <v>X</v>
          </cell>
          <cell r="M1874" t="str">
            <v>ENFERMEDAD GENERAL</v>
          </cell>
          <cell r="N1874">
            <v>20491</v>
          </cell>
          <cell r="O1874" t="str">
            <v>NUEVA E.P.S</v>
          </cell>
        </row>
        <row r="1875">
          <cell r="C1875">
            <v>1048603029</v>
          </cell>
          <cell r="D1875" t="str">
            <v>MORE MORALES JHONATTAN</v>
          </cell>
          <cell r="E1875" t="str">
            <v>AUDITOR VIAL</v>
          </cell>
          <cell r="G1875" t="str">
            <v>X</v>
          </cell>
          <cell r="M1875" t="str">
            <v>ENFERMEDAD GENERAL</v>
          </cell>
          <cell r="N1875">
            <v>602230236</v>
          </cell>
          <cell r="O1875" t="str">
            <v>NUEVA E.P.S</v>
          </cell>
        </row>
        <row r="1876">
          <cell r="C1876">
            <v>1048603029</v>
          </cell>
          <cell r="D1876" t="str">
            <v>MORE MORALES JHONATTAN</v>
          </cell>
          <cell r="E1876" t="str">
            <v>AUDITOR VIAL</v>
          </cell>
          <cell r="G1876" t="str">
            <v>X</v>
          </cell>
          <cell r="M1876" t="str">
            <v>ENFERMEDAD GENERAL</v>
          </cell>
          <cell r="N1876">
            <v>602239800</v>
          </cell>
          <cell r="O1876" t="str">
            <v>NUEVA E.P.S</v>
          </cell>
        </row>
        <row r="1877">
          <cell r="C1877">
            <v>1047386152</v>
          </cell>
          <cell r="D1877" t="str">
            <v>MORALES SANDON MARCOS FIDEL</v>
          </cell>
          <cell r="E1877" t="str">
            <v>OPERADOR DE PATIO</v>
          </cell>
          <cell r="G1877" t="str">
            <v>X</v>
          </cell>
          <cell r="M1877" t="str">
            <v>ENFERMEDAD GENERAL</v>
          </cell>
          <cell r="N1877" t="str">
            <v>NT</v>
          </cell>
          <cell r="O1877" t="str">
            <v>SANITAS E.P.S</v>
          </cell>
        </row>
        <row r="1878">
          <cell r="C1878">
            <v>1047386152</v>
          </cell>
          <cell r="D1878" t="str">
            <v>MORALES SANDON MARCOS FIDEL</v>
          </cell>
          <cell r="E1878" t="str">
            <v>OPERADOR DE PATIO</v>
          </cell>
          <cell r="G1878" t="str">
            <v>X</v>
          </cell>
          <cell r="M1878" t="str">
            <v>ENFERMEDAD GENERAL</v>
          </cell>
          <cell r="N1878" t="str">
            <v>NT</v>
          </cell>
          <cell r="O1878" t="str">
            <v>ARL SURA</v>
          </cell>
        </row>
        <row r="1879">
          <cell r="C1879">
            <v>1047386152</v>
          </cell>
          <cell r="D1879" t="str">
            <v>MORALES SANDON MARCOS FIDEL</v>
          </cell>
          <cell r="E1879" t="str">
            <v>OPERADOR DE PATIO</v>
          </cell>
          <cell r="G1879" t="str">
            <v>X</v>
          </cell>
          <cell r="M1879" t="str">
            <v>ENFERMEDAD GENERAL</v>
          </cell>
          <cell r="N1879">
            <v>7255231</v>
          </cell>
          <cell r="O1879" t="str">
            <v>SANITAS E.P.S</v>
          </cell>
        </row>
        <row r="1880">
          <cell r="C1880">
            <v>1047386152</v>
          </cell>
          <cell r="D1880" t="str">
            <v>MORALES SANDON MARCOS FIDEL</v>
          </cell>
          <cell r="E1880" t="str">
            <v>OPERADOR DE PATIO</v>
          </cell>
          <cell r="G1880" t="str">
            <v>X</v>
          </cell>
          <cell r="M1880" t="str">
            <v>ENFERMEDAD GENERAL</v>
          </cell>
          <cell r="N1880">
            <v>7682002</v>
          </cell>
          <cell r="O1880" t="str">
            <v>SANITAS E.P.S</v>
          </cell>
        </row>
        <row r="1881">
          <cell r="C1881">
            <v>1047386152</v>
          </cell>
          <cell r="D1881" t="str">
            <v>MORALES SANDON MARCOS FIDEL</v>
          </cell>
          <cell r="E1881" t="str">
            <v>OPERADOR DE PATIO</v>
          </cell>
          <cell r="G1881" t="str">
            <v>X</v>
          </cell>
          <cell r="M1881" t="str">
            <v>ENFERMEDAD GENERAL</v>
          </cell>
          <cell r="N1881" t="str">
            <v>NT</v>
          </cell>
          <cell r="O1881" t="str">
            <v>ARL SURA</v>
          </cell>
        </row>
        <row r="1882">
          <cell r="C1882">
            <v>1047386152</v>
          </cell>
          <cell r="D1882" t="str">
            <v>MORALES SANDON MARCOS FIDEL</v>
          </cell>
          <cell r="E1882" t="str">
            <v>OPERADOR DE PATIO</v>
          </cell>
          <cell r="G1882" t="str">
            <v>X</v>
          </cell>
          <cell r="M1882" t="str">
            <v>ENFERMEDAD GENERAL</v>
          </cell>
          <cell r="N1882">
            <v>13027</v>
          </cell>
          <cell r="O1882" t="str">
            <v>SANITAS E.P.S</v>
          </cell>
        </row>
        <row r="1883">
          <cell r="C1883">
            <v>1047386152</v>
          </cell>
          <cell r="D1883" t="str">
            <v>MORALES SANDON MARCOS FIDEL</v>
          </cell>
          <cell r="E1883" t="str">
            <v>OPERADOR DE PATIO</v>
          </cell>
          <cell r="G1883" t="str">
            <v>X</v>
          </cell>
          <cell r="M1883" t="str">
            <v>ENFERMEDAD GENERAL</v>
          </cell>
          <cell r="N1883">
            <v>13027</v>
          </cell>
          <cell r="O1883" t="str">
            <v>SANITAS E.P.S</v>
          </cell>
        </row>
        <row r="1884">
          <cell r="C1884">
            <v>1047459040</v>
          </cell>
          <cell r="D1884" t="str">
            <v>MORALES CORTINA ADOLFO JESUS</v>
          </cell>
          <cell r="E1884" t="str">
            <v>OPERADOR DE BUSETÓN</v>
          </cell>
          <cell r="G1884" t="str">
            <v>X</v>
          </cell>
          <cell r="M1884" t="str">
            <v>ENFERMEDAD GENERAL</v>
          </cell>
          <cell r="N1884">
            <v>17508877</v>
          </cell>
          <cell r="O1884" t="str">
            <v>SALUD TOTAL E.P.S.</v>
          </cell>
        </row>
        <row r="1885">
          <cell r="C1885">
            <v>1047459040</v>
          </cell>
          <cell r="D1885" t="str">
            <v>MORALES CORTINA ADOLFO JESUS</v>
          </cell>
          <cell r="E1885" t="str">
            <v>OPERADOR DE BUSETÓN</v>
          </cell>
          <cell r="G1885" t="str">
            <v>X</v>
          </cell>
          <cell r="M1885" t="str">
            <v>ENFERMEDAD GENERAL</v>
          </cell>
          <cell r="N1885">
            <v>143052737</v>
          </cell>
          <cell r="O1885" t="str">
            <v>SALUD TOTAL E.P.S.</v>
          </cell>
        </row>
        <row r="1886">
          <cell r="C1886">
            <v>1143325774</v>
          </cell>
          <cell r="D1886" t="str">
            <v>MONTES SAYAS EMER ALFONSO</v>
          </cell>
          <cell r="E1886" t="str">
            <v>OPERADOR DE PADRÓN</v>
          </cell>
          <cell r="G1886" t="str">
            <v>X</v>
          </cell>
          <cell r="M1886" t="str">
            <v>ENFERMEDAD GENERAL</v>
          </cell>
          <cell r="N1886" t="str">
            <v>NT</v>
          </cell>
          <cell r="O1886" t="str">
            <v>COOSALUD ESS EPS -S</v>
          </cell>
        </row>
        <row r="1887">
          <cell r="C1887">
            <v>1143325774</v>
          </cell>
          <cell r="D1887" t="str">
            <v>MONTES SAYAS EMER ALFONSO</v>
          </cell>
          <cell r="E1887" t="str">
            <v>OPERADOR DE PADRÓN</v>
          </cell>
          <cell r="G1887" t="str">
            <v>X</v>
          </cell>
          <cell r="M1887" t="str">
            <v>ENFERMEDAD GENERAL</v>
          </cell>
          <cell r="N1887" t="str">
            <v>0-38866155</v>
          </cell>
          <cell r="O1887" t="str">
            <v>SURA E.P.S.</v>
          </cell>
        </row>
        <row r="1888">
          <cell r="C1888">
            <v>1143325774</v>
          </cell>
          <cell r="D1888" t="str">
            <v>MONTES SAYAS EMER ALFONSO</v>
          </cell>
          <cell r="E1888" t="str">
            <v>OPERADOR DE PADRÓN</v>
          </cell>
          <cell r="G1888" t="str">
            <v>X</v>
          </cell>
          <cell r="M1888" t="str">
            <v>ENFERMEDAD GENERAL</v>
          </cell>
          <cell r="N1888" t="str">
            <v>0-38866156</v>
          </cell>
          <cell r="O1888" t="str">
            <v>SURA E.P.S.</v>
          </cell>
        </row>
        <row r="1889">
          <cell r="C1889">
            <v>15703994</v>
          </cell>
          <cell r="D1889" t="str">
            <v>MONTES HERRERA WILSON JAVIER</v>
          </cell>
          <cell r="E1889" t="str">
            <v>OPERADOR DE PADRÓN</v>
          </cell>
          <cell r="G1889" t="str">
            <v>X</v>
          </cell>
          <cell r="M1889" t="str">
            <v>ENFERMEDAD GENERAL</v>
          </cell>
          <cell r="N1889">
            <v>5870859</v>
          </cell>
          <cell r="O1889" t="str">
            <v>SALUD TOTAL E.P.S.</v>
          </cell>
        </row>
        <row r="1890">
          <cell r="C1890">
            <v>15703994</v>
          </cell>
          <cell r="D1890" t="str">
            <v>MONTES HERRERA WILSON JAVIER</v>
          </cell>
          <cell r="E1890" t="str">
            <v>OPERADOR DE PADRÓN</v>
          </cell>
          <cell r="G1890" t="str">
            <v>X</v>
          </cell>
          <cell r="M1890" t="str">
            <v>ENFERMEDAD GENERAL</v>
          </cell>
          <cell r="N1890">
            <v>5644413</v>
          </cell>
          <cell r="O1890" t="str">
            <v>SALUD TOTAL E.P.S.</v>
          </cell>
        </row>
        <row r="1891">
          <cell r="C1891">
            <v>15703994</v>
          </cell>
          <cell r="D1891" t="str">
            <v>MONTES HERRERA WILSON JAVIER</v>
          </cell>
          <cell r="E1891" t="str">
            <v>OPERADOR DE PADRÓN</v>
          </cell>
          <cell r="G1891" t="str">
            <v>X</v>
          </cell>
          <cell r="M1891" t="str">
            <v>ENFERMEDAD GENERAL</v>
          </cell>
          <cell r="N1891">
            <v>70523735</v>
          </cell>
          <cell r="O1891" t="str">
            <v>SALUD TOTAL E.P.S.</v>
          </cell>
        </row>
        <row r="1892">
          <cell r="C1892">
            <v>15703994</v>
          </cell>
          <cell r="D1892" t="str">
            <v>MONTES HERRERA WILSON JAVIER</v>
          </cell>
          <cell r="E1892" t="str">
            <v>OPERADOR DE PADRÓN</v>
          </cell>
          <cell r="G1892" t="str">
            <v>X</v>
          </cell>
          <cell r="M1892" t="str">
            <v>ENFERMEDAD GENERAL</v>
          </cell>
          <cell r="N1892">
            <v>10264788</v>
          </cell>
          <cell r="O1892" t="str">
            <v>SALUD TOTAL E.P.S.</v>
          </cell>
        </row>
        <row r="1893">
          <cell r="C1893">
            <v>15703994</v>
          </cell>
          <cell r="D1893" t="str">
            <v>MONTES HERRERA WILSON JAVIER</v>
          </cell>
          <cell r="E1893" t="str">
            <v>OPERADOR DE PADRÓN</v>
          </cell>
          <cell r="G1893" t="str">
            <v>X</v>
          </cell>
          <cell r="M1893" t="str">
            <v>ENFERMEDAD GENERAL</v>
          </cell>
          <cell r="N1893">
            <v>14429868</v>
          </cell>
          <cell r="O1893" t="str">
            <v>SALUD TOTAL E.P.S.</v>
          </cell>
        </row>
        <row r="1894">
          <cell r="C1894">
            <v>1047428192</v>
          </cell>
          <cell r="D1894" t="str">
            <v>MONTERO JIMENEZ YEISON</v>
          </cell>
          <cell r="E1894" t="str">
            <v>OPERADOR DE PADRÓN</v>
          </cell>
          <cell r="G1894" t="str">
            <v>X</v>
          </cell>
          <cell r="M1894" t="str">
            <v>ENFERMEDAD GENERAL</v>
          </cell>
          <cell r="N1894">
            <v>12452278</v>
          </cell>
          <cell r="O1894" t="str">
            <v>SALUD TOTAL E.P.S.</v>
          </cell>
        </row>
        <row r="1895">
          <cell r="C1895">
            <v>1047428192</v>
          </cell>
          <cell r="D1895" t="str">
            <v>MONTERO JIMENEZ YEISON</v>
          </cell>
          <cell r="E1895" t="str">
            <v>OPERADOR DE PADRÓN</v>
          </cell>
          <cell r="G1895" t="str">
            <v>X</v>
          </cell>
          <cell r="M1895" t="str">
            <v>ENFERMEDAD GENERAL</v>
          </cell>
          <cell r="N1895">
            <v>16122708</v>
          </cell>
          <cell r="O1895" t="str">
            <v>SALUD TOTAL E.P.S.</v>
          </cell>
        </row>
        <row r="1896">
          <cell r="C1896">
            <v>1047428192</v>
          </cell>
          <cell r="D1896" t="str">
            <v>MONTERO JIMENEZ YEISON</v>
          </cell>
          <cell r="E1896" t="str">
            <v>OPERADOR DE PADRÓN</v>
          </cell>
          <cell r="G1896" t="str">
            <v>X</v>
          </cell>
          <cell r="M1896" t="str">
            <v>ENFERMEDAD GENERAL</v>
          </cell>
          <cell r="N1896">
            <v>177339112</v>
          </cell>
          <cell r="O1896" t="str">
            <v>SALUD TOTAL E.P.S.</v>
          </cell>
        </row>
        <row r="1897">
          <cell r="C1897">
            <v>1047428192</v>
          </cell>
          <cell r="D1897" t="str">
            <v>MONTERO JIMENEZ YEISON</v>
          </cell>
          <cell r="E1897" t="str">
            <v>OPERADOR DE PADRÓN</v>
          </cell>
          <cell r="G1897" t="str">
            <v>x</v>
          </cell>
          <cell r="M1897" t="str">
            <v>ENFERMEDAD GENERAL</v>
          </cell>
          <cell r="N1897">
            <v>177319247</v>
          </cell>
          <cell r="O1897" t="str">
            <v>SALUD TOTAL E.P.S.</v>
          </cell>
        </row>
        <row r="1898">
          <cell r="C1898">
            <v>1047428192</v>
          </cell>
          <cell r="D1898" t="str">
            <v>MONTERO JIMENEZ YEISON</v>
          </cell>
          <cell r="E1898" t="str">
            <v>OPERADOR DE PADRÓN</v>
          </cell>
          <cell r="G1898" t="str">
            <v>X</v>
          </cell>
          <cell r="M1898" t="str">
            <v>ENFERMEDAD GENERAL</v>
          </cell>
          <cell r="N1898" t="str">
            <v>EPS002</v>
          </cell>
          <cell r="O1898" t="str">
            <v>SALUD TOTAL E.P.S.</v>
          </cell>
        </row>
        <row r="1899">
          <cell r="C1899">
            <v>73571560</v>
          </cell>
          <cell r="D1899" t="str">
            <v>MONTAÑO MARTINEZ EDUARDO ENRIQUE</v>
          </cell>
          <cell r="E1899" t="str">
            <v>OPERADOR DE PADRÓN</v>
          </cell>
          <cell r="G1899" t="str">
            <v>X</v>
          </cell>
          <cell r="M1899" t="str">
            <v>ENFERMEDAD GENERAL</v>
          </cell>
          <cell r="N1899" t="str">
            <v>NT</v>
          </cell>
          <cell r="O1899" t="str">
            <v>COOSALUD ESS EPS -S</v>
          </cell>
        </row>
        <row r="1900">
          <cell r="C1900">
            <v>73571560</v>
          </cell>
          <cell r="D1900" t="str">
            <v>MONTAÑO MARTINEZ EDUARDO ENRIQUE</v>
          </cell>
          <cell r="E1900" t="str">
            <v>OPERADOR DE PADRÓN</v>
          </cell>
          <cell r="G1900" t="str">
            <v>X</v>
          </cell>
          <cell r="M1900" t="str">
            <v>ENFERMEDAD GENERAL</v>
          </cell>
          <cell r="N1900">
            <v>9319817</v>
          </cell>
          <cell r="O1900" t="str">
            <v>SALUD TOTAL E.P.S.</v>
          </cell>
        </row>
        <row r="1901">
          <cell r="C1901">
            <v>73571560</v>
          </cell>
          <cell r="D1901" t="str">
            <v>MONTAÑO MARTINEZ EDUARDO ENRIQUE</v>
          </cell>
          <cell r="E1901" t="str">
            <v>OPERADOR DE PADRÓN</v>
          </cell>
          <cell r="G1901" t="str">
            <v>X</v>
          </cell>
          <cell r="M1901" t="str">
            <v>ENFERMEDAD GENERAL</v>
          </cell>
          <cell r="N1901">
            <v>16101612</v>
          </cell>
          <cell r="O1901" t="str">
            <v>SALUD TOTAL E.P.S.</v>
          </cell>
        </row>
        <row r="1902">
          <cell r="C1902">
            <v>1063075845</v>
          </cell>
          <cell r="D1902" t="str">
            <v>MONTALVO NISPERUZA FIDEL ANGEL</v>
          </cell>
          <cell r="E1902" t="str">
            <v>OPERADOR DE PADRÓN</v>
          </cell>
          <cell r="G1902" t="str">
            <v>X</v>
          </cell>
          <cell r="M1902" t="str">
            <v>ENFERMEDAD GENERAL</v>
          </cell>
          <cell r="N1902" t="str">
            <v>NA</v>
          </cell>
          <cell r="O1902" t="str">
            <v>FAMISANAR E.P.S</v>
          </cell>
        </row>
        <row r="1903">
          <cell r="C1903">
            <v>1063075845</v>
          </cell>
          <cell r="D1903" t="str">
            <v>MONTALVO NISPERUZA FIDEL ANGEL</v>
          </cell>
          <cell r="E1903" t="str">
            <v>OPERADOR DE PADRÓN</v>
          </cell>
          <cell r="G1903" t="str">
            <v>X</v>
          </cell>
          <cell r="M1903" t="str">
            <v>ENFERMEDAD GENERAL</v>
          </cell>
          <cell r="N1903">
            <v>3070224</v>
          </cell>
          <cell r="O1903" t="str">
            <v>FAMISANAR E.P.S</v>
          </cell>
        </row>
        <row r="1904">
          <cell r="C1904">
            <v>1063075845</v>
          </cell>
          <cell r="D1904" t="str">
            <v>MONTALVO NISPERUZA FIDEL ANGEL</v>
          </cell>
          <cell r="E1904" t="str">
            <v>OPERADOR DE PADRÓN</v>
          </cell>
          <cell r="G1904" t="str">
            <v>X</v>
          </cell>
          <cell r="M1904" t="str">
            <v>ENFERMEDAD GENERAL</v>
          </cell>
          <cell r="N1904" t="str">
            <v>NT</v>
          </cell>
          <cell r="O1904" t="str">
            <v>FAMISANAR E.P.S</v>
          </cell>
        </row>
        <row r="1905">
          <cell r="C1905">
            <v>1063075845</v>
          </cell>
          <cell r="D1905" t="str">
            <v>MONTALVO NISPERUZA FIDEL ANGEL</v>
          </cell>
          <cell r="E1905" t="str">
            <v>OPERADOR DE PADRÓN</v>
          </cell>
          <cell r="G1905" t="str">
            <v>X</v>
          </cell>
          <cell r="M1905" t="str">
            <v>ENFERMEDAD GENERAL</v>
          </cell>
          <cell r="N1905">
            <v>3099143</v>
          </cell>
          <cell r="O1905" t="str">
            <v>FAMISANAR E.P.S</v>
          </cell>
        </row>
        <row r="1906">
          <cell r="C1906">
            <v>1063075845</v>
          </cell>
          <cell r="D1906" t="str">
            <v>MONTALVO NISPERUZA FIDEL ANGEL</v>
          </cell>
          <cell r="E1906" t="str">
            <v>OPERADOR DE PADRÓN</v>
          </cell>
          <cell r="G1906" t="str">
            <v>X</v>
          </cell>
          <cell r="M1906" t="str">
            <v>ENFERMEDAD GENERAL</v>
          </cell>
          <cell r="N1906">
            <v>3142495</v>
          </cell>
          <cell r="O1906" t="str">
            <v>FAMISANAR E.P.S</v>
          </cell>
        </row>
        <row r="1907">
          <cell r="C1907">
            <v>1063075845</v>
          </cell>
          <cell r="D1907" t="str">
            <v>MONTALVO NISPERUZA FIDEL ANGEL</v>
          </cell>
          <cell r="E1907" t="str">
            <v>OPERADOR DE PADRÓN</v>
          </cell>
          <cell r="G1907" t="str">
            <v>X</v>
          </cell>
          <cell r="M1907" t="str">
            <v>ENFERMEDAD GENERAL</v>
          </cell>
          <cell r="N1907">
            <v>3153227</v>
          </cell>
          <cell r="O1907" t="str">
            <v>EPS-S CAJACOPI</v>
          </cell>
        </row>
        <row r="1908">
          <cell r="C1908">
            <v>1063075845</v>
          </cell>
          <cell r="D1908" t="str">
            <v>MONTALVO NISPERUZA FIDEL ANGEL</v>
          </cell>
          <cell r="E1908" t="str">
            <v>OPERADOR DE PADRÓN</v>
          </cell>
          <cell r="G1908" t="str">
            <v>X</v>
          </cell>
          <cell r="M1908" t="str">
            <v>ENFERMEDAD GENERAL</v>
          </cell>
          <cell r="N1908">
            <v>8473902</v>
          </cell>
          <cell r="O1908" t="str">
            <v>EPS-S CAJACOPI</v>
          </cell>
        </row>
        <row r="1909">
          <cell r="C1909">
            <v>1063075845</v>
          </cell>
          <cell r="D1909" t="str">
            <v>MONTALVO NISPERUZA FIDEL ANGEL</v>
          </cell>
          <cell r="E1909" t="str">
            <v>OPERADOR DE PADRÓN</v>
          </cell>
          <cell r="G1909" t="str">
            <v>X</v>
          </cell>
          <cell r="M1909" t="str">
            <v>ENFERMEDAD GENERAL</v>
          </cell>
          <cell r="N1909" t="str">
            <v>NT</v>
          </cell>
          <cell r="O1909" t="str">
            <v>FAMISANAR E.P.S</v>
          </cell>
        </row>
        <row r="1910">
          <cell r="C1910">
            <v>1063075845</v>
          </cell>
          <cell r="D1910" t="str">
            <v>MONTALVO NISPERUZA FIDEL ANGEL</v>
          </cell>
          <cell r="E1910" t="str">
            <v>OPERADOR DE PADRÓN</v>
          </cell>
          <cell r="G1910" t="str">
            <v>X</v>
          </cell>
          <cell r="M1910" t="str">
            <v>ENFERMEDAD GENERAL</v>
          </cell>
          <cell r="N1910" t="str">
            <v>N/T</v>
          </cell>
          <cell r="O1910" t="str">
            <v>FAMISANAR E.P.S</v>
          </cell>
        </row>
        <row r="1911">
          <cell r="C1911">
            <v>1063075845</v>
          </cell>
          <cell r="D1911" t="str">
            <v>MONTALVO NISPERUZA FIDEL ANGEL</v>
          </cell>
          <cell r="E1911" t="str">
            <v>OPERADOR DE PADRÓN</v>
          </cell>
          <cell r="G1911" t="str">
            <v>X</v>
          </cell>
          <cell r="M1911" t="str">
            <v>ENFERMEDAD GENERAL</v>
          </cell>
          <cell r="N1911">
            <v>3252296</v>
          </cell>
          <cell r="O1911" t="str">
            <v>FAMISANAR E.P.S</v>
          </cell>
        </row>
        <row r="1912">
          <cell r="C1912">
            <v>1063075845</v>
          </cell>
          <cell r="D1912" t="str">
            <v>MONTALVO NISPERUZA FIDEL ANGEL</v>
          </cell>
          <cell r="E1912" t="str">
            <v>OPERADOR DE PADRÓN</v>
          </cell>
          <cell r="G1912" t="str">
            <v>X</v>
          </cell>
          <cell r="M1912" t="str">
            <v>ENFERMEDAD GENERAL</v>
          </cell>
          <cell r="N1912" t="str">
            <v>NT</v>
          </cell>
          <cell r="O1912" t="str">
            <v>FAMISANAR E.P.S</v>
          </cell>
        </row>
        <row r="1913">
          <cell r="C1913">
            <v>1047429646</v>
          </cell>
          <cell r="D1913" t="str">
            <v>MONTALVO BALCEIRO CARLOS MARIO</v>
          </cell>
          <cell r="E1913" t="str">
            <v>OPERADOR DE BUSETÓN</v>
          </cell>
          <cell r="G1913" t="str">
            <v>X</v>
          </cell>
          <cell r="M1913" t="str">
            <v>ENFERMEDAD GENERAL</v>
          </cell>
          <cell r="N1913" t="str">
            <v>NT</v>
          </cell>
          <cell r="O1913" t="str">
            <v>COOSALUD ESS EPS -S</v>
          </cell>
        </row>
        <row r="1914">
          <cell r="C1914">
            <v>1047429646</v>
          </cell>
          <cell r="D1914" t="str">
            <v>MONTALVO BALCEIRO CARLOS MARIO</v>
          </cell>
          <cell r="E1914" t="str">
            <v>OPERADOR DE BUSETÓN</v>
          </cell>
          <cell r="G1914" t="str">
            <v>X</v>
          </cell>
          <cell r="M1914" t="str">
            <v>ENFERMEDAD GENERAL</v>
          </cell>
          <cell r="N1914" t="str">
            <v>NT</v>
          </cell>
          <cell r="O1914" t="str">
            <v>COOSALUD ESS EPS -S</v>
          </cell>
        </row>
        <row r="1915">
          <cell r="C1915">
            <v>1047429646</v>
          </cell>
          <cell r="D1915" t="str">
            <v>MONTALVO BALCEIRO CARLOS MARIO</v>
          </cell>
          <cell r="E1915" t="str">
            <v>OPERADOR DE BUSETÓN</v>
          </cell>
          <cell r="G1915" t="str">
            <v>X</v>
          </cell>
          <cell r="M1915" t="str">
            <v>ENFERMEDAD GENERAL</v>
          </cell>
          <cell r="N1915" t="str">
            <v>NT</v>
          </cell>
          <cell r="O1915" t="str">
            <v>COOSALUD ESS EPS -S</v>
          </cell>
        </row>
        <row r="1916">
          <cell r="C1916">
            <v>1047429646</v>
          </cell>
          <cell r="D1916" t="str">
            <v>MONTALVO BALCEIRO CARLOS MARIO</v>
          </cell>
          <cell r="E1916" t="str">
            <v>OPERADOR DE BUSETÓN</v>
          </cell>
          <cell r="G1916" t="str">
            <v>X</v>
          </cell>
          <cell r="M1916" t="str">
            <v>ENFERMEDAD GENERAL</v>
          </cell>
          <cell r="N1916" t="str">
            <v>NT</v>
          </cell>
          <cell r="O1916" t="str">
            <v>COOSALUD ESS EPS -S</v>
          </cell>
        </row>
        <row r="1917">
          <cell r="C1917">
            <v>1047429646</v>
          </cell>
          <cell r="D1917" t="str">
            <v>MONTALVO BALCEIRO CARLOS MARIO</v>
          </cell>
          <cell r="E1917" t="str">
            <v>OPERADOR DE BUSETÓN</v>
          </cell>
          <cell r="G1917" t="str">
            <v>X</v>
          </cell>
          <cell r="M1917" t="str">
            <v>ENFERMEDAD GENERAL</v>
          </cell>
          <cell r="N1917" t="str">
            <v>NT</v>
          </cell>
          <cell r="O1917" t="str">
            <v>COOSALUD ESS EPS -S</v>
          </cell>
        </row>
        <row r="1918">
          <cell r="C1918">
            <v>73577556</v>
          </cell>
          <cell r="D1918" t="str">
            <v>MONROY FUENTES JULIAN</v>
          </cell>
          <cell r="E1918" t="str">
            <v>OPERADOR DE PADRÓN</v>
          </cell>
          <cell r="G1918" t="str">
            <v>X</v>
          </cell>
          <cell r="M1918" t="str">
            <v>ENFERMEDAD GENERAL</v>
          </cell>
          <cell r="N1918">
            <v>25795</v>
          </cell>
          <cell r="O1918" t="str">
            <v>COOSALUD ESS EPS -S</v>
          </cell>
        </row>
        <row r="1919">
          <cell r="C1919">
            <v>73577556</v>
          </cell>
          <cell r="D1919" t="str">
            <v>MONROY FUENTES JULIAN</v>
          </cell>
          <cell r="E1919" t="str">
            <v>OPERADOR DE PADRÓN</v>
          </cell>
          <cell r="G1919" t="str">
            <v>X</v>
          </cell>
          <cell r="M1919" t="str">
            <v>ENFERMEDAD GENERAL</v>
          </cell>
          <cell r="N1919">
            <v>28093</v>
          </cell>
          <cell r="O1919" t="str">
            <v>COOSALUD ESS EPS -S</v>
          </cell>
        </row>
        <row r="1920">
          <cell r="C1920">
            <v>73577556</v>
          </cell>
          <cell r="D1920" t="str">
            <v>MONROY FUENTES JULIAN</v>
          </cell>
          <cell r="E1920" t="str">
            <v>OPERADOR DE PADRÓN</v>
          </cell>
          <cell r="G1920" t="str">
            <v>X</v>
          </cell>
          <cell r="M1920" t="str">
            <v>ENFERMEDAD GENERAL</v>
          </cell>
          <cell r="N1920">
            <v>28108</v>
          </cell>
          <cell r="O1920" t="str">
            <v>COOSALUD ESS EPS -S</v>
          </cell>
        </row>
        <row r="1921">
          <cell r="C1921">
            <v>74282599</v>
          </cell>
          <cell r="D1921" t="str">
            <v>MOLINA SANTAMARIA EDWIN FERNANDO</v>
          </cell>
          <cell r="E1921" t="str">
            <v>GERENTE DE MANTENIMIENTO</v>
          </cell>
          <cell r="G1921" t="str">
            <v>X</v>
          </cell>
          <cell r="M1921" t="str">
            <v>ENFERMEDAD GENERAL</v>
          </cell>
          <cell r="N1921" t="str">
            <v>NT</v>
          </cell>
          <cell r="O1921" t="str">
            <v>FAMISANAR E.P.S</v>
          </cell>
        </row>
        <row r="1922">
          <cell r="C1922">
            <v>1047400937</v>
          </cell>
          <cell r="D1922" t="str">
            <v>MIRANDA PINILLA ENDER EDUARDO</v>
          </cell>
          <cell r="E1922" t="str">
            <v>OPERADOR DE BUSETÓN</v>
          </cell>
          <cell r="G1922" t="str">
            <v>X</v>
          </cell>
          <cell r="M1922" t="str">
            <v>ENFERMEDAD GENERAL</v>
          </cell>
          <cell r="N1922" t="str">
            <v>NT</v>
          </cell>
          <cell r="O1922" t="str">
            <v>SALUD TOTAL E.P.S.</v>
          </cell>
        </row>
        <row r="1923">
          <cell r="C1923">
            <v>7919173</v>
          </cell>
          <cell r="D1923" t="str">
            <v>MIRANDA HERRERA FREDYS DE JESUS</v>
          </cell>
          <cell r="E1923" t="str">
            <v>OPERADOR DE PADRÓN</v>
          </cell>
          <cell r="G1923" t="str">
            <v>X</v>
          </cell>
          <cell r="M1923" t="str">
            <v>ENFERMEDAD GENERAL</v>
          </cell>
          <cell r="N1923">
            <v>26394377</v>
          </cell>
          <cell r="O1923" t="str">
            <v>SURA E.P.S.</v>
          </cell>
        </row>
        <row r="1924">
          <cell r="C1924">
            <v>7919173</v>
          </cell>
          <cell r="D1924" t="str">
            <v>MIRANDA HERRERA FREDYS DE JESUS</v>
          </cell>
          <cell r="E1924" t="str">
            <v>OPERADOR DE PADRÓN</v>
          </cell>
          <cell r="G1924" t="str">
            <v>X</v>
          </cell>
          <cell r="M1924" t="str">
            <v>ENFERMEDAD GENERAL</v>
          </cell>
          <cell r="N1924">
            <v>26479803</v>
          </cell>
          <cell r="O1924" t="str">
            <v>SURA E.P.S.</v>
          </cell>
        </row>
        <row r="1925">
          <cell r="C1925">
            <v>73185342</v>
          </cell>
          <cell r="D1925" t="str">
            <v>MIRANDA BUENDIA EFRAIN</v>
          </cell>
          <cell r="E1925" t="str">
            <v>OPERADOR DE PADRÓN</v>
          </cell>
          <cell r="G1925" t="str">
            <v>X</v>
          </cell>
          <cell r="M1925" t="str">
            <v>ENFERMEDAD GENERAL</v>
          </cell>
          <cell r="N1925">
            <v>13922633</v>
          </cell>
          <cell r="O1925" t="str">
            <v>SALUD TOTAL E.P.S.</v>
          </cell>
        </row>
        <row r="1926">
          <cell r="C1926">
            <v>73167217</v>
          </cell>
          <cell r="D1926" t="str">
            <v>MIELES ALMANZA WILLIAM</v>
          </cell>
          <cell r="E1926" t="str">
            <v>OPERADOR DE PADRÓN</v>
          </cell>
          <cell r="G1926" t="str">
            <v>X</v>
          </cell>
          <cell r="M1926" t="str">
            <v>ENFERMEDAD GENERAL</v>
          </cell>
          <cell r="N1926">
            <v>180042870</v>
          </cell>
          <cell r="O1926" t="str">
            <v>SALUD TOTAL E.P.S.</v>
          </cell>
        </row>
        <row r="1927">
          <cell r="C1927">
            <v>73167217</v>
          </cell>
          <cell r="D1927" t="str">
            <v>MIELES ALMANZA WILLIAM</v>
          </cell>
          <cell r="E1927" t="str">
            <v>OPERADOR DE PADRÓN</v>
          </cell>
          <cell r="G1927" t="str">
            <v>X</v>
          </cell>
          <cell r="M1927" t="str">
            <v>ENFERMEDAD GENERAL</v>
          </cell>
          <cell r="N1927">
            <v>180017276</v>
          </cell>
          <cell r="O1927" t="str">
            <v>SALUD TOTAL E.P.S.</v>
          </cell>
        </row>
        <row r="1928">
          <cell r="C1928">
            <v>73167217</v>
          </cell>
          <cell r="D1928" t="str">
            <v>MIELES ALMANZA WILLIAM</v>
          </cell>
          <cell r="E1928" t="str">
            <v>OPERADOR DE PADRÓN</v>
          </cell>
          <cell r="G1928" t="str">
            <v>X</v>
          </cell>
          <cell r="M1928" t="str">
            <v>ENFERMEDAD GENERAL</v>
          </cell>
          <cell r="N1928">
            <v>180017279</v>
          </cell>
          <cell r="O1928" t="str">
            <v>SALUD TOTAL E.P.S.</v>
          </cell>
        </row>
        <row r="1929">
          <cell r="C1929">
            <v>73167217</v>
          </cell>
          <cell r="D1929" t="str">
            <v>MIELES ALMANZA WILLIAM</v>
          </cell>
          <cell r="E1929" t="str">
            <v>OPERADOR DE PADRÓN</v>
          </cell>
          <cell r="G1929" t="str">
            <v>X</v>
          </cell>
          <cell r="M1929" t="str">
            <v>ENFERMEDAD GENERAL</v>
          </cell>
          <cell r="N1929">
            <v>4460298</v>
          </cell>
          <cell r="O1929" t="str">
            <v>SALUD TOTAL E.P.S.</v>
          </cell>
        </row>
        <row r="1930">
          <cell r="C1930">
            <v>73167217</v>
          </cell>
          <cell r="D1930" t="str">
            <v>MIELES ALMANZA WILLIAM</v>
          </cell>
          <cell r="E1930" t="str">
            <v>OPERADOR DE PADRÓN</v>
          </cell>
          <cell r="G1930" t="str">
            <v>X</v>
          </cell>
          <cell r="M1930" t="str">
            <v>ENFERMEDAD GENERAL</v>
          </cell>
          <cell r="N1930">
            <v>182927978</v>
          </cell>
          <cell r="O1930" t="str">
            <v>SALUD TOTAL E.P.S.</v>
          </cell>
        </row>
        <row r="1931">
          <cell r="C1931">
            <v>73167217</v>
          </cell>
          <cell r="D1931" t="str">
            <v>MIELES ALMANZA WILLIAM</v>
          </cell>
          <cell r="E1931" t="str">
            <v>OPERADOR DE PADRÓN</v>
          </cell>
          <cell r="L1931" t="str">
            <v>X</v>
          </cell>
          <cell r="M1931" t="str">
            <v>AISLAMIENTO PREVENTIVO</v>
          </cell>
          <cell r="N1931" t="str">
            <v>NT</v>
          </cell>
          <cell r="O1931" t="str">
            <v>SALUD TOTAL E.P.S.</v>
          </cell>
        </row>
        <row r="1932">
          <cell r="C1932">
            <v>73167217</v>
          </cell>
          <cell r="D1932" t="str">
            <v>MIELES ALMANZA WILLIAM</v>
          </cell>
          <cell r="E1932" t="str">
            <v>OPERADOR DE PADRÓN</v>
          </cell>
          <cell r="G1932" t="str">
            <v>X</v>
          </cell>
          <cell r="M1932" t="str">
            <v>ENFERMEDAD GENERAL</v>
          </cell>
          <cell r="N1932" t="str">
            <v>NT</v>
          </cell>
          <cell r="O1932" t="str">
            <v>SALUD TOTAL E.P.S.</v>
          </cell>
        </row>
        <row r="1933">
          <cell r="C1933">
            <v>73167217</v>
          </cell>
          <cell r="D1933" t="str">
            <v>MIELES ALMANZA WILLIAM</v>
          </cell>
          <cell r="E1933" t="str">
            <v>OPERADOR DE PADRÓN</v>
          </cell>
          <cell r="G1933" t="str">
            <v>X</v>
          </cell>
          <cell r="M1933" t="str">
            <v>ENFERMEDAD GENERAL</v>
          </cell>
          <cell r="N1933">
            <v>2823054</v>
          </cell>
          <cell r="O1933" t="str">
            <v>SALUD TOTAL E.P.S.</v>
          </cell>
        </row>
        <row r="1934">
          <cell r="C1934">
            <v>73167217</v>
          </cell>
          <cell r="D1934" t="str">
            <v>MIELES ALMANZA WILLIAM</v>
          </cell>
          <cell r="E1934" t="str">
            <v>OPERADOR DE PADRÓN</v>
          </cell>
          <cell r="G1934" t="str">
            <v>X</v>
          </cell>
          <cell r="M1934" t="str">
            <v>ENFERMEDAD GENERAL</v>
          </cell>
          <cell r="N1934">
            <v>8852548</v>
          </cell>
          <cell r="O1934" t="str">
            <v>SALUD TOTAL E.P.S.</v>
          </cell>
        </row>
        <row r="1935">
          <cell r="C1935">
            <v>73167217</v>
          </cell>
          <cell r="D1935" t="str">
            <v>MIELES ALMANZA WILLIAM</v>
          </cell>
          <cell r="E1935" t="str">
            <v>OPERADOR DE PADRÓN</v>
          </cell>
          <cell r="G1935" t="str">
            <v>X</v>
          </cell>
          <cell r="M1935" t="str">
            <v>ENFERMEDAD GENERAL</v>
          </cell>
          <cell r="N1935">
            <v>10219441</v>
          </cell>
          <cell r="O1935" t="str">
            <v>SALUD TOTAL E.P.S.</v>
          </cell>
        </row>
        <row r="1936">
          <cell r="C1936">
            <v>73167217</v>
          </cell>
          <cell r="D1936" t="str">
            <v>MIELES ALMANZA WILLIAM</v>
          </cell>
          <cell r="E1936" t="str">
            <v>OPERADOR DE PADRÓN</v>
          </cell>
          <cell r="G1936" t="str">
            <v>X</v>
          </cell>
          <cell r="M1936" t="str">
            <v>ENFERMEDAD GENERAL</v>
          </cell>
          <cell r="N1936">
            <v>9885106</v>
          </cell>
          <cell r="O1936" t="str">
            <v>SALUD TOTAL E.P.S.</v>
          </cell>
        </row>
        <row r="1937">
          <cell r="C1937">
            <v>73167217</v>
          </cell>
          <cell r="D1937" t="str">
            <v>MIELES ALMANZA WILLIAM</v>
          </cell>
          <cell r="E1937" t="str">
            <v>OPERADOR DE PADRÓN</v>
          </cell>
          <cell r="G1937" t="str">
            <v>X</v>
          </cell>
          <cell r="M1937" t="str">
            <v>ENFERMEDAD GENERAL</v>
          </cell>
          <cell r="N1937">
            <v>12821992</v>
          </cell>
          <cell r="O1937" t="str">
            <v>SALUD TOTAL E.P.S.</v>
          </cell>
        </row>
        <row r="1938">
          <cell r="C1938">
            <v>73167217</v>
          </cell>
          <cell r="D1938" t="str">
            <v>MIELES ALMANZA WILLIAM</v>
          </cell>
          <cell r="E1938" t="str">
            <v>OPERADOR DE PADRÓN</v>
          </cell>
          <cell r="G1938" t="str">
            <v>X</v>
          </cell>
          <cell r="M1938" t="str">
            <v>ENFERMEDAD GENERAL</v>
          </cell>
          <cell r="N1938">
            <v>13312944</v>
          </cell>
          <cell r="O1938" t="str">
            <v>SALUD TOTAL E.P.S.</v>
          </cell>
        </row>
        <row r="1939">
          <cell r="C1939">
            <v>73167217</v>
          </cell>
          <cell r="D1939" t="str">
            <v>MIELES ALMANZA WILLIAM</v>
          </cell>
          <cell r="E1939" t="str">
            <v>OPERADOR DE PADRÓN</v>
          </cell>
          <cell r="G1939" t="str">
            <v>X</v>
          </cell>
          <cell r="M1939" t="str">
            <v>ENFERMEDAD GENERAL</v>
          </cell>
          <cell r="N1939" t="str">
            <v>NT</v>
          </cell>
          <cell r="O1939" t="str">
            <v>SALUD TOTAL E.P.S.</v>
          </cell>
        </row>
        <row r="1940">
          <cell r="C1940">
            <v>73167217</v>
          </cell>
          <cell r="D1940" t="str">
            <v>MIELES ALMANZA WILLIAM</v>
          </cell>
          <cell r="E1940" t="str">
            <v>OPERADOR DE PADRÓN</v>
          </cell>
          <cell r="G1940" t="str">
            <v>X</v>
          </cell>
          <cell r="M1940" t="str">
            <v>ENFERMEDAD GENERAL</v>
          </cell>
          <cell r="N1940">
            <v>89278251</v>
          </cell>
          <cell r="O1940" t="str">
            <v>SALUD TOTAL E.P.S.</v>
          </cell>
        </row>
        <row r="1941">
          <cell r="C1941">
            <v>73167217</v>
          </cell>
          <cell r="D1941" t="str">
            <v>MIELES ALMANZA WILLIAM</v>
          </cell>
          <cell r="E1941" t="str">
            <v>OPERADOR DE PADRÓN</v>
          </cell>
          <cell r="G1941" t="str">
            <v>X</v>
          </cell>
          <cell r="M1941" t="str">
            <v>ENFERMEDAD GENERAL</v>
          </cell>
          <cell r="N1941" t="str">
            <v>NT</v>
          </cell>
          <cell r="O1941" t="str">
            <v>SALUD TOTAL E.P.S.</v>
          </cell>
        </row>
        <row r="1942">
          <cell r="C1942">
            <v>73167217</v>
          </cell>
          <cell r="D1942" t="str">
            <v>MIELES ALMANZA WILLIAM</v>
          </cell>
          <cell r="E1942" t="str">
            <v>OPERADOR DE PADRÓN</v>
          </cell>
          <cell r="G1942" t="str">
            <v>X</v>
          </cell>
          <cell r="M1942" t="str">
            <v>ENFERMEDAD GENERAL</v>
          </cell>
          <cell r="N1942">
            <v>12060106</v>
          </cell>
          <cell r="O1942" t="str">
            <v>SALUD TOTAL E.P.S.</v>
          </cell>
        </row>
        <row r="1943">
          <cell r="C1943">
            <v>73167217</v>
          </cell>
          <cell r="D1943" t="str">
            <v>MIELES ALMANZA WILLIAM</v>
          </cell>
          <cell r="E1943" t="str">
            <v>OPERADOR DE PADRÓN</v>
          </cell>
          <cell r="G1943" t="str">
            <v>X</v>
          </cell>
          <cell r="M1943" t="str">
            <v>ENFERMEDAD GENERAL</v>
          </cell>
          <cell r="N1943">
            <v>132124414</v>
          </cell>
          <cell r="O1943" t="str">
            <v>SALUD TOTAL E.P.S.</v>
          </cell>
        </row>
        <row r="1944">
          <cell r="C1944">
            <v>73167217</v>
          </cell>
          <cell r="D1944" t="str">
            <v>MIELES ALMANZA WILLIAM</v>
          </cell>
          <cell r="E1944" t="str">
            <v>OPERADOR DE PADRÓN</v>
          </cell>
          <cell r="G1944" t="str">
            <v>X</v>
          </cell>
          <cell r="M1944" t="str">
            <v>ENFERMEDAD GENERAL</v>
          </cell>
          <cell r="N1944">
            <v>15825125</v>
          </cell>
          <cell r="O1944" t="str">
            <v>SALUD TOTAL E.P.S.</v>
          </cell>
        </row>
        <row r="1945">
          <cell r="C1945">
            <v>73167217</v>
          </cell>
          <cell r="D1945" t="str">
            <v>MIELES ALMANZA WILLIAM</v>
          </cell>
          <cell r="E1945" t="str">
            <v>OPERADOR DE PADRÓN</v>
          </cell>
          <cell r="G1945" t="str">
            <v>X</v>
          </cell>
          <cell r="M1945" t="str">
            <v>ENFERMEDAD GENERAL</v>
          </cell>
          <cell r="N1945">
            <v>191282</v>
          </cell>
          <cell r="O1945" t="str">
            <v>SALUD TOTAL E.P.S.</v>
          </cell>
        </row>
        <row r="1946">
          <cell r="C1946">
            <v>73167217</v>
          </cell>
          <cell r="D1946" t="str">
            <v>MIELES ALMANZA WILLIAM</v>
          </cell>
          <cell r="E1946" t="str">
            <v>OPERADOR DE PADRÓN</v>
          </cell>
          <cell r="G1946" t="str">
            <v>X</v>
          </cell>
          <cell r="M1946" t="str">
            <v>ENFERMEDAD GENERAL</v>
          </cell>
          <cell r="N1946">
            <v>148482873</v>
          </cell>
          <cell r="O1946" t="str">
            <v>SALUD TOTAL E.P.S.</v>
          </cell>
        </row>
        <row r="1947">
          <cell r="C1947">
            <v>73167217</v>
          </cell>
          <cell r="D1947" t="str">
            <v>MIELES ALMANZA WILLIAM</v>
          </cell>
          <cell r="E1947" t="str">
            <v>OPERADOR DE PADRÓN</v>
          </cell>
          <cell r="G1947" t="str">
            <v>X</v>
          </cell>
          <cell r="M1947" t="str">
            <v>ENFERMEDAD GENERAL</v>
          </cell>
          <cell r="N1947" t="str">
            <v>NT</v>
          </cell>
          <cell r="O1947" t="str">
            <v>SALUD TOTAL E.P.S.</v>
          </cell>
        </row>
        <row r="1948">
          <cell r="C1948">
            <v>73167217</v>
          </cell>
          <cell r="D1948" t="str">
            <v>MIELES ALMANZA WILLIAM</v>
          </cell>
          <cell r="E1948" t="str">
            <v>OPERADOR DE PADRÓN</v>
          </cell>
          <cell r="G1948" t="str">
            <v>X</v>
          </cell>
          <cell r="M1948" t="str">
            <v>ENFERMEDAD GENERAL</v>
          </cell>
          <cell r="N1948" t="str">
            <v>NT</v>
          </cell>
          <cell r="O1948" t="str">
            <v>SALUD TOTAL E.P.S.</v>
          </cell>
        </row>
        <row r="1949">
          <cell r="C1949">
            <v>73167217</v>
          </cell>
          <cell r="D1949" t="str">
            <v>MIELES ALMANZA WILLIAM</v>
          </cell>
          <cell r="E1949" t="str">
            <v>OPERADOR DE PADRÓN</v>
          </cell>
          <cell r="G1949" t="str">
            <v>X</v>
          </cell>
          <cell r="M1949" t="str">
            <v>ENFERMEDAD GENERAL</v>
          </cell>
          <cell r="N1949">
            <v>148436930</v>
          </cell>
          <cell r="O1949" t="str">
            <v>SALUD TOTAL E.P.S.</v>
          </cell>
        </row>
        <row r="1950">
          <cell r="C1950">
            <v>1143347568</v>
          </cell>
          <cell r="D1950" t="str">
            <v>MEZA GUTIERREZ CRISTIAN YESSID</v>
          </cell>
          <cell r="E1950" t="str">
            <v>OPERADOR DE PADRÓN</v>
          </cell>
          <cell r="G1950" t="str">
            <v>X</v>
          </cell>
          <cell r="M1950" t="str">
            <v>ENFERMEDAD GENERAL</v>
          </cell>
          <cell r="N1950">
            <v>28461814</v>
          </cell>
          <cell r="O1950" t="str">
            <v>SURA E.P.S.</v>
          </cell>
        </row>
        <row r="1951">
          <cell r="C1951">
            <v>1143347568</v>
          </cell>
          <cell r="D1951" t="str">
            <v>MEZA GUTIERREZ CRISTIAN YESSID</v>
          </cell>
          <cell r="E1951" t="str">
            <v>OPERADOR DE PADRÓN</v>
          </cell>
          <cell r="G1951" t="str">
            <v>X</v>
          </cell>
          <cell r="M1951" t="str">
            <v>ENFERMEDAD GENERAL</v>
          </cell>
          <cell r="N1951">
            <v>28459867</v>
          </cell>
          <cell r="O1951" t="str">
            <v>SURA E.P.S.</v>
          </cell>
        </row>
        <row r="1952">
          <cell r="C1952">
            <v>1143347568</v>
          </cell>
          <cell r="D1952" t="str">
            <v>MEZA GUTIERREZ CRISTIAN YESSID</v>
          </cell>
          <cell r="E1952" t="str">
            <v>OPERADOR DE PADRÓN</v>
          </cell>
          <cell r="G1952" t="str">
            <v>X</v>
          </cell>
          <cell r="M1952" t="str">
            <v>ENFERMEDAD GENERAL</v>
          </cell>
          <cell r="N1952">
            <v>30273425</v>
          </cell>
          <cell r="O1952" t="str">
            <v>SURA E.P.S.</v>
          </cell>
        </row>
        <row r="1953">
          <cell r="C1953">
            <v>1143347568</v>
          </cell>
          <cell r="D1953" t="str">
            <v>MEZA GUTIERREZ CRISTIAN YESSID</v>
          </cell>
          <cell r="E1953" t="str">
            <v>OPERADOR DE PADRÓN</v>
          </cell>
          <cell r="G1953" t="str">
            <v>X</v>
          </cell>
          <cell r="M1953" t="str">
            <v>ENFERMEDAD GENERAL</v>
          </cell>
          <cell r="N1953">
            <v>30366189</v>
          </cell>
          <cell r="O1953" t="str">
            <v>SURA E.P.S.</v>
          </cell>
        </row>
        <row r="1954">
          <cell r="C1954">
            <v>1143347568</v>
          </cell>
          <cell r="D1954" t="str">
            <v>MEZA GUTIERREZ CRISTIAN YESSID</v>
          </cell>
          <cell r="E1954" t="str">
            <v>OPERADOR DE PADRÓN</v>
          </cell>
          <cell r="G1954" t="str">
            <v>X</v>
          </cell>
          <cell r="M1954" t="str">
            <v>ENFERMEDAD GENERAL</v>
          </cell>
          <cell r="N1954">
            <v>31295443</v>
          </cell>
          <cell r="O1954" t="str">
            <v>SURA E.P.S.</v>
          </cell>
        </row>
        <row r="1955">
          <cell r="C1955">
            <v>1143347568</v>
          </cell>
          <cell r="D1955" t="str">
            <v>MEZA GUTIERREZ CRISTIAN YESSID</v>
          </cell>
          <cell r="E1955" t="str">
            <v>OPERADOR DE PADRÓN</v>
          </cell>
          <cell r="G1955" t="str">
            <v>X</v>
          </cell>
          <cell r="M1955" t="str">
            <v>ENFERMEDAD GENERAL</v>
          </cell>
          <cell r="N1955">
            <v>31319788</v>
          </cell>
          <cell r="O1955" t="str">
            <v>SURA E.P.S.</v>
          </cell>
        </row>
        <row r="1956">
          <cell r="C1956">
            <v>1143347568</v>
          </cell>
          <cell r="D1956" t="str">
            <v>MEZA GUTIERREZ CRISTIAN YESSID</v>
          </cell>
          <cell r="E1956" t="str">
            <v>OPERADOR DE PADRÓN</v>
          </cell>
          <cell r="G1956" t="str">
            <v>X</v>
          </cell>
          <cell r="M1956" t="str">
            <v>ENFERMEDAD GENERAL</v>
          </cell>
          <cell r="N1956">
            <v>31329593</v>
          </cell>
          <cell r="O1956" t="str">
            <v>SURA E.P.S.</v>
          </cell>
        </row>
        <row r="1957">
          <cell r="C1957">
            <v>1143347568</v>
          </cell>
          <cell r="D1957" t="str">
            <v>MEZA GUTIERREZ CRISTIAN YESSID</v>
          </cell>
          <cell r="E1957" t="str">
            <v>OPERADOR DE PADRÓN</v>
          </cell>
          <cell r="G1957" t="str">
            <v>X</v>
          </cell>
          <cell r="M1957" t="str">
            <v>ENFERMEDAD GENERAL</v>
          </cell>
          <cell r="N1957" t="str">
            <v>NT</v>
          </cell>
          <cell r="O1957" t="str">
            <v>SURA E.P.S.</v>
          </cell>
        </row>
        <row r="1958">
          <cell r="C1958">
            <v>1143347568</v>
          </cell>
          <cell r="D1958" t="str">
            <v>MEZA GUTIERREZ CRISTIAN YESSID</v>
          </cell>
          <cell r="E1958" t="str">
            <v>OPERADOR DE PADRÓN</v>
          </cell>
          <cell r="G1958" t="str">
            <v>X</v>
          </cell>
          <cell r="M1958" t="str">
            <v>ENFERMEDAD GENERAL</v>
          </cell>
          <cell r="N1958" t="str">
            <v>NT</v>
          </cell>
          <cell r="O1958" t="str">
            <v>SURA E.P.S.</v>
          </cell>
        </row>
        <row r="1959">
          <cell r="C1959">
            <v>73576673</v>
          </cell>
          <cell r="D1959" t="str">
            <v>MEZA CORREA EDUARDO</v>
          </cell>
          <cell r="E1959" t="str">
            <v>OPERADOR DE PADRÓN</v>
          </cell>
          <cell r="G1959" t="str">
            <v>X</v>
          </cell>
          <cell r="M1959" t="str">
            <v>ENFERMEDAD GENERAL</v>
          </cell>
          <cell r="N1959">
            <v>177473528</v>
          </cell>
          <cell r="O1959" t="str">
            <v>SALUD TOTAL E.P.S.</v>
          </cell>
        </row>
        <row r="1960">
          <cell r="C1960">
            <v>73576673</v>
          </cell>
          <cell r="D1960" t="str">
            <v>MEZA CORREA EDUARDO</v>
          </cell>
          <cell r="E1960" t="str">
            <v>OPERADOR DE PADRÓN</v>
          </cell>
          <cell r="G1960" t="str">
            <v>X</v>
          </cell>
          <cell r="M1960" t="str">
            <v>ENFERMEDAD GENERAL</v>
          </cell>
          <cell r="N1960">
            <v>4891713</v>
          </cell>
          <cell r="O1960" t="str">
            <v>SALUD TOTAL E.P.S.</v>
          </cell>
        </row>
        <row r="1961">
          <cell r="C1961">
            <v>1002199720</v>
          </cell>
          <cell r="D1961" t="str">
            <v>MESTRE CASTRO KEVIN DE JESUS</v>
          </cell>
          <cell r="E1961" t="str">
            <v>OPERADOR DE PADRÓN</v>
          </cell>
          <cell r="G1961" t="str">
            <v>X</v>
          </cell>
          <cell r="M1961" t="str">
            <v>ENFERMEDAD GENERAL</v>
          </cell>
          <cell r="N1961" t="str">
            <v>NT</v>
          </cell>
          <cell r="O1961" t="str">
            <v>EPS MUTUAL SER</v>
          </cell>
        </row>
        <row r="1962">
          <cell r="C1962">
            <v>1002199720</v>
          </cell>
          <cell r="D1962" t="str">
            <v>MESTRE CASTRO KEVIN DE JESUS</v>
          </cell>
          <cell r="E1962" t="str">
            <v>OPERADOR DE PADRÓN</v>
          </cell>
          <cell r="G1962" t="str">
            <v>X</v>
          </cell>
          <cell r="M1962" t="str">
            <v>ENFERMEDAD GENERAL</v>
          </cell>
          <cell r="N1962" t="str">
            <v>NT</v>
          </cell>
          <cell r="O1962" t="str">
            <v>EPS MUTUAL SER</v>
          </cell>
        </row>
        <row r="1963">
          <cell r="C1963">
            <v>9239701</v>
          </cell>
          <cell r="D1963" t="str">
            <v>MERCADO FUENTES ANIBAL JOSE</v>
          </cell>
          <cell r="E1963" t="str">
            <v>TECNICO LIDER  DE MANTENIMIENTO</v>
          </cell>
          <cell r="G1963" t="str">
            <v>X</v>
          </cell>
          <cell r="M1963" t="str">
            <v>ENFERMEDAD GENERAL</v>
          </cell>
          <cell r="N1963">
            <v>823</v>
          </cell>
          <cell r="O1963" t="str">
            <v>SALUD TOTAL E.P.S.</v>
          </cell>
        </row>
        <row r="1964">
          <cell r="C1964">
            <v>9239701</v>
          </cell>
          <cell r="D1964" t="str">
            <v>MERCADO FUENTES ANIBAL JOSE</v>
          </cell>
          <cell r="E1964" t="str">
            <v>TECNICO LIDER  DE MANTENIMIENTO</v>
          </cell>
          <cell r="F1964" t="str">
            <v>X</v>
          </cell>
          <cell r="M1964" t="str">
            <v>ACCIDENTE DE TRABAJO</v>
          </cell>
          <cell r="N1964">
            <v>90368</v>
          </cell>
          <cell r="O1964" t="str">
            <v>ARL SURA</v>
          </cell>
        </row>
        <row r="1965">
          <cell r="C1965">
            <v>9239701</v>
          </cell>
          <cell r="D1965" t="str">
            <v>MERCADO FUENTES ANIBAL JOSE</v>
          </cell>
          <cell r="E1965" t="str">
            <v>TECNICO LIDER  DE MANTENIMIENTO</v>
          </cell>
          <cell r="G1965" t="str">
            <v>X</v>
          </cell>
          <cell r="M1965" t="str">
            <v>ENFERMEDAD GENERAL</v>
          </cell>
          <cell r="N1965">
            <v>3777977</v>
          </cell>
          <cell r="O1965" t="str">
            <v>SALUD TOTAL E.P.S.</v>
          </cell>
        </row>
        <row r="1966">
          <cell r="C1966">
            <v>9239701</v>
          </cell>
          <cell r="D1966" t="str">
            <v>MERCADO FUENTES ANIBAL JOSE</v>
          </cell>
          <cell r="E1966" t="str">
            <v>TECNICO LIDER  DE MANTENIMIENTO</v>
          </cell>
          <cell r="G1966" t="str">
            <v>X</v>
          </cell>
          <cell r="M1966" t="str">
            <v>ENFERMEDAD GENERAL</v>
          </cell>
          <cell r="N1966">
            <v>122180</v>
          </cell>
          <cell r="O1966" t="str">
            <v>SALUD TOTAL E.P.S.</v>
          </cell>
        </row>
        <row r="1967">
          <cell r="C1967">
            <v>9239701</v>
          </cell>
          <cell r="D1967" t="str">
            <v>MERCADO FUENTES ANIBAL JOSE</v>
          </cell>
          <cell r="E1967" t="str">
            <v>TECNICO LIDER  DE MANTENIMIENTO</v>
          </cell>
          <cell r="F1967" t="str">
            <v>X</v>
          </cell>
          <cell r="M1967" t="str">
            <v>ACCIDENTE DE TRABAJO</v>
          </cell>
          <cell r="N1967">
            <v>116214</v>
          </cell>
          <cell r="O1967" t="str">
            <v>ARL SURA</v>
          </cell>
        </row>
        <row r="1968">
          <cell r="C1968">
            <v>9239701</v>
          </cell>
          <cell r="D1968" t="str">
            <v>MERCADO FUENTES ANIBAL JOSE</v>
          </cell>
          <cell r="E1968" t="str">
            <v>TECNICO LIDER  DE MANTENIMIENTO</v>
          </cell>
          <cell r="F1968" t="str">
            <v>X</v>
          </cell>
          <cell r="M1968" t="str">
            <v>ACCIDENTE DE TRABAJO</v>
          </cell>
          <cell r="N1968">
            <v>117854</v>
          </cell>
          <cell r="O1968" t="str">
            <v>ARL SURA</v>
          </cell>
        </row>
        <row r="1969">
          <cell r="C1969">
            <v>9239701</v>
          </cell>
          <cell r="D1969" t="str">
            <v>MERCADO FUENTES ANIBAL JOSE</v>
          </cell>
          <cell r="E1969" t="str">
            <v>TECNICO LIDER  DE MANTENIMIENTO</v>
          </cell>
          <cell r="F1969" t="str">
            <v>X</v>
          </cell>
          <cell r="M1969" t="str">
            <v>ACCIDENTE DE TRABAJO</v>
          </cell>
          <cell r="N1969">
            <v>1103182874</v>
          </cell>
          <cell r="O1969" t="str">
            <v>ARL SURA</v>
          </cell>
        </row>
        <row r="1970">
          <cell r="C1970">
            <v>9239701</v>
          </cell>
          <cell r="D1970" t="str">
            <v>MERCADO FUENTES ANIBAL JOSE</v>
          </cell>
          <cell r="E1970" t="str">
            <v>TECNICO LIDER  DE MANTENIMIENTO</v>
          </cell>
          <cell r="G1970" t="str">
            <v>x</v>
          </cell>
          <cell r="M1970" t="str">
            <v>ENFERMEDAD GENERAL</v>
          </cell>
          <cell r="N1970">
            <v>5646</v>
          </cell>
          <cell r="O1970" t="str">
            <v>SALUD TOTAL E.P.S.</v>
          </cell>
        </row>
        <row r="1971">
          <cell r="C1971">
            <v>73575954</v>
          </cell>
          <cell r="D1971" t="str">
            <v>MENDOZA OLIER JOAN DANIEL</v>
          </cell>
          <cell r="E1971" t="str">
            <v>OPERADOR DE PADRÓN</v>
          </cell>
          <cell r="G1971" t="str">
            <v>X</v>
          </cell>
          <cell r="M1971" t="str">
            <v>ENFERMEDAD GENERAL</v>
          </cell>
          <cell r="N1971">
            <v>601670498</v>
          </cell>
          <cell r="O1971" t="str">
            <v>NUEVA E.P.S</v>
          </cell>
        </row>
        <row r="1972">
          <cell r="C1972">
            <v>1050973481</v>
          </cell>
          <cell r="D1972" t="str">
            <v>MENDOZA MARTINEZ WILITON</v>
          </cell>
          <cell r="E1972" t="str">
            <v>OPERADOR DE BUSETÓN</v>
          </cell>
          <cell r="F1972" t="str">
            <v>X</v>
          </cell>
          <cell r="M1972" t="str">
            <v>ACCIDENTE DE TRABAJO</v>
          </cell>
          <cell r="N1972">
            <v>157883</v>
          </cell>
          <cell r="O1972" t="str">
            <v>NUEVA E.P.S</v>
          </cell>
        </row>
        <row r="1973">
          <cell r="C1973">
            <v>1050973481</v>
          </cell>
          <cell r="D1973" t="str">
            <v>MENDOZA MARTINEZ WILITON</v>
          </cell>
          <cell r="E1973" t="str">
            <v>OPERADOR DE BUSETÓN</v>
          </cell>
          <cell r="F1973" t="str">
            <v>X</v>
          </cell>
          <cell r="M1973" t="str">
            <v>ACCIDENTE DE TRABAJO</v>
          </cell>
          <cell r="N1973">
            <v>1012269871</v>
          </cell>
          <cell r="O1973" t="str">
            <v>NUEVA E.P.S</v>
          </cell>
        </row>
        <row r="1974">
          <cell r="C1974">
            <v>1050973481</v>
          </cell>
          <cell r="D1974" t="str">
            <v>MENDOZA MARTINEZ WILITON</v>
          </cell>
          <cell r="E1974" t="str">
            <v>OPERADOR DE BUSETÓN</v>
          </cell>
          <cell r="G1974" t="str">
            <v>X</v>
          </cell>
          <cell r="M1974" t="str">
            <v>ENFERMEDAD GENERAL</v>
          </cell>
          <cell r="N1974">
            <v>130010168801</v>
          </cell>
          <cell r="O1974" t="str">
            <v>EPS MUTUAL SER</v>
          </cell>
        </row>
        <row r="1975">
          <cell r="C1975">
            <v>1050973481</v>
          </cell>
          <cell r="D1975" t="str">
            <v>MENDOZA MARTINEZ WILITON</v>
          </cell>
          <cell r="E1975" t="str">
            <v>OPERADOR DE BUSETÓN</v>
          </cell>
          <cell r="G1975" t="str">
            <v>X</v>
          </cell>
          <cell r="M1975" t="str">
            <v>ENFERMEDAD GENERAL</v>
          </cell>
          <cell r="N1975">
            <v>35110</v>
          </cell>
          <cell r="O1975" t="str">
            <v>EPS MUTUAL SER</v>
          </cell>
        </row>
        <row r="1976">
          <cell r="C1976">
            <v>1143403741</v>
          </cell>
          <cell r="D1976" t="str">
            <v>MENDIVIL PASTRABA ALEJANDRO JOSE</v>
          </cell>
          <cell r="E1976" t="str">
            <v>OPERADOR DE PATIO</v>
          </cell>
          <cell r="G1976" t="str">
            <v>X</v>
          </cell>
          <cell r="M1976" t="str">
            <v>ENFERMEDAD GENERAL</v>
          </cell>
          <cell r="N1976">
            <v>15823952</v>
          </cell>
          <cell r="O1976" t="str">
            <v>SALUD TOTAL E.P.S.</v>
          </cell>
        </row>
        <row r="1977">
          <cell r="C1977">
            <v>1143403741</v>
          </cell>
          <cell r="D1977" t="str">
            <v>MENDIVIL PASTRABA ALEJANDRO JOSE</v>
          </cell>
          <cell r="E1977" t="str">
            <v>OPERADOR DE PATIO</v>
          </cell>
          <cell r="G1977" t="str">
            <v>X</v>
          </cell>
          <cell r="M1977" t="str">
            <v>ENFERMEDAD GENERAL</v>
          </cell>
          <cell r="N1977">
            <v>17546766</v>
          </cell>
          <cell r="O1977" t="str">
            <v>SALUD TOTAL E.P.S.</v>
          </cell>
        </row>
        <row r="1978">
          <cell r="C1978">
            <v>73164116</v>
          </cell>
          <cell r="D1978" t="str">
            <v>MENDIVIL GUZMAN WILMAN</v>
          </cell>
          <cell r="E1978" t="str">
            <v>OPERADOR DE PADRÓN</v>
          </cell>
          <cell r="G1978" t="str">
            <v>X</v>
          </cell>
          <cell r="M1978" t="str">
            <v>ENFERMEDAD GENERAL</v>
          </cell>
          <cell r="N1978">
            <v>177504195</v>
          </cell>
          <cell r="O1978" t="str">
            <v>SALUD TOTAL E.P.S.</v>
          </cell>
        </row>
        <row r="1979">
          <cell r="C1979">
            <v>73164116</v>
          </cell>
          <cell r="D1979" t="str">
            <v>MENDIVIL GUZMAN WILMAN</v>
          </cell>
          <cell r="E1979" t="str">
            <v>OPERADOR DE PADRÓN</v>
          </cell>
          <cell r="G1979" t="str">
            <v>X</v>
          </cell>
          <cell r="M1979" t="str">
            <v>ENFERMEDAD GENERAL</v>
          </cell>
          <cell r="N1979">
            <v>354277</v>
          </cell>
          <cell r="O1979" t="str">
            <v>SALUD TOTAL E.P.S.</v>
          </cell>
        </row>
        <row r="1980">
          <cell r="C1980">
            <v>73164116</v>
          </cell>
          <cell r="D1980" t="str">
            <v>MENDIVIL GUZMAN WILMAN</v>
          </cell>
          <cell r="E1980" t="str">
            <v>OPERADOR DE PADRÓN</v>
          </cell>
          <cell r="G1980" t="str">
            <v>X</v>
          </cell>
          <cell r="M1980" t="str">
            <v>ENFERMEDAD GENERAL</v>
          </cell>
          <cell r="N1980">
            <v>62372188</v>
          </cell>
          <cell r="O1980" t="str">
            <v>NUEVA E.P.S</v>
          </cell>
        </row>
        <row r="1981">
          <cell r="C1981">
            <v>73164116</v>
          </cell>
          <cell r="D1981" t="str">
            <v>MENDIVIL GUZMAN WILMAN</v>
          </cell>
          <cell r="E1981" t="str">
            <v>OPERADOR DE PADRÓN</v>
          </cell>
          <cell r="G1981" t="str">
            <v>X</v>
          </cell>
          <cell r="M1981" t="str">
            <v>ENFERMEDAD GENERAL</v>
          </cell>
          <cell r="N1981">
            <v>7368975</v>
          </cell>
          <cell r="O1981" t="str">
            <v>NUEVA E.P.S</v>
          </cell>
        </row>
        <row r="1982">
          <cell r="C1982">
            <v>73164116</v>
          </cell>
          <cell r="D1982" t="str">
            <v>MENDIVIL GUZMAN WILMAN</v>
          </cell>
          <cell r="E1982" t="str">
            <v>OPERADOR DE PADRÓN</v>
          </cell>
          <cell r="G1982" t="str">
            <v>X</v>
          </cell>
          <cell r="M1982" t="str">
            <v>ENFERMEDAD GENERAL</v>
          </cell>
          <cell r="N1982">
            <v>7000111562</v>
          </cell>
          <cell r="O1982" t="str">
            <v>NUEVA E.P.S</v>
          </cell>
        </row>
        <row r="1983">
          <cell r="C1983">
            <v>73164116</v>
          </cell>
          <cell r="D1983" t="str">
            <v>MENDIVIL GUZMAN WILMAN</v>
          </cell>
          <cell r="E1983" t="str">
            <v>OPERADOR DE PADRÓN</v>
          </cell>
          <cell r="G1983" t="str">
            <v>X</v>
          </cell>
          <cell r="M1983" t="str">
            <v>ENFERMEDAD GENERAL</v>
          </cell>
          <cell r="N1983" t="str">
            <v>NT</v>
          </cell>
          <cell r="O1983" t="str">
            <v>NUEVA E.P.S</v>
          </cell>
        </row>
        <row r="1984">
          <cell r="C1984">
            <v>9186009</v>
          </cell>
          <cell r="D1984" t="str">
            <v>MENDIVIL GARZON HERLYS ENRIQUE</v>
          </cell>
          <cell r="E1984" t="str">
            <v>OPERADOR DE PADRÓN</v>
          </cell>
          <cell r="G1984" t="str">
            <v>X</v>
          </cell>
          <cell r="M1984" t="str">
            <v>ENFERMEDAD GENERAL</v>
          </cell>
          <cell r="N1984">
            <v>3270873</v>
          </cell>
          <cell r="O1984" t="str">
            <v>FAMISANAR E.P.S</v>
          </cell>
        </row>
        <row r="1985">
          <cell r="C1985">
            <v>9186009</v>
          </cell>
          <cell r="D1985" t="str">
            <v>MENDIVIL GARZON HERLYS ENRIQUE</v>
          </cell>
          <cell r="E1985" t="str">
            <v>OPERADOR DE PADRÓN</v>
          </cell>
          <cell r="G1985" t="str">
            <v>X</v>
          </cell>
          <cell r="M1985" t="str">
            <v>ENFERMEDAD GENERAL</v>
          </cell>
          <cell r="N1985" t="str">
            <v>NT</v>
          </cell>
          <cell r="O1985" t="str">
            <v>FAMISANAR E.P.S</v>
          </cell>
        </row>
        <row r="1986">
          <cell r="C1986">
            <v>9186009</v>
          </cell>
          <cell r="D1986" t="str">
            <v>MENDIVIL GARZON HERLYS ENRIQUE</v>
          </cell>
          <cell r="E1986" t="str">
            <v>OPERADOR DE PADRÓN</v>
          </cell>
          <cell r="G1986" t="str">
            <v>X</v>
          </cell>
          <cell r="M1986" t="str">
            <v>ENFERMEDAD GENERAL</v>
          </cell>
          <cell r="N1986" t="str">
            <v>NT</v>
          </cell>
          <cell r="O1986" t="str">
            <v>FAMISANAR E.P.S</v>
          </cell>
        </row>
        <row r="1987">
          <cell r="C1987">
            <v>1105871333</v>
          </cell>
          <cell r="D1987" t="str">
            <v>MENDEZ PATIÑO JOHN JEIVER</v>
          </cell>
          <cell r="E1987" t="str">
            <v>OPERADOR DE PADRÓN</v>
          </cell>
          <cell r="G1987" t="str">
            <v>X</v>
          </cell>
          <cell r="M1987" t="str">
            <v>ENFERMEDAD GENERAL</v>
          </cell>
          <cell r="N1987">
            <v>8673029</v>
          </cell>
          <cell r="O1987" t="str">
            <v>SANITAS E.P.S</v>
          </cell>
        </row>
        <row r="1988">
          <cell r="C1988">
            <v>1105871333</v>
          </cell>
          <cell r="D1988" t="str">
            <v>MENDEZ PATIÑO JOHN JEIVER</v>
          </cell>
          <cell r="E1988" t="str">
            <v>OPERADOR DE PADRÓN</v>
          </cell>
          <cell r="G1988" t="str">
            <v>x</v>
          </cell>
          <cell r="M1988" t="str">
            <v>ENFERMEDAD GENERAL</v>
          </cell>
          <cell r="N1988">
            <v>8852607</v>
          </cell>
          <cell r="O1988" t="str">
            <v>SANITAS E.P.S</v>
          </cell>
        </row>
        <row r="1989">
          <cell r="C1989">
            <v>1105871333</v>
          </cell>
          <cell r="D1989" t="str">
            <v>MENDEZ PATIÑO JOHN JEIVER</v>
          </cell>
          <cell r="E1989" t="str">
            <v>OPERADOR DE PADRÓN</v>
          </cell>
          <cell r="G1989" t="str">
            <v>X</v>
          </cell>
          <cell r="M1989" t="str">
            <v>ENFERMEDAD GENERAL</v>
          </cell>
          <cell r="N1989">
            <v>8859697</v>
          </cell>
          <cell r="O1989" t="str">
            <v>SANITAS E.P.S</v>
          </cell>
        </row>
        <row r="1990">
          <cell r="C1990">
            <v>1105871333</v>
          </cell>
          <cell r="D1990" t="str">
            <v>MENDEZ PATIÑO JOHN JEIVER</v>
          </cell>
          <cell r="E1990" t="str">
            <v>OPERADOR DE PADRÓN</v>
          </cell>
          <cell r="G1990" t="str">
            <v>X</v>
          </cell>
          <cell r="M1990" t="str">
            <v>ENFERMEDAD GENERAL</v>
          </cell>
          <cell r="N1990">
            <v>6043920</v>
          </cell>
          <cell r="O1990" t="str">
            <v>SANITAS E.P.S</v>
          </cell>
        </row>
        <row r="1991">
          <cell r="C1991">
            <v>1105871333</v>
          </cell>
          <cell r="D1991" t="str">
            <v>MENDEZ PATIÑO JOHN JEIVER</v>
          </cell>
          <cell r="E1991" t="str">
            <v>OPERADOR DE PADRÓN</v>
          </cell>
          <cell r="G1991" t="str">
            <v>X</v>
          </cell>
          <cell r="M1991" t="str">
            <v>ENFERMEDAD GENERAL</v>
          </cell>
          <cell r="N1991">
            <v>89240503</v>
          </cell>
          <cell r="O1991" t="str">
            <v>SANITAS E.P.S</v>
          </cell>
        </row>
        <row r="1992">
          <cell r="C1992">
            <v>1105871333</v>
          </cell>
          <cell r="D1992" t="str">
            <v>MENDEZ PATIÑO JOHN JEIVER</v>
          </cell>
          <cell r="E1992" t="str">
            <v>OPERADOR DE PADRÓN</v>
          </cell>
          <cell r="G1992" t="str">
            <v>X</v>
          </cell>
          <cell r="M1992" t="str">
            <v>ENFERMEDAD GENERAL</v>
          </cell>
          <cell r="N1992">
            <v>9287374</v>
          </cell>
          <cell r="O1992" t="str">
            <v>SANITAS E.P.S</v>
          </cell>
        </row>
        <row r="1993">
          <cell r="C1993">
            <v>1047382455</v>
          </cell>
          <cell r="D1993" t="str">
            <v>MENDEZ DE LA OSSA DANIEL EDUARDO</v>
          </cell>
          <cell r="E1993" t="str">
            <v>OPERADOR DE PADRÓN</v>
          </cell>
          <cell r="G1993" t="str">
            <v>X</v>
          </cell>
          <cell r="M1993" t="str">
            <v>ENFERMEDAD GENERAL</v>
          </cell>
          <cell r="N1993">
            <v>181500008</v>
          </cell>
          <cell r="O1993" t="str">
            <v>SALUD TOTAL E.P.S.</v>
          </cell>
        </row>
        <row r="1994">
          <cell r="C1994">
            <v>1047382455</v>
          </cell>
          <cell r="D1994" t="str">
            <v>MENDEZ DE LA OSSA DANIEL EDUARDO</v>
          </cell>
          <cell r="E1994" t="str">
            <v>OPERADOR DE PADRÓN</v>
          </cell>
          <cell r="G1994" t="str">
            <v>X</v>
          </cell>
          <cell r="M1994" t="str">
            <v>ENFERMEDAD GENERAL</v>
          </cell>
          <cell r="N1994">
            <v>830509497</v>
          </cell>
          <cell r="O1994" t="str">
            <v>SALUD TOTAL E.P.S.</v>
          </cell>
        </row>
        <row r="1995">
          <cell r="C1995">
            <v>1047382455</v>
          </cell>
          <cell r="D1995" t="str">
            <v>MENDEZ DE LA OSSA DANIEL EDUARDO</v>
          </cell>
          <cell r="E1995" t="str">
            <v>OPERADOR DE PADRÓN</v>
          </cell>
          <cell r="F1995" t="str">
            <v>X</v>
          </cell>
          <cell r="M1995" t="str">
            <v>ACCIDENTE DE TRABAJO</v>
          </cell>
          <cell r="N1995">
            <v>860028947</v>
          </cell>
          <cell r="O1995" t="str">
            <v>ARL SURA</v>
          </cell>
        </row>
        <row r="1996">
          <cell r="C1996">
            <v>1047382455</v>
          </cell>
          <cell r="D1996" t="str">
            <v>MENDEZ DE LA OSSA DANIEL EDUARDO</v>
          </cell>
          <cell r="E1996" t="str">
            <v>OPERADOR DE PADRÓN</v>
          </cell>
          <cell r="G1996" t="str">
            <v>X</v>
          </cell>
          <cell r="M1996" t="str">
            <v>ENFERMEDAD GENERAL</v>
          </cell>
          <cell r="N1996">
            <v>9452074</v>
          </cell>
          <cell r="O1996" t="str">
            <v>SALUD TOTAL E.P.S.</v>
          </cell>
        </row>
        <row r="1997">
          <cell r="C1997">
            <v>1047382455</v>
          </cell>
          <cell r="D1997" t="str">
            <v>MENDEZ DE LA OSSA DANIEL EDUARDO</v>
          </cell>
          <cell r="E1997" t="str">
            <v>OPERADOR DE PADRÓN</v>
          </cell>
          <cell r="G1997" t="str">
            <v>X</v>
          </cell>
          <cell r="M1997" t="str">
            <v>ENFERMEDAD GENERAL</v>
          </cell>
          <cell r="N1997">
            <v>9645919</v>
          </cell>
          <cell r="O1997" t="str">
            <v>SALUD TOTAL E.P.S.</v>
          </cell>
        </row>
        <row r="1998">
          <cell r="C1998">
            <v>1047382455</v>
          </cell>
          <cell r="D1998" t="str">
            <v>MENDEZ DE LA OSSA DANIEL EDUARDO</v>
          </cell>
          <cell r="E1998" t="str">
            <v>OPERADOR DE PADRÓN</v>
          </cell>
          <cell r="G1998" t="str">
            <v>X</v>
          </cell>
          <cell r="M1998" t="str">
            <v>ENFERMEDAD GENERAL</v>
          </cell>
          <cell r="N1998" t="str">
            <v>NT</v>
          </cell>
          <cell r="O1998" t="str">
            <v>SALUD TOTAL E.P.S.</v>
          </cell>
        </row>
        <row r="1999">
          <cell r="C1999">
            <v>1047382455</v>
          </cell>
          <cell r="D1999" t="str">
            <v>MENDEZ DE LA OSSA DANIEL EDUARDO</v>
          </cell>
          <cell r="E1999" t="str">
            <v>OPERADOR DE PADRÓN</v>
          </cell>
          <cell r="G1999" t="str">
            <v>X</v>
          </cell>
          <cell r="M1999" t="str">
            <v>ENFERMEDAD GENERAL</v>
          </cell>
          <cell r="N1999">
            <v>3041266</v>
          </cell>
          <cell r="O1999" t="str">
            <v>SALUD TOTAL E.P.S.</v>
          </cell>
        </row>
        <row r="2000">
          <cell r="C2000">
            <v>1047382455</v>
          </cell>
          <cell r="D2000" t="str">
            <v>MENDEZ DE LA OSSA DANIEL EDUARDO</v>
          </cell>
          <cell r="E2000" t="str">
            <v>OPERADOR DE PADRÓN</v>
          </cell>
          <cell r="G2000" t="str">
            <v>X</v>
          </cell>
          <cell r="M2000" t="str">
            <v>ENFERMEDAD GENERAL</v>
          </cell>
          <cell r="N2000">
            <v>2991470</v>
          </cell>
          <cell r="O2000" t="str">
            <v>SALUD TOTAL E.P.S.</v>
          </cell>
        </row>
        <row r="2001">
          <cell r="C2001">
            <v>1047382455</v>
          </cell>
          <cell r="D2001" t="str">
            <v>MENDEZ DE LA OSSA DANIEL EDUARDO</v>
          </cell>
          <cell r="E2001" t="str">
            <v>OPERADOR DE PADRÓN</v>
          </cell>
          <cell r="G2001" t="str">
            <v>X</v>
          </cell>
          <cell r="M2001" t="str">
            <v>ENFERMEDAD GENERAL</v>
          </cell>
          <cell r="N2001">
            <v>3111085</v>
          </cell>
          <cell r="O2001" t="str">
            <v>SALUD TOTAL E.P.S.</v>
          </cell>
        </row>
        <row r="2002">
          <cell r="C2002">
            <v>1047382455</v>
          </cell>
          <cell r="D2002" t="str">
            <v>MENDEZ DE LA OSSA DANIEL EDUARDO</v>
          </cell>
          <cell r="E2002" t="str">
            <v>OPERADOR DE PADRÓN</v>
          </cell>
          <cell r="G2002" t="str">
            <v>X</v>
          </cell>
          <cell r="M2002" t="str">
            <v>ENFERMEDAD GENERAL</v>
          </cell>
          <cell r="N2002">
            <v>3106387</v>
          </cell>
          <cell r="O2002" t="str">
            <v>SALUD TOTAL E.P.S.</v>
          </cell>
        </row>
        <row r="2003">
          <cell r="C2003">
            <v>1047382455</v>
          </cell>
          <cell r="D2003" t="str">
            <v>MENDEZ DE LA OSSA DANIEL EDUARDO</v>
          </cell>
          <cell r="E2003" t="str">
            <v>OPERADOR DE PADRÓN</v>
          </cell>
          <cell r="G2003" t="str">
            <v>X</v>
          </cell>
          <cell r="M2003" t="str">
            <v>ENFERMEDAD GENERAL</v>
          </cell>
          <cell r="N2003">
            <v>2872017</v>
          </cell>
          <cell r="O2003" t="str">
            <v>SALUD TOTAL E.P.S.</v>
          </cell>
        </row>
        <row r="2004">
          <cell r="C2004">
            <v>1047382455</v>
          </cell>
          <cell r="D2004" t="str">
            <v>MENDEZ DE LA OSSA DANIEL EDUARDO</v>
          </cell>
          <cell r="E2004" t="str">
            <v>OPERADOR DE PADRÓN</v>
          </cell>
          <cell r="G2004" t="str">
            <v>X</v>
          </cell>
          <cell r="M2004" t="str">
            <v>ENFERMEDAD GENERAL</v>
          </cell>
          <cell r="N2004" t="str">
            <v>NT</v>
          </cell>
          <cell r="O2004" t="str">
            <v>SALUD TOTAL E.P.S.</v>
          </cell>
        </row>
        <row r="2005">
          <cell r="C2005">
            <v>1047382455</v>
          </cell>
          <cell r="D2005" t="str">
            <v>MENDEZ DE LA OSSA DANIEL EDUARDO</v>
          </cell>
          <cell r="E2005" t="str">
            <v>OPERADOR DE PADRÓN</v>
          </cell>
          <cell r="G2005" t="str">
            <v>X</v>
          </cell>
          <cell r="M2005" t="str">
            <v>ENFERMEDAD GENERAL</v>
          </cell>
          <cell r="N2005">
            <v>4682403</v>
          </cell>
          <cell r="O2005" t="str">
            <v>SALUD TOTAL E.P.S.</v>
          </cell>
        </row>
        <row r="2006">
          <cell r="C2006">
            <v>1047440229</v>
          </cell>
          <cell r="D2006" t="str">
            <v>MENA DEL RIO MAURO RAFAEL</v>
          </cell>
          <cell r="E2006" t="str">
            <v>OPERADOR DE PADRÓN</v>
          </cell>
          <cell r="G2006" t="str">
            <v>X</v>
          </cell>
          <cell r="M2006" t="str">
            <v>ENFERMEDAD GENERAL</v>
          </cell>
          <cell r="N2006" t="str">
            <v>NT</v>
          </cell>
          <cell r="O2006" t="str">
            <v>COOSALUD ESS EPS -S</v>
          </cell>
        </row>
        <row r="2007">
          <cell r="C2007">
            <v>1047440229</v>
          </cell>
          <cell r="D2007" t="str">
            <v>MENA DEL RIO MAURO RAFAEL</v>
          </cell>
          <cell r="E2007" t="str">
            <v>OPERADOR DE PADRÓN</v>
          </cell>
          <cell r="G2007" t="str">
            <v>X</v>
          </cell>
          <cell r="M2007" t="str">
            <v>ENFERMEDAD GENERAL</v>
          </cell>
          <cell r="N2007" t="str">
            <v>NT</v>
          </cell>
          <cell r="O2007" t="str">
            <v>COOSALUD ESS EPS -S</v>
          </cell>
        </row>
        <row r="2008">
          <cell r="C2008">
            <v>1047440229</v>
          </cell>
          <cell r="D2008" t="str">
            <v>MENA DEL RIO MAURO RAFAEL</v>
          </cell>
          <cell r="E2008" t="str">
            <v>OPERADOR DE PADRÓN</v>
          </cell>
          <cell r="G2008" t="str">
            <v>X</v>
          </cell>
          <cell r="M2008" t="str">
            <v>ENFERMEDAD GENERAL</v>
          </cell>
          <cell r="N2008">
            <v>2791720</v>
          </cell>
          <cell r="O2008" t="str">
            <v>COOSALUD ESS EPS -S</v>
          </cell>
        </row>
        <row r="2009">
          <cell r="C2009">
            <v>1047440229</v>
          </cell>
          <cell r="D2009" t="str">
            <v>MENA DEL RIO MAURO RAFAEL</v>
          </cell>
          <cell r="E2009" t="str">
            <v>OPERADOR DE PADRÓN</v>
          </cell>
          <cell r="G2009" t="str">
            <v>X</v>
          </cell>
          <cell r="M2009" t="str">
            <v>ENFERMEDAD GENERAL</v>
          </cell>
          <cell r="N2009" t="str">
            <v>204795-1</v>
          </cell>
          <cell r="O2009" t="str">
            <v>COOSALUD ESS EPS -S</v>
          </cell>
        </row>
        <row r="2010">
          <cell r="C2010">
            <v>1047440229</v>
          </cell>
          <cell r="D2010" t="str">
            <v>MENA DEL RIO MAURO RAFAEL</v>
          </cell>
          <cell r="E2010" t="str">
            <v>OPERADOR DE PADRÓN</v>
          </cell>
          <cell r="G2010" t="str">
            <v>x</v>
          </cell>
          <cell r="M2010" t="str">
            <v>ENFERMEDAD GENERAL</v>
          </cell>
          <cell r="N2010" t="str">
            <v>204795-1</v>
          </cell>
          <cell r="O2010" t="str">
            <v>COOSALUD ESS EPS -S</v>
          </cell>
        </row>
        <row r="2011">
          <cell r="C2011">
            <v>1143335803</v>
          </cell>
          <cell r="D2011" t="str">
            <v>MELENDEZ PORTO AGUSTIN DAVID</v>
          </cell>
          <cell r="E2011" t="str">
            <v>OPERADOR DE BUSETÓN</v>
          </cell>
          <cell r="G2011" t="str">
            <v>X</v>
          </cell>
          <cell r="M2011" t="str">
            <v>ENFERMEDAD GENERAL</v>
          </cell>
          <cell r="N2011">
            <v>179934187</v>
          </cell>
          <cell r="O2011" t="str">
            <v>SALUD TOTAL E.P.S.</v>
          </cell>
        </row>
        <row r="2012">
          <cell r="C2012">
            <v>1143335803</v>
          </cell>
          <cell r="D2012" t="str">
            <v>MELENDEZ PORTO AGUSTIN DAVID</v>
          </cell>
          <cell r="E2012" t="str">
            <v>OPERADOR DE BUSETÓN</v>
          </cell>
          <cell r="G2012" t="str">
            <v>X</v>
          </cell>
          <cell r="M2012" t="str">
            <v>ENFERMEDAD GENERAL</v>
          </cell>
          <cell r="N2012">
            <v>182635578</v>
          </cell>
          <cell r="O2012" t="str">
            <v>SALUD TOTAL E.P.S.</v>
          </cell>
        </row>
        <row r="2013">
          <cell r="C2013">
            <v>1143335803</v>
          </cell>
          <cell r="D2013" t="str">
            <v>MELENDEZ PORTO AGUSTIN DAVID</v>
          </cell>
          <cell r="E2013" t="str">
            <v>OPERADOR DE BUSETÓN</v>
          </cell>
          <cell r="G2013" t="str">
            <v>X</v>
          </cell>
          <cell r="M2013" t="str">
            <v>ENFERMEDAD GENERAL</v>
          </cell>
          <cell r="N2013">
            <v>183142007</v>
          </cell>
          <cell r="O2013" t="str">
            <v>SALUD TOTAL E.P.S.</v>
          </cell>
        </row>
        <row r="2014">
          <cell r="C2014">
            <v>1143335803</v>
          </cell>
          <cell r="D2014" t="str">
            <v>MELENDEZ PORTO AGUSTIN DAVID</v>
          </cell>
          <cell r="E2014" t="str">
            <v>OPERADOR DE BUSETÓN</v>
          </cell>
          <cell r="G2014" t="str">
            <v>X</v>
          </cell>
          <cell r="M2014" t="str">
            <v>ENFERMEDAD GENERAL</v>
          </cell>
          <cell r="N2014">
            <v>183140559</v>
          </cell>
          <cell r="O2014" t="str">
            <v>SALUD TOTAL E.P.S.</v>
          </cell>
        </row>
        <row r="2015">
          <cell r="C2015">
            <v>1007314964</v>
          </cell>
          <cell r="D2015" t="str">
            <v>MEDRANO CABARCAS HEYSER DAVID</v>
          </cell>
          <cell r="E2015" t="str">
            <v>OPERADOR DE BUSETÓN</v>
          </cell>
          <cell r="G2015" t="str">
            <v>X</v>
          </cell>
          <cell r="M2015" t="str">
            <v>ENFERMEDAD GENERAL</v>
          </cell>
          <cell r="N2015">
            <v>11615</v>
          </cell>
          <cell r="O2015" t="str">
            <v>EPS MUTUAL SER</v>
          </cell>
        </row>
        <row r="2016">
          <cell r="C2016">
            <v>1007314964</v>
          </cell>
          <cell r="D2016" t="str">
            <v>MEDRANO CABARCAS HEYSER DAVID</v>
          </cell>
          <cell r="E2016" t="str">
            <v>OPERADOR DE BUSETÓN</v>
          </cell>
          <cell r="G2016" t="str">
            <v>X</v>
          </cell>
          <cell r="M2016" t="str">
            <v>ENFERMEDAD GENERAL</v>
          </cell>
          <cell r="N2016">
            <v>17524</v>
          </cell>
          <cell r="O2016" t="str">
            <v>EPS MUTUAL SER</v>
          </cell>
        </row>
        <row r="2017">
          <cell r="C2017">
            <v>9023052</v>
          </cell>
          <cell r="D2017" t="str">
            <v>MEDINA PRASCA CARLOS ALBERTO</v>
          </cell>
          <cell r="E2017" t="str">
            <v>OPERADOR DE PADRÓN</v>
          </cell>
          <cell r="G2017" t="str">
            <v>X</v>
          </cell>
          <cell r="M2017" t="str">
            <v>ENFERMEDAD GENERAL</v>
          </cell>
          <cell r="N2017">
            <v>9657287</v>
          </cell>
          <cell r="O2017" t="str">
            <v>SALUD TOTAL E.P.S.</v>
          </cell>
        </row>
        <row r="2018">
          <cell r="C2018">
            <v>12595533</v>
          </cell>
          <cell r="D2018" t="str">
            <v>MEDINA OCHOA LUIS ALFONSO</v>
          </cell>
          <cell r="E2018" t="str">
            <v>OPERADOR DE PADRÓN</v>
          </cell>
          <cell r="G2018" t="str">
            <v>X</v>
          </cell>
          <cell r="M2018" t="str">
            <v>ENFERMEDAD GENERAL</v>
          </cell>
          <cell r="N2018">
            <v>601658360</v>
          </cell>
          <cell r="O2018" t="str">
            <v>NUEVA E.P.S</v>
          </cell>
        </row>
        <row r="2019">
          <cell r="C2019">
            <v>12595533</v>
          </cell>
          <cell r="D2019" t="str">
            <v>MEDINA OCHOA LUIS ALFONSO</v>
          </cell>
          <cell r="E2019" t="str">
            <v>OPERADOR DE PADRÓN</v>
          </cell>
          <cell r="G2019" t="str">
            <v>X</v>
          </cell>
          <cell r="M2019" t="str">
            <v>ENFERMEDAD GENERAL</v>
          </cell>
          <cell r="N2019">
            <v>6734624</v>
          </cell>
          <cell r="O2019" t="str">
            <v>NUEVA E.P.S</v>
          </cell>
        </row>
        <row r="2020">
          <cell r="C2020">
            <v>12595533</v>
          </cell>
          <cell r="D2020" t="str">
            <v>MEDINA OCHOA LUIS ALFONSO</v>
          </cell>
          <cell r="E2020" t="str">
            <v>OPERADOR DE PADRÓN</v>
          </cell>
          <cell r="G2020" t="str">
            <v>X</v>
          </cell>
          <cell r="M2020" t="str">
            <v>ENFERMEDAD GENERAL</v>
          </cell>
          <cell r="N2020">
            <v>5920897</v>
          </cell>
          <cell r="O2020" t="str">
            <v>NUEVA E.P.S</v>
          </cell>
        </row>
        <row r="2021">
          <cell r="C2021">
            <v>12595533</v>
          </cell>
          <cell r="D2021" t="str">
            <v>MEDINA OCHOA LUIS ALFONSO</v>
          </cell>
          <cell r="E2021" t="str">
            <v>OPERADOR DE PADRÓN</v>
          </cell>
          <cell r="G2021" t="str">
            <v>X</v>
          </cell>
          <cell r="M2021" t="str">
            <v>ENFERMEDAD GENERAL</v>
          </cell>
          <cell r="N2021">
            <v>601891312</v>
          </cell>
          <cell r="O2021" t="str">
            <v>NUEVA E.P.S</v>
          </cell>
        </row>
        <row r="2022">
          <cell r="C2022">
            <v>12595533</v>
          </cell>
          <cell r="D2022" t="str">
            <v>MEDINA OCHOA LUIS ALFONSO</v>
          </cell>
          <cell r="E2022" t="str">
            <v>OPERADOR DE PADRÓN</v>
          </cell>
          <cell r="G2022" t="str">
            <v>X</v>
          </cell>
          <cell r="M2022" t="str">
            <v>ENFERMEDAD GENERAL</v>
          </cell>
          <cell r="N2022">
            <v>601909231</v>
          </cell>
          <cell r="O2022" t="str">
            <v>NUEVA E.P.S</v>
          </cell>
        </row>
        <row r="2023">
          <cell r="C2023">
            <v>12595533</v>
          </cell>
          <cell r="D2023" t="str">
            <v>MEDINA OCHOA LUIS ALFONSO</v>
          </cell>
          <cell r="E2023" t="str">
            <v>OPERADOR DE PADRÓN</v>
          </cell>
          <cell r="G2023" t="str">
            <v>X</v>
          </cell>
          <cell r="M2023" t="str">
            <v>ENFERMEDAD GENERAL</v>
          </cell>
          <cell r="N2023">
            <v>6380470</v>
          </cell>
          <cell r="O2023" t="str">
            <v>NUEVA E.P.S</v>
          </cell>
        </row>
        <row r="2024">
          <cell r="C2024">
            <v>12595533</v>
          </cell>
          <cell r="D2024" t="str">
            <v>MEDINA OCHOA LUIS ALFONSO</v>
          </cell>
          <cell r="E2024" t="str">
            <v>OPERADOR DE PADRÓN</v>
          </cell>
          <cell r="G2024" t="str">
            <v>X</v>
          </cell>
          <cell r="M2024" t="str">
            <v>ENFERMEDAD GENERAL</v>
          </cell>
          <cell r="N2024">
            <v>6380470</v>
          </cell>
          <cell r="O2024" t="str">
            <v>NUEVA E.P.S</v>
          </cell>
        </row>
        <row r="2025">
          <cell r="C2025">
            <v>12595533</v>
          </cell>
          <cell r="D2025" t="str">
            <v>MEDINA OCHOA LUIS ALFONSO</v>
          </cell>
          <cell r="E2025" t="str">
            <v>OPERADOR DE PADRÓN</v>
          </cell>
          <cell r="G2025" t="str">
            <v>X</v>
          </cell>
          <cell r="M2025" t="str">
            <v>ENFERMEDAD GENERAL</v>
          </cell>
          <cell r="N2025">
            <v>602280484</v>
          </cell>
          <cell r="O2025" t="str">
            <v>NUEVA E.P.S</v>
          </cell>
        </row>
        <row r="2026">
          <cell r="C2026">
            <v>12595533</v>
          </cell>
          <cell r="D2026" t="str">
            <v>MEDINA OCHOA LUIS ALFONSO</v>
          </cell>
          <cell r="E2026" t="str">
            <v>OPERADOR DE PADRÓN</v>
          </cell>
          <cell r="G2026" t="str">
            <v>X</v>
          </cell>
          <cell r="M2026" t="str">
            <v>ENFERMEDAD GENERAL</v>
          </cell>
          <cell r="N2026">
            <v>602417850</v>
          </cell>
          <cell r="O2026" t="str">
            <v>NUEVA E.P.S</v>
          </cell>
        </row>
        <row r="2027">
          <cell r="C2027">
            <v>12595533</v>
          </cell>
          <cell r="D2027" t="str">
            <v>MEDINA OCHOA LUIS ALFONSO</v>
          </cell>
          <cell r="E2027" t="str">
            <v>OPERADOR DE PADRÓN</v>
          </cell>
          <cell r="L2027" t="str">
            <v>X</v>
          </cell>
          <cell r="M2027" t="str">
            <v>AISLAMIENTO PREVENTIVO</v>
          </cell>
          <cell r="N2027" t="str">
            <v>NT</v>
          </cell>
          <cell r="O2027" t="str">
            <v>NUEVA E.P.S</v>
          </cell>
        </row>
        <row r="2028">
          <cell r="C2028">
            <v>12595533</v>
          </cell>
          <cell r="D2028" t="str">
            <v>MEDINA OCHOA LUIS ALFONSO</v>
          </cell>
          <cell r="E2028" t="str">
            <v>OPERADOR DE PADRÓN</v>
          </cell>
          <cell r="G2028" t="str">
            <v>X</v>
          </cell>
          <cell r="M2028" t="str">
            <v>ENFERMEDAD GENERAL</v>
          </cell>
          <cell r="N2028">
            <v>5836</v>
          </cell>
          <cell r="O2028" t="str">
            <v>NUEVA E.P.S</v>
          </cell>
        </row>
        <row r="2029">
          <cell r="C2029">
            <v>12595533</v>
          </cell>
          <cell r="D2029" t="str">
            <v>MEDINA OCHOA LUIS ALFONSO</v>
          </cell>
          <cell r="E2029" t="str">
            <v>OPERADOR DE PADRÓN</v>
          </cell>
          <cell r="G2029" t="str">
            <v>X</v>
          </cell>
          <cell r="M2029" t="str">
            <v>ENFERMEDAD GENERAL</v>
          </cell>
          <cell r="N2029" t="str">
            <v>NT</v>
          </cell>
          <cell r="O2029" t="str">
            <v>NUEVA E.P.S</v>
          </cell>
        </row>
        <row r="2030">
          <cell r="C2030">
            <v>12595533</v>
          </cell>
          <cell r="D2030" t="str">
            <v>MEDINA OCHOA LUIS ALFONSO</v>
          </cell>
          <cell r="E2030" t="str">
            <v>OPERADOR DE PADRÓN</v>
          </cell>
          <cell r="G2030" t="str">
            <v>X</v>
          </cell>
          <cell r="M2030" t="str">
            <v>ENFERMEDAD GENERAL</v>
          </cell>
          <cell r="N2030" t="str">
            <v>NT</v>
          </cell>
          <cell r="O2030" t="str">
            <v>NUEVA E.P.S</v>
          </cell>
        </row>
        <row r="2031">
          <cell r="C2031">
            <v>12595533</v>
          </cell>
          <cell r="D2031" t="str">
            <v>MEDINA OCHOA LUIS ALFONSO</v>
          </cell>
          <cell r="E2031" t="str">
            <v>OPERADOR DE PADRÓN</v>
          </cell>
          <cell r="G2031" t="str">
            <v>X</v>
          </cell>
          <cell r="M2031" t="str">
            <v>ENFERMEDAD GENERAL</v>
          </cell>
          <cell r="N2031" t="str">
            <v xml:space="preserve">NT </v>
          </cell>
          <cell r="O2031" t="str">
            <v>NUEVA E.P.S</v>
          </cell>
        </row>
        <row r="2032">
          <cell r="C2032">
            <v>12595533</v>
          </cell>
          <cell r="D2032" t="str">
            <v>MEDINA OCHOA LUIS ALFONSO</v>
          </cell>
          <cell r="E2032" t="str">
            <v>OPERADOR DE PADRÓN</v>
          </cell>
          <cell r="G2032" t="str">
            <v>X</v>
          </cell>
          <cell r="M2032" t="str">
            <v>ENFERMEDAD GENERAL</v>
          </cell>
          <cell r="N2032">
            <v>7312669</v>
          </cell>
          <cell r="O2032" t="str">
            <v>NUEVA E.P.S</v>
          </cell>
        </row>
        <row r="2033">
          <cell r="C2033">
            <v>12595533</v>
          </cell>
          <cell r="D2033" t="str">
            <v>MEDINA OCHOA LUIS ALFONSO</v>
          </cell>
          <cell r="E2033" t="str">
            <v>OPERADOR DE PADRÓN</v>
          </cell>
          <cell r="G2033" t="str">
            <v>X</v>
          </cell>
          <cell r="M2033" t="str">
            <v>ENFERMEDAD GENERAL</v>
          </cell>
          <cell r="N2033">
            <v>7458586</v>
          </cell>
          <cell r="O2033" t="str">
            <v>NUEVA E.P.S</v>
          </cell>
        </row>
        <row r="2034">
          <cell r="C2034">
            <v>12595533</v>
          </cell>
          <cell r="D2034" t="str">
            <v>MEDINA OCHOA LUIS ALFONSO</v>
          </cell>
          <cell r="E2034" t="str">
            <v>OPERADOR DE PADRÓN</v>
          </cell>
          <cell r="G2034" t="str">
            <v>X</v>
          </cell>
          <cell r="M2034" t="str">
            <v>ENFERMEDAD GENERAL</v>
          </cell>
          <cell r="N2034">
            <v>6708</v>
          </cell>
          <cell r="O2034" t="str">
            <v>NUEVA E.P.S</v>
          </cell>
        </row>
        <row r="2035">
          <cell r="C2035">
            <v>12595533</v>
          </cell>
          <cell r="D2035" t="str">
            <v>MEDINA OCHOA LUIS ALFONSO</v>
          </cell>
          <cell r="E2035" t="str">
            <v>OPERADOR DE PADRÓN</v>
          </cell>
          <cell r="G2035" t="str">
            <v>X</v>
          </cell>
          <cell r="M2035" t="str">
            <v>ENFERMEDAD GENERAL</v>
          </cell>
          <cell r="N2035">
            <v>7489676</v>
          </cell>
          <cell r="O2035" t="str">
            <v>NUEVA E.P.S</v>
          </cell>
        </row>
        <row r="2036">
          <cell r="C2036">
            <v>12595533</v>
          </cell>
          <cell r="D2036" t="str">
            <v>MEDINA OCHOA LUIS ALFONSO</v>
          </cell>
          <cell r="E2036" t="str">
            <v>OPERADOR DE PADRÓN</v>
          </cell>
          <cell r="G2036" t="str">
            <v>X</v>
          </cell>
          <cell r="M2036" t="str">
            <v>ENFERMEDAD GENERAL</v>
          </cell>
          <cell r="N2036">
            <v>7516824</v>
          </cell>
          <cell r="O2036" t="str">
            <v>NUEVA E.P.S</v>
          </cell>
        </row>
        <row r="2037">
          <cell r="C2037">
            <v>12595533</v>
          </cell>
          <cell r="D2037" t="str">
            <v>MEDINA OCHOA LUIS ALFONSO</v>
          </cell>
          <cell r="E2037" t="str">
            <v>OPERADOR DE PADRÓN</v>
          </cell>
          <cell r="G2037" t="str">
            <v>X</v>
          </cell>
          <cell r="M2037" t="str">
            <v>ENFERMEDAD GENERAL</v>
          </cell>
          <cell r="N2037">
            <v>7544517</v>
          </cell>
          <cell r="O2037" t="str">
            <v>NUEVA E.P.S</v>
          </cell>
        </row>
        <row r="2038">
          <cell r="C2038">
            <v>12595533</v>
          </cell>
          <cell r="D2038" t="str">
            <v>MEDINA OCHOA LUIS ALFONSO</v>
          </cell>
          <cell r="E2038" t="str">
            <v>OPERADOR DE PADRÓN</v>
          </cell>
          <cell r="G2038" t="str">
            <v>X</v>
          </cell>
          <cell r="M2038" t="str">
            <v>ENFERMEDAD GENERAL</v>
          </cell>
          <cell r="N2038">
            <v>7000125963</v>
          </cell>
          <cell r="O2038" t="str">
            <v>NUEVA E.P.S</v>
          </cell>
        </row>
        <row r="2039">
          <cell r="C2039">
            <v>12595533</v>
          </cell>
          <cell r="D2039" t="str">
            <v>MEDINA OCHOA LUIS ALFONSO</v>
          </cell>
          <cell r="E2039" t="str">
            <v>OPERADOR DE PADRÓN</v>
          </cell>
          <cell r="G2039" t="str">
            <v>X</v>
          </cell>
          <cell r="M2039" t="str">
            <v>ENFERMEDAD GENERAL</v>
          </cell>
          <cell r="N2039">
            <v>7000132647</v>
          </cell>
          <cell r="O2039" t="str">
            <v>NUEVA E.P.S</v>
          </cell>
        </row>
        <row r="2040">
          <cell r="C2040">
            <v>12595533</v>
          </cell>
          <cell r="D2040" t="str">
            <v>MEDINA OCHOA LUIS ALFONSO</v>
          </cell>
          <cell r="E2040" t="str">
            <v>OPERADOR DE PADRÓN</v>
          </cell>
          <cell r="G2040" t="str">
            <v>X</v>
          </cell>
          <cell r="M2040" t="str">
            <v>ENFERMEDAD GENERAL</v>
          </cell>
          <cell r="N2040" t="str">
            <v>N/T</v>
          </cell>
          <cell r="O2040" t="str">
            <v>NUEVA E.P.S</v>
          </cell>
        </row>
        <row r="2041">
          <cell r="C2041">
            <v>12595533</v>
          </cell>
          <cell r="D2041" t="str">
            <v>MEDINA OCHOA LUIS ALFONSO</v>
          </cell>
          <cell r="E2041" t="str">
            <v>OPERADOR DE PADRÓN</v>
          </cell>
          <cell r="G2041" t="str">
            <v>X</v>
          </cell>
          <cell r="M2041" t="str">
            <v>ENFERMEDAD GENERAL</v>
          </cell>
          <cell r="N2041">
            <v>7000207647</v>
          </cell>
          <cell r="O2041" t="str">
            <v>NUEVA E.P.S</v>
          </cell>
        </row>
        <row r="2042">
          <cell r="C2042">
            <v>12595533</v>
          </cell>
          <cell r="D2042" t="str">
            <v>MEDINA OCHOA LUIS ALFONSO</v>
          </cell>
          <cell r="E2042" t="str">
            <v>OPERADOR DE PADRÓN</v>
          </cell>
          <cell r="G2042" t="str">
            <v>X</v>
          </cell>
          <cell r="M2042" t="str">
            <v>ENFERMEDAD GENERAL</v>
          </cell>
          <cell r="N2042">
            <v>7000260373</v>
          </cell>
          <cell r="O2042" t="str">
            <v>NUEVA E.P.S</v>
          </cell>
        </row>
        <row r="2043">
          <cell r="C2043">
            <v>12595533</v>
          </cell>
          <cell r="D2043" t="str">
            <v>MEDINA OCHOA LUIS ALFONSO</v>
          </cell>
          <cell r="E2043" t="str">
            <v>OPERADOR DE PADRÓN</v>
          </cell>
          <cell r="G2043" t="str">
            <v>X</v>
          </cell>
          <cell r="M2043" t="str">
            <v>ENFERMEDAD GENERAL</v>
          </cell>
          <cell r="N2043">
            <v>33529</v>
          </cell>
          <cell r="O2043" t="str">
            <v>NUEVA E.P.S</v>
          </cell>
        </row>
        <row r="2044">
          <cell r="C2044">
            <v>12595533</v>
          </cell>
          <cell r="D2044" t="str">
            <v>MEDINA OCHOA LUIS ALFONSO</v>
          </cell>
          <cell r="E2044" t="str">
            <v>OPERADOR DE PADRÓN</v>
          </cell>
          <cell r="G2044" t="str">
            <v>X</v>
          </cell>
          <cell r="M2044" t="str">
            <v>ENFERMEDAD GENERAL</v>
          </cell>
          <cell r="N2044" t="str">
            <v>NT</v>
          </cell>
          <cell r="O2044" t="str">
            <v>NUEVA E.P.S</v>
          </cell>
        </row>
        <row r="2045">
          <cell r="C2045">
            <v>12595533</v>
          </cell>
          <cell r="D2045" t="str">
            <v>MEDINA OCHOA LUIS ALFONSO</v>
          </cell>
          <cell r="E2045" t="str">
            <v>OPERADOR DE PADRÓN</v>
          </cell>
          <cell r="G2045" t="str">
            <v>X</v>
          </cell>
          <cell r="M2045" t="str">
            <v>ENFERMEDAD GENERAL</v>
          </cell>
          <cell r="N2045">
            <v>8086925</v>
          </cell>
          <cell r="O2045" t="str">
            <v>NUEVA E.P.S</v>
          </cell>
        </row>
        <row r="2046">
          <cell r="C2046">
            <v>12595533</v>
          </cell>
          <cell r="D2046" t="str">
            <v>MEDINA OCHOA LUIS ALFONSO</v>
          </cell>
          <cell r="E2046" t="str">
            <v>OPERADOR DE PADRÓN</v>
          </cell>
          <cell r="G2046" t="str">
            <v>X</v>
          </cell>
          <cell r="M2046" t="str">
            <v>ENFERMEDAD GENERAL</v>
          </cell>
          <cell r="N2046" t="str">
            <v>NT</v>
          </cell>
          <cell r="O2046" t="str">
            <v>NUEVA E.P.S</v>
          </cell>
        </row>
        <row r="2047">
          <cell r="C2047">
            <v>12595533</v>
          </cell>
          <cell r="D2047" t="str">
            <v>MEDINA OCHOA LUIS ALFONSO</v>
          </cell>
          <cell r="E2047" t="str">
            <v>OPERADOR DE PADRÓN</v>
          </cell>
          <cell r="G2047" t="str">
            <v>X</v>
          </cell>
          <cell r="M2047" t="str">
            <v>ENFERMEDAD GENERAL</v>
          </cell>
          <cell r="N2047" t="str">
            <v>NT</v>
          </cell>
          <cell r="O2047" t="str">
            <v>NUEVA E.P.S</v>
          </cell>
        </row>
        <row r="2048">
          <cell r="C2048">
            <v>12595533</v>
          </cell>
          <cell r="D2048" t="str">
            <v>MEDINA OCHOA LUIS ALFONSO</v>
          </cell>
          <cell r="E2048" t="str">
            <v>OPERADOR DE PADRÓN</v>
          </cell>
          <cell r="G2048" t="str">
            <v>X</v>
          </cell>
          <cell r="M2048" t="str">
            <v>ENFERMEDAD GENERAL</v>
          </cell>
          <cell r="N2048" t="str">
            <v>NT</v>
          </cell>
          <cell r="O2048" t="str">
            <v>NUEVA E.P.S</v>
          </cell>
        </row>
        <row r="2049">
          <cell r="C2049">
            <v>12595533</v>
          </cell>
          <cell r="D2049" t="str">
            <v>MEDINA OCHOA LUIS ALFONSO</v>
          </cell>
          <cell r="E2049" t="str">
            <v>OPERADOR DE PADRÓN</v>
          </cell>
          <cell r="F2049" t="str">
            <v>X</v>
          </cell>
          <cell r="M2049" t="str">
            <v>ACCIDENTE DE TRABAJO</v>
          </cell>
          <cell r="N2049">
            <v>38180</v>
          </cell>
          <cell r="O2049" t="str">
            <v>ARL SURA</v>
          </cell>
        </row>
        <row r="2050">
          <cell r="C2050">
            <v>12595533</v>
          </cell>
          <cell r="D2050" t="str">
            <v>MEDINA OCHOA LUIS ALFONSO</v>
          </cell>
          <cell r="E2050" t="str">
            <v>OPERADOR DE PADRÓN</v>
          </cell>
          <cell r="G2050" t="str">
            <v>X</v>
          </cell>
          <cell r="M2050" t="str">
            <v>ENFERMEDAD GENERAL</v>
          </cell>
          <cell r="N2050" t="str">
            <v>NT</v>
          </cell>
          <cell r="O2050" t="str">
            <v>NUEVA E.P.S</v>
          </cell>
        </row>
        <row r="2051">
          <cell r="C2051">
            <v>12595533</v>
          </cell>
          <cell r="D2051" t="str">
            <v>MEDINA OCHOA LUIS ALFONSO</v>
          </cell>
          <cell r="E2051" t="str">
            <v>OPERADOR DE PADRÓN</v>
          </cell>
          <cell r="G2051" t="str">
            <v>X</v>
          </cell>
          <cell r="M2051" t="str">
            <v>ENFERMEDAD GENERAL</v>
          </cell>
          <cell r="N2051" t="str">
            <v>NT</v>
          </cell>
          <cell r="O2051" t="str">
            <v>NUEVA E.P.S</v>
          </cell>
        </row>
        <row r="2052">
          <cell r="C2052">
            <v>12595533</v>
          </cell>
          <cell r="D2052" t="str">
            <v>MEDINA OCHOA LUIS ALFONSO</v>
          </cell>
          <cell r="E2052" t="str">
            <v>OPERADOR DE PADRÓN</v>
          </cell>
          <cell r="G2052" t="str">
            <v>X</v>
          </cell>
          <cell r="M2052" t="str">
            <v>ENFERMEDAD GENERAL</v>
          </cell>
          <cell r="N2052" t="str">
            <v>NT</v>
          </cell>
          <cell r="O2052" t="str">
            <v>NUEVA E.P.S</v>
          </cell>
        </row>
        <row r="2053">
          <cell r="C2053">
            <v>12595533</v>
          </cell>
          <cell r="D2053" t="str">
            <v>MEDINA OCHOA LUIS ALFONSO</v>
          </cell>
          <cell r="E2053" t="str">
            <v>OPERADOR DE PADRÓN</v>
          </cell>
          <cell r="G2053" t="str">
            <v>X</v>
          </cell>
          <cell r="M2053" t="str">
            <v>ENFERMEDAD GENERAL</v>
          </cell>
          <cell r="N2053" t="str">
            <v>NT</v>
          </cell>
          <cell r="O2053" t="str">
            <v>NUEVA E.P.S</v>
          </cell>
        </row>
        <row r="2054">
          <cell r="C2054">
            <v>12595533</v>
          </cell>
          <cell r="D2054" t="str">
            <v>MEDINA OCHOA LUIS ALFONSO</v>
          </cell>
          <cell r="E2054" t="str">
            <v>OPERADOR DE PADRÓN</v>
          </cell>
          <cell r="G2054" t="str">
            <v>X</v>
          </cell>
          <cell r="M2054" t="str">
            <v>ENFERMEDAD GENERAL</v>
          </cell>
          <cell r="N2054">
            <v>7000665663</v>
          </cell>
          <cell r="O2054" t="str">
            <v>NUEVA E.P.S</v>
          </cell>
        </row>
        <row r="2055">
          <cell r="C2055">
            <v>12595533</v>
          </cell>
          <cell r="D2055" t="str">
            <v>MEDINA OCHOA LUIS ALFONSO</v>
          </cell>
          <cell r="E2055" t="str">
            <v>OPERADOR DE PADRÓN</v>
          </cell>
          <cell r="G2055" t="str">
            <v>X</v>
          </cell>
          <cell r="M2055" t="str">
            <v>ENFERMEDAD GENERAL</v>
          </cell>
          <cell r="N2055" t="str">
            <v>NT</v>
          </cell>
          <cell r="O2055" t="str">
            <v>NUEVA E.P.S</v>
          </cell>
        </row>
        <row r="2056">
          <cell r="C2056">
            <v>12595533</v>
          </cell>
          <cell r="D2056" t="str">
            <v>MEDINA OCHOA LUIS ALFONSO</v>
          </cell>
          <cell r="E2056" t="str">
            <v>OPERADOR DE PADRÓN</v>
          </cell>
          <cell r="G2056" t="str">
            <v>X</v>
          </cell>
          <cell r="M2056" t="str">
            <v>ENFERMEDAD GENERAL</v>
          </cell>
          <cell r="N2056">
            <v>7000696979</v>
          </cell>
          <cell r="O2056" t="str">
            <v>NUEVA E.P.S</v>
          </cell>
        </row>
        <row r="2057">
          <cell r="C2057">
            <v>12595533</v>
          </cell>
          <cell r="D2057" t="str">
            <v>MEDINA OCHOA LUIS ALFONSO</v>
          </cell>
          <cell r="E2057" t="str">
            <v>OPERADOR DE PADRÓN</v>
          </cell>
          <cell r="G2057" t="str">
            <v>X</v>
          </cell>
          <cell r="M2057" t="str">
            <v>ENFERMEDAD GENERAL</v>
          </cell>
          <cell r="N2057">
            <v>7000795817</v>
          </cell>
          <cell r="O2057" t="str">
            <v>NUEVA E.P.S</v>
          </cell>
        </row>
        <row r="2058">
          <cell r="C2058">
            <v>12595533</v>
          </cell>
          <cell r="D2058" t="str">
            <v>MEDINA OCHOA LUIS ALFONSO</v>
          </cell>
          <cell r="E2058" t="str">
            <v>OPERADOR DE PADRÓN</v>
          </cell>
          <cell r="G2058" t="str">
            <v>X</v>
          </cell>
          <cell r="M2058" t="str">
            <v>ENFERMEDAD GENERAL</v>
          </cell>
          <cell r="N2058">
            <v>7000801143</v>
          </cell>
          <cell r="O2058" t="str">
            <v>NUEVA E.P.S</v>
          </cell>
        </row>
        <row r="2059">
          <cell r="C2059">
            <v>12595533</v>
          </cell>
          <cell r="D2059" t="str">
            <v>MEDINA OCHOA LUIS ALFONSO</v>
          </cell>
          <cell r="E2059" t="str">
            <v>OPERADOR DE PADRÓN</v>
          </cell>
          <cell r="G2059" t="str">
            <v>X</v>
          </cell>
          <cell r="M2059" t="str">
            <v>ENFERMEDAD GENERAL</v>
          </cell>
          <cell r="N2059">
            <v>7000862904</v>
          </cell>
          <cell r="O2059" t="str">
            <v>NUEVA E.P.S</v>
          </cell>
        </row>
        <row r="2060">
          <cell r="C2060">
            <v>12595533</v>
          </cell>
          <cell r="D2060" t="str">
            <v>MEDINA OCHOA LUIS ALFONSO</v>
          </cell>
          <cell r="E2060" t="str">
            <v>OPERADOR DE PADRÓN</v>
          </cell>
          <cell r="G2060" t="str">
            <v>X</v>
          </cell>
          <cell r="M2060" t="str">
            <v>ENFERMEDAD GENERAL</v>
          </cell>
          <cell r="N2060">
            <v>7000992034</v>
          </cell>
          <cell r="O2060" t="str">
            <v>NUEVA E.P.S</v>
          </cell>
        </row>
        <row r="2061">
          <cell r="C2061">
            <v>12595533</v>
          </cell>
          <cell r="D2061" t="str">
            <v>MEDINA OCHOA LUIS ALFONSO</v>
          </cell>
          <cell r="E2061" t="str">
            <v>OPERADOR DE PADRÓN</v>
          </cell>
          <cell r="G2061" t="str">
            <v>X</v>
          </cell>
          <cell r="M2061" t="str">
            <v>ENFERMEDAD GENERAL</v>
          </cell>
          <cell r="N2061">
            <v>7001020216</v>
          </cell>
          <cell r="O2061" t="str">
            <v>NUEVA E.P.S</v>
          </cell>
        </row>
        <row r="2062">
          <cell r="C2062">
            <v>12595533</v>
          </cell>
          <cell r="D2062" t="str">
            <v>MEDINA OCHOA LUIS ALFONSO</v>
          </cell>
          <cell r="E2062" t="str">
            <v>OPERADOR DE PADRÓN</v>
          </cell>
          <cell r="G2062" t="str">
            <v>X</v>
          </cell>
          <cell r="M2062" t="str">
            <v>ENFERMEDAD GENERAL</v>
          </cell>
          <cell r="N2062">
            <v>7001059203</v>
          </cell>
          <cell r="O2062" t="str">
            <v>NUEVA E.P.S</v>
          </cell>
        </row>
        <row r="2063">
          <cell r="C2063">
            <v>12595533</v>
          </cell>
          <cell r="D2063" t="str">
            <v>MEDINA OCHOA LUIS ALFONSO</v>
          </cell>
          <cell r="E2063" t="str">
            <v>OPERADOR DE PADRÓN</v>
          </cell>
          <cell r="G2063" t="str">
            <v>X</v>
          </cell>
          <cell r="M2063" t="str">
            <v>ENFERMEDAD GENERAL</v>
          </cell>
          <cell r="N2063">
            <v>1001136606</v>
          </cell>
          <cell r="O2063" t="str">
            <v>NUEVA E.P.S</v>
          </cell>
        </row>
        <row r="2064">
          <cell r="C2064">
            <v>12595533</v>
          </cell>
          <cell r="D2064" t="str">
            <v>MEDINA OCHOA LUIS ALFONSO</v>
          </cell>
          <cell r="E2064" t="str">
            <v>OPERADOR DE PADRÓN</v>
          </cell>
          <cell r="G2064" t="str">
            <v>X</v>
          </cell>
          <cell r="M2064" t="str">
            <v>ENFERMEDAD GENERAL</v>
          </cell>
          <cell r="N2064">
            <v>8275</v>
          </cell>
          <cell r="O2064" t="str">
            <v>NUEVA E.P.S</v>
          </cell>
        </row>
        <row r="2065">
          <cell r="C2065">
            <v>12595533</v>
          </cell>
          <cell r="D2065" t="str">
            <v>MEDINA OCHOA LUIS ALFONSO</v>
          </cell>
          <cell r="E2065" t="str">
            <v>OPERADOR DE PADRÓN</v>
          </cell>
          <cell r="G2065" t="str">
            <v>X</v>
          </cell>
          <cell r="M2065" t="str">
            <v>ENFERMEDAD GENERAL</v>
          </cell>
          <cell r="N2065">
            <v>7001150519</v>
          </cell>
          <cell r="O2065" t="str">
            <v>NUEVA E.P.S</v>
          </cell>
        </row>
        <row r="2066">
          <cell r="C2066">
            <v>12595533</v>
          </cell>
          <cell r="D2066" t="str">
            <v>MEDINA OCHOA LUIS ALFONSO</v>
          </cell>
          <cell r="E2066" t="str">
            <v>OPERADOR DE PADRÓN</v>
          </cell>
          <cell r="G2066" t="str">
            <v>X</v>
          </cell>
          <cell r="M2066" t="str">
            <v>ENFERMEDAD GENERAL</v>
          </cell>
          <cell r="N2066">
            <v>7001186713</v>
          </cell>
          <cell r="O2066" t="str">
            <v>NUEVA E.P.S</v>
          </cell>
        </row>
        <row r="2067">
          <cell r="C2067">
            <v>12595533</v>
          </cell>
          <cell r="D2067" t="str">
            <v>MEDINA OCHOA LUIS ALFONSO</v>
          </cell>
          <cell r="E2067" t="str">
            <v>OPERADOR DE PADRÓN</v>
          </cell>
          <cell r="G2067" t="str">
            <v>X</v>
          </cell>
          <cell r="M2067" t="str">
            <v>ENFERMEDAD GENERAL</v>
          </cell>
          <cell r="N2067" t="str">
            <v>NT</v>
          </cell>
          <cell r="O2067" t="str">
            <v>NUEVA E.P.S</v>
          </cell>
        </row>
        <row r="2068">
          <cell r="C2068">
            <v>12595533</v>
          </cell>
          <cell r="D2068" t="str">
            <v>MEDINA OCHOA LUIS ALFONSO</v>
          </cell>
          <cell r="E2068" t="str">
            <v>OPERADOR DE PADRÓN</v>
          </cell>
          <cell r="G2068" t="str">
            <v>X</v>
          </cell>
          <cell r="M2068" t="str">
            <v>ENFERMEDAD GENERAL</v>
          </cell>
          <cell r="N2068">
            <v>7001217356</v>
          </cell>
          <cell r="O2068" t="str">
            <v>NUEVA E.P.S</v>
          </cell>
        </row>
        <row r="2069">
          <cell r="C2069">
            <v>12595533</v>
          </cell>
          <cell r="D2069" t="str">
            <v>MEDINA OCHOA LUIS ALFONSO</v>
          </cell>
          <cell r="E2069" t="str">
            <v>OPERADOR DE PADRÓN</v>
          </cell>
          <cell r="G2069" t="str">
            <v>X</v>
          </cell>
          <cell r="M2069" t="str">
            <v>ENFERMEDAD GENERAL</v>
          </cell>
          <cell r="N2069">
            <v>6932462</v>
          </cell>
          <cell r="O2069" t="str">
            <v>NUEVA E.P.S</v>
          </cell>
        </row>
        <row r="2070">
          <cell r="C2070">
            <v>12595533</v>
          </cell>
          <cell r="D2070" t="str">
            <v>MEDINA OCHOA LUIS ALFONSO</v>
          </cell>
          <cell r="E2070" t="str">
            <v>OPERADOR DE PADRÓN</v>
          </cell>
          <cell r="G2070" t="str">
            <v>X</v>
          </cell>
          <cell r="M2070" t="str">
            <v>ENFERMEDAD GENERAL</v>
          </cell>
          <cell r="N2070" t="str">
            <v>NT</v>
          </cell>
          <cell r="O2070" t="str">
            <v>NUEVA E.P.S</v>
          </cell>
        </row>
        <row r="2071">
          <cell r="C2071">
            <v>12595533</v>
          </cell>
          <cell r="D2071" t="str">
            <v>MEDINA OCHOA LUIS ALFONSO</v>
          </cell>
          <cell r="E2071" t="str">
            <v>OPERADOR DE PADRÓN</v>
          </cell>
          <cell r="G2071" t="str">
            <v>X</v>
          </cell>
          <cell r="M2071" t="str">
            <v>ENFERMEDAD GENERAL</v>
          </cell>
          <cell r="N2071">
            <v>64878</v>
          </cell>
          <cell r="O2071" t="str">
            <v>NUEVA E.P.S</v>
          </cell>
        </row>
        <row r="2072">
          <cell r="C2072">
            <v>12595533</v>
          </cell>
          <cell r="D2072" t="str">
            <v>MEDINA OCHOA LUIS ALFONSO</v>
          </cell>
          <cell r="E2072" t="str">
            <v>OPERADOR DE PADRÓN</v>
          </cell>
          <cell r="G2072" t="str">
            <v>x</v>
          </cell>
          <cell r="M2072" t="str">
            <v>ENFERMEDAD GENERAL</v>
          </cell>
          <cell r="N2072">
            <v>7001454813</v>
          </cell>
          <cell r="O2072" t="str">
            <v>NUEVA E.P.S</v>
          </cell>
        </row>
        <row r="2073">
          <cell r="C2073">
            <v>12595533</v>
          </cell>
          <cell r="D2073" t="str">
            <v>MEDINA OCHOA LUIS ALFONSO</v>
          </cell>
          <cell r="E2073" t="str">
            <v>OPERADOR DE PADRÓN</v>
          </cell>
          <cell r="G2073" t="str">
            <v>X</v>
          </cell>
          <cell r="M2073" t="str">
            <v>ENFERMEDAD GENERAL</v>
          </cell>
          <cell r="N2073">
            <v>66818</v>
          </cell>
          <cell r="O2073" t="str">
            <v>NUEVA E.P.S</v>
          </cell>
        </row>
        <row r="2074">
          <cell r="C2074">
            <v>12595533</v>
          </cell>
          <cell r="D2074" t="str">
            <v>MEDINA OCHOA LUIS ALFONSO</v>
          </cell>
          <cell r="E2074" t="str">
            <v>OPERADOR DE PADRÓN</v>
          </cell>
          <cell r="G2074" t="str">
            <v>X</v>
          </cell>
          <cell r="M2074" t="str">
            <v>ENFERMEDAD GENERAL</v>
          </cell>
          <cell r="N2074">
            <v>7001541412</v>
          </cell>
          <cell r="O2074" t="str">
            <v>NUEVA E.P.S</v>
          </cell>
        </row>
        <row r="2075">
          <cell r="C2075">
            <v>12595533</v>
          </cell>
          <cell r="D2075" t="str">
            <v>MEDINA OCHOA LUIS ALFONSO</v>
          </cell>
          <cell r="E2075" t="str">
            <v>OPERADOR DE PADRÓN</v>
          </cell>
          <cell r="G2075" t="str">
            <v>x</v>
          </cell>
          <cell r="M2075" t="str">
            <v>ENFERMEDAD GENERAL</v>
          </cell>
          <cell r="N2075">
            <v>7001549994</v>
          </cell>
          <cell r="O2075" t="str">
            <v>NUEVA E.P.S</v>
          </cell>
        </row>
        <row r="2076">
          <cell r="C2076">
            <v>12595533</v>
          </cell>
          <cell r="D2076" t="str">
            <v>MEDINA OCHOA LUIS ALFONSO</v>
          </cell>
          <cell r="E2076" t="str">
            <v>OPERADOR DE PADRÓN</v>
          </cell>
          <cell r="G2076" t="str">
            <v>X</v>
          </cell>
          <cell r="M2076" t="str">
            <v>ENFERMEDAD GENERAL</v>
          </cell>
          <cell r="N2076">
            <v>7001653325</v>
          </cell>
          <cell r="O2076" t="str">
            <v>NUEVA E.P.S</v>
          </cell>
        </row>
        <row r="2077">
          <cell r="C2077">
            <v>12595533</v>
          </cell>
          <cell r="D2077" t="str">
            <v>MEDINA OCHOA LUIS ALFONSO</v>
          </cell>
          <cell r="E2077" t="str">
            <v>OPERADOR DE PADRÓN</v>
          </cell>
          <cell r="G2077" t="str">
            <v>x</v>
          </cell>
          <cell r="M2077" t="str">
            <v>ENFERMEDAD GENERAL</v>
          </cell>
          <cell r="N2077">
            <v>71190</v>
          </cell>
          <cell r="O2077" t="str">
            <v>NUEVA E.P.S</v>
          </cell>
        </row>
        <row r="2078">
          <cell r="C2078">
            <v>12595533</v>
          </cell>
          <cell r="D2078" t="str">
            <v>MEDINA OCHOA LUIS ALFONSO</v>
          </cell>
          <cell r="E2078" t="str">
            <v>OPERADOR DE PADRÓN</v>
          </cell>
          <cell r="G2078" t="str">
            <v>x</v>
          </cell>
          <cell r="M2078" t="str">
            <v>ENFERMEDAD GENERAL</v>
          </cell>
          <cell r="N2078">
            <v>71190</v>
          </cell>
          <cell r="O2078" t="str">
            <v>NUEVA E.P.S</v>
          </cell>
        </row>
        <row r="2079">
          <cell r="C2079">
            <v>12595533</v>
          </cell>
          <cell r="D2079" t="str">
            <v>MEDINA OCHOA LUIS ALFONSO</v>
          </cell>
          <cell r="E2079" t="str">
            <v>OPERADOR DE PADRÓN</v>
          </cell>
          <cell r="G2079" t="str">
            <v>X</v>
          </cell>
          <cell r="M2079" t="str">
            <v>ENFERMEDAD GENERAL</v>
          </cell>
          <cell r="N2079">
            <v>7001695956</v>
          </cell>
          <cell r="O2079" t="str">
            <v>NUEVA E.P.S</v>
          </cell>
        </row>
        <row r="2080">
          <cell r="C2080">
            <v>12595533</v>
          </cell>
          <cell r="D2080" t="str">
            <v>MEDINA OCHOA LUIS ALFONSO</v>
          </cell>
          <cell r="E2080" t="str">
            <v>OPERADOR DE PADRÓN</v>
          </cell>
          <cell r="G2080" t="str">
            <v>x</v>
          </cell>
          <cell r="M2080" t="str">
            <v>ENFERMEDAD GENERAL</v>
          </cell>
          <cell r="N2080">
            <v>7001736260</v>
          </cell>
          <cell r="O2080" t="str">
            <v>NUEVA E.P.S</v>
          </cell>
        </row>
        <row r="2081">
          <cell r="C2081">
            <v>12595533</v>
          </cell>
          <cell r="D2081" t="str">
            <v>MEDINA OCHOA LUIS ALFONSO</v>
          </cell>
          <cell r="E2081" t="str">
            <v>OPERADOR DE PADRÓN</v>
          </cell>
          <cell r="G2081" t="str">
            <v>X</v>
          </cell>
          <cell r="M2081" t="str">
            <v>ENFERMEDAD GENERAL</v>
          </cell>
          <cell r="N2081">
            <v>7001752497</v>
          </cell>
          <cell r="O2081" t="str">
            <v>NUEVA E.P.S</v>
          </cell>
        </row>
        <row r="2082">
          <cell r="C2082">
            <v>12595533</v>
          </cell>
          <cell r="D2082" t="str">
            <v>MEDINA OCHOA LUIS ALFONSO</v>
          </cell>
          <cell r="E2082" t="str">
            <v>OPERADOR DE PADRÓN</v>
          </cell>
          <cell r="G2082" t="str">
            <v>x</v>
          </cell>
          <cell r="M2082" t="str">
            <v>ENFERMEDAD GENERAL</v>
          </cell>
          <cell r="N2082">
            <v>7001784622</v>
          </cell>
          <cell r="O2082" t="str">
            <v>NUEVA E.P.S</v>
          </cell>
        </row>
        <row r="2083">
          <cell r="C2083">
            <v>12595533</v>
          </cell>
          <cell r="D2083" t="str">
            <v>MEDINA OCHOA LUIS ALFONSO</v>
          </cell>
          <cell r="E2083" t="str">
            <v>OPERADOR DE PADRÓN</v>
          </cell>
          <cell r="G2083" t="str">
            <v>X</v>
          </cell>
          <cell r="M2083" t="str">
            <v>ENFERMEDAD GENERAL</v>
          </cell>
          <cell r="N2083">
            <v>7001791984</v>
          </cell>
          <cell r="O2083" t="str">
            <v>NUEVA E.P.S</v>
          </cell>
        </row>
        <row r="2084">
          <cell r="C2084">
            <v>12595533</v>
          </cell>
          <cell r="D2084" t="str">
            <v>MEDINA OCHOA LUIS ALFONSO</v>
          </cell>
          <cell r="E2084" t="str">
            <v>OPERADOR DE PADRÓN</v>
          </cell>
          <cell r="G2084" t="str">
            <v>x</v>
          </cell>
          <cell r="M2084" t="str">
            <v>ENFERMEDAD GENERAL</v>
          </cell>
          <cell r="N2084">
            <v>10474421</v>
          </cell>
          <cell r="O2084" t="str">
            <v>NUEVA E.P.S</v>
          </cell>
        </row>
        <row r="2085">
          <cell r="C2085">
            <v>12595533</v>
          </cell>
          <cell r="D2085" t="str">
            <v>MEDINA OCHOA LUIS ALFONSO</v>
          </cell>
          <cell r="E2085" t="str">
            <v>OPERADOR DE PADRÓN</v>
          </cell>
          <cell r="G2085" t="str">
            <v>X</v>
          </cell>
          <cell r="M2085" t="str">
            <v>ENFERMEDAD GENERAL</v>
          </cell>
          <cell r="N2085">
            <v>12595533</v>
          </cell>
          <cell r="O2085" t="str">
            <v>NUEVA E.P.S</v>
          </cell>
        </row>
        <row r="2086">
          <cell r="C2086">
            <v>12595533</v>
          </cell>
          <cell r="D2086" t="str">
            <v>MEDINA OCHOA LUIS ALFONSO</v>
          </cell>
          <cell r="E2086" t="str">
            <v>OPERADOR DE PADRÓN</v>
          </cell>
          <cell r="G2086" t="str">
            <v>X</v>
          </cell>
          <cell r="M2086" t="str">
            <v>ENFERMEDAD GENERAL</v>
          </cell>
          <cell r="N2086">
            <v>10597533</v>
          </cell>
          <cell r="O2086" t="str">
            <v>NUEVA E.P.S</v>
          </cell>
        </row>
        <row r="2087">
          <cell r="C2087">
            <v>12595533</v>
          </cell>
          <cell r="D2087" t="str">
            <v>MEDINA OCHOA LUIS ALFONSO</v>
          </cell>
          <cell r="E2087" t="str">
            <v>OPERADOR DE PADRÓN</v>
          </cell>
          <cell r="G2087" t="str">
            <v>X</v>
          </cell>
          <cell r="M2087" t="str">
            <v>ENFERMEDAD GENERAL</v>
          </cell>
          <cell r="N2087">
            <v>10597533</v>
          </cell>
          <cell r="O2087" t="str">
            <v>NUEVA E.P.S</v>
          </cell>
        </row>
        <row r="2088">
          <cell r="C2088">
            <v>12595533</v>
          </cell>
          <cell r="D2088" t="str">
            <v>MEDINA OCHOA LUIS ALFONSO</v>
          </cell>
          <cell r="E2088" t="str">
            <v>OPERADOR DE PADRÓN</v>
          </cell>
          <cell r="G2088" t="str">
            <v>X</v>
          </cell>
          <cell r="M2088" t="str">
            <v>ENFERMEDAD GENERAL</v>
          </cell>
          <cell r="N2088">
            <v>7082723044</v>
          </cell>
          <cell r="O2088" t="str">
            <v>NUEVA E.P.S</v>
          </cell>
        </row>
        <row r="2089">
          <cell r="C2089">
            <v>1143360335</v>
          </cell>
          <cell r="D2089" t="str">
            <v>MAZA SIERRA LUIS EDUARDO</v>
          </cell>
          <cell r="E2089" t="str">
            <v>OPERADOR DE BUSETÓN</v>
          </cell>
          <cell r="G2089" t="str">
            <v>X</v>
          </cell>
          <cell r="M2089" t="str">
            <v>ENFERMEDAD GENERAL</v>
          </cell>
          <cell r="N2089">
            <v>171822280</v>
          </cell>
          <cell r="O2089" t="str">
            <v>SALUD TOTAL E.P.S.</v>
          </cell>
        </row>
        <row r="2090">
          <cell r="C2090">
            <v>1143360335</v>
          </cell>
          <cell r="D2090" t="str">
            <v>MAZA SIERRA LUIS EDUARDO</v>
          </cell>
          <cell r="E2090" t="str">
            <v>OPERADOR DE BUSETÓN</v>
          </cell>
          <cell r="G2090" t="str">
            <v>X</v>
          </cell>
          <cell r="M2090" t="str">
            <v>ENFERMEDAD GENERAL</v>
          </cell>
          <cell r="N2090">
            <v>183065029</v>
          </cell>
          <cell r="O2090" t="str">
            <v>SALUD TOTAL E.P.S.</v>
          </cell>
        </row>
        <row r="2091">
          <cell r="C2091">
            <v>1143360335</v>
          </cell>
          <cell r="D2091" t="str">
            <v>MAZA SIERRA LUIS EDUARDO</v>
          </cell>
          <cell r="E2091" t="str">
            <v>OPERADOR DE BUSETÓN</v>
          </cell>
          <cell r="G2091" t="str">
            <v>X</v>
          </cell>
          <cell r="M2091" t="str">
            <v>ENFERMEDAD GENERAL</v>
          </cell>
          <cell r="N2091">
            <v>4761843</v>
          </cell>
          <cell r="O2091" t="str">
            <v>SALUD TOTAL E.P.S.</v>
          </cell>
        </row>
        <row r="2092">
          <cell r="C2092">
            <v>7919544</v>
          </cell>
          <cell r="D2092" t="str">
            <v>MATUTE TORRES ALEXANDER</v>
          </cell>
          <cell r="E2092" t="str">
            <v>OPERADOR DE PATIO</v>
          </cell>
          <cell r="G2092" t="str">
            <v>X</v>
          </cell>
          <cell r="M2092" t="str">
            <v>ENFERMEDAD GENERAL</v>
          </cell>
          <cell r="N2092">
            <v>143191</v>
          </cell>
          <cell r="O2092" t="str">
            <v>EPS MUTUAL SER</v>
          </cell>
        </row>
        <row r="2093">
          <cell r="C2093">
            <v>7919544</v>
          </cell>
          <cell r="D2093" t="str">
            <v>MATUTE TORRES ALEXANDER</v>
          </cell>
          <cell r="E2093" t="str">
            <v>OPERADOR DE PATIO</v>
          </cell>
          <cell r="G2093" t="str">
            <v>x</v>
          </cell>
          <cell r="M2093" t="str">
            <v>ENFERMEDAD GENERAL</v>
          </cell>
          <cell r="N2093">
            <v>19117</v>
          </cell>
          <cell r="O2093" t="str">
            <v>EPS MUTUAL SER</v>
          </cell>
        </row>
        <row r="2094">
          <cell r="C2094">
            <v>7919544</v>
          </cell>
          <cell r="D2094" t="str">
            <v>MATUTE TORRES ALEXANDER</v>
          </cell>
          <cell r="E2094" t="str">
            <v>OPERADOR DE PATIO</v>
          </cell>
          <cell r="G2094" t="str">
            <v>x</v>
          </cell>
          <cell r="M2094" t="str">
            <v>ENFERMEDAD GENERAL</v>
          </cell>
          <cell r="N2094">
            <v>146796</v>
          </cell>
          <cell r="O2094" t="str">
            <v>EPS MUTUAL SER</v>
          </cell>
        </row>
        <row r="2095">
          <cell r="C2095">
            <v>7919544</v>
          </cell>
          <cell r="D2095" t="str">
            <v>MATUTE TORRES ALEXANDER</v>
          </cell>
          <cell r="E2095" t="str">
            <v>OPERADOR DE PATIO</v>
          </cell>
          <cell r="G2095" t="str">
            <v>X</v>
          </cell>
          <cell r="M2095" t="str">
            <v>ENFERMEDAD GENERAL</v>
          </cell>
          <cell r="N2095">
            <v>146997</v>
          </cell>
          <cell r="O2095" t="str">
            <v>EPS MUTUAL SER</v>
          </cell>
        </row>
        <row r="2096">
          <cell r="C2096">
            <v>7919544</v>
          </cell>
          <cell r="D2096" t="str">
            <v>MATUTE TORRES ALEXANDER</v>
          </cell>
          <cell r="E2096" t="str">
            <v>OPERADOR DE PATIO</v>
          </cell>
          <cell r="G2096" t="str">
            <v>x</v>
          </cell>
          <cell r="M2096" t="str">
            <v>ENFERMEDAD GENERAL</v>
          </cell>
          <cell r="N2096">
            <v>147220</v>
          </cell>
          <cell r="O2096" t="str">
            <v>EPS MUTUAL SER</v>
          </cell>
        </row>
        <row r="2097">
          <cell r="C2097">
            <v>7919544</v>
          </cell>
          <cell r="D2097" t="str">
            <v>MATUTE TORRES ALEXANDER</v>
          </cell>
          <cell r="E2097" t="str">
            <v>OPERADOR DE PATIO</v>
          </cell>
          <cell r="G2097" t="str">
            <v>X</v>
          </cell>
          <cell r="M2097" t="str">
            <v>ENFERMEDAD GENERAL</v>
          </cell>
          <cell r="N2097">
            <v>21528</v>
          </cell>
          <cell r="O2097" t="str">
            <v>EPS MUTUAL SER</v>
          </cell>
        </row>
        <row r="2098">
          <cell r="C2098">
            <v>7919544</v>
          </cell>
          <cell r="D2098" t="str">
            <v>MATUTE TORRES ALEXANDER</v>
          </cell>
          <cell r="E2098" t="str">
            <v>OPERADOR DE PATIO</v>
          </cell>
          <cell r="G2098" t="str">
            <v>x</v>
          </cell>
          <cell r="M2098" t="str">
            <v>ENFERMEDAD GENERAL</v>
          </cell>
          <cell r="N2098">
            <v>147896</v>
          </cell>
          <cell r="O2098" t="str">
            <v>EPS MUTUAL SER</v>
          </cell>
        </row>
        <row r="2099">
          <cell r="C2099">
            <v>7919544</v>
          </cell>
          <cell r="D2099" t="str">
            <v>MATUTE TORRES ALEXANDER</v>
          </cell>
          <cell r="E2099" t="str">
            <v>OPERADOR DE PATIO</v>
          </cell>
          <cell r="G2099" t="str">
            <v>X</v>
          </cell>
          <cell r="M2099" t="str">
            <v>ENFERMEDAD GENERAL</v>
          </cell>
          <cell r="N2099">
            <v>148118</v>
          </cell>
          <cell r="O2099" t="str">
            <v>EPS MUTUAL SER</v>
          </cell>
        </row>
        <row r="2100">
          <cell r="C2100">
            <v>7919544</v>
          </cell>
          <cell r="D2100" t="str">
            <v>MATUTE TORRES ALEXANDER</v>
          </cell>
          <cell r="E2100" t="str">
            <v>OPERADOR DE PATIO</v>
          </cell>
          <cell r="G2100" t="str">
            <v>x</v>
          </cell>
          <cell r="M2100" t="str">
            <v>ENFERMEDAD GENERAL</v>
          </cell>
          <cell r="N2100">
            <v>148303</v>
          </cell>
          <cell r="O2100" t="str">
            <v>EPS MUTUAL SER</v>
          </cell>
        </row>
        <row r="2101">
          <cell r="C2101">
            <v>7919544</v>
          </cell>
          <cell r="D2101" t="str">
            <v>MATUTE TORRES ALEXANDER</v>
          </cell>
          <cell r="E2101" t="str">
            <v>OPERADOR DE PATIO</v>
          </cell>
          <cell r="G2101" t="str">
            <v>x</v>
          </cell>
          <cell r="M2101" t="str">
            <v>ENFERMEDAD GENERAL</v>
          </cell>
          <cell r="N2101">
            <v>22477</v>
          </cell>
          <cell r="O2101" t="str">
            <v>EPS MUTUAL SER</v>
          </cell>
        </row>
        <row r="2102">
          <cell r="C2102">
            <v>7919544</v>
          </cell>
          <cell r="D2102" t="str">
            <v>MATUTE TORRES ALEXANDER</v>
          </cell>
          <cell r="E2102" t="str">
            <v>OPERADOR DE PATIO</v>
          </cell>
          <cell r="G2102" t="str">
            <v>X</v>
          </cell>
          <cell r="M2102" t="str">
            <v>ENFERMEDAD GENERAL</v>
          </cell>
          <cell r="O2102" t="str">
            <v>EPS MUTUAL SER</v>
          </cell>
        </row>
        <row r="2103">
          <cell r="C2103">
            <v>7919544</v>
          </cell>
          <cell r="D2103" t="str">
            <v>MATUTE TORRES ALEXANDER</v>
          </cell>
          <cell r="E2103" t="str">
            <v>OPERADOR DE PATIO</v>
          </cell>
          <cell r="G2103" t="str">
            <v>x</v>
          </cell>
          <cell r="M2103" t="str">
            <v>ENFERMEDAD GENERAL</v>
          </cell>
          <cell r="N2103">
            <v>149977</v>
          </cell>
          <cell r="O2103" t="str">
            <v>EPS MUTUAL SER</v>
          </cell>
        </row>
        <row r="2104">
          <cell r="C2104">
            <v>7919544</v>
          </cell>
          <cell r="D2104" t="str">
            <v>MATUTE TORRES ALEXANDER</v>
          </cell>
          <cell r="E2104" t="str">
            <v>OPERADOR DE PATIO</v>
          </cell>
          <cell r="G2104" t="str">
            <v>x</v>
          </cell>
          <cell r="M2104" t="str">
            <v>ENFERMEDAD GENERAL</v>
          </cell>
          <cell r="N2104">
            <v>23912</v>
          </cell>
          <cell r="O2104" t="str">
            <v>EPS MUTUAL SER</v>
          </cell>
        </row>
        <row r="2105">
          <cell r="C2105">
            <v>7919544</v>
          </cell>
          <cell r="D2105" t="str">
            <v>MATUTE TORRES ALEXANDER</v>
          </cell>
          <cell r="E2105" t="str">
            <v>OPERADOR DE PATIO</v>
          </cell>
          <cell r="G2105" t="str">
            <v>X</v>
          </cell>
          <cell r="M2105" t="str">
            <v>ENFERMEDAD GENERAL</v>
          </cell>
          <cell r="N2105">
            <v>150477</v>
          </cell>
          <cell r="O2105" t="str">
            <v>EPS MUTUAL SER</v>
          </cell>
        </row>
        <row r="2106">
          <cell r="C2106">
            <v>7919544</v>
          </cell>
          <cell r="D2106" t="str">
            <v>MATUTE TORRES ALEXANDER</v>
          </cell>
          <cell r="E2106" t="str">
            <v>OPERADOR DE PATIO</v>
          </cell>
          <cell r="G2106" t="str">
            <v>x</v>
          </cell>
          <cell r="M2106" t="str">
            <v>ENFERMEDAD GENERAL</v>
          </cell>
          <cell r="N2106">
            <v>71590</v>
          </cell>
          <cell r="O2106" t="str">
            <v>EPS MUTUAL SER</v>
          </cell>
        </row>
        <row r="2107">
          <cell r="C2107">
            <v>7919544</v>
          </cell>
          <cell r="D2107" t="str">
            <v>MATUTE TORRES ALEXANDER</v>
          </cell>
          <cell r="E2107" t="str">
            <v>OPERADOR DE PATIO</v>
          </cell>
          <cell r="G2107" t="str">
            <v>x</v>
          </cell>
          <cell r="M2107" t="str">
            <v>ENFERMEDAD GENERAL</v>
          </cell>
          <cell r="N2107">
            <v>150679</v>
          </cell>
          <cell r="O2107" t="str">
            <v>EPS MUTUAL SER</v>
          </cell>
        </row>
        <row r="2108">
          <cell r="C2108">
            <v>7919544</v>
          </cell>
          <cell r="D2108" t="str">
            <v>MATUTE TORRES ALEXANDER</v>
          </cell>
          <cell r="E2108" t="str">
            <v>OPERADOR DE PATIO</v>
          </cell>
          <cell r="G2108" t="str">
            <v>x</v>
          </cell>
          <cell r="M2108" t="str">
            <v>ENFERMEDAD GENERAL</v>
          </cell>
          <cell r="N2108">
            <v>24566</v>
          </cell>
          <cell r="O2108" t="str">
            <v>EPS MUTUAL SER</v>
          </cell>
        </row>
        <row r="2109">
          <cell r="C2109">
            <v>7919544</v>
          </cell>
          <cell r="D2109" t="str">
            <v>MATUTE TORRES ALEXANDER</v>
          </cell>
          <cell r="E2109" t="str">
            <v>OPERADOR DE PATIO</v>
          </cell>
          <cell r="G2109" t="str">
            <v>x</v>
          </cell>
          <cell r="M2109" t="str">
            <v>ENFERMEDAD GENERAL</v>
          </cell>
          <cell r="N2109">
            <v>25243</v>
          </cell>
          <cell r="O2109" t="str">
            <v>EPS MUTUAL SER</v>
          </cell>
        </row>
        <row r="2110">
          <cell r="C2110">
            <v>73576060</v>
          </cell>
          <cell r="D2110" t="str">
            <v>MARTINEZ SALAS OMAR DAVID</v>
          </cell>
          <cell r="E2110" t="str">
            <v>TECNICO DE MANTENIMIENTO D</v>
          </cell>
          <cell r="G2110" t="str">
            <v>X</v>
          </cell>
          <cell r="M2110" t="str">
            <v>ENFERMEDAD GENERAL</v>
          </cell>
          <cell r="N2110">
            <v>6761707</v>
          </cell>
          <cell r="O2110" t="str">
            <v>SALUD TOTAL E.P.S.</v>
          </cell>
        </row>
        <row r="2111">
          <cell r="C2111">
            <v>73576060</v>
          </cell>
          <cell r="D2111" t="str">
            <v>MARTINEZ SALAS OMAR DAVID</v>
          </cell>
          <cell r="E2111" t="str">
            <v>TECNICO DE MANTENIMIENTO D</v>
          </cell>
          <cell r="G2111" t="str">
            <v>X</v>
          </cell>
          <cell r="M2111" t="str">
            <v>ENFERMEDAD GENERAL</v>
          </cell>
          <cell r="N2111">
            <v>11670808</v>
          </cell>
          <cell r="O2111" t="str">
            <v>SALUD TOTAL E.P.S.</v>
          </cell>
        </row>
        <row r="2112">
          <cell r="C2112">
            <v>9147614</v>
          </cell>
          <cell r="D2112" t="str">
            <v>MARTINEZ RODRIGUEZ PEDRO PABLO</v>
          </cell>
          <cell r="E2112" t="str">
            <v>OPERADOR DE PADRÓN</v>
          </cell>
          <cell r="G2112" t="str">
            <v>X</v>
          </cell>
          <cell r="M2112" t="str">
            <v>ENFERMEDAD GENERAL</v>
          </cell>
          <cell r="N2112" t="str">
            <v>INC28146</v>
          </cell>
          <cell r="O2112" t="str">
            <v>EPS MUTUAL SER</v>
          </cell>
        </row>
        <row r="2113">
          <cell r="C2113">
            <v>9147614</v>
          </cell>
          <cell r="D2113" t="str">
            <v>MARTINEZ RODRIGUEZ PEDRO PABLO</v>
          </cell>
          <cell r="E2113" t="str">
            <v>OPERADOR DE PADRÓN</v>
          </cell>
          <cell r="G2113" t="str">
            <v>X</v>
          </cell>
          <cell r="M2113" t="str">
            <v>ENFERMEDAD GENERAL</v>
          </cell>
          <cell r="N2113" t="str">
            <v>INC28540</v>
          </cell>
          <cell r="O2113" t="str">
            <v>EPS MUTUAL SER</v>
          </cell>
        </row>
        <row r="2114">
          <cell r="C2114">
            <v>9147614</v>
          </cell>
          <cell r="D2114" t="str">
            <v>MARTINEZ RODRIGUEZ PEDRO PABLO</v>
          </cell>
          <cell r="E2114" t="str">
            <v>OPERADOR DE PADRÓN</v>
          </cell>
          <cell r="G2114" t="str">
            <v>X</v>
          </cell>
          <cell r="M2114" t="str">
            <v>ENFERMEDAD GENERAL</v>
          </cell>
          <cell r="N2114" t="str">
            <v>NA</v>
          </cell>
          <cell r="O2114" t="str">
            <v>EPS MUTUAL SER</v>
          </cell>
        </row>
        <row r="2115">
          <cell r="C2115">
            <v>9147614</v>
          </cell>
          <cell r="D2115" t="str">
            <v>MARTINEZ RODRIGUEZ PEDRO PABLO</v>
          </cell>
          <cell r="E2115" t="str">
            <v>OPERADOR DE PADRÓN</v>
          </cell>
          <cell r="G2115" t="str">
            <v>X</v>
          </cell>
          <cell r="M2115" t="str">
            <v>ENFERMEDAD GENERAL</v>
          </cell>
          <cell r="N2115" t="str">
            <v>INC336601</v>
          </cell>
          <cell r="O2115" t="str">
            <v>EPS MUTUAL SER</v>
          </cell>
        </row>
        <row r="2116">
          <cell r="C2116">
            <v>9147614</v>
          </cell>
          <cell r="D2116" t="str">
            <v>MARTINEZ RODRIGUEZ PEDRO PABLO</v>
          </cell>
          <cell r="E2116" t="str">
            <v>OPERADOR DE PADRÓN</v>
          </cell>
          <cell r="F2116" t="str">
            <v>X</v>
          </cell>
          <cell r="M2116" t="str">
            <v>ACCIDENTE DE TRABAJO</v>
          </cell>
          <cell r="N2116">
            <v>87417</v>
          </cell>
          <cell r="O2116" t="str">
            <v>ARL SURA</v>
          </cell>
        </row>
        <row r="2117">
          <cell r="C2117">
            <v>9147614</v>
          </cell>
          <cell r="D2117" t="str">
            <v>MARTINEZ RODRIGUEZ PEDRO PABLO</v>
          </cell>
          <cell r="E2117" t="str">
            <v>OPERADOR DE PADRÓN</v>
          </cell>
          <cell r="G2117" t="str">
            <v>X</v>
          </cell>
          <cell r="M2117" t="str">
            <v>ENFERMEDAD GENERAL</v>
          </cell>
          <cell r="N2117" t="str">
            <v>NT</v>
          </cell>
          <cell r="O2117" t="str">
            <v>EPS MUTUAL SER</v>
          </cell>
        </row>
        <row r="2118">
          <cell r="C2118">
            <v>9147614</v>
          </cell>
          <cell r="D2118" t="str">
            <v>MARTINEZ RODRIGUEZ PEDRO PABLO</v>
          </cell>
          <cell r="E2118" t="str">
            <v>OPERADOR DE PADRÓN</v>
          </cell>
          <cell r="G2118" t="str">
            <v>X</v>
          </cell>
          <cell r="M2118" t="str">
            <v>ENFERMEDAD GENERAL</v>
          </cell>
          <cell r="N2118" t="str">
            <v>NT</v>
          </cell>
          <cell r="O2118" t="str">
            <v>EPS MUTUAL SER</v>
          </cell>
        </row>
        <row r="2119">
          <cell r="C2119">
            <v>9147614</v>
          </cell>
          <cell r="D2119" t="str">
            <v>MARTINEZ RODRIGUEZ PEDRO PABLO</v>
          </cell>
          <cell r="E2119" t="str">
            <v>OPERADOR DE PADRÓN</v>
          </cell>
          <cell r="G2119" t="str">
            <v>X</v>
          </cell>
          <cell r="M2119" t="str">
            <v>ENFERMEDAD GENERAL</v>
          </cell>
          <cell r="N2119" t="str">
            <v>NT</v>
          </cell>
          <cell r="O2119" t="str">
            <v>EPS MUTUAL SER</v>
          </cell>
        </row>
        <row r="2120">
          <cell r="C2120">
            <v>9147614</v>
          </cell>
          <cell r="D2120" t="str">
            <v>MARTINEZ RODRIGUEZ PEDRO PABLO</v>
          </cell>
          <cell r="E2120" t="str">
            <v>OPERADOR DE PADRÓN</v>
          </cell>
          <cell r="G2120" t="str">
            <v>X</v>
          </cell>
          <cell r="M2120" t="str">
            <v>ENFERMEDAD GENERAL</v>
          </cell>
          <cell r="N2120" t="str">
            <v>NT</v>
          </cell>
          <cell r="O2120" t="str">
            <v>EPS MUTUAL SER</v>
          </cell>
        </row>
        <row r="2121">
          <cell r="C2121">
            <v>9147614</v>
          </cell>
          <cell r="D2121" t="str">
            <v>MARTINEZ RODRIGUEZ PEDRO PABLO</v>
          </cell>
          <cell r="E2121" t="str">
            <v>OPERADOR DE PADRÓN</v>
          </cell>
          <cell r="G2121" t="str">
            <v>X</v>
          </cell>
          <cell r="M2121" t="str">
            <v>ENFERMEDAD GENERAL</v>
          </cell>
          <cell r="N2121" t="str">
            <v>NT</v>
          </cell>
          <cell r="O2121" t="str">
            <v>EPS MUTUAL SER</v>
          </cell>
        </row>
        <row r="2122">
          <cell r="C2122">
            <v>9147614</v>
          </cell>
          <cell r="D2122" t="str">
            <v>MARTINEZ RODRIGUEZ PEDRO PABLO</v>
          </cell>
          <cell r="E2122" t="str">
            <v>OPERADOR DE PADRÓN</v>
          </cell>
          <cell r="G2122" t="str">
            <v>X</v>
          </cell>
          <cell r="M2122" t="str">
            <v>ENFERMEDAD GENERAL</v>
          </cell>
          <cell r="N2122" t="str">
            <v>NT</v>
          </cell>
          <cell r="O2122" t="str">
            <v>EPS MUTUAL SER</v>
          </cell>
        </row>
        <row r="2123">
          <cell r="C2123">
            <v>9147614</v>
          </cell>
          <cell r="D2123" t="str">
            <v>MARTINEZ RODRIGUEZ PEDRO PABLO</v>
          </cell>
          <cell r="E2123" t="str">
            <v>OPERADOR DE PADRÓN</v>
          </cell>
          <cell r="G2123" t="str">
            <v>X</v>
          </cell>
          <cell r="M2123" t="str">
            <v>ENFERMEDAD GENERAL</v>
          </cell>
          <cell r="N2123">
            <v>107642</v>
          </cell>
          <cell r="O2123" t="str">
            <v>EPS MUTUAL SER</v>
          </cell>
        </row>
        <row r="2124">
          <cell r="C2124">
            <v>9147614</v>
          </cell>
          <cell r="D2124" t="str">
            <v>MARTINEZ RODRIGUEZ PEDRO PABLO</v>
          </cell>
          <cell r="E2124" t="str">
            <v>OPERADOR DE PADRÓN</v>
          </cell>
          <cell r="G2124" t="str">
            <v>X</v>
          </cell>
          <cell r="M2124" t="str">
            <v>ENFERMEDAD GENERAL</v>
          </cell>
          <cell r="N2124">
            <v>17852</v>
          </cell>
          <cell r="O2124" t="str">
            <v>EPS MUTUAL SER</v>
          </cell>
        </row>
        <row r="2125">
          <cell r="C2125">
            <v>9147614</v>
          </cell>
          <cell r="D2125" t="str">
            <v>MARTINEZ RODRIGUEZ PEDRO PABLO</v>
          </cell>
          <cell r="E2125" t="str">
            <v>OPERADOR DE PADRÓN</v>
          </cell>
          <cell r="G2125" t="str">
            <v>X</v>
          </cell>
          <cell r="M2125" t="str">
            <v>ENFERMEDAD GENERAL</v>
          </cell>
          <cell r="N2125">
            <v>111312</v>
          </cell>
          <cell r="O2125" t="str">
            <v>EPS MUTUAL SER</v>
          </cell>
        </row>
        <row r="2126">
          <cell r="C2126">
            <v>9147614</v>
          </cell>
          <cell r="D2126" t="str">
            <v>MARTINEZ RODRIGUEZ PEDRO PABLO</v>
          </cell>
          <cell r="E2126" t="str">
            <v>OPERADOR DE PADRÓN</v>
          </cell>
          <cell r="G2126" t="str">
            <v>X</v>
          </cell>
          <cell r="M2126" t="str">
            <v>ENFERMEDAD GENERAL</v>
          </cell>
          <cell r="N2126" t="str">
            <v>N/T</v>
          </cell>
          <cell r="O2126" t="str">
            <v>EPS MUTUAL SER</v>
          </cell>
        </row>
        <row r="2127">
          <cell r="C2127">
            <v>9147614</v>
          </cell>
          <cell r="D2127" t="str">
            <v>MARTINEZ RODRIGUEZ PEDRO PABLO</v>
          </cell>
          <cell r="E2127" t="str">
            <v>OPERADOR DE PADRÓN</v>
          </cell>
          <cell r="G2127" t="str">
            <v>X</v>
          </cell>
          <cell r="M2127" t="str">
            <v>ENFERMEDAD GENERAL</v>
          </cell>
          <cell r="N2127" t="str">
            <v>N/T</v>
          </cell>
          <cell r="O2127" t="str">
            <v>EPS MUTUAL SER</v>
          </cell>
        </row>
        <row r="2128">
          <cell r="C2128">
            <v>9147614</v>
          </cell>
          <cell r="D2128" t="str">
            <v>MARTINEZ RODRIGUEZ PEDRO PABLO</v>
          </cell>
          <cell r="E2128" t="str">
            <v>OPERADOR DE PADRÓN</v>
          </cell>
          <cell r="G2128" t="str">
            <v>X</v>
          </cell>
          <cell r="M2128" t="str">
            <v>ENFERMEDAD GENERAL</v>
          </cell>
          <cell r="N2128" t="str">
            <v>N/T</v>
          </cell>
          <cell r="O2128" t="str">
            <v>EPS MUTUAL SER</v>
          </cell>
        </row>
        <row r="2129">
          <cell r="C2129">
            <v>9147614</v>
          </cell>
          <cell r="D2129" t="str">
            <v>MARTINEZ RODRIGUEZ PEDRO PABLO</v>
          </cell>
          <cell r="E2129" t="str">
            <v>OPERADOR DE PADRÓN</v>
          </cell>
          <cell r="G2129" t="str">
            <v>X</v>
          </cell>
          <cell r="M2129" t="str">
            <v>ENFERMEDAD GENERAL</v>
          </cell>
          <cell r="N2129">
            <v>18504</v>
          </cell>
          <cell r="O2129" t="str">
            <v>SANITAS E.P.S</v>
          </cell>
        </row>
        <row r="2130">
          <cell r="C2130">
            <v>9147614</v>
          </cell>
          <cell r="D2130" t="str">
            <v>MARTINEZ RODRIGUEZ PEDRO PABLO</v>
          </cell>
          <cell r="E2130" t="str">
            <v>OPERADOR DE PADRÓN</v>
          </cell>
          <cell r="G2130" t="str">
            <v>X</v>
          </cell>
          <cell r="M2130" t="str">
            <v>ENFERMEDAD GENERAL</v>
          </cell>
          <cell r="N2130" t="str">
            <v>NT</v>
          </cell>
          <cell r="O2130" t="str">
            <v>EPS MUTUAL SER</v>
          </cell>
        </row>
        <row r="2131">
          <cell r="C2131">
            <v>9147614</v>
          </cell>
          <cell r="D2131" t="str">
            <v>MARTINEZ RODRIGUEZ PEDRO PABLO</v>
          </cell>
          <cell r="E2131" t="str">
            <v>OPERADOR DE PADRÓN</v>
          </cell>
          <cell r="G2131" t="str">
            <v>X</v>
          </cell>
          <cell r="M2131" t="str">
            <v>ENFERMEDAD GENERAL</v>
          </cell>
          <cell r="N2131" t="str">
            <v>NT</v>
          </cell>
          <cell r="O2131" t="str">
            <v>EPS MUTUAL SER</v>
          </cell>
        </row>
        <row r="2132">
          <cell r="C2132">
            <v>9147614</v>
          </cell>
          <cell r="D2132" t="str">
            <v>MARTINEZ RODRIGUEZ PEDRO PABLO</v>
          </cell>
          <cell r="E2132" t="str">
            <v>OPERADOR DE PADRÓN</v>
          </cell>
          <cell r="G2132" t="str">
            <v>X</v>
          </cell>
          <cell r="M2132" t="str">
            <v>ENFERMEDAD GENERAL</v>
          </cell>
          <cell r="N2132" t="str">
            <v>NT</v>
          </cell>
          <cell r="O2132" t="str">
            <v>EPS MUTUAL SER</v>
          </cell>
        </row>
        <row r="2133">
          <cell r="C2133">
            <v>9147614</v>
          </cell>
          <cell r="D2133" t="str">
            <v>MARTINEZ RODRIGUEZ PEDRO PABLO</v>
          </cell>
          <cell r="E2133" t="str">
            <v>OPERADOR DE PADRÓN</v>
          </cell>
          <cell r="G2133" t="str">
            <v>X</v>
          </cell>
          <cell r="M2133" t="str">
            <v>ENFERMEDAD GENERAL</v>
          </cell>
          <cell r="N2133" t="str">
            <v>NT</v>
          </cell>
          <cell r="O2133" t="str">
            <v>EPS MUTUAL SER</v>
          </cell>
        </row>
        <row r="2134">
          <cell r="C2134">
            <v>9147614</v>
          </cell>
          <cell r="D2134" t="str">
            <v>MARTINEZ RODRIGUEZ PEDRO PABLO</v>
          </cell>
          <cell r="E2134" t="str">
            <v>OPERADOR DE PADRÓN</v>
          </cell>
          <cell r="G2134" t="str">
            <v>X</v>
          </cell>
          <cell r="M2134" t="str">
            <v>ENFERMEDAD GENERAL</v>
          </cell>
          <cell r="N2134" t="str">
            <v>NT</v>
          </cell>
          <cell r="O2134" t="str">
            <v>EPS MUTUAL SER</v>
          </cell>
        </row>
        <row r="2135">
          <cell r="C2135">
            <v>9147614</v>
          </cell>
          <cell r="D2135" t="str">
            <v>MARTINEZ RODRIGUEZ PEDRO PABLO</v>
          </cell>
          <cell r="E2135" t="str">
            <v>OPERADOR DE PADRÓN</v>
          </cell>
          <cell r="G2135" t="str">
            <v>X</v>
          </cell>
          <cell r="M2135" t="str">
            <v>ENFERMEDAD GENERAL</v>
          </cell>
          <cell r="N2135" t="str">
            <v>NT</v>
          </cell>
          <cell r="O2135" t="str">
            <v>EPS MUTUAL SER</v>
          </cell>
        </row>
        <row r="2136">
          <cell r="C2136">
            <v>9147614</v>
          </cell>
          <cell r="D2136" t="str">
            <v>MARTINEZ RODRIGUEZ PEDRO PABLO</v>
          </cell>
          <cell r="E2136" t="str">
            <v>OPERADOR DE PADRÓN</v>
          </cell>
          <cell r="G2136" t="str">
            <v>X</v>
          </cell>
          <cell r="M2136" t="str">
            <v>ENFERMEDAD GENERAL</v>
          </cell>
          <cell r="N2136" t="str">
            <v>NT</v>
          </cell>
          <cell r="O2136" t="str">
            <v>EPS MUTUAL SER</v>
          </cell>
        </row>
        <row r="2137">
          <cell r="C2137">
            <v>9147614</v>
          </cell>
          <cell r="D2137" t="str">
            <v>MARTINEZ RODRIGUEZ PEDRO PABLO</v>
          </cell>
          <cell r="E2137" t="str">
            <v>OPERADOR DE PADRÓN</v>
          </cell>
          <cell r="G2137" t="str">
            <v>X</v>
          </cell>
          <cell r="M2137" t="str">
            <v>ENFERMEDAD GENERAL</v>
          </cell>
          <cell r="N2137" t="str">
            <v>NT</v>
          </cell>
          <cell r="O2137" t="str">
            <v>EPS MUTUAL SER</v>
          </cell>
        </row>
        <row r="2138">
          <cell r="C2138">
            <v>9147614</v>
          </cell>
          <cell r="D2138" t="str">
            <v>MARTINEZ RODRIGUEZ PEDRO PABLO</v>
          </cell>
          <cell r="E2138" t="str">
            <v>OPERADOR DE PADRÓN</v>
          </cell>
          <cell r="G2138" t="str">
            <v>X</v>
          </cell>
          <cell r="M2138" t="str">
            <v>ENFERMEDAD GENERAL</v>
          </cell>
          <cell r="N2138" t="str">
            <v>NT</v>
          </cell>
          <cell r="O2138" t="str">
            <v>EPS MUTUAL SER</v>
          </cell>
        </row>
        <row r="2139">
          <cell r="C2139">
            <v>9147614</v>
          </cell>
          <cell r="D2139" t="str">
            <v>MARTINEZ RODRIGUEZ PEDRO PABLO</v>
          </cell>
          <cell r="E2139" t="str">
            <v>OPERADOR DE PADRÓN</v>
          </cell>
          <cell r="G2139" t="str">
            <v>X</v>
          </cell>
          <cell r="M2139" t="str">
            <v>ENFERMEDAD GENERAL</v>
          </cell>
          <cell r="N2139" t="str">
            <v>NT</v>
          </cell>
          <cell r="O2139" t="str">
            <v>EPS MUTUAL SER</v>
          </cell>
        </row>
        <row r="2140">
          <cell r="C2140">
            <v>9147614</v>
          </cell>
          <cell r="D2140" t="str">
            <v>MARTINEZ RODRIGUEZ PEDRO PABLO</v>
          </cell>
          <cell r="E2140" t="str">
            <v>OPERADOR DE PADRÓN</v>
          </cell>
          <cell r="G2140" t="str">
            <v>X</v>
          </cell>
          <cell r="M2140" t="str">
            <v>ENFERMEDAD GENERAL</v>
          </cell>
          <cell r="N2140" t="str">
            <v>NT</v>
          </cell>
          <cell r="O2140" t="str">
            <v>EPS MUTUAL SER</v>
          </cell>
        </row>
        <row r="2141">
          <cell r="C2141">
            <v>9147614</v>
          </cell>
          <cell r="D2141" t="str">
            <v>MARTINEZ RODRIGUEZ PEDRO PABLO</v>
          </cell>
          <cell r="E2141" t="str">
            <v>OPERADOR DE PADRÓN</v>
          </cell>
          <cell r="G2141" t="str">
            <v>X</v>
          </cell>
          <cell r="M2141" t="str">
            <v>ENFERMEDAD GENERAL</v>
          </cell>
          <cell r="N2141" t="str">
            <v>NT</v>
          </cell>
          <cell r="O2141" t="str">
            <v>EPS MUTUAL SER</v>
          </cell>
        </row>
        <row r="2142">
          <cell r="C2142">
            <v>73109356</v>
          </cell>
          <cell r="D2142" t="str">
            <v>MARTINEZ OLAVE WILLIAN ANTONIO</v>
          </cell>
          <cell r="E2142" t="str">
            <v>OPERADOR DE PADRÓN</v>
          </cell>
          <cell r="G2142" t="str">
            <v>X</v>
          </cell>
          <cell r="M2142" t="str">
            <v>ENFERMEDAD GENERAL</v>
          </cell>
          <cell r="N2142">
            <v>8641</v>
          </cell>
          <cell r="O2142" t="str">
            <v>SANITAS E.P.S</v>
          </cell>
        </row>
        <row r="2143">
          <cell r="C2143">
            <v>73109356</v>
          </cell>
          <cell r="D2143" t="str">
            <v>MARTINEZ OLAVE WILLIAN ANTONIO</v>
          </cell>
          <cell r="E2143" t="str">
            <v>OPERADOR DE PADRÓN</v>
          </cell>
          <cell r="G2143" t="str">
            <v>X</v>
          </cell>
          <cell r="M2143" t="str">
            <v>ENFERMEDAD GENERAL</v>
          </cell>
          <cell r="N2143">
            <v>10791</v>
          </cell>
          <cell r="O2143" t="str">
            <v>SANITAS E.P.S</v>
          </cell>
        </row>
        <row r="2144">
          <cell r="C2144">
            <v>73109356</v>
          </cell>
          <cell r="D2144" t="str">
            <v>MARTINEZ OLAVE WILLIAN ANTONIO</v>
          </cell>
          <cell r="E2144" t="str">
            <v>OPERADOR DE PADRÓN</v>
          </cell>
          <cell r="G2144" t="str">
            <v>X</v>
          </cell>
          <cell r="M2144" t="str">
            <v>ENFERMEDAD GENERAL</v>
          </cell>
          <cell r="N2144" t="str">
            <v>NT</v>
          </cell>
          <cell r="O2144" t="str">
            <v>SANITAS E.P.S</v>
          </cell>
        </row>
        <row r="2145">
          <cell r="C2145">
            <v>73109356</v>
          </cell>
          <cell r="D2145" t="str">
            <v>MARTINEZ OLAVE WILLIAN ANTONIO</v>
          </cell>
          <cell r="E2145" t="str">
            <v>OPERADOR DE PADRÓN</v>
          </cell>
          <cell r="G2145" t="str">
            <v>X</v>
          </cell>
          <cell r="M2145" t="str">
            <v>ENFERMEDAD GENERAL</v>
          </cell>
          <cell r="N2145">
            <v>5025346</v>
          </cell>
          <cell r="O2145" t="str">
            <v>SANITAS E.P.S</v>
          </cell>
        </row>
        <row r="2146">
          <cell r="C2146">
            <v>73109356</v>
          </cell>
          <cell r="D2146" t="str">
            <v>MARTINEZ OLAVE WILLIAN ANTONIO</v>
          </cell>
          <cell r="E2146" t="str">
            <v>OPERADOR DE PADRÓN</v>
          </cell>
          <cell r="G2146" t="str">
            <v>X</v>
          </cell>
          <cell r="M2146" t="str">
            <v>ENFERMEDAD GENERAL</v>
          </cell>
          <cell r="N2146" t="str">
            <v>NT</v>
          </cell>
          <cell r="O2146" t="str">
            <v>SANITAS E.P.S</v>
          </cell>
        </row>
        <row r="2147">
          <cell r="C2147">
            <v>73109356</v>
          </cell>
          <cell r="D2147" t="str">
            <v>MARTINEZ OLAVE WILLIAN ANTONIO</v>
          </cell>
          <cell r="E2147" t="str">
            <v>OPERADOR DE PADRÓN</v>
          </cell>
          <cell r="G2147" t="str">
            <v>X</v>
          </cell>
          <cell r="M2147" t="str">
            <v>ENFERMEDAD GENERAL</v>
          </cell>
          <cell r="N2147">
            <v>5364443</v>
          </cell>
          <cell r="O2147" t="str">
            <v>SANITAS E.P.S</v>
          </cell>
        </row>
        <row r="2148">
          <cell r="C2148">
            <v>73109356</v>
          </cell>
          <cell r="D2148" t="str">
            <v>MARTINEZ OLAVE WILLIAN ANTONIO</v>
          </cell>
          <cell r="E2148" t="str">
            <v>OPERADOR DE PADRÓN</v>
          </cell>
          <cell r="G2148" t="str">
            <v>X</v>
          </cell>
          <cell r="M2148" t="str">
            <v>ENFERMEDAD GENERAL</v>
          </cell>
          <cell r="N2148">
            <v>5557915</v>
          </cell>
          <cell r="O2148" t="str">
            <v>SANITAS E.P.S</v>
          </cell>
        </row>
        <row r="2149">
          <cell r="C2149">
            <v>73109356</v>
          </cell>
          <cell r="D2149" t="str">
            <v>MARTINEZ OLAVE WILLIAN ANTONIO</v>
          </cell>
          <cell r="E2149" t="str">
            <v>OPERADOR DE PADRÓN</v>
          </cell>
          <cell r="G2149" t="str">
            <v>X</v>
          </cell>
          <cell r="M2149" t="str">
            <v>ENFERMEDAD GENERAL</v>
          </cell>
          <cell r="N2149">
            <v>5602421</v>
          </cell>
          <cell r="O2149" t="str">
            <v>SANITAS E.P.S</v>
          </cell>
        </row>
        <row r="2150">
          <cell r="C2150">
            <v>73109356</v>
          </cell>
          <cell r="D2150" t="str">
            <v>MARTINEZ OLAVE WILLIAN ANTONIO</v>
          </cell>
          <cell r="E2150" t="str">
            <v>OPERADOR DE PADRÓN</v>
          </cell>
          <cell r="G2150" t="str">
            <v>X</v>
          </cell>
          <cell r="M2150" t="str">
            <v>ENFERMEDAD GENERAL</v>
          </cell>
          <cell r="N2150">
            <v>5673358</v>
          </cell>
          <cell r="O2150" t="str">
            <v>SANITAS E.P.S</v>
          </cell>
        </row>
        <row r="2151">
          <cell r="C2151">
            <v>73109356</v>
          </cell>
          <cell r="D2151" t="str">
            <v>MARTINEZ OLAVE WILLIAN ANTONIO</v>
          </cell>
          <cell r="E2151" t="str">
            <v>OPERADOR DE PADRÓN</v>
          </cell>
          <cell r="G2151" t="str">
            <v>X</v>
          </cell>
          <cell r="M2151" t="str">
            <v>ENFERMEDAD GENERAL</v>
          </cell>
          <cell r="N2151">
            <v>5682235</v>
          </cell>
          <cell r="O2151" t="str">
            <v>SANITAS E.P.S</v>
          </cell>
        </row>
        <row r="2152">
          <cell r="C2152">
            <v>73109356</v>
          </cell>
          <cell r="D2152" t="str">
            <v>MARTINEZ OLAVE WILLIAN ANTONIO</v>
          </cell>
          <cell r="E2152" t="str">
            <v>OPERADOR DE PADRÓN</v>
          </cell>
          <cell r="G2152" t="str">
            <v>X</v>
          </cell>
          <cell r="M2152" t="str">
            <v>ENFERMEDAD GENERAL</v>
          </cell>
          <cell r="N2152">
            <v>5721770</v>
          </cell>
          <cell r="O2152" t="str">
            <v>SANITAS E.P.S</v>
          </cell>
        </row>
        <row r="2153">
          <cell r="C2153">
            <v>73109356</v>
          </cell>
          <cell r="D2153" t="str">
            <v>MARTINEZ OLAVE WILLIAN ANTONIO</v>
          </cell>
          <cell r="E2153" t="str">
            <v>OPERADOR DE PADRÓN</v>
          </cell>
          <cell r="G2153" t="str">
            <v>X</v>
          </cell>
          <cell r="M2153" t="str">
            <v>ENFERMEDAD GENERAL</v>
          </cell>
          <cell r="N2153">
            <v>5776037</v>
          </cell>
          <cell r="O2153" t="str">
            <v>SANITAS E.P.S</v>
          </cell>
        </row>
        <row r="2154">
          <cell r="C2154">
            <v>73109356</v>
          </cell>
          <cell r="D2154" t="str">
            <v>MARTINEZ OLAVE WILLIAN ANTONIO</v>
          </cell>
          <cell r="E2154" t="str">
            <v>OPERADOR DE PADRÓN</v>
          </cell>
          <cell r="G2154" t="str">
            <v>X</v>
          </cell>
          <cell r="M2154" t="str">
            <v>ENFERMEDAD GENERAL</v>
          </cell>
          <cell r="N2154">
            <v>5885812</v>
          </cell>
          <cell r="O2154" t="str">
            <v>SANITAS E.P.S</v>
          </cell>
        </row>
        <row r="2155">
          <cell r="C2155">
            <v>73109356</v>
          </cell>
          <cell r="D2155" t="str">
            <v>MARTINEZ OLAVE WILLIAN ANTONIO</v>
          </cell>
          <cell r="E2155" t="str">
            <v>OPERADOR DE PADRÓN</v>
          </cell>
          <cell r="G2155" t="str">
            <v>X</v>
          </cell>
          <cell r="M2155" t="str">
            <v>ENFERMEDAD GENERAL</v>
          </cell>
          <cell r="N2155">
            <v>5865812</v>
          </cell>
          <cell r="O2155" t="str">
            <v>SANITAS E.P.S</v>
          </cell>
        </row>
        <row r="2156">
          <cell r="C2156">
            <v>73109356</v>
          </cell>
          <cell r="D2156" t="str">
            <v>MARTINEZ OLAVE WILLIAN ANTONIO</v>
          </cell>
          <cell r="E2156" t="str">
            <v>OPERADOR DE PADRÓN</v>
          </cell>
          <cell r="G2156" t="str">
            <v>X</v>
          </cell>
          <cell r="M2156" t="str">
            <v>ENFERMEDAD GENERAL</v>
          </cell>
          <cell r="N2156">
            <v>5897431</v>
          </cell>
          <cell r="O2156" t="str">
            <v>SANITAS E.P.S</v>
          </cell>
        </row>
        <row r="2157">
          <cell r="C2157">
            <v>73109356</v>
          </cell>
          <cell r="D2157" t="str">
            <v>MARTINEZ OLAVE WILLIAN ANTONIO</v>
          </cell>
          <cell r="E2157" t="str">
            <v>OPERADOR DE PADRÓN</v>
          </cell>
          <cell r="G2157" t="str">
            <v>X</v>
          </cell>
          <cell r="M2157" t="str">
            <v>ENFERMEDAD GENERAL</v>
          </cell>
          <cell r="N2157">
            <v>5958366</v>
          </cell>
          <cell r="O2157" t="str">
            <v>SANITAS E.P.S</v>
          </cell>
        </row>
        <row r="2158">
          <cell r="C2158">
            <v>73109356</v>
          </cell>
          <cell r="D2158" t="str">
            <v>MARTINEZ OLAVE WILLIAN ANTONIO</v>
          </cell>
          <cell r="E2158" t="str">
            <v>OPERADOR DE PADRÓN</v>
          </cell>
          <cell r="G2158" t="str">
            <v>X</v>
          </cell>
          <cell r="M2158" t="str">
            <v>ENFERMEDAD GENERAL</v>
          </cell>
          <cell r="N2158">
            <v>6012962</v>
          </cell>
          <cell r="O2158" t="str">
            <v>SANITAS E.P.S</v>
          </cell>
        </row>
        <row r="2159">
          <cell r="C2159">
            <v>73109356</v>
          </cell>
          <cell r="D2159" t="str">
            <v>MARTINEZ OLAVE WILLIAN ANTONIO</v>
          </cell>
          <cell r="E2159" t="str">
            <v>OPERADOR DE PADRÓN</v>
          </cell>
          <cell r="G2159" t="str">
            <v>X</v>
          </cell>
          <cell r="M2159" t="str">
            <v>ENFERMEDAD GENERAL</v>
          </cell>
          <cell r="N2159">
            <v>6012692</v>
          </cell>
          <cell r="O2159" t="str">
            <v>SANITAS E.P.S</v>
          </cell>
        </row>
        <row r="2160">
          <cell r="C2160">
            <v>73109356</v>
          </cell>
          <cell r="D2160" t="str">
            <v>MARTINEZ OLAVE WILLIAN ANTONIO</v>
          </cell>
          <cell r="E2160" t="str">
            <v>OPERADOR DE PADRÓN</v>
          </cell>
          <cell r="G2160" t="str">
            <v>X</v>
          </cell>
          <cell r="M2160" t="str">
            <v>ENFERMEDAD GENERAL</v>
          </cell>
          <cell r="N2160">
            <v>6033308</v>
          </cell>
          <cell r="O2160" t="str">
            <v>SANITAS E.P.S</v>
          </cell>
        </row>
        <row r="2161">
          <cell r="C2161">
            <v>73109356</v>
          </cell>
          <cell r="D2161" t="str">
            <v>MARTINEZ OLAVE WILLIAN ANTONIO</v>
          </cell>
          <cell r="E2161" t="str">
            <v>OPERADOR DE PADRÓN</v>
          </cell>
          <cell r="G2161" t="str">
            <v>X</v>
          </cell>
          <cell r="M2161" t="str">
            <v>ENFERMEDAD GENERAL</v>
          </cell>
          <cell r="N2161" t="str">
            <v>NT</v>
          </cell>
          <cell r="O2161" t="str">
            <v>SANITAS E.P.S</v>
          </cell>
        </row>
        <row r="2162">
          <cell r="C2162">
            <v>73109356</v>
          </cell>
          <cell r="D2162" t="str">
            <v>MARTINEZ OLAVE WILLIAN ANTONIO</v>
          </cell>
          <cell r="E2162" t="str">
            <v>OPERADOR DE PADRÓN</v>
          </cell>
          <cell r="G2162" t="str">
            <v>X</v>
          </cell>
          <cell r="M2162" t="str">
            <v>ENFERMEDAD GENERAL</v>
          </cell>
          <cell r="N2162">
            <v>6218164</v>
          </cell>
          <cell r="O2162" t="str">
            <v>SANITAS E.P.S</v>
          </cell>
        </row>
        <row r="2163">
          <cell r="C2163">
            <v>73109356</v>
          </cell>
          <cell r="D2163" t="str">
            <v>MARTINEZ OLAVE WILLIAN ANTONIO</v>
          </cell>
          <cell r="E2163" t="str">
            <v>OPERADOR DE PADRÓN</v>
          </cell>
          <cell r="G2163" t="str">
            <v>X</v>
          </cell>
          <cell r="M2163" t="str">
            <v>ENFERMEDAD GENERAL</v>
          </cell>
          <cell r="N2163">
            <v>6228557</v>
          </cell>
          <cell r="O2163" t="str">
            <v>SANITAS E.P.S</v>
          </cell>
        </row>
        <row r="2164">
          <cell r="C2164">
            <v>73109356</v>
          </cell>
          <cell r="D2164" t="str">
            <v>MARTINEZ OLAVE WILLIAN ANTONIO</v>
          </cell>
          <cell r="E2164" t="str">
            <v>OPERADOR DE PADRÓN</v>
          </cell>
          <cell r="G2164" t="str">
            <v>X</v>
          </cell>
          <cell r="M2164" t="str">
            <v>ENFERMEDAD GENERAL</v>
          </cell>
          <cell r="N2164">
            <v>6326662</v>
          </cell>
          <cell r="O2164" t="str">
            <v>SANITAS E.P.S</v>
          </cell>
        </row>
        <row r="2165">
          <cell r="C2165">
            <v>73109356</v>
          </cell>
          <cell r="D2165" t="str">
            <v>MARTINEZ OLAVE WILLIAN ANTONIO</v>
          </cell>
          <cell r="E2165" t="str">
            <v>OPERADOR DE PADRÓN</v>
          </cell>
          <cell r="G2165" t="str">
            <v>X</v>
          </cell>
          <cell r="M2165" t="str">
            <v>ENFERMEDAD GENERAL</v>
          </cell>
          <cell r="N2165" t="str">
            <v>NT</v>
          </cell>
          <cell r="O2165" t="str">
            <v>SANITAS E.P.S</v>
          </cell>
        </row>
        <row r="2166">
          <cell r="C2166">
            <v>73109356</v>
          </cell>
          <cell r="D2166" t="str">
            <v>MARTINEZ OLAVE WILLIAN ANTONIO</v>
          </cell>
          <cell r="E2166" t="str">
            <v>OPERADOR DE PADRÓN</v>
          </cell>
          <cell r="G2166" t="str">
            <v>X</v>
          </cell>
          <cell r="M2166" t="str">
            <v>ENFERMEDAD GENERAL</v>
          </cell>
          <cell r="N2166" t="str">
            <v>NT</v>
          </cell>
          <cell r="O2166" t="str">
            <v>SANITAS E.P.S</v>
          </cell>
        </row>
        <row r="2167">
          <cell r="C2167">
            <v>73109356</v>
          </cell>
          <cell r="D2167" t="str">
            <v>MARTINEZ OLAVE WILLIAN ANTONIO</v>
          </cell>
          <cell r="E2167" t="str">
            <v>OPERADOR DE PADRÓN</v>
          </cell>
          <cell r="G2167" t="str">
            <v>X</v>
          </cell>
          <cell r="M2167" t="str">
            <v>ENFERMEDAD GENERAL</v>
          </cell>
          <cell r="N2167" t="str">
            <v>NT</v>
          </cell>
          <cell r="O2167" t="str">
            <v>SANITAS E.P.S</v>
          </cell>
        </row>
        <row r="2168">
          <cell r="C2168">
            <v>73109356</v>
          </cell>
          <cell r="D2168" t="str">
            <v>MARTINEZ OLAVE WILLIAN ANTONIO</v>
          </cell>
          <cell r="E2168" t="str">
            <v>OPERADOR DE PADRÓN</v>
          </cell>
          <cell r="G2168" t="str">
            <v>X</v>
          </cell>
          <cell r="M2168" t="str">
            <v>ENFERMEDAD GENERAL</v>
          </cell>
          <cell r="N2168" t="str">
            <v>NT</v>
          </cell>
          <cell r="O2168" t="str">
            <v>SANITAS E.P.S</v>
          </cell>
        </row>
        <row r="2169">
          <cell r="C2169">
            <v>73109356</v>
          </cell>
          <cell r="D2169" t="str">
            <v>MARTINEZ OLAVE WILLIAN ANTONIO</v>
          </cell>
          <cell r="E2169" t="str">
            <v>OPERADOR DE PADRÓN</v>
          </cell>
          <cell r="G2169" t="str">
            <v>X</v>
          </cell>
          <cell r="M2169" t="str">
            <v>ENFERMEDAD GENERAL</v>
          </cell>
          <cell r="N2169" t="str">
            <v>NT</v>
          </cell>
          <cell r="O2169" t="str">
            <v>SANITAS E.P.S</v>
          </cell>
        </row>
        <row r="2170">
          <cell r="C2170">
            <v>73109356</v>
          </cell>
          <cell r="D2170" t="str">
            <v>MARTINEZ OLAVE WILLIAN ANTONIO</v>
          </cell>
          <cell r="E2170" t="str">
            <v>OPERADOR DE PADRÓN</v>
          </cell>
          <cell r="G2170" t="str">
            <v>X</v>
          </cell>
          <cell r="M2170" t="str">
            <v>ENFERMEDAD GENERAL</v>
          </cell>
          <cell r="N2170">
            <v>6631486</v>
          </cell>
          <cell r="O2170" t="str">
            <v>SANITAS E.P.S</v>
          </cell>
        </row>
        <row r="2171">
          <cell r="C2171">
            <v>73109356</v>
          </cell>
          <cell r="D2171" t="str">
            <v>MARTINEZ OLAVE WILLIAN ANTONIO</v>
          </cell>
          <cell r="E2171" t="str">
            <v>OPERADOR DE PADRÓN</v>
          </cell>
          <cell r="G2171" t="str">
            <v>X</v>
          </cell>
          <cell r="M2171" t="str">
            <v>ENFERMEDAD GENERAL</v>
          </cell>
          <cell r="N2171" t="str">
            <v>NT</v>
          </cell>
          <cell r="O2171" t="str">
            <v>SANITAS E.P.S</v>
          </cell>
        </row>
        <row r="2172">
          <cell r="C2172">
            <v>73109356</v>
          </cell>
          <cell r="D2172" t="str">
            <v>MARTINEZ OLAVE WILLIAN ANTONIO</v>
          </cell>
          <cell r="E2172" t="str">
            <v>OPERADOR DE PADRÓN</v>
          </cell>
          <cell r="G2172" t="str">
            <v>X</v>
          </cell>
          <cell r="M2172" t="str">
            <v>ENFERMEDAD GENERAL</v>
          </cell>
          <cell r="N2172" t="str">
            <v>NT</v>
          </cell>
          <cell r="O2172" t="str">
            <v>SANITAS E.P.S</v>
          </cell>
        </row>
        <row r="2173">
          <cell r="C2173">
            <v>73109356</v>
          </cell>
          <cell r="D2173" t="str">
            <v>MARTINEZ OLAVE WILLIAN ANTONIO</v>
          </cell>
          <cell r="E2173" t="str">
            <v>OPERADOR DE PADRÓN</v>
          </cell>
          <cell r="G2173" t="str">
            <v>X</v>
          </cell>
          <cell r="M2173" t="str">
            <v>ENFERMEDAD GENERAL</v>
          </cell>
          <cell r="N2173" t="str">
            <v>NT</v>
          </cell>
          <cell r="O2173" t="str">
            <v>SANITAS E.P.S</v>
          </cell>
        </row>
        <row r="2174">
          <cell r="C2174">
            <v>73109356</v>
          </cell>
          <cell r="D2174" t="str">
            <v>MARTINEZ OLAVE WILLIAN ANTONIO</v>
          </cell>
          <cell r="E2174" t="str">
            <v>OPERADOR DE PADRÓN</v>
          </cell>
          <cell r="G2174" t="str">
            <v>X</v>
          </cell>
          <cell r="M2174" t="str">
            <v>ENFERMEDAD GENERAL</v>
          </cell>
          <cell r="N2174" t="str">
            <v>NT</v>
          </cell>
          <cell r="O2174" t="str">
            <v>SANITAS E.P.S</v>
          </cell>
        </row>
        <row r="2175">
          <cell r="C2175">
            <v>73109356</v>
          </cell>
          <cell r="D2175" t="str">
            <v>MARTINEZ OLAVE WILLIAN ANTONIO</v>
          </cell>
          <cell r="E2175" t="str">
            <v>OPERADOR DE PADRÓN</v>
          </cell>
          <cell r="G2175" t="str">
            <v>X</v>
          </cell>
          <cell r="M2175" t="str">
            <v>ENFERMEDAD GENERAL</v>
          </cell>
          <cell r="N2175">
            <v>40774</v>
          </cell>
          <cell r="O2175" t="str">
            <v>SANITAS E.P.S</v>
          </cell>
        </row>
        <row r="2176">
          <cell r="C2176">
            <v>73109356</v>
          </cell>
          <cell r="D2176" t="str">
            <v>MARTINEZ OLAVE WILLIAN ANTONIO</v>
          </cell>
          <cell r="E2176" t="str">
            <v>OPERADOR DE PADRÓN</v>
          </cell>
          <cell r="G2176" t="str">
            <v>X</v>
          </cell>
          <cell r="M2176" t="str">
            <v>ENFERMEDAD GENERAL</v>
          </cell>
          <cell r="N2176" t="str">
            <v>NT</v>
          </cell>
          <cell r="O2176" t="str">
            <v>SANITAS E.P.S</v>
          </cell>
        </row>
        <row r="2177">
          <cell r="C2177">
            <v>73109356</v>
          </cell>
          <cell r="D2177" t="str">
            <v>MARTINEZ OLAVE WILLIAN ANTONIO</v>
          </cell>
          <cell r="E2177" t="str">
            <v>OPERADOR DE PADRÓN</v>
          </cell>
          <cell r="G2177" t="str">
            <v>X</v>
          </cell>
          <cell r="M2177" t="str">
            <v>ENFERMEDAD GENERAL</v>
          </cell>
          <cell r="N2177" t="str">
            <v>NT</v>
          </cell>
          <cell r="O2177" t="str">
            <v>SANITAS E.P.S</v>
          </cell>
        </row>
        <row r="2178">
          <cell r="C2178">
            <v>73109356</v>
          </cell>
          <cell r="D2178" t="str">
            <v>MARTINEZ OLAVE WILLIAN ANTONIO</v>
          </cell>
          <cell r="E2178" t="str">
            <v>OPERADOR DE PADRÓN</v>
          </cell>
          <cell r="G2178" t="str">
            <v>X</v>
          </cell>
          <cell r="M2178" t="str">
            <v>ENFERMEDAD GENERAL</v>
          </cell>
          <cell r="N2178" t="str">
            <v>NT</v>
          </cell>
          <cell r="O2178" t="str">
            <v>SANITAS E.P.S</v>
          </cell>
        </row>
        <row r="2179">
          <cell r="C2179">
            <v>73109356</v>
          </cell>
          <cell r="D2179" t="str">
            <v>MARTINEZ OLAVE WILLIAN ANTONIO</v>
          </cell>
          <cell r="E2179" t="str">
            <v>OPERADOR DE PADRÓN</v>
          </cell>
          <cell r="G2179" t="str">
            <v>X</v>
          </cell>
          <cell r="M2179" t="str">
            <v>ENFERMEDAD GENERAL</v>
          </cell>
          <cell r="N2179" t="str">
            <v>NT</v>
          </cell>
          <cell r="O2179" t="str">
            <v>SANITAS E.P.S</v>
          </cell>
        </row>
        <row r="2180">
          <cell r="C2180">
            <v>73109356</v>
          </cell>
          <cell r="D2180" t="str">
            <v>MARTINEZ OLAVE WILLIAN ANTONIO</v>
          </cell>
          <cell r="E2180" t="str">
            <v>OPERADOR DE PADRÓN</v>
          </cell>
          <cell r="G2180" t="str">
            <v>X</v>
          </cell>
          <cell r="M2180" t="str">
            <v>ENFERMEDAD GENERAL</v>
          </cell>
          <cell r="N2180" t="str">
            <v>NT</v>
          </cell>
          <cell r="O2180" t="str">
            <v>SANITAS E.P.S</v>
          </cell>
        </row>
        <row r="2181">
          <cell r="C2181">
            <v>73109356</v>
          </cell>
          <cell r="D2181" t="str">
            <v>MARTINEZ OLAVE WILLIAN ANTONIO</v>
          </cell>
          <cell r="E2181" t="str">
            <v>OPERADOR DE PADRÓN</v>
          </cell>
          <cell r="G2181" t="str">
            <v>X</v>
          </cell>
          <cell r="M2181" t="str">
            <v>ENFERMEDAD GENERAL</v>
          </cell>
          <cell r="N2181">
            <v>7216822</v>
          </cell>
          <cell r="O2181" t="str">
            <v>SANITAS E.P.S</v>
          </cell>
        </row>
        <row r="2182">
          <cell r="C2182">
            <v>73109356</v>
          </cell>
          <cell r="D2182" t="str">
            <v>MARTINEZ OLAVE WILLIAN ANTONIO</v>
          </cell>
          <cell r="E2182" t="str">
            <v>OPERADOR DE PADRÓN</v>
          </cell>
          <cell r="G2182" t="str">
            <v>X</v>
          </cell>
          <cell r="M2182" t="str">
            <v>ENFERMEDAD GENERAL</v>
          </cell>
          <cell r="N2182">
            <v>7216822</v>
          </cell>
          <cell r="O2182" t="str">
            <v>SANITAS E.P.S</v>
          </cell>
        </row>
        <row r="2183">
          <cell r="C2183">
            <v>73109356</v>
          </cell>
          <cell r="D2183" t="str">
            <v>MARTINEZ OLAVE WILLIAN ANTONIO</v>
          </cell>
          <cell r="E2183" t="str">
            <v>OPERADOR DE PADRÓN</v>
          </cell>
          <cell r="G2183" t="str">
            <v>X</v>
          </cell>
          <cell r="M2183" t="str">
            <v>ENFERMEDAD GENERAL</v>
          </cell>
          <cell r="N2183" t="str">
            <v>NT</v>
          </cell>
          <cell r="O2183" t="str">
            <v>SANITAS E.P.S</v>
          </cell>
        </row>
        <row r="2184">
          <cell r="C2184">
            <v>73109356</v>
          </cell>
          <cell r="D2184" t="str">
            <v>MARTINEZ OLAVE WILLIAN ANTONIO</v>
          </cell>
          <cell r="E2184" t="str">
            <v>OPERADOR DE PADRÓN</v>
          </cell>
          <cell r="G2184" t="str">
            <v>X</v>
          </cell>
          <cell r="M2184" t="str">
            <v>ENFERMEDAD GENERAL</v>
          </cell>
          <cell r="N2184" t="str">
            <v>NT</v>
          </cell>
          <cell r="O2184" t="str">
            <v>SANITAS E.P.S</v>
          </cell>
        </row>
        <row r="2185">
          <cell r="C2185">
            <v>73109356</v>
          </cell>
          <cell r="D2185" t="str">
            <v>MARTINEZ OLAVE WILLIAN ANTONIO</v>
          </cell>
          <cell r="E2185" t="str">
            <v>OPERADOR DE PADRÓN</v>
          </cell>
          <cell r="G2185" t="str">
            <v>X</v>
          </cell>
          <cell r="M2185" t="str">
            <v>ENFERMEDAD GENERAL</v>
          </cell>
          <cell r="N2185">
            <v>7298109</v>
          </cell>
          <cell r="O2185" t="str">
            <v>SANITAS E.P.S</v>
          </cell>
        </row>
        <row r="2186">
          <cell r="C2186">
            <v>73109356</v>
          </cell>
          <cell r="D2186" t="str">
            <v>MARTINEZ OLAVE WILLIAN ANTONIO</v>
          </cell>
          <cell r="E2186" t="str">
            <v>OPERADOR DE PADRÓN</v>
          </cell>
          <cell r="G2186" t="str">
            <v>X</v>
          </cell>
          <cell r="M2186" t="str">
            <v>ENFERMEDAD GENERAL</v>
          </cell>
          <cell r="N2186">
            <v>7393405</v>
          </cell>
          <cell r="O2186" t="str">
            <v>SANITAS E.P.S</v>
          </cell>
        </row>
        <row r="2187">
          <cell r="C2187">
            <v>73109356</v>
          </cell>
          <cell r="D2187" t="str">
            <v>MARTINEZ OLAVE WILLIAN ANTONIO</v>
          </cell>
          <cell r="E2187" t="str">
            <v>OPERADOR DE PADRÓN</v>
          </cell>
          <cell r="G2187" t="str">
            <v>X</v>
          </cell>
          <cell r="M2187" t="str">
            <v>ENFERMEDAD GENERAL</v>
          </cell>
          <cell r="N2187">
            <v>7455137</v>
          </cell>
          <cell r="O2187" t="str">
            <v>SANITAS E.P.S</v>
          </cell>
        </row>
        <row r="2188">
          <cell r="C2188">
            <v>73109356</v>
          </cell>
          <cell r="D2188" t="str">
            <v>MARTINEZ OLAVE WILLIAN ANTONIO</v>
          </cell>
          <cell r="E2188" t="str">
            <v>OPERADOR DE PADRÓN</v>
          </cell>
          <cell r="G2188" t="str">
            <v>X</v>
          </cell>
          <cell r="M2188" t="str">
            <v>ENFERMEDAD GENERAL</v>
          </cell>
          <cell r="N2188">
            <v>7422611</v>
          </cell>
          <cell r="O2188" t="str">
            <v>SANITAS E.P.S</v>
          </cell>
        </row>
        <row r="2189">
          <cell r="C2189">
            <v>73109356</v>
          </cell>
          <cell r="D2189" t="str">
            <v>MARTINEZ OLAVE WILLIAN ANTONIO</v>
          </cell>
          <cell r="E2189" t="str">
            <v>OPERADOR DE PADRÓN</v>
          </cell>
          <cell r="G2189" t="str">
            <v>X</v>
          </cell>
          <cell r="M2189" t="str">
            <v>ENFERMEDAD GENERAL</v>
          </cell>
          <cell r="N2189">
            <v>7485483</v>
          </cell>
          <cell r="O2189" t="str">
            <v>SANITAS E.P.S</v>
          </cell>
        </row>
        <row r="2190">
          <cell r="C2190">
            <v>73109356</v>
          </cell>
          <cell r="D2190" t="str">
            <v>MARTINEZ OLAVE WILLIAN ANTONIO</v>
          </cell>
          <cell r="E2190" t="str">
            <v>OPERADOR DE PADRÓN</v>
          </cell>
          <cell r="G2190" t="str">
            <v>X</v>
          </cell>
          <cell r="M2190" t="str">
            <v>ENFERMEDAD GENERAL</v>
          </cell>
          <cell r="N2190">
            <v>7508723</v>
          </cell>
          <cell r="O2190" t="str">
            <v>SANITAS E.P.S</v>
          </cell>
        </row>
        <row r="2191">
          <cell r="C2191">
            <v>73109356</v>
          </cell>
          <cell r="D2191" t="str">
            <v>MARTINEZ OLAVE WILLIAN ANTONIO</v>
          </cell>
          <cell r="E2191" t="str">
            <v>OPERADOR DE PADRÓN</v>
          </cell>
          <cell r="G2191" t="str">
            <v>X</v>
          </cell>
          <cell r="M2191" t="str">
            <v>ENFERMEDAD GENERAL</v>
          </cell>
          <cell r="N2191">
            <v>7623764</v>
          </cell>
          <cell r="O2191" t="str">
            <v>SANITAS E.P.S</v>
          </cell>
        </row>
        <row r="2192">
          <cell r="C2192">
            <v>73109356</v>
          </cell>
          <cell r="D2192" t="str">
            <v>MARTINEZ OLAVE WILLIAN ANTONIO</v>
          </cell>
          <cell r="E2192" t="str">
            <v>OPERADOR DE PADRÓN</v>
          </cell>
          <cell r="G2192" t="str">
            <v>X</v>
          </cell>
          <cell r="M2192" t="str">
            <v>ENFERMEDAD GENERAL</v>
          </cell>
          <cell r="N2192">
            <v>7658961</v>
          </cell>
          <cell r="O2192" t="str">
            <v>SANITAS E.P.S</v>
          </cell>
        </row>
        <row r="2193">
          <cell r="C2193">
            <v>73109356</v>
          </cell>
          <cell r="D2193" t="str">
            <v>MARTINEZ OLAVE WILLIAN ANTONIO</v>
          </cell>
          <cell r="E2193" t="str">
            <v>OPERADOR DE PADRÓN</v>
          </cell>
          <cell r="G2193" t="str">
            <v>X</v>
          </cell>
          <cell r="M2193" t="str">
            <v>ENFERMEDAD GENERAL</v>
          </cell>
          <cell r="N2193">
            <v>7721669</v>
          </cell>
          <cell r="O2193" t="str">
            <v>SANITAS E.P.S</v>
          </cell>
        </row>
        <row r="2194">
          <cell r="C2194">
            <v>73109356</v>
          </cell>
          <cell r="D2194" t="str">
            <v>MARTINEZ OLAVE WILLIAN ANTONIO</v>
          </cell>
          <cell r="E2194" t="str">
            <v>OPERADOR DE PADRÓN</v>
          </cell>
          <cell r="G2194" t="str">
            <v>X</v>
          </cell>
          <cell r="M2194" t="str">
            <v>ENFERMEDAD GENERAL</v>
          </cell>
          <cell r="N2194">
            <v>7815039</v>
          </cell>
          <cell r="O2194" t="str">
            <v>SANITAS E.P.S</v>
          </cell>
        </row>
        <row r="2195">
          <cell r="C2195">
            <v>73109356</v>
          </cell>
          <cell r="D2195" t="str">
            <v>MARTINEZ OLAVE WILLIAN ANTONIO</v>
          </cell>
          <cell r="E2195" t="str">
            <v>OPERADOR DE PADRÓN</v>
          </cell>
          <cell r="G2195" t="str">
            <v>X</v>
          </cell>
          <cell r="M2195" t="str">
            <v>ENFERMEDAD GENERAL</v>
          </cell>
          <cell r="N2195">
            <v>7865031</v>
          </cell>
          <cell r="O2195" t="str">
            <v>SANITAS E.P.S</v>
          </cell>
        </row>
        <row r="2196">
          <cell r="C2196">
            <v>73109356</v>
          </cell>
          <cell r="D2196" t="str">
            <v>MARTINEZ OLAVE WILLIAN ANTONIO</v>
          </cell>
          <cell r="E2196" t="str">
            <v>OPERADOR DE PADRÓN</v>
          </cell>
          <cell r="G2196" t="str">
            <v>X</v>
          </cell>
          <cell r="M2196" t="str">
            <v>ENFERMEDAD GENERAL</v>
          </cell>
          <cell r="N2196">
            <v>7939208</v>
          </cell>
          <cell r="O2196" t="str">
            <v>SANITAS E.P.S</v>
          </cell>
        </row>
        <row r="2197">
          <cell r="C2197">
            <v>73109356</v>
          </cell>
          <cell r="D2197" t="str">
            <v>MARTINEZ OLAVE WILLIAN ANTONIO</v>
          </cell>
          <cell r="E2197" t="str">
            <v>OPERADOR DE PADRÓN</v>
          </cell>
          <cell r="G2197" t="str">
            <v>X</v>
          </cell>
          <cell r="M2197" t="str">
            <v>ENFERMEDAD GENERAL</v>
          </cell>
          <cell r="N2197">
            <v>9048811</v>
          </cell>
          <cell r="O2197" t="str">
            <v>SANITAS E.P.S</v>
          </cell>
        </row>
        <row r="2198">
          <cell r="C2198">
            <v>73109356</v>
          </cell>
          <cell r="D2198" t="str">
            <v>MARTINEZ OLAVE WILLIAN ANTONIO</v>
          </cell>
          <cell r="E2198" t="str">
            <v>OPERADOR DE PADRÓN</v>
          </cell>
          <cell r="G2198" t="str">
            <v>X</v>
          </cell>
          <cell r="M2198" t="str">
            <v>ENFERMEDAD GENERAL</v>
          </cell>
          <cell r="N2198">
            <v>8161587</v>
          </cell>
          <cell r="O2198" t="str">
            <v>SANITAS E.P.S</v>
          </cell>
        </row>
        <row r="2199">
          <cell r="C2199">
            <v>73109356</v>
          </cell>
          <cell r="D2199" t="str">
            <v>MARTINEZ OLAVE WILLIAN ANTONIO</v>
          </cell>
          <cell r="E2199" t="str">
            <v>OPERADOR DE PADRÓN</v>
          </cell>
          <cell r="G2199" t="str">
            <v>X</v>
          </cell>
          <cell r="M2199" t="str">
            <v>ENFERMEDAD GENERAL</v>
          </cell>
          <cell r="N2199">
            <v>8225241</v>
          </cell>
          <cell r="O2199" t="str">
            <v>SANITAS E.P.S</v>
          </cell>
        </row>
        <row r="2200">
          <cell r="C2200">
            <v>73109356</v>
          </cell>
          <cell r="D2200" t="str">
            <v>MARTINEZ OLAVE WILLIAN ANTONIO</v>
          </cell>
          <cell r="E2200" t="str">
            <v>OPERADOR DE PADRÓN</v>
          </cell>
          <cell r="G2200" t="str">
            <v>X</v>
          </cell>
          <cell r="M2200" t="str">
            <v>ENFERMEDAD GENERAL</v>
          </cell>
          <cell r="N2200">
            <v>8274608</v>
          </cell>
          <cell r="O2200" t="str">
            <v>SANITAS E.P.S</v>
          </cell>
        </row>
        <row r="2201">
          <cell r="C2201">
            <v>73109356</v>
          </cell>
          <cell r="D2201" t="str">
            <v>MARTINEZ OLAVE WILLIAN ANTONIO</v>
          </cell>
          <cell r="E2201" t="str">
            <v>OPERADOR DE PADRÓN</v>
          </cell>
          <cell r="G2201" t="str">
            <v>X</v>
          </cell>
          <cell r="M2201" t="str">
            <v>ENFERMEDAD GENERAL</v>
          </cell>
          <cell r="N2201">
            <v>8381273</v>
          </cell>
          <cell r="O2201" t="str">
            <v>SANITAS E.P.S</v>
          </cell>
        </row>
        <row r="2202">
          <cell r="C2202">
            <v>73109356</v>
          </cell>
          <cell r="D2202" t="str">
            <v>MARTINEZ OLAVE WILLIAN ANTONIO</v>
          </cell>
          <cell r="E2202" t="str">
            <v>OPERADOR DE PADRÓN</v>
          </cell>
          <cell r="G2202" t="str">
            <v>x</v>
          </cell>
          <cell r="M2202" t="str">
            <v>ENFERMEDAD GENERAL</v>
          </cell>
          <cell r="N2202">
            <v>8412832</v>
          </cell>
          <cell r="O2202" t="str">
            <v>SANITAS E.P.S</v>
          </cell>
        </row>
        <row r="2203">
          <cell r="C2203">
            <v>73109356</v>
          </cell>
          <cell r="D2203" t="str">
            <v>MARTINEZ OLAVE WILLIAN ANTONIO</v>
          </cell>
          <cell r="E2203" t="str">
            <v>OPERADOR DE PADRÓN</v>
          </cell>
          <cell r="G2203" t="str">
            <v>x</v>
          </cell>
          <cell r="M2203" t="str">
            <v>ENFERMEDAD GENERAL</v>
          </cell>
          <cell r="N2203">
            <v>8444830</v>
          </cell>
          <cell r="O2203" t="str">
            <v>SANITAS E.P.S</v>
          </cell>
        </row>
        <row r="2204">
          <cell r="C2204">
            <v>73109356</v>
          </cell>
          <cell r="D2204" t="str">
            <v>MARTINEZ OLAVE WILLIAN ANTONIO</v>
          </cell>
          <cell r="E2204" t="str">
            <v>OPERADOR DE PADRÓN</v>
          </cell>
          <cell r="G2204" t="str">
            <v>x</v>
          </cell>
          <cell r="M2204" t="str">
            <v>ENFERMEDAD GENERAL</v>
          </cell>
          <cell r="N2204">
            <v>8490663</v>
          </cell>
          <cell r="O2204" t="str">
            <v>SANITAS E.P.S</v>
          </cell>
        </row>
        <row r="2205">
          <cell r="C2205">
            <v>73109356</v>
          </cell>
          <cell r="D2205" t="str">
            <v>MARTINEZ OLAVE WILLIAN ANTONIO</v>
          </cell>
          <cell r="E2205" t="str">
            <v>OPERADOR DE PADRÓN</v>
          </cell>
          <cell r="G2205" t="str">
            <v>x</v>
          </cell>
          <cell r="M2205" t="str">
            <v>ENFERMEDAD GENERAL</v>
          </cell>
          <cell r="N2205">
            <v>8602165</v>
          </cell>
          <cell r="O2205" t="str">
            <v>SANITAS E.P.S</v>
          </cell>
        </row>
        <row r="2206">
          <cell r="C2206">
            <v>73109356</v>
          </cell>
          <cell r="D2206" t="str">
            <v>MARTINEZ OLAVE WILLIAN ANTONIO</v>
          </cell>
          <cell r="E2206" t="str">
            <v>OPERADOR DE PADRÓN</v>
          </cell>
          <cell r="G2206" t="str">
            <v>x</v>
          </cell>
          <cell r="M2206" t="str">
            <v>ENFERMEDAD GENERAL</v>
          </cell>
          <cell r="N2206">
            <v>8655373</v>
          </cell>
          <cell r="O2206" t="str">
            <v>SANITAS E.P.S</v>
          </cell>
        </row>
        <row r="2207">
          <cell r="C2207">
            <v>73109356</v>
          </cell>
          <cell r="D2207" t="str">
            <v>MARTINEZ OLAVE WILLIAN ANTONIO</v>
          </cell>
          <cell r="E2207" t="str">
            <v>OPERADOR DE PADRÓN</v>
          </cell>
          <cell r="G2207" t="str">
            <v>X</v>
          </cell>
          <cell r="M2207" t="str">
            <v>ENFERMEDAD GENERAL</v>
          </cell>
          <cell r="N2207">
            <v>8715333</v>
          </cell>
          <cell r="O2207" t="str">
            <v>SANITAS E.P.S</v>
          </cell>
        </row>
        <row r="2208">
          <cell r="C2208">
            <v>73109356</v>
          </cell>
          <cell r="D2208" t="str">
            <v>MARTINEZ OLAVE WILLIAN ANTONIO</v>
          </cell>
          <cell r="E2208" t="str">
            <v>OPERADOR DE PADRÓN</v>
          </cell>
          <cell r="G2208" t="str">
            <v>x</v>
          </cell>
          <cell r="M2208" t="str">
            <v>ENFERMEDAD GENERAL</v>
          </cell>
          <cell r="N2208">
            <v>8817917</v>
          </cell>
          <cell r="O2208" t="str">
            <v>SANITAS E.P.S</v>
          </cell>
        </row>
        <row r="2209">
          <cell r="C2209">
            <v>73109356</v>
          </cell>
          <cell r="D2209" t="str">
            <v>MARTINEZ OLAVE WILLIAN ANTONIO</v>
          </cell>
          <cell r="E2209" t="str">
            <v>OPERADOR DE PADRÓN</v>
          </cell>
          <cell r="G2209" t="str">
            <v>X</v>
          </cell>
          <cell r="M2209" t="str">
            <v>ENFERMEDAD GENERAL</v>
          </cell>
          <cell r="N2209">
            <v>8922378</v>
          </cell>
          <cell r="O2209" t="str">
            <v>SANITAS E.P.S</v>
          </cell>
        </row>
        <row r="2210">
          <cell r="C2210">
            <v>73109356</v>
          </cell>
          <cell r="D2210" t="str">
            <v>MARTINEZ OLAVE WILLIAN ANTONIO</v>
          </cell>
          <cell r="E2210" t="str">
            <v>OPERADOR DE PADRÓN</v>
          </cell>
          <cell r="G2210" t="str">
            <v>X</v>
          </cell>
          <cell r="M2210" t="str">
            <v>ENFERMEDAD GENERAL</v>
          </cell>
          <cell r="N2210">
            <v>8933214</v>
          </cell>
          <cell r="O2210" t="str">
            <v>SANITAS E.P.S</v>
          </cell>
        </row>
        <row r="2211">
          <cell r="C2211">
            <v>73109356</v>
          </cell>
          <cell r="D2211" t="str">
            <v>MARTINEZ OLAVE WILLIAN ANTONIO</v>
          </cell>
          <cell r="E2211" t="str">
            <v>OPERADOR DE PADRÓN</v>
          </cell>
          <cell r="G2211" t="str">
            <v>x</v>
          </cell>
          <cell r="M2211" t="str">
            <v>ENFERMEDAD GENERAL</v>
          </cell>
          <cell r="N2211">
            <v>9044658</v>
          </cell>
          <cell r="O2211" t="str">
            <v>SANITAS E.P.S</v>
          </cell>
        </row>
        <row r="2212">
          <cell r="C2212">
            <v>73109356</v>
          </cell>
          <cell r="D2212" t="str">
            <v>MARTINEZ OLAVE WILLIAN ANTONIO</v>
          </cell>
          <cell r="E2212" t="str">
            <v>OPERADOR DE PADRÓN</v>
          </cell>
          <cell r="G2212" t="str">
            <v>X</v>
          </cell>
          <cell r="M2212" t="str">
            <v>ENFERMEDAD GENERAL</v>
          </cell>
          <cell r="N2212">
            <v>9105260</v>
          </cell>
          <cell r="O2212" t="str">
            <v>SANITAS E.P.S</v>
          </cell>
        </row>
        <row r="2213">
          <cell r="C2213">
            <v>73109356</v>
          </cell>
          <cell r="D2213" t="str">
            <v>MARTINEZ OLAVE WILLIAN ANTONIO</v>
          </cell>
          <cell r="E2213" t="str">
            <v>OPERADOR DE PADRÓN</v>
          </cell>
          <cell r="G2213" t="str">
            <v>X</v>
          </cell>
          <cell r="M2213" t="str">
            <v>ENFERMEDAD GENERAL</v>
          </cell>
          <cell r="N2213">
            <v>9164584</v>
          </cell>
          <cell r="O2213" t="str">
            <v>SANITAS E.P.S</v>
          </cell>
        </row>
        <row r="2214">
          <cell r="C2214">
            <v>8854981</v>
          </cell>
          <cell r="D2214" t="str">
            <v>MARTINEZ MAZA JESUS ALFONSO</v>
          </cell>
          <cell r="E2214" t="str">
            <v>OPERADOR DE BUSETÓN</v>
          </cell>
          <cell r="G2214" t="str">
            <v>X</v>
          </cell>
          <cell r="M2214" t="str">
            <v>ENFERMEDAD GENERAL</v>
          </cell>
          <cell r="N2214">
            <v>88936762</v>
          </cell>
          <cell r="O2214" t="str">
            <v>SALUD TOTAL E.P.S.</v>
          </cell>
        </row>
        <row r="2215">
          <cell r="C2215">
            <v>72305088</v>
          </cell>
          <cell r="D2215" t="str">
            <v>MARTINEZ JIMENEZ ERLIN EDUARDO</v>
          </cell>
          <cell r="E2215" t="str">
            <v>OPERADOR DE PATIO</v>
          </cell>
          <cell r="G2215" t="str">
            <v>X</v>
          </cell>
          <cell r="M2215" t="str">
            <v>ENFERMEDAD GENERAL</v>
          </cell>
          <cell r="N2215">
            <v>201086951</v>
          </cell>
          <cell r="O2215" t="str">
            <v>NUEVA E.P.S</v>
          </cell>
        </row>
        <row r="2216">
          <cell r="C2216">
            <v>72305088</v>
          </cell>
          <cell r="D2216" t="str">
            <v>MARTINEZ JIMENEZ ERLIN EDUARDO</v>
          </cell>
          <cell r="E2216" t="str">
            <v>OPERADOR DE PATIO</v>
          </cell>
          <cell r="G2216" t="str">
            <v>X</v>
          </cell>
          <cell r="M2216" t="str">
            <v>ENFERMEDAD GENERAL</v>
          </cell>
          <cell r="N2216">
            <v>201091237</v>
          </cell>
          <cell r="O2216" t="str">
            <v>NUEVA E.P.S</v>
          </cell>
        </row>
        <row r="2217">
          <cell r="C2217">
            <v>9185875</v>
          </cell>
          <cell r="D2217" t="str">
            <v>MARTINEZ HERNANDEZ EDGAR</v>
          </cell>
          <cell r="E2217" t="str">
            <v>OPERADOR DE PADRÓN</v>
          </cell>
          <cell r="G2217" t="str">
            <v>X</v>
          </cell>
          <cell r="M2217" t="str">
            <v>ENFERMEDAD GENERAL</v>
          </cell>
          <cell r="N2217">
            <v>176616219</v>
          </cell>
          <cell r="O2217" t="str">
            <v>SALUD TOTAL E.P.S.</v>
          </cell>
        </row>
        <row r="2218">
          <cell r="C2218">
            <v>9185875</v>
          </cell>
          <cell r="D2218" t="str">
            <v>MARTINEZ HERNANDEZ EDGAR</v>
          </cell>
          <cell r="E2218" t="str">
            <v>OPERADOR DE PADRÓN</v>
          </cell>
          <cell r="G2218" t="str">
            <v>X</v>
          </cell>
          <cell r="M2218" t="str">
            <v>ENFERMEDAD GENERAL</v>
          </cell>
          <cell r="N2218" t="str">
            <v>NT</v>
          </cell>
          <cell r="O2218" t="str">
            <v>SALUD TOTAL E.P.S.</v>
          </cell>
        </row>
        <row r="2219">
          <cell r="C2219">
            <v>9185875</v>
          </cell>
          <cell r="D2219" t="str">
            <v>MARTINEZ HERNANDEZ EDGAR</v>
          </cell>
          <cell r="E2219" t="str">
            <v>OPERADOR DE PADRÓN</v>
          </cell>
          <cell r="G2219" t="str">
            <v>X</v>
          </cell>
          <cell r="M2219" t="str">
            <v>ENFERMEDAD GENERAL</v>
          </cell>
          <cell r="N2219">
            <v>3947710</v>
          </cell>
          <cell r="O2219" t="str">
            <v>SALUD TOTAL E.P.S.</v>
          </cell>
        </row>
        <row r="2220">
          <cell r="C2220">
            <v>9185875</v>
          </cell>
          <cell r="D2220" t="str">
            <v>MARTINEZ HERNANDEZ EDGAR</v>
          </cell>
          <cell r="E2220" t="str">
            <v>OPERADOR DE PADRÓN</v>
          </cell>
          <cell r="G2220" t="str">
            <v>X</v>
          </cell>
          <cell r="M2220" t="str">
            <v>ENFERMEDAD GENERAL</v>
          </cell>
          <cell r="N2220">
            <v>66094767</v>
          </cell>
          <cell r="O2220" t="str">
            <v>SALUD TOTAL E.P.S.</v>
          </cell>
        </row>
        <row r="2221">
          <cell r="C2221">
            <v>9185875</v>
          </cell>
          <cell r="D2221" t="str">
            <v>MARTINEZ HERNANDEZ EDGAR</v>
          </cell>
          <cell r="E2221" t="str">
            <v>OPERADOR DE PADRÓN</v>
          </cell>
          <cell r="G2221" t="str">
            <v>X</v>
          </cell>
          <cell r="M2221" t="str">
            <v>ENFERMEDAD GENERAL</v>
          </cell>
          <cell r="N2221">
            <v>12079882</v>
          </cell>
          <cell r="O2221" t="str">
            <v>SALUD TOTAL E.P.S.</v>
          </cell>
        </row>
        <row r="2222">
          <cell r="C2222">
            <v>9185875</v>
          </cell>
          <cell r="D2222" t="str">
            <v>MARTINEZ HERNANDEZ EDGAR</v>
          </cell>
          <cell r="E2222" t="str">
            <v>OPERADOR DE PADRÓN</v>
          </cell>
          <cell r="G2222" t="str">
            <v>X</v>
          </cell>
          <cell r="M2222" t="str">
            <v>ENFERMEDAD GENERAL</v>
          </cell>
          <cell r="N2222" t="str">
            <v>NT</v>
          </cell>
          <cell r="O2222" t="str">
            <v>SALUD TOTAL E.P.S.</v>
          </cell>
        </row>
        <row r="2223">
          <cell r="C2223">
            <v>73183886</v>
          </cell>
          <cell r="D2223" t="str">
            <v>MARTINEZ FUERTE SAMID DE JESUS</v>
          </cell>
          <cell r="E2223" t="str">
            <v>OPERADOR DE PADRÓN</v>
          </cell>
          <cell r="G2223" t="str">
            <v>X</v>
          </cell>
          <cell r="M2223" t="str">
            <v>ENFERMEDAD GENERAL</v>
          </cell>
          <cell r="N2223">
            <v>144534</v>
          </cell>
          <cell r="O2223" t="str">
            <v>SALUD TOTAL E.P.S.</v>
          </cell>
        </row>
        <row r="2224">
          <cell r="C2224">
            <v>1062964839</v>
          </cell>
          <cell r="D2224" t="str">
            <v>MARTINEZ FERNANDEZ CARLOS MARIO</v>
          </cell>
          <cell r="E2224" t="str">
            <v>OPERADOR DE PADRÓN</v>
          </cell>
          <cell r="G2224" t="str">
            <v>X</v>
          </cell>
          <cell r="M2224" t="str">
            <v>ENFERMEDAD GENERAL</v>
          </cell>
          <cell r="N2224" t="str">
            <v>NT</v>
          </cell>
          <cell r="O2224" t="str">
            <v>EPS MUTUAL SER</v>
          </cell>
        </row>
        <row r="2225">
          <cell r="C2225">
            <v>1062964839</v>
          </cell>
          <cell r="D2225" t="str">
            <v>MARTINEZ FERNANDEZ CARLOS MARIO</v>
          </cell>
          <cell r="E2225" t="str">
            <v>OPERADOR DE PADRÓN</v>
          </cell>
          <cell r="G2225" t="str">
            <v>x</v>
          </cell>
          <cell r="M2225" t="str">
            <v>ENFERMEDAD GENERAL</v>
          </cell>
          <cell r="N2225">
            <v>21886</v>
          </cell>
          <cell r="O2225" t="str">
            <v>EPS MUTUAL SER</v>
          </cell>
        </row>
        <row r="2226">
          <cell r="C2226">
            <v>73122028</v>
          </cell>
          <cell r="D2226" t="str">
            <v>MARTINEZ CHAVEZ GUSTAVO ENRIQUE</v>
          </cell>
          <cell r="E2226" t="str">
            <v>OPERADOR DE PADRÓN</v>
          </cell>
          <cell r="G2226" t="str">
            <v>X</v>
          </cell>
          <cell r="M2226" t="str">
            <v>ENFERMEDAD GENERAL</v>
          </cell>
          <cell r="N2226">
            <v>3944361</v>
          </cell>
          <cell r="O2226" t="str">
            <v>SALUD TOTAL E.P.S.</v>
          </cell>
        </row>
        <row r="2227">
          <cell r="C2227">
            <v>73122028</v>
          </cell>
          <cell r="D2227" t="str">
            <v>MARTINEZ CHAVEZ GUSTAVO ENRIQUE</v>
          </cell>
          <cell r="E2227" t="str">
            <v>OPERADOR DE PADRÓN</v>
          </cell>
          <cell r="G2227" t="str">
            <v>X</v>
          </cell>
          <cell r="M2227" t="str">
            <v>ENFERMEDAD GENERAL</v>
          </cell>
          <cell r="N2227">
            <v>1167012</v>
          </cell>
          <cell r="O2227" t="str">
            <v>SALUD TOTAL E.P.S.</v>
          </cell>
        </row>
        <row r="2228">
          <cell r="C2228">
            <v>73122028</v>
          </cell>
          <cell r="D2228" t="str">
            <v>MARTINEZ CHAVEZ GUSTAVO ENRIQUE</v>
          </cell>
          <cell r="E2228" t="str">
            <v>OPERADOR DE PADRÓN</v>
          </cell>
          <cell r="G2228" t="str">
            <v>X</v>
          </cell>
          <cell r="M2228" t="str">
            <v>ENFERMEDAD GENERAL</v>
          </cell>
          <cell r="N2228">
            <v>170438910</v>
          </cell>
          <cell r="O2228" t="str">
            <v>SALUD TOTAL E.P.S.</v>
          </cell>
        </row>
        <row r="2229">
          <cell r="C2229">
            <v>1128059776</v>
          </cell>
          <cell r="D2229" t="str">
            <v>MARTINEZ CASTRO JIKLYS RAFAEL</v>
          </cell>
          <cell r="E2229" t="str">
            <v>OPERADOR DE BUSETÓN</v>
          </cell>
          <cell r="G2229" t="str">
            <v>X</v>
          </cell>
          <cell r="M2229" t="str">
            <v>ENFERMEDAD GENERAL</v>
          </cell>
          <cell r="N2229" t="str">
            <v>NT</v>
          </cell>
          <cell r="O2229" t="str">
            <v>SALUD TOTAL E.P.S.</v>
          </cell>
        </row>
        <row r="2230">
          <cell r="C2230">
            <v>1128059776</v>
          </cell>
          <cell r="D2230" t="str">
            <v>MARTINEZ CASTRO JIKLYS RAFAEL</v>
          </cell>
          <cell r="E2230" t="str">
            <v>OPERADOR DE BUSETÓN</v>
          </cell>
          <cell r="G2230" t="str">
            <v>X</v>
          </cell>
          <cell r="M2230" t="str">
            <v>ENFERMEDAD GENERAL</v>
          </cell>
          <cell r="N2230">
            <v>143106359</v>
          </cell>
          <cell r="O2230" t="str">
            <v>SALUD TOTAL E.P.S.</v>
          </cell>
        </row>
        <row r="2231">
          <cell r="C2231">
            <v>9295895</v>
          </cell>
          <cell r="D2231" t="str">
            <v>MARTINEZ CARRASQUILLA ASDRUBAL</v>
          </cell>
          <cell r="E2231" t="str">
            <v>OPERADOR DE PADRÓN</v>
          </cell>
          <cell r="G2231" t="str">
            <v>X</v>
          </cell>
          <cell r="M2231" t="str">
            <v>ENFERMEDAD GENERAL</v>
          </cell>
          <cell r="N2231">
            <v>601680243</v>
          </cell>
          <cell r="O2231" t="str">
            <v>NUEVA E.P.S</v>
          </cell>
        </row>
        <row r="2232">
          <cell r="C2232">
            <v>9295895</v>
          </cell>
          <cell r="D2232" t="str">
            <v>MARTINEZ CARRASQUILLA ASDRUBAL</v>
          </cell>
          <cell r="E2232" t="str">
            <v>OPERADOR DE PADRÓN</v>
          </cell>
          <cell r="G2232" t="str">
            <v>X</v>
          </cell>
          <cell r="M2232" t="str">
            <v>ENFERMEDAD GENERAL</v>
          </cell>
          <cell r="N2232">
            <v>602451995</v>
          </cell>
          <cell r="O2232" t="str">
            <v>NUEVA E.P.S</v>
          </cell>
        </row>
        <row r="2233">
          <cell r="C2233">
            <v>9295895</v>
          </cell>
          <cell r="D2233" t="str">
            <v>MARTINEZ CARRASQUILLA ASDRUBAL</v>
          </cell>
          <cell r="E2233" t="str">
            <v>OPERADOR DE PADRÓN</v>
          </cell>
          <cell r="G2233" t="str">
            <v>X</v>
          </cell>
          <cell r="M2233" t="str">
            <v>ENFERMEDAD GENERAL</v>
          </cell>
          <cell r="N2233">
            <v>7358604</v>
          </cell>
          <cell r="O2233" t="str">
            <v>NUEVA E.P.S</v>
          </cell>
        </row>
        <row r="2234">
          <cell r="C2234">
            <v>9295895</v>
          </cell>
          <cell r="D2234" t="str">
            <v>MARTINEZ CARRASQUILLA ASDRUBAL</v>
          </cell>
          <cell r="E2234" t="str">
            <v>OPERADOR DE PADRÓN</v>
          </cell>
          <cell r="G2234" t="str">
            <v>X</v>
          </cell>
          <cell r="M2234" t="str">
            <v>ENFERMEDAD GENERAL</v>
          </cell>
          <cell r="N2234">
            <v>7000059057</v>
          </cell>
          <cell r="O2234" t="str">
            <v>NUEVA E.P.S</v>
          </cell>
        </row>
        <row r="2235">
          <cell r="C2235">
            <v>9295895</v>
          </cell>
          <cell r="D2235" t="str">
            <v>MARTINEZ CARRASQUILLA ASDRUBAL</v>
          </cell>
          <cell r="E2235" t="str">
            <v>OPERADOR DE PADRÓN</v>
          </cell>
          <cell r="G2235" t="str">
            <v>X</v>
          </cell>
          <cell r="M2235" t="str">
            <v>ENFERMEDAD GENERAL</v>
          </cell>
          <cell r="N2235">
            <v>7000093578</v>
          </cell>
          <cell r="O2235" t="str">
            <v>NUEVA E.P.S</v>
          </cell>
        </row>
        <row r="2236">
          <cell r="C2236">
            <v>1047391146</v>
          </cell>
          <cell r="D2236" t="str">
            <v>MARTINEZ BALLESTEROS NILSON ARTURO</v>
          </cell>
          <cell r="E2236" t="str">
            <v>OPERADOR DE BUSETÓN</v>
          </cell>
          <cell r="G2236" t="str">
            <v>X</v>
          </cell>
          <cell r="M2236" t="str">
            <v>ENFERMEDAD GENERAL</v>
          </cell>
          <cell r="N2236">
            <v>46270551</v>
          </cell>
          <cell r="O2236" t="str">
            <v>SALUD TOTAL E.P.S.</v>
          </cell>
        </row>
        <row r="2237">
          <cell r="C2237">
            <v>1047391146</v>
          </cell>
          <cell r="D2237" t="str">
            <v>MARTINEZ BALLESTEROS NILSON ARTURO</v>
          </cell>
          <cell r="E2237" t="str">
            <v>OPERADOR DE BUSETÓN</v>
          </cell>
          <cell r="G2237" t="str">
            <v>X</v>
          </cell>
          <cell r="M2237" t="str">
            <v>ENFERMEDAD GENERAL</v>
          </cell>
          <cell r="N2237">
            <v>10383230</v>
          </cell>
          <cell r="O2237" t="str">
            <v>SALUD TOTAL E.P.S.</v>
          </cell>
        </row>
        <row r="2238">
          <cell r="C2238">
            <v>1047391146</v>
          </cell>
          <cell r="D2238" t="str">
            <v>MARTINEZ BALLESTEROS NILSON ARTURO</v>
          </cell>
          <cell r="E2238" t="str">
            <v>OPERADOR DE BUSETÓN</v>
          </cell>
          <cell r="G2238" t="str">
            <v>X</v>
          </cell>
          <cell r="M2238" t="str">
            <v>ENFERMEDAD GENERAL</v>
          </cell>
          <cell r="N2238" t="str">
            <v>NT</v>
          </cell>
          <cell r="O2238" t="str">
            <v>SALUD TOTAL E.P.S.</v>
          </cell>
        </row>
        <row r="2239">
          <cell r="C2239">
            <v>1047391146</v>
          </cell>
          <cell r="D2239" t="str">
            <v>MARTINEZ BALLESTEROS NILSON ARTURO</v>
          </cell>
          <cell r="E2239" t="str">
            <v>OPERADOR DE BUSETÓN</v>
          </cell>
          <cell r="G2239" t="str">
            <v>X</v>
          </cell>
          <cell r="M2239" t="str">
            <v>ENFERMEDAD GENERAL</v>
          </cell>
          <cell r="N2239">
            <v>10447677</v>
          </cell>
          <cell r="O2239" t="str">
            <v>SALUD TOTAL E.P.S.</v>
          </cell>
        </row>
        <row r="2240">
          <cell r="C2240">
            <v>1047391146</v>
          </cell>
          <cell r="D2240" t="str">
            <v>MARTINEZ BALLESTEROS NILSON ARTURO</v>
          </cell>
          <cell r="E2240" t="str">
            <v>OPERADOR DE BUSETÓN</v>
          </cell>
          <cell r="G2240" t="str">
            <v>X</v>
          </cell>
          <cell r="M2240" t="str">
            <v>ENFERMEDAD GENERAL</v>
          </cell>
          <cell r="N2240">
            <v>81024886</v>
          </cell>
          <cell r="O2240" t="str">
            <v>SALUD TOTAL E.P.S.</v>
          </cell>
        </row>
        <row r="2241">
          <cell r="C2241">
            <v>1047391146</v>
          </cell>
          <cell r="D2241" t="str">
            <v>MARTINEZ BALLESTEROS NILSON ARTURO</v>
          </cell>
          <cell r="E2241" t="str">
            <v>OPERADOR DE BUSETÓN</v>
          </cell>
          <cell r="G2241" t="str">
            <v>X</v>
          </cell>
          <cell r="M2241" t="str">
            <v>ENFERMEDAD GENERAL</v>
          </cell>
          <cell r="N2241">
            <v>9828014</v>
          </cell>
          <cell r="O2241" t="str">
            <v>SALUD TOTAL E.P.S.</v>
          </cell>
        </row>
        <row r="2242">
          <cell r="C2242">
            <v>1047391146</v>
          </cell>
          <cell r="D2242" t="str">
            <v>MARTINEZ BALLESTEROS NILSON ARTURO</v>
          </cell>
          <cell r="E2242" t="str">
            <v>OPERADOR DE BUSETÓN</v>
          </cell>
          <cell r="G2242" t="str">
            <v>X</v>
          </cell>
          <cell r="M2242" t="str">
            <v>ENFERMEDAD GENERAL</v>
          </cell>
          <cell r="N2242">
            <v>94789270</v>
          </cell>
          <cell r="O2242" t="str">
            <v>SALUD TOTAL E.P.S.</v>
          </cell>
        </row>
        <row r="2243">
          <cell r="C2243">
            <v>1047391146</v>
          </cell>
          <cell r="D2243" t="str">
            <v>MARTINEZ BALLESTEROS NILSON ARTURO</v>
          </cell>
          <cell r="E2243" t="str">
            <v>OPERADOR DE BUSETÓN</v>
          </cell>
          <cell r="G2243" t="str">
            <v>X</v>
          </cell>
          <cell r="M2243" t="str">
            <v>ENFERMEDAD GENERAL</v>
          </cell>
          <cell r="N2243">
            <v>104869945</v>
          </cell>
          <cell r="O2243" t="str">
            <v>SALUD TOTAL E.P.S.</v>
          </cell>
        </row>
        <row r="2244">
          <cell r="C2244">
            <v>1047391146</v>
          </cell>
          <cell r="D2244" t="str">
            <v>MARTINEZ BALLESTEROS NILSON ARTURO</v>
          </cell>
          <cell r="E2244" t="str">
            <v>OPERADOR DE BUSETÓN</v>
          </cell>
          <cell r="G2244" t="str">
            <v>X</v>
          </cell>
          <cell r="M2244" t="str">
            <v>ENFERMEDAD GENERAL</v>
          </cell>
          <cell r="N2244">
            <v>11674497</v>
          </cell>
          <cell r="O2244" t="str">
            <v>SALUD TOTAL E.P.S.</v>
          </cell>
        </row>
        <row r="2245">
          <cell r="C2245">
            <v>1047391146</v>
          </cell>
          <cell r="D2245" t="str">
            <v>MARTINEZ BALLESTEROS NILSON ARTURO</v>
          </cell>
          <cell r="E2245" t="str">
            <v>OPERADOR DE BUSETÓN</v>
          </cell>
          <cell r="G2245" t="str">
            <v>X</v>
          </cell>
          <cell r="M2245" t="str">
            <v>ENFERMEDAD GENERAL</v>
          </cell>
          <cell r="N2245">
            <v>11664850</v>
          </cell>
          <cell r="O2245" t="str">
            <v>SALUD TOTAL E.P.S.</v>
          </cell>
        </row>
        <row r="2246">
          <cell r="C2246">
            <v>1047391146</v>
          </cell>
          <cell r="D2246" t="str">
            <v>MARTINEZ BALLESTEROS NILSON ARTURO</v>
          </cell>
          <cell r="E2246" t="str">
            <v>OPERADOR DE BUSETÓN</v>
          </cell>
          <cell r="G2246" t="str">
            <v>X</v>
          </cell>
          <cell r="M2246" t="str">
            <v>ENFERMEDAD GENERAL</v>
          </cell>
          <cell r="N2246">
            <v>9412445</v>
          </cell>
          <cell r="O2246" t="str">
            <v>SALUD TOTAL E.P.S.</v>
          </cell>
        </row>
        <row r="2247">
          <cell r="C2247">
            <v>1047391146</v>
          </cell>
          <cell r="D2247" t="str">
            <v>MARTINEZ BALLESTEROS NILSON ARTURO</v>
          </cell>
          <cell r="E2247" t="str">
            <v>OPERADOR DE BUSETÓN</v>
          </cell>
          <cell r="G2247" t="str">
            <v>X</v>
          </cell>
          <cell r="M2247" t="str">
            <v>ENFERMEDAD GENERAL</v>
          </cell>
          <cell r="N2247">
            <v>11614175</v>
          </cell>
          <cell r="O2247" t="str">
            <v>SALUD TOTAL E.P.S.</v>
          </cell>
        </row>
        <row r="2248">
          <cell r="C2248">
            <v>1047391146</v>
          </cell>
          <cell r="D2248" t="str">
            <v>MARTINEZ BALLESTEROS NILSON ARTURO</v>
          </cell>
          <cell r="E2248" t="str">
            <v>OPERADOR DE BUSETÓN</v>
          </cell>
          <cell r="G2248" t="str">
            <v>X</v>
          </cell>
          <cell r="M2248" t="str">
            <v>ENFERMEDAD GENERAL</v>
          </cell>
          <cell r="N2248">
            <v>95449329</v>
          </cell>
          <cell r="O2248" t="str">
            <v>SALUD TOTAL E.P.S.</v>
          </cell>
        </row>
        <row r="2249">
          <cell r="C2249">
            <v>1047391146</v>
          </cell>
          <cell r="D2249" t="str">
            <v>MARTINEZ BALLESTEROS NILSON ARTURO</v>
          </cell>
          <cell r="E2249" t="str">
            <v>OPERADOR DE BUSETÓN</v>
          </cell>
          <cell r="G2249" t="str">
            <v>X</v>
          </cell>
          <cell r="M2249" t="str">
            <v>ENFERMEDAD GENERAL</v>
          </cell>
          <cell r="N2249" t="str">
            <v>NT</v>
          </cell>
          <cell r="O2249" t="str">
            <v>SALUD TOTAL E.P.S.</v>
          </cell>
        </row>
        <row r="2250">
          <cell r="C2250">
            <v>1047391146</v>
          </cell>
          <cell r="D2250" t="str">
            <v>MARTINEZ BALLESTEROS NILSON ARTURO</v>
          </cell>
          <cell r="E2250" t="str">
            <v>OPERADOR DE BUSETÓN</v>
          </cell>
          <cell r="G2250" t="str">
            <v>X</v>
          </cell>
          <cell r="M2250" t="str">
            <v>ENFERMEDAD GENERAL</v>
          </cell>
          <cell r="N2250">
            <v>10322222</v>
          </cell>
          <cell r="O2250" t="str">
            <v>SALUD TOTAL E.P.S.</v>
          </cell>
        </row>
        <row r="2251">
          <cell r="C2251">
            <v>1047391146</v>
          </cell>
          <cell r="D2251" t="str">
            <v>MARTINEZ BALLESTEROS NILSON ARTURO</v>
          </cell>
          <cell r="E2251" t="str">
            <v>OPERADOR DE BUSETÓN</v>
          </cell>
          <cell r="G2251" t="str">
            <v>X</v>
          </cell>
          <cell r="M2251" t="str">
            <v>ENFERMEDAD GENERAL</v>
          </cell>
          <cell r="N2251" t="str">
            <v>NT</v>
          </cell>
          <cell r="O2251" t="str">
            <v>SALUD TOTAL E.P.S.</v>
          </cell>
        </row>
        <row r="2252">
          <cell r="C2252">
            <v>1047391146</v>
          </cell>
          <cell r="D2252" t="str">
            <v>MARTINEZ BALLESTEROS NILSON ARTURO</v>
          </cell>
          <cell r="E2252" t="str">
            <v>OPERADOR DE BUSETÓN</v>
          </cell>
          <cell r="G2252" t="str">
            <v>X</v>
          </cell>
          <cell r="M2252" t="str">
            <v>ENFERMEDAD GENERAL</v>
          </cell>
          <cell r="N2252">
            <v>12340941</v>
          </cell>
          <cell r="O2252" t="str">
            <v>SALUD TOTAL E.P.S.</v>
          </cell>
        </row>
        <row r="2253">
          <cell r="C2253">
            <v>1047391146</v>
          </cell>
          <cell r="D2253" t="str">
            <v>MARTINEZ BALLESTEROS NILSON ARTURO</v>
          </cell>
          <cell r="E2253" t="str">
            <v>OPERADOR DE BUSETÓN</v>
          </cell>
          <cell r="G2253" t="str">
            <v>X</v>
          </cell>
          <cell r="M2253" t="str">
            <v>ENFERMEDAD GENERAL</v>
          </cell>
          <cell r="N2253">
            <v>13346840</v>
          </cell>
          <cell r="O2253" t="str">
            <v>SALUD TOTAL E.P.S.</v>
          </cell>
        </row>
        <row r="2254">
          <cell r="C2254">
            <v>1047391146</v>
          </cell>
          <cell r="D2254" t="str">
            <v>MARTINEZ BALLESTEROS NILSON ARTURO</v>
          </cell>
          <cell r="E2254" t="str">
            <v>OPERADOR DE BUSETÓN</v>
          </cell>
          <cell r="G2254" t="str">
            <v>X</v>
          </cell>
          <cell r="M2254" t="str">
            <v>ENFERMEDAD GENERAL</v>
          </cell>
          <cell r="N2254">
            <v>12373951</v>
          </cell>
          <cell r="O2254" t="str">
            <v>SALUD TOTAL E.P.S.</v>
          </cell>
        </row>
        <row r="2255">
          <cell r="C2255">
            <v>1047391146</v>
          </cell>
          <cell r="D2255" t="str">
            <v>MARTINEZ BALLESTEROS NILSON ARTURO</v>
          </cell>
          <cell r="E2255" t="str">
            <v>OPERADOR DE BUSETÓN</v>
          </cell>
          <cell r="G2255" t="str">
            <v>X</v>
          </cell>
          <cell r="M2255" t="str">
            <v>ENFERMEDAD GENERAL</v>
          </cell>
          <cell r="N2255">
            <v>13357342</v>
          </cell>
          <cell r="O2255" t="str">
            <v>SALUD TOTAL E.P.S.</v>
          </cell>
        </row>
        <row r="2256">
          <cell r="C2256">
            <v>1047391146</v>
          </cell>
          <cell r="D2256" t="str">
            <v>MARTINEZ BALLESTEROS NILSON ARTURO</v>
          </cell>
          <cell r="E2256" t="str">
            <v>OPERADOR DE BUSETÓN</v>
          </cell>
          <cell r="G2256" t="str">
            <v>X</v>
          </cell>
          <cell r="M2256" t="str">
            <v>ENFERMEDAD GENERAL</v>
          </cell>
          <cell r="N2256" t="str">
            <v>NT</v>
          </cell>
          <cell r="O2256" t="str">
            <v>SALUD TOTAL E.P.S.</v>
          </cell>
        </row>
        <row r="2257">
          <cell r="C2257">
            <v>1047391146</v>
          </cell>
          <cell r="D2257" t="str">
            <v>MARTINEZ BALLESTEROS NILSON ARTURO</v>
          </cell>
          <cell r="E2257" t="str">
            <v>OPERADOR DE BUSETÓN</v>
          </cell>
          <cell r="G2257" t="str">
            <v>X</v>
          </cell>
          <cell r="M2257" t="str">
            <v>ENFERMEDAD GENERAL</v>
          </cell>
          <cell r="N2257">
            <v>91967987</v>
          </cell>
          <cell r="O2257" t="str">
            <v>SALUD TOTAL E.P.S.</v>
          </cell>
        </row>
        <row r="2258">
          <cell r="C2258">
            <v>1047391146</v>
          </cell>
          <cell r="D2258" t="str">
            <v>MARTINEZ BALLESTEROS NILSON ARTURO</v>
          </cell>
          <cell r="E2258" t="str">
            <v>OPERADOR DE BUSETÓN</v>
          </cell>
          <cell r="G2258" t="str">
            <v>X</v>
          </cell>
          <cell r="M2258" t="str">
            <v>ENFERMEDAD GENERAL</v>
          </cell>
          <cell r="N2258">
            <v>89219133</v>
          </cell>
          <cell r="O2258" t="str">
            <v>SALUD TOTAL E.P.S.</v>
          </cell>
        </row>
        <row r="2259">
          <cell r="C2259">
            <v>1047391146</v>
          </cell>
          <cell r="D2259" t="str">
            <v>MARTINEZ BALLESTEROS NILSON ARTURO</v>
          </cell>
          <cell r="E2259" t="str">
            <v>OPERADOR DE BUSETÓN</v>
          </cell>
          <cell r="G2259" t="str">
            <v>X</v>
          </cell>
          <cell r="M2259" t="str">
            <v>ENFERMEDAD GENERAL</v>
          </cell>
          <cell r="N2259">
            <v>13949282</v>
          </cell>
          <cell r="O2259" t="str">
            <v>SALUD TOTAL E.P.S.</v>
          </cell>
        </row>
        <row r="2260">
          <cell r="C2260">
            <v>73192117</v>
          </cell>
          <cell r="D2260" t="str">
            <v>MARTELO CORTINA DEIVI LUIS</v>
          </cell>
          <cell r="E2260" t="str">
            <v>OPERADOR DE PADRÓN</v>
          </cell>
          <cell r="G2260" t="str">
            <v>X</v>
          </cell>
          <cell r="M2260" t="str">
            <v>ENFERMEDAD GENERAL</v>
          </cell>
          <cell r="N2260">
            <v>182415423</v>
          </cell>
          <cell r="O2260" t="str">
            <v>SALUD TOTAL E.P.S.</v>
          </cell>
        </row>
        <row r="2261">
          <cell r="C2261">
            <v>73192117</v>
          </cell>
          <cell r="D2261" t="str">
            <v>MARTELO CORTINA DEIVI LUIS</v>
          </cell>
          <cell r="E2261" t="str">
            <v>OPERADOR DE PADRÓN</v>
          </cell>
          <cell r="G2261" t="str">
            <v>X</v>
          </cell>
          <cell r="M2261" t="str">
            <v>ENFERMEDAD GENERAL</v>
          </cell>
          <cell r="N2261" t="str">
            <v xml:space="preserve">                       NT</v>
          </cell>
          <cell r="O2261" t="str">
            <v>SALUD TOTAL E.P.S.</v>
          </cell>
        </row>
        <row r="2262">
          <cell r="C2262">
            <v>73192117</v>
          </cell>
          <cell r="D2262" t="str">
            <v>MARTELO CORTINA DEIVI LUIS</v>
          </cell>
          <cell r="E2262" t="str">
            <v>OPERADOR DE PADRÓN</v>
          </cell>
          <cell r="G2262" t="str">
            <v>X</v>
          </cell>
          <cell r="M2262" t="str">
            <v>ENFERMEDAD GENERAL</v>
          </cell>
          <cell r="N2262">
            <v>9992720</v>
          </cell>
          <cell r="O2262" t="str">
            <v>SALUD TOTAL E.P.S.</v>
          </cell>
        </row>
        <row r="2263">
          <cell r="C2263">
            <v>73192117</v>
          </cell>
          <cell r="D2263" t="str">
            <v>MARTELO CORTINA DEIVI LUIS</v>
          </cell>
          <cell r="E2263" t="str">
            <v>OPERADOR DE PADRÓN</v>
          </cell>
          <cell r="G2263" t="str">
            <v>X</v>
          </cell>
          <cell r="M2263" t="str">
            <v>ENFERMEDAD GENERAL</v>
          </cell>
          <cell r="N2263">
            <v>73192117</v>
          </cell>
          <cell r="O2263" t="str">
            <v>SALUD TOTAL E.P.S.</v>
          </cell>
        </row>
        <row r="2264">
          <cell r="C2264">
            <v>73192117</v>
          </cell>
          <cell r="D2264" t="str">
            <v>MARTELO CORTINA DEIVI LUIS</v>
          </cell>
          <cell r="E2264" t="str">
            <v>OPERADOR DE PADRÓN</v>
          </cell>
          <cell r="G2264" t="str">
            <v>X</v>
          </cell>
          <cell r="M2264" t="str">
            <v>ENFERMEDAD GENERAL</v>
          </cell>
          <cell r="N2264">
            <v>9409555</v>
          </cell>
          <cell r="O2264" t="str">
            <v>SALUD TOTAL E.P.S.</v>
          </cell>
        </row>
        <row r="2265">
          <cell r="C2265">
            <v>73192117</v>
          </cell>
          <cell r="D2265" t="str">
            <v>MARTELO CORTINA DEIVI LUIS</v>
          </cell>
          <cell r="E2265" t="str">
            <v>OPERADOR DE PADRÓN</v>
          </cell>
          <cell r="G2265" t="str">
            <v>X</v>
          </cell>
          <cell r="M2265" t="str">
            <v>ENFERMEDAD GENERAL</v>
          </cell>
          <cell r="N2265" t="str">
            <v>NT</v>
          </cell>
          <cell r="O2265" t="str">
            <v>SALUD TOTAL E.P.S.</v>
          </cell>
        </row>
        <row r="2266">
          <cell r="C2266">
            <v>73192117</v>
          </cell>
          <cell r="D2266" t="str">
            <v>MARTELO CORTINA DEIVI LUIS</v>
          </cell>
          <cell r="E2266" t="str">
            <v>OPERADOR DE PADRÓN</v>
          </cell>
          <cell r="G2266" t="str">
            <v>X</v>
          </cell>
          <cell r="M2266" t="str">
            <v>ENFERMEDAD GENERAL</v>
          </cell>
          <cell r="N2266" t="str">
            <v>NT</v>
          </cell>
          <cell r="O2266" t="str">
            <v>SALUD TOTAL E.P.S.</v>
          </cell>
        </row>
        <row r="2267">
          <cell r="C2267">
            <v>73192117</v>
          </cell>
          <cell r="D2267" t="str">
            <v>MARTELO CORTINA DEIVI LUIS</v>
          </cell>
          <cell r="E2267" t="str">
            <v>OPERADOR DE PADRÓN</v>
          </cell>
          <cell r="G2267" t="str">
            <v>X</v>
          </cell>
          <cell r="M2267" t="str">
            <v>ENFERMEDAD GENERAL</v>
          </cell>
          <cell r="N2267" t="str">
            <v>NT</v>
          </cell>
          <cell r="O2267" t="str">
            <v>SALUD TOTAL E.P.S.</v>
          </cell>
        </row>
        <row r="2268">
          <cell r="C2268">
            <v>73192117</v>
          </cell>
          <cell r="D2268" t="str">
            <v>MARTELO CORTINA DEIVI LUIS</v>
          </cell>
          <cell r="E2268" t="str">
            <v>OPERADOR DE PADRÓN</v>
          </cell>
          <cell r="G2268" t="str">
            <v>X</v>
          </cell>
          <cell r="M2268" t="str">
            <v>ENFERMEDAD GENERAL</v>
          </cell>
          <cell r="N2268">
            <v>1341457</v>
          </cell>
          <cell r="O2268" t="str">
            <v>SALUD TOTAL E.P.S.</v>
          </cell>
        </row>
        <row r="2269">
          <cell r="C2269">
            <v>73192117</v>
          </cell>
          <cell r="D2269" t="str">
            <v>MARTELO CORTINA DEIVI LUIS</v>
          </cell>
          <cell r="E2269" t="str">
            <v>OPERADOR DE PADRÓN</v>
          </cell>
          <cell r="L2269" t="str">
            <v>X</v>
          </cell>
          <cell r="M2269" t="str">
            <v>AISLAMIENTO PREVENTIVO</v>
          </cell>
          <cell r="N2269" t="str">
            <v>NT</v>
          </cell>
          <cell r="O2269" t="str">
            <v>SALUD TOTAL E.P.S.</v>
          </cell>
        </row>
        <row r="2270">
          <cell r="C2270">
            <v>73192117</v>
          </cell>
          <cell r="D2270" t="str">
            <v>MARTELO CORTINA DEIVI LUIS</v>
          </cell>
          <cell r="E2270" t="str">
            <v>OPERADOR DE PADRÓN</v>
          </cell>
          <cell r="G2270" t="str">
            <v>X</v>
          </cell>
          <cell r="M2270" t="str">
            <v>ENFERMEDAD GENERAL</v>
          </cell>
          <cell r="N2270">
            <v>2365521</v>
          </cell>
          <cell r="O2270" t="str">
            <v>SALUD TOTAL E.P.S.</v>
          </cell>
        </row>
        <row r="2271">
          <cell r="C2271">
            <v>73192117</v>
          </cell>
          <cell r="D2271" t="str">
            <v>MARTELO CORTINA DEIVI LUIS</v>
          </cell>
          <cell r="E2271" t="str">
            <v>OPERADOR DE PADRÓN</v>
          </cell>
          <cell r="G2271" t="str">
            <v>X</v>
          </cell>
          <cell r="M2271" t="str">
            <v>ENFERMEDAD GENERAL</v>
          </cell>
          <cell r="N2271">
            <v>3029842</v>
          </cell>
          <cell r="O2271" t="str">
            <v>SALUD TOTAL E.P.S.</v>
          </cell>
        </row>
        <row r="2272">
          <cell r="C2272">
            <v>73192117</v>
          </cell>
          <cell r="D2272" t="str">
            <v>MARTELO CORTINA DEIVI LUIS</v>
          </cell>
          <cell r="E2272" t="str">
            <v>OPERADOR DE PADRÓN</v>
          </cell>
          <cell r="G2272" t="str">
            <v>X</v>
          </cell>
          <cell r="M2272" t="str">
            <v>ENFERMEDAD GENERAL</v>
          </cell>
          <cell r="N2272">
            <v>3118277</v>
          </cell>
          <cell r="O2272" t="str">
            <v>SALUD TOTAL E.P.S.</v>
          </cell>
        </row>
        <row r="2273">
          <cell r="C2273">
            <v>73192117</v>
          </cell>
          <cell r="D2273" t="str">
            <v>MARTELO CORTINA DEIVI LUIS</v>
          </cell>
          <cell r="E2273" t="str">
            <v>OPERADOR DE PADRÓN</v>
          </cell>
          <cell r="G2273" t="str">
            <v>X</v>
          </cell>
          <cell r="M2273" t="str">
            <v>ENFERMEDAD GENERAL</v>
          </cell>
          <cell r="N2273">
            <v>3106309</v>
          </cell>
          <cell r="O2273" t="str">
            <v>SALUD TOTAL E.P.S.</v>
          </cell>
        </row>
        <row r="2274">
          <cell r="C2274">
            <v>73192117</v>
          </cell>
          <cell r="D2274" t="str">
            <v>MARTELO CORTINA DEIVI LUIS</v>
          </cell>
          <cell r="E2274" t="str">
            <v>OPERADOR DE PADRÓN</v>
          </cell>
          <cell r="G2274" t="str">
            <v>X</v>
          </cell>
          <cell r="M2274" t="str">
            <v>ENFERMEDAD GENERAL</v>
          </cell>
          <cell r="N2274">
            <v>66235954</v>
          </cell>
          <cell r="O2274" t="str">
            <v>SALUD TOTAL E.P.S.</v>
          </cell>
        </row>
        <row r="2275">
          <cell r="C2275">
            <v>73192117</v>
          </cell>
          <cell r="D2275" t="str">
            <v>MARTELO CORTINA DEIVI LUIS</v>
          </cell>
          <cell r="E2275" t="str">
            <v>OPERADOR DE PADRÓN</v>
          </cell>
          <cell r="G2275" t="str">
            <v>X</v>
          </cell>
          <cell r="M2275" t="str">
            <v>ENFERMEDAD GENERAL</v>
          </cell>
          <cell r="N2275">
            <v>5700553</v>
          </cell>
          <cell r="O2275" t="str">
            <v>SALUD TOTAL E.P.S.</v>
          </cell>
        </row>
        <row r="2276">
          <cell r="C2276">
            <v>73192117</v>
          </cell>
          <cell r="D2276" t="str">
            <v>MARTELO CORTINA DEIVI LUIS</v>
          </cell>
          <cell r="E2276" t="str">
            <v>OPERADOR DE PADRÓN</v>
          </cell>
          <cell r="G2276" t="str">
            <v>X</v>
          </cell>
          <cell r="M2276" t="str">
            <v>ENFERMEDAD GENERAL</v>
          </cell>
          <cell r="N2276">
            <v>70518594</v>
          </cell>
          <cell r="O2276" t="str">
            <v>SALUD TOTAL E.P.S.</v>
          </cell>
        </row>
        <row r="2277">
          <cell r="C2277">
            <v>73192117</v>
          </cell>
          <cell r="D2277" t="str">
            <v>MARTELO CORTINA DEIVI LUIS</v>
          </cell>
          <cell r="E2277" t="str">
            <v>OPERADOR DE PADRÓN</v>
          </cell>
          <cell r="G2277" t="str">
            <v>X</v>
          </cell>
          <cell r="M2277" t="str">
            <v>ENFERMEDAD GENERAL</v>
          </cell>
          <cell r="N2277">
            <v>11866147</v>
          </cell>
          <cell r="O2277" t="str">
            <v>SALUD TOTAL E.P.S.</v>
          </cell>
        </row>
        <row r="2278">
          <cell r="C2278">
            <v>73192117</v>
          </cell>
          <cell r="D2278" t="str">
            <v>MARTELO CORTINA DEIVI LUIS</v>
          </cell>
          <cell r="E2278" t="str">
            <v>OPERADOR DE PADRÓN</v>
          </cell>
          <cell r="G2278" t="str">
            <v>X</v>
          </cell>
          <cell r="M2278" t="str">
            <v>ENFERMEDAD GENERAL</v>
          </cell>
          <cell r="N2278">
            <v>104874770</v>
          </cell>
          <cell r="O2278" t="str">
            <v>SALUD TOTAL E.P.S.</v>
          </cell>
        </row>
        <row r="2279">
          <cell r="C2279">
            <v>73192117</v>
          </cell>
          <cell r="D2279" t="str">
            <v>MARTELO CORTINA DEIVI LUIS</v>
          </cell>
          <cell r="E2279" t="str">
            <v>OPERADOR DE PADRÓN</v>
          </cell>
          <cell r="G2279" t="str">
            <v>X</v>
          </cell>
          <cell r="M2279" t="str">
            <v>ENFERMEDAD GENERAL</v>
          </cell>
          <cell r="N2279">
            <v>12442453</v>
          </cell>
          <cell r="O2279" t="str">
            <v>SALUD TOTAL E.P.S.</v>
          </cell>
        </row>
        <row r="2280">
          <cell r="C2280">
            <v>73192117</v>
          </cell>
          <cell r="D2280" t="str">
            <v>MARTELO CORTINA DEIVI LUIS</v>
          </cell>
          <cell r="E2280" t="str">
            <v>OPERADOR DE PADRÓN</v>
          </cell>
          <cell r="G2280" t="str">
            <v>X</v>
          </cell>
          <cell r="M2280" t="str">
            <v>ENFERMEDAD GENERAL</v>
          </cell>
          <cell r="N2280">
            <v>15203609</v>
          </cell>
          <cell r="O2280" t="str">
            <v>SALUD TOTAL E.P.S.</v>
          </cell>
        </row>
        <row r="2281">
          <cell r="C2281">
            <v>73192117</v>
          </cell>
          <cell r="D2281" t="str">
            <v>MARTELO CORTINA DEIVI LUIS</v>
          </cell>
          <cell r="E2281" t="str">
            <v>OPERADOR DE PADRÓN</v>
          </cell>
          <cell r="G2281" t="str">
            <v>X</v>
          </cell>
          <cell r="M2281" t="str">
            <v>ENFERMEDAD GENERAL</v>
          </cell>
          <cell r="N2281">
            <v>73192117</v>
          </cell>
          <cell r="O2281" t="str">
            <v>SALUD TOTAL E.P.S.</v>
          </cell>
        </row>
        <row r="2282">
          <cell r="C2282">
            <v>73127358</v>
          </cell>
          <cell r="D2282" t="str">
            <v>MARRUGO TORRES JOSE ALFREDO</v>
          </cell>
          <cell r="E2282" t="str">
            <v>OPERADOR DE PADRÓN</v>
          </cell>
          <cell r="G2282" t="str">
            <v>X</v>
          </cell>
          <cell r="M2282" t="str">
            <v>ENFERMEDAD GENERAL</v>
          </cell>
          <cell r="N2282">
            <v>9643</v>
          </cell>
          <cell r="O2282" t="str">
            <v>SANITAS E.P.S</v>
          </cell>
        </row>
        <row r="2283">
          <cell r="C2283">
            <v>73127358</v>
          </cell>
          <cell r="D2283" t="str">
            <v>MARRUGO TORRES JOSE ALFREDO</v>
          </cell>
          <cell r="E2283" t="str">
            <v>OPERADOR DE PADRÓN</v>
          </cell>
          <cell r="G2283" t="str">
            <v>X</v>
          </cell>
          <cell r="M2283" t="str">
            <v>ENFERMEDAD GENERAL</v>
          </cell>
          <cell r="N2283">
            <v>9729</v>
          </cell>
          <cell r="O2283" t="str">
            <v>SANITAS E.P.S</v>
          </cell>
        </row>
        <row r="2284">
          <cell r="C2284">
            <v>73127358</v>
          </cell>
          <cell r="D2284" t="str">
            <v>MARRUGO TORRES JOSE ALFREDO</v>
          </cell>
          <cell r="E2284" t="str">
            <v>OPERADOR DE PADRÓN</v>
          </cell>
          <cell r="G2284" t="str">
            <v>X</v>
          </cell>
          <cell r="M2284" t="str">
            <v>ENFERMEDAD GENERAL</v>
          </cell>
          <cell r="N2284">
            <v>9871</v>
          </cell>
          <cell r="O2284" t="str">
            <v>SANITAS E.P.S</v>
          </cell>
        </row>
        <row r="2285">
          <cell r="C2285">
            <v>73127358</v>
          </cell>
          <cell r="D2285" t="str">
            <v>MARRUGO TORRES JOSE ALFREDO</v>
          </cell>
          <cell r="E2285" t="str">
            <v>OPERADOR DE PADRÓN</v>
          </cell>
          <cell r="G2285" t="str">
            <v>X</v>
          </cell>
          <cell r="M2285" t="str">
            <v>ENFERMEDAD GENERAL</v>
          </cell>
          <cell r="N2285">
            <v>9977</v>
          </cell>
          <cell r="O2285" t="str">
            <v>SANITAS E.P.S</v>
          </cell>
        </row>
        <row r="2286">
          <cell r="C2286">
            <v>73127358</v>
          </cell>
          <cell r="D2286" t="str">
            <v>MARRUGO TORRES JOSE ALFREDO</v>
          </cell>
          <cell r="E2286" t="str">
            <v>OPERADOR DE PADRÓN</v>
          </cell>
          <cell r="G2286" t="str">
            <v>X</v>
          </cell>
          <cell r="M2286" t="str">
            <v>ENFERMEDAD GENERAL</v>
          </cell>
          <cell r="N2286">
            <v>10002</v>
          </cell>
          <cell r="O2286" t="str">
            <v>SANITAS E.P.S</v>
          </cell>
        </row>
        <row r="2287">
          <cell r="C2287">
            <v>73127358</v>
          </cell>
          <cell r="D2287" t="str">
            <v>MARRUGO TORRES JOSE ALFREDO</v>
          </cell>
          <cell r="E2287" t="str">
            <v>OPERADOR DE PADRÓN</v>
          </cell>
          <cell r="G2287" t="str">
            <v>X</v>
          </cell>
          <cell r="M2287" t="str">
            <v>ENFERMEDAD GENERAL</v>
          </cell>
          <cell r="N2287">
            <v>10045</v>
          </cell>
          <cell r="O2287" t="str">
            <v>SANITAS E.P.S</v>
          </cell>
        </row>
        <row r="2288">
          <cell r="C2288">
            <v>73127358</v>
          </cell>
          <cell r="D2288" t="str">
            <v>MARRUGO TORRES JOSE ALFREDO</v>
          </cell>
          <cell r="E2288" t="str">
            <v>OPERADOR DE PADRÓN</v>
          </cell>
          <cell r="G2288" t="str">
            <v>X</v>
          </cell>
          <cell r="M2288" t="str">
            <v>ENFERMEDAD GENERAL</v>
          </cell>
          <cell r="N2288" t="str">
            <v>NA</v>
          </cell>
          <cell r="O2288" t="str">
            <v>SANITAS E.P.S</v>
          </cell>
        </row>
        <row r="2289">
          <cell r="C2289">
            <v>73127358</v>
          </cell>
          <cell r="D2289" t="str">
            <v>MARRUGO TORRES JOSE ALFREDO</v>
          </cell>
          <cell r="E2289" t="str">
            <v>OPERADOR DE PADRÓN</v>
          </cell>
          <cell r="G2289" t="str">
            <v>X</v>
          </cell>
          <cell r="M2289" t="str">
            <v>ENFERMEDAD GENERAL</v>
          </cell>
          <cell r="N2289">
            <v>860028947</v>
          </cell>
          <cell r="O2289" t="str">
            <v>SANITAS E.P.S</v>
          </cell>
        </row>
        <row r="2290">
          <cell r="C2290">
            <v>73127358</v>
          </cell>
          <cell r="D2290" t="str">
            <v>MARRUGO TORRES JOSE ALFREDO</v>
          </cell>
          <cell r="E2290" t="str">
            <v>OPERADOR DE PADRÓN</v>
          </cell>
          <cell r="G2290" t="str">
            <v>X</v>
          </cell>
          <cell r="M2290" t="str">
            <v>ENFERMEDAD GENERAL</v>
          </cell>
          <cell r="N2290">
            <v>5009490</v>
          </cell>
          <cell r="O2290" t="str">
            <v>SANITAS E.P.S</v>
          </cell>
        </row>
        <row r="2291">
          <cell r="C2291">
            <v>73127358</v>
          </cell>
          <cell r="D2291" t="str">
            <v>MARRUGO TORRES JOSE ALFREDO</v>
          </cell>
          <cell r="E2291" t="str">
            <v>OPERADOR DE PADRÓN</v>
          </cell>
          <cell r="G2291" t="str">
            <v>X</v>
          </cell>
          <cell r="M2291" t="str">
            <v>ENFERMEDAD GENERAL</v>
          </cell>
          <cell r="N2291" t="str">
            <v>NT</v>
          </cell>
          <cell r="O2291" t="str">
            <v>SANITAS E.P.S</v>
          </cell>
        </row>
        <row r="2292">
          <cell r="C2292">
            <v>73127358</v>
          </cell>
          <cell r="D2292" t="str">
            <v>MARRUGO TORRES JOSE ALFREDO</v>
          </cell>
          <cell r="E2292" t="str">
            <v>OPERADOR DE PADRÓN</v>
          </cell>
          <cell r="G2292" t="str">
            <v>X</v>
          </cell>
          <cell r="M2292" t="str">
            <v>ENFERMEDAD GENERAL</v>
          </cell>
          <cell r="N2292">
            <v>5484414</v>
          </cell>
          <cell r="O2292" t="str">
            <v>SANITAS E.P.S</v>
          </cell>
        </row>
        <row r="2293">
          <cell r="C2293">
            <v>73127358</v>
          </cell>
          <cell r="D2293" t="str">
            <v>MARRUGO TORRES JOSE ALFREDO</v>
          </cell>
          <cell r="E2293" t="str">
            <v>OPERADOR DE PADRÓN</v>
          </cell>
          <cell r="G2293" t="str">
            <v>X</v>
          </cell>
          <cell r="M2293" t="str">
            <v>ENFERMEDAD GENERAL</v>
          </cell>
          <cell r="N2293">
            <v>5696482</v>
          </cell>
          <cell r="O2293" t="str">
            <v>SANITAS E.P.S</v>
          </cell>
        </row>
        <row r="2294">
          <cell r="C2294">
            <v>73127358</v>
          </cell>
          <cell r="D2294" t="str">
            <v>MARRUGO TORRES JOSE ALFREDO</v>
          </cell>
          <cell r="E2294" t="str">
            <v>OPERADOR DE PADRÓN</v>
          </cell>
          <cell r="G2294" t="str">
            <v>X</v>
          </cell>
          <cell r="M2294" t="str">
            <v>ENFERMEDAD GENERAL</v>
          </cell>
          <cell r="N2294">
            <v>5716469</v>
          </cell>
          <cell r="O2294" t="str">
            <v>SANITAS E.P.S</v>
          </cell>
        </row>
        <row r="2295">
          <cell r="C2295">
            <v>73127358</v>
          </cell>
          <cell r="D2295" t="str">
            <v>MARRUGO TORRES JOSE ALFREDO</v>
          </cell>
          <cell r="E2295" t="str">
            <v>OPERADOR DE PADRÓN</v>
          </cell>
          <cell r="G2295" t="str">
            <v>X</v>
          </cell>
          <cell r="M2295" t="str">
            <v>ENFERMEDAD GENERAL</v>
          </cell>
          <cell r="N2295">
            <v>5727900</v>
          </cell>
          <cell r="O2295" t="str">
            <v>SANITAS E.P.S</v>
          </cell>
        </row>
        <row r="2296">
          <cell r="C2296">
            <v>73127358</v>
          </cell>
          <cell r="D2296" t="str">
            <v>MARRUGO TORRES JOSE ALFREDO</v>
          </cell>
          <cell r="E2296" t="str">
            <v>OPERADOR DE PADRÓN</v>
          </cell>
          <cell r="G2296" t="str">
            <v>X</v>
          </cell>
          <cell r="M2296" t="str">
            <v>ENFERMEDAD GENERAL</v>
          </cell>
          <cell r="N2296">
            <v>5821553</v>
          </cell>
          <cell r="O2296" t="str">
            <v>SANITAS E.P.S</v>
          </cell>
        </row>
        <row r="2297">
          <cell r="C2297">
            <v>73127358</v>
          </cell>
          <cell r="D2297" t="str">
            <v>MARRUGO TORRES JOSE ALFREDO</v>
          </cell>
          <cell r="E2297" t="str">
            <v>OPERADOR DE PADRÓN</v>
          </cell>
          <cell r="G2297" t="str">
            <v>X</v>
          </cell>
          <cell r="M2297" t="str">
            <v>ENFERMEDAD GENERAL</v>
          </cell>
          <cell r="N2297">
            <v>5867060</v>
          </cell>
          <cell r="O2297" t="str">
            <v>SANITAS E.P.S</v>
          </cell>
        </row>
        <row r="2298">
          <cell r="C2298">
            <v>73127358</v>
          </cell>
          <cell r="D2298" t="str">
            <v>MARRUGO TORRES JOSE ALFREDO</v>
          </cell>
          <cell r="E2298" t="str">
            <v>OPERADOR DE PADRÓN</v>
          </cell>
          <cell r="G2298" t="str">
            <v>X</v>
          </cell>
          <cell r="M2298" t="str">
            <v>ENFERMEDAD GENERAL</v>
          </cell>
          <cell r="N2298">
            <v>5887521</v>
          </cell>
          <cell r="O2298" t="str">
            <v>SANITAS E.P.S</v>
          </cell>
        </row>
        <row r="2299">
          <cell r="C2299">
            <v>73127358</v>
          </cell>
          <cell r="D2299" t="str">
            <v>MARRUGO TORRES JOSE ALFREDO</v>
          </cell>
          <cell r="E2299" t="str">
            <v>OPERADOR DE PADRÓN</v>
          </cell>
          <cell r="G2299" t="str">
            <v>X</v>
          </cell>
          <cell r="M2299" t="str">
            <v>ENFERMEDAD GENERAL</v>
          </cell>
          <cell r="N2299">
            <v>6088157</v>
          </cell>
          <cell r="O2299" t="str">
            <v>SANITAS E.P.S</v>
          </cell>
        </row>
        <row r="2300">
          <cell r="C2300">
            <v>73127358</v>
          </cell>
          <cell r="D2300" t="str">
            <v>MARRUGO TORRES JOSE ALFREDO</v>
          </cell>
          <cell r="E2300" t="str">
            <v>OPERADOR DE PADRÓN</v>
          </cell>
          <cell r="G2300" t="str">
            <v>X</v>
          </cell>
          <cell r="M2300" t="str">
            <v>ENFERMEDAD GENERAL</v>
          </cell>
          <cell r="N2300">
            <v>6351862</v>
          </cell>
          <cell r="O2300" t="str">
            <v>SANITAS E.P.S</v>
          </cell>
        </row>
        <row r="2301">
          <cell r="C2301">
            <v>73127358</v>
          </cell>
          <cell r="D2301" t="str">
            <v>MARRUGO TORRES JOSE ALFREDO</v>
          </cell>
          <cell r="E2301" t="str">
            <v>OPERADOR DE PADRÓN</v>
          </cell>
          <cell r="G2301" t="str">
            <v>X</v>
          </cell>
          <cell r="M2301" t="str">
            <v>ENFERMEDAD GENERAL</v>
          </cell>
          <cell r="N2301">
            <v>6381157</v>
          </cell>
          <cell r="O2301" t="str">
            <v>SANITAS E.P.S</v>
          </cell>
        </row>
        <row r="2302">
          <cell r="C2302">
            <v>73127358</v>
          </cell>
          <cell r="D2302" t="str">
            <v>MARRUGO TORRES JOSE ALFREDO</v>
          </cell>
          <cell r="E2302" t="str">
            <v>OPERADOR DE PADRÓN</v>
          </cell>
          <cell r="G2302" t="str">
            <v>X</v>
          </cell>
          <cell r="M2302" t="str">
            <v>ENFERMEDAD GENERAL</v>
          </cell>
          <cell r="N2302">
            <v>113075</v>
          </cell>
          <cell r="O2302" t="str">
            <v>SANITAS E.P.S</v>
          </cell>
        </row>
        <row r="2303">
          <cell r="C2303">
            <v>73127358</v>
          </cell>
          <cell r="D2303" t="str">
            <v>MARRUGO TORRES JOSE ALFREDO</v>
          </cell>
          <cell r="E2303" t="str">
            <v>OPERADOR DE PADRÓN</v>
          </cell>
          <cell r="G2303" t="str">
            <v>X</v>
          </cell>
          <cell r="M2303" t="str">
            <v>ENFERMEDAD GENERAL</v>
          </cell>
          <cell r="N2303">
            <v>6408589</v>
          </cell>
          <cell r="O2303" t="str">
            <v>SANITAS E.P.S</v>
          </cell>
        </row>
        <row r="2304">
          <cell r="C2304">
            <v>73127358</v>
          </cell>
          <cell r="D2304" t="str">
            <v>MARRUGO TORRES JOSE ALFREDO</v>
          </cell>
          <cell r="E2304" t="str">
            <v>OPERADOR DE PADRÓN</v>
          </cell>
          <cell r="G2304" t="str">
            <v>X</v>
          </cell>
          <cell r="M2304" t="str">
            <v>ENFERMEDAD GENERAL</v>
          </cell>
          <cell r="N2304" t="str">
            <v>NT</v>
          </cell>
          <cell r="O2304" t="str">
            <v>SANITAS E.P.S</v>
          </cell>
        </row>
        <row r="2305">
          <cell r="C2305">
            <v>73127358</v>
          </cell>
          <cell r="D2305" t="str">
            <v>MARRUGO TORRES JOSE ALFREDO</v>
          </cell>
          <cell r="E2305" t="str">
            <v>OPERADOR DE PADRÓN</v>
          </cell>
          <cell r="G2305" t="str">
            <v>X</v>
          </cell>
          <cell r="M2305" t="str">
            <v>ENFERMEDAD GENERAL</v>
          </cell>
          <cell r="N2305" t="str">
            <v>NT</v>
          </cell>
          <cell r="O2305" t="str">
            <v>SANITAS E.P.S</v>
          </cell>
        </row>
        <row r="2306">
          <cell r="C2306">
            <v>73127358</v>
          </cell>
          <cell r="D2306" t="str">
            <v>MARRUGO TORRES JOSE ALFREDO</v>
          </cell>
          <cell r="E2306" t="str">
            <v>OPERADOR DE PADRÓN</v>
          </cell>
          <cell r="G2306" t="str">
            <v>X</v>
          </cell>
          <cell r="M2306" t="str">
            <v>ENFERMEDAD GENERAL</v>
          </cell>
          <cell r="N2306" t="str">
            <v>NT</v>
          </cell>
          <cell r="O2306" t="str">
            <v>SANITAS E.P.S</v>
          </cell>
        </row>
        <row r="2307">
          <cell r="C2307">
            <v>73127358</v>
          </cell>
          <cell r="D2307" t="str">
            <v>MARRUGO TORRES JOSE ALFREDO</v>
          </cell>
          <cell r="E2307" t="str">
            <v>OPERADOR DE PADRÓN</v>
          </cell>
          <cell r="G2307" t="str">
            <v>X</v>
          </cell>
          <cell r="M2307" t="str">
            <v>ENFERMEDAD GENERAL</v>
          </cell>
          <cell r="N2307" t="str">
            <v>NT</v>
          </cell>
          <cell r="O2307" t="str">
            <v>SANITAS E.P.S</v>
          </cell>
        </row>
        <row r="2308">
          <cell r="C2308">
            <v>73127358</v>
          </cell>
          <cell r="D2308" t="str">
            <v>MARRUGO TORRES JOSE ALFREDO</v>
          </cell>
          <cell r="E2308" t="str">
            <v>OPERADOR DE PADRÓN</v>
          </cell>
          <cell r="G2308" t="str">
            <v>X</v>
          </cell>
          <cell r="M2308" t="str">
            <v>ENFERMEDAD GENERAL</v>
          </cell>
          <cell r="N2308" t="str">
            <v>NT</v>
          </cell>
          <cell r="O2308" t="str">
            <v>SANITAS E.P.S</v>
          </cell>
        </row>
        <row r="2309">
          <cell r="C2309">
            <v>73127358</v>
          </cell>
          <cell r="D2309" t="str">
            <v>MARRUGO TORRES JOSE ALFREDO</v>
          </cell>
          <cell r="E2309" t="str">
            <v>OPERADOR DE PADRÓN</v>
          </cell>
          <cell r="G2309" t="str">
            <v>X</v>
          </cell>
          <cell r="M2309" t="str">
            <v>ENFERMEDAD GENERAL</v>
          </cell>
          <cell r="N2309" t="str">
            <v>NT</v>
          </cell>
          <cell r="O2309" t="str">
            <v>SANITAS E.P.S</v>
          </cell>
        </row>
        <row r="2310">
          <cell r="C2310">
            <v>73127358</v>
          </cell>
          <cell r="D2310" t="str">
            <v>MARRUGO TORRES JOSE ALFREDO</v>
          </cell>
          <cell r="E2310" t="str">
            <v>OPERADOR DE PADRÓN</v>
          </cell>
          <cell r="G2310" t="str">
            <v>X</v>
          </cell>
          <cell r="M2310" t="str">
            <v>ENFERMEDAD GENERAL</v>
          </cell>
          <cell r="N2310" t="str">
            <v>NT</v>
          </cell>
          <cell r="O2310" t="str">
            <v>SANITAS E.P.S</v>
          </cell>
        </row>
        <row r="2311">
          <cell r="C2311">
            <v>73127358</v>
          </cell>
          <cell r="D2311" t="str">
            <v>MARRUGO TORRES JOSE ALFREDO</v>
          </cell>
          <cell r="E2311" t="str">
            <v>OPERADOR DE PADRÓN</v>
          </cell>
          <cell r="G2311" t="str">
            <v>X</v>
          </cell>
          <cell r="M2311" t="str">
            <v>ENFERMEDAD GENERAL</v>
          </cell>
          <cell r="N2311" t="str">
            <v>NT</v>
          </cell>
          <cell r="O2311" t="str">
            <v>SANITAS E.P.S</v>
          </cell>
        </row>
        <row r="2312">
          <cell r="C2312">
            <v>73127358</v>
          </cell>
          <cell r="D2312" t="str">
            <v>MARRUGO TORRES JOSE ALFREDO</v>
          </cell>
          <cell r="E2312" t="str">
            <v>OPERADOR DE PADRÓN</v>
          </cell>
          <cell r="G2312" t="str">
            <v>X</v>
          </cell>
          <cell r="M2312" t="str">
            <v>ENFERMEDAD GENERAL</v>
          </cell>
          <cell r="N2312" t="str">
            <v>NT</v>
          </cell>
          <cell r="O2312" t="str">
            <v>SANITAS E.P.S</v>
          </cell>
        </row>
        <row r="2313">
          <cell r="C2313">
            <v>73127358</v>
          </cell>
          <cell r="D2313" t="str">
            <v>MARRUGO TORRES JOSE ALFREDO</v>
          </cell>
          <cell r="E2313" t="str">
            <v>OPERADOR DE PADRÓN</v>
          </cell>
          <cell r="G2313" t="str">
            <v>X</v>
          </cell>
          <cell r="M2313" t="str">
            <v>ENFERMEDAD GENERAL</v>
          </cell>
          <cell r="N2313" t="str">
            <v>NT</v>
          </cell>
          <cell r="O2313" t="str">
            <v>SANITAS E.P.S</v>
          </cell>
        </row>
        <row r="2314">
          <cell r="C2314">
            <v>73127358</v>
          </cell>
          <cell r="D2314" t="str">
            <v>MARRUGO TORRES JOSE ALFREDO</v>
          </cell>
          <cell r="E2314" t="str">
            <v>OPERADOR DE PADRÓN</v>
          </cell>
          <cell r="G2314" t="str">
            <v>X</v>
          </cell>
          <cell r="M2314" t="str">
            <v>ENFERMEDAD GENERAL</v>
          </cell>
          <cell r="N2314" t="str">
            <v>NT</v>
          </cell>
          <cell r="O2314" t="str">
            <v>SANITAS E.P.S</v>
          </cell>
        </row>
        <row r="2315">
          <cell r="C2315">
            <v>73127358</v>
          </cell>
          <cell r="D2315" t="str">
            <v>MARRUGO TORRES JOSE ALFREDO</v>
          </cell>
          <cell r="E2315" t="str">
            <v>OPERADOR DE PADRÓN</v>
          </cell>
          <cell r="G2315" t="str">
            <v>X</v>
          </cell>
          <cell r="M2315" t="str">
            <v>ENFERMEDAD GENERAL</v>
          </cell>
          <cell r="N2315" t="str">
            <v>NT</v>
          </cell>
          <cell r="O2315" t="str">
            <v>SANITAS E.P.S</v>
          </cell>
        </row>
        <row r="2316">
          <cell r="C2316">
            <v>73127358</v>
          </cell>
          <cell r="D2316" t="str">
            <v>MARRUGO TORRES JOSE ALFREDO</v>
          </cell>
          <cell r="E2316" t="str">
            <v>OPERADOR DE PADRÓN</v>
          </cell>
          <cell r="G2316" t="str">
            <v>X</v>
          </cell>
          <cell r="M2316" t="str">
            <v>ENFERMEDAD GENERAL</v>
          </cell>
          <cell r="N2316">
            <v>7092271</v>
          </cell>
          <cell r="O2316" t="str">
            <v>SANITAS E.P.S</v>
          </cell>
        </row>
        <row r="2317">
          <cell r="C2317">
            <v>73127358</v>
          </cell>
          <cell r="D2317" t="str">
            <v>MARRUGO TORRES JOSE ALFREDO</v>
          </cell>
          <cell r="E2317" t="str">
            <v>OPERADOR DE PADRÓN</v>
          </cell>
          <cell r="G2317" t="str">
            <v>X</v>
          </cell>
          <cell r="M2317" t="str">
            <v>ENFERMEDAD GENERAL</v>
          </cell>
          <cell r="N2317" t="str">
            <v>NT</v>
          </cell>
          <cell r="O2317" t="str">
            <v>SANITAS E.P.S</v>
          </cell>
        </row>
        <row r="2318">
          <cell r="C2318">
            <v>73127358</v>
          </cell>
          <cell r="D2318" t="str">
            <v>MARRUGO TORRES JOSE ALFREDO</v>
          </cell>
          <cell r="E2318" t="str">
            <v>OPERADOR DE PADRÓN</v>
          </cell>
          <cell r="G2318" t="str">
            <v>X</v>
          </cell>
          <cell r="M2318" t="str">
            <v>ENFERMEDAD GENERAL</v>
          </cell>
          <cell r="N2318">
            <v>7183955</v>
          </cell>
          <cell r="O2318" t="str">
            <v>SANITAS E.P.S</v>
          </cell>
        </row>
        <row r="2319">
          <cell r="C2319">
            <v>73127358</v>
          </cell>
          <cell r="D2319" t="str">
            <v>MARRUGO TORRES JOSE ALFREDO</v>
          </cell>
          <cell r="E2319" t="str">
            <v>OPERADOR DE PADRÓN</v>
          </cell>
          <cell r="G2319" t="str">
            <v>X</v>
          </cell>
          <cell r="M2319" t="str">
            <v>ENFERMEDAD GENERAL</v>
          </cell>
          <cell r="N2319">
            <v>7230960</v>
          </cell>
          <cell r="O2319" t="str">
            <v>SANITAS E.P.S</v>
          </cell>
        </row>
        <row r="2320">
          <cell r="C2320">
            <v>73127358</v>
          </cell>
          <cell r="D2320" t="str">
            <v>MARRUGO TORRES JOSE ALFREDO</v>
          </cell>
          <cell r="E2320" t="str">
            <v>OPERADOR DE PADRÓN</v>
          </cell>
          <cell r="G2320" t="str">
            <v>X</v>
          </cell>
          <cell r="M2320" t="str">
            <v>ENFERMEDAD GENERAL</v>
          </cell>
          <cell r="N2320">
            <v>7289650</v>
          </cell>
          <cell r="O2320" t="str">
            <v>SANITAS E.P.S</v>
          </cell>
        </row>
        <row r="2321">
          <cell r="C2321">
            <v>73127358</v>
          </cell>
          <cell r="D2321" t="str">
            <v>MARRUGO TORRES JOSE ALFREDO</v>
          </cell>
          <cell r="E2321" t="str">
            <v>OPERADOR DE PADRÓN</v>
          </cell>
          <cell r="G2321" t="str">
            <v>X</v>
          </cell>
          <cell r="M2321" t="str">
            <v>ENFERMEDAD GENERAL</v>
          </cell>
          <cell r="N2321">
            <v>7317464</v>
          </cell>
          <cell r="O2321" t="str">
            <v>SANITAS E.P.S</v>
          </cell>
        </row>
        <row r="2322">
          <cell r="C2322">
            <v>73127358</v>
          </cell>
          <cell r="D2322" t="str">
            <v>MARRUGO TORRES JOSE ALFREDO</v>
          </cell>
          <cell r="E2322" t="str">
            <v>OPERADOR DE PADRÓN</v>
          </cell>
          <cell r="G2322" t="str">
            <v>X</v>
          </cell>
          <cell r="M2322" t="str">
            <v>ENFERMEDAD GENERAL</v>
          </cell>
          <cell r="N2322">
            <v>7444775</v>
          </cell>
          <cell r="O2322" t="str">
            <v>SANITAS E.P.S</v>
          </cell>
        </row>
        <row r="2323">
          <cell r="C2323">
            <v>73127358</v>
          </cell>
          <cell r="D2323" t="str">
            <v>MARRUGO TORRES JOSE ALFREDO</v>
          </cell>
          <cell r="E2323" t="str">
            <v>OPERADOR DE PADRÓN</v>
          </cell>
          <cell r="G2323" t="str">
            <v>X</v>
          </cell>
          <cell r="M2323" t="str">
            <v>ENFERMEDAD GENERAL</v>
          </cell>
          <cell r="N2323">
            <v>7598988</v>
          </cell>
          <cell r="O2323" t="str">
            <v>SANITAS E.P.S</v>
          </cell>
        </row>
        <row r="2324">
          <cell r="C2324">
            <v>73127358</v>
          </cell>
          <cell r="D2324" t="str">
            <v>MARRUGO TORRES JOSE ALFREDO</v>
          </cell>
          <cell r="E2324" t="str">
            <v>OPERADOR DE PADRÓN</v>
          </cell>
          <cell r="G2324" t="str">
            <v>X</v>
          </cell>
          <cell r="M2324" t="str">
            <v>ENFERMEDAD GENERAL</v>
          </cell>
          <cell r="N2324">
            <v>7638164</v>
          </cell>
          <cell r="O2324" t="str">
            <v>SANITAS E.P.S</v>
          </cell>
        </row>
        <row r="2325">
          <cell r="C2325">
            <v>73127358</v>
          </cell>
          <cell r="D2325" t="str">
            <v>MARRUGO TORRES JOSE ALFREDO</v>
          </cell>
          <cell r="E2325" t="str">
            <v>OPERADOR DE PADRÓN</v>
          </cell>
          <cell r="G2325" t="str">
            <v>X</v>
          </cell>
          <cell r="M2325" t="str">
            <v>ENFERMEDAD GENERAL</v>
          </cell>
          <cell r="N2325">
            <v>7688398</v>
          </cell>
          <cell r="O2325" t="str">
            <v>SANITAS E.P.S</v>
          </cell>
        </row>
        <row r="2326">
          <cell r="C2326">
            <v>73127358</v>
          </cell>
          <cell r="D2326" t="str">
            <v>MARRUGO TORRES JOSE ALFREDO</v>
          </cell>
          <cell r="E2326" t="str">
            <v>OPERADOR DE PADRÓN</v>
          </cell>
          <cell r="G2326" t="str">
            <v>X</v>
          </cell>
          <cell r="M2326" t="str">
            <v>ENFERMEDAD GENERAL</v>
          </cell>
          <cell r="N2326">
            <v>7741414</v>
          </cell>
          <cell r="O2326" t="str">
            <v>SANITAS E.P.S</v>
          </cell>
        </row>
        <row r="2327">
          <cell r="C2327">
            <v>73127358</v>
          </cell>
          <cell r="D2327" t="str">
            <v>MARRUGO TORRES JOSE ALFREDO</v>
          </cell>
          <cell r="E2327" t="str">
            <v>OPERADOR DE PADRÓN</v>
          </cell>
          <cell r="G2327" t="str">
            <v>X</v>
          </cell>
          <cell r="M2327" t="str">
            <v>ENFERMEDAD GENERAL</v>
          </cell>
          <cell r="N2327">
            <v>7866692</v>
          </cell>
          <cell r="O2327" t="str">
            <v>SANITAS E.P.S</v>
          </cell>
        </row>
        <row r="2328">
          <cell r="C2328">
            <v>73127358</v>
          </cell>
          <cell r="D2328" t="str">
            <v>MARRUGO TORRES JOSE ALFREDO</v>
          </cell>
          <cell r="E2328" t="str">
            <v>OPERADOR DE PADRÓN</v>
          </cell>
          <cell r="G2328" t="str">
            <v>X</v>
          </cell>
          <cell r="M2328" t="str">
            <v>ENFERMEDAD GENERAL</v>
          </cell>
          <cell r="N2328">
            <v>8070284</v>
          </cell>
          <cell r="O2328" t="str">
            <v>SANITAS E.P.S</v>
          </cell>
        </row>
        <row r="2329">
          <cell r="C2329">
            <v>73127358</v>
          </cell>
          <cell r="D2329" t="str">
            <v>MARRUGO TORRES JOSE ALFREDO</v>
          </cell>
          <cell r="E2329" t="str">
            <v>OPERADOR DE PADRÓN</v>
          </cell>
          <cell r="G2329" t="str">
            <v>X</v>
          </cell>
          <cell r="M2329" t="str">
            <v>ENFERMEDAD GENERAL</v>
          </cell>
          <cell r="N2329">
            <v>8089303</v>
          </cell>
          <cell r="O2329" t="str">
            <v>SANITAS E.P.S</v>
          </cell>
        </row>
        <row r="2330">
          <cell r="C2330">
            <v>73127358</v>
          </cell>
          <cell r="D2330" t="str">
            <v>MARRUGO TORRES JOSE ALFREDO</v>
          </cell>
          <cell r="E2330" t="str">
            <v>OPERADOR DE PADRÓN</v>
          </cell>
          <cell r="G2330" t="str">
            <v>X</v>
          </cell>
          <cell r="M2330" t="str">
            <v>ENFERMEDAD GENERAL</v>
          </cell>
          <cell r="N2330">
            <v>8106753</v>
          </cell>
          <cell r="O2330" t="str">
            <v>SANITAS E.P.S</v>
          </cell>
        </row>
        <row r="2331">
          <cell r="C2331">
            <v>73127358</v>
          </cell>
          <cell r="D2331" t="str">
            <v>MARRUGO TORRES JOSE ALFREDO</v>
          </cell>
          <cell r="E2331" t="str">
            <v>OPERADOR DE PADRÓN</v>
          </cell>
          <cell r="G2331" t="str">
            <v>X</v>
          </cell>
          <cell r="M2331" t="str">
            <v>ENFERMEDAD GENERAL</v>
          </cell>
          <cell r="N2331">
            <v>8163392</v>
          </cell>
          <cell r="O2331" t="str">
            <v>SANITAS E.P.S</v>
          </cell>
        </row>
        <row r="2332">
          <cell r="C2332">
            <v>73127358</v>
          </cell>
          <cell r="D2332" t="str">
            <v>MARRUGO TORRES JOSE ALFREDO</v>
          </cell>
          <cell r="E2332" t="str">
            <v>OPERADOR DE PADRÓN</v>
          </cell>
          <cell r="G2332" t="str">
            <v>X</v>
          </cell>
          <cell r="M2332" t="str">
            <v>ENFERMEDAD GENERAL</v>
          </cell>
          <cell r="N2332">
            <v>8297017</v>
          </cell>
          <cell r="O2332" t="str">
            <v>SANITAS E.P.S</v>
          </cell>
        </row>
        <row r="2333">
          <cell r="C2333">
            <v>73127358</v>
          </cell>
          <cell r="D2333" t="str">
            <v>MARRUGO TORRES JOSE ALFREDO</v>
          </cell>
          <cell r="E2333" t="str">
            <v>OPERADOR DE PADRÓN</v>
          </cell>
          <cell r="G2333" t="str">
            <v>X</v>
          </cell>
          <cell r="M2333" t="str">
            <v>ENFERMEDAD GENERAL</v>
          </cell>
          <cell r="N2333">
            <v>8365181</v>
          </cell>
          <cell r="O2333" t="str">
            <v>SANITAS E.P.S</v>
          </cell>
        </row>
        <row r="2334">
          <cell r="C2334">
            <v>73127358</v>
          </cell>
          <cell r="D2334" t="str">
            <v>MARRUGO TORRES JOSE ALFREDO</v>
          </cell>
          <cell r="E2334" t="str">
            <v>OPERADOR DE PADRÓN</v>
          </cell>
          <cell r="G2334" t="str">
            <v>X</v>
          </cell>
          <cell r="M2334" t="str">
            <v>ENFERMEDAD GENERAL</v>
          </cell>
          <cell r="N2334">
            <v>8518492</v>
          </cell>
          <cell r="O2334" t="str">
            <v>SANITAS E.P.S</v>
          </cell>
        </row>
        <row r="2335">
          <cell r="C2335">
            <v>73127358</v>
          </cell>
          <cell r="D2335" t="str">
            <v>MARRUGO TORRES JOSE ALFREDO</v>
          </cell>
          <cell r="E2335" t="str">
            <v>OPERADOR DE PADRÓN</v>
          </cell>
          <cell r="G2335" t="str">
            <v>x</v>
          </cell>
          <cell r="M2335" t="str">
            <v>ENFERMEDAD GENERAL</v>
          </cell>
          <cell r="N2335">
            <v>8640519</v>
          </cell>
          <cell r="O2335" t="str">
            <v>SANITAS E.P.S</v>
          </cell>
        </row>
        <row r="2336">
          <cell r="C2336">
            <v>73127358</v>
          </cell>
          <cell r="D2336" t="str">
            <v>MARRUGO TORRES JOSE ALFREDO</v>
          </cell>
          <cell r="E2336" t="str">
            <v>OPERADOR DE PADRÓN</v>
          </cell>
          <cell r="G2336" t="str">
            <v>x</v>
          </cell>
          <cell r="M2336" t="str">
            <v>ENFERMEDAD GENERAL</v>
          </cell>
          <cell r="N2336">
            <v>8787898</v>
          </cell>
          <cell r="O2336" t="str">
            <v>SANITAS E.P.S</v>
          </cell>
        </row>
        <row r="2337">
          <cell r="C2337">
            <v>73127358</v>
          </cell>
          <cell r="D2337" t="str">
            <v>MARRUGO TORRES JOSE ALFREDO</v>
          </cell>
          <cell r="E2337" t="str">
            <v>OPERADOR DE PADRÓN</v>
          </cell>
          <cell r="G2337" t="str">
            <v>X</v>
          </cell>
          <cell r="M2337" t="str">
            <v>ENFERMEDAD GENERAL</v>
          </cell>
          <cell r="N2337">
            <v>9279286</v>
          </cell>
          <cell r="O2337" t="str">
            <v>SANITAS E.P.S</v>
          </cell>
        </row>
        <row r="2338">
          <cell r="C2338">
            <v>73127358</v>
          </cell>
          <cell r="D2338" t="str">
            <v>MARRUGO TORRES JOSE ALFREDO</v>
          </cell>
          <cell r="E2338" t="str">
            <v>OPERADOR DE PADRÓN</v>
          </cell>
          <cell r="G2338" t="str">
            <v>X</v>
          </cell>
          <cell r="M2338" t="str">
            <v>ENFERMEDAD GENERAL</v>
          </cell>
          <cell r="N2338">
            <v>92337650</v>
          </cell>
          <cell r="O2338" t="str">
            <v>SANITAS E.P.S</v>
          </cell>
        </row>
        <row r="2339">
          <cell r="C2339">
            <v>73005693</v>
          </cell>
          <cell r="D2339" t="str">
            <v>MARRUGO PARRA GUSTAVO</v>
          </cell>
          <cell r="E2339" t="str">
            <v>OPERADOR DE PADRÓN</v>
          </cell>
          <cell r="G2339" t="str">
            <v>X</v>
          </cell>
          <cell r="M2339" t="str">
            <v>ENFERMEDAD GENERAL</v>
          </cell>
          <cell r="N2339">
            <v>5812450</v>
          </cell>
          <cell r="O2339" t="str">
            <v>SALUD TOTAL E.P.S.</v>
          </cell>
        </row>
        <row r="2340">
          <cell r="C2340">
            <v>1047433842</v>
          </cell>
          <cell r="D2340" t="str">
            <v>MARRUGO PAJARO VICTOR ALFONSO</v>
          </cell>
          <cell r="E2340" t="str">
            <v>OPERADOR DE PADRÓN</v>
          </cell>
          <cell r="G2340" t="str">
            <v>X</v>
          </cell>
          <cell r="M2340" t="str">
            <v>ENFERMEDAD GENERAL</v>
          </cell>
          <cell r="N2340">
            <v>56218</v>
          </cell>
          <cell r="O2340" t="str">
            <v>NUEVA E.P.S</v>
          </cell>
        </row>
        <row r="2341">
          <cell r="C2341">
            <v>1047433842</v>
          </cell>
          <cell r="D2341" t="str">
            <v>MARRUGO PAJARO VICTOR ALFONSO</v>
          </cell>
          <cell r="E2341" t="str">
            <v>OPERADOR DE PADRÓN</v>
          </cell>
          <cell r="G2341" t="str">
            <v>X</v>
          </cell>
          <cell r="M2341" t="str">
            <v>ENFERMEDAD GENERAL</v>
          </cell>
          <cell r="N2341">
            <v>7001142313</v>
          </cell>
          <cell r="O2341" t="str">
            <v>NUEVA E.P.S</v>
          </cell>
        </row>
        <row r="2342">
          <cell r="C2342">
            <v>3809481</v>
          </cell>
          <cell r="D2342" t="str">
            <v>MARRUGO CARREAZO ARMANDO</v>
          </cell>
          <cell r="E2342" t="str">
            <v>OPERADOR DE BUSETÓN</v>
          </cell>
          <cell r="G2342" t="str">
            <v>X</v>
          </cell>
          <cell r="M2342" t="str">
            <v>ENFERMEDAD GENERAL</v>
          </cell>
          <cell r="N2342">
            <v>2683</v>
          </cell>
          <cell r="O2342" t="str">
            <v>AMBUQ</v>
          </cell>
        </row>
        <row r="2343">
          <cell r="C2343">
            <v>3809481</v>
          </cell>
          <cell r="D2343" t="str">
            <v>MARRUGO CARREAZO ARMANDO</v>
          </cell>
          <cell r="E2343" t="str">
            <v>OPERADOR DE BUSETÓN</v>
          </cell>
          <cell r="G2343" t="str">
            <v>X</v>
          </cell>
          <cell r="M2343" t="str">
            <v>ENFERMEDAD GENERAL</v>
          </cell>
          <cell r="N2343">
            <v>2758</v>
          </cell>
          <cell r="O2343" t="str">
            <v>AMBUQ</v>
          </cell>
        </row>
        <row r="2344">
          <cell r="C2344">
            <v>3809481</v>
          </cell>
          <cell r="D2344" t="str">
            <v>MARRUGO CARREAZO ARMANDO</v>
          </cell>
          <cell r="E2344" t="str">
            <v>OPERADOR DE BUSETÓN</v>
          </cell>
          <cell r="G2344" t="str">
            <v>X</v>
          </cell>
          <cell r="M2344" t="str">
            <v>ENFERMEDAD GENERAL</v>
          </cell>
          <cell r="N2344">
            <v>3809481</v>
          </cell>
          <cell r="O2344" t="str">
            <v>AMBUQ</v>
          </cell>
        </row>
        <row r="2345">
          <cell r="C2345">
            <v>3809481</v>
          </cell>
          <cell r="D2345" t="str">
            <v>MARRUGO CARREAZO ARMANDO</v>
          </cell>
          <cell r="E2345" t="str">
            <v>OPERADOR DE BUSETÓN</v>
          </cell>
          <cell r="G2345" t="str">
            <v>X</v>
          </cell>
          <cell r="M2345" t="str">
            <v>ENFERMEDAD GENERAL</v>
          </cell>
          <cell r="N2345">
            <v>2924</v>
          </cell>
          <cell r="O2345" t="str">
            <v>AMBUQ</v>
          </cell>
        </row>
        <row r="2346">
          <cell r="C2346">
            <v>3809481</v>
          </cell>
          <cell r="D2346" t="str">
            <v>MARRUGO CARREAZO ARMANDO</v>
          </cell>
          <cell r="E2346" t="str">
            <v>OPERADOR DE BUSETÓN</v>
          </cell>
          <cell r="G2346" t="str">
            <v>X</v>
          </cell>
          <cell r="M2346" t="str">
            <v>ENFERMEDAD GENERAL</v>
          </cell>
          <cell r="N2346">
            <v>2947</v>
          </cell>
          <cell r="O2346" t="str">
            <v>COOSALUD ESS EPS -S</v>
          </cell>
        </row>
        <row r="2347">
          <cell r="C2347">
            <v>1047374146</v>
          </cell>
          <cell r="D2347" t="str">
            <v>MARQUEZ PEREIRA LEIDER ALFONSO</v>
          </cell>
          <cell r="E2347" t="str">
            <v>OPERADOR DE PADRÓN</v>
          </cell>
          <cell r="G2347" t="str">
            <v>X</v>
          </cell>
          <cell r="M2347" t="str">
            <v>ENFERMEDAD GENERAL</v>
          </cell>
          <cell r="N2347" t="str">
            <v>AD1246996</v>
          </cell>
          <cell r="O2347" t="str">
            <v>EPS MUTUAL SER</v>
          </cell>
        </row>
        <row r="2348">
          <cell r="C2348">
            <v>1047374146</v>
          </cell>
          <cell r="D2348" t="str">
            <v>MARQUEZ PEREIRA LEIDER ALFONSO</v>
          </cell>
          <cell r="E2348" t="str">
            <v>OPERADOR DE PADRÓN</v>
          </cell>
          <cell r="G2348" t="str">
            <v>X</v>
          </cell>
          <cell r="M2348" t="str">
            <v>ENFERMEDAD GENERAL</v>
          </cell>
          <cell r="N2348" t="str">
            <v>NA</v>
          </cell>
          <cell r="O2348" t="str">
            <v>EPS MUTUAL SER</v>
          </cell>
        </row>
        <row r="2349">
          <cell r="C2349">
            <v>1047374146</v>
          </cell>
          <cell r="D2349" t="str">
            <v>MARQUEZ PEREIRA LEIDER ALFONSO</v>
          </cell>
          <cell r="E2349" t="str">
            <v>OPERADOR DE PADRÓN</v>
          </cell>
          <cell r="G2349" t="str">
            <v>X</v>
          </cell>
          <cell r="M2349" t="str">
            <v>ENFERMEDAD GENERAL</v>
          </cell>
          <cell r="N2349" t="str">
            <v>NT</v>
          </cell>
          <cell r="O2349" t="str">
            <v>EPS MUTUAL SER</v>
          </cell>
        </row>
        <row r="2350">
          <cell r="C2350">
            <v>1047374146</v>
          </cell>
          <cell r="D2350" t="str">
            <v>MARQUEZ PEREIRA LEIDER ALFONSO</v>
          </cell>
          <cell r="E2350" t="str">
            <v>OPERADOR DE PADRÓN</v>
          </cell>
          <cell r="H2350" t="str">
            <v>X</v>
          </cell>
          <cell r="M2350" t="str">
            <v>LICENCIA DE PATERNIDAD</v>
          </cell>
          <cell r="N2350" t="str">
            <v>NA</v>
          </cell>
          <cell r="O2350" t="str">
            <v>EPS MUTUAL SER</v>
          </cell>
        </row>
        <row r="2351">
          <cell r="C2351">
            <v>1047374146</v>
          </cell>
          <cell r="D2351" t="str">
            <v>MARQUEZ PEREIRA LEIDER ALFONSO</v>
          </cell>
          <cell r="E2351" t="str">
            <v>OPERADOR DE PADRÓN</v>
          </cell>
          <cell r="G2351" t="str">
            <v>X</v>
          </cell>
          <cell r="M2351" t="str">
            <v>ENFERMEDAD GENERAL</v>
          </cell>
          <cell r="N2351">
            <v>104485</v>
          </cell>
          <cell r="O2351" t="str">
            <v>EPS MUTUAL SER</v>
          </cell>
        </row>
        <row r="2352">
          <cell r="C2352">
            <v>1047374146</v>
          </cell>
          <cell r="D2352" t="str">
            <v>MARQUEZ PEREIRA LEIDER ALFONSO</v>
          </cell>
          <cell r="E2352" t="str">
            <v>OPERADOR DE PADRÓN</v>
          </cell>
          <cell r="G2352" t="str">
            <v>X</v>
          </cell>
          <cell r="M2352" t="str">
            <v>ENFERMEDAD GENERAL</v>
          </cell>
          <cell r="N2352" t="str">
            <v>NT</v>
          </cell>
          <cell r="O2352" t="str">
            <v>EPS MUTUAL SER</v>
          </cell>
        </row>
        <row r="2353">
          <cell r="C2353">
            <v>1047374146</v>
          </cell>
          <cell r="D2353" t="str">
            <v>MARQUEZ PEREIRA LEIDER ALFONSO</v>
          </cell>
          <cell r="E2353" t="str">
            <v>OPERADOR DE PADRÓN</v>
          </cell>
          <cell r="G2353" t="str">
            <v>X</v>
          </cell>
          <cell r="M2353" t="str">
            <v>ENFERMEDAD GENERAL</v>
          </cell>
          <cell r="N2353" t="str">
            <v>NT</v>
          </cell>
          <cell r="O2353" t="str">
            <v>EPS MUTUAL SER</v>
          </cell>
        </row>
        <row r="2354">
          <cell r="C2354">
            <v>1047374146</v>
          </cell>
          <cell r="D2354" t="str">
            <v>MARQUEZ PEREIRA LEIDER ALFONSO</v>
          </cell>
          <cell r="E2354" t="str">
            <v>OPERADOR DE PADRÓN</v>
          </cell>
          <cell r="G2354" t="str">
            <v>X</v>
          </cell>
          <cell r="M2354" t="str">
            <v>ENFERMEDAD GENERAL</v>
          </cell>
          <cell r="N2354">
            <v>20964</v>
          </cell>
          <cell r="O2354" t="str">
            <v>EPS MUTUAL SER</v>
          </cell>
        </row>
        <row r="2355">
          <cell r="C2355">
            <v>73159298</v>
          </cell>
          <cell r="D2355" t="str">
            <v>MARQUEZ MERCADO ALEXANDER RAFAEL</v>
          </cell>
          <cell r="E2355" t="str">
            <v>OPERADOR DE PADRÓN</v>
          </cell>
          <cell r="G2355" t="str">
            <v>X</v>
          </cell>
          <cell r="M2355" t="str">
            <v>ENFERMEDAD GENERAL</v>
          </cell>
          <cell r="N2355">
            <v>67608</v>
          </cell>
          <cell r="O2355" t="str">
            <v>NUEVA E.P.S</v>
          </cell>
        </row>
        <row r="2356">
          <cell r="C2356">
            <v>73136275</v>
          </cell>
          <cell r="D2356" t="str">
            <v>MARIN ROMERO ALEJANDRO LUIS</v>
          </cell>
          <cell r="E2356" t="str">
            <v>OPERADOR DE PADRÓN</v>
          </cell>
          <cell r="G2356" t="str">
            <v>X</v>
          </cell>
          <cell r="M2356" t="str">
            <v>ENFERMEDAD GENERAL</v>
          </cell>
          <cell r="N2356">
            <v>182277187</v>
          </cell>
          <cell r="O2356" t="str">
            <v>SALUD TOTAL E.P.S.</v>
          </cell>
        </row>
        <row r="2357">
          <cell r="C2357">
            <v>73136275</v>
          </cell>
          <cell r="D2357" t="str">
            <v>MARIN ROMERO ALEJANDRO LUIS</v>
          </cell>
          <cell r="E2357" t="str">
            <v>OPERADOR DE PADRÓN</v>
          </cell>
          <cell r="G2357" t="str">
            <v>X</v>
          </cell>
          <cell r="M2357" t="str">
            <v>ENFERMEDAD GENERAL</v>
          </cell>
          <cell r="N2357">
            <v>183039971</v>
          </cell>
          <cell r="O2357" t="str">
            <v>SALUD TOTAL E.P.S.</v>
          </cell>
        </row>
        <row r="2358">
          <cell r="C2358">
            <v>73136275</v>
          </cell>
          <cell r="D2358" t="str">
            <v>MARIN ROMERO ALEJANDRO LUIS</v>
          </cell>
          <cell r="E2358" t="str">
            <v>OPERADOR DE PADRÓN</v>
          </cell>
          <cell r="G2358" t="str">
            <v>X</v>
          </cell>
          <cell r="M2358" t="str">
            <v>ENFERMEDAD GENERAL</v>
          </cell>
          <cell r="N2358">
            <v>166766451</v>
          </cell>
          <cell r="O2358" t="str">
            <v>SALUD TOTAL E.P.S.</v>
          </cell>
        </row>
        <row r="2359">
          <cell r="C2359">
            <v>73136275</v>
          </cell>
          <cell r="D2359" t="str">
            <v>MARIN ROMERO ALEJANDRO LUIS</v>
          </cell>
          <cell r="E2359" t="str">
            <v>OPERADOR DE PADRÓN</v>
          </cell>
          <cell r="G2359" t="str">
            <v>X</v>
          </cell>
          <cell r="M2359" t="str">
            <v>ENFERMEDAD GENERAL</v>
          </cell>
          <cell r="N2359" t="str">
            <v>AIS01</v>
          </cell>
          <cell r="O2359" t="str">
            <v>SALUD TOTAL E.P.S.</v>
          </cell>
        </row>
        <row r="2360">
          <cell r="C2360">
            <v>73136275</v>
          </cell>
          <cell r="D2360" t="str">
            <v>MARIN ROMERO ALEJANDRO LUIS</v>
          </cell>
          <cell r="E2360" t="str">
            <v>OPERADOR DE PADRÓN</v>
          </cell>
          <cell r="G2360" t="str">
            <v>X</v>
          </cell>
          <cell r="M2360" t="str">
            <v>ENFERMEDAD GENERAL</v>
          </cell>
          <cell r="N2360">
            <v>9631820</v>
          </cell>
          <cell r="O2360" t="str">
            <v>SALUD TOTAL E.P.S.</v>
          </cell>
        </row>
        <row r="2361">
          <cell r="C2361">
            <v>73136275</v>
          </cell>
          <cell r="D2361" t="str">
            <v>MARIN ROMERO ALEJANDRO LUIS</v>
          </cell>
          <cell r="E2361" t="str">
            <v>OPERADOR DE PADRÓN</v>
          </cell>
          <cell r="G2361" t="str">
            <v>X</v>
          </cell>
          <cell r="M2361" t="str">
            <v>ENFERMEDAD GENERAL</v>
          </cell>
          <cell r="N2361">
            <v>7995248</v>
          </cell>
          <cell r="O2361" t="str">
            <v>SALUD TOTAL E.P.S.</v>
          </cell>
        </row>
        <row r="2362">
          <cell r="C2362">
            <v>73136275</v>
          </cell>
          <cell r="D2362" t="str">
            <v>MARIN ROMERO ALEJANDRO LUIS</v>
          </cell>
          <cell r="E2362" t="str">
            <v>OPERADOR DE PADRÓN</v>
          </cell>
          <cell r="G2362" t="str">
            <v>X</v>
          </cell>
          <cell r="M2362" t="str">
            <v>ENFERMEDAD GENERAL</v>
          </cell>
          <cell r="N2362">
            <v>5814637</v>
          </cell>
          <cell r="O2362" t="str">
            <v>SALUD TOTAL E.P.S.</v>
          </cell>
        </row>
        <row r="2363">
          <cell r="C2363">
            <v>73136275</v>
          </cell>
          <cell r="D2363" t="str">
            <v>MARIN ROMERO ALEJANDRO LUIS</v>
          </cell>
          <cell r="E2363" t="str">
            <v>OPERADOR DE PADRÓN</v>
          </cell>
          <cell r="G2363" t="str">
            <v>x</v>
          </cell>
          <cell r="M2363" t="str">
            <v>ENFERMEDAD GENERAL</v>
          </cell>
          <cell r="N2363" t="str">
            <v>nt</v>
          </cell>
          <cell r="O2363" t="str">
            <v>SALUD TOTAL E.P.S.</v>
          </cell>
        </row>
        <row r="2364">
          <cell r="C2364">
            <v>73136275</v>
          </cell>
          <cell r="D2364" t="str">
            <v>MARIN ROMERO ALEJANDRO LUIS</v>
          </cell>
          <cell r="E2364" t="str">
            <v>OPERADOR DE PADRÓN</v>
          </cell>
          <cell r="G2364" t="str">
            <v>X</v>
          </cell>
          <cell r="M2364" t="str">
            <v>ENFERMEDAD GENERAL</v>
          </cell>
          <cell r="N2364">
            <v>2895674</v>
          </cell>
          <cell r="O2364" t="str">
            <v>SALUD TOTAL E.P.S.</v>
          </cell>
        </row>
        <row r="2365">
          <cell r="C2365">
            <v>73136275</v>
          </cell>
          <cell r="D2365" t="str">
            <v>MARIN ROMERO ALEJANDRO LUIS</v>
          </cell>
          <cell r="E2365" t="str">
            <v>OPERADOR DE PADRÓN</v>
          </cell>
          <cell r="G2365" t="str">
            <v>X</v>
          </cell>
          <cell r="M2365" t="str">
            <v>ENFERMEDAD GENERAL</v>
          </cell>
          <cell r="N2365" t="str">
            <v>NT</v>
          </cell>
          <cell r="O2365" t="str">
            <v>SALUD TOTAL E.P.S.</v>
          </cell>
        </row>
        <row r="2366">
          <cell r="C2366">
            <v>73136275</v>
          </cell>
          <cell r="D2366" t="str">
            <v>MARIN ROMERO ALEJANDRO LUIS</v>
          </cell>
          <cell r="E2366" t="str">
            <v>OPERADOR DE PADRÓN</v>
          </cell>
          <cell r="G2366" t="str">
            <v>X</v>
          </cell>
          <cell r="M2366" t="str">
            <v>ENFERMEDAD GENERAL</v>
          </cell>
          <cell r="N2366">
            <v>2824963</v>
          </cell>
          <cell r="O2366" t="str">
            <v>SALUD TOTAL E.P.S.</v>
          </cell>
        </row>
        <row r="2367">
          <cell r="C2367">
            <v>73136275</v>
          </cell>
          <cell r="D2367" t="str">
            <v>MARIN ROMERO ALEJANDRO LUIS</v>
          </cell>
          <cell r="E2367" t="str">
            <v>OPERADOR DE PADRÓN</v>
          </cell>
          <cell r="F2367" t="str">
            <v>X</v>
          </cell>
          <cell r="M2367" t="str">
            <v>ACCIDENTE DE TRABAJO</v>
          </cell>
          <cell r="N2367">
            <v>107860</v>
          </cell>
          <cell r="O2367" t="str">
            <v>ARL SURA</v>
          </cell>
        </row>
        <row r="2368">
          <cell r="C2368">
            <v>73136275</v>
          </cell>
          <cell r="D2368" t="str">
            <v>MARIN ROMERO ALEJANDRO LUIS</v>
          </cell>
          <cell r="E2368" t="str">
            <v>OPERADOR DE PADRÓN</v>
          </cell>
          <cell r="G2368" t="str">
            <v>X</v>
          </cell>
          <cell r="M2368" t="str">
            <v>ENFERMEDAD GENERAL</v>
          </cell>
          <cell r="N2368" t="str">
            <v>NT</v>
          </cell>
          <cell r="O2368" t="str">
            <v>EPS MUTUAL SER</v>
          </cell>
        </row>
        <row r="2369">
          <cell r="C2369">
            <v>73136275</v>
          </cell>
          <cell r="D2369" t="str">
            <v>MARIN ROMERO ALEJANDRO LUIS</v>
          </cell>
          <cell r="E2369" t="str">
            <v>OPERADOR DE PADRÓN</v>
          </cell>
          <cell r="G2369" t="str">
            <v>X</v>
          </cell>
          <cell r="M2369" t="str">
            <v>ENFERMEDAD GENERAL</v>
          </cell>
          <cell r="N2369">
            <v>37439</v>
          </cell>
          <cell r="O2369" t="str">
            <v>EPS MUTUAL SER</v>
          </cell>
        </row>
        <row r="2370">
          <cell r="C2370">
            <v>73136275</v>
          </cell>
          <cell r="D2370" t="str">
            <v>MARIN ROMERO ALEJANDRO LUIS</v>
          </cell>
          <cell r="E2370" t="str">
            <v>OPERADOR DE PADRÓN</v>
          </cell>
          <cell r="G2370" t="str">
            <v>X</v>
          </cell>
          <cell r="M2370" t="str">
            <v>ENFERMEDAD GENERAL</v>
          </cell>
          <cell r="N2370">
            <v>12345336</v>
          </cell>
          <cell r="O2370" t="str">
            <v>SALUD TOTAL E.P.S.</v>
          </cell>
        </row>
        <row r="2371">
          <cell r="C2371">
            <v>73136275</v>
          </cell>
          <cell r="D2371" t="str">
            <v>MARIN ROMERO ALEJANDRO LUIS</v>
          </cell>
          <cell r="E2371" t="str">
            <v>OPERADOR DE PADRÓN</v>
          </cell>
          <cell r="G2371" t="str">
            <v>X</v>
          </cell>
          <cell r="M2371" t="str">
            <v>ENFERMEDAD GENERAL</v>
          </cell>
          <cell r="N2371">
            <v>13312397</v>
          </cell>
          <cell r="O2371" t="str">
            <v>SALUD TOTAL E.P.S.</v>
          </cell>
        </row>
        <row r="2372">
          <cell r="C2372">
            <v>73136275</v>
          </cell>
          <cell r="D2372" t="str">
            <v>MARIN ROMERO ALEJANDRO LUIS</v>
          </cell>
          <cell r="E2372" t="str">
            <v>OPERADOR DE PADRÓN</v>
          </cell>
          <cell r="G2372" t="str">
            <v>X</v>
          </cell>
          <cell r="M2372" t="str">
            <v>ENFERMEDAD GENERAL</v>
          </cell>
          <cell r="N2372">
            <v>14367905</v>
          </cell>
          <cell r="O2372" t="str">
            <v>SALUD TOTAL E.P.S.</v>
          </cell>
        </row>
        <row r="2373">
          <cell r="C2373">
            <v>73136275</v>
          </cell>
          <cell r="D2373" t="str">
            <v>MARIN ROMERO ALEJANDRO LUIS</v>
          </cell>
          <cell r="E2373" t="str">
            <v>OPERADOR DE PADRÓN</v>
          </cell>
          <cell r="G2373" t="str">
            <v>X</v>
          </cell>
          <cell r="M2373" t="str">
            <v>ENFERMEDAD GENERAL</v>
          </cell>
          <cell r="N2373">
            <v>15393481</v>
          </cell>
          <cell r="O2373" t="str">
            <v>SALUD TOTAL E.P.S.</v>
          </cell>
        </row>
        <row r="2374">
          <cell r="C2374">
            <v>73136275</v>
          </cell>
          <cell r="D2374" t="str">
            <v>MARIN ROMERO ALEJANDRO LUIS</v>
          </cell>
          <cell r="E2374" t="str">
            <v>OPERADOR DE PADRÓN</v>
          </cell>
          <cell r="F2374" t="str">
            <v>X</v>
          </cell>
          <cell r="M2374" t="str">
            <v>ACCIDENTE DE TRABAJO</v>
          </cell>
          <cell r="N2374">
            <v>134232</v>
          </cell>
          <cell r="O2374" t="str">
            <v>ARL SURA</v>
          </cell>
        </row>
        <row r="2375">
          <cell r="C2375">
            <v>73136275</v>
          </cell>
          <cell r="D2375" t="str">
            <v>MARIN ROMERO ALEJANDRO LUIS</v>
          </cell>
          <cell r="E2375" t="str">
            <v>OPERADOR DE PADRÓN</v>
          </cell>
          <cell r="G2375" t="str">
            <v>X</v>
          </cell>
          <cell r="M2375" t="str">
            <v>ENFERMEDAD GENERAL</v>
          </cell>
          <cell r="N2375">
            <v>150990819</v>
          </cell>
          <cell r="O2375" t="str">
            <v>SALUD TOTAL E.P.S.</v>
          </cell>
        </row>
        <row r="2376">
          <cell r="C2376">
            <v>73136275</v>
          </cell>
          <cell r="D2376" t="str">
            <v>MARIN ROMERO ALEJANDRO LUIS</v>
          </cell>
          <cell r="E2376" t="str">
            <v>OPERADOR DE PADRÓN</v>
          </cell>
          <cell r="G2376" t="str">
            <v>X</v>
          </cell>
          <cell r="M2376" t="str">
            <v>ENFERMEDAD GENERAL</v>
          </cell>
          <cell r="N2376">
            <v>150880881</v>
          </cell>
          <cell r="O2376" t="str">
            <v>SALUD TOTAL E.P.S.</v>
          </cell>
        </row>
        <row r="2377">
          <cell r="C2377">
            <v>73136275</v>
          </cell>
          <cell r="D2377" t="str">
            <v>MARIN ROMERO ALEJANDRO LUIS</v>
          </cell>
          <cell r="E2377" t="str">
            <v>OPERADOR DE PADRÓN</v>
          </cell>
          <cell r="G2377" t="str">
            <v>x</v>
          </cell>
          <cell r="M2377" t="str">
            <v>ENFERMEDAD GENERAL</v>
          </cell>
          <cell r="N2377">
            <v>4368374</v>
          </cell>
          <cell r="O2377" t="str">
            <v>SALUD TOTAL E.P.S.</v>
          </cell>
        </row>
        <row r="2378">
          <cell r="C2378">
            <v>73136275</v>
          </cell>
          <cell r="D2378" t="str">
            <v>MARIN ROMERO ALEJANDRO LUIS</v>
          </cell>
          <cell r="E2378" t="str">
            <v>OPERADOR DE PADRÓN</v>
          </cell>
          <cell r="G2378" t="str">
            <v>x</v>
          </cell>
          <cell r="M2378" t="str">
            <v>ENFERMEDAD GENERAL</v>
          </cell>
          <cell r="N2378">
            <v>172091014</v>
          </cell>
          <cell r="O2378" t="str">
            <v>SALUD TOTAL E.P.S.</v>
          </cell>
        </row>
        <row r="2379">
          <cell r="C2379">
            <v>73136275</v>
          </cell>
          <cell r="D2379" t="str">
            <v>MARIN ROMERO ALEJANDRO LUIS</v>
          </cell>
          <cell r="E2379" t="str">
            <v>OPERADOR DE PADRÓN</v>
          </cell>
          <cell r="G2379" t="str">
            <v>X</v>
          </cell>
          <cell r="M2379" t="str">
            <v>ENFERMEDAD GENERAL</v>
          </cell>
          <cell r="N2379">
            <v>285164</v>
          </cell>
          <cell r="O2379" t="str">
            <v>SALUD TOTAL E.P.S.</v>
          </cell>
        </row>
        <row r="2380">
          <cell r="C2380">
            <v>73136275</v>
          </cell>
          <cell r="D2380" t="str">
            <v>MARIN ROMERO ALEJANDRO LUIS</v>
          </cell>
          <cell r="E2380" t="str">
            <v>OPERADOR DE PADRÓN</v>
          </cell>
          <cell r="G2380" t="str">
            <v>X</v>
          </cell>
          <cell r="M2380" t="str">
            <v>ENFERMEDAD GENERAL</v>
          </cell>
          <cell r="O2380" t="str">
            <v>EPS MUTUAL SER</v>
          </cell>
        </row>
        <row r="2381">
          <cell r="C2381">
            <v>7917360</v>
          </cell>
          <cell r="D2381" t="str">
            <v>MANUEL GOMEZ ALEXANDER</v>
          </cell>
          <cell r="E2381" t="str">
            <v>OPERADOR DE PADRÓN</v>
          </cell>
          <cell r="G2381" t="str">
            <v>X</v>
          </cell>
          <cell r="M2381" t="str">
            <v>ENFERMEDAD GENERAL</v>
          </cell>
          <cell r="N2381" t="str">
            <v>NT</v>
          </cell>
          <cell r="O2381" t="str">
            <v>NUEVA E.P.S</v>
          </cell>
        </row>
        <row r="2382">
          <cell r="C2382">
            <v>7917360</v>
          </cell>
          <cell r="D2382" t="str">
            <v>MANUEL GOMEZ ALEXANDER</v>
          </cell>
          <cell r="E2382" t="str">
            <v>OPERADOR DE PADRÓN</v>
          </cell>
          <cell r="G2382" t="str">
            <v>X</v>
          </cell>
          <cell r="M2382" t="str">
            <v>ENFERMEDAD GENERAL</v>
          </cell>
          <cell r="N2382" t="str">
            <v>NT</v>
          </cell>
          <cell r="O2382" t="str">
            <v>NUEVA E.P.S</v>
          </cell>
        </row>
        <row r="2383">
          <cell r="C2383">
            <v>73210741</v>
          </cell>
          <cell r="D2383" t="str">
            <v>MANJARRES PALENCIA RONALD</v>
          </cell>
          <cell r="E2383" t="str">
            <v>OPERADOR DE BUSETÓN</v>
          </cell>
          <cell r="G2383" t="str">
            <v>X</v>
          </cell>
          <cell r="M2383" t="str">
            <v>ENFERMEDAD GENERAL</v>
          </cell>
          <cell r="N2383">
            <v>76295609</v>
          </cell>
          <cell r="O2383" t="str">
            <v>SALUD TOTAL E.P.S.</v>
          </cell>
        </row>
        <row r="2384">
          <cell r="C2384">
            <v>73210741</v>
          </cell>
          <cell r="D2384" t="str">
            <v>MANJARRES PALENCIA RONALD</v>
          </cell>
          <cell r="E2384" t="str">
            <v>OPERADOR DE BUSETÓN</v>
          </cell>
          <cell r="G2384" t="str">
            <v>X</v>
          </cell>
          <cell r="M2384" t="str">
            <v>ENFERMEDAD GENERAL</v>
          </cell>
          <cell r="N2384">
            <v>1035541</v>
          </cell>
          <cell r="O2384" t="str">
            <v>SALUD TOTAL E.P.S.</v>
          </cell>
        </row>
        <row r="2385">
          <cell r="C2385">
            <v>8852552</v>
          </cell>
          <cell r="D2385" t="str">
            <v>MALO CASTILLO RICHARD AUGUSTO</v>
          </cell>
          <cell r="E2385" t="str">
            <v>PROFESIONAL DE ABASTECIMIENTO</v>
          </cell>
          <cell r="K2385" t="str">
            <v>X</v>
          </cell>
          <cell r="M2385" t="str">
            <v>DIA FAMILIA</v>
          </cell>
          <cell r="N2385" t="str">
            <v>N/A</v>
          </cell>
          <cell r="O2385" t="str">
            <v>N/A</v>
          </cell>
        </row>
        <row r="2386">
          <cell r="C2386">
            <v>73204751</v>
          </cell>
          <cell r="D2386" t="str">
            <v>MALDONADO HERNANDEZ RAFAEL RICARDO</v>
          </cell>
          <cell r="E2386" t="str">
            <v>OPERADOR DE PADRÓN</v>
          </cell>
          <cell r="G2386" t="str">
            <v>X</v>
          </cell>
          <cell r="M2386" t="str">
            <v>ENFERMEDAD GENERAL</v>
          </cell>
          <cell r="N2386">
            <v>167654110</v>
          </cell>
          <cell r="O2386" t="str">
            <v>SALUD TOTAL E.P.S.</v>
          </cell>
        </row>
        <row r="2387">
          <cell r="C2387">
            <v>73204751</v>
          </cell>
          <cell r="D2387" t="str">
            <v>MALDONADO HERNANDEZ RAFAEL RICARDO</v>
          </cell>
          <cell r="E2387" t="str">
            <v>OPERADOR DE PADRÓN</v>
          </cell>
          <cell r="G2387" t="str">
            <v>X</v>
          </cell>
          <cell r="M2387" t="str">
            <v>ENFERMEDAD GENERAL</v>
          </cell>
          <cell r="N2387">
            <v>10391</v>
          </cell>
          <cell r="O2387" t="str">
            <v>SALUD TOTAL E.P.S.</v>
          </cell>
        </row>
        <row r="2388">
          <cell r="C2388">
            <v>73204751</v>
          </cell>
          <cell r="D2388" t="str">
            <v>MALDONADO HERNANDEZ RAFAEL RICARDO</v>
          </cell>
          <cell r="E2388" t="str">
            <v>OPERADOR DE PADRÓN</v>
          </cell>
          <cell r="G2388" t="str">
            <v>X</v>
          </cell>
          <cell r="M2388" t="str">
            <v>ENFERMEDAD GENERAL</v>
          </cell>
          <cell r="N2388">
            <v>180697444</v>
          </cell>
          <cell r="O2388" t="str">
            <v>SALUD TOTAL E.P.S.</v>
          </cell>
        </row>
        <row r="2389">
          <cell r="C2389">
            <v>73204751</v>
          </cell>
          <cell r="D2389" t="str">
            <v>MALDONADO HERNANDEZ RAFAEL RICARDO</v>
          </cell>
          <cell r="E2389" t="str">
            <v>OPERADOR DE PADRÓN</v>
          </cell>
          <cell r="G2389" t="str">
            <v>X</v>
          </cell>
          <cell r="M2389" t="str">
            <v>ENFERMEDAD GENERAL</v>
          </cell>
          <cell r="N2389">
            <v>7400339</v>
          </cell>
          <cell r="O2389" t="str">
            <v>SALUD TOTAL E.P.S.</v>
          </cell>
        </row>
        <row r="2390">
          <cell r="C2390">
            <v>73204751</v>
          </cell>
          <cell r="D2390" t="str">
            <v>MALDONADO HERNANDEZ RAFAEL RICARDO</v>
          </cell>
          <cell r="E2390" t="str">
            <v>OPERADOR DE PADRÓN</v>
          </cell>
          <cell r="G2390" t="str">
            <v>X</v>
          </cell>
          <cell r="M2390" t="str">
            <v>ENFERMEDAD GENERAL</v>
          </cell>
          <cell r="N2390">
            <v>68684413</v>
          </cell>
          <cell r="O2390" t="str">
            <v>SALUD TOTAL E.P.S.</v>
          </cell>
        </row>
        <row r="2391">
          <cell r="C2391">
            <v>73204751</v>
          </cell>
          <cell r="D2391" t="str">
            <v>MALDONADO HERNANDEZ RAFAEL RICARDO</v>
          </cell>
          <cell r="E2391" t="str">
            <v>OPERADOR DE PADRÓN</v>
          </cell>
          <cell r="G2391" t="str">
            <v>X</v>
          </cell>
          <cell r="M2391" t="str">
            <v>ENFERMEDAD GENERAL</v>
          </cell>
          <cell r="N2391" t="str">
            <v>NT</v>
          </cell>
          <cell r="O2391" t="str">
            <v>SURA E.P.S.</v>
          </cell>
        </row>
        <row r="2392">
          <cell r="C2392">
            <v>73204751</v>
          </cell>
          <cell r="D2392" t="str">
            <v>MALDONADO HERNANDEZ RAFAEL RICARDO</v>
          </cell>
          <cell r="E2392" t="str">
            <v>OPERADOR DE PADRÓN</v>
          </cell>
          <cell r="G2392" t="str">
            <v>x</v>
          </cell>
          <cell r="M2392" t="str">
            <v>ENFERMEDAD GENERAL</v>
          </cell>
          <cell r="N2392">
            <v>35703098</v>
          </cell>
          <cell r="O2392" t="str">
            <v>SURA E.P.S.</v>
          </cell>
        </row>
        <row r="2393">
          <cell r="C2393">
            <v>73570305</v>
          </cell>
          <cell r="D2393" t="str">
            <v>MALDONADO DIAZ JAROL WILSON</v>
          </cell>
          <cell r="E2393" t="str">
            <v>OPERADOR DE PADRÓN</v>
          </cell>
          <cell r="G2393" t="str">
            <v>X</v>
          </cell>
          <cell r="M2393" t="str">
            <v>ENFERMEDAD GENERAL</v>
          </cell>
          <cell r="N2393">
            <v>11059</v>
          </cell>
          <cell r="O2393" t="str">
            <v>SANITAS E.P.S</v>
          </cell>
        </row>
        <row r="2394">
          <cell r="C2394">
            <v>73570305</v>
          </cell>
          <cell r="D2394" t="str">
            <v>MALDONADO DIAZ JAROL WILSON</v>
          </cell>
          <cell r="E2394" t="str">
            <v>OPERADOR DE PADRÓN</v>
          </cell>
          <cell r="G2394" t="str">
            <v>X</v>
          </cell>
          <cell r="M2394" t="str">
            <v>ENFERMEDAD GENERAL</v>
          </cell>
          <cell r="N2394">
            <v>3051280</v>
          </cell>
          <cell r="O2394" t="str">
            <v>SANITAS E.P.S</v>
          </cell>
        </row>
        <row r="2395">
          <cell r="C2395">
            <v>73570305</v>
          </cell>
          <cell r="D2395" t="str">
            <v>MALDONADO DIAZ JAROL WILSON</v>
          </cell>
          <cell r="E2395" t="str">
            <v>OPERADOR DE PADRÓN</v>
          </cell>
          <cell r="G2395" t="str">
            <v>X</v>
          </cell>
          <cell r="M2395" t="str">
            <v>ENFERMEDAD GENERAL</v>
          </cell>
          <cell r="N2395">
            <v>890400693</v>
          </cell>
          <cell r="O2395" t="str">
            <v>SANITAS E.P.S</v>
          </cell>
        </row>
        <row r="2396">
          <cell r="C2396">
            <v>73570305</v>
          </cell>
          <cell r="D2396" t="str">
            <v>MALDONADO DIAZ JAROL WILSON</v>
          </cell>
          <cell r="E2396" t="str">
            <v>OPERADOR DE PADRÓN</v>
          </cell>
          <cell r="G2396" t="str">
            <v>X</v>
          </cell>
          <cell r="M2396" t="str">
            <v>ENFERMEDAD GENERAL</v>
          </cell>
          <cell r="N2396" t="str">
            <v>NT</v>
          </cell>
          <cell r="O2396" t="str">
            <v>SANITAS E.P.S</v>
          </cell>
        </row>
        <row r="2397">
          <cell r="C2397">
            <v>73570305</v>
          </cell>
          <cell r="D2397" t="str">
            <v>MALDONADO DIAZ JAROL WILSON</v>
          </cell>
          <cell r="E2397" t="str">
            <v>OPERADOR DE PADRÓN</v>
          </cell>
          <cell r="G2397" t="str">
            <v>X</v>
          </cell>
          <cell r="M2397" t="str">
            <v>ENFERMEDAD GENERAL</v>
          </cell>
          <cell r="N2397">
            <v>103656</v>
          </cell>
          <cell r="O2397" t="str">
            <v>SANITAS E.P.S</v>
          </cell>
        </row>
        <row r="2398">
          <cell r="C2398">
            <v>73570305</v>
          </cell>
          <cell r="D2398" t="str">
            <v>MALDONADO DIAZ JAROL WILSON</v>
          </cell>
          <cell r="E2398" t="str">
            <v>OPERADOR DE PADRÓN</v>
          </cell>
          <cell r="G2398" t="str">
            <v>X</v>
          </cell>
          <cell r="M2398" t="str">
            <v>ENFERMEDAD GENERAL</v>
          </cell>
          <cell r="N2398">
            <v>105871</v>
          </cell>
          <cell r="O2398" t="str">
            <v>SANITAS E.P.S</v>
          </cell>
        </row>
        <row r="2399">
          <cell r="C2399">
            <v>73570305</v>
          </cell>
          <cell r="D2399" t="str">
            <v>MALDONADO DIAZ JAROL WILSON</v>
          </cell>
          <cell r="E2399" t="str">
            <v>OPERADOR DE PADRÓN</v>
          </cell>
          <cell r="G2399" t="str">
            <v>X</v>
          </cell>
          <cell r="M2399" t="str">
            <v>ENFERMEDAD GENERAL</v>
          </cell>
          <cell r="N2399" t="str">
            <v>N/T</v>
          </cell>
          <cell r="O2399" t="str">
            <v>SANITAS E.P.S</v>
          </cell>
        </row>
        <row r="2400">
          <cell r="C2400">
            <v>73570305</v>
          </cell>
          <cell r="D2400" t="str">
            <v>MALDONADO DIAZ JAROL WILSON</v>
          </cell>
          <cell r="E2400" t="str">
            <v>OPERADOR DE PADRÓN</v>
          </cell>
          <cell r="G2400" t="str">
            <v>X</v>
          </cell>
          <cell r="M2400" t="str">
            <v>ENFERMEDAD GENERAL</v>
          </cell>
          <cell r="N2400" t="str">
            <v>NT</v>
          </cell>
          <cell r="O2400" t="str">
            <v>SANITAS E.P.S</v>
          </cell>
        </row>
        <row r="2401">
          <cell r="C2401">
            <v>73570305</v>
          </cell>
          <cell r="D2401" t="str">
            <v>MALDONADO DIAZ JAROL WILSON</v>
          </cell>
          <cell r="E2401" t="str">
            <v>OPERADOR DE PADRÓN</v>
          </cell>
          <cell r="G2401" t="str">
            <v>X</v>
          </cell>
          <cell r="M2401" t="str">
            <v>ENFERMEDAD GENERAL</v>
          </cell>
          <cell r="N2401">
            <v>128419</v>
          </cell>
          <cell r="O2401" t="str">
            <v>SANITAS E.P.S</v>
          </cell>
        </row>
        <row r="2402">
          <cell r="C2402">
            <v>73570305</v>
          </cell>
          <cell r="D2402" t="str">
            <v>MALDONADO DIAZ JAROL WILSON</v>
          </cell>
          <cell r="E2402" t="str">
            <v>OPERADOR DE PADRÓN</v>
          </cell>
          <cell r="G2402" t="str">
            <v>X</v>
          </cell>
          <cell r="M2402" t="str">
            <v>ENFERMEDAD GENERAL</v>
          </cell>
          <cell r="N2402" t="str">
            <v>NT</v>
          </cell>
          <cell r="O2402" t="str">
            <v>SANITAS E.P.S</v>
          </cell>
        </row>
        <row r="2403">
          <cell r="C2403">
            <v>73570305</v>
          </cell>
          <cell r="D2403" t="str">
            <v>MALDONADO DIAZ JAROL WILSON</v>
          </cell>
          <cell r="E2403" t="str">
            <v>OPERADOR DE PADRÓN</v>
          </cell>
          <cell r="G2403" t="str">
            <v>X</v>
          </cell>
          <cell r="M2403" t="str">
            <v>ENFERMEDAD GENERAL</v>
          </cell>
          <cell r="N2403" t="str">
            <v>NT</v>
          </cell>
          <cell r="O2403" t="str">
            <v>SANITAS E.P.S</v>
          </cell>
        </row>
        <row r="2404">
          <cell r="C2404">
            <v>73570305</v>
          </cell>
          <cell r="D2404" t="str">
            <v>MALDONADO DIAZ JAROL WILSON</v>
          </cell>
          <cell r="E2404" t="str">
            <v>OPERADOR DE PADRÓN</v>
          </cell>
          <cell r="G2404" t="str">
            <v>X</v>
          </cell>
          <cell r="M2404" t="str">
            <v>ENFERMEDAD GENERAL</v>
          </cell>
          <cell r="N2404" t="str">
            <v>NT</v>
          </cell>
          <cell r="O2404" t="str">
            <v>SANITAS E.P.S</v>
          </cell>
        </row>
        <row r="2405">
          <cell r="C2405">
            <v>73142139</v>
          </cell>
          <cell r="D2405" t="str">
            <v>MAJUL DE AVILA JUAN CARLOS</v>
          </cell>
          <cell r="E2405" t="str">
            <v>OPERADOR DE PADRÓN</v>
          </cell>
          <cell r="G2405" t="str">
            <v>X</v>
          </cell>
          <cell r="M2405" t="str">
            <v>ENFERMEDAD GENERAL</v>
          </cell>
          <cell r="N2405" t="str">
            <v>INC138945</v>
          </cell>
          <cell r="O2405" t="str">
            <v>EPS MUTUAL SER</v>
          </cell>
        </row>
        <row r="2406">
          <cell r="C2406">
            <v>73142139</v>
          </cell>
          <cell r="D2406" t="str">
            <v>MAJUL DE AVILA JUAN CARLOS</v>
          </cell>
          <cell r="E2406" t="str">
            <v>OPERADOR DE PADRÓN</v>
          </cell>
          <cell r="G2406" t="str">
            <v>X</v>
          </cell>
          <cell r="M2406" t="str">
            <v>ENFERMEDAD GENERAL</v>
          </cell>
          <cell r="N2406">
            <v>83086</v>
          </cell>
          <cell r="O2406" t="str">
            <v>EPS MUTUAL SER</v>
          </cell>
        </row>
        <row r="2407">
          <cell r="C2407">
            <v>73142139</v>
          </cell>
          <cell r="D2407" t="str">
            <v>MAJUL DE AVILA JUAN CARLOS</v>
          </cell>
          <cell r="E2407" t="str">
            <v>OPERADOR DE PADRÓN</v>
          </cell>
          <cell r="G2407" t="str">
            <v>X</v>
          </cell>
          <cell r="M2407" t="str">
            <v>ENFERMEDAD GENERAL</v>
          </cell>
          <cell r="N2407" t="str">
            <v>INC30807</v>
          </cell>
          <cell r="O2407" t="str">
            <v>COOSALUD ESS EPS -S</v>
          </cell>
        </row>
        <row r="2408">
          <cell r="C2408">
            <v>73142139</v>
          </cell>
          <cell r="D2408" t="str">
            <v>MAJUL DE AVILA JUAN CARLOS</v>
          </cell>
          <cell r="E2408" t="str">
            <v>OPERADOR DE PADRÓN</v>
          </cell>
          <cell r="G2408" t="str">
            <v>X</v>
          </cell>
          <cell r="M2408" t="str">
            <v>ENFERMEDAD GENERAL</v>
          </cell>
          <cell r="N2408" t="str">
            <v>AD1636210</v>
          </cell>
          <cell r="O2408" t="str">
            <v>EPS MUTUAL SER</v>
          </cell>
        </row>
        <row r="2409">
          <cell r="C2409">
            <v>73142139</v>
          </cell>
          <cell r="D2409" t="str">
            <v>MAJUL DE AVILA JUAN CARLOS</v>
          </cell>
          <cell r="E2409" t="str">
            <v>OPERADOR DE PADRÓN</v>
          </cell>
          <cell r="G2409" t="str">
            <v>X</v>
          </cell>
          <cell r="M2409" t="str">
            <v>ENFERMEDAD GENERAL</v>
          </cell>
          <cell r="N2409" t="str">
            <v>NT</v>
          </cell>
          <cell r="O2409" t="str">
            <v>EPS MUTUAL SER</v>
          </cell>
        </row>
        <row r="2410">
          <cell r="C2410">
            <v>73142139</v>
          </cell>
          <cell r="D2410" t="str">
            <v>MAJUL DE AVILA JUAN CARLOS</v>
          </cell>
          <cell r="E2410" t="str">
            <v>OPERADOR DE PADRÓN</v>
          </cell>
          <cell r="G2410" t="str">
            <v>X</v>
          </cell>
          <cell r="M2410" t="str">
            <v>ENFERMEDAD GENERAL</v>
          </cell>
          <cell r="N2410" t="str">
            <v>NT</v>
          </cell>
          <cell r="O2410" t="str">
            <v>EPS MUTUAL SER</v>
          </cell>
        </row>
        <row r="2411">
          <cell r="C2411">
            <v>73142139</v>
          </cell>
          <cell r="D2411" t="str">
            <v>MAJUL DE AVILA JUAN CARLOS</v>
          </cell>
          <cell r="E2411" t="str">
            <v>OPERADOR DE PADRÓN</v>
          </cell>
          <cell r="G2411" t="str">
            <v>X</v>
          </cell>
          <cell r="M2411" t="str">
            <v>ENFERMEDAD GENERAL</v>
          </cell>
          <cell r="N2411" t="str">
            <v>NT</v>
          </cell>
          <cell r="O2411" t="str">
            <v>EPS MUTUAL SER</v>
          </cell>
        </row>
        <row r="2412">
          <cell r="C2412">
            <v>73142139</v>
          </cell>
          <cell r="D2412" t="str">
            <v>MAJUL DE AVILA JUAN CARLOS</v>
          </cell>
          <cell r="E2412" t="str">
            <v>OPERADOR DE PADRÓN</v>
          </cell>
          <cell r="G2412" t="str">
            <v>X</v>
          </cell>
          <cell r="M2412" t="str">
            <v>ENFERMEDAD GENERAL</v>
          </cell>
          <cell r="N2412" t="str">
            <v>NT</v>
          </cell>
          <cell r="O2412" t="str">
            <v>EPS MUTUAL SER</v>
          </cell>
        </row>
        <row r="2413">
          <cell r="C2413">
            <v>73142139</v>
          </cell>
          <cell r="D2413" t="str">
            <v>MAJUL DE AVILA JUAN CARLOS</v>
          </cell>
          <cell r="E2413" t="str">
            <v>OPERADOR DE PADRÓN</v>
          </cell>
          <cell r="G2413" t="str">
            <v>X</v>
          </cell>
          <cell r="M2413" t="str">
            <v>ENFERMEDAD GENERAL</v>
          </cell>
          <cell r="N2413" t="str">
            <v>NT</v>
          </cell>
          <cell r="O2413" t="str">
            <v>EPS MUTUAL SER</v>
          </cell>
        </row>
        <row r="2414">
          <cell r="C2414">
            <v>73142139</v>
          </cell>
          <cell r="D2414" t="str">
            <v>MAJUL DE AVILA JUAN CARLOS</v>
          </cell>
          <cell r="E2414" t="str">
            <v>OPERADOR DE PADRÓN</v>
          </cell>
          <cell r="G2414" t="str">
            <v>X</v>
          </cell>
          <cell r="M2414" t="str">
            <v>ENFERMEDAD GENERAL</v>
          </cell>
          <cell r="N2414" t="str">
            <v>NT</v>
          </cell>
          <cell r="O2414" t="str">
            <v>EPS MUTUAL SER</v>
          </cell>
        </row>
        <row r="2415">
          <cell r="C2415">
            <v>73142139</v>
          </cell>
          <cell r="D2415" t="str">
            <v>MAJUL DE AVILA JUAN CARLOS</v>
          </cell>
          <cell r="E2415" t="str">
            <v>OPERADOR DE PADRÓN</v>
          </cell>
          <cell r="G2415" t="str">
            <v>X</v>
          </cell>
          <cell r="M2415" t="str">
            <v>ENFERMEDAD GENERAL</v>
          </cell>
          <cell r="N2415" t="str">
            <v>NT</v>
          </cell>
          <cell r="O2415" t="str">
            <v>EPS MUTUAL SER</v>
          </cell>
        </row>
        <row r="2416">
          <cell r="C2416">
            <v>73142139</v>
          </cell>
          <cell r="D2416" t="str">
            <v>MAJUL DE AVILA JUAN CARLOS</v>
          </cell>
          <cell r="E2416" t="str">
            <v>OPERADOR DE PADRÓN</v>
          </cell>
          <cell r="G2416" t="str">
            <v>X</v>
          </cell>
          <cell r="M2416" t="str">
            <v>ENFERMEDAD GENERAL</v>
          </cell>
          <cell r="N2416" t="str">
            <v>NT</v>
          </cell>
          <cell r="O2416" t="str">
            <v>EPS MUTUAL SER</v>
          </cell>
        </row>
        <row r="2417">
          <cell r="C2417">
            <v>73142139</v>
          </cell>
          <cell r="D2417" t="str">
            <v>MAJUL DE AVILA JUAN CARLOS</v>
          </cell>
          <cell r="E2417" t="str">
            <v>OPERADOR DE PADRÓN</v>
          </cell>
          <cell r="G2417" t="str">
            <v>X</v>
          </cell>
          <cell r="M2417" t="str">
            <v>ENFERMEDAD GENERAL</v>
          </cell>
          <cell r="N2417" t="str">
            <v>NT</v>
          </cell>
          <cell r="O2417" t="str">
            <v>EPS MUTUAL SER</v>
          </cell>
        </row>
        <row r="2418">
          <cell r="C2418">
            <v>73142139</v>
          </cell>
          <cell r="D2418" t="str">
            <v>MAJUL DE AVILA JUAN CARLOS</v>
          </cell>
          <cell r="E2418" t="str">
            <v>OPERADOR DE PADRÓN</v>
          </cell>
          <cell r="G2418" t="str">
            <v>X</v>
          </cell>
          <cell r="M2418" t="str">
            <v>ENFERMEDAD GENERAL</v>
          </cell>
          <cell r="N2418" t="str">
            <v>NT</v>
          </cell>
          <cell r="O2418" t="str">
            <v>EPS MUTUAL SER</v>
          </cell>
        </row>
        <row r="2419">
          <cell r="C2419">
            <v>73142139</v>
          </cell>
          <cell r="D2419" t="str">
            <v>MAJUL DE AVILA JUAN CARLOS</v>
          </cell>
          <cell r="E2419" t="str">
            <v>OPERADOR DE PADRÓN</v>
          </cell>
          <cell r="G2419" t="str">
            <v>X</v>
          </cell>
          <cell r="M2419" t="str">
            <v>ENFERMEDAD GENERAL</v>
          </cell>
          <cell r="N2419" t="str">
            <v>NT</v>
          </cell>
          <cell r="O2419" t="str">
            <v>EPS MUTUAL SER</v>
          </cell>
        </row>
        <row r="2420">
          <cell r="C2420">
            <v>73142139</v>
          </cell>
          <cell r="D2420" t="str">
            <v>MAJUL DE AVILA JUAN CARLOS</v>
          </cell>
          <cell r="E2420" t="str">
            <v>OPERADOR DE PADRÓN</v>
          </cell>
          <cell r="G2420" t="str">
            <v>x</v>
          </cell>
          <cell r="M2420" t="str">
            <v>ENFERMEDAD GENERAL</v>
          </cell>
          <cell r="N2420" t="str">
            <v>NT</v>
          </cell>
          <cell r="O2420" t="str">
            <v>EPS MUTUAL SER</v>
          </cell>
        </row>
        <row r="2421">
          <cell r="C2421">
            <v>73142139</v>
          </cell>
          <cell r="D2421" t="str">
            <v>MAJUL DE AVILA JUAN CARLOS</v>
          </cell>
          <cell r="E2421" t="str">
            <v>OPERADOR DE PADRÓN</v>
          </cell>
          <cell r="G2421" t="str">
            <v>X</v>
          </cell>
          <cell r="M2421" t="str">
            <v>ENFERMEDAD GENERAL</v>
          </cell>
          <cell r="N2421">
            <v>154334</v>
          </cell>
          <cell r="O2421" t="str">
            <v>EPS MUTUAL SER</v>
          </cell>
        </row>
        <row r="2422">
          <cell r="C2422">
            <v>73142139</v>
          </cell>
          <cell r="D2422" t="str">
            <v>MAJUL DE AVILA JUAN CARLOS</v>
          </cell>
          <cell r="E2422" t="str">
            <v>OPERADOR DE PADRÓN</v>
          </cell>
          <cell r="G2422" t="str">
            <v>X</v>
          </cell>
          <cell r="M2422" t="str">
            <v>ENFERMEDAD GENERAL</v>
          </cell>
          <cell r="N2422" t="str">
            <v>NT</v>
          </cell>
          <cell r="O2422" t="str">
            <v>EPS MUTUAL SER</v>
          </cell>
        </row>
        <row r="2423">
          <cell r="C2423">
            <v>73142139</v>
          </cell>
          <cell r="D2423" t="str">
            <v>MAJUL DE AVILA JUAN CARLOS</v>
          </cell>
          <cell r="E2423" t="str">
            <v>OPERADOR DE PADRÓN</v>
          </cell>
          <cell r="G2423" t="str">
            <v>X</v>
          </cell>
          <cell r="M2423" t="str">
            <v>ENFERMEDAD GENERAL</v>
          </cell>
          <cell r="N2423" t="str">
            <v>N/T</v>
          </cell>
          <cell r="O2423" t="str">
            <v>EPS MUTUAL SER</v>
          </cell>
        </row>
        <row r="2424">
          <cell r="C2424">
            <v>73142139</v>
          </cell>
          <cell r="D2424" t="str">
            <v>MAJUL DE AVILA JUAN CARLOS</v>
          </cell>
          <cell r="E2424" t="str">
            <v>OPERADOR DE PADRÓN</v>
          </cell>
          <cell r="G2424" t="str">
            <v>X</v>
          </cell>
          <cell r="M2424" t="str">
            <v>ENFERMEDAD GENERAL</v>
          </cell>
          <cell r="N2424">
            <v>35854</v>
          </cell>
          <cell r="O2424" t="str">
            <v>EPS MUTUAL SER</v>
          </cell>
        </row>
        <row r="2425">
          <cell r="C2425">
            <v>73142139</v>
          </cell>
          <cell r="D2425" t="str">
            <v>MAJUL DE AVILA JUAN CARLOS</v>
          </cell>
          <cell r="E2425" t="str">
            <v>OPERADOR DE PADRÓN</v>
          </cell>
          <cell r="G2425" t="str">
            <v>X</v>
          </cell>
          <cell r="M2425" t="str">
            <v>ENFERMEDAD GENERAL</v>
          </cell>
          <cell r="N2425" t="str">
            <v>NT</v>
          </cell>
          <cell r="O2425" t="str">
            <v>EPS MUTUAL SER</v>
          </cell>
        </row>
        <row r="2426">
          <cell r="C2426">
            <v>73142139</v>
          </cell>
          <cell r="D2426" t="str">
            <v>MAJUL DE AVILA JUAN CARLOS</v>
          </cell>
          <cell r="E2426" t="str">
            <v>OPERADOR DE PADRÓN</v>
          </cell>
          <cell r="G2426" t="str">
            <v>X</v>
          </cell>
          <cell r="M2426" t="str">
            <v>ENFERMEDAD GENERAL</v>
          </cell>
          <cell r="N2426">
            <v>36165</v>
          </cell>
          <cell r="O2426" t="str">
            <v>EPS MUTUAL SER</v>
          </cell>
        </row>
        <row r="2427">
          <cell r="C2427">
            <v>73142139</v>
          </cell>
          <cell r="D2427" t="str">
            <v>MAJUL DE AVILA JUAN CARLOS</v>
          </cell>
          <cell r="E2427" t="str">
            <v>OPERADOR DE PADRÓN</v>
          </cell>
          <cell r="G2427" t="str">
            <v>X</v>
          </cell>
          <cell r="M2427" t="str">
            <v>ENFERMEDAD GENERAL</v>
          </cell>
          <cell r="N2427" t="str">
            <v>NT</v>
          </cell>
          <cell r="O2427" t="str">
            <v>EPS MUTUAL SER</v>
          </cell>
        </row>
        <row r="2428">
          <cell r="C2428">
            <v>73142139</v>
          </cell>
          <cell r="D2428" t="str">
            <v>MAJUL DE AVILA JUAN CARLOS</v>
          </cell>
          <cell r="E2428" t="str">
            <v>OPERADOR DE PADRÓN</v>
          </cell>
          <cell r="G2428" t="str">
            <v>X</v>
          </cell>
          <cell r="M2428" t="str">
            <v>ENFERMEDAD GENERAL</v>
          </cell>
          <cell r="N2428">
            <v>36506</v>
          </cell>
          <cell r="O2428" t="str">
            <v>EPS MUTUAL SER</v>
          </cell>
        </row>
        <row r="2429">
          <cell r="C2429">
            <v>73142139</v>
          </cell>
          <cell r="D2429" t="str">
            <v>MAJUL DE AVILA JUAN CARLOS</v>
          </cell>
          <cell r="E2429" t="str">
            <v>OPERADOR DE PADRÓN</v>
          </cell>
          <cell r="G2429" t="str">
            <v>X</v>
          </cell>
          <cell r="M2429" t="str">
            <v>ENFERMEDAD GENERAL</v>
          </cell>
          <cell r="N2429" t="str">
            <v>NT</v>
          </cell>
          <cell r="O2429" t="str">
            <v>EPS MUTUAL SER</v>
          </cell>
        </row>
        <row r="2430">
          <cell r="C2430">
            <v>73142139</v>
          </cell>
          <cell r="D2430" t="str">
            <v>MAJUL DE AVILA JUAN CARLOS</v>
          </cell>
          <cell r="E2430" t="str">
            <v>OPERADOR DE PADRÓN</v>
          </cell>
          <cell r="G2430" t="str">
            <v>X</v>
          </cell>
          <cell r="M2430" t="str">
            <v>ENFERMEDAD GENERAL</v>
          </cell>
          <cell r="N2430" t="str">
            <v>NT</v>
          </cell>
          <cell r="O2430" t="str">
            <v>EPS MUTUAL SER</v>
          </cell>
        </row>
        <row r="2431">
          <cell r="C2431">
            <v>73142139</v>
          </cell>
          <cell r="D2431" t="str">
            <v>MAJUL DE AVILA JUAN CARLOS</v>
          </cell>
          <cell r="E2431" t="str">
            <v>OPERADOR DE PADRÓN</v>
          </cell>
          <cell r="G2431" t="str">
            <v>X</v>
          </cell>
          <cell r="M2431" t="str">
            <v>ENFERMEDAD GENERAL</v>
          </cell>
          <cell r="N2431" t="str">
            <v>NT</v>
          </cell>
          <cell r="O2431" t="str">
            <v>EPS MUTUAL SER</v>
          </cell>
        </row>
        <row r="2432">
          <cell r="C2432">
            <v>73142139</v>
          </cell>
          <cell r="D2432" t="str">
            <v>MAJUL DE AVILA JUAN CARLOS</v>
          </cell>
          <cell r="E2432" t="str">
            <v>OPERADOR DE PADRÓN</v>
          </cell>
          <cell r="G2432" t="str">
            <v>X</v>
          </cell>
          <cell r="M2432" t="str">
            <v>ENFERMEDAD GENERAL</v>
          </cell>
          <cell r="N2432" t="str">
            <v>NT</v>
          </cell>
          <cell r="O2432" t="str">
            <v>EPS MUTUAL SER</v>
          </cell>
        </row>
        <row r="2433">
          <cell r="C2433">
            <v>73142139</v>
          </cell>
          <cell r="D2433" t="str">
            <v>MAJUL DE AVILA JUAN CARLOS</v>
          </cell>
          <cell r="E2433" t="str">
            <v>OPERADOR DE PADRÓN</v>
          </cell>
          <cell r="G2433" t="str">
            <v>X</v>
          </cell>
          <cell r="M2433" t="str">
            <v>ENFERMEDAD GENERAL</v>
          </cell>
          <cell r="N2433" t="str">
            <v>NT</v>
          </cell>
          <cell r="O2433" t="str">
            <v>EPS MUTUAL SER</v>
          </cell>
        </row>
        <row r="2434">
          <cell r="C2434">
            <v>73142139</v>
          </cell>
          <cell r="D2434" t="str">
            <v>MAJUL DE AVILA JUAN CARLOS</v>
          </cell>
          <cell r="E2434" t="str">
            <v>OPERADOR DE PADRÓN</v>
          </cell>
          <cell r="G2434" t="str">
            <v>X</v>
          </cell>
          <cell r="M2434" t="str">
            <v>ENFERMEDAD GENERAL</v>
          </cell>
          <cell r="N2434" t="str">
            <v>NT</v>
          </cell>
          <cell r="O2434" t="str">
            <v>EPS MUTUAL SER</v>
          </cell>
        </row>
        <row r="2435">
          <cell r="C2435">
            <v>73142139</v>
          </cell>
          <cell r="D2435" t="str">
            <v>MAJUL DE AVILA JUAN CARLOS</v>
          </cell>
          <cell r="E2435" t="str">
            <v>OPERADOR DE PADRÓN</v>
          </cell>
          <cell r="G2435" t="str">
            <v>X</v>
          </cell>
          <cell r="M2435" t="str">
            <v>ENFERMEDAD GENERAL</v>
          </cell>
          <cell r="N2435" t="str">
            <v>NT</v>
          </cell>
          <cell r="O2435" t="str">
            <v>EPS MUTUAL SER</v>
          </cell>
        </row>
        <row r="2436">
          <cell r="C2436">
            <v>73142139</v>
          </cell>
          <cell r="D2436" t="str">
            <v>MAJUL DE AVILA JUAN CARLOS</v>
          </cell>
          <cell r="E2436" t="str">
            <v>OPERADOR DE PADRÓN</v>
          </cell>
          <cell r="G2436" t="str">
            <v>X</v>
          </cell>
          <cell r="M2436" t="str">
            <v>ENFERMEDAD GENERAL</v>
          </cell>
          <cell r="N2436" t="str">
            <v>NT</v>
          </cell>
          <cell r="O2436" t="str">
            <v>EPS MUTUAL SER</v>
          </cell>
        </row>
        <row r="2437">
          <cell r="C2437">
            <v>73142139</v>
          </cell>
          <cell r="D2437" t="str">
            <v>MAJUL DE AVILA JUAN CARLOS</v>
          </cell>
          <cell r="E2437" t="str">
            <v>OPERADOR DE PADRÓN</v>
          </cell>
          <cell r="G2437" t="str">
            <v>X</v>
          </cell>
          <cell r="M2437" t="str">
            <v>ENFERMEDAD GENERAL</v>
          </cell>
          <cell r="N2437" t="str">
            <v>NT</v>
          </cell>
          <cell r="O2437" t="str">
            <v>EPS MUTUAL SER</v>
          </cell>
        </row>
        <row r="2438">
          <cell r="C2438">
            <v>73142139</v>
          </cell>
          <cell r="D2438" t="str">
            <v>MAJUL DE AVILA JUAN CARLOS</v>
          </cell>
          <cell r="E2438" t="str">
            <v>OPERADOR DE PADRÓN</v>
          </cell>
          <cell r="G2438" t="str">
            <v>X</v>
          </cell>
          <cell r="M2438" t="str">
            <v>ENFERMEDAD GENERAL</v>
          </cell>
          <cell r="N2438" t="str">
            <v>NT</v>
          </cell>
          <cell r="O2438" t="str">
            <v>EPS MUTUAL SER</v>
          </cell>
        </row>
        <row r="2439">
          <cell r="C2439">
            <v>73142139</v>
          </cell>
          <cell r="D2439" t="str">
            <v>MAJUL DE AVILA JUAN CARLOS</v>
          </cell>
          <cell r="E2439" t="str">
            <v>OPERADOR DE PADRÓN</v>
          </cell>
          <cell r="G2439" t="str">
            <v>X</v>
          </cell>
          <cell r="M2439" t="str">
            <v>ENFERMEDAD GENERAL</v>
          </cell>
          <cell r="N2439" t="str">
            <v>NT</v>
          </cell>
          <cell r="O2439" t="str">
            <v>ARL SURA</v>
          </cell>
        </row>
        <row r="2440">
          <cell r="C2440">
            <v>73142139</v>
          </cell>
          <cell r="D2440" t="str">
            <v>MAJUL DE AVILA JUAN CARLOS</v>
          </cell>
          <cell r="E2440" t="str">
            <v>OPERADOR DE PADRÓN</v>
          </cell>
          <cell r="G2440" t="str">
            <v>X</v>
          </cell>
          <cell r="M2440" t="str">
            <v>ENFERMEDAD GENERAL</v>
          </cell>
          <cell r="N2440">
            <v>8163</v>
          </cell>
          <cell r="O2440" t="str">
            <v>EPS MUTUAL SER</v>
          </cell>
        </row>
        <row r="2441">
          <cell r="C2441">
            <v>73142139</v>
          </cell>
          <cell r="D2441" t="str">
            <v>MAJUL DE AVILA JUAN CARLOS</v>
          </cell>
          <cell r="E2441" t="str">
            <v>OPERADOR DE PADRÓN</v>
          </cell>
          <cell r="G2441" t="str">
            <v>X</v>
          </cell>
          <cell r="M2441" t="str">
            <v>ENFERMEDAD GENERAL</v>
          </cell>
          <cell r="N2441">
            <v>11410</v>
          </cell>
          <cell r="O2441" t="str">
            <v>EPS MUTUAL SER</v>
          </cell>
        </row>
        <row r="2442">
          <cell r="C2442">
            <v>73142139</v>
          </cell>
          <cell r="D2442" t="str">
            <v>MAJUL DE AVILA JUAN CARLOS</v>
          </cell>
          <cell r="E2442" t="str">
            <v>OPERADOR DE PADRÓN</v>
          </cell>
          <cell r="G2442" t="str">
            <v>X</v>
          </cell>
          <cell r="M2442" t="str">
            <v>ENFERMEDAD GENERAL</v>
          </cell>
          <cell r="N2442">
            <v>15693</v>
          </cell>
          <cell r="O2442" t="str">
            <v>EPS MUTUAL SER</v>
          </cell>
        </row>
        <row r="2443">
          <cell r="C2443">
            <v>73142139</v>
          </cell>
          <cell r="D2443" t="str">
            <v>MAJUL DE AVILA JUAN CARLOS</v>
          </cell>
          <cell r="E2443" t="str">
            <v>OPERADOR DE PADRÓN</v>
          </cell>
          <cell r="G2443" t="str">
            <v>X</v>
          </cell>
          <cell r="M2443" t="str">
            <v>ENFERMEDAD GENERAL</v>
          </cell>
          <cell r="N2443">
            <v>19222</v>
          </cell>
          <cell r="O2443" t="str">
            <v>EPS MUTUAL SER</v>
          </cell>
        </row>
        <row r="2444">
          <cell r="C2444">
            <v>73142139</v>
          </cell>
          <cell r="D2444" t="str">
            <v>MAJUL DE AVILA JUAN CARLOS</v>
          </cell>
          <cell r="E2444" t="str">
            <v>OPERADOR DE PADRÓN</v>
          </cell>
          <cell r="G2444" t="str">
            <v>x</v>
          </cell>
          <cell r="M2444" t="str">
            <v>ENFERMEDAD GENERAL</v>
          </cell>
          <cell r="N2444">
            <v>23588</v>
          </cell>
          <cell r="O2444" t="str">
            <v>EPS MUTUAL SER</v>
          </cell>
        </row>
        <row r="2445">
          <cell r="C2445">
            <v>73142139</v>
          </cell>
          <cell r="D2445" t="str">
            <v>MAJUL DE AVILA JUAN CARLOS</v>
          </cell>
          <cell r="E2445" t="str">
            <v>OPERADOR DE PADRÓN</v>
          </cell>
          <cell r="G2445" t="str">
            <v>x</v>
          </cell>
          <cell r="M2445" t="str">
            <v>ENFERMEDAD GENERAL</v>
          </cell>
          <cell r="N2445">
            <v>25399</v>
          </cell>
          <cell r="O2445" t="str">
            <v>EPS MUTUAL SER</v>
          </cell>
        </row>
        <row r="2446">
          <cell r="C2446">
            <v>73142139</v>
          </cell>
          <cell r="D2446" t="str">
            <v>MAJUL DE AVILA JUAN CARLOS</v>
          </cell>
          <cell r="E2446" t="str">
            <v>OPERADOR DE PADRÓN</v>
          </cell>
          <cell r="G2446" t="str">
            <v>X</v>
          </cell>
          <cell r="M2446" t="str">
            <v>ENFERMEDAD GENERAL</v>
          </cell>
          <cell r="N2446" t="str">
            <v>/</v>
          </cell>
          <cell r="O2446" t="str">
            <v>EPS MUTUAL SER</v>
          </cell>
        </row>
        <row r="2447">
          <cell r="C2447">
            <v>73207279</v>
          </cell>
          <cell r="D2447" t="str">
            <v>MADRID VILLAR NESTOR JESUS</v>
          </cell>
          <cell r="E2447" t="str">
            <v>OPERADOR DE PADRÓN</v>
          </cell>
          <cell r="G2447" t="str">
            <v>X</v>
          </cell>
          <cell r="M2447" t="str">
            <v>ENFERMEDAD GENERAL</v>
          </cell>
          <cell r="N2447">
            <v>9389818</v>
          </cell>
          <cell r="O2447" t="str">
            <v>SALUD TOTAL E.P.S.</v>
          </cell>
        </row>
        <row r="2448">
          <cell r="C2448">
            <v>73207279</v>
          </cell>
          <cell r="D2448" t="str">
            <v>MADRID VILLAR NESTOR JESUS</v>
          </cell>
          <cell r="E2448" t="str">
            <v>OPERADOR DE PADRÓN</v>
          </cell>
          <cell r="G2448" t="str">
            <v>X</v>
          </cell>
          <cell r="M2448" t="str">
            <v>ENFERMEDAD GENERAL</v>
          </cell>
          <cell r="N2448">
            <v>7541</v>
          </cell>
          <cell r="O2448" t="str">
            <v>SALUD TOTAL E.P.S.</v>
          </cell>
        </row>
        <row r="2449">
          <cell r="C2449">
            <v>73111450</v>
          </cell>
          <cell r="D2449" t="str">
            <v>MADERA CASTRO RODRIGO DE JESUS</v>
          </cell>
          <cell r="E2449" t="str">
            <v>OPERADOR DE PADRÓN</v>
          </cell>
          <cell r="G2449" t="str">
            <v>X</v>
          </cell>
          <cell r="M2449" t="str">
            <v>ENFERMEDAD GENERAL</v>
          </cell>
          <cell r="N2449">
            <v>2921654</v>
          </cell>
          <cell r="O2449" t="str">
            <v>SALUD TOTAL E.P.S.</v>
          </cell>
        </row>
        <row r="2450">
          <cell r="C2450">
            <v>73111450</v>
          </cell>
          <cell r="D2450" t="str">
            <v>MADERA CASTRO RODRIGO DE JESUS</v>
          </cell>
          <cell r="E2450" t="str">
            <v>OPERADOR DE PADRÓN</v>
          </cell>
          <cell r="G2450" t="str">
            <v>X</v>
          </cell>
          <cell r="M2450" t="str">
            <v>ENFERMEDAD GENERAL</v>
          </cell>
          <cell r="N2450">
            <v>11674560</v>
          </cell>
          <cell r="O2450" t="str">
            <v>SALUD TOTAL E.P.S.</v>
          </cell>
        </row>
        <row r="2451">
          <cell r="C2451">
            <v>73111450</v>
          </cell>
          <cell r="D2451" t="str">
            <v>MADERA CASTRO RODRIGO DE JESUS</v>
          </cell>
          <cell r="E2451" t="str">
            <v>OPERADOR DE PADRÓN</v>
          </cell>
          <cell r="G2451" t="str">
            <v>X</v>
          </cell>
          <cell r="M2451" t="str">
            <v>ENFERMEDAD GENERAL</v>
          </cell>
          <cell r="N2451">
            <v>13912185</v>
          </cell>
          <cell r="O2451" t="str">
            <v>SALUD TOTAL E.P.S.</v>
          </cell>
        </row>
        <row r="2452">
          <cell r="C2452">
            <v>73111450</v>
          </cell>
          <cell r="D2452" t="str">
            <v>MADERA CASTRO RODRIGO DE JESUS</v>
          </cell>
          <cell r="E2452" t="str">
            <v>OPERADOR DE PADRÓN</v>
          </cell>
          <cell r="G2452" t="str">
            <v>X</v>
          </cell>
          <cell r="M2452" t="str">
            <v>ENFERMEDAD GENERAL</v>
          </cell>
          <cell r="N2452">
            <v>273500</v>
          </cell>
          <cell r="O2452" t="str">
            <v>SALUD TOTAL E.P.S.</v>
          </cell>
        </row>
        <row r="2453">
          <cell r="C2453">
            <v>78296621</v>
          </cell>
          <cell r="D2453" t="str">
            <v>LOZANO RICARDO LUIS ALBERTO</v>
          </cell>
          <cell r="E2453" t="str">
            <v>OPERADOR DE PADRÓN</v>
          </cell>
          <cell r="G2453" t="str">
            <v>X</v>
          </cell>
          <cell r="M2453" t="str">
            <v>ENFERMEDAD GENERAL</v>
          </cell>
          <cell r="N2453" t="str">
            <v>NT</v>
          </cell>
          <cell r="O2453" t="str">
            <v>SALUD TOTAL E.P.S.</v>
          </cell>
        </row>
        <row r="2454">
          <cell r="C2454">
            <v>78296621</v>
          </cell>
          <cell r="D2454" t="str">
            <v>LOZANO RICARDO LUIS ALBERTO</v>
          </cell>
          <cell r="E2454" t="str">
            <v>OPERADOR DE PADRÓN</v>
          </cell>
          <cell r="G2454" t="str">
            <v>X</v>
          </cell>
          <cell r="M2454" t="str">
            <v>ENFERMEDAD GENERAL</v>
          </cell>
          <cell r="N2454">
            <v>5377443</v>
          </cell>
          <cell r="O2454" t="str">
            <v>SALUD TOTAL E.P.S.</v>
          </cell>
        </row>
        <row r="2455">
          <cell r="C2455">
            <v>78296621</v>
          </cell>
          <cell r="D2455" t="str">
            <v>LOZANO RICARDO LUIS ALBERTO</v>
          </cell>
          <cell r="E2455" t="str">
            <v>OPERADOR DE PADRÓN</v>
          </cell>
          <cell r="G2455" t="str">
            <v>X</v>
          </cell>
          <cell r="M2455" t="str">
            <v>ENFERMEDAD GENERAL</v>
          </cell>
          <cell r="N2455">
            <v>10499544</v>
          </cell>
          <cell r="O2455" t="str">
            <v>SALUD TOTAL E.P.S.</v>
          </cell>
        </row>
        <row r="2456">
          <cell r="C2456">
            <v>78296621</v>
          </cell>
          <cell r="D2456" t="str">
            <v>LOZANO RICARDO LUIS ALBERTO</v>
          </cell>
          <cell r="E2456" t="str">
            <v>OPERADOR DE PADRÓN</v>
          </cell>
          <cell r="G2456" t="str">
            <v>X</v>
          </cell>
          <cell r="M2456" t="str">
            <v>ENFERMEDAD GENERAL</v>
          </cell>
          <cell r="N2456">
            <v>104532626</v>
          </cell>
          <cell r="O2456" t="str">
            <v>SALUD TOTAL E.P.S.</v>
          </cell>
        </row>
        <row r="2457">
          <cell r="C2457">
            <v>78296621</v>
          </cell>
          <cell r="D2457" t="str">
            <v>LOZANO RICARDO LUIS ALBERTO</v>
          </cell>
          <cell r="E2457" t="str">
            <v>OPERADOR DE PADRÓN</v>
          </cell>
          <cell r="G2457" t="str">
            <v>X</v>
          </cell>
          <cell r="M2457" t="str">
            <v>ENFERMEDAD GENERAL</v>
          </cell>
          <cell r="N2457" t="str">
            <v>NT</v>
          </cell>
          <cell r="O2457" t="str">
            <v>SALUD TOTAL E.P.S.</v>
          </cell>
        </row>
        <row r="2458">
          <cell r="C2458">
            <v>78296621</v>
          </cell>
          <cell r="D2458" t="str">
            <v>LOZANO RICARDO LUIS ALBERTO</v>
          </cell>
          <cell r="E2458" t="str">
            <v>OPERADOR DE PADRÓN</v>
          </cell>
          <cell r="G2458" t="str">
            <v>x</v>
          </cell>
          <cell r="M2458" t="str">
            <v>ENFERMEDAD GENERAL</v>
          </cell>
          <cell r="N2458">
            <v>177347131</v>
          </cell>
          <cell r="O2458" t="str">
            <v>SALUD TOTAL E.P.S.</v>
          </cell>
        </row>
        <row r="2459">
          <cell r="C2459">
            <v>73127908</v>
          </cell>
          <cell r="D2459" t="str">
            <v>LORA ROMERO JHONIS ALBERTO</v>
          </cell>
          <cell r="E2459" t="str">
            <v>OPERADOR DE PADRÓN</v>
          </cell>
          <cell r="G2459" t="str">
            <v>X</v>
          </cell>
          <cell r="M2459" t="str">
            <v>ENFERMEDAD GENERAL</v>
          </cell>
          <cell r="N2459" t="str">
            <v>NT</v>
          </cell>
          <cell r="O2459" t="str">
            <v>NUEVA E.P.S</v>
          </cell>
        </row>
        <row r="2460">
          <cell r="C2460">
            <v>73127908</v>
          </cell>
          <cell r="D2460" t="str">
            <v>LORA ROMERO JHONIS ALBERTO</v>
          </cell>
          <cell r="E2460" t="str">
            <v>OPERADOR DE PADRÓN</v>
          </cell>
          <cell r="G2460" t="str">
            <v>X</v>
          </cell>
          <cell r="M2460" t="str">
            <v>ENFERMEDAD GENERAL</v>
          </cell>
          <cell r="N2460">
            <v>7000731191</v>
          </cell>
          <cell r="O2460" t="str">
            <v>NUEVA E.P.S</v>
          </cell>
        </row>
        <row r="2461">
          <cell r="C2461">
            <v>73127908</v>
          </cell>
          <cell r="D2461" t="str">
            <v>LORA ROMERO JHONIS ALBERTO</v>
          </cell>
          <cell r="E2461" t="str">
            <v>OPERADOR DE PADRÓN</v>
          </cell>
          <cell r="G2461" t="str">
            <v>X</v>
          </cell>
          <cell r="M2461" t="str">
            <v>ENFERMEDAD GENERAL</v>
          </cell>
          <cell r="N2461">
            <v>7000979861</v>
          </cell>
          <cell r="O2461" t="str">
            <v>NUEVA E.P.S</v>
          </cell>
        </row>
        <row r="2462">
          <cell r="C2462">
            <v>1047498346</v>
          </cell>
          <cell r="D2462" t="str">
            <v>LOPEZ MORALES ROBERTO CARLOS</v>
          </cell>
          <cell r="E2462" t="str">
            <v>OPERADOR DE BUSETÓN</v>
          </cell>
          <cell r="G2462" t="str">
            <v>X</v>
          </cell>
          <cell r="M2462" t="str">
            <v>ENFERMEDAD GENERAL</v>
          </cell>
          <cell r="N2462">
            <v>900449481</v>
          </cell>
          <cell r="O2462" t="str">
            <v>FAMILIAR DE COLOMBIA SAS</v>
          </cell>
        </row>
        <row r="2463">
          <cell r="C2463">
            <v>1007574796</v>
          </cell>
          <cell r="D2463" t="str">
            <v>LOPEZ MORALES JEWAR EDUARDO</v>
          </cell>
          <cell r="E2463" t="str">
            <v>OPERADOR DE PADRÓN</v>
          </cell>
          <cell r="G2463" t="str">
            <v>X</v>
          </cell>
          <cell r="M2463" t="str">
            <v>ENFERMEDAD GENERAL</v>
          </cell>
          <cell r="N2463">
            <v>25585</v>
          </cell>
          <cell r="O2463" t="str">
            <v>COOSALUD ESS EPS -S</v>
          </cell>
        </row>
        <row r="2464">
          <cell r="C2464">
            <v>1007574796</v>
          </cell>
          <cell r="D2464" t="str">
            <v>LOPEZ MORALES JEWAR EDUARDO</v>
          </cell>
          <cell r="E2464" t="str">
            <v>OPERADOR DE PADRÓN</v>
          </cell>
          <cell r="G2464" t="str">
            <v>X</v>
          </cell>
          <cell r="M2464" t="str">
            <v>ENFERMEDAD GENERAL</v>
          </cell>
          <cell r="N2464">
            <v>26186</v>
          </cell>
          <cell r="O2464" t="str">
            <v>COOSALUD ESS EPS -S</v>
          </cell>
        </row>
        <row r="2465">
          <cell r="C2465">
            <v>1007574796</v>
          </cell>
          <cell r="D2465" t="str">
            <v>LOPEZ MORALES JEWAR EDUARDO</v>
          </cell>
          <cell r="E2465" t="str">
            <v>OPERADOR DE PADRÓN</v>
          </cell>
          <cell r="G2465" t="str">
            <v>X</v>
          </cell>
          <cell r="M2465" t="str">
            <v>ENFERMEDAD GENERAL</v>
          </cell>
          <cell r="N2465">
            <v>26136</v>
          </cell>
          <cell r="O2465" t="str">
            <v>COOSALUD ESS EPS -S</v>
          </cell>
        </row>
        <row r="2466">
          <cell r="C2466">
            <v>1007574796</v>
          </cell>
          <cell r="D2466" t="str">
            <v>LOPEZ MORALES JEWAR EDUARDO</v>
          </cell>
          <cell r="E2466" t="str">
            <v>OPERADOR DE PADRÓN</v>
          </cell>
          <cell r="G2466" t="str">
            <v>X</v>
          </cell>
          <cell r="M2466" t="str">
            <v>ENFERMEDAD GENERAL</v>
          </cell>
          <cell r="N2466">
            <v>1861</v>
          </cell>
          <cell r="O2466" t="str">
            <v>COOSALUD ESS EPS -S</v>
          </cell>
        </row>
        <row r="2467">
          <cell r="C2467">
            <v>1007574796</v>
          </cell>
          <cell r="D2467" t="str">
            <v>LOPEZ MORALES JEWAR EDUARDO</v>
          </cell>
          <cell r="E2467" t="str">
            <v>OPERADOR DE PADRÓN</v>
          </cell>
          <cell r="G2467" t="str">
            <v>X</v>
          </cell>
          <cell r="M2467" t="str">
            <v>ENFERMEDAD GENERAL</v>
          </cell>
          <cell r="N2467">
            <v>26636</v>
          </cell>
          <cell r="O2467" t="str">
            <v>COOSALUD ESS EPS -S</v>
          </cell>
        </row>
        <row r="2468">
          <cell r="C2468">
            <v>1007574796</v>
          </cell>
          <cell r="D2468" t="str">
            <v>LOPEZ MORALES JEWAR EDUARDO</v>
          </cell>
          <cell r="E2468" t="str">
            <v>OPERADOR DE PADRÓN</v>
          </cell>
          <cell r="G2468" t="str">
            <v>X</v>
          </cell>
          <cell r="M2468" t="str">
            <v>ENFERMEDAD GENERAL</v>
          </cell>
          <cell r="N2468">
            <v>1231</v>
          </cell>
          <cell r="O2468" t="str">
            <v>COOSALUD ESS EPS -S</v>
          </cell>
        </row>
        <row r="2469">
          <cell r="C2469">
            <v>1007574796</v>
          </cell>
          <cell r="D2469" t="str">
            <v>LOPEZ MORALES JEWAR EDUARDO</v>
          </cell>
          <cell r="E2469" t="str">
            <v>OPERADOR DE PADRÓN</v>
          </cell>
          <cell r="G2469" t="str">
            <v>X</v>
          </cell>
          <cell r="M2469" t="str">
            <v>ENFERMEDAD GENERAL</v>
          </cell>
          <cell r="N2469" t="str">
            <v>INC3081</v>
          </cell>
          <cell r="O2469" t="str">
            <v>COOSALUD ESS EPS -S</v>
          </cell>
        </row>
        <row r="2470">
          <cell r="C2470">
            <v>1007574796</v>
          </cell>
          <cell r="D2470" t="str">
            <v>LOPEZ MORALES JEWAR EDUARDO</v>
          </cell>
          <cell r="E2470" t="str">
            <v>OPERADOR DE PADRÓN</v>
          </cell>
          <cell r="G2470" t="str">
            <v>X</v>
          </cell>
          <cell r="M2470" t="str">
            <v>ENFERMEDAD GENERAL</v>
          </cell>
          <cell r="N2470">
            <v>30664</v>
          </cell>
          <cell r="O2470" t="str">
            <v>COOSALUD ESS EPS -S</v>
          </cell>
        </row>
        <row r="2471">
          <cell r="C2471">
            <v>1007574796</v>
          </cell>
          <cell r="D2471" t="str">
            <v>LOPEZ MORALES JEWAR EDUARDO</v>
          </cell>
          <cell r="E2471" t="str">
            <v>OPERADOR DE PADRÓN</v>
          </cell>
          <cell r="G2471" t="str">
            <v>X</v>
          </cell>
          <cell r="M2471" t="str">
            <v>ENFERMEDAD GENERAL</v>
          </cell>
          <cell r="N2471" t="str">
            <v>NT</v>
          </cell>
          <cell r="O2471" t="str">
            <v>COOSALUD ESS EPS -S</v>
          </cell>
        </row>
        <row r="2472">
          <cell r="C2472">
            <v>1007574796</v>
          </cell>
          <cell r="D2472" t="str">
            <v>LOPEZ MORALES JEWAR EDUARDO</v>
          </cell>
          <cell r="E2472" t="str">
            <v>OPERADOR DE PADRÓN</v>
          </cell>
          <cell r="G2472" t="str">
            <v>X</v>
          </cell>
          <cell r="M2472" t="str">
            <v>ENFERMEDAD GENERAL</v>
          </cell>
          <cell r="N2472" t="str">
            <v>NT</v>
          </cell>
          <cell r="O2472" t="str">
            <v>COOSALUD ESS EPS -S</v>
          </cell>
        </row>
        <row r="2473">
          <cell r="C2473">
            <v>1007574796</v>
          </cell>
          <cell r="D2473" t="str">
            <v>LOPEZ MORALES JEWAR EDUARDO</v>
          </cell>
          <cell r="E2473" t="str">
            <v>OPERADOR DE PADRÓN</v>
          </cell>
          <cell r="G2473" t="str">
            <v>X</v>
          </cell>
          <cell r="M2473" t="str">
            <v>ENFERMEDAD GENERAL</v>
          </cell>
          <cell r="N2473">
            <v>33246</v>
          </cell>
          <cell r="O2473" t="str">
            <v>COOSALUD ESS EPS -S</v>
          </cell>
        </row>
        <row r="2474">
          <cell r="C2474">
            <v>1007574796</v>
          </cell>
          <cell r="D2474" t="str">
            <v>LOPEZ MORALES JEWAR EDUARDO</v>
          </cell>
          <cell r="E2474" t="str">
            <v>OPERADOR DE PADRÓN</v>
          </cell>
          <cell r="G2474" t="str">
            <v>X</v>
          </cell>
          <cell r="M2474" t="str">
            <v>ENFERMEDAD GENERAL</v>
          </cell>
          <cell r="N2474">
            <v>33847</v>
          </cell>
          <cell r="O2474" t="str">
            <v>COOSALUD ESS EPS -S</v>
          </cell>
        </row>
        <row r="2475">
          <cell r="C2475">
            <v>1007574796</v>
          </cell>
          <cell r="D2475" t="str">
            <v>LOPEZ MORALES JEWAR EDUARDO</v>
          </cell>
          <cell r="E2475" t="str">
            <v>OPERADOR DE PADRÓN</v>
          </cell>
          <cell r="G2475" t="str">
            <v>X</v>
          </cell>
          <cell r="M2475" t="str">
            <v>ENFERMEDAD GENERAL</v>
          </cell>
          <cell r="N2475">
            <v>641002</v>
          </cell>
          <cell r="O2475" t="str">
            <v>COOSALUD ESS EPS -S</v>
          </cell>
        </row>
        <row r="2476">
          <cell r="C2476">
            <v>1007574796</v>
          </cell>
          <cell r="D2476" t="str">
            <v>LOPEZ MORALES JEWAR EDUARDO</v>
          </cell>
          <cell r="E2476" t="str">
            <v>OPERADOR DE PADRÓN</v>
          </cell>
          <cell r="G2476" t="str">
            <v>X</v>
          </cell>
          <cell r="M2476" t="str">
            <v>ENFERMEDAD GENERAL</v>
          </cell>
          <cell r="N2476" t="str">
            <v>NT</v>
          </cell>
          <cell r="O2476" t="str">
            <v>COOSALUD ESS EPS -S</v>
          </cell>
        </row>
        <row r="2477">
          <cell r="C2477">
            <v>1007574796</v>
          </cell>
          <cell r="D2477" t="str">
            <v>LOPEZ MORALES JEWAR EDUARDO</v>
          </cell>
          <cell r="E2477" t="str">
            <v>OPERADOR DE PADRÓN</v>
          </cell>
          <cell r="G2477" t="str">
            <v>X</v>
          </cell>
          <cell r="M2477" t="str">
            <v>ENFERMEDAD GENERAL</v>
          </cell>
          <cell r="N2477">
            <v>30776</v>
          </cell>
          <cell r="O2477" t="str">
            <v>COOSALUD ESS EPS -S</v>
          </cell>
        </row>
        <row r="2478">
          <cell r="C2478">
            <v>73571414</v>
          </cell>
          <cell r="D2478" t="str">
            <v>LOMBANA GARCIA LUIS FERNANDO</v>
          </cell>
          <cell r="E2478" t="str">
            <v>OPERADOR DE PADRÓN</v>
          </cell>
          <cell r="G2478" t="str">
            <v>X</v>
          </cell>
          <cell r="M2478" t="str">
            <v>ENFERMEDAD GENERAL</v>
          </cell>
          <cell r="N2478">
            <v>188236505</v>
          </cell>
          <cell r="O2478" t="str">
            <v>SALUD TOTAL E.P.S.</v>
          </cell>
        </row>
        <row r="2479">
          <cell r="C2479">
            <v>1067404343</v>
          </cell>
          <cell r="D2479" t="str">
            <v>LLORENTE ARTEAGA SIRLY PATRICIA</v>
          </cell>
          <cell r="E2479" t="str">
            <v>DIGITADOR (A)</v>
          </cell>
          <cell r="G2479" t="str">
            <v>X</v>
          </cell>
          <cell r="M2479" t="str">
            <v>ENFERMEDAD GENERAL</v>
          </cell>
          <cell r="N2479">
            <v>30457409</v>
          </cell>
          <cell r="O2479" t="str">
            <v>SURA E.P.S.</v>
          </cell>
        </row>
        <row r="2480">
          <cell r="C2480">
            <v>1067404343</v>
          </cell>
          <cell r="D2480" t="str">
            <v>LLORENTE ARTEAGA SIRLY PATRICIA</v>
          </cell>
          <cell r="E2480" t="str">
            <v>DIGITADOR (A)</v>
          </cell>
          <cell r="G2480" t="str">
            <v>X</v>
          </cell>
          <cell r="M2480" t="str">
            <v>ENFERMEDAD GENERAL</v>
          </cell>
          <cell r="N2480" t="str">
            <v>NT</v>
          </cell>
          <cell r="O2480" t="str">
            <v>SURA E.P.S.</v>
          </cell>
        </row>
        <row r="2481">
          <cell r="C2481">
            <v>1067404343</v>
          </cell>
          <cell r="D2481" t="str">
            <v>LLORENTE ARTEAGA SIRLY PATRICIA</v>
          </cell>
          <cell r="E2481" t="str">
            <v>DIGITADOR (A)</v>
          </cell>
          <cell r="G2481" t="str">
            <v>X</v>
          </cell>
          <cell r="M2481" t="str">
            <v>ENFERMEDAD GENERAL</v>
          </cell>
          <cell r="N2481" t="str">
            <v>NT</v>
          </cell>
          <cell r="O2481" t="str">
            <v>SURA E.P.S.</v>
          </cell>
        </row>
        <row r="2482">
          <cell r="C2482">
            <v>1067404343</v>
          </cell>
          <cell r="D2482" t="str">
            <v>LLORENTE ARTEAGA SIRLY PATRICIA</v>
          </cell>
          <cell r="E2482" t="str">
            <v>DIGITADOR (A)</v>
          </cell>
          <cell r="G2482" t="str">
            <v>X</v>
          </cell>
          <cell r="M2482" t="str">
            <v>ENFERMEDAD GENERAL</v>
          </cell>
          <cell r="N2482" t="str">
            <v>NT</v>
          </cell>
          <cell r="O2482" t="str">
            <v>SURA E.P.S.</v>
          </cell>
        </row>
        <row r="2483">
          <cell r="C2483">
            <v>1067404343</v>
          </cell>
          <cell r="D2483" t="str">
            <v>LLORENTE ARTEAGA SIRLY PATRICIA</v>
          </cell>
          <cell r="E2483" t="str">
            <v>DIGITADOR (A)</v>
          </cell>
          <cell r="G2483" t="str">
            <v>X</v>
          </cell>
          <cell r="M2483" t="str">
            <v>ENFERMEDAD GENERAL</v>
          </cell>
          <cell r="N2483">
            <v>148560143</v>
          </cell>
          <cell r="O2483" t="str">
            <v>SALUD TOTAL E.P.S.</v>
          </cell>
        </row>
        <row r="2484">
          <cell r="C2484">
            <v>1067404343</v>
          </cell>
          <cell r="D2484" t="str">
            <v>LLORENTE ARTEAGA SIRLY PATRICIA</v>
          </cell>
          <cell r="E2484" t="str">
            <v>DIGITADOR (A)</v>
          </cell>
          <cell r="G2484" t="str">
            <v>X</v>
          </cell>
          <cell r="M2484" t="str">
            <v>ENFERMEDAD GENERAL</v>
          </cell>
          <cell r="N2484">
            <v>237836</v>
          </cell>
          <cell r="O2484" t="str">
            <v>SALUD TOTAL E.P.S.</v>
          </cell>
        </row>
        <row r="2485">
          <cell r="C2485">
            <v>1067404343</v>
          </cell>
          <cell r="D2485" t="str">
            <v>LLORENTE ARTEAGA SIRLY PATRICIA</v>
          </cell>
          <cell r="E2485" t="str">
            <v>DIGITADOR (A)</v>
          </cell>
          <cell r="G2485" t="str">
            <v>X</v>
          </cell>
          <cell r="M2485" t="str">
            <v>ENFERMEDAD GENERAL</v>
          </cell>
          <cell r="N2485">
            <v>188241978</v>
          </cell>
          <cell r="O2485" t="str">
            <v>SALUD TOTAL E.P.S.</v>
          </cell>
        </row>
        <row r="2486">
          <cell r="C2486">
            <v>1048604512</v>
          </cell>
          <cell r="D2486" t="str">
            <v>LINARES TATIS SAHIR</v>
          </cell>
          <cell r="E2486" t="str">
            <v>OPERADOR DE BUSETÓN</v>
          </cell>
          <cell r="G2486" t="str">
            <v>X</v>
          </cell>
          <cell r="M2486" t="str">
            <v>ENFERMEDAD GENERAL</v>
          </cell>
          <cell r="N2486">
            <v>2695</v>
          </cell>
          <cell r="O2486" t="str">
            <v>EPS MUTUAL SER</v>
          </cell>
        </row>
        <row r="2487">
          <cell r="C2487">
            <v>1048604512</v>
          </cell>
          <cell r="D2487" t="str">
            <v>LINARES TATIS SAHIR</v>
          </cell>
          <cell r="E2487" t="str">
            <v>OPERADOR DE BUSETÓN</v>
          </cell>
          <cell r="G2487" t="str">
            <v>X</v>
          </cell>
          <cell r="M2487" t="str">
            <v>ENFERMEDAD GENERAL</v>
          </cell>
          <cell r="N2487">
            <v>2841</v>
          </cell>
          <cell r="O2487" t="str">
            <v>EPS MUTUAL SER</v>
          </cell>
        </row>
        <row r="2488">
          <cell r="C2488">
            <v>1048604512</v>
          </cell>
          <cell r="D2488" t="str">
            <v>LINARES TATIS SAHIR</v>
          </cell>
          <cell r="E2488" t="str">
            <v>OPERADOR DE BUSETÓN</v>
          </cell>
          <cell r="G2488" t="str">
            <v>X</v>
          </cell>
          <cell r="M2488" t="str">
            <v>ENFERMEDAD GENERAL</v>
          </cell>
          <cell r="N2488">
            <v>2872</v>
          </cell>
          <cell r="O2488" t="str">
            <v>EPS MUTUAL SER</v>
          </cell>
        </row>
        <row r="2489">
          <cell r="C2489">
            <v>1048604512</v>
          </cell>
          <cell r="D2489" t="str">
            <v>LINARES TATIS SAHIR</v>
          </cell>
          <cell r="E2489" t="str">
            <v>OPERADOR DE BUSETÓN</v>
          </cell>
          <cell r="G2489" t="str">
            <v>X</v>
          </cell>
          <cell r="M2489" t="str">
            <v>ENFERMEDAD GENERAL</v>
          </cell>
          <cell r="N2489">
            <v>3220</v>
          </cell>
          <cell r="O2489" t="str">
            <v>EPS MUTUAL SER</v>
          </cell>
        </row>
        <row r="2490">
          <cell r="C2490">
            <v>1048604512</v>
          </cell>
          <cell r="D2490" t="str">
            <v>LINARES TATIS SAHIR</v>
          </cell>
          <cell r="E2490" t="str">
            <v>OPERADOR DE BUSETÓN</v>
          </cell>
          <cell r="G2490" t="str">
            <v>X</v>
          </cell>
          <cell r="M2490" t="str">
            <v>ENFERMEDAD GENERAL</v>
          </cell>
          <cell r="N2490" t="str">
            <v>NA</v>
          </cell>
          <cell r="O2490" t="str">
            <v>EPS MUTUAL SER</v>
          </cell>
        </row>
        <row r="2491">
          <cell r="C2491">
            <v>1048604512</v>
          </cell>
          <cell r="D2491" t="str">
            <v>LINARES TATIS SAHIR</v>
          </cell>
          <cell r="E2491" t="str">
            <v>OPERADOR DE BUSETÓN</v>
          </cell>
          <cell r="G2491" t="str">
            <v>X</v>
          </cell>
          <cell r="M2491" t="str">
            <v>ENFERMEDAD GENERAL</v>
          </cell>
          <cell r="N2491" t="str">
            <v>NA</v>
          </cell>
          <cell r="O2491" t="str">
            <v>EPS MUTUAL SER</v>
          </cell>
        </row>
        <row r="2492">
          <cell r="C2492">
            <v>1048604512</v>
          </cell>
          <cell r="D2492" t="str">
            <v>LINARES TATIS SAHIR</v>
          </cell>
          <cell r="E2492" t="str">
            <v>OPERADOR DE BUSETÓN</v>
          </cell>
          <cell r="G2492" t="str">
            <v>X</v>
          </cell>
          <cell r="M2492" t="str">
            <v>ENFERMEDAD GENERAL</v>
          </cell>
          <cell r="N2492">
            <v>3240</v>
          </cell>
          <cell r="O2492" t="str">
            <v>EPS MUTUAL SER</v>
          </cell>
        </row>
        <row r="2493">
          <cell r="C2493">
            <v>1048604512</v>
          </cell>
          <cell r="D2493" t="str">
            <v>LINARES TATIS SAHIR</v>
          </cell>
          <cell r="E2493" t="str">
            <v>OPERADOR DE BUSETÓN</v>
          </cell>
          <cell r="G2493" t="str">
            <v>X</v>
          </cell>
          <cell r="M2493" t="str">
            <v>ENFERMEDAD GENERAL</v>
          </cell>
          <cell r="N2493">
            <v>3267</v>
          </cell>
          <cell r="O2493" t="str">
            <v>EPS MUTUAL SER</v>
          </cell>
        </row>
        <row r="2494">
          <cell r="C2494">
            <v>1048604512</v>
          </cell>
          <cell r="D2494" t="str">
            <v>LINARES TATIS SAHIR</v>
          </cell>
          <cell r="E2494" t="str">
            <v>OPERADOR DE BUSETÓN</v>
          </cell>
          <cell r="G2494" t="str">
            <v>X</v>
          </cell>
          <cell r="M2494" t="str">
            <v>ENFERMEDAD GENERAL</v>
          </cell>
          <cell r="N2494" t="str">
            <v>NA</v>
          </cell>
          <cell r="O2494" t="str">
            <v>EPS MUTUAL SER</v>
          </cell>
        </row>
        <row r="2495">
          <cell r="C2495">
            <v>1048604512</v>
          </cell>
          <cell r="D2495" t="str">
            <v>LINARES TATIS SAHIR</v>
          </cell>
          <cell r="E2495" t="str">
            <v>OPERADOR DE BUSETÓN</v>
          </cell>
          <cell r="G2495" t="str">
            <v>X</v>
          </cell>
          <cell r="M2495" t="str">
            <v>ENFERMEDAD GENERAL</v>
          </cell>
          <cell r="O2495" t="str">
            <v>EPS MUTUAL SER</v>
          </cell>
        </row>
        <row r="2496">
          <cell r="C2496">
            <v>1048604512</v>
          </cell>
          <cell r="D2496" t="str">
            <v>LINARES TATIS SAHIR</v>
          </cell>
          <cell r="E2496" t="str">
            <v>OPERADOR DE BUSETÓN</v>
          </cell>
          <cell r="G2496" t="str">
            <v>X</v>
          </cell>
          <cell r="M2496" t="str">
            <v>ENFERMEDAD GENERAL</v>
          </cell>
          <cell r="N2496">
            <v>1048604512</v>
          </cell>
          <cell r="O2496" t="str">
            <v>EPS MUTUAL SER</v>
          </cell>
        </row>
        <row r="2497">
          <cell r="C2497">
            <v>1048604512</v>
          </cell>
          <cell r="D2497" t="str">
            <v>LINARES TATIS SAHIR</v>
          </cell>
          <cell r="E2497" t="str">
            <v>OPERADOR DE BUSETÓN</v>
          </cell>
          <cell r="G2497" t="str">
            <v>X</v>
          </cell>
          <cell r="M2497" t="str">
            <v>ENFERMEDAD GENERAL</v>
          </cell>
          <cell r="N2497" t="str">
            <v xml:space="preserve">                        NT</v>
          </cell>
          <cell r="O2497" t="str">
            <v>EPS MUTUAL SER</v>
          </cell>
        </row>
        <row r="2498">
          <cell r="C2498">
            <v>1048604512</v>
          </cell>
          <cell r="D2498" t="str">
            <v>LINARES TATIS SAHIR</v>
          </cell>
          <cell r="E2498" t="str">
            <v>OPERADOR DE BUSETÓN</v>
          </cell>
          <cell r="G2498" t="str">
            <v>X</v>
          </cell>
          <cell r="M2498" t="str">
            <v>ENFERMEDAD GENERAL</v>
          </cell>
          <cell r="N2498">
            <v>10287</v>
          </cell>
          <cell r="O2498" t="str">
            <v>EPS MUTUAL SER</v>
          </cell>
        </row>
        <row r="2499">
          <cell r="C2499">
            <v>1048604512</v>
          </cell>
          <cell r="D2499" t="str">
            <v>LINARES TATIS SAHIR</v>
          </cell>
          <cell r="E2499" t="str">
            <v>OPERADOR DE BUSETÓN</v>
          </cell>
          <cell r="G2499" t="str">
            <v>X</v>
          </cell>
          <cell r="M2499" t="str">
            <v>ENFERMEDAD GENERAL</v>
          </cell>
          <cell r="N2499">
            <v>104358</v>
          </cell>
          <cell r="O2499" t="str">
            <v>EPS MUTUAL SER</v>
          </cell>
        </row>
        <row r="2500">
          <cell r="C2500">
            <v>1048604512</v>
          </cell>
          <cell r="D2500" t="str">
            <v>LINARES TATIS SAHIR</v>
          </cell>
          <cell r="E2500" t="str">
            <v>OPERADOR DE BUSETÓN</v>
          </cell>
          <cell r="G2500" t="str">
            <v>X</v>
          </cell>
          <cell r="M2500" t="str">
            <v>ENFERMEDAD GENERAL</v>
          </cell>
          <cell r="N2500" t="str">
            <v>NT</v>
          </cell>
          <cell r="O2500" t="str">
            <v>EPS MUTUAL SER</v>
          </cell>
        </row>
        <row r="2501">
          <cell r="C2501">
            <v>1048604512</v>
          </cell>
          <cell r="D2501" t="str">
            <v>LINARES TATIS SAHIR</v>
          </cell>
          <cell r="E2501" t="str">
            <v>OPERADOR DE BUSETÓN</v>
          </cell>
          <cell r="G2501" t="str">
            <v>X</v>
          </cell>
          <cell r="M2501" t="str">
            <v>ENFERMEDAD GENERAL</v>
          </cell>
          <cell r="N2501" t="str">
            <v>NT</v>
          </cell>
          <cell r="O2501" t="str">
            <v>EPS MUTUAL SER</v>
          </cell>
        </row>
        <row r="2502">
          <cell r="C2502">
            <v>73595616</v>
          </cell>
          <cell r="D2502" t="str">
            <v>LICONA MONSALVE YOMBEIRO</v>
          </cell>
          <cell r="E2502" t="str">
            <v>OPERADOR DE BUSETÓN</v>
          </cell>
          <cell r="G2502" t="str">
            <v>X</v>
          </cell>
          <cell r="M2502" t="str">
            <v>ENFERMEDAD GENERAL</v>
          </cell>
          <cell r="N2502">
            <v>5715140</v>
          </cell>
          <cell r="O2502" t="str">
            <v>SALUD TOTAL E.P.S.</v>
          </cell>
        </row>
        <row r="2503">
          <cell r="C2503">
            <v>73595616</v>
          </cell>
          <cell r="D2503" t="str">
            <v>LICONA MONSALVE YOMBEIRO</v>
          </cell>
          <cell r="E2503" t="str">
            <v>OPERADOR DE BUSETÓN</v>
          </cell>
          <cell r="G2503" t="str">
            <v>X</v>
          </cell>
          <cell r="M2503" t="str">
            <v>ENFERMEDAD GENERAL</v>
          </cell>
          <cell r="N2503">
            <v>7465579</v>
          </cell>
          <cell r="O2503" t="str">
            <v>SALUD TOTAL E.P.S.</v>
          </cell>
        </row>
        <row r="2504">
          <cell r="C2504">
            <v>73595616</v>
          </cell>
          <cell r="D2504" t="str">
            <v>LICONA MONSALVE YOMBEIRO</v>
          </cell>
          <cell r="E2504" t="str">
            <v>OPERADOR DE BUSETÓN</v>
          </cell>
          <cell r="G2504" t="str">
            <v>X</v>
          </cell>
          <cell r="M2504" t="str">
            <v>ENFERMEDAD GENERAL</v>
          </cell>
          <cell r="N2504">
            <v>69545775</v>
          </cell>
          <cell r="O2504" t="str">
            <v>SALUD TOTAL E.P.S.</v>
          </cell>
        </row>
        <row r="2505">
          <cell r="C2505">
            <v>73595616</v>
          </cell>
          <cell r="D2505" t="str">
            <v>LICONA MONSALVE YOMBEIRO</v>
          </cell>
          <cell r="E2505" t="str">
            <v>OPERADOR DE BUSETÓN</v>
          </cell>
          <cell r="G2505" t="str">
            <v>X</v>
          </cell>
          <cell r="M2505" t="str">
            <v>ENFERMEDAD GENERAL</v>
          </cell>
          <cell r="N2505">
            <v>6959037</v>
          </cell>
          <cell r="O2505" t="str">
            <v>SALUD TOTAL E.P.S.</v>
          </cell>
        </row>
        <row r="2506">
          <cell r="C2506">
            <v>73595616</v>
          </cell>
          <cell r="D2506" t="str">
            <v>LICONA MONSALVE YOMBEIRO</v>
          </cell>
          <cell r="E2506" t="str">
            <v>OPERADOR DE BUSETÓN</v>
          </cell>
          <cell r="G2506" t="str">
            <v>X</v>
          </cell>
          <cell r="M2506" t="str">
            <v>ENFERMEDAD GENERAL</v>
          </cell>
          <cell r="N2506">
            <v>79992725</v>
          </cell>
          <cell r="O2506" t="str">
            <v>SALUD TOTAL E.P.S.</v>
          </cell>
        </row>
        <row r="2507">
          <cell r="C2507">
            <v>73595616</v>
          </cell>
          <cell r="D2507" t="str">
            <v>LICONA MONSALVE YOMBEIRO</v>
          </cell>
          <cell r="E2507" t="str">
            <v>OPERADOR DE BUSETÓN</v>
          </cell>
          <cell r="G2507" t="str">
            <v>X</v>
          </cell>
          <cell r="M2507" t="str">
            <v>ENFERMEDAD GENERAL</v>
          </cell>
          <cell r="N2507">
            <v>79918970</v>
          </cell>
          <cell r="O2507" t="str">
            <v>SALUD TOTAL E.P.S.</v>
          </cell>
        </row>
        <row r="2508">
          <cell r="C2508">
            <v>73595616</v>
          </cell>
          <cell r="D2508" t="str">
            <v>LICONA MONSALVE YOMBEIRO</v>
          </cell>
          <cell r="E2508" t="str">
            <v>OPERADOR DE BUSETÓN</v>
          </cell>
          <cell r="G2508" t="str">
            <v>X</v>
          </cell>
          <cell r="M2508" t="str">
            <v>ENFERMEDAD GENERAL</v>
          </cell>
          <cell r="N2508">
            <v>79918970</v>
          </cell>
          <cell r="O2508" t="str">
            <v>SALUD TOTAL E.P.S.</v>
          </cell>
        </row>
        <row r="2509">
          <cell r="C2509">
            <v>73595616</v>
          </cell>
          <cell r="D2509" t="str">
            <v>LICONA MONSALVE YOMBEIRO</v>
          </cell>
          <cell r="E2509" t="str">
            <v>OPERADOR DE BUSETÓN</v>
          </cell>
          <cell r="G2509" t="str">
            <v>X</v>
          </cell>
          <cell r="M2509" t="str">
            <v>ENFERMEDAD GENERAL</v>
          </cell>
          <cell r="N2509">
            <v>76218492</v>
          </cell>
          <cell r="O2509" t="str">
            <v>SALUD TOTAL E.P.S.</v>
          </cell>
        </row>
        <row r="2510">
          <cell r="C2510">
            <v>73595616</v>
          </cell>
          <cell r="D2510" t="str">
            <v>LICONA MONSALVE YOMBEIRO</v>
          </cell>
          <cell r="E2510" t="str">
            <v>OPERADOR DE BUSETÓN</v>
          </cell>
          <cell r="G2510" t="str">
            <v>X</v>
          </cell>
          <cell r="M2510" t="str">
            <v>ENFERMEDAD GENERAL</v>
          </cell>
          <cell r="N2510">
            <v>10632017</v>
          </cell>
          <cell r="O2510" t="str">
            <v>SALUD TOTAL E.P.S.</v>
          </cell>
        </row>
        <row r="2511">
          <cell r="C2511">
            <v>73595616</v>
          </cell>
          <cell r="D2511" t="str">
            <v>LICONA MONSALVE YOMBEIRO</v>
          </cell>
          <cell r="E2511" t="str">
            <v>OPERADOR DE BUSETÓN</v>
          </cell>
          <cell r="G2511" t="str">
            <v>X</v>
          </cell>
          <cell r="M2511" t="str">
            <v>ENFERMEDAD GENERAL</v>
          </cell>
          <cell r="N2511">
            <v>76302888</v>
          </cell>
          <cell r="O2511" t="str">
            <v>SALUD TOTAL E.P.S.</v>
          </cell>
        </row>
        <row r="2512">
          <cell r="C2512">
            <v>7921969</v>
          </cell>
          <cell r="D2512" t="str">
            <v>LEON RODRIGUEZ LEONAR</v>
          </cell>
          <cell r="E2512" t="str">
            <v>OPERADOR DE PADRÓN</v>
          </cell>
          <cell r="G2512" t="str">
            <v>X</v>
          </cell>
          <cell r="M2512" t="str">
            <v>ENFERMEDAD GENERAL</v>
          </cell>
          <cell r="N2512">
            <v>182416024</v>
          </cell>
          <cell r="O2512" t="str">
            <v>SALUD TOTAL E.P.S.</v>
          </cell>
        </row>
        <row r="2513">
          <cell r="C2513">
            <v>7921969</v>
          </cell>
          <cell r="D2513" t="str">
            <v>LEON RODRIGUEZ LEONAR</v>
          </cell>
          <cell r="E2513" t="str">
            <v>OPERADOR DE PADRÓN</v>
          </cell>
          <cell r="G2513" t="str">
            <v>X</v>
          </cell>
          <cell r="M2513" t="str">
            <v>ENFERMEDAD GENERAL</v>
          </cell>
          <cell r="N2513">
            <v>179254093</v>
          </cell>
          <cell r="O2513" t="str">
            <v>SALUD TOTAL E.P.S.</v>
          </cell>
        </row>
        <row r="2514">
          <cell r="C2514">
            <v>7921969</v>
          </cell>
          <cell r="D2514" t="str">
            <v>LEON RODRIGUEZ LEONAR</v>
          </cell>
          <cell r="E2514" t="str">
            <v>OPERADOR DE PADRÓN</v>
          </cell>
          <cell r="G2514" t="str">
            <v>X</v>
          </cell>
          <cell r="M2514" t="str">
            <v>ENFERMEDAD GENERAL</v>
          </cell>
          <cell r="N2514">
            <v>177006639</v>
          </cell>
          <cell r="O2514" t="str">
            <v>SALUD TOTAL E.P.S.</v>
          </cell>
        </row>
        <row r="2515">
          <cell r="C2515">
            <v>7921969</v>
          </cell>
          <cell r="D2515" t="str">
            <v>LEON RODRIGUEZ LEONAR</v>
          </cell>
          <cell r="E2515" t="str">
            <v>OPERADOR DE PADRÓN</v>
          </cell>
          <cell r="H2515" t="str">
            <v>X</v>
          </cell>
          <cell r="M2515" t="str">
            <v>LICENCIA DE PATERNIDAD</v>
          </cell>
          <cell r="N2515" t="str">
            <v>NT</v>
          </cell>
          <cell r="O2515" t="str">
            <v>SALUD TOTAL E.P.S.</v>
          </cell>
        </row>
        <row r="2516">
          <cell r="C2516">
            <v>7921969</v>
          </cell>
          <cell r="D2516" t="str">
            <v>LEON RODRIGUEZ LEONAR</v>
          </cell>
          <cell r="E2516" t="str">
            <v>OPERADOR DE PADRÓN</v>
          </cell>
          <cell r="G2516" t="str">
            <v>X</v>
          </cell>
          <cell r="M2516" t="str">
            <v>ENFERMEDAD GENERAL</v>
          </cell>
          <cell r="N2516">
            <v>7094472</v>
          </cell>
          <cell r="O2516" t="str">
            <v>SALUD TOTAL E.P.S.</v>
          </cell>
        </row>
        <row r="2517">
          <cell r="C2517">
            <v>7921969</v>
          </cell>
          <cell r="D2517" t="str">
            <v>LEON RODRIGUEZ LEONAR</v>
          </cell>
          <cell r="E2517" t="str">
            <v>OPERADOR DE PADRÓN</v>
          </cell>
          <cell r="G2517" t="str">
            <v>X</v>
          </cell>
          <cell r="M2517" t="str">
            <v>ENFERMEDAD GENERAL</v>
          </cell>
          <cell r="N2517">
            <v>6650371</v>
          </cell>
          <cell r="O2517" t="str">
            <v>SALUD TOTAL E.P.S.</v>
          </cell>
        </row>
        <row r="2518">
          <cell r="C2518">
            <v>7921969</v>
          </cell>
          <cell r="D2518" t="str">
            <v>LEON RODRIGUEZ LEONAR</v>
          </cell>
          <cell r="E2518" t="str">
            <v>OPERADOR DE PADRÓN</v>
          </cell>
          <cell r="G2518" t="str">
            <v>X</v>
          </cell>
          <cell r="M2518" t="str">
            <v>ENFERMEDAD GENERAL</v>
          </cell>
          <cell r="N2518">
            <v>4749641</v>
          </cell>
          <cell r="O2518" t="str">
            <v>SALUD TOTAL E.P.S.</v>
          </cell>
        </row>
        <row r="2519">
          <cell r="C2519">
            <v>7921969</v>
          </cell>
          <cell r="D2519" t="str">
            <v>LEON RODRIGUEZ LEONAR</v>
          </cell>
          <cell r="E2519" t="str">
            <v>OPERADOR DE PADRÓN</v>
          </cell>
          <cell r="G2519" t="str">
            <v>X</v>
          </cell>
          <cell r="M2519" t="str">
            <v>ENFERMEDAD GENERAL</v>
          </cell>
          <cell r="N2519">
            <v>7476374</v>
          </cell>
          <cell r="O2519" t="str">
            <v>SALUD TOTAL E.P.S.</v>
          </cell>
        </row>
        <row r="2520">
          <cell r="C2520">
            <v>7921969</v>
          </cell>
          <cell r="D2520" t="str">
            <v>LEON RODRIGUEZ LEONAR</v>
          </cell>
          <cell r="E2520" t="str">
            <v>OPERADOR DE PADRÓN</v>
          </cell>
          <cell r="G2520" t="str">
            <v>X</v>
          </cell>
          <cell r="M2520" t="str">
            <v>ENFERMEDAD GENERAL</v>
          </cell>
          <cell r="N2520">
            <v>2479868</v>
          </cell>
          <cell r="O2520" t="str">
            <v>SALUD TOTAL E.P.S.</v>
          </cell>
        </row>
        <row r="2521">
          <cell r="C2521">
            <v>7921969</v>
          </cell>
          <cell r="D2521" t="str">
            <v>LEON RODRIGUEZ LEONAR</v>
          </cell>
          <cell r="E2521" t="str">
            <v>OPERADOR DE PADRÓN</v>
          </cell>
          <cell r="G2521" t="str">
            <v>X</v>
          </cell>
          <cell r="M2521" t="str">
            <v>ENFERMEDAD GENERAL</v>
          </cell>
          <cell r="N2521">
            <v>9648497</v>
          </cell>
          <cell r="O2521" t="str">
            <v>SALUD TOTAL E.P.S.</v>
          </cell>
        </row>
        <row r="2522">
          <cell r="C2522">
            <v>7921969</v>
          </cell>
          <cell r="D2522" t="str">
            <v>LEON RODRIGUEZ LEONAR</v>
          </cell>
          <cell r="E2522" t="str">
            <v>OPERADOR DE PADRÓN</v>
          </cell>
          <cell r="G2522" t="str">
            <v>X</v>
          </cell>
          <cell r="M2522" t="str">
            <v>ENFERMEDAD GENERAL</v>
          </cell>
          <cell r="N2522">
            <v>5471799</v>
          </cell>
          <cell r="O2522" t="str">
            <v>SALUD TOTAL E.P.S.</v>
          </cell>
        </row>
        <row r="2523">
          <cell r="C2523">
            <v>7921969</v>
          </cell>
          <cell r="D2523" t="str">
            <v>LEON RODRIGUEZ LEONAR</v>
          </cell>
          <cell r="E2523" t="str">
            <v>OPERADOR DE PADRÓN</v>
          </cell>
          <cell r="G2523" t="str">
            <v>X</v>
          </cell>
          <cell r="M2523" t="str">
            <v>ENFERMEDAD GENERAL</v>
          </cell>
          <cell r="N2523">
            <v>1789325</v>
          </cell>
          <cell r="O2523" t="str">
            <v>SALUD TOTAL E.P.S.</v>
          </cell>
        </row>
        <row r="2524">
          <cell r="C2524">
            <v>7921969</v>
          </cell>
          <cell r="D2524" t="str">
            <v>LEON RODRIGUEZ LEONAR</v>
          </cell>
          <cell r="E2524" t="str">
            <v>OPERADOR DE PADRÓN</v>
          </cell>
          <cell r="G2524" t="str">
            <v>X</v>
          </cell>
          <cell r="M2524" t="str">
            <v>ENFERMEDAD GENERAL</v>
          </cell>
          <cell r="N2524">
            <v>1797922</v>
          </cell>
          <cell r="O2524" t="str">
            <v>SALUD TOTAL E.P.S.</v>
          </cell>
        </row>
        <row r="2525">
          <cell r="C2525">
            <v>7921969</v>
          </cell>
          <cell r="D2525" t="str">
            <v>LEON RODRIGUEZ LEONAR</v>
          </cell>
          <cell r="E2525" t="str">
            <v>OPERADOR DE PADRÓN</v>
          </cell>
          <cell r="G2525" t="str">
            <v>X</v>
          </cell>
          <cell r="M2525" t="str">
            <v>ENFERMEDAD GENERAL</v>
          </cell>
          <cell r="N2525">
            <v>2312618</v>
          </cell>
          <cell r="O2525" t="str">
            <v>SALUD TOTAL E.P.S.</v>
          </cell>
        </row>
        <row r="2526">
          <cell r="C2526">
            <v>7921969</v>
          </cell>
          <cell r="D2526" t="str">
            <v>LEON RODRIGUEZ LEONAR</v>
          </cell>
          <cell r="E2526" t="str">
            <v>OPERADOR DE PADRÓN</v>
          </cell>
          <cell r="G2526" t="str">
            <v>X</v>
          </cell>
          <cell r="M2526" t="str">
            <v>ENFERMEDAD GENERAL</v>
          </cell>
          <cell r="N2526">
            <v>2125680</v>
          </cell>
          <cell r="O2526" t="str">
            <v>SALUD TOTAL E.P.S.</v>
          </cell>
        </row>
        <row r="2527">
          <cell r="C2527">
            <v>7921969</v>
          </cell>
          <cell r="D2527" t="str">
            <v>LEON RODRIGUEZ LEONAR</v>
          </cell>
          <cell r="E2527" t="str">
            <v>OPERADOR DE PADRÓN</v>
          </cell>
          <cell r="G2527" t="str">
            <v>X</v>
          </cell>
          <cell r="M2527" t="str">
            <v>ENFERMEDAD GENERAL</v>
          </cell>
          <cell r="N2527">
            <v>2210975</v>
          </cell>
          <cell r="O2527" t="str">
            <v>SALUD TOTAL E.P.S.</v>
          </cell>
        </row>
        <row r="2528">
          <cell r="C2528">
            <v>7921969</v>
          </cell>
          <cell r="D2528" t="str">
            <v>LEON RODRIGUEZ LEONAR</v>
          </cell>
          <cell r="E2528" t="str">
            <v>OPERADOR DE PADRÓN</v>
          </cell>
          <cell r="G2528" t="str">
            <v>X</v>
          </cell>
          <cell r="M2528" t="str">
            <v>ENFERMEDAD GENERAL</v>
          </cell>
          <cell r="N2528" t="str">
            <v>NT</v>
          </cell>
          <cell r="O2528" t="str">
            <v>SALUD TOTAL E.P.S.</v>
          </cell>
        </row>
        <row r="2529">
          <cell r="C2529">
            <v>7921969</v>
          </cell>
          <cell r="D2529" t="str">
            <v>LEON RODRIGUEZ LEONAR</v>
          </cell>
          <cell r="E2529" t="str">
            <v>OPERADOR DE PADRÓN</v>
          </cell>
          <cell r="G2529" t="str">
            <v>X</v>
          </cell>
          <cell r="M2529" t="str">
            <v>ENFERMEDAD GENERAL</v>
          </cell>
          <cell r="N2529" t="str">
            <v>NT</v>
          </cell>
          <cell r="O2529" t="str">
            <v>SALUD TOTAL E.P.S.</v>
          </cell>
        </row>
        <row r="2530">
          <cell r="C2530">
            <v>7921969</v>
          </cell>
          <cell r="D2530" t="str">
            <v>LEON RODRIGUEZ LEONAR</v>
          </cell>
          <cell r="E2530" t="str">
            <v>OPERADOR DE PADRÓN</v>
          </cell>
          <cell r="G2530" t="str">
            <v>X</v>
          </cell>
          <cell r="M2530" t="str">
            <v>ENFERMEDAD GENERAL</v>
          </cell>
          <cell r="N2530">
            <v>2834177</v>
          </cell>
          <cell r="O2530" t="str">
            <v>SALUD TOTAL E.P.S.</v>
          </cell>
        </row>
        <row r="2531">
          <cell r="C2531">
            <v>7921969</v>
          </cell>
          <cell r="D2531" t="str">
            <v>LEON RODRIGUEZ LEONAR</v>
          </cell>
          <cell r="E2531" t="str">
            <v>OPERADOR DE PADRÓN</v>
          </cell>
          <cell r="G2531" t="str">
            <v>X</v>
          </cell>
          <cell r="M2531" t="str">
            <v>ENFERMEDAD GENERAL</v>
          </cell>
          <cell r="N2531">
            <v>3046336</v>
          </cell>
          <cell r="O2531" t="str">
            <v>SALUD TOTAL E.P.S.</v>
          </cell>
        </row>
        <row r="2532">
          <cell r="C2532">
            <v>7921969</v>
          </cell>
          <cell r="D2532" t="str">
            <v>LEON RODRIGUEZ LEONAR</v>
          </cell>
          <cell r="E2532" t="str">
            <v>OPERADOR DE PADRÓN</v>
          </cell>
          <cell r="G2532" t="str">
            <v>X</v>
          </cell>
          <cell r="M2532" t="str">
            <v>ENFERMEDAD GENERAL</v>
          </cell>
          <cell r="N2532">
            <v>5198774</v>
          </cell>
          <cell r="O2532" t="str">
            <v>SALUD TOTAL E.P.S.</v>
          </cell>
        </row>
        <row r="2533">
          <cell r="C2533">
            <v>7921969</v>
          </cell>
          <cell r="D2533" t="str">
            <v>LEON RODRIGUEZ LEONAR</v>
          </cell>
          <cell r="E2533" t="str">
            <v>OPERADOR DE PADRÓN</v>
          </cell>
          <cell r="G2533" t="str">
            <v>X</v>
          </cell>
          <cell r="M2533" t="str">
            <v>ENFERMEDAD GENERAL</v>
          </cell>
          <cell r="N2533">
            <v>67336353</v>
          </cell>
          <cell r="O2533" t="str">
            <v>SALUD TOTAL E.P.S.</v>
          </cell>
        </row>
        <row r="2534">
          <cell r="C2534">
            <v>7921969</v>
          </cell>
          <cell r="D2534" t="str">
            <v>LEON RODRIGUEZ LEONAR</v>
          </cell>
          <cell r="E2534" t="str">
            <v>OPERADOR DE PADRÓN</v>
          </cell>
          <cell r="G2534" t="str">
            <v>X</v>
          </cell>
          <cell r="M2534" t="str">
            <v>ENFERMEDAD GENERAL</v>
          </cell>
          <cell r="N2534">
            <v>5816339</v>
          </cell>
          <cell r="O2534" t="str">
            <v>SANITAS E.P.S</v>
          </cell>
        </row>
        <row r="2535">
          <cell r="C2535">
            <v>7921969</v>
          </cell>
          <cell r="D2535" t="str">
            <v>LEON RODRIGUEZ LEONAR</v>
          </cell>
          <cell r="E2535" t="str">
            <v>OPERADOR DE PADRÓN</v>
          </cell>
          <cell r="G2535" t="str">
            <v>X</v>
          </cell>
          <cell r="M2535" t="str">
            <v>ENFERMEDAD GENERAL</v>
          </cell>
          <cell r="N2535">
            <v>5878835</v>
          </cell>
          <cell r="O2535" t="str">
            <v>SANITAS E.P.S</v>
          </cell>
        </row>
        <row r="2536">
          <cell r="C2536">
            <v>7921969</v>
          </cell>
          <cell r="D2536" t="str">
            <v>LEON RODRIGUEZ LEONAR</v>
          </cell>
          <cell r="E2536" t="str">
            <v>OPERADOR DE PADRÓN</v>
          </cell>
          <cell r="G2536" t="str">
            <v>X</v>
          </cell>
          <cell r="M2536" t="str">
            <v>ENFERMEDAD GENERAL</v>
          </cell>
          <cell r="N2536">
            <v>6014129</v>
          </cell>
          <cell r="O2536" t="str">
            <v>SANITAS E.P.S</v>
          </cell>
        </row>
        <row r="2537">
          <cell r="C2537">
            <v>7921969</v>
          </cell>
          <cell r="D2537" t="str">
            <v>LEON RODRIGUEZ LEONAR</v>
          </cell>
          <cell r="E2537" t="str">
            <v>OPERADOR DE PADRÓN</v>
          </cell>
          <cell r="G2537" t="str">
            <v>X</v>
          </cell>
          <cell r="M2537" t="str">
            <v>ENFERMEDAD GENERAL</v>
          </cell>
          <cell r="N2537">
            <v>6184846</v>
          </cell>
          <cell r="O2537" t="str">
            <v>SANITAS E.P.S</v>
          </cell>
        </row>
        <row r="2538">
          <cell r="C2538">
            <v>7921969</v>
          </cell>
          <cell r="D2538" t="str">
            <v>LEON RODRIGUEZ LEONAR</v>
          </cell>
          <cell r="E2538" t="str">
            <v>OPERADOR DE PADRÓN</v>
          </cell>
          <cell r="G2538" t="str">
            <v>X</v>
          </cell>
          <cell r="M2538" t="str">
            <v>ENFERMEDAD GENERAL</v>
          </cell>
          <cell r="N2538">
            <v>6272372</v>
          </cell>
          <cell r="O2538" t="str">
            <v>SANITAS E.P.S</v>
          </cell>
        </row>
        <row r="2539">
          <cell r="C2539">
            <v>7921969</v>
          </cell>
          <cell r="D2539" t="str">
            <v>LEON RODRIGUEZ LEONAR</v>
          </cell>
          <cell r="E2539" t="str">
            <v>OPERADOR DE PADRÓN</v>
          </cell>
          <cell r="G2539" t="str">
            <v>X</v>
          </cell>
          <cell r="M2539" t="str">
            <v>ENFERMEDAD GENERAL</v>
          </cell>
          <cell r="N2539">
            <v>6324267</v>
          </cell>
          <cell r="O2539" t="str">
            <v>SANITAS E.P.S</v>
          </cell>
        </row>
        <row r="2540">
          <cell r="C2540">
            <v>7921969</v>
          </cell>
          <cell r="D2540" t="str">
            <v>LEON RODRIGUEZ LEONAR</v>
          </cell>
          <cell r="E2540" t="str">
            <v>OPERADOR DE PADRÓN</v>
          </cell>
          <cell r="G2540" t="str">
            <v>X</v>
          </cell>
          <cell r="M2540" t="str">
            <v>ENFERMEDAD GENERAL</v>
          </cell>
          <cell r="N2540" t="str">
            <v>NT</v>
          </cell>
          <cell r="O2540" t="str">
            <v>SANITAS E.P.S</v>
          </cell>
        </row>
        <row r="2541">
          <cell r="C2541">
            <v>7921969</v>
          </cell>
          <cell r="D2541" t="str">
            <v>LEON RODRIGUEZ LEONAR</v>
          </cell>
          <cell r="E2541" t="str">
            <v>OPERADOR DE PADRÓN</v>
          </cell>
          <cell r="G2541" t="str">
            <v>X</v>
          </cell>
          <cell r="M2541" t="str">
            <v>ENFERMEDAD GENERAL</v>
          </cell>
          <cell r="N2541" t="str">
            <v>NT</v>
          </cell>
          <cell r="O2541" t="str">
            <v>SANITAS E.P.S</v>
          </cell>
        </row>
        <row r="2542">
          <cell r="C2542">
            <v>7921969</v>
          </cell>
          <cell r="D2542" t="str">
            <v>LEON RODRIGUEZ LEONAR</v>
          </cell>
          <cell r="E2542" t="str">
            <v>OPERADOR DE PADRÓN</v>
          </cell>
          <cell r="G2542" t="str">
            <v>X</v>
          </cell>
          <cell r="M2542" t="str">
            <v>ENFERMEDAD GENERAL</v>
          </cell>
          <cell r="N2542" t="str">
            <v>NT</v>
          </cell>
          <cell r="O2542" t="str">
            <v>SANITAS E.P.S</v>
          </cell>
        </row>
        <row r="2543">
          <cell r="C2543">
            <v>7921969</v>
          </cell>
          <cell r="D2543" t="str">
            <v>LEON RODRIGUEZ LEONAR</v>
          </cell>
          <cell r="E2543" t="str">
            <v>OPERADOR DE PADRÓN</v>
          </cell>
          <cell r="F2543" t="str">
            <v>X</v>
          </cell>
          <cell r="M2543" t="str">
            <v>ACCIDENTE DE TRABAJO</v>
          </cell>
          <cell r="N2543">
            <v>36377</v>
          </cell>
          <cell r="O2543" t="str">
            <v>ARL SURA</v>
          </cell>
        </row>
        <row r="2544">
          <cell r="C2544">
            <v>7921969</v>
          </cell>
          <cell r="D2544" t="str">
            <v>LEON RODRIGUEZ LEONAR</v>
          </cell>
          <cell r="E2544" t="str">
            <v>OPERADOR DE PADRÓN</v>
          </cell>
          <cell r="G2544" t="str">
            <v>X</v>
          </cell>
          <cell r="M2544" t="str">
            <v>ENFERMEDAD GENERAL</v>
          </cell>
          <cell r="N2544">
            <v>6798051</v>
          </cell>
          <cell r="O2544" t="str">
            <v>SANITAS E.P.S</v>
          </cell>
        </row>
        <row r="2545">
          <cell r="C2545">
            <v>7921969</v>
          </cell>
          <cell r="D2545" t="str">
            <v>LEON RODRIGUEZ LEONAR</v>
          </cell>
          <cell r="E2545" t="str">
            <v>OPERADOR DE PADRÓN</v>
          </cell>
          <cell r="G2545" t="str">
            <v>X</v>
          </cell>
          <cell r="M2545" t="str">
            <v>ENFERMEDAD GENERAL</v>
          </cell>
          <cell r="N2545" t="str">
            <v>NT</v>
          </cell>
          <cell r="O2545" t="str">
            <v>SANITAS E.P.S</v>
          </cell>
        </row>
        <row r="2546">
          <cell r="C2546">
            <v>7921969</v>
          </cell>
          <cell r="D2546" t="str">
            <v>LEON RODRIGUEZ LEONAR</v>
          </cell>
          <cell r="E2546" t="str">
            <v>OPERADOR DE PADRÓN</v>
          </cell>
          <cell r="G2546" t="str">
            <v>X</v>
          </cell>
          <cell r="M2546" t="str">
            <v>ENFERMEDAD GENERAL</v>
          </cell>
          <cell r="N2546" t="str">
            <v>NT</v>
          </cell>
          <cell r="O2546" t="str">
            <v>SANITAS E.P.S</v>
          </cell>
        </row>
        <row r="2547">
          <cell r="C2547">
            <v>7921969</v>
          </cell>
          <cell r="D2547" t="str">
            <v>LEON RODRIGUEZ LEONAR</v>
          </cell>
          <cell r="E2547" t="str">
            <v>OPERADOR DE PADRÓN</v>
          </cell>
          <cell r="G2547" t="str">
            <v>X</v>
          </cell>
          <cell r="M2547" t="str">
            <v>ENFERMEDAD GENERAL</v>
          </cell>
          <cell r="N2547" t="str">
            <v>NT</v>
          </cell>
          <cell r="O2547" t="str">
            <v>SANITAS E.P.S</v>
          </cell>
        </row>
        <row r="2548">
          <cell r="C2548">
            <v>7921969</v>
          </cell>
          <cell r="D2548" t="str">
            <v>LEON RODRIGUEZ LEONAR</v>
          </cell>
          <cell r="E2548" t="str">
            <v>OPERADOR DE PADRÓN</v>
          </cell>
          <cell r="G2548" t="str">
            <v>X</v>
          </cell>
          <cell r="M2548" t="str">
            <v>ENFERMEDAD GENERAL</v>
          </cell>
          <cell r="N2548" t="str">
            <v>NT</v>
          </cell>
          <cell r="O2548" t="str">
            <v>SANITAS E.P.S</v>
          </cell>
        </row>
        <row r="2549">
          <cell r="C2549">
            <v>7921969</v>
          </cell>
          <cell r="D2549" t="str">
            <v>LEON RODRIGUEZ LEONAR</v>
          </cell>
          <cell r="E2549" t="str">
            <v>OPERADOR DE PADRÓN</v>
          </cell>
          <cell r="G2549" t="str">
            <v>X</v>
          </cell>
          <cell r="M2549" t="str">
            <v>ENFERMEDAD GENERAL</v>
          </cell>
          <cell r="N2549" t="str">
            <v>NT</v>
          </cell>
          <cell r="O2549" t="str">
            <v>SANITAS E.P.S</v>
          </cell>
        </row>
        <row r="2550">
          <cell r="C2550">
            <v>7921969</v>
          </cell>
          <cell r="D2550" t="str">
            <v>LEON RODRIGUEZ LEONAR</v>
          </cell>
          <cell r="E2550" t="str">
            <v>OPERADOR DE PADRÓN</v>
          </cell>
          <cell r="G2550" t="str">
            <v>X</v>
          </cell>
          <cell r="M2550" t="str">
            <v>ENFERMEDAD GENERAL</v>
          </cell>
          <cell r="N2550">
            <v>7090651</v>
          </cell>
          <cell r="O2550" t="str">
            <v>SANITAS E.P.S</v>
          </cell>
        </row>
        <row r="2551">
          <cell r="C2551">
            <v>7921969</v>
          </cell>
          <cell r="D2551" t="str">
            <v>LEON RODRIGUEZ LEONAR</v>
          </cell>
          <cell r="E2551" t="str">
            <v>OPERADOR DE PADRÓN</v>
          </cell>
          <cell r="G2551" t="str">
            <v>x</v>
          </cell>
          <cell r="M2551" t="str">
            <v>ENFERMEDAD GENERAL</v>
          </cell>
          <cell r="N2551" t="str">
            <v>NT</v>
          </cell>
          <cell r="O2551" t="str">
            <v>SANITAS E.P.S</v>
          </cell>
        </row>
        <row r="2552">
          <cell r="C2552">
            <v>7921969</v>
          </cell>
          <cell r="D2552" t="str">
            <v>LEON RODRIGUEZ LEONAR</v>
          </cell>
          <cell r="E2552" t="str">
            <v>OPERADOR DE PADRÓN</v>
          </cell>
          <cell r="G2552" t="str">
            <v>X</v>
          </cell>
          <cell r="M2552" t="str">
            <v>ENFERMEDAD GENERAL</v>
          </cell>
          <cell r="N2552">
            <v>7227500</v>
          </cell>
          <cell r="O2552" t="str">
            <v>SANITAS E.P.S</v>
          </cell>
        </row>
        <row r="2553">
          <cell r="C2553">
            <v>7921969</v>
          </cell>
          <cell r="D2553" t="str">
            <v>LEON RODRIGUEZ LEONAR</v>
          </cell>
          <cell r="E2553" t="str">
            <v>OPERADOR DE PADRÓN</v>
          </cell>
          <cell r="G2553" t="str">
            <v>X</v>
          </cell>
          <cell r="M2553" t="str">
            <v>ENFERMEDAD GENERAL</v>
          </cell>
          <cell r="N2553" t="str">
            <v>NT</v>
          </cell>
          <cell r="O2553" t="str">
            <v>SANITAS E.P.S</v>
          </cell>
        </row>
        <row r="2554">
          <cell r="C2554">
            <v>7921969</v>
          </cell>
          <cell r="D2554" t="str">
            <v>LEON RODRIGUEZ LEONAR</v>
          </cell>
          <cell r="E2554" t="str">
            <v>OPERADOR DE PADRÓN</v>
          </cell>
          <cell r="G2554" t="str">
            <v>X</v>
          </cell>
          <cell r="M2554" t="str">
            <v>ENFERMEDAD GENERAL</v>
          </cell>
          <cell r="N2554">
            <v>7288666</v>
          </cell>
          <cell r="O2554" t="str">
            <v>SANITAS E.P.S</v>
          </cell>
        </row>
        <row r="2555">
          <cell r="C2555">
            <v>92130906</v>
          </cell>
          <cell r="D2555" t="str">
            <v>LEGUIA VARGAS ROSARIO MANUEL</v>
          </cell>
          <cell r="E2555" t="str">
            <v>OPERADOR DE BUSETÓN</v>
          </cell>
          <cell r="G2555" t="str">
            <v>X</v>
          </cell>
          <cell r="M2555" t="str">
            <v>ENFERMEDAD GENERAL</v>
          </cell>
          <cell r="N2555" t="str">
            <v>NT</v>
          </cell>
          <cell r="O2555" t="str">
            <v>CAPRECOM</v>
          </cell>
        </row>
        <row r="2556">
          <cell r="C2556">
            <v>3811337</v>
          </cell>
          <cell r="D2556" t="str">
            <v>LARA OROZCO ALEXANDER</v>
          </cell>
          <cell r="E2556" t="str">
            <v>OPERADOR DE PADRÓN</v>
          </cell>
          <cell r="G2556" t="str">
            <v>X</v>
          </cell>
          <cell r="M2556" t="str">
            <v>ENFERMEDAD GENERAL</v>
          </cell>
          <cell r="N2556">
            <v>36670</v>
          </cell>
          <cell r="O2556" t="str">
            <v>EPS MUTUAL SER</v>
          </cell>
        </row>
        <row r="2557">
          <cell r="C2557">
            <v>3811337</v>
          </cell>
          <cell r="D2557" t="str">
            <v>LARA OROZCO ALEXANDER</v>
          </cell>
          <cell r="E2557" t="str">
            <v>OPERADOR DE PADRÓN</v>
          </cell>
          <cell r="G2557" t="str">
            <v>X</v>
          </cell>
          <cell r="M2557" t="str">
            <v>ENFERMEDAD GENERAL</v>
          </cell>
          <cell r="N2557">
            <v>1782072</v>
          </cell>
          <cell r="O2557" t="str">
            <v>EPS MUTUAL SER</v>
          </cell>
        </row>
        <row r="2558">
          <cell r="C2558">
            <v>3811337</v>
          </cell>
          <cell r="D2558" t="str">
            <v>LARA OROZCO ALEXANDER</v>
          </cell>
          <cell r="E2558" t="str">
            <v>OPERADOR DE PADRÓN</v>
          </cell>
          <cell r="G2558" t="str">
            <v>X</v>
          </cell>
          <cell r="M2558" t="str">
            <v>ENFERMEDAD GENERAL</v>
          </cell>
          <cell r="N2558" t="str">
            <v>NT</v>
          </cell>
          <cell r="O2558" t="str">
            <v>EPS MUTUAL SER</v>
          </cell>
        </row>
        <row r="2559">
          <cell r="C2559">
            <v>3811337</v>
          </cell>
          <cell r="D2559" t="str">
            <v>LARA OROZCO ALEXANDER</v>
          </cell>
          <cell r="E2559" t="str">
            <v>OPERADOR DE PADRÓN</v>
          </cell>
          <cell r="G2559" t="str">
            <v>X</v>
          </cell>
          <cell r="M2559" t="str">
            <v>ENFERMEDAD GENERAL</v>
          </cell>
          <cell r="N2559" t="str">
            <v>NT</v>
          </cell>
          <cell r="O2559" t="str">
            <v>EPS MUTUAL SER</v>
          </cell>
        </row>
        <row r="2560">
          <cell r="C2560">
            <v>3811337</v>
          </cell>
          <cell r="D2560" t="str">
            <v>LARA OROZCO ALEXANDER</v>
          </cell>
          <cell r="E2560" t="str">
            <v>OPERADOR DE PADRÓN</v>
          </cell>
          <cell r="G2560" t="str">
            <v>X</v>
          </cell>
          <cell r="M2560" t="str">
            <v>ENFERMEDAD GENERAL</v>
          </cell>
          <cell r="N2560" t="str">
            <v>NT</v>
          </cell>
          <cell r="O2560" t="str">
            <v>EPS MUTUAL SER</v>
          </cell>
        </row>
        <row r="2561">
          <cell r="C2561">
            <v>3811337</v>
          </cell>
          <cell r="D2561" t="str">
            <v>LARA OROZCO ALEXANDER</v>
          </cell>
          <cell r="E2561" t="str">
            <v>OPERADOR DE PADRÓN</v>
          </cell>
          <cell r="G2561" t="str">
            <v>X</v>
          </cell>
          <cell r="M2561" t="str">
            <v>ENFERMEDAD GENERAL</v>
          </cell>
          <cell r="N2561" t="str">
            <v>NT</v>
          </cell>
          <cell r="O2561" t="str">
            <v>EPS MUTUAL SER</v>
          </cell>
        </row>
        <row r="2562">
          <cell r="C2562">
            <v>3811337</v>
          </cell>
          <cell r="D2562" t="str">
            <v>LARA OROZCO ALEXANDER</v>
          </cell>
          <cell r="E2562" t="str">
            <v>OPERADOR DE PADRÓN</v>
          </cell>
          <cell r="G2562" t="str">
            <v>X</v>
          </cell>
          <cell r="M2562" t="str">
            <v>ENFERMEDAD GENERAL</v>
          </cell>
          <cell r="N2562" t="str">
            <v>N/T</v>
          </cell>
          <cell r="O2562" t="str">
            <v>EPS MUTUAL SER</v>
          </cell>
        </row>
        <row r="2563">
          <cell r="C2563">
            <v>3811337</v>
          </cell>
          <cell r="D2563" t="str">
            <v>LARA OROZCO ALEXANDER</v>
          </cell>
          <cell r="E2563" t="str">
            <v>OPERADOR DE PADRÓN</v>
          </cell>
          <cell r="G2563" t="str">
            <v>X</v>
          </cell>
          <cell r="M2563" t="str">
            <v>ENFERMEDAD GENERAL</v>
          </cell>
          <cell r="N2563" t="str">
            <v>N/T</v>
          </cell>
          <cell r="O2563" t="str">
            <v>EPS MUTUAL SER</v>
          </cell>
        </row>
        <row r="2564">
          <cell r="C2564">
            <v>3811337</v>
          </cell>
          <cell r="D2564" t="str">
            <v>LARA OROZCO ALEXANDER</v>
          </cell>
          <cell r="E2564" t="str">
            <v>OPERADOR DE PADRÓN</v>
          </cell>
          <cell r="G2564" t="str">
            <v>X</v>
          </cell>
          <cell r="M2564" t="str">
            <v>ENFERMEDAD GENERAL</v>
          </cell>
          <cell r="N2564" t="str">
            <v>NT</v>
          </cell>
          <cell r="O2564" t="str">
            <v>EPS MUTUAL SER</v>
          </cell>
        </row>
        <row r="2565">
          <cell r="C2565">
            <v>3811337</v>
          </cell>
          <cell r="D2565" t="str">
            <v>LARA OROZCO ALEXANDER</v>
          </cell>
          <cell r="E2565" t="str">
            <v>OPERADOR DE PADRÓN</v>
          </cell>
          <cell r="G2565" t="str">
            <v>X</v>
          </cell>
          <cell r="M2565" t="str">
            <v>ENFERMEDAD GENERAL</v>
          </cell>
          <cell r="N2565" t="str">
            <v>NT</v>
          </cell>
          <cell r="O2565" t="str">
            <v>EPS MUTUAL SER</v>
          </cell>
        </row>
        <row r="2566">
          <cell r="C2566">
            <v>3811337</v>
          </cell>
          <cell r="D2566" t="str">
            <v>LARA OROZCO ALEXANDER</v>
          </cell>
          <cell r="E2566" t="str">
            <v>OPERADOR DE PADRÓN</v>
          </cell>
          <cell r="G2566" t="str">
            <v>X</v>
          </cell>
          <cell r="M2566" t="str">
            <v>ENFERMEDAD GENERAL</v>
          </cell>
          <cell r="N2566" t="str">
            <v>NT</v>
          </cell>
          <cell r="O2566" t="str">
            <v>EPS MUTUAL SER</v>
          </cell>
        </row>
        <row r="2567">
          <cell r="C2567">
            <v>3811337</v>
          </cell>
          <cell r="D2567" t="str">
            <v>LARA OROZCO ALEXANDER</v>
          </cell>
          <cell r="E2567" t="str">
            <v>OPERADOR DE PADRÓN</v>
          </cell>
          <cell r="G2567" t="str">
            <v>X</v>
          </cell>
          <cell r="M2567" t="str">
            <v>ENFERMEDAD GENERAL</v>
          </cell>
          <cell r="N2567" t="str">
            <v>NT</v>
          </cell>
          <cell r="O2567" t="str">
            <v>EPS MUTUAL SER</v>
          </cell>
        </row>
        <row r="2568">
          <cell r="C2568">
            <v>3811337</v>
          </cell>
          <cell r="D2568" t="str">
            <v>LARA OROZCO ALEXANDER</v>
          </cell>
          <cell r="E2568" t="str">
            <v>OPERADOR DE PADRÓN</v>
          </cell>
          <cell r="G2568" t="str">
            <v>X</v>
          </cell>
          <cell r="M2568" t="str">
            <v>ENFERMEDAD GENERAL</v>
          </cell>
          <cell r="N2568" t="str">
            <v>NT</v>
          </cell>
          <cell r="O2568" t="str">
            <v>EPS MUTUAL SER</v>
          </cell>
        </row>
        <row r="2569">
          <cell r="C2569">
            <v>3811337</v>
          </cell>
          <cell r="D2569" t="str">
            <v>LARA OROZCO ALEXANDER</v>
          </cell>
          <cell r="E2569" t="str">
            <v>OPERADOR DE PADRÓN</v>
          </cell>
          <cell r="G2569" t="str">
            <v>X</v>
          </cell>
          <cell r="M2569" t="str">
            <v>ENFERMEDAD GENERAL</v>
          </cell>
          <cell r="N2569">
            <v>56642</v>
          </cell>
          <cell r="O2569" t="str">
            <v>EPS MUTUAL SER</v>
          </cell>
        </row>
        <row r="2570">
          <cell r="C2570">
            <v>3811337</v>
          </cell>
          <cell r="D2570" t="str">
            <v>LARA OROZCO ALEXANDER</v>
          </cell>
          <cell r="E2570" t="str">
            <v>OPERADOR DE PADRÓN</v>
          </cell>
          <cell r="G2570" t="str">
            <v>X</v>
          </cell>
          <cell r="M2570" t="str">
            <v>ENFERMEDAD GENERAL</v>
          </cell>
          <cell r="N2570">
            <v>56642</v>
          </cell>
          <cell r="O2570" t="str">
            <v>EPS MUTUAL SER</v>
          </cell>
        </row>
        <row r="2571">
          <cell r="C2571">
            <v>3811337</v>
          </cell>
          <cell r="D2571" t="str">
            <v>LARA OROZCO ALEXANDER</v>
          </cell>
          <cell r="E2571" t="str">
            <v>OPERADOR DE PADRÓN</v>
          </cell>
          <cell r="G2571" t="str">
            <v>X</v>
          </cell>
          <cell r="M2571" t="str">
            <v>ENFERMEDAD GENERAL</v>
          </cell>
          <cell r="N2571">
            <v>12080</v>
          </cell>
          <cell r="O2571" t="str">
            <v>EPS MUTUAL SER</v>
          </cell>
        </row>
        <row r="2572">
          <cell r="C2572">
            <v>3811337</v>
          </cell>
          <cell r="D2572" t="str">
            <v>LARA OROZCO ALEXANDER</v>
          </cell>
          <cell r="E2572" t="str">
            <v>OPERADOR DE PADRÓN</v>
          </cell>
          <cell r="G2572" t="str">
            <v>X</v>
          </cell>
          <cell r="M2572" t="str">
            <v>ENFERMEDAD GENERAL</v>
          </cell>
          <cell r="N2572">
            <v>890400693</v>
          </cell>
          <cell r="O2572" t="str">
            <v>N/A</v>
          </cell>
        </row>
        <row r="2573">
          <cell r="C2573">
            <v>3811337</v>
          </cell>
          <cell r="D2573" t="str">
            <v>LARA OROZCO ALEXANDER</v>
          </cell>
          <cell r="E2573" t="str">
            <v>OPERADOR DE PADRÓN</v>
          </cell>
          <cell r="H2573" t="str">
            <v>X</v>
          </cell>
          <cell r="M2573" t="str">
            <v>LICENCIA DE PATERNIDAD</v>
          </cell>
          <cell r="N2573" t="str">
            <v>N/A</v>
          </cell>
          <cell r="O2573" t="str">
            <v>EPS MUTUAL SER</v>
          </cell>
        </row>
        <row r="2574">
          <cell r="C2574">
            <v>1050973843</v>
          </cell>
          <cell r="D2574" t="str">
            <v>LARA CUADRADO LUIS ANGEL</v>
          </cell>
          <cell r="E2574" t="str">
            <v>APRENDIZ SENA</v>
          </cell>
          <cell r="G2574" t="str">
            <v>X</v>
          </cell>
          <cell r="M2574" t="str">
            <v>ENFERMEDAD GENERAL</v>
          </cell>
          <cell r="N2574">
            <v>9096367</v>
          </cell>
          <cell r="O2574" t="str">
            <v>SALUD TOTAL E.P.S.</v>
          </cell>
        </row>
        <row r="2575">
          <cell r="C2575">
            <v>1050973843</v>
          </cell>
          <cell r="D2575" t="str">
            <v>LARA CUADRADO LUIS ANGEL</v>
          </cell>
          <cell r="E2575" t="str">
            <v>APRENDIZ SENA</v>
          </cell>
          <cell r="G2575" t="str">
            <v>X</v>
          </cell>
          <cell r="M2575" t="str">
            <v>ENFERMEDAD GENERAL</v>
          </cell>
          <cell r="N2575">
            <v>95117734</v>
          </cell>
          <cell r="O2575" t="str">
            <v>SALUD TOTAL E.P.S.</v>
          </cell>
        </row>
        <row r="2576">
          <cell r="C2576">
            <v>1020795520</v>
          </cell>
          <cell r="D2576" t="str">
            <v>LADRON DE GUEVARA JIMENEZ NICOLAS</v>
          </cell>
          <cell r="E2576" t="str">
            <v>PROFESIONAL DE PLANEACIÓN DE MANTENIMIENTO</v>
          </cell>
          <cell r="G2576" t="str">
            <v>X</v>
          </cell>
          <cell r="M2576" t="str">
            <v>ENFERMEDAD GENERAL</v>
          </cell>
          <cell r="N2576">
            <v>29878655</v>
          </cell>
          <cell r="O2576" t="str">
            <v>SURA E.P.S.</v>
          </cell>
        </row>
        <row r="2577">
          <cell r="C2577">
            <v>1020795520</v>
          </cell>
          <cell r="D2577" t="str">
            <v>LADRON DE GUEVARA JIMENEZ NICOLAS</v>
          </cell>
          <cell r="E2577" t="str">
            <v>PROFESIONAL DE PLANEACIÓN DE MANTENIMIENTO</v>
          </cell>
          <cell r="G2577" t="str">
            <v>X</v>
          </cell>
          <cell r="M2577" t="str">
            <v>ENFERMEDAD GENERAL</v>
          </cell>
          <cell r="N2577">
            <v>29888577</v>
          </cell>
          <cell r="O2577" t="str">
            <v>SURA E.P.S.</v>
          </cell>
        </row>
        <row r="2578">
          <cell r="C2578">
            <v>9145775</v>
          </cell>
          <cell r="D2578" t="str">
            <v>KELSEY CASTILLO OSCAR RAFAEL</v>
          </cell>
          <cell r="E2578" t="str">
            <v>OPERADOR DE BUSETÓN</v>
          </cell>
          <cell r="G2578" t="str">
            <v>X</v>
          </cell>
          <cell r="M2578" t="str">
            <v>ENFERMEDAD GENERAL</v>
          </cell>
          <cell r="N2578">
            <v>148514777</v>
          </cell>
          <cell r="O2578" t="str">
            <v>SALUD TOTAL E.P.S.</v>
          </cell>
        </row>
        <row r="2579">
          <cell r="C2579">
            <v>9145775</v>
          </cell>
          <cell r="D2579" t="str">
            <v>KELSEY CASTILLO OSCAR RAFAEL</v>
          </cell>
          <cell r="E2579" t="str">
            <v>OPERADOR DE BUSETÓN</v>
          </cell>
          <cell r="G2579" t="str">
            <v>X</v>
          </cell>
          <cell r="M2579" t="str">
            <v>ENFERMEDAD GENERAL</v>
          </cell>
          <cell r="N2579">
            <v>155173212</v>
          </cell>
          <cell r="O2579" t="str">
            <v>SALUD TOTAL E.P.S.</v>
          </cell>
        </row>
        <row r="2580">
          <cell r="C2580">
            <v>9145775</v>
          </cell>
          <cell r="D2580" t="str">
            <v>KELSEY CASTILLO OSCAR RAFAEL</v>
          </cell>
          <cell r="E2580" t="str">
            <v>OPERADOR DE BUSETÓN</v>
          </cell>
          <cell r="G2580" t="str">
            <v>x</v>
          </cell>
          <cell r="M2580" t="str">
            <v>ENFERMEDAD GENERAL</v>
          </cell>
          <cell r="N2580">
            <v>155267590</v>
          </cell>
          <cell r="O2580" t="str">
            <v>SALUD TOTAL E.P.S.</v>
          </cell>
        </row>
        <row r="2581">
          <cell r="C2581">
            <v>9145775</v>
          </cell>
          <cell r="D2581" t="str">
            <v>KELSEY CASTILLO OSCAR RAFAEL</v>
          </cell>
          <cell r="E2581" t="str">
            <v>OPERADOR DE BUSETÓN</v>
          </cell>
          <cell r="G2581" t="str">
            <v>x</v>
          </cell>
          <cell r="M2581" t="str">
            <v>ENFERMEDAD GENERAL</v>
          </cell>
          <cell r="N2581">
            <v>172087470</v>
          </cell>
          <cell r="O2581" t="str">
            <v>SALUD TOTAL E.P.S.</v>
          </cell>
        </row>
        <row r="2582">
          <cell r="C2582">
            <v>9145775</v>
          </cell>
          <cell r="D2582" t="str">
            <v>KELSEY CASTILLO OSCAR RAFAEL</v>
          </cell>
          <cell r="E2582" t="str">
            <v>OPERADOR DE BUSETÓN</v>
          </cell>
          <cell r="G2582" t="str">
            <v>X</v>
          </cell>
          <cell r="M2582" t="str">
            <v>ENFERMEDAD GENERAL</v>
          </cell>
          <cell r="O2582" t="str">
            <v>SALUD TOTAL E.P.S.</v>
          </cell>
        </row>
        <row r="2583">
          <cell r="C2583">
            <v>9145775</v>
          </cell>
          <cell r="D2583" t="str">
            <v>KELSEY CASTILLO OSCAR RAFAEL</v>
          </cell>
          <cell r="E2583" t="str">
            <v>OPERADOR DE BUSETÓN</v>
          </cell>
          <cell r="G2583" t="str">
            <v>X</v>
          </cell>
          <cell r="M2583" t="str">
            <v>ENFERMEDAD GENERAL</v>
          </cell>
          <cell r="O2583" t="str">
            <v>SALUD TOTAL E.P.S.</v>
          </cell>
        </row>
        <row r="2584">
          <cell r="C2584">
            <v>9145775</v>
          </cell>
          <cell r="D2584" t="str">
            <v>KELSEY CASTILLO OSCAR RAFAEL</v>
          </cell>
          <cell r="E2584" t="str">
            <v>OPERADOR DE BUSETÓN</v>
          </cell>
          <cell r="G2584" t="str">
            <v>X</v>
          </cell>
          <cell r="M2584" t="str">
            <v>ENFERMEDAD GENERAL</v>
          </cell>
          <cell r="N2584">
            <v>177363128</v>
          </cell>
          <cell r="O2584" t="str">
            <v>SALUD TOTAL E.P.S.</v>
          </cell>
        </row>
        <row r="2585">
          <cell r="C2585">
            <v>9145775</v>
          </cell>
          <cell r="D2585" t="str">
            <v>KELSEY CASTILLO OSCAR RAFAEL</v>
          </cell>
          <cell r="E2585" t="str">
            <v>OPERADOR DE BUSETÓN</v>
          </cell>
          <cell r="G2585" t="str">
            <v>x</v>
          </cell>
          <cell r="M2585" t="str">
            <v>ENFERMEDAD GENERAL</v>
          </cell>
          <cell r="N2585">
            <v>178430295</v>
          </cell>
          <cell r="O2585" t="str">
            <v>SALUD TOTAL E.P.S.</v>
          </cell>
        </row>
        <row r="2586">
          <cell r="C2586">
            <v>9145775</v>
          </cell>
          <cell r="D2586" t="str">
            <v>KELSEY CASTILLO OSCAR RAFAEL</v>
          </cell>
          <cell r="E2586" t="str">
            <v>OPERADOR DE BUSETÓN</v>
          </cell>
          <cell r="G2586" t="str">
            <v>X</v>
          </cell>
          <cell r="M2586" t="str">
            <v>ENFERMEDAD GENERAL</v>
          </cell>
          <cell r="N2586">
            <v>4902265</v>
          </cell>
          <cell r="O2586" t="str">
            <v>SALUD TOTAL E.P.S.</v>
          </cell>
        </row>
        <row r="2587">
          <cell r="C2587">
            <v>9145775</v>
          </cell>
          <cell r="D2587" t="str">
            <v>KELSEY CASTILLO OSCAR RAFAEL</v>
          </cell>
          <cell r="E2587" t="str">
            <v>OPERADOR DE BUSETÓN</v>
          </cell>
          <cell r="G2587" t="str">
            <v>X</v>
          </cell>
          <cell r="M2587" t="str">
            <v>ENFERMEDAD GENERAL</v>
          </cell>
          <cell r="N2587">
            <v>4912120</v>
          </cell>
          <cell r="O2587" t="str">
            <v>SALUD TOTAL E.P.S.</v>
          </cell>
        </row>
        <row r="2588">
          <cell r="C2588">
            <v>9145775</v>
          </cell>
          <cell r="D2588" t="str">
            <v>KELSEY CASTILLO OSCAR RAFAEL</v>
          </cell>
          <cell r="E2588" t="str">
            <v>OPERADOR DE BUSETÓN</v>
          </cell>
          <cell r="G2588" t="str">
            <v>X</v>
          </cell>
          <cell r="M2588" t="str">
            <v>ENFERMEDAD GENERAL</v>
          </cell>
          <cell r="N2588">
            <v>4915808</v>
          </cell>
          <cell r="O2588" t="str">
            <v>SALUD TOTAL E.P.S.</v>
          </cell>
        </row>
        <row r="2589">
          <cell r="C2589">
            <v>9145775</v>
          </cell>
          <cell r="D2589" t="str">
            <v>KELSEY CASTILLO OSCAR RAFAEL</v>
          </cell>
          <cell r="E2589" t="str">
            <v>OPERADOR DE BUSETÓN</v>
          </cell>
          <cell r="G2589" t="str">
            <v>X</v>
          </cell>
          <cell r="M2589" t="str">
            <v>ENFERMEDAD GENERAL</v>
          </cell>
          <cell r="N2589">
            <v>9145775</v>
          </cell>
          <cell r="O2589" t="str">
            <v>SALUD TOTAL E.P.S.</v>
          </cell>
        </row>
        <row r="2590">
          <cell r="C2590">
            <v>9145775</v>
          </cell>
          <cell r="D2590" t="str">
            <v>KELSEY CASTILLO OSCAR RAFAEL</v>
          </cell>
          <cell r="E2590" t="str">
            <v>OPERADOR DE BUSETÓN</v>
          </cell>
          <cell r="G2590" t="str">
            <v>x</v>
          </cell>
          <cell r="M2590" t="str">
            <v>ENFERMEDAD GENERAL</v>
          </cell>
          <cell r="N2590">
            <v>4949045</v>
          </cell>
          <cell r="O2590" t="str">
            <v>SALUD TOTAL E.P.S.</v>
          </cell>
        </row>
        <row r="2591">
          <cell r="C2591">
            <v>1043638545</v>
          </cell>
          <cell r="D2591" t="str">
            <v>JUNCO MENDOZA DANIELA</v>
          </cell>
          <cell r="E2591" t="str">
            <v>PRACTICANTE UNIVERSITARIA</v>
          </cell>
          <cell r="G2591" t="str">
            <v>x</v>
          </cell>
          <cell r="M2591" t="str">
            <v>ENFERMEDAD GENERAL</v>
          </cell>
          <cell r="N2591" t="str">
            <v>N/A</v>
          </cell>
          <cell r="O2591" t="str">
            <v>SALUD TOTAL E.P.S.</v>
          </cell>
        </row>
        <row r="2592">
          <cell r="C2592">
            <v>1047458789</v>
          </cell>
          <cell r="D2592" t="str">
            <v>JUNCO FRAGOZO JHON BREINER</v>
          </cell>
          <cell r="E2592" t="str">
            <v>OPERADOR DE PADRÓN</v>
          </cell>
          <cell r="G2592" t="str">
            <v>X</v>
          </cell>
          <cell r="M2592" t="str">
            <v>ENFERMEDAD GENERAL</v>
          </cell>
          <cell r="N2592">
            <v>12570196</v>
          </cell>
          <cell r="O2592" t="str">
            <v>COOMEVA E.P.S</v>
          </cell>
        </row>
        <row r="2593">
          <cell r="C2593">
            <v>1047458789</v>
          </cell>
          <cell r="D2593" t="str">
            <v>JUNCO FRAGOZO JHON BREINER</v>
          </cell>
          <cell r="E2593" t="str">
            <v>OPERADOR DE PADRÓN</v>
          </cell>
          <cell r="G2593" t="str">
            <v>X</v>
          </cell>
          <cell r="M2593" t="str">
            <v>ENFERMEDAD GENERAL</v>
          </cell>
          <cell r="N2593">
            <v>12587945</v>
          </cell>
          <cell r="O2593" t="str">
            <v>COOMEVA E.P.S</v>
          </cell>
        </row>
        <row r="2594">
          <cell r="C2594">
            <v>1235044085</v>
          </cell>
          <cell r="D2594" t="str">
            <v>JULIO MURILLO DAVID ANTONIO</v>
          </cell>
          <cell r="E2594" t="str">
            <v>OPERADOR DE PADRÓN</v>
          </cell>
          <cell r="G2594" t="str">
            <v>X</v>
          </cell>
          <cell r="M2594" t="str">
            <v>ENFERMEDAD GENERAL</v>
          </cell>
          <cell r="N2594">
            <v>16913</v>
          </cell>
          <cell r="O2594" t="str">
            <v>EPS MUTUAL SER</v>
          </cell>
        </row>
        <row r="2595">
          <cell r="C2595">
            <v>1235044085</v>
          </cell>
          <cell r="D2595" t="str">
            <v>JULIO MURILLO DAVID ANTONIO</v>
          </cell>
          <cell r="E2595" t="str">
            <v>OPERADOR DE PADRÓN</v>
          </cell>
          <cell r="G2595" t="str">
            <v>x</v>
          </cell>
          <cell r="M2595" t="str">
            <v>ENFERMEDAD GENERAL</v>
          </cell>
          <cell r="N2595">
            <v>26851</v>
          </cell>
          <cell r="O2595" t="str">
            <v>EPS MUTUAL SER</v>
          </cell>
        </row>
        <row r="2596">
          <cell r="C2596">
            <v>73580102</v>
          </cell>
          <cell r="D2596" t="str">
            <v>JULIO ESPITIA EMERSON ENRIQUE</v>
          </cell>
          <cell r="E2596" t="str">
            <v>REGULADOR</v>
          </cell>
          <cell r="G2596" t="str">
            <v>X</v>
          </cell>
          <cell r="M2596" t="str">
            <v>ENFERMEDAD GENERAL</v>
          </cell>
          <cell r="N2596">
            <v>12455899</v>
          </cell>
          <cell r="O2596" t="str">
            <v>SALUD TOTAL E.P.S.</v>
          </cell>
        </row>
        <row r="2597">
          <cell r="C2597">
            <v>73580102</v>
          </cell>
          <cell r="D2597" t="str">
            <v>JULIO ESPITIA EMERSON ENRIQUE</v>
          </cell>
          <cell r="E2597" t="str">
            <v>REGULADOR</v>
          </cell>
          <cell r="G2597" t="str">
            <v>X</v>
          </cell>
          <cell r="M2597" t="str">
            <v>ENFERMEDAD GENERAL</v>
          </cell>
          <cell r="N2597" t="str">
            <v>NT</v>
          </cell>
          <cell r="O2597" t="str">
            <v>SALUD TOTAL E.P.S.</v>
          </cell>
        </row>
        <row r="2598">
          <cell r="C2598">
            <v>73580102</v>
          </cell>
          <cell r="D2598" t="str">
            <v>JULIO ESPITIA EMERSON ENRIQUE</v>
          </cell>
          <cell r="E2598" t="str">
            <v>REGULADOR</v>
          </cell>
          <cell r="G2598" t="str">
            <v>X</v>
          </cell>
          <cell r="M2598" t="str">
            <v>ENFERMEDAD GENERAL</v>
          </cell>
          <cell r="N2598">
            <v>122979033</v>
          </cell>
          <cell r="O2598" t="str">
            <v>SALUD TOTAL E.P.S.</v>
          </cell>
        </row>
        <row r="2599">
          <cell r="C2599">
            <v>73580102</v>
          </cell>
          <cell r="D2599" t="str">
            <v>JULIO ESPITIA EMERSON ENRIQUE</v>
          </cell>
          <cell r="E2599" t="str">
            <v>REGULADOR</v>
          </cell>
          <cell r="G2599" t="str">
            <v>X</v>
          </cell>
          <cell r="M2599" t="str">
            <v>ENFERMEDAD GENERAL</v>
          </cell>
          <cell r="N2599">
            <v>14305622</v>
          </cell>
          <cell r="O2599" t="str">
            <v>SALUD TOTAL E.P.S.</v>
          </cell>
        </row>
        <row r="2600">
          <cell r="C2600">
            <v>73580102</v>
          </cell>
          <cell r="D2600" t="str">
            <v>JULIO ESPITIA EMERSON ENRIQUE</v>
          </cell>
          <cell r="E2600" t="str">
            <v>REGULADOR</v>
          </cell>
          <cell r="G2600" t="str">
            <v>X</v>
          </cell>
          <cell r="M2600" t="str">
            <v>ENFERMEDAD GENERAL</v>
          </cell>
          <cell r="N2600">
            <v>143071477</v>
          </cell>
          <cell r="O2600" t="str">
            <v>SALUD TOTAL E.P.S.</v>
          </cell>
        </row>
        <row r="2601">
          <cell r="C2601">
            <v>73580102</v>
          </cell>
          <cell r="D2601" t="str">
            <v>JULIO ESPITIA EMERSON ENRIQUE</v>
          </cell>
          <cell r="E2601" t="str">
            <v>REGULADOR</v>
          </cell>
          <cell r="G2601" t="str">
            <v>X</v>
          </cell>
          <cell r="M2601" t="str">
            <v>ENFERMEDAD GENERAL</v>
          </cell>
          <cell r="N2601" t="str">
            <v>NT</v>
          </cell>
          <cell r="O2601" t="str">
            <v>SALUD TOTAL E.P.S.</v>
          </cell>
        </row>
        <row r="2602">
          <cell r="C2602">
            <v>73580102</v>
          </cell>
          <cell r="D2602" t="str">
            <v>JULIO ESPITIA EMERSON ENRIQUE</v>
          </cell>
          <cell r="E2602" t="str">
            <v>REGULADOR</v>
          </cell>
          <cell r="G2602" t="str">
            <v>X</v>
          </cell>
          <cell r="M2602" t="str">
            <v>ENFERMEDAD GENERAL</v>
          </cell>
          <cell r="N2602">
            <v>30067</v>
          </cell>
          <cell r="O2602" t="str">
            <v>SALUD TOTAL E.P.S.</v>
          </cell>
        </row>
        <row r="2603">
          <cell r="C2603">
            <v>1051444872</v>
          </cell>
          <cell r="D2603" t="str">
            <v>JULIO CORREA ALFONSO</v>
          </cell>
          <cell r="E2603" t="str">
            <v>OPERADOR DE BUSETÓN</v>
          </cell>
          <cell r="G2603" t="str">
            <v>X</v>
          </cell>
          <cell r="M2603" t="str">
            <v>ENFERMEDAD GENERAL</v>
          </cell>
          <cell r="N2603" t="str">
            <v>NT</v>
          </cell>
          <cell r="O2603" t="str">
            <v>EPS-S CAJACOPI</v>
          </cell>
        </row>
        <row r="2604">
          <cell r="C2604">
            <v>1051444872</v>
          </cell>
          <cell r="D2604" t="str">
            <v>JULIO CORREA ALFONSO</v>
          </cell>
          <cell r="E2604" t="str">
            <v>OPERADOR DE BUSETÓN</v>
          </cell>
          <cell r="G2604" t="str">
            <v>X</v>
          </cell>
          <cell r="M2604" t="str">
            <v>ENFERMEDAD GENERAL</v>
          </cell>
          <cell r="N2604" t="str">
            <v>NT</v>
          </cell>
          <cell r="O2604" t="str">
            <v>EPS-S CAJACOPI</v>
          </cell>
        </row>
        <row r="2605">
          <cell r="C2605">
            <v>1051444872</v>
          </cell>
          <cell r="D2605" t="str">
            <v>JULIO CORREA ALFONSO</v>
          </cell>
          <cell r="E2605" t="str">
            <v>OPERADOR DE BUSETÓN</v>
          </cell>
          <cell r="G2605" t="str">
            <v>X</v>
          </cell>
          <cell r="M2605" t="str">
            <v>ENFERMEDAD GENERAL</v>
          </cell>
          <cell r="N2605" t="str">
            <v>NT</v>
          </cell>
          <cell r="O2605" t="str">
            <v>EPS-S CAJACOPI</v>
          </cell>
        </row>
        <row r="2606">
          <cell r="C2606">
            <v>1051444872</v>
          </cell>
          <cell r="D2606" t="str">
            <v>JULIO CORREA ALFONSO</v>
          </cell>
          <cell r="E2606" t="str">
            <v>OPERADOR DE BUSETÓN</v>
          </cell>
          <cell r="G2606" t="str">
            <v>X</v>
          </cell>
          <cell r="M2606" t="str">
            <v>ENFERMEDAD GENERAL</v>
          </cell>
          <cell r="N2606" t="str">
            <v>NT</v>
          </cell>
          <cell r="O2606" t="str">
            <v>EPS-S CAJACOPI</v>
          </cell>
        </row>
        <row r="2607">
          <cell r="C2607">
            <v>1051444872</v>
          </cell>
          <cell r="D2607" t="str">
            <v>JULIO CORREA ALFONSO</v>
          </cell>
          <cell r="E2607" t="str">
            <v>OPERADOR DE BUSETÓN</v>
          </cell>
          <cell r="G2607" t="str">
            <v>X</v>
          </cell>
          <cell r="M2607" t="str">
            <v>ENFERMEDAD GENERAL</v>
          </cell>
          <cell r="N2607" t="str">
            <v>NT</v>
          </cell>
          <cell r="O2607" t="str">
            <v>EPS-S CAJACOPI</v>
          </cell>
        </row>
        <row r="2608">
          <cell r="C2608">
            <v>1051444872</v>
          </cell>
          <cell r="D2608" t="str">
            <v>JULIO CORREA ALFONSO</v>
          </cell>
          <cell r="E2608" t="str">
            <v>OPERADOR DE BUSETÓN</v>
          </cell>
          <cell r="G2608" t="str">
            <v>X</v>
          </cell>
          <cell r="M2608" t="str">
            <v>ENFERMEDAD GENERAL</v>
          </cell>
          <cell r="N2608">
            <v>118996402</v>
          </cell>
          <cell r="O2608" t="str">
            <v>SALUD TOTAL E.P.S.</v>
          </cell>
        </row>
        <row r="2609">
          <cell r="C2609">
            <v>1051444872</v>
          </cell>
          <cell r="D2609" t="str">
            <v>JULIO CORREA ALFONSO</v>
          </cell>
          <cell r="E2609" t="str">
            <v>OPERADOR DE BUSETÓN</v>
          </cell>
          <cell r="G2609" t="str">
            <v>X</v>
          </cell>
          <cell r="M2609" t="str">
            <v>ENFERMEDAD GENERAL</v>
          </cell>
          <cell r="N2609">
            <v>15694761</v>
          </cell>
          <cell r="O2609" t="str">
            <v>SALUD TOTAL E.P.S.</v>
          </cell>
        </row>
        <row r="2610">
          <cell r="C2610">
            <v>1137223087</v>
          </cell>
          <cell r="D2610" t="str">
            <v>JULIO CASTILLO SANTANDER</v>
          </cell>
          <cell r="E2610" t="str">
            <v>OPERADOR DE BUSETÓN</v>
          </cell>
          <cell r="G2610" t="str">
            <v>X</v>
          </cell>
          <cell r="M2610" t="str">
            <v>ENFERMEDAD GENERAL</v>
          </cell>
          <cell r="N2610" t="str">
            <v>NT</v>
          </cell>
          <cell r="O2610" t="str">
            <v>SALUD TOTAL E.P.S.</v>
          </cell>
        </row>
        <row r="2611">
          <cell r="C2611">
            <v>1137223087</v>
          </cell>
          <cell r="D2611" t="str">
            <v>JULIO CASTILLO SANTANDER</v>
          </cell>
          <cell r="E2611" t="str">
            <v>OPERADOR DE BUSETÓN</v>
          </cell>
          <cell r="G2611" t="str">
            <v>X</v>
          </cell>
          <cell r="M2611" t="str">
            <v>ENFERMEDAD GENERAL</v>
          </cell>
          <cell r="N2611">
            <v>13768518</v>
          </cell>
          <cell r="O2611" t="str">
            <v>SALUD TOTAL E.P.S.</v>
          </cell>
        </row>
        <row r="2612">
          <cell r="C2612">
            <v>73202177</v>
          </cell>
          <cell r="D2612" t="str">
            <v>JULIO ATUEY EDGARDO ENRIQUE</v>
          </cell>
          <cell r="E2612" t="str">
            <v>OPERADOR DE PADRÓN</v>
          </cell>
          <cell r="G2612" t="str">
            <v>X</v>
          </cell>
          <cell r="M2612" t="str">
            <v>ENFERMEDAD GENERAL</v>
          </cell>
          <cell r="N2612">
            <v>178445214</v>
          </cell>
          <cell r="O2612" t="str">
            <v>SALUD TOTAL E.P.S.</v>
          </cell>
        </row>
        <row r="2613">
          <cell r="C2613">
            <v>73202177</v>
          </cell>
          <cell r="D2613" t="str">
            <v>JULIO ATUEY EDGARDO ENRIQUE</v>
          </cell>
          <cell r="E2613" t="str">
            <v>OPERADOR DE PADRÓN</v>
          </cell>
          <cell r="G2613" t="str">
            <v>X</v>
          </cell>
          <cell r="M2613" t="str">
            <v>ENFERMEDAD GENERAL</v>
          </cell>
          <cell r="N2613">
            <v>181546903</v>
          </cell>
          <cell r="O2613" t="str">
            <v>SALUD TOTAL E.P.S.</v>
          </cell>
        </row>
        <row r="2614">
          <cell r="C2614">
            <v>73202177</v>
          </cell>
          <cell r="D2614" t="str">
            <v>JULIO ATUEY EDGARDO ENRIQUE</v>
          </cell>
          <cell r="E2614" t="str">
            <v>OPERADOR DE PADRÓN</v>
          </cell>
          <cell r="G2614" t="str">
            <v>X</v>
          </cell>
          <cell r="M2614" t="str">
            <v>ENFERMEDAD GENERAL</v>
          </cell>
          <cell r="N2614">
            <v>171794367</v>
          </cell>
          <cell r="O2614" t="str">
            <v>SALUD TOTAL E.P.S.</v>
          </cell>
        </row>
        <row r="2615">
          <cell r="C2615">
            <v>73202177</v>
          </cell>
          <cell r="D2615" t="str">
            <v>JULIO ATUEY EDGARDO ENRIQUE</v>
          </cell>
          <cell r="E2615" t="str">
            <v>OPERADOR DE PADRÓN</v>
          </cell>
          <cell r="G2615" t="str">
            <v>X</v>
          </cell>
          <cell r="M2615" t="str">
            <v>ENFERMEDAD GENERAL</v>
          </cell>
          <cell r="N2615">
            <v>9249332</v>
          </cell>
          <cell r="O2615" t="str">
            <v>SALUD TOTAL E.P.S.</v>
          </cell>
        </row>
        <row r="2616">
          <cell r="C2616">
            <v>73202177</v>
          </cell>
          <cell r="D2616" t="str">
            <v>JULIO ATUEY EDGARDO ENRIQUE</v>
          </cell>
          <cell r="E2616" t="str">
            <v>OPERADOR DE PADRÓN</v>
          </cell>
          <cell r="L2616" t="str">
            <v>X</v>
          </cell>
          <cell r="M2616" t="str">
            <v>AISLAMIENTO PREVENTIVO</v>
          </cell>
          <cell r="N2616" t="str">
            <v>NT</v>
          </cell>
          <cell r="O2616" t="str">
            <v>SALUD TOTAL E.P.S.</v>
          </cell>
        </row>
        <row r="2617">
          <cell r="C2617">
            <v>73202177</v>
          </cell>
          <cell r="D2617" t="str">
            <v>JULIO ATUEY EDGARDO ENRIQUE</v>
          </cell>
          <cell r="E2617" t="str">
            <v>OPERADOR DE PADRÓN</v>
          </cell>
          <cell r="G2617" t="str">
            <v>X</v>
          </cell>
          <cell r="M2617" t="str">
            <v>ENFERMEDAD GENERAL</v>
          </cell>
          <cell r="N2617">
            <v>2886301</v>
          </cell>
          <cell r="O2617" t="str">
            <v>SALUD TOTAL E.P.S.</v>
          </cell>
        </row>
        <row r="2618">
          <cell r="C2618">
            <v>73202177</v>
          </cell>
          <cell r="D2618" t="str">
            <v>JULIO ATUEY EDGARDO ENRIQUE</v>
          </cell>
          <cell r="E2618" t="str">
            <v>OPERADOR DE PADRÓN</v>
          </cell>
          <cell r="G2618" t="str">
            <v>X</v>
          </cell>
          <cell r="M2618" t="str">
            <v>ENFERMEDAD GENERAL</v>
          </cell>
          <cell r="N2618">
            <v>3249123</v>
          </cell>
          <cell r="O2618" t="str">
            <v>SALUD TOTAL E.P.S.</v>
          </cell>
        </row>
        <row r="2619">
          <cell r="C2619">
            <v>73202177</v>
          </cell>
          <cell r="D2619" t="str">
            <v>JULIO ATUEY EDGARDO ENRIQUE</v>
          </cell>
          <cell r="E2619" t="str">
            <v>OPERADOR DE PADRÓN</v>
          </cell>
          <cell r="G2619" t="str">
            <v>X</v>
          </cell>
          <cell r="M2619" t="str">
            <v>ENFERMEDAD GENERAL</v>
          </cell>
          <cell r="N2619" t="str">
            <v>NT</v>
          </cell>
          <cell r="O2619" t="str">
            <v>SALUD TOTAL E.P.S.</v>
          </cell>
        </row>
        <row r="2620">
          <cell r="C2620">
            <v>73202177</v>
          </cell>
          <cell r="D2620" t="str">
            <v>JULIO ATUEY EDGARDO ENRIQUE</v>
          </cell>
          <cell r="E2620" t="str">
            <v>OPERADOR DE PADRÓN</v>
          </cell>
          <cell r="G2620" t="str">
            <v>X</v>
          </cell>
          <cell r="M2620" t="str">
            <v>ENFERMEDAD GENERAL</v>
          </cell>
          <cell r="N2620">
            <v>3647841</v>
          </cell>
          <cell r="O2620" t="str">
            <v>SALUD TOTAL E.P.S.</v>
          </cell>
        </row>
        <row r="2621">
          <cell r="C2621">
            <v>73202177</v>
          </cell>
          <cell r="D2621" t="str">
            <v>JULIO ATUEY EDGARDO ENRIQUE</v>
          </cell>
          <cell r="E2621" t="str">
            <v>OPERADOR DE PADRÓN</v>
          </cell>
          <cell r="G2621" t="str">
            <v>X</v>
          </cell>
          <cell r="M2621" t="str">
            <v>ENFERMEDAD GENERAL</v>
          </cell>
          <cell r="N2621" t="str">
            <v>NT</v>
          </cell>
          <cell r="O2621" t="str">
            <v>SALUD TOTAL E.P.S.</v>
          </cell>
        </row>
        <row r="2622">
          <cell r="C2622">
            <v>73202177</v>
          </cell>
          <cell r="D2622" t="str">
            <v>JULIO ATUEY EDGARDO ENRIQUE</v>
          </cell>
          <cell r="E2622" t="str">
            <v>OPERADOR DE PADRÓN</v>
          </cell>
          <cell r="G2622" t="str">
            <v>X</v>
          </cell>
          <cell r="M2622" t="str">
            <v>ENFERMEDAD GENERAL</v>
          </cell>
          <cell r="N2622">
            <v>5634110</v>
          </cell>
          <cell r="O2622" t="str">
            <v>SALUD TOTAL E.P.S.</v>
          </cell>
        </row>
        <row r="2623">
          <cell r="C2623">
            <v>73202177</v>
          </cell>
          <cell r="D2623" t="str">
            <v>JULIO ATUEY EDGARDO ENRIQUE</v>
          </cell>
          <cell r="E2623" t="str">
            <v>OPERADOR DE PADRÓN</v>
          </cell>
          <cell r="G2623" t="str">
            <v>X</v>
          </cell>
          <cell r="M2623" t="str">
            <v>ENFERMEDAD GENERAL</v>
          </cell>
          <cell r="N2623">
            <v>1015616</v>
          </cell>
          <cell r="O2623" t="str">
            <v>SALUD TOTAL E.P.S.</v>
          </cell>
        </row>
        <row r="2624">
          <cell r="C2624">
            <v>73202177</v>
          </cell>
          <cell r="D2624" t="str">
            <v>JULIO ATUEY EDGARDO ENRIQUE</v>
          </cell>
          <cell r="E2624" t="str">
            <v>OPERADOR DE PADRÓN</v>
          </cell>
          <cell r="G2624" t="str">
            <v>X</v>
          </cell>
          <cell r="M2624" t="str">
            <v>ENFERMEDAD GENERAL</v>
          </cell>
          <cell r="N2624">
            <v>116201091</v>
          </cell>
          <cell r="O2624" t="str">
            <v>SALUD TOTAL E.P.S.</v>
          </cell>
        </row>
        <row r="2625">
          <cell r="C2625">
            <v>73202177</v>
          </cell>
          <cell r="D2625" t="str">
            <v>JULIO ATUEY EDGARDO ENRIQUE</v>
          </cell>
          <cell r="E2625" t="str">
            <v>OPERADOR DE PADRÓN</v>
          </cell>
          <cell r="G2625" t="str">
            <v>X</v>
          </cell>
          <cell r="M2625" t="str">
            <v>ENFERMEDAD GENERAL</v>
          </cell>
          <cell r="N2625">
            <v>146341248</v>
          </cell>
          <cell r="O2625" t="str">
            <v>SALUD TOTAL E.P.S.</v>
          </cell>
        </row>
        <row r="2626">
          <cell r="C2626">
            <v>73202177</v>
          </cell>
          <cell r="D2626" t="str">
            <v>JULIO ATUEY EDGARDO ENRIQUE</v>
          </cell>
          <cell r="E2626" t="str">
            <v>OPERADOR DE PADRÓN</v>
          </cell>
          <cell r="G2626" t="str">
            <v>X</v>
          </cell>
          <cell r="M2626" t="str">
            <v>ENFERMEDAD GENERAL</v>
          </cell>
          <cell r="N2626">
            <v>172080052</v>
          </cell>
          <cell r="O2626" t="str">
            <v>SALUD TOTAL E.P.S.</v>
          </cell>
        </row>
        <row r="2627">
          <cell r="C2627">
            <v>73202177</v>
          </cell>
          <cell r="D2627" t="str">
            <v>JULIO ATUEY EDGARDO ENRIQUE</v>
          </cell>
          <cell r="E2627" t="str">
            <v>OPERADOR DE PADRÓN</v>
          </cell>
          <cell r="G2627" t="str">
            <v>x</v>
          </cell>
          <cell r="M2627" t="str">
            <v>ENFERMEDAD GENERAL</v>
          </cell>
          <cell r="N2627">
            <v>172502093</v>
          </cell>
          <cell r="O2627" t="str">
            <v>SALUD TOTAL E.P.S.</v>
          </cell>
        </row>
        <row r="2628">
          <cell r="C2628">
            <v>73202177</v>
          </cell>
          <cell r="D2628" t="str">
            <v>JULIO ATUEY EDGARDO ENRIQUE</v>
          </cell>
          <cell r="E2628" t="str">
            <v>OPERADOR DE PADRÓN</v>
          </cell>
          <cell r="G2628" t="str">
            <v>X</v>
          </cell>
          <cell r="M2628" t="str">
            <v>ENFERMEDAD GENERAL</v>
          </cell>
          <cell r="N2628" t="str">
            <v>EPS002</v>
          </cell>
          <cell r="O2628" t="str">
            <v>SALUD TOTAL E.P.S.</v>
          </cell>
        </row>
        <row r="2629">
          <cell r="C2629">
            <v>73202177</v>
          </cell>
          <cell r="D2629" t="str">
            <v>JULIO ATUEY EDGARDO ENRIQUE</v>
          </cell>
          <cell r="E2629" t="str">
            <v>OPERADOR DE PADRÓN</v>
          </cell>
          <cell r="G2629" t="str">
            <v>X</v>
          </cell>
          <cell r="M2629" t="str">
            <v>ENFERMEDAD GENERAL</v>
          </cell>
          <cell r="N2629" t="str">
            <v>EPS002</v>
          </cell>
          <cell r="O2629" t="str">
            <v>SALUD TOTAL E.P.S.</v>
          </cell>
        </row>
        <row r="2630">
          <cell r="C2630">
            <v>73202177</v>
          </cell>
          <cell r="D2630" t="str">
            <v>JULIO ATUEY EDGARDO ENRIQUE</v>
          </cell>
          <cell r="E2630" t="str">
            <v>OPERADOR DE PADRÓN</v>
          </cell>
          <cell r="G2630" t="str">
            <v>X</v>
          </cell>
          <cell r="M2630" t="str">
            <v>ENFERMEDAD GENERAL</v>
          </cell>
          <cell r="N2630" t="str">
            <v>EPS002</v>
          </cell>
          <cell r="O2630" t="str">
            <v>SALUD TOTAL E.P.S.</v>
          </cell>
        </row>
        <row r="2631">
          <cell r="C2631">
            <v>73202177</v>
          </cell>
          <cell r="D2631" t="str">
            <v>JULIO ATUEY EDGARDO ENRIQUE</v>
          </cell>
          <cell r="E2631" t="str">
            <v>OPERADOR DE PADRÓN</v>
          </cell>
          <cell r="G2631" t="str">
            <v>X</v>
          </cell>
          <cell r="M2631" t="str">
            <v>ENFERMEDAD GENERAL</v>
          </cell>
          <cell r="N2631" t="str">
            <v>EPS002</v>
          </cell>
          <cell r="O2631" t="str">
            <v>SALUD TOTAL E.P.S.</v>
          </cell>
        </row>
        <row r="2632">
          <cell r="C2632">
            <v>1050971370</v>
          </cell>
          <cell r="D2632" t="str">
            <v>JINETE MEJIA JUAN SEBASTIAN</v>
          </cell>
          <cell r="E2632" t="str">
            <v>OPERADOR DE PADRÓN</v>
          </cell>
          <cell r="H2632" t="str">
            <v>X</v>
          </cell>
          <cell r="M2632" t="str">
            <v>LICENCIA DE PATERNIDAD</v>
          </cell>
          <cell r="N2632" t="str">
            <v>N/A</v>
          </cell>
          <cell r="O2632" t="str">
            <v>EPS MUTUAL SER</v>
          </cell>
        </row>
        <row r="2633">
          <cell r="C2633">
            <v>73143059</v>
          </cell>
          <cell r="D2633" t="str">
            <v>JIMENEZ TAPIA CALIXTO ANTONIO</v>
          </cell>
          <cell r="E2633" t="str">
            <v>OPERADOR DE PADRÓN</v>
          </cell>
          <cell r="G2633" t="str">
            <v>X</v>
          </cell>
          <cell r="M2633" t="str">
            <v>ENFERMEDAD GENERAL</v>
          </cell>
          <cell r="N2633">
            <v>28220490</v>
          </cell>
          <cell r="O2633" t="str">
            <v>SURA E.P.S.</v>
          </cell>
        </row>
        <row r="2634">
          <cell r="C2634">
            <v>73143059</v>
          </cell>
          <cell r="D2634" t="str">
            <v>JIMENEZ TAPIA CALIXTO ANTONIO</v>
          </cell>
          <cell r="E2634" t="str">
            <v>OPERADOR DE PADRÓN</v>
          </cell>
          <cell r="G2634" t="str">
            <v>X</v>
          </cell>
          <cell r="M2634" t="str">
            <v>ENFERMEDAD GENERAL</v>
          </cell>
          <cell r="N2634">
            <v>30343619</v>
          </cell>
          <cell r="O2634" t="str">
            <v>SURA E.P.S.</v>
          </cell>
        </row>
        <row r="2635">
          <cell r="C2635">
            <v>73143059</v>
          </cell>
          <cell r="D2635" t="str">
            <v>JIMENEZ TAPIA CALIXTO ANTONIO</v>
          </cell>
          <cell r="E2635" t="str">
            <v>OPERADOR DE PADRÓN</v>
          </cell>
          <cell r="G2635" t="str">
            <v>X</v>
          </cell>
          <cell r="M2635" t="str">
            <v>ENFERMEDAD GENERAL</v>
          </cell>
          <cell r="N2635">
            <v>31251490</v>
          </cell>
          <cell r="O2635" t="str">
            <v>SURA E.P.S.</v>
          </cell>
        </row>
        <row r="2636">
          <cell r="C2636">
            <v>73143059</v>
          </cell>
          <cell r="D2636" t="str">
            <v>JIMENEZ TAPIA CALIXTO ANTONIO</v>
          </cell>
          <cell r="E2636" t="str">
            <v>OPERADOR DE PADRÓN</v>
          </cell>
          <cell r="G2636" t="str">
            <v>X</v>
          </cell>
          <cell r="M2636" t="str">
            <v>ENFERMEDAD GENERAL</v>
          </cell>
          <cell r="N2636">
            <v>31316005</v>
          </cell>
          <cell r="O2636" t="str">
            <v>SURA E.P.S.</v>
          </cell>
        </row>
        <row r="2637">
          <cell r="C2637">
            <v>73143059</v>
          </cell>
          <cell r="D2637" t="str">
            <v>JIMENEZ TAPIA CALIXTO ANTONIO</v>
          </cell>
          <cell r="E2637" t="str">
            <v>OPERADOR DE PADRÓN</v>
          </cell>
          <cell r="G2637" t="str">
            <v>X</v>
          </cell>
          <cell r="M2637" t="str">
            <v>ENFERMEDAD GENERAL</v>
          </cell>
          <cell r="N2637">
            <v>31474520</v>
          </cell>
          <cell r="O2637" t="str">
            <v>SURA E.P.S.</v>
          </cell>
        </row>
        <row r="2638">
          <cell r="C2638">
            <v>73143059</v>
          </cell>
          <cell r="D2638" t="str">
            <v>JIMENEZ TAPIA CALIXTO ANTONIO</v>
          </cell>
          <cell r="E2638" t="str">
            <v>OPERADOR DE PADRÓN</v>
          </cell>
          <cell r="G2638" t="str">
            <v>X</v>
          </cell>
          <cell r="M2638" t="str">
            <v>ENFERMEDAD GENERAL</v>
          </cell>
          <cell r="N2638">
            <v>31810051</v>
          </cell>
          <cell r="O2638" t="str">
            <v>SURA E.P.S.</v>
          </cell>
        </row>
        <row r="2639">
          <cell r="C2639">
            <v>73143059</v>
          </cell>
          <cell r="D2639" t="str">
            <v>JIMENEZ TAPIA CALIXTO ANTONIO</v>
          </cell>
          <cell r="E2639" t="str">
            <v>OPERADOR DE PADRÓN</v>
          </cell>
          <cell r="G2639" t="str">
            <v>X</v>
          </cell>
          <cell r="M2639" t="str">
            <v>ENFERMEDAD GENERAL</v>
          </cell>
          <cell r="N2639">
            <v>32168775</v>
          </cell>
          <cell r="O2639" t="str">
            <v>SURA E.P.S.</v>
          </cell>
        </row>
        <row r="2640">
          <cell r="C2640">
            <v>73143059</v>
          </cell>
          <cell r="D2640" t="str">
            <v>JIMENEZ TAPIA CALIXTO ANTONIO</v>
          </cell>
          <cell r="E2640" t="str">
            <v>OPERADOR DE PADRÓN</v>
          </cell>
          <cell r="G2640" t="str">
            <v>X</v>
          </cell>
          <cell r="M2640" t="str">
            <v>ENFERMEDAD GENERAL</v>
          </cell>
          <cell r="N2640">
            <v>32335187</v>
          </cell>
          <cell r="O2640" t="str">
            <v>SURA E.P.S.</v>
          </cell>
        </row>
        <row r="2641">
          <cell r="C2641">
            <v>73143059</v>
          </cell>
          <cell r="D2641" t="str">
            <v>JIMENEZ TAPIA CALIXTO ANTONIO</v>
          </cell>
          <cell r="E2641" t="str">
            <v>OPERADOR DE PADRÓN</v>
          </cell>
          <cell r="G2641" t="str">
            <v>X</v>
          </cell>
          <cell r="M2641" t="str">
            <v>ENFERMEDAD GENERAL</v>
          </cell>
          <cell r="N2641">
            <v>32601356</v>
          </cell>
          <cell r="O2641" t="str">
            <v>SURA E.P.S.</v>
          </cell>
        </row>
        <row r="2642">
          <cell r="C2642">
            <v>73143059</v>
          </cell>
          <cell r="D2642" t="str">
            <v>JIMENEZ TAPIA CALIXTO ANTONIO</v>
          </cell>
          <cell r="E2642" t="str">
            <v>OPERADOR DE PADRÓN</v>
          </cell>
          <cell r="G2642" t="str">
            <v>X</v>
          </cell>
          <cell r="M2642" t="str">
            <v>ENFERMEDAD GENERAL</v>
          </cell>
          <cell r="N2642" t="str">
            <v>0-32679987</v>
          </cell>
          <cell r="O2642" t="str">
            <v>SURA E.P.S.</v>
          </cell>
        </row>
        <row r="2643">
          <cell r="C2643">
            <v>73143059</v>
          </cell>
          <cell r="D2643" t="str">
            <v>JIMENEZ TAPIA CALIXTO ANTONIO</v>
          </cell>
          <cell r="E2643" t="str">
            <v>OPERADOR DE PADRÓN</v>
          </cell>
          <cell r="G2643" t="str">
            <v>X</v>
          </cell>
          <cell r="M2643" t="str">
            <v>ENFERMEDAD GENERAL</v>
          </cell>
          <cell r="N2643" t="str">
            <v>0-32728926</v>
          </cell>
          <cell r="O2643" t="str">
            <v>SURA E.P.S.</v>
          </cell>
        </row>
        <row r="2644">
          <cell r="C2644">
            <v>73143059</v>
          </cell>
          <cell r="D2644" t="str">
            <v>JIMENEZ TAPIA CALIXTO ANTONIO</v>
          </cell>
          <cell r="E2644" t="str">
            <v>OPERADOR DE PADRÓN</v>
          </cell>
          <cell r="G2644" t="str">
            <v>X</v>
          </cell>
          <cell r="M2644" t="str">
            <v>ENFERMEDAD GENERAL</v>
          </cell>
          <cell r="N2644" t="str">
            <v>0-32718475</v>
          </cell>
          <cell r="O2644" t="str">
            <v>SURA E.P.S.</v>
          </cell>
        </row>
        <row r="2645">
          <cell r="C2645">
            <v>73143059</v>
          </cell>
          <cell r="D2645" t="str">
            <v>JIMENEZ TAPIA CALIXTO ANTONIO</v>
          </cell>
          <cell r="E2645" t="str">
            <v>OPERADOR DE PADRÓN</v>
          </cell>
          <cell r="G2645" t="str">
            <v>X</v>
          </cell>
          <cell r="M2645" t="str">
            <v>ENFERMEDAD GENERAL</v>
          </cell>
          <cell r="N2645" t="str">
            <v>NT</v>
          </cell>
          <cell r="O2645" t="str">
            <v>SURA E.P.S.</v>
          </cell>
        </row>
        <row r="2646">
          <cell r="C2646">
            <v>73143059</v>
          </cell>
          <cell r="D2646" t="str">
            <v>JIMENEZ TAPIA CALIXTO ANTONIO</v>
          </cell>
          <cell r="E2646" t="str">
            <v>OPERADOR DE PADRÓN</v>
          </cell>
          <cell r="G2646" t="str">
            <v>X</v>
          </cell>
          <cell r="M2646" t="str">
            <v>ENFERMEDAD GENERAL</v>
          </cell>
          <cell r="N2646" t="str">
            <v>NT</v>
          </cell>
          <cell r="O2646" t="str">
            <v>SURA E.P.S.</v>
          </cell>
        </row>
        <row r="2647">
          <cell r="C2647">
            <v>73143059</v>
          </cell>
          <cell r="D2647" t="str">
            <v>JIMENEZ TAPIA CALIXTO ANTONIO</v>
          </cell>
          <cell r="E2647" t="str">
            <v>OPERADOR DE PADRÓN</v>
          </cell>
          <cell r="G2647" t="str">
            <v>X</v>
          </cell>
          <cell r="M2647" t="str">
            <v>ENFERMEDAD GENERAL</v>
          </cell>
          <cell r="N2647" t="str">
            <v>NT</v>
          </cell>
          <cell r="O2647" t="str">
            <v>SURA E.P.S.</v>
          </cell>
        </row>
        <row r="2648">
          <cell r="C2648">
            <v>73143059</v>
          </cell>
          <cell r="D2648" t="str">
            <v>JIMENEZ TAPIA CALIXTO ANTONIO</v>
          </cell>
          <cell r="E2648" t="str">
            <v>OPERADOR DE PADRÓN</v>
          </cell>
          <cell r="G2648" t="str">
            <v>X</v>
          </cell>
          <cell r="M2648" t="str">
            <v>ENFERMEDAD GENERAL</v>
          </cell>
          <cell r="N2648" t="str">
            <v>NT</v>
          </cell>
          <cell r="O2648" t="str">
            <v>SURA E.P.S.</v>
          </cell>
        </row>
        <row r="2649">
          <cell r="C2649">
            <v>73143059</v>
          </cell>
          <cell r="D2649" t="str">
            <v>JIMENEZ TAPIA CALIXTO ANTONIO</v>
          </cell>
          <cell r="E2649" t="str">
            <v>OPERADOR DE PADRÓN</v>
          </cell>
          <cell r="G2649" t="str">
            <v>X</v>
          </cell>
          <cell r="M2649" t="str">
            <v>ENFERMEDAD GENERAL</v>
          </cell>
          <cell r="N2649" t="str">
            <v>NT</v>
          </cell>
          <cell r="O2649" t="str">
            <v>SURA E.P.S.</v>
          </cell>
        </row>
        <row r="2650">
          <cell r="C2650">
            <v>73143059</v>
          </cell>
          <cell r="D2650" t="str">
            <v>JIMENEZ TAPIA CALIXTO ANTONIO</v>
          </cell>
          <cell r="E2650" t="str">
            <v>OPERADOR DE PADRÓN</v>
          </cell>
          <cell r="G2650" t="str">
            <v>X</v>
          </cell>
          <cell r="M2650" t="str">
            <v>ENFERMEDAD GENERAL</v>
          </cell>
          <cell r="N2650" t="str">
            <v>NT</v>
          </cell>
          <cell r="O2650" t="str">
            <v>SURA E.P.S.</v>
          </cell>
        </row>
        <row r="2651">
          <cell r="C2651">
            <v>73143059</v>
          </cell>
          <cell r="D2651" t="str">
            <v>JIMENEZ TAPIA CALIXTO ANTONIO</v>
          </cell>
          <cell r="E2651" t="str">
            <v>OPERADOR DE PADRÓN</v>
          </cell>
          <cell r="G2651" t="str">
            <v>X</v>
          </cell>
          <cell r="M2651" t="str">
            <v>ENFERMEDAD GENERAL</v>
          </cell>
          <cell r="N2651">
            <v>33092306</v>
          </cell>
          <cell r="O2651" t="str">
            <v>SURA E.P.S.</v>
          </cell>
        </row>
        <row r="2652">
          <cell r="C2652">
            <v>73143059</v>
          </cell>
          <cell r="D2652" t="str">
            <v>JIMENEZ TAPIA CALIXTO ANTONIO</v>
          </cell>
          <cell r="E2652" t="str">
            <v>OPERADOR DE PADRÓN</v>
          </cell>
          <cell r="G2652" t="str">
            <v>X</v>
          </cell>
          <cell r="M2652" t="str">
            <v>ENFERMEDAD GENERAL</v>
          </cell>
          <cell r="N2652">
            <v>33193262</v>
          </cell>
          <cell r="O2652" t="str">
            <v>SURA E.P.S.</v>
          </cell>
        </row>
        <row r="2653">
          <cell r="C2653">
            <v>73143059</v>
          </cell>
          <cell r="D2653" t="str">
            <v>JIMENEZ TAPIA CALIXTO ANTONIO</v>
          </cell>
          <cell r="E2653" t="str">
            <v>OPERADOR DE PADRÓN</v>
          </cell>
          <cell r="G2653" t="str">
            <v>X</v>
          </cell>
          <cell r="M2653" t="str">
            <v>ENFERMEDAD GENERAL</v>
          </cell>
          <cell r="N2653" t="str">
            <v>NT</v>
          </cell>
          <cell r="O2653" t="str">
            <v>SURA E.P.S.</v>
          </cell>
        </row>
        <row r="2654">
          <cell r="C2654">
            <v>73143059</v>
          </cell>
          <cell r="D2654" t="str">
            <v>JIMENEZ TAPIA CALIXTO ANTONIO</v>
          </cell>
          <cell r="E2654" t="str">
            <v>OPERADOR DE PADRÓN</v>
          </cell>
          <cell r="G2654" t="str">
            <v>X</v>
          </cell>
          <cell r="M2654" t="str">
            <v>ENFERMEDAD GENERAL</v>
          </cell>
          <cell r="N2654" t="str">
            <v>NT</v>
          </cell>
          <cell r="O2654" t="str">
            <v>SURA E.P.S.</v>
          </cell>
        </row>
        <row r="2655">
          <cell r="C2655">
            <v>73143059</v>
          </cell>
          <cell r="D2655" t="str">
            <v>JIMENEZ TAPIA CALIXTO ANTONIO</v>
          </cell>
          <cell r="E2655" t="str">
            <v>OPERADOR DE PADRÓN</v>
          </cell>
          <cell r="G2655" t="str">
            <v>X</v>
          </cell>
          <cell r="M2655" t="str">
            <v>ENFERMEDAD GENERAL</v>
          </cell>
          <cell r="N2655" t="str">
            <v>NT</v>
          </cell>
          <cell r="O2655" t="str">
            <v>SURA E.P.S.</v>
          </cell>
        </row>
        <row r="2656">
          <cell r="C2656">
            <v>73143059</v>
          </cell>
          <cell r="D2656" t="str">
            <v>JIMENEZ TAPIA CALIXTO ANTONIO</v>
          </cell>
          <cell r="E2656" t="str">
            <v>OPERADOR DE PADRÓN</v>
          </cell>
          <cell r="G2656" t="str">
            <v>X</v>
          </cell>
          <cell r="M2656" t="str">
            <v>ENFERMEDAD GENERAL</v>
          </cell>
          <cell r="N2656" t="str">
            <v>NT</v>
          </cell>
          <cell r="O2656" t="str">
            <v>SURA E.P.S.</v>
          </cell>
        </row>
        <row r="2657">
          <cell r="C2657">
            <v>73143059</v>
          </cell>
          <cell r="D2657" t="str">
            <v>JIMENEZ TAPIA CALIXTO ANTONIO</v>
          </cell>
          <cell r="E2657" t="str">
            <v>OPERADOR DE PADRÓN</v>
          </cell>
          <cell r="G2657" t="str">
            <v>X</v>
          </cell>
          <cell r="M2657" t="str">
            <v>ENFERMEDAD GENERAL</v>
          </cell>
          <cell r="N2657" t="str">
            <v>NT</v>
          </cell>
          <cell r="O2657" t="str">
            <v>SURA E.P.S.</v>
          </cell>
        </row>
        <row r="2658">
          <cell r="C2658">
            <v>73143059</v>
          </cell>
          <cell r="D2658" t="str">
            <v>JIMENEZ TAPIA CALIXTO ANTONIO</v>
          </cell>
          <cell r="E2658" t="str">
            <v>OPERADOR DE PADRÓN</v>
          </cell>
          <cell r="G2658" t="str">
            <v>X</v>
          </cell>
          <cell r="M2658" t="str">
            <v>ENFERMEDAD GENERAL</v>
          </cell>
          <cell r="N2658" t="str">
            <v>NT</v>
          </cell>
          <cell r="O2658" t="str">
            <v>SURA E.P.S.</v>
          </cell>
        </row>
        <row r="2659">
          <cell r="C2659">
            <v>73143059</v>
          </cell>
          <cell r="D2659" t="str">
            <v>JIMENEZ TAPIA CALIXTO ANTONIO</v>
          </cell>
          <cell r="E2659" t="str">
            <v>OPERADOR DE PADRÓN</v>
          </cell>
          <cell r="G2659" t="str">
            <v>X</v>
          </cell>
          <cell r="M2659" t="str">
            <v>ENFERMEDAD GENERAL</v>
          </cell>
          <cell r="N2659" t="str">
            <v>NT</v>
          </cell>
          <cell r="O2659" t="str">
            <v>SURA E.P.S.</v>
          </cell>
        </row>
        <row r="2660">
          <cell r="C2660">
            <v>73143059</v>
          </cell>
          <cell r="D2660" t="str">
            <v>JIMENEZ TAPIA CALIXTO ANTONIO</v>
          </cell>
          <cell r="E2660" t="str">
            <v>OPERADOR DE PADRÓN</v>
          </cell>
          <cell r="G2660" t="str">
            <v>X</v>
          </cell>
          <cell r="M2660" t="str">
            <v>ENFERMEDAD GENERAL</v>
          </cell>
          <cell r="N2660" t="str">
            <v>NT</v>
          </cell>
          <cell r="O2660" t="str">
            <v>SURA E.P.S.</v>
          </cell>
        </row>
        <row r="2661">
          <cell r="C2661">
            <v>73143059</v>
          </cell>
          <cell r="D2661" t="str">
            <v>JIMENEZ TAPIA CALIXTO ANTONIO</v>
          </cell>
          <cell r="E2661" t="str">
            <v>OPERADOR DE PADRÓN</v>
          </cell>
          <cell r="G2661" t="str">
            <v>X</v>
          </cell>
          <cell r="M2661" t="str">
            <v>ENFERMEDAD GENERAL</v>
          </cell>
          <cell r="N2661" t="str">
            <v>NT</v>
          </cell>
          <cell r="O2661" t="str">
            <v>SURA E.P.S.</v>
          </cell>
        </row>
        <row r="2662">
          <cell r="C2662">
            <v>73143059</v>
          </cell>
          <cell r="D2662" t="str">
            <v>JIMENEZ TAPIA CALIXTO ANTONIO</v>
          </cell>
          <cell r="E2662" t="str">
            <v>OPERADOR DE PADRÓN</v>
          </cell>
          <cell r="G2662" t="str">
            <v>X</v>
          </cell>
          <cell r="M2662" t="str">
            <v>ENFERMEDAD GENERAL</v>
          </cell>
          <cell r="N2662" t="str">
            <v>NT</v>
          </cell>
          <cell r="O2662" t="str">
            <v>SURA E.P.S.</v>
          </cell>
        </row>
        <row r="2663">
          <cell r="C2663">
            <v>73143059</v>
          </cell>
          <cell r="D2663" t="str">
            <v>JIMENEZ TAPIA CALIXTO ANTONIO</v>
          </cell>
          <cell r="E2663" t="str">
            <v>OPERADOR DE PADRÓN</v>
          </cell>
          <cell r="G2663" t="str">
            <v>X</v>
          </cell>
          <cell r="M2663" t="str">
            <v>ENFERMEDAD GENERAL</v>
          </cell>
          <cell r="N2663" t="str">
            <v>NT</v>
          </cell>
          <cell r="O2663" t="str">
            <v>SURA E.P.S.</v>
          </cell>
        </row>
        <row r="2664">
          <cell r="C2664">
            <v>73143059</v>
          </cell>
          <cell r="D2664" t="str">
            <v>JIMENEZ TAPIA CALIXTO ANTONIO</v>
          </cell>
          <cell r="E2664" t="str">
            <v>OPERADOR DE PADRÓN</v>
          </cell>
          <cell r="G2664" t="str">
            <v>X</v>
          </cell>
          <cell r="M2664" t="str">
            <v>ENFERMEDAD GENERAL</v>
          </cell>
          <cell r="N2664" t="str">
            <v>NT</v>
          </cell>
          <cell r="O2664" t="str">
            <v>SURA E.P.S.</v>
          </cell>
        </row>
        <row r="2665">
          <cell r="C2665">
            <v>73143059</v>
          </cell>
          <cell r="D2665" t="str">
            <v>JIMENEZ TAPIA CALIXTO ANTONIO</v>
          </cell>
          <cell r="E2665" t="str">
            <v>OPERADOR DE PADRÓN</v>
          </cell>
          <cell r="G2665" t="str">
            <v>X</v>
          </cell>
          <cell r="M2665" t="str">
            <v>ENFERMEDAD GENERAL</v>
          </cell>
          <cell r="N2665" t="str">
            <v>NT</v>
          </cell>
          <cell r="O2665" t="str">
            <v>SURA E.P.S.</v>
          </cell>
        </row>
        <row r="2666">
          <cell r="C2666">
            <v>73143059</v>
          </cell>
          <cell r="D2666" t="str">
            <v>JIMENEZ TAPIA CALIXTO ANTONIO</v>
          </cell>
          <cell r="E2666" t="str">
            <v>OPERADOR DE PADRÓN</v>
          </cell>
          <cell r="G2666" t="str">
            <v>X</v>
          </cell>
          <cell r="M2666" t="str">
            <v>ENFERMEDAD GENERAL</v>
          </cell>
          <cell r="N2666" t="str">
            <v>NT</v>
          </cell>
          <cell r="O2666" t="str">
            <v>SALUD TOTAL E.P.S.</v>
          </cell>
        </row>
        <row r="2667">
          <cell r="C2667">
            <v>73143059</v>
          </cell>
          <cell r="D2667" t="str">
            <v>JIMENEZ TAPIA CALIXTO ANTONIO</v>
          </cell>
          <cell r="E2667" t="str">
            <v>OPERADOR DE PADRÓN</v>
          </cell>
          <cell r="G2667" t="str">
            <v>X</v>
          </cell>
          <cell r="M2667" t="str">
            <v>ENFERMEDAD GENERAL</v>
          </cell>
          <cell r="N2667">
            <v>35803974</v>
          </cell>
          <cell r="O2667" t="str">
            <v>SURA E.P.S.</v>
          </cell>
        </row>
        <row r="2668">
          <cell r="C2668">
            <v>73143059</v>
          </cell>
          <cell r="D2668" t="str">
            <v>JIMENEZ TAPIA CALIXTO ANTONIO</v>
          </cell>
          <cell r="E2668" t="str">
            <v>OPERADOR DE PADRÓN</v>
          </cell>
          <cell r="G2668" t="str">
            <v>X</v>
          </cell>
          <cell r="M2668" t="str">
            <v>ENFERMEDAD GENERAL</v>
          </cell>
          <cell r="N2668" t="str">
            <v>NT</v>
          </cell>
          <cell r="O2668" t="str">
            <v>SURA E.P.S.</v>
          </cell>
        </row>
        <row r="2669">
          <cell r="C2669">
            <v>73143059</v>
          </cell>
          <cell r="D2669" t="str">
            <v>JIMENEZ TAPIA CALIXTO ANTONIO</v>
          </cell>
          <cell r="E2669" t="str">
            <v>OPERADOR DE PADRÓN</v>
          </cell>
          <cell r="G2669" t="str">
            <v>X</v>
          </cell>
          <cell r="M2669" t="str">
            <v>ENFERMEDAD GENERAL</v>
          </cell>
          <cell r="N2669">
            <v>36026172</v>
          </cell>
          <cell r="O2669" t="str">
            <v>SURA E.P.S.</v>
          </cell>
        </row>
        <row r="2670">
          <cell r="C2670">
            <v>73143059</v>
          </cell>
          <cell r="D2670" t="str">
            <v>JIMENEZ TAPIA CALIXTO ANTONIO</v>
          </cell>
          <cell r="E2670" t="str">
            <v>OPERADOR DE PADRÓN</v>
          </cell>
          <cell r="G2670" t="str">
            <v>x</v>
          </cell>
          <cell r="M2670" t="str">
            <v>ENFERMEDAD GENERAL</v>
          </cell>
          <cell r="N2670">
            <v>37028242</v>
          </cell>
          <cell r="O2670" t="str">
            <v>SURA E.P.S.</v>
          </cell>
        </row>
        <row r="2671">
          <cell r="C2671">
            <v>73143059</v>
          </cell>
          <cell r="D2671" t="str">
            <v>JIMENEZ TAPIA CALIXTO ANTONIO</v>
          </cell>
          <cell r="E2671" t="str">
            <v>OPERADOR DE PADRÓN</v>
          </cell>
          <cell r="F2671" t="str">
            <v>X</v>
          </cell>
          <cell r="M2671" t="str">
            <v>ACCIDENTE DE TRABAJO</v>
          </cell>
          <cell r="N2671">
            <v>152815</v>
          </cell>
          <cell r="O2671" t="str">
            <v>SURA E.P.S.</v>
          </cell>
        </row>
        <row r="2672">
          <cell r="C2672">
            <v>73143059</v>
          </cell>
          <cell r="D2672" t="str">
            <v>JIMENEZ TAPIA CALIXTO ANTONIO</v>
          </cell>
          <cell r="E2672" t="str">
            <v>OPERADOR DE PADRÓN</v>
          </cell>
          <cell r="G2672" t="str">
            <v>x</v>
          </cell>
          <cell r="M2672" t="str">
            <v>ENFERMEDAD GENERAL</v>
          </cell>
          <cell r="N2672">
            <v>37966362</v>
          </cell>
          <cell r="O2672" t="str">
            <v>SURA E.P.S.</v>
          </cell>
        </row>
        <row r="2673">
          <cell r="C2673">
            <v>73143059</v>
          </cell>
          <cell r="D2673" t="str">
            <v>JIMENEZ TAPIA CALIXTO ANTONIO</v>
          </cell>
          <cell r="E2673" t="str">
            <v>OPERADOR DE PADRÓN</v>
          </cell>
          <cell r="G2673" t="str">
            <v>X</v>
          </cell>
          <cell r="M2673" t="str">
            <v>ENFERMEDAD GENERAL</v>
          </cell>
          <cell r="N2673">
            <v>38118316</v>
          </cell>
          <cell r="O2673" t="str">
            <v>SURA E.P.S.</v>
          </cell>
        </row>
        <row r="2674">
          <cell r="C2674">
            <v>73143059</v>
          </cell>
          <cell r="D2674" t="str">
            <v>JIMENEZ TAPIA CALIXTO ANTONIO</v>
          </cell>
          <cell r="E2674" t="str">
            <v>OPERADOR DE PADRÓN</v>
          </cell>
          <cell r="G2674" t="str">
            <v>X</v>
          </cell>
          <cell r="M2674" t="str">
            <v>ENFERMEDAD GENERAL</v>
          </cell>
          <cell r="N2674" t="str">
            <v>0-38589107</v>
          </cell>
          <cell r="O2674" t="str">
            <v>SURA E.P.S.</v>
          </cell>
        </row>
        <row r="2675">
          <cell r="C2675">
            <v>9023609</v>
          </cell>
          <cell r="D2675" t="str">
            <v>JIMENEZ PEREZ RONAL JOSE</v>
          </cell>
          <cell r="E2675" t="str">
            <v>OPERADOR DE PADRÓN</v>
          </cell>
          <cell r="G2675" t="str">
            <v>x</v>
          </cell>
          <cell r="M2675" t="str">
            <v>ENFERMEDAD GENERAL</v>
          </cell>
          <cell r="N2675">
            <v>188215586</v>
          </cell>
          <cell r="O2675" t="str">
            <v>SALUD TOTAL E.P.S.</v>
          </cell>
        </row>
        <row r="2676">
          <cell r="C2676">
            <v>73154547</v>
          </cell>
          <cell r="D2676" t="str">
            <v>JIMENEZ PEREZ JORGE ELIECER</v>
          </cell>
          <cell r="E2676" t="str">
            <v>OPERADOR DE BUSETÓN</v>
          </cell>
          <cell r="L2676" t="str">
            <v>X</v>
          </cell>
          <cell r="M2676" t="str">
            <v>AISLAMIENTO PREVENTIVO</v>
          </cell>
          <cell r="N2676" t="str">
            <v>NT</v>
          </cell>
          <cell r="O2676" t="str">
            <v>SALUD TOTAL E.P.S.</v>
          </cell>
        </row>
        <row r="2677">
          <cell r="C2677">
            <v>73154547</v>
          </cell>
          <cell r="D2677" t="str">
            <v>JIMENEZ PEREZ JORGE ELIECER</v>
          </cell>
          <cell r="E2677" t="str">
            <v>OPERADOR DE BUSETÓN</v>
          </cell>
          <cell r="G2677" t="str">
            <v>X</v>
          </cell>
          <cell r="M2677" t="str">
            <v>ENFERMEDAD GENERAL</v>
          </cell>
          <cell r="N2677">
            <v>70549395</v>
          </cell>
          <cell r="O2677" t="str">
            <v>SALUD TOTAL E.P.S.</v>
          </cell>
        </row>
        <row r="2678">
          <cell r="C2678">
            <v>73154547</v>
          </cell>
          <cell r="D2678" t="str">
            <v>JIMENEZ PEREZ JORGE ELIECER</v>
          </cell>
          <cell r="E2678" t="str">
            <v>OPERADOR DE BUSETÓN</v>
          </cell>
          <cell r="G2678" t="str">
            <v>X</v>
          </cell>
          <cell r="M2678" t="str">
            <v>ENFERMEDAD GENERAL</v>
          </cell>
          <cell r="N2678">
            <v>46270639</v>
          </cell>
          <cell r="O2678" t="str">
            <v>SALUD TOTAL E.P.S.</v>
          </cell>
        </row>
        <row r="2679">
          <cell r="C2679">
            <v>73154547</v>
          </cell>
          <cell r="D2679" t="str">
            <v>JIMENEZ PEREZ JORGE ELIECER</v>
          </cell>
          <cell r="E2679" t="str">
            <v>OPERADOR DE BUSETÓN</v>
          </cell>
          <cell r="G2679" t="str">
            <v>X</v>
          </cell>
          <cell r="M2679" t="str">
            <v>ENFERMEDAD GENERAL</v>
          </cell>
          <cell r="N2679">
            <v>33520208</v>
          </cell>
          <cell r="O2679" t="str">
            <v>SURA E.P.S.</v>
          </cell>
        </row>
        <row r="2680">
          <cell r="C2680">
            <v>73154547</v>
          </cell>
          <cell r="D2680" t="str">
            <v>JIMENEZ PEREZ JORGE ELIECER</v>
          </cell>
          <cell r="E2680" t="str">
            <v>OPERADOR DE BUSETÓN</v>
          </cell>
          <cell r="G2680" t="str">
            <v>X</v>
          </cell>
          <cell r="M2680" t="str">
            <v>ENFERMEDAD GENERAL</v>
          </cell>
          <cell r="N2680">
            <v>33520208</v>
          </cell>
          <cell r="O2680" t="str">
            <v>SURA E.P.S.</v>
          </cell>
        </row>
        <row r="2681">
          <cell r="C2681">
            <v>73154547</v>
          </cell>
          <cell r="D2681" t="str">
            <v>JIMENEZ PEREZ JORGE ELIECER</v>
          </cell>
          <cell r="E2681" t="str">
            <v>OPERADOR DE BUSETÓN</v>
          </cell>
          <cell r="G2681" t="str">
            <v>X</v>
          </cell>
          <cell r="M2681" t="str">
            <v>ENFERMEDAD GENERAL</v>
          </cell>
          <cell r="N2681" t="str">
            <v>NT</v>
          </cell>
          <cell r="O2681" t="str">
            <v>SURA E.P.S.</v>
          </cell>
        </row>
        <row r="2682">
          <cell r="C2682">
            <v>73154547</v>
          </cell>
          <cell r="D2682" t="str">
            <v>JIMENEZ PEREZ JORGE ELIECER</v>
          </cell>
          <cell r="E2682" t="str">
            <v>OPERADOR DE BUSETÓN</v>
          </cell>
          <cell r="G2682" t="str">
            <v>X</v>
          </cell>
          <cell r="M2682" t="str">
            <v>ENFERMEDAD GENERAL</v>
          </cell>
          <cell r="N2682" t="str">
            <v>0-34113658</v>
          </cell>
          <cell r="O2682" t="str">
            <v>SURA E.P.S.</v>
          </cell>
        </row>
        <row r="2683">
          <cell r="C2683">
            <v>73154547</v>
          </cell>
          <cell r="D2683" t="str">
            <v>JIMENEZ PEREZ JORGE ELIECER</v>
          </cell>
          <cell r="E2683" t="str">
            <v>OPERADOR DE BUSETÓN</v>
          </cell>
          <cell r="G2683" t="str">
            <v>X</v>
          </cell>
          <cell r="M2683" t="str">
            <v>ENFERMEDAD GENERAL</v>
          </cell>
          <cell r="N2683" t="str">
            <v>NT</v>
          </cell>
          <cell r="O2683" t="str">
            <v>SURA E.P.S.</v>
          </cell>
        </row>
        <row r="2684">
          <cell r="C2684">
            <v>73154547</v>
          </cell>
          <cell r="D2684" t="str">
            <v>JIMENEZ PEREZ JORGE ELIECER</v>
          </cell>
          <cell r="E2684" t="str">
            <v>OPERADOR DE BUSETÓN</v>
          </cell>
          <cell r="G2684" t="str">
            <v>X</v>
          </cell>
          <cell r="M2684" t="str">
            <v>ENFERMEDAD GENERAL</v>
          </cell>
          <cell r="N2684" t="str">
            <v>NT</v>
          </cell>
          <cell r="O2684" t="str">
            <v>SURA E.P.S.</v>
          </cell>
        </row>
        <row r="2685">
          <cell r="C2685">
            <v>73154547</v>
          </cell>
          <cell r="D2685" t="str">
            <v>JIMENEZ PEREZ JORGE ELIECER</v>
          </cell>
          <cell r="E2685" t="str">
            <v>OPERADOR DE BUSETÓN</v>
          </cell>
          <cell r="G2685" t="str">
            <v>X</v>
          </cell>
          <cell r="M2685" t="str">
            <v>ENFERMEDAD GENERAL</v>
          </cell>
          <cell r="N2685" t="str">
            <v>NT</v>
          </cell>
          <cell r="O2685" t="str">
            <v>SURA E.P.S.</v>
          </cell>
        </row>
        <row r="2686">
          <cell r="C2686">
            <v>73154547</v>
          </cell>
          <cell r="D2686" t="str">
            <v>JIMENEZ PEREZ JORGE ELIECER</v>
          </cell>
          <cell r="E2686" t="str">
            <v>OPERADOR DE BUSETÓN</v>
          </cell>
          <cell r="G2686" t="str">
            <v>X</v>
          </cell>
          <cell r="M2686" t="str">
            <v>ENFERMEDAD GENERAL</v>
          </cell>
          <cell r="N2686" t="str">
            <v>NT</v>
          </cell>
          <cell r="O2686" t="str">
            <v>SURA E.P.S.</v>
          </cell>
        </row>
        <row r="2687">
          <cell r="C2687">
            <v>73154547</v>
          </cell>
          <cell r="D2687" t="str">
            <v>JIMENEZ PEREZ JORGE ELIECER</v>
          </cell>
          <cell r="E2687" t="str">
            <v>OPERADOR DE BUSETÓN</v>
          </cell>
          <cell r="G2687" t="str">
            <v>X</v>
          </cell>
          <cell r="M2687" t="str">
            <v>ENFERMEDAD GENERAL</v>
          </cell>
          <cell r="N2687" t="str">
            <v>0-38472430</v>
          </cell>
          <cell r="O2687" t="str">
            <v>SURA E.P.S.</v>
          </cell>
        </row>
        <row r="2688">
          <cell r="C2688">
            <v>73154547</v>
          </cell>
          <cell r="D2688" t="str">
            <v>JIMENEZ PEREZ JORGE ELIECER</v>
          </cell>
          <cell r="E2688" t="str">
            <v>OPERADOR DE BUSETÓN</v>
          </cell>
          <cell r="G2688" t="str">
            <v>X</v>
          </cell>
          <cell r="M2688" t="str">
            <v>ENFERMEDAD GENERAL</v>
          </cell>
          <cell r="N2688" t="str">
            <v>0-38556885</v>
          </cell>
          <cell r="O2688" t="str">
            <v>SURA E.P.S.</v>
          </cell>
        </row>
        <row r="2689">
          <cell r="C2689">
            <v>73154547</v>
          </cell>
          <cell r="D2689" t="str">
            <v>JIMENEZ PEREZ JORGE ELIECER</v>
          </cell>
          <cell r="E2689" t="str">
            <v>OPERADOR DE BUSETÓN</v>
          </cell>
          <cell r="G2689" t="str">
            <v>X</v>
          </cell>
          <cell r="M2689" t="str">
            <v>ENFERMEDAD GENERAL</v>
          </cell>
          <cell r="N2689">
            <v>800088702</v>
          </cell>
          <cell r="O2689" t="str">
            <v>SURA E.P.S.</v>
          </cell>
        </row>
        <row r="2690">
          <cell r="C2690">
            <v>1044922905</v>
          </cell>
          <cell r="D2690" t="str">
            <v>JIMENEZ MERCADO KEVIN MARLON</v>
          </cell>
          <cell r="E2690" t="str">
            <v>OPERADOR DE BUSETÓN</v>
          </cell>
          <cell r="G2690" t="str">
            <v>X</v>
          </cell>
          <cell r="M2690" t="str">
            <v>ENFERMEDAD GENERAL</v>
          </cell>
          <cell r="N2690">
            <v>601664351</v>
          </cell>
          <cell r="O2690" t="str">
            <v>NUEVA E.P.S</v>
          </cell>
        </row>
        <row r="2691">
          <cell r="C2691">
            <v>1044922905</v>
          </cell>
          <cell r="D2691" t="str">
            <v>JIMENEZ MERCADO KEVIN MARLON</v>
          </cell>
          <cell r="E2691" t="str">
            <v>OPERADOR DE BUSETÓN</v>
          </cell>
          <cell r="G2691" t="str">
            <v>X</v>
          </cell>
          <cell r="M2691" t="str">
            <v>ENFERMEDAD GENERAL</v>
          </cell>
          <cell r="N2691">
            <v>5880808</v>
          </cell>
          <cell r="O2691" t="str">
            <v>NUEVA E.P.S</v>
          </cell>
        </row>
        <row r="2692">
          <cell r="C2692">
            <v>1044922905</v>
          </cell>
          <cell r="D2692" t="str">
            <v>JIMENEZ MERCADO KEVIN MARLON</v>
          </cell>
          <cell r="E2692" t="str">
            <v>OPERADOR DE BUSETÓN</v>
          </cell>
          <cell r="G2692" t="str">
            <v>X</v>
          </cell>
          <cell r="M2692" t="str">
            <v>ENFERMEDAD GENERAL</v>
          </cell>
          <cell r="N2692">
            <v>5977751</v>
          </cell>
          <cell r="O2692" t="str">
            <v>NUEVA E.P.S</v>
          </cell>
        </row>
        <row r="2693">
          <cell r="C2693">
            <v>1044922905</v>
          </cell>
          <cell r="D2693" t="str">
            <v>JIMENEZ MERCADO KEVIN MARLON</v>
          </cell>
          <cell r="E2693" t="str">
            <v>OPERADOR DE BUSETÓN</v>
          </cell>
          <cell r="G2693" t="str">
            <v>X</v>
          </cell>
          <cell r="M2693" t="str">
            <v>ENFERMEDAD GENERAL</v>
          </cell>
          <cell r="N2693">
            <v>6002209</v>
          </cell>
          <cell r="O2693" t="str">
            <v>NUEVA E.P.S</v>
          </cell>
        </row>
        <row r="2694">
          <cell r="C2694">
            <v>1044922905</v>
          </cell>
          <cell r="D2694" t="str">
            <v>JIMENEZ MERCADO KEVIN MARLON</v>
          </cell>
          <cell r="E2694" t="str">
            <v>OPERADOR DE BUSETÓN</v>
          </cell>
          <cell r="G2694" t="str">
            <v>X</v>
          </cell>
          <cell r="M2694" t="str">
            <v>ENFERMEDAD GENERAL</v>
          </cell>
          <cell r="N2694">
            <v>601930272</v>
          </cell>
          <cell r="O2694" t="str">
            <v>NUEVA E.P.S</v>
          </cell>
        </row>
        <row r="2695">
          <cell r="C2695">
            <v>1044922905</v>
          </cell>
          <cell r="D2695" t="str">
            <v>JIMENEZ MERCADO KEVIN MARLON</v>
          </cell>
          <cell r="E2695" t="str">
            <v>OPERADOR DE BUSETÓN</v>
          </cell>
          <cell r="G2695" t="str">
            <v>X</v>
          </cell>
          <cell r="M2695" t="str">
            <v>ENFERMEDAD GENERAL</v>
          </cell>
          <cell r="N2695">
            <v>601941799</v>
          </cell>
          <cell r="O2695" t="str">
            <v>NUEVA E.P.S</v>
          </cell>
        </row>
        <row r="2696">
          <cell r="C2696">
            <v>1044922905</v>
          </cell>
          <cell r="D2696" t="str">
            <v>JIMENEZ MERCADO KEVIN MARLON</v>
          </cell>
          <cell r="E2696" t="str">
            <v>OPERADOR DE BUSETÓN</v>
          </cell>
          <cell r="G2696" t="str">
            <v>X</v>
          </cell>
          <cell r="M2696" t="str">
            <v>ENFERMEDAD GENERAL</v>
          </cell>
          <cell r="N2696">
            <v>601930272</v>
          </cell>
          <cell r="O2696" t="str">
            <v>NUEVA E.P.S</v>
          </cell>
        </row>
        <row r="2697">
          <cell r="C2697">
            <v>1044922905</v>
          </cell>
          <cell r="D2697" t="str">
            <v>JIMENEZ MERCADO KEVIN MARLON</v>
          </cell>
          <cell r="E2697" t="str">
            <v>OPERADOR DE BUSETÓN</v>
          </cell>
          <cell r="G2697" t="str">
            <v>X</v>
          </cell>
          <cell r="M2697" t="str">
            <v>ENFERMEDAD GENERAL</v>
          </cell>
          <cell r="N2697">
            <v>601941799</v>
          </cell>
          <cell r="O2697" t="str">
            <v>NUEVA E.P.S</v>
          </cell>
        </row>
        <row r="2698">
          <cell r="C2698">
            <v>1044922905</v>
          </cell>
          <cell r="D2698" t="str">
            <v>JIMENEZ MERCADO KEVIN MARLON</v>
          </cell>
          <cell r="E2698" t="str">
            <v>OPERADOR DE BUSETÓN</v>
          </cell>
          <cell r="G2698" t="str">
            <v>X</v>
          </cell>
          <cell r="M2698" t="str">
            <v>ENFERMEDAD GENERAL</v>
          </cell>
          <cell r="N2698">
            <v>602040352</v>
          </cell>
          <cell r="O2698" t="str">
            <v>NUEVA E.P.S</v>
          </cell>
        </row>
        <row r="2699">
          <cell r="C2699">
            <v>1047464388</v>
          </cell>
          <cell r="D2699" t="str">
            <v>JIMENEZ LOPEZ LUIS EDUARDO</v>
          </cell>
          <cell r="E2699" t="str">
            <v>AUXILIAR DE ALMACEN</v>
          </cell>
          <cell r="G2699" t="str">
            <v>X</v>
          </cell>
          <cell r="M2699" t="str">
            <v>ENFERMEDAD GENERAL</v>
          </cell>
          <cell r="N2699">
            <v>8255</v>
          </cell>
          <cell r="O2699" t="str">
            <v>FAMISANAR E.P.S</v>
          </cell>
        </row>
        <row r="2700">
          <cell r="C2700">
            <v>30873721</v>
          </cell>
          <cell r="D2700" t="str">
            <v>JIMENEZ LLANOS ROSANA</v>
          </cell>
          <cell r="E2700" t="str">
            <v>OPERADOR DE PADRÓN</v>
          </cell>
          <cell r="G2700" t="str">
            <v>X</v>
          </cell>
          <cell r="M2700" t="str">
            <v>ENFERMEDAD GENERAL</v>
          </cell>
          <cell r="N2700">
            <v>6748</v>
          </cell>
          <cell r="O2700" t="str">
            <v>FAMISANAR E.P.S</v>
          </cell>
        </row>
        <row r="2701">
          <cell r="C2701">
            <v>30873721</v>
          </cell>
          <cell r="D2701" t="str">
            <v>JIMENEZ LLANOS ROSANA</v>
          </cell>
          <cell r="E2701" t="str">
            <v>OPERADOR DE PADRÓN</v>
          </cell>
          <cell r="G2701" t="str">
            <v>X</v>
          </cell>
          <cell r="M2701" t="str">
            <v>ENFERMEDAD GENERAL</v>
          </cell>
          <cell r="N2701">
            <v>8586394</v>
          </cell>
          <cell r="O2701" t="str">
            <v>FAMISANAR E.P.S</v>
          </cell>
        </row>
        <row r="2702">
          <cell r="C2702">
            <v>30873721</v>
          </cell>
          <cell r="D2702" t="str">
            <v>JIMENEZ LLANOS ROSANA</v>
          </cell>
          <cell r="E2702" t="str">
            <v>OPERADOR DE PADRÓN</v>
          </cell>
          <cell r="G2702" t="str">
            <v>X</v>
          </cell>
          <cell r="M2702" t="str">
            <v>ENFERMEDAD GENERAL</v>
          </cell>
          <cell r="N2702" t="str">
            <v>NT</v>
          </cell>
          <cell r="O2702" t="str">
            <v>FAMISANAR E.P.S</v>
          </cell>
        </row>
        <row r="2703">
          <cell r="C2703">
            <v>30873721</v>
          </cell>
          <cell r="D2703" t="str">
            <v>JIMENEZ LLANOS ROSANA</v>
          </cell>
          <cell r="E2703" t="str">
            <v>OPERADOR DE PADRÓN</v>
          </cell>
          <cell r="G2703" t="str">
            <v>X</v>
          </cell>
          <cell r="M2703" t="str">
            <v>ENFERMEDAD GENERAL</v>
          </cell>
          <cell r="N2703" t="str">
            <v>NT</v>
          </cell>
          <cell r="O2703" t="str">
            <v>FAMISANAR E.P.S</v>
          </cell>
        </row>
        <row r="2704">
          <cell r="C2704">
            <v>30873721</v>
          </cell>
          <cell r="D2704" t="str">
            <v>JIMENEZ LLANOS ROSANA</v>
          </cell>
          <cell r="E2704" t="str">
            <v>OPERADOR DE PADRÓN</v>
          </cell>
          <cell r="G2704" t="str">
            <v>X</v>
          </cell>
          <cell r="M2704" t="str">
            <v>ENFERMEDAD GENERAL</v>
          </cell>
          <cell r="N2704">
            <v>900304958</v>
          </cell>
          <cell r="O2704" t="str">
            <v>FAMISANAR E.P.S</v>
          </cell>
        </row>
        <row r="2705">
          <cell r="C2705">
            <v>30873721</v>
          </cell>
          <cell r="D2705" t="str">
            <v>JIMENEZ LLANOS ROSANA</v>
          </cell>
          <cell r="E2705" t="str">
            <v>OPERADOR DE PADRÓN</v>
          </cell>
          <cell r="G2705" t="str">
            <v>X</v>
          </cell>
          <cell r="M2705" t="str">
            <v>ENFERMEDAD GENERAL</v>
          </cell>
          <cell r="N2705">
            <v>3264676</v>
          </cell>
          <cell r="O2705" t="str">
            <v>FAMISANAR E.P.S</v>
          </cell>
        </row>
        <row r="2706">
          <cell r="C2706">
            <v>30873721</v>
          </cell>
          <cell r="D2706" t="str">
            <v>JIMENEZ LLANOS ROSANA</v>
          </cell>
          <cell r="E2706" t="str">
            <v>OPERADOR DE PADRÓN</v>
          </cell>
          <cell r="G2706" t="str">
            <v>X</v>
          </cell>
          <cell r="M2706" t="str">
            <v>ENFERMEDAD GENERAL</v>
          </cell>
          <cell r="N2706" t="str">
            <v>NT</v>
          </cell>
          <cell r="O2706" t="str">
            <v>FAMISANAR E.P.S</v>
          </cell>
        </row>
        <row r="2707">
          <cell r="C2707">
            <v>30873721</v>
          </cell>
          <cell r="D2707" t="str">
            <v>JIMENEZ LLANOS ROSANA</v>
          </cell>
          <cell r="E2707" t="str">
            <v>OPERADOR DE PADRÓN</v>
          </cell>
          <cell r="G2707" t="str">
            <v>X</v>
          </cell>
          <cell r="M2707" t="str">
            <v>ENFERMEDAD GENERAL</v>
          </cell>
          <cell r="N2707">
            <v>30873721</v>
          </cell>
          <cell r="O2707" t="str">
            <v>FAMISANAR E.P.S</v>
          </cell>
        </row>
        <row r="2708">
          <cell r="C2708">
            <v>30873721</v>
          </cell>
          <cell r="D2708" t="str">
            <v>JIMENEZ LLANOS ROSANA</v>
          </cell>
          <cell r="E2708" t="str">
            <v>OPERADOR DE PADRÓN</v>
          </cell>
          <cell r="G2708" t="str">
            <v>X</v>
          </cell>
          <cell r="M2708" t="str">
            <v>ENFERMEDAD GENERAL</v>
          </cell>
          <cell r="N2708" t="str">
            <v>NT</v>
          </cell>
          <cell r="O2708" t="str">
            <v>FAMISANAR E.P.S</v>
          </cell>
        </row>
        <row r="2709">
          <cell r="C2709">
            <v>30873721</v>
          </cell>
          <cell r="D2709" t="str">
            <v>JIMENEZ LLANOS ROSANA</v>
          </cell>
          <cell r="E2709" t="str">
            <v>OPERADOR DE PADRÓN</v>
          </cell>
          <cell r="G2709" t="str">
            <v>X</v>
          </cell>
          <cell r="M2709" t="str">
            <v>ENFERMEDAD GENERAL</v>
          </cell>
          <cell r="N2709">
            <v>7312</v>
          </cell>
          <cell r="O2709" t="str">
            <v>FAMISANAR E.P.S</v>
          </cell>
        </row>
        <row r="2710">
          <cell r="C2710">
            <v>30873721</v>
          </cell>
          <cell r="D2710" t="str">
            <v>JIMENEZ LLANOS ROSANA</v>
          </cell>
          <cell r="E2710" t="str">
            <v>OPERADOR DE PADRÓN</v>
          </cell>
          <cell r="G2710" t="str">
            <v>X</v>
          </cell>
          <cell r="M2710" t="str">
            <v>ENFERMEDAD GENERAL</v>
          </cell>
          <cell r="N2710">
            <v>3337801</v>
          </cell>
          <cell r="O2710" t="str">
            <v>FAMISANAR E.P.S</v>
          </cell>
        </row>
        <row r="2711">
          <cell r="C2711">
            <v>30873721</v>
          </cell>
          <cell r="D2711" t="str">
            <v>JIMENEZ LLANOS ROSANA</v>
          </cell>
          <cell r="E2711" t="str">
            <v>OPERADOR DE PADRÓN</v>
          </cell>
          <cell r="G2711" t="str">
            <v>X</v>
          </cell>
          <cell r="M2711" t="str">
            <v>ENFERMEDAD GENERAL</v>
          </cell>
          <cell r="N2711" t="str">
            <v>NT</v>
          </cell>
          <cell r="O2711" t="str">
            <v>FAMISANAR E.P.S</v>
          </cell>
        </row>
        <row r="2712">
          <cell r="C2712">
            <v>30873721</v>
          </cell>
          <cell r="D2712" t="str">
            <v>JIMENEZ LLANOS ROSANA</v>
          </cell>
          <cell r="E2712" t="str">
            <v>OPERADOR DE PADRÓN</v>
          </cell>
          <cell r="G2712" t="str">
            <v>X</v>
          </cell>
          <cell r="M2712" t="str">
            <v>ENFERMEDAD GENERAL</v>
          </cell>
          <cell r="N2712" t="str">
            <v>NT</v>
          </cell>
          <cell r="O2712" t="str">
            <v>FAMISANAR E.P.S</v>
          </cell>
        </row>
        <row r="2713">
          <cell r="C2713">
            <v>30873721</v>
          </cell>
          <cell r="D2713" t="str">
            <v>JIMENEZ LLANOS ROSANA</v>
          </cell>
          <cell r="E2713" t="str">
            <v>OPERADOR DE PADRÓN</v>
          </cell>
          <cell r="G2713" t="str">
            <v>X</v>
          </cell>
          <cell r="M2713" t="str">
            <v>ENFERMEDAD GENERAL</v>
          </cell>
          <cell r="N2713" t="str">
            <v>NT</v>
          </cell>
          <cell r="O2713" t="str">
            <v>FAMISANAR E.P.S</v>
          </cell>
        </row>
        <row r="2714">
          <cell r="C2714">
            <v>30873721</v>
          </cell>
          <cell r="D2714" t="str">
            <v>JIMENEZ LLANOS ROSANA</v>
          </cell>
          <cell r="E2714" t="str">
            <v>OPERADOR DE PADRÓN</v>
          </cell>
          <cell r="G2714" t="str">
            <v>X</v>
          </cell>
          <cell r="M2714" t="str">
            <v>ENFERMEDAD GENERAL</v>
          </cell>
          <cell r="N2714" t="str">
            <v>NT</v>
          </cell>
          <cell r="O2714" t="str">
            <v>FAMISANAR E.P.S</v>
          </cell>
        </row>
        <row r="2715">
          <cell r="C2715">
            <v>30873721</v>
          </cell>
          <cell r="D2715" t="str">
            <v>JIMENEZ LLANOS ROSANA</v>
          </cell>
          <cell r="E2715" t="str">
            <v>OPERADOR DE PADRÓN</v>
          </cell>
          <cell r="G2715" t="str">
            <v>X</v>
          </cell>
          <cell r="M2715" t="str">
            <v>ENFERMEDAD GENERAL</v>
          </cell>
          <cell r="N2715" t="str">
            <v>NT</v>
          </cell>
          <cell r="O2715" t="str">
            <v>FAMISANAR E.P.S</v>
          </cell>
        </row>
        <row r="2716">
          <cell r="C2716">
            <v>30873721</v>
          </cell>
          <cell r="D2716" t="str">
            <v>JIMENEZ LLANOS ROSANA</v>
          </cell>
          <cell r="E2716" t="str">
            <v>OPERADOR DE PADRÓN</v>
          </cell>
          <cell r="G2716" t="str">
            <v>X</v>
          </cell>
          <cell r="M2716" t="str">
            <v>ENFERMEDAD GENERAL</v>
          </cell>
          <cell r="N2716" t="str">
            <v>NT</v>
          </cell>
          <cell r="O2716" t="str">
            <v>FAMISANAR E.P.S</v>
          </cell>
        </row>
        <row r="2717">
          <cell r="C2717">
            <v>30873721</v>
          </cell>
          <cell r="D2717" t="str">
            <v>JIMENEZ LLANOS ROSANA</v>
          </cell>
          <cell r="E2717" t="str">
            <v>OPERADOR DE PADRÓN</v>
          </cell>
          <cell r="G2717" t="str">
            <v>X</v>
          </cell>
          <cell r="M2717" t="str">
            <v>ENFERMEDAD GENERAL</v>
          </cell>
          <cell r="N2717" t="str">
            <v>NT</v>
          </cell>
          <cell r="O2717" t="str">
            <v>FAMISANAR E.P.S</v>
          </cell>
        </row>
        <row r="2718">
          <cell r="C2718">
            <v>30873721</v>
          </cell>
          <cell r="D2718" t="str">
            <v>JIMENEZ LLANOS ROSANA</v>
          </cell>
          <cell r="E2718" t="str">
            <v>OPERADOR DE PADRÓN</v>
          </cell>
          <cell r="G2718" t="str">
            <v>X</v>
          </cell>
          <cell r="M2718" t="str">
            <v>ENFERMEDAD GENERAL</v>
          </cell>
          <cell r="N2718" t="str">
            <v>NT</v>
          </cell>
          <cell r="O2718" t="str">
            <v>FAMISANAR E.P.S</v>
          </cell>
        </row>
        <row r="2719">
          <cell r="C2719">
            <v>30873721</v>
          </cell>
          <cell r="D2719" t="str">
            <v>JIMENEZ LLANOS ROSANA</v>
          </cell>
          <cell r="E2719" t="str">
            <v>OPERADOR DE PADRÓN</v>
          </cell>
          <cell r="G2719" t="str">
            <v>X</v>
          </cell>
          <cell r="M2719" t="str">
            <v>ENFERMEDAD GENERAL</v>
          </cell>
          <cell r="N2719" t="str">
            <v>NT</v>
          </cell>
          <cell r="O2719" t="str">
            <v>FAMISANAR E.P.S</v>
          </cell>
        </row>
        <row r="2720">
          <cell r="C2720">
            <v>30873721</v>
          </cell>
          <cell r="D2720" t="str">
            <v>JIMENEZ LLANOS ROSANA</v>
          </cell>
          <cell r="E2720" t="str">
            <v>OPERADOR DE PADRÓN</v>
          </cell>
          <cell r="G2720" t="str">
            <v>X</v>
          </cell>
          <cell r="M2720" t="str">
            <v>ENFERMEDAD GENERAL</v>
          </cell>
          <cell r="N2720" t="str">
            <v>NT</v>
          </cell>
          <cell r="O2720" t="str">
            <v>FAMISANAR E.P.S</v>
          </cell>
        </row>
        <row r="2721">
          <cell r="C2721">
            <v>30873721</v>
          </cell>
          <cell r="D2721" t="str">
            <v>JIMENEZ LLANOS ROSANA</v>
          </cell>
          <cell r="E2721" t="str">
            <v>OPERADOR DE PADRÓN</v>
          </cell>
          <cell r="G2721" t="str">
            <v>X</v>
          </cell>
          <cell r="M2721" t="str">
            <v>ENFERMEDAD GENERAL</v>
          </cell>
          <cell r="N2721" t="str">
            <v>NT</v>
          </cell>
          <cell r="O2721" t="str">
            <v>FAMISANAR E.P.S</v>
          </cell>
        </row>
        <row r="2722">
          <cell r="C2722">
            <v>30873721</v>
          </cell>
          <cell r="D2722" t="str">
            <v>JIMENEZ LLANOS ROSANA</v>
          </cell>
          <cell r="E2722" t="str">
            <v>OPERADOR DE PADRÓN</v>
          </cell>
          <cell r="G2722" t="str">
            <v>X</v>
          </cell>
          <cell r="M2722" t="str">
            <v>ENFERMEDAD GENERAL</v>
          </cell>
          <cell r="N2722" t="str">
            <v>NT</v>
          </cell>
          <cell r="O2722" t="str">
            <v>FAMISANAR E.P.S</v>
          </cell>
        </row>
        <row r="2723">
          <cell r="C2723">
            <v>30873721</v>
          </cell>
          <cell r="D2723" t="str">
            <v>JIMENEZ LLANOS ROSANA</v>
          </cell>
          <cell r="E2723" t="str">
            <v>OPERADOR DE PADRÓN</v>
          </cell>
          <cell r="G2723" t="str">
            <v>X</v>
          </cell>
          <cell r="M2723" t="str">
            <v>ENFERMEDAD GENERAL</v>
          </cell>
          <cell r="N2723" t="str">
            <v>NT</v>
          </cell>
          <cell r="O2723" t="str">
            <v>FAMISANAR E.P.S</v>
          </cell>
        </row>
        <row r="2724">
          <cell r="C2724">
            <v>30873721</v>
          </cell>
          <cell r="D2724" t="str">
            <v>JIMENEZ LLANOS ROSANA</v>
          </cell>
          <cell r="E2724" t="str">
            <v>OPERADOR DE PADRÓN</v>
          </cell>
          <cell r="G2724" t="str">
            <v>X</v>
          </cell>
          <cell r="M2724" t="str">
            <v>ENFERMEDAD GENERAL</v>
          </cell>
          <cell r="N2724" t="str">
            <v>NT</v>
          </cell>
          <cell r="O2724" t="str">
            <v>FAMISANAR E.P.S</v>
          </cell>
        </row>
        <row r="2725">
          <cell r="C2725">
            <v>30873721</v>
          </cell>
          <cell r="D2725" t="str">
            <v>JIMENEZ LLANOS ROSANA</v>
          </cell>
          <cell r="E2725" t="str">
            <v>OPERADOR DE PADRÓN</v>
          </cell>
          <cell r="G2725" t="str">
            <v>X</v>
          </cell>
          <cell r="M2725" t="str">
            <v>ENFERMEDAD GENERAL</v>
          </cell>
          <cell r="N2725" t="str">
            <v>NT</v>
          </cell>
          <cell r="O2725" t="str">
            <v>FAMISANAR E.P.S</v>
          </cell>
        </row>
        <row r="2726">
          <cell r="C2726">
            <v>30873721</v>
          </cell>
          <cell r="D2726" t="str">
            <v>JIMENEZ LLANOS ROSANA</v>
          </cell>
          <cell r="E2726" t="str">
            <v>OPERADOR DE PADRÓN</v>
          </cell>
          <cell r="G2726" t="str">
            <v>X</v>
          </cell>
          <cell r="M2726" t="str">
            <v>ENFERMEDAD GENERAL</v>
          </cell>
          <cell r="N2726">
            <v>550113273</v>
          </cell>
          <cell r="O2726" t="str">
            <v>FAMISANAR E.P.S</v>
          </cell>
        </row>
        <row r="2727">
          <cell r="C2727">
            <v>30873721</v>
          </cell>
          <cell r="D2727" t="str">
            <v>JIMENEZ LLANOS ROSANA</v>
          </cell>
          <cell r="E2727" t="str">
            <v>OPERADOR DE PADRÓN</v>
          </cell>
          <cell r="G2727" t="str">
            <v>X</v>
          </cell>
          <cell r="M2727" t="str">
            <v>ENFERMEDAD GENERAL</v>
          </cell>
          <cell r="N2727" t="str">
            <v>NT</v>
          </cell>
          <cell r="O2727" t="str">
            <v>FAMISANAR E.P.S</v>
          </cell>
        </row>
        <row r="2728">
          <cell r="C2728">
            <v>30873721</v>
          </cell>
          <cell r="D2728" t="str">
            <v>JIMENEZ LLANOS ROSANA</v>
          </cell>
          <cell r="E2728" t="str">
            <v>OPERADOR DE PADRÓN</v>
          </cell>
          <cell r="G2728" t="str">
            <v>X</v>
          </cell>
          <cell r="M2728" t="str">
            <v>ENFERMEDAD GENERAL</v>
          </cell>
          <cell r="N2728">
            <v>8193</v>
          </cell>
          <cell r="O2728" t="str">
            <v>FAMISANAR E.P.S</v>
          </cell>
        </row>
        <row r="2729">
          <cell r="C2729">
            <v>30873721</v>
          </cell>
          <cell r="D2729" t="str">
            <v>JIMENEZ LLANOS ROSANA</v>
          </cell>
          <cell r="E2729" t="str">
            <v>OPERADOR DE PADRÓN</v>
          </cell>
          <cell r="G2729" t="str">
            <v>X</v>
          </cell>
          <cell r="M2729" t="str">
            <v>ENFERMEDAD GENERAL</v>
          </cell>
          <cell r="N2729" t="str">
            <v>NT</v>
          </cell>
          <cell r="O2729" t="str">
            <v>FAMISANAR E.P.S</v>
          </cell>
        </row>
        <row r="2730">
          <cell r="C2730">
            <v>30873721</v>
          </cell>
          <cell r="D2730" t="str">
            <v>JIMENEZ LLANOS ROSANA</v>
          </cell>
          <cell r="E2730" t="str">
            <v>OPERADOR DE PADRÓN</v>
          </cell>
          <cell r="G2730" t="str">
            <v>X</v>
          </cell>
          <cell r="M2730" t="str">
            <v>ENFERMEDAD GENERAL</v>
          </cell>
          <cell r="N2730" t="str">
            <v>NT</v>
          </cell>
          <cell r="O2730" t="str">
            <v>FAMISANAR E.P.S</v>
          </cell>
        </row>
        <row r="2731">
          <cell r="C2731">
            <v>30873721</v>
          </cell>
          <cell r="D2731" t="str">
            <v>JIMENEZ LLANOS ROSANA</v>
          </cell>
          <cell r="E2731" t="str">
            <v>OPERADOR DE PADRÓN</v>
          </cell>
          <cell r="G2731" t="str">
            <v>X</v>
          </cell>
          <cell r="M2731" t="str">
            <v>ENFERMEDAD GENERAL</v>
          </cell>
          <cell r="N2731" t="str">
            <v>NT</v>
          </cell>
          <cell r="O2731" t="str">
            <v>FAMISANAR E.P.S</v>
          </cell>
        </row>
        <row r="2732">
          <cell r="C2732">
            <v>30873721</v>
          </cell>
          <cell r="D2732" t="str">
            <v>JIMENEZ LLANOS ROSANA</v>
          </cell>
          <cell r="E2732" t="str">
            <v>OPERADOR DE PADRÓN</v>
          </cell>
          <cell r="G2732" t="str">
            <v>X</v>
          </cell>
          <cell r="M2732" t="str">
            <v>ENFERMEDAD GENERAL</v>
          </cell>
          <cell r="N2732" t="str">
            <v>NT</v>
          </cell>
          <cell r="O2732" t="str">
            <v>FAMISANAR E.P.S</v>
          </cell>
        </row>
        <row r="2733">
          <cell r="C2733">
            <v>30873721</v>
          </cell>
          <cell r="D2733" t="str">
            <v>JIMENEZ LLANOS ROSANA</v>
          </cell>
          <cell r="E2733" t="str">
            <v>OPERADOR DE PADRÓN</v>
          </cell>
          <cell r="G2733" t="str">
            <v>X</v>
          </cell>
          <cell r="M2733" t="str">
            <v>ENFERMEDAD GENERAL</v>
          </cell>
          <cell r="N2733">
            <v>550139533</v>
          </cell>
          <cell r="O2733" t="str">
            <v>FAMISANAR E.P.S</v>
          </cell>
        </row>
        <row r="2734">
          <cell r="C2734">
            <v>30873721</v>
          </cell>
          <cell r="D2734" t="str">
            <v>JIMENEZ LLANOS ROSANA</v>
          </cell>
          <cell r="E2734" t="str">
            <v>OPERADOR DE PADRÓN</v>
          </cell>
          <cell r="G2734" t="str">
            <v>X</v>
          </cell>
          <cell r="M2734" t="str">
            <v>ENFERMEDAD GENERAL</v>
          </cell>
          <cell r="N2734">
            <v>550141683</v>
          </cell>
          <cell r="O2734" t="str">
            <v>FAMISANAR E.P.S</v>
          </cell>
        </row>
        <row r="2735">
          <cell r="C2735">
            <v>30873721</v>
          </cell>
          <cell r="D2735" t="str">
            <v>JIMENEZ LLANOS ROSANA</v>
          </cell>
          <cell r="E2735" t="str">
            <v>OPERADOR DE PADRÓN</v>
          </cell>
          <cell r="G2735" t="str">
            <v>X</v>
          </cell>
          <cell r="M2735" t="str">
            <v>ENFERMEDAD GENERAL</v>
          </cell>
          <cell r="N2735">
            <v>550146499</v>
          </cell>
          <cell r="O2735" t="str">
            <v>FAMISANAR E.P.S</v>
          </cell>
        </row>
        <row r="2736">
          <cell r="C2736">
            <v>30873721</v>
          </cell>
          <cell r="D2736" t="str">
            <v>JIMENEZ LLANOS ROSANA</v>
          </cell>
          <cell r="E2736" t="str">
            <v>OPERADOR DE PADRÓN</v>
          </cell>
          <cell r="G2736" t="str">
            <v>X</v>
          </cell>
          <cell r="M2736" t="str">
            <v>ENFERMEDAD GENERAL</v>
          </cell>
          <cell r="N2736">
            <v>550149295</v>
          </cell>
          <cell r="O2736" t="str">
            <v>FAMISANAR E.P.S</v>
          </cell>
        </row>
        <row r="2737">
          <cell r="C2737">
            <v>30873721</v>
          </cell>
          <cell r="D2737" t="str">
            <v>JIMENEZ LLANOS ROSANA</v>
          </cell>
          <cell r="E2737" t="str">
            <v>OPERADOR DE PADRÓN</v>
          </cell>
          <cell r="G2737" t="str">
            <v>X</v>
          </cell>
          <cell r="M2737" t="str">
            <v>ENFERMEDAD GENERAL</v>
          </cell>
          <cell r="N2737">
            <v>550150015</v>
          </cell>
          <cell r="O2737" t="str">
            <v>FAMISANAR E.P.S</v>
          </cell>
        </row>
        <row r="2738">
          <cell r="C2738">
            <v>30873721</v>
          </cell>
          <cell r="D2738" t="str">
            <v>JIMENEZ LLANOS ROSANA</v>
          </cell>
          <cell r="E2738" t="str">
            <v>OPERADOR DE PADRÓN</v>
          </cell>
          <cell r="G2738" t="str">
            <v>X</v>
          </cell>
          <cell r="M2738" t="str">
            <v>ENFERMEDAD GENERAL</v>
          </cell>
          <cell r="N2738">
            <v>550151863</v>
          </cell>
          <cell r="O2738" t="str">
            <v>FAMISANAR E.P.S</v>
          </cell>
        </row>
        <row r="2739">
          <cell r="C2739">
            <v>30873721</v>
          </cell>
          <cell r="D2739" t="str">
            <v>JIMENEZ LLANOS ROSANA</v>
          </cell>
          <cell r="E2739" t="str">
            <v>OPERADOR DE PADRÓN</v>
          </cell>
          <cell r="G2739" t="str">
            <v>X</v>
          </cell>
          <cell r="M2739" t="str">
            <v>ENFERMEDAD GENERAL</v>
          </cell>
          <cell r="N2739" t="str">
            <v>NT</v>
          </cell>
          <cell r="O2739" t="str">
            <v>FAMISANAR E.P.S</v>
          </cell>
        </row>
        <row r="2740">
          <cell r="C2740">
            <v>30873721</v>
          </cell>
          <cell r="D2740" t="str">
            <v>JIMENEZ LLANOS ROSANA</v>
          </cell>
          <cell r="E2740" t="str">
            <v>OPERADOR DE PADRÓN</v>
          </cell>
          <cell r="G2740" t="str">
            <v>X</v>
          </cell>
          <cell r="M2740" t="str">
            <v>ENFERMEDAD GENERAL</v>
          </cell>
          <cell r="N2740">
            <v>550156211</v>
          </cell>
          <cell r="O2740" t="str">
            <v>FAMISANAR E.P.S</v>
          </cell>
        </row>
        <row r="2741">
          <cell r="C2741">
            <v>30873721</v>
          </cell>
          <cell r="D2741" t="str">
            <v>JIMENEZ LLANOS ROSANA</v>
          </cell>
          <cell r="E2741" t="str">
            <v>OPERADOR DE PADRÓN</v>
          </cell>
          <cell r="G2741" t="str">
            <v>X</v>
          </cell>
          <cell r="M2741" t="str">
            <v>ENFERMEDAD GENERAL</v>
          </cell>
          <cell r="N2741">
            <v>5520158117</v>
          </cell>
          <cell r="O2741" t="str">
            <v>FAMISANAR E.P.S</v>
          </cell>
        </row>
        <row r="2742">
          <cell r="C2742">
            <v>30873721</v>
          </cell>
          <cell r="D2742" t="str">
            <v>JIMENEZ LLANOS ROSANA</v>
          </cell>
          <cell r="E2742" t="str">
            <v>OPERADOR DE PADRÓN</v>
          </cell>
          <cell r="G2742" t="str">
            <v>X</v>
          </cell>
          <cell r="M2742" t="str">
            <v>ENFERMEDAD GENERAL</v>
          </cell>
          <cell r="N2742">
            <v>550163334</v>
          </cell>
          <cell r="O2742" t="str">
            <v>FAMISANAR E.P.S</v>
          </cell>
        </row>
        <row r="2743">
          <cell r="C2743">
            <v>30873721</v>
          </cell>
          <cell r="D2743" t="str">
            <v>JIMENEZ LLANOS ROSANA</v>
          </cell>
          <cell r="E2743" t="str">
            <v>OPERADOR DE PADRÓN</v>
          </cell>
          <cell r="G2743" t="str">
            <v>X</v>
          </cell>
          <cell r="M2743" t="str">
            <v>ENFERMEDAD GENERAL</v>
          </cell>
          <cell r="N2743">
            <v>61600</v>
          </cell>
          <cell r="O2743" t="str">
            <v>FAMISANAR E.P.S</v>
          </cell>
        </row>
        <row r="2744">
          <cell r="C2744">
            <v>30873721</v>
          </cell>
          <cell r="D2744" t="str">
            <v>JIMENEZ LLANOS ROSANA</v>
          </cell>
          <cell r="E2744" t="str">
            <v>OPERADOR DE PADRÓN</v>
          </cell>
          <cell r="G2744" t="str">
            <v>X</v>
          </cell>
          <cell r="M2744" t="str">
            <v>ENFERMEDAD GENERAL</v>
          </cell>
          <cell r="N2744">
            <v>550166457</v>
          </cell>
          <cell r="O2744" t="str">
            <v>FAMISANAR E.P.S</v>
          </cell>
        </row>
        <row r="2745">
          <cell r="C2745">
            <v>30873721</v>
          </cell>
          <cell r="D2745" t="str">
            <v>JIMENEZ LLANOS ROSANA</v>
          </cell>
          <cell r="E2745" t="str">
            <v>OPERADOR DE PADRÓN</v>
          </cell>
          <cell r="G2745" t="str">
            <v>X</v>
          </cell>
          <cell r="M2745" t="str">
            <v>ENFERMEDAD GENERAL</v>
          </cell>
          <cell r="N2745">
            <v>550175013</v>
          </cell>
          <cell r="O2745" t="str">
            <v>FAMISANAR E.P.S</v>
          </cell>
        </row>
        <row r="2746">
          <cell r="C2746">
            <v>30873721</v>
          </cell>
          <cell r="D2746" t="str">
            <v>JIMENEZ LLANOS ROSANA</v>
          </cell>
          <cell r="E2746" t="str">
            <v>OPERADOR DE PADRÓN</v>
          </cell>
          <cell r="G2746" t="str">
            <v>X</v>
          </cell>
          <cell r="M2746" t="str">
            <v>ENFERMEDAD GENERAL</v>
          </cell>
          <cell r="N2746">
            <v>550176005</v>
          </cell>
          <cell r="O2746" t="str">
            <v>FAMISANAR E.P.S</v>
          </cell>
        </row>
        <row r="2747">
          <cell r="C2747">
            <v>30873721</v>
          </cell>
          <cell r="D2747" t="str">
            <v>JIMENEZ LLANOS ROSANA</v>
          </cell>
          <cell r="E2747" t="str">
            <v>OPERADOR DE PADRÓN</v>
          </cell>
          <cell r="G2747" t="str">
            <v>X</v>
          </cell>
          <cell r="M2747" t="str">
            <v>ENFERMEDAD GENERAL</v>
          </cell>
          <cell r="N2747">
            <v>550177108</v>
          </cell>
          <cell r="O2747" t="str">
            <v>FAMISANAR E.P.S</v>
          </cell>
        </row>
        <row r="2748">
          <cell r="C2748">
            <v>30873721</v>
          </cell>
          <cell r="D2748" t="str">
            <v>JIMENEZ LLANOS ROSANA</v>
          </cell>
          <cell r="E2748" t="str">
            <v>OPERADOR DE PADRÓN</v>
          </cell>
          <cell r="G2748" t="str">
            <v>X</v>
          </cell>
          <cell r="M2748" t="str">
            <v>ENFERMEDAD GENERAL</v>
          </cell>
          <cell r="N2748">
            <v>130010166701</v>
          </cell>
          <cell r="O2748" t="str">
            <v>SALUD TOTAL E.P.S.</v>
          </cell>
        </row>
        <row r="2749">
          <cell r="C2749">
            <v>30873721</v>
          </cell>
          <cell r="D2749" t="str">
            <v>JIMENEZ LLANOS ROSANA</v>
          </cell>
          <cell r="E2749" t="str">
            <v>OPERADOR DE PADRÓN</v>
          </cell>
          <cell r="G2749" t="str">
            <v>x</v>
          </cell>
          <cell r="M2749" t="str">
            <v>ENFERMEDAD GENERAL</v>
          </cell>
          <cell r="N2749">
            <v>130010166701</v>
          </cell>
          <cell r="O2749" t="str">
            <v>SALUD TOTAL E.P.S.</v>
          </cell>
        </row>
        <row r="2750">
          <cell r="C2750">
            <v>30873721</v>
          </cell>
          <cell r="D2750" t="str">
            <v>JIMENEZ LLANOS ROSANA</v>
          </cell>
          <cell r="E2750" t="str">
            <v>OPERADOR DE PADRÓN</v>
          </cell>
          <cell r="G2750" t="str">
            <v>X</v>
          </cell>
          <cell r="M2750" t="str">
            <v>ENFERMEDAD GENERAL</v>
          </cell>
          <cell r="N2750">
            <v>18196481</v>
          </cell>
          <cell r="O2750" t="str">
            <v>SALUD TOTAL E.P.S.</v>
          </cell>
        </row>
        <row r="2751">
          <cell r="C2751">
            <v>30873721</v>
          </cell>
          <cell r="D2751" t="str">
            <v>JIMENEZ LLANOS ROSANA</v>
          </cell>
          <cell r="E2751" t="str">
            <v>OPERADOR DE PADRÓN</v>
          </cell>
          <cell r="G2751" t="str">
            <v>X</v>
          </cell>
          <cell r="M2751" t="str">
            <v>ENFERMEDAD GENERAL</v>
          </cell>
          <cell r="N2751">
            <v>4400106</v>
          </cell>
          <cell r="O2751" t="str">
            <v>SALUD TOTAL E.P.S.</v>
          </cell>
        </row>
        <row r="2752">
          <cell r="C2752">
            <v>30873721</v>
          </cell>
          <cell r="D2752" t="str">
            <v>JIMENEZ LLANOS ROSANA</v>
          </cell>
          <cell r="E2752" t="str">
            <v>OPERADOR DE PADRÓN</v>
          </cell>
          <cell r="G2752" t="str">
            <v>x</v>
          </cell>
          <cell r="M2752" t="str">
            <v>ENFERMEDAD GENERAL</v>
          </cell>
          <cell r="N2752" t="str">
            <v>NT</v>
          </cell>
          <cell r="O2752" t="str">
            <v>SALUD TOTAL E.P.S.</v>
          </cell>
        </row>
        <row r="2753">
          <cell r="C2753">
            <v>30873721</v>
          </cell>
          <cell r="D2753" t="str">
            <v>JIMENEZ LLANOS ROSANA</v>
          </cell>
          <cell r="E2753" t="str">
            <v>OPERADOR DE PADRÓN</v>
          </cell>
          <cell r="G2753" t="str">
            <v>x</v>
          </cell>
          <cell r="M2753" t="str">
            <v>ENFERMEDAD GENERAL</v>
          </cell>
          <cell r="N2753">
            <v>18296836</v>
          </cell>
          <cell r="O2753" t="str">
            <v>SALUD TOTAL E.P.S.</v>
          </cell>
        </row>
        <row r="2754">
          <cell r="C2754">
            <v>30873721</v>
          </cell>
          <cell r="D2754" t="str">
            <v>JIMENEZ LLANOS ROSANA</v>
          </cell>
          <cell r="E2754" t="str">
            <v>OPERADOR DE PADRÓN</v>
          </cell>
          <cell r="G2754" t="str">
            <v>X</v>
          </cell>
          <cell r="M2754" t="str">
            <v>ENFERMEDAD GENERAL</v>
          </cell>
          <cell r="N2754">
            <v>175559998</v>
          </cell>
          <cell r="O2754" t="str">
            <v>SALUD TOTAL E.P.S.</v>
          </cell>
        </row>
        <row r="2755">
          <cell r="C2755">
            <v>30873721</v>
          </cell>
          <cell r="D2755" t="str">
            <v>JIMENEZ LLANOS ROSANA</v>
          </cell>
          <cell r="E2755" t="str">
            <v>OPERADOR DE PADRÓN</v>
          </cell>
          <cell r="G2755" t="str">
            <v>x</v>
          </cell>
          <cell r="M2755" t="str">
            <v>ENFERMEDAD GENERAL</v>
          </cell>
          <cell r="N2755">
            <v>175565880</v>
          </cell>
          <cell r="O2755" t="str">
            <v>SALUD TOTAL E.P.S.</v>
          </cell>
        </row>
        <row r="2756">
          <cell r="C2756">
            <v>30873721</v>
          </cell>
          <cell r="D2756" t="str">
            <v>JIMENEZ LLANOS ROSANA</v>
          </cell>
          <cell r="E2756" t="str">
            <v>OPERADOR DE PADRÓN</v>
          </cell>
          <cell r="G2756" t="str">
            <v>x</v>
          </cell>
          <cell r="M2756" t="str">
            <v>ENFERMEDAD GENERAL</v>
          </cell>
          <cell r="O2756" t="str">
            <v>SALUD TOTAL E.P.S.</v>
          </cell>
        </row>
        <row r="2757">
          <cell r="C2757">
            <v>30873721</v>
          </cell>
          <cell r="D2757" t="str">
            <v>JIMENEZ LLANOS ROSANA</v>
          </cell>
          <cell r="E2757" t="str">
            <v>OPERADOR DE PADRÓN</v>
          </cell>
          <cell r="G2757" t="str">
            <v>X</v>
          </cell>
          <cell r="M2757" t="str">
            <v>ENFERMEDAD GENERAL</v>
          </cell>
          <cell r="O2757" t="str">
            <v>SALUD TOTAL E.P.S.</v>
          </cell>
        </row>
        <row r="2758">
          <cell r="C2758">
            <v>30873721</v>
          </cell>
          <cell r="D2758" t="str">
            <v>JIMENEZ LLANOS ROSANA</v>
          </cell>
          <cell r="E2758" t="str">
            <v>OPERADOR DE PADRÓN</v>
          </cell>
          <cell r="G2758" t="str">
            <v>X</v>
          </cell>
          <cell r="M2758" t="str">
            <v>ENFERMEDAD GENERAL</v>
          </cell>
          <cell r="O2758" t="str">
            <v>SALUD TOTAL E.P.S.</v>
          </cell>
        </row>
        <row r="2759">
          <cell r="C2759">
            <v>30873721</v>
          </cell>
          <cell r="D2759" t="str">
            <v>JIMENEZ LLANOS ROSANA</v>
          </cell>
          <cell r="E2759" t="str">
            <v>OPERADOR DE PADRÓN</v>
          </cell>
          <cell r="G2759" t="str">
            <v>X</v>
          </cell>
          <cell r="M2759" t="str">
            <v>ENFERMEDAD GENERAL</v>
          </cell>
          <cell r="N2759">
            <v>900491883</v>
          </cell>
          <cell r="O2759" t="str">
            <v>SALUD TOTAL E.P.S.</v>
          </cell>
        </row>
        <row r="2760">
          <cell r="C2760">
            <v>30873721</v>
          </cell>
          <cell r="D2760" t="str">
            <v>JIMENEZ LLANOS ROSANA</v>
          </cell>
          <cell r="E2760" t="str">
            <v>OPERADOR DE PADRÓN</v>
          </cell>
          <cell r="G2760" t="str">
            <v>X</v>
          </cell>
          <cell r="M2760" t="str">
            <v>ENFERMEDAD GENERAL</v>
          </cell>
          <cell r="N2760">
            <v>1300102664104</v>
          </cell>
          <cell r="O2760" t="str">
            <v>SALUD TOTAL E.P.S.</v>
          </cell>
        </row>
        <row r="2761">
          <cell r="C2761">
            <v>73570440</v>
          </cell>
          <cell r="D2761" t="str">
            <v>JIMENEZ BRAVO HERNANDO JOSE</v>
          </cell>
          <cell r="E2761" t="str">
            <v>OPERADOR DE PATIO</v>
          </cell>
          <cell r="G2761" t="str">
            <v>X</v>
          </cell>
          <cell r="M2761" t="str">
            <v>ENFERMEDAD GENERAL</v>
          </cell>
          <cell r="N2761" t="str">
            <v>NT</v>
          </cell>
          <cell r="O2761" t="str">
            <v>EPS MUTUAL SER</v>
          </cell>
        </row>
        <row r="2762">
          <cell r="C2762">
            <v>73570440</v>
          </cell>
          <cell r="D2762" t="str">
            <v>JIMENEZ BRAVO HERNANDO JOSE</v>
          </cell>
          <cell r="E2762" t="str">
            <v>OPERADOR DE PATIO</v>
          </cell>
          <cell r="G2762" t="str">
            <v>X</v>
          </cell>
          <cell r="M2762" t="str">
            <v>ENFERMEDAD GENERAL</v>
          </cell>
          <cell r="N2762" t="str">
            <v>NT</v>
          </cell>
          <cell r="O2762" t="str">
            <v>EPS MUTUAL SER</v>
          </cell>
        </row>
        <row r="2763">
          <cell r="C2763">
            <v>73570440</v>
          </cell>
          <cell r="D2763" t="str">
            <v>JIMENEZ BRAVO HERNANDO JOSE</v>
          </cell>
          <cell r="E2763" t="str">
            <v>OPERADOR DE PATIO</v>
          </cell>
          <cell r="G2763" t="str">
            <v>X</v>
          </cell>
          <cell r="M2763" t="str">
            <v>ENFERMEDAD GENERAL</v>
          </cell>
          <cell r="N2763" t="str">
            <v>NT</v>
          </cell>
          <cell r="O2763" t="str">
            <v>EPS MUTUAL SER</v>
          </cell>
        </row>
        <row r="2764">
          <cell r="C2764">
            <v>73570440</v>
          </cell>
          <cell r="D2764" t="str">
            <v>JIMENEZ BRAVO HERNANDO JOSE</v>
          </cell>
          <cell r="E2764" t="str">
            <v>OPERADOR DE PATIO</v>
          </cell>
          <cell r="G2764" t="str">
            <v>X</v>
          </cell>
          <cell r="M2764" t="str">
            <v>ENFERMEDAD GENERAL</v>
          </cell>
          <cell r="N2764" t="str">
            <v>NT</v>
          </cell>
          <cell r="O2764" t="str">
            <v>EPS MUTUAL SER</v>
          </cell>
        </row>
        <row r="2765">
          <cell r="C2765">
            <v>73570440</v>
          </cell>
          <cell r="D2765" t="str">
            <v>JIMENEZ BRAVO HERNANDO JOSE</v>
          </cell>
          <cell r="E2765" t="str">
            <v>OPERADOR DE PATIO</v>
          </cell>
          <cell r="G2765" t="str">
            <v>X</v>
          </cell>
          <cell r="M2765" t="str">
            <v>ENFERMEDAD GENERAL</v>
          </cell>
          <cell r="N2765">
            <v>160808</v>
          </cell>
          <cell r="O2765" t="str">
            <v>EPS MUTUAL SER</v>
          </cell>
        </row>
        <row r="2766">
          <cell r="C2766">
            <v>73570440</v>
          </cell>
          <cell r="D2766" t="str">
            <v>JIMENEZ BRAVO HERNANDO JOSE</v>
          </cell>
          <cell r="E2766" t="str">
            <v>OPERADOR DE PATIO</v>
          </cell>
          <cell r="G2766" t="str">
            <v>x</v>
          </cell>
          <cell r="M2766" t="str">
            <v>ENFERMEDAD GENERAL</v>
          </cell>
          <cell r="N2766">
            <v>20631</v>
          </cell>
          <cell r="O2766" t="str">
            <v>EPS MUTUAL SER</v>
          </cell>
        </row>
        <row r="2767">
          <cell r="C2767">
            <v>73570440</v>
          </cell>
          <cell r="D2767" t="str">
            <v>JIMENEZ BRAVO HERNANDO JOSE</v>
          </cell>
          <cell r="E2767" t="str">
            <v>OPERADOR DE PATIO</v>
          </cell>
          <cell r="G2767" t="str">
            <v>X</v>
          </cell>
          <cell r="M2767" t="str">
            <v>ENFERMEDAD GENERAL</v>
          </cell>
          <cell r="N2767">
            <v>27125</v>
          </cell>
          <cell r="O2767" t="str">
            <v>EPS MUTUAL SER</v>
          </cell>
        </row>
        <row r="2768">
          <cell r="C2768">
            <v>73570440</v>
          </cell>
          <cell r="D2768" t="str">
            <v>JIMENEZ BRAVO HERNANDO JOSE</v>
          </cell>
          <cell r="E2768" t="str">
            <v>OPERADOR DE PATIO</v>
          </cell>
          <cell r="G2768" t="str">
            <v>X</v>
          </cell>
          <cell r="M2768" t="str">
            <v>ENFERMEDAD GENERAL</v>
          </cell>
          <cell r="N2768">
            <v>30689</v>
          </cell>
          <cell r="O2768" t="str">
            <v>EPS MUTUAL SER</v>
          </cell>
        </row>
        <row r="2769">
          <cell r="C2769">
            <v>73570440</v>
          </cell>
          <cell r="D2769" t="str">
            <v>JIMENEZ BRAVO HERNANDO JOSE</v>
          </cell>
          <cell r="E2769" t="str">
            <v>OPERADOR DE PATIO</v>
          </cell>
          <cell r="G2769" t="str">
            <v>x</v>
          </cell>
          <cell r="M2769" t="str">
            <v>ENFERMEDAD GENERAL</v>
          </cell>
          <cell r="N2769">
            <v>30948</v>
          </cell>
          <cell r="O2769" t="str">
            <v>EPS MUTUAL SER</v>
          </cell>
        </row>
        <row r="2770">
          <cell r="C2770">
            <v>73163516</v>
          </cell>
          <cell r="D2770" t="str">
            <v>JIMENEZ BERDUGO ARMANDO</v>
          </cell>
          <cell r="E2770" t="str">
            <v>OPERADOR DE PADRÓN</v>
          </cell>
          <cell r="G2770" t="str">
            <v>X</v>
          </cell>
          <cell r="M2770" t="str">
            <v>ENFERMEDAD GENERAL</v>
          </cell>
          <cell r="N2770" t="str">
            <v>NA</v>
          </cell>
          <cell r="O2770" t="str">
            <v>SURA E.P.S.</v>
          </cell>
        </row>
        <row r="2771">
          <cell r="C2771">
            <v>73163516</v>
          </cell>
          <cell r="D2771" t="str">
            <v>JIMENEZ BERDUGO ARMANDO</v>
          </cell>
          <cell r="E2771" t="str">
            <v>OPERADOR DE PADRÓN</v>
          </cell>
          <cell r="G2771" t="str">
            <v>X</v>
          </cell>
          <cell r="M2771" t="str">
            <v>ENFERMEDAD GENERAL</v>
          </cell>
          <cell r="N2771">
            <v>27453435</v>
          </cell>
          <cell r="O2771" t="str">
            <v>SURA E.P.S.</v>
          </cell>
        </row>
        <row r="2772">
          <cell r="C2772">
            <v>73163516</v>
          </cell>
          <cell r="D2772" t="str">
            <v>JIMENEZ BERDUGO ARMANDO</v>
          </cell>
          <cell r="E2772" t="str">
            <v>OPERADOR DE PADRÓN</v>
          </cell>
          <cell r="G2772" t="str">
            <v>X</v>
          </cell>
          <cell r="M2772" t="str">
            <v>ENFERMEDAD GENERAL</v>
          </cell>
          <cell r="N2772" t="str">
            <v>NA</v>
          </cell>
          <cell r="O2772" t="str">
            <v>SURA E.P.S.</v>
          </cell>
        </row>
        <row r="2773">
          <cell r="C2773">
            <v>73163516</v>
          </cell>
          <cell r="D2773" t="str">
            <v>JIMENEZ BERDUGO ARMANDO</v>
          </cell>
          <cell r="E2773" t="str">
            <v>OPERADOR DE PADRÓN</v>
          </cell>
          <cell r="G2773" t="str">
            <v>X</v>
          </cell>
          <cell r="M2773" t="str">
            <v>ENFERMEDAD GENERAL</v>
          </cell>
          <cell r="N2773">
            <v>28746065</v>
          </cell>
          <cell r="O2773" t="str">
            <v>SURA E.P.S.</v>
          </cell>
        </row>
        <row r="2774">
          <cell r="C2774">
            <v>73163516</v>
          </cell>
          <cell r="D2774" t="str">
            <v>JIMENEZ BERDUGO ARMANDO</v>
          </cell>
          <cell r="E2774" t="str">
            <v>OPERADOR DE PADRÓN</v>
          </cell>
          <cell r="G2774" t="str">
            <v>X</v>
          </cell>
          <cell r="M2774" t="str">
            <v>ENFERMEDAD GENERAL</v>
          </cell>
          <cell r="N2774">
            <v>27253</v>
          </cell>
          <cell r="O2774" t="str">
            <v>SURA E.P.S.</v>
          </cell>
        </row>
        <row r="2775">
          <cell r="C2775">
            <v>73163516</v>
          </cell>
          <cell r="D2775" t="str">
            <v>JIMENEZ BERDUGO ARMANDO</v>
          </cell>
          <cell r="E2775" t="str">
            <v>OPERADOR DE PADRÓN</v>
          </cell>
          <cell r="G2775" t="str">
            <v>X</v>
          </cell>
          <cell r="M2775" t="str">
            <v>ENFERMEDAD GENERAL</v>
          </cell>
          <cell r="N2775">
            <v>28823988</v>
          </cell>
          <cell r="O2775" t="str">
            <v>SURA E.P.S.</v>
          </cell>
        </row>
        <row r="2776">
          <cell r="C2776">
            <v>73163516</v>
          </cell>
          <cell r="D2776" t="str">
            <v>JIMENEZ BERDUGO ARMANDO</v>
          </cell>
          <cell r="E2776" t="str">
            <v>OPERADOR DE PADRÓN</v>
          </cell>
          <cell r="G2776" t="str">
            <v>X</v>
          </cell>
          <cell r="M2776" t="str">
            <v>ENFERMEDAD GENERAL</v>
          </cell>
          <cell r="N2776">
            <v>28852930</v>
          </cell>
          <cell r="O2776" t="str">
            <v>SURA E.P.S.</v>
          </cell>
        </row>
        <row r="2777">
          <cell r="C2777">
            <v>73163516</v>
          </cell>
          <cell r="D2777" t="str">
            <v>JIMENEZ BERDUGO ARMANDO</v>
          </cell>
          <cell r="E2777" t="str">
            <v>OPERADOR DE PADRÓN</v>
          </cell>
          <cell r="G2777" t="str">
            <v>X</v>
          </cell>
          <cell r="M2777" t="str">
            <v>ENFERMEDAD GENERAL</v>
          </cell>
          <cell r="N2777">
            <v>29033176</v>
          </cell>
          <cell r="O2777" t="str">
            <v>SURA E.P.S.</v>
          </cell>
        </row>
        <row r="2778">
          <cell r="C2778">
            <v>73163516</v>
          </cell>
          <cell r="D2778" t="str">
            <v>JIMENEZ BERDUGO ARMANDO</v>
          </cell>
          <cell r="E2778" t="str">
            <v>OPERADOR DE PADRÓN</v>
          </cell>
          <cell r="G2778" t="str">
            <v>X</v>
          </cell>
          <cell r="M2778" t="str">
            <v>ENFERMEDAD GENERAL</v>
          </cell>
          <cell r="N2778">
            <v>47990</v>
          </cell>
          <cell r="O2778" t="str">
            <v>SURA E.P.S.</v>
          </cell>
        </row>
        <row r="2779">
          <cell r="C2779">
            <v>73163516</v>
          </cell>
          <cell r="D2779" t="str">
            <v>JIMENEZ BERDUGO ARMANDO</v>
          </cell>
          <cell r="E2779" t="str">
            <v>OPERADOR DE PADRÓN</v>
          </cell>
          <cell r="G2779" t="str">
            <v>X</v>
          </cell>
          <cell r="M2779" t="str">
            <v>ENFERMEDAD GENERAL</v>
          </cell>
          <cell r="N2779">
            <v>51925</v>
          </cell>
          <cell r="O2779" t="str">
            <v>SURA E.P.S.</v>
          </cell>
        </row>
        <row r="2780">
          <cell r="C2780">
            <v>73163516</v>
          </cell>
          <cell r="D2780" t="str">
            <v>JIMENEZ BERDUGO ARMANDO</v>
          </cell>
          <cell r="E2780" t="str">
            <v>OPERADOR DE PADRÓN</v>
          </cell>
          <cell r="G2780" t="str">
            <v>X</v>
          </cell>
          <cell r="M2780" t="str">
            <v>ENFERMEDAD GENERAL</v>
          </cell>
          <cell r="N2780">
            <v>33439520</v>
          </cell>
          <cell r="O2780" t="str">
            <v>SURA E.P.S.</v>
          </cell>
        </row>
        <row r="2781">
          <cell r="C2781">
            <v>45519559</v>
          </cell>
          <cell r="D2781" t="str">
            <v>JIMENEZ ARROYO NEIRA ESTHER</v>
          </cell>
          <cell r="E2781" t="str">
            <v>COORDINADOR DE TESORERIA</v>
          </cell>
          <cell r="K2781" t="str">
            <v>x</v>
          </cell>
          <cell r="M2781" t="str">
            <v>DIA FAMILIA</v>
          </cell>
          <cell r="N2781" t="str">
            <v>N/A</v>
          </cell>
          <cell r="O2781" t="str">
            <v>N/A</v>
          </cell>
        </row>
        <row r="2782">
          <cell r="C2782">
            <v>73111559</v>
          </cell>
          <cell r="D2782" t="str">
            <v>JARAMILLO VERGARA GUILLERMO ENRIQUE</v>
          </cell>
          <cell r="E2782" t="str">
            <v>OPERADOR DE PADRÓN</v>
          </cell>
          <cell r="G2782" t="str">
            <v>X</v>
          </cell>
          <cell r="M2782" t="str">
            <v>ENFERMEDAD GENERAL</v>
          </cell>
          <cell r="N2782">
            <v>7047840</v>
          </cell>
          <cell r="O2782" t="str">
            <v>NUEVA E.P.S</v>
          </cell>
        </row>
        <row r="2783">
          <cell r="C2783">
            <v>73111559</v>
          </cell>
          <cell r="D2783" t="str">
            <v>JARAMILLO VERGARA GUILLERMO ENRIQUE</v>
          </cell>
          <cell r="E2783" t="str">
            <v>OPERADOR DE PADRÓN</v>
          </cell>
          <cell r="G2783" t="str">
            <v>X</v>
          </cell>
          <cell r="M2783" t="str">
            <v>ENFERMEDAD GENERAL</v>
          </cell>
          <cell r="N2783" t="str">
            <v>NT</v>
          </cell>
          <cell r="O2783" t="str">
            <v>NUEVA E.P.S</v>
          </cell>
        </row>
        <row r="2784">
          <cell r="C2784">
            <v>73111559</v>
          </cell>
          <cell r="D2784" t="str">
            <v>JARAMILLO VERGARA GUILLERMO ENRIQUE</v>
          </cell>
          <cell r="E2784" t="str">
            <v>OPERADOR DE PADRÓN</v>
          </cell>
          <cell r="G2784" t="str">
            <v>X</v>
          </cell>
          <cell r="M2784" t="str">
            <v>ENFERMEDAD GENERAL</v>
          </cell>
          <cell r="N2784" t="str">
            <v>NA</v>
          </cell>
          <cell r="O2784" t="str">
            <v>NUEVA E.P.S</v>
          </cell>
        </row>
        <row r="2785">
          <cell r="C2785">
            <v>73111559</v>
          </cell>
          <cell r="D2785" t="str">
            <v>JARAMILLO VERGARA GUILLERMO ENRIQUE</v>
          </cell>
          <cell r="E2785" t="str">
            <v>OPERADOR DE PADRÓN</v>
          </cell>
          <cell r="G2785" t="str">
            <v>X</v>
          </cell>
          <cell r="M2785" t="str">
            <v>ENFERMEDAD GENERAL</v>
          </cell>
          <cell r="N2785" t="str">
            <v>NA</v>
          </cell>
          <cell r="O2785" t="str">
            <v>NUEVA E.P.S</v>
          </cell>
        </row>
        <row r="2786">
          <cell r="C2786">
            <v>73111559</v>
          </cell>
          <cell r="D2786" t="str">
            <v>JARAMILLO VERGARA GUILLERMO ENRIQUE</v>
          </cell>
          <cell r="E2786" t="str">
            <v>OPERADOR DE PADRÓN</v>
          </cell>
          <cell r="G2786" t="str">
            <v>X</v>
          </cell>
          <cell r="M2786" t="str">
            <v>ENFERMEDAD GENERAL</v>
          </cell>
          <cell r="N2786" t="str">
            <v>NA</v>
          </cell>
          <cell r="O2786" t="str">
            <v>NUEVA E.P.S</v>
          </cell>
        </row>
        <row r="2787">
          <cell r="C2787">
            <v>73111559</v>
          </cell>
          <cell r="D2787" t="str">
            <v>JARAMILLO VERGARA GUILLERMO ENRIQUE</v>
          </cell>
          <cell r="E2787" t="str">
            <v>OPERADOR DE PADRÓN</v>
          </cell>
          <cell r="G2787" t="str">
            <v>X</v>
          </cell>
          <cell r="M2787" t="str">
            <v>ENFERMEDAD GENERAL</v>
          </cell>
          <cell r="N2787">
            <v>7001006917</v>
          </cell>
          <cell r="O2787" t="str">
            <v>NUEVA E.P.S</v>
          </cell>
        </row>
        <row r="2788">
          <cell r="C2788">
            <v>73008706</v>
          </cell>
          <cell r="D2788" t="str">
            <v>IRIARTE VILLA VICTOR ALFONSO</v>
          </cell>
          <cell r="E2788" t="str">
            <v>OPERADOR DE BUSETÓN</v>
          </cell>
          <cell r="G2788" t="str">
            <v>X</v>
          </cell>
          <cell r="M2788" t="str">
            <v>ENFERMEDAD GENERAL</v>
          </cell>
          <cell r="N2788">
            <v>5753107</v>
          </cell>
          <cell r="O2788" t="str">
            <v>SALUD TOTAL E.P.S.</v>
          </cell>
        </row>
        <row r="2789">
          <cell r="C2789">
            <v>73008706</v>
          </cell>
          <cell r="D2789" t="str">
            <v>IRIARTE VILLA VICTOR ALFONSO</v>
          </cell>
          <cell r="E2789" t="str">
            <v>OPERADOR DE BUSETÓN</v>
          </cell>
          <cell r="G2789" t="str">
            <v>X</v>
          </cell>
          <cell r="M2789" t="str">
            <v>ENFERMEDAD GENERAL</v>
          </cell>
          <cell r="N2789">
            <v>5712890</v>
          </cell>
          <cell r="O2789" t="str">
            <v>SALUD TOTAL E.P.S.</v>
          </cell>
        </row>
        <row r="2790">
          <cell r="C2790">
            <v>73008706</v>
          </cell>
          <cell r="D2790" t="str">
            <v>IRIARTE VILLA VICTOR ALFONSO</v>
          </cell>
          <cell r="E2790" t="str">
            <v>OPERADOR DE BUSETÓN</v>
          </cell>
          <cell r="G2790" t="str">
            <v>X</v>
          </cell>
          <cell r="M2790" t="str">
            <v>ENFERMEDAD GENERAL</v>
          </cell>
          <cell r="N2790">
            <v>5632775</v>
          </cell>
          <cell r="O2790" t="str">
            <v>SALUD TOTAL E.P.S.</v>
          </cell>
        </row>
        <row r="2791">
          <cell r="C2791">
            <v>73008706</v>
          </cell>
          <cell r="D2791" t="str">
            <v>IRIARTE VILLA VICTOR ALFONSO</v>
          </cell>
          <cell r="E2791" t="str">
            <v>OPERADOR DE BUSETÓN</v>
          </cell>
          <cell r="G2791" t="str">
            <v>X</v>
          </cell>
          <cell r="M2791" t="str">
            <v>ENFERMEDAD GENERAL</v>
          </cell>
          <cell r="N2791">
            <v>5438163</v>
          </cell>
          <cell r="O2791" t="str">
            <v>SALUD TOTAL E.P.S.</v>
          </cell>
        </row>
        <row r="2792">
          <cell r="C2792">
            <v>73008706</v>
          </cell>
          <cell r="D2792" t="str">
            <v>IRIARTE VILLA VICTOR ALFONSO</v>
          </cell>
          <cell r="E2792" t="str">
            <v>OPERADOR DE BUSETÓN</v>
          </cell>
          <cell r="G2792" t="str">
            <v>X</v>
          </cell>
          <cell r="M2792" t="str">
            <v>ENFERMEDAD GENERAL</v>
          </cell>
          <cell r="N2792">
            <v>10484865</v>
          </cell>
          <cell r="O2792" t="str">
            <v>SALUD TOTAL E.P.S.</v>
          </cell>
        </row>
        <row r="2793">
          <cell r="C2793">
            <v>73008706</v>
          </cell>
          <cell r="D2793" t="str">
            <v>IRIARTE VILLA VICTOR ALFONSO</v>
          </cell>
          <cell r="E2793" t="str">
            <v>OPERADOR DE BUSETÓN</v>
          </cell>
          <cell r="G2793" t="str">
            <v>X</v>
          </cell>
          <cell r="M2793" t="str">
            <v>ENFERMEDAD GENERAL</v>
          </cell>
          <cell r="N2793">
            <v>9823222</v>
          </cell>
          <cell r="O2793" t="str">
            <v>SALUD TOTAL E.P.S.</v>
          </cell>
        </row>
        <row r="2794">
          <cell r="C2794">
            <v>73008706</v>
          </cell>
          <cell r="D2794" t="str">
            <v>IRIARTE VILLA VICTOR ALFONSO</v>
          </cell>
          <cell r="E2794" t="str">
            <v>OPERADOR DE BUSETÓN</v>
          </cell>
          <cell r="G2794" t="str">
            <v>X</v>
          </cell>
          <cell r="M2794" t="str">
            <v>ENFERMEDAD GENERAL</v>
          </cell>
          <cell r="N2794">
            <v>11646715</v>
          </cell>
          <cell r="O2794" t="str">
            <v>SALUD TOTAL E.P.S.</v>
          </cell>
        </row>
        <row r="2795">
          <cell r="C2795">
            <v>73008706</v>
          </cell>
          <cell r="D2795" t="str">
            <v>IRIARTE VILLA VICTOR ALFONSO</v>
          </cell>
          <cell r="E2795" t="str">
            <v>OPERADOR DE BUSETÓN</v>
          </cell>
          <cell r="G2795" t="str">
            <v>X</v>
          </cell>
          <cell r="M2795" t="str">
            <v>ENFERMEDAD GENERAL</v>
          </cell>
          <cell r="N2795" t="str">
            <v>NT</v>
          </cell>
          <cell r="O2795" t="str">
            <v>SALUD TOTAL E.P.S.</v>
          </cell>
        </row>
        <row r="2796">
          <cell r="C2796">
            <v>1143383031</v>
          </cell>
          <cell r="D2796" t="str">
            <v>IRIARTE OSPINA WILSON JAVIER</v>
          </cell>
          <cell r="E2796" t="str">
            <v>OPERADOR DE PADRÓN</v>
          </cell>
          <cell r="G2796" t="str">
            <v>X</v>
          </cell>
          <cell r="M2796" t="str">
            <v>ENFERMEDAD GENERAL</v>
          </cell>
          <cell r="N2796">
            <v>601667151</v>
          </cell>
          <cell r="O2796" t="str">
            <v>NUEVA E.P.S</v>
          </cell>
        </row>
        <row r="2797">
          <cell r="C2797">
            <v>1143383031</v>
          </cell>
          <cell r="D2797" t="str">
            <v>IRIARTE OSPINA WILSON JAVIER</v>
          </cell>
          <cell r="E2797" t="str">
            <v>OPERADOR DE PADRÓN</v>
          </cell>
          <cell r="G2797" t="str">
            <v>X</v>
          </cell>
          <cell r="M2797" t="str">
            <v>ENFERMEDAD GENERAL</v>
          </cell>
          <cell r="N2797">
            <v>12024</v>
          </cell>
          <cell r="O2797" t="str">
            <v>NUEVA E.P.S</v>
          </cell>
        </row>
        <row r="2798">
          <cell r="C2798">
            <v>1143383031</v>
          </cell>
          <cell r="D2798" t="str">
            <v>IRIARTE OSPINA WILSON JAVIER</v>
          </cell>
          <cell r="E2798" t="str">
            <v>OPERADOR DE PADRÓN</v>
          </cell>
          <cell r="G2798" t="str">
            <v>X</v>
          </cell>
          <cell r="M2798" t="str">
            <v>ENFERMEDAD GENERAL</v>
          </cell>
          <cell r="N2798">
            <v>602110298</v>
          </cell>
          <cell r="O2798" t="str">
            <v>NUEVA E.P.S</v>
          </cell>
        </row>
        <row r="2799">
          <cell r="C2799">
            <v>1143383031</v>
          </cell>
          <cell r="D2799" t="str">
            <v>IRIARTE OSPINA WILSON JAVIER</v>
          </cell>
          <cell r="E2799" t="str">
            <v>OPERADOR DE PADRÓN</v>
          </cell>
          <cell r="G2799" t="str">
            <v>X</v>
          </cell>
          <cell r="M2799" t="str">
            <v>ENFERMEDAD GENERAL</v>
          </cell>
          <cell r="N2799" t="str">
            <v>NT</v>
          </cell>
          <cell r="O2799" t="str">
            <v>NUEVA E.P.S</v>
          </cell>
        </row>
        <row r="2800">
          <cell r="C2800">
            <v>1143383031</v>
          </cell>
          <cell r="D2800" t="str">
            <v>IRIARTE OSPINA WILSON JAVIER</v>
          </cell>
          <cell r="E2800" t="str">
            <v>OPERADOR DE PADRÓN</v>
          </cell>
          <cell r="G2800" t="str">
            <v>X</v>
          </cell>
          <cell r="M2800" t="str">
            <v>ENFERMEDAD GENERAL</v>
          </cell>
          <cell r="N2800" t="str">
            <v>NT</v>
          </cell>
          <cell r="O2800" t="str">
            <v>EPS MUTUAL SER</v>
          </cell>
        </row>
        <row r="2801">
          <cell r="C2801">
            <v>1143383031</v>
          </cell>
          <cell r="D2801" t="str">
            <v>IRIARTE OSPINA WILSON JAVIER</v>
          </cell>
          <cell r="E2801" t="str">
            <v>OPERADOR DE PADRÓN</v>
          </cell>
          <cell r="G2801" t="str">
            <v>X</v>
          </cell>
          <cell r="M2801" t="str">
            <v>ENFERMEDAD GENERAL</v>
          </cell>
          <cell r="N2801" t="str">
            <v>NT</v>
          </cell>
          <cell r="O2801" t="str">
            <v>EPS MUTUAL SER</v>
          </cell>
        </row>
        <row r="2802">
          <cell r="C2802">
            <v>1143383031</v>
          </cell>
          <cell r="D2802" t="str">
            <v>IRIARTE OSPINA WILSON JAVIER</v>
          </cell>
          <cell r="E2802" t="str">
            <v>OPERADOR DE PADRÓN</v>
          </cell>
          <cell r="L2802" t="str">
            <v>X</v>
          </cell>
          <cell r="M2802" t="str">
            <v>AISLAMIENTO PREVENTIVO</v>
          </cell>
          <cell r="N2802" t="str">
            <v>NT</v>
          </cell>
          <cell r="O2802" t="str">
            <v>EPS MUTUAL SER</v>
          </cell>
        </row>
        <row r="2803">
          <cell r="C2803">
            <v>1143383031</v>
          </cell>
          <cell r="D2803" t="str">
            <v>IRIARTE OSPINA WILSON JAVIER</v>
          </cell>
          <cell r="E2803" t="str">
            <v>OPERADOR DE PADRÓN</v>
          </cell>
          <cell r="G2803" t="str">
            <v>X</v>
          </cell>
          <cell r="M2803" t="str">
            <v>ENFERMEDAD GENERAL</v>
          </cell>
          <cell r="N2803" t="str">
            <v>NT</v>
          </cell>
          <cell r="O2803" t="str">
            <v>EPS MUTUAL SER</v>
          </cell>
        </row>
        <row r="2804">
          <cell r="C2804">
            <v>1143383031</v>
          </cell>
          <cell r="D2804" t="str">
            <v>IRIARTE OSPINA WILSON JAVIER</v>
          </cell>
          <cell r="E2804" t="str">
            <v>OPERADOR DE PADRÓN</v>
          </cell>
          <cell r="G2804" t="str">
            <v>X</v>
          </cell>
          <cell r="M2804" t="str">
            <v>ENFERMEDAD GENERAL</v>
          </cell>
          <cell r="N2804">
            <v>19144</v>
          </cell>
          <cell r="O2804" t="str">
            <v>EPS MUTUAL SER</v>
          </cell>
        </row>
        <row r="2805">
          <cell r="C2805">
            <v>1047500808</v>
          </cell>
          <cell r="D2805" t="str">
            <v>IRIARTE MORALES JORGE MIGUEL</v>
          </cell>
          <cell r="E2805" t="str">
            <v>TECNICO DE MANTENIMIENTO ELECTRICO C</v>
          </cell>
          <cell r="G2805" t="str">
            <v>X</v>
          </cell>
          <cell r="M2805" t="str">
            <v>ENFERMEDAD GENERAL</v>
          </cell>
          <cell r="N2805" t="str">
            <v>INC28135</v>
          </cell>
          <cell r="O2805" t="str">
            <v>EPS MUTUAL SER</v>
          </cell>
        </row>
        <row r="2806">
          <cell r="C2806">
            <v>1047500808</v>
          </cell>
          <cell r="D2806" t="str">
            <v>IRIARTE MORALES JORGE MIGUEL</v>
          </cell>
          <cell r="E2806" t="str">
            <v>TECNICO DE MANTENIMIENTO ELECTRICO C</v>
          </cell>
          <cell r="G2806" t="str">
            <v>X</v>
          </cell>
          <cell r="M2806" t="str">
            <v>ENFERMEDAD GENERAL</v>
          </cell>
          <cell r="N2806">
            <v>37958</v>
          </cell>
          <cell r="O2806" t="str">
            <v>EPS MUTUAL SER</v>
          </cell>
        </row>
        <row r="2807">
          <cell r="C2807">
            <v>1047500808</v>
          </cell>
          <cell r="D2807" t="str">
            <v>IRIARTE MORALES JORGE MIGUEL</v>
          </cell>
          <cell r="E2807" t="str">
            <v>TECNICO DE MANTENIMIENTO ELECTRICO C</v>
          </cell>
          <cell r="G2807" t="str">
            <v>X</v>
          </cell>
          <cell r="M2807" t="str">
            <v>ENFERMEDAD GENERAL</v>
          </cell>
          <cell r="N2807" t="str">
            <v>NT</v>
          </cell>
          <cell r="O2807" t="str">
            <v>EPS MUTUAL SER</v>
          </cell>
        </row>
        <row r="2808">
          <cell r="C2808">
            <v>1047500808</v>
          </cell>
          <cell r="D2808" t="str">
            <v>IRIARTE MORALES JORGE MIGUEL</v>
          </cell>
          <cell r="E2808" t="str">
            <v>TECNICO DE MANTENIMIENTO ELECTRICO C</v>
          </cell>
          <cell r="G2808" t="str">
            <v>X</v>
          </cell>
          <cell r="M2808" t="str">
            <v>ENFERMEDAD GENERAL</v>
          </cell>
          <cell r="N2808" t="str">
            <v>NT</v>
          </cell>
          <cell r="O2808" t="str">
            <v>EPS MUTUAL SER</v>
          </cell>
        </row>
        <row r="2809">
          <cell r="C2809">
            <v>1047500808</v>
          </cell>
          <cell r="D2809" t="str">
            <v>IRIARTE MORALES JORGE MIGUEL</v>
          </cell>
          <cell r="E2809" t="str">
            <v>TECNICO DE MANTENIMIENTO ELECTRICO C</v>
          </cell>
          <cell r="G2809" t="str">
            <v>X</v>
          </cell>
          <cell r="M2809" t="str">
            <v>ENFERMEDAD GENERAL</v>
          </cell>
          <cell r="N2809" t="str">
            <v>NT</v>
          </cell>
          <cell r="O2809" t="str">
            <v>EPS MUTUAL SER</v>
          </cell>
        </row>
        <row r="2810">
          <cell r="C2810">
            <v>1047500808</v>
          </cell>
          <cell r="D2810" t="str">
            <v>IRIARTE MORALES JORGE MIGUEL</v>
          </cell>
          <cell r="E2810" t="str">
            <v>TECNICO DE MANTENIMIENTO ELECTRICO C</v>
          </cell>
          <cell r="G2810" t="str">
            <v>X</v>
          </cell>
          <cell r="M2810" t="str">
            <v>ENFERMEDAD GENERAL</v>
          </cell>
          <cell r="N2810" t="str">
            <v>N/T</v>
          </cell>
          <cell r="O2810" t="str">
            <v>EPS MUTUAL SER</v>
          </cell>
        </row>
        <row r="2811">
          <cell r="C2811">
            <v>1047500808</v>
          </cell>
          <cell r="D2811" t="str">
            <v>IRIARTE MORALES JORGE MIGUEL</v>
          </cell>
          <cell r="E2811" t="str">
            <v>TECNICO DE MANTENIMIENTO ELECTRICO C</v>
          </cell>
          <cell r="G2811" t="str">
            <v>X</v>
          </cell>
          <cell r="M2811" t="str">
            <v>ENFERMEDAD GENERAL</v>
          </cell>
          <cell r="N2811" t="str">
            <v>N/T</v>
          </cell>
          <cell r="O2811" t="str">
            <v>EPS MUTUAL SER</v>
          </cell>
        </row>
        <row r="2812">
          <cell r="C2812">
            <v>1047500808</v>
          </cell>
          <cell r="D2812" t="str">
            <v>IRIARTE MORALES JORGE MIGUEL</v>
          </cell>
          <cell r="E2812" t="str">
            <v>TECNICO DE MANTENIMIENTO ELECTRICO C</v>
          </cell>
          <cell r="G2812" t="str">
            <v>X</v>
          </cell>
          <cell r="M2812" t="str">
            <v>ENFERMEDAD GENERAL</v>
          </cell>
          <cell r="N2812" t="str">
            <v>NT</v>
          </cell>
          <cell r="O2812" t="str">
            <v>EPS MUTUAL SER</v>
          </cell>
        </row>
        <row r="2813">
          <cell r="C2813">
            <v>1047500808</v>
          </cell>
          <cell r="D2813" t="str">
            <v>IRIARTE MORALES JORGE MIGUEL</v>
          </cell>
          <cell r="E2813" t="str">
            <v>TECNICO DE MANTENIMIENTO ELECTRICO C</v>
          </cell>
          <cell r="H2813" t="str">
            <v>X</v>
          </cell>
          <cell r="M2813" t="str">
            <v>LICENCIA DE PATERNIDAD</v>
          </cell>
          <cell r="N2813" t="str">
            <v>NT</v>
          </cell>
          <cell r="O2813" t="str">
            <v>EPS MUTUAL SER</v>
          </cell>
        </row>
        <row r="2814">
          <cell r="C2814">
            <v>1047500808</v>
          </cell>
          <cell r="D2814" t="str">
            <v>IRIARTE MORALES JORGE MIGUEL</v>
          </cell>
          <cell r="E2814" t="str">
            <v>TECNICO DE MANTENIMIENTO ELECTRICO C</v>
          </cell>
          <cell r="G2814" t="str">
            <v>X</v>
          </cell>
          <cell r="M2814" t="str">
            <v>ENFERMEDAD GENERAL</v>
          </cell>
          <cell r="N2814" t="str">
            <v>NT</v>
          </cell>
          <cell r="O2814" t="str">
            <v>EPS MUTUAL SER</v>
          </cell>
        </row>
        <row r="2815">
          <cell r="C2815">
            <v>1047500808</v>
          </cell>
          <cell r="D2815" t="str">
            <v>IRIARTE MORALES JORGE MIGUEL</v>
          </cell>
          <cell r="E2815" t="str">
            <v>TECNICO DE MANTENIMIENTO ELECTRICO C</v>
          </cell>
          <cell r="G2815" t="str">
            <v>X</v>
          </cell>
          <cell r="M2815" t="str">
            <v>ENFERMEDAD GENERAL</v>
          </cell>
          <cell r="N2815" t="str">
            <v>NT</v>
          </cell>
          <cell r="O2815" t="str">
            <v>EPS MUTUAL SER</v>
          </cell>
        </row>
        <row r="2816">
          <cell r="C2816">
            <v>1047405302</v>
          </cell>
          <cell r="D2816" t="str">
            <v>IBANEZ SILVA BENJAMIN EDUARDO</v>
          </cell>
          <cell r="E2816" t="str">
            <v>OPERADOR DE BUSETÓN</v>
          </cell>
          <cell r="G2816" t="str">
            <v>X</v>
          </cell>
          <cell r="M2816" t="str">
            <v>ENFERMEDAD GENERAL</v>
          </cell>
          <cell r="N2816">
            <v>182708759</v>
          </cell>
          <cell r="O2816" t="str">
            <v>SALUD TOTAL E.P.S.</v>
          </cell>
        </row>
        <row r="2817">
          <cell r="C2817">
            <v>1047466507</v>
          </cell>
          <cell r="D2817" t="str">
            <v>HURTADO BENEDETTI MILTON</v>
          </cell>
          <cell r="E2817" t="str">
            <v>OPERADOR DE PADRÓN</v>
          </cell>
          <cell r="G2817" t="str">
            <v>X</v>
          </cell>
          <cell r="M2817" t="str">
            <v>ENFERMEDAD GENERAL</v>
          </cell>
          <cell r="N2817">
            <v>148434900</v>
          </cell>
          <cell r="O2817" t="str">
            <v>SALUD TOTAL E.P.S.</v>
          </cell>
        </row>
        <row r="2818">
          <cell r="C2818">
            <v>1047466507</v>
          </cell>
          <cell r="D2818" t="str">
            <v>HURTADO BENEDETTI MILTON</v>
          </cell>
          <cell r="E2818" t="str">
            <v>OPERADOR DE PADRÓN</v>
          </cell>
          <cell r="G2818" t="str">
            <v>X</v>
          </cell>
          <cell r="M2818" t="str">
            <v>ENFERMEDAD GENERAL</v>
          </cell>
          <cell r="N2818">
            <v>155180062</v>
          </cell>
          <cell r="O2818" t="str">
            <v>SALUD TOTAL E.P.S.</v>
          </cell>
        </row>
        <row r="2819">
          <cell r="C2819">
            <v>1047466507</v>
          </cell>
          <cell r="D2819" t="str">
            <v>HURTADO BENEDETTI MILTON</v>
          </cell>
          <cell r="E2819" t="str">
            <v>OPERADOR DE PADRÓN</v>
          </cell>
          <cell r="G2819" t="str">
            <v>x</v>
          </cell>
          <cell r="M2819" t="str">
            <v>ENFERMEDAD GENERAL</v>
          </cell>
          <cell r="N2819">
            <v>188248411</v>
          </cell>
          <cell r="O2819" t="str">
            <v>SALUD TOTAL E.P.S.</v>
          </cell>
        </row>
        <row r="2820">
          <cell r="C2820">
            <v>1102832046</v>
          </cell>
          <cell r="D2820" t="str">
            <v>HERRERA RODRIGUEZ DEYMER ENRIQUE</v>
          </cell>
          <cell r="E2820" t="str">
            <v>ASISTENTE DE GESTIÓN SOCIAL Y COMUNICACIONES</v>
          </cell>
          <cell r="K2820" t="str">
            <v>X</v>
          </cell>
          <cell r="M2820" t="str">
            <v>DIA FAMILIA</v>
          </cell>
          <cell r="N2820" t="str">
            <v>N/A</v>
          </cell>
          <cell r="O2820" t="str">
            <v>N/A</v>
          </cell>
        </row>
        <row r="2821">
          <cell r="C2821">
            <v>1049929370</v>
          </cell>
          <cell r="D2821" t="str">
            <v>HERRERA LAZARO JOSE DAVID</v>
          </cell>
          <cell r="E2821" t="str">
            <v>OPERADOR DE BUSETÓN</v>
          </cell>
          <cell r="G2821" t="str">
            <v>X</v>
          </cell>
          <cell r="M2821" t="str">
            <v>ENFERMEDAD GENERAL</v>
          </cell>
          <cell r="N2821" t="str">
            <v>NT</v>
          </cell>
          <cell r="O2821" t="str">
            <v>SURA E.P.S.</v>
          </cell>
        </row>
        <row r="2822">
          <cell r="C2822">
            <v>73117655</v>
          </cell>
          <cell r="D2822" t="str">
            <v>HERRERA ARROYO WILMAN</v>
          </cell>
          <cell r="E2822" t="str">
            <v>OPERADOR DE PADRÓN</v>
          </cell>
          <cell r="G2822" t="str">
            <v>X</v>
          </cell>
          <cell r="M2822" t="str">
            <v>ENFERMEDAD GENERAL</v>
          </cell>
          <cell r="N2822">
            <v>12570658</v>
          </cell>
          <cell r="O2822" t="str">
            <v>COOMEVA E.P.S</v>
          </cell>
        </row>
        <row r="2823">
          <cell r="C2823">
            <v>73117655</v>
          </cell>
          <cell r="D2823" t="str">
            <v>HERRERA ARROYO WILMAN</v>
          </cell>
          <cell r="E2823" t="str">
            <v>OPERADOR DE PADRÓN</v>
          </cell>
          <cell r="G2823" t="str">
            <v>X</v>
          </cell>
          <cell r="M2823" t="str">
            <v>ENFERMEDAD GENERAL</v>
          </cell>
          <cell r="N2823">
            <v>12586147</v>
          </cell>
          <cell r="O2823" t="str">
            <v>COOMEVA E.P.S</v>
          </cell>
        </row>
        <row r="2824">
          <cell r="C2824">
            <v>73117655</v>
          </cell>
          <cell r="D2824" t="str">
            <v>HERRERA ARROYO WILMAN</v>
          </cell>
          <cell r="E2824" t="str">
            <v>OPERADOR DE PADRÓN</v>
          </cell>
          <cell r="G2824" t="str">
            <v>X</v>
          </cell>
          <cell r="M2824" t="str">
            <v>ENFERMEDAD GENERAL</v>
          </cell>
          <cell r="N2824" t="str">
            <v>INC139036</v>
          </cell>
          <cell r="O2824" t="str">
            <v>COOMEVA E.P.S</v>
          </cell>
        </row>
        <row r="2825">
          <cell r="C2825">
            <v>73117655</v>
          </cell>
          <cell r="D2825" t="str">
            <v>HERRERA ARROYO WILMAN</v>
          </cell>
          <cell r="E2825" t="str">
            <v>OPERADOR DE PADRÓN</v>
          </cell>
          <cell r="G2825" t="str">
            <v>X</v>
          </cell>
          <cell r="M2825" t="str">
            <v>ENFERMEDAD GENERAL</v>
          </cell>
          <cell r="N2825" t="str">
            <v>INC139600</v>
          </cell>
          <cell r="O2825" t="str">
            <v>COOMEVA E.P.S</v>
          </cell>
        </row>
        <row r="2826">
          <cell r="C2826">
            <v>73117655</v>
          </cell>
          <cell r="D2826" t="str">
            <v>HERRERA ARROYO WILMAN</v>
          </cell>
          <cell r="E2826" t="str">
            <v>OPERADOR DE PADRÓN</v>
          </cell>
          <cell r="G2826" t="str">
            <v>X</v>
          </cell>
          <cell r="M2826" t="str">
            <v>ENFERMEDAD GENERAL</v>
          </cell>
          <cell r="N2826">
            <v>12601309</v>
          </cell>
          <cell r="O2826" t="str">
            <v>COOMEVA E.P.S</v>
          </cell>
        </row>
        <row r="2827">
          <cell r="C2827">
            <v>73117655</v>
          </cell>
          <cell r="D2827" t="str">
            <v>HERRERA ARROYO WILMAN</v>
          </cell>
          <cell r="E2827" t="str">
            <v>OPERADOR DE PADRÓN</v>
          </cell>
          <cell r="G2827" t="str">
            <v>X</v>
          </cell>
          <cell r="M2827" t="str">
            <v>ENFERMEDAD GENERAL</v>
          </cell>
          <cell r="N2827">
            <v>12621129</v>
          </cell>
          <cell r="O2827" t="str">
            <v>COOMEVA E.P.S</v>
          </cell>
        </row>
        <row r="2828">
          <cell r="C2828">
            <v>73117655</v>
          </cell>
          <cell r="D2828" t="str">
            <v>HERRERA ARROYO WILMAN</v>
          </cell>
          <cell r="E2828" t="str">
            <v>OPERADOR DE PADRÓN</v>
          </cell>
          <cell r="G2828" t="str">
            <v>X</v>
          </cell>
          <cell r="M2828" t="str">
            <v>ENFERMEDAD GENERAL</v>
          </cell>
          <cell r="N2828">
            <v>12640515</v>
          </cell>
          <cell r="O2828" t="str">
            <v>COOMEVA E.P.S</v>
          </cell>
        </row>
        <row r="2829">
          <cell r="C2829">
            <v>73117655</v>
          </cell>
          <cell r="D2829" t="str">
            <v>HERRERA ARROYO WILMAN</v>
          </cell>
          <cell r="E2829" t="str">
            <v>OPERADOR DE PADRÓN</v>
          </cell>
          <cell r="G2829" t="str">
            <v>X</v>
          </cell>
          <cell r="M2829" t="str">
            <v>ENFERMEDAD GENERAL</v>
          </cell>
          <cell r="N2829">
            <v>12667123</v>
          </cell>
          <cell r="O2829" t="str">
            <v>COOMEVA E.P.S</v>
          </cell>
        </row>
        <row r="2830">
          <cell r="C2830">
            <v>73117655</v>
          </cell>
          <cell r="D2830" t="str">
            <v>HERRERA ARROYO WILMAN</v>
          </cell>
          <cell r="E2830" t="str">
            <v>OPERADOR DE PADRÓN</v>
          </cell>
          <cell r="G2830" t="str">
            <v>X</v>
          </cell>
          <cell r="M2830" t="str">
            <v>ENFERMEDAD GENERAL</v>
          </cell>
          <cell r="N2830">
            <v>12735822</v>
          </cell>
          <cell r="O2830" t="str">
            <v>COOMEVA E.P.S</v>
          </cell>
        </row>
        <row r="2831">
          <cell r="C2831">
            <v>73117655</v>
          </cell>
          <cell r="D2831" t="str">
            <v>HERRERA ARROYO WILMAN</v>
          </cell>
          <cell r="E2831" t="str">
            <v>OPERADOR DE PADRÓN</v>
          </cell>
          <cell r="G2831" t="str">
            <v>X</v>
          </cell>
          <cell r="M2831" t="str">
            <v>ENFERMEDAD GENERAL</v>
          </cell>
          <cell r="N2831">
            <v>12744817</v>
          </cell>
          <cell r="O2831" t="str">
            <v>COOMEVA E.P.S</v>
          </cell>
        </row>
        <row r="2832">
          <cell r="C2832">
            <v>73117655</v>
          </cell>
          <cell r="D2832" t="str">
            <v>HERRERA ARROYO WILMAN</v>
          </cell>
          <cell r="E2832" t="str">
            <v>OPERADOR DE PADRÓN</v>
          </cell>
          <cell r="G2832" t="str">
            <v>X</v>
          </cell>
          <cell r="M2832" t="str">
            <v>ENFERMEDAD GENERAL</v>
          </cell>
          <cell r="N2832" t="str">
            <v>NA</v>
          </cell>
          <cell r="O2832" t="str">
            <v>COOMEVA E.P.S</v>
          </cell>
        </row>
        <row r="2833">
          <cell r="C2833">
            <v>73117655</v>
          </cell>
          <cell r="D2833" t="str">
            <v>HERRERA ARROYO WILMAN</v>
          </cell>
          <cell r="E2833" t="str">
            <v>OPERADOR DE PADRÓN</v>
          </cell>
          <cell r="G2833" t="str">
            <v>X</v>
          </cell>
          <cell r="M2833" t="str">
            <v>ENFERMEDAD GENERAL</v>
          </cell>
          <cell r="N2833" t="str">
            <v>NA</v>
          </cell>
          <cell r="O2833" t="str">
            <v>COOMEVA E.P.S</v>
          </cell>
        </row>
        <row r="2834">
          <cell r="C2834">
            <v>73117655</v>
          </cell>
          <cell r="D2834" t="str">
            <v>HERRERA ARROYO WILMAN</v>
          </cell>
          <cell r="E2834" t="str">
            <v>OPERADOR DE PADRÓN</v>
          </cell>
          <cell r="G2834" t="str">
            <v>X</v>
          </cell>
          <cell r="M2834" t="str">
            <v>ENFERMEDAD GENERAL</v>
          </cell>
          <cell r="N2834">
            <v>12787701</v>
          </cell>
          <cell r="O2834" t="str">
            <v>COOMEVA E.P.S</v>
          </cell>
        </row>
        <row r="2835">
          <cell r="C2835">
            <v>73117655</v>
          </cell>
          <cell r="D2835" t="str">
            <v>HERRERA ARROYO WILMAN</v>
          </cell>
          <cell r="E2835" t="str">
            <v>OPERADOR DE PADRÓN</v>
          </cell>
          <cell r="G2835" t="str">
            <v>X</v>
          </cell>
          <cell r="M2835" t="str">
            <v>ENFERMEDAD GENERAL</v>
          </cell>
          <cell r="N2835">
            <v>12789349</v>
          </cell>
          <cell r="O2835" t="str">
            <v>COOMEVA E.P.S</v>
          </cell>
        </row>
        <row r="2836">
          <cell r="C2836">
            <v>73117655</v>
          </cell>
          <cell r="D2836" t="str">
            <v>HERRERA ARROYO WILMAN</v>
          </cell>
          <cell r="E2836" t="str">
            <v>OPERADOR DE PADRÓN</v>
          </cell>
          <cell r="G2836" t="str">
            <v>X</v>
          </cell>
          <cell r="M2836" t="str">
            <v>ENFERMEDAD GENERAL</v>
          </cell>
          <cell r="N2836">
            <v>12797944</v>
          </cell>
          <cell r="O2836" t="str">
            <v>COOMEVA E.P.S</v>
          </cell>
        </row>
        <row r="2837">
          <cell r="C2837">
            <v>73117655</v>
          </cell>
          <cell r="D2837" t="str">
            <v>HERRERA ARROYO WILMAN</v>
          </cell>
          <cell r="E2837" t="str">
            <v>OPERADOR DE PADRÓN</v>
          </cell>
          <cell r="G2837" t="str">
            <v>X</v>
          </cell>
          <cell r="M2837" t="str">
            <v>ENFERMEDAD GENERAL</v>
          </cell>
          <cell r="N2837">
            <v>12800718</v>
          </cell>
          <cell r="O2837" t="str">
            <v>COOMEVA E.P.S</v>
          </cell>
        </row>
        <row r="2838">
          <cell r="C2838">
            <v>73117655</v>
          </cell>
          <cell r="D2838" t="str">
            <v>HERRERA ARROYO WILMAN</v>
          </cell>
          <cell r="E2838" t="str">
            <v>OPERADOR DE PADRÓN</v>
          </cell>
          <cell r="G2838" t="str">
            <v>X</v>
          </cell>
          <cell r="M2838" t="str">
            <v>ENFERMEDAD GENERAL</v>
          </cell>
          <cell r="N2838">
            <v>12800722</v>
          </cell>
          <cell r="O2838" t="str">
            <v>COOMEVA E.P.S</v>
          </cell>
        </row>
        <row r="2839">
          <cell r="C2839">
            <v>73117655</v>
          </cell>
          <cell r="D2839" t="str">
            <v>HERRERA ARROYO WILMAN</v>
          </cell>
          <cell r="E2839" t="str">
            <v>OPERADOR DE PADRÓN</v>
          </cell>
          <cell r="G2839" t="str">
            <v>X</v>
          </cell>
          <cell r="M2839" t="str">
            <v>ENFERMEDAD GENERAL</v>
          </cell>
          <cell r="N2839">
            <v>126356832</v>
          </cell>
          <cell r="O2839" t="str">
            <v>COOMEVA E.P.S</v>
          </cell>
        </row>
        <row r="2840">
          <cell r="C2840">
            <v>73117655</v>
          </cell>
          <cell r="D2840" t="str">
            <v>HERRERA ARROYO WILMAN</v>
          </cell>
          <cell r="E2840" t="str">
            <v>OPERADOR DE PADRÓN</v>
          </cell>
          <cell r="G2840" t="str">
            <v>X</v>
          </cell>
          <cell r="M2840" t="str">
            <v>ENFERMEDAD GENERAL</v>
          </cell>
          <cell r="N2840">
            <v>12887784</v>
          </cell>
          <cell r="O2840" t="str">
            <v>COOMEVA E.P.S</v>
          </cell>
        </row>
        <row r="2841">
          <cell r="C2841">
            <v>73117655</v>
          </cell>
          <cell r="D2841" t="str">
            <v>HERRERA ARROYO WILMAN</v>
          </cell>
          <cell r="E2841" t="str">
            <v>OPERADOR DE PADRÓN</v>
          </cell>
          <cell r="G2841" t="str">
            <v>X</v>
          </cell>
          <cell r="M2841" t="str">
            <v>ENFERMEDAD GENERAL</v>
          </cell>
          <cell r="N2841">
            <v>12904936</v>
          </cell>
          <cell r="O2841" t="str">
            <v>COOMEVA E.P.S</v>
          </cell>
        </row>
        <row r="2842">
          <cell r="C2842">
            <v>73117655</v>
          </cell>
          <cell r="D2842" t="str">
            <v>HERRERA ARROYO WILMAN</v>
          </cell>
          <cell r="E2842" t="str">
            <v>OPERADOR DE PADRÓN</v>
          </cell>
          <cell r="G2842" t="str">
            <v>X</v>
          </cell>
          <cell r="M2842" t="str">
            <v>ENFERMEDAD GENERAL</v>
          </cell>
          <cell r="N2842" t="str">
            <v>NT</v>
          </cell>
          <cell r="O2842" t="str">
            <v>COOMEVA E.P.S</v>
          </cell>
        </row>
        <row r="2843">
          <cell r="C2843">
            <v>73117655</v>
          </cell>
          <cell r="D2843" t="str">
            <v>HERRERA ARROYO WILMAN</v>
          </cell>
          <cell r="E2843" t="str">
            <v>OPERADOR DE PADRÓN</v>
          </cell>
          <cell r="G2843" t="str">
            <v>X</v>
          </cell>
          <cell r="M2843" t="str">
            <v>ENFERMEDAD GENERAL</v>
          </cell>
          <cell r="N2843" t="str">
            <v>NT</v>
          </cell>
          <cell r="O2843" t="str">
            <v>COOMEVA E.P.S</v>
          </cell>
        </row>
        <row r="2844">
          <cell r="C2844">
            <v>73117655</v>
          </cell>
          <cell r="D2844" t="str">
            <v>HERRERA ARROYO WILMAN</v>
          </cell>
          <cell r="E2844" t="str">
            <v>OPERADOR DE PADRÓN</v>
          </cell>
          <cell r="G2844" t="str">
            <v>X</v>
          </cell>
          <cell r="M2844" t="str">
            <v>ENFERMEDAD GENERAL</v>
          </cell>
          <cell r="N2844">
            <v>12962176</v>
          </cell>
          <cell r="O2844" t="str">
            <v>COOMEVA E.P.S</v>
          </cell>
        </row>
        <row r="2845">
          <cell r="C2845">
            <v>73117655</v>
          </cell>
          <cell r="D2845" t="str">
            <v>HERRERA ARROYO WILMAN</v>
          </cell>
          <cell r="E2845" t="str">
            <v>OPERADOR DE PADRÓN</v>
          </cell>
          <cell r="G2845" t="str">
            <v>X</v>
          </cell>
          <cell r="M2845" t="str">
            <v>ENFERMEDAD GENERAL</v>
          </cell>
          <cell r="N2845">
            <v>12964135</v>
          </cell>
          <cell r="O2845" t="str">
            <v>COOMEVA E.P.S</v>
          </cell>
        </row>
        <row r="2846">
          <cell r="C2846">
            <v>73117655</v>
          </cell>
          <cell r="D2846" t="str">
            <v>HERRERA ARROYO WILMAN</v>
          </cell>
          <cell r="E2846" t="str">
            <v>OPERADOR DE PADRÓN</v>
          </cell>
          <cell r="G2846" t="str">
            <v>X</v>
          </cell>
          <cell r="M2846" t="str">
            <v>ENFERMEDAD GENERAL</v>
          </cell>
          <cell r="N2846">
            <v>12971395</v>
          </cell>
          <cell r="O2846" t="str">
            <v>COOMEVA E.P.S</v>
          </cell>
        </row>
        <row r="2847">
          <cell r="C2847">
            <v>73117655</v>
          </cell>
          <cell r="D2847" t="str">
            <v>HERRERA ARROYO WILMAN</v>
          </cell>
          <cell r="E2847" t="str">
            <v>OPERADOR DE PADRÓN</v>
          </cell>
          <cell r="G2847" t="str">
            <v>X</v>
          </cell>
          <cell r="M2847" t="str">
            <v>ENFERMEDAD GENERAL</v>
          </cell>
          <cell r="N2847">
            <v>12975686</v>
          </cell>
          <cell r="O2847" t="str">
            <v>COOMEVA E.P.S</v>
          </cell>
        </row>
        <row r="2848">
          <cell r="C2848">
            <v>73117655</v>
          </cell>
          <cell r="D2848" t="str">
            <v>HERRERA ARROYO WILMAN</v>
          </cell>
          <cell r="E2848" t="str">
            <v>OPERADOR DE PADRÓN</v>
          </cell>
          <cell r="G2848" t="str">
            <v>X</v>
          </cell>
          <cell r="M2848" t="str">
            <v>ENFERMEDAD GENERAL</v>
          </cell>
          <cell r="N2848">
            <v>12989500</v>
          </cell>
          <cell r="O2848" t="str">
            <v>COOMEVA E.P.S</v>
          </cell>
        </row>
        <row r="2849">
          <cell r="C2849">
            <v>73117655</v>
          </cell>
          <cell r="D2849" t="str">
            <v>HERRERA ARROYO WILMAN</v>
          </cell>
          <cell r="E2849" t="str">
            <v>OPERADOR DE PADRÓN</v>
          </cell>
          <cell r="G2849" t="str">
            <v>X</v>
          </cell>
          <cell r="M2849" t="str">
            <v>ENFERMEDAD GENERAL</v>
          </cell>
          <cell r="N2849">
            <v>12993690</v>
          </cell>
          <cell r="O2849" t="str">
            <v>COOMEVA E.P.S</v>
          </cell>
        </row>
        <row r="2850">
          <cell r="C2850">
            <v>73117655</v>
          </cell>
          <cell r="D2850" t="str">
            <v>HERRERA ARROYO WILMAN</v>
          </cell>
          <cell r="E2850" t="str">
            <v>OPERADOR DE PADRÓN</v>
          </cell>
          <cell r="G2850" t="str">
            <v>X</v>
          </cell>
          <cell r="M2850" t="str">
            <v>ENFERMEDAD GENERAL</v>
          </cell>
          <cell r="N2850">
            <v>12996583</v>
          </cell>
          <cell r="O2850" t="str">
            <v>COOMEVA E.P.S</v>
          </cell>
        </row>
        <row r="2851">
          <cell r="C2851">
            <v>73117655</v>
          </cell>
          <cell r="D2851" t="str">
            <v>HERRERA ARROYO WILMAN</v>
          </cell>
          <cell r="E2851" t="str">
            <v>OPERADOR DE PADRÓN</v>
          </cell>
          <cell r="G2851" t="str">
            <v>X</v>
          </cell>
          <cell r="M2851" t="str">
            <v>ENFERMEDAD GENERAL</v>
          </cell>
          <cell r="N2851">
            <v>13055918</v>
          </cell>
          <cell r="O2851" t="str">
            <v>COOMEVA E.P.S</v>
          </cell>
        </row>
        <row r="2852">
          <cell r="C2852">
            <v>73117655</v>
          </cell>
          <cell r="D2852" t="str">
            <v>HERRERA ARROYO WILMAN</v>
          </cell>
          <cell r="E2852" t="str">
            <v>OPERADOR DE PADRÓN</v>
          </cell>
          <cell r="G2852" t="str">
            <v>X</v>
          </cell>
          <cell r="M2852" t="str">
            <v>ENFERMEDAD GENERAL</v>
          </cell>
          <cell r="N2852" t="str">
            <v>NT</v>
          </cell>
          <cell r="O2852" t="str">
            <v>COOMEVA E.P.S</v>
          </cell>
        </row>
        <row r="2853">
          <cell r="C2853">
            <v>73117655</v>
          </cell>
          <cell r="D2853" t="str">
            <v>HERRERA ARROYO WILMAN</v>
          </cell>
          <cell r="E2853" t="str">
            <v>OPERADOR DE PADRÓN</v>
          </cell>
          <cell r="G2853" t="str">
            <v>X</v>
          </cell>
          <cell r="M2853" t="str">
            <v>ENFERMEDAD GENERAL</v>
          </cell>
          <cell r="N2853">
            <v>33611</v>
          </cell>
          <cell r="O2853" t="str">
            <v>COOSALUD ESS EPS -S</v>
          </cell>
        </row>
        <row r="2854">
          <cell r="C2854">
            <v>73117655</v>
          </cell>
          <cell r="D2854" t="str">
            <v>HERRERA ARROYO WILMAN</v>
          </cell>
          <cell r="E2854" t="str">
            <v>OPERADOR DE PADRÓN</v>
          </cell>
          <cell r="G2854" t="str">
            <v>X</v>
          </cell>
          <cell r="M2854" t="str">
            <v>ENFERMEDAD GENERAL</v>
          </cell>
          <cell r="N2854" t="str">
            <v>NT</v>
          </cell>
          <cell r="O2854" t="str">
            <v>COOSALUD ESS EPS -S</v>
          </cell>
        </row>
        <row r="2855">
          <cell r="C2855">
            <v>73117655</v>
          </cell>
          <cell r="D2855" t="str">
            <v>HERRERA ARROYO WILMAN</v>
          </cell>
          <cell r="E2855" t="str">
            <v>OPERADOR DE PADRÓN</v>
          </cell>
          <cell r="G2855" t="str">
            <v>X</v>
          </cell>
          <cell r="M2855" t="str">
            <v>ENFERMEDAD GENERAL</v>
          </cell>
          <cell r="N2855">
            <v>42950</v>
          </cell>
          <cell r="O2855" t="str">
            <v>COOSALUD ESS EPS -S</v>
          </cell>
        </row>
        <row r="2856">
          <cell r="C2856">
            <v>73117655</v>
          </cell>
          <cell r="D2856" t="str">
            <v>HERRERA ARROYO WILMAN</v>
          </cell>
          <cell r="E2856" t="str">
            <v>OPERADOR DE PADRÓN</v>
          </cell>
          <cell r="G2856" t="str">
            <v>X</v>
          </cell>
          <cell r="M2856" t="str">
            <v>ENFERMEDAD GENERAL</v>
          </cell>
          <cell r="N2856" t="str">
            <v>NT</v>
          </cell>
          <cell r="O2856" t="str">
            <v>COOSALUD ESS EPS -S</v>
          </cell>
        </row>
        <row r="2857">
          <cell r="C2857">
            <v>73117655</v>
          </cell>
          <cell r="D2857" t="str">
            <v>HERRERA ARROYO WILMAN</v>
          </cell>
          <cell r="E2857" t="str">
            <v>OPERADOR DE PADRÓN</v>
          </cell>
          <cell r="G2857" t="str">
            <v>X</v>
          </cell>
          <cell r="M2857" t="str">
            <v>ENFERMEDAD GENERAL</v>
          </cell>
          <cell r="N2857" t="str">
            <v>NT</v>
          </cell>
          <cell r="O2857" t="str">
            <v>COOSALUD ESS EPS -S</v>
          </cell>
        </row>
        <row r="2858">
          <cell r="C2858">
            <v>73117655</v>
          </cell>
          <cell r="D2858" t="str">
            <v>HERRERA ARROYO WILMAN</v>
          </cell>
          <cell r="E2858" t="str">
            <v>OPERADOR DE PADRÓN</v>
          </cell>
          <cell r="G2858" t="str">
            <v>X</v>
          </cell>
          <cell r="M2858" t="str">
            <v>ENFERMEDAD GENERAL</v>
          </cell>
          <cell r="N2858" t="str">
            <v>NT</v>
          </cell>
          <cell r="O2858" t="str">
            <v>COOSALUD ESS EPS -S</v>
          </cell>
        </row>
        <row r="2859">
          <cell r="C2859">
            <v>73117655</v>
          </cell>
          <cell r="D2859" t="str">
            <v>HERRERA ARROYO WILMAN</v>
          </cell>
          <cell r="E2859" t="str">
            <v>OPERADOR DE PADRÓN</v>
          </cell>
          <cell r="G2859" t="str">
            <v>X</v>
          </cell>
          <cell r="M2859" t="str">
            <v>ENFERMEDAD GENERAL</v>
          </cell>
          <cell r="N2859" t="str">
            <v>NT</v>
          </cell>
          <cell r="O2859" t="str">
            <v>COOSALUD ESS EPS -S</v>
          </cell>
        </row>
        <row r="2860">
          <cell r="C2860">
            <v>73117655</v>
          </cell>
          <cell r="D2860" t="str">
            <v>HERRERA ARROYO WILMAN</v>
          </cell>
          <cell r="E2860" t="str">
            <v>OPERADOR DE PADRÓN</v>
          </cell>
          <cell r="G2860" t="str">
            <v>X</v>
          </cell>
          <cell r="M2860" t="str">
            <v>ENFERMEDAD GENERAL</v>
          </cell>
          <cell r="N2860" t="str">
            <v>NT</v>
          </cell>
          <cell r="O2860" t="str">
            <v>COOSALUD ESS EPS -S</v>
          </cell>
        </row>
        <row r="2861">
          <cell r="C2861">
            <v>73117655</v>
          </cell>
          <cell r="D2861" t="str">
            <v>HERRERA ARROYO WILMAN</v>
          </cell>
          <cell r="E2861" t="str">
            <v>OPERADOR DE PADRÓN</v>
          </cell>
          <cell r="G2861" t="str">
            <v>X</v>
          </cell>
          <cell r="M2861" t="str">
            <v>ENFERMEDAD GENERAL</v>
          </cell>
          <cell r="N2861" t="str">
            <v>NT</v>
          </cell>
          <cell r="O2861" t="str">
            <v>COOSALUD ESS EPS -S</v>
          </cell>
        </row>
        <row r="2862">
          <cell r="C2862">
            <v>73117655</v>
          </cell>
          <cell r="D2862" t="str">
            <v>HERRERA ARROYO WILMAN</v>
          </cell>
          <cell r="E2862" t="str">
            <v>OPERADOR DE PADRÓN</v>
          </cell>
          <cell r="G2862" t="str">
            <v>X</v>
          </cell>
          <cell r="M2862" t="str">
            <v>ENFERMEDAD GENERAL</v>
          </cell>
          <cell r="N2862" t="str">
            <v>NT</v>
          </cell>
          <cell r="O2862" t="str">
            <v>COOSALUD ESS EPS -S</v>
          </cell>
        </row>
        <row r="2863">
          <cell r="C2863">
            <v>73117655</v>
          </cell>
          <cell r="D2863" t="str">
            <v>HERRERA ARROYO WILMAN</v>
          </cell>
          <cell r="E2863" t="str">
            <v>OPERADOR DE PADRÓN</v>
          </cell>
          <cell r="G2863" t="str">
            <v>X</v>
          </cell>
          <cell r="M2863" t="str">
            <v>ENFERMEDAD GENERAL</v>
          </cell>
          <cell r="N2863">
            <v>2466079</v>
          </cell>
          <cell r="O2863" t="str">
            <v>COOSALUD ESS EPS -S</v>
          </cell>
        </row>
        <row r="2864">
          <cell r="C2864">
            <v>73117655</v>
          </cell>
          <cell r="D2864" t="str">
            <v>HERRERA ARROYO WILMAN</v>
          </cell>
          <cell r="E2864" t="str">
            <v>OPERADOR DE PADRÓN</v>
          </cell>
          <cell r="G2864" t="str">
            <v>X</v>
          </cell>
          <cell r="M2864" t="str">
            <v>ENFERMEDAD GENERAL</v>
          </cell>
          <cell r="N2864">
            <v>2472296</v>
          </cell>
          <cell r="O2864" t="str">
            <v>COOSALUD ESS EPS -S</v>
          </cell>
        </row>
        <row r="2865">
          <cell r="C2865">
            <v>73117655</v>
          </cell>
          <cell r="D2865" t="str">
            <v>HERRERA ARROYO WILMAN</v>
          </cell>
          <cell r="E2865" t="str">
            <v>OPERADOR DE PADRÓN</v>
          </cell>
          <cell r="G2865" t="str">
            <v>X</v>
          </cell>
          <cell r="M2865" t="str">
            <v>ENFERMEDAD GENERAL</v>
          </cell>
          <cell r="N2865">
            <v>2482727</v>
          </cell>
          <cell r="O2865" t="str">
            <v>COOSALUD ESS EPS -S</v>
          </cell>
        </row>
        <row r="2866">
          <cell r="C2866">
            <v>73117655</v>
          </cell>
          <cell r="D2866" t="str">
            <v>HERRERA ARROYO WILMAN</v>
          </cell>
          <cell r="E2866" t="str">
            <v>OPERADOR DE PADRÓN</v>
          </cell>
          <cell r="G2866" t="str">
            <v>X</v>
          </cell>
          <cell r="M2866" t="str">
            <v>ENFERMEDAD GENERAL</v>
          </cell>
          <cell r="N2866">
            <v>2532424</v>
          </cell>
          <cell r="O2866" t="str">
            <v>COOSALUD ESS EPS -S</v>
          </cell>
        </row>
        <row r="2867">
          <cell r="C2867">
            <v>73117655</v>
          </cell>
          <cell r="D2867" t="str">
            <v>HERRERA ARROYO WILMAN</v>
          </cell>
          <cell r="E2867" t="str">
            <v>OPERADOR DE PADRÓN</v>
          </cell>
          <cell r="G2867" t="str">
            <v>X</v>
          </cell>
          <cell r="M2867" t="str">
            <v>ENFERMEDAD GENERAL</v>
          </cell>
          <cell r="N2867">
            <v>2529493</v>
          </cell>
          <cell r="O2867" t="str">
            <v>COOSALUD ESS EPS -S</v>
          </cell>
        </row>
        <row r="2868">
          <cell r="C2868">
            <v>73117655</v>
          </cell>
          <cell r="D2868" t="str">
            <v>HERRERA ARROYO WILMAN</v>
          </cell>
          <cell r="E2868" t="str">
            <v>OPERADOR DE PADRÓN</v>
          </cell>
          <cell r="G2868" t="str">
            <v>X</v>
          </cell>
          <cell r="M2868" t="str">
            <v>ENFERMEDAD GENERAL</v>
          </cell>
          <cell r="N2868">
            <v>2548468</v>
          </cell>
          <cell r="O2868" t="str">
            <v>COOSALUD ESS EPS -S</v>
          </cell>
        </row>
        <row r="2869">
          <cell r="C2869">
            <v>73117655</v>
          </cell>
          <cell r="D2869" t="str">
            <v>HERRERA ARROYO WILMAN</v>
          </cell>
          <cell r="E2869" t="str">
            <v>OPERADOR DE PADRÓN</v>
          </cell>
          <cell r="G2869" t="str">
            <v>X</v>
          </cell>
          <cell r="M2869" t="str">
            <v>ENFERMEDAD GENERAL</v>
          </cell>
          <cell r="N2869">
            <v>2552783</v>
          </cell>
          <cell r="O2869" t="str">
            <v>COOSALUD ESS EPS -S</v>
          </cell>
        </row>
        <row r="2870">
          <cell r="C2870">
            <v>73117655</v>
          </cell>
          <cell r="D2870" t="str">
            <v>HERRERA ARROYO WILMAN</v>
          </cell>
          <cell r="E2870" t="str">
            <v>OPERADOR DE PADRÓN</v>
          </cell>
          <cell r="G2870" t="str">
            <v>X</v>
          </cell>
          <cell r="M2870" t="str">
            <v>ENFERMEDAD GENERAL</v>
          </cell>
          <cell r="N2870">
            <v>2560116</v>
          </cell>
          <cell r="O2870" t="str">
            <v>COOSALUD ESS EPS -S</v>
          </cell>
        </row>
        <row r="2871">
          <cell r="C2871">
            <v>73117655</v>
          </cell>
          <cell r="D2871" t="str">
            <v>HERRERA ARROYO WILMAN</v>
          </cell>
          <cell r="E2871" t="str">
            <v>OPERADOR DE PADRÓN</v>
          </cell>
          <cell r="G2871" t="str">
            <v>x</v>
          </cell>
          <cell r="M2871" t="str">
            <v>ENFERMEDAD GENERAL</v>
          </cell>
          <cell r="N2871" t="str">
            <v>NT</v>
          </cell>
          <cell r="O2871" t="str">
            <v>COOSALUD ESS EPS -S</v>
          </cell>
        </row>
        <row r="2872">
          <cell r="C2872">
            <v>73117655</v>
          </cell>
          <cell r="D2872" t="str">
            <v>HERRERA ARROYO WILMAN</v>
          </cell>
          <cell r="E2872" t="str">
            <v>OPERADOR DE PADRÓN</v>
          </cell>
          <cell r="G2872" t="str">
            <v>X</v>
          </cell>
          <cell r="M2872" t="str">
            <v>ENFERMEDAD GENERAL</v>
          </cell>
          <cell r="N2872">
            <v>1677034</v>
          </cell>
          <cell r="O2872" t="str">
            <v>COOSALUD ESS EPS -S</v>
          </cell>
        </row>
        <row r="2873">
          <cell r="C2873">
            <v>73117655</v>
          </cell>
          <cell r="D2873" t="str">
            <v>HERRERA ARROYO WILMAN</v>
          </cell>
          <cell r="E2873" t="str">
            <v>OPERADOR DE PADRÓN</v>
          </cell>
          <cell r="G2873" t="str">
            <v>X</v>
          </cell>
          <cell r="M2873" t="str">
            <v>ENFERMEDAD GENERAL</v>
          </cell>
          <cell r="N2873" t="str">
            <v>NT</v>
          </cell>
          <cell r="O2873" t="str">
            <v>COOSALUD ESS EPS -S</v>
          </cell>
        </row>
        <row r="2874">
          <cell r="C2874">
            <v>73117655</v>
          </cell>
          <cell r="D2874" t="str">
            <v>HERRERA ARROYO WILMAN</v>
          </cell>
          <cell r="E2874" t="str">
            <v>OPERADOR DE PADRÓN</v>
          </cell>
          <cell r="G2874" t="str">
            <v>X</v>
          </cell>
          <cell r="M2874" t="str">
            <v>ENFERMEDAD GENERAL</v>
          </cell>
          <cell r="N2874" t="str">
            <v>NT</v>
          </cell>
          <cell r="O2874" t="str">
            <v>COOSALUD ESS EPS -S</v>
          </cell>
        </row>
        <row r="2875">
          <cell r="C2875">
            <v>73117655</v>
          </cell>
          <cell r="D2875" t="str">
            <v>HERRERA ARROYO WILMAN</v>
          </cell>
          <cell r="E2875" t="str">
            <v>OPERADOR DE PADRÓN</v>
          </cell>
          <cell r="G2875" t="str">
            <v>X</v>
          </cell>
          <cell r="M2875" t="str">
            <v>ENFERMEDAD GENERAL</v>
          </cell>
          <cell r="N2875">
            <v>2780212</v>
          </cell>
          <cell r="O2875" t="str">
            <v>COOSALUD ESS EPS -S</v>
          </cell>
        </row>
        <row r="2876">
          <cell r="C2876">
            <v>73117655</v>
          </cell>
          <cell r="D2876" t="str">
            <v>HERRERA ARROYO WILMAN</v>
          </cell>
          <cell r="E2876" t="str">
            <v>OPERADOR DE PADRÓN</v>
          </cell>
          <cell r="G2876" t="str">
            <v>X</v>
          </cell>
          <cell r="M2876" t="str">
            <v>ENFERMEDAD GENERAL</v>
          </cell>
          <cell r="N2876">
            <v>1870401</v>
          </cell>
          <cell r="O2876" t="str">
            <v>COOSALUD ESS EPS -S</v>
          </cell>
        </row>
        <row r="2877">
          <cell r="C2877">
            <v>73117655</v>
          </cell>
          <cell r="D2877" t="str">
            <v>HERRERA ARROYO WILMAN</v>
          </cell>
          <cell r="E2877" t="str">
            <v>OPERADOR DE PADRÓN</v>
          </cell>
          <cell r="G2877" t="str">
            <v>X</v>
          </cell>
          <cell r="M2877" t="str">
            <v>ENFERMEDAD GENERAL</v>
          </cell>
          <cell r="N2877" t="str">
            <v>187040-1</v>
          </cell>
          <cell r="O2877" t="str">
            <v>COOSALUD ESS EPS -S</v>
          </cell>
        </row>
        <row r="2878">
          <cell r="C2878">
            <v>32936515</v>
          </cell>
          <cell r="D2878" t="str">
            <v>HERNANDEZ TEJADA KARINA PAOLA</v>
          </cell>
          <cell r="E2878" t="str">
            <v>REGULADOR</v>
          </cell>
          <cell r="G2878" t="str">
            <v>X</v>
          </cell>
          <cell r="M2878" t="str">
            <v>ENFERMEDAD GENERAL</v>
          </cell>
          <cell r="N2878">
            <v>181520904</v>
          </cell>
          <cell r="O2878" t="str">
            <v>SALUD TOTAL E.P.S.</v>
          </cell>
        </row>
        <row r="2879">
          <cell r="C2879">
            <v>32936515</v>
          </cell>
          <cell r="D2879" t="str">
            <v>HERNANDEZ TEJADA KARINA PAOLA</v>
          </cell>
          <cell r="E2879" t="str">
            <v>REGULADOR</v>
          </cell>
          <cell r="G2879" t="str">
            <v>X</v>
          </cell>
          <cell r="M2879" t="str">
            <v>ENFERMEDAD GENERAL</v>
          </cell>
          <cell r="N2879">
            <v>183069006</v>
          </cell>
          <cell r="O2879" t="str">
            <v>SALUD TOTAL E.P.S.</v>
          </cell>
        </row>
        <row r="2880">
          <cell r="C2880">
            <v>32936515</v>
          </cell>
          <cell r="D2880" t="str">
            <v>HERNANDEZ TEJADA KARINA PAOLA</v>
          </cell>
          <cell r="E2880" t="str">
            <v>REGULADOR</v>
          </cell>
          <cell r="G2880" t="str">
            <v>X</v>
          </cell>
          <cell r="M2880" t="str">
            <v>ENFERMEDAD GENERAL</v>
          </cell>
          <cell r="N2880">
            <v>166525761</v>
          </cell>
          <cell r="O2880" t="str">
            <v>SALUD TOTAL E.P.S.</v>
          </cell>
        </row>
        <row r="2881">
          <cell r="C2881">
            <v>32936515</v>
          </cell>
          <cell r="D2881" t="str">
            <v>HERNANDEZ TEJADA KARINA PAOLA</v>
          </cell>
          <cell r="E2881" t="str">
            <v>REGULADOR</v>
          </cell>
          <cell r="G2881" t="str">
            <v>X</v>
          </cell>
          <cell r="M2881" t="str">
            <v>ENFERMEDAD GENERAL</v>
          </cell>
          <cell r="N2881">
            <v>4597284</v>
          </cell>
          <cell r="O2881" t="str">
            <v>SALUD TOTAL E.P.S.</v>
          </cell>
        </row>
        <row r="2882">
          <cell r="C2882">
            <v>32936515</v>
          </cell>
          <cell r="D2882" t="str">
            <v>HERNANDEZ TEJADA KARINA PAOLA</v>
          </cell>
          <cell r="E2882" t="str">
            <v>REGULADOR</v>
          </cell>
          <cell r="G2882" t="str">
            <v>X</v>
          </cell>
          <cell r="M2882" t="str">
            <v>ENFERMEDAD GENERAL</v>
          </cell>
          <cell r="N2882">
            <v>8897869</v>
          </cell>
          <cell r="O2882" t="str">
            <v>SALUD TOTAL E.P.S.</v>
          </cell>
        </row>
        <row r="2883">
          <cell r="C2883">
            <v>32936515</v>
          </cell>
          <cell r="D2883" t="str">
            <v>HERNANDEZ TEJADA KARINA PAOLA</v>
          </cell>
          <cell r="E2883" t="str">
            <v>REGULADOR</v>
          </cell>
          <cell r="G2883" t="str">
            <v>X</v>
          </cell>
          <cell r="M2883" t="str">
            <v>ENFERMEDAD GENERAL</v>
          </cell>
          <cell r="N2883" t="str">
            <v>AIS001</v>
          </cell>
          <cell r="O2883" t="str">
            <v>SALUD TOTAL E.P.S.</v>
          </cell>
        </row>
        <row r="2884">
          <cell r="C2884">
            <v>32936515</v>
          </cell>
          <cell r="D2884" t="str">
            <v>HERNANDEZ TEJADA KARINA PAOLA</v>
          </cell>
          <cell r="E2884" t="str">
            <v>REGULADOR</v>
          </cell>
          <cell r="G2884" t="str">
            <v>X</v>
          </cell>
          <cell r="M2884" t="str">
            <v>ENFERMEDAD GENERAL</v>
          </cell>
          <cell r="N2884">
            <v>9162630</v>
          </cell>
          <cell r="O2884" t="str">
            <v>SALUD TOTAL E.P.S.</v>
          </cell>
        </row>
        <row r="2885">
          <cell r="C2885">
            <v>32936515</v>
          </cell>
          <cell r="D2885" t="str">
            <v>HERNANDEZ TEJADA KARINA PAOLA</v>
          </cell>
          <cell r="E2885" t="str">
            <v>REGULADOR</v>
          </cell>
          <cell r="G2885" t="str">
            <v>X</v>
          </cell>
          <cell r="M2885" t="str">
            <v>ENFERMEDAD GENERAL</v>
          </cell>
          <cell r="N2885">
            <v>9248635</v>
          </cell>
          <cell r="O2885" t="str">
            <v>SALUD TOTAL E.P.S.</v>
          </cell>
        </row>
        <row r="2886">
          <cell r="C2886">
            <v>32936515</v>
          </cell>
          <cell r="D2886" t="str">
            <v>HERNANDEZ TEJADA KARINA PAOLA</v>
          </cell>
          <cell r="E2886" t="str">
            <v>REGULADOR</v>
          </cell>
          <cell r="F2886" t="str">
            <v>X</v>
          </cell>
          <cell r="M2886" t="str">
            <v>ACCIDENTE DE TRABAJO</v>
          </cell>
          <cell r="N2886">
            <v>92449</v>
          </cell>
          <cell r="O2886" t="str">
            <v>ARL SURA</v>
          </cell>
        </row>
        <row r="2887">
          <cell r="C2887">
            <v>32936515</v>
          </cell>
          <cell r="D2887" t="str">
            <v>HERNANDEZ TEJADA KARINA PAOLA</v>
          </cell>
          <cell r="E2887" t="str">
            <v>REGULADOR</v>
          </cell>
          <cell r="G2887" t="str">
            <v>X</v>
          </cell>
          <cell r="M2887" t="str">
            <v>ENFERMEDAD GENERAL</v>
          </cell>
          <cell r="O2887" t="str">
            <v>SALUD TOTAL E.P.S.</v>
          </cell>
        </row>
        <row r="2888">
          <cell r="C2888">
            <v>32936515</v>
          </cell>
          <cell r="D2888" t="str">
            <v>HERNANDEZ TEJADA KARINA PAOLA</v>
          </cell>
          <cell r="E2888" t="str">
            <v>REGULADOR</v>
          </cell>
          <cell r="G2888" t="str">
            <v>X</v>
          </cell>
          <cell r="M2888" t="str">
            <v>ENFERMEDAD GENERAL</v>
          </cell>
          <cell r="O2888" t="str">
            <v>SALUD TOTAL E.P.S.</v>
          </cell>
        </row>
        <row r="2889">
          <cell r="C2889">
            <v>32936515</v>
          </cell>
          <cell r="D2889" t="str">
            <v>HERNANDEZ TEJADA KARINA PAOLA</v>
          </cell>
          <cell r="E2889" t="str">
            <v>REGULADOR</v>
          </cell>
          <cell r="G2889" t="str">
            <v>X</v>
          </cell>
          <cell r="M2889" t="str">
            <v>ENFERMEDAD GENERAL</v>
          </cell>
          <cell r="N2889">
            <v>1782207</v>
          </cell>
          <cell r="O2889" t="str">
            <v>SALUD TOTAL E.P.S.</v>
          </cell>
        </row>
        <row r="2890">
          <cell r="C2890">
            <v>32936515</v>
          </cell>
          <cell r="D2890" t="str">
            <v>HERNANDEZ TEJADA KARINA PAOLA</v>
          </cell>
          <cell r="E2890" t="str">
            <v>REGULADOR</v>
          </cell>
          <cell r="G2890" t="str">
            <v>X</v>
          </cell>
          <cell r="M2890" t="str">
            <v>ENFERMEDAD GENERAL</v>
          </cell>
          <cell r="N2890" t="str">
            <v>NT</v>
          </cell>
          <cell r="O2890" t="str">
            <v>SALUD TOTAL E.P.S.</v>
          </cell>
        </row>
        <row r="2891">
          <cell r="C2891">
            <v>32936515</v>
          </cell>
          <cell r="D2891" t="str">
            <v>HERNANDEZ TEJADA KARINA PAOLA</v>
          </cell>
          <cell r="E2891" t="str">
            <v>REGULADOR</v>
          </cell>
          <cell r="G2891" t="str">
            <v>X</v>
          </cell>
          <cell r="M2891" t="str">
            <v>ENFERMEDAD GENERAL</v>
          </cell>
          <cell r="N2891">
            <v>6925675</v>
          </cell>
          <cell r="O2891" t="str">
            <v>SALUD TOTAL E.P.S.</v>
          </cell>
        </row>
        <row r="2892">
          <cell r="C2892">
            <v>32936515</v>
          </cell>
          <cell r="D2892" t="str">
            <v>HERNANDEZ TEJADA KARINA PAOLA</v>
          </cell>
          <cell r="E2892" t="str">
            <v>REGULADOR</v>
          </cell>
          <cell r="G2892" t="str">
            <v>X</v>
          </cell>
          <cell r="M2892" t="str">
            <v>ENFERMEDAD GENERAL</v>
          </cell>
          <cell r="N2892">
            <v>5497631</v>
          </cell>
          <cell r="O2892" t="str">
            <v>SALUD TOTAL E.P.S.</v>
          </cell>
        </row>
        <row r="2893">
          <cell r="C2893">
            <v>32936515</v>
          </cell>
          <cell r="D2893" t="str">
            <v>HERNANDEZ TEJADA KARINA PAOLA</v>
          </cell>
          <cell r="E2893" t="str">
            <v>REGULADOR</v>
          </cell>
          <cell r="G2893" t="str">
            <v>X</v>
          </cell>
          <cell r="M2893" t="str">
            <v>ENFERMEDAD GENERAL</v>
          </cell>
          <cell r="N2893">
            <v>6723993</v>
          </cell>
          <cell r="O2893" t="str">
            <v>SALUD TOTAL E.P.S.</v>
          </cell>
        </row>
        <row r="2894">
          <cell r="C2894">
            <v>32936515</v>
          </cell>
          <cell r="D2894" t="str">
            <v>HERNANDEZ TEJADA KARINA PAOLA</v>
          </cell>
          <cell r="E2894" t="str">
            <v>REGULADOR</v>
          </cell>
          <cell r="F2894" t="str">
            <v>X</v>
          </cell>
          <cell r="M2894" t="str">
            <v>ACCIDENTE DE TRABAJO</v>
          </cell>
          <cell r="N2894" t="str">
            <v>31-395</v>
          </cell>
          <cell r="O2894" t="str">
            <v>ARL SURA</v>
          </cell>
        </row>
        <row r="2895">
          <cell r="C2895">
            <v>32936515</v>
          </cell>
          <cell r="D2895" t="str">
            <v>HERNANDEZ TEJADA KARINA PAOLA</v>
          </cell>
          <cell r="E2895" t="str">
            <v>REGULADOR</v>
          </cell>
          <cell r="G2895" t="str">
            <v>X</v>
          </cell>
          <cell r="M2895" t="str">
            <v>ENFERMEDAD GENERAL</v>
          </cell>
          <cell r="N2895">
            <v>11884808</v>
          </cell>
          <cell r="O2895" t="str">
            <v>SALUD TOTAL E.P.S.</v>
          </cell>
        </row>
        <row r="2896">
          <cell r="C2896">
            <v>32936515</v>
          </cell>
          <cell r="D2896" t="str">
            <v>HERNANDEZ TEJADA KARINA PAOLA</v>
          </cell>
          <cell r="E2896" t="str">
            <v>REGULADOR</v>
          </cell>
          <cell r="G2896" t="str">
            <v>X</v>
          </cell>
          <cell r="M2896" t="str">
            <v>ENFERMEDAD GENERAL</v>
          </cell>
          <cell r="N2896">
            <v>1164712</v>
          </cell>
          <cell r="O2896" t="str">
            <v>SALUD TOTAL E.P.S.</v>
          </cell>
        </row>
        <row r="2897">
          <cell r="C2897">
            <v>32936515</v>
          </cell>
          <cell r="D2897" t="str">
            <v>HERNANDEZ TEJADA KARINA PAOLA</v>
          </cell>
          <cell r="E2897" t="str">
            <v>REGULADOR</v>
          </cell>
          <cell r="G2897" t="str">
            <v>X</v>
          </cell>
          <cell r="M2897" t="str">
            <v>ENFERMEDAD GENERAL</v>
          </cell>
          <cell r="N2897">
            <v>1271940</v>
          </cell>
          <cell r="O2897" t="str">
            <v>SALUD TOTAL E.P.S.</v>
          </cell>
        </row>
        <row r="2898">
          <cell r="C2898">
            <v>32936515</v>
          </cell>
          <cell r="D2898" t="str">
            <v>HERNANDEZ TEJADA KARINA PAOLA</v>
          </cell>
          <cell r="E2898" t="str">
            <v>REGULADOR</v>
          </cell>
          <cell r="G2898" t="str">
            <v>X</v>
          </cell>
          <cell r="M2898" t="str">
            <v>ENFERMEDAD GENERAL</v>
          </cell>
          <cell r="N2898">
            <v>11137611</v>
          </cell>
          <cell r="O2898" t="str">
            <v>SALUD TOTAL E.P.S.</v>
          </cell>
        </row>
        <row r="2899">
          <cell r="C2899">
            <v>32936515</v>
          </cell>
          <cell r="D2899" t="str">
            <v>HERNANDEZ TEJADA KARINA PAOLA</v>
          </cell>
          <cell r="E2899" t="str">
            <v>REGULADOR</v>
          </cell>
          <cell r="G2899" t="str">
            <v>X</v>
          </cell>
          <cell r="M2899" t="str">
            <v>ENFERMEDAD GENERAL</v>
          </cell>
          <cell r="N2899">
            <v>101620</v>
          </cell>
          <cell r="O2899" t="str">
            <v>SALUD TOTAL E.P.S.</v>
          </cell>
        </row>
        <row r="2900">
          <cell r="C2900">
            <v>32936515</v>
          </cell>
          <cell r="D2900" t="str">
            <v>HERNANDEZ TEJADA KARINA PAOLA</v>
          </cell>
          <cell r="E2900" t="str">
            <v>REGULADOR</v>
          </cell>
          <cell r="G2900" t="str">
            <v>X</v>
          </cell>
          <cell r="M2900" t="str">
            <v>ENFERMEDAD GENERAL</v>
          </cell>
          <cell r="N2900">
            <v>8660</v>
          </cell>
          <cell r="O2900" t="str">
            <v>SALUD TOTAL E.P.S.</v>
          </cell>
        </row>
        <row r="2901">
          <cell r="C2901">
            <v>32936515</v>
          </cell>
          <cell r="D2901" t="str">
            <v>HERNANDEZ TEJADA KARINA PAOLA</v>
          </cell>
          <cell r="E2901" t="str">
            <v>REGULADOR</v>
          </cell>
          <cell r="G2901" t="str">
            <v>X</v>
          </cell>
          <cell r="M2901" t="str">
            <v>ENFERMEDAD GENERAL</v>
          </cell>
          <cell r="N2901">
            <v>8735</v>
          </cell>
          <cell r="O2901" t="str">
            <v>SALUD TOTAL E.P.S.</v>
          </cell>
        </row>
        <row r="2902">
          <cell r="C2902">
            <v>32936515</v>
          </cell>
          <cell r="D2902" t="str">
            <v>HERNANDEZ TEJADA KARINA PAOLA</v>
          </cell>
          <cell r="E2902" t="str">
            <v>REGULADOR</v>
          </cell>
          <cell r="G2902" t="str">
            <v>X</v>
          </cell>
          <cell r="M2902" t="str">
            <v>ENFERMEDAD GENERAL</v>
          </cell>
          <cell r="N2902">
            <v>9883344</v>
          </cell>
          <cell r="O2902" t="str">
            <v>SALUD TOTAL E.P.S.</v>
          </cell>
        </row>
        <row r="2903">
          <cell r="C2903">
            <v>32936515</v>
          </cell>
          <cell r="D2903" t="str">
            <v>HERNANDEZ TEJADA KARINA PAOLA</v>
          </cell>
          <cell r="E2903" t="str">
            <v>REGULADOR</v>
          </cell>
          <cell r="G2903" t="str">
            <v>X</v>
          </cell>
          <cell r="M2903" t="str">
            <v>ENFERMEDAD GENERAL</v>
          </cell>
          <cell r="N2903" t="str">
            <v>NT</v>
          </cell>
          <cell r="O2903" t="str">
            <v>SALUD TOTAL E.P.S.</v>
          </cell>
        </row>
        <row r="2904">
          <cell r="C2904">
            <v>32936515</v>
          </cell>
          <cell r="D2904" t="str">
            <v>HERNANDEZ TEJADA KARINA PAOLA</v>
          </cell>
          <cell r="E2904" t="str">
            <v>REGULADOR</v>
          </cell>
          <cell r="G2904" t="str">
            <v>X</v>
          </cell>
          <cell r="M2904" t="str">
            <v>ENFERMEDAD GENERAL</v>
          </cell>
          <cell r="N2904">
            <v>17510158</v>
          </cell>
          <cell r="O2904" t="str">
            <v>SALUD TOTAL E.P.S.</v>
          </cell>
        </row>
        <row r="2905">
          <cell r="C2905">
            <v>32936515</v>
          </cell>
          <cell r="D2905" t="str">
            <v>HERNANDEZ TEJADA KARINA PAOLA</v>
          </cell>
          <cell r="E2905" t="str">
            <v>REGULADOR</v>
          </cell>
          <cell r="G2905" t="str">
            <v>X</v>
          </cell>
          <cell r="M2905" t="str">
            <v>ENFERMEDAD GENERAL</v>
          </cell>
          <cell r="N2905">
            <v>17349521</v>
          </cell>
          <cell r="O2905" t="str">
            <v>SALUD TOTAL E.P.S.</v>
          </cell>
        </row>
        <row r="2906">
          <cell r="C2906">
            <v>32936515</v>
          </cell>
          <cell r="D2906" t="str">
            <v>HERNANDEZ TEJADA KARINA PAOLA</v>
          </cell>
          <cell r="E2906" t="str">
            <v>REGULADOR</v>
          </cell>
          <cell r="G2906" t="str">
            <v>X</v>
          </cell>
          <cell r="M2906" t="str">
            <v>ENFERMEDAD GENERAL</v>
          </cell>
          <cell r="N2906" t="str">
            <v>EPS002</v>
          </cell>
          <cell r="O2906" t="str">
            <v>SALUD TOTAL E.P.S.</v>
          </cell>
        </row>
        <row r="2907">
          <cell r="C2907">
            <v>73131436</v>
          </cell>
          <cell r="D2907" t="str">
            <v>HERNANDEZ MERCADO ARNULFO</v>
          </cell>
          <cell r="E2907" t="str">
            <v>OPERADOR DE PADRÓN</v>
          </cell>
          <cell r="G2907" t="str">
            <v>X</v>
          </cell>
          <cell r="M2907" t="str">
            <v>ENFERMEDAD GENERAL</v>
          </cell>
          <cell r="N2907">
            <v>172603050</v>
          </cell>
          <cell r="O2907" t="str">
            <v>SALUD TOTAL E.P.S.</v>
          </cell>
        </row>
        <row r="2908">
          <cell r="C2908">
            <v>73131436</v>
          </cell>
          <cell r="D2908" t="str">
            <v>HERNANDEZ MERCADO ARNULFO</v>
          </cell>
          <cell r="E2908" t="str">
            <v>OPERADOR DE PADRÓN</v>
          </cell>
          <cell r="G2908" t="str">
            <v>X</v>
          </cell>
          <cell r="M2908" t="str">
            <v>ENFERMEDAD GENERAL</v>
          </cell>
          <cell r="N2908">
            <v>1461168</v>
          </cell>
          <cell r="O2908" t="str">
            <v>SALUD TOTAL E.P.S.</v>
          </cell>
        </row>
        <row r="2909">
          <cell r="C2909">
            <v>73131436</v>
          </cell>
          <cell r="D2909" t="str">
            <v>HERNANDEZ MERCADO ARNULFO</v>
          </cell>
          <cell r="E2909" t="str">
            <v>OPERADOR DE PADRÓN</v>
          </cell>
          <cell r="G2909" t="str">
            <v>X</v>
          </cell>
          <cell r="M2909" t="str">
            <v>ENFERMEDAD GENERAL</v>
          </cell>
          <cell r="N2909">
            <v>13030</v>
          </cell>
          <cell r="O2909" t="str">
            <v>SALUD TOTAL E.P.S.</v>
          </cell>
        </row>
        <row r="2910">
          <cell r="C2910">
            <v>73131436</v>
          </cell>
          <cell r="D2910" t="str">
            <v>HERNANDEZ MERCADO ARNULFO</v>
          </cell>
          <cell r="E2910" t="str">
            <v>OPERADOR DE PADRÓN</v>
          </cell>
          <cell r="G2910" t="str">
            <v>X</v>
          </cell>
          <cell r="M2910" t="str">
            <v>ENFERMEDAD GENERAL</v>
          </cell>
          <cell r="N2910">
            <v>9208250</v>
          </cell>
          <cell r="O2910" t="str">
            <v>SALUD TOTAL E.P.S.</v>
          </cell>
        </row>
        <row r="2911">
          <cell r="C2911">
            <v>73131436</v>
          </cell>
          <cell r="D2911" t="str">
            <v>HERNANDEZ MERCADO ARNULFO</v>
          </cell>
          <cell r="E2911" t="str">
            <v>OPERADOR DE PADRÓN</v>
          </cell>
          <cell r="G2911" t="str">
            <v>X</v>
          </cell>
          <cell r="M2911" t="str">
            <v>ENFERMEDAD GENERAL</v>
          </cell>
          <cell r="N2911">
            <v>700439</v>
          </cell>
          <cell r="O2911" t="str">
            <v>SALUD TOTAL E.P.S.</v>
          </cell>
        </row>
        <row r="2912">
          <cell r="C2912">
            <v>73131436</v>
          </cell>
          <cell r="D2912" t="str">
            <v>HERNANDEZ MERCADO ARNULFO</v>
          </cell>
          <cell r="E2912" t="str">
            <v>OPERADOR DE PADRÓN</v>
          </cell>
          <cell r="G2912" t="str">
            <v>X</v>
          </cell>
          <cell r="M2912" t="str">
            <v>ENFERMEDAD GENERAL</v>
          </cell>
          <cell r="N2912" t="str">
            <v>NT</v>
          </cell>
          <cell r="O2912" t="str">
            <v>SALUD TOTAL E.P.S.</v>
          </cell>
        </row>
        <row r="2913">
          <cell r="C2913">
            <v>73131436</v>
          </cell>
          <cell r="D2913" t="str">
            <v>HERNANDEZ MERCADO ARNULFO</v>
          </cell>
          <cell r="E2913" t="str">
            <v>OPERADOR DE PADRÓN</v>
          </cell>
          <cell r="G2913" t="str">
            <v>X</v>
          </cell>
          <cell r="M2913" t="str">
            <v>ENFERMEDAD GENERAL</v>
          </cell>
          <cell r="N2913">
            <v>1313230</v>
          </cell>
          <cell r="O2913" t="str">
            <v>SALUD TOTAL E.P.S.</v>
          </cell>
        </row>
        <row r="2914">
          <cell r="C2914">
            <v>73131436</v>
          </cell>
          <cell r="D2914" t="str">
            <v>HERNANDEZ MERCADO ARNULFO</v>
          </cell>
          <cell r="E2914" t="str">
            <v>OPERADOR DE PADRÓN</v>
          </cell>
          <cell r="G2914" t="str">
            <v>X</v>
          </cell>
          <cell r="M2914" t="str">
            <v>ENFERMEDAD GENERAL</v>
          </cell>
          <cell r="N2914" t="str">
            <v>NT</v>
          </cell>
          <cell r="O2914" t="str">
            <v>SALUD TOTAL E.P.S.</v>
          </cell>
        </row>
        <row r="2915">
          <cell r="C2915">
            <v>73131436</v>
          </cell>
          <cell r="D2915" t="str">
            <v>HERNANDEZ MERCADO ARNULFO</v>
          </cell>
          <cell r="E2915" t="str">
            <v>OPERADOR DE PADRÓN</v>
          </cell>
          <cell r="G2915" t="str">
            <v>X</v>
          </cell>
          <cell r="M2915" t="str">
            <v>ENFERMEDAD GENERAL</v>
          </cell>
          <cell r="N2915" t="str">
            <v>NT</v>
          </cell>
          <cell r="O2915" t="str">
            <v>SALUD TOTAL E.P.S.</v>
          </cell>
        </row>
        <row r="2916">
          <cell r="C2916">
            <v>73131436</v>
          </cell>
          <cell r="D2916" t="str">
            <v>HERNANDEZ MERCADO ARNULFO</v>
          </cell>
          <cell r="E2916" t="str">
            <v>OPERADOR DE PADRÓN</v>
          </cell>
          <cell r="G2916" t="str">
            <v>X</v>
          </cell>
          <cell r="M2916" t="str">
            <v>ENFERMEDAD GENERAL</v>
          </cell>
          <cell r="N2916" t="str">
            <v>NT</v>
          </cell>
          <cell r="O2916" t="str">
            <v>SALUD TOTAL E.P.S.</v>
          </cell>
        </row>
        <row r="2917">
          <cell r="C2917">
            <v>73131436</v>
          </cell>
          <cell r="D2917" t="str">
            <v>HERNANDEZ MERCADO ARNULFO</v>
          </cell>
          <cell r="E2917" t="str">
            <v>OPERADOR DE PADRÓN</v>
          </cell>
          <cell r="G2917" t="str">
            <v>X</v>
          </cell>
          <cell r="M2917" t="str">
            <v>ENFERMEDAD GENERAL</v>
          </cell>
          <cell r="N2917">
            <v>3045498</v>
          </cell>
          <cell r="O2917" t="str">
            <v>SALUD TOTAL E.P.S.</v>
          </cell>
        </row>
        <row r="2918">
          <cell r="C2918">
            <v>73131436</v>
          </cell>
          <cell r="D2918" t="str">
            <v>HERNANDEZ MERCADO ARNULFO</v>
          </cell>
          <cell r="E2918" t="str">
            <v>OPERADOR DE PADRÓN</v>
          </cell>
          <cell r="G2918" t="str">
            <v>X</v>
          </cell>
          <cell r="M2918" t="str">
            <v>ENFERMEDAD GENERAL</v>
          </cell>
          <cell r="N2918">
            <v>2876809</v>
          </cell>
          <cell r="O2918" t="str">
            <v>SALUD TOTAL E.P.S.</v>
          </cell>
        </row>
        <row r="2919">
          <cell r="C2919">
            <v>73131436</v>
          </cell>
          <cell r="D2919" t="str">
            <v>HERNANDEZ MERCADO ARNULFO</v>
          </cell>
          <cell r="E2919" t="str">
            <v>OPERADOR DE PADRÓN</v>
          </cell>
          <cell r="L2919" t="str">
            <v>X</v>
          </cell>
          <cell r="M2919" t="str">
            <v>AISLAMIENTO PREVENTIVO</v>
          </cell>
          <cell r="N2919" t="str">
            <v>NT</v>
          </cell>
          <cell r="O2919" t="str">
            <v>SALUD TOTAL E.P.S.</v>
          </cell>
        </row>
        <row r="2920">
          <cell r="C2920">
            <v>73131436</v>
          </cell>
          <cell r="D2920" t="str">
            <v>HERNANDEZ MERCADO ARNULFO</v>
          </cell>
          <cell r="E2920" t="str">
            <v>OPERADOR DE PADRÓN</v>
          </cell>
          <cell r="G2920" t="str">
            <v>X</v>
          </cell>
          <cell r="M2920" t="str">
            <v>ENFERMEDAD GENERAL</v>
          </cell>
          <cell r="N2920">
            <v>66132445</v>
          </cell>
          <cell r="O2920" t="str">
            <v>SALUD TOTAL E.P.S.</v>
          </cell>
        </row>
        <row r="2921">
          <cell r="C2921">
            <v>73131436</v>
          </cell>
          <cell r="D2921" t="str">
            <v>HERNANDEZ MERCADO ARNULFO</v>
          </cell>
          <cell r="E2921" t="str">
            <v>OPERADOR DE PADRÓN</v>
          </cell>
          <cell r="G2921" t="str">
            <v>X</v>
          </cell>
          <cell r="M2921" t="str">
            <v>ENFERMEDAD GENERAL</v>
          </cell>
          <cell r="N2921">
            <v>8882046</v>
          </cell>
          <cell r="O2921" t="str">
            <v>SALUD TOTAL E.P.S.</v>
          </cell>
        </row>
        <row r="2922">
          <cell r="C2922">
            <v>73131436</v>
          </cell>
          <cell r="D2922" t="str">
            <v>HERNANDEZ MERCADO ARNULFO</v>
          </cell>
          <cell r="E2922" t="str">
            <v>OPERADOR DE PADRÓN</v>
          </cell>
          <cell r="G2922" t="str">
            <v>X</v>
          </cell>
          <cell r="M2922" t="str">
            <v>ENFERMEDAD GENERAL</v>
          </cell>
          <cell r="N2922" t="str">
            <v>NT</v>
          </cell>
          <cell r="O2922" t="str">
            <v>SALUD TOTAL E.P.S.</v>
          </cell>
        </row>
        <row r="2923">
          <cell r="C2923">
            <v>73131436</v>
          </cell>
          <cell r="D2923" t="str">
            <v>HERNANDEZ MERCADO ARNULFO</v>
          </cell>
          <cell r="E2923" t="str">
            <v>OPERADOR DE PADRÓN</v>
          </cell>
          <cell r="F2923" t="str">
            <v>X</v>
          </cell>
          <cell r="M2923" t="str">
            <v>ACCIDENTE DE TRABAJO</v>
          </cell>
          <cell r="N2923" t="str">
            <v>NT</v>
          </cell>
          <cell r="O2923" t="str">
            <v>ARL SURA</v>
          </cell>
        </row>
        <row r="2924">
          <cell r="C2924">
            <v>73131436</v>
          </cell>
          <cell r="D2924" t="str">
            <v>HERNANDEZ MERCADO ARNULFO</v>
          </cell>
          <cell r="E2924" t="str">
            <v>OPERADOR DE PADRÓN</v>
          </cell>
          <cell r="G2924" t="str">
            <v>X</v>
          </cell>
          <cell r="M2924" t="str">
            <v>ENFERMEDAD GENERAL</v>
          </cell>
          <cell r="N2924">
            <v>11627551</v>
          </cell>
          <cell r="O2924" t="str">
            <v>SALUD TOTAL E.P.S.</v>
          </cell>
        </row>
        <row r="2925">
          <cell r="C2925">
            <v>73131436</v>
          </cell>
          <cell r="D2925" t="str">
            <v>HERNANDEZ MERCADO ARNULFO</v>
          </cell>
          <cell r="E2925" t="str">
            <v>OPERADOR DE PADRÓN</v>
          </cell>
          <cell r="G2925" t="str">
            <v>X</v>
          </cell>
          <cell r="M2925" t="str">
            <v>ENFERMEDAD GENERAL</v>
          </cell>
          <cell r="N2925">
            <v>11618910</v>
          </cell>
          <cell r="O2925" t="str">
            <v>SALUD TOTAL E.P.S.</v>
          </cell>
        </row>
        <row r="2926">
          <cell r="C2926">
            <v>73131436</v>
          </cell>
          <cell r="D2926" t="str">
            <v>HERNANDEZ MERCADO ARNULFO</v>
          </cell>
          <cell r="E2926" t="str">
            <v>OPERADOR DE PADRÓN</v>
          </cell>
          <cell r="G2926" t="str">
            <v>X</v>
          </cell>
          <cell r="M2926" t="str">
            <v>ENFERMEDAD GENERAL</v>
          </cell>
          <cell r="N2926" t="str">
            <v>NT</v>
          </cell>
          <cell r="O2926" t="str">
            <v>SALUD TOTAL E.P.S.</v>
          </cell>
        </row>
        <row r="2927">
          <cell r="C2927">
            <v>73131436</v>
          </cell>
          <cell r="D2927" t="str">
            <v>HERNANDEZ MERCADO ARNULFO</v>
          </cell>
          <cell r="E2927" t="str">
            <v>OPERADOR DE PADRÓN</v>
          </cell>
          <cell r="F2927" t="str">
            <v>X</v>
          </cell>
          <cell r="M2927" t="str">
            <v>ACCIDENTE DE TRABAJO</v>
          </cell>
          <cell r="N2927" t="str">
            <v>NT</v>
          </cell>
          <cell r="O2927" t="str">
            <v>ARL SURA</v>
          </cell>
        </row>
        <row r="2928">
          <cell r="C2928">
            <v>73131436</v>
          </cell>
          <cell r="D2928" t="str">
            <v>HERNANDEZ MERCADO ARNULFO</v>
          </cell>
          <cell r="E2928" t="str">
            <v>OPERADOR DE PADRÓN</v>
          </cell>
          <cell r="G2928" t="str">
            <v>X</v>
          </cell>
          <cell r="M2928" t="str">
            <v>ENFERMEDAD GENERAL</v>
          </cell>
          <cell r="N2928" t="str">
            <v>NT</v>
          </cell>
          <cell r="O2928" t="str">
            <v>SALUD TOTAL E.P.S.</v>
          </cell>
        </row>
        <row r="2929">
          <cell r="C2929">
            <v>73131436</v>
          </cell>
          <cell r="D2929" t="str">
            <v>HERNANDEZ MERCADO ARNULFO</v>
          </cell>
          <cell r="E2929" t="str">
            <v>OPERADOR DE PADRÓN</v>
          </cell>
          <cell r="G2929" t="str">
            <v>X</v>
          </cell>
          <cell r="M2929" t="str">
            <v>ENFERMEDAD GENERAL</v>
          </cell>
          <cell r="N2929">
            <v>13815455</v>
          </cell>
          <cell r="O2929" t="str">
            <v>SALUD TOTAL E.P.S.</v>
          </cell>
        </row>
        <row r="2930">
          <cell r="C2930">
            <v>73131436</v>
          </cell>
          <cell r="D2930" t="str">
            <v>HERNANDEZ MERCADO ARNULFO</v>
          </cell>
          <cell r="E2930" t="str">
            <v>OPERADOR DE PADRÓN</v>
          </cell>
          <cell r="G2930" t="str">
            <v>X</v>
          </cell>
          <cell r="M2930" t="str">
            <v>ENFERMEDAD GENERAL</v>
          </cell>
          <cell r="N2930">
            <v>14434770</v>
          </cell>
          <cell r="O2930" t="str">
            <v>SALUD TOTAL E.P.S.</v>
          </cell>
        </row>
        <row r="2931">
          <cell r="C2931">
            <v>73131436</v>
          </cell>
          <cell r="D2931" t="str">
            <v>HERNANDEZ MERCADO ARNULFO</v>
          </cell>
          <cell r="E2931" t="str">
            <v>OPERADOR DE PADRÓN</v>
          </cell>
          <cell r="G2931" t="str">
            <v>X</v>
          </cell>
          <cell r="M2931" t="str">
            <v>ENFERMEDAD GENERAL</v>
          </cell>
          <cell r="N2931">
            <v>14431962</v>
          </cell>
          <cell r="O2931" t="str">
            <v>SALUD TOTAL E.P.S.</v>
          </cell>
        </row>
        <row r="2932">
          <cell r="C2932">
            <v>73131436</v>
          </cell>
          <cell r="D2932" t="str">
            <v>HERNANDEZ MERCADO ARNULFO</v>
          </cell>
          <cell r="E2932" t="str">
            <v>OPERADOR DE PADRÓN</v>
          </cell>
          <cell r="G2932" t="str">
            <v>X</v>
          </cell>
          <cell r="M2932" t="str">
            <v>ENFERMEDAD GENERAL</v>
          </cell>
          <cell r="N2932">
            <v>13801784</v>
          </cell>
          <cell r="O2932" t="str">
            <v>SALUD TOTAL E.P.S.</v>
          </cell>
        </row>
        <row r="2933">
          <cell r="C2933">
            <v>73131436</v>
          </cell>
          <cell r="D2933" t="str">
            <v>HERNANDEZ MERCADO ARNULFO</v>
          </cell>
          <cell r="E2933" t="str">
            <v>OPERADOR DE PADRÓN</v>
          </cell>
          <cell r="G2933" t="str">
            <v>X</v>
          </cell>
          <cell r="M2933" t="str">
            <v>ENFERMEDAD GENERAL</v>
          </cell>
          <cell r="N2933">
            <v>16070026</v>
          </cell>
          <cell r="O2933" t="str">
            <v>SALUD TOTAL E.P.S.</v>
          </cell>
        </row>
        <row r="2934">
          <cell r="C2934">
            <v>73131436</v>
          </cell>
          <cell r="D2934" t="str">
            <v>HERNANDEZ MERCADO ARNULFO</v>
          </cell>
          <cell r="E2934" t="str">
            <v>OPERADOR DE PADRÓN</v>
          </cell>
          <cell r="G2934" t="str">
            <v>X</v>
          </cell>
          <cell r="M2934" t="str">
            <v>ENFERMEDAD GENERAL</v>
          </cell>
          <cell r="N2934">
            <v>16090311</v>
          </cell>
          <cell r="O2934" t="str">
            <v>SALUD TOTAL E.P.S.</v>
          </cell>
        </row>
        <row r="2935">
          <cell r="C2935">
            <v>73131436</v>
          </cell>
          <cell r="D2935" t="str">
            <v>HERNANDEZ MERCADO ARNULFO</v>
          </cell>
          <cell r="E2935" t="str">
            <v>OPERADOR DE PADRÓN</v>
          </cell>
          <cell r="G2935" t="str">
            <v>X</v>
          </cell>
          <cell r="M2935" t="str">
            <v>ENFERMEDAD GENERAL</v>
          </cell>
          <cell r="N2935">
            <v>108849801</v>
          </cell>
          <cell r="O2935" t="str">
            <v>SALUD TOTAL E.P.S.</v>
          </cell>
        </row>
        <row r="2936">
          <cell r="C2936">
            <v>73131436</v>
          </cell>
          <cell r="D2936" t="str">
            <v>HERNANDEZ MERCADO ARNULFO</v>
          </cell>
          <cell r="E2936" t="str">
            <v>OPERADOR DE PADRÓN</v>
          </cell>
          <cell r="G2936" t="str">
            <v>X</v>
          </cell>
          <cell r="M2936" t="str">
            <v>ENFERMEDAD GENERAL</v>
          </cell>
          <cell r="N2936">
            <v>126809664</v>
          </cell>
          <cell r="O2936" t="str">
            <v>SALUD TOTAL E.P.S.</v>
          </cell>
        </row>
        <row r="2937">
          <cell r="C2937">
            <v>73131436</v>
          </cell>
          <cell r="D2937" t="str">
            <v>HERNANDEZ MERCADO ARNULFO</v>
          </cell>
          <cell r="E2937" t="str">
            <v>OPERADOR DE PADRÓN</v>
          </cell>
          <cell r="G2937" t="str">
            <v>X</v>
          </cell>
          <cell r="M2937" t="str">
            <v>ENFERMEDAD GENERAL</v>
          </cell>
          <cell r="N2937" t="str">
            <v>NT</v>
          </cell>
          <cell r="O2937" t="str">
            <v>SALUD TOTAL E.P.S.</v>
          </cell>
        </row>
        <row r="2938">
          <cell r="C2938">
            <v>73131436</v>
          </cell>
          <cell r="D2938" t="str">
            <v>HERNANDEZ MERCADO ARNULFO</v>
          </cell>
          <cell r="E2938" t="str">
            <v>OPERADOR DE PADRÓN</v>
          </cell>
          <cell r="G2938" t="str">
            <v>X</v>
          </cell>
          <cell r="M2938" t="str">
            <v>ENFERMEDAD GENERAL</v>
          </cell>
          <cell r="N2938" t="str">
            <v>NT</v>
          </cell>
          <cell r="O2938" t="str">
            <v>SALUD TOTAL E.P.S.</v>
          </cell>
        </row>
        <row r="2939">
          <cell r="C2939">
            <v>73131436</v>
          </cell>
          <cell r="D2939" t="str">
            <v>HERNANDEZ MERCADO ARNULFO</v>
          </cell>
          <cell r="E2939" t="str">
            <v>OPERADOR DE PADRÓN</v>
          </cell>
          <cell r="G2939" t="str">
            <v>X</v>
          </cell>
          <cell r="M2939" t="str">
            <v>ENFERMEDAD GENERAL</v>
          </cell>
          <cell r="N2939" t="str">
            <v>NT</v>
          </cell>
          <cell r="O2939" t="str">
            <v>SALUD TOTAL E.P.S.</v>
          </cell>
        </row>
        <row r="2940">
          <cell r="C2940">
            <v>73131436</v>
          </cell>
          <cell r="D2940" t="str">
            <v>HERNANDEZ MERCADO ARNULFO</v>
          </cell>
          <cell r="E2940" t="str">
            <v>OPERADOR DE PADRÓN</v>
          </cell>
          <cell r="G2940" t="str">
            <v>X</v>
          </cell>
          <cell r="M2940" t="str">
            <v>ENFERMEDAD GENERAL</v>
          </cell>
          <cell r="N2940" t="str">
            <v>NT</v>
          </cell>
          <cell r="O2940" t="str">
            <v>SALUD TOTAL E.P.S.</v>
          </cell>
        </row>
        <row r="2941">
          <cell r="C2941">
            <v>73131436</v>
          </cell>
          <cell r="D2941" t="str">
            <v>HERNANDEZ MERCADO ARNULFO</v>
          </cell>
          <cell r="E2941" t="str">
            <v>OPERADOR DE PADRÓN</v>
          </cell>
          <cell r="G2941" t="str">
            <v>X</v>
          </cell>
          <cell r="M2941" t="str">
            <v>ENFERMEDAD GENERAL</v>
          </cell>
          <cell r="N2941">
            <v>135427194</v>
          </cell>
          <cell r="O2941" t="str">
            <v>SALUD TOTAL E.P.S.</v>
          </cell>
        </row>
        <row r="2942">
          <cell r="C2942">
            <v>73131436</v>
          </cell>
          <cell r="D2942" t="str">
            <v>HERNANDEZ MERCADO ARNULFO</v>
          </cell>
          <cell r="E2942" t="str">
            <v>OPERADOR DE PADRÓN</v>
          </cell>
          <cell r="G2942" t="str">
            <v>X</v>
          </cell>
          <cell r="M2942" t="str">
            <v>ENFERMEDAD GENERAL</v>
          </cell>
          <cell r="N2942">
            <v>15915650</v>
          </cell>
          <cell r="O2942" t="str">
            <v>SALUD TOTAL E.P.S.</v>
          </cell>
        </row>
        <row r="2943">
          <cell r="C2943">
            <v>73131436</v>
          </cell>
          <cell r="D2943" t="str">
            <v>HERNANDEZ MERCADO ARNULFO</v>
          </cell>
          <cell r="E2943" t="str">
            <v>OPERADOR DE PADRÓN</v>
          </cell>
          <cell r="G2943" t="str">
            <v>X</v>
          </cell>
          <cell r="M2943" t="str">
            <v>ENFERMEDAD GENERAL</v>
          </cell>
          <cell r="N2943">
            <v>133029168</v>
          </cell>
          <cell r="O2943" t="str">
            <v>SALUD TOTAL E.P.S.</v>
          </cell>
        </row>
        <row r="2944">
          <cell r="C2944">
            <v>73131436</v>
          </cell>
          <cell r="D2944" t="str">
            <v>HERNANDEZ MERCADO ARNULFO</v>
          </cell>
          <cell r="E2944" t="str">
            <v>OPERADOR DE PADRÓN</v>
          </cell>
          <cell r="G2944" t="str">
            <v>X</v>
          </cell>
          <cell r="M2944" t="str">
            <v>ENFERMEDAD GENERAL</v>
          </cell>
          <cell r="N2944">
            <v>15463665</v>
          </cell>
          <cell r="O2944" t="str">
            <v>SALUD TOTAL E.P.S.</v>
          </cell>
        </row>
        <row r="2945">
          <cell r="C2945">
            <v>73131436</v>
          </cell>
          <cell r="D2945" t="str">
            <v>HERNANDEZ MERCADO ARNULFO</v>
          </cell>
          <cell r="E2945" t="str">
            <v>OPERADOR DE PADRÓN</v>
          </cell>
          <cell r="G2945" t="str">
            <v>X</v>
          </cell>
          <cell r="M2945" t="str">
            <v>ENFERMEDAD GENERAL</v>
          </cell>
          <cell r="N2945" t="str">
            <v>NT</v>
          </cell>
          <cell r="O2945" t="str">
            <v>SALUD TOTAL E.P.S.</v>
          </cell>
        </row>
        <row r="2946">
          <cell r="C2946">
            <v>73131436</v>
          </cell>
          <cell r="D2946" t="str">
            <v>HERNANDEZ MERCADO ARNULFO</v>
          </cell>
          <cell r="E2946" t="str">
            <v>OPERADOR DE PADRÓN</v>
          </cell>
          <cell r="G2946" t="str">
            <v>X</v>
          </cell>
          <cell r="M2946" t="str">
            <v>ENFERMEDAD GENERAL</v>
          </cell>
          <cell r="N2946" t="str">
            <v>NT</v>
          </cell>
          <cell r="O2946" t="str">
            <v>SALUD TOTAL E.P.S.</v>
          </cell>
        </row>
        <row r="2947">
          <cell r="C2947">
            <v>73131436</v>
          </cell>
          <cell r="D2947" t="str">
            <v>HERNANDEZ MERCADO ARNULFO</v>
          </cell>
          <cell r="E2947" t="str">
            <v>OPERADOR DE PADRÓN</v>
          </cell>
          <cell r="G2947" t="str">
            <v>X</v>
          </cell>
          <cell r="M2947" t="str">
            <v>ENFERMEDAD GENERAL</v>
          </cell>
          <cell r="N2947">
            <v>143096897</v>
          </cell>
          <cell r="O2947" t="str">
            <v>SALUD TOTAL E.P.S.</v>
          </cell>
        </row>
        <row r="2948">
          <cell r="C2948">
            <v>73131436</v>
          </cell>
          <cell r="D2948" t="str">
            <v>HERNANDEZ MERCADO ARNULFO</v>
          </cell>
          <cell r="E2948" t="str">
            <v>OPERADOR DE PADRÓN</v>
          </cell>
          <cell r="G2948" t="str">
            <v>X</v>
          </cell>
          <cell r="M2948" t="str">
            <v>ENFERMEDAD GENERAL</v>
          </cell>
          <cell r="N2948">
            <v>12804065</v>
          </cell>
          <cell r="O2948" t="str">
            <v>SALUD TOTAL E.P.S.</v>
          </cell>
        </row>
        <row r="2949">
          <cell r="C2949">
            <v>73131436</v>
          </cell>
          <cell r="D2949" t="str">
            <v>HERNANDEZ MERCADO ARNULFO</v>
          </cell>
          <cell r="E2949" t="str">
            <v>OPERADOR DE PADRÓN</v>
          </cell>
          <cell r="G2949" t="str">
            <v>X</v>
          </cell>
          <cell r="M2949" t="str">
            <v>ENFERMEDAD GENERAL</v>
          </cell>
          <cell r="N2949">
            <v>146340756</v>
          </cell>
          <cell r="O2949" t="str">
            <v>SALUD TOTAL E.P.S.</v>
          </cell>
        </row>
        <row r="2950">
          <cell r="C2950">
            <v>73131436</v>
          </cell>
          <cell r="D2950" t="str">
            <v>HERNANDEZ MERCADO ARNULFO</v>
          </cell>
          <cell r="E2950" t="str">
            <v>OPERADOR DE PADRÓN</v>
          </cell>
          <cell r="G2950" t="str">
            <v>X</v>
          </cell>
          <cell r="M2950" t="str">
            <v>ENFERMEDAD GENERAL</v>
          </cell>
          <cell r="N2950">
            <v>146451748</v>
          </cell>
          <cell r="O2950" t="str">
            <v>SALUD TOTAL E.P.S.</v>
          </cell>
        </row>
        <row r="2951">
          <cell r="C2951">
            <v>73131436</v>
          </cell>
          <cell r="D2951" t="str">
            <v>HERNANDEZ MERCADO ARNULFO</v>
          </cell>
          <cell r="E2951" t="str">
            <v>OPERADOR DE PADRÓN</v>
          </cell>
          <cell r="G2951" t="str">
            <v>X</v>
          </cell>
          <cell r="M2951" t="str">
            <v>ENFERMEDAD GENERAL</v>
          </cell>
          <cell r="N2951">
            <v>146451776</v>
          </cell>
          <cell r="O2951" t="str">
            <v>SALUD TOTAL E.P.S.</v>
          </cell>
        </row>
        <row r="2952">
          <cell r="C2952">
            <v>73131436</v>
          </cell>
          <cell r="D2952" t="str">
            <v>HERNANDEZ MERCADO ARNULFO</v>
          </cell>
          <cell r="E2952" t="str">
            <v>OPERADOR DE PADRÓN</v>
          </cell>
          <cell r="G2952" t="str">
            <v>X</v>
          </cell>
          <cell r="M2952" t="str">
            <v>ENFERMEDAD GENERAL</v>
          </cell>
          <cell r="N2952">
            <v>148514173</v>
          </cell>
          <cell r="O2952" t="str">
            <v>SALUD TOTAL E.P.S.</v>
          </cell>
        </row>
        <row r="2953">
          <cell r="C2953">
            <v>73131436</v>
          </cell>
          <cell r="D2953" t="str">
            <v>HERNANDEZ MERCADO ARNULFO</v>
          </cell>
          <cell r="E2953" t="str">
            <v>OPERADOR DE PADRÓN</v>
          </cell>
          <cell r="G2953" t="str">
            <v>X</v>
          </cell>
          <cell r="M2953" t="str">
            <v>ENFERMEDAD GENERAL</v>
          </cell>
          <cell r="N2953">
            <v>148554394</v>
          </cell>
          <cell r="O2953" t="str">
            <v>SALUD TOTAL E.P.S.</v>
          </cell>
        </row>
        <row r="2954">
          <cell r="C2954">
            <v>73131436</v>
          </cell>
          <cell r="D2954" t="str">
            <v>HERNANDEZ MERCADO ARNULFO</v>
          </cell>
          <cell r="E2954" t="str">
            <v>OPERADOR DE PADRÓN</v>
          </cell>
          <cell r="G2954" t="str">
            <v>X</v>
          </cell>
          <cell r="M2954" t="str">
            <v>ENFERMEDAD GENERAL</v>
          </cell>
          <cell r="N2954">
            <v>150886033</v>
          </cell>
          <cell r="O2954" t="str">
            <v>SALUD TOTAL E.P.S.</v>
          </cell>
        </row>
        <row r="2955">
          <cell r="C2955">
            <v>73131436</v>
          </cell>
          <cell r="D2955" t="str">
            <v>HERNANDEZ MERCADO ARNULFO</v>
          </cell>
          <cell r="E2955" t="str">
            <v>OPERADOR DE PADRÓN</v>
          </cell>
          <cell r="G2955" t="str">
            <v>X</v>
          </cell>
          <cell r="M2955" t="str">
            <v>ENFERMEDAD GENERAL</v>
          </cell>
          <cell r="N2955">
            <v>155161309</v>
          </cell>
          <cell r="O2955" t="str">
            <v>SALUD TOTAL E.P.S.</v>
          </cell>
        </row>
        <row r="2956">
          <cell r="C2956">
            <v>73131436</v>
          </cell>
          <cell r="D2956" t="str">
            <v>HERNANDEZ MERCADO ARNULFO</v>
          </cell>
          <cell r="E2956" t="str">
            <v>OPERADOR DE PADRÓN</v>
          </cell>
          <cell r="G2956" t="str">
            <v>X</v>
          </cell>
          <cell r="M2956" t="str">
            <v>ENFERMEDAD GENERAL</v>
          </cell>
          <cell r="N2956" t="str">
            <v>NT</v>
          </cell>
          <cell r="O2956" t="str">
            <v>SALUD TOTAL E.P.S.</v>
          </cell>
        </row>
        <row r="2957">
          <cell r="C2957">
            <v>73131436</v>
          </cell>
          <cell r="D2957" t="str">
            <v>HERNANDEZ MERCADO ARNULFO</v>
          </cell>
          <cell r="E2957" t="str">
            <v>OPERADOR DE PADRÓN</v>
          </cell>
          <cell r="G2957" t="str">
            <v>X</v>
          </cell>
          <cell r="M2957" t="str">
            <v>ENFERMEDAD GENERAL</v>
          </cell>
          <cell r="N2957">
            <v>155217704</v>
          </cell>
          <cell r="O2957" t="str">
            <v>SALUD TOTAL E.P.S.</v>
          </cell>
        </row>
        <row r="2958">
          <cell r="C2958">
            <v>73131436</v>
          </cell>
          <cell r="D2958" t="str">
            <v>HERNANDEZ MERCADO ARNULFO</v>
          </cell>
          <cell r="E2958" t="str">
            <v>OPERADOR DE PADRÓN</v>
          </cell>
          <cell r="G2958" t="str">
            <v>X</v>
          </cell>
          <cell r="M2958" t="str">
            <v>ENFERMEDAD GENERAL</v>
          </cell>
          <cell r="N2958" t="str">
            <v>NT</v>
          </cell>
          <cell r="O2958" t="str">
            <v>SALUD TOTAL E.P.S.</v>
          </cell>
        </row>
        <row r="2959">
          <cell r="C2959">
            <v>73131436</v>
          </cell>
          <cell r="D2959" t="str">
            <v>HERNANDEZ MERCADO ARNULFO</v>
          </cell>
          <cell r="E2959" t="str">
            <v>OPERADOR DE PADRÓN</v>
          </cell>
          <cell r="G2959" t="str">
            <v>X</v>
          </cell>
          <cell r="M2959" t="str">
            <v>ENFERMEDAD GENERAL</v>
          </cell>
          <cell r="N2959">
            <v>155266715</v>
          </cell>
          <cell r="O2959" t="str">
            <v>SALUD TOTAL E.P.S.</v>
          </cell>
        </row>
        <row r="2960">
          <cell r="C2960">
            <v>73131436</v>
          </cell>
          <cell r="D2960" t="str">
            <v>HERNANDEZ MERCADO ARNULFO</v>
          </cell>
          <cell r="E2960" t="str">
            <v>OPERADOR DE PADRÓN</v>
          </cell>
          <cell r="G2960" t="str">
            <v>X</v>
          </cell>
          <cell r="M2960" t="str">
            <v>ENFERMEDAD GENERAL</v>
          </cell>
          <cell r="N2960">
            <v>155224220</v>
          </cell>
          <cell r="O2960" t="str">
            <v>SALUD TOTAL E.P.S.</v>
          </cell>
        </row>
        <row r="2961">
          <cell r="C2961">
            <v>73131436</v>
          </cell>
          <cell r="D2961" t="str">
            <v>HERNANDEZ MERCADO ARNULFO</v>
          </cell>
          <cell r="E2961" t="str">
            <v>OPERADOR DE PADRÓN</v>
          </cell>
          <cell r="G2961" t="str">
            <v>x</v>
          </cell>
          <cell r="M2961" t="str">
            <v>ENFERMEDAD GENERAL</v>
          </cell>
          <cell r="N2961">
            <v>155219180</v>
          </cell>
          <cell r="O2961" t="str">
            <v>SALUD TOTAL E.P.S.</v>
          </cell>
        </row>
        <row r="2962">
          <cell r="C2962">
            <v>73131436</v>
          </cell>
          <cell r="D2962" t="str">
            <v>HERNANDEZ MERCADO ARNULFO</v>
          </cell>
          <cell r="E2962" t="str">
            <v>OPERADOR DE PADRÓN</v>
          </cell>
          <cell r="G2962" t="str">
            <v>x</v>
          </cell>
          <cell r="M2962" t="str">
            <v>ENFERMEDAD GENERAL</v>
          </cell>
          <cell r="N2962">
            <v>162928472</v>
          </cell>
          <cell r="O2962" t="str">
            <v>SALUD TOTAL E.P.S.</v>
          </cell>
        </row>
        <row r="2963">
          <cell r="C2963">
            <v>73131436</v>
          </cell>
          <cell r="D2963" t="str">
            <v>HERNANDEZ MERCADO ARNULFO</v>
          </cell>
          <cell r="E2963" t="str">
            <v>OPERADOR DE PADRÓN</v>
          </cell>
          <cell r="G2963" t="str">
            <v>x</v>
          </cell>
          <cell r="M2963" t="str">
            <v>ENFERMEDAD GENERAL</v>
          </cell>
          <cell r="N2963">
            <v>162928472</v>
          </cell>
          <cell r="O2963" t="str">
            <v>SALUD TOTAL E.P.S.</v>
          </cell>
        </row>
        <row r="2964">
          <cell r="C2964">
            <v>73131436</v>
          </cell>
          <cell r="D2964" t="str">
            <v>HERNANDEZ MERCADO ARNULFO</v>
          </cell>
          <cell r="E2964" t="str">
            <v>OPERADOR DE PADRÓN</v>
          </cell>
          <cell r="G2964" t="str">
            <v>x</v>
          </cell>
          <cell r="M2964" t="str">
            <v>ENFERMEDAD GENERAL</v>
          </cell>
          <cell r="N2964">
            <v>172090162</v>
          </cell>
          <cell r="O2964" t="str">
            <v>SALUD TOTAL E.P.S.</v>
          </cell>
        </row>
        <row r="2965">
          <cell r="C2965">
            <v>73131436</v>
          </cell>
          <cell r="D2965" t="str">
            <v>HERNANDEZ MERCADO ARNULFO</v>
          </cell>
          <cell r="E2965" t="str">
            <v>OPERADOR DE PADRÓN</v>
          </cell>
          <cell r="G2965" t="str">
            <v>X</v>
          </cell>
          <cell r="M2965" t="str">
            <v>ENFERMEDAD GENERAL</v>
          </cell>
          <cell r="N2965" t="str">
            <v>NT</v>
          </cell>
          <cell r="O2965" t="str">
            <v>SALUD TOTAL E.P.S.</v>
          </cell>
        </row>
        <row r="2966">
          <cell r="C2966">
            <v>73131436</v>
          </cell>
          <cell r="D2966" t="str">
            <v>HERNANDEZ MERCADO ARNULFO</v>
          </cell>
          <cell r="E2966" t="str">
            <v>OPERADOR DE PADRÓN</v>
          </cell>
          <cell r="G2966" t="str">
            <v>x</v>
          </cell>
          <cell r="M2966" t="str">
            <v>ENFERMEDAD GENERAL</v>
          </cell>
          <cell r="N2966">
            <v>175588555</v>
          </cell>
          <cell r="O2966" t="str">
            <v>SALUD TOTAL E.P.S.</v>
          </cell>
        </row>
        <row r="2967">
          <cell r="C2967">
            <v>73131436</v>
          </cell>
          <cell r="D2967" t="str">
            <v>HERNANDEZ MERCADO ARNULFO</v>
          </cell>
          <cell r="E2967" t="str">
            <v>OPERADOR DE PADRÓN</v>
          </cell>
          <cell r="G2967" t="str">
            <v>x</v>
          </cell>
          <cell r="M2967" t="str">
            <v>ENFERMEDAD GENERAL</v>
          </cell>
          <cell r="O2967" t="str">
            <v>SALUD TOTAL E.P.S.</v>
          </cell>
        </row>
        <row r="2968">
          <cell r="C2968">
            <v>73131436</v>
          </cell>
          <cell r="D2968" t="str">
            <v>HERNANDEZ MERCADO ARNULFO</v>
          </cell>
          <cell r="E2968" t="str">
            <v>OPERADOR DE PADRÓN</v>
          </cell>
          <cell r="G2968" t="str">
            <v>x</v>
          </cell>
          <cell r="M2968" t="str">
            <v>ENFERMEDAD GENERAL</v>
          </cell>
          <cell r="N2968">
            <v>70911</v>
          </cell>
          <cell r="O2968" t="str">
            <v>SALUD TOTAL E.P.S.</v>
          </cell>
        </row>
        <row r="2969">
          <cell r="C2969">
            <v>73131436</v>
          </cell>
          <cell r="D2969" t="str">
            <v>HERNANDEZ MERCADO ARNULFO</v>
          </cell>
          <cell r="E2969" t="str">
            <v>OPERADOR DE PADRÓN</v>
          </cell>
          <cell r="G2969" t="str">
            <v>X</v>
          </cell>
          <cell r="M2969" t="str">
            <v>ENFERMEDAD GENERAL</v>
          </cell>
          <cell r="N2969">
            <v>177359554</v>
          </cell>
          <cell r="O2969" t="str">
            <v>SALUD TOTAL E.P.S.</v>
          </cell>
        </row>
        <row r="2970">
          <cell r="C2970">
            <v>73131436</v>
          </cell>
          <cell r="D2970" t="str">
            <v>HERNANDEZ MERCADO ARNULFO</v>
          </cell>
          <cell r="E2970" t="str">
            <v>OPERADOR DE PADRÓN</v>
          </cell>
          <cell r="G2970" t="str">
            <v>x</v>
          </cell>
          <cell r="M2970" t="str">
            <v>ENFERMEDAD GENERAL</v>
          </cell>
          <cell r="N2970">
            <v>177326994</v>
          </cell>
          <cell r="O2970" t="str">
            <v>SALUD TOTAL E.P.S.</v>
          </cell>
        </row>
        <row r="2971">
          <cell r="C2971">
            <v>73131436</v>
          </cell>
          <cell r="D2971" t="str">
            <v>HERNANDEZ MERCADO ARNULFO</v>
          </cell>
          <cell r="E2971" t="str">
            <v>OPERADOR DE PADRÓN</v>
          </cell>
          <cell r="F2971" t="str">
            <v>X</v>
          </cell>
          <cell r="M2971" t="str">
            <v>ACCIDENTE DE TRABAJO</v>
          </cell>
          <cell r="N2971">
            <v>152564</v>
          </cell>
          <cell r="O2971" t="str">
            <v>SALUD TOTAL E.P.S.</v>
          </cell>
        </row>
        <row r="2972">
          <cell r="C2972">
            <v>73131436</v>
          </cell>
          <cell r="D2972" t="str">
            <v>HERNANDEZ MERCADO ARNULFO</v>
          </cell>
          <cell r="E2972" t="str">
            <v>OPERADOR DE PADRÓN</v>
          </cell>
          <cell r="F2972" t="str">
            <v>X</v>
          </cell>
          <cell r="M2972" t="str">
            <v>ACCIDENTE DE TRABAJO</v>
          </cell>
          <cell r="N2972" t="str">
            <v>NT</v>
          </cell>
          <cell r="O2972" t="str">
            <v>SALUD TOTAL E.P.S.</v>
          </cell>
        </row>
        <row r="2973">
          <cell r="C2973">
            <v>73131436</v>
          </cell>
          <cell r="D2973" t="str">
            <v>HERNANDEZ MERCADO ARNULFO</v>
          </cell>
          <cell r="E2973" t="str">
            <v>OPERADOR DE PADRÓN</v>
          </cell>
          <cell r="F2973" t="str">
            <v>X</v>
          </cell>
          <cell r="M2973" t="str">
            <v>ACCIDENTE DE TRABAJO</v>
          </cell>
          <cell r="N2973">
            <v>153084</v>
          </cell>
          <cell r="O2973" t="str">
            <v xml:space="preserve">ARL SURA </v>
          </cell>
        </row>
        <row r="2974">
          <cell r="C2974">
            <v>73131436</v>
          </cell>
          <cell r="D2974" t="str">
            <v>HERNANDEZ MERCADO ARNULFO</v>
          </cell>
          <cell r="E2974" t="str">
            <v>OPERADOR DE PADRÓN</v>
          </cell>
          <cell r="G2974" t="str">
            <v>x</v>
          </cell>
          <cell r="M2974" t="str">
            <v>ENFERMEDAD GENERAL</v>
          </cell>
          <cell r="N2974">
            <v>182235911</v>
          </cell>
          <cell r="O2974" t="str">
            <v>SALUD TOTAL E.P.S.</v>
          </cell>
        </row>
        <row r="2975">
          <cell r="C2975">
            <v>73131436</v>
          </cell>
          <cell r="D2975" t="str">
            <v>HERNANDEZ MERCADO ARNULFO</v>
          </cell>
          <cell r="E2975" t="str">
            <v>OPERADOR DE PADRÓN</v>
          </cell>
          <cell r="G2975" t="str">
            <v>x</v>
          </cell>
          <cell r="M2975" t="str">
            <v>ENFERMEDAD GENERAL</v>
          </cell>
          <cell r="N2975">
            <v>177322251</v>
          </cell>
          <cell r="O2975" t="str">
            <v>SALUD TOTAL E.P.S.</v>
          </cell>
        </row>
        <row r="2976">
          <cell r="C2976">
            <v>73131436</v>
          </cell>
          <cell r="D2976" t="str">
            <v>HERNANDEZ MERCADO ARNULFO</v>
          </cell>
          <cell r="E2976" t="str">
            <v>OPERADOR DE PADRÓN</v>
          </cell>
          <cell r="F2976" t="str">
            <v>X</v>
          </cell>
          <cell r="M2976" t="str">
            <v>ACCIDENTE DE TRABAJO</v>
          </cell>
          <cell r="N2976">
            <v>24883</v>
          </cell>
          <cell r="O2976" t="str">
            <v>SURA E.P.S.</v>
          </cell>
        </row>
        <row r="2977">
          <cell r="C2977">
            <v>73131436</v>
          </cell>
          <cell r="D2977" t="str">
            <v>HERNANDEZ MERCADO ARNULFO</v>
          </cell>
          <cell r="E2977" t="str">
            <v>OPERADOR DE PADRÓN</v>
          </cell>
          <cell r="G2977" t="str">
            <v>x</v>
          </cell>
          <cell r="M2977" t="str">
            <v>ENFERMEDAD GENERAL</v>
          </cell>
          <cell r="N2977" t="str">
            <v>NT</v>
          </cell>
          <cell r="O2977" t="str">
            <v>SALUD TOTAL E.P.S.</v>
          </cell>
        </row>
        <row r="2978">
          <cell r="C2978">
            <v>73131436</v>
          </cell>
          <cell r="D2978" t="str">
            <v>HERNANDEZ MERCADO ARNULFO</v>
          </cell>
          <cell r="E2978" t="str">
            <v>OPERADOR DE PADRÓN</v>
          </cell>
          <cell r="F2978" t="str">
            <v>X</v>
          </cell>
          <cell r="J2978" t="str">
            <v>X</v>
          </cell>
          <cell r="M2978" t="str">
            <v>ACCIDENTE DE TRABAJO</v>
          </cell>
          <cell r="N2978" t="str">
            <v>N/A</v>
          </cell>
          <cell r="O2978" t="str">
            <v>SURA E.P.S.</v>
          </cell>
        </row>
        <row r="2979">
          <cell r="C2979">
            <v>73131436</v>
          </cell>
          <cell r="D2979" t="str">
            <v>HERNANDEZ MERCADO ARNULFO</v>
          </cell>
          <cell r="E2979" t="str">
            <v>OPERADOR DE PADRÓN</v>
          </cell>
          <cell r="J2979" t="str">
            <v>x</v>
          </cell>
          <cell r="M2979" t="str">
            <v>ENFERMEDAD PROFESIONAL</v>
          </cell>
          <cell r="N2979">
            <v>811007832</v>
          </cell>
          <cell r="O2979" t="str">
            <v>SURA E.P.S.</v>
          </cell>
        </row>
        <row r="2980">
          <cell r="C2980">
            <v>73131436</v>
          </cell>
          <cell r="D2980" t="str">
            <v>HERNANDEZ MERCADO ARNULFO</v>
          </cell>
          <cell r="E2980" t="str">
            <v>OPERADOR DE PADRÓN</v>
          </cell>
          <cell r="J2980" t="str">
            <v>X</v>
          </cell>
          <cell r="M2980" t="str">
            <v>ENFERMEDAD PROFESIONAL</v>
          </cell>
          <cell r="N2980" t="str">
            <v>EPS002</v>
          </cell>
          <cell r="O2980" t="str">
            <v>SALUD TOTAL E.P.S.</v>
          </cell>
        </row>
        <row r="2981">
          <cell r="C2981">
            <v>73131436</v>
          </cell>
          <cell r="D2981" t="str">
            <v>HERNANDEZ MERCADO ARNULFO</v>
          </cell>
          <cell r="E2981" t="str">
            <v>OPERADOR DE PADRÓN</v>
          </cell>
          <cell r="G2981" t="str">
            <v>X</v>
          </cell>
          <cell r="M2981" t="str">
            <v>ENFERMEDAD GENERAL</v>
          </cell>
          <cell r="N2981" t="str">
            <v>EPS002</v>
          </cell>
          <cell r="O2981" t="str">
            <v>SALUD TOTAL E.P.S.</v>
          </cell>
        </row>
        <row r="2982">
          <cell r="C2982">
            <v>73131436</v>
          </cell>
          <cell r="D2982" t="str">
            <v>HERNANDEZ MERCADO ARNULFO</v>
          </cell>
          <cell r="E2982" t="str">
            <v>OPERADOR DE PADRÓN</v>
          </cell>
          <cell r="G2982" t="str">
            <v>X</v>
          </cell>
          <cell r="M2982" t="str">
            <v>ENFERMEDAD GENERAL</v>
          </cell>
          <cell r="N2982" t="str">
            <v>EPS002</v>
          </cell>
          <cell r="O2982" t="str">
            <v>SALUD TOTAL E.P.S.</v>
          </cell>
        </row>
        <row r="2983">
          <cell r="C2983">
            <v>73131436</v>
          </cell>
          <cell r="D2983" t="str">
            <v>HERNANDEZ MERCADO ARNULFO</v>
          </cell>
          <cell r="E2983" t="str">
            <v>OPERADOR DE PADRÓN</v>
          </cell>
          <cell r="G2983" t="str">
            <v>X</v>
          </cell>
          <cell r="M2983" t="str">
            <v>ENFERMEDAD GENERAL</v>
          </cell>
          <cell r="N2983" t="str">
            <v>EPS002</v>
          </cell>
          <cell r="O2983" t="str">
            <v>SALUD TOTAL E.P.S.</v>
          </cell>
        </row>
        <row r="2984">
          <cell r="C2984">
            <v>9021936</v>
          </cell>
          <cell r="D2984" t="str">
            <v>HERNANDEZ MARTINEZ HEIDER</v>
          </cell>
          <cell r="E2984" t="str">
            <v>OPERADOR DE PADRÓN</v>
          </cell>
          <cell r="G2984" t="str">
            <v>X</v>
          </cell>
          <cell r="M2984" t="str">
            <v>ENFERMEDAD GENERAL</v>
          </cell>
          <cell r="N2984">
            <v>66099995</v>
          </cell>
          <cell r="O2984" t="str">
            <v>SALUD TOTAL E.P.S.</v>
          </cell>
        </row>
        <row r="2985">
          <cell r="C2985">
            <v>9021936</v>
          </cell>
          <cell r="D2985" t="str">
            <v>HERNANDEZ MARTINEZ HEIDER</v>
          </cell>
          <cell r="E2985" t="str">
            <v>OPERADOR DE PADRÓN</v>
          </cell>
          <cell r="G2985" t="str">
            <v>X</v>
          </cell>
          <cell r="M2985" t="str">
            <v>ENFERMEDAD GENERAL</v>
          </cell>
          <cell r="N2985">
            <v>6768683</v>
          </cell>
          <cell r="O2985" t="str">
            <v>SALUD TOTAL E.P.S.</v>
          </cell>
        </row>
        <row r="2986">
          <cell r="C2986">
            <v>9021936</v>
          </cell>
          <cell r="D2986" t="str">
            <v>HERNANDEZ MARTINEZ HEIDER</v>
          </cell>
          <cell r="E2986" t="str">
            <v>OPERADOR DE PADRÓN</v>
          </cell>
          <cell r="G2986" t="str">
            <v>X</v>
          </cell>
          <cell r="M2986" t="str">
            <v>ENFERMEDAD GENERAL</v>
          </cell>
          <cell r="N2986">
            <v>10673007</v>
          </cell>
          <cell r="O2986" t="str">
            <v>SALUD TOTAL E.P.S.</v>
          </cell>
        </row>
        <row r="2987">
          <cell r="C2987">
            <v>9021936</v>
          </cell>
          <cell r="D2987" t="str">
            <v>HERNANDEZ MARTINEZ HEIDER</v>
          </cell>
          <cell r="E2987" t="str">
            <v>OPERADOR DE PADRÓN</v>
          </cell>
          <cell r="G2987" t="str">
            <v>X</v>
          </cell>
          <cell r="M2987" t="str">
            <v>ENFERMEDAD GENERAL</v>
          </cell>
          <cell r="N2987" t="str">
            <v>NT</v>
          </cell>
          <cell r="O2987" t="str">
            <v>SALUD TOTAL E.P.S.</v>
          </cell>
        </row>
        <row r="2988">
          <cell r="C2988">
            <v>9021936</v>
          </cell>
          <cell r="D2988" t="str">
            <v>HERNANDEZ MARTINEZ HEIDER</v>
          </cell>
          <cell r="E2988" t="str">
            <v>OPERADOR DE PADRÓN</v>
          </cell>
          <cell r="G2988" t="str">
            <v>X</v>
          </cell>
          <cell r="M2988" t="str">
            <v>ENFERMEDAD GENERAL</v>
          </cell>
          <cell r="N2988" t="str">
            <v>NT</v>
          </cell>
          <cell r="O2988" t="str">
            <v>SALUD TOTAL E.P.S.</v>
          </cell>
        </row>
        <row r="2989">
          <cell r="C2989">
            <v>9021936</v>
          </cell>
          <cell r="D2989" t="str">
            <v>HERNANDEZ MARTINEZ HEIDER</v>
          </cell>
          <cell r="E2989" t="str">
            <v>OPERADOR DE PADRÓN</v>
          </cell>
          <cell r="G2989" t="str">
            <v>X</v>
          </cell>
          <cell r="M2989" t="str">
            <v>ENFERMEDAD GENERAL</v>
          </cell>
          <cell r="N2989">
            <v>10297979</v>
          </cell>
          <cell r="O2989" t="str">
            <v>SALUD TOTAL E.P.S.</v>
          </cell>
        </row>
        <row r="2990">
          <cell r="C2990">
            <v>9021936</v>
          </cell>
          <cell r="D2990" t="str">
            <v>HERNANDEZ MARTINEZ HEIDER</v>
          </cell>
          <cell r="E2990" t="str">
            <v>OPERADOR DE PADRÓN</v>
          </cell>
          <cell r="G2990" t="str">
            <v>X</v>
          </cell>
          <cell r="M2990" t="str">
            <v>ENFERMEDAD GENERAL</v>
          </cell>
          <cell r="N2990" t="str">
            <v>NT</v>
          </cell>
          <cell r="O2990" t="str">
            <v>SALUD TOTAL E.P.S.</v>
          </cell>
        </row>
        <row r="2991">
          <cell r="C2991">
            <v>9021936</v>
          </cell>
          <cell r="D2991" t="str">
            <v>HERNANDEZ MARTINEZ HEIDER</v>
          </cell>
          <cell r="E2991" t="str">
            <v>OPERADOR DE PADRÓN</v>
          </cell>
          <cell r="G2991" t="str">
            <v>X</v>
          </cell>
          <cell r="M2991" t="str">
            <v>ENFERMEDAD GENERAL</v>
          </cell>
          <cell r="N2991" t="str">
            <v>NT</v>
          </cell>
          <cell r="O2991" t="str">
            <v>SALUD TOTAL E.P.S.</v>
          </cell>
        </row>
        <row r="2992">
          <cell r="C2992">
            <v>1002248481</v>
          </cell>
          <cell r="D2992" t="str">
            <v>HERNANDEZ GONZALEZ SERGIO LUIS</v>
          </cell>
          <cell r="E2992" t="str">
            <v>OPERADOR DE PADRÓN</v>
          </cell>
          <cell r="G2992" t="str">
            <v>X</v>
          </cell>
          <cell r="M2992" t="str">
            <v>ENFERMEDAD GENERAL</v>
          </cell>
          <cell r="N2992" t="str">
            <v>NT</v>
          </cell>
          <cell r="O2992" t="str">
            <v>SANITAS E.P.S</v>
          </cell>
        </row>
        <row r="2993">
          <cell r="C2993">
            <v>1002248481</v>
          </cell>
          <cell r="D2993" t="str">
            <v>HERNANDEZ GONZALEZ SERGIO LUIS</v>
          </cell>
          <cell r="E2993" t="str">
            <v>OPERADOR DE PADRÓN</v>
          </cell>
          <cell r="G2993" t="str">
            <v>X</v>
          </cell>
          <cell r="M2993" t="str">
            <v>ENFERMEDAD GENERAL</v>
          </cell>
          <cell r="N2993">
            <v>6125883</v>
          </cell>
          <cell r="O2993" t="str">
            <v>SANITAS E.P.S</v>
          </cell>
        </row>
        <row r="2994">
          <cell r="C2994">
            <v>1002248481</v>
          </cell>
          <cell r="D2994" t="str">
            <v>HERNANDEZ GONZALEZ SERGIO LUIS</v>
          </cell>
          <cell r="E2994" t="str">
            <v>OPERADOR DE PADRÓN</v>
          </cell>
          <cell r="G2994" t="str">
            <v>X</v>
          </cell>
          <cell r="M2994" t="str">
            <v>ENFERMEDAD GENERAL</v>
          </cell>
          <cell r="N2994" t="str">
            <v>NT</v>
          </cell>
          <cell r="O2994" t="str">
            <v>SANITAS E.P.S</v>
          </cell>
        </row>
        <row r="2995">
          <cell r="C2995">
            <v>1002248481</v>
          </cell>
          <cell r="D2995" t="str">
            <v>HERNANDEZ GONZALEZ SERGIO LUIS</v>
          </cell>
          <cell r="E2995" t="str">
            <v>OPERADOR DE PADRÓN</v>
          </cell>
          <cell r="G2995" t="str">
            <v>X</v>
          </cell>
          <cell r="M2995" t="str">
            <v>ENFERMEDAD GENERAL</v>
          </cell>
          <cell r="N2995">
            <v>5756921</v>
          </cell>
          <cell r="O2995" t="str">
            <v>SANITAS E.P.S</v>
          </cell>
        </row>
        <row r="2996">
          <cell r="C2996">
            <v>1002248481</v>
          </cell>
          <cell r="D2996" t="str">
            <v>HERNANDEZ GONZALEZ SERGIO LUIS</v>
          </cell>
          <cell r="E2996" t="str">
            <v>OPERADOR DE PADRÓN</v>
          </cell>
          <cell r="G2996" t="str">
            <v>X</v>
          </cell>
          <cell r="M2996" t="str">
            <v>ENFERMEDAD GENERAL</v>
          </cell>
          <cell r="N2996" t="str">
            <v>NT</v>
          </cell>
          <cell r="O2996" t="str">
            <v>SANITAS E.P.S</v>
          </cell>
        </row>
        <row r="2997">
          <cell r="C2997">
            <v>1002248481</v>
          </cell>
          <cell r="D2997" t="str">
            <v>HERNANDEZ GONZALEZ SERGIO LUIS</v>
          </cell>
          <cell r="E2997" t="str">
            <v>OPERADOR DE PADRÓN</v>
          </cell>
          <cell r="G2997" t="str">
            <v>x</v>
          </cell>
          <cell r="M2997" t="str">
            <v>ENFERMEDAD GENERAL</v>
          </cell>
          <cell r="N2997" t="str">
            <v>NT</v>
          </cell>
          <cell r="O2997" t="str">
            <v>SANITAS E.P.S</v>
          </cell>
        </row>
        <row r="2998">
          <cell r="C2998">
            <v>1002248481</v>
          </cell>
          <cell r="D2998" t="str">
            <v>HERNANDEZ GONZALEZ SERGIO LUIS</v>
          </cell>
          <cell r="E2998" t="str">
            <v>OPERADOR DE PADRÓN</v>
          </cell>
          <cell r="G2998" t="str">
            <v>X</v>
          </cell>
          <cell r="M2998" t="str">
            <v>ENFERMEDAD GENERAL</v>
          </cell>
          <cell r="N2998" t="str">
            <v>NT</v>
          </cell>
          <cell r="O2998" t="str">
            <v>SANITAS E.P.S</v>
          </cell>
        </row>
        <row r="2999">
          <cell r="C2999">
            <v>1002248481</v>
          </cell>
          <cell r="D2999" t="str">
            <v>HERNANDEZ GONZALEZ SERGIO LUIS</v>
          </cell>
          <cell r="E2999" t="str">
            <v>OPERADOR DE PADRÓN</v>
          </cell>
          <cell r="G2999" t="str">
            <v>X</v>
          </cell>
          <cell r="M2999" t="str">
            <v>ENFERMEDAD GENERAL</v>
          </cell>
          <cell r="N2999" t="str">
            <v>NT</v>
          </cell>
          <cell r="O2999" t="str">
            <v>SANITAS E.P.S</v>
          </cell>
        </row>
        <row r="3000">
          <cell r="C3000">
            <v>1002248481</v>
          </cell>
          <cell r="D3000" t="str">
            <v>HERNANDEZ GONZALEZ SERGIO LUIS</v>
          </cell>
          <cell r="E3000" t="str">
            <v>OPERADOR DE PADRÓN</v>
          </cell>
          <cell r="G3000" t="str">
            <v>X</v>
          </cell>
          <cell r="M3000" t="str">
            <v>ENFERMEDAD GENERAL</v>
          </cell>
          <cell r="N3000" t="str">
            <v>NT</v>
          </cell>
          <cell r="O3000" t="str">
            <v>SANITAS E.P.S</v>
          </cell>
        </row>
        <row r="3001">
          <cell r="C3001">
            <v>1002248481</v>
          </cell>
          <cell r="D3001" t="str">
            <v>HERNANDEZ GONZALEZ SERGIO LUIS</v>
          </cell>
          <cell r="E3001" t="str">
            <v>OPERADOR DE PADRÓN</v>
          </cell>
          <cell r="G3001" t="str">
            <v>X</v>
          </cell>
          <cell r="M3001" t="str">
            <v>ENFERMEDAD GENERAL</v>
          </cell>
          <cell r="N3001">
            <v>7967710</v>
          </cell>
          <cell r="O3001" t="str">
            <v>SANITAS E.P.S</v>
          </cell>
        </row>
        <row r="3002">
          <cell r="C3002">
            <v>1002248481</v>
          </cell>
          <cell r="D3002" t="str">
            <v>HERNANDEZ GONZALEZ SERGIO LUIS</v>
          </cell>
          <cell r="E3002" t="str">
            <v>OPERADOR DE PADRÓN</v>
          </cell>
          <cell r="G3002" t="str">
            <v>x</v>
          </cell>
          <cell r="M3002" t="str">
            <v>ENFERMEDAD GENERAL</v>
          </cell>
          <cell r="N3002">
            <v>16264</v>
          </cell>
          <cell r="O3002" t="str">
            <v>SANITAS E.P.S</v>
          </cell>
        </row>
        <row r="3003">
          <cell r="C3003">
            <v>1002248481</v>
          </cell>
          <cell r="D3003" t="str">
            <v>HERNANDEZ GONZALEZ SERGIO LUIS</v>
          </cell>
          <cell r="E3003" t="str">
            <v>OPERADOR DE PADRÓN</v>
          </cell>
          <cell r="G3003" t="str">
            <v>X</v>
          </cell>
          <cell r="M3003" t="str">
            <v>ENFERMEDAD GENERAL</v>
          </cell>
          <cell r="N3003">
            <v>8804898</v>
          </cell>
          <cell r="O3003" t="str">
            <v>SANITAS E.P.S</v>
          </cell>
        </row>
        <row r="3004">
          <cell r="C3004">
            <v>1002248481</v>
          </cell>
          <cell r="D3004" t="str">
            <v>HERNANDEZ GONZALEZ SERGIO LUIS</v>
          </cell>
          <cell r="E3004" t="str">
            <v>OPERADOR DE PADRÓN</v>
          </cell>
          <cell r="G3004" t="str">
            <v>x</v>
          </cell>
          <cell r="M3004" t="str">
            <v>ENFERMEDAD GENERAL</v>
          </cell>
          <cell r="N3004">
            <v>8848578</v>
          </cell>
          <cell r="O3004" t="str">
            <v>SANITAS E.P.S</v>
          </cell>
        </row>
        <row r="3005">
          <cell r="C3005">
            <v>1002248481</v>
          </cell>
          <cell r="D3005" t="str">
            <v>HERNANDEZ GONZALEZ SERGIO LUIS</v>
          </cell>
          <cell r="E3005" t="str">
            <v>OPERADOR DE PADRÓN</v>
          </cell>
          <cell r="G3005" t="str">
            <v>X</v>
          </cell>
          <cell r="M3005" t="str">
            <v>ENFERMEDAD GENERAL</v>
          </cell>
          <cell r="N3005">
            <v>8905115</v>
          </cell>
          <cell r="O3005" t="str">
            <v>SANITAS E.P.S</v>
          </cell>
        </row>
        <row r="3006">
          <cell r="C3006">
            <v>1002248481</v>
          </cell>
          <cell r="D3006" t="str">
            <v>HERNANDEZ GONZALEZ SERGIO LUIS</v>
          </cell>
          <cell r="E3006" t="str">
            <v>OPERADOR DE PADRÓN</v>
          </cell>
          <cell r="G3006" t="str">
            <v>X</v>
          </cell>
          <cell r="M3006" t="str">
            <v>ENFERMEDAD GENERAL</v>
          </cell>
          <cell r="N3006">
            <v>9264817</v>
          </cell>
          <cell r="O3006" t="str">
            <v>SANITAS E.P.S</v>
          </cell>
        </row>
        <row r="3007">
          <cell r="C3007">
            <v>1002248481</v>
          </cell>
          <cell r="D3007" t="str">
            <v>HERNANDEZ GONZALEZ SERGIO LUIS</v>
          </cell>
          <cell r="E3007" t="str">
            <v>OPERADOR DE PADRÓN</v>
          </cell>
          <cell r="G3007" t="str">
            <v>X</v>
          </cell>
          <cell r="M3007" t="str">
            <v>ENFERMEDAD GENERAL</v>
          </cell>
          <cell r="N3007">
            <v>9286996</v>
          </cell>
          <cell r="O3007" t="str">
            <v>SALUD TOTAL E.P.S.</v>
          </cell>
        </row>
        <row r="3008">
          <cell r="C3008">
            <v>1001667142</v>
          </cell>
          <cell r="D3008" t="str">
            <v>HERNANDEZ GALLEGO HECTOR LUIS</v>
          </cell>
          <cell r="E3008" t="str">
            <v>TECNICO DE MANTENIMIENTO D</v>
          </cell>
          <cell r="G3008" t="str">
            <v>X</v>
          </cell>
          <cell r="M3008" t="str">
            <v>ENFERMEDAD GENERAL</v>
          </cell>
          <cell r="N3008">
            <v>329987</v>
          </cell>
          <cell r="O3008" t="str">
            <v>SALUD TOTAL E.P.S.</v>
          </cell>
        </row>
        <row r="3009">
          <cell r="C3009">
            <v>1001667142</v>
          </cell>
          <cell r="D3009" t="str">
            <v>HERNANDEZ GALLEGO HECTOR LUIS</v>
          </cell>
          <cell r="E3009" t="str">
            <v>TECNICO DE MANTENIMIENTO D</v>
          </cell>
          <cell r="G3009" t="str">
            <v>X</v>
          </cell>
          <cell r="M3009" t="str">
            <v>ENFERMEDAD GENERAL</v>
          </cell>
          <cell r="N3009">
            <v>19046</v>
          </cell>
          <cell r="O3009" t="str">
            <v>SALUD TOTAL E.P.S.</v>
          </cell>
        </row>
        <row r="3010">
          <cell r="C3010">
            <v>1001667142</v>
          </cell>
          <cell r="D3010" t="str">
            <v>HERNANDEZ GALLEGO HECTOR LUIS</v>
          </cell>
          <cell r="E3010" t="str">
            <v>TECNICO DE MANTENIMIENTO D</v>
          </cell>
          <cell r="G3010" t="str">
            <v>X</v>
          </cell>
          <cell r="M3010" t="str">
            <v>ENFERMEDAD GENERAL</v>
          </cell>
          <cell r="N3010">
            <v>22734</v>
          </cell>
          <cell r="O3010" t="str">
            <v>SALUD TOTAL E.P.S.</v>
          </cell>
        </row>
        <row r="3011">
          <cell r="C3011">
            <v>1001667142</v>
          </cell>
          <cell r="D3011" t="str">
            <v>HERNANDEZ GALLEGO HECTOR LUIS</v>
          </cell>
          <cell r="E3011" t="str">
            <v>TECNICO DE MANTENIMIENTO D</v>
          </cell>
          <cell r="F3011" t="str">
            <v>X</v>
          </cell>
          <cell r="M3011" t="str">
            <v>ACCIDENTE DE TRABAJO</v>
          </cell>
          <cell r="N3011">
            <v>108621</v>
          </cell>
          <cell r="O3011" t="str">
            <v>ARL SURA</v>
          </cell>
        </row>
        <row r="3012">
          <cell r="C3012">
            <v>50958780</v>
          </cell>
          <cell r="D3012" t="str">
            <v>HERNANDEZ FLOREZ YASMINA DEL CARMEN</v>
          </cell>
          <cell r="E3012" t="str">
            <v>REGULADOR</v>
          </cell>
          <cell r="G3012" t="str">
            <v>X</v>
          </cell>
          <cell r="M3012" t="str">
            <v>ENFERMEDAD GENERAL</v>
          </cell>
          <cell r="N3012" t="str">
            <v>NT</v>
          </cell>
          <cell r="O3012" t="str">
            <v>SURA E.P.S.</v>
          </cell>
        </row>
        <row r="3013">
          <cell r="C3013">
            <v>50958780</v>
          </cell>
          <cell r="D3013" t="str">
            <v>HERNANDEZ FLOREZ YASMINA DEL CARMEN</v>
          </cell>
          <cell r="E3013" t="str">
            <v>REGULADOR</v>
          </cell>
          <cell r="G3013" t="str">
            <v>X</v>
          </cell>
          <cell r="M3013" t="str">
            <v>ENFERMEDAD GENERAL</v>
          </cell>
          <cell r="N3013" t="str">
            <v>NT</v>
          </cell>
          <cell r="O3013" t="str">
            <v>SURA E.P.S.</v>
          </cell>
        </row>
        <row r="3014">
          <cell r="C3014">
            <v>50958780</v>
          </cell>
          <cell r="D3014" t="str">
            <v>HERNANDEZ FLOREZ YASMINA DEL CARMEN</v>
          </cell>
          <cell r="E3014" t="str">
            <v>REGULADOR</v>
          </cell>
          <cell r="G3014" t="str">
            <v>x</v>
          </cell>
          <cell r="M3014" t="str">
            <v>ENFERMEDAD GENERAL</v>
          </cell>
          <cell r="N3014">
            <v>98248196</v>
          </cell>
          <cell r="O3014" t="str">
            <v>ARL SURA</v>
          </cell>
        </row>
        <row r="3015">
          <cell r="C3015">
            <v>1143341882</v>
          </cell>
          <cell r="D3015" t="str">
            <v>HERNANDEZ DE ARCO FRANCISCO JAVIER</v>
          </cell>
          <cell r="E3015" t="str">
            <v>TECNICO DE MANTENIMIENTO D</v>
          </cell>
          <cell r="G3015" t="str">
            <v>X</v>
          </cell>
          <cell r="M3015" t="str">
            <v>ENFERMEDAD GENERAL</v>
          </cell>
          <cell r="N3015">
            <v>148432746</v>
          </cell>
          <cell r="O3015" t="str">
            <v>SALUD TOTAL E.P.S.</v>
          </cell>
        </row>
        <row r="3016">
          <cell r="C3016">
            <v>1143341882</v>
          </cell>
          <cell r="D3016" t="str">
            <v>HERNANDEZ DE ARCO FRANCISCO JAVIER</v>
          </cell>
          <cell r="E3016" t="str">
            <v>TECNICO DE MANTENIMIENTO D</v>
          </cell>
          <cell r="G3016" t="str">
            <v>X</v>
          </cell>
          <cell r="M3016" t="str">
            <v>ENFERMEDAD GENERAL</v>
          </cell>
          <cell r="O3016" t="str">
            <v>NUEVA E.P.S</v>
          </cell>
        </row>
        <row r="3017">
          <cell r="C3017">
            <v>3830164</v>
          </cell>
          <cell r="D3017" t="str">
            <v>HERNANDEZ CASTILLA JORGE ARMANDO</v>
          </cell>
          <cell r="E3017" t="str">
            <v>OPERADOR DE PADRÓN</v>
          </cell>
          <cell r="G3017" t="str">
            <v>X</v>
          </cell>
          <cell r="M3017" t="str">
            <v>ENFERMEDAD GENERAL</v>
          </cell>
          <cell r="N3017">
            <v>26912211</v>
          </cell>
          <cell r="O3017" t="str">
            <v>SURA E.P.S.</v>
          </cell>
        </row>
        <row r="3018">
          <cell r="C3018">
            <v>3830164</v>
          </cell>
          <cell r="D3018" t="str">
            <v>HERNANDEZ CASTILLA JORGE ARMANDO</v>
          </cell>
          <cell r="E3018" t="str">
            <v>OPERADOR DE PADRÓN</v>
          </cell>
          <cell r="G3018" t="str">
            <v>X</v>
          </cell>
          <cell r="M3018" t="str">
            <v>ENFERMEDAD GENERAL</v>
          </cell>
          <cell r="N3018">
            <v>26912007</v>
          </cell>
          <cell r="O3018" t="str">
            <v>SURA E.P.S.</v>
          </cell>
        </row>
        <row r="3019">
          <cell r="C3019">
            <v>3830164</v>
          </cell>
          <cell r="D3019" t="str">
            <v>HERNANDEZ CASTILLA JORGE ARMANDO</v>
          </cell>
          <cell r="E3019" t="str">
            <v>OPERADOR DE PADRÓN</v>
          </cell>
          <cell r="G3019" t="str">
            <v>X</v>
          </cell>
          <cell r="M3019" t="str">
            <v>ENFERMEDAD GENERAL</v>
          </cell>
          <cell r="N3019">
            <v>26993383</v>
          </cell>
          <cell r="O3019" t="str">
            <v>SURA E.P.S.</v>
          </cell>
        </row>
        <row r="3020">
          <cell r="C3020">
            <v>3830164</v>
          </cell>
          <cell r="D3020" t="str">
            <v>HERNANDEZ CASTILLA JORGE ARMANDO</v>
          </cell>
          <cell r="E3020" t="str">
            <v>OPERADOR DE PADRÓN</v>
          </cell>
          <cell r="G3020" t="str">
            <v>X</v>
          </cell>
          <cell r="M3020" t="str">
            <v>ENFERMEDAD GENERAL</v>
          </cell>
          <cell r="N3020">
            <v>27020201</v>
          </cell>
          <cell r="O3020" t="str">
            <v>SURA E.P.S.</v>
          </cell>
        </row>
        <row r="3021">
          <cell r="C3021">
            <v>3830164</v>
          </cell>
          <cell r="D3021" t="str">
            <v>HERNANDEZ CASTILLA JORGE ARMANDO</v>
          </cell>
          <cell r="E3021" t="str">
            <v>OPERADOR DE PADRÓN</v>
          </cell>
          <cell r="G3021" t="str">
            <v>X</v>
          </cell>
          <cell r="M3021" t="str">
            <v>ENFERMEDAD GENERAL</v>
          </cell>
          <cell r="N3021">
            <v>2725165</v>
          </cell>
          <cell r="O3021" t="str">
            <v>SURA E.P.S.</v>
          </cell>
        </row>
        <row r="3022">
          <cell r="C3022">
            <v>3830164</v>
          </cell>
          <cell r="D3022" t="str">
            <v>HERNANDEZ CASTILLA JORGE ARMANDO</v>
          </cell>
          <cell r="E3022" t="str">
            <v>OPERADOR DE PADRÓN</v>
          </cell>
          <cell r="G3022" t="str">
            <v>X</v>
          </cell>
          <cell r="M3022" t="str">
            <v>ENFERMEDAD GENERAL</v>
          </cell>
          <cell r="N3022">
            <v>27345634</v>
          </cell>
          <cell r="O3022" t="str">
            <v>SURA E.P.S.</v>
          </cell>
        </row>
        <row r="3023">
          <cell r="C3023">
            <v>3830164</v>
          </cell>
          <cell r="D3023" t="str">
            <v>HERNANDEZ CASTILLA JORGE ARMANDO</v>
          </cell>
          <cell r="E3023" t="str">
            <v>OPERADOR DE PADRÓN</v>
          </cell>
          <cell r="G3023" t="str">
            <v>X</v>
          </cell>
          <cell r="M3023" t="str">
            <v>ENFERMEDAD GENERAL</v>
          </cell>
          <cell r="N3023">
            <v>28232026</v>
          </cell>
          <cell r="O3023" t="str">
            <v>SURA E.P.S.</v>
          </cell>
        </row>
        <row r="3024">
          <cell r="C3024">
            <v>3830164</v>
          </cell>
          <cell r="D3024" t="str">
            <v>HERNANDEZ CASTILLA JORGE ARMANDO</v>
          </cell>
          <cell r="E3024" t="str">
            <v>OPERADOR DE PADRÓN</v>
          </cell>
          <cell r="G3024" t="str">
            <v>X</v>
          </cell>
          <cell r="M3024" t="str">
            <v>ENFERMEDAD GENERAL</v>
          </cell>
          <cell r="N3024">
            <v>28332418</v>
          </cell>
          <cell r="O3024" t="str">
            <v>SURA E.P.S.</v>
          </cell>
        </row>
        <row r="3025">
          <cell r="C3025">
            <v>3830164</v>
          </cell>
          <cell r="D3025" t="str">
            <v>HERNANDEZ CASTILLA JORGE ARMANDO</v>
          </cell>
          <cell r="E3025" t="str">
            <v>OPERADOR DE PADRÓN</v>
          </cell>
          <cell r="F3025" t="str">
            <v>X</v>
          </cell>
          <cell r="M3025" t="str">
            <v>ACCIDENTE DE TRABAJO</v>
          </cell>
          <cell r="N3025">
            <v>860028947</v>
          </cell>
          <cell r="O3025" t="str">
            <v>ARL SURA</v>
          </cell>
        </row>
        <row r="3026">
          <cell r="C3026">
            <v>3830164</v>
          </cell>
          <cell r="D3026" t="str">
            <v>HERNANDEZ CASTILLA JORGE ARMANDO</v>
          </cell>
          <cell r="E3026" t="str">
            <v>OPERADOR DE PADRÓN</v>
          </cell>
          <cell r="G3026" t="str">
            <v>X</v>
          </cell>
          <cell r="M3026" t="str">
            <v>ENFERMEDAD GENERAL</v>
          </cell>
          <cell r="N3026">
            <v>28819849</v>
          </cell>
          <cell r="O3026" t="str">
            <v>SURA E.P.S.</v>
          </cell>
        </row>
        <row r="3027">
          <cell r="C3027">
            <v>3830164</v>
          </cell>
          <cell r="D3027" t="str">
            <v>HERNANDEZ CASTILLA JORGE ARMANDO</v>
          </cell>
          <cell r="E3027" t="str">
            <v>OPERADOR DE PADRÓN</v>
          </cell>
          <cell r="G3027" t="str">
            <v>X</v>
          </cell>
          <cell r="M3027" t="str">
            <v>ENFERMEDAD GENERAL</v>
          </cell>
          <cell r="N3027">
            <v>14824</v>
          </cell>
          <cell r="O3027" t="str">
            <v>SURA E.P.S.</v>
          </cell>
        </row>
        <row r="3028">
          <cell r="C3028">
            <v>1192794117</v>
          </cell>
          <cell r="D3028" t="str">
            <v>HERAZO ARRIETA YESICA YULIETH</v>
          </cell>
          <cell r="E3028" t="str">
            <v>APRENDIZ SENA</v>
          </cell>
          <cell r="G3028" t="str">
            <v>X</v>
          </cell>
          <cell r="M3028" t="str">
            <v>ENFERMEDAD GENERAL</v>
          </cell>
          <cell r="N3028" t="str">
            <v>NT</v>
          </cell>
          <cell r="O3028" t="str">
            <v>AMBUQ</v>
          </cell>
        </row>
        <row r="3029">
          <cell r="C3029">
            <v>1047509916</v>
          </cell>
          <cell r="D3029" t="str">
            <v>HENRIQUEZ RIVERO YURI DAILIN</v>
          </cell>
          <cell r="E3029" t="str">
            <v>DIGITADOR (A)</v>
          </cell>
          <cell r="G3029" t="str">
            <v>X</v>
          </cell>
          <cell r="M3029" t="str">
            <v>ENFERMEDAD GENERAL</v>
          </cell>
          <cell r="N3029" t="str">
            <v>NA</v>
          </cell>
          <cell r="O3029" t="str">
            <v>EPS MUTUAL SER</v>
          </cell>
        </row>
        <row r="3030">
          <cell r="C3030">
            <v>1047509916</v>
          </cell>
          <cell r="D3030" t="str">
            <v>HENRIQUEZ RIVERO YURI DAILIN</v>
          </cell>
          <cell r="E3030" t="str">
            <v>DIGITADOR (A)</v>
          </cell>
          <cell r="G3030" t="str">
            <v>X</v>
          </cell>
          <cell r="M3030" t="str">
            <v>ENFERMEDAD GENERAL</v>
          </cell>
          <cell r="N3030" t="str">
            <v>NT</v>
          </cell>
          <cell r="O3030" t="str">
            <v>EPS MUTUAL SER</v>
          </cell>
        </row>
        <row r="3031">
          <cell r="C3031">
            <v>73230310</v>
          </cell>
          <cell r="D3031" t="str">
            <v>GUZMAN SANCHEZ ARGEMIRO</v>
          </cell>
          <cell r="E3031" t="str">
            <v>OPERADOR DE PADRÓN</v>
          </cell>
          <cell r="G3031" t="str">
            <v>X</v>
          </cell>
          <cell r="M3031" t="str">
            <v>ENFERMEDAD GENERAL</v>
          </cell>
          <cell r="N3031" t="str">
            <v>AD419099</v>
          </cell>
          <cell r="O3031" t="str">
            <v>EPS MUTUAL SER</v>
          </cell>
        </row>
        <row r="3032">
          <cell r="C3032">
            <v>73230310</v>
          </cell>
          <cell r="D3032" t="str">
            <v>GUZMAN SANCHEZ ARGEMIRO</v>
          </cell>
          <cell r="E3032" t="str">
            <v>OPERADOR DE PADRÓN</v>
          </cell>
          <cell r="G3032" t="str">
            <v>X</v>
          </cell>
          <cell r="M3032" t="str">
            <v>ENFERMEDAD GENERAL</v>
          </cell>
          <cell r="N3032" t="str">
            <v>NA</v>
          </cell>
          <cell r="O3032" t="str">
            <v>EPS MUTUAL SER</v>
          </cell>
        </row>
        <row r="3033">
          <cell r="C3033">
            <v>73230310</v>
          </cell>
          <cell r="D3033" t="str">
            <v>GUZMAN SANCHEZ ARGEMIRO</v>
          </cell>
          <cell r="E3033" t="str">
            <v>OPERADOR DE PADRÓN</v>
          </cell>
          <cell r="G3033" t="str">
            <v>X</v>
          </cell>
          <cell r="M3033" t="str">
            <v>ENFERMEDAD GENERAL</v>
          </cell>
          <cell r="N3033" t="str">
            <v>NA</v>
          </cell>
          <cell r="O3033" t="str">
            <v>EPS MUTUAL SER</v>
          </cell>
        </row>
        <row r="3034">
          <cell r="C3034">
            <v>73230310</v>
          </cell>
          <cell r="D3034" t="str">
            <v>GUZMAN SANCHEZ ARGEMIRO</v>
          </cell>
          <cell r="E3034" t="str">
            <v>OPERADOR DE PADRÓN</v>
          </cell>
          <cell r="G3034" t="str">
            <v>X</v>
          </cell>
          <cell r="M3034" t="str">
            <v>ENFERMEDAD GENERAL</v>
          </cell>
          <cell r="N3034" t="str">
            <v>NA</v>
          </cell>
          <cell r="O3034" t="str">
            <v>EPS MUTUAL SER</v>
          </cell>
        </row>
        <row r="3035">
          <cell r="C3035">
            <v>73230310</v>
          </cell>
          <cell r="D3035" t="str">
            <v>GUZMAN SANCHEZ ARGEMIRO</v>
          </cell>
          <cell r="E3035" t="str">
            <v>OPERADOR DE PADRÓN</v>
          </cell>
          <cell r="G3035" t="str">
            <v>X</v>
          </cell>
          <cell r="M3035" t="str">
            <v>ENFERMEDAD GENERAL</v>
          </cell>
          <cell r="N3035">
            <v>806007923</v>
          </cell>
          <cell r="O3035" t="str">
            <v>EPS MUTUAL SER</v>
          </cell>
        </row>
        <row r="3036">
          <cell r="C3036">
            <v>73230310</v>
          </cell>
          <cell r="D3036" t="str">
            <v>GUZMAN SANCHEZ ARGEMIRO</v>
          </cell>
          <cell r="E3036" t="str">
            <v>OPERADOR DE PADRÓN</v>
          </cell>
          <cell r="G3036" t="str">
            <v>X</v>
          </cell>
          <cell r="M3036" t="str">
            <v>ENFERMEDAD GENERAL</v>
          </cell>
          <cell r="N3036" t="str">
            <v>NT</v>
          </cell>
          <cell r="O3036" t="str">
            <v>EPS MUTUAL SER</v>
          </cell>
        </row>
        <row r="3037">
          <cell r="C3037">
            <v>73230310</v>
          </cell>
          <cell r="D3037" t="str">
            <v>GUZMAN SANCHEZ ARGEMIRO</v>
          </cell>
          <cell r="E3037" t="str">
            <v>OPERADOR DE PADRÓN</v>
          </cell>
          <cell r="G3037" t="str">
            <v>X</v>
          </cell>
          <cell r="M3037" t="str">
            <v>ENFERMEDAD GENERAL</v>
          </cell>
          <cell r="N3037" t="str">
            <v>NT</v>
          </cell>
          <cell r="O3037" t="str">
            <v>EPS MUTUAL SER</v>
          </cell>
        </row>
        <row r="3038">
          <cell r="C3038">
            <v>73230310</v>
          </cell>
          <cell r="D3038" t="str">
            <v>GUZMAN SANCHEZ ARGEMIRO</v>
          </cell>
          <cell r="E3038" t="str">
            <v>OPERADOR DE PADRÓN</v>
          </cell>
          <cell r="G3038" t="str">
            <v>X</v>
          </cell>
          <cell r="M3038" t="str">
            <v>ENFERMEDAD GENERAL</v>
          </cell>
          <cell r="N3038" t="str">
            <v>NT</v>
          </cell>
          <cell r="O3038" t="str">
            <v>EPS MUTUAL SER</v>
          </cell>
        </row>
        <row r="3039">
          <cell r="C3039">
            <v>73230310</v>
          </cell>
          <cell r="D3039" t="str">
            <v>GUZMAN SANCHEZ ARGEMIRO</v>
          </cell>
          <cell r="E3039" t="str">
            <v>OPERADOR DE PADRÓN</v>
          </cell>
          <cell r="G3039" t="str">
            <v>X</v>
          </cell>
          <cell r="M3039" t="str">
            <v>ENFERMEDAD GENERAL</v>
          </cell>
          <cell r="N3039" t="str">
            <v>NT</v>
          </cell>
          <cell r="O3039" t="str">
            <v>EPS MUTUAL SER</v>
          </cell>
        </row>
        <row r="3040">
          <cell r="C3040">
            <v>73230310</v>
          </cell>
          <cell r="D3040" t="str">
            <v>GUZMAN SANCHEZ ARGEMIRO</v>
          </cell>
          <cell r="E3040" t="str">
            <v>OPERADOR DE PADRÓN</v>
          </cell>
          <cell r="G3040" t="str">
            <v>X</v>
          </cell>
          <cell r="M3040" t="str">
            <v>ENFERMEDAD GENERAL</v>
          </cell>
          <cell r="N3040" t="str">
            <v>NT</v>
          </cell>
          <cell r="O3040" t="str">
            <v>EPS MUTUAL SER</v>
          </cell>
        </row>
        <row r="3041">
          <cell r="C3041">
            <v>73230310</v>
          </cell>
          <cell r="D3041" t="str">
            <v>GUZMAN SANCHEZ ARGEMIRO</v>
          </cell>
          <cell r="E3041" t="str">
            <v>OPERADOR DE PADRÓN</v>
          </cell>
          <cell r="G3041" t="str">
            <v>X</v>
          </cell>
          <cell r="M3041" t="str">
            <v>ENFERMEDAD GENERAL</v>
          </cell>
          <cell r="N3041" t="str">
            <v>NT</v>
          </cell>
          <cell r="O3041" t="str">
            <v>EPS MUTUAL SER</v>
          </cell>
        </row>
        <row r="3042">
          <cell r="C3042">
            <v>73230310</v>
          </cell>
          <cell r="D3042" t="str">
            <v>GUZMAN SANCHEZ ARGEMIRO</v>
          </cell>
          <cell r="E3042" t="str">
            <v>OPERADOR DE PADRÓN</v>
          </cell>
          <cell r="G3042" t="str">
            <v>X</v>
          </cell>
          <cell r="M3042" t="str">
            <v>ENFERMEDAD GENERAL</v>
          </cell>
          <cell r="N3042" t="str">
            <v>NT</v>
          </cell>
          <cell r="O3042" t="str">
            <v>EPS MUTUAL SER</v>
          </cell>
        </row>
        <row r="3043">
          <cell r="C3043">
            <v>73230310</v>
          </cell>
          <cell r="D3043" t="str">
            <v>GUZMAN SANCHEZ ARGEMIRO</v>
          </cell>
          <cell r="E3043" t="str">
            <v>OPERADOR DE PADRÓN</v>
          </cell>
          <cell r="G3043" t="str">
            <v>X</v>
          </cell>
          <cell r="M3043" t="str">
            <v>ENFERMEDAD GENERAL</v>
          </cell>
          <cell r="N3043" t="str">
            <v>NT</v>
          </cell>
          <cell r="O3043" t="str">
            <v>EPS MUTUAL SER</v>
          </cell>
        </row>
        <row r="3044">
          <cell r="C3044">
            <v>73230310</v>
          </cell>
          <cell r="D3044" t="str">
            <v>GUZMAN SANCHEZ ARGEMIRO</v>
          </cell>
          <cell r="E3044" t="str">
            <v>OPERADOR DE PADRÓN</v>
          </cell>
          <cell r="G3044" t="str">
            <v>X</v>
          </cell>
          <cell r="M3044" t="str">
            <v>ENFERMEDAD GENERAL</v>
          </cell>
          <cell r="N3044" t="str">
            <v>NT</v>
          </cell>
          <cell r="O3044" t="str">
            <v>EPS MUTUAL SER</v>
          </cell>
        </row>
        <row r="3045">
          <cell r="C3045">
            <v>73230310</v>
          </cell>
          <cell r="D3045" t="str">
            <v>GUZMAN SANCHEZ ARGEMIRO</v>
          </cell>
          <cell r="E3045" t="str">
            <v>OPERADOR DE PADRÓN</v>
          </cell>
          <cell r="G3045" t="str">
            <v>X</v>
          </cell>
          <cell r="M3045" t="str">
            <v>ENFERMEDAD GENERAL</v>
          </cell>
          <cell r="N3045" t="str">
            <v>NT</v>
          </cell>
          <cell r="O3045" t="str">
            <v>EPS MUTUAL SER</v>
          </cell>
        </row>
        <row r="3046">
          <cell r="C3046">
            <v>73230310</v>
          </cell>
          <cell r="D3046" t="str">
            <v>GUZMAN SANCHEZ ARGEMIRO</v>
          </cell>
          <cell r="E3046" t="str">
            <v>OPERADOR DE PADRÓN</v>
          </cell>
          <cell r="G3046" t="str">
            <v>X</v>
          </cell>
          <cell r="M3046" t="str">
            <v>ENFERMEDAD GENERAL</v>
          </cell>
          <cell r="N3046" t="str">
            <v>NT</v>
          </cell>
          <cell r="O3046" t="str">
            <v>EPS MUTUAL SER</v>
          </cell>
        </row>
        <row r="3047">
          <cell r="C3047">
            <v>73230310</v>
          </cell>
          <cell r="D3047" t="str">
            <v>GUZMAN SANCHEZ ARGEMIRO</v>
          </cell>
          <cell r="E3047" t="str">
            <v>OPERADOR DE PADRÓN</v>
          </cell>
          <cell r="G3047" t="str">
            <v>X</v>
          </cell>
          <cell r="M3047" t="str">
            <v>ENFERMEDAD GENERAL</v>
          </cell>
          <cell r="N3047">
            <v>110370</v>
          </cell>
          <cell r="O3047" t="str">
            <v>EPS MUTUAL SER</v>
          </cell>
        </row>
        <row r="3048">
          <cell r="C3048">
            <v>73230310</v>
          </cell>
          <cell r="D3048" t="str">
            <v>GUZMAN SANCHEZ ARGEMIRO</v>
          </cell>
          <cell r="E3048" t="str">
            <v>OPERADOR DE PADRÓN</v>
          </cell>
          <cell r="G3048" t="str">
            <v>X</v>
          </cell>
          <cell r="M3048" t="str">
            <v>ENFERMEDAD GENERAL</v>
          </cell>
          <cell r="N3048" t="str">
            <v>31-395</v>
          </cell>
          <cell r="O3048" t="str">
            <v>EPS MUTUAL SER</v>
          </cell>
        </row>
        <row r="3049">
          <cell r="C3049">
            <v>73230310</v>
          </cell>
          <cell r="D3049" t="str">
            <v>GUZMAN SANCHEZ ARGEMIRO</v>
          </cell>
          <cell r="E3049" t="str">
            <v>OPERADOR DE PADRÓN</v>
          </cell>
          <cell r="F3049" t="str">
            <v>X</v>
          </cell>
          <cell r="M3049" t="str">
            <v>ACCIDENTE DE TRABAJO</v>
          </cell>
          <cell r="N3049" t="str">
            <v>NT</v>
          </cell>
          <cell r="O3049" t="str">
            <v>ARL SURA</v>
          </cell>
        </row>
        <row r="3050">
          <cell r="C3050">
            <v>73230310</v>
          </cell>
          <cell r="D3050" t="str">
            <v>GUZMAN SANCHEZ ARGEMIRO</v>
          </cell>
          <cell r="E3050" t="str">
            <v>OPERADOR DE PADRÓN</v>
          </cell>
          <cell r="G3050" t="str">
            <v>X</v>
          </cell>
          <cell r="M3050" t="str">
            <v>ENFERMEDAD GENERAL</v>
          </cell>
          <cell r="N3050" t="str">
            <v>NT</v>
          </cell>
          <cell r="O3050" t="str">
            <v>EPS MUTUAL SER</v>
          </cell>
        </row>
        <row r="3051">
          <cell r="C3051">
            <v>73230310</v>
          </cell>
          <cell r="D3051" t="str">
            <v>GUZMAN SANCHEZ ARGEMIRO</v>
          </cell>
          <cell r="E3051" t="str">
            <v>OPERADOR DE PADRÓN</v>
          </cell>
          <cell r="G3051" t="str">
            <v>X</v>
          </cell>
          <cell r="M3051" t="str">
            <v>ENFERMEDAD GENERAL</v>
          </cell>
          <cell r="N3051" t="str">
            <v>NT</v>
          </cell>
          <cell r="O3051" t="str">
            <v>EPS MUTUAL SER</v>
          </cell>
        </row>
        <row r="3052">
          <cell r="C3052">
            <v>73230310</v>
          </cell>
          <cell r="D3052" t="str">
            <v>GUZMAN SANCHEZ ARGEMIRO</v>
          </cell>
          <cell r="E3052" t="str">
            <v>OPERADOR DE PADRÓN</v>
          </cell>
          <cell r="G3052" t="str">
            <v>X</v>
          </cell>
          <cell r="M3052" t="str">
            <v>ENFERMEDAD GENERAL</v>
          </cell>
          <cell r="N3052" t="str">
            <v>NT</v>
          </cell>
          <cell r="O3052" t="str">
            <v>EPS MUTUAL SER</v>
          </cell>
        </row>
        <row r="3053">
          <cell r="C3053">
            <v>73230310</v>
          </cell>
          <cell r="D3053" t="str">
            <v>GUZMAN SANCHEZ ARGEMIRO</v>
          </cell>
          <cell r="E3053" t="str">
            <v>OPERADOR DE PADRÓN</v>
          </cell>
          <cell r="G3053" t="str">
            <v>X</v>
          </cell>
          <cell r="M3053" t="str">
            <v>ENFERMEDAD GENERAL</v>
          </cell>
          <cell r="N3053" t="str">
            <v>NT</v>
          </cell>
          <cell r="O3053" t="str">
            <v>EPS MUTUAL SER</v>
          </cell>
        </row>
        <row r="3054">
          <cell r="C3054">
            <v>1001971802</v>
          </cell>
          <cell r="D3054" t="str">
            <v>GUZMAN PERTUZ MARIA JOSE</v>
          </cell>
          <cell r="E3054" t="str">
            <v>ASISTENTE ADMINISTRATIVO</v>
          </cell>
          <cell r="G3054" t="str">
            <v>X</v>
          </cell>
          <cell r="M3054" t="str">
            <v>ENFERMEDAD GENERAL</v>
          </cell>
          <cell r="N3054" t="str">
            <v>NT</v>
          </cell>
          <cell r="O3054" t="str">
            <v>SALUD TOTAL E.P.S.</v>
          </cell>
        </row>
        <row r="3055">
          <cell r="C3055">
            <v>73167244</v>
          </cell>
          <cell r="D3055" t="str">
            <v>GUZMAN MUÑOZ YOVANY</v>
          </cell>
          <cell r="E3055" t="str">
            <v>OPERADOR DE PADRÓN</v>
          </cell>
          <cell r="G3055" t="str">
            <v>X</v>
          </cell>
          <cell r="M3055" t="str">
            <v>ENFERMEDAD GENERAL</v>
          </cell>
          <cell r="N3055">
            <v>17920819</v>
          </cell>
          <cell r="O3055" t="str">
            <v>SALUD TOTAL E.P.S.</v>
          </cell>
        </row>
        <row r="3056">
          <cell r="C3056">
            <v>73167244</v>
          </cell>
          <cell r="D3056" t="str">
            <v>GUZMAN MUÑOZ YOVANY</v>
          </cell>
          <cell r="E3056" t="str">
            <v>OPERADOR DE PADRÓN</v>
          </cell>
          <cell r="G3056" t="str">
            <v>X</v>
          </cell>
          <cell r="M3056" t="str">
            <v>ENFERMEDAD GENERAL</v>
          </cell>
          <cell r="N3056">
            <v>118203</v>
          </cell>
          <cell r="O3056" t="str">
            <v>SALUD TOTAL E.P.S.</v>
          </cell>
        </row>
        <row r="3057">
          <cell r="C3057">
            <v>73167244</v>
          </cell>
          <cell r="D3057" t="str">
            <v>GUZMAN MUÑOZ YOVANY</v>
          </cell>
          <cell r="E3057" t="str">
            <v>OPERADOR DE PADRÓN</v>
          </cell>
          <cell r="G3057" t="str">
            <v>X</v>
          </cell>
          <cell r="M3057" t="str">
            <v>ENFERMEDAD GENERAL</v>
          </cell>
          <cell r="N3057" t="str">
            <v>NA</v>
          </cell>
          <cell r="O3057" t="str">
            <v>SALUD TOTAL E.P.S.</v>
          </cell>
        </row>
        <row r="3058">
          <cell r="C3058">
            <v>73167244</v>
          </cell>
          <cell r="D3058" t="str">
            <v>GUZMAN MUÑOZ YOVANY</v>
          </cell>
          <cell r="E3058" t="str">
            <v>OPERADOR DE PADRÓN</v>
          </cell>
          <cell r="G3058" t="str">
            <v>X</v>
          </cell>
          <cell r="M3058" t="str">
            <v>ENFERMEDAD GENERAL</v>
          </cell>
          <cell r="N3058" t="str">
            <v>NA</v>
          </cell>
          <cell r="O3058" t="str">
            <v>SALUD TOTAL E.P.S.</v>
          </cell>
        </row>
        <row r="3059">
          <cell r="C3059">
            <v>73167244</v>
          </cell>
          <cell r="D3059" t="str">
            <v>GUZMAN MUÑOZ YOVANY</v>
          </cell>
          <cell r="E3059" t="str">
            <v>OPERADOR DE PADRÓN</v>
          </cell>
          <cell r="G3059" t="str">
            <v>X</v>
          </cell>
          <cell r="M3059" t="str">
            <v>ENFERMEDAD GENERAL</v>
          </cell>
          <cell r="N3059">
            <v>1223661</v>
          </cell>
          <cell r="O3059" t="str">
            <v>SALUD TOTAL E.P.S.</v>
          </cell>
        </row>
        <row r="3060">
          <cell r="C3060">
            <v>73167244</v>
          </cell>
          <cell r="D3060" t="str">
            <v>GUZMAN MUÑOZ YOVANY</v>
          </cell>
          <cell r="E3060" t="str">
            <v>OPERADOR DE PADRÓN</v>
          </cell>
          <cell r="G3060" t="str">
            <v>X</v>
          </cell>
          <cell r="M3060" t="str">
            <v>ENFERMEDAD GENERAL</v>
          </cell>
          <cell r="N3060">
            <v>119628</v>
          </cell>
          <cell r="O3060" t="str">
            <v>SALUD TOTAL E.P.S.</v>
          </cell>
        </row>
        <row r="3061">
          <cell r="C3061">
            <v>73167244</v>
          </cell>
          <cell r="D3061" t="str">
            <v>GUZMAN MUÑOZ YOVANY</v>
          </cell>
          <cell r="E3061" t="str">
            <v>OPERADOR DE PADRÓN</v>
          </cell>
          <cell r="G3061" t="str">
            <v>X</v>
          </cell>
          <cell r="M3061" t="str">
            <v>ENFERMEDAD GENERAL</v>
          </cell>
          <cell r="N3061" t="str">
            <v>NT</v>
          </cell>
          <cell r="O3061" t="str">
            <v>NUEVA E.P.S</v>
          </cell>
        </row>
        <row r="3062">
          <cell r="C3062">
            <v>73167244</v>
          </cell>
          <cell r="D3062" t="str">
            <v>GUZMAN MUÑOZ YOVANY</v>
          </cell>
          <cell r="E3062" t="str">
            <v>OPERADOR DE PADRÓN</v>
          </cell>
          <cell r="G3062" t="str">
            <v>X</v>
          </cell>
          <cell r="M3062" t="str">
            <v>ENFERMEDAD GENERAL</v>
          </cell>
          <cell r="N3062" t="str">
            <v>NT</v>
          </cell>
          <cell r="O3062" t="str">
            <v>NUEVA E.P.S</v>
          </cell>
        </row>
        <row r="3063">
          <cell r="C3063">
            <v>73167244</v>
          </cell>
          <cell r="D3063" t="str">
            <v>GUZMAN MUÑOZ YOVANY</v>
          </cell>
          <cell r="E3063" t="str">
            <v>OPERADOR DE PADRÓN</v>
          </cell>
          <cell r="G3063" t="str">
            <v>X</v>
          </cell>
          <cell r="M3063" t="str">
            <v>ENFERMEDAD GENERAL</v>
          </cell>
          <cell r="N3063" t="str">
            <v>NT</v>
          </cell>
          <cell r="O3063" t="str">
            <v>NUEVA E.P.S</v>
          </cell>
        </row>
        <row r="3064">
          <cell r="C3064">
            <v>15679236</v>
          </cell>
          <cell r="D3064" t="str">
            <v>GUZMAN FONTALVO RAFAEL GUSTAVO</v>
          </cell>
          <cell r="E3064" t="str">
            <v>OPERADOR DE PADRÓN</v>
          </cell>
          <cell r="G3064" t="str">
            <v>X</v>
          </cell>
          <cell r="M3064" t="str">
            <v>ENFERMEDAD GENERAL</v>
          </cell>
          <cell r="N3064">
            <v>182342141</v>
          </cell>
          <cell r="O3064" t="str">
            <v>SALUD TOTAL E.P.S.</v>
          </cell>
        </row>
        <row r="3065">
          <cell r="C3065">
            <v>15679236</v>
          </cell>
          <cell r="D3065" t="str">
            <v>GUZMAN FONTALVO RAFAEL GUSTAVO</v>
          </cell>
          <cell r="E3065" t="str">
            <v>OPERADOR DE PADRÓN</v>
          </cell>
          <cell r="G3065" t="str">
            <v>X</v>
          </cell>
          <cell r="M3065" t="str">
            <v>ENFERMEDAD GENERAL</v>
          </cell>
          <cell r="N3065">
            <v>181489604</v>
          </cell>
          <cell r="O3065" t="str">
            <v>SALUD TOTAL E.P.S.</v>
          </cell>
        </row>
        <row r="3066">
          <cell r="C3066">
            <v>15679236</v>
          </cell>
          <cell r="D3066" t="str">
            <v>GUZMAN FONTALVO RAFAEL GUSTAVO</v>
          </cell>
          <cell r="E3066" t="str">
            <v>OPERADOR DE PADRÓN</v>
          </cell>
          <cell r="G3066" t="str">
            <v>X</v>
          </cell>
          <cell r="M3066" t="str">
            <v>ENFERMEDAD GENERAL</v>
          </cell>
          <cell r="N3066">
            <v>182305459</v>
          </cell>
          <cell r="O3066" t="str">
            <v>SALUD TOTAL E.P.S.</v>
          </cell>
        </row>
        <row r="3067">
          <cell r="C3067">
            <v>15679236</v>
          </cell>
          <cell r="D3067" t="str">
            <v>GUZMAN FONTALVO RAFAEL GUSTAVO</v>
          </cell>
          <cell r="E3067" t="str">
            <v>OPERADOR DE PADRÓN</v>
          </cell>
          <cell r="G3067" t="str">
            <v>X</v>
          </cell>
          <cell r="M3067" t="str">
            <v>ENFERMEDAD GENERAL</v>
          </cell>
          <cell r="N3067">
            <v>182701771</v>
          </cell>
          <cell r="O3067" t="str">
            <v>SALUD TOTAL E.P.S.</v>
          </cell>
        </row>
        <row r="3068">
          <cell r="C3068">
            <v>15679236</v>
          </cell>
          <cell r="D3068" t="str">
            <v>GUZMAN FONTALVO RAFAEL GUSTAVO</v>
          </cell>
          <cell r="E3068" t="str">
            <v>OPERADOR DE PADRÓN</v>
          </cell>
          <cell r="G3068" t="str">
            <v>X</v>
          </cell>
          <cell r="M3068" t="str">
            <v>ENFERMEDAD GENERAL</v>
          </cell>
          <cell r="N3068">
            <v>177473121</v>
          </cell>
          <cell r="O3068" t="str">
            <v>SALUD TOTAL E.P.S.</v>
          </cell>
        </row>
        <row r="3069">
          <cell r="C3069">
            <v>15679236</v>
          </cell>
          <cell r="D3069" t="str">
            <v>GUZMAN FONTALVO RAFAEL GUSTAVO</v>
          </cell>
          <cell r="E3069" t="str">
            <v>OPERADOR DE PADRÓN</v>
          </cell>
          <cell r="G3069" t="str">
            <v>X</v>
          </cell>
          <cell r="M3069" t="str">
            <v>ENFERMEDAD GENERAL</v>
          </cell>
          <cell r="N3069">
            <v>179355432</v>
          </cell>
          <cell r="O3069" t="str">
            <v>SALUD TOTAL E.P.S.</v>
          </cell>
        </row>
        <row r="3070">
          <cell r="C3070">
            <v>15679236</v>
          </cell>
          <cell r="D3070" t="str">
            <v>GUZMAN FONTALVO RAFAEL GUSTAVO</v>
          </cell>
          <cell r="E3070" t="str">
            <v>OPERADOR DE PADRÓN</v>
          </cell>
          <cell r="G3070" t="str">
            <v>X</v>
          </cell>
          <cell r="M3070" t="str">
            <v>ENFERMEDAD GENERAL</v>
          </cell>
          <cell r="N3070">
            <v>173820828</v>
          </cell>
          <cell r="O3070" t="str">
            <v>SALUD TOTAL E.P.S.</v>
          </cell>
        </row>
        <row r="3071">
          <cell r="C3071">
            <v>15679236</v>
          </cell>
          <cell r="D3071" t="str">
            <v>GUZMAN FONTALVO RAFAEL GUSTAVO</v>
          </cell>
          <cell r="E3071" t="str">
            <v>OPERADOR DE PADRÓN</v>
          </cell>
          <cell r="G3071" t="str">
            <v>X</v>
          </cell>
          <cell r="M3071" t="str">
            <v>ENFERMEDAD GENERAL</v>
          </cell>
          <cell r="N3071">
            <v>182957453</v>
          </cell>
          <cell r="O3071" t="str">
            <v>SALUD TOTAL E.P.S.</v>
          </cell>
        </row>
        <row r="3072">
          <cell r="C3072">
            <v>15679236</v>
          </cell>
          <cell r="D3072" t="str">
            <v>GUZMAN FONTALVO RAFAEL GUSTAVO</v>
          </cell>
          <cell r="E3072" t="str">
            <v>OPERADOR DE PADRÓN</v>
          </cell>
          <cell r="G3072" t="str">
            <v>X</v>
          </cell>
          <cell r="M3072" t="str">
            <v>ENFERMEDAD GENERAL</v>
          </cell>
          <cell r="N3072">
            <v>183069034</v>
          </cell>
          <cell r="O3072" t="str">
            <v>SALUD TOTAL E.P.S.</v>
          </cell>
        </row>
        <row r="3073">
          <cell r="C3073">
            <v>15679236</v>
          </cell>
          <cell r="D3073" t="str">
            <v>GUZMAN FONTALVO RAFAEL GUSTAVO</v>
          </cell>
          <cell r="E3073" t="str">
            <v>OPERADOR DE PADRÓN</v>
          </cell>
          <cell r="G3073" t="str">
            <v>X</v>
          </cell>
          <cell r="M3073" t="str">
            <v>ENFERMEDAD GENERAL</v>
          </cell>
          <cell r="N3073">
            <v>172391775</v>
          </cell>
          <cell r="O3073" t="str">
            <v>SALUD TOTAL E.P.S.</v>
          </cell>
        </row>
        <row r="3074">
          <cell r="C3074">
            <v>15679236</v>
          </cell>
          <cell r="D3074" t="str">
            <v>GUZMAN FONTALVO RAFAEL GUSTAVO</v>
          </cell>
          <cell r="E3074" t="str">
            <v>OPERADOR DE PADRÓN</v>
          </cell>
          <cell r="G3074" t="str">
            <v>X</v>
          </cell>
          <cell r="M3074" t="str">
            <v>ENFERMEDAD GENERAL</v>
          </cell>
          <cell r="N3074">
            <v>7454095</v>
          </cell>
          <cell r="O3074" t="str">
            <v>SALUD TOTAL E.P.S.</v>
          </cell>
        </row>
        <row r="3075">
          <cell r="C3075">
            <v>15679236</v>
          </cell>
          <cell r="D3075" t="str">
            <v>GUZMAN FONTALVO RAFAEL GUSTAVO</v>
          </cell>
          <cell r="E3075" t="str">
            <v>OPERADOR DE PADRÓN</v>
          </cell>
          <cell r="G3075" t="str">
            <v>X</v>
          </cell>
          <cell r="M3075" t="str">
            <v>ENFERMEDAD GENERAL</v>
          </cell>
          <cell r="N3075">
            <v>7401939</v>
          </cell>
          <cell r="O3075" t="str">
            <v>SALUD TOTAL E.P.S.</v>
          </cell>
        </row>
        <row r="3076">
          <cell r="C3076">
            <v>15679236</v>
          </cell>
          <cell r="D3076" t="str">
            <v>GUZMAN FONTALVO RAFAEL GUSTAVO</v>
          </cell>
          <cell r="E3076" t="str">
            <v>OPERADOR DE PADRÓN</v>
          </cell>
          <cell r="G3076" t="str">
            <v>X</v>
          </cell>
          <cell r="M3076" t="str">
            <v>ENFERMEDAD GENERAL</v>
          </cell>
          <cell r="N3076">
            <v>174593238</v>
          </cell>
          <cell r="O3076" t="str">
            <v>SALUD TOTAL E.P.S.</v>
          </cell>
        </row>
        <row r="3077">
          <cell r="C3077">
            <v>15679236</v>
          </cell>
          <cell r="D3077" t="str">
            <v>GUZMAN FONTALVO RAFAEL GUSTAVO</v>
          </cell>
          <cell r="E3077" t="str">
            <v>OPERADOR DE PADRÓN</v>
          </cell>
          <cell r="G3077" t="str">
            <v>X</v>
          </cell>
          <cell r="M3077" t="str">
            <v>ENFERMEDAD GENERAL</v>
          </cell>
          <cell r="N3077">
            <v>4705572</v>
          </cell>
          <cell r="O3077" t="str">
            <v>SALUD TOTAL E.P.S.</v>
          </cell>
        </row>
        <row r="3078">
          <cell r="C3078">
            <v>15679236</v>
          </cell>
          <cell r="D3078" t="str">
            <v>GUZMAN FONTALVO RAFAEL GUSTAVO</v>
          </cell>
          <cell r="E3078" t="str">
            <v>OPERADOR DE PADRÓN</v>
          </cell>
          <cell r="G3078" t="str">
            <v>X</v>
          </cell>
          <cell r="M3078" t="str">
            <v>ENFERMEDAD GENERAL</v>
          </cell>
          <cell r="N3078">
            <v>9160531</v>
          </cell>
          <cell r="O3078" t="str">
            <v>SALUD TOTAL E.P.S.</v>
          </cell>
        </row>
        <row r="3079">
          <cell r="C3079">
            <v>15679236</v>
          </cell>
          <cell r="D3079" t="str">
            <v>GUZMAN FONTALVO RAFAEL GUSTAVO</v>
          </cell>
          <cell r="E3079" t="str">
            <v>OPERADOR DE PADRÓN</v>
          </cell>
          <cell r="G3079" t="str">
            <v>X</v>
          </cell>
          <cell r="M3079" t="str">
            <v>ENFERMEDAD GENERAL</v>
          </cell>
          <cell r="N3079">
            <v>6084729</v>
          </cell>
          <cell r="O3079" t="str">
            <v>SALUD TOTAL E.P.S.</v>
          </cell>
        </row>
        <row r="3080">
          <cell r="C3080">
            <v>15679236</v>
          </cell>
          <cell r="D3080" t="str">
            <v>GUZMAN FONTALVO RAFAEL GUSTAVO</v>
          </cell>
          <cell r="E3080" t="str">
            <v>OPERADOR DE PADRÓN</v>
          </cell>
          <cell r="G3080" t="str">
            <v>X</v>
          </cell>
          <cell r="M3080" t="str">
            <v>ENFERMEDAD GENERAL</v>
          </cell>
          <cell r="N3080">
            <v>6084729</v>
          </cell>
          <cell r="O3080" t="str">
            <v>SALUD TOTAL E.P.S.</v>
          </cell>
        </row>
        <row r="3081">
          <cell r="C3081">
            <v>15679236</v>
          </cell>
          <cell r="D3081" t="str">
            <v>GUZMAN FONTALVO RAFAEL GUSTAVO</v>
          </cell>
          <cell r="E3081" t="str">
            <v>OPERADOR DE PADRÓN</v>
          </cell>
          <cell r="L3081" t="str">
            <v>X</v>
          </cell>
          <cell r="M3081" t="str">
            <v>AISLAMIENTO PREVENTIVO</v>
          </cell>
          <cell r="N3081" t="str">
            <v>NT</v>
          </cell>
          <cell r="O3081" t="str">
            <v>SALUD TOTAL E.P.S.</v>
          </cell>
        </row>
        <row r="3082">
          <cell r="C3082">
            <v>15679236</v>
          </cell>
          <cell r="D3082" t="str">
            <v>GUZMAN FONTALVO RAFAEL GUSTAVO</v>
          </cell>
          <cell r="E3082" t="str">
            <v>OPERADOR DE PADRÓN</v>
          </cell>
          <cell r="G3082" t="str">
            <v>X</v>
          </cell>
          <cell r="M3082" t="str">
            <v>ENFERMEDAD GENERAL</v>
          </cell>
          <cell r="N3082">
            <v>8157693</v>
          </cell>
          <cell r="O3082" t="str">
            <v>SALUD TOTAL E.P.S.</v>
          </cell>
        </row>
        <row r="3083">
          <cell r="C3083">
            <v>15679236</v>
          </cell>
          <cell r="D3083" t="str">
            <v>GUZMAN FONTALVO RAFAEL GUSTAVO</v>
          </cell>
          <cell r="E3083" t="str">
            <v>OPERADOR DE PADRÓN</v>
          </cell>
          <cell r="G3083" t="str">
            <v>X</v>
          </cell>
          <cell r="M3083" t="str">
            <v>ENFERMEDAD GENERAL</v>
          </cell>
          <cell r="N3083">
            <v>9240552</v>
          </cell>
          <cell r="O3083" t="str">
            <v>SALUD TOTAL E.P.S.</v>
          </cell>
        </row>
        <row r="3084">
          <cell r="C3084">
            <v>15679236</v>
          </cell>
          <cell r="D3084" t="str">
            <v>GUZMAN FONTALVO RAFAEL GUSTAVO</v>
          </cell>
          <cell r="E3084" t="str">
            <v>OPERADOR DE PADRÓN</v>
          </cell>
          <cell r="L3084" t="str">
            <v>X</v>
          </cell>
          <cell r="M3084" t="str">
            <v>AISLAMIENTO PREVENTIVO</v>
          </cell>
          <cell r="N3084" t="str">
            <v>NT</v>
          </cell>
          <cell r="O3084" t="str">
            <v>SALUD TOTAL E.P.S.</v>
          </cell>
        </row>
        <row r="3085">
          <cell r="C3085">
            <v>15679236</v>
          </cell>
          <cell r="D3085" t="str">
            <v>GUZMAN FONTALVO RAFAEL GUSTAVO</v>
          </cell>
          <cell r="E3085" t="str">
            <v>OPERADOR DE PADRÓN</v>
          </cell>
          <cell r="G3085" t="str">
            <v>X</v>
          </cell>
          <cell r="M3085" t="str">
            <v>ENFERMEDAD GENERAL</v>
          </cell>
          <cell r="N3085" t="str">
            <v>NT</v>
          </cell>
          <cell r="O3085" t="str">
            <v>SALUD TOTAL E.P.S.</v>
          </cell>
        </row>
        <row r="3086">
          <cell r="C3086">
            <v>7959129</v>
          </cell>
          <cell r="D3086" t="str">
            <v>GUTIERREZ CASTILLA JORGE LUIS</v>
          </cell>
          <cell r="E3086" t="str">
            <v>OPERADOR DE PADRÓN</v>
          </cell>
          <cell r="G3086" t="str">
            <v>X</v>
          </cell>
          <cell r="M3086" t="str">
            <v>ENFERMEDAD GENERAL</v>
          </cell>
          <cell r="N3086">
            <v>4901637</v>
          </cell>
          <cell r="O3086" t="str">
            <v>SALUD TOTAL E.P.S.</v>
          </cell>
        </row>
        <row r="3087">
          <cell r="C3087">
            <v>7959129</v>
          </cell>
          <cell r="D3087" t="str">
            <v>GUTIERREZ CASTILLA JORGE LUIS</v>
          </cell>
          <cell r="E3087" t="str">
            <v>OPERADOR DE PADRÓN</v>
          </cell>
          <cell r="G3087" t="str">
            <v>X</v>
          </cell>
          <cell r="M3087" t="str">
            <v>ENFERMEDAD GENERAL</v>
          </cell>
          <cell r="N3087" t="str">
            <v>NT</v>
          </cell>
          <cell r="O3087" t="str">
            <v>SALUD TOTAL E.P.S.</v>
          </cell>
        </row>
        <row r="3088">
          <cell r="C3088">
            <v>7959129</v>
          </cell>
          <cell r="D3088" t="str">
            <v>GUTIERREZ CASTILLA JORGE LUIS</v>
          </cell>
          <cell r="E3088" t="str">
            <v>OPERADOR DE PADRÓN</v>
          </cell>
          <cell r="G3088" t="str">
            <v>X</v>
          </cell>
          <cell r="M3088" t="str">
            <v>ENFERMEDAD GENERAL</v>
          </cell>
          <cell r="N3088">
            <v>66137187</v>
          </cell>
          <cell r="O3088" t="str">
            <v>SALUD TOTAL E.P.S.</v>
          </cell>
        </row>
        <row r="3089">
          <cell r="C3089">
            <v>7959129</v>
          </cell>
          <cell r="D3089" t="str">
            <v>GUTIERREZ CASTILLA JORGE LUIS</v>
          </cell>
          <cell r="E3089" t="str">
            <v>OPERADOR DE PADRÓN</v>
          </cell>
          <cell r="G3089" t="str">
            <v>X</v>
          </cell>
          <cell r="M3089" t="str">
            <v>ENFERMEDAD GENERAL</v>
          </cell>
          <cell r="N3089" t="str">
            <v>NT</v>
          </cell>
          <cell r="O3089" t="str">
            <v>SALUD TOTAL E.P.S.</v>
          </cell>
        </row>
        <row r="3090">
          <cell r="C3090">
            <v>7959129</v>
          </cell>
          <cell r="D3090" t="str">
            <v>GUTIERREZ CASTILLA JORGE LUIS</v>
          </cell>
          <cell r="E3090" t="str">
            <v>OPERADOR DE PADRÓN</v>
          </cell>
          <cell r="G3090" t="str">
            <v>X</v>
          </cell>
          <cell r="M3090" t="str">
            <v>ENFERMEDAD GENERAL</v>
          </cell>
          <cell r="N3090">
            <v>12349785</v>
          </cell>
          <cell r="O3090" t="str">
            <v>SALUD TOTAL E.P.S.</v>
          </cell>
        </row>
        <row r="3091">
          <cell r="C3091">
            <v>7959129</v>
          </cell>
          <cell r="D3091" t="str">
            <v>GUTIERREZ CASTILLA JORGE LUIS</v>
          </cell>
          <cell r="E3091" t="str">
            <v>OPERADOR DE PADRÓN</v>
          </cell>
          <cell r="G3091" t="str">
            <v>X</v>
          </cell>
          <cell r="M3091" t="str">
            <v>ENFERMEDAD GENERAL</v>
          </cell>
          <cell r="N3091">
            <v>143055365</v>
          </cell>
          <cell r="O3091" t="str">
            <v>SALUD TOTAL E.P.S.</v>
          </cell>
        </row>
        <row r="3092">
          <cell r="C3092">
            <v>73198973</v>
          </cell>
          <cell r="D3092" t="str">
            <v>GUERRERO MARTINEZ JORGE LUIS</v>
          </cell>
          <cell r="E3092" t="str">
            <v>OPERADOR DE PADRÓN</v>
          </cell>
          <cell r="G3092" t="str">
            <v>X</v>
          </cell>
          <cell r="M3092" t="str">
            <v>ENFERMEDAD GENERAL</v>
          </cell>
          <cell r="N3092" t="str">
            <v>NT</v>
          </cell>
          <cell r="O3092" t="str">
            <v>EPS MUTUAL SER</v>
          </cell>
        </row>
        <row r="3093">
          <cell r="C3093">
            <v>1047387638</v>
          </cell>
          <cell r="D3093" t="str">
            <v>GUERRERO LOPEZ JOHNNY</v>
          </cell>
          <cell r="E3093" t="str">
            <v>OPERADOR DE PADRÓN</v>
          </cell>
          <cell r="G3093" t="str">
            <v>X</v>
          </cell>
          <cell r="M3093" t="str">
            <v>ENFERMEDAD GENERAL</v>
          </cell>
          <cell r="N3093">
            <v>182242530</v>
          </cell>
          <cell r="O3093" t="str">
            <v>SALUD TOTAL E.P.S.</v>
          </cell>
        </row>
        <row r="3094">
          <cell r="C3094">
            <v>1047387638</v>
          </cell>
          <cell r="D3094" t="str">
            <v>GUERRERO LOPEZ JOHNNY</v>
          </cell>
          <cell r="E3094" t="str">
            <v>OPERADOR DE PADRÓN</v>
          </cell>
          <cell r="G3094" t="str">
            <v>X</v>
          </cell>
          <cell r="M3094" t="str">
            <v>ENFERMEDAD GENERAL</v>
          </cell>
          <cell r="N3094">
            <v>171822294</v>
          </cell>
          <cell r="O3094" t="str">
            <v>SALUD TOTAL E.P.S.</v>
          </cell>
        </row>
        <row r="3095">
          <cell r="C3095">
            <v>1047387638</v>
          </cell>
          <cell r="D3095" t="str">
            <v>GUERRERO LOPEZ JOHNNY</v>
          </cell>
          <cell r="E3095" t="str">
            <v>OPERADOR DE PADRÓN</v>
          </cell>
          <cell r="G3095" t="str">
            <v>X</v>
          </cell>
          <cell r="M3095" t="str">
            <v>ENFERMEDAD GENERAL</v>
          </cell>
          <cell r="N3095">
            <v>176659938</v>
          </cell>
          <cell r="O3095" t="str">
            <v>SALUD TOTAL E.P.S.</v>
          </cell>
        </row>
        <row r="3096">
          <cell r="C3096">
            <v>1047387638</v>
          </cell>
          <cell r="D3096" t="str">
            <v>GUERRERO LOPEZ JOHNNY</v>
          </cell>
          <cell r="E3096" t="str">
            <v>OPERADOR DE PADRÓN</v>
          </cell>
          <cell r="G3096" t="str">
            <v>X</v>
          </cell>
          <cell r="M3096" t="str">
            <v>ENFERMEDAD GENERAL</v>
          </cell>
          <cell r="N3096">
            <v>177506914</v>
          </cell>
          <cell r="O3096" t="str">
            <v>SALUD TOTAL E.P.S.</v>
          </cell>
        </row>
        <row r="3097">
          <cell r="C3097">
            <v>1047387638</v>
          </cell>
          <cell r="D3097" t="str">
            <v>GUERRERO LOPEZ JOHNNY</v>
          </cell>
          <cell r="E3097" t="str">
            <v>OPERADOR DE PADRÓN</v>
          </cell>
          <cell r="G3097" t="str">
            <v>X</v>
          </cell>
          <cell r="M3097" t="str">
            <v>ENFERMEDAD GENERAL</v>
          </cell>
          <cell r="N3097">
            <v>4671437</v>
          </cell>
          <cell r="O3097" t="str">
            <v>SALUD TOTAL E.P.S.</v>
          </cell>
        </row>
        <row r="3098">
          <cell r="C3098">
            <v>1047387638</v>
          </cell>
          <cell r="D3098" t="str">
            <v>GUERRERO LOPEZ JOHNNY</v>
          </cell>
          <cell r="E3098" t="str">
            <v>OPERADOR DE PADRÓN</v>
          </cell>
          <cell r="G3098" t="str">
            <v>X</v>
          </cell>
          <cell r="M3098" t="str">
            <v>ENFERMEDAD GENERAL</v>
          </cell>
          <cell r="N3098">
            <v>9222097</v>
          </cell>
          <cell r="O3098" t="str">
            <v>SALUD TOTAL E.P.S.</v>
          </cell>
        </row>
        <row r="3099">
          <cell r="C3099">
            <v>1047387638</v>
          </cell>
          <cell r="D3099" t="str">
            <v>GUERRERO LOPEZ JOHNNY</v>
          </cell>
          <cell r="E3099" t="str">
            <v>OPERADOR DE PADRÓN</v>
          </cell>
          <cell r="G3099" t="str">
            <v>X</v>
          </cell>
          <cell r="M3099" t="str">
            <v>ENFERMEDAD GENERAL</v>
          </cell>
          <cell r="N3099">
            <v>2210578</v>
          </cell>
          <cell r="O3099" t="str">
            <v>SALUD TOTAL E.P.S.</v>
          </cell>
        </row>
        <row r="3100">
          <cell r="C3100">
            <v>1047387638</v>
          </cell>
          <cell r="D3100" t="str">
            <v>GUERRERO LOPEZ JOHNNY</v>
          </cell>
          <cell r="E3100" t="str">
            <v>OPERADOR DE PADRÓN</v>
          </cell>
          <cell r="G3100" t="str">
            <v>X</v>
          </cell>
          <cell r="M3100" t="str">
            <v>ENFERMEDAD GENERAL</v>
          </cell>
          <cell r="N3100" t="str">
            <v>NT</v>
          </cell>
          <cell r="O3100" t="str">
            <v>SALUD TOTAL E.P.S.</v>
          </cell>
        </row>
        <row r="3101">
          <cell r="C3101">
            <v>1047387638</v>
          </cell>
          <cell r="D3101" t="str">
            <v>GUERRERO LOPEZ JOHNNY</v>
          </cell>
          <cell r="E3101" t="str">
            <v>OPERADOR DE PADRÓN</v>
          </cell>
          <cell r="G3101" t="str">
            <v>X</v>
          </cell>
          <cell r="M3101" t="str">
            <v>ENFERMEDAD GENERAL</v>
          </cell>
          <cell r="N3101">
            <v>3186461</v>
          </cell>
          <cell r="O3101" t="str">
            <v>SALUD TOTAL E.P.S.</v>
          </cell>
        </row>
        <row r="3102">
          <cell r="C3102">
            <v>1047387638</v>
          </cell>
          <cell r="D3102" t="str">
            <v>GUERRERO LOPEZ JOHNNY</v>
          </cell>
          <cell r="E3102" t="str">
            <v>OPERADOR DE PADRÓN</v>
          </cell>
          <cell r="G3102" t="str">
            <v>X</v>
          </cell>
          <cell r="M3102" t="str">
            <v>ENFERMEDAD GENERAL</v>
          </cell>
          <cell r="N3102">
            <v>4618768</v>
          </cell>
          <cell r="O3102" t="str">
            <v>SALUD TOTAL E.P.S.</v>
          </cell>
        </row>
        <row r="3103">
          <cell r="C3103">
            <v>1047387638</v>
          </cell>
          <cell r="D3103" t="str">
            <v>GUERRERO LOPEZ JOHNNY</v>
          </cell>
          <cell r="E3103" t="str">
            <v>OPERADOR DE PADRÓN</v>
          </cell>
          <cell r="L3103" t="str">
            <v>X</v>
          </cell>
          <cell r="M3103" t="str">
            <v>AISLAMIENTO PREVENTIVO</v>
          </cell>
          <cell r="N3103" t="str">
            <v>NT</v>
          </cell>
          <cell r="O3103" t="str">
            <v>SALUD TOTAL E.P.S.</v>
          </cell>
        </row>
        <row r="3104">
          <cell r="C3104">
            <v>1047387638</v>
          </cell>
          <cell r="D3104" t="str">
            <v>GUERRERO LOPEZ JOHNNY</v>
          </cell>
          <cell r="E3104" t="str">
            <v>OPERADOR DE PADRÓN</v>
          </cell>
          <cell r="G3104" t="str">
            <v>X</v>
          </cell>
          <cell r="M3104" t="str">
            <v>ENFERMEDAD GENERAL</v>
          </cell>
          <cell r="N3104">
            <v>92944384</v>
          </cell>
          <cell r="O3104" t="str">
            <v>SALUD TOTAL E.P.S.</v>
          </cell>
        </row>
        <row r="3105">
          <cell r="C3105">
            <v>1047387638</v>
          </cell>
          <cell r="D3105" t="str">
            <v>GUERRERO LOPEZ JOHNNY</v>
          </cell>
          <cell r="E3105" t="str">
            <v>OPERADOR DE PADRÓN</v>
          </cell>
          <cell r="G3105" t="str">
            <v>X</v>
          </cell>
          <cell r="M3105" t="str">
            <v>ENFERMEDAD GENERAL</v>
          </cell>
          <cell r="N3105">
            <v>70548688</v>
          </cell>
          <cell r="O3105" t="str">
            <v>SALUD TOTAL E.P.S.</v>
          </cell>
        </row>
        <row r="3106">
          <cell r="C3106">
            <v>1047387638</v>
          </cell>
          <cell r="D3106" t="str">
            <v>GUERRERO LOPEZ JOHNNY</v>
          </cell>
          <cell r="E3106" t="str">
            <v>OPERADOR DE PADRÓN</v>
          </cell>
          <cell r="G3106" t="str">
            <v>X</v>
          </cell>
          <cell r="M3106" t="str">
            <v>ENFERMEDAD GENERAL</v>
          </cell>
          <cell r="N3106">
            <v>79894988</v>
          </cell>
          <cell r="O3106" t="str">
            <v>SALUD TOTAL E.P.S.</v>
          </cell>
        </row>
        <row r="3107">
          <cell r="C3107">
            <v>1047387638</v>
          </cell>
          <cell r="D3107" t="str">
            <v>GUERRERO LOPEZ JOHNNY</v>
          </cell>
          <cell r="E3107" t="str">
            <v>OPERADOR DE PADRÓN</v>
          </cell>
          <cell r="G3107" t="str">
            <v>X</v>
          </cell>
          <cell r="M3107" t="str">
            <v>ENFERMEDAD GENERAL</v>
          </cell>
          <cell r="N3107">
            <v>10395604</v>
          </cell>
          <cell r="O3107" t="str">
            <v>SALUD TOTAL E.P.S.</v>
          </cell>
        </row>
        <row r="3108">
          <cell r="C3108">
            <v>1047387638</v>
          </cell>
          <cell r="D3108" t="str">
            <v>GUERRERO LOPEZ JOHNNY</v>
          </cell>
          <cell r="E3108" t="str">
            <v>OPERADOR DE PADRÓN</v>
          </cell>
          <cell r="F3108" t="str">
            <v>X</v>
          </cell>
          <cell r="M3108" t="str">
            <v>ACCIDENTE DE TRABAJO</v>
          </cell>
          <cell r="N3108" t="str">
            <v>NT</v>
          </cell>
          <cell r="O3108" t="str">
            <v>ARL SURA</v>
          </cell>
        </row>
        <row r="3109">
          <cell r="C3109">
            <v>1047387638</v>
          </cell>
          <cell r="D3109" t="str">
            <v>GUERRERO LOPEZ JOHNNY</v>
          </cell>
          <cell r="E3109" t="str">
            <v>OPERADOR DE PADRÓN</v>
          </cell>
          <cell r="F3109" t="str">
            <v>X</v>
          </cell>
          <cell r="M3109" t="str">
            <v>ACCIDENTE DE TRABAJO</v>
          </cell>
          <cell r="N3109">
            <v>95514492</v>
          </cell>
          <cell r="O3109" t="str">
            <v>ARL SURA</v>
          </cell>
        </row>
        <row r="3110">
          <cell r="C3110">
            <v>1047387638</v>
          </cell>
          <cell r="D3110" t="str">
            <v>GUERRERO LOPEZ JOHNNY</v>
          </cell>
          <cell r="E3110" t="str">
            <v>OPERADOR DE PADRÓN</v>
          </cell>
          <cell r="G3110" t="str">
            <v>X</v>
          </cell>
          <cell r="M3110" t="str">
            <v>ENFERMEDAD GENERAL</v>
          </cell>
          <cell r="N3110">
            <v>89334984</v>
          </cell>
          <cell r="O3110" t="str">
            <v>SALUD TOTAL E.P.S.</v>
          </cell>
        </row>
        <row r="3111">
          <cell r="C3111">
            <v>1047387638</v>
          </cell>
          <cell r="D3111" t="str">
            <v>GUERRERO LOPEZ JOHNNY</v>
          </cell>
          <cell r="E3111" t="str">
            <v>OPERADOR DE PADRÓN</v>
          </cell>
          <cell r="G3111" t="str">
            <v>X</v>
          </cell>
          <cell r="M3111" t="str">
            <v>ENFERMEDAD GENERAL</v>
          </cell>
          <cell r="N3111">
            <v>116163164</v>
          </cell>
          <cell r="O3111" t="str">
            <v>SALUD TOTAL E.P.S.</v>
          </cell>
        </row>
        <row r="3112">
          <cell r="C3112">
            <v>1047387638</v>
          </cell>
          <cell r="D3112" t="str">
            <v>GUERRERO LOPEZ JOHNNY</v>
          </cell>
          <cell r="E3112" t="str">
            <v>OPERADOR DE PADRÓN</v>
          </cell>
          <cell r="G3112" t="str">
            <v>X</v>
          </cell>
          <cell r="M3112" t="str">
            <v>ENFERMEDAD GENERAL</v>
          </cell>
          <cell r="N3112">
            <v>16081793</v>
          </cell>
          <cell r="O3112" t="str">
            <v>SALUD TOTAL E.P.S.</v>
          </cell>
        </row>
        <row r="3113">
          <cell r="C3113">
            <v>1047387638</v>
          </cell>
          <cell r="D3113" t="str">
            <v>GUERRERO LOPEZ JOHNNY</v>
          </cell>
          <cell r="E3113" t="str">
            <v>OPERADOR DE PADRÓN</v>
          </cell>
          <cell r="G3113" t="str">
            <v>X</v>
          </cell>
          <cell r="M3113" t="str">
            <v>ENFERMEDAD GENERAL</v>
          </cell>
          <cell r="N3113" t="str">
            <v>NT</v>
          </cell>
          <cell r="O3113" t="str">
            <v>SALUD TOTAL E.P.S.</v>
          </cell>
        </row>
        <row r="3114">
          <cell r="C3114">
            <v>1047387638</v>
          </cell>
          <cell r="D3114" t="str">
            <v>GUERRERO LOPEZ JOHNNY</v>
          </cell>
          <cell r="E3114" t="str">
            <v>OPERADOR DE PADRÓN</v>
          </cell>
          <cell r="G3114" t="str">
            <v>X</v>
          </cell>
          <cell r="M3114" t="str">
            <v>ENFERMEDAD GENERAL</v>
          </cell>
          <cell r="N3114">
            <v>16332768</v>
          </cell>
          <cell r="O3114" t="str">
            <v>SALUD TOTAL E.P.S.</v>
          </cell>
        </row>
        <row r="3115">
          <cell r="C3115">
            <v>1047387638</v>
          </cell>
          <cell r="D3115" t="str">
            <v>GUERRERO LOPEZ JOHNNY</v>
          </cell>
          <cell r="E3115" t="str">
            <v>OPERADOR DE PADRÓN</v>
          </cell>
          <cell r="G3115" t="str">
            <v>X</v>
          </cell>
          <cell r="M3115" t="str">
            <v>ENFERMEDAD GENERAL</v>
          </cell>
          <cell r="N3115" t="str">
            <v>NT</v>
          </cell>
          <cell r="O3115" t="str">
            <v>SALUD TOTAL E.P.S.</v>
          </cell>
        </row>
        <row r="3116">
          <cell r="C3116">
            <v>1047387638</v>
          </cell>
          <cell r="D3116" t="str">
            <v>GUERRERO LOPEZ JOHNNY</v>
          </cell>
          <cell r="E3116" t="str">
            <v>OPERADOR DE PADRÓN</v>
          </cell>
          <cell r="G3116" t="str">
            <v>X</v>
          </cell>
          <cell r="M3116" t="str">
            <v>ENFERMEDAD GENERAL</v>
          </cell>
          <cell r="N3116">
            <v>166776249</v>
          </cell>
          <cell r="O3116" t="str">
            <v>SALUD TOTAL E.P.S.</v>
          </cell>
        </row>
        <row r="3117">
          <cell r="C3117">
            <v>73195999</v>
          </cell>
          <cell r="D3117" t="str">
            <v>GUERRERO LOPEZ HENRY</v>
          </cell>
          <cell r="E3117" t="str">
            <v>OPERADOR DE PADRÓN</v>
          </cell>
          <cell r="G3117" t="str">
            <v>X</v>
          </cell>
          <cell r="M3117" t="str">
            <v>ENFERMEDAD GENERAL</v>
          </cell>
          <cell r="N3117" t="str">
            <v>NT</v>
          </cell>
          <cell r="O3117" t="str">
            <v>SALUD TOTAL E.P.S.</v>
          </cell>
        </row>
        <row r="3118">
          <cell r="C3118">
            <v>73195999</v>
          </cell>
          <cell r="D3118" t="str">
            <v>GUERRERO LOPEZ HENRY</v>
          </cell>
          <cell r="E3118" t="str">
            <v>OPERADOR DE PADRÓN</v>
          </cell>
          <cell r="L3118" t="str">
            <v>X</v>
          </cell>
          <cell r="M3118" t="str">
            <v>AISLAMIENTO PREVENTIVO</v>
          </cell>
          <cell r="N3118" t="str">
            <v>NT</v>
          </cell>
          <cell r="O3118" t="str">
            <v>SALUD TOTAL E.P.S.</v>
          </cell>
        </row>
        <row r="3119">
          <cell r="C3119">
            <v>73195999</v>
          </cell>
          <cell r="D3119" t="str">
            <v>GUERRERO LOPEZ HENRY</v>
          </cell>
          <cell r="E3119" t="str">
            <v>OPERADOR DE PADRÓN</v>
          </cell>
          <cell r="G3119" t="str">
            <v>X</v>
          </cell>
          <cell r="M3119" t="str">
            <v>ENFERMEDAD GENERAL</v>
          </cell>
          <cell r="N3119">
            <v>6334494</v>
          </cell>
          <cell r="O3119" t="str">
            <v>SANITAS E.P.S</v>
          </cell>
        </row>
        <row r="3120">
          <cell r="C3120">
            <v>73195999</v>
          </cell>
          <cell r="D3120" t="str">
            <v>GUERRERO LOPEZ HENRY</v>
          </cell>
          <cell r="E3120" t="str">
            <v>OPERADOR DE PADRÓN</v>
          </cell>
          <cell r="G3120" t="str">
            <v>X</v>
          </cell>
          <cell r="M3120" t="str">
            <v>ENFERMEDAD GENERAL</v>
          </cell>
          <cell r="N3120" t="str">
            <v>NT</v>
          </cell>
          <cell r="O3120" t="str">
            <v>SANITAS E.P.S</v>
          </cell>
        </row>
        <row r="3121">
          <cell r="C3121">
            <v>73195999</v>
          </cell>
          <cell r="D3121" t="str">
            <v>GUERRERO LOPEZ HENRY</v>
          </cell>
          <cell r="E3121" t="str">
            <v>OPERADOR DE PADRÓN</v>
          </cell>
          <cell r="G3121" t="str">
            <v>X</v>
          </cell>
          <cell r="M3121" t="str">
            <v>ENFERMEDAD GENERAL</v>
          </cell>
          <cell r="N3121" t="str">
            <v>NT</v>
          </cell>
          <cell r="O3121" t="str">
            <v>SANITAS E.P.S</v>
          </cell>
        </row>
        <row r="3122">
          <cell r="C3122">
            <v>73195999</v>
          </cell>
          <cell r="D3122" t="str">
            <v>GUERRERO LOPEZ HENRY</v>
          </cell>
          <cell r="E3122" t="str">
            <v>OPERADOR DE PADRÓN</v>
          </cell>
          <cell r="G3122" t="str">
            <v>X</v>
          </cell>
          <cell r="M3122" t="str">
            <v>ENFERMEDAD GENERAL</v>
          </cell>
          <cell r="N3122" t="str">
            <v>NT</v>
          </cell>
          <cell r="O3122" t="str">
            <v>SANITAS E.P.S</v>
          </cell>
        </row>
        <row r="3123">
          <cell r="C3123">
            <v>73195999</v>
          </cell>
          <cell r="D3123" t="str">
            <v>GUERRERO LOPEZ HENRY</v>
          </cell>
          <cell r="E3123" t="str">
            <v>OPERADOR DE PADRÓN</v>
          </cell>
          <cell r="G3123" t="str">
            <v>X</v>
          </cell>
          <cell r="M3123" t="str">
            <v>ENFERMEDAD GENERAL</v>
          </cell>
          <cell r="N3123" t="str">
            <v>NT</v>
          </cell>
          <cell r="O3123" t="str">
            <v>SANITAS E.P.S</v>
          </cell>
        </row>
        <row r="3124">
          <cell r="C3124">
            <v>73195999</v>
          </cell>
          <cell r="D3124" t="str">
            <v>GUERRERO LOPEZ HENRY</v>
          </cell>
          <cell r="E3124" t="str">
            <v>OPERADOR DE PADRÓN</v>
          </cell>
          <cell r="G3124" t="str">
            <v>X</v>
          </cell>
          <cell r="M3124" t="str">
            <v>ENFERMEDAD GENERAL</v>
          </cell>
          <cell r="N3124">
            <v>7171197</v>
          </cell>
          <cell r="O3124" t="str">
            <v>SANITAS E.P.S</v>
          </cell>
        </row>
        <row r="3125">
          <cell r="C3125">
            <v>73195999</v>
          </cell>
          <cell r="D3125" t="str">
            <v>GUERRERO LOPEZ HENRY</v>
          </cell>
          <cell r="E3125" t="str">
            <v>OPERADOR DE PADRÓN</v>
          </cell>
          <cell r="G3125" t="str">
            <v>X</v>
          </cell>
          <cell r="M3125" t="str">
            <v>ENFERMEDAD GENERAL</v>
          </cell>
          <cell r="N3125">
            <v>7341653</v>
          </cell>
          <cell r="O3125" t="str">
            <v>SANITAS E.P.S</v>
          </cell>
        </row>
        <row r="3126">
          <cell r="C3126">
            <v>73195999</v>
          </cell>
          <cell r="D3126" t="str">
            <v>GUERRERO LOPEZ HENRY</v>
          </cell>
          <cell r="E3126" t="str">
            <v>OPERADOR DE PADRÓN</v>
          </cell>
          <cell r="G3126" t="str">
            <v>X</v>
          </cell>
          <cell r="M3126" t="str">
            <v>ENFERMEDAD GENERAL</v>
          </cell>
          <cell r="N3126">
            <v>8000205</v>
          </cell>
          <cell r="O3126" t="str">
            <v>SANITAS E.P.S</v>
          </cell>
        </row>
        <row r="3127">
          <cell r="C3127">
            <v>73195999</v>
          </cell>
          <cell r="D3127" t="str">
            <v>GUERRERO LOPEZ HENRY</v>
          </cell>
          <cell r="E3127" t="str">
            <v>OPERADOR DE PADRÓN</v>
          </cell>
          <cell r="G3127" t="str">
            <v>X</v>
          </cell>
          <cell r="M3127" t="str">
            <v>ENFERMEDAD GENERAL</v>
          </cell>
          <cell r="N3127">
            <v>3008853</v>
          </cell>
          <cell r="O3127" t="str">
            <v>SANITAS E.P.S</v>
          </cell>
        </row>
        <row r="3128">
          <cell r="C3128">
            <v>73195999</v>
          </cell>
          <cell r="D3128" t="str">
            <v>GUERRERO LOPEZ HENRY</v>
          </cell>
          <cell r="E3128" t="str">
            <v>OPERADOR DE PADRÓN</v>
          </cell>
          <cell r="G3128" t="str">
            <v>X</v>
          </cell>
          <cell r="M3128" t="str">
            <v>ENFERMEDAD GENERAL</v>
          </cell>
          <cell r="N3128" t="str">
            <v>NT</v>
          </cell>
          <cell r="O3128" t="str">
            <v>SANITAS E.P.S</v>
          </cell>
        </row>
        <row r="3129">
          <cell r="C3129">
            <v>73195999</v>
          </cell>
          <cell r="D3129" t="str">
            <v>GUERRERO LOPEZ HENRY</v>
          </cell>
          <cell r="E3129" t="str">
            <v>OPERADOR DE PADRÓN</v>
          </cell>
          <cell r="G3129" t="str">
            <v>X</v>
          </cell>
          <cell r="M3129" t="str">
            <v>ENFERMEDAD GENERAL</v>
          </cell>
          <cell r="N3129">
            <v>8843340</v>
          </cell>
          <cell r="O3129" t="str">
            <v>SANITAS E.P.S</v>
          </cell>
        </row>
        <row r="3130">
          <cell r="C3130">
            <v>73195999</v>
          </cell>
          <cell r="D3130" t="str">
            <v>GUERRERO LOPEZ HENRY</v>
          </cell>
          <cell r="E3130" t="str">
            <v>OPERADOR DE PADRÓN</v>
          </cell>
          <cell r="G3130" t="str">
            <v>x</v>
          </cell>
          <cell r="M3130" t="str">
            <v>ENFERMEDAD GENERAL</v>
          </cell>
          <cell r="N3130" t="str">
            <v>NT</v>
          </cell>
          <cell r="O3130" t="str">
            <v>SANITAS E.P.S</v>
          </cell>
        </row>
        <row r="3131">
          <cell r="C3131">
            <v>73195999</v>
          </cell>
          <cell r="D3131" t="str">
            <v>GUERRERO LOPEZ HENRY</v>
          </cell>
          <cell r="E3131" t="str">
            <v>OPERADOR DE PADRÓN</v>
          </cell>
          <cell r="G3131" t="str">
            <v>X</v>
          </cell>
          <cell r="M3131" t="str">
            <v>ENFERMEDAD GENERAL</v>
          </cell>
          <cell r="N3131" t="str">
            <v>NT</v>
          </cell>
          <cell r="O3131" t="str">
            <v>SANITAS E.P.S</v>
          </cell>
        </row>
        <row r="3132">
          <cell r="C3132">
            <v>73195999</v>
          </cell>
          <cell r="D3132" t="str">
            <v>GUERRERO LOPEZ HENRY</v>
          </cell>
          <cell r="E3132" t="str">
            <v>OPERADOR DE PADRÓN</v>
          </cell>
          <cell r="G3132" t="str">
            <v>X</v>
          </cell>
          <cell r="M3132" t="str">
            <v>ENFERMEDAD GENERAL</v>
          </cell>
          <cell r="N3132" t="str">
            <v>NT</v>
          </cell>
          <cell r="O3132" t="str">
            <v>SANITAS E.P.S</v>
          </cell>
        </row>
        <row r="3133">
          <cell r="C3133">
            <v>73195999</v>
          </cell>
          <cell r="D3133" t="str">
            <v>GUERRERO LOPEZ HENRY</v>
          </cell>
          <cell r="E3133" t="str">
            <v>OPERADOR DE PADRÓN</v>
          </cell>
          <cell r="G3133" t="str">
            <v>x</v>
          </cell>
          <cell r="M3133" t="str">
            <v>ENFERMEDAD GENERAL</v>
          </cell>
          <cell r="N3133" t="str">
            <v>NT</v>
          </cell>
          <cell r="O3133" t="str">
            <v>SANITAS E.P.S</v>
          </cell>
        </row>
        <row r="3134">
          <cell r="C3134">
            <v>73195999</v>
          </cell>
          <cell r="D3134" t="str">
            <v>GUERRERO LOPEZ HENRY</v>
          </cell>
          <cell r="E3134" t="str">
            <v>OPERADOR DE PADRÓN</v>
          </cell>
          <cell r="G3134" t="str">
            <v>X</v>
          </cell>
          <cell r="M3134" t="str">
            <v>ENFERMEDAD GENERAL</v>
          </cell>
          <cell r="N3134">
            <v>81936</v>
          </cell>
          <cell r="O3134" t="str">
            <v>SANITAS E.P.S</v>
          </cell>
        </row>
        <row r="3135">
          <cell r="C3135">
            <v>73006489</v>
          </cell>
          <cell r="D3135" t="str">
            <v>GUERRERO JULIO MARCOS JOSE</v>
          </cell>
          <cell r="E3135" t="str">
            <v>OPERADOR DE PADRÓN</v>
          </cell>
          <cell r="G3135" t="str">
            <v>X</v>
          </cell>
          <cell r="M3135" t="str">
            <v>ENFERMEDAD GENERAL</v>
          </cell>
          <cell r="N3135">
            <v>182416650</v>
          </cell>
          <cell r="O3135" t="str">
            <v>SALUD TOTAL E.P.S.</v>
          </cell>
        </row>
        <row r="3136">
          <cell r="C3136">
            <v>73006489</v>
          </cell>
          <cell r="D3136" t="str">
            <v>GUERRERO JULIO MARCOS JOSE</v>
          </cell>
          <cell r="E3136" t="str">
            <v>OPERADOR DE PADRÓN</v>
          </cell>
          <cell r="G3136" t="str">
            <v>X</v>
          </cell>
          <cell r="M3136" t="str">
            <v>ENFERMEDAD GENERAL</v>
          </cell>
          <cell r="N3136">
            <v>177456313</v>
          </cell>
          <cell r="O3136" t="str">
            <v>SALUD TOTAL E.P.S.</v>
          </cell>
        </row>
        <row r="3137">
          <cell r="C3137">
            <v>73006489</v>
          </cell>
          <cell r="D3137" t="str">
            <v>GUERRERO JULIO MARCOS JOSE</v>
          </cell>
          <cell r="E3137" t="str">
            <v>OPERADOR DE PADRÓN</v>
          </cell>
          <cell r="G3137" t="str">
            <v>X</v>
          </cell>
          <cell r="M3137" t="str">
            <v>ENFERMEDAD GENERAL</v>
          </cell>
          <cell r="N3137">
            <v>181442402</v>
          </cell>
          <cell r="O3137" t="str">
            <v>SALUD TOTAL E.P.S.</v>
          </cell>
        </row>
        <row r="3138">
          <cell r="C3138">
            <v>73006489</v>
          </cell>
          <cell r="D3138" t="str">
            <v>GUERRERO JULIO MARCOS JOSE</v>
          </cell>
          <cell r="E3138" t="str">
            <v>OPERADOR DE PADRÓN</v>
          </cell>
          <cell r="G3138" t="str">
            <v>X</v>
          </cell>
          <cell r="M3138" t="str">
            <v>ENFERMEDAD GENERAL</v>
          </cell>
          <cell r="N3138">
            <v>7499055</v>
          </cell>
          <cell r="O3138" t="str">
            <v>SALUD TOTAL E.P.S.</v>
          </cell>
        </row>
        <row r="3139">
          <cell r="C3139">
            <v>73006489</v>
          </cell>
          <cell r="D3139" t="str">
            <v>GUERRERO JULIO MARCOS JOSE</v>
          </cell>
          <cell r="E3139" t="str">
            <v>OPERADOR DE PADRÓN</v>
          </cell>
          <cell r="G3139" t="str">
            <v>X</v>
          </cell>
          <cell r="M3139" t="str">
            <v>ENFERMEDAD GENERAL</v>
          </cell>
          <cell r="N3139">
            <v>1810843</v>
          </cell>
          <cell r="O3139" t="str">
            <v>SALUD TOTAL E.P.S.</v>
          </cell>
        </row>
        <row r="3140">
          <cell r="C3140">
            <v>73006489</v>
          </cell>
          <cell r="D3140" t="str">
            <v>GUERRERO JULIO MARCOS JOSE</v>
          </cell>
          <cell r="E3140" t="str">
            <v>OPERADOR DE PADRÓN</v>
          </cell>
          <cell r="G3140" t="str">
            <v>X</v>
          </cell>
          <cell r="M3140" t="str">
            <v>ENFERMEDAD GENERAL</v>
          </cell>
          <cell r="N3140" t="str">
            <v>400P068</v>
          </cell>
          <cell r="O3140" t="str">
            <v>SALUD TOTAL E.P.S.</v>
          </cell>
        </row>
        <row r="3141">
          <cell r="C3141">
            <v>1049934822</v>
          </cell>
          <cell r="D3141" t="str">
            <v>GUARDO QUIJANO DILSON DE JESUS</v>
          </cell>
          <cell r="E3141" t="str">
            <v>OPERADOR DE BUSETÓN</v>
          </cell>
          <cell r="G3141" t="str">
            <v>X</v>
          </cell>
          <cell r="M3141" t="str">
            <v>ENFERMEDAD GENERAL</v>
          </cell>
          <cell r="N3141" t="str">
            <v>NT</v>
          </cell>
          <cell r="O3141" t="str">
            <v>EPS MUTUAL SER</v>
          </cell>
        </row>
        <row r="3142">
          <cell r="C3142">
            <v>1128053454</v>
          </cell>
          <cell r="D3142" t="str">
            <v>GUARDO POLO FRET ALBERTO</v>
          </cell>
          <cell r="E3142" t="str">
            <v>OPERADOR DE PADRÓN</v>
          </cell>
          <cell r="G3142" t="str">
            <v>X</v>
          </cell>
          <cell r="M3142" t="str">
            <v>ENFERMEDAD GENERAL</v>
          </cell>
          <cell r="N3142">
            <v>182342157</v>
          </cell>
          <cell r="O3142" t="str">
            <v>SALUD TOTAL E.P.S.</v>
          </cell>
        </row>
        <row r="3143">
          <cell r="C3143">
            <v>1128053454</v>
          </cell>
          <cell r="D3143" t="str">
            <v>GUARDO POLO FRET ALBERTO</v>
          </cell>
          <cell r="E3143" t="str">
            <v>OPERADOR DE PADRÓN</v>
          </cell>
          <cell r="G3143" t="str">
            <v>X</v>
          </cell>
          <cell r="M3143" t="str">
            <v>ENFERMEDAD GENERAL</v>
          </cell>
          <cell r="N3143">
            <v>182277090</v>
          </cell>
          <cell r="O3143" t="str">
            <v>SALUD TOTAL E.P.S.</v>
          </cell>
        </row>
        <row r="3144">
          <cell r="C3144">
            <v>1128053454</v>
          </cell>
          <cell r="D3144" t="str">
            <v>GUARDO POLO FRET ALBERTO</v>
          </cell>
          <cell r="E3144" t="str">
            <v>OPERADOR DE PADRÓN</v>
          </cell>
          <cell r="G3144" t="str">
            <v>X</v>
          </cell>
          <cell r="M3144" t="str">
            <v>ENFERMEDAD GENERAL</v>
          </cell>
          <cell r="N3144">
            <v>5063069</v>
          </cell>
          <cell r="O3144" t="str">
            <v>SALUD TOTAL E.P.S.</v>
          </cell>
        </row>
        <row r="3145">
          <cell r="C3145">
            <v>1128053454</v>
          </cell>
          <cell r="D3145" t="str">
            <v>GUARDO POLO FRET ALBERTO</v>
          </cell>
          <cell r="E3145" t="str">
            <v>OPERADOR DE PADRÓN</v>
          </cell>
          <cell r="L3145" t="str">
            <v>X</v>
          </cell>
          <cell r="M3145" t="str">
            <v>AISLAMIENTO PREVENTIVO</v>
          </cell>
          <cell r="N3145" t="str">
            <v>NT</v>
          </cell>
          <cell r="O3145" t="str">
            <v>SALUD TOTAL E.P.S.</v>
          </cell>
        </row>
        <row r="3146">
          <cell r="C3146">
            <v>1128053454</v>
          </cell>
          <cell r="D3146" t="str">
            <v>GUARDO POLO FRET ALBERTO</v>
          </cell>
          <cell r="E3146" t="str">
            <v>OPERADOR DE PADRÓN</v>
          </cell>
          <cell r="G3146" t="str">
            <v>X</v>
          </cell>
          <cell r="M3146" t="str">
            <v>ENFERMEDAD GENERAL</v>
          </cell>
          <cell r="N3146" t="str">
            <v>NT</v>
          </cell>
          <cell r="O3146" t="str">
            <v>SALUD TOTAL E.P.S.</v>
          </cell>
        </row>
        <row r="3147">
          <cell r="C3147">
            <v>1128053454</v>
          </cell>
          <cell r="D3147" t="str">
            <v>GUARDO POLO FRET ALBERTO</v>
          </cell>
          <cell r="E3147" t="str">
            <v>OPERADOR DE PADRÓN</v>
          </cell>
          <cell r="G3147" t="str">
            <v>X</v>
          </cell>
          <cell r="M3147" t="str">
            <v>ENFERMEDAD GENERAL</v>
          </cell>
          <cell r="N3147" t="str">
            <v>NT</v>
          </cell>
          <cell r="O3147" t="str">
            <v>SALUD TOTAL E.P.S.</v>
          </cell>
        </row>
        <row r="3148">
          <cell r="C3148">
            <v>1128053454</v>
          </cell>
          <cell r="D3148" t="str">
            <v>GUARDO POLO FRET ALBERTO</v>
          </cell>
          <cell r="E3148" t="str">
            <v>OPERADOR DE PADRÓN</v>
          </cell>
          <cell r="G3148" t="str">
            <v>X</v>
          </cell>
          <cell r="M3148" t="str">
            <v>ENFERMEDAD GENERAL</v>
          </cell>
          <cell r="N3148">
            <v>3189803</v>
          </cell>
          <cell r="O3148" t="str">
            <v>SALUD TOTAL E.P.S.</v>
          </cell>
        </row>
        <row r="3149">
          <cell r="C3149">
            <v>1128053454</v>
          </cell>
          <cell r="D3149" t="str">
            <v>GUARDO POLO FRET ALBERTO</v>
          </cell>
          <cell r="E3149" t="str">
            <v>OPERADOR DE PADRÓN</v>
          </cell>
          <cell r="G3149" t="str">
            <v>X</v>
          </cell>
          <cell r="M3149" t="str">
            <v>ENFERMEDAD GENERAL</v>
          </cell>
          <cell r="N3149" t="str">
            <v>NT</v>
          </cell>
          <cell r="O3149" t="str">
            <v>SALUD TOTAL E.P.S.</v>
          </cell>
        </row>
        <row r="3150">
          <cell r="C3150">
            <v>1128053454</v>
          </cell>
          <cell r="D3150" t="str">
            <v>GUARDO POLO FRET ALBERTO</v>
          </cell>
          <cell r="E3150" t="str">
            <v>OPERADOR DE PADRÓN</v>
          </cell>
          <cell r="L3150" t="str">
            <v>X</v>
          </cell>
          <cell r="M3150" t="str">
            <v>AISLAMIENTO PREVENTIVO</v>
          </cell>
          <cell r="N3150" t="str">
            <v>NT</v>
          </cell>
          <cell r="O3150" t="str">
            <v>SALUD TOTAL E.P.S.</v>
          </cell>
        </row>
        <row r="3151">
          <cell r="C3151">
            <v>1128053454</v>
          </cell>
          <cell r="D3151" t="str">
            <v>GUARDO POLO FRET ALBERTO</v>
          </cell>
          <cell r="E3151" t="str">
            <v>OPERADOR DE PADRÓN</v>
          </cell>
          <cell r="G3151" t="str">
            <v>X</v>
          </cell>
          <cell r="M3151" t="str">
            <v>ENFERMEDAD GENERAL</v>
          </cell>
          <cell r="N3151">
            <v>5463904</v>
          </cell>
          <cell r="O3151" t="str">
            <v>SALUD TOTAL E.P.S.</v>
          </cell>
        </row>
        <row r="3152">
          <cell r="C3152">
            <v>1128053454</v>
          </cell>
          <cell r="D3152" t="str">
            <v>GUARDO POLO FRET ALBERTO</v>
          </cell>
          <cell r="E3152" t="str">
            <v>OPERADOR DE PADRÓN</v>
          </cell>
          <cell r="F3152" t="str">
            <v>X</v>
          </cell>
          <cell r="M3152" t="str">
            <v>ACCIDENTE DE TRABAJO</v>
          </cell>
          <cell r="N3152">
            <v>113071</v>
          </cell>
          <cell r="O3152" t="str">
            <v>ARL SURA</v>
          </cell>
        </row>
        <row r="3153">
          <cell r="C3153">
            <v>1128053454</v>
          </cell>
          <cell r="D3153" t="str">
            <v>GUARDO POLO FRET ALBERTO</v>
          </cell>
          <cell r="E3153" t="str">
            <v>OPERADOR DE PADRÓN</v>
          </cell>
          <cell r="G3153" t="str">
            <v>X</v>
          </cell>
          <cell r="M3153" t="str">
            <v>ENFERMEDAD GENERAL</v>
          </cell>
          <cell r="N3153">
            <v>9220561</v>
          </cell>
          <cell r="O3153" t="str">
            <v>SALUD TOTAL E.P.S.</v>
          </cell>
        </row>
        <row r="3154">
          <cell r="C3154">
            <v>1128053454</v>
          </cell>
          <cell r="D3154" t="str">
            <v>GUARDO POLO FRET ALBERTO</v>
          </cell>
          <cell r="E3154" t="str">
            <v>OPERADOR DE PADRÓN</v>
          </cell>
          <cell r="G3154" t="str">
            <v>X</v>
          </cell>
          <cell r="M3154" t="str">
            <v>ENFERMEDAD GENERAL</v>
          </cell>
          <cell r="N3154">
            <v>82512618</v>
          </cell>
          <cell r="O3154" t="str">
            <v>SALUD TOTAL E.P.S.</v>
          </cell>
        </row>
        <row r="3155">
          <cell r="C3155">
            <v>1128053454</v>
          </cell>
          <cell r="D3155" t="str">
            <v>GUARDO POLO FRET ALBERTO</v>
          </cell>
          <cell r="E3155" t="str">
            <v>OPERADOR DE PADRÓN</v>
          </cell>
          <cell r="G3155" t="str">
            <v>X</v>
          </cell>
          <cell r="M3155" t="str">
            <v>ENFERMEDAD GENERAL</v>
          </cell>
          <cell r="N3155">
            <v>11664737</v>
          </cell>
          <cell r="O3155" t="str">
            <v>SALUD TOTAL E.P.S.</v>
          </cell>
        </row>
        <row r="3156">
          <cell r="C3156">
            <v>1128053454</v>
          </cell>
          <cell r="D3156" t="str">
            <v>GUARDO POLO FRET ALBERTO</v>
          </cell>
          <cell r="E3156" t="str">
            <v>OPERADOR DE PADRÓN</v>
          </cell>
          <cell r="G3156" t="str">
            <v>X</v>
          </cell>
          <cell r="M3156" t="str">
            <v>ENFERMEDAD GENERAL</v>
          </cell>
          <cell r="N3156">
            <v>13357887</v>
          </cell>
          <cell r="O3156" t="str">
            <v>SALUD TOTAL E.P.S.</v>
          </cell>
        </row>
        <row r="3157">
          <cell r="C3157">
            <v>1128053454</v>
          </cell>
          <cell r="D3157" t="str">
            <v>GUARDO POLO FRET ALBERTO</v>
          </cell>
          <cell r="E3157" t="str">
            <v>OPERADOR DE PADRÓN</v>
          </cell>
          <cell r="G3157" t="str">
            <v>X</v>
          </cell>
          <cell r="M3157" t="str">
            <v>ENFERMEDAD GENERAL</v>
          </cell>
          <cell r="N3157">
            <v>13270524</v>
          </cell>
          <cell r="O3157" t="str">
            <v>SALUD TOTAL E.P.S.</v>
          </cell>
        </row>
        <row r="3158">
          <cell r="C3158">
            <v>1128053454</v>
          </cell>
          <cell r="D3158" t="str">
            <v>GUARDO POLO FRET ALBERTO</v>
          </cell>
          <cell r="E3158" t="str">
            <v>OPERADOR DE PADRÓN</v>
          </cell>
          <cell r="G3158" t="str">
            <v>X</v>
          </cell>
          <cell r="M3158" t="str">
            <v>ENFERMEDAD GENERAL</v>
          </cell>
          <cell r="N3158">
            <v>14435672</v>
          </cell>
          <cell r="O3158" t="str">
            <v>SALUD TOTAL E.P.S.</v>
          </cell>
        </row>
        <row r="3159">
          <cell r="C3159">
            <v>1128053454</v>
          </cell>
          <cell r="D3159" t="str">
            <v>GUARDO POLO FRET ALBERTO</v>
          </cell>
          <cell r="E3159" t="str">
            <v>OPERADOR DE PADRÓN</v>
          </cell>
          <cell r="G3159" t="str">
            <v>X</v>
          </cell>
          <cell r="M3159" t="str">
            <v>ENFERMEDAD GENERAL</v>
          </cell>
          <cell r="N3159">
            <v>15203734</v>
          </cell>
          <cell r="O3159" t="str">
            <v>SALUD TOTAL E.P.S.</v>
          </cell>
        </row>
        <row r="3160">
          <cell r="C3160">
            <v>1128053454</v>
          </cell>
          <cell r="D3160" t="str">
            <v>GUARDO POLO FRET ALBERTO</v>
          </cell>
          <cell r="E3160" t="str">
            <v>OPERADOR DE PADRÓN</v>
          </cell>
          <cell r="G3160" t="str">
            <v>X</v>
          </cell>
          <cell r="M3160" t="str">
            <v>ENFERMEDAD GENERAL</v>
          </cell>
          <cell r="N3160">
            <v>16095363</v>
          </cell>
          <cell r="O3160" t="str">
            <v>SALUD TOTAL E.P.S.</v>
          </cell>
        </row>
        <row r="3161">
          <cell r="C3161">
            <v>1128053454</v>
          </cell>
          <cell r="D3161" t="str">
            <v>GUARDO POLO FRET ALBERTO</v>
          </cell>
          <cell r="E3161" t="str">
            <v>OPERADOR DE PADRÓN</v>
          </cell>
          <cell r="G3161" t="str">
            <v>X</v>
          </cell>
          <cell r="M3161" t="str">
            <v>ENFERMEDAD GENERAL</v>
          </cell>
          <cell r="N3161">
            <v>15927946</v>
          </cell>
          <cell r="O3161" t="str">
            <v>SALUD TOTAL E.P.S.</v>
          </cell>
        </row>
        <row r="3162">
          <cell r="C3162">
            <v>1128053454</v>
          </cell>
          <cell r="D3162" t="str">
            <v>GUARDO POLO FRET ALBERTO</v>
          </cell>
          <cell r="E3162" t="str">
            <v>OPERADOR DE PADRÓN</v>
          </cell>
          <cell r="G3162" t="str">
            <v>X</v>
          </cell>
          <cell r="M3162" t="str">
            <v>ENFERMEDAD GENERAL</v>
          </cell>
          <cell r="N3162">
            <v>193489</v>
          </cell>
          <cell r="O3162" t="str">
            <v>SALUD TOTAL E.P.S.</v>
          </cell>
        </row>
        <row r="3163">
          <cell r="C3163">
            <v>1128053454</v>
          </cell>
          <cell r="D3163" t="str">
            <v>GUARDO POLO FRET ALBERTO</v>
          </cell>
          <cell r="E3163" t="str">
            <v>OPERADOR DE PADRÓN</v>
          </cell>
          <cell r="G3163" t="str">
            <v>X</v>
          </cell>
          <cell r="M3163" t="str">
            <v>ENFERMEDAD GENERAL</v>
          </cell>
          <cell r="N3163">
            <v>143090734</v>
          </cell>
          <cell r="O3163" t="str">
            <v>SALUD TOTAL E.P.S.</v>
          </cell>
        </row>
        <row r="3164">
          <cell r="C3164">
            <v>1128053454</v>
          </cell>
          <cell r="D3164" t="str">
            <v>GUARDO POLO FRET ALBERTO</v>
          </cell>
          <cell r="E3164" t="str">
            <v>OPERADOR DE PADRÓN</v>
          </cell>
          <cell r="G3164" t="str">
            <v>X</v>
          </cell>
          <cell r="M3164" t="str">
            <v>ENFERMEDAD GENERAL</v>
          </cell>
          <cell r="N3164">
            <v>133024627</v>
          </cell>
          <cell r="O3164" t="str">
            <v>SALUD TOTAL E.P.S.</v>
          </cell>
        </row>
        <row r="3165">
          <cell r="C3165">
            <v>12635963</v>
          </cell>
          <cell r="D3165" t="str">
            <v>GRACIA OROZCO JOSE AGUSTIN</v>
          </cell>
          <cell r="E3165" t="str">
            <v>OPERADOR DE PADRÓN</v>
          </cell>
          <cell r="G3165" t="str">
            <v>X</v>
          </cell>
          <cell r="M3165" t="str">
            <v>ENFERMEDAD GENERAL</v>
          </cell>
          <cell r="N3165">
            <v>140172</v>
          </cell>
          <cell r="O3165" t="str">
            <v>SURA E.P.S.</v>
          </cell>
        </row>
        <row r="3166">
          <cell r="C3166">
            <v>12635963</v>
          </cell>
          <cell r="D3166" t="str">
            <v>GRACIA OROZCO JOSE AGUSTIN</v>
          </cell>
          <cell r="E3166" t="str">
            <v>OPERADOR DE PADRÓN</v>
          </cell>
          <cell r="G3166" t="str">
            <v>x</v>
          </cell>
          <cell r="M3166" t="str">
            <v>ENFERMEDAD GENERAL</v>
          </cell>
          <cell r="N3166">
            <v>37204030</v>
          </cell>
          <cell r="O3166" t="str">
            <v>SURA E.P.S.</v>
          </cell>
        </row>
        <row r="3167">
          <cell r="C3167">
            <v>12635963</v>
          </cell>
          <cell r="D3167" t="str">
            <v>GRACIA OROZCO JOSE AGUSTIN</v>
          </cell>
          <cell r="E3167" t="str">
            <v>OPERADOR DE PADRÓN</v>
          </cell>
          <cell r="G3167" t="str">
            <v>x</v>
          </cell>
          <cell r="M3167" t="str">
            <v>ENFERMEDAD GENERAL</v>
          </cell>
          <cell r="N3167">
            <v>37246935</v>
          </cell>
          <cell r="O3167" t="str">
            <v>SURA E.P.S.</v>
          </cell>
        </row>
        <row r="3168">
          <cell r="C3168">
            <v>12635963</v>
          </cell>
          <cell r="D3168" t="str">
            <v>GRACIA OROZCO JOSE AGUSTIN</v>
          </cell>
          <cell r="E3168" t="str">
            <v>OPERADOR DE PADRÓN</v>
          </cell>
          <cell r="G3168" t="str">
            <v>x</v>
          </cell>
          <cell r="M3168" t="str">
            <v>ENFERMEDAD GENERAL</v>
          </cell>
          <cell r="O3168" t="str">
            <v>SURA E.P.S.</v>
          </cell>
        </row>
        <row r="3169">
          <cell r="C3169">
            <v>12635963</v>
          </cell>
          <cell r="D3169" t="str">
            <v>GRACIA OROZCO JOSE AGUSTIN</v>
          </cell>
          <cell r="E3169" t="str">
            <v>OPERADOR DE PADRÓN</v>
          </cell>
          <cell r="G3169" t="str">
            <v>X</v>
          </cell>
          <cell r="M3169" t="str">
            <v>ENFERMEDAD GENERAL</v>
          </cell>
          <cell r="N3169">
            <v>37771911</v>
          </cell>
          <cell r="O3169" t="str">
            <v>SURA E.P.S.</v>
          </cell>
        </row>
        <row r="3170">
          <cell r="C3170">
            <v>12635963</v>
          </cell>
          <cell r="D3170" t="str">
            <v>GRACIA OROZCO JOSE AGUSTIN</v>
          </cell>
          <cell r="E3170" t="str">
            <v>OPERADOR DE PADRÓN</v>
          </cell>
          <cell r="G3170" t="str">
            <v>x</v>
          </cell>
          <cell r="M3170" t="str">
            <v>ENFERMEDAD GENERAL</v>
          </cell>
          <cell r="N3170">
            <v>37986619</v>
          </cell>
          <cell r="O3170" t="str">
            <v>SURA E.P.S.</v>
          </cell>
        </row>
        <row r="3171">
          <cell r="C3171">
            <v>12635963</v>
          </cell>
          <cell r="D3171" t="str">
            <v>GRACIA OROZCO JOSE AGUSTIN</v>
          </cell>
          <cell r="E3171" t="str">
            <v>OPERADOR DE PADRÓN</v>
          </cell>
          <cell r="G3171" t="str">
            <v>X</v>
          </cell>
          <cell r="M3171" t="str">
            <v>ENFERMEDAD GENERAL</v>
          </cell>
          <cell r="N3171" t="str">
            <v>EPS002</v>
          </cell>
          <cell r="O3171" t="str">
            <v>SALUD TOTAL E.P.S.</v>
          </cell>
        </row>
        <row r="3172">
          <cell r="C3172">
            <v>1050953229</v>
          </cell>
          <cell r="D3172" t="str">
            <v>GONZALEZ VARGAS LIZETH</v>
          </cell>
          <cell r="E3172" t="str">
            <v>SUPERVISOR   MANTENIMIENTO</v>
          </cell>
          <cell r="G3172" t="str">
            <v>X</v>
          </cell>
          <cell r="M3172" t="str">
            <v>ENFERMEDAD GENERAL</v>
          </cell>
          <cell r="N3172">
            <v>601935030</v>
          </cell>
          <cell r="O3172" t="str">
            <v>NUEVA E.P.S</v>
          </cell>
        </row>
        <row r="3173">
          <cell r="C3173">
            <v>1050953229</v>
          </cell>
          <cell r="D3173" t="str">
            <v>GONZALEZ VARGAS LIZETH</v>
          </cell>
          <cell r="E3173" t="str">
            <v>SUPERVISOR   MANTENIMIENTO</v>
          </cell>
          <cell r="G3173" t="str">
            <v>X</v>
          </cell>
          <cell r="M3173" t="str">
            <v>ENFERMEDAD GENERAL</v>
          </cell>
          <cell r="N3173">
            <v>29026380</v>
          </cell>
          <cell r="O3173" t="str">
            <v>SURA E.P.S.</v>
          </cell>
        </row>
        <row r="3174">
          <cell r="C3174">
            <v>1050953229</v>
          </cell>
          <cell r="D3174" t="str">
            <v>GONZALEZ VARGAS LIZETH</v>
          </cell>
          <cell r="E3174" t="str">
            <v>SUPERVISOR   MANTENIMIENTO</v>
          </cell>
          <cell r="G3174" t="str">
            <v>X</v>
          </cell>
          <cell r="M3174" t="str">
            <v>ENFERMEDAD GENERAL</v>
          </cell>
          <cell r="N3174">
            <v>32591538</v>
          </cell>
          <cell r="O3174" t="str">
            <v>SURA E.P.S.</v>
          </cell>
        </row>
        <row r="3175">
          <cell r="C3175">
            <v>1050953229</v>
          </cell>
          <cell r="D3175" t="str">
            <v>GONZALEZ VARGAS LIZETH</v>
          </cell>
          <cell r="E3175" t="str">
            <v>SUPERVISOR   MANTENIMIENTO</v>
          </cell>
          <cell r="G3175" t="str">
            <v>X</v>
          </cell>
          <cell r="M3175" t="str">
            <v>ENFERMEDAD GENERAL</v>
          </cell>
          <cell r="N3175">
            <v>36994622</v>
          </cell>
          <cell r="O3175" t="str">
            <v>SURA E.P.S.</v>
          </cell>
        </row>
        <row r="3176">
          <cell r="C3176">
            <v>1050953229</v>
          </cell>
          <cell r="D3176" t="str">
            <v>GONZALEZ VARGAS LIZETH</v>
          </cell>
          <cell r="E3176" t="str">
            <v>SUPERVISOR   MANTENIMIENTO</v>
          </cell>
          <cell r="G3176" t="str">
            <v>X</v>
          </cell>
          <cell r="M3176" t="str">
            <v>ENFERMEDAD GENERAL</v>
          </cell>
          <cell r="N3176">
            <v>36994622</v>
          </cell>
          <cell r="O3176" t="str">
            <v>SURA E.P.S.</v>
          </cell>
        </row>
        <row r="3177">
          <cell r="C3177">
            <v>1143330124</v>
          </cell>
          <cell r="D3177" t="str">
            <v>GONZALEZ SUAREZ DANIEL ISAAC</v>
          </cell>
          <cell r="E3177" t="str">
            <v>OPERADOR DE PADRÓN</v>
          </cell>
          <cell r="G3177" t="str">
            <v>X</v>
          </cell>
          <cell r="M3177" t="str">
            <v>ENFERMEDAD GENERAL</v>
          </cell>
          <cell r="N3177">
            <v>245693</v>
          </cell>
          <cell r="O3177" t="str">
            <v>SALUD TOTAL E.P.S.</v>
          </cell>
        </row>
        <row r="3178">
          <cell r="C3178">
            <v>1143330124</v>
          </cell>
          <cell r="D3178" t="str">
            <v>GONZALEZ SUAREZ DANIEL ISAAC</v>
          </cell>
          <cell r="E3178" t="str">
            <v>OPERADOR DE PADRÓN</v>
          </cell>
          <cell r="G3178" t="str">
            <v>X</v>
          </cell>
          <cell r="M3178" t="str">
            <v>ENFERMEDAD GENERAL</v>
          </cell>
          <cell r="N3178">
            <v>155232379</v>
          </cell>
          <cell r="O3178" t="str">
            <v>SALUD TOTAL E.P.S.</v>
          </cell>
        </row>
        <row r="3179">
          <cell r="C3179">
            <v>1143330124</v>
          </cell>
          <cell r="D3179" t="str">
            <v>GONZALEZ SUAREZ DANIEL ISAAC</v>
          </cell>
          <cell r="E3179" t="str">
            <v>OPERADOR DE PADRÓN</v>
          </cell>
          <cell r="G3179" t="str">
            <v>X</v>
          </cell>
          <cell r="M3179" t="str">
            <v>ENFERMEDAD GENERAL</v>
          </cell>
          <cell r="N3179" t="str">
            <v>EPS002</v>
          </cell>
          <cell r="O3179" t="str">
            <v>SALUD TOTAL E.P.S.</v>
          </cell>
        </row>
        <row r="3180">
          <cell r="C3180">
            <v>1143330124</v>
          </cell>
          <cell r="D3180" t="str">
            <v>GONZALEZ SUAREZ DANIEL ISAAC</v>
          </cell>
          <cell r="E3180" t="str">
            <v>OPERADOR DE PADRÓN</v>
          </cell>
          <cell r="G3180" t="str">
            <v>X</v>
          </cell>
          <cell r="M3180" t="str">
            <v>ENFERMEDAD GENERAL</v>
          </cell>
          <cell r="N3180" t="str">
            <v>EPS002</v>
          </cell>
          <cell r="O3180" t="str">
            <v>SALUD TOTAL E.P.S.</v>
          </cell>
        </row>
        <row r="3181">
          <cell r="C3181">
            <v>73149268</v>
          </cell>
          <cell r="D3181" t="str">
            <v>GONZALEZ RECUERO EDWIN</v>
          </cell>
          <cell r="E3181" t="str">
            <v>OPERADOR DE PATIO</v>
          </cell>
          <cell r="G3181" t="str">
            <v>X</v>
          </cell>
          <cell r="M3181" t="str">
            <v>ENFERMEDAD GENERAL</v>
          </cell>
          <cell r="N3181">
            <v>25137</v>
          </cell>
          <cell r="O3181" t="str">
            <v>COOSALUD ESS EPS -S</v>
          </cell>
        </row>
        <row r="3182">
          <cell r="C3182">
            <v>73149268</v>
          </cell>
          <cell r="D3182" t="str">
            <v>GONZALEZ RECUERO EDWIN</v>
          </cell>
          <cell r="E3182" t="str">
            <v>OPERADOR DE PATIO</v>
          </cell>
          <cell r="G3182" t="str">
            <v>X</v>
          </cell>
          <cell r="M3182" t="str">
            <v>ENFERMEDAD GENERAL</v>
          </cell>
          <cell r="N3182">
            <v>33144</v>
          </cell>
          <cell r="O3182" t="str">
            <v>COOSALUD ESS EPS -S</v>
          </cell>
        </row>
        <row r="3183">
          <cell r="C3183">
            <v>73149268</v>
          </cell>
          <cell r="D3183" t="str">
            <v>GONZALEZ RECUERO EDWIN</v>
          </cell>
          <cell r="E3183" t="str">
            <v>OPERADOR DE PATIO</v>
          </cell>
          <cell r="G3183" t="str">
            <v>X</v>
          </cell>
          <cell r="M3183" t="str">
            <v>ENFERMEDAD GENERAL</v>
          </cell>
          <cell r="N3183">
            <v>57389</v>
          </cell>
          <cell r="O3183" t="str">
            <v>NUEVA E.P.S</v>
          </cell>
        </row>
        <row r="3184">
          <cell r="C3184">
            <v>73149268</v>
          </cell>
          <cell r="D3184" t="str">
            <v>GONZALEZ RECUERO EDWIN</v>
          </cell>
          <cell r="E3184" t="str">
            <v>OPERADOR DE PATIO</v>
          </cell>
          <cell r="G3184" t="str">
            <v>X</v>
          </cell>
          <cell r="M3184" t="str">
            <v>ENFERMEDAD GENERAL</v>
          </cell>
          <cell r="N3184">
            <v>10755805</v>
          </cell>
          <cell r="O3184" t="str">
            <v>NUEVA E.P.S</v>
          </cell>
        </row>
        <row r="3185">
          <cell r="C3185">
            <v>1143389124</v>
          </cell>
          <cell r="D3185" t="str">
            <v>GONZALEZ PADILLA DANIEL DE JESUS</v>
          </cell>
          <cell r="E3185" t="str">
            <v>OPERADOR DE PADRÓN</v>
          </cell>
          <cell r="G3185" t="str">
            <v>X</v>
          </cell>
          <cell r="M3185" t="str">
            <v>ENFERMEDAD GENERAL</v>
          </cell>
          <cell r="N3185" t="str">
            <v>NT</v>
          </cell>
          <cell r="O3185" t="str">
            <v>NUEVA E.P.S</v>
          </cell>
        </row>
        <row r="3186">
          <cell r="C3186">
            <v>1143389124</v>
          </cell>
          <cell r="D3186" t="str">
            <v>GONZALEZ PADILLA DANIEL DE JESUS</v>
          </cell>
          <cell r="E3186" t="str">
            <v>OPERADOR DE PADRÓN</v>
          </cell>
          <cell r="H3186" t="str">
            <v>x</v>
          </cell>
          <cell r="M3186" t="str">
            <v>LICENCIA DE PATERNIDAD</v>
          </cell>
          <cell r="N3186" t="str">
            <v>NT</v>
          </cell>
          <cell r="O3186" t="str">
            <v>NUEVA E.P.S</v>
          </cell>
        </row>
        <row r="3187">
          <cell r="C3187">
            <v>1143389124</v>
          </cell>
          <cell r="D3187" t="str">
            <v>GONZALEZ PADILLA DANIEL DE JESUS</v>
          </cell>
          <cell r="E3187" t="str">
            <v>OPERADOR DE PADRÓN</v>
          </cell>
          <cell r="G3187" t="str">
            <v>X</v>
          </cell>
          <cell r="M3187" t="str">
            <v>ENFERMEDAD GENERAL</v>
          </cell>
          <cell r="N3187">
            <v>7001607410</v>
          </cell>
          <cell r="O3187" t="str">
            <v>NUEVA E.P.S</v>
          </cell>
        </row>
        <row r="3188">
          <cell r="C3188">
            <v>1143389124</v>
          </cell>
          <cell r="D3188" t="str">
            <v>GONZALEZ PADILLA DANIEL DE JESUS</v>
          </cell>
          <cell r="E3188" t="str">
            <v>OPERADOR DE PADRÓN</v>
          </cell>
          <cell r="G3188" t="str">
            <v>X</v>
          </cell>
          <cell r="M3188" t="str">
            <v>ENFERMEDAD GENERAL</v>
          </cell>
          <cell r="N3188">
            <v>10760434</v>
          </cell>
          <cell r="O3188" t="str">
            <v>NUEVA E.P.S</v>
          </cell>
        </row>
        <row r="3189">
          <cell r="C3189">
            <v>1151448774</v>
          </cell>
          <cell r="D3189" t="str">
            <v>GONZALEZ MELENDEZ JUAN MANUEL</v>
          </cell>
          <cell r="E3189" t="str">
            <v>OPERADOR DE PADRÓN</v>
          </cell>
          <cell r="G3189" t="str">
            <v>X</v>
          </cell>
          <cell r="M3189" t="str">
            <v>ENFERMEDAD GENERAL</v>
          </cell>
          <cell r="N3189">
            <v>7001650970</v>
          </cell>
          <cell r="O3189" t="str">
            <v>NUEVA E.P.S</v>
          </cell>
        </row>
        <row r="3190">
          <cell r="C3190">
            <v>1128059245</v>
          </cell>
          <cell r="D3190" t="str">
            <v>GONZALEZ IGLESIAS JHARLIN JOSE</v>
          </cell>
          <cell r="E3190" t="str">
            <v>OPERADOR DE PADRÓN</v>
          </cell>
          <cell r="G3190" t="str">
            <v>X</v>
          </cell>
          <cell r="M3190" t="str">
            <v>ENFERMEDAD GENERAL</v>
          </cell>
          <cell r="N3190">
            <v>182419743</v>
          </cell>
          <cell r="O3190" t="str">
            <v>SALUD TOTAL E.P.S.</v>
          </cell>
        </row>
        <row r="3191">
          <cell r="C3191">
            <v>73162379</v>
          </cell>
          <cell r="D3191" t="str">
            <v>GONZALEZ AVILA CESAR ENRIQUE</v>
          </cell>
          <cell r="E3191" t="str">
            <v>OPERADOR DE PADRÓN</v>
          </cell>
          <cell r="G3191" t="str">
            <v>X</v>
          </cell>
          <cell r="M3191" t="str">
            <v>ENFERMEDAD GENERAL</v>
          </cell>
          <cell r="N3191" t="str">
            <v>NT</v>
          </cell>
          <cell r="O3191" t="str">
            <v>EPS MUTUAL SER</v>
          </cell>
        </row>
        <row r="3192">
          <cell r="C3192">
            <v>73162379</v>
          </cell>
          <cell r="D3192" t="str">
            <v>GONZALEZ AVILA CESAR ENRIQUE</v>
          </cell>
          <cell r="E3192" t="str">
            <v>OPERADOR DE PADRÓN</v>
          </cell>
          <cell r="G3192" t="str">
            <v>X</v>
          </cell>
          <cell r="M3192" t="str">
            <v>ENFERMEDAD GENERAL</v>
          </cell>
          <cell r="N3192" t="str">
            <v>NT</v>
          </cell>
          <cell r="O3192" t="str">
            <v>EPS MUTUAL SER</v>
          </cell>
        </row>
        <row r="3193">
          <cell r="C3193">
            <v>73162379</v>
          </cell>
          <cell r="D3193" t="str">
            <v>GONZALEZ AVILA CESAR ENRIQUE</v>
          </cell>
          <cell r="E3193" t="str">
            <v>OPERADOR DE PADRÓN</v>
          </cell>
          <cell r="G3193" t="str">
            <v>X</v>
          </cell>
          <cell r="M3193" t="str">
            <v>ENFERMEDAD GENERAL</v>
          </cell>
          <cell r="N3193" t="str">
            <v>NT</v>
          </cell>
          <cell r="O3193" t="str">
            <v>EPS MUTUAL SER</v>
          </cell>
        </row>
        <row r="3194">
          <cell r="C3194">
            <v>73162379</v>
          </cell>
          <cell r="D3194" t="str">
            <v>GONZALEZ AVILA CESAR ENRIQUE</v>
          </cell>
          <cell r="E3194" t="str">
            <v>OPERADOR DE PADRÓN</v>
          </cell>
          <cell r="G3194" t="str">
            <v>X</v>
          </cell>
          <cell r="M3194" t="str">
            <v>ENFERMEDAD GENERAL</v>
          </cell>
          <cell r="N3194" t="str">
            <v>NT</v>
          </cell>
          <cell r="O3194" t="str">
            <v>EPS MUTUAL SER</v>
          </cell>
        </row>
        <row r="3195">
          <cell r="C3195">
            <v>73162379</v>
          </cell>
          <cell r="D3195" t="str">
            <v>GONZALEZ AVILA CESAR ENRIQUE</v>
          </cell>
          <cell r="E3195" t="str">
            <v>OPERADOR DE PADRÓN</v>
          </cell>
          <cell r="G3195" t="str">
            <v>x</v>
          </cell>
          <cell r="M3195" t="str">
            <v>ENFERMEDAD GENERAL</v>
          </cell>
          <cell r="N3195" t="str">
            <v>NT</v>
          </cell>
          <cell r="O3195" t="str">
            <v>EPS MUTUAL SER</v>
          </cell>
        </row>
        <row r="3196">
          <cell r="C3196">
            <v>73162379</v>
          </cell>
          <cell r="D3196" t="str">
            <v>GONZALEZ AVILA CESAR ENRIQUE</v>
          </cell>
          <cell r="E3196" t="str">
            <v>OPERADOR DE PADRÓN</v>
          </cell>
          <cell r="G3196" t="str">
            <v>X</v>
          </cell>
          <cell r="M3196" t="str">
            <v>ENFERMEDAD GENERAL</v>
          </cell>
          <cell r="N3196">
            <v>8060055602</v>
          </cell>
          <cell r="O3196" t="str">
            <v>EPS MUTUAL SER</v>
          </cell>
        </row>
        <row r="3197">
          <cell r="C3197">
            <v>73006153</v>
          </cell>
          <cell r="D3197" t="str">
            <v>GONZALEZ  DAINER</v>
          </cell>
          <cell r="E3197" t="str">
            <v>OPERADOR DE PADRÓN</v>
          </cell>
          <cell r="G3197" t="str">
            <v>x</v>
          </cell>
          <cell r="M3197" t="str">
            <v>ENFERMEDAD GENERAL</v>
          </cell>
          <cell r="N3197" t="str">
            <v>NT</v>
          </cell>
          <cell r="O3197" t="str">
            <v>EPS MUTUAL SER</v>
          </cell>
        </row>
        <row r="3198">
          <cell r="C3198">
            <v>1143389124</v>
          </cell>
          <cell r="D3198" t="str">
            <v>GONZALEZ PADILLA DANIEL DE JESUS</v>
          </cell>
          <cell r="E3198" t="str">
            <v>OPERADOR DE PADRON</v>
          </cell>
          <cell r="G3198" t="str">
            <v>X</v>
          </cell>
          <cell r="M3198" t="str">
            <v>ENFERMEDAD GENERAL</v>
          </cell>
          <cell r="N3198">
            <v>10777682</v>
          </cell>
          <cell r="O3198" t="str">
            <v>NUEVA E.P.S</v>
          </cell>
        </row>
        <row r="3199">
          <cell r="C3199">
            <v>1042590443</v>
          </cell>
          <cell r="D3199" t="str">
            <v>GONZALES JURADO MIGUEL ANGEL</v>
          </cell>
          <cell r="E3199" t="str">
            <v>OPERADOR DE BUSETÓN</v>
          </cell>
          <cell r="G3199" t="str">
            <v>X</v>
          </cell>
          <cell r="M3199" t="str">
            <v>ENFERMEDAD GENERAL</v>
          </cell>
          <cell r="N3199">
            <v>12457583</v>
          </cell>
          <cell r="O3199" t="str">
            <v>SALUD TOTAL E.P.S.</v>
          </cell>
        </row>
        <row r="3200">
          <cell r="C3200">
            <v>1042590443</v>
          </cell>
          <cell r="D3200" t="str">
            <v>GONZALES JURADO MIGUEL ANGEL</v>
          </cell>
          <cell r="E3200" t="str">
            <v>OPERADOR DE BUSETÓN</v>
          </cell>
          <cell r="G3200" t="str">
            <v>X</v>
          </cell>
          <cell r="M3200" t="str">
            <v>ENFERMEDAD GENERAL</v>
          </cell>
          <cell r="N3200">
            <v>10166555</v>
          </cell>
          <cell r="O3200" t="str">
            <v>SALUD TOTAL E.P.S.</v>
          </cell>
        </row>
        <row r="3201">
          <cell r="C3201">
            <v>73195328</v>
          </cell>
          <cell r="D3201" t="str">
            <v>GOMEZ SANCHEZ ALVARO RAUL</v>
          </cell>
          <cell r="E3201" t="str">
            <v>OPERADOR DE PADRÓN</v>
          </cell>
          <cell r="G3201" t="str">
            <v>X</v>
          </cell>
          <cell r="M3201" t="str">
            <v>ENFERMEDAD GENERAL</v>
          </cell>
          <cell r="N3201" t="str">
            <v>NA</v>
          </cell>
          <cell r="O3201" t="str">
            <v>EPS MUTUAL SER</v>
          </cell>
        </row>
        <row r="3202">
          <cell r="C3202">
            <v>73195328</v>
          </cell>
          <cell r="D3202" t="str">
            <v>GOMEZ SANCHEZ ALVARO RAUL</v>
          </cell>
          <cell r="E3202" t="str">
            <v>OPERADOR DE PADRÓN</v>
          </cell>
          <cell r="G3202" t="str">
            <v>X</v>
          </cell>
          <cell r="M3202" t="str">
            <v>ENFERMEDAD GENERAL</v>
          </cell>
          <cell r="N3202" t="str">
            <v>NA</v>
          </cell>
          <cell r="O3202" t="str">
            <v>EPS MUTUAL SER</v>
          </cell>
        </row>
        <row r="3203">
          <cell r="C3203">
            <v>73195328</v>
          </cell>
          <cell r="D3203" t="str">
            <v>GOMEZ SANCHEZ ALVARO RAUL</v>
          </cell>
          <cell r="E3203" t="str">
            <v>OPERADOR DE PADRÓN</v>
          </cell>
          <cell r="G3203" t="str">
            <v>X</v>
          </cell>
          <cell r="M3203" t="str">
            <v>ENFERMEDAD GENERAL</v>
          </cell>
          <cell r="N3203" t="str">
            <v>NA</v>
          </cell>
          <cell r="O3203" t="str">
            <v>EPS MUTUAL SER</v>
          </cell>
        </row>
        <row r="3204">
          <cell r="C3204">
            <v>73195328</v>
          </cell>
          <cell r="D3204" t="str">
            <v>GOMEZ SANCHEZ ALVARO RAUL</v>
          </cell>
          <cell r="E3204" t="str">
            <v>OPERADOR DE PADRÓN</v>
          </cell>
          <cell r="G3204" t="str">
            <v>X</v>
          </cell>
          <cell r="M3204" t="str">
            <v>ENFERMEDAD GENERAL</v>
          </cell>
          <cell r="N3204" t="str">
            <v>NA</v>
          </cell>
          <cell r="O3204" t="str">
            <v>EPS MUTUAL SER</v>
          </cell>
        </row>
        <row r="3205">
          <cell r="C3205">
            <v>73195328</v>
          </cell>
          <cell r="D3205" t="str">
            <v>GOMEZ SANCHEZ ALVARO RAUL</v>
          </cell>
          <cell r="E3205" t="str">
            <v>OPERADOR DE PADRÓN</v>
          </cell>
          <cell r="G3205" t="str">
            <v>X</v>
          </cell>
          <cell r="M3205" t="str">
            <v>ENFERMEDAD GENERAL</v>
          </cell>
          <cell r="N3205" t="str">
            <v>NA</v>
          </cell>
          <cell r="O3205" t="str">
            <v>EPS MUTUAL SER</v>
          </cell>
        </row>
        <row r="3206">
          <cell r="C3206">
            <v>73195328</v>
          </cell>
          <cell r="D3206" t="str">
            <v>GOMEZ SANCHEZ ALVARO RAUL</v>
          </cell>
          <cell r="E3206" t="str">
            <v>OPERADOR DE PADRÓN</v>
          </cell>
          <cell r="G3206" t="str">
            <v>X</v>
          </cell>
          <cell r="M3206" t="str">
            <v>ENFERMEDAD GENERAL</v>
          </cell>
          <cell r="N3206">
            <v>11867</v>
          </cell>
          <cell r="O3206" t="str">
            <v>EPS MUTUAL SER</v>
          </cell>
        </row>
        <row r="3207">
          <cell r="C3207">
            <v>73195328</v>
          </cell>
          <cell r="D3207" t="str">
            <v>GOMEZ SANCHEZ ALVARO RAUL</v>
          </cell>
          <cell r="E3207" t="str">
            <v>OPERADOR DE PADRÓN</v>
          </cell>
          <cell r="G3207" t="str">
            <v>X</v>
          </cell>
          <cell r="M3207" t="str">
            <v>ENFERMEDAD GENERAL</v>
          </cell>
          <cell r="N3207">
            <v>89400693</v>
          </cell>
          <cell r="O3207" t="str">
            <v>EPS MUTUAL SER</v>
          </cell>
        </row>
        <row r="3208">
          <cell r="C3208">
            <v>73195328</v>
          </cell>
          <cell r="D3208" t="str">
            <v>GOMEZ SANCHEZ ALVARO RAUL</v>
          </cell>
          <cell r="E3208" t="str">
            <v>OPERADOR DE PADRÓN</v>
          </cell>
          <cell r="G3208" t="str">
            <v>X</v>
          </cell>
          <cell r="M3208" t="str">
            <v>ENFERMEDAD GENERAL</v>
          </cell>
          <cell r="N3208">
            <v>22826</v>
          </cell>
          <cell r="O3208" t="str">
            <v>EPS MUTUAL SER</v>
          </cell>
        </row>
        <row r="3209">
          <cell r="C3209">
            <v>73195328</v>
          </cell>
          <cell r="D3209" t="str">
            <v>GOMEZ SANCHEZ ALVARO RAUL</v>
          </cell>
          <cell r="E3209" t="str">
            <v>OPERADOR DE PADRÓN</v>
          </cell>
          <cell r="G3209" t="str">
            <v>X</v>
          </cell>
          <cell r="M3209" t="str">
            <v>ENFERMEDAD GENERAL</v>
          </cell>
          <cell r="N3209">
            <v>25080</v>
          </cell>
          <cell r="O3209" t="str">
            <v>EPS MUTUAL SER</v>
          </cell>
        </row>
        <row r="3210">
          <cell r="C3210">
            <v>73195328</v>
          </cell>
          <cell r="D3210" t="str">
            <v>GOMEZ SANCHEZ ALVARO RAUL</v>
          </cell>
          <cell r="E3210" t="str">
            <v>OPERADOR DE PADRÓN</v>
          </cell>
          <cell r="L3210" t="str">
            <v>X</v>
          </cell>
          <cell r="M3210" t="str">
            <v>AISLAMIENTO PREVENTIVO</v>
          </cell>
          <cell r="N3210" t="str">
            <v>NT</v>
          </cell>
          <cell r="O3210" t="str">
            <v>EPS MUTUAL SER</v>
          </cell>
        </row>
        <row r="3211">
          <cell r="C3211">
            <v>73195328</v>
          </cell>
          <cell r="D3211" t="str">
            <v>GOMEZ SANCHEZ ALVARO RAUL</v>
          </cell>
          <cell r="E3211" t="str">
            <v>OPERADOR DE PADRÓN</v>
          </cell>
          <cell r="G3211" t="str">
            <v>X</v>
          </cell>
          <cell r="M3211" t="str">
            <v>ENFERMEDAD GENERAL</v>
          </cell>
          <cell r="N3211" t="str">
            <v>NT</v>
          </cell>
          <cell r="O3211" t="str">
            <v>EPS MUTUAL SER</v>
          </cell>
        </row>
        <row r="3212">
          <cell r="C3212">
            <v>73195328</v>
          </cell>
          <cell r="D3212" t="str">
            <v>GOMEZ SANCHEZ ALVARO RAUL</v>
          </cell>
          <cell r="E3212" t="str">
            <v>OPERADOR DE PADRÓN</v>
          </cell>
          <cell r="G3212" t="str">
            <v>X</v>
          </cell>
          <cell r="M3212" t="str">
            <v>ENFERMEDAD GENERAL</v>
          </cell>
          <cell r="N3212">
            <v>32706</v>
          </cell>
          <cell r="O3212" t="str">
            <v>EPS MUTUAL SER</v>
          </cell>
        </row>
        <row r="3213">
          <cell r="C3213">
            <v>73195328</v>
          </cell>
          <cell r="D3213" t="str">
            <v>GOMEZ SANCHEZ ALVARO RAUL</v>
          </cell>
          <cell r="E3213" t="str">
            <v>OPERADOR DE PADRÓN</v>
          </cell>
          <cell r="F3213" t="str">
            <v>X</v>
          </cell>
          <cell r="M3213" t="str">
            <v>ACCIDENTE DE TRABAJO</v>
          </cell>
          <cell r="N3213">
            <v>120083</v>
          </cell>
          <cell r="O3213" t="str">
            <v>ARL SURA</v>
          </cell>
        </row>
        <row r="3214">
          <cell r="C3214">
            <v>1050947273</v>
          </cell>
          <cell r="D3214" t="str">
            <v>GOMEZ RAMOS MANUEL SANTIAGO</v>
          </cell>
          <cell r="E3214" t="str">
            <v>OPERADOR DE BUSETÓN</v>
          </cell>
          <cell r="G3214" t="str">
            <v>X</v>
          </cell>
          <cell r="M3214" t="str">
            <v>ENFERMEDAD GENERAL</v>
          </cell>
          <cell r="N3214" t="str">
            <v>NT</v>
          </cell>
          <cell r="O3214" t="str">
            <v>EPS MUTUAL SER</v>
          </cell>
        </row>
        <row r="3215">
          <cell r="C3215">
            <v>1051819405</v>
          </cell>
          <cell r="D3215" t="str">
            <v>GLORIA CARMONA JOSE MANUEL</v>
          </cell>
          <cell r="E3215" t="str">
            <v>OPERADOR DE BUSETÓN</v>
          </cell>
          <cell r="G3215" t="str">
            <v>X</v>
          </cell>
          <cell r="M3215" t="str">
            <v>ENFERMEDAD GENERAL</v>
          </cell>
          <cell r="N3215" t="str">
            <v>NT</v>
          </cell>
          <cell r="O3215" t="str">
            <v>EPS MUTUAL SER</v>
          </cell>
        </row>
        <row r="3216">
          <cell r="C3216">
            <v>1051819405</v>
          </cell>
          <cell r="D3216" t="str">
            <v>GLORIA CARMONA JOSE MANUEL</v>
          </cell>
          <cell r="E3216" t="str">
            <v>OPERADOR DE BUSETÓN</v>
          </cell>
          <cell r="G3216" t="str">
            <v>X</v>
          </cell>
          <cell r="M3216" t="str">
            <v>ENFERMEDAD GENERAL</v>
          </cell>
          <cell r="N3216" t="str">
            <v>NT</v>
          </cell>
          <cell r="O3216" t="str">
            <v>EPS MUTUAL SER</v>
          </cell>
        </row>
        <row r="3217">
          <cell r="C3217">
            <v>1051819405</v>
          </cell>
          <cell r="D3217" t="str">
            <v>GLORIA CARMONA JOSE MANUEL</v>
          </cell>
          <cell r="E3217" t="str">
            <v>OPERADOR DE BUSETÓN</v>
          </cell>
          <cell r="G3217" t="str">
            <v>X</v>
          </cell>
          <cell r="M3217" t="str">
            <v>ENFERMEDAD GENERAL</v>
          </cell>
          <cell r="N3217" t="str">
            <v>NT</v>
          </cell>
          <cell r="O3217" t="str">
            <v>EPS MUTUAL SER</v>
          </cell>
        </row>
        <row r="3218">
          <cell r="C3218">
            <v>1051819405</v>
          </cell>
          <cell r="D3218" t="str">
            <v>GLORIA CARMONA JOSE MANUEL</v>
          </cell>
          <cell r="E3218" t="str">
            <v>OPERADOR DE BUSETÓN</v>
          </cell>
          <cell r="G3218" t="str">
            <v>X</v>
          </cell>
          <cell r="M3218" t="str">
            <v>ENFERMEDAD GENERAL</v>
          </cell>
          <cell r="N3218">
            <v>48760</v>
          </cell>
          <cell r="O3218" t="str">
            <v>EPS MUTUAL SER</v>
          </cell>
        </row>
        <row r="3219">
          <cell r="C3219">
            <v>1051819405</v>
          </cell>
          <cell r="D3219" t="str">
            <v>GLORIA CARMONA JOSE MANUEL</v>
          </cell>
          <cell r="E3219" t="str">
            <v>OPERADOR DE BUSETÓN</v>
          </cell>
          <cell r="G3219" t="str">
            <v>X</v>
          </cell>
          <cell r="M3219" t="str">
            <v>ENFERMEDAD GENERAL</v>
          </cell>
          <cell r="N3219" t="str">
            <v>NT</v>
          </cell>
          <cell r="O3219" t="str">
            <v>EPS MUTUAL SER</v>
          </cell>
        </row>
        <row r="3220">
          <cell r="C3220">
            <v>1051819405</v>
          </cell>
          <cell r="D3220" t="str">
            <v>GLORIA CARMONA JOSE MANUEL</v>
          </cell>
          <cell r="E3220" t="str">
            <v>OPERADOR DE BUSETÓN</v>
          </cell>
          <cell r="G3220" t="str">
            <v>X</v>
          </cell>
          <cell r="M3220" t="str">
            <v>ENFERMEDAD GENERAL</v>
          </cell>
          <cell r="N3220" t="str">
            <v>NT</v>
          </cell>
          <cell r="O3220" t="str">
            <v>EPS MUTUAL SER</v>
          </cell>
        </row>
        <row r="3221">
          <cell r="C3221">
            <v>73200436</v>
          </cell>
          <cell r="D3221" t="str">
            <v>GIL BERRIO JOHN FREDY</v>
          </cell>
          <cell r="E3221" t="str">
            <v>OPERADOR DE PADRÓN</v>
          </cell>
          <cell r="G3221" t="str">
            <v>X</v>
          </cell>
          <cell r="M3221" t="str">
            <v>ENFERMEDAD GENERAL</v>
          </cell>
          <cell r="N3221" t="str">
            <v>NT</v>
          </cell>
          <cell r="O3221" t="str">
            <v>SURA E.P.S.</v>
          </cell>
        </row>
        <row r="3222">
          <cell r="C3222">
            <v>73200436</v>
          </cell>
          <cell r="D3222" t="str">
            <v>GIL BERRIO JOHN FREDY</v>
          </cell>
          <cell r="E3222" t="str">
            <v>OPERADOR DE PADRÓN</v>
          </cell>
          <cell r="G3222" t="str">
            <v>X</v>
          </cell>
          <cell r="M3222" t="str">
            <v>ENFERMEDAD GENERAL</v>
          </cell>
          <cell r="N3222">
            <v>38406316</v>
          </cell>
          <cell r="O3222" t="str">
            <v>SURA E.P.S.</v>
          </cell>
        </row>
        <row r="3223">
          <cell r="C3223">
            <v>73200436</v>
          </cell>
          <cell r="D3223" t="str">
            <v>GIL BERRIO JOHN FREDY</v>
          </cell>
          <cell r="E3223" t="str">
            <v>OPERADOR DE PADRÓN</v>
          </cell>
          <cell r="G3223" t="str">
            <v>X</v>
          </cell>
          <cell r="M3223" t="str">
            <v>ENFERMEDAD GENERAL</v>
          </cell>
          <cell r="N3223" t="str">
            <v>0-38718835</v>
          </cell>
          <cell r="O3223" t="str">
            <v>SURA E.P.S.</v>
          </cell>
        </row>
        <row r="3224">
          <cell r="C3224">
            <v>73201534</v>
          </cell>
          <cell r="D3224" t="str">
            <v>GARCIA QUINTANA DANIEL EUSEBIO</v>
          </cell>
          <cell r="E3224" t="str">
            <v>OPERADOR DE PADRÓN</v>
          </cell>
          <cell r="G3224" t="str">
            <v>X</v>
          </cell>
          <cell r="M3224" t="str">
            <v>ENFERMEDAD GENERAL</v>
          </cell>
          <cell r="N3224">
            <v>181561060</v>
          </cell>
          <cell r="O3224" t="str">
            <v>SALUD TOTAL E.P.S.</v>
          </cell>
        </row>
        <row r="3225">
          <cell r="C3225">
            <v>19768152</v>
          </cell>
          <cell r="D3225" t="str">
            <v>GARCIA MARTINEZ NAHUM</v>
          </cell>
          <cell r="E3225" t="str">
            <v>OPERADOR DE PATIO</v>
          </cell>
          <cell r="K3225" t="str">
            <v>X</v>
          </cell>
          <cell r="M3225" t="str">
            <v>DIA FAMILIA</v>
          </cell>
          <cell r="N3225" t="str">
            <v>N/A</v>
          </cell>
          <cell r="O3225" t="str">
            <v>N/A</v>
          </cell>
        </row>
        <row r="3226">
          <cell r="C3226">
            <v>19768152</v>
          </cell>
          <cell r="D3226" t="str">
            <v>GARCIA MARTINEZ NAHUM</v>
          </cell>
          <cell r="E3226" t="str">
            <v>OPERADOR DE PATIO</v>
          </cell>
          <cell r="G3226" t="str">
            <v>X</v>
          </cell>
          <cell r="M3226" t="str">
            <v>ENFERMEDAD GENERAL</v>
          </cell>
          <cell r="N3226" t="str">
            <v>NT</v>
          </cell>
          <cell r="O3226" t="str">
            <v>COOSALUD ESS EPS -S</v>
          </cell>
        </row>
        <row r="3227">
          <cell r="C3227">
            <v>1048604288</v>
          </cell>
          <cell r="D3227" t="str">
            <v>GARCIA LICONA DEIVIS</v>
          </cell>
          <cell r="E3227" t="str">
            <v>OPERADOR DE PADRÓN</v>
          </cell>
          <cell r="G3227" t="str">
            <v>X</v>
          </cell>
          <cell r="M3227" t="str">
            <v>ENFERMEDAD GENERAL</v>
          </cell>
          <cell r="N3227" t="str">
            <v>NT</v>
          </cell>
          <cell r="O3227" t="str">
            <v>EPS MUTUAL SER</v>
          </cell>
        </row>
        <row r="3228">
          <cell r="C3228">
            <v>1048604288</v>
          </cell>
          <cell r="D3228" t="str">
            <v>GARCIA LICONA DEIVIS</v>
          </cell>
          <cell r="E3228" t="str">
            <v>OPERADOR DE PADRÓN</v>
          </cell>
          <cell r="H3228" t="str">
            <v>X</v>
          </cell>
          <cell r="M3228" t="str">
            <v>LICENCIA DE PATERNIDAD</v>
          </cell>
          <cell r="N3228" t="str">
            <v>NT</v>
          </cell>
          <cell r="O3228" t="str">
            <v>EPS MUTUAL SER</v>
          </cell>
        </row>
        <row r="3229">
          <cell r="C3229">
            <v>1048604288</v>
          </cell>
          <cell r="D3229" t="str">
            <v>GARCIA LICONA DEIVIS</v>
          </cell>
          <cell r="E3229" t="str">
            <v>OPERADOR DE PADRÓN</v>
          </cell>
          <cell r="G3229" t="str">
            <v>X</v>
          </cell>
          <cell r="M3229" t="str">
            <v>ENFERMEDAD GENERAL</v>
          </cell>
          <cell r="N3229" t="str">
            <v>NT</v>
          </cell>
          <cell r="O3229" t="str">
            <v>EPS MUTUAL SER</v>
          </cell>
        </row>
        <row r="3230">
          <cell r="C3230">
            <v>1048604288</v>
          </cell>
          <cell r="D3230" t="str">
            <v>GARCIA LICONA DEIVIS</v>
          </cell>
          <cell r="E3230" t="str">
            <v>OPERADOR DE PADRÓN</v>
          </cell>
          <cell r="G3230" t="str">
            <v>X</v>
          </cell>
          <cell r="M3230" t="str">
            <v>ENFERMEDAD GENERAL</v>
          </cell>
          <cell r="N3230" t="str">
            <v>NT</v>
          </cell>
          <cell r="O3230" t="str">
            <v>EPS MUTUAL SER</v>
          </cell>
        </row>
        <row r="3231">
          <cell r="C3231">
            <v>1048604288</v>
          </cell>
          <cell r="D3231" t="str">
            <v>GARCIA LICONA DEIVIS</v>
          </cell>
          <cell r="E3231" t="str">
            <v>OPERADOR DE PADRÓN</v>
          </cell>
          <cell r="G3231" t="str">
            <v>X</v>
          </cell>
          <cell r="M3231" t="str">
            <v>ENFERMEDAD GENERAL</v>
          </cell>
          <cell r="N3231" t="str">
            <v>NT</v>
          </cell>
          <cell r="O3231" t="str">
            <v>EPS MUTUAL SER</v>
          </cell>
        </row>
        <row r="3232">
          <cell r="C3232">
            <v>1048604288</v>
          </cell>
          <cell r="D3232" t="str">
            <v>GARCIA LICONA DEIVIS</v>
          </cell>
          <cell r="E3232" t="str">
            <v>OPERADOR DE PADRÓN</v>
          </cell>
          <cell r="G3232" t="str">
            <v>X</v>
          </cell>
          <cell r="M3232" t="str">
            <v>ENFERMEDAD GENERAL</v>
          </cell>
          <cell r="N3232" t="str">
            <v>NT</v>
          </cell>
          <cell r="O3232" t="str">
            <v>EPS MUTUAL SER</v>
          </cell>
        </row>
        <row r="3233">
          <cell r="C3233">
            <v>79628116</v>
          </cell>
          <cell r="D3233" t="str">
            <v>GARCIA CORTES HAROLD RICARDO</v>
          </cell>
          <cell r="E3233" t="str">
            <v>GERENTE DE OPERACIONES</v>
          </cell>
          <cell r="G3233" t="str">
            <v>X</v>
          </cell>
          <cell r="M3233" t="str">
            <v>ENFERMEDAD GENERAL</v>
          </cell>
          <cell r="O3233" t="str">
            <v>SANITAS E.P.S</v>
          </cell>
        </row>
        <row r="3234">
          <cell r="C3234">
            <v>1128048013</v>
          </cell>
          <cell r="D3234" t="str">
            <v>GARCIA CABRERA GERMAINE</v>
          </cell>
          <cell r="E3234" t="str">
            <v>OPERADOR DE PADRÓN</v>
          </cell>
          <cell r="G3234" t="str">
            <v>X</v>
          </cell>
          <cell r="M3234" t="str">
            <v>ENFERMEDAD GENERAL</v>
          </cell>
          <cell r="N3234">
            <v>182622876</v>
          </cell>
          <cell r="O3234" t="str">
            <v>SALUD TOTAL E.P.S.</v>
          </cell>
        </row>
        <row r="3235">
          <cell r="C3235">
            <v>1128048013</v>
          </cell>
          <cell r="D3235" t="str">
            <v>GARCIA CABRERA GERMAINE</v>
          </cell>
          <cell r="E3235" t="str">
            <v>OPERADOR DE PADRÓN</v>
          </cell>
          <cell r="G3235" t="str">
            <v>X</v>
          </cell>
          <cell r="M3235" t="str">
            <v>ENFERMEDAD GENERAL</v>
          </cell>
          <cell r="N3235">
            <v>103044</v>
          </cell>
          <cell r="O3235" t="str">
            <v>SALUD TOTAL E.P.S.</v>
          </cell>
        </row>
        <row r="3236">
          <cell r="C3236">
            <v>1128048013</v>
          </cell>
          <cell r="D3236" t="str">
            <v>GARCIA CABRERA GERMAINE</v>
          </cell>
          <cell r="E3236" t="str">
            <v>OPERADOR DE PADRÓN</v>
          </cell>
          <cell r="G3236" t="str">
            <v>X</v>
          </cell>
          <cell r="M3236" t="str">
            <v>ENFERMEDAD GENERAL</v>
          </cell>
          <cell r="N3236">
            <v>805023423</v>
          </cell>
          <cell r="O3236" t="str">
            <v>SALUD TOTAL E.P.S.</v>
          </cell>
        </row>
        <row r="3237">
          <cell r="C3237">
            <v>1128048013</v>
          </cell>
          <cell r="D3237" t="str">
            <v>GARCIA CABRERA GERMAINE</v>
          </cell>
          <cell r="E3237" t="str">
            <v>OPERADOR DE PADRÓN</v>
          </cell>
          <cell r="G3237" t="str">
            <v>X</v>
          </cell>
          <cell r="M3237" t="str">
            <v>ENFERMEDAD GENERAL</v>
          </cell>
          <cell r="N3237">
            <v>6142504</v>
          </cell>
          <cell r="O3237" t="str">
            <v>SALUD TOTAL E.P.S.</v>
          </cell>
        </row>
        <row r="3238">
          <cell r="C3238">
            <v>1128048013</v>
          </cell>
          <cell r="D3238" t="str">
            <v>GARCIA CABRERA GERMAINE</v>
          </cell>
          <cell r="E3238" t="str">
            <v>OPERADOR DE PADRÓN</v>
          </cell>
          <cell r="G3238" t="str">
            <v>X</v>
          </cell>
          <cell r="M3238" t="str">
            <v>ENFERMEDAD GENERAL</v>
          </cell>
          <cell r="N3238">
            <v>5105889</v>
          </cell>
          <cell r="O3238" t="str">
            <v>SALUD TOTAL E.P.S.</v>
          </cell>
        </row>
        <row r="3239">
          <cell r="C3239">
            <v>1128048013</v>
          </cell>
          <cell r="D3239" t="str">
            <v>GARCIA CABRERA GERMAINE</v>
          </cell>
          <cell r="E3239" t="str">
            <v>OPERADOR DE PADRÓN</v>
          </cell>
          <cell r="G3239" t="str">
            <v>X</v>
          </cell>
          <cell r="M3239" t="str">
            <v>ENFERMEDAD GENERAL</v>
          </cell>
          <cell r="N3239">
            <v>805023423</v>
          </cell>
          <cell r="O3239" t="str">
            <v>SALUD TOTAL E.P.S.</v>
          </cell>
        </row>
        <row r="3240">
          <cell r="C3240">
            <v>3798247</v>
          </cell>
          <cell r="D3240" t="str">
            <v>GARCIA ARENA HAROLD</v>
          </cell>
          <cell r="E3240" t="str">
            <v>TECNICO DE MANTENIMIENTO MECANICO C</v>
          </cell>
          <cell r="G3240" t="str">
            <v>X</v>
          </cell>
          <cell r="M3240" t="str">
            <v>ENFERMEDAD GENERAL</v>
          </cell>
          <cell r="N3240">
            <v>9894373</v>
          </cell>
          <cell r="O3240" t="str">
            <v>NUEVA E.P.S</v>
          </cell>
        </row>
        <row r="3241">
          <cell r="C3241">
            <v>1047396540</v>
          </cell>
          <cell r="D3241" t="str">
            <v>GALINDO ZAMBRANO JIM POOL</v>
          </cell>
          <cell r="E3241" t="str">
            <v>OPERADOR DE BUSETÓN</v>
          </cell>
          <cell r="G3241" t="str">
            <v>X</v>
          </cell>
          <cell r="M3241" t="str">
            <v>ENFERMEDAD GENERAL</v>
          </cell>
          <cell r="N3241" t="str">
            <v>NT</v>
          </cell>
          <cell r="O3241" t="str">
            <v>COOSALUD ESS EPS -S</v>
          </cell>
        </row>
        <row r="3242">
          <cell r="C3242">
            <v>1047396540</v>
          </cell>
          <cell r="D3242" t="str">
            <v>GALINDO ZAMBRANO JIM POOL</v>
          </cell>
          <cell r="E3242" t="str">
            <v>OPERADOR DE BUSETÓN</v>
          </cell>
          <cell r="G3242" t="str">
            <v>X</v>
          </cell>
          <cell r="M3242" t="str">
            <v>ENFERMEDAD GENERAL</v>
          </cell>
          <cell r="N3242" t="str">
            <v>N/T</v>
          </cell>
          <cell r="O3242" t="str">
            <v>COOSALUD ESS EPS -S</v>
          </cell>
        </row>
        <row r="3243">
          <cell r="C3243">
            <v>1047396540</v>
          </cell>
          <cell r="D3243" t="str">
            <v>GALINDO ZAMBRANO JIM POOL</v>
          </cell>
          <cell r="E3243" t="str">
            <v>OPERADOR DE BUSETÓN</v>
          </cell>
          <cell r="G3243" t="str">
            <v>X</v>
          </cell>
          <cell r="M3243" t="str">
            <v>ENFERMEDAD GENERAL</v>
          </cell>
          <cell r="N3243" t="str">
            <v>N/T</v>
          </cell>
          <cell r="O3243" t="str">
            <v>COOSALUD ESS EPS -S</v>
          </cell>
        </row>
        <row r="3244">
          <cell r="C3244">
            <v>1047396540</v>
          </cell>
          <cell r="D3244" t="str">
            <v>GALINDO ZAMBRANO JIM POOL</v>
          </cell>
          <cell r="E3244" t="str">
            <v>OPERADOR DE BUSETÓN</v>
          </cell>
          <cell r="G3244" t="str">
            <v>X</v>
          </cell>
          <cell r="M3244" t="str">
            <v>ENFERMEDAD GENERAL</v>
          </cell>
          <cell r="N3244">
            <v>900042103</v>
          </cell>
          <cell r="O3244" t="str">
            <v>COOSALUD ESS EPS -S</v>
          </cell>
        </row>
        <row r="3245">
          <cell r="C3245">
            <v>1047396540</v>
          </cell>
          <cell r="D3245" t="str">
            <v>GALINDO ZAMBRANO JIM POOL</v>
          </cell>
          <cell r="E3245" t="str">
            <v>OPERADOR DE BUSETÓN</v>
          </cell>
          <cell r="G3245" t="str">
            <v>X</v>
          </cell>
          <cell r="M3245" t="str">
            <v>ENFERMEDAD GENERAL</v>
          </cell>
          <cell r="N3245">
            <v>6739160</v>
          </cell>
          <cell r="O3245" t="str">
            <v>SALUD TOTAL E.P.S.</v>
          </cell>
        </row>
        <row r="3246">
          <cell r="C3246">
            <v>1047396540</v>
          </cell>
          <cell r="D3246" t="str">
            <v>GALINDO ZAMBRANO JIM POOL</v>
          </cell>
          <cell r="E3246" t="str">
            <v>OPERADOR DE BUSETÓN</v>
          </cell>
          <cell r="G3246" t="str">
            <v>X</v>
          </cell>
          <cell r="M3246" t="str">
            <v>ENFERMEDAD GENERAL</v>
          </cell>
          <cell r="N3246">
            <v>6705673</v>
          </cell>
          <cell r="O3246" t="str">
            <v>SALUD TOTAL E.P.S.</v>
          </cell>
        </row>
        <row r="3247">
          <cell r="C3247">
            <v>1047396540</v>
          </cell>
          <cell r="D3247" t="str">
            <v>GALINDO ZAMBRANO JIM POOL</v>
          </cell>
          <cell r="E3247" t="str">
            <v>OPERADOR DE BUSETÓN</v>
          </cell>
          <cell r="G3247" t="str">
            <v>X</v>
          </cell>
          <cell r="M3247" t="str">
            <v>ENFERMEDAD GENERAL</v>
          </cell>
          <cell r="N3247" t="str">
            <v>NT</v>
          </cell>
          <cell r="O3247" t="str">
            <v>SALUD TOTAL E.P.S.</v>
          </cell>
        </row>
        <row r="3248">
          <cell r="C3248">
            <v>1047396540</v>
          </cell>
          <cell r="D3248" t="str">
            <v>GALINDO ZAMBRANO JIM POOL</v>
          </cell>
          <cell r="E3248" t="str">
            <v>OPERADOR DE BUSETÓN</v>
          </cell>
          <cell r="G3248" t="str">
            <v>X</v>
          </cell>
          <cell r="M3248" t="str">
            <v>ENFERMEDAD GENERAL</v>
          </cell>
          <cell r="N3248">
            <v>10468960</v>
          </cell>
          <cell r="O3248" t="str">
            <v>SALUD TOTAL E.P.S.</v>
          </cell>
        </row>
        <row r="3249">
          <cell r="C3249">
            <v>1047396540</v>
          </cell>
          <cell r="D3249" t="str">
            <v>GALINDO ZAMBRANO JIM POOL</v>
          </cell>
          <cell r="E3249" t="str">
            <v>OPERADOR DE BUSETÓN</v>
          </cell>
          <cell r="G3249" t="str">
            <v>X</v>
          </cell>
          <cell r="M3249" t="str">
            <v>ENFERMEDAD GENERAL</v>
          </cell>
          <cell r="N3249">
            <v>9806425</v>
          </cell>
          <cell r="O3249" t="str">
            <v>SALUD TOTAL E.P.S.</v>
          </cell>
        </row>
        <row r="3250">
          <cell r="C3250">
            <v>1047396540</v>
          </cell>
          <cell r="D3250" t="str">
            <v>GALINDO ZAMBRANO JIM POOL</v>
          </cell>
          <cell r="E3250" t="str">
            <v>OPERADOR DE BUSETÓN</v>
          </cell>
          <cell r="G3250" t="str">
            <v>X</v>
          </cell>
          <cell r="M3250" t="str">
            <v>ENFERMEDAD GENERAL</v>
          </cell>
          <cell r="N3250">
            <v>11418712</v>
          </cell>
          <cell r="O3250" t="str">
            <v>SALUD TOTAL E.P.S.</v>
          </cell>
        </row>
        <row r="3251">
          <cell r="C3251">
            <v>1047396540</v>
          </cell>
          <cell r="D3251" t="str">
            <v>GALINDO ZAMBRANO JIM POOL</v>
          </cell>
          <cell r="E3251" t="str">
            <v>OPERADOR DE BUSETÓN</v>
          </cell>
          <cell r="G3251" t="str">
            <v>X</v>
          </cell>
          <cell r="M3251" t="str">
            <v>ENFERMEDAD GENERAL</v>
          </cell>
          <cell r="N3251">
            <v>11377102</v>
          </cell>
          <cell r="O3251" t="str">
            <v>SALUD TOTAL E.P.S.</v>
          </cell>
        </row>
        <row r="3252">
          <cell r="C3252">
            <v>1047396540</v>
          </cell>
          <cell r="D3252" t="str">
            <v>GALINDO ZAMBRANO JIM POOL</v>
          </cell>
          <cell r="E3252" t="str">
            <v>OPERADOR DE BUSETÓN</v>
          </cell>
          <cell r="G3252" t="str">
            <v>X</v>
          </cell>
          <cell r="M3252" t="str">
            <v>ENFERMEDAD GENERAL</v>
          </cell>
          <cell r="N3252">
            <v>10361271</v>
          </cell>
          <cell r="O3252" t="str">
            <v>SALUD TOTAL E.P.S.</v>
          </cell>
        </row>
        <row r="3253">
          <cell r="C3253">
            <v>1047396540</v>
          </cell>
          <cell r="D3253" t="str">
            <v>GALINDO ZAMBRANO JIM POOL</v>
          </cell>
          <cell r="E3253" t="str">
            <v>OPERADOR DE BUSETÓN</v>
          </cell>
          <cell r="G3253" t="str">
            <v>X</v>
          </cell>
          <cell r="M3253" t="str">
            <v>ENFERMEDAD GENERAL</v>
          </cell>
          <cell r="N3253">
            <v>5844</v>
          </cell>
          <cell r="O3253" t="str">
            <v>SALUD TOTAL E.P.S.</v>
          </cell>
        </row>
        <row r="3254">
          <cell r="C3254">
            <v>1047396540</v>
          </cell>
          <cell r="D3254" t="str">
            <v>GALINDO ZAMBRANO JIM POOL</v>
          </cell>
          <cell r="E3254" t="str">
            <v>OPERADOR DE BUSETÓN</v>
          </cell>
          <cell r="G3254" t="str">
            <v>X</v>
          </cell>
          <cell r="M3254" t="str">
            <v>ENFERMEDAD GENERAL</v>
          </cell>
          <cell r="N3254">
            <v>11648543</v>
          </cell>
          <cell r="O3254" t="str">
            <v>SALUD TOTAL E.P.S.</v>
          </cell>
        </row>
        <row r="3255">
          <cell r="C3255">
            <v>1047396540</v>
          </cell>
          <cell r="D3255" t="str">
            <v>GALINDO ZAMBRANO JIM POOL</v>
          </cell>
          <cell r="E3255" t="str">
            <v>OPERADOR DE BUSETÓN</v>
          </cell>
          <cell r="G3255" t="str">
            <v>X</v>
          </cell>
          <cell r="M3255" t="str">
            <v>ENFERMEDAD GENERAL</v>
          </cell>
          <cell r="N3255">
            <v>11667964</v>
          </cell>
          <cell r="O3255" t="str">
            <v>SALUD TOTAL E.P.S.</v>
          </cell>
        </row>
        <row r="3256">
          <cell r="C3256">
            <v>1047396540</v>
          </cell>
          <cell r="D3256" t="str">
            <v>GALINDO ZAMBRANO JIM POOL</v>
          </cell>
          <cell r="E3256" t="str">
            <v>OPERADOR DE BUSETÓN</v>
          </cell>
          <cell r="G3256" t="str">
            <v>X</v>
          </cell>
          <cell r="M3256" t="str">
            <v>ENFERMEDAD GENERAL</v>
          </cell>
          <cell r="N3256">
            <v>6157</v>
          </cell>
          <cell r="O3256" t="str">
            <v>SALUD TOTAL E.P.S.</v>
          </cell>
        </row>
        <row r="3257">
          <cell r="C3257">
            <v>1047396540</v>
          </cell>
          <cell r="D3257" t="str">
            <v>GALINDO ZAMBRANO JIM POOL</v>
          </cell>
          <cell r="E3257" t="str">
            <v>OPERADOR DE BUSETÓN</v>
          </cell>
          <cell r="G3257" t="str">
            <v>X</v>
          </cell>
          <cell r="M3257" t="str">
            <v>ENFERMEDAD GENERAL</v>
          </cell>
          <cell r="N3257">
            <v>11619802</v>
          </cell>
          <cell r="O3257" t="str">
            <v>SALUD TOTAL E.P.S.</v>
          </cell>
        </row>
        <row r="3258">
          <cell r="C3258">
            <v>1047396540</v>
          </cell>
          <cell r="D3258" t="str">
            <v>GALINDO ZAMBRANO JIM POOL</v>
          </cell>
          <cell r="E3258" t="str">
            <v>OPERADOR DE BUSETÓN</v>
          </cell>
          <cell r="G3258" t="str">
            <v>X</v>
          </cell>
          <cell r="M3258" t="str">
            <v>ENFERMEDAD GENERAL</v>
          </cell>
          <cell r="N3258">
            <v>10286918</v>
          </cell>
          <cell r="O3258" t="str">
            <v>SALUD TOTAL E.P.S.</v>
          </cell>
        </row>
        <row r="3259">
          <cell r="C3259">
            <v>1047396540</v>
          </cell>
          <cell r="D3259" t="str">
            <v>GALINDO ZAMBRANO JIM POOL</v>
          </cell>
          <cell r="E3259" t="str">
            <v>OPERADOR DE BUSETÓN</v>
          </cell>
          <cell r="G3259" t="str">
            <v>X</v>
          </cell>
          <cell r="M3259" t="str">
            <v>ENFERMEDAD GENERAL</v>
          </cell>
          <cell r="N3259" t="str">
            <v>NT</v>
          </cell>
          <cell r="O3259" t="str">
            <v>SALUD TOTAL E.P.S.</v>
          </cell>
        </row>
        <row r="3260">
          <cell r="C3260">
            <v>1047396540</v>
          </cell>
          <cell r="D3260" t="str">
            <v>GALINDO ZAMBRANO JIM POOL</v>
          </cell>
          <cell r="E3260" t="str">
            <v>OPERADOR DE BUSETÓN</v>
          </cell>
          <cell r="G3260" t="str">
            <v>X</v>
          </cell>
          <cell r="M3260" t="str">
            <v>ENFERMEDAD GENERAL</v>
          </cell>
          <cell r="N3260" t="str">
            <v>NT</v>
          </cell>
          <cell r="O3260" t="str">
            <v>SALUD TOTAL E.P.S.</v>
          </cell>
        </row>
        <row r="3261">
          <cell r="C3261">
            <v>1047396540</v>
          </cell>
          <cell r="D3261" t="str">
            <v>GALINDO ZAMBRANO JIM POOL</v>
          </cell>
          <cell r="E3261" t="str">
            <v>OPERADOR DE BUSETÓN</v>
          </cell>
          <cell r="G3261" t="str">
            <v>X</v>
          </cell>
          <cell r="M3261" t="str">
            <v>ENFERMEDAD GENERAL</v>
          </cell>
          <cell r="N3261" t="str">
            <v>NT</v>
          </cell>
          <cell r="O3261" t="str">
            <v>SURA E.P.S.</v>
          </cell>
        </row>
        <row r="3262">
          <cell r="C3262">
            <v>1047396540</v>
          </cell>
          <cell r="D3262" t="str">
            <v>GALINDO ZAMBRANO JIM POOL</v>
          </cell>
          <cell r="E3262" t="str">
            <v>OPERADOR DE BUSETÓN</v>
          </cell>
          <cell r="G3262" t="str">
            <v>X</v>
          </cell>
          <cell r="M3262" t="str">
            <v>ENFERMEDAD GENERAL</v>
          </cell>
          <cell r="N3262" t="str">
            <v xml:space="preserve">NT </v>
          </cell>
          <cell r="O3262" t="str">
            <v>SURA E.P.S.</v>
          </cell>
        </row>
        <row r="3263">
          <cell r="C3263">
            <v>1047396540</v>
          </cell>
          <cell r="D3263" t="str">
            <v>GALINDO ZAMBRANO JIM POOL</v>
          </cell>
          <cell r="E3263" t="str">
            <v>OPERADOR DE BUSETÓN</v>
          </cell>
          <cell r="G3263" t="str">
            <v>X</v>
          </cell>
          <cell r="M3263" t="str">
            <v>ENFERMEDAD GENERAL</v>
          </cell>
          <cell r="N3263" t="str">
            <v>NT</v>
          </cell>
          <cell r="O3263" t="str">
            <v>SURA E.P.S.</v>
          </cell>
        </row>
        <row r="3264">
          <cell r="C3264">
            <v>1047396540</v>
          </cell>
          <cell r="D3264" t="str">
            <v>GALINDO ZAMBRANO JIM POOL</v>
          </cell>
          <cell r="E3264" t="str">
            <v>OPERADOR DE BUSETÓN</v>
          </cell>
          <cell r="G3264" t="str">
            <v>X</v>
          </cell>
          <cell r="M3264" t="str">
            <v>ENFERMEDAD GENERAL</v>
          </cell>
          <cell r="N3264" t="str">
            <v>NT</v>
          </cell>
          <cell r="O3264" t="str">
            <v>SURA E.P.S.</v>
          </cell>
        </row>
        <row r="3265">
          <cell r="C3265">
            <v>1047396540</v>
          </cell>
          <cell r="D3265" t="str">
            <v>GALINDO ZAMBRANO JIM POOL</v>
          </cell>
          <cell r="E3265" t="str">
            <v>OPERADOR DE BUSETÓN</v>
          </cell>
          <cell r="G3265" t="str">
            <v>X</v>
          </cell>
          <cell r="M3265" t="str">
            <v>ENFERMEDAD GENERAL</v>
          </cell>
          <cell r="N3265" t="str">
            <v>NT</v>
          </cell>
          <cell r="O3265" t="str">
            <v>SURA E.P.S.</v>
          </cell>
        </row>
        <row r="3266">
          <cell r="C3266">
            <v>1047396540</v>
          </cell>
          <cell r="D3266" t="str">
            <v>GALINDO ZAMBRANO JIM POOL</v>
          </cell>
          <cell r="E3266" t="str">
            <v>OPERADOR DE BUSETÓN</v>
          </cell>
          <cell r="G3266" t="str">
            <v>X</v>
          </cell>
          <cell r="M3266" t="str">
            <v>ENFERMEDAD GENERAL</v>
          </cell>
          <cell r="N3266" t="str">
            <v>NT</v>
          </cell>
          <cell r="O3266" t="str">
            <v>SURA E.P.S.</v>
          </cell>
        </row>
        <row r="3267">
          <cell r="C3267">
            <v>1047396540</v>
          </cell>
          <cell r="D3267" t="str">
            <v>GALINDO ZAMBRANO JIM POOL</v>
          </cell>
          <cell r="E3267" t="str">
            <v>OPERADOR DE BUSETÓN</v>
          </cell>
          <cell r="G3267" t="str">
            <v>X</v>
          </cell>
          <cell r="M3267" t="str">
            <v>ENFERMEDAD GENERAL</v>
          </cell>
          <cell r="N3267" t="str">
            <v>NT</v>
          </cell>
          <cell r="O3267" t="str">
            <v>SURA E.P.S.</v>
          </cell>
        </row>
        <row r="3268">
          <cell r="C3268">
            <v>1047396540</v>
          </cell>
          <cell r="D3268" t="str">
            <v>GALINDO ZAMBRANO JIM POOL</v>
          </cell>
          <cell r="E3268" t="str">
            <v>OPERADOR DE BUSETÓN</v>
          </cell>
          <cell r="G3268" t="str">
            <v>X</v>
          </cell>
          <cell r="M3268" t="str">
            <v>ENFERMEDAD GENERAL</v>
          </cell>
          <cell r="N3268" t="str">
            <v>NT</v>
          </cell>
          <cell r="O3268" t="str">
            <v>SURA E.P.S.</v>
          </cell>
        </row>
        <row r="3269">
          <cell r="C3269">
            <v>1047396540</v>
          </cell>
          <cell r="D3269" t="str">
            <v>GALINDO ZAMBRANO JIM POOL</v>
          </cell>
          <cell r="E3269" t="str">
            <v>OPERADOR DE BUSETÓN</v>
          </cell>
          <cell r="G3269" t="str">
            <v>X</v>
          </cell>
          <cell r="M3269" t="str">
            <v>ENFERMEDAD GENERAL</v>
          </cell>
          <cell r="N3269" t="str">
            <v>NT</v>
          </cell>
          <cell r="O3269" t="str">
            <v>SURA E.P.S.</v>
          </cell>
        </row>
        <row r="3270">
          <cell r="C3270">
            <v>1047396540</v>
          </cell>
          <cell r="D3270" t="str">
            <v>GALINDO ZAMBRANO JIM POOL</v>
          </cell>
          <cell r="E3270" t="str">
            <v>OPERADOR DE BUSETÓN</v>
          </cell>
          <cell r="G3270" t="str">
            <v>X</v>
          </cell>
          <cell r="M3270" t="str">
            <v>ENFERMEDAD GENERAL</v>
          </cell>
          <cell r="N3270" t="str">
            <v>NT</v>
          </cell>
          <cell r="O3270" t="str">
            <v>SURA E.P.S.</v>
          </cell>
        </row>
        <row r="3271">
          <cell r="C3271">
            <v>1047396540</v>
          </cell>
          <cell r="D3271" t="str">
            <v>GALINDO ZAMBRANO JIM POOL</v>
          </cell>
          <cell r="E3271" t="str">
            <v>OPERADOR DE BUSETÓN</v>
          </cell>
          <cell r="G3271" t="str">
            <v>X</v>
          </cell>
          <cell r="M3271" t="str">
            <v>ENFERMEDAD GENERAL</v>
          </cell>
          <cell r="N3271" t="str">
            <v>NT</v>
          </cell>
          <cell r="O3271" t="str">
            <v>SURA E.P.S.</v>
          </cell>
        </row>
        <row r="3272">
          <cell r="C3272">
            <v>1047396540</v>
          </cell>
          <cell r="D3272" t="str">
            <v>GALINDO ZAMBRANO JIM POOL</v>
          </cell>
          <cell r="E3272" t="str">
            <v>OPERADOR DE BUSETÓN</v>
          </cell>
          <cell r="G3272" t="str">
            <v>X</v>
          </cell>
          <cell r="M3272" t="str">
            <v>ENFERMEDAD GENERAL</v>
          </cell>
          <cell r="N3272" t="str">
            <v>NT</v>
          </cell>
          <cell r="O3272" t="str">
            <v>SURA E.P.S.</v>
          </cell>
        </row>
        <row r="3273">
          <cell r="C3273">
            <v>1047396540</v>
          </cell>
          <cell r="D3273" t="str">
            <v>GALINDO ZAMBRANO JIM POOL</v>
          </cell>
          <cell r="E3273" t="str">
            <v>OPERADOR DE BUSETÓN</v>
          </cell>
          <cell r="G3273" t="str">
            <v>X</v>
          </cell>
          <cell r="M3273" t="str">
            <v>ENFERMEDAD GENERAL</v>
          </cell>
          <cell r="N3273" t="str">
            <v>NT</v>
          </cell>
          <cell r="O3273" t="str">
            <v>SURA E.P.S.</v>
          </cell>
        </row>
        <row r="3274">
          <cell r="C3274">
            <v>1038124450</v>
          </cell>
          <cell r="D3274" t="str">
            <v>FURNIELES HOYOS YESSENIA</v>
          </cell>
          <cell r="E3274" t="str">
            <v>TECNICO DE MANTENIMIENTO D</v>
          </cell>
          <cell r="G3274" t="str">
            <v>x</v>
          </cell>
          <cell r="M3274" t="str">
            <v>ENFERMEDAD GENERAL</v>
          </cell>
          <cell r="N3274">
            <v>10145</v>
          </cell>
          <cell r="O3274" t="str">
            <v>NUEVA E.P.S</v>
          </cell>
        </row>
        <row r="3275">
          <cell r="C3275">
            <v>1038124450</v>
          </cell>
          <cell r="D3275" t="str">
            <v>FURNIELES HOYOS YESSENIA</v>
          </cell>
          <cell r="E3275" t="str">
            <v>TECNICO DE MANTENIMIENTO D</v>
          </cell>
          <cell r="G3275" t="str">
            <v>x</v>
          </cell>
          <cell r="M3275" t="str">
            <v>ENFERMEDAD GENERAL</v>
          </cell>
          <cell r="N3275">
            <v>69863</v>
          </cell>
          <cell r="O3275" t="str">
            <v>NUEVA E.P.S</v>
          </cell>
        </row>
        <row r="3276">
          <cell r="C3276">
            <v>1038124450</v>
          </cell>
          <cell r="D3276" t="str">
            <v>FURNIELES HOYOS YESSENIA</v>
          </cell>
          <cell r="E3276" t="str">
            <v>TECNICO DE MANTENIMIENTO D</v>
          </cell>
          <cell r="F3276" t="str">
            <v>X</v>
          </cell>
          <cell r="M3276" t="str">
            <v>ACCIDENTE DE TRABAJO</v>
          </cell>
          <cell r="N3276">
            <v>811007632</v>
          </cell>
          <cell r="O3276" t="str">
            <v>SURA E.P.S.</v>
          </cell>
        </row>
        <row r="3277">
          <cell r="C3277">
            <v>9186317</v>
          </cell>
          <cell r="D3277" t="str">
            <v>FUENTES SUAREZ CARLOS ALBERTO</v>
          </cell>
          <cell r="E3277" t="str">
            <v>OPERADOR DE BUSETÓN</v>
          </cell>
          <cell r="G3277" t="str">
            <v>X</v>
          </cell>
          <cell r="M3277" t="str">
            <v>ENFERMEDAD GENERAL</v>
          </cell>
          <cell r="N3277" t="str">
            <v>NT</v>
          </cell>
          <cell r="O3277" t="str">
            <v>SALUD TOTAL E.P.S.</v>
          </cell>
        </row>
        <row r="3278">
          <cell r="C3278">
            <v>9186317</v>
          </cell>
          <cell r="D3278" t="str">
            <v>FUENTES SUAREZ CARLOS ALBERTO</v>
          </cell>
          <cell r="E3278" t="str">
            <v>OPERADOR DE BUSETÓN</v>
          </cell>
          <cell r="G3278" t="str">
            <v>X</v>
          </cell>
          <cell r="M3278" t="str">
            <v>ENFERMEDAD GENERAL</v>
          </cell>
          <cell r="N3278" t="str">
            <v>NT</v>
          </cell>
          <cell r="O3278" t="str">
            <v>SALUD TOTAL E.P.S.</v>
          </cell>
        </row>
        <row r="3279">
          <cell r="C3279">
            <v>9186317</v>
          </cell>
          <cell r="D3279" t="str">
            <v>FUENTES SUAREZ CARLOS ALBERTO</v>
          </cell>
          <cell r="E3279" t="str">
            <v>OPERADOR DE BUSETÓN</v>
          </cell>
          <cell r="G3279" t="str">
            <v>X</v>
          </cell>
          <cell r="M3279" t="str">
            <v>ENFERMEDAD GENERAL</v>
          </cell>
          <cell r="N3279" t="str">
            <v>NT</v>
          </cell>
          <cell r="O3279" t="str">
            <v>SALUD TOTAL E.P.S.</v>
          </cell>
        </row>
        <row r="3280">
          <cell r="C3280">
            <v>3806940</v>
          </cell>
          <cell r="D3280" t="str">
            <v>FUENTES PACHECO JUAN BAUTISTA</v>
          </cell>
          <cell r="E3280" t="str">
            <v>TECNICO DE MANTENIMIENTO ELECTRICO A</v>
          </cell>
          <cell r="L3280" t="str">
            <v>X</v>
          </cell>
          <cell r="M3280" t="str">
            <v>AISLAMIENTO PREVENTIVO</v>
          </cell>
          <cell r="N3280" t="str">
            <v>NT</v>
          </cell>
          <cell r="O3280" t="str">
            <v>FAMISANAR E.P.S</v>
          </cell>
        </row>
        <row r="3281">
          <cell r="C3281">
            <v>3806940</v>
          </cell>
          <cell r="D3281" t="str">
            <v>FUENTES PACHECO JUAN BAUTISTA</v>
          </cell>
          <cell r="E3281" t="str">
            <v>TECNICO DE MANTENIMIENTO ELECTRICO A</v>
          </cell>
          <cell r="G3281" t="str">
            <v>X</v>
          </cell>
          <cell r="M3281" t="str">
            <v>ENFERMEDAD GENERAL</v>
          </cell>
          <cell r="N3281">
            <v>108286</v>
          </cell>
          <cell r="O3281" t="str">
            <v>EPS MUTUAL SER</v>
          </cell>
        </row>
        <row r="3282">
          <cell r="C3282">
            <v>3806940</v>
          </cell>
          <cell r="D3282" t="str">
            <v>FUENTES PACHECO JUAN BAUTISTA</v>
          </cell>
          <cell r="E3282" t="str">
            <v>TECNICO DE MANTENIMIENTO ELECTRICO A</v>
          </cell>
          <cell r="G3282" t="str">
            <v>X</v>
          </cell>
          <cell r="M3282" t="str">
            <v>ENFERMEDAD GENERAL</v>
          </cell>
          <cell r="N3282">
            <v>109372</v>
          </cell>
          <cell r="O3282" t="str">
            <v>EPS MUTUAL SER</v>
          </cell>
        </row>
        <row r="3283">
          <cell r="C3283">
            <v>3806940</v>
          </cell>
          <cell r="D3283" t="str">
            <v>FUENTES PACHECO JUAN BAUTISTA</v>
          </cell>
          <cell r="E3283" t="str">
            <v>TECNICO DE MANTENIMIENTO ELECTRICO A</v>
          </cell>
          <cell r="G3283" t="str">
            <v>X</v>
          </cell>
          <cell r="M3283" t="str">
            <v>ENFERMEDAD GENERAL</v>
          </cell>
          <cell r="N3283">
            <v>8188</v>
          </cell>
          <cell r="O3283" t="str">
            <v>EPS MUTUAL SER</v>
          </cell>
        </row>
        <row r="3284">
          <cell r="C3284">
            <v>1143368826</v>
          </cell>
          <cell r="D3284" t="str">
            <v>FRIAS VILLA EVELIN MARIA</v>
          </cell>
          <cell r="E3284" t="str">
            <v>PROFESIONAL DE SEGURIDAD VIAL</v>
          </cell>
          <cell r="G3284" t="str">
            <v>X</v>
          </cell>
          <cell r="M3284" t="str">
            <v>ENFERMEDAD GENERAL</v>
          </cell>
          <cell r="N3284">
            <v>277144262</v>
          </cell>
          <cell r="O3284" t="str">
            <v>SURA E.P.S.</v>
          </cell>
        </row>
        <row r="3285">
          <cell r="C3285">
            <v>1143368826</v>
          </cell>
          <cell r="D3285" t="str">
            <v>FRIAS VILLA EVELIN MARIA</v>
          </cell>
          <cell r="E3285" t="str">
            <v>PROFESIONAL DE SEGURIDAD VIAL</v>
          </cell>
          <cell r="G3285" t="str">
            <v>X</v>
          </cell>
          <cell r="M3285" t="str">
            <v>ENFERMEDAD GENERAL</v>
          </cell>
          <cell r="N3285">
            <v>27186901</v>
          </cell>
          <cell r="O3285" t="str">
            <v>SURA E.P.S.</v>
          </cell>
        </row>
        <row r="3286">
          <cell r="C3286">
            <v>1143368826</v>
          </cell>
          <cell r="D3286" t="str">
            <v>FRIAS VILLA EVELIN MARIA</v>
          </cell>
          <cell r="E3286" t="str">
            <v>PROFESIONAL DE SEGURIDAD VIAL</v>
          </cell>
          <cell r="G3286" t="str">
            <v>X</v>
          </cell>
          <cell r="M3286" t="str">
            <v>ENFERMEDAD GENERAL</v>
          </cell>
          <cell r="N3286">
            <v>27217724</v>
          </cell>
          <cell r="O3286" t="str">
            <v>SURA E.P.S.</v>
          </cell>
        </row>
        <row r="3287">
          <cell r="C3287">
            <v>1143368826</v>
          </cell>
          <cell r="D3287" t="str">
            <v>FRIAS VILLA EVELIN MARIA</v>
          </cell>
          <cell r="E3287" t="str">
            <v>PROFESIONAL DE SEGURIDAD VIAL</v>
          </cell>
          <cell r="G3287" t="str">
            <v>X</v>
          </cell>
          <cell r="M3287" t="str">
            <v>ENFERMEDAD GENERAL</v>
          </cell>
          <cell r="N3287">
            <v>27169454</v>
          </cell>
          <cell r="O3287" t="str">
            <v>SURA E.P.S.</v>
          </cell>
        </row>
        <row r="3288">
          <cell r="C3288">
            <v>1143362320</v>
          </cell>
          <cell r="D3288" t="str">
            <v>FRANCO SIMARRA BELKIS ANDREA</v>
          </cell>
          <cell r="E3288" t="str">
            <v>REGULADOR</v>
          </cell>
          <cell r="L3288" t="str">
            <v>X</v>
          </cell>
          <cell r="M3288" t="str">
            <v>AISLAMIENTO PREVENTIVO</v>
          </cell>
          <cell r="N3288" t="str">
            <v>NT</v>
          </cell>
          <cell r="O3288" t="str">
            <v>SALUD TOTAL E.P.S.</v>
          </cell>
        </row>
        <row r="3289">
          <cell r="C3289">
            <v>1143362320</v>
          </cell>
          <cell r="D3289" t="str">
            <v>FRANCO SIMARRA BELKIS ANDREA</v>
          </cell>
          <cell r="E3289" t="str">
            <v>REGULADOR</v>
          </cell>
          <cell r="G3289" t="str">
            <v>X</v>
          </cell>
          <cell r="M3289" t="str">
            <v>ENFERMEDAD GENERAL</v>
          </cell>
          <cell r="N3289">
            <v>81031836</v>
          </cell>
          <cell r="O3289" t="str">
            <v>SALUD TOTAL E.P.S.</v>
          </cell>
        </row>
        <row r="3290">
          <cell r="C3290">
            <v>1143362320</v>
          </cell>
          <cell r="D3290" t="str">
            <v>FRANCO SIMARRA BELKIS ANDREA</v>
          </cell>
          <cell r="E3290" t="str">
            <v>REGULADOR</v>
          </cell>
          <cell r="G3290" t="str">
            <v>X</v>
          </cell>
          <cell r="M3290" t="str">
            <v>ENFERMEDAD GENERAL</v>
          </cell>
          <cell r="N3290">
            <v>10468013</v>
          </cell>
          <cell r="O3290" t="str">
            <v>SALUD TOTAL E.P.S.</v>
          </cell>
        </row>
        <row r="3291">
          <cell r="C3291">
            <v>1143362320</v>
          </cell>
          <cell r="D3291" t="str">
            <v>FRANCO SIMARRA BELKIS ANDREA</v>
          </cell>
          <cell r="E3291" t="str">
            <v>REGULADOR</v>
          </cell>
          <cell r="G3291" t="str">
            <v>X</v>
          </cell>
          <cell r="M3291" t="str">
            <v>ENFERMEDAD GENERAL</v>
          </cell>
          <cell r="N3291">
            <v>13354844</v>
          </cell>
          <cell r="O3291" t="str">
            <v>SALUD TOTAL E.P.S.</v>
          </cell>
        </row>
        <row r="3292">
          <cell r="C3292">
            <v>1143362320</v>
          </cell>
          <cell r="D3292" t="str">
            <v>FRANCO SIMARRA BELKIS ANDREA</v>
          </cell>
          <cell r="E3292" t="str">
            <v>REGULADOR</v>
          </cell>
          <cell r="G3292" t="str">
            <v>X</v>
          </cell>
          <cell r="M3292" t="str">
            <v>ENFERMEDAD GENERAL</v>
          </cell>
          <cell r="N3292" t="str">
            <v>NT</v>
          </cell>
          <cell r="O3292" t="str">
            <v>SALUD TOTAL E.P.S.</v>
          </cell>
        </row>
        <row r="3293">
          <cell r="C3293">
            <v>1143362320</v>
          </cell>
          <cell r="D3293" t="str">
            <v>FRANCO SIMARRA BELKIS ANDREA</v>
          </cell>
          <cell r="E3293" t="str">
            <v>REGULADOR</v>
          </cell>
          <cell r="G3293" t="str">
            <v>X</v>
          </cell>
          <cell r="M3293" t="str">
            <v>ENFERMEDAD GENERAL</v>
          </cell>
          <cell r="N3293">
            <v>13908606</v>
          </cell>
          <cell r="O3293" t="str">
            <v>SALUD TOTAL E.P.S.</v>
          </cell>
        </row>
        <row r="3294">
          <cell r="C3294">
            <v>1143362320</v>
          </cell>
          <cell r="D3294" t="str">
            <v>FRANCO SIMARRA BELKIS ANDREA</v>
          </cell>
          <cell r="E3294" t="str">
            <v>REGULADOR</v>
          </cell>
          <cell r="G3294" t="str">
            <v>x</v>
          </cell>
          <cell r="M3294" t="str">
            <v>ENFERMEDAD GENERAL</v>
          </cell>
          <cell r="N3294">
            <v>4757729</v>
          </cell>
          <cell r="O3294" t="str">
            <v>SALUD TOTAL E.P.S.</v>
          </cell>
        </row>
        <row r="3295">
          <cell r="C3295">
            <v>3798205</v>
          </cell>
          <cell r="D3295" t="str">
            <v>FRANCO HERRERA OSCAR</v>
          </cell>
          <cell r="E3295" t="str">
            <v>OPERADOR DE PADRÓN</v>
          </cell>
          <cell r="G3295" t="str">
            <v>X</v>
          </cell>
          <cell r="M3295" t="str">
            <v>ENFERMEDAD GENERAL</v>
          </cell>
          <cell r="N3295" t="str">
            <v>NT</v>
          </cell>
          <cell r="O3295" t="str">
            <v>SALUD TOTAL E.P.S.</v>
          </cell>
        </row>
        <row r="3296">
          <cell r="C3296">
            <v>3798205</v>
          </cell>
          <cell r="D3296" t="str">
            <v>FRANCO HERRERA OSCAR</v>
          </cell>
          <cell r="E3296" t="str">
            <v>OPERADOR DE PADRÓN</v>
          </cell>
          <cell r="G3296" t="str">
            <v>X</v>
          </cell>
          <cell r="M3296" t="str">
            <v>ENFERMEDAD GENERAL</v>
          </cell>
          <cell r="N3296">
            <v>14366587</v>
          </cell>
          <cell r="O3296" t="str">
            <v>SALUD TOTAL E.P.S.</v>
          </cell>
        </row>
        <row r="3297">
          <cell r="C3297">
            <v>3798205</v>
          </cell>
          <cell r="D3297" t="str">
            <v>FRANCO HERRERA OSCAR</v>
          </cell>
          <cell r="E3297" t="str">
            <v>OPERADOR DE PADRÓN</v>
          </cell>
          <cell r="G3297" t="str">
            <v>X</v>
          </cell>
          <cell r="M3297" t="str">
            <v>ENFERMEDAD GENERAL</v>
          </cell>
          <cell r="N3297">
            <v>108852514</v>
          </cell>
          <cell r="O3297" t="str">
            <v>SALUD TOTAL E.P.S.</v>
          </cell>
        </row>
        <row r="3298">
          <cell r="C3298">
            <v>3798205</v>
          </cell>
          <cell r="D3298" t="str">
            <v>FRANCO HERRERA OSCAR</v>
          </cell>
          <cell r="E3298" t="str">
            <v>OPERADOR DE PADRÓN</v>
          </cell>
          <cell r="G3298" t="str">
            <v>X</v>
          </cell>
          <cell r="M3298" t="str">
            <v>ENFERMEDAD GENERAL</v>
          </cell>
          <cell r="N3298">
            <v>16244684</v>
          </cell>
          <cell r="O3298" t="str">
            <v>SALUD TOTAL E.P.S.</v>
          </cell>
        </row>
        <row r="3299">
          <cell r="C3299">
            <v>3798205</v>
          </cell>
          <cell r="D3299" t="str">
            <v>FRANCO HERRERA OSCAR</v>
          </cell>
          <cell r="E3299" t="str">
            <v>OPERADOR DE PADRÓN</v>
          </cell>
          <cell r="G3299" t="str">
            <v>X</v>
          </cell>
          <cell r="M3299" t="str">
            <v>ENFERMEDAD GENERAL</v>
          </cell>
          <cell r="N3299">
            <v>172087274</v>
          </cell>
          <cell r="O3299" t="str">
            <v>SALUD TOTAL E.P.S.</v>
          </cell>
        </row>
        <row r="3300">
          <cell r="C3300">
            <v>3798205</v>
          </cell>
          <cell r="D3300" t="str">
            <v>FRANCO HERRERA OSCAR</v>
          </cell>
          <cell r="E3300" t="str">
            <v>OPERADOR DE PADRÓN</v>
          </cell>
          <cell r="G3300" t="str">
            <v>x</v>
          </cell>
          <cell r="M3300" t="str">
            <v>ENFERMEDAD GENERAL</v>
          </cell>
          <cell r="N3300">
            <v>4963480</v>
          </cell>
          <cell r="O3300" t="str">
            <v>SALUD TOTAL E.P.S.</v>
          </cell>
        </row>
        <row r="3301">
          <cell r="C3301">
            <v>3798205</v>
          </cell>
          <cell r="D3301" t="str">
            <v>FRANCO HERRERA OSCAR</v>
          </cell>
          <cell r="E3301" t="str">
            <v>OPERADOR DE PADRÓN</v>
          </cell>
          <cell r="G3301" t="str">
            <v>X</v>
          </cell>
          <cell r="M3301" t="str">
            <v>ENFERMEDAD GENERAL</v>
          </cell>
          <cell r="N3301">
            <v>4955575</v>
          </cell>
          <cell r="O3301" t="str">
            <v>SALUD TOTAL E.P.S.</v>
          </cell>
        </row>
        <row r="3302">
          <cell r="C3302">
            <v>1143330704</v>
          </cell>
          <cell r="D3302" t="str">
            <v>FONSECA VEGA ROVIRO ANTONIO</v>
          </cell>
          <cell r="E3302" t="str">
            <v>OPERADOR DE BUSETÓN</v>
          </cell>
          <cell r="G3302" t="str">
            <v>X</v>
          </cell>
          <cell r="M3302" t="str">
            <v>ENFERMEDAD GENERAL</v>
          </cell>
          <cell r="N3302" t="str">
            <v>NT</v>
          </cell>
          <cell r="O3302" t="str">
            <v>ARL SURA</v>
          </cell>
        </row>
        <row r="3303">
          <cell r="C3303">
            <v>1002248954</v>
          </cell>
          <cell r="D3303" t="str">
            <v>FLOREZ FUENTES OSCAR ANDRES</v>
          </cell>
          <cell r="E3303" t="str">
            <v>APRENDIZ SENA</v>
          </cell>
          <cell r="G3303" t="str">
            <v>X</v>
          </cell>
          <cell r="M3303" t="str">
            <v>ENFERMEDAD GENERAL</v>
          </cell>
          <cell r="N3303">
            <v>103307</v>
          </cell>
          <cell r="O3303" t="str">
            <v>SALUD TOTAL E.P.S.</v>
          </cell>
        </row>
        <row r="3304">
          <cell r="C3304">
            <v>1002248080</v>
          </cell>
          <cell r="D3304" t="str">
            <v>FILOT PEREZ JOSE FREDY</v>
          </cell>
          <cell r="E3304" t="str">
            <v>OPERADOR DE PADRÓN</v>
          </cell>
          <cell r="G3304" t="str">
            <v>X</v>
          </cell>
          <cell r="M3304" t="str">
            <v>ENFERMEDAD GENERAL</v>
          </cell>
          <cell r="N3304">
            <v>60356993</v>
          </cell>
          <cell r="O3304" t="str">
            <v>EPS MUTUAL SER</v>
          </cell>
        </row>
        <row r="3305">
          <cell r="C3305">
            <v>1002248080</v>
          </cell>
          <cell r="D3305" t="str">
            <v>FILOT PEREZ JOSE FREDY</v>
          </cell>
          <cell r="E3305" t="str">
            <v>OPERADOR DE PADRÓN</v>
          </cell>
          <cell r="G3305" t="str">
            <v>x</v>
          </cell>
          <cell r="M3305" t="str">
            <v>ENFERMEDAD GENERAL</v>
          </cell>
          <cell r="N3305">
            <v>705824009</v>
          </cell>
          <cell r="O3305" t="str">
            <v>EPS MUTUAL SER</v>
          </cell>
        </row>
        <row r="3306">
          <cell r="C3306">
            <v>1128048067</v>
          </cell>
          <cell r="D3306" t="str">
            <v>FIGUEROA REALES DAIRO ALBERTO</v>
          </cell>
          <cell r="E3306" t="str">
            <v>OPERADOR DE PADRÓN</v>
          </cell>
          <cell r="G3306" t="str">
            <v>X</v>
          </cell>
          <cell r="M3306" t="str">
            <v>ENFERMEDAD GENERAL</v>
          </cell>
          <cell r="N3306" t="str">
            <v>NT</v>
          </cell>
          <cell r="O3306" t="str">
            <v>SURA E.P.S.</v>
          </cell>
        </row>
        <row r="3307">
          <cell r="C3307">
            <v>1128048067</v>
          </cell>
          <cell r="D3307" t="str">
            <v>FIGUEROA REALES DAIRO ALBERTO</v>
          </cell>
          <cell r="E3307" t="str">
            <v>OPERADOR DE PADRÓN</v>
          </cell>
          <cell r="G3307" t="str">
            <v>X</v>
          </cell>
          <cell r="M3307" t="str">
            <v>ENFERMEDAD GENERAL</v>
          </cell>
          <cell r="N3307">
            <v>35956971</v>
          </cell>
          <cell r="O3307" t="str">
            <v>SURA E.P.S.</v>
          </cell>
        </row>
        <row r="3308">
          <cell r="C3308">
            <v>1128048067</v>
          </cell>
          <cell r="D3308" t="str">
            <v>FIGUEROA REALES DAIRO ALBERTO</v>
          </cell>
          <cell r="E3308" t="str">
            <v>OPERADOR DE PADRÓN</v>
          </cell>
          <cell r="G3308" t="str">
            <v>X</v>
          </cell>
          <cell r="M3308" t="str">
            <v>ENFERMEDAD GENERAL</v>
          </cell>
          <cell r="N3308">
            <v>35969581</v>
          </cell>
          <cell r="O3308" t="str">
            <v>SURA E.P.S.</v>
          </cell>
        </row>
        <row r="3309">
          <cell r="C3309">
            <v>1128048067</v>
          </cell>
          <cell r="D3309" t="str">
            <v>FIGUEROA REALES DAIRO ALBERTO</v>
          </cell>
          <cell r="E3309" t="str">
            <v>OPERADOR DE PADRÓN</v>
          </cell>
          <cell r="G3309" t="str">
            <v>X</v>
          </cell>
          <cell r="M3309" t="str">
            <v>ENFERMEDAD GENERAL</v>
          </cell>
          <cell r="N3309">
            <v>36636071</v>
          </cell>
          <cell r="O3309" t="str">
            <v>SURA E.P.S.</v>
          </cell>
        </row>
        <row r="3310">
          <cell r="C3310">
            <v>1128048067</v>
          </cell>
          <cell r="D3310" t="str">
            <v>FIGUEROA REALES DAIRO ALBERTO</v>
          </cell>
          <cell r="E3310" t="str">
            <v>OPERADOR DE PADRÓN</v>
          </cell>
          <cell r="G3310" t="str">
            <v>X</v>
          </cell>
          <cell r="M3310" t="str">
            <v>ENFERMEDAD GENERAL</v>
          </cell>
          <cell r="N3310">
            <v>38089873</v>
          </cell>
          <cell r="O3310" t="str">
            <v>SURA E.P.S.</v>
          </cell>
        </row>
        <row r="3311">
          <cell r="C3311">
            <v>1128048067</v>
          </cell>
          <cell r="D3311" t="str">
            <v>FIGUEROA REALES DAIRO ALBERTO</v>
          </cell>
          <cell r="E3311" t="str">
            <v>OPERADOR DE PADRÓN</v>
          </cell>
          <cell r="G3311" t="str">
            <v>X</v>
          </cell>
          <cell r="M3311" t="str">
            <v>ENFERMEDAD GENERAL</v>
          </cell>
          <cell r="N3311">
            <v>38383826</v>
          </cell>
          <cell r="O3311" t="str">
            <v>SURA E.P.S.</v>
          </cell>
        </row>
        <row r="3312">
          <cell r="C3312">
            <v>1128048067</v>
          </cell>
          <cell r="D3312" t="str">
            <v>FIGUEROA REALES DAIRO ALBERTO</v>
          </cell>
          <cell r="E3312" t="str">
            <v>OPERADOR DE PADRÓN</v>
          </cell>
          <cell r="G3312" t="str">
            <v>X</v>
          </cell>
          <cell r="M3312" t="str">
            <v>ENFERMEDAD GENERAL</v>
          </cell>
          <cell r="N3312" t="str">
            <v>0-38483236</v>
          </cell>
          <cell r="O3312" t="str">
            <v>SURA E.P.S.</v>
          </cell>
        </row>
        <row r="3313">
          <cell r="C3313">
            <v>1143373941</v>
          </cell>
          <cell r="D3313" t="str">
            <v>FIGUEROA QUINTERO JHON FREDDY</v>
          </cell>
          <cell r="E3313" t="str">
            <v>OPERADOR DE BUSETÓN</v>
          </cell>
          <cell r="G3313" t="str">
            <v>X</v>
          </cell>
          <cell r="M3313" t="str">
            <v>ENFERMEDAD GENERAL</v>
          </cell>
          <cell r="N3313" t="str">
            <v>EPS002</v>
          </cell>
          <cell r="O3313" t="str">
            <v>SALUD TOTAL E.P.S.</v>
          </cell>
        </row>
        <row r="3314">
          <cell r="C3314">
            <v>1143378777</v>
          </cell>
          <cell r="D3314" t="str">
            <v>FIGUEROA FERNANDEZ FERWIN DAVID</v>
          </cell>
          <cell r="E3314" t="str">
            <v>OPERADOR DE PADRÓN</v>
          </cell>
          <cell r="G3314" t="str">
            <v>X</v>
          </cell>
          <cell r="M3314" t="str">
            <v>ENFERMEDAD GENERAL</v>
          </cell>
          <cell r="N3314">
            <v>152523957</v>
          </cell>
          <cell r="O3314" t="str">
            <v>SALUD TOTAL E.P.S.</v>
          </cell>
        </row>
        <row r="3315">
          <cell r="C3315">
            <v>1143378777</v>
          </cell>
          <cell r="D3315" t="str">
            <v>FIGUEROA FERNANDEZ FERWIN DAVID</v>
          </cell>
          <cell r="E3315" t="str">
            <v>OPERADOR DE PADRÓN</v>
          </cell>
          <cell r="G3315" t="str">
            <v>X</v>
          </cell>
          <cell r="M3315" t="str">
            <v>ENFERMEDAD GENERAL</v>
          </cell>
          <cell r="N3315">
            <v>18250149</v>
          </cell>
          <cell r="O3315" t="str">
            <v>SALUD TOTAL E.P.S.</v>
          </cell>
        </row>
        <row r="3316">
          <cell r="C3316">
            <v>1143378777</v>
          </cell>
          <cell r="D3316" t="str">
            <v>FIGUEROA FERNANDEZ FERWIN DAVID</v>
          </cell>
          <cell r="E3316" t="str">
            <v>OPERADOR DE PADRÓN</v>
          </cell>
          <cell r="G3316" t="str">
            <v>X</v>
          </cell>
          <cell r="M3316" t="str">
            <v>ENFERMEDAD GENERAL</v>
          </cell>
          <cell r="N3316">
            <v>18139482</v>
          </cell>
          <cell r="O3316" t="str">
            <v>SALUD TOTAL E.P.S.</v>
          </cell>
        </row>
        <row r="3317">
          <cell r="C3317">
            <v>1044926435</v>
          </cell>
          <cell r="D3317" t="str">
            <v>FIGUEROA CUETO ARNOL EZEQUIEL</v>
          </cell>
          <cell r="E3317" t="str">
            <v>OPERADOR DE PADRÓN</v>
          </cell>
          <cell r="G3317" t="str">
            <v>X</v>
          </cell>
          <cell r="M3317" t="str">
            <v>ENFERMEDAD GENERAL</v>
          </cell>
          <cell r="N3317" t="str">
            <v>N/T</v>
          </cell>
          <cell r="O3317" t="str">
            <v>EPS MUTUAL SER</v>
          </cell>
        </row>
        <row r="3318">
          <cell r="C3318">
            <v>73572074</v>
          </cell>
          <cell r="D3318" t="str">
            <v>FERREIRA GOMEZ JOSE MIGUEL</v>
          </cell>
          <cell r="E3318" t="str">
            <v>OPERADOR DE PADRÓN</v>
          </cell>
          <cell r="G3318" t="str">
            <v>X</v>
          </cell>
          <cell r="M3318" t="str">
            <v>ENFERMEDAD GENERAL</v>
          </cell>
          <cell r="N3318">
            <v>7884</v>
          </cell>
          <cell r="O3318" t="str">
            <v>FAMISANAR E.P.S</v>
          </cell>
        </row>
        <row r="3319">
          <cell r="C3319">
            <v>73572074</v>
          </cell>
          <cell r="D3319" t="str">
            <v>FERREIRA GOMEZ JOSE MIGUEL</v>
          </cell>
          <cell r="E3319" t="str">
            <v>OPERADOR DE PADRÓN</v>
          </cell>
          <cell r="G3319" t="str">
            <v>X</v>
          </cell>
          <cell r="M3319" t="str">
            <v>ENFERMEDAD GENERAL</v>
          </cell>
          <cell r="N3319">
            <v>3007064</v>
          </cell>
          <cell r="O3319" t="str">
            <v>FAMISANAR E.P.S</v>
          </cell>
        </row>
        <row r="3320">
          <cell r="C3320">
            <v>73572074</v>
          </cell>
          <cell r="D3320" t="str">
            <v>FERREIRA GOMEZ JOSE MIGUEL</v>
          </cell>
          <cell r="E3320" t="str">
            <v>OPERADOR DE PADRÓN</v>
          </cell>
          <cell r="G3320" t="str">
            <v>X</v>
          </cell>
          <cell r="M3320" t="str">
            <v>ENFERMEDAD GENERAL</v>
          </cell>
          <cell r="N3320">
            <v>3639167</v>
          </cell>
          <cell r="O3320" t="str">
            <v>FAMISANAR E.P.S</v>
          </cell>
        </row>
        <row r="3321">
          <cell r="C3321">
            <v>73572074</v>
          </cell>
          <cell r="D3321" t="str">
            <v>FERREIRA GOMEZ JOSE MIGUEL</v>
          </cell>
          <cell r="E3321" t="str">
            <v>OPERADOR DE PADRÓN</v>
          </cell>
          <cell r="L3321" t="str">
            <v>X</v>
          </cell>
          <cell r="M3321" t="str">
            <v>AISLAMIENTO PREVENTIVO</v>
          </cell>
          <cell r="N3321" t="str">
            <v>NT</v>
          </cell>
          <cell r="O3321" t="str">
            <v>FAMISANAR E.P.S</v>
          </cell>
        </row>
        <row r="3322">
          <cell r="C3322">
            <v>73572074</v>
          </cell>
          <cell r="D3322" t="str">
            <v>FERREIRA GOMEZ JOSE MIGUEL</v>
          </cell>
          <cell r="E3322" t="str">
            <v>OPERADOR DE PADRÓN</v>
          </cell>
          <cell r="G3322" t="str">
            <v>X</v>
          </cell>
          <cell r="M3322" t="str">
            <v>ENFERMEDAD GENERAL</v>
          </cell>
          <cell r="N3322" t="str">
            <v>NT</v>
          </cell>
          <cell r="O3322" t="str">
            <v>FAMISANAR E.P.S</v>
          </cell>
        </row>
        <row r="3323">
          <cell r="C3323">
            <v>73572074</v>
          </cell>
          <cell r="D3323" t="str">
            <v>FERREIRA GOMEZ JOSE MIGUEL</v>
          </cell>
          <cell r="E3323" t="str">
            <v>OPERADOR DE PADRÓN</v>
          </cell>
          <cell r="G3323" t="str">
            <v>X</v>
          </cell>
          <cell r="M3323" t="str">
            <v>ENFERMEDAD GENERAL</v>
          </cell>
          <cell r="N3323">
            <v>3084032</v>
          </cell>
          <cell r="O3323" t="str">
            <v>FAMISANAR E.P.S</v>
          </cell>
        </row>
        <row r="3324">
          <cell r="C3324">
            <v>73572074</v>
          </cell>
          <cell r="D3324" t="str">
            <v>FERREIRA GOMEZ JOSE MIGUEL</v>
          </cell>
          <cell r="E3324" t="str">
            <v>OPERADOR DE PADRÓN</v>
          </cell>
          <cell r="F3324" t="str">
            <v>X</v>
          </cell>
          <cell r="M3324" t="str">
            <v>ACCIDENTE DE TRABAJO</v>
          </cell>
          <cell r="N3324" t="str">
            <v>NT</v>
          </cell>
          <cell r="O3324" t="str">
            <v>ARL SURA</v>
          </cell>
        </row>
        <row r="3325">
          <cell r="C3325">
            <v>73572074</v>
          </cell>
          <cell r="D3325" t="str">
            <v>FERREIRA GOMEZ JOSE MIGUEL</v>
          </cell>
          <cell r="E3325" t="str">
            <v>OPERADOR DE PADRÓN</v>
          </cell>
          <cell r="G3325" t="str">
            <v>X</v>
          </cell>
          <cell r="M3325" t="str">
            <v>ENFERMEDAD GENERAL</v>
          </cell>
          <cell r="N3325" t="str">
            <v>NT</v>
          </cell>
          <cell r="O3325" t="str">
            <v>FAMISANAR E.P.S</v>
          </cell>
        </row>
        <row r="3326">
          <cell r="C3326">
            <v>1120739377</v>
          </cell>
          <cell r="D3326" t="str">
            <v>FERNANDEZ FONTALVO ADRIANA PAOLA</v>
          </cell>
          <cell r="E3326" t="str">
            <v>OPERADOR DE BUSETÓN</v>
          </cell>
          <cell r="G3326" t="str">
            <v>x</v>
          </cell>
          <cell r="M3326" t="str">
            <v>ENFERMEDAD GENERAL</v>
          </cell>
          <cell r="O3326" t="str">
            <v>SALUD TOTAL E.P.S.</v>
          </cell>
        </row>
        <row r="3327">
          <cell r="C3327">
            <v>1120739377</v>
          </cell>
          <cell r="D3327" t="str">
            <v>FERNANDEZ FONTALVO ADRIANA PAOLA</v>
          </cell>
          <cell r="E3327" t="str">
            <v>OPERADOR DE BUSETÓN</v>
          </cell>
          <cell r="G3327" t="str">
            <v>x</v>
          </cell>
          <cell r="M3327" t="str">
            <v>ENFERMEDAD GENERAL</v>
          </cell>
          <cell r="N3327">
            <v>177338606</v>
          </cell>
          <cell r="O3327" t="str">
            <v>SALUD TOTAL E.P.S.</v>
          </cell>
        </row>
        <row r="3328">
          <cell r="C3328">
            <v>1120739377</v>
          </cell>
          <cell r="D3328" t="str">
            <v>FERNANDEZ FONTALVO ADRIANA PAOLA</v>
          </cell>
          <cell r="E3328" t="str">
            <v>OPERADOR DE BUSETÓN</v>
          </cell>
          <cell r="G3328" t="str">
            <v>X</v>
          </cell>
          <cell r="M3328" t="str">
            <v>ENFERMEDAD GENERAL</v>
          </cell>
          <cell r="N3328" t="str">
            <v>NT</v>
          </cell>
          <cell r="O3328" t="str">
            <v>SALUD TOTAL E.P.S.</v>
          </cell>
        </row>
        <row r="3329">
          <cell r="C3329">
            <v>1007975140</v>
          </cell>
          <cell r="D3329" t="str">
            <v>FANEYTE BELTRAN LUIS DANIEL</v>
          </cell>
          <cell r="E3329" t="str">
            <v>TECNICO DE MANTENIMIENTO D</v>
          </cell>
          <cell r="G3329" t="str">
            <v>X</v>
          </cell>
          <cell r="M3329" t="str">
            <v>ENFERMEDAD GENERAL</v>
          </cell>
          <cell r="N3329">
            <v>180451</v>
          </cell>
          <cell r="O3329" t="str">
            <v>COOMEVA E.P.S</v>
          </cell>
        </row>
        <row r="3330">
          <cell r="C3330">
            <v>1007975140</v>
          </cell>
          <cell r="D3330" t="str">
            <v>FANEYTE BELTRAN LUIS DANIEL</v>
          </cell>
          <cell r="E3330" t="str">
            <v>TECNICO DE MANTENIMIENTO D</v>
          </cell>
          <cell r="G3330" t="str">
            <v>X</v>
          </cell>
          <cell r="M3330" t="str">
            <v>ENFERMEDAD GENERAL</v>
          </cell>
          <cell r="N3330">
            <v>2435583</v>
          </cell>
          <cell r="O3330" t="str">
            <v>COOSALUD ESS EPS -S</v>
          </cell>
        </row>
        <row r="3331">
          <cell r="C3331">
            <v>1007975140</v>
          </cell>
          <cell r="D3331" t="str">
            <v>FANEYTE BELTRAN LUIS DANIEL</v>
          </cell>
          <cell r="E3331" t="str">
            <v>TECNICO DE MANTENIMIENTO D</v>
          </cell>
          <cell r="G3331" t="str">
            <v>X</v>
          </cell>
          <cell r="M3331" t="str">
            <v>ENFERMEDAD GENERAL</v>
          </cell>
          <cell r="N3331" t="str">
            <v>NT</v>
          </cell>
          <cell r="O3331" t="str">
            <v>COOSALUD ESS EPS -S</v>
          </cell>
        </row>
        <row r="3332">
          <cell r="C3332">
            <v>1007975140</v>
          </cell>
          <cell r="D3332" t="str">
            <v>FANEYTE BELTRAN LUIS DANIEL</v>
          </cell>
          <cell r="E3332" t="str">
            <v>TECNICO DE MANTENIMIENTO D</v>
          </cell>
          <cell r="G3332" t="str">
            <v>X</v>
          </cell>
          <cell r="M3332" t="str">
            <v>ENFERMEDAD GENERAL</v>
          </cell>
          <cell r="N3332">
            <v>2573861</v>
          </cell>
          <cell r="O3332" t="str">
            <v>COOSALUD ESS EPS -S</v>
          </cell>
        </row>
        <row r="3333">
          <cell r="C3333">
            <v>1143346340</v>
          </cell>
          <cell r="D3333" t="str">
            <v>FAJARDO HINESTROZA JAIDER</v>
          </cell>
          <cell r="E3333" t="str">
            <v>OPERADOR DE PADRÓN</v>
          </cell>
          <cell r="G3333" t="str">
            <v>X</v>
          </cell>
          <cell r="M3333" t="str">
            <v>ENFERMEDAD GENERAL</v>
          </cell>
          <cell r="N3333" t="str">
            <v>NT</v>
          </cell>
          <cell r="O3333" t="str">
            <v>COOSALUD ESS EPS -S</v>
          </cell>
        </row>
        <row r="3334">
          <cell r="C3334">
            <v>1143346340</v>
          </cell>
          <cell r="D3334" t="str">
            <v>FAJARDO HINESTROZA JAIDER</v>
          </cell>
          <cell r="E3334" t="str">
            <v>OPERADOR DE PADRÓN</v>
          </cell>
          <cell r="G3334" t="str">
            <v>X</v>
          </cell>
          <cell r="M3334" t="str">
            <v>ENFERMEDAD GENERAL</v>
          </cell>
          <cell r="N3334" t="str">
            <v>NT</v>
          </cell>
          <cell r="O3334" t="str">
            <v>COOSALUD ESS EPS -S</v>
          </cell>
        </row>
        <row r="3335">
          <cell r="C3335">
            <v>1137220216</v>
          </cell>
          <cell r="D3335" t="str">
            <v>ESTREMOR SALCEDO TONNY JAYR</v>
          </cell>
          <cell r="E3335" t="str">
            <v>OPERADOR DE PADRÓN</v>
          </cell>
          <cell r="G3335" t="str">
            <v>X</v>
          </cell>
          <cell r="M3335" t="str">
            <v>ENFERMEDAD GENERAL</v>
          </cell>
          <cell r="N3335">
            <v>10997</v>
          </cell>
          <cell r="O3335" t="str">
            <v>SANITAS E.P.S</v>
          </cell>
        </row>
        <row r="3336">
          <cell r="C3336">
            <v>1137220216</v>
          </cell>
          <cell r="D3336" t="str">
            <v>ESTREMOR SALCEDO TONNY JAYR</v>
          </cell>
          <cell r="E3336" t="str">
            <v>OPERADOR DE PADRÓN</v>
          </cell>
          <cell r="G3336" t="str">
            <v>X</v>
          </cell>
          <cell r="M3336" t="str">
            <v>ENFERMEDAD GENERAL</v>
          </cell>
          <cell r="N3336">
            <v>11304</v>
          </cell>
          <cell r="O3336" t="str">
            <v>SANITAS E.P.S</v>
          </cell>
        </row>
        <row r="3337">
          <cell r="C3337">
            <v>1137220216</v>
          </cell>
          <cell r="D3337" t="str">
            <v>ESTREMOR SALCEDO TONNY JAYR</v>
          </cell>
          <cell r="E3337" t="str">
            <v>OPERADOR DE PADRÓN</v>
          </cell>
          <cell r="G3337" t="str">
            <v>X</v>
          </cell>
          <cell r="M3337" t="str">
            <v>ENFERMEDAD GENERAL</v>
          </cell>
          <cell r="N3337">
            <v>1137220216</v>
          </cell>
          <cell r="O3337" t="str">
            <v>SANITAS E.P.S</v>
          </cell>
        </row>
        <row r="3338">
          <cell r="C3338">
            <v>1137220216</v>
          </cell>
          <cell r="D3338" t="str">
            <v>ESTREMOR SALCEDO TONNY JAYR</v>
          </cell>
          <cell r="E3338" t="str">
            <v>OPERADOR DE PADRÓN</v>
          </cell>
          <cell r="G3338" t="str">
            <v>X</v>
          </cell>
          <cell r="M3338" t="str">
            <v>ENFERMEDAD GENERAL</v>
          </cell>
          <cell r="N3338" t="str">
            <v>AIS001</v>
          </cell>
          <cell r="O3338" t="str">
            <v>SANITAS E.P.S</v>
          </cell>
        </row>
        <row r="3339">
          <cell r="C3339">
            <v>1137220216</v>
          </cell>
          <cell r="D3339" t="str">
            <v>ESTREMOR SALCEDO TONNY JAYR</v>
          </cell>
          <cell r="E3339" t="str">
            <v>OPERADOR DE PADRÓN</v>
          </cell>
          <cell r="G3339" t="str">
            <v>X</v>
          </cell>
          <cell r="M3339" t="str">
            <v>ENFERMEDAD GENERAL</v>
          </cell>
          <cell r="N3339">
            <v>5005685</v>
          </cell>
          <cell r="O3339" t="str">
            <v>SANITAS E.P.S</v>
          </cell>
        </row>
        <row r="3340">
          <cell r="C3340">
            <v>1137220216</v>
          </cell>
          <cell r="D3340" t="str">
            <v>ESTREMOR SALCEDO TONNY JAYR</v>
          </cell>
          <cell r="E3340" t="str">
            <v>OPERADOR DE PADRÓN</v>
          </cell>
          <cell r="G3340" t="str">
            <v>X</v>
          </cell>
          <cell r="M3340" t="str">
            <v>ENFERMEDAD GENERAL</v>
          </cell>
          <cell r="N3340" t="str">
            <v>NT</v>
          </cell>
          <cell r="O3340" t="str">
            <v>SANITAS E.P.S</v>
          </cell>
        </row>
        <row r="3341">
          <cell r="C3341">
            <v>1137220216</v>
          </cell>
          <cell r="D3341" t="str">
            <v>ESTREMOR SALCEDO TONNY JAYR</v>
          </cell>
          <cell r="E3341" t="str">
            <v>OPERADOR DE PADRÓN</v>
          </cell>
          <cell r="G3341" t="str">
            <v>X</v>
          </cell>
          <cell r="M3341" t="str">
            <v>ENFERMEDAD GENERAL</v>
          </cell>
          <cell r="N3341">
            <v>5877079</v>
          </cell>
          <cell r="O3341" t="str">
            <v>SANITAS E.P.S</v>
          </cell>
        </row>
        <row r="3342">
          <cell r="C3342">
            <v>1137220216</v>
          </cell>
          <cell r="D3342" t="str">
            <v>ESTREMOR SALCEDO TONNY JAYR</v>
          </cell>
          <cell r="E3342" t="str">
            <v>OPERADOR DE PADRÓN</v>
          </cell>
          <cell r="L3342" t="str">
            <v>X</v>
          </cell>
          <cell r="M3342" t="str">
            <v>AISLAMIENTO PREVENTIVO</v>
          </cell>
          <cell r="N3342" t="str">
            <v>NT</v>
          </cell>
          <cell r="O3342" t="str">
            <v>SANITAS E.P.S</v>
          </cell>
        </row>
        <row r="3343">
          <cell r="C3343">
            <v>8854897</v>
          </cell>
          <cell r="D3343" t="str">
            <v>ESTREMOR SALCEDO ROWAR</v>
          </cell>
          <cell r="E3343" t="str">
            <v>OPERADOR DE PADRÓN</v>
          </cell>
          <cell r="G3343" t="str">
            <v>X</v>
          </cell>
          <cell r="M3343" t="str">
            <v>ENFERMEDAD GENERAL</v>
          </cell>
          <cell r="N3343">
            <v>182283688</v>
          </cell>
          <cell r="O3343" t="str">
            <v>SALUD TOTAL E.P.S.</v>
          </cell>
        </row>
        <row r="3344">
          <cell r="C3344">
            <v>8854897</v>
          </cell>
          <cell r="D3344" t="str">
            <v>ESTREMOR SALCEDO ROWAR</v>
          </cell>
          <cell r="E3344" t="str">
            <v>OPERADOR DE PADRÓN</v>
          </cell>
          <cell r="G3344" t="str">
            <v>X</v>
          </cell>
          <cell r="M3344" t="str">
            <v>ENFERMEDAD GENERAL</v>
          </cell>
          <cell r="N3344">
            <v>9448813</v>
          </cell>
          <cell r="O3344" t="str">
            <v>SALUD TOTAL E.P.S.</v>
          </cell>
        </row>
        <row r="3345">
          <cell r="C3345">
            <v>8854897</v>
          </cell>
          <cell r="D3345" t="str">
            <v>ESTREMOR SALCEDO ROWAR</v>
          </cell>
          <cell r="E3345" t="str">
            <v>OPERADOR DE PADRÓN</v>
          </cell>
          <cell r="G3345" t="str">
            <v>X</v>
          </cell>
          <cell r="M3345" t="str">
            <v>ENFERMEDAD GENERAL</v>
          </cell>
          <cell r="N3345">
            <v>46281653</v>
          </cell>
          <cell r="O3345" t="str">
            <v>SALUD TOTAL E.P.S.</v>
          </cell>
        </row>
        <row r="3346">
          <cell r="C3346">
            <v>8854897</v>
          </cell>
          <cell r="D3346" t="str">
            <v>ESTREMOR SALCEDO ROWAR</v>
          </cell>
          <cell r="E3346" t="str">
            <v>OPERADOR DE PADRÓN</v>
          </cell>
          <cell r="G3346" t="str">
            <v>X</v>
          </cell>
          <cell r="M3346" t="str">
            <v>ENFERMEDAD GENERAL</v>
          </cell>
          <cell r="N3346" t="str">
            <v>NT</v>
          </cell>
          <cell r="O3346" t="str">
            <v>SALUD TOTAL E.P.S.</v>
          </cell>
        </row>
        <row r="3347">
          <cell r="C3347">
            <v>8854897</v>
          </cell>
          <cell r="D3347" t="str">
            <v>ESTREMOR SALCEDO ROWAR</v>
          </cell>
          <cell r="E3347" t="str">
            <v>OPERADOR DE PADRÓN</v>
          </cell>
          <cell r="G3347" t="str">
            <v>X</v>
          </cell>
          <cell r="M3347" t="str">
            <v>ENFERMEDAD GENERAL</v>
          </cell>
          <cell r="N3347">
            <v>9211304</v>
          </cell>
          <cell r="O3347" t="str">
            <v>SALUD TOTAL E.P.S.</v>
          </cell>
        </row>
        <row r="3348">
          <cell r="C3348">
            <v>8854897</v>
          </cell>
          <cell r="D3348" t="str">
            <v>ESTREMOR SALCEDO ROWAR</v>
          </cell>
          <cell r="E3348" t="str">
            <v>OPERADOR DE PADRÓN</v>
          </cell>
          <cell r="G3348" t="str">
            <v>X</v>
          </cell>
          <cell r="M3348" t="str">
            <v>ENFERMEDAD GENERAL</v>
          </cell>
          <cell r="N3348">
            <v>76300730</v>
          </cell>
          <cell r="O3348" t="str">
            <v>SALUD TOTAL E.P.S.</v>
          </cell>
        </row>
        <row r="3349">
          <cell r="C3349">
            <v>8854897</v>
          </cell>
          <cell r="D3349" t="str">
            <v>ESTREMOR SALCEDO ROWAR</v>
          </cell>
          <cell r="E3349" t="str">
            <v>OPERADOR DE PADRÓN</v>
          </cell>
          <cell r="G3349" t="str">
            <v>X</v>
          </cell>
          <cell r="M3349" t="str">
            <v>ENFERMEDAD GENERAL</v>
          </cell>
          <cell r="N3349">
            <v>121677005</v>
          </cell>
          <cell r="O3349" t="str">
            <v>SALUD TOTAL E.P.S.</v>
          </cell>
        </row>
        <row r="3350">
          <cell r="C3350">
            <v>8854897</v>
          </cell>
          <cell r="D3350" t="str">
            <v>ESTREMOR SALCEDO ROWAR</v>
          </cell>
          <cell r="E3350" t="str">
            <v>OPERADOR DE PADRÓN</v>
          </cell>
          <cell r="G3350" t="str">
            <v>X</v>
          </cell>
          <cell r="M3350" t="str">
            <v>ENFERMEDAD GENERAL</v>
          </cell>
          <cell r="N3350">
            <v>16273613</v>
          </cell>
          <cell r="O3350" t="str">
            <v>SALUD TOTAL E.P.S.</v>
          </cell>
        </row>
        <row r="3351">
          <cell r="C3351">
            <v>8854897</v>
          </cell>
          <cell r="D3351" t="str">
            <v>ESTREMOR SALCEDO ROWAR</v>
          </cell>
          <cell r="E3351" t="str">
            <v>OPERADOR DE PADRÓN</v>
          </cell>
          <cell r="G3351" t="str">
            <v>X</v>
          </cell>
          <cell r="M3351" t="str">
            <v>ENFERMEDAD GENERAL</v>
          </cell>
          <cell r="N3351">
            <v>14305374</v>
          </cell>
          <cell r="O3351" t="str">
            <v>SALUD TOTAL E.P.S.</v>
          </cell>
        </row>
        <row r="3352">
          <cell r="C3352">
            <v>8854897</v>
          </cell>
          <cell r="D3352" t="str">
            <v>ESTREMOR SALCEDO ROWAR</v>
          </cell>
          <cell r="E3352" t="str">
            <v>OPERADOR DE PADRÓN</v>
          </cell>
          <cell r="G3352" t="str">
            <v>X</v>
          </cell>
          <cell r="M3352" t="str">
            <v>ENFERMEDAD GENERAL</v>
          </cell>
          <cell r="N3352">
            <v>143050708</v>
          </cell>
          <cell r="O3352" t="str">
            <v>SALUD TOTAL E.P.S.</v>
          </cell>
        </row>
        <row r="3353">
          <cell r="C3353">
            <v>8854897</v>
          </cell>
          <cell r="D3353" t="str">
            <v>ESTREMOR SALCEDO ROWAR</v>
          </cell>
          <cell r="E3353" t="str">
            <v>OPERADOR DE PADRÓN</v>
          </cell>
          <cell r="G3353" t="str">
            <v>x</v>
          </cell>
          <cell r="M3353" t="str">
            <v>ENFERMEDAD GENERAL</v>
          </cell>
          <cell r="N3353">
            <v>182241519</v>
          </cell>
          <cell r="O3353" t="str">
            <v>SALUD TOTAL E.P.S.</v>
          </cell>
        </row>
        <row r="3354">
          <cell r="C3354">
            <v>8854897</v>
          </cell>
          <cell r="D3354" t="str">
            <v>ESTREMOR SALCEDO ROWAR</v>
          </cell>
          <cell r="E3354" t="str">
            <v>OPERADOR DE PADRÓN</v>
          </cell>
          <cell r="G3354" t="str">
            <v>X</v>
          </cell>
          <cell r="M3354" t="str">
            <v>ENFERMEDAD GENERAL</v>
          </cell>
          <cell r="N3354" t="str">
            <v>EPS002</v>
          </cell>
          <cell r="O3354" t="str">
            <v>SALUD TOTAL E.P.S.</v>
          </cell>
        </row>
        <row r="3355">
          <cell r="C3355">
            <v>8854897</v>
          </cell>
          <cell r="D3355" t="str">
            <v>ESTREMOR SALCEDO ROWAR</v>
          </cell>
          <cell r="E3355" t="str">
            <v>OPERADOR DE PADRÓN</v>
          </cell>
          <cell r="G3355" t="str">
            <v>X</v>
          </cell>
          <cell r="M3355" t="str">
            <v>ENFERMEDAD GENERAL</v>
          </cell>
          <cell r="N3355">
            <v>396766</v>
          </cell>
          <cell r="O3355" t="str">
            <v>SALUD TOTAL E.P.S.</v>
          </cell>
        </row>
        <row r="3356">
          <cell r="C3356">
            <v>8854897</v>
          </cell>
          <cell r="D3356" t="str">
            <v>ESTREMOR SALCEDO ROWAR</v>
          </cell>
          <cell r="E3356" t="str">
            <v>OPERADOR DE PADRÓN</v>
          </cell>
          <cell r="G3356" t="str">
            <v>x</v>
          </cell>
          <cell r="M3356" t="str">
            <v>ENFERMEDAD GENERAL</v>
          </cell>
          <cell r="N3356" t="str">
            <v>EPS002</v>
          </cell>
          <cell r="O3356" t="str">
            <v>SALUD TOTAL E.P.S.</v>
          </cell>
        </row>
        <row r="3357">
          <cell r="C3357">
            <v>8854897</v>
          </cell>
          <cell r="D3357" t="str">
            <v>ESTREMOR SALCEDO ROWAR</v>
          </cell>
          <cell r="E3357" t="str">
            <v>OPERADOR DE PADRÓN</v>
          </cell>
          <cell r="G3357" t="str">
            <v>X</v>
          </cell>
          <cell r="M3357" t="str">
            <v>ENFERMEDAD GENERAL</v>
          </cell>
          <cell r="N3357" t="str">
            <v>EPS002</v>
          </cell>
          <cell r="O3357" t="str">
            <v>SALUD TOTAL E.P.S.</v>
          </cell>
        </row>
        <row r="3358">
          <cell r="C3358">
            <v>73182612</v>
          </cell>
          <cell r="D3358" t="str">
            <v>ESTRADA SUAREZ ROBERTO CARLOS</v>
          </cell>
          <cell r="E3358" t="str">
            <v>OPERADOR DE PADRÓN</v>
          </cell>
          <cell r="G3358" t="str">
            <v>X</v>
          </cell>
          <cell r="M3358" t="str">
            <v>ENFERMEDAD GENERAL</v>
          </cell>
          <cell r="N3358">
            <v>179350163</v>
          </cell>
          <cell r="O3358" t="str">
            <v>SALUD TOTAL E.P.S.</v>
          </cell>
        </row>
        <row r="3359">
          <cell r="C3359">
            <v>73182612</v>
          </cell>
          <cell r="D3359" t="str">
            <v>ESTRADA SUAREZ ROBERTO CARLOS</v>
          </cell>
          <cell r="E3359" t="str">
            <v>OPERADOR DE PADRÓN</v>
          </cell>
          <cell r="G3359" t="str">
            <v>X</v>
          </cell>
          <cell r="M3359" t="str">
            <v>ENFERMEDAD GENERAL</v>
          </cell>
          <cell r="N3359">
            <v>67338593</v>
          </cell>
          <cell r="O3359" t="str">
            <v>SALUD TOTAL E.P.S.</v>
          </cell>
        </row>
        <row r="3360">
          <cell r="C3360">
            <v>73182612</v>
          </cell>
          <cell r="D3360" t="str">
            <v>ESTRADA SUAREZ ROBERTO CARLOS</v>
          </cell>
          <cell r="E3360" t="str">
            <v>OPERADOR DE PADRÓN</v>
          </cell>
          <cell r="G3360" t="str">
            <v>X</v>
          </cell>
          <cell r="M3360" t="str">
            <v>ENFERMEDAD GENERAL</v>
          </cell>
          <cell r="N3360">
            <v>3568448</v>
          </cell>
          <cell r="O3360" t="str">
            <v>SALUD TOTAL E.P.S.</v>
          </cell>
        </row>
        <row r="3361">
          <cell r="C3361">
            <v>73182612</v>
          </cell>
          <cell r="D3361" t="str">
            <v>ESTRADA SUAREZ ROBERTO CARLOS</v>
          </cell>
          <cell r="E3361" t="str">
            <v>OPERADOR DE PADRÓN</v>
          </cell>
          <cell r="G3361" t="str">
            <v>X</v>
          </cell>
          <cell r="M3361" t="str">
            <v>ENFERMEDAD GENERAL</v>
          </cell>
          <cell r="N3361">
            <v>79900649</v>
          </cell>
          <cell r="O3361" t="str">
            <v>SALUD TOTAL E.P.S.</v>
          </cell>
        </row>
        <row r="3362">
          <cell r="C3362">
            <v>73182612</v>
          </cell>
          <cell r="D3362" t="str">
            <v>ESTRADA SUAREZ ROBERTO CARLOS</v>
          </cell>
          <cell r="E3362" t="str">
            <v>OPERADOR DE PADRÓN</v>
          </cell>
          <cell r="G3362" t="str">
            <v>X</v>
          </cell>
          <cell r="M3362" t="str">
            <v>ENFERMEDAD GENERAL</v>
          </cell>
          <cell r="N3362">
            <v>95554845</v>
          </cell>
          <cell r="O3362" t="str">
            <v>SALUD TOTAL E.P.S.</v>
          </cell>
        </row>
        <row r="3363">
          <cell r="C3363">
            <v>73182612</v>
          </cell>
          <cell r="D3363" t="str">
            <v>ESTRADA SUAREZ ROBERTO CARLOS</v>
          </cell>
          <cell r="E3363" t="str">
            <v>OPERADOR DE PADRÓN</v>
          </cell>
          <cell r="G3363" t="str">
            <v>X</v>
          </cell>
          <cell r="M3363" t="str">
            <v>ENFERMEDAD GENERAL</v>
          </cell>
          <cell r="N3363">
            <v>12459905</v>
          </cell>
          <cell r="O3363" t="str">
            <v>SALUD TOTAL E.P.S.</v>
          </cell>
        </row>
        <row r="3364">
          <cell r="C3364">
            <v>73182612</v>
          </cell>
          <cell r="D3364" t="str">
            <v>ESTRADA SUAREZ ROBERTO CARLOS</v>
          </cell>
          <cell r="E3364" t="str">
            <v>OPERADOR DE PADRÓN</v>
          </cell>
          <cell r="G3364" t="str">
            <v>X</v>
          </cell>
          <cell r="M3364" t="str">
            <v>ENFERMEDAD GENERAL</v>
          </cell>
          <cell r="N3364">
            <v>12342946</v>
          </cell>
          <cell r="O3364" t="str">
            <v>SALUD TOTAL E.P.S.</v>
          </cell>
        </row>
        <row r="3365">
          <cell r="C3365">
            <v>73182612</v>
          </cell>
          <cell r="D3365" t="str">
            <v>ESTRADA SUAREZ ROBERTO CARLOS</v>
          </cell>
          <cell r="E3365" t="str">
            <v>OPERADOR DE PADRÓN</v>
          </cell>
          <cell r="G3365" t="str">
            <v>X</v>
          </cell>
          <cell r="M3365" t="str">
            <v>ENFERMEDAD GENERAL</v>
          </cell>
          <cell r="N3365">
            <v>14438182</v>
          </cell>
          <cell r="O3365" t="str">
            <v>SALUD TOTAL E.P.S.</v>
          </cell>
        </row>
        <row r="3366">
          <cell r="C3366">
            <v>73182612</v>
          </cell>
          <cell r="D3366" t="str">
            <v>ESTRADA SUAREZ ROBERTO CARLOS</v>
          </cell>
          <cell r="E3366" t="str">
            <v>OPERADOR DE PADRÓN</v>
          </cell>
          <cell r="G3366" t="str">
            <v>X</v>
          </cell>
          <cell r="M3366" t="str">
            <v>ENFERMEDAD GENERAL</v>
          </cell>
          <cell r="N3366">
            <v>14437154</v>
          </cell>
          <cell r="O3366" t="str">
            <v>SALUD TOTAL E.P.S.</v>
          </cell>
        </row>
        <row r="3367">
          <cell r="C3367">
            <v>73182612</v>
          </cell>
          <cell r="D3367" t="str">
            <v>ESTRADA SUAREZ ROBERTO CARLOS</v>
          </cell>
          <cell r="E3367" t="str">
            <v>OPERADOR DE PADRÓN</v>
          </cell>
          <cell r="G3367" t="str">
            <v>X</v>
          </cell>
          <cell r="M3367" t="str">
            <v>ENFERMEDAD GENERAL</v>
          </cell>
          <cell r="N3367">
            <v>14344142</v>
          </cell>
          <cell r="O3367" t="str">
            <v>SALUD TOTAL E.P.S.</v>
          </cell>
        </row>
        <row r="3368">
          <cell r="C3368">
            <v>73182612</v>
          </cell>
          <cell r="D3368" t="str">
            <v>ESTRADA SUAREZ ROBERTO CARLOS</v>
          </cell>
          <cell r="E3368" t="str">
            <v>OPERADOR DE PADRÓN</v>
          </cell>
          <cell r="G3368" t="str">
            <v>X</v>
          </cell>
          <cell r="M3368" t="str">
            <v>ENFERMEDAD GENERAL</v>
          </cell>
          <cell r="N3368">
            <v>17393022</v>
          </cell>
          <cell r="O3368" t="str">
            <v>SALUD TOTAL E.P.S.</v>
          </cell>
        </row>
        <row r="3369">
          <cell r="C3369">
            <v>73182612</v>
          </cell>
          <cell r="D3369" t="str">
            <v>ESTRADA SUAREZ ROBERTO CARLOS</v>
          </cell>
          <cell r="E3369" t="str">
            <v>OPERADOR DE PADRÓN</v>
          </cell>
          <cell r="G3369" t="str">
            <v>X</v>
          </cell>
          <cell r="M3369" t="str">
            <v>ENFERMEDAD GENERAL</v>
          </cell>
          <cell r="N3369">
            <v>148484693</v>
          </cell>
          <cell r="O3369" t="str">
            <v>SALUD TOTAL E.P.S.</v>
          </cell>
        </row>
        <row r="3370">
          <cell r="C3370">
            <v>73182612</v>
          </cell>
          <cell r="D3370" t="str">
            <v>ESTRADA SUAREZ ROBERTO CARLOS</v>
          </cell>
          <cell r="E3370" t="str">
            <v>OPERADOR DE PADRÓN</v>
          </cell>
          <cell r="G3370" t="str">
            <v>X</v>
          </cell>
          <cell r="M3370" t="str">
            <v>ENFERMEDAD GENERAL</v>
          </cell>
          <cell r="N3370">
            <v>148486901</v>
          </cell>
          <cell r="O3370" t="str">
            <v>SALUD TOTAL E.P.S.</v>
          </cell>
        </row>
        <row r="3371">
          <cell r="C3371">
            <v>73182612</v>
          </cell>
          <cell r="D3371" t="str">
            <v>ESTRADA SUAREZ ROBERTO CARLOS</v>
          </cell>
          <cell r="E3371" t="str">
            <v>OPERADOR DE PADRÓN</v>
          </cell>
          <cell r="G3371" t="str">
            <v>X</v>
          </cell>
          <cell r="M3371" t="str">
            <v>ENFERMEDAD GENERAL</v>
          </cell>
          <cell r="N3371">
            <v>143071041</v>
          </cell>
          <cell r="O3371" t="str">
            <v>SALUD TOTAL E.P.S.</v>
          </cell>
        </row>
        <row r="3372">
          <cell r="C3372">
            <v>73182612</v>
          </cell>
          <cell r="D3372" t="str">
            <v>ESTRADA SUAREZ ROBERTO CARLOS</v>
          </cell>
          <cell r="E3372" t="str">
            <v>OPERADOR DE PADRÓN</v>
          </cell>
          <cell r="G3372" t="str">
            <v>X</v>
          </cell>
          <cell r="M3372" t="str">
            <v>ENFERMEDAD GENERAL</v>
          </cell>
          <cell r="N3372">
            <v>155269076</v>
          </cell>
          <cell r="O3372" t="str">
            <v>SALUD TOTAL E.P.S.</v>
          </cell>
        </row>
        <row r="3373">
          <cell r="C3373">
            <v>73182612</v>
          </cell>
          <cell r="D3373" t="str">
            <v>ESTRADA SUAREZ ROBERTO CARLOS</v>
          </cell>
          <cell r="E3373" t="str">
            <v>OPERADOR DE PADRÓN</v>
          </cell>
          <cell r="G3373" t="str">
            <v>x</v>
          </cell>
          <cell r="M3373" t="str">
            <v>ENFERMEDAD GENERAL</v>
          </cell>
          <cell r="N3373">
            <v>172077240</v>
          </cell>
          <cell r="O3373" t="str">
            <v>SALUD TOTAL E.P.S.</v>
          </cell>
        </row>
        <row r="3374">
          <cell r="C3374">
            <v>73182612</v>
          </cell>
          <cell r="D3374" t="str">
            <v>ESTRADA SUAREZ ROBERTO CARLOS</v>
          </cell>
          <cell r="E3374" t="str">
            <v>OPERADOR DE PADRÓN</v>
          </cell>
          <cell r="G3374" t="str">
            <v>X</v>
          </cell>
          <cell r="M3374" t="str">
            <v>ENFERMEDAD GENERAL</v>
          </cell>
          <cell r="N3374">
            <v>172086156</v>
          </cell>
          <cell r="O3374" t="str">
            <v>SALUD TOTAL E.P.S.</v>
          </cell>
        </row>
        <row r="3375">
          <cell r="C3375">
            <v>73182612</v>
          </cell>
          <cell r="D3375" t="str">
            <v>ESTRADA SUAREZ ROBERTO CARLOS</v>
          </cell>
          <cell r="E3375" t="str">
            <v>OPERADOR DE PADRÓN</v>
          </cell>
          <cell r="G3375" t="str">
            <v>x</v>
          </cell>
          <cell r="M3375" t="str">
            <v>ENFERMEDAD GENERAL</v>
          </cell>
          <cell r="N3375" t="str">
            <v>NT</v>
          </cell>
          <cell r="O3375" t="str">
            <v>SALUD TOTAL E.P.S.</v>
          </cell>
        </row>
        <row r="3376">
          <cell r="C3376">
            <v>73182612</v>
          </cell>
          <cell r="D3376" t="str">
            <v>ESTRADA SUAREZ ROBERTO CARLOS</v>
          </cell>
          <cell r="E3376" t="str">
            <v>OPERADOR DE PADRÓN</v>
          </cell>
          <cell r="G3376" t="str">
            <v>X</v>
          </cell>
          <cell r="M3376" t="str">
            <v>ENFERMEDAD GENERAL</v>
          </cell>
          <cell r="N3376">
            <v>172515146</v>
          </cell>
          <cell r="O3376" t="str">
            <v>SALUD TOTAL E.P.S.</v>
          </cell>
        </row>
        <row r="3377">
          <cell r="C3377">
            <v>73182612</v>
          </cell>
          <cell r="D3377" t="str">
            <v>ESTRADA SUAREZ ROBERTO CARLOS</v>
          </cell>
          <cell r="E3377" t="str">
            <v>OPERADOR DE PADRÓN</v>
          </cell>
          <cell r="G3377" t="str">
            <v>x</v>
          </cell>
          <cell r="M3377" t="str">
            <v>ENFERMEDAD GENERAL</v>
          </cell>
          <cell r="N3377">
            <v>16565302</v>
          </cell>
          <cell r="O3377" t="str">
            <v>SALUD TOTAL E.P.S.</v>
          </cell>
        </row>
        <row r="3378">
          <cell r="C3378">
            <v>73182612</v>
          </cell>
          <cell r="D3378" t="str">
            <v>ESTRADA SUAREZ ROBERTO CARLOS</v>
          </cell>
          <cell r="E3378" t="str">
            <v>OPERADOR DE PADRÓN</v>
          </cell>
          <cell r="G3378" t="str">
            <v>X</v>
          </cell>
          <cell r="M3378" t="str">
            <v>ENFERMEDAD GENERAL</v>
          </cell>
          <cell r="N3378" t="str">
            <v>EPS002</v>
          </cell>
          <cell r="O3378" t="str">
            <v>SALUD TOTAL E.P.S.</v>
          </cell>
        </row>
        <row r="3379">
          <cell r="C3379">
            <v>73182612</v>
          </cell>
          <cell r="D3379" t="str">
            <v>ESTRADA SUAREZ ROBERTO CARLOS</v>
          </cell>
          <cell r="E3379" t="str">
            <v>OPERADOR DE PADRÓN</v>
          </cell>
          <cell r="G3379" t="str">
            <v>X</v>
          </cell>
          <cell r="M3379" t="str">
            <v>ENFERMEDAD GENERAL</v>
          </cell>
          <cell r="N3379" t="str">
            <v>EPS002</v>
          </cell>
          <cell r="O3379" t="str">
            <v>SALUD TOTAL E.P.S.</v>
          </cell>
        </row>
        <row r="3380">
          <cell r="C3380">
            <v>1148693357</v>
          </cell>
          <cell r="D3380" t="str">
            <v>ESTRADA OSORIO ROGGER EDUARDO</v>
          </cell>
          <cell r="E3380" t="str">
            <v>OPERADOR DE PADRÓN</v>
          </cell>
          <cell r="F3380" t="str">
            <v>X</v>
          </cell>
          <cell r="M3380" t="str">
            <v>ACCIDENTE DE TRABAJO</v>
          </cell>
          <cell r="N3380" t="str">
            <v>NT</v>
          </cell>
          <cell r="O3380" t="str">
            <v>ARL SURA</v>
          </cell>
        </row>
        <row r="3381">
          <cell r="C3381">
            <v>1148693357</v>
          </cell>
          <cell r="D3381" t="str">
            <v>ESTRADA OSORIO ROGGER EDUARDO</v>
          </cell>
          <cell r="E3381" t="str">
            <v>OPERADOR DE PADRÓN</v>
          </cell>
          <cell r="G3381" t="str">
            <v>X</v>
          </cell>
          <cell r="M3381" t="str">
            <v>ENFERMEDAD GENERAL</v>
          </cell>
          <cell r="N3381">
            <v>58009</v>
          </cell>
          <cell r="O3381" t="str">
            <v>SALUD TOTAL E.P.S.</v>
          </cell>
        </row>
        <row r="3382">
          <cell r="C3382">
            <v>1148693357</v>
          </cell>
          <cell r="D3382" t="str">
            <v>ESTRADA OSORIO ROGGER EDUARDO</v>
          </cell>
          <cell r="E3382" t="str">
            <v>OPERADOR DE PADRÓN</v>
          </cell>
          <cell r="G3382" t="str">
            <v>X</v>
          </cell>
          <cell r="M3382" t="str">
            <v>ENFERMEDAD GENERAL</v>
          </cell>
          <cell r="N3382" t="str">
            <v>NT</v>
          </cell>
          <cell r="O3382" t="str">
            <v>SALUD TOTAL E.P.S.</v>
          </cell>
        </row>
        <row r="3383">
          <cell r="C3383">
            <v>1148693357</v>
          </cell>
          <cell r="D3383" t="str">
            <v>ESTRADA OSORIO ROGGER EDUARDO</v>
          </cell>
          <cell r="E3383" t="str">
            <v>OPERADOR DE PADRÓN</v>
          </cell>
          <cell r="G3383" t="str">
            <v>X</v>
          </cell>
          <cell r="M3383" t="str">
            <v>ENFERMEDAD GENERAL</v>
          </cell>
          <cell r="N3383">
            <v>177347033</v>
          </cell>
          <cell r="O3383" t="str">
            <v>SALUD TOTAL E.P.S.</v>
          </cell>
        </row>
        <row r="3384">
          <cell r="C3384">
            <v>73166990</v>
          </cell>
          <cell r="D3384" t="str">
            <v>ESPITIA PEÑA PEDRO LUIS</v>
          </cell>
          <cell r="E3384" t="str">
            <v>OPERADOR DE PADRÓN</v>
          </cell>
          <cell r="G3384" t="str">
            <v>X</v>
          </cell>
          <cell r="M3384" t="str">
            <v>ENFERMEDAD GENERAL</v>
          </cell>
          <cell r="N3384">
            <v>5454053</v>
          </cell>
          <cell r="O3384" t="str">
            <v>SANITAS E.P.S</v>
          </cell>
        </row>
        <row r="3385">
          <cell r="C3385">
            <v>73166990</v>
          </cell>
          <cell r="D3385" t="str">
            <v>ESPITIA PEÑA PEDRO LUIS</v>
          </cell>
          <cell r="E3385" t="str">
            <v>OPERADOR DE PADRÓN</v>
          </cell>
          <cell r="G3385" t="str">
            <v>X</v>
          </cell>
          <cell r="M3385" t="str">
            <v>ENFERMEDAD GENERAL</v>
          </cell>
          <cell r="N3385" t="str">
            <v>NT</v>
          </cell>
          <cell r="O3385" t="str">
            <v>SANITAS E.P.S</v>
          </cell>
        </row>
        <row r="3386">
          <cell r="C3386">
            <v>73166990</v>
          </cell>
          <cell r="D3386" t="str">
            <v>ESPITIA PEÑA PEDRO LUIS</v>
          </cell>
          <cell r="E3386" t="str">
            <v>OPERADOR DE PADRÓN</v>
          </cell>
          <cell r="F3386" t="str">
            <v>X</v>
          </cell>
          <cell r="M3386" t="str">
            <v>ACCIDENTE DE TRABAJO</v>
          </cell>
          <cell r="N3386" t="str">
            <v>NT</v>
          </cell>
          <cell r="O3386" t="str">
            <v>ARL SURA</v>
          </cell>
        </row>
        <row r="3387">
          <cell r="C3387">
            <v>73166990</v>
          </cell>
          <cell r="D3387" t="str">
            <v>ESPITIA PEÑA PEDRO LUIS</v>
          </cell>
          <cell r="E3387" t="str">
            <v>OPERADOR DE PADRÓN</v>
          </cell>
          <cell r="G3387" t="str">
            <v>X</v>
          </cell>
          <cell r="M3387" t="str">
            <v>ENFERMEDAD GENERAL</v>
          </cell>
          <cell r="N3387">
            <v>6216855</v>
          </cell>
          <cell r="O3387" t="str">
            <v>SANITAS E.P.S</v>
          </cell>
        </row>
        <row r="3388">
          <cell r="C3388">
            <v>1047447036</v>
          </cell>
          <cell r="D3388" t="str">
            <v>ESPITALETA NARVAEZ LAURA</v>
          </cell>
          <cell r="E3388" t="str">
            <v>ABOGADA</v>
          </cell>
          <cell r="F3388" t="str">
            <v>X</v>
          </cell>
          <cell r="M3388" t="str">
            <v>ACCIDENTE DE TRABAJO</v>
          </cell>
          <cell r="N3388" t="str">
            <v>NT</v>
          </cell>
          <cell r="O3388" t="str">
            <v>ARL SURA</v>
          </cell>
        </row>
        <row r="3389">
          <cell r="C3389">
            <v>73152237</v>
          </cell>
          <cell r="D3389" t="str">
            <v>ESPINOSA GARCIA FELIX ELIAS</v>
          </cell>
          <cell r="E3389" t="str">
            <v>OPERADOR DE PADRÓN</v>
          </cell>
          <cell r="G3389" t="str">
            <v>X</v>
          </cell>
          <cell r="M3389" t="str">
            <v>ENFERMEDAD GENERAL</v>
          </cell>
          <cell r="N3389">
            <v>1047396663</v>
          </cell>
          <cell r="O3389" t="str">
            <v>SALUD TOTAL E.P.S.</v>
          </cell>
        </row>
        <row r="3390">
          <cell r="C3390">
            <v>73152237</v>
          </cell>
          <cell r="D3390" t="str">
            <v>ESPINOSA GARCIA FELIX ELIAS</v>
          </cell>
          <cell r="E3390" t="str">
            <v>OPERADOR DE PADRÓN</v>
          </cell>
          <cell r="G3390" t="str">
            <v>X</v>
          </cell>
          <cell r="M3390" t="str">
            <v>ENFERMEDAD GENERAL</v>
          </cell>
          <cell r="N3390">
            <v>2478098</v>
          </cell>
          <cell r="O3390" t="str">
            <v>SALUD TOTAL E.P.S.</v>
          </cell>
        </row>
        <row r="3391">
          <cell r="C3391">
            <v>73152237</v>
          </cell>
          <cell r="D3391" t="str">
            <v>ESPINOSA GARCIA FELIX ELIAS</v>
          </cell>
          <cell r="E3391" t="str">
            <v>OPERADOR DE PADRÓN</v>
          </cell>
          <cell r="G3391" t="str">
            <v>X</v>
          </cell>
          <cell r="M3391" t="str">
            <v>ENFERMEDAD GENERAL</v>
          </cell>
          <cell r="N3391">
            <v>2499731</v>
          </cell>
          <cell r="O3391" t="str">
            <v>SALUD TOTAL E.P.S.</v>
          </cell>
        </row>
        <row r="3392">
          <cell r="C3392">
            <v>73152237</v>
          </cell>
          <cell r="D3392" t="str">
            <v>ESPINOSA GARCIA FELIX ELIAS</v>
          </cell>
          <cell r="E3392" t="str">
            <v>OPERADOR DE PADRÓN</v>
          </cell>
          <cell r="G3392" t="str">
            <v>X</v>
          </cell>
          <cell r="M3392" t="str">
            <v>ENFERMEDAD GENERAL</v>
          </cell>
          <cell r="N3392">
            <v>5374891</v>
          </cell>
          <cell r="O3392" t="str">
            <v>SALUD TOTAL E.P.S.</v>
          </cell>
        </row>
        <row r="3393">
          <cell r="C3393">
            <v>73152237</v>
          </cell>
          <cell r="D3393" t="str">
            <v>ESPINOSA GARCIA FELIX ELIAS</v>
          </cell>
          <cell r="E3393" t="str">
            <v>OPERADOR DE PADRÓN</v>
          </cell>
          <cell r="G3393" t="str">
            <v>X</v>
          </cell>
          <cell r="M3393" t="str">
            <v>ENFERMEDAD GENERAL</v>
          </cell>
          <cell r="N3393">
            <v>68384834</v>
          </cell>
          <cell r="O3393" t="str">
            <v>SALUD TOTAL E.P.S.</v>
          </cell>
        </row>
        <row r="3394">
          <cell r="C3394">
            <v>73152237</v>
          </cell>
          <cell r="D3394" t="str">
            <v>ESPINOSA GARCIA FELIX ELIAS</v>
          </cell>
          <cell r="E3394" t="str">
            <v>OPERADOR DE PADRÓN</v>
          </cell>
          <cell r="G3394" t="str">
            <v>X</v>
          </cell>
          <cell r="M3394" t="str">
            <v>ENFERMEDAD GENERAL</v>
          </cell>
          <cell r="N3394" t="str">
            <v>NT</v>
          </cell>
          <cell r="O3394" t="str">
            <v>SALUD TOTAL E.P.S.</v>
          </cell>
        </row>
        <row r="3395">
          <cell r="C3395">
            <v>73152237</v>
          </cell>
          <cell r="D3395" t="str">
            <v>ESPINOSA GARCIA FELIX ELIAS</v>
          </cell>
          <cell r="E3395" t="str">
            <v>OPERADOR DE PADRÓN</v>
          </cell>
          <cell r="G3395" t="str">
            <v>X</v>
          </cell>
          <cell r="M3395" t="str">
            <v>ENFERMEDAD GENERAL</v>
          </cell>
          <cell r="N3395">
            <v>66092614</v>
          </cell>
          <cell r="O3395" t="str">
            <v>SALUD TOTAL E.P.S.</v>
          </cell>
        </row>
        <row r="3396">
          <cell r="C3396">
            <v>73152237</v>
          </cell>
          <cell r="D3396" t="str">
            <v>ESPINOSA GARCIA FELIX ELIAS</v>
          </cell>
          <cell r="E3396" t="str">
            <v>OPERADOR DE PADRÓN</v>
          </cell>
          <cell r="G3396" t="str">
            <v>X</v>
          </cell>
          <cell r="M3396" t="str">
            <v>ENFERMEDAD GENERAL</v>
          </cell>
          <cell r="N3396" t="str">
            <v>NT</v>
          </cell>
          <cell r="O3396" t="str">
            <v>SALUD TOTAL E.P.S.</v>
          </cell>
        </row>
        <row r="3397">
          <cell r="C3397">
            <v>73152237</v>
          </cell>
          <cell r="D3397" t="str">
            <v>ESPINOSA GARCIA FELIX ELIAS</v>
          </cell>
          <cell r="E3397" t="str">
            <v>OPERADOR DE PADRÓN</v>
          </cell>
          <cell r="G3397" t="str">
            <v>X</v>
          </cell>
          <cell r="M3397" t="str">
            <v>ENFERMEDAD GENERAL</v>
          </cell>
          <cell r="N3397">
            <v>82487527</v>
          </cell>
          <cell r="O3397" t="str">
            <v>SALUD TOTAL E.P.S.</v>
          </cell>
        </row>
        <row r="3398">
          <cell r="C3398">
            <v>73152237</v>
          </cell>
          <cell r="D3398" t="str">
            <v>ESPINOSA GARCIA FELIX ELIAS</v>
          </cell>
          <cell r="E3398" t="str">
            <v>OPERADOR DE PADRÓN</v>
          </cell>
          <cell r="G3398" t="str">
            <v>X</v>
          </cell>
          <cell r="M3398" t="str">
            <v>ENFERMEDAD GENERAL</v>
          </cell>
          <cell r="N3398">
            <v>11411232</v>
          </cell>
          <cell r="O3398" t="str">
            <v>SALUD TOTAL E.P.S.</v>
          </cell>
        </row>
        <row r="3399">
          <cell r="C3399">
            <v>73152237</v>
          </cell>
          <cell r="D3399" t="str">
            <v>ESPINOSA GARCIA FELIX ELIAS</v>
          </cell>
          <cell r="E3399" t="str">
            <v>OPERADOR DE PADRÓN</v>
          </cell>
          <cell r="G3399" t="str">
            <v>X</v>
          </cell>
          <cell r="M3399" t="str">
            <v>ENFERMEDAD GENERAL</v>
          </cell>
          <cell r="N3399">
            <v>10176042</v>
          </cell>
          <cell r="O3399" t="str">
            <v>SALUD TOTAL E.P.S.</v>
          </cell>
        </row>
        <row r="3400">
          <cell r="C3400">
            <v>73152237</v>
          </cell>
          <cell r="D3400" t="str">
            <v>ESPINOSA GARCIA FELIX ELIAS</v>
          </cell>
          <cell r="E3400" t="str">
            <v>OPERADOR DE PADRÓN</v>
          </cell>
          <cell r="G3400" t="str">
            <v>X</v>
          </cell>
          <cell r="M3400" t="str">
            <v>ENFERMEDAD GENERAL</v>
          </cell>
          <cell r="N3400">
            <v>13312270</v>
          </cell>
          <cell r="O3400" t="str">
            <v>SALUD TOTAL E.P.S.</v>
          </cell>
        </row>
        <row r="3401">
          <cell r="C3401">
            <v>73152237</v>
          </cell>
          <cell r="D3401" t="str">
            <v>ESPINOSA GARCIA FELIX ELIAS</v>
          </cell>
          <cell r="E3401" t="str">
            <v>OPERADOR DE PADRÓN</v>
          </cell>
          <cell r="G3401" t="str">
            <v>X</v>
          </cell>
          <cell r="M3401" t="str">
            <v>ENFERMEDAD GENERAL</v>
          </cell>
          <cell r="N3401">
            <v>13768849</v>
          </cell>
          <cell r="O3401" t="str">
            <v>SALUD TOTAL E.P.S.</v>
          </cell>
        </row>
        <row r="3402">
          <cell r="C3402">
            <v>73152237</v>
          </cell>
          <cell r="D3402" t="str">
            <v>ESPINOSA GARCIA FELIX ELIAS</v>
          </cell>
          <cell r="E3402" t="str">
            <v>OPERADOR DE PADRÓN</v>
          </cell>
          <cell r="G3402" t="str">
            <v>X</v>
          </cell>
          <cell r="M3402" t="str">
            <v>ENFERMEDAD GENERAL</v>
          </cell>
          <cell r="N3402" t="str">
            <v>NT</v>
          </cell>
          <cell r="O3402" t="str">
            <v>SALUD TOTAL E.P.S.</v>
          </cell>
        </row>
        <row r="3403">
          <cell r="C3403">
            <v>73152237</v>
          </cell>
          <cell r="D3403" t="str">
            <v>ESPINOSA GARCIA FELIX ELIAS</v>
          </cell>
          <cell r="E3403" t="str">
            <v>OPERADOR DE PADRÓN</v>
          </cell>
          <cell r="G3403" t="str">
            <v>X</v>
          </cell>
          <cell r="M3403" t="str">
            <v>ENFERMEDAD GENERAL</v>
          </cell>
          <cell r="N3403">
            <v>16109034</v>
          </cell>
          <cell r="O3403" t="str">
            <v>SALUD TOTAL E.P.S.</v>
          </cell>
        </row>
        <row r="3404">
          <cell r="C3404">
            <v>73152237</v>
          </cell>
          <cell r="D3404" t="str">
            <v>ESPINOSA GARCIA FELIX ELIAS</v>
          </cell>
          <cell r="E3404" t="str">
            <v>OPERADOR DE PADRÓN</v>
          </cell>
          <cell r="G3404" t="str">
            <v>X</v>
          </cell>
          <cell r="M3404" t="str">
            <v>ENFERMEDAD GENERAL</v>
          </cell>
          <cell r="N3404" t="str">
            <v>NT</v>
          </cell>
          <cell r="O3404" t="str">
            <v>SALUD TOTAL E.P.S.</v>
          </cell>
        </row>
        <row r="3405">
          <cell r="C3405">
            <v>73152237</v>
          </cell>
          <cell r="D3405" t="str">
            <v>ESPINOSA GARCIA FELIX ELIAS</v>
          </cell>
          <cell r="E3405" t="str">
            <v>OPERADOR DE PADRÓN</v>
          </cell>
          <cell r="G3405" t="str">
            <v>X</v>
          </cell>
          <cell r="M3405" t="str">
            <v>ENFERMEDAD GENERAL</v>
          </cell>
          <cell r="N3405">
            <v>15741570</v>
          </cell>
          <cell r="O3405" t="str">
            <v>SALUD TOTAL E.P.S.</v>
          </cell>
        </row>
        <row r="3406">
          <cell r="C3406">
            <v>73152237</v>
          </cell>
          <cell r="D3406" t="str">
            <v>ESPINOSA GARCIA FELIX ELIAS</v>
          </cell>
          <cell r="E3406" t="str">
            <v>OPERADOR DE PADRÓN</v>
          </cell>
          <cell r="G3406" t="str">
            <v>X</v>
          </cell>
          <cell r="M3406" t="str">
            <v>ENFERMEDAD GENERAL</v>
          </cell>
          <cell r="N3406" t="str">
            <v>NT</v>
          </cell>
          <cell r="O3406" t="str">
            <v>ARL SURA</v>
          </cell>
        </row>
        <row r="3407">
          <cell r="C3407">
            <v>73152237</v>
          </cell>
          <cell r="D3407" t="str">
            <v>ESPINOSA GARCIA FELIX ELIAS</v>
          </cell>
          <cell r="E3407" t="str">
            <v>OPERADOR DE PADRÓN</v>
          </cell>
          <cell r="G3407" t="str">
            <v>X</v>
          </cell>
          <cell r="M3407" t="str">
            <v>ENFERMEDAD GENERAL</v>
          </cell>
          <cell r="N3407">
            <v>15741570</v>
          </cell>
          <cell r="O3407" t="str">
            <v>SALUD TOTAL E.P.S.</v>
          </cell>
        </row>
        <row r="3408">
          <cell r="C3408">
            <v>73152237</v>
          </cell>
          <cell r="D3408" t="str">
            <v>ESPINOSA GARCIA FELIX ELIAS</v>
          </cell>
          <cell r="E3408" t="str">
            <v>OPERADOR DE PADRÓN</v>
          </cell>
          <cell r="G3408" t="str">
            <v>X</v>
          </cell>
          <cell r="M3408" t="str">
            <v>ENFERMEDAD GENERAL</v>
          </cell>
          <cell r="N3408">
            <v>15715663</v>
          </cell>
          <cell r="O3408" t="str">
            <v>SALUD TOTAL E.P.S.</v>
          </cell>
        </row>
        <row r="3409">
          <cell r="C3409">
            <v>73152237</v>
          </cell>
          <cell r="D3409" t="str">
            <v>ESPINOSA GARCIA FELIX ELIAS</v>
          </cell>
          <cell r="E3409" t="str">
            <v>OPERADOR DE PADRÓN</v>
          </cell>
          <cell r="G3409" t="str">
            <v>X</v>
          </cell>
          <cell r="M3409" t="str">
            <v>ENFERMEDAD GENERAL</v>
          </cell>
          <cell r="N3409">
            <v>133022736</v>
          </cell>
          <cell r="O3409" t="str">
            <v>SALUD TOTAL E.P.S.</v>
          </cell>
        </row>
        <row r="3410">
          <cell r="C3410">
            <v>73152237</v>
          </cell>
          <cell r="D3410" t="str">
            <v>ESPINOSA GARCIA FELIX ELIAS</v>
          </cell>
          <cell r="E3410" t="str">
            <v>OPERADOR DE PADRÓN</v>
          </cell>
          <cell r="G3410" t="str">
            <v>X</v>
          </cell>
          <cell r="M3410" t="str">
            <v>ENFERMEDAD GENERAL</v>
          </cell>
          <cell r="N3410">
            <v>146344882</v>
          </cell>
          <cell r="O3410" t="str">
            <v>SALUD TOTAL E.P.S.</v>
          </cell>
        </row>
        <row r="3411">
          <cell r="C3411">
            <v>73152237</v>
          </cell>
          <cell r="D3411" t="str">
            <v>ESPINOSA GARCIA FELIX ELIAS</v>
          </cell>
          <cell r="E3411" t="str">
            <v>OPERADOR DE PADRÓN</v>
          </cell>
          <cell r="G3411" t="str">
            <v>x</v>
          </cell>
          <cell r="M3411" t="str">
            <v>ENFERMEDAD GENERAL</v>
          </cell>
          <cell r="O3411" t="str">
            <v>SALUD TOTAL E.P.S.</v>
          </cell>
        </row>
        <row r="3412">
          <cell r="C3412">
            <v>73152237</v>
          </cell>
          <cell r="D3412" t="str">
            <v>ESPINOSA GARCIA FELIX ELIAS</v>
          </cell>
          <cell r="E3412" t="str">
            <v>OPERADOR DE PADRÓN</v>
          </cell>
          <cell r="G3412" t="str">
            <v>X</v>
          </cell>
          <cell r="M3412" t="str">
            <v>ENFERMEDAD GENERAL</v>
          </cell>
          <cell r="N3412">
            <v>177369754</v>
          </cell>
          <cell r="O3412" t="str">
            <v>SALUD TOTAL E.P.S.</v>
          </cell>
        </row>
        <row r="3413">
          <cell r="C3413">
            <v>73152237</v>
          </cell>
          <cell r="D3413" t="str">
            <v>ESPINOSA GARCIA FELIX ELIAS</v>
          </cell>
          <cell r="E3413" t="str">
            <v>OPERADOR DE PADRÓN</v>
          </cell>
          <cell r="G3413" t="str">
            <v>X</v>
          </cell>
          <cell r="M3413" t="str">
            <v>ENFERMEDAD GENERAL</v>
          </cell>
          <cell r="N3413" t="str">
            <v>NT</v>
          </cell>
          <cell r="O3413" t="str">
            <v>SALUD TOTAL E.P.S.</v>
          </cell>
        </row>
        <row r="3414">
          <cell r="C3414">
            <v>73152237</v>
          </cell>
          <cell r="D3414" t="str">
            <v>ESPINOSA GARCIA FELIX ELIAS</v>
          </cell>
          <cell r="E3414" t="str">
            <v>OPERADOR DE PADRÓN</v>
          </cell>
          <cell r="G3414" t="str">
            <v>X</v>
          </cell>
          <cell r="M3414" t="str">
            <v>ENFERMEDAD GENERAL</v>
          </cell>
          <cell r="N3414">
            <v>189188582</v>
          </cell>
          <cell r="O3414" t="str">
            <v>SALUD TOTAL E.P.S.</v>
          </cell>
        </row>
        <row r="3415">
          <cell r="C3415">
            <v>73152237</v>
          </cell>
          <cell r="D3415" t="str">
            <v>ESPINOSA GARCIA FELIX ELIAS</v>
          </cell>
          <cell r="E3415" t="str">
            <v>OPERADOR DE PADRÓN</v>
          </cell>
          <cell r="G3415" t="str">
            <v>x</v>
          </cell>
          <cell r="M3415" t="str">
            <v>ENFERMEDAD GENERAL</v>
          </cell>
          <cell r="N3415" t="str">
            <v>NT</v>
          </cell>
          <cell r="O3415" t="str">
            <v>SALUD TOTAL E.P.S.</v>
          </cell>
        </row>
        <row r="3416">
          <cell r="C3416">
            <v>73152237</v>
          </cell>
          <cell r="D3416" t="str">
            <v>ESPINOSA GARCIA FELIX ELIAS</v>
          </cell>
          <cell r="E3416" t="str">
            <v>OPERADOR DE PADRÓN</v>
          </cell>
          <cell r="G3416" t="str">
            <v>x</v>
          </cell>
          <cell r="M3416" t="str">
            <v>ENFERMEDAD GENERAL</v>
          </cell>
          <cell r="N3416">
            <v>379871</v>
          </cell>
          <cell r="O3416" t="str">
            <v>SALUD TOTAL E.P.S.</v>
          </cell>
        </row>
        <row r="3417">
          <cell r="C3417">
            <v>73152237</v>
          </cell>
          <cell r="D3417" t="str">
            <v>ESPINOSA GARCIA FELIX ELIAS</v>
          </cell>
          <cell r="E3417" t="str">
            <v>OPERADOR DE PADRÓN</v>
          </cell>
          <cell r="G3417" t="str">
            <v>X</v>
          </cell>
          <cell r="M3417" t="str">
            <v>ENFERMEDAD GENERAL</v>
          </cell>
          <cell r="N3417">
            <v>4929565</v>
          </cell>
          <cell r="O3417" t="str">
            <v>SALUD TOTAL E.P.S.</v>
          </cell>
        </row>
        <row r="3418">
          <cell r="C3418">
            <v>73152237</v>
          </cell>
          <cell r="D3418" t="str">
            <v>ESPINOSA GARCIA FELIX ELIAS</v>
          </cell>
          <cell r="E3418" t="str">
            <v>OPERADOR DE PADRÓN</v>
          </cell>
          <cell r="G3418" t="str">
            <v>x</v>
          </cell>
          <cell r="M3418" t="str">
            <v>ENFERMEDAD GENERAL</v>
          </cell>
          <cell r="N3418">
            <v>4963444</v>
          </cell>
          <cell r="O3418" t="str">
            <v>SALUD TOTAL E.P.S.</v>
          </cell>
        </row>
        <row r="3419">
          <cell r="C3419">
            <v>73152237</v>
          </cell>
          <cell r="D3419" t="str">
            <v>ESPINOSA GARCIA FELIX ELIAS</v>
          </cell>
          <cell r="E3419" t="str">
            <v>OPERADOR DE PADRÓN</v>
          </cell>
          <cell r="G3419" t="str">
            <v>X</v>
          </cell>
          <cell r="M3419" t="str">
            <v>ENFERMEDAD GENERAL</v>
          </cell>
          <cell r="N3419" t="str">
            <v>EPS002</v>
          </cell>
          <cell r="O3419" t="str">
            <v>SALUD TOTAL E.P.S.</v>
          </cell>
        </row>
        <row r="3420">
          <cell r="C3420">
            <v>1047387321</v>
          </cell>
          <cell r="D3420" t="str">
            <v>ESPINOSA BERRIO VICTOR ALFONSO</v>
          </cell>
          <cell r="E3420" t="str">
            <v>OPERADOR DE BUSETÓN</v>
          </cell>
          <cell r="G3420" t="str">
            <v>x</v>
          </cell>
          <cell r="M3420" t="str">
            <v>ENFERMEDAD GENERAL</v>
          </cell>
          <cell r="N3420">
            <v>178426506</v>
          </cell>
          <cell r="O3420" t="str">
            <v>SALUD TOTAL E.P.S.</v>
          </cell>
        </row>
        <row r="3421">
          <cell r="C3421">
            <v>73576572</v>
          </cell>
          <cell r="D3421" t="str">
            <v>ESCORCIA NAVAS CRISTIAN DE JESUS</v>
          </cell>
          <cell r="E3421" t="str">
            <v>OPERADOR DE PADRÓN</v>
          </cell>
          <cell r="G3421" t="str">
            <v>X</v>
          </cell>
          <cell r="M3421" t="str">
            <v>ENFERMEDAD GENERAL</v>
          </cell>
          <cell r="N3421">
            <v>8928</v>
          </cell>
          <cell r="O3421" t="str">
            <v>SANITAS E.P.S</v>
          </cell>
        </row>
        <row r="3422">
          <cell r="C3422">
            <v>73576572</v>
          </cell>
          <cell r="D3422" t="str">
            <v>ESCORCIA NAVAS CRISTIAN DE JESUS</v>
          </cell>
          <cell r="E3422" t="str">
            <v>OPERADOR DE PADRÓN</v>
          </cell>
          <cell r="G3422" t="str">
            <v>X</v>
          </cell>
          <cell r="M3422" t="str">
            <v>ENFERMEDAD GENERAL</v>
          </cell>
          <cell r="N3422">
            <v>4318773</v>
          </cell>
          <cell r="O3422" t="str">
            <v>SANITAS E.P.S</v>
          </cell>
        </row>
        <row r="3423">
          <cell r="C3423">
            <v>73576572</v>
          </cell>
          <cell r="D3423" t="str">
            <v>ESCORCIA NAVAS CRISTIAN DE JESUS</v>
          </cell>
          <cell r="E3423" t="str">
            <v>OPERADOR DE PADRÓN</v>
          </cell>
          <cell r="G3423" t="str">
            <v>X</v>
          </cell>
          <cell r="M3423" t="str">
            <v>ENFERMEDAD GENERAL</v>
          </cell>
          <cell r="N3423">
            <v>9028</v>
          </cell>
          <cell r="O3423" t="str">
            <v>SANITAS E.P.S</v>
          </cell>
        </row>
        <row r="3424">
          <cell r="C3424">
            <v>73576572</v>
          </cell>
          <cell r="D3424" t="str">
            <v>ESCORCIA NAVAS CRISTIAN DE JESUS</v>
          </cell>
          <cell r="E3424" t="str">
            <v>OPERADOR DE PADRÓN</v>
          </cell>
          <cell r="G3424" t="str">
            <v>X</v>
          </cell>
          <cell r="M3424" t="str">
            <v>ENFERMEDAD GENERAL</v>
          </cell>
          <cell r="N3424">
            <v>4346972</v>
          </cell>
          <cell r="O3424" t="str">
            <v>SANITAS E.P.S</v>
          </cell>
        </row>
        <row r="3425">
          <cell r="C3425">
            <v>73576572</v>
          </cell>
          <cell r="D3425" t="str">
            <v>ESCORCIA NAVAS CRISTIAN DE JESUS</v>
          </cell>
          <cell r="E3425" t="str">
            <v>OPERADOR DE PADRÓN</v>
          </cell>
          <cell r="G3425" t="str">
            <v>X</v>
          </cell>
          <cell r="M3425" t="str">
            <v>ENFERMEDAD GENERAL</v>
          </cell>
          <cell r="N3425">
            <v>9842</v>
          </cell>
          <cell r="O3425" t="str">
            <v>SANITAS E.P.S</v>
          </cell>
        </row>
        <row r="3426">
          <cell r="C3426">
            <v>73576572</v>
          </cell>
          <cell r="D3426" t="str">
            <v>ESCORCIA NAVAS CRISTIAN DE JESUS</v>
          </cell>
          <cell r="E3426" t="str">
            <v>OPERADOR DE PADRÓN</v>
          </cell>
          <cell r="G3426" t="str">
            <v>X</v>
          </cell>
          <cell r="M3426" t="str">
            <v>ENFERMEDAD GENERAL</v>
          </cell>
          <cell r="N3426">
            <v>7296</v>
          </cell>
          <cell r="O3426" t="str">
            <v>SANITAS E.P.S</v>
          </cell>
        </row>
        <row r="3427">
          <cell r="C3427">
            <v>73576572</v>
          </cell>
          <cell r="D3427" t="str">
            <v>ESCORCIA NAVAS CRISTIAN DE JESUS</v>
          </cell>
          <cell r="E3427" t="str">
            <v>OPERADOR DE PADRÓN</v>
          </cell>
          <cell r="G3427" t="str">
            <v>X</v>
          </cell>
          <cell r="M3427" t="str">
            <v>ENFERMEDAD GENERAL</v>
          </cell>
          <cell r="N3427">
            <v>10518</v>
          </cell>
          <cell r="O3427" t="str">
            <v>SANITAS E.P.S</v>
          </cell>
        </row>
        <row r="3428">
          <cell r="C3428">
            <v>73576572</v>
          </cell>
          <cell r="D3428" t="str">
            <v>ESCORCIA NAVAS CRISTIAN DE JESUS</v>
          </cell>
          <cell r="E3428" t="str">
            <v>OPERADOR DE PADRÓN</v>
          </cell>
          <cell r="G3428" t="str">
            <v>X</v>
          </cell>
          <cell r="M3428" t="str">
            <v>ENFERMEDAD GENERAL</v>
          </cell>
          <cell r="N3428">
            <v>10966</v>
          </cell>
          <cell r="O3428" t="str">
            <v>SANITAS E.P.S</v>
          </cell>
        </row>
        <row r="3429">
          <cell r="C3429">
            <v>73576572</v>
          </cell>
          <cell r="D3429" t="str">
            <v>ESCORCIA NAVAS CRISTIAN DE JESUS</v>
          </cell>
          <cell r="E3429" t="str">
            <v>OPERADOR DE PADRÓN</v>
          </cell>
          <cell r="G3429" t="str">
            <v>X</v>
          </cell>
          <cell r="M3429" t="str">
            <v>ENFERMEDAD GENERAL</v>
          </cell>
          <cell r="N3429">
            <v>81928</v>
          </cell>
          <cell r="O3429" t="str">
            <v>SANITAS E.P.S</v>
          </cell>
        </row>
        <row r="3430">
          <cell r="C3430">
            <v>73576572</v>
          </cell>
          <cell r="D3430" t="str">
            <v>ESCORCIA NAVAS CRISTIAN DE JESUS</v>
          </cell>
          <cell r="E3430" t="str">
            <v>OPERADOR DE PADRÓN</v>
          </cell>
          <cell r="G3430" t="str">
            <v>X</v>
          </cell>
          <cell r="M3430" t="str">
            <v>ENFERMEDAD GENERAL</v>
          </cell>
          <cell r="N3430">
            <v>2826421</v>
          </cell>
          <cell r="O3430" t="str">
            <v>SANITAS E.P.S</v>
          </cell>
        </row>
        <row r="3431">
          <cell r="C3431">
            <v>73576572</v>
          </cell>
          <cell r="D3431" t="str">
            <v>ESCORCIA NAVAS CRISTIAN DE JESUS</v>
          </cell>
          <cell r="E3431" t="str">
            <v>OPERADOR DE PADRÓN</v>
          </cell>
          <cell r="G3431" t="str">
            <v>X</v>
          </cell>
          <cell r="M3431" t="str">
            <v>ENFERMEDAD GENERAL</v>
          </cell>
          <cell r="N3431" t="str">
            <v>NA</v>
          </cell>
          <cell r="O3431" t="str">
            <v>SANITAS E.P.S</v>
          </cell>
        </row>
        <row r="3432">
          <cell r="C3432">
            <v>73576572</v>
          </cell>
          <cell r="D3432" t="str">
            <v>ESCORCIA NAVAS CRISTIAN DE JESUS</v>
          </cell>
          <cell r="E3432" t="str">
            <v>OPERADOR DE PADRÓN</v>
          </cell>
          <cell r="G3432" t="str">
            <v>X</v>
          </cell>
          <cell r="M3432" t="str">
            <v>ENFERMEDAD GENERAL</v>
          </cell>
          <cell r="N3432" t="str">
            <v>NA</v>
          </cell>
          <cell r="O3432" t="str">
            <v>SANITAS E.P.S</v>
          </cell>
        </row>
        <row r="3433">
          <cell r="C3433">
            <v>73576572</v>
          </cell>
          <cell r="D3433" t="str">
            <v>ESCORCIA NAVAS CRISTIAN DE JESUS</v>
          </cell>
          <cell r="E3433" t="str">
            <v>OPERADOR DE PADRÓN</v>
          </cell>
          <cell r="G3433" t="str">
            <v>X</v>
          </cell>
          <cell r="M3433" t="str">
            <v>ENFERMEDAD GENERAL</v>
          </cell>
          <cell r="N3433" t="str">
            <v>NA</v>
          </cell>
          <cell r="O3433" t="str">
            <v>SANITAS E.P.S</v>
          </cell>
        </row>
        <row r="3434">
          <cell r="C3434">
            <v>73576572</v>
          </cell>
          <cell r="D3434" t="str">
            <v>ESCORCIA NAVAS CRISTIAN DE JESUS</v>
          </cell>
          <cell r="E3434" t="str">
            <v>OPERADOR DE PADRÓN</v>
          </cell>
          <cell r="G3434" t="str">
            <v>X</v>
          </cell>
          <cell r="M3434" t="str">
            <v>ENFERMEDAD GENERAL</v>
          </cell>
          <cell r="N3434" t="str">
            <v>NA</v>
          </cell>
          <cell r="O3434" t="str">
            <v>SANITAS E.P.S</v>
          </cell>
        </row>
        <row r="3435">
          <cell r="C3435">
            <v>73576572</v>
          </cell>
          <cell r="D3435" t="str">
            <v>ESCORCIA NAVAS CRISTIAN DE JESUS</v>
          </cell>
          <cell r="E3435" t="str">
            <v>OPERADOR DE PADRÓN</v>
          </cell>
          <cell r="G3435" t="str">
            <v>X</v>
          </cell>
          <cell r="M3435" t="str">
            <v>ENFERMEDAD GENERAL</v>
          </cell>
          <cell r="N3435" t="str">
            <v>NA</v>
          </cell>
          <cell r="O3435" t="str">
            <v>SANITAS E.P.S</v>
          </cell>
        </row>
        <row r="3436">
          <cell r="C3436">
            <v>73576572</v>
          </cell>
          <cell r="D3436" t="str">
            <v>ESCORCIA NAVAS CRISTIAN DE JESUS</v>
          </cell>
          <cell r="E3436" t="str">
            <v>OPERADOR DE PADRÓN</v>
          </cell>
          <cell r="G3436" t="str">
            <v>X</v>
          </cell>
          <cell r="M3436" t="str">
            <v>ENFERMEDAD GENERAL</v>
          </cell>
          <cell r="N3436">
            <v>4642723</v>
          </cell>
          <cell r="O3436" t="str">
            <v>SANITAS E.P.S</v>
          </cell>
        </row>
        <row r="3437">
          <cell r="C3437">
            <v>73576572</v>
          </cell>
          <cell r="D3437" t="str">
            <v>ESCORCIA NAVAS CRISTIAN DE JESUS</v>
          </cell>
          <cell r="E3437" t="str">
            <v>OPERADOR DE PADRÓN</v>
          </cell>
          <cell r="G3437" t="str">
            <v>X</v>
          </cell>
          <cell r="M3437" t="str">
            <v>ENFERMEDAD GENERAL</v>
          </cell>
          <cell r="N3437">
            <v>4651945</v>
          </cell>
          <cell r="O3437" t="str">
            <v>SANITAS E.P.S</v>
          </cell>
        </row>
        <row r="3438">
          <cell r="C3438">
            <v>73576572</v>
          </cell>
          <cell r="D3438" t="str">
            <v>ESCORCIA NAVAS CRISTIAN DE JESUS</v>
          </cell>
          <cell r="E3438" t="str">
            <v>OPERADOR DE PADRÓN</v>
          </cell>
          <cell r="G3438" t="str">
            <v>X</v>
          </cell>
          <cell r="M3438" t="str">
            <v>ENFERMEDAD GENERAL</v>
          </cell>
          <cell r="N3438">
            <v>4554920</v>
          </cell>
          <cell r="O3438" t="str">
            <v>SANITAS E.P.S</v>
          </cell>
        </row>
        <row r="3439">
          <cell r="C3439">
            <v>73576572</v>
          </cell>
          <cell r="D3439" t="str">
            <v>ESCORCIA NAVAS CRISTIAN DE JESUS</v>
          </cell>
          <cell r="E3439" t="str">
            <v>OPERADOR DE PADRÓN</v>
          </cell>
          <cell r="G3439" t="str">
            <v>X</v>
          </cell>
          <cell r="M3439" t="str">
            <v>ENFERMEDAD GENERAL</v>
          </cell>
          <cell r="N3439">
            <v>4713258</v>
          </cell>
          <cell r="O3439" t="str">
            <v>SANITAS E.P.S</v>
          </cell>
        </row>
        <row r="3440">
          <cell r="C3440">
            <v>73576572</v>
          </cell>
          <cell r="D3440" t="str">
            <v>ESCORCIA NAVAS CRISTIAN DE JESUS</v>
          </cell>
          <cell r="E3440" t="str">
            <v>OPERADOR DE PADRÓN</v>
          </cell>
          <cell r="G3440" t="str">
            <v>X</v>
          </cell>
          <cell r="M3440" t="str">
            <v>ENFERMEDAD GENERAL</v>
          </cell>
          <cell r="N3440">
            <v>4411</v>
          </cell>
          <cell r="O3440" t="str">
            <v>SANITAS E.P.S</v>
          </cell>
        </row>
        <row r="3441">
          <cell r="C3441">
            <v>73576572</v>
          </cell>
          <cell r="D3441" t="str">
            <v>ESCORCIA NAVAS CRISTIAN DE JESUS</v>
          </cell>
          <cell r="E3441" t="str">
            <v>OPERADOR DE PADRÓN</v>
          </cell>
          <cell r="G3441" t="str">
            <v>X</v>
          </cell>
          <cell r="M3441" t="str">
            <v>ENFERMEDAD GENERAL</v>
          </cell>
          <cell r="N3441">
            <v>4762515</v>
          </cell>
          <cell r="O3441" t="str">
            <v>SANITAS E.P.S</v>
          </cell>
        </row>
        <row r="3442">
          <cell r="C3442">
            <v>73576572</v>
          </cell>
          <cell r="D3442" t="str">
            <v>ESCORCIA NAVAS CRISTIAN DE JESUS</v>
          </cell>
          <cell r="E3442" t="str">
            <v>OPERADOR DE PADRÓN</v>
          </cell>
          <cell r="G3442" t="str">
            <v>X</v>
          </cell>
          <cell r="M3442" t="str">
            <v>ENFERMEDAD GENERAL</v>
          </cell>
          <cell r="N3442">
            <v>4769742</v>
          </cell>
          <cell r="O3442" t="str">
            <v>SANITAS E.P.S</v>
          </cell>
        </row>
        <row r="3443">
          <cell r="C3443">
            <v>73576572</v>
          </cell>
          <cell r="D3443" t="str">
            <v>ESCORCIA NAVAS CRISTIAN DE JESUS</v>
          </cell>
          <cell r="E3443" t="str">
            <v>OPERADOR DE PADRÓN</v>
          </cell>
          <cell r="G3443" t="str">
            <v>X</v>
          </cell>
          <cell r="M3443" t="str">
            <v>ENFERMEDAD GENERAL</v>
          </cell>
          <cell r="N3443">
            <v>4784268</v>
          </cell>
          <cell r="O3443" t="str">
            <v>SANITAS E.P.S</v>
          </cell>
        </row>
        <row r="3444">
          <cell r="C3444">
            <v>73576572</v>
          </cell>
          <cell r="D3444" t="str">
            <v>ESCORCIA NAVAS CRISTIAN DE JESUS</v>
          </cell>
          <cell r="E3444" t="str">
            <v>OPERADOR DE PADRÓN</v>
          </cell>
          <cell r="G3444" t="str">
            <v>X</v>
          </cell>
          <cell r="M3444" t="str">
            <v>ENFERMEDAD GENERAL</v>
          </cell>
          <cell r="N3444" t="str">
            <v>NT</v>
          </cell>
          <cell r="O3444" t="str">
            <v>SANITAS E.P.S</v>
          </cell>
        </row>
        <row r="3445">
          <cell r="C3445">
            <v>73576572</v>
          </cell>
          <cell r="D3445" t="str">
            <v>ESCORCIA NAVAS CRISTIAN DE JESUS</v>
          </cell>
          <cell r="E3445" t="str">
            <v>OPERADOR DE PADRÓN</v>
          </cell>
          <cell r="G3445" t="str">
            <v>X</v>
          </cell>
          <cell r="M3445" t="str">
            <v>ENFERMEDAD GENERAL</v>
          </cell>
          <cell r="N3445">
            <v>4984516</v>
          </cell>
          <cell r="O3445" t="str">
            <v>SANITAS E.P.S</v>
          </cell>
        </row>
        <row r="3446">
          <cell r="C3446">
            <v>73576572</v>
          </cell>
          <cell r="D3446" t="str">
            <v>ESCORCIA NAVAS CRISTIAN DE JESUS</v>
          </cell>
          <cell r="E3446" t="str">
            <v>OPERADOR DE PADRÓN</v>
          </cell>
          <cell r="G3446" t="str">
            <v>X</v>
          </cell>
          <cell r="M3446" t="str">
            <v>ENFERMEDAD GENERAL</v>
          </cell>
          <cell r="N3446">
            <v>4977730</v>
          </cell>
          <cell r="O3446" t="str">
            <v>SANITAS E.P.S</v>
          </cell>
        </row>
        <row r="3447">
          <cell r="C3447">
            <v>73576572</v>
          </cell>
          <cell r="D3447" t="str">
            <v>ESCORCIA NAVAS CRISTIAN DE JESUS</v>
          </cell>
          <cell r="E3447" t="str">
            <v>OPERADOR DE PADRÓN</v>
          </cell>
          <cell r="G3447" t="str">
            <v>X</v>
          </cell>
          <cell r="M3447" t="str">
            <v>ENFERMEDAD GENERAL</v>
          </cell>
          <cell r="N3447">
            <v>5039957</v>
          </cell>
          <cell r="O3447" t="str">
            <v>SANITAS E.P.S</v>
          </cell>
        </row>
        <row r="3448">
          <cell r="C3448">
            <v>73576572</v>
          </cell>
          <cell r="D3448" t="str">
            <v>ESCORCIA NAVAS CRISTIAN DE JESUS</v>
          </cell>
          <cell r="E3448" t="str">
            <v>OPERADOR DE PADRÓN</v>
          </cell>
          <cell r="G3448" t="str">
            <v>X</v>
          </cell>
          <cell r="M3448" t="str">
            <v>ENFERMEDAD GENERAL</v>
          </cell>
          <cell r="N3448">
            <v>5062878</v>
          </cell>
          <cell r="O3448" t="str">
            <v>SANITAS E.P.S</v>
          </cell>
        </row>
        <row r="3449">
          <cell r="C3449">
            <v>73576572</v>
          </cell>
          <cell r="D3449" t="str">
            <v>ESCORCIA NAVAS CRISTIAN DE JESUS</v>
          </cell>
          <cell r="E3449" t="str">
            <v>OPERADOR DE PADRÓN</v>
          </cell>
          <cell r="G3449" t="str">
            <v>X</v>
          </cell>
          <cell r="M3449" t="str">
            <v>ENFERMEDAD GENERAL</v>
          </cell>
          <cell r="N3449" t="str">
            <v>NT</v>
          </cell>
          <cell r="O3449" t="str">
            <v>SANITAS E.P.S</v>
          </cell>
        </row>
        <row r="3450">
          <cell r="C3450">
            <v>73576572</v>
          </cell>
          <cell r="D3450" t="str">
            <v>ESCORCIA NAVAS CRISTIAN DE JESUS</v>
          </cell>
          <cell r="E3450" t="str">
            <v>OPERADOR DE PADRÓN</v>
          </cell>
          <cell r="G3450" t="str">
            <v>X</v>
          </cell>
          <cell r="M3450" t="str">
            <v>ENFERMEDAD GENERAL</v>
          </cell>
          <cell r="N3450" t="str">
            <v>NT</v>
          </cell>
          <cell r="O3450" t="str">
            <v>SANITAS E.P.S</v>
          </cell>
        </row>
        <row r="3451">
          <cell r="C3451">
            <v>73576572</v>
          </cell>
          <cell r="D3451" t="str">
            <v>ESCORCIA NAVAS CRISTIAN DE JESUS</v>
          </cell>
          <cell r="E3451" t="str">
            <v>OPERADOR DE PADRÓN</v>
          </cell>
          <cell r="G3451" t="str">
            <v>X</v>
          </cell>
          <cell r="M3451" t="str">
            <v>ENFERMEDAD GENERAL</v>
          </cell>
          <cell r="N3451">
            <v>5434507</v>
          </cell>
          <cell r="O3451" t="str">
            <v>SANITAS E.P.S</v>
          </cell>
        </row>
        <row r="3452">
          <cell r="C3452">
            <v>73576572</v>
          </cell>
          <cell r="D3452" t="str">
            <v>ESCORCIA NAVAS CRISTIAN DE JESUS</v>
          </cell>
          <cell r="E3452" t="str">
            <v>OPERADOR DE PADRÓN</v>
          </cell>
          <cell r="G3452" t="str">
            <v>X</v>
          </cell>
          <cell r="M3452" t="str">
            <v>ENFERMEDAD GENERAL</v>
          </cell>
          <cell r="N3452" t="str">
            <v>NT</v>
          </cell>
          <cell r="O3452" t="str">
            <v>SANITAS E.P.S</v>
          </cell>
        </row>
        <row r="3453">
          <cell r="C3453">
            <v>73576572</v>
          </cell>
          <cell r="D3453" t="str">
            <v>ESCORCIA NAVAS CRISTIAN DE JESUS</v>
          </cell>
          <cell r="E3453" t="str">
            <v>OPERADOR DE PADRÓN</v>
          </cell>
          <cell r="G3453" t="str">
            <v>X</v>
          </cell>
          <cell r="M3453" t="str">
            <v>ENFERMEDAD GENERAL</v>
          </cell>
          <cell r="N3453">
            <v>5589806</v>
          </cell>
          <cell r="O3453" t="str">
            <v>SANITAS E.P.S</v>
          </cell>
        </row>
        <row r="3454">
          <cell r="C3454">
            <v>73576572</v>
          </cell>
          <cell r="D3454" t="str">
            <v>ESCORCIA NAVAS CRISTIAN DE JESUS</v>
          </cell>
          <cell r="E3454" t="str">
            <v>OPERADOR DE PADRÓN</v>
          </cell>
          <cell r="G3454" t="str">
            <v>X</v>
          </cell>
          <cell r="M3454" t="str">
            <v>ENFERMEDAD GENERAL</v>
          </cell>
          <cell r="N3454">
            <v>5619308</v>
          </cell>
          <cell r="O3454" t="str">
            <v>SANITAS E.P.S</v>
          </cell>
        </row>
        <row r="3455">
          <cell r="C3455">
            <v>73576572</v>
          </cell>
          <cell r="D3455" t="str">
            <v>ESCORCIA NAVAS CRISTIAN DE JESUS</v>
          </cell>
          <cell r="E3455" t="str">
            <v>OPERADOR DE PADRÓN</v>
          </cell>
          <cell r="G3455" t="str">
            <v>X</v>
          </cell>
          <cell r="M3455" t="str">
            <v>ENFERMEDAD GENERAL</v>
          </cell>
          <cell r="N3455">
            <v>5629714</v>
          </cell>
          <cell r="O3455" t="str">
            <v>SANITAS E.P.S</v>
          </cell>
        </row>
        <row r="3456">
          <cell r="C3456">
            <v>73576572</v>
          </cell>
          <cell r="D3456" t="str">
            <v>ESCORCIA NAVAS CRISTIAN DE JESUS</v>
          </cell>
          <cell r="E3456" t="str">
            <v>OPERADOR DE PADRÓN</v>
          </cell>
          <cell r="G3456" t="str">
            <v>X</v>
          </cell>
          <cell r="M3456" t="str">
            <v>ENFERMEDAD GENERAL</v>
          </cell>
          <cell r="N3456">
            <v>5679475</v>
          </cell>
          <cell r="O3456" t="str">
            <v>SANITAS E.P.S</v>
          </cell>
        </row>
        <row r="3457">
          <cell r="C3457">
            <v>73576572</v>
          </cell>
          <cell r="D3457" t="str">
            <v>ESCORCIA NAVAS CRISTIAN DE JESUS</v>
          </cell>
          <cell r="E3457" t="str">
            <v>OPERADOR DE PADRÓN</v>
          </cell>
          <cell r="G3457" t="str">
            <v>X</v>
          </cell>
          <cell r="M3457" t="str">
            <v>ENFERMEDAD GENERAL</v>
          </cell>
          <cell r="N3457">
            <v>5756701</v>
          </cell>
          <cell r="O3457" t="str">
            <v>SANITAS E.P.S</v>
          </cell>
        </row>
        <row r="3458">
          <cell r="C3458">
            <v>73576572</v>
          </cell>
          <cell r="D3458" t="str">
            <v>ESCORCIA NAVAS CRISTIAN DE JESUS</v>
          </cell>
          <cell r="E3458" t="str">
            <v>OPERADOR DE PADRÓN</v>
          </cell>
          <cell r="G3458" t="str">
            <v>X</v>
          </cell>
          <cell r="M3458" t="str">
            <v>ENFERMEDAD GENERAL</v>
          </cell>
          <cell r="N3458">
            <v>5850203</v>
          </cell>
          <cell r="O3458" t="str">
            <v>SANITAS E.P.S</v>
          </cell>
        </row>
        <row r="3459">
          <cell r="C3459">
            <v>73576572</v>
          </cell>
          <cell r="D3459" t="str">
            <v>ESCORCIA NAVAS CRISTIAN DE JESUS</v>
          </cell>
          <cell r="E3459" t="str">
            <v>OPERADOR DE PADRÓN</v>
          </cell>
          <cell r="G3459" t="str">
            <v>X</v>
          </cell>
          <cell r="M3459" t="str">
            <v>ENFERMEDAD GENERAL</v>
          </cell>
          <cell r="N3459">
            <v>5867030</v>
          </cell>
          <cell r="O3459" t="str">
            <v>SANITAS E.P.S</v>
          </cell>
        </row>
        <row r="3460">
          <cell r="C3460">
            <v>73576572</v>
          </cell>
          <cell r="D3460" t="str">
            <v>ESCORCIA NAVAS CRISTIAN DE JESUS</v>
          </cell>
          <cell r="E3460" t="str">
            <v>OPERADOR DE PADRÓN</v>
          </cell>
          <cell r="G3460" t="str">
            <v>X</v>
          </cell>
          <cell r="M3460" t="str">
            <v>ENFERMEDAD GENERAL</v>
          </cell>
          <cell r="N3460">
            <v>5998420</v>
          </cell>
          <cell r="O3460" t="str">
            <v>SANITAS E.P.S</v>
          </cell>
        </row>
        <row r="3461">
          <cell r="C3461">
            <v>73576572</v>
          </cell>
          <cell r="D3461" t="str">
            <v>ESCORCIA NAVAS CRISTIAN DE JESUS</v>
          </cell>
          <cell r="E3461" t="str">
            <v>OPERADOR DE PADRÓN</v>
          </cell>
          <cell r="G3461" t="str">
            <v>X</v>
          </cell>
          <cell r="M3461" t="str">
            <v>ENFERMEDAD GENERAL</v>
          </cell>
          <cell r="N3461">
            <v>6054525</v>
          </cell>
          <cell r="O3461" t="str">
            <v>SANITAS E.P.S</v>
          </cell>
        </row>
        <row r="3462">
          <cell r="C3462">
            <v>73576572</v>
          </cell>
          <cell r="D3462" t="str">
            <v>ESCORCIA NAVAS CRISTIAN DE JESUS</v>
          </cell>
          <cell r="E3462" t="str">
            <v>OPERADOR DE PADRÓN</v>
          </cell>
          <cell r="G3462" t="str">
            <v>X</v>
          </cell>
          <cell r="M3462" t="str">
            <v>ENFERMEDAD GENERAL</v>
          </cell>
          <cell r="N3462">
            <v>6131783</v>
          </cell>
          <cell r="O3462" t="str">
            <v>SANITAS E.P.S</v>
          </cell>
        </row>
        <row r="3463">
          <cell r="C3463">
            <v>73576572</v>
          </cell>
          <cell r="D3463" t="str">
            <v>ESCORCIA NAVAS CRISTIAN DE JESUS</v>
          </cell>
          <cell r="E3463" t="str">
            <v>OPERADOR DE PADRÓN</v>
          </cell>
          <cell r="G3463" t="str">
            <v>X</v>
          </cell>
          <cell r="M3463" t="str">
            <v>ENFERMEDAD GENERAL</v>
          </cell>
          <cell r="N3463">
            <v>6147388</v>
          </cell>
          <cell r="O3463" t="str">
            <v>SANITAS E.P.S</v>
          </cell>
        </row>
        <row r="3464">
          <cell r="C3464">
            <v>73576572</v>
          </cell>
          <cell r="D3464" t="str">
            <v>ESCORCIA NAVAS CRISTIAN DE JESUS</v>
          </cell>
          <cell r="E3464" t="str">
            <v>OPERADOR DE PADRÓN</v>
          </cell>
          <cell r="G3464" t="str">
            <v>X</v>
          </cell>
          <cell r="M3464" t="str">
            <v>ENFERMEDAD GENERAL</v>
          </cell>
          <cell r="N3464" t="str">
            <v>NT</v>
          </cell>
          <cell r="O3464" t="str">
            <v>SANITAS E.P.S</v>
          </cell>
        </row>
        <row r="3465">
          <cell r="C3465">
            <v>73576572</v>
          </cell>
          <cell r="D3465" t="str">
            <v>ESCORCIA NAVAS CRISTIAN DE JESUS</v>
          </cell>
          <cell r="E3465" t="str">
            <v>OPERADOR DE PADRÓN</v>
          </cell>
          <cell r="G3465" t="str">
            <v>X</v>
          </cell>
          <cell r="M3465" t="str">
            <v>ENFERMEDAD GENERAL</v>
          </cell>
          <cell r="N3465">
            <v>6159363</v>
          </cell>
          <cell r="O3465" t="str">
            <v>SANITAS E.P.S</v>
          </cell>
        </row>
        <row r="3466">
          <cell r="C3466">
            <v>73576572</v>
          </cell>
          <cell r="D3466" t="str">
            <v>ESCORCIA NAVAS CRISTIAN DE JESUS</v>
          </cell>
          <cell r="E3466" t="str">
            <v>OPERADOR DE PADRÓN</v>
          </cell>
          <cell r="G3466" t="str">
            <v>X</v>
          </cell>
          <cell r="M3466" t="str">
            <v>ENFERMEDAD GENERAL</v>
          </cell>
          <cell r="N3466">
            <v>30715</v>
          </cell>
          <cell r="O3466" t="str">
            <v>SANITAS E.P.S</v>
          </cell>
        </row>
        <row r="3467">
          <cell r="C3467">
            <v>73576572</v>
          </cell>
          <cell r="D3467" t="str">
            <v>ESCORCIA NAVAS CRISTIAN DE JESUS</v>
          </cell>
          <cell r="E3467" t="str">
            <v>OPERADOR DE PADRÓN</v>
          </cell>
          <cell r="G3467" t="str">
            <v>X</v>
          </cell>
          <cell r="M3467" t="str">
            <v>ENFERMEDAD GENERAL</v>
          </cell>
          <cell r="N3467">
            <v>62114494</v>
          </cell>
          <cell r="O3467" t="str">
            <v>SANITAS E.P.S</v>
          </cell>
        </row>
        <row r="3468">
          <cell r="C3468">
            <v>73576572</v>
          </cell>
          <cell r="D3468" t="str">
            <v>ESCORCIA NAVAS CRISTIAN DE JESUS</v>
          </cell>
          <cell r="E3468" t="str">
            <v>OPERADOR DE PADRÓN</v>
          </cell>
          <cell r="G3468" t="str">
            <v>X</v>
          </cell>
          <cell r="M3468" t="str">
            <v>ENFERMEDAD GENERAL</v>
          </cell>
          <cell r="N3468" t="str">
            <v>NT</v>
          </cell>
          <cell r="O3468" t="str">
            <v>SANITAS E.P.S</v>
          </cell>
        </row>
        <row r="3469">
          <cell r="C3469">
            <v>73576572</v>
          </cell>
          <cell r="D3469" t="str">
            <v>ESCORCIA NAVAS CRISTIAN DE JESUS</v>
          </cell>
          <cell r="E3469" t="str">
            <v>OPERADOR DE PADRÓN</v>
          </cell>
          <cell r="G3469" t="str">
            <v>X</v>
          </cell>
          <cell r="M3469" t="str">
            <v>ENFERMEDAD GENERAL</v>
          </cell>
          <cell r="N3469" t="str">
            <v>NT</v>
          </cell>
          <cell r="O3469" t="str">
            <v>SANITAS E.P.S</v>
          </cell>
        </row>
        <row r="3470">
          <cell r="C3470">
            <v>73576572</v>
          </cell>
          <cell r="D3470" t="str">
            <v>ESCORCIA NAVAS CRISTIAN DE JESUS</v>
          </cell>
          <cell r="E3470" t="str">
            <v>OPERADOR DE PADRÓN</v>
          </cell>
          <cell r="G3470" t="str">
            <v>X</v>
          </cell>
          <cell r="M3470" t="str">
            <v>ENFERMEDAD GENERAL</v>
          </cell>
          <cell r="N3470" t="str">
            <v>NT</v>
          </cell>
          <cell r="O3470" t="str">
            <v>SANITAS E.P.S</v>
          </cell>
        </row>
        <row r="3471">
          <cell r="C3471">
            <v>73576572</v>
          </cell>
          <cell r="D3471" t="str">
            <v>ESCORCIA NAVAS CRISTIAN DE JESUS</v>
          </cell>
          <cell r="E3471" t="str">
            <v>OPERADOR DE PADRÓN</v>
          </cell>
          <cell r="G3471" t="str">
            <v>X</v>
          </cell>
          <cell r="M3471" t="str">
            <v>ENFERMEDAD GENERAL</v>
          </cell>
          <cell r="N3471" t="str">
            <v>NT</v>
          </cell>
          <cell r="O3471" t="str">
            <v>SANITAS E.P.S</v>
          </cell>
        </row>
        <row r="3472">
          <cell r="C3472">
            <v>73576572</v>
          </cell>
          <cell r="D3472" t="str">
            <v>ESCORCIA NAVAS CRISTIAN DE JESUS</v>
          </cell>
          <cell r="E3472" t="str">
            <v>OPERADOR DE PADRÓN</v>
          </cell>
          <cell r="G3472" t="str">
            <v>X</v>
          </cell>
          <cell r="M3472" t="str">
            <v>ENFERMEDAD GENERAL</v>
          </cell>
          <cell r="N3472" t="str">
            <v>NT</v>
          </cell>
          <cell r="O3472" t="str">
            <v>SANITAS E.P.S</v>
          </cell>
        </row>
        <row r="3473">
          <cell r="C3473">
            <v>73576572</v>
          </cell>
          <cell r="D3473" t="str">
            <v>ESCORCIA NAVAS CRISTIAN DE JESUS</v>
          </cell>
          <cell r="E3473" t="str">
            <v>OPERADOR DE PADRÓN</v>
          </cell>
          <cell r="G3473" t="str">
            <v>X</v>
          </cell>
          <cell r="M3473" t="str">
            <v>ENFERMEDAD GENERAL</v>
          </cell>
          <cell r="N3473" t="str">
            <v>NT</v>
          </cell>
          <cell r="O3473" t="str">
            <v>SANITAS E.P.S</v>
          </cell>
        </row>
        <row r="3474">
          <cell r="C3474">
            <v>73576572</v>
          </cell>
          <cell r="D3474" t="str">
            <v>ESCORCIA NAVAS CRISTIAN DE JESUS</v>
          </cell>
          <cell r="E3474" t="str">
            <v>OPERADOR DE PADRÓN</v>
          </cell>
          <cell r="G3474" t="str">
            <v>X</v>
          </cell>
          <cell r="M3474" t="str">
            <v>ENFERMEDAD GENERAL</v>
          </cell>
          <cell r="N3474" t="str">
            <v>NT</v>
          </cell>
          <cell r="O3474" t="str">
            <v>SANITAS E.P.S</v>
          </cell>
        </row>
        <row r="3475">
          <cell r="C3475">
            <v>73576572</v>
          </cell>
          <cell r="D3475" t="str">
            <v>ESCORCIA NAVAS CRISTIAN DE JESUS</v>
          </cell>
          <cell r="E3475" t="str">
            <v>OPERADOR DE PADRÓN</v>
          </cell>
          <cell r="G3475" t="str">
            <v>X</v>
          </cell>
          <cell r="M3475" t="str">
            <v>ENFERMEDAD GENERAL</v>
          </cell>
          <cell r="N3475" t="str">
            <v>NT</v>
          </cell>
          <cell r="O3475" t="str">
            <v>SANITAS E.P.S</v>
          </cell>
        </row>
        <row r="3476">
          <cell r="C3476">
            <v>73576572</v>
          </cell>
          <cell r="D3476" t="str">
            <v>ESCORCIA NAVAS CRISTIAN DE JESUS</v>
          </cell>
          <cell r="E3476" t="str">
            <v>OPERADOR DE PADRÓN</v>
          </cell>
          <cell r="G3476" t="str">
            <v>X</v>
          </cell>
          <cell r="M3476" t="str">
            <v>ENFERMEDAD GENERAL</v>
          </cell>
          <cell r="N3476" t="str">
            <v>NT</v>
          </cell>
          <cell r="O3476" t="str">
            <v>SANITAS E.P.S</v>
          </cell>
        </row>
        <row r="3477">
          <cell r="C3477">
            <v>73576572</v>
          </cell>
          <cell r="D3477" t="str">
            <v>ESCORCIA NAVAS CRISTIAN DE JESUS</v>
          </cell>
          <cell r="E3477" t="str">
            <v>OPERADOR DE PADRÓN</v>
          </cell>
          <cell r="G3477" t="str">
            <v>X</v>
          </cell>
          <cell r="M3477" t="str">
            <v>ENFERMEDAD GENERAL</v>
          </cell>
          <cell r="N3477" t="str">
            <v>NT</v>
          </cell>
          <cell r="O3477" t="str">
            <v>SANITAS E.P.S</v>
          </cell>
        </row>
        <row r="3478">
          <cell r="C3478">
            <v>73576572</v>
          </cell>
          <cell r="D3478" t="str">
            <v>ESCORCIA NAVAS CRISTIAN DE JESUS</v>
          </cell>
          <cell r="E3478" t="str">
            <v>OPERADOR DE PADRÓN</v>
          </cell>
          <cell r="G3478" t="str">
            <v>X</v>
          </cell>
          <cell r="M3478" t="str">
            <v>ENFERMEDAD GENERAL</v>
          </cell>
          <cell r="N3478" t="str">
            <v>NT</v>
          </cell>
          <cell r="O3478" t="str">
            <v>SANITAS E.P.S</v>
          </cell>
        </row>
        <row r="3479">
          <cell r="C3479">
            <v>73576572</v>
          </cell>
          <cell r="D3479" t="str">
            <v>ESCORCIA NAVAS CRISTIAN DE JESUS</v>
          </cell>
          <cell r="E3479" t="str">
            <v>OPERADOR DE PADRÓN</v>
          </cell>
          <cell r="G3479" t="str">
            <v>X</v>
          </cell>
          <cell r="M3479" t="str">
            <v>ENFERMEDAD GENERAL</v>
          </cell>
          <cell r="N3479" t="str">
            <v>NT</v>
          </cell>
          <cell r="O3479" t="str">
            <v>SANITAS E.P.S</v>
          </cell>
        </row>
        <row r="3480">
          <cell r="C3480">
            <v>73576572</v>
          </cell>
          <cell r="D3480" t="str">
            <v>ESCORCIA NAVAS CRISTIAN DE JESUS</v>
          </cell>
          <cell r="E3480" t="str">
            <v>OPERADOR DE PADRÓN</v>
          </cell>
          <cell r="G3480" t="str">
            <v>X</v>
          </cell>
          <cell r="M3480" t="str">
            <v>ENFERMEDAD GENERAL</v>
          </cell>
          <cell r="N3480" t="str">
            <v>NT</v>
          </cell>
          <cell r="O3480" t="str">
            <v>SANITAS E.P.S</v>
          </cell>
        </row>
        <row r="3481">
          <cell r="C3481">
            <v>73576572</v>
          </cell>
          <cell r="D3481" t="str">
            <v>ESCORCIA NAVAS CRISTIAN DE JESUS</v>
          </cell>
          <cell r="E3481" t="str">
            <v>OPERADOR DE PADRÓN</v>
          </cell>
          <cell r="G3481" t="str">
            <v>X</v>
          </cell>
          <cell r="M3481" t="str">
            <v>ENFERMEDAD GENERAL</v>
          </cell>
          <cell r="N3481" t="str">
            <v>NT</v>
          </cell>
          <cell r="O3481" t="str">
            <v>SANITAS E.P.S</v>
          </cell>
        </row>
        <row r="3482">
          <cell r="C3482">
            <v>73576572</v>
          </cell>
          <cell r="D3482" t="str">
            <v>ESCORCIA NAVAS CRISTIAN DE JESUS</v>
          </cell>
          <cell r="E3482" t="str">
            <v>OPERADOR DE PADRÓN</v>
          </cell>
          <cell r="G3482" t="str">
            <v>X</v>
          </cell>
          <cell r="M3482" t="str">
            <v>ENFERMEDAD GENERAL</v>
          </cell>
          <cell r="N3482" t="str">
            <v>NT</v>
          </cell>
          <cell r="O3482" t="str">
            <v>SANITAS E.P.S</v>
          </cell>
        </row>
        <row r="3483">
          <cell r="C3483">
            <v>73576572</v>
          </cell>
          <cell r="D3483" t="str">
            <v>ESCORCIA NAVAS CRISTIAN DE JESUS</v>
          </cell>
          <cell r="E3483" t="str">
            <v>OPERADOR DE PADRÓN</v>
          </cell>
          <cell r="G3483" t="str">
            <v>X</v>
          </cell>
          <cell r="M3483" t="str">
            <v>ENFERMEDAD GENERAL</v>
          </cell>
          <cell r="N3483" t="str">
            <v>NT</v>
          </cell>
          <cell r="O3483" t="str">
            <v>SANITAS E.P.S</v>
          </cell>
        </row>
        <row r="3484">
          <cell r="C3484">
            <v>73576572</v>
          </cell>
          <cell r="D3484" t="str">
            <v>ESCORCIA NAVAS CRISTIAN DE JESUS</v>
          </cell>
          <cell r="E3484" t="str">
            <v>OPERADOR DE PADRÓN</v>
          </cell>
          <cell r="G3484" t="str">
            <v>X</v>
          </cell>
          <cell r="M3484" t="str">
            <v>ENFERMEDAD GENERAL</v>
          </cell>
          <cell r="N3484" t="str">
            <v>NT</v>
          </cell>
          <cell r="O3484" t="str">
            <v>SANITAS E.P.S</v>
          </cell>
        </row>
        <row r="3485">
          <cell r="C3485">
            <v>73576572</v>
          </cell>
          <cell r="D3485" t="str">
            <v>ESCORCIA NAVAS CRISTIAN DE JESUS</v>
          </cell>
          <cell r="E3485" t="str">
            <v>OPERADOR DE PADRÓN</v>
          </cell>
          <cell r="G3485" t="str">
            <v>X</v>
          </cell>
          <cell r="M3485" t="str">
            <v>ENFERMEDAD GENERAL</v>
          </cell>
          <cell r="N3485" t="str">
            <v>NT</v>
          </cell>
          <cell r="O3485" t="str">
            <v>SANITAS E.P.S</v>
          </cell>
        </row>
        <row r="3486">
          <cell r="C3486">
            <v>73576572</v>
          </cell>
          <cell r="D3486" t="str">
            <v>ESCORCIA NAVAS CRISTIAN DE JESUS</v>
          </cell>
          <cell r="E3486" t="str">
            <v>OPERADOR DE PADRÓN</v>
          </cell>
          <cell r="G3486" t="str">
            <v>X</v>
          </cell>
          <cell r="M3486" t="str">
            <v>ENFERMEDAD GENERAL</v>
          </cell>
          <cell r="N3486" t="str">
            <v>NT</v>
          </cell>
          <cell r="O3486" t="str">
            <v>SANITAS E.P.S</v>
          </cell>
        </row>
        <row r="3487">
          <cell r="C3487">
            <v>73576572</v>
          </cell>
          <cell r="D3487" t="str">
            <v>ESCORCIA NAVAS CRISTIAN DE JESUS</v>
          </cell>
          <cell r="E3487" t="str">
            <v>OPERADOR DE PADRÓN</v>
          </cell>
          <cell r="G3487" t="str">
            <v>X</v>
          </cell>
          <cell r="M3487" t="str">
            <v>ENFERMEDAD GENERAL</v>
          </cell>
          <cell r="N3487" t="str">
            <v>NT</v>
          </cell>
          <cell r="O3487" t="str">
            <v>SANITAS E.P.S</v>
          </cell>
        </row>
        <row r="3488">
          <cell r="C3488">
            <v>73576572</v>
          </cell>
          <cell r="D3488" t="str">
            <v>ESCORCIA NAVAS CRISTIAN DE JESUS</v>
          </cell>
          <cell r="E3488" t="str">
            <v>OPERADOR DE PADRÓN</v>
          </cell>
          <cell r="G3488" t="str">
            <v>X</v>
          </cell>
          <cell r="M3488" t="str">
            <v>ENFERMEDAD GENERAL</v>
          </cell>
          <cell r="N3488" t="str">
            <v>NT</v>
          </cell>
          <cell r="O3488" t="str">
            <v>SANITAS E.P.S</v>
          </cell>
        </row>
        <row r="3489">
          <cell r="C3489">
            <v>73576572</v>
          </cell>
          <cell r="D3489" t="str">
            <v>ESCORCIA NAVAS CRISTIAN DE JESUS</v>
          </cell>
          <cell r="E3489" t="str">
            <v>OPERADOR DE PADRÓN</v>
          </cell>
          <cell r="G3489" t="str">
            <v>X</v>
          </cell>
          <cell r="M3489" t="str">
            <v>ENFERMEDAD GENERAL</v>
          </cell>
          <cell r="N3489">
            <v>7244059</v>
          </cell>
          <cell r="O3489" t="str">
            <v>SANITAS E.P.S</v>
          </cell>
        </row>
        <row r="3490">
          <cell r="C3490">
            <v>73576572</v>
          </cell>
          <cell r="D3490" t="str">
            <v>ESCORCIA NAVAS CRISTIAN DE JESUS</v>
          </cell>
          <cell r="E3490" t="str">
            <v>OPERADOR DE PADRÓN</v>
          </cell>
          <cell r="G3490" t="str">
            <v>X</v>
          </cell>
          <cell r="M3490" t="str">
            <v>ENFERMEDAD GENERAL</v>
          </cell>
          <cell r="N3490">
            <v>7171009</v>
          </cell>
          <cell r="O3490" t="str">
            <v>SANITAS E.P.S</v>
          </cell>
        </row>
        <row r="3491">
          <cell r="C3491">
            <v>73576572</v>
          </cell>
          <cell r="D3491" t="str">
            <v>ESCORCIA NAVAS CRISTIAN DE JESUS</v>
          </cell>
          <cell r="E3491" t="str">
            <v>OPERADOR DE PADRÓN</v>
          </cell>
          <cell r="G3491" t="str">
            <v>X</v>
          </cell>
          <cell r="M3491" t="str">
            <v>ENFERMEDAD GENERAL</v>
          </cell>
          <cell r="N3491">
            <v>7186691</v>
          </cell>
          <cell r="O3491" t="str">
            <v>SANITAS E.P.S</v>
          </cell>
        </row>
        <row r="3492">
          <cell r="C3492">
            <v>73576572</v>
          </cell>
          <cell r="D3492" t="str">
            <v>ESCORCIA NAVAS CRISTIAN DE JESUS</v>
          </cell>
          <cell r="E3492" t="str">
            <v>OPERADOR DE PADRÓN</v>
          </cell>
          <cell r="G3492" t="str">
            <v>X</v>
          </cell>
          <cell r="M3492" t="str">
            <v>ENFERMEDAD GENERAL</v>
          </cell>
          <cell r="N3492">
            <v>7228692</v>
          </cell>
          <cell r="O3492" t="str">
            <v>SANITAS E.P.S</v>
          </cell>
        </row>
        <row r="3493">
          <cell r="C3493">
            <v>73576572</v>
          </cell>
          <cell r="D3493" t="str">
            <v>ESCORCIA NAVAS CRISTIAN DE JESUS</v>
          </cell>
          <cell r="E3493" t="str">
            <v>OPERADOR DE PADRÓN</v>
          </cell>
          <cell r="G3493" t="str">
            <v>X</v>
          </cell>
          <cell r="M3493" t="str">
            <v>ENFERMEDAD GENERAL</v>
          </cell>
          <cell r="N3493">
            <v>7253161</v>
          </cell>
          <cell r="O3493" t="str">
            <v>SANITAS E.P.S</v>
          </cell>
        </row>
        <row r="3494">
          <cell r="C3494">
            <v>73576572</v>
          </cell>
          <cell r="D3494" t="str">
            <v>ESCORCIA NAVAS CRISTIAN DE JESUS</v>
          </cell>
          <cell r="E3494" t="str">
            <v>OPERADOR DE PADRÓN</v>
          </cell>
          <cell r="G3494" t="str">
            <v>X</v>
          </cell>
          <cell r="M3494" t="str">
            <v>ENFERMEDAD GENERAL</v>
          </cell>
          <cell r="N3494">
            <v>7265519</v>
          </cell>
          <cell r="O3494" t="str">
            <v>SANITAS E.P.S</v>
          </cell>
        </row>
        <row r="3495">
          <cell r="C3495">
            <v>73576572</v>
          </cell>
          <cell r="D3495" t="str">
            <v>ESCORCIA NAVAS CRISTIAN DE JESUS</v>
          </cell>
          <cell r="E3495" t="str">
            <v>OPERADOR DE PADRÓN</v>
          </cell>
          <cell r="G3495" t="str">
            <v>X</v>
          </cell>
          <cell r="M3495" t="str">
            <v>ENFERMEDAD GENERAL</v>
          </cell>
          <cell r="N3495" t="str">
            <v>NT</v>
          </cell>
          <cell r="O3495" t="str">
            <v>SANITAS E.P.S</v>
          </cell>
        </row>
        <row r="3496">
          <cell r="C3496">
            <v>73576572</v>
          </cell>
          <cell r="D3496" t="str">
            <v>ESCORCIA NAVAS CRISTIAN DE JESUS</v>
          </cell>
          <cell r="E3496" t="str">
            <v>OPERADOR DE PADRÓN</v>
          </cell>
          <cell r="G3496" t="str">
            <v>X</v>
          </cell>
          <cell r="M3496" t="str">
            <v>ENFERMEDAD GENERAL</v>
          </cell>
          <cell r="N3496">
            <v>7401412</v>
          </cell>
          <cell r="O3496" t="str">
            <v>SANITAS E.P.S</v>
          </cell>
        </row>
        <row r="3497">
          <cell r="C3497">
            <v>73576572</v>
          </cell>
          <cell r="D3497" t="str">
            <v>ESCORCIA NAVAS CRISTIAN DE JESUS</v>
          </cell>
          <cell r="E3497" t="str">
            <v>OPERADOR DE PADRÓN</v>
          </cell>
          <cell r="G3497" t="str">
            <v>X</v>
          </cell>
          <cell r="M3497" t="str">
            <v>ENFERMEDAD GENERAL</v>
          </cell>
          <cell r="N3497">
            <v>7425412</v>
          </cell>
          <cell r="O3497" t="str">
            <v>SANITAS E.P.S</v>
          </cell>
        </row>
        <row r="3498">
          <cell r="C3498">
            <v>73576572</v>
          </cell>
          <cell r="D3498" t="str">
            <v>ESCORCIA NAVAS CRISTIAN DE JESUS</v>
          </cell>
          <cell r="E3498" t="str">
            <v>OPERADOR DE PADRÓN</v>
          </cell>
          <cell r="G3498" t="str">
            <v>X</v>
          </cell>
          <cell r="M3498" t="str">
            <v>ENFERMEDAD GENERAL</v>
          </cell>
          <cell r="N3498" t="str">
            <v>NT</v>
          </cell>
          <cell r="O3498" t="str">
            <v>SANITAS E.P.S</v>
          </cell>
        </row>
        <row r="3499">
          <cell r="C3499">
            <v>73576572</v>
          </cell>
          <cell r="D3499" t="str">
            <v>ESCORCIA NAVAS CRISTIAN DE JESUS</v>
          </cell>
          <cell r="E3499" t="str">
            <v>OPERADOR DE PADRÓN</v>
          </cell>
          <cell r="G3499" t="str">
            <v>X</v>
          </cell>
          <cell r="M3499" t="str">
            <v>ENFERMEDAD GENERAL</v>
          </cell>
          <cell r="N3499">
            <v>7456272</v>
          </cell>
          <cell r="O3499" t="str">
            <v>SANITAS E.P.S</v>
          </cell>
        </row>
        <row r="3500">
          <cell r="C3500">
            <v>73576572</v>
          </cell>
          <cell r="D3500" t="str">
            <v>ESCORCIA NAVAS CRISTIAN DE JESUS</v>
          </cell>
          <cell r="E3500" t="str">
            <v>OPERADOR DE PADRÓN</v>
          </cell>
          <cell r="G3500" t="str">
            <v>X</v>
          </cell>
          <cell r="M3500" t="str">
            <v>ENFERMEDAD GENERAL</v>
          </cell>
          <cell r="N3500">
            <v>7528780</v>
          </cell>
          <cell r="O3500" t="str">
            <v>SANITAS E.P.S</v>
          </cell>
        </row>
        <row r="3501">
          <cell r="C3501">
            <v>73576572</v>
          </cell>
          <cell r="D3501" t="str">
            <v>ESCORCIA NAVAS CRISTIAN DE JESUS</v>
          </cell>
          <cell r="E3501" t="str">
            <v>OPERADOR DE PADRÓN</v>
          </cell>
          <cell r="G3501" t="str">
            <v>X</v>
          </cell>
          <cell r="M3501" t="str">
            <v>ENFERMEDAD GENERAL</v>
          </cell>
          <cell r="N3501">
            <v>7659828</v>
          </cell>
          <cell r="O3501" t="str">
            <v>SANITAS E.P.S</v>
          </cell>
        </row>
        <row r="3502">
          <cell r="C3502">
            <v>73576572</v>
          </cell>
          <cell r="D3502" t="str">
            <v>ESCORCIA NAVAS CRISTIAN DE JESUS</v>
          </cell>
          <cell r="E3502" t="str">
            <v>OPERADOR DE PADRÓN</v>
          </cell>
          <cell r="G3502" t="str">
            <v>X</v>
          </cell>
          <cell r="M3502" t="str">
            <v>ENFERMEDAD GENERAL</v>
          </cell>
          <cell r="N3502" t="str">
            <v>NT</v>
          </cell>
          <cell r="O3502" t="str">
            <v>SANITAS E.P.S</v>
          </cell>
        </row>
        <row r="3503">
          <cell r="C3503">
            <v>73576572</v>
          </cell>
          <cell r="D3503" t="str">
            <v>ESCORCIA NAVAS CRISTIAN DE JESUS</v>
          </cell>
          <cell r="E3503" t="str">
            <v>OPERADOR DE PADRÓN</v>
          </cell>
          <cell r="G3503" t="str">
            <v>X</v>
          </cell>
          <cell r="M3503" t="str">
            <v>ENFERMEDAD GENERAL</v>
          </cell>
          <cell r="N3503">
            <v>7739854</v>
          </cell>
          <cell r="O3503" t="str">
            <v>SANITAS E.P.S</v>
          </cell>
        </row>
        <row r="3504">
          <cell r="C3504">
            <v>73576572</v>
          </cell>
          <cell r="D3504" t="str">
            <v>ESCORCIA NAVAS CRISTIAN DE JESUS</v>
          </cell>
          <cell r="E3504" t="str">
            <v>OPERADOR DE PADRÓN</v>
          </cell>
          <cell r="G3504" t="str">
            <v>X</v>
          </cell>
          <cell r="M3504" t="str">
            <v>ENFERMEDAD GENERAL</v>
          </cell>
          <cell r="N3504">
            <v>7794410</v>
          </cell>
          <cell r="O3504" t="str">
            <v>SANITAS E.P.S</v>
          </cell>
        </row>
        <row r="3505">
          <cell r="C3505">
            <v>73576572</v>
          </cell>
          <cell r="D3505" t="str">
            <v>ESCORCIA NAVAS CRISTIAN DE JESUS</v>
          </cell>
          <cell r="E3505" t="str">
            <v>OPERADOR DE PADRÓN</v>
          </cell>
          <cell r="G3505" t="str">
            <v>X</v>
          </cell>
          <cell r="M3505" t="str">
            <v>ENFERMEDAD GENERAL</v>
          </cell>
          <cell r="N3505">
            <v>7813913</v>
          </cell>
          <cell r="O3505" t="str">
            <v>SANITAS E.P.S</v>
          </cell>
        </row>
        <row r="3506">
          <cell r="C3506">
            <v>73576572</v>
          </cell>
          <cell r="D3506" t="str">
            <v>ESCORCIA NAVAS CRISTIAN DE JESUS</v>
          </cell>
          <cell r="E3506" t="str">
            <v>OPERADOR DE PADRÓN</v>
          </cell>
          <cell r="G3506" t="str">
            <v>X</v>
          </cell>
          <cell r="M3506" t="str">
            <v>ENFERMEDAD GENERAL</v>
          </cell>
          <cell r="N3506" t="str">
            <v>NT</v>
          </cell>
          <cell r="O3506" t="str">
            <v>SANITAS E.P.S</v>
          </cell>
        </row>
        <row r="3507">
          <cell r="C3507">
            <v>73576572</v>
          </cell>
          <cell r="D3507" t="str">
            <v>ESCORCIA NAVAS CRISTIAN DE JESUS</v>
          </cell>
          <cell r="E3507" t="str">
            <v>OPERADOR DE PADRÓN</v>
          </cell>
          <cell r="G3507" t="str">
            <v>X</v>
          </cell>
          <cell r="M3507" t="str">
            <v>ENFERMEDAD GENERAL</v>
          </cell>
          <cell r="N3507">
            <v>7914706</v>
          </cell>
          <cell r="O3507" t="str">
            <v>SANITAS E.P.S</v>
          </cell>
        </row>
        <row r="3508">
          <cell r="C3508">
            <v>73576572</v>
          </cell>
          <cell r="D3508" t="str">
            <v>ESCORCIA NAVAS CRISTIAN DE JESUS</v>
          </cell>
          <cell r="E3508" t="str">
            <v>OPERADOR DE PADRÓN</v>
          </cell>
          <cell r="G3508" t="str">
            <v>X</v>
          </cell>
          <cell r="M3508" t="str">
            <v>ENFERMEDAD GENERAL</v>
          </cell>
          <cell r="N3508">
            <v>7961919</v>
          </cell>
          <cell r="O3508" t="str">
            <v>SANITAS E.P.S</v>
          </cell>
        </row>
        <row r="3509">
          <cell r="C3509">
            <v>73576572</v>
          </cell>
          <cell r="D3509" t="str">
            <v>ESCORCIA NAVAS CRISTIAN DE JESUS</v>
          </cell>
          <cell r="E3509" t="str">
            <v>OPERADOR DE PADRÓN</v>
          </cell>
          <cell r="G3509" t="str">
            <v>X</v>
          </cell>
          <cell r="M3509" t="str">
            <v>ENFERMEDAD GENERAL</v>
          </cell>
          <cell r="N3509">
            <v>8133201</v>
          </cell>
          <cell r="O3509" t="str">
            <v>SANITAS E.P.S</v>
          </cell>
        </row>
        <row r="3510">
          <cell r="C3510">
            <v>73576572</v>
          </cell>
          <cell r="D3510" t="str">
            <v>ESCORCIA NAVAS CRISTIAN DE JESUS</v>
          </cell>
          <cell r="E3510" t="str">
            <v>OPERADOR DE PADRÓN</v>
          </cell>
          <cell r="G3510" t="str">
            <v>X</v>
          </cell>
          <cell r="M3510" t="str">
            <v>ENFERMEDAD GENERAL</v>
          </cell>
          <cell r="N3510">
            <v>8158137</v>
          </cell>
          <cell r="O3510" t="str">
            <v>SANITAS E.P.S</v>
          </cell>
        </row>
        <row r="3511">
          <cell r="C3511">
            <v>73576572</v>
          </cell>
          <cell r="D3511" t="str">
            <v>ESCORCIA NAVAS CRISTIAN DE JESUS</v>
          </cell>
          <cell r="E3511" t="str">
            <v>OPERADOR DE PADRÓN</v>
          </cell>
          <cell r="G3511" t="str">
            <v>X</v>
          </cell>
          <cell r="M3511" t="str">
            <v>ENFERMEDAD GENERAL</v>
          </cell>
          <cell r="N3511">
            <v>2310000465</v>
          </cell>
          <cell r="O3511" t="str">
            <v>SANITAS E.P.S</v>
          </cell>
        </row>
        <row r="3512">
          <cell r="C3512">
            <v>73576572</v>
          </cell>
          <cell r="D3512" t="str">
            <v>ESCORCIA NAVAS CRISTIAN DE JESUS</v>
          </cell>
          <cell r="E3512" t="str">
            <v>OPERADOR DE PADRÓN</v>
          </cell>
          <cell r="G3512" t="str">
            <v>X</v>
          </cell>
          <cell r="M3512" t="str">
            <v>ENFERMEDAD GENERAL</v>
          </cell>
          <cell r="N3512">
            <v>8348055</v>
          </cell>
          <cell r="O3512" t="str">
            <v>SANITAS E.P.S</v>
          </cell>
        </row>
        <row r="3513">
          <cell r="C3513">
            <v>73576572</v>
          </cell>
          <cell r="D3513" t="str">
            <v>ESCORCIA NAVAS CRISTIAN DE JESUS</v>
          </cell>
          <cell r="E3513" t="str">
            <v>OPERADOR DE PADRÓN</v>
          </cell>
          <cell r="G3513" t="str">
            <v>X</v>
          </cell>
          <cell r="M3513" t="str">
            <v>ENFERMEDAD GENERAL</v>
          </cell>
          <cell r="N3513">
            <v>8337740</v>
          </cell>
          <cell r="O3513" t="str">
            <v>SANITAS E.P.S</v>
          </cell>
        </row>
        <row r="3514">
          <cell r="C3514">
            <v>73576572</v>
          </cell>
          <cell r="D3514" t="str">
            <v>ESCORCIA NAVAS CRISTIAN DE JESUS</v>
          </cell>
          <cell r="E3514" t="str">
            <v>OPERADOR DE PADRÓN</v>
          </cell>
          <cell r="G3514" t="str">
            <v>X</v>
          </cell>
          <cell r="M3514" t="str">
            <v>ENFERMEDAD GENERAL</v>
          </cell>
          <cell r="N3514">
            <v>8417786</v>
          </cell>
          <cell r="O3514" t="str">
            <v>SANITAS E.P.S</v>
          </cell>
        </row>
        <row r="3515">
          <cell r="C3515">
            <v>73576572</v>
          </cell>
          <cell r="D3515" t="str">
            <v>ESCORCIA NAVAS CRISTIAN DE JESUS</v>
          </cell>
          <cell r="E3515" t="str">
            <v>OPERADOR DE PADRÓN</v>
          </cell>
          <cell r="G3515" t="str">
            <v>x</v>
          </cell>
          <cell r="M3515" t="str">
            <v>ENFERMEDAD GENERAL</v>
          </cell>
          <cell r="N3515">
            <v>8514651</v>
          </cell>
          <cell r="O3515" t="str">
            <v>SANITAS E.P.S</v>
          </cell>
        </row>
        <row r="3516">
          <cell r="C3516">
            <v>73576572</v>
          </cell>
          <cell r="D3516" t="str">
            <v>ESCORCIA NAVAS CRISTIAN DE JESUS</v>
          </cell>
          <cell r="E3516" t="str">
            <v>OPERADOR DE PADRÓN</v>
          </cell>
          <cell r="G3516" t="str">
            <v>x</v>
          </cell>
          <cell r="M3516" t="str">
            <v>ENFERMEDAD GENERAL</v>
          </cell>
          <cell r="N3516">
            <v>8567836</v>
          </cell>
          <cell r="O3516" t="str">
            <v>SANITAS E.P.S</v>
          </cell>
        </row>
        <row r="3517">
          <cell r="C3517">
            <v>73576572</v>
          </cell>
          <cell r="D3517" t="str">
            <v>ESCORCIA NAVAS CRISTIAN DE JESUS</v>
          </cell>
          <cell r="E3517" t="str">
            <v>OPERADOR DE PADRÓN</v>
          </cell>
          <cell r="G3517" t="str">
            <v>x</v>
          </cell>
          <cell r="M3517" t="str">
            <v>ENFERMEDAD GENERAL</v>
          </cell>
          <cell r="O3517" t="str">
            <v>SANITAS E.P.S</v>
          </cell>
        </row>
        <row r="3518">
          <cell r="C3518">
            <v>73576572</v>
          </cell>
          <cell r="D3518" t="str">
            <v>ESCORCIA NAVAS CRISTIAN DE JESUS</v>
          </cell>
          <cell r="E3518" t="str">
            <v>OPERADOR DE PADRÓN</v>
          </cell>
          <cell r="G3518" t="str">
            <v>x</v>
          </cell>
          <cell r="M3518" t="str">
            <v>ENFERMEDAD GENERAL</v>
          </cell>
          <cell r="O3518" t="str">
            <v>SANITAS E.P.S</v>
          </cell>
        </row>
        <row r="3519">
          <cell r="C3519">
            <v>73576572</v>
          </cell>
          <cell r="D3519" t="str">
            <v>ESCORCIA NAVAS CRISTIAN DE JESUS</v>
          </cell>
          <cell r="E3519" t="str">
            <v>OPERADOR DE PADRÓN</v>
          </cell>
          <cell r="G3519" t="str">
            <v>X</v>
          </cell>
          <cell r="M3519" t="str">
            <v>ENFERMEDAD GENERAL</v>
          </cell>
          <cell r="N3519">
            <v>8667048</v>
          </cell>
          <cell r="O3519" t="str">
            <v>SANITAS E.P.S</v>
          </cell>
        </row>
        <row r="3520">
          <cell r="C3520">
            <v>73576572</v>
          </cell>
          <cell r="D3520" t="str">
            <v>ESCORCIA NAVAS CRISTIAN DE JESUS</v>
          </cell>
          <cell r="E3520" t="str">
            <v>OPERADOR DE PADRÓN</v>
          </cell>
          <cell r="G3520" t="str">
            <v>x</v>
          </cell>
          <cell r="M3520" t="str">
            <v>ENFERMEDAD GENERAL</v>
          </cell>
          <cell r="N3520">
            <v>8675549</v>
          </cell>
          <cell r="O3520" t="str">
            <v>SANITAS E.P.S</v>
          </cell>
        </row>
        <row r="3521">
          <cell r="C3521">
            <v>73576572</v>
          </cell>
          <cell r="D3521" t="str">
            <v>ESCORCIA NAVAS CRISTIAN DE JESUS</v>
          </cell>
          <cell r="E3521" t="str">
            <v>OPERADOR DE PADRÓN</v>
          </cell>
          <cell r="G3521" t="str">
            <v>x</v>
          </cell>
          <cell r="M3521" t="str">
            <v>ENFERMEDAD GENERAL</v>
          </cell>
          <cell r="N3521">
            <v>8779161</v>
          </cell>
          <cell r="O3521" t="str">
            <v>SANITAS E.P.S</v>
          </cell>
        </row>
        <row r="3522">
          <cell r="C3522">
            <v>73576572</v>
          </cell>
          <cell r="D3522" t="str">
            <v>ESCORCIA NAVAS CRISTIAN DE JESUS</v>
          </cell>
          <cell r="E3522" t="str">
            <v>OPERADOR DE PADRÓN</v>
          </cell>
          <cell r="G3522" t="str">
            <v>x</v>
          </cell>
          <cell r="M3522" t="str">
            <v>ENFERMEDAD GENERAL</v>
          </cell>
          <cell r="N3522">
            <v>8798323</v>
          </cell>
          <cell r="O3522" t="str">
            <v>SANITAS E.P.S</v>
          </cell>
        </row>
        <row r="3523">
          <cell r="C3523">
            <v>73576572</v>
          </cell>
          <cell r="D3523" t="str">
            <v>ESCORCIA NAVAS CRISTIAN DE JESUS</v>
          </cell>
          <cell r="E3523" t="str">
            <v>OPERADOR DE PADRÓN</v>
          </cell>
          <cell r="G3523" t="str">
            <v>X</v>
          </cell>
          <cell r="M3523" t="str">
            <v>ENFERMEDAD GENERAL</v>
          </cell>
          <cell r="N3523">
            <v>8853630</v>
          </cell>
          <cell r="O3523" t="str">
            <v>SANITAS E.P.S</v>
          </cell>
        </row>
        <row r="3524">
          <cell r="C3524">
            <v>73576572</v>
          </cell>
          <cell r="D3524" t="str">
            <v>ESCORCIA NAVAS CRISTIAN DE JESUS</v>
          </cell>
          <cell r="E3524" t="str">
            <v>OPERADOR DE PADRÓN</v>
          </cell>
          <cell r="G3524" t="str">
            <v>X</v>
          </cell>
          <cell r="M3524" t="str">
            <v>ENFERMEDAD GENERAL</v>
          </cell>
          <cell r="N3524">
            <v>8926940</v>
          </cell>
          <cell r="O3524" t="str">
            <v>SANITAS E.P.S</v>
          </cell>
        </row>
        <row r="3525">
          <cell r="C3525">
            <v>73576572</v>
          </cell>
          <cell r="D3525" t="str">
            <v>ESCORCIA NAVAS CRISTIAN DE JESUS</v>
          </cell>
          <cell r="E3525" t="str">
            <v>OPERADOR DE PADRÓN</v>
          </cell>
          <cell r="G3525" t="str">
            <v>X</v>
          </cell>
          <cell r="M3525" t="str">
            <v>ENFERMEDAD GENERAL</v>
          </cell>
          <cell r="N3525">
            <v>240500017</v>
          </cell>
          <cell r="O3525" t="str">
            <v>SANITAS E.P.S</v>
          </cell>
        </row>
        <row r="3526">
          <cell r="C3526">
            <v>73576572</v>
          </cell>
          <cell r="D3526" t="str">
            <v>ESCORCIA NAVAS CRISTIAN DE JESUS</v>
          </cell>
          <cell r="E3526" t="str">
            <v>OPERADOR DE PADRÓN</v>
          </cell>
          <cell r="G3526" t="str">
            <v>X</v>
          </cell>
          <cell r="M3526" t="str">
            <v>ENFERMEDAD GENERAL</v>
          </cell>
          <cell r="N3526">
            <v>8976790</v>
          </cell>
          <cell r="O3526" t="str">
            <v>SANITAS E.P.S</v>
          </cell>
        </row>
        <row r="3527">
          <cell r="C3527">
            <v>73576572</v>
          </cell>
          <cell r="D3527" t="str">
            <v>ESCORCIA NAVAS CRISTIAN DE JESUS</v>
          </cell>
          <cell r="E3527" t="str">
            <v>OPERADOR DE PADRÓN</v>
          </cell>
          <cell r="G3527" t="str">
            <v>X</v>
          </cell>
          <cell r="M3527" t="str">
            <v>ENFERMEDAD GENERAL</v>
          </cell>
          <cell r="N3527">
            <v>4891995</v>
          </cell>
          <cell r="O3527" t="str">
            <v>SANITAS E.P.S</v>
          </cell>
        </row>
        <row r="3528">
          <cell r="C3528">
            <v>73576572</v>
          </cell>
          <cell r="D3528" t="str">
            <v>ESCORCIA NAVAS CRISTIAN DE JESUS</v>
          </cell>
          <cell r="E3528" t="str">
            <v>OPERADOR DE PADRÓN</v>
          </cell>
          <cell r="G3528" t="str">
            <v>X</v>
          </cell>
          <cell r="M3528" t="str">
            <v>ENFERMEDAD GENERAL</v>
          </cell>
          <cell r="N3528">
            <v>73576572</v>
          </cell>
          <cell r="O3528" t="str">
            <v>SANITAS E.P.S</v>
          </cell>
        </row>
        <row r="3529">
          <cell r="C3529">
            <v>73576572</v>
          </cell>
          <cell r="D3529" t="str">
            <v>ESCORCIA NAVAS CRISTIAN DE JESUS</v>
          </cell>
          <cell r="E3529" t="str">
            <v>OPERADOR DE PADRÓN</v>
          </cell>
          <cell r="G3529" t="str">
            <v>X</v>
          </cell>
          <cell r="M3529" t="str">
            <v>ENFERMEDAD GENERAL</v>
          </cell>
          <cell r="N3529">
            <v>9189023</v>
          </cell>
          <cell r="O3529" t="str">
            <v>SANITAS E.P.S</v>
          </cell>
        </row>
        <row r="3530">
          <cell r="C3530">
            <v>73576572</v>
          </cell>
          <cell r="D3530" t="str">
            <v>ESCORCIA NAVAS CRISTIAN DE JESUS</v>
          </cell>
          <cell r="E3530" t="str">
            <v>OPERADOR DE PADRÓN</v>
          </cell>
          <cell r="G3530" t="str">
            <v>X</v>
          </cell>
          <cell r="M3530" t="str">
            <v>ENFERMEDAD GENERAL</v>
          </cell>
          <cell r="N3530">
            <v>9254771</v>
          </cell>
          <cell r="O3530" t="str">
            <v>SANITAS E.P.S</v>
          </cell>
        </row>
        <row r="3531">
          <cell r="C3531">
            <v>73576572</v>
          </cell>
          <cell r="D3531" t="str">
            <v>ESCORCIA NAVAS CRISTIAN DE JESUS</v>
          </cell>
          <cell r="E3531" t="str">
            <v>OPERADOR DE PADRÓN</v>
          </cell>
          <cell r="G3531" t="str">
            <v>X</v>
          </cell>
          <cell r="M3531" t="str">
            <v>ENFERMEDAD GENERAL</v>
          </cell>
          <cell r="N3531">
            <v>9267504</v>
          </cell>
          <cell r="O3531" t="str">
            <v>SANITAS E.P.S</v>
          </cell>
        </row>
        <row r="3532">
          <cell r="C3532">
            <v>73576572</v>
          </cell>
          <cell r="D3532" t="str">
            <v>ESCORCIA NAVAS CRISTIAN DE JESUS</v>
          </cell>
          <cell r="E3532" t="str">
            <v>OPERADOR DE PADRÓN</v>
          </cell>
          <cell r="G3532" t="str">
            <v>X</v>
          </cell>
          <cell r="M3532" t="str">
            <v>ENFERMEDAD GENERAL</v>
          </cell>
          <cell r="N3532">
            <v>9284005</v>
          </cell>
          <cell r="O3532" t="str">
            <v>SANITAS E.P.S</v>
          </cell>
        </row>
        <row r="3533">
          <cell r="C3533">
            <v>88222328</v>
          </cell>
          <cell r="D3533" t="str">
            <v>ESCOBAR APARICIO JOSE ROGELIO</v>
          </cell>
          <cell r="E3533" t="str">
            <v>TECNICO DE MANTENIMIENTO B</v>
          </cell>
          <cell r="G3533" t="str">
            <v>X</v>
          </cell>
          <cell r="M3533" t="str">
            <v>ENFERMEDAD GENERAL</v>
          </cell>
          <cell r="N3533" t="str">
            <v>NT</v>
          </cell>
          <cell r="O3533" t="str">
            <v>COOSALUD ESS EPS -S</v>
          </cell>
        </row>
        <row r="3534">
          <cell r="C3534">
            <v>88222328</v>
          </cell>
          <cell r="D3534" t="str">
            <v>ESCOBAR APARICIO JOSE ROGELIO</v>
          </cell>
          <cell r="E3534" t="str">
            <v>TECNICO DE MANTENIMIENTO B</v>
          </cell>
          <cell r="G3534" t="str">
            <v>X</v>
          </cell>
          <cell r="M3534" t="str">
            <v>ENFERMEDAD GENERAL</v>
          </cell>
          <cell r="N3534" t="str">
            <v>NT</v>
          </cell>
          <cell r="O3534" t="str">
            <v>COOSALUD ESS EPS -S</v>
          </cell>
        </row>
        <row r="3535">
          <cell r="C3535">
            <v>88222328</v>
          </cell>
          <cell r="D3535" t="str">
            <v>ESCOBAR APARICIO JOSE ROGELIO</v>
          </cell>
          <cell r="E3535" t="str">
            <v>TECNICO DE MANTENIMIENTO B</v>
          </cell>
          <cell r="G3535" t="str">
            <v>X</v>
          </cell>
          <cell r="M3535" t="str">
            <v>ENFERMEDAD GENERAL</v>
          </cell>
          <cell r="N3535" t="str">
            <v>NT</v>
          </cell>
          <cell r="O3535" t="str">
            <v>COOSALUD ESS EPS -S</v>
          </cell>
        </row>
        <row r="3536">
          <cell r="C3536">
            <v>88222328</v>
          </cell>
          <cell r="D3536" t="str">
            <v>ESCOBAR APARICIO JOSE ROGELIO</v>
          </cell>
          <cell r="E3536" t="str">
            <v>TECNICO DE MANTENIMIENTO B</v>
          </cell>
          <cell r="G3536" t="str">
            <v>X</v>
          </cell>
          <cell r="M3536" t="str">
            <v>ENFERMEDAD GENERAL</v>
          </cell>
          <cell r="N3536" t="str">
            <v>N/A</v>
          </cell>
          <cell r="O3536" t="str">
            <v>COOSALUD ESS EPS -S</v>
          </cell>
        </row>
        <row r="3537">
          <cell r="C3537">
            <v>73132418</v>
          </cell>
          <cell r="D3537" t="str">
            <v>ESCAMILLA ALVAREZ TOMAS ENRIQUE</v>
          </cell>
          <cell r="E3537" t="str">
            <v>OPERADOR DE PADRÓN</v>
          </cell>
          <cell r="G3537" t="str">
            <v>X</v>
          </cell>
          <cell r="M3537" t="str">
            <v>ENFERMEDAD GENERAL</v>
          </cell>
          <cell r="N3537">
            <v>10028</v>
          </cell>
          <cell r="O3537" t="str">
            <v>SANITAS E.P.S</v>
          </cell>
        </row>
        <row r="3538">
          <cell r="C3538">
            <v>73132418</v>
          </cell>
          <cell r="D3538" t="str">
            <v>ESCAMILLA ALVAREZ TOMAS ENRIQUE</v>
          </cell>
          <cell r="E3538" t="str">
            <v>OPERADOR DE PADRÓN</v>
          </cell>
          <cell r="G3538" t="str">
            <v>X</v>
          </cell>
          <cell r="M3538" t="str">
            <v>ENFERMEDAD GENERAL</v>
          </cell>
          <cell r="N3538">
            <v>10093</v>
          </cell>
          <cell r="O3538" t="str">
            <v>SANITAS E.P.S</v>
          </cell>
        </row>
        <row r="3539">
          <cell r="C3539">
            <v>9099334</v>
          </cell>
          <cell r="D3539" t="str">
            <v>ELLES CARTAGENA MERKLIN</v>
          </cell>
          <cell r="E3539" t="str">
            <v>OPERADOR DE PADRÓN</v>
          </cell>
          <cell r="G3539" t="str">
            <v>X</v>
          </cell>
          <cell r="M3539" t="str">
            <v>ENFERMEDAD GENERAL</v>
          </cell>
          <cell r="N3539">
            <v>601661130</v>
          </cell>
          <cell r="O3539" t="str">
            <v>NUEVA E.P.S</v>
          </cell>
        </row>
        <row r="3540">
          <cell r="C3540">
            <v>9099334</v>
          </cell>
          <cell r="D3540" t="str">
            <v>ELLES CARTAGENA MERKLIN</v>
          </cell>
          <cell r="E3540" t="str">
            <v>OPERADOR DE PADRÓN</v>
          </cell>
          <cell r="G3540" t="str">
            <v>X</v>
          </cell>
          <cell r="M3540" t="str">
            <v>ENFERMEDAD GENERAL</v>
          </cell>
          <cell r="N3540">
            <v>601673939</v>
          </cell>
          <cell r="O3540" t="str">
            <v>NUEVA E.P.S</v>
          </cell>
        </row>
        <row r="3541">
          <cell r="C3541">
            <v>9099334</v>
          </cell>
          <cell r="D3541" t="str">
            <v>ELLES CARTAGENA MERKLIN</v>
          </cell>
          <cell r="E3541" t="str">
            <v>OPERADOR DE PADRÓN</v>
          </cell>
          <cell r="G3541" t="str">
            <v>X</v>
          </cell>
          <cell r="M3541" t="str">
            <v>ENFERMEDAD GENERAL</v>
          </cell>
          <cell r="N3541">
            <v>601671163</v>
          </cell>
          <cell r="O3541" t="str">
            <v>NUEVA E.P.S</v>
          </cell>
        </row>
        <row r="3542">
          <cell r="C3542">
            <v>9099334</v>
          </cell>
          <cell r="D3542" t="str">
            <v>ELLES CARTAGENA MERKLIN</v>
          </cell>
          <cell r="E3542" t="str">
            <v>OPERADOR DE PADRÓN</v>
          </cell>
          <cell r="G3542" t="str">
            <v>X</v>
          </cell>
          <cell r="M3542" t="str">
            <v>ENFERMEDAD GENERAL</v>
          </cell>
          <cell r="N3542">
            <v>601687505</v>
          </cell>
          <cell r="O3542" t="str">
            <v>NUEVA E.P.S</v>
          </cell>
        </row>
        <row r="3543">
          <cell r="C3543">
            <v>9099334</v>
          </cell>
          <cell r="D3543" t="str">
            <v>ELLES CARTAGENA MERKLIN</v>
          </cell>
          <cell r="E3543" t="str">
            <v>OPERADOR DE PADRÓN</v>
          </cell>
          <cell r="G3543" t="str">
            <v>X</v>
          </cell>
          <cell r="M3543" t="str">
            <v>ENFERMEDAD GENERAL</v>
          </cell>
          <cell r="N3543">
            <v>5845100</v>
          </cell>
          <cell r="O3543" t="str">
            <v>NUEVA E.P.S</v>
          </cell>
        </row>
        <row r="3544">
          <cell r="C3544">
            <v>9099334</v>
          </cell>
          <cell r="D3544" t="str">
            <v>ELLES CARTAGENA MERKLIN</v>
          </cell>
          <cell r="E3544" t="str">
            <v>OPERADOR DE PADRÓN</v>
          </cell>
          <cell r="G3544" t="str">
            <v>X</v>
          </cell>
          <cell r="M3544" t="str">
            <v>ENFERMEDAD GENERAL</v>
          </cell>
          <cell r="N3544">
            <v>5918056</v>
          </cell>
          <cell r="O3544" t="str">
            <v>NUEVA E.P.S</v>
          </cell>
        </row>
        <row r="3545">
          <cell r="C3545">
            <v>9099334</v>
          </cell>
          <cell r="D3545" t="str">
            <v>ELLES CARTAGENA MERKLIN</v>
          </cell>
          <cell r="E3545" t="str">
            <v>OPERADOR DE PADRÓN</v>
          </cell>
          <cell r="G3545" t="str">
            <v>X</v>
          </cell>
          <cell r="M3545" t="str">
            <v>ENFERMEDAD GENERAL</v>
          </cell>
          <cell r="N3545">
            <v>5937035</v>
          </cell>
          <cell r="O3545" t="str">
            <v>NUEVA E.P.S</v>
          </cell>
        </row>
        <row r="3546">
          <cell r="C3546">
            <v>9099334</v>
          </cell>
          <cell r="D3546" t="str">
            <v>ELLES CARTAGENA MERKLIN</v>
          </cell>
          <cell r="E3546" t="str">
            <v>OPERADOR DE PADRÓN</v>
          </cell>
          <cell r="G3546" t="str">
            <v>X</v>
          </cell>
          <cell r="M3546" t="str">
            <v>ENFERMEDAD GENERAL</v>
          </cell>
          <cell r="N3546">
            <v>5970042</v>
          </cell>
          <cell r="O3546" t="str">
            <v>NUEVA E.P.S</v>
          </cell>
        </row>
        <row r="3547">
          <cell r="C3547">
            <v>9099334</v>
          </cell>
          <cell r="D3547" t="str">
            <v>ELLES CARTAGENA MERKLIN</v>
          </cell>
          <cell r="E3547" t="str">
            <v>OPERADOR DE PADRÓN</v>
          </cell>
          <cell r="G3547" t="str">
            <v>X</v>
          </cell>
          <cell r="M3547" t="str">
            <v>ENFERMEDAD GENERAL</v>
          </cell>
          <cell r="N3547">
            <v>601986456</v>
          </cell>
          <cell r="O3547" t="str">
            <v>NUEVA E.P.S</v>
          </cell>
        </row>
        <row r="3548">
          <cell r="C3548">
            <v>9099334</v>
          </cell>
          <cell r="D3548" t="str">
            <v>ELLES CARTAGENA MERKLIN</v>
          </cell>
          <cell r="E3548" t="str">
            <v>OPERADOR DE PADRÓN</v>
          </cell>
          <cell r="G3548" t="str">
            <v>X</v>
          </cell>
          <cell r="M3548" t="str">
            <v>ENFERMEDAD GENERAL</v>
          </cell>
          <cell r="N3548">
            <v>602009469</v>
          </cell>
          <cell r="O3548" t="str">
            <v>NUEVA E.P.S</v>
          </cell>
        </row>
        <row r="3549">
          <cell r="C3549">
            <v>9099334</v>
          </cell>
          <cell r="D3549" t="str">
            <v>ELLES CARTAGENA MERKLIN</v>
          </cell>
          <cell r="E3549" t="str">
            <v>OPERADOR DE PADRÓN</v>
          </cell>
          <cell r="G3549" t="str">
            <v>X</v>
          </cell>
          <cell r="M3549" t="str">
            <v>ENFERMEDAD GENERAL</v>
          </cell>
          <cell r="N3549">
            <v>6317586</v>
          </cell>
          <cell r="O3549" t="str">
            <v>NUEVA E.P.S</v>
          </cell>
        </row>
        <row r="3550">
          <cell r="C3550">
            <v>9099334</v>
          </cell>
          <cell r="D3550" t="str">
            <v>ELLES CARTAGENA MERKLIN</v>
          </cell>
          <cell r="E3550" t="str">
            <v>OPERADOR DE PADRÓN</v>
          </cell>
          <cell r="G3550" t="str">
            <v>X</v>
          </cell>
          <cell r="M3550" t="str">
            <v>ENFERMEDAD GENERAL</v>
          </cell>
          <cell r="N3550">
            <v>602043991</v>
          </cell>
          <cell r="O3550" t="str">
            <v>NUEVA E.P.S</v>
          </cell>
        </row>
        <row r="3551">
          <cell r="C3551">
            <v>9099334</v>
          </cell>
          <cell r="D3551" t="str">
            <v>ELLES CARTAGENA MERKLIN</v>
          </cell>
          <cell r="E3551" t="str">
            <v>OPERADOR DE PADRÓN</v>
          </cell>
          <cell r="G3551" t="str">
            <v>X</v>
          </cell>
          <cell r="M3551" t="str">
            <v>ENFERMEDAD GENERAL</v>
          </cell>
          <cell r="N3551">
            <v>602058920</v>
          </cell>
          <cell r="O3551" t="str">
            <v>NUEVA E.P.S</v>
          </cell>
        </row>
        <row r="3552">
          <cell r="C3552">
            <v>9099334</v>
          </cell>
          <cell r="D3552" t="str">
            <v>ELLES CARTAGENA MERKLIN</v>
          </cell>
          <cell r="E3552" t="str">
            <v>OPERADOR DE PADRÓN</v>
          </cell>
          <cell r="G3552" t="str">
            <v>X</v>
          </cell>
          <cell r="M3552" t="str">
            <v>ENFERMEDAD GENERAL</v>
          </cell>
          <cell r="N3552">
            <v>602073167</v>
          </cell>
          <cell r="O3552" t="str">
            <v>NUEVA E.P.S</v>
          </cell>
        </row>
        <row r="3553">
          <cell r="C3553">
            <v>9099334</v>
          </cell>
          <cell r="D3553" t="str">
            <v>ELLES CARTAGENA MERKLIN</v>
          </cell>
          <cell r="E3553" t="str">
            <v>OPERADOR DE PADRÓN</v>
          </cell>
          <cell r="G3553" t="str">
            <v>X</v>
          </cell>
          <cell r="M3553" t="str">
            <v>ENFERMEDAD GENERAL</v>
          </cell>
          <cell r="N3553">
            <v>602126011</v>
          </cell>
          <cell r="O3553" t="str">
            <v>NUEVA E.P.S</v>
          </cell>
        </row>
        <row r="3554">
          <cell r="C3554">
            <v>9099334</v>
          </cell>
          <cell r="D3554" t="str">
            <v>ELLES CARTAGENA MERKLIN</v>
          </cell>
          <cell r="E3554" t="str">
            <v>OPERADOR DE PADRÓN</v>
          </cell>
          <cell r="G3554" t="str">
            <v>X</v>
          </cell>
          <cell r="M3554" t="str">
            <v>ENFERMEDAD GENERAL</v>
          </cell>
          <cell r="N3554">
            <v>602158477</v>
          </cell>
          <cell r="O3554" t="str">
            <v>NUEVA E.P.S</v>
          </cell>
        </row>
        <row r="3555">
          <cell r="C3555">
            <v>9099334</v>
          </cell>
          <cell r="D3555" t="str">
            <v>ELLES CARTAGENA MERKLIN</v>
          </cell>
          <cell r="E3555" t="str">
            <v>OPERADOR DE PADRÓN</v>
          </cell>
          <cell r="G3555" t="str">
            <v>X</v>
          </cell>
          <cell r="M3555" t="str">
            <v>ENFERMEDAD GENERAL</v>
          </cell>
          <cell r="N3555">
            <v>6602196</v>
          </cell>
          <cell r="O3555" t="str">
            <v>NUEVA E.P.S</v>
          </cell>
        </row>
        <row r="3556">
          <cell r="C3556">
            <v>9099334</v>
          </cell>
          <cell r="D3556" t="str">
            <v>ELLES CARTAGENA MERKLIN</v>
          </cell>
          <cell r="E3556" t="str">
            <v>OPERADOR DE PADRÓN</v>
          </cell>
          <cell r="G3556" t="str">
            <v>X</v>
          </cell>
          <cell r="M3556" t="str">
            <v>ENFERMEDAD GENERAL</v>
          </cell>
          <cell r="N3556">
            <v>602248004</v>
          </cell>
          <cell r="O3556" t="str">
            <v>NUEVA E.P.S</v>
          </cell>
        </row>
        <row r="3557">
          <cell r="C3557">
            <v>9099334</v>
          </cell>
          <cell r="D3557" t="str">
            <v>ELLES CARTAGENA MERKLIN</v>
          </cell>
          <cell r="E3557" t="str">
            <v>OPERADOR DE PADRÓN</v>
          </cell>
          <cell r="G3557" t="str">
            <v>X</v>
          </cell>
          <cell r="M3557" t="str">
            <v>ENFERMEDAD GENERAL</v>
          </cell>
          <cell r="N3557">
            <v>602315992</v>
          </cell>
          <cell r="O3557" t="str">
            <v>NUEVA E.P.S</v>
          </cell>
        </row>
        <row r="3558">
          <cell r="C3558">
            <v>9099334</v>
          </cell>
          <cell r="D3558" t="str">
            <v>ELLES CARTAGENA MERKLIN</v>
          </cell>
          <cell r="E3558" t="str">
            <v>OPERADOR DE PADRÓN</v>
          </cell>
          <cell r="G3558" t="str">
            <v>X</v>
          </cell>
          <cell r="M3558" t="str">
            <v>ENFERMEDAD GENERAL</v>
          </cell>
          <cell r="N3558" t="str">
            <v>NT</v>
          </cell>
          <cell r="O3558" t="str">
            <v>NUEVA E.P.S</v>
          </cell>
        </row>
        <row r="3559">
          <cell r="C3559">
            <v>9099334</v>
          </cell>
          <cell r="D3559" t="str">
            <v>ELLES CARTAGENA MERKLIN</v>
          </cell>
          <cell r="E3559" t="str">
            <v>OPERADOR DE PADRÓN</v>
          </cell>
          <cell r="G3559" t="str">
            <v>X</v>
          </cell>
          <cell r="M3559" t="str">
            <v>ENFERMEDAD GENERAL</v>
          </cell>
          <cell r="N3559">
            <v>602440126</v>
          </cell>
          <cell r="O3559" t="str">
            <v>NUEVA E.P.S</v>
          </cell>
        </row>
        <row r="3560">
          <cell r="C3560">
            <v>9099334</v>
          </cell>
          <cell r="D3560" t="str">
            <v>ELLES CARTAGENA MERKLIN</v>
          </cell>
          <cell r="E3560" t="str">
            <v>OPERADOR DE PADRÓN</v>
          </cell>
          <cell r="G3560" t="str">
            <v>X</v>
          </cell>
          <cell r="M3560" t="str">
            <v>ENFERMEDAD GENERAL</v>
          </cell>
          <cell r="N3560">
            <v>602479684</v>
          </cell>
          <cell r="O3560" t="str">
            <v>NUEVA E.P.S</v>
          </cell>
        </row>
        <row r="3561">
          <cell r="C3561">
            <v>9099334</v>
          </cell>
          <cell r="D3561" t="str">
            <v>ELLES CARTAGENA MERKLIN</v>
          </cell>
          <cell r="E3561" t="str">
            <v>OPERADOR DE PADRÓN</v>
          </cell>
          <cell r="G3561" t="str">
            <v>X</v>
          </cell>
          <cell r="M3561" t="str">
            <v>ENFERMEDAD GENERAL</v>
          </cell>
          <cell r="N3561">
            <v>602490175</v>
          </cell>
          <cell r="O3561" t="str">
            <v>NUEVA E.P.S</v>
          </cell>
        </row>
        <row r="3562">
          <cell r="C3562">
            <v>9099334</v>
          </cell>
          <cell r="D3562" t="str">
            <v>ELLES CARTAGENA MERKLIN</v>
          </cell>
          <cell r="E3562" t="str">
            <v>OPERADOR DE PADRÓN</v>
          </cell>
          <cell r="G3562" t="str">
            <v>X</v>
          </cell>
          <cell r="M3562" t="str">
            <v>ENFERMEDAD GENERAL</v>
          </cell>
          <cell r="N3562">
            <v>7000001765</v>
          </cell>
          <cell r="O3562" t="str">
            <v>NUEVA E.P.S</v>
          </cell>
        </row>
        <row r="3563">
          <cell r="C3563">
            <v>9099334</v>
          </cell>
          <cell r="D3563" t="str">
            <v>ELLES CARTAGENA MERKLIN</v>
          </cell>
          <cell r="E3563" t="str">
            <v>OPERADOR DE PADRÓN</v>
          </cell>
          <cell r="G3563" t="str">
            <v>X</v>
          </cell>
          <cell r="M3563" t="str">
            <v>ENFERMEDAD GENERAL</v>
          </cell>
          <cell r="N3563">
            <v>7000004523</v>
          </cell>
          <cell r="O3563" t="str">
            <v>NUEVA E.P.S</v>
          </cell>
        </row>
        <row r="3564">
          <cell r="C3564">
            <v>9099334</v>
          </cell>
          <cell r="D3564" t="str">
            <v>ELLES CARTAGENA MERKLIN</v>
          </cell>
          <cell r="E3564" t="str">
            <v>OPERADOR DE PADRÓN</v>
          </cell>
          <cell r="G3564" t="str">
            <v>X</v>
          </cell>
          <cell r="M3564" t="str">
            <v>ENFERMEDAD GENERAL</v>
          </cell>
          <cell r="N3564">
            <v>7000008560</v>
          </cell>
          <cell r="O3564" t="str">
            <v>NUEVA E.P.S</v>
          </cell>
        </row>
        <row r="3565">
          <cell r="C3565">
            <v>9099334</v>
          </cell>
          <cell r="D3565" t="str">
            <v>ELLES CARTAGENA MERKLIN</v>
          </cell>
          <cell r="E3565" t="str">
            <v>OPERADOR DE PADRÓN</v>
          </cell>
          <cell r="G3565" t="str">
            <v>X</v>
          </cell>
          <cell r="M3565" t="str">
            <v>ENFERMEDAD GENERAL</v>
          </cell>
          <cell r="N3565">
            <v>7000018506</v>
          </cell>
          <cell r="O3565" t="str">
            <v>NUEVA E.P.S</v>
          </cell>
        </row>
        <row r="3566">
          <cell r="C3566">
            <v>9099334</v>
          </cell>
          <cell r="D3566" t="str">
            <v>ELLES CARTAGENA MERKLIN</v>
          </cell>
          <cell r="E3566" t="str">
            <v>OPERADOR DE PADRÓN</v>
          </cell>
          <cell r="G3566" t="str">
            <v>X</v>
          </cell>
          <cell r="M3566" t="str">
            <v>ENFERMEDAD GENERAL</v>
          </cell>
          <cell r="N3566">
            <v>7323816</v>
          </cell>
          <cell r="O3566" t="str">
            <v>NUEVA E.P.S</v>
          </cell>
        </row>
        <row r="3567">
          <cell r="C3567">
            <v>9099334</v>
          </cell>
          <cell r="D3567" t="str">
            <v>ELLES CARTAGENA MERKLIN</v>
          </cell>
          <cell r="E3567" t="str">
            <v>OPERADOR DE PADRÓN</v>
          </cell>
          <cell r="G3567" t="str">
            <v>X</v>
          </cell>
          <cell r="M3567" t="str">
            <v>ENFERMEDAD GENERAL</v>
          </cell>
          <cell r="N3567">
            <v>7318337</v>
          </cell>
          <cell r="O3567" t="str">
            <v>NUEVA E.P.S</v>
          </cell>
        </row>
        <row r="3568">
          <cell r="C3568">
            <v>9099334</v>
          </cell>
          <cell r="D3568" t="str">
            <v>ELLES CARTAGENA MERKLIN</v>
          </cell>
          <cell r="E3568" t="str">
            <v>OPERADOR DE PADRÓN</v>
          </cell>
          <cell r="G3568" t="str">
            <v>X</v>
          </cell>
          <cell r="M3568" t="str">
            <v>ENFERMEDAD GENERAL</v>
          </cell>
          <cell r="N3568">
            <v>7341279</v>
          </cell>
          <cell r="O3568" t="str">
            <v>NUEVA E.P.S</v>
          </cell>
        </row>
        <row r="3569">
          <cell r="C3569">
            <v>9099334</v>
          </cell>
          <cell r="D3569" t="str">
            <v>ELLES CARTAGENA MERKLIN</v>
          </cell>
          <cell r="E3569" t="str">
            <v>OPERADOR DE PADRÓN</v>
          </cell>
          <cell r="G3569" t="str">
            <v>X</v>
          </cell>
          <cell r="M3569" t="str">
            <v>ENFERMEDAD GENERAL</v>
          </cell>
          <cell r="N3569">
            <v>7000030169</v>
          </cell>
          <cell r="O3569" t="str">
            <v>NUEVA E.P.S</v>
          </cell>
        </row>
        <row r="3570">
          <cell r="C3570">
            <v>9099334</v>
          </cell>
          <cell r="D3570" t="str">
            <v>ELLES CARTAGENA MERKLIN</v>
          </cell>
          <cell r="E3570" t="str">
            <v>OPERADOR DE PADRÓN</v>
          </cell>
          <cell r="G3570" t="str">
            <v>X</v>
          </cell>
          <cell r="M3570" t="str">
            <v>ENFERMEDAD GENERAL</v>
          </cell>
          <cell r="N3570" t="str">
            <v>NT</v>
          </cell>
          <cell r="O3570" t="str">
            <v>NUEVA E.P.S</v>
          </cell>
        </row>
        <row r="3571">
          <cell r="C3571">
            <v>9099334</v>
          </cell>
          <cell r="D3571" t="str">
            <v>ELLES CARTAGENA MERKLIN</v>
          </cell>
          <cell r="E3571" t="str">
            <v>OPERADOR DE PADRÓN</v>
          </cell>
          <cell r="G3571" t="str">
            <v>X</v>
          </cell>
          <cell r="M3571" t="str">
            <v>ENFERMEDAD GENERAL</v>
          </cell>
          <cell r="N3571">
            <v>7548717</v>
          </cell>
          <cell r="O3571" t="str">
            <v>NUEVA E.P.S</v>
          </cell>
        </row>
        <row r="3572">
          <cell r="C3572">
            <v>9099334</v>
          </cell>
          <cell r="D3572" t="str">
            <v>ELLES CARTAGENA MERKLIN</v>
          </cell>
          <cell r="E3572" t="str">
            <v>OPERADOR DE PADRÓN</v>
          </cell>
          <cell r="G3572" t="str">
            <v>X</v>
          </cell>
          <cell r="M3572" t="str">
            <v>ENFERMEDAD GENERAL</v>
          </cell>
          <cell r="N3572">
            <v>7000111358</v>
          </cell>
          <cell r="O3572" t="str">
            <v>NUEVA E.P.S</v>
          </cell>
        </row>
        <row r="3573">
          <cell r="C3573">
            <v>9099334</v>
          </cell>
          <cell r="D3573" t="str">
            <v>ELLES CARTAGENA MERKLIN</v>
          </cell>
          <cell r="E3573" t="str">
            <v>OPERADOR DE PADRÓN</v>
          </cell>
          <cell r="G3573" t="str">
            <v>X</v>
          </cell>
          <cell r="M3573" t="str">
            <v>ENFERMEDAD GENERAL</v>
          </cell>
          <cell r="N3573">
            <v>7000126769</v>
          </cell>
          <cell r="O3573" t="str">
            <v>NUEVA E.P.S</v>
          </cell>
        </row>
        <row r="3574">
          <cell r="C3574">
            <v>9099334</v>
          </cell>
          <cell r="D3574" t="str">
            <v>ELLES CARTAGENA MERKLIN</v>
          </cell>
          <cell r="E3574" t="str">
            <v>OPERADOR DE PADRÓN</v>
          </cell>
          <cell r="G3574" t="str">
            <v>X</v>
          </cell>
          <cell r="M3574" t="str">
            <v>ENFERMEDAD GENERAL</v>
          </cell>
          <cell r="N3574">
            <v>7725440</v>
          </cell>
          <cell r="O3574" t="str">
            <v>NUEVA E.P.S</v>
          </cell>
        </row>
        <row r="3575">
          <cell r="C3575">
            <v>9099334</v>
          </cell>
          <cell r="D3575" t="str">
            <v>ELLES CARTAGENA MERKLIN</v>
          </cell>
          <cell r="E3575" t="str">
            <v>OPERADOR DE PADRÓN</v>
          </cell>
          <cell r="G3575" t="str">
            <v>X</v>
          </cell>
          <cell r="M3575" t="str">
            <v>ENFERMEDAD GENERAL</v>
          </cell>
          <cell r="N3575">
            <v>7749194</v>
          </cell>
          <cell r="O3575" t="str">
            <v>NUEVA E.P.S</v>
          </cell>
        </row>
        <row r="3576">
          <cell r="C3576">
            <v>9099334</v>
          </cell>
          <cell r="D3576" t="str">
            <v>ELLES CARTAGENA MERKLIN</v>
          </cell>
          <cell r="E3576" t="str">
            <v>OPERADOR DE PADRÓN</v>
          </cell>
          <cell r="G3576" t="str">
            <v>X</v>
          </cell>
          <cell r="M3576" t="str">
            <v>ENFERMEDAD GENERAL</v>
          </cell>
          <cell r="N3576">
            <v>7000187108</v>
          </cell>
          <cell r="O3576" t="str">
            <v>NUEVA E.P.S</v>
          </cell>
        </row>
        <row r="3577">
          <cell r="C3577">
            <v>9099334</v>
          </cell>
          <cell r="D3577" t="str">
            <v>ELLES CARTAGENA MERKLIN</v>
          </cell>
          <cell r="E3577" t="str">
            <v>OPERADOR DE PADRÓN</v>
          </cell>
          <cell r="G3577" t="str">
            <v>X</v>
          </cell>
          <cell r="M3577" t="str">
            <v>ENFERMEDAD GENERAL</v>
          </cell>
          <cell r="N3577">
            <v>7000178461</v>
          </cell>
          <cell r="O3577" t="str">
            <v>NUEVA E.P.S</v>
          </cell>
        </row>
        <row r="3578">
          <cell r="C3578">
            <v>9099334</v>
          </cell>
          <cell r="D3578" t="str">
            <v>ELLES CARTAGENA MERKLIN</v>
          </cell>
          <cell r="E3578" t="str">
            <v>OPERADOR DE PADRÓN</v>
          </cell>
          <cell r="G3578" t="str">
            <v>X</v>
          </cell>
          <cell r="M3578" t="str">
            <v>ENFERMEDAD GENERAL</v>
          </cell>
          <cell r="N3578">
            <v>7000208455</v>
          </cell>
          <cell r="O3578" t="str">
            <v>NUEVA E.P.S</v>
          </cell>
        </row>
        <row r="3579">
          <cell r="C3579">
            <v>9099334</v>
          </cell>
          <cell r="D3579" t="str">
            <v>ELLES CARTAGENA MERKLIN</v>
          </cell>
          <cell r="E3579" t="str">
            <v>OPERADOR DE PADRÓN</v>
          </cell>
          <cell r="G3579" t="str">
            <v>X</v>
          </cell>
          <cell r="M3579" t="str">
            <v>ENFERMEDAD GENERAL</v>
          </cell>
          <cell r="N3579" t="str">
            <v>NT</v>
          </cell>
          <cell r="O3579" t="str">
            <v>NUEVA E.P.S</v>
          </cell>
        </row>
        <row r="3580">
          <cell r="C3580">
            <v>9099334</v>
          </cell>
          <cell r="D3580" t="str">
            <v>ELLES CARTAGENA MERKLIN</v>
          </cell>
          <cell r="E3580" t="str">
            <v>OPERADOR DE PADRÓN</v>
          </cell>
          <cell r="G3580" t="str">
            <v>X</v>
          </cell>
          <cell r="M3580" t="str">
            <v>ENFERMEDAD GENERAL</v>
          </cell>
          <cell r="N3580">
            <v>33067</v>
          </cell>
          <cell r="O3580" t="str">
            <v>NUEVA E.P.S</v>
          </cell>
        </row>
        <row r="3581">
          <cell r="C3581">
            <v>9099334</v>
          </cell>
          <cell r="D3581" t="str">
            <v>ELLES CARTAGENA MERKLIN</v>
          </cell>
          <cell r="E3581" t="str">
            <v>OPERADOR DE PADRÓN</v>
          </cell>
          <cell r="G3581" t="str">
            <v>X</v>
          </cell>
          <cell r="M3581" t="str">
            <v>ENFERMEDAD GENERAL</v>
          </cell>
          <cell r="N3581" t="str">
            <v>NT</v>
          </cell>
          <cell r="O3581" t="str">
            <v>NUEVA E.P.S</v>
          </cell>
        </row>
        <row r="3582">
          <cell r="C3582">
            <v>9099334</v>
          </cell>
          <cell r="D3582" t="str">
            <v>ELLES CARTAGENA MERKLIN</v>
          </cell>
          <cell r="E3582" t="str">
            <v>OPERADOR DE PADRÓN</v>
          </cell>
          <cell r="G3582" t="str">
            <v>X</v>
          </cell>
          <cell r="M3582" t="str">
            <v>ENFERMEDAD GENERAL</v>
          </cell>
          <cell r="N3582" t="str">
            <v>NT</v>
          </cell>
          <cell r="O3582" t="str">
            <v>NUEVA E.P.S</v>
          </cell>
        </row>
        <row r="3583">
          <cell r="C3583">
            <v>9099334</v>
          </cell>
          <cell r="D3583" t="str">
            <v>ELLES CARTAGENA MERKLIN</v>
          </cell>
          <cell r="E3583" t="str">
            <v>OPERADOR DE PADRÓN</v>
          </cell>
          <cell r="G3583" t="str">
            <v>X</v>
          </cell>
          <cell r="M3583" t="str">
            <v>ENFERMEDAD GENERAL</v>
          </cell>
          <cell r="N3583" t="str">
            <v>NT</v>
          </cell>
          <cell r="O3583" t="str">
            <v>NUEVA E.P.S</v>
          </cell>
        </row>
        <row r="3584">
          <cell r="C3584">
            <v>9099334</v>
          </cell>
          <cell r="D3584" t="str">
            <v>ELLES CARTAGENA MERKLIN</v>
          </cell>
          <cell r="E3584" t="str">
            <v>OPERADOR DE PADRÓN</v>
          </cell>
          <cell r="G3584" t="str">
            <v>X</v>
          </cell>
          <cell r="M3584" t="str">
            <v>ENFERMEDAD GENERAL</v>
          </cell>
          <cell r="N3584" t="str">
            <v>NT</v>
          </cell>
          <cell r="O3584" t="str">
            <v>NUEVA E.P.S</v>
          </cell>
        </row>
        <row r="3585">
          <cell r="C3585">
            <v>9099334</v>
          </cell>
          <cell r="D3585" t="str">
            <v>ELLES CARTAGENA MERKLIN</v>
          </cell>
          <cell r="E3585" t="str">
            <v>OPERADOR DE PADRÓN</v>
          </cell>
          <cell r="G3585" t="str">
            <v>X</v>
          </cell>
          <cell r="M3585" t="str">
            <v>ENFERMEDAD GENERAL</v>
          </cell>
          <cell r="N3585" t="str">
            <v>NT</v>
          </cell>
          <cell r="O3585" t="str">
            <v>NUEVA E.P.S</v>
          </cell>
        </row>
        <row r="3586">
          <cell r="C3586">
            <v>9099334</v>
          </cell>
          <cell r="D3586" t="str">
            <v>ELLES CARTAGENA MERKLIN</v>
          </cell>
          <cell r="E3586" t="str">
            <v>OPERADOR DE PADRÓN</v>
          </cell>
          <cell r="G3586" t="str">
            <v>X</v>
          </cell>
          <cell r="M3586" t="str">
            <v>ENFERMEDAD GENERAL</v>
          </cell>
          <cell r="N3586" t="str">
            <v>NT</v>
          </cell>
          <cell r="O3586" t="str">
            <v>NUEVA E.P.S</v>
          </cell>
        </row>
        <row r="3587">
          <cell r="C3587">
            <v>9099334</v>
          </cell>
          <cell r="D3587" t="str">
            <v>ELLES CARTAGENA MERKLIN</v>
          </cell>
          <cell r="E3587" t="str">
            <v>OPERADOR DE PADRÓN</v>
          </cell>
          <cell r="G3587" t="str">
            <v>X</v>
          </cell>
          <cell r="M3587" t="str">
            <v>ENFERMEDAD GENERAL</v>
          </cell>
          <cell r="N3587" t="str">
            <v>NT</v>
          </cell>
          <cell r="O3587" t="str">
            <v>NUEVA E.P.S</v>
          </cell>
        </row>
        <row r="3588">
          <cell r="C3588">
            <v>9099334</v>
          </cell>
          <cell r="D3588" t="str">
            <v>ELLES CARTAGENA MERKLIN</v>
          </cell>
          <cell r="E3588" t="str">
            <v>OPERADOR DE PADRÓN</v>
          </cell>
          <cell r="G3588" t="str">
            <v>X</v>
          </cell>
          <cell r="M3588" t="str">
            <v>ENFERMEDAD GENERAL</v>
          </cell>
          <cell r="N3588" t="str">
            <v>NT</v>
          </cell>
          <cell r="O3588" t="str">
            <v>NUEVA E.P.S</v>
          </cell>
        </row>
        <row r="3589">
          <cell r="C3589">
            <v>9099334</v>
          </cell>
          <cell r="D3589" t="str">
            <v>ELLES CARTAGENA MERKLIN</v>
          </cell>
          <cell r="E3589" t="str">
            <v>OPERADOR DE PADRÓN</v>
          </cell>
          <cell r="G3589" t="str">
            <v>X</v>
          </cell>
          <cell r="M3589" t="str">
            <v>ENFERMEDAD GENERAL</v>
          </cell>
          <cell r="N3589" t="str">
            <v xml:space="preserve">NT </v>
          </cell>
          <cell r="O3589" t="str">
            <v>NUEVA E.P.S</v>
          </cell>
        </row>
        <row r="3590">
          <cell r="C3590">
            <v>9099334</v>
          </cell>
          <cell r="D3590" t="str">
            <v>ELLES CARTAGENA MERKLIN</v>
          </cell>
          <cell r="E3590" t="str">
            <v>OPERADOR DE PADRÓN</v>
          </cell>
          <cell r="G3590" t="str">
            <v>X</v>
          </cell>
          <cell r="M3590" t="str">
            <v>ENFERMEDAD GENERAL</v>
          </cell>
          <cell r="N3590" t="str">
            <v>NT</v>
          </cell>
          <cell r="O3590" t="str">
            <v>NUEVA E.P.S</v>
          </cell>
        </row>
        <row r="3591">
          <cell r="C3591">
            <v>9099334</v>
          </cell>
          <cell r="D3591" t="str">
            <v>ELLES CARTAGENA MERKLIN</v>
          </cell>
          <cell r="E3591" t="str">
            <v>OPERADOR DE PADRÓN</v>
          </cell>
          <cell r="G3591" t="str">
            <v>X</v>
          </cell>
          <cell r="M3591" t="str">
            <v>ENFERMEDAD GENERAL</v>
          </cell>
          <cell r="N3591" t="str">
            <v>NT</v>
          </cell>
          <cell r="O3591" t="str">
            <v>NUEVA E.P.S</v>
          </cell>
        </row>
        <row r="3592">
          <cell r="C3592">
            <v>9099334</v>
          </cell>
          <cell r="D3592" t="str">
            <v>ELLES CARTAGENA MERKLIN</v>
          </cell>
          <cell r="E3592" t="str">
            <v>OPERADOR DE PADRÓN</v>
          </cell>
          <cell r="G3592" t="str">
            <v>X</v>
          </cell>
          <cell r="M3592" t="str">
            <v>ENFERMEDAD GENERAL</v>
          </cell>
          <cell r="N3592" t="str">
            <v>NT</v>
          </cell>
          <cell r="O3592" t="str">
            <v>NUEVA E.P.S</v>
          </cell>
        </row>
        <row r="3593">
          <cell r="C3593">
            <v>9099334</v>
          </cell>
          <cell r="D3593" t="str">
            <v>ELLES CARTAGENA MERKLIN</v>
          </cell>
          <cell r="E3593" t="str">
            <v>OPERADOR DE PADRÓN</v>
          </cell>
          <cell r="G3593" t="str">
            <v>X</v>
          </cell>
          <cell r="M3593" t="str">
            <v>ENFERMEDAD GENERAL</v>
          </cell>
          <cell r="N3593" t="str">
            <v>NT</v>
          </cell>
          <cell r="O3593" t="str">
            <v>NUEVA E.P.S</v>
          </cell>
        </row>
        <row r="3594">
          <cell r="C3594">
            <v>9099334</v>
          </cell>
          <cell r="D3594" t="str">
            <v>ELLES CARTAGENA MERKLIN</v>
          </cell>
          <cell r="E3594" t="str">
            <v>OPERADOR DE PADRÓN</v>
          </cell>
          <cell r="G3594" t="str">
            <v>X</v>
          </cell>
          <cell r="M3594" t="str">
            <v>ENFERMEDAD GENERAL</v>
          </cell>
          <cell r="N3594" t="str">
            <v>NT</v>
          </cell>
          <cell r="O3594" t="str">
            <v>NUEVA E.P.S</v>
          </cell>
        </row>
        <row r="3595">
          <cell r="C3595">
            <v>9099334</v>
          </cell>
          <cell r="D3595" t="str">
            <v>ELLES CARTAGENA MERKLIN</v>
          </cell>
          <cell r="E3595" t="str">
            <v>OPERADOR DE PADRÓN</v>
          </cell>
          <cell r="G3595" t="str">
            <v>X</v>
          </cell>
          <cell r="M3595" t="str">
            <v>ENFERMEDAD GENERAL</v>
          </cell>
          <cell r="N3595" t="str">
            <v>NT</v>
          </cell>
          <cell r="O3595" t="str">
            <v>NUEVA E.P.S</v>
          </cell>
        </row>
        <row r="3596">
          <cell r="C3596">
            <v>9099334</v>
          </cell>
          <cell r="D3596" t="str">
            <v>ELLES CARTAGENA MERKLIN</v>
          </cell>
          <cell r="E3596" t="str">
            <v>OPERADOR DE PADRÓN</v>
          </cell>
          <cell r="G3596" t="str">
            <v>X</v>
          </cell>
          <cell r="M3596" t="str">
            <v>ENFERMEDAD GENERAL</v>
          </cell>
          <cell r="N3596">
            <v>7000642433</v>
          </cell>
          <cell r="O3596" t="str">
            <v>NUEVA E.P.S</v>
          </cell>
        </row>
        <row r="3597">
          <cell r="C3597">
            <v>9099334</v>
          </cell>
          <cell r="D3597" t="str">
            <v>ELLES CARTAGENA MERKLIN</v>
          </cell>
          <cell r="E3597" t="str">
            <v>OPERADOR DE PADRÓN</v>
          </cell>
          <cell r="G3597" t="str">
            <v>X</v>
          </cell>
          <cell r="M3597" t="str">
            <v>ENFERMEDAD GENERAL</v>
          </cell>
          <cell r="N3597" t="str">
            <v>NT</v>
          </cell>
          <cell r="O3597" t="str">
            <v>NUEVA E.P.S</v>
          </cell>
        </row>
        <row r="3598">
          <cell r="C3598">
            <v>9099334</v>
          </cell>
          <cell r="D3598" t="str">
            <v>ELLES CARTAGENA MERKLIN</v>
          </cell>
          <cell r="E3598" t="str">
            <v>OPERADOR DE PADRÓN</v>
          </cell>
          <cell r="G3598" t="str">
            <v>X</v>
          </cell>
          <cell r="M3598" t="str">
            <v>ENFERMEDAD GENERAL</v>
          </cell>
          <cell r="N3598" t="str">
            <v>NT</v>
          </cell>
          <cell r="O3598" t="str">
            <v>NUEVA E.P.S</v>
          </cell>
        </row>
        <row r="3599">
          <cell r="C3599">
            <v>9099334</v>
          </cell>
          <cell r="D3599" t="str">
            <v>ELLES CARTAGENA MERKLIN</v>
          </cell>
          <cell r="E3599" t="str">
            <v>OPERADOR DE PADRÓN</v>
          </cell>
          <cell r="G3599" t="str">
            <v>X</v>
          </cell>
          <cell r="M3599" t="str">
            <v>ENFERMEDAD GENERAL</v>
          </cell>
          <cell r="N3599" t="str">
            <v>NT</v>
          </cell>
          <cell r="O3599" t="str">
            <v>NUEVA E.P.S</v>
          </cell>
        </row>
        <row r="3600">
          <cell r="C3600">
            <v>9099334</v>
          </cell>
          <cell r="D3600" t="str">
            <v>ELLES CARTAGENA MERKLIN</v>
          </cell>
          <cell r="E3600" t="str">
            <v>OPERADOR DE PADRÓN</v>
          </cell>
          <cell r="G3600" t="str">
            <v>X</v>
          </cell>
          <cell r="M3600" t="str">
            <v>ENFERMEDAD GENERAL</v>
          </cell>
          <cell r="N3600" t="str">
            <v>NT</v>
          </cell>
          <cell r="O3600" t="str">
            <v>NUEVA E.P.S</v>
          </cell>
        </row>
        <row r="3601">
          <cell r="C3601">
            <v>9099334</v>
          </cell>
          <cell r="D3601" t="str">
            <v>ELLES CARTAGENA MERKLIN</v>
          </cell>
          <cell r="E3601" t="str">
            <v>OPERADOR DE PADRÓN</v>
          </cell>
          <cell r="G3601" t="str">
            <v>X</v>
          </cell>
          <cell r="M3601" t="str">
            <v>ENFERMEDAD GENERAL</v>
          </cell>
          <cell r="N3601" t="str">
            <v>NT</v>
          </cell>
          <cell r="O3601" t="str">
            <v>NUEVA E.P.S</v>
          </cell>
        </row>
        <row r="3602">
          <cell r="C3602">
            <v>9099334</v>
          </cell>
          <cell r="D3602" t="str">
            <v>ELLES CARTAGENA MERKLIN</v>
          </cell>
          <cell r="E3602" t="str">
            <v>OPERADOR DE PADRÓN</v>
          </cell>
          <cell r="G3602" t="str">
            <v>X</v>
          </cell>
          <cell r="M3602" t="str">
            <v>ENFERMEDAD GENERAL</v>
          </cell>
          <cell r="N3602">
            <v>7000832757</v>
          </cell>
          <cell r="O3602" t="str">
            <v>NUEVA E.P.S</v>
          </cell>
        </row>
        <row r="3603">
          <cell r="C3603">
            <v>9099334</v>
          </cell>
          <cell r="D3603" t="str">
            <v>ELLES CARTAGENA MERKLIN</v>
          </cell>
          <cell r="E3603" t="str">
            <v>OPERADOR DE PADRÓN</v>
          </cell>
          <cell r="G3603" t="str">
            <v>X</v>
          </cell>
          <cell r="M3603" t="str">
            <v>ENFERMEDAD GENERAL</v>
          </cell>
          <cell r="N3603" t="str">
            <v>NT</v>
          </cell>
          <cell r="O3603" t="str">
            <v>NUEVA E.P.S</v>
          </cell>
        </row>
        <row r="3604">
          <cell r="C3604">
            <v>9099334</v>
          </cell>
          <cell r="D3604" t="str">
            <v>ELLES CARTAGENA MERKLIN</v>
          </cell>
          <cell r="E3604" t="str">
            <v>OPERADOR DE PADRÓN</v>
          </cell>
          <cell r="G3604" t="str">
            <v>X</v>
          </cell>
          <cell r="M3604" t="str">
            <v>ENFERMEDAD GENERAL</v>
          </cell>
          <cell r="N3604" t="str">
            <v>NT</v>
          </cell>
          <cell r="O3604" t="str">
            <v>NUEVA E.P.S</v>
          </cell>
        </row>
        <row r="3605">
          <cell r="C3605">
            <v>9099334</v>
          </cell>
          <cell r="D3605" t="str">
            <v>ELLES CARTAGENA MERKLIN</v>
          </cell>
          <cell r="E3605" t="str">
            <v>OPERADOR DE PADRÓN</v>
          </cell>
          <cell r="G3605" t="str">
            <v>X</v>
          </cell>
          <cell r="M3605" t="str">
            <v>ENFERMEDAD GENERAL</v>
          </cell>
          <cell r="N3605">
            <v>7000934304</v>
          </cell>
          <cell r="O3605" t="str">
            <v>NUEVA E.P.S</v>
          </cell>
        </row>
        <row r="3606">
          <cell r="C3606">
            <v>9099334</v>
          </cell>
          <cell r="D3606" t="str">
            <v>ELLES CARTAGENA MERKLIN</v>
          </cell>
          <cell r="E3606" t="str">
            <v>OPERADOR DE PADRÓN</v>
          </cell>
          <cell r="G3606" t="str">
            <v>X</v>
          </cell>
          <cell r="M3606" t="str">
            <v>ENFERMEDAD GENERAL</v>
          </cell>
          <cell r="N3606">
            <v>7000926323</v>
          </cell>
          <cell r="O3606" t="str">
            <v>NUEVA E.P.S</v>
          </cell>
        </row>
        <row r="3607">
          <cell r="C3607">
            <v>9099334</v>
          </cell>
          <cell r="D3607" t="str">
            <v>ELLES CARTAGENA MERKLIN</v>
          </cell>
          <cell r="E3607" t="str">
            <v>OPERADOR DE PADRÓN</v>
          </cell>
          <cell r="G3607" t="str">
            <v>X</v>
          </cell>
          <cell r="M3607" t="str">
            <v>ENFERMEDAD GENERAL</v>
          </cell>
          <cell r="N3607">
            <v>7000945883</v>
          </cell>
          <cell r="O3607" t="str">
            <v>NUEVA E.P.S</v>
          </cell>
        </row>
        <row r="3608">
          <cell r="C3608">
            <v>9099334</v>
          </cell>
          <cell r="D3608" t="str">
            <v>ELLES CARTAGENA MERKLIN</v>
          </cell>
          <cell r="E3608" t="str">
            <v>OPERADOR DE PADRÓN</v>
          </cell>
          <cell r="G3608" t="str">
            <v>X</v>
          </cell>
          <cell r="M3608" t="str">
            <v>ENFERMEDAD GENERAL</v>
          </cell>
          <cell r="N3608">
            <v>7000965519</v>
          </cell>
          <cell r="O3608" t="str">
            <v>NUEVA E.P.S</v>
          </cell>
        </row>
        <row r="3609">
          <cell r="C3609">
            <v>9099334</v>
          </cell>
          <cell r="D3609" t="str">
            <v>ELLES CARTAGENA MERKLIN</v>
          </cell>
          <cell r="E3609" t="str">
            <v>OPERADOR DE PADRÓN</v>
          </cell>
          <cell r="G3609" t="str">
            <v>X</v>
          </cell>
          <cell r="M3609" t="str">
            <v>ENFERMEDAD GENERAL</v>
          </cell>
          <cell r="N3609">
            <v>7000982928</v>
          </cell>
          <cell r="O3609" t="str">
            <v>NUEVA E.P.S</v>
          </cell>
        </row>
        <row r="3610">
          <cell r="C3610">
            <v>9099334</v>
          </cell>
          <cell r="D3610" t="str">
            <v>ELLES CARTAGENA MERKLIN</v>
          </cell>
          <cell r="E3610" t="str">
            <v>OPERADOR DE PADRÓN</v>
          </cell>
          <cell r="G3610" t="str">
            <v>X</v>
          </cell>
          <cell r="M3610" t="str">
            <v>ENFERMEDAD GENERAL</v>
          </cell>
          <cell r="N3610">
            <v>7000997857</v>
          </cell>
          <cell r="O3610" t="str">
            <v>NUEVA E.P.S</v>
          </cell>
        </row>
        <row r="3611">
          <cell r="C3611">
            <v>9099334</v>
          </cell>
          <cell r="D3611" t="str">
            <v>ELLES CARTAGENA MERKLIN</v>
          </cell>
          <cell r="E3611" t="str">
            <v>OPERADOR DE PADRÓN</v>
          </cell>
          <cell r="G3611" t="str">
            <v>X</v>
          </cell>
          <cell r="M3611" t="str">
            <v>ENFERMEDAD GENERAL</v>
          </cell>
          <cell r="N3611">
            <v>7000982928</v>
          </cell>
          <cell r="O3611" t="str">
            <v>NUEVA E.P.S</v>
          </cell>
        </row>
        <row r="3612">
          <cell r="C3612">
            <v>9099334</v>
          </cell>
          <cell r="D3612" t="str">
            <v>ELLES CARTAGENA MERKLIN</v>
          </cell>
          <cell r="E3612" t="str">
            <v>OPERADOR DE PADRÓN</v>
          </cell>
          <cell r="G3612" t="str">
            <v>X</v>
          </cell>
          <cell r="M3612" t="str">
            <v>ENFERMEDAD GENERAL</v>
          </cell>
          <cell r="N3612">
            <v>7001039013</v>
          </cell>
          <cell r="O3612" t="str">
            <v>NUEVA E.P.S</v>
          </cell>
        </row>
        <row r="3613">
          <cell r="C3613">
            <v>9099334</v>
          </cell>
          <cell r="D3613" t="str">
            <v>ELLES CARTAGENA MERKLIN</v>
          </cell>
          <cell r="E3613" t="str">
            <v>OPERADOR DE PADRÓN</v>
          </cell>
          <cell r="G3613" t="str">
            <v>X</v>
          </cell>
          <cell r="M3613" t="str">
            <v>ENFERMEDAD GENERAL</v>
          </cell>
          <cell r="N3613">
            <v>7001088177</v>
          </cell>
          <cell r="O3613" t="str">
            <v>NUEVA E.P.S</v>
          </cell>
        </row>
        <row r="3614">
          <cell r="C3614">
            <v>9099334</v>
          </cell>
          <cell r="D3614" t="str">
            <v>ELLES CARTAGENA MERKLIN</v>
          </cell>
          <cell r="E3614" t="str">
            <v>OPERADOR DE PADRÓN</v>
          </cell>
          <cell r="G3614" t="str">
            <v>X</v>
          </cell>
          <cell r="M3614" t="str">
            <v>ENFERMEDAD GENERAL</v>
          </cell>
          <cell r="N3614" t="str">
            <v>NT</v>
          </cell>
          <cell r="O3614" t="str">
            <v>NUEVA E.P.S</v>
          </cell>
        </row>
        <row r="3615">
          <cell r="C3615">
            <v>9099334</v>
          </cell>
          <cell r="D3615" t="str">
            <v>ELLES CARTAGENA MERKLIN</v>
          </cell>
          <cell r="E3615" t="str">
            <v>OPERADOR DE PADRÓN</v>
          </cell>
          <cell r="G3615" t="str">
            <v>X</v>
          </cell>
          <cell r="M3615" t="str">
            <v>ENFERMEDAD GENERAL</v>
          </cell>
          <cell r="N3615" t="str">
            <v>NT</v>
          </cell>
          <cell r="O3615" t="str">
            <v>NUEVA E.P.S</v>
          </cell>
        </row>
        <row r="3616">
          <cell r="C3616">
            <v>9099334</v>
          </cell>
          <cell r="D3616" t="str">
            <v>ELLES CARTAGENA MERKLIN</v>
          </cell>
          <cell r="E3616" t="str">
            <v>OPERADOR DE PADRÓN</v>
          </cell>
          <cell r="G3616" t="str">
            <v>X</v>
          </cell>
          <cell r="M3616" t="str">
            <v>ENFERMEDAD GENERAL</v>
          </cell>
          <cell r="N3616" t="str">
            <v>NT</v>
          </cell>
          <cell r="O3616" t="str">
            <v>NUEVA E.P.S</v>
          </cell>
        </row>
        <row r="3617">
          <cell r="C3617">
            <v>9099334</v>
          </cell>
          <cell r="D3617" t="str">
            <v>ELLES CARTAGENA MERKLIN</v>
          </cell>
          <cell r="E3617" t="str">
            <v>OPERADOR DE PADRÓN</v>
          </cell>
          <cell r="G3617" t="str">
            <v>X</v>
          </cell>
          <cell r="M3617" t="str">
            <v>ENFERMEDAD GENERAL</v>
          </cell>
          <cell r="N3617" t="str">
            <v>NT</v>
          </cell>
          <cell r="O3617" t="str">
            <v>NUEVA E.P.S</v>
          </cell>
        </row>
        <row r="3618">
          <cell r="C3618">
            <v>9099334</v>
          </cell>
          <cell r="D3618" t="str">
            <v>ELLES CARTAGENA MERKLIN</v>
          </cell>
          <cell r="E3618" t="str">
            <v>OPERADOR DE PADRÓN</v>
          </cell>
          <cell r="G3618" t="str">
            <v>X</v>
          </cell>
          <cell r="M3618" t="str">
            <v>ENFERMEDAD GENERAL</v>
          </cell>
          <cell r="N3618" t="str">
            <v>NT</v>
          </cell>
          <cell r="O3618" t="str">
            <v>NUEVA E.P.S</v>
          </cell>
        </row>
        <row r="3619">
          <cell r="C3619">
            <v>9099334</v>
          </cell>
          <cell r="D3619" t="str">
            <v>ELLES CARTAGENA MERKLIN</v>
          </cell>
          <cell r="E3619" t="str">
            <v>OPERADOR DE PADRÓN</v>
          </cell>
          <cell r="G3619" t="str">
            <v>X</v>
          </cell>
          <cell r="M3619" t="str">
            <v>ENFERMEDAD GENERAL</v>
          </cell>
          <cell r="N3619">
            <v>7001127103</v>
          </cell>
          <cell r="O3619" t="str">
            <v>NUEVA E.P.S</v>
          </cell>
        </row>
        <row r="3620">
          <cell r="C3620">
            <v>9099334</v>
          </cell>
          <cell r="D3620" t="str">
            <v>ELLES CARTAGENA MERKLIN</v>
          </cell>
          <cell r="E3620" t="str">
            <v>OPERADOR DE PADRÓN</v>
          </cell>
          <cell r="G3620" t="str">
            <v>X</v>
          </cell>
          <cell r="M3620" t="str">
            <v>ENFERMEDAD GENERAL</v>
          </cell>
          <cell r="N3620">
            <v>7001133895</v>
          </cell>
          <cell r="O3620" t="str">
            <v>NUEVA E.P.S</v>
          </cell>
        </row>
        <row r="3621">
          <cell r="C3621">
            <v>9099334</v>
          </cell>
          <cell r="D3621" t="str">
            <v>ELLES CARTAGENA MERKLIN</v>
          </cell>
          <cell r="E3621" t="str">
            <v>OPERADOR DE PADRÓN</v>
          </cell>
          <cell r="G3621" t="str">
            <v>X</v>
          </cell>
          <cell r="M3621" t="str">
            <v>ENFERMEDAD GENERAL</v>
          </cell>
          <cell r="N3621" t="str">
            <v>NT</v>
          </cell>
          <cell r="O3621" t="str">
            <v>NUEVA E.P.S</v>
          </cell>
        </row>
        <row r="3622">
          <cell r="C3622">
            <v>9099334</v>
          </cell>
          <cell r="D3622" t="str">
            <v>ELLES CARTAGENA MERKLIN</v>
          </cell>
          <cell r="E3622" t="str">
            <v>OPERADOR DE PADRÓN</v>
          </cell>
          <cell r="G3622" t="str">
            <v>X</v>
          </cell>
          <cell r="M3622" t="str">
            <v>ENFERMEDAD GENERAL</v>
          </cell>
          <cell r="N3622">
            <v>7001149908</v>
          </cell>
          <cell r="O3622" t="str">
            <v>NUEVA E.P.S</v>
          </cell>
        </row>
        <row r="3623">
          <cell r="C3623">
            <v>9099334</v>
          </cell>
          <cell r="D3623" t="str">
            <v>ELLES CARTAGENA MERKLIN</v>
          </cell>
          <cell r="E3623" t="str">
            <v>OPERADOR DE PADRÓN</v>
          </cell>
          <cell r="G3623" t="str">
            <v>X</v>
          </cell>
          <cell r="M3623" t="str">
            <v>ENFERMEDAD GENERAL</v>
          </cell>
          <cell r="N3623">
            <v>9379414</v>
          </cell>
          <cell r="O3623" t="str">
            <v>NUEVA E.P.S</v>
          </cell>
        </row>
        <row r="3624">
          <cell r="C3624">
            <v>9099334</v>
          </cell>
          <cell r="D3624" t="str">
            <v>ELLES CARTAGENA MERKLIN</v>
          </cell>
          <cell r="E3624" t="str">
            <v>OPERADOR DE PADRÓN</v>
          </cell>
          <cell r="G3624" t="str">
            <v>X</v>
          </cell>
          <cell r="M3624" t="str">
            <v>ENFERMEDAD GENERAL</v>
          </cell>
          <cell r="N3624">
            <v>9399311</v>
          </cell>
          <cell r="O3624" t="str">
            <v>NUEVA E.P.S</v>
          </cell>
        </row>
        <row r="3625">
          <cell r="C3625">
            <v>9099334</v>
          </cell>
          <cell r="D3625" t="str">
            <v>ELLES CARTAGENA MERKLIN</v>
          </cell>
          <cell r="E3625" t="str">
            <v>OPERADOR DE PADRÓN</v>
          </cell>
          <cell r="G3625" t="str">
            <v>X</v>
          </cell>
          <cell r="M3625" t="str">
            <v>ENFERMEDAD GENERAL</v>
          </cell>
          <cell r="N3625">
            <v>7001191294</v>
          </cell>
          <cell r="O3625" t="str">
            <v>NUEVA E.P.S</v>
          </cell>
        </row>
        <row r="3626">
          <cell r="C3626">
            <v>9099334</v>
          </cell>
          <cell r="D3626" t="str">
            <v>ELLES CARTAGENA MERKLIN</v>
          </cell>
          <cell r="E3626" t="str">
            <v>OPERADOR DE PADRÓN</v>
          </cell>
          <cell r="G3626" t="str">
            <v>X</v>
          </cell>
          <cell r="M3626" t="str">
            <v>ENFERMEDAD GENERAL</v>
          </cell>
          <cell r="N3626" t="str">
            <v>NT</v>
          </cell>
          <cell r="O3626" t="str">
            <v>NUEVA E.P.S</v>
          </cell>
        </row>
        <row r="3627">
          <cell r="C3627">
            <v>9099334</v>
          </cell>
          <cell r="D3627" t="str">
            <v>ELLES CARTAGENA MERKLIN</v>
          </cell>
          <cell r="E3627" t="str">
            <v>OPERADOR DE PADRÓN</v>
          </cell>
          <cell r="G3627" t="str">
            <v>X</v>
          </cell>
          <cell r="M3627" t="str">
            <v>ENFERMEDAD GENERAL</v>
          </cell>
          <cell r="N3627" t="str">
            <v>NT</v>
          </cell>
          <cell r="O3627" t="str">
            <v>NUEVA E.P.S</v>
          </cell>
        </row>
        <row r="3628">
          <cell r="C3628">
            <v>9099334</v>
          </cell>
          <cell r="D3628" t="str">
            <v>ELLES CARTAGENA MERKLIN</v>
          </cell>
          <cell r="E3628" t="str">
            <v>OPERADOR DE PADRÓN</v>
          </cell>
          <cell r="G3628" t="str">
            <v>X</v>
          </cell>
          <cell r="M3628" t="str">
            <v>ENFERMEDAD GENERAL</v>
          </cell>
          <cell r="N3628">
            <v>9502453</v>
          </cell>
          <cell r="O3628" t="str">
            <v>NUEVA E.P.S</v>
          </cell>
        </row>
        <row r="3629">
          <cell r="C3629">
            <v>9099334</v>
          </cell>
          <cell r="D3629" t="str">
            <v>ELLES CARTAGENA MERKLIN</v>
          </cell>
          <cell r="E3629" t="str">
            <v>OPERADOR DE PADRÓN</v>
          </cell>
          <cell r="G3629" t="str">
            <v>X</v>
          </cell>
          <cell r="M3629" t="str">
            <v>ENFERMEDAD GENERAL</v>
          </cell>
          <cell r="N3629">
            <v>9490353</v>
          </cell>
          <cell r="O3629" t="str">
            <v>NUEVA E.P.S</v>
          </cell>
        </row>
        <row r="3630">
          <cell r="C3630">
            <v>9099334</v>
          </cell>
          <cell r="D3630" t="str">
            <v>ELLES CARTAGENA MERKLIN</v>
          </cell>
          <cell r="E3630" t="str">
            <v>OPERADOR DE PADRÓN</v>
          </cell>
          <cell r="G3630" t="str">
            <v>x</v>
          </cell>
          <cell r="M3630" t="str">
            <v>ENFERMEDAD GENERAL</v>
          </cell>
          <cell r="N3630">
            <v>9574874</v>
          </cell>
          <cell r="O3630" t="str">
            <v>NUEVA E.P.S</v>
          </cell>
        </row>
        <row r="3631">
          <cell r="C3631">
            <v>9099334</v>
          </cell>
          <cell r="D3631" t="str">
            <v>ELLES CARTAGENA MERKLIN</v>
          </cell>
          <cell r="E3631" t="str">
            <v>OPERADOR DE PADRÓN</v>
          </cell>
          <cell r="G3631" t="str">
            <v>X</v>
          </cell>
          <cell r="M3631" t="str">
            <v>ENFERMEDAD GENERAL</v>
          </cell>
          <cell r="N3631">
            <v>9816357</v>
          </cell>
          <cell r="O3631" t="str">
            <v>NUEVA E.P.S</v>
          </cell>
        </row>
        <row r="3632">
          <cell r="C3632">
            <v>9099334</v>
          </cell>
          <cell r="D3632" t="str">
            <v>ELLES CARTAGENA MERKLIN</v>
          </cell>
          <cell r="E3632" t="str">
            <v>OPERADOR DE PADRÓN</v>
          </cell>
          <cell r="G3632" t="str">
            <v>X</v>
          </cell>
          <cell r="M3632" t="str">
            <v>ENFERMEDAD GENERAL</v>
          </cell>
          <cell r="N3632">
            <v>9852307</v>
          </cell>
          <cell r="O3632" t="str">
            <v>NUEVA E.P.S</v>
          </cell>
        </row>
        <row r="3633">
          <cell r="C3633">
            <v>9099334</v>
          </cell>
          <cell r="D3633" t="str">
            <v>ELLES CARTAGENA MERKLIN</v>
          </cell>
          <cell r="E3633" t="str">
            <v>OPERADOR DE PADRÓN</v>
          </cell>
          <cell r="G3633" t="str">
            <v>X</v>
          </cell>
          <cell r="M3633" t="str">
            <v>ENFERMEDAD GENERAL</v>
          </cell>
          <cell r="N3633">
            <v>9863460</v>
          </cell>
          <cell r="O3633" t="str">
            <v>NUEVA E.P.S</v>
          </cell>
        </row>
        <row r="3634">
          <cell r="C3634">
            <v>9099334</v>
          </cell>
          <cell r="D3634" t="str">
            <v>ELLES CARTAGENA MERKLIN</v>
          </cell>
          <cell r="E3634" t="str">
            <v>OPERADOR DE PADRÓN</v>
          </cell>
          <cell r="G3634" t="str">
            <v>x</v>
          </cell>
          <cell r="M3634" t="str">
            <v>ENFERMEDAD GENERAL</v>
          </cell>
          <cell r="N3634">
            <v>7001477220</v>
          </cell>
          <cell r="O3634" t="str">
            <v>NUEVA E.P.S</v>
          </cell>
        </row>
        <row r="3635">
          <cell r="C3635">
            <v>9099334</v>
          </cell>
          <cell r="D3635" t="str">
            <v>ELLES CARTAGENA MERKLIN</v>
          </cell>
          <cell r="E3635" t="str">
            <v>OPERADOR DE PADRÓN</v>
          </cell>
          <cell r="G3635" t="str">
            <v>X</v>
          </cell>
          <cell r="M3635" t="str">
            <v>ENFERMEDAD GENERAL</v>
          </cell>
          <cell r="N3635">
            <v>7001490348</v>
          </cell>
          <cell r="O3635" t="str">
            <v>NUEVA E.P.S</v>
          </cell>
        </row>
        <row r="3636">
          <cell r="C3636">
            <v>9099334</v>
          </cell>
          <cell r="D3636" t="str">
            <v>ELLES CARTAGENA MERKLIN</v>
          </cell>
          <cell r="E3636" t="str">
            <v>OPERADOR DE PADRÓN</v>
          </cell>
          <cell r="G3636" t="str">
            <v>x</v>
          </cell>
          <cell r="M3636" t="str">
            <v>ENFERMEDAD GENERAL</v>
          </cell>
          <cell r="N3636">
            <v>7001499788</v>
          </cell>
          <cell r="O3636" t="str">
            <v>NUEVA E.P.S</v>
          </cell>
        </row>
        <row r="3637">
          <cell r="C3637">
            <v>9099334</v>
          </cell>
          <cell r="D3637" t="str">
            <v>ELLES CARTAGENA MERKLIN</v>
          </cell>
          <cell r="E3637" t="str">
            <v>OPERADOR DE PADRÓN</v>
          </cell>
          <cell r="G3637" t="str">
            <v>x</v>
          </cell>
          <cell r="M3637" t="str">
            <v>ENFERMEDAD GENERAL</v>
          </cell>
          <cell r="N3637">
            <v>99449206</v>
          </cell>
          <cell r="O3637" t="str">
            <v>NUEVA E.P.S</v>
          </cell>
        </row>
        <row r="3638">
          <cell r="C3638">
            <v>9099334</v>
          </cell>
          <cell r="D3638" t="str">
            <v>ELLES CARTAGENA MERKLIN</v>
          </cell>
          <cell r="E3638" t="str">
            <v>OPERADOR DE PADRÓN</v>
          </cell>
          <cell r="G3638" t="str">
            <v>X</v>
          </cell>
          <cell r="M3638" t="str">
            <v>ENFERMEDAD GENERAL</v>
          </cell>
          <cell r="N3638">
            <v>9852307</v>
          </cell>
          <cell r="O3638" t="str">
            <v>NUEVA E.P.S</v>
          </cell>
        </row>
        <row r="3639">
          <cell r="C3639">
            <v>9099334</v>
          </cell>
          <cell r="D3639" t="str">
            <v>ELLES CARTAGENA MERKLIN</v>
          </cell>
          <cell r="E3639" t="str">
            <v>OPERADOR DE PADRÓN</v>
          </cell>
          <cell r="G3639" t="str">
            <v>X</v>
          </cell>
          <cell r="M3639" t="str">
            <v>ENFERMEDAD GENERAL</v>
          </cell>
          <cell r="N3639">
            <v>9863460</v>
          </cell>
          <cell r="O3639" t="str">
            <v>NUEVA E.P.S</v>
          </cell>
        </row>
        <row r="3640">
          <cell r="C3640">
            <v>9099334</v>
          </cell>
          <cell r="D3640" t="str">
            <v>ELLES CARTAGENA MERKLIN</v>
          </cell>
          <cell r="E3640" t="str">
            <v>OPERADOR DE PADRÓN</v>
          </cell>
          <cell r="G3640" t="str">
            <v>X</v>
          </cell>
          <cell r="M3640" t="str">
            <v>ENFERMEDAD GENERAL</v>
          </cell>
          <cell r="N3640">
            <v>7001524525</v>
          </cell>
          <cell r="O3640" t="str">
            <v>NUEVA E.P.S</v>
          </cell>
        </row>
        <row r="3641">
          <cell r="C3641">
            <v>9099334</v>
          </cell>
          <cell r="D3641" t="str">
            <v>ELLES CARTAGENA MERKLIN</v>
          </cell>
          <cell r="E3641" t="str">
            <v>OPERADOR DE PADRÓN</v>
          </cell>
          <cell r="G3641" t="str">
            <v>x</v>
          </cell>
          <cell r="M3641" t="str">
            <v>ENFERMEDAD GENERAL</v>
          </cell>
          <cell r="N3641">
            <v>7001555770</v>
          </cell>
          <cell r="O3641" t="str">
            <v>NUEVA E.P.S</v>
          </cell>
        </row>
        <row r="3642">
          <cell r="C3642">
            <v>9099334</v>
          </cell>
          <cell r="D3642" t="str">
            <v>ELLES CARTAGENA MERKLIN</v>
          </cell>
          <cell r="E3642" t="str">
            <v>OPERADOR DE PADRÓN</v>
          </cell>
          <cell r="G3642" t="str">
            <v>X</v>
          </cell>
          <cell r="M3642" t="str">
            <v>ENFERMEDAD GENERAL</v>
          </cell>
          <cell r="N3642">
            <v>7001659006</v>
          </cell>
          <cell r="O3642" t="str">
            <v>NUEVA E.P.S</v>
          </cell>
        </row>
        <row r="3643">
          <cell r="C3643">
            <v>9099334</v>
          </cell>
          <cell r="D3643" t="str">
            <v>ELLES CARTAGENA MERKLIN</v>
          </cell>
          <cell r="E3643" t="str">
            <v>OPERADOR DE PADRÓN</v>
          </cell>
          <cell r="G3643" t="str">
            <v>X</v>
          </cell>
          <cell r="M3643" t="str">
            <v>ENFERMEDAD GENERAL</v>
          </cell>
          <cell r="N3643">
            <v>7001697624</v>
          </cell>
          <cell r="O3643" t="str">
            <v>NUEVA E.P.S</v>
          </cell>
        </row>
        <row r="3644">
          <cell r="C3644">
            <v>9099334</v>
          </cell>
          <cell r="D3644" t="str">
            <v>ELLES CARTAGENA MERKLIN</v>
          </cell>
          <cell r="E3644" t="str">
            <v>OPERADOR DE PADRÓN</v>
          </cell>
          <cell r="G3644" t="str">
            <v>X</v>
          </cell>
          <cell r="M3644" t="str">
            <v>ENFERMEDAD GENERAL</v>
          </cell>
          <cell r="N3644">
            <v>7001713408</v>
          </cell>
          <cell r="O3644" t="str">
            <v>NUEVA E.P.S</v>
          </cell>
        </row>
        <row r="3645">
          <cell r="C3645">
            <v>9099334</v>
          </cell>
          <cell r="D3645" t="str">
            <v>ELLES CARTAGENA MERKLIN</v>
          </cell>
          <cell r="E3645" t="str">
            <v>OPERADOR DE PADRÓN</v>
          </cell>
          <cell r="G3645" t="str">
            <v>x</v>
          </cell>
          <cell r="M3645" t="str">
            <v>ENFERMEDAD GENERAL</v>
          </cell>
          <cell r="N3645">
            <v>7001723349</v>
          </cell>
          <cell r="O3645" t="str">
            <v>NUEVA E.P.S</v>
          </cell>
        </row>
        <row r="3646">
          <cell r="C3646">
            <v>9099334</v>
          </cell>
          <cell r="D3646" t="str">
            <v>ELLES CARTAGENA MERKLIN</v>
          </cell>
          <cell r="E3646" t="str">
            <v>OPERADOR DE PADRÓN</v>
          </cell>
          <cell r="G3646" t="str">
            <v>x</v>
          </cell>
          <cell r="M3646" t="str">
            <v>ENFERMEDAD GENERAL</v>
          </cell>
          <cell r="N3646" t="str">
            <v>NT</v>
          </cell>
          <cell r="O3646" t="str">
            <v>NUEVA E.P.S</v>
          </cell>
        </row>
        <row r="3647">
          <cell r="C3647">
            <v>9099334</v>
          </cell>
          <cell r="D3647" t="str">
            <v>ELLES CARTAGENA MERKLIN</v>
          </cell>
          <cell r="E3647" t="str">
            <v>OPERADOR DE PADRÓN</v>
          </cell>
          <cell r="G3647" t="str">
            <v>x</v>
          </cell>
          <cell r="M3647" t="str">
            <v>ENFERMEDAD GENERAL</v>
          </cell>
          <cell r="N3647">
            <v>10330891</v>
          </cell>
          <cell r="O3647" t="str">
            <v>NUEVA E.P.S</v>
          </cell>
        </row>
        <row r="3648">
          <cell r="C3648">
            <v>9099334</v>
          </cell>
          <cell r="D3648" t="str">
            <v>ELLES CARTAGENA MERKLIN</v>
          </cell>
          <cell r="E3648" t="str">
            <v>OPERADOR DE PADRÓN</v>
          </cell>
          <cell r="G3648" t="str">
            <v>x</v>
          </cell>
          <cell r="M3648" t="str">
            <v>ENFERMEDAD GENERAL</v>
          </cell>
          <cell r="N3648">
            <v>7001757547</v>
          </cell>
          <cell r="O3648" t="str">
            <v>NUEVA E.P.S</v>
          </cell>
        </row>
        <row r="3649">
          <cell r="C3649">
            <v>9099334</v>
          </cell>
          <cell r="D3649" t="str">
            <v>ELLES CARTAGENA MERKLIN</v>
          </cell>
          <cell r="E3649" t="str">
            <v>OPERADOR DE PADRÓN</v>
          </cell>
          <cell r="G3649" t="str">
            <v>x</v>
          </cell>
          <cell r="M3649" t="str">
            <v>ENFERMEDAD GENERAL</v>
          </cell>
          <cell r="N3649">
            <v>7001822992</v>
          </cell>
          <cell r="O3649" t="str">
            <v>NUEVA E.P.S</v>
          </cell>
        </row>
        <row r="3650">
          <cell r="C3650">
            <v>9099334</v>
          </cell>
          <cell r="D3650" t="str">
            <v>ELLES CARTAGENA MERKLIN</v>
          </cell>
          <cell r="E3650" t="str">
            <v>OPERADOR DE PADRÓN</v>
          </cell>
          <cell r="G3650" t="str">
            <v>X</v>
          </cell>
          <cell r="M3650" t="str">
            <v>ENFERMEDAD GENERAL</v>
          </cell>
          <cell r="N3650">
            <v>10664332</v>
          </cell>
          <cell r="O3650" t="str">
            <v>NUEVA E.P.S</v>
          </cell>
        </row>
        <row r="3651">
          <cell r="C3651">
            <v>9099334</v>
          </cell>
          <cell r="D3651" t="str">
            <v>ELLES CARTAGENA MERKLIN</v>
          </cell>
          <cell r="E3651" t="str">
            <v>OPERADOR DE PADRÓN</v>
          </cell>
          <cell r="G3651" t="str">
            <v>X</v>
          </cell>
          <cell r="M3651" t="str">
            <v>ENFERMEDAD GENERAL</v>
          </cell>
          <cell r="N3651">
            <v>10664332</v>
          </cell>
          <cell r="O3651" t="str">
            <v>NUEVA E.P.S</v>
          </cell>
        </row>
        <row r="3652">
          <cell r="C3652">
            <v>9099334</v>
          </cell>
          <cell r="D3652" t="str">
            <v>ELLES CARTAGENA MERKLIN</v>
          </cell>
          <cell r="E3652" t="str">
            <v>OPERADOR DE PADRÓN</v>
          </cell>
          <cell r="G3652" t="str">
            <v>X</v>
          </cell>
          <cell r="M3652" t="str">
            <v>ENFERMEDAD GENERAL</v>
          </cell>
          <cell r="N3652">
            <v>106777727</v>
          </cell>
          <cell r="O3652" t="str">
            <v>NUEVA E.P.S</v>
          </cell>
        </row>
        <row r="3653">
          <cell r="C3653">
            <v>9099334</v>
          </cell>
          <cell r="D3653" t="str">
            <v>ELLES CARTAGENA MERKLIN</v>
          </cell>
          <cell r="E3653" t="str">
            <v>OPERADOR DE PADRÓN</v>
          </cell>
          <cell r="G3653" t="str">
            <v>X</v>
          </cell>
          <cell r="M3653" t="str">
            <v>ENFERMEDAD GENERAL</v>
          </cell>
          <cell r="N3653">
            <v>10693955</v>
          </cell>
          <cell r="O3653" t="str">
            <v>NUEVA E.P.S</v>
          </cell>
        </row>
        <row r="3654">
          <cell r="C3654">
            <v>9099334</v>
          </cell>
          <cell r="D3654" t="str">
            <v>ELLES CARTAGENA MERKLIN</v>
          </cell>
          <cell r="E3654" t="str">
            <v>OPERADOR DE PADRÓN</v>
          </cell>
          <cell r="G3654" t="str">
            <v>X</v>
          </cell>
          <cell r="M3654" t="str">
            <v>ENFERMEDAD GENERAL</v>
          </cell>
          <cell r="N3654">
            <v>10720522</v>
          </cell>
          <cell r="O3654" t="str">
            <v>NUEVA E.P.S</v>
          </cell>
        </row>
        <row r="3655">
          <cell r="C3655">
            <v>9099334</v>
          </cell>
          <cell r="D3655" t="str">
            <v>ELLES CARTAGENA MERKLIN</v>
          </cell>
          <cell r="E3655" t="str">
            <v>OPERADOR DE PADRÓN</v>
          </cell>
          <cell r="G3655" t="str">
            <v>X</v>
          </cell>
          <cell r="M3655" t="str">
            <v>ENFERMEDAD GENERAL</v>
          </cell>
          <cell r="N3655">
            <v>7001981711</v>
          </cell>
          <cell r="O3655" t="str">
            <v>NUEVA E.P.S</v>
          </cell>
        </row>
        <row r="3656">
          <cell r="C3656">
            <v>9099334</v>
          </cell>
          <cell r="D3656" t="str">
            <v>ELLES CARTAGENA MERKLIN</v>
          </cell>
          <cell r="E3656" t="str">
            <v>OPERADOR DE PADRÓN</v>
          </cell>
          <cell r="G3656" t="str">
            <v>X</v>
          </cell>
          <cell r="M3656" t="str">
            <v>ENFERMEDAD GENERAL</v>
          </cell>
          <cell r="N3656">
            <v>7001985424</v>
          </cell>
          <cell r="O3656" t="str">
            <v>NUEVA E.P.S</v>
          </cell>
        </row>
        <row r="3657">
          <cell r="C3657">
            <v>9099334</v>
          </cell>
          <cell r="D3657" t="str">
            <v>ELLES CARTAGENA MERKLIN</v>
          </cell>
          <cell r="E3657" t="str">
            <v>OPERADOR DE PADRÓN</v>
          </cell>
          <cell r="G3657" t="str">
            <v>X</v>
          </cell>
          <cell r="M3657" t="str">
            <v>ENFERMEDAD GENERAL</v>
          </cell>
          <cell r="N3657">
            <v>7001997308</v>
          </cell>
          <cell r="O3657" t="str">
            <v>NUEVA E.P.S</v>
          </cell>
        </row>
        <row r="3658">
          <cell r="C3658">
            <v>30844585</v>
          </cell>
          <cell r="D3658" t="str">
            <v>ELJAIEK FLOREZ YAQUELIN</v>
          </cell>
          <cell r="E3658" t="str">
            <v>REGULADOR</v>
          </cell>
          <cell r="G3658" t="str">
            <v>X</v>
          </cell>
          <cell r="M3658" t="str">
            <v>ENFERMEDAD GENERAL</v>
          </cell>
          <cell r="N3658">
            <v>8041244</v>
          </cell>
          <cell r="O3658" t="str">
            <v>SANITAS E.P.S</v>
          </cell>
        </row>
        <row r="3659">
          <cell r="C3659">
            <v>30844585</v>
          </cell>
          <cell r="D3659" t="str">
            <v>ELJAIEK FLOREZ YAQUELIN</v>
          </cell>
          <cell r="E3659" t="str">
            <v>REGULADOR</v>
          </cell>
          <cell r="G3659" t="str">
            <v>X</v>
          </cell>
          <cell r="M3659" t="str">
            <v>ENFERMEDAD GENERAL</v>
          </cell>
          <cell r="N3659">
            <v>8167429</v>
          </cell>
          <cell r="O3659" t="str">
            <v>SANITAS E.P.S</v>
          </cell>
        </row>
        <row r="3660">
          <cell r="C3660">
            <v>30844585</v>
          </cell>
          <cell r="D3660" t="str">
            <v>ELJAIEK FLOREZ YAQUELIN</v>
          </cell>
          <cell r="E3660" t="str">
            <v>REGULADOR</v>
          </cell>
          <cell r="G3660" t="str">
            <v>X</v>
          </cell>
          <cell r="M3660" t="str">
            <v>ENFERMEDAD GENERAL</v>
          </cell>
          <cell r="N3660">
            <v>8153945</v>
          </cell>
          <cell r="O3660" t="str">
            <v>SANITAS E.P.S</v>
          </cell>
        </row>
        <row r="3661">
          <cell r="C3661">
            <v>30844585</v>
          </cell>
          <cell r="D3661" t="str">
            <v>ELJAIEK FLOREZ YAQUELIN</v>
          </cell>
          <cell r="E3661" t="str">
            <v>REGULADOR</v>
          </cell>
          <cell r="G3661" t="str">
            <v>x</v>
          </cell>
          <cell r="M3661" t="str">
            <v>ENFERMEDAD GENERAL</v>
          </cell>
          <cell r="N3661">
            <v>8950987</v>
          </cell>
          <cell r="O3661" t="str">
            <v>SANITAS E.P.S</v>
          </cell>
        </row>
        <row r="3662">
          <cell r="C3662">
            <v>30844585</v>
          </cell>
          <cell r="D3662" t="str">
            <v>ELJAIEK FLOREZ YAQUELIN</v>
          </cell>
          <cell r="E3662" t="str">
            <v>REGULADOR</v>
          </cell>
          <cell r="G3662" t="str">
            <v>X</v>
          </cell>
          <cell r="M3662" t="str">
            <v>ENFERMEDAD GENERAL</v>
          </cell>
          <cell r="N3662">
            <v>9184806</v>
          </cell>
          <cell r="O3662" t="str">
            <v>SANITAS E.P.S</v>
          </cell>
        </row>
        <row r="3663">
          <cell r="C3663">
            <v>1043653640</v>
          </cell>
          <cell r="D3663" t="str">
            <v>REALES MEDRANO EDGAR JOSE</v>
          </cell>
          <cell r="E3663" t="str">
            <v>TECNICO DE MANTENIMIENTO D</v>
          </cell>
          <cell r="G3663" t="str">
            <v>X</v>
          </cell>
          <cell r="M3663" t="str">
            <v>ENFERMEDAD GENERAL</v>
          </cell>
          <cell r="N3663" t="str">
            <v>N/A</v>
          </cell>
          <cell r="O3663" t="str">
            <v>SALUD TOTAL E.P.S.</v>
          </cell>
        </row>
        <row r="3664">
          <cell r="C3664">
            <v>1047384900</v>
          </cell>
          <cell r="D3664" t="str">
            <v>ECHENIQUE UTRIA JOSE ALBERTO</v>
          </cell>
          <cell r="E3664" t="str">
            <v>OPERADOR DE BUSETÓN</v>
          </cell>
          <cell r="G3664" t="str">
            <v>X</v>
          </cell>
          <cell r="M3664" t="str">
            <v>ENFERMEDAD GENERAL</v>
          </cell>
          <cell r="N3664" t="str">
            <v>NT</v>
          </cell>
          <cell r="O3664" t="str">
            <v>SALUD TOTAL E.P.S.</v>
          </cell>
        </row>
        <row r="3665">
          <cell r="C3665">
            <v>1143326395</v>
          </cell>
          <cell r="D3665" t="str">
            <v>EBRATT ALMONTE ADOLFO DE JESUS</v>
          </cell>
          <cell r="E3665" t="str">
            <v>OPERADOR DE PATIO</v>
          </cell>
          <cell r="G3665" t="str">
            <v>X</v>
          </cell>
          <cell r="M3665" t="str">
            <v>ENFERMEDAD GENERAL</v>
          </cell>
          <cell r="N3665" t="str">
            <v>NT</v>
          </cell>
          <cell r="O3665" t="str">
            <v>SURA E.P.S.</v>
          </cell>
        </row>
        <row r="3666">
          <cell r="C3666">
            <v>15075642</v>
          </cell>
          <cell r="D3666" t="str">
            <v>DURANGO TORRES RUBEN ALBEIRO</v>
          </cell>
          <cell r="E3666" t="str">
            <v>OPERADOR DE PADRÓN</v>
          </cell>
          <cell r="G3666" t="str">
            <v>X</v>
          </cell>
          <cell r="M3666" t="str">
            <v>ENFERMEDAD GENERAL</v>
          </cell>
          <cell r="N3666" t="str">
            <v>NT</v>
          </cell>
        </row>
        <row r="3667">
          <cell r="C3667">
            <v>15075642</v>
          </cell>
          <cell r="D3667" t="str">
            <v>DURANGO TORRES RUBEN ALBEIRO</v>
          </cell>
          <cell r="E3667" t="str">
            <v>OPERADOR DE PADRÓN</v>
          </cell>
          <cell r="G3667" t="str">
            <v>X</v>
          </cell>
          <cell r="M3667" t="str">
            <v>ENFERMEDAD GENERAL</v>
          </cell>
          <cell r="N3667">
            <v>48349</v>
          </cell>
          <cell r="O3667" t="str">
            <v>FOSYGA</v>
          </cell>
        </row>
        <row r="3668">
          <cell r="C3668">
            <v>15075642</v>
          </cell>
          <cell r="D3668" t="str">
            <v>DURANGO TORRES RUBEN ALBEIRO</v>
          </cell>
          <cell r="E3668" t="str">
            <v>OPERADOR DE PADRÓN</v>
          </cell>
          <cell r="G3668" t="str">
            <v>X</v>
          </cell>
          <cell r="M3668" t="str">
            <v>ENFERMEDAD GENERAL</v>
          </cell>
          <cell r="N3668">
            <v>49420</v>
          </cell>
          <cell r="O3668" t="str">
            <v>FOSYGA</v>
          </cell>
        </row>
        <row r="3669">
          <cell r="C3669">
            <v>15075642</v>
          </cell>
          <cell r="D3669" t="str">
            <v>DURANGO TORRES RUBEN ALBEIRO</v>
          </cell>
          <cell r="E3669" t="str">
            <v>OPERADOR DE PADRÓN</v>
          </cell>
          <cell r="G3669" t="str">
            <v>x</v>
          </cell>
          <cell r="M3669" t="str">
            <v>ENFERMEDAD GENERAL</v>
          </cell>
          <cell r="N3669">
            <v>49856</v>
          </cell>
          <cell r="O3669" t="str">
            <v>EPS MUTUAL SER</v>
          </cell>
        </row>
        <row r="3670">
          <cell r="C3670">
            <v>15075642</v>
          </cell>
          <cell r="D3670" t="str">
            <v>DURANGO TORRES RUBEN ALBEIRO</v>
          </cell>
          <cell r="E3670" t="str">
            <v>OPERADOR DE PADRÓN</v>
          </cell>
          <cell r="G3670" t="str">
            <v>X</v>
          </cell>
          <cell r="M3670" t="str">
            <v>ENFERMEDAD GENERAL</v>
          </cell>
          <cell r="N3670">
            <v>49864</v>
          </cell>
          <cell r="O3670" t="str">
            <v>FOSYGA</v>
          </cell>
        </row>
        <row r="3671">
          <cell r="C3671">
            <v>73144015</v>
          </cell>
          <cell r="D3671" t="str">
            <v>DUEÑAS CABARCAS JOSE EUSEBIO</v>
          </cell>
          <cell r="E3671" t="str">
            <v>OPERADOR DE PADRÓN</v>
          </cell>
          <cell r="G3671" t="str">
            <v>X</v>
          </cell>
          <cell r="M3671" t="str">
            <v>ENFERMEDAD GENERAL</v>
          </cell>
          <cell r="N3671">
            <v>169062360</v>
          </cell>
          <cell r="O3671" t="str">
            <v>SALUD TOTAL E.P.S.</v>
          </cell>
        </row>
        <row r="3672">
          <cell r="C3672">
            <v>73144015</v>
          </cell>
          <cell r="D3672" t="str">
            <v>DUEÑAS CABARCAS JOSE EUSEBIO</v>
          </cell>
          <cell r="E3672" t="str">
            <v>OPERADOR DE PADRÓN</v>
          </cell>
          <cell r="G3672" t="str">
            <v>X</v>
          </cell>
          <cell r="M3672" t="str">
            <v>ENFERMEDAD GENERAL</v>
          </cell>
          <cell r="N3672">
            <v>4766493</v>
          </cell>
          <cell r="O3672" t="str">
            <v>SALUD TOTAL E.P.S.</v>
          </cell>
        </row>
        <row r="3673">
          <cell r="C3673">
            <v>73144015</v>
          </cell>
          <cell r="D3673" t="str">
            <v>DUEÑAS CABARCAS JOSE EUSEBIO</v>
          </cell>
          <cell r="E3673" t="str">
            <v>OPERADOR DE PADRÓN</v>
          </cell>
          <cell r="G3673" t="str">
            <v>X</v>
          </cell>
          <cell r="M3673" t="str">
            <v>ENFERMEDAD GENERAL</v>
          </cell>
          <cell r="N3673">
            <v>9236851</v>
          </cell>
          <cell r="O3673" t="str">
            <v>SALUD TOTAL E.P.S.</v>
          </cell>
        </row>
        <row r="3674">
          <cell r="C3674">
            <v>73144015</v>
          </cell>
          <cell r="D3674" t="str">
            <v>DUEÑAS CABARCAS JOSE EUSEBIO</v>
          </cell>
          <cell r="E3674" t="str">
            <v>OPERADOR DE PADRÓN</v>
          </cell>
          <cell r="L3674" t="str">
            <v>X</v>
          </cell>
          <cell r="M3674" t="str">
            <v>AISLAMIENTO PREVENTIVO</v>
          </cell>
          <cell r="N3674" t="str">
            <v>NT</v>
          </cell>
          <cell r="O3674" t="str">
            <v>SALUD TOTAL E.P.S.</v>
          </cell>
        </row>
        <row r="3675">
          <cell r="C3675">
            <v>73144015</v>
          </cell>
          <cell r="D3675" t="str">
            <v>DUEÑAS CABARCAS JOSE EUSEBIO</v>
          </cell>
          <cell r="E3675" t="str">
            <v>OPERADOR DE PADRÓN</v>
          </cell>
          <cell r="G3675" t="str">
            <v>X</v>
          </cell>
          <cell r="M3675" t="str">
            <v>ENFERMEDAD GENERAL</v>
          </cell>
          <cell r="N3675">
            <v>1296470</v>
          </cell>
          <cell r="O3675" t="str">
            <v>SALUD TOTAL E.P.S.</v>
          </cell>
        </row>
        <row r="3676">
          <cell r="C3676">
            <v>73144015</v>
          </cell>
          <cell r="D3676" t="str">
            <v>DUEÑAS CABARCAS JOSE EUSEBIO</v>
          </cell>
          <cell r="E3676" t="str">
            <v>OPERADOR DE PADRÓN</v>
          </cell>
          <cell r="G3676" t="str">
            <v>X</v>
          </cell>
          <cell r="M3676" t="str">
            <v>ENFERMEDAD GENERAL</v>
          </cell>
          <cell r="N3676">
            <v>2902670</v>
          </cell>
          <cell r="O3676" t="str">
            <v>SALUD TOTAL E.P.S.</v>
          </cell>
        </row>
        <row r="3677">
          <cell r="C3677">
            <v>73144015</v>
          </cell>
          <cell r="D3677" t="str">
            <v>DUEÑAS CABARCAS JOSE EUSEBIO</v>
          </cell>
          <cell r="E3677" t="str">
            <v>OPERADOR DE PADRÓN</v>
          </cell>
          <cell r="G3677" t="str">
            <v>X</v>
          </cell>
          <cell r="M3677" t="str">
            <v>ENFERMEDAD GENERAL</v>
          </cell>
          <cell r="N3677">
            <v>2922806</v>
          </cell>
          <cell r="O3677" t="str">
            <v>SALUD TOTAL E.P.S.</v>
          </cell>
        </row>
        <row r="3678">
          <cell r="C3678">
            <v>73144015</v>
          </cell>
          <cell r="D3678" t="str">
            <v>DUEÑAS CABARCAS JOSE EUSEBIO</v>
          </cell>
          <cell r="E3678" t="str">
            <v>OPERADOR DE PADRÓN</v>
          </cell>
          <cell r="G3678" t="str">
            <v>X</v>
          </cell>
          <cell r="M3678" t="str">
            <v>ENFERMEDAD GENERAL</v>
          </cell>
          <cell r="N3678">
            <v>4947583</v>
          </cell>
          <cell r="O3678" t="str">
            <v>SALUD TOTAL E.P.S.</v>
          </cell>
        </row>
        <row r="3679">
          <cell r="C3679">
            <v>73144015</v>
          </cell>
          <cell r="D3679" t="str">
            <v>DUEÑAS CABARCAS JOSE EUSEBIO</v>
          </cell>
          <cell r="E3679" t="str">
            <v>OPERADOR DE PADRÓN</v>
          </cell>
          <cell r="G3679" t="str">
            <v>X</v>
          </cell>
          <cell r="M3679" t="str">
            <v>ENFERMEDAD GENERAL</v>
          </cell>
          <cell r="N3679">
            <v>68623011</v>
          </cell>
          <cell r="O3679" t="str">
            <v>SALUD TOTAL E.P.S.</v>
          </cell>
        </row>
        <row r="3680">
          <cell r="C3680">
            <v>73144015</v>
          </cell>
          <cell r="D3680" t="str">
            <v>DUEÑAS CABARCAS JOSE EUSEBIO</v>
          </cell>
          <cell r="E3680" t="str">
            <v>OPERADOR DE PADRÓN</v>
          </cell>
          <cell r="G3680" t="str">
            <v>X</v>
          </cell>
          <cell r="M3680" t="str">
            <v>ENFERMEDAD GENERAL</v>
          </cell>
          <cell r="N3680">
            <v>22673</v>
          </cell>
          <cell r="O3680" t="str">
            <v>SALUD TOTAL E.P.S.</v>
          </cell>
        </row>
        <row r="3681">
          <cell r="C3681">
            <v>73144015</v>
          </cell>
          <cell r="D3681" t="str">
            <v>DUEÑAS CABARCAS JOSE EUSEBIO</v>
          </cell>
          <cell r="E3681" t="str">
            <v>OPERADOR DE PADRÓN</v>
          </cell>
          <cell r="L3681" t="str">
            <v>X</v>
          </cell>
          <cell r="M3681" t="str">
            <v>AISLAMIENTO PREVENTIVO</v>
          </cell>
          <cell r="N3681" t="str">
            <v>NT</v>
          </cell>
          <cell r="O3681" t="str">
            <v>SALUD TOTAL E.P.S.</v>
          </cell>
        </row>
        <row r="3682">
          <cell r="C3682">
            <v>73144015</v>
          </cell>
          <cell r="D3682" t="str">
            <v>DUEÑAS CABARCAS JOSE EUSEBIO</v>
          </cell>
          <cell r="E3682" t="str">
            <v>OPERADOR DE PADRÓN</v>
          </cell>
          <cell r="G3682" t="str">
            <v>X</v>
          </cell>
          <cell r="M3682" t="str">
            <v>ENFERMEDAD GENERAL</v>
          </cell>
          <cell r="N3682">
            <v>7628777</v>
          </cell>
          <cell r="O3682" t="str">
            <v>SALUD TOTAL E.P.S.</v>
          </cell>
        </row>
        <row r="3683">
          <cell r="C3683">
            <v>1143346787</v>
          </cell>
          <cell r="D3683" t="str">
            <v>DUEÑAS ARNEDO JORGE ENRIQUE</v>
          </cell>
          <cell r="E3683" t="str">
            <v>OPERADOR DE PADRÓN</v>
          </cell>
          <cell r="G3683" t="str">
            <v>X</v>
          </cell>
          <cell r="M3683" t="str">
            <v>ENFERMEDAD GENERAL</v>
          </cell>
          <cell r="N3683">
            <v>179701743</v>
          </cell>
          <cell r="O3683" t="str">
            <v>SALUD TOTAL E.P.S.</v>
          </cell>
        </row>
        <row r="3684">
          <cell r="C3684">
            <v>1143346787</v>
          </cell>
          <cell r="D3684" t="str">
            <v>DUEÑAS ARNEDO JORGE ENRIQUE</v>
          </cell>
          <cell r="E3684" t="str">
            <v>OPERADOR DE PADRÓN</v>
          </cell>
          <cell r="G3684" t="str">
            <v>X</v>
          </cell>
          <cell r="M3684" t="str">
            <v>ENFERMEDAD GENERAL</v>
          </cell>
          <cell r="N3684">
            <v>177471767</v>
          </cell>
          <cell r="O3684" t="str">
            <v>SALUD TOTAL E.P.S.</v>
          </cell>
        </row>
        <row r="3685">
          <cell r="C3685">
            <v>1143346787</v>
          </cell>
          <cell r="D3685" t="str">
            <v>DUEÑAS ARNEDO JORGE ENRIQUE</v>
          </cell>
          <cell r="E3685" t="str">
            <v>OPERADOR DE PADRÓN</v>
          </cell>
          <cell r="G3685" t="str">
            <v>X</v>
          </cell>
          <cell r="M3685" t="str">
            <v>ENFERMEDAD GENERAL</v>
          </cell>
          <cell r="N3685">
            <v>183067532</v>
          </cell>
          <cell r="O3685" t="str">
            <v>SALUD TOTAL E.P.S.</v>
          </cell>
        </row>
        <row r="3686">
          <cell r="C3686">
            <v>1143346787</v>
          </cell>
          <cell r="D3686" t="str">
            <v>DUEÑAS ARNEDO JORGE ENRIQUE</v>
          </cell>
          <cell r="E3686" t="str">
            <v>OPERADOR DE PADRÓN</v>
          </cell>
          <cell r="G3686" t="str">
            <v>X</v>
          </cell>
          <cell r="M3686" t="str">
            <v>ENFERMEDAD GENERAL</v>
          </cell>
          <cell r="N3686">
            <v>172397187</v>
          </cell>
          <cell r="O3686" t="str">
            <v>SALUD TOTAL E.P.S.</v>
          </cell>
        </row>
        <row r="3687">
          <cell r="C3687">
            <v>1143346787</v>
          </cell>
          <cell r="D3687" t="str">
            <v>DUEÑAS ARNEDO JORGE ENRIQUE</v>
          </cell>
          <cell r="E3687" t="str">
            <v>OPERADOR DE PADRÓN</v>
          </cell>
          <cell r="G3687" t="str">
            <v>X</v>
          </cell>
          <cell r="M3687" t="str">
            <v>ENFERMEDAD GENERAL</v>
          </cell>
          <cell r="N3687">
            <v>172391707</v>
          </cell>
          <cell r="O3687" t="str">
            <v>SALUD TOTAL E.P.S.</v>
          </cell>
        </row>
        <row r="3688">
          <cell r="C3688">
            <v>1143346787</v>
          </cell>
          <cell r="D3688" t="str">
            <v>DUEÑAS ARNEDO JORGE ENRIQUE</v>
          </cell>
          <cell r="E3688" t="str">
            <v>OPERADOR DE PADRÓN</v>
          </cell>
          <cell r="G3688" t="str">
            <v>X</v>
          </cell>
          <cell r="M3688" t="str">
            <v>ENFERMEDAD GENERAL</v>
          </cell>
          <cell r="N3688">
            <v>172391710</v>
          </cell>
          <cell r="O3688" t="str">
            <v>SALUD TOTAL E.P.S.</v>
          </cell>
        </row>
        <row r="3689">
          <cell r="C3689">
            <v>1143346787</v>
          </cell>
          <cell r="D3689" t="str">
            <v>DUEÑAS ARNEDO JORGE ENRIQUE</v>
          </cell>
          <cell r="E3689" t="str">
            <v>OPERADOR DE PADRÓN</v>
          </cell>
          <cell r="G3689" t="str">
            <v>X</v>
          </cell>
          <cell r="M3689" t="str">
            <v>ENFERMEDAD GENERAL</v>
          </cell>
          <cell r="N3689">
            <v>172390832</v>
          </cell>
          <cell r="O3689" t="str">
            <v>SALUD TOTAL E.P.S.</v>
          </cell>
        </row>
        <row r="3690">
          <cell r="C3690">
            <v>1143346787</v>
          </cell>
          <cell r="D3690" t="str">
            <v>DUEÑAS ARNEDO JORGE ENRIQUE</v>
          </cell>
          <cell r="E3690" t="str">
            <v>OPERADOR DE PADRÓN</v>
          </cell>
          <cell r="G3690" t="str">
            <v>X</v>
          </cell>
          <cell r="M3690" t="str">
            <v>ENFERMEDAD GENERAL</v>
          </cell>
          <cell r="N3690">
            <v>181379106</v>
          </cell>
          <cell r="O3690" t="str">
            <v>SALUD TOTAL E.P.S.</v>
          </cell>
        </row>
        <row r="3691">
          <cell r="C3691">
            <v>1143346787</v>
          </cell>
          <cell r="D3691" t="str">
            <v>DUEÑAS ARNEDO JORGE ENRIQUE</v>
          </cell>
          <cell r="E3691" t="str">
            <v>OPERADOR DE PADRÓN</v>
          </cell>
          <cell r="G3691" t="str">
            <v>X</v>
          </cell>
          <cell r="M3691" t="str">
            <v>ENFERMEDAD GENERAL</v>
          </cell>
          <cell r="N3691" t="str">
            <v>P9457732</v>
          </cell>
          <cell r="O3691" t="str">
            <v>SALUD TOTAL E.P.S.</v>
          </cell>
        </row>
        <row r="3692">
          <cell r="C3692">
            <v>1143346787</v>
          </cell>
          <cell r="D3692" t="str">
            <v>DUEÑAS ARNEDO JORGE ENRIQUE</v>
          </cell>
          <cell r="E3692" t="str">
            <v>OPERADOR DE PADRÓN</v>
          </cell>
          <cell r="G3692" t="str">
            <v>X</v>
          </cell>
          <cell r="M3692" t="str">
            <v>ENFERMEDAD GENERAL</v>
          </cell>
          <cell r="N3692">
            <v>9576326</v>
          </cell>
          <cell r="O3692" t="str">
            <v>SALUD TOTAL E.P.S.</v>
          </cell>
        </row>
        <row r="3693">
          <cell r="C3693">
            <v>1143346787</v>
          </cell>
          <cell r="D3693" t="str">
            <v>DUEÑAS ARNEDO JORGE ENRIQUE</v>
          </cell>
          <cell r="E3693" t="str">
            <v>OPERADOR DE PADRÓN</v>
          </cell>
          <cell r="L3693" t="str">
            <v>X</v>
          </cell>
          <cell r="M3693" t="str">
            <v>AISLAMIENTO PREVENTIVO</v>
          </cell>
          <cell r="N3693" t="str">
            <v>NT</v>
          </cell>
          <cell r="O3693" t="str">
            <v>SALUD TOTAL E.P.S.</v>
          </cell>
        </row>
        <row r="3694">
          <cell r="C3694">
            <v>1143346787</v>
          </cell>
          <cell r="D3694" t="str">
            <v>DUEÑAS ARNEDO JORGE ENRIQUE</v>
          </cell>
          <cell r="E3694" t="str">
            <v>OPERADOR DE PADRÓN</v>
          </cell>
          <cell r="G3694" t="str">
            <v>X</v>
          </cell>
          <cell r="M3694" t="str">
            <v>ENFERMEDAD GENERAL</v>
          </cell>
          <cell r="N3694">
            <v>1325434</v>
          </cell>
          <cell r="O3694" t="str">
            <v>SALUD TOTAL E.P.S.</v>
          </cell>
        </row>
        <row r="3695">
          <cell r="C3695">
            <v>1143346787</v>
          </cell>
          <cell r="D3695" t="str">
            <v>DUEÑAS ARNEDO JORGE ENRIQUE</v>
          </cell>
          <cell r="E3695" t="str">
            <v>OPERADOR DE PADRÓN</v>
          </cell>
          <cell r="G3695" t="str">
            <v>X</v>
          </cell>
          <cell r="M3695" t="str">
            <v>ENFERMEDAD GENERAL</v>
          </cell>
          <cell r="N3695" t="str">
            <v>NT</v>
          </cell>
          <cell r="O3695" t="str">
            <v>SALUD TOTAL E.P.S.</v>
          </cell>
        </row>
        <row r="3696">
          <cell r="C3696">
            <v>1143346787</v>
          </cell>
          <cell r="D3696" t="str">
            <v>DUEÑAS ARNEDO JORGE ENRIQUE</v>
          </cell>
          <cell r="E3696" t="str">
            <v>OPERADOR DE PADRÓN</v>
          </cell>
          <cell r="G3696" t="str">
            <v>X</v>
          </cell>
          <cell r="M3696" t="str">
            <v>ENFERMEDAD GENERAL</v>
          </cell>
          <cell r="N3696">
            <v>633120</v>
          </cell>
          <cell r="O3696" t="str">
            <v>SALUD TOTAL E.P.S.</v>
          </cell>
        </row>
        <row r="3697">
          <cell r="C3697">
            <v>1143346787</v>
          </cell>
          <cell r="D3697" t="str">
            <v>DUEÑAS ARNEDO JORGE ENRIQUE</v>
          </cell>
          <cell r="E3697" t="str">
            <v>OPERADOR DE PADRÓN</v>
          </cell>
          <cell r="G3697" t="str">
            <v>X</v>
          </cell>
          <cell r="M3697" t="str">
            <v>ENFERMEDAD GENERAL</v>
          </cell>
          <cell r="N3697">
            <v>1689502</v>
          </cell>
          <cell r="O3697" t="str">
            <v>SALUD TOTAL E.P.S.</v>
          </cell>
        </row>
        <row r="3698">
          <cell r="C3698">
            <v>1143346787</v>
          </cell>
          <cell r="D3698" t="str">
            <v>DUEÑAS ARNEDO JORGE ENRIQUE</v>
          </cell>
          <cell r="E3698" t="str">
            <v>OPERADOR DE PADRÓN</v>
          </cell>
          <cell r="G3698" t="str">
            <v>X</v>
          </cell>
          <cell r="M3698" t="str">
            <v>ENFERMEDAD GENERAL</v>
          </cell>
          <cell r="N3698">
            <v>1299795</v>
          </cell>
          <cell r="O3698" t="str">
            <v>SALUD TOTAL E.P.S.</v>
          </cell>
        </row>
        <row r="3699">
          <cell r="C3699">
            <v>1143346787</v>
          </cell>
          <cell r="D3699" t="str">
            <v>DUEÑAS ARNEDO JORGE ENRIQUE</v>
          </cell>
          <cell r="E3699" t="str">
            <v>OPERADOR DE PADRÓN</v>
          </cell>
          <cell r="G3699" t="str">
            <v>X</v>
          </cell>
          <cell r="M3699" t="str">
            <v>ENFERMEDAD GENERAL</v>
          </cell>
          <cell r="N3699" t="str">
            <v>NT</v>
          </cell>
          <cell r="O3699" t="str">
            <v>SALUD TOTAL E.P.S.</v>
          </cell>
        </row>
        <row r="3700">
          <cell r="C3700">
            <v>1143346787</v>
          </cell>
          <cell r="D3700" t="str">
            <v>DUEÑAS ARNEDO JORGE ENRIQUE</v>
          </cell>
          <cell r="E3700" t="str">
            <v>OPERADOR DE PADRÓN</v>
          </cell>
          <cell r="G3700" t="str">
            <v>X</v>
          </cell>
          <cell r="M3700" t="str">
            <v>ENFERMEDAD GENERAL</v>
          </cell>
          <cell r="N3700" t="str">
            <v>NT</v>
          </cell>
          <cell r="O3700" t="str">
            <v>SALUD TOTAL E.P.S.</v>
          </cell>
        </row>
        <row r="3701">
          <cell r="C3701">
            <v>1143346787</v>
          </cell>
          <cell r="D3701" t="str">
            <v>DUEÑAS ARNEDO JORGE ENRIQUE</v>
          </cell>
          <cell r="E3701" t="str">
            <v>OPERADOR DE PADRÓN</v>
          </cell>
          <cell r="G3701" t="str">
            <v>X</v>
          </cell>
          <cell r="M3701" t="str">
            <v>ENFERMEDAD GENERAL</v>
          </cell>
          <cell r="N3701" t="str">
            <v>NT</v>
          </cell>
          <cell r="O3701" t="str">
            <v>SALUD TOTAL E.P.S.</v>
          </cell>
        </row>
        <row r="3702">
          <cell r="C3702">
            <v>1143346787</v>
          </cell>
          <cell r="D3702" t="str">
            <v>DUEÑAS ARNEDO JORGE ENRIQUE</v>
          </cell>
          <cell r="E3702" t="str">
            <v>OPERADOR DE PADRÓN</v>
          </cell>
          <cell r="G3702" t="str">
            <v>X</v>
          </cell>
          <cell r="M3702" t="str">
            <v>ENFERMEDAD GENERAL</v>
          </cell>
          <cell r="N3702">
            <v>2479184</v>
          </cell>
          <cell r="O3702" t="str">
            <v>SALUD TOTAL E.P.S.</v>
          </cell>
        </row>
        <row r="3703">
          <cell r="C3703">
            <v>1143346787</v>
          </cell>
          <cell r="D3703" t="str">
            <v>DUEÑAS ARNEDO JORGE ENRIQUE</v>
          </cell>
          <cell r="E3703" t="str">
            <v>OPERADOR DE PADRÓN</v>
          </cell>
          <cell r="G3703" t="str">
            <v>X</v>
          </cell>
          <cell r="M3703" t="str">
            <v>ENFERMEDAD GENERAL</v>
          </cell>
          <cell r="N3703" t="str">
            <v>NT</v>
          </cell>
          <cell r="O3703" t="str">
            <v>SALUD TOTAL E.P.S.</v>
          </cell>
        </row>
        <row r="3704">
          <cell r="C3704">
            <v>1143346787</v>
          </cell>
          <cell r="D3704" t="str">
            <v>DUEÑAS ARNEDO JORGE ENRIQUE</v>
          </cell>
          <cell r="E3704" t="str">
            <v>OPERADOR DE PADRÓN</v>
          </cell>
          <cell r="L3704" t="str">
            <v>X</v>
          </cell>
          <cell r="M3704" t="str">
            <v>AISLAMIENTO PREVENTIVO</v>
          </cell>
          <cell r="N3704" t="str">
            <v>NT</v>
          </cell>
          <cell r="O3704" t="str">
            <v>SALUD TOTAL E.P.S.</v>
          </cell>
        </row>
        <row r="3705">
          <cell r="C3705">
            <v>1143346787</v>
          </cell>
          <cell r="D3705" t="str">
            <v>DUEÑAS ARNEDO JORGE ENRIQUE</v>
          </cell>
          <cell r="E3705" t="str">
            <v>OPERADOR DE PADRÓN</v>
          </cell>
          <cell r="G3705" t="str">
            <v>X</v>
          </cell>
          <cell r="M3705" t="str">
            <v>ENFERMEDAD GENERAL</v>
          </cell>
          <cell r="N3705">
            <v>68613549</v>
          </cell>
          <cell r="O3705" t="str">
            <v>SALUD TOTAL E.P.S.</v>
          </cell>
        </row>
        <row r="3706">
          <cell r="C3706">
            <v>1143346787</v>
          </cell>
          <cell r="D3706" t="str">
            <v>DUEÑAS ARNEDO JORGE ENRIQUE</v>
          </cell>
          <cell r="E3706" t="str">
            <v>OPERADOR DE PADRÓN</v>
          </cell>
          <cell r="G3706" t="str">
            <v>X</v>
          </cell>
          <cell r="M3706" t="str">
            <v>ENFERMEDAD GENERAL</v>
          </cell>
          <cell r="N3706">
            <v>4611452</v>
          </cell>
          <cell r="O3706" t="str">
            <v>SALUD TOTAL E.P.S.</v>
          </cell>
        </row>
        <row r="3707">
          <cell r="C3707">
            <v>1143346787</v>
          </cell>
          <cell r="D3707" t="str">
            <v>DUEÑAS ARNEDO JORGE ENRIQUE</v>
          </cell>
          <cell r="E3707" t="str">
            <v>OPERADOR DE PADRÓN</v>
          </cell>
          <cell r="G3707" t="str">
            <v>X</v>
          </cell>
          <cell r="M3707" t="str">
            <v>ENFERMEDAD GENERAL</v>
          </cell>
          <cell r="N3707">
            <v>5700252</v>
          </cell>
          <cell r="O3707" t="str">
            <v>SALUD TOTAL E.P.S.</v>
          </cell>
        </row>
        <row r="3708">
          <cell r="C3708">
            <v>1143346787</v>
          </cell>
          <cell r="D3708" t="str">
            <v>DUEÑAS ARNEDO JORGE ENRIQUE</v>
          </cell>
          <cell r="E3708" t="str">
            <v>OPERADOR DE PADRÓN</v>
          </cell>
          <cell r="G3708" t="str">
            <v>X</v>
          </cell>
          <cell r="M3708" t="str">
            <v>ENFERMEDAD GENERAL</v>
          </cell>
          <cell r="N3708">
            <v>7622948</v>
          </cell>
          <cell r="O3708" t="str">
            <v>SALUD TOTAL E.P.S.</v>
          </cell>
        </row>
        <row r="3709">
          <cell r="C3709">
            <v>1143346787</v>
          </cell>
          <cell r="D3709" t="str">
            <v>DUEÑAS ARNEDO JORGE ENRIQUE</v>
          </cell>
          <cell r="E3709" t="str">
            <v>OPERADOR DE PADRÓN</v>
          </cell>
          <cell r="G3709" t="str">
            <v>X</v>
          </cell>
          <cell r="M3709" t="str">
            <v>ENFERMEDAD GENERAL</v>
          </cell>
          <cell r="N3709">
            <v>6919073</v>
          </cell>
          <cell r="O3709" t="str">
            <v>SALUD TOTAL E.P.S.</v>
          </cell>
        </row>
        <row r="3710">
          <cell r="C3710">
            <v>1143346787</v>
          </cell>
          <cell r="D3710" t="str">
            <v>DUEÑAS ARNEDO JORGE ENRIQUE</v>
          </cell>
          <cell r="E3710" t="str">
            <v>OPERADOR DE PADRÓN</v>
          </cell>
          <cell r="G3710" t="str">
            <v>X</v>
          </cell>
          <cell r="M3710" t="str">
            <v>ENFERMEDAD GENERAL</v>
          </cell>
          <cell r="N3710">
            <v>46270706</v>
          </cell>
          <cell r="O3710" t="str">
            <v>SALUD TOTAL E.P.S.</v>
          </cell>
        </row>
        <row r="3711">
          <cell r="C3711">
            <v>1143346787</v>
          </cell>
          <cell r="D3711" t="str">
            <v>DUEÑAS ARNEDO JORGE ENRIQUE</v>
          </cell>
          <cell r="E3711" t="str">
            <v>OPERADOR DE PADRÓN</v>
          </cell>
          <cell r="G3711" t="str">
            <v>X</v>
          </cell>
          <cell r="M3711" t="str">
            <v>ENFERMEDAD GENERAL</v>
          </cell>
          <cell r="N3711">
            <v>7592310</v>
          </cell>
          <cell r="O3711" t="str">
            <v>SALUD TOTAL E.P.S.</v>
          </cell>
        </row>
        <row r="3712">
          <cell r="C3712">
            <v>1143346787</v>
          </cell>
          <cell r="D3712" t="str">
            <v>DUEÑAS ARNEDO JORGE ENRIQUE</v>
          </cell>
          <cell r="E3712" t="str">
            <v>OPERADOR DE PADRÓN</v>
          </cell>
          <cell r="G3712" t="str">
            <v>X</v>
          </cell>
          <cell r="M3712" t="str">
            <v>ENFERMEDAD GENERAL</v>
          </cell>
          <cell r="N3712">
            <v>29227</v>
          </cell>
          <cell r="O3712" t="str">
            <v>SALUD TOTAL E.P.S.</v>
          </cell>
        </row>
        <row r="3713">
          <cell r="C3713">
            <v>1143346787</v>
          </cell>
          <cell r="D3713" t="str">
            <v>DUEÑAS ARNEDO JORGE ENRIQUE</v>
          </cell>
          <cell r="E3713" t="str">
            <v>OPERADOR DE PADRÓN</v>
          </cell>
          <cell r="G3713" t="str">
            <v>X</v>
          </cell>
          <cell r="M3713" t="str">
            <v>ENFERMEDAD GENERAL</v>
          </cell>
          <cell r="N3713">
            <v>3557786</v>
          </cell>
          <cell r="O3713" t="str">
            <v>SALUD TOTAL E.P.S.</v>
          </cell>
        </row>
        <row r="3714">
          <cell r="C3714">
            <v>1143346787</v>
          </cell>
          <cell r="D3714" t="str">
            <v>DUEÑAS ARNEDO JORGE ENRIQUE</v>
          </cell>
          <cell r="E3714" t="str">
            <v>OPERADOR DE PADRÓN</v>
          </cell>
          <cell r="G3714" t="str">
            <v>X</v>
          </cell>
          <cell r="M3714" t="str">
            <v>ENFERMEDAD GENERAL</v>
          </cell>
          <cell r="N3714">
            <v>6735186</v>
          </cell>
          <cell r="O3714" t="str">
            <v>SALUD TOTAL E.P.S.</v>
          </cell>
        </row>
        <row r="3715">
          <cell r="C3715">
            <v>1143346787</v>
          </cell>
          <cell r="D3715" t="str">
            <v>DUEÑAS ARNEDO JORGE ENRIQUE</v>
          </cell>
          <cell r="E3715" t="str">
            <v>OPERADOR DE PADRÓN</v>
          </cell>
          <cell r="G3715" t="str">
            <v>X</v>
          </cell>
          <cell r="M3715" t="str">
            <v>ENFERMEDAD GENERAL</v>
          </cell>
          <cell r="N3715">
            <v>6760107</v>
          </cell>
          <cell r="O3715" t="str">
            <v>SALUD TOTAL E.P.S.</v>
          </cell>
        </row>
        <row r="3716">
          <cell r="C3716">
            <v>1143346787</v>
          </cell>
          <cell r="D3716" t="str">
            <v>DUEÑAS ARNEDO JORGE ENRIQUE</v>
          </cell>
          <cell r="E3716" t="str">
            <v>OPERADOR DE PADRÓN</v>
          </cell>
          <cell r="G3716" t="str">
            <v>X</v>
          </cell>
          <cell r="M3716" t="str">
            <v>ENFERMEDAD GENERAL</v>
          </cell>
          <cell r="N3716">
            <v>6760767</v>
          </cell>
          <cell r="O3716" t="str">
            <v>SALUD TOTAL E.P.S.</v>
          </cell>
        </row>
        <row r="3717">
          <cell r="C3717">
            <v>1143346787</v>
          </cell>
          <cell r="D3717" t="str">
            <v>DUEÑAS ARNEDO JORGE ENRIQUE</v>
          </cell>
          <cell r="E3717" t="str">
            <v>OPERADOR DE PADRÓN</v>
          </cell>
          <cell r="G3717" t="str">
            <v>X</v>
          </cell>
          <cell r="M3717" t="str">
            <v>ENFERMEDAD GENERAL</v>
          </cell>
          <cell r="N3717" t="str">
            <v>NT</v>
          </cell>
          <cell r="O3717" t="str">
            <v>SALUD TOTAL E.P.S.</v>
          </cell>
        </row>
        <row r="3718">
          <cell r="C3718">
            <v>1143346787</v>
          </cell>
          <cell r="D3718" t="str">
            <v>DUEÑAS ARNEDO JORGE ENRIQUE</v>
          </cell>
          <cell r="E3718" t="str">
            <v>OPERADOR DE PADRÓN</v>
          </cell>
          <cell r="G3718" t="str">
            <v>X</v>
          </cell>
          <cell r="M3718" t="str">
            <v>ENFERMEDAD GENERAL</v>
          </cell>
          <cell r="N3718">
            <v>13814457</v>
          </cell>
          <cell r="O3718" t="str">
            <v>SALUD TOTAL E.P.S.</v>
          </cell>
        </row>
        <row r="3719">
          <cell r="C3719">
            <v>1143346787</v>
          </cell>
          <cell r="D3719" t="str">
            <v>DUEÑAS ARNEDO JORGE ENRIQUE</v>
          </cell>
          <cell r="E3719" t="str">
            <v>OPERADOR DE PADRÓN</v>
          </cell>
          <cell r="G3719" t="str">
            <v>X</v>
          </cell>
          <cell r="M3719" t="str">
            <v>ENFERMEDAD GENERAL</v>
          </cell>
          <cell r="N3719">
            <v>13778826</v>
          </cell>
          <cell r="O3719" t="str">
            <v>SALUD TOTAL E.P.S.</v>
          </cell>
        </row>
        <row r="3720">
          <cell r="C3720">
            <v>1143346787</v>
          </cell>
          <cell r="D3720" t="str">
            <v>DUEÑAS ARNEDO JORGE ENRIQUE</v>
          </cell>
          <cell r="E3720" t="str">
            <v>OPERADOR DE PADRÓN</v>
          </cell>
          <cell r="G3720" t="str">
            <v>X</v>
          </cell>
          <cell r="M3720" t="str">
            <v>ENFERMEDAD GENERAL</v>
          </cell>
          <cell r="N3720">
            <v>116234346</v>
          </cell>
          <cell r="O3720" t="str">
            <v>SALUD TOTAL E.P.S.</v>
          </cell>
        </row>
        <row r="3721">
          <cell r="C3721">
            <v>73185718</v>
          </cell>
          <cell r="D3721" t="str">
            <v>DIAZ VASQUEZ LUIS GABRIEL</v>
          </cell>
          <cell r="E3721" t="str">
            <v>OPERADOR DE PADRÓN</v>
          </cell>
          <cell r="G3721" t="str">
            <v>X</v>
          </cell>
          <cell r="M3721" t="str">
            <v>ENFERMEDAD GENERAL</v>
          </cell>
          <cell r="N3721">
            <v>70553862</v>
          </cell>
          <cell r="O3721" t="str">
            <v>SALUD TOTAL E.P.S.</v>
          </cell>
        </row>
        <row r="3722">
          <cell r="C3722">
            <v>73185718</v>
          </cell>
          <cell r="D3722" t="str">
            <v>DIAZ VASQUEZ LUIS GABRIEL</v>
          </cell>
          <cell r="E3722" t="str">
            <v>OPERADOR DE PADRÓN</v>
          </cell>
          <cell r="G3722" t="str">
            <v>X</v>
          </cell>
          <cell r="M3722" t="str">
            <v>ENFERMEDAD GENERAL</v>
          </cell>
          <cell r="N3722">
            <v>12995894</v>
          </cell>
          <cell r="O3722" t="str">
            <v>SALUD TOTAL E.P.S.</v>
          </cell>
        </row>
        <row r="3723">
          <cell r="C3723">
            <v>73185718</v>
          </cell>
          <cell r="D3723" t="str">
            <v>DIAZ VASQUEZ LUIS GABRIEL</v>
          </cell>
          <cell r="E3723" t="str">
            <v>OPERADOR DE PADRÓN</v>
          </cell>
          <cell r="G3723" t="str">
            <v>X</v>
          </cell>
          <cell r="M3723" t="str">
            <v>ENFERMEDAD GENERAL</v>
          </cell>
          <cell r="N3723" t="str">
            <v>EPS002</v>
          </cell>
          <cell r="O3723" t="str">
            <v>SALUD TOTAL E.P.S.</v>
          </cell>
        </row>
        <row r="3724">
          <cell r="C3724">
            <v>73185718</v>
          </cell>
          <cell r="D3724" t="str">
            <v>DIAZ VASQUEZ LUIS GABRIEL</v>
          </cell>
          <cell r="E3724" t="str">
            <v>OPERADOR DE PADRÓN</v>
          </cell>
          <cell r="G3724" t="str">
            <v>X</v>
          </cell>
          <cell r="M3724" t="str">
            <v>ENFERMEDAD GENERAL</v>
          </cell>
          <cell r="N3724" t="str">
            <v>EPS002</v>
          </cell>
          <cell r="O3724" t="str">
            <v>SALUD TOTAL E.P.S.</v>
          </cell>
        </row>
        <row r="3725">
          <cell r="C3725">
            <v>73132647</v>
          </cell>
          <cell r="D3725" t="str">
            <v>DIAZ SALCEDO GERARDO ESTEBAN</v>
          </cell>
          <cell r="E3725" t="str">
            <v>OPERADOR DE BUSETÓN</v>
          </cell>
          <cell r="G3725" t="str">
            <v>X</v>
          </cell>
          <cell r="M3725" t="str">
            <v>ENFERMEDAD GENERAL</v>
          </cell>
          <cell r="N3725">
            <v>178793240</v>
          </cell>
          <cell r="O3725" t="str">
            <v>SALUD TOTAL E.P.S.</v>
          </cell>
        </row>
        <row r="3726">
          <cell r="C3726">
            <v>73132647</v>
          </cell>
          <cell r="D3726" t="str">
            <v>DIAZ SALCEDO GERARDO ESTEBAN</v>
          </cell>
          <cell r="E3726" t="str">
            <v>OPERADOR DE BUSETÓN</v>
          </cell>
          <cell r="G3726" t="str">
            <v>X</v>
          </cell>
          <cell r="M3726" t="str">
            <v>ENFERMEDAD GENERAL</v>
          </cell>
          <cell r="N3726">
            <v>4702740</v>
          </cell>
          <cell r="O3726" t="str">
            <v>SALUD TOTAL E.P.S.</v>
          </cell>
        </row>
        <row r="3727">
          <cell r="C3727">
            <v>73132647</v>
          </cell>
          <cell r="D3727" t="str">
            <v>DIAZ SALCEDO GERARDO ESTEBAN</v>
          </cell>
          <cell r="E3727" t="str">
            <v>OPERADOR DE BUSETÓN</v>
          </cell>
          <cell r="G3727" t="str">
            <v>X</v>
          </cell>
          <cell r="M3727" t="str">
            <v>ENFERMEDAD GENERAL</v>
          </cell>
          <cell r="N3727">
            <v>1695140</v>
          </cell>
          <cell r="O3727" t="str">
            <v>SALUD TOTAL E.P.S.</v>
          </cell>
        </row>
        <row r="3728">
          <cell r="C3728">
            <v>73132647</v>
          </cell>
          <cell r="D3728" t="str">
            <v>DIAZ SALCEDO GERARDO ESTEBAN</v>
          </cell>
          <cell r="E3728" t="str">
            <v>OPERADOR DE BUSETÓN</v>
          </cell>
          <cell r="G3728" t="str">
            <v>X</v>
          </cell>
          <cell r="M3728" t="str">
            <v>ENFERMEDAD GENERAL</v>
          </cell>
          <cell r="N3728" t="str">
            <v>NT</v>
          </cell>
          <cell r="O3728" t="str">
            <v>SALUD TOTAL E.P.S.</v>
          </cell>
        </row>
        <row r="3729">
          <cell r="C3729">
            <v>73132647</v>
          </cell>
          <cell r="D3729" t="str">
            <v>DIAZ SALCEDO GERARDO ESTEBAN</v>
          </cell>
          <cell r="E3729" t="str">
            <v>OPERADOR DE BUSETÓN</v>
          </cell>
          <cell r="G3729" t="str">
            <v>X</v>
          </cell>
          <cell r="M3729" t="str">
            <v>ENFERMEDAD GENERAL</v>
          </cell>
          <cell r="N3729">
            <v>116251</v>
          </cell>
          <cell r="O3729" t="str">
            <v>SALUD TOTAL E.P.S.</v>
          </cell>
        </row>
        <row r="3730">
          <cell r="C3730">
            <v>73132647</v>
          </cell>
          <cell r="D3730" t="str">
            <v>DIAZ SALCEDO GERARDO ESTEBAN</v>
          </cell>
          <cell r="E3730" t="str">
            <v>OPERADOR DE BUSETÓN</v>
          </cell>
          <cell r="G3730" t="str">
            <v>X</v>
          </cell>
          <cell r="M3730" t="str">
            <v>ENFERMEDAD GENERAL</v>
          </cell>
          <cell r="N3730">
            <v>799</v>
          </cell>
          <cell r="O3730" t="str">
            <v>SALUD TOTAL E.P.S.</v>
          </cell>
        </row>
        <row r="3731">
          <cell r="C3731">
            <v>73151174</v>
          </cell>
          <cell r="D3731" t="str">
            <v>DIAZ ROMERO RAFAEL</v>
          </cell>
          <cell r="E3731" t="str">
            <v>OPERADOR DE BUSETÓN</v>
          </cell>
          <cell r="G3731" t="str">
            <v>X</v>
          </cell>
          <cell r="M3731" t="str">
            <v>ENFERMEDAD GENERAL</v>
          </cell>
          <cell r="N3731">
            <v>103844911</v>
          </cell>
          <cell r="O3731" t="str">
            <v>SALUD TOTAL E.P.S.</v>
          </cell>
        </row>
        <row r="3732">
          <cell r="C3732">
            <v>73151174</v>
          </cell>
          <cell r="D3732" t="str">
            <v>DIAZ ROMERO RAFAEL</v>
          </cell>
          <cell r="E3732" t="str">
            <v>OPERADOR DE BUSETÓN</v>
          </cell>
          <cell r="G3732" t="str">
            <v>X</v>
          </cell>
          <cell r="M3732" t="str">
            <v>ENFERMEDAD GENERAL</v>
          </cell>
          <cell r="N3732">
            <v>95705332</v>
          </cell>
          <cell r="O3732" t="str">
            <v>SALUD TOTAL E.P.S.</v>
          </cell>
        </row>
        <row r="3733">
          <cell r="C3733">
            <v>73151174</v>
          </cell>
          <cell r="D3733" t="str">
            <v>DIAZ ROMERO RAFAEL</v>
          </cell>
          <cell r="E3733" t="str">
            <v>OPERADOR DE BUSETÓN</v>
          </cell>
          <cell r="G3733" t="str">
            <v>X</v>
          </cell>
          <cell r="M3733" t="str">
            <v>ENFERMEDAD GENERAL</v>
          </cell>
          <cell r="N3733">
            <v>95705114</v>
          </cell>
          <cell r="O3733" t="str">
            <v>SALUD TOTAL E.P.S.</v>
          </cell>
        </row>
        <row r="3734">
          <cell r="C3734">
            <v>73186445</v>
          </cell>
          <cell r="D3734" t="str">
            <v>DIAZ PEÑA JHON JAIRO</v>
          </cell>
          <cell r="E3734" t="str">
            <v>OPERADOR DE PADRÓN</v>
          </cell>
          <cell r="G3734" t="str">
            <v>X</v>
          </cell>
          <cell r="M3734" t="str">
            <v>ENFERMEDAD GENERAL</v>
          </cell>
          <cell r="N3734">
            <v>181523278</v>
          </cell>
          <cell r="O3734" t="str">
            <v>SALUD TOTAL E.P.S.</v>
          </cell>
        </row>
        <row r="3735">
          <cell r="C3735">
            <v>73186445</v>
          </cell>
          <cell r="D3735" t="str">
            <v>DIAZ PEÑA JHON JAIRO</v>
          </cell>
          <cell r="E3735" t="str">
            <v>OPERADOR DE PADRÓN</v>
          </cell>
          <cell r="G3735" t="str">
            <v>X</v>
          </cell>
          <cell r="M3735" t="str">
            <v>ENFERMEDAD GENERAL</v>
          </cell>
          <cell r="N3735">
            <v>4892561</v>
          </cell>
          <cell r="O3735" t="str">
            <v>SALUD TOTAL E.P.S.</v>
          </cell>
        </row>
        <row r="3736">
          <cell r="C3736">
            <v>73186445</v>
          </cell>
          <cell r="D3736" t="str">
            <v>DIAZ PEÑA JHON JAIRO</v>
          </cell>
          <cell r="E3736" t="str">
            <v>OPERADOR DE PADRÓN</v>
          </cell>
          <cell r="G3736" t="str">
            <v>X</v>
          </cell>
          <cell r="M3736" t="str">
            <v>ENFERMEDAD GENERAL</v>
          </cell>
          <cell r="N3736" t="str">
            <v>NA</v>
          </cell>
          <cell r="O3736" t="str">
            <v>SALUD TOTAL E.P.S.</v>
          </cell>
        </row>
        <row r="3737">
          <cell r="C3737">
            <v>73186445</v>
          </cell>
          <cell r="D3737" t="str">
            <v>DIAZ PEÑA JHON JAIRO</v>
          </cell>
          <cell r="E3737" t="str">
            <v>OPERADOR DE PADRÓN</v>
          </cell>
          <cell r="G3737" t="str">
            <v>X</v>
          </cell>
          <cell r="M3737" t="str">
            <v>ENFERMEDAD GENERAL</v>
          </cell>
          <cell r="N3737">
            <v>180696864</v>
          </cell>
          <cell r="O3737" t="str">
            <v>SALUD TOTAL E.P.S.</v>
          </cell>
        </row>
        <row r="3738">
          <cell r="C3738">
            <v>73186445</v>
          </cell>
          <cell r="D3738" t="str">
            <v>DIAZ PEÑA JHON JAIRO</v>
          </cell>
          <cell r="E3738" t="str">
            <v>OPERADOR DE PADRÓN</v>
          </cell>
          <cell r="G3738" t="str">
            <v>X</v>
          </cell>
          <cell r="M3738" t="str">
            <v>ENFERMEDAD GENERAL</v>
          </cell>
          <cell r="N3738">
            <v>7476912</v>
          </cell>
          <cell r="O3738" t="str">
            <v>SALUD TOTAL E.P.S.</v>
          </cell>
        </row>
        <row r="3739">
          <cell r="C3739">
            <v>73186445</v>
          </cell>
          <cell r="D3739" t="str">
            <v>DIAZ PEÑA JHON JAIRO</v>
          </cell>
          <cell r="E3739" t="str">
            <v>OPERADOR DE PADRÓN</v>
          </cell>
          <cell r="L3739" t="str">
            <v>X</v>
          </cell>
          <cell r="M3739" t="str">
            <v>AISLAMIENTO PREVENTIVO</v>
          </cell>
          <cell r="N3739" t="str">
            <v>NT</v>
          </cell>
          <cell r="O3739" t="str">
            <v>SALUD TOTAL E.P.S.</v>
          </cell>
        </row>
        <row r="3740">
          <cell r="C3740">
            <v>73186445</v>
          </cell>
          <cell r="D3740" t="str">
            <v>DIAZ PEÑA JHON JAIRO</v>
          </cell>
          <cell r="E3740" t="str">
            <v>OPERADOR DE PADRÓN</v>
          </cell>
          <cell r="G3740" t="str">
            <v>X</v>
          </cell>
          <cell r="M3740" t="str">
            <v>ENFERMEDAD GENERAL</v>
          </cell>
          <cell r="N3740">
            <v>11398902</v>
          </cell>
          <cell r="O3740" t="str">
            <v>SALUD TOTAL E.P.S.</v>
          </cell>
        </row>
        <row r="3741">
          <cell r="C3741">
            <v>73186445</v>
          </cell>
          <cell r="D3741" t="str">
            <v>DIAZ PEÑA JHON JAIRO</v>
          </cell>
          <cell r="E3741" t="str">
            <v>OPERADOR DE PADRÓN</v>
          </cell>
          <cell r="G3741" t="str">
            <v>X</v>
          </cell>
          <cell r="M3741" t="str">
            <v>ENFERMEDAD GENERAL</v>
          </cell>
          <cell r="N3741">
            <v>89278356</v>
          </cell>
          <cell r="O3741" t="str">
            <v>SALUD TOTAL E.P.S.</v>
          </cell>
        </row>
        <row r="3742">
          <cell r="C3742">
            <v>73186445</v>
          </cell>
          <cell r="D3742" t="str">
            <v>DIAZ PEÑA JHON JAIRO</v>
          </cell>
          <cell r="E3742" t="str">
            <v>OPERADOR DE PADRÓN</v>
          </cell>
          <cell r="G3742" t="str">
            <v>X</v>
          </cell>
          <cell r="M3742" t="str">
            <v>ENFERMEDAD GENERAL</v>
          </cell>
          <cell r="N3742">
            <v>182235561</v>
          </cell>
          <cell r="O3742" t="str">
            <v>SALUD TOTAL E.P.S.</v>
          </cell>
        </row>
        <row r="3743">
          <cell r="C3743">
            <v>73186445</v>
          </cell>
          <cell r="D3743" t="str">
            <v>DIAZ PEÑA JHON JAIRO</v>
          </cell>
          <cell r="E3743" t="str">
            <v>OPERADOR DE PADRÓN</v>
          </cell>
          <cell r="G3743" t="str">
            <v>X</v>
          </cell>
          <cell r="M3743" t="str">
            <v>ENFERMEDAD GENERAL</v>
          </cell>
          <cell r="N3743" t="str">
            <v>NT</v>
          </cell>
          <cell r="O3743" t="str">
            <v>SALUD TOTAL E.P.S.</v>
          </cell>
        </row>
        <row r="3744">
          <cell r="C3744">
            <v>73186445</v>
          </cell>
          <cell r="D3744" t="str">
            <v>DIAZ PEÑA JHON JAIRO</v>
          </cell>
          <cell r="E3744" t="str">
            <v>OPERADOR DE PADRÓN</v>
          </cell>
          <cell r="G3744" t="str">
            <v>X</v>
          </cell>
          <cell r="M3744" t="str">
            <v>ENFERMEDAD GENERAL</v>
          </cell>
          <cell r="N3744">
            <v>4974869</v>
          </cell>
          <cell r="O3744" t="str">
            <v>SALUD TOTAL E.P.S.</v>
          </cell>
        </row>
        <row r="3745">
          <cell r="C3745">
            <v>73186445</v>
          </cell>
          <cell r="D3745" t="str">
            <v>DIAZ PEÑA JHON JAIRO</v>
          </cell>
          <cell r="E3745" t="str">
            <v>OPERADOR DE PADRÓN</v>
          </cell>
          <cell r="G3745" t="str">
            <v>X</v>
          </cell>
          <cell r="M3745" t="str">
            <v>ENFERMEDAD GENERAL</v>
          </cell>
          <cell r="N3745" t="str">
            <v>EPS002</v>
          </cell>
          <cell r="O3745" t="str">
            <v>SALUD TOTAL E.P.S.</v>
          </cell>
        </row>
        <row r="3746">
          <cell r="C3746">
            <v>73186445</v>
          </cell>
          <cell r="D3746" t="str">
            <v>DIAZ PEÑA JHON JAIRO</v>
          </cell>
          <cell r="E3746" t="str">
            <v>OPERADOR DE PADRÓN</v>
          </cell>
          <cell r="G3746" t="str">
            <v>X</v>
          </cell>
          <cell r="M3746" t="str">
            <v>ENFERMEDAD GENERAL</v>
          </cell>
          <cell r="N3746" t="str">
            <v>EPS002</v>
          </cell>
          <cell r="O3746" t="str">
            <v>SALUD TOTAL E.P.S.</v>
          </cell>
        </row>
        <row r="3747">
          <cell r="C3747">
            <v>73186445</v>
          </cell>
          <cell r="D3747" t="str">
            <v>DIAZ PEÑA JHON JAIRO</v>
          </cell>
          <cell r="E3747" t="str">
            <v>OPERADOR DE PADRÓN</v>
          </cell>
          <cell r="G3747" t="str">
            <v>X</v>
          </cell>
          <cell r="M3747" t="str">
            <v>ENFERMEDAD GENERAL</v>
          </cell>
          <cell r="N3747" t="str">
            <v>EPS002</v>
          </cell>
          <cell r="O3747" t="str">
            <v>SALUD TOTAL E.P.S.</v>
          </cell>
        </row>
        <row r="3748">
          <cell r="C3748">
            <v>11077259</v>
          </cell>
          <cell r="D3748" t="str">
            <v>DIAZ PATERNINA LUIS FERNANDO</v>
          </cell>
          <cell r="E3748" t="str">
            <v>OPERADOR DE PADRÓN</v>
          </cell>
          <cell r="G3748" t="str">
            <v>X</v>
          </cell>
          <cell r="M3748" t="str">
            <v>ENFERMEDAD GENERAL</v>
          </cell>
          <cell r="N3748">
            <v>5923619</v>
          </cell>
          <cell r="O3748" t="str">
            <v>NUEVA E.P.S</v>
          </cell>
        </row>
        <row r="3749">
          <cell r="C3749">
            <v>11077259</v>
          </cell>
          <cell r="D3749" t="str">
            <v>DIAZ PATERNINA LUIS FERNANDO</v>
          </cell>
          <cell r="E3749" t="str">
            <v>OPERADOR DE PADRÓN</v>
          </cell>
          <cell r="G3749" t="str">
            <v>X</v>
          </cell>
          <cell r="M3749" t="str">
            <v>ENFERMEDAD GENERAL</v>
          </cell>
          <cell r="N3749">
            <v>5931991</v>
          </cell>
          <cell r="O3749" t="str">
            <v>NUEVA E.P.S</v>
          </cell>
        </row>
        <row r="3750">
          <cell r="C3750">
            <v>11077259</v>
          </cell>
          <cell r="D3750" t="str">
            <v>DIAZ PATERNINA LUIS FERNANDO</v>
          </cell>
          <cell r="E3750" t="str">
            <v>OPERADOR DE PADRÓN</v>
          </cell>
          <cell r="L3750" t="str">
            <v>X</v>
          </cell>
          <cell r="M3750" t="str">
            <v>AISLAMIENTO PREVENTIVO</v>
          </cell>
          <cell r="N3750" t="str">
            <v>NT</v>
          </cell>
          <cell r="O3750" t="str">
            <v>NUEVA E.P.S</v>
          </cell>
        </row>
        <row r="3751">
          <cell r="C3751">
            <v>11077259</v>
          </cell>
          <cell r="D3751" t="str">
            <v>DIAZ PATERNINA LUIS FERNANDO</v>
          </cell>
          <cell r="E3751" t="str">
            <v>OPERADOR DE PADRÓN</v>
          </cell>
          <cell r="G3751" t="str">
            <v>X</v>
          </cell>
          <cell r="M3751" t="str">
            <v>ENFERMEDAD GENERAL</v>
          </cell>
          <cell r="N3751">
            <v>7454975</v>
          </cell>
          <cell r="O3751" t="str">
            <v>NUEVA E.P.S</v>
          </cell>
        </row>
        <row r="3752">
          <cell r="C3752">
            <v>11077259</v>
          </cell>
          <cell r="D3752" t="str">
            <v>DIAZ PATERNINA LUIS FERNANDO</v>
          </cell>
          <cell r="E3752" t="str">
            <v>OPERADOR DE PADRÓN</v>
          </cell>
          <cell r="G3752" t="str">
            <v>X</v>
          </cell>
          <cell r="M3752" t="str">
            <v>ENFERMEDAD GENERAL</v>
          </cell>
          <cell r="N3752">
            <v>7522387</v>
          </cell>
          <cell r="O3752" t="str">
            <v>NUEVA E.P.S</v>
          </cell>
        </row>
        <row r="3753">
          <cell r="C3753">
            <v>11077259</v>
          </cell>
          <cell r="D3753" t="str">
            <v>DIAZ PATERNINA LUIS FERNANDO</v>
          </cell>
          <cell r="E3753" t="str">
            <v>OPERADOR DE PADRÓN</v>
          </cell>
          <cell r="G3753" t="str">
            <v>X</v>
          </cell>
          <cell r="M3753" t="str">
            <v>ENFERMEDAD GENERAL</v>
          </cell>
          <cell r="N3753" t="str">
            <v>NT</v>
          </cell>
          <cell r="O3753" t="str">
            <v>NUEVA E.P.S</v>
          </cell>
        </row>
        <row r="3754">
          <cell r="C3754">
            <v>11077259</v>
          </cell>
          <cell r="D3754" t="str">
            <v>DIAZ PATERNINA LUIS FERNANDO</v>
          </cell>
          <cell r="E3754" t="str">
            <v>OPERADOR DE PADRÓN</v>
          </cell>
          <cell r="G3754" t="str">
            <v>X</v>
          </cell>
          <cell r="M3754" t="str">
            <v>ENFERMEDAD GENERAL</v>
          </cell>
          <cell r="N3754" t="str">
            <v>NT</v>
          </cell>
          <cell r="O3754" t="str">
            <v>NUEVA E.P.S</v>
          </cell>
        </row>
        <row r="3755">
          <cell r="C3755">
            <v>11077259</v>
          </cell>
          <cell r="D3755" t="str">
            <v>DIAZ PATERNINA LUIS FERNANDO</v>
          </cell>
          <cell r="E3755" t="str">
            <v>OPERADOR DE PADRÓN</v>
          </cell>
          <cell r="G3755" t="str">
            <v>X</v>
          </cell>
          <cell r="M3755" t="str">
            <v>ENFERMEDAD GENERAL</v>
          </cell>
          <cell r="N3755">
            <v>7000818867</v>
          </cell>
          <cell r="O3755" t="str">
            <v>NUEVA E.P.S</v>
          </cell>
        </row>
        <row r="3756">
          <cell r="C3756">
            <v>11077259</v>
          </cell>
          <cell r="D3756" t="str">
            <v>DIAZ PATERNINA LUIS FERNANDO</v>
          </cell>
          <cell r="E3756" t="str">
            <v>OPERADOR DE PADRÓN</v>
          </cell>
          <cell r="G3756" t="str">
            <v>X</v>
          </cell>
          <cell r="M3756" t="str">
            <v>ENFERMEDAD GENERAL</v>
          </cell>
          <cell r="N3756">
            <v>7000818867</v>
          </cell>
          <cell r="O3756" t="str">
            <v>NUEVA E.P.S</v>
          </cell>
        </row>
        <row r="3757">
          <cell r="C3757">
            <v>11077259</v>
          </cell>
          <cell r="D3757" t="str">
            <v>DIAZ PATERNINA LUIS FERNANDO</v>
          </cell>
          <cell r="E3757" t="str">
            <v>OPERADOR DE PADRÓN</v>
          </cell>
          <cell r="G3757" t="str">
            <v>X</v>
          </cell>
          <cell r="M3757" t="str">
            <v>ENFERMEDAD GENERAL</v>
          </cell>
          <cell r="N3757">
            <v>7000872649</v>
          </cell>
          <cell r="O3757" t="str">
            <v>NUEVA E.P.S</v>
          </cell>
        </row>
        <row r="3758">
          <cell r="C3758">
            <v>11077259</v>
          </cell>
          <cell r="D3758" t="str">
            <v>DIAZ PATERNINA LUIS FERNANDO</v>
          </cell>
          <cell r="E3758" t="str">
            <v>OPERADOR DE PADRÓN</v>
          </cell>
          <cell r="G3758" t="str">
            <v>X</v>
          </cell>
          <cell r="M3758" t="str">
            <v>ENFERMEDAD GENERAL</v>
          </cell>
          <cell r="N3758">
            <v>7001159340</v>
          </cell>
          <cell r="O3758" t="str">
            <v>NUEVA E.P.S</v>
          </cell>
        </row>
        <row r="3759">
          <cell r="C3759">
            <v>11077259</v>
          </cell>
          <cell r="D3759" t="str">
            <v>DIAZ PATERNINA LUIS FERNANDO</v>
          </cell>
          <cell r="E3759" t="str">
            <v>OPERADOR DE PADRÓN</v>
          </cell>
          <cell r="G3759" t="str">
            <v>x</v>
          </cell>
          <cell r="M3759" t="str">
            <v>ENFERMEDAD GENERAL</v>
          </cell>
          <cell r="N3759">
            <v>7001470156</v>
          </cell>
          <cell r="O3759" t="str">
            <v>NUEVA E.P.S</v>
          </cell>
        </row>
        <row r="3760">
          <cell r="C3760">
            <v>11077259</v>
          </cell>
          <cell r="D3760" t="str">
            <v>DIAZ PATERNINA LUIS FERNANDO</v>
          </cell>
          <cell r="E3760" t="str">
            <v>OPERADOR DE PADRÓN</v>
          </cell>
          <cell r="G3760" t="str">
            <v>X</v>
          </cell>
          <cell r="M3760" t="str">
            <v>ENFERMEDAD GENERAL</v>
          </cell>
          <cell r="N3760">
            <v>7001473674</v>
          </cell>
          <cell r="O3760" t="str">
            <v>NUEVA E.P.S</v>
          </cell>
        </row>
        <row r="3761">
          <cell r="C3761">
            <v>11077259</v>
          </cell>
          <cell r="D3761" t="str">
            <v>DIAZ PATERNINA LUIS FERNANDO</v>
          </cell>
          <cell r="E3761" t="str">
            <v>OPERADOR DE PADRÓN</v>
          </cell>
          <cell r="G3761" t="str">
            <v>X</v>
          </cell>
          <cell r="M3761" t="str">
            <v>ENFERMEDAD GENERAL</v>
          </cell>
          <cell r="N3761">
            <v>7001710410</v>
          </cell>
          <cell r="O3761" t="str">
            <v>NUEVA E.P.S</v>
          </cell>
        </row>
        <row r="3762">
          <cell r="C3762">
            <v>11077259</v>
          </cell>
          <cell r="D3762" t="str">
            <v>DIAZ PATERNINA LUIS FERNANDO</v>
          </cell>
          <cell r="E3762" t="str">
            <v>OPERADOR DE PADRÓN</v>
          </cell>
          <cell r="G3762" t="str">
            <v>X</v>
          </cell>
          <cell r="M3762" t="str">
            <v>ENFERMEDAD GENERAL</v>
          </cell>
          <cell r="N3762" t="str">
            <v>RM 4654/02</v>
          </cell>
          <cell r="O3762" t="str">
            <v>NUEVA E.P.S</v>
          </cell>
        </row>
        <row r="3763">
          <cell r="C3763">
            <v>11077259</v>
          </cell>
          <cell r="D3763" t="str">
            <v>DIAZ PATERNINA LUIS FERNANDO</v>
          </cell>
          <cell r="E3763" t="str">
            <v>OPERADOR DE PADRÓN</v>
          </cell>
          <cell r="G3763" t="str">
            <v>X</v>
          </cell>
          <cell r="M3763" t="str">
            <v>ENFERMEDAD GENERAL</v>
          </cell>
          <cell r="N3763">
            <v>7001997110</v>
          </cell>
          <cell r="O3763" t="str">
            <v>NUEVA E.P.S</v>
          </cell>
        </row>
        <row r="3764">
          <cell r="C3764">
            <v>9103331</v>
          </cell>
          <cell r="D3764" t="str">
            <v>DIAZ MORELOS NEFTALY DE LOS REYES</v>
          </cell>
          <cell r="E3764" t="str">
            <v>OPERADOR DE PADRÓN</v>
          </cell>
          <cell r="G3764" t="str">
            <v>X</v>
          </cell>
          <cell r="M3764" t="str">
            <v>ENFERMEDAD GENERAL</v>
          </cell>
          <cell r="N3764">
            <v>180609920</v>
          </cell>
          <cell r="O3764" t="str">
            <v>SALUD TOTAL E.P.S.</v>
          </cell>
        </row>
        <row r="3765">
          <cell r="C3765">
            <v>9103331</v>
          </cell>
          <cell r="D3765" t="str">
            <v>DIAZ MORELOS NEFTALY DE LOS REYES</v>
          </cell>
          <cell r="E3765" t="str">
            <v>OPERADOR DE PADRÓN</v>
          </cell>
          <cell r="G3765" t="str">
            <v>X</v>
          </cell>
          <cell r="M3765" t="str">
            <v>ENFERMEDAD GENERAL</v>
          </cell>
          <cell r="N3765">
            <v>182671328</v>
          </cell>
          <cell r="O3765" t="str">
            <v>SALUD TOTAL E.P.S.</v>
          </cell>
        </row>
        <row r="3766">
          <cell r="C3766">
            <v>9103331</v>
          </cell>
          <cell r="D3766" t="str">
            <v>DIAZ MORELOS NEFTALY DE LOS REYES</v>
          </cell>
          <cell r="E3766" t="str">
            <v>OPERADOR DE PADRÓN</v>
          </cell>
          <cell r="G3766" t="str">
            <v>X</v>
          </cell>
          <cell r="M3766" t="str">
            <v>ENFERMEDAD GENERAL</v>
          </cell>
          <cell r="N3766">
            <v>179359499</v>
          </cell>
          <cell r="O3766" t="str">
            <v>SALUD TOTAL E.P.S.</v>
          </cell>
        </row>
        <row r="3767">
          <cell r="C3767">
            <v>9103331</v>
          </cell>
          <cell r="D3767" t="str">
            <v>DIAZ MORELOS NEFTALY DE LOS REYES</v>
          </cell>
          <cell r="E3767" t="str">
            <v>OPERADOR DE PADRÓN</v>
          </cell>
          <cell r="G3767" t="str">
            <v>X</v>
          </cell>
          <cell r="M3767" t="str">
            <v>ENFERMEDAD GENERAL</v>
          </cell>
          <cell r="N3767">
            <v>182562844</v>
          </cell>
          <cell r="O3767" t="str">
            <v>SALUD TOTAL E.P.S.</v>
          </cell>
        </row>
        <row r="3768">
          <cell r="C3768">
            <v>9103331</v>
          </cell>
          <cell r="D3768" t="str">
            <v>DIAZ MORELOS NEFTALY DE LOS REYES</v>
          </cell>
          <cell r="E3768" t="str">
            <v>OPERADOR DE PADRÓN</v>
          </cell>
          <cell r="G3768" t="str">
            <v>X</v>
          </cell>
          <cell r="M3768" t="str">
            <v>ENFERMEDAD GENERAL</v>
          </cell>
          <cell r="N3768" t="str">
            <v>NA</v>
          </cell>
          <cell r="O3768" t="str">
            <v>SALUD TOTAL E.P.S.</v>
          </cell>
        </row>
        <row r="3769">
          <cell r="C3769">
            <v>9103331</v>
          </cell>
          <cell r="D3769" t="str">
            <v>DIAZ MORELOS NEFTALY DE LOS REYES</v>
          </cell>
          <cell r="E3769" t="str">
            <v>OPERADOR DE PADRÓN</v>
          </cell>
          <cell r="G3769" t="str">
            <v>X</v>
          </cell>
          <cell r="M3769" t="str">
            <v>ENFERMEDAD GENERAL</v>
          </cell>
          <cell r="N3769">
            <v>9259411</v>
          </cell>
          <cell r="O3769" t="str">
            <v>SALUD TOTAL E.P.S.</v>
          </cell>
        </row>
        <row r="3770">
          <cell r="C3770">
            <v>9103331</v>
          </cell>
          <cell r="D3770" t="str">
            <v>DIAZ MORELOS NEFTALY DE LOS REYES</v>
          </cell>
          <cell r="E3770" t="str">
            <v>OPERADOR DE PADRÓN</v>
          </cell>
          <cell r="G3770" t="str">
            <v>X</v>
          </cell>
          <cell r="M3770" t="str">
            <v>ENFERMEDAD GENERAL</v>
          </cell>
          <cell r="N3770">
            <v>9225785</v>
          </cell>
          <cell r="O3770" t="str">
            <v>SALUD TOTAL E.P.S.</v>
          </cell>
        </row>
        <row r="3771">
          <cell r="C3771">
            <v>9103331</v>
          </cell>
          <cell r="D3771" t="str">
            <v>DIAZ MORELOS NEFTALY DE LOS REYES</v>
          </cell>
          <cell r="E3771" t="str">
            <v>OPERADOR DE PADRÓN</v>
          </cell>
          <cell r="L3771" t="str">
            <v>X</v>
          </cell>
          <cell r="M3771" t="str">
            <v>AISLAMIENTO PREVENTIVO</v>
          </cell>
          <cell r="N3771" t="str">
            <v>NT</v>
          </cell>
          <cell r="O3771" t="str">
            <v>SALUD TOTAL E.P.S.</v>
          </cell>
        </row>
        <row r="3772">
          <cell r="C3772">
            <v>9103331</v>
          </cell>
          <cell r="D3772" t="str">
            <v>DIAZ MORELOS NEFTALY DE LOS REYES</v>
          </cell>
          <cell r="E3772" t="str">
            <v>OPERADOR DE PADRÓN</v>
          </cell>
          <cell r="G3772" t="str">
            <v>X</v>
          </cell>
          <cell r="M3772" t="str">
            <v>ENFERMEDAD GENERAL</v>
          </cell>
          <cell r="N3772">
            <v>9705879</v>
          </cell>
          <cell r="O3772" t="str">
            <v>SALUD TOTAL E.P.S.</v>
          </cell>
        </row>
        <row r="3773">
          <cell r="C3773">
            <v>9103331</v>
          </cell>
          <cell r="D3773" t="str">
            <v>DIAZ MORELOS NEFTALY DE LOS REYES</v>
          </cell>
          <cell r="E3773" t="str">
            <v>OPERADOR DE PADRÓN</v>
          </cell>
          <cell r="G3773" t="str">
            <v>X</v>
          </cell>
          <cell r="M3773" t="str">
            <v>ENFERMEDAD GENERAL</v>
          </cell>
          <cell r="N3773">
            <v>2367113</v>
          </cell>
          <cell r="O3773" t="str">
            <v>SALUD TOTAL E.P.S.</v>
          </cell>
        </row>
        <row r="3774">
          <cell r="C3774">
            <v>9103331</v>
          </cell>
          <cell r="D3774" t="str">
            <v>DIAZ MORELOS NEFTALY DE LOS REYES</v>
          </cell>
          <cell r="E3774" t="str">
            <v>OPERADOR DE PADRÓN</v>
          </cell>
          <cell r="G3774" t="str">
            <v>X</v>
          </cell>
          <cell r="M3774" t="str">
            <v>ENFERMEDAD GENERAL</v>
          </cell>
          <cell r="N3774">
            <v>3107021</v>
          </cell>
          <cell r="O3774" t="str">
            <v>SALUD TOTAL E.P.S.</v>
          </cell>
        </row>
        <row r="3775">
          <cell r="C3775">
            <v>9103331</v>
          </cell>
          <cell r="D3775" t="str">
            <v>DIAZ MORELOS NEFTALY DE LOS REYES</v>
          </cell>
          <cell r="E3775" t="str">
            <v>OPERADOR DE PADRÓN</v>
          </cell>
          <cell r="G3775" t="str">
            <v>X</v>
          </cell>
          <cell r="M3775" t="str">
            <v>ENFERMEDAD GENERAL</v>
          </cell>
          <cell r="N3775">
            <v>5379371</v>
          </cell>
          <cell r="O3775" t="str">
            <v>SALUD TOTAL E.P.S.</v>
          </cell>
        </row>
        <row r="3776">
          <cell r="C3776">
            <v>9103331</v>
          </cell>
          <cell r="D3776" t="str">
            <v>DIAZ MORELOS NEFTALY DE LOS REYES</v>
          </cell>
          <cell r="E3776" t="str">
            <v>OPERADOR DE PADRÓN</v>
          </cell>
          <cell r="G3776" t="str">
            <v>X</v>
          </cell>
          <cell r="M3776" t="str">
            <v>ENFERMEDAD GENERAL</v>
          </cell>
          <cell r="N3776">
            <v>4699144</v>
          </cell>
          <cell r="O3776" t="str">
            <v>SALUD TOTAL E.P.S.</v>
          </cell>
        </row>
        <row r="3777">
          <cell r="C3777">
            <v>9103331</v>
          </cell>
          <cell r="D3777" t="str">
            <v>DIAZ MORELOS NEFTALY DE LOS REYES</v>
          </cell>
          <cell r="E3777" t="str">
            <v>OPERADOR DE PADRÓN</v>
          </cell>
          <cell r="G3777" t="str">
            <v>X</v>
          </cell>
          <cell r="M3777" t="str">
            <v>ENFERMEDAD GENERAL</v>
          </cell>
          <cell r="N3777">
            <v>46263617</v>
          </cell>
          <cell r="O3777" t="str">
            <v>SALUD TOTAL E.P.S.</v>
          </cell>
        </row>
        <row r="3778">
          <cell r="C3778">
            <v>9103331</v>
          </cell>
          <cell r="D3778" t="str">
            <v>DIAZ MORELOS NEFTALY DE LOS REYES</v>
          </cell>
          <cell r="E3778" t="str">
            <v>OPERADOR DE PADRÓN</v>
          </cell>
          <cell r="G3778" t="str">
            <v>X</v>
          </cell>
          <cell r="M3778" t="str">
            <v>ENFERMEDAD GENERAL</v>
          </cell>
          <cell r="N3778" t="str">
            <v>N/T</v>
          </cell>
          <cell r="O3778" t="str">
            <v>SALUD TOTAL E.P.S.</v>
          </cell>
        </row>
        <row r="3779">
          <cell r="C3779">
            <v>9103331</v>
          </cell>
          <cell r="D3779" t="str">
            <v>DIAZ MORELOS NEFTALY DE LOS REYES</v>
          </cell>
          <cell r="E3779" t="str">
            <v>OPERADOR DE PADRÓN</v>
          </cell>
          <cell r="G3779" t="str">
            <v>X</v>
          </cell>
          <cell r="M3779" t="str">
            <v>ENFERMEDAD GENERAL</v>
          </cell>
          <cell r="N3779">
            <v>10875941</v>
          </cell>
          <cell r="O3779" t="str">
            <v>SALUD TOTAL E.P.S.</v>
          </cell>
        </row>
        <row r="3780">
          <cell r="C3780">
            <v>9103331</v>
          </cell>
          <cell r="D3780" t="str">
            <v>DIAZ MORELOS NEFTALY DE LOS REYES</v>
          </cell>
          <cell r="E3780" t="str">
            <v>OPERADOR DE PADRÓN</v>
          </cell>
          <cell r="G3780" t="str">
            <v>X</v>
          </cell>
          <cell r="M3780" t="str">
            <v>ENFERMEDAD GENERAL</v>
          </cell>
          <cell r="N3780">
            <v>74574586</v>
          </cell>
          <cell r="O3780" t="str">
            <v>SALUD TOTAL E.P.S.</v>
          </cell>
        </row>
        <row r="3781">
          <cell r="C3781">
            <v>9103331</v>
          </cell>
          <cell r="D3781" t="str">
            <v>DIAZ MORELOS NEFTALY DE LOS REYES</v>
          </cell>
          <cell r="E3781" t="str">
            <v>OPERADOR DE PADRÓN</v>
          </cell>
          <cell r="G3781" t="str">
            <v>X</v>
          </cell>
          <cell r="M3781" t="str">
            <v>ENFERMEDAD GENERAL</v>
          </cell>
          <cell r="N3781">
            <v>6742365</v>
          </cell>
          <cell r="O3781" t="str">
            <v>SALUD TOTAL E.P.S.</v>
          </cell>
        </row>
        <row r="3782">
          <cell r="C3782">
            <v>9103331</v>
          </cell>
          <cell r="D3782" t="str">
            <v>DIAZ MORELOS NEFTALY DE LOS REYES</v>
          </cell>
          <cell r="E3782" t="str">
            <v>OPERADOR DE PADRÓN</v>
          </cell>
          <cell r="G3782" t="str">
            <v>X</v>
          </cell>
          <cell r="M3782" t="str">
            <v>ENFERMEDAD GENERAL</v>
          </cell>
          <cell r="N3782">
            <v>76300288</v>
          </cell>
          <cell r="O3782" t="str">
            <v>SALUD TOTAL E.P.S.</v>
          </cell>
        </row>
        <row r="3783">
          <cell r="C3783">
            <v>9103331</v>
          </cell>
          <cell r="D3783" t="str">
            <v>DIAZ MORELOS NEFTALY DE LOS REYES</v>
          </cell>
          <cell r="E3783" t="str">
            <v>OPERADOR DE PADRÓN</v>
          </cell>
          <cell r="G3783" t="str">
            <v>X</v>
          </cell>
          <cell r="M3783" t="str">
            <v>ENFERMEDAD GENERAL</v>
          </cell>
          <cell r="N3783">
            <v>94789438</v>
          </cell>
          <cell r="O3783" t="str">
            <v>SALUD TOTAL E.P.S.</v>
          </cell>
        </row>
        <row r="3784">
          <cell r="C3784">
            <v>9103331</v>
          </cell>
          <cell r="D3784" t="str">
            <v>DIAZ MORELOS NEFTALY DE LOS REYES</v>
          </cell>
          <cell r="E3784" t="str">
            <v>OPERADOR DE PADRÓN</v>
          </cell>
          <cell r="G3784" t="str">
            <v>X</v>
          </cell>
          <cell r="M3784" t="str">
            <v>ENFERMEDAD GENERAL</v>
          </cell>
          <cell r="N3784">
            <v>11443440</v>
          </cell>
          <cell r="O3784" t="str">
            <v>SALUD TOTAL E.P.S.</v>
          </cell>
        </row>
        <row r="3785">
          <cell r="C3785">
            <v>9103331</v>
          </cell>
          <cell r="D3785" t="str">
            <v>DIAZ MORELOS NEFTALY DE LOS REYES</v>
          </cell>
          <cell r="E3785" t="str">
            <v>OPERADOR DE PADRÓN</v>
          </cell>
          <cell r="G3785" t="str">
            <v>X</v>
          </cell>
          <cell r="M3785" t="str">
            <v>ENFERMEDAD GENERAL</v>
          </cell>
          <cell r="N3785">
            <v>9416454</v>
          </cell>
          <cell r="O3785" t="str">
            <v>SALUD TOTAL E.P.S.</v>
          </cell>
        </row>
        <row r="3786">
          <cell r="C3786">
            <v>9103331</v>
          </cell>
          <cell r="D3786" t="str">
            <v>DIAZ MORELOS NEFTALY DE LOS REYES</v>
          </cell>
          <cell r="E3786" t="str">
            <v>OPERADOR DE PADRÓN</v>
          </cell>
          <cell r="G3786" t="str">
            <v>X</v>
          </cell>
          <cell r="M3786" t="str">
            <v>ENFERMEDAD GENERAL</v>
          </cell>
          <cell r="N3786">
            <v>10141901</v>
          </cell>
          <cell r="O3786" t="str">
            <v>SALUD TOTAL E.P.S.</v>
          </cell>
        </row>
        <row r="3787">
          <cell r="C3787">
            <v>9103331</v>
          </cell>
          <cell r="D3787" t="str">
            <v>DIAZ MORELOS NEFTALY DE LOS REYES</v>
          </cell>
          <cell r="E3787" t="str">
            <v>OPERADOR DE PADRÓN</v>
          </cell>
          <cell r="G3787" t="str">
            <v>X</v>
          </cell>
          <cell r="M3787" t="str">
            <v>ENFERMEDAD GENERAL</v>
          </cell>
          <cell r="N3787">
            <v>95705651</v>
          </cell>
          <cell r="O3787" t="str">
            <v>SALUD TOTAL E.P.S.</v>
          </cell>
        </row>
        <row r="3788">
          <cell r="C3788">
            <v>9103331</v>
          </cell>
          <cell r="D3788" t="str">
            <v>DIAZ MORELOS NEFTALY DE LOS REYES</v>
          </cell>
          <cell r="E3788" t="str">
            <v>OPERADOR DE PADRÓN</v>
          </cell>
          <cell r="G3788" t="str">
            <v>X</v>
          </cell>
          <cell r="M3788" t="str">
            <v>ENFERMEDAD GENERAL</v>
          </cell>
          <cell r="N3788">
            <v>10321808</v>
          </cell>
          <cell r="O3788" t="str">
            <v>SALUD TOTAL E.P.S.</v>
          </cell>
        </row>
        <row r="3789">
          <cell r="C3789">
            <v>9103331</v>
          </cell>
          <cell r="D3789" t="str">
            <v>DIAZ MORELOS NEFTALY DE LOS REYES</v>
          </cell>
          <cell r="E3789" t="str">
            <v>OPERADOR DE PADRÓN</v>
          </cell>
          <cell r="G3789" t="str">
            <v>X</v>
          </cell>
          <cell r="M3789" t="str">
            <v>ENFERMEDAD GENERAL</v>
          </cell>
          <cell r="N3789" t="str">
            <v>NT</v>
          </cell>
          <cell r="O3789" t="str">
            <v>SALUD TOTAL E.P.S.</v>
          </cell>
        </row>
        <row r="3790">
          <cell r="C3790">
            <v>9103331</v>
          </cell>
          <cell r="D3790" t="str">
            <v>DIAZ MORELOS NEFTALY DE LOS REYES</v>
          </cell>
          <cell r="E3790" t="str">
            <v>OPERADOR DE PADRÓN</v>
          </cell>
          <cell r="G3790" t="str">
            <v>X</v>
          </cell>
          <cell r="M3790" t="str">
            <v>ENFERMEDAD GENERAL</v>
          </cell>
          <cell r="N3790">
            <v>104532647</v>
          </cell>
          <cell r="O3790" t="str">
            <v>SALUD TOTAL E.P.S.</v>
          </cell>
        </row>
        <row r="3791">
          <cell r="C3791">
            <v>9103331</v>
          </cell>
          <cell r="D3791" t="str">
            <v>DIAZ MORELOS NEFTALY DE LOS REYES</v>
          </cell>
          <cell r="E3791" t="str">
            <v>OPERADOR DE PADRÓN</v>
          </cell>
          <cell r="G3791" t="str">
            <v>X</v>
          </cell>
          <cell r="M3791" t="str">
            <v>ENFERMEDAD GENERAL</v>
          </cell>
          <cell r="N3791">
            <v>13317324</v>
          </cell>
          <cell r="O3791" t="str">
            <v>SALUD TOTAL E.P.S.</v>
          </cell>
        </row>
        <row r="3792">
          <cell r="C3792">
            <v>9103331</v>
          </cell>
          <cell r="D3792" t="str">
            <v>DIAZ MORELOS NEFTALY DE LOS REYES</v>
          </cell>
          <cell r="E3792" t="str">
            <v>OPERADOR DE PADRÓN</v>
          </cell>
          <cell r="G3792" t="str">
            <v>X</v>
          </cell>
          <cell r="M3792" t="str">
            <v>ENFERMEDAD GENERAL</v>
          </cell>
          <cell r="N3792">
            <v>12864795</v>
          </cell>
          <cell r="O3792" t="str">
            <v>SALUD TOTAL E.P.S.</v>
          </cell>
        </row>
        <row r="3793">
          <cell r="C3793">
            <v>9103331</v>
          </cell>
          <cell r="D3793" t="str">
            <v>DIAZ MORELOS NEFTALY DE LOS REYES</v>
          </cell>
          <cell r="E3793" t="str">
            <v>OPERADOR DE PADRÓN</v>
          </cell>
          <cell r="G3793" t="str">
            <v>X</v>
          </cell>
          <cell r="M3793" t="str">
            <v>ENFERMEDAD GENERAL</v>
          </cell>
          <cell r="N3793" t="str">
            <v>NT</v>
          </cell>
          <cell r="O3793" t="str">
            <v>SALUD TOTAL E.P.S.</v>
          </cell>
        </row>
        <row r="3794">
          <cell r="C3794">
            <v>9103331</v>
          </cell>
          <cell r="D3794" t="str">
            <v>DIAZ MORELOS NEFTALY DE LOS REYES</v>
          </cell>
          <cell r="E3794" t="str">
            <v>OPERADOR DE PADRÓN</v>
          </cell>
          <cell r="G3794" t="str">
            <v>X</v>
          </cell>
          <cell r="M3794" t="str">
            <v>ENFERMEDAD GENERAL</v>
          </cell>
          <cell r="N3794">
            <v>14410098</v>
          </cell>
          <cell r="O3794" t="str">
            <v>SALUD TOTAL E.P.S.</v>
          </cell>
        </row>
        <row r="3795">
          <cell r="C3795">
            <v>9103331</v>
          </cell>
          <cell r="D3795" t="str">
            <v>DIAZ MORELOS NEFTALY DE LOS REYES</v>
          </cell>
          <cell r="E3795" t="str">
            <v>OPERADOR DE PADRÓN</v>
          </cell>
          <cell r="G3795" t="str">
            <v>X</v>
          </cell>
          <cell r="M3795" t="str">
            <v>ENFERMEDAD GENERAL</v>
          </cell>
          <cell r="N3795">
            <v>13599353</v>
          </cell>
          <cell r="O3795" t="str">
            <v>SALUD TOTAL E.P.S.</v>
          </cell>
        </row>
        <row r="3796">
          <cell r="C3796">
            <v>9103331</v>
          </cell>
          <cell r="D3796" t="str">
            <v>DIAZ MORELOS NEFTALY DE LOS REYES</v>
          </cell>
          <cell r="E3796" t="str">
            <v>OPERADOR DE PADRÓN</v>
          </cell>
          <cell r="G3796" t="str">
            <v>X</v>
          </cell>
          <cell r="M3796" t="str">
            <v>ENFERMEDAD GENERAL</v>
          </cell>
          <cell r="N3796">
            <v>13807066</v>
          </cell>
          <cell r="O3796" t="str">
            <v>SALUD TOTAL E.P.S.</v>
          </cell>
        </row>
        <row r="3797">
          <cell r="C3797">
            <v>9103331</v>
          </cell>
          <cell r="D3797" t="str">
            <v>DIAZ MORELOS NEFTALY DE LOS REYES</v>
          </cell>
          <cell r="E3797" t="str">
            <v>OPERADOR DE PADRÓN</v>
          </cell>
          <cell r="G3797" t="str">
            <v>X</v>
          </cell>
          <cell r="M3797" t="str">
            <v>ENFERMEDAD GENERAL</v>
          </cell>
          <cell r="N3797">
            <v>15203775</v>
          </cell>
          <cell r="O3797" t="str">
            <v>SALUD TOTAL E.P.S.</v>
          </cell>
        </row>
        <row r="3798">
          <cell r="C3798">
            <v>9103331</v>
          </cell>
          <cell r="D3798" t="str">
            <v>DIAZ MORELOS NEFTALY DE LOS REYES</v>
          </cell>
          <cell r="E3798" t="str">
            <v>OPERADOR DE PADRÓN</v>
          </cell>
          <cell r="G3798" t="str">
            <v>X</v>
          </cell>
          <cell r="M3798" t="str">
            <v>ENFERMEDAD GENERAL</v>
          </cell>
          <cell r="N3798">
            <v>13595673</v>
          </cell>
          <cell r="O3798" t="str">
            <v>SALUD TOTAL E.P.S.</v>
          </cell>
        </row>
        <row r="3799">
          <cell r="C3799">
            <v>9103331</v>
          </cell>
          <cell r="D3799" t="str">
            <v>DIAZ MORELOS NEFTALY DE LOS REYES</v>
          </cell>
          <cell r="E3799" t="str">
            <v>OPERADOR DE PADRÓN</v>
          </cell>
          <cell r="G3799" t="str">
            <v>X</v>
          </cell>
          <cell r="M3799" t="str">
            <v>ENFERMEDAD GENERAL</v>
          </cell>
          <cell r="N3799">
            <v>122967977</v>
          </cell>
          <cell r="O3799" t="str">
            <v>SALUD TOTAL E.P.S.</v>
          </cell>
        </row>
        <row r="3800">
          <cell r="C3800">
            <v>9103331</v>
          </cell>
          <cell r="D3800" t="str">
            <v>DIAZ MORELOS NEFTALY DE LOS REYES</v>
          </cell>
          <cell r="E3800" t="str">
            <v>OPERADOR DE PADRÓN</v>
          </cell>
          <cell r="G3800" t="str">
            <v>X</v>
          </cell>
          <cell r="M3800" t="str">
            <v>ENFERMEDAD GENERAL</v>
          </cell>
          <cell r="N3800">
            <v>108793193</v>
          </cell>
          <cell r="O3800" t="str">
            <v>SALUD TOTAL E.P.S.</v>
          </cell>
        </row>
        <row r="3801">
          <cell r="C3801">
            <v>9103331</v>
          </cell>
          <cell r="D3801" t="str">
            <v>DIAZ MORELOS NEFTALY DE LOS REYES</v>
          </cell>
          <cell r="E3801" t="str">
            <v>OPERADOR DE PADRÓN</v>
          </cell>
          <cell r="G3801" t="str">
            <v>X</v>
          </cell>
          <cell r="M3801" t="str">
            <v>ENFERMEDAD GENERAL</v>
          </cell>
          <cell r="N3801">
            <v>16242054</v>
          </cell>
          <cell r="O3801" t="str">
            <v>SALUD TOTAL E.P.S.</v>
          </cell>
        </row>
        <row r="3802">
          <cell r="C3802">
            <v>9103331</v>
          </cell>
          <cell r="D3802" t="str">
            <v>DIAZ MORELOS NEFTALY DE LOS REYES</v>
          </cell>
          <cell r="E3802" t="str">
            <v>OPERADOR DE PADRÓN</v>
          </cell>
          <cell r="G3802" t="str">
            <v>X</v>
          </cell>
          <cell r="M3802" t="str">
            <v>ENFERMEDAD GENERAL</v>
          </cell>
          <cell r="N3802">
            <v>14307714</v>
          </cell>
          <cell r="O3802" t="str">
            <v>SALUD TOTAL E.P.S.</v>
          </cell>
        </row>
        <row r="3803">
          <cell r="C3803">
            <v>9103331</v>
          </cell>
          <cell r="D3803" t="str">
            <v>DIAZ MORELOS NEFTALY DE LOS REYES</v>
          </cell>
          <cell r="E3803" t="str">
            <v>OPERADOR DE PADRÓN</v>
          </cell>
          <cell r="G3803" t="str">
            <v>X</v>
          </cell>
          <cell r="M3803" t="str">
            <v>ENFERMEDAD GENERAL</v>
          </cell>
          <cell r="N3803">
            <v>16316579</v>
          </cell>
          <cell r="O3803" t="str">
            <v>SALUD TOTAL E.P.S.</v>
          </cell>
        </row>
        <row r="3804">
          <cell r="C3804">
            <v>9103331</v>
          </cell>
          <cell r="D3804" t="str">
            <v>DIAZ MORELOS NEFTALY DE LOS REYES</v>
          </cell>
          <cell r="E3804" t="str">
            <v>OPERADOR DE PADRÓN</v>
          </cell>
          <cell r="G3804" t="str">
            <v>X</v>
          </cell>
          <cell r="M3804" t="str">
            <v>ENFERMEDAD GENERAL</v>
          </cell>
          <cell r="N3804">
            <v>13348446</v>
          </cell>
          <cell r="O3804" t="str">
            <v>SALUD TOTAL E.P.S.</v>
          </cell>
        </row>
        <row r="3805">
          <cell r="C3805">
            <v>9103331</v>
          </cell>
          <cell r="D3805" t="str">
            <v>DIAZ MORELOS NEFTALY DE LOS REYES</v>
          </cell>
          <cell r="E3805" t="str">
            <v>OPERADOR DE PADRÓN</v>
          </cell>
          <cell r="G3805" t="str">
            <v>X</v>
          </cell>
          <cell r="M3805" t="str">
            <v>ENFERMEDAD GENERAL</v>
          </cell>
          <cell r="N3805">
            <v>17509840</v>
          </cell>
          <cell r="O3805" t="str">
            <v>SALUD TOTAL E.P.S.</v>
          </cell>
        </row>
        <row r="3806">
          <cell r="C3806">
            <v>9103331</v>
          </cell>
          <cell r="D3806" t="str">
            <v>DIAZ MORELOS NEFTALY DE LOS REYES</v>
          </cell>
          <cell r="E3806" t="str">
            <v>OPERADOR DE PADRÓN</v>
          </cell>
          <cell r="G3806" t="str">
            <v>X</v>
          </cell>
          <cell r="M3806" t="str">
            <v>ENFERMEDAD GENERAL</v>
          </cell>
          <cell r="N3806">
            <v>17391869</v>
          </cell>
          <cell r="O3806" t="str">
            <v>SALUD TOTAL E.P.S.</v>
          </cell>
        </row>
        <row r="3807">
          <cell r="C3807">
            <v>9103331</v>
          </cell>
          <cell r="D3807" t="str">
            <v>DIAZ MORELOS NEFTALY DE LOS REYES</v>
          </cell>
          <cell r="E3807" t="str">
            <v>OPERADOR DE PADRÓN</v>
          </cell>
          <cell r="G3807" t="str">
            <v>X</v>
          </cell>
          <cell r="M3807" t="str">
            <v>ENFERMEDAD GENERAL</v>
          </cell>
          <cell r="N3807">
            <v>143755778</v>
          </cell>
          <cell r="O3807" t="str">
            <v>SALUD TOTAL E.P.S.</v>
          </cell>
        </row>
        <row r="3808">
          <cell r="C3808">
            <v>9103331</v>
          </cell>
          <cell r="D3808" t="str">
            <v>DIAZ MORELOS NEFTALY DE LOS REYES</v>
          </cell>
          <cell r="E3808" t="str">
            <v>OPERADOR DE PADRÓN</v>
          </cell>
          <cell r="G3808" t="str">
            <v>X</v>
          </cell>
          <cell r="M3808" t="str">
            <v>ENFERMEDAD GENERAL</v>
          </cell>
          <cell r="N3808">
            <v>143754357</v>
          </cell>
          <cell r="O3808" t="str">
            <v>SALUD TOTAL E.P.S.</v>
          </cell>
        </row>
        <row r="3809">
          <cell r="C3809">
            <v>9103331</v>
          </cell>
          <cell r="D3809" t="str">
            <v>DIAZ MORELOS NEFTALY DE LOS REYES</v>
          </cell>
          <cell r="E3809" t="str">
            <v>OPERADOR DE PADRÓN</v>
          </cell>
          <cell r="G3809" t="str">
            <v>X</v>
          </cell>
          <cell r="M3809" t="str">
            <v>ENFERMEDAD GENERAL</v>
          </cell>
          <cell r="N3809">
            <v>143095483</v>
          </cell>
          <cell r="O3809" t="str">
            <v>SALUD TOTAL E.P.S.</v>
          </cell>
        </row>
        <row r="3810">
          <cell r="C3810">
            <v>9103331</v>
          </cell>
          <cell r="D3810" t="str">
            <v>DIAZ MORELOS NEFTALY DE LOS REYES</v>
          </cell>
          <cell r="E3810" t="str">
            <v>OPERADOR DE PADRÓN</v>
          </cell>
          <cell r="G3810" t="str">
            <v>X</v>
          </cell>
          <cell r="M3810" t="str">
            <v>ENFERMEDAD GENERAL</v>
          </cell>
          <cell r="N3810">
            <v>14309856</v>
          </cell>
          <cell r="O3810" t="str">
            <v>SALUD TOTAL E.P.S.</v>
          </cell>
        </row>
        <row r="3811">
          <cell r="C3811">
            <v>9103331</v>
          </cell>
          <cell r="D3811" t="str">
            <v>DIAZ MORELOS NEFTALY DE LOS REYES</v>
          </cell>
          <cell r="E3811" t="str">
            <v>OPERADOR DE PADRÓN</v>
          </cell>
          <cell r="G3811" t="str">
            <v>X</v>
          </cell>
          <cell r="M3811" t="str">
            <v>ENFERMEDAD GENERAL</v>
          </cell>
          <cell r="N3811">
            <v>150908792</v>
          </cell>
          <cell r="O3811" t="str">
            <v>SALUD TOTAL E.P.S.</v>
          </cell>
        </row>
        <row r="3812">
          <cell r="C3812">
            <v>9103331</v>
          </cell>
          <cell r="D3812" t="str">
            <v>DIAZ MORELOS NEFTALY DE LOS REYES</v>
          </cell>
          <cell r="E3812" t="str">
            <v>OPERADOR DE PADRÓN</v>
          </cell>
          <cell r="G3812" t="str">
            <v>X</v>
          </cell>
          <cell r="M3812" t="str">
            <v>ENFERMEDAD GENERAL</v>
          </cell>
          <cell r="N3812">
            <v>166490896</v>
          </cell>
          <cell r="O3812" t="str">
            <v>SALUD TOTAL E.P.S.</v>
          </cell>
        </row>
        <row r="3813">
          <cell r="C3813">
            <v>9103331</v>
          </cell>
          <cell r="D3813" t="str">
            <v>DIAZ MORELOS NEFTALY DE LOS REYES</v>
          </cell>
          <cell r="E3813" t="str">
            <v>OPERADOR DE PADRÓN</v>
          </cell>
          <cell r="G3813" t="str">
            <v>X</v>
          </cell>
          <cell r="M3813" t="str">
            <v>ENFERMEDAD GENERAL</v>
          </cell>
          <cell r="N3813">
            <v>143070055</v>
          </cell>
          <cell r="O3813" t="str">
            <v>SALUD TOTAL E.P.S.</v>
          </cell>
        </row>
        <row r="3814">
          <cell r="C3814">
            <v>9103331</v>
          </cell>
          <cell r="D3814" t="str">
            <v>DIAZ MORELOS NEFTALY DE LOS REYES</v>
          </cell>
          <cell r="E3814" t="str">
            <v>OPERADOR DE PADRÓN</v>
          </cell>
          <cell r="G3814" t="str">
            <v>X</v>
          </cell>
          <cell r="M3814" t="str">
            <v>ENFERMEDAD GENERAL</v>
          </cell>
          <cell r="N3814">
            <v>155270074</v>
          </cell>
          <cell r="O3814" t="str">
            <v>SALUD TOTAL E.P.S.</v>
          </cell>
        </row>
        <row r="3815">
          <cell r="C3815">
            <v>9103331</v>
          </cell>
          <cell r="D3815" t="str">
            <v>DIAZ MORELOS NEFTALY DE LOS REYES</v>
          </cell>
          <cell r="E3815" t="str">
            <v>OPERADOR DE PADRÓN</v>
          </cell>
          <cell r="G3815" t="str">
            <v>X</v>
          </cell>
          <cell r="M3815" t="str">
            <v>ENFERMEDAD GENERAL</v>
          </cell>
          <cell r="N3815" t="str">
            <v>NT</v>
          </cell>
          <cell r="O3815" t="str">
            <v>SALUD TOTAL E.P.S.</v>
          </cell>
        </row>
        <row r="3816">
          <cell r="C3816">
            <v>9103331</v>
          </cell>
          <cell r="D3816" t="str">
            <v>DIAZ MORELOS NEFTALY DE LOS REYES</v>
          </cell>
          <cell r="E3816" t="str">
            <v>OPERADOR DE PADRÓN</v>
          </cell>
          <cell r="G3816" t="str">
            <v>x</v>
          </cell>
          <cell r="M3816" t="str">
            <v>ENFERMEDAD GENERAL</v>
          </cell>
          <cell r="N3816">
            <v>163060756</v>
          </cell>
          <cell r="O3816" t="str">
            <v>SALUD TOTAL E.P.S.</v>
          </cell>
        </row>
        <row r="3817">
          <cell r="C3817">
            <v>9103331</v>
          </cell>
          <cell r="D3817" t="str">
            <v>DIAZ MORELOS NEFTALY DE LOS REYES</v>
          </cell>
          <cell r="E3817" t="str">
            <v>OPERADOR DE PADRÓN</v>
          </cell>
          <cell r="G3817" t="str">
            <v>x</v>
          </cell>
          <cell r="M3817" t="str">
            <v>ENFERMEDAD GENERAL</v>
          </cell>
          <cell r="N3817">
            <v>4536162</v>
          </cell>
          <cell r="O3817" t="str">
            <v>SALUD TOTAL E.P.S.</v>
          </cell>
        </row>
        <row r="3818">
          <cell r="C3818">
            <v>9103331</v>
          </cell>
          <cell r="D3818" t="str">
            <v>DIAZ MORELOS NEFTALY DE LOS REYES</v>
          </cell>
          <cell r="E3818" t="str">
            <v>OPERADOR DE PADRÓN</v>
          </cell>
          <cell r="G3818" t="str">
            <v>X</v>
          </cell>
          <cell r="M3818" t="str">
            <v>ENFERMEDAD GENERAL</v>
          </cell>
          <cell r="N3818">
            <v>178503760</v>
          </cell>
          <cell r="O3818" t="str">
            <v>SALUD TOTAL E.P.S.</v>
          </cell>
        </row>
        <row r="3819">
          <cell r="C3819">
            <v>9103331</v>
          </cell>
          <cell r="D3819" t="str">
            <v>DIAZ MORELOS NEFTALY DE LOS REYES</v>
          </cell>
          <cell r="E3819" t="str">
            <v>OPERADOR DE PADRÓN</v>
          </cell>
          <cell r="G3819" t="str">
            <v>x</v>
          </cell>
          <cell r="M3819" t="str">
            <v>ENFERMEDAD GENERAL</v>
          </cell>
          <cell r="N3819">
            <v>29756</v>
          </cell>
          <cell r="O3819" t="str">
            <v>SALUD TOTAL E.P.S.</v>
          </cell>
        </row>
        <row r="3820">
          <cell r="C3820">
            <v>9103331</v>
          </cell>
          <cell r="D3820" t="str">
            <v>DIAZ MORELOS NEFTALY DE LOS REYES</v>
          </cell>
          <cell r="E3820" t="str">
            <v>OPERADOR DE PADRÓN</v>
          </cell>
          <cell r="G3820" t="str">
            <v>X</v>
          </cell>
          <cell r="M3820" t="str">
            <v>ENFERMEDAD GENERAL</v>
          </cell>
          <cell r="N3820">
            <v>182234387</v>
          </cell>
          <cell r="O3820" t="str">
            <v>SALUD TOTAL E.P.S.</v>
          </cell>
        </row>
        <row r="3821">
          <cell r="C3821">
            <v>9103331</v>
          </cell>
          <cell r="D3821" t="str">
            <v>DIAZ MORELOS NEFTALY DE LOS REYES</v>
          </cell>
          <cell r="E3821" t="str">
            <v>OPERADOR DE PADRÓN</v>
          </cell>
          <cell r="G3821" t="str">
            <v>X</v>
          </cell>
          <cell r="M3821" t="str">
            <v>ENFERMEDAD GENERAL</v>
          </cell>
          <cell r="N3821">
            <v>327830</v>
          </cell>
          <cell r="O3821" t="str">
            <v>SALUD TOTAL E.P.S.</v>
          </cell>
        </row>
        <row r="3822">
          <cell r="C3822">
            <v>9103331</v>
          </cell>
          <cell r="D3822" t="str">
            <v>DIAZ MORELOS NEFTALY DE LOS REYES</v>
          </cell>
          <cell r="E3822" t="str">
            <v>OPERADOR DE PADRÓN</v>
          </cell>
          <cell r="G3822" t="str">
            <v>X</v>
          </cell>
          <cell r="M3822" t="str">
            <v>ENFERMEDAD GENERAL</v>
          </cell>
          <cell r="N3822">
            <v>4929574</v>
          </cell>
          <cell r="O3822" t="str">
            <v>EPS MUTUAL SER</v>
          </cell>
        </row>
        <row r="3823">
          <cell r="C3823">
            <v>9103331</v>
          </cell>
          <cell r="D3823" t="str">
            <v>DIAZ MORELOS NEFTALY DE LOS REYES</v>
          </cell>
          <cell r="E3823" t="str">
            <v>OPERADOR DE PADRÓN</v>
          </cell>
          <cell r="G3823" t="str">
            <v>X</v>
          </cell>
          <cell r="M3823" t="str">
            <v>ENFERMEDAD GENERAL</v>
          </cell>
          <cell r="N3823" t="str">
            <v>EPS002</v>
          </cell>
          <cell r="O3823" t="str">
            <v>SALUD TOTAL E.P.S.</v>
          </cell>
        </row>
        <row r="3824">
          <cell r="C3824">
            <v>9103331</v>
          </cell>
          <cell r="D3824" t="str">
            <v>DIAZ MORELOS NEFTALY DE LOS REYES</v>
          </cell>
          <cell r="E3824" t="str">
            <v>OPERADOR DE PADRÓN</v>
          </cell>
          <cell r="G3824" t="str">
            <v>X</v>
          </cell>
          <cell r="M3824" t="str">
            <v>ENFERMEDAD GENERAL</v>
          </cell>
          <cell r="N3824" t="str">
            <v>EPS002</v>
          </cell>
          <cell r="O3824" t="str">
            <v>SALUD TOTAL E.P.S.</v>
          </cell>
        </row>
        <row r="3825">
          <cell r="C3825">
            <v>9103331</v>
          </cell>
          <cell r="D3825" t="str">
            <v>DIAZ MORELOS NEFTALY DE LOS REYES</v>
          </cell>
          <cell r="E3825" t="str">
            <v>OPERADOR DE PADRÓN</v>
          </cell>
          <cell r="G3825" t="str">
            <v>X</v>
          </cell>
          <cell r="M3825" t="str">
            <v>ENFERMEDAD GENERAL</v>
          </cell>
          <cell r="N3825" t="str">
            <v>EPS002</v>
          </cell>
          <cell r="O3825" t="str">
            <v>SALUD TOTAL E.P.S.</v>
          </cell>
        </row>
        <row r="3826">
          <cell r="C3826">
            <v>9103331</v>
          </cell>
          <cell r="D3826" t="str">
            <v>DIAZ MORELOS NEFTALY DE LOS REYES</v>
          </cell>
          <cell r="E3826" t="str">
            <v>OPERADOR DE PADRÓN</v>
          </cell>
          <cell r="G3826" t="str">
            <v>X</v>
          </cell>
          <cell r="M3826" t="str">
            <v>ENFERMEDAD GENERAL</v>
          </cell>
          <cell r="N3826" t="str">
            <v>EPS002</v>
          </cell>
          <cell r="O3826" t="str">
            <v>SALUD TOTAL E.P.S.</v>
          </cell>
        </row>
        <row r="3827">
          <cell r="C3827">
            <v>18880118</v>
          </cell>
          <cell r="D3827" t="str">
            <v>DIAZ CARDENAS YAIR JOSE</v>
          </cell>
          <cell r="E3827" t="str">
            <v>OPERADOR DE PADRÓN</v>
          </cell>
          <cell r="G3827" t="str">
            <v>X</v>
          </cell>
          <cell r="M3827" t="str">
            <v>ENFERMEDAD GENERAL</v>
          </cell>
          <cell r="N3827">
            <v>182284394</v>
          </cell>
          <cell r="O3827" t="str">
            <v>SALUD TOTAL E.P.S.</v>
          </cell>
        </row>
        <row r="3828">
          <cell r="C3828">
            <v>18880118</v>
          </cell>
          <cell r="D3828" t="str">
            <v>DIAZ CARDENAS YAIR JOSE</v>
          </cell>
          <cell r="E3828" t="str">
            <v>OPERADOR DE PADRÓN</v>
          </cell>
          <cell r="G3828" t="str">
            <v>X</v>
          </cell>
          <cell r="M3828" t="str">
            <v>ENFERMEDAD GENERAL</v>
          </cell>
          <cell r="N3828">
            <v>182294287</v>
          </cell>
          <cell r="O3828" t="str">
            <v>SALUD TOTAL E.P.S.</v>
          </cell>
        </row>
        <row r="3829">
          <cell r="C3829">
            <v>18880118</v>
          </cell>
          <cell r="D3829" t="str">
            <v>DIAZ CARDENAS YAIR JOSE</v>
          </cell>
          <cell r="E3829" t="str">
            <v>OPERADOR DE PADRÓN</v>
          </cell>
          <cell r="G3829" t="str">
            <v>X</v>
          </cell>
          <cell r="M3829" t="str">
            <v>ENFERMEDAD GENERAL</v>
          </cell>
          <cell r="N3829">
            <v>179759209</v>
          </cell>
          <cell r="O3829" t="str">
            <v>SALUD TOTAL E.P.S.</v>
          </cell>
        </row>
        <row r="3830">
          <cell r="C3830">
            <v>18880118</v>
          </cell>
          <cell r="D3830" t="str">
            <v>DIAZ CARDENAS YAIR JOSE</v>
          </cell>
          <cell r="E3830" t="str">
            <v>OPERADOR DE PADRÓN</v>
          </cell>
          <cell r="G3830" t="str">
            <v>X</v>
          </cell>
          <cell r="M3830" t="str">
            <v>ENFERMEDAD GENERAL</v>
          </cell>
          <cell r="N3830">
            <v>179677173</v>
          </cell>
          <cell r="O3830" t="str">
            <v>SALUD TOTAL E.P.S.</v>
          </cell>
        </row>
        <row r="3831">
          <cell r="C3831">
            <v>18880118</v>
          </cell>
          <cell r="D3831" t="str">
            <v>DIAZ CARDENAS YAIR JOSE</v>
          </cell>
          <cell r="E3831" t="str">
            <v>OPERADOR DE PADRÓN</v>
          </cell>
          <cell r="G3831" t="str">
            <v>X</v>
          </cell>
          <cell r="M3831" t="str">
            <v>ENFERMEDAD GENERAL</v>
          </cell>
          <cell r="N3831" t="str">
            <v>NA</v>
          </cell>
          <cell r="O3831" t="str">
            <v>SALUD TOTAL E.P.S.</v>
          </cell>
        </row>
        <row r="3832">
          <cell r="C3832">
            <v>18880118</v>
          </cell>
          <cell r="D3832" t="str">
            <v>DIAZ CARDENAS YAIR JOSE</v>
          </cell>
          <cell r="E3832" t="str">
            <v>OPERADOR DE PADRÓN</v>
          </cell>
          <cell r="G3832" t="str">
            <v>X</v>
          </cell>
          <cell r="M3832" t="str">
            <v>ENFERMEDAD GENERAL</v>
          </cell>
          <cell r="N3832">
            <v>6686335</v>
          </cell>
          <cell r="O3832" t="str">
            <v>SALUD TOTAL E.P.S.</v>
          </cell>
        </row>
        <row r="3833">
          <cell r="C3833">
            <v>18880118</v>
          </cell>
          <cell r="D3833" t="str">
            <v>DIAZ CARDENAS YAIR JOSE</v>
          </cell>
          <cell r="E3833" t="str">
            <v>OPERADOR DE PADRÓN</v>
          </cell>
          <cell r="G3833" t="str">
            <v>X</v>
          </cell>
          <cell r="M3833" t="str">
            <v>ENFERMEDAD GENERAL</v>
          </cell>
          <cell r="N3833">
            <v>3212677</v>
          </cell>
          <cell r="O3833" t="str">
            <v>SALUD TOTAL E.P.S.</v>
          </cell>
        </row>
        <row r="3834">
          <cell r="C3834">
            <v>7917646</v>
          </cell>
          <cell r="D3834" t="str">
            <v>DEL TORO GORDON ANTONIO MANUEL</v>
          </cell>
          <cell r="E3834" t="str">
            <v>OPERADOR DE BUSETÓN</v>
          </cell>
          <cell r="G3834" t="str">
            <v>X</v>
          </cell>
          <cell r="M3834" t="str">
            <v>ENFERMEDAD GENERAL</v>
          </cell>
          <cell r="N3834">
            <v>24955</v>
          </cell>
          <cell r="O3834" t="str">
            <v>NUEVA E.P.S</v>
          </cell>
        </row>
        <row r="3835">
          <cell r="C3835">
            <v>7917646</v>
          </cell>
          <cell r="D3835" t="str">
            <v>DEL TORO GORDON ANTONIO MANUEL</v>
          </cell>
          <cell r="E3835" t="str">
            <v>OPERADOR DE BUSETÓN</v>
          </cell>
          <cell r="G3835" t="str">
            <v>X</v>
          </cell>
          <cell r="M3835" t="str">
            <v>ENFERMEDAD GENERAL</v>
          </cell>
          <cell r="N3835">
            <v>6320745</v>
          </cell>
          <cell r="O3835" t="str">
            <v>SANITAS E.P.S</v>
          </cell>
        </row>
        <row r="3836">
          <cell r="C3836">
            <v>7917646</v>
          </cell>
          <cell r="D3836" t="str">
            <v>DEL TORO GORDON ANTONIO MANUEL</v>
          </cell>
          <cell r="E3836" t="str">
            <v>OPERADOR DE BUSETÓN</v>
          </cell>
          <cell r="G3836" t="str">
            <v>X</v>
          </cell>
          <cell r="M3836" t="str">
            <v>ENFERMEDAD GENERAL</v>
          </cell>
          <cell r="N3836" t="str">
            <v>NT</v>
          </cell>
          <cell r="O3836" t="str">
            <v>SANITAS E.P.S</v>
          </cell>
        </row>
        <row r="3837">
          <cell r="C3837">
            <v>7917646</v>
          </cell>
          <cell r="D3837" t="str">
            <v>DEL TORO GORDON ANTONIO MANUEL</v>
          </cell>
          <cell r="E3837" t="str">
            <v>OPERADOR DE BUSETÓN</v>
          </cell>
          <cell r="G3837" t="str">
            <v>X</v>
          </cell>
          <cell r="M3837" t="str">
            <v>ENFERMEDAD GENERAL</v>
          </cell>
          <cell r="N3837" t="str">
            <v>NT</v>
          </cell>
          <cell r="O3837" t="str">
            <v>SANITAS E.P.S</v>
          </cell>
        </row>
        <row r="3838">
          <cell r="C3838">
            <v>7917646</v>
          </cell>
          <cell r="D3838" t="str">
            <v>DEL TORO GORDON ANTONIO MANUEL</v>
          </cell>
          <cell r="E3838" t="str">
            <v>OPERADOR DE BUSETÓN</v>
          </cell>
          <cell r="G3838" t="str">
            <v>X</v>
          </cell>
          <cell r="M3838" t="str">
            <v>ENFERMEDAD GENERAL</v>
          </cell>
          <cell r="N3838" t="str">
            <v>NT</v>
          </cell>
          <cell r="O3838" t="str">
            <v>SANITAS E.P.S</v>
          </cell>
        </row>
        <row r="3839">
          <cell r="C3839">
            <v>7917646</v>
          </cell>
          <cell r="D3839" t="str">
            <v>DEL TORO GORDON ANTONIO MANUEL</v>
          </cell>
          <cell r="E3839" t="str">
            <v>OPERADOR DE BUSETÓN</v>
          </cell>
          <cell r="G3839" t="str">
            <v>X</v>
          </cell>
          <cell r="M3839" t="str">
            <v>ENFERMEDAD GENERAL</v>
          </cell>
          <cell r="N3839" t="str">
            <v>NT</v>
          </cell>
          <cell r="O3839" t="str">
            <v>SANITAS E.P.S</v>
          </cell>
        </row>
        <row r="3840">
          <cell r="C3840">
            <v>7917646</v>
          </cell>
          <cell r="D3840" t="str">
            <v>DEL TORO GORDON ANTONIO MANUEL</v>
          </cell>
          <cell r="E3840" t="str">
            <v>OPERADOR DE BUSETÓN</v>
          </cell>
          <cell r="G3840" t="str">
            <v>X</v>
          </cell>
          <cell r="M3840" t="str">
            <v>ENFERMEDAD GENERAL</v>
          </cell>
          <cell r="N3840" t="str">
            <v>NT</v>
          </cell>
          <cell r="O3840" t="str">
            <v>SANITAS E.P.S</v>
          </cell>
        </row>
        <row r="3841">
          <cell r="C3841">
            <v>7917646</v>
          </cell>
          <cell r="D3841" t="str">
            <v>DEL TORO GORDON ANTONIO MANUEL</v>
          </cell>
          <cell r="E3841" t="str">
            <v>OPERADOR DE BUSETÓN</v>
          </cell>
          <cell r="G3841" t="str">
            <v>X</v>
          </cell>
          <cell r="M3841" t="str">
            <v>ENFERMEDAD GENERAL</v>
          </cell>
          <cell r="N3841">
            <v>7177014</v>
          </cell>
          <cell r="O3841" t="str">
            <v>SANITAS E.P.S</v>
          </cell>
        </row>
        <row r="3842">
          <cell r="C3842">
            <v>7917646</v>
          </cell>
          <cell r="D3842" t="str">
            <v>DEL TORO GORDON ANTONIO MANUEL</v>
          </cell>
          <cell r="E3842" t="str">
            <v>OPERADOR DE BUSETÓN</v>
          </cell>
          <cell r="G3842" t="str">
            <v>X</v>
          </cell>
          <cell r="M3842" t="str">
            <v>ENFERMEDAD GENERAL</v>
          </cell>
          <cell r="N3842">
            <v>7332230</v>
          </cell>
          <cell r="O3842" t="str">
            <v>SANITAS E.P.S</v>
          </cell>
        </row>
        <row r="3843">
          <cell r="C3843">
            <v>7917646</v>
          </cell>
          <cell r="D3843" t="str">
            <v>DEL TORO GORDON ANTONIO MANUEL</v>
          </cell>
          <cell r="E3843" t="str">
            <v>OPERADOR DE BUSETÓN</v>
          </cell>
          <cell r="G3843" t="str">
            <v>X</v>
          </cell>
          <cell r="M3843" t="str">
            <v>ENFERMEDAD GENERAL</v>
          </cell>
          <cell r="N3843" t="str">
            <v>NT</v>
          </cell>
          <cell r="O3843" t="str">
            <v>SANITAS E.P.S</v>
          </cell>
        </row>
        <row r="3844">
          <cell r="C3844">
            <v>7917646</v>
          </cell>
          <cell r="D3844" t="str">
            <v>DEL TORO GORDON ANTONIO MANUEL</v>
          </cell>
          <cell r="E3844" t="str">
            <v>OPERADOR DE BUSETÓN</v>
          </cell>
          <cell r="G3844" t="str">
            <v>X</v>
          </cell>
          <cell r="M3844" t="str">
            <v>ENFERMEDAD GENERAL</v>
          </cell>
          <cell r="N3844">
            <v>7863849</v>
          </cell>
          <cell r="O3844" t="str">
            <v>SANITAS E.P.S</v>
          </cell>
        </row>
        <row r="3845">
          <cell r="C3845">
            <v>7917646</v>
          </cell>
          <cell r="D3845" t="str">
            <v>DEL TORO GORDON ANTONIO MANUEL</v>
          </cell>
          <cell r="E3845" t="str">
            <v>OPERADOR DE BUSETÓN</v>
          </cell>
          <cell r="G3845" t="str">
            <v>X</v>
          </cell>
          <cell r="M3845" t="str">
            <v>ENFERMEDAD GENERAL</v>
          </cell>
          <cell r="N3845">
            <v>8684763</v>
          </cell>
          <cell r="O3845" t="str">
            <v>SANITAS E.P.S</v>
          </cell>
        </row>
        <row r="3846">
          <cell r="C3846">
            <v>7917646</v>
          </cell>
          <cell r="D3846" t="str">
            <v>DEL TORO GORDON ANTONIO MANUEL</v>
          </cell>
          <cell r="E3846" t="str">
            <v>OPERADOR DE BUSETÓN</v>
          </cell>
          <cell r="G3846" t="str">
            <v>X</v>
          </cell>
          <cell r="M3846" t="str">
            <v>ENFERMEDAD GENERAL</v>
          </cell>
          <cell r="N3846">
            <v>8693411</v>
          </cell>
          <cell r="O3846" t="str">
            <v>SANITAS E.P.S</v>
          </cell>
        </row>
        <row r="3847">
          <cell r="C3847">
            <v>7917646</v>
          </cell>
          <cell r="D3847" t="str">
            <v>DEL TORO GORDON ANTONIO MANUEL</v>
          </cell>
          <cell r="E3847" t="str">
            <v>OPERADOR DE BUSETÓN</v>
          </cell>
          <cell r="G3847" t="str">
            <v>x</v>
          </cell>
          <cell r="M3847" t="str">
            <v>ENFERMEDAD GENERAL</v>
          </cell>
          <cell r="N3847">
            <v>8745720</v>
          </cell>
          <cell r="O3847" t="str">
            <v>SANITAS E.P.S</v>
          </cell>
        </row>
        <row r="3848">
          <cell r="C3848">
            <v>7917646</v>
          </cell>
          <cell r="D3848" t="str">
            <v>DEL TORO GORDON ANTONIO MANUEL</v>
          </cell>
          <cell r="E3848" t="str">
            <v>OPERADOR DE BUSETÓN</v>
          </cell>
          <cell r="G3848" t="str">
            <v>x</v>
          </cell>
          <cell r="M3848" t="str">
            <v>ENFERMEDAD GENERAL</v>
          </cell>
          <cell r="N3848">
            <v>8791186</v>
          </cell>
          <cell r="O3848" t="str">
            <v>SANITAS E.P.S</v>
          </cell>
        </row>
        <row r="3849">
          <cell r="C3849">
            <v>7917646</v>
          </cell>
          <cell r="D3849" t="str">
            <v>DEL TORO GORDON ANTONIO MANUEL</v>
          </cell>
          <cell r="E3849" t="str">
            <v>OPERADOR DE BUSETÓN</v>
          </cell>
          <cell r="G3849" t="str">
            <v>x</v>
          </cell>
          <cell r="M3849" t="str">
            <v>ENFERMEDAD GENERAL</v>
          </cell>
          <cell r="N3849">
            <v>8923331</v>
          </cell>
          <cell r="O3849" t="str">
            <v>SANITAS E.P.S</v>
          </cell>
        </row>
        <row r="3850">
          <cell r="C3850">
            <v>7917646</v>
          </cell>
          <cell r="D3850" t="str">
            <v>DEL TORO GORDON ANTONIO MANUEL</v>
          </cell>
          <cell r="E3850" t="str">
            <v>OPERADOR DE BUSETÓN</v>
          </cell>
          <cell r="G3850" t="str">
            <v>x</v>
          </cell>
          <cell r="M3850" t="str">
            <v>ENFERMEDAD GENERAL</v>
          </cell>
          <cell r="N3850">
            <v>89999148</v>
          </cell>
          <cell r="O3850" t="str">
            <v>SANITAS E.P.S</v>
          </cell>
        </row>
        <row r="3851">
          <cell r="C3851">
            <v>7917646</v>
          </cell>
          <cell r="D3851" t="str">
            <v>DEL TORO GORDON ANTONIO MANUEL</v>
          </cell>
          <cell r="E3851" t="str">
            <v>OPERADOR DE BUSETÓN</v>
          </cell>
          <cell r="G3851" t="str">
            <v>X</v>
          </cell>
          <cell r="M3851" t="str">
            <v>ENFERMEDAD GENERAL</v>
          </cell>
          <cell r="N3851">
            <v>9271485</v>
          </cell>
          <cell r="O3851" t="str">
            <v>SANITAS E.P.S</v>
          </cell>
        </row>
        <row r="3852">
          <cell r="C3852">
            <v>7917646</v>
          </cell>
          <cell r="D3852" t="str">
            <v>DEL TORO GORDON ANTONIO MANUEL</v>
          </cell>
          <cell r="E3852" t="str">
            <v>OPERADOR DE BUSETÓN</v>
          </cell>
          <cell r="G3852" t="str">
            <v>X</v>
          </cell>
          <cell r="M3852" t="str">
            <v>ENFERMEDAD GENERAL</v>
          </cell>
          <cell r="N3852">
            <v>9274844</v>
          </cell>
          <cell r="O3852" t="str">
            <v>SANITAS E.P.S</v>
          </cell>
        </row>
        <row r="3853">
          <cell r="C3853">
            <v>73106822</v>
          </cell>
          <cell r="D3853" t="str">
            <v>DECHAMPS MORALES MANUEL CARMELO</v>
          </cell>
          <cell r="E3853" t="str">
            <v>OPERADOR DE PADRÓN</v>
          </cell>
          <cell r="G3853" t="str">
            <v>X</v>
          </cell>
          <cell r="M3853" t="str">
            <v>ENFERMEDAD GENERAL</v>
          </cell>
          <cell r="N3853" t="str">
            <v>NT</v>
          </cell>
          <cell r="O3853" t="str">
            <v>SALUD TOTAL E.P.S.</v>
          </cell>
        </row>
        <row r="3854">
          <cell r="C3854">
            <v>73106822</v>
          </cell>
          <cell r="D3854" t="str">
            <v>DECHAMPS MORALES MANUEL CARMELO</v>
          </cell>
          <cell r="E3854" t="str">
            <v>OPERADOR DE PADRÓN</v>
          </cell>
          <cell r="G3854" t="str">
            <v>X</v>
          </cell>
          <cell r="M3854" t="str">
            <v>ENFERMEDAD GENERAL</v>
          </cell>
          <cell r="N3854">
            <v>5455</v>
          </cell>
          <cell r="O3854" t="str">
            <v>SALUD TOTAL E.P.S.</v>
          </cell>
        </row>
        <row r="3855">
          <cell r="C3855">
            <v>73106822</v>
          </cell>
          <cell r="D3855" t="str">
            <v>DECHAMPS MORALES MANUEL CARMELO</v>
          </cell>
          <cell r="E3855" t="str">
            <v>OPERADOR DE PADRÓN</v>
          </cell>
          <cell r="G3855" t="str">
            <v>X</v>
          </cell>
          <cell r="M3855" t="str">
            <v>ENFERMEDAD GENERAL</v>
          </cell>
          <cell r="N3855">
            <v>5523</v>
          </cell>
          <cell r="O3855" t="str">
            <v>SALUD TOTAL E.P.S.</v>
          </cell>
        </row>
        <row r="3856">
          <cell r="C3856">
            <v>73106822</v>
          </cell>
          <cell r="D3856" t="str">
            <v>DECHAMPS MORALES MANUEL CARMELO</v>
          </cell>
          <cell r="E3856" t="str">
            <v>OPERADOR DE PADRÓN</v>
          </cell>
          <cell r="F3856" t="str">
            <v>X</v>
          </cell>
          <cell r="M3856" t="str">
            <v>ACCIDENTE DE TRABAJO</v>
          </cell>
          <cell r="N3856">
            <v>78695</v>
          </cell>
          <cell r="O3856" t="str">
            <v>ARL SURA</v>
          </cell>
        </row>
        <row r="3857">
          <cell r="C3857">
            <v>73106822</v>
          </cell>
          <cell r="D3857" t="str">
            <v>DECHAMPS MORALES MANUEL CARMELO</v>
          </cell>
          <cell r="E3857" t="str">
            <v>OPERADOR DE PADRÓN</v>
          </cell>
          <cell r="G3857" t="str">
            <v>X</v>
          </cell>
          <cell r="M3857" t="str">
            <v>ENFERMEDAD GENERAL</v>
          </cell>
          <cell r="N3857">
            <v>896285</v>
          </cell>
          <cell r="O3857" t="str">
            <v>SALUD TOTAL E.P.S.</v>
          </cell>
        </row>
        <row r="3858">
          <cell r="C3858">
            <v>73106822</v>
          </cell>
          <cell r="D3858" t="str">
            <v>DECHAMPS MORALES MANUEL CARMELO</v>
          </cell>
          <cell r="E3858" t="str">
            <v>OPERADOR DE PADRÓN</v>
          </cell>
          <cell r="G3858" t="str">
            <v>X</v>
          </cell>
          <cell r="M3858" t="str">
            <v>ENFERMEDAD GENERAL</v>
          </cell>
          <cell r="N3858">
            <v>930338</v>
          </cell>
          <cell r="O3858" t="str">
            <v>SALUD TOTAL E.P.S.</v>
          </cell>
        </row>
        <row r="3859">
          <cell r="C3859">
            <v>73106822</v>
          </cell>
          <cell r="D3859" t="str">
            <v>DECHAMPS MORALES MANUEL CARMELO</v>
          </cell>
          <cell r="E3859" t="str">
            <v>OPERADOR DE PADRÓN</v>
          </cell>
          <cell r="G3859" t="str">
            <v>X</v>
          </cell>
          <cell r="M3859" t="str">
            <v>ENFERMEDAD GENERAL</v>
          </cell>
          <cell r="N3859">
            <v>73106822</v>
          </cell>
          <cell r="O3859" t="str">
            <v>SALUD TOTAL E.P.S.</v>
          </cell>
        </row>
        <row r="3860">
          <cell r="C3860">
            <v>73106822</v>
          </cell>
          <cell r="D3860" t="str">
            <v>DECHAMPS MORALES MANUEL CARMELO</v>
          </cell>
          <cell r="E3860" t="str">
            <v>OPERADOR DE PADRÓN</v>
          </cell>
          <cell r="G3860" t="str">
            <v>X</v>
          </cell>
          <cell r="M3860" t="str">
            <v>ENFERMEDAD GENERAL</v>
          </cell>
          <cell r="O3860" t="str">
            <v>SALUD TOTAL E.P.S.</v>
          </cell>
        </row>
        <row r="3861">
          <cell r="C3861">
            <v>73106822</v>
          </cell>
          <cell r="D3861" t="str">
            <v>DECHAMPS MORALES MANUEL CARMELO</v>
          </cell>
          <cell r="E3861" t="str">
            <v>OPERADOR DE PADRÓN</v>
          </cell>
          <cell r="G3861" t="str">
            <v>X</v>
          </cell>
          <cell r="M3861" t="str">
            <v>ENFERMEDAD GENERAL</v>
          </cell>
          <cell r="N3861">
            <v>182967333</v>
          </cell>
          <cell r="O3861" t="str">
            <v>SALUD TOTAL E.P.S.</v>
          </cell>
        </row>
        <row r="3862">
          <cell r="C3862">
            <v>73106822</v>
          </cell>
          <cell r="D3862" t="str">
            <v>DECHAMPS MORALES MANUEL CARMELO</v>
          </cell>
          <cell r="E3862" t="str">
            <v>OPERADOR DE PADRÓN</v>
          </cell>
          <cell r="G3862" t="str">
            <v>X</v>
          </cell>
          <cell r="M3862" t="str">
            <v>ENFERMEDAD GENERAL</v>
          </cell>
          <cell r="N3862">
            <v>183051012</v>
          </cell>
          <cell r="O3862" t="str">
            <v>SALUD TOTAL E.P.S.</v>
          </cell>
        </row>
        <row r="3863">
          <cell r="C3863">
            <v>73106822</v>
          </cell>
          <cell r="D3863" t="str">
            <v>DECHAMPS MORALES MANUEL CARMELO</v>
          </cell>
          <cell r="E3863" t="str">
            <v>OPERADOR DE PADRÓN</v>
          </cell>
          <cell r="G3863" t="str">
            <v>X</v>
          </cell>
          <cell r="M3863" t="str">
            <v>ENFERMEDAD GENERAL</v>
          </cell>
          <cell r="O3863" t="str">
            <v>SALUD TOTAL E.P.S.</v>
          </cell>
        </row>
        <row r="3864">
          <cell r="C3864">
            <v>73106822</v>
          </cell>
          <cell r="D3864" t="str">
            <v>DECHAMPS MORALES MANUEL CARMELO</v>
          </cell>
          <cell r="E3864" t="str">
            <v>OPERADOR DE PADRÓN</v>
          </cell>
          <cell r="G3864" t="str">
            <v>X</v>
          </cell>
          <cell r="M3864" t="str">
            <v>ENFERMEDAD GENERAL</v>
          </cell>
          <cell r="N3864">
            <v>181594927</v>
          </cell>
          <cell r="O3864" t="str">
            <v>SALUD TOTAL E.P.S.</v>
          </cell>
        </row>
        <row r="3865">
          <cell r="C3865">
            <v>73106822</v>
          </cell>
          <cell r="D3865" t="str">
            <v>DECHAMPS MORALES MANUEL CARMELO</v>
          </cell>
          <cell r="E3865" t="str">
            <v>OPERADOR DE PADRÓN</v>
          </cell>
          <cell r="G3865" t="str">
            <v>X</v>
          </cell>
          <cell r="M3865" t="str">
            <v>ENFERMEDAD GENERAL</v>
          </cell>
          <cell r="N3865">
            <v>179270799</v>
          </cell>
          <cell r="O3865" t="str">
            <v>SALUD TOTAL E.P.S.</v>
          </cell>
        </row>
        <row r="3866">
          <cell r="C3866">
            <v>73106822</v>
          </cell>
          <cell r="D3866" t="str">
            <v>DECHAMPS MORALES MANUEL CARMELO</v>
          </cell>
          <cell r="E3866" t="str">
            <v>OPERADOR DE PADRÓN</v>
          </cell>
          <cell r="G3866" t="str">
            <v>X</v>
          </cell>
          <cell r="M3866" t="str">
            <v>ENFERMEDAD GENERAL</v>
          </cell>
          <cell r="N3866">
            <v>73106822</v>
          </cell>
          <cell r="O3866" t="str">
            <v>SALUD TOTAL E.P.S.</v>
          </cell>
        </row>
        <row r="3867">
          <cell r="C3867">
            <v>73106822</v>
          </cell>
          <cell r="D3867" t="str">
            <v>DECHAMPS MORALES MANUEL CARMELO</v>
          </cell>
          <cell r="E3867" t="str">
            <v>OPERADOR DE PADRÓN</v>
          </cell>
          <cell r="G3867" t="str">
            <v>X</v>
          </cell>
          <cell r="M3867" t="str">
            <v>ENFERMEDAD GENERAL</v>
          </cell>
          <cell r="N3867">
            <v>183041632</v>
          </cell>
          <cell r="O3867" t="str">
            <v>SALUD TOTAL E.P.S.</v>
          </cell>
        </row>
        <row r="3868">
          <cell r="C3868">
            <v>73106822</v>
          </cell>
          <cell r="D3868" t="str">
            <v>DECHAMPS MORALES MANUEL CARMELO</v>
          </cell>
          <cell r="E3868" t="str">
            <v>OPERADOR DE PADRÓN</v>
          </cell>
          <cell r="G3868" t="str">
            <v>X</v>
          </cell>
          <cell r="M3868" t="str">
            <v>ENFERMEDAD GENERAL</v>
          </cell>
          <cell r="N3868">
            <v>183168748</v>
          </cell>
          <cell r="O3868" t="str">
            <v>SALUD TOTAL E.P.S.</v>
          </cell>
        </row>
        <row r="3869">
          <cell r="C3869">
            <v>73106822</v>
          </cell>
          <cell r="D3869" t="str">
            <v>DECHAMPS MORALES MANUEL CARMELO</v>
          </cell>
          <cell r="E3869" t="str">
            <v>OPERADOR DE PADRÓN</v>
          </cell>
          <cell r="G3869" t="str">
            <v>x</v>
          </cell>
          <cell r="M3869" t="str">
            <v>ENFERMEDAD GENERAL</v>
          </cell>
          <cell r="N3869">
            <v>177154527</v>
          </cell>
          <cell r="O3869" t="str">
            <v>SALUD TOTAL E.P.S.</v>
          </cell>
        </row>
        <row r="3870">
          <cell r="C3870">
            <v>73106822</v>
          </cell>
          <cell r="D3870" t="str">
            <v>DECHAMPS MORALES MANUEL CARMELO</v>
          </cell>
          <cell r="E3870" t="str">
            <v>OPERADOR DE PADRÓN</v>
          </cell>
          <cell r="G3870" t="str">
            <v>X</v>
          </cell>
          <cell r="M3870" t="str">
            <v>ENFERMEDAD GENERAL</v>
          </cell>
          <cell r="N3870">
            <v>3960192</v>
          </cell>
          <cell r="O3870" t="str">
            <v>SALUD TOTAL E.P.S.</v>
          </cell>
        </row>
        <row r="3871">
          <cell r="C3871">
            <v>73106822</v>
          </cell>
          <cell r="D3871" t="str">
            <v>DECHAMPS MORALES MANUEL CARMELO</v>
          </cell>
          <cell r="E3871" t="str">
            <v>OPERADOR DE PADRÓN</v>
          </cell>
          <cell r="G3871" t="str">
            <v>X</v>
          </cell>
          <cell r="M3871" t="str">
            <v>ENFERMEDAD GENERAL</v>
          </cell>
          <cell r="N3871" t="str">
            <v>EPS002</v>
          </cell>
          <cell r="O3871" t="str">
            <v>SALUD TOTAL E.P.S.</v>
          </cell>
        </row>
        <row r="3872">
          <cell r="C3872">
            <v>73106822</v>
          </cell>
          <cell r="D3872" t="str">
            <v>DECHAMPS MORALES MANUEL CARMELO</v>
          </cell>
          <cell r="E3872" t="str">
            <v>OPERADOR DE PADRÓN</v>
          </cell>
          <cell r="G3872" t="str">
            <v>X</v>
          </cell>
          <cell r="M3872" t="str">
            <v>ENFERMEDAD GENERAL</v>
          </cell>
          <cell r="N3872">
            <v>179587855</v>
          </cell>
          <cell r="O3872" t="str">
            <v>SALUD TOTAL E.P.S.</v>
          </cell>
        </row>
        <row r="3873">
          <cell r="C3873">
            <v>73106822</v>
          </cell>
          <cell r="D3873" t="str">
            <v>DECHAMPS MORALES MANUEL CARMELO</v>
          </cell>
          <cell r="E3873" t="str">
            <v>OPERADOR DE PADRÓN</v>
          </cell>
          <cell r="G3873" t="str">
            <v>X</v>
          </cell>
          <cell r="M3873" t="str">
            <v>ENFERMEDAD GENERAL</v>
          </cell>
          <cell r="N3873">
            <v>182946492</v>
          </cell>
          <cell r="O3873" t="str">
            <v>SALUD TOTAL E.P.S.</v>
          </cell>
        </row>
        <row r="3874">
          <cell r="C3874">
            <v>73106822</v>
          </cell>
          <cell r="D3874" t="str">
            <v>DECHAMPS MORALES MANUEL CARMELO</v>
          </cell>
          <cell r="E3874" t="str">
            <v>OPERADOR DE PADRÓN</v>
          </cell>
          <cell r="G3874" t="str">
            <v>X</v>
          </cell>
          <cell r="M3874" t="str">
            <v>ENFERMEDAD GENERAL</v>
          </cell>
          <cell r="N3874">
            <v>182930494</v>
          </cell>
          <cell r="O3874" t="str">
            <v>SALUD TOTAL E.P.S.</v>
          </cell>
        </row>
        <row r="3875">
          <cell r="C3875">
            <v>73106822</v>
          </cell>
          <cell r="D3875" t="str">
            <v>DECHAMPS MORALES MANUEL CARMELO</v>
          </cell>
          <cell r="E3875" t="str">
            <v>OPERADOR DE PADRÓN</v>
          </cell>
          <cell r="G3875" t="str">
            <v>X</v>
          </cell>
          <cell r="M3875" t="str">
            <v>ENFERMEDAD GENERAL</v>
          </cell>
          <cell r="N3875">
            <v>182930495</v>
          </cell>
          <cell r="O3875" t="str">
            <v>SALUD TOTAL E.P.S.</v>
          </cell>
        </row>
        <row r="3876">
          <cell r="C3876">
            <v>73106822</v>
          </cell>
          <cell r="D3876" t="str">
            <v>DECHAMPS MORALES MANUEL CARMELO</v>
          </cell>
          <cell r="E3876" t="str">
            <v>OPERADOR DE PADRÓN</v>
          </cell>
          <cell r="G3876" t="str">
            <v>X</v>
          </cell>
          <cell r="M3876" t="str">
            <v>ENFERMEDAD GENERAL</v>
          </cell>
          <cell r="N3876">
            <v>183377494</v>
          </cell>
          <cell r="O3876" t="str">
            <v>SALUD TOTAL E.P.S.</v>
          </cell>
        </row>
        <row r="3877">
          <cell r="C3877">
            <v>73106822</v>
          </cell>
          <cell r="D3877" t="str">
            <v>DECHAMPS MORALES MANUEL CARMELO</v>
          </cell>
          <cell r="E3877" t="str">
            <v>OPERADOR DE PADRÓN</v>
          </cell>
          <cell r="G3877" t="str">
            <v>X</v>
          </cell>
          <cell r="M3877" t="str">
            <v>ENFERMEDAD GENERAL</v>
          </cell>
          <cell r="N3877">
            <v>4905667</v>
          </cell>
          <cell r="O3877" t="str">
            <v>SALUD TOTAL E.P.S.</v>
          </cell>
        </row>
        <row r="3878">
          <cell r="C3878">
            <v>73106822</v>
          </cell>
          <cell r="D3878" t="str">
            <v>DECHAMPS MORALES MANUEL CARMELO</v>
          </cell>
          <cell r="E3878" t="str">
            <v>OPERADOR DE PADRÓN</v>
          </cell>
          <cell r="G3878" t="str">
            <v>X</v>
          </cell>
          <cell r="M3878" t="str">
            <v>ENFERMEDAD GENERAL</v>
          </cell>
          <cell r="N3878">
            <v>4620379</v>
          </cell>
          <cell r="O3878" t="str">
            <v>SALUD TOTAL E.P.S.</v>
          </cell>
        </row>
        <row r="3879">
          <cell r="C3879">
            <v>73106822</v>
          </cell>
          <cell r="D3879" t="str">
            <v>DECHAMPS MORALES MANUEL CARMELO</v>
          </cell>
          <cell r="E3879" t="str">
            <v>OPERADOR DE PADRÓN</v>
          </cell>
          <cell r="G3879" t="str">
            <v>X</v>
          </cell>
          <cell r="M3879" t="str">
            <v>ENFERMEDAD GENERAL</v>
          </cell>
          <cell r="N3879">
            <v>4665210</v>
          </cell>
          <cell r="O3879" t="str">
            <v>SALUD TOTAL E.P.S.</v>
          </cell>
        </row>
        <row r="3880">
          <cell r="C3880">
            <v>73106822</v>
          </cell>
          <cell r="D3880" t="str">
            <v>DECHAMPS MORALES MANUEL CARMELO</v>
          </cell>
          <cell r="E3880" t="str">
            <v>OPERADOR DE PADRÓN</v>
          </cell>
          <cell r="G3880" t="str">
            <v>X</v>
          </cell>
          <cell r="M3880" t="str">
            <v>ENFERMEDAD GENERAL</v>
          </cell>
          <cell r="N3880" t="str">
            <v>NA</v>
          </cell>
          <cell r="O3880" t="str">
            <v>SALUD TOTAL E.P.S.</v>
          </cell>
        </row>
        <row r="3881">
          <cell r="C3881">
            <v>73106822</v>
          </cell>
          <cell r="D3881" t="str">
            <v>DECHAMPS MORALES MANUEL CARMELO</v>
          </cell>
          <cell r="E3881" t="str">
            <v>OPERADOR DE PADRÓN</v>
          </cell>
          <cell r="G3881" t="str">
            <v>X</v>
          </cell>
          <cell r="M3881" t="str">
            <v>ENFERMEDAD GENERAL</v>
          </cell>
          <cell r="N3881" t="str">
            <v>NA</v>
          </cell>
          <cell r="O3881" t="str">
            <v>SALUD TOTAL E.P.S.</v>
          </cell>
        </row>
        <row r="3882">
          <cell r="C3882">
            <v>73106822</v>
          </cell>
          <cell r="D3882" t="str">
            <v>DECHAMPS MORALES MANUEL CARMELO</v>
          </cell>
          <cell r="E3882" t="str">
            <v>OPERADOR DE PADRÓN</v>
          </cell>
          <cell r="G3882" t="str">
            <v>X</v>
          </cell>
          <cell r="M3882" t="str">
            <v>ENFERMEDAD GENERAL</v>
          </cell>
          <cell r="N3882" t="str">
            <v>P9400980</v>
          </cell>
          <cell r="O3882" t="str">
            <v>SALUD TOTAL E.P.S.</v>
          </cell>
        </row>
        <row r="3883">
          <cell r="C3883">
            <v>73106822</v>
          </cell>
          <cell r="D3883" t="str">
            <v>DECHAMPS MORALES MANUEL CARMELO</v>
          </cell>
          <cell r="E3883" t="str">
            <v>OPERADOR DE PADRÓN</v>
          </cell>
          <cell r="G3883" t="str">
            <v>X</v>
          </cell>
          <cell r="M3883" t="str">
            <v>ENFERMEDAD GENERAL</v>
          </cell>
          <cell r="N3883" t="str">
            <v>P9424773</v>
          </cell>
          <cell r="O3883" t="str">
            <v>SALUD TOTAL E.P.S.</v>
          </cell>
        </row>
        <row r="3884">
          <cell r="C3884">
            <v>73106822</v>
          </cell>
          <cell r="D3884" t="str">
            <v>DECHAMPS MORALES MANUEL CARMELO</v>
          </cell>
          <cell r="E3884" t="str">
            <v>OPERADOR DE PADRÓN</v>
          </cell>
          <cell r="G3884" t="str">
            <v>X</v>
          </cell>
          <cell r="M3884" t="str">
            <v>ENFERMEDAD GENERAL</v>
          </cell>
          <cell r="N3884">
            <v>6326393</v>
          </cell>
          <cell r="O3884" t="str">
            <v>SALUD TOTAL E.P.S.</v>
          </cell>
        </row>
        <row r="3885">
          <cell r="C3885">
            <v>73106822</v>
          </cell>
          <cell r="D3885" t="str">
            <v>DECHAMPS MORALES MANUEL CARMELO</v>
          </cell>
          <cell r="E3885" t="str">
            <v>OPERADOR DE PADRÓN</v>
          </cell>
          <cell r="G3885" t="str">
            <v>X</v>
          </cell>
          <cell r="M3885" t="str">
            <v>ENFERMEDAD GENERAL</v>
          </cell>
          <cell r="N3885" t="str">
            <v>NA</v>
          </cell>
          <cell r="O3885" t="str">
            <v>SALUD TOTAL E.P.S.</v>
          </cell>
        </row>
        <row r="3886">
          <cell r="C3886">
            <v>73106822</v>
          </cell>
          <cell r="D3886" t="str">
            <v>DECHAMPS MORALES MANUEL CARMELO</v>
          </cell>
          <cell r="E3886" t="str">
            <v>OPERADOR DE PADRÓN</v>
          </cell>
          <cell r="G3886" t="str">
            <v>X</v>
          </cell>
          <cell r="M3886" t="str">
            <v>ENFERMEDAD GENERAL</v>
          </cell>
          <cell r="N3886" t="str">
            <v>NA</v>
          </cell>
          <cell r="O3886" t="str">
            <v>SALUD TOTAL E.P.S.</v>
          </cell>
        </row>
        <row r="3887">
          <cell r="C3887">
            <v>73106822</v>
          </cell>
          <cell r="D3887" t="str">
            <v>DECHAMPS MORALES MANUEL CARMELO</v>
          </cell>
          <cell r="E3887" t="str">
            <v>OPERADOR DE PADRÓN</v>
          </cell>
          <cell r="G3887" t="str">
            <v>X</v>
          </cell>
          <cell r="M3887" t="str">
            <v>ENFERMEDAD GENERAL</v>
          </cell>
          <cell r="N3887">
            <v>1629063</v>
          </cell>
          <cell r="O3887" t="str">
            <v>SALUD TOTAL E.P.S.</v>
          </cell>
        </row>
        <row r="3888">
          <cell r="C3888">
            <v>73106822</v>
          </cell>
          <cell r="D3888" t="str">
            <v>DECHAMPS MORALES MANUEL CARMELO</v>
          </cell>
          <cell r="E3888" t="str">
            <v>OPERADOR DE PADRÓN</v>
          </cell>
          <cell r="G3888" t="str">
            <v>X</v>
          </cell>
          <cell r="M3888" t="str">
            <v>ENFERMEDAD GENERAL</v>
          </cell>
          <cell r="N3888">
            <v>1648360</v>
          </cell>
          <cell r="O3888" t="str">
            <v>SALUD TOTAL E.P.S.</v>
          </cell>
        </row>
        <row r="3889">
          <cell r="C3889">
            <v>73106822</v>
          </cell>
          <cell r="D3889" t="str">
            <v>DECHAMPS MORALES MANUEL CARMELO</v>
          </cell>
          <cell r="E3889" t="str">
            <v>OPERADOR DE PADRÓN</v>
          </cell>
          <cell r="G3889" t="str">
            <v>X</v>
          </cell>
          <cell r="M3889" t="str">
            <v>ENFERMEDAD GENERAL</v>
          </cell>
          <cell r="N3889">
            <v>1651972</v>
          </cell>
          <cell r="O3889" t="str">
            <v>SALUD TOTAL E.P.S.</v>
          </cell>
        </row>
        <row r="3890">
          <cell r="C3890">
            <v>73106822</v>
          </cell>
          <cell r="D3890" t="str">
            <v>DECHAMPS MORALES MANUEL CARMELO</v>
          </cell>
          <cell r="E3890" t="str">
            <v>OPERADOR DE PADRÓN</v>
          </cell>
          <cell r="G3890" t="str">
            <v>X</v>
          </cell>
          <cell r="M3890" t="str">
            <v>ENFERMEDAD GENERAL</v>
          </cell>
          <cell r="N3890">
            <v>1666848</v>
          </cell>
          <cell r="O3890" t="str">
            <v>SALUD TOTAL E.P.S.</v>
          </cell>
        </row>
        <row r="3891">
          <cell r="C3891">
            <v>73106822</v>
          </cell>
          <cell r="D3891" t="str">
            <v>DECHAMPS MORALES MANUEL CARMELO</v>
          </cell>
          <cell r="E3891" t="str">
            <v>OPERADOR DE PADRÓN</v>
          </cell>
          <cell r="G3891" t="str">
            <v>X</v>
          </cell>
          <cell r="M3891" t="str">
            <v>ENFERMEDAD GENERAL</v>
          </cell>
          <cell r="N3891">
            <v>1671772</v>
          </cell>
          <cell r="O3891" t="str">
            <v>SALUD TOTAL E.P.S.</v>
          </cell>
        </row>
        <row r="3892">
          <cell r="C3892">
            <v>73106822</v>
          </cell>
          <cell r="D3892" t="str">
            <v>DECHAMPS MORALES MANUEL CARMELO</v>
          </cell>
          <cell r="E3892" t="str">
            <v>OPERADOR DE PADRÓN</v>
          </cell>
          <cell r="G3892" t="str">
            <v>X</v>
          </cell>
          <cell r="M3892" t="str">
            <v>ENFERMEDAD GENERAL</v>
          </cell>
          <cell r="N3892" t="str">
            <v>NT</v>
          </cell>
          <cell r="O3892" t="str">
            <v>SALUD TOTAL E.P.S.</v>
          </cell>
        </row>
        <row r="3893">
          <cell r="C3893">
            <v>73106822</v>
          </cell>
          <cell r="D3893" t="str">
            <v>DECHAMPS MORALES MANUEL CARMELO</v>
          </cell>
          <cell r="E3893" t="str">
            <v>OPERADOR DE PADRÓN</v>
          </cell>
          <cell r="G3893" t="str">
            <v>X</v>
          </cell>
          <cell r="M3893" t="str">
            <v>ENFERMEDAD GENERAL</v>
          </cell>
          <cell r="N3893" t="str">
            <v>NT</v>
          </cell>
          <cell r="O3893" t="str">
            <v>SALUD TOTAL E.P.S.</v>
          </cell>
        </row>
        <row r="3894">
          <cell r="C3894">
            <v>73106822</v>
          </cell>
          <cell r="D3894" t="str">
            <v>DECHAMPS MORALES MANUEL CARMELO</v>
          </cell>
          <cell r="E3894" t="str">
            <v>OPERADOR DE PADRÓN</v>
          </cell>
          <cell r="G3894" t="str">
            <v>X</v>
          </cell>
          <cell r="M3894" t="str">
            <v>ENFERMEDAD GENERAL</v>
          </cell>
          <cell r="N3894" t="str">
            <v>NT</v>
          </cell>
          <cell r="O3894" t="str">
            <v>SALUD TOTAL E.P.S.</v>
          </cell>
        </row>
        <row r="3895">
          <cell r="C3895">
            <v>73106822</v>
          </cell>
          <cell r="D3895" t="str">
            <v>DECHAMPS MORALES MANUEL CARMELO</v>
          </cell>
          <cell r="E3895" t="str">
            <v>OPERADOR DE PADRÓN</v>
          </cell>
          <cell r="G3895" t="str">
            <v>X</v>
          </cell>
          <cell r="M3895" t="str">
            <v>ENFERMEDAD GENERAL</v>
          </cell>
          <cell r="N3895" t="str">
            <v>NT</v>
          </cell>
          <cell r="O3895" t="str">
            <v>SALUD TOTAL E.P.S.</v>
          </cell>
        </row>
        <row r="3896">
          <cell r="C3896">
            <v>73106822</v>
          </cell>
          <cell r="D3896" t="str">
            <v>DECHAMPS MORALES MANUEL CARMELO</v>
          </cell>
          <cell r="E3896" t="str">
            <v>OPERADOR DE PADRÓN</v>
          </cell>
          <cell r="G3896" t="str">
            <v>X</v>
          </cell>
          <cell r="M3896" t="str">
            <v>ENFERMEDAD GENERAL</v>
          </cell>
          <cell r="N3896" t="str">
            <v>NT</v>
          </cell>
          <cell r="O3896" t="str">
            <v>SALUD TOTAL E.P.S.</v>
          </cell>
        </row>
        <row r="3897">
          <cell r="C3897">
            <v>73106822</v>
          </cell>
          <cell r="D3897" t="str">
            <v>DECHAMPS MORALES MANUEL CARMELO</v>
          </cell>
          <cell r="E3897" t="str">
            <v>OPERADOR DE PADRÓN</v>
          </cell>
          <cell r="G3897" t="str">
            <v>X</v>
          </cell>
          <cell r="M3897" t="str">
            <v>ENFERMEDAD GENERAL</v>
          </cell>
          <cell r="N3897" t="str">
            <v>NT</v>
          </cell>
          <cell r="O3897" t="str">
            <v>SALUD TOTAL E.P.S.</v>
          </cell>
        </row>
        <row r="3898">
          <cell r="C3898">
            <v>73106822</v>
          </cell>
          <cell r="D3898" t="str">
            <v>DECHAMPS MORALES MANUEL CARMELO</v>
          </cell>
          <cell r="E3898" t="str">
            <v>OPERADOR DE PADRÓN</v>
          </cell>
          <cell r="G3898" t="str">
            <v>X</v>
          </cell>
          <cell r="M3898" t="str">
            <v>ENFERMEDAD GENERAL</v>
          </cell>
          <cell r="N3898">
            <v>3240857</v>
          </cell>
          <cell r="O3898" t="str">
            <v>SALUD TOTAL E.P.S.</v>
          </cell>
        </row>
        <row r="3899">
          <cell r="C3899">
            <v>73106822</v>
          </cell>
          <cell r="D3899" t="str">
            <v>DECHAMPS MORALES MANUEL CARMELO</v>
          </cell>
          <cell r="E3899" t="str">
            <v>OPERADOR DE PADRÓN</v>
          </cell>
          <cell r="G3899" t="str">
            <v>X</v>
          </cell>
          <cell r="M3899" t="str">
            <v>ENFERMEDAD GENERAL</v>
          </cell>
          <cell r="N3899">
            <v>4686602</v>
          </cell>
          <cell r="O3899" t="str">
            <v>SALUD TOTAL E.P.S.</v>
          </cell>
        </row>
        <row r="3900">
          <cell r="C3900">
            <v>73106822</v>
          </cell>
          <cell r="D3900" t="str">
            <v>DECHAMPS MORALES MANUEL CARMELO</v>
          </cell>
          <cell r="E3900" t="str">
            <v>OPERADOR DE PADRÓN</v>
          </cell>
          <cell r="G3900" t="str">
            <v>X</v>
          </cell>
          <cell r="M3900" t="str">
            <v>ENFERMEDAD GENERAL</v>
          </cell>
          <cell r="N3900" t="str">
            <v>NT</v>
          </cell>
          <cell r="O3900" t="str">
            <v>SALUD TOTAL E.P.S.</v>
          </cell>
        </row>
        <row r="3901">
          <cell r="C3901">
            <v>73106822</v>
          </cell>
          <cell r="D3901" t="str">
            <v>DECHAMPS MORALES MANUEL CARMELO</v>
          </cell>
          <cell r="E3901" t="str">
            <v>OPERADOR DE PADRÓN</v>
          </cell>
          <cell r="G3901" t="str">
            <v>X</v>
          </cell>
          <cell r="M3901" t="str">
            <v>ENFERMEDAD GENERAL</v>
          </cell>
          <cell r="N3901">
            <v>5734877</v>
          </cell>
          <cell r="O3901" t="str">
            <v>SALUD TOTAL E.P.S.</v>
          </cell>
        </row>
        <row r="3902">
          <cell r="C3902">
            <v>73106822</v>
          </cell>
          <cell r="D3902" t="str">
            <v>DECHAMPS MORALES MANUEL CARMELO</v>
          </cell>
          <cell r="E3902" t="str">
            <v>OPERADOR DE PADRÓN</v>
          </cell>
          <cell r="G3902" t="str">
            <v>X</v>
          </cell>
          <cell r="M3902" t="str">
            <v>ENFERMEDAD GENERAL</v>
          </cell>
          <cell r="N3902" t="str">
            <v>NT</v>
          </cell>
          <cell r="O3902" t="str">
            <v>SALUD TOTAL E.P.S.</v>
          </cell>
        </row>
        <row r="3903">
          <cell r="C3903">
            <v>73106822</v>
          </cell>
          <cell r="D3903" t="str">
            <v>DECHAMPS MORALES MANUEL CARMELO</v>
          </cell>
          <cell r="E3903" t="str">
            <v>OPERADOR DE PADRÓN</v>
          </cell>
          <cell r="G3903" t="str">
            <v>X</v>
          </cell>
          <cell r="M3903" t="str">
            <v>ENFERMEDAD GENERAL</v>
          </cell>
          <cell r="N3903">
            <v>70548885</v>
          </cell>
          <cell r="O3903" t="str">
            <v>SALUD TOTAL E.P.S.</v>
          </cell>
        </row>
        <row r="3904">
          <cell r="C3904">
            <v>73106822</v>
          </cell>
          <cell r="D3904" t="str">
            <v>DECHAMPS MORALES MANUEL CARMELO</v>
          </cell>
          <cell r="E3904" t="str">
            <v>OPERADOR DE PADRÓN</v>
          </cell>
          <cell r="G3904" t="str">
            <v>X</v>
          </cell>
          <cell r="M3904" t="str">
            <v>ENFERMEDAD GENERAL</v>
          </cell>
          <cell r="N3904" t="str">
            <v>NT</v>
          </cell>
          <cell r="O3904" t="str">
            <v>SALUD TOTAL E.P.S.</v>
          </cell>
        </row>
        <row r="3905">
          <cell r="C3905">
            <v>73106822</v>
          </cell>
          <cell r="D3905" t="str">
            <v>DECHAMPS MORALES MANUEL CARMELO</v>
          </cell>
          <cell r="E3905" t="str">
            <v>OPERADOR DE PADRÓN</v>
          </cell>
          <cell r="G3905" t="str">
            <v>X</v>
          </cell>
          <cell r="M3905" t="str">
            <v>ENFERMEDAD GENERAL</v>
          </cell>
          <cell r="N3905" t="str">
            <v>NT</v>
          </cell>
          <cell r="O3905" t="str">
            <v>SALUD TOTAL E.P.S.</v>
          </cell>
        </row>
        <row r="3906">
          <cell r="C3906">
            <v>73106822</v>
          </cell>
          <cell r="D3906" t="str">
            <v>DECHAMPS MORALES MANUEL CARMELO</v>
          </cell>
          <cell r="E3906" t="str">
            <v>OPERADOR DE PADRÓN</v>
          </cell>
          <cell r="G3906" t="str">
            <v>X</v>
          </cell>
          <cell r="M3906" t="str">
            <v>ENFERMEDAD GENERAL</v>
          </cell>
          <cell r="N3906" t="str">
            <v>NT</v>
          </cell>
          <cell r="O3906" t="str">
            <v>SALUD TOTAL E.P.S.</v>
          </cell>
        </row>
        <row r="3907">
          <cell r="C3907">
            <v>73106822</v>
          </cell>
          <cell r="D3907" t="str">
            <v>DECHAMPS MORALES MANUEL CARMELO</v>
          </cell>
          <cell r="E3907" t="str">
            <v>OPERADOR DE PADRÓN</v>
          </cell>
          <cell r="G3907" t="str">
            <v>X</v>
          </cell>
          <cell r="M3907" t="str">
            <v>ENFERMEDAD GENERAL</v>
          </cell>
          <cell r="N3907">
            <v>16335265</v>
          </cell>
          <cell r="O3907" t="str">
            <v>SALUD TOTAL E.P.S.</v>
          </cell>
        </row>
        <row r="3908">
          <cell r="C3908">
            <v>73106822</v>
          </cell>
          <cell r="D3908" t="str">
            <v>DECHAMPS MORALES MANUEL CARMELO</v>
          </cell>
          <cell r="E3908" t="str">
            <v>OPERADOR DE PADRÓN</v>
          </cell>
          <cell r="G3908" t="str">
            <v>X</v>
          </cell>
          <cell r="M3908" t="str">
            <v>ENFERMEDAD GENERAL</v>
          </cell>
          <cell r="N3908">
            <v>15696105</v>
          </cell>
          <cell r="O3908" t="str">
            <v>SALUD TOTAL E.P.S.</v>
          </cell>
        </row>
        <row r="3909">
          <cell r="C3909">
            <v>73106822</v>
          </cell>
          <cell r="D3909" t="str">
            <v>DECHAMPS MORALES MANUEL CARMELO</v>
          </cell>
          <cell r="E3909" t="str">
            <v>OPERADOR DE PADRÓN</v>
          </cell>
          <cell r="G3909" t="str">
            <v>X</v>
          </cell>
          <cell r="M3909" t="str">
            <v>ENFERMEDAD GENERAL</v>
          </cell>
          <cell r="N3909" t="str">
            <v>NT</v>
          </cell>
          <cell r="O3909" t="str">
            <v>SALUD TOTAL E.P.S.</v>
          </cell>
        </row>
        <row r="3910">
          <cell r="C3910">
            <v>73106822</v>
          </cell>
          <cell r="D3910" t="str">
            <v>DECHAMPS MORALES MANUEL CARMELO</v>
          </cell>
          <cell r="E3910" t="str">
            <v>OPERADOR DE PADRÓN</v>
          </cell>
          <cell r="G3910" t="str">
            <v>X</v>
          </cell>
          <cell r="M3910" t="str">
            <v>ENFERMEDAD GENERAL</v>
          </cell>
          <cell r="N3910">
            <v>148532456</v>
          </cell>
          <cell r="O3910" t="str">
            <v>SALUD TOTAL E.P.S.</v>
          </cell>
        </row>
        <row r="3911">
          <cell r="C3911">
            <v>73106822</v>
          </cell>
          <cell r="D3911" t="str">
            <v>DECHAMPS MORALES MANUEL CARMELO</v>
          </cell>
          <cell r="E3911" t="str">
            <v>OPERADOR DE PADRÓN</v>
          </cell>
          <cell r="G3911" t="str">
            <v>X</v>
          </cell>
          <cell r="M3911" t="str">
            <v>ENFERMEDAD GENERAL</v>
          </cell>
          <cell r="N3911">
            <v>243187</v>
          </cell>
          <cell r="O3911" t="str">
            <v>SALUD TOTAL E.P.S.</v>
          </cell>
        </row>
        <row r="3912">
          <cell r="C3912">
            <v>73106822</v>
          </cell>
          <cell r="D3912" t="str">
            <v>DECHAMPS MORALES MANUEL CARMELO</v>
          </cell>
          <cell r="E3912" t="str">
            <v>OPERADOR DE PADRÓN</v>
          </cell>
          <cell r="G3912" t="str">
            <v>X</v>
          </cell>
          <cell r="M3912" t="str">
            <v>ENFERMEDAD GENERAL</v>
          </cell>
          <cell r="N3912">
            <v>172074866</v>
          </cell>
          <cell r="O3912" t="str">
            <v>SALUD TOTAL E.P.S.</v>
          </cell>
        </row>
        <row r="3913">
          <cell r="C3913">
            <v>73106822</v>
          </cell>
          <cell r="D3913" t="str">
            <v>DECHAMPS MORALES MANUEL CARMELO</v>
          </cell>
          <cell r="E3913" t="str">
            <v>OPERADOR DE PADRÓN</v>
          </cell>
          <cell r="G3913" t="str">
            <v>x</v>
          </cell>
          <cell r="M3913" t="str">
            <v>ENFERMEDAD GENERAL</v>
          </cell>
          <cell r="N3913">
            <v>269261</v>
          </cell>
          <cell r="O3913" t="str">
            <v>SALUD TOTAL E.P.S.</v>
          </cell>
        </row>
        <row r="3914">
          <cell r="C3914">
            <v>73106822</v>
          </cell>
          <cell r="D3914" t="str">
            <v>DECHAMPS MORALES MANUEL CARMELO</v>
          </cell>
          <cell r="E3914" t="str">
            <v>OPERADOR DE PADRÓN</v>
          </cell>
          <cell r="G3914" t="str">
            <v>x</v>
          </cell>
          <cell r="M3914" t="str">
            <v>ENFERMEDAD GENERAL</v>
          </cell>
          <cell r="N3914" t="str">
            <v>NT</v>
          </cell>
          <cell r="O3914" t="str">
            <v>SALUD TOTAL E.P.S.</v>
          </cell>
        </row>
        <row r="3915">
          <cell r="C3915">
            <v>73106822</v>
          </cell>
          <cell r="D3915" t="str">
            <v>DECHAMPS MORALES MANUEL CARMELO</v>
          </cell>
          <cell r="E3915" t="str">
            <v>OPERADOR DE PADRÓN</v>
          </cell>
          <cell r="G3915" t="str">
            <v>x</v>
          </cell>
          <cell r="M3915" t="str">
            <v>ENFERMEDAD GENERAL</v>
          </cell>
          <cell r="N3915" t="str">
            <v>NT</v>
          </cell>
          <cell r="O3915" t="str">
            <v>SALUD TOTAL E.P.S.</v>
          </cell>
        </row>
        <row r="3916">
          <cell r="C3916">
            <v>73106822</v>
          </cell>
          <cell r="D3916" t="str">
            <v>DECHAMPS MORALES MANUEL CARMELO</v>
          </cell>
          <cell r="E3916" t="str">
            <v>OPERADOR DE PADRÓN</v>
          </cell>
          <cell r="G3916" t="str">
            <v>X</v>
          </cell>
          <cell r="M3916" t="str">
            <v>ENFERMEDAD GENERAL</v>
          </cell>
          <cell r="N3916" t="str">
            <v>EPS002</v>
          </cell>
          <cell r="O3916" t="str">
            <v>SALUD TOTAL E.P.S.</v>
          </cell>
        </row>
        <row r="3917">
          <cell r="C3917">
            <v>73106822</v>
          </cell>
          <cell r="D3917" t="str">
            <v>DECHAMPS MORALES MANUEL CARMELO</v>
          </cell>
          <cell r="E3917" t="str">
            <v>OPERADOR DE PADRÓN</v>
          </cell>
          <cell r="G3917" t="str">
            <v>X</v>
          </cell>
          <cell r="M3917" t="str">
            <v>ENFERMEDAD GENERAL</v>
          </cell>
          <cell r="N3917" t="str">
            <v>EPS002</v>
          </cell>
          <cell r="O3917" t="str">
            <v>SALUD TOTAL E.P.S.</v>
          </cell>
        </row>
        <row r="3918">
          <cell r="C3918">
            <v>1047436328</v>
          </cell>
          <cell r="D3918" t="str">
            <v>DE LAS AGUAS TEHERAN JADER</v>
          </cell>
          <cell r="E3918" t="str">
            <v>OPERADOR DE PADRÓN</v>
          </cell>
          <cell r="G3918" t="str">
            <v>X</v>
          </cell>
          <cell r="M3918" t="str">
            <v>ENFERMEDAD GENERAL</v>
          </cell>
          <cell r="N3918" t="str">
            <v>NT</v>
          </cell>
          <cell r="O3918" t="str">
            <v>SALUD TOTAL E.P.S.</v>
          </cell>
        </row>
        <row r="3919">
          <cell r="C3919">
            <v>1047436328</v>
          </cell>
          <cell r="D3919" t="str">
            <v>DE LAS AGUAS TEHERAN JADER</v>
          </cell>
          <cell r="E3919" t="str">
            <v>OPERADOR DE PADRÓN</v>
          </cell>
          <cell r="G3919" t="str">
            <v>X</v>
          </cell>
          <cell r="M3919" t="str">
            <v>ENFERMEDAD GENERAL</v>
          </cell>
          <cell r="N3919">
            <v>172092030</v>
          </cell>
          <cell r="O3919" t="str">
            <v>SALUD TOTAL E.P.S.</v>
          </cell>
        </row>
        <row r="3920">
          <cell r="C3920">
            <v>1047436328</v>
          </cell>
          <cell r="D3920" t="str">
            <v>DE LAS AGUAS TEHERAN JADER</v>
          </cell>
          <cell r="E3920" t="str">
            <v>OPERADOR DE PADRÓN</v>
          </cell>
          <cell r="G3920" t="str">
            <v>x</v>
          </cell>
          <cell r="M3920" t="str">
            <v>ENFERMEDAD GENERAL</v>
          </cell>
          <cell r="N3920">
            <v>146682</v>
          </cell>
          <cell r="O3920" t="str">
            <v>SALUD TOTAL E.P.S.</v>
          </cell>
        </row>
        <row r="3921">
          <cell r="C3921">
            <v>1047436328</v>
          </cell>
          <cell r="D3921" t="str">
            <v>DE LAS AGUAS TEHERAN JADER</v>
          </cell>
          <cell r="E3921" t="str">
            <v>OPERADOR DE PADRÓN</v>
          </cell>
          <cell r="G3921" t="str">
            <v>x</v>
          </cell>
          <cell r="M3921" t="str">
            <v>ENFERMEDAD GENERAL</v>
          </cell>
          <cell r="N3921">
            <v>146803</v>
          </cell>
          <cell r="O3921" t="str">
            <v>SALUD TOTAL E.P.S.</v>
          </cell>
        </row>
        <row r="3922">
          <cell r="C3922">
            <v>1047436328</v>
          </cell>
          <cell r="D3922" t="str">
            <v>DE LAS AGUAS TEHERAN JADER</v>
          </cell>
          <cell r="E3922" t="str">
            <v>OPERADOR DE PADRÓN</v>
          </cell>
          <cell r="G3922" t="str">
            <v>x</v>
          </cell>
          <cell r="M3922" t="str">
            <v>ENFERMEDAD GENERAL</v>
          </cell>
          <cell r="N3922">
            <v>192356</v>
          </cell>
          <cell r="O3922" t="str">
            <v>SALUD TOTAL E.P.S.</v>
          </cell>
        </row>
        <row r="3923">
          <cell r="C3923">
            <v>1047436328</v>
          </cell>
          <cell r="D3923" t="str">
            <v>DE LAS AGUAS TEHERAN JADER</v>
          </cell>
          <cell r="E3923" t="str">
            <v>OPERADOR DE PADRÓN</v>
          </cell>
          <cell r="G3923" t="str">
            <v>x</v>
          </cell>
          <cell r="M3923" t="str">
            <v>ENFERMEDAD GENERAL</v>
          </cell>
          <cell r="N3923">
            <v>192683</v>
          </cell>
          <cell r="O3923" t="str">
            <v>SALUD TOTAL E.P.S.</v>
          </cell>
        </row>
        <row r="3924">
          <cell r="C3924">
            <v>1047436328</v>
          </cell>
          <cell r="D3924" t="str">
            <v>DE LAS AGUAS TEHERAN JADER</v>
          </cell>
          <cell r="E3924" t="str">
            <v>OPERADOR DE PADRÓN</v>
          </cell>
          <cell r="G3924" t="str">
            <v>x</v>
          </cell>
          <cell r="M3924" t="str">
            <v>ENFERMEDAD GENERAL</v>
          </cell>
          <cell r="N3924">
            <v>192683</v>
          </cell>
          <cell r="O3924" t="str">
            <v>SALUD TOTAL E.P.S.</v>
          </cell>
        </row>
        <row r="3925">
          <cell r="C3925">
            <v>73149690</v>
          </cell>
          <cell r="D3925" t="str">
            <v>DE AVILA TORRES MARTIN EMILIO</v>
          </cell>
          <cell r="E3925" t="str">
            <v>OPERADOR DE PADRÓN</v>
          </cell>
          <cell r="G3925" t="str">
            <v>X</v>
          </cell>
          <cell r="M3925" t="str">
            <v>ENFERMEDAD GENERAL</v>
          </cell>
          <cell r="N3925" t="str">
            <v>N/T</v>
          </cell>
          <cell r="O3925" t="str">
            <v>SALUD TOTAL E.P.S.</v>
          </cell>
        </row>
        <row r="3926">
          <cell r="C3926">
            <v>73149690</v>
          </cell>
          <cell r="D3926" t="str">
            <v>DE AVILA TORRES MARTIN EMILIO</v>
          </cell>
          <cell r="E3926" t="str">
            <v>OPERADOR DE PADRÓN</v>
          </cell>
          <cell r="G3926" t="str">
            <v>X</v>
          </cell>
          <cell r="M3926" t="str">
            <v>ENFERMEDAD GENERAL</v>
          </cell>
          <cell r="N3926">
            <v>94794030</v>
          </cell>
          <cell r="O3926" t="str">
            <v>SALUD TOTAL E.P.S.</v>
          </cell>
        </row>
        <row r="3927">
          <cell r="C3927">
            <v>73149690</v>
          </cell>
          <cell r="D3927" t="str">
            <v>DE AVILA TORRES MARTIN EMILIO</v>
          </cell>
          <cell r="E3927" t="str">
            <v>OPERADOR DE PADRÓN</v>
          </cell>
          <cell r="G3927" t="str">
            <v>X</v>
          </cell>
          <cell r="M3927" t="str">
            <v>ENFERMEDAD GENERAL</v>
          </cell>
          <cell r="N3927">
            <v>11142042</v>
          </cell>
          <cell r="O3927" t="str">
            <v>SALUD TOTAL E.P.S.</v>
          </cell>
        </row>
        <row r="3928">
          <cell r="C3928">
            <v>73149690</v>
          </cell>
          <cell r="D3928" t="str">
            <v>DE AVILA TORRES MARTIN EMILIO</v>
          </cell>
          <cell r="E3928" t="str">
            <v>OPERADOR DE PADRÓN</v>
          </cell>
          <cell r="G3928" t="str">
            <v>X</v>
          </cell>
          <cell r="M3928" t="str">
            <v>ENFERMEDAD GENERAL</v>
          </cell>
          <cell r="N3928">
            <v>13311615</v>
          </cell>
          <cell r="O3928" t="str">
            <v>SALUD TOTAL E.P.S.</v>
          </cell>
        </row>
        <row r="3929">
          <cell r="C3929">
            <v>73149690</v>
          </cell>
          <cell r="D3929" t="str">
            <v>DE AVILA TORRES MARTIN EMILIO</v>
          </cell>
          <cell r="E3929" t="str">
            <v>OPERADOR DE PADRÓN</v>
          </cell>
          <cell r="G3929" t="str">
            <v>X</v>
          </cell>
          <cell r="M3929" t="str">
            <v>ENFERMEDAD GENERAL</v>
          </cell>
          <cell r="N3929">
            <v>13311199</v>
          </cell>
          <cell r="O3929" t="str">
            <v>SALUD TOTAL E.P.S.</v>
          </cell>
        </row>
        <row r="3930">
          <cell r="C3930">
            <v>73149690</v>
          </cell>
          <cell r="D3930" t="str">
            <v>DE AVILA TORRES MARTIN EMILIO</v>
          </cell>
          <cell r="E3930" t="str">
            <v>OPERADOR DE PADRÓN</v>
          </cell>
          <cell r="G3930" t="str">
            <v>X</v>
          </cell>
          <cell r="M3930" t="str">
            <v>ENFERMEDAD GENERAL</v>
          </cell>
          <cell r="N3930" t="str">
            <v>NT</v>
          </cell>
          <cell r="O3930" t="str">
            <v>SALUD TOTAL E.P.S.</v>
          </cell>
        </row>
        <row r="3931">
          <cell r="C3931">
            <v>73149690</v>
          </cell>
          <cell r="D3931" t="str">
            <v>DE AVILA TORRES MARTIN EMILIO</v>
          </cell>
          <cell r="E3931" t="str">
            <v>OPERADOR DE PADRÓN</v>
          </cell>
          <cell r="G3931" t="str">
            <v>X</v>
          </cell>
          <cell r="M3931" t="str">
            <v>ENFERMEDAD GENERAL</v>
          </cell>
          <cell r="N3931">
            <v>16271548</v>
          </cell>
          <cell r="O3931" t="str">
            <v>SALUD TOTAL E.P.S.</v>
          </cell>
        </row>
        <row r="3932">
          <cell r="C3932">
            <v>73149690</v>
          </cell>
          <cell r="D3932" t="str">
            <v>DE AVILA TORRES MARTIN EMILIO</v>
          </cell>
          <cell r="E3932" t="str">
            <v>OPERADOR DE PADRÓN</v>
          </cell>
          <cell r="G3932" t="str">
            <v>X</v>
          </cell>
          <cell r="M3932" t="str">
            <v>ENFERMEDAD GENERAL</v>
          </cell>
          <cell r="N3932">
            <v>143098049</v>
          </cell>
          <cell r="O3932" t="str">
            <v>SALUD TOTAL E.P.S.</v>
          </cell>
        </row>
        <row r="3933">
          <cell r="C3933">
            <v>73149690</v>
          </cell>
          <cell r="D3933" t="str">
            <v>DE AVILA TORRES MARTIN EMILIO</v>
          </cell>
          <cell r="E3933" t="str">
            <v>OPERADOR DE PADRÓN</v>
          </cell>
          <cell r="G3933" t="str">
            <v>x</v>
          </cell>
          <cell r="M3933" t="str">
            <v>ENFERMEDAD GENERAL</v>
          </cell>
          <cell r="N3933" t="str">
            <v>NT</v>
          </cell>
          <cell r="O3933" t="str">
            <v>SALUD TOTAL E.P.S.</v>
          </cell>
        </row>
        <row r="3934">
          <cell r="C3934">
            <v>73149690</v>
          </cell>
          <cell r="D3934" t="str">
            <v>DE AVILA TORRES MARTIN EMILIO</v>
          </cell>
          <cell r="E3934" t="str">
            <v>OPERADOR DE PADRÓN</v>
          </cell>
          <cell r="G3934" t="str">
            <v>x</v>
          </cell>
          <cell r="M3934" t="str">
            <v>ENFERMEDAD GENERAL</v>
          </cell>
          <cell r="N3934">
            <v>177341856</v>
          </cell>
          <cell r="O3934" t="str">
            <v>SALUD TOTAL E.P.S.</v>
          </cell>
        </row>
        <row r="3935">
          <cell r="C3935">
            <v>73149690</v>
          </cell>
          <cell r="D3935" t="str">
            <v>DE AVILA TORRES MARTIN EMILIO</v>
          </cell>
          <cell r="E3935" t="str">
            <v>OPERADOR DE PADRÓN</v>
          </cell>
          <cell r="G3935" t="str">
            <v>X</v>
          </cell>
          <cell r="M3935" t="str">
            <v>ENFERMEDAD GENERAL</v>
          </cell>
          <cell r="N3935">
            <v>4928036</v>
          </cell>
          <cell r="O3935" t="str">
            <v>SALUD TOTAL E.P.S.</v>
          </cell>
        </row>
        <row r="3936">
          <cell r="C3936">
            <v>73149690</v>
          </cell>
          <cell r="D3936" t="str">
            <v>DE AVILA TORRES MARTIN EMILIO</v>
          </cell>
          <cell r="E3936" t="str">
            <v>OPERADOR DE PADRÓN</v>
          </cell>
          <cell r="G3936" t="str">
            <v>X</v>
          </cell>
          <cell r="M3936" t="str">
            <v>ENFERMEDAD GENERAL</v>
          </cell>
          <cell r="N3936">
            <v>4928036</v>
          </cell>
          <cell r="O3936" t="str">
            <v>SALUD TOTAL E.P.S.</v>
          </cell>
        </row>
        <row r="3937">
          <cell r="C3937">
            <v>73149690</v>
          </cell>
          <cell r="D3937" t="str">
            <v>DE AVILA TORRES MARTIN EMILIO</v>
          </cell>
          <cell r="E3937" t="str">
            <v>OPERADOR DE PADRÓN</v>
          </cell>
          <cell r="G3937" t="str">
            <v>X</v>
          </cell>
          <cell r="M3937" t="str">
            <v>ENFERMEDAD GENERAL</v>
          </cell>
          <cell r="N3937">
            <v>19596</v>
          </cell>
          <cell r="O3937" t="str">
            <v>SALUD TOTAL E.P.S.</v>
          </cell>
        </row>
        <row r="3938">
          <cell r="C3938">
            <v>73187274</v>
          </cell>
          <cell r="D3938" t="str">
            <v>DAVILA SANES DIANER</v>
          </cell>
          <cell r="E3938" t="str">
            <v>OPERADOR DE PADRÓN</v>
          </cell>
          <cell r="G3938" t="str">
            <v>x</v>
          </cell>
          <cell r="M3938" t="str">
            <v>ENFERMEDAD GENERAL</v>
          </cell>
          <cell r="N3938">
            <v>177319496</v>
          </cell>
          <cell r="O3938" t="str">
            <v>SALUD TOTAL E.P.S.</v>
          </cell>
        </row>
        <row r="3939">
          <cell r="C3939">
            <v>73187274</v>
          </cell>
          <cell r="D3939" t="str">
            <v>DAVILA SANES DIANER</v>
          </cell>
          <cell r="E3939" t="str">
            <v>OPERADOR DE PADRÓN</v>
          </cell>
          <cell r="G3939" t="str">
            <v>x</v>
          </cell>
          <cell r="M3939" t="str">
            <v>ENFERMEDAD GENERAL</v>
          </cell>
          <cell r="N3939">
            <v>600130907</v>
          </cell>
          <cell r="O3939" t="str">
            <v>SALUD TOTAL E.P.S.</v>
          </cell>
        </row>
        <row r="3940">
          <cell r="C3940">
            <v>73187274</v>
          </cell>
          <cell r="D3940" t="str">
            <v>DAVILA SANES DIANER</v>
          </cell>
          <cell r="E3940" t="str">
            <v>OPERADOR DE PADRÓN</v>
          </cell>
          <cell r="G3940" t="str">
            <v>x</v>
          </cell>
          <cell r="M3940" t="str">
            <v>ENFERMEDAD GENERAL</v>
          </cell>
          <cell r="N3940">
            <v>73187274</v>
          </cell>
          <cell r="O3940" t="str">
            <v>SALUD TOTAL E.P.S.</v>
          </cell>
        </row>
        <row r="3941">
          <cell r="C3941">
            <v>1143331199</v>
          </cell>
          <cell r="D3941" t="str">
            <v>CUESTA  CARLOS IVAN</v>
          </cell>
          <cell r="E3941" t="str">
            <v>OPERADOR DE BUSETÓN</v>
          </cell>
          <cell r="G3941" t="str">
            <v>X</v>
          </cell>
          <cell r="M3941" t="str">
            <v>ENFERMEDAD GENERAL</v>
          </cell>
          <cell r="N3941" t="str">
            <v>NT</v>
          </cell>
          <cell r="O3941" t="str">
            <v>NUEVA E.P.S</v>
          </cell>
        </row>
        <row r="3942">
          <cell r="C3942">
            <v>1143331199</v>
          </cell>
          <cell r="D3942" t="str">
            <v>CUESTA  CARLOS IVAN</v>
          </cell>
          <cell r="E3942" t="str">
            <v>OPERADOR DE BUSETÓN</v>
          </cell>
          <cell r="F3942" t="str">
            <v>X</v>
          </cell>
          <cell r="M3942" t="str">
            <v>ACCIDENTE DE TRABAJO</v>
          </cell>
          <cell r="N3942" t="str">
            <v>NT</v>
          </cell>
          <cell r="O3942" t="str">
            <v>ARL SURA</v>
          </cell>
        </row>
        <row r="3943">
          <cell r="C3943">
            <v>1143331199</v>
          </cell>
          <cell r="D3943" t="str">
            <v>CUESTA  CARLOS IVAN</v>
          </cell>
          <cell r="E3943" t="str">
            <v>OPERADOR DE BUSETÓN</v>
          </cell>
          <cell r="G3943" t="str">
            <v>X</v>
          </cell>
          <cell r="M3943" t="str">
            <v>ENFERMEDAD GENERAL</v>
          </cell>
          <cell r="N3943">
            <v>22805</v>
          </cell>
          <cell r="O3943" t="str">
            <v>NUEVA E.P.S</v>
          </cell>
        </row>
        <row r="3944">
          <cell r="C3944">
            <v>1143331199</v>
          </cell>
          <cell r="D3944" t="str">
            <v>CUESTA  CARLOS IVAN</v>
          </cell>
          <cell r="E3944" t="str">
            <v>OPERADOR DE BUSETÓN</v>
          </cell>
          <cell r="G3944" t="str">
            <v>X</v>
          </cell>
          <cell r="M3944" t="str">
            <v>ENFERMEDAD GENERAL</v>
          </cell>
          <cell r="N3944">
            <v>55287</v>
          </cell>
          <cell r="O3944" t="str">
            <v>NUEVA E.P.S</v>
          </cell>
        </row>
        <row r="3945">
          <cell r="C3945">
            <v>1143331199</v>
          </cell>
          <cell r="D3945" t="str">
            <v>CUESTA  CARLOS IVAN</v>
          </cell>
          <cell r="E3945" t="str">
            <v>OPERADOR DE BUSETÓN</v>
          </cell>
          <cell r="G3945" t="str">
            <v>X</v>
          </cell>
          <cell r="M3945" t="str">
            <v>ENFERMEDAD GENERAL</v>
          </cell>
          <cell r="N3945">
            <v>56535</v>
          </cell>
          <cell r="O3945" t="str">
            <v>NUEVA E.P.S</v>
          </cell>
        </row>
        <row r="3946">
          <cell r="C3946">
            <v>1143331199</v>
          </cell>
          <cell r="D3946" t="str">
            <v>CUESTA  CARLOS IVAN</v>
          </cell>
          <cell r="E3946" t="str">
            <v>OPERADOR DE BUSETÓN</v>
          </cell>
          <cell r="G3946" t="str">
            <v>X</v>
          </cell>
          <cell r="M3946" t="str">
            <v>ENFERMEDAD GENERAL</v>
          </cell>
          <cell r="N3946">
            <v>7001133147</v>
          </cell>
          <cell r="O3946" t="str">
            <v>NUEVA E.P.S</v>
          </cell>
        </row>
        <row r="3947">
          <cell r="C3947">
            <v>1143331199</v>
          </cell>
          <cell r="D3947" t="str">
            <v>CUESTA  CARLOS IVAN</v>
          </cell>
          <cell r="E3947" t="str">
            <v>OPERADOR DE BUSETÓN</v>
          </cell>
          <cell r="G3947" t="str">
            <v>X</v>
          </cell>
          <cell r="M3947" t="str">
            <v>ENFERMEDAD GENERAL</v>
          </cell>
          <cell r="N3947">
            <v>7001139296</v>
          </cell>
          <cell r="O3947" t="str">
            <v>NUEVA E.P.S</v>
          </cell>
        </row>
        <row r="3948">
          <cell r="C3948">
            <v>1143331199</v>
          </cell>
          <cell r="D3948" t="str">
            <v>CUESTA  CARLOS IVAN</v>
          </cell>
          <cell r="E3948" t="str">
            <v>OPERADOR DE BUSETÓN</v>
          </cell>
          <cell r="G3948" t="str">
            <v>X</v>
          </cell>
          <cell r="M3948" t="str">
            <v>ENFERMEDAD GENERAL</v>
          </cell>
          <cell r="N3948">
            <v>7001165337</v>
          </cell>
          <cell r="O3948" t="str">
            <v>NUEVA E.P.S</v>
          </cell>
        </row>
        <row r="3949">
          <cell r="C3949">
            <v>1143331199</v>
          </cell>
          <cell r="D3949" t="str">
            <v>CUESTA  CARLOS IVAN</v>
          </cell>
          <cell r="E3949" t="str">
            <v>OPERADOR DE BUSETÓN</v>
          </cell>
          <cell r="G3949" t="str">
            <v>X</v>
          </cell>
          <cell r="M3949" t="str">
            <v>ENFERMEDAD GENERAL</v>
          </cell>
          <cell r="N3949">
            <v>7001182722</v>
          </cell>
          <cell r="O3949" t="str">
            <v>NUEVA E.P.S</v>
          </cell>
        </row>
        <row r="3950">
          <cell r="C3950">
            <v>77194847</v>
          </cell>
          <cell r="D3950" t="str">
            <v>CUELLO MAESTRE YOEL JOSE</v>
          </cell>
          <cell r="E3950" t="str">
            <v>OPERADOR DE PADRÓN</v>
          </cell>
          <cell r="G3950" t="str">
            <v>X</v>
          </cell>
          <cell r="M3950" t="str">
            <v>ENFERMEDAD GENERAL</v>
          </cell>
          <cell r="N3950">
            <v>55350</v>
          </cell>
          <cell r="O3950" t="str">
            <v>SALUD TOTAL E.P.S.</v>
          </cell>
        </row>
        <row r="3951">
          <cell r="C3951">
            <v>77194847</v>
          </cell>
          <cell r="D3951" t="str">
            <v>CUELLO MAESTRE YOEL JOSE</v>
          </cell>
          <cell r="E3951" t="str">
            <v>OPERADOR DE PADRÓN</v>
          </cell>
          <cell r="G3951" t="str">
            <v>X</v>
          </cell>
          <cell r="M3951" t="str">
            <v>ENFERMEDAD GENERAL</v>
          </cell>
          <cell r="N3951">
            <v>58297</v>
          </cell>
          <cell r="O3951" t="str">
            <v>SALUD TOTAL E.P.S.</v>
          </cell>
        </row>
        <row r="3952">
          <cell r="C3952">
            <v>77194847</v>
          </cell>
          <cell r="D3952" t="str">
            <v>CUELLO MAESTRE YOEL JOSE</v>
          </cell>
          <cell r="E3952" t="str">
            <v>OPERADOR DE PADRÓN</v>
          </cell>
          <cell r="G3952" t="str">
            <v>x</v>
          </cell>
          <cell r="M3952" t="str">
            <v>ENFERMEDAD GENERAL</v>
          </cell>
          <cell r="N3952">
            <v>74195</v>
          </cell>
          <cell r="O3952" t="str">
            <v>SALUD TOTAL E.P.S.</v>
          </cell>
        </row>
        <row r="3953">
          <cell r="C3953">
            <v>77194847</v>
          </cell>
          <cell r="D3953" t="str">
            <v>CUELLO MAESTRE YOEL JOSE</v>
          </cell>
          <cell r="E3953" t="str">
            <v>OPERADOR DE PADRÓN</v>
          </cell>
          <cell r="G3953" t="str">
            <v>X</v>
          </cell>
          <cell r="M3953" t="str">
            <v>ENFERMEDAD GENERAL</v>
          </cell>
          <cell r="N3953">
            <v>74195</v>
          </cell>
          <cell r="O3953" t="str">
            <v>SALUD TOTAL E.P.S.</v>
          </cell>
        </row>
        <row r="3954">
          <cell r="C3954">
            <v>77194847</v>
          </cell>
          <cell r="D3954" t="str">
            <v>CUELLO MAESTRE YOEL JOSE</v>
          </cell>
          <cell r="E3954" t="str">
            <v>OPERADOR DE PADRÓN</v>
          </cell>
          <cell r="G3954" t="str">
            <v>X</v>
          </cell>
          <cell r="M3954" t="str">
            <v>ENFERMEDAD GENERAL</v>
          </cell>
          <cell r="N3954">
            <v>74309</v>
          </cell>
          <cell r="O3954" t="str">
            <v>SALUD TOTAL E.P.S.</v>
          </cell>
        </row>
        <row r="3955">
          <cell r="C3955">
            <v>10885706</v>
          </cell>
          <cell r="D3955" t="str">
            <v>CUELLO LORA RAFAEL ENRIQUE</v>
          </cell>
          <cell r="E3955" t="str">
            <v>OPERADOR DE PADRÓN</v>
          </cell>
          <cell r="G3955" t="str">
            <v>X</v>
          </cell>
          <cell r="M3955" t="str">
            <v>ENFERMEDAD GENERAL</v>
          </cell>
          <cell r="N3955">
            <v>12957772</v>
          </cell>
          <cell r="O3955" t="str">
            <v>COOMEVA E.P.S</v>
          </cell>
        </row>
        <row r="3956">
          <cell r="C3956">
            <v>10885706</v>
          </cell>
          <cell r="D3956" t="str">
            <v>CUELLO LORA RAFAEL ENRIQUE</v>
          </cell>
          <cell r="E3956" t="str">
            <v>OPERADOR DE PADRÓN</v>
          </cell>
          <cell r="G3956" t="str">
            <v>X</v>
          </cell>
          <cell r="M3956" t="str">
            <v>ENFERMEDAD GENERAL</v>
          </cell>
          <cell r="N3956">
            <v>13091794</v>
          </cell>
          <cell r="O3956" t="str">
            <v>COOMEVA E.P.S</v>
          </cell>
        </row>
        <row r="3957">
          <cell r="C3957">
            <v>10885706</v>
          </cell>
          <cell r="D3957" t="str">
            <v>CUELLO LORA RAFAEL ENRIQUE</v>
          </cell>
          <cell r="E3957" t="str">
            <v>OPERADOR DE PADRÓN</v>
          </cell>
          <cell r="G3957" t="str">
            <v>X</v>
          </cell>
          <cell r="M3957" t="str">
            <v>ENFERMEDAD GENERAL</v>
          </cell>
          <cell r="N3957" t="str">
            <v>NT</v>
          </cell>
          <cell r="O3957" t="str">
            <v>COOMEVA E.P.S</v>
          </cell>
        </row>
        <row r="3958">
          <cell r="C3958">
            <v>10885706</v>
          </cell>
          <cell r="D3958" t="str">
            <v>CUELLO LORA RAFAEL ENRIQUE</v>
          </cell>
          <cell r="E3958" t="str">
            <v>OPERADOR DE PADRÓN</v>
          </cell>
          <cell r="G3958" t="str">
            <v>X</v>
          </cell>
          <cell r="M3958" t="str">
            <v>ENFERMEDAD GENERAL</v>
          </cell>
          <cell r="N3958" t="str">
            <v>NT</v>
          </cell>
          <cell r="O3958" t="str">
            <v>COOMEVA E.P.S</v>
          </cell>
        </row>
        <row r="3959">
          <cell r="C3959">
            <v>10885706</v>
          </cell>
          <cell r="D3959" t="str">
            <v>CUELLO LORA RAFAEL ENRIQUE</v>
          </cell>
          <cell r="E3959" t="str">
            <v>OPERADOR DE PADRÓN</v>
          </cell>
          <cell r="G3959" t="str">
            <v>X</v>
          </cell>
          <cell r="M3959" t="str">
            <v>ENFERMEDAD GENERAL</v>
          </cell>
          <cell r="N3959" t="str">
            <v>NT</v>
          </cell>
          <cell r="O3959" t="str">
            <v>COOMEVA E.P.S</v>
          </cell>
        </row>
        <row r="3960">
          <cell r="C3960">
            <v>10885706</v>
          </cell>
          <cell r="D3960" t="str">
            <v>CUELLO LORA RAFAEL ENRIQUE</v>
          </cell>
          <cell r="E3960" t="str">
            <v>OPERADOR DE PADRÓN</v>
          </cell>
          <cell r="G3960" t="str">
            <v>X</v>
          </cell>
          <cell r="M3960" t="str">
            <v>ENFERMEDAD GENERAL</v>
          </cell>
          <cell r="N3960" t="str">
            <v>NT</v>
          </cell>
          <cell r="O3960" t="str">
            <v>COOMEVA E.P.S</v>
          </cell>
        </row>
        <row r="3961">
          <cell r="C3961">
            <v>10885706</v>
          </cell>
          <cell r="D3961" t="str">
            <v>CUELLO LORA RAFAEL ENRIQUE</v>
          </cell>
          <cell r="E3961" t="str">
            <v>OPERADOR DE PADRÓN</v>
          </cell>
          <cell r="G3961" t="str">
            <v>X</v>
          </cell>
          <cell r="M3961" t="str">
            <v>ENFERMEDAD GENERAL</v>
          </cell>
          <cell r="N3961">
            <v>708715</v>
          </cell>
          <cell r="O3961" t="str">
            <v>COOMEVA E.P.S</v>
          </cell>
        </row>
        <row r="3962">
          <cell r="C3962">
            <v>10885706</v>
          </cell>
          <cell r="D3962" t="str">
            <v>CUELLO LORA RAFAEL ENRIQUE</v>
          </cell>
          <cell r="E3962" t="str">
            <v>OPERADOR DE PADRÓN</v>
          </cell>
          <cell r="G3962" t="str">
            <v>X</v>
          </cell>
          <cell r="M3962" t="str">
            <v>ENFERMEDAD GENERAL</v>
          </cell>
          <cell r="N3962">
            <v>6030246</v>
          </cell>
          <cell r="O3962" t="str">
            <v>SANITAS E.P.S</v>
          </cell>
        </row>
        <row r="3963">
          <cell r="C3963">
            <v>10885706</v>
          </cell>
          <cell r="D3963" t="str">
            <v>CUELLO LORA RAFAEL ENRIQUE</v>
          </cell>
          <cell r="E3963" t="str">
            <v>OPERADOR DE PADRÓN</v>
          </cell>
          <cell r="G3963" t="str">
            <v>X</v>
          </cell>
          <cell r="M3963" t="str">
            <v>ENFERMEDAD GENERAL</v>
          </cell>
          <cell r="N3963">
            <v>6038805</v>
          </cell>
          <cell r="O3963" t="str">
            <v>SANITAS E.P.S</v>
          </cell>
        </row>
        <row r="3964">
          <cell r="C3964">
            <v>10885706</v>
          </cell>
          <cell r="D3964" t="str">
            <v>CUELLO LORA RAFAEL ENRIQUE</v>
          </cell>
          <cell r="E3964" t="str">
            <v>OPERADOR DE PADRÓN</v>
          </cell>
          <cell r="G3964" t="str">
            <v>X</v>
          </cell>
          <cell r="M3964" t="str">
            <v>ENFERMEDAD GENERAL</v>
          </cell>
          <cell r="N3964">
            <v>6066155</v>
          </cell>
          <cell r="O3964" t="str">
            <v>SANITAS E.P.S</v>
          </cell>
        </row>
        <row r="3965">
          <cell r="C3965">
            <v>10885706</v>
          </cell>
          <cell r="D3965" t="str">
            <v>CUELLO LORA RAFAEL ENRIQUE</v>
          </cell>
          <cell r="E3965" t="str">
            <v>OPERADOR DE PADRÓN</v>
          </cell>
          <cell r="G3965" t="str">
            <v>X</v>
          </cell>
          <cell r="M3965" t="str">
            <v>ENFERMEDAD GENERAL</v>
          </cell>
          <cell r="N3965">
            <v>6335079</v>
          </cell>
          <cell r="O3965" t="str">
            <v>SANITAS E.P.S</v>
          </cell>
        </row>
        <row r="3966">
          <cell r="C3966">
            <v>10885706</v>
          </cell>
          <cell r="D3966" t="str">
            <v>CUELLO LORA RAFAEL ENRIQUE</v>
          </cell>
          <cell r="E3966" t="str">
            <v>OPERADOR DE PADRÓN</v>
          </cell>
          <cell r="G3966" t="str">
            <v>X</v>
          </cell>
          <cell r="M3966" t="str">
            <v>ENFERMEDAD GENERAL</v>
          </cell>
          <cell r="N3966" t="str">
            <v>NT</v>
          </cell>
          <cell r="O3966" t="str">
            <v>SANITAS E.P.S</v>
          </cell>
        </row>
        <row r="3967">
          <cell r="C3967">
            <v>10885706</v>
          </cell>
          <cell r="D3967" t="str">
            <v>CUELLO LORA RAFAEL ENRIQUE</v>
          </cell>
          <cell r="E3967" t="str">
            <v>OPERADOR DE PADRÓN</v>
          </cell>
          <cell r="G3967" t="str">
            <v>X</v>
          </cell>
          <cell r="M3967" t="str">
            <v>ENFERMEDAD GENERAL</v>
          </cell>
          <cell r="N3967" t="str">
            <v>NT</v>
          </cell>
          <cell r="O3967" t="str">
            <v>SANITAS E.P.S</v>
          </cell>
        </row>
        <row r="3968">
          <cell r="C3968">
            <v>10885706</v>
          </cell>
          <cell r="D3968" t="str">
            <v>CUELLO LORA RAFAEL ENRIQUE</v>
          </cell>
          <cell r="E3968" t="str">
            <v>OPERADOR DE PADRÓN</v>
          </cell>
          <cell r="G3968" t="str">
            <v>X</v>
          </cell>
          <cell r="M3968" t="str">
            <v>ENFERMEDAD GENERAL</v>
          </cell>
          <cell r="N3968">
            <v>6866276</v>
          </cell>
          <cell r="O3968" t="str">
            <v>SANITAS E.P.S</v>
          </cell>
        </row>
        <row r="3969">
          <cell r="C3969">
            <v>10885706</v>
          </cell>
          <cell r="D3969" t="str">
            <v>CUELLO LORA RAFAEL ENRIQUE</v>
          </cell>
          <cell r="E3969" t="str">
            <v>OPERADOR DE PADRÓN</v>
          </cell>
          <cell r="G3969" t="str">
            <v>X</v>
          </cell>
          <cell r="M3969" t="str">
            <v>ENFERMEDAD GENERAL</v>
          </cell>
          <cell r="N3969" t="str">
            <v>NT</v>
          </cell>
          <cell r="O3969" t="str">
            <v>SANITAS E.P.S</v>
          </cell>
        </row>
        <row r="3970">
          <cell r="C3970">
            <v>10885706</v>
          </cell>
          <cell r="D3970" t="str">
            <v>CUELLO LORA RAFAEL ENRIQUE</v>
          </cell>
          <cell r="E3970" t="str">
            <v>OPERADOR DE PADRÓN</v>
          </cell>
          <cell r="G3970" t="str">
            <v>X</v>
          </cell>
          <cell r="M3970" t="str">
            <v>ENFERMEDAD GENERAL</v>
          </cell>
          <cell r="N3970">
            <v>7111992</v>
          </cell>
          <cell r="O3970" t="str">
            <v>SANITAS E.P.S</v>
          </cell>
        </row>
        <row r="3971">
          <cell r="C3971">
            <v>10885706</v>
          </cell>
          <cell r="D3971" t="str">
            <v>CUELLO LORA RAFAEL ENRIQUE</v>
          </cell>
          <cell r="E3971" t="str">
            <v>OPERADOR DE PADRÓN</v>
          </cell>
          <cell r="G3971" t="str">
            <v>X</v>
          </cell>
          <cell r="M3971" t="str">
            <v>ENFERMEDAD GENERAL</v>
          </cell>
          <cell r="N3971" t="str">
            <v>NT</v>
          </cell>
          <cell r="O3971" t="str">
            <v>SANITAS E.P.S</v>
          </cell>
        </row>
        <row r="3972">
          <cell r="C3972">
            <v>10885706</v>
          </cell>
          <cell r="D3972" t="str">
            <v>CUELLO LORA RAFAEL ENRIQUE</v>
          </cell>
          <cell r="E3972" t="str">
            <v>OPERADOR DE PADRÓN</v>
          </cell>
          <cell r="G3972" t="str">
            <v>X</v>
          </cell>
          <cell r="M3972" t="str">
            <v>ENFERMEDAD GENERAL</v>
          </cell>
          <cell r="N3972">
            <v>7185479</v>
          </cell>
          <cell r="O3972" t="str">
            <v>SANITAS E.P.S</v>
          </cell>
        </row>
        <row r="3973">
          <cell r="C3973">
            <v>10885706</v>
          </cell>
          <cell r="D3973" t="str">
            <v>CUELLO LORA RAFAEL ENRIQUE</v>
          </cell>
          <cell r="E3973" t="str">
            <v>OPERADOR DE PADRÓN</v>
          </cell>
          <cell r="G3973" t="str">
            <v>X</v>
          </cell>
          <cell r="M3973" t="str">
            <v>ENFERMEDAD GENERAL</v>
          </cell>
          <cell r="N3973">
            <v>7329047</v>
          </cell>
          <cell r="O3973" t="str">
            <v>SANITAS E.P.S</v>
          </cell>
        </row>
        <row r="3974">
          <cell r="C3974">
            <v>10885706</v>
          </cell>
          <cell r="D3974" t="str">
            <v>CUELLO LORA RAFAEL ENRIQUE</v>
          </cell>
          <cell r="E3974" t="str">
            <v>OPERADOR DE PADRÓN</v>
          </cell>
          <cell r="G3974" t="str">
            <v>x</v>
          </cell>
          <cell r="M3974" t="str">
            <v>ENFERMEDAD GENERAL</v>
          </cell>
          <cell r="N3974">
            <v>7329047</v>
          </cell>
          <cell r="O3974" t="str">
            <v>SANITAS E.P.S</v>
          </cell>
        </row>
        <row r="3975">
          <cell r="C3975">
            <v>10885706</v>
          </cell>
          <cell r="D3975" t="str">
            <v>CUELLO LORA RAFAEL ENRIQUE</v>
          </cell>
          <cell r="E3975" t="str">
            <v>OPERADOR DE PADRÓN</v>
          </cell>
          <cell r="G3975" t="str">
            <v>X</v>
          </cell>
          <cell r="M3975" t="str">
            <v>ENFERMEDAD GENERAL</v>
          </cell>
          <cell r="N3975">
            <v>7384327</v>
          </cell>
          <cell r="O3975" t="str">
            <v>SANITAS E.P.S</v>
          </cell>
        </row>
        <row r="3976">
          <cell r="C3976">
            <v>10885706</v>
          </cell>
          <cell r="D3976" t="str">
            <v>CUELLO LORA RAFAEL ENRIQUE</v>
          </cell>
          <cell r="E3976" t="str">
            <v>OPERADOR DE PADRÓN</v>
          </cell>
          <cell r="G3976" t="str">
            <v>X</v>
          </cell>
          <cell r="M3976" t="str">
            <v>ENFERMEDAD GENERAL</v>
          </cell>
          <cell r="N3976" t="str">
            <v>NT</v>
          </cell>
          <cell r="O3976" t="str">
            <v>SANITAS E.P.S</v>
          </cell>
        </row>
        <row r="3977">
          <cell r="C3977">
            <v>10885706</v>
          </cell>
          <cell r="D3977" t="str">
            <v>CUELLO LORA RAFAEL ENRIQUE</v>
          </cell>
          <cell r="E3977" t="str">
            <v>OPERADOR DE PADRÓN</v>
          </cell>
          <cell r="G3977" t="str">
            <v>X</v>
          </cell>
          <cell r="M3977" t="str">
            <v>ENFERMEDAD GENERAL</v>
          </cell>
          <cell r="N3977">
            <v>7843833</v>
          </cell>
          <cell r="O3977" t="str">
            <v>SANITAS E.P.S</v>
          </cell>
        </row>
        <row r="3978">
          <cell r="C3978">
            <v>10885706</v>
          </cell>
          <cell r="D3978" t="str">
            <v>CUELLO LORA RAFAEL ENRIQUE</v>
          </cell>
          <cell r="E3978" t="str">
            <v>OPERADOR DE PADRÓN</v>
          </cell>
          <cell r="G3978" t="str">
            <v>X</v>
          </cell>
          <cell r="M3978" t="str">
            <v>ENFERMEDAD GENERAL</v>
          </cell>
          <cell r="N3978">
            <v>7861073</v>
          </cell>
          <cell r="O3978" t="str">
            <v>SANITAS E.P.S</v>
          </cell>
        </row>
        <row r="3979">
          <cell r="C3979">
            <v>10885706</v>
          </cell>
          <cell r="D3979" t="str">
            <v>CUELLO LORA RAFAEL ENRIQUE</v>
          </cell>
          <cell r="E3979" t="str">
            <v>OPERADOR DE PADRÓN</v>
          </cell>
          <cell r="G3979" t="str">
            <v>X</v>
          </cell>
          <cell r="M3979" t="str">
            <v>ENFERMEDAD GENERAL</v>
          </cell>
          <cell r="N3979">
            <v>8276174</v>
          </cell>
          <cell r="O3979" t="str">
            <v>SANITAS E.P.S</v>
          </cell>
        </row>
        <row r="3980">
          <cell r="C3980">
            <v>10885706</v>
          </cell>
          <cell r="D3980" t="str">
            <v>CUELLO LORA RAFAEL ENRIQUE</v>
          </cell>
          <cell r="E3980" t="str">
            <v>OPERADOR DE PADRÓN</v>
          </cell>
          <cell r="G3980" t="str">
            <v>X</v>
          </cell>
          <cell r="M3980" t="str">
            <v>ENFERMEDAD GENERAL</v>
          </cell>
          <cell r="N3980">
            <v>8341390</v>
          </cell>
          <cell r="O3980" t="str">
            <v>SANITAS E.P.S</v>
          </cell>
        </row>
        <row r="3981">
          <cell r="C3981">
            <v>10885706</v>
          </cell>
          <cell r="D3981" t="str">
            <v>CUELLO LORA RAFAEL ENRIQUE</v>
          </cell>
          <cell r="E3981" t="str">
            <v>OPERADOR DE PADRÓN</v>
          </cell>
          <cell r="G3981" t="str">
            <v>x</v>
          </cell>
          <cell r="M3981" t="str">
            <v>ENFERMEDAD GENERAL</v>
          </cell>
          <cell r="N3981">
            <v>130010235701</v>
          </cell>
          <cell r="O3981" t="str">
            <v>SANITAS E.P.S</v>
          </cell>
        </row>
        <row r="3982">
          <cell r="C3982">
            <v>10885706</v>
          </cell>
          <cell r="D3982" t="str">
            <v>CUELLO LORA RAFAEL ENRIQUE</v>
          </cell>
          <cell r="E3982" t="str">
            <v>OPERADOR DE PADRÓN</v>
          </cell>
          <cell r="G3982" t="str">
            <v>x</v>
          </cell>
          <cell r="M3982" t="str">
            <v>ENFERMEDAD GENERAL</v>
          </cell>
          <cell r="N3982">
            <v>8660026</v>
          </cell>
          <cell r="O3982" t="str">
            <v>SANITAS E.P.S</v>
          </cell>
        </row>
        <row r="3983">
          <cell r="C3983">
            <v>73352134</v>
          </cell>
          <cell r="D3983" t="str">
            <v>COTA HERNANDEZ ALEJANDRO</v>
          </cell>
          <cell r="E3983" t="str">
            <v>OPERADOR DE PADRÓN</v>
          </cell>
          <cell r="G3983" t="str">
            <v>X</v>
          </cell>
          <cell r="M3983" t="str">
            <v>ENFERMEDAD GENERAL</v>
          </cell>
          <cell r="N3983">
            <v>12343384</v>
          </cell>
          <cell r="O3983" t="str">
            <v>SALUD TOTAL E.P.S.</v>
          </cell>
        </row>
        <row r="3984">
          <cell r="C3984">
            <v>73352134</v>
          </cell>
          <cell r="D3984" t="str">
            <v>COTA HERNANDEZ ALEJANDRO</v>
          </cell>
          <cell r="E3984" t="str">
            <v>OPERADOR DE PADRÓN</v>
          </cell>
          <cell r="G3984" t="str">
            <v>X</v>
          </cell>
          <cell r="M3984" t="str">
            <v>ENFERMEDAD GENERAL</v>
          </cell>
          <cell r="N3984">
            <v>12697961</v>
          </cell>
          <cell r="O3984" t="str">
            <v>SALUD TOTAL E.P.S.</v>
          </cell>
        </row>
        <row r="3985">
          <cell r="C3985">
            <v>73352134</v>
          </cell>
          <cell r="D3985" t="str">
            <v>COTA HERNANDEZ ALEJANDRO</v>
          </cell>
          <cell r="E3985" t="str">
            <v>OPERADOR DE PADRÓN</v>
          </cell>
          <cell r="G3985" t="str">
            <v>X</v>
          </cell>
          <cell r="M3985" t="str">
            <v>ENFERMEDAD GENERAL</v>
          </cell>
          <cell r="N3985">
            <v>16271722</v>
          </cell>
          <cell r="O3985" t="str">
            <v>SALUD TOTAL E.P.S.</v>
          </cell>
        </row>
        <row r="3986">
          <cell r="C3986">
            <v>73352134</v>
          </cell>
          <cell r="D3986" t="str">
            <v>COTA HERNANDEZ ALEJANDRO</v>
          </cell>
          <cell r="E3986" t="str">
            <v>OPERADOR DE PADRÓN</v>
          </cell>
          <cell r="G3986" t="str">
            <v>X</v>
          </cell>
          <cell r="M3986" t="str">
            <v>ENFERMEDAD GENERAL</v>
          </cell>
          <cell r="N3986">
            <v>15718909</v>
          </cell>
          <cell r="O3986" t="str">
            <v>SALUD TOTAL E.P.S.</v>
          </cell>
        </row>
        <row r="3987">
          <cell r="C3987">
            <v>73352134</v>
          </cell>
          <cell r="D3987" t="str">
            <v>COTA HERNANDEZ ALEJANDRO</v>
          </cell>
          <cell r="E3987" t="str">
            <v>OPERADOR DE PADRÓN</v>
          </cell>
          <cell r="G3987" t="str">
            <v>X</v>
          </cell>
          <cell r="M3987" t="str">
            <v>ENFERMEDAD GENERAL</v>
          </cell>
          <cell r="N3987">
            <v>148484378</v>
          </cell>
          <cell r="O3987" t="str">
            <v>SALUD TOTAL E.P.S.</v>
          </cell>
        </row>
        <row r="3988">
          <cell r="C3988">
            <v>73352134</v>
          </cell>
          <cell r="D3988" t="str">
            <v>COTA HERNANDEZ ALEJANDRO</v>
          </cell>
          <cell r="E3988" t="str">
            <v>OPERADOR DE PADRÓN</v>
          </cell>
          <cell r="G3988" t="str">
            <v>X</v>
          </cell>
          <cell r="M3988" t="str">
            <v>ENFERMEDAD GENERAL</v>
          </cell>
          <cell r="N3988">
            <v>148484373</v>
          </cell>
          <cell r="O3988" t="str">
            <v>SALUD TOTAL E.P.S.</v>
          </cell>
        </row>
        <row r="3989">
          <cell r="C3989">
            <v>73352134</v>
          </cell>
          <cell r="D3989" t="str">
            <v>COTA HERNANDEZ ALEJANDRO</v>
          </cell>
          <cell r="E3989" t="str">
            <v>OPERADOR DE PADRÓN</v>
          </cell>
          <cell r="G3989" t="str">
            <v>X</v>
          </cell>
          <cell r="M3989" t="str">
            <v>ENFERMEDAD GENERAL</v>
          </cell>
          <cell r="N3989" t="str">
            <v>NT</v>
          </cell>
          <cell r="O3989" t="str">
            <v>SALUD TOTAL E.P.S.</v>
          </cell>
        </row>
        <row r="3990">
          <cell r="C3990">
            <v>1048937991</v>
          </cell>
          <cell r="D3990" t="str">
            <v>CORTINA AGAMEZ CESAR AUGUSTO</v>
          </cell>
          <cell r="E3990" t="str">
            <v>OPERADOR DE PADRÓN</v>
          </cell>
          <cell r="G3990" t="str">
            <v>X</v>
          </cell>
          <cell r="M3990" t="str">
            <v>ENFERMEDAD GENERAL</v>
          </cell>
          <cell r="N3990">
            <v>890400693</v>
          </cell>
          <cell r="O3990" t="str">
            <v>SALUD TOTAL E.P.S.</v>
          </cell>
        </row>
        <row r="3991">
          <cell r="C3991">
            <v>73191594</v>
          </cell>
          <cell r="D3991" t="str">
            <v>CORTES PEREZ JAN CARLO</v>
          </cell>
          <cell r="E3991" t="str">
            <v>OPERADOR DE PADRÓN</v>
          </cell>
          <cell r="G3991" t="str">
            <v>X</v>
          </cell>
          <cell r="M3991" t="str">
            <v>ENFERMEDAD GENERAL</v>
          </cell>
          <cell r="N3991">
            <v>56824</v>
          </cell>
          <cell r="O3991" t="str">
            <v>FAMISANAR E.P.S</v>
          </cell>
        </row>
        <row r="3992">
          <cell r="C3992">
            <v>73191594</v>
          </cell>
          <cell r="D3992" t="str">
            <v>CORTES PEREZ JAN CARLO</v>
          </cell>
          <cell r="E3992" t="str">
            <v>OPERADOR DE PADRÓN</v>
          </cell>
          <cell r="G3992" t="str">
            <v>X</v>
          </cell>
          <cell r="M3992" t="str">
            <v>ENFERMEDAD GENERAL</v>
          </cell>
          <cell r="O3992" t="str">
            <v>FAMISANAR E.P.S</v>
          </cell>
        </row>
        <row r="3993">
          <cell r="C3993">
            <v>1044917847</v>
          </cell>
          <cell r="D3993" t="str">
            <v>CORREA PACHECO FREDY</v>
          </cell>
          <cell r="E3993" t="str">
            <v>OPERADOR DE BUSETÓN</v>
          </cell>
          <cell r="G3993" t="str">
            <v>X</v>
          </cell>
          <cell r="M3993" t="str">
            <v>ENFERMEDAD GENERAL</v>
          </cell>
          <cell r="N3993">
            <v>84919</v>
          </cell>
          <cell r="O3993" t="str">
            <v>SALUD TOTAL E.P.S.</v>
          </cell>
        </row>
        <row r="3994">
          <cell r="C3994">
            <v>1044917847</v>
          </cell>
          <cell r="D3994" t="str">
            <v>CORREA PACHECO FREDY</v>
          </cell>
          <cell r="E3994" t="str">
            <v>OPERADOR DE BUSETÓN</v>
          </cell>
          <cell r="G3994" t="str">
            <v>X</v>
          </cell>
          <cell r="M3994" t="str">
            <v>ENFERMEDAD GENERAL</v>
          </cell>
          <cell r="N3994" t="str">
            <v>NA</v>
          </cell>
          <cell r="O3994" t="str">
            <v>SALUD TOTAL E.P.S.</v>
          </cell>
        </row>
        <row r="3995">
          <cell r="C3995">
            <v>1044917847</v>
          </cell>
          <cell r="D3995" t="str">
            <v>CORREA PACHECO FREDY</v>
          </cell>
          <cell r="E3995" t="str">
            <v>OPERADOR DE BUSETÓN</v>
          </cell>
          <cell r="G3995" t="str">
            <v>X</v>
          </cell>
          <cell r="M3995" t="str">
            <v>ENFERMEDAD GENERAL</v>
          </cell>
          <cell r="N3995">
            <v>4435027</v>
          </cell>
          <cell r="O3995" t="str">
            <v>SALUD TOTAL E.P.S.</v>
          </cell>
        </row>
        <row r="3996">
          <cell r="C3996">
            <v>73134119</v>
          </cell>
          <cell r="D3996" t="str">
            <v>CORREA MARTINEZ RAFAEL</v>
          </cell>
          <cell r="E3996" t="str">
            <v>OPERADOR DE PADRÓN</v>
          </cell>
          <cell r="G3996" t="str">
            <v>X</v>
          </cell>
          <cell r="M3996" t="str">
            <v>ENFERMEDAD GENERAL</v>
          </cell>
          <cell r="N3996">
            <v>608576</v>
          </cell>
          <cell r="O3996" t="str">
            <v>SALUD TOTAL E.P.S.</v>
          </cell>
        </row>
        <row r="3997">
          <cell r="C3997">
            <v>73134119</v>
          </cell>
          <cell r="D3997" t="str">
            <v>CORREA MARTINEZ RAFAEL</v>
          </cell>
          <cell r="E3997" t="str">
            <v>OPERADOR DE PADRÓN</v>
          </cell>
          <cell r="G3997" t="str">
            <v>X</v>
          </cell>
          <cell r="M3997" t="str">
            <v>ENFERMEDAD GENERAL</v>
          </cell>
          <cell r="N3997">
            <v>608576</v>
          </cell>
          <cell r="O3997" t="str">
            <v>SALUD TOTAL E.P.S.</v>
          </cell>
        </row>
        <row r="3998">
          <cell r="C3998">
            <v>73134119</v>
          </cell>
          <cell r="D3998" t="str">
            <v>CORREA MARTINEZ RAFAEL</v>
          </cell>
          <cell r="E3998" t="str">
            <v>OPERADOR DE PADRÓN</v>
          </cell>
          <cell r="G3998" t="str">
            <v>X</v>
          </cell>
          <cell r="M3998" t="str">
            <v>ENFERMEDAD GENERAL</v>
          </cell>
          <cell r="N3998" t="str">
            <v>NT</v>
          </cell>
          <cell r="O3998" t="str">
            <v>SALUD TOTAL E.P.S.</v>
          </cell>
        </row>
        <row r="3999">
          <cell r="C3999">
            <v>73134119</v>
          </cell>
          <cell r="D3999" t="str">
            <v>CORREA MARTINEZ RAFAEL</v>
          </cell>
          <cell r="E3999" t="str">
            <v>OPERADOR DE PADRÓN</v>
          </cell>
          <cell r="G3999" t="str">
            <v>X</v>
          </cell>
          <cell r="M3999" t="str">
            <v>ENFERMEDAD GENERAL</v>
          </cell>
          <cell r="N3999">
            <v>73413384</v>
          </cell>
          <cell r="O3999" t="str">
            <v>SALUD TOTAL E.P.S.</v>
          </cell>
        </row>
        <row r="4000">
          <cell r="C4000">
            <v>73103777</v>
          </cell>
          <cell r="D4000" t="str">
            <v>CORREA GARCIA RAMON</v>
          </cell>
          <cell r="E4000" t="str">
            <v>OPERADOR DE PADRÓN</v>
          </cell>
          <cell r="G4000" t="str">
            <v>X</v>
          </cell>
          <cell r="M4000" t="str">
            <v>ENFERMEDAD GENERAL</v>
          </cell>
          <cell r="N4000">
            <v>4641444</v>
          </cell>
          <cell r="O4000" t="str">
            <v>SANITAS E.P.S</v>
          </cell>
        </row>
        <row r="4001">
          <cell r="C4001">
            <v>73103777</v>
          </cell>
          <cell r="D4001" t="str">
            <v>CORREA GARCIA RAMON</v>
          </cell>
          <cell r="E4001" t="str">
            <v>OPERADOR DE PADRÓN</v>
          </cell>
          <cell r="G4001" t="str">
            <v>X</v>
          </cell>
          <cell r="M4001" t="str">
            <v>ENFERMEDAD GENERAL</v>
          </cell>
          <cell r="N4001">
            <v>3071138</v>
          </cell>
          <cell r="O4001" t="str">
            <v>SANITAS E.P.S</v>
          </cell>
        </row>
        <row r="4002">
          <cell r="C4002">
            <v>73103777</v>
          </cell>
          <cell r="D4002" t="str">
            <v>CORREA GARCIA RAMON</v>
          </cell>
          <cell r="E4002" t="str">
            <v>OPERADOR DE PADRÓN</v>
          </cell>
          <cell r="G4002" t="str">
            <v>X</v>
          </cell>
          <cell r="M4002" t="str">
            <v>ENFERMEDAD GENERAL</v>
          </cell>
          <cell r="N4002">
            <v>4822958</v>
          </cell>
          <cell r="O4002" t="str">
            <v>SANITAS E.P.S</v>
          </cell>
        </row>
        <row r="4003">
          <cell r="C4003">
            <v>73103777</v>
          </cell>
          <cell r="D4003" t="str">
            <v>CORREA GARCIA RAMON</v>
          </cell>
          <cell r="E4003" t="str">
            <v>OPERADOR DE PADRÓN</v>
          </cell>
          <cell r="G4003" t="str">
            <v>X</v>
          </cell>
          <cell r="M4003" t="str">
            <v>ENFERMEDAD GENERAL</v>
          </cell>
          <cell r="N4003">
            <v>4878336</v>
          </cell>
          <cell r="O4003" t="str">
            <v>SANITAS E.P.S</v>
          </cell>
        </row>
        <row r="4004">
          <cell r="C4004">
            <v>73103777</v>
          </cell>
          <cell r="D4004" t="str">
            <v>CORREA GARCIA RAMON</v>
          </cell>
          <cell r="E4004" t="str">
            <v>OPERADOR DE PADRÓN</v>
          </cell>
          <cell r="G4004" t="str">
            <v>X</v>
          </cell>
          <cell r="M4004" t="str">
            <v>ENFERMEDAD GENERAL</v>
          </cell>
          <cell r="N4004">
            <v>4837244</v>
          </cell>
          <cell r="O4004" t="str">
            <v>SANITAS E.P.S</v>
          </cell>
        </row>
        <row r="4005">
          <cell r="C4005">
            <v>73103777</v>
          </cell>
          <cell r="D4005" t="str">
            <v>CORREA GARCIA RAMON</v>
          </cell>
          <cell r="E4005" t="str">
            <v>OPERADOR DE PADRÓN</v>
          </cell>
          <cell r="G4005" t="str">
            <v>X</v>
          </cell>
          <cell r="M4005" t="str">
            <v>ENFERMEDAD GENERAL</v>
          </cell>
          <cell r="N4005">
            <v>4985626</v>
          </cell>
          <cell r="O4005" t="str">
            <v>SANITAS E.P.S</v>
          </cell>
        </row>
        <row r="4006">
          <cell r="C4006">
            <v>73103777</v>
          </cell>
          <cell r="D4006" t="str">
            <v>CORREA GARCIA RAMON</v>
          </cell>
          <cell r="E4006" t="str">
            <v>OPERADOR DE PADRÓN</v>
          </cell>
          <cell r="G4006" t="str">
            <v>X</v>
          </cell>
          <cell r="M4006" t="str">
            <v>ENFERMEDAD GENERAL</v>
          </cell>
          <cell r="N4006">
            <v>5006731</v>
          </cell>
          <cell r="O4006" t="str">
            <v>SANITAS E.P.S</v>
          </cell>
        </row>
        <row r="4007">
          <cell r="C4007">
            <v>73103777</v>
          </cell>
          <cell r="D4007" t="str">
            <v>CORREA GARCIA RAMON</v>
          </cell>
          <cell r="E4007" t="str">
            <v>OPERADOR DE PADRÓN</v>
          </cell>
          <cell r="G4007" t="str">
            <v>X</v>
          </cell>
          <cell r="M4007" t="str">
            <v>ENFERMEDAD GENERAL</v>
          </cell>
          <cell r="N4007">
            <v>3914425</v>
          </cell>
          <cell r="O4007" t="str">
            <v>SANITAS E.P.S</v>
          </cell>
        </row>
        <row r="4008">
          <cell r="C4008">
            <v>73103777</v>
          </cell>
          <cell r="D4008" t="str">
            <v>CORREA GARCIA RAMON</v>
          </cell>
          <cell r="E4008" t="str">
            <v>OPERADOR DE PADRÓN</v>
          </cell>
          <cell r="G4008" t="str">
            <v>X</v>
          </cell>
          <cell r="M4008" t="str">
            <v>ENFERMEDAD GENERAL</v>
          </cell>
          <cell r="N4008" t="str">
            <v>NT</v>
          </cell>
          <cell r="O4008" t="str">
            <v>SANITAS E.P.S</v>
          </cell>
        </row>
        <row r="4009">
          <cell r="C4009">
            <v>73103777</v>
          </cell>
          <cell r="D4009" t="str">
            <v>CORREA GARCIA RAMON</v>
          </cell>
          <cell r="E4009" t="str">
            <v>OPERADOR DE PADRÓN</v>
          </cell>
          <cell r="G4009" t="str">
            <v>X</v>
          </cell>
          <cell r="M4009" t="str">
            <v>ENFERMEDAD GENERAL</v>
          </cell>
          <cell r="N4009">
            <v>5237181</v>
          </cell>
          <cell r="O4009" t="str">
            <v>SANITAS E.P.S</v>
          </cell>
        </row>
        <row r="4010">
          <cell r="C4010">
            <v>73103777</v>
          </cell>
          <cell r="D4010" t="str">
            <v>CORREA GARCIA RAMON</v>
          </cell>
          <cell r="E4010" t="str">
            <v>OPERADOR DE PADRÓN</v>
          </cell>
          <cell r="L4010" t="str">
            <v>X</v>
          </cell>
          <cell r="M4010" t="str">
            <v>AISLAMIENTO PREVENTIVO</v>
          </cell>
          <cell r="N4010" t="str">
            <v>NT</v>
          </cell>
          <cell r="O4010" t="str">
            <v>SANITAS E.P.S</v>
          </cell>
        </row>
        <row r="4011">
          <cell r="C4011">
            <v>73103777</v>
          </cell>
          <cell r="D4011" t="str">
            <v>CORREA GARCIA RAMON</v>
          </cell>
          <cell r="E4011" t="str">
            <v>OPERADOR DE PADRÓN</v>
          </cell>
          <cell r="L4011" t="str">
            <v>X</v>
          </cell>
          <cell r="M4011" t="str">
            <v>AISLAMIENTO PREVENTIVO</v>
          </cell>
          <cell r="N4011" t="str">
            <v>NT</v>
          </cell>
          <cell r="O4011" t="str">
            <v>SANITAS E.P.S</v>
          </cell>
        </row>
        <row r="4012">
          <cell r="C4012">
            <v>73103777</v>
          </cell>
          <cell r="D4012" t="str">
            <v>CORREA GARCIA RAMON</v>
          </cell>
          <cell r="E4012" t="str">
            <v>OPERADOR DE PADRÓN</v>
          </cell>
          <cell r="G4012" t="str">
            <v>X</v>
          </cell>
          <cell r="M4012" t="str">
            <v>ENFERMEDAD GENERAL</v>
          </cell>
          <cell r="N4012" t="str">
            <v>NT</v>
          </cell>
          <cell r="O4012" t="str">
            <v>SANITAS E.P.S</v>
          </cell>
        </row>
        <row r="4013">
          <cell r="C4013">
            <v>73103777</v>
          </cell>
          <cell r="D4013" t="str">
            <v>CORREA GARCIA RAMON</v>
          </cell>
          <cell r="E4013" t="str">
            <v>OPERADOR DE PADRÓN</v>
          </cell>
          <cell r="G4013" t="str">
            <v>X</v>
          </cell>
          <cell r="M4013" t="str">
            <v>ENFERMEDAD GENERAL</v>
          </cell>
          <cell r="N4013" t="str">
            <v>NT</v>
          </cell>
          <cell r="O4013" t="str">
            <v>SANITAS E.P.S</v>
          </cell>
        </row>
        <row r="4014">
          <cell r="C4014">
            <v>73103777</v>
          </cell>
          <cell r="D4014" t="str">
            <v>CORREA GARCIA RAMON</v>
          </cell>
          <cell r="E4014" t="str">
            <v>OPERADOR DE PADRÓN</v>
          </cell>
          <cell r="G4014" t="str">
            <v>X</v>
          </cell>
          <cell r="M4014" t="str">
            <v>ENFERMEDAD GENERAL</v>
          </cell>
          <cell r="N4014" t="str">
            <v>NT</v>
          </cell>
          <cell r="O4014" t="str">
            <v>SANITAS E.P.S</v>
          </cell>
        </row>
        <row r="4015">
          <cell r="C4015">
            <v>73103777</v>
          </cell>
          <cell r="D4015" t="str">
            <v>CORREA GARCIA RAMON</v>
          </cell>
          <cell r="E4015" t="str">
            <v>OPERADOR DE PADRÓN</v>
          </cell>
          <cell r="G4015" t="str">
            <v>X</v>
          </cell>
          <cell r="M4015" t="str">
            <v>ENFERMEDAD GENERAL</v>
          </cell>
          <cell r="N4015" t="str">
            <v>NT</v>
          </cell>
          <cell r="O4015" t="str">
            <v>SANITAS E.P.S</v>
          </cell>
        </row>
        <row r="4016">
          <cell r="C4016">
            <v>73103777</v>
          </cell>
          <cell r="D4016" t="str">
            <v>CORREA GARCIA RAMON</v>
          </cell>
          <cell r="E4016" t="str">
            <v>OPERADOR DE PADRÓN</v>
          </cell>
          <cell r="G4016" t="str">
            <v>X</v>
          </cell>
          <cell r="M4016" t="str">
            <v>ENFERMEDAD GENERAL</v>
          </cell>
          <cell r="N4016">
            <v>5373242</v>
          </cell>
          <cell r="O4016" t="str">
            <v>SANITAS E.P.S</v>
          </cell>
        </row>
        <row r="4017">
          <cell r="C4017">
            <v>73103777</v>
          </cell>
          <cell r="D4017" t="str">
            <v>CORREA GARCIA RAMON</v>
          </cell>
          <cell r="E4017" t="str">
            <v>OPERADOR DE PADRÓN</v>
          </cell>
          <cell r="G4017" t="str">
            <v>X</v>
          </cell>
          <cell r="M4017" t="str">
            <v>ENFERMEDAD GENERAL</v>
          </cell>
          <cell r="N4017">
            <v>5382928</v>
          </cell>
          <cell r="O4017" t="str">
            <v>SANITAS E.P.S</v>
          </cell>
        </row>
        <row r="4018">
          <cell r="C4018">
            <v>73103777</v>
          </cell>
          <cell r="D4018" t="str">
            <v>CORREA GARCIA RAMON</v>
          </cell>
          <cell r="E4018" t="str">
            <v>OPERADOR DE PADRÓN</v>
          </cell>
          <cell r="G4018" t="str">
            <v>X</v>
          </cell>
          <cell r="M4018" t="str">
            <v>ENFERMEDAD GENERAL</v>
          </cell>
          <cell r="N4018">
            <v>5410844</v>
          </cell>
          <cell r="O4018" t="str">
            <v>SANITAS E.P.S</v>
          </cell>
        </row>
        <row r="4019">
          <cell r="C4019">
            <v>73103777</v>
          </cell>
          <cell r="D4019" t="str">
            <v>CORREA GARCIA RAMON</v>
          </cell>
          <cell r="E4019" t="str">
            <v>OPERADOR DE PADRÓN</v>
          </cell>
          <cell r="G4019" t="str">
            <v>X</v>
          </cell>
          <cell r="M4019" t="str">
            <v>ENFERMEDAD GENERAL</v>
          </cell>
          <cell r="N4019">
            <v>5415538</v>
          </cell>
          <cell r="O4019" t="str">
            <v>SANITAS E.P.S</v>
          </cell>
        </row>
        <row r="4020">
          <cell r="C4020">
            <v>73103777</v>
          </cell>
          <cell r="D4020" t="str">
            <v>CORREA GARCIA RAMON</v>
          </cell>
          <cell r="E4020" t="str">
            <v>OPERADOR DE PADRÓN</v>
          </cell>
          <cell r="G4020" t="str">
            <v>X</v>
          </cell>
          <cell r="M4020" t="str">
            <v>ENFERMEDAD GENERAL</v>
          </cell>
          <cell r="N4020">
            <v>5468206</v>
          </cell>
          <cell r="O4020" t="str">
            <v>SANITAS E.P.S</v>
          </cell>
        </row>
        <row r="4021">
          <cell r="C4021">
            <v>73103777</v>
          </cell>
          <cell r="D4021" t="str">
            <v>CORREA GARCIA RAMON</v>
          </cell>
          <cell r="E4021" t="str">
            <v>OPERADOR DE PADRÓN</v>
          </cell>
          <cell r="G4021" t="str">
            <v>X</v>
          </cell>
          <cell r="M4021" t="str">
            <v>ENFERMEDAD GENERAL</v>
          </cell>
          <cell r="N4021">
            <v>5540239</v>
          </cell>
          <cell r="O4021" t="str">
            <v>SANITAS E.P.S</v>
          </cell>
        </row>
        <row r="4022">
          <cell r="C4022">
            <v>73103777</v>
          </cell>
          <cell r="D4022" t="str">
            <v>CORREA GARCIA RAMON</v>
          </cell>
          <cell r="E4022" t="str">
            <v>OPERADOR DE PADRÓN</v>
          </cell>
          <cell r="G4022" t="str">
            <v>X</v>
          </cell>
          <cell r="M4022" t="str">
            <v>ENFERMEDAD GENERAL</v>
          </cell>
          <cell r="N4022">
            <v>5600738</v>
          </cell>
          <cell r="O4022" t="str">
            <v>SANITAS E.P.S</v>
          </cell>
        </row>
        <row r="4023">
          <cell r="C4023">
            <v>73103777</v>
          </cell>
          <cell r="D4023" t="str">
            <v>CORREA GARCIA RAMON</v>
          </cell>
          <cell r="E4023" t="str">
            <v>OPERADOR DE PADRÓN</v>
          </cell>
          <cell r="L4023" t="str">
            <v>x</v>
          </cell>
          <cell r="M4023" t="str">
            <v>AISLAMIENTO PREVENTIVO</v>
          </cell>
          <cell r="N4023">
            <v>4533949</v>
          </cell>
          <cell r="O4023" t="str">
            <v>SANITAS E.P.S</v>
          </cell>
        </row>
        <row r="4024">
          <cell r="C4024">
            <v>73103777</v>
          </cell>
          <cell r="D4024" t="str">
            <v>CORREA GARCIA RAMON</v>
          </cell>
          <cell r="E4024" t="str">
            <v>OPERADOR DE PADRÓN</v>
          </cell>
          <cell r="G4024" t="str">
            <v>X</v>
          </cell>
          <cell r="M4024" t="str">
            <v>ENFERMEDAD GENERAL</v>
          </cell>
          <cell r="N4024">
            <v>5723826</v>
          </cell>
          <cell r="O4024" t="str">
            <v>SANITAS E.P.S</v>
          </cell>
        </row>
        <row r="4025">
          <cell r="C4025">
            <v>73103777</v>
          </cell>
          <cell r="D4025" t="str">
            <v>CORREA GARCIA RAMON</v>
          </cell>
          <cell r="E4025" t="str">
            <v>OPERADOR DE PADRÓN</v>
          </cell>
          <cell r="G4025" t="str">
            <v>X</v>
          </cell>
          <cell r="M4025" t="str">
            <v>ENFERMEDAD GENERAL</v>
          </cell>
          <cell r="N4025">
            <v>5744049</v>
          </cell>
          <cell r="O4025" t="str">
            <v>SANITAS E.P.S</v>
          </cell>
        </row>
        <row r="4026">
          <cell r="C4026">
            <v>73103777</v>
          </cell>
          <cell r="D4026" t="str">
            <v>CORREA GARCIA RAMON</v>
          </cell>
          <cell r="E4026" t="str">
            <v>OPERADOR DE PADRÓN</v>
          </cell>
          <cell r="G4026" t="str">
            <v>X</v>
          </cell>
          <cell r="M4026" t="str">
            <v>ENFERMEDAD GENERAL</v>
          </cell>
          <cell r="N4026" t="str">
            <v>NT</v>
          </cell>
          <cell r="O4026" t="str">
            <v>SANITAS E.P.S</v>
          </cell>
        </row>
        <row r="4027">
          <cell r="C4027">
            <v>73103777</v>
          </cell>
          <cell r="D4027" t="str">
            <v>CORREA GARCIA RAMON</v>
          </cell>
          <cell r="E4027" t="str">
            <v>OPERADOR DE PADRÓN</v>
          </cell>
          <cell r="G4027" t="str">
            <v>X</v>
          </cell>
          <cell r="M4027" t="str">
            <v>ENFERMEDAD GENERAL</v>
          </cell>
          <cell r="N4027">
            <v>104666</v>
          </cell>
          <cell r="O4027" t="str">
            <v>SANITAS E.P.S</v>
          </cell>
        </row>
        <row r="4028">
          <cell r="C4028">
            <v>73103777</v>
          </cell>
          <cell r="D4028" t="str">
            <v>CORREA GARCIA RAMON</v>
          </cell>
          <cell r="E4028" t="str">
            <v>OPERADOR DE PADRÓN</v>
          </cell>
          <cell r="G4028" t="str">
            <v>X</v>
          </cell>
          <cell r="M4028" t="str">
            <v>ENFERMEDAD GENERAL</v>
          </cell>
          <cell r="N4028" t="str">
            <v>NT</v>
          </cell>
          <cell r="O4028" t="str">
            <v>SANITAS E.P.S</v>
          </cell>
        </row>
        <row r="4029">
          <cell r="C4029">
            <v>73103777</v>
          </cell>
          <cell r="D4029" t="str">
            <v>CORREA GARCIA RAMON</v>
          </cell>
          <cell r="E4029" t="str">
            <v>OPERADOR DE PADRÓN</v>
          </cell>
          <cell r="G4029" t="str">
            <v>X</v>
          </cell>
          <cell r="M4029" t="str">
            <v>ENFERMEDAD GENERAL</v>
          </cell>
          <cell r="N4029">
            <v>5958928</v>
          </cell>
          <cell r="O4029" t="str">
            <v>SANITAS E.P.S</v>
          </cell>
        </row>
        <row r="4030">
          <cell r="C4030">
            <v>73103777</v>
          </cell>
          <cell r="D4030" t="str">
            <v>CORREA GARCIA RAMON</v>
          </cell>
          <cell r="E4030" t="str">
            <v>OPERADOR DE PADRÓN</v>
          </cell>
          <cell r="G4030" t="str">
            <v>X</v>
          </cell>
          <cell r="M4030" t="str">
            <v>ENFERMEDAD GENERAL</v>
          </cell>
          <cell r="N4030">
            <v>5968734</v>
          </cell>
          <cell r="O4030" t="str">
            <v>SANITAS E.P.S</v>
          </cell>
        </row>
        <row r="4031">
          <cell r="C4031">
            <v>73103777</v>
          </cell>
          <cell r="D4031" t="str">
            <v>CORREA GARCIA RAMON</v>
          </cell>
          <cell r="E4031" t="str">
            <v>OPERADOR DE PADRÓN</v>
          </cell>
          <cell r="G4031" t="str">
            <v>X</v>
          </cell>
          <cell r="M4031" t="str">
            <v>ENFERMEDAD GENERAL</v>
          </cell>
          <cell r="N4031">
            <v>6107565</v>
          </cell>
          <cell r="O4031" t="str">
            <v>SANITAS E.P.S</v>
          </cell>
        </row>
        <row r="4032">
          <cell r="C4032">
            <v>73103777</v>
          </cell>
          <cell r="D4032" t="str">
            <v>CORREA GARCIA RAMON</v>
          </cell>
          <cell r="E4032" t="str">
            <v>OPERADOR DE PADRÓN</v>
          </cell>
          <cell r="G4032" t="str">
            <v>X</v>
          </cell>
          <cell r="M4032" t="str">
            <v>ENFERMEDAD GENERAL</v>
          </cell>
          <cell r="N4032">
            <v>6163903</v>
          </cell>
          <cell r="O4032" t="str">
            <v>SANITAS E.P.S</v>
          </cell>
        </row>
        <row r="4033">
          <cell r="C4033">
            <v>73103777</v>
          </cell>
          <cell r="D4033" t="str">
            <v>CORREA GARCIA RAMON</v>
          </cell>
          <cell r="E4033" t="str">
            <v>OPERADOR DE PADRÓN</v>
          </cell>
          <cell r="G4033" t="str">
            <v>X</v>
          </cell>
          <cell r="M4033" t="str">
            <v>ENFERMEDAD GENERAL</v>
          </cell>
          <cell r="N4033" t="str">
            <v>NT</v>
          </cell>
          <cell r="O4033" t="str">
            <v>SANITAS E.P.S</v>
          </cell>
        </row>
        <row r="4034">
          <cell r="C4034">
            <v>73103777</v>
          </cell>
          <cell r="D4034" t="str">
            <v>CORREA GARCIA RAMON</v>
          </cell>
          <cell r="E4034" t="str">
            <v>OPERADOR DE PADRÓN</v>
          </cell>
          <cell r="G4034" t="str">
            <v>X</v>
          </cell>
          <cell r="M4034" t="str">
            <v>ENFERMEDAD GENERAL</v>
          </cell>
          <cell r="N4034">
            <v>7187732</v>
          </cell>
          <cell r="O4034" t="str">
            <v>SANITAS E.P.S</v>
          </cell>
        </row>
        <row r="4035">
          <cell r="C4035">
            <v>73103777</v>
          </cell>
          <cell r="D4035" t="str">
            <v>CORREA GARCIA RAMON</v>
          </cell>
          <cell r="E4035" t="str">
            <v>OPERADOR DE PADRÓN</v>
          </cell>
          <cell r="G4035" t="str">
            <v>X</v>
          </cell>
          <cell r="M4035" t="str">
            <v>ENFERMEDAD GENERAL</v>
          </cell>
          <cell r="N4035" t="str">
            <v>NT</v>
          </cell>
          <cell r="O4035" t="str">
            <v>SANITAS E.P.S</v>
          </cell>
        </row>
        <row r="4036">
          <cell r="C4036">
            <v>73103777</v>
          </cell>
          <cell r="D4036" t="str">
            <v>CORREA GARCIA RAMON</v>
          </cell>
          <cell r="E4036" t="str">
            <v>OPERADOR DE PADRÓN</v>
          </cell>
          <cell r="G4036" t="str">
            <v>X</v>
          </cell>
          <cell r="M4036" t="str">
            <v>ENFERMEDAD GENERAL</v>
          </cell>
          <cell r="N4036" t="str">
            <v>NT</v>
          </cell>
          <cell r="O4036" t="str">
            <v>SANITAS E.P.S</v>
          </cell>
        </row>
        <row r="4037">
          <cell r="C4037">
            <v>73103777</v>
          </cell>
          <cell r="D4037" t="str">
            <v>CORREA GARCIA RAMON</v>
          </cell>
          <cell r="E4037" t="str">
            <v>OPERADOR DE PADRÓN</v>
          </cell>
          <cell r="G4037" t="str">
            <v>X</v>
          </cell>
          <cell r="M4037" t="str">
            <v>ENFERMEDAD GENERAL</v>
          </cell>
          <cell r="N4037" t="str">
            <v>NT</v>
          </cell>
          <cell r="O4037" t="str">
            <v>SANITAS E.P.S</v>
          </cell>
        </row>
        <row r="4038">
          <cell r="C4038">
            <v>73103777</v>
          </cell>
          <cell r="D4038" t="str">
            <v>CORREA GARCIA RAMON</v>
          </cell>
          <cell r="E4038" t="str">
            <v>OPERADOR DE PADRÓN</v>
          </cell>
          <cell r="G4038" t="str">
            <v>X</v>
          </cell>
          <cell r="M4038" t="str">
            <v>ENFERMEDAD GENERAL</v>
          </cell>
          <cell r="N4038">
            <v>7884295</v>
          </cell>
          <cell r="O4038" t="str">
            <v>SANITAS E.P.S</v>
          </cell>
        </row>
        <row r="4039">
          <cell r="C4039">
            <v>73103777</v>
          </cell>
          <cell r="D4039" t="str">
            <v>CORREA GARCIA RAMON</v>
          </cell>
          <cell r="E4039" t="str">
            <v>OPERADOR DE PADRÓN</v>
          </cell>
          <cell r="G4039" t="str">
            <v>X</v>
          </cell>
          <cell r="M4039" t="str">
            <v>ENFERMEDAD GENERAL</v>
          </cell>
          <cell r="N4039">
            <v>7965896</v>
          </cell>
          <cell r="O4039" t="str">
            <v>SANITAS E.P.S</v>
          </cell>
        </row>
        <row r="4040">
          <cell r="C4040">
            <v>73103777</v>
          </cell>
          <cell r="D4040" t="str">
            <v>CORREA GARCIA RAMON</v>
          </cell>
          <cell r="E4040" t="str">
            <v>OPERADOR DE PADRÓN</v>
          </cell>
          <cell r="G4040" t="str">
            <v>X</v>
          </cell>
          <cell r="M4040" t="str">
            <v>ENFERMEDAD GENERAL</v>
          </cell>
          <cell r="N4040">
            <v>7995224</v>
          </cell>
          <cell r="O4040" t="str">
            <v>SANITAS E.P.S</v>
          </cell>
        </row>
        <row r="4041">
          <cell r="C4041">
            <v>73103777</v>
          </cell>
          <cell r="D4041" t="str">
            <v>CORREA GARCIA RAMON</v>
          </cell>
          <cell r="E4041" t="str">
            <v>OPERADOR DE PADRÓN</v>
          </cell>
          <cell r="G4041" t="str">
            <v>X</v>
          </cell>
          <cell r="M4041" t="str">
            <v>ENFERMEDAD GENERAL</v>
          </cell>
          <cell r="N4041">
            <v>8471938</v>
          </cell>
          <cell r="O4041" t="str">
            <v>SANITAS E.P.S</v>
          </cell>
        </row>
        <row r="4042">
          <cell r="C4042">
            <v>73103777</v>
          </cell>
          <cell r="D4042" t="str">
            <v>CORREA GARCIA RAMON</v>
          </cell>
          <cell r="E4042" t="str">
            <v>OPERADOR DE PADRÓN</v>
          </cell>
          <cell r="G4042" t="str">
            <v>X</v>
          </cell>
          <cell r="M4042" t="str">
            <v>ENFERMEDAD GENERAL</v>
          </cell>
          <cell r="N4042">
            <v>34416</v>
          </cell>
          <cell r="O4042" t="str">
            <v>SANITAS E.P.S</v>
          </cell>
        </row>
        <row r="4043">
          <cell r="C4043">
            <v>1047486552</v>
          </cell>
          <cell r="D4043" t="str">
            <v>CORREA CORONADO LEON ANTONIO</v>
          </cell>
          <cell r="E4043" t="str">
            <v>OPERADOR DE BUSETÓN</v>
          </cell>
          <cell r="G4043" t="str">
            <v>X</v>
          </cell>
          <cell r="M4043" t="str">
            <v>ENFERMEDAD GENERAL</v>
          </cell>
          <cell r="N4043" t="str">
            <v>NT</v>
          </cell>
          <cell r="O4043" t="str">
            <v>EPS MUTUAL SER</v>
          </cell>
        </row>
        <row r="4044">
          <cell r="C4044">
            <v>1047486552</v>
          </cell>
          <cell r="D4044" t="str">
            <v>CORREA CORONADO LEON ANTONIO</v>
          </cell>
          <cell r="E4044" t="str">
            <v>OPERADOR DE BUSETÓN</v>
          </cell>
          <cell r="G4044" t="str">
            <v>X</v>
          </cell>
          <cell r="M4044" t="str">
            <v>ENFERMEDAD GENERAL</v>
          </cell>
          <cell r="N4044" t="str">
            <v>NT</v>
          </cell>
          <cell r="O4044" t="str">
            <v>EPS MUTUAL SER</v>
          </cell>
        </row>
        <row r="4045">
          <cell r="C4045">
            <v>1047486552</v>
          </cell>
          <cell r="D4045" t="str">
            <v>CORREA CORONADO LEON ANTONIO</v>
          </cell>
          <cell r="E4045" t="str">
            <v>OPERADOR DE BUSETÓN</v>
          </cell>
          <cell r="G4045" t="str">
            <v>X</v>
          </cell>
          <cell r="M4045" t="str">
            <v>ENFERMEDAD GENERAL</v>
          </cell>
          <cell r="N4045" t="str">
            <v>NT</v>
          </cell>
          <cell r="O4045" t="str">
            <v>EPS MUTUAL SER</v>
          </cell>
        </row>
        <row r="4046">
          <cell r="C4046">
            <v>1047486552</v>
          </cell>
          <cell r="D4046" t="str">
            <v>CORREA CORONADO LEON ANTONIO</v>
          </cell>
          <cell r="E4046" t="str">
            <v>OPERADOR DE BUSETÓN</v>
          </cell>
          <cell r="G4046" t="str">
            <v>X</v>
          </cell>
          <cell r="M4046" t="str">
            <v>ENFERMEDAD GENERAL</v>
          </cell>
          <cell r="N4046" t="str">
            <v>NT</v>
          </cell>
          <cell r="O4046" t="str">
            <v>EPS MUTUAL SER</v>
          </cell>
        </row>
        <row r="4047">
          <cell r="C4047">
            <v>1047486552</v>
          </cell>
          <cell r="D4047" t="str">
            <v>CORREA CORONADO LEON ANTONIO</v>
          </cell>
          <cell r="E4047" t="str">
            <v>OPERADOR DE BUSETÓN</v>
          </cell>
          <cell r="G4047" t="str">
            <v>X</v>
          </cell>
          <cell r="M4047" t="str">
            <v>ENFERMEDAD GENERAL</v>
          </cell>
          <cell r="N4047">
            <v>163759</v>
          </cell>
          <cell r="O4047" t="str">
            <v>EPS MUTUAL SER</v>
          </cell>
        </row>
        <row r="4048">
          <cell r="C4048">
            <v>1047486552</v>
          </cell>
          <cell r="D4048" t="str">
            <v>CORREA CORONADO LEON ANTONIO</v>
          </cell>
          <cell r="E4048" t="str">
            <v>OPERADOR DE BUSETÓN</v>
          </cell>
          <cell r="G4048" t="str">
            <v>X</v>
          </cell>
          <cell r="M4048" t="str">
            <v>ENFERMEDAD GENERAL</v>
          </cell>
          <cell r="N4048">
            <v>164918</v>
          </cell>
          <cell r="O4048" t="str">
            <v>EPS MUTUAL SER</v>
          </cell>
        </row>
        <row r="4049">
          <cell r="C4049">
            <v>1047486552</v>
          </cell>
          <cell r="D4049" t="str">
            <v>CORREA CORONADO LEON ANTONIO</v>
          </cell>
          <cell r="E4049" t="str">
            <v>OPERADOR DE BUSETÓN</v>
          </cell>
          <cell r="G4049" t="str">
            <v>X</v>
          </cell>
          <cell r="M4049" t="str">
            <v>ENFERMEDAD GENERAL</v>
          </cell>
          <cell r="N4049" t="str">
            <v>NT</v>
          </cell>
          <cell r="O4049" t="str">
            <v>EPS MUTUAL SER</v>
          </cell>
        </row>
        <row r="4050">
          <cell r="C4050">
            <v>1047486552</v>
          </cell>
          <cell r="D4050" t="str">
            <v>CORREA CORONADO LEON ANTONIO</v>
          </cell>
          <cell r="E4050" t="str">
            <v>OPERADOR DE BUSETÓN</v>
          </cell>
          <cell r="F4050" t="str">
            <v>X</v>
          </cell>
          <cell r="M4050" t="str">
            <v>ACCIDENTE DE TRABAJO</v>
          </cell>
          <cell r="N4050" t="str">
            <v>NT</v>
          </cell>
          <cell r="O4050" t="str">
            <v>ARL SURA</v>
          </cell>
        </row>
        <row r="4051">
          <cell r="C4051">
            <v>1047384502</v>
          </cell>
          <cell r="D4051" t="str">
            <v>CORREA CANTILLO JULIAN</v>
          </cell>
          <cell r="E4051" t="str">
            <v>OPERADOR DE BUSETÓN</v>
          </cell>
          <cell r="G4051" t="str">
            <v>x</v>
          </cell>
          <cell r="M4051" t="str">
            <v>ENFERMEDAD GENERAL</v>
          </cell>
          <cell r="N4051">
            <v>389649</v>
          </cell>
          <cell r="O4051" t="str">
            <v>SALUD TOTAL E.P.S.</v>
          </cell>
        </row>
        <row r="4052">
          <cell r="C4052">
            <v>1047384502</v>
          </cell>
          <cell r="D4052" t="str">
            <v>CORREA CANTILLO JULIAN</v>
          </cell>
          <cell r="E4052" t="str">
            <v>OPERADOR DE BUSETÓN</v>
          </cell>
          <cell r="G4052" t="str">
            <v>X</v>
          </cell>
          <cell r="M4052" t="str">
            <v>ENFERMEDAD GENERAL</v>
          </cell>
          <cell r="N4052" t="str">
            <v>EPS002</v>
          </cell>
          <cell r="O4052" t="str">
            <v>SALUD TOTAL E.P.S.</v>
          </cell>
        </row>
        <row r="4053">
          <cell r="C4053">
            <v>98613156</v>
          </cell>
          <cell r="D4053" t="str">
            <v>CORDOBA SANTANA DIEGO LUIS</v>
          </cell>
          <cell r="E4053" t="str">
            <v>OPERADOR DE PADRÓN</v>
          </cell>
          <cell r="G4053" t="str">
            <v>X</v>
          </cell>
          <cell r="M4053" t="str">
            <v>ENFERMEDAD GENERAL</v>
          </cell>
          <cell r="N4053">
            <v>188555</v>
          </cell>
          <cell r="O4053" t="str">
            <v>SALUD TOTAL E.P.S.</v>
          </cell>
        </row>
        <row r="4054">
          <cell r="C4054">
            <v>98613156</v>
          </cell>
          <cell r="D4054" t="str">
            <v>CORDOBA SANTANA DIEGO LUIS</v>
          </cell>
          <cell r="E4054" t="str">
            <v>OPERADOR DE PADRÓN</v>
          </cell>
          <cell r="G4054" t="str">
            <v>X</v>
          </cell>
          <cell r="M4054" t="str">
            <v>ENFERMEDAD GENERAL</v>
          </cell>
          <cell r="N4054">
            <v>194640</v>
          </cell>
          <cell r="O4054" t="str">
            <v>SALUD TOTAL E.P.S.</v>
          </cell>
        </row>
        <row r="4055">
          <cell r="C4055">
            <v>98613156</v>
          </cell>
          <cell r="D4055" t="str">
            <v>CORDOBA SANTANA DIEGO LUIS</v>
          </cell>
          <cell r="E4055" t="str">
            <v>OPERADOR DE PADRÓN</v>
          </cell>
          <cell r="G4055" t="str">
            <v>X</v>
          </cell>
          <cell r="M4055" t="str">
            <v>ENFERMEDAD GENERAL</v>
          </cell>
          <cell r="N4055">
            <v>205860</v>
          </cell>
          <cell r="O4055" t="str">
            <v>SALUD TOTAL E.P.S.</v>
          </cell>
        </row>
        <row r="4056">
          <cell r="C4056">
            <v>9145642</v>
          </cell>
          <cell r="D4056" t="str">
            <v>CORDOBA PADILLA YOVANNY</v>
          </cell>
          <cell r="E4056" t="str">
            <v>OPERADOR DE PADRÓN</v>
          </cell>
          <cell r="G4056" t="str">
            <v>X</v>
          </cell>
          <cell r="M4056" t="str">
            <v>ENFERMEDAD GENERAL</v>
          </cell>
          <cell r="N4056">
            <v>7472730</v>
          </cell>
          <cell r="O4056" t="str">
            <v>FAMISANAR E.P.S</v>
          </cell>
        </row>
        <row r="4057">
          <cell r="C4057">
            <v>9145642</v>
          </cell>
          <cell r="D4057" t="str">
            <v>CORDOBA PADILLA YOVANNY</v>
          </cell>
          <cell r="E4057" t="str">
            <v>OPERADOR DE PADRÓN</v>
          </cell>
          <cell r="G4057" t="str">
            <v>X</v>
          </cell>
          <cell r="M4057" t="str">
            <v>ENFERMEDAD GENERAL</v>
          </cell>
          <cell r="N4057">
            <v>1</v>
          </cell>
          <cell r="O4057" t="str">
            <v>FAMISANAR E.P.S</v>
          </cell>
        </row>
        <row r="4058">
          <cell r="C4058">
            <v>9145642</v>
          </cell>
          <cell r="D4058" t="str">
            <v>CORDOBA PADILLA YOVANNY</v>
          </cell>
          <cell r="E4058" t="str">
            <v>OPERADOR DE PADRÓN</v>
          </cell>
          <cell r="G4058" t="str">
            <v>X</v>
          </cell>
          <cell r="M4058" t="str">
            <v>ENFERMEDAD GENERAL</v>
          </cell>
          <cell r="N4058" t="str">
            <v>NA</v>
          </cell>
          <cell r="O4058" t="str">
            <v>FAMISANAR E.P.S</v>
          </cell>
        </row>
        <row r="4059">
          <cell r="C4059">
            <v>9145642</v>
          </cell>
          <cell r="D4059" t="str">
            <v>CORDOBA PADILLA YOVANNY</v>
          </cell>
          <cell r="E4059" t="str">
            <v>OPERADOR DE PADRÓN</v>
          </cell>
          <cell r="G4059" t="str">
            <v>X</v>
          </cell>
          <cell r="M4059" t="str">
            <v>ENFERMEDAD GENERAL</v>
          </cell>
          <cell r="N4059">
            <v>302351</v>
          </cell>
          <cell r="O4059" t="str">
            <v>NUEVA E.P.S</v>
          </cell>
        </row>
        <row r="4060">
          <cell r="C4060">
            <v>9145642</v>
          </cell>
          <cell r="D4060" t="str">
            <v>CORDOBA PADILLA YOVANNY</v>
          </cell>
          <cell r="E4060" t="str">
            <v>OPERADOR DE PADRÓN</v>
          </cell>
          <cell r="G4060" t="str">
            <v>X</v>
          </cell>
          <cell r="M4060" t="str">
            <v>ENFERMEDAD GENERAL</v>
          </cell>
          <cell r="N4060" t="str">
            <v>NA</v>
          </cell>
          <cell r="O4060" t="str">
            <v>FAMISANAR E.P.S</v>
          </cell>
        </row>
        <row r="4061">
          <cell r="C4061">
            <v>9145642</v>
          </cell>
          <cell r="D4061" t="str">
            <v>CORDOBA PADILLA YOVANNY</v>
          </cell>
          <cell r="E4061" t="str">
            <v>OPERADOR DE PADRÓN</v>
          </cell>
          <cell r="G4061" t="str">
            <v>X</v>
          </cell>
          <cell r="M4061" t="str">
            <v>ENFERMEDAD GENERAL</v>
          </cell>
          <cell r="N4061">
            <v>3576532</v>
          </cell>
          <cell r="O4061" t="str">
            <v>FAMISANAR E.P.S</v>
          </cell>
        </row>
        <row r="4062">
          <cell r="C4062">
            <v>9145642</v>
          </cell>
          <cell r="D4062" t="str">
            <v>CORDOBA PADILLA YOVANNY</v>
          </cell>
          <cell r="E4062" t="str">
            <v>OPERADOR DE PADRÓN</v>
          </cell>
          <cell r="G4062" t="str">
            <v>X</v>
          </cell>
          <cell r="M4062" t="str">
            <v>ENFERMEDAD GENERAL</v>
          </cell>
          <cell r="N4062">
            <v>3060658</v>
          </cell>
          <cell r="O4062" t="str">
            <v>FAMISANAR E.P.S</v>
          </cell>
        </row>
        <row r="4063">
          <cell r="C4063">
            <v>1045516907</v>
          </cell>
          <cell r="D4063" t="str">
            <v>CORDOBA CUESTA RUBEN</v>
          </cell>
          <cell r="E4063" t="str">
            <v>OPERADOR DE PADRÓN</v>
          </cell>
          <cell r="G4063" t="str">
            <v>X</v>
          </cell>
          <cell r="M4063" t="str">
            <v>ENFERMEDAD GENERAL</v>
          </cell>
          <cell r="N4063" t="str">
            <v>NT</v>
          </cell>
          <cell r="O4063" t="str">
            <v>COOSALUD ESS EPS -S</v>
          </cell>
        </row>
        <row r="4064">
          <cell r="C4064">
            <v>1045516907</v>
          </cell>
          <cell r="D4064" t="str">
            <v>CORDOBA CUESTA RUBEN</v>
          </cell>
          <cell r="E4064" t="str">
            <v>OPERADOR DE PADRÓN</v>
          </cell>
          <cell r="G4064" t="str">
            <v>X</v>
          </cell>
          <cell r="M4064" t="str">
            <v>ENFERMEDAD GENERAL</v>
          </cell>
          <cell r="N4064">
            <v>2464896</v>
          </cell>
          <cell r="O4064" t="str">
            <v>COOSALUD ESS EPS -S</v>
          </cell>
        </row>
        <row r="4065">
          <cell r="C4065">
            <v>1045516907</v>
          </cell>
          <cell r="D4065" t="str">
            <v>CORDOBA CUESTA RUBEN</v>
          </cell>
          <cell r="E4065" t="str">
            <v>OPERADOR DE PADRÓN</v>
          </cell>
          <cell r="G4065" t="str">
            <v>X</v>
          </cell>
          <cell r="M4065" t="str">
            <v>ENFERMEDAD GENERAL</v>
          </cell>
          <cell r="N4065">
            <v>2473724</v>
          </cell>
          <cell r="O4065" t="str">
            <v>COOSALUD ESS EPS -S</v>
          </cell>
        </row>
        <row r="4066">
          <cell r="C4066">
            <v>73134260</v>
          </cell>
          <cell r="D4066" t="str">
            <v>CORDOBA ARROYO ELIECER</v>
          </cell>
          <cell r="E4066" t="str">
            <v>OPERADOR DE PADRÓN</v>
          </cell>
          <cell r="G4066" t="str">
            <v>X</v>
          </cell>
          <cell r="M4066" t="str">
            <v>ENFERMEDAD GENERAL</v>
          </cell>
          <cell r="N4066" t="str">
            <v>NT</v>
          </cell>
          <cell r="O4066" t="str">
            <v>NUEVA E.P.S</v>
          </cell>
        </row>
        <row r="4067">
          <cell r="C4067">
            <v>73134260</v>
          </cell>
          <cell r="D4067" t="str">
            <v>CORDOBA ARROYO ELIECER</v>
          </cell>
          <cell r="E4067" t="str">
            <v>OPERADOR DE PADRÓN</v>
          </cell>
          <cell r="G4067" t="str">
            <v>X</v>
          </cell>
          <cell r="M4067" t="str">
            <v>ENFERMEDAD GENERAL</v>
          </cell>
          <cell r="N4067" t="str">
            <v>NT</v>
          </cell>
          <cell r="O4067" t="str">
            <v>NUEVA E.P.S</v>
          </cell>
        </row>
        <row r="4068">
          <cell r="C4068">
            <v>1128055864</v>
          </cell>
          <cell r="D4068" t="str">
            <v>CONTRERAS MENDOZA WILMER</v>
          </cell>
          <cell r="E4068" t="str">
            <v>OPERADOR DE PADRÓN</v>
          </cell>
          <cell r="G4068" t="str">
            <v>X</v>
          </cell>
          <cell r="M4068" t="str">
            <v>ENFERMEDAD GENERAL</v>
          </cell>
          <cell r="N4068">
            <v>12372897</v>
          </cell>
          <cell r="O4068" t="str">
            <v>SALUD TOTAL E.P.S.</v>
          </cell>
        </row>
        <row r="4069">
          <cell r="C4069">
            <v>73570499</v>
          </cell>
          <cell r="D4069" t="str">
            <v>CONSTANTE CARABALLO GENARO EDUARDO</v>
          </cell>
          <cell r="E4069" t="str">
            <v>OPERADOR DE PADRÓN</v>
          </cell>
          <cell r="H4069" t="str">
            <v>X</v>
          </cell>
          <cell r="M4069" t="str">
            <v>LICENCIA DE PATERNIDAD</v>
          </cell>
          <cell r="N4069" t="str">
            <v>LP</v>
          </cell>
          <cell r="O4069" t="str">
            <v>EPS MUTUAL SER</v>
          </cell>
        </row>
        <row r="4070">
          <cell r="C4070">
            <v>73570499</v>
          </cell>
          <cell r="D4070" t="str">
            <v>CONSTANTE CARABALLO GENARO EDUARDO</v>
          </cell>
          <cell r="E4070" t="str">
            <v>OPERADOR DE PADRÓN</v>
          </cell>
          <cell r="G4070" t="str">
            <v>X</v>
          </cell>
          <cell r="M4070" t="str">
            <v>ENFERMEDAD GENERAL</v>
          </cell>
          <cell r="N4070" t="str">
            <v>INC28623</v>
          </cell>
          <cell r="O4070" t="str">
            <v>EPS MUTUAL SER</v>
          </cell>
        </row>
        <row r="4071">
          <cell r="C4071">
            <v>73570499</v>
          </cell>
          <cell r="D4071" t="str">
            <v>CONSTANTE CARABALLO GENARO EDUARDO</v>
          </cell>
          <cell r="E4071" t="str">
            <v>OPERADOR DE PADRÓN</v>
          </cell>
          <cell r="G4071" t="str">
            <v>X</v>
          </cell>
          <cell r="M4071" t="str">
            <v>ENFERMEDAD GENERAL</v>
          </cell>
          <cell r="N4071" t="str">
            <v>INC33391</v>
          </cell>
          <cell r="O4071" t="str">
            <v>EPS MUTUAL SER</v>
          </cell>
        </row>
        <row r="4072">
          <cell r="C4072">
            <v>73570499</v>
          </cell>
          <cell r="D4072" t="str">
            <v>CONSTANTE CARABALLO GENARO EDUARDO</v>
          </cell>
          <cell r="E4072" t="str">
            <v>OPERADOR DE PADRÓN</v>
          </cell>
          <cell r="G4072" t="str">
            <v>X</v>
          </cell>
          <cell r="M4072" t="str">
            <v>ENFERMEDAD GENERAL</v>
          </cell>
          <cell r="N4072" t="str">
            <v>NA</v>
          </cell>
          <cell r="O4072" t="str">
            <v>EPS MUTUAL SER</v>
          </cell>
        </row>
        <row r="4073">
          <cell r="C4073">
            <v>73570499</v>
          </cell>
          <cell r="D4073" t="str">
            <v>CONSTANTE CARABALLO GENARO EDUARDO</v>
          </cell>
          <cell r="E4073" t="str">
            <v>OPERADOR DE PADRÓN</v>
          </cell>
          <cell r="G4073" t="str">
            <v>X</v>
          </cell>
          <cell r="M4073" t="str">
            <v>ENFERMEDAD GENERAL</v>
          </cell>
          <cell r="N4073">
            <v>9011113482</v>
          </cell>
          <cell r="O4073" t="str">
            <v>EPS MUTUAL SER</v>
          </cell>
        </row>
        <row r="4074">
          <cell r="C4074">
            <v>73570499</v>
          </cell>
          <cell r="D4074" t="str">
            <v>CONSTANTE CARABALLO GENARO EDUARDO</v>
          </cell>
          <cell r="E4074" t="str">
            <v>OPERADOR DE PADRÓN</v>
          </cell>
          <cell r="G4074" t="str">
            <v>X</v>
          </cell>
          <cell r="M4074" t="str">
            <v>ENFERMEDAD GENERAL</v>
          </cell>
          <cell r="N4074" t="str">
            <v>NT</v>
          </cell>
          <cell r="O4074" t="str">
            <v>EPS MUTUAL SER</v>
          </cell>
        </row>
        <row r="4075">
          <cell r="C4075">
            <v>73570499</v>
          </cell>
          <cell r="D4075" t="str">
            <v>CONSTANTE CARABALLO GENARO EDUARDO</v>
          </cell>
          <cell r="E4075" t="str">
            <v>OPERADOR DE PADRÓN</v>
          </cell>
          <cell r="G4075" t="str">
            <v>X</v>
          </cell>
          <cell r="M4075" t="str">
            <v>ENFERMEDAD GENERAL</v>
          </cell>
          <cell r="N4075">
            <v>1691463</v>
          </cell>
          <cell r="O4075" t="str">
            <v>EPS MUTUAL SER</v>
          </cell>
        </row>
        <row r="4076">
          <cell r="C4076">
            <v>1047503812</v>
          </cell>
          <cell r="D4076" t="str">
            <v>CONEO GOMEZ LUIS DANIEL</v>
          </cell>
          <cell r="E4076" t="str">
            <v>OPERADOR DE PADRÓN</v>
          </cell>
          <cell r="G4076" t="str">
            <v>X</v>
          </cell>
          <cell r="M4076" t="str">
            <v>ENFERMEDAD GENERAL</v>
          </cell>
          <cell r="N4076">
            <v>155180433</v>
          </cell>
          <cell r="O4076" t="str">
            <v>SALUD TOTAL E.P.S.</v>
          </cell>
        </row>
        <row r="4077">
          <cell r="C4077">
            <v>1047503812</v>
          </cell>
          <cell r="D4077" t="str">
            <v>CONEO GOMEZ LUIS DANIEL</v>
          </cell>
          <cell r="E4077" t="str">
            <v>OPERADOR DE PADRÓN</v>
          </cell>
          <cell r="G4077" t="str">
            <v>x</v>
          </cell>
          <cell r="M4077" t="str">
            <v>ENFERMEDAD GENERAL</v>
          </cell>
          <cell r="O4077" t="str">
            <v>NUEVA E.P.S</v>
          </cell>
        </row>
        <row r="4078">
          <cell r="C4078">
            <v>1047503812</v>
          </cell>
          <cell r="D4078" t="str">
            <v>CONEO GOMEZ LUIS DANIEL</v>
          </cell>
          <cell r="E4078" t="str">
            <v>OPERADOR DE PADRÓN</v>
          </cell>
          <cell r="G4078" t="str">
            <v>X</v>
          </cell>
          <cell r="M4078" t="str">
            <v>ENFERMEDAD GENERAL</v>
          </cell>
          <cell r="N4078">
            <v>489571</v>
          </cell>
          <cell r="O4078" t="str">
            <v>SALUD TOTAL E.P.S.</v>
          </cell>
        </row>
        <row r="4079">
          <cell r="C4079">
            <v>1047503812</v>
          </cell>
          <cell r="D4079" t="str">
            <v>CONEO GOMEZ LUIS DANIEL</v>
          </cell>
          <cell r="E4079" t="str">
            <v>OPERADOR DE PADRÓN</v>
          </cell>
          <cell r="G4079" t="str">
            <v>X</v>
          </cell>
          <cell r="M4079" t="str">
            <v>ENFERMEDAD GENERAL</v>
          </cell>
          <cell r="N4079">
            <v>4920970</v>
          </cell>
          <cell r="O4079" t="str">
            <v>SALUD TOTAL E.P.S.</v>
          </cell>
        </row>
        <row r="4080">
          <cell r="C4080">
            <v>73152234</v>
          </cell>
          <cell r="D4080" t="str">
            <v>CONEO GAMARA JOSE ANTONIO</v>
          </cell>
          <cell r="E4080" t="str">
            <v>OPERADOR DE BUSETÓN</v>
          </cell>
          <cell r="G4080" t="str">
            <v>X</v>
          </cell>
          <cell r="M4080" t="str">
            <v>ENFERMEDAD GENERAL</v>
          </cell>
          <cell r="N4080">
            <v>60368</v>
          </cell>
          <cell r="O4080" t="str">
            <v>EPS MUTUAL SER</v>
          </cell>
        </row>
        <row r="4081">
          <cell r="C4081">
            <v>73152234</v>
          </cell>
          <cell r="D4081" t="str">
            <v>CONEO GAMARA JOSE ANTONIO</v>
          </cell>
          <cell r="E4081" t="str">
            <v>OPERADOR DE PADRON</v>
          </cell>
          <cell r="G4081" t="str">
            <v>x</v>
          </cell>
          <cell r="M4081" t="str">
            <v>ENFERMEDAD GENERAL</v>
          </cell>
          <cell r="N4081">
            <v>130010056801</v>
          </cell>
          <cell r="O4081" t="str">
            <v>EPS MUTUAL SER</v>
          </cell>
        </row>
        <row r="4082">
          <cell r="C4082">
            <v>73152234</v>
          </cell>
          <cell r="D4082" t="str">
            <v>CONEO GAMARA JOSE ANTONIO</v>
          </cell>
          <cell r="E4082" t="str">
            <v>OPERADOR DE BUSETÓN</v>
          </cell>
          <cell r="G4082" t="str">
            <v>x</v>
          </cell>
          <cell r="M4082" t="str">
            <v>ENFERMEDAD GENERAL</v>
          </cell>
          <cell r="O4082" t="str">
            <v>EPS MUTUAL SER</v>
          </cell>
        </row>
        <row r="4083">
          <cell r="C4083">
            <v>73152234</v>
          </cell>
          <cell r="D4083" t="str">
            <v>CONEO GAMARA JOSE ANTONIO</v>
          </cell>
          <cell r="E4083" t="str">
            <v>OPERADOR DE BUSETÓN</v>
          </cell>
          <cell r="G4083" t="str">
            <v>x</v>
          </cell>
          <cell r="M4083" t="str">
            <v>ENFERMEDAD GENERAL</v>
          </cell>
          <cell r="N4083">
            <v>30450</v>
          </cell>
          <cell r="O4083" t="str">
            <v>EPS MUTUAL SER</v>
          </cell>
        </row>
        <row r="4084">
          <cell r="C4084">
            <v>73152234</v>
          </cell>
          <cell r="D4084" t="str">
            <v>CONEO GAMARA JOSE ANTONIO</v>
          </cell>
          <cell r="E4084" t="str">
            <v>OPERADOR DE BUSETÓN</v>
          </cell>
          <cell r="G4084" t="str">
            <v>X</v>
          </cell>
          <cell r="M4084" t="str">
            <v>ENFERMEDAD GENERAL</v>
          </cell>
          <cell r="N4084">
            <v>34122</v>
          </cell>
          <cell r="O4084" t="str">
            <v>EPS MUTUAL SER</v>
          </cell>
        </row>
        <row r="4085">
          <cell r="C4085">
            <v>1047470195</v>
          </cell>
          <cell r="D4085" t="str">
            <v>CONDE MENDOZA ALEJANDRA PAOLA</v>
          </cell>
          <cell r="E4085" t="str">
            <v>ANALISTA DE GESTIÓN HUMANA</v>
          </cell>
          <cell r="G4085" t="str">
            <v>X</v>
          </cell>
          <cell r="M4085" t="str">
            <v>ENFERMEDAD GENERAL</v>
          </cell>
          <cell r="N4085">
            <v>7091777</v>
          </cell>
          <cell r="O4085" t="str">
            <v>SANITAS E.P.S</v>
          </cell>
        </row>
        <row r="4086">
          <cell r="C4086">
            <v>1002501829</v>
          </cell>
          <cell r="D4086" t="str">
            <v>CIFUENTES MARTINEZ YAIR</v>
          </cell>
          <cell r="E4086" t="str">
            <v>OPERADOR DE BUSETÓN</v>
          </cell>
          <cell r="H4086" t="str">
            <v>X</v>
          </cell>
          <cell r="M4086" t="str">
            <v>LICENCIA DE PATERNIDAD</v>
          </cell>
          <cell r="N4086" t="str">
            <v>NT</v>
          </cell>
          <cell r="O4086" t="str">
            <v>FAMISANAR E.P.S</v>
          </cell>
        </row>
        <row r="4087">
          <cell r="C4087">
            <v>1002501829</v>
          </cell>
          <cell r="D4087" t="str">
            <v>CIFUENTES MARTINEZ YAIR</v>
          </cell>
          <cell r="E4087" t="str">
            <v>OPERADOR DE BUSETÓN</v>
          </cell>
          <cell r="G4087" t="str">
            <v>X</v>
          </cell>
          <cell r="M4087" t="str">
            <v>ENFERMEDAD GENERAL</v>
          </cell>
          <cell r="N4087">
            <v>7000930825</v>
          </cell>
          <cell r="O4087" t="str">
            <v>NUEVA E.P.S</v>
          </cell>
        </row>
        <row r="4088">
          <cell r="C4088">
            <v>1047376195</v>
          </cell>
          <cell r="D4088" t="str">
            <v>CHIQUILLO DIAZ HALDER</v>
          </cell>
          <cell r="E4088" t="str">
            <v>OPERADOR DE PADRÓN</v>
          </cell>
          <cell r="H4088" t="str">
            <v>X</v>
          </cell>
          <cell r="M4088" t="str">
            <v>LICENCIA DE PATERNIDAD</v>
          </cell>
          <cell r="N4088" t="str">
            <v>NT</v>
          </cell>
          <cell r="O4088" t="str">
            <v>SALUD TOTAL E.P.S.</v>
          </cell>
        </row>
        <row r="4089">
          <cell r="C4089">
            <v>1047376195</v>
          </cell>
          <cell r="D4089" t="str">
            <v>CHIQUILLO DIAZ HALDER</v>
          </cell>
          <cell r="E4089" t="str">
            <v>OPERADOR DE PADRÓN</v>
          </cell>
          <cell r="G4089" t="str">
            <v>x</v>
          </cell>
          <cell r="M4089" t="str">
            <v>ENFERMEDAD GENERAL</v>
          </cell>
          <cell r="N4089">
            <v>172489837</v>
          </cell>
          <cell r="O4089" t="str">
            <v>SALUD TOTAL E.P.S.</v>
          </cell>
        </row>
        <row r="4090">
          <cell r="C4090">
            <v>73121602</v>
          </cell>
          <cell r="D4090" t="str">
            <v>CHAR NEGRETE ELKIN YOUSEF</v>
          </cell>
          <cell r="E4090" t="str">
            <v>OPERADOR DE PADRÓN</v>
          </cell>
          <cell r="G4090" t="str">
            <v>X</v>
          </cell>
          <cell r="M4090" t="str">
            <v>ENFERMEDAD GENERAL</v>
          </cell>
          <cell r="N4090" t="str">
            <v>NT</v>
          </cell>
          <cell r="O4090" t="str">
            <v>SALUD TOTAL E.P.S.</v>
          </cell>
        </row>
        <row r="4091">
          <cell r="C4091">
            <v>73121602</v>
          </cell>
          <cell r="D4091" t="str">
            <v>CHAR NEGRETE ELKIN YOUSEF</v>
          </cell>
          <cell r="E4091" t="str">
            <v>OPERADOR DE PADRÓN</v>
          </cell>
          <cell r="G4091" t="str">
            <v>X</v>
          </cell>
          <cell r="M4091" t="str">
            <v>ENFERMEDAD GENERAL</v>
          </cell>
          <cell r="N4091">
            <v>1309556</v>
          </cell>
          <cell r="O4091" t="str">
            <v>SALUD TOTAL E.P.S.</v>
          </cell>
        </row>
        <row r="4092">
          <cell r="C4092">
            <v>73121602</v>
          </cell>
          <cell r="D4092" t="str">
            <v>CHAR NEGRETE ELKIN YOUSEF</v>
          </cell>
          <cell r="E4092" t="str">
            <v>OPERADOR DE PADRÓN</v>
          </cell>
          <cell r="G4092" t="str">
            <v>X</v>
          </cell>
          <cell r="M4092" t="str">
            <v>ENFERMEDAD GENERAL</v>
          </cell>
          <cell r="N4092">
            <v>19047</v>
          </cell>
          <cell r="O4092" t="str">
            <v>SALUD TOTAL E.P.S.</v>
          </cell>
        </row>
        <row r="4093">
          <cell r="C4093">
            <v>73121602</v>
          </cell>
          <cell r="D4093" t="str">
            <v>CHAR NEGRETE ELKIN YOUSEF</v>
          </cell>
          <cell r="E4093" t="str">
            <v>OPERADOR DE PADRÓN</v>
          </cell>
          <cell r="G4093" t="str">
            <v>X</v>
          </cell>
          <cell r="M4093" t="str">
            <v>ENFERMEDAD GENERAL</v>
          </cell>
          <cell r="N4093" t="str">
            <v>NT</v>
          </cell>
          <cell r="O4093" t="str">
            <v>SALUD TOTAL E.P.S.</v>
          </cell>
        </row>
        <row r="4094">
          <cell r="C4094">
            <v>73121602</v>
          </cell>
          <cell r="D4094" t="str">
            <v>CHAR NEGRETE ELKIN YOUSEF</v>
          </cell>
          <cell r="E4094" t="str">
            <v>OPERADOR DE PADRÓN</v>
          </cell>
          <cell r="G4094" t="str">
            <v>X</v>
          </cell>
          <cell r="M4094" t="str">
            <v>ENFERMEDAD GENERAL</v>
          </cell>
          <cell r="N4094">
            <v>21619</v>
          </cell>
          <cell r="O4094" t="str">
            <v>SALUD TOTAL E.P.S.</v>
          </cell>
        </row>
        <row r="4095">
          <cell r="C4095">
            <v>73121602</v>
          </cell>
          <cell r="D4095" t="str">
            <v>CHAR NEGRETE ELKIN YOUSEF</v>
          </cell>
          <cell r="E4095" t="str">
            <v>OPERADOR DE PADRÓN</v>
          </cell>
          <cell r="G4095" t="str">
            <v>X</v>
          </cell>
          <cell r="M4095" t="str">
            <v>ENFERMEDAD GENERAL</v>
          </cell>
          <cell r="N4095">
            <v>3278054</v>
          </cell>
          <cell r="O4095" t="str">
            <v>SALUD TOTAL E.P.S.</v>
          </cell>
        </row>
        <row r="4096">
          <cell r="C4096">
            <v>73121602</v>
          </cell>
          <cell r="D4096" t="str">
            <v>CHAR NEGRETE ELKIN YOUSEF</v>
          </cell>
          <cell r="E4096" t="str">
            <v>OPERADOR DE PADRÓN</v>
          </cell>
          <cell r="G4096" t="str">
            <v>X</v>
          </cell>
          <cell r="M4096" t="str">
            <v>ENFERMEDAD GENERAL</v>
          </cell>
          <cell r="N4096">
            <v>24484</v>
          </cell>
          <cell r="O4096" t="str">
            <v>SALUD TOTAL E.P.S.</v>
          </cell>
        </row>
        <row r="4097">
          <cell r="C4097">
            <v>73121602</v>
          </cell>
          <cell r="D4097" t="str">
            <v>CHAR NEGRETE ELKIN YOUSEF</v>
          </cell>
          <cell r="E4097" t="str">
            <v>OPERADOR DE PADRÓN</v>
          </cell>
          <cell r="G4097" t="str">
            <v>X</v>
          </cell>
          <cell r="M4097" t="str">
            <v>ENFERMEDAD GENERAL</v>
          </cell>
          <cell r="N4097">
            <v>131271</v>
          </cell>
          <cell r="O4097" t="str">
            <v>SALUD TOTAL E.P.S.</v>
          </cell>
        </row>
        <row r="4098">
          <cell r="C4098">
            <v>73121602</v>
          </cell>
          <cell r="D4098" t="str">
            <v>CHAR NEGRETE ELKIN YOUSEF</v>
          </cell>
          <cell r="E4098" t="str">
            <v>OPERADOR DE PADRÓN</v>
          </cell>
          <cell r="G4098" t="str">
            <v>X</v>
          </cell>
          <cell r="M4098" t="str">
            <v>ENFERMEDAD GENERAL</v>
          </cell>
          <cell r="N4098">
            <v>24765</v>
          </cell>
          <cell r="O4098" t="str">
            <v>SALUD TOTAL E.P.S.</v>
          </cell>
        </row>
        <row r="4099">
          <cell r="C4099">
            <v>73121602</v>
          </cell>
          <cell r="D4099" t="str">
            <v>CHAR NEGRETE ELKIN YOUSEF</v>
          </cell>
          <cell r="E4099" t="str">
            <v>OPERADOR DE PADRÓN</v>
          </cell>
          <cell r="G4099" t="str">
            <v>X</v>
          </cell>
          <cell r="M4099" t="str">
            <v>ENFERMEDAD GENERAL</v>
          </cell>
          <cell r="N4099">
            <v>1756</v>
          </cell>
          <cell r="O4099" t="str">
            <v>SALUD TOTAL E.P.S.</v>
          </cell>
        </row>
        <row r="4100">
          <cell r="C4100">
            <v>73121602</v>
          </cell>
          <cell r="D4100" t="str">
            <v>CHAR NEGRETE ELKIN YOUSEF</v>
          </cell>
          <cell r="E4100" t="str">
            <v>OPERADOR DE PADRÓN</v>
          </cell>
          <cell r="G4100" t="str">
            <v>X</v>
          </cell>
          <cell r="M4100" t="str">
            <v>ENFERMEDAD GENERAL</v>
          </cell>
          <cell r="N4100">
            <v>2133</v>
          </cell>
          <cell r="O4100" t="str">
            <v>SALUD TOTAL E.P.S.</v>
          </cell>
        </row>
        <row r="4101">
          <cell r="C4101">
            <v>73121602</v>
          </cell>
          <cell r="D4101" t="str">
            <v>CHAR NEGRETE ELKIN YOUSEF</v>
          </cell>
          <cell r="E4101" t="str">
            <v>OPERADOR DE PADRÓN</v>
          </cell>
          <cell r="G4101" t="str">
            <v>X</v>
          </cell>
          <cell r="M4101" t="str">
            <v>ENFERMEDAD GENERAL</v>
          </cell>
          <cell r="N4101">
            <v>7515397</v>
          </cell>
          <cell r="O4101" t="str">
            <v>SALUD TOTAL E.P.S.</v>
          </cell>
        </row>
        <row r="4102">
          <cell r="C4102">
            <v>73121602</v>
          </cell>
          <cell r="D4102" t="str">
            <v>CHAR NEGRETE ELKIN YOUSEF</v>
          </cell>
          <cell r="E4102" t="str">
            <v>OPERADOR DE PADRÓN</v>
          </cell>
          <cell r="G4102" t="str">
            <v>X</v>
          </cell>
          <cell r="M4102" t="str">
            <v>ENFERMEDAD GENERAL</v>
          </cell>
          <cell r="N4102">
            <v>28979</v>
          </cell>
          <cell r="O4102" t="str">
            <v>SALUD TOTAL E.P.S.</v>
          </cell>
        </row>
        <row r="4103">
          <cell r="C4103">
            <v>73121602</v>
          </cell>
          <cell r="D4103" t="str">
            <v>CHAR NEGRETE ELKIN YOUSEF</v>
          </cell>
          <cell r="E4103" t="str">
            <v>OPERADOR DE PADRÓN</v>
          </cell>
          <cell r="G4103" t="str">
            <v>X</v>
          </cell>
          <cell r="M4103" t="str">
            <v>ENFERMEDAD GENERAL</v>
          </cell>
          <cell r="N4103">
            <v>29406</v>
          </cell>
          <cell r="O4103" t="str">
            <v>SALUD TOTAL E.P.S.</v>
          </cell>
        </row>
        <row r="4104">
          <cell r="C4104">
            <v>73121602</v>
          </cell>
          <cell r="D4104" t="str">
            <v>CHAR NEGRETE ELKIN YOUSEF</v>
          </cell>
          <cell r="E4104" t="str">
            <v>OPERADOR DE PADRÓN</v>
          </cell>
          <cell r="G4104" t="str">
            <v>X</v>
          </cell>
          <cell r="M4104" t="str">
            <v>ENFERMEDAD GENERAL</v>
          </cell>
          <cell r="N4104">
            <v>30817</v>
          </cell>
          <cell r="O4104" t="str">
            <v>SALUD TOTAL E.P.S.</v>
          </cell>
        </row>
        <row r="4105">
          <cell r="C4105">
            <v>73121602</v>
          </cell>
          <cell r="D4105" t="str">
            <v>CHAR NEGRETE ELKIN YOUSEF</v>
          </cell>
          <cell r="E4105" t="str">
            <v>OPERADOR DE PADRÓN</v>
          </cell>
          <cell r="G4105" t="str">
            <v>X</v>
          </cell>
          <cell r="M4105" t="str">
            <v>ENFERMEDAD GENERAL</v>
          </cell>
          <cell r="N4105">
            <v>79844083</v>
          </cell>
          <cell r="O4105" t="str">
            <v>SALUD TOTAL E.P.S.</v>
          </cell>
        </row>
        <row r="4106">
          <cell r="C4106">
            <v>73121602</v>
          </cell>
          <cell r="D4106" t="str">
            <v>CHAR NEGRETE ELKIN YOUSEF</v>
          </cell>
          <cell r="E4106" t="str">
            <v>OPERADOR DE PADRÓN</v>
          </cell>
          <cell r="G4106" t="str">
            <v>X</v>
          </cell>
          <cell r="M4106" t="str">
            <v>ENFERMEDAD GENERAL</v>
          </cell>
          <cell r="N4106">
            <v>32778</v>
          </cell>
          <cell r="O4106" t="str">
            <v>SALUD TOTAL E.P.S.</v>
          </cell>
        </row>
        <row r="4107">
          <cell r="C4107">
            <v>73121602</v>
          </cell>
          <cell r="D4107" t="str">
            <v>CHAR NEGRETE ELKIN YOUSEF</v>
          </cell>
          <cell r="E4107" t="str">
            <v>OPERADOR DE PADRÓN</v>
          </cell>
          <cell r="G4107" t="str">
            <v>X</v>
          </cell>
          <cell r="M4107" t="str">
            <v>ENFERMEDAD GENERAL</v>
          </cell>
          <cell r="N4107">
            <v>34175</v>
          </cell>
          <cell r="O4107" t="str">
            <v>SALUD TOTAL E.P.S.</v>
          </cell>
        </row>
        <row r="4108">
          <cell r="C4108">
            <v>73121602</v>
          </cell>
          <cell r="D4108" t="str">
            <v>CHAR NEGRETE ELKIN YOUSEF</v>
          </cell>
          <cell r="E4108" t="str">
            <v>OPERADOR DE PADRÓN</v>
          </cell>
          <cell r="G4108" t="str">
            <v>X</v>
          </cell>
          <cell r="M4108" t="str">
            <v>ENFERMEDAD GENERAL</v>
          </cell>
          <cell r="N4108">
            <v>9023442</v>
          </cell>
          <cell r="O4108" t="str">
            <v>SALUD TOTAL E.P.S.</v>
          </cell>
        </row>
        <row r="4109">
          <cell r="C4109">
            <v>73121602</v>
          </cell>
          <cell r="D4109" t="str">
            <v>CHAR NEGRETE ELKIN YOUSEF</v>
          </cell>
          <cell r="E4109" t="str">
            <v>OPERADOR DE PADRÓN</v>
          </cell>
          <cell r="G4109" t="str">
            <v>X</v>
          </cell>
          <cell r="M4109" t="str">
            <v>ENFERMEDAD GENERAL</v>
          </cell>
          <cell r="N4109">
            <v>36145</v>
          </cell>
          <cell r="O4109" t="str">
            <v>SALUD TOTAL E.P.S.</v>
          </cell>
        </row>
        <row r="4110">
          <cell r="C4110">
            <v>73121602</v>
          </cell>
          <cell r="D4110" t="str">
            <v>CHAR NEGRETE ELKIN YOUSEF</v>
          </cell>
          <cell r="E4110" t="str">
            <v>OPERADOR DE PADRÓN</v>
          </cell>
          <cell r="G4110" t="str">
            <v>X</v>
          </cell>
          <cell r="M4110" t="str">
            <v>ENFERMEDAD GENERAL</v>
          </cell>
          <cell r="N4110">
            <v>11394375</v>
          </cell>
          <cell r="O4110" t="str">
            <v>SALUD TOTAL E.P.S.</v>
          </cell>
        </row>
        <row r="4111">
          <cell r="C4111">
            <v>73121602</v>
          </cell>
          <cell r="D4111" t="str">
            <v>CHAR NEGRETE ELKIN YOUSEF</v>
          </cell>
          <cell r="E4111" t="str">
            <v>OPERADOR DE PADRÓN</v>
          </cell>
          <cell r="G4111" t="str">
            <v>X</v>
          </cell>
          <cell r="M4111" t="str">
            <v>ENFERMEDAD GENERAL</v>
          </cell>
          <cell r="N4111">
            <v>7329</v>
          </cell>
          <cell r="O4111" t="str">
            <v>SALUD TOTAL E.P.S.</v>
          </cell>
        </row>
        <row r="4112">
          <cell r="C4112">
            <v>73121602</v>
          </cell>
          <cell r="D4112" t="str">
            <v>CHAR NEGRETE ELKIN YOUSEF</v>
          </cell>
          <cell r="E4112" t="str">
            <v>OPERADOR DE PADRÓN</v>
          </cell>
          <cell r="G4112" t="str">
            <v>X</v>
          </cell>
          <cell r="M4112" t="str">
            <v>ENFERMEDAD GENERAL</v>
          </cell>
          <cell r="N4112">
            <v>40436</v>
          </cell>
          <cell r="O4112" t="str">
            <v>SALUD TOTAL E.P.S.</v>
          </cell>
        </row>
        <row r="4113">
          <cell r="C4113">
            <v>73121602</v>
          </cell>
          <cell r="D4113" t="str">
            <v>CHAR NEGRETE ELKIN YOUSEF</v>
          </cell>
          <cell r="E4113" t="str">
            <v>OPERADOR DE PADRÓN</v>
          </cell>
          <cell r="G4113" t="str">
            <v>X</v>
          </cell>
          <cell r="M4113" t="str">
            <v>ENFERMEDAD GENERAL</v>
          </cell>
          <cell r="N4113" t="str">
            <v>NT</v>
          </cell>
          <cell r="O4113" t="str">
            <v>SALUD TOTAL E.P.S.</v>
          </cell>
        </row>
        <row r="4114">
          <cell r="C4114">
            <v>73121602</v>
          </cell>
          <cell r="D4114" t="str">
            <v>CHAR NEGRETE ELKIN YOUSEF</v>
          </cell>
          <cell r="E4114" t="str">
            <v>OPERADOR DE PADRÓN</v>
          </cell>
          <cell r="G4114" t="str">
            <v>X</v>
          </cell>
          <cell r="M4114" t="str">
            <v>ENFERMEDAD GENERAL</v>
          </cell>
          <cell r="N4114" t="str">
            <v>NT</v>
          </cell>
          <cell r="O4114" t="str">
            <v>SALUD TOTAL E.P.S.</v>
          </cell>
        </row>
        <row r="4115">
          <cell r="C4115">
            <v>73121602</v>
          </cell>
          <cell r="D4115" t="str">
            <v>CHAR NEGRETE ELKIN YOUSEF</v>
          </cell>
          <cell r="E4115" t="str">
            <v>OPERADOR DE PADRÓN</v>
          </cell>
          <cell r="G4115" t="str">
            <v>X</v>
          </cell>
          <cell r="M4115" t="str">
            <v>ENFERMEDAD GENERAL</v>
          </cell>
          <cell r="N4115" t="str">
            <v>NT</v>
          </cell>
          <cell r="O4115" t="str">
            <v>SALUD TOTAL E.P.S.</v>
          </cell>
        </row>
        <row r="4116">
          <cell r="C4116">
            <v>73121602</v>
          </cell>
          <cell r="D4116" t="str">
            <v>CHAR NEGRETE ELKIN YOUSEF</v>
          </cell>
          <cell r="E4116" t="str">
            <v>OPERADOR DE PADRÓN</v>
          </cell>
          <cell r="G4116" t="str">
            <v>X</v>
          </cell>
          <cell r="M4116" t="str">
            <v>ENFERMEDAD GENERAL</v>
          </cell>
          <cell r="N4116">
            <v>13770986</v>
          </cell>
          <cell r="O4116" t="str">
            <v>SALUD TOTAL E.P.S.</v>
          </cell>
        </row>
        <row r="4117">
          <cell r="C4117">
            <v>73121602</v>
          </cell>
          <cell r="D4117" t="str">
            <v>CHAR NEGRETE ELKIN YOUSEF</v>
          </cell>
          <cell r="E4117" t="str">
            <v>OPERADOR DE PADRÓN</v>
          </cell>
          <cell r="G4117" t="str">
            <v>X</v>
          </cell>
          <cell r="M4117" t="str">
            <v>ENFERMEDAD GENERAL</v>
          </cell>
          <cell r="N4117" t="str">
            <v>NT</v>
          </cell>
          <cell r="O4117" t="str">
            <v>SALUD TOTAL E.P.S.</v>
          </cell>
        </row>
        <row r="4118">
          <cell r="C4118">
            <v>73121602</v>
          </cell>
          <cell r="D4118" t="str">
            <v>CHAR NEGRETE ELKIN YOUSEF</v>
          </cell>
          <cell r="E4118" t="str">
            <v>OPERADOR DE PADRÓN</v>
          </cell>
          <cell r="G4118" t="str">
            <v>X</v>
          </cell>
          <cell r="M4118" t="str">
            <v>ENFERMEDAD GENERAL</v>
          </cell>
          <cell r="N4118">
            <v>113741942</v>
          </cell>
          <cell r="O4118" t="str">
            <v>SALUD TOTAL E.P.S.</v>
          </cell>
        </row>
        <row r="4119">
          <cell r="C4119">
            <v>73121602</v>
          </cell>
          <cell r="D4119" t="str">
            <v>CHAR NEGRETE ELKIN YOUSEF</v>
          </cell>
          <cell r="E4119" t="str">
            <v>OPERADOR DE PADRÓN</v>
          </cell>
          <cell r="G4119" t="str">
            <v>X</v>
          </cell>
          <cell r="M4119" t="str">
            <v>ENFERMEDAD GENERAL</v>
          </cell>
          <cell r="N4119" t="str">
            <v>NT</v>
          </cell>
          <cell r="O4119" t="str">
            <v>SALUD TOTAL E.P.S.</v>
          </cell>
        </row>
        <row r="4120">
          <cell r="C4120">
            <v>73121602</v>
          </cell>
          <cell r="D4120" t="str">
            <v>CHAR NEGRETE ELKIN YOUSEF</v>
          </cell>
          <cell r="E4120" t="str">
            <v>OPERADOR DE PADRÓN</v>
          </cell>
          <cell r="G4120" t="str">
            <v>X</v>
          </cell>
          <cell r="M4120" t="str">
            <v>ENFERMEDAD GENERAL</v>
          </cell>
          <cell r="N4120" t="str">
            <v>NT</v>
          </cell>
          <cell r="O4120" t="str">
            <v>SALUD TOTAL E.P.S.</v>
          </cell>
        </row>
        <row r="4121">
          <cell r="C4121">
            <v>73121602</v>
          </cell>
          <cell r="D4121" t="str">
            <v>CHAR NEGRETE ELKIN YOUSEF</v>
          </cell>
          <cell r="E4121" t="str">
            <v>OPERADOR DE PADRÓN</v>
          </cell>
          <cell r="G4121" t="str">
            <v>X</v>
          </cell>
          <cell r="M4121" t="str">
            <v>ENFERMEDAD GENERAL</v>
          </cell>
          <cell r="N4121">
            <v>132995909</v>
          </cell>
          <cell r="O4121" t="str">
            <v>SALUD TOTAL E.P.S.</v>
          </cell>
        </row>
        <row r="4122">
          <cell r="C4122">
            <v>73121602</v>
          </cell>
          <cell r="D4122" t="str">
            <v>CHAR NEGRETE ELKIN YOUSEF</v>
          </cell>
          <cell r="E4122" t="str">
            <v>OPERADOR DE PADRÓN</v>
          </cell>
          <cell r="G4122" t="str">
            <v>X</v>
          </cell>
          <cell r="M4122" t="str">
            <v>ENFERMEDAD GENERAL</v>
          </cell>
          <cell r="N4122">
            <v>17530208</v>
          </cell>
          <cell r="O4122" t="str">
            <v>SALUD TOTAL E.P.S.</v>
          </cell>
        </row>
        <row r="4123">
          <cell r="C4123">
            <v>73121602</v>
          </cell>
          <cell r="D4123" t="str">
            <v>CHAR NEGRETE ELKIN YOUSEF</v>
          </cell>
          <cell r="E4123" t="str">
            <v>OPERADOR DE PADRÓN</v>
          </cell>
          <cell r="G4123" t="str">
            <v>X</v>
          </cell>
          <cell r="M4123" t="str">
            <v>ENFERMEDAD GENERAL</v>
          </cell>
          <cell r="N4123">
            <v>60548</v>
          </cell>
          <cell r="O4123" t="str">
            <v>SALUD TOTAL E.P.S.</v>
          </cell>
        </row>
        <row r="4124">
          <cell r="C4124">
            <v>73121602</v>
          </cell>
          <cell r="D4124" t="str">
            <v>CHAR NEGRETE ELKIN YOUSEF</v>
          </cell>
          <cell r="E4124" t="str">
            <v>OPERADOR DE PADRÓN</v>
          </cell>
          <cell r="G4124" t="str">
            <v>X</v>
          </cell>
          <cell r="M4124" t="str">
            <v>ENFERMEDAD GENERAL</v>
          </cell>
          <cell r="N4124">
            <v>60792</v>
          </cell>
          <cell r="O4124" t="str">
            <v>SALUD TOTAL E.P.S.</v>
          </cell>
        </row>
        <row r="4125">
          <cell r="C4125">
            <v>73121602</v>
          </cell>
          <cell r="D4125" t="str">
            <v>CHAR NEGRETE ELKIN YOUSEF</v>
          </cell>
          <cell r="E4125" t="str">
            <v>OPERADOR DE PADRÓN</v>
          </cell>
          <cell r="G4125" t="str">
            <v>X</v>
          </cell>
          <cell r="M4125" t="str">
            <v>ENFERMEDAD GENERAL</v>
          </cell>
          <cell r="N4125">
            <v>73930</v>
          </cell>
          <cell r="O4125" t="str">
            <v>SALUD TOTAL E.P.S.</v>
          </cell>
        </row>
        <row r="4126">
          <cell r="C4126">
            <v>73121602</v>
          </cell>
          <cell r="D4126" t="str">
            <v>CHAR NEGRETE ELKIN YOUSEF</v>
          </cell>
          <cell r="E4126" t="str">
            <v>OPERADOR DE PADRÓN</v>
          </cell>
          <cell r="G4126" t="str">
            <v>x</v>
          </cell>
          <cell r="M4126" t="str">
            <v>ENFERMEDAD GENERAL</v>
          </cell>
          <cell r="N4126">
            <v>188221323</v>
          </cell>
          <cell r="O4126" t="str">
            <v>SALUD TOTAL E.P.S.</v>
          </cell>
        </row>
        <row r="4127">
          <cell r="C4127">
            <v>73121602</v>
          </cell>
          <cell r="D4127" t="str">
            <v>CHAR NEGRETE ELKIN YOUSEF</v>
          </cell>
          <cell r="E4127" t="str">
            <v>OPERADOR DE PADRÓN</v>
          </cell>
          <cell r="G4127" t="str">
            <v>X</v>
          </cell>
          <cell r="M4127" t="str">
            <v>ENFERMEDAD GENERAL</v>
          </cell>
          <cell r="N4127">
            <v>890400093</v>
          </cell>
          <cell r="O4127" t="str">
            <v>SALUD TOTAL E.P.S.</v>
          </cell>
        </row>
        <row r="4128">
          <cell r="C4128">
            <v>1007170354</v>
          </cell>
          <cell r="D4128" t="str">
            <v>CHAMORRO SIERRA JOSE MANUEL</v>
          </cell>
          <cell r="E4128" t="str">
            <v>TECNICO DE MANTENIMIENTO CARROCERO C</v>
          </cell>
          <cell r="G4128" t="str">
            <v>X</v>
          </cell>
          <cell r="M4128" t="str">
            <v>ENFERMEDAD GENERAL</v>
          </cell>
          <cell r="N4128">
            <v>91952244</v>
          </cell>
          <cell r="O4128" t="str">
            <v>SALUD TOTAL E.P.S.</v>
          </cell>
        </row>
        <row r="4129">
          <cell r="C4129">
            <v>1007170354</v>
          </cell>
          <cell r="D4129" t="str">
            <v>CHAMORRO SIERRA JOSE MANUEL</v>
          </cell>
          <cell r="E4129" t="str">
            <v>TECNICO DE MANTENIMIENTO CARROCERO C</v>
          </cell>
          <cell r="G4129" t="str">
            <v>X</v>
          </cell>
          <cell r="M4129" t="str">
            <v>ENFERMEDAD GENERAL</v>
          </cell>
          <cell r="N4129">
            <v>14265122</v>
          </cell>
          <cell r="O4129" t="str">
            <v>SALUD TOTAL E.P.S.</v>
          </cell>
        </row>
        <row r="4130">
          <cell r="C4130">
            <v>1007170354</v>
          </cell>
          <cell r="D4130" t="str">
            <v>CHAMORRO SIERRA JOSE MANUEL</v>
          </cell>
          <cell r="E4130" t="str">
            <v>TECNICO DE MANTENIMIENTO CARROCERO C</v>
          </cell>
          <cell r="G4130" t="str">
            <v>X</v>
          </cell>
          <cell r="M4130" t="str">
            <v>ENFERMEDAD GENERAL</v>
          </cell>
          <cell r="N4130">
            <v>141324</v>
          </cell>
          <cell r="O4130" t="str">
            <v>SALUD TOTAL E.P.S.</v>
          </cell>
        </row>
        <row r="4131">
          <cell r="C4131">
            <v>1007170354</v>
          </cell>
          <cell r="D4131" t="str">
            <v>CHAMORRO SIERRA JOSE MANUEL</v>
          </cell>
          <cell r="E4131" t="str">
            <v>TECNICO DE MANTENIMIENTO CARROCERO C</v>
          </cell>
          <cell r="G4131" t="str">
            <v>X</v>
          </cell>
          <cell r="M4131" t="str">
            <v>ENFERMEDAD GENERAL</v>
          </cell>
          <cell r="N4131">
            <v>141467</v>
          </cell>
          <cell r="O4131" t="str">
            <v>SALUD TOTAL E.P.S.</v>
          </cell>
        </row>
        <row r="4132">
          <cell r="C4132">
            <v>640287</v>
          </cell>
          <cell r="D4132" t="str">
            <v>CHACON SANCHEZ GHEYLERT JAMIR</v>
          </cell>
          <cell r="E4132" t="str">
            <v>OPERADOR DE BUSETÓN</v>
          </cell>
          <cell r="G4132" t="str">
            <v>X</v>
          </cell>
          <cell r="M4132" t="str">
            <v>ENFERMEDAD GENERAL</v>
          </cell>
          <cell r="N4132">
            <v>7401</v>
          </cell>
          <cell r="O4132" t="str">
            <v>EPS MUTUAL SER</v>
          </cell>
        </row>
        <row r="4133">
          <cell r="C4133">
            <v>640287</v>
          </cell>
          <cell r="D4133" t="str">
            <v>CHACON SANCHEZ GHEYLERT JAMIR</v>
          </cell>
          <cell r="E4133" t="str">
            <v>OPERADOR DE BUSETÓN</v>
          </cell>
          <cell r="G4133" t="str">
            <v>X</v>
          </cell>
          <cell r="M4133" t="str">
            <v>ENFERMEDAD GENERAL</v>
          </cell>
          <cell r="N4133">
            <v>80689</v>
          </cell>
          <cell r="O4133" t="str">
            <v>EPS MUTUAL SER</v>
          </cell>
        </row>
        <row r="4134">
          <cell r="C4134">
            <v>640287</v>
          </cell>
          <cell r="D4134" t="str">
            <v>CHACON SANCHEZ GHEYLERT JAMIR</v>
          </cell>
          <cell r="E4134" t="str">
            <v>OPERADOR DE BUSETÓN</v>
          </cell>
          <cell r="G4134" t="str">
            <v>X</v>
          </cell>
          <cell r="M4134" t="str">
            <v>ENFERMEDAD GENERAL</v>
          </cell>
          <cell r="N4134" t="str">
            <v>NA</v>
          </cell>
          <cell r="O4134" t="str">
            <v>EPS MUTUAL SER</v>
          </cell>
        </row>
        <row r="4135">
          <cell r="C4135">
            <v>640287</v>
          </cell>
          <cell r="D4135" t="str">
            <v>CHACON SANCHEZ GHEYLERT JAMIR</v>
          </cell>
          <cell r="E4135" t="str">
            <v>OPERADOR DE BUSETÓN</v>
          </cell>
          <cell r="G4135" t="str">
            <v>X</v>
          </cell>
          <cell r="M4135" t="str">
            <v>ENFERMEDAD GENERAL</v>
          </cell>
          <cell r="N4135">
            <v>10784</v>
          </cell>
          <cell r="O4135" t="str">
            <v>EPS MUTUAL SER</v>
          </cell>
        </row>
        <row r="4136">
          <cell r="C4136">
            <v>640287</v>
          </cell>
          <cell r="D4136" t="str">
            <v>CHACON SANCHEZ GHEYLERT JAMIR</v>
          </cell>
          <cell r="E4136" t="str">
            <v>OPERADOR DE BUSETÓN</v>
          </cell>
          <cell r="G4136" t="str">
            <v>X</v>
          </cell>
          <cell r="M4136" t="str">
            <v>ENFERMEDAD GENERAL</v>
          </cell>
          <cell r="N4136" t="str">
            <v>INC32827</v>
          </cell>
          <cell r="O4136" t="str">
            <v>EPS MUTUAL SER</v>
          </cell>
        </row>
        <row r="4137">
          <cell r="C4137">
            <v>640287</v>
          </cell>
          <cell r="D4137" t="str">
            <v>CHACON SANCHEZ GHEYLERT JAMIR</v>
          </cell>
          <cell r="E4137" t="str">
            <v>OPERADOR DE BUSETÓN</v>
          </cell>
          <cell r="G4137" t="str">
            <v>X</v>
          </cell>
          <cell r="M4137" t="str">
            <v>ENFERMEDAD GENERAL</v>
          </cell>
          <cell r="N4137" t="str">
            <v>INC33006</v>
          </cell>
          <cell r="O4137" t="str">
            <v>EPS MUTUAL SER</v>
          </cell>
        </row>
        <row r="4138">
          <cell r="C4138">
            <v>8853177</v>
          </cell>
          <cell r="D4138" t="str">
            <v>CESPEDES RODRIGUEZ ANGEL ANTONIO</v>
          </cell>
          <cell r="E4138" t="str">
            <v>OPERADOR DE PADRÓN</v>
          </cell>
          <cell r="G4138" t="str">
            <v>x</v>
          </cell>
          <cell r="M4138" t="str">
            <v>ENFERMEDAD GENERAL</v>
          </cell>
          <cell r="N4138">
            <v>37923311</v>
          </cell>
          <cell r="O4138" t="str">
            <v>SURA E.P.S.</v>
          </cell>
        </row>
        <row r="4139">
          <cell r="C4139">
            <v>8853177</v>
          </cell>
          <cell r="D4139" t="str">
            <v>CESPEDES RODRIGUEZ ANGEL ANTONIO</v>
          </cell>
          <cell r="E4139" t="str">
            <v>OPERADOR DE PADRÓN</v>
          </cell>
          <cell r="G4139" t="str">
            <v>x</v>
          </cell>
          <cell r="M4139" t="str">
            <v>ENFERMEDAD GENERAL</v>
          </cell>
          <cell r="N4139">
            <v>38226615</v>
          </cell>
          <cell r="O4139" t="str">
            <v>ARL SURA</v>
          </cell>
        </row>
        <row r="4140">
          <cell r="C4140">
            <v>8853177</v>
          </cell>
          <cell r="D4140" t="str">
            <v>CESPEDES RODRIGUEZ ANGEL ANTONIO</v>
          </cell>
          <cell r="E4140" t="str">
            <v>OPERADOR DE PADRÓN</v>
          </cell>
          <cell r="G4140" t="str">
            <v>X</v>
          </cell>
          <cell r="M4140" t="str">
            <v>ENFERMEDAD GENERAL</v>
          </cell>
          <cell r="N4140">
            <v>860028947</v>
          </cell>
          <cell r="O4140" t="str">
            <v>SURA E.P.S.</v>
          </cell>
        </row>
        <row r="4141">
          <cell r="C4141">
            <v>79337262</v>
          </cell>
          <cell r="D4141" t="str">
            <v>CERVANTES RODRIGUEZ JAVIER</v>
          </cell>
          <cell r="E4141" t="str">
            <v>OPERADOR DE PADRÓN</v>
          </cell>
          <cell r="G4141" t="str">
            <v>X</v>
          </cell>
          <cell r="M4141" t="str">
            <v>ENFERMEDAD GENERAL</v>
          </cell>
          <cell r="N4141">
            <v>180038963</v>
          </cell>
          <cell r="O4141" t="str">
            <v>SALUD TOTAL E.P.S.</v>
          </cell>
        </row>
        <row r="4142">
          <cell r="C4142">
            <v>79337262</v>
          </cell>
          <cell r="D4142" t="str">
            <v>CERVANTES RODRIGUEZ JAVIER</v>
          </cell>
          <cell r="E4142" t="str">
            <v>OPERADOR DE PADRÓN</v>
          </cell>
          <cell r="G4142" t="str">
            <v>X</v>
          </cell>
          <cell r="M4142" t="str">
            <v>ENFERMEDAD GENERAL</v>
          </cell>
          <cell r="N4142">
            <v>7638295</v>
          </cell>
          <cell r="O4142" t="str">
            <v>SALUD TOTAL E.P.S.</v>
          </cell>
        </row>
        <row r="4143">
          <cell r="C4143">
            <v>79337262</v>
          </cell>
          <cell r="D4143" t="str">
            <v>CERVANTES RODRIGUEZ JAVIER</v>
          </cell>
          <cell r="E4143" t="str">
            <v>OPERADOR DE PADRÓN</v>
          </cell>
          <cell r="G4143" t="str">
            <v>X</v>
          </cell>
          <cell r="M4143" t="str">
            <v>ENFERMEDAD GENERAL</v>
          </cell>
          <cell r="N4143">
            <v>7608816</v>
          </cell>
          <cell r="O4143" t="str">
            <v>SALUD TOTAL E.P.S.</v>
          </cell>
        </row>
        <row r="4144">
          <cell r="C4144">
            <v>79337262</v>
          </cell>
          <cell r="D4144" t="str">
            <v>CERVANTES RODRIGUEZ JAVIER</v>
          </cell>
          <cell r="E4144" t="str">
            <v>OPERADOR DE PADRÓN</v>
          </cell>
          <cell r="G4144" t="str">
            <v>X</v>
          </cell>
          <cell r="M4144" t="str">
            <v>ENFERMEDAD GENERAL</v>
          </cell>
          <cell r="N4144">
            <v>8009919</v>
          </cell>
          <cell r="O4144" t="str">
            <v>SALUD TOTAL E.P.S.</v>
          </cell>
        </row>
        <row r="4145">
          <cell r="C4145">
            <v>18881554</v>
          </cell>
          <cell r="D4145" t="str">
            <v>CAUSADO SALAS JAIR JOSE</v>
          </cell>
          <cell r="E4145" t="str">
            <v>OPERADOR DE PADRÓN</v>
          </cell>
          <cell r="G4145" t="str">
            <v>X</v>
          </cell>
          <cell r="M4145" t="str">
            <v>ENFERMEDAD GENERAL</v>
          </cell>
          <cell r="N4145">
            <v>13774499</v>
          </cell>
          <cell r="O4145" t="str">
            <v>SALUD TOTAL E.P.S.</v>
          </cell>
        </row>
        <row r="4146">
          <cell r="C4146">
            <v>18881554</v>
          </cell>
          <cell r="D4146" t="str">
            <v>CAUSADO SALAS JAIR JOSE</v>
          </cell>
          <cell r="E4146" t="str">
            <v>OPERADOR DE PADRÓN</v>
          </cell>
          <cell r="G4146" t="str">
            <v>X</v>
          </cell>
          <cell r="M4146" t="str">
            <v>ENFERMEDAD GENERAL</v>
          </cell>
          <cell r="N4146">
            <v>16095920</v>
          </cell>
          <cell r="O4146" t="str">
            <v>SALUD TOTAL E.P.S.</v>
          </cell>
        </row>
        <row r="4147">
          <cell r="C4147">
            <v>18881554</v>
          </cell>
          <cell r="D4147" t="str">
            <v>CAUSADO SALAS JAIR JOSE</v>
          </cell>
          <cell r="E4147" t="str">
            <v>OPERADOR DE PADRÓN</v>
          </cell>
          <cell r="G4147" t="str">
            <v>X</v>
          </cell>
          <cell r="M4147" t="str">
            <v>ENFERMEDAD GENERAL</v>
          </cell>
          <cell r="N4147">
            <v>15744519</v>
          </cell>
          <cell r="O4147" t="str">
            <v>SALUD TOTAL E.P.S.</v>
          </cell>
        </row>
        <row r="4148">
          <cell r="C4148">
            <v>18881554</v>
          </cell>
          <cell r="D4148" t="str">
            <v>CAUSADO SALAS JAIR JOSE</v>
          </cell>
          <cell r="E4148" t="str">
            <v>OPERADOR DE PADRÓN</v>
          </cell>
          <cell r="G4148" t="str">
            <v>X</v>
          </cell>
          <cell r="M4148" t="str">
            <v>ENFERMEDAD GENERAL</v>
          </cell>
          <cell r="N4148">
            <v>148527965</v>
          </cell>
          <cell r="O4148" t="str">
            <v>SALUD TOTAL E.P.S.</v>
          </cell>
        </row>
        <row r="4149">
          <cell r="C4149">
            <v>18881554</v>
          </cell>
          <cell r="D4149" t="str">
            <v>CAUSADO SALAS JAIR JOSE</v>
          </cell>
          <cell r="E4149" t="str">
            <v>OPERADOR DE PADRÓN</v>
          </cell>
          <cell r="G4149" t="str">
            <v>x</v>
          </cell>
          <cell r="M4149" t="str">
            <v>ENFERMEDAD GENERAL</v>
          </cell>
          <cell r="N4149">
            <v>165652579</v>
          </cell>
          <cell r="O4149" t="str">
            <v>SALUD TOTAL E.P.S.</v>
          </cell>
        </row>
        <row r="4150">
          <cell r="C4150">
            <v>18881554</v>
          </cell>
          <cell r="D4150" t="str">
            <v>CAUSADO SALAS JAIR JOSE</v>
          </cell>
          <cell r="E4150" t="str">
            <v>OPERADOR DE PADRÓN</v>
          </cell>
          <cell r="G4150" t="str">
            <v>X</v>
          </cell>
          <cell r="M4150" t="str">
            <v>ENFERMEDAD GENERAL</v>
          </cell>
          <cell r="N4150">
            <v>4938352</v>
          </cell>
          <cell r="O4150" t="str">
            <v>SALUD TOTAL E.P.S.</v>
          </cell>
        </row>
        <row r="4151">
          <cell r="C4151">
            <v>1047388312</v>
          </cell>
          <cell r="D4151" t="str">
            <v>CASTRO VALDES MAURICIO</v>
          </cell>
          <cell r="E4151" t="str">
            <v>OPERADOR DE BUSETÓN</v>
          </cell>
          <cell r="G4151" t="str">
            <v>X</v>
          </cell>
          <cell r="M4151" t="str">
            <v>ENFERMEDAD GENERAL</v>
          </cell>
          <cell r="N4151">
            <v>165173950</v>
          </cell>
          <cell r="O4151" t="str">
            <v>SALUD TOTAL E.P.S.</v>
          </cell>
        </row>
        <row r="4152">
          <cell r="C4152">
            <v>1047388312</v>
          </cell>
          <cell r="D4152" t="str">
            <v>CASTRO VALDES MAURICIO</v>
          </cell>
          <cell r="E4152" t="str">
            <v>OPERADOR DE BUSETÓN</v>
          </cell>
          <cell r="G4152" t="str">
            <v>X</v>
          </cell>
          <cell r="M4152" t="str">
            <v>ENFERMEDAD GENERAL</v>
          </cell>
          <cell r="N4152">
            <v>8009626</v>
          </cell>
          <cell r="O4152" t="str">
            <v>SALUD TOTAL E.P.S.</v>
          </cell>
        </row>
        <row r="4153">
          <cell r="C4153">
            <v>1047388312</v>
          </cell>
          <cell r="D4153" t="str">
            <v>CASTRO VALDES MAURICIO</v>
          </cell>
          <cell r="E4153" t="str">
            <v>OPERADOR DE BUSETÓN</v>
          </cell>
          <cell r="G4153" t="str">
            <v>X</v>
          </cell>
          <cell r="M4153" t="str">
            <v>ENFERMEDAD GENERAL</v>
          </cell>
          <cell r="N4153" t="str">
            <v>NT</v>
          </cell>
          <cell r="O4153" t="str">
            <v>SALUD TOTAL E.P.S.</v>
          </cell>
        </row>
        <row r="4154">
          <cell r="C4154">
            <v>1047388312</v>
          </cell>
          <cell r="D4154" t="str">
            <v>CASTRO VALDES MAURICIO</v>
          </cell>
          <cell r="E4154" t="str">
            <v>OPERADOR DE BUSETÓN</v>
          </cell>
          <cell r="L4154" t="str">
            <v>X</v>
          </cell>
          <cell r="M4154" t="str">
            <v>AISLAMIENTO PREVENTIVO</v>
          </cell>
          <cell r="N4154" t="str">
            <v>NT</v>
          </cell>
          <cell r="O4154" t="str">
            <v>SALUD TOTAL E.P.S.</v>
          </cell>
        </row>
        <row r="4155">
          <cell r="C4155">
            <v>1047388312</v>
          </cell>
          <cell r="D4155" t="str">
            <v>CASTRO VALDES MAURICIO</v>
          </cell>
          <cell r="E4155" t="str">
            <v>OPERADOR DE BUSETÓN</v>
          </cell>
          <cell r="G4155" t="str">
            <v>X</v>
          </cell>
          <cell r="M4155" t="str">
            <v>ENFERMEDAD GENERAL</v>
          </cell>
          <cell r="N4155">
            <v>88236140</v>
          </cell>
          <cell r="O4155" t="str">
            <v>SALUD TOTAL E.P.S.</v>
          </cell>
        </row>
        <row r="4156">
          <cell r="C4156">
            <v>1047388312</v>
          </cell>
          <cell r="D4156" t="str">
            <v>CASTRO VALDES MAURICIO</v>
          </cell>
          <cell r="E4156" t="str">
            <v>OPERADOR DE BUSETÓN</v>
          </cell>
          <cell r="G4156" t="str">
            <v>X</v>
          </cell>
          <cell r="M4156" t="str">
            <v>ENFERMEDAD GENERAL</v>
          </cell>
          <cell r="N4156" t="str">
            <v>NT</v>
          </cell>
          <cell r="O4156" t="str">
            <v>SALUD TOTAL E.P.S.</v>
          </cell>
        </row>
        <row r="4157">
          <cell r="C4157">
            <v>1047388312</v>
          </cell>
          <cell r="D4157" t="str">
            <v>CASTRO VALDES MAURICIO</v>
          </cell>
          <cell r="E4157" t="str">
            <v>OPERADOR DE BUSETÓN</v>
          </cell>
          <cell r="G4157" t="str">
            <v>X</v>
          </cell>
          <cell r="M4157" t="str">
            <v>ENFERMEDAD GENERAL</v>
          </cell>
          <cell r="N4157" t="str">
            <v>NT</v>
          </cell>
          <cell r="O4157" t="str">
            <v>SALUD TOTAL E.P.S.</v>
          </cell>
        </row>
        <row r="4158">
          <cell r="C4158">
            <v>1047388312</v>
          </cell>
          <cell r="D4158" t="str">
            <v>CASTRO VALDES MAURICIO</v>
          </cell>
          <cell r="E4158" t="str">
            <v>OPERADOR DE BUSETÓN</v>
          </cell>
          <cell r="G4158" t="str">
            <v>X</v>
          </cell>
          <cell r="M4158" t="str">
            <v>ENFERMEDAD GENERAL</v>
          </cell>
          <cell r="N4158">
            <v>143043252</v>
          </cell>
          <cell r="O4158" t="str">
            <v>SALUD TOTAL E.P.S.</v>
          </cell>
        </row>
        <row r="4159">
          <cell r="C4159">
            <v>1047388312</v>
          </cell>
          <cell r="D4159" t="str">
            <v>CASTRO VALDES MAURICIO</v>
          </cell>
          <cell r="E4159" t="str">
            <v>OPERADOR DE BUSETÓN</v>
          </cell>
          <cell r="G4159" t="str">
            <v>X</v>
          </cell>
          <cell r="M4159" t="str">
            <v>ENFERMEDAD GENERAL</v>
          </cell>
          <cell r="N4159">
            <v>155262683</v>
          </cell>
          <cell r="O4159" t="str">
            <v>SALUD TOTAL E.P.S.</v>
          </cell>
        </row>
        <row r="4160">
          <cell r="C4160">
            <v>1047388312</v>
          </cell>
          <cell r="D4160" t="str">
            <v>CASTRO VALDES MAURICIO</v>
          </cell>
          <cell r="E4160" t="str">
            <v>OPERADOR DE BUSETÓN</v>
          </cell>
          <cell r="G4160" t="str">
            <v>X</v>
          </cell>
          <cell r="M4160" t="str">
            <v>ENFERMEDAD GENERAL</v>
          </cell>
          <cell r="N4160">
            <v>175568794</v>
          </cell>
          <cell r="O4160" t="str">
            <v>SALUD TOTAL E.P.S.</v>
          </cell>
        </row>
        <row r="4161">
          <cell r="C4161">
            <v>1051445395</v>
          </cell>
          <cell r="D4161" t="str">
            <v>CASTRO PALENCIA JULIO CESAR</v>
          </cell>
          <cell r="E4161" t="str">
            <v>OPERADOR DE PADRÓN</v>
          </cell>
          <cell r="G4161" t="str">
            <v>X</v>
          </cell>
          <cell r="M4161" t="str">
            <v>ENFERMEDAD GENERAL</v>
          </cell>
          <cell r="N4161">
            <v>5796790</v>
          </cell>
          <cell r="O4161" t="str">
            <v>NUEVA E.P.S</v>
          </cell>
        </row>
        <row r="4162">
          <cell r="C4162">
            <v>1050954534</v>
          </cell>
          <cell r="D4162" t="str">
            <v>CASTRO JULIO TAYLER ENRIQUE</v>
          </cell>
          <cell r="E4162" t="str">
            <v>OPERADOR DE PADRÓN</v>
          </cell>
          <cell r="G4162" t="str">
            <v>X</v>
          </cell>
          <cell r="M4162" t="str">
            <v>ENFERMEDAD GENERAL</v>
          </cell>
          <cell r="N4162" t="str">
            <v>NT</v>
          </cell>
          <cell r="O4162" t="str">
            <v>SALUD TOTAL E.P.S.</v>
          </cell>
        </row>
        <row r="4163">
          <cell r="C4163">
            <v>1050954534</v>
          </cell>
          <cell r="D4163" t="str">
            <v>CASTRO JULIO TAYLER ENRIQUE</v>
          </cell>
          <cell r="E4163" t="str">
            <v>OPERADOR DE PADRÓN</v>
          </cell>
          <cell r="G4163" t="str">
            <v>X</v>
          </cell>
          <cell r="M4163" t="str">
            <v>ENFERMEDAD GENERAL</v>
          </cell>
          <cell r="N4163" t="str">
            <v>NT</v>
          </cell>
          <cell r="O4163" t="str">
            <v>SALUD TOTAL E.P.S.</v>
          </cell>
        </row>
        <row r="4164">
          <cell r="C4164">
            <v>1050954534</v>
          </cell>
          <cell r="D4164" t="str">
            <v>CASTRO JULIO TAYLER ENRIQUE</v>
          </cell>
          <cell r="E4164" t="str">
            <v>OPERADOR DE PADRÓN</v>
          </cell>
          <cell r="G4164" t="str">
            <v>X</v>
          </cell>
          <cell r="M4164" t="str">
            <v>ENFERMEDAD GENERAL</v>
          </cell>
          <cell r="N4164">
            <v>148521574</v>
          </cell>
          <cell r="O4164" t="str">
            <v>SALUD TOTAL E.P.S.</v>
          </cell>
        </row>
        <row r="4165">
          <cell r="C4165">
            <v>1050954534</v>
          </cell>
          <cell r="D4165" t="str">
            <v>CASTRO JULIO TAYLER ENRIQUE</v>
          </cell>
          <cell r="E4165" t="str">
            <v>OPERADOR DE PADRÓN</v>
          </cell>
          <cell r="G4165" t="str">
            <v>X</v>
          </cell>
          <cell r="M4165" t="str">
            <v>ENFERMEDAD GENERAL</v>
          </cell>
          <cell r="N4165">
            <v>148513467</v>
          </cell>
          <cell r="O4165" t="str">
            <v>SALUD TOTAL E.P.S.</v>
          </cell>
        </row>
        <row r="4166">
          <cell r="C4166">
            <v>1050954534</v>
          </cell>
          <cell r="D4166" t="str">
            <v>CASTRO JULIO TAYLER ENRIQUE</v>
          </cell>
          <cell r="E4166" t="str">
            <v>OPERADOR DE PADRÓN</v>
          </cell>
          <cell r="G4166" t="str">
            <v>X</v>
          </cell>
          <cell r="M4166" t="str">
            <v>ENFERMEDAD GENERAL</v>
          </cell>
          <cell r="N4166" t="str">
            <v>NT</v>
          </cell>
          <cell r="O4166" t="str">
            <v>SALUD TOTAL E.P.S.</v>
          </cell>
        </row>
        <row r="4167">
          <cell r="C4167">
            <v>1050954534</v>
          </cell>
          <cell r="D4167" t="str">
            <v>CASTRO JULIO TAYLER ENRIQUE</v>
          </cell>
          <cell r="E4167" t="str">
            <v>OPERADOR DE PADRÓN</v>
          </cell>
          <cell r="G4167" t="str">
            <v>x</v>
          </cell>
          <cell r="M4167" t="str">
            <v>ENFERMEDAD GENERAL</v>
          </cell>
          <cell r="N4167" t="str">
            <v>NT</v>
          </cell>
          <cell r="O4167" t="str">
            <v>SALUD TOTAL E.P.S.</v>
          </cell>
        </row>
        <row r="4168">
          <cell r="C4168">
            <v>1050954534</v>
          </cell>
          <cell r="D4168" t="str">
            <v>CASTRO JULIO TAYLER ENRIQUE</v>
          </cell>
          <cell r="E4168" t="str">
            <v>OPERADOR DE PADRÓN</v>
          </cell>
          <cell r="G4168" t="str">
            <v>x</v>
          </cell>
          <cell r="M4168" t="str">
            <v>ENFERMEDAD GENERAL</v>
          </cell>
          <cell r="N4168" t="str">
            <v>N/A</v>
          </cell>
          <cell r="O4168" t="str">
            <v>SALUD TOTAL E.P.S.</v>
          </cell>
        </row>
        <row r="4169">
          <cell r="C4169">
            <v>1143350819</v>
          </cell>
          <cell r="D4169" t="str">
            <v>CASTRO GIL EVER LUIS</v>
          </cell>
          <cell r="E4169" t="str">
            <v>OPERADOR DE PADRÓN</v>
          </cell>
          <cell r="G4169" t="str">
            <v>X</v>
          </cell>
          <cell r="M4169" t="str">
            <v>ENFERMEDAD GENERAL</v>
          </cell>
          <cell r="N4169">
            <v>171718372</v>
          </cell>
          <cell r="O4169" t="str">
            <v>SALUD TOTAL E.P.S.</v>
          </cell>
        </row>
        <row r="4170">
          <cell r="C4170">
            <v>1143350819</v>
          </cell>
          <cell r="D4170" t="str">
            <v>CASTRO GIL EVER LUIS</v>
          </cell>
          <cell r="E4170" t="str">
            <v>OPERADOR DE PADRÓN</v>
          </cell>
          <cell r="G4170" t="str">
            <v>X</v>
          </cell>
          <cell r="M4170" t="str">
            <v>ENFERMEDAD GENERAL</v>
          </cell>
          <cell r="N4170">
            <v>181484426</v>
          </cell>
          <cell r="O4170" t="str">
            <v>SALUD TOTAL E.P.S.</v>
          </cell>
        </row>
        <row r="4171">
          <cell r="C4171">
            <v>1143350819</v>
          </cell>
          <cell r="D4171" t="str">
            <v>CASTRO GIL EVER LUIS</v>
          </cell>
          <cell r="E4171" t="str">
            <v>OPERADOR DE PADRÓN</v>
          </cell>
          <cell r="G4171" t="str">
            <v>X</v>
          </cell>
          <cell r="M4171" t="str">
            <v>ENFERMEDAD GENERAL</v>
          </cell>
          <cell r="N4171">
            <v>320013</v>
          </cell>
          <cell r="O4171" t="str">
            <v>SALUD TOTAL E.P.S.</v>
          </cell>
        </row>
        <row r="4172">
          <cell r="C4172">
            <v>1143350819</v>
          </cell>
          <cell r="D4172" t="str">
            <v>CASTRO GIL EVER LUIS</v>
          </cell>
          <cell r="E4172" t="str">
            <v>OPERADOR DE PADRÓN</v>
          </cell>
          <cell r="G4172" t="str">
            <v>X</v>
          </cell>
          <cell r="M4172" t="str">
            <v>ENFERMEDAD GENERAL</v>
          </cell>
          <cell r="N4172" t="str">
            <v>NA</v>
          </cell>
          <cell r="O4172" t="str">
            <v>SALUD TOTAL E.P.S.</v>
          </cell>
        </row>
        <row r="4173">
          <cell r="C4173">
            <v>1143350819</v>
          </cell>
          <cell r="D4173" t="str">
            <v>CASTRO GIL EVER LUIS</v>
          </cell>
          <cell r="E4173" t="str">
            <v>OPERADOR DE PADRÓN</v>
          </cell>
          <cell r="G4173" t="str">
            <v>X</v>
          </cell>
          <cell r="M4173" t="str">
            <v>ENFERMEDAD GENERAL</v>
          </cell>
          <cell r="N4173">
            <v>7446029</v>
          </cell>
          <cell r="O4173" t="str">
            <v>SALUD TOTAL E.P.S.</v>
          </cell>
        </row>
        <row r="4174">
          <cell r="C4174">
            <v>1143350819</v>
          </cell>
          <cell r="D4174" t="str">
            <v>CASTRO GIL EVER LUIS</v>
          </cell>
          <cell r="E4174" t="str">
            <v>OPERADOR DE PADRÓN</v>
          </cell>
          <cell r="G4174" t="str">
            <v>X</v>
          </cell>
          <cell r="M4174" t="str">
            <v>ENFERMEDAD GENERAL</v>
          </cell>
          <cell r="N4174">
            <v>7632235</v>
          </cell>
          <cell r="O4174" t="str">
            <v>SALUD TOTAL E.P.S.</v>
          </cell>
        </row>
        <row r="4175">
          <cell r="C4175">
            <v>1143350819</v>
          </cell>
          <cell r="D4175" t="str">
            <v>CASTRO GIL EVER LUIS</v>
          </cell>
          <cell r="E4175" t="str">
            <v>OPERADOR DE PADRÓN</v>
          </cell>
          <cell r="G4175" t="str">
            <v>X</v>
          </cell>
          <cell r="M4175" t="str">
            <v>ENFERMEDAD GENERAL</v>
          </cell>
          <cell r="N4175">
            <v>5832604</v>
          </cell>
          <cell r="O4175" t="str">
            <v>SALUD TOTAL E.P.S.</v>
          </cell>
        </row>
        <row r="4176">
          <cell r="C4176">
            <v>1143350819</v>
          </cell>
          <cell r="D4176" t="str">
            <v>CASTRO GIL EVER LUIS</v>
          </cell>
          <cell r="E4176" t="str">
            <v>OPERADOR DE PADRÓN</v>
          </cell>
          <cell r="G4176" t="str">
            <v>X</v>
          </cell>
          <cell r="M4176" t="str">
            <v>ENFERMEDAD GENERAL</v>
          </cell>
          <cell r="N4176">
            <v>1299928</v>
          </cell>
          <cell r="O4176" t="str">
            <v>SALUD TOTAL E.P.S.</v>
          </cell>
        </row>
        <row r="4177">
          <cell r="C4177">
            <v>1143350819</v>
          </cell>
          <cell r="D4177" t="str">
            <v>CASTRO GIL EVER LUIS</v>
          </cell>
          <cell r="E4177" t="str">
            <v>OPERADOR DE PADRÓN</v>
          </cell>
          <cell r="G4177" t="str">
            <v>X</v>
          </cell>
          <cell r="M4177" t="str">
            <v>ENFERMEDAD GENERAL</v>
          </cell>
          <cell r="N4177">
            <v>2584897</v>
          </cell>
          <cell r="O4177" t="str">
            <v>SALUD TOTAL E.P.S.</v>
          </cell>
        </row>
        <row r="4178">
          <cell r="C4178">
            <v>1143350819</v>
          </cell>
          <cell r="D4178" t="str">
            <v>CASTRO GIL EVER LUIS</v>
          </cell>
          <cell r="E4178" t="str">
            <v>OPERADOR DE PADRÓN</v>
          </cell>
          <cell r="G4178" t="str">
            <v>X</v>
          </cell>
          <cell r="M4178" t="str">
            <v>ENFERMEDAD GENERAL</v>
          </cell>
          <cell r="N4178">
            <v>3189443</v>
          </cell>
          <cell r="O4178" t="str">
            <v>SALUD TOTAL E.P.S.</v>
          </cell>
        </row>
        <row r="4179">
          <cell r="C4179">
            <v>1143350819</v>
          </cell>
          <cell r="D4179" t="str">
            <v>CASTRO GIL EVER LUIS</v>
          </cell>
          <cell r="E4179" t="str">
            <v>OPERADOR DE PADRÓN</v>
          </cell>
          <cell r="L4179" t="str">
            <v>X</v>
          </cell>
          <cell r="M4179" t="str">
            <v>AISLAMIENTO PREVENTIVO</v>
          </cell>
          <cell r="N4179" t="str">
            <v>NT</v>
          </cell>
          <cell r="O4179" t="str">
            <v>SALUD TOTAL E.P.S.</v>
          </cell>
        </row>
        <row r="4180">
          <cell r="C4180">
            <v>1143350819</v>
          </cell>
          <cell r="D4180" t="str">
            <v>CASTRO GIL EVER LUIS</v>
          </cell>
          <cell r="E4180" t="str">
            <v>OPERADOR DE PADRÓN</v>
          </cell>
          <cell r="G4180" t="str">
            <v>X</v>
          </cell>
          <cell r="M4180" t="str">
            <v>ENFERMEDAD GENERAL</v>
          </cell>
          <cell r="N4180">
            <v>6957399</v>
          </cell>
          <cell r="O4180" t="str">
            <v>SALUD TOTAL E.P.S.</v>
          </cell>
        </row>
        <row r="4181">
          <cell r="C4181">
            <v>1143350819</v>
          </cell>
          <cell r="D4181" t="str">
            <v>CASTRO GIL EVER LUIS</v>
          </cell>
          <cell r="E4181" t="str">
            <v>OPERADOR DE PADRÓN</v>
          </cell>
          <cell r="G4181" t="str">
            <v>X</v>
          </cell>
          <cell r="M4181" t="str">
            <v>ENFERMEDAD GENERAL</v>
          </cell>
          <cell r="N4181">
            <v>78935680</v>
          </cell>
          <cell r="O4181" t="str">
            <v>SALUD TOTAL E.P.S.</v>
          </cell>
        </row>
        <row r="4182">
          <cell r="C4182">
            <v>1143350819</v>
          </cell>
          <cell r="D4182" t="str">
            <v>CASTRO GIL EVER LUIS</v>
          </cell>
          <cell r="E4182" t="str">
            <v>OPERADOR DE PADRÓN</v>
          </cell>
          <cell r="G4182" t="str">
            <v>X</v>
          </cell>
          <cell r="M4182" t="str">
            <v>ENFERMEDAD GENERAL</v>
          </cell>
          <cell r="N4182" t="str">
            <v>NT</v>
          </cell>
          <cell r="O4182" t="str">
            <v>SALUD TOTAL E.P.S.</v>
          </cell>
        </row>
        <row r="4183">
          <cell r="C4183">
            <v>1143350819</v>
          </cell>
          <cell r="D4183" t="str">
            <v>CASTRO GIL EVER LUIS</v>
          </cell>
          <cell r="E4183" t="str">
            <v>OPERADOR DE PADRÓN</v>
          </cell>
          <cell r="G4183" t="str">
            <v>X</v>
          </cell>
          <cell r="M4183" t="str">
            <v>ENFERMEDAD GENERAL</v>
          </cell>
          <cell r="N4183">
            <v>101949948</v>
          </cell>
          <cell r="O4183" t="str">
            <v>SALUD TOTAL E.P.S.</v>
          </cell>
        </row>
        <row r="4184">
          <cell r="C4184">
            <v>1143350819</v>
          </cell>
          <cell r="D4184" t="str">
            <v>CASTRO GIL EVER LUIS</v>
          </cell>
          <cell r="E4184" t="str">
            <v>OPERADOR DE PADRÓN</v>
          </cell>
          <cell r="G4184" t="str">
            <v>X</v>
          </cell>
          <cell r="M4184" t="str">
            <v>ENFERMEDAD GENERAL</v>
          </cell>
          <cell r="N4184">
            <v>14424224</v>
          </cell>
          <cell r="O4184" t="str">
            <v>SALUD TOTAL E.P.S.</v>
          </cell>
        </row>
        <row r="4185">
          <cell r="C4185">
            <v>1143350819</v>
          </cell>
          <cell r="D4185" t="str">
            <v>CASTRO GIL EVER LUIS</v>
          </cell>
          <cell r="E4185" t="str">
            <v>OPERADOR DE PADRÓN</v>
          </cell>
          <cell r="G4185" t="str">
            <v>X</v>
          </cell>
          <cell r="M4185" t="str">
            <v>ENFERMEDAD GENERAL</v>
          </cell>
          <cell r="N4185">
            <v>108849875</v>
          </cell>
          <cell r="O4185" t="str">
            <v>SALUD TOTAL E.P.S.</v>
          </cell>
        </row>
        <row r="4186">
          <cell r="C4186">
            <v>1143350819</v>
          </cell>
          <cell r="D4186" t="str">
            <v>CASTRO GIL EVER LUIS</v>
          </cell>
          <cell r="E4186" t="str">
            <v>OPERADOR DE PADRÓN</v>
          </cell>
          <cell r="G4186" t="str">
            <v>X</v>
          </cell>
          <cell r="M4186" t="str">
            <v>ENFERMEDAD GENERAL</v>
          </cell>
          <cell r="N4186" t="str">
            <v>NT</v>
          </cell>
          <cell r="O4186" t="str">
            <v>SALUD TOTAL E.P.S.</v>
          </cell>
        </row>
        <row r="4187">
          <cell r="C4187">
            <v>1143350819</v>
          </cell>
          <cell r="D4187" t="str">
            <v>CASTRO GIL EVER LUIS</v>
          </cell>
          <cell r="E4187" t="str">
            <v>OPERADOR DE PADRÓN</v>
          </cell>
          <cell r="G4187" t="str">
            <v>X</v>
          </cell>
          <cell r="M4187" t="str">
            <v>ENFERMEDAD GENERAL</v>
          </cell>
          <cell r="N4187">
            <v>143093208</v>
          </cell>
          <cell r="O4187" t="str">
            <v>SALUD TOTAL E.P.S.</v>
          </cell>
        </row>
        <row r="4188">
          <cell r="C4188">
            <v>1143350819</v>
          </cell>
          <cell r="D4188" t="str">
            <v>CASTRO GIL EVER LUIS</v>
          </cell>
          <cell r="E4188" t="str">
            <v>OPERADOR DE PADRÓN</v>
          </cell>
          <cell r="G4188" t="str">
            <v>x</v>
          </cell>
          <cell r="M4188" t="str">
            <v>ENFERMEDAD GENERAL</v>
          </cell>
          <cell r="N4188">
            <v>188111489</v>
          </cell>
          <cell r="O4188" t="str">
            <v>SALUD TOTAL E.P.S.</v>
          </cell>
        </row>
        <row r="4189">
          <cell r="C4189">
            <v>1143350819</v>
          </cell>
          <cell r="D4189" t="str">
            <v>CASTRO GIL EVER LUIS</v>
          </cell>
          <cell r="E4189" t="str">
            <v>OPERADOR DE PADRÓN</v>
          </cell>
          <cell r="G4189" t="str">
            <v>X</v>
          </cell>
          <cell r="M4189" t="str">
            <v>ENFERMEDAD GENERAL</v>
          </cell>
          <cell r="N4189" t="str">
            <v>EPS002</v>
          </cell>
          <cell r="O4189" t="str">
            <v>SALUD TOTAL E.P.S.</v>
          </cell>
        </row>
        <row r="4190">
          <cell r="C4190">
            <v>73572476</v>
          </cell>
          <cell r="D4190" t="str">
            <v>CASTRO DE AVILA HAROLD</v>
          </cell>
          <cell r="E4190" t="str">
            <v>OPERADOR DE PADRÓN</v>
          </cell>
          <cell r="G4190" t="str">
            <v>X</v>
          </cell>
          <cell r="M4190" t="str">
            <v>ENFERMEDAD GENERAL</v>
          </cell>
          <cell r="N4190">
            <v>25922</v>
          </cell>
          <cell r="O4190" t="str">
            <v>COOSALUD ESS EPS -S</v>
          </cell>
        </row>
        <row r="4191">
          <cell r="C4191">
            <v>73572476</v>
          </cell>
          <cell r="D4191" t="str">
            <v>CASTRO DE AVILA HAROLD</v>
          </cell>
          <cell r="E4191" t="str">
            <v>OPERADOR DE PADRÓN</v>
          </cell>
          <cell r="G4191" t="str">
            <v>X</v>
          </cell>
          <cell r="M4191" t="str">
            <v>ENFERMEDAD GENERAL</v>
          </cell>
          <cell r="N4191" t="str">
            <v>NA</v>
          </cell>
          <cell r="O4191" t="str">
            <v>COOSALUD ESS EPS -S</v>
          </cell>
        </row>
        <row r="4192">
          <cell r="C4192">
            <v>73572476</v>
          </cell>
          <cell r="D4192" t="str">
            <v>CASTRO DE AVILA HAROLD</v>
          </cell>
          <cell r="E4192" t="str">
            <v>OPERADOR DE PADRÓN</v>
          </cell>
          <cell r="G4192" t="str">
            <v>X</v>
          </cell>
          <cell r="M4192" t="str">
            <v>ENFERMEDAD GENERAL</v>
          </cell>
          <cell r="N4192" t="str">
            <v>NT</v>
          </cell>
          <cell r="O4192" t="str">
            <v>SALUD TOTAL E.P.S.</v>
          </cell>
        </row>
        <row r="4193">
          <cell r="C4193">
            <v>73572476</v>
          </cell>
          <cell r="D4193" t="str">
            <v>CASTRO DE AVILA HAROLD</v>
          </cell>
          <cell r="E4193" t="str">
            <v>OPERADOR DE PADRÓN</v>
          </cell>
          <cell r="G4193" t="str">
            <v>X</v>
          </cell>
          <cell r="M4193" t="str">
            <v>ENFERMEDAD GENERAL</v>
          </cell>
          <cell r="N4193">
            <v>31951</v>
          </cell>
          <cell r="O4193" t="str">
            <v>COOSALUD ESS EPS -S</v>
          </cell>
        </row>
        <row r="4194">
          <cell r="C4194">
            <v>73572476</v>
          </cell>
          <cell r="D4194" t="str">
            <v>CASTRO DE AVILA HAROLD</v>
          </cell>
          <cell r="E4194" t="str">
            <v>OPERADOR DE PADRÓN</v>
          </cell>
          <cell r="F4194" t="str">
            <v>X</v>
          </cell>
          <cell r="M4194" t="str">
            <v>ACCIDENTE DE TRABAJO</v>
          </cell>
          <cell r="N4194">
            <v>90706</v>
          </cell>
          <cell r="O4194" t="str">
            <v>ARL SURA</v>
          </cell>
        </row>
        <row r="4195">
          <cell r="C4195">
            <v>73572476</v>
          </cell>
          <cell r="D4195" t="str">
            <v>CASTRO DE AVILA HAROLD</v>
          </cell>
          <cell r="E4195" t="str">
            <v>OPERADOR DE PADRÓN</v>
          </cell>
          <cell r="G4195" t="str">
            <v>X</v>
          </cell>
          <cell r="M4195" t="str">
            <v>ENFERMEDAD GENERAL</v>
          </cell>
          <cell r="N4195">
            <v>33106</v>
          </cell>
          <cell r="O4195" t="str">
            <v>COOSALUD ESS EPS -S</v>
          </cell>
        </row>
        <row r="4196">
          <cell r="C4196">
            <v>73192652</v>
          </cell>
          <cell r="D4196" t="str">
            <v>CASTRO CASTRO DAIRO</v>
          </cell>
          <cell r="E4196" t="str">
            <v>OPERADOR DE BUSETÓN</v>
          </cell>
          <cell r="G4196" t="str">
            <v>X</v>
          </cell>
          <cell r="M4196" t="str">
            <v>ENFERMEDAD GENERAL</v>
          </cell>
          <cell r="N4196">
            <v>39825</v>
          </cell>
          <cell r="O4196" t="str">
            <v>SALUD TOTAL E.P.S.</v>
          </cell>
        </row>
        <row r="4197">
          <cell r="C4197">
            <v>73192652</v>
          </cell>
          <cell r="D4197" t="str">
            <v>CASTRO CASTRO DAIRO</v>
          </cell>
          <cell r="E4197" t="str">
            <v>OPERADOR DE BUSETÓN</v>
          </cell>
          <cell r="G4197" t="str">
            <v>X</v>
          </cell>
          <cell r="M4197" t="str">
            <v>ENFERMEDAD GENERAL</v>
          </cell>
          <cell r="N4197" t="str">
            <v>NT</v>
          </cell>
          <cell r="O4197" t="str">
            <v>SALUD TOTAL E.P.S.</v>
          </cell>
        </row>
        <row r="4198">
          <cell r="C4198">
            <v>73192652</v>
          </cell>
          <cell r="D4198" t="str">
            <v>CASTRO CASTRO DAIRO</v>
          </cell>
          <cell r="E4198" t="str">
            <v>OPERADOR DE BUSETÓN</v>
          </cell>
          <cell r="G4198" t="str">
            <v>X</v>
          </cell>
          <cell r="M4198" t="str">
            <v>ENFERMEDAD GENERAL</v>
          </cell>
          <cell r="N4198">
            <v>7000793204</v>
          </cell>
          <cell r="O4198" t="str">
            <v>NUEVA E.P.S</v>
          </cell>
        </row>
        <row r="4199">
          <cell r="C4199">
            <v>73192652</v>
          </cell>
          <cell r="D4199" t="str">
            <v>CASTRO CASTRO DAIRO</v>
          </cell>
          <cell r="E4199" t="str">
            <v>OPERADOR DE BUSETÓN</v>
          </cell>
          <cell r="G4199" t="str">
            <v>X</v>
          </cell>
          <cell r="M4199" t="str">
            <v>ENFERMEDAD GENERAL</v>
          </cell>
          <cell r="N4199" t="str">
            <v>NT</v>
          </cell>
          <cell r="O4199" t="str">
            <v>NUEVA E.P.S</v>
          </cell>
        </row>
        <row r="4200">
          <cell r="C4200">
            <v>73192652</v>
          </cell>
          <cell r="D4200" t="str">
            <v>CASTRO CASTRO DAIRO</v>
          </cell>
          <cell r="E4200" t="str">
            <v>OPERADOR DE BUSETÓN</v>
          </cell>
          <cell r="G4200" t="str">
            <v>X</v>
          </cell>
          <cell r="M4200" t="str">
            <v>ENFERMEDAD GENERAL</v>
          </cell>
          <cell r="N4200" t="str">
            <v>NT</v>
          </cell>
          <cell r="O4200" t="str">
            <v>NUEVA E.P.S</v>
          </cell>
        </row>
        <row r="4201">
          <cell r="C4201">
            <v>73192652</v>
          </cell>
          <cell r="D4201" t="str">
            <v>CASTRO CASTRO DAIRO</v>
          </cell>
          <cell r="E4201" t="str">
            <v>OPERADOR DE BUSETÓN</v>
          </cell>
          <cell r="G4201" t="str">
            <v>X</v>
          </cell>
          <cell r="M4201" t="str">
            <v>ENFERMEDAD GENERAL</v>
          </cell>
          <cell r="N4201" t="str">
            <v>NT</v>
          </cell>
          <cell r="O4201" t="str">
            <v>NUEVA E.P.S</v>
          </cell>
        </row>
        <row r="4202">
          <cell r="C4202">
            <v>73192652</v>
          </cell>
          <cell r="D4202" t="str">
            <v>CASTRO CASTRO DAIRO</v>
          </cell>
          <cell r="E4202" t="str">
            <v>OPERADOR DE BUSETÓN</v>
          </cell>
          <cell r="G4202" t="str">
            <v>X</v>
          </cell>
          <cell r="M4202" t="str">
            <v>ENFERMEDAD GENERAL</v>
          </cell>
          <cell r="N4202">
            <v>7001189694</v>
          </cell>
          <cell r="O4202" t="str">
            <v>NUEVA E.P.S</v>
          </cell>
        </row>
        <row r="4203">
          <cell r="C4203">
            <v>73192652</v>
          </cell>
          <cell r="D4203" t="str">
            <v>CASTRO CASTRO DAIRO</v>
          </cell>
          <cell r="E4203" t="str">
            <v>OPERADOR DE BUSETÓN</v>
          </cell>
          <cell r="G4203" t="str">
            <v>X</v>
          </cell>
          <cell r="M4203" t="str">
            <v>ENFERMEDAD GENERAL</v>
          </cell>
          <cell r="N4203">
            <v>7001212207</v>
          </cell>
          <cell r="O4203" t="str">
            <v>NUEVA E.P.S</v>
          </cell>
        </row>
        <row r="4204">
          <cell r="C4204">
            <v>1052733130</v>
          </cell>
          <cell r="D4204" t="str">
            <v>CASTILLO VEGA VICTOR SAUL</v>
          </cell>
          <cell r="E4204" t="str">
            <v>OPERADOR DE BUSETÓN</v>
          </cell>
          <cell r="G4204" t="str">
            <v>X</v>
          </cell>
          <cell r="M4204" t="str">
            <v>ENFERMEDAD GENERAL</v>
          </cell>
          <cell r="O4204" t="str">
            <v>COOSALUD ESS EPS -S</v>
          </cell>
        </row>
        <row r="4205">
          <cell r="C4205">
            <v>1052733130</v>
          </cell>
          <cell r="D4205" t="str">
            <v>CASTILLO VEGA VICTOR SAUL</v>
          </cell>
          <cell r="E4205" t="str">
            <v>OPERADOR DE BUSETÓN</v>
          </cell>
          <cell r="G4205" t="str">
            <v>X</v>
          </cell>
          <cell r="M4205" t="str">
            <v>ENFERMEDAD GENERAL</v>
          </cell>
          <cell r="O4205" t="str">
            <v>EPS MUTUAL SER</v>
          </cell>
        </row>
        <row r="4206">
          <cell r="C4206">
            <v>1052733130</v>
          </cell>
          <cell r="D4206" t="str">
            <v>CASTILLO VEGA VICTOR SAUL</v>
          </cell>
          <cell r="E4206" t="str">
            <v>OPERADOR DE BUSETÓN</v>
          </cell>
          <cell r="G4206" t="str">
            <v>X</v>
          </cell>
          <cell r="M4206" t="str">
            <v>ENFERMEDAD GENERAL</v>
          </cell>
          <cell r="N4206" t="str">
            <v>1052733130-1</v>
          </cell>
          <cell r="O4206" t="str">
            <v>EPS MUTUAL SER</v>
          </cell>
        </row>
        <row r="4207">
          <cell r="C4207">
            <v>1052733130</v>
          </cell>
          <cell r="D4207" t="str">
            <v>CASTILLO VEGA VICTOR SAUL</v>
          </cell>
          <cell r="E4207" t="str">
            <v>OPERADOR DE BUSETÓN</v>
          </cell>
          <cell r="G4207" t="str">
            <v>X</v>
          </cell>
          <cell r="M4207" t="str">
            <v>ENFERMEDAD GENERAL</v>
          </cell>
          <cell r="N4207">
            <v>1052733130</v>
          </cell>
          <cell r="O4207" t="str">
            <v>EPS MUTUAL SER</v>
          </cell>
        </row>
        <row r="4208">
          <cell r="C4208">
            <v>1052733130</v>
          </cell>
          <cell r="D4208" t="str">
            <v>CASTILLO VEGA VICTOR SAUL</v>
          </cell>
          <cell r="E4208" t="str">
            <v>OPERADOR DE BUSETÓN</v>
          </cell>
          <cell r="G4208" t="str">
            <v>X</v>
          </cell>
          <cell r="M4208" t="str">
            <v>ENFERMEDAD GENERAL</v>
          </cell>
          <cell r="N4208" t="str">
            <v>INC30250</v>
          </cell>
          <cell r="O4208" t="str">
            <v>EPS MUTUAL SER</v>
          </cell>
        </row>
        <row r="4209">
          <cell r="C4209">
            <v>1052733130</v>
          </cell>
          <cell r="D4209" t="str">
            <v>CASTILLO VEGA VICTOR SAUL</v>
          </cell>
          <cell r="E4209" t="str">
            <v>OPERADOR DE BUSETÓN</v>
          </cell>
          <cell r="G4209" t="str">
            <v>X</v>
          </cell>
          <cell r="M4209" t="str">
            <v>ENFERMEDAD GENERAL</v>
          </cell>
          <cell r="N4209" t="str">
            <v>NA</v>
          </cell>
          <cell r="O4209" t="str">
            <v>EPS MUTUAL SER</v>
          </cell>
        </row>
        <row r="4210">
          <cell r="C4210">
            <v>1052733130</v>
          </cell>
          <cell r="D4210" t="str">
            <v>CASTILLO VEGA VICTOR SAUL</v>
          </cell>
          <cell r="E4210" t="str">
            <v>OPERADOR DE BUSETÓN</v>
          </cell>
          <cell r="G4210" t="str">
            <v>X</v>
          </cell>
          <cell r="M4210" t="str">
            <v>ENFERMEDAD GENERAL</v>
          </cell>
          <cell r="O4210" t="str">
            <v>EPS MUTUAL SER</v>
          </cell>
        </row>
        <row r="4211">
          <cell r="C4211">
            <v>1052733130</v>
          </cell>
          <cell r="D4211" t="str">
            <v>CASTILLO VEGA VICTOR SAUL</v>
          </cell>
          <cell r="E4211" t="str">
            <v>OPERADOR DE BUSETÓN</v>
          </cell>
          <cell r="G4211" t="str">
            <v>X</v>
          </cell>
          <cell r="M4211" t="str">
            <v>ENFERMEDAD GENERAL</v>
          </cell>
          <cell r="N4211" t="str">
            <v>NT</v>
          </cell>
          <cell r="O4211" t="str">
            <v>EPS MUTUAL SER</v>
          </cell>
        </row>
        <row r="4212">
          <cell r="C4212">
            <v>1052733130</v>
          </cell>
          <cell r="D4212" t="str">
            <v>CASTILLO VEGA VICTOR SAUL</v>
          </cell>
          <cell r="E4212" t="str">
            <v>OPERADOR DE BUSETÓN</v>
          </cell>
          <cell r="G4212" t="str">
            <v>X</v>
          </cell>
          <cell r="M4212" t="str">
            <v>ENFERMEDAD GENERAL</v>
          </cell>
          <cell r="N4212" t="str">
            <v>NT</v>
          </cell>
          <cell r="O4212" t="str">
            <v>EPS MUTUAL SER</v>
          </cell>
        </row>
        <row r="4213">
          <cell r="C4213">
            <v>1052733130</v>
          </cell>
          <cell r="D4213" t="str">
            <v>CASTILLO VEGA VICTOR SAUL</v>
          </cell>
          <cell r="E4213" t="str">
            <v>OPERADOR DE BUSETÓN</v>
          </cell>
          <cell r="G4213" t="str">
            <v>X</v>
          </cell>
          <cell r="M4213" t="str">
            <v>ENFERMEDAD GENERAL</v>
          </cell>
          <cell r="N4213" t="str">
            <v>NT</v>
          </cell>
          <cell r="O4213" t="str">
            <v>EPS MUTUAL SER</v>
          </cell>
        </row>
        <row r="4214">
          <cell r="C4214">
            <v>1052733130</v>
          </cell>
          <cell r="D4214" t="str">
            <v>CASTILLO VEGA VICTOR SAUL</v>
          </cell>
          <cell r="E4214" t="str">
            <v>OPERADOR DE BUSETÓN</v>
          </cell>
          <cell r="G4214" t="str">
            <v>X</v>
          </cell>
          <cell r="M4214" t="str">
            <v>ENFERMEDAD GENERAL</v>
          </cell>
          <cell r="N4214" t="str">
            <v>NT</v>
          </cell>
          <cell r="O4214" t="str">
            <v>EPS MUTUAL SER</v>
          </cell>
        </row>
        <row r="4215">
          <cell r="C4215">
            <v>1052733130</v>
          </cell>
          <cell r="D4215" t="str">
            <v>CASTILLO VEGA VICTOR SAUL</v>
          </cell>
          <cell r="E4215" t="str">
            <v>OPERADOR DE BUSETÓN</v>
          </cell>
          <cell r="G4215" t="str">
            <v>X</v>
          </cell>
          <cell r="M4215" t="str">
            <v>ENFERMEDAD GENERAL</v>
          </cell>
          <cell r="N4215" t="str">
            <v>NT</v>
          </cell>
          <cell r="O4215" t="str">
            <v>EPS MUTUAL SER</v>
          </cell>
        </row>
        <row r="4216">
          <cell r="C4216">
            <v>1052733130</v>
          </cell>
          <cell r="D4216" t="str">
            <v>CASTILLO VEGA VICTOR SAUL</v>
          </cell>
          <cell r="E4216" t="str">
            <v>OPERADOR DE BUSETÓN</v>
          </cell>
          <cell r="G4216" t="str">
            <v>X</v>
          </cell>
          <cell r="M4216" t="str">
            <v>ENFERMEDAD GENERAL</v>
          </cell>
          <cell r="N4216" t="str">
            <v>NT</v>
          </cell>
          <cell r="O4216" t="str">
            <v>EPS MUTUAL SER</v>
          </cell>
        </row>
        <row r="4217">
          <cell r="C4217">
            <v>1052733130</v>
          </cell>
          <cell r="D4217" t="str">
            <v>CASTILLO VEGA VICTOR SAUL</v>
          </cell>
          <cell r="E4217" t="str">
            <v>OPERADOR DE BUSETÓN</v>
          </cell>
          <cell r="G4217" t="str">
            <v>X</v>
          </cell>
          <cell r="M4217" t="str">
            <v>ENFERMEDAD GENERAL</v>
          </cell>
          <cell r="N4217" t="str">
            <v>NT</v>
          </cell>
          <cell r="O4217" t="str">
            <v>EPS MUTUAL SER</v>
          </cell>
        </row>
        <row r="4218">
          <cell r="C4218">
            <v>1052733130</v>
          </cell>
          <cell r="D4218" t="str">
            <v>CASTILLO VEGA VICTOR SAUL</v>
          </cell>
          <cell r="E4218" t="str">
            <v>OPERADOR DE BUSETÓN</v>
          </cell>
          <cell r="G4218" t="str">
            <v>X</v>
          </cell>
          <cell r="M4218" t="str">
            <v>ENFERMEDAD GENERAL</v>
          </cell>
          <cell r="N4218" t="str">
            <v>NT</v>
          </cell>
          <cell r="O4218" t="str">
            <v>EPS MUTUAL SER</v>
          </cell>
        </row>
        <row r="4219">
          <cell r="C4219">
            <v>1052733130</v>
          </cell>
          <cell r="D4219" t="str">
            <v>CASTILLO VEGA VICTOR SAUL</v>
          </cell>
          <cell r="E4219" t="str">
            <v>OPERADOR DE BUSETÓN</v>
          </cell>
          <cell r="G4219" t="str">
            <v>X</v>
          </cell>
          <cell r="M4219" t="str">
            <v>ENFERMEDAD GENERAL</v>
          </cell>
          <cell r="N4219" t="str">
            <v>NT</v>
          </cell>
          <cell r="O4219" t="str">
            <v>EPS MUTUAL SER</v>
          </cell>
        </row>
        <row r="4220">
          <cell r="C4220">
            <v>1007446154</v>
          </cell>
          <cell r="D4220" t="str">
            <v>CASTILLO DE LA OSSA JESUS EDUARDO</v>
          </cell>
          <cell r="E4220" t="str">
            <v>OPERADOR DE PADRÓN</v>
          </cell>
          <cell r="G4220" t="str">
            <v>X</v>
          </cell>
          <cell r="M4220" t="str">
            <v>ENFERMEDAD GENERAL</v>
          </cell>
          <cell r="N4220" t="str">
            <v>366480-1</v>
          </cell>
          <cell r="O4220" t="str">
            <v>NUEVA E.P.S</v>
          </cell>
        </row>
        <row r="4221">
          <cell r="C4221">
            <v>1049538329</v>
          </cell>
          <cell r="D4221" t="str">
            <v>CASTILLA RODRIGUEZ YURIBEL</v>
          </cell>
          <cell r="E4221" t="str">
            <v>APRENDIZ SENA</v>
          </cell>
          <cell r="G4221" t="str">
            <v>X</v>
          </cell>
          <cell r="M4221" t="str">
            <v>ENFERMEDAD GENERAL</v>
          </cell>
          <cell r="N4221">
            <v>148558257</v>
          </cell>
          <cell r="O4221" t="str">
            <v>SALUD TOTAL E.P.S.</v>
          </cell>
        </row>
        <row r="4222">
          <cell r="C4222">
            <v>3817873</v>
          </cell>
          <cell r="D4222" t="str">
            <v>CASTILLA PARDO AMAURY JOSE</v>
          </cell>
          <cell r="E4222" t="str">
            <v>OPERADOR DE BUSETÓN</v>
          </cell>
          <cell r="G4222" t="str">
            <v>X</v>
          </cell>
          <cell r="M4222" t="str">
            <v>ENFERMEDAD GENERAL</v>
          </cell>
          <cell r="N4222">
            <v>33553</v>
          </cell>
          <cell r="O4222" t="str">
            <v>SALUD TOTAL E.P.S.</v>
          </cell>
        </row>
        <row r="4223">
          <cell r="C4223">
            <v>3817873</v>
          </cell>
          <cell r="D4223" t="str">
            <v>CASTILLA PARDO AMAURY JOSE</v>
          </cell>
          <cell r="E4223" t="str">
            <v>OPERADOR DE BUSETÓN</v>
          </cell>
          <cell r="G4223" t="str">
            <v>X</v>
          </cell>
          <cell r="M4223" t="str">
            <v>ENFERMEDAD GENERAL</v>
          </cell>
          <cell r="N4223">
            <v>11170</v>
          </cell>
          <cell r="O4223" t="str">
            <v>SALUD TOTAL E.P.S.</v>
          </cell>
        </row>
        <row r="4224">
          <cell r="C4224">
            <v>3817873</v>
          </cell>
          <cell r="D4224" t="str">
            <v>CASTILLA PARDO AMAURY JOSE</v>
          </cell>
          <cell r="E4224" t="str">
            <v>OPERADOR DE BUSETÓN</v>
          </cell>
          <cell r="G4224" t="str">
            <v>X</v>
          </cell>
          <cell r="M4224" t="str">
            <v>ENFERMEDAD GENERAL</v>
          </cell>
          <cell r="N4224">
            <v>4800417</v>
          </cell>
          <cell r="O4224" t="str">
            <v>SALUD TOTAL E.P.S.</v>
          </cell>
        </row>
        <row r="4225">
          <cell r="C4225">
            <v>3817873</v>
          </cell>
          <cell r="D4225" t="str">
            <v>CASTILLA PARDO AMAURY JOSE</v>
          </cell>
          <cell r="E4225" t="str">
            <v>OPERADOR DE BUSETÓN</v>
          </cell>
          <cell r="G4225" t="str">
            <v>X</v>
          </cell>
          <cell r="M4225" t="str">
            <v>ENFERMEDAD GENERAL</v>
          </cell>
          <cell r="N4225">
            <v>1302284</v>
          </cell>
          <cell r="O4225" t="str">
            <v>SALUD TOTAL E.P.S.</v>
          </cell>
        </row>
        <row r="4226">
          <cell r="C4226">
            <v>3817873</v>
          </cell>
          <cell r="D4226" t="str">
            <v>CASTILLA PARDO AMAURY JOSE</v>
          </cell>
          <cell r="E4226" t="str">
            <v>OPERADOR DE BUSETÓN</v>
          </cell>
          <cell r="G4226" t="str">
            <v>X</v>
          </cell>
          <cell r="M4226" t="str">
            <v>ENFERMEDAD GENERAL</v>
          </cell>
          <cell r="N4226">
            <v>4933287</v>
          </cell>
          <cell r="O4226" t="str">
            <v>SALUD TOTAL E.P.S.</v>
          </cell>
        </row>
        <row r="4227">
          <cell r="C4227">
            <v>3817873</v>
          </cell>
          <cell r="D4227" t="str">
            <v>CASTILLA PARDO AMAURY JOSE</v>
          </cell>
          <cell r="E4227" t="str">
            <v>OPERADOR DE BUSETÓN</v>
          </cell>
          <cell r="G4227" t="str">
            <v>X</v>
          </cell>
          <cell r="M4227" t="str">
            <v>ENFERMEDAD GENERAL</v>
          </cell>
          <cell r="N4227">
            <v>11447</v>
          </cell>
          <cell r="O4227" t="str">
            <v>SALUD TOTAL E.P.S.</v>
          </cell>
        </row>
        <row r="4228">
          <cell r="C4228">
            <v>3817873</v>
          </cell>
          <cell r="D4228" t="str">
            <v>CASTILLA PARDO AMAURY JOSE</v>
          </cell>
          <cell r="E4228" t="str">
            <v>OPERADOR DE BUSETÓN</v>
          </cell>
          <cell r="G4228" t="str">
            <v>x</v>
          </cell>
          <cell r="M4228" t="str">
            <v>ENFERMEDAD GENERAL</v>
          </cell>
          <cell r="N4228">
            <v>11549</v>
          </cell>
          <cell r="O4228" t="str">
            <v>SALUD TOTAL E.P.S.</v>
          </cell>
        </row>
        <row r="4229">
          <cell r="C4229">
            <v>7918997</v>
          </cell>
          <cell r="D4229" t="str">
            <v>CASTILLA GUTIERREZ MOISES</v>
          </cell>
          <cell r="E4229" t="str">
            <v>OPERADOR DE PADRÓN</v>
          </cell>
          <cell r="G4229" t="str">
            <v>X</v>
          </cell>
          <cell r="M4229" t="str">
            <v>ENFERMEDAD GENERAL</v>
          </cell>
          <cell r="N4229">
            <v>81767</v>
          </cell>
          <cell r="O4229" t="str">
            <v>SURA E.P.S.</v>
          </cell>
        </row>
        <row r="4230">
          <cell r="C4230">
            <v>7918997</v>
          </cell>
          <cell r="D4230" t="str">
            <v>CASTILLA GUTIERREZ MOISES</v>
          </cell>
          <cell r="E4230" t="str">
            <v>OPERADOR DE PADRÓN</v>
          </cell>
          <cell r="G4230" t="str">
            <v>X</v>
          </cell>
          <cell r="M4230" t="str">
            <v>ENFERMEDAD GENERAL</v>
          </cell>
          <cell r="N4230">
            <v>85853</v>
          </cell>
          <cell r="O4230" t="str">
            <v>SURA E.P.S.</v>
          </cell>
        </row>
        <row r="4231">
          <cell r="C4231">
            <v>7918997</v>
          </cell>
          <cell r="D4231" t="str">
            <v>CASTILLA GUTIERREZ MOISES</v>
          </cell>
          <cell r="E4231" t="str">
            <v>OPERADOR DE PADRÓN</v>
          </cell>
          <cell r="G4231" t="str">
            <v>X</v>
          </cell>
          <cell r="M4231" t="str">
            <v>ENFERMEDAD GENERAL</v>
          </cell>
          <cell r="N4231">
            <v>28006191</v>
          </cell>
          <cell r="O4231" t="str">
            <v>SURA E.P.S.</v>
          </cell>
        </row>
        <row r="4232">
          <cell r="C4232">
            <v>7918997</v>
          </cell>
          <cell r="D4232" t="str">
            <v>CASTILLA GUTIERREZ MOISES</v>
          </cell>
          <cell r="E4232" t="str">
            <v>OPERADOR DE PADRÓN</v>
          </cell>
          <cell r="G4232" t="str">
            <v>X</v>
          </cell>
          <cell r="M4232" t="str">
            <v>ENFERMEDAD GENERAL</v>
          </cell>
          <cell r="N4232">
            <v>860028947</v>
          </cell>
          <cell r="O4232" t="str">
            <v>SURA E.P.S.</v>
          </cell>
        </row>
        <row r="4233">
          <cell r="C4233">
            <v>7918997</v>
          </cell>
          <cell r="D4233" t="str">
            <v>CASTILLA GUTIERREZ MOISES</v>
          </cell>
          <cell r="E4233" t="str">
            <v>OPERADOR DE PADRÓN</v>
          </cell>
          <cell r="G4233" t="str">
            <v>X</v>
          </cell>
          <cell r="M4233" t="str">
            <v>ENFERMEDAD GENERAL</v>
          </cell>
          <cell r="N4233" t="str">
            <v>0-28644535</v>
          </cell>
          <cell r="O4233" t="str">
            <v>SURA E.P.S.</v>
          </cell>
        </row>
        <row r="4234">
          <cell r="C4234">
            <v>7918997</v>
          </cell>
          <cell r="D4234" t="str">
            <v>CASTILLA GUTIERREZ MOISES</v>
          </cell>
          <cell r="E4234" t="str">
            <v>OPERADOR DE PADRÓN</v>
          </cell>
          <cell r="G4234" t="str">
            <v>X</v>
          </cell>
          <cell r="M4234" t="str">
            <v>ENFERMEDAD GENERAL</v>
          </cell>
          <cell r="N4234">
            <v>29208560</v>
          </cell>
          <cell r="O4234" t="str">
            <v>SURA E.P.S.</v>
          </cell>
        </row>
        <row r="4235">
          <cell r="C4235">
            <v>7918997</v>
          </cell>
          <cell r="D4235" t="str">
            <v>CASTILLA GUTIERREZ MOISES</v>
          </cell>
          <cell r="E4235" t="str">
            <v>OPERADOR DE PADRÓN</v>
          </cell>
          <cell r="G4235" t="str">
            <v>X</v>
          </cell>
          <cell r="M4235" t="str">
            <v>ENFERMEDAD GENERAL</v>
          </cell>
          <cell r="N4235">
            <v>29936233</v>
          </cell>
          <cell r="O4235" t="str">
            <v>SURA E.P.S.</v>
          </cell>
        </row>
        <row r="4236">
          <cell r="C4236">
            <v>7918997</v>
          </cell>
          <cell r="D4236" t="str">
            <v>CASTILLA GUTIERREZ MOISES</v>
          </cell>
          <cell r="E4236" t="str">
            <v>OPERADOR DE PADRÓN</v>
          </cell>
          <cell r="G4236" t="str">
            <v>X</v>
          </cell>
          <cell r="M4236" t="str">
            <v>ENFERMEDAD GENERAL</v>
          </cell>
          <cell r="N4236">
            <v>30993264</v>
          </cell>
          <cell r="O4236" t="str">
            <v>SURA E.P.S.</v>
          </cell>
        </row>
        <row r="4237">
          <cell r="C4237">
            <v>7918997</v>
          </cell>
          <cell r="D4237" t="str">
            <v>CASTILLA GUTIERREZ MOISES</v>
          </cell>
          <cell r="E4237" t="str">
            <v>OPERADOR DE PADRÓN</v>
          </cell>
          <cell r="G4237" t="str">
            <v>X</v>
          </cell>
          <cell r="M4237" t="str">
            <v>ENFERMEDAD GENERAL</v>
          </cell>
          <cell r="N4237">
            <v>31001478</v>
          </cell>
          <cell r="O4237" t="str">
            <v>SURA E.P.S.</v>
          </cell>
        </row>
        <row r="4238">
          <cell r="C4238">
            <v>7918997</v>
          </cell>
          <cell r="D4238" t="str">
            <v>CASTILLA GUTIERREZ MOISES</v>
          </cell>
          <cell r="E4238" t="str">
            <v>OPERADOR DE PADRÓN</v>
          </cell>
          <cell r="G4238" t="str">
            <v>X</v>
          </cell>
          <cell r="M4238" t="str">
            <v>ENFERMEDAD GENERAL</v>
          </cell>
          <cell r="N4238">
            <v>31250608</v>
          </cell>
          <cell r="O4238" t="str">
            <v>SURA E.P.S.</v>
          </cell>
        </row>
        <row r="4239">
          <cell r="C4239">
            <v>7918997</v>
          </cell>
          <cell r="D4239" t="str">
            <v>CASTILLA GUTIERREZ MOISES</v>
          </cell>
          <cell r="E4239" t="str">
            <v>OPERADOR DE PADRÓN</v>
          </cell>
          <cell r="G4239" t="str">
            <v>X</v>
          </cell>
          <cell r="M4239" t="str">
            <v>ENFERMEDAD GENERAL</v>
          </cell>
          <cell r="N4239">
            <v>31539543</v>
          </cell>
          <cell r="O4239" t="str">
            <v>SURA E.P.S.</v>
          </cell>
        </row>
        <row r="4240">
          <cell r="C4240">
            <v>7918997</v>
          </cell>
          <cell r="D4240" t="str">
            <v>CASTILLA GUTIERREZ MOISES</v>
          </cell>
          <cell r="E4240" t="str">
            <v>OPERADOR DE PADRÓN</v>
          </cell>
          <cell r="G4240" t="str">
            <v>X</v>
          </cell>
          <cell r="M4240" t="str">
            <v>ENFERMEDAD GENERAL</v>
          </cell>
          <cell r="N4240">
            <v>31725463</v>
          </cell>
          <cell r="O4240" t="str">
            <v>SURA E.P.S.</v>
          </cell>
        </row>
        <row r="4241">
          <cell r="C4241">
            <v>7918997</v>
          </cell>
          <cell r="D4241" t="str">
            <v>CASTILLA GUTIERREZ MOISES</v>
          </cell>
          <cell r="E4241" t="str">
            <v>OPERADOR DE PADRÓN</v>
          </cell>
          <cell r="G4241" t="str">
            <v>X</v>
          </cell>
          <cell r="M4241" t="str">
            <v>ENFERMEDAD GENERAL</v>
          </cell>
          <cell r="N4241">
            <v>32236484</v>
          </cell>
          <cell r="O4241" t="str">
            <v>SURA E.P.S.</v>
          </cell>
        </row>
        <row r="4242">
          <cell r="C4242">
            <v>7918997</v>
          </cell>
          <cell r="D4242" t="str">
            <v>CASTILLA GUTIERREZ MOISES</v>
          </cell>
          <cell r="E4242" t="str">
            <v>OPERADOR DE PADRÓN</v>
          </cell>
          <cell r="G4242" t="str">
            <v>X</v>
          </cell>
          <cell r="M4242" t="str">
            <v>ENFERMEDAD GENERAL</v>
          </cell>
          <cell r="N4242">
            <v>32512615</v>
          </cell>
          <cell r="O4242" t="str">
            <v>SURA E.P.S.</v>
          </cell>
        </row>
        <row r="4243">
          <cell r="C4243">
            <v>7918997</v>
          </cell>
          <cell r="D4243" t="str">
            <v>CASTILLA GUTIERREZ MOISES</v>
          </cell>
          <cell r="E4243" t="str">
            <v>OPERADOR DE PADRÓN</v>
          </cell>
          <cell r="G4243" t="str">
            <v>X</v>
          </cell>
          <cell r="M4243" t="str">
            <v>ENFERMEDAD GENERAL</v>
          </cell>
          <cell r="N4243" t="str">
            <v>NT</v>
          </cell>
          <cell r="O4243" t="str">
            <v>SURA E.P.S.</v>
          </cell>
        </row>
        <row r="4244">
          <cell r="C4244">
            <v>7918997</v>
          </cell>
          <cell r="D4244" t="str">
            <v>CASTILLA GUTIERREZ MOISES</v>
          </cell>
          <cell r="E4244" t="str">
            <v>OPERADOR DE PADRÓN</v>
          </cell>
          <cell r="G4244" t="str">
            <v>X</v>
          </cell>
          <cell r="M4244" t="str">
            <v>ENFERMEDAD GENERAL</v>
          </cell>
          <cell r="N4244" t="str">
            <v>NT</v>
          </cell>
          <cell r="O4244" t="str">
            <v>SURA E.P.S.</v>
          </cell>
        </row>
        <row r="4245">
          <cell r="C4245">
            <v>7918997</v>
          </cell>
          <cell r="D4245" t="str">
            <v>CASTILLA GUTIERREZ MOISES</v>
          </cell>
          <cell r="E4245" t="str">
            <v>OPERADOR DE PADRÓN</v>
          </cell>
          <cell r="G4245" t="str">
            <v>X</v>
          </cell>
          <cell r="M4245" t="str">
            <v>ENFERMEDAD GENERAL</v>
          </cell>
          <cell r="N4245">
            <v>33365464</v>
          </cell>
          <cell r="O4245" t="str">
            <v>SURA E.P.S.</v>
          </cell>
        </row>
        <row r="4246">
          <cell r="C4246">
            <v>7918997</v>
          </cell>
          <cell r="D4246" t="str">
            <v>CASTILLA GUTIERREZ MOISES</v>
          </cell>
          <cell r="E4246" t="str">
            <v>OPERADOR DE PADRÓN</v>
          </cell>
          <cell r="G4246" t="str">
            <v>X</v>
          </cell>
          <cell r="M4246" t="str">
            <v>ENFERMEDAD GENERAL</v>
          </cell>
          <cell r="N4246" t="str">
            <v>NT</v>
          </cell>
          <cell r="O4246" t="str">
            <v>SURA E.P.S.</v>
          </cell>
        </row>
        <row r="4247">
          <cell r="C4247">
            <v>7918997</v>
          </cell>
          <cell r="D4247" t="str">
            <v>CASTILLA GUTIERREZ MOISES</v>
          </cell>
          <cell r="E4247" t="str">
            <v>OPERADOR DE PADRÓN</v>
          </cell>
          <cell r="G4247" t="str">
            <v>X</v>
          </cell>
          <cell r="M4247" t="str">
            <v>ENFERMEDAD GENERAL</v>
          </cell>
          <cell r="N4247" t="str">
            <v>NT</v>
          </cell>
          <cell r="O4247" t="str">
            <v>SURA E.P.S.</v>
          </cell>
        </row>
        <row r="4248">
          <cell r="C4248">
            <v>7918997</v>
          </cell>
          <cell r="D4248" t="str">
            <v>CASTILLA GUTIERREZ MOISES</v>
          </cell>
          <cell r="E4248" t="str">
            <v>OPERADOR DE PADRÓN</v>
          </cell>
          <cell r="G4248" t="str">
            <v>X</v>
          </cell>
          <cell r="M4248" t="str">
            <v>ENFERMEDAD GENERAL</v>
          </cell>
          <cell r="N4248" t="str">
            <v>NT</v>
          </cell>
          <cell r="O4248" t="str">
            <v>ARL SURA</v>
          </cell>
        </row>
        <row r="4249">
          <cell r="C4249">
            <v>7918997</v>
          </cell>
          <cell r="D4249" t="str">
            <v>CASTILLA GUTIERREZ MOISES</v>
          </cell>
          <cell r="E4249" t="str">
            <v>OPERADOR DE PADRÓN</v>
          </cell>
          <cell r="G4249" t="str">
            <v>X</v>
          </cell>
          <cell r="M4249" t="str">
            <v>ENFERMEDAD GENERAL</v>
          </cell>
          <cell r="N4249" t="str">
            <v>NT</v>
          </cell>
          <cell r="O4249" t="str">
            <v>SURA E.P.S.</v>
          </cell>
        </row>
        <row r="4250">
          <cell r="C4250">
            <v>7918997</v>
          </cell>
          <cell r="D4250" t="str">
            <v>CASTILLA GUTIERREZ MOISES</v>
          </cell>
          <cell r="E4250" t="str">
            <v>OPERADOR DE PADRÓN</v>
          </cell>
          <cell r="G4250" t="str">
            <v>X</v>
          </cell>
          <cell r="M4250" t="str">
            <v>ENFERMEDAD GENERAL</v>
          </cell>
          <cell r="N4250" t="str">
            <v>NT</v>
          </cell>
          <cell r="O4250" t="str">
            <v>SURA E.P.S.</v>
          </cell>
        </row>
        <row r="4251">
          <cell r="C4251">
            <v>7918997</v>
          </cell>
          <cell r="D4251" t="str">
            <v>CASTILLA GUTIERREZ MOISES</v>
          </cell>
          <cell r="E4251" t="str">
            <v>OPERADOR DE PADRÓN</v>
          </cell>
          <cell r="G4251" t="str">
            <v>X</v>
          </cell>
          <cell r="M4251" t="str">
            <v>ENFERMEDAD GENERAL</v>
          </cell>
          <cell r="N4251" t="str">
            <v>NT</v>
          </cell>
          <cell r="O4251" t="str">
            <v>SURA E.P.S.</v>
          </cell>
        </row>
        <row r="4252">
          <cell r="C4252">
            <v>7918997</v>
          </cell>
          <cell r="D4252" t="str">
            <v>CASTILLA GUTIERREZ MOISES</v>
          </cell>
          <cell r="E4252" t="str">
            <v>OPERADOR DE PADRÓN</v>
          </cell>
          <cell r="G4252" t="str">
            <v>X</v>
          </cell>
          <cell r="M4252" t="str">
            <v>ENFERMEDAD GENERAL</v>
          </cell>
          <cell r="N4252" t="str">
            <v>NT</v>
          </cell>
          <cell r="O4252" t="str">
            <v>SURA E.P.S.</v>
          </cell>
        </row>
        <row r="4253">
          <cell r="C4253">
            <v>7918997</v>
          </cell>
          <cell r="D4253" t="str">
            <v>CASTILLA GUTIERREZ MOISES</v>
          </cell>
          <cell r="E4253" t="str">
            <v>OPERADOR DE PADRÓN</v>
          </cell>
          <cell r="G4253" t="str">
            <v>X</v>
          </cell>
          <cell r="M4253" t="str">
            <v>ENFERMEDAD GENERAL</v>
          </cell>
          <cell r="N4253" t="str">
            <v>NT</v>
          </cell>
          <cell r="O4253" t="str">
            <v>SURA E.P.S.</v>
          </cell>
        </row>
        <row r="4254">
          <cell r="C4254">
            <v>7918997</v>
          </cell>
          <cell r="D4254" t="str">
            <v>CASTILLA GUTIERREZ MOISES</v>
          </cell>
          <cell r="E4254" t="str">
            <v>OPERADOR DE PADRÓN</v>
          </cell>
          <cell r="G4254" t="str">
            <v>X</v>
          </cell>
          <cell r="M4254" t="str">
            <v>ENFERMEDAD GENERAL</v>
          </cell>
          <cell r="N4254">
            <v>35662942</v>
          </cell>
          <cell r="O4254" t="str">
            <v>SURA E.P.S.</v>
          </cell>
        </row>
        <row r="4255">
          <cell r="C4255">
            <v>7918997</v>
          </cell>
          <cell r="D4255" t="str">
            <v>CASTILLA GUTIERREZ MOISES</v>
          </cell>
          <cell r="E4255" t="str">
            <v>OPERADOR DE PADRÓN</v>
          </cell>
          <cell r="G4255" t="str">
            <v>X</v>
          </cell>
          <cell r="M4255" t="str">
            <v>ENFERMEDAD GENERAL</v>
          </cell>
          <cell r="N4255">
            <v>35680325</v>
          </cell>
          <cell r="O4255" t="str">
            <v>SURA E.P.S.</v>
          </cell>
        </row>
        <row r="4256">
          <cell r="C4256">
            <v>7918997</v>
          </cell>
          <cell r="D4256" t="str">
            <v>CASTILLA GUTIERREZ MOISES</v>
          </cell>
          <cell r="E4256" t="str">
            <v>OPERADOR DE PADRÓN</v>
          </cell>
          <cell r="G4256" t="str">
            <v>X</v>
          </cell>
          <cell r="M4256" t="str">
            <v>ENFERMEDAD GENERAL</v>
          </cell>
          <cell r="N4256">
            <v>35905199</v>
          </cell>
          <cell r="O4256" t="str">
            <v>SURA E.P.S.</v>
          </cell>
        </row>
        <row r="4257">
          <cell r="C4257">
            <v>7918997</v>
          </cell>
          <cell r="D4257" t="str">
            <v>CASTILLA GUTIERREZ MOISES</v>
          </cell>
          <cell r="E4257" t="str">
            <v>OPERADOR DE PADRÓN</v>
          </cell>
          <cell r="G4257" t="str">
            <v>X</v>
          </cell>
          <cell r="M4257" t="str">
            <v>ENFERMEDAD GENERAL</v>
          </cell>
          <cell r="N4257">
            <v>36052408</v>
          </cell>
          <cell r="O4257" t="str">
            <v>SURA E.P.S.</v>
          </cell>
        </row>
        <row r="4258">
          <cell r="C4258">
            <v>7918997</v>
          </cell>
          <cell r="D4258" t="str">
            <v>CASTILLA GUTIERREZ MOISES</v>
          </cell>
          <cell r="E4258" t="str">
            <v>OPERADOR DE PADRÓN</v>
          </cell>
          <cell r="G4258" t="str">
            <v>X</v>
          </cell>
          <cell r="M4258" t="str">
            <v>ENFERMEDAD GENERAL</v>
          </cell>
          <cell r="N4258">
            <v>36191494</v>
          </cell>
          <cell r="O4258" t="str">
            <v>SURA E.P.S.</v>
          </cell>
        </row>
        <row r="4259">
          <cell r="C4259">
            <v>7918997</v>
          </cell>
          <cell r="D4259" t="str">
            <v>CASTILLA GUTIERREZ MOISES</v>
          </cell>
          <cell r="E4259" t="str">
            <v>OPERADOR DE PADRÓN</v>
          </cell>
          <cell r="G4259" t="str">
            <v>X</v>
          </cell>
          <cell r="M4259" t="str">
            <v>ENFERMEDAD GENERAL</v>
          </cell>
          <cell r="N4259">
            <v>33306</v>
          </cell>
          <cell r="O4259" t="str">
            <v>SURA E.P.S.</v>
          </cell>
        </row>
        <row r="4260">
          <cell r="C4260">
            <v>7918997</v>
          </cell>
          <cell r="D4260" t="str">
            <v>CASTILLA GUTIERREZ MOISES</v>
          </cell>
          <cell r="E4260" t="str">
            <v>OPERADOR DE PADRÓN</v>
          </cell>
          <cell r="G4260" t="str">
            <v>X</v>
          </cell>
          <cell r="M4260" t="str">
            <v>ENFERMEDAD GENERAL</v>
          </cell>
          <cell r="N4260">
            <v>33754</v>
          </cell>
          <cell r="O4260" t="str">
            <v>SURA E.P.S.</v>
          </cell>
        </row>
        <row r="4261">
          <cell r="C4261">
            <v>7918997</v>
          </cell>
          <cell r="D4261" t="str">
            <v>CASTILLA GUTIERREZ MOISES</v>
          </cell>
          <cell r="E4261" t="str">
            <v>OPERADOR DE PADRÓN</v>
          </cell>
          <cell r="G4261" t="str">
            <v>X</v>
          </cell>
          <cell r="M4261" t="str">
            <v>ENFERMEDAD GENERAL</v>
          </cell>
          <cell r="N4261">
            <v>34121</v>
          </cell>
          <cell r="O4261" t="str">
            <v>SURA E.P.S.</v>
          </cell>
        </row>
        <row r="4262">
          <cell r="C4262">
            <v>7918997</v>
          </cell>
          <cell r="D4262" t="str">
            <v>CASTILLA GUTIERREZ MOISES</v>
          </cell>
          <cell r="E4262" t="str">
            <v>OPERADOR DE PADRÓN</v>
          </cell>
          <cell r="G4262" t="str">
            <v>x</v>
          </cell>
          <cell r="M4262" t="str">
            <v>ENFERMEDAD GENERAL</v>
          </cell>
          <cell r="N4262">
            <v>34496</v>
          </cell>
          <cell r="O4262" t="str">
            <v>SURA E.P.S.</v>
          </cell>
        </row>
        <row r="4263">
          <cell r="C4263">
            <v>7918997</v>
          </cell>
          <cell r="D4263" t="str">
            <v>CASTILLA GUTIERREZ MOISES</v>
          </cell>
          <cell r="E4263" t="str">
            <v>OPERADOR DE PADRÓN</v>
          </cell>
          <cell r="G4263" t="str">
            <v>X</v>
          </cell>
          <cell r="M4263" t="str">
            <v>ENFERMEDAD GENERAL</v>
          </cell>
          <cell r="N4263" t="str">
            <v>NT</v>
          </cell>
          <cell r="O4263" t="str">
            <v>SURA E.P.S.</v>
          </cell>
        </row>
        <row r="4264">
          <cell r="C4264">
            <v>7918997</v>
          </cell>
          <cell r="D4264" t="str">
            <v>CASTILLA GUTIERREZ MOISES</v>
          </cell>
          <cell r="E4264" t="str">
            <v>OPERADOR DE PADRÓN</v>
          </cell>
          <cell r="G4264" t="str">
            <v>x</v>
          </cell>
          <cell r="M4264" t="str">
            <v>ENFERMEDAD GENERAL</v>
          </cell>
          <cell r="N4264" t="str">
            <v>NT</v>
          </cell>
          <cell r="O4264" t="str">
            <v>SURA E.P.S.</v>
          </cell>
        </row>
        <row r="4265">
          <cell r="C4265">
            <v>7918997</v>
          </cell>
          <cell r="D4265" t="str">
            <v>CASTILLA GUTIERREZ MOISES</v>
          </cell>
          <cell r="E4265" t="str">
            <v>OPERADOR DE PADRÓN</v>
          </cell>
          <cell r="G4265" t="str">
            <v>x</v>
          </cell>
          <cell r="M4265" t="str">
            <v>ENFERMEDAD GENERAL</v>
          </cell>
          <cell r="N4265" t="str">
            <v>NT</v>
          </cell>
          <cell r="O4265" t="str">
            <v>SURA E.P.S.</v>
          </cell>
        </row>
        <row r="4266">
          <cell r="C4266">
            <v>7918997</v>
          </cell>
          <cell r="D4266" t="str">
            <v>CASTILLA GUTIERREZ MOISES</v>
          </cell>
          <cell r="E4266" t="str">
            <v>OPERADOR DE PADRÓN</v>
          </cell>
          <cell r="G4266" t="str">
            <v>X</v>
          </cell>
          <cell r="M4266" t="str">
            <v>ENFERMEDAD GENERAL</v>
          </cell>
          <cell r="N4266">
            <v>38050481</v>
          </cell>
          <cell r="O4266" t="str">
            <v>SURA E.P.S.</v>
          </cell>
        </row>
        <row r="4267">
          <cell r="C4267">
            <v>7918997</v>
          </cell>
          <cell r="D4267" t="str">
            <v>CASTILLA GUTIERREZ MOISES</v>
          </cell>
          <cell r="E4267" t="str">
            <v>OPERADOR DE PADRÓN</v>
          </cell>
          <cell r="G4267" t="str">
            <v>x</v>
          </cell>
          <cell r="M4267" t="str">
            <v>ENFERMEDAD GENERAL</v>
          </cell>
          <cell r="N4267">
            <v>38272743</v>
          </cell>
          <cell r="O4267" t="str">
            <v>SURA E.P.S.</v>
          </cell>
        </row>
        <row r="4268">
          <cell r="C4268">
            <v>7918997</v>
          </cell>
          <cell r="D4268" t="str">
            <v>CASTILLA GUTIERREZ MOISES</v>
          </cell>
          <cell r="E4268" t="str">
            <v>OPERADOR DE PADRÓN</v>
          </cell>
          <cell r="G4268" t="str">
            <v>x</v>
          </cell>
          <cell r="M4268" t="str">
            <v>ENFERMEDAD GENERAL</v>
          </cell>
          <cell r="N4268">
            <v>37700</v>
          </cell>
          <cell r="O4268" t="str">
            <v>ARL SURA</v>
          </cell>
        </row>
        <row r="4269">
          <cell r="C4269">
            <v>7918997</v>
          </cell>
          <cell r="D4269" t="str">
            <v>CASTILLA GUTIERREZ MOISES</v>
          </cell>
          <cell r="E4269" t="str">
            <v>OPERADOR DE PADRÓN</v>
          </cell>
          <cell r="G4269" t="str">
            <v>X</v>
          </cell>
          <cell r="M4269" t="str">
            <v>ENFERMEDAD GENERAL</v>
          </cell>
          <cell r="N4269">
            <v>37927</v>
          </cell>
          <cell r="O4269" t="str">
            <v>ARL SURA</v>
          </cell>
        </row>
        <row r="4270">
          <cell r="C4270">
            <v>1192799604</v>
          </cell>
          <cell r="D4270" t="str">
            <v>CASTELLAR POLO ANA CAROLINA</v>
          </cell>
          <cell r="E4270" t="str">
            <v>COORDINADOR AMBIENTAL Y DE INFRAESTRUCTURA</v>
          </cell>
          <cell r="K4270" t="str">
            <v>x</v>
          </cell>
          <cell r="M4270" t="str">
            <v>DIA FAMILIA</v>
          </cell>
          <cell r="N4270" t="str">
            <v>N/A</v>
          </cell>
          <cell r="O4270" t="str">
            <v>N/A</v>
          </cell>
        </row>
        <row r="4271">
          <cell r="C4271">
            <v>1064309438</v>
          </cell>
          <cell r="D4271" t="str">
            <v>CASTELLAR BARRERA ELKIN ARIEL</v>
          </cell>
          <cell r="E4271" t="str">
            <v>OPERADOR DE BUSETÓN</v>
          </cell>
          <cell r="G4271" t="str">
            <v>X</v>
          </cell>
          <cell r="M4271" t="str">
            <v>ENFERMEDAD GENERAL</v>
          </cell>
          <cell r="N4271" t="str">
            <v>NT</v>
          </cell>
          <cell r="O4271" t="str">
            <v>EPS MUTUAL SER</v>
          </cell>
        </row>
        <row r="4272">
          <cell r="C4272">
            <v>1064309438</v>
          </cell>
          <cell r="D4272" t="str">
            <v>CASTELLAR BARRERA ELKIN ARIEL</v>
          </cell>
          <cell r="E4272" t="str">
            <v>OPERADOR DE BUSETÓN</v>
          </cell>
          <cell r="G4272" t="str">
            <v>X</v>
          </cell>
          <cell r="M4272" t="str">
            <v>ENFERMEDAD GENERAL</v>
          </cell>
          <cell r="N4272" t="str">
            <v>NT</v>
          </cell>
          <cell r="O4272" t="str">
            <v>EPS MUTUAL SER</v>
          </cell>
        </row>
        <row r="4273">
          <cell r="C4273">
            <v>1064309438</v>
          </cell>
          <cell r="D4273" t="str">
            <v>CASTELLAR BARRERA ELKIN ARIEL</v>
          </cell>
          <cell r="E4273" t="str">
            <v>OPERADOR DE BUSETÓN</v>
          </cell>
          <cell r="G4273" t="str">
            <v>X</v>
          </cell>
          <cell r="M4273" t="str">
            <v>ENFERMEDAD GENERAL</v>
          </cell>
          <cell r="N4273" t="str">
            <v>NT</v>
          </cell>
          <cell r="O4273" t="str">
            <v>EPS MUTUAL SER</v>
          </cell>
        </row>
        <row r="4274">
          <cell r="C4274">
            <v>1064309438</v>
          </cell>
          <cell r="D4274" t="str">
            <v>CASTELLAR BARRERA ELKIN ARIEL</v>
          </cell>
          <cell r="E4274" t="str">
            <v>OPERADOR DE BUSETÓN</v>
          </cell>
          <cell r="G4274" t="str">
            <v>X</v>
          </cell>
          <cell r="M4274" t="str">
            <v>ENFERMEDAD GENERAL</v>
          </cell>
          <cell r="N4274" t="str">
            <v>NT</v>
          </cell>
          <cell r="O4274" t="str">
            <v>EPS MUTUAL SER</v>
          </cell>
        </row>
        <row r="4275">
          <cell r="C4275">
            <v>1064309438</v>
          </cell>
          <cell r="D4275" t="str">
            <v>CASTELLAR BARRERA ELKIN ARIEL</v>
          </cell>
          <cell r="E4275" t="str">
            <v>OPERADOR DE BUSETÓN</v>
          </cell>
          <cell r="G4275" t="str">
            <v>X</v>
          </cell>
          <cell r="M4275" t="str">
            <v>ENFERMEDAD GENERAL</v>
          </cell>
          <cell r="N4275" t="str">
            <v>NT</v>
          </cell>
          <cell r="O4275" t="str">
            <v>EPS MUTUAL SER</v>
          </cell>
        </row>
        <row r="4276">
          <cell r="C4276">
            <v>9102885</v>
          </cell>
          <cell r="D4276" t="str">
            <v>CASTELLANO ESPINOSA ARMANDO</v>
          </cell>
          <cell r="E4276" t="str">
            <v>OPERADOR DE PADRÓN</v>
          </cell>
          <cell r="G4276" t="str">
            <v>X</v>
          </cell>
          <cell r="M4276" t="str">
            <v>ENFERMEDAD GENERAL</v>
          </cell>
          <cell r="N4276">
            <v>5947573</v>
          </cell>
          <cell r="O4276" t="str">
            <v>SALUD TOTAL E.P.S.</v>
          </cell>
        </row>
        <row r="4277">
          <cell r="C4277">
            <v>9102885</v>
          </cell>
          <cell r="D4277" t="str">
            <v>CASTELLANO ESPINOSA ARMANDO</v>
          </cell>
          <cell r="E4277" t="str">
            <v>OPERADOR DE PADRÓN</v>
          </cell>
          <cell r="G4277" t="str">
            <v>X</v>
          </cell>
          <cell r="M4277" t="str">
            <v>ENFERMEDAD GENERAL</v>
          </cell>
          <cell r="N4277" t="str">
            <v>NT</v>
          </cell>
          <cell r="O4277" t="str">
            <v>SALUD TOTAL E.P.S.</v>
          </cell>
        </row>
        <row r="4278">
          <cell r="C4278">
            <v>9102885</v>
          </cell>
          <cell r="D4278" t="str">
            <v>CASTELLANO ESPINOSA ARMANDO</v>
          </cell>
          <cell r="E4278" t="str">
            <v>OPERADOR DE PADRÓN</v>
          </cell>
          <cell r="G4278" t="str">
            <v>X</v>
          </cell>
          <cell r="M4278" t="str">
            <v>ENFERMEDAD GENERAL</v>
          </cell>
          <cell r="N4278" t="str">
            <v>NT</v>
          </cell>
          <cell r="O4278" t="str">
            <v>SALUD TOTAL E.P.S.</v>
          </cell>
        </row>
        <row r="4279">
          <cell r="C4279">
            <v>9102885</v>
          </cell>
          <cell r="D4279" t="str">
            <v>CASTELLANO ESPINOSA ARMANDO</v>
          </cell>
          <cell r="E4279" t="str">
            <v>OPERADOR DE PADRÓN</v>
          </cell>
          <cell r="G4279" t="str">
            <v>X</v>
          </cell>
          <cell r="M4279" t="str">
            <v>ENFERMEDAD GENERAL</v>
          </cell>
          <cell r="N4279">
            <v>95557373</v>
          </cell>
          <cell r="O4279" t="str">
            <v>SALUD TOTAL E.P.S.</v>
          </cell>
        </row>
        <row r="4280">
          <cell r="C4280">
            <v>9102885</v>
          </cell>
          <cell r="D4280" t="str">
            <v>CASTELLANO ESPINOSA ARMANDO</v>
          </cell>
          <cell r="E4280" t="str">
            <v>OPERADOR DE PADRÓN</v>
          </cell>
          <cell r="G4280" t="str">
            <v>X</v>
          </cell>
          <cell r="M4280" t="str">
            <v>ENFERMEDAD GENERAL</v>
          </cell>
          <cell r="N4280">
            <v>11391421</v>
          </cell>
          <cell r="O4280" t="str">
            <v>SALUD TOTAL E.P.S.</v>
          </cell>
        </row>
        <row r="4281">
          <cell r="C4281">
            <v>9102885</v>
          </cell>
          <cell r="D4281" t="str">
            <v>CASTELLANO ESPINOSA ARMANDO</v>
          </cell>
          <cell r="E4281" t="str">
            <v>OPERADOR DE PADRÓN</v>
          </cell>
          <cell r="G4281" t="str">
            <v>X</v>
          </cell>
          <cell r="M4281" t="str">
            <v>ENFERMEDAD GENERAL</v>
          </cell>
          <cell r="N4281">
            <v>14396586</v>
          </cell>
          <cell r="O4281" t="str">
            <v>SALUD TOTAL E.P.S.</v>
          </cell>
        </row>
        <row r="4282">
          <cell r="C4282">
            <v>9102885</v>
          </cell>
          <cell r="D4282" t="str">
            <v>CASTELLANO ESPINOSA ARMANDO</v>
          </cell>
          <cell r="E4282" t="str">
            <v>OPERADOR DE PADRÓN</v>
          </cell>
          <cell r="G4282" t="str">
            <v>X</v>
          </cell>
          <cell r="M4282" t="str">
            <v>ENFERMEDAD GENERAL</v>
          </cell>
          <cell r="N4282">
            <v>13920677</v>
          </cell>
          <cell r="O4282" t="str">
            <v>SALUD TOTAL E.P.S.</v>
          </cell>
        </row>
        <row r="4283">
          <cell r="C4283">
            <v>9102885</v>
          </cell>
          <cell r="D4283" t="str">
            <v>CASTELLANO ESPINOSA ARMANDO</v>
          </cell>
          <cell r="E4283" t="str">
            <v>OPERADOR DE PADRÓN</v>
          </cell>
          <cell r="G4283" t="str">
            <v>X</v>
          </cell>
          <cell r="M4283" t="str">
            <v>ENFERMEDAD GENERAL</v>
          </cell>
          <cell r="N4283">
            <v>16080841</v>
          </cell>
          <cell r="O4283" t="str">
            <v>SALUD TOTAL E.P.S.</v>
          </cell>
        </row>
        <row r="4284">
          <cell r="C4284">
            <v>1044911098</v>
          </cell>
          <cell r="D4284" t="str">
            <v>CASTAÑO OROZCO CESAR HUMBERTO</v>
          </cell>
          <cell r="E4284" t="str">
            <v>OPERADOR DE PADRÓN</v>
          </cell>
          <cell r="G4284" t="str">
            <v>X</v>
          </cell>
          <cell r="M4284" t="str">
            <v>ENFERMEDAD GENERAL</v>
          </cell>
          <cell r="N4284" t="str">
            <v>NT</v>
          </cell>
          <cell r="O4284" t="str">
            <v>EPS MUTUAL SER</v>
          </cell>
        </row>
        <row r="4285">
          <cell r="C4285">
            <v>1044911098</v>
          </cell>
          <cell r="D4285" t="str">
            <v>CASTAÑO OROZCO CESAR HUMBERTO</v>
          </cell>
          <cell r="E4285" t="str">
            <v>OPERADOR DE PADRÓN</v>
          </cell>
          <cell r="F4285" t="str">
            <v>X</v>
          </cell>
          <cell r="M4285" t="str">
            <v>ACCIDENTE DE TRABAJO</v>
          </cell>
          <cell r="N4285">
            <v>1229128665</v>
          </cell>
          <cell r="O4285" t="str">
            <v>ARL SURA</v>
          </cell>
        </row>
        <row r="4286">
          <cell r="C4286">
            <v>1044911098</v>
          </cell>
          <cell r="D4286" t="str">
            <v>CASTAÑO OROZCO CESAR HUMBERTO</v>
          </cell>
          <cell r="E4286" t="str">
            <v>OPERADOR DE PADRÓN</v>
          </cell>
          <cell r="G4286" t="str">
            <v>X</v>
          </cell>
          <cell r="M4286" t="str">
            <v>ENFERMEDAD GENERAL</v>
          </cell>
          <cell r="N4286" t="str">
            <v>NT</v>
          </cell>
          <cell r="O4286" t="str">
            <v>EPS MUTUAL SER</v>
          </cell>
        </row>
        <row r="4287">
          <cell r="C4287">
            <v>1044911098</v>
          </cell>
          <cell r="D4287" t="str">
            <v>CASTAÑO OROZCO CESAR HUMBERTO</v>
          </cell>
          <cell r="E4287" t="str">
            <v>OPERADOR DE PADRÓN</v>
          </cell>
          <cell r="G4287" t="str">
            <v>X</v>
          </cell>
          <cell r="M4287" t="str">
            <v>ENFERMEDAD GENERAL</v>
          </cell>
          <cell r="N4287" t="str">
            <v>NT</v>
          </cell>
          <cell r="O4287" t="str">
            <v>EPS MUTUAL SER</v>
          </cell>
        </row>
        <row r="4288">
          <cell r="C4288">
            <v>1044911098</v>
          </cell>
          <cell r="D4288" t="str">
            <v>CASTAÑO OROZCO CESAR HUMBERTO</v>
          </cell>
          <cell r="E4288" t="str">
            <v>OPERADOR DE PADRÓN</v>
          </cell>
          <cell r="G4288" t="str">
            <v>X</v>
          </cell>
          <cell r="M4288" t="str">
            <v>ENFERMEDAD GENERAL</v>
          </cell>
          <cell r="N4288" t="str">
            <v>NT</v>
          </cell>
          <cell r="O4288" t="str">
            <v>EPS MUTUAL SER</v>
          </cell>
        </row>
        <row r="4289">
          <cell r="C4289">
            <v>1044911098</v>
          </cell>
          <cell r="D4289" t="str">
            <v>CASTAÑO OROZCO CESAR HUMBERTO</v>
          </cell>
          <cell r="E4289" t="str">
            <v>OPERADOR DE PADRÓN</v>
          </cell>
          <cell r="G4289" t="str">
            <v>X</v>
          </cell>
          <cell r="M4289" t="str">
            <v>ENFERMEDAD GENERAL</v>
          </cell>
          <cell r="N4289" t="str">
            <v>NT</v>
          </cell>
          <cell r="O4289" t="str">
            <v>EPS MUTUAL SER</v>
          </cell>
        </row>
        <row r="4290">
          <cell r="C4290">
            <v>1044911098</v>
          </cell>
          <cell r="D4290" t="str">
            <v>CASTAÑO OROZCO CESAR HUMBERTO</v>
          </cell>
          <cell r="E4290" t="str">
            <v>OPERADOR DE PADRÓN</v>
          </cell>
          <cell r="G4290" t="str">
            <v>X</v>
          </cell>
          <cell r="M4290" t="str">
            <v>ENFERMEDAD GENERAL</v>
          </cell>
          <cell r="N4290" t="str">
            <v>NT</v>
          </cell>
          <cell r="O4290" t="str">
            <v>EPS MUTUAL SER</v>
          </cell>
        </row>
        <row r="4291">
          <cell r="C4291">
            <v>1044911098</v>
          </cell>
          <cell r="D4291" t="str">
            <v>CASTAÑO OROZCO CESAR HUMBERTO</v>
          </cell>
          <cell r="E4291" t="str">
            <v>OPERADOR DE PADRÓN</v>
          </cell>
          <cell r="G4291" t="str">
            <v>X</v>
          </cell>
          <cell r="M4291" t="str">
            <v>ENFERMEDAD GENERAL</v>
          </cell>
          <cell r="N4291" t="str">
            <v>NT</v>
          </cell>
          <cell r="O4291" t="str">
            <v>EPS MUTUAL SER</v>
          </cell>
        </row>
        <row r="4292">
          <cell r="C4292">
            <v>9044860</v>
          </cell>
          <cell r="D4292" t="str">
            <v>CARVAJALINO PRIMERA IVAN JOSE</v>
          </cell>
          <cell r="E4292" t="str">
            <v>OPERADOR DE PADRÓN</v>
          </cell>
          <cell r="G4292" t="str">
            <v>X</v>
          </cell>
          <cell r="M4292" t="str">
            <v>ENFERMEDAD GENERAL</v>
          </cell>
          <cell r="N4292">
            <v>7188272</v>
          </cell>
          <cell r="O4292" t="str">
            <v>SANITAS E.P.S</v>
          </cell>
        </row>
        <row r="4293">
          <cell r="C4293">
            <v>9044860</v>
          </cell>
          <cell r="D4293" t="str">
            <v>CARVAJALINO PRIMERA IVAN JOSE</v>
          </cell>
          <cell r="E4293" t="str">
            <v>OPERADOR DE PADRÓN</v>
          </cell>
          <cell r="G4293" t="str">
            <v>X</v>
          </cell>
          <cell r="M4293" t="str">
            <v>ENFERMEDAD GENERAL</v>
          </cell>
          <cell r="N4293">
            <v>7928012</v>
          </cell>
          <cell r="O4293" t="str">
            <v>SANITAS E.P.S</v>
          </cell>
        </row>
        <row r="4294">
          <cell r="C4294">
            <v>9044860</v>
          </cell>
          <cell r="D4294" t="str">
            <v>CARVAJALINO PRIMERA IVAN JOSE</v>
          </cell>
          <cell r="E4294" t="str">
            <v>OPERADOR DE PADRÓN</v>
          </cell>
          <cell r="G4294" t="str">
            <v>X</v>
          </cell>
          <cell r="M4294" t="str">
            <v>ENFERMEDAD GENERAL</v>
          </cell>
          <cell r="N4294">
            <v>8078409</v>
          </cell>
          <cell r="O4294" t="str">
            <v>SANITAS E.P.S</v>
          </cell>
        </row>
        <row r="4295">
          <cell r="C4295">
            <v>1143383567</v>
          </cell>
          <cell r="D4295" t="str">
            <v>CARVAJAL BERROCAL JESUS MANUEL</v>
          </cell>
          <cell r="E4295" t="str">
            <v>OPERADOR DE PADRÓN</v>
          </cell>
          <cell r="G4295" t="str">
            <v>X</v>
          </cell>
          <cell r="M4295" t="str">
            <v>ENFERMEDAD GENERAL</v>
          </cell>
          <cell r="N4295">
            <v>9727</v>
          </cell>
          <cell r="O4295" t="str">
            <v>EPS MUTUAL SER</v>
          </cell>
        </row>
        <row r="4296">
          <cell r="C4296">
            <v>1143383567</v>
          </cell>
          <cell r="D4296" t="str">
            <v>CARVAJAL BERROCAL JESUS MANUEL</v>
          </cell>
          <cell r="E4296" t="str">
            <v>OPERADOR DE PADRÓN</v>
          </cell>
          <cell r="G4296" t="str">
            <v>X</v>
          </cell>
          <cell r="M4296" t="str">
            <v>ENFERMEDAD GENERAL</v>
          </cell>
          <cell r="N4296">
            <v>18055</v>
          </cell>
          <cell r="O4296" t="str">
            <v>EPS MUTUAL SER</v>
          </cell>
        </row>
        <row r="4297">
          <cell r="C4297">
            <v>1143383567</v>
          </cell>
          <cell r="D4297" t="str">
            <v>CARVAJAL BERROCAL JESUS MANUEL</v>
          </cell>
          <cell r="E4297" t="str">
            <v>OPERADOR DE PADRÓN</v>
          </cell>
          <cell r="G4297" t="str">
            <v>X</v>
          </cell>
          <cell r="M4297" t="str">
            <v>ENFERMEDAD GENERAL</v>
          </cell>
          <cell r="N4297">
            <v>18440</v>
          </cell>
          <cell r="O4297" t="str">
            <v>EPS MUTUAL SER</v>
          </cell>
        </row>
        <row r="4298">
          <cell r="C4298">
            <v>1143383567</v>
          </cell>
          <cell r="D4298" t="str">
            <v>CARVAJAL BERROCAL JESUS MANUEL</v>
          </cell>
          <cell r="E4298" t="str">
            <v>OPERADOR DE PADRÓN</v>
          </cell>
          <cell r="G4298" t="str">
            <v>X</v>
          </cell>
          <cell r="M4298" t="str">
            <v>ENFERMEDAD GENERAL</v>
          </cell>
          <cell r="N4298">
            <v>8894206</v>
          </cell>
          <cell r="O4298" t="str">
            <v>EPS MUTUAL SER</v>
          </cell>
        </row>
        <row r="4299">
          <cell r="C4299">
            <v>1143383567</v>
          </cell>
          <cell r="D4299" t="str">
            <v>CARVAJAL BERROCAL JESUS MANUEL</v>
          </cell>
          <cell r="E4299" t="str">
            <v>OPERADOR DE PADRÓN</v>
          </cell>
          <cell r="G4299" t="str">
            <v>X</v>
          </cell>
          <cell r="M4299" t="str">
            <v>ENFERMEDAD GENERAL</v>
          </cell>
          <cell r="N4299">
            <v>25609</v>
          </cell>
          <cell r="O4299" t="str">
            <v>EPS MUTUAL SER</v>
          </cell>
        </row>
        <row r="4300">
          <cell r="C4300">
            <v>9286659</v>
          </cell>
          <cell r="D4300" t="str">
            <v>CARRASQUILLA URUETA GUSTAVO</v>
          </cell>
          <cell r="E4300" t="str">
            <v>OPERADOR DE PADRÓN</v>
          </cell>
          <cell r="G4300" t="str">
            <v>X</v>
          </cell>
          <cell r="M4300" t="str">
            <v>ENFERMEDAD GENERAL</v>
          </cell>
          <cell r="N4300">
            <v>79978748</v>
          </cell>
          <cell r="O4300" t="str">
            <v>SALUD TOTAL E.P.S.</v>
          </cell>
        </row>
        <row r="4301">
          <cell r="C4301">
            <v>73582837</v>
          </cell>
          <cell r="D4301" t="str">
            <v>CARMONA LOPEZ WILMER</v>
          </cell>
          <cell r="E4301" t="str">
            <v>OPERADOR DE PADRÓN</v>
          </cell>
          <cell r="G4301" t="str">
            <v>X</v>
          </cell>
          <cell r="M4301" t="str">
            <v>ENFERMEDAD GENERAL</v>
          </cell>
          <cell r="N4301">
            <v>171822639</v>
          </cell>
          <cell r="O4301" t="str">
            <v>SALUD TOTAL E.P.S.</v>
          </cell>
        </row>
        <row r="4302">
          <cell r="C4302">
            <v>73582837</v>
          </cell>
          <cell r="D4302" t="str">
            <v>CARMONA LOPEZ WILMER</v>
          </cell>
          <cell r="E4302" t="str">
            <v>OPERADOR DE PADRÓN</v>
          </cell>
          <cell r="G4302" t="str">
            <v>X</v>
          </cell>
          <cell r="M4302" t="str">
            <v>ENFERMEDAD GENERAL</v>
          </cell>
          <cell r="N4302">
            <v>3276014</v>
          </cell>
          <cell r="O4302" t="str">
            <v>SALUD TOTAL E.P.S.</v>
          </cell>
        </row>
        <row r="4303">
          <cell r="C4303">
            <v>73582837</v>
          </cell>
          <cell r="D4303" t="str">
            <v>CARMONA LOPEZ WILMER</v>
          </cell>
          <cell r="E4303" t="str">
            <v>OPERADOR DE PADRÓN</v>
          </cell>
          <cell r="G4303" t="str">
            <v>X</v>
          </cell>
          <cell r="M4303" t="str">
            <v>ENFERMEDAD GENERAL</v>
          </cell>
          <cell r="N4303" t="str">
            <v>NT</v>
          </cell>
          <cell r="O4303" t="str">
            <v>NUEVA E.P.S</v>
          </cell>
        </row>
        <row r="4304">
          <cell r="C4304">
            <v>1066175311</v>
          </cell>
          <cell r="D4304" t="str">
            <v>CARDOZO AVILEZ JHON JAIRO</v>
          </cell>
          <cell r="E4304" t="str">
            <v>OPERADOR DE PADRÓN</v>
          </cell>
          <cell r="G4304" t="str">
            <v>X</v>
          </cell>
          <cell r="M4304" t="str">
            <v>ENFERMEDAD GENERAL</v>
          </cell>
          <cell r="N4304">
            <v>182678771</v>
          </cell>
          <cell r="O4304" t="str">
            <v>SALUD TOTAL E.P.S.</v>
          </cell>
        </row>
        <row r="4305">
          <cell r="C4305">
            <v>1066175311</v>
          </cell>
          <cell r="D4305" t="str">
            <v>CARDOZO AVILEZ JHON JAIRO</v>
          </cell>
          <cell r="E4305" t="str">
            <v>OPERADOR DE PADRÓN</v>
          </cell>
          <cell r="G4305" t="str">
            <v>X</v>
          </cell>
          <cell r="M4305" t="str">
            <v>ENFERMEDAD GENERAL</v>
          </cell>
          <cell r="N4305" t="str">
            <v>EPS002</v>
          </cell>
          <cell r="O4305" t="str">
            <v>SALUD TOTAL E.P.S.</v>
          </cell>
        </row>
        <row r="4306">
          <cell r="C4306">
            <v>1066175311</v>
          </cell>
          <cell r="D4306" t="str">
            <v>CARDOZO AVILEZ JHON JAIRO</v>
          </cell>
          <cell r="E4306" t="str">
            <v>OPERADOR DE PADRÓN</v>
          </cell>
          <cell r="G4306" t="str">
            <v>X</v>
          </cell>
          <cell r="M4306" t="str">
            <v>ENFERMEDAD GENERAL</v>
          </cell>
          <cell r="N4306">
            <v>6081774</v>
          </cell>
          <cell r="O4306" t="str">
            <v>SALUD TOTAL E.P.S.</v>
          </cell>
        </row>
        <row r="4307">
          <cell r="C4307">
            <v>1066175311</v>
          </cell>
          <cell r="D4307" t="str">
            <v>CARDOZO AVILEZ JHON JAIRO</v>
          </cell>
          <cell r="E4307" t="str">
            <v>OPERADOR DE PADRÓN</v>
          </cell>
          <cell r="G4307" t="str">
            <v>X</v>
          </cell>
          <cell r="M4307" t="str">
            <v>ENFERMEDAD GENERAL</v>
          </cell>
          <cell r="N4307" t="str">
            <v>NT</v>
          </cell>
          <cell r="O4307" t="str">
            <v>SALUD TOTAL E.P.S.</v>
          </cell>
        </row>
        <row r="4308">
          <cell r="C4308">
            <v>1066175311</v>
          </cell>
          <cell r="D4308" t="str">
            <v>CARDOZO AVILEZ JHON JAIRO</v>
          </cell>
          <cell r="E4308" t="str">
            <v>OPERADOR DE PADRÓN</v>
          </cell>
          <cell r="G4308" t="str">
            <v>X</v>
          </cell>
          <cell r="M4308" t="str">
            <v>ENFERMEDAD GENERAL</v>
          </cell>
          <cell r="N4308">
            <v>10429034</v>
          </cell>
          <cell r="O4308" t="str">
            <v>SALUD TOTAL E.P.S.</v>
          </cell>
        </row>
        <row r="4309">
          <cell r="C4309">
            <v>1066175311</v>
          </cell>
          <cell r="D4309" t="str">
            <v>CARDOZO AVILEZ JHON JAIRO</v>
          </cell>
          <cell r="E4309" t="str">
            <v>OPERADOR DE PADRÓN</v>
          </cell>
          <cell r="H4309" t="str">
            <v>X</v>
          </cell>
          <cell r="M4309" t="str">
            <v>LICENCIA DE PATERNIDAD</v>
          </cell>
          <cell r="N4309" t="str">
            <v>NT</v>
          </cell>
          <cell r="O4309" t="str">
            <v>SALUD TOTAL E.P.S.</v>
          </cell>
        </row>
        <row r="4310">
          <cell r="C4310">
            <v>1066175311</v>
          </cell>
          <cell r="D4310" t="str">
            <v>CARDOZO AVILEZ JHON JAIRO</v>
          </cell>
          <cell r="E4310" t="str">
            <v>OPERADOR DE PADRÓN</v>
          </cell>
          <cell r="G4310" t="str">
            <v>X</v>
          </cell>
          <cell r="M4310" t="str">
            <v>ENFERMEDAD GENERAL</v>
          </cell>
          <cell r="N4310">
            <v>11443383</v>
          </cell>
          <cell r="O4310" t="str">
            <v>SALUD TOTAL E.P.S.</v>
          </cell>
        </row>
        <row r="4311">
          <cell r="C4311">
            <v>1066175311</v>
          </cell>
          <cell r="D4311" t="str">
            <v>CARDOZO AVILEZ JHON JAIRO</v>
          </cell>
          <cell r="E4311" t="str">
            <v>OPERADOR DE PADRÓN</v>
          </cell>
          <cell r="G4311" t="str">
            <v>X</v>
          </cell>
          <cell r="M4311" t="str">
            <v>ENFERMEDAD GENERAL</v>
          </cell>
          <cell r="N4311">
            <v>12340419</v>
          </cell>
          <cell r="O4311" t="str">
            <v>SALUD TOTAL E.P.S.</v>
          </cell>
        </row>
        <row r="4312">
          <cell r="C4312">
            <v>1066175311</v>
          </cell>
          <cell r="D4312" t="str">
            <v>CARDOZO AVILEZ JHON JAIRO</v>
          </cell>
          <cell r="E4312" t="str">
            <v>OPERADOR DE PADRÓN</v>
          </cell>
          <cell r="G4312" t="str">
            <v>X</v>
          </cell>
          <cell r="M4312" t="str">
            <v>ENFERMEDAD GENERAL</v>
          </cell>
          <cell r="N4312">
            <v>12997159</v>
          </cell>
          <cell r="O4312" t="str">
            <v>SALUD TOTAL E.P.S.</v>
          </cell>
        </row>
        <row r="4313">
          <cell r="C4313">
            <v>1066175311</v>
          </cell>
          <cell r="D4313" t="str">
            <v>CARDOZO AVILEZ JHON JAIRO</v>
          </cell>
          <cell r="E4313" t="str">
            <v>OPERADOR DE PADRÓN</v>
          </cell>
          <cell r="G4313" t="str">
            <v>X</v>
          </cell>
          <cell r="M4313" t="str">
            <v>ENFERMEDAD GENERAL</v>
          </cell>
          <cell r="N4313" t="str">
            <v>NT</v>
          </cell>
          <cell r="O4313" t="str">
            <v>SALUD TOTAL E.P.S.</v>
          </cell>
        </row>
        <row r="4314">
          <cell r="C4314">
            <v>1066175311</v>
          </cell>
          <cell r="D4314" t="str">
            <v>CARDOZO AVILEZ JHON JAIRO</v>
          </cell>
          <cell r="E4314" t="str">
            <v>OPERADOR DE PADRÓN</v>
          </cell>
          <cell r="G4314" t="str">
            <v>X</v>
          </cell>
          <cell r="M4314" t="str">
            <v>ENFERMEDAD GENERAL</v>
          </cell>
          <cell r="N4314" t="str">
            <v>NT</v>
          </cell>
          <cell r="O4314" t="str">
            <v>SALUD TOTAL E.P.S.</v>
          </cell>
        </row>
        <row r="4315">
          <cell r="C4315">
            <v>1066175311</v>
          </cell>
          <cell r="D4315" t="str">
            <v>CARDOZO AVILEZ JHON JAIRO</v>
          </cell>
          <cell r="E4315" t="str">
            <v>OPERADOR DE PADRÓN</v>
          </cell>
          <cell r="G4315" t="str">
            <v>X</v>
          </cell>
          <cell r="M4315" t="str">
            <v>ENFERMEDAD GENERAL</v>
          </cell>
          <cell r="N4315">
            <v>13778682</v>
          </cell>
          <cell r="O4315" t="str">
            <v>SALUD TOTAL E.P.S.</v>
          </cell>
        </row>
        <row r="4316">
          <cell r="C4316">
            <v>1050948814</v>
          </cell>
          <cell r="D4316" t="str">
            <v>CARDONA TORRES CARLOS EDUARDO</v>
          </cell>
          <cell r="E4316" t="str">
            <v>OPERADOR DE BUSETÓN</v>
          </cell>
          <cell r="G4316" t="str">
            <v>X</v>
          </cell>
          <cell r="M4316" t="str">
            <v>ENFERMEDAD GENERAL</v>
          </cell>
          <cell r="N4316" t="str">
            <v>NT</v>
          </cell>
          <cell r="O4316" t="str">
            <v>EPS MUTUAL SER</v>
          </cell>
        </row>
        <row r="4317">
          <cell r="C4317">
            <v>1050948814</v>
          </cell>
          <cell r="D4317" t="str">
            <v>CARDONA TORRES CARLOS EDUARDO</v>
          </cell>
          <cell r="E4317" t="str">
            <v>OPERADOR DE BUSETÓN</v>
          </cell>
          <cell r="G4317" t="str">
            <v>X</v>
          </cell>
          <cell r="M4317" t="str">
            <v>ENFERMEDAD GENERAL</v>
          </cell>
          <cell r="N4317" t="str">
            <v>NT</v>
          </cell>
          <cell r="O4317" t="str">
            <v>EPS MUTUAL SER</v>
          </cell>
        </row>
        <row r="4318">
          <cell r="C4318">
            <v>1050977365</v>
          </cell>
          <cell r="D4318" t="str">
            <v>CARDONA RAMOS RODRIGO ALEJANDRO</v>
          </cell>
          <cell r="E4318" t="str">
            <v>OPERADOR DE BUSETÓN</v>
          </cell>
          <cell r="G4318" t="str">
            <v>X</v>
          </cell>
          <cell r="M4318" t="str">
            <v>ENFERMEDAD GENERAL</v>
          </cell>
          <cell r="N4318">
            <v>7000722329</v>
          </cell>
          <cell r="O4318" t="str">
            <v>NUEVA E.P.S</v>
          </cell>
        </row>
        <row r="4319">
          <cell r="C4319">
            <v>8850812</v>
          </cell>
          <cell r="D4319" t="str">
            <v>CARDENAS SOLIS HELBRAN ANTONIO</v>
          </cell>
          <cell r="E4319" t="str">
            <v>OPERADOR DE PADRÓN</v>
          </cell>
          <cell r="G4319" t="str">
            <v>X</v>
          </cell>
          <cell r="M4319" t="str">
            <v>ENFERMEDAD GENERAL</v>
          </cell>
          <cell r="N4319">
            <v>182427846</v>
          </cell>
          <cell r="O4319" t="str">
            <v>SALUD TOTAL E.P.S.</v>
          </cell>
        </row>
        <row r="4320">
          <cell r="C4320">
            <v>8850812</v>
          </cell>
          <cell r="D4320" t="str">
            <v>CARDENAS SOLIS HELBRAN ANTONIO</v>
          </cell>
          <cell r="E4320" t="str">
            <v>OPERADOR DE PADRÓN</v>
          </cell>
          <cell r="G4320" t="str">
            <v>X</v>
          </cell>
          <cell r="M4320" t="str">
            <v>ENFERMEDAD GENERAL</v>
          </cell>
          <cell r="N4320">
            <v>89675886</v>
          </cell>
          <cell r="O4320" t="str">
            <v>SALUD TOTAL E.P.S.</v>
          </cell>
        </row>
        <row r="4321">
          <cell r="C4321">
            <v>8850812</v>
          </cell>
          <cell r="D4321" t="str">
            <v>CARDENAS SOLIS HELBRAN ANTONIO</v>
          </cell>
          <cell r="E4321" t="str">
            <v>OPERADOR DE PADRÓN</v>
          </cell>
          <cell r="G4321" t="str">
            <v>X</v>
          </cell>
          <cell r="M4321" t="str">
            <v>ENFERMEDAD GENERAL</v>
          </cell>
          <cell r="N4321">
            <v>9647047</v>
          </cell>
          <cell r="O4321" t="str">
            <v>SALUD TOTAL E.P.S.</v>
          </cell>
        </row>
        <row r="4322">
          <cell r="C4322">
            <v>8850812</v>
          </cell>
          <cell r="D4322" t="str">
            <v>CARDENAS SOLIS HELBRAN ANTONIO</v>
          </cell>
          <cell r="E4322" t="str">
            <v>OPERADOR DE PADRÓN</v>
          </cell>
          <cell r="L4322" t="str">
            <v>X</v>
          </cell>
          <cell r="M4322" t="str">
            <v>AISLAMIENTO PREVENTIVO</v>
          </cell>
          <cell r="N4322" t="str">
            <v>NT</v>
          </cell>
          <cell r="O4322" t="str">
            <v>SALUD TOTAL E.P.S.</v>
          </cell>
        </row>
        <row r="4323">
          <cell r="C4323">
            <v>8850812</v>
          </cell>
          <cell r="D4323" t="str">
            <v>CARDENAS SOLIS HELBRAN ANTONIO</v>
          </cell>
          <cell r="E4323" t="str">
            <v>OPERADOR DE PADRÓN</v>
          </cell>
          <cell r="G4323" t="str">
            <v>X</v>
          </cell>
          <cell r="M4323" t="str">
            <v>ENFERMEDAD GENERAL</v>
          </cell>
          <cell r="N4323">
            <v>1789184</v>
          </cell>
          <cell r="O4323" t="str">
            <v>SALUD TOTAL E.P.S.</v>
          </cell>
        </row>
        <row r="4324">
          <cell r="C4324">
            <v>8850812</v>
          </cell>
          <cell r="D4324" t="str">
            <v>CARDENAS SOLIS HELBRAN ANTONIO</v>
          </cell>
          <cell r="E4324" t="str">
            <v>OPERADOR DE PADRÓN</v>
          </cell>
          <cell r="G4324" t="str">
            <v>X</v>
          </cell>
          <cell r="M4324" t="str">
            <v>ENFERMEDAD GENERAL</v>
          </cell>
          <cell r="N4324">
            <v>3279186</v>
          </cell>
          <cell r="O4324" t="str">
            <v>SALUD TOTAL E.P.S.</v>
          </cell>
        </row>
        <row r="4325">
          <cell r="C4325">
            <v>8850812</v>
          </cell>
          <cell r="D4325" t="str">
            <v>CARDENAS SOLIS HELBRAN ANTONIO</v>
          </cell>
          <cell r="E4325" t="str">
            <v>OPERADOR DE PADRÓN</v>
          </cell>
          <cell r="G4325" t="str">
            <v>X</v>
          </cell>
          <cell r="M4325" t="str">
            <v>ENFERMEDAD GENERAL</v>
          </cell>
          <cell r="N4325">
            <v>3677775</v>
          </cell>
          <cell r="O4325" t="str">
            <v>SALUD TOTAL E.P.S.</v>
          </cell>
        </row>
        <row r="4326">
          <cell r="C4326">
            <v>8850812</v>
          </cell>
          <cell r="D4326" t="str">
            <v>CARDENAS SOLIS HELBRAN ANTONIO</v>
          </cell>
          <cell r="E4326" t="str">
            <v>OPERADOR DE PADRÓN</v>
          </cell>
          <cell r="L4326" t="str">
            <v>X</v>
          </cell>
          <cell r="M4326" t="str">
            <v>AISLAMIENTO PREVENTIVO</v>
          </cell>
          <cell r="N4326" t="str">
            <v>NT</v>
          </cell>
          <cell r="O4326" t="str">
            <v>SALUD TOTAL E.P.S.</v>
          </cell>
        </row>
        <row r="4327">
          <cell r="C4327">
            <v>8850812</v>
          </cell>
          <cell r="D4327" t="str">
            <v>CARDENAS SOLIS HELBRAN ANTONIO</v>
          </cell>
          <cell r="E4327" t="str">
            <v>OPERADOR DE PADRÓN</v>
          </cell>
          <cell r="G4327" t="str">
            <v>X</v>
          </cell>
          <cell r="M4327" t="str">
            <v>ENFERMEDAD GENERAL</v>
          </cell>
          <cell r="N4327" t="str">
            <v>NT</v>
          </cell>
          <cell r="O4327" t="str">
            <v>SALUD TOTAL E.P.S.</v>
          </cell>
        </row>
        <row r="4328">
          <cell r="C4328">
            <v>8850812</v>
          </cell>
          <cell r="D4328" t="str">
            <v>CARDENAS SOLIS HELBRAN ANTONIO</v>
          </cell>
          <cell r="E4328" t="str">
            <v>OPERADOR DE PADRÓN</v>
          </cell>
          <cell r="G4328" t="str">
            <v>X</v>
          </cell>
          <cell r="M4328" t="str">
            <v>ENFERMEDAD GENERAL</v>
          </cell>
          <cell r="N4328">
            <v>6718871</v>
          </cell>
          <cell r="O4328" t="str">
            <v>SALUD TOTAL E.P.S.</v>
          </cell>
        </row>
        <row r="4329">
          <cell r="C4329">
            <v>8850812</v>
          </cell>
          <cell r="D4329" t="str">
            <v>CARDENAS SOLIS HELBRAN ANTONIO</v>
          </cell>
          <cell r="E4329" t="str">
            <v>OPERADOR DE PADRÓN</v>
          </cell>
          <cell r="G4329" t="str">
            <v>X</v>
          </cell>
          <cell r="M4329" t="str">
            <v>ENFERMEDAD GENERAL</v>
          </cell>
          <cell r="N4329">
            <v>95514234</v>
          </cell>
          <cell r="O4329" t="str">
            <v>SALUD TOTAL E.P.S.</v>
          </cell>
        </row>
        <row r="4330">
          <cell r="C4330">
            <v>8850812</v>
          </cell>
          <cell r="D4330" t="str">
            <v>CARDENAS SOLIS HELBRAN ANTONIO</v>
          </cell>
          <cell r="E4330" t="str">
            <v>OPERADOR DE PADRÓN</v>
          </cell>
          <cell r="G4330" t="str">
            <v>X</v>
          </cell>
          <cell r="M4330" t="str">
            <v>ENFERMEDAD GENERAL</v>
          </cell>
          <cell r="N4330">
            <v>10141292</v>
          </cell>
          <cell r="O4330" t="str">
            <v>SALUD TOTAL E.P.S.</v>
          </cell>
        </row>
        <row r="4331">
          <cell r="C4331">
            <v>8850812</v>
          </cell>
          <cell r="D4331" t="str">
            <v>CARDENAS SOLIS HELBRAN ANTONIO</v>
          </cell>
          <cell r="E4331" t="str">
            <v>OPERADOR DE PADRÓN</v>
          </cell>
          <cell r="G4331" t="str">
            <v>X</v>
          </cell>
          <cell r="M4331" t="str">
            <v>ENFERMEDAD GENERAL</v>
          </cell>
          <cell r="N4331" t="str">
            <v>NT</v>
          </cell>
          <cell r="O4331" t="str">
            <v>SALUD TOTAL E.P.S.</v>
          </cell>
        </row>
        <row r="4332">
          <cell r="C4332">
            <v>8850812</v>
          </cell>
          <cell r="D4332" t="str">
            <v>CARDENAS SOLIS HELBRAN ANTONIO</v>
          </cell>
          <cell r="E4332" t="str">
            <v>OPERADOR DE PADRÓN</v>
          </cell>
          <cell r="G4332" t="str">
            <v>X</v>
          </cell>
          <cell r="M4332" t="str">
            <v>ENFERMEDAD GENERAL</v>
          </cell>
          <cell r="N4332">
            <v>13920811</v>
          </cell>
          <cell r="O4332" t="str">
            <v>SALUD TOTAL E.P.S.</v>
          </cell>
        </row>
        <row r="4333">
          <cell r="C4333">
            <v>8850812</v>
          </cell>
          <cell r="D4333" t="str">
            <v>CARDENAS SOLIS HELBRAN ANTONIO</v>
          </cell>
          <cell r="E4333" t="str">
            <v>OPERADOR DE PADRÓN</v>
          </cell>
          <cell r="G4333" t="str">
            <v>X</v>
          </cell>
          <cell r="M4333" t="str">
            <v>ENFERMEDAD GENERAL</v>
          </cell>
          <cell r="N4333">
            <v>16087247</v>
          </cell>
          <cell r="O4333" t="str">
            <v>SALUD TOTAL E.P.S.</v>
          </cell>
        </row>
        <row r="4334">
          <cell r="C4334">
            <v>8850812</v>
          </cell>
          <cell r="D4334" t="str">
            <v>CARDENAS SOLIS HELBRAN ANTONIO</v>
          </cell>
          <cell r="E4334" t="str">
            <v>OPERADOR DE PADRÓN</v>
          </cell>
          <cell r="G4334" t="str">
            <v>X</v>
          </cell>
          <cell r="M4334" t="str">
            <v>ENFERMEDAD GENERAL</v>
          </cell>
          <cell r="N4334">
            <v>17451913</v>
          </cell>
          <cell r="O4334" t="str">
            <v>SALUD TOTAL E.P.S.</v>
          </cell>
        </row>
        <row r="4335">
          <cell r="C4335">
            <v>8850812</v>
          </cell>
          <cell r="D4335" t="str">
            <v>CARDENAS SOLIS HELBRAN ANTONIO</v>
          </cell>
          <cell r="E4335" t="str">
            <v>OPERADOR DE PADRÓN</v>
          </cell>
          <cell r="G4335" t="str">
            <v>X</v>
          </cell>
          <cell r="M4335" t="str">
            <v>ENFERMEDAD GENERAL</v>
          </cell>
          <cell r="N4335">
            <v>190796</v>
          </cell>
          <cell r="O4335" t="str">
            <v>SALUD TOTAL E.P.S.</v>
          </cell>
        </row>
        <row r="4336">
          <cell r="C4336">
            <v>8850812</v>
          </cell>
          <cell r="D4336" t="str">
            <v>CARDENAS SOLIS HELBRAN ANTONIO</v>
          </cell>
          <cell r="E4336" t="str">
            <v>OPERADOR DE PADRÓN</v>
          </cell>
          <cell r="G4336" t="str">
            <v>X</v>
          </cell>
          <cell r="M4336" t="str">
            <v>ENFERMEDAD GENERAL</v>
          </cell>
          <cell r="N4336">
            <v>140982355</v>
          </cell>
          <cell r="O4336" t="str">
            <v>SALUD TOTAL E.P.S.</v>
          </cell>
        </row>
        <row r="4337">
          <cell r="C4337">
            <v>8850812</v>
          </cell>
          <cell r="D4337" t="str">
            <v>CARDENAS SOLIS HELBRAN ANTONIO</v>
          </cell>
          <cell r="E4337" t="str">
            <v>OPERADOR DE PADRÓN</v>
          </cell>
          <cell r="G4337" t="str">
            <v>X</v>
          </cell>
          <cell r="M4337" t="str">
            <v>ENFERMEDAD GENERAL</v>
          </cell>
          <cell r="N4337">
            <v>4957374</v>
          </cell>
          <cell r="O4337" t="str">
            <v>SALUD TOTAL E.P.S.</v>
          </cell>
        </row>
        <row r="4338">
          <cell r="C4338">
            <v>8850812</v>
          </cell>
          <cell r="D4338" t="str">
            <v>CARDENAS SOLIS HELBRAN ANTONIO</v>
          </cell>
          <cell r="E4338" t="str">
            <v>OPERADOR DE PADRÓN</v>
          </cell>
          <cell r="G4338" t="str">
            <v>X</v>
          </cell>
          <cell r="M4338" t="str">
            <v>ENFERMEDAD GENERAL</v>
          </cell>
          <cell r="N4338" t="str">
            <v>EPS002</v>
          </cell>
          <cell r="O4338" t="str">
            <v>SALUD TOTAL E.P.S.</v>
          </cell>
        </row>
        <row r="4339">
          <cell r="C4339">
            <v>1002319649</v>
          </cell>
          <cell r="D4339" t="str">
            <v>CARABALLO SALINAS PEDRO LUIS</v>
          </cell>
          <cell r="E4339" t="str">
            <v>TECNICO DE MANTENIMIENTO MECANICO C</v>
          </cell>
          <cell r="F4339" t="str">
            <v>X</v>
          </cell>
          <cell r="M4339" t="str">
            <v>ACCIDENTE DE TRABAJO</v>
          </cell>
          <cell r="N4339">
            <v>152624</v>
          </cell>
          <cell r="O4339" t="str">
            <v>EPS MUTUAL SER</v>
          </cell>
        </row>
        <row r="4340">
          <cell r="C4340">
            <v>73187114</v>
          </cell>
          <cell r="D4340" t="str">
            <v>CARABALLO ESCUDERO JACKSON RAFAEL</v>
          </cell>
          <cell r="E4340" t="str">
            <v>OPERADOR DE PADRÓN</v>
          </cell>
          <cell r="G4340" t="str">
            <v>X</v>
          </cell>
          <cell r="M4340" t="str">
            <v>ENFERMEDAD GENERAL</v>
          </cell>
          <cell r="N4340">
            <v>171821529</v>
          </cell>
          <cell r="O4340" t="str">
            <v>SALUD TOTAL E.P.S.</v>
          </cell>
        </row>
        <row r="4341">
          <cell r="C4341">
            <v>73187114</v>
          </cell>
          <cell r="D4341" t="str">
            <v>CARABALLO ESCUDERO JACKSON RAFAEL</v>
          </cell>
          <cell r="E4341" t="str">
            <v>OPERADOR DE PADRÓN</v>
          </cell>
          <cell r="G4341" t="str">
            <v>X</v>
          </cell>
          <cell r="M4341" t="str">
            <v>ENFERMEDAD GENERAL</v>
          </cell>
          <cell r="N4341">
            <v>171696719</v>
          </cell>
          <cell r="O4341" t="str">
            <v>SALUD TOTAL E.P.S.</v>
          </cell>
        </row>
        <row r="4342">
          <cell r="C4342">
            <v>73187114</v>
          </cell>
          <cell r="D4342" t="str">
            <v>CARABALLO ESCUDERO JACKSON RAFAEL</v>
          </cell>
          <cell r="E4342" t="str">
            <v>OPERADOR DE PADRÓN</v>
          </cell>
          <cell r="G4342" t="str">
            <v>X</v>
          </cell>
          <cell r="M4342" t="str">
            <v>ENFERMEDAD GENERAL</v>
          </cell>
          <cell r="N4342">
            <v>6223866</v>
          </cell>
          <cell r="O4342" t="str">
            <v>SALUD TOTAL E.P.S.</v>
          </cell>
        </row>
        <row r="4343">
          <cell r="C4343">
            <v>73187114</v>
          </cell>
          <cell r="D4343" t="str">
            <v>CARABALLO ESCUDERO JACKSON RAFAEL</v>
          </cell>
          <cell r="E4343" t="str">
            <v>OPERADOR DE PADRÓN</v>
          </cell>
          <cell r="G4343" t="str">
            <v>X</v>
          </cell>
          <cell r="M4343" t="str">
            <v>ENFERMEDAD GENERAL</v>
          </cell>
          <cell r="N4343">
            <v>5985719</v>
          </cell>
          <cell r="O4343" t="str">
            <v>SALUD TOTAL E.P.S.</v>
          </cell>
        </row>
        <row r="4344">
          <cell r="C4344">
            <v>73187114</v>
          </cell>
          <cell r="D4344" t="str">
            <v>CARABALLO ESCUDERO JACKSON RAFAEL</v>
          </cell>
          <cell r="E4344" t="str">
            <v>OPERADOR DE PADRÓN</v>
          </cell>
          <cell r="G4344" t="str">
            <v>X</v>
          </cell>
          <cell r="M4344" t="str">
            <v>ENFERMEDAD GENERAL</v>
          </cell>
          <cell r="N4344" t="str">
            <v>NA</v>
          </cell>
          <cell r="O4344" t="str">
            <v>SALUD TOTAL E.P.S.</v>
          </cell>
        </row>
        <row r="4345">
          <cell r="C4345">
            <v>73187114</v>
          </cell>
          <cell r="D4345" t="str">
            <v>CARABALLO ESCUDERO JACKSON RAFAEL</v>
          </cell>
          <cell r="E4345" t="str">
            <v>OPERADOR DE PADRÓN</v>
          </cell>
          <cell r="G4345" t="str">
            <v>X</v>
          </cell>
          <cell r="M4345" t="str">
            <v>ENFERMEDAD GENERAL</v>
          </cell>
          <cell r="N4345">
            <v>1461425</v>
          </cell>
          <cell r="O4345" t="str">
            <v>SALUD TOTAL E.P.S.</v>
          </cell>
        </row>
        <row r="4346">
          <cell r="C4346">
            <v>73187114</v>
          </cell>
          <cell r="D4346" t="str">
            <v>CARABALLO ESCUDERO JACKSON RAFAEL</v>
          </cell>
          <cell r="E4346" t="str">
            <v>OPERADOR DE PADRÓN</v>
          </cell>
          <cell r="L4346" t="str">
            <v>X</v>
          </cell>
          <cell r="M4346" t="str">
            <v>AISLAMIENTO PREVENTIVO</v>
          </cell>
          <cell r="N4346" t="str">
            <v>NT</v>
          </cell>
          <cell r="O4346" t="str">
            <v>SALUD TOTAL E.P.S.</v>
          </cell>
        </row>
        <row r="4347">
          <cell r="C4347">
            <v>73187114</v>
          </cell>
          <cell r="D4347" t="str">
            <v>CARABALLO ESCUDERO JACKSON RAFAEL</v>
          </cell>
          <cell r="E4347" t="str">
            <v>OPERADOR DE PADRÓN</v>
          </cell>
          <cell r="G4347" t="str">
            <v>X</v>
          </cell>
          <cell r="M4347" t="str">
            <v>ENFERMEDAD GENERAL</v>
          </cell>
          <cell r="N4347">
            <v>676504</v>
          </cell>
          <cell r="O4347" t="str">
            <v>SALUD TOTAL E.P.S.</v>
          </cell>
        </row>
        <row r="4348">
          <cell r="C4348">
            <v>73187114</v>
          </cell>
          <cell r="D4348" t="str">
            <v>CARABALLO ESCUDERO JACKSON RAFAEL</v>
          </cell>
          <cell r="E4348" t="str">
            <v>OPERADOR DE PADRÓN</v>
          </cell>
          <cell r="G4348" t="str">
            <v>X</v>
          </cell>
          <cell r="M4348" t="str">
            <v>ENFERMEDAD GENERAL</v>
          </cell>
          <cell r="N4348" t="str">
            <v>NT</v>
          </cell>
          <cell r="O4348" t="str">
            <v>SALUD TOTAL E.P.S.</v>
          </cell>
        </row>
        <row r="4349">
          <cell r="C4349">
            <v>73187114</v>
          </cell>
          <cell r="D4349" t="str">
            <v>CARABALLO ESCUDERO JACKSON RAFAEL</v>
          </cell>
          <cell r="E4349" t="str">
            <v>OPERADOR DE PADRÓN</v>
          </cell>
          <cell r="G4349" t="str">
            <v>X</v>
          </cell>
          <cell r="M4349" t="str">
            <v>ENFERMEDAD GENERAL</v>
          </cell>
          <cell r="N4349" t="str">
            <v>NT</v>
          </cell>
          <cell r="O4349" t="str">
            <v>SALUD TOTAL E.P.S.</v>
          </cell>
        </row>
        <row r="4350">
          <cell r="C4350">
            <v>73187114</v>
          </cell>
          <cell r="D4350" t="str">
            <v>CARABALLO ESCUDERO JACKSON RAFAEL</v>
          </cell>
          <cell r="E4350" t="str">
            <v>OPERADOR DE PADRÓN</v>
          </cell>
          <cell r="G4350" t="str">
            <v>X</v>
          </cell>
          <cell r="M4350" t="str">
            <v>ENFERMEDAD GENERAL</v>
          </cell>
          <cell r="N4350">
            <v>1797617</v>
          </cell>
          <cell r="O4350" t="str">
            <v>SALUD TOTAL E.P.S.</v>
          </cell>
        </row>
        <row r="4351">
          <cell r="C4351">
            <v>73187114</v>
          </cell>
          <cell r="D4351" t="str">
            <v>CARABALLO ESCUDERO JACKSON RAFAEL</v>
          </cell>
          <cell r="E4351" t="str">
            <v>OPERADOR DE PADRÓN</v>
          </cell>
          <cell r="G4351" t="str">
            <v>X</v>
          </cell>
          <cell r="M4351" t="str">
            <v>ENFERMEDAD GENERAL</v>
          </cell>
          <cell r="N4351">
            <v>2584923</v>
          </cell>
          <cell r="O4351" t="str">
            <v>SALUD TOTAL E.P.S.</v>
          </cell>
        </row>
        <row r="4352">
          <cell r="C4352">
            <v>73187114</v>
          </cell>
          <cell r="D4352" t="str">
            <v>CARABALLO ESCUDERO JACKSON RAFAEL</v>
          </cell>
          <cell r="E4352" t="str">
            <v>OPERADOR DE PADRÓN</v>
          </cell>
          <cell r="G4352" t="str">
            <v>X</v>
          </cell>
          <cell r="M4352" t="str">
            <v>ENFERMEDAD GENERAL</v>
          </cell>
          <cell r="N4352">
            <v>2901402</v>
          </cell>
          <cell r="O4352" t="str">
            <v>SALUD TOTAL E.P.S.</v>
          </cell>
        </row>
        <row r="4353">
          <cell r="C4353">
            <v>73187114</v>
          </cell>
          <cell r="D4353" t="str">
            <v>CARABALLO ESCUDERO JACKSON RAFAEL</v>
          </cell>
          <cell r="E4353" t="str">
            <v>OPERADOR DE PADRÓN</v>
          </cell>
          <cell r="G4353" t="str">
            <v>X</v>
          </cell>
          <cell r="M4353" t="str">
            <v>ENFERMEDAD GENERAL</v>
          </cell>
          <cell r="N4353">
            <v>2969471</v>
          </cell>
          <cell r="O4353" t="str">
            <v>SALUD TOTAL E.P.S.</v>
          </cell>
        </row>
        <row r="4354">
          <cell r="C4354">
            <v>73187114</v>
          </cell>
          <cell r="D4354" t="str">
            <v>CARABALLO ESCUDERO JACKSON RAFAEL</v>
          </cell>
          <cell r="E4354" t="str">
            <v>OPERADOR DE PADRÓN</v>
          </cell>
          <cell r="G4354" t="str">
            <v>X</v>
          </cell>
          <cell r="M4354" t="str">
            <v>ENFERMEDAD GENERAL</v>
          </cell>
          <cell r="N4354">
            <v>1706662</v>
          </cell>
          <cell r="O4354" t="str">
            <v>SALUD TOTAL E.P.S.</v>
          </cell>
        </row>
        <row r="4355">
          <cell r="C4355">
            <v>73187114</v>
          </cell>
          <cell r="D4355" t="str">
            <v>CARABALLO ESCUDERO JACKSON RAFAEL</v>
          </cell>
          <cell r="E4355" t="str">
            <v>OPERADOR DE PADRÓN</v>
          </cell>
          <cell r="G4355" t="str">
            <v>X</v>
          </cell>
          <cell r="M4355" t="str">
            <v>ENFERMEDAD GENERAL</v>
          </cell>
          <cell r="N4355">
            <v>2991874</v>
          </cell>
          <cell r="O4355" t="str">
            <v>SALUD TOTAL E.P.S.</v>
          </cell>
        </row>
        <row r="4356">
          <cell r="C4356">
            <v>73187114</v>
          </cell>
          <cell r="D4356" t="str">
            <v>CARABALLO ESCUDERO JACKSON RAFAEL</v>
          </cell>
          <cell r="E4356" t="str">
            <v>OPERADOR DE PADRÓN</v>
          </cell>
          <cell r="G4356" t="str">
            <v>X</v>
          </cell>
          <cell r="M4356" t="str">
            <v>ENFERMEDAD GENERAL</v>
          </cell>
          <cell r="N4356">
            <v>3211336</v>
          </cell>
          <cell r="O4356" t="str">
            <v>SALUD TOTAL E.P.S.</v>
          </cell>
        </row>
        <row r="4357">
          <cell r="C4357">
            <v>73187114</v>
          </cell>
          <cell r="D4357" t="str">
            <v>CARABALLO ESCUDERO JACKSON RAFAEL</v>
          </cell>
          <cell r="E4357" t="str">
            <v>OPERADOR DE PADRÓN</v>
          </cell>
          <cell r="G4357" t="str">
            <v>X</v>
          </cell>
          <cell r="M4357" t="str">
            <v>ENFERMEDAD GENERAL</v>
          </cell>
          <cell r="N4357">
            <v>3279253</v>
          </cell>
          <cell r="O4357" t="str">
            <v>SALUD TOTAL E.P.S.</v>
          </cell>
        </row>
        <row r="4358">
          <cell r="C4358">
            <v>73187114</v>
          </cell>
          <cell r="D4358" t="str">
            <v>CARABALLO ESCUDERO JACKSON RAFAEL</v>
          </cell>
          <cell r="E4358" t="str">
            <v>OPERADOR DE PADRÓN</v>
          </cell>
          <cell r="G4358" t="str">
            <v>X</v>
          </cell>
          <cell r="M4358" t="str">
            <v>ENFERMEDAD GENERAL</v>
          </cell>
          <cell r="N4358">
            <v>5113780</v>
          </cell>
          <cell r="O4358" t="str">
            <v>SALUD TOTAL E.P.S.</v>
          </cell>
        </row>
        <row r="4359">
          <cell r="C4359">
            <v>7961072</v>
          </cell>
          <cell r="D4359" t="str">
            <v>CANTILLO MUÑIZ CARLOS JESUS</v>
          </cell>
          <cell r="E4359" t="str">
            <v>OPERADOR DE PADRÓN</v>
          </cell>
          <cell r="G4359" t="str">
            <v>X</v>
          </cell>
          <cell r="M4359" t="str">
            <v>ENFERMEDAD GENERAL</v>
          </cell>
          <cell r="N4359" t="str">
            <v>NT</v>
          </cell>
          <cell r="O4359" t="str">
            <v>EPS MUTUAL SER</v>
          </cell>
        </row>
        <row r="4360">
          <cell r="C4360">
            <v>7961072</v>
          </cell>
          <cell r="D4360" t="str">
            <v>CANTILLO MUÑIZ CARLOS JESUS</v>
          </cell>
          <cell r="E4360" t="str">
            <v>OPERADOR DE PADRÓN</v>
          </cell>
          <cell r="G4360" t="str">
            <v>X</v>
          </cell>
          <cell r="M4360" t="str">
            <v>ENFERMEDAD GENERAL</v>
          </cell>
          <cell r="N4360">
            <v>38930</v>
          </cell>
          <cell r="O4360" t="str">
            <v>EPS MUTUAL SER</v>
          </cell>
        </row>
        <row r="4361">
          <cell r="C4361">
            <v>7961072</v>
          </cell>
          <cell r="D4361" t="str">
            <v>CANTILLO MUÑIZ CARLOS JESUS</v>
          </cell>
          <cell r="E4361" t="str">
            <v>OPERADOR DE PADRÓN</v>
          </cell>
          <cell r="G4361" t="str">
            <v>X</v>
          </cell>
          <cell r="M4361" t="str">
            <v>ENFERMEDAD GENERAL</v>
          </cell>
          <cell r="N4361" t="str">
            <v>NT</v>
          </cell>
          <cell r="O4361" t="str">
            <v>EPS MUTUAL SER</v>
          </cell>
        </row>
        <row r="4362">
          <cell r="C4362">
            <v>7961072</v>
          </cell>
          <cell r="D4362" t="str">
            <v>CANTILLO MUÑIZ CARLOS JESUS</v>
          </cell>
          <cell r="E4362" t="str">
            <v>OPERADOR DE PADRÓN</v>
          </cell>
          <cell r="G4362" t="str">
            <v>X</v>
          </cell>
          <cell r="M4362" t="str">
            <v>ENFERMEDAD GENERAL</v>
          </cell>
          <cell r="N4362" t="str">
            <v>NT</v>
          </cell>
          <cell r="O4362" t="str">
            <v>EPS MUTUAL SER</v>
          </cell>
        </row>
        <row r="4363">
          <cell r="C4363">
            <v>7961072</v>
          </cell>
          <cell r="D4363" t="str">
            <v>CANTILLO MUÑIZ CARLOS JESUS</v>
          </cell>
          <cell r="E4363" t="str">
            <v>OPERADOR DE PADRÓN</v>
          </cell>
          <cell r="G4363" t="str">
            <v>X</v>
          </cell>
          <cell r="M4363" t="str">
            <v>ENFERMEDAD GENERAL</v>
          </cell>
          <cell r="N4363" t="str">
            <v>NT</v>
          </cell>
          <cell r="O4363" t="str">
            <v>EPS MUTUAL SER</v>
          </cell>
        </row>
        <row r="4364">
          <cell r="C4364">
            <v>7961072</v>
          </cell>
          <cell r="D4364" t="str">
            <v>CANTILLO MUÑIZ CARLOS JESUS</v>
          </cell>
          <cell r="E4364" t="str">
            <v>OPERADOR DE PADRÓN</v>
          </cell>
          <cell r="G4364" t="str">
            <v>X</v>
          </cell>
          <cell r="M4364" t="str">
            <v>ENFERMEDAD GENERAL</v>
          </cell>
          <cell r="N4364" t="str">
            <v>NT</v>
          </cell>
          <cell r="O4364" t="str">
            <v>EPS MUTUAL SER</v>
          </cell>
        </row>
        <row r="4365">
          <cell r="C4365">
            <v>7961072</v>
          </cell>
          <cell r="D4365" t="str">
            <v>CANTILLO MUÑIZ CARLOS JESUS</v>
          </cell>
          <cell r="E4365" t="str">
            <v>OPERADOR DE PADRÓN</v>
          </cell>
          <cell r="G4365" t="str">
            <v>X</v>
          </cell>
          <cell r="M4365" t="str">
            <v>ENFERMEDAD GENERAL</v>
          </cell>
          <cell r="N4365" t="str">
            <v>NT</v>
          </cell>
          <cell r="O4365" t="str">
            <v>EPS MUTUAL SER</v>
          </cell>
        </row>
        <row r="4366">
          <cell r="C4366">
            <v>7961072</v>
          </cell>
          <cell r="D4366" t="str">
            <v>CANTILLO MUÑIZ CARLOS JESUS</v>
          </cell>
          <cell r="E4366" t="str">
            <v>OPERADOR DE PADRÓN</v>
          </cell>
          <cell r="G4366" t="str">
            <v>X</v>
          </cell>
          <cell r="M4366" t="str">
            <v>ENFERMEDAD GENERAL</v>
          </cell>
          <cell r="N4366" t="str">
            <v>NT</v>
          </cell>
          <cell r="O4366" t="str">
            <v>EPS MUTUAL SER</v>
          </cell>
        </row>
        <row r="4367">
          <cell r="C4367">
            <v>7961072</v>
          </cell>
          <cell r="D4367" t="str">
            <v>CANTILLO MUÑIZ CARLOS JESUS</v>
          </cell>
          <cell r="E4367" t="str">
            <v>OPERADOR DE PADRÓN</v>
          </cell>
          <cell r="G4367" t="str">
            <v>X</v>
          </cell>
          <cell r="M4367" t="str">
            <v>ENFERMEDAD GENERAL</v>
          </cell>
          <cell r="N4367" t="str">
            <v>NT</v>
          </cell>
          <cell r="O4367" t="str">
            <v>EPS MUTUAL SER</v>
          </cell>
        </row>
        <row r="4368">
          <cell r="C4368">
            <v>7961072</v>
          </cell>
          <cell r="D4368" t="str">
            <v>CANTILLO MUÑIZ CARLOS JESUS</v>
          </cell>
          <cell r="E4368" t="str">
            <v>OPERADOR DE PADRÓN</v>
          </cell>
          <cell r="G4368" t="str">
            <v>X</v>
          </cell>
          <cell r="M4368" t="str">
            <v>ENFERMEDAD GENERAL</v>
          </cell>
          <cell r="N4368" t="str">
            <v>NT</v>
          </cell>
          <cell r="O4368" t="str">
            <v>EPS MUTUAL SER</v>
          </cell>
        </row>
        <row r="4369">
          <cell r="C4369">
            <v>7961072</v>
          </cell>
          <cell r="D4369" t="str">
            <v>CANTILLO MUÑIZ CARLOS JESUS</v>
          </cell>
          <cell r="E4369" t="str">
            <v>OPERADOR DE PADRÓN</v>
          </cell>
          <cell r="G4369" t="str">
            <v>X</v>
          </cell>
          <cell r="M4369" t="str">
            <v>ENFERMEDAD GENERAL</v>
          </cell>
          <cell r="N4369">
            <v>1017004</v>
          </cell>
          <cell r="O4369" t="str">
            <v>EPS MUTUAL SER</v>
          </cell>
        </row>
        <row r="4370">
          <cell r="C4370">
            <v>7961072</v>
          </cell>
          <cell r="D4370" t="str">
            <v>CANTILLO MUÑIZ CARLOS JESUS</v>
          </cell>
          <cell r="E4370" t="str">
            <v>OPERADOR DE PADRÓN</v>
          </cell>
          <cell r="G4370" t="str">
            <v>X</v>
          </cell>
          <cell r="M4370" t="str">
            <v>ENFERMEDAD GENERAL</v>
          </cell>
          <cell r="N4370" t="str">
            <v>NT</v>
          </cell>
          <cell r="O4370" t="str">
            <v>EPS MUTUAL SER</v>
          </cell>
        </row>
        <row r="4371">
          <cell r="C4371">
            <v>7961072</v>
          </cell>
          <cell r="D4371" t="str">
            <v>CANTILLO MUÑIZ CARLOS JESUS</v>
          </cell>
          <cell r="E4371" t="str">
            <v>OPERADOR DE PADRÓN</v>
          </cell>
          <cell r="G4371" t="str">
            <v>X</v>
          </cell>
          <cell r="M4371" t="str">
            <v>ENFERMEDAD GENERAL</v>
          </cell>
          <cell r="N4371" t="str">
            <v>NT</v>
          </cell>
          <cell r="O4371" t="str">
            <v>EPS MUTUAL SER</v>
          </cell>
        </row>
        <row r="4372">
          <cell r="C4372">
            <v>7961072</v>
          </cell>
          <cell r="D4372" t="str">
            <v>CANTILLO MUÑIZ CARLOS JESUS</v>
          </cell>
          <cell r="E4372" t="str">
            <v>OPERADOR DE PADRÓN</v>
          </cell>
          <cell r="G4372" t="str">
            <v>X</v>
          </cell>
          <cell r="M4372" t="str">
            <v>ENFERMEDAD GENERAL</v>
          </cell>
          <cell r="N4372" t="str">
            <v>NT</v>
          </cell>
          <cell r="O4372" t="str">
            <v>EPS MUTUAL SER</v>
          </cell>
        </row>
        <row r="4373">
          <cell r="C4373">
            <v>1143381461</v>
          </cell>
          <cell r="D4373" t="str">
            <v>CAMPO SIERRA LOYS MIGUEL</v>
          </cell>
          <cell r="E4373" t="str">
            <v>OPERADOR DE PATIO</v>
          </cell>
          <cell r="G4373" t="str">
            <v>X</v>
          </cell>
          <cell r="M4373" t="str">
            <v>ENFERMEDAD GENERAL</v>
          </cell>
          <cell r="N4373">
            <v>1143381461</v>
          </cell>
          <cell r="O4373" t="str">
            <v>SALUD TOTAL E.P.S.</v>
          </cell>
        </row>
        <row r="4374">
          <cell r="C4374">
            <v>73009473</v>
          </cell>
          <cell r="D4374" t="str">
            <v>CAMPO PIMIENTA JESUS MARIA</v>
          </cell>
          <cell r="E4374" t="str">
            <v>OPERADOR DE BUSETÓN</v>
          </cell>
          <cell r="G4374" t="str">
            <v>X</v>
          </cell>
          <cell r="M4374" t="str">
            <v>ENFERMEDAD GENERAL</v>
          </cell>
          <cell r="N4374">
            <v>173835235</v>
          </cell>
          <cell r="O4374" t="str">
            <v>SALUD TOTAL E.P.S.</v>
          </cell>
        </row>
        <row r="4375">
          <cell r="C4375">
            <v>73009473</v>
          </cell>
          <cell r="D4375" t="str">
            <v>CAMPO PIMIENTA JESUS MARIA</v>
          </cell>
          <cell r="E4375" t="str">
            <v>OPERADOR DE BUSETÓN</v>
          </cell>
          <cell r="G4375" t="str">
            <v>X</v>
          </cell>
          <cell r="M4375" t="str">
            <v>ENFERMEDAD GENERAL</v>
          </cell>
          <cell r="N4375">
            <v>171790932</v>
          </cell>
          <cell r="O4375" t="str">
            <v>SALUD TOTAL E.P.S.</v>
          </cell>
        </row>
        <row r="4376">
          <cell r="C4376">
            <v>73009473</v>
          </cell>
          <cell r="D4376" t="str">
            <v>CAMPO PIMIENTA JESUS MARIA</v>
          </cell>
          <cell r="E4376" t="str">
            <v>OPERADOR DE BUSETÓN</v>
          </cell>
          <cell r="G4376" t="str">
            <v>X</v>
          </cell>
          <cell r="M4376" t="str">
            <v>ENFERMEDAD GENERAL</v>
          </cell>
          <cell r="N4376">
            <v>183066187</v>
          </cell>
          <cell r="O4376" t="str">
            <v>SALUD TOTAL E.P.S.</v>
          </cell>
        </row>
        <row r="4377">
          <cell r="C4377">
            <v>73009473</v>
          </cell>
          <cell r="D4377" t="str">
            <v>CAMPO PIMIENTA JESUS MARIA</v>
          </cell>
          <cell r="E4377" t="str">
            <v>OPERADOR DE BUSETÓN</v>
          </cell>
          <cell r="G4377" t="str">
            <v>X</v>
          </cell>
          <cell r="M4377" t="str">
            <v>ENFERMEDAD GENERAL</v>
          </cell>
          <cell r="N4377" t="str">
            <v>NA</v>
          </cell>
          <cell r="O4377" t="str">
            <v>SALUD TOTAL E.P.S.</v>
          </cell>
        </row>
        <row r="4378">
          <cell r="C4378">
            <v>73009473</v>
          </cell>
          <cell r="D4378" t="str">
            <v>CAMPO PIMIENTA JESUS MARIA</v>
          </cell>
          <cell r="E4378" t="str">
            <v>OPERADOR DE BUSETÓN</v>
          </cell>
          <cell r="G4378" t="str">
            <v>X</v>
          </cell>
          <cell r="M4378" t="str">
            <v>ENFERMEDAD GENERAL</v>
          </cell>
          <cell r="N4378" t="str">
            <v xml:space="preserve">NA </v>
          </cell>
          <cell r="O4378" t="str">
            <v>SALUD TOTAL E.P.S.</v>
          </cell>
        </row>
        <row r="4379">
          <cell r="C4379">
            <v>73009473</v>
          </cell>
          <cell r="D4379" t="str">
            <v>CAMPO PIMIENTA JESUS MARIA</v>
          </cell>
          <cell r="E4379" t="str">
            <v>OPERADOR DE BUSETÓN</v>
          </cell>
          <cell r="G4379" t="str">
            <v>X</v>
          </cell>
          <cell r="M4379" t="str">
            <v>ENFERMEDAD GENERAL</v>
          </cell>
          <cell r="O4379" t="str">
            <v>SALUD TOTAL E.P.S.</v>
          </cell>
        </row>
        <row r="4380">
          <cell r="C4380">
            <v>73009473</v>
          </cell>
          <cell r="D4380" t="str">
            <v>CAMPO PIMIENTA JESUS MARIA</v>
          </cell>
          <cell r="E4380" t="str">
            <v>OPERADOR DE BUSETÓN</v>
          </cell>
          <cell r="L4380" t="str">
            <v>X</v>
          </cell>
          <cell r="M4380" t="str">
            <v>AISLAMIENTO PREVENTIVO</v>
          </cell>
          <cell r="N4380" t="str">
            <v>NT</v>
          </cell>
          <cell r="O4380" t="str">
            <v>SALUD TOTAL E.P.S.</v>
          </cell>
        </row>
        <row r="4381">
          <cell r="C4381">
            <v>73009473</v>
          </cell>
          <cell r="D4381" t="str">
            <v>CAMPO PIMIENTA JESUS MARIA</v>
          </cell>
          <cell r="E4381" t="str">
            <v>OPERADOR DE BUSETÓN</v>
          </cell>
          <cell r="L4381" t="str">
            <v>X</v>
          </cell>
          <cell r="M4381" t="str">
            <v>AISLAMIENTO PREVENTIVO</v>
          </cell>
          <cell r="N4381" t="str">
            <v>NT</v>
          </cell>
          <cell r="O4381" t="str">
            <v>SALUD TOTAL E.P.S.</v>
          </cell>
        </row>
        <row r="4382">
          <cell r="C4382">
            <v>1143406518</v>
          </cell>
          <cell r="D4382" t="str">
            <v>CAMACHO RODRIGUEZ MANUEL GUILLERMO</v>
          </cell>
          <cell r="E4382" t="str">
            <v>TECNICO DE MANTENIMIENTOMECANICO B</v>
          </cell>
          <cell r="G4382" t="str">
            <v>X</v>
          </cell>
          <cell r="M4382" t="str">
            <v>ENFERMEDAD GENERAL</v>
          </cell>
          <cell r="N4382">
            <v>2813465</v>
          </cell>
          <cell r="O4382" t="str">
            <v>SALUD TOTAL E.P.S.</v>
          </cell>
        </row>
        <row r="4383">
          <cell r="C4383">
            <v>1143406518</v>
          </cell>
          <cell r="D4383" t="str">
            <v>CAMACHO RODRIGUEZ MANUEL GUILLERMO</v>
          </cell>
          <cell r="E4383" t="str">
            <v>TECNICO DE MANTENIMIENTOMECANICO B</v>
          </cell>
          <cell r="G4383" t="str">
            <v>X</v>
          </cell>
          <cell r="M4383" t="str">
            <v>ENFERMEDAD GENERAL</v>
          </cell>
          <cell r="N4383" t="str">
            <v>EPS002</v>
          </cell>
          <cell r="O4383" t="str">
            <v>SALUD TOTAL E.P.S.</v>
          </cell>
        </row>
        <row r="4384">
          <cell r="C4384">
            <v>1051885187</v>
          </cell>
          <cell r="D4384" t="str">
            <v>CAMACHO PEREZ YOCIMAR</v>
          </cell>
          <cell r="E4384" t="str">
            <v>OPERADOR DE PADRÓN</v>
          </cell>
          <cell r="G4384" t="str">
            <v>X</v>
          </cell>
          <cell r="M4384" t="str">
            <v>ENFERMEDAD GENERAL</v>
          </cell>
          <cell r="N4384">
            <v>30041092</v>
          </cell>
          <cell r="O4384" t="str">
            <v>SURA E.P.S.</v>
          </cell>
        </row>
        <row r="4385">
          <cell r="C4385">
            <v>1051885187</v>
          </cell>
          <cell r="D4385" t="str">
            <v>CAMACHO PEREZ YOCIMAR</v>
          </cell>
          <cell r="E4385" t="str">
            <v>OPERADOR DE PADRÓN</v>
          </cell>
          <cell r="G4385" t="str">
            <v>X</v>
          </cell>
          <cell r="M4385" t="str">
            <v>ENFERMEDAD GENERAL</v>
          </cell>
          <cell r="N4385">
            <v>30139180</v>
          </cell>
          <cell r="O4385" t="str">
            <v>SURA E.P.S.</v>
          </cell>
        </row>
        <row r="4386">
          <cell r="C4386">
            <v>1051885187</v>
          </cell>
          <cell r="D4386" t="str">
            <v>CAMACHO PEREZ YOCIMAR</v>
          </cell>
          <cell r="E4386" t="str">
            <v>OPERADOR DE PADRÓN</v>
          </cell>
          <cell r="G4386" t="str">
            <v>X</v>
          </cell>
          <cell r="M4386" t="str">
            <v>ENFERMEDAD GENERAL</v>
          </cell>
          <cell r="N4386">
            <v>30333466</v>
          </cell>
          <cell r="O4386" t="str">
            <v>SURA E.P.S.</v>
          </cell>
        </row>
        <row r="4387">
          <cell r="C4387">
            <v>1051885187</v>
          </cell>
          <cell r="D4387" t="str">
            <v>CAMACHO PEREZ YOCIMAR</v>
          </cell>
          <cell r="E4387" t="str">
            <v>OPERADOR DE PADRÓN</v>
          </cell>
          <cell r="G4387" t="str">
            <v>X</v>
          </cell>
          <cell r="M4387" t="str">
            <v>ENFERMEDAD GENERAL</v>
          </cell>
          <cell r="N4387">
            <v>30752594</v>
          </cell>
          <cell r="O4387" t="str">
            <v>SURA E.P.S.</v>
          </cell>
        </row>
        <row r="4388">
          <cell r="C4388">
            <v>1051885187</v>
          </cell>
          <cell r="D4388" t="str">
            <v>CAMACHO PEREZ YOCIMAR</v>
          </cell>
          <cell r="E4388" t="str">
            <v>OPERADOR DE PADRÓN</v>
          </cell>
          <cell r="G4388" t="str">
            <v>X</v>
          </cell>
          <cell r="M4388" t="str">
            <v>ENFERMEDAD GENERAL</v>
          </cell>
          <cell r="N4388">
            <v>30938349</v>
          </cell>
          <cell r="O4388" t="str">
            <v>SURA E.P.S.</v>
          </cell>
        </row>
        <row r="4389">
          <cell r="C4389">
            <v>1051885187</v>
          </cell>
          <cell r="D4389" t="str">
            <v>CAMACHO PEREZ YOCIMAR</v>
          </cell>
          <cell r="E4389" t="str">
            <v>OPERADOR DE PADRÓN</v>
          </cell>
          <cell r="G4389" t="str">
            <v>X</v>
          </cell>
          <cell r="M4389" t="str">
            <v>ENFERMEDAD GENERAL</v>
          </cell>
          <cell r="N4389">
            <v>31373532</v>
          </cell>
          <cell r="O4389" t="str">
            <v>SURA E.P.S.</v>
          </cell>
        </row>
        <row r="4390">
          <cell r="C4390">
            <v>1051885187</v>
          </cell>
          <cell r="D4390" t="str">
            <v>CAMACHO PEREZ YOCIMAR</v>
          </cell>
          <cell r="E4390" t="str">
            <v>OPERADOR DE PADRÓN</v>
          </cell>
          <cell r="G4390" t="str">
            <v>X</v>
          </cell>
          <cell r="M4390" t="str">
            <v>ENFERMEDAD GENERAL</v>
          </cell>
          <cell r="N4390">
            <v>32250714</v>
          </cell>
          <cell r="O4390" t="str">
            <v>SURA E.P.S.</v>
          </cell>
        </row>
        <row r="4391">
          <cell r="C4391">
            <v>1051885187</v>
          </cell>
          <cell r="D4391" t="str">
            <v>CAMACHO PEREZ YOCIMAR</v>
          </cell>
          <cell r="E4391" t="str">
            <v>OPERADOR DE PADRÓN</v>
          </cell>
          <cell r="G4391" t="str">
            <v>X</v>
          </cell>
          <cell r="M4391" t="str">
            <v>ENFERMEDAD GENERAL</v>
          </cell>
          <cell r="N4391" t="str">
            <v>0-32718217</v>
          </cell>
          <cell r="O4391" t="str">
            <v>SURA E.P.S.</v>
          </cell>
        </row>
        <row r="4392">
          <cell r="C4392">
            <v>1051885187</v>
          </cell>
          <cell r="D4392" t="str">
            <v>CAMACHO PEREZ YOCIMAR</v>
          </cell>
          <cell r="E4392" t="str">
            <v>OPERADOR DE PADRÓN</v>
          </cell>
          <cell r="G4392" t="str">
            <v>X</v>
          </cell>
          <cell r="M4392" t="str">
            <v>ENFERMEDAD GENERAL</v>
          </cell>
          <cell r="N4392">
            <v>332145512</v>
          </cell>
          <cell r="O4392" t="str">
            <v>SURA E.P.S.</v>
          </cell>
        </row>
        <row r="4393">
          <cell r="C4393">
            <v>1051885187</v>
          </cell>
          <cell r="D4393" t="str">
            <v>CAMACHO PEREZ YOCIMAR</v>
          </cell>
          <cell r="E4393" t="str">
            <v>OPERADOR DE PADRÓN</v>
          </cell>
          <cell r="G4393" t="str">
            <v>X</v>
          </cell>
          <cell r="M4393" t="str">
            <v>ENFERMEDAD GENERAL</v>
          </cell>
          <cell r="N4393">
            <v>33589950</v>
          </cell>
          <cell r="O4393" t="str">
            <v>SURA E.P.S.</v>
          </cell>
        </row>
        <row r="4394">
          <cell r="C4394">
            <v>1051885187</v>
          </cell>
          <cell r="D4394" t="str">
            <v>CAMACHO PEREZ YOCIMAR</v>
          </cell>
          <cell r="E4394" t="str">
            <v>OPERADOR DE PADRÓN</v>
          </cell>
          <cell r="G4394" t="str">
            <v>X</v>
          </cell>
          <cell r="M4394" t="str">
            <v>ENFERMEDAD GENERAL</v>
          </cell>
          <cell r="N4394">
            <v>33598032</v>
          </cell>
          <cell r="O4394" t="str">
            <v>SURA E.P.S.</v>
          </cell>
        </row>
        <row r="4395">
          <cell r="C4395">
            <v>1051885187</v>
          </cell>
          <cell r="D4395" t="str">
            <v>CAMACHO PEREZ YOCIMAR</v>
          </cell>
          <cell r="E4395" t="str">
            <v>OPERADOR DE PADRÓN</v>
          </cell>
          <cell r="G4395" t="str">
            <v>X</v>
          </cell>
          <cell r="M4395" t="str">
            <v>ENFERMEDAD GENERAL</v>
          </cell>
          <cell r="N4395" t="str">
            <v>NT</v>
          </cell>
          <cell r="O4395" t="str">
            <v>SURA E.P.S.</v>
          </cell>
        </row>
        <row r="4396">
          <cell r="C4396">
            <v>1051885187</v>
          </cell>
          <cell r="D4396" t="str">
            <v>CAMACHO PEREZ YOCIMAR</v>
          </cell>
          <cell r="E4396" t="str">
            <v>OPERADOR DE PADRÓN</v>
          </cell>
          <cell r="G4396" t="str">
            <v>X</v>
          </cell>
          <cell r="M4396" t="str">
            <v>ENFERMEDAD GENERAL</v>
          </cell>
          <cell r="N4396">
            <v>33882843</v>
          </cell>
          <cell r="O4396" t="str">
            <v>SURA E.P.S.</v>
          </cell>
        </row>
        <row r="4397">
          <cell r="C4397">
            <v>1051885187</v>
          </cell>
          <cell r="D4397" t="str">
            <v>CAMACHO PEREZ YOCIMAR</v>
          </cell>
          <cell r="E4397" t="str">
            <v>OPERADOR DE PADRÓN</v>
          </cell>
          <cell r="G4397" t="str">
            <v>X</v>
          </cell>
          <cell r="M4397" t="str">
            <v>ENFERMEDAD GENERAL</v>
          </cell>
          <cell r="N4397" t="str">
            <v>NT</v>
          </cell>
          <cell r="O4397" t="str">
            <v>SURA E.P.S.</v>
          </cell>
        </row>
        <row r="4398">
          <cell r="C4398">
            <v>1051885187</v>
          </cell>
          <cell r="D4398" t="str">
            <v>CAMACHO PEREZ YOCIMAR</v>
          </cell>
          <cell r="E4398" t="str">
            <v>OPERADOR DE PADRÓN</v>
          </cell>
          <cell r="G4398" t="str">
            <v>X</v>
          </cell>
          <cell r="M4398" t="str">
            <v>ENFERMEDAD GENERAL</v>
          </cell>
          <cell r="N4398" t="str">
            <v>NT</v>
          </cell>
          <cell r="O4398" t="str">
            <v>SURA E.P.S.</v>
          </cell>
        </row>
        <row r="4399">
          <cell r="C4399">
            <v>1051885187</v>
          </cell>
          <cell r="D4399" t="str">
            <v>CAMACHO PEREZ YOCIMAR</v>
          </cell>
          <cell r="E4399" t="str">
            <v>OPERADOR DE PADRÓN</v>
          </cell>
          <cell r="G4399" t="str">
            <v>X</v>
          </cell>
          <cell r="M4399" t="str">
            <v>ENFERMEDAD GENERAL</v>
          </cell>
          <cell r="N4399" t="str">
            <v>NT</v>
          </cell>
          <cell r="O4399" t="str">
            <v>SURA E.P.S.</v>
          </cell>
        </row>
        <row r="4400">
          <cell r="C4400">
            <v>1051885187</v>
          </cell>
          <cell r="D4400" t="str">
            <v>CAMACHO PEREZ YOCIMAR</v>
          </cell>
          <cell r="E4400" t="str">
            <v>OPERADOR DE PADRÓN</v>
          </cell>
          <cell r="G4400" t="str">
            <v>X</v>
          </cell>
          <cell r="M4400" t="str">
            <v>ENFERMEDAD GENERAL</v>
          </cell>
          <cell r="N4400" t="str">
            <v>NT</v>
          </cell>
          <cell r="O4400" t="str">
            <v>SURA E.P.S.</v>
          </cell>
        </row>
        <row r="4401">
          <cell r="C4401">
            <v>1051885187</v>
          </cell>
          <cell r="D4401" t="str">
            <v>CAMACHO PEREZ YOCIMAR</v>
          </cell>
          <cell r="E4401" t="str">
            <v>OPERADOR DE PADRÓN</v>
          </cell>
          <cell r="G4401" t="str">
            <v>X</v>
          </cell>
          <cell r="M4401" t="str">
            <v>ENFERMEDAD GENERAL</v>
          </cell>
          <cell r="N4401" t="str">
            <v>NT</v>
          </cell>
          <cell r="O4401" t="str">
            <v>SURA E.P.S.</v>
          </cell>
        </row>
        <row r="4402">
          <cell r="C4402">
            <v>1051885187</v>
          </cell>
          <cell r="D4402" t="str">
            <v>CAMACHO PEREZ YOCIMAR</v>
          </cell>
          <cell r="E4402" t="str">
            <v>OPERADOR DE PADRÓN</v>
          </cell>
          <cell r="G4402" t="str">
            <v>X</v>
          </cell>
          <cell r="M4402" t="str">
            <v>ENFERMEDAD GENERAL</v>
          </cell>
          <cell r="N4402">
            <v>35755026</v>
          </cell>
          <cell r="O4402" t="str">
            <v>SURA E.P.S.</v>
          </cell>
        </row>
        <row r="4403">
          <cell r="C4403">
            <v>1051885187</v>
          </cell>
          <cell r="D4403" t="str">
            <v>CAMACHO PEREZ YOCIMAR</v>
          </cell>
          <cell r="E4403" t="str">
            <v>OPERADOR DE PADRÓN</v>
          </cell>
          <cell r="G4403" t="str">
            <v>X</v>
          </cell>
          <cell r="M4403" t="str">
            <v>ENFERMEDAD GENERAL</v>
          </cell>
          <cell r="N4403">
            <v>35794894</v>
          </cell>
          <cell r="O4403" t="str">
            <v>SURA E.P.S.</v>
          </cell>
        </row>
        <row r="4404">
          <cell r="C4404">
            <v>1051885187</v>
          </cell>
          <cell r="D4404" t="str">
            <v>CAMACHO PEREZ YOCIMAR</v>
          </cell>
          <cell r="E4404" t="str">
            <v>OPERADOR DE PADRÓN</v>
          </cell>
          <cell r="G4404" t="str">
            <v>X</v>
          </cell>
          <cell r="M4404" t="str">
            <v>ENFERMEDAD GENERAL</v>
          </cell>
          <cell r="N4404">
            <v>36066781</v>
          </cell>
          <cell r="O4404" t="str">
            <v>SURA E.P.S.</v>
          </cell>
        </row>
        <row r="4405">
          <cell r="C4405">
            <v>1051885187</v>
          </cell>
          <cell r="D4405" t="str">
            <v>CAMACHO PEREZ YOCIMAR</v>
          </cell>
          <cell r="E4405" t="str">
            <v>OPERADOR DE PADRÓN</v>
          </cell>
          <cell r="G4405" t="str">
            <v>X</v>
          </cell>
          <cell r="M4405" t="str">
            <v>ENFERMEDAD GENERAL</v>
          </cell>
          <cell r="N4405">
            <v>36999134</v>
          </cell>
          <cell r="O4405" t="str">
            <v>SURA E.P.S.</v>
          </cell>
        </row>
        <row r="4406">
          <cell r="C4406">
            <v>1051885187</v>
          </cell>
          <cell r="D4406" t="str">
            <v>CAMACHO PEREZ YOCIMAR</v>
          </cell>
          <cell r="E4406" t="str">
            <v>OPERADOR DE PADRÓN</v>
          </cell>
          <cell r="G4406" t="str">
            <v>X</v>
          </cell>
          <cell r="M4406" t="str">
            <v>ENFERMEDAD GENERAL</v>
          </cell>
          <cell r="N4406">
            <v>37549193</v>
          </cell>
          <cell r="O4406" t="str">
            <v>SURA E.P.S.</v>
          </cell>
        </row>
        <row r="4407">
          <cell r="C4407">
            <v>1051885187</v>
          </cell>
          <cell r="D4407" t="str">
            <v>CAMACHO PEREZ YOCIMAR</v>
          </cell>
          <cell r="E4407" t="str">
            <v>OPERADOR DE PADRÓN</v>
          </cell>
          <cell r="G4407" t="str">
            <v>x</v>
          </cell>
          <cell r="M4407" t="str">
            <v>ENFERMEDAD GENERAL</v>
          </cell>
          <cell r="N4407">
            <v>37732403</v>
          </cell>
          <cell r="O4407" t="str">
            <v>SURA E.P.S.</v>
          </cell>
        </row>
        <row r="4408">
          <cell r="C4408">
            <v>7960668</v>
          </cell>
          <cell r="D4408" t="str">
            <v>CAMACHO BELEÑO ERIK ALEXI</v>
          </cell>
          <cell r="E4408" t="str">
            <v>OPERADOR DE PADRÓN</v>
          </cell>
          <cell r="G4408" t="str">
            <v>X</v>
          </cell>
          <cell r="M4408" t="str">
            <v>ENFERMEDAD GENERAL</v>
          </cell>
          <cell r="N4408">
            <v>155272257</v>
          </cell>
          <cell r="O4408" t="str">
            <v>SALUD TOTAL E.P.S.</v>
          </cell>
        </row>
        <row r="4409">
          <cell r="C4409">
            <v>7960668</v>
          </cell>
          <cell r="D4409" t="str">
            <v>CAMACHO BELEÑO ERIK ALEXI</v>
          </cell>
          <cell r="E4409" t="str">
            <v>OPERADOR DE PADRÓN</v>
          </cell>
          <cell r="G4409" t="str">
            <v>X</v>
          </cell>
          <cell r="M4409" t="str">
            <v>ENFERMEDAD GENERAL</v>
          </cell>
          <cell r="N4409">
            <v>3504420472</v>
          </cell>
          <cell r="O4409" t="str">
            <v>SALUD TOTAL E.P.S.</v>
          </cell>
        </row>
        <row r="4410">
          <cell r="C4410">
            <v>7960668</v>
          </cell>
          <cell r="D4410" t="str">
            <v>CAMACHO BELEÑO ERIK ALEXI</v>
          </cell>
          <cell r="E4410" t="str">
            <v>OPERADOR DE PADRÓN</v>
          </cell>
          <cell r="G4410" t="str">
            <v>X</v>
          </cell>
          <cell r="M4410" t="str">
            <v>ENFERMEDAD GENERAL</v>
          </cell>
          <cell r="N4410">
            <v>890400693</v>
          </cell>
          <cell r="O4410" t="str">
            <v>SURA E.P.S.</v>
          </cell>
        </row>
        <row r="4411">
          <cell r="C4411">
            <v>73196675</v>
          </cell>
          <cell r="D4411" t="str">
            <v>CALVO ARROYO JONATHAN</v>
          </cell>
          <cell r="E4411" t="str">
            <v>OPERADOR DE PADRÓN</v>
          </cell>
          <cell r="G4411" t="str">
            <v>X</v>
          </cell>
          <cell r="M4411" t="str">
            <v>ENFERMEDAD GENERAL</v>
          </cell>
          <cell r="N4411">
            <v>3171695</v>
          </cell>
          <cell r="O4411" t="str">
            <v>SANITAS E.P.S</v>
          </cell>
        </row>
        <row r="4412">
          <cell r="C4412">
            <v>73196675</v>
          </cell>
          <cell r="D4412" t="str">
            <v>CALVO ARROYO JONATHAN</v>
          </cell>
          <cell r="E4412" t="str">
            <v>OPERADOR DE PADRÓN</v>
          </cell>
          <cell r="G4412" t="str">
            <v>X</v>
          </cell>
          <cell r="M4412" t="str">
            <v>ENFERMEDAD GENERAL</v>
          </cell>
          <cell r="N4412" t="str">
            <v>NT</v>
          </cell>
          <cell r="O4412" t="str">
            <v>SANITAS E.P.S</v>
          </cell>
        </row>
        <row r="4413">
          <cell r="C4413">
            <v>73196675</v>
          </cell>
          <cell r="D4413" t="str">
            <v>CALVO ARROYO JONATHAN</v>
          </cell>
          <cell r="E4413" t="str">
            <v>OPERADOR DE PADRÓN</v>
          </cell>
          <cell r="L4413" t="str">
            <v>X</v>
          </cell>
          <cell r="M4413" t="str">
            <v>AISLAMIENTO PREVENTIVO</v>
          </cell>
          <cell r="N4413" t="str">
            <v>NT</v>
          </cell>
          <cell r="O4413" t="str">
            <v>SANITAS E.P.S</v>
          </cell>
        </row>
        <row r="4414">
          <cell r="C4414">
            <v>73196675</v>
          </cell>
          <cell r="D4414" t="str">
            <v>CALVO ARROYO JONATHAN</v>
          </cell>
          <cell r="E4414" t="str">
            <v>OPERADOR DE PADRÓN</v>
          </cell>
          <cell r="G4414" t="str">
            <v>X</v>
          </cell>
          <cell r="M4414" t="str">
            <v>ENFERMEDAD GENERAL</v>
          </cell>
          <cell r="N4414">
            <v>5729998</v>
          </cell>
          <cell r="O4414" t="str">
            <v>SANITAS E.P.S</v>
          </cell>
        </row>
        <row r="4415">
          <cell r="C4415">
            <v>73196675</v>
          </cell>
          <cell r="D4415" t="str">
            <v>CALVO ARROYO JONATHAN</v>
          </cell>
          <cell r="E4415" t="str">
            <v>OPERADOR DE PADRÓN</v>
          </cell>
          <cell r="G4415" t="str">
            <v>X</v>
          </cell>
          <cell r="M4415" t="str">
            <v>ENFERMEDAD GENERAL</v>
          </cell>
          <cell r="N4415" t="str">
            <v>NT</v>
          </cell>
          <cell r="O4415" t="str">
            <v>SANITAS E.P.S</v>
          </cell>
        </row>
        <row r="4416">
          <cell r="C4416">
            <v>73196675</v>
          </cell>
          <cell r="D4416" t="str">
            <v>CALVO ARROYO JONATHAN</v>
          </cell>
          <cell r="E4416" t="str">
            <v>OPERADOR DE PADRÓN</v>
          </cell>
          <cell r="G4416" t="str">
            <v>X</v>
          </cell>
          <cell r="M4416" t="str">
            <v>ENFERMEDAD GENERAL</v>
          </cell>
          <cell r="N4416" t="str">
            <v>NT</v>
          </cell>
          <cell r="O4416" t="str">
            <v>SANITAS E.P.S</v>
          </cell>
        </row>
        <row r="4417">
          <cell r="C4417">
            <v>73196675</v>
          </cell>
          <cell r="D4417" t="str">
            <v>CALVO ARROYO JONATHAN</v>
          </cell>
          <cell r="E4417" t="str">
            <v>OPERADOR DE PADRÓN</v>
          </cell>
          <cell r="G4417" t="str">
            <v>X</v>
          </cell>
          <cell r="M4417" t="str">
            <v>ENFERMEDAD GENERAL</v>
          </cell>
          <cell r="N4417" t="str">
            <v>NT</v>
          </cell>
          <cell r="O4417" t="str">
            <v>SANITAS E.P.S</v>
          </cell>
        </row>
        <row r="4418">
          <cell r="C4418">
            <v>73196675</v>
          </cell>
          <cell r="D4418" t="str">
            <v>CALVO ARROYO JONATHAN</v>
          </cell>
          <cell r="E4418" t="str">
            <v>OPERADOR DE PADRÓN</v>
          </cell>
          <cell r="G4418" t="str">
            <v>X</v>
          </cell>
          <cell r="M4418" t="str">
            <v>ENFERMEDAD GENERAL</v>
          </cell>
          <cell r="N4418" t="str">
            <v>NT</v>
          </cell>
          <cell r="O4418" t="str">
            <v>SANITAS E.P.S</v>
          </cell>
        </row>
        <row r="4419">
          <cell r="C4419">
            <v>73196675</v>
          </cell>
          <cell r="D4419" t="str">
            <v>CALVO ARROYO JONATHAN</v>
          </cell>
          <cell r="E4419" t="str">
            <v>OPERADOR DE PADRÓN</v>
          </cell>
          <cell r="G4419" t="str">
            <v>X</v>
          </cell>
          <cell r="M4419" t="str">
            <v>ENFERMEDAD GENERAL</v>
          </cell>
          <cell r="N4419" t="str">
            <v>NT</v>
          </cell>
          <cell r="O4419" t="str">
            <v>SANITAS E.P.S</v>
          </cell>
        </row>
        <row r="4420">
          <cell r="C4420">
            <v>73196675</v>
          </cell>
          <cell r="D4420" t="str">
            <v>CALVO ARROYO JONATHAN</v>
          </cell>
          <cell r="E4420" t="str">
            <v>OPERADOR DE PADRÓN</v>
          </cell>
          <cell r="G4420" t="str">
            <v>X</v>
          </cell>
          <cell r="M4420" t="str">
            <v>ENFERMEDAD GENERAL</v>
          </cell>
          <cell r="N4420" t="str">
            <v>NT</v>
          </cell>
          <cell r="O4420" t="str">
            <v>SANITAS E.P.S</v>
          </cell>
        </row>
        <row r="4421">
          <cell r="C4421">
            <v>73196675</v>
          </cell>
          <cell r="D4421" t="str">
            <v>CALVO ARROYO JONATHAN</v>
          </cell>
          <cell r="E4421" t="str">
            <v>OPERADOR DE PADRÓN</v>
          </cell>
          <cell r="G4421" t="str">
            <v>X</v>
          </cell>
          <cell r="M4421" t="str">
            <v>ENFERMEDAD GENERAL</v>
          </cell>
          <cell r="N4421" t="str">
            <v>NT</v>
          </cell>
          <cell r="O4421" t="str">
            <v>SANITAS E.P.S</v>
          </cell>
        </row>
        <row r="4422">
          <cell r="C4422">
            <v>73196675</v>
          </cell>
          <cell r="D4422" t="str">
            <v>CALVO ARROYO JONATHAN</v>
          </cell>
          <cell r="E4422" t="str">
            <v>OPERADOR DE PADRÓN</v>
          </cell>
          <cell r="G4422" t="str">
            <v>X</v>
          </cell>
          <cell r="M4422" t="str">
            <v>ENFERMEDAD GENERAL</v>
          </cell>
          <cell r="N4422" t="str">
            <v>NT</v>
          </cell>
          <cell r="O4422" t="str">
            <v>SANITAS E.P.S</v>
          </cell>
        </row>
        <row r="4423">
          <cell r="C4423">
            <v>73196675</v>
          </cell>
          <cell r="D4423" t="str">
            <v>CALVO ARROYO JONATHAN</v>
          </cell>
          <cell r="E4423" t="str">
            <v>OPERADOR DE PADRÓN</v>
          </cell>
          <cell r="G4423" t="str">
            <v>X</v>
          </cell>
          <cell r="M4423" t="str">
            <v>ENFERMEDAD GENERAL</v>
          </cell>
          <cell r="N4423">
            <v>7220844</v>
          </cell>
          <cell r="O4423" t="str">
            <v>SANITAS E.P.S</v>
          </cell>
        </row>
        <row r="4424">
          <cell r="C4424">
            <v>73196675</v>
          </cell>
          <cell r="D4424" t="str">
            <v>CALVO ARROYO JONATHAN</v>
          </cell>
          <cell r="E4424" t="str">
            <v>OPERADOR DE PADRÓN</v>
          </cell>
          <cell r="G4424" t="str">
            <v>X</v>
          </cell>
          <cell r="M4424" t="str">
            <v>ENFERMEDAD GENERAL</v>
          </cell>
          <cell r="N4424">
            <v>7299251</v>
          </cell>
          <cell r="O4424" t="str">
            <v>SANITAS E.P.S</v>
          </cell>
        </row>
        <row r="4425">
          <cell r="C4425">
            <v>73196675</v>
          </cell>
          <cell r="D4425" t="str">
            <v>CALVO ARROYO JONATHAN</v>
          </cell>
          <cell r="E4425" t="str">
            <v>OPERADOR DE PADRÓN</v>
          </cell>
          <cell r="G4425" t="str">
            <v>X</v>
          </cell>
          <cell r="M4425" t="str">
            <v>ENFERMEDAD GENERAL</v>
          </cell>
          <cell r="N4425" t="str">
            <v>NT</v>
          </cell>
          <cell r="O4425" t="str">
            <v>SANITAS E.P.S</v>
          </cell>
        </row>
        <row r="4426">
          <cell r="C4426">
            <v>73196675</v>
          </cell>
          <cell r="D4426" t="str">
            <v>CALVO ARROYO JONATHAN</v>
          </cell>
          <cell r="E4426" t="str">
            <v>OPERADOR DE PADRÓN</v>
          </cell>
          <cell r="G4426" t="str">
            <v>X</v>
          </cell>
          <cell r="M4426" t="str">
            <v>ENFERMEDAD GENERAL</v>
          </cell>
          <cell r="N4426">
            <v>7478270</v>
          </cell>
          <cell r="O4426" t="str">
            <v>SANITAS E.P.S</v>
          </cell>
        </row>
        <row r="4427">
          <cell r="C4427">
            <v>73196675</v>
          </cell>
          <cell r="D4427" t="str">
            <v>CALVO ARROYO JONATHAN</v>
          </cell>
          <cell r="E4427" t="str">
            <v>OPERADOR DE PADRÓN</v>
          </cell>
          <cell r="G4427" t="str">
            <v>X</v>
          </cell>
          <cell r="M4427" t="str">
            <v>ENFERMEDAD GENERAL</v>
          </cell>
          <cell r="N4427">
            <v>7536304</v>
          </cell>
          <cell r="O4427" t="str">
            <v>SANITAS E.P.S</v>
          </cell>
        </row>
        <row r="4428">
          <cell r="C4428">
            <v>73196675</v>
          </cell>
          <cell r="D4428" t="str">
            <v>CALVO ARROYO JONATHAN</v>
          </cell>
          <cell r="E4428" t="str">
            <v>OPERADOR DE PADRÓN</v>
          </cell>
          <cell r="G4428" t="str">
            <v>X</v>
          </cell>
          <cell r="M4428" t="str">
            <v>ENFERMEDAD GENERAL</v>
          </cell>
          <cell r="N4428">
            <v>7655543</v>
          </cell>
          <cell r="O4428" t="str">
            <v>SANITAS E.P.S</v>
          </cell>
        </row>
        <row r="4429">
          <cell r="C4429">
            <v>73196675</v>
          </cell>
          <cell r="D4429" t="str">
            <v>CALVO ARROYO JONATHAN</v>
          </cell>
          <cell r="E4429" t="str">
            <v>OPERADOR DE PADRÓN</v>
          </cell>
          <cell r="G4429" t="str">
            <v>X</v>
          </cell>
          <cell r="M4429" t="str">
            <v>ENFERMEDAD GENERAL</v>
          </cell>
          <cell r="N4429">
            <v>7686024</v>
          </cell>
          <cell r="O4429" t="str">
            <v>SANITAS E.P.S</v>
          </cell>
        </row>
        <row r="4430">
          <cell r="C4430">
            <v>73196675</v>
          </cell>
          <cell r="D4430" t="str">
            <v>CALVO ARROYO JONATHAN</v>
          </cell>
          <cell r="E4430" t="str">
            <v>OPERADOR DE PADRÓN</v>
          </cell>
          <cell r="G4430" t="str">
            <v>X</v>
          </cell>
          <cell r="M4430" t="str">
            <v>ENFERMEDAD GENERAL</v>
          </cell>
          <cell r="N4430">
            <v>7814324</v>
          </cell>
          <cell r="O4430" t="str">
            <v>SANITAS E.P.S</v>
          </cell>
        </row>
        <row r="4431">
          <cell r="C4431">
            <v>1143343474</v>
          </cell>
          <cell r="D4431" t="str">
            <v>CADAVID SOLANO JOHN JAIRO</v>
          </cell>
          <cell r="E4431" t="str">
            <v>OPERADOR DE PATIO</v>
          </cell>
          <cell r="G4431" t="str">
            <v>X</v>
          </cell>
          <cell r="M4431" t="str">
            <v>ENFERMEDAD GENERAL</v>
          </cell>
          <cell r="N4431" t="str">
            <v>NT</v>
          </cell>
          <cell r="O4431" t="str">
            <v>SANITAS E.P.S</v>
          </cell>
        </row>
        <row r="4432">
          <cell r="C4432">
            <v>73143163</v>
          </cell>
          <cell r="D4432" t="str">
            <v>CABRERA TORRES JUAN CARLOS</v>
          </cell>
          <cell r="E4432" t="str">
            <v>OPERADOR DE PADRÓN</v>
          </cell>
          <cell r="G4432" t="str">
            <v>X</v>
          </cell>
          <cell r="M4432" t="str">
            <v>ENFERMEDAD GENERAL</v>
          </cell>
          <cell r="N4432">
            <v>26373317</v>
          </cell>
          <cell r="O4432" t="str">
            <v>SURA E.P.S.</v>
          </cell>
        </row>
        <row r="4433">
          <cell r="C4433">
            <v>73143163</v>
          </cell>
          <cell r="D4433" t="str">
            <v>CABRERA TORRES JUAN CARLOS</v>
          </cell>
          <cell r="E4433" t="str">
            <v>OPERADOR DE PADRÓN</v>
          </cell>
          <cell r="G4433" t="str">
            <v>X</v>
          </cell>
          <cell r="M4433" t="str">
            <v>ENFERMEDAD GENERAL</v>
          </cell>
          <cell r="N4433">
            <v>27641913</v>
          </cell>
          <cell r="O4433" t="str">
            <v>SURA E.P.S.</v>
          </cell>
        </row>
        <row r="4434">
          <cell r="C4434">
            <v>73143163</v>
          </cell>
          <cell r="D4434" t="str">
            <v>CABRERA TORRES JUAN CARLOS</v>
          </cell>
          <cell r="E4434" t="str">
            <v>OPERADOR DE PADRÓN</v>
          </cell>
          <cell r="G4434" t="str">
            <v>X</v>
          </cell>
          <cell r="M4434" t="str">
            <v>ENFERMEDAD GENERAL</v>
          </cell>
          <cell r="N4434">
            <v>28282964</v>
          </cell>
          <cell r="O4434" t="str">
            <v>SURA E.P.S.</v>
          </cell>
        </row>
        <row r="4435">
          <cell r="C4435">
            <v>73143163</v>
          </cell>
          <cell r="D4435" t="str">
            <v>CABRERA TORRES JUAN CARLOS</v>
          </cell>
          <cell r="E4435" t="str">
            <v>OPERADOR DE PADRÓN</v>
          </cell>
          <cell r="G4435" t="str">
            <v>X</v>
          </cell>
          <cell r="M4435" t="str">
            <v>ENFERMEDAD GENERAL</v>
          </cell>
          <cell r="N4435">
            <v>28349513</v>
          </cell>
          <cell r="O4435" t="str">
            <v>SURA E.P.S.</v>
          </cell>
        </row>
        <row r="4436">
          <cell r="C4436">
            <v>73143163</v>
          </cell>
          <cell r="D4436" t="str">
            <v>CABRERA TORRES JUAN CARLOS</v>
          </cell>
          <cell r="E4436" t="str">
            <v>OPERADOR DE PADRÓN</v>
          </cell>
          <cell r="G4436" t="str">
            <v>X</v>
          </cell>
          <cell r="M4436" t="str">
            <v>ENFERMEDAD GENERAL</v>
          </cell>
          <cell r="N4436">
            <v>28395554</v>
          </cell>
          <cell r="O4436" t="str">
            <v>SURA E.P.S.</v>
          </cell>
        </row>
        <row r="4437">
          <cell r="C4437">
            <v>73143163</v>
          </cell>
          <cell r="D4437" t="str">
            <v>CABRERA TORRES JUAN CARLOS</v>
          </cell>
          <cell r="E4437" t="str">
            <v>OPERADOR DE PADRÓN</v>
          </cell>
          <cell r="G4437" t="str">
            <v>X</v>
          </cell>
          <cell r="M4437" t="str">
            <v>ENFERMEDAD GENERAL</v>
          </cell>
          <cell r="N4437">
            <v>29227294</v>
          </cell>
          <cell r="O4437" t="str">
            <v>SURA E.P.S.</v>
          </cell>
        </row>
        <row r="4438">
          <cell r="C4438">
            <v>73143163</v>
          </cell>
          <cell r="D4438" t="str">
            <v>CABRERA TORRES JUAN CARLOS</v>
          </cell>
          <cell r="E4438" t="str">
            <v>OPERADOR DE PADRÓN</v>
          </cell>
          <cell r="G4438" t="str">
            <v>X</v>
          </cell>
          <cell r="M4438" t="str">
            <v>ENFERMEDAD GENERAL</v>
          </cell>
          <cell r="N4438">
            <v>7813359</v>
          </cell>
          <cell r="O4438" t="str">
            <v>SURA E.P.S.</v>
          </cell>
        </row>
        <row r="4439">
          <cell r="C4439">
            <v>73143163</v>
          </cell>
          <cell r="D4439" t="str">
            <v>CABRERA TORRES JUAN CARLOS</v>
          </cell>
          <cell r="E4439" t="str">
            <v>OPERADOR DE PADRÓN</v>
          </cell>
          <cell r="G4439" t="str">
            <v>X</v>
          </cell>
          <cell r="M4439" t="str">
            <v>ENFERMEDAD GENERAL</v>
          </cell>
          <cell r="N4439">
            <v>30356875</v>
          </cell>
          <cell r="O4439" t="str">
            <v>SURA E.P.S.</v>
          </cell>
        </row>
        <row r="4440">
          <cell r="C4440">
            <v>73143163</v>
          </cell>
          <cell r="D4440" t="str">
            <v>CABRERA TORRES JUAN CARLOS</v>
          </cell>
          <cell r="E4440" t="str">
            <v>OPERADOR DE PADRÓN</v>
          </cell>
          <cell r="G4440" t="str">
            <v>X</v>
          </cell>
          <cell r="M4440" t="str">
            <v>ENFERMEDAD GENERAL</v>
          </cell>
          <cell r="N4440">
            <v>30717452</v>
          </cell>
          <cell r="O4440" t="str">
            <v>SURA E.P.S.</v>
          </cell>
        </row>
        <row r="4441">
          <cell r="C4441">
            <v>73143163</v>
          </cell>
          <cell r="D4441" t="str">
            <v>CABRERA TORRES JUAN CARLOS</v>
          </cell>
          <cell r="E4441" t="str">
            <v>OPERADOR DE PADRÓN</v>
          </cell>
          <cell r="G4441" t="str">
            <v>X</v>
          </cell>
          <cell r="M4441" t="str">
            <v>ENFERMEDAD GENERAL</v>
          </cell>
          <cell r="N4441">
            <v>30761806</v>
          </cell>
          <cell r="O4441" t="str">
            <v>SURA E.P.S.</v>
          </cell>
        </row>
        <row r="4442">
          <cell r="C4442">
            <v>73143163</v>
          </cell>
          <cell r="D4442" t="str">
            <v>CABRERA TORRES JUAN CARLOS</v>
          </cell>
          <cell r="E4442" t="str">
            <v>OPERADOR DE PADRÓN</v>
          </cell>
          <cell r="G4442" t="str">
            <v>X</v>
          </cell>
          <cell r="M4442" t="str">
            <v>ENFERMEDAD GENERAL</v>
          </cell>
          <cell r="N4442">
            <v>31119106</v>
          </cell>
          <cell r="O4442" t="str">
            <v>SURA E.P.S.</v>
          </cell>
        </row>
        <row r="4443">
          <cell r="C4443">
            <v>73143163</v>
          </cell>
          <cell r="D4443" t="str">
            <v>CABRERA TORRES JUAN CARLOS</v>
          </cell>
          <cell r="E4443" t="str">
            <v>OPERADOR DE PADRÓN</v>
          </cell>
          <cell r="G4443" t="str">
            <v>X</v>
          </cell>
          <cell r="M4443" t="str">
            <v>ENFERMEDAD GENERAL</v>
          </cell>
          <cell r="N4443">
            <v>31314722</v>
          </cell>
          <cell r="O4443" t="str">
            <v>SURA E.P.S.</v>
          </cell>
        </row>
        <row r="4444">
          <cell r="C4444">
            <v>73143163</v>
          </cell>
          <cell r="D4444" t="str">
            <v>CABRERA TORRES JUAN CARLOS</v>
          </cell>
          <cell r="E4444" t="str">
            <v>OPERADOR DE PADRÓN</v>
          </cell>
          <cell r="G4444" t="str">
            <v>X</v>
          </cell>
          <cell r="M4444" t="str">
            <v>ENFERMEDAD GENERAL</v>
          </cell>
          <cell r="N4444">
            <v>31495663</v>
          </cell>
          <cell r="O4444" t="str">
            <v>SURA E.P.S.</v>
          </cell>
        </row>
        <row r="4445">
          <cell r="C4445">
            <v>73143163</v>
          </cell>
          <cell r="D4445" t="str">
            <v>CABRERA TORRES JUAN CARLOS</v>
          </cell>
          <cell r="E4445" t="str">
            <v>OPERADOR DE PADRÓN</v>
          </cell>
          <cell r="G4445" t="str">
            <v>X</v>
          </cell>
          <cell r="M4445" t="str">
            <v>ENFERMEDAD GENERAL</v>
          </cell>
          <cell r="N4445">
            <v>31622861</v>
          </cell>
          <cell r="O4445" t="str">
            <v>SURA E.P.S.</v>
          </cell>
        </row>
        <row r="4446">
          <cell r="C4446">
            <v>73143163</v>
          </cell>
          <cell r="D4446" t="str">
            <v>CABRERA TORRES JUAN CARLOS</v>
          </cell>
          <cell r="E4446" t="str">
            <v>OPERADOR DE PADRÓN</v>
          </cell>
          <cell r="G4446" t="str">
            <v>X</v>
          </cell>
          <cell r="M4446" t="str">
            <v>ENFERMEDAD GENERAL</v>
          </cell>
          <cell r="N4446">
            <v>32177114</v>
          </cell>
          <cell r="O4446" t="str">
            <v>SURA E.P.S.</v>
          </cell>
        </row>
        <row r="4447">
          <cell r="C4447">
            <v>73143163</v>
          </cell>
          <cell r="D4447" t="str">
            <v>CABRERA TORRES JUAN CARLOS</v>
          </cell>
          <cell r="E4447" t="str">
            <v>OPERADOR DE PADRÓN</v>
          </cell>
          <cell r="G4447" t="str">
            <v>X</v>
          </cell>
          <cell r="M4447" t="str">
            <v>ENFERMEDAD GENERAL</v>
          </cell>
          <cell r="N4447">
            <v>32624961</v>
          </cell>
          <cell r="O4447" t="str">
            <v>SURA E.P.S.</v>
          </cell>
        </row>
        <row r="4448">
          <cell r="C4448">
            <v>73143163</v>
          </cell>
          <cell r="D4448" t="str">
            <v>CABRERA TORRES JUAN CARLOS</v>
          </cell>
          <cell r="E4448" t="str">
            <v>OPERADOR DE PADRÓN</v>
          </cell>
          <cell r="G4448" t="str">
            <v>X</v>
          </cell>
          <cell r="M4448" t="str">
            <v>ENFERMEDAD GENERAL</v>
          </cell>
          <cell r="N4448" t="str">
            <v>NT</v>
          </cell>
          <cell r="O4448" t="str">
            <v>SURA E.P.S.</v>
          </cell>
        </row>
        <row r="4449">
          <cell r="C4449">
            <v>73143163</v>
          </cell>
          <cell r="D4449" t="str">
            <v>CABRERA TORRES JUAN CARLOS</v>
          </cell>
          <cell r="E4449" t="str">
            <v>OPERADOR DE PADRÓN</v>
          </cell>
          <cell r="F4449" t="str">
            <v>X</v>
          </cell>
          <cell r="M4449" t="str">
            <v>ACCIDENTE DE TRABAJO</v>
          </cell>
          <cell r="N4449">
            <v>120084</v>
          </cell>
          <cell r="O4449" t="str">
            <v>ARL SURA</v>
          </cell>
        </row>
        <row r="4450">
          <cell r="C4450">
            <v>73143163</v>
          </cell>
          <cell r="D4450" t="str">
            <v>CABRERA TORRES JUAN CARLOS</v>
          </cell>
          <cell r="E4450" t="str">
            <v>OPERADOR DE PADRÓN</v>
          </cell>
          <cell r="G4450" t="str">
            <v>X</v>
          </cell>
          <cell r="M4450" t="str">
            <v>ENFERMEDAD GENERAL</v>
          </cell>
          <cell r="N4450" t="str">
            <v>NT</v>
          </cell>
          <cell r="O4450" t="str">
            <v>SURA E.P.S.</v>
          </cell>
        </row>
        <row r="4451">
          <cell r="C4451">
            <v>73143163</v>
          </cell>
          <cell r="D4451" t="str">
            <v>CABRERA TORRES JUAN CARLOS</v>
          </cell>
          <cell r="E4451" t="str">
            <v>OPERADOR DE PADRÓN</v>
          </cell>
          <cell r="G4451" t="str">
            <v>X</v>
          </cell>
          <cell r="M4451" t="str">
            <v>ENFERMEDAD GENERAL</v>
          </cell>
          <cell r="N4451" t="str">
            <v>NT</v>
          </cell>
          <cell r="O4451" t="str">
            <v>SURA E.P.S.</v>
          </cell>
        </row>
        <row r="4452">
          <cell r="C4452">
            <v>73143163</v>
          </cell>
          <cell r="D4452" t="str">
            <v>CABRERA TORRES JUAN CARLOS</v>
          </cell>
          <cell r="E4452" t="str">
            <v>OPERADOR DE PADRÓN</v>
          </cell>
          <cell r="G4452" t="str">
            <v>X</v>
          </cell>
          <cell r="M4452" t="str">
            <v>ENFERMEDAD GENERAL</v>
          </cell>
          <cell r="N4452" t="str">
            <v>NT</v>
          </cell>
          <cell r="O4452" t="str">
            <v>SURA E.P.S.</v>
          </cell>
        </row>
        <row r="4453">
          <cell r="C4453">
            <v>73143163</v>
          </cell>
          <cell r="D4453" t="str">
            <v>CABRERA TORRES JUAN CARLOS</v>
          </cell>
          <cell r="E4453" t="str">
            <v>OPERADOR DE PADRÓN</v>
          </cell>
          <cell r="G4453" t="str">
            <v>X</v>
          </cell>
          <cell r="M4453" t="str">
            <v>ENFERMEDAD GENERAL</v>
          </cell>
          <cell r="N4453" t="str">
            <v>NT</v>
          </cell>
          <cell r="O4453" t="str">
            <v>SURA E.P.S.</v>
          </cell>
        </row>
        <row r="4454">
          <cell r="C4454">
            <v>73143163</v>
          </cell>
          <cell r="D4454" t="str">
            <v>CABRERA TORRES JUAN CARLOS</v>
          </cell>
          <cell r="E4454" t="str">
            <v>OPERADOR DE PADRÓN</v>
          </cell>
          <cell r="G4454" t="str">
            <v>X</v>
          </cell>
          <cell r="M4454" t="str">
            <v>ENFERMEDAD GENERAL</v>
          </cell>
          <cell r="N4454">
            <v>36268514</v>
          </cell>
          <cell r="O4454" t="str">
            <v>SURA E.P.S.</v>
          </cell>
        </row>
        <row r="4455">
          <cell r="C4455">
            <v>73143163</v>
          </cell>
          <cell r="D4455" t="str">
            <v>CABRERA TORRES JUAN CARLOS</v>
          </cell>
          <cell r="E4455" t="str">
            <v>OPERADOR DE PADRÓN</v>
          </cell>
          <cell r="G4455" t="str">
            <v>X</v>
          </cell>
          <cell r="M4455" t="str">
            <v>ENFERMEDAD GENERAL</v>
          </cell>
          <cell r="N4455">
            <v>140056</v>
          </cell>
          <cell r="O4455" t="str">
            <v>SURA E.P.S.</v>
          </cell>
        </row>
        <row r="4456">
          <cell r="C4456">
            <v>73143163</v>
          </cell>
          <cell r="D4456" t="str">
            <v>CABRERA TORRES JUAN CARLOS</v>
          </cell>
          <cell r="E4456" t="str">
            <v>OPERADOR DE PADRÓN</v>
          </cell>
          <cell r="G4456" t="str">
            <v>X</v>
          </cell>
          <cell r="M4456" t="str">
            <v>ENFERMEDAD GENERAL</v>
          </cell>
          <cell r="N4456">
            <v>36875592</v>
          </cell>
          <cell r="O4456" t="str">
            <v>SURA E.P.S.</v>
          </cell>
        </row>
        <row r="4457">
          <cell r="C4457">
            <v>73143163</v>
          </cell>
          <cell r="D4457" t="str">
            <v>CABRERA TORRES JUAN CARLOS</v>
          </cell>
          <cell r="E4457" t="str">
            <v>OPERADOR DE PADRÓN</v>
          </cell>
          <cell r="G4457" t="str">
            <v>X</v>
          </cell>
          <cell r="M4457" t="str">
            <v>ENFERMEDAD GENERAL</v>
          </cell>
          <cell r="N4457">
            <v>37255467</v>
          </cell>
          <cell r="O4457" t="str">
            <v>SURA E.P.S.</v>
          </cell>
        </row>
        <row r="4458">
          <cell r="C4458">
            <v>73143163</v>
          </cell>
          <cell r="D4458" t="str">
            <v>CABRERA TORRES JUAN CARLOS</v>
          </cell>
          <cell r="E4458" t="str">
            <v>OPERADOR DE PADRÓN</v>
          </cell>
          <cell r="G4458" t="str">
            <v>X</v>
          </cell>
          <cell r="M4458" t="str">
            <v>ENFERMEDAD GENERAL</v>
          </cell>
          <cell r="O4458" t="str">
            <v>SURA E.P.S.</v>
          </cell>
        </row>
        <row r="4459">
          <cell r="C4459">
            <v>73143163</v>
          </cell>
          <cell r="D4459" t="str">
            <v>CABRERA TORRES JUAN CARLOS</v>
          </cell>
          <cell r="E4459" t="str">
            <v>OPERADOR DE PADRÓN</v>
          </cell>
          <cell r="G4459" t="str">
            <v>X</v>
          </cell>
          <cell r="M4459" t="str">
            <v>ENFERMEDAD GENERAL</v>
          </cell>
          <cell r="O4459" t="str">
            <v>SURA E.P.S.</v>
          </cell>
        </row>
        <row r="4460">
          <cell r="C4460">
            <v>73143163</v>
          </cell>
          <cell r="D4460" t="str">
            <v>CABRERA TORRES JUAN CARLOS</v>
          </cell>
          <cell r="E4460" t="str">
            <v>OPERADOR DE PADRÓN</v>
          </cell>
          <cell r="G4460" t="str">
            <v>X</v>
          </cell>
          <cell r="M4460" t="str">
            <v>ENFERMEDAD GENERAL</v>
          </cell>
          <cell r="N4460">
            <v>37718568</v>
          </cell>
          <cell r="O4460" t="str">
            <v>SURA E.P.S.</v>
          </cell>
        </row>
        <row r="4461">
          <cell r="C4461">
            <v>73143163</v>
          </cell>
          <cell r="D4461" t="str">
            <v>CABRERA TORRES JUAN CARLOS</v>
          </cell>
          <cell r="E4461" t="str">
            <v>OPERADOR DE PADRÓN</v>
          </cell>
          <cell r="G4461" t="str">
            <v>x</v>
          </cell>
          <cell r="M4461" t="str">
            <v>ENFERMEDAD GENERAL</v>
          </cell>
          <cell r="N4461">
            <v>37936931</v>
          </cell>
          <cell r="O4461" t="str">
            <v>SURA E.P.S.</v>
          </cell>
        </row>
        <row r="4462">
          <cell r="C4462">
            <v>73143163</v>
          </cell>
          <cell r="D4462" t="str">
            <v>CABRERA TORRES JUAN CARLOS</v>
          </cell>
          <cell r="E4462" t="str">
            <v>OPERADOR DE PADRÓN</v>
          </cell>
          <cell r="G4462" t="str">
            <v>x</v>
          </cell>
          <cell r="M4462" t="str">
            <v>ENFERMEDAD GENERAL</v>
          </cell>
          <cell r="N4462">
            <v>38003761</v>
          </cell>
          <cell r="O4462" t="str">
            <v>SURA E.P.S.</v>
          </cell>
        </row>
        <row r="4463">
          <cell r="C4463">
            <v>73143163</v>
          </cell>
          <cell r="D4463" t="str">
            <v>CABRERA TORRES JUAN CARLOS</v>
          </cell>
          <cell r="E4463" t="str">
            <v>OPERADOR DE PADRÓN</v>
          </cell>
          <cell r="G4463" t="str">
            <v>X</v>
          </cell>
          <cell r="M4463" t="str">
            <v>ENFERMEDAD GENERAL</v>
          </cell>
          <cell r="N4463" t="str">
            <v>0-38746544</v>
          </cell>
          <cell r="O4463" t="str">
            <v>SURA E.P.S.</v>
          </cell>
        </row>
        <row r="4464">
          <cell r="C4464">
            <v>1047483041</v>
          </cell>
          <cell r="D4464" t="str">
            <v>CABARCAS TUBERQUIA JEAN PAUL SANTIAGO</v>
          </cell>
          <cell r="E4464" t="str">
            <v>OPERADOR DE BUSETÓN</v>
          </cell>
          <cell r="G4464" t="str">
            <v>X</v>
          </cell>
          <cell r="M4464" t="str">
            <v>ENFERMEDAD GENERAL</v>
          </cell>
          <cell r="N4464">
            <v>182243415</v>
          </cell>
          <cell r="O4464" t="str">
            <v>SALUD TOTAL E.P.S.</v>
          </cell>
        </row>
        <row r="4465">
          <cell r="C4465">
            <v>1047483041</v>
          </cell>
          <cell r="D4465" t="str">
            <v>CABARCAS TUBERQUIA JEAN PAUL SANTIAGO</v>
          </cell>
          <cell r="E4465" t="str">
            <v>OPERADOR DE BUSETÓN</v>
          </cell>
          <cell r="G4465" t="str">
            <v>X</v>
          </cell>
          <cell r="M4465" t="str">
            <v>ENFERMEDAD GENERAL</v>
          </cell>
          <cell r="N4465">
            <v>70207669</v>
          </cell>
          <cell r="O4465" t="str">
            <v>SALUD TOTAL E.P.S.</v>
          </cell>
        </row>
        <row r="4466">
          <cell r="C4466">
            <v>1047483041</v>
          </cell>
          <cell r="D4466" t="str">
            <v>CABARCAS TUBERQUIA JEAN PAUL SANTIAGO</v>
          </cell>
          <cell r="E4466" t="str">
            <v>OPERADOR DE BUSETÓN</v>
          </cell>
          <cell r="H4466" t="str">
            <v>X</v>
          </cell>
          <cell r="M4466" t="str">
            <v>LICENCIA DE PATERNIDAD</v>
          </cell>
          <cell r="N4466" t="str">
            <v>NT</v>
          </cell>
          <cell r="O4466" t="str">
            <v>EPS MUTUAL SER</v>
          </cell>
        </row>
        <row r="4467">
          <cell r="C4467">
            <v>9149876</v>
          </cell>
          <cell r="D4467" t="str">
            <v>CABARCAS TORRES JAIDER</v>
          </cell>
          <cell r="E4467" t="str">
            <v>OPERADOR DE PADRÓN</v>
          </cell>
          <cell r="G4467" t="str">
            <v>X</v>
          </cell>
          <cell r="M4467" t="str">
            <v>ENFERMEDAD GENERAL</v>
          </cell>
          <cell r="N4467">
            <v>179589508</v>
          </cell>
          <cell r="O4467" t="str">
            <v>SALUD TOTAL E.P.S.</v>
          </cell>
        </row>
        <row r="4468">
          <cell r="C4468">
            <v>1007209632</v>
          </cell>
          <cell r="D4468" t="str">
            <v>CABARCAS GARCIA EDUARDO LUIS</v>
          </cell>
          <cell r="E4468" t="str">
            <v>OPERADOR DE PADRÓN</v>
          </cell>
          <cell r="F4468" t="str">
            <v>X</v>
          </cell>
          <cell r="M4468" t="str">
            <v>ACCIDENTE DE TRABAJO</v>
          </cell>
          <cell r="N4468">
            <v>95170</v>
          </cell>
          <cell r="O4468" t="str">
            <v>ARL SURA</v>
          </cell>
        </row>
        <row r="4469">
          <cell r="C4469">
            <v>1007209632</v>
          </cell>
          <cell r="D4469" t="str">
            <v>CABARCAS GARCIA EDUARDO LUIS</v>
          </cell>
          <cell r="E4469" t="str">
            <v>OPERADOR DE PADRÓN</v>
          </cell>
          <cell r="G4469" t="str">
            <v>X</v>
          </cell>
          <cell r="M4469" t="str">
            <v>ENFERMEDAD GENERAL</v>
          </cell>
          <cell r="N4469" t="str">
            <v>NA</v>
          </cell>
          <cell r="O4469" t="str">
            <v>NUEVA E.P.S</v>
          </cell>
        </row>
        <row r="4470">
          <cell r="C4470">
            <v>1007209632</v>
          </cell>
          <cell r="D4470" t="str">
            <v>CABARCAS GARCIA EDUARDO LUIS</v>
          </cell>
          <cell r="E4470" t="str">
            <v>OPERADOR DE PADRÓN</v>
          </cell>
          <cell r="G4470" t="str">
            <v>X</v>
          </cell>
          <cell r="M4470" t="str">
            <v>ENFERMEDAD GENERAL</v>
          </cell>
          <cell r="N4470" t="str">
            <v>NA</v>
          </cell>
          <cell r="O4470" t="str">
            <v>NUEVA E.P.S</v>
          </cell>
        </row>
        <row r="4471">
          <cell r="C4471">
            <v>1007209632</v>
          </cell>
          <cell r="D4471" t="str">
            <v>CABARCAS GARCIA EDUARDO LUIS</v>
          </cell>
          <cell r="E4471" t="str">
            <v>OPERADOR DE PADRÓN</v>
          </cell>
          <cell r="G4471" t="str">
            <v>X</v>
          </cell>
          <cell r="M4471" t="str">
            <v>ENFERMEDAD GENERAL</v>
          </cell>
          <cell r="N4471">
            <v>602054695</v>
          </cell>
          <cell r="O4471" t="str">
            <v>NUEVA E.P.S</v>
          </cell>
        </row>
        <row r="4472">
          <cell r="C4472">
            <v>1007209632</v>
          </cell>
          <cell r="D4472" t="str">
            <v>CABARCAS GARCIA EDUARDO LUIS</v>
          </cell>
          <cell r="E4472" t="str">
            <v>OPERADOR DE PADRÓN</v>
          </cell>
          <cell r="L4472" t="str">
            <v>X</v>
          </cell>
          <cell r="M4472" t="str">
            <v>AISLAMIENTO PREVENTIVO</v>
          </cell>
          <cell r="N4472" t="str">
            <v>NT</v>
          </cell>
          <cell r="O4472" t="str">
            <v>NUEVA E.P.S</v>
          </cell>
        </row>
        <row r="4473">
          <cell r="C4473">
            <v>1007209632</v>
          </cell>
          <cell r="D4473" t="str">
            <v>CABARCAS GARCIA EDUARDO LUIS</v>
          </cell>
          <cell r="E4473" t="str">
            <v>OPERADOR DE PADRÓN</v>
          </cell>
          <cell r="G4473" t="str">
            <v>X</v>
          </cell>
          <cell r="M4473" t="str">
            <v>ENFERMEDAD GENERAL</v>
          </cell>
          <cell r="N4473" t="str">
            <v>NT</v>
          </cell>
          <cell r="O4473" t="str">
            <v>NUEVA E.P.S</v>
          </cell>
        </row>
        <row r="4474">
          <cell r="C4474">
            <v>1007209632</v>
          </cell>
          <cell r="D4474" t="str">
            <v>CABARCAS GARCIA EDUARDO LUIS</v>
          </cell>
          <cell r="E4474" t="str">
            <v>OPERADOR DE PADRÓN</v>
          </cell>
          <cell r="G4474" t="str">
            <v>X</v>
          </cell>
          <cell r="M4474" t="str">
            <v>ENFERMEDAD GENERAL</v>
          </cell>
          <cell r="N4474" t="str">
            <v>NT</v>
          </cell>
          <cell r="O4474" t="str">
            <v>NUEVA E.P.S</v>
          </cell>
        </row>
        <row r="4475">
          <cell r="C4475">
            <v>1007209632</v>
          </cell>
          <cell r="D4475" t="str">
            <v>CABARCAS GARCIA EDUARDO LUIS</v>
          </cell>
          <cell r="E4475" t="str">
            <v>OPERADOR DE PADRÓN</v>
          </cell>
          <cell r="G4475" t="str">
            <v>X</v>
          </cell>
          <cell r="M4475" t="str">
            <v>ENFERMEDAD GENERAL</v>
          </cell>
          <cell r="N4475" t="str">
            <v>NT</v>
          </cell>
          <cell r="O4475" t="str">
            <v>NUEVA E.P.S</v>
          </cell>
        </row>
        <row r="4476">
          <cell r="C4476">
            <v>1007209632</v>
          </cell>
          <cell r="D4476" t="str">
            <v>CABARCAS GARCIA EDUARDO LUIS</v>
          </cell>
          <cell r="E4476" t="str">
            <v>OPERADOR DE PADRÓN</v>
          </cell>
          <cell r="G4476" t="str">
            <v>X</v>
          </cell>
          <cell r="M4476" t="str">
            <v>ENFERMEDAD GENERAL</v>
          </cell>
          <cell r="N4476">
            <v>112946</v>
          </cell>
          <cell r="O4476" t="str">
            <v>NUEVA E.P.S</v>
          </cell>
        </row>
        <row r="4477">
          <cell r="C4477">
            <v>1007209632</v>
          </cell>
          <cell r="D4477" t="str">
            <v>CABARCAS GARCIA EDUARDO LUIS</v>
          </cell>
          <cell r="E4477" t="str">
            <v>OPERADOR DE PADRÓN</v>
          </cell>
          <cell r="G4477" t="str">
            <v>X</v>
          </cell>
          <cell r="M4477" t="str">
            <v>ENFERMEDAD GENERAL</v>
          </cell>
          <cell r="N4477">
            <v>70000011689</v>
          </cell>
          <cell r="O4477" t="str">
            <v>NUEVA E.P.S</v>
          </cell>
        </row>
        <row r="4478">
          <cell r="C4478">
            <v>1007209632</v>
          </cell>
          <cell r="D4478" t="str">
            <v>CABARCAS GARCIA EDUARDO LUIS</v>
          </cell>
          <cell r="E4478" t="str">
            <v>OPERADOR DE PADRÓN</v>
          </cell>
          <cell r="G4478" t="str">
            <v>X</v>
          </cell>
          <cell r="M4478" t="str">
            <v>ENFERMEDAD GENERAL</v>
          </cell>
          <cell r="N4478">
            <v>143601</v>
          </cell>
          <cell r="O4478" t="str">
            <v>NUEVA E.P.S</v>
          </cell>
        </row>
        <row r="4479">
          <cell r="C4479">
            <v>1007209632</v>
          </cell>
          <cell r="D4479" t="str">
            <v>CABARCAS GARCIA EDUARDO LUIS</v>
          </cell>
          <cell r="E4479" t="str">
            <v>OPERADOR DE PADRÓN</v>
          </cell>
          <cell r="G4479" t="str">
            <v>X</v>
          </cell>
          <cell r="M4479" t="str">
            <v>ENFERMEDAD GENERAL</v>
          </cell>
          <cell r="N4479">
            <v>7387538</v>
          </cell>
          <cell r="O4479" t="str">
            <v>NUEVA E.P.S</v>
          </cell>
        </row>
        <row r="4480">
          <cell r="C4480">
            <v>1007209632</v>
          </cell>
          <cell r="D4480" t="str">
            <v>CABARCAS GARCIA EDUARDO LUIS</v>
          </cell>
          <cell r="E4480" t="str">
            <v>OPERADOR DE PADRÓN</v>
          </cell>
          <cell r="G4480" t="str">
            <v>X</v>
          </cell>
          <cell r="M4480" t="str">
            <v>ENFERMEDAD GENERAL</v>
          </cell>
          <cell r="N4480">
            <v>24050</v>
          </cell>
          <cell r="O4480" t="str">
            <v>NUEVA E.P.S</v>
          </cell>
        </row>
        <row r="4481">
          <cell r="C4481">
            <v>1007209632</v>
          </cell>
          <cell r="D4481" t="str">
            <v>CABARCAS GARCIA EDUARDO LUIS</v>
          </cell>
          <cell r="E4481" t="str">
            <v>OPERADOR DE PADRÓN</v>
          </cell>
          <cell r="G4481" t="str">
            <v>X</v>
          </cell>
          <cell r="M4481" t="str">
            <v>ENFERMEDAD GENERAL</v>
          </cell>
          <cell r="N4481">
            <v>148525</v>
          </cell>
          <cell r="O4481" t="str">
            <v>NUEVA E.P.S</v>
          </cell>
        </row>
        <row r="4482">
          <cell r="C4482">
            <v>1007209632</v>
          </cell>
          <cell r="D4482" t="str">
            <v>CABARCAS GARCIA EDUARDO LUIS</v>
          </cell>
          <cell r="E4482" t="str">
            <v>OPERADOR DE PADRÓN</v>
          </cell>
          <cell r="G4482" t="str">
            <v>X</v>
          </cell>
          <cell r="M4482" t="str">
            <v>ENFERMEDAD GENERAL</v>
          </cell>
          <cell r="N4482">
            <v>7461100</v>
          </cell>
          <cell r="O4482" t="str">
            <v>NUEVA E.P.S</v>
          </cell>
        </row>
        <row r="4483">
          <cell r="C4483">
            <v>1007209632</v>
          </cell>
          <cell r="D4483" t="str">
            <v>CABARCAS GARCIA EDUARDO LUIS</v>
          </cell>
          <cell r="E4483" t="str">
            <v>OPERADOR DE PADRÓN</v>
          </cell>
          <cell r="G4483" t="str">
            <v>X</v>
          </cell>
          <cell r="M4483" t="str">
            <v>ENFERMEDAD GENERAL</v>
          </cell>
          <cell r="N4483">
            <v>25677</v>
          </cell>
          <cell r="O4483" t="str">
            <v>NUEVA E.P.S</v>
          </cell>
        </row>
        <row r="4484">
          <cell r="C4484">
            <v>1007209632</v>
          </cell>
          <cell r="D4484" t="str">
            <v>CABARCAS GARCIA EDUARDO LUIS</v>
          </cell>
          <cell r="E4484" t="str">
            <v>OPERADOR DE PADRÓN</v>
          </cell>
          <cell r="G4484" t="str">
            <v>X</v>
          </cell>
          <cell r="M4484" t="str">
            <v>ENFERMEDAD GENERAL</v>
          </cell>
          <cell r="N4484">
            <v>7000077885</v>
          </cell>
          <cell r="O4484" t="str">
            <v>NUEVA E.P.S</v>
          </cell>
        </row>
        <row r="4485">
          <cell r="C4485">
            <v>1007209632</v>
          </cell>
          <cell r="D4485" t="str">
            <v>CABARCAS GARCIA EDUARDO LUIS</v>
          </cell>
          <cell r="E4485" t="str">
            <v>OPERADOR DE PADRÓN</v>
          </cell>
          <cell r="G4485" t="str">
            <v>X</v>
          </cell>
          <cell r="M4485" t="str">
            <v>ENFERMEDAD GENERAL</v>
          </cell>
          <cell r="N4485">
            <v>7548045</v>
          </cell>
          <cell r="O4485" t="str">
            <v>NUEVA E.P.S</v>
          </cell>
        </row>
        <row r="4486">
          <cell r="C4486">
            <v>1007209632</v>
          </cell>
          <cell r="D4486" t="str">
            <v>CABARCAS GARCIA EDUARDO LUIS</v>
          </cell>
          <cell r="E4486" t="str">
            <v>OPERADOR DE PADRÓN</v>
          </cell>
          <cell r="G4486" t="str">
            <v>X</v>
          </cell>
          <cell r="M4486" t="str">
            <v>ENFERMEDAD GENERAL</v>
          </cell>
          <cell r="N4486">
            <v>151307</v>
          </cell>
          <cell r="O4486" t="str">
            <v>NUEVA E.P.S</v>
          </cell>
        </row>
        <row r="4487">
          <cell r="C4487">
            <v>1007209632</v>
          </cell>
          <cell r="D4487" t="str">
            <v>CABARCAS GARCIA EDUARDO LUIS</v>
          </cell>
          <cell r="E4487" t="str">
            <v>OPERADOR DE PADRÓN</v>
          </cell>
          <cell r="G4487" t="str">
            <v>X</v>
          </cell>
          <cell r="M4487" t="str">
            <v>ENFERMEDAD GENERAL</v>
          </cell>
          <cell r="N4487">
            <v>7000104650</v>
          </cell>
          <cell r="O4487" t="str">
            <v>NUEVA E.P.S</v>
          </cell>
        </row>
        <row r="4488">
          <cell r="C4488">
            <v>1007209632</v>
          </cell>
          <cell r="D4488" t="str">
            <v>CABARCAS GARCIA EDUARDO LUIS</v>
          </cell>
          <cell r="E4488" t="str">
            <v>OPERADOR DE PADRÓN</v>
          </cell>
          <cell r="G4488" t="str">
            <v>X</v>
          </cell>
          <cell r="M4488" t="str">
            <v>ENFERMEDAD GENERAL</v>
          </cell>
          <cell r="N4488">
            <v>7000122169</v>
          </cell>
          <cell r="O4488" t="str">
            <v>NUEVA E.P.S</v>
          </cell>
        </row>
        <row r="4489">
          <cell r="C4489">
            <v>1007209632</v>
          </cell>
          <cell r="D4489" t="str">
            <v>CABARCAS GARCIA EDUARDO LUIS</v>
          </cell>
          <cell r="E4489" t="str">
            <v>OPERADOR DE PADRÓN</v>
          </cell>
          <cell r="G4489" t="str">
            <v>X</v>
          </cell>
          <cell r="M4489" t="str">
            <v>ENFERMEDAD GENERAL</v>
          </cell>
          <cell r="N4489">
            <v>7718158</v>
          </cell>
          <cell r="O4489" t="str">
            <v>NUEVA E.P.S</v>
          </cell>
        </row>
        <row r="4490">
          <cell r="C4490">
            <v>1007209632</v>
          </cell>
          <cell r="D4490" t="str">
            <v>CABARCAS GARCIA EDUARDO LUIS</v>
          </cell>
          <cell r="E4490" t="str">
            <v>OPERADOR DE PADRÓN</v>
          </cell>
          <cell r="G4490" t="str">
            <v>X</v>
          </cell>
          <cell r="M4490" t="str">
            <v>ENFERMEDAD GENERAL</v>
          </cell>
          <cell r="N4490">
            <v>7000169163</v>
          </cell>
          <cell r="O4490" t="str">
            <v>NUEVA E.P.S</v>
          </cell>
        </row>
        <row r="4491">
          <cell r="C4491">
            <v>1007209632</v>
          </cell>
          <cell r="D4491" t="str">
            <v>CABARCAS GARCIA EDUARDO LUIS</v>
          </cell>
          <cell r="E4491" t="str">
            <v>OPERADOR DE PADRÓN</v>
          </cell>
          <cell r="F4491" t="str">
            <v>X</v>
          </cell>
          <cell r="M4491" t="str">
            <v>ACCIDENTE DE TRABAJO</v>
          </cell>
          <cell r="N4491">
            <v>110829</v>
          </cell>
          <cell r="O4491" t="str">
            <v>ARL SURA</v>
          </cell>
        </row>
        <row r="4492">
          <cell r="C4492">
            <v>1007209632</v>
          </cell>
          <cell r="D4492" t="str">
            <v>CABARCAS GARCIA EDUARDO LUIS</v>
          </cell>
          <cell r="E4492" t="str">
            <v>OPERADOR DE PADRÓN</v>
          </cell>
          <cell r="G4492" t="str">
            <v>X</v>
          </cell>
          <cell r="M4492" t="str">
            <v>ENFERMEDAD GENERAL</v>
          </cell>
          <cell r="N4492">
            <v>7000216607</v>
          </cell>
          <cell r="O4492" t="str">
            <v>NUEVA E.P.S</v>
          </cell>
        </row>
        <row r="4493">
          <cell r="C4493">
            <v>1007209632</v>
          </cell>
          <cell r="D4493" t="str">
            <v>CABARCAS GARCIA EDUARDO LUIS</v>
          </cell>
          <cell r="E4493" t="str">
            <v>OPERADOR DE PADRÓN</v>
          </cell>
          <cell r="G4493" t="str">
            <v>X</v>
          </cell>
          <cell r="M4493" t="str">
            <v>ENFERMEDAD GENERAL</v>
          </cell>
          <cell r="N4493">
            <v>32112</v>
          </cell>
          <cell r="O4493" t="str">
            <v>NUEVA E.P.S</v>
          </cell>
        </row>
        <row r="4494">
          <cell r="C4494">
            <v>1007209632</v>
          </cell>
          <cell r="D4494" t="str">
            <v>CABARCAS GARCIA EDUARDO LUIS</v>
          </cell>
          <cell r="E4494" t="str">
            <v>OPERADOR DE PADRÓN</v>
          </cell>
          <cell r="G4494" t="str">
            <v>X</v>
          </cell>
          <cell r="M4494" t="str">
            <v>ENFERMEDAD GENERAL</v>
          </cell>
          <cell r="N4494" t="str">
            <v>NT</v>
          </cell>
          <cell r="O4494" t="str">
            <v>NUEVA E.P.S</v>
          </cell>
        </row>
        <row r="4495">
          <cell r="C4495">
            <v>1007209632</v>
          </cell>
          <cell r="D4495" t="str">
            <v>CABARCAS GARCIA EDUARDO LUIS</v>
          </cell>
          <cell r="E4495" t="str">
            <v>OPERADOR DE PADRÓN</v>
          </cell>
          <cell r="G4495" t="str">
            <v>X</v>
          </cell>
          <cell r="M4495" t="str">
            <v>ENFERMEDAD GENERAL</v>
          </cell>
          <cell r="N4495">
            <v>160904</v>
          </cell>
          <cell r="O4495" t="str">
            <v>NUEVA E.P.S</v>
          </cell>
        </row>
        <row r="4496">
          <cell r="C4496">
            <v>1007209632</v>
          </cell>
          <cell r="D4496" t="str">
            <v>CABARCAS GARCIA EDUARDO LUIS</v>
          </cell>
          <cell r="E4496" t="str">
            <v>OPERADOR DE PADRÓN</v>
          </cell>
          <cell r="G4496" t="str">
            <v>X</v>
          </cell>
          <cell r="M4496" t="str">
            <v>ENFERMEDAD GENERAL</v>
          </cell>
          <cell r="N4496">
            <v>36447</v>
          </cell>
          <cell r="O4496" t="str">
            <v>NUEVA E.P.S</v>
          </cell>
        </row>
        <row r="4497">
          <cell r="C4497">
            <v>1007209632</v>
          </cell>
          <cell r="D4497" t="str">
            <v>CABARCAS GARCIA EDUARDO LUIS</v>
          </cell>
          <cell r="E4497" t="str">
            <v>OPERADOR DE PADRÓN</v>
          </cell>
          <cell r="G4497" t="str">
            <v>X</v>
          </cell>
          <cell r="M4497" t="str">
            <v>ENFERMEDAD GENERAL</v>
          </cell>
          <cell r="N4497">
            <v>117740</v>
          </cell>
          <cell r="O4497" t="str">
            <v>SURA E.P.S.</v>
          </cell>
        </row>
        <row r="4498">
          <cell r="C4498">
            <v>73111717</v>
          </cell>
          <cell r="D4498" t="str">
            <v>CABARCAS CASTILLA HEDER ENRIQUE</v>
          </cell>
          <cell r="E4498" t="str">
            <v>OPERADOR DE PADRÓN</v>
          </cell>
          <cell r="G4498" t="str">
            <v>X</v>
          </cell>
          <cell r="M4498" t="str">
            <v>ENFERMEDAD GENERAL</v>
          </cell>
          <cell r="N4498">
            <v>179700906</v>
          </cell>
          <cell r="O4498" t="str">
            <v>SALUD TOTAL E.P.S.</v>
          </cell>
        </row>
        <row r="4499">
          <cell r="C4499">
            <v>73111717</v>
          </cell>
          <cell r="D4499" t="str">
            <v>CABARCAS CASTILLA HEDER ENRIQUE</v>
          </cell>
          <cell r="E4499" t="str">
            <v>OPERADOR DE PADRÓN</v>
          </cell>
          <cell r="G4499" t="str">
            <v>X</v>
          </cell>
          <cell r="M4499" t="str">
            <v>ENFERMEDAD GENERAL</v>
          </cell>
          <cell r="N4499">
            <v>183219193</v>
          </cell>
          <cell r="O4499" t="str">
            <v>SALUD TOTAL E.P.S.</v>
          </cell>
        </row>
        <row r="4500">
          <cell r="C4500">
            <v>73146005</v>
          </cell>
          <cell r="D4500" t="str">
            <v>BUSTOS CERPA EDUARDO ENRIQUE</v>
          </cell>
          <cell r="E4500" t="str">
            <v>OPERADOR DE PADRÓN</v>
          </cell>
          <cell r="G4500" t="str">
            <v>X</v>
          </cell>
          <cell r="M4500" t="str">
            <v>ENFERMEDAD GENERAL</v>
          </cell>
          <cell r="N4500">
            <v>12817458</v>
          </cell>
          <cell r="O4500" t="str">
            <v>COOMEVA E.P.S</v>
          </cell>
        </row>
        <row r="4501">
          <cell r="C4501">
            <v>73157204</v>
          </cell>
          <cell r="D4501" t="str">
            <v>BUELVAS JIMENEZ DOMINGO RAMON</v>
          </cell>
          <cell r="E4501" t="str">
            <v>OPERADOR DE PADRÓN</v>
          </cell>
          <cell r="G4501" t="str">
            <v>X</v>
          </cell>
          <cell r="M4501" t="str">
            <v>ENFERMEDAD GENERAL</v>
          </cell>
          <cell r="N4501" t="str">
            <v>NT</v>
          </cell>
          <cell r="O4501" t="str">
            <v>SANITAS E.P.S</v>
          </cell>
        </row>
        <row r="4502">
          <cell r="C4502">
            <v>73157204</v>
          </cell>
          <cell r="D4502" t="str">
            <v>BUELVAS JIMENEZ DOMINGO RAMON</v>
          </cell>
          <cell r="E4502" t="str">
            <v>OPERADOR DE PADRÓN</v>
          </cell>
          <cell r="G4502" t="str">
            <v>X</v>
          </cell>
          <cell r="M4502" t="str">
            <v>ENFERMEDAD GENERAL</v>
          </cell>
          <cell r="N4502" t="str">
            <v>NT</v>
          </cell>
          <cell r="O4502" t="str">
            <v>SANITAS E.P.S</v>
          </cell>
        </row>
        <row r="4503">
          <cell r="C4503">
            <v>73157204</v>
          </cell>
          <cell r="D4503" t="str">
            <v>BUELVAS JIMENEZ DOMINGO RAMON</v>
          </cell>
          <cell r="E4503" t="str">
            <v>OPERADOR DE PADRÓN</v>
          </cell>
          <cell r="G4503" t="str">
            <v>X</v>
          </cell>
          <cell r="M4503" t="str">
            <v>ENFERMEDAD GENERAL</v>
          </cell>
          <cell r="N4503">
            <v>130292</v>
          </cell>
          <cell r="O4503" t="str">
            <v>SANITAS E.P.S</v>
          </cell>
        </row>
        <row r="4504">
          <cell r="C4504">
            <v>73157204</v>
          </cell>
          <cell r="D4504" t="str">
            <v>BUELVAS JIMENEZ DOMINGO RAMON</v>
          </cell>
          <cell r="E4504" t="str">
            <v>OPERADOR DE PADRÓN</v>
          </cell>
          <cell r="G4504" t="str">
            <v>X</v>
          </cell>
          <cell r="M4504" t="str">
            <v>ENFERMEDAD GENERAL</v>
          </cell>
          <cell r="N4504">
            <v>167358</v>
          </cell>
          <cell r="O4504" t="str">
            <v>SANITAS E.P.S</v>
          </cell>
        </row>
        <row r="4505">
          <cell r="C4505">
            <v>73157204</v>
          </cell>
          <cell r="D4505" t="str">
            <v>BUELVAS JIMENEZ DOMINGO RAMON</v>
          </cell>
          <cell r="E4505" t="str">
            <v>OPERADOR DE PADRÓN</v>
          </cell>
          <cell r="G4505" t="str">
            <v>X</v>
          </cell>
          <cell r="M4505" t="str">
            <v>ENFERMEDAD GENERAL</v>
          </cell>
          <cell r="N4505" t="str">
            <v>NT</v>
          </cell>
          <cell r="O4505" t="str">
            <v>SANITAS E.P.S</v>
          </cell>
        </row>
        <row r="4506">
          <cell r="C4506">
            <v>73157204</v>
          </cell>
          <cell r="D4506" t="str">
            <v>BUELVAS JIMENEZ DOMINGO RAMON</v>
          </cell>
          <cell r="E4506" t="str">
            <v>OPERADOR DE PADRÓN</v>
          </cell>
          <cell r="G4506" t="str">
            <v>X</v>
          </cell>
          <cell r="M4506" t="str">
            <v>ENFERMEDAD GENERAL</v>
          </cell>
          <cell r="N4506" t="str">
            <v>NT</v>
          </cell>
          <cell r="O4506" t="str">
            <v>SANITAS E.P.S</v>
          </cell>
        </row>
        <row r="4507">
          <cell r="C4507">
            <v>1047438877</v>
          </cell>
          <cell r="D4507" t="str">
            <v>BRITO TORRES GERMAN ENRIQUE</v>
          </cell>
          <cell r="E4507" t="str">
            <v>OPERADOR DE BUSETÓN</v>
          </cell>
          <cell r="G4507" t="str">
            <v>X</v>
          </cell>
          <cell r="M4507" t="str">
            <v>ENFERMEDAD GENERAL</v>
          </cell>
          <cell r="N4507">
            <v>113576016</v>
          </cell>
          <cell r="O4507" t="str">
            <v>SALUD TOTAL E.P.S.</v>
          </cell>
        </row>
        <row r="4508">
          <cell r="C4508">
            <v>1047438877</v>
          </cell>
          <cell r="D4508" t="str">
            <v>BRITO TORRES GERMAN ENRIQUE</v>
          </cell>
          <cell r="E4508" t="str">
            <v>OPERADOR DE BUSETÓN</v>
          </cell>
          <cell r="H4508" t="str">
            <v>X</v>
          </cell>
          <cell r="M4508" t="str">
            <v>LICENCIA DE PATERNIDAD</v>
          </cell>
          <cell r="N4508" t="str">
            <v>NT</v>
          </cell>
          <cell r="O4508" t="str">
            <v>SALUD TOTAL E.P.S.</v>
          </cell>
        </row>
        <row r="4509">
          <cell r="C4509">
            <v>1047438877</v>
          </cell>
          <cell r="D4509" t="str">
            <v>BRITO TORRES GERMAN ENRIQUE</v>
          </cell>
          <cell r="E4509" t="str">
            <v>OPERADOR DE BUSETÓN</v>
          </cell>
          <cell r="G4509" t="str">
            <v>X</v>
          </cell>
          <cell r="M4509" t="str">
            <v>ENFERMEDAD GENERAL</v>
          </cell>
          <cell r="N4509">
            <v>17477420</v>
          </cell>
          <cell r="O4509" t="str">
            <v>SALUD TOTAL E.P.S.</v>
          </cell>
        </row>
        <row r="4510">
          <cell r="C4510">
            <v>1047476501</v>
          </cell>
          <cell r="D4510" t="str">
            <v>BRANLY OSPINO PEDRO LUIS</v>
          </cell>
          <cell r="E4510" t="str">
            <v>OPERADOR DE PADRÓN</v>
          </cell>
          <cell r="G4510" t="str">
            <v>X</v>
          </cell>
          <cell r="M4510" t="str">
            <v>ENFERMEDAD GENERAL</v>
          </cell>
          <cell r="N4510" t="str">
            <v>N/T</v>
          </cell>
          <cell r="O4510" t="str">
            <v>EPS MUTUAL SER</v>
          </cell>
        </row>
        <row r="4511">
          <cell r="C4511">
            <v>1047476501</v>
          </cell>
          <cell r="D4511" t="str">
            <v>BRANLY OSPINO PEDRO LUIS</v>
          </cell>
          <cell r="E4511" t="str">
            <v>OPERADOR DE PADRÓN</v>
          </cell>
          <cell r="F4511" t="str">
            <v>X</v>
          </cell>
          <cell r="M4511" t="str">
            <v>ACCIDENTE DE TRABAJO</v>
          </cell>
          <cell r="N4511" t="str">
            <v>NT</v>
          </cell>
          <cell r="O4511" t="str">
            <v>ARL SURA</v>
          </cell>
        </row>
        <row r="4512">
          <cell r="C4512">
            <v>1047476501</v>
          </cell>
          <cell r="D4512" t="str">
            <v>BRANLY OSPINO PEDRO LUIS</v>
          </cell>
          <cell r="E4512" t="str">
            <v>OPERADOR DE PADRÓN</v>
          </cell>
          <cell r="F4512" t="str">
            <v>X</v>
          </cell>
          <cell r="M4512" t="str">
            <v>ACCIDENTE DE TRABAJO</v>
          </cell>
          <cell r="N4512" t="str">
            <v>NT</v>
          </cell>
          <cell r="O4512" t="str">
            <v>ARL SURA</v>
          </cell>
        </row>
        <row r="4513">
          <cell r="C4513">
            <v>1047476501</v>
          </cell>
          <cell r="D4513" t="str">
            <v>BRANLY OSPINO PEDRO LUIS</v>
          </cell>
          <cell r="E4513" t="str">
            <v>OPERADOR DE PADRÓN</v>
          </cell>
          <cell r="G4513" t="str">
            <v>X</v>
          </cell>
          <cell r="M4513" t="str">
            <v>ENFERMEDAD GENERAL</v>
          </cell>
          <cell r="N4513" t="str">
            <v>NT</v>
          </cell>
          <cell r="O4513" t="str">
            <v>EPS MUTUAL SER</v>
          </cell>
        </row>
        <row r="4514">
          <cell r="C4514">
            <v>1047476501</v>
          </cell>
          <cell r="D4514" t="str">
            <v>BRANLY OSPINO PEDRO LUIS</v>
          </cell>
          <cell r="E4514" t="str">
            <v>OPERADOR DE PADRÓN</v>
          </cell>
          <cell r="G4514" t="str">
            <v>X</v>
          </cell>
          <cell r="M4514" t="str">
            <v>ENFERMEDAD GENERAL</v>
          </cell>
          <cell r="N4514" t="str">
            <v>NT</v>
          </cell>
          <cell r="O4514" t="str">
            <v>EPS MUTUAL SER</v>
          </cell>
        </row>
        <row r="4515">
          <cell r="C4515">
            <v>1047476501</v>
          </cell>
          <cell r="D4515" t="str">
            <v>BRANLY OSPINO PEDRO LUIS</v>
          </cell>
          <cell r="E4515" t="str">
            <v>OPERADOR DE PADRÓN</v>
          </cell>
          <cell r="G4515" t="str">
            <v>X</v>
          </cell>
          <cell r="M4515" t="str">
            <v>ENFERMEDAD GENERAL</v>
          </cell>
          <cell r="N4515" t="str">
            <v>NT</v>
          </cell>
          <cell r="O4515" t="str">
            <v>EPS MUTUAL SER</v>
          </cell>
        </row>
        <row r="4516">
          <cell r="C4516">
            <v>1047476501</v>
          </cell>
          <cell r="D4516" t="str">
            <v>BRANLY OSPINO PEDRO LUIS</v>
          </cell>
          <cell r="E4516" t="str">
            <v>OPERADOR DE PADRÓN</v>
          </cell>
          <cell r="G4516" t="str">
            <v>X</v>
          </cell>
          <cell r="M4516" t="str">
            <v>ENFERMEDAD GENERAL</v>
          </cell>
          <cell r="N4516" t="str">
            <v>NT</v>
          </cell>
          <cell r="O4516" t="str">
            <v>EPS MUTUAL SER</v>
          </cell>
        </row>
        <row r="4517">
          <cell r="C4517">
            <v>1047476501</v>
          </cell>
          <cell r="D4517" t="str">
            <v>BRANLY OSPINO PEDRO LUIS</v>
          </cell>
          <cell r="E4517" t="str">
            <v>OPERADOR DE PADRÓN</v>
          </cell>
          <cell r="G4517" t="str">
            <v>X</v>
          </cell>
          <cell r="M4517" t="str">
            <v>ENFERMEDAD GENERAL</v>
          </cell>
          <cell r="N4517" t="str">
            <v>NT</v>
          </cell>
          <cell r="O4517" t="str">
            <v>EPS MUTUAL SER</v>
          </cell>
        </row>
        <row r="4518">
          <cell r="C4518">
            <v>1047476501</v>
          </cell>
          <cell r="D4518" t="str">
            <v>BRANLY OSPINO PEDRO LUIS</v>
          </cell>
          <cell r="E4518" t="str">
            <v>OPERADOR DE PADRÓN</v>
          </cell>
          <cell r="G4518" t="str">
            <v>X</v>
          </cell>
          <cell r="M4518" t="str">
            <v>ENFERMEDAD GENERAL</v>
          </cell>
          <cell r="N4518" t="str">
            <v>NT</v>
          </cell>
          <cell r="O4518" t="str">
            <v>EPS MUTUAL SER</v>
          </cell>
        </row>
        <row r="4519">
          <cell r="C4519">
            <v>1047476501</v>
          </cell>
          <cell r="D4519" t="str">
            <v>BRANLY OSPINO PEDRO LUIS</v>
          </cell>
          <cell r="E4519" t="str">
            <v>OPERADOR DE PADRÓN</v>
          </cell>
          <cell r="G4519" t="str">
            <v>X</v>
          </cell>
          <cell r="M4519" t="str">
            <v>ENFERMEDAD GENERAL</v>
          </cell>
          <cell r="N4519" t="str">
            <v>NT</v>
          </cell>
          <cell r="O4519" t="str">
            <v>EPS MUTUAL SER</v>
          </cell>
        </row>
        <row r="4520">
          <cell r="C4520">
            <v>1047476501</v>
          </cell>
          <cell r="D4520" t="str">
            <v>BRANLY OSPINO PEDRO LUIS</v>
          </cell>
          <cell r="E4520" t="str">
            <v>OPERADOR DE PADRÓN</v>
          </cell>
          <cell r="G4520" t="str">
            <v>X</v>
          </cell>
          <cell r="M4520" t="str">
            <v>ENFERMEDAD GENERAL</v>
          </cell>
          <cell r="N4520" t="str">
            <v>NT</v>
          </cell>
          <cell r="O4520" t="str">
            <v>EPS MUTUAL SER</v>
          </cell>
        </row>
        <row r="4521">
          <cell r="C4521">
            <v>1047476501</v>
          </cell>
          <cell r="D4521" t="str">
            <v>BRANLY OSPINO PEDRO LUIS</v>
          </cell>
          <cell r="E4521" t="str">
            <v>OPERADOR DE PADRÓN</v>
          </cell>
          <cell r="G4521" t="str">
            <v>X</v>
          </cell>
          <cell r="M4521" t="str">
            <v>ENFERMEDAD GENERAL</v>
          </cell>
          <cell r="N4521" t="str">
            <v>NT</v>
          </cell>
          <cell r="O4521" t="str">
            <v>EPS MUTUAL SER</v>
          </cell>
        </row>
        <row r="4522">
          <cell r="C4522">
            <v>1047476501</v>
          </cell>
          <cell r="D4522" t="str">
            <v>BRANLY OSPINO PEDRO LUIS</v>
          </cell>
          <cell r="E4522" t="str">
            <v>OPERADOR DE PADRÓN</v>
          </cell>
          <cell r="G4522" t="str">
            <v>X</v>
          </cell>
          <cell r="M4522" t="str">
            <v>ENFERMEDAD GENERAL</v>
          </cell>
          <cell r="N4522" t="str">
            <v>NT</v>
          </cell>
          <cell r="O4522" t="str">
            <v>EPS MUTUAL SER</v>
          </cell>
        </row>
        <row r="4523">
          <cell r="C4523">
            <v>1047476501</v>
          </cell>
          <cell r="D4523" t="str">
            <v>BRANLY OSPINO PEDRO LUIS</v>
          </cell>
          <cell r="E4523" t="str">
            <v>OPERADOR DE PADRÓN</v>
          </cell>
          <cell r="G4523" t="str">
            <v>X</v>
          </cell>
          <cell r="M4523" t="str">
            <v>ENFERMEDAD GENERAL</v>
          </cell>
          <cell r="N4523" t="str">
            <v>NT</v>
          </cell>
          <cell r="O4523" t="str">
            <v>EPS MUTUAL SER</v>
          </cell>
        </row>
        <row r="4524">
          <cell r="C4524">
            <v>1047476501</v>
          </cell>
          <cell r="D4524" t="str">
            <v>BRANLY OSPINO PEDRO LUIS</v>
          </cell>
          <cell r="E4524" t="str">
            <v>OPERADOR DE PADRÓN</v>
          </cell>
          <cell r="G4524" t="str">
            <v>X</v>
          </cell>
          <cell r="M4524" t="str">
            <v>ENFERMEDAD GENERAL</v>
          </cell>
          <cell r="N4524" t="str">
            <v>NT</v>
          </cell>
          <cell r="O4524" t="str">
            <v>EPS MUTUAL SER</v>
          </cell>
        </row>
        <row r="4525">
          <cell r="C4525">
            <v>1047476501</v>
          </cell>
          <cell r="D4525" t="str">
            <v>BRANLY OSPINO PEDRO LUIS</v>
          </cell>
          <cell r="E4525" t="str">
            <v>OPERADOR DE PADRÓN</v>
          </cell>
          <cell r="G4525" t="str">
            <v>X</v>
          </cell>
          <cell r="M4525" t="str">
            <v>ENFERMEDAD GENERAL</v>
          </cell>
          <cell r="N4525" t="str">
            <v>NT</v>
          </cell>
          <cell r="O4525" t="str">
            <v>EPS MUTUAL SER</v>
          </cell>
        </row>
        <row r="4526">
          <cell r="C4526">
            <v>1047476501</v>
          </cell>
          <cell r="D4526" t="str">
            <v>BRANLY OSPINO PEDRO LUIS</v>
          </cell>
          <cell r="E4526" t="str">
            <v>OPERADOR DE PADRÓN</v>
          </cell>
          <cell r="G4526" t="str">
            <v>X</v>
          </cell>
          <cell r="M4526" t="str">
            <v>ENFERMEDAD GENERAL</v>
          </cell>
          <cell r="N4526" t="str">
            <v>NT</v>
          </cell>
          <cell r="O4526" t="str">
            <v>EPS MUTUAL SER</v>
          </cell>
        </row>
        <row r="4527">
          <cell r="C4527">
            <v>1047476501</v>
          </cell>
          <cell r="D4527" t="str">
            <v>BRANLY OSPINO PEDRO LUIS</v>
          </cell>
          <cell r="E4527" t="str">
            <v>OPERADOR DE PADRÓN</v>
          </cell>
          <cell r="G4527" t="str">
            <v>X</v>
          </cell>
          <cell r="M4527" t="str">
            <v>ENFERMEDAD GENERAL</v>
          </cell>
          <cell r="N4527" t="str">
            <v>NT</v>
          </cell>
          <cell r="O4527" t="str">
            <v>EPS MUTUAL SER</v>
          </cell>
        </row>
        <row r="4528">
          <cell r="C4528">
            <v>1047476501</v>
          </cell>
          <cell r="D4528" t="str">
            <v>BRANLY OSPINO PEDRO LUIS</v>
          </cell>
          <cell r="E4528" t="str">
            <v>OPERADOR DE PADRÓN</v>
          </cell>
          <cell r="G4528" t="str">
            <v>X</v>
          </cell>
          <cell r="M4528" t="str">
            <v>ENFERMEDAD GENERAL</v>
          </cell>
          <cell r="N4528" t="str">
            <v>NT</v>
          </cell>
          <cell r="O4528" t="str">
            <v>EPS MUTUAL SER</v>
          </cell>
        </row>
        <row r="4529">
          <cell r="C4529">
            <v>1047476501</v>
          </cell>
          <cell r="D4529" t="str">
            <v>BRANLY OSPINO PEDRO LUIS</v>
          </cell>
          <cell r="E4529" t="str">
            <v>OPERADOR DE PADRÓN</v>
          </cell>
          <cell r="G4529" t="str">
            <v>X</v>
          </cell>
          <cell r="M4529" t="str">
            <v>ENFERMEDAD GENERAL</v>
          </cell>
          <cell r="N4529" t="str">
            <v>NT</v>
          </cell>
          <cell r="O4529" t="str">
            <v>EPS MUTUAL SER</v>
          </cell>
        </row>
        <row r="4530">
          <cell r="C4530">
            <v>1047476501</v>
          </cell>
          <cell r="D4530" t="str">
            <v>BRANLY OSPINO PEDRO LUIS</v>
          </cell>
          <cell r="E4530" t="str">
            <v>OPERADOR DE PADRÓN</v>
          </cell>
          <cell r="G4530" t="str">
            <v>X</v>
          </cell>
          <cell r="M4530" t="str">
            <v>ENFERMEDAD GENERAL</v>
          </cell>
          <cell r="N4530" t="str">
            <v>NT</v>
          </cell>
          <cell r="O4530" t="str">
            <v>EPS MUTUAL SER</v>
          </cell>
        </row>
        <row r="4531">
          <cell r="C4531">
            <v>1047476501</v>
          </cell>
          <cell r="D4531" t="str">
            <v>BRANLY OSPINO PEDRO LUIS</v>
          </cell>
          <cell r="E4531" t="str">
            <v>OPERADOR DE PADRÓN</v>
          </cell>
          <cell r="G4531" t="str">
            <v>X</v>
          </cell>
          <cell r="M4531" t="str">
            <v>ENFERMEDAD GENERAL</v>
          </cell>
          <cell r="N4531" t="str">
            <v>NT</v>
          </cell>
          <cell r="O4531" t="str">
            <v>EPS MUTUAL SER</v>
          </cell>
        </row>
        <row r="4532">
          <cell r="C4532">
            <v>1047476501</v>
          </cell>
          <cell r="D4532" t="str">
            <v>BRANLY OSPINO PEDRO LUIS</v>
          </cell>
          <cell r="E4532" t="str">
            <v>OPERADOR DE PADRÓN</v>
          </cell>
          <cell r="G4532" t="str">
            <v>X</v>
          </cell>
          <cell r="M4532" t="str">
            <v>ENFERMEDAD GENERAL</v>
          </cell>
          <cell r="N4532" t="str">
            <v>NT</v>
          </cell>
          <cell r="O4532" t="str">
            <v>EPS MUTUAL SER</v>
          </cell>
        </row>
        <row r="4533">
          <cell r="C4533">
            <v>1047476501</v>
          </cell>
          <cell r="D4533" t="str">
            <v>BRANLY OSPINO PEDRO LUIS</v>
          </cell>
          <cell r="E4533" t="str">
            <v>OPERADOR DE PADRÓN</v>
          </cell>
          <cell r="G4533" t="str">
            <v>X</v>
          </cell>
          <cell r="M4533" t="str">
            <v>ENFERMEDAD GENERAL</v>
          </cell>
          <cell r="N4533" t="str">
            <v>NT</v>
          </cell>
          <cell r="O4533" t="str">
            <v>EPS MUTUAL SER</v>
          </cell>
        </row>
        <row r="4534">
          <cell r="C4534">
            <v>1047476501</v>
          </cell>
          <cell r="D4534" t="str">
            <v>BRANLY OSPINO PEDRO LUIS</v>
          </cell>
          <cell r="E4534" t="str">
            <v>OPERADOR DE PADRÓN</v>
          </cell>
          <cell r="G4534" t="str">
            <v>X</v>
          </cell>
          <cell r="M4534" t="str">
            <v>ENFERMEDAD GENERAL</v>
          </cell>
          <cell r="N4534" t="str">
            <v>NT</v>
          </cell>
          <cell r="O4534" t="str">
            <v>EPS MUTUAL SER</v>
          </cell>
        </row>
        <row r="4535">
          <cell r="C4535">
            <v>1047476501</v>
          </cell>
          <cell r="D4535" t="str">
            <v>BRANLY OSPINO PEDRO LUIS</v>
          </cell>
          <cell r="E4535" t="str">
            <v>OPERADOR DE PADRÓN</v>
          </cell>
          <cell r="G4535" t="str">
            <v>X</v>
          </cell>
          <cell r="M4535" t="str">
            <v>ENFERMEDAD GENERAL</v>
          </cell>
          <cell r="N4535">
            <v>11432</v>
          </cell>
          <cell r="O4535" t="str">
            <v>EPS MUTUAL SER</v>
          </cell>
        </row>
        <row r="4536">
          <cell r="C4536">
            <v>1047476501</v>
          </cell>
          <cell r="D4536" t="str">
            <v>BRANLY OSPINO PEDRO LUIS</v>
          </cell>
          <cell r="E4536" t="str">
            <v>OPERADOR DE PADRÓN</v>
          </cell>
          <cell r="G4536" t="str">
            <v>X</v>
          </cell>
          <cell r="M4536" t="str">
            <v>ENFERMEDAD GENERAL</v>
          </cell>
          <cell r="N4536">
            <v>13231</v>
          </cell>
          <cell r="O4536" t="str">
            <v>EPS MUTUAL SER</v>
          </cell>
        </row>
        <row r="4537">
          <cell r="C4537">
            <v>1047476501</v>
          </cell>
          <cell r="D4537" t="str">
            <v>BRANLY OSPINO PEDRO LUIS</v>
          </cell>
          <cell r="E4537" t="str">
            <v>OPERADOR DE PADRÓN</v>
          </cell>
          <cell r="G4537" t="str">
            <v>X</v>
          </cell>
          <cell r="M4537" t="str">
            <v>ENFERMEDAD GENERAL</v>
          </cell>
          <cell r="N4537">
            <v>15599</v>
          </cell>
          <cell r="O4537" t="str">
            <v>EPS MUTUAL SER</v>
          </cell>
        </row>
        <row r="4538">
          <cell r="C4538">
            <v>1047476501</v>
          </cell>
          <cell r="D4538" t="str">
            <v>BRANLY OSPINO PEDRO LUIS</v>
          </cell>
          <cell r="E4538" t="str">
            <v>OPERADOR DE PADRÓN</v>
          </cell>
          <cell r="G4538" t="str">
            <v>x</v>
          </cell>
          <cell r="M4538" t="str">
            <v>ENFERMEDAD GENERAL</v>
          </cell>
          <cell r="N4538">
            <v>21341</v>
          </cell>
          <cell r="O4538" t="str">
            <v>EPS MUTUAL SER</v>
          </cell>
        </row>
        <row r="4539">
          <cell r="C4539">
            <v>1047476501</v>
          </cell>
          <cell r="D4539" t="str">
            <v>BRANLY OSPINO PEDRO LUIS</v>
          </cell>
          <cell r="E4539" t="str">
            <v>OPERADOR DE PADRÓN</v>
          </cell>
          <cell r="G4539" t="str">
            <v>X</v>
          </cell>
          <cell r="M4539" t="str">
            <v>ENFERMEDAD GENERAL</v>
          </cell>
          <cell r="N4539">
            <v>24077</v>
          </cell>
          <cell r="O4539" t="str">
            <v>EPS MUTUAL SER</v>
          </cell>
        </row>
        <row r="4540">
          <cell r="C4540">
            <v>1047476501</v>
          </cell>
          <cell r="D4540" t="str">
            <v>BRANLY OSPINO PEDRO LUIS</v>
          </cell>
          <cell r="E4540" t="str">
            <v>OPERADOR DE PADRÓN</v>
          </cell>
          <cell r="G4540" t="str">
            <v>x</v>
          </cell>
          <cell r="M4540" t="str">
            <v>ENFERMEDAD GENERAL</v>
          </cell>
          <cell r="N4540">
            <v>26249</v>
          </cell>
          <cell r="O4540" t="str">
            <v>EPS MUTUAL SER</v>
          </cell>
        </row>
        <row r="4541">
          <cell r="C4541">
            <v>1047476501</v>
          </cell>
          <cell r="D4541" t="str">
            <v>BRANLY OSPINO PEDRO LUIS</v>
          </cell>
          <cell r="E4541" t="str">
            <v>OPERADOR DE PADRÓN</v>
          </cell>
          <cell r="G4541" t="str">
            <v>x</v>
          </cell>
          <cell r="M4541" t="str">
            <v>ENFERMEDAD GENERAL</v>
          </cell>
          <cell r="N4541">
            <v>28637</v>
          </cell>
          <cell r="O4541" t="str">
            <v>EPS MUTUAL SER</v>
          </cell>
        </row>
        <row r="4542">
          <cell r="C4542">
            <v>1047476501</v>
          </cell>
          <cell r="D4542" t="str">
            <v>BRANLY OSPINO PEDRO LUIS</v>
          </cell>
          <cell r="E4542" t="str">
            <v>OPERADOR DE PADRÓN</v>
          </cell>
          <cell r="G4542" t="str">
            <v>X</v>
          </cell>
          <cell r="M4542" t="str">
            <v>ENFERMEDAD GENERAL</v>
          </cell>
          <cell r="N4542">
            <v>33320</v>
          </cell>
          <cell r="O4542" t="str">
            <v>EPS MUTUAL SER</v>
          </cell>
        </row>
        <row r="4543">
          <cell r="C4543">
            <v>1047476501</v>
          </cell>
          <cell r="D4543" t="str">
            <v>BRANLY OSPINO PEDRO LUIS</v>
          </cell>
          <cell r="E4543" t="str">
            <v>OPERADOR DE PADRÓN</v>
          </cell>
          <cell r="G4543" t="str">
            <v>X</v>
          </cell>
          <cell r="M4543" t="str">
            <v>ENFERMEDAD GENERAL</v>
          </cell>
          <cell r="N4543">
            <v>33664</v>
          </cell>
          <cell r="O4543" t="str">
            <v>EPS MUTUAL SER</v>
          </cell>
        </row>
        <row r="4544">
          <cell r="C4544">
            <v>1047476501</v>
          </cell>
          <cell r="D4544" t="str">
            <v>BRANLY OSPINO PEDRO LUIS</v>
          </cell>
          <cell r="E4544" t="str">
            <v>OPERADOR DE PADRÓN</v>
          </cell>
          <cell r="G4544" t="str">
            <v>X</v>
          </cell>
          <cell r="M4544" t="str">
            <v>ENFERMEDAD GENERAL</v>
          </cell>
          <cell r="N4544">
            <v>33716</v>
          </cell>
          <cell r="O4544" t="str">
            <v>EPS MUTUAL SER</v>
          </cell>
        </row>
        <row r="4545">
          <cell r="C4545">
            <v>1044922122</v>
          </cell>
          <cell r="D4545" t="str">
            <v>BOSSIO ROSENSTAND MIGUEL ANGEL</v>
          </cell>
          <cell r="E4545" t="str">
            <v>TECNICO DE MANTENIMIENTO D</v>
          </cell>
          <cell r="G4545" t="str">
            <v>X</v>
          </cell>
          <cell r="M4545" t="str">
            <v>ENFERMEDAD GENERAL</v>
          </cell>
          <cell r="N4545" t="str">
            <v>NT</v>
          </cell>
          <cell r="O4545" t="str">
            <v>NUEVA E.P.S</v>
          </cell>
        </row>
        <row r="4546">
          <cell r="C4546">
            <v>1143368159</v>
          </cell>
          <cell r="D4546" t="str">
            <v>BOSSA MORALES VICTOR ALFONSO</v>
          </cell>
          <cell r="E4546" t="str">
            <v>OPERADOR DE PADRÓN</v>
          </cell>
          <cell r="G4546" t="str">
            <v>X</v>
          </cell>
          <cell r="M4546" t="str">
            <v>ENFERMEDAD GENERAL</v>
          </cell>
          <cell r="N4546" t="str">
            <v>NT</v>
          </cell>
          <cell r="O4546" t="str">
            <v>EPS MUTUAL SER</v>
          </cell>
        </row>
        <row r="4547">
          <cell r="C4547">
            <v>1143368159</v>
          </cell>
          <cell r="D4547" t="str">
            <v>BOSSA MORALES VICTOR ALFONSO</v>
          </cell>
          <cell r="E4547" t="str">
            <v>OPERADOR DE PADRÓN</v>
          </cell>
          <cell r="G4547" t="str">
            <v>X</v>
          </cell>
          <cell r="M4547" t="str">
            <v>ENFERMEDAD GENERAL</v>
          </cell>
          <cell r="N4547" t="str">
            <v>NT</v>
          </cell>
          <cell r="O4547" t="str">
            <v>EPS MUTUAL SER</v>
          </cell>
        </row>
        <row r="4548">
          <cell r="C4548">
            <v>1143368159</v>
          </cell>
          <cell r="D4548" t="str">
            <v>BOSSA MORALES VICTOR ALFONSO</v>
          </cell>
          <cell r="E4548" t="str">
            <v>OPERADOR DE PADRÓN</v>
          </cell>
          <cell r="G4548" t="str">
            <v>X</v>
          </cell>
          <cell r="M4548" t="str">
            <v>ENFERMEDAD GENERAL</v>
          </cell>
          <cell r="N4548" t="str">
            <v>NT</v>
          </cell>
          <cell r="O4548" t="str">
            <v>EPS MUTUAL SER</v>
          </cell>
        </row>
        <row r="4549">
          <cell r="C4549">
            <v>1143368159</v>
          </cell>
          <cell r="D4549" t="str">
            <v>BOSSA MORALES VICTOR ALFONSO</v>
          </cell>
          <cell r="E4549" t="str">
            <v>OPERADOR DE PADRÓN</v>
          </cell>
          <cell r="H4549" t="str">
            <v>X</v>
          </cell>
          <cell r="M4549" t="str">
            <v>LICENCIA DE PATERNIDAD</v>
          </cell>
          <cell r="N4549" t="str">
            <v>NT</v>
          </cell>
          <cell r="O4549" t="str">
            <v>EPS MUTUAL SER</v>
          </cell>
        </row>
        <row r="4550">
          <cell r="C4550">
            <v>1143368159</v>
          </cell>
          <cell r="D4550" t="str">
            <v>BOSSA MORALES VICTOR ALFONSO</v>
          </cell>
          <cell r="E4550" t="str">
            <v>OPERADOR DE PADRÓN</v>
          </cell>
          <cell r="G4550" t="str">
            <v>X</v>
          </cell>
          <cell r="M4550" t="str">
            <v>ENFERMEDAD GENERAL</v>
          </cell>
          <cell r="N4550" t="str">
            <v>NT</v>
          </cell>
          <cell r="O4550" t="str">
            <v>EPS MUTUAL SER</v>
          </cell>
        </row>
        <row r="4551">
          <cell r="C4551">
            <v>1143364211</v>
          </cell>
          <cell r="D4551" t="str">
            <v>BORGE MATOS BRAYHAN DAVID</v>
          </cell>
          <cell r="E4551" t="str">
            <v>OPERADOR DE PATIO</v>
          </cell>
          <cell r="H4551" t="str">
            <v>X</v>
          </cell>
          <cell r="M4551" t="str">
            <v>LICENCIA DE PATERNIDAD</v>
          </cell>
          <cell r="N4551" t="str">
            <v>NT</v>
          </cell>
          <cell r="O4551" t="str">
            <v>EPS MUTUAL SER</v>
          </cell>
        </row>
        <row r="4552">
          <cell r="C4552">
            <v>1143364211</v>
          </cell>
          <cell r="D4552" t="str">
            <v>BORGE MATOS BRAYHAN DAVID</v>
          </cell>
          <cell r="E4552" t="str">
            <v>OPERADOR DE PATIO</v>
          </cell>
          <cell r="G4552" t="str">
            <v>X</v>
          </cell>
          <cell r="M4552" t="str">
            <v>ENFERMEDAD GENERAL</v>
          </cell>
          <cell r="N4552">
            <v>1690479</v>
          </cell>
          <cell r="O4552" t="str">
            <v>EPS MUTUAL SER</v>
          </cell>
        </row>
        <row r="4553">
          <cell r="C4553">
            <v>1143364211</v>
          </cell>
          <cell r="D4553" t="str">
            <v>BORGE MATOS BRAYHAN DAVID</v>
          </cell>
          <cell r="E4553" t="str">
            <v>OPERADOR DE PATIO</v>
          </cell>
          <cell r="G4553" t="str">
            <v>X</v>
          </cell>
          <cell r="M4553" t="str">
            <v>ENFERMEDAD GENERAL</v>
          </cell>
          <cell r="N4553" t="str">
            <v>NT</v>
          </cell>
          <cell r="O4553" t="str">
            <v>EPS MUTUAL SER</v>
          </cell>
        </row>
        <row r="4554">
          <cell r="C4554">
            <v>1143364211</v>
          </cell>
          <cell r="D4554" t="str">
            <v>BORGE MATOS BRAYHAN DAVID</v>
          </cell>
          <cell r="E4554" t="str">
            <v>OPERADOR DE PATIO</v>
          </cell>
          <cell r="G4554" t="str">
            <v>X</v>
          </cell>
          <cell r="M4554" t="str">
            <v>ENFERMEDAD GENERAL</v>
          </cell>
          <cell r="N4554" t="str">
            <v>NT</v>
          </cell>
          <cell r="O4554" t="str">
            <v>EPS MUTUAL SER</v>
          </cell>
        </row>
        <row r="4555">
          <cell r="C4555">
            <v>92031290</v>
          </cell>
          <cell r="D4555" t="str">
            <v>BOLAÑO VILLAMIL JORGE DAVID</v>
          </cell>
          <cell r="E4555" t="str">
            <v>OPERADOR DE PADRÓN</v>
          </cell>
          <cell r="G4555" t="str">
            <v>X</v>
          </cell>
          <cell r="M4555" t="str">
            <v>ENFERMEDAD GENERAL</v>
          </cell>
          <cell r="N4555">
            <v>12602104</v>
          </cell>
          <cell r="O4555" t="str">
            <v>COOMEVA E.P.S</v>
          </cell>
        </row>
        <row r="4556">
          <cell r="C4556">
            <v>92031290</v>
          </cell>
          <cell r="D4556" t="str">
            <v>BOLAÑO VILLAMIL JORGE DAVID</v>
          </cell>
          <cell r="E4556" t="str">
            <v>OPERADOR DE PADRÓN</v>
          </cell>
          <cell r="G4556" t="str">
            <v>X</v>
          </cell>
          <cell r="M4556" t="str">
            <v>ENFERMEDAD GENERAL</v>
          </cell>
          <cell r="N4556" t="str">
            <v>INC139631</v>
          </cell>
          <cell r="O4556" t="str">
            <v>COOMEVA E.P.S</v>
          </cell>
        </row>
        <row r="4557">
          <cell r="C4557">
            <v>92031290</v>
          </cell>
          <cell r="D4557" t="str">
            <v>BOLAÑO VILLAMIL JORGE DAVID</v>
          </cell>
          <cell r="E4557" t="str">
            <v>OPERADOR DE PADRÓN</v>
          </cell>
          <cell r="G4557" t="str">
            <v>X</v>
          </cell>
          <cell r="M4557" t="str">
            <v>ENFERMEDAD GENERAL</v>
          </cell>
          <cell r="N4557">
            <v>12671624</v>
          </cell>
          <cell r="O4557" t="str">
            <v>COOMEVA E.P.S</v>
          </cell>
        </row>
        <row r="4558">
          <cell r="C4558">
            <v>92031290</v>
          </cell>
          <cell r="D4558" t="str">
            <v>BOLAÑO VILLAMIL JORGE DAVID</v>
          </cell>
          <cell r="E4558" t="str">
            <v>OPERADOR DE PADRÓN</v>
          </cell>
          <cell r="G4558" t="str">
            <v>X</v>
          </cell>
          <cell r="M4558" t="str">
            <v>ENFERMEDAD GENERAL</v>
          </cell>
          <cell r="N4558">
            <v>4873438</v>
          </cell>
          <cell r="O4558" t="str">
            <v>SANITAS E.P.S</v>
          </cell>
        </row>
        <row r="4559">
          <cell r="C4559">
            <v>92031290</v>
          </cell>
          <cell r="D4559" t="str">
            <v>BOLAÑO VILLAMIL JORGE DAVID</v>
          </cell>
          <cell r="E4559" t="str">
            <v>OPERADOR DE PADRÓN</v>
          </cell>
          <cell r="L4559" t="str">
            <v>X</v>
          </cell>
          <cell r="M4559" t="str">
            <v>AISLAMIENTO PREVENTIVO</v>
          </cell>
          <cell r="N4559" t="str">
            <v>NT</v>
          </cell>
          <cell r="O4559" t="str">
            <v>SANITAS E.P.S</v>
          </cell>
        </row>
        <row r="4560">
          <cell r="C4560">
            <v>92031290</v>
          </cell>
          <cell r="D4560" t="str">
            <v>BOLAÑO VILLAMIL JORGE DAVID</v>
          </cell>
          <cell r="E4560" t="str">
            <v>OPERADOR DE PADRÓN</v>
          </cell>
          <cell r="G4560" t="str">
            <v>X</v>
          </cell>
          <cell r="M4560" t="str">
            <v>ENFERMEDAD GENERAL</v>
          </cell>
          <cell r="N4560" t="str">
            <v>NT</v>
          </cell>
          <cell r="O4560" t="str">
            <v>SANITAS E.P.S</v>
          </cell>
        </row>
        <row r="4561">
          <cell r="C4561">
            <v>92031290</v>
          </cell>
          <cell r="D4561" t="str">
            <v>BOLAÑO VILLAMIL JORGE DAVID</v>
          </cell>
          <cell r="E4561" t="str">
            <v>OPERADOR DE PADRÓN</v>
          </cell>
          <cell r="G4561" t="str">
            <v>X</v>
          </cell>
          <cell r="M4561" t="str">
            <v>ENFERMEDAD GENERAL</v>
          </cell>
          <cell r="N4561" t="str">
            <v>NT</v>
          </cell>
          <cell r="O4561" t="str">
            <v>SANITAS E.P.S</v>
          </cell>
        </row>
        <row r="4562">
          <cell r="C4562">
            <v>92031290</v>
          </cell>
          <cell r="D4562" t="str">
            <v>BOLAÑO VILLAMIL JORGE DAVID</v>
          </cell>
          <cell r="E4562" t="str">
            <v>OPERADOR DE PADRÓN</v>
          </cell>
          <cell r="G4562" t="str">
            <v>X</v>
          </cell>
          <cell r="M4562" t="str">
            <v>ENFERMEDAD GENERAL</v>
          </cell>
          <cell r="N4562">
            <v>5581139</v>
          </cell>
          <cell r="O4562" t="str">
            <v>SANITAS E.P.S</v>
          </cell>
        </row>
        <row r="4563">
          <cell r="C4563">
            <v>92031290</v>
          </cell>
          <cell r="D4563" t="str">
            <v>BOLAÑO VILLAMIL JORGE DAVID</v>
          </cell>
          <cell r="E4563" t="str">
            <v>OPERADOR DE PADRÓN</v>
          </cell>
          <cell r="G4563" t="str">
            <v>X</v>
          </cell>
          <cell r="M4563" t="str">
            <v>ENFERMEDAD GENERAL</v>
          </cell>
          <cell r="N4563">
            <v>5953832</v>
          </cell>
          <cell r="O4563" t="str">
            <v>SANITAS E.P.S</v>
          </cell>
        </row>
        <row r="4564">
          <cell r="C4564">
            <v>92031290</v>
          </cell>
          <cell r="D4564" t="str">
            <v>BOLAÑO VILLAMIL JORGE DAVID</v>
          </cell>
          <cell r="E4564" t="str">
            <v>OPERADOR DE PADRÓN</v>
          </cell>
          <cell r="G4564" t="str">
            <v>X</v>
          </cell>
          <cell r="M4564" t="str">
            <v>ENFERMEDAD GENERAL</v>
          </cell>
          <cell r="N4564">
            <v>6015279</v>
          </cell>
          <cell r="O4564" t="str">
            <v>SANITAS E.P.S</v>
          </cell>
        </row>
        <row r="4565">
          <cell r="C4565">
            <v>92031290</v>
          </cell>
          <cell r="D4565" t="str">
            <v>BOLAÑO VILLAMIL JORGE DAVID</v>
          </cell>
          <cell r="E4565" t="str">
            <v>OPERADOR DE PADRÓN</v>
          </cell>
          <cell r="G4565" t="str">
            <v>X</v>
          </cell>
          <cell r="M4565" t="str">
            <v>ENFERMEDAD GENERAL</v>
          </cell>
          <cell r="N4565">
            <v>6259118</v>
          </cell>
          <cell r="O4565" t="str">
            <v>SANITAS E.P.S</v>
          </cell>
        </row>
        <row r="4566">
          <cell r="C4566">
            <v>92031290</v>
          </cell>
          <cell r="D4566" t="str">
            <v>BOLAÑO VILLAMIL JORGE DAVID</v>
          </cell>
          <cell r="E4566" t="str">
            <v>OPERADOR DE PADRÓN</v>
          </cell>
          <cell r="G4566" t="str">
            <v>X</v>
          </cell>
          <cell r="M4566" t="str">
            <v>ENFERMEDAD GENERAL</v>
          </cell>
          <cell r="N4566" t="str">
            <v>NT</v>
          </cell>
          <cell r="O4566" t="str">
            <v>SANITAS E.P.S</v>
          </cell>
        </row>
        <row r="4567">
          <cell r="C4567">
            <v>92031290</v>
          </cell>
          <cell r="D4567" t="str">
            <v>BOLAÑO VILLAMIL JORGE DAVID</v>
          </cell>
          <cell r="E4567" t="str">
            <v>OPERADOR DE PADRÓN</v>
          </cell>
          <cell r="G4567" t="str">
            <v>X</v>
          </cell>
          <cell r="M4567" t="str">
            <v>ENFERMEDAD GENERAL</v>
          </cell>
          <cell r="N4567" t="str">
            <v>NT</v>
          </cell>
          <cell r="O4567" t="str">
            <v>SANITAS E.P.S</v>
          </cell>
        </row>
        <row r="4568">
          <cell r="C4568">
            <v>92031290</v>
          </cell>
          <cell r="D4568" t="str">
            <v>BOLAÑO VILLAMIL JORGE DAVID</v>
          </cell>
          <cell r="E4568" t="str">
            <v>OPERADOR DE PADRÓN</v>
          </cell>
          <cell r="G4568" t="str">
            <v>X</v>
          </cell>
          <cell r="M4568" t="str">
            <v>ENFERMEDAD GENERAL</v>
          </cell>
          <cell r="N4568" t="str">
            <v>NT</v>
          </cell>
          <cell r="O4568" t="str">
            <v>SANITAS E.P.S</v>
          </cell>
        </row>
        <row r="4569">
          <cell r="C4569">
            <v>92031290</v>
          </cell>
          <cell r="D4569" t="str">
            <v>BOLAÑO VILLAMIL JORGE DAVID</v>
          </cell>
          <cell r="E4569" t="str">
            <v>OPERADOR DE PADRÓN</v>
          </cell>
          <cell r="G4569" t="str">
            <v>X</v>
          </cell>
          <cell r="M4569" t="str">
            <v>ENFERMEDAD GENERAL</v>
          </cell>
          <cell r="N4569" t="str">
            <v>NT</v>
          </cell>
          <cell r="O4569" t="str">
            <v>SANITAS E.P.S</v>
          </cell>
        </row>
        <row r="4570">
          <cell r="C4570">
            <v>92031290</v>
          </cell>
          <cell r="D4570" t="str">
            <v>BOLAÑO VILLAMIL JORGE DAVID</v>
          </cell>
          <cell r="E4570" t="str">
            <v>OPERADOR DE PADRÓN</v>
          </cell>
          <cell r="G4570" t="str">
            <v>X</v>
          </cell>
          <cell r="M4570" t="str">
            <v>ENFERMEDAD GENERAL</v>
          </cell>
          <cell r="N4570" t="str">
            <v>NT</v>
          </cell>
          <cell r="O4570" t="str">
            <v>SANITAS E.P.S</v>
          </cell>
        </row>
        <row r="4571">
          <cell r="C4571">
            <v>92031290</v>
          </cell>
          <cell r="D4571" t="str">
            <v>BOLAÑO VILLAMIL JORGE DAVID</v>
          </cell>
          <cell r="E4571" t="str">
            <v>OPERADOR DE PADRÓN</v>
          </cell>
          <cell r="G4571" t="str">
            <v>X</v>
          </cell>
          <cell r="M4571" t="str">
            <v>ENFERMEDAD GENERAL</v>
          </cell>
          <cell r="N4571">
            <v>7106384</v>
          </cell>
          <cell r="O4571" t="str">
            <v>SANITAS E.P.S</v>
          </cell>
        </row>
        <row r="4572">
          <cell r="C4572">
            <v>92031290</v>
          </cell>
          <cell r="D4572" t="str">
            <v>BOLAÑO VILLAMIL JORGE DAVID</v>
          </cell>
          <cell r="E4572" t="str">
            <v>OPERADOR DE PADRÓN</v>
          </cell>
          <cell r="G4572" t="str">
            <v>X</v>
          </cell>
          <cell r="M4572" t="str">
            <v>ENFERMEDAD GENERAL</v>
          </cell>
          <cell r="N4572">
            <v>7259591</v>
          </cell>
          <cell r="O4572" t="str">
            <v>SANITAS E.P.S</v>
          </cell>
        </row>
        <row r="4573">
          <cell r="C4573">
            <v>92031290</v>
          </cell>
          <cell r="D4573" t="str">
            <v>BOLAÑO VILLAMIL JORGE DAVID</v>
          </cell>
          <cell r="E4573" t="str">
            <v>OPERADOR DE PADRÓN</v>
          </cell>
          <cell r="G4573" t="str">
            <v>X</v>
          </cell>
          <cell r="M4573" t="str">
            <v>ENFERMEDAD GENERAL</v>
          </cell>
          <cell r="N4573">
            <v>7839301</v>
          </cell>
          <cell r="O4573" t="str">
            <v>SANITAS E.P.S</v>
          </cell>
        </row>
        <row r="4574">
          <cell r="C4574">
            <v>92031290</v>
          </cell>
          <cell r="D4574" t="str">
            <v>BOLAÑO VILLAMIL JORGE DAVID</v>
          </cell>
          <cell r="E4574" t="str">
            <v>OPERADOR DE PADRÓN</v>
          </cell>
          <cell r="G4574" t="str">
            <v>X</v>
          </cell>
          <cell r="M4574" t="str">
            <v>ENFERMEDAD GENERAL</v>
          </cell>
          <cell r="N4574">
            <v>7958734</v>
          </cell>
          <cell r="O4574" t="str">
            <v>SANITAS E.P.S</v>
          </cell>
        </row>
        <row r="4575">
          <cell r="C4575">
            <v>92031290</v>
          </cell>
          <cell r="D4575" t="str">
            <v>BOLAÑO VILLAMIL JORGE DAVID</v>
          </cell>
          <cell r="E4575" t="str">
            <v>OPERADOR DE PADRÓN</v>
          </cell>
          <cell r="G4575" t="str">
            <v>X</v>
          </cell>
          <cell r="M4575" t="str">
            <v>ENFERMEDAD GENERAL</v>
          </cell>
          <cell r="N4575" t="str">
            <v>NT</v>
          </cell>
          <cell r="O4575" t="str">
            <v>SANITAS E.P.S</v>
          </cell>
        </row>
        <row r="4576">
          <cell r="C4576">
            <v>92031290</v>
          </cell>
          <cell r="D4576" t="str">
            <v>BOLAÑO VILLAMIL JORGE DAVID</v>
          </cell>
          <cell r="E4576" t="str">
            <v>OPERADOR DE PADRÓN</v>
          </cell>
          <cell r="G4576" t="str">
            <v>x</v>
          </cell>
          <cell r="M4576" t="str">
            <v>ENFERMEDAD GENERAL</v>
          </cell>
          <cell r="N4576">
            <v>8511371</v>
          </cell>
          <cell r="O4576" t="str">
            <v>SANITAS E.P.S</v>
          </cell>
        </row>
        <row r="4577">
          <cell r="C4577">
            <v>92031290</v>
          </cell>
          <cell r="D4577" t="str">
            <v>BOLAÑO VILLAMIL JORGE DAVID</v>
          </cell>
          <cell r="E4577" t="str">
            <v>OPERADOR DE PADRÓN</v>
          </cell>
          <cell r="G4577" t="str">
            <v>x</v>
          </cell>
          <cell r="M4577" t="str">
            <v>ENFERMEDAD GENERAL</v>
          </cell>
          <cell r="N4577">
            <v>8712834</v>
          </cell>
          <cell r="O4577" t="str">
            <v>SANITAS E.P.S</v>
          </cell>
        </row>
        <row r="4578">
          <cell r="C4578">
            <v>92031290</v>
          </cell>
          <cell r="D4578" t="str">
            <v>BOLAÑO VILLAMIL JORGE DAVID</v>
          </cell>
          <cell r="E4578" t="str">
            <v>OPERADOR DE PADRÓN</v>
          </cell>
          <cell r="G4578" t="str">
            <v>x</v>
          </cell>
          <cell r="M4578" t="str">
            <v>ENFERMEDAD GENERAL</v>
          </cell>
          <cell r="N4578">
            <v>9106148</v>
          </cell>
          <cell r="O4578" t="str">
            <v>SANITAS E.P.S</v>
          </cell>
        </row>
        <row r="4579">
          <cell r="C4579">
            <v>92031290</v>
          </cell>
          <cell r="D4579" t="str">
            <v>BOLAÑO VILLAMIL JORGE DAVID</v>
          </cell>
          <cell r="E4579" t="str">
            <v>OPERADOR DE PADRÓN</v>
          </cell>
          <cell r="G4579" t="str">
            <v>X</v>
          </cell>
          <cell r="M4579" t="str">
            <v>ENFERMEDAD GENERAL</v>
          </cell>
          <cell r="N4579">
            <v>9127823</v>
          </cell>
          <cell r="O4579" t="str">
            <v>SANITAS E.P.S</v>
          </cell>
        </row>
        <row r="4580">
          <cell r="C4580">
            <v>1002388982</v>
          </cell>
          <cell r="D4580" t="str">
            <v>BOLAÑO TORRES LUIS ANGEL</v>
          </cell>
          <cell r="E4580" t="str">
            <v>OPERADOR DE BUSETÓN</v>
          </cell>
          <cell r="G4580" t="str">
            <v>X</v>
          </cell>
          <cell r="M4580" t="str">
            <v>ENFERMEDAD GENERAL</v>
          </cell>
          <cell r="N4580">
            <v>1002388982</v>
          </cell>
          <cell r="O4580" t="str">
            <v>AMBUQ</v>
          </cell>
        </row>
        <row r="4581">
          <cell r="C4581">
            <v>1002388982</v>
          </cell>
          <cell r="D4581" t="str">
            <v>BOLAÑO TORRES LUIS ANGEL</v>
          </cell>
          <cell r="E4581" t="str">
            <v>OPERADOR DE BUSETÓN</v>
          </cell>
          <cell r="G4581" t="str">
            <v>X</v>
          </cell>
          <cell r="M4581" t="str">
            <v>ENFERMEDAD GENERAL</v>
          </cell>
          <cell r="N4581" t="str">
            <v>INC18867</v>
          </cell>
          <cell r="O4581" t="str">
            <v>AMBUQ</v>
          </cell>
        </row>
        <row r="4582">
          <cell r="C4582">
            <v>1002388982</v>
          </cell>
          <cell r="D4582" t="str">
            <v>BOLAÑO TORRES LUIS ANGEL</v>
          </cell>
          <cell r="E4582" t="str">
            <v>OPERADOR DE BUSETÓN</v>
          </cell>
          <cell r="H4582" t="str">
            <v>X</v>
          </cell>
          <cell r="M4582" t="str">
            <v>LICENCIA DE PATERNIDAD</v>
          </cell>
          <cell r="N4582" t="str">
            <v>NA</v>
          </cell>
          <cell r="O4582" t="str">
            <v>SALUD TOTAL E.P.S.</v>
          </cell>
        </row>
        <row r="4583">
          <cell r="C4583">
            <v>1002388982</v>
          </cell>
          <cell r="D4583" t="str">
            <v>BOLAÑO TORRES LUIS ANGEL</v>
          </cell>
          <cell r="E4583" t="str">
            <v>OPERADOR DE BUSETÓN</v>
          </cell>
          <cell r="G4583" t="str">
            <v>X</v>
          </cell>
          <cell r="M4583" t="str">
            <v>ENFERMEDAD GENERAL</v>
          </cell>
          <cell r="N4583">
            <v>2473172</v>
          </cell>
          <cell r="O4583" t="str">
            <v>SALUD TOTAL E.P.S.</v>
          </cell>
        </row>
        <row r="4584">
          <cell r="C4584">
            <v>1002388982</v>
          </cell>
          <cell r="D4584" t="str">
            <v>BOLAÑO TORRES LUIS ANGEL</v>
          </cell>
          <cell r="E4584" t="str">
            <v>OPERADOR DE BUSETÓN</v>
          </cell>
          <cell r="G4584" t="str">
            <v>X</v>
          </cell>
          <cell r="M4584" t="str">
            <v>ENFERMEDAD GENERAL</v>
          </cell>
          <cell r="N4584" t="str">
            <v>NT</v>
          </cell>
          <cell r="O4584" t="str">
            <v>SALUD TOTAL E.P.S.</v>
          </cell>
        </row>
        <row r="4585">
          <cell r="C4585">
            <v>1002388982</v>
          </cell>
          <cell r="D4585" t="str">
            <v>BOLAÑO TORRES LUIS ANGEL</v>
          </cell>
          <cell r="E4585" t="str">
            <v>OPERADOR DE BUSETÓN</v>
          </cell>
          <cell r="G4585" t="str">
            <v>X</v>
          </cell>
          <cell r="M4585" t="str">
            <v>ENFERMEDAD GENERAL</v>
          </cell>
          <cell r="N4585">
            <v>9248525</v>
          </cell>
          <cell r="O4585" t="str">
            <v>SALUD TOTAL E.P.S.</v>
          </cell>
        </row>
        <row r="4586">
          <cell r="C4586">
            <v>1002388982</v>
          </cell>
          <cell r="D4586" t="str">
            <v>BOLAÑO TORRES LUIS ANGEL</v>
          </cell>
          <cell r="E4586" t="str">
            <v>OPERADOR DE BUSETÓN</v>
          </cell>
          <cell r="G4586" t="str">
            <v>X</v>
          </cell>
          <cell r="M4586" t="str">
            <v>ENFERMEDAD GENERAL</v>
          </cell>
          <cell r="N4586">
            <v>5899340</v>
          </cell>
          <cell r="O4586" t="str">
            <v>SALUD TOTAL E.P.S.</v>
          </cell>
        </row>
        <row r="4587">
          <cell r="C4587">
            <v>1002388982</v>
          </cell>
          <cell r="D4587" t="str">
            <v>BOLAÑO TORRES LUIS ANGEL</v>
          </cell>
          <cell r="E4587" t="str">
            <v>OPERADOR DE BUSETÓN</v>
          </cell>
          <cell r="G4587" t="str">
            <v>X</v>
          </cell>
          <cell r="M4587" t="str">
            <v>ENFERMEDAD GENERAL</v>
          </cell>
          <cell r="N4587">
            <v>9258066</v>
          </cell>
          <cell r="O4587" t="str">
            <v>SALUD TOTAL E.P.S.</v>
          </cell>
        </row>
        <row r="4588">
          <cell r="C4588">
            <v>1002388982</v>
          </cell>
          <cell r="D4588" t="str">
            <v>BOLAÑO TORRES LUIS ANGEL</v>
          </cell>
          <cell r="E4588" t="str">
            <v>OPERADOR DE BUSETÓN</v>
          </cell>
          <cell r="G4588" t="str">
            <v>X</v>
          </cell>
          <cell r="M4588" t="str">
            <v>ENFERMEDAD GENERAL</v>
          </cell>
          <cell r="N4588">
            <v>9188857</v>
          </cell>
          <cell r="O4588" t="str">
            <v>SALUD TOTAL E.P.S.</v>
          </cell>
        </row>
        <row r="4589">
          <cell r="C4589">
            <v>1047369366</v>
          </cell>
          <cell r="D4589" t="str">
            <v>BOLAÑO TORRES HUBER ENRIQUE</v>
          </cell>
          <cell r="E4589" t="str">
            <v>OPERADOR DE PADRÓN</v>
          </cell>
          <cell r="G4589" t="str">
            <v>X</v>
          </cell>
          <cell r="M4589" t="str">
            <v>ENFERMEDAD GENERAL</v>
          </cell>
          <cell r="N4589">
            <v>183066871</v>
          </cell>
          <cell r="O4589" t="str">
            <v>SALUD TOTAL E.P.S.</v>
          </cell>
        </row>
        <row r="4590">
          <cell r="C4590">
            <v>1047369366</v>
          </cell>
          <cell r="D4590" t="str">
            <v>BOLAÑO TORRES HUBER ENRIQUE</v>
          </cell>
          <cell r="E4590" t="str">
            <v>OPERADOR DE PADRÓN</v>
          </cell>
          <cell r="G4590" t="str">
            <v>X</v>
          </cell>
          <cell r="M4590" t="str">
            <v>ENFERMEDAD GENERAL</v>
          </cell>
          <cell r="N4590">
            <v>4870617</v>
          </cell>
          <cell r="O4590" t="str">
            <v>SALUD TOTAL E.P.S.</v>
          </cell>
        </row>
        <row r="4591">
          <cell r="C4591">
            <v>1047369366</v>
          </cell>
          <cell r="D4591" t="str">
            <v>BOLAÑO TORRES HUBER ENRIQUE</v>
          </cell>
          <cell r="E4591" t="str">
            <v>OPERADOR DE PADRÓN</v>
          </cell>
          <cell r="G4591" t="str">
            <v>X</v>
          </cell>
          <cell r="M4591" t="str">
            <v>ENFERMEDAD GENERAL</v>
          </cell>
          <cell r="N4591">
            <v>1339324</v>
          </cell>
          <cell r="O4591" t="str">
            <v>SALUD TOTAL E.P.S.</v>
          </cell>
        </row>
        <row r="4592">
          <cell r="C4592">
            <v>1047369366</v>
          </cell>
          <cell r="D4592" t="str">
            <v>BOLAÑO TORRES HUBER ENRIQUE</v>
          </cell>
          <cell r="E4592" t="str">
            <v>OPERADOR DE PADRÓN</v>
          </cell>
          <cell r="G4592" t="str">
            <v>X</v>
          </cell>
          <cell r="M4592" t="str">
            <v>ENFERMEDAD GENERAL</v>
          </cell>
          <cell r="N4592">
            <v>5099040</v>
          </cell>
          <cell r="O4592" t="str">
            <v>SALUD TOTAL E.P.S.</v>
          </cell>
        </row>
        <row r="4593">
          <cell r="C4593">
            <v>1047369366</v>
          </cell>
          <cell r="D4593" t="str">
            <v>BOLAÑO TORRES HUBER ENRIQUE</v>
          </cell>
          <cell r="E4593" t="str">
            <v>OPERADOR DE PADRÓN</v>
          </cell>
          <cell r="G4593" t="str">
            <v>X</v>
          </cell>
          <cell r="M4593" t="str">
            <v>ENFERMEDAD GENERAL</v>
          </cell>
          <cell r="N4593">
            <v>66104514</v>
          </cell>
          <cell r="O4593" t="str">
            <v>SALUD TOTAL E.P.S.</v>
          </cell>
        </row>
        <row r="4594">
          <cell r="C4594">
            <v>1047369366</v>
          </cell>
          <cell r="D4594" t="str">
            <v>BOLAÑO TORRES HUBER ENRIQUE</v>
          </cell>
          <cell r="E4594" t="str">
            <v>OPERADOR DE PADRÓN</v>
          </cell>
          <cell r="G4594" t="str">
            <v>X</v>
          </cell>
          <cell r="M4594" t="str">
            <v>ENFERMEDAD GENERAL</v>
          </cell>
          <cell r="N4594">
            <v>46279862</v>
          </cell>
          <cell r="O4594" t="str">
            <v>SALUD TOTAL E.P.S.</v>
          </cell>
        </row>
        <row r="4595">
          <cell r="C4595">
            <v>1047369366</v>
          </cell>
          <cell r="D4595" t="str">
            <v>BOLAÑO TORRES HUBER ENRIQUE</v>
          </cell>
          <cell r="E4595" t="str">
            <v>OPERADOR DE PADRÓN</v>
          </cell>
          <cell r="G4595" t="str">
            <v>X</v>
          </cell>
          <cell r="M4595" t="str">
            <v>ENFERMEDAD GENERAL</v>
          </cell>
          <cell r="N4595">
            <v>14361421</v>
          </cell>
          <cell r="O4595" t="str">
            <v>SALUD TOTAL E.P.S.</v>
          </cell>
        </row>
        <row r="4596">
          <cell r="C4596">
            <v>1047369366</v>
          </cell>
          <cell r="D4596" t="str">
            <v>BOLAÑO TORRES HUBER ENRIQUE</v>
          </cell>
          <cell r="E4596" t="str">
            <v>OPERADOR DE PADRÓN</v>
          </cell>
          <cell r="G4596" t="str">
            <v>X</v>
          </cell>
          <cell r="M4596" t="str">
            <v>ENFERMEDAD GENERAL</v>
          </cell>
          <cell r="N4596">
            <v>148552653</v>
          </cell>
          <cell r="O4596" t="str">
            <v>SALUD TOTAL E.P.S.</v>
          </cell>
        </row>
        <row r="4597">
          <cell r="C4597">
            <v>1047369366</v>
          </cell>
          <cell r="D4597" t="str">
            <v>BOLAÑO TORRES HUBER ENRIQUE</v>
          </cell>
          <cell r="E4597" t="str">
            <v>OPERADOR DE PADRÓN</v>
          </cell>
          <cell r="G4597" t="str">
            <v>X</v>
          </cell>
          <cell r="M4597" t="str">
            <v>ENFERMEDAD GENERAL</v>
          </cell>
          <cell r="N4597">
            <v>143078429</v>
          </cell>
          <cell r="O4597" t="str">
            <v>SALUD TOTAL E.P.S.</v>
          </cell>
        </row>
        <row r="4598">
          <cell r="C4598">
            <v>1047369366</v>
          </cell>
          <cell r="D4598" t="str">
            <v>BOLAÑO TORRES HUBER ENRIQUE</v>
          </cell>
          <cell r="E4598" t="str">
            <v>OPERADOR DE PADRÓN</v>
          </cell>
          <cell r="G4598" t="str">
            <v>X</v>
          </cell>
          <cell r="M4598" t="str">
            <v>ENFERMEDAD GENERAL</v>
          </cell>
          <cell r="N4598">
            <v>4910935</v>
          </cell>
          <cell r="O4598" t="str">
            <v>SALUD TOTAL E.P.S.</v>
          </cell>
        </row>
        <row r="4599">
          <cell r="C4599">
            <v>1047369366</v>
          </cell>
          <cell r="D4599" t="str">
            <v>BOLAÑO TORRES HUBER ENRIQUE</v>
          </cell>
          <cell r="E4599" t="str">
            <v>OPERADOR DE PADRÓN</v>
          </cell>
          <cell r="G4599" t="str">
            <v>X</v>
          </cell>
          <cell r="M4599" t="str">
            <v>ENFERMEDAD GENERAL</v>
          </cell>
          <cell r="N4599" t="str">
            <v>EPS002</v>
          </cell>
          <cell r="O4599" t="str">
            <v>SALUD TOTAL E.P.S.</v>
          </cell>
        </row>
        <row r="4600">
          <cell r="C4600">
            <v>73146677</v>
          </cell>
          <cell r="D4600" t="str">
            <v>BLANQUICETT SOTO RAFAEL ENRIQUE</v>
          </cell>
          <cell r="E4600" t="str">
            <v>OPERADOR DE PADRÓN</v>
          </cell>
          <cell r="G4600" t="str">
            <v>X</v>
          </cell>
          <cell r="M4600" t="str">
            <v>ENFERMEDAD GENERAL</v>
          </cell>
          <cell r="N4600">
            <v>601686761</v>
          </cell>
          <cell r="O4600" t="str">
            <v>NUEVA E.P.S</v>
          </cell>
        </row>
        <row r="4601">
          <cell r="C4601">
            <v>1143377774</v>
          </cell>
          <cell r="D4601" t="str">
            <v>BLANCO SIERRA ANTONIO</v>
          </cell>
          <cell r="E4601" t="str">
            <v>OPERADOR DE PADRÓN</v>
          </cell>
          <cell r="G4601" t="str">
            <v>X</v>
          </cell>
          <cell r="M4601" t="str">
            <v>ENFERMEDAD GENERAL</v>
          </cell>
          <cell r="N4601" t="str">
            <v>NT</v>
          </cell>
          <cell r="O4601" t="str">
            <v>COOSALUD ESS EPS -S</v>
          </cell>
        </row>
        <row r="4602">
          <cell r="C4602">
            <v>1143377774</v>
          </cell>
          <cell r="D4602" t="str">
            <v>BLANCO SIERRA ANTONIO</v>
          </cell>
          <cell r="E4602" t="str">
            <v>OPERADOR DE PADRÓN</v>
          </cell>
          <cell r="G4602" t="str">
            <v>X</v>
          </cell>
          <cell r="M4602" t="str">
            <v>ENFERMEDAD GENERAL</v>
          </cell>
          <cell r="N4602" t="str">
            <v>NT</v>
          </cell>
          <cell r="O4602" t="str">
            <v>SALUD TOTAL E.P.S.</v>
          </cell>
        </row>
        <row r="4603">
          <cell r="C4603">
            <v>1143377774</v>
          </cell>
          <cell r="D4603" t="str">
            <v>BLANCO SIERRA ANTONIO</v>
          </cell>
          <cell r="E4603" t="str">
            <v>OPERADOR DE PADRÓN</v>
          </cell>
          <cell r="G4603" t="str">
            <v>X</v>
          </cell>
          <cell r="M4603" t="str">
            <v>ENFERMEDAD GENERAL</v>
          </cell>
          <cell r="N4603" t="str">
            <v>NT</v>
          </cell>
          <cell r="O4603" t="str">
            <v>SALUD TOTAL E.P.S.</v>
          </cell>
        </row>
        <row r="4604">
          <cell r="C4604">
            <v>1143377774</v>
          </cell>
          <cell r="D4604" t="str">
            <v>BLANCO SIERRA ANTONIO</v>
          </cell>
          <cell r="E4604" t="str">
            <v>OPERADOR DE PADRÓN</v>
          </cell>
          <cell r="G4604" t="str">
            <v>X</v>
          </cell>
          <cell r="M4604" t="str">
            <v>ENFERMEDAD GENERAL</v>
          </cell>
          <cell r="N4604" t="str">
            <v>NT</v>
          </cell>
          <cell r="O4604" t="str">
            <v>SALUD TOTAL E.P.S.</v>
          </cell>
        </row>
        <row r="4605">
          <cell r="C4605">
            <v>1143377774</v>
          </cell>
          <cell r="D4605" t="str">
            <v>BLANCO SIERRA ANTONIO</v>
          </cell>
          <cell r="E4605" t="str">
            <v>OPERADOR DE PADRÓN</v>
          </cell>
          <cell r="G4605" t="str">
            <v>X</v>
          </cell>
          <cell r="M4605" t="str">
            <v>ENFERMEDAD GENERAL</v>
          </cell>
          <cell r="N4605" t="str">
            <v>NT</v>
          </cell>
          <cell r="O4605" t="str">
            <v>SALUD TOTAL E.P.S.</v>
          </cell>
        </row>
        <row r="4606">
          <cell r="C4606">
            <v>1143377774</v>
          </cell>
          <cell r="D4606" t="str">
            <v>BLANCO SIERRA ANTONIO</v>
          </cell>
          <cell r="E4606" t="str">
            <v>OPERADOR DE PADRÓN</v>
          </cell>
          <cell r="G4606" t="str">
            <v>X</v>
          </cell>
          <cell r="M4606" t="str">
            <v>ENFERMEDAD GENERAL</v>
          </cell>
          <cell r="N4606" t="str">
            <v>NT</v>
          </cell>
          <cell r="O4606" t="str">
            <v>SALUD TOTAL E.P.S.</v>
          </cell>
        </row>
        <row r="4607">
          <cell r="C4607">
            <v>1143377774</v>
          </cell>
          <cell r="D4607" t="str">
            <v>BLANCO SIERRA ANTONIO</v>
          </cell>
          <cell r="E4607" t="str">
            <v>OPERADOR DE PADRÓN</v>
          </cell>
          <cell r="G4607" t="str">
            <v>X</v>
          </cell>
          <cell r="M4607" t="str">
            <v>ENFERMEDAD GENERAL</v>
          </cell>
          <cell r="N4607">
            <v>17387485</v>
          </cell>
          <cell r="O4607" t="str">
            <v>SALUD TOTAL E.P.S.</v>
          </cell>
        </row>
        <row r="4608">
          <cell r="C4608">
            <v>1143377774</v>
          </cell>
          <cell r="D4608" t="str">
            <v>BLANCO SIERRA ANTONIO</v>
          </cell>
          <cell r="E4608" t="str">
            <v>OPERADOR DE PADRÓN</v>
          </cell>
          <cell r="G4608" t="str">
            <v>X</v>
          </cell>
          <cell r="M4608" t="str">
            <v>ENFERMEDAD GENERAL</v>
          </cell>
          <cell r="N4608">
            <v>17548580</v>
          </cell>
          <cell r="O4608" t="str">
            <v>SALUD TOTAL E.P.S.</v>
          </cell>
        </row>
        <row r="4609">
          <cell r="C4609">
            <v>1143377774</v>
          </cell>
          <cell r="D4609" t="str">
            <v>BLANCO SIERRA ANTONIO</v>
          </cell>
          <cell r="E4609" t="str">
            <v>OPERADOR DE PADRÓN</v>
          </cell>
          <cell r="G4609" t="str">
            <v>X</v>
          </cell>
          <cell r="M4609" t="str">
            <v>ENFERMEDAD GENERAL</v>
          </cell>
          <cell r="N4609">
            <v>140826</v>
          </cell>
          <cell r="O4609" t="str">
            <v>SALUD TOTAL E.P.S.</v>
          </cell>
        </row>
        <row r="4610">
          <cell r="C4610">
            <v>1127580117</v>
          </cell>
          <cell r="D4610" t="str">
            <v>BLANCO GONZALEZ JEAN CARLOS</v>
          </cell>
          <cell r="E4610" t="str">
            <v>OPERADOR DE PATIO</v>
          </cell>
          <cell r="G4610" t="str">
            <v>X</v>
          </cell>
          <cell r="M4610" t="str">
            <v>ENFERMEDAD GENERAL</v>
          </cell>
          <cell r="N4610">
            <v>6091384</v>
          </cell>
          <cell r="O4610" t="str">
            <v>SALUD TOTAL E.P.S.</v>
          </cell>
        </row>
        <row r="4611">
          <cell r="C4611">
            <v>9156352</v>
          </cell>
          <cell r="D4611" t="str">
            <v>BERTEL SALINAS JUAN MIGUEL</v>
          </cell>
          <cell r="E4611" t="str">
            <v>OPERADOR DE PADRÓN</v>
          </cell>
          <cell r="G4611" t="str">
            <v>X</v>
          </cell>
          <cell r="M4611" t="str">
            <v>ENFERMEDAD GENERAL</v>
          </cell>
          <cell r="N4611">
            <v>182576581</v>
          </cell>
          <cell r="O4611" t="str">
            <v>SALUD TOTAL E.P.S.</v>
          </cell>
        </row>
        <row r="4612">
          <cell r="C4612">
            <v>9156352</v>
          </cell>
          <cell r="D4612" t="str">
            <v>BERTEL SALINAS JUAN MIGUEL</v>
          </cell>
          <cell r="E4612" t="str">
            <v>OPERADOR DE PADRÓN</v>
          </cell>
          <cell r="G4612" t="str">
            <v>X</v>
          </cell>
          <cell r="M4612" t="str">
            <v>ENFERMEDAD GENERAL</v>
          </cell>
          <cell r="N4612" t="str">
            <v>NT</v>
          </cell>
          <cell r="O4612" t="str">
            <v>SALUD TOTAL E.P.S.</v>
          </cell>
        </row>
        <row r="4613">
          <cell r="C4613">
            <v>9156352</v>
          </cell>
          <cell r="D4613" t="str">
            <v>BERTEL SALINAS JUAN MIGUEL</v>
          </cell>
          <cell r="E4613" t="str">
            <v>OPERADOR DE PADRÓN</v>
          </cell>
          <cell r="G4613" t="str">
            <v>X</v>
          </cell>
          <cell r="M4613" t="str">
            <v>ENFERMEDAD GENERAL</v>
          </cell>
          <cell r="N4613">
            <v>46273040</v>
          </cell>
          <cell r="O4613" t="str">
            <v>SALUD TOTAL E.P.S.</v>
          </cell>
        </row>
        <row r="4614">
          <cell r="C4614">
            <v>9156352</v>
          </cell>
          <cell r="D4614" t="str">
            <v>BERTEL SALINAS JUAN MIGUEL</v>
          </cell>
          <cell r="E4614" t="str">
            <v>OPERADOR DE PADRÓN</v>
          </cell>
          <cell r="G4614" t="str">
            <v>X</v>
          </cell>
          <cell r="M4614" t="str">
            <v>ENFERMEDAD GENERAL</v>
          </cell>
          <cell r="N4614" t="str">
            <v>NT</v>
          </cell>
          <cell r="O4614" t="str">
            <v>SALUD TOTAL E.P.S.</v>
          </cell>
        </row>
        <row r="4615">
          <cell r="C4615">
            <v>9156352</v>
          </cell>
          <cell r="D4615" t="str">
            <v>BERTEL SALINAS JUAN MIGUEL</v>
          </cell>
          <cell r="E4615" t="str">
            <v>OPERADOR DE PADRÓN</v>
          </cell>
          <cell r="G4615" t="str">
            <v>X</v>
          </cell>
          <cell r="M4615" t="str">
            <v>ENFERMEDAD GENERAL</v>
          </cell>
          <cell r="N4615" t="str">
            <v>NT</v>
          </cell>
          <cell r="O4615" t="str">
            <v>SALUD TOTAL E.P.S.</v>
          </cell>
        </row>
        <row r="4616">
          <cell r="C4616">
            <v>9156352</v>
          </cell>
          <cell r="D4616" t="str">
            <v>BERTEL SALINAS JUAN MIGUEL</v>
          </cell>
          <cell r="E4616" t="str">
            <v>OPERADOR DE PADRÓN</v>
          </cell>
          <cell r="G4616" t="str">
            <v>X</v>
          </cell>
          <cell r="M4616" t="str">
            <v>ENFERMEDAD GENERAL</v>
          </cell>
          <cell r="N4616">
            <v>79724943</v>
          </cell>
          <cell r="O4616" t="str">
            <v>SALUD TOTAL E.P.S.</v>
          </cell>
        </row>
        <row r="4617">
          <cell r="C4617">
            <v>9156352</v>
          </cell>
          <cell r="D4617" t="str">
            <v>BERTEL SALINAS JUAN MIGUEL</v>
          </cell>
          <cell r="E4617" t="str">
            <v>OPERADOR DE PADRÓN</v>
          </cell>
          <cell r="G4617" t="str">
            <v>X</v>
          </cell>
          <cell r="M4617" t="str">
            <v>ENFERMEDAD GENERAL</v>
          </cell>
          <cell r="N4617" t="str">
            <v>NT</v>
          </cell>
          <cell r="O4617" t="str">
            <v>SALUD TOTAL E.P.S.</v>
          </cell>
        </row>
        <row r="4618">
          <cell r="C4618">
            <v>9156352</v>
          </cell>
          <cell r="D4618" t="str">
            <v>BERTEL SALINAS JUAN MIGUEL</v>
          </cell>
          <cell r="E4618" t="str">
            <v>OPERADOR DE PADRÓN</v>
          </cell>
          <cell r="G4618" t="str">
            <v>X</v>
          </cell>
          <cell r="M4618" t="str">
            <v>ENFERMEDAD GENERAL</v>
          </cell>
          <cell r="N4618">
            <v>13313549</v>
          </cell>
          <cell r="O4618" t="str">
            <v>SALUD TOTAL E.P.S.</v>
          </cell>
        </row>
        <row r="4619">
          <cell r="C4619">
            <v>9156352</v>
          </cell>
          <cell r="D4619" t="str">
            <v>BERTEL SALINAS JUAN MIGUEL</v>
          </cell>
          <cell r="E4619" t="str">
            <v>OPERADOR DE PADRÓN</v>
          </cell>
          <cell r="G4619" t="str">
            <v>X</v>
          </cell>
          <cell r="M4619" t="str">
            <v>ENFERMEDAD GENERAL</v>
          </cell>
          <cell r="N4619">
            <v>13949099</v>
          </cell>
          <cell r="O4619" t="str">
            <v>SALUD TOTAL E.P.S.</v>
          </cell>
        </row>
        <row r="4620">
          <cell r="C4620">
            <v>9156352</v>
          </cell>
          <cell r="D4620" t="str">
            <v>BERTEL SALINAS JUAN MIGUEL</v>
          </cell>
          <cell r="E4620" t="str">
            <v>OPERADOR DE PADRÓN</v>
          </cell>
          <cell r="G4620" t="str">
            <v>x</v>
          </cell>
          <cell r="M4620" t="str">
            <v>ENFERMEDAD GENERAL</v>
          </cell>
          <cell r="N4620">
            <v>805023423</v>
          </cell>
          <cell r="O4620" t="str">
            <v>SALUD TOTAL E.P.S.</v>
          </cell>
        </row>
        <row r="4621">
          <cell r="C4621">
            <v>9156352</v>
          </cell>
          <cell r="D4621" t="str">
            <v>BERTEL SALINAS JUAN MIGUEL</v>
          </cell>
          <cell r="E4621" t="str">
            <v>OPERADOR DE PADRÓN</v>
          </cell>
          <cell r="G4621" t="str">
            <v>x</v>
          </cell>
          <cell r="M4621" t="str">
            <v>ENFERMEDAD GENERAL</v>
          </cell>
          <cell r="N4621">
            <v>4757556</v>
          </cell>
          <cell r="O4621" t="str">
            <v>SALUD TOTAL E.P.S.</v>
          </cell>
        </row>
        <row r="4622">
          <cell r="C4622">
            <v>9156352</v>
          </cell>
          <cell r="D4622" t="str">
            <v>BERTEL SALINAS JUAN MIGUEL</v>
          </cell>
          <cell r="E4622" t="str">
            <v>OPERADOR DE PADRÓN</v>
          </cell>
          <cell r="G4622" t="str">
            <v>X</v>
          </cell>
          <cell r="M4622" t="str">
            <v>ENFERMEDAD GENERAL</v>
          </cell>
          <cell r="N4622">
            <v>8904006930</v>
          </cell>
          <cell r="O4622" t="str">
            <v>CLINICA DE BLAS DE LEZO</v>
          </cell>
        </row>
        <row r="4623">
          <cell r="C4623">
            <v>9156352</v>
          </cell>
          <cell r="D4623" t="str">
            <v>BERTEL SALINAS JUAN MIGUEL</v>
          </cell>
          <cell r="E4623" t="str">
            <v>OPERADOR DE PADRÓN</v>
          </cell>
          <cell r="G4623" t="str">
            <v>X</v>
          </cell>
          <cell r="M4623" t="str">
            <v>ENFERMEDAD GENERAL</v>
          </cell>
          <cell r="N4623">
            <v>890400693</v>
          </cell>
          <cell r="O4623" t="str">
            <v>SALUD TOTAL E.P.S.</v>
          </cell>
        </row>
        <row r="4624">
          <cell r="C4624">
            <v>9156352</v>
          </cell>
          <cell r="D4624" t="str">
            <v>BERTEL SALINAS JUAN MIGUEL</v>
          </cell>
          <cell r="E4624" t="str">
            <v>OPERADOR DE PADRÓN</v>
          </cell>
          <cell r="G4624" t="str">
            <v>X</v>
          </cell>
          <cell r="M4624" t="str">
            <v>ENFERMEDAD GENERAL</v>
          </cell>
          <cell r="N4624" t="str">
            <v>EPS002</v>
          </cell>
          <cell r="O4624" t="str">
            <v>SALUD TOTAL E.P.S.</v>
          </cell>
        </row>
        <row r="4625">
          <cell r="C4625">
            <v>8854332</v>
          </cell>
          <cell r="D4625" t="str">
            <v>BERROCAL JIMENEZ DUGLAS JOSE</v>
          </cell>
          <cell r="E4625" t="str">
            <v>OPERADOR DE PADRÓN</v>
          </cell>
          <cell r="G4625" t="str">
            <v>X</v>
          </cell>
          <cell r="M4625" t="str">
            <v>ENFERMEDAD GENERAL</v>
          </cell>
          <cell r="N4625" t="str">
            <v>EPS002</v>
          </cell>
          <cell r="O4625" t="str">
            <v>SALUD TOTAL E.P.S.</v>
          </cell>
        </row>
        <row r="4626">
          <cell r="C4626">
            <v>8854332</v>
          </cell>
          <cell r="D4626" t="str">
            <v>BERROCAL JIMENEZ DUGLAS JOSE</v>
          </cell>
          <cell r="E4626" t="str">
            <v>OPERADOR DE PADRÓN</v>
          </cell>
          <cell r="G4626" t="str">
            <v>X</v>
          </cell>
          <cell r="M4626" t="str">
            <v>ENFERMEDAD GENERAL</v>
          </cell>
          <cell r="N4626">
            <v>67220642</v>
          </cell>
          <cell r="O4626" t="str">
            <v>SALUD TOTAL E.P.S.</v>
          </cell>
        </row>
        <row r="4627">
          <cell r="C4627">
            <v>8854332</v>
          </cell>
          <cell r="D4627" t="str">
            <v>BERROCAL JIMENEZ DUGLAS JOSE</v>
          </cell>
          <cell r="E4627" t="str">
            <v>OPERADOR DE PADRÓN</v>
          </cell>
          <cell r="G4627" t="str">
            <v>X</v>
          </cell>
          <cell r="M4627" t="str">
            <v>ENFERMEDAD GENERAL</v>
          </cell>
          <cell r="N4627">
            <v>81296275</v>
          </cell>
          <cell r="O4627" t="str">
            <v>SALUD TOTAL E.P.S.</v>
          </cell>
        </row>
        <row r="4628">
          <cell r="C4628">
            <v>8854332</v>
          </cell>
          <cell r="D4628" t="str">
            <v>BERROCAL JIMENEZ DUGLAS JOSE</v>
          </cell>
          <cell r="E4628" t="str">
            <v>OPERADOR DE PADRÓN</v>
          </cell>
          <cell r="G4628" t="str">
            <v>X</v>
          </cell>
          <cell r="M4628" t="str">
            <v>ENFERMEDAD GENERAL</v>
          </cell>
          <cell r="N4628">
            <v>11391015</v>
          </cell>
          <cell r="O4628" t="str">
            <v>SALUD TOTAL E.P.S.</v>
          </cell>
        </row>
        <row r="4629">
          <cell r="C4629">
            <v>1047495897</v>
          </cell>
          <cell r="D4629" t="str">
            <v>BERRIO DEL TORO HECTOR ANDRES</v>
          </cell>
          <cell r="E4629" t="str">
            <v>AUXILIAR DE ALMACEN</v>
          </cell>
          <cell r="G4629" t="str">
            <v>x</v>
          </cell>
          <cell r="M4629" t="str">
            <v>ENFERMEDAD GENERAL</v>
          </cell>
          <cell r="O4629" t="str">
            <v>COOSALUD ESS EPS -S</v>
          </cell>
        </row>
        <row r="4630">
          <cell r="C4630">
            <v>1047490306</v>
          </cell>
          <cell r="D4630" t="str">
            <v>BERRIO CONTRERAS MOISES FERNANDO</v>
          </cell>
          <cell r="E4630" t="str">
            <v>OPERADOR DE BUSETÓN</v>
          </cell>
          <cell r="G4630" t="str">
            <v>X</v>
          </cell>
          <cell r="M4630" t="str">
            <v>ENFERMEDAD GENERAL</v>
          </cell>
          <cell r="N4630">
            <v>7001428466</v>
          </cell>
          <cell r="O4630" t="str">
            <v>NUEVA E.P.S</v>
          </cell>
        </row>
        <row r="4631">
          <cell r="C4631">
            <v>1047490306</v>
          </cell>
          <cell r="D4631" t="str">
            <v>BERRIO CONTRERAS MOISES FERNANDO</v>
          </cell>
          <cell r="E4631" t="str">
            <v>OPERADOR DE BUSETÓN</v>
          </cell>
          <cell r="G4631" t="str">
            <v>X</v>
          </cell>
          <cell r="M4631" t="str">
            <v>ENFERMEDAD GENERAL</v>
          </cell>
          <cell r="N4631" t="str">
            <v>NT</v>
          </cell>
          <cell r="O4631" t="str">
            <v>NUEVA E.P.S</v>
          </cell>
        </row>
        <row r="4632">
          <cell r="C4632">
            <v>1047490306</v>
          </cell>
          <cell r="D4632" t="str">
            <v>BERRIO CONTRERAS MOISES FERNANDO</v>
          </cell>
          <cell r="E4632" t="str">
            <v>OPERADOR DE BUSETÓN</v>
          </cell>
          <cell r="G4632" t="str">
            <v>x</v>
          </cell>
          <cell r="M4632" t="str">
            <v>ENFERMEDAD GENERAL</v>
          </cell>
          <cell r="N4632" t="str">
            <v>NT</v>
          </cell>
          <cell r="O4632" t="str">
            <v>NUEVA E.P.S</v>
          </cell>
        </row>
        <row r="4633">
          <cell r="C4633">
            <v>1047490306</v>
          </cell>
          <cell r="D4633" t="str">
            <v>BERRIO CONTRERAS MOISES FERNANDO</v>
          </cell>
          <cell r="E4633" t="str">
            <v>OPERADOR DE BUSETÓN</v>
          </cell>
          <cell r="G4633" t="str">
            <v>x</v>
          </cell>
          <cell r="M4633" t="str">
            <v>ENFERMEDAD GENERAL</v>
          </cell>
          <cell r="N4633">
            <v>7001566046</v>
          </cell>
          <cell r="O4633" t="str">
            <v>NUEVA E.P.S</v>
          </cell>
        </row>
        <row r="4634">
          <cell r="C4634">
            <v>1047479686</v>
          </cell>
          <cell r="D4634" t="str">
            <v>BERRIO CASTRO JAMER ORLANDO</v>
          </cell>
          <cell r="E4634" t="str">
            <v>OPERADOR DE BUSETÓN</v>
          </cell>
          <cell r="G4634" t="str">
            <v>x</v>
          </cell>
          <cell r="M4634" t="str">
            <v>ENFERMEDAD GENERAL</v>
          </cell>
          <cell r="N4634">
            <v>188133746</v>
          </cell>
          <cell r="O4634" t="str">
            <v>SALUD TOTAL E.P.S.</v>
          </cell>
        </row>
        <row r="4635">
          <cell r="C4635">
            <v>79329193</v>
          </cell>
          <cell r="D4635" t="str">
            <v>BERNAL PAYARES JORGE</v>
          </cell>
          <cell r="E4635" t="str">
            <v>OPERADOR DE PADRÓN</v>
          </cell>
          <cell r="G4635" t="str">
            <v>X</v>
          </cell>
          <cell r="M4635" t="str">
            <v>ENFERMEDAD GENERAL</v>
          </cell>
          <cell r="N4635">
            <v>91928</v>
          </cell>
          <cell r="O4635" t="str">
            <v>SURA E.P.S.</v>
          </cell>
        </row>
        <row r="4636">
          <cell r="C4636">
            <v>79329193</v>
          </cell>
          <cell r="D4636" t="str">
            <v>BERNAL PAYARES JORGE</v>
          </cell>
          <cell r="E4636" t="str">
            <v>OPERADOR DE PADRÓN</v>
          </cell>
          <cell r="G4636" t="str">
            <v>X</v>
          </cell>
          <cell r="M4636" t="str">
            <v>ENFERMEDAD GENERAL</v>
          </cell>
          <cell r="N4636">
            <v>29479847</v>
          </cell>
          <cell r="O4636" t="str">
            <v>SURA E.P.S.</v>
          </cell>
        </row>
        <row r="4637">
          <cell r="C4637">
            <v>79329193</v>
          </cell>
          <cell r="D4637" t="str">
            <v>BERNAL PAYARES JORGE</v>
          </cell>
          <cell r="E4637" t="str">
            <v>OPERADOR DE PADRÓN</v>
          </cell>
          <cell r="G4637" t="str">
            <v>X</v>
          </cell>
          <cell r="M4637" t="str">
            <v>ENFERMEDAD GENERAL</v>
          </cell>
          <cell r="N4637">
            <v>110704</v>
          </cell>
          <cell r="O4637" t="str">
            <v>SURA E.P.S.</v>
          </cell>
        </row>
        <row r="4638">
          <cell r="C4638">
            <v>79329193</v>
          </cell>
          <cell r="D4638" t="str">
            <v>BERNAL PAYARES JORGE</v>
          </cell>
          <cell r="E4638" t="str">
            <v>OPERADOR DE PADRÓN</v>
          </cell>
          <cell r="G4638" t="str">
            <v>X</v>
          </cell>
          <cell r="M4638" t="str">
            <v>ENFERMEDAD GENERAL</v>
          </cell>
          <cell r="N4638" t="str">
            <v>NT</v>
          </cell>
          <cell r="O4638" t="str">
            <v>SURA E.P.S.</v>
          </cell>
        </row>
        <row r="4639">
          <cell r="C4639">
            <v>79329193</v>
          </cell>
          <cell r="D4639" t="str">
            <v>BERNAL PAYARES JORGE</v>
          </cell>
          <cell r="E4639" t="str">
            <v>OPERADOR DE PADRÓN</v>
          </cell>
          <cell r="G4639" t="str">
            <v>X</v>
          </cell>
          <cell r="M4639" t="str">
            <v>ENFERMEDAD GENERAL</v>
          </cell>
          <cell r="N4639" t="str">
            <v>NT</v>
          </cell>
          <cell r="O4639" t="str">
            <v>SURA E.P.S.</v>
          </cell>
        </row>
        <row r="4640">
          <cell r="C4640">
            <v>79329193</v>
          </cell>
          <cell r="D4640" t="str">
            <v>BERNAL PAYARES JORGE</v>
          </cell>
          <cell r="E4640" t="str">
            <v>OPERADOR DE PADRÓN</v>
          </cell>
          <cell r="G4640" t="str">
            <v>X</v>
          </cell>
          <cell r="M4640" t="str">
            <v>ENFERMEDAD GENERAL</v>
          </cell>
          <cell r="N4640">
            <v>483</v>
          </cell>
          <cell r="O4640" t="str">
            <v>SURA E.P.S.</v>
          </cell>
        </row>
        <row r="4641">
          <cell r="C4641">
            <v>79329193</v>
          </cell>
          <cell r="D4641" t="str">
            <v>BERNAL PAYARES JORGE</v>
          </cell>
          <cell r="E4641" t="str">
            <v>OPERADOR DE PADRÓN</v>
          </cell>
          <cell r="G4641" t="str">
            <v>x</v>
          </cell>
          <cell r="M4641" t="str">
            <v>ENFERMEDAD GENERAL</v>
          </cell>
          <cell r="N4641">
            <v>37766360</v>
          </cell>
          <cell r="O4641" t="str">
            <v>SURA E.P.S.</v>
          </cell>
        </row>
        <row r="4642">
          <cell r="C4642">
            <v>1143387677</v>
          </cell>
          <cell r="D4642" t="str">
            <v>BENTA BERTEL YEFER ANTONIO</v>
          </cell>
          <cell r="E4642" t="str">
            <v>OPERADOR DE PADRÓN</v>
          </cell>
          <cell r="G4642" t="str">
            <v>x</v>
          </cell>
          <cell r="M4642" t="str">
            <v>ENFERMEDAD GENERAL</v>
          </cell>
          <cell r="N4642">
            <v>130010166701</v>
          </cell>
          <cell r="O4642" t="str">
            <v>COOSALUD ESS EPS -S</v>
          </cell>
        </row>
        <row r="4643">
          <cell r="C4643">
            <v>73186816</v>
          </cell>
          <cell r="D4643" t="str">
            <v>BENITEZ CHICA JAMER GUSTAVO</v>
          </cell>
          <cell r="E4643" t="str">
            <v>OPERADOR DE PADRÓN</v>
          </cell>
          <cell r="H4643" t="str">
            <v>X</v>
          </cell>
          <cell r="M4643" t="str">
            <v>LICENCIA DE PATERNIDAD</v>
          </cell>
          <cell r="N4643" t="str">
            <v>LP</v>
          </cell>
          <cell r="O4643" t="str">
            <v>SALUD TOTAL E.P.S.</v>
          </cell>
        </row>
        <row r="4644">
          <cell r="C4644">
            <v>73186816</v>
          </cell>
          <cell r="D4644" t="str">
            <v>BENITEZ CHICA JAMER GUSTAVO</v>
          </cell>
          <cell r="E4644" t="str">
            <v>OPERADOR DE PADRÓN</v>
          </cell>
          <cell r="G4644" t="str">
            <v>X</v>
          </cell>
          <cell r="M4644" t="str">
            <v>ENFERMEDAD GENERAL</v>
          </cell>
          <cell r="N4644">
            <v>8381</v>
          </cell>
          <cell r="O4644" t="str">
            <v>SALUD TOTAL E.P.S.</v>
          </cell>
        </row>
        <row r="4645">
          <cell r="C4645">
            <v>73186816</v>
          </cell>
          <cell r="D4645" t="str">
            <v>BENITEZ CHICA JAMER GUSTAVO</v>
          </cell>
          <cell r="E4645" t="str">
            <v>OPERADOR DE PADRÓN</v>
          </cell>
          <cell r="G4645" t="str">
            <v>X</v>
          </cell>
          <cell r="M4645" t="str">
            <v>ENFERMEDAD GENERAL</v>
          </cell>
          <cell r="N4645">
            <v>8470</v>
          </cell>
          <cell r="O4645" t="str">
            <v>FAMISANAR E.P.S</v>
          </cell>
        </row>
        <row r="4646">
          <cell r="C4646">
            <v>73186816</v>
          </cell>
          <cell r="D4646" t="str">
            <v>BENITEZ CHICA JAMER GUSTAVO</v>
          </cell>
          <cell r="E4646" t="str">
            <v>OPERADOR DE PADRÓN</v>
          </cell>
          <cell r="G4646" t="str">
            <v>X</v>
          </cell>
          <cell r="M4646" t="str">
            <v>ENFERMEDAD GENERAL</v>
          </cell>
          <cell r="N4646">
            <v>73186816</v>
          </cell>
          <cell r="O4646" t="str">
            <v>FAMISANAR E.P.S</v>
          </cell>
        </row>
        <row r="4647">
          <cell r="C4647">
            <v>73186816</v>
          </cell>
          <cell r="D4647" t="str">
            <v>BENITEZ CHICA JAMER GUSTAVO</v>
          </cell>
          <cell r="E4647" t="str">
            <v>OPERADOR DE PADRÓN</v>
          </cell>
          <cell r="G4647" t="str">
            <v>X</v>
          </cell>
          <cell r="M4647" t="str">
            <v>ENFERMEDAD GENERAL</v>
          </cell>
          <cell r="N4647">
            <v>3038163</v>
          </cell>
          <cell r="O4647" t="str">
            <v>SALUD TOTAL E.P.S.</v>
          </cell>
        </row>
        <row r="4648">
          <cell r="C4648">
            <v>73186816</v>
          </cell>
          <cell r="D4648" t="str">
            <v>BENITEZ CHICA JAMER GUSTAVO</v>
          </cell>
          <cell r="E4648" t="str">
            <v>OPERADOR DE PADRÓN</v>
          </cell>
          <cell r="G4648" t="str">
            <v>X</v>
          </cell>
          <cell r="M4648" t="str">
            <v>ENFERMEDAD GENERAL</v>
          </cell>
          <cell r="N4648">
            <v>8154375</v>
          </cell>
          <cell r="O4648" t="str">
            <v>SALUD TOTAL E.P.S.</v>
          </cell>
        </row>
        <row r="4649">
          <cell r="C4649">
            <v>73186816</v>
          </cell>
          <cell r="D4649" t="str">
            <v>BENITEZ CHICA JAMER GUSTAVO</v>
          </cell>
          <cell r="E4649" t="str">
            <v>OPERADOR DE PADRÓN</v>
          </cell>
          <cell r="L4649" t="str">
            <v>X</v>
          </cell>
          <cell r="M4649" t="str">
            <v>AISLAMIENTO PREVENTIVO</v>
          </cell>
          <cell r="N4649" t="str">
            <v>NT</v>
          </cell>
          <cell r="O4649" t="str">
            <v>SALUD TOTAL E.P.S.</v>
          </cell>
        </row>
        <row r="4650">
          <cell r="C4650">
            <v>73186816</v>
          </cell>
          <cell r="D4650" t="str">
            <v>BENITEZ CHICA JAMER GUSTAVO</v>
          </cell>
          <cell r="E4650" t="str">
            <v>OPERADOR DE PADRÓN</v>
          </cell>
          <cell r="G4650" t="str">
            <v>X</v>
          </cell>
          <cell r="M4650" t="str">
            <v>ENFERMEDAD GENERAL</v>
          </cell>
          <cell r="N4650" t="str">
            <v>NT</v>
          </cell>
          <cell r="O4650" t="str">
            <v>SALUD TOTAL E.P.S.</v>
          </cell>
        </row>
        <row r="4651">
          <cell r="C4651">
            <v>73186816</v>
          </cell>
          <cell r="D4651" t="str">
            <v>BENITEZ CHICA JAMER GUSTAVO</v>
          </cell>
          <cell r="E4651" t="str">
            <v>OPERADOR DE PADRÓN</v>
          </cell>
          <cell r="G4651" t="str">
            <v>X</v>
          </cell>
          <cell r="M4651" t="str">
            <v>ENFERMEDAD GENERAL</v>
          </cell>
          <cell r="N4651" t="str">
            <v>NT</v>
          </cell>
          <cell r="O4651" t="str">
            <v>SALUD TOTAL E.P.S.</v>
          </cell>
        </row>
        <row r="4652">
          <cell r="C4652">
            <v>73186816</v>
          </cell>
          <cell r="D4652" t="str">
            <v>BENITEZ CHICA JAMER GUSTAVO</v>
          </cell>
          <cell r="E4652" t="str">
            <v>OPERADOR DE PADRÓN</v>
          </cell>
          <cell r="L4652" t="str">
            <v>X</v>
          </cell>
          <cell r="M4652" t="str">
            <v>AISLAMIENTO PREVENTIVO</v>
          </cell>
          <cell r="N4652" t="str">
            <v>NT</v>
          </cell>
          <cell r="O4652" t="str">
            <v>SALUD TOTAL E.P.S.</v>
          </cell>
        </row>
        <row r="4653">
          <cell r="C4653">
            <v>73186816</v>
          </cell>
          <cell r="D4653" t="str">
            <v>BENITEZ CHICA JAMER GUSTAVO</v>
          </cell>
          <cell r="E4653" t="str">
            <v>OPERADOR DE PADRÓN</v>
          </cell>
          <cell r="G4653" t="str">
            <v>X</v>
          </cell>
          <cell r="M4653" t="str">
            <v>ENFERMEDAD GENERAL</v>
          </cell>
          <cell r="N4653">
            <v>318603</v>
          </cell>
          <cell r="O4653" t="str">
            <v>SALUD TOTAL E.P.S.</v>
          </cell>
        </row>
        <row r="4654">
          <cell r="C4654">
            <v>73186816</v>
          </cell>
          <cell r="D4654" t="str">
            <v>BENITEZ CHICA JAMER GUSTAVO</v>
          </cell>
          <cell r="E4654" t="str">
            <v>OPERADOR DE PADRÓN</v>
          </cell>
          <cell r="G4654" t="str">
            <v>X</v>
          </cell>
          <cell r="M4654" t="str">
            <v>ENFERMEDAD GENERAL</v>
          </cell>
          <cell r="N4654">
            <v>4684255</v>
          </cell>
          <cell r="O4654" t="str">
            <v>SALUD TOTAL E.P.S.</v>
          </cell>
        </row>
        <row r="4655">
          <cell r="C4655">
            <v>73186816</v>
          </cell>
          <cell r="D4655" t="str">
            <v>BENITEZ CHICA JAMER GUSTAVO</v>
          </cell>
          <cell r="E4655" t="str">
            <v>OPERADOR DE PADRÓN</v>
          </cell>
          <cell r="G4655" t="str">
            <v>X</v>
          </cell>
          <cell r="M4655" t="str">
            <v>ENFERMEDAD GENERAL</v>
          </cell>
          <cell r="N4655">
            <v>3539893</v>
          </cell>
          <cell r="O4655" t="str">
            <v>SALUD TOTAL E.P.S.</v>
          </cell>
        </row>
        <row r="4656">
          <cell r="C4656">
            <v>73202722</v>
          </cell>
          <cell r="D4656" t="str">
            <v>BELTRAN OLIVELLA JESUS JAVIER</v>
          </cell>
          <cell r="E4656" t="str">
            <v>OPERADOR DE PADRÓN</v>
          </cell>
          <cell r="G4656" t="str">
            <v>X</v>
          </cell>
          <cell r="M4656" t="str">
            <v>ENFERMEDAD GENERAL</v>
          </cell>
          <cell r="N4656">
            <v>5558</v>
          </cell>
          <cell r="O4656" t="str">
            <v>SURA E.P.S.</v>
          </cell>
        </row>
        <row r="4657">
          <cell r="C4657">
            <v>73202722</v>
          </cell>
          <cell r="D4657" t="str">
            <v>BELTRAN OLIVELLA JESUS JAVIER</v>
          </cell>
          <cell r="E4657" t="str">
            <v>OPERADOR DE PADRÓN</v>
          </cell>
          <cell r="G4657" t="str">
            <v>X</v>
          </cell>
          <cell r="M4657" t="str">
            <v>ENFERMEDAD GENERAL</v>
          </cell>
          <cell r="N4657">
            <v>26517817</v>
          </cell>
          <cell r="O4657" t="str">
            <v>SURA E.P.S.</v>
          </cell>
        </row>
        <row r="4658">
          <cell r="C4658">
            <v>73202722</v>
          </cell>
          <cell r="D4658" t="str">
            <v>BELTRAN OLIVELLA JESUS JAVIER</v>
          </cell>
          <cell r="E4658" t="str">
            <v>OPERADOR DE PADRÓN</v>
          </cell>
          <cell r="G4658" t="str">
            <v>X</v>
          </cell>
          <cell r="M4658" t="str">
            <v>ENFERMEDAD GENERAL</v>
          </cell>
          <cell r="N4658">
            <v>26801105</v>
          </cell>
          <cell r="O4658" t="str">
            <v>SURA E.P.S.</v>
          </cell>
        </row>
        <row r="4659">
          <cell r="C4659">
            <v>73202722</v>
          </cell>
          <cell r="D4659" t="str">
            <v>BELTRAN OLIVELLA JESUS JAVIER</v>
          </cell>
          <cell r="E4659" t="str">
            <v>OPERADOR DE PADRÓN</v>
          </cell>
          <cell r="G4659" t="str">
            <v>X</v>
          </cell>
          <cell r="M4659" t="str">
            <v>ENFERMEDAD GENERAL</v>
          </cell>
          <cell r="N4659">
            <v>27477431</v>
          </cell>
          <cell r="O4659" t="str">
            <v>SURA E.P.S.</v>
          </cell>
        </row>
        <row r="4660">
          <cell r="C4660">
            <v>73202722</v>
          </cell>
          <cell r="D4660" t="str">
            <v>BELTRAN OLIVELLA JESUS JAVIER</v>
          </cell>
          <cell r="E4660" t="str">
            <v>OPERADOR DE PADRÓN</v>
          </cell>
          <cell r="G4660" t="str">
            <v>X</v>
          </cell>
          <cell r="M4660" t="str">
            <v>ENFERMEDAD GENERAL</v>
          </cell>
          <cell r="N4660">
            <v>28124058</v>
          </cell>
          <cell r="O4660" t="str">
            <v>SURA E.P.S.</v>
          </cell>
        </row>
        <row r="4661">
          <cell r="C4661">
            <v>73202722</v>
          </cell>
          <cell r="D4661" t="str">
            <v>BELTRAN OLIVELLA JESUS JAVIER</v>
          </cell>
          <cell r="E4661" t="str">
            <v>OPERADOR DE PADRÓN</v>
          </cell>
          <cell r="G4661" t="str">
            <v>X</v>
          </cell>
          <cell r="M4661" t="str">
            <v>ENFERMEDAD GENERAL</v>
          </cell>
          <cell r="N4661">
            <v>28452968</v>
          </cell>
          <cell r="O4661" t="str">
            <v>SURA E.P.S.</v>
          </cell>
        </row>
        <row r="4662">
          <cell r="C4662">
            <v>73202722</v>
          </cell>
          <cell r="D4662" t="str">
            <v>BELTRAN OLIVELLA JESUS JAVIER</v>
          </cell>
          <cell r="E4662" t="str">
            <v>OPERADOR DE PADRÓN</v>
          </cell>
          <cell r="G4662" t="str">
            <v>X</v>
          </cell>
          <cell r="M4662" t="str">
            <v>ENFERMEDAD GENERAL</v>
          </cell>
          <cell r="N4662">
            <v>28728433</v>
          </cell>
          <cell r="O4662" t="str">
            <v>SURA E.P.S.</v>
          </cell>
        </row>
        <row r="4663">
          <cell r="C4663">
            <v>73202722</v>
          </cell>
          <cell r="D4663" t="str">
            <v>BELTRAN OLIVELLA JESUS JAVIER</v>
          </cell>
          <cell r="E4663" t="str">
            <v>OPERADOR DE PADRÓN</v>
          </cell>
          <cell r="G4663" t="str">
            <v>X</v>
          </cell>
          <cell r="M4663" t="str">
            <v>ENFERMEDAD GENERAL</v>
          </cell>
          <cell r="N4663">
            <v>28523960</v>
          </cell>
          <cell r="O4663" t="str">
            <v>SURA E.P.S.</v>
          </cell>
        </row>
        <row r="4664">
          <cell r="C4664">
            <v>73202722</v>
          </cell>
          <cell r="D4664" t="str">
            <v>BELTRAN OLIVELLA JESUS JAVIER</v>
          </cell>
          <cell r="E4664" t="str">
            <v>OPERADOR DE PADRÓN</v>
          </cell>
          <cell r="G4664" t="str">
            <v>X</v>
          </cell>
          <cell r="M4664" t="str">
            <v>ENFERMEDAD GENERAL</v>
          </cell>
          <cell r="N4664" t="str">
            <v>0-28705313</v>
          </cell>
          <cell r="O4664" t="str">
            <v>SURA E.P.S.</v>
          </cell>
        </row>
        <row r="4665">
          <cell r="C4665">
            <v>73202722</v>
          </cell>
          <cell r="D4665" t="str">
            <v>BELTRAN OLIVELLA JESUS JAVIER</v>
          </cell>
          <cell r="E4665" t="str">
            <v>OPERADOR DE PADRÓN</v>
          </cell>
          <cell r="G4665" t="str">
            <v>X</v>
          </cell>
          <cell r="M4665" t="str">
            <v>ENFERMEDAD GENERAL</v>
          </cell>
          <cell r="N4665">
            <v>29587725</v>
          </cell>
          <cell r="O4665" t="str">
            <v>SURA E.P.S.</v>
          </cell>
        </row>
        <row r="4666">
          <cell r="C4666">
            <v>73202722</v>
          </cell>
          <cell r="D4666" t="str">
            <v>BELTRAN OLIVELLA JESUS JAVIER</v>
          </cell>
          <cell r="E4666" t="str">
            <v>OPERADOR DE PADRÓN</v>
          </cell>
          <cell r="G4666" t="str">
            <v>X</v>
          </cell>
          <cell r="M4666" t="str">
            <v>ENFERMEDAD GENERAL</v>
          </cell>
          <cell r="N4666">
            <v>29679853</v>
          </cell>
          <cell r="O4666" t="str">
            <v>SURA E.P.S.</v>
          </cell>
        </row>
        <row r="4667">
          <cell r="C4667">
            <v>73202722</v>
          </cell>
          <cell r="D4667" t="str">
            <v>BELTRAN OLIVELLA JESUS JAVIER</v>
          </cell>
          <cell r="E4667" t="str">
            <v>OPERADOR DE PADRÓN</v>
          </cell>
          <cell r="G4667" t="str">
            <v>X</v>
          </cell>
          <cell r="M4667" t="str">
            <v>ENFERMEDAD GENERAL</v>
          </cell>
          <cell r="N4667">
            <v>30183286</v>
          </cell>
          <cell r="O4667" t="str">
            <v>SURA E.P.S.</v>
          </cell>
        </row>
        <row r="4668">
          <cell r="C4668">
            <v>73202722</v>
          </cell>
          <cell r="D4668" t="str">
            <v>BELTRAN OLIVELLA JESUS JAVIER</v>
          </cell>
          <cell r="E4668" t="str">
            <v>OPERADOR DE PADRÓN</v>
          </cell>
          <cell r="G4668" t="str">
            <v>X</v>
          </cell>
          <cell r="M4668" t="str">
            <v>ENFERMEDAD GENERAL</v>
          </cell>
          <cell r="N4668">
            <v>30457036</v>
          </cell>
          <cell r="O4668" t="str">
            <v>SURA E.P.S.</v>
          </cell>
        </row>
        <row r="4669">
          <cell r="C4669">
            <v>73202722</v>
          </cell>
          <cell r="D4669" t="str">
            <v>BELTRAN OLIVELLA JESUS JAVIER</v>
          </cell>
          <cell r="E4669" t="str">
            <v>OPERADOR DE PADRÓN</v>
          </cell>
          <cell r="G4669" t="str">
            <v>X</v>
          </cell>
          <cell r="M4669" t="str">
            <v>ENFERMEDAD GENERAL</v>
          </cell>
          <cell r="N4669">
            <v>30606211</v>
          </cell>
          <cell r="O4669" t="str">
            <v>SURA E.P.S.</v>
          </cell>
        </row>
        <row r="4670">
          <cell r="C4670">
            <v>73202722</v>
          </cell>
          <cell r="D4670" t="str">
            <v>BELTRAN OLIVELLA JESUS JAVIER</v>
          </cell>
          <cell r="E4670" t="str">
            <v>OPERADOR DE PADRÓN</v>
          </cell>
          <cell r="G4670" t="str">
            <v>X</v>
          </cell>
          <cell r="M4670" t="str">
            <v>ENFERMEDAD GENERAL</v>
          </cell>
          <cell r="N4670">
            <v>30617178</v>
          </cell>
          <cell r="O4670" t="str">
            <v>SURA E.P.S.</v>
          </cell>
        </row>
        <row r="4671">
          <cell r="C4671">
            <v>73202722</v>
          </cell>
          <cell r="D4671" t="str">
            <v>BELTRAN OLIVELLA JESUS JAVIER</v>
          </cell>
          <cell r="E4671" t="str">
            <v>OPERADOR DE PADRÓN</v>
          </cell>
          <cell r="G4671" t="str">
            <v>X</v>
          </cell>
          <cell r="M4671" t="str">
            <v>ENFERMEDAD GENERAL</v>
          </cell>
          <cell r="N4671">
            <v>30677078</v>
          </cell>
          <cell r="O4671" t="str">
            <v>SURA E.P.S.</v>
          </cell>
        </row>
        <row r="4672">
          <cell r="C4672">
            <v>73202722</v>
          </cell>
          <cell r="D4672" t="str">
            <v>BELTRAN OLIVELLA JESUS JAVIER</v>
          </cell>
          <cell r="E4672" t="str">
            <v>OPERADOR DE PADRÓN</v>
          </cell>
          <cell r="G4672" t="str">
            <v>X</v>
          </cell>
          <cell r="M4672" t="str">
            <v>ENFERMEDAD GENERAL</v>
          </cell>
          <cell r="N4672">
            <v>30696902</v>
          </cell>
          <cell r="O4672" t="str">
            <v>SURA E.P.S.</v>
          </cell>
        </row>
        <row r="4673">
          <cell r="C4673">
            <v>73202722</v>
          </cell>
          <cell r="D4673" t="str">
            <v>BELTRAN OLIVELLA JESUS JAVIER</v>
          </cell>
          <cell r="E4673" t="str">
            <v>OPERADOR DE PADRÓN</v>
          </cell>
          <cell r="G4673" t="str">
            <v>X</v>
          </cell>
          <cell r="M4673" t="str">
            <v>ENFERMEDAD GENERAL</v>
          </cell>
          <cell r="N4673">
            <v>696902</v>
          </cell>
          <cell r="O4673" t="str">
            <v>SURA E.P.S.</v>
          </cell>
        </row>
        <row r="4674">
          <cell r="C4674">
            <v>73202722</v>
          </cell>
          <cell r="D4674" t="str">
            <v>BELTRAN OLIVELLA JESUS JAVIER</v>
          </cell>
          <cell r="E4674" t="str">
            <v>OPERADOR DE PADRÓN</v>
          </cell>
          <cell r="G4674" t="str">
            <v>X</v>
          </cell>
          <cell r="M4674" t="str">
            <v>ENFERMEDAD GENERAL</v>
          </cell>
          <cell r="N4674">
            <v>31109733</v>
          </cell>
          <cell r="O4674" t="str">
            <v>SURA E.P.S.</v>
          </cell>
        </row>
        <row r="4675">
          <cell r="C4675">
            <v>73202722</v>
          </cell>
          <cell r="D4675" t="str">
            <v>BELTRAN OLIVELLA JESUS JAVIER</v>
          </cell>
          <cell r="E4675" t="str">
            <v>OPERADOR DE PADRÓN</v>
          </cell>
          <cell r="G4675" t="str">
            <v>X</v>
          </cell>
          <cell r="M4675" t="str">
            <v>ENFERMEDAD GENERAL</v>
          </cell>
          <cell r="N4675">
            <v>31190148</v>
          </cell>
          <cell r="O4675" t="str">
            <v>SURA E.P.S.</v>
          </cell>
        </row>
        <row r="4676">
          <cell r="C4676">
            <v>73202722</v>
          </cell>
          <cell r="D4676" t="str">
            <v>BELTRAN OLIVELLA JESUS JAVIER</v>
          </cell>
          <cell r="E4676" t="str">
            <v>OPERADOR DE PADRÓN</v>
          </cell>
          <cell r="G4676" t="str">
            <v>X</v>
          </cell>
          <cell r="M4676" t="str">
            <v>ENFERMEDAD GENERAL</v>
          </cell>
          <cell r="N4676">
            <v>31279379</v>
          </cell>
          <cell r="O4676" t="str">
            <v>SURA E.P.S.</v>
          </cell>
        </row>
        <row r="4677">
          <cell r="C4677">
            <v>73202722</v>
          </cell>
          <cell r="D4677" t="str">
            <v>BELTRAN OLIVELLA JESUS JAVIER</v>
          </cell>
          <cell r="E4677" t="str">
            <v>OPERADOR DE PADRÓN</v>
          </cell>
          <cell r="G4677" t="str">
            <v>X</v>
          </cell>
          <cell r="M4677" t="str">
            <v>ENFERMEDAD GENERAL</v>
          </cell>
          <cell r="N4677">
            <v>31367128</v>
          </cell>
          <cell r="O4677" t="str">
            <v>SURA E.P.S.</v>
          </cell>
        </row>
        <row r="4678">
          <cell r="C4678">
            <v>73202722</v>
          </cell>
          <cell r="D4678" t="str">
            <v>BELTRAN OLIVELLA JESUS JAVIER</v>
          </cell>
          <cell r="E4678" t="str">
            <v>OPERADOR DE PADRÓN</v>
          </cell>
          <cell r="G4678" t="str">
            <v>X</v>
          </cell>
          <cell r="M4678" t="str">
            <v>ENFERMEDAD GENERAL</v>
          </cell>
          <cell r="N4678">
            <v>31562840</v>
          </cell>
          <cell r="O4678" t="str">
            <v>SURA E.P.S.</v>
          </cell>
        </row>
        <row r="4679">
          <cell r="C4679">
            <v>73202722</v>
          </cell>
          <cell r="D4679" t="str">
            <v>BELTRAN OLIVELLA JESUS JAVIER</v>
          </cell>
          <cell r="E4679" t="str">
            <v>OPERADOR DE PADRÓN</v>
          </cell>
          <cell r="G4679" t="str">
            <v>X</v>
          </cell>
          <cell r="M4679" t="str">
            <v>ENFERMEDAD GENERAL</v>
          </cell>
          <cell r="N4679">
            <v>31664019</v>
          </cell>
          <cell r="O4679" t="str">
            <v>SURA E.P.S.</v>
          </cell>
        </row>
        <row r="4680">
          <cell r="C4680">
            <v>73202722</v>
          </cell>
          <cell r="D4680" t="str">
            <v>BELTRAN OLIVELLA JESUS JAVIER</v>
          </cell>
          <cell r="E4680" t="str">
            <v>OPERADOR DE PADRÓN</v>
          </cell>
          <cell r="G4680" t="str">
            <v>X</v>
          </cell>
          <cell r="M4680" t="str">
            <v>ENFERMEDAD GENERAL</v>
          </cell>
          <cell r="N4680">
            <v>31877517</v>
          </cell>
          <cell r="O4680" t="str">
            <v>SURA E.P.S.</v>
          </cell>
        </row>
        <row r="4681">
          <cell r="C4681">
            <v>73202722</v>
          </cell>
          <cell r="D4681" t="str">
            <v>BELTRAN OLIVELLA JESUS JAVIER</v>
          </cell>
          <cell r="E4681" t="str">
            <v>OPERADOR DE PADRÓN</v>
          </cell>
          <cell r="G4681" t="str">
            <v>X</v>
          </cell>
          <cell r="M4681" t="str">
            <v>ENFERMEDAD GENERAL</v>
          </cell>
          <cell r="N4681">
            <v>32004075</v>
          </cell>
          <cell r="O4681" t="str">
            <v>SURA E.P.S.</v>
          </cell>
        </row>
        <row r="4682">
          <cell r="C4682">
            <v>73202722</v>
          </cell>
          <cell r="D4682" t="str">
            <v>BELTRAN OLIVELLA JESUS JAVIER</v>
          </cell>
          <cell r="E4682" t="str">
            <v>OPERADOR DE PADRÓN</v>
          </cell>
          <cell r="G4682" t="str">
            <v>X</v>
          </cell>
          <cell r="M4682" t="str">
            <v>ENFERMEDAD GENERAL</v>
          </cell>
          <cell r="N4682">
            <v>32104101</v>
          </cell>
          <cell r="O4682" t="str">
            <v>SURA E.P.S.</v>
          </cell>
        </row>
        <row r="4683">
          <cell r="C4683">
            <v>73202722</v>
          </cell>
          <cell r="D4683" t="str">
            <v>BELTRAN OLIVELLA JESUS JAVIER</v>
          </cell>
          <cell r="E4683" t="str">
            <v>OPERADOR DE PADRÓN</v>
          </cell>
          <cell r="L4683" t="str">
            <v>X</v>
          </cell>
          <cell r="M4683" t="str">
            <v>AISLAMIENTO PREVENTIVO</v>
          </cell>
          <cell r="N4683" t="str">
            <v>NT</v>
          </cell>
          <cell r="O4683" t="str">
            <v>SURA E.P.S.</v>
          </cell>
        </row>
        <row r="4684">
          <cell r="C4684">
            <v>73206139</v>
          </cell>
          <cell r="D4684" t="str">
            <v>BELTRAN MORENO ADRIAN ENRIQUE</v>
          </cell>
          <cell r="E4684" t="str">
            <v>OPERADOR DE PADRÓN</v>
          </cell>
          <cell r="G4684" t="str">
            <v>X</v>
          </cell>
          <cell r="M4684" t="str">
            <v>ENFERMEDAD GENERAL</v>
          </cell>
          <cell r="N4684">
            <v>177451347</v>
          </cell>
          <cell r="O4684" t="str">
            <v>SALUD TOTAL E.P.S.</v>
          </cell>
        </row>
        <row r="4685">
          <cell r="C4685">
            <v>73206139</v>
          </cell>
          <cell r="D4685" t="str">
            <v>BELTRAN MORENO ADRIAN ENRIQUE</v>
          </cell>
          <cell r="E4685" t="str">
            <v>OPERADOR DE PADRÓN</v>
          </cell>
          <cell r="G4685" t="str">
            <v>X</v>
          </cell>
          <cell r="M4685" t="str">
            <v>ENFERMEDAD GENERAL</v>
          </cell>
          <cell r="N4685">
            <v>179779557</v>
          </cell>
          <cell r="O4685" t="str">
            <v>SALUD TOTAL E.P.S.</v>
          </cell>
        </row>
        <row r="4686">
          <cell r="C4686">
            <v>73206139</v>
          </cell>
          <cell r="D4686" t="str">
            <v>BELTRAN MORENO ADRIAN ENRIQUE</v>
          </cell>
          <cell r="E4686" t="str">
            <v>OPERADOR DE PADRÓN</v>
          </cell>
          <cell r="G4686" t="str">
            <v>X</v>
          </cell>
          <cell r="M4686" t="str">
            <v>ENFERMEDAD GENERAL</v>
          </cell>
          <cell r="N4686">
            <v>183165666</v>
          </cell>
          <cell r="O4686" t="str">
            <v>SALUD TOTAL E.P.S.</v>
          </cell>
        </row>
        <row r="4687">
          <cell r="C4687">
            <v>73206139</v>
          </cell>
          <cell r="D4687" t="str">
            <v>BELTRAN MORENO ADRIAN ENRIQUE</v>
          </cell>
          <cell r="E4687" t="str">
            <v>OPERADOR DE PADRÓN</v>
          </cell>
          <cell r="G4687" t="str">
            <v>X</v>
          </cell>
          <cell r="M4687" t="str">
            <v>ENFERMEDAD GENERAL</v>
          </cell>
          <cell r="N4687">
            <v>4911859</v>
          </cell>
          <cell r="O4687" t="str">
            <v>SALUD TOTAL E.P.S.</v>
          </cell>
        </row>
        <row r="4688">
          <cell r="C4688">
            <v>1143340016</v>
          </cell>
          <cell r="D4688" t="str">
            <v>BELTRAN HERRERA MICHAEL</v>
          </cell>
          <cell r="E4688" t="str">
            <v>AUDITOR VIAL</v>
          </cell>
          <cell r="G4688" t="str">
            <v>X</v>
          </cell>
          <cell r="M4688" t="str">
            <v>ENFERMEDAD GENERAL</v>
          </cell>
          <cell r="N4688">
            <v>35612285</v>
          </cell>
          <cell r="O4688" t="str">
            <v>SURA E.P.S.</v>
          </cell>
        </row>
        <row r="4689">
          <cell r="C4689">
            <v>1143340016</v>
          </cell>
          <cell r="D4689" t="str">
            <v>BELTRAN HERRERA MICHAEL</v>
          </cell>
          <cell r="E4689" t="str">
            <v>AUDITOR VIAL</v>
          </cell>
          <cell r="G4689" t="str">
            <v>X</v>
          </cell>
          <cell r="M4689" t="str">
            <v>ENFERMEDAD GENERAL</v>
          </cell>
          <cell r="N4689" t="str">
            <v>NT</v>
          </cell>
          <cell r="O4689" t="str">
            <v>SURA E.P.S.</v>
          </cell>
        </row>
        <row r="4690">
          <cell r="C4690">
            <v>1044929941</v>
          </cell>
          <cell r="D4690" t="str">
            <v>BELTRAN BELTRAN KEVIN RAMON</v>
          </cell>
          <cell r="E4690" t="str">
            <v>OPERADOR DE BUSETÓN</v>
          </cell>
          <cell r="G4690" t="str">
            <v>X</v>
          </cell>
          <cell r="M4690" t="str">
            <v>ENFERMEDAD GENERAL</v>
          </cell>
          <cell r="N4690">
            <v>110431</v>
          </cell>
          <cell r="O4690" t="str">
            <v>EPS MUTUAL SER</v>
          </cell>
        </row>
        <row r="4691">
          <cell r="C4691">
            <v>1047441861</v>
          </cell>
          <cell r="D4691" t="str">
            <v>BELTRAN ACOSTA FAUSTO</v>
          </cell>
          <cell r="E4691" t="str">
            <v>OPERADOR DE PADRÓN</v>
          </cell>
          <cell r="G4691" t="str">
            <v>X</v>
          </cell>
          <cell r="M4691" t="str">
            <v>ENFERMEDAD GENERAL</v>
          </cell>
          <cell r="N4691" t="str">
            <v>NT</v>
          </cell>
          <cell r="O4691" t="str">
            <v>EPS MUTUAL SER</v>
          </cell>
        </row>
        <row r="4692">
          <cell r="C4692">
            <v>1047441861</v>
          </cell>
          <cell r="D4692" t="str">
            <v>BELTRAN ACOSTA FAUSTO</v>
          </cell>
          <cell r="E4692" t="str">
            <v>OPERADOR DE PADRÓN</v>
          </cell>
          <cell r="F4692" t="str">
            <v>X</v>
          </cell>
          <cell r="M4692" t="str">
            <v>ACCIDENTE DE TRABAJO</v>
          </cell>
          <cell r="N4692" t="str">
            <v>NT</v>
          </cell>
          <cell r="O4692" t="str">
            <v>ARL SURA</v>
          </cell>
        </row>
        <row r="4693">
          <cell r="C4693">
            <v>1047441861</v>
          </cell>
          <cell r="D4693" t="str">
            <v>BELTRAN ACOSTA FAUSTO</v>
          </cell>
          <cell r="E4693" t="str">
            <v>OPERADOR DE PADRÓN</v>
          </cell>
          <cell r="G4693" t="str">
            <v>X</v>
          </cell>
          <cell r="M4693" t="str">
            <v>ENFERMEDAD GENERAL</v>
          </cell>
          <cell r="N4693" t="str">
            <v>NT</v>
          </cell>
          <cell r="O4693" t="str">
            <v>EPS MUTUAL SER</v>
          </cell>
        </row>
        <row r="4694">
          <cell r="C4694">
            <v>1047441861</v>
          </cell>
          <cell r="D4694" t="str">
            <v>BELTRAN ACOSTA FAUSTO</v>
          </cell>
          <cell r="E4694" t="str">
            <v>OPERADOR DE PADRÓN</v>
          </cell>
          <cell r="G4694" t="str">
            <v>X</v>
          </cell>
          <cell r="M4694" t="str">
            <v>ENFERMEDAD GENERAL</v>
          </cell>
          <cell r="N4694" t="str">
            <v>NT</v>
          </cell>
          <cell r="O4694" t="str">
            <v>EPS MUTUAL SER</v>
          </cell>
        </row>
        <row r="4695">
          <cell r="C4695">
            <v>1047441861</v>
          </cell>
          <cell r="D4695" t="str">
            <v>BELTRAN ACOSTA FAUSTO</v>
          </cell>
          <cell r="E4695" t="str">
            <v>OPERADOR DE PADRÓN</v>
          </cell>
          <cell r="G4695" t="str">
            <v>X</v>
          </cell>
          <cell r="M4695" t="str">
            <v>ENFERMEDAD GENERAL</v>
          </cell>
          <cell r="N4695" t="str">
            <v>NT</v>
          </cell>
          <cell r="O4695" t="str">
            <v>EPS MUTUAL SER</v>
          </cell>
        </row>
        <row r="4696">
          <cell r="C4696">
            <v>1143385542</v>
          </cell>
          <cell r="D4696" t="str">
            <v>BAYUELO ZABALA OSCAR DAVID</v>
          </cell>
          <cell r="E4696" t="str">
            <v>TECNICO DE MANTENIMIENTO D</v>
          </cell>
          <cell r="G4696" t="str">
            <v>X</v>
          </cell>
          <cell r="M4696" t="str">
            <v>ENFERMEDAD GENERAL</v>
          </cell>
          <cell r="N4696">
            <v>27331</v>
          </cell>
          <cell r="O4696" t="str">
            <v>EPS MUTUAL SER</v>
          </cell>
        </row>
        <row r="4697">
          <cell r="C4697">
            <v>1143385542</v>
          </cell>
          <cell r="D4697" t="str">
            <v>BAYUELO ZABALA OSCAR DAVID</v>
          </cell>
          <cell r="E4697" t="str">
            <v>TECNICO DE MANTENIMIENTO D</v>
          </cell>
          <cell r="H4697" t="str">
            <v>X</v>
          </cell>
          <cell r="M4697" t="str">
            <v>LICENCIA DE PATERNIDAD</v>
          </cell>
          <cell r="N4697" t="str">
            <v>N/A</v>
          </cell>
          <cell r="O4697" t="str">
            <v>EPS MUTUAL SER</v>
          </cell>
        </row>
        <row r="4698">
          <cell r="C4698">
            <v>73206050</v>
          </cell>
          <cell r="D4698" t="str">
            <v>BATISTA HERNANDEZ HILARIO RAFAEL</v>
          </cell>
          <cell r="E4698" t="str">
            <v>OPERADOR DE PADRÓN</v>
          </cell>
          <cell r="G4698" t="str">
            <v>X</v>
          </cell>
          <cell r="M4698" t="str">
            <v>ENFERMEDAD GENERAL</v>
          </cell>
          <cell r="N4698">
            <v>7000733464</v>
          </cell>
          <cell r="O4698" t="str">
            <v>NUEVA E.P.S</v>
          </cell>
        </row>
        <row r="4699">
          <cell r="C4699">
            <v>73228880</v>
          </cell>
          <cell r="D4699" t="str">
            <v>BARRIOS MEJIA ADOLFO ENRIQUE</v>
          </cell>
          <cell r="E4699" t="str">
            <v>AUDITOR VIAL</v>
          </cell>
          <cell r="G4699" t="str">
            <v>X</v>
          </cell>
          <cell r="M4699" t="str">
            <v>ENFERMEDAD GENERAL</v>
          </cell>
          <cell r="N4699">
            <v>8032252</v>
          </cell>
          <cell r="O4699" t="str">
            <v>SALUD TOTAL E.P.S.</v>
          </cell>
        </row>
        <row r="4700">
          <cell r="C4700">
            <v>73008214</v>
          </cell>
          <cell r="D4700" t="str">
            <v>BARRIOS JULIO EWIN</v>
          </cell>
          <cell r="E4700" t="str">
            <v>OPERADOR DE PADRÓN</v>
          </cell>
          <cell r="H4700" t="str">
            <v>X</v>
          </cell>
          <cell r="M4700" t="str">
            <v>LICENCIA DE PATERNIDAD</v>
          </cell>
          <cell r="N4700">
            <v>45561505</v>
          </cell>
          <cell r="O4700" t="str">
            <v>SALUD TOTAL E.P.S.</v>
          </cell>
        </row>
        <row r="4701">
          <cell r="C4701">
            <v>73008214</v>
          </cell>
          <cell r="D4701" t="str">
            <v>BARRIOS JULIO EWIN</v>
          </cell>
          <cell r="E4701" t="str">
            <v>OPERADOR DE PADRÓN</v>
          </cell>
          <cell r="G4701" t="str">
            <v>X</v>
          </cell>
          <cell r="M4701" t="str">
            <v>ENFERMEDAD GENERAL</v>
          </cell>
          <cell r="N4701">
            <v>5807079</v>
          </cell>
          <cell r="O4701" t="str">
            <v>SALUD TOTAL E.P.S.</v>
          </cell>
        </row>
        <row r="4702">
          <cell r="C4702">
            <v>1148693276</v>
          </cell>
          <cell r="D4702" t="str">
            <v>BARRIOS GUERRERO ERNESTO CARLOS</v>
          </cell>
          <cell r="E4702" t="str">
            <v>OPERADOR DE PADRÓN</v>
          </cell>
          <cell r="G4702" t="str">
            <v>X</v>
          </cell>
          <cell r="M4702" t="str">
            <v>ENFERMEDAD GENERAL</v>
          </cell>
          <cell r="N4702">
            <v>4890848</v>
          </cell>
          <cell r="O4702" t="str">
            <v>SALUD TOTAL E.P.S.</v>
          </cell>
        </row>
        <row r="4703">
          <cell r="C4703">
            <v>1148693276</v>
          </cell>
          <cell r="D4703" t="str">
            <v>BARRIOS GUERRERO ERNESTO CARLOS</v>
          </cell>
          <cell r="E4703" t="str">
            <v>OPERADOR DE PADRÓN</v>
          </cell>
          <cell r="G4703" t="str">
            <v>X</v>
          </cell>
          <cell r="M4703" t="str">
            <v>ENFERMEDAD GENERAL</v>
          </cell>
          <cell r="N4703" t="str">
            <v>NA</v>
          </cell>
          <cell r="O4703" t="str">
            <v>SALUD TOTAL E.P.S.</v>
          </cell>
        </row>
        <row r="4704">
          <cell r="C4704">
            <v>1148693276</v>
          </cell>
          <cell r="D4704" t="str">
            <v>BARRIOS GUERRERO ERNESTO CARLOS</v>
          </cell>
          <cell r="E4704" t="str">
            <v>OPERADOR DE PADRÓN</v>
          </cell>
          <cell r="G4704" t="str">
            <v>X</v>
          </cell>
          <cell r="M4704" t="str">
            <v>ENFERMEDAD GENERAL</v>
          </cell>
          <cell r="N4704">
            <v>7657453</v>
          </cell>
          <cell r="O4704" t="str">
            <v>SALUD TOTAL E.P.S.</v>
          </cell>
        </row>
        <row r="4705">
          <cell r="C4705">
            <v>1148693276</v>
          </cell>
          <cell r="D4705" t="str">
            <v>BARRIOS GUERRERO ERNESTO CARLOS</v>
          </cell>
          <cell r="E4705" t="str">
            <v>OPERADOR DE PADRÓN</v>
          </cell>
          <cell r="L4705" t="str">
            <v>X</v>
          </cell>
          <cell r="M4705" t="str">
            <v>AISLAMIENTO PREVENTIVO</v>
          </cell>
          <cell r="N4705">
            <v>7657453</v>
          </cell>
          <cell r="O4705" t="str">
            <v>SALUD TOTAL E.P.S.</v>
          </cell>
        </row>
        <row r="4706">
          <cell r="C4706">
            <v>1148693276</v>
          </cell>
          <cell r="D4706" t="str">
            <v>BARRIOS GUERRERO ERNESTO CARLOS</v>
          </cell>
          <cell r="E4706" t="str">
            <v>OPERADOR DE PADRÓN</v>
          </cell>
          <cell r="L4706" t="str">
            <v>X</v>
          </cell>
          <cell r="M4706" t="str">
            <v>AISLAMIENTO PREVENTIVO</v>
          </cell>
          <cell r="N4706" t="str">
            <v>NT</v>
          </cell>
          <cell r="O4706" t="str">
            <v>SALUD TOTAL E.P.S.</v>
          </cell>
        </row>
        <row r="4707">
          <cell r="C4707">
            <v>1148693276</v>
          </cell>
          <cell r="D4707" t="str">
            <v>BARRIOS GUERRERO ERNESTO CARLOS</v>
          </cell>
          <cell r="E4707" t="str">
            <v>OPERADOR DE PADRÓN</v>
          </cell>
          <cell r="G4707" t="str">
            <v>X</v>
          </cell>
          <cell r="M4707" t="str">
            <v>ENFERMEDAD GENERAL</v>
          </cell>
          <cell r="N4707" t="str">
            <v>NT</v>
          </cell>
          <cell r="O4707" t="str">
            <v>SALUD TOTAL E.P.S.</v>
          </cell>
        </row>
        <row r="4708">
          <cell r="C4708">
            <v>1148693276</v>
          </cell>
          <cell r="D4708" t="str">
            <v>BARRIOS GUERRERO ERNESTO CARLOS</v>
          </cell>
          <cell r="E4708" t="str">
            <v>OPERADOR DE PADRÓN</v>
          </cell>
          <cell r="G4708" t="str">
            <v>X</v>
          </cell>
          <cell r="M4708" t="str">
            <v>ENFERMEDAD GENERAL</v>
          </cell>
          <cell r="N4708">
            <v>3187786</v>
          </cell>
          <cell r="O4708" t="str">
            <v>SALUD TOTAL E.P.S.</v>
          </cell>
        </row>
        <row r="4709">
          <cell r="C4709">
            <v>1148693276</v>
          </cell>
          <cell r="D4709" t="str">
            <v>BARRIOS GUERRERO ERNESTO CARLOS</v>
          </cell>
          <cell r="E4709" t="str">
            <v>OPERADOR DE PADRÓN</v>
          </cell>
          <cell r="G4709" t="str">
            <v>X</v>
          </cell>
          <cell r="M4709" t="str">
            <v>ENFERMEDAD GENERAL</v>
          </cell>
          <cell r="N4709">
            <v>68679025</v>
          </cell>
          <cell r="O4709" t="str">
            <v>SALUD TOTAL E.P.S.</v>
          </cell>
        </row>
        <row r="4710">
          <cell r="C4710">
            <v>1148693276</v>
          </cell>
          <cell r="D4710" t="str">
            <v>BARRIOS GUERRERO ERNESTO CARLOS</v>
          </cell>
          <cell r="E4710" t="str">
            <v>OPERADOR DE PADRÓN</v>
          </cell>
          <cell r="G4710" t="str">
            <v>X</v>
          </cell>
          <cell r="M4710" t="str">
            <v>ENFERMEDAD GENERAL</v>
          </cell>
          <cell r="N4710">
            <v>46284393</v>
          </cell>
          <cell r="O4710" t="str">
            <v>SALUD TOTAL E.P.S.</v>
          </cell>
        </row>
        <row r="4711">
          <cell r="C4711">
            <v>1148693276</v>
          </cell>
          <cell r="D4711" t="str">
            <v>BARRIOS GUERRERO ERNESTO CARLOS</v>
          </cell>
          <cell r="E4711" t="str">
            <v>OPERADOR DE PADRÓN</v>
          </cell>
          <cell r="L4711" t="str">
            <v>X</v>
          </cell>
          <cell r="M4711" t="str">
            <v>AISLAMIENTO PREVENTIVO</v>
          </cell>
          <cell r="N4711" t="str">
            <v>NT</v>
          </cell>
          <cell r="O4711" t="str">
            <v>SALUD TOTAL E.P.S.</v>
          </cell>
        </row>
        <row r="4712">
          <cell r="C4712">
            <v>1148693276</v>
          </cell>
          <cell r="D4712" t="str">
            <v>BARRIOS GUERRERO ERNESTO CARLOS</v>
          </cell>
          <cell r="E4712" t="str">
            <v>OPERADOR DE PADRÓN</v>
          </cell>
          <cell r="G4712" t="str">
            <v>X</v>
          </cell>
          <cell r="M4712" t="str">
            <v>ENFERMEDAD GENERAL</v>
          </cell>
          <cell r="N4712">
            <v>74585139</v>
          </cell>
          <cell r="O4712" t="str">
            <v>SALUD TOTAL E.P.S.</v>
          </cell>
        </row>
        <row r="4713">
          <cell r="C4713">
            <v>1148693276</v>
          </cell>
          <cell r="D4713" t="str">
            <v>BARRIOS GUERRERO ERNESTO CARLOS</v>
          </cell>
          <cell r="E4713" t="str">
            <v>OPERADOR DE PADRÓN</v>
          </cell>
          <cell r="G4713" t="str">
            <v>X</v>
          </cell>
          <cell r="M4713" t="str">
            <v>ENFERMEDAD GENERAL</v>
          </cell>
          <cell r="N4713">
            <v>10465983</v>
          </cell>
          <cell r="O4713" t="str">
            <v>SALUD TOTAL E.P.S.</v>
          </cell>
        </row>
        <row r="4714">
          <cell r="C4714">
            <v>1148693276</v>
          </cell>
          <cell r="D4714" t="str">
            <v>BARRIOS GUERRERO ERNESTO CARLOS</v>
          </cell>
          <cell r="E4714" t="str">
            <v>OPERADOR DE PADRÓN</v>
          </cell>
          <cell r="G4714" t="str">
            <v>X</v>
          </cell>
          <cell r="M4714" t="str">
            <v>ENFERMEDAD GENERAL</v>
          </cell>
          <cell r="N4714">
            <v>81301149</v>
          </cell>
          <cell r="O4714" t="str">
            <v>SALUD TOTAL E.P.S.</v>
          </cell>
        </row>
        <row r="4715">
          <cell r="C4715">
            <v>1148693276</v>
          </cell>
          <cell r="D4715" t="str">
            <v>BARRIOS GUERRERO ERNESTO CARLOS</v>
          </cell>
          <cell r="E4715" t="str">
            <v>OPERADOR DE PADRÓN</v>
          </cell>
          <cell r="G4715" t="str">
            <v>X</v>
          </cell>
          <cell r="M4715" t="str">
            <v>ENFERMEDAD GENERAL</v>
          </cell>
          <cell r="N4715">
            <v>95705281</v>
          </cell>
          <cell r="O4715" t="str">
            <v>SALUD TOTAL E.P.S.</v>
          </cell>
        </row>
        <row r="4716">
          <cell r="C4716">
            <v>1148693276</v>
          </cell>
          <cell r="D4716" t="str">
            <v>BARRIOS GUERRERO ERNESTO CARLOS</v>
          </cell>
          <cell r="E4716" t="str">
            <v>OPERADOR DE PADRÓN</v>
          </cell>
          <cell r="G4716" t="str">
            <v>X</v>
          </cell>
          <cell r="M4716" t="str">
            <v>ENFERMEDAD GENERAL</v>
          </cell>
          <cell r="N4716">
            <v>101861869</v>
          </cell>
          <cell r="O4716" t="str">
            <v>SALUD TOTAL E.P.S.</v>
          </cell>
        </row>
        <row r="4717">
          <cell r="C4717">
            <v>1148693276</v>
          </cell>
          <cell r="D4717" t="str">
            <v>BARRIOS GUERRERO ERNESTO CARLOS</v>
          </cell>
          <cell r="E4717" t="str">
            <v>OPERADOR DE PADRÓN</v>
          </cell>
          <cell r="G4717" t="str">
            <v>X</v>
          </cell>
          <cell r="M4717" t="str">
            <v>ENFERMEDAD GENERAL</v>
          </cell>
          <cell r="N4717">
            <v>13357355</v>
          </cell>
          <cell r="O4717" t="str">
            <v>SALUD TOTAL E.P.S.</v>
          </cell>
        </row>
        <row r="4718">
          <cell r="C4718">
            <v>1148693276</v>
          </cell>
          <cell r="D4718" t="str">
            <v>BARRIOS GUERRERO ERNESTO CARLOS</v>
          </cell>
          <cell r="E4718" t="str">
            <v>OPERADOR DE PADRÓN</v>
          </cell>
          <cell r="G4718" t="str">
            <v>X</v>
          </cell>
          <cell r="M4718" t="str">
            <v>ENFERMEDAD GENERAL</v>
          </cell>
          <cell r="N4718">
            <v>13352250</v>
          </cell>
          <cell r="O4718" t="str">
            <v>SALUD TOTAL E.P.S.</v>
          </cell>
        </row>
        <row r="4719">
          <cell r="C4719">
            <v>1148693276</v>
          </cell>
          <cell r="D4719" t="str">
            <v>BARRIOS GUERRERO ERNESTO CARLOS</v>
          </cell>
          <cell r="E4719" t="str">
            <v>OPERADOR DE PADRÓN</v>
          </cell>
          <cell r="G4719" t="str">
            <v>x</v>
          </cell>
          <cell r="M4719" t="str">
            <v>ENFERMEDAD GENERAL</v>
          </cell>
          <cell r="N4719" t="str">
            <v>NT</v>
          </cell>
          <cell r="O4719" t="str">
            <v>SALUD TOTAL E.P.S.</v>
          </cell>
        </row>
        <row r="4720">
          <cell r="C4720">
            <v>1148693276</v>
          </cell>
          <cell r="D4720" t="str">
            <v>BARRIOS GUERRERO ERNESTO CARLOS</v>
          </cell>
          <cell r="E4720" t="str">
            <v>OPERADOR DE PADRÓN</v>
          </cell>
          <cell r="G4720" t="str">
            <v>X</v>
          </cell>
          <cell r="M4720" t="str">
            <v>ENFERMEDAD GENERAL</v>
          </cell>
          <cell r="N4720">
            <v>16247158</v>
          </cell>
          <cell r="O4720" t="str">
            <v>SALUD TOTAL E.P.S.</v>
          </cell>
        </row>
        <row r="4721">
          <cell r="C4721">
            <v>1148693276</v>
          </cell>
          <cell r="D4721" t="str">
            <v>BARRIOS GUERRERO ERNESTO CARLOS</v>
          </cell>
          <cell r="E4721" t="str">
            <v>OPERADOR DE PADRÓN</v>
          </cell>
          <cell r="G4721" t="str">
            <v>X</v>
          </cell>
          <cell r="M4721" t="str">
            <v>ENFERMEDAD GENERAL</v>
          </cell>
          <cell r="N4721">
            <v>13802674</v>
          </cell>
          <cell r="O4721" t="str">
            <v>SALUD TOTAL E.P.S.</v>
          </cell>
        </row>
        <row r="4722">
          <cell r="C4722">
            <v>1148693276</v>
          </cell>
          <cell r="D4722" t="str">
            <v>BARRIOS GUERRERO ERNESTO CARLOS</v>
          </cell>
          <cell r="E4722" t="str">
            <v>OPERADOR DE PADRÓN</v>
          </cell>
          <cell r="G4722" t="str">
            <v>X</v>
          </cell>
          <cell r="M4722" t="str">
            <v>ENFERMEDAD GENERAL</v>
          </cell>
          <cell r="N4722">
            <v>17509395</v>
          </cell>
          <cell r="O4722" t="str">
            <v>SALUD TOTAL E.P.S.</v>
          </cell>
        </row>
        <row r="4723">
          <cell r="C4723">
            <v>1148693276</v>
          </cell>
          <cell r="D4723" t="str">
            <v>BARRIOS GUERRERO ERNESTO CARLOS</v>
          </cell>
          <cell r="E4723" t="str">
            <v>OPERADOR DE PADRÓN</v>
          </cell>
          <cell r="G4723" t="str">
            <v>X</v>
          </cell>
          <cell r="M4723" t="str">
            <v>ENFERMEDAD GENERAL</v>
          </cell>
          <cell r="N4723">
            <v>143758639</v>
          </cell>
          <cell r="O4723" t="str">
            <v>SALUD TOTAL E.P.S.</v>
          </cell>
        </row>
        <row r="4724">
          <cell r="C4724">
            <v>1148693276</v>
          </cell>
          <cell r="D4724" t="str">
            <v>BARRIOS GUERRERO ERNESTO CARLOS</v>
          </cell>
          <cell r="E4724" t="str">
            <v>OPERADOR DE PADRÓN</v>
          </cell>
          <cell r="G4724" t="str">
            <v>X</v>
          </cell>
          <cell r="M4724" t="str">
            <v>ENFERMEDAD GENERAL</v>
          </cell>
          <cell r="N4724">
            <v>148441243</v>
          </cell>
          <cell r="O4724" t="str">
            <v>SALUD TOTAL E.P.S.</v>
          </cell>
        </row>
        <row r="4725">
          <cell r="C4725">
            <v>1148693276</v>
          </cell>
          <cell r="D4725" t="str">
            <v>BARRIOS GUERRERO ERNESTO CARLOS</v>
          </cell>
          <cell r="E4725" t="str">
            <v>OPERADOR DE PADRÓN</v>
          </cell>
          <cell r="G4725" t="str">
            <v>X</v>
          </cell>
          <cell r="M4725" t="str">
            <v>ENFERMEDAD GENERAL</v>
          </cell>
          <cell r="N4725">
            <v>155137331</v>
          </cell>
          <cell r="O4725" t="str">
            <v>SALUD TOTAL E.P.S.</v>
          </cell>
        </row>
        <row r="4726">
          <cell r="C4726">
            <v>1148693276</v>
          </cell>
          <cell r="D4726" t="str">
            <v>BARRIOS GUERRERO ERNESTO CARLOS</v>
          </cell>
          <cell r="E4726" t="str">
            <v>OPERADOR DE PADRÓN</v>
          </cell>
          <cell r="F4726" t="str">
            <v>X</v>
          </cell>
          <cell r="M4726" t="str">
            <v>ACCIDENTE DE TRABAJO</v>
          </cell>
          <cell r="N4726">
            <v>150483</v>
          </cell>
          <cell r="O4726" t="str">
            <v>SURA E.P.S.</v>
          </cell>
        </row>
        <row r="4727">
          <cell r="C4727">
            <v>1148693276</v>
          </cell>
          <cell r="D4727" t="str">
            <v>BARRIOS GUERRERO ERNESTO CARLOS</v>
          </cell>
          <cell r="E4727" t="str">
            <v>OPERADOR DE PADRÓN</v>
          </cell>
          <cell r="G4727" t="str">
            <v>x</v>
          </cell>
          <cell r="M4727" t="str">
            <v>ENFERMEDAD GENERAL</v>
          </cell>
          <cell r="N4727">
            <v>188239410</v>
          </cell>
          <cell r="O4727" t="str">
            <v>SALUD TOTAL E.P.S.</v>
          </cell>
        </row>
        <row r="4728">
          <cell r="C4728">
            <v>1148693276</v>
          </cell>
          <cell r="D4728" t="str">
            <v>BARRIOS GUERRERO ERNESTO CARLOS</v>
          </cell>
          <cell r="E4728" t="str">
            <v>OPERADOR DE PADRÓN</v>
          </cell>
          <cell r="G4728" t="str">
            <v>x</v>
          </cell>
          <cell r="M4728" t="str">
            <v>ENFERMEDAD GENERAL</v>
          </cell>
          <cell r="N4728">
            <v>4945294</v>
          </cell>
          <cell r="O4728" t="str">
            <v>SALUD TOTAL E.P.S.</v>
          </cell>
        </row>
        <row r="4729">
          <cell r="C4729">
            <v>1148693276</v>
          </cell>
          <cell r="D4729" t="str">
            <v>BARRIOS GUERRERO ERNESTO CARLOS</v>
          </cell>
          <cell r="E4729" t="str">
            <v>OPERADOR DE PADRÓN</v>
          </cell>
          <cell r="G4729" t="str">
            <v>x</v>
          </cell>
          <cell r="M4729" t="str">
            <v>ENFERMEDAD GENERAL</v>
          </cell>
          <cell r="N4729">
            <v>4954639</v>
          </cell>
          <cell r="O4729" t="str">
            <v>SALUD TOTAL E.P.S.</v>
          </cell>
        </row>
        <row r="4730">
          <cell r="C4730">
            <v>1047502408</v>
          </cell>
          <cell r="D4730" t="str">
            <v>BARRIOS CORREA DANIEL</v>
          </cell>
          <cell r="E4730" t="str">
            <v>OPERADOR DE PADRÓN</v>
          </cell>
          <cell r="G4730" t="str">
            <v>X</v>
          </cell>
          <cell r="M4730" t="str">
            <v>ENFERMEDAD GENERAL</v>
          </cell>
          <cell r="N4730">
            <v>824861312</v>
          </cell>
          <cell r="O4730" t="str">
            <v>SALUD TOTAL E.P.S.</v>
          </cell>
        </row>
        <row r="4731">
          <cell r="C4731">
            <v>1047502408</v>
          </cell>
          <cell r="D4731" t="str">
            <v>BARRIOS CORREA DANIEL</v>
          </cell>
          <cell r="E4731" t="str">
            <v>OPERADOR DE PADRÓN</v>
          </cell>
          <cell r="G4731" t="str">
            <v>X</v>
          </cell>
          <cell r="M4731" t="str">
            <v>ENFERMEDAD GENERAL</v>
          </cell>
          <cell r="N4731">
            <v>11414742</v>
          </cell>
          <cell r="O4731" t="str">
            <v>SALUD TOTAL E.P.S.</v>
          </cell>
        </row>
        <row r="4732">
          <cell r="C4732">
            <v>1047502408</v>
          </cell>
          <cell r="D4732" t="str">
            <v>BARRIOS CORREA DANIEL</v>
          </cell>
          <cell r="E4732" t="str">
            <v>OPERADOR DE PADRÓN</v>
          </cell>
          <cell r="G4732" t="str">
            <v>X</v>
          </cell>
          <cell r="M4732" t="str">
            <v>ENFERMEDAD GENERAL</v>
          </cell>
          <cell r="N4732">
            <v>95561250</v>
          </cell>
          <cell r="O4732" t="str">
            <v>SALUD TOTAL E.P.S.</v>
          </cell>
        </row>
        <row r="4733">
          <cell r="C4733">
            <v>1047502408</v>
          </cell>
          <cell r="D4733" t="str">
            <v>BARRIOS CORREA DANIEL</v>
          </cell>
          <cell r="E4733" t="str">
            <v>OPERADOR DE PADRÓN</v>
          </cell>
          <cell r="G4733" t="str">
            <v>X</v>
          </cell>
          <cell r="M4733" t="str">
            <v>ENFERMEDAD GENERAL</v>
          </cell>
          <cell r="N4733">
            <v>124584463</v>
          </cell>
          <cell r="O4733" t="str">
            <v>SALUD TOTAL E.P.S.</v>
          </cell>
        </row>
        <row r="4734">
          <cell r="C4734">
            <v>1047502408</v>
          </cell>
          <cell r="D4734" t="str">
            <v>BARRIOS CORREA DANIEL</v>
          </cell>
          <cell r="E4734" t="str">
            <v>OPERADOR DE PADRÓN</v>
          </cell>
          <cell r="G4734" t="str">
            <v>X</v>
          </cell>
          <cell r="M4734" t="str">
            <v>ENFERMEDAD GENERAL</v>
          </cell>
          <cell r="N4734">
            <v>12365895</v>
          </cell>
          <cell r="O4734" t="str">
            <v>SALUD TOTAL E.P.S.</v>
          </cell>
        </row>
        <row r="4735">
          <cell r="C4735">
            <v>1047502408</v>
          </cell>
          <cell r="D4735" t="str">
            <v>BARRIOS CORREA DANIEL</v>
          </cell>
          <cell r="E4735" t="str">
            <v>OPERADOR DE PADRÓN</v>
          </cell>
          <cell r="G4735" t="str">
            <v>X</v>
          </cell>
          <cell r="M4735" t="str">
            <v>ENFERMEDAD GENERAL</v>
          </cell>
          <cell r="N4735" t="str">
            <v>NT</v>
          </cell>
          <cell r="O4735" t="str">
            <v>SALUD TOTAL E.P.S.</v>
          </cell>
        </row>
        <row r="4736">
          <cell r="C4736">
            <v>1047502408</v>
          </cell>
          <cell r="D4736" t="str">
            <v>BARRIOS CORREA DANIEL</v>
          </cell>
          <cell r="E4736" t="str">
            <v>OPERADOR DE PADRÓN</v>
          </cell>
          <cell r="G4736" t="str">
            <v>X</v>
          </cell>
          <cell r="M4736" t="str">
            <v>ENFERMEDAD GENERAL</v>
          </cell>
          <cell r="N4736" t="str">
            <v>NT</v>
          </cell>
          <cell r="O4736" t="str">
            <v>SALUD TOTAL E.P.S.</v>
          </cell>
        </row>
        <row r="4737">
          <cell r="C4737">
            <v>1047502408</v>
          </cell>
          <cell r="D4737" t="str">
            <v>BARRIOS CORREA DANIEL</v>
          </cell>
          <cell r="E4737" t="str">
            <v>OPERADOR DE PADRÓN</v>
          </cell>
          <cell r="G4737" t="str">
            <v>X</v>
          </cell>
          <cell r="M4737" t="str">
            <v>ENFERMEDAD GENERAL</v>
          </cell>
          <cell r="N4737" t="str">
            <v>NT</v>
          </cell>
          <cell r="O4737" t="str">
            <v>SALUD TOTAL E.P.S.</v>
          </cell>
        </row>
        <row r="4738">
          <cell r="C4738">
            <v>1047502408</v>
          </cell>
          <cell r="D4738" t="str">
            <v>BARRIOS CORREA DANIEL</v>
          </cell>
          <cell r="E4738" t="str">
            <v>OPERADOR DE PADRÓN</v>
          </cell>
          <cell r="G4738" t="str">
            <v>X</v>
          </cell>
          <cell r="M4738" t="str">
            <v>ENFERMEDAD GENERAL</v>
          </cell>
          <cell r="N4738">
            <v>143092716</v>
          </cell>
          <cell r="O4738" t="str">
            <v>SALUD TOTAL E.P.S.</v>
          </cell>
        </row>
        <row r="4739">
          <cell r="C4739">
            <v>1047502408</v>
          </cell>
          <cell r="D4739" t="str">
            <v>BARRIOS CORREA DANIEL</v>
          </cell>
          <cell r="E4739" t="str">
            <v>OPERADOR DE PADRÓN</v>
          </cell>
          <cell r="G4739" t="str">
            <v>X</v>
          </cell>
          <cell r="M4739" t="str">
            <v>ENFERMEDAD GENERAL</v>
          </cell>
          <cell r="N4739">
            <v>175556660</v>
          </cell>
          <cell r="O4739" t="str">
            <v>SALUD TOTAL E.P.S.</v>
          </cell>
        </row>
        <row r="4740">
          <cell r="C4740">
            <v>1047502408</v>
          </cell>
          <cell r="D4740" t="str">
            <v>BARRIOS CORREA DANIEL</v>
          </cell>
          <cell r="E4740" t="str">
            <v>OPERADOR DE PADRÓN</v>
          </cell>
          <cell r="G4740" t="str">
            <v>X</v>
          </cell>
          <cell r="M4740" t="str">
            <v>ENFERMEDAD GENERAL</v>
          </cell>
          <cell r="N4740" t="str">
            <v>EPS002</v>
          </cell>
          <cell r="O4740" t="str">
            <v>SALUD TOTAL E.P.S.</v>
          </cell>
        </row>
        <row r="4741">
          <cell r="C4741">
            <v>1051822514</v>
          </cell>
          <cell r="D4741" t="str">
            <v>BARRIOS CONTRERAS LEYSON JAVIER</v>
          </cell>
          <cell r="E4741" t="str">
            <v>SUPERVISOR   MANTENIMIENTO</v>
          </cell>
          <cell r="G4741" t="str">
            <v>X</v>
          </cell>
          <cell r="M4741" t="str">
            <v>ENFERMEDAD GENERAL</v>
          </cell>
          <cell r="N4741">
            <v>123871</v>
          </cell>
          <cell r="O4741" t="str">
            <v>EPS MUTUAL SER</v>
          </cell>
        </row>
        <row r="4742">
          <cell r="C4742">
            <v>1051822514</v>
          </cell>
          <cell r="D4742" t="str">
            <v>BARRIOS CONTRERAS LEYSON JAVIER</v>
          </cell>
          <cell r="E4742" t="str">
            <v>SUPERVISOR   MANTENIMIENTO</v>
          </cell>
          <cell r="G4742" t="str">
            <v>X</v>
          </cell>
          <cell r="M4742" t="str">
            <v>ENFERMEDAD GENERAL</v>
          </cell>
          <cell r="N4742">
            <v>160833</v>
          </cell>
          <cell r="O4742" t="str">
            <v>EPS MUTUAL SER</v>
          </cell>
        </row>
        <row r="4743">
          <cell r="C4743">
            <v>1051822514</v>
          </cell>
          <cell r="D4743" t="str">
            <v>BARRIOS CONTRERAS LEYSON JAVIER</v>
          </cell>
          <cell r="E4743" t="str">
            <v>SUPERVISOR   MANTENIMIENTO</v>
          </cell>
          <cell r="H4743" t="str">
            <v>X</v>
          </cell>
          <cell r="M4743" t="str">
            <v>LICENCIA DE PATERNIDAD</v>
          </cell>
          <cell r="N4743" t="str">
            <v>NT</v>
          </cell>
          <cell r="O4743" t="str">
            <v>EPS MUTUAL SER</v>
          </cell>
        </row>
        <row r="4744">
          <cell r="C4744">
            <v>1047488141</v>
          </cell>
          <cell r="D4744" t="str">
            <v>BARRERA BARRERA MAYERLI</v>
          </cell>
          <cell r="E4744" t="str">
            <v>ASISTENTE ADMINISTRATIVO</v>
          </cell>
          <cell r="G4744" t="str">
            <v>X</v>
          </cell>
          <cell r="M4744" t="str">
            <v>ENFERMEDAD GENERAL</v>
          </cell>
          <cell r="N4744">
            <v>4300</v>
          </cell>
          <cell r="O4744" t="str">
            <v>SALUD TOTAL E.P.S.</v>
          </cell>
        </row>
        <row r="4745">
          <cell r="C4745">
            <v>1047488141</v>
          </cell>
          <cell r="D4745" t="str">
            <v>BARRERA BARRERA MAYERLI</v>
          </cell>
          <cell r="E4745" t="str">
            <v>ASISTENTE ADMINISTRATIVO</v>
          </cell>
          <cell r="G4745" t="str">
            <v>x</v>
          </cell>
          <cell r="M4745" t="str">
            <v>ENFERMEDAD GENERAL</v>
          </cell>
          <cell r="N4745">
            <v>182302029</v>
          </cell>
          <cell r="O4745" t="str">
            <v>SALUD TOTAL E.P.S.</v>
          </cell>
        </row>
        <row r="4746">
          <cell r="C4746">
            <v>1047488141</v>
          </cell>
          <cell r="D4746" t="str">
            <v>BARRERA BARRERA MAYERLI</v>
          </cell>
          <cell r="E4746" t="str">
            <v>ASISTENTE ADMINISTRATIVO</v>
          </cell>
          <cell r="K4746" t="str">
            <v>x</v>
          </cell>
          <cell r="M4746" t="str">
            <v>DIA FAMILIA</v>
          </cell>
          <cell r="N4746" t="str">
            <v>N/A</v>
          </cell>
          <cell r="O4746" t="str">
            <v>N/A</v>
          </cell>
        </row>
        <row r="4747">
          <cell r="C4747">
            <v>1047488141</v>
          </cell>
          <cell r="D4747" t="str">
            <v>BARRERA BARRERA MAYERLI</v>
          </cell>
          <cell r="E4747" t="str">
            <v>ASISTENTE ADMINISTRATIVO</v>
          </cell>
          <cell r="G4747" t="str">
            <v>X</v>
          </cell>
          <cell r="M4747" t="str">
            <v>ENFERMEDAD GENERAL</v>
          </cell>
          <cell r="N4747">
            <v>188132575</v>
          </cell>
          <cell r="O4747" t="str">
            <v>SALUD TOTAL E.P.S.</v>
          </cell>
        </row>
        <row r="4748">
          <cell r="C4748">
            <v>1143330783</v>
          </cell>
          <cell r="D4748" t="str">
            <v>BARRAGAN GOMEZ ALEXANDER</v>
          </cell>
          <cell r="E4748" t="str">
            <v>OPERADOR DE PADRÓN</v>
          </cell>
          <cell r="G4748" t="str">
            <v>X</v>
          </cell>
          <cell r="M4748" t="str">
            <v>ENFERMEDAD GENERAL</v>
          </cell>
          <cell r="N4748">
            <v>129986</v>
          </cell>
          <cell r="O4748" t="str">
            <v>SALUD TOTAL E.P.S.</v>
          </cell>
        </row>
        <row r="4749">
          <cell r="C4749">
            <v>1143330783</v>
          </cell>
          <cell r="D4749" t="str">
            <v>BARRAGAN GOMEZ ALEXANDER</v>
          </cell>
          <cell r="E4749" t="str">
            <v>OPERADOR DE PADRÓN</v>
          </cell>
          <cell r="G4749" t="str">
            <v>X</v>
          </cell>
          <cell r="M4749" t="str">
            <v>ENFERMEDAD GENERAL</v>
          </cell>
          <cell r="N4749" t="str">
            <v>NT</v>
          </cell>
          <cell r="O4749" t="str">
            <v>SALUD TOTAL E.P.S.</v>
          </cell>
        </row>
        <row r="4750">
          <cell r="C4750">
            <v>1143330783</v>
          </cell>
          <cell r="D4750" t="str">
            <v>BARRAGAN GOMEZ ALEXANDER</v>
          </cell>
          <cell r="E4750" t="str">
            <v>OPERADOR DE PADRÓN</v>
          </cell>
          <cell r="G4750" t="str">
            <v>X</v>
          </cell>
          <cell r="M4750" t="str">
            <v>ENFERMEDAD GENERAL</v>
          </cell>
          <cell r="N4750">
            <v>168563</v>
          </cell>
          <cell r="O4750" t="str">
            <v>SALUD TOTAL E.P.S.</v>
          </cell>
        </row>
        <row r="4751">
          <cell r="C4751">
            <v>1143330783</v>
          </cell>
          <cell r="D4751" t="str">
            <v>BARRAGAN GOMEZ ALEXANDER</v>
          </cell>
          <cell r="E4751" t="str">
            <v>OPERADOR DE PADRÓN</v>
          </cell>
          <cell r="G4751" t="str">
            <v>X</v>
          </cell>
          <cell r="M4751" t="str">
            <v>ENFERMEDAD GENERAL</v>
          </cell>
          <cell r="N4751" t="str">
            <v>NT</v>
          </cell>
          <cell r="O4751" t="str">
            <v>SALUD TOTAL E.P.S.</v>
          </cell>
        </row>
        <row r="4752">
          <cell r="C4752">
            <v>1143330783</v>
          </cell>
          <cell r="D4752" t="str">
            <v>BARRAGAN GOMEZ ALEXANDER</v>
          </cell>
          <cell r="E4752" t="str">
            <v>OPERADOR DE PADRÓN</v>
          </cell>
          <cell r="G4752" t="str">
            <v>X</v>
          </cell>
          <cell r="M4752" t="str">
            <v>ENFERMEDAD GENERAL</v>
          </cell>
          <cell r="N4752" t="str">
            <v>NT</v>
          </cell>
          <cell r="O4752" t="str">
            <v>SALUD TOTAL E.P.S.</v>
          </cell>
        </row>
        <row r="4753">
          <cell r="C4753">
            <v>1143330783</v>
          </cell>
          <cell r="D4753" t="str">
            <v>BARRAGAN GOMEZ ALEXANDER</v>
          </cell>
          <cell r="E4753" t="str">
            <v>OPERADOR DE PADRÓN</v>
          </cell>
          <cell r="G4753" t="str">
            <v>X</v>
          </cell>
          <cell r="M4753" t="str">
            <v>ENFERMEDAD GENERAL</v>
          </cell>
          <cell r="N4753">
            <v>16109470</v>
          </cell>
          <cell r="O4753" t="str">
            <v>SALUD TOTAL E.P.S.</v>
          </cell>
        </row>
        <row r="4754">
          <cell r="C4754">
            <v>1143330783</v>
          </cell>
          <cell r="D4754" t="str">
            <v>BARRAGAN GOMEZ ALEXANDER</v>
          </cell>
          <cell r="E4754" t="str">
            <v>OPERADOR DE PADRÓN</v>
          </cell>
          <cell r="G4754" t="str">
            <v>X</v>
          </cell>
          <cell r="M4754" t="str">
            <v>ENFERMEDAD GENERAL</v>
          </cell>
          <cell r="N4754">
            <v>143755419</v>
          </cell>
          <cell r="O4754" t="str">
            <v>SALUD TOTAL E.P.S.</v>
          </cell>
        </row>
        <row r="4755">
          <cell r="C4755">
            <v>1143330783</v>
          </cell>
          <cell r="D4755" t="str">
            <v>BARRAGAN GOMEZ ALEXANDER</v>
          </cell>
          <cell r="E4755" t="str">
            <v>OPERADOR DE PADRÓN</v>
          </cell>
          <cell r="G4755" t="str">
            <v>X</v>
          </cell>
          <cell r="M4755" t="str">
            <v>ENFERMEDAD GENERAL</v>
          </cell>
          <cell r="N4755">
            <v>143080301</v>
          </cell>
          <cell r="O4755" t="str">
            <v>SALUD TOTAL E.P.S.</v>
          </cell>
        </row>
        <row r="4756">
          <cell r="C4756">
            <v>1143330783</v>
          </cell>
          <cell r="D4756" t="str">
            <v>BARRAGAN GOMEZ ALEXANDER</v>
          </cell>
          <cell r="E4756" t="str">
            <v>OPERADOR DE PADRÓN</v>
          </cell>
          <cell r="G4756" t="str">
            <v>X</v>
          </cell>
          <cell r="M4756" t="str">
            <v>ENFERMEDAD GENERAL</v>
          </cell>
          <cell r="N4756">
            <v>148436633</v>
          </cell>
          <cell r="O4756" t="str">
            <v>SALUD TOTAL E.P.S.</v>
          </cell>
        </row>
        <row r="4757">
          <cell r="C4757">
            <v>1143330783</v>
          </cell>
          <cell r="D4757" t="str">
            <v>BARRAGAN GOMEZ ALEXANDER</v>
          </cell>
          <cell r="E4757" t="str">
            <v>OPERADOR DE PADRÓN</v>
          </cell>
          <cell r="G4757" t="str">
            <v>X</v>
          </cell>
          <cell r="M4757" t="str">
            <v>ENFERMEDAD GENERAL</v>
          </cell>
          <cell r="N4757">
            <v>148435371</v>
          </cell>
          <cell r="O4757" t="str">
            <v>SALUD TOTAL E.P.S.</v>
          </cell>
        </row>
        <row r="4758">
          <cell r="C4758">
            <v>1143330783</v>
          </cell>
          <cell r="D4758" t="str">
            <v>BARRAGAN GOMEZ ALEXANDER</v>
          </cell>
          <cell r="E4758" t="str">
            <v>OPERADOR DE PADRÓN</v>
          </cell>
          <cell r="G4758" t="str">
            <v>X</v>
          </cell>
          <cell r="M4758" t="str">
            <v>ENFERMEDAD GENERAL</v>
          </cell>
          <cell r="N4758">
            <v>155167600</v>
          </cell>
          <cell r="O4758" t="str">
            <v>SALUD TOTAL E.P.S.</v>
          </cell>
        </row>
        <row r="4759">
          <cell r="C4759">
            <v>1143330783</v>
          </cell>
          <cell r="D4759" t="str">
            <v>BARRAGAN GOMEZ ALEXANDER</v>
          </cell>
          <cell r="E4759" t="str">
            <v>OPERADOR DE PADRÓN</v>
          </cell>
          <cell r="G4759" t="str">
            <v>x</v>
          </cell>
          <cell r="M4759" t="str">
            <v>ENFERMEDAD GENERAL</v>
          </cell>
          <cell r="N4759">
            <v>155222564</v>
          </cell>
          <cell r="O4759" t="str">
            <v>SALUD TOTAL E.P.S.</v>
          </cell>
        </row>
        <row r="4760">
          <cell r="C4760">
            <v>1143330783</v>
          </cell>
          <cell r="D4760" t="str">
            <v>BARRAGAN GOMEZ ALEXANDER</v>
          </cell>
          <cell r="E4760" t="str">
            <v>OPERADOR DE PADRÓN</v>
          </cell>
          <cell r="G4760" t="str">
            <v>x</v>
          </cell>
          <cell r="M4760" t="str">
            <v>ENFERMEDAD GENERAL</v>
          </cell>
          <cell r="N4760">
            <v>177365801</v>
          </cell>
          <cell r="O4760" t="str">
            <v>SALUD TOTAL E.P.S.</v>
          </cell>
        </row>
        <row r="4761">
          <cell r="C4761">
            <v>1143330783</v>
          </cell>
          <cell r="D4761" t="str">
            <v>BARRAGAN GOMEZ ALEXANDER</v>
          </cell>
          <cell r="E4761" t="str">
            <v>OPERADOR DE PADRÓN</v>
          </cell>
          <cell r="G4761" t="str">
            <v>x</v>
          </cell>
          <cell r="M4761" t="str">
            <v>ENFERMEDAD GENERAL</v>
          </cell>
          <cell r="N4761">
            <v>182241773</v>
          </cell>
          <cell r="O4761" t="str">
            <v>SALUD TOTAL E.P.S.</v>
          </cell>
        </row>
        <row r="4762">
          <cell r="C4762">
            <v>1143330783</v>
          </cell>
          <cell r="D4762" t="str">
            <v>BARRAGAN GOMEZ ALEXANDER</v>
          </cell>
          <cell r="E4762" t="str">
            <v>OPERADOR DE PADRÓN</v>
          </cell>
          <cell r="G4762" t="str">
            <v>x</v>
          </cell>
          <cell r="M4762" t="str">
            <v>ENFERMEDAD GENERAL</v>
          </cell>
          <cell r="N4762">
            <v>188240665</v>
          </cell>
          <cell r="O4762" t="str">
            <v>SALUD TOTAL E.P.S.</v>
          </cell>
        </row>
        <row r="4763">
          <cell r="C4763">
            <v>1143330783</v>
          </cell>
          <cell r="D4763" t="str">
            <v>BARRAGAN GOMEZ ALEXANDER</v>
          </cell>
          <cell r="E4763" t="str">
            <v>OPERADOR DE PADRÓN</v>
          </cell>
          <cell r="G4763" t="str">
            <v>X</v>
          </cell>
          <cell r="M4763" t="str">
            <v>ENFERMEDAD GENERAL</v>
          </cell>
          <cell r="N4763">
            <v>4920256</v>
          </cell>
          <cell r="O4763" t="str">
            <v>SALUD TOTAL E.P.S.</v>
          </cell>
        </row>
        <row r="4764">
          <cell r="C4764">
            <v>1047425637</v>
          </cell>
          <cell r="D4764" t="str">
            <v>BARON ORTEGA LUIS ALFREDO</v>
          </cell>
          <cell r="E4764" t="str">
            <v>ANALISTA DE ABASTECIMIENTO</v>
          </cell>
          <cell r="K4764" t="str">
            <v>X</v>
          </cell>
          <cell r="M4764" t="str">
            <v>DIA FAMILIA</v>
          </cell>
          <cell r="N4764" t="str">
            <v>N/A</v>
          </cell>
          <cell r="O4764" t="str">
            <v>N/A</v>
          </cell>
        </row>
        <row r="4765">
          <cell r="C4765">
            <v>1047425637</v>
          </cell>
          <cell r="D4765" t="str">
            <v>BARON ORTEGA LUIS ALFREDO</v>
          </cell>
          <cell r="E4765" t="str">
            <v>ANALISTA DE ABASTECIMIENTO</v>
          </cell>
          <cell r="G4765" t="str">
            <v>x</v>
          </cell>
          <cell r="M4765" t="str">
            <v>ENFERMEDAD GENERAL</v>
          </cell>
          <cell r="N4765">
            <v>37916160</v>
          </cell>
          <cell r="O4765" t="str">
            <v>SURA E.P.S.</v>
          </cell>
        </row>
        <row r="4766">
          <cell r="C4766">
            <v>9099454</v>
          </cell>
          <cell r="D4766" t="str">
            <v>BARON ANAYA WALTER JOAQUIN</v>
          </cell>
          <cell r="E4766" t="str">
            <v>OPERADOR DE PADRÓN</v>
          </cell>
          <cell r="G4766" t="str">
            <v>X</v>
          </cell>
          <cell r="M4766" t="str">
            <v>ENFERMEDAD GENERAL</v>
          </cell>
          <cell r="N4766">
            <v>805023423</v>
          </cell>
          <cell r="O4766" t="str">
            <v>SALUD TOTAL E.P.S.</v>
          </cell>
        </row>
        <row r="4767">
          <cell r="C4767">
            <v>9099454</v>
          </cell>
          <cell r="D4767" t="str">
            <v>BARON ANAYA WALTER JOAQUIN</v>
          </cell>
          <cell r="E4767" t="str">
            <v>OPERADOR DE PADRÓN</v>
          </cell>
          <cell r="G4767" t="str">
            <v>X</v>
          </cell>
          <cell r="M4767" t="str">
            <v>ENFERMEDAD GENERAL</v>
          </cell>
          <cell r="N4767">
            <v>805023423</v>
          </cell>
          <cell r="O4767" t="str">
            <v>SALUD TOTAL E.P.S.</v>
          </cell>
        </row>
        <row r="4768">
          <cell r="C4768">
            <v>9099454</v>
          </cell>
          <cell r="D4768" t="str">
            <v>BARON ANAYA WALTER JOAQUIN</v>
          </cell>
          <cell r="E4768" t="str">
            <v>OPERADOR DE PADRÓN</v>
          </cell>
          <cell r="G4768" t="str">
            <v>X</v>
          </cell>
          <cell r="M4768" t="str">
            <v>ENFERMEDAD GENERAL</v>
          </cell>
          <cell r="N4768">
            <v>4774084</v>
          </cell>
          <cell r="O4768" t="str">
            <v>SALUD TOTAL E.P.S.</v>
          </cell>
        </row>
        <row r="4769">
          <cell r="C4769">
            <v>9099454</v>
          </cell>
          <cell r="D4769" t="str">
            <v>BARON ANAYA WALTER JOAQUIN</v>
          </cell>
          <cell r="E4769" t="str">
            <v>OPERADOR DE PADRÓN</v>
          </cell>
          <cell r="G4769" t="str">
            <v>X</v>
          </cell>
          <cell r="M4769" t="str">
            <v>ENFERMEDAD GENERAL</v>
          </cell>
          <cell r="N4769">
            <v>16842</v>
          </cell>
          <cell r="O4769" t="str">
            <v>SALUD TOTAL E.P.S.</v>
          </cell>
        </row>
        <row r="4770">
          <cell r="C4770">
            <v>9099454</v>
          </cell>
          <cell r="D4770" t="str">
            <v>BARON ANAYA WALTER JOAQUIN</v>
          </cell>
          <cell r="E4770" t="str">
            <v>OPERADOR DE PADRÓN</v>
          </cell>
          <cell r="G4770" t="str">
            <v>X</v>
          </cell>
          <cell r="M4770" t="str">
            <v>ENFERMEDAD GENERAL</v>
          </cell>
          <cell r="N4770">
            <v>4922000</v>
          </cell>
          <cell r="O4770" t="str">
            <v>EPS MUTUAL SER</v>
          </cell>
        </row>
        <row r="4771">
          <cell r="C4771">
            <v>7919531</v>
          </cell>
          <cell r="D4771" t="str">
            <v>BANQUEZ PERLAZA HECTOR JOSE</v>
          </cell>
          <cell r="E4771" t="str">
            <v>OPERADOR DE PADRÓN</v>
          </cell>
          <cell r="G4771" t="str">
            <v>X</v>
          </cell>
          <cell r="M4771" t="str">
            <v>ENFERMEDAD GENERAL</v>
          </cell>
          <cell r="N4771">
            <v>180606805</v>
          </cell>
          <cell r="O4771" t="str">
            <v>SALUD TOTAL E.P.S.</v>
          </cell>
        </row>
        <row r="4772">
          <cell r="C4772">
            <v>7919531</v>
          </cell>
          <cell r="D4772" t="str">
            <v>BANQUEZ PERLAZA HECTOR JOSE</v>
          </cell>
          <cell r="E4772" t="str">
            <v>OPERADOR DE PADRÓN</v>
          </cell>
          <cell r="H4772" t="str">
            <v>X</v>
          </cell>
          <cell r="M4772" t="str">
            <v>LICENCIA DE PATERNIDAD</v>
          </cell>
          <cell r="N4772" t="str">
            <v>LP</v>
          </cell>
          <cell r="O4772" t="str">
            <v>SALUD TOTAL E.P.S.</v>
          </cell>
        </row>
        <row r="4773">
          <cell r="C4773">
            <v>73201187</v>
          </cell>
          <cell r="D4773" t="str">
            <v>BANDERAS MACHACON RONALD</v>
          </cell>
          <cell r="E4773" t="str">
            <v>OPERADOR DE BUSETÓN</v>
          </cell>
          <cell r="G4773" t="str">
            <v>X</v>
          </cell>
          <cell r="M4773" t="str">
            <v>ENFERMEDAD GENERAL</v>
          </cell>
          <cell r="N4773">
            <v>3949214</v>
          </cell>
          <cell r="O4773" t="str">
            <v>SALUD TOTAL E.P.S.</v>
          </cell>
        </row>
        <row r="4774">
          <cell r="C4774">
            <v>1128059460</v>
          </cell>
          <cell r="D4774" t="str">
            <v>BALOCO CANOLES RICARDO ALFONSO</v>
          </cell>
          <cell r="E4774" t="str">
            <v>OPERADOR DE PADRÓN</v>
          </cell>
          <cell r="G4774" t="str">
            <v>X</v>
          </cell>
          <cell r="M4774" t="str">
            <v>ENFERMEDAD GENERAL</v>
          </cell>
          <cell r="N4774">
            <v>601670092</v>
          </cell>
          <cell r="O4774" t="str">
            <v>NUEVA E.P.S</v>
          </cell>
        </row>
        <row r="4775">
          <cell r="C4775">
            <v>1128059460</v>
          </cell>
          <cell r="D4775" t="str">
            <v>BALOCO CANOLES RICARDO ALFONSO</v>
          </cell>
          <cell r="E4775" t="str">
            <v>OPERADOR DE PADRÓN</v>
          </cell>
          <cell r="G4775" t="str">
            <v>X</v>
          </cell>
          <cell r="M4775" t="str">
            <v>ENFERMEDAD GENERAL</v>
          </cell>
          <cell r="N4775">
            <v>6685967</v>
          </cell>
          <cell r="O4775" t="str">
            <v>NUEVA E.P.S</v>
          </cell>
        </row>
        <row r="4776">
          <cell r="C4776">
            <v>1128059460</v>
          </cell>
          <cell r="D4776" t="str">
            <v>BALOCO CANOLES RICARDO ALFONSO</v>
          </cell>
          <cell r="E4776" t="str">
            <v>OPERADOR DE PADRÓN</v>
          </cell>
          <cell r="G4776" t="str">
            <v>X</v>
          </cell>
          <cell r="M4776" t="str">
            <v>ENFERMEDAD GENERAL</v>
          </cell>
          <cell r="N4776">
            <v>601975477</v>
          </cell>
          <cell r="O4776" t="str">
            <v>NUEVA E.P.S</v>
          </cell>
        </row>
        <row r="4777">
          <cell r="C4777">
            <v>1128059460</v>
          </cell>
          <cell r="D4777" t="str">
            <v>BALOCO CANOLES RICARDO ALFONSO</v>
          </cell>
          <cell r="E4777" t="str">
            <v>OPERADOR DE PADRÓN</v>
          </cell>
          <cell r="G4777" t="str">
            <v>X</v>
          </cell>
          <cell r="M4777" t="str">
            <v>ENFERMEDAD GENERAL</v>
          </cell>
          <cell r="N4777" t="str">
            <v>NA</v>
          </cell>
          <cell r="O4777" t="str">
            <v>NUEVA E.P.S</v>
          </cell>
        </row>
        <row r="4778">
          <cell r="C4778">
            <v>1128059460</v>
          </cell>
          <cell r="D4778" t="str">
            <v>BALOCO CANOLES RICARDO ALFONSO</v>
          </cell>
          <cell r="E4778" t="str">
            <v>OPERADOR DE PADRÓN</v>
          </cell>
          <cell r="G4778" t="str">
            <v>X</v>
          </cell>
          <cell r="M4778" t="str">
            <v>ENFERMEDAD GENERAL</v>
          </cell>
          <cell r="N4778">
            <v>602114078</v>
          </cell>
          <cell r="O4778" t="str">
            <v>NUEVA E.P.S</v>
          </cell>
        </row>
        <row r="4779">
          <cell r="C4779">
            <v>1128059460</v>
          </cell>
          <cell r="D4779" t="str">
            <v>BALOCO CANOLES RICARDO ALFONSO</v>
          </cell>
          <cell r="E4779" t="str">
            <v>OPERADOR DE PADRÓN</v>
          </cell>
          <cell r="G4779" t="str">
            <v>X</v>
          </cell>
          <cell r="M4779" t="str">
            <v>ENFERMEDAD GENERAL</v>
          </cell>
          <cell r="N4779">
            <v>602120350</v>
          </cell>
          <cell r="O4779" t="str">
            <v>NUEVA E.P.S</v>
          </cell>
        </row>
        <row r="4780">
          <cell r="C4780">
            <v>73212580</v>
          </cell>
          <cell r="D4780" t="str">
            <v>BALLESTEROS BALLESTEROS JOSE DAVID</v>
          </cell>
          <cell r="E4780" t="str">
            <v>OPERADOR DE PADRÓN</v>
          </cell>
          <cell r="G4780" t="str">
            <v>X</v>
          </cell>
          <cell r="M4780" t="str">
            <v>ENFERMEDAD GENERAL</v>
          </cell>
          <cell r="N4780" t="str">
            <v>NT</v>
          </cell>
          <cell r="O4780" t="str">
            <v>SALUD TOTAL E.P.S.</v>
          </cell>
        </row>
        <row r="4781">
          <cell r="C4781">
            <v>73212580</v>
          </cell>
          <cell r="D4781" t="str">
            <v>BALLESTEROS BALLESTEROS JOSE DAVID</v>
          </cell>
          <cell r="E4781" t="str">
            <v>OPERADOR DE PADRÓN</v>
          </cell>
          <cell r="G4781" t="str">
            <v>X</v>
          </cell>
          <cell r="M4781" t="str">
            <v>ENFERMEDAD GENERAL</v>
          </cell>
          <cell r="N4781">
            <v>95449185</v>
          </cell>
          <cell r="O4781" t="str">
            <v>SALUD TOTAL E.P.S.</v>
          </cell>
        </row>
        <row r="4782">
          <cell r="C4782">
            <v>73212580</v>
          </cell>
          <cell r="D4782" t="str">
            <v>BALLESTEROS BALLESTEROS JOSE DAVID</v>
          </cell>
          <cell r="E4782" t="str">
            <v>OPERADOR DE PADRÓN</v>
          </cell>
          <cell r="G4782" t="str">
            <v>X</v>
          </cell>
          <cell r="M4782" t="str">
            <v>ENFERMEDAD GENERAL</v>
          </cell>
          <cell r="N4782">
            <v>10113082</v>
          </cell>
          <cell r="O4782" t="str">
            <v>SALUD TOTAL E.P.S.</v>
          </cell>
        </row>
        <row r="4783">
          <cell r="C4783">
            <v>73212580</v>
          </cell>
          <cell r="D4783" t="str">
            <v>BALLESTEROS BALLESTEROS JOSE DAVID</v>
          </cell>
          <cell r="E4783" t="str">
            <v>OPERADOR DE PADRÓN</v>
          </cell>
          <cell r="G4783" t="str">
            <v>X</v>
          </cell>
          <cell r="M4783" t="str">
            <v>ENFERMEDAD GENERAL</v>
          </cell>
          <cell r="N4783">
            <v>10583918</v>
          </cell>
          <cell r="O4783" t="str">
            <v>SALUD TOTAL E.P.S.</v>
          </cell>
        </row>
        <row r="4784">
          <cell r="C4784">
            <v>73165439</v>
          </cell>
          <cell r="D4784" t="str">
            <v>BALLESTAS TORRES ROVIRO JOSE</v>
          </cell>
          <cell r="E4784" t="str">
            <v>OPERADOR DE PADRÓN</v>
          </cell>
          <cell r="G4784" t="str">
            <v>X</v>
          </cell>
          <cell r="M4784" t="str">
            <v>ENFERMEDAD GENERAL</v>
          </cell>
          <cell r="N4784" t="str">
            <v>EPS002</v>
          </cell>
          <cell r="O4784" t="str">
            <v>SALUD TOTAL E.P.S.</v>
          </cell>
        </row>
        <row r="4785">
          <cell r="C4785">
            <v>1143378946</v>
          </cell>
          <cell r="D4785" t="str">
            <v>BALETA IRIARTE NEVER ESTIGH</v>
          </cell>
          <cell r="E4785" t="str">
            <v>OPERADOR DE PADRÓN</v>
          </cell>
          <cell r="G4785" t="str">
            <v>X</v>
          </cell>
          <cell r="M4785" t="str">
            <v>ENFERMEDAD GENERAL</v>
          </cell>
          <cell r="O4785" t="str">
            <v>EPS-S CAJACOPI</v>
          </cell>
        </row>
        <row r="4786">
          <cell r="C4786">
            <v>1143378946</v>
          </cell>
          <cell r="D4786" t="str">
            <v>BALETA IRIARTE NEVER ESTIGH</v>
          </cell>
          <cell r="E4786" t="str">
            <v>OPERADOR DE PADRÓN</v>
          </cell>
          <cell r="G4786" t="str">
            <v>X</v>
          </cell>
          <cell r="M4786" t="str">
            <v>ENFERMEDAD GENERAL</v>
          </cell>
          <cell r="N4786">
            <v>1143378946</v>
          </cell>
          <cell r="O4786" t="str">
            <v>EPS-S CAJACOPI</v>
          </cell>
        </row>
        <row r="4787">
          <cell r="C4787">
            <v>1143378946</v>
          </cell>
          <cell r="D4787" t="str">
            <v>BALETA IRIARTE NEVER ESTIGH</v>
          </cell>
          <cell r="E4787" t="str">
            <v>OPERADOR DE PADRÓN</v>
          </cell>
          <cell r="G4787" t="str">
            <v>X</v>
          </cell>
          <cell r="M4787" t="str">
            <v>ENFERMEDAD GENERAL</v>
          </cell>
          <cell r="N4787">
            <v>1143378946</v>
          </cell>
          <cell r="O4787" t="str">
            <v>EPS-S CAJACOPI</v>
          </cell>
        </row>
        <row r="4788">
          <cell r="C4788">
            <v>1143378946</v>
          </cell>
          <cell r="D4788" t="str">
            <v>BALETA IRIARTE NEVER ESTIGH</v>
          </cell>
          <cell r="E4788" t="str">
            <v>OPERADOR DE PADRÓN</v>
          </cell>
          <cell r="G4788" t="str">
            <v>X</v>
          </cell>
          <cell r="M4788" t="str">
            <v>ENFERMEDAD GENERAL</v>
          </cell>
          <cell r="N4788">
            <v>28215732</v>
          </cell>
          <cell r="O4788" t="str">
            <v>SURA E.P.S.</v>
          </cell>
        </row>
        <row r="4789">
          <cell r="C4789">
            <v>1143378946</v>
          </cell>
          <cell r="D4789" t="str">
            <v>BALETA IRIARTE NEVER ESTIGH</v>
          </cell>
          <cell r="E4789" t="str">
            <v>OPERADOR DE PADRÓN</v>
          </cell>
          <cell r="G4789" t="str">
            <v>X</v>
          </cell>
          <cell r="M4789" t="str">
            <v>ENFERMEDAD GENERAL</v>
          </cell>
          <cell r="N4789">
            <v>28361392</v>
          </cell>
          <cell r="O4789" t="str">
            <v>SURA E.P.S.</v>
          </cell>
        </row>
        <row r="4790">
          <cell r="C4790">
            <v>1143378946</v>
          </cell>
          <cell r="D4790" t="str">
            <v>BALETA IRIARTE NEVER ESTIGH</v>
          </cell>
          <cell r="E4790" t="str">
            <v>OPERADOR DE PADRÓN</v>
          </cell>
          <cell r="G4790" t="str">
            <v>X</v>
          </cell>
          <cell r="M4790" t="str">
            <v>ENFERMEDAD GENERAL</v>
          </cell>
          <cell r="N4790">
            <v>28867456</v>
          </cell>
          <cell r="O4790" t="str">
            <v>SURA E.P.S.</v>
          </cell>
        </row>
        <row r="4791">
          <cell r="C4791">
            <v>1143378946</v>
          </cell>
          <cell r="D4791" t="str">
            <v>BALETA IRIARTE NEVER ESTIGH</v>
          </cell>
          <cell r="E4791" t="str">
            <v>OPERADOR DE PADRÓN</v>
          </cell>
          <cell r="G4791" t="str">
            <v>X</v>
          </cell>
          <cell r="M4791" t="str">
            <v>ENFERMEDAD GENERAL</v>
          </cell>
          <cell r="N4791">
            <v>28992638</v>
          </cell>
          <cell r="O4791" t="str">
            <v>SURA E.P.S.</v>
          </cell>
        </row>
        <row r="4792">
          <cell r="C4792">
            <v>1143378946</v>
          </cell>
          <cell r="D4792" t="str">
            <v>BALETA IRIARTE NEVER ESTIGH</v>
          </cell>
          <cell r="E4792" t="str">
            <v>OPERADOR DE PADRÓN</v>
          </cell>
          <cell r="G4792" t="str">
            <v>X</v>
          </cell>
          <cell r="M4792" t="str">
            <v>ENFERMEDAD GENERAL</v>
          </cell>
          <cell r="N4792">
            <v>29251099</v>
          </cell>
          <cell r="O4792" t="str">
            <v>SURA E.P.S.</v>
          </cell>
        </row>
        <row r="4793">
          <cell r="C4793">
            <v>1143378946</v>
          </cell>
          <cell r="D4793" t="str">
            <v>BALETA IRIARTE NEVER ESTIGH</v>
          </cell>
          <cell r="E4793" t="str">
            <v>OPERADOR DE PADRÓN</v>
          </cell>
          <cell r="G4793" t="str">
            <v>X</v>
          </cell>
          <cell r="M4793" t="str">
            <v>ENFERMEDAD GENERAL</v>
          </cell>
          <cell r="N4793">
            <v>29522905</v>
          </cell>
          <cell r="O4793" t="str">
            <v>SURA E.P.S.</v>
          </cell>
        </row>
        <row r="4794">
          <cell r="C4794">
            <v>1143378946</v>
          </cell>
          <cell r="D4794" t="str">
            <v>BALETA IRIARTE NEVER ESTIGH</v>
          </cell>
          <cell r="E4794" t="str">
            <v>OPERADOR DE PADRÓN</v>
          </cell>
          <cell r="G4794" t="str">
            <v>X</v>
          </cell>
          <cell r="M4794" t="str">
            <v>ENFERMEDAD GENERAL</v>
          </cell>
          <cell r="N4794">
            <v>29712591</v>
          </cell>
          <cell r="O4794" t="str">
            <v>SURA E.P.S.</v>
          </cell>
        </row>
        <row r="4795">
          <cell r="C4795">
            <v>1143378946</v>
          </cell>
          <cell r="D4795" t="str">
            <v>BALETA IRIARTE NEVER ESTIGH</v>
          </cell>
          <cell r="E4795" t="str">
            <v>OPERADOR DE PADRÓN</v>
          </cell>
          <cell r="G4795" t="str">
            <v>X</v>
          </cell>
          <cell r="M4795" t="str">
            <v>ENFERMEDAD GENERAL</v>
          </cell>
          <cell r="N4795">
            <v>30071682</v>
          </cell>
          <cell r="O4795" t="str">
            <v>SURA E.P.S.</v>
          </cell>
        </row>
        <row r="4796">
          <cell r="C4796">
            <v>1143378946</v>
          </cell>
          <cell r="D4796" t="str">
            <v>BALETA IRIARTE NEVER ESTIGH</v>
          </cell>
          <cell r="E4796" t="str">
            <v>OPERADOR DE PADRÓN</v>
          </cell>
          <cell r="G4796" t="str">
            <v>X</v>
          </cell>
          <cell r="M4796" t="str">
            <v>ENFERMEDAD GENERAL</v>
          </cell>
          <cell r="N4796">
            <v>30231256</v>
          </cell>
          <cell r="O4796" t="str">
            <v>SURA E.P.S.</v>
          </cell>
        </row>
        <row r="4797">
          <cell r="C4797">
            <v>1143378946</v>
          </cell>
          <cell r="D4797" t="str">
            <v>BALETA IRIARTE NEVER ESTIGH</v>
          </cell>
          <cell r="E4797" t="str">
            <v>OPERADOR DE PADRÓN</v>
          </cell>
          <cell r="G4797" t="str">
            <v>X</v>
          </cell>
          <cell r="M4797" t="str">
            <v>ENFERMEDAD GENERAL</v>
          </cell>
          <cell r="N4797">
            <v>30252342</v>
          </cell>
          <cell r="O4797" t="str">
            <v>SURA E.P.S.</v>
          </cell>
        </row>
        <row r="4798">
          <cell r="C4798">
            <v>1143378946</v>
          </cell>
          <cell r="D4798" t="str">
            <v>BALETA IRIARTE NEVER ESTIGH</v>
          </cell>
          <cell r="E4798" t="str">
            <v>OPERADOR DE PADRÓN</v>
          </cell>
          <cell r="G4798" t="str">
            <v>X</v>
          </cell>
          <cell r="M4798" t="str">
            <v>ENFERMEDAD GENERAL</v>
          </cell>
          <cell r="N4798">
            <v>30327348</v>
          </cell>
          <cell r="O4798" t="str">
            <v>SURA E.P.S.</v>
          </cell>
        </row>
        <row r="4799">
          <cell r="C4799">
            <v>1143378946</v>
          </cell>
          <cell r="D4799" t="str">
            <v>BALETA IRIARTE NEVER ESTIGH</v>
          </cell>
          <cell r="E4799" t="str">
            <v>OPERADOR DE PADRÓN</v>
          </cell>
          <cell r="G4799" t="str">
            <v>X</v>
          </cell>
          <cell r="M4799" t="str">
            <v>ENFERMEDAD GENERAL</v>
          </cell>
          <cell r="N4799">
            <v>30391456</v>
          </cell>
          <cell r="O4799" t="str">
            <v>SURA E.P.S.</v>
          </cell>
        </row>
        <row r="4800">
          <cell r="C4800">
            <v>1143378946</v>
          </cell>
          <cell r="D4800" t="str">
            <v>BALETA IRIARTE NEVER ESTIGH</v>
          </cell>
          <cell r="E4800" t="str">
            <v>OPERADOR DE PADRÓN</v>
          </cell>
          <cell r="G4800" t="str">
            <v>X</v>
          </cell>
          <cell r="M4800" t="str">
            <v>ENFERMEDAD GENERAL</v>
          </cell>
          <cell r="N4800">
            <v>30534249</v>
          </cell>
          <cell r="O4800" t="str">
            <v>SURA E.P.S.</v>
          </cell>
        </row>
        <row r="4801">
          <cell r="C4801">
            <v>1143378946</v>
          </cell>
          <cell r="D4801" t="str">
            <v>BALETA IRIARTE NEVER ESTIGH</v>
          </cell>
          <cell r="E4801" t="str">
            <v>OPERADOR DE PADRÓN</v>
          </cell>
          <cell r="G4801" t="str">
            <v>X</v>
          </cell>
          <cell r="M4801" t="str">
            <v>ENFERMEDAD GENERAL</v>
          </cell>
          <cell r="N4801">
            <v>30642905</v>
          </cell>
          <cell r="O4801" t="str">
            <v>SURA E.P.S.</v>
          </cell>
        </row>
        <row r="4802">
          <cell r="C4802">
            <v>1143378946</v>
          </cell>
          <cell r="D4802" t="str">
            <v>BALETA IRIARTE NEVER ESTIGH</v>
          </cell>
          <cell r="E4802" t="str">
            <v>OPERADOR DE PADRÓN</v>
          </cell>
          <cell r="G4802" t="str">
            <v>X</v>
          </cell>
          <cell r="M4802" t="str">
            <v>ENFERMEDAD GENERAL</v>
          </cell>
          <cell r="N4802">
            <v>30677156</v>
          </cell>
          <cell r="O4802" t="str">
            <v>SURA E.P.S.</v>
          </cell>
        </row>
        <row r="4803">
          <cell r="C4803">
            <v>73203851</v>
          </cell>
          <cell r="D4803" t="str">
            <v>BAENA JIMENEZ ELVIS XAVIER</v>
          </cell>
          <cell r="E4803" t="str">
            <v>OPERADOR DE BUSETÓN</v>
          </cell>
          <cell r="G4803" t="str">
            <v>X</v>
          </cell>
          <cell r="M4803" t="str">
            <v>ENFERMEDAD GENERAL</v>
          </cell>
          <cell r="N4803">
            <v>26372732</v>
          </cell>
          <cell r="O4803" t="str">
            <v>SURA E.P.S.</v>
          </cell>
        </row>
        <row r="4804">
          <cell r="C4804">
            <v>73203851</v>
          </cell>
          <cell r="D4804" t="str">
            <v>BAENA JIMENEZ ELVIS XAVIER</v>
          </cell>
          <cell r="E4804" t="str">
            <v>OPERADOR DE BUSETÓN</v>
          </cell>
          <cell r="G4804" t="str">
            <v>X</v>
          </cell>
          <cell r="M4804" t="str">
            <v>ENFERMEDAD GENERAL</v>
          </cell>
          <cell r="N4804">
            <v>26579102</v>
          </cell>
          <cell r="O4804" t="str">
            <v>SURA E.P.S.</v>
          </cell>
        </row>
        <row r="4805">
          <cell r="C4805">
            <v>73203851</v>
          </cell>
          <cell r="D4805" t="str">
            <v>BAENA JIMENEZ ELVIS XAVIER</v>
          </cell>
          <cell r="E4805" t="str">
            <v>OPERADOR DE BUSETÓN</v>
          </cell>
          <cell r="G4805" t="str">
            <v>X</v>
          </cell>
          <cell r="M4805" t="str">
            <v>ENFERMEDAD GENERAL</v>
          </cell>
          <cell r="N4805">
            <v>26564191</v>
          </cell>
          <cell r="O4805" t="str">
            <v>SURA E.P.S.</v>
          </cell>
        </row>
        <row r="4806">
          <cell r="C4806">
            <v>73203851</v>
          </cell>
          <cell r="D4806" t="str">
            <v>BAENA JIMENEZ ELVIS XAVIER</v>
          </cell>
          <cell r="E4806" t="str">
            <v>OPERADOR DE BUSETÓN</v>
          </cell>
          <cell r="G4806" t="str">
            <v>X</v>
          </cell>
          <cell r="M4806" t="str">
            <v>ENFERMEDAD GENERAL</v>
          </cell>
          <cell r="N4806">
            <v>26611238</v>
          </cell>
          <cell r="O4806" t="str">
            <v>SURA E.P.S.</v>
          </cell>
        </row>
        <row r="4807">
          <cell r="C4807">
            <v>73203851</v>
          </cell>
          <cell r="D4807" t="str">
            <v>BAENA JIMENEZ ELVIS XAVIER</v>
          </cell>
          <cell r="E4807" t="str">
            <v>OPERADOR DE BUSETÓN</v>
          </cell>
          <cell r="G4807" t="str">
            <v>X</v>
          </cell>
          <cell r="M4807" t="str">
            <v>ENFERMEDAD GENERAL</v>
          </cell>
          <cell r="N4807">
            <v>80952</v>
          </cell>
          <cell r="O4807" t="str">
            <v>SURA E.P.S.</v>
          </cell>
        </row>
        <row r="4808">
          <cell r="C4808">
            <v>73203851</v>
          </cell>
          <cell r="D4808" t="str">
            <v>BAENA JIMENEZ ELVIS XAVIER</v>
          </cell>
          <cell r="E4808" t="str">
            <v>OPERADOR DE BUSETÓN</v>
          </cell>
          <cell r="G4808" t="str">
            <v>X</v>
          </cell>
          <cell r="M4808" t="str">
            <v>ENFERMEDAD GENERAL</v>
          </cell>
          <cell r="N4808">
            <v>26752356</v>
          </cell>
          <cell r="O4808" t="str">
            <v>SURA E.P.S.</v>
          </cell>
        </row>
        <row r="4809">
          <cell r="C4809">
            <v>73203851</v>
          </cell>
          <cell r="D4809" t="str">
            <v>BAENA JIMENEZ ELVIS XAVIER</v>
          </cell>
          <cell r="E4809" t="str">
            <v>OPERADOR DE BUSETÓN</v>
          </cell>
          <cell r="G4809" t="str">
            <v>X</v>
          </cell>
          <cell r="M4809" t="str">
            <v>ENFERMEDAD GENERAL</v>
          </cell>
          <cell r="N4809">
            <v>26721721</v>
          </cell>
          <cell r="O4809" t="str">
            <v>SURA E.P.S.</v>
          </cell>
        </row>
        <row r="4810">
          <cell r="C4810">
            <v>73203851</v>
          </cell>
          <cell r="D4810" t="str">
            <v>BAENA JIMENEZ ELVIS XAVIER</v>
          </cell>
          <cell r="E4810" t="str">
            <v>OPERADOR DE BUSETÓN</v>
          </cell>
          <cell r="G4810" t="str">
            <v>X</v>
          </cell>
          <cell r="M4810" t="str">
            <v>ENFERMEDAD GENERAL</v>
          </cell>
          <cell r="N4810">
            <v>26672057</v>
          </cell>
          <cell r="O4810" t="str">
            <v>SURA E.P.S.</v>
          </cell>
        </row>
        <row r="4811">
          <cell r="C4811">
            <v>73203851</v>
          </cell>
          <cell r="D4811" t="str">
            <v>BAENA JIMENEZ ELVIS XAVIER</v>
          </cell>
          <cell r="E4811" t="str">
            <v>OPERADOR DE BUSETÓN</v>
          </cell>
          <cell r="G4811" t="str">
            <v>X</v>
          </cell>
          <cell r="M4811" t="str">
            <v>ENFERMEDAD GENERAL</v>
          </cell>
          <cell r="N4811">
            <v>26945089</v>
          </cell>
          <cell r="O4811" t="str">
            <v>SURA E.P.S.</v>
          </cell>
        </row>
        <row r="4812">
          <cell r="C4812">
            <v>73203851</v>
          </cell>
          <cell r="D4812" t="str">
            <v>BAENA JIMENEZ ELVIS XAVIER</v>
          </cell>
          <cell r="E4812" t="str">
            <v>OPERADOR DE BUSETÓN</v>
          </cell>
          <cell r="G4812" t="str">
            <v>X</v>
          </cell>
          <cell r="M4812" t="str">
            <v>ENFERMEDAD GENERAL</v>
          </cell>
          <cell r="N4812" t="str">
            <v>AD346568</v>
          </cell>
          <cell r="O4812" t="str">
            <v>SURA E.P.S.</v>
          </cell>
        </row>
        <row r="4813">
          <cell r="C4813">
            <v>73203851</v>
          </cell>
          <cell r="D4813" t="str">
            <v>BAENA JIMENEZ ELVIS XAVIER</v>
          </cell>
          <cell r="E4813" t="str">
            <v>OPERADOR DE BUSETÓN</v>
          </cell>
          <cell r="G4813" t="str">
            <v>X</v>
          </cell>
          <cell r="M4813" t="str">
            <v>ENFERMEDAD GENERAL</v>
          </cell>
          <cell r="N4813" t="str">
            <v>NA</v>
          </cell>
          <cell r="O4813" t="str">
            <v>SURA E.P.S.</v>
          </cell>
        </row>
        <row r="4814">
          <cell r="C4814">
            <v>73203851</v>
          </cell>
          <cell r="D4814" t="str">
            <v>BAENA JIMENEZ ELVIS XAVIER</v>
          </cell>
          <cell r="E4814" t="str">
            <v>OPERADOR DE BUSETÓN</v>
          </cell>
          <cell r="G4814" t="str">
            <v>X</v>
          </cell>
          <cell r="M4814" t="str">
            <v>ENFERMEDAD GENERAL</v>
          </cell>
          <cell r="N4814" t="str">
            <v>NA</v>
          </cell>
          <cell r="O4814" t="str">
            <v>SURA E.P.S.</v>
          </cell>
        </row>
        <row r="4815">
          <cell r="C4815">
            <v>73203851</v>
          </cell>
          <cell r="D4815" t="str">
            <v>BAENA JIMENEZ ELVIS XAVIER</v>
          </cell>
          <cell r="E4815" t="str">
            <v>OPERADOR DE BUSETÓN</v>
          </cell>
          <cell r="G4815" t="str">
            <v>X</v>
          </cell>
          <cell r="M4815" t="str">
            <v>ENFERMEDAD GENERAL</v>
          </cell>
          <cell r="N4815" t="str">
            <v>NA</v>
          </cell>
          <cell r="O4815" t="str">
            <v>SURA E.P.S.</v>
          </cell>
        </row>
        <row r="4816">
          <cell r="C4816">
            <v>73203851</v>
          </cell>
          <cell r="D4816" t="str">
            <v>BAENA JIMENEZ ELVIS XAVIER</v>
          </cell>
          <cell r="E4816" t="str">
            <v>OPERADOR DE BUSETÓN</v>
          </cell>
          <cell r="G4816" t="str">
            <v>X</v>
          </cell>
          <cell r="M4816" t="str">
            <v>ENFERMEDAD GENERAL</v>
          </cell>
          <cell r="N4816" t="str">
            <v>OP13573</v>
          </cell>
          <cell r="O4816" t="str">
            <v>SURA E.P.S.</v>
          </cell>
        </row>
        <row r="4817">
          <cell r="C4817">
            <v>73203851</v>
          </cell>
          <cell r="D4817" t="str">
            <v>BAENA JIMENEZ ELVIS XAVIER</v>
          </cell>
          <cell r="E4817" t="str">
            <v>OPERADOR DE BUSETÓN</v>
          </cell>
          <cell r="G4817" t="str">
            <v>X</v>
          </cell>
          <cell r="M4817" t="str">
            <v>ENFERMEDAD GENERAL</v>
          </cell>
          <cell r="N4817">
            <v>27809468</v>
          </cell>
          <cell r="O4817" t="str">
            <v>SURA E.P.S.</v>
          </cell>
        </row>
        <row r="4818">
          <cell r="C4818">
            <v>73203851</v>
          </cell>
          <cell r="D4818" t="str">
            <v>BAENA JIMENEZ ELVIS XAVIER</v>
          </cell>
          <cell r="E4818" t="str">
            <v>OPERADOR DE BUSETÓN</v>
          </cell>
          <cell r="G4818" t="str">
            <v>X</v>
          </cell>
          <cell r="M4818" t="str">
            <v>ENFERMEDAD GENERAL</v>
          </cell>
          <cell r="N4818" t="str">
            <v>INC0003</v>
          </cell>
          <cell r="O4818" t="str">
            <v>SURA E.P.S.</v>
          </cell>
        </row>
        <row r="4819">
          <cell r="C4819">
            <v>73203851</v>
          </cell>
          <cell r="D4819" t="str">
            <v>BAENA JIMENEZ ELVIS XAVIER</v>
          </cell>
          <cell r="E4819" t="str">
            <v>OPERADOR DE BUSETÓN</v>
          </cell>
          <cell r="G4819" t="str">
            <v>X</v>
          </cell>
          <cell r="M4819" t="str">
            <v>ENFERMEDAD GENERAL</v>
          </cell>
          <cell r="O4819" t="str">
            <v>SURA E.P.S.</v>
          </cell>
        </row>
        <row r="4820">
          <cell r="C4820">
            <v>73203851</v>
          </cell>
          <cell r="D4820" t="str">
            <v>BAENA JIMENEZ ELVIS XAVIER</v>
          </cell>
          <cell r="E4820" t="str">
            <v>OPERADOR DE BUSETÓN</v>
          </cell>
          <cell r="G4820" t="str">
            <v>X</v>
          </cell>
          <cell r="M4820" t="str">
            <v>ENFERMEDAD GENERAL</v>
          </cell>
          <cell r="N4820">
            <v>900008882</v>
          </cell>
          <cell r="O4820" t="str">
            <v>SURA E.P.S.</v>
          </cell>
        </row>
        <row r="4821">
          <cell r="C4821">
            <v>73203851</v>
          </cell>
          <cell r="D4821" t="str">
            <v>BAENA JIMENEZ ELVIS XAVIER</v>
          </cell>
          <cell r="E4821" t="str">
            <v>OPERADOR DE BUSETÓN</v>
          </cell>
          <cell r="G4821" t="str">
            <v>X</v>
          </cell>
          <cell r="M4821" t="str">
            <v>ENFERMEDAD GENERAL</v>
          </cell>
          <cell r="N4821">
            <v>28337662</v>
          </cell>
          <cell r="O4821" t="str">
            <v>SURA E.P.S.</v>
          </cell>
        </row>
        <row r="4822">
          <cell r="C4822">
            <v>73203851</v>
          </cell>
          <cell r="D4822" t="str">
            <v>BAENA JIMENEZ ELVIS XAVIER</v>
          </cell>
          <cell r="E4822" t="str">
            <v>OPERADOR DE BUSETÓN</v>
          </cell>
          <cell r="G4822" t="str">
            <v>X</v>
          </cell>
          <cell r="M4822" t="str">
            <v>ENFERMEDAD GENERAL</v>
          </cell>
          <cell r="N4822">
            <v>900008882</v>
          </cell>
          <cell r="O4822" t="str">
            <v>SURA E.P.S.</v>
          </cell>
        </row>
        <row r="4823">
          <cell r="C4823">
            <v>73203851</v>
          </cell>
          <cell r="D4823" t="str">
            <v>BAENA JIMENEZ ELVIS XAVIER</v>
          </cell>
          <cell r="E4823" t="str">
            <v>OPERADOR DE BUSETÓN</v>
          </cell>
          <cell r="G4823" t="str">
            <v>X</v>
          </cell>
          <cell r="M4823" t="str">
            <v>ENFERMEDAD GENERAL</v>
          </cell>
          <cell r="N4823">
            <v>90000882</v>
          </cell>
          <cell r="O4823" t="str">
            <v>SURA E.P.S.</v>
          </cell>
        </row>
        <row r="4824">
          <cell r="C4824">
            <v>73203851</v>
          </cell>
          <cell r="D4824" t="str">
            <v>BAENA JIMENEZ ELVIS XAVIER</v>
          </cell>
          <cell r="E4824" t="str">
            <v>OPERADOR DE BUSETÓN</v>
          </cell>
          <cell r="G4824" t="str">
            <v>X</v>
          </cell>
          <cell r="M4824" t="str">
            <v>ENFERMEDAD GENERAL</v>
          </cell>
          <cell r="N4824">
            <v>374276</v>
          </cell>
          <cell r="O4824" t="str">
            <v>SURA E.P.S.</v>
          </cell>
        </row>
        <row r="4825">
          <cell r="C4825">
            <v>73203851</v>
          </cell>
          <cell r="D4825" t="str">
            <v>BAENA JIMENEZ ELVIS XAVIER</v>
          </cell>
          <cell r="E4825" t="str">
            <v>OPERADOR DE BUSETÓN</v>
          </cell>
          <cell r="G4825" t="str">
            <v>X</v>
          </cell>
          <cell r="M4825" t="str">
            <v>ENFERMEDAD GENERAL</v>
          </cell>
          <cell r="N4825">
            <v>379214</v>
          </cell>
          <cell r="O4825" t="str">
            <v>SURA E.P.S.</v>
          </cell>
        </row>
        <row r="4826">
          <cell r="C4826">
            <v>73203851</v>
          </cell>
          <cell r="D4826" t="str">
            <v>BAENA JIMENEZ ELVIS XAVIER</v>
          </cell>
          <cell r="E4826" t="str">
            <v>OPERADOR DE BUSETÓN</v>
          </cell>
          <cell r="G4826" t="str">
            <v>X</v>
          </cell>
          <cell r="M4826" t="str">
            <v>ENFERMEDAD GENERAL</v>
          </cell>
          <cell r="N4826">
            <v>29587214</v>
          </cell>
          <cell r="O4826" t="str">
            <v>SURA E.P.S.</v>
          </cell>
        </row>
        <row r="4827">
          <cell r="C4827">
            <v>73203851</v>
          </cell>
          <cell r="D4827" t="str">
            <v>BAENA JIMENEZ ELVIS XAVIER</v>
          </cell>
          <cell r="E4827" t="str">
            <v>OPERADOR DE BUSETÓN</v>
          </cell>
          <cell r="G4827" t="str">
            <v>X</v>
          </cell>
          <cell r="M4827" t="str">
            <v>ENFERMEDAD GENERAL</v>
          </cell>
          <cell r="N4827" t="str">
            <v>NT</v>
          </cell>
          <cell r="O4827" t="str">
            <v>SURA E.P.S.</v>
          </cell>
        </row>
        <row r="4828">
          <cell r="C4828">
            <v>73203851</v>
          </cell>
          <cell r="D4828" t="str">
            <v>BAENA JIMENEZ ELVIS XAVIER</v>
          </cell>
          <cell r="E4828" t="str">
            <v>OPERADOR DE BUSETÓN</v>
          </cell>
          <cell r="G4828" t="str">
            <v>X</v>
          </cell>
          <cell r="M4828" t="str">
            <v>ENFERMEDAD GENERAL</v>
          </cell>
          <cell r="N4828" t="str">
            <v>NT</v>
          </cell>
          <cell r="O4828" t="str">
            <v>SURA E.P.S.</v>
          </cell>
        </row>
        <row r="4829">
          <cell r="C4829">
            <v>73203851</v>
          </cell>
          <cell r="D4829" t="str">
            <v>BAENA JIMENEZ ELVIS XAVIER</v>
          </cell>
          <cell r="E4829" t="str">
            <v>OPERADOR DE BUSETÓN</v>
          </cell>
          <cell r="G4829" t="str">
            <v>X</v>
          </cell>
          <cell r="M4829" t="str">
            <v>ENFERMEDAD GENERAL</v>
          </cell>
          <cell r="N4829" t="str">
            <v>NT</v>
          </cell>
          <cell r="O4829" t="str">
            <v>SURA E.P.S.</v>
          </cell>
        </row>
        <row r="4830">
          <cell r="C4830">
            <v>73203851</v>
          </cell>
          <cell r="D4830" t="str">
            <v>BAENA JIMENEZ ELVIS XAVIER</v>
          </cell>
          <cell r="E4830" t="str">
            <v>OPERADOR DE BUSETÓN</v>
          </cell>
          <cell r="G4830" t="str">
            <v>X</v>
          </cell>
          <cell r="M4830" t="str">
            <v>ENFERMEDAD GENERAL</v>
          </cell>
          <cell r="N4830">
            <v>30555431</v>
          </cell>
          <cell r="O4830" t="str">
            <v>SURA E.P.S.</v>
          </cell>
        </row>
        <row r="4831">
          <cell r="C4831">
            <v>73203851</v>
          </cell>
          <cell r="D4831" t="str">
            <v>BAENA JIMENEZ ELVIS XAVIER</v>
          </cell>
          <cell r="E4831" t="str">
            <v>OPERADOR DE BUSETÓN</v>
          </cell>
          <cell r="G4831" t="str">
            <v>X</v>
          </cell>
          <cell r="M4831" t="str">
            <v>ENFERMEDAD GENERAL</v>
          </cell>
          <cell r="N4831">
            <v>30562038</v>
          </cell>
          <cell r="O4831" t="str">
            <v>SURA E.P.S.</v>
          </cell>
        </row>
        <row r="4832">
          <cell r="C4832">
            <v>73203851</v>
          </cell>
          <cell r="D4832" t="str">
            <v>BAENA JIMENEZ ELVIS XAVIER</v>
          </cell>
          <cell r="E4832" t="str">
            <v>OPERADOR DE BUSETÓN</v>
          </cell>
          <cell r="J4832" t="str">
            <v>X</v>
          </cell>
          <cell r="M4832" t="str">
            <v>ENFERMEDAD PROFESIONAL</v>
          </cell>
          <cell r="N4832">
            <v>30607009</v>
          </cell>
          <cell r="O4832" t="str">
            <v>SURA E.P.S.</v>
          </cell>
        </row>
        <row r="4833">
          <cell r="C4833">
            <v>73203851</v>
          </cell>
          <cell r="D4833" t="str">
            <v>BAENA JIMENEZ ELVIS XAVIER</v>
          </cell>
          <cell r="E4833" t="str">
            <v>OPERADOR DE BUSETÓN</v>
          </cell>
          <cell r="J4833" t="str">
            <v>X</v>
          </cell>
          <cell r="M4833" t="str">
            <v>ENFERMEDAD PROFESIONAL</v>
          </cell>
          <cell r="N4833">
            <v>30650858</v>
          </cell>
          <cell r="O4833" t="str">
            <v>SURA E.P.S.</v>
          </cell>
        </row>
        <row r="4834">
          <cell r="C4834">
            <v>73203851</v>
          </cell>
          <cell r="D4834" t="str">
            <v>BAENA JIMENEZ ELVIS XAVIER</v>
          </cell>
          <cell r="E4834" t="str">
            <v>OPERADOR DE BUSETÓN</v>
          </cell>
          <cell r="J4834" t="str">
            <v>X</v>
          </cell>
          <cell r="M4834" t="str">
            <v>ENFERMEDAD PROFESIONAL</v>
          </cell>
          <cell r="N4834">
            <v>30620900</v>
          </cell>
          <cell r="O4834" t="str">
            <v>SURA E.P.S.</v>
          </cell>
        </row>
        <row r="4835">
          <cell r="C4835">
            <v>73203851</v>
          </cell>
          <cell r="D4835" t="str">
            <v>BAENA JIMENEZ ELVIS XAVIER</v>
          </cell>
          <cell r="E4835" t="str">
            <v>OPERADOR DE BUSETÓN</v>
          </cell>
          <cell r="J4835" t="str">
            <v>X</v>
          </cell>
          <cell r="M4835" t="str">
            <v>ENFERMEDAD PROFESIONAL</v>
          </cell>
          <cell r="N4835">
            <v>30650858</v>
          </cell>
          <cell r="O4835" t="str">
            <v>SURA E.P.S.</v>
          </cell>
        </row>
        <row r="4836">
          <cell r="C4836">
            <v>73203851</v>
          </cell>
          <cell r="D4836" t="str">
            <v>BAENA JIMENEZ ELVIS XAVIER</v>
          </cell>
          <cell r="E4836" t="str">
            <v>OPERADOR DE BUSETÓN</v>
          </cell>
          <cell r="J4836" t="str">
            <v>X</v>
          </cell>
          <cell r="M4836" t="str">
            <v>ENFERMEDAD PROFESIONAL</v>
          </cell>
          <cell r="N4836">
            <v>30675810</v>
          </cell>
          <cell r="O4836" t="str">
            <v>SURA E.P.S.</v>
          </cell>
        </row>
        <row r="4837">
          <cell r="C4837">
            <v>73203851</v>
          </cell>
          <cell r="D4837" t="str">
            <v>BAENA JIMENEZ ELVIS XAVIER</v>
          </cell>
          <cell r="E4837" t="str">
            <v>OPERADOR DE BUSETÓN</v>
          </cell>
          <cell r="J4837" t="str">
            <v>X</v>
          </cell>
          <cell r="M4837" t="str">
            <v>ENFERMEDAD PROFESIONAL</v>
          </cell>
          <cell r="N4837">
            <v>30684665</v>
          </cell>
          <cell r="O4837" t="str">
            <v>SURA E.P.S.</v>
          </cell>
        </row>
        <row r="4838">
          <cell r="C4838">
            <v>73203851</v>
          </cell>
          <cell r="D4838" t="str">
            <v>BAENA JIMENEZ ELVIS XAVIER</v>
          </cell>
          <cell r="E4838" t="str">
            <v>OPERADOR DE BUSETÓN</v>
          </cell>
          <cell r="J4838" t="str">
            <v>X</v>
          </cell>
          <cell r="M4838" t="str">
            <v>ENFERMEDAD PROFESIONAL</v>
          </cell>
          <cell r="N4838">
            <v>30758851</v>
          </cell>
          <cell r="O4838" t="str">
            <v>SURA E.P.S.</v>
          </cell>
        </row>
        <row r="4839">
          <cell r="C4839">
            <v>73203851</v>
          </cell>
          <cell r="D4839" t="str">
            <v>BAENA JIMENEZ ELVIS XAVIER</v>
          </cell>
          <cell r="E4839" t="str">
            <v>OPERADOR DE BUSETÓN</v>
          </cell>
          <cell r="J4839" t="str">
            <v>X</v>
          </cell>
          <cell r="M4839" t="str">
            <v>ENFERMEDAD PROFESIONAL</v>
          </cell>
          <cell r="N4839">
            <v>30790033</v>
          </cell>
          <cell r="O4839" t="str">
            <v>SURA E.P.S.</v>
          </cell>
        </row>
        <row r="4840">
          <cell r="C4840">
            <v>73231254</v>
          </cell>
          <cell r="D4840" t="str">
            <v>AYOLA AMADOR MIGUEL ANGEL</v>
          </cell>
          <cell r="E4840" t="str">
            <v>OPERADOR DE PADRÓN</v>
          </cell>
          <cell r="G4840" t="str">
            <v>X</v>
          </cell>
          <cell r="M4840" t="str">
            <v>ENFERMEDAD GENERAL</v>
          </cell>
          <cell r="N4840" t="str">
            <v>N/T</v>
          </cell>
          <cell r="O4840" t="str">
            <v>EPS MUTUAL SER</v>
          </cell>
        </row>
        <row r="4841">
          <cell r="C4841">
            <v>73231254</v>
          </cell>
          <cell r="D4841" t="str">
            <v>AYOLA AMADOR MIGUEL ANGEL</v>
          </cell>
          <cell r="E4841" t="str">
            <v>OPERADOR DE PADRÓN</v>
          </cell>
          <cell r="G4841" t="str">
            <v>X</v>
          </cell>
          <cell r="M4841" t="str">
            <v>ENFERMEDAD GENERAL</v>
          </cell>
          <cell r="N4841" t="str">
            <v>NT</v>
          </cell>
          <cell r="O4841" t="str">
            <v>EPS MUTUAL SER</v>
          </cell>
        </row>
        <row r="4842">
          <cell r="C4842">
            <v>73231254</v>
          </cell>
          <cell r="D4842" t="str">
            <v>AYOLA AMADOR MIGUEL ANGEL</v>
          </cell>
          <cell r="E4842" t="str">
            <v>OPERADOR DE PADRÓN</v>
          </cell>
          <cell r="G4842" t="str">
            <v>X</v>
          </cell>
          <cell r="M4842" t="str">
            <v>ENFERMEDAD GENERAL</v>
          </cell>
          <cell r="N4842" t="str">
            <v>NT</v>
          </cell>
          <cell r="O4842" t="str">
            <v>EPS MUTUAL SER</v>
          </cell>
        </row>
        <row r="4843">
          <cell r="C4843">
            <v>73231254</v>
          </cell>
          <cell r="D4843" t="str">
            <v>AYOLA AMADOR MIGUEL ANGEL</v>
          </cell>
          <cell r="E4843" t="str">
            <v>OPERADOR DE PADRÓN</v>
          </cell>
          <cell r="G4843" t="str">
            <v>X</v>
          </cell>
          <cell r="M4843" t="str">
            <v>ENFERMEDAD GENERAL</v>
          </cell>
          <cell r="N4843" t="str">
            <v>NT</v>
          </cell>
          <cell r="O4843" t="str">
            <v>EPS MUTUAL SER</v>
          </cell>
        </row>
        <row r="4844">
          <cell r="C4844">
            <v>73231254</v>
          </cell>
          <cell r="D4844" t="str">
            <v>AYOLA AMADOR MIGUEL ANGEL</v>
          </cell>
          <cell r="E4844" t="str">
            <v>OPERADOR DE PADRÓN</v>
          </cell>
          <cell r="F4844" t="str">
            <v>X</v>
          </cell>
          <cell r="M4844" t="str">
            <v>ACCIDENTE DE TRABAJO</v>
          </cell>
          <cell r="N4844" t="str">
            <v>NT</v>
          </cell>
          <cell r="O4844" t="str">
            <v>ARL SURA</v>
          </cell>
        </row>
        <row r="4845">
          <cell r="C4845">
            <v>73231254</v>
          </cell>
          <cell r="D4845" t="str">
            <v>AYOLA AMADOR MIGUEL ANGEL</v>
          </cell>
          <cell r="E4845" t="str">
            <v>OPERADOR DE PADRÓN</v>
          </cell>
          <cell r="G4845" t="str">
            <v>X</v>
          </cell>
          <cell r="M4845" t="str">
            <v>ENFERMEDAD GENERAL</v>
          </cell>
          <cell r="N4845" t="str">
            <v>NT</v>
          </cell>
          <cell r="O4845" t="str">
            <v>EPS MUTUAL SER</v>
          </cell>
        </row>
        <row r="4846">
          <cell r="C4846">
            <v>73231254</v>
          </cell>
          <cell r="D4846" t="str">
            <v>AYOLA AMADOR MIGUEL ANGEL</v>
          </cell>
          <cell r="E4846" t="str">
            <v>OPERADOR DE PADRÓN</v>
          </cell>
          <cell r="G4846" t="str">
            <v>X</v>
          </cell>
          <cell r="M4846" t="str">
            <v>ENFERMEDAD GENERAL</v>
          </cell>
          <cell r="N4846" t="str">
            <v>NT</v>
          </cell>
          <cell r="O4846" t="str">
            <v>EPS MUTUAL SER</v>
          </cell>
        </row>
        <row r="4847">
          <cell r="C4847">
            <v>73231254</v>
          </cell>
          <cell r="D4847" t="str">
            <v>AYOLA AMADOR MIGUEL ANGEL</v>
          </cell>
          <cell r="E4847" t="str">
            <v>OPERADOR DE PADRÓN</v>
          </cell>
          <cell r="G4847" t="str">
            <v>X</v>
          </cell>
          <cell r="M4847" t="str">
            <v>ENFERMEDAD GENERAL</v>
          </cell>
          <cell r="N4847" t="str">
            <v>NT</v>
          </cell>
          <cell r="O4847" t="str">
            <v>EPS MUTUAL SER</v>
          </cell>
        </row>
        <row r="4848">
          <cell r="C4848">
            <v>73231254</v>
          </cell>
          <cell r="D4848" t="str">
            <v>AYOLA AMADOR MIGUEL ANGEL</v>
          </cell>
          <cell r="E4848" t="str">
            <v>OPERADOR DE PADRÓN</v>
          </cell>
          <cell r="G4848" t="str">
            <v>X</v>
          </cell>
          <cell r="M4848" t="str">
            <v>ENFERMEDAD GENERAL</v>
          </cell>
          <cell r="N4848" t="str">
            <v>NT</v>
          </cell>
          <cell r="O4848" t="str">
            <v>EPS MUTUAL SER</v>
          </cell>
        </row>
        <row r="4849">
          <cell r="C4849">
            <v>73231254</v>
          </cell>
          <cell r="D4849" t="str">
            <v>AYOLA AMADOR MIGUEL ANGEL</v>
          </cell>
          <cell r="E4849" t="str">
            <v>OPERADOR DE PADRÓN</v>
          </cell>
          <cell r="G4849" t="str">
            <v>x</v>
          </cell>
          <cell r="M4849" t="str">
            <v>ENFERMEDAD GENERAL</v>
          </cell>
          <cell r="N4849" t="str">
            <v>NT</v>
          </cell>
          <cell r="O4849" t="str">
            <v>EPS MUTUAL SER</v>
          </cell>
        </row>
        <row r="4850">
          <cell r="C4850">
            <v>73231254</v>
          </cell>
          <cell r="D4850" t="str">
            <v>AYOLA AMADOR MIGUEL ANGEL</v>
          </cell>
          <cell r="E4850" t="str">
            <v>OPERADOR DE PADRÓN</v>
          </cell>
          <cell r="G4850" t="str">
            <v>x</v>
          </cell>
          <cell r="M4850" t="str">
            <v>ENFERMEDAD GENERAL</v>
          </cell>
          <cell r="N4850" t="str">
            <v>NT</v>
          </cell>
          <cell r="O4850" t="str">
            <v>EPS MUTUAL SER</v>
          </cell>
        </row>
        <row r="4851">
          <cell r="C4851">
            <v>73231254</v>
          </cell>
          <cell r="D4851" t="str">
            <v>AYOLA AMADOR MIGUEL ANGEL</v>
          </cell>
          <cell r="E4851" t="str">
            <v>OPERADOR DE PADRÓN</v>
          </cell>
          <cell r="G4851" t="str">
            <v>x</v>
          </cell>
          <cell r="M4851" t="str">
            <v>ENFERMEDAD GENERAL</v>
          </cell>
          <cell r="N4851" t="str">
            <v>NT</v>
          </cell>
          <cell r="O4851" t="str">
            <v>EPS MUTUAL SER</v>
          </cell>
        </row>
        <row r="4852">
          <cell r="C4852">
            <v>73231254</v>
          </cell>
          <cell r="D4852" t="str">
            <v>AYOLA AMADOR MIGUEL ANGEL</v>
          </cell>
          <cell r="E4852" t="str">
            <v>OPERADOR DE PADRÓN</v>
          </cell>
          <cell r="G4852" t="str">
            <v>x</v>
          </cell>
          <cell r="M4852" t="str">
            <v>ENFERMEDAD GENERAL</v>
          </cell>
          <cell r="O4852" t="str">
            <v>N/A</v>
          </cell>
        </row>
        <row r="4853">
          <cell r="C4853">
            <v>73231254</v>
          </cell>
          <cell r="D4853" t="str">
            <v>AYOLA AMADOR MIGUEL ANGEL</v>
          </cell>
          <cell r="E4853" t="str">
            <v>OPERADOR DE PADRÓN</v>
          </cell>
          <cell r="G4853" t="str">
            <v>X</v>
          </cell>
          <cell r="M4853" t="str">
            <v>ENFERMEDAD GENERAL</v>
          </cell>
          <cell r="N4853" t="str">
            <v>900854078-3</v>
          </cell>
          <cell r="O4853" t="str">
            <v>SALUD TOTAL E.P.S.</v>
          </cell>
        </row>
        <row r="4854">
          <cell r="C4854">
            <v>1143375273</v>
          </cell>
          <cell r="D4854" t="str">
            <v>AVILA VILLA ALEXANDER</v>
          </cell>
          <cell r="E4854" t="str">
            <v>OPERADOR DE PADRÓN</v>
          </cell>
          <cell r="G4854" t="str">
            <v>X</v>
          </cell>
          <cell r="M4854" t="str">
            <v>ENFERMEDAD GENERAL</v>
          </cell>
          <cell r="N4854">
            <v>26464793</v>
          </cell>
          <cell r="O4854" t="str">
            <v>SURA E.P.S.</v>
          </cell>
        </row>
        <row r="4855">
          <cell r="C4855">
            <v>1143375273</v>
          </cell>
          <cell r="D4855" t="str">
            <v>AVILA VILLA ALEXANDER</v>
          </cell>
          <cell r="E4855" t="str">
            <v>OPERADOR DE PADRÓN</v>
          </cell>
          <cell r="G4855" t="str">
            <v>X</v>
          </cell>
          <cell r="M4855" t="str">
            <v>ENFERMEDAD GENERAL</v>
          </cell>
          <cell r="N4855">
            <v>26551961</v>
          </cell>
          <cell r="O4855" t="str">
            <v>SURA E.P.S.</v>
          </cell>
        </row>
        <row r="4856">
          <cell r="C4856">
            <v>1143375273</v>
          </cell>
          <cell r="D4856" t="str">
            <v>AVILA VILLA ALEXANDER</v>
          </cell>
          <cell r="E4856" t="str">
            <v>OPERADOR DE PADRÓN</v>
          </cell>
          <cell r="G4856" t="str">
            <v>X</v>
          </cell>
          <cell r="M4856" t="str">
            <v>ENFERMEDAD GENERAL</v>
          </cell>
          <cell r="N4856">
            <v>27009155</v>
          </cell>
          <cell r="O4856" t="str">
            <v>SURA E.P.S.</v>
          </cell>
        </row>
        <row r="4857">
          <cell r="C4857">
            <v>1143375273</v>
          </cell>
          <cell r="D4857" t="str">
            <v>AVILA VILLA ALEXANDER</v>
          </cell>
          <cell r="E4857" t="str">
            <v>OPERADOR DE PADRÓN</v>
          </cell>
          <cell r="G4857" t="str">
            <v>x</v>
          </cell>
          <cell r="M4857" t="str">
            <v>ENFERMEDAD GENERAL</v>
          </cell>
          <cell r="N4857">
            <v>27018700</v>
          </cell>
          <cell r="O4857" t="str">
            <v>SURA E.P.S.</v>
          </cell>
        </row>
        <row r="4858">
          <cell r="C4858">
            <v>1143375273</v>
          </cell>
          <cell r="D4858" t="str">
            <v>AVILA VILLA ALEXANDER</v>
          </cell>
          <cell r="E4858" t="str">
            <v>OPERADOR DE PADRÓN</v>
          </cell>
          <cell r="G4858" t="str">
            <v>X</v>
          </cell>
          <cell r="M4858" t="str">
            <v>ENFERMEDAD GENERAL</v>
          </cell>
          <cell r="N4858">
            <v>28088484</v>
          </cell>
          <cell r="O4858" t="str">
            <v>SURA E.P.S.</v>
          </cell>
        </row>
        <row r="4859">
          <cell r="C4859">
            <v>1143375273</v>
          </cell>
          <cell r="D4859" t="str">
            <v>AVILA VILLA ALEXANDER</v>
          </cell>
          <cell r="E4859" t="str">
            <v>OPERADOR DE PADRÓN</v>
          </cell>
          <cell r="G4859" t="str">
            <v>X</v>
          </cell>
          <cell r="M4859" t="str">
            <v>ENFERMEDAD GENERAL</v>
          </cell>
          <cell r="N4859">
            <v>28558625</v>
          </cell>
          <cell r="O4859" t="str">
            <v>SURA E.P.S.</v>
          </cell>
        </row>
        <row r="4860">
          <cell r="C4860">
            <v>1143329492</v>
          </cell>
          <cell r="D4860" t="str">
            <v>AVILA PUELLO HEIDER</v>
          </cell>
          <cell r="E4860" t="str">
            <v>OPERADOR DE PADRÓN</v>
          </cell>
          <cell r="G4860" t="str">
            <v>X</v>
          </cell>
          <cell r="M4860" t="str">
            <v>ENFERMEDAD GENERAL</v>
          </cell>
          <cell r="N4860">
            <v>181418769</v>
          </cell>
          <cell r="O4860" t="str">
            <v>SALUD TOTAL E.P.S.</v>
          </cell>
        </row>
        <row r="4861">
          <cell r="C4861">
            <v>19603355</v>
          </cell>
          <cell r="D4861" t="str">
            <v>ATENCIO URBINA FRANCISCO JAVIER</v>
          </cell>
          <cell r="E4861" t="str">
            <v>OPERADOR DE PADRÓN</v>
          </cell>
          <cell r="G4861" t="str">
            <v>X</v>
          </cell>
          <cell r="M4861" t="str">
            <v>ENFERMEDAD GENERAL</v>
          </cell>
          <cell r="N4861">
            <v>31530613</v>
          </cell>
          <cell r="O4861" t="str">
            <v>SURA E.P.S.</v>
          </cell>
        </row>
        <row r="4862">
          <cell r="C4862">
            <v>1052986204</v>
          </cell>
          <cell r="D4862" t="str">
            <v>ATENCIO TURIZO CARLOS MAURO</v>
          </cell>
          <cell r="E4862" t="str">
            <v>TECNICO DE MANTENIMIENTO D</v>
          </cell>
          <cell r="G4862" t="str">
            <v>X</v>
          </cell>
          <cell r="M4862" t="str">
            <v>ENFERMEDAD GENERAL</v>
          </cell>
          <cell r="N4862">
            <v>8016456</v>
          </cell>
          <cell r="O4862" t="str">
            <v>SANITAS E.P.S</v>
          </cell>
        </row>
        <row r="4863">
          <cell r="C4863">
            <v>1052986204</v>
          </cell>
          <cell r="D4863" t="str">
            <v>ATENCIO TURIZO CARLOS MAURO</v>
          </cell>
          <cell r="E4863" t="str">
            <v>TECNICO DE MANTENIMIENTO D</v>
          </cell>
          <cell r="G4863" t="str">
            <v>X</v>
          </cell>
          <cell r="M4863" t="str">
            <v>ENFERMEDAD GENERAL</v>
          </cell>
          <cell r="N4863" t="str">
            <v>NT</v>
          </cell>
          <cell r="O4863" t="str">
            <v>SANITAS E.P.S</v>
          </cell>
        </row>
        <row r="4864">
          <cell r="C4864">
            <v>1052986204</v>
          </cell>
          <cell r="D4864" t="str">
            <v>ATENCIO TURIZO CARLOS MAURO</v>
          </cell>
          <cell r="E4864" t="str">
            <v>TECNICO DE MANTENIMIENTO D</v>
          </cell>
          <cell r="F4864" t="str">
            <v>X</v>
          </cell>
          <cell r="M4864" t="str">
            <v>ACCIDENTE DE TRABAJO</v>
          </cell>
          <cell r="N4864">
            <v>143315</v>
          </cell>
          <cell r="O4864" t="str">
            <v>SANITAS E.P.S</v>
          </cell>
        </row>
        <row r="4865">
          <cell r="C4865">
            <v>1052986204</v>
          </cell>
          <cell r="D4865" t="str">
            <v>ATENCIO TURIZO CARLOS MAURO</v>
          </cell>
          <cell r="E4865" t="str">
            <v>TECNICO DE MANTENIMIENTO D</v>
          </cell>
          <cell r="G4865" t="str">
            <v>X</v>
          </cell>
          <cell r="M4865" t="str">
            <v>ENFERMEDAD GENERAL</v>
          </cell>
          <cell r="N4865">
            <v>8429489</v>
          </cell>
          <cell r="O4865" t="str">
            <v>SANITAS E.P.S</v>
          </cell>
        </row>
        <row r="4866">
          <cell r="C4866">
            <v>1052986204</v>
          </cell>
          <cell r="D4866" t="str">
            <v>ATENCIO TURIZO CARLOS MAURO</v>
          </cell>
          <cell r="E4866" t="str">
            <v>TECNICO DE MANTENIMIENTO D</v>
          </cell>
          <cell r="G4866" t="str">
            <v>x</v>
          </cell>
          <cell r="M4866" t="str">
            <v>ENFERMEDAD GENERAL</v>
          </cell>
          <cell r="N4866">
            <v>36240118</v>
          </cell>
          <cell r="O4866" t="str">
            <v>SANITAS E.P.S</v>
          </cell>
        </row>
        <row r="4867">
          <cell r="C4867">
            <v>1052986204</v>
          </cell>
          <cell r="D4867" t="str">
            <v>ATENCIO TURIZO CARLOS MAURO</v>
          </cell>
          <cell r="E4867" t="str">
            <v>TECNICO DE MANTENIMIENTO D</v>
          </cell>
          <cell r="G4867" t="str">
            <v>x</v>
          </cell>
          <cell r="M4867" t="str">
            <v>ENFERMEDAD GENERAL</v>
          </cell>
          <cell r="N4867">
            <v>7008806214</v>
          </cell>
          <cell r="O4867" t="str">
            <v>NUEVA E.P.S</v>
          </cell>
        </row>
        <row r="4868">
          <cell r="C4868">
            <v>1052986204</v>
          </cell>
          <cell r="D4868" t="str">
            <v>ATENCIO TURIZO CARLOS MAURO</v>
          </cell>
          <cell r="E4868" t="str">
            <v>TECNICO DE MANTENIMIENTO D</v>
          </cell>
          <cell r="G4868" t="str">
            <v>x</v>
          </cell>
          <cell r="M4868" t="str">
            <v>ENFERMEDAD GENERAL</v>
          </cell>
          <cell r="N4868">
            <v>36865062</v>
          </cell>
          <cell r="O4868" t="str">
            <v>SANITAS E.P.S</v>
          </cell>
        </row>
        <row r="4869">
          <cell r="C4869">
            <v>73243208</v>
          </cell>
          <cell r="D4869" t="str">
            <v>ATENCIO MACIAS CASTO MIGUEL</v>
          </cell>
          <cell r="E4869" t="str">
            <v>OPERADOR DE PADRÓN</v>
          </cell>
          <cell r="G4869" t="str">
            <v>X</v>
          </cell>
          <cell r="M4869" t="str">
            <v>ENFERMEDAD GENERAL</v>
          </cell>
          <cell r="N4869">
            <v>20042</v>
          </cell>
          <cell r="O4869" t="str">
            <v>FAMISANAR E.P.S</v>
          </cell>
        </row>
        <row r="4870">
          <cell r="C4870">
            <v>73243208</v>
          </cell>
          <cell r="D4870" t="str">
            <v>ATENCIO MACIAS CASTO MIGUEL</v>
          </cell>
          <cell r="E4870" t="str">
            <v>OPERADOR DE PADRÓN</v>
          </cell>
          <cell r="G4870" t="str">
            <v>X</v>
          </cell>
          <cell r="M4870" t="str">
            <v>ENFERMEDAD GENERAL</v>
          </cell>
          <cell r="N4870">
            <v>2986752</v>
          </cell>
          <cell r="O4870" t="str">
            <v>FAMISANAR E.P.S</v>
          </cell>
        </row>
        <row r="4871">
          <cell r="C4871">
            <v>73243208</v>
          </cell>
          <cell r="D4871" t="str">
            <v>ATENCIO MACIAS CASTO MIGUEL</v>
          </cell>
          <cell r="E4871" t="str">
            <v>OPERADOR DE PADRÓN</v>
          </cell>
          <cell r="G4871" t="str">
            <v>X</v>
          </cell>
          <cell r="M4871" t="str">
            <v>ENFERMEDAD GENERAL</v>
          </cell>
          <cell r="N4871">
            <v>7811999</v>
          </cell>
          <cell r="O4871" t="str">
            <v>FAMISANAR E.P.S</v>
          </cell>
        </row>
        <row r="4872">
          <cell r="C4872">
            <v>73243208</v>
          </cell>
          <cell r="D4872" t="str">
            <v>ATENCIO MACIAS CASTO MIGUEL</v>
          </cell>
          <cell r="E4872" t="str">
            <v>OPERADOR DE PADRÓN</v>
          </cell>
          <cell r="G4872" t="str">
            <v>X</v>
          </cell>
          <cell r="M4872" t="str">
            <v>ENFERMEDAD GENERAL</v>
          </cell>
          <cell r="N4872">
            <v>14483</v>
          </cell>
          <cell r="O4872" t="str">
            <v>FAMISANAR E.P.S</v>
          </cell>
        </row>
        <row r="4873">
          <cell r="C4873">
            <v>73243208</v>
          </cell>
          <cell r="D4873" t="str">
            <v>ATENCIO MACIAS CASTO MIGUEL</v>
          </cell>
          <cell r="E4873" t="str">
            <v>OPERADOR DE PADRÓN</v>
          </cell>
          <cell r="G4873" t="str">
            <v>X</v>
          </cell>
          <cell r="M4873" t="str">
            <v>ENFERMEDAD GENERAL</v>
          </cell>
          <cell r="N4873" t="str">
            <v>NT</v>
          </cell>
          <cell r="O4873" t="str">
            <v>FAMISANAR E.P.S</v>
          </cell>
        </row>
        <row r="4874">
          <cell r="C4874">
            <v>73243208</v>
          </cell>
          <cell r="D4874" t="str">
            <v>ATENCIO MACIAS CASTO MIGUEL</v>
          </cell>
          <cell r="E4874" t="str">
            <v>OPERADOR DE PADRÓN</v>
          </cell>
          <cell r="G4874" t="str">
            <v>X</v>
          </cell>
          <cell r="M4874" t="str">
            <v>ENFERMEDAD GENERAL</v>
          </cell>
          <cell r="N4874" t="str">
            <v>NT</v>
          </cell>
          <cell r="O4874" t="str">
            <v>FAMISANAR E.P.S</v>
          </cell>
        </row>
        <row r="4875">
          <cell r="C4875">
            <v>73243208</v>
          </cell>
          <cell r="D4875" t="str">
            <v>ATENCIO MACIAS CASTO MIGUEL</v>
          </cell>
          <cell r="E4875" t="str">
            <v>OPERADOR DE PADRÓN</v>
          </cell>
          <cell r="G4875" t="str">
            <v>X</v>
          </cell>
          <cell r="M4875" t="str">
            <v>ENFERMEDAD GENERAL</v>
          </cell>
          <cell r="N4875">
            <v>8448383</v>
          </cell>
          <cell r="O4875" t="str">
            <v>FAMISANAR E.P.S</v>
          </cell>
        </row>
        <row r="4876">
          <cell r="C4876">
            <v>1047370459</v>
          </cell>
          <cell r="D4876" t="str">
            <v>ARZUZA MARRUGO JOSE AUGUSTO</v>
          </cell>
          <cell r="E4876" t="str">
            <v>OPERADOR DE PADRÓN</v>
          </cell>
          <cell r="G4876" t="str">
            <v>X</v>
          </cell>
          <cell r="M4876" t="str">
            <v>ENFERMEDAD GENERAL</v>
          </cell>
          <cell r="N4876">
            <v>181519941</v>
          </cell>
          <cell r="O4876" t="str">
            <v>SALUD TOTAL E.P.S.</v>
          </cell>
        </row>
        <row r="4877">
          <cell r="C4877">
            <v>1047370459</v>
          </cell>
          <cell r="D4877" t="str">
            <v>ARZUZA MARRUGO JOSE AUGUSTO</v>
          </cell>
          <cell r="E4877" t="str">
            <v>OPERADOR DE PADRÓN</v>
          </cell>
          <cell r="G4877" t="str">
            <v>X</v>
          </cell>
          <cell r="M4877" t="str">
            <v>ENFERMEDAD GENERAL</v>
          </cell>
          <cell r="N4877">
            <v>179351183</v>
          </cell>
          <cell r="O4877" t="str">
            <v>SALUD TOTAL E.P.S.</v>
          </cell>
        </row>
        <row r="4878">
          <cell r="C4878">
            <v>1047370459</v>
          </cell>
          <cell r="D4878" t="str">
            <v>ARZUZA MARRUGO JOSE AUGUSTO</v>
          </cell>
          <cell r="E4878" t="str">
            <v>OPERADOR DE PADRÓN</v>
          </cell>
          <cell r="G4878" t="str">
            <v>X</v>
          </cell>
          <cell r="M4878" t="str">
            <v>ENFERMEDAD GENERAL</v>
          </cell>
          <cell r="N4878">
            <v>179588305</v>
          </cell>
          <cell r="O4878" t="str">
            <v>SALUD TOTAL E.P.S.</v>
          </cell>
        </row>
        <row r="4879">
          <cell r="C4879">
            <v>1047370459</v>
          </cell>
          <cell r="D4879" t="str">
            <v>ARZUZA MARRUGO JOSE AUGUSTO</v>
          </cell>
          <cell r="E4879" t="str">
            <v>OPERADOR DE PADRÓN</v>
          </cell>
          <cell r="G4879" t="str">
            <v>X</v>
          </cell>
          <cell r="M4879" t="str">
            <v>ENFERMEDAD GENERAL</v>
          </cell>
          <cell r="N4879" t="str">
            <v>NA</v>
          </cell>
          <cell r="O4879" t="str">
            <v>SALUD TOTAL E.P.S.</v>
          </cell>
        </row>
        <row r="4880">
          <cell r="C4880">
            <v>1047370459</v>
          </cell>
          <cell r="D4880" t="str">
            <v>ARZUZA MARRUGO JOSE AUGUSTO</v>
          </cell>
          <cell r="E4880" t="str">
            <v>OPERADOR DE PADRÓN</v>
          </cell>
          <cell r="G4880" t="str">
            <v>X</v>
          </cell>
          <cell r="M4880" t="str">
            <v>ENFERMEDAD GENERAL</v>
          </cell>
          <cell r="N4880" t="str">
            <v>NA</v>
          </cell>
          <cell r="O4880" t="str">
            <v>SALUD TOTAL E.P.S.</v>
          </cell>
        </row>
        <row r="4881">
          <cell r="C4881">
            <v>1047370459</v>
          </cell>
          <cell r="D4881" t="str">
            <v>ARZUZA MARRUGO JOSE AUGUSTO</v>
          </cell>
          <cell r="E4881" t="str">
            <v>OPERADOR DE PADRÓN</v>
          </cell>
          <cell r="G4881" t="str">
            <v>X</v>
          </cell>
          <cell r="M4881" t="str">
            <v>ENFERMEDAD GENERAL</v>
          </cell>
          <cell r="N4881">
            <v>1469233</v>
          </cell>
          <cell r="O4881" t="str">
            <v>SALUD TOTAL E.P.S.</v>
          </cell>
        </row>
        <row r="4882">
          <cell r="C4882">
            <v>1047370459</v>
          </cell>
          <cell r="D4882" t="str">
            <v>ARZUZA MARRUGO JOSE AUGUSTO</v>
          </cell>
          <cell r="E4882" t="str">
            <v>OPERADOR DE PADRÓN</v>
          </cell>
          <cell r="G4882" t="str">
            <v>X</v>
          </cell>
          <cell r="M4882" t="str">
            <v>ENFERMEDAD GENERAL</v>
          </cell>
          <cell r="N4882">
            <v>87124625</v>
          </cell>
          <cell r="O4882" t="str">
            <v>SALUD TOTAL E.P.S.</v>
          </cell>
        </row>
        <row r="4883">
          <cell r="C4883">
            <v>1047370459</v>
          </cell>
          <cell r="D4883" t="str">
            <v>ARZUZA MARRUGO JOSE AUGUSTO</v>
          </cell>
          <cell r="E4883" t="str">
            <v>OPERADOR DE PADRÓN</v>
          </cell>
          <cell r="G4883" t="str">
            <v>X</v>
          </cell>
          <cell r="M4883" t="str">
            <v>ENFERMEDAD GENERAL</v>
          </cell>
          <cell r="N4883">
            <v>7447241</v>
          </cell>
          <cell r="O4883" t="str">
            <v>SALUD TOTAL E.P.S.</v>
          </cell>
        </row>
        <row r="4884">
          <cell r="C4884">
            <v>1047370459</v>
          </cell>
          <cell r="D4884" t="str">
            <v>ARZUZA MARRUGO JOSE AUGUSTO</v>
          </cell>
          <cell r="E4884" t="str">
            <v>OPERADOR DE PADRÓN</v>
          </cell>
          <cell r="G4884" t="str">
            <v>X</v>
          </cell>
          <cell r="M4884" t="str">
            <v>ENFERMEDAD GENERAL</v>
          </cell>
          <cell r="N4884">
            <v>7657239</v>
          </cell>
          <cell r="O4884" t="str">
            <v>SALUD TOTAL E.P.S.</v>
          </cell>
        </row>
        <row r="4885">
          <cell r="C4885">
            <v>1047370459</v>
          </cell>
          <cell r="D4885" t="str">
            <v>ARZUZA MARRUGO JOSE AUGUSTO</v>
          </cell>
          <cell r="E4885" t="str">
            <v>OPERADOR DE PADRÓN</v>
          </cell>
          <cell r="G4885" t="str">
            <v>X</v>
          </cell>
          <cell r="M4885" t="str">
            <v>ENFERMEDAD GENERAL</v>
          </cell>
          <cell r="N4885" t="str">
            <v>NT</v>
          </cell>
          <cell r="O4885" t="str">
            <v>SALUD TOTAL E.P.S.</v>
          </cell>
        </row>
        <row r="4886">
          <cell r="C4886">
            <v>1047370459</v>
          </cell>
          <cell r="D4886" t="str">
            <v>ARZUZA MARRUGO JOSE AUGUSTO</v>
          </cell>
          <cell r="E4886" t="str">
            <v>OPERADOR DE PADRÓN</v>
          </cell>
          <cell r="G4886" t="str">
            <v>X</v>
          </cell>
          <cell r="M4886" t="str">
            <v>ENFERMEDAD GENERAL</v>
          </cell>
          <cell r="N4886">
            <v>5042875</v>
          </cell>
          <cell r="O4886" t="str">
            <v>SALUD TOTAL E.P.S.</v>
          </cell>
        </row>
        <row r="4887">
          <cell r="C4887">
            <v>1047370459</v>
          </cell>
          <cell r="D4887" t="str">
            <v>ARZUZA MARRUGO JOSE AUGUSTO</v>
          </cell>
          <cell r="E4887" t="str">
            <v>OPERADOR DE PADRÓN</v>
          </cell>
          <cell r="G4887" t="str">
            <v>X</v>
          </cell>
          <cell r="M4887" t="str">
            <v>ENFERMEDAD GENERAL</v>
          </cell>
          <cell r="N4887">
            <v>8032185</v>
          </cell>
          <cell r="O4887" t="str">
            <v>SALUD TOTAL E.P.S.</v>
          </cell>
        </row>
        <row r="4888">
          <cell r="C4888">
            <v>1047370459</v>
          </cell>
          <cell r="D4888" t="str">
            <v>ARZUZA MARRUGO JOSE AUGUSTO</v>
          </cell>
          <cell r="E4888" t="str">
            <v>OPERADOR DE PADRÓN</v>
          </cell>
          <cell r="G4888" t="str">
            <v>X</v>
          </cell>
          <cell r="M4888" t="str">
            <v>ENFERMEDAD GENERAL</v>
          </cell>
          <cell r="N4888">
            <v>5813091</v>
          </cell>
          <cell r="O4888" t="str">
            <v>SALUD TOTAL E.P.S.</v>
          </cell>
        </row>
        <row r="4889">
          <cell r="C4889">
            <v>1047370459</v>
          </cell>
          <cell r="D4889" t="str">
            <v>ARZUZA MARRUGO JOSE AUGUSTO</v>
          </cell>
          <cell r="E4889" t="str">
            <v>OPERADOR DE PADRÓN</v>
          </cell>
          <cell r="G4889" t="str">
            <v>X</v>
          </cell>
          <cell r="M4889" t="str">
            <v>ENFERMEDAD GENERAL</v>
          </cell>
          <cell r="N4889">
            <v>15388</v>
          </cell>
          <cell r="O4889" t="str">
            <v>SALUD TOTAL E.P.S.</v>
          </cell>
        </row>
        <row r="4890">
          <cell r="C4890">
            <v>1047370459</v>
          </cell>
          <cell r="D4890" t="str">
            <v>ARZUZA MARRUGO JOSE AUGUSTO</v>
          </cell>
          <cell r="E4890" t="str">
            <v>OPERADOR DE PADRÓN</v>
          </cell>
          <cell r="G4890" t="str">
            <v>X</v>
          </cell>
          <cell r="M4890" t="str">
            <v>ENFERMEDAD GENERAL</v>
          </cell>
          <cell r="N4890" t="str">
            <v>NT</v>
          </cell>
          <cell r="O4890" t="str">
            <v>SALUD TOTAL E.P.S.</v>
          </cell>
        </row>
        <row r="4891">
          <cell r="C4891">
            <v>1047370459</v>
          </cell>
          <cell r="D4891" t="str">
            <v>ARZUZA MARRUGO JOSE AUGUSTO</v>
          </cell>
          <cell r="E4891" t="str">
            <v>OPERADOR DE PADRÓN</v>
          </cell>
          <cell r="G4891" t="str">
            <v>X</v>
          </cell>
          <cell r="M4891" t="str">
            <v>ENFERMEDAD GENERAL</v>
          </cell>
          <cell r="N4891">
            <v>2891087</v>
          </cell>
          <cell r="O4891" t="str">
            <v>SALUD TOTAL E.P.S.</v>
          </cell>
        </row>
        <row r="4892">
          <cell r="C4892">
            <v>1047370459</v>
          </cell>
          <cell r="D4892" t="str">
            <v>ARZUZA MARRUGO JOSE AUGUSTO</v>
          </cell>
          <cell r="E4892" t="str">
            <v>OPERADOR DE PADRÓN</v>
          </cell>
          <cell r="G4892" t="str">
            <v>X</v>
          </cell>
          <cell r="M4892" t="str">
            <v>ENFERMEDAD GENERAL</v>
          </cell>
          <cell r="N4892" t="str">
            <v>NT</v>
          </cell>
          <cell r="O4892" t="str">
            <v>SALUD TOTAL E.P.S.</v>
          </cell>
        </row>
        <row r="4893">
          <cell r="C4893">
            <v>1047370459</v>
          </cell>
          <cell r="D4893" t="str">
            <v>ARZUZA MARRUGO JOSE AUGUSTO</v>
          </cell>
          <cell r="E4893" t="str">
            <v>OPERADOR DE PADRÓN</v>
          </cell>
          <cell r="G4893" t="str">
            <v>X</v>
          </cell>
          <cell r="M4893" t="str">
            <v>ENFERMEDAD GENERAL</v>
          </cell>
          <cell r="N4893" t="str">
            <v>NT</v>
          </cell>
          <cell r="O4893" t="str">
            <v>SALUD TOTAL E.P.S.</v>
          </cell>
        </row>
        <row r="4894">
          <cell r="C4894">
            <v>1047370459</v>
          </cell>
          <cell r="D4894" t="str">
            <v>ARZUZA MARRUGO JOSE AUGUSTO</v>
          </cell>
          <cell r="E4894" t="str">
            <v>OPERADOR DE PADRÓN</v>
          </cell>
          <cell r="G4894" t="str">
            <v>X</v>
          </cell>
          <cell r="M4894" t="str">
            <v>ENFERMEDAD GENERAL</v>
          </cell>
          <cell r="N4894">
            <v>2991377</v>
          </cell>
          <cell r="O4894" t="str">
            <v>SALUD TOTAL E.P.S.</v>
          </cell>
        </row>
        <row r="4895">
          <cell r="C4895">
            <v>1047370459</v>
          </cell>
          <cell r="D4895" t="str">
            <v>ARZUZA MARRUGO JOSE AUGUSTO</v>
          </cell>
          <cell r="E4895" t="str">
            <v>OPERADOR DE PADRÓN</v>
          </cell>
          <cell r="G4895" t="str">
            <v>X</v>
          </cell>
          <cell r="M4895" t="str">
            <v>ENFERMEDAD GENERAL</v>
          </cell>
          <cell r="N4895" t="str">
            <v>NT</v>
          </cell>
          <cell r="O4895" t="str">
            <v>SALUD TOTAL E.P.S.</v>
          </cell>
        </row>
        <row r="4896">
          <cell r="C4896">
            <v>1047370459</v>
          </cell>
          <cell r="D4896" t="str">
            <v>ARZUZA MARRUGO JOSE AUGUSTO</v>
          </cell>
          <cell r="E4896" t="str">
            <v>OPERADOR DE PADRÓN</v>
          </cell>
          <cell r="G4896" t="str">
            <v>X</v>
          </cell>
          <cell r="M4896" t="str">
            <v>ENFERMEDAD GENERAL</v>
          </cell>
          <cell r="N4896">
            <v>3180918</v>
          </cell>
          <cell r="O4896" t="str">
            <v>SALUD TOTAL E.P.S.</v>
          </cell>
        </row>
        <row r="4897">
          <cell r="C4897">
            <v>1047370459</v>
          </cell>
          <cell r="D4897" t="str">
            <v>ARZUZA MARRUGO JOSE AUGUSTO</v>
          </cell>
          <cell r="E4897" t="str">
            <v>OPERADOR DE PADRÓN</v>
          </cell>
          <cell r="G4897" t="str">
            <v>X</v>
          </cell>
          <cell r="M4897" t="str">
            <v>ENFERMEDAD GENERAL</v>
          </cell>
          <cell r="N4897" t="str">
            <v>NT</v>
          </cell>
          <cell r="O4897" t="str">
            <v>SALUD TOTAL E.P.S.</v>
          </cell>
        </row>
        <row r="4898">
          <cell r="C4898">
            <v>1047370459</v>
          </cell>
          <cell r="D4898" t="str">
            <v>ARZUZA MARRUGO JOSE AUGUSTO</v>
          </cell>
          <cell r="E4898" t="str">
            <v>OPERADOR DE PADRÓN</v>
          </cell>
          <cell r="G4898" t="str">
            <v>X</v>
          </cell>
          <cell r="M4898" t="str">
            <v>ENFERMEDAD GENERAL</v>
          </cell>
          <cell r="N4898" t="str">
            <v>NT</v>
          </cell>
          <cell r="O4898" t="str">
            <v>SALUD TOTAL E.P.S.</v>
          </cell>
        </row>
        <row r="4899">
          <cell r="C4899">
            <v>1047370459</v>
          </cell>
          <cell r="D4899" t="str">
            <v>ARZUZA MARRUGO JOSE AUGUSTO</v>
          </cell>
          <cell r="E4899" t="str">
            <v>OPERADOR DE PADRÓN</v>
          </cell>
          <cell r="G4899" t="str">
            <v>X</v>
          </cell>
          <cell r="M4899" t="str">
            <v>ENFERMEDAD GENERAL</v>
          </cell>
          <cell r="N4899">
            <v>18214</v>
          </cell>
          <cell r="O4899" t="str">
            <v>SALUD TOTAL E.P.S.</v>
          </cell>
        </row>
        <row r="4900">
          <cell r="C4900">
            <v>1047370459</v>
          </cell>
          <cell r="D4900" t="str">
            <v>ARZUZA MARRUGO JOSE AUGUSTO</v>
          </cell>
          <cell r="E4900" t="str">
            <v>OPERADOR DE PADRÓN</v>
          </cell>
          <cell r="G4900" t="str">
            <v>X</v>
          </cell>
          <cell r="M4900" t="str">
            <v>ENFERMEDAD GENERAL</v>
          </cell>
          <cell r="N4900">
            <v>1047370459</v>
          </cell>
          <cell r="O4900" t="str">
            <v>SALUD TOTAL E.P.S.</v>
          </cell>
        </row>
        <row r="4901">
          <cell r="C4901">
            <v>1047370459</v>
          </cell>
          <cell r="D4901" t="str">
            <v>ARZUZA MARRUGO JOSE AUGUSTO</v>
          </cell>
          <cell r="E4901" t="str">
            <v>OPERADOR DE PADRÓN</v>
          </cell>
          <cell r="G4901" t="str">
            <v>X</v>
          </cell>
          <cell r="M4901" t="str">
            <v>ENFERMEDAD GENERAL</v>
          </cell>
          <cell r="N4901" t="str">
            <v>NT</v>
          </cell>
          <cell r="O4901" t="str">
            <v>SALUD TOTAL E.P.S.</v>
          </cell>
        </row>
        <row r="4902">
          <cell r="C4902">
            <v>1047370459</v>
          </cell>
          <cell r="D4902" t="str">
            <v>ARZUZA MARRUGO JOSE AUGUSTO</v>
          </cell>
          <cell r="E4902" t="str">
            <v>OPERADOR DE PADRÓN</v>
          </cell>
          <cell r="H4902" t="str">
            <v>X</v>
          </cell>
          <cell r="M4902" t="str">
            <v>LICENCIA DE PATERNIDAD</v>
          </cell>
          <cell r="N4902" t="str">
            <v>NT</v>
          </cell>
          <cell r="O4902" t="str">
            <v>SALUD TOTAL E.P.S.</v>
          </cell>
        </row>
        <row r="4903">
          <cell r="C4903">
            <v>1047370459</v>
          </cell>
          <cell r="D4903" t="str">
            <v>ARZUZA MARRUGO JOSE AUGUSTO</v>
          </cell>
          <cell r="E4903" t="str">
            <v>OPERADOR DE PADRÓN</v>
          </cell>
          <cell r="G4903" t="str">
            <v>X</v>
          </cell>
          <cell r="M4903" t="str">
            <v>ENFERMEDAD GENERAL</v>
          </cell>
          <cell r="N4903">
            <v>6724045</v>
          </cell>
          <cell r="O4903" t="str">
            <v>SALUD TOTAL E.P.S.</v>
          </cell>
        </row>
        <row r="4904">
          <cell r="C4904">
            <v>1047370459</v>
          </cell>
          <cell r="D4904" t="str">
            <v>ARZUZA MARRUGO JOSE AUGUSTO</v>
          </cell>
          <cell r="E4904" t="str">
            <v>OPERADOR DE PADRÓN</v>
          </cell>
          <cell r="G4904" t="str">
            <v>X</v>
          </cell>
          <cell r="M4904" t="str">
            <v>ENFERMEDAD GENERAL</v>
          </cell>
          <cell r="N4904" t="str">
            <v>N/T</v>
          </cell>
          <cell r="O4904" t="str">
            <v>SALUD TOTAL E.P.S.</v>
          </cell>
        </row>
        <row r="4905">
          <cell r="C4905">
            <v>1047370459</v>
          </cell>
          <cell r="D4905" t="str">
            <v>ARZUZA MARRUGO JOSE AUGUSTO</v>
          </cell>
          <cell r="E4905" t="str">
            <v>OPERADOR DE PADRÓN</v>
          </cell>
          <cell r="G4905" t="str">
            <v>X</v>
          </cell>
          <cell r="M4905" t="str">
            <v>ENFERMEDAD GENERAL</v>
          </cell>
          <cell r="N4905" t="str">
            <v>NT</v>
          </cell>
          <cell r="O4905" t="str">
            <v>SALUD TOTAL E.P.S.</v>
          </cell>
        </row>
        <row r="4906">
          <cell r="C4906">
            <v>1047370459</v>
          </cell>
          <cell r="D4906" t="str">
            <v>ARZUZA MARRUGO JOSE AUGUSTO</v>
          </cell>
          <cell r="E4906" t="str">
            <v>OPERADOR DE PADRÓN</v>
          </cell>
          <cell r="G4906" t="str">
            <v>X</v>
          </cell>
          <cell r="M4906" t="str">
            <v>ENFERMEDAD GENERAL</v>
          </cell>
          <cell r="N4906" t="str">
            <v>NT</v>
          </cell>
          <cell r="O4906" t="str">
            <v>SALUD TOTAL E.P.S.</v>
          </cell>
        </row>
        <row r="4907">
          <cell r="C4907">
            <v>1047370459</v>
          </cell>
          <cell r="D4907" t="str">
            <v>ARZUZA MARRUGO JOSE AUGUSTO</v>
          </cell>
          <cell r="E4907" t="str">
            <v>OPERADOR DE PADRÓN</v>
          </cell>
          <cell r="G4907" t="str">
            <v>X</v>
          </cell>
          <cell r="M4907" t="str">
            <v>ENFERMEDAD GENERAL</v>
          </cell>
          <cell r="N4907">
            <v>11391422</v>
          </cell>
          <cell r="O4907" t="str">
            <v>SALUD TOTAL E.P.S.</v>
          </cell>
        </row>
        <row r="4908">
          <cell r="C4908">
            <v>1047370459</v>
          </cell>
          <cell r="D4908" t="str">
            <v>ARZUZA MARRUGO JOSE AUGUSTO</v>
          </cell>
          <cell r="E4908" t="str">
            <v>OPERADOR DE PADRÓN</v>
          </cell>
          <cell r="G4908" t="str">
            <v>X</v>
          </cell>
          <cell r="M4908" t="str">
            <v>ENFERMEDAD GENERAL</v>
          </cell>
          <cell r="N4908">
            <v>11677249</v>
          </cell>
          <cell r="O4908" t="str">
            <v>SALUD TOTAL E.P.S.</v>
          </cell>
        </row>
        <row r="4909">
          <cell r="C4909">
            <v>1047370459</v>
          </cell>
          <cell r="D4909" t="str">
            <v>ARZUZA MARRUGO JOSE AUGUSTO</v>
          </cell>
          <cell r="E4909" t="str">
            <v>OPERADOR DE PADRÓN</v>
          </cell>
          <cell r="G4909" t="str">
            <v>X</v>
          </cell>
          <cell r="M4909" t="str">
            <v>ENFERMEDAD GENERAL</v>
          </cell>
          <cell r="N4909" t="str">
            <v>NT</v>
          </cell>
          <cell r="O4909" t="str">
            <v>SALUD TOTAL E.P.S.</v>
          </cell>
        </row>
        <row r="4910">
          <cell r="C4910">
            <v>1047370459</v>
          </cell>
          <cell r="D4910" t="str">
            <v>ARZUZA MARRUGO JOSE AUGUSTO</v>
          </cell>
          <cell r="E4910" t="str">
            <v>OPERADOR DE PADRÓN</v>
          </cell>
          <cell r="G4910" t="str">
            <v>X</v>
          </cell>
          <cell r="M4910" t="str">
            <v>ENFERMEDAD GENERAL</v>
          </cell>
          <cell r="N4910">
            <v>12455095</v>
          </cell>
          <cell r="O4910" t="str">
            <v>SALUD TOTAL E.P.S.</v>
          </cell>
        </row>
        <row r="4911">
          <cell r="C4911">
            <v>1047370459</v>
          </cell>
          <cell r="D4911" t="str">
            <v>ARZUZA MARRUGO JOSE AUGUSTO</v>
          </cell>
          <cell r="E4911" t="str">
            <v>OPERADOR DE PADRÓN</v>
          </cell>
          <cell r="G4911" t="str">
            <v>X</v>
          </cell>
          <cell r="M4911" t="str">
            <v>ENFERMEDAD GENERAL</v>
          </cell>
          <cell r="N4911" t="str">
            <v>NT</v>
          </cell>
          <cell r="O4911" t="str">
            <v>SALUD TOTAL E.P.S.</v>
          </cell>
        </row>
        <row r="4912">
          <cell r="C4912">
            <v>1047370459</v>
          </cell>
          <cell r="D4912" t="str">
            <v>ARZUZA MARRUGO JOSE AUGUSTO</v>
          </cell>
          <cell r="E4912" t="str">
            <v>OPERADOR DE PADRÓN</v>
          </cell>
          <cell r="G4912" t="str">
            <v>X</v>
          </cell>
          <cell r="M4912" t="str">
            <v>ENFERMEDAD GENERAL</v>
          </cell>
          <cell r="N4912">
            <v>13767406</v>
          </cell>
          <cell r="O4912" t="str">
            <v>SALUD TOTAL E.P.S.</v>
          </cell>
        </row>
        <row r="4913">
          <cell r="C4913">
            <v>1047370459</v>
          </cell>
          <cell r="D4913" t="str">
            <v>ARZUZA MARRUGO JOSE AUGUSTO</v>
          </cell>
          <cell r="E4913" t="str">
            <v>OPERADOR DE PADRÓN</v>
          </cell>
          <cell r="G4913" t="str">
            <v>X</v>
          </cell>
          <cell r="M4913" t="str">
            <v>ENFERMEDAD GENERAL</v>
          </cell>
          <cell r="N4913">
            <v>13598388</v>
          </cell>
          <cell r="O4913" t="str">
            <v>SALUD TOTAL E.P.S.</v>
          </cell>
        </row>
        <row r="4914">
          <cell r="C4914">
            <v>1047370459</v>
          </cell>
          <cell r="D4914" t="str">
            <v>ARZUZA MARRUGO JOSE AUGUSTO</v>
          </cell>
          <cell r="E4914" t="str">
            <v>OPERADOR DE PADRÓN</v>
          </cell>
          <cell r="G4914" t="str">
            <v>X</v>
          </cell>
          <cell r="M4914" t="str">
            <v>ENFERMEDAD GENERAL</v>
          </cell>
          <cell r="N4914">
            <v>13598388</v>
          </cell>
          <cell r="O4914" t="str">
            <v>SALUD TOTAL E.P.S.</v>
          </cell>
        </row>
        <row r="4915">
          <cell r="C4915">
            <v>1047370459</v>
          </cell>
          <cell r="D4915" t="str">
            <v>ARZUZA MARRUGO JOSE AUGUSTO</v>
          </cell>
          <cell r="E4915" t="str">
            <v>OPERADOR DE PADRÓN</v>
          </cell>
          <cell r="G4915" t="str">
            <v>X</v>
          </cell>
          <cell r="M4915" t="str">
            <v>ENFERMEDAD GENERAL</v>
          </cell>
          <cell r="N4915">
            <v>16088617</v>
          </cell>
          <cell r="O4915" t="str">
            <v>SALUD TOTAL E.P.S.</v>
          </cell>
        </row>
        <row r="4916">
          <cell r="C4916">
            <v>1047370459</v>
          </cell>
          <cell r="D4916" t="str">
            <v>ARZUZA MARRUGO JOSE AUGUSTO</v>
          </cell>
          <cell r="E4916" t="str">
            <v>OPERADOR DE PADRÓN</v>
          </cell>
          <cell r="G4916" t="str">
            <v>X</v>
          </cell>
          <cell r="M4916" t="str">
            <v>ENFERMEDAD GENERAL</v>
          </cell>
          <cell r="N4916" t="str">
            <v>NT</v>
          </cell>
          <cell r="O4916" t="str">
            <v>SALUD TOTAL E.P.S.</v>
          </cell>
        </row>
        <row r="4917">
          <cell r="C4917">
            <v>1047370459</v>
          </cell>
          <cell r="D4917" t="str">
            <v>ARZUZA MARRUGO JOSE AUGUSTO</v>
          </cell>
          <cell r="E4917" t="str">
            <v>OPERADOR DE PADRÓN</v>
          </cell>
          <cell r="G4917" t="str">
            <v>X</v>
          </cell>
          <cell r="M4917" t="str">
            <v>ENFERMEDAD GENERAL</v>
          </cell>
          <cell r="N4917">
            <v>140829399</v>
          </cell>
          <cell r="O4917" t="str">
            <v>SALUD TOTAL E.P.S.</v>
          </cell>
        </row>
        <row r="4918">
          <cell r="C4918">
            <v>1047370459</v>
          </cell>
          <cell r="D4918" t="str">
            <v>ARZUZA MARRUGO JOSE AUGUSTO</v>
          </cell>
          <cell r="E4918" t="str">
            <v>OPERADOR DE PADRÓN</v>
          </cell>
          <cell r="G4918" t="str">
            <v>X</v>
          </cell>
          <cell r="M4918" t="str">
            <v>ENFERMEDAD GENERAL</v>
          </cell>
          <cell r="N4918">
            <v>140973800</v>
          </cell>
          <cell r="O4918" t="str">
            <v>SALUD TOTAL E.P.S.</v>
          </cell>
        </row>
        <row r="4919">
          <cell r="C4919">
            <v>1047370459</v>
          </cell>
          <cell r="D4919" t="str">
            <v>ARZUZA MARRUGO JOSE AUGUSTO</v>
          </cell>
          <cell r="E4919" t="str">
            <v>OPERADOR DE PADRÓN</v>
          </cell>
          <cell r="G4919" t="str">
            <v>X</v>
          </cell>
          <cell r="M4919" t="str">
            <v>ENFERMEDAD GENERAL</v>
          </cell>
          <cell r="N4919">
            <v>148433880</v>
          </cell>
          <cell r="O4919" t="str">
            <v>SALUD TOTAL E.P.S.</v>
          </cell>
        </row>
        <row r="4920">
          <cell r="C4920">
            <v>1047370459</v>
          </cell>
          <cell r="D4920" t="str">
            <v>ARZUZA MARRUGO JOSE AUGUSTO</v>
          </cell>
          <cell r="E4920" t="str">
            <v>OPERADOR DE PADRÓN</v>
          </cell>
          <cell r="G4920" t="str">
            <v>X</v>
          </cell>
          <cell r="M4920" t="str">
            <v>ENFERMEDAD GENERAL</v>
          </cell>
          <cell r="N4920">
            <v>155175531</v>
          </cell>
          <cell r="O4920" t="str">
            <v>SALUD TOTAL E.P.S.</v>
          </cell>
        </row>
        <row r="4921">
          <cell r="C4921">
            <v>1047370459</v>
          </cell>
          <cell r="D4921" t="str">
            <v>ARZUZA MARRUGO JOSE AUGUSTO</v>
          </cell>
          <cell r="E4921" t="str">
            <v>OPERADOR DE PADRÓN</v>
          </cell>
          <cell r="G4921" t="str">
            <v>x</v>
          </cell>
          <cell r="M4921" t="str">
            <v>ENFERMEDAD GENERAL</v>
          </cell>
          <cell r="N4921">
            <v>172066298</v>
          </cell>
          <cell r="O4921" t="str">
            <v>SALUD TOTAL E.P.S.</v>
          </cell>
        </row>
        <row r="4922">
          <cell r="C4922">
            <v>1047370459</v>
          </cell>
          <cell r="D4922" t="str">
            <v>ARZUZA MARRUGO JOSE AUGUSTO</v>
          </cell>
          <cell r="E4922" t="str">
            <v>OPERADOR DE PADRÓN</v>
          </cell>
          <cell r="G4922" t="str">
            <v>x</v>
          </cell>
          <cell r="M4922" t="str">
            <v>ENFERMEDAD GENERAL</v>
          </cell>
          <cell r="N4922">
            <v>28937</v>
          </cell>
          <cell r="O4922" t="str">
            <v>SALUD TOTAL E.P.S.</v>
          </cell>
        </row>
        <row r="4923">
          <cell r="C4923">
            <v>1047370459</v>
          </cell>
          <cell r="D4923" t="str">
            <v>ARZUZA MARRUGO JOSE AUGUSTO</v>
          </cell>
          <cell r="E4923" t="str">
            <v>OPERADOR DE PADRÓN</v>
          </cell>
          <cell r="G4923" t="str">
            <v>X</v>
          </cell>
          <cell r="M4923" t="str">
            <v>ENFERMEDAD GENERAL</v>
          </cell>
          <cell r="N4923" t="str">
            <v>EPS002</v>
          </cell>
          <cell r="O4923" t="str">
            <v>SALUD TOTAL E.P.S.</v>
          </cell>
        </row>
        <row r="4924">
          <cell r="C4924">
            <v>15031546</v>
          </cell>
          <cell r="D4924" t="str">
            <v>ARTEAGA ALTAMIRANDA ANIBANIEL</v>
          </cell>
          <cell r="E4924" t="str">
            <v>OPERADOR DE PADRÓN</v>
          </cell>
          <cell r="G4924" t="str">
            <v>X</v>
          </cell>
          <cell r="M4924" t="str">
            <v>ENFERMEDAD GENERAL</v>
          </cell>
          <cell r="N4924" t="str">
            <v>NT</v>
          </cell>
          <cell r="O4924" t="str">
            <v>COOSALUD ESS EPS -S</v>
          </cell>
        </row>
        <row r="4925">
          <cell r="C4925">
            <v>15031546</v>
          </cell>
          <cell r="D4925" t="str">
            <v>ARTEAGA ALTAMIRANDA ANIBANIEL</v>
          </cell>
          <cell r="E4925" t="str">
            <v>OPERADOR DE PADRÓN</v>
          </cell>
          <cell r="F4925" t="str">
            <v>X</v>
          </cell>
          <cell r="M4925" t="str">
            <v>ACCIDENTE DE TRABAJO</v>
          </cell>
          <cell r="N4925">
            <v>860028947</v>
          </cell>
          <cell r="O4925" t="str">
            <v>ARL SURA</v>
          </cell>
        </row>
        <row r="4926">
          <cell r="C4926">
            <v>15031546</v>
          </cell>
          <cell r="D4926" t="str">
            <v>ARTEAGA ALTAMIRANDA ANIBANIEL</v>
          </cell>
          <cell r="E4926" t="str">
            <v>OPERADOR DE PADRÓN</v>
          </cell>
          <cell r="G4926" t="str">
            <v>X</v>
          </cell>
          <cell r="M4926" t="str">
            <v>ENFERMEDAD GENERAL</v>
          </cell>
          <cell r="N4926">
            <v>33716</v>
          </cell>
          <cell r="O4926" t="str">
            <v>COOSALUD ESS EPS -S</v>
          </cell>
        </row>
        <row r="4927">
          <cell r="C4927">
            <v>15031546</v>
          </cell>
          <cell r="D4927" t="str">
            <v>ARTEAGA ALTAMIRANDA ANIBANIEL</v>
          </cell>
          <cell r="E4927" t="str">
            <v>OPERADOR DE PADRÓN</v>
          </cell>
          <cell r="G4927" t="str">
            <v>X</v>
          </cell>
          <cell r="M4927" t="str">
            <v>ENFERMEDAD GENERAL</v>
          </cell>
          <cell r="N4927" t="str">
            <v>NT</v>
          </cell>
          <cell r="O4927" t="str">
            <v>COOSALUD ESS EPS -S</v>
          </cell>
        </row>
        <row r="4928">
          <cell r="C4928">
            <v>15031546</v>
          </cell>
          <cell r="D4928" t="str">
            <v>ARTEAGA ALTAMIRANDA ANIBANIEL</v>
          </cell>
          <cell r="E4928" t="str">
            <v>OPERADOR DE PADRÓN</v>
          </cell>
          <cell r="G4928" t="str">
            <v>X</v>
          </cell>
          <cell r="M4928" t="str">
            <v>ENFERMEDAD GENERAL</v>
          </cell>
          <cell r="N4928">
            <v>42515</v>
          </cell>
          <cell r="O4928" t="str">
            <v>COOSALUD ESS EPS -S</v>
          </cell>
        </row>
        <row r="4929">
          <cell r="C4929">
            <v>15031546</v>
          </cell>
          <cell r="D4929" t="str">
            <v>ARTEAGA ALTAMIRANDA ANIBANIEL</v>
          </cell>
          <cell r="E4929" t="str">
            <v>OPERADOR DE PADRÓN</v>
          </cell>
          <cell r="G4929" t="str">
            <v>X</v>
          </cell>
          <cell r="M4929" t="str">
            <v>ENFERMEDAD GENERAL</v>
          </cell>
          <cell r="N4929" t="str">
            <v>NT</v>
          </cell>
          <cell r="O4929" t="str">
            <v>COOSALUD ESS EPS -S</v>
          </cell>
        </row>
        <row r="4930">
          <cell r="C4930">
            <v>15031546</v>
          </cell>
          <cell r="D4930" t="str">
            <v>ARTEAGA ALTAMIRANDA ANIBANIEL</v>
          </cell>
          <cell r="E4930" t="str">
            <v>OPERADOR DE PADRÓN</v>
          </cell>
          <cell r="G4930" t="str">
            <v>X</v>
          </cell>
          <cell r="M4930" t="str">
            <v>ENFERMEDAD GENERAL</v>
          </cell>
          <cell r="N4930" t="str">
            <v>NT</v>
          </cell>
          <cell r="O4930" t="str">
            <v>COOSALUD ESS EPS -S</v>
          </cell>
        </row>
        <row r="4931">
          <cell r="C4931">
            <v>15031546</v>
          </cell>
          <cell r="D4931" t="str">
            <v>ARTEAGA ALTAMIRANDA ANIBANIEL</v>
          </cell>
          <cell r="E4931" t="str">
            <v>OPERADOR DE PADRÓN</v>
          </cell>
          <cell r="G4931" t="str">
            <v>X</v>
          </cell>
          <cell r="M4931" t="str">
            <v>ENFERMEDAD GENERAL</v>
          </cell>
          <cell r="N4931" t="str">
            <v>NT</v>
          </cell>
          <cell r="O4931" t="str">
            <v>COOSALUD ESS EPS -S</v>
          </cell>
        </row>
        <row r="4932">
          <cell r="C4932">
            <v>15031546</v>
          </cell>
          <cell r="D4932" t="str">
            <v>ARTEAGA ALTAMIRANDA ANIBANIEL</v>
          </cell>
          <cell r="E4932" t="str">
            <v>OPERADOR DE PADRÓN</v>
          </cell>
          <cell r="G4932" t="str">
            <v>X</v>
          </cell>
          <cell r="M4932" t="str">
            <v>ENFERMEDAD GENERAL</v>
          </cell>
          <cell r="N4932" t="str">
            <v>NT</v>
          </cell>
          <cell r="O4932" t="str">
            <v>COOSALUD ESS EPS -S</v>
          </cell>
        </row>
        <row r="4933">
          <cell r="C4933">
            <v>15031546</v>
          </cell>
          <cell r="D4933" t="str">
            <v>ARTEAGA ALTAMIRANDA ANIBANIEL</v>
          </cell>
          <cell r="E4933" t="str">
            <v>OPERADOR DE PADRÓN</v>
          </cell>
          <cell r="G4933" t="str">
            <v>X</v>
          </cell>
          <cell r="M4933" t="str">
            <v>ENFERMEDAD GENERAL</v>
          </cell>
          <cell r="N4933">
            <v>2418135</v>
          </cell>
          <cell r="O4933" t="str">
            <v>COOSALUD ESS EPS -S</v>
          </cell>
        </row>
        <row r="4934">
          <cell r="C4934">
            <v>15031546</v>
          </cell>
          <cell r="D4934" t="str">
            <v>ARTEAGA ALTAMIRANDA ANIBANIEL</v>
          </cell>
          <cell r="E4934" t="str">
            <v>OPERADOR DE PADRÓN</v>
          </cell>
          <cell r="G4934" t="str">
            <v>x</v>
          </cell>
          <cell r="M4934" t="str">
            <v>ENFERMEDAD GENERAL</v>
          </cell>
          <cell r="N4934">
            <v>2608319</v>
          </cell>
          <cell r="O4934" t="str">
            <v>COOSALUD ESS EPS -S</v>
          </cell>
        </row>
        <row r="4935">
          <cell r="C4935">
            <v>15031546</v>
          </cell>
          <cell r="D4935" t="str">
            <v>ARTEAGA ALTAMIRANDA ANIBANIEL</v>
          </cell>
          <cell r="E4935" t="str">
            <v>OPERADOR DE PADRÓN</v>
          </cell>
          <cell r="G4935" t="str">
            <v>X</v>
          </cell>
          <cell r="M4935" t="str">
            <v>ENFERMEDAD GENERAL</v>
          </cell>
          <cell r="N4935">
            <v>2584364</v>
          </cell>
          <cell r="O4935" t="str">
            <v>COOSALUD ESS EPS -S</v>
          </cell>
        </row>
        <row r="4936">
          <cell r="C4936">
            <v>73163341</v>
          </cell>
          <cell r="D4936" t="str">
            <v>ARRIETA PINEDA IRWIN</v>
          </cell>
          <cell r="E4936" t="str">
            <v>OPERADOR DE PADRÓN</v>
          </cell>
          <cell r="G4936" t="str">
            <v>X</v>
          </cell>
          <cell r="M4936" t="str">
            <v>ENFERMEDAD GENERAL</v>
          </cell>
          <cell r="N4936">
            <v>4982413</v>
          </cell>
          <cell r="O4936" t="str">
            <v>SANITAS E.P.S</v>
          </cell>
        </row>
        <row r="4937">
          <cell r="C4937">
            <v>73163341</v>
          </cell>
          <cell r="D4937" t="str">
            <v>ARRIETA PINEDA IRWIN</v>
          </cell>
          <cell r="E4937" t="str">
            <v>OPERADOR DE PADRÓN</v>
          </cell>
          <cell r="G4937" t="str">
            <v>X</v>
          </cell>
          <cell r="M4937" t="str">
            <v>ENFERMEDAD GENERAL</v>
          </cell>
          <cell r="N4937" t="str">
            <v>NT</v>
          </cell>
          <cell r="O4937" t="str">
            <v>SANITAS E.P.S</v>
          </cell>
        </row>
        <row r="4938">
          <cell r="C4938">
            <v>73163341</v>
          </cell>
          <cell r="D4938" t="str">
            <v>ARRIETA PINEDA IRWIN</v>
          </cell>
          <cell r="E4938" t="str">
            <v>OPERADOR DE PADRÓN</v>
          </cell>
          <cell r="G4938" t="str">
            <v>X</v>
          </cell>
          <cell r="M4938" t="str">
            <v>ENFERMEDAD GENERAL</v>
          </cell>
          <cell r="N4938" t="str">
            <v>NT</v>
          </cell>
          <cell r="O4938" t="str">
            <v>SANITAS E.P.S</v>
          </cell>
        </row>
        <row r="4939">
          <cell r="C4939">
            <v>73163341</v>
          </cell>
          <cell r="D4939" t="str">
            <v>ARRIETA PINEDA IRWIN</v>
          </cell>
          <cell r="E4939" t="str">
            <v>OPERADOR DE PADRÓN</v>
          </cell>
          <cell r="G4939" t="str">
            <v>X</v>
          </cell>
          <cell r="M4939" t="str">
            <v>ENFERMEDAD GENERAL</v>
          </cell>
          <cell r="N4939">
            <v>931667</v>
          </cell>
          <cell r="O4939" t="str">
            <v>SANITAS E.P.S</v>
          </cell>
        </row>
        <row r="4940">
          <cell r="C4940">
            <v>1108762567</v>
          </cell>
          <cell r="D4940" t="str">
            <v>ARRIETA NUÑEZ FERNANDO ANDRES</v>
          </cell>
          <cell r="E4940" t="str">
            <v>OPERADOR DE PATIO</v>
          </cell>
          <cell r="G4940" t="str">
            <v>X</v>
          </cell>
          <cell r="M4940" t="str">
            <v>ENFERMEDAD GENERAL</v>
          </cell>
          <cell r="N4940" t="str">
            <v>NA</v>
          </cell>
          <cell r="O4940" t="str">
            <v>EPS-S CAJACOPI</v>
          </cell>
        </row>
        <row r="4941">
          <cell r="C4941">
            <v>73576845</v>
          </cell>
          <cell r="D4941" t="str">
            <v>ARRIETA MORALES LUIS ALBERTO</v>
          </cell>
          <cell r="E4941" t="str">
            <v>OPERADOR DE BUSETÓN</v>
          </cell>
          <cell r="G4941" t="str">
            <v>X</v>
          </cell>
          <cell r="M4941" t="str">
            <v>ENFERMEDAD GENERAL</v>
          </cell>
          <cell r="N4941" t="str">
            <v>NA</v>
          </cell>
          <cell r="O4941" t="str">
            <v>SALUD TOTAL E.P.S.</v>
          </cell>
        </row>
        <row r="4942">
          <cell r="C4942">
            <v>73576845</v>
          </cell>
          <cell r="D4942" t="str">
            <v>ARRIETA MORALES LUIS ALBERTO</v>
          </cell>
          <cell r="E4942" t="str">
            <v>OPERADOR DE BUSETÓN</v>
          </cell>
          <cell r="G4942" t="str">
            <v>X</v>
          </cell>
          <cell r="M4942" t="str">
            <v>ENFERMEDAD GENERAL</v>
          </cell>
          <cell r="N4942">
            <v>4700400</v>
          </cell>
          <cell r="O4942" t="str">
            <v>SALUD TOTAL E.P.S.</v>
          </cell>
        </row>
        <row r="4943">
          <cell r="C4943">
            <v>7921557</v>
          </cell>
          <cell r="D4943" t="str">
            <v>ARRIETA MALAMBO WILMER</v>
          </cell>
          <cell r="E4943" t="str">
            <v>COORDINADOR DE OPERACIONES</v>
          </cell>
          <cell r="G4943" t="str">
            <v>X</v>
          </cell>
          <cell r="M4943" t="str">
            <v>ENFERMEDAD GENERAL</v>
          </cell>
          <cell r="N4943">
            <v>100310258</v>
          </cell>
          <cell r="O4943" t="str">
            <v>SANITAS E.P.S</v>
          </cell>
        </row>
        <row r="4944">
          <cell r="C4944">
            <v>7921557</v>
          </cell>
          <cell r="D4944" t="str">
            <v>ARRIETA MALAMBO WILMER</v>
          </cell>
          <cell r="E4944" t="str">
            <v>COORDINADOR DE OPERACIONES</v>
          </cell>
          <cell r="G4944" t="str">
            <v>X</v>
          </cell>
          <cell r="M4944" t="str">
            <v>ENFERMEDAD GENERAL</v>
          </cell>
          <cell r="N4944" t="str">
            <v>NT</v>
          </cell>
          <cell r="O4944" t="str">
            <v>SANITAS E.P.S</v>
          </cell>
        </row>
        <row r="4945">
          <cell r="C4945">
            <v>1128059054</v>
          </cell>
          <cell r="D4945" t="str">
            <v>ARRIETA ARROYO ANTONIO ANDRES</v>
          </cell>
          <cell r="E4945" t="str">
            <v>OPERADOR DE PADRÓN</v>
          </cell>
          <cell r="G4945" t="str">
            <v>X</v>
          </cell>
          <cell r="M4945" t="str">
            <v>ENFERMEDAD GENERAL</v>
          </cell>
          <cell r="N4945">
            <v>171821454</v>
          </cell>
          <cell r="O4945" t="str">
            <v>SALUD TOTAL E.P.S.</v>
          </cell>
        </row>
        <row r="4946">
          <cell r="C4946">
            <v>1128059054</v>
          </cell>
          <cell r="D4946" t="str">
            <v>ARRIETA ARROYO ANTONIO ANDRES</v>
          </cell>
          <cell r="E4946" t="str">
            <v>OPERADOR DE PADRÓN</v>
          </cell>
          <cell r="G4946" t="str">
            <v>X</v>
          </cell>
          <cell r="M4946" t="str">
            <v>ENFERMEDAD GENERAL</v>
          </cell>
          <cell r="N4946">
            <v>4627569</v>
          </cell>
          <cell r="O4946" t="str">
            <v>SALUD TOTAL E.P.S.</v>
          </cell>
        </row>
        <row r="4947">
          <cell r="C4947">
            <v>1128059054</v>
          </cell>
          <cell r="D4947" t="str">
            <v>ARRIETA ARROYO ANTONIO ANDRES</v>
          </cell>
          <cell r="E4947" t="str">
            <v>OPERADOR DE PADRÓN</v>
          </cell>
          <cell r="G4947" t="str">
            <v>X</v>
          </cell>
          <cell r="M4947" t="str">
            <v>ENFERMEDAD GENERAL</v>
          </cell>
          <cell r="N4947">
            <v>165178525</v>
          </cell>
          <cell r="O4947" t="str">
            <v>SALUD TOTAL E.P.S.</v>
          </cell>
        </row>
        <row r="4948">
          <cell r="C4948">
            <v>1128059054</v>
          </cell>
          <cell r="D4948" t="str">
            <v>ARRIETA ARROYO ANTONIO ANDRES</v>
          </cell>
          <cell r="E4948" t="str">
            <v>OPERADOR DE PADRÓN</v>
          </cell>
          <cell r="G4948" t="str">
            <v>X</v>
          </cell>
          <cell r="M4948" t="str">
            <v>ENFERMEDAD GENERAL</v>
          </cell>
          <cell r="N4948">
            <v>179676205</v>
          </cell>
          <cell r="O4948" t="str">
            <v>SALUD TOTAL E.P.S.</v>
          </cell>
        </row>
        <row r="4949">
          <cell r="C4949">
            <v>1128059054</v>
          </cell>
          <cell r="D4949" t="str">
            <v>ARRIETA ARROYO ANTONIO ANDRES</v>
          </cell>
          <cell r="E4949" t="str">
            <v>OPERADOR DE PADRÓN</v>
          </cell>
          <cell r="G4949" t="str">
            <v>X</v>
          </cell>
          <cell r="M4949" t="str">
            <v>ENFERMEDAD GENERAL</v>
          </cell>
          <cell r="N4949">
            <v>177502652</v>
          </cell>
          <cell r="O4949" t="str">
            <v>SALUD TOTAL E.P.S.</v>
          </cell>
        </row>
        <row r="4950">
          <cell r="C4950">
            <v>1128059054</v>
          </cell>
          <cell r="D4950" t="str">
            <v>ARRIETA ARROYO ANTONIO ANDRES</v>
          </cell>
          <cell r="E4950" t="str">
            <v>OPERADOR DE PADRÓN</v>
          </cell>
          <cell r="G4950" t="str">
            <v>X</v>
          </cell>
          <cell r="M4950" t="str">
            <v>ENFERMEDAD GENERAL</v>
          </cell>
          <cell r="N4950">
            <v>1787950910</v>
          </cell>
          <cell r="O4950" t="str">
            <v>SALUD TOTAL E.P.S.</v>
          </cell>
        </row>
        <row r="4951">
          <cell r="C4951">
            <v>1128059054</v>
          </cell>
          <cell r="D4951" t="str">
            <v>ARRIETA ARROYO ANTONIO ANDRES</v>
          </cell>
          <cell r="E4951" t="str">
            <v>OPERADOR DE PADRÓN</v>
          </cell>
          <cell r="G4951" t="str">
            <v>X</v>
          </cell>
          <cell r="M4951" t="str">
            <v>ENFERMEDAD GENERAL</v>
          </cell>
          <cell r="N4951">
            <v>180699694</v>
          </cell>
          <cell r="O4951" t="str">
            <v>SALUD TOTAL E.P.S.</v>
          </cell>
        </row>
        <row r="4952">
          <cell r="C4952">
            <v>1128059054</v>
          </cell>
          <cell r="D4952" t="str">
            <v>ARRIETA ARROYO ANTONIO ANDRES</v>
          </cell>
          <cell r="E4952" t="str">
            <v>OPERADOR DE PADRÓN</v>
          </cell>
          <cell r="G4952" t="str">
            <v>X</v>
          </cell>
          <cell r="M4952" t="str">
            <v>ENFERMEDAD GENERAL</v>
          </cell>
          <cell r="N4952">
            <v>6837925</v>
          </cell>
          <cell r="O4952" t="str">
            <v>SALUD TOTAL E.P.S.</v>
          </cell>
        </row>
        <row r="4953">
          <cell r="C4953">
            <v>1128059054</v>
          </cell>
          <cell r="D4953" t="str">
            <v>ARRIETA ARROYO ANTONIO ANDRES</v>
          </cell>
          <cell r="E4953" t="str">
            <v>OPERADOR DE PADRÓN</v>
          </cell>
          <cell r="L4953" t="str">
            <v>X</v>
          </cell>
          <cell r="M4953" t="str">
            <v>AISLAMIENTO PREVENTIVO</v>
          </cell>
          <cell r="N4953" t="str">
            <v>NT</v>
          </cell>
          <cell r="O4953" t="str">
            <v>SALUD TOTAL E.P.S.</v>
          </cell>
        </row>
        <row r="4954">
          <cell r="C4954">
            <v>1128059054</v>
          </cell>
          <cell r="D4954" t="str">
            <v>ARRIETA ARROYO ANTONIO ANDRES</v>
          </cell>
          <cell r="E4954" t="str">
            <v>OPERADOR DE PADRÓN</v>
          </cell>
          <cell r="G4954" t="str">
            <v>X</v>
          </cell>
          <cell r="M4954" t="str">
            <v>ENFERMEDAD GENERAL</v>
          </cell>
          <cell r="N4954">
            <v>74574048</v>
          </cell>
          <cell r="O4954" t="str">
            <v>SALUD TOTAL E.P.S.</v>
          </cell>
        </row>
        <row r="4955">
          <cell r="C4955">
            <v>1128059054</v>
          </cell>
          <cell r="D4955" t="str">
            <v>ARRIETA ARROYO ANTONIO ANDRES</v>
          </cell>
          <cell r="E4955" t="str">
            <v>OPERADOR DE PADRÓN</v>
          </cell>
          <cell r="G4955" t="str">
            <v>X</v>
          </cell>
          <cell r="M4955" t="str">
            <v>ENFERMEDAD GENERAL</v>
          </cell>
          <cell r="N4955">
            <v>76303207</v>
          </cell>
          <cell r="O4955" t="str">
            <v>SALUD TOTAL E.P.S.</v>
          </cell>
        </row>
        <row r="4956">
          <cell r="C4956">
            <v>1128059054</v>
          </cell>
          <cell r="D4956" t="str">
            <v>ARRIETA ARROYO ANTONIO ANDRES</v>
          </cell>
          <cell r="E4956" t="str">
            <v>OPERADOR DE PADRÓN</v>
          </cell>
          <cell r="G4956" t="str">
            <v>X</v>
          </cell>
          <cell r="M4956" t="str">
            <v>ENFERMEDAD GENERAL</v>
          </cell>
          <cell r="N4956">
            <v>9227684</v>
          </cell>
          <cell r="O4956" t="str">
            <v>SALUD TOTAL E.P.S.</v>
          </cell>
        </row>
        <row r="4957">
          <cell r="C4957">
            <v>1128059054</v>
          </cell>
          <cell r="D4957" t="str">
            <v>ARRIETA ARROYO ANTONIO ANDRES</v>
          </cell>
          <cell r="E4957" t="str">
            <v>OPERADOR DE PADRÓN</v>
          </cell>
          <cell r="G4957" t="str">
            <v>X</v>
          </cell>
          <cell r="M4957" t="str">
            <v>ENFERMEDAD GENERAL</v>
          </cell>
          <cell r="N4957">
            <v>104433</v>
          </cell>
          <cell r="O4957" t="str">
            <v>SALUD TOTAL E.P.S.</v>
          </cell>
        </row>
        <row r="4958">
          <cell r="C4958">
            <v>1128059054</v>
          </cell>
          <cell r="D4958" t="str">
            <v>ARRIETA ARROYO ANTONIO ANDRES</v>
          </cell>
          <cell r="E4958" t="str">
            <v>OPERADOR DE PADRÓN</v>
          </cell>
          <cell r="G4958" t="str">
            <v>X</v>
          </cell>
          <cell r="M4958" t="str">
            <v>ENFERMEDAD GENERAL</v>
          </cell>
          <cell r="N4958">
            <v>21721</v>
          </cell>
          <cell r="O4958" t="str">
            <v>SALUD TOTAL E.P.S.</v>
          </cell>
        </row>
        <row r="4959">
          <cell r="C4959">
            <v>1128059054</v>
          </cell>
          <cell r="D4959" t="str">
            <v>ARRIETA ARROYO ANTONIO ANDRES</v>
          </cell>
          <cell r="E4959" t="str">
            <v>OPERADOR DE PADRÓN</v>
          </cell>
          <cell r="G4959" t="str">
            <v>X</v>
          </cell>
          <cell r="M4959" t="str">
            <v>ENFERMEDAD GENERAL</v>
          </cell>
          <cell r="N4959">
            <v>12371944</v>
          </cell>
          <cell r="O4959" t="str">
            <v>SALUD TOTAL E.P.S.</v>
          </cell>
        </row>
        <row r="4960">
          <cell r="C4960">
            <v>1128059054</v>
          </cell>
          <cell r="D4960" t="str">
            <v>ARRIETA ARROYO ANTONIO ANDRES</v>
          </cell>
          <cell r="E4960" t="str">
            <v>OPERADOR DE PADRÓN</v>
          </cell>
          <cell r="G4960" t="str">
            <v>X</v>
          </cell>
          <cell r="M4960" t="str">
            <v>ENFERMEDAD GENERAL</v>
          </cell>
          <cell r="N4960">
            <v>89332291</v>
          </cell>
          <cell r="O4960" t="str">
            <v>SALUD TOTAL E.P.S.</v>
          </cell>
        </row>
        <row r="4961">
          <cell r="C4961">
            <v>73582977</v>
          </cell>
          <cell r="D4961" t="str">
            <v>ARRIETA ARRIETA LUIS ALBERTO</v>
          </cell>
          <cell r="E4961" t="str">
            <v>OPERADOR DE BUSETÓN</v>
          </cell>
          <cell r="G4961" t="str">
            <v>X</v>
          </cell>
          <cell r="M4961" t="str">
            <v>ENFERMEDAD GENERAL</v>
          </cell>
          <cell r="N4961">
            <v>3648529</v>
          </cell>
          <cell r="O4961" t="str">
            <v>SALUD TOTAL E.P.S.</v>
          </cell>
        </row>
        <row r="4962">
          <cell r="C4962">
            <v>73582977</v>
          </cell>
          <cell r="D4962" t="str">
            <v>ARRIETA ARRIETA LUIS ALBERTO</v>
          </cell>
          <cell r="E4962" t="str">
            <v>OPERADOR DE BUSETÓN</v>
          </cell>
          <cell r="G4962" t="str">
            <v>X</v>
          </cell>
          <cell r="M4962" t="str">
            <v>ENFERMEDAD GENERAL</v>
          </cell>
          <cell r="N4962">
            <v>4670866</v>
          </cell>
          <cell r="O4962" t="str">
            <v>SALUD TOTAL E.P.S.</v>
          </cell>
        </row>
        <row r="4963">
          <cell r="C4963">
            <v>73582977</v>
          </cell>
          <cell r="D4963" t="str">
            <v>ARRIETA ARRIETA LUIS ALBERTO</v>
          </cell>
          <cell r="E4963" t="str">
            <v>OPERADOR DE BUSETÓN</v>
          </cell>
          <cell r="G4963" t="str">
            <v>X</v>
          </cell>
          <cell r="M4963" t="str">
            <v>ENFERMEDAD GENERAL</v>
          </cell>
          <cell r="N4963">
            <v>5877645</v>
          </cell>
          <cell r="O4963" t="str">
            <v>SALUD TOTAL E.P.S.</v>
          </cell>
        </row>
        <row r="4964">
          <cell r="C4964">
            <v>73128471</v>
          </cell>
          <cell r="D4964" t="str">
            <v>ARQUEZ HERRERA RAFAEL ANDRES</v>
          </cell>
          <cell r="E4964" t="str">
            <v>OPERADOR DE PADRÓN</v>
          </cell>
          <cell r="G4964" t="str">
            <v>X</v>
          </cell>
          <cell r="M4964" t="str">
            <v>ENFERMEDAD GENERAL</v>
          </cell>
          <cell r="N4964">
            <v>173807872</v>
          </cell>
          <cell r="O4964" t="str">
            <v>SALUD TOTAL E.P.S.</v>
          </cell>
        </row>
        <row r="4965">
          <cell r="C4965">
            <v>73128471</v>
          </cell>
          <cell r="D4965" t="str">
            <v>ARQUEZ HERRERA RAFAEL ANDRES</v>
          </cell>
          <cell r="E4965" t="str">
            <v>OPERADOR DE PADRÓN</v>
          </cell>
          <cell r="G4965" t="str">
            <v>X</v>
          </cell>
          <cell r="M4965" t="str">
            <v>ENFERMEDAD GENERAL</v>
          </cell>
          <cell r="N4965">
            <v>9160291</v>
          </cell>
          <cell r="O4965" t="str">
            <v>SALUD TOTAL E.P.S.</v>
          </cell>
        </row>
        <row r="4966">
          <cell r="C4966">
            <v>73137603</v>
          </cell>
          <cell r="D4966" t="str">
            <v>ARQUEZ HERRERA EDUARDO</v>
          </cell>
          <cell r="E4966" t="str">
            <v>OPERADOR DE PADRÓN</v>
          </cell>
          <cell r="G4966" t="str">
            <v>X</v>
          </cell>
          <cell r="M4966" t="str">
            <v>ENFERMEDAD GENERAL</v>
          </cell>
          <cell r="N4966" t="str">
            <v>NA</v>
          </cell>
          <cell r="O4966" t="str">
            <v>SANITAS E.P.S</v>
          </cell>
        </row>
        <row r="4967">
          <cell r="C4967">
            <v>1128061716</v>
          </cell>
          <cell r="D4967" t="str">
            <v>ARQUEZ ACEVEDO JORGE ALFONSO</v>
          </cell>
          <cell r="E4967" t="str">
            <v>OPERADOR DE PADRÓN</v>
          </cell>
          <cell r="G4967" t="str">
            <v>X</v>
          </cell>
          <cell r="M4967" t="str">
            <v>ENFERMEDAD GENERAL</v>
          </cell>
          <cell r="N4967">
            <v>339129</v>
          </cell>
          <cell r="O4967" t="str">
            <v>SALUD TOTAL E.P.S.</v>
          </cell>
        </row>
        <row r="4968">
          <cell r="C4968">
            <v>1128061716</v>
          </cell>
          <cell r="D4968" t="str">
            <v>ARQUEZ ACEVEDO JORGE ALFONSO</v>
          </cell>
          <cell r="E4968" t="str">
            <v>OPERADOR DE PADRÓN</v>
          </cell>
          <cell r="G4968" t="str">
            <v>X</v>
          </cell>
          <cell r="M4968" t="str">
            <v>ENFERMEDAD GENERAL</v>
          </cell>
          <cell r="N4968">
            <v>167671268</v>
          </cell>
          <cell r="O4968" t="str">
            <v>SALUD TOTAL E.P.S.</v>
          </cell>
        </row>
        <row r="4969">
          <cell r="C4969">
            <v>1128061716</v>
          </cell>
          <cell r="D4969" t="str">
            <v>ARQUEZ ACEVEDO JORGE ALFONSO</v>
          </cell>
          <cell r="E4969" t="str">
            <v>OPERADOR DE PADRÓN</v>
          </cell>
          <cell r="G4969" t="str">
            <v>X</v>
          </cell>
          <cell r="M4969" t="str">
            <v>ENFERMEDAD GENERAL</v>
          </cell>
          <cell r="N4969">
            <v>6686534</v>
          </cell>
          <cell r="O4969" t="str">
            <v>SALUD TOTAL E.P.S.</v>
          </cell>
        </row>
        <row r="4970">
          <cell r="C4970">
            <v>1128061716</v>
          </cell>
          <cell r="D4970" t="str">
            <v>ARQUEZ ACEVEDO JORGE ALFONSO</v>
          </cell>
          <cell r="E4970" t="str">
            <v>OPERADOR DE PADRÓN</v>
          </cell>
          <cell r="G4970" t="str">
            <v>X</v>
          </cell>
          <cell r="M4970" t="str">
            <v>ENFERMEDAD GENERAL</v>
          </cell>
          <cell r="N4970" t="str">
            <v>NA</v>
          </cell>
          <cell r="O4970" t="str">
            <v>SALUD TOTAL E.P.S.</v>
          </cell>
        </row>
        <row r="4971">
          <cell r="C4971">
            <v>1128061716</v>
          </cell>
          <cell r="D4971" t="str">
            <v>ARQUEZ ACEVEDO JORGE ALFONSO</v>
          </cell>
          <cell r="E4971" t="str">
            <v>OPERADOR DE PADRÓN</v>
          </cell>
          <cell r="G4971" t="str">
            <v>X</v>
          </cell>
          <cell r="M4971" t="str">
            <v>ENFERMEDAD GENERAL</v>
          </cell>
          <cell r="N4971">
            <v>1463374</v>
          </cell>
          <cell r="O4971" t="str">
            <v>SALUD TOTAL E.P.S.</v>
          </cell>
        </row>
        <row r="4972">
          <cell r="C4972">
            <v>1128061716</v>
          </cell>
          <cell r="D4972" t="str">
            <v>ARQUEZ ACEVEDO JORGE ALFONSO</v>
          </cell>
          <cell r="E4972" t="str">
            <v>OPERADOR DE PADRÓN</v>
          </cell>
          <cell r="G4972" t="str">
            <v>X</v>
          </cell>
          <cell r="M4972" t="str">
            <v>ENFERMEDAD GENERAL</v>
          </cell>
          <cell r="N4972">
            <v>182999076</v>
          </cell>
          <cell r="O4972" t="str">
            <v>SALUD TOTAL E.P.S.</v>
          </cell>
        </row>
        <row r="4973">
          <cell r="C4973">
            <v>8852350</v>
          </cell>
          <cell r="D4973" t="str">
            <v>ARIZA DIAZ PEDRO</v>
          </cell>
          <cell r="E4973" t="str">
            <v>OPERADOR DE PADRÓN</v>
          </cell>
          <cell r="G4973" t="str">
            <v>X</v>
          </cell>
          <cell r="M4973" t="str">
            <v>ENFERMEDAD GENERAL</v>
          </cell>
          <cell r="N4973" t="str">
            <v>NA</v>
          </cell>
          <cell r="O4973" t="str">
            <v>SALUD TOTAL E.P.S.</v>
          </cell>
        </row>
        <row r="4974">
          <cell r="C4974">
            <v>8852350</v>
          </cell>
          <cell r="D4974" t="str">
            <v>ARIZA DIAZ PEDRO</v>
          </cell>
          <cell r="E4974" t="str">
            <v>OPERADOR DE PADRÓN</v>
          </cell>
          <cell r="G4974" t="str">
            <v>X</v>
          </cell>
          <cell r="M4974" t="str">
            <v>ENFERMEDAD GENERAL</v>
          </cell>
          <cell r="N4974">
            <v>105857</v>
          </cell>
          <cell r="O4974" t="str">
            <v>SALUD TOTAL E.P.S.</v>
          </cell>
        </row>
        <row r="4975">
          <cell r="C4975">
            <v>8852350</v>
          </cell>
          <cell r="D4975" t="str">
            <v>ARIZA DIAZ PEDRO</v>
          </cell>
          <cell r="E4975" t="str">
            <v>OPERADOR DE PADRÓN</v>
          </cell>
          <cell r="G4975" t="str">
            <v>X</v>
          </cell>
          <cell r="M4975" t="str">
            <v>ENFERMEDAD GENERAL</v>
          </cell>
          <cell r="N4975">
            <v>106147</v>
          </cell>
          <cell r="O4975" t="str">
            <v>SALUD TOTAL E.P.S.</v>
          </cell>
        </row>
        <row r="4976">
          <cell r="C4976">
            <v>8852350</v>
          </cell>
          <cell r="D4976" t="str">
            <v>ARIZA DIAZ PEDRO</v>
          </cell>
          <cell r="E4976" t="str">
            <v>OPERADOR DE PADRÓN</v>
          </cell>
          <cell r="G4976" t="str">
            <v>X</v>
          </cell>
          <cell r="M4976" t="str">
            <v>ENFERMEDAD GENERAL</v>
          </cell>
          <cell r="N4976" t="str">
            <v>NT</v>
          </cell>
          <cell r="O4976" t="str">
            <v>SALUD TOTAL E.P.S.</v>
          </cell>
        </row>
        <row r="4977">
          <cell r="C4977">
            <v>8852350</v>
          </cell>
          <cell r="D4977" t="str">
            <v>ARIZA DIAZ PEDRO</v>
          </cell>
          <cell r="E4977" t="str">
            <v>OPERADOR DE PADRÓN</v>
          </cell>
          <cell r="L4977" t="str">
            <v>X</v>
          </cell>
          <cell r="M4977" t="str">
            <v>AISLAMIENTO PREVENTIVO</v>
          </cell>
          <cell r="N4977" t="str">
            <v>NT</v>
          </cell>
          <cell r="O4977" t="str">
            <v>SALUD TOTAL E.P.S.</v>
          </cell>
        </row>
        <row r="4978">
          <cell r="C4978">
            <v>8852350</v>
          </cell>
          <cell r="D4978" t="str">
            <v>ARIZA DIAZ PEDRO</v>
          </cell>
          <cell r="E4978" t="str">
            <v>OPERADOR DE PADRÓN</v>
          </cell>
          <cell r="G4978" t="str">
            <v>X</v>
          </cell>
          <cell r="M4978" t="str">
            <v>ENFERMEDAD GENERAL</v>
          </cell>
          <cell r="N4978">
            <v>81024923</v>
          </cell>
          <cell r="O4978" t="str">
            <v>SALUD TOTAL E.P.S.</v>
          </cell>
        </row>
        <row r="4979">
          <cell r="C4979">
            <v>8852350</v>
          </cell>
          <cell r="D4979" t="str">
            <v>ARIZA DIAZ PEDRO</v>
          </cell>
          <cell r="E4979" t="str">
            <v>OPERADOR DE PADRÓN</v>
          </cell>
          <cell r="G4979" t="str">
            <v>x</v>
          </cell>
          <cell r="M4979" t="str">
            <v>ENFERMEDAD GENERAL</v>
          </cell>
          <cell r="N4979">
            <v>173907591</v>
          </cell>
          <cell r="O4979" t="str">
            <v>SALUD TOTAL E.P.S.</v>
          </cell>
        </row>
        <row r="4980">
          <cell r="C4980">
            <v>1047405367</v>
          </cell>
          <cell r="D4980" t="str">
            <v>ARIAS BARRAZA JOSE FERNANDO</v>
          </cell>
          <cell r="E4980" t="str">
            <v xml:space="preserve">TECNICO DE MANTENIMIENTO </v>
          </cell>
          <cell r="G4980" t="str">
            <v>X</v>
          </cell>
          <cell r="M4980" t="str">
            <v>ENFERMEDAD GENERAL</v>
          </cell>
          <cell r="N4980">
            <v>66888</v>
          </cell>
          <cell r="O4980" t="str">
            <v>NUEVA E.P.S</v>
          </cell>
        </row>
        <row r="4981">
          <cell r="C4981">
            <v>1047405367</v>
          </cell>
          <cell r="D4981" t="str">
            <v>ARIAS BARRAZA JOSE FERNANDO</v>
          </cell>
          <cell r="E4981" t="str">
            <v>TECNICO DE MANTENIMIENTO D</v>
          </cell>
          <cell r="G4981" t="str">
            <v>X</v>
          </cell>
          <cell r="M4981" t="str">
            <v>ENFERMEDAD GENERAL</v>
          </cell>
          <cell r="N4981">
            <v>130010056801</v>
          </cell>
          <cell r="O4981" t="str">
            <v>NUEVA E.P.S</v>
          </cell>
        </row>
        <row r="4982">
          <cell r="C4982">
            <v>1051819935</v>
          </cell>
          <cell r="D4982" t="str">
            <v>ARIAS ARRIETA JOSE ALFREDO</v>
          </cell>
          <cell r="E4982" t="str">
            <v>OPERADOR DE BUSETÓN</v>
          </cell>
          <cell r="G4982" t="str">
            <v>X</v>
          </cell>
          <cell r="M4982" t="str">
            <v>ENFERMEDAD GENERAL</v>
          </cell>
          <cell r="N4982" t="str">
            <v>NT</v>
          </cell>
          <cell r="O4982" t="str">
            <v>EPS MUTUAL SER</v>
          </cell>
        </row>
        <row r="4983">
          <cell r="C4983">
            <v>1051819935</v>
          </cell>
          <cell r="D4983" t="str">
            <v>ARIAS ARRIETA JOSE ALFREDO</v>
          </cell>
          <cell r="E4983" t="str">
            <v>OPERADOR DE BUSETÓN</v>
          </cell>
          <cell r="G4983" t="str">
            <v>X</v>
          </cell>
          <cell r="M4983" t="str">
            <v>ENFERMEDAD GENERAL</v>
          </cell>
          <cell r="N4983" t="str">
            <v>NT</v>
          </cell>
          <cell r="O4983" t="str">
            <v>EPS MUTUAL SER</v>
          </cell>
        </row>
        <row r="4984">
          <cell r="C4984">
            <v>1051819935</v>
          </cell>
          <cell r="D4984" t="str">
            <v>ARIAS ARRIETA JOSE ALFREDO</v>
          </cell>
          <cell r="E4984" t="str">
            <v>OPERADOR DE BUSETÓN</v>
          </cell>
          <cell r="G4984" t="str">
            <v>x</v>
          </cell>
          <cell r="M4984" t="str">
            <v>ENFERMEDAD GENERAL</v>
          </cell>
          <cell r="N4984">
            <v>1324319</v>
          </cell>
          <cell r="O4984" t="str">
            <v>EPS MUTUAL SER</v>
          </cell>
        </row>
        <row r="4985">
          <cell r="C4985">
            <v>78730044</v>
          </cell>
          <cell r="D4985" t="str">
            <v>ARGUMEDO PACHECO RAMIRO ANTONIO</v>
          </cell>
          <cell r="E4985" t="str">
            <v>OPERADOR DE PADRÓN</v>
          </cell>
          <cell r="G4985" t="str">
            <v>X</v>
          </cell>
          <cell r="M4985" t="str">
            <v>ENFERMEDAD GENERAL</v>
          </cell>
          <cell r="N4985">
            <v>756115</v>
          </cell>
          <cell r="O4985" t="str">
            <v>NUEVA E.P.S</v>
          </cell>
        </row>
        <row r="4986">
          <cell r="C4986">
            <v>78730044</v>
          </cell>
          <cell r="D4986" t="str">
            <v>ARGUMEDO PACHECO RAMIRO ANTONIO</v>
          </cell>
          <cell r="E4986" t="str">
            <v>OPERADOR DE PADRÓN</v>
          </cell>
          <cell r="G4986" t="str">
            <v>X</v>
          </cell>
          <cell r="M4986" t="str">
            <v>ENFERMEDAD GENERAL</v>
          </cell>
          <cell r="N4986" t="str">
            <v>NT</v>
          </cell>
          <cell r="O4986" t="str">
            <v>NUEVA E.P.S</v>
          </cell>
        </row>
        <row r="4987">
          <cell r="C4987">
            <v>78730044</v>
          </cell>
          <cell r="D4987" t="str">
            <v>ARGUMEDO PACHECO RAMIRO ANTONIO</v>
          </cell>
          <cell r="E4987" t="str">
            <v>OPERADOR DE PADRÓN</v>
          </cell>
          <cell r="G4987" t="str">
            <v>X</v>
          </cell>
          <cell r="M4987" t="str">
            <v>ENFERMEDAD GENERAL</v>
          </cell>
          <cell r="N4987">
            <v>7001124924</v>
          </cell>
          <cell r="O4987" t="str">
            <v>NUEVA E.P.S</v>
          </cell>
        </row>
        <row r="4988">
          <cell r="C4988">
            <v>78730044</v>
          </cell>
          <cell r="D4988" t="str">
            <v>ARGUMEDO PACHECO RAMIRO ANTONIO</v>
          </cell>
          <cell r="E4988" t="str">
            <v>OPERADOR DE PADRÓN</v>
          </cell>
          <cell r="G4988" t="str">
            <v>X</v>
          </cell>
          <cell r="M4988" t="str">
            <v>ENFERMEDAD GENERAL</v>
          </cell>
          <cell r="N4988" t="str">
            <v>NT</v>
          </cell>
          <cell r="O4988" t="str">
            <v>NUEVA E.P.S</v>
          </cell>
        </row>
        <row r="4989">
          <cell r="C4989">
            <v>78730044</v>
          </cell>
          <cell r="D4989" t="str">
            <v>ARGUMEDO PACHECO RAMIRO ANTONIO</v>
          </cell>
          <cell r="E4989" t="str">
            <v>OPERADOR DE PADRÓN</v>
          </cell>
          <cell r="G4989" t="str">
            <v>x</v>
          </cell>
          <cell r="M4989" t="str">
            <v>ENFERMEDAD GENERAL</v>
          </cell>
          <cell r="N4989">
            <v>7003706978</v>
          </cell>
          <cell r="O4989" t="str">
            <v>NUEVA E.P.S</v>
          </cell>
        </row>
        <row r="4990">
          <cell r="C4990">
            <v>78730044</v>
          </cell>
          <cell r="D4990" t="str">
            <v>ARGUMEDO PACHECO RAMIRO ANTONIO</v>
          </cell>
          <cell r="E4990" t="str">
            <v>OPERADOR DE PADRÓN</v>
          </cell>
          <cell r="G4990" t="str">
            <v>X</v>
          </cell>
          <cell r="M4990" t="str">
            <v>ENFERMEDAD GENERAL</v>
          </cell>
          <cell r="N4990">
            <v>190786</v>
          </cell>
          <cell r="O4990" t="str">
            <v>NUEVA E.P.S</v>
          </cell>
        </row>
        <row r="4991">
          <cell r="C4991">
            <v>1047435266</v>
          </cell>
          <cell r="D4991" t="str">
            <v>ARELLANO NEGRETE HERLING DAVID</v>
          </cell>
          <cell r="E4991" t="str">
            <v>OPERADOR DE PATIO</v>
          </cell>
          <cell r="G4991" t="str">
            <v>X</v>
          </cell>
          <cell r="M4991" t="str">
            <v>ENFERMEDAD GENERAL</v>
          </cell>
          <cell r="N4991">
            <v>221914</v>
          </cell>
          <cell r="O4991" t="str">
            <v>SALUD TOTAL E.P.S.</v>
          </cell>
        </row>
        <row r="4992">
          <cell r="C4992">
            <v>1047435266</v>
          </cell>
          <cell r="D4992" t="str">
            <v>ARELLANO NEGRETE HERLING DAVID</v>
          </cell>
          <cell r="E4992" t="str">
            <v>OPERADOR DE PATIO</v>
          </cell>
          <cell r="G4992" t="str">
            <v>X</v>
          </cell>
          <cell r="M4992" t="str">
            <v>ENFERMEDAD GENERAL</v>
          </cell>
          <cell r="N4992">
            <v>155140471</v>
          </cell>
          <cell r="O4992" t="str">
            <v>SALUD TOTAL E.P.S.</v>
          </cell>
        </row>
        <row r="4993">
          <cell r="C4993">
            <v>1047435266</v>
          </cell>
          <cell r="D4993" t="str">
            <v>ARELLANO NEGRETE HERLING DAVID</v>
          </cell>
          <cell r="E4993" t="str">
            <v>OPERADOR DE PATIO</v>
          </cell>
          <cell r="G4993" t="str">
            <v>X</v>
          </cell>
          <cell r="M4993" t="str">
            <v>ENFERMEDAD GENERAL</v>
          </cell>
          <cell r="N4993">
            <v>236353</v>
          </cell>
          <cell r="O4993" t="str">
            <v>SALUD TOTAL E.P.S.</v>
          </cell>
        </row>
        <row r="4994">
          <cell r="C4994">
            <v>73132922</v>
          </cell>
          <cell r="D4994" t="str">
            <v>ARELLANO DE ARCO MIGUEL ABRAHAM</v>
          </cell>
          <cell r="E4994" t="str">
            <v>OPERADOR DE PADRÓN</v>
          </cell>
          <cell r="G4994" t="str">
            <v>X</v>
          </cell>
          <cell r="M4994" t="str">
            <v>ENFERMEDAD GENERAL</v>
          </cell>
          <cell r="N4994">
            <v>9258660</v>
          </cell>
          <cell r="O4994" t="str">
            <v>SALUD TOTAL E.P.S.</v>
          </cell>
        </row>
        <row r="4995">
          <cell r="C4995">
            <v>1047405296</v>
          </cell>
          <cell r="D4995" t="str">
            <v>ARELLANO CAUSIL YEISSON SAIR</v>
          </cell>
          <cell r="E4995" t="str">
            <v>OPERADOR DE BUSETÓN</v>
          </cell>
          <cell r="G4995" t="str">
            <v>X</v>
          </cell>
          <cell r="M4995" t="str">
            <v>ENFERMEDAD GENERAL</v>
          </cell>
          <cell r="N4995">
            <v>17737220</v>
          </cell>
          <cell r="O4995" t="str">
            <v>SALUD TOTAL E.P.S.</v>
          </cell>
        </row>
        <row r="4996">
          <cell r="C4996">
            <v>1047405296</v>
          </cell>
          <cell r="D4996" t="str">
            <v>ARELLANO CAUSIL YEISSON SAIR</v>
          </cell>
          <cell r="E4996" t="str">
            <v>OPERADOR DE BUSETÓN</v>
          </cell>
          <cell r="G4996" t="str">
            <v>X</v>
          </cell>
          <cell r="M4996" t="str">
            <v>ENFERMEDAD GENERAL</v>
          </cell>
          <cell r="N4996">
            <v>178514686</v>
          </cell>
          <cell r="O4996" t="str">
            <v>SALUD TOTAL E.P.S.</v>
          </cell>
        </row>
        <row r="4997">
          <cell r="C4997">
            <v>73507160</v>
          </cell>
          <cell r="D4997" t="str">
            <v>ANGULO SARABIA FIDEL ENRIQUE</v>
          </cell>
          <cell r="E4997" t="str">
            <v>OPERADOR DE PADRÓN</v>
          </cell>
          <cell r="G4997" t="str">
            <v>X</v>
          </cell>
          <cell r="M4997" t="str">
            <v>ENFERMEDAD GENERAL</v>
          </cell>
          <cell r="N4997" t="str">
            <v>AU001</v>
          </cell>
          <cell r="O4997" t="str">
            <v>SALUD TOTAL E.P.S.</v>
          </cell>
        </row>
        <row r="4998">
          <cell r="C4998">
            <v>73507160</v>
          </cell>
          <cell r="D4998" t="str">
            <v>ANGULO SARABIA FIDEL ENRIQUE</v>
          </cell>
          <cell r="E4998" t="str">
            <v>OPERADOR DE PADRÓN</v>
          </cell>
          <cell r="G4998" t="str">
            <v>X</v>
          </cell>
          <cell r="M4998" t="str">
            <v>ENFERMEDAD GENERAL</v>
          </cell>
          <cell r="N4998">
            <v>4881028</v>
          </cell>
          <cell r="O4998" t="str">
            <v>SALUD TOTAL E.P.S.</v>
          </cell>
        </row>
        <row r="4999">
          <cell r="C4999">
            <v>73507160</v>
          </cell>
          <cell r="D4999" t="str">
            <v>ANGULO SARABIA FIDEL ENRIQUE</v>
          </cell>
          <cell r="E4999" t="str">
            <v>OPERADOR DE PADRÓN</v>
          </cell>
          <cell r="G4999" t="str">
            <v>X</v>
          </cell>
          <cell r="M4999" t="str">
            <v>ENFERMEDAD GENERAL</v>
          </cell>
          <cell r="N4999">
            <v>2921924</v>
          </cell>
          <cell r="O4999" t="str">
            <v>SALUD TOTAL E.P.S.</v>
          </cell>
        </row>
        <row r="5000">
          <cell r="C5000">
            <v>73507160</v>
          </cell>
          <cell r="D5000" t="str">
            <v>ANGULO SARABIA FIDEL ENRIQUE</v>
          </cell>
          <cell r="E5000" t="str">
            <v>OPERADOR DE PADRÓN</v>
          </cell>
          <cell r="G5000" t="str">
            <v>X</v>
          </cell>
          <cell r="M5000" t="str">
            <v>ENFERMEDAD GENERAL</v>
          </cell>
          <cell r="N5000">
            <v>3129475</v>
          </cell>
          <cell r="O5000" t="str">
            <v>SALUD TOTAL E.P.S.</v>
          </cell>
        </row>
        <row r="5001">
          <cell r="C5001">
            <v>73507160</v>
          </cell>
          <cell r="D5001" t="str">
            <v>ANGULO SARABIA FIDEL ENRIQUE</v>
          </cell>
          <cell r="E5001" t="str">
            <v>OPERADOR DE PADRÓN</v>
          </cell>
          <cell r="G5001" t="str">
            <v>X</v>
          </cell>
          <cell r="M5001" t="str">
            <v>ENFERMEDAD GENERAL</v>
          </cell>
          <cell r="N5001" t="str">
            <v>NT</v>
          </cell>
          <cell r="O5001" t="str">
            <v>SALUD TOTAL E.P.S.</v>
          </cell>
        </row>
        <row r="5002">
          <cell r="C5002">
            <v>9149038</v>
          </cell>
          <cell r="D5002" t="str">
            <v>ANGULO PICOT JHONATAN</v>
          </cell>
          <cell r="E5002" t="str">
            <v>OPERADOR DE PADRÓN</v>
          </cell>
          <cell r="G5002" t="str">
            <v>X</v>
          </cell>
          <cell r="M5002" t="str">
            <v>ENFERMEDAD GENERAL</v>
          </cell>
          <cell r="N5002">
            <v>182276088</v>
          </cell>
          <cell r="O5002" t="str">
            <v>SALUD TOTAL E.P.S.</v>
          </cell>
        </row>
        <row r="5003">
          <cell r="C5003">
            <v>9149038</v>
          </cell>
          <cell r="D5003" t="str">
            <v>ANGULO PICOT JHONATAN</v>
          </cell>
          <cell r="E5003" t="str">
            <v>OPERADOR DE PADRÓN</v>
          </cell>
          <cell r="G5003" t="str">
            <v>X</v>
          </cell>
          <cell r="M5003" t="str">
            <v>ENFERMEDAD GENERAL</v>
          </cell>
          <cell r="N5003">
            <v>176611861</v>
          </cell>
          <cell r="O5003" t="str">
            <v>SALUD TOTAL E.P.S.</v>
          </cell>
        </row>
        <row r="5004">
          <cell r="C5004">
            <v>9149038</v>
          </cell>
          <cell r="D5004" t="str">
            <v>ANGULO PICOT JHONATAN</v>
          </cell>
          <cell r="E5004" t="str">
            <v>OPERADOR DE PADRÓN</v>
          </cell>
          <cell r="G5004" t="str">
            <v>X</v>
          </cell>
          <cell r="M5004" t="str">
            <v>ENFERMEDAD GENERAL</v>
          </cell>
          <cell r="N5004" t="str">
            <v>NA</v>
          </cell>
          <cell r="O5004" t="str">
            <v>SALUD TOTAL E.P.S.</v>
          </cell>
        </row>
        <row r="5005">
          <cell r="C5005">
            <v>9149038</v>
          </cell>
          <cell r="D5005" t="str">
            <v>ANGULO PICOT JHONATAN</v>
          </cell>
          <cell r="E5005" t="str">
            <v>OPERADOR DE PADRÓN</v>
          </cell>
          <cell r="G5005" t="str">
            <v>X</v>
          </cell>
          <cell r="M5005" t="str">
            <v>ENFERMEDAD GENERAL</v>
          </cell>
          <cell r="N5005">
            <v>9264325</v>
          </cell>
          <cell r="O5005" t="str">
            <v>SALUD TOTAL E.P.S.</v>
          </cell>
        </row>
        <row r="5006">
          <cell r="C5006">
            <v>9149038</v>
          </cell>
          <cell r="D5006" t="str">
            <v>ANGULO PICOT JHONATAN</v>
          </cell>
          <cell r="E5006" t="str">
            <v>OPERADOR DE PADRÓN</v>
          </cell>
          <cell r="G5006" t="str">
            <v>X</v>
          </cell>
          <cell r="M5006" t="str">
            <v>ENFERMEDAD GENERAL</v>
          </cell>
          <cell r="N5006">
            <v>9234298</v>
          </cell>
          <cell r="O5006" t="str">
            <v>SALUD TOTAL E.P.S.</v>
          </cell>
        </row>
        <row r="5007">
          <cell r="C5007">
            <v>9149038</v>
          </cell>
          <cell r="D5007" t="str">
            <v>ANGULO PICOT JHONATAN</v>
          </cell>
          <cell r="E5007" t="str">
            <v>OPERADOR DE PADRÓN</v>
          </cell>
          <cell r="G5007" t="str">
            <v>X</v>
          </cell>
          <cell r="M5007" t="str">
            <v>ENFERMEDAD GENERAL</v>
          </cell>
          <cell r="N5007" t="str">
            <v>NT</v>
          </cell>
          <cell r="O5007" t="str">
            <v>SALUD TOTAL E.P.S.</v>
          </cell>
        </row>
        <row r="5008">
          <cell r="C5008">
            <v>9149038</v>
          </cell>
          <cell r="D5008" t="str">
            <v>ANGULO PICOT JHONATAN</v>
          </cell>
          <cell r="E5008" t="str">
            <v>OPERADOR DE PADRÓN</v>
          </cell>
          <cell r="G5008" t="str">
            <v>X</v>
          </cell>
          <cell r="M5008" t="str">
            <v>ENFERMEDAD GENERAL</v>
          </cell>
          <cell r="N5008" t="str">
            <v>NT</v>
          </cell>
          <cell r="O5008" t="str">
            <v>SALUD TOTAL E.P.S.</v>
          </cell>
        </row>
        <row r="5009">
          <cell r="C5009">
            <v>9149038</v>
          </cell>
          <cell r="D5009" t="str">
            <v>ANGULO PICOT JHONATAN</v>
          </cell>
          <cell r="E5009" t="str">
            <v>OPERADOR DE PADRÓN</v>
          </cell>
          <cell r="G5009" t="str">
            <v>X</v>
          </cell>
          <cell r="M5009" t="str">
            <v>ENFERMEDAD GENERAL</v>
          </cell>
          <cell r="N5009">
            <v>2316403</v>
          </cell>
          <cell r="O5009" t="str">
            <v>SALUD TOTAL E.P.S.</v>
          </cell>
        </row>
        <row r="5010">
          <cell r="C5010">
            <v>9149038</v>
          </cell>
          <cell r="D5010" t="str">
            <v>ANGULO PICOT JHONATAN</v>
          </cell>
          <cell r="E5010" t="str">
            <v>OPERADOR DE PADRÓN</v>
          </cell>
          <cell r="G5010" t="str">
            <v>X</v>
          </cell>
          <cell r="M5010" t="str">
            <v>ENFERMEDAD GENERAL</v>
          </cell>
          <cell r="N5010" t="str">
            <v>NT</v>
          </cell>
          <cell r="O5010" t="str">
            <v>SALUD TOTAL E.P.S.</v>
          </cell>
        </row>
        <row r="5011">
          <cell r="C5011">
            <v>9149038</v>
          </cell>
          <cell r="D5011" t="str">
            <v>ANGULO PICOT JHONATAN</v>
          </cell>
          <cell r="E5011" t="str">
            <v>OPERADOR DE PADRÓN</v>
          </cell>
          <cell r="L5011" t="str">
            <v>X</v>
          </cell>
          <cell r="M5011" t="str">
            <v>AISLAMIENTO PREVENTIVO</v>
          </cell>
          <cell r="N5011" t="str">
            <v>NT</v>
          </cell>
          <cell r="O5011" t="str">
            <v>SALUD TOTAL E.P.S.</v>
          </cell>
        </row>
        <row r="5012">
          <cell r="C5012">
            <v>9149038</v>
          </cell>
          <cell r="D5012" t="str">
            <v>ANGULO PICOT JHONATAN</v>
          </cell>
          <cell r="E5012" t="str">
            <v>OPERADOR DE PADRÓN</v>
          </cell>
          <cell r="G5012" t="str">
            <v>X</v>
          </cell>
          <cell r="M5012" t="str">
            <v>ENFERMEDAD GENERAL</v>
          </cell>
          <cell r="N5012">
            <v>3206788</v>
          </cell>
          <cell r="O5012" t="str">
            <v>SALUD TOTAL E.P.S.</v>
          </cell>
        </row>
        <row r="5013">
          <cell r="C5013">
            <v>9149038</v>
          </cell>
          <cell r="D5013" t="str">
            <v>ANGULO PICOT JHONATAN</v>
          </cell>
          <cell r="E5013" t="str">
            <v>OPERADOR DE PADRÓN</v>
          </cell>
          <cell r="G5013" t="str">
            <v>X</v>
          </cell>
          <cell r="M5013" t="str">
            <v>ENFERMEDAD GENERAL</v>
          </cell>
          <cell r="N5013" t="str">
            <v>NT</v>
          </cell>
          <cell r="O5013" t="str">
            <v>SALUD TOTAL E.P.S.</v>
          </cell>
        </row>
        <row r="5014">
          <cell r="C5014">
            <v>9149038</v>
          </cell>
          <cell r="D5014" t="str">
            <v>ANGULO PICOT JHONATAN</v>
          </cell>
          <cell r="E5014" t="str">
            <v>OPERADOR DE PADRÓN</v>
          </cell>
          <cell r="F5014" t="str">
            <v>X</v>
          </cell>
          <cell r="M5014" t="str">
            <v>ACCIDENTE DE TRABAJO</v>
          </cell>
          <cell r="N5014">
            <v>26448</v>
          </cell>
          <cell r="O5014" t="str">
            <v>ARL SURA</v>
          </cell>
        </row>
        <row r="5015">
          <cell r="C5015">
            <v>9149038</v>
          </cell>
          <cell r="D5015" t="str">
            <v>ANGULO PICOT JHONATAN</v>
          </cell>
          <cell r="E5015" t="str">
            <v>OPERADOR DE PADRÓN</v>
          </cell>
          <cell r="G5015" t="str">
            <v>X</v>
          </cell>
          <cell r="M5015" t="str">
            <v>ENFERMEDAD GENERAL</v>
          </cell>
          <cell r="N5015" t="str">
            <v>NT</v>
          </cell>
          <cell r="O5015" t="str">
            <v>SURA E.P.S.</v>
          </cell>
        </row>
        <row r="5016">
          <cell r="C5016">
            <v>9149038</v>
          </cell>
          <cell r="D5016" t="str">
            <v>ANGULO PICOT JHONATAN</v>
          </cell>
          <cell r="E5016" t="str">
            <v>OPERADOR DE PADRÓN</v>
          </cell>
          <cell r="G5016" t="str">
            <v>X</v>
          </cell>
          <cell r="M5016" t="str">
            <v>ENFERMEDAD GENERAL</v>
          </cell>
          <cell r="N5016">
            <v>8897676</v>
          </cell>
          <cell r="O5016" t="str">
            <v>SALUD TOTAL E.P.S.</v>
          </cell>
        </row>
        <row r="5017">
          <cell r="C5017">
            <v>9149038</v>
          </cell>
          <cell r="D5017" t="str">
            <v>ANGULO PICOT JHONATAN</v>
          </cell>
          <cell r="E5017" t="str">
            <v>OPERADOR DE PADRÓN</v>
          </cell>
          <cell r="G5017" t="str">
            <v>X</v>
          </cell>
          <cell r="M5017" t="str">
            <v>ENFERMEDAD GENERAL</v>
          </cell>
          <cell r="N5017">
            <v>81294591</v>
          </cell>
          <cell r="O5017" t="str">
            <v>SALUD TOTAL E.P.S.</v>
          </cell>
        </row>
        <row r="5018">
          <cell r="C5018">
            <v>9149038</v>
          </cell>
          <cell r="D5018" t="str">
            <v>ANGULO PICOT JHONATAN</v>
          </cell>
          <cell r="E5018" t="str">
            <v>OPERADOR DE PADRÓN</v>
          </cell>
          <cell r="G5018" t="str">
            <v>X</v>
          </cell>
          <cell r="M5018" t="str">
            <v>ENFERMEDAD GENERAL</v>
          </cell>
          <cell r="N5018">
            <v>73638337</v>
          </cell>
          <cell r="O5018" t="str">
            <v>SALUD TOTAL E.P.S.</v>
          </cell>
        </row>
        <row r="5019">
          <cell r="C5019">
            <v>9149038</v>
          </cell>
          <cell r="D5019" t="str">
            <v>ANGULO PICOT JHONATAN</v>
          </cell>
          <cell r="E5019" t="str">
            <v>OPERADOR DE PADRÓN</v>
          </cell>
          <cell r="G5019" t="str">
            <v>X</v>
          </cell>
          <cell r="M5019" t="str">
            <v>ENFERMEDAD GENERAL</v>
          </cell>
          <cell r="N5019" t="str">
            <v>SALUD TOTAL</v>
          </cell>
          <cell r="O5019" t="str">
            <v>SALUD TOTAL E.P.S.</v>
          </cell>
        </row>
        <row r="5020">
          <cell r="C5020">
            <v>9149038</v>
          </cell>
          <cell r="D5020" t="str">
            <v>ANGULO PICOT JHONATAN</v>
          </cell>
          <cell r="E5020" t="str">
            <v>OPERADOR DE PADRÓN</v>
          </cell>
          <cell r="G5020" t="str">
            <v>X</v>
          </cell>
          <cell r="M5020" t="str">
            <v>ENFERMEDAD GENERAL</v>
          </cell>
          <cell r="N5020">
            <v>10280136</v>
          </cell>
          <cell r="O5020" t="str">
            <v>SALUD TOTAL E.P.S.</v>
          </cell>
        </row>
        <row r="5021">
          <cell r="C5021">
            <v>9149038</v>
          </cell>
          <cell r="D5021" t="str">
            <v>ANGULO PICOT JHONATAN</v>
          </cell>
          <cell r="E5021" t="str">
            <v>OPERADOR DE PADRÓN</v>
          </cell>
          <cell r="G5021" t="str">
            <v>X</v>
          </cell>
          <cell r="M5021" t="str">
            <v>ENFERMEDAD GENERAL</v>
          </cell>
          <cell r="N5021">
            <v>10333532</v>
          </cell>
          <cell r="O5021" t="str">
            <v>SALUD TOTAL E.P.S.</v>
          </cell>
        </row>
        <row r="5022">
          <cell r="C5022">
            <v>9149038</v>
          </cell>
          <cell r="D5022" t="str">
            <v>ANGULO PICOT JHONATAN</v>
          </cell>
          <cell r="E5022" t="str">
            <v>OPERADOR DE PADRÓN</v>
          </cell>
          <cell r="G5022" t="str">
            <v>X</v>
          </cell>
          <cell r="M5022" t="str">
            <v>ENFERMEDAD GENERAL</v>
          </cell>
          <cell r="N5022">
            <v>10333838</v>
          </cell>
          <cell r="O5022" t="str">
            <v>SALUD TOTAL E.P.S.</v>
          </cell>
        </row>
        <row r="5023">
          <cell r="C5023">
            <v>9149038</v>
          </cell>
          <cell r="D5023" t="str">
            <v>ANGULO PICOT JHONATAN</v>
          </cell>
          <cell r="E5023" t="str">
            <v>OPERADOR DE PADRÓN</v>
          </cell>
          <cell r="G5023" t="str">
            <v>X</v>
          </cell>
          <cell r="M5023" t="str">
            <v>ENFERMEDAD GENERAL</v>
          </cell>
          <cell r="N5023">
            <v>148513668</v>
          </cell>
          <cell r="O5023" t="str">
            <v>SALUD TOTAL E.P.S.</v>
          </cell>
        </row>
        <row r="5024">
          <cell r="C5024">
            <v>9149038</v>
          </cell>
          <cell r="D5024" t="str">
            <v>ANGULO PICOT JHONATAN</v>
          </cell>
          <cell r="E5024" t="str">
            <v>OPERADOR DE PADRÓN</v>
          </cell>
          <cell r="F5024" t="str">
            <v>X</v>
          </cell>
          <cell r="M5024" t="str">
            <v>ACCIDENTE DE TRABAJO</v>
          </cell>
          <cell r="N5024">
            <v>151109</v>
          </cell>
          <cell r="O5024" t="str">
            <v>SALUD TOTAL E.P.S.</v>
          </cell>
        </row>
        <row r="5025">
          <cell r="C5025">
            <v>9149038</v>
          </cell>
          <cell r="D5025" t="str">
            <v>ANGULO PICOT JHONATAN</v>
          </cell>
          <cell r="E5025" t="str">
            <v>OPERADOR DE PADRÓN</v>
          </cell>
          <cell r="F5025" t="str">
            <v>x</v>
          </cell>
          <cell r="M5025" t="str">
            <v>ACCIDENTE DE TRABAJO</v>
          </cell>
          <cell r="N5025" t="str">
            <v>NT</v>
          </cell>
          <cell r="O5025" t="str">
            <v>SALUD TOTAL E.P.S.</v>
          </cell>
        </row>
        <row r="5026">
          <cell r="C5026">
            <v>73136554</v>
          </cell>
          <cell r="D5026" t="str">
            <v>ANGEL MELUK VLADIMIR ENRIQUE</v>
          </cell>
          <cell r="E5026" t="str">
            <v>OPERADOR DE BUSETÓN</v>
          </cell>
          <cell r="G5026" t="str">
            <v>X</v>
          </cell>
          <cell r="M5026" t="str">
            <v>ENFERMEDAD GENERAL</v>
          </cell>
          <cell r="N5026">
            <v>6679</v>
          </cell>
          <cell r="O5026" t="str">
            <v>SANITAS E.P.S</v>
          </cell>
        </row>
        <row r="5027">
          <cell r="C5027">
            <v>73317824</v>
          </cell>
          <cell r="D5027" t="str">
            <v>ANAYA TORRES HARIN DAVID</v>
          </cell>
          <cell r="E5027" t="str">
            <v>OPERADOR DE PADRÓN</v>
          </cell>
          <cell r="G5027" t="str">
            <v>X</v>
          </cell>
          <cell r="M5027" t="str">
            <v>ENFERMEDAD GENERAL</v>
          </cell>
          <cell r="O5027" t="str">
            <v>EPS MUTUAL SER</v>
          </cell>
        </row>
        <row r="5028">
          <cell r="C5028">
            <v>73317824</v>
          </cell>
          <cell r="D5028" t="str">
            <v>ANAYA TORRES HARIN DAVID</v>
          </cell>
          <cell r="E5028" t="str">
            <v>OPERADOR DE PADRÓN</v>
          </cell>
          <cell r="G5028" t="str">
            <v>x</v>
          </cell>
          <cell r="M5028" t="str">
            <v>ENFERMEDAD GENERAL</v>
          </cell>
          <cell r="N5028" t="str">
            <v>INC30185</v>
          </cell>
          <cell r="O5028" t="str">
            <v>EPS MUTUAL SER</v>
          </cell>
        </row>
        <row r="5029">
          <cell r="C5029">
            <v>73317824</v>
          </cell>
          <cell r="D5029" t="str">
            <v>ANAYA TORRES HARIN DAVID</v>
          </cell>
          <cell r="E5029" t="str">
            <v>OPERADOR DE PADRÓN</v>
          </cell>
          <cell r="G5029" t="str">
            <v>X</v>
          </cell>
          <cell r="M5029" t="str">
            <v>ENFERMEDAD GENERAL</v>
          </cell>
          <cell r="N5029" t="str">
            <v>INC30241</v>
          </cell>
          <cell r="O5029" t="str">
            <v>EPS MUTUAL SER</v>
          </cell>
        </row>
        <row r="5030">
          <cell r="C5030">
            <v>73317824</v>
          </cell>
          <cell r="D5030" t="str">
            <v>ANAYA TORRES HARIN DAVID</v>
          </cell>
          <cell r="E5030" t="str">
            <v>OPERADOR DE PADRÓN</v>
          </cell>
          <cell r="G5030" t="str">
            <v>X</v>
          </cell>
          <cell r="M5030" t="str">
            <v>ENFERMEDAD GENERAL</v>
          </cell>
          <cell r="N5030" t="str">
            <v>NA</v>
          </cell>
          <cell r="O5030" t="str">
            <v>EPS MUTUAL SER</v>
          </cell>
        </row>
        <row r="5031">
          <cell r="C5031">
            <v>73317824</v>
          </cell>
          <cell r="D5031" t="str">
            <v>ANAYA TORRES HARIN DAVID</v>
          </cell>
          <cell r="E5031" t="str">
            <v>OPERADOR DE PADRÓN</v>
          </cell>
          <cell r="G5031" t="str">
            <v>X</v>
          </cell>
          <cell r="M5031" t="str">
            <v>ENFERMEDAD GENERAL</v>
          </cell>
          <cell r="N5031" t="str">
            <v>NA</v>
          </cell>
          <cell r="O5031" t="str">
            <v>EPS MUTUAL SER</v>
          </cell>
        </row>
        <row r="5032">
          <cell r="C5032">
            <v>73317824</v>
          </cell>
          <cell r="D5032" t="str">
            <v>ANAYA TORRES HARIN DAVID</v>
          </cell>
          <cell r="E5032" t="str">
            <v>OPERADOR DE PADRÓN</v>
          </cell>
          <cell r="G5032" t="str">
            <v>X</v>
          </cell>
          <cell r="M5032" t="str">
            <v>ENFERMEDAD GENERAL</v>
          </cell>
          <cell r="N5032">
            <v>24684</v>
          </cell>
          <cell r="O5032" t="str">
            <v>EPS MUTUAL SER</v>
          </cell>
        </row>
        <row r="5033">
          <cell r="C5033">
            <v>73317824</v>
          </cell>
          <cell r="D5033" t="str">
            <v>ANAYA TORRES HARIN DAVID</v>
          </cell>
          <cell r="E5033" t="str">
            <v>OPERADOR DE PADRÓN</v>
          </cell>
          <cell r="G5033" t="str">
            <v>X</v>
          </cell>
          <cell r="M5033" t="str">
            <v>ENFERMEDAD GENERAL</v>
          </cell>
          <cell r="N5033">
            <v>105121</v>
          </cell>
          <cell r="O5033" t="str">
            <v>EPS MUTUAL SER</v>
          </cell>
        </row>
        <row r="5034">
          <cell r="C5034">
            <v>73317824</v>
          </cell>
          <cell r="D5034" t="str">
            <v>ANAYA TORRES HARIN DAVID</v>
          </cell>
          <cell r="E5034" t="str">
            <v>OPERADOR DE PADRÓN</v>
          </cell>
          <cell r="L5034" t="str">
            <v>X</v>
          </cell>
          <cell r="M5034" t="str">
            <v>AISLAMIENTO PREVENTIVO</v>
          </cell>
          <cell r="N5034" t="str">
            <v>NT</v>
          </cell>
          <cell r="O5034" t="str">
            <v>EPS MUTUAL SER</v>
          </cell>
        </row>
        <row r="5035">
          <cell r="C5035">
            <v>73317824</v>
          </cell>
          <cell r="D5035" t="str">
            <v>ANAYA TORRES HARIN DAVID</v>
          </cell>
          <cell r="E5035" t="str">
            <v>OPERADOR DE PADRÓN</v>
          </cell>
          <cell r="G5035" t="str">
            <v>X</v>
          </cell>
          <cell r="M5035" t="str">
            <v>ENFERMEDAD GENERAL</v>
          </cell>
          <cell r="N5035">
            <v>110555</v>
          </cell>
          <cell r="O5035" t="str">
            <v>EPS MUTUAL SER</v>
          </cell>
        </row>
        <row r="5036">
          <cell r="C5036">
            <v>73317824</v>
          </cell>
          <cell r="D5036" t="str">
            <v>ANAYA TORRES HARIN DAVID</v>
          </cell>
          <cell r="E5036" t="str">
            <v>OPERADOR DE PADRÓN</v>
          </cell>
          <cell r="G5036" t="str">
            <v>X</v>
          </cell>
          <cell r="M5036" t="str">
            <v>ENFERMEDAD GENERAL</v>
          </cell>
          <cell r="N5036">
            <v>18360</v>
          </cell>
          <cell r="O5036" t="str">
            <v>EPS MUTUAL SER</v>
          </cell>
        </row>
        <row r="5037">
          <cell r="C5037">
            <v>1010089644</v>
          </cell>
          <cell r="D5037" t="str">
            <v>ANAYA MENCO IVAN ANDRES</v>
          </cell>
          <cell r="E5037" t="str">
            <v>OPERADOR DE BUSETÓN</v>
          </cell>
          <cell r="G5037" t="str">
            <v>X</v>
          </cell>
          <cell r="M5037" t="str">
            <v>ENFERMEDAD GENERAL</v>
          </cell>
          <cell r="N5037">
            <v>130010166701</v>
          </cell>
          <cell r="O5037" t="str">
            <v>SURA E.P.S.</v>
          </cell>
        </row>
        <row r="5038">
          <cell r="C5038">
            <v>1010089644</v>
          </cell>
          <cell r="D5038" t="str">
            <v>ANAYA MENCO IVAN ANDRES</v>
          </cell>
          <cell r="E5038" t="str">
            <v>OPERADOR DE BUSETÓN</v>
          </cell>
          <cell r="G5038" t="str">
            <v>x</v>
          </cell>
          <cell r="M5038" t="str">
            <v>ENFERMEDAD GENERAL</v>
          </cell>
          <cell r="N5038">
            <v>130010166701</v>
          </cell>
          <cell r="O5038" t="str">
            <v>SURA E.P.S.</v>
          </cell>
        </row>
        <row r="5039">
          <cell r="C5039">
            <v>73204850</v>
          </cell>
          <cell r="D5039" t="str">
            <v>ANAYA DE HORTA CARLOS MIGUEL</v>
          </cell>
          <cell r="E5039" t="str">
            <v>OPERADOR DE BUSETÓN</v>
          </cell>
          <cell r="G5039" t="str">
            <v>X</v>
          </cell>
          <cell r="M5039" t="str">
            <v>ENFERMEDAD GENERAL</v>
          </cell>
          <cell r="N5039">
            <v>148440409</v>
          </cell>
          <cell r="O5039" t="str">
            <v>SALUD TOTAL E.P.S.</v>
          </cell>
        </row>
        <row r="5040">
          <cell r="C5040">
            <v>73204850</v>
          </cell>
          <cell r="D5040" t="str">
            <v>ANAYA DE HORTA CARLOS MIGUEL</v>
          </cell>
          <cell r="E5040" t="str">
            <v>OPERADOR DE BUSETÓN</v>
          </cell>
          <cell r="G5040" t="str">
            <v>X</v>
          </cell>
          <cell r="M5040" t="str">
            <v>ENFERMEDAD GENERAL</v>
          </cell>
          <cell r="N5040">
            <v>148555185</v>
          </cell>
          <cell r="O5040" t="str">
            <v>SALUD TOTAL E.P.S.</v>
          </cell>
        </row>
        <row r="5041">
          <cell r="C5041">
            <v>73136985</v>
          </cell>
          <cell r="D5041" t="str">
            <v>AMADOR CORREA YONY</v>
          </cell>
          <cell r="E5041" t="str">
            <v>OPERADOR DE PADRÓN</v>
          </cell>
          <cell r="G5041" t="str">
            <v>X</v>
          </cell>
          <cell r="M5041" t="str">
            <v>ENFERMEDAD GENERAL</v>
          </cell>
          <cell r="N5041">
            <v>176574439</v>
          </cell>
          <cell r="O5041" t="str">
            <v>SALUD TOTAL E.P.S.</v>
          </cell>
        </row>
        <row r="5042">
          <cell r="C5042">
            <v>73136985</v>
          </cell>
          <cell r="D5042" t="str">
            <v>AMADOR CORREA YONY</v>
          </cell>
          <cell r="E5042" t="str">
            <v>OPERADOR DE PADRÓN</v>
          </cell>
          <cell r="G5042" t="str">
            <v>X</v>
          </cell>
          <cell r="M5042" t="str">
            <v>ENFERMEDAD GENERAL</v>
          </cell>
          <cell r="N5042">
            <v>28317855</v>
          </cell>
          <cell r="O5042" t="str">
            <v>SURA E.P.S.</v>
          </cell>
        </row>
        <row r="5043">
          <cell r="C5043">
            <v>73136985</v>
          </cell>
          <cell r="D5043" t="str">
            <v>AMADOR CORREA YONY</v>
          </cell>
          <cell r="E5043" t="str">
            <v>OPERADOR DE PADRÓN</v>
          </cell>
          <cell r="G5043" t="str">
            <v>X</v>
          </cell>
          <cell r="M5043" t="str">
            <v>ENFERMEDAD GENERAL</v>
          </cell>
          <cell r="N5043">
            <v>31984368</v>
          </cell>
          <cell r="O5043" t="str">
            <v>EPS MUTUAL SER</v>
          </cell>
        </row>
        <row r="5044">
          <cell r="C5044">
            <v>73136985</v>
          </cell>
          <cell r="D5044" t="str">
            <v>AMADOR CORREA YONY</v>
          </cell>
          <cell r="E5044" t="str">
            <v>OPERADOR DE PADRÓN</v>
          </cell>
          <cell r="G5044" t="str">
            <v>X</v>
          </cell>
          <cell r="M5044" t="str">
            <v>ENFERMEDAD GENERAL</v>
          </cell>
          <cell r="N5044" t="str">
            <v>NT</v>
          </cell>
          <cell r="O5044" t="str">
            <v>SURA E.P.S.</v>
          </cell>
        </row>
        <row r="5045">
          <cell r="C5045">
            <v>73136985</v>
          </cell>
          <cell r="D5045" t="str">
            <v>AMADOR CORREA YONY</v>
          </cell>
          <cell r="E5045" t="str">
            <v>OPERADOR DE PADRÓN</v>
          </cell>
          <cell r="G5045" t="str">
            <v>X</v>
          </cell>
          <cell r="M5045" t="str">
            <v>ENFERMEDAD GENERAL</v>
          </cell>
          <cell r="N5045" t="str">
            <v>NT</v>
          </cell>
          <cell r="O5045" t="str">
            <v>SURA E.P.S.</v>
          </cell>
        </row>
        <row r="5046">
          <cell r="C5046">
            <v>73136985</v>
          </cell>
          <cell r="D5046" t="str">
            <v>AMADOR CORREA YONY</v>
          </cell>
          <cell r="E5046" t="str">
            <v>OPERADOR DE PADRÓN</v>
          </cell>
          <cell r="G5046" t="str">
            <v>X</v>
          </cell>
          <cell r="M5046" t="str">
            <v>ENFERMEDAD GENERAL</v>
          </cell>
          <cell r="N5046" t="str">
            <v>NT</v>
          </cell>
          <cell r="O5046" t="str">
            <v>SURA E.P.S.</v>
          </cell>
        </row>
        <row r="5047">
          <cell r="C5047">
            <v>73136985</v>
          </cell>
          <cell r="D5047" t="str">
            <v>AMADOR CORREA YONY</v>
          </cell>
          <cell r="E5047" t="str">
            <v>OPERADOR DE PADRÓN</v>
          </cell>
          <cell r="G5047" t="str">
            <v>X</v>
          </cell>
          <cell r="M5047" t="str">
            <v>ENFERMEDAD GENERAL</v>
          </cell>
          <cell r="N5047">
            <v>35735220</v>
          </cell>
          <cell r="O5047" t="str">
            <v>SURA E.P.S.</v>
          </cell>
        </row>
        <row r="5048">
          <cell r="C5048">
            <v>73136985</v>
          </cell>
          <cell r="D5048" t="str">
            <v>AMADOR CORREA YONY</v>
          </cell>
          <cell r="E5048" t="str">
            <v>OPERADOR DE PADRÓN</v>
          </cell>
          <cell r="G5048" t="str">
            <v>x</v>
          </cell>
          <cell r="M5048" t="str">
            <v>ENFERMEDAD GENERAL</v>
          </cell>
          <cell r="N5048">
            <v>37403462</v>
          </cell>
          <cell r="O5048" t="str">
            <v>SURA E.P.S.</v>
          </cell>
        </row>
        <row r="5049">
          <cell r="C5049">
            <v>9186477</v>
          </cell>
          <cell r="D5049" t="str">
            <v>ALZUZAR DE AVILA JHONATAN</v>
          </cell>
          <cell r="E5049" t="str">
            <v>OPERADOR DE PADRÓN</v>
          </cell>
          <cell r="G5049" t="str">
            <v>X</v>
          </cell>
          <cell r="M5049" t="str">
            <v>ENFERMEDAD GENERAL</v>
          </cell>
          <cell r="N5049">
            <v>94566</v>
          </cell>
          <cell r="O5049" t="str">
            <v>SALUD TOTAL E.P.S.</v>
          </cell>
        </row>
        <row r="5050">
          <cell r="C5050">
            <v>9186477</v>
          </cell>
          <cell r="D5050" t="str">
            <v>ALZUZAR DE AVILA JHONATAN</v>
          </cell>
          <cell r="E5050" t="str">
            <v>OPERADOR DE PADRÓN</v>
          </cell>
          <cell r="G5050" t="str">
            <v>X</v>
          </cell>
          <cell r="M5050" t="str">
            <v>ENFERMEDAD GENERAL</v>
          </cell>
          <cell r="N5050">
            <v>177456246</v>
          </cell>
          <cell r="O5050" t="str">
            <v>SALUD TOTAL E.P.S.</v>
          </cell>
        </row>
        <row r="5051">
          <cell r="C5051">
            <v>9186477</v>
          </cell>
          <cell r="D5051" t="str">
            <v>ALZUZAR DE AVILA JHONATAN</v>
          </cell>
          <cell r="E5051" t="str">
            <v>OPERADOR DE PADRÓN</v>
          </cell>
          <cell r="G5051" t="str">
            <v>X</v>
          </cell>
          <cell r="M5051" t="str">
            <v>ENFERMEDAD GENERAL</v>
          </cell>
          <cell r="N5051">
            <v>183371106</v>
          </cell>
          <cell r="O5051" t="str">
            <v>SALUD TOTAL E.P.S.</v>
          </cell>
        </row>
        <row r="5052">
          <cell r="C5052">
            <v>9186477</v>
          </cell>
          <cell r="D5052" t="str">
            <v>ALZUZAR DE AVILA JHONATAN</v>
          </cell>
          <cell r="E5052" t="str">
            <v>OPERADOR DE PADRÓN</v>
          </cell>
          <cell r="G5052" t="str">
            <v>X</v>
          </cell>
          <cell r="M5052" t="str">
            <v>ENFERMEDAD GENERAL</v>
          </cell>
          <cell r="N5052">
            <v>182242996</v>
          </cell>
          <cell r="O5052" t="str">
            <v>SALUD TOTAL E.P.S.</v>
          </cell>
        </row>
        <row r="5053">
          <cell r="C5053">
            <v>9186477</v>
          </cell>
          <cell r="D5053" t="str">
            <v>ALZUZAR DE AVILA JHONATAN</v>
          </cell>
          <cell r="E5053" t="str">
            <v>OPERADOR DE PADRÓN</v>
          </cell>
          <cell r="G5053" t="str">
            <v>X</v>
          </cell>
          <cell r="M5053" t="str">
            <v>ENFERMEDAD GENERAL</v>
          </cell>
          <cell r="N5053">
            <v>6374483</v>
          </cell>
          <cell r="O5053" t="str">
            <v>SALUD TOTAL E.P.S.</v>
          </cell>
        </row>
        <row r="5054">
          <cell r="C5054">
            <v>9186477</v>
          </cell>
          <cell r="D5054" t="str">
            <v>ALZUZAR DE AVILA JHONATAN</v>
          </cell>
          <cell r="E5054" t="str">
            <v>OPERADOR DE PADRÓN</v>
          </cell>
          <cell r="H5054" t="str">
            <v>X</v>
          </cell>
          <cell r="M5054" t="str">
            <v>LICENCIA DE PATERNIDAD</v>
          </cell>
          <cell r="N5054" t="str">
            <v>NA</v>
          </cell>
          <cell r="O5054" t="str">
            <v>SALUD TOTAL E.P.S.</v>
          </cell>
        </row>
        <row r="5055">
          <cell r="C5055">
            <v>9186477</v>
          </cell>
          <cell r="D5055" t="str">
            <v>ALZUZAR DE AVILA JHONATAN</v>
          </cell>
          <cell r="E5055" t="str">
            <v>OPERADOR DE PADRÓN</v>
          </cell>
          <cell r="G5055" t="str">
            <v>X</v>
          </cell>
          <cell r="M5055" t="str">
            <v>ENFERMEDAD GENERAL</v>
          </cell>
          <cell r="N5055">
            <v>173580568</v>
          </cell>
          <cell r="O5055" t="str">
            <v>SALUD TOTAL E.P.S.</v>
          </cell>
        </row>
        <row r="5056">
          <cell r="C5056">
            <v>9186477</v>
          </cell>
          <cell r="D5056" t="str">
            <v>ALZUZAR DE AVILA JHONATAN</v>
          </cell>
          <cell r="E5056" t="str">
            <v>OPERADOR DE PADRÓN</v>
          </cell>
          <cell r="G5056" t="str">
            <v>X</v>
          </cell>
          <cell r="M5056" t="str">
            <v>ENFERMEDAD GENERAL</v>
          </cell>
          <cell r="N5056">
            <v>17481962</v>
          </cell>
          <cell r="O5056" t="str">
            <v>SALUD TOTAL E.P.S.</v>
          </cell>
        </row>
        <row r="5057">
          <cell r="C5057">
            <v>9186477</v>
          </cell>
          <cell r="D5057" t="str">
            <v>ALZUZAR DE AVILA JHONATAN</v>
          </cell>
          <cell r="E5057" t="str">
            <v>OPERADOR DE PADRÓN</v>
          </cell>
          <cell r="G5057" t="str">
            <v>X</v>
          </cell>
          <cell r="M5057" t="str">
            <v>ENFERMEDAD GENERAL</v>
          </cell>
          <cell r="N5057" t="str">
            <v>NT</v>
          </cell>
          <cell r="O5057" t="str">
            <v>SALUD TOTAL E.P.S.</v>
          </cell>
        </row>
        <row r="5058">
          <cell r="C5058">
            <v>9186477</v>
          </cell>
          <cell r="D5058" t="str">
            <v>ALZUZAR DE AVILA JHONATAN</v>
          </cell>
          <cell r="E5058" t="str">
            <v>OPERADOR DE PADRÓN</v>
          </cell>
          <cell r="G5058" t="str">
            <v>X</v>
          </cell>
          <cell r="M5058" t="str">
            <v>ENFERMEDAD GENERAL</v>
          </cell>
          <cell r="N5058">
            <v>805023423</v>
          </cell>
          <cell r="O5058" t="str">
            <v>SALUD TOTAL E.P.S.</v>
          </cell>
        </row>
        <row r="5059">
          <cell r="C5059">
            <v>9186477</v>
          </cell>
          <cell r="D5059" t="str">
            <v>ALZUZAR DE AVILA JHONATAN</v>
          </cell>
          <cell r="E5059" t="str">
            <v>OPERADOR DE PADRÓN</v>
          </cell>
          <cell r="G5059" t="str">
            <v>X</v>
          </cell>
          <cell r="M5059" t="str">
            <v>ENFERMEDAD GENERAL</v>
          </cell>
          <cell r="N5059">
            <v>7958964</v>
          </cell>
          <cell r="O5059" t="str">
            <v>SALUD TOTAL E.P.S.</v>
          </cell>
        </row>
        <row r="5060">
          <cell r="C5060">
            <v>9186477</v>
          </cell>
          <cell r="D5060" t="str">
            <v>ALZUZAR DE AVILA JHONATAN</v>
          </cell>
          <cell r="E5060" t="str">
            <v>OPERADOR DE PADRÓN</v>
          </cell>
          <cell r="L5060" t="str">
            <v>x</v>
          </cell>
          <cell r="M5060" t="str">
            <v>AISLAMIENTO PREVENTIVO</v>
          </cell>
          <cell r="N5060" t="str">
            <v>NT</v>
          </cell>
          <cell r="O5060" t="str">
            <v>SALUD TOTAL E.P.S.</v>
          </cell>
        </row>
        <row r="5061">
          <cell r="C5061">
            <v>9186477</v>
          </cell>
          <cell r="D5061" t="str">
            <v>ALZUZAR DE AVILA JHONATAN</v>
          </cell>
          <cell r="E5061" t="str">
            <v>OPERADOR DE PADRÓN</v>
          </cell>
          <cell r="G5061" t="str">
            <v>X</v>
          </cell>
          <cell r="M5061" t="str">
            <v>ENFERMEDAD GENERAL</v>
          </cell>
          <cell r="N5061">
            <v>2111980</v>
          </cell>
          <cell r="O5061" t="str">
            <v>SALUD TOTAL E.P.S.</v>
          </cell>
        </row>
        <row r="5062">
          <cell r="C5062">
            <v>9186477</v>
          </cell>
          <cell r="D5062" t="str">
            <v>ALZUZAR DE AVILA JHONATAN</v>
          </cell>
          <cell r="E5062" t="str">
            <v>OPERADOR DE PADRÓN</v>
          </cell>
          <cell r="G5062" t="str">
            <v>X</v>
          </cell>
          <cell r="M5062" t="str">
            <v>ENFERMEDAD GENERAL</v>
          </cell>
          <cell r="N5062">
            <v>2999806</v>
          </cell>
          <cell r="O5062" t="str">
            <v>SALUD TOTAL E.P.S.</v>
          </cell>
        </row>
        <row r="5063">
          <cell r="C5063">
            <v>9186477</v>
          </cell>
          <cell r="D5063" t="str">
            <v>ALZUZAR DE AVILA JHONATAN</v>
          </cell>
          <cell r="E5063" t="str">
            <v>OPERADOR DE PADRÓN</v>
          </cell>
          <cell r="G5063" t="str">
            <v>X</v>
          </cell>
          <cell r="M5063" t="str">
            <v>ENFERMEDAD GENERAL</v>
          </cell>
          <cell r="N5063" t="str">
            <v>NT</v>
          </cell>
          <cell r="O5063" t="str">
            <v>SALUD TOTAL E.P.S.</v>
          </cell>
        </row>
        <row r="5064">
          <cell r="C5064">
            <v>9186477</v>
          </cell>
          <cell r="D5064" t="str">
            <v>ALZUZAR DE AVILA JHONATAN</v>
          </cell>
          <cell r="E5064" t="str">
            <v>OPERADOR DE PADRÓN</v>
          </cell>
          <cell r="G5064" t="str">
            <v>X</v>
          </cell>
          <cell r="M5064" t="str">
            <v>ENFERMEDAD GENERAL</v>
          </cell>
          <cell r="N5064">
            <v>66220588</v>
          </cell>
          <cell r="O5064" t="str">
            <v>SALUD TOTAL E.P.S.</v>
          </cell>
        </row>
        <row r="5065">
          <cell r="C5065">
            <v>1128044358</v>
          </cell>
          <cell r="D5065" t="str">
            <v>ALVAREZ WILCHES EZEQUIEL</v>
          </cell>
          <cell r="E5065" t="str">
            <v>OPERADOR DE PADRÓN</v>
          </cell>
          <cell r="G5065" t="str">
            <v>X</v>
          </cell>
          <cell r="M5065" t="str">
            <v>ENFERMEDAD GENERAL</v>
          </cell>
          <cell r="N5065">
            <v>182242777</v>
          </cell>
          <cell r="O5065" t="str">
            <v>SALUD TOTAL E.P.S.</v>
          </cell>
        </row>
        <row r="5066">
          <cell r="C5066">
            <v>1128044358</v>
          </cell>
          <cell r="D5066" t="str">
            <v>ALVAREZ WILCHES EZEQUIEL</v>
          </cell>
          <cell r="E5066" t="str">
            <v>OPERADOR DE PADRÓN</v>
          </cell>
          <cell r="G5066" t="str">
            <v>X</v>
          </cell>
          <cell r="M5066" t="str">
            <v>ENFERMEDAD GENERAL</v>
          </cell>
          <cell r="N5066">
            <v>181482838</v>
          </cell>
          <cell r="O5066" t="str">
            <v>SALUD TOTAL E.P.S.</v>
          </cell>
        </row>
        <row r="5067">
          <cell r="C5067">
            <v>1128044358</v>
          </cell>
          <cell r="D5067" t="str">
            <v>ALVAREZ WILCHES EZEQUIEL</v>
          </cell>
          <cell r="E5067" t="str">
            <v>OPERADOR DE PADRÓN</v>
          </cell>
          <cell r="G5067" t="str">
            <v>X</v>
          </cell>
          <cell r="M5067" t="str">
            <v>ENFERMEDAD GENERAL</v>
          </cell>
          <cell r="N5067">
            <v>5101192</v>
          </cell>
          <cell r="O5067" t="str">
            <v>SALUD TOTAL E.P.S.</v>
          </cell>
        </row>
        <row r="5068">
          <cell r="C5068">
            <v>1128044358</v>
          </cell>
          <cell r="D5068" t="str">
            <v>ALVAREZ WILCHES EZEQUIEL</v>
          </cell>
          <cell r="E5068" t="str">
            <v>OPERADOR DE PADRÓN</v>
          </cell>
          <cell r="G5068" t="str">
            <v>X</v>
          </cell>
          <cell r="M5068" t="str">
            <v>ENFERMEDAD GENERAL</v>
          </cell>
          <cell r="N5068">
            <v>9193878</v>
          </cell>
          <cell r="O5068" t="str">
            <v>SALUD TOTAL E.P.S.</v>
          </cell>
        </row>
        <row r="5069">
          <cell r="C5069">
            <v>1128044358</v>
          </cell>
          <cell r="D5069" t="str">
            <v>ALVAREZ WILCHES EZEQUIEL</v>
          </cell>
          <cell r="E5069" t="str">
            <v>OPERADOR DE PADRÓN</v>
          </cell>
          <cell r="G5069" t="str">
            <v>X</v>
          </cell>
          <cell r="M5069" t="str">
            <v>ENFERMEDAD GENERAL</v>
          </cell>
          <cell r="N5069">
            <v>2361916</v>
          </cell>
          <cell r="O5069" t="str">
            <v>SALUD TOTAL E.P.S.</v>
          </cell>
        </row>
        <row r="5070">
          <cell r="C5070">
            <v>1128044358</v>
          </cell>
          <cell r="D5070" t="str">
            <v>ALVAREZ WILCHES EZEQUIEL</v>
          </cell>
          <cell r="E5070" t="str">
            <v>OPERADOR DE PADRÓN</v>
          </cell>
          <cell r="G5070" t="str">
            <v>X</v>
          </cell>
          <cell r="M5070" t="str">
            <v>ENFERMEDAD GENERAL</v>
          </cell>
          <cell r="N5070">
            <v>4678276</v>
          </cell>
          <cell r="O5070" t="str">
            <v>SALUD TOTAL E.P.S.</v>
          </cell>
        </row>
        <row r="5071">
          <cell r="C5071">
            <v>1128044358</v>
          </cell>
          <cell r="D5071" t="str">
            <v>ALVAREZ WILCHES EZEQUIEL</v>
          </cell>
          <cell r="E5071" t="str">
            <v>OPERADOR DE PADRÓN</v>
          </cell>
          <cell r="G5071" t="str">
            <v>X</v>
          </cell>
          <cell r="M5071" t="str">
            <v>ENFERMEDAD GENERAL</v>
          </cell>
          <cell r="N5071" t="str">
            <v>NT</v>
          </cell>
          <cell r="O5071" t="str">
            <v>SALUD TOTAL E.P.S.</v>
          </cell>
        </row>
        <row r="5072">
          <cell r="C5072">
            <v>1128044358</v>
          </cell>
          <cell r="D5072" t="str">
            <v>ALVAREZ WILCHES EZEQUIEL</v>
          </cell>
          <cell r="E5072" t="str">
            <v>OPERADOR DE PADRÓN</v>
          </cell>
          <cell r="G5072" t="str">
            <v>X</v>
          </cell>
          <cell r="M5072" t="str">
            <v>ENFERMEDAD GENERAL</v>
          </cell>
          <cell r="N5072" t="str">
            <v>NT</v>
          </cell>
          <cell r="O5072" t="str">
            <v>SALUD TOTAL E.P.S.</v>
          </cell>
        </row>
        <row r="5073">
          <cell r="C5073">
            <v>1128044358</v>
          </cell>
          <cell r="D5073" t="str">
            <v>ALVAREZ WILCHES EZEQUIEL</v>
          </cell>
          <cell r="E5073" t="str">
            <v>OPERADOR DE PADRÓN</v>
          </cell>
          <cell r="G5073" t="str">
            <v>X</v>
          </cell>
          <cell r="M5073" t="str">
            <v>ENFERMEDAD GENERAL</v>
          </cell>
          <cell r="N5073">
            <v>7624684</v>
          </cell>
          <cell r="O5073" t="str">
            <v>SALUD TOTAL E.P.S.</v>
          </cell>
        </row>
        <row r="5074">
          <cell r="C5074">
            <v>1128044358</v>
          </cell>
          <cell r="D5074" t="str">
            <v>ALVAREZ WILCHES EZEQUIEL</v>
          </cell>
          <cell r="E5074" t="str">
            <v>OPERADOR DE PADRÓN</v>
          </cell>
          <cell r="G5074" t="str">
            <v>X</v>
          </cell>
          <cell r="M5074" t="str">
            <v>ENFERMEDAD GENERAL</v>
          </cell>
          <cell r="N5074">
            <v>5722156</v>
          </cell>
          <cell r="O5074" t="str">
            <v>SALUD TOTAL E.P.S.</v>
          </cell>
        </row>
        <row r="5075">
          <cell r="C5075">
            <v>1128044358</v>
          </cell>
          <cell r="D5075" t="str">
            <v>ALVAREZ WILCHES EZEQUIEL</v>
          </cell>
          <cell r="E5075" t="str">
            <v>OPERADOR DE PADRÓN</v>
          </cell>
          <cell r="G5075" t="str">
            <v>X</v>
          </cell>
          <cell r="M5075" t="str">
            <v>ENFERMEDAD GENERAL</v>
          </cell>
          <cell r="N5075">
            <v>16083184</v>
          </cell>
          <cell r="O5075" t="str">
            <v>SALUD TOTAL E.P.S.</v>
          </cell>
        </row>
        <row r="5076">
          <cell r="C5076">
            <v>1128044358</v>
          </cell>
          <cell r="D5076" t="str">
            <v>ALVAREZ WILCHES EZEQUIEL</v>
          </cell>
          <cell r="E5076" t="str">
            <v>OPERADOR DE PADRÓN</v>
          </cell>
          <cell r="G5076" t="str">
            <v>X</v>
          </cell>
          <cell r="M5076" t="str">
            <v>ENFERMEDAD GENERAL</v>
          </cell>
          <cell r="N5076">
            <v>16128222</v>
          </cell>
          <cell r="O5076" t="str">
            <v>SALUD TOTAL E.P.S.</v>
          </cell>
        </row>
        <row r="5077">
          <cell r="C5077">
            <v>1128044358</v>
          </cell>
          <cell r="D5077" t="str">
            <v>ALVAREZ WILCHES EZEQUIEL</v>
          </cell>
          <cell r="E5077" t="str">
            <v>OPERADOR DE PADRÓN</v>
          </cell>
          <cell r="G5077" t="str">
            <v>x</v>
          </cell>
          <cell r="M5077" t="str">
            <v>ENFERMEDAD GENERAL</v>
          </cell>
          <cell r="N5077">
            <v>165668017</v>
          </cell>
          <cell r="O5077" t="str">
            <v>SALUD TOTAL E.P.S.</v>
          </cell>
        </row>
        <row r="5078">
          <cell r="C5078">
            <v>1128044358</v>
          </cell>
          <cell r="D5078" t="str">
            <v>ALVAREZ WILCHES EZEQUIEL</v>
          </cell>
          <cell r="E5078" t="str">
            <v>OPERADOR DE PADRÓN</v>
          </cell>
          <cell r="G5078" t="str">
            <v>X</v>
          </cell>
          <cell r="M5078" t="str">
            <v>ENFERMEDAD GENERAL</v>
          </cell>
          <cell r="N5078">
            <v>172064497</v>
          </cell>
          <cell r="O5078" t="str">
            <v>SALUD TOTAL E.P.S.</v>
          </cell>
        </row>
        <row r="5079">
          <cell r="C5079">
            <v>1128044358</v>
          </cell>
          <cell r="D5079" t="str">
            <v>ALVAREZ WILCHES EZEQUIEL</v>
          </cell>
          <cell r="E5079" t="str">
            <v>OPERADOR DE PADRÓN</v>
          </cell>
          <cell r="G5079" t="str">
            <v>X</v>
          </cell>
          <cell r="M5079" t="str">
            <v>ENFERMEDAD GENERAL</v>
          </cell>
          <cell r="N5079">
            <v>177369495</v>
          </cell>
          <cell r="O5079" t="str">
            <v>SALUD TOTAL E.P.S.</v>
          </cell>
        </row>
        <row r="5080">
          <cell r="C5080">
            <v>1050958455</v>
          </cell>
          <cell r="D5080" t="str">
            <v>ALVAREZ RICARDO CRISTIAN CAMILO</v>
          </cell>
          <cell r="E5080" t="str">
            <v>OPERADOR DE BUSETÓN</v>
          </cell>
          <cell r="G5080" t="str">
            <v>X</v>
          </cell>
          <cell r="M5080" t="str">
            <v>ENFERMEDAD GENERAL</v>
          </cell>
          <cell r="N5080">
            <v>38445096</v>
          </cell>
          <cell r="O5080" t="str">
            <v>EPS MUTUAL SER</v>
          </cell>
        </row>
        <row r="5081">
          <cell r="C5081">
            <v>1050958455</v>
          </cell>
          <cell r="D5081" t="str">
            <v>ALVAREZ RICARDO CRISTIAN CAMILO</v>
          </cell>
          <cell r="E5081" t="str">
            <v>OPERADOR DE BUSETÓN</v>
          </cell>
          <cell r="G5081" t="str">
            <v>X</v>
          </cell>
          <cell r="M5081" t="str">
            <v>ENFERMEDAD GENERAL</v>
          </cell>
          <cell r="N5081" t="str">
            <v>0-38862758</v>
          </cell>
          <cell r="O5081" t="str">
            <v>SURA E.P.S.</v>
          </cell>
        </row>
        <row r="5082">
          <cell r="C5082">
            <v>1007126694</v>
          </cell>
          <cell r="D5082" t="str">
            <v>ALVAREZ QUIROZ DIEGO ARMANDO</v>
          </cell>
          <cell r="E5082" t="str">
            <v>OPERADOR DE PADRÓN</v>
          </cell>
          <cell r="G5082" t="str">
            <v>X</v>
          </cell>
          <cell r="M5082" t="str">
            <v>ENFERMEDAD GENERAL</v>
          </cell>
          <cell r="N5082">
            <v>130010166701</v>
          </cell>
          <cell r="O5082" t="str">
            <v>EPS MUTUAL SER</v>
          </cell>
        </row>
        <row r="5083">
          <cell r="C5083">
            <v>1047440584</v>
          </cell>
          <cell r="D5083" t="str">
            <v>ALVAREZ PIMIENTA WILL ALFONSO</v>
          </cell>
          <cell r="E5083" t="str">
            <v>OPERADOR DE PADRÓN</v>
          </cell>
          <cell r="G5083" t="str">
            <v>x</v>
          </cell>
          <cell r="M5083" t="str">
            <v>ENFERMEDAD GENERAL</v>
          </cell>
          <cell r="N5083">
            <v>147035</v>
          </cell>
          <cell r="O5083" t="str">
            <v>EPS MUTUAL SER</v>
          </cell>
        </row>
        <row r="5084">
          <cell r="C5084">
            <v>1047440584</v>
          </cell>
          <cell r="D5084" t="str">
            <v>ALVAREZ PIMIENTA WILL ALFONSO</v>
          </cell>
          <cell r="E5084" t="str">
            <v>OPERADOR DE PADRÓN</v>
          </cell>
          <cell r="G5084" t="str">
            <v>x</v>
          </cell>
          <cell r="M5084" t="str">
            <v>ENFERMEDAD GENERAL</v>
          </cell>
          <cell r="N5084">
            <v>152408</v>
          </cell>
          <cell r="O5084" t="str">
            <v>EPS MUTUAL SER</v>
          </cell>
        </row>
        <row r="5085">
          <cell r="C5085">
            <v>1047440584</v>
          </cell>
          <cell r="D5085" t="str">
            <v>ALVAREZ PIMIENTA WILL ALFONSO</v>
          </cell>
          <cell r="E5085" t="str">
            <v>OPERADOR DE PADRÓN</v>
          </cell>
          <cell r="G5085" t="str">
            <v>X</v>
          </cell>
          <cell r="M5085" t="str">
            <v>ENFERMEDAD GENERAL</v>
          </cell>
          <cell r="N5085">
            <v>25957</v>
          </cell>
          <cell r="O5085" t="str">
            <v>EPS MUTUAL SER</v>
          </cell>
        </row>
        <row r="5086">
          <cell r="C5086">
            <v>1047440584</v>
          </cell>
          <cell r="D5086" t="str">
            <v>ALVAREZ PIMIENTA WILL ALFONSO</v>
          </cell>
          <cell r="E5086" t="str">
            <v>OPERADOR DE PADRÓN</v>
          </cell>
          <cell r="G5086" t="str">
            <v>x</v>
          </cell>
          <cell r="M5086" t="str">
            <v>ENFERMEDAD GENERAL</v>
          </cell>
          <cell r="N5086">
            <v>157731</v>
          </cell>
          <cell r="O5086" t="str">
            <v>EPS MUTUAL SER</v>
          </cell>
        </row>
        <row r="5087">
          <cell r="C5087">
            <v>1047440584</v>
          </cell>
          <cell r="D5087" t="str">
            <v>ALVAREZ PIMIENTA WILL ALFONSO</v>
          </cell>
          <cell r="E5087" t="str">
            <v>OPERADOR DE PADRÓN</v>
          </cell>
          <cell r="G5087" t="str">
            <v>X</v>
          </cell>
          <cell r="M5087" t="str">
            <v>ENFERMEDAD GENERAL</v>
          </cell>
          <cell r="N5087" t="str">
            <v xml:space="preserve">N/A </v>
          </cell>
          <cell r="O5087" t="str">
            <v>EPS MUTUAL SER</v>
          </cell>
        </row>
        <row r="5088">
          <cell r="C5088">
            <v>1047440584</v>
          </cell>
          <cell r="D5088" t="str">
            <v>ALVAREZ PIMIENTA WILL ALFONSO</v>
          </cell>
          <cell r="E5088" t="str">
            <v>OPERADOR DE PADRÓN</v>
          </cell>
          <cell r="G5088" t="str">
            <v>X</v>
          </cell>
          <cell r="M5088" t="str">
            <v>ENFERMEDAD GENERAL</v>
          </cell>
          <cell r="N5088" t="str">
            <v>860028947-1</v>
          </cell>
          <cell r="O5088" t="str">
            <v>EPS MUTUAL SER</v>
          </cell>
        </row>
        <row r="5089">
          <cell r="C5089">
            <v>1047440584</v>
          </cell>
          <cell r="D5089" t="str">
            <v>ALVAREZ PIMIENTA WILL ALFONSO</v>
          </cell>
          <cell r="E5089" t="str">
            <v>OPERADOR DE PADRÓN</v>
          </cell>
          <cell r="G5089" t="str">
            <v>X</v>
          </cell>
          <cell r="M5089" t="str">
            <v>ENFERMEDAD GENERAL</v>
          </cell>
          <cell r="N5089" t="str">
            <v>860028947-1</v>
          </cell>
          <cell r="O5089" t="str">
            <v>EPS MUTUAL SER</v>
          </cell>
        </row>
        <row r="5090">
          <cell r="C5090">
            <v>73191774</v>
          </cell>
          <cell r="D5090" t="str">
            <v>ALVAREZ LARA WILMER</v>
          </cell>
          <cell r="E5090" t="str">
            <v>OPERADOR DE PATIO</v>
          </cell>
          <cell r="G5090" t="str">
            <v>X</v>
          </cell>
          <cell r="M5090" t="str">
            <v>ENFERMEDAD GENERAL</v>
          </cell>
          <cell r="N5090">
            <v>9797656</v>
          </cell>
          <cell r="O5090" t="str">
            <v>SALUD TOTAL E.P.S.</v>
          </cell>
        </row>
        <row r="5091">
          <cell r="C5091">
            <v>1143350903</v>
          </cell>
          <cell r="D5091" t="str">
            <v>ALVAREZ CASTRO KEIVIS MANUEL</v>
          </cell>
          <cell r="E5091" t="str">
            <v>OPERADOR DE BUSETÓN</v>
          </cell>
          <cell r="G5091" t="str">
            <v>X</v>
          </cell>
          <cell r="M5091" t="str">
            <v>ENFERMEDAD GENERAL</v>
          </cell>
          <cell r="N5091" t="str">
            <v>NT</v>
          </cell>
          <cell r="O5091" t="str">
            <v>EPS MUTUAL SER</v>
          </cell>
        </row>
        <row r="5092">
          <cell r="C5092">
            <v>1143350903</v>
          </cell>
          <cell r="D5092" t="str">
            <v>ALVAREZ CASTRO KEIVIS MANUEL</v>
          </cell>
          <cell r="E5092" t="str">
            <v>OPERADOR DE BUSETÓN</v>
          </cell>
          <cell r="G5092" t="str">
            <v>X</v>
          </cell>
          <cell r="M5092" t="str">
            <v>ENFERMEDAD GENERAL</v>
          </cell>
          <cell r="N5092" t="str">
            <v>NT</v>
          </cell>
          <cell r="O5092" t="str">
            <v>EPS MUTUAL SER</v>
          </cell>
        </row>
        <row r="5093">
          <cell r="C5093">
            <v>1143350903</v>
          </cell>
          <cell r="D5093" t="str">
            <v>ALVAREZ CASTRO KEIVIS MANUEL</v>
          </cell>
          <cell r="E5093" t="str">
            <v>OPERADOR DE BUSETÓN</v>
          </cell>
          <cell r="G5093" t="str">
            <v>X</v>
          </cell>
          <cell r="M5093" t="str">
            <v>ENFERMEDAD GENERAL</v>
          </cell>
          <cell r="N5093" t="str">
            <v>NT</v>
          </cell>
          <cell r="O5093" t="str">
            <v>EPS MUTUAL SER</v>
          </cell>
        </row>
        <row r="5094">
          <cell r="C5094">
            <v>9237294</v>
          </cell>
          <cell r="D5094" t="str">
            <v>ALGARIN SALGADO JOHON JAIRO</v>
          </cell>
          <cell r="E5094" t="str">
            <v>OPERADOR DE PADRÓN</v>
          </cell>
          <cell r="G5094" t="str">
            <v>X</v>
          </cell>
          <cell r="M5094" t="str">
            <v>ENFERMEDAD GENERAL</v>
          </cell>
          <cell r="N5094">
            <v>12590986</v>
          </cell>
          <cell r="O5094" t="str">
            <v>COOMEVA E.P.S</v>
          </cell>
        </row>
        <row r="5095">
          <cell r="C5095">
            <v>9237294</v>
          </cell>
          <cell r="D5095" t="str">
            <v>ALGARIN SALGADO JOHON JAIRO</v>
          </cell>
          <cell r="E5095" t="str">
            <v>OPERADOR DE PADRÓN</v>
          </cell>
          <cell r="G5095" t="str">
            <v>X</v>
          </cell>
          <cell r="M5095" t="str">
            <v>ENFERMEDAD GENERAL</v>
          </cell>
          <cell r="N5095">
            <v>12605933</v>
          </cell>
          <cell r="O5095" t="str">
            <v>COOMEVA E.P.S</v>
          </cell>
        </row>
        <row r="5096">
          <cell r="C5096">
            <v>9237294</v>
          </cell>
          <cell r="D5096" t="str">
            <v>ALGARIN SALGADO JOHON JAIRO</v>
          </cell>
          <cell r="E5096" t="str">
            <v>OPERADOR DE PADRÓN</v>
          </cell>
          <cell r="G5096" t="str">
            <v>X</v>
          </cell>
          <cell r="M5096" t="str">
            <v>ENFERMEDAD GENERAL</v>
          </cell>
          <cell r="N5096">
            <v>12621396</v>
          </cell>
          <cell r="O5096" t="str">
            <v>COOMEVA E.P.S</v>
          </cell>
        </row>
        <row r="5097">
          <cell r="C5097">
            <v>9237294</v>
          </cell>
          <cell r="D5097" t="str">
            <v>ALGARIN SALGADO JOHON JAIRO</v>
          </cell>
          <cell r="E5097" t="str">
            <v>OPERADOR DE PADRÓN</v>
          </cell>
          <cell r="G5097" t="str">
            <v>X</v>
          </cell>
          <cell r="M5097" t="str">
            <v>ENFERMEDAD GENERAL</v>
          </cell>
          <cell r="N5097">
            <v>12621390</v>
          </cell>
          <cell r="O5097" t="str">
            <v>COOMEVA E.P.S</v>
          </cell>
        </row>
        <row r="5098">
          <cell r="C5098">
            <v>9237294</v>
          </cell>
          <cell r="D5098" t="str">
            <v>ALGARIN SALGADO JOHON JAIRO</v>
          </cell>
          <cell r="E5098" t="str">
            <v>OPERADOR DE PADRÓN</v>
          </cell>
          <cell r="G5098" t="str">
            <v>X</v>
          </cell>
          <cell r="M5098" t="str">
            <v>ENFERMEDAD GENERAL</v>
          </cell>
          <cell r="N5098">
            <v>12628443</v>
          </cell>
          <cell r="O5098" t="str">
            <v>COOMEVA E.P.S</v>
          </cell>
        </row>
        <row r="5099">
          <cell r="C5099">
            <v>9237294</v>
          </cell>
          <cell r="D5099" t="str">
            <v>ALGARIN SALGADO JOHON JAIRO</v>
          </cell>
          <cell r="E5099" t="str">
            <v>OPERADOR DE PADRÓN</v>
          </cell>
          <cell r="G5099" t="str">
            <v>X</v>
          </cell>
          <cell r="M5099" t="str">
            <v>ENFERMEDAD GENERAL</v>
          </cell>
          <cell r="N5099">
            <v>12638858</v>
          </cell>
          <cell r="O5099" t="str">
            <v>COOMEVA E.P.S</v>
          </cell>
        </row>
        <row r="5100">
          <cell r="C5100">
            <v>9237294</v>
          </cell>
          <cell r="D5100" t="str">
            <v>ALGARIN SALGADO JOHON JAIRO</v>
          </cell>
          <cell r="E5100" t="str">
            <v>OPERADOR DE PADRÓN</v>
          </cell>
          <cell r="G5100" t="str">
            <v>X</v>
          </cell>
          <cell r="M5100" t="str">
            <v>ENFERMEDAD GENERAL</v>
          </cell>
          <cell r="N5100">
            <v>12665311</v>
          </cell>
          <cell r="O5100" t="str">
            <v>COOMEVA E.P.S</v>
          </cell>
        </row>
        <row r="5101">
          <cell r="C5101">
            <v>1143392702</v>
          </cell>
          <cell r="D5101" t="str">
            <v>ALEMAN MARTINEZ BILLY FRANK</v>
          </cell>
          <cell r="E5101" t="str">
            <v>OPERADOR DE BUSETÓN</v>
          </cell>
          <cell r="G5101" t="str">
            <v>X</v>
          </cell>
          <cell r="M5101" t="str">
            <v>ENFERMEDAD GENERAL</v>
          </cell>
          <cell r="N5101">
            <v>17411028</v>
          </cell>
          <cell r="O5101" t="str">
            <v>SALUD TOTAL E.P.S.</v>
          </cell>
        </row>
        <row r="5102">
          <cell r="C5102">
            <v>1143392702</v>
          </cell>
          <cell r="D5102" t="str">
            <v>ALEMAN MARTINEZ BILLY FRANK</v>
          </cell>
          <cell r="E5102" t="str">
            <v>OPERADOR DE BUSETÓN</v>
          </cell>
          <cell r="G5102" t="str">
            <v>X</v>
          </cell>
          <cell r="M5102" t="str">
            <v>ENFERMEDAD GENERAL</v>
          </cell>
          <cell r="N5102">
            <v>15452341</v>
          </cell>
          <cell r="O5102" t="str">
            <v>SALUD TOTAL E.P.S.</v>
          </cell>
        </row>
        <row r="5103">
          <cell r="C5103">
            <v>1143392702</v>
          </cell>
          <cell r="D5103" t="str">
            <v>ALEMAN MARTINEZ BILLY FRANK</v>
          </cell>
          <cell r="E5103" t="str">
            <v>OPERADOR DE BUSETÓN</v>
          </cell>
          <cell r="G5103" t="str">
            <v>X</v>
          </cell>
          <cell r="M5103" t="str">
            <v>ENFERMEDAD GENERAL</v>
          </cell>
          <cell r="N5103">
            <v>148491637</v>
          </cell>
          <cell r="O5103" t="str">
            <v>SALUD TOTAL E.P.S.</v>
          </cell>
        </row>
        <row r="5104">
          <cell r="C5104">
            <v>1143392702</v>
          </cell>
          <cell r="D5104" t="str">
            <v>ALEMAN MARTINEZ BILLY FRANK</v>
          </cell>
          <cell r="E5104" t="str">
            <v>OPERADOR DE BUSETÓN</v>
          </cell>
          <cell r="G5104" t="str">
            <v>X</v>
          </cell>
          <cell r="M5104" t="str">
            <v>ENFERMEDAD GENERAL</v>
          </cell>
          <cell r="N5104">
            <v>155174315</v>
          </cell>
          <cell r="O5104" t="str">
            <v>SALUD TOTAL E.P.S.</v>
          </cell>
        </row>
        <row r="5105">
          <cell r="C5105">
            <v>1143392702</v>
          </cell>
          <cell r="D5105" t="str">
            <v>ALEMAN MARTINEZ BILLY FRANK</v>
          </cell>
          <cell r="E5105" t="str">
            <v>OPERADOR DE BUSETÓN</v>
          </cell>
          <cell r="G5105" t="str">
            <v>X</v>
          </cell>
          <cell r="M5105" t="str">
            <v>ENFERMEDAD GENERAL</v>
          </cell>
          <cell r="O5105" t="str">
            <v>SALUD TOTAL E.P.S.</v>
          </cell>
        </row>
        <row r="5106">
          <cell r="C5106">
            <v>1143392702</v>
          </cell>
          <cell r="D5106" t="str">
            <v>ALEMAN MARTINEZ BILLY FRANK</v>
          </cell>
          <cell r="E5106" t="str">
            <v>OPERADOR DE BUSETÓN</v>
          </cell>
          <cell r="G5106" t="str">
            <v>X</v>
          </cell>
          <cell r="M5106" t="str">
            <v>ENFERMEDAD GENERAL</v>
          </cell>
          <cell r="N5106">
            <v>177364922</v>
          </cell>
          <cell r="O5106" t="str">
            <v>SALUD TOTAL E.P.S.</v>
          </cell>
        </row>
        <row r="5107">
          <cell r="C5107">
            <v>1143392702</v>
          </cell>
          <cell r="D5107" t="str">
            <v>ALEMAN MARTINEZ BILLY FRANK</v>
          </cell>
          <cell r="E5107" t="str">
            <v>OPERADOR DE BUSETÓN</v>
          </cell>
          <cell r="G5107" t="str">
            <v>x</v>
          </cell>
          <cell r="M5107" t="str">
            <v>ENFERMEDAD GENERAL</v>
          </cell>
          <cell r="N5107">
            <v>182235806</v>
          </cell>
          <cell r="O5107" t="str">
            <v>SALUD TOTAL E.P.S.</v>
          </cell>
        </row>
        <row r="5108">
          <cell r="C5108">
            <v>1143392702</v>
          </cell>
          <cell r="D5108" t="str">
            <v>ALEMAN MARTINEZ BILLY FRANK</v>
          </cell>
          <cell r="E5108" t="str">
            <v>OPERADOR DE BUSETÓN</v>
          </cell>
          <cell r="G5108" t="str">
            <v>x</v>
          </cell>
          <cell r="M5108" t="str">
            <v>ENFERMEDAD GENERAL</v>
          </cell>
          <cell r="N5108">
            <v>188139407</v>
          </cell>
          <cell r="O5108" t="str">
            <v>SALUD TOTAL E.P.S.</v>
          </cell>
        </row>
        <row r="5109">
          <cell r="C5109">
            <v>9299980</v>
          </cell>
          <cell r="D5109" t="str">
            <v>ALCAZAR JULIO RONAL DAVID</v>
          </cell>
          <cell r="E5109" t="str">
            <v>OPERADOR DE PADRÓN</v>
          </cell>
          <cell r="G5109" t="str">
            <v>X</v>
          </cell>
          <cell r="M5109" t="str">
            <v>ENFERMEDAD GENERAL</v>
          </cell>
          <cell r="N5109">
            <v>70523925</v>
          </cell>
          <cell r="O5109" t="str">
            <v>SALUD TOTAL E.P.S.</v>
          </cell>
        </row>
        <row r="5110">
          <cell r="C5110">
            <v>9299980</v>
          </cell>
          <cell r="D5110" t="str">
            <v>ALCAZAR JULIO RONAL DAVID</v>
          </cell>
          <cell r="E5110" t="str">
            <v>OPERADOR DE PADRÓN</v>
          </cell>
          <cell r="G5110" t="str">
            <v>X</v>
          </cell>
          <cell r="M5110" t="str">
            <v>ENFERMEDAD GENERAL</v>
          </cell>
          <cell r="N5110" t="str">
            <v>NT</v>
          </cell>
          <cell r="O5110" t="str">
            <v>SALUD TOTAL E.P.S.</v>
          </cell>
        </row>
        <row r="5111">
          <cell r="C5111">
            <v>9299980</v>
          </cell>
          <cell r="D5111" t="str">
            <v>ALCAZAR JULIO RONAL DAVID</v>
          </cell>
          <cell r="E5111" t="str">
            <v>OPERADOR DE PADRÓN</v>
          </cell>
          <cell r="G5111" t="str">
            <v>X</v>
          </cell>
          <cell r="M5111" t="str">
            <v>ENFERMEDAD GENERAL</v>
          </cell>
          <cell r="N5111">
            <v>12984456</v>
          </cell>
          <cell r="O5111" t="str">
            <v>SALUD TOTAL E.P.S.</v>
          </cell>
        </row>
        <row r="5112">
          <cell r="C5112">
            <v>9299980</v>
          </cell>
          <cell r="D5112" t="str">
            <v>ALCAZAR JULIO RONAL DAVID</v>
          </cell>
          <cell r="E5112" t="str">
            <v>OPERADOR DE PADRÓN</v>
          </cell>
          <cell r="G5112" t="str">
            <v>X</v>
          </cell>
          <cell r="M5112" t="str">
            <v>ENFERMEDAD GENERAL</v>
          </cell>
          <cell r="N5112">
            <v>13913265</v>
          </cell>
          <cell r="O5112" t="str">
            <v>SALUD TOTAL E.P.S.</v>
          </cell>
        </row>
        <row r="5113">
          <cell r="C5113">
            <v>1050959629</v>
          </cell>
          <cell r="D5113" t="str">
            <v>ALCALA QUINTANA LIBARDO DANIEL</v>
          </cell>
          <cell r="E5113" t="str">
            <v>OPERADOR DE PADRÓN</v>
          </cell>
          <cell r="G5113" t="str">
            <v>X</v>
          </cell>
          <cell r="M5113" t="str">
            <v>ENFERMEDAD GENERAL</v>
          </cell>
          <cell r="N5113" t="str">
            <v>NT</v>
          </cell>
          <cell r="O5113" t="str">
            <v>SALUD TOTAL E.P.S.</v>
          </cell>
        </row>
        <row r="5114">
          <cell r="C5114">
            <v>1050959629</v>
          </cell>
          <cell r="D5114" t="str">
            <v>ALCALA QUINTANA LIBARDO DANIEL</v>
          </cell>
          <cell r="E5114" t="str">
            <v>OPERADOR DE PADRÓN</v>
          </cell>
          <cell r="G5114" t="str">
            <v>X</v>
          </cell>
          <cell r="M5114" t="str">
            <v>ENFERMEDAD GENERAL</v>
          </cell>
          <cell r="N5114" t="str">
            <v>NT</v>
          </cell>
          <cell r="O5114" t="str">
            <v>SALUD TOTAL E.P.S.</v>
          </cell>
        </row>
        <row r="5115">
          <cell r="C5115">
            <v>1050959629</v>
          </cell>
          <cell r="D5115" t="str">
            <v>ALCALA QUINTANA LIBARDO DANIEL</v>
          </cell>
          <cell r="E5115" t="str">
            <v>OPERADOR DE PADRÓN</v>
          </cell>
          <cell r="G5115" t="str">
            <v>X</v>
          </cell>
          <cell r="M5115" t="str">
            <v>ENFERMEDAD GENERAL</v>
          </cell>
          <cell r="N5115" t="str">
            <v>NT</v>
          </cell>
          <cell r="O5115" t="str">
            <v>SALUD TOTAL E.P.S.</v>
          </cell>
        </row>
        <row r="5116">
          <cell r="C5116">
            <v>1050959629</v>
          </cell>
          <cell r="D5116" t="str">
            <v>ALCALA QUINTANA LIBARDO DANIEL</v>
          </cell>
          <cell r="E5116" t="str">
            <v>OPERADOR DE PADRÓN</v>
          </cell>
          <cell r="G5116" t="str">
            <v>X</v>
          </cell>
          <cell r="M5116" t="str">
            <v>ENFERMEDAD GENERAL</v>
          </cell>
          <cell r="N5116">
            <v>155171093</v>
          </cell>
          <cell r="O5116" t="str">
            <v>SALUD TOTAL E.P.S.</v>
          </cell>
        </row>
        <row r="5117">
          <cell r="C5117">
            <v>1050959629</v>
          </cell>
          <cell r="D5117" t="str">
            <v>ALCALA QUINTANA LIBARDO DANIEL</v>
          </cell>
          <cell r="E5117" t="str">
            <v>OPERADOR DE PADRÓN</v>
          </cell>
          <cell r="G5117" t="str">
            <v>X</v>
          </cell>
          <cell r="M5117" t="str">
            <v>ENFERMEDAD GENERAL</v>
          </cell>
          <cell r="N5117" t="str">
            <v>NT</v>
          </cell>
          <cell r="O5117" t="str">
            <v>SALUD TOTAL E.P.S.</v>
          </cell>
        </row>
        <row r="5118">
          <cell r="C5118">
            <v>1050959629</v>
          </cell>
          <cell r="D5118" t="str">
            <v>ALCALA QUINTANA LIBARDO DANIEL</v>
          </cell>
          <cell r="E5118" t="str">
            <v>OPERADOR DE PADRÓN</v>
          </cell>
          <cell r="G5118" t="str">
            <v>X</v>
          </cell>
          <cell r="M5118" t="str">
            <v>ENFERMEDAD GENERAL</v>
          </cell>
          <cell r="N5118" t="str">
            <v>NT</v>
          </cell>
          <cell r="O5118" t="str">
            <v>SALUD TOTAL E.P.S.</v>
          </cell>
        </row>
        <row r="5119">
          <cell r="C5119">
            <v>1050959629</v>
          </cell>
          <cell r="D5119" t="str">
            <v>ALCALA QUINTANA LIBARDO DANIEL</v>
          </cell>
          <cell r="E5119" t="str">
            <v>OPERADOR DE PADRÓN</v>
          </cell>
          <cell r="G5119" t="str">
            <v>x</v>
          </cell>
          <cell r="M5119" t="str">
            <v>ENFERMEDAD GENERAL</v>
          </cell>
          <cell r="N5119" t="str">
            <v>NT</v>
          </cell>
          <cell r="O5119" t="str">
            <v>SALUD TOTAL E.P.S.</v>
          </cell>
        </row>
        <row r="5120">
          <cell r="C5120">
            <v>1050959629</v>
          </cell>
          <cell r="D5120" t="str">
            <v>ALCALA QUINTANA LIBARDO DANIEL</v>
          </cell>
          <cell r="E5120" t="str">
            <v>OPERADOR DE PADRÓN</v>
          </cell>
          <cell r="G5120" t="str">
            <v>x</v>
          </cell>
          <cell r="M5120" t="str">
            <v>ENFERMEDAD GENERAL</v>
          </cell>
          <cell r="O5120" t="str">
            <v>SALUD TOTAL E.P.S.</v>
          </cell>
        </row>
        <row r="5121">
          <cell r="C5121">
            <v>45562071</v>
          </cell>
          <cell r="D5121" t="str">
            <v>ALCALA BARBOZA YENIS PATRICIA</v>
          </cell>
          <cell r="E5121" t="str">
            <v>REGULADOR</v>
          </cell>
          <cell r="G5121" t="str">
            <v>X</v>
          </cell>
          <cell r="M5121" t="str">
            <v>ENFERMEDAD GENERAL</v>
          </cell>
          <cell r="N5121">
            <v>7716727</v>
          </cell>
          <cell r="O5121" t="str">
            <v>SALUD TOTAL E.P.S.</v>
          </cell>
        </row>
        <row r="5122">
          <cell r="C5122">
            <v>45562071</v>
          </cell>
          <cell r="D5122" t="str">
            <v>ALCALA BARBOZA YENIS PATRICIA</v>
          </cell>
          <cell r="E5122" t="str">
            <v>REGULADOR</v>
          </cell>
          <cell r="G5122" t="str">
            <v>X</v>
          </cell>
          <cell r="M5122" t="str">
            <v>ENFERMEDAD GENERAL</v>
          </cell>
          <cell r="N5122">
            <v>94603</v>
          </cell>
          <cell r="O5122" t="str">
            <v>SALUD TOTAL E.P.S.</v>
          </cell>
        </row>
        <row r="5123">
          <cell r="C5123">
            <v>45562071</v>
          </cell>
          <cell r="D5123" t="str">
            <v>ALCALA BARBOZA YENIS PATRICIA</v>
          </cell>
          <cell r="E5123" t="str">
            <v>REGULADOR</v>
          </cell>
          <cell r="G5123" t="str">
            <v>X</v>
          </cell>
          <cell r="M5123" t="str">
            <v>ENFERMEDAD GENERAL</v>
          </cell>
          <cell r="N5123">
            <v>120770</v>
          </cell>
          <cell r="O5123" t="str">
            <v>SALUD TOTAL E.P.S.</v>
          </cell>
        </row>
        <row r="5124">
          <cell r="C5124">
            <v>45562071</v>
          </cell>
          <cell r="D5124" t="str">
            <v>ALCALA BARBOZA YENIS PATRICIA</v>
          </cell>
          <cell r="E5124" t="str">
            <v>REGULADOR</v>
          </cell>
          <cell r="G5124" t="str">
            <v>X</v>
          </cell>
          <cell r="M5124" t="str">
            <v>ENFERMEDAD GENERAL</v>
          </cell>
          <cell r="N5124">
            <v>120673</v>
          </cell>
          <cell r="O5124" t="str">
            <v>SALUD TOTAL E.P.S.</v>
          </cell>
        </row>
        <row r="5125">
          <cell r="C5125">
            <v>45562071</v>
          </cell>
          <cell r="D5125" t="str">
            <v>ALCALA BARBOZA YENIS PATRICIA</v>
          </cell>
          <cell r="E5125" t="str">
            <v>REGULADOR</v>
          </cell>
          <cell r="G5125" t="str">
            <v>X</v>
          </cell>
          <cell r="M5125" t="str">
            <v>ENFERMEDAD GENERAL</v>
          </cell>
          <cell r="N5125">
            <v>5265</v>
          </cell>
          <cell r="O5125" t="str">
            <v>SALUD TOTAL E.P.S.</v>
          </cell>
        </row>
        <row r="5126">
          <cell r="C5126">
            <v>45562071</v>
          </cell>
          <cell r="D5126" t="str">
            <v>ALCALA BARBOZA YENIS PATRICIA</v>
          </cell>
          <cell r="E5126" t="str">
            <v>REGULADOR</v>
          </cell>
          <cell r="G5126" t="str">
            <v>X</v>
          </cell>
          <cell r="M5126" t="str">
            <v>ENFERMEDAD GENERAL</v>
          </cell>
          <cell r="N5126">
            <v>11614232</v>
          </cell>
          <cell r="O5126" t="str">
            <v>SALUD TOTAL E.P.S.</v>
          </cell>
        </row>
        <row r="5127">
          <cell r="C5127">
            <v>45562071</v>
          </cell>
          <cell r="D5127" t="str">
            <v>ALCALA BARBOZA YENIS PATRICIA</v>
          </cell>
          <cell r="E5127" t="str">
            <v>REGULADOR</v>
          </cell>
          <cell r="G5127" t="str">
            <v>X</v>
          </cell>
          <cell r="M5127" t="str">
            <v>ENFERMEDAD GENERAL</v>
          </cell>
          <cell r="N5127">
            <v>14427265</v>
          </cell>
          <cell r="O5127" t="str">
            <v>SALUD TOTAL E.P.S.</v>
          </cell>
        </row>
        <row r="5128">
          <cell r="C5128">
            <v>45562071</v>
          </cell>
          <cell r="D5128" t="str">
            <v>ALCALA BARBOZA YENIS PATRICIA</v>
          </cell>
          <cell r="E5128" t="str">
            <v>REGULADOR</v>
          </cell>
          <cell r="G5128" t="str">
            <v>X</v>
          </cell>
          <cell r="M5128" t="str">
            <v>ENFERMEDAD GENERAL</v>
          </cell>
          <cell r="N5128" t="str">
            <v>NT</v>
          </cell>
          <cell r="O5128" t="str">
            <v>SALUD TOTAL E.P.S.</v>
          </cell>
        </row>
        <row r="5129">
          <cell r="C5129">
            <v>45562071</v>
          </cell>
          <cell r="D5129" t="str">
            <v>ALCALA BARBOZA YENIS PATRICIA</v>
          </cell>
          <cell r="E5129" t="str">
            <v>REGULADOR</v>
          </cell>
          <cell r="G5129" t="str">
            <v>X</v>
          </cell>
          <cell r="M5129" t="str">
            <v>ENFERMEDAD GENERAL</v>
          </cell>
          <cell r="N5129">
            <v>172069446</v>
          </cell>
          <cell r="O5129" t="str">
            <v>SALUD TOTAL E.P.S.</v>
          </cell>
        </row>
        <row r="5130">
          <cell r="C5130">
            <v>45562071</v>
          </cell>
          <cell r="D5130" t="str">
            <v>ALCALA BARBOZA YENIS PATRICIA</v>
          </cell>
          <cell r="E5130" t="str">
            <v>REGULADOR</v>
          </cell>
          <cell r="G5130" t="str">
            <v>x</v>
          </cell>
          <cell r="M5130" t="str">
            <v>ENFERMEDAD GENERAL</v>
          </cell>
          <cell r="N5130">
            <v>146494</v>
          </cell>
          <cell r="O5130" t="str">
            <v>SALUD TOTAL E.P.S.</v>
          </cell>
        </row>
        <row r="5131">
          <cell r="C5131">
            <v>1047410078</v>
          </cell>
          <cell r="D5131" t="str">
            <v>ALARCON GONZALEZ JORGE LUIS</v>
          </cell>
          <cell r="E5131" t="str">
            <v>OPERADOR DE PADRÓN</v>
          </cell>
          <cell r="G5131" t="str">
            <v>X</v>
          </cell>
          <cell r="M5131" t="str">
            <v>ENFERMEDAD GENERAL</v>
          </cell>
          <cell r="N5131">
            <v>11668223</v>
          </cell>
          <cell r="O5131" t="str">
            <v>SALUD TOTAL E.P.S.</v>
          </cell>
        </row>
        <row r="5132">
          <cell r="C5132">
            <v>73108745</v>
          </cell>
          <cell r="D5132" t="str">
            <v>AICARDI HERNANDEZ JHOEL</v>
          </cell>
          <cell r="E5132" t="str">
            <v>OPERADOR DE PADRÓN</v>
          </cell>
          <cell r="G5132" t="str">
            <v>X</v>
          </cell>
          <cell r="M5132" t="str">
            <v>ENFERMEDAD GENERAL</v>
          </cell>
          <cell r="N5132" t="str">
            <v>INC144138</v>
          </cell>
          <cell r="O5132" t="str">
            <v>SALUD TOTAL E.P.S.</v>
          </cell>
        </row>
        <row r="5133">
          <cell r="C5133">
            <v>73108745</v>
          </cell>
          <cell r="D5133" t="str">
            <v>AICARDI HERNANDEZ JHOEL</v>
          </cell>
          <cell r="E5133" t="str">
            <v>OPERADOR DE PADRÓN</v>
          </cell>
          <cell r="G5133" t="str">
            <v>X</v>
          </cell>
          <cell r="M5133" t="str">
            <v>ENFERMEDAD GENERAL</v>
          </cell>
          <cell r="N5133">
            <v>4671842</v>
          </cell>
          <cell r="O5133" t="str">
            <v>SALUD TOTAL E.P.S.</v>
          </cell>
        </row>
        <row r="5134">
          <cell r="C5134">
            <v>73108745</v>
          </cell>
          <cell r="D5134" t="str">
            <v>AICARDI HERNANDEZ JHOEL</v>
          </cell>
          <cell r="E5134" t="str">
            <v>OPERADOR DE PADRÓN</v>
          </cell>
          <cell r="G5134" t="str">
            <v>X</v>
          </cell>
          <cell r="M5134" t="str">
            <v>ENFERMEDAD GENERAL</v>
          </cell>
          <cell r="N5134">
            <v>669593</v>
          </cell>
          <cell r="O5134" t="str">
            <v>SALUD TOTAL E.P.S.</v>
          </cell>
        </row>
        <row r="5135">
          <cell r="C5135">
            <v>73108745</v>
          </cell>
          <cell r="D5135" t="str">
            <v>AICARDI HERNANDEZ JHOEL</v>
          </cell>
          <cell r="E5135" t="str">
            <v>OPERADOR DE PADRÓN</v>
          </cell>
          <cell r="L5135" t="str">
            <v>X</v>
          </cell>
          <cell r="M5135" t="str">
            <v>AISLAMIENTO PREVENTIVO</v>
          </cell>
          <cell r="N5135" t="str">
            <v>NT</v>
          </cell>
          <cell r="O5135" t="str">
            <v>SALUD TOTAL E.P.S.</v>
          </cell>
        </row>
        <row r="5136">
          <cell r="C5136">
            <v>73108745</v>
          </cell>
          <cell r="D5136" t="str">
            <v>AICARDI HERNANDEZ JHOEL</v>
          </cell>
          <cell r="E5136" t="str">
            <v>OPERADOR DE PADRÓN</v>
          </cell>
          <cell r="G5136" t="str">
            <v>X</v>
          </cell>
          <cell r="M5136" t="str">
            <v>ENFERMEDAD GENERAL</v>
          </cell>
          <cell r="N5136">
            <v>2902909</v>
          </cell>
          <cell r="O5136" t="str">
            <v>SALUD TOTAL E.P.S.</v>
          </cell>
        </row>
        <row r="5137">
          <cell r="C5137">
            <v>73108745</v>
          </cell>
          <cell r="D5137" t="str">
            <v>AICARDI HERNANDEZ JHOEL</v>
          </cell>
          <cell r="E5137" t="str">
            <v>OPERADOR DE PADRÓN</v>
          </cell>
          <cell r="G5137" t="str">
            <v>X</v>
          </cell>
          <cell r="M5137" t="str">
            <v>ENFERMEDAD GENERAL</v>
          </cell>
          <cell r="N5137">
            <v>68685776</v>
          </cell>
          <cell r="O5137" t="str">
            <v>SALUD TOTAL E.P.S.</v>
          </cell>
        </row>
        <row r="5138">
          <cell r="C5138">
            <v>73108745</v>
          </cell>
          <cell r="D5138" t="str">
            <v>AICARDI HERNANDEZ JHOEL</v>
          </cell>
          <cell r="E5138" t="str">
            <v>OPERADOR DE PADRÓN</v>
          </cell>
          <cell r="G5138" t="str">
            <v>X</v>
          </cell>
          <cell r="M5138" t="str">
            <v>ENFERMEDAD GENERAL</v>
          </cell>
          <cell r="N5138">
            <v>70584212</v>
          </cell>
          <cell r="O5138" t="str">
            <v>SALUD TOTAL E.P.S.</v>
          </cell>
        </row>
        <row r="5139">
          <cell r="C5139">
            <v>73108745</v>
          </cell>
          <cell r="D5139" t="str">
            <v>AICARDI HERNANDEZ JHOEL</v>
          </cell>
          <cell r="E5139" t="str">
            <v>OPERADOR DE PADRÓN</v>
          </cell>
          <cell r="G5139" t="str">
            <v>X</v>
          </cell>
          <cell r="M5139" t="str">
            <v>ENFERMEDAD GENERAL</v>
          </cell>
          <cell r="N5139">
            <v>76221206</v>
          </cell>
          <cell r="O5139" t="str">
            <v>SALUD TOTAL E.P.S.</v>
          </cell>
        </row>
        <row r="5140">
          <cell r="C5140">
            <v>73108745</v>
          </cell>
          <cell r="D5140" t="str">
            <v>AICARDI HERNANDEZ JHOEL</v>
          </cell>
          <cell r="E5140" t="str">
            <v>OPERADOR DE PADRÓN</v>
          </cell>
          <cell r="G5140" t="str">
            <v>X</v>
          </cell>
          <cell r="M5140" t="str">
            <v>ENFERMEDAD GENERAL</v>
          </cell>
          <cell r="N5140">
            <v>9807162</v>
          </cell>
          <cell r="O5140" t="str">
            <v>SALUD TOTAL E.P.S.</v>
          </cell>
        </row>
        <row r="5141">
          <cell r="C5141">
            <v>73108745</v>
          </cell>
          <cell r="D5141" t="str">
            <v>AICARDI HERNANDEZ JHOEL</v>
          </cell>
          <cell r="E5141" t="str">
            <v>OPERADOR DE PADRÓN</v>
          </cell>
          <cell r="G5141" t="str">
            <v>X</v>
          </cell>
          <cell r="M5141" t="str">
            <v>ENFERMEDAD GENERAL</v>
          </cell>
          <cell r="N5141" t="str">
            <v>NT</v>
          </cell>
          <cell r="O5141" t="str">
            <v>SALUD TOTAL E.P.S.</v>
          </cell>
        </row>
        <row r="5142">
          <cell r="C5142">
            <v>73108745</v>
          </cell>
          <cell r="D5142" t="str">
            <v>AICARDI HERNANDEZ JHOEL</v>
          </cell>
          <cell r="E5142" t="str">
            <v>OPERADOR DE PADRÓN</v>
          </cell>
          <cell r="G5142" t="str">
            <v>X</v>
          </cell>
          <cell r="M5142" t="str">
            <v>ENFERMEDAD GENERAL</v>
          </cell>
          <cell r="N5142">
            <v>10368995</v>
          </cell>
          <cell r="O5142" t="str">
            <v>SALUD TOTAL E.P.S.</v>
          </cell>
        </row>
        <row r="5143">
          <cell r="C5143">
            <v>73108745</v>
          </cell>
          <cell r="D5143" t="str">
            <v>AICARDI HERNANDEZ JHOEL</v>
          </cell>
          <cell r="E5143" t="str">
            <v>OPERADOR DE PADRÓN</v>
          </cell>
          <cell r="G5143" t="str">
            <v>X</v>
          </cell>
          <cell r="M5143" t="str">
            <v>ENFERMEDAD GENERAL</v>
          </cell>
          <cell r="N5143">
            <v>10706099</v>
          </cell>
          <cell r="O5143" t="str">
            <v>SALUD TOTAL E.P.S.</v>
          </cell>
        </row>
        <row r="5144">
          <cell r="C5144">
            <v>73108745</v>
          </cell>
          <cell r="D5144" t="str">
            <v>AICARDI HERNANDEZ JHOEL</v>
          </cell>
          <cell r="E5144" t="str">
            <v>OPERADOR DE PADRÓN</v>
          </cell>
          <cell r="G5144" t="str">
            <v>X</v>
          </cell>
          <cell r="M5144" t="str">
            <v>ENFERMEDAD GENERAL</v>
          </cell>
          <cell r="N5144">
            <v>12455817</v>
          </cell>
          <cell r="O5144" t="str">
            <v>SALUD TOTAL E.P.S.</v>
          </cell>
        </row>
        <row r="5145">
          <cell r="C5145">
            <v>73108745</v>
          </cell>
          <cell r="D5145" t="str">
            <v>AICARDI HERNANDEZ JHOEL</v>
          </cell>
          <cell r="E5145" t="str">
            <v>OPERADOR DE PADRÓN</v>
          </cell>
          <cell r="G5145" t="str">
            <v>X</v>
          </cell>
          <cell r="M5145" t="str">
            <v>ENFERMEDAD GENERAL</v>
          </cell>
          <cell r="N5145">
            <v>10233461</v>
          </cell>
          <cell r="O5145" t="str">
            <v>SALUD TOTAL E.P.S.</v>
          </cell>
        </row>
        <row r="5146">
          <cell r="C5146">
            <v>73108745</v>
          </cell>
          <cell r="D5146" t="str">
            <v>AICARDI HERNANDEZ JHOEL</v>
          </cell>
          <cell r="E5146" t="str">
            <v>OPERADOR DE PADRÓN</v>
          </cell>
          <cell r="G5146" t="str">
            <v>X</v>
          </cell>
          <cell r="M5146" t="str">
            <v>ENFERMEDAD GENERAL</v>
          </cell>
          <cell r="N5146">
            <v>12959707</v>
          </cell>
          <cell r="O5146" t="str">
            <v>SALUD TOTAL E.P.S.</v>
          </cell>
        </row>
        <row r="5147">
          <cell r="C5147">
            <v>73108745</v>
          </cell>
          <cell r="D5147" t="str">
            <v>AICARDI HERNANDEZ JHOEL</v>
          </cell>
          <cell r="E5147" t="str">
            <v>OPERADOR DE PADRÓN</v>
          </cell>
          <cell r="G5147" t="str">
            <v>X</v>
          </cell>
          <cell r="M5147" t="str">
            <v>ENFERMEDAD GENERAL</v>
          </cell>
          <cell r="N5147">
            <v>12455817</v>
          </cell>
          <cell r="O5147" t="str">
            <v>SALUD TOTAL E.P.S.</v>
          </cell>
        </row>
        <row r="5148">
          <cell r="C5148">
            <v>73108745</v>
          </cell>
          <cell r="D5148" t="str">
            <v>AICARDI HERNANDEZ JHOEL</v>
          </cell>
          <cell r="E5148" t="str">
            <v>OPERADOR DE PADRÓN</v>
          </cell>
          <cell r="G5148" t="str">
            <v>X</v>
          </cell>
          <cell r="M5148" t="str">
            <v>ENFERMEDAD GENERAL</v>
          </cell>
          <cell r="N5148" t="str">
            <v>NT</v>
          </cell>
          <cell r="O5148" t="str">
            <v>SALUD TOTAL E.P.S.</v>
          </cell>
        </row>
        <row r="5149">
          <cell r="C5149">
            <v>73108745</v>
          </cell>
          <cell r="D5149" t="str">
            <v>AICARDI HERNANDEZ JHOEL</v>
          </cell>
          <cell r="E5149" t="str">
            <v>OPERADOR DE PADRÓN</v>
          </cell>
          <cell r="G5149" t="str">
            <v>X</v>
          </cell>
          <cell r="M5149" t="str">
            <v>ENFERMEDAD GENERAL</v>
          </cell>
          <cell r="N5149" t="str">
            <v>NT</v>
          </cell>
          <cell r="O5149" t="str">
            <v>SALUD TOTAL E.P.S.</v>
          </cell>
        </row>
        <row r="5150">
          <cell r="C5150">
            <v>73108745</v>
          </cell>
          <cell r="D5150" t="str">
            <v>AICARDI HERNANDEZ JHOEL</v>
          </cell>
          <cell r="E5150" t="str">
            <v>OPERADOR DE PADRÓN</v>
          </cell>
          <cell r="G5150" t="str">
            <v>X</v>
          </cell>
          <cell r="M5150" t="str">
            <v>ENFERMEDAD GENERAL</v>
          </cell>
          <cell r="N5150">
            <v>116231114</v>
          </cell>
          <cell r="O5150" t="str">
            <v>SALUD TOTAL E.P.S.</v>
          </cell>
        </row>
        <row r="5151">
          <cell r="C5151">
            <v>73108745</v>
          </cell>
          <cell r="D5151" t="str">
            <v>AICARDI HERNANDEZ JHOEL</v>
          </cell>
          <cell r="E5151" t="str">
            <v>OPERADOR DE PADRÓN</v>
          </cell>
          <cell r="G5151" t="str">
            <v>X</v>
          </cell>
          <cell r="M5151" t="str">
            <v>ENFERMEDAD GENERAL</v>
          </cell>
          <cell r="N5151">
            <v>14396250</v>
          </cell>
          <cell r="O5151" t="str">
            <v>SALUD TOTAL E.P.S.</v>
          </cell>
        </row>
        <row r="5152">
          <cell r="C5152">
            <v>73108745</v>
          </cell>
          <cell r="D5152" t="str">
            <v>AICARDI HERNANDEZ JHOEL</v>
          </cell>
          <cell r="E5152" t="str">
            <v>OPERADOR DE PADRÓN</v>
          </cell>
          <cell r="G5152" t="str">
            <v>X</v>
          </cell>
          <cell r="M5152" t="str">
            <v>ENFERMEDAD GENERAL</v>
          </cell>
          <cell r="N5152">
            <v>14369785</v>
          </cell>
          <cell r="O5152" t="str">
            <v>SALUD TOTAL E.P.S.</v>
          </cell>
        </row>
        <row r="5153">
          <cell r="C5153">
            <v>73108745</v>
          </cell>
          <cell r="D5153" t="str">
            <v>AICARDI HERNANDEZ JHOEL</v>
          </cell>
          <cell r="E5153" t="str">
            <v>OPERADOR DE PADRÓN</v>
          </cell>
          <cell r="G5153" t="str">
            <v>X</v>
          </cell>
          <cell r="M5153" t="str">
            <v>ENFERMEDAD GENERAL</v>
          </cell>
          <cell r="N5153">
            <v>13923218</v>
          </cell>
          <cell r="O5153" t="str">
            <v>SALUD TOTAL E.P.S.</v>
          </cell>
        </row>
        <row r="5154">
          <cell r="C5154">
            <v>73108745</v>
          </cell>
          <cell r="D5154" t="str">
            <v>AICARDI HERNANDEZ JHOEL</v>
          </cell>
          <cell r="E5154" t="str">
            <v>OPERADOR DE PADRÓN</v>
          </cell>
          <cell r="G5154" t="str">
            <v>X</v>
          </cell>
          <cell r="M5154" t="str">
            <v>ENFERMEDAD GENERAL</v>
          </cell>
          <cell r="N5154">
            <v>108852134</v>
          </cell>
          <cell r="O5154" t="str">
            <v>SALUD TOTAL E.P.S.</v>
          </cell>
        </row>
        <row r="5155">
          <cell r="C5155">
            <v>73108745</v>
          </cell>
          <cell r="D5155" t="str">
            <v>AICARDI HERNANDEZ JHOEL</v>
          </cell>
          <cell r="E5155" t="str">
            <v>OPERADOR DE PADRÓN</v>
          </cell>
          <cell r="G5155" t="str">
            <v>X</v>
          </cell>
          <cell r="M5155" t="str">
            <v>ENFERMEDAD GENERAL</v>
          </cell>
          <cell r="N5155">
            <v>16309887</v>
          </cell>
          <cell r="O5155" t="str">
            <v>SALUD TOTAL E.P.S.</v>
          </cell>
        </row>
        <row r="5156">
          <cell r="C5156">
            <v>73108745</v>
          </cell>
          <cell r="D5156" t="str">
            <v>AICARDI HERNANDEZ JHOEL</v>
          </cell>
          <cell r="E5156" t="str">
            <v>OPERADOR DE PADRÓN</v>
          </cell>
          <cell r="G5156" t="str">
            <v>X</v>
          </cell>
          <cell r="M5156" t="str">
            <v>ENFERMEDAD GENERAL</v>
          </cell>
          <cell r="N5156">
            <v>17513673</v>
          </cell>
          <cell r="O5156" t="str">
            <v>SALUD TOTAL E.P.S.</v>
          </cell>
        </row>
        <row r="5157">
          <cell r="C5157">
            <v>73108745</v>
          </cell>
          <cell r="D5157" t="str">
            <v>AICARDI HERNANDEZ JHOEL</v>
          </cell>
          <cell r="E5157" t="str">
            <v>OPERADOR DE PADRÓN</v>
          </cell>
          <cell r="G5157" t="str">
            <v>X</v>
          </cell>
          <cell r="M5157" t="str">
            <v>ENFERMEDAD GENERAL</v>
          </cell>
          <cell r="N5157">
            <v>143751088</v>
          </cell>
          <cell r="O5157" t="str">
            <v>SALUD TOTAL E.P.S.</v>
          </cell>
        </row>
        <row r="5158">
          <cell r="C5158">
            <v>73108745</v>
          </cell>
          <cell r="D5158" t="str">
            <v>AICARDI HERNANDEZ JHOEL</v>
          </cell>
          <cell r="E5158" t="str">
            <v>OPERADOR DE PADRÓN</v>
          </cell>
          <cell r="G5158" t="str">
            <v>X</v>
          </cell>
          <cell r="M5158" t="str">
            <v>ENFERMEDAD GENERAL</v>
          </cell>
          <cell r="N5158">
            <v>155190928</v>
          </cell>
          <cell r="O5158" t="str">
            <v>SALUD TOTAL E.P.S.</v>
          </cell>
        </row>
        <row r="5159">
          <cell r="C5159">
            <v>73108745</v>
          </cell>
          <cell r="D5159" t="str">
            <v>AICARDI HERNANDEZ JHOEL</v>
          </cell>
          <cell r="E5159" t="str">
            <v>OPERADOR DE PADRÓN</v>
          </cell>
          <cell r="J5159" t="str">
            <v>X</v>
          </cell>
          <cell r="M5159" t="str">
            <v>ENFERMEDAD PROFESIONAL</v>
          </cell>
          <cell r="N5159">
            <v>860028947</v>
          </cell>
          <cell r="O5159" t="str">
            <v>SURA E.P.S.</v>
          </cell>
        </row>
        <row r="5160">
          <cell r="C5160">
            <v>1047440810</v>
          </cell>
          <cell r="D5160" t="str">
            <v>AGUILAR MENDEZ EDGAR ALFREDO</v>
          </cell>
          <cell r="E5160" t="str">
            <v>OPERADOR DE PADRÓN</v>
          </cell>
          <cell r="G5160" t="str">
            <v>X</v>
          </cell>
          <cell r="M5160" t="str">
            <v>ENFERMEDAD GENERAL</v>
          </cell>
          <cell r="N5160">
            <v>178445129</v>
          </cell>
          <cell r="O5160" t="str">
            <v>SALUD TOTAL E.P.S.</v>
          </cell>
        </row>
        <row r="5161">
          <cell r="C5161">
            <v>1047440810</v>
          </cell>
          <cell r="D5161" t="str">
            <v>AGUILAR MENDEZ EDGAR ALFREDO</v>
          </cell>
          <cell r="E5161" t="str">
            <v>OPERADOR DE PADRÓN</v>
          </cell>
          <cell r="G5161" t="str">
            <v>X</v>
          </cell>
          <cell r="M5161" t="str">
            <v>ENFERMEDAD GENERAL</v>
          </cell>
          <cell r="N5161">
            <v>181507588</v>
          </cell>
          <cell r="O5161" t="str">
            <v>SALUD TOTAL E.P.S.</v>
          </cell>
        </row>
        <row r="5162">
          <cell r="C5162">
            <v>1047440810</v>
          </cell>
          <cell r="D5162" t="str">
            <v>AGUILAR MENDEZ EDGAR ALFREDO</v>
          </cell>
          <cell r="E5162" t="str">
            <v>OPERADOR DE PADRÓN</v>
          </cell>
          <cell r="G5162" t="str">
            <v>X</v>
          </cell>
          <cell r="M5162" t="str">
            <v>ENFERMEDAD GENERAL</v>
          </cell>
          <cell r="N5162">
            <v>177470632</v>
          </cell>
          <cell r="O5162" t="str">
            <v>SALUD TOTAL E.P.S.</v>
          </cell>
        </row>
        <row r="5163">
          <cell r="C5163">
            <v>1047440810</v>
          </cell>
          <cell r="D5163" t="str">
            <v>AGUILAR MENDEZ EDGAR ALFREDO</v>
          </cell>
          <cell r="E5163" t="str">
            <v>OPERADOR DE PADRÓN</v>
          </cell>
          <cell r="G5163" t="str">
            <v>X</v>
          </cell>
          <cell r="M5163" t="str">
            <v>ENFERMEDAD GENERAL</v>
          </cell>
          <cell r="N5163">
            <v>183067507</v>
          </cell>
          <cell r="O5163" t="str">
            <v>SALUD TOTAL E.P.S.</v>
          </cell>
        </row>
        <row r="5164">
          <cell r="C5164">
            <v>1047440810</v>
          </cell>
          <cell r="D5164" t="str">
            <v>AGUILAR MENDEZ EDGAR ALFREDO</v>
          </cell>
          <cell r="E5164" t="str">
            <v>OPERADOR DE PADRÓN</v>
          </cell>
          <cell r="G5164" t="str">
            <v>X</v>
          </cell>
          <cell r="M5164" t="str">
            <v>ENFERMEDAD GENERAL</v>
          </cell>
          <cell r="N5164" t="str">
            <v>EPS002</v>
          </cell>
          <cell r="O5164" t="str">
            <v>SALUD TOTAL E.P.S.</v>
          </cell>
        </row>
        <row r="5165">
          <cell r="C5165">
            <v>1047440810</v>
          </cell>
          <cell r="D5165" t="str">
            <v>AGUILAR MENDEZ EDGAR ALFREDO</v>
          </cell>
          <cell r="E5165" t="str">
            <v>OPERADOR DE PADRÓN</v>
          </cell>
          <cell r="G5165" t="str">
            <v>X</v>
          </cell>
          <cell r="M5165" t="str">
            <v>ENFERMEDAD GENERAL</v>
          </cell>
          <cell r="N5165">
            <v>167880189</v>
          </cell>
          <cell r="O5165" t="str">
            <v>SALUD TOTAL E.P.S.</v>
          </cell>
        </row>
        <row r="5166">
          <cell r="C5166">
            <v>1047440810</v>
          </cell>
          <cell r="D5166" t="str">
            <v>AGUILAR MENDEZ EDGAR ALFREDO</v>
          </cell>
          <cell r="E5166" t="str">
            <v>OPERADOR DE PADRÓN</v>
          </cell>
          <cell r="G5166" t="str">
            <v>X</v>
          </cell>
          <cell r="M5166" t="str">
            <v>ENFERMEDAD GENERAL</v>
          </cell>
          <cell r="N5166" t="str">
            <v>NA</v>
          </cell>
          <cell r="O5166" t="str">
            <v>SALUD TOTAL E.P.S.</v>
          </cell>
        </row>
        <row r="5167">
          <cell r="C5167">
            <v>1047440810</v>
          </cell>
          <cell r="D5167" t="str">
            <v>AGUILAR MENDEZ EDGAR ALFREDO</v>
          </cell>
          <cell r="E5167" t="str">
            <v>OPERADOR DE PADRÓN</v>
          </cell>
          <cell r="G5167" t="str">
            <v>X</v>
          </cell>
          <cell r="M5167" t="str">
            <v>ENFERMEDAD GENERAL</v>
          </cell>
          <cell r="N5167">
            <v>8896840</v>
          </cell>
          <cell r="O5167" t="str">
            <v>SALUD TOTAL E.P.S.</v>
          </cell>
        </row>
        <row r="5168">
          <cell r="C5168">
            <v>1047440810</v>
          </cell>
          <cell r="D5168" t="str">
            <v>AGUILAR MENDEZ EDGAR ALFREDO</v>
          </cell>
          <cell r="E5168" t="str">
            <v>OPERADOR DE PADRÓN</v>
          </cell>
          <cell r="G5168" t="str">
            <v>X</v>
          </cell>
          <cell r="M5168" t="str">
            <v>ENFERMEDAD GENERAL</v>
          </cell>
          <cell r="N5168">
            <v>8905028</v>
          </cell>
          <cell r="O5168" t="str">
            <v>SALUD TOTAL E.P.S.</v>
          </cell>
        </row>
        <row r="5169">
          <cell r="C5169">
            <v>1047440810</v>
          </cell>
          <cell r="D5169" t="str">
            <v>AGUILAR MENDEZ EDGAR ALFREDO</v>
          </cell>
          <cell r="E5169" t="str">
            <v>OPERADOR DE PADRÓN</v>
          </cell>
          <cell r="G5169" t="str">
            <v>X</v>
          </cell>
          <cell r="M5169" t="str">
            <v>ENFERMEDAD GENERAL</v>
          </cell>
          <cell r="N5169">
            <v>805023423</v>
          </cell>
          <cell r="O5169" t="str">
            <v>SALUD TOTAL E.P.S.</v>
          </cell>
        </row>
        <row r="5170">
          <cell r="C5170">
            <v>1047440810</v>
          </cell>
          <cell r="D5170" t="str">
            <v>AGUILAR MENDEZ EDGAR ALFREDO</v>
          </cell>
          <cell r="E5170" t="str">
            <v>OPERADOR DE PADRÓN</v>
          </cell>
          <cell r="G5170" t="str">
            <v>X</v>
          </cell>
          <cell r="M5170" t="str">
            <v>ENFERMEDAD GENERAL</v>
          </cell>
          <cell r="N5170">
            <v>5147532</v>
          </cell>
          <cell r="O5170" t="str">
            <v>SALUD TOTAL E.P.S.</v>
          </cell>
        </row>
        <row r="5171">
          <cell r="C5171">
            <v>1047440810</v>
          </cell>
          <cell r="D5171" t="str">
            <v>AGUILAR MENDEZ EDGAR ALFREDO</v>
          </cell>
          <cell r="E5171" t="str">
            <v>OPERADOR DE PADRÓN</v>
          </cell>
          <cell r="G5171" t="str">
            <v>X</v>
          </cell>
          <cell r="M5171" t="str">
            <v>ENFERMEDAD GENERAL</v>
          </cell>
          <cell r="N5171">
            <v>7388752</v>
          </cell>
          <cell r="O5171" t="str">
            <v>SALUD TOTAL E.P.S.</v>
          </cell>
        </row>
        <row r="5172">
          <cell r="C5172">
            <v>1047440810</v>
          </cell>
          <cell r="D5172" t="str">
            <v>AGUILAR MENDEZ EDGAR ALFREDO</v>
          </cell>
          <cell r="E5172" t="str">
            <v>OPERADOR DE PADRÓN</v>
          </cell>
          <cell r="G5172" t="str">
            <v>X</v>
          </cell>
          <cell r="M5172" t="str">
            <v>ENFERMEDAD GENERAL</v>
          </cell>
          <cell r="N5172" t="str">
            <v>NT</v>
          </cell>
          <cell r="O5172" t="str">
            <v>SALUD TOTAL E.P.S.</v>
          </cell>
        </row>
        <row r="5173">
          <cell r="C5173">
            <v>1047440810</v>
          </cell>
          <cell r="D5173" t="str">
            <v>AGUILAR MENDEZ EDGAR ALFREDO</v>
          </cell>
          <cell r="E5173" t="str">
            <v>OPERADOR DE PADRÓN</v>
          </cell>
          <cell r="G5173" t="str">
            <v>X</v>
          </cell>
          <cell r="M5173" t="str">
            <v>ENFERMEDAD GENERAL</v>
          </cell>
          <cell r="N5173">
            <v>4880401</v>
          </cell>
          <cell r="O5173" t="str">
            <v>SALUD TOTAL E.P.S.</v>
          </cell>
        </row>
        <row r="5174">
          <cell r="C5174">
            <v>1047440810</v>
          </cell>
          <cell r="D5174" t="str">
            <v>AGUILAR MENDEZ EDGAR ALFREDO</v>
          </cell>
          <cell r="E5174" t="str">
            <v>OPERADOR DE PADRÓN</v>
          </cell>
          <cell r="G5174" t="str">
            <v>X</v>
          </cell>
          <cell r="M5174" t="str">
            <v>ENFERMEDAD GENERAL</v>
          </cell>
          <cell r="N5174">
            <v>9257178</v>
          </cell>
          <cell r="O5174" t="str">
            <v>SALUD TOTAL E.P.S.</v>
          </cell>
        </row>
        <row r="5175">
          <cell r="C5175">
            <v>1047440810</v>
          </cell>
          <cell r="D5175" t="str">
            <v>AGUILAR MENDEZ EDGAR ALFREDO</v>
          </cell>
          <cell r="E5175" t="str">
            <v>OPERADOR DE PADRÓN</v>
          </cell>
          <cell r="G5175" t="str">
            <v>X</v>
          </cell>
          <cell r="M5175" t="str">
            <v>ENFERMEDAD GENERAL</v>
          </cell>
          <cell r="N5175">
            <v>5833605</v>
          </cell>
          <cell r="O5175" t="str">
            <v>SALUD TOTAL E.P.S.</v>
          </cell>
        </row>
        <row r="5176">
          <cell r="C5176">
            <v>1047440810</v>
          </cell>
          <cell r="D5176" t="str">
            <v>AGUILAR MENDEZ EDGAR ALFREDO</v>
          </cell>
          <cell r="E5176" t="str">
            <v>OPERADOR DE PADRÓN</v>
          </cell>
          <cell r="G5176" t="str">
            <v>X</v>
          </cell>
          <cell r="M5176" t="str">
            <v>ENFERMEDAD GENERAL</v>
          </cell>
          <cell r="N5176">
            <v>179943254</v>
          </cell>
          <cell r="O5176" t="str">
            <v>SALUD TOTAL E.P.S.</v>
          </cell>
        </row>
        <row r="5177">
          <cell r="C5177">
            <v>1128047393</v>
          </cell>
          <cell r="D5177" t="str">
            <v>AGUILAR MARTINEZ WILSON</v>
          </cell>
          <cell r="E5177" t="str">
            <v>OPERADOR DE BUSETÓN</v>
          </cell>
          <cell r="G5177" t="str">
            <v>X</v>
          </cell>
          <cell r="M5177" t="str">
            <v>ENFERMEDAD GENERAL</v>
          </cell>
          <cell r="N5177">
            <v>169114339</v>
          </cell>
          <cell r="O5177" t="str">
            <v>SALUD TOTAL E.P.S.</v>
          </cell>
        </row>
        <row r="5178">
          <cell r="C5178">
            <v>1128047393</v>
          </cell>
          <cell r="D5178" t="str">
            <v>AGUILAR MARTINEZ WILSON</v>
          </cell>
          <cell r="E5178" t="str">
            <v>OPERADOR DE BUSETÓN</v>
          </cell>
          <cell r="G5178" t="str">
            <v>X</v>
          </cell>
          <cell r="M5178" t="str">
            <v>ENFERMEDAD GENERAL</v>
          </cell>
          <cell r="N5178">
            <v>179307781</v>
          </cell>
          <cell r="O5178" t="str">
            <v>SALUD TOTAL E.P.S.</v>
          </cell>
        </row>
        <row r="5179">
          <cell r="C5179">
            <v>1128047393</v>
          </cell>
          <cell r="D5179" t="str">
            <v>AGUILAR MARTINEZ WILSON</v>
          </cell>
          <cell r="E5179" t="str">
            <v>OPERADOR DE BUSETÓN</v>
          </cell>
          <cell r="G5179" t="str">
            <v>X</v>
          </cell>
          <cell r="M5179" t="str">
            <v>ENFERMEDAD GENERAL</v>
          </cell>
          <cell r="N5179">
            <v>182704324</v>
          </cell>
          <cell r="O5179" t="str">
            <v>SALUD TOTAL E.P.S.</v>
          </cell>
        </row>
        <row r="5180">
          <cell r="C5180">
            <v>1128047393</v>
          </cell>
          <cell r="D5180" t="str">
            <v>AGUILAR MARTINEZ WILSON</v>
          </cell>
          <cell r="E5180" t="str">
            <v>OPERADOR DE BUSETÓN</v>
          </cell>
          <cell r="G5180" t="str">
            <v>X</v>
          </cell>
          <cell r="M5180" t="str">
            <v>ENFERMEDAD GENERAL</v>
          </cell>
          <cell r="N5180">
            <v>180631874</v>
          </cell>
          <cell r="O5180" t="str">
            <v>SALUD TOTAL E.P.S.</v>
          </cell>
        </row>
        <row r="5181">
          <cell r="C5181">
            <v>1128047393</v>
          </cell>
          <cell r="D5181" t="str">
            <v>AGUILAR MARTINEZ WILSON</v>
          </cell>
          <cell r="E5181" t="str">
            <v>OPERADOR DE BUSETÓN</v>
          </cell>
          <cell r="G5181" t="str">
            <v>X</v>
          </cell>
          <cell r="M5181" t="str">
            <v>ENFERMEDAD GENERAL</v>
          </cell>
          <cell r="N5181">
            <v>181547169</v>
          </cell>
          <cell r="O5181" t="str">
            <v>SALUD TOTAL E.P.S.</v>
          </cell>
        </row>
        <row r="5182">
          <cell r="C5182">
            <v>1128047393</v>
          </cell>
          <cell r="D5182" t="str">
            <v>AGUILAR MARTINEZ WILSON</v>
          </cell>
          <cell r="E5182" t="str">
            <v>OPERADOR DE BUSETÓN</v>
          </cell>
          <cell r="G5182" t="str">
            <v>X</v>
          </cell>
          <cell r="M5182" t="str">
            <v>ENFERMEDAD GENERAL</v>
          </cell>
          <cell r="N5182">
            <v>177471187</v>
          </cell>
          <cell r="O5182" t="str">
            <v>SALUD TOTAL E.P.S.</v>
          </cell>
        </row>
        <row r="5183">
          <cell r="C5183">
            <v>1128047393</v>
          </cell>
          <cell r="D5183" t="str">
            <v>AGUILAR MARTINEZ WILSON</v>
          </cell>
          <cell r="E5183" t="str">
            <v>OPERADOR DE BUSETÓN</v>
          </cell>
          <cell r="G5183" t="str">
            <v>X</v>
          </cell>
          <cell r="M5183" t="str">
            <v>ENFERMEDAD GENERAL</v>
          </cell>
          <cell r="N5183">
            <v>7103</v>
          </cell>
          <cell r="O5183" t="str">
            <v>SALUD TOTAL E.P.S.</v>
          </cell>
        </row>
        <row r="5184">
          <cell r="C5184">
            <v>1128058315</v>
          </cell>
          <cell r="D5184" t="str">
            <v>AGUILAR MARTINEZ OSCAR</v>
          </cell>
          <cell r="E5184" t="str">
            <v>OPERADOR DE PADRÓN</v>
          </cell>
          <cell r="G5184" t="str">
            <v>X</v>
          </cell>
          <cell r="M5184" t="str">
            <v>ENFERMEDAD GENERAL</v>
          </cell>
          <cell r="N5184">
            <v>5053661</v>
          </cell>
          <cell r="O5184" t="str">
            <v>SALUD TOTAL E.P.S.</v>
          </cell>
        </row>
        <row r="5185">
          <cell r="C5185">
            <v>1128058315</v>
          </cell>
          <cell r="D5185" t="str">
            <v>AGUILAR MARTINEZ OSCAR</v>
          </cell>
          <cell r="E5185" t="str">
            <v>OPERADOR DE PADRÓN</v>
          </cell>
          <cell r="G5185" t="str">
            <v>X</v>
          </cell>
          <cell r="M5185" t="str">
            <v>ENFERMEDAD GENERAL</v>
          </cell>
          <cell r="N5185">
            <v>5034559</v>
          </cell>
          <cell r="O5185" t="str">
            <v>SALUD TOTAL E.P.S.</v>
          </cell>
        </row>
        <row r="5186">
          <cell r="C5186">
            <v>1128058315</v>
          </cell>
          <cell r="D5186" t="str">
            <v>AGUILAR MARTINEZ OSCAR</v>
          </cell>
          <cell r="E5186" t="str">
            <v>OPERADOR DE PADRÓN</v>
          </cell>
          <cell r="G5186" t="str">
            <v>X</v>
          </cell>
          <cell r="M5186" t="str">
            <v>ENFERMEDAD GENERAL</v>
          </cell>
          <cell r="N5186" t="str">
            <v>NT</v>
          </cell>
          <cell r="O5186" t="str">
            <v>SALUD TOTAL E.P.S.</v>
          </cell>
        </row>
        <row r="5187">
          <cell r="C5187">
            <v>1128058315</v>
          </cell>
          <cell r="D5187" t="str">
            <v>AGUILAR MARTINEZ OSCAR</v>
          </cell>
          <cell r="E5187" t="str">
            <v>OPERADOR DE PADRÓN</v>
          </cell>
          <cell r="G5187" t="str">
            <v>X</v>
          </cell>
          <cell r="M5187" t="str">
            <v>ENFERMEDAD GENERAL</v>
          </cell>
          <cell r="N5187">
            <v>3189699</v>
          </cell>
          <cell r="O5187" t="str">
            <v>SALUD TOTAL E.P.S.</v>
          </cell>
        </row>
        <row r="5188">
          <cell r="C5188">
            <v>1128058315</v>
          </cell>
          <cell r="D5188" t="str">
            <v>AGUILAR MARTINEZ OSCAR</v>
          </cell>
          <cell r="E5188" t="str">
            <v>OPERADOR DE PADRÓN</v>
          </cell>
          <cell r="L5188" t="str">
            <v>X</v>
          </cell>
          <cell r="M5188" t="str">
            <v>AISLAMIENTO PREVENTIVO</v>
          </cell>
          <cell r="N5188" t="str">
            <v>NT</v>
          </cell>
          <cell r="O5188" t="str">
            <v>SALUD TOTAL E.P.S.</v>
          </cell>
        </row>
        <row r="5189">
          <cell r="C5189">
            <v>1128058315</v>
          </cell>
          <cell r="D5189" t="str">
            <v>AGUILAR MARTINEZ OSCAR</v>
          </cell>
          <cell r="E5189" t="str">
            <v>OPERADOR DE PADRÓN</v>
          </cell>
          <cell r="G5189" t="str">
            <v>X</v>
          </cell>
          <cell r="M5189" t="str">
            <v>ENFERMEDAD GENERAL</v>
          </cell>
          <cell r="N5189">
            <v>82487508</v>
          </cell>
          <cell r="O5189" t="str">
            <v>SALUD TOTAL E.P.S.</v>
          </cell>
        </row>
        <row r="5190">
          <cell r="C5190">
            <v>1128058315</v>
          </cell>
          <cell r="D5190" t="str">
            <v>AGUILAR MARTINEZ OSCAR</v>
          </cell>
          <cell r="E5190" t="str">
            <v>OPERADOR DE PADRÓN</v>
          </cell>
          <cell r="G5190" t="str">
            <v>X</v>
          </cell>
          <cell r="M5190" t="str">
            <v>ENFERMEDAD GENERAL</v>
          </cell>
          <cell r="N5190" t="str">
            <v>NT</v>
          </cell>
          <cell r="O5190" t="str">
            <v>SALUD TOTAL E.P.S.</v>
          </cell>
        </row>
        <row r="5191">
          <cell r="C5191">
            <v>1128058315</v>
          </cell>
          <cell r="D5191" t="str">
            <v>AGUILAR MARTINEZ OSCAR</v>
          </cell>
          <cell r="E5191" t="str">
            <v>OPERADOR DE PADRÓN</v>
          </cell>
          <cell r="G5191" t="str">
            <v>X</v>
          </cell>
          <cell r="M5191" t="str">
            <v>ENFERMEDAD GENERAL</v>
          </cell>
          <cell r="N5191" t="str">
            <v>NT</v>
          </cell>
          <cell r="O5191" t="str">
            <v>SALUD TOTAL E.P.S.</v>
          </cell>
        </row>
        <row r="5192">
          <cell r="C5192">
            <v>92447136</v>
          </cell>
          <cell r="D5192" t="str">
            <v>AGRESOTH PADILLA EDUAR MIGUEL</v>
          </cell>
          <cell r="E5192" t="str">
            <v>OPERADOR DE PADRÓN</v>
          </cell>
          <cell r="G5192" t="str">
            <v>X</v>
          </cell>
          <cell r="M5192" t="str">
            <v>ENFERMEDAD GENERAL</v>
          </cell>
          <cell r="N5192">
            <v>11683</v>
          </cell>
          <cell r="O5192" t="str">
            <v>SALUD TOTAL E.P.S.</v>
          </cell>
        </row>
        <row r="5193">
          <cell r="C5193">
            <v>92447136</v>
          </cell>
          <cell r="D5193" t="str">
            <v>AGRESOTH PADILLA EDUAR MIGUEL</v>
          </cell>
          <cell r="E5193" t="str">
            <v>OPERADOR DE PADRÓN</v>
          </cell>
          <cell r="G5193" t="str">
            <v>X</v>
          </cell>
          <cell r="M5193" t="str">
            <v>ENFERMEDAD GENERAL</v>
          </cell>
          <cell r="N5193">
            <v>29899</v>
          </cell>
          <cell r="O5193" t="str">
            <v>SALUD TOTAL E.P.S.</v>
          </cell>
        </row>
        <row r="5194">
          <cell r="C5194">
            <v>92447136</v>
          </cell>
          <cell r="D5194" t="str">
            <v>AGRESOTH PADILLA EDUAR MIGUEL</v>
          </cell>
          <cell r="E5194" t="str">
            <v>OPERADOR DE PADRÓN</v>
          </cell>
          <cell r="G5194" t="str">
            <v>X</v>
          </cell>
          <cell r="M5194" t="str">
            <v>ENFERMEDAD GENERAL</v>
          </cell>
          <cell r="N5194">
            <v>79990123</v>
          </cell>
          <cell r="O5194" t="str">
            <v>SALUD TOTAL E.P.S.</v>
          </cell>
        </row>
        <row r="5195">
          <cell r="C5195">
            <v>92447136</v>
          </cell>
          <cell r="D5195" t="str">
            <v>AGRESOTH PADILLA EDUAR MIGUEL</v>
          </cell>
          <cell r="E5195" t="str">
            <v>OPERADOR DE PADRÓN</v>
          </cell>
          <cell r="G5195" t="str">
            <v>X</v>
          </cell>
          <cell r="M5195" t="str">
            <v>ENFERMEDAD GENERAL</v>
          </cell>
          <cell r="N5195">
            <v>12956887</v>
          </cell>
          <cell r="O5195" t="str">
            <v>SALUD TOTAL E.P.S.</v>
          </cell>
        </row>
        <row r="5196">
          <cell r="C5196">
            <v>92447136</v>
          </cell>
          <cell r="D5196" t="str">
            <v>AGRESOTH PADILLA EDUAR MIGUEL</v>
          </cell>
          <cell r="E5196" t="str">
            <v>OPERADOR DE PADRÓN</v>
          </cell>
          <cell r="G5196" t="str">
            <v>X</v>
          </cell>
          <cell r="M5196" t="str">
            <v>ENFERMEDAD GENERAL</v>
          </cell>
          <cell r="N5196" t="str">
            <v>NT</v>
          </cell>
          <cell r="O5196" t="str">
            <v>SALUD TOTAL E.P.S.</v>
          </cell>
        </row>
        <row r="5197">
          <cell r="C5197">
            <v>92447136</v>
          </cell>
          <cell r="D5197" t="str">
            <v>AGRESOTH PADILLA EDUAR MIGUEL</v>
          </cell>
          <cell r="E5197" t="str">
            <v>OPERADOR DE PADRÓN</v>
          </cell>
          <cell r="G5197" t="str">
            <v>X</v>
          </cell>
          <cell r="M5197" t="str">
            <v>ENFERMEDAD GENERAL</v>
          </cell>
          <cell r="N5197" t="str">
            <v>NT</v>
          </cell>
          <cell r="O5197" t="str">
            <v>SALUD TOTAL E.P.S.</v>
          </cell>
        </row>
        <row r="5198">
          <cell r="C5198">
            <v>92447136</v>
          </cell>
          <cell r="D5198" t="str">
            <v>AGRESOTH PADILLA EDUAR MIGUEL</v>
          </cell>
          <cell r="E5198" t="str">
            <v>OPERADOR DE PADRÓN</v>
          </cell>
          <cell r="G5198" t="str">
            <v>X</v>
          </cell>
          <cell r="M5198" t="str">
            <v>ENFERMEDAD GENERAL</v>
          </cell>
          <cell r="N5198" t="str">
            <v>NT</v>
          </cell>
          <cell r="O5198" t="str">
            <v>SALUD TOTAL E.P.S.</v>
          </cell>
        </row>
        <row r="5199">
          <cell r="C5199">
            <v>92447136</v>
          </cell>
          <cell r="D5199" t="str">
            <v>AGRESOTH PADILLA EDUAR MIGUEL</v>
          </cell>
          <cell r="E5199" t="str">
            <v>OPERADOR DE PADRÓN</v>
          </cell>
          <cell r="G5199" t="str">
            <v>X</v>
          </cell>
          <cell r="M5199" t="str">
            <v>ENFERMEDAD GENERAL</v>
          </cell>
          <cell r="N5199">
            <v>13765571</v>
          </cell>
          <cell r="O5199" t="str">
            <v>SALUD TOTAL E.P.S.</v>
          </cell>
        </row>
        <row r="5200">
          <cell r="C5200">
            <v>92447136</v>
          </cell>
          <cell r="D5200" t="str">
            <v>AGRESOTH PADILLA EDUAR MIGUEL</v>
          </cell>
          <cell r="E5200" t="str">
            <v>OPERADOR DE PADRÓN</v>
          </cell>
          <cell r="G5200" t="str">
            <v>X</v>
          </cell>
          <cell r="M5200" t="str">
            <v>ENFERMEDAD GENERAL</v>
          </cell>
          <cell r="N5200">
            <v>90780120</v>
          </cell>
          <cell r="O5200" t="str">
            <v>SALUD TOTAL E.P.S.</v>
          </cell>
        </row>
        <row r="5201">
          <cell r="C5201">
            <v>92447136</v>
          </cell>
          <cell r="D5201" t="str">
            <v>AGRESOTH PADILLA EDUAR MIGUEL</v>
          </cell>
          <cell r="E5201" t="str">
            <v>OPERADOR DE PADRÓN</v>
          </cell>
          <cell r="G5201" t="str">
            <v>X</v>
          </cell>
          <cell r="M5201" t="str">
            <v>ENFERMEDAD GENERAL</v>
          </cell>
          <cell r="N5201" t="str">
            <v>NT</v>
          </cell>
          <cell r="O5201" t="str">
            <v>SALUD TOTAL E.P.S.</v>
          </cell>
        </row>
        <row r="5202">
          <cell r="C5202">
            <v>92447136</v>
          </cell>
          <cell r="D5202" t="str">
            <v>AGRESOTH PADILLA EDUAR MIGUEL</v>
          </cell>
          <cell r="E5202" t="str">
            <v>OPERADOR DE PADRÓN</v>
          </cell>
          <cell r="G5202" t="str">
            <v>X</v>
          </cell>
          <cell r="M5202" t="str">
            <v>ENFERMEDAD GENERAL</v>
          </cell>
          <cell r="N5202">
            <v>140830247</v>
          </cell>
          <cell r="O5202" t="str">
            <v>SALUD TOTAL E.P.S.</v>
          </cell>
        </row>
        <row r="5203">
          <cell r="C5203">
            <v>92447136</v>
          </cell>
          <cell r="D5203" t="str">
            <v>AGRESOTH PADILLA EDUAR MIGUEL</v>
          </cell>
          <cell r="E5203" t="str">
            <v>OPERADOR DE PADRÓN</v>
          </cell>
          <cell r="G5203" t="str">
            <v>X</v>
          </cell>
          <cell r="M5203" t="str">
            <v>ENFERMEDAD GENERAL</v>
          </cell>
          <cell r="N5203">
            <v>178508133</v>
          </cell>
          <cell r="O5203" t="str">
            <v>SALUD TOTAL E.P.S.</v>
          </cell>
        </row>
        <row r="5204">
          <cell r="C5204">
            <v>92447136</v>
          </cell>
          <cell r="D5204" t="str">
            <v>AGRESOTH PADILLA EDUAR MIGUEL</v>
          </cell>
          <cell r="E5204" t="str">
            <v>OPERADOR DE PADRÓN</v>
          </cell>
          <cell r="G5204" t="str">
            <v>X</v>
          </cell>
          <cell r="M5204" t="str">
            <v>ENFERMEDAD GENERAL</v>
          </cell>
          <cell r="N5204">
            <v>178503133</v>
          </cell>
          <cell r="O5204" t="str">
            <v>SALUD TOTAL E.P.S.</v>
          </cell>
        </row>
        <row r="5205">
          <cell r="C5205">
            <v>92447136</v>
          </cell>
          <cell r="D5205" t="str">
            <v>AGRESOTH PADILLA EDUAR MIGUEL</v>
          </cell>
          <cell r="E5205" t="str">
            <v>OPERADOR DE PADRÓN</v>
          </cell>
          <cell r="G5205" t="str">
            <v>x</v>
          </cell>
          <cell r="M5205" t="str">
            <v>ENFERMEDAD GENERAL</v>
          </cell>
          <cell r="N5205">
            <v>177350984</v>
          </cell>
          <cell r="O5205" t="str">
            <v>SALUD TOTAL E.P.S.</v>
          </cell>
        </row>
        <row r="5206">
          <cell r="C5206">
            <v>92447136</v>
          </cell>
          <cell r="D5206" t="str">
            <v>AGRESOTH PADILLA EDUAR MIGUEL</v>
          </cell>
          <cell r="E5206" t="str">
            <v>OPERADOR DE PADRÓN</v>
          </cell>
          <cell r="G5206" t="str">
            <v>x</v>
          </cell>
          <cell r="M5206" t="str">
            <v>ENFERMEDAD GENERAL</v>
          </cell>
          <cell r="N5206">
            <v>188239134</v>
          </cell>
          <cell r="O5206" t="str">
            <v>SALUD TOTAL E.P.S.</v>
          </cell>
        </row>
        <row r="5207">
          <cell r="C5207">
            <v>92447136</v>
          </cell>
          <cell r="D5207" t="str">
            <v>AGRESOTH PADILLA EDUAR MIGUEL</v>
          </cell>
          <cell r="E5207" t="str">
            <v>OPERADOR DE PADRÓN</v>
          </cell>
          <cell r="G5207" t="str">
            <v>X</v>
          </cell>
          <cell r="M5207" t="str">
            <v>ENFERMEDAD GENERAL</v>
          </cell>
          <cell r="N5207">
            <v>4707723</v>
          </cell>
          <cell r="O5207" t="str">
            <v>SALUD TOTAL E.P.S.</v>
          </cell>
        </row>
        <row r="5208">
          <cell r="C5208">
            <v>92447136</v>
          </cell>
          <cell r="D5208" t="str">
            <v>AGRESOTH PADILLA EDUAR MIGUEL</v>
          </cell>
          <cell r="E5208" t="str">
            <v>OPERADOR DE PADRÓN</v>
          </cell>
          <cell r="G5208" t="str">
            <v>x</v>
          </cell>
          <cell r="M5208" t="str">
            <v>ENFERMEDAD GENERAL</v>
          </cell>
          <cell r="N5208">
            <v>182428292</v>
          </cell>
          <cell r="O5208" t="str">
            <v>SALUD TOTAL E.P.S.</v>
          </cell>
        </row>
        <row r="5209">
          <cell r="C5209">
            <v>92447136</v>
          </cell>
          <cell r="D5209" t="str">
            <v>AGRESOTH PADILLA EDUAR MIGUEL</v>
          </cell>
          <cell r="E5209" t="str">
            <v>OPERADOR DE PADRÓN</v>
          </cell>
          <cell r="G5209" t="str">
            <v>x</v>
          </cell>
          <cell r="M5209" t="str">
            <v>ENFERMEDAD GENERAL</v>
          </cell>
          <cell r="N5209">
            <v>188136985</v>
          </cell>
          <cell r="O5209" t="str">
            <v>SALUD TOTAL E.P.S.</v>
          </cell>
        </row>
        <row r="5210">
          <cell r="C5210">
            <v>1047364298</v>
          </cell>
          <cell r="D5210" t="str">
            <v>AGRESOTH PADILLA ARGEMIRO</v>
          </cell>
          <cell r="E5210" t="str">
            <v>OPERADOR DE PADRÓN</v>
          </cell>
          <cell r="G5210" t="str">
            <v>X</v>
          </cell>
          <cell r="M5210" t="str">
            <v>ENFERMEDAD GENERAL</v>
          </cell>
          <cell r="N5210" t="str">
            <v>NT</v>
          </cell>
          <cell r="O5210" t="str">
            <v>SALUD TOTAL E.P.S.</v>
          </cell>
        </row>
        <row r="5211">
          <cell r="C5211">
            <v>1047364298</v>
          </cell>
          <cell r="D5211" t="str">
            <v>AGRESOTH PADILLA ARGEMIRO</v>
          </cell>
          <cell r="E5211" t="str">
            <v>OPERADOR DE PADRÓN</v>
          </cell>
          <cell r="L5211" t="str">
            <v>X</v>
          </cell>
          <cell r="M5211" t="str">
            <v>AISLAMIENTO PREVENTIVO</v>
          </cell>
          <cell r="N5211" t="str">
            <v>NT</v>
          </cell>
          <cell r="O5211" t="str">
            <v>SALUD TOTAL E.P.S.</v>
          </cell>
        </row>
        <row r="5212">
          <cell r="C5212">
            <v>1047364298</v>
          </cell>
          <cell r="D5212" t="str">
            <v>AGRESOTH PADILLA ARGEMIRO</v>
          </cell>
          <cell r="E5212" t="str">
            <v>OPERADOR DE PADRÓN</v>
          </cell>
          <cell r="G5212" t="str">
            <v>X</v>
          </cell>
          <cell r="M5212" t="str">
            <v>ENFERMEDAD GENERAL</v>
          </cell>
          <cell r="N5212">
            <v>7597961</v>
          </cell>
          <cell r="O5212" t="str">
            <v>SALUD TOTAL E.P.S.</v>
          </cell>
        </row>
        <row r="5213">
          <cell r="C5213">
            <v>1047364298</v>
          </cell>
          <cell r="D5213" t="str">
            <v>AGRESOTH PADILLA ARGEMIRO</v>
          </cell>
          <cell r="E5213" t="str">
            <v>OPERADOR DE PADRÓN</v>
          </cell>
          <cell r="G5213" t="str">
            <v>X</v>
          </cell>
          <cell r="M5213" t="str">
            <v>ENFERMEDAD GENERAL</v>
          </cell>
          <cell r="N5213">
            <v>46270086</v>
          </cell>
          <cell r="O5213" t="str">
            <v>SALUD TOTAL E.P.S.</v>
          </cell>
        </row>
        <row r="5214">
          <cell r="C5214">
            <v>1047364298</v>
          </cell>
          <cell r="D5214" t="str">
            <v>AGRESOTH PADILLA ARGEMIRO</v>
          </cell>
          <cell r="E5214" t="str">
            <v>OPERADOR DE PADRÓN</v>
          </cell>
          <cell r="G5214" t="str">
            <v>X</v>
          </cell>
          <cell r="M5214" t="str">
            <v>ENFERMEDAD GENERAL</v>
          </cell>
          <cell r="N5214">
            <v>7992106</v>
          </cell>
          <cell r="O5214" t="str">
            <v>SALUD TOTAL E.P.S.</v>
          </cell>
        </row>
        <row r="5215">
          <cell r="C5215">
            <v>1047364298</v>
          </cell>
          <cell r="D5215" t="str">
            <v>AGRESOTH PADILLA ARGEMIRO</v>
          </cell>
          <cell r="E5215" t="str">
            <v>OPERADOR DE PADRÓN</v>
          </cell>
          <cell r="G5215" t="str">
            <v>X</v>
          </cell>
          <cell r="M5215" t="str">
            <v>ENFERMEDAD GENERAL</v>
          </cell>
          <cell r="N5215">
            <v>10469349</v>
          </cell>
          <cell r="O5215" t="str">
            <v>SALUD TOTAL E.P.S.</v>
          </cell>
        </row>
        <row r="5216">
          <cell r="C5216">
            <v>1047364298</v>
          </cell>
          <cell r="D5216" t="str">
            <v>AGRESOTH PADILLA ARGEMIRO</v>
          </cell>
          <cell r="E5216" t="str">
            <v>OPERADOR DE PADRÓN</v>
          </cell>
          <cell r="G5216" t="str">
            <v>X</v>
          </cell>
          <cell r="M5216" t="str">
            <v>ENFERMEDAD GENERAL</v>
          </cell>
          <cell r="N5216">
            <v>104876559</v>
          </cell>
          <cell r="O5216" t="str">
            <v>SALUD TOTAL E.P.S.</v>
          </cell>
        </row>
        <row r="5217">
          <cell r="C5217">
            <v>1047480805</v>
          </cell>
          <cell r="D5217" t="str">
            <v>AGAMEZ BELTRAN JAVIER ALFONZO</v>
          </cell>
          <cell r="E5217" t="str">
            <v>OPERADOR DE PADRÓN</v>
          </cell>
          <cell r="G5217" t="str">
            <v>X</v>
          </cell>
          <cell r="M5217" t="str">
            <v>ENFERMEDAD GENERAL</v>
          </cell>
          <cell r="N5217">
            <v>21596</v>
          </cell>
          <cell r="O5217" t="str">
            <v>EPS MUTUAL SER</v>
          </cell>
        </row>
        <row r="5218">
          <cell r="C5218">
            <v>1047480805</v>
          </cell>
          <cell r="D5218" t="str">
            <v>AGAMEZ BELTRAN JAVIER ALFONZO</v>
          </cell>
          <cell r="E5218" t="str">
            <v>OPERADOR DE PADRÓN</v>
          </cell>
          <cell r="G5218" t="str">
            <v>x</v>
          </cell>
          <cell r="M5218" t="str">
            <v>ENFERMEDAD GENERAL</v>
          </cell>
          <cell r="N5218" t="str">
            <v>NT</v>
          </cell>
          <cell r="O5218" t="str">
            <v>EPS MUTUAL SER</v>
          </cell>
        </row>
        <row r="5219">
          <cell r="C5219">
            <v>1047480805</v>
          </cell>
          <cell r="D5219" t="str">
            <v>AGAMEZ BELTRAN JAVIER ALFONZO</v>
          </cell>
          <cell r="E5219" t="str">
            <v>OPERADOR DE PADRÓN</v>
          </cell>
          <cell r="G5219" t="str">
            <v>x</v>
          </cell>
          <cell r="M5219" t="str">
            <v>ENFERMEDAD GENERAL</v>
          </cell>
          <cell r="N5219">
            <v>73576972</v>
          </cell>
          <cell r="O5219" t="str">
            <v xml:space="preserve">NEURODINAMIA </v>
          </cell>
        </row>
        <row r="5220">
          <cell r="C5220">
            <v>8833984</v>
          </cell>
          <cell r="D5220" t="str">
            <v>ACOSTA RODRIGUEZ JORGE LUIS</v>
          </cell>
          <cell r="E5220" t="str">
            <v>OPERADOR DE PADRÓN</v>
          </cell>
          <cell r="G5220" t="str">
            <v>X</v>
          </cell>
          <cell r="M5220" t="str">
            <v>ENFERMEDAD GENERAL</v>
          </cell>
          <cell r="N5220">
            <v>4766387</v>
          </cell>
          <cell r="O5220" t="str">
            <v>SALUD TOTAL E.P.S.</v>
          </cell>
        </row>
        <row r="5221">
          <cell r="C5221">
            <v>8833984</v>
          </cell>
          <cell r="D5221" t="str">
            <v>ACOSTA RODRIGUEZ JORGE LUIS</v>
          </cell>
          <cell r="E5221" t="str">
            <v>OPERADOR DE PADRÓN</v>
          </cell>
          <cell r="G5221" t="str">
            <v>X</v>
          </cell>
          <cell r="M5221" t="str">
            <v>ENFERMEDAD GENERAL</v>
          </cell>
          <cell r="N5221">
            <v>4671190</v>
          </cell>
          <cell r="O5221" t="str">
            <v>SALUD TOTAL E.P.S.</v>
          </cell>
        </row>
        <row r="5222">
          <cell r="C5222">
            <v>8833984</v>
          </cell>
          <cell r="D5222" t="str">
            <v>ACOSTA RODRIGUEZ JORGE LUIS</v>
          </cell>
          <cell r="E5222" t="str">
            <v>OPERADOR DE PADRÓN</v>
          </cell>
          <cell r="G5222" t="str">
            <v>X</v>
          </cell>
          <cell r="M5222" t="str">
            <v>ENFERMEDAD GENERAL</v>
          </cell>
          <cell r="N5222" t="str">
            <v>NT</v>
          </cell>
          <cell r="O5222" t="str">
            <v>SALUD TOTAL E.P.S.</v>
          </cell>
        </row>
        <row r="5223">
          <cell r="C5223">
            <v>8833984</v>
          </cell>
          <cell r="D5223" t="str">
            <v>ACOSTA RODRIGUEZ JORGE LUIS</v>
          </cell>
          <cell r="E5223" t="str">
            <v>OPERADOR DE PADRÓN</v>
          </cell>
          <cell r="L5223" t="str">
            <v>X</v>
          </cell>
          <cell r="M5223" t="str">
            <v>AISLAMIENTO PREVENTIVO</v>
          </cell>
          <cell r="N5223" t="str">
            <v>NT</v>
          </cell>
          <cell r="O5223" t="str">
            <v>SALUD TOTAL E.P.S.</v>
          </cell>
        </row>
        <row r="5224">
          <cell r="C5224">
            <v>8833984</v>
          </cell>
          <cell r="D5224" t="str">
            <v>ACOSTA RODRIGUEZ JORGE LUIS</v>
          </cell>
          <cell r="E5224" t="str">
            <v>OPERADOR DE PADRÓN</v>
          </cell>
          <cell r="G5224" t="str">
            <v>X</v>
          </cell>
          <cell r="M5224" t="str">
            <v>ENFERMEDAD GENERAL</v>
          </cell>
          <cell r="N5224" t="str">
            <v>NT</v>
          </cell>
          <cell r="O5224" t="str">
            <v>SALUD TOTAL E.P.S.</v>
          </cell>
        </row>
        <row r="5225">
          <cell r="C5225">
            <v>8833984</v>
          </cell>
          <cell r="D5225" t="str">
            <v>ACOSTA RODRIGUEZ JORGE LUIS</v>
          </cell>
          <cell r="E5225" t="str">
            <v>OPERADOR DE PADRÓN</v>
          </cell>
          <cell r="G5225" t="str">
            <v>X</v>
          </cell>
          <cell r="M5225" t="str">
            <v>ENFERMEDAD GENERAL</v>
          </cell>
          <cell r="N5225">
            <v>2823624</v>
          </cell>
          <cell r="O5225" t="str">
            <v>SALUD TOTAL E.P.S.</v>
          </cell>
        </row>
        <row r="5226">
          <cell r="C5226">
            <v>8833984</v>
          </cell>
          <cell r="D5226" t="str">
            <v>ACOSTA RODRIGUEZ JORGE LUIS</v>
          </cell>
          <cell r="E5226" t="str">
            <v>OPERADOR DE PADRÓN</v>
          </cell>
          <cell r="G5226" t="str">
            <v>X</v>
          </cell>
          <cell r="M5226" t="str">
            <v>ENFERMEDAD GENERAL</v>
          </cell>
          <cell r="N5226">
            <v>2991188</v>
          </cell>
          <cell r="O5226" t="str">
            <v>SALUD TOTAL E.P.S.</v>
          </cell>
        </row>
        <row r="5227">
          <cell r="C5227">
            <v>8833984</v>
          </cell>
          <cell r="D5227" t="str">
            <v>ACOSTA RODRIGUEZ JORGE LUIS</v>
          </cell>
          <cell r="E5227" t="str">
            <v>OPERADOR DE PADRÓN</v>
          </cell>
          <cell r="G5227" t="str">
            <v>X</v>
          </cell>
          <cell r="M5227" t="str">
            <v>ENFERMEDAD GENERAL</v>
          </cell>
          <cell r="N5227">
            <v>68623028</v>
          </cell>
          <cell r="O5227" t="str">
            <v>SALUD TOTAL E.P.S.</v>
          </cell>
        </row>
        <row r="5228">
          <cell r="C5228">
            <v>8833984</v>
          </cell>
          <cell r="D5228" t="str">
            <v>ACOSTA RODRIGUEZ JORGE LUIS</v>
          </cell>
          <cell r="E5228" t="str">
            <v>OPERADOR DE PADRÓN</v>
          </cell>
          <cell r="G5228" t="str">
            <v>X</v>
          </cell>
          <cell r="M5228" t="str">
            <v>ENFERMEDAD GENERAL</v>
          </cell>
          <cell r="N5228">
            <v>69636616</v>
          </cell>
          <cell r="O5228" t="str">
            <v>SALUD TOTAL E.P.S.</v>
          </cell>
        </row>
        <row r="5229">
          <cell r="C5229">
            <v>8833984</v>
          </cell>
          <cell r="D5229" t="str">
            <v>ACOSTA RODRIGUEZ JORGE LUIS</v>
          </cell>
          <cell r="E5229" t="str">
            <v>OPERADOR DE PADRÓN</v>
          </cell>
          <cell r="G5229" t="str">
            <v>X</v>
          </cell>
          <cell r="M5229" t="str">
            <v>ENFERMEDAD GENERAL</v>
          </cell>
          <cell r="N5229">
            <v>7711718</v>
          </cell>
          <cell r="O5229" t="str">
            <v>SALUD TOTAL E.P.S.</v>
          </cell>
        </row>
        <row r="5230">
          <cell r="C5230">
            <v>1143394407</v>
          </cell>
          <cell r="D5230" t="str">
            <v>ACOSTA MUÑOZ JOEL DE JESUS</v>
          </cell>
          <cell r="E5230" t="str">
            <v>OPERADOR DE BUSETÓN</v>
          </cell>
          <cell r="G5230" t="str">
            <v>x</v>
          </cell>
          <cell r="M5230" t="str">
            <v>ENFERMEDAD GENERAL</v>
          </cell>
          <cell r="N5230" t="str">
            <v>NT</v>
          </cell>
          <cell r="O5230" t="str">
            <v>COOSALUD ESS EPS -S</v>
          </cell>
        </row>
        <row r="5231">
          <cell r="C5231">
            <v>73009094</v>
          </cell>
          <cell r="D5231" t="str">
            <v>ACOSTA FONTALVO WLADIMIR</v>
          </cell>
          <cell r="E5231" t="str">
            <v>OPERADOR DE PADRÓN</v>
          </cell>
          <cell r="G5231" t="str">
            <v>X</v>
          </cell>
          <cell r="M5231" t="str">
            <v>ENFERMEDAD GENERAL</v>
          </cell>
          <cell r="N5231">
            <v>14424101</v>
          </cell>
          <cell r="O5231" t="str">
            <v>SALUD TOTAL E.P.S.</v>
          </cell>
        </row>
        <row r="5232">
          <cell r="C5232">
            <v>73009094</v>
          </cell>
          <cell r="D5232" t="str">
            <v>ACOSTA FONTALVO WLADIMIR</v>
          </cell>
          <cell r="E5232" t="str">
            <v>OPERADOR DE PADRÓN</v>
          </cell>
          <cell r="G5232" t="str">
            <v>X</v>
          </cell>
          <cell r="M5232" t="str">
            <v>ENFERMEDAD GENERAL</v>
          </cell>
          <cell r="N5232">
            <v>15824849</v>
          </cell>
          <cell r="O5232" t="str">
            <v>SALUD TOTAL E.P.S.</v>
          </cell>
        </row>
        <row r="5233">
          <cell r="C5233">
            <v>73009094</v>
          </cell>
          <cell r="D5233" t="str">
            <v>ACOSTA FONTALVO WLADIMIR</v>
          </cell>
          <cell r="E5233" t="str">
            <v>OPERADOR DE PADRÓN</v>
          </cell>
          <cell r="G5233" t="str">
            <v>X</v>
          </cell>
          <cell r="M5233" t="str">
            <v>ENFERMEDAD GENERAL</v>
          </cell>
          <cell r="O5233" t="str">
            <v>SALUD TOTAL E.P.S.</v>
          </cell>
        </row>
        <row r="5234">
          <cell r="C5234">
            <v>73009094</v>
          </cell>
          <cell r="D5234" t="str">
            <v>ACOSTA FONTALVO WLADIMIR</v>
          </cell>
          <cell r="E5234" t="str">
            <v>OPERADOR DE PADRÓN</v>
          </cell>
          <cell r="G5234" t="str">
            <v>X</v>
          </cell>
          <cell r="M5234" t="str">
            <v>ENFERMEDAD GENERAL</v>
          </cell>
          <cell r="N5234">
            <v>175527</v>
          </cell>
          <cell r="O5234" t="str">
            <v>SALUD TOTAL E.P.S.</v>
          </cell>
        </row>
        <row r="5235">
          <cell r="C5235">
            <v>73009094</v>
          </cell>
          <cell r="D5235" t="str">
            <v>ACOSTA FONTALVO WLADIMIR</v>
          </cell>
          <cell r="E5235" t="str">
            <v>OPERADOR DE PADRÓN</v>
          </cell>
          <cell r="G5235" t="str">
            <v>X</v>
          </cell>
          <cell r="M5235" t="str">
            <v>ENFERMEDAD GENERAL</v>
          </cell>
          <cell r="O5235" t="str">
            <v>SALUD TOTAL E.P.S.</v>
          </cell>
        </row>
        <row r="5236">
          <cell r="C5236">
            <v>73009094</v>
          </cell>
          <cell r="D5236" t="str">
            <v>ACOSTA FONTALVO WLADIMIR</v>
          </cell>
          <cell r="E5236" t="str">
            <v>OPERADOR DE PADRÓN</v>
          </cell>
          <cell r="G5236" t="str">
            <v>X</v>
          </cell>
          <cell r="M5236" t="str">
            <v>ENFERMEDAD GENERAL</v>
          </cell>
          <cell r="N5236">
            <v>146341715</v>
          </cell>
          <cell r="O5236" t="str">
            <v>SALUD TOTAL E.P.S.</v>
          </cell>
        </row>
        <row r="5237">
          <cell r="C5237">
            <v>73009094</v>
          </cell>
          <cell r="D5237" t="str">
            <v>ACOSTA FONTALVO WLADIMIR</v>
          </cell>
          <cell r="E5237" t="str">
            <v>OPERADOR DE PADRÓN</v>
          </cell>
          <cell r="G5237" t="str">
            <v>X</v>
          </cell>
          <cell r="M5237" t="str">
            <v>ENFERMEDAD GENERAL</v>
          </cell>
          <cell r="N5237">
            <v>155212664</v>
          </cell>
          <cell r="O5237" t="str">
            <v>SALUD TOTAL E.P.S.</v>
          </cell>
        </row>
        <row r="5238">
          <cell r="C5238">
            <v>73009094</v>
          </cell>
          <cell r="D5238" t="str">
            <v>ACOSTA FONTALVO WLADIMIR</v>
          </cell>
          <cell r="E5238" t="str">
            <v>OPERADOR DE PADRÓN</v>
          </cell>
          <cell r="G5238" t="str">
            <v>X</v>
          </cell>
          <cell r="M5238" t="str">
            <v>ENFERMEDAD GENERAL</v>
          </cell>
          <cell r="N5238">
            <v>155169925</v>
          </cell>
          <cell r="O5238" t="str">
            <v>SALUD TOTAL E.P.S.</v>
          </cell>
        </row>
        <row r="5239">
          <cell r="C5239">
            <v>73009094</v>
          </cell>
          <cell r="D5239" t="str">
            <v>ACOSTA FONTALVO WLADIMIR</v>
          </cell>
          <cell r="E5239" t="str">
            <v>OPERADOR DE PADRÓN</v>
          </cell>
          <cell r="G5239" t="str">
            <v>X</v>
          </cell>
          <cell r="M5239" t="str">
            <v>ENFERMEDAD GENERAL</v>
          </cell>
          <cell r="N5239">
            <v>155214226</v>
          </cell>
          <cell r="O5239" t="str">
            <v>SALUD TOTAL E.P.S.</v>
          </cell>
        </row>
        <row r="5240">
          <cell r="C5240">
            <v>73009094</v>
          </cell>
          <cell r="D5240" t="str">
            <v>ACOSTA FONTALVO WLADIMIR</v>
          </cell>
          <cell r="E5240" t="str">
            <v>OPERADOR DE PADRÓN</v>
          </cell>
          <cell r="G5240" t="str">
            <v>X</v>
          </cell>
          <cell r="M5240" t="str">
            <v>ENFERMEDAD GENERAL</v>
          </cell>
          <cell r="N5240">
            <v>172082361</v>
          </cell>
          <cell r="O5240" t="str">
            <v>SALUD TOTAL E.P.S.</v>
          </cell>
        </row>
        <row r="5241">
          <cell r="C5241">
            <v>73009094</v>
          </cell>
          <cell r="D5241" t="str">
            <v>ACOSTA FONTALVO WLADIMIR</v>
          </cell>
          <cell r="E5241" t="str">
            <v>OPERADOR DE PADRÓN</v>
          </cell>
          <cell r="G5241" t="str">
            <v>X</v>
          </cell>
          <cell r="M5241" t="str">
            <v>ENFERMEDAD GENERAL</v>
          </cell>
          <cell r="N5241">
            <v>298084</v>
          </cell>
          <cell r="O5241" t="str">
            <v>SALUD TOTAL E.P.S.</v>
          </cell>
        </row>
        <row r="5242">
          <cell r="C5242">
            <v>73009094</v>
          </cell>
          <cell r="D5242" t="str">
            <v>ACOSTA FONTALVO WLADIMIR</v>
          </cell>
          <cell r="E5242" t="str">
            <v>OPERADOR DE PADRÓN</v>
          </cell>
          <cell r="G5242" t="str">
            <v>x</v>
          </cell>
          <cell r="M5242" t="str">
            <v>ENFERMEDAD GENERAL</v>
          </cell>
          <cell r="N5242" t="str">
            <v>NT</v>
          </cell>
          <cell r="O5242" t="str">
            <v>SALUD TOTAL E.P.S.</v>
          </cell>
        </row>
        <row r="5243">
          <cell r="C5243">
            <v>73009094</v>
          </cell>
          <cell r="D5243" t="str">
            <v>ACOSTA FONTALVO WLADIMIR</v>
          </cell>
          <cell r="E5243" t="str">
            <v>OPERADOR DE PADRÓN</v>
          </cell>
          <cell r="G5243" t="str">
            <v>X</v>
          </cell>
          <cell r="M5243" t="str">
            <v>ENFERMEDAD GENERAL</v>
          </cell>
          <cell r="N5243">
            <v>313176</v>
          </cell>
          <cell r="O5243" t="str">
            <v>SALUD TOTAL E.P.S.</v>
          </cell>
        </row>
        <row r="5244">
          <cell r="C5244">
            <v>73009094</v>
          </cell>
          <cell r="D5244" t="str">
            <v>ACOSTA FONTALVO WLADIMIR</v>
          </cell>
          <cell r="E5244" t="str">
            <v>OPERADOR DE PADRÓN</v>
          </cell>
          <cell r="G5244" t="str">
            <v>X</v>
          </cell>
          <cell r="M5244" t="str">
            <v>ENFERMEDAD GENERAL</v>
          </cell>
          <cell r="N5244">
            <v>18229460</v>
          </cell>
          <cell r="O5244" t="str">
            <v>SALUD TOTAL E.P.S.</v>
          </cell>
        </row>
        <row r="5245">
          <cell r="C5245">
            <v>73009094</v>
          </cell>
          <cell r="D5245" t="str">
            <v>ACOSTA FONTALVO WLADIMIR</v>
          </cell>
          <cell r="E5245" t="str">
            <v>OPERADOR DE PADRÓN</v>
          </cell>
          <cell r="G5245" t="str">
            <v>x</v>
          </cell>
          <cell r="M5245" t="str">
            <v>ENFERMEDAD GENERAL</v>
          </cell>
          <cell r="N5245">
            <v>178191039</v>
          </cell>
          <cell r="O5245" t="str">
            <v>SALUD TOTAL E.P.S.</v>
          </cell>
        </row>
        <row r="5246">
          <cell r="C5246">
            <v>73009094</v>
          </cell>
          <cell r="D5246" t="str">
            <v>ACOSTA FONTALVO WLADIMIR</v>
          </cell>
          <cell r="E5246" t="str">
            <v>OPERADOR DE PADRÓN</v>
          </cell>
          <cell r="G5246" t="str">
            <v>X</v>
          </cell>
          <cell r="M5246" t="str">
            <v>ENFERMEDAD GENERAL</v>
          </cell>
          <cell r="N5246">
            <v>177338726</v>
          </cell>
          <cell r="O5246" t="str">
            <v>SALUD TOTAL E.P.S.</v>
          </cell>
        </row>
        <row r="5247">
          <cell r="C5247">
            <v>1002199456</v>
          </cell>
          <cell r="D5247" t="str">
            <v>ACOSTA FONTALVO JAIR ALFONSO</v>
          </cell>
          <cell r="E5247" t="str">
            <v>OPERADOR DE PADRÓN</v>
          </cell>
          <cell r="G5247" t="str">
            <v>X</v>
          </cell>
          <cell r="M5247" t="str">
            <v>ENFERMEDAD GENERAL</v>
          </cell>
          <cell r="N5247">
            <v>171822053</v>
          </cell>
          <cell r="O5247" t="str">
            <v>SALUD TOTAL E.P.S.</v>
          </cell>
        </row>
        <row r="5248">
          <cell r="C5248">
            <v>1002199456</v>
          </cell>
          <cell r="D5248" t="str">
            <v>ACOSTA FONTALVO JAIR ALFONSO</v>
          </cell>
          <cell r="E5248" t="str">
            <v>OPERADOR DE PADRÓN</v>
          </cell>
          <cell r="G5248" t="str">
            <v>X</v>
          </cell>
          <cell r="M5248" t="str">
            <v>ENFERMEDAD GENERAL</v>
          </cell>
          <cell r="N5248">
            <v>183115808</v>
          </cell>
          <cell r="O5248" t="str">
            <v>SALUD TOTAL E.P.S.</v>
          </cell>
        </row>
        <row r="5249">
          <cell r="C5249">
            <v>1002199456</v>
          </cell>
          <cell r="D5249" t="str">
            <v>ACOSTA FONTALVO JAIR ALFONSO</v>
          </cell>
          <cell r="E5249" t="str">
            <v>OPERADOR DE PADRÓN</v>
          </cell>
          <cell r="G5249" t="str">
            <v>X</v>
          </cell>
          <cell r="M5249" t="str">
            <v>ENFERMEDAD GENERAL</v>
          </cell>
          <cell r="N5249">
            <v>4629744</v>
          </cell>
          <cell r="O5249" t="str">
            <v>SALUD TOTAL E.P.S.</v>
          </cell>
        </row>
        <row r="5250">
          <cell r="C5250">
            <v>1002199456</v>
          </cell>
          <cell r="D5250" t="str">
            <v>ACOSTA FONTALVO JAIR ALFONSO</v>
          </cell>
          <cell r="E5250" t="str">
            <v>OPERADOR DE PADRÓN</v>
          </cell>
          <cell r="G5250" t="str">
            <v>X</v>
          </cell>
          <cell r="M5250" t="str">
            <v>ENFERMEDAD GENERAL</v>
          </cell>
          <cell r="N5250">
            <v>1464550</v>
          </cell>
          <cell r="O5250" t="str">
            <v>SALUD TOTAL E.P.S.</v>
          </cell>
        </row>
        <row r="5251">
          <cell r="C5251">
            <v>1002199456</v>
          </cell>
          <cell r="D5251" t="str">
            <v>ACOSTA FONTALVO JAIR ALFONSO</v>
          </cell>
          <cell r="E5251" t="str">
            <v>OPERADOR DE PADRÓN</v>
          </cell>
          <cell r="G5251" t="str">
            <v>X</v>
          </cell>
          <cell r="M5251" t="str">
            <v>ENFERMEDAD GENERAL</v>
          </cell>
          <cell r="N5251">
            <v>4445037</v>
          </cell>
          <cell r="O5251" t="str">
            <v>SALUD TOTAL E.P.S.</v>
          </cell>
        </row>
        <row r="5252">
          <cell r="C5252">
            <v>1002199456</v>
          </cell>
          <cell r="D5252" t="str">
            <v>ACOSTA FONTALVO JAIR ALFONSO</v>
          </cell>
          <cell r="E5252" t="str">
            <v>OPERADOR DE PADRÓN</v>
          </cell>
          <cell r="G5252" t="str">
            <v>X</v>
          </cell>
          <cell r="M5252" t="str">
            <v>ENFERMEDAD GENERAL</v>
          </cell>
          <cell r="N5252">
            <v>9257319</v>
          </cell>
          <cell r="O5252" t="str">
            <v>SALUD TOTAL E.P.S.</v>
          </cell>
        </row>
        <row r="5253">
          <cell r="C5253">
            <v>1002199456</v>
          </cell>
          <cell r="D5253" t="str">
            <v>ACOSTA FONTALVO JAIR ALFONSO</v>
          </cell>
          <cell r="E5253" t="str">
            <v>OPERADOR DE PADRÓN</v>
          </cell>
          <cell r="L5253" t="str">
            <v>X</v>
          </cell>
          <cell r="M5253" t="str">
            <v>AISLAMIENTO PREVENTIVO</v>
          </cell>
          <cell r="N5253" t="str">
            <v>NT</v>
          </cell>
          <cell r="O5253" t="str">
            <v>SALUD TOTAL E.P.S.</v>
          </cell>
        </row>
        <row r="5254">
          <cell r="C5254">
            <v>1002199456</v>
          </cell>
          <cell r="D5254" t="str">
            <v>ACOSTA FONTALVO JAIR ALFONSO</v>
          </cell>
          <cell r="E5254" t="str">
            <v>OPERADOR DE PADRÓN</v>
          </cell>
          <cell r="G5254" t="str">
            <v>X</v>
          </cell>
          <cell r="M5254" t="str">
            <v>ENFERMEDAD GENERAL</v>
          </cell>
          <cell r="N5254" t="str">
            <v>NT</v>
          </cell>
          <cell r="O5254" t="str">
            <v>SALUD TOTAL E.P.S.</v>
          </cell>
        </row>
        <row r="5255">
          <cell r="C5255">
            <v>1002199456</v>
          </cell>
          <cell r="D5255" t="str">
            <v>ACOSTA FONTALVO JAIR ALFONSO</v>
          </cell>
          <cell r="E5255" t="str">
            <v>OPERADOR DE PADRÓN</v>
          </cell>
          <cell r="G5255" t="str">
            <v>X</v>
          </cell>
          <cell r="M5255" t="str">
            <v>ENFERMEDAD GENERAL</v>
          </cell>
          <cell r="N5255">
            <v>69643078</v>
          </cell>
          <cell r="O5255" t="str">
            <v>SALUD TOTAL E.P.S.</v>
          </cell>
        </row>
        <row r="5256">
          <cell r="C5256">
            <v>1002199456</v>
          </cell>
          <cell r="D5256" t="str">
            <v>ACOSTA FONTALVO JAIR ALFONSO</v>
          </cell>
          <cell r="E5256" t="str">
            <v>OPERADOR DE PADRÓN</v>
          </cell>
          <cell r="G5256" t="str">
            <v>X</v>
          </cell>
          <cell r="M5256" t="str">
            <v>ENFERMEDAD GENERAL</v>
          </cell>
          <cell r="N5256">
            <v>46270528</v>
          </cell>
          <cell r="O5256" t="str">
            <v>SALUD TOTAL E.P.S.</v>
          </cell>
        </row>
        <row r="5257">
          <cell r="C5257">
            <v>1002199456</v>
          </cell>
          <cell r="D5257" t="str">
            <v>ACOSTA FONTALVO JAIR ALFONSO</v>
          </cell>
          <cell r="E5257" t="str">
            <v>OPERADOR DE PADRÓN</v>
          </cell>
          <cell r="G5257" t="str">
            <v>X</v>
          </cell>
          <cell r="M5257" t="str">
            <v>ENFERMEDAD GENERAL</v>
          </cell>
          <cell r="N5257">
            <v>74581999</v>
          </cell>
          <cell r="O5257" t="str">
            <v>SALUD TOTAL E.P.S.</v>
          </cell>
        </row>
        <row r="5258">
          <cell r="C5258">
            <v>1002199456</v>
          </cell>
          <cell r="D5258" t="str">
            <v>ACOSTA FONTALVO JAIR ALFONSO</v>
          </cell>
          <cell r="E5258" t="str">
            <v>OPERADOR DE PADRÓN</v>
          </cell>
          <cell r="G5258" t="str">
            <v>X</v>
          </cell>
          <cell r="M5258" t="str">
            <v>ENFERMEDAD GENERAL</v>
          </cell>
          <cell r="N5258">
            <v>7456845</v>
          </cell>
          <cell r="O5258" t="str">
            <v>SALUD TOTAL E.P.S.</v>
          </cell>
        </row>
        <row r="5259">
          <cell r="C5259">
            <v>1002199456</v>
          </cell>
          <cell r="D5259" t="str">
            <v>ACOSTA FONTALVO JAIR ALFONSO</v>
          </cell>
          <cell r="E5259" t="str">
            <v>OPERADOR DE PADRÓN</v>
          </cell>
          <cell r="G5259" t="str">
            <v>X</v>
          </cell>
          <cell r="M5259" t="str">
            <v>ENFERMEDAD GENERAL</v>
          </cell>
          <cell r="N5259">
            <v>5539206</v>
          </cell>
          <cell r="O5259" t="str">
            <v>SALUD TOTAL E.P.S.</v>
          </cell>
        </row>
        <row r="5260">
          <cell r="C5260">
            <v>1002199456</v>
          </cell>
          <cell r="D5260" t="str">
            <v>ACOSTA FONTALVO JAIR ALFONSO</v>
          </cell>
          <cell r="E5260" t="str">
            <v>OPERADOR DE PADRÓN</v>
          </cell>
          <cell r="G5260" t="str">
            <v>X</v>
          </cell>
          <cell r="M5260" t="str">
            <v>ENFERMEDAD GENERAL</v>
          </cell>
          <cell r="N5260">
            <v>10398411</v>
          </cell>
          <cell r="O5260" t="str">
            <v>SALUD TOTAL E.P.S.</v>
          </cell>
        </row>
        <row r="5261">
          <cell r="C5261">
            <v>1002199456</v>
          </cell>
          <cell r="D5261" t="str">
            <v>ACOSTA FONTALVO JAIR ALFONSO</v>
          </cell>
          <cell r="E5261" t="str">
            <v>OPERADOR DE PADRÓN</v>
          </cell>
          <cell r="G5261" t="str">
            <v>X</v>
          </cell>
          <cell r="M5261" t="str">
            <v>ENFERMEDAD GENERAL</v>
          </cell>
          <cell r="N5261">
            <v>11376770</v>
          </cell>
          <cell r="O5261" t="str">
            <v>SALUD TOTAL E.P.S.</v>
          </cell>
        </row>
        <row r="5262">
          <cell r="C5262">
            <v>1002199456</v>
          </cell>
          <cell r="D5262" t="str">
            <v>ACOSTA FONTALVO JAIR ALFONSO</v>
          </cell>
          <cell r="E5262" t="str">
            <v>OPERADOR DE PADRÓN</v>
          </cell>
          <cell r="G5262" t="str">
            <v>X</v>
          </cell>
          <cell r="M5262" t="str">
            <v>ENFERMEDAD GENERAL</v>
          </cell>
          <cell r="N5262">
            <v>104423153</v>
          </cell>
          <cell r="O5262" t="str">
            <v>SALUD TOTAL E.P.S.</v>
          </cell>
        </row>
        <row r="5263">
          <cell r="C5263">
            <v>1002199456</v>
          </cell>
          <cell r="D5263" t="str">
            <v>ACOSTA FONTALVO JAIR ALFONSO</v>
          </cell>
          <cell r="E5263" t="str">
            <v>OPERADOR DE PADRÓN</v>
          </cell>
          <cell r="G5263" t="str">
            <v>X</v>
          </cell>
          <cell r="M5263" t="str">
            <v>ENFERMEDAD GENERAL</v>
          </cell>
          <cell r="N5263">
            <v>12340387</v>
          </cell>
          <cell r="O5263" t="str">
            <v>SALUD TOTAL E.P.S.</v>
          </cell>
        </row>
        <row r="5264">
          <cell r="C5264">
            <v>1002199456</v>
          </cell>
          <cell r="D5264" t="str">
            <v>ACOSTA FONTALVO JAIR ALFONSO</v>
          </cell>
          <cell r="E5264" t="str">
            <v>OPERADOR DE PADRÓN</v>
          </cell>
          <cell r="G5264" t="str">
            <v>X</v>
          </cell>
          <cell r="M5264" t="str">
            <v>ENFERMEDAD GENERAL</v>
          </cell>
          <cell r="N5264">
            <v>13311822</v>
          </cell>
          <cell r="O5264" t="str">
            <v>SALUD TOTAL E.P.S.</v>
          </cell>
        </row>
        <row r="5265">
          <cell r="C5265">
            <v>1002199456</v>
          </cell>
          <cell r="D5265" t="str">
            <v>ACOSTA FONTALVO JAIR ALFONSO</v>
          </cell>
          <cell r="E5265" t="str">
            <v>OPERADOR DE PADRÓN</v>
          </cell>
          <cell r="G5265" t="str">
            <v>X</v>
          </cell>
          <cell r="M5265" t="str">
            <v>ENFERMEDAD GENERAL</v>
          </cell>
          <cell r="N5265" t="str">
            <v>NT</v>
          </cell>
          <cell r="O5265" t="str">
            <v>SALUD TOTAL E.P.S.</v>
          </cell>
        </row>
        <row r="5266">
          <cell r="C5266">
            <v>1002199456</v>
          </cell>
          <cell r="D5266" t="str">
            <v>ACOSTA FONTALVO JAIR ALFONSO</v>
          </cell>
          <cell r="E5266" t="str">
            <v>OPERADOR DE PADRÓN</v>
          </cell>
          <cell r="G5266" t="str">
            <v>X</v>
          </cell>
          <cell r="M5266" t="str">
            <v>ENFERMEDAD GENERAL</v>
          </cell>
          <cell r="N5266">
            <v>14426687</v>
          </cell>
          <cell r="O5266" t="str">
            <v>SALUD TOTAL E.P.S.</v>
          </cell>
        </row>
        <row r="5267">
          <cell r="C5267">
            <v>1002199456</v>
          </cell>
          <cell r="D5267" t="str">
            <v>ACOSTA FONTALVO JAIR ALFONSO</v>
          </cell>
          <cell r="E5267" t="str">
            <v>OPERADOR DE PADRÓN</v>
          </cell>
          <cell r="G5267" t="str">
            <v>X</v>
          </cell>
          <cell r="M5267" t="str">
            <v>ENFERMEDAD GENERAL</v>
          </cell>
          <cell r="N5267">
            <v>116187293</v>
          </cell>
          <cell r="O5267" t="str">
            <v>SALUD TOTAL E.P.S.</v>
          </cell>
        </row>
        <row r="5268">
          <cell r="C5268">
            <v>1002199456</v>
          </cell>
          <cell r="D5268" t="str">
            <v>ACOSTA FONTALVO JAIR ALFONSO</v>
          </cell>
          <cell r="E5268" t="str">
            <v>OPERADOR DE PADRÓN</v>
          </cell>
          <cell r="G5268" t="str">
            <v>X</v>
          </cell>
          <cell r="M5268" t="str">
            <v>ENFERMEDAD GENERAL</v>
          </cell>
          <cell r="N5268">
            <v>16249993</v>
          </cell>
          <cell r="O5268" t="str">
            <v>SALUD TOTAL E.P.S.</v>
          </cell>
        </row>
        <row r="5269">
          <cell r="C5269">
            <v>1002199456</v>
          </cell>
          <cell r="D5269" t="str">
            <v>ACOSTA FONTALVO JAIR ALFONSO</v>
          </cell>
          <cell r="E5269" t="str">
            <v>OPERADOR DE PADRÓN</v>
          </cell>
          <cell r="G5269" t="str">
            <v>X</v>
          </cell>
          <cell r="M5269" t="str">
            <v>ENFERMEDAD GENERAL</v>
          </cell>
          <cell r="N5269">
            <v>13806770</v>
          </cell>
          <cell r="O5269" t="str">
            <v>SALUD TOTAL E.P.S.</v>
          </cell>
        </row>
        <row r="5270">
          <cell r="C5270">
            <v>1002199456</v>
          </cell>
          <cell r="D5270" t="str">
            <v>ACOSTA FONTALVO JAIR ALFONSO</v>
          </cell>
          <cell r="E5270" t="str">
            <v>OPERADOR DE PADRÓN</v>
          </cell>
          <cell r="G5270" t="str">
            <v>X</v>
          </cell>
          <cell r="M5270" t="str">
            <v>ENFERMEDAD GENERAL</v>
          </cell>
          <cell r="N5270">
            <v>15917609</v>
          </cell>
          <cell r="O5270" t="str">
            <v>SALUD TOTAL E.P.S.</v>
          </cell>
        </row>
        <row r="5271">
          <cell r="C5271">
            <v>1002199456</v>
          </cell>
          <cell r="D5271" t="str">
            <v>ACOSTA FONTALVO JAIR ALFONSO</v>
          </cell>
          <cell r="E5271" t="str">
            <v>OPERADOR DE PADRÓN</v>
          </cell>
          <cell r="G5271" t="str">
            <v>X</v>
          </cell>
          <cell r="M5271" t="str">
            <v>ENFERMEDAD GENERAL</v>
          </cell>
          <cell r="N5271">
            <v>132793165</v>
          </cell>
          <cell r="O5271" t="str">
            <v>SALUD TOTAL E.P.S.</v>
          </cell>
        </row>
        <row r="5272">
          <cell r="C5272">
            <v>1002199456</v>
          </cell>
          <cell r="D5272" t="str">
            <v>ACOSTA FONTALVO JAIR ALFONSO</v>
          </cell>
          <cell r="E5272" t="str">
            <v>OPERADOR DE PADRÓN</v>
          </cell>
          <cell r="G5272" t="str">
            <v>X</v>
          </cell>
          <cell r="M5272" t="str">
            <v>ENFERMEDAD GENERAL</v>
          </cell>
          <cell r="N5272">
            <v>17551758</v>
          </cell>
          <cell r="O5272" t="str">
            <v>SALUD TOTAL E.P.S.</v>
          </cell>
        </row>
        <row r="5273">
          <cell r="C5273">
            <v>1002199456</v>
          </cell>
          <cell r="D5273" t="str">
            <v>ACOSTA FONTALVO JAIR ALFONSO</v>
          </cell>
          <cell r="E5273" t="str">
            <v>OPERADOR DE PADRÓN</v>
          </cell>
          <cell r="G5273" t="str">
            <v>X</v>
          </cell>
          <cell r="M5273" t="str">
            <v>ENFERMEDAD GENERAL</v>
          </cell>
          <cell r="N5273">
            <v>143758704</v>
          </cell>
          <cell r="O5273" t="str">
            <v>SALUD TOTAL E.P.S.</v>
          </cell>
        </row>
        <row r="5274">
          <cell r="C5274">
            <v>1002199456</v>
          </cell>
          <cell r="D5274" t="str">
            <v>ACOSTA FONTALVO JAIR ALFONSO</v>
          </cell>
          <cell r="E5274" t="str">
            <v>OPERADOR DE PADRÓN</v>
          </cell>
          <cell r="G5274" t="str">
            <v>X</v>
          </cell>
          <cell r="M5274" t="str">
            <v>ENFERMEDAD GENERAL</v>
          </cell>
          <cell r="N5274" t="str">
            <v>NT</v>
          </cell>
          <cell r="O5274" t="str">
            <v>SALUD TOTAL E.P.S.</v>
          </cell>
        </row>
        <row r="5275">
          <cell r="C5275">
            <v>1002199456</v>
          </cell>
          <cell r="D5275" t="str">
            <v>ACOSTA FONTALVO JAIR ALFONSO</v>
          </cell>
          <cell r="E5275" t="str">
            <v>OPERADOR DE PADRÓN</v>
          </cell>
          <cell r="G5275" t="str">
            <v>X</v>
          </cell>
          <cell r="M5275" t="str">
            <v>ENFERMEDAD GENERAL</v>
          </cell>
          <cell r="N5275">
            <v>148478249</v>
          </cell>
          <cell r="O5275" t="str">
            <v>SALUD TOTAL E.P.S.</v>
          </cell>
        </row>
        <row r="5276">
          <cell r="C5276">
            <v>1002199456</v>
          </cell>
          <cell r="D5276" t="str">
            <v>ACOSTA FONTALVO JAIR ALFONSO</v>
          </cell>
          <cell r="E5276" t="str">
            <v>OPERADOR DE PADRÓN</v>
          </cell>
          <cell r="G5276" t="str">
            <v>X</v>
          </cell>
          <cell r="M5276" t="str">
            <v>ENFERMEDAD GENERAL</v>
          </cell>
          <cell r="N5276">
            <v>155141055</v>
          </cell>
          <cell r="O5276" t="str">
            <v>SALUD TOTAL E.P.S.</v>
          </cell>
        </row>
        <row r="5277">
          <cell r="C5277">
            <v>1002199456</v>
          </cell>
          <cell r="D5277" t="str">
            <v>ACOSTA FONTALVO JAIR ALFONSO</v>
          </cell>
          <cell r="E5277" t="str">
            <v>OPERADOR DE PADRÓN</v>
          </cell>
          <cell r="G5277" t="str">
            <v>X</v>
          </cell>
          <cell r="M5277" t="str">
            <v>ENFERMEDAD GENERAL</v>
          </cell>
          <cell r="N5277">
            <v>143070340</v>
          </cell>
          <cell r="O5277" t="str">
            <v>SALUD TOTAL E.P.S.</v>
          </cell>
        </row>
        <row r="5278">
          <cell r="C5278">
            <v>1002199456</v>
          </cell>
          <cell r="D5278" t="str">
            <v>ACOSTA FONTALVO JAIR ALFONSO</v>
          </cell>
          <cell r="E5278" t="str">
            <v>OPERADOR DE PADRÓN</v>
          </cell>
          <cell r="G5278" t="str">
            <v>X</v>
          </cell>
          <cell r="M5278" t="str">
            <v>ENFERMEDAD GENERAL</v>
          </cell>
          <cell r="N5278">
            <v>155223403</v>
          </cell>
          <cell r="O5278" t="str">
            <v>SALUD TOTAL E.P.S.</v>
          </cell>
        </row>
        <row r="5279">
          <cell r="C5279">
            <v>1002199456</v>
          </cell>
          <cell r="D5279" t="str">
            <v>ACOSTA FONTALVO JAIR ALFONSO</v>
          </cell>
          <cell r="E5279" t="str">
            <v>OPERADOR DE PADRÓN</v>
          </cell>
          <cell r="G5279" t="str">
            <v>X</v>
          </cell>
          <cell r="M5279" t="str">
            <v>ENFERMEDAD GENERAL</v>
          </cell>
          <cell r="N5279">
            <v>172076478</v>
          </cell>
          <cell r="O5279" t="str">
            <v>SALUD TOTAL E.P.S.</v>
          </cell>
        </row>
        <row r="5280">
          <cell r="C5280">
            <v>1002199456</v>
          </cell>
          <cell r="D5280" t="str">
            <v>ACOSTA FONTALVO JAIR ALFONSO</v>
          </cell>
          <cell r="E5280" t="str">
            <v>OPERADOR DE PADRÓN</v>
          </cell>
          <cell r="G5280" t="str">
            <v>X</v>
          </cell>
          <cell r="M5280" t="str">
            <v>ENFERMEDAD GENERAL</v>
          </cell>
          <cell r="O5280" t="str">
            <v>SALUD TOTAL E.P.S.</v>
          </cell>
        </row>
        <row r="5281">
          <cell r="C5281">
            <v>1002199456</v>
          </cell>
          <cell r="D5281" t="str">
            <v>ACOSTA FONTALVO JAIR ALFONSO</v>
          </cell>
          <cell r="E5281" t="str">
            <v>OPERADOR DE PADRÓN</v>
          </cell>
          <cell r="G5281" t="str">
            <v>X</v>
          </cell>
          <cell r="M5281" t="str">
            <v>ENFERMEDAD GENERAL</v>
          </cell>
          <cell r="N5281">
            <v>172819412</v>
          </cell>
          <cell r="O5281" t="str">
            <v>SALUD TOTAL E.P.S.</v>
          </cell>
        </row>
        <row r="5282">
          <cell r="C5282">
            <v>1002199456</v>
          </cell>
          <cell r="D5282" t="str">
            <v>ACOSTA FONTALVO JAIR ALFONSO</v>
          </cell>
          <cell r="E5282" t="str">
            <v>OPERADOR DE PADRÓN</v>
          </cell>
          <cell r="G5282" t="str">
            <v>x</v>
          </cell>
          <cell r="M5282" t="str">
            <v>ENFERMEDAD GENERAL</v>
          </cell>
          <cell r="N5282">
            <v>166863308</v>
          </cell>
          <cell r="O5282" t="str">
            <v>SALUD TOTAL E.P.S.</v>
          </cell>
        </row>
        <row r="5283">
          <cell r="C5283">
            <v>73571293</v>
          </cell>
          <cell r="D5283" t="str">
            <v>ACEVEDO VILLADIEGO ANDRES ENRIQUE</v>
          </cell>
          <cell r="E5283" t="str">
            <v>OPERADOR DE PADRÓN</v>
          </cell>
          <cell r="G5283" t="str">
            <v>X</v>
          </cell>
          <cell r="M5283" t="str">
            <v>ENFERMEDAD GENERAL</v>
          </cell>
          <cell r="N5283">
            <v>182676617</v>
          </cell>
          <cell r="O5283" t="str">
            <v>SALUD TOTAL E.P.S.</v>
          </cell>
        </row>
        <row r="5284">
          <cell r="C5284">
            <v>73571293</v>
          </cell>
          <cell r="D5284" t="str">
            <v>ACEVEDO VILLADIEGO ANDRES ENRIQUE</v>
          </cell>
          <cell r="E5284" t="str">
            <v>OPERADOR DE PADRÓN</v>
          </cell>
          <cell r="G5284" t="str">
            <v>X</v>
          </cell>
          <cell r="M5284" t="str">
            <v>ENFERMEDAD GENERAL</v>
          </cell>
          <cell r="N5284">
            <v>8622212</v>
          </cell>
          <cell r="O5284" t="str">
            <v>SALUD TOTAL E.P.S.</v>
          </cell>
        </row>
        <row r="5285">
          <cell r="C5285">
            <v>73571293</v>
          </cell>
          <cell r="D5285" t="str">
            <v>ACEVEDO VILLADIEGO ANDRES ENRIQUE</v>
          </cell>
          <cell r="E5285" t="str">
            <v>OPERADOR DE PADRÓN</v>
          </cell>
          <cell r="G5285" t="str">
            <v>X</v>
          </cell>
          <cell r="M5285" t="str">
            <v>ENFERMEDAD GENERAL</v>
          </cell>
          <cell r="N5285">
            <v>9243208</v>
          </cell>
          <cell r="O5285" t="str">
            <v>SALUD TOTAL E.P.S.</v>
          </cell>
        </row>
        <row r="5286">
          <cell r="C5286">
            <v>73571293</v>
          </cell>
          <cell r="D5286" t="str">
            <v>ACEVEDO VILLADIEGO ANDRES ENRIQUE</v>
          </cell>
          <cell r="E5286" t="str">
            <v>OPERADOR DE PADRÓN</v>
          </cell>
          <cell r="G5286" t="str">
            <v>X</v>
          </cell>
          <cell r="M5286" t="str">
            <v>ENFERMEDAD GENERAL</v>
          </cell>
          <cell r="N5286">
            <v>3041139</v>
          </cell>
          <cell r="O5286" t="str">
            <v>SALUD TOTAL E.P.S.</v>
          </cell>
        </row>
        <row r="5287">
          <cell r="C5287">
            <v>73571293</v>
          </cell>
          <cell r="D5287" t="str">
            <v>ACEVEDO VILLADIEGO ANDRES ENRIQUE</v>
          </cell>
          <cell r="E5287" t="str">
            <v>OPERADOR DE PADRÓN</v>
          </cell>
          <cell r="G5287" t="str">
            <v>X</v>
          </cell>
          <cell r="M5287" t="str">
            <v>ENFERMEDAD GENERAL</v>
          </cell>
          <cell r="N5287">
            <v>3186913</v>
          </cell>
          <cell r="O5287" t="str">
            <v>SALUD TOTAL E.P.S.</v>
          </cell>
        </row>
        <row r="5288">
          <cell r="C5288">
            <v>73571293</v>
          </cell>
          <cell r="D5288" t="str">
            <v>ACEVEDO VILLADIEGO ANDRES ENRIQUE</v>
          </cell>
          <cell r="E5288" t="str">
            <v>OPERADOR DE PADRÓN</v>
          </cell>
          <cell r="G5288" t="str">
            <v>X</v>
          </cell>
          <cell r="M5288" t="str">
            <v>ENFERMEDAD GENERAL</v>
          </cell>
          <cell r="N5288">
            <v>3779796</v>
          </cell>
          <cell r="O5288" t="str">
            <v>SALUD TOTAL E.P.S.</v>
          </cell>
        </row>
        <row r="5289">
          <cell r="C5289">
            <v>73571293</v>
          </cell>
          <cell r="D5289" t="str">
            <v>ACEVEDO VILLADIEGO ANDRES ENRIQUE</v>
          </cell>
          <cell r="E5289" t="str">
            <v>OPERADOR DE PADRÓN</v>
          </cell>
          <cell r="G5289" t="str">
            <v>X</v>
          </cell>
          <cell r="M5289" t="str">
            <v>ENFERMEDAD GENERAL</v>
          </cell>
          <cell r="N5289">
            <v>3127330</v>
          </cell>
          <cell r="O5289" t="str">
            <v>SALUD TOTAL E.P.S.</v>
          </cell>
        </row>
        <row r="5290">
          <cell r="C5290">
            <v>73571293</v>
          </cell>
          <cell r="D5290" t="str">
            <v>ACEVEDO VILLADIEGO ANDRES ENRIQUE</v>
          </cell>
          <cell r="E5290" t="str">
            <v>OPERADOR DE PADRÓN</v>
          </cell>
          <cell r="G5290" t="str">
            <v>X</v>
          </cell>
          <cell r="M5290" t="str">
            <v>ENFERMEDAD GENERAL</v>
          </cell>
          <cell r="N5290">
            <v>5373740</v>
          </cell>
          <cell r="O5290" t="str">
            <v>SALUD TOTAL E.P.S.</v>
          </cell>
        </row>
        <row r="5291">
          <cell r="C5291">
            <v>73571293</v>
          </cell>
          <cell r="D5291" t="str">
            <v>ACEVEDO VILLADIEGO ANDRES ENRIQUE</v>
          </cell>
          <cell r="E5291" t="str">
            <v>OPERADOR DE PADRÓN</v>
          </cell>
          <cell r="G5291" t="str">
            <v>X</v>
          </cell>
          <cell r="M5291" t="str">
            <v>ENFERMEDAD GENERAL</v>
          </cell>
          <cell r="N5291" t="str">
            <v>NT</v>
          </cell>
          <cell r="O5291" t="str">
            <v>SALUD TOTAL E.P.S.</v>
          </cell>
        </row>
        <row r="5292">
          <cell r="C5292">
            <v>73571293</v>
          </cell>
          <cell r="D5292" t="str">
            <v>ACEVEDO VILLADIEGO ANDRES ENRIQUE</v>
          </cell>
          <cell r="E5292" t="str">
            <v>OPERADOR DE PADRÓN</v>
          </cell>
          <cell r="G5292" t="str">
            <v>X</v>
          </cell>
          <cell r="M5292" t="str">
            <v>ENFERMEDAD GENERAL</v>
          </cell>
          <cell r="N5292">
            <v>66226453</v>
          </cell>
          <cell r="O5292" t="str">
            <v>SALUD TOTAL E.P.S.</v>
          </cell>
        </row>
        <row r="5293">
          <cell r="C5293">
            <v>73571293</v>
          </cell>
          <cell r="D5293" t="str">
            <v>ACEVEDO VILLADIEGO ANDRES ENRIQUE</v>
          </cell>
          <cell r="E5293" t="str">
            <v>OPERADOR DE PADRÓN</v>
          </cell>
          <cell r="G5293" t="str">
            <v>X</v>
          </cell>
          <cell r="M5293" t="str">
            <v>ENFERMEDAD GENERAL</v>
          </cell>
          <cell r="N5293">
            <v>69541706</v>
          </cell>
          <cell r="O5293" t="str">
            <v>SALUD TOTAL E.P.S.</v>
          </cell>
        </row>
        <row r="5294">
          <cell r="C5294">
            <v>73571293</v>
          </cell>
          <cell r="D5294" t="str">
            <v>ACEVEDO VILLADIEGO ANDRES ENRIQUE</v>
          </cell>
          <cell r="E5294" t="str">
            <v>OPERADOR DE PADRÓN</v>
          </cell>
          <cell r="G5294" t="str">
            <v>X</v>
          </cell>
          <cell r="M5294" t="str">
            <v>ENFERMEDAD GENERAL</v>
          </cell>
          <cell r="N5294">
            <v>73635770</v>
          </cell>
          <cell r="O5294" t="str">
            <v>SALUD TOTAL E.P.S.</v>
          </cell>
        </row>
        <row r="5295">
          <cell r="C5295">
            <v>73571293</v>
          </cell>
          <cell r="D5295" t="str">
            <v>ACEVEDO VILLADIEGO ANDRES ENRIQUE</v>
          </cell>
          <cell r="E5295" t="str">
            <v>OPERADOR DE PADRÓN</v>
          </cell>
          <cell r="G5295" t="str">
            <v>X</v>
          </cell>
          <cell r="M5295" t="str">
            <v>ENFERMEDAD GENERAL</v>
          </cell>
          <cell r="N5295">
            <v>81031816</v>
          </cell>
          <cell r="O5295" t="str">
            <v>SALUD TOTAL E.P.S.</v>
          </cell>
        </row>
        <row r="5296">
          <cell r="C5296">
            <v>73571293</v>
          </cell>
          <cell r="D5296" t="str">
            <v>ACEVEDO VILLADIEGO ANDRES ENRIQUE</v>
          </cell>
          <cell r="E5296" t="str">
            <v>OPERADOR DE PADRÓN</v>
          </cell>
          <cell r="G5296" t="str">
            <v>X</v>
          </cell>
          <cell r="M5296" t="str">
            <v>ENFERMEDAD GENERAL</v>
          </cell>
          <cell r="N5296">
            <v>10442525</v>
          </cell>
          <cell r="O5296" t="str">
            <v>SALUD TOTAL E.P.S.</v>
          </cell>
        </row>
        <row r="5297">
          <cell r="C5297">
            <v>73571293</v>
          </cell>
          <cell r="D5297" t="str">
            <v>ACEVEDO VILLADIEGO ANDRES ENRIQUE</v>
          </cell>
          <cell r="E5297" t="str">
            <v>OPERADOR DE PADRÓN</v>
          </cell>
          <cell r="G5297" t="str">
            <v>X</v>
          </cell>
          <cell r="M5297" t="str">
            <v>ENFERMEDAD GENERAL</v>
          </cell>
          <cell r="N5297">
            <v>11184586</v>
          </cell>
          <cell r="O5297" t="str">
            <v>SALUD TOTAL E.P.S.</v>
          </cell>
        </row>
        <row r="5298">
          <cell r="C5298">
            <v>73571293</v>
          </cell>
          <cell r="D5298" t="str">
            <v>ACEVEDO VILLADIEGO ANDRES ENRIQUE</v>
          </cell>
          <cell r="E5298" t="str">
            <v>OPERADOR DE PADRÓN</v>
          </cell>
          <cell r="G5298" t="str">
            <v>X</v>
          </cell>
          <cell r="M5298" t="str">
            <v>ENFERMEDAD GENERAL</v>
          </cell>
          <cell r="N5298">
            <v>95516989</v>
          </cell>
          <cell r="O5298" t="str">
            <v>SALUD TOTAL E.P.S.</v>
          </cell>
        </row>
        <row r="5299">
          <cell r="C5299">
            <v>73571293</v>
          </cell>
          <cell r="D5299" t="str">
            <v>ACEVEDO VILLADIEGO ANDRES ENRIQUE</v>
          </cell>
          <cell r="E5299" t="str">
            <v>OPERADOR DE PADRÓN</v>
          </cell>
          <cell r="G5299" t="str">
            <v>X</v>
          </cell>
          <cell r="M5299" t="str">
            <v>ENFERMEDAD GENERAL</v>
          </cell>
          <cell r="N5299">
            <v>11616382</v>
          </cell>
          <cell r="O5299" t="str">
            <v>SALUD TOTAL E.P.S.</v>
          </cell>
        </row>
        <row r="5300">
          <cell r="C5300">
            <v>73571293</v>
          </cell>
          <cell r="D5300" t="str">
            <v>ACEVEDO VILLADIEGO ANDRES ENRIQUE</v>
          </cell>
          <cell r="E5300" t="str">
            <v>OPERADOR DE PADRÓN</v>
          </cell>
          <cell r="G5300" t="str">
            <v>X</v>
          </cell>
          <cell r="M5300" t="str">
            <v>ENFERMEDAD GENERAL</v>
          </cell>
          <cell r="N5300">
            <v>12457005</v>
          </cell>
          <cell r="O5300" t="str">
            <v>SALUD TOTAL E.P.S.</v>
          </cell>
        </row>
        <row r="5301">
          <cell r="C5301">
            <v>73571293</v>
          </cell>
          <cell r="D5301" t="str">
            <v>ACEVEDO VILLADIEGO ANDRES ENRIQUE</v>
          </cell>
          <cell r="E5301" t="str">
            <v>OPERADOR DE PADRÓN</v>
          </cell>
          <cell r="G5301" t="str">
            <v>X</v>
          </cell>
          <cell r="M5301" t="str">
            <v>ENFERMEDAD GENERAL</v>
          </cell>
          <cell r="N5301">
            <v>14437630</v>
          </cell>
          <cell r="O5301" t="str">
            <v>SALUD TOTAL E.P.S.</v>
          </cell>
        </row>
        <row r="5302">
          <cell r="C5302">
            <v>73571293</v>
          </cell>
          <cell r="D5302" t="str">
            <v>ACEVEDO VILLADIEGO ANDRES ENRIQUE</v>
          </cell>
          <cell r="E5302" t="str">
            <v>OPERADOR DE PADRÓN</v>
          </cell>
          <cell r="G5302" t="str">
            <v>X</v>
          </cell>
          <cell r="M5302" t="str">
            <v>ENFERMEDAD GENERAL</v>
          </cell>
          <cell r="N5302">
            <v>16244095</v>
          </cell>
          <cell r="O5302" t="str">
            <v>SALUD TOTAL E.P.S.</v>
          </cell>
        </row>
        <row r="5303">
          <cell r="C5303">
            <v>73571293</v>
          </cell>
          <cell r="D5303" t="str">
            <v>ACEVEDO VILLADIEGO ANDRES ENRIQUE</v>
          </cell>
          <cell r="E5303" t="str">
            <v>OPERADOR DE PADRÓN</v>
          </cell>
          <cell r="G5303" t="str">
            <v>X</v>
          </cell>
          <cell r="M5303" t="str">
            <v>ENFERMEDAD GENERAL</v>
          </cell>
          <cell r="N5303">
            <v>148477285</v>
          </cell>
          <cell r="O5303" t="str">
            <v>SALUD TOTAL E.P.S.</v>
          </cell>
        </row>
        <row r="5304">
          <cell r="C5304">
            <v>73571293</v>
          </cell>
          <cell r="D5304" t="str">
            <v>ACEVEDO VILLADIEGO ANDRES ENRIQUE</v>
          </cell>
          <cell r="E5304" t="str">
            <v>OPERADOR DE PADRÓN</v>
          </cell>
          <cell r="G5304" t="str">
            <v>X</v>
          </cell>
          <cell r="M5304" t="str">
            <v>ENFERMEDAD GENERAL</v>
          </cell>
          <cell r="N5304">
            <v>178504231</v>
          </cell>
          <cell r="O5304" t="str">
            <v>SALUD TOTAL E.P.S.</v>
          </cell>
        </row>
        <row r="5305">
          <cell r="C5305">
            <v>73571293</v>
          </cell>
          <cell r="D5305" t="str">
            <v>ACEVEDO VILLADIEGO ANDRES ENRIQUE</v>
          </cell>
          <cell r="E5305" t="str">
            <v>OPERADOR DE PADRÓN</v>
          </cell>
          <cell r="G5305" t="str">
            <v>x</v>
          </cell>
          <cell r="M5305" t="str">
            <v>ENFERMEDAD GENERAL</v>
          </cell>
          <cell r="N5305">
            <v>178504231</v>
          </cell>
          <cell r="O5305" t="str">
            <v>SALUD TOTAL E.P.S.</v>
          </cell>
        </row>
        <row r="5306">
          <cell r="C5306">
            <v>73571293</v>
          </cell>
          <cell r="D5306" t="str">
            <v>ACEVEDO VILLADIEGO ANDRES ENRIQUE</v>
          </cell>
          <cell r="E5306" t="str">
            <v>OPERADOR DE PADRÓN</v>
          </cell>
          <cell r="G5306" t="str">
            <v>X</v>
          </cell>
          <cell r="M5306" t="str">
            <v>ENFERMEDAD GENERAL</v>
          </cell>
          <cell r="N5306" t="str">
            <v>EPS002</v>
          </cell>
          <cell r="O5306" t="str">
            <v>SALUD TOTAL E.P.S.</v>
          </cell>
        </row>
        <row r="5307">
          <cell r="C5307">
            <v>12635963</v>
          </cell>
          <cell r="D5307" t="str">
            <v>GRACIA OROZCO JOSE AGUSTIN</v>
          </cell>
          <cell r="E5307" t="str">
            <v>OPERADOR DE PADRÓN</v>
          </cell>
          <cell r="G5307" t="str">
            <v>X</v>
          </cell>
          <cell r="M5307" t="str">
            <v>ENFERMEDAD GENERAL</v>
          </cell>
          <cell r="N5307" t="str">
            <v>EPS002</v>
          </cell>
          <cell r="O5307" t="str">
            <v>SALUD TOTAL E.P.S.</v>
          </cell>
        </row>
        <row r="5308">
          <cell r="C5308">
            <v>1050959328</v>
          </cell>
          <cell r="D5308" t="str">
            <v>SILVA VARGAS WILMER ANTONIO</v>
          </cell>
          <cell r="E5308" t="str">
            <v>OPERADOR DE PADRÓN</v>
          </cell>
          <cell r="G5308" t="str">
            <v>X</v>
          </cell>
          <cell r="M5308" t="str">
            <v>ENFERMEDAD GENERAL</v>
          </cell>
          <cell r="N5308" t="str">
            <v>EPS002</v>
          </cell>
          <cell r="O5308" t="str">
            <v>SALUD TOTAL E.P.S.</v>
          </cell>
        </row>
        <row r="5309">
          <cell r="C5309">
            <v>1038124450</v>
          </cell>
          <cell r="D5309" t="str">
            <v>FURNIELES HOYOS YESSENIA</v>
          </cell>
          <cell r="E5309" t="str">
            <v>TECNICO DE MANTENIMIENTO D</v>
          </cell>
          <cell r="F5309" t="str">
            <v>X</v>
          </cell>
          <cell r="M5309" t="str">
            <v>ACCIDENTE DE TRABAJO</v>
          </cell>
          <cell r="N5309">
            <v>811007832</v>
          </cell>
          <cell r="O5309" t="str">
            <v>SURA E.P.S.</v>
          </cell>
        </row>
        <row r="5310">
          <cell r="C5310">
            <v>1007431647</v>
          </cell>
          <cell r="D5310" t="str">
            <v>TORRES MARTELO DILAN GABRIEL</v>
          </cell>
          <cell r="E5310" t="str">
            <v>OPERADOR DE PADRÓN</v>
          </cell>
          <cell r="G5310" t="str">
            <v>X</v>
          </cell>
          <cell r="M5310" t="str">
            <v>ENFERMEDAD GENERAL</v>
          </cell>
          <cell r="N5310">
            <v>7002009890</v>
          </cell>
          <cell r="O5310" t="str">
            <v>NUEVA E.P.S</v>
          </cell>
        </row>
        <row r="5311">
          <cell r="C5311">
            <v>73554580</v>
          </cell>
          <cell r="D5311" t="str">
            <v>OCHOA LOPEZ EDWIN ANTONIO</v>
          </cell>
          <cell r="E5311" t="str">
            <v>OPERADOR DE PADRÓN</v>
          </cell>
          <cell r="G5311" t="str">
            <v>X</v>
          </cell>
          <cell r="M5311" t="str">
            <v>ENFERMEDAD GENERAL</v>
          </cell>
          <cell r="N5311">
            <v>7002012918</v>
          </cell>
          <cell r="O5311" t="str">
            <v>NUEVA E.P.S</v>
          </cell>
        </row>
        <row r="5312">
          <cell r="C5312">
            <v>1143392702</v>
          </cell>
          <cell r="D5312" t="str">
            <v>ALEMAN MARTINEZ BILLY FRANK</v>
          </cell>
          <cell r="E5312" t="str">
            <v>OPERADOR DE BUSETÓN</v>
          </cell>
          <cell r="G5312" t="str">
            <v>X</v>
          </cell>
          <cell r="M5312" t="str">
            <v>ENFERMEDAD GENERAL</v>
          </cell>
          <cell r="N5312" t="str">
            <v>EPS002</v>
          </cell>
          <cell r="O5312" t="str">
            <v>SALUD TOTAL E.P.S.</v>
          </cell>
        </row>
        <row r="5313">
          <cell r="C5313">
            <v>73136985</v>
          </cell>
          <cell r="D5313" t="str">
            <v>AMADOR CORREA YONY</v>
          </cell>
          <cell r="E5313" t="str">
            <v>OPERADOR DE PADRÓN</v>
          </cell>
          <cell r="G5313" t="str">
            <v>X</v>
          </cell>
          <cell r="M5313" t="str">
            <v>ENFERMEDAD GENERAL</v>
          </cell>
          <cell r="N5313" t="str">
            <v>0-38891018</v>
          </cell>
          <cell r="O5313" t="str">
            <v>SURA E.P.S.</v>
          </cell>
        </row>
        <row r="5314">
          <cell r="C5314">
            <v>73159298</v>
          </cell>
          <cell r="D5314" t="str">
            <v>MARQUEZ MERCADO ALEXANDER RAFAEL</v>
          </cell>
          <cell r="E5314" t="str">
            <v>OPERADOR DE PADRÓN</v>
          </cell>
          <cell r="G5314" t="str">
            <v>X</v>
          </cell>
          <cell r="M5314" t="str">
            <v>ENFERMEDAD GENERAL</v>
          </cell>
          <cell r="N5314">
            <v>10793621</v>
          </cell>
          <cell r="O5314" t="str">
            <v>NUEVA E.P.S</v>
          </cell>
        </row>
        <row r="5315">
          <cell r="C5315">
            <v>73159298</v>
          </cell>
          <cell r="D5315" t="str">
            <v>MARQUEZ MERCADO ALEXANDER RAFAEL</v>
          </cell>
          <cell r="E5315" t="str">
            <v>OPERADOR DE PADRÓN</v>
          </cell>
          <cell r="G5315" t="str">
            <v>X</v>
          </cell>
          <cell r="M5315" t="str">
            <v>ENFERMEDAD GENERAL</v>
          </cell>
          <cell r="N5315">
            <v>10774344</v>
          </cell>
          <cell r="O5315" t="str">
            <v>NUEVA E.P.S</v>
          </cell>
        </row>
        <row r="5316">
          <cell r="C5316">
            <v>73117655</v>
          </cell>
          <cell r="D5316" t="str">
            <v>HERRERA ARROYO WILMAN</v>
          </cell>
          <cell r="E5316" t="str">
            <v>OPERADOR DE PADRÓN</v>
          </cell>
          <cell r="G5316" t="str">
            <v>X</v>
          </cell>
          <cell r="M5316" t="str">
            <v>ENFERMEDAD GENERAL</v>
          </cell>
          <cell r="N5316" t="str">
            <v>187040-1</v>
          </cell>
          <cell r="O5316" t="str">
            <v>COOSALUD ESS EPS -S</v>
          </cell>
        </row>
        <row r="5317">
          <cell r="C5317">
            <v>73571183</v>
          </cell>
          <cell r="D5317" t="str">
            <v>PEREZ MADERA JUAN CARLOS</v>
          </cell>
          <cell r="E5317" t="str">
            <v>OPERADOR DE BUSETÓN</v>
          </cell>
          <cell r="G5317" t="str">
            <v>X</v>
          </cell>
          <cell r="M5317" t="str">
            <v>ENFERMEDAD GENERAL</v>
          </cell>
          <cell r="N5317" t="str">
            <v>EPS002</v>
          </cell>
          <cell r="O5317" t="str">
            <v>SALUD TOTAL E.P.S.</v>
          </cell>
        </row>
        <row r="5318">
          <cell r="C5318">
            <v>73576572</v>
          </cell>
          <cell r="D5318" t="str">
            <v>ESCORCIA NAVAS CRISTIAN DE JESUS</v>
          </cell>
          <cell r="E5318" t="str">
            <v>OPERADOR DE PADRÓN</v>
          </cell>
          <cell r="G5318" t="str">
            <v>X</v>
          </cell>
          <cell r="M5318" t="str">
            <v>ENFERMEDAD GENERAL</v>
          </cell>
          <cell r="N5318">
            <v>9347976</v>
          </cell>
          <cell r="O5318" t="str">
            <v>SANITAS E.P.S</v>
          </cell>
        </row>
        <row r="5319">
          <cell r="C5319">
            <v>9021936</v>
          </cell>
          <cell r="D5319" t="str">
            <v>HERNANDEZ MARTINEZ HEIDER</v>
          </cell>
          <cell r="E5319" t="str">
            <v>OPERADOR DE PADRÓN</v>
          </cell>
          <cell r="G5319" t="str">
            <v>X</v>
          </cell>
          <cell r="M5319" t="str">
            <v>ENFERMEDAD GENERAL</v>
          </cell>
          <cell r="N5319" t="str">
            <v>EPS002</v>
          </cell>
          <cell r="O5319" t="str">
            <v>SALUD TOTAL E.P.S.</v>
          </cell>
        </row>
        <row r="5320">
          <cell r="C5320">
            <v>1050973481</v>
          </cell>
          <cell r="D5320" t="str">
            <v>MENDOZA MARTINEZ WILITON</v>
          </cell>
          <cell r="E5320" t="str">
            <v>OPERADOR DE BUSETÓN</v>
          </cell>
          <cell r="G5320" t="str">
            <v>X</v>
          </cell>
          <cell r="M5320" t="str">
            <v>ENFERMEDAD GENERAL</v>
          </cell>
          <cell r="N5320">
            <v>35717</v>
          </cell>
          <cell r="O5320" t="str">
            <v>EPS MUTUAL SER</v>
          </cell>
        </row>
        <row r="5321">
          <cell r="C5321">
            <v>73571293</v>
          </cell>
          <cell r="D5321" t="str">
            <v>ACEVEDO VILLADIEGO ANDRES ENRIQUE</v>
          </cell>
          <cell r="E5321" t="str">
            <v>OPERADOR DE PADRÓN</v>
          </cell>
          <cell r="G5321" t="str">
            <v>X</v>
          </cell>
          <cell r="M5321" t="str">
            <v>ENFERMEDAD GENERAL</v>
          </cell>
          <cell r="N5321" t="str">
            <v>EPS002</v>
          </cell>
          <cell r="O5321" t="str">
            <v>SALUD TOTAL E.P.S.</v>
          </cell>
        </row>
        <row r="5322">
          <cell r="C5322">
            <v>3798236</v>
          </cell>
          <cell r="D5322" t="str">
            <v>PANTOJA BLANCO WILSON JOSE</v>
          </cell>
          <cell r="E5322" t="str">
            <v>OPERADOR DE BUSETÓN</v>
          </cell>
          <cell r="G5322" t="str">
            <v>X</v>
          </cell>
          <cell r="M5322" t="str">
            <v>ENFERMEDAD GENERAL</v>
          </cell>
          <cell r="N5322">
            <v>110655</v>
          </cell>
          <cell r="O5322" t="str">
            <v>EPS MUTUAL SER</v>
          </cell>
        </row>
        <row r="5323">
          <cell r="C5323">
            <v>1070806627</v>
          </cell>
          <cell r="D5323" t="str">
            <v>TORRES PITALUA ANDRES FELIPE</v>
          </cell>
          <cell r="E5323" t="str">
            <v>OPERADOR DE PADRÓN</v>
          </cell>
          <cell r="G5323" t="str">
            <v>X</v>
          </cell>
          <cell r="M5323" t="str">
            <v>ENFERMEDAD GENERAL</v>
          </cell>
          <cell r="N5323" t="str">
            <v>EPS002</v>
          </cell>
          <cell r="O5323" t="str">
            <v>SALUD TOTAL E.P.S.</v>
          </cell>
        </row>
        <row r="5324">
          <cell r="C5324">
            <v>1047476501</v>
          </cell>
          <cell r="D5324" t="str">
            <v>BRANLY OSPINO PEDRO LUIS</v>
          </cell>
          <cell r="E5324" t="str">
            <v>OPERADOR DE PADRÓN</v>
          </cell>
          <cell r="G5324" t="str">
            <v>X</v>
          </cell>
          <cell r="M5324" t="str">
            <v>ENFERMEDAD GENERAL</v>
          </cell>
          <cell r="N5324">
            <v>35593</v>
          </cell>
          <cell r="O5324" t="str">
            <v>EPS MUTUAL SER</v>
          </cell>
        </row>
        <row r="5325">
          <cell r="C5325">
            <v>73554580</v>
          </cell>
          <cell r="D5325" t="str">
            <v>OCHOA LOPEZ EDWIN ANTONIO</v>
          </cell>
          <cell r="E5325" t="str">
            <v>OPERADOR DE PADRÓN</v>
          </cell>
          <cell r="G5325" t="str">
            <v>X</v>
          </cell>
          <cell r="M5325" t="str">
            <v>ENFERMEDAD GENERAL</v>
          </cell>
          <cell r="N5325">
            <v>10831540</v>
          </cell>
          <cell r="O5325" t="str">
            <v>NUEVA E.P.S</v>
          </cell>
        </row>
        <row r="5326">
          <cell r="C5326">
            <v>8719170</v>
          </cell>
          <cell r="D5326" t="str">
            <v>SILVA VEGA FREDY ALBERTO</v>
          </cell>
          <cell r="E5326" t="str">
            <v>OPERADOR DE PADRÓN</v>
          </cell>
          <cell r="G5326" t="str">
            <v>X</v>
          </cell>
          <cell r="M5326" t="str">
            <v>ENFERMEDAD GENERAL</v>
          </cell>
          <cell r="N5326" t="str">
            <v>EPS002</v>
          </cell>
          <cell r="O5326" t="str">
            <v>SALUD TOTAL E.P.S.</v>
          </cell>
        </row>
        <row r="5327">
          <cell r="C5327">
            <v>73571293</v>
          </cell>
          <cell r="D5327" t="str">
            <v>ACEVEDO VILLADIEGO ANDRES ENRIQUE</v>
          </cell>
          <cell r="E5327" t="str">
            <v>OPERADOR DE PADRÓN</v>
          </cell>
          <cell r="G5327" t="str">
            <v>X</v>
          </cell>
          <cell r="M5327" t="str">
            <v>ENFERMEDAD GENERAL</v>
          </cell>
          <cell r="N5327" t="str">
            <v>EPS002</v>
          </cell>
          <cell r="O5327" t="str">
            <v>SALUD TOTAL E.P.S.</v>
          </cell>
        </row>
        <row r="5328">
          <cell r="C5328">
            <v>12595533</v>
          </cell>
          <cell r="D5328" t="str">
            <v>MEDINA OCHOA LUIS ALFONSO</v>
          </cell>
          <cell r="E5328" t="str">
            <v>OPERADOR DE PADRÓN</v>
          </cell>
          <cell r="G5328" t="str">
            <v>X</v>
          </cell>
          <cell r="M5328" t="str">
            <v>ENFERMEDAD GENERAL</v>
          </cell>
          <cell r="N5328">
            <v>10785866</v>
          </cell>
          <cell r="O5328" t="str">
            <v>NUEVA E.P.S</v>
          </cell>
        </row>
        <row r="5329">
          <cell r="C5329">
            <v>1050966796</v>
          </cell>
          <cell r="D5329" t="str">
            <v>VELEZ ZULUAGA JHON ALEXANDER</v>
          </cell>
          <cell r="E5329" t="str">
            <v>OPERADOR DE PADRÓN</v>
          </cell>
          <cell r="G5329" t="str">
            <v>X</v>
          </cell>
          <cell r="M5329" t="str">
            <v>ENFERMEDAD GENERAL</v>
          </cell>
          <cell r="N5329" t="str">
            <v>EPS002</v>
          </cell>
          <cell r="O5329" t="str">
            <v>SALUD TOTAL E.P.S.</v>
          </cell>
        </row>
        <row r="5330">
          <cell r="C5330">
            <v>73108745</v>
          </cell>
          <cell r="D5330" t="str">
            <v>AICARDI HERNANDEZ JHOEL</v>
          </cell>
          <cell r="E5330" t="str">
            <v>OPERADOR DE PADRÓN</v>
          </cell>
          <cell r="G5330" t="str">
            <v>X</v>
          </cell>
          <cell r="M5330" t="str">
            <v>ENFERMEDAD GENERAL</v>
          </cell>
          <cell r="N5330" t="str">
            <v>EPS002</v>
          </cell>
          <cell r="O5330" t="str">
            <v>SALUD TOTAL E.P.S.</v>
          </cell>
        </row>
        <row r="5331">
          <cell r="C5331">
            <v>73117655</v>
          </cell>
          <cell r="D5331" t="str">
            <v>HERRERA ARROYO WILMAN</v>
          </cell>
          <cell r="E5331" t="str">
            <v>OPERADOR DE PADRÓN</v>
          </cell>
          <cell r="G5331" t="str">
            <v>X</v>
          </cell>
          <cell r="M5331" t="str">
            <v>ENFERMEDAD GENERAL</v>
          </cell>
          <cell r="N5331" t="str">
            <v>187040-1</v>
          </cell>
          <cell r="O5331" t="str">
            <v>COOSALUD ESS EPS -S</v>
          </cell>
        </row>
        <row r="5332">
          <cell r="C5332">
            <v>73189641</v>
          </cell>
          <cell r="D5332" t="str">
            <v>SALCEDO CORREA JUAN CARLOS</v>
          </cell>
          <cell r="E5332" t="str">
            <v>OPERADOR DE BUSETÓN</v>
          </cell>
          <cell r="G5332" t="str">
            <v>X</v>
          </cell>
          <cell r="M5332" t="str">
            <v>ENFERMEDAD GENERAL</v>
          </cell>
          <cell r="N5332">
            <v>804003</v>
          </cell>
          <cell r="O5332" t="str">
            <v>EPS MUTUAL SER</v>
          </cell>
        </row>
        <row r="5333">
          <cell r="C5333">
            <v>73109356</v>
          </cell>
          <cell r="D5333" t="str">
            <v>MARTINEZ OLAVE WILLIAN ANTONIO</v>
          </cell>
          <cell r="E5333" t="str">
            <v>OPERADOR DE PADRÓN</v>
          </cell>
          <cell r="G5333" t="str">
            <v>X</v>
          </cell>
          <cell r="M5333" t="str">
            <v>ENFERMEDAD GENERAL</v>
          </cell>
          <cell r="N5333">
            <v>9335748</v>
          </cell>
          <cell r="O5333" t="str">
            <v>SANITAS E.P.S</v>
          </cell>
        </row>
        <row r="5334">
          <cell r="C5334">
            <v>1143328133</v>
          </cell>
          <cell r="D5334" t="str">
            <v>VALIENTE VARGAS JORGE LUIS</v>
          </cell>
          <cell r="E5334" t="str">
            <v>OPERADOR DE BUSETÓN</v>
          </cell>
          <cell r="G5334" t="str">
            <v>X</v>
          </cell>
          <cell r="M5334" t="str">
            <v>ENFERMEDAD GENERAL</v>
          </cell>
          <cell r="N5334" t="str">
            <v>EPS002</v>
          </cell>
          <cell r="O5334" t="str">
            <v>SALUD TOTAL E.P.S.</v>
          </cell>
        </row>
        <row r="5335">
          <cell r="C5335">
            <v>73133105</v>
          </cell>
          <cell r="D5335" t="str">
            <v>ORTIZ QUINTANA RAFAEL</v>
          </cell>
          <cell r="E5335" t="str">
            <v>OPERADOR DE PADRÓN</v>
          </cell>
          <cell r="G5335" t="str">
            <v>X</v>
          </cell>
          <cell r="M5335" t="str">
            <v>ENFERMEDAD GENERAL</v>
          </cell>
          <cell r="N5335">
            <v>198409</v>
          </cell>
          <cell r="O5335" t="str">
            <v>EPS MUTUAL SER</v>
          </cell>
        </row>
        <row r="5336">
          <cell r="C5336">
            <v>1047416363</v>
          </cell>
          <cell r="D5336" t="str">
            <v>PEREZ MELENDEZ LUIS ALBERTO</v>
          </cell>
          <cell r="E5336" t="str">
            <v>OPERADOR DE PADRÓN</v>
          </cell>
          <cell r="G5336" t="str">
            <v>X</v>
          </cell>
          <cell r="M5336" t="str">
            <v>ENFERMEDAD GENERAL</v>
          </cell>
          <cell r="N5336">
            <v>9352739</v>
          </cell>
          <cell r="O5336" t="str">
            <v>SANITAS E.P.S</v>
          </cell>
        </row>
        <row r="5337">
          <cell r="C5337">
            <v>3883113</v>
          </cell>
          <cell r="D5337" t="str">
            <v>PIMIENTEL SANTANA LUIS FERNANDO</v>
          </cell>
          <cell r="E5337" t="str">
            <v>OPERADOR DE PADRÓN</v>
          </cell>
          <cell r="G5337" t="str">
            <v>X</v>
          </cell>
          <cell r="M5337" t="str">
            <v>ENFERMEDAD GENERAL</v>
          </cell>
          <cell r="N5337" t="str">
            <v>0-38932886</v>
          </cell>
          <cell r="O5337" t="str">
            <v>SURA E.P.S.</v>
          </cell>
        </row>
        <row r="5338">
          <cell r="C5338">
            <v>1070806627</v>
          </cell>
          <cell r="D5338" t="str">
            <v>TORRES PITALUA ANDRES FELIPE</v>
          </cell>
          <cell r="E5338" t="str">
            <v>OPERADOR DE PADRÓN</v>
          </cell>
          <cell r="G5338" t="str">
            <v>X</v>
          </cell>
          <cell r="M5338" t="str">
            <v>ENFERMEDAD GENERAL</v>
          </cell>
          <cell r="N5338" t="str">
            <v>EPS002</v>
          </cell>
          <cell r="O5338" t="str">
            <v>SALUD TOTAL E.P.S.</v>
          </cell>
        </row>
        <row r="5339">
          <cell r="C5339">
            <v>73156052</v>
          </cell>
          <cell r="D5339" t="str">
            <v>VERBEL VERBEL ALBERTO CARLOS</v>
          </cell>
          <cell r="E5339" t="str">
            <v>OPERADOR DE PADRÓN</v>
          </cell>
          <cell r="G5339" t="str">
            <v>X</v>
          </cell>
          <cell r="M5339" t="str">
            <v>ENFERMEDAD GENERAL</v>
          </cell>
          <cell r="N5339">
            <v>130010166701</v>
          </cell>
          <cell r="O5339" t="str">
            <v>SANITAS E.P.S</v>
          </cell>
        </row>
        <row r="5340">
          <cell r="C5340">
            <v>1050966796</v>
          </cell>
          <cell r="D5340" t="str">
            <v>VELEZ ZULUAGA JHON ALEXANDER</v>
          </cell>
          <cell r="E5340" t="str">
            <v>OPERADOR DE PADRÓN</v>
          </cell>
          <cell r="G5340" t="str">
            <v>X</v>
          </cell>
          <cell r="M5340" t="str">
            <v>ENFERMEDAD GENERAL</v>
          </cell>
          <cell r="N5340" t="str">
            <v>EPS002</v>
          </cell>
          <cell r="O5340" t="str">
            <v>SALUD TOTAL E.P.S.</v>
          </cell>
        </row>
        <row r="5341">
          <cell r="C5341">
            <v>1047341091</v>
          </cell>
          <cell r="D5341" t="str">
            <v>MARTINEZ RODELO YEISAITH</v>
          </cell>
          <cell r="E5341" t="str">
            <v>OPERADOR DE BUSETON</v>
          </cell>
          <cell r="G5341" t="str">
            <v>X</v>
          </cell>
          <cell r="M5341" t="str">
            <v>ENFERMEDAD GENERAL</v>
          </cell>
          <cell r="N5341">
            <v>130010178101</v>
          </cell>
          <cell r="O5341" t="str">
            <v>EPS MUTUAL SER</v>
          </cell>
        </row>
        <row r="5342">
          <cell r="C5342">
            <v>73109356</v>
          </cell>
          <cell r="D5342" t="str">
            <v>MARTINEZ OLAVE WILLIAN ANTONIO</v>
          </cell>
          <cell r="E5342" t="str">
            <v>OPERADOR DE PADRÓN</v>
          </cell>
          <cell r="G5342" t="str">
            <v>X</v>
          </cell>
          <cell r="M5342" t="str">
            <v>ENFERMEDAD GENERAL</v>
          </cell>
          <cell r="N5342">
            <v>9364722</v>
          </cell>
          <cell r="O5342" t="str">
            <v>SANITAS E.P.S</v>
          </cell>
        </row>
        <row r="5343">
          <cell r="C5343">
            <v>1050953229</v>
          </cell>
          <cell r="D5343" t="str">
            <v>GONZALEZ VARGAS LIZETH</v>
          </cell>
          <cell r="E5343" t="str">
            <v>SUPERVISOR   MANTENIMIENTO</v>
          </cell>
          <cell r="G5343" t="str">
            <v>X</v>
          </cell>
          <cell r="M5343" t="str">
            <v>ENFERMEDAD GENERAL</v>
          </cell>
          <cell r="N5343" t="str">
            <v>0-38976407</v>
          </cell>
          <cell r="O5343" t="str">
            <v>SURA E.P.S.</v>
          </cell>
        </row>
        <row r="5344">
          <cell r="C5344">
            <v>1143394407</v>
          </cell>
          <cell r="D5344" t="str">
            <v>ACOSTA MUÑOZ JOEL DE JESUS</v>
          </cell>
          <cell r="E5344" t="str">
            <v>OPERADOR DE BUSETÓN</v>
          </cell>
          <cell r="G5344" t="str">
            <v>X</v>
          </cell>
          <cell r="M5344" t="str">
            <v>ENFERMEDAD GENERAL</v>
          </cell>
          <cell r="N5344" t="str">
            <v>478293-1</v>
          </cell>
          <cell r="O5344" t="str">
            <v>COOSALUD ESS EPS -S</v>
          </cell>
        </row>
        <row r="5345">
          <cell r="C5345">
            <v>73131436</v>
          </cell>
          <cell r="D5345" t="str">
            <v>HERNANDEZ MERCADO ARNULFO</v>
          </cell>
          <cell r="E5345" t="str">
            <v>OPERADOR DE PADRÓN</v>
          </cell>
          <cell r="G5345" t="str">
            <v>X</v>
          </cell>
          <cell r="M5345" t="str">
            <v>ENFERMEDAD GENERAL</v>
          </cell>
          <cell r="N5345">
            <v>13565428</v>
          </cell>
          <cell r="O5345" t="str">
            <v>SALUD TOTAL E.P.S.</v>
          </cell>
        </row>
        <row r="5346">
          <cell r="C5346">
            <v>1148693276</v>
          </cell>
          <cell r="D5346" t="str">
            <v>BARRIOS GUERRERO ERNESTO CARLOS</v>
          </cell>
          <cell r="E5346" t="str">
            <v>OPERADOR DE PADRÓN</v>
          </cell>
          <cell r="G5346" t="str">
            <v>X</v>
          </cell>
          <cell r="M5346" t="str">
            <v>ENFERMEDAD GENERAL</v>
          </cell>
          <cell r="N5346" t="str">
            <v>EPS002</v>
          </cell>
          <cell r="O5346" t="str">
            <v>SALUD TOTAL E.P.S.</v>
          </cell>
        </row>
        <row r="5347">
          <cell r="C5347">
            <v>1007170354</v>
          </cell>
          <cell r="D5347" t="str">
            <v>CHAMORRO SIERRA JOSE MANUEL</v>
          </cell>
          <cell r="E5347" t="str">
            <v>TECNICO DE MANTENIMIENTO CARROCERO C</v>
          </cell>
          <cell r="G5347" t="str">
            <v>X</v>
          </cell>
          <cell r="M5347" t="str">
            <v>ENFERMEDAD GENERAL</v>
          </cell>
          <cell r="N5347">
            <v>108175599</v>
          </cell>
          <cell r="O5347" t="str">
            <v>NUEVA E.P.S</v>
          </cell>
        </row>
        <row r="5348">
          <cell r="C5348">
            <v>15031546</v>
          </cell>
          <cell r="D5348" t="str">
            <v>ARTEAGA ALTAMIRANDA ANIBANIEL</v>
          </cell>
          <cell r="E5348" t="str">
            <v>OPERADOR DE PADRÓN</v>
          </cell>
          <cell r="G5348" t="str">
            <v>X</v>
          </cell>
          <cell r="M5348" t="str">
            <v>ENFERMEDAD GENERAL</v>
          </cell>
          <cell r="N5348" t="str">
            <v>198986-1</v>
          </cell>
          <cell r="O5348" t="str">
            <v>COOSALUD ESS EPS -S</v>
          </cell>
        </row>
        <row r="5349">
          <cell r="C5349">
            <v>1143328133</v>
          </cell>
          <cell r="D5349" t="str">
            <v>VALIENTE VARGAS JORGE LUIS</v>
          </cell>
          <cell r="E5349" t="str">
            <v>OPERADOR DE BUSETÓN</v>
          </cell>
          <cell r="G5349" t="str">
            <v>X</v>
          </cell>
          <cell r="M5349" t="str">
            <v>ENFERMEDAD GENERAL</v>
          </cell>
          <cell r="N5349" t="str">
            <v>EPS002</v>
          </cell>
          <cell r="O5349" t="str">
            <v>SALUD TOTAL E.P.S.</v>
          </cell>
        </row>
        <row r="5350">
          <cell r="C5350">
            <v>1043635674</v>
          </cell>
          <cell r="D5350" t="str">
            <v>CASTILLO PEREZ ANDERSON</v>
          </cell>
          <cell r="E5350" t="str">
            <v xml:space="preserve">TECNICO MANTENIMIENTO D </v>
          </cell>
          <cell r="F5350" t="str">
            <v>X</v>
          </cell>
          <cell r="M5350" t="str">
            <v>ACCIDENTE DE TRABAJO</v>
          </cell>
          <cell r="N5350">
            <v>130010056801</v>
          </cell>
          <cell r="O5350" t="str">
            <v>SURA E.P.S.</v>
          </cell>
        </row>
        <row r="5351">
          <cell r="C5351">
            <v>1043635674</v>
          </cell>
          <cell r="D5351" t="str">
            <v>CASTILLO PEREZ ANDERSON</v>
          </cell>
          <cell r="E5351" t="str">
            <v xml:space="preserve">TECNICO MANTENIMIENTO D </v>
          </cell>
          <cell r="G5351" t="str">
            <v>X</v>
          </cell>
          <cell r="M5351" t="str">
            <v>ENFERMEDAD GENERAL</v>
          </cell>
          <cell r="N5351">
            <v>6056475570</v>
          </cell>
          <cell r="O5351" t="str">
            <v>EPS MUTUAL SER</v>
          </cell>
        </row>
        <row r="5352">
          <cell r="C5352">
            <v>8850812</v>
          </cell>
          <cell r="D5352" t="str">
            <v>CARDENAS SOLIS HELBRAN ANTONIO</v>
          </cell>
          <cell r="E5352" t="str">
            <v>OPERADOR DE PADRÓN</v>
          </cell>
          <cell r="G5352" t="str">
            <v>X</v>
          </cell>
          <cell r="M5352" t="str">
            <v>ENFERMEDAD GENERAL</v>
          </cell>
          <cell r="N5352" t="str">
            <v>EPS002</v>
          </cell>
          <cell r="O5352" t="str">
            <v>SALUD TOTAL E.P.S.</v>
          </cell>
        </row>
        <row r="5353">
          <cell r="C5353">
            <v>73576572</v>
          </cell>
          <cell r="D5353" t="str">
            <v>ESCORCIA NAVAS CRISTIAN DE JESUS</v>
          </cell>
          <cell r="E5353" t="str">
            <v>OPERADOR DE PADRÓN</v>
          </cell>
          <cell r="G5353" t="str">
            <v>X</v>
          </cell>
          <cell r="M5353" t="str">
            <v>ENFERMEDAD GENERAL</v>
          </cell>
          <cell r="N5353">
            <v>9372406</v>
          </cell>
          <cell r="O5353" t="str">
            <v>SANITAS E.P.S</v>
          </cell>
        </row>
        <row r="5354">
          <cell r="C5354">
            <v>73576572</v>
          </cell>
          <cell r="D5354" t="str">
            <v>ESCORCIA NAVAS CRISTIAN DE JESUS</v>
          </cell>
          <cell r="E5354" t="str">
            <v>OPERADOR DE PADRÓN</v>
          </cell>
          <cell r="G5354" t="str">
            <v>X</v>
          </cell>
          <cell r="M5354" t="str">
            <v>ENFERMEDAD GENERAL</v>
          </cell>
          <cell r="N5354">
            <v>9379376740</v>
          </cell>
          <cell r="O5354" t="str">
            <v>SANITAS E.P.S</v>
          </cell>
        </row>
        <row r="5355">
          <cell r="C5355">
            <v>73111559</v>
          </cell>
          <cell r="D5355" t="str">
            <v>JARAMILLO VERGARA GUILLERMO ENRIQUE</v>
          </cell>
          <cell r="E5355" t="str">
            <v>OPERADOR DE PADRÓN</v>
          </cell>
          <cell r="G5355" t="str">
            <v>X</v>
          </cell>
          <cell r="M5355" t="str">
            <v>ENFERMEDAD GENERAL</v>
          </cell>
          <cell r="N5355">
            <v>7084445312</v>
          </cell>
          <cell r="O5355" t="str">
            <v>NUEVA E.P.S</v>
          </cell>
        </row>
        <row r="5356">
          <cell r="C5356">
            <v>1048436579</v>
          </cell>
          <cell r="D5356" t="str">
            <v>IBAÑEZ MAGALLANES CESAR DAVID</v>
          </cell>
          <cell r="E5356" t="str">
            <v>OPERADOR DE PADRÓN</v>
          </cell>
          <cell r="G5356" t="str">
            <v>X</v>
          </cell>
          <cell r="M5356" t="str">
            <v>ENFERMEDAD GENERAL</v>
          </cell>
          <cell r="N5356" t="str">
            <v>EPS002</v>
          </cell>
          <cell r="O5356" t="str">
            <v>SALUD TOTAL E.P.S.</v>
          </cell>
        </row>
        <row r="5357">
          <cell r="C5357">
            <v>1105871333</v>
          </cell>
          <cell r="D5357" t="str">
            <v>MENDEZ PATIÑO JOHN JEIVER</v>
          </cell>
          <cell r="E5357" t="str">
            <v>OPERADOR DE PADRÓN</v>
          </cell>
          <cell r="G5357" t="str">
            <v>X</v>
          </cell>
          <cell r="M5357" t="str">
            <v>ENFERMEDAD GENERAL</v>
          </cell>
          <cell r="N5357">
            <v>9372716</v>
          </cell>
          <cell r="O5357" t="str">
            <v>SANITAS E.P.S</v>
          </cell>
        </row>
        <row r="5358">
          <cell r="C5358">
            <v>73189641</v>
          </cell>
          <cell r="D5358" t="str">
            <v>SALCEDO CORREA JUAN CARLOS</v>
          </cell>
          <cell r="E5358" t="str">
            <v>OPERADOR DE BUSETÓN</v>
          </cell>
          <cell r="G5358" t="str">
            <v>X</v>
          </cell>
          <cell r="M5358" t="str">
            <v>ENFERMEDAD GENERAL</v>
          </cell>
          <cell r="N5358">
            <v>130010046102</v>
          </cell>
          <cell r="O5358" t="str">
            <v>EPS MUTUAL SER</v>
          </cell>
        </row>
        <row r="5359">
          <cell r="C5359">
            <v>1003046013</v>
          </cell>
          <cell r="D5359" t="str">
            <v>PINTO HUMANEZ RAFAEL ANDRES</v>
          </cell>
          <cell r="E5359" t="str">
            <v xml:space="preserve">OPERADOR DE BUSETON </v>
          </cell>
          <cell r="G5359" t="str">
            <v>X</v>
          </cell>
          <cell r="M5359" t="str">
            <v>ENFERMEDAD GENERAL</v>
          </cell>
          <cell r="N5359" t="str">
            <v>05-196678-2</v>
          </cell>
          <cell r="O5359" t="str">
            <v>NUEVA E.P.S</v>
          </cell>
        </row>
        <row r="5360">
          <cell r="C5360">
            <v>1070806627</v>
          </cell>
          <cell r="D5360" t="str">
            <v>TORRES PITALUA ANDRES FELIPE</v>
          </cell>
          <cell r="E5360" t="str">
            <v>OPERADOR DE PADRÓN</v>
          </cell>
          <cell r="G5360" t="str">
            <v>X</v>
          </cell>
          <cell r="M5360" t="str">
            <v>ENFERMEDAD GENERAL</v>
          </cell>
          <cell r="N5360" t="str">
            <v>EPS002</v>
          </cell>
          <cell r="O5360" t="str">
            <v>SALUD TOTAL E.P.S.</v>
          </cell>
        </row>
        <row r="5361">
          <cell r="C5361">
            <v>10886858</v>
          </cell>
          <cell r="D5361" t="str">
            <v>VALENCI ALVAREZ ALVARO</v>
          </cell>
          <cell r="E5361" t="str">
            <v>OPERADOR DE BUSETÓN</v>
          </cell>
          <cell r="G5361" t="str">
            <v>X</v>
          </cell>
          <cell r="M5361" t="str">
            <v>ENFERMEDAD GENERAL</v>
          </cell>
          <cell r="N5361">
            <v>36201</v>
          </cell>
          <cell r="O5361" t="str">
            <v>EPS MUTUAL SER</v>
          </cell>
        </row>
        <row r="5362">
          <cell r="C5362">
            <v>30873721</v>
          </cell>
          <cell r="D5362" t="str">
            <v>JIMENEZ LLANOS ROSANA</v>
          </cell>
          <cell r="E5362" t="str">
            <v>OPERADOR DE PADRÓN</v>
          </cell>
          <cell r="G5362" t="str">
            <v>X</v>
          </cell>
          <cell r="M5362" t="str">
            <v>ENFERMEDAD GENERAL</v>
          </cell>
          <cell r="N5362">
            <v>30873721</v>
          </cell>
          <cell r="O5362" t="str">
            <v>SALUD TOTAL E.P.S.</v>
          </cell>
        </row>
        <row r="5363">
          <cell r="C5363">
            <v>1143339994</v>
          </cell>
          <cell r="D5363" t="str">
            <v>OSORIO CASTILLO JESUS RAFAEL</v>
          </cell>
          <cell r="E5363" t="str">
            <v>OPERADOR DE PADRÓN</v>
          </cell>
          <cell r="G5363" t="str">
            <v>X</v>
          </cell>
          <cell r="M5363" t="str">
            <v>ENFERMEDAD GENERAL</v>
          </cell>
          <cell r="N5363">
            <v>130010249601</v>
          </cell>
          <cell r="O5363" t="str">
            <v>SALUD TOTAL E.P.S.</v>
          </cell>
        </row>
        <row r="5364">
          <cell r="C5364">
            <v>1143339994</v>
          </cell>
          <cell r="D5364" t="str">
            <v>OSORIO CASTILLO JESUS RAFAEL</v>
          </cell>
          <cell r="E5364" t="str">
            <v>OPERADOR DE PADRÓN</v>
          </cell>
          <cell r="G5364" t="str">
            <v>X</v>
          </cell>
          <cell r="M5364" t="str">
            <v>ENFERMEDAD GENERAL</v>
          </cell>
          <cell r="N5364">
            <v>805023423</v>
          </cell>
          <cell r="O5364" t="str">
            <v>SALUD TOTAL E.P.S.</v>
          </cell>
        </row>
        <row r="5365">
          <cell r="C5365">
            <v>1143339994</v>
          </cell>
          <cell r="D5365" t="str">
            <v>OSORIO CASTILLO JESUS RAFAEL</v>
          </cell>
          <cell r="E5365" t="str">
            <v>OPERADOR DE PADRÓN</v>
          </cell>
          <cell r="G5365" t="str">
            <v>X</v>
          </cell>
          <cell r="M5365" t="str">
            <v>ENFERMEDAD GENERAL</v>
          </cell>
          <cell r="O5365" t="str">
            <v>SALUD TOTAL E.P.S.</v>
          </cell>
        </row>
        <row r="5366">
          <cell r="C5366">
            <v>73169783</v>
          </cell>
          <cell r="D5366" t="str">
            <v>VERGARA ORTEGA BERCELIO</v>
          </cell>
          <cell r="E5366" t="str">
            <v>OPERADOR DE BUSETÓN</v>
          </cell>
          <cell r="F5366" t="str">
            <v>X</v>
          </cell>
          <cell r="M5366" t="str">
            <v>ACCIDENTE DE TRABAJO</v>
          </cell>
          <cell r="N5366">
            <v>197571</v>
          </cell>
          <cell r="O5366" t="str">
            <v>SURA E.P.S.</v>
          </cell>
        </row>
        <row r="5367">
          <cell r="C5367">
            <v>73169783</v>
          </cell>
          <cell r="D5367" t="str">
            <v>VERGARA ORTEGA BERCELIO</v>
          </cell>
          <cell r="E5367" t="str">
            <v>OPERADOR DE BUSETÓN</v>
          </cell>
          <cell r="F5367" t="str">
            <v>X</v>
          </cell>
          <cell r="M5367" t="str">
            <v>ACCIDENTE DE TRABAJO</v>
          </cell>
          <cell r="N5367">
            <v>198558</v>
          </cell>
          <cell r="O5367" t="str">
            <v>SURA E.P.S.</v>
          </cell>
        </row>
        <row r="5368">
          <cell r="C5368">
            <v>73146005</v>
          </cell>
          <cell r="D5368" t="str">
            <v>BUSTOS CERPA EDUARDO ENRIQUE</v>
          </cell>
          <cell r="E5368" t="str">
            <v>OPERADOR DE PADRÓN</v>
          </cell>
          <cell r="G5368" t="str">
            <v>X</v>
          </cell>
          <cell r="M5368" t="str">
            <v>ENFERMEDAD GENERAL</v>
          </cell>
          <cell r="N5368">
            <v>9376812</v>
          </cell>
          <cell r="O5368" t="str">
            <v>SANITAS E.P.S</v>
          </cell>
        </row>
        <row r="5369">
          <cell r="C5369">
            <v>73154547</v>
          </cell>
          <cell r="D5369" t="str">
            <v>JIMENEZ PEREZ JORGE ELIECER</v>
          </cell>
          <cell r="E5369" t="str">
            <v>OPERADOR DE BUSETÓN</v>
          </cell>
          <cell r="G5369" t="str">
            <v>X</v>
          </cell>
          <cell r="M5369" t="str">
            <v>ENFERMEDAD GENERAL</v>
          </cell>
          <cell r="N5369" t="str">
            <v>0-39023922</v>
          </cell>
          <cell r="O5369" t="str">
            <v>SURA E.P.S.</v>
          </cell>
        </row>
        <row r="5370">
          <cell r="C5370" t="str">
            <v>1235043135 </v>
          </cell>
          <cell r="D5370" t="str">
            <v>PAJARO GUZMAN WILSON GUILLERMO</v>
          </cell>
          <cell r="E5370" t="str">
            <v>OPERADOR DE BUSETÓN</v>
          </cell>
          <cell r="G5370" t="str">
            <v>X</v>
          </cell>
          <cell r="M5370" t="str">
            <v>ENFERMEDAD GENERAL</v>
          </cell>
          <cell r="N5370">
            <v>1300100542</v>
          </cell>
          <cell r="O5370" t="str">
            <v>SANITAS E.P.S</v>
          </cell>
        </row>
        <row r="5371">
          <cell r="C5371">
            <v>1048436579</v>
          </cell>
          <cell r="D5371" t="str">
            <v>IBAÑEZ MAGALLANES CESAR DAVID</v>
          </cell>
          <cell r="E5371" t="str">
            <v>OPERADOR DE PADRÓN</v>
          </cell>
          <cell r="G5371" t="str">
            <v>X</v>
          </cell>
          <cell r="M5371" t="str">
            <v>ENFERMEDAD GENERAL</v>
          </cell>
          <cell r="N5371" t="str">
            <v>EPS002</v>
          </cell>
          <cell r="O5371" t="str">
            <v>SALUD TOTAL E.P.S.</v>
          </cell>
        </row>
        <row r="5372">
          <cell r="C5372">
            <v>1050959328</v>
          </cell>
          <cell r="D5372" t="str">
            <v>SILVA VARGAS WILMER ANTONIO</v>
          </cell>
          <cell r="E5372" t="str">
            <v>OPERADOR DE PADRÓN</v>
          </cell>
          <cell r="G5372" t="str">
            <v>X</v>
          </cell>
          <cell r="M5372" t="str">
            <v>ENFERMEDAD GENERAL</v>
          </cell>
          <cell r="N5372" t="str">
            <v>EPS002</v>
          </cell>
          <cell r="O5372" t="str">
            <v>SALUD TOTAL E.P.S.</v>
          </cell>
        </row>
        <row r="5373">
          <cell r="C5373">
            <v>1050959328</v>
          </cell>
          <cell r="D5373" t="str">
            <v>SILVA VARGAS WILMER ANTONIO</v>
          </cell>
          <cell r="E5373" t="str">
            <v>OPERADOR DE PADRÓN</v>
          </cell>
          <cell r="G5373" t="str">
            <v>X</v>
          </cell>
          <cell r="M5373" t="str">
            <v>ENFERMEDAD GENERAL</v>
          </cell>
          <cell r="N5373" t="str">
            <v>EPS002</v>
          </cell>
          <cell r="O5373" t="str">
            <v>SALUD TOTAL E.P.S.</v>
          </cell>
        </row>
        <row r="5374">
          <cell r="C5374">
            <v>1050959328</v>
          </cell>
          <cell r="D5374" t="str">
            <v>SILVA VARGAS WILMER ANTONIO</v>
          </cell>
          <cell r="E5374" t="str">
            <v>OPERADOR DE PADRÓN</v>
          </cell>
          <cell r="G5374" t="str">
            <v>X</v>
          </cell>
          <cell r="M5374" t="str">
            <v>ENFERMEDAD GENERAL</v>
          </cell>
          <cell r="N5374" t="str">
            <v>EPS002</v>
          </cell>
          <cell r="O5374" t="str">
            <v>SALUD TOTAL E.P.S.</v>
          </cell>
        </row>
        <row r="5375">
          <cell r="C5375">
            <v>73189641</v>
          </cell>
          <cell r="D5375" t="str">
            <v>SALCEDO CORREA JUAN CARLOS</v>
          </cell>
          <cell r="E5375" t="str">
            <v>OPERADOR DE BUSETÓN</v>
          </cell>
          <cell r="G5375" t="str">
            <v>X</v>
          </cell>
          <cell r="M5375" t="str">
            <v>ENFERMEDAD GENERAL</v>
          </cell>
          <cell r="N5375">
            <v>73192208</v>
          </cell>
          <cell r="O5375" t="str">
            <v>EPS MUTUAL SER</v>
          </cell>
        </row>
        <row r="5376">
          <cell r="C5376">
            <v>73133105</v>
          </cell>
          <cell r="D5376" t="str">
            <v>ORTIZ QUINTANA RAFAEL</v>
          </cell>
          <cell r="E5376" t="str">
            <v>OPERADOR DE PADRÓN</v>
          </cell>
          <cell r="G5376" t="str">
            <v>X</v>
          </cell>
          <cell r="M5376" t="str">
            <v>ENFERMEDAD GENERAL</v>
          </cell>
          <cell r="N5376">
            <v>198745</v>
          </cell>
          <cell r="O5376" t="str">
            <v>EPS MUTUAL SER</v>
          </cell>
        </row>
        <row r="5377">
          <cell r="C5377">
            <v>1047507226</v>
          </cell>
          <cell r="D5377" t="str">
            <v>RIVERA THORRENS JOSE DAVID</v>
          </cell>
          <cell r="E5377" t="str">
            <v xml:space="preserve">OPERADOR DE BUSETON </v>
          </cell>
          <cell r="H5377" t="str">
            <v>X</v>
          </cell>
          <cell r="M5377" t="str">
            <v>LICENCIA DE PATERNIDAD</v>
          </cell>
          <cell r="N5377" t="str">
            <v>N/A</v>
          </cell>
          <cell r="O5377" t="str">
            <v>SALUD TOTAL E.P.S.</v>
          </cell>
        </row>
        <row r="5378">
          <cell r="C5378">
            <v>1143389124</v>
          </cell>
          <cell r="D5378" t="str">
            <v>GONZALEZ PADILLA DANIEL DE JESUS</v>
          </cell>
          <cell r="E5378" t="str">
            <v>OPERADOR DE PADRÓN</v>
          </cell>
          <cell r="G5378" t="str">
            <v>X</v>
          </cell>
          <cell r="M5378" t="str">
            <v>ENFERMEDAD GENERAL</v>
          </cell>
          <cell r="N5378">
            <v>10865760</v>
          </cell>
          <cell r="O5378" t="str">
            <v>NUEVA E.P.S</v>
          </cell>
        </row>
        <row r="5379">
          <cell r="C5379">
            <v>73554580</v>
          </cell>
          <cell r="D5379" t="str">
            <v>OCHOA LOPEZ EDWIN ANTONIO</v>
          </cell>
          <cell r="E5379" t="str">
            <v>OPERADOR DE PADRÓN</v>
          </cell>
          <cell r="G5379" t="str">
            <v>X</v>
          </cell>
          <cell r="M5379" t="str">
            <v>ENFERMEDAD GENERAL</v>
          </cell>
          <cell r="N5379">
            <v>130010178101</v>
          </cell>
          <cell r="O5379" t="str">
            <v>NUEVA E.P.S</v>
          </cell>
        </row>
        <row r="5380">
          <cell r="C5380">
            <v>73182246</v>
          </cell>
          <cell r="D5380" t="str">
            <v>RAMIREZ SANCHEZ JEISON ALEJANDRO</v>
          </cell>
          <cell r="E5380" t="str">
            <v>OPERADOR DE PADRÓN</v>
          </cell>
          <cell r="G5380" t="str">
            <v>X</v>
          </cell>
          <cell r="M5380" t="str">
            <v>ENFERMEDAD GENERAL</v>
          </cell>
          <cell r="N5380" t="str">
            <v>EPS002</v>
          </cell>
          <cell r="O5380" t="str">
            <v>SALUD TOTAL E.P.S.</v>
          </cell>
        </row>
        <row r="5381">
          <cell r="C5381">
            <v>73182246</v>
          </cell>
          <cell r="D5381" t="str">
            <v>RAMIREZ SANCHEZ JEISON ALEJANDRO</v>
          </cell>
          <cell r="E5381" t="str">
            <v>OPERADOR DE PADRÓN</v>
          </cell>
          <cell r="G5381" t="str">
            <v>X</v>
          </cell>
          <cell r="M5381" t="str">
            <v>ENFERMEDAD GENERAL</v>
          </cell>
          <cell r="N5381" t="str">
            <v>EPS002</v>
          </cell>
          <cell r="O5381" t="str">
            <v>SALUD TOTAL E.P.S.</v>
          </cell>
        </row>
        <row r="5382">
          <cell r="C5382">
            <v>73168506</v>
          </cell>
          <cell r="D5382" t="str">
            <v>PUELLO MEZA REYMUNDO</v>
          </cell>
          <cell r="E5382" t="str">
            <v>OPERADOR DE PADRÓN</v>
          </cell>
          <cell r="G5382" t="str">
            <v>X</v>
          </cell>
          <cell r="M5382" t="str">
            <v>ENFERMEDAD GENERAL</v>
          </cell>
          <cell r="N5382" t="str">
            <v>EPS002</v>
          </cell>
          <cell r="O5382" t="str">
            <v>SALUD TOTAL E.P.S.</v>
          </cell>
        </row>
        <row r="5383">
          <cell r="C5383">
            <v>8853177</v>
          </cell>
          <cell r="D5383" t="str">
            <v>CESPEDES RODRIGUEZ ANGEL ANTONIO</v>
          </cell>
          <cell r="E5383" t="str">
            <v>OPERADOR DE PADRÓN</v>
          </cell>
          <cell r="G5383" t="str">
            <v>X</v>
          </cell>
          <cell r="M5383" t="str">
            <v>ENFERMEDAD GENERAL</v>
          </cell>
          <cell r="N5383" t="str">
            <v>0-39030027</v>
          </cell>
          <cell r="O5383" t="str">
            <v>SURA E.P.S.</v>
          </cell>
        </row>
        <row r="5384">
          <cell r="C5384">
            <v>73186445</v>
          </cell>
          <cell r="D5384" t="str">
            <v>DIAZ PEÑA JHON JAIRO</v>
          </cell>
          <cell r="E5384" t="str">
            <v>OPERADOR DE PADRÓN</v>
          </cell>
          <cell r="G5384" t="str">
            <v>X</v>
          </cell>
          <cell r="M5384" t="str">
            <v>ENFERMEDAD GENERAL</v>
          </cell>
          <cell r="N5384" t="str">
            <v>EPS002</v>
          </cell>
          <cell r="O5384" t="str">
            <v>SALUD TOTAL E.P.S.</v>
          </cell>
        </row>
        <row r="5385">
          <cell r="C5385">
            <v>73143059</v>
          </cell>
          <cell r="D5385" t="str">
            <v>JIMENEZ TAPIA CALIXTO ANTONIO</v>
          </cell>
          <cell r="E5385" t="str">
            <v>OPERADOR DE PADRÓN</v>
          </cell>
          <cell r="G5385" t="str">
            <v>X</v>
          </cell>
          <cell r="M5385" t="str">
            <v>ENFERMEDAD GENERAL</v>
          </cell>
          <cell r="N5385" t="str">
            <v>0-39044750</v>
          </cell>
          <cell r="O5385" t="str">
            <v>SURA E.P.S.</v>
          </cell>
        </row>
        <row r="5386">
          <cell r="C5386">
            <v>73575321</v>
          </cell>
          <cell r="D5386" t="str">
            <v>POSSO PUCHE WILSON MANUEL</v>
          </cell>
          <cell r="E5386" t="str">
            <v>REGULADOR</v>
          </cell>
          <cell r="G5386" t="str">
            <v>X</v>
          </cell>
          <cell r="M5386" t="str">
            <v>ENFERMEDAD GENERAL</v>
          </cell>
          <cell r="N5386" t="str">
            <v>EPS002</v>
          </cell>
          <cell r="O5386" t="str">
            <v>SALUD TOTAL E.P.S.</v>
          </cell>
        </row>
        <row r="5387">
          <cell r="C5387">
            <v>9148287</v>
          </cell>
          <cell r="D5387" t="str">
            <v>RAMOS GARCIA YEAN CARLOS</v>
          </cell>
          <cell r="E5387" t="str">
            <v>OPERADOR DE PADRÓN</v>
          </cell>
          <cell r="G5387" t="str">
            <v>X</v>
          </cell>
          <cell r="M5387" t="str">
            <v>ENFERMEDAD GENERAL</v>
          </cell>
          <cell r="N5387" t="str">
            <v>EPS002</v>
          </cell>
          <cell r="O5387" t="str">
            <v>SALUD TOTAL E.P.S.</v>
          </cell>
        </row>
        <row r="5388">
          <cell r="C5388">
            <v>73168506</v>
          </cell>
          <cell r="D5388" t="str">
            <v>PUELLO MEZA REYMUNDO</v>
          </cell>
          <cell r="E5388" t="str">
            <v>OPERADOR DE PADRÓN</v>
          </cell>
          <cell r="G5388" t="str">
            <v>X</v>
          </cell>
          <cell r="M5388" t="str">
            <v>ENFERMEDAD GENERAL</v>
          </cell>
          <cell r="N5388" t="str">
            <v>EPS002</v>
          </cell>
          <cell r="O5388" t="str">
            <v>SALUD TOTAL E.P.S.</v>
          </cell>
        </row>
        <row r="5389">
          <cell r="C5389">
            <v>9146382</v>
          </cell>
          <cell r="D5389" t="str">
            <v>PADILLA HERNANDEZ LUIS MIGUEL</v>
          </cell>
          <cell r="E5389" t="str">
            <v>OPERADOR DE PADRÓN</v>
          </cell>
          <cell r="G5389" t="str">
            <v>X</v>
          </cell>
          <cell r="M5389" t="str">
            <v>ENFERMEDAD GENERAL</v>
          </cell>
          <cell r="N5389">
            <v>198286</v>
          </cell>
          <cell r="O5389" t="str">
            <v>EPS MUTUAL SER</v>
          </cell>
        </row>
        <row r="5390">
          <cell r="C5390">
            <v>73142139</v>
          </cell>
          <cell r="D5390" t="str">
            <v>MAJUL DE AVILA JUAN CARLOS</v>
          </cell>
          <cell r="E5390" t="str">
            <v>OPERADOR DE PADRÓN</v>
          </cell>
          <cell r="G5390" t="str">
            <v>X</v>
          </cell>
          <cell r="M5390" t="str">
            <v>ENFERMEDAD GENERAL</v>
          </cell>
          <cell r="N5390">
            <v>36575</v>
          </cell>
          <cell r="O5390" t="str">
            <v>EPS MUTUAL SER</v>
          </cell>
        </row>
        <row r="5391">
          <cell r="C5391">
            <v>1002058401</v>
          </cell>
          <cell r="D5391" t="str">
            <v>VALENZUELA ROMERO BAIRON DE JESUS</v>
          </cell>
          <cell r="E5391" t="str">
            <v>TECNICO DE MANTENIMIENTOMECANICO B</v>
          </cell>
          <cell r="G5391" t="str">
            <v>X</v>
          </cell>
          <cell r="M5391" t="str">
            <v>ENFERMEDAD GENERAL</v>
          </cell>
          <cell r="N5391" t="str">
            <v>EPS002</v>
          </cell>
          <cell r="O5391" t="str">
            <v>SALUD TOTAL E.P.S.</v>
          </cell>
        </row>
        <row r="5392">
          <cell r="C5392">
            <v>1143385542</v>
          </cell>
          <cell r="D5392" t="str">
            <v>BAYUELO ZABALA OSCAR DAVID</v>
          </cell>
          <cell r="E5392" t="str">
            <v>TECNICO DE MANTENIMIENTO D</v>
          </cell>
          <cell r="G5392" t="str">
            <v>X</v>
          </cell>
          <cell r="M5392" t="str">
            <v>ENFERMEDAD GENERAL</v>
          </cell>
          <cell r="N5392">
            <v>36511</v>
          </cell>
          <cell r="O5392" t="str">
            <v>EPS MUTUAL SER</v>
          </cell>
        </row>
        <row r="5393">
          <cell r="C5393">
            <v>73131436</v>
          </cell>
          <cell r="D5393" t="str">
            <v>HERNANDEZ MERCADO ARNULFO</v>
          </cell>
          <cell r="E5393" t="str">
            <v>OPERADOR DE PADRÓN</v>
          </cell>
          <cell r="G5393" t="str">
            <v>X</v>
          </cell>
          <cell r="M5393" t="str">
            <v>ENFERMEDAD GENERAL</v>
          </cell>
          <cell r="N5393" t="str">
            <v>EPS002</v>
          </cell>
          <cell r="O5393" t="str">
            <v>SALUD TOTAL E.P.S.</v>
          </cell>
        </row>
        <row r="5394">
          <cell r="C5394">
            <v>94379411</v>
          </cell>
          <cell r="D5394" t="str">
            <v>RINCON SANCHEZ ANDERSON</v>
          </cell>
          <cell r="E5394" t="str">
            <v>OPERADOR DE PADRÓN</v>
          </cell>
          <cell r="G5394" t="str">
            <v>X</v>
          </cell>
          <cell r="M5394" t="str">
            <v>ENFERMEDAD GENERAL</v>
          </cell>
          <cell r="N5394" t="str">
            <v>EPS002</v>
          </cell>
          <cell r="O5394" t="str">
            <v>SALUD TOTAL E.P.S.</v>
          </cell>
        </row>
        <row r="5395">
          <cell r="C5395">
            <v>1047428192</v>
          </cell>
          <cell r="D5395" t="str">
            <v>MONTERO JIMENEZ YEISON</v>
          </cell>
          <cell r="E5395" t="str">
            <v>OPERADOR DE PADRÓN</v>
          </cell>
          <cell r="G5395" t="str">
            <v>X</v>
          </cell>
          <cell r="M5395" t="str">
            <v>ENFERMEDAD GENERAL</v>
          </cell>
          <cell r="N5395" t="str">
            <v>EPS002</v>
          </cell>
          <cell r="O5395" t="str">
            <v>SALUD TOTAL E.P.S.</v>
          </cell>
        </row>
        <row r="5396">
          <cell r="C5396">
            <v>1002059942</v>
          </cell>
          <cell r="D5396" t="str">
            <v>SIMANCAS MARTINEZ WILSON RAFAEL</v>
          </cell>
          <cell r="E5396" t="str">
            <v>OPERADOR DE PADRÓN</v>
          </cell>
          <cell r="G5396" t="str">
            <v>X</v>
          </cell>
          <cell r="M5396" t="str">
            <v>ENFERMEDAD GENERAL</v>
          </cell>
          <cell r="N5396">
            <v>806007923</v>
          </cell>
          <cell r="O5396" t="str">
            <v>NUEVA E.P.S</v>
          </cell>
        </row>
        <row r="5397">
          <cell r="C5397">
            <v>1050960338</v>
          </cell>
          <cell r="D5397" t="str">
            <v>SALGADO DOMINGUEZ JARLYS STIVEN</v>
          </cell>
          <cell r="E5397" t="str">
            <v>OPERADOR DE PADRÓN</v>
          </cell>
          <cell r="G5397" t="str">
            <v>X</v>
          </cell>
          <cell r="M5397" t="str">
            <v>ENFERMEDAD GENERAL</v>
          </cell>
          <cell r="N5397" t="str">
            <v>EPS002</v>
          </cell>
          <cell r="O5397" t="str">
            <v>SALUD TOTAL E.P.S.</v>
          </cell>
        </row>
        <row r="5398">
          <cell r="C5398">
            <v>1050960338</v>
          </cell>
          <cell r="D5398" t="str">
            <v>SALGADO DOMINGUEZ JARLYS STIVEN</v>
          </cell>
          <cell r="E5398" t="str">
            <v>OPERADOR DE PADRÓN</v>
          </cell>
          <cell r="G5398" t="str">
            <v>X</v>
          </cell>
          <cell r="M5398" t="str">
            <v>ENFERMEDAD GENERAL</v>
          </cell>
          <cell r="N5398" t="str">
            <v>EPS002</v>
          </cell>
          <cell r="O5398" t="str">
            <v>SALUD TOTAL E.P.S.</v>
          </cell>
        </row>
        <row r="5399">
          <cell r="C5399">
            <v>1105871333</v>
          </cell>
          <cell r="D5399" t="str">
            <v>MENDEZ PATIÑO JOHN JEIVER</v>
          </cell>
          <cell r="E5399" t="str">
            <v>OPERADOR DE PADRÓN</v>
          </cell>
          <cell r="G5399" t="str">
            <v>X</v>
          </cell>
          <cell r="M5399" t="str">
            <v>ENFERMEDAD GENERAL</v>
          </cell>
          <cell r="N5399">
            <v>9405215</v>
          </cell>
          <cell r="O5399" t="str">
            <v>SANITAS E.P.S</v>
          </cell>
        </row>
        <row r="5400">
          <cell r="C5400">
            <v>73576572</v>
          </cell>
          <cell r="D5400" t="str">
            <v>ESCORCIA NAVAS CRISTIAN DE JESUS</v>
          </cell>
          <cell r="E5400" t="str">
            <v>OPERADOR DE PADRÓN</v>
          </cell>
          <cell r="G5400" t="str">
            <v>X</v>
          </cell>
          <cell r="M5400" t="str">
            <v>ENFERMEDAD GENERAL</v>
          </cell>
          <cell r="N5400">
            <v>9400555</v>
          </cell>
          <cell r="O5400" t="str">
            <v>SANITAS E.P.S</v>
          </cell>
        </row>
        <row r="5401">
          <cell r="C5401">
            <v>73570305</v>
          </cell>
          <cell r="D5401" t="str">
            <v>MALDONADO DIAZ JAROL WILSON</v>
          </cell>
          <cell r="E5401" t="str">
            <v>OPERADOR DE PADRÓN</v>
          </cell>
          <cell r="F5401" t="str">
            <v>X</v>
          </cell>
          <cell r="M5401" t="str">
            <v>ACCIDENTE DE TRABAJO</v>
          </cell>
          <cell r="N5401">
            <v>10162381799</v>
          </cell>
          <cell r="O5401" t="str">
            <v>SURA E.P.S.</v>
          </cell>
        </row>
        <row r="5402">
          <cell r="C5402">
            <v>1235043135</v>
          </cell>
          <cell r="D5402" t="str">
            <v>PAJARO GUZMAN WILSON GUILLERMO</v>
          </cell>
          <cell r="E5402" t="str">
            <v xml:space="preserve">OPERADOR DE BUSETON </v>
          </cell>
          <cell r="G5402" t="str">
            <v>X</v>
          </cell>
          <cell r="M5402" t="str">
            <v>ENFERMEDAD GENERAL</v>
          </cell>
          <cell r="N5402">
            <v>9411024</v>
          </cell>
          <cell r="O5402" t="str">
            <v>SANITAS E.P.S</v>
          </cell>
        </row>
        <row r="5403">
          <cell r="C5403">
            <v>73109356</v>
          </cell>
          <cell r="D5403" t="str">
            <v>MARTINEZ OLAVE WILLIAN ANTONIO</v>
          </cell>
          <cell r="E5403" t="str">
            <v>OPERADOR DE PADRÓN</v>
          </cell>
          <cell r="G5403" t="str">
            <v>X</v>
          </cell>
          <cell r="M5403" t="str">
            <v>ENFERMEDAD GENERAL</v>
          </cell>
          <cell r="N5403">
            <v>9267257</v>
          </cell>
          <cell r="O5403" t="str">
            <v>SANITAS E.P.S</v>
          </cell>
        </row>
        <row r="5404">
          <cell r="C5404">
            <v>1128048067</v>
          </cell>
          <cell r="D5404" t="str">
            <v>FIGUEROA REALES DAIRO ALBERTO</v>
          </cell>
          <cell r="E5404" t="str">
            <v>OPERADOR DE PADRÓN</v>
          </cell>
          <cell r="G5404" t="str">
            <v>X</v>
          </cell>
          <cell r="M5404" t="str">
            <v>ENFERMEDAD GENERAL</v>
          </cell>
          <cell r="N5404" t="str">
            <v>0-39096801</v>
          </cell>
          <cell r="O5404" t="str">
            <v>SURA E.P.S.</v>
          </cell>
        </row>
        <row r="5405">
          <cell r="C5405">
            <v>73157046</v>
          </cell>
          <cell r="D5405" t="str">
            <v>RAMIREZ NUÑEZ ORLANDO ENRIQUE</v>
          </cell>
          <cell r="E5405" t="str">
            <v>ALMACENISTA</v>
          </cell>
          <cell r="G5405" t="str">
            <v>X</v>
          </cell>
          <cell r="M5405" t="str">
            <v>ENFERMEDAD GENERAL</v>
          </cell>
          <cell r="N5405" t="str">
            <v>EPS002</v>
          </cell>
          <cell r="O5405" t="str">
            <v>SALUD TOTAL E.P.S.</v>
          </cell>
        </row>
        <row r="5406">
          <cell r="C5406">
            <v>78730044</v>
          </cell>
          <cell r="D5406" t="str">
            <v>ARGUMEDO PACHECO RAMIRO ANTONIO</v>
          </cell>
          <cell r="E5406" t="str">
            <v>OPERADOR DE PADRÓN</v>
          </cell>
          <cell r="G5406" t="str">
            <v>X</v>
          </cell>
          <cell r="M5406" t="str">
            <v>ENFERMEDAD GENERAL</v>
          </cell>
          <cell r="N5406">
            <v>130010166701</v>
          </cell>
          <cell r="O5406" t="str">
            <v>NUEVA E.P.S</v>
          </cell>
        </row>
        <row r="5407">
          <cell r="C5407">
            <v>1047475061</v>
          </cell>
          <cell r="D5407" t="str">
            <v>MURILLO BERNAL YEFRI JOEL</v>
          </cell>
          <cell r="E5407" t="str">
            <v>OPERADOR DE PADRÓN</v>
          </cell>
          <cell r="G5407" t="str">
            <v>X</v>
          </cell>
          <cell r="M5407" t="str">
            <v>ENFERMEDAD GENERAL</v>
          </cell>
          <cell r="N5407" t="str">
            <v>EPS002</v>
          </cell>
          <cell r="O5407" t="str">
            <v>SALUD TOTAL E.P.S.</v>
          </cell>
        </row>
        <row r="5408">
          <cell r="C5408">
            <v>73149690</v>
          </cell>
          <cell r="D5408" t="str">
            <v>DE AVILA TORRES MARTIN EMILIO</v>
          </cell>
          <cell r="E5408" t="str">
            <v>OPERADOR DE PADRÓN</v>
          </cell>
          <cell r="G5408" t="str">
            <v>X</v>
          </cell>
          <cell r="M5408" t="str">
            <v>ENFERMEDAD GENERAL</v>
          </cell>
          <cell r="N5408" t="str">
            <v>P14267555</v>
          </cell>
          <cell r="O5408" t="str">
            <v>SALUD TOTAL E.P.S.</v>
          </cell>
        </row>
        <row r="5409">
          <cell r="C5409">
            <v>73570305</v>
          </cell>
          <cell r="D5409" t="str">
            <v>MALDONADO DIAZ JAROL WILSON</v>
          </cell>
          <cell r="E5409" t="str">
            <v>OPERADOR DE PADRÓN</v>
          </cell>
          <cell r="F5409" t="str">
            <v>X</v>
          </cell>
          <cell r="M5409" t="str">
            <v>ACCIDENTE DE TRABAJO</v>
          </cell>
          <cell r="N5409">
            <v>10164418488</v>
          </cell>
          <cell r="O5409" t="str">
            <v>ARL SURA</v>
          </cell>
        </row>
        <row r="5410">
          <cell r="C5410">
            <v>1007170354</v>
          </cell>
          <cell r="D5410" t="str">
            <v>CHAMORRO SIERRA JOSE MANUEL</v>
          </cell>
          <cell r="E5410" t="str">
            <v>TECNICO DE MANTENIMIENTO CARROCERO C</v>
          </cell>
          <cell r="G5410" t="str">
            <v>X</v>
          </cell>
          <cell r="M5410" t="str">
            <v>ENFERMEDAD GENERAL</v>
          </cell>
          <cell r="N5410">
            <v>10903867</v>
          </cell>
          <cell r="O5410" t="str">
            <v>NUEVA E.P.S</v>
          </cell>
        </row>
        <row r="5411">
          <cell r="C5411">
            <v>73182612</v>
          </cell>
          <cell r="D5411" t="str">
            <v>ESTRADA SUAREZ ROBERTO CARLOS</v>
          </cell>
          <cell r="E5411" t="str">
            <v>OPERADOR DE PADRÓN</v>
          </cell>
          <cell r="G5411" t="str">
            <v>X</v>
          </cell>
          <cell r="M5411" t="str">
            <v>ENFERMEDAD GENERAL</v>
          </cell>
          <cell r="N5411" t="str">
            <v>EPS002</v>
          </cell>
          <cell r="O5411" t="str">
            <v>SALUD TOTAL E.P.S.</v>
          </cell>
        </row>
        <row r="5412">
          <cell r="C5412">
            <v>73159298</v>
          </cell>
          <cell r="D5412" t="str">
            <v>MARQUEZ MERCADO ALEXANDER RAFAEL</v>
          </cell>
          <cell r="E5412" t="str">
            <v>OPERADOR DE PADRÓN</v>
          </cell>
          <cell r="G5412" t="str">
            <v>X</v>
          </cell>
          <cell r="M5412" t="str">
            <v>ENFERMEDAD GENERAL</v>
          </cell>
          <cell r="N5412">
            <v>7085781392</v>
          </cell>
          <cell r="O5412" t="str">
            <v>NUEVA E.P.S</v>
          </cell>
        </row>
        <row r="5413">
          <cell r="C5413">
            <v>9103331</v>
          </cell>
          <cell r="D5413" t="str">
            <v>DIAZ MORELOS NEFTALY DE LOS REYES</v>
          </cell>
          <cell r="E5413" t="str">
            <v>OPERADOR DE PADRÓN</v>
          </cell>
          <cell r="G5413" t="str">
            <v>X</v>
          </cell>
          <cell r="M5413" t="str">
            <v>ENFERMEDAD GENERAL</v>
          </cell>
          <cell r="N5413" t="str">
            <v>EPS002</v>
          </cell>
          <cell r="O5413" t="str">
            <v>SALUD TOTAL E.P.S.</v>
          </cell>
        </row>
        <row r="5414">
          <cell r="C5414">
            <v>3798205</v>
          </cell>
          <cell r="D5414" t="str">
            <v>FRANCO HERRERA OSCAR</v>
          </cell>
          <cell r="E5414" t="str">
            <v>OPERADOR DE PADRÓN</v>
          </cell>
          <cell r="G5414" t="str">
            <v>X</v>
          </cell>
          <cell r="M5414" t="str">
            <v>ENFERMEDAD GENERAL</v>
          </cell>
          <cell r="N5414" t="str">
            <v>EPS002</v>
          </cell>
          <cell r="O5414" t="str">
            <v>SALUD TOTAL E.P.S.</v>
          </cell>
        </row>
        <row r="5415">
          <cell r="C5415">
            <v>3883113</v>
          </cell>
          <cell r="D5415" t="str">
            <v>PIMIENTEL SANTANA LUIS FERNANDO</v>
          </cell>
          <cell r="E5415" t="str">
            <v>OPERADOR DE PADRÓN</v>
          </cell>
          <cell r="G5415" t="str">
            <v>X</v>
          </cell>
          <cell r="M5415" t="str">
            <v>ENFERMEDAD GENERAL</v>
          </cell>
          <cell r="N5415">
            <v>890400693</v>
          </cell>
          <cell r="O5415" t="str">
            <v>SURA E.P.S.</v>
          </cell>
        </row>
        <row r="5416">
          <cell r="C5416">
            <v>3883113</v>
          </cell>
          <cell r="D5416" t="str">
            <v>PIMIENTEL SANTANA LUIS FERNANDO</v>
          </cell>
          <cell r="E5416" t="str">
            <v>OPERADOR DE PADRÓN</v>
          </cell>
          <cell r="G5416" t="str">
            <v>X</v>
          </cell>
          <cell r="M5416" t="str">
            <v>ENFERMEDAD GENERAL</v>
          </cell>
          <cell r="N5416">
            <v>890400693</v>
          </cell>
          <cell r="O5416" t="str">
            <v>SURA E.P.S.</v>
          </cell>
        </row>
        <row r="5417">
          <cell r="C5417">
            <v>12595533</v>
          </cell>
          <cell r="D5417" t="str">
            <v>MEDINA OCHOA LUIS ALFONSO</v>
          </cell>
          <cell r="E5417" t="str">
            <v>OPERADOR DE PADRÓN</v>
          </cell>
          <cell r="G5417" t="str">
            <v>X</v>
          </cell>
          <cell r="M5417" t="str">
            <v>ENFERMEDAD GENERAL</v>
          </cell>
          <cell r="N5417">
            <v>13001005661</v>
          </cell>
          <cell r="O5417" t="str">
            <v>NUEVA E.P.S</v>
          </cell>
        </row>
        <row r="5418">
          <cell r="C5418">
            <v>1143377441</v>
          </cell>
          <cell r="D5418" t="str">
            <v>MUENTES TAPIA CAMILO ANDRES</v>
          </cell>
          <cell r="E5418" t="str">
            <v>OPERADOR DE PADRÓN</v>
          </cell>
          <cell r="G5418" t="str">
            <v>X</v>
          </cell>
          <cell r="M5418" t="str">
            <v>ENFERMEDAD GENERAL</v>
          </cell>
          <cell r="N5418">
            <v>130010087103</v>
          </cell>
          <cell r="O5418" t="str">
            <v>EPS MUTUAL SER</v>
          </cell>
        </row>
        <row r="5419">
          <cell r="C5419">
            <v>18881554</v>
          </cell>
          <cell r="D5419" t="str">
            <v>CAUSADO SALAS JAIR JOSE</v>
          </cell>
          <cell r="E5419" t="str">
            <v>OPERADOR DE PADRÓN</v>
          </cell>
          <cell r="G5419" t="str">
            <v>X</v>
          </cell>
          <cell r="M5419" t="str">
            <v>ENFERMEDAD GENERAL</v>
          </cell>
          <cell r="N5419" t="str">
            <v>EPS002</v>
          </cell>
          <cell r="O5419" t="str">
            <v>SALUD TOTAL E.P.S.</v>
          </cell>
        </row>
        <row r="5420">
          <cell r="C5420">
            <v>72305088</v>
          </cell>
          <cell r="D5420" t="str">
            <v>MARTINEZ JIMENEZ ERLIN EDUARDO</v>
          </cell>
          <cell r="E5420" t="str">
            <v>OPERADOR DE PATIO</v>
          </cell>
          <cell r="G5420" t="str">
            <v>X</v>
          </cell>
          <cell r="M5420" t="str">
            <v>ENFERMEDAD GENERAL</v>
          </cell>
          <cell r="N5420">
            <v>72305088</v>
          </cell>
          <cell r="O5420" t="str">
            <v>NUEVA E.P.S</v>
          </cell>
        </row>
        <row r="5421">
          <cell r="C5421">
            <v>73570305</v>
          </cell>
          <cell r="D5421" t="str">
            <v>MALDONADO DIAZ JAROL WILSON</v>
          </cell>
          <cell r="E5421" t="str">
            <v>OPERADOR DE PADRÓN</v>
          </cell>
          <cell r="G5421" t="str">
            <v>X</v>
          </cell>
          <cell r="M5421" t="str">
            <v>ENFERMEDAD GENERAL</v>
          </cell>
          <cell r="N5421">
            <v>1317</v>
          </cell>
          <cell r="O5421" t="str">
            <v>SANITAS E.P.S</v>
          </cell>
        </row>
        <row r="5422">
          <cell r="C5422">
            <v>73149690</v>
          </cell>
          <cell r="D5422" t="str">
            <v>DE AVILA TORRES MARTIN EMILIO</v>
          </cell>
          <cell r="E5422" t="str">
            <v>OPERADOR DE PADRÓN</v>
          </cell>
          <cell r="G5422" t="str">
            <v>X</v>
          </cell>
          <cell r="M5422" t="str">
            <v>ENFERMEDAD GENERAL</v>
          </cell>
          <cell r="N5422" t="str">
            <v>EPS002</v>
          </cell>
          <cell r="O5422" t="str">
            <v>SALUD TOTAL E.P.S.</v>
          </cell>
        </row>
        <row r="5423">
          <cell r="C5423">
            <v>1047466507</v>
          </cell>
          <cell r="D5423" t="str">
            <v>HURTADO BENEDETTI MILTON</v>
          </cell>
          <cell r="E5423" t="str">
            <v>OPERADOR DE PADRÓN</v>
          </cell>
          <cell r="G5423" t="str">
            <v>X</v>
          </cell>
          <cell r="M5423" t="str">
            <v>ENFERMEDAD GENERAL</v>
          </cell>
          <cell r="N5423" t="str">
            <v>EPS002</v>
          </cell>
          <cell r="O5423" t="str">
            <v>SALUD TOTAL E.P.S.</v>
          </cell>
        </row>
        <row r="5424">
          <cell r="C5424">
            <v>73131436</v>
          </cell>
          <cell r="D5424" t="str">
            <v>HERNANDEZ MERCADO ARNULFO</v>
          </cell>
          <cell r="E5424" t="str">
            <v>OPERADOR DE PADRÓN</v>
          </cell>
          <cell r="G5424" t="str">
            <v>X</v>
          </cell>
          <cell r="M5424" t="str">
            <v>ENFERMEDAD GENERAL</v>
          </cell>
          <cell r="N5424" t="str">
            <v>EPS002</v>
          </cell>
          <cell r="O5424" t="str">
            <v>SALUD TOTAL E.P.S.</v>
          </cell>
        </row>
        <row r="5425">
          <cell r="C5425">
            <v>1052731417</v>
          </cell>
          <cell r="D5425" t="str">
            <v>OROZCO AYOLA ORLANDO AGUSTIN</v>
          </cell>
          <cell r="E5425" t="str">
            <v>OPERADOR DE PADRÓN</v>
          </cell>
          <cell r="G5425" t="str">
            <v>X</v>
          </cell>
          <cell r="M5425" t="str">
            <v>ENFERMEDAD GENERAL</v>
          </cell>
          <cell r="N5425" t="str">
            <v>EPS002</v>
          </cell>
          <cell r="O5425" t="str">
            <v>SALUD TOTAL E.P.S.</v>
          </cell>
        </row>
        <row r="5426">
          <cell r="C5426">
            <v>9236697</v>
          </cell>
          <cell r="D5426" t="str">
            <v>POVEDA GIL OSMAR ALBERTO</v>
          </cell>
          <cell r="E5426" t="str">
            <v>OPERADOR DE PADRÓN</v>
          </cell>
          <cell r="G5426" t="str">
            <v>X</v>
          </cell>
          <cell r="M5426" t="str">
            <v>ENFERMEDAD GENERAL</v>
          </cell>
          <cell r="N5426" t="str">
            <v>0-39069788</v>
          </cell>
          <cell r="O5426" t="str">
            <v>SURA E.P.S.</v>
          </cell>
        </row>
        <row r="5427">
          <cell r="C5427">
            <v>73169783</v>
          </cell>
          <cell r="D5427" t="str">
            <v>VERGARA ORTEGA BERCELIO</v>
          </cell>
          <cell r="E5427" t="str">
            <v>OPERADOR DE BUSETÓN</v>
          </cell>
          <cell r="G5427" t="str">
            <v>X</v>
          </cell>
          <cell r="M5427" t="str">
            <v>ENFERMEDAD GENERAL</v>
          </cell>
          <cell r="N5427">
            <v>198842</v>
          </cell>
          <cell r="O5427" t="str">
            <v>SURA E.P.S.</v>
          </cell>
        </row>
        <row r="5428">
          <cell r="C5428">
            <v>1050959328</v>
          </cell>
          <cell r="D5428" t="str">
            <v>SILVA VARGAS WILMER ANTONIO</v>
          </cell>
          <cell r="E5428" t="str">
            <v>OPERADOR DE PADRÓN</v>
          </cell>
          <cell r="G5428" t="str">
            <v>X</v>
          </cell>
          <cell r="M5428" t="str">
            <v>ENFERMEDAD GENERAL</v>
          </cell>
          <cell r="N5428" t="str">
            <v>EPS002</v>
          </cell>
          <cell r="O5428" t="str">
            <v>SALUD TOTAL E.P.S.</v>
          </cell>
        </row>
        <row r="5429">
          <cell r="C5429">
            <v>9099334</v>
          </cell>
          <cell r="D5429" t="str">
            <v>ELLES CARTAGENA MERKLIN</v>
          </cell>
          <cell r="E5429" t="str">
            <v>OPERADOR DE PADRÓN</v>
          </cell>
          <cell r="G5429" t="str">
            <v>X</v>
          </cell>
          <cell r="M5429" t="str">
            <v>ENFERMEDAD GENERAL</v>
          </cell>
          <cell r="N5429">
            <v>8704765</v>
          </cell>
          <cell r="O5429" t="str">
            <v>NUEVA E.P.S</v>
          </cell>
        </row>
        <row r="5430">
          <cell r="C5430">
            <v>73133105</v>
          </cell>
          <cell r="D5430" t="str">
            <v>ORTIZ QUINTANA RAFAEL</v>
          </cell>
          <cell r="E5430" t="str">
            <v>OPERADOR DE PADRÓN</v>
          </cell>
          <cell r="G5430" t="str">
            <v>X</v>
          </cell>
          <cell r="M5430" t="str">
            <v>ENFERMEDAD GENERAL</v>
          </cell>
          <cell r="N5430">
            <v>199230</v>
          </cell>
          <cell r="O5430" t="str">
            <v>EPS MUTUAL SER</v>
          </cell>
        </row>
        <row r="5431">
          <cell r="C5431">
            <v>1148693276</v>
          </cell>
          <cell r="D5431" t="str">
            <v>BARRIOS GUERRERO ERNESTO CARLOS</v>
          </cell>
          <cell r="E5431" t="str">
            <v>OPERADOR DE PADRÓN</v>
          </cell>
          <cell r="G5431" t="str">
            <v>X</v>
          </cell>
          <cell r="M5431" t="str">
            <v>ENFERMEDAD GENERAL</v>
          </cell>
          <cell r="N5431" t="str">
            <v>EPS002</v>
          </cell>
          <cell r="O5431" t="str">
            <v>SALUD TOTAL E.P.S.</v>
          </cell>
        </row>
        <row r="5432">
          <cell r="C5432">
            <v>1148693276</v>
          </cell>
          <cell r="D5432" t="str">
            <v>BARRIOS GUERRERO ERNESTO CARLOS</v>
          </cell>
          <cell r="E5432" t="str">
            <v>OPERADOR DE PADRÓN</v>
          </cell>
          <cell r="G5432" t="str">
            <v>X</v>
          </cell>
          <cell r="M5432" t="str">
            <v>ENFERMEDAD GENERAL</v>
          </cell>
          <cell r="N5432" t="str">
            <v>EPS002</v>
          </cell>
          <cell r="O5432" t="str">
            <v>SALUD TOTAL E.P.S.</v>
          </cell>
        </row>
        <row r="5433">
          <cell r="C5433">
            <v>73143163</v>
          </cell>
          <cell r="D5433" t="str">
            <v>CABRERA TORRES JUAN CARLOS</v>
          </cell>
          <cell r="E5433" t="str">
            <v>OPERADOR DE PADRÓN</v>
          </cell>
          <cell r="G5433" t="str">
            <v>X</v>
          </cell>
          <cell r="M5433" t="str">
            <v>ENFERMEDAD GENERAL</v>
          </cell>
          <cell r="N5433" t="str">
            <v>0-39144373</v>
          </cell>
          <cell r="O5433" t="str">
            <v>SURA E.P.S.</v>
          </cell>
        </row>
        <row r="5434">
          <cell r="C5434">
            <v>73187274</v>
          </cell>
          <cell r="D5434" t="str">
            <v>DAVILA SANES DIANER</v>
          </cell>
          <cell r="E5434" t="str">
            <v>OPERADOR DE PADRÓN</v>
          </cell>
          <cell r="G5434" t="str">
            <v>X</v>
          </cell>
          <cell r="M5434" t="str">
            <v>ENFERMEDAD GENERAL</v>
          </cell>
          <cell r="N5434" t="str">
            <v>EPS002</v>
          </cell>
          <cell r="O5434" t="str">
            <v>SALUD TOTAL E.P.S.</v>
          </cell>
        </row>
        <row r="5435">
          <cell r="C5435">
            <v>12595533</v>
          </cell>
          <cell r="D5435" t="str">
            <v>MEDINA OCHOA LUIS ALFONSO</v>
          </cell>
          <cell r="E5435" t="str">
            <v>OPERADOR DE PADRÓN</v>
          </cell>
          <cell r="G5435" t="str">
            <v>X</v>
          </cell>
          <cell r="M5435" t="str">
            <v>ENFERMEDAD GENERAL</v>
          </cell>
          <cell r="N5435">
            <v>10939955</v>
          </cell>
          <cell r="O5435" t="str">
            <v>NUEVA E.P.S</v>
          </cell>
        </row>
        <row r="5436">
          <cell r="C5436">
            <v>78296621</v>
          </cell>
          <cell r="D5436" t="str">
            <v>LOZANO RICARDO LUIS ALBERTO</v>
          </cell>
          <cell r="E5436" t="str">
            <v>OPERADOR DE PADRÓN</v>
          </cell>
          <cell r="G5436" t="str">
            <v>X</v>
          </cell>
          <cell r="M5436" t="str">
            <v>ENFERMEDAD GENERAL</v>
          </cell>
          <cell r="N5436" t="str">
            <v>EPS002</v>
          </cell>
          <cell r="O5436" t="str">
            <v>SALUD TOTAL E.P.S.</v>
          </cell>
        </row>
        <row r="5437">
          <cell r="C5437">
            <v>1002059942</v>
          </cell>
          <cell r="D5437" t="str">
            <v>SIMANCAS MARTINEZ WILSON RAFAEL</v>
          </cell>
          <cell r="E5437" t="str">
            <v>OPERADOR DE PADRÓN</v>
          </cell>
          <cell r="G5437" t="str">
            <v>X</v>
          </cell>
          <cell r="M5437" t="str">
            <v>ENFERMEDAD GENERAL</v>
          </cell>
          <cell r="N5437">
            <v>10949091</v>
          </cell>
          <cell r="O5437" t="str">
            <v>NUEVA E.P.S</v>
          </cell>
        </row>
        <row r="5438">
          <cell r="C5438">
            <v>92031290</v>
          </cell>
          <cell r="D5438" t="str">
            <v>BOLAÑO VILLAMIL JORGE DAVID</v>
          </cell>
          <cell r="E5438" t="str">
            <v>OPERADOR DE PADRÓN</v>
          </cell>
          <cell r="G5438" t="str">
            <v>X</v>
          </cell>
          <cell r="M5438" t="str">
            <v>ENFERMEDAD GENERAL</v>
          </cell>
          <cell r="N5438">
            <v>9442317</v>
          </cell>
          <cell r="O5438" t="str">
            <v>SANITAS E.P.S</v>
          </cell>
        </row>
        <row r="5439">
          <cell r="C5439">
            <v>73571293</v>
          </cell>
          <cell r="D5439" t="str">
            <v>ACEVEDO VILLADIEGO ANDRES ENRIQUE</v>
          </cell>
          <cell r="E5439" t="str">
            <v>OPERADOR DE PADRÓN</v>
          </cell>
          <cell r="G5439" t="str">
            <v>X</v>
          </cell>
          <cell r="M5439" t="str">
            <v>ENFERMEDAD GENERAL</v>
          </cell>
          <cell r="N5439" t="str">
            <v>N/A</v>
          </cell>
          <cell r="O5439" t="str">
            <v>SALUD TOTAL E.P.S.</v>
          </cell>
        </row>
        <row r="5440">
          <cell r="C5440">
            <v>1128046710</v>
          </cell>
          <cell r="D5440" t="str">
            <v>CERDA SARA IMANOL ENRIQUE</v>
          </cell>
          <cell r="E5440" t="str">
            <v>OPERADOR DE PADRÓN</v>
          </cell>
          <cell r="G5440" t="str">
            <v>X</v>
          </cell>
          <cell r="M5440" t="str">
            <v>ENFERMEDAD GENERAL</v>
          </cell>
          <cell r="N5440">
            <v>154279</v>
          </cell>
          <cell r="O5440" t="str">
            <v>SURA E.P.S.</v>
          </cell>
        </row>
        <row r="5441">
          <cell r="C5441">
            <v>9291042</v>
          </cell>
          <cell r="D5441" t="str">
            <v>MUÑOZ OSPINO JAVIER</v>
          </cell>
          <cell r="E5441" t="str">
            <v>OPERADOR DE PADRÓN</v>
          </cell>
          <cell r="G5441" t="str">
            <v>X</v>
          </cell>
          <cell r="M5441" t="str">
            <v>ENFERMEDAD GENERAL</v>
          </cell>
          <cell r="N5441">
            <v>37177</v>
          </cell>
          <cell r="O5441" t="str">
            <v>EPS MUTUAL SER</v>
          </cell>
        </row>
        <row r="5442">
          <cell r="C5442">
            <v>9103331</v>
          </cell>
          <cell r="D5442" t="str">
            <v>DIAZ MORELOS NEFTALY DE LOS REYES</v>
          </cell>
          <cell r="E5442" t="str">
            <v>OPERADOR DE PADRÓN</v>
          </cell>
          <cell r="G5442" t="str">
            <v>X</v>
          </cell>
          <cell r="M5442" t="str">
            <v>ENFERMEDAD GENERAL</v>
          </cell>
          <cell r="N5442" t="str">
            <v>EPS002</v>
          </cell>
          <cell r="O5442" t="str">
            <v>SALUD TOTAL E.P.S.</v>
          </cell>
        </row>
        <row r="5443">
          <cell r="C5443">
            <v>1047416363</v>
          </cell>
          <cell r="D5443" t="str">
            <v>PEREZ MELENDEZ LUIS ALBERTO</v>
          </cell>
          <cell r="E5443" t="str">
            <v>OPERADOR DE PADRÓN</v>
          </cell>
          <cell r="G5443" t="str">
            <v>X</v>
          </cell>
          <cell r="M5443" t="str">
            <v>ENFERMEDAD GENERAL</v>
          </cell>
          <cell r="N5443">
            <v>9449066</v>
          </cell>
          <cell r="O5443" t="str">
            <v>SANITAS E.P.S</v>
          </cell>
        </row>
        <row r="5444">
          <cell r="C5444">
            <v>1047416363</v>
          </cell>
          <cell r="D5444" t="str">
            <v>PEREZ MELENDEZ LUIS ALBERTO</v>
          </cell>
          <cell r="E5444" t="str">
            <v>OPERADOR DE PADRÓN</v>
          </cell>
          <cell r="G5444" t="str">
            <v>X</v>
          </cell>
          <cell r="M5444" t="str">
            <v>ENFERMEDAD GENERAL</v>
          </cell>
          <cell r="N5444">
            <v>94518331</v>
          </cell>
          <cell r="O5444" t="str">
            <v>SANITAS E.P.S</v>
          </cell>
        </row>
        <row r="5445">
          <cell r="C5445">
            <v>8719170</v>
          </cell>
          <cell r="D5445" t="str">
            <v>SILVA VEGA FREDY ALBERTO</v>
          </cell>
          <cell r="E5445" t="str">
            <v>OPERADOR DE PADRÓN</v>
          </cell>
          <cell r="G5445" t="str">
            <v>X</v>
          </cell>
          <cell r="M5445" t="str">
            <v>ENFERMEDAD GENERAL</v>
          </cell>
          <cell r="N5445" t="str">
            <v>EPS002</v>
          </cell>
          <cell r="O5445" t="str">
            <v>SALUD TOTAL E.P.S.</v>
          </cell>
        </row>
        <row r="5446">
          <cell r="C5446">
            <v>45548915</v>
          </cell>
          <cell r="D5446" t="str">
            <v>VEGA HERNANDEZ DAIRIS PATRICIA</v>
          </cell>
          <cell r="E5446" t="str">
            <v>OPERADOR DE BUSETÓN</v>
          </cell>
          <cell r="G5446" t="str">
            <v>X</v>
          </cell>
          <cell r="M5446" t="str">
            <v>ENFERMEDAD GENERAL</v>
          </cell>
          <cell r="N5446" t="str">
            <v>EPS002</v>
          </cell>
          <cell r="O5446" t="str">
            <v>SALUD TOTAL E.P.S.</v>
          </cell>
        </row>
        <row r="5447">
          <cell r="C5447">
            <v>94379411</v>
          </cell>
          <cell r="D5447" t="str">
            <v>RINCON SANCHEZ ANDERSON</v>
          </cell>
          <cell r="E5447" t="str">
            <v>OPERADOR DE PADRÓN</v>
          </cell>
          <cell r="G5447" t="str">
            <v>X</v>
          </cell>
          <cell r="M5447" t="str">
            <v>ENFERMEDAD GENERAL</v>
          </cell>
          <cell r="N5447" t="str">
            <v>EPS002</v>
          </cell>
          <cell r="O5447" t="str">
            <v>SALUD TOTAL E.P.S.</v>
          </cell>
        </row>
        <row r="5448">
          <cell r="C5448">
            <v>73204096</v>
          </cell>
          <cell r="D5448" t="str">
            <v>ORELLANO PEREZ YENNE JAVIER</v>
          </cell>
          <cell r="E5448" t="str">
            <v>OPERADOR DE PADRÓN</v>
          </cell>
          <cell r="G5448" t="str">
            <v>X</v>
          </cell>
          <cell r="M5448" t="str">
            <v>ENFERMEDAD GENERAL</v>
          </cell>
          <cell r="N5448">
            <v>36662</v>
          </cell>
          <cell r="O5448" t="str">
            <v>EPS MUTUAL SER</v>
          </cell>
        </row>
        <row r="5449">
          <cell r="C5449">
            <v>1143392702</v>
          </cell>
          <cell r="D5449" t="str">
            <v>ALEMAN MARTINEZ BILLY FRANK</v>
          </cell>
          <cell r="E5449" t="str">
            <v>OPERADOR DE BUSETÓN</v>
          </cell>
          <cell r="G5449" t="str">
            <v>X</v>
          </cell>
          <cell r="M5449" t="str">
            <v>ENFERMEDAD GENERAL</v>
          </cell>
          <cell r="N5449" t="str">
            <v>EPS002</v>
          </cell>
          <cell r="O5449" t="str">
            <v>SALUD TOTAL E.P.S.</v>
          </cell>
        </row>
        <row r="5450">
          <cell r="C5450">
            <v>1047507538</v>
          </cell>
          <cell r="D5450" t="str">
            <v>PEREZ FLOREZ JESUS MANUEL</v>
          </cell>
          <cell r="E5450" t="str">
            <v>TECNICO DE MANTENIMIENTO ELECTRICO C</v>
          </cell>
          <cell r="G5450" t="str">
            <v>X</v>
          </cell>
          <cell r="M5450" t="str">
            <v>ENFERMEDAD GENERAL</v>
          </cell>
          <cell r="N5450" t="str">
            <v>EPS002</v>
          </cell>
          <cell r="O5450" t="str">
            <v>SALUD TOTAL E.P.S.</v>
          </cell>
        </row>
        <row r="5451">
          <cell r="C5451">
            <v>9104112</v>
          </cell>
          <cell r="D5451" t="str">
            <v>MORELOS RUIZ JUAN CARLOS</v>
          </cell>
          <cell r="E5451" t="str">
            <v>OPERADOR DE PADRÓN</v>
          </cell>
          <cell r="G5451" t="str">
            <v>X</v>
          </cell>
          <cell r="M5451" t="str">
            <v>ENFERMEDAD GENERAL</v>
          </cell>
          <cell r="N5451" t="str">
            <v>EPS002</v>
          </cell>
          <cell r="O5451" t="str">
            <v>SALUD TOTAL E.P.S.</v>
          </cell>
        </row>
        <row r="5452">
          <cell r="C5452">
            <v>1143377441</v>
          </cell>
          <cell r="D5452" t="str">
            <v>MUENTES TAPIA CAMILO ANDRES</v>
          </cell>
          <cell r="E5452" t="str">
            <v>OPERADOR DE PADRÓN</v>
          </cell>
          <cell r="G5452" t="str">
            <v>X</v>
          </cell>
          <cell r="M5452" t="str">
            <v>ENFERMEDAD GENERAL</v>
          </cell>
          <cell r="N5452">
            <v>37693</v>
          </cell>
          <cell r="O5452" t="str">
            <v>EPS MUTUAL SER</v>
          </cell>
        </row>
        <row r="5453">
          <cell r="C5453">
            <v>73152237</v>
          </cell>
          <cell r="D5453" t="str">
            <v>ESPINOSA GARCIA FELIX ELIAS</v>
          </cell>
          <cell r="E5453" t="str">
            <v>OPERADOR DE PADRÓN</v>
          </cell>
          <cell r="G5453" t="str">
            <v>X</v>
          </cell>
          <cell r="M5453" t="str">
            <v>ENFERMEDAD GENERAL</v>
          </cell>
          <cell r="N5453" t="str">
            <v>EPS002</v>
          </cell>
          <cell r="O5453" t="str">
            <v>SALUD TOTAL E.P.S.</v>
          </cell>
        </row>
        <row r="5454">
          <cell r="C5454">
            <v>9148287</v>
          </cell>
          <cell r="D5454" t="str">
            <v>RAMOS GARCIA YEAN CARLOS</v>
          </cell>
          <cell r="E5454" t="str">
            <v>OPERADOR DE PADRÓN</v>
          </cell>
          <cell r="G5454" t="str">
            <v>X</v>
          </cell>
          <cell r="M5454" t="str">
            <v>ENFERMEDAD GENERAL</v>
          </cell>
          <cell r="N5454" t="str">
            <v>EPS007</v>
          </cell>
          <cell r="O5454" t="str">
            <v>SALUD TOTAL E.P.S.</v>
          </cell>
        </row>
        <row r="5455">
          <cell r="C5455">
            <v>73109356</v>
          </cell>
          <cell r="D5455" t="str">
            <v>MARTINEZ OLAVE WILLIAN ANTONIO</v>
          </cell>
          <cell r="E5455" t="str">
            <v>OPERADOR DE PADRÓN</v>
          </cell>
          <cell r="G5455" t="str">
            <v>X</v>
          </cell>
          <cell r="M5455" t="str">
            <v>ENFERMEDAD GENERAL</v>
          </cell>
          <cell r="N5455">
            <v>9469260</v>
          </cell>
          <cell r="O5455" t="str">
            <v>SANITAS E.P.S</v>
          </cell>
        </row>
        <row r="5456">
          <cell r="C5456">
            <v>9104112</v>
          </cell>
          <cell r="D5456" t="str">
            <v>MORELOS RUIZ JUAN CARLOS</v>
          </cell>
          <cell r="E5456" t="str">
            <v>OPERADOR DE PADRÓN</v>
          </cell>
          <cell r="G5456" t="str">
            <v>X</v>
          </cell>
          <cell r="M5456" t="str">
            <v>ENFERMEDAD GENERAL</v>
          </cell>
          <cell r="N5456" t="str">
            <v>EPS002</v>
          </cell>
          <cell r="O5456" t="str">
            <v>SALUD TOTAL E.P.S.</v>
          </cell>
        </row>
        <row r="5457">
          <cell r="C5457">
            <v>1047370459</v>
          </cell>
          <cell r="D5457" t="str">
            <v>ARZUZA MARRUGO JOSE AUGUSTO</v>
          </cell>
          <cell r="E5457" t="str">
            <v>OPERADOR DE PADRÓN</v>
          </cell>
          <cell r="G5457" t="str">
            <v>X</v>
          </cell>
          <cell r="M5457" t="str">
            <v>ENFERMEDAD GENERAL</v>
          </cell>
          <cell r="N5457" t="str">
            <v>EPS002</v>
          </cell>
          <cell r="O5457" t="str">
            <v>SALUD TOTAL E.P.S.</v>
          </cell>
        </row>
        <row r="5458">
          <cell r="C5458">
            <v>73211365</v>
          </cell>
          <cell r="D5458" t="str">
            <v>SIERRA PAYARES RAFAEL ENRIQUE</v>
          </cell>
          <cell r="E5458" t="str">
            <v>OPERADOR DE PADRÓN</v>
          </cell>
          <cell r="G5458" t="str">
            <v>X</v>
          </cell>
          <cell r="M5458" t="str">
            <v>ENFERMEDAD GENERAL</v>
          </cell>
          <cell r="N5458">
            <v>85286</v>
          </cell>
          <cell r="O5458" t="str">
            <v>SANITAS E.P.S</v>
          </cell>
        </row>
        <row r="5459">
          <cell r="C5459">
            <v>73117655</v>
          </cell>
          <cell r="D5459" t="str">
            <v>HERRERA ARROYO WILMAN</v>
          </cell>
          <cell r="E5459" t="str">
            <v>OPERADOR DE PADRÓN</v>
          </cell>
          <cell r="G5459" t="str">
            <v>X</v>
          </cell>
          <cell r="M5459" t="str">
            <v>ENFERMEDAD GENERAL</v>
          </cell>
          <cell r="N5459" t="str">
            <v>157040-1</v>
          </cell>
          <cell r="O5459" t="str">
            <v>COOSALUD ESS EPS -S</v>
          </cell>
        </row>
        <row r="5460">
          <cell r="C5460">
            <v>1064309438</v>
          </cell>
          <cell r="D5460" t="str">
            <v>CASTELLAR BARRERA ELKIN ARIEL</v>
          </cell>
          <cell r="E5460" t="str">
            <v>OPERADOR DE BUSETÓN</v>
          </cell>
          <cell r="G5460" t="str">
            <v>X</v>
          </cell>
          <cell r="M5460" t="str">
            <v>ENFERMEDAD GENERAL</v>
          </cell>
          <cell r="N5460">
            <v>37640</v>
          </cell>
          <cell r="O5460" t="str">
            <v>EPS MUTUAL SER</v>
          </cell>
        </row>
        <row r="5461">
          <cell r="C5461">
            <v>73154547</v>
          </cell>
          <cell r="D5461" t="str">
            <v>JIMENEZ PEREZ JORGE ELIECER</v>
          </cell>
          <cell r="E5461" t="str">
            <v>OPERADOR DE BUSETÓN</v>
          </cell>
          <cell r="G5461" t="str">
            <v>X</v>
          </cell>
          <cell r="M5461" t="str">
            <v>ENFERMEDAD GENERAL</v>
          </cell>
          <cell r="N5461" t="str">
            <v>0-39196182</v>
          </cell>
          <cell r="O5461" t="str">
            <v>SURA E.P.S.</v>
          </cell>
        </row>
        <row r="5462">
          <cell r="C5462">
            <v>30873721</v>
          </cell>
          <cell r="D5462" t="str">
            <v>JIMENEZ LLANOS ROSANA</v>
          </cell>
          <cell r="E5462" t="str">
            <v>OPERADOR DE PADRÓN</v>
          </cell>
          <cell r="G5462" t="str">
            <v>X</v>
          </cell>
          <cell r="M5462" t="str">
            <v>ENFERMEDAD GENERAL</v>
          </cell>
          <cell r="N5462">
            <v>130010266104</v>
          </cell>
          <cell r="O5462" t="str">
            <v>SALUD TOTAL E.P.S.</v>
          </cell>
        </row>
        <row r="5463">
          <cell r="C5463">
            <v>73154547</v>
          </cell>
          <cell r="D5463" t="str">
            <v>JIMENEZ PEREZ JORGE ELIECER</v>
          </cell>
          <cell r="E5463" t="str">
            <v>OPERADOR DE BUSETÓN</v>
          </cell>
          <cell r="G5463" t="str">
            <v>X</v>
          </cell>
          <cell r="M5463" t="str">
            <v>ENFERMEDAD GENERAL</v>
          </cell>
          <cell r="N5463" t="str">
            <v>0-39196182</v>
          </cell>
          <cell r="O5463" t="str">
            <v>SURA E.P.S.</v>
          </cell>
        </row>
        <row r="5464">
          <cell r="C5464">
            <v>73151125</v>
          </cell>
          <cell r="D5464" t="str">
            <v>OSPINA GUERRERO OMAR DE JESUS</v>
          </cell>
          <cell r="E5464" t="str">
            <v>OPERADOR DE PADRÓN</v>
          </cell>
          <cell r="G5464" t="str">
            <v>X</v>
          </cell>
          <cell r="M5464" t="str">
            <v>ENFERMEDAD GENERAL</v>
          </cell>
          <cell r="N5464" t="str">
            <v>EPS002</v>
          </cell>
          <cell r="O5464" t="str">
            <v>SALUD TOTAL E.P.S.</v>
          </cell>
        </row>
        <row r="5465">
          <cell r="C5465">
            <v>94379411</v>
          </cell>
          <cell r="D5465" t="str">
            <v>RINCON SANCHEZ ANDERSON</v>
          </cell>
          <cell r="E5465" t="str">
            <v>OPERADOR DE PADRÓN</v>
          </cell>
          <cell r="G5465" t="str">
            <v>X</v>
          </cell>
          <cell r="M5465" t="str">
            <v>ENFERMEDAD GENERAL</v>
          </cell>
          <cell r="N5465" t="str">
            <v>EPS002</v>
          </cell>
          <cell r="O5465" t="str">
            <v>SALUD TOTAL E.P.S.</v>
          </cell>
        </row>
        <row r="5466">
          <cell r="C5466">
            <v>1050975172</v>
          </cell>
          <cell r="D5466" t="str">
            <v>MUNERA CASA JUAN CAMILO</v>
          </cell>
          <cell r="E5466" t="str">
            <v>OPERADOR DE PADRÓN</v>
          </cell>
          <cell r="G5466" t="str">
            <v>X</v>
          </cell>
          <cell r="M5466" t="str">
            <v>ENFERMEDAD GENERAL</v>
          </cell>
          <cell r="N5466">
            <v>7250498</v>
          </cell>
          <cell r="O5466" t="str">
            <v>SANITAS E.P.S</v>
          </cell>
        </row>
        <row r="5467">
          <cell r="C5467">
            <v>73136985</v>
          </cell>
          <cell r="D5467" t="str">
            <v>AMADOR CORREA YONY</v>
          </cell>
          <cell r="E5467" t="str">
            <v>OPERADOR DE PADRÓN</v>
          </cell>
          <cell r="G5467" t="str">
            <v>X</v>
          </cell>
          <cell r="M5467" t="str">
            <v>ENFERMEDAD GENERAL</v>
          </cell>
          <cell r="N5467" t="str">
            <v>0-39196501</v>
          </cell>
          <cell r="O5467" t="str">
            <v>SURA E.P.S.</v>
          </cell>
        </row>
        <row r="5468">
          <cell r="C5468">
            <v>1048937991</v>
          </cell>
          <cell r="D5468" t="str">
            <v>CORTINA AGAMEZ CESAR AUGUSTO</v>
          </cell>
          <cell r="E5468" t="str">
            <v>OPERADOR DE PADRÓN</v>
          </cell>
          <cell r="G5468" t="str">
            <v>X</v>
          </cell>
          <cell r="M5468" t="str">
            <v>ENFERMEDAD GENERAL</v>
          </cell>
          <cell r="N5468">
            <v>1300010056801</v>
          </cell>
          <cell r="O5468" t="str">
            <v>SALUD TOTAL E.P.S.</v>
          </cell>
        </row>
        <row r="5469">
          <cell r="C5469">
            <v>73168506</v>
          </cell>
          <cell r="D5469" t="str">
            <v>PUELLO MEZA REYMUNDO</v>
          </cell>
          <cell r="E5469" t="str">
            <v>OPERADOR DE PADRÓN</v>
          </cell>
          <cell r="G5469" t="str">
            <v>X</v>
          </cell>
          <cell r="M5469" t="str">
            <v>ENFERMEDAD GENERAL</v>
          </cell>
          <cell r="N5469" t="str">
            <v>EPS002</v>
          </cell>
          <cell r="O5469" t="str">
            <v>SALUD TOTAL E.P.S.</v>
          </cell>
        </row>
        <row r="5470">
          <cell r="C5470">
            <v>72007041</v>
          </cell>
          <cell r="D5470" t="str">
            <v>SANTAMARIA CASTELLANOS GABY FERNANDO</v>
          </cell>
          <cell r="E5470" t="str">
            <v>OPERADOR DE PADRÓN</v>
          </cell>
          <cell r="G5470" t="str">
            <v>X</v>
          </cell>
          <cell r="M5470" t="str">
            <v>ENFERMEDAD GENERAL</v>
          </cell>
          <cell r="N5470" t="str">
            <v>EPS002</v>
          </cell>
          <cell r="O5470" t="str">
            <v>SALUD TOTAL E.P.S.</v>
          </cell>
        </row>
        <row r="5471">
          <cell r="C5471">
            <v>1063159084</v>
          </cell>
          <cell r="D5471" t="str">
            <v>LORET PALENCIA JESUS EDUARDO</v>
          </cell>
          <cell r="E5471" t="str">
            <v>OPERADOR DE PATIO</v>
          </cell>
          <cell r="G5471" t="str">
            <v>X</v>
          </cell>
          <cell r="M5471" t="str">
            <v>ENFERMEDAD GENERAL</v>
          </cell>
          <cell r="N5471">
            <v>900233294</v>
          </cell>
          <cell r="O5471" t="str">
            <v>FAMILIAR DE COLOMBIA SAS</v>
          </cell>
        </row>
        <row r="5472">
          <cell r="C5472">
            <v>73231254</v>
          </cell>
          <cell r="D5472" t="str">
            <v>AYOLA AMADOR MIGUEL ANGEL</v>
          </cell>
          <cell r="E5472" t="str">
            <v>OPERADOR DE PADRÓN</v>
          </cell>
          <cell r="G5472" t="str">
            <v>X</v>
          </cell>
          <cell r="M5472" t="str">
            <v>ENFERMEDAD GENERAL</v>
          </cell>
          <cell r="N5472" t="str">
            <v>N/A</v>
          </cell>
          <cell r="O5472" t="str">
            <v>EPS MUTUAL SER</v>
          </cell>
        </row>
        <row r="5473">
          <cell r="C5473">
            <v>8853177</v>
          </cell>
          <cell r="D5473" t="str">
            <v>CESPEDES RODRIGUEZ ANGEL ANTONIO</v>
          </cell>
          <cell r="E5473" t="str">
            <v>OPERADOR DE PADRÓN</v>
          </cell>
          <cell r="G5473" t="str">
            <v>X</v>
          </cell>
          <cell r="M5473" t="str">
            <v>ENFERMEDAD GENERAL</v>
          </cell>
          <cell r="N5473" t="str">
            <v>0-39215908</v>
          </cell>
          <cell r="O5473" t="str">
            <v>SURA E.P.S.</v>
          </cell>
        </row>
        <row r="5474">
          <cell r="C5474">
            <v>1128048067</v>
          </cell>
          <cell r="D5474" t="str">
            <v>FIGUEROA REALES DAIRO ALBERTO</v>
          </cell>
          <cell r="E5474" t="str">
            <v>OPERADOR DE PADRÓN</v>
          </cell>
          <cell r="G5474" t="str">
            <v>X</v>
          </cell>
          <cell r="M5474" t="str">
            <v>ENFERMEDAD GENERAL</v>
          </cell>
          <cell r="N5474" t="str">
            <v>0-392255518</v>
          </cell>
          <cell r="O5474" t="str">
            <v>SURA E.P.S.</v>
          </cell>
        </row>
        <row r="5475">
          <cell r="C5475">
            <v>92447136</v>
          </cell>
          <cell r="D5475" t="str">
            <v>AGRESOTH PADILLA EDUAR MIGUEL</v>
          </cell>
          <cell r="E5475" t="str">
            <v>OPERADOR DE PADRÓN</v>
          </cell>
          <cell r="G5475" t="str">
            <v>X</v>
          </cell>
          <cell r="M5475" t="str">
            <v>ENFERMEDAD GENERAL</v>
          </cell>
          <cell r="N5475" t="str">
            <v>EPS002</v>
          </cell>
          <cell r="O5475" t="str">
            <v>SALUD TOTAL E.P.S.</v>
          </cell>
        </row>
        <row r="5476">
          <cell r="C5476">
            <v>1140831902</v>
          </cell>
          <cell r="D5476" t="str">
            <v>CASTELL MUÑOZ WILBER RAFAEL</v>
          </cell>
          <cell r="E5476" t="str">
            <v>SUPERVISOR   MANTENIMIENTO</v>
          </cell>
          <cell r="G5476" t="str">
            <v>X</v>
          </cell>
          <cell r="M5476" t="str">
            <v>ENFERMEDAD GENERAL</v>
          </cell>
          <cell r="N5476">
            <v>9472951</v>
          </cell>
          <cell r="O5476" t="str">
            <v>SANITAS E.P.S</v>
          </cell>
        </row>
        <row r="5477">
          <cell r="C5477">
            <v>73131436</v>
          </cell>
          <cell r="D5477" t="str">
            <v>HERNANDEZ MERCADO ARNULFO</v>
          </cell>
          <cell r="E5477" t="str">
            <v>OPERADOR DE PADRÓN</v>
          </cell>
          <cell r="G5477" t="str">
            <v>X</v>
          </cell>
          <cell r="M5477" t="str">
            <v>ENFERMEDAD GENERAL</v>
          </cell>
          <cell r="N5477" t="str">
            <v>EPS002</v>
          </cell>
          <cell r="O5477" t="str">
            <v>SALUD TOTAL E.P.S.</v>
          </cell>
        </row>
        <row r="5478">
          <cell r="C5478">
            <v>1007431647</v>
          </cell>
          <cell r="D5478" t="str">
            <v>TORRES MARTELO DILAN GABRIEL</v>
          </cell>
          <cell r="E5478" t="str">
            <v>OPERADOR DE PADRÓN</v>
          </cell>
          <cell r="G5478" t="str">
            <v>X</v>
          </cell>
          <cell r="M5478" t="str">
            <v>ENFERMEDAD GENERAL</v>
          </cell>
          <cell r="N5478">
            <v>7087735128</v>
          </cell>
          <cell r="O5478" t="str">
            <v>NUEVA E.P.S</v>
          </cell>
        </row>
        <row r="5479">
          <cell r="C5479">
            <v>92031290</v>
          </cell>
          <cell r="D5479" t="str">
            <v>BOLAÑO VILLAMIL JORGE DAVID</v>
          </cell>
          <cell r="E5479" t="str">
            <v>OPERADOR DE PADRÓN</v>
          </cell>
          <cell r="G5479" t="str">
            <v>X</v>
          </cell>
          <cell r="M5479" t="str">
            <v>ENFERMEDAD GENERAL</v>
          </cell>
          <cell r="N5479">
            <v>130010166701</v>
          </cell>
          <cell r="O5479" t="str">
            <v>SANITAS E.P.S</v>
          </cell>
        </row>
        <row r="5480">
          <cell r="C5480">
            <v>92446763</v>
          </cell>
          <cell r="D5480" t="str">
            <v>RIVERA MELENDEZ YULAY</v>
          </cell>
          <cell r="E5480" t="str">
            <v>OPERADOR DE PADRÓN</v>
          </cell>
          <cell r="G5480" t="str">
            <v>X</v>
          </cell>
          <cell r="M5480" t="str">
            <v>ENFERMEDAD GENERAL</v>
          </cell>
          <cell r="N5480">
            <v>945212</v>
          </cell>
          <cell r="O5480" t="str">
            <v>SANITAS E.P.S</v>
          </cell>
        </row>
        <row r="5481">
          <cell r="C5481">
            <v>9104112</v>
          </cell>
          <cell r="D5481" t="str">
            <v>MORELOS RUIZ JUAN CARLOS</v>
          </cell>
          <cell r="E5481" t="str">
            <v>OPERADOR DE PADRÓN</v>
          </cell>
          <cell r="G5481" t="str">
            <v>X</v>
          </cell>
          <cell r="M5481" t="str">
            <v>ENFERMEDAD GENERAL</v>
          </cell>
          <cell r="N5481" t="str">
            <v>EPS002</v>
          </cell>
          <cell r="O5481" t="str">
            <v>SALUD TOTAL E.P.S.</v>
          </cell>
        </row>
        <row r="5482">
          <cell r="C5482">
            <v>1049825736</v>
          </cell>
          <cell r="D5482" t="str">
            <v>VEGA ANAYA ERQUIS ALONSO</v>
          </cell>
          <cell r="E5482" t="str">
            <v>OPERADOR DE PADRÓN</v>
          </cell>
          <cell r="G5482" t="str">
            <v>X</v>
          </cell>
          <cell r="M5482" t="str">
            <v>ENFERMEDAD GENERAL</v>
          </cell>
          <cell r="N5482">
            <v>84277</v>
          </cell>
          <cell r="O5482" t="str">
            <v>FAMISANAR E.P.S</v>
          </cell>
        </row>
        <row r="5483">
          <cell r="C5483">
            <v>1051885187</v>
          </cell>
          <cell r="D5483" t="str">
            <v>CAMACHO PEREZ YOCIMAR</v>
          </cell>
          <cell r="E5483" t="str">
            <v>OPERADOR DE PADRÓN</v>
          </cell>
          <cell r="G5483" t="str">
            <v>X</v>
          </cell>
          <cell r="M5483" t="str">
            <v>ENFERMEDAD GENERAL</v>
          </cell>
          <cell r="N5483" t="str">
            <v>0-39250507</v>
          </cell>
          <cell r="O5483" t="str">
            <v>SURA E.P.S.</v>
          </cell>
        </row>
        <row r="5484">
          <cell r="C5484">
            <v>73576572</v>
          </cell>
          <cell r="D5484" t="str">
            <v>ESCORCIA NAVAS CRISTIAN DE JESUS</v>
          </cell>
          <cell r="E5484" t="str">
            <v>OPERADOR DE PADRÓN</v>
          </cell>
          <cell r="G5484" t="str">
            <v>X</v>
          </cell>
          <cell r="M5484" t="str">
            <v>ENFERMEDAD GENERAL</v>
          </cell>
          <cell r="N5484">
            <v>94800705</v>
          </cell>
          <cell r="O5484" t="str">
            <v>SANITAS E.P.S</v>
          </cell>
        </row>
        <row r="5485">
          <cell r="C5485">
            <v>73131436</v>
          </cell>
          <cell r="D5485" t="str">
            <v>HERNANDEZ MERCADO ARNULFO</v>
          </cell>
          <cell r="E5485" t="str">
            <v>OPERADOR DE PADRÓN</v>
          </cell>
          <cell r="G5485" t="str">
            <v>X</v>
          </cell>
          <cell r="M5485" t="str">
            <v>ENFERMEDAD GENERAL</v>
          </cell>
          <cell r="N5485" t="str">
            <v>EPS002</v>
          </cell>
          <cell r="O5485" t="str">
            <v>SALUD TOTAL E.P.S.</v>
          </cell>
        </row>
        <row r="5486">
          <cell r="C5486">
            <v>1047433842</v>
          </cell>
          <cell r="D5486" t="str">
            <v>MARRUGO PAJARO VICTOR ALFONSO</v>
          </cell>
          <cell r="E5486" t="str">
            <v>OPERADOR DE PADRÓN</v>
          </cell>
          <cell r="G5486" t="str">
            <v>X</v>
          </cell>
          <cell r="M5486" t="str">
            <v>ENFERMEDAD GENERAL</v>
          </cell>
          <cell r="N5486">
            <v>860028947</v>
          </cell>
          <cell r="O5486" t="str">
            <v>SURA E.P.S.</v>
          </cell>
        </row>
        <row r="5487">
          <cell r="C5487">
            <v>73209469</v>
          </cell>
          <cell r="D5487" t="str">
            <v>RAMIREZ BRAVO RUBEN DARIO</v>
          </cell>
          <cell r="E5487" t="str">
            <v>OPERADOR DE PADRÓN</v>
          </cell>
          <cell r="G5487" t="str">
            <v>X</v>
          </cell>
          <cell r="M5487" t="str">
            <v>ENFERMEDAD GENERAL</v>
          </cell>
          <cell r="N5487" t="str">
            <v>0-39273198</v>
          </cell>
          <cell r="O5487" t="str">
            <v>SURA E.P.S.</v>
          </cell>
        </row>
        <row r="5488">
          <cell r="C5488">
            <v>73554580</v>
          </cell>
          <cell r="D5488" t="str">
            <v>OCHOA LOPEZ EDWIN ANTONIO</v>
          </cell>
          <cell r="E5488" t="str">
            <v>OPERADOR DE PADRÓN</v>
          </cell>
          <cell r="G5488" t="str">
            <v>X</v>
          </cell>
          <cell r="M5488" t="str">
            <v>ENFERMEDAD GENERAL</v>
          </cell>
          <cell r="N5488">
            <v>900042103</v>
          </cell>
          <cell r="O5488" t="str">
            <v>NUEVA E.P.S</v>
          </cell>
        </row>
        <row r="5489">
          <cell r="C5489">
            <v>73571183</v>
          </cell>
          <cell r="D5489" t="str">
            <v>PEREZ MADERA JUAN CARLOS</v>
          </cell>
          <cell r="E5489" t="str">
            <v>OPERADOR DE BUSETÓN</v>
          </cell>
          <cell r="G5489" t="str">
            <v>X</v>
          </cell>
          <cell r="M5489" t="str">
            <v>ENFERMEDAD GENERAL</v>
          </cell>
          <cell r="N5489" t="str">
            <v>EPS002</v>
          </cell>
          <cell r="O5489" t="str">
            <v>SALUD TOTAL E.P.S.</v>
          </cell>
        </row>
        <row r="5490">
          <cell r="C5490">
            <v>9099334</v>
          </cell>
          <cell r="D5490" t="str">
            <v>ELLES CARTAGENA MERKLIN</v>
          </cell>
          <cell r="E5490" t="str">
            <v>OPERADOR DE PADRÓN</v>
          </cell>
          <cell r="G5490" t="str">
            <v>X</v>
          </cell>
          <cell r="M5490" t="str">
            <v>ENFERMEDAD GENERAL</v>
          </cell>
          <cell r="N5490">
            <v>10999704</v>
          </cell>
          <cell r="O5490" t="str">
            <v>NUEVA E.P.S</v>
          </cell>
        </row>
        <row r="5491">
          <cell r="C5491">
            <v>73168506</v>
          </cell>
          <cell r="D5491" t="str">
            <v>PUELLO MEZA REYMUNDO</v>
          </cell>
          <cell r="E5491" t="str">
            <v>OPERADOR DE PADRÓN</v>
          </cell>
          <cell r="G5491" t="str">
            <v>X</v>
          </cell>
          <cell r="M5491" t="str">
            <v>ENFERMEDAD GENERAL</v>
          </cell>
          <cell r="N5491" t="str">
            <v>EPS002</v>
          </cell>
          <cell r="O5491" t="str">
            <v>SALUD TOTAL E.P.S.</v>
          </cell>
        </row>
        <row r="5492">
          <cell r="C5492">
            <v>1043635674</v>
          </cell>
          <cell r="D5492" t="str">
            <v>CASTILLO PEREZ ANDERSON</v>
          </cell>
          <cell r="E5492" t="str">
            <v>TECNICO DE MANTENIMIENTO D</v>
          </cell>
          <cell r="G5492" t="str">
            <v>X</v>
          </cell>
          <cell r="M5492" t="str">
            <v>ENFERMEDAD GENERAL</v>
          </cell>
          <cell r="N5492" t="str">
            <v>TP 2022</v>
          </cell>
          <cell r="O5492" t="str">
            <v>EPS MUTUAL SER</v>
          </cell>
        </row>
        <row r="5493">
          <cell r="C5493">
            <v>73352134</v>
          </cell>
          <cell r="D5493" t="str">
            <v>COTA HERNANDEZ ALEJANDRO</v>
          </cell>
          <cell r="E5493" t="str">
            <v>OPERADOR DE PADRÓN</v>
          </cell>
          <cell r="G5493" t="str">
            <v>X</v>
          </cell>
          <cell r="M5493" t="str">
            <v>ENFERMEDAD GENERAL</v>
          </cell>
          <cell r="N5493" t="str">
            <v>EPS002</v>
          </cell>
          <cell r="O5493" t="str">
            <v>SALUD TOTAL E.P.S.</v>
          </cell>
        </row>
        <row r="5494">
          <cell r="C5494">
            <v>3806940</v>
          </cell>
          <cell r="D5494" t="str">
            <v>FUENTES PACHECO JUAN BAUTISTA</v>
          </cell>
          <cell r="E5494" t="str">
            <v>TECNICO DE MANTENIMIENTO ELECTRICO A</v>
          </cell>
          <cell r="G5494" t="str">
            <v>X</v>
          </cell>
          <cell r="M5494" t="str">
            <v>ENFERMEDAD GENERAL</v>
          </cell>
          <cell r="N5494">
            <v>38099</v>
          </cell>
          <cell r="O5494" t="str">
            <v>EPS MUTUAL SER</v>
          </cell>
        </row>
        <row r="5495">
          <cell r="C5495">
            <v>73146005</v>
          </cell>
          <cell r="D5495" t="str">
            <v>BUSTOS CERPA EDUARDO ENRIQUE</v>
          </cell>
          <cell r="E5495" t="str">
            <v>OPERADOR DE PADRÓN</v>
          </cell>
          <cell r="G5495" t="str">
            <v>X</v>
          </cell>
          <cell r="M5495" t="str">
            <v>ENFERMEDAD GENERAL</v>
          </cell>
          <cell r="N5495">
            <v>9503666</v>
          </cell>
          <cell r="O5495" t="str">
            <v>SANITAS E.P.S</v>
          </cell>
        </row>
        <row r="5496">
          <cell r="C5496">
            <v>73352134</v>
          </cell>
          <cell r="D5496" t="str">
            <v>COTA HERNANDEZ ALEJANDRO</v>
          </cell>
          <cell r="E5496" t="str">
            <v>OPERADOR DE PADRÓN</v>
          </cell>
          <cell r="G5496" t="str">
            <v>X</v>
          </cell>
          <cell r="M5496" t="str">
            <v>ENFERMEDAD GENERAL</v>
          </cell>
          <cell r="N5496" t="str">
            <v>EPS002</v>
          </cell>
          <cell r="O5496" t="str">
            <v>SALUD TOTAL E.P.S.</v>
          </cell>
        </row>
        <row r="5497">
          <cell r="C5497">
            <v>73209469</v>
          </cell>
          <cell r="D5497" t="str">
            <v>RAMIREZ BRAVO RUBEN DARIO</v>
          </cell>
          <cell r="E5497" t="str">
            <v>OPERADOR DE PADRÓN</v>
          </cell>
          <cell r="G5497" t="str">
            <v>X</v>
          </cell>
          <cell r="M5497" t="str">
            <v>ENFERMEDAD GENERAL</v>
          </cell>
          <cell r="N5497">
            <v>60028947</v>
          </cell>
          <cell r="O5497" t="str">
            <v>SURA E.P.S.</v>
          </cell>
        </row>
        <row r="5498">
          <cell r="C5498">
            <v>1047466507</v>
          </cell>
          <cell r="D5498" t="str">
            <v>HURTADO BENEDETTI MILTON</v>
          </cell>
          <cell r="E5498" t="str">
            <v>OPERADOR DE PADRÓN</v>
          </cell>
          <cell r="G5498" t="str">
            <v>X</v>
          </cell>
          <cell r="M5498" t="str">
            <v>ENFERMEDAD GENERAL</v>
          </cell>
          <cell r="N5498" t="str">
            <v>EPS002</v>
          </cell>
          <cell r="O5498" t="str">
            <v>SALUD TOTAL E.P.S.</v>
          </cell>
        </row>
        <row r="5499">
          <cell r="C5499">
            <v>1002059942</v>
          </cell>
          <cell r="D5499" t="str">
            <v>SIMANCAS MARTINEZ WILSON RAFAEL</v>
          </cell>
          <cell r="E5499" t="str">
            <v>OPERADOR DE PADRÓN</v>
          </cell>
          <cell r="G5499" t="str">
            <v>X</v>
          </cell>
          <cell r="M5499" t="str">
            <v>ENFERMEDAD GENERAL</v>
          </cell>
          <cell r="N5499">
            <v>154840</v>
          </cell>
          <cell r="O5499" t="str">
            <v>NUEVA E.P.S</v>
          </cell>
        </row>
        <row r="5500">
          <cell r="C5500">
            <v>1048935052</v>
          </cell>
          <cell r="D5500" t="str">
            <v>SIMANCAS ZAMBRANO JUAN CARLOS</v>
          </cell>
          <cell r="E5500" t="str">
            <v>OPERADOR DE PADRÓN</v>
          </cell>
          <cell r="G5500" t="str">
            <v>X</v>
          </cell>
          <cell r="M5500" t="str">
            <v>ENFERMEDAD GENERAL</v>
          </cell>
          <cell r="N5500">
            <v>38225</v>
          </cell>
          <cell r="O5500" t="str">
            <v>EPS MUTUAL SER</v>
          </cell>
        </row>
        <row r="5501">
          <cell r="C5501">
            <v>92031290</v>
          </cell>
          <cell r="D5501" t="str">
            <v>BOLAÑO VILLAMIL JORGE DAVID</v>
          </cell>
          <cell r="E5501" t="str">
            <v>OPERADOR DE PADRÓN</v>
          </cell>
          <cell r="G5501" t="str">
            <v>X</v>
          </cell>
          <cell r="M5501" t="str">
            <v>ENFERMEDAD GENERAL</v>
          </cell>
          <cell r="N5501">
            <v>193089</v>
          </cell>
          <cell r="O5501" t="str">
            <v>SANITAS E.P.S</v>
          </cell>
        </row>
        <row r="5502">
          <cell r="C5502">
            <v>92031290</v>
          </cell>
          <cell r="D5502" t="str">
            <v>BOLAÑO VILLAMIL JORGE DAVID</v>
          </cell>
          <cell r="E5502" t="str">
            <v>OPERADOR DE PADRÓN</v>
          </cell>
          <cell r="G5502" t="str">
            <v>X</v>
          </cell>
          <cell r="M5502" t="str">
            <v>ENFERMEDAD GENERAL</v>
          </cell>
          <cell r="N5502">
            <v>9508715</v>
          </cell>
          <cell r="O5502" t="str">
            <v>SANITAS E.P.S</v>
          </cell>
        </row>
        <row r="5503">
          <cell r="C5503">
            <v>1143339994</v>
          </cell>
          <cell r="D5503" t="str">
            <v>OSORIO CASTILLO JESUS RAFAEL</v>
          </cell>
          <cell r="E5503" t="str">
            <v>OPERADOR DE PADRÓN</v>
          </cell>
          <cell r="G5503" t="str">
            <v>X</v>
          </cell>
          <cell r="M5503" t="str">
            <v>ENFERMEDAD GENERAL</v>
          </cell>
          <cell r="N5503">
            <v>805023423</v>
          </cell>
          <cell r="O5503" t="str">
            <v>SALUD TOTAL E.P.S.</v>
          </cell>
        </row>
        <row r="5504">
          <cell r="C5504">
            <v>1047430645</v>
          </cell>
          <cell r="D5504" t="str">
            <v>PALACIO URANGO LUIS MODESTO</v>
          </cell>
          <cell r="E5504" t="str">
            <v>OPERADOR DE BUSETÓN</v>
          </cell>
          <cell r="G5504" t="str">
            <v>X</v>
          </cell>
          <cell r="M5504" t="str">
            <v>ENFERMEDAD GENERAL</v>
          </cell>
          <cell r="N5504" t="str">
            <v>188330-1</v>
          </cell>
          <cell r="O5504" t="str">
            <v>COOSALUD ESS EPS -S</v>
          </cell>
        </row>
        <row r="5505">
          <cell r="C5505">
            <v>9099334</v>
          </cell>
          <cell r="D5505" t="str">
            <v>ELLES CARTAGENA MERKLIN</v>
          </cell>
          <cell r="E5505" t="str">
            <v>OPERADOR DE PADRÓN</v>
          </cell>
          <cell r="G5505" t="str">
            <v>X</v>
          </cell>
          <cell r="M5505" t="str">
            <v>ENFERMEDAD GENERAL</v>
          </cell>
          <cell r="N5505">
            <v>11011523</v>
          </cell>
          <cell r="O5505" t="str">
            <v>NUEVA E.P.S</v>
          </cell>
        </row>
        <row r="5506">
          <cell r="C5506">
            <v>1047466507</v>
          </cell>
          <cell r="D5506" t="str">
            <v>HURTADO BENEDETTI MILTON</v>
          </cell>
          <cell r="E5506" t="str">
            <v>OPERADOR DE PADRÓN</v>
          </cell>
          <cell r="G5506" t="str">
            <v>X</v>
          </cell>
          <cell r="M5506" t="str">
            <v>ENFERMEDAD GENERAL</v>
          </cell>
          <cell r="N5506" t="str">
            <v>EPS002</v>
          </cell>
          <cell r="O5506" t="str">
            <v>SALUD TOTAL E.P.S.</v>
          </cell>
        </row>
        <row r="5507">
          <cell r="C5507">
            <v>73131436</v>
          </cell>
          <cell r="D5507" t="str">
            <v>HERNANDEZ MERCADO ARNULFO</v>
          </cell>
          <cell r="E5507" t="str">
            <v>OPERADOR DE PADRÓN</v>
          </cell>
          <cell r="G5507" t="str">
            <v>X</v>
          </cell>
          <cell r="M5507" t="str">
            <v>ENFERMEDAD GENERAL</v>
          </cell>
          <cell r="N5507" t="str">
            <v>EPS002</v>
          </cell>
          <cell r="O5507" t="str">
            <v>SALUD TOTAL E.P.S.</v>
          </cell>
        </row>
        <row r="5508">
          <cell r="C5508">
            <v>1143364147</v>
          </cell>
          <cell r="D5508" t="str">
            <v>MUÑOZ BARRETO YEIFER MANUEL</v>
          </cell>
          <cell r="E5508" t="str">
            <v>OPERADOR DE BUSETÓN</v>
          </cell>
          <cell r="G5508" t="str">
            <v>X</v>
          </cell>
          <cell r="M5508" t="str">
            <v>ENFERMEDAD GENERAL</v>
          </cell>
          <cell r="N5508">
            <v>38382</v>
          </cell>
          <cell r="O5508" t="str">
            <v>EPS MUTUAL SER</v>
          </cell>
        </row>
        <row r="5509">
          <cell r="C5509">
            <v>73571183</v>
          </cell>
          <cell r="D5509" t="str">
            <v>PEREZ MADERA JUAN CARLOS</v>
          </cell>
          <cell r="E5509" t="str">
            <v>OPERADOR DE BUSETÓN</v>
          </cell>
          <cell r="G5509" t="str">
            <v>X</v>
          </cell>
          <cell r="M5509" t="str">
            <v>ENFERMEDAD GENERAL</v>
          </cell>
          <cell r="N5509" t="str">
            <v>EPS002</v>
          </cell>
          <cell r="O5509" t="str">
            <v>SALUD TOTAL E.P.S.</v>
          </cell>
        </row>
        <row r="5510">
          <cell r="C5510">
            <v>73576572</v>
          </cell>
          <cell r="D5510" t="str">
            <v>ESCORCIA NAVAS CRISTIAN DE JESUS</v>
          </cell>
          <cell r="E5510" t="str">
            <v>OPERADOR DE PADRÓN</v>
          </cell>
          <cell r="G5510" t="str">
            <v>X</v>
          </cell>
          <cell r="M5510" t="str">
            <v>ENFERMEDAD GENERAL</v>
          </cell>
          <cell r="N5510">
            <v>130010332101</v>
          </cell>
          <cell r="O5510" t="str">
            <v>SANITAS E.P.S</v>
          </cell>
        </row>
        <row r="5511">
          <cell r="C5511">
            <v>73106822</v>
          </cell>
          <cell r="D5511" t="str">
            <v>DECHAMPS MORALES MANUEL CARMELO</v>
          </cell>
          <cell r="E5511" t="str">
            <v>OPERADOR DE PADRÓN</v>
          </cell>
          <cell r="G5511" t="str">
            <v>X</v>
          </cell>
          <cell r="M5511" t="str">
            <v>ENFERMEDAD GENERAL</v>
          </cell>
          <cell r="N5511">
            <v>6810300</v>
          </cell>
          <cell r="O5511" t="str">
            <v>SALUD TOTAL E.P.S.</v>
          </cell>
        </row>
        <row r="5512">
          <cell r="C5512">
            <v>3800779</v>
          </cell>
          <cell r="D5512" t="str">
            <v>SALGADO VELAIDES OSVALDO JAVIER</v>
          </cell>
          <cell r="E5512" t="str">
            <v xml:space="preserve">OPERADOR DE BUSETON </v>
          </cell>
          <cell r="G5512" t="str">
            <v>X</v>
          </cell>
          <cell r="M5512" t="str">
            <v>ENFERMEDAD GENERAL</v>
          </cell>
          <cell r="N5512">
            <v>130010251501</v>
          </cell>
          <cell r="O5512" t="str">
            <v>EPS-S CAJACOPI</v>
          </cell>
        </row>
        <row r="5513">
          <cell r="C5513">
            <v>1052731417</v>
          </cell>
          <cell r="D5513" t="str">
            <v>OROZCO AYOLA ORLANDO AGUSTIN</v>
          </cell>
          <cell r="E5513" t="str">
            <v>OPERADOR DE PADRÓN</v>
          </cell>
          <cell r="G5513" t="str">
            <v>X</v>
          </cell>
          <cell r="M5513" t="str">
            <v>ENFERMEDAD GENERAL</v>
          </cell>
          <cell r="N5513" t="str">
            <v>EPS002</v>
          </cell>
          <cell r="O5513" t="str">
            <v>SALUD TOTAL E.P.S.</v>
          </cell>
        </row>
        <row r="5514">
          <cell r="C5514">
            <v>30844585</v>
          </cell>
          <cell r="D5514" t="str">
            <v>ELJAIEK FLOREZ YAQUELIN</v>
          </cell>
          <cell r="E5514" t="str">
            <v>REGULADOR</v>
          </cell>
          <cell r="G5514" t="str">
            <v>X</v>
          </cell>
          <cell r="M5514" t="str">
            <v>ENFERMEDAD GENERAL</v>
          </cell>
          <cell r="N5514">
            <v>860028947</v>
          </cell>
          <cell r="O5514" t="str">
            <v>SANITAS E.P.S</v>
          </cell>
        </row>
        <row r="5515">
          <cell r="C5515">
            <v>9236697</v>
          </cell>
          <cell r="D5515" t="str">
            <v>POVEDA GIL OSMAR ALBERTO</v>
          </cell>
          <cell r="E5515" t="str">
            <v>OPERADOR DE PADRÓN</v>
          </cell>
          <cell r="G5515" t="str">
            <v>X</v>
          </cell>
          <cell r="M5515" t="str">
            <v>ENFERMEDAD GENERAL</v>
          </cell>
          <cell r="N5515" t="str">
            <v>0-39305821</v>
          </cell>
          <cell r="O5515" t="str">
            <v>SURA E.P.S.</v>
          </cell>
        </row>
        <row r="5516">
          <cell r="C5516">
            <v>1007126694</v>
          </cell>
          <cell r="D5516" t="str">
            <v>ALVAREZ QUIROZ DIEGO ARMANDO</v>
          </cell>
          <cell r="E5516" t="str">
            <v>OPERADOR DE PADRÓN</v>
          </cell>
          <cell r="G5516" t="str">
            <v>X</v>
          </cell>
          <cell r="M5516" t="str">
            <v>ENFERMEDAD GENERAL</v>
          </cell>
          <cell r="N5516">
            <v>130010166701</v>
          </cell>
          <cell r="O5516" t="str">
            <v>SALUD TOTAL E.P.S.</v>
          </cell>
        </row>
        <row r="5517">
          <cell r="C5517">
            <v>73159298</v>
          </cell>
          <cell r="D5517" t="str">
            <v>MARQUEZ MERCADO ALEXANDER RAFAEL</v>
          </cell>
          <cell r="E5517" t="str">
            <v>OPERADOR DE PADRÓN</v>
          </cell>
          <cell r="G5517" t="str">
            <v>X</v>
          </cell>
          <cell r="M5517" t="str">
            <v>ENFERMEDAD GENERAL</v>
          </cell>
          <cell r="N5517">
            <v>11012841</v>
          </cell>
          <cell r="O5517" t="str">
            <v>NUEVA E.P.S</v>
          </cell>
        </row>
        <row r="5518">
          <cell r="C5518">
            <v>73571183</v>
          </cell>
          <cell r="D5518" t="str">
            <v>PEREZ MADERA JUAN CARLOS</v>
          </cell>
          <cell r="E5518" t="str">
            <v>OPERADOR DE BUSETÓN</v>
          </cell>
          <cell r="G5518" t="str">
            <v>X</v>
          </cell>
          <cell r="M5518" t="str">
            <v>ENFERMEDAD GENERAL</v>
          </cell>
          <cell r="N5518" t="str">
            <v>EPS002</v>
          </cell>
          <cell r="O5518" t="str">
            <v>SALUD TOTAL E.P.S.</v>
          </cell>
        </row>
        <row r="5519">
          <cell r="C5519">
            <v>12635963</v>
          </cell>
          <cell r="D5519" t="str">
            <v>GRACIA OROZCO JOSE AGUSTIN</v>
          </cell>
          <cell r="E5519" t="str">
            <v>OPERADOR DE PADRÓN</v>
          </cell>
          <cell r="G5519" t="str">
            <v>X</v>
          </cell>
          <cell r="M5519" t="str">
            <v>ENFERMEDAD GENERAL</v>
          </cell>
          <cell r="N5519" t="str">
            <v>EPS002</v>
          </cell>
          <cell r="O5519" t="str">
            <v>SALUD TOTAL E.P.S.</v>
          </cell>
        </row>
        <row r="5520">
          <cell r="C5520">
            <v>7917646</v>
          </cell>
          <cell r="D5520" t="str">
            <v>DEL TORO GORDON ANTONIO MANUEL</v>
          </cell>
          <cell r="E5520" t="str">
            <v>OPERADOR DE BUSETÓN</v>
          </cell>
          <cell r="G5520" t="str">
            <v>X</v>
          </cell>
          <cell r="M5520" t="str">
            <v>ENFERMEDAD GENERAL</v>
          </cell>
          <cell r="N5520">
            <v>9519842</v>
          </cell>
          <cell r="O5520" t="str">
            <v>SANITAS E.P.S</v>
          </cell>
        </row>
        <row r="5521">
          <cell r="C5521">
            <v>1047436328</v>
          </cell>
          <cell r="D5521" t="str">
            <v>DE LAS AGUAS TEHERAN JADER</v>
          </cell>
          <cell r="E5521" t="str">
            <v>OPERADOR DE PADRÓN</v>
          </cell>
          <cell r="H5521" t="str">
            <v>X</v>
          </cell>
          <cell r="M5521" t="str">
            <v>LICENCIA DE PATERNIDAD</v>
          </cell>
          <cell r="N5521" t="str">
            <v>N/A</v>
          </cell>
          <cell r="O5521" t="str">
            <v>SALUD TOTAL E.P.S.</v>
          </cell>
        </row>
        <row r="5522">
          <cell r="C5522">
            <v>73195999</v>
          </cell>
          <cell r="D5522" t="str">
            <v>GUERRERO LOPEZ HENRY</v>
          </cell>
          <cell r="E5522" t="str">
            <v>OPERADOR DE PADRÓN</v>
          </cell>
          <cell r="G5522" t="str">
            <v>X</v>
          </cell>
          <cell r="M5522" t="str">
            <v>ENFERMEDAD GENERAL</v>
          </cell>
          <cell r="N5522">
            <v>9523517</v>
          </cell>
          <cell r="O5522" t="str">
            <v>SANITAS E.P.S</v>
          </cell>
        </row>
        <row r="5523">
          <cell r="C5523">
            <v>12595533</v>
          </cell>
          <cell r="D5523" t="str">
            <v>MEDINA OCHOA LUIS ALFONSO</v>
          </cell>
          <cell r="E5523" t="str">
            <v>OPERADOR DE PADRÓN</v>
          </cell>
          <cell r="G5523" t="str">
            <v>X</v>
          </cell>
          <cell r="M5523" t="str">
            <v>ENFERMEDAD GENERAL</v>
          </cell>
          <cell r="N5523">
            <v>86419</v>
          </cell>
          <cell r="O5523" t="str">
            <v>NUEVA E.P.S</v>
          </cell>
        </row>
        <row r="5524">
          <cell r="C5524">
            <v>3883113</v>
          </cell>
          <cell r="D5524" t="str">
            <v>PIMIENTEL SANTANA LUIS FERNANDO</v>
          </cell>
          <cell r="E5524" t="str">
            <v>OPERADOR DE PADRÓN</v>
          </cell>
          <cell r="G5524" t="str">
            <v>X</v>
          </cell>
          <cell r="M5524" t="str">
            <v>ENFERMEDAD GENERAL</v>
          </cell>
          <cell r="N5524" t="str">
            <v>0-39341379</v>
          </cell>
          <cell r="O5524" t="str">
            <v>SURA E.P.S.</v>
          </cell>
        </row>
        <row r="5525">
          <cell r="C5525">
            <v>1047476501</v>
          </cell>
          <cell r="D5525" t="str">
            <v>BRANLY OSPINO PEDRO LUIS</v>
          </cell>
          <cell r="E5525" t="str">
            <v>OPERADOR DE PADRÓN</v>
          </cell>
          <cell r="G5525" t="str">
            <v>X</v>
          </cell>
          <cell r="M5525" t="str">
            <v>ENFERMEDAD GENERAL</v>
          </cell>
          <cell r="N5525">
            <v>193280</v>
          </cell>
          <cell r="O5525" t="str">
            <v>EPS MUTUAL SER</v>
          </cell>
        </row>
        <row r="5526">
          <cell r="C5526">
            <v>50958780</v>
          </cell>
          <cell r="D5526" t="str">
            <v>HERNANDEZ FLOREZ YASMINA DEL CARMEN</v>
          </cell>
          <cell r="E5526" t="str">
            <v>REGULADOR</v>
          </cell>
          <cell r="G5526" t="str">
            <v>X</v>
          </cell>
          <cell r="M5526" t="str">
            <v>ENFERMEDAD GENERAL</v>
          </cell>
          <cell r="N5526" t="str">
            <v>0-39941804</v>
          </cell>
          <cell r="O5526" t="str">
            <v>SURA E.P.S.</v>
          </cell>
        </row>
        <row r="5527">
          <cell r="C5527">
            <v>1048935052</v>
          </cell>
          <cell r="D5527" t="str">
            <v>SIMANCAS ZAMBRANO JUAN CARLOS</v>
          </cell>
          <cell r="E5527" t="str">
            <v>OPERADOR DE PADRÓN</v>
          </cell>
          <cell r="G5527" t="str">
            <v>X</v>
          </cell>
          <cell r="M5527" t="str">
            <v>ENFERMEDAD GENERAL</v>
          </cell>
          <cell r="N5527">
            <v>1300010333801</v>
          </cell>
          <cell r="O5527" t="str">
            <v>EPS MUTUAL SER</v>
          </cell>
        </row>
        <row r="5528">
          <cell r="C5528">
            <v>73169783</v>
          </cell>
          <cell r="D5528" t="str">
            <v>VERGARA ORTEGA BERCELIO</v>
          </cell>
          <cell r="E5528" t="str">
            <v>OPERADOR DE BUSETÓN</v>
          </cell>
          <cell r="G5528" t="str">
            <v>X</v>
          </cell>
          <cell r="M5528" t="str">
            <v>ENFERMEDAD GENERAL</v>
          </cell>
          <cell r="N5528">
            <v>199771</v>
          </cell>
          <cell r="O5528" t="str">
            <v>SURA E.P.S.</v>
          </cell>
        </row>
        <row r="5529">
          <cell r="C5529">
            <v>73169783</v>
          </cell>
          <cell r="D5529" t="str">
            <v>VERGARA ORTEGA BERCELIO</v>
          </cell>
          <cell r="E5529" t="str">
            <v>OPERADOR DE BUSETÓN</v>
          </cell>
          <cell r="G5529" t="str">
            <v>X</v>
          </cell>
          <cell r="M5529" t="str">
            <v>ENFERMEDAD GENERAL</v>
          </cell>
          <cell r="N5529">
            <v>199804</v>
          </cell>
          <cell r="O5529" t="str">
            <v>SURA E.P.S.</v>
          </cell>
        </row>
        <row r="5530">
          <cell r="C5530">
            <v>73131436</v>
          </cell>
          <cell r="D5530" t="str">
            <v>HERNANDEZ MERCADO ARNULFO</v>
          </cell>
          <cell r="E5530" t="str">
            <v>OPERADOR DE PADRÓN</v>
          </cell>
          <cell r="G5530" t="str">
            <v>X</v>
          </cell>
          <cell r="M5530" t="str">
            <v>ENFERMEDAD GENERAL</v>
          </cell>
          <cell r="N5530" t="str">
            <v>EPS002</v>
          </cell>
          <cell r="O5530" t="str">
            <v>SALUD TOTAL E.P.S.</v>
          </cell>
        </row>
        <row r="5531">
          <cell r="C5531">
            <v>73195999</v>
          </cell>
          <cell r="D5531" t="str">
            <v>GUERRERO LOPEZ HENRY</v>
          </cell>
          <cell r="E5531" t="str">
            <v>OPERADOR DE PADRÓN</v>
          </cell>
          <cell r="G5531" t="str">
            <v>X</v>
          </cell>
          <cell r="M5531" t="str">
            <v>ENFERMEDAD GENERAL</v>
          </cell>
          <cell r="N5531">
            <v>9531017</v>
          </cell>
          <cell r="O5531" t="str">
            <v>SANITAS E.P.S</v>
          </cell>
        </row>
        <row r="5532">
          <cell r="C5532">
            <v>9186009</v>
          </cell>
          <cell r="D5532" t="str">
            <v>MENDIVIL GARZON HERLYS ENRIQUE</v>
          </cell>
          <cell r="E5532" t="str">
            <v>OPERADOR DE PADRÓN</v>
          </cell>
          <cell r="G5532" t="str">
            <v>X</v>
          </cell>
          <cell r="M5532" t="str">
            <v>ENFERMEDAD GENERAL</v>
          </cell>
          <cell r="N5532" t="str">
            <v>288454-4</v>
          </cell>
          <cell r="O5532" t="str">
            <v>FAMISANAR E.P.S</v>
          </cell>
        </row>
        <row r="5533">
          <cell r="C5533">
            <v>1143406518</v>
          </cell>
          <cell r="D5533" t="str">
            <v>CAMACHO RODRIGUEZ MANUEL GUILLERMO</v>
          </cell>
          <cell r="E5533" t="str">
            <v>TECNICO DE MANTENIMIENTOMECANICO B</v>
          </cell>
          <cell r="G5533" t="str">
            <v>X</v>
          </cell>
          <cell r="M5533" t="str">
            <v>ENFERMEDAD GENERAL</v>
          </cell>
          <cell r="N5533" t="str">
            <v>EPS002</v>
          </cell>
          <cell r="O5533" t="str">
            <v>SALUD TOTAL E.P.S.</v>
          </cell>
        </row>
        <row r="5534">
          <cell r="C5534">
            <v>1007126694</v>
          </cell>
          <cell r="D5534" t="str">
            <v>ALVAREZ QUIROZ DIEGO ARMANDO</v>
          </cell>
          <cell r="E5534" t="str">
            <v>OPERADOR DE PADRÓN</v>
          </cell>
          <cell r="G5534" t="str">
            <v>X</v>
          </cell>
          <cell r="M5534" t="str">
            <v>ENFERMEDAD GENERAL</v>
          </cell>
          <cell r="N5534">
            <v>165243</v>
          </cell>
          <cell r="O5534" t="str">
            <v>EPS MUTUAL SER</v>
          </cell>
        </row>
        <row r="5535">
          <cell r="C5535">
            <v>12595533</v>
          </cell>
          <cell r="D5535" t="str">
            <v>MEDINA OCHOA LUIS ALFONSO</v>
          </cell>
          <cell r="E5535" t="str">
            <v>OPERADOR DE PADRÓN</v>
          </cell>
          <cell r="G5535" t="str">
            <v>X</v>
          </cell>
          <cell r="M5535" t="str">
            <v>ENFERMEDAD GENERAL</v>
          </cell>
          <cell r="N5535">
            <v>11956642</v>
          </cell>
          <cell r="O5535" t="str">
            <v>NUEVA E.P.S</v>
          </cell>
        </row>
        <row r="5536">
          <cell r="C5536">
            <v>1143364147</v>
          </cell>
          <cell r="D5536" t="str">
            <v>MUÑOZ BARRETO YEIFER MANUEL</v>
          </cell>
          <cell r="E5536" t="str">
            <v>OPERADOR DE BUSETÓN</v>
          </cell>
          <cell r="G5536" t="str">
            <v>X</v>
          </cell>
          <cell r="M5536" t="str">
            <v>ENFERMEDAD GENERAL</v>
          </cell>
          <cell r="N5536">
            <v>38732</v>
          </cell>
          <cell r="O5536" t="str">
            <v>EPS MUTUAL SER</v>
          </cell>
        </row>
        <row r="5537">
          <cell r="C5537">
            <v>9103331</v>
          </cell>
          <cell r="D5537" t="str">
            <v>DIAZ MORELOS NEFTALY DE LOS REYES</v>
          </cell>
          <cell r="E5537" t="str">
            <v>OPERADOR DE PADRÓN</v>
          </cell>
          <cell r="G5537" t="str">
            <v>X</v>
          </cell>
          <cell r="M5537" t="str">
            <v>ENFERMEDAD GENERAL</v>
          </cell>
          <cell r="N5537" t="str">
            <v>EPS002</v>
          </cell>
          <cell r="O5537" t="str">
            <v>SALUD TOTAL E.P.S.</v>
          </cell>
        </row>
        <row r="5538">
          <cell r="C5538">
            <v>1050954534</v>
          </cell>
          <cell r="D5538" t="str">
            <v>CASTRO JULIO TAYLER ENRIQUE</v>
          </cell>
          <cell r="E5538" t="str">
            <v>OPERADOR DE PADRÓN</v>
          </cell>
          <cell r="G5538" t="str">
            <v>X</v>
          </cell>
          <cell r="M5538" t="str">
            <v>ENFERMEDAD GENERAL</v>
          </cell>
          <cell r="N5538" t="str">
            <v>EPS002</v>
          </cell>
          <cell r="O5538" t="str">
            <v>SALUD TOTAL E.P.S.</v>
          </cell>
        </row>
        <row r="5539">
          <cell r="C5539">
            <v>7917646</v>
          </cell>
          <cell r="D5539" t="str">
            <v>DEL TORO GORDON ANTONIO MANUEL</v>
          </cell>
          <cell r="E5539" t="str">
            <v>OPERADOR DE BUSETÓN</v>
          </cell>
          <cell r="G5539" t="str">
            <v>X</v>
          </cell>
          <cell r="M5539" t="str">
            <v>ENFERMEDAD GENERAL</v>
          </cell>
          <cell r="N5539">
            <v>9536786</v>
          </cell>
          <cell r="O5539" t="str">
            <v>SANITAS E.P.S</v>
          </cell>
        </row>
        <row r="5540">
          <cell r="C5540">
            <v>1050966796</v>
          </cell>
          <cell r="D5540" t="str">
            <v>VELEZ ZULUAGA JHON ALEXANDER</v>
          </cell>
          <cell r="E5540" t="str">
            <v>OPERADOR DE PADRÓN</v>
          </cell>
          <cell r="G5540" t="str">
            <v>X</v>
          </cell>
          <cell r="M5540" t="str">
            <v>ENFERMEDAD GENERAL</v>
          </cell>
          <cell r="N5540" t="str">
            <v>EPS002</v>
          </cell>
          <cell r="O5540" t="str">
            <v>SALUD TOTAL E.P.S.</v>
          </cell>
        </row>
        <row r="5541">
          <cell r="C5541">
            <v>1047476501</v>
          </cell>
          <cell r="D5541" t="str">
            <v>BRANLY OSPINO PEDRO LUIS</v>
          </cell>
          <cell r="E5541" t="str">
            <v>OPERADOR DE PADRÓN</v>
          </cell>
          <cell r="G5541" t="str">
            <v>X</v>
          </cell>
          <cell r="M5541" t="str">
            <v>ENFERMEDAD GENERAL</v>
          </cell>
          <cell r="N5541">
            <v>165621</v>
          </cell>
          <cell r="O5541" t="str">
            <v>EPS MUTUAL SER</v>
          </cell>
        </row>
        <row r="5542">
          <cell r="C5542">
            <v>10886858</v>
          </cell>
          <cell r="D5542" t="str">
            <v>VALENCI ALVAREZ ALVARO</v>
          </cell>
          <cell r="E5542" t="str">
            <v>OPERADOR DE BUSETÓN</v>
          </cell>
          <cell r="G5542" t="str">
            <v>X</v>
          </cell>
          <cell r="M5542" t="str">
            <v>ENFERMEDAD GENERAL</v>
          </cell>
          <cell r="N5542">
            <v>21305</v>
          </cell>
          <cell r="O5542" t="str">
            <v>EPS MUTUAL SER</v>
          </cell>
        </row>
        <row r="5543">
          <cell r="C5543">
            <v>3883113</v>
          </cell>
          <cell r="D5543" t="str">
            <v>PIMIENTEL SANTANA LUIS FERNANDO</v>
          </cell>
          <cell r="E5543" t="str">
            <v>OPERADOR DE PADRÓN</v>
          </cell>
          <cell r="G5543" t="str">
            <v>X</v>
          </cell>
          <cell r="M5543" t="str">
            <v>ENFERMEDAD GENERAL</v>
          </cell>
          <cell r="N5543" t="str">
            <v>0-39374187</v>
          </cell>
          <cell r="O5543" t="str">
            <v>SURA E.P.S.</v>
          </cell>
        </row>
        <row r="5544">
          <cell r="C5544">
            <v>73575321</v>
          </cell>
          <cell r="D5544" t="str">
            <v>POSSO PUCHE WILSON MANUEL</v>
          </cell>
          <cell r="E5544" t="str">
            <v>REGULADOR</v>
          </cell>
          <cell r="G5544" t="str">
            <v>X</v>
          </cell>
          <cell r="M5544" t="str">
            <v>ENFERMEDAD GENERAL</v>
          </cell>
          <cell r="N5544" t="str">
            <v>EPS002</v>
          </cell>
          <cell r="O5544" t="str">
            <v>SALUD TOTAL E.P.S.</v>
          </cell>
        </row>
        <row r="5545">
          <cell r="C5545">
            <v>1128046710</v>
          </cell>
          <cell r="D5545" t="str">
            <v>CERDA SARA IMANOL ENRIQUE</v>
          </cell>
          <cell r="E5545" t="str">
            <v>OPERADOR DE PADRÓN</v>
          </cell>
          <cell r="G5545" t="str">
            <v>X</v>
          </cell>
          <cell r="M5545" t="str">
            <v>ENFERMEDAD GENERAL</v>
          </cell>
          <cell r="N5545">
            <v>200357</v>
          </cell>
          <cell r="O5545" t="str">
            <v>SURA E.P.S.</v>
          </cell>
        </row>
        <row r="5546">
          <cell r="C5546">
            <v>1002058401</v>
          </cell>
          <cell r="D5546" t="str">
            <v>VALENZUELA ROMERO BAIRON DE JESUS</v>
          </cell>
          <cell r="E5546" t="str">
            <v>TECNICO DE MANTENIMIENTOMECANICO B</v>
          </cell>
          <cell r="F5546" t="str">
            <v>X</v>
          </cell>
          <cell r="M5546" t="str">
            <v>ACCIDENTE DE TRABAJO</v>
          </cell>
          <cell r="N5546">
            <v>165818</v>
          </cell>
          <cell r="O5546" t="str">
            <v>ARL SURA</v>
          </cell>
        </row>
        <row r="5547">
          <cell r="C5547">
            <v>73154547</v>
          </cell>
          <cell r="D5547" t="str">
            <v>JIMENEZ PEREZ JORGE ELIECER</v>
          </cell>
          <cell r="E5547" t="str">
            <v>OPERADOR DE BUSETÓN</v>
          </cell>
          <cell r="G5547" t="str">
            <v>X</v>
          </cell>
          <cell r="M5547" t="str">
            <v>ENFERMEDAD GENERAL</v>
          </cell>
          <cell r="N5547" t="str">
            <v>0-39403847</v>
          </cell>
          <cell r="O5547" t="str">
            <v>SURA E.P.S.</v>
          </cell>
        </row>
        <row r="5548">
          <cell r="C5548">
            <v>1047430645</v>
          </cell>
          <cell r="D5548" t="str">
            <v>PALACIO URANGO LUIS MODESTO</v>
          </cell>
          <cell r="E5548" t="str">
            <v>OPERADOR DE BUSETÓN</v>
          </cell>
          <cell r="G5548" t="str">
            <v>X</v>
          </cell>
          <cell r="M5548" t="str">
            <v>ENFERMEDAD GENERAL</v>
          </cell>
          <cell r="N5548">
            <v>3001305</v>
          </cell>
          <cell r="O5548" t="str">
            <v>COOSALUD ESS EPS -S</v>
          </cell>
        </row>
        <row r="5549">
          <cell r="C5549">
            <v>1143377441</v>
          </cell>
          <cell r="D5549" t="str">
            <v>MUENTES TAPIA CAMILO ANDRES</v>
          </cell>
          <cell r="E5549" t="str">
            <v>OPERADOR DE PADRÓN</v>
          </cell>
          <cell r="G5549" t="str">
            <v>X</v>
          </cell>
          <cell r="M5549" t="str">
            <v>ENFERMEDAD GENERAL</v>
          </cell>
          <cell r="N5549">
            <v>130010087103</v>
          </cell>
          <cell r="O5549" t="str">
            <v>EPS MUTUAL SER</v>
          </cell>
        </row>
        <row r="5550">
          <cell r="C5550">
            <v>73131436</v>
          </cell>
          <cell r="D5550" t="str">
            <v>HERNANDEZ MERCADO ARNULFO</v>
          </cell>
          <cell r="E5550" t="str">
            <v>OPERADOR DE PADRÓN</v>
          </cell>
          <cell r="G5550" t="str">
            <v>X</v>
          </cell>
          <cell r="M5550" t="str">
            <v>ENFERMEDAD GENERAL</v>
          </cell>
          <cell r="N5550" t="str">
            <v>EPS002</v>
          </cell>
          <cell r="O5550" t="str">
            <v>SALUD TOTAL E.P.S.</v>
          </cell>
        </row>
        <row r="5551">
          <cell r="C5551">
            <v>73156052</v>
          </cell>
          <cell r="D5551" t="str">
            <v>VERBEL VERBEL ALBERTO CARLOS</v>
          </cell>
          <cell r="E5551" t="str">
            <v>OPERADOR DE PADRÓN</v>
          </cell>
          <cell r="G5551" t="str">
            <v>X</v>
          </cell>
          <cell r="M5551" t="str">
            <v>ENFERMEDAD GENERAL</v>
          </cell>
          <cell r="N5551">
            <v>193577</v>
          </cell>
          <cell r="O5551" t="str">
            <v>SANITAS E.P.S</v>
          </cell>
        </row>
        <row r="5552">
          <cell r="C5552">
            <v>73187274</v>
          </cell>
          <cell r="D5552" t="str">
            <v>DAVILA SANES DIANER</v>
          </cell>
          <cell r="E5552" t="str">
            <v>OPERADOR DE PADRÓN</v>
          </cell>
          <cell r="G5552" t="str">
            <v>X</v>
          </cell>
          <cell r="M5552" t="str">
            <v>ENFERMEDAD GENERAL</v>
          </cell>
          <cell r="N5552" t="str">
            <v>EPS002</v>
          </cell>
          <cell r="O5552" t="str">
            <v>SALUD TOTAL E.P.S.</v>
          </cell>
        </row>
        <row r="5553">
          <cell r="C5553">
            <v>1128046710</v>
          </cell>
          <cell r="D5553" t="str">
            <v>CERDA SARA IMANOL ENRIQUE</v>
          </cell>
          <cell r="E5553" t="str">
            <v>OPERADOR DE PADRÓN</v>
          </cell>
          <cell r="G5553" t="str">
            <v>X</v>
          </cell>
          <cell r="M5553" t="str">
            <v>ENFERMEDAD GENERAL</v>
          </cell>
          <cell r="N5553">
            <v>200283</v>
          </cell>
          <cell r="O5553" t="str">
            <v>SURA E.P.S.</v>
          </cell>
        </row>
        <row r="5554">
          <cell r="C5554">
            <v>1050954534</v>
          </cell>
          <cell r="D5554" t="str">
            <v>CASTRO JULIO TAYLER ENRIQUE</v>
          </cell>
          <cell r="E5554" t="str">
            <v>OPERADOR DE PADRÓN</v>
          </cell>
          <cell r="G5554" t="str">
            <v>X</v>
          </cell>
          <cell r="M5554" t="str">
            <v>ENFERMEDAD GENERAL</v>
          </cell>
          <cell r="N5554" t="str">
            <v>EPS002</v>
          </cell>
          <cell r="O5554" t="str">
            <v>SALUD TOTAL E.P.S.</v>
          </cell>
        </row>
        <row r="5555">
          <cell r="C5555">
            <v>1051449963</v>
          </cell>
          <cell r="D5555" t="str">
            <v>BABILONIA HERNANDEZ CRISTIAN DE JESUS</v>
          </cell>
          <cell r="E5555" t="str">
            <v>AUXILIAR HSE</v>
          </cell>
          <cell r="G5555" t="str">
            <v>X</v>
          </cell>
          <cell r="M5555" t="str">
            <v>ENFERMEDAD GENERAL</v>
          </cell>
          <cell r="N5555" t="str">
            <v>806007817-6</v>
          </cell>
          <cell r="O5555" t="str">
            <v>NUEVA E.P.S</v>
          </cell>
        </row>
        <row r="5556">
          <cell r="C5556">
            <v>73106822</v>
          </cell>
          <cell r="D5556" t="str">
            <v>DECHAMPS MORALES MANUEL CARMELO</v>
          </cell>
          <cell r="E5556" t="str">
            <v>OPERADOR DE PADRÓN</v>
          </cell>
          <cell r="G5556" t="str">
            <v>X</v>
          </cell>
          <cell r="M5556" t="str">
            <v>ENFERMEDAD GENERAL</v>
          </cell>
          <cell r="N5556" t="str">
            <v>EPS002</v>
          </cell>
          <cell r="O5556" t="str">
            <v>SALUD TOTAL E.P.S.</v>
          </cell>
        </row>
        <row r="5557">
          <cell r="C5557">
            <v>73109356</v>
          </cell>
          <cell r="D5557" t="str">
            <v>MARTINEZ OLAVE WILLIAN ANTONIO</v>
          </cell>
          <cell r="E5557" t="str">
            <v>OPERADOR DE PADRÓN</v>
          </cell>
          <cell r="G5557" t="str">
            <v>X</v>
          </cell>
          <cell r="M5557" t="str">
            <v>ENFERMEDAD GENERAL</v>
          </cell>
          <cell r="N5557">
            <v>9560436</v>
          </cell>
          <cell r="O5557" t="str">
            <v>SANITAS E.P.S</v>
          </cell>
        </row>
        <row r="5558">
          <cell r="C5558">
            <v>73127358</v>
          </cell>
          <cell r="D5558" t="str">
            <v>MARRUGO TORRES JOSE ALFREDO</v>
          </cell>
          <cell r="E5558" t="str">
            <v>OPERADOR DE PADRÓN</v>
          </cell>
          <cell r="G5558" t="str">
            <v>X</v>
          </cell>
          <cell r="M5558" t="str">
            <v>ENFERMEDAD GENERAL</v>
          </cell>
          <cell r="N5558">
            <v>9559134</v>
          </cell>
          <cell r="O5558" t="str">
            <v>SALUD TOTAL E.P.S.</v>
          </cell>
        </row>
        <row r="5559">
          <cell r="C5559">
            <v>92031290</v>
          </cell>
          <cell r="D5559" t="str">
            <v>BOLAÑO VILLAMIL JORGE DAVID</v>
          </cell>
          <cell r="E5559" t="str">
            <v>OPERADOR DE PADRÓN</v>
          </cell>
          <cell r="G5559" t="str">
            <v>X</v>
          </cell>
          <cell r="M5559" t="str">
            <v>ENFERMEDAD GENERAL</v>
          </cell>
          <cell r="N5559">
            <v>87141</v>
          </cell>
          <cell r="O5559" t="str">
            <v>SANITAS E.P.S</v>
          </cell>
        </row>
        <row r="5560">
          <cell r="C5560">
            <v>3883113</v>
          </cell>
          <cell r="D5560" t="str">
            <v>PIMIENTEL SANTANA LUIS FERNANDO</v>
          </cell>
          <cell r="E5560" t="str">
            <v>OPERADOR DE PADRÓN</v>
          </cell>
          <cell r="G5560" t="str">
            <v>X</v>
          </cell>
          <cell r="M5560" t="str">
            <v>ENFERMEDAD GENERAL</v>
          </cell>
          <cell r="N5560" t="str">
            <v>0-39422611</v>
          </cell>
          <cell r="O5560" t="str">
            <v>SURA E.P.S.</v>
          </cell>
        </row>
        <row r="5561">
          <cell r="C5561">
            <v>73575088</v>
          </cell>
          <cell r="D5561" t="str">
            <v>TIRADO SILVA WILLIAN EMILIO</v>
          </cell>
          <cell r="E5561" t="str">
            <v>OPERADOR DE PADRÓN</v>
          </cell>
          <cell r="G5561" t="str">
            <v>X</v>
          </cell>
          <cell r="M5561" t="str">
            <v>ENFERMEDAD GENERAL</v>
          </cell>
          <cell r="N5561">
            <v>130010333801</v>
          </cell>
          <cell r="O5561" t="str">
            <v>EPS MUTUAL SER</v>
          </cell>
        </row>
        <row r="5562">
          <cell r="C5562">
            <v>1049825736</v>
          </cell>
          <cell r="D5562" t="str">
            <v>VEGA ANAYA ERQUIS ALONSO</v>
          </cell>
          <cell r="E5562" t="str">
            <v>OPERADOR DE PADRÓN</v>
          </cell>
          <cell r="G5562" t="str">
            <v>X</v>
          </cell>
          <cell r="M5562" t="str">
            <v>ENFERMEDAD GENERAL</v>
          </cell>
          <cell r="N5562">
            <v>890400693</v>
          </cell>
          <cell r="O5562" t="str">
            <v>FAMISANAR E.P.S</v>
          </cell>
        </row>
        <row r="5563">
          <cell r="C5563">
            <v>73211365</v>
          </cell>
          <cell r="D5563" t="str">
            <v>SIERRA PAYARES RAFAEL ENRIQUE</v>
          </cell>
          <cell r="E5563" t="str">
            <v>OPERADOR DE PADRÓN</v>
          </cell>
          <cell r="G5563" t="str">
            <v>X</v>
          </cell>
          <cell r="M5563" t="str">
            <v>ENFERMEDAD GENERAL</v>
          </cell>
          <cell r="N5563">
            <v>87270</v>
          </cell>
          <cell r="O5563" t="str">
            <v>SANITAS E.P.S</v>
          </cell>
        </row>
        <row r="5564">
          <cell r="C5564">
            <v>9099334</v>
          </cell>
          <cell r="D5564" t="str">
            <v>ELLES CARTAGENA MERKLIN</v>
          </cell>
          <cell r="E5564" t="str">
            <v>OPERADOR DE PADRÓN</v>
          </cell>
          <cell r="G5564" t="str">
            <v>X</v>
          </cell>
          <cell r="M5564" t="str">
            <v>ENFERMEDAD GENERAL</v>
          </cell>
          <cell r="N5564">
            <v>10465956</v>
          </cell>
          <cell r="O5564" t="str">
            <v>NUEVA E.P.S</v>
          </cell>
        </row>
        <row r="5565">
          <cell r="C5565">
            <v>9236697</v>
          </cell>
          <cell r="D5565" t="str">
            <v>POVEDA GIL OSMAR ALBERTO</v>
          </cell>
          <cell r="E5565" t="str">
            <v>OPERADOR DE PADRÓN</v>
          </cell>
          <cell r="G5565" t="str">
            <v>X</v>
          </cell>
          <cell r="M5565" t="str">
            <v>ENFERMEDAD GENERAL</v>
          </cell>
          <cell r="N5565" t="str">
            <v>0-39413096</v>
          </cell>
          <cell r="O5565" t="str">
            <v>SURA E.P.S.</v>
          </cell>
        </row>
        <row r="5566">
          <cell r="C5566">
            <v>1044934457</v>
          </cell>
          <cell r="D5566" t="str">
            <v>TONETTI CASTRO OSWALDO JUNIOR</v>
          </cell>
          <cell r="E5566" t="str">
            <v>AUXILIAR DE ALMACEN</v>
          </cell>
          <cell r="G5566" t="str">
            <v>X</v>
          </cell>
          <cell r="M5566" t="str">
            <v>ENFERMEDAD GENERAL</v>
          </cell>
          <cell r="N5566">
            <v>1305200000000</v>
          </cell>
          <cell r="O5566" t="str">
            <v>EPS MUTUAL SER</v>
          </cell>
        </row>
        <row r="5567">
          <cell r="C5567">
            <v>12595533</v>
          </cell>
          <cell r="D5567" t="str">
            <v>MEDINA OCHOA LUIS ALFONSO</v>
          </cell>
          <cell r="E5567" t="str">
            <v>OPERADOR DE PADRÓN</v>
          </cell>
          <cell r="G5567" t="str">
            <v>X</v>
          </cell>
          <cell r="M5567" t="str">
            <v>ENFERMEDAD GENERAL</v>
          </cell>
          <cell r="N5567">
            <v>8843259</v>
          </cell>
          <cell r="O5567" t="str">
            <v>NUEVA E.P.S</v>
          </cell>
        </row>
        <row r="5568">
          <cell r="C5568">
            <v>1235043135</v>
          </cell>
          <cell r="D5568" t="str">
            <v>PAJARO GUZMAN WILSON GUILLERMO</v>
          </cell>
          <cell r="E5568" t="str">
            <v>OPERADOR DE PADRÓN</v>
          </cell>
          <cell r="G5568" t="str">
            <v>X</v>
          </cell>
          <cell r="M5568" t="str">
            <v>ENFERMEDAD GENERAL</v>
          </cell>
          <cell r="N5568">
            <v>162622</v>
          </cell>
          <cell r="O5568" t="str">
            <v>SANITAS E.P.S</v>
          </cell>
        </row>
        <row r="5569">
          <cell r="C5569">
            <v>1100395239</v>
          </cell>
          <cell r="D5569" t="str">
            <v>DIAZ DORADO MIGUEL ENRIQUE</v>
          </cell>
          <cell r="E5569" t="str">
            <v>OPERADOR DE PADRÓN</v>
          </cell>
          <cell r="H5569" t="str">
            <v>X</v>
          </cell>
          <cell r="M5569" t="str">
            <v>LICENCIA DE PATERNIDAD</v>
          </cell>
          <cell r="N5569" t="str">
            <v>N/A</v>
          </cell>
          <cell r="O5569" t="str">
            <v>SALUD TOTAL E.P.S.</v>
          </cell>
        </row>
        <row r="5570">
          <cell r="C5570">
            <v>30873721</v>
          </cell>
          <cell r="D5570" t="str">
            <v>JIMENEZ LLANOS ROSANA</v>
          </cell>
          <cell r="E5570" t="str">
            <v>OPERADOR DE PADRÓN</v>
          </cell>
          <cell r="G5570" t="str">
            <v>X</v>
          </cell>
          <cell r="M5570" t="str">
            <v>ENFERMEDAD GENERAL</v>
          </cell>
          <cell r="N5570">
            <v>21835</v>
          </cell>
          <cell r="O5570" t="str">
            <v>SALUD TOTAL E.P.S.</v>
          </cell>
        </row>
        <row r="5571">
          <cell r="C5571">
            <v>3883113</v>
          </cell>
          <cell r="D5571" t="str">
            <v>PIMIENTEL SANTANA LUIS FERNANDO</v>
          </cell>
          <cell r="E5571" t="str">
            <v>OPERADOR DE PADRÓN</v>
          </cell>
          <cell r="G5571" t="str">
            <v>X</v>
          </cell>
          <cell r="M5571" t="str">
            <v>ENFERMEDAD GENERAL</v>
          </cell>
          <cell r="N5571" t="str">
            <v>0-39449455</v>
          </cell>
          <cell r="O5571" t="str">
            <v>SURA E.P.S.</v>
          </cell>
        </row>
        <row r="5572">
          <cell r="C5572">
            <v>73127358</v>
          </cell>
          <cell r="D5572" t="str">
            <v>MARRUGO TORRES JOSE ALFREDO</v>
          </cell>
          <cell r="E5572" t="str">
            <v>OPERADOR DE PADRÓN</v>
          </cell>
          <cell r="G5572" t="str">
            <v>X</v>
          </cell>
          <cell r="M5572" t="str">
            <v>ENFERMEDAD GENERAL</v>
          </cell>
          <cell r="N5572">
            <v>9572843</v>
          </cell>
          <cell r="O5572" t="str">
            <v>SANITAS E.P.S</v>
          </cell>
        </row>
        <row r="5573">
          <cell r="C5573">
            <v>1042580012</v>
          </cell>
          <cell r="D5573" t="str">
            <v>BERMUDEZ MOLINA JESUS DAVID</v>
          </cell>
          <cell r="E5573" t="str">
            <v>OPERADOR DE PADRÓN</v>
          </cell>
          <cell r="G5573" t="str">
            <v>X</v>
          </cell>
          <cell r="M5573" t="str">
            <v>ENFERMEDAD GENERAL</v>
          </cell>
          <cell r="N5573">
            <v>3010152</v>
          </cell>
          <cell r="O5573" t="str">
            <v>COOSALUD ESS EPS -S</v>
          </cell>
        </row>
        <row r="5574">
          <cell r="C5574">
            <v>73159298</v>
          </cell>
          <cell r="D5574" t="str">
            <v>MARQUEZ MERCADO ALEXANDER RAFAEL</v>
          </cell>
          <cell r="E5574" t="str">
            <v>OPERADOR DE PADRÓN</v>
          </cell>
          <cell r="G5574" t="str">
            <v>X</v>
          </cell>
          <cell r="M5574" t="str">
            <v>ENFERMEDAD GENERAL</v>
          </cell>
          <cell r="N5574">
            <v>11091218</v>
          </cell>
          <cell r="O5574" t="str">
            <v>NUEVA E.P.S</v>
          </cell>
        </row>
        <row r="5575">
          <cell r="C5575">
            <v>73159298</v>
          </cell>
          <cell r="D5575" t="str">
            <v>MARQUEZ MERCADO ALEXANDER RAFAEL</v>
          </cell>
          <cell r="E5575" t="str">
            <v>OPERADOR DE PADRÓN</v>
          </cell>
          <cell r="G5575" t="str">
            <v>X</v>
          </cell>
          <cell r="M5575" t="str">
            <v>ENFERMEDAD GENERAL</v>
          </cell>
          <cell r="N5575">
            <v>11078951</v>
          </cell>
          <cell r="O5575" t="str">
            <v>NUEVA E.P.S</v>
          </cell>
        </row>
        <row r="5576">
          <cell r="C5576">
            <v>73154547</v>
          </cell>
          <cell r="D5576" t="str">
            <v>JIMENEZ PEREZ JORGE ELIECER</v>
          </cell>
          <cell r="E5576" t="str">
            <v>OPERADOR DE BUSETÓN</v>
          </cell>
          <cell r="G5576" t="str">
            <v>X</v>
          </cell>
          <cell r="M5576" t="str">
            <v>ENFERMEDAD GENERAL</v>
          </cell>
          <cell r="N5576" t="str">
            <v>0-39437776</v>
          </cell>
          <cell r="O5576" t="str">
            <v>SURA E.P.S.</v>
          </cell>
        </row>
        <row r="5577">
          <cell r="C5577">
            <v>73204096</v>
          </cell>
          <cell r="D5577" t="str">
            <v>ORELLANO PEREZ YENNE JAVIER</v>
          </cell>
          <cell r="E5577" t="str">
            <v>OPERADOR DE PADRÓN</v>
          </cell>
          <cell r="G5577" t="str">
            <v>X</v>
          </cell>
          <cell r="M5577" t="str">
            <v>ENFERMEDAD GENERAL</v>
          </cell>
          <cell r="N5577">
            <v>165998</v>
          </cell>
          <cell r="O5577" t="str">
            <v>EPS MUTUAL SER</v>
          </cell>
        </row>
        <row r="5578">
          <cell r="C5578">
            <v>1050975172</v>
          </cell>
          <cell r="D5578" t="str">
            <v>MUNERA CASA JUAN CAMILO</v>
          </cell>
          <cell r="E5578" t="str">
            <v>OPERADOR DE PADRÓN</v>
          </cell>
          <cell r="G5578" t="str">
            <v>X</v>
          </cell>
          <cell r="M5578" t="str">
            <v>ENFERMEDAD GENERAL</v>
          </cell>
          <cell r="N5578">
            <v>9014974741</v>
          </cell>
          <cell r="O5578" t="str">
            <v>SANITAS E.P.S</v>
          </cell>
        </row>
        <row r="5579">
          <cell r="C5579">
            <v>73142139</v>
          </cell>
          <cell r="D5579" t="str">
            <v>MAJUL DE AVILA JUAN CARLOS</v>
          </cell>
          <cell r="E5579" t="str">
            <v>OPERADOR DE PADRÓN</v>
          </cell>
          <cell r="G5579" t="str">
            <v>X</v>
          </cell>
          <cell r="M5579" t="str">
            <v>ENFERMEDAD GENERAL</v>
          </cell>
          <cell r="N5579">
            <v>965667</v>
          </cell>
          <cell r="O5579" t="str">
            <v>EPS MUTUAL SER</v>
          </cell>
        </row>
        <row r="5580">
          <cell r="C5580">
            <v>73152237</v>
          </cell>
          <cell r="D5580" t="str">
            <v>ESPINOSA GARCIA FELIX ELIAS</v>
          </cell>
          <cell r="E5580" t="str">
            <v>OPERADOR DE PADRÓN</v>
          </cell>
          <cell r="G5580" t="str">
            <v>X</v>
          </cell>
          <cell r="M5580" t="str">
            <v>ENFERMEDAD GENERAL</v>
          </cell>
          <cell r="N5580" t="str">
            <v>EPS002</v>
          </cell>
          <cell r="O5580" t="str">
            <v>SALUD TOTAL E.P.S.</v>
          </cell>
        </row>
        <row r="5581">
          <cell r="C5581">
            <v>73131436</v>
          </cell>
          <cell r="D5581" t="str">
            <v>HERNANDEZ MERCADO ARNULFO</v>
          </cell>
          <cell r="E5581" t="str">
            <v>OPERADOR DE PADRÓN</v>
          </cell>
          <cell r="G5581" t="str">
            <v>X</v>
          </cell>
          <cell r="M5581" t="str">
            <v>ENFERMEDAD GENERAL</v>
          </cell>
          <cell r="N5581" t="str">
            <v>EPS002</v>
          </cell>
          <cell r="O5581" t="str">
            <v>SALUD TOTAL E.P.S.</v>
          </cell>
        </row>
        <row r="5582">
          <cell r="C5582">
            <v>1143399592</v>
          </cell>
          <cell r="D5582" t="str">
            <v>PEREZ HERRERA JUNIOR RAFAEL</v>
          </cell>
          <cell r="E5582" t="str">
            <v>OPERADOR DE PADRÓN</v>
          </cell>
          <cell r="G5582" t="str">
            <v>X</v>
          </cell>
          <cell r="M5582" t="str">
            <v>ENFERMEDAD GENERAL</v>
          </cell>
          <cell r="N5582" t="str">
            <v>EPS002</v>
          </cell>
          <cell r="O5582" t="str">
            <v>SALUD TOTAL E.P.S.</v>
          </cell>
        </row>
        <row r="5583">
          <cell r="C5583">
            <v>73352134</v>
          </cell>
          <cell r="D5583" t="str">
            <v>COTA HERNANDEZ ALEJANDRO</v>
          </cell>
          <cell r="E5583" t="str">
            <v>OPERADOR DE PADRÓN</v>
          </cell>
          <cell r="G5583" t="str">
            <v>X</v>
          </cell>
          <cell r="M5583" t="str">
            <v>ENFERMEDAD GENERAL</v>
          </cell>
          <cell r="N5583" t="str">
            <v>EPS002</v>
          </cell>
          <cell r="O5583" t="str">
            <v>SALUD TOTAL E.P.S.</v>
          </cell>
        </row>
        <row r="5584">
          <cell r="C5584">
            <v>94379411</v>
          </cell>
          <cell r="D5584" t="str">
            <v>RINCON SANCHEZ ANDERSON</v>
          </cell>
          <cell r="E5584" t="str">
            <v>OPERADOR DE PADRÓN</v>
          </cell>
          <cell r="G5584" t="str">
            <v>X</v>
          </cell>
          <cell r="M5584" t="str">
            <v>ENFERMEDAD GENERAL</v>
          </cell>
          <cell r="N5584" t="str">
            <v>EPS002</v>
          </cell>
          <cell r="O5584" t="str">
            <v>SALUD TOTAL E.P.S.</v>
          </cell>
        </row>
        <row r="5585">
          <cell r="C5585">
            <v>3883113</v>
          </cell>
          <cell r="D5585" t="str">
            <v>PIMIENTEL SANTANA LUIS FERNANDO</v>
          </cell>
          <cell r="E5585" t="str">
            <v>OPERADOR DE PADRÓN</v>
          </cell>
          <cell r="G5585" t="str">
            <v>X</v>
          </cell>
          <cell r="M5585" t="str">
            <v>ENFERMEDAD GENERAL</v>
          </cell>
          <cell r="N5585" t="str">
            <v>0-39495360</v>
          </cell>
          <cell r="O5585" t="str">
            <v>SURA E.P.S.</v>
          </cell>
        </row>
        <row r="5586">
          <cell r="C5586">
            <v>73133105</v>
          </cell>
          <cell r="D5586" t="str">
            <v>ORTIZ QUINTANA RAFAEL</v>
          </cell>
          <cell r="E5586" t="str">
            <v>OPERADOR DE PADRÓN</v>
          </cell>
          <cell r="G5586" t="str">
            <v>X</v>
          </cell>
          <cell r="M5586" t="str">
            <v>ENFERMEDAD GENERAL</v>
          </cell>
          <cell r="N5586" t="str">
            <v>350197-2</v>
          </cell>
          <cell r="O5586" t="str">
            <v>EPS MUTUAL SER</v>
          </cell>
        </row>
        <row r="5587">
          <cell r="C5587">
            <v>73133105</v>
          </cell>
          <cell r="D5587" t="str">
            <v>ORTIZ QUINTANA RAFAEL</v>
          </cell>
          <cell r="E5587" t="str">
            <v>OPERADOR DE PADRÓN</v>
          </cell>
          <cell r="G5587" t="str">
            <v>X</v>
          </cell>
          <cell r="M5587" t="str">
            <v>ENFERMEDAD GENERAL</v>
          </cell>
          <cell r="N5587">
            <v>21305</v>
          </cell>
          <cell r="O5587" t="str">
            <v>EPS MUTUAL SER</v>
          </cell>
        </row>
        <row r="5588">
          <cell r="C5588">
            <v>73133105</v>
          </cell>
          <cell r="D5588" t="str">
            <v>ORTIZ QUINTANA RAFAEL</v>
          </cell>
          <cell r="E5588" t="str">
            <v>OPERADOR DE PADRÓN</v>
          </cell>
          <cell r="G5588" t="str">
            <v>X</v>
          </cell>
          <cell r="M5588" t="str">
            <v>ENFERMEDAD GENERAL</v>
          </cell>
          <cell r="N5588">
            <v>166423</v>
          </cell>
          <cell r="O5588" t="str">
            <v>EPS MUTUAL SER</v>
          </cell>
        </row>
        <row r="5589">
          <cell r="C5589">
            <v>73117655</v>
          </cell>
          <cell r="D5589" t="str">
            <v>HERRERA ARROYO WILMAN</v>
          </cell>
          <cell r="E5589" t="str">
            <v>OPERADOR DE PADRÓN</v>
          </cell>
          <cell r="G5589" t="str">
            <v>X</v>
          </cell>
          <cell r="M5589" t="str">
            <v>ENFERMEDAD GENERAL</v>
          </cell>
          <cell r="N5589">
            <v>1870</v>
          </cell>
          <cell r="O5589" t="str">
            <v>COOSALUD ESS EPS -S</v>
          </cell>
        </row>
        <row r="5590">
          <cell r="C5590">
            <v>73576572</v>
          </cell>
          <cell r="D5590" t="str">
            <v>ESCORCIA NAVAS CRISTIAN DE JESUS</v>
          </cell>
          <cell r="E5590" t="str">
            <v>OPERADOR DE PADRÓN</v>
          </cell>
          <cell r="G5590" t="str">
            <v>X</v>
          </cell>
          <cell r="M5590" t="str">
            <v>ENFERMEDAD GENERAL</v>
          </cell>
          <cell r="N5590">
            <v>9591308</v>
          </cell>
          <cell r="O5590" t="str">
            <v>SANITAS E.P.S</v>
          </cell>
        </row>
        <row r="5591">
          <cell r="C5591">
            <v>1050975172</v>
          </cell>
          <cell r="D5591" t="str">
            <v>MUNERA CASA JUAN CAMILO</v>
          </cell>
          <cell r="E5591" t="str">
            <v>OPERADOR DE PADRÓN</v>
          </cell>
          <cell r="G5591" t="str">
            <v>X</v>
          </cell>
          <cell r="M5591" t="str">
            <v>ENFERMEDAD GENERAL</v>
          </cell>
          <cell r="N5591">
            <v>7174</v>
          </cell>
          <cell r="O5591" t="str">
            <v>SANITAS E.P.S</v>
          </cell>
        </row>
        <row r="5592">
          <cell r="C5592">
            <v>1049825736</v>
          </cell>
          <cell r="D5592" t="str">
            <v>VEGA ANAYA ERQUIS ALONSO</v>
          </cell>
          <cell r="E5592" t="str">
            <v>OPERADOR DE PADRÓN</v>
          </cell>
          <cell r="G5592" t="str">
            <v>X</v>
          </cell>
          <cell r="M5592" t="str">
            <v>ENFERMEDAD GENERAL</v>
          </cell>
          <cell r="N5592" t="str">
            <v>309101-7</v>
          </cell>
          <cell r="O5592" t="str">
            <v>FAMISANAR E.P.S</v>
          </cell>
        </row>
        <row r="5593">
          <cell r="C5593">
            <v>1047341091</v>
          </cell>
          <cell r="D5593" t="str">
            <v>MARTINEZ RODELO YEISAITH</v>
          </cell>
          <cell r="E5593" t="str">
            <v>OPERADOR DE BUSETÓN</v>
          </cell>
          <cell r="G5593" t="str">
            <v>X</v>
          </cell>
          <cell r="M5593" t="str">
            <v>ENFERMEDAD GENERAL</v>
          </cell>
          <cell r="N5593">
            <v>166324</v>
          </cell>
          <cell r="O5593" t="str">
            <v>EPS MUTUAL SER</v>
          </cell>
        </row>
        <row r="5594">
          <cell r="C5594">
            <v>1143377441</v>
          </cell>
          <cell r="D5594" t="str">
            <v>MUENTES TAPIA CAMILO ANDRES</v>
          </cell>
          <cell r="E5594" t="str">
            <v>OPERADOR DE PADRÓN</v>
          </cell>
          <cell r="G5594" t="str">
            <v>X</v>
          </cell>
          <cell r="M5594" t="str">
            <v>ENFERMEDAD GENERAL</v>
          </cell>
          <cell r="N5594" t="str">
            <v>350579-1</v>
          </cell>
          <cell r="O5594" t="str">
            <v>EPS MUTUAL SER</v>
          </cell>
        </row>
        <row r="5595">
          <cell r="C5595">
            <v>73187274</v>
          </cell>
          <cell r="D5595" t="str">
            <v>DAVILA SANES DIANER</v>
          </cell>
          <cell r="E5595" t="str">
            <v>OPERADOR DE PADRÓN</v>
          </cell>
          <cell r="G5595" t="str">
            <v>X</v>
          </cell>
          <cell r="M5595" t="str">
            <v>ENFERMEDAD GENERAL</v>
          </cell>
          <cell r="N5595" t="str">
            <v>EPS002</v>
          </cell>
          <cell r="O5595" t="str">
            <v>SALUD TOTAL E.P.S.</v>
          </cell>
        </row>
        <row r="5596">
          <cell r="C5596">
            <v>1047384502</v>
          </cell>
          <cell r="D5596" t="str">
            <v>CORREA CANTILLO JULIAN</v>
          </cell>
          <cell r="E5596" t="str">
            <v>OPERADOR DE BUSETÓN</v>
          </cell>
          <cell r="G5596" t="str">
            <v>X</v>
          </cell>
          <cell r="M5596" t="str">
            <v>ENFERMEDAD GENERAL</v>
          </cell>
          <cell r="N5596">
            <v>431980</v>
          </cell>
          <cell r="O5596" t="str">
            <v>SALUD TOTAL E.P.S.</v>
          </cell>
        </row>
        <row r="5597">
          <cell r="C5597">
            <v>73131436</v>
          </cell>
          <cell r="D5597" t="str">
            <v>HERNANDEZ MERCADO ARNULFO</v>
          </cell>
          <cell r="E5597" t="str">
            <v>OPERADOR DE PADRÓN</v>
          </cell>
          <cell r="G5597" t="str">
            <v>X</v>
          </cell>
          <cell r="M5597" t="str">
            <v>ENFERMEDAD GENERAL</v>
          </cell>
          <cell r="N5597" t="str">
            <v>EPS002</v>
          </cell>
          <cell r="O5597" t="str">
            <v>SALUD TOTAL E.P.S.</v>
          </cell>
        </row>
        <row r="5598">
          <cell r="C5598">
            <v>73131436</v>
          </cell>
          <cell r="D5598" t="str">
            <v>HERNANDEZ MERCADO ARNULFO</v>
          </cell>
          <cell r="E5598" t="str">
            <v>OPERADOR DE PADRÓN</v>
          </cell>
          <cell r="G5598" t="str">
            <v>X</v>
          </cell>
          <cell r="M5598" t="str">
            <v>ENFERMEDAD GENERAL</v>
          </cell>
          <cell r="N5598" t="str">
            <v>EPS002</v>
          </cell>
          <cell r="O5598" t="str">
            <v>SALUD TOTAL E.P.S.</v>
          </cell>
        </row>
        <row r="5599">
          <cell r="C5599">
            <v>73159298</v>
          </cell>
          <cell r="D5599" t="str">
            <v>MARQUEZ MERCADO ALEXANDER RAFAEL</v>
          </cell>
          <cell r="E5599" t="str">
            <v>OPERADOR DE PADRÓN</v>
          </cell>
          <cell r="G5599" t="str">
            <v>X</v>
          </cell>
          <cell r="M5599" t="str">
            <v>ENFERMEDAD GENERAL</v>
          </cell>
          <cell r="N5599">
            <v>11122110</v>
          </cell>
          <cell r="O5599" t="str">
            <v>NUEVA E.P.S</v>
          </cell>
        </row>
        <row r="5600">
          <cell r="C5600">
            <v>73554580</v>
          </cell>
          <cell r="D5600" t="str">
            <v>OCHOA LOPEZ EDWIN ANTONIO</v>
          </cell>
          <cell r="E5600" t="str">
            <v>OPERADOR DE PADRÓN</v>
          </cell>
          <cell r="G5600" t="str">
            <v>X</v>
          </cell>
          <cell r="M5600" t="str">
            <v>ENFERMEDAD GENERAL</v>
          </cell>
          <cell r="N5600">
            <v>900042103</v>
          </cell>
          <cell r="O5600" t="str">
            <v>NUEVA E.P.S</v>
          </cell>
        </row>
        <row r="5601">
          <cell r="C5601">
            <v>73149268</v>
          </cell>
          <cell r="D5601" t="str">
            <v>GONZALEZ RECUERO EDWIN</v>
          </cell>
          <cell r="E5601" t="str">
            <v>OPERADOR DE PATIO</v>
          </cell>
          <cell r="G5601" t="str">
            <v>X</v>
          </cell>
          <cell r="M5601" t="str">
            <v>ENFERMEDAD GENERAL</v>
          </cell>
          <cell r="N5601">
            <v>7002191752</v>
          </cell>
          <cell r="O5601" t="str">
            <v>NUEVA E.P.S</v>
          </cell>
        </row>
        <row r="5602">
          <cell r="C5602">
            <v>1143377441</v>
          </cell>
          <cell r="D5602" t="str">
            <v>MUENTES TAPIA CAMILO ANDRES</v>
          </cell>
          <cell r="E5602" t="str">
            <v>OPERADOR DE PADRÓN</v>
          </cell>
          <cell r="G5602" t="str">
            <v>X</v>
          </cell>
          <cell r="M5602" t="str">
            <v>ENFERMEDAD GENERAL</v>
          </cell>
          <cell r="N5602" t="str">
            <v>350579-2</v>
          </cell>
          <cell r="O5602" t="str">
            <v>EPS MUTUAL SER</v>
          </cell>
        </row>
        <row r="5603">
          <cell r="C5603">
            <v>73133105</v>
          </cell>
          <cell r="D5603" t="str">
            <v>ORTIZ QUINTANA RAFAEL</v>
          </cell>
          <cell r="E5603" t="str">
            <v>OPERADOR DE PADRÓN</v>
          </cell>
          <cell r="G5603" t="str">
            <v>X</v>
          </cell>
          <cell r="M5603" t="str">
            <v>ENFERMEDAD GENERAL</v>
          </cell>
          <cell r="N5603">
            <v>166630</v>
          </cell>
          <cell r="O5603" t="str">
            <v>EPS MUTUAL SER</v>
          </cell>
        </row>
        <row r="5604">
          <cell r="C5604">
            <v>3883113</v>
          </cell>
          <cell r="D5604" t="str">
            <v>PIMIENTEL SANTANA LUIS FERNANDO</v>
          </cell>
          <cell r="E5604" t="str">
            <v>OPERADOR DE PADRÓN</v>
          </cell>
          <cell r="G5604" t="str">
            <v>X</v>
          </cell>
          <cell r="M5604" t="str">
            <v>ENFERMEDAD GENERAL</v>
          </cell>
          <cell r="N5604" t="str">
            <v>0-39515098</v>
          </cell>
          <cell r="O5604" t="str">
            <v>SURA E.P.S.</v>
          </cell>
        </row>
        <row r="5605">
          <cell r="C5605">
            <v>3800779</v>
          </cell>
          <cell r="D5605" t="str">
            <v>SALGADO VELAIDES OSVALDO JAVIER</v>
          </cell>
          <cell r="E5605" t="str">
            <v>OPERADOR DE BUSETÓN</v>
          </cell>
          <cell r="F5605" t="str">
            <v>X</v>
          </cell>
          <cell r="M5605" t="str">
            <v>ACCIDENTE DE TRABAJO</v>
          </cell>
          <cell r="N5605">
            <v>166728</v>
          </cell>
          <cell r="O5605" t="str">
            <v>ARL SURA</v>
          </cell>
        </row>
        <row r="5606">
          <cell r="C5606">
            <v>9156778</v>
          </cell>
          <cell r="D5606" t="str">
            <v>ORTEGA BALLESTEROS ALFREDO</v>
          </cell>
          <cell r="E5606" t="str">
            <v>OPERADOR DE PADRÓN</v>
          </cell>
          <cell r="G5606" t="str">
            <v>X</v>
          </cell>
          <cell r="M5606" t="str">
            <v>ENFERMEDAD GENERAL</v>
          </cell>
          <cell r="N5606" t="str">
            <v>EPS002</v>
          </cell>
          <cell r="O5606" t="str">
            <v>SALUD TOTAL E.P.S.</v>
          </cell>
        </row>
        <row r="5607">
          <cell r="C5607">
            <v>9236697</v>
          </cell>
          <cell r="D5607" t="str">
            <v>POVEDA GIL OSMAR ALBERTO</v>
          </cell>
          <cell r="E5607" t="str">
            <v>OPERADOR DE PADRÓN</v>
          </cell>
          <cell r="G5607" t="str">
            <v>X</v>
          </cell>
          <cell r="M5607" t="str">
            <v>ENFERMEDAD GENERAL</v>
          </cell>
          <cell r="N5607" t="str">
            <v>0-39513748</v>
          </cell>
          <cell r="O5607" t="str">
            <v>SURA E.P.S.</v>
          </cell>
        </row>
        <row r="5608">
          <cell r="C5608">
            <v>1047466507</v>
          </cell>
          <cell r="D5608" t="str">
            <v>HURTADO BENEDETTI MILTON</v>
          </cell>
          <cell r="E5608" t="str">
            <v>OPERADOR DE PADRÓN</v>
          </cell>
          <cell r="G5608" t="str">
            <v>X</v>
          </cell>
          <cell r="M5608" t="str">
            <v>ENFERMEDAD GENERAL</v>
          </cell>
          <cell r="N5608" t="str">
            <v>EPS002</v>
          </cell>
          <cell r="O5608" t="str">
            <v>SALUD TOTAL E.P.S.</v>
          </cell>
        </row>
        <row r="5609">
          <cell r="C5609">
            <v>1143339994</v>
          </cell>
          <cell r="D5609" t="str">
            <v>OSORIO CASTILLO JESUS RAFAEL</v>
          </cell>
          <cell r="E5609" t="str">
            <v>OPERADOR DE PADRÓN</v>
          </cell>
          <cell r="G5609" t="str">
            <v>X</v>
          </cell>
          <cell r="M5609" t="str">
            <v>ENFERMEDAD GENERAL</v>
          </cell>
          <cell r="N5609">
            <v>805023423</v>
          </cell>
          <cell r="O5609" t="str">
            <v>SALUD TOTAL E.P.S.</v>
          </cell>
        </row>
        <row r="5610">
          <cell r="C5610">
            <v>1143400442</v>
          </cell>
          <cell r="D5610" t="str">
            <v>FERNANDEZ RAMOS JEAN CARLOS</v>
          </cell>
          <cell r="E5610" t="str">
            <v>OPERADOR DE BUSETÓN</v>
          </cell>
          <cell r="G5610" t="str">
            <v>X</v>
          </cell>
          <cell r="M5610" t="str">
            <v>ENFERMEDAD GENERAL</v>
          </cell>
          <cell r="N5610" t="str">
            <v>EPS002</v>
          </cell>
          <cell r="O5610" t="str">
            <v>SALUD TOTAL E.P.S.</v>
          </cell>
        </row>
        <row r="5611">
          <cell r="C5611">
            <v>92031290</v>
          </cell>
          <cell r="D5611" t="str">
            <v>BOLAÑO VILLAMIL JORGE DAVID</v>
          </cell>
          <cell r="E5611" t="str">
            <v>OPERADOR DE PADRÓN</v>
          </cell>
          <cell r="G5611" t="str">
            <v>X</v>
          </cell>
          <cell r="M5611" t="str">
            <v>ENFERMEDAD GENERAL</v>
          </cell>
          <cell r="N5611">
            <v>54295</v>
          </cell>
          <cell r="O5611" t="str">
            <v>SANITAS E.P.S</v>
          </cell>
        </row>
        <row r="5612">
          <cell r="C5612">
            <v>1047466507</v>
          </cell>
          <cell r="D5612" t="str">
            <v>HURTADO BENEDETTI MILTON</v>
          </cell>
          <cell r="E5612" t="str">
            <v>OPERADOR DE PADRÓN</v>
          </cell>
          <cell r="G5612" t="str">
            <v>X</v>
          </cell>
          <cell r="M5612" t="str">
            <v>ENFERMEDAD GENERAL</v>
          </cell>
          <cell r="N5612" t="str">
            <v>EPS002</v>
          </cell>
          <cell r="O5612" t="str">
            <v>SALUD TOTAL E.P.S.</v>
          </cell>
        </row>
        <row r="5613">
          <cell r="C5613">
            <v>1007170354</v>
          </cell>
          <cell r="D5613" t="str">
            <v>CHAMORRO SIERRA JOSE MANUEL</v>
          </cell>
          <cell r="E5613" t="str">
            <v>TECNICO DE MANTENIMIENTO CARROCERO C</v>
          </cell>
          <cell r="G5613" t="str">
            <v>X</v>
          </cell>
          <cell r="M5613" t="str">
            <v>ENFERMEDAD GENERAL</v>
          </cell>
          <cell r="N5613">
            <v>11145784</v>
          </cell>
          <cell r="O5613" t="str">
            <v>NUEVA E.P.S</v>
          </cell>
        </row>
        <row r="5614">
          <cell r="C5614">
            <v>1038124450</v>
          </cell>
          <cell r="D5614" t="str">
            <v>FURNIELES HOYOS YESSENIA</v>
          </cell>
          <cell r="E5614" t="str">
            <v>TECNICO DE MANTENIMIENTO D</v>
          </cell>
          <cell r="F5614" t="str">
            <v>X</v>
          </cell>
          <cell r="M5614" t="str">
            <v>ACCIDENTE DE TRABAJO</v>
          </cell>
          <cell r="N5614">
            <v>136611</v>
          </cell>
          <cell r="O5614" t="str">
            <v>ARL SURA</v>
          </cell>
        </row>
        <row r="5615">
          <cell r="C5615">
            <v>1047370459</v>
          </cell>
          <cell r="D5615" t="str">
            <v>ARZUZA MARRUGO JOSE AUGUSTO</v>
          </cell>
          <cell r="E5615" t="str">
            <v>OPERADOR DE PADRÓN</v>
          </cell>
          <cell r="G5615" t="str">
            <v>X</v>
          </cell>
          <cell r="M5615" t="str">
            <v>ENFERMEDAD GENERAL</v>
          </cell>
          <cell r="N5615" t="str">
            <v>EPS002</v>
          </cell>
          <cell r="O5615" t="str">
            <v>SALUD TOTAL E.P.S.</v>
          </cell>
        </row>
        <row r="5616">
          <cell r="C5616">
            <v>73159298</v>
          </cell>
          <cell r="D5616" t="str">
            <v>MARQUEZ MERCADO ALEXANDER RAFAEL</v>
          </cell>
          <cell r="E5616" t="str">
            <v>OPERADOR DE PADRÓN</v>
          </cell>
          <cell r="G5616" t="str">
            <v>X</v>
          </cell>
          <cell r="M5616" t="str">
            <v>ENFERMEDAD GENERAL</v>
          </cell>
          <cell r="N5616">
            <v>11144187</v>
          </cell>
          <cell r="O5616" t="str">
            <v>NUEVA E.P.S</v>
          </cell>
        </row>
        <row r="5617">
          <cell r="C5617">
            <v>73131436</v>
          </cell>
          <cell r="D5617" t="str">
            <v>HERNANDEZ MERCADO ARNULFO</v>
          </cell>
          <cell r="E5617" t="str">
            <v>OPERADOR DE PADRÓN</v>
          </cell>
          <cell r="G5617" t="str">
            <v>X</v>
          </cell>
          <cell r="M5617" t="str">
            <v>ENFERMEDAD GENERAL</v>
          </cell>
          <cell r="N5617" t="str">
            <v>EPS002</v>
          </cell>
          <cell r="O5617" t="str">
            <v>SALUD TOTAL E.P.S.</v>
          </cell>
        </row>
        <row r="5618">
          <cell r="C5618">
            <v>3883113</v>
          </cell>
          <cell r="D5618" t="str">
            <v>PIMIENTEL SANTANA LUIS FERNANDO</v>
          </cell>
          <cell r="E5618" t="str">
            <v>OPERADOR DE PADRÓN</v>
          </cell>
          <cell r="G5618" t="str">
            <v>X</v>
          </cell>
          <cell r="M5618" t="str">
            <v>ENFERMEDAD GENERAL</v>
          </cell>
          <cell r="N5618" t="str">
            <v>0-39554160</v>
          </cell>
          <cell r="O5618" t="str">
            <v>SURA E.P.S.</v>
          </cell>
        </row>
        <row r="5619">
          <cell r="C5619">
            <v>72195323</v>
          </cell>
          <cell r="D5619" t="str">
            <v>UPARELA LARA LUIS ALFONSO</v>
          </cell>
          <cell r="E5619" t="str">
            <v>TECNICO LIDER  DE MANTENIMIENTO</v>
          </cell>
          <cell r="F5619" t="str">
            <v>x</v>
          </cell>
          <cell r="M5619" t="str">
            <v>ACCIDENTE DE TRABAJO</v>
          </cell>
          <cell r="N5619">
            <v>830066626</v>
          </cell>
          <cell r="O5619" t="str">
            <v>ARL SURA</v>
          </cell>
        </row>
        <row r="5620">
          <cell r="C5620">
            <v>1047370459</v>
          </cell>
          <cell r="D5620" t="str">
            <v>ARZUZA MARRUGO JOSE AUGUSTO</v>
          </cell>
          <cell r="E5620" t="str">
            <v>OPERADOR DE PADRÓN</v>
          </cell>
          <cell r="G5620" t="str">
            <v>X</v>
          </cell>
          <cell r="M5620" t="str">
            <v>ENFERMEDAD GENERAL</v>
          </cell>
          <cell r="N5620" t="str">
            <v>EPS002</v>
          </cell>
          <cell r="O5620" t="str">
            <v>SALUD TOTAL E.P.S.</v>
          </cell>
        </row>
        <row r="5621">
          <cell r="C5621">
            <v>1047416363</v>
          </cell>
          <cell r="D5621" t="str">
            <v>PEREZ MELENDEZ LUIS ALBERTO</v>
          </cell>
          <cell r="E5621" t="str">
            <v>OPERADOR DE PADRÓN</v>
          </cell>
          <cell r="G5621" t="str">
            <v>X</v>
          </cell>
          <cell r="M5621" t="str">
            <v>ENFERMEDAD GENERAL</v>
          </cell>
          <cell r="N5621">
            <v>9584847</v>
          </cell>
          <cell r="O5621" t="str">
            <v>SANITAS E.P.S</v>
          </cell>
        </row>
        <row r="5622">
          <cell r="C5622">
            <v>1047416363</v>
          </cell>
          <cell r="D5622" t="str">
            <v>PEREZ MELENDEZ LUIS ALBERTO</v>
          </cell>
          <cell r="E5622" t="str">
            <v>OPERADOR DE PADRÓN</v>
          </cell>
          <cell r="G5622" t="str">
            <v>X</v>
          </cell>
          <cell r="M5622" t="str">
            <v>ENFERMEDAD GENERAL</v>
          </cell>
          <cell r="N5622">
            <v>9592593</v>
          </cell>
          <cell r="O5622" t="str">
            <v>SANITAS E.P.S</v>
          </cell>
        </row>
        <row r="5623">
          <cell r="C5623">
            <v>3800779</v>
          </cell>
          <cell r="D5623" t="str">
            <v>SALGADO VELAIDES OSVALDO JAVIER</v>
          </cell>
          <cell r="E5623" t="str">
            <v>OPERADOR DE BUSETÓN</v>
          </cell>
          <cell r="F5623" t="str">
            <v>X</v>
          </cell>
          <cell r="M5623" t="str">
            <v>ACCIDENTE DE TRABAJO</v>
          </cell>
          <cell r="N5623">
            <v>10193172104</v>
          </cell>
          <cell r="O5623" t="str">
            <v>ARL SURA</v>
          </cell>
        </row>
        <row r="5624">
          <cell r="C5624">
            <v>1047364807</v>
          </cell>
          <cell r="D5624" t="str">
            <v>PEREZ PEDROZA ALEJANDRO LUIS</v>
          </cell>
          <cell r="E5624" t="str">
            <v>OPERADOR DE PADRÓN</v>
          </cell>
          <cell r="G5624" t="str">
            <v>X</v>
          </cell>
          <cell r="M5624" t="str">
            <v>ENFERMEDAD GENERAL</v>
          </cell>
          <cell r="N5624">
            <v>9618631</v>
          </cell>
          <cell r="O5624" t="str">
            <v>SANITAS E.P.S</v>
          </cell>
        </row>
        <row r="5625">
          <cell r="C5625">
            <v>9236697</v>
          </cell>
          <cell r="D5625" t="str">
            <v>POVEDA GIL OSMAR ALBERTO</v>
          </cell>
          <cell r="E5625" t="str">
            <v>OPERADOR DE PADRÓN</v>
          </cell>
          <cell r="G5625" t="str">
            <v>X</v>
          </cell>
          <cell r="M5625" t="str">
            <v>ENFERMEDAD GENERAL</v>
          </cell>
          <cell r="N5625" t="str">
            <v>0-39563484</v>
          </cell>
          <cell r="O5625" t="str">
            <v>SURA E.P.S.</v>
          </cell>
        </row>
        <row r="5626">
          <cell r="C5626">
            <v>1143389124</v>
          </cell>
          <cell r="D5626" t="str">
            <v>GONZALEZ PADILLA DANIEL DE JESUS</v>
          </cell>
          <cell r="E5626" t="str">
            <v>OPERADOR DE PADRÓN</v>
          </cell>
          <cell r="G5626" t="str">
            <v>X</v>
          </cell>
          <cell r="M5626" t="str">
            <v>ENFERMEDAD GENERAL</v>
          </cell>
          <cell r="N5626">
            <v>88415</v>
          </cell>
          <cell r="O5626" t="str">
            <v>NUEVA E.P.S</v>
          </cell>
        </row>
        <row r="5627">
          <cell r="C5627">
            <v>3800779</v>
          </cell>
          <cell r="D5627" t="str">
            <v>SALGADO VELAIDES OSVALDO JAVIER</v>
          </cell>
          <cell r="E5627" t="str">
            <v>OPERADOR DE BUSETÓN</v>
          </cell>
          <cell r="G5627" t="str">
            <v>X</v>
          </cell>
          <cell r="M5627" t="str">
            <v>ENFERMEDAD GENERAL</v>
          </cell>
          <cell r="N5627" t="str">
            <v>AS3455908</v>
          </cell>
          <cell r="O5627" t="str">
            <v>EPS-S CAJACOPI</v>
          </cell>
        </row>
        <row r="5628">
          <cell r="C5628">
            <v>1047416363</v>
          </cell>
          <cell r="D5628" t="str">
            <v>PEREZ MELENDEZ LUIS ALBERTO</v>
          </cell>
          <cell r="E5628" t="str">
            <v>OPERADOR DE PADRÓN</v>
          </cell>
          <cell r="G5628" t="str">
            <v>X</v>
          </cell>
          <cell r="M5628" t="str">
            <v>ENFERMEDAD GENERAL</v>
          </cell>
          <cell r="N5628">
            <v>9624515</v>
          </cell>
          <cell r="O5628" t="str">
            <v>SANITAS E.P.S</v>
          </cell>
        </row>
        <row r="5629">
          <cell r="C5629">
            <v>1047364807</v>
          </cell>
          <cell r="D5629" t="str">
            <v>PEREZ PEDROZA ALEJANDRO LUIS</v>
          </cell>
          <cell r="E5629" t="str">
            <v>OPERADOR DE PADRÓN</v>
          </cell>
          <cell r="G5629" t="str">
            <v>X</v>
          </cell>
          <cell r="M5629" t="str">
            <v>ENFERMEDAD GENERAL</v>
          </cell>
          <cell r="N5629">
            <v>900181912</v>
          </cell>
          <cell r="O5629" t="str">
            <v>SANITAS E.P.S</v>
          </cell>
        </row>
        <row r="5630">
          <cell r="C5630">
            <v>8854897</v>
          </cell>
          <cell r="D5630" t="str">
            <v>ESTREMOR SALCEDO ROWAR</v>
          </cell>
          <cell r="E5630" t="str">
            <v>OPERADOR DE PADRÓN</v>
          </cell>
          <cell r="G5630" t="str">
            <v>X</v>
          </cell>
          <cell r="M5630" t="str">
            <v>ENFERMEDAD GENERAL</v>
          </cell>
          <cell r="N5630" t="str">
            <v>EPS002</v>
          </cell>
          <cell r="O5630" t="str">
            <v>SALUD TOTAL E.P.S.</v>
          </cell>
        </row>
        <row r="5631">
          <cell r="C5631">
            <v>1047385586</v>
          </cell>
          <cell r="D5631" t="str">
            <v>NAVARRO GOEZ YOMER DAVID</v>
          </cell>
          <cell r="E5631" t="str">
            <v>OPERADOR DE PADRÓN</v>
          </cell>
          <cell r="G5631" t="str">
            <v>X</v>
          </cell>
          <cell r="M5631" t="str">
            <v>ENFERMEDAD GENERAL</v>
          </cell>
          <cell r="N5631" t="str">
            <v>EPS002</v>
          </cell>
          <cell r="O5631" t="str">
            <v>SALUD TOTAL E.P.S.</v>
          </cell>
        </row>
        <row r="5632">
          <cell r="C5632">
            <v>72195323</v>
          </cell>
          <cell r="D5632" t="str">
            <v>UPARELA LARA LUIS ALFONSO</v>
          </cell>
          <cell r="E5632" t="str">
            <v>TECNICO LIDER  DE MANTENIMIENTO</v>
          </cell>
          <cell r="G5632" t="str">
            <v>X</v>
          </cell>
          <cell r="M5632" t="str">
            <v>ENFERMEDAD GENERAL</v>
          </cell>
          <cell r="N5632">
            <v>1001803621</v>
          </cell>
          <cell r="O5632" t="str">
            <v>ARL SURA</v>
          </cell>
        </row>
        <row r="5633">
          <cell r="C5633">
            <v>9103870</v>
          </cell>
          <cell r="D5633" t="str">
            <v>SALLAS LLERENA OSVALDO</v>
          </cell>
          <cell r="E5633" t="str">
            <v>OPERADOR DE PADRÓN</v>
          </cell>
          <cell r="G5633" t="str">
            <v>X</v>
          </cell>
          <cell r="M5633" t="str">
            <v>ENFERMEDAD GENERAL</v>
          </cell>
          <cell r="N5633">
            <v>88468</v>
          </cell>
          <cell r="O5633" t="str">
            <v>EPS MUTUAL SER</v>
          </cell>
        </row>
        <row r="5634">
          <cell r="C5634">
            <v>73109356</v>
          </cell>
          <cell r="D5634" t="str">
            <v>MARTINEZ OLAVE WILLIAN ANTONIO</v>
          </cell>
          <cell r="E5634" t="str">
            <v>OPERADOR DE PADRÓN</v>
          </cell>
          <cell r="G5634" t="str">
            <v>X</v>
          </cell>
          <cell r="M5634" t="str">
            <v>ENFERMEDAD GENERAL</v>
          </cell>
          <cell r="N5634">
            <v>9640960</v>
          </cell>
          <cell r="O5634" t="str">
            <v>SANITAS E.P.S</v>
          </cell>
        </row>
        <row r="5635">
          <cell r="C5635">
            <v>72007041</v>
          </cell>
          <cell r="D5635" t="str">
            <v>SANTAMARIA CASTELLANOS GABY FERNANDO</v>
          </cell>
          <cell r="E5635" t="str">
            <v>OPERADOR DE PADRÓN</v>
          </cell>
          <cell r="G5635" t="str">
            <v>X</v>
          </cell>
          <cell r="M5635" t="str">
            <v>ENFERMEDAD GENERAL</v>
          </cell>
          <cell r="N5635" t="str">
            <v>EPS002</v>
          </cell>
          <cell r="O5635" t="str">
            <v>SALUD TOTAL E.P.S.</v>
          </cell>
        </row>
        <row r="5636">
          <cell r="C5636">
            <v>73569976</v>
          </cell>
          <cell r="D5636" t="str">
            <v>RODRIGUEZ SOLANA ALFONSO</v>
          </cell>
          <cell r="E5636" t="str">
            <v>OPERADOR DE PADRÓN</v>
          </cell>
          <cell r="G5636" t="str">
            <v>X</v>
          </cell>
          <cell r="M5636" t="str">
            <v>ENFERMEDAD GENERAL</v>
          </cell>
          <cell r="N5636">
            <v>167467</v>
          </cell>
          <cell r="O5636" t="str">
            <v>SANITAS E.P.S</v>
          </cell>
        </row>
        <row r="5637">
          <cell r="C5637">
            <v>9103870</v>
          </cell>
          <cell r="D5637" t="str">
            <v>SALLAS LLERENA OSVALDO</v>
          </cell>
          <cell r="E5637" t="str">
            <v>OPERADOR DE PADRÓN</v>
          </cell>
          <cell r="G5637" t="str">
            <v>X</v>
          </cell>
          <cell r="M5637" t="str">
            <v>ENFERMEDAD GENERAL</v>
          </cell>
          <cell r="N5637">
            <v>130010333801</v>
          </cell>
          <cell r="O5637" t="str">
            <v>EPS MUTUAL SER</v>
          </cell>
        </row>
        <row r="5638">
          <cell r="C5638">
            <v>3798205</v>
          </cell>
          <cell r="D5638" t="str">
            <v>FRANCO HERRERA OSCAR</v>
          </cell>
          <cell r="E5638" t="str">
            <v>OPERADOR DE PADRÓN</v>
          </cell>
          <cell r="G5638" t="str">
            <v>X</v>
          </cell>
          <cell r="M5638" t="str">
            <v>ENFERMEDAD GENERAL</v>
          </cell>
          <cell r="N5638" t="str">
            <v>EPS002</v>
          </cell>
          <cell r="O5638" t="str">
            <v>SALUD TOTAL E.P.S.</v>
          </cell>
        </row>
        <row r="5639">
          <cell r="C5639">
            <v>73131436</v>
          </cell>
          <cell r="D5639" t="str">
            <v>HERNANDEZ MERCADO ARNULFO</v>
          </cell>
          <cell r="E5639" t="str">
            <v>OPERADOR DE PADRÓN</v>
          </cell>
          <cell r="G5639" t="str">
            <v>X</v>
          </cell>
          <cell r="M5639" t="str">
            <v>ENFERMEDAD GENERAL</v>
          </cell>
          <cell r="N5639" t="str">
            <v>EPS002</v>
          </cell>
          <cell r="O5639" t="str">
            <v>SALUD TOTAL E.P.S.</v>
          </cell>
        </row>
        <row r="5640">
          <cell r="C5640">
            <v>1143392702</v>
          </cell>
          <cell r="D5640" t="str">
            <v>ALEMAN MARTINEZ BILLY FRANK</v>
          </cell>
          <cell r="E5640" t="str">
            <v>OPERADOR DE BUSETÓN</v>
          </cell>
          <cell r="G5640" t="str">
            <v>X</v>
          </cell>
          <cell r="M5640" t="str">
            <v>ENFERMEDAD GENERAL</v>
          </cell>
          <cell r="N5640" t="str">
            <v>EPS002</v>
          </cell>
          <cell r="O5640" t="str">
            <v>SALUD TOTAL E.P.S.</v>
          </cell>
        </row>
        <row r="5641">
          <cell r="C5641">
            <v>1002058401</v>
          </cell>
          <cell r="D5641" t="str">
            <v>VALENZUELA ROMERO BAIRON DE JESUS</v>
          </cell>
          <cell r="E5641" t="str">
            <v>TECNICO DE MANTENIMIENTOMECANICO B</v>
          </cell>
          <cell r="G5641" t="str">
            <v>X</v>
          </cell>
          <cell r="M5641" t="str">
            <v>ENFERMEDAD GENERAL</v>
          </cell>
          <cell r="N5641" t="str">
            <v>EPS002</v>
          </cell>
          <cell r="O5641" t="str">
            <v>SALUD TOTAL E.P.S.</v>
          </cell>
        </row>
        <row r="5642">
          <cell r="C5642">
            <v>73231254</v>
          </cell>
          <cell r="D5642" t="str">
            <v>AYOLA AMADOR MIGUEL ANGEL</v>
          </cell>
          <cell r="E5642" t="str">
            <v>OPERADOR DE PADRÓN</v>
          </cell>
          <cell r="G5642" t="str">
            <v>X</v>
          </cell>
          <cell r="M5642" t="str">
            <v>ENFERMEDAD GENERAL</v>
          </cell>
          <cell r="N5642">
            <v>300421</v>
          </cell>
          <cell r="O5642" t="str">
            <v>SALUD TOTAL E.P.S.</v>
          </cell>
        </row>
        <row r="5643">
          <cell r="C5643">
            <v>12595533</v>
          </cell>
          <cell r="D5643" t="str">
            <v>MEDINA OCHOA LUIS ALFONSO</v>
          </cell>
          <cell r="E5643" t="str">
            <v>OPERADOR DE PADRÓN</v>
          </cell>
          <cell r="G5643" t="str">
            <v>X</v>
          </cell>
          <cell r="M5643" t="str">
            <v>ENFERMEDAD GENERAL</v>
          </cell>
          <cell r="N5643">
            <v>11198945</v>
          </cell>
          <cell r="O5643" t="str">
            <v>NUEVA E.P.S</v>
          </cell>
        </row>
        <row r="5644">
          <cell r="C5644">
            <v>9291042</v>
          </cell>
          <cell r="D5644" t="str">
            <v>MUÑOZ OSPINO JAVIER</v>
          </cell>
          <cell r="E5644" t="str">
            <v>OPERADOR DE PADRÓN</v>
          </cell>
          <cell r="G5644" t="str">
            <v>X</v>
          </cell>
          <cell r="M5644" t="str">
            <v>ENFERMEDAD GENERAL</v>
          </cell>
          <cell r="N5644">
            <v>21305</v>
          </cell>
          <cell r="O5644" t="str">
            <v>EPS MUTUAL SER</v>
          </cell>
        </row>
        <row r="5645">
          <cell r="C5645">
            <v>1002059942</v>
          </cell>
          <cell r="D5645" t="str">
            <v>SIMANCAS MARTINEZ WILSON RAFAEL</v>
          </cell>
          <cell r="E5645" t="str">
            <v>OPERADOR DE PADRÓN</v>
          </cell>
          <cell r="G5645" t="str">
            <v>X</v>
          </cell>
          <cell r="M5645" t="str">
            <v>ENFERMEDAD GENERAL</v>
          </cell>
          <cell r="N5645">
            <v>11194953</v>
          </cell>
          <cell r="O5645" t="str">
            <v>NUEVA E.P.S</v>
          </cell>
        </row>
        <row r="5646">
          <cell r="C5646">
            <v>9023609</v>
          </cell>
          <cell r="D5646" t="str">
            <v>JIMENEZ PEREZ RONAL JOSE</v>
          </cell>
          <cell r="E5646" t="str">
            <v>OPERADOR DE PADRÓN</v>
          </cell>
          <cell r="G5646" t="str">
            <v>X</v>
          </cell>
          <cell r="M5646" t="str">
            <v>ENFERMEDAD GENERAL</v>
          </cell>
          <cell r="N5646" t="str">
            <v>EPS002</v>
          </cell>
          <cell r="O5646" t="str">
            <v>SALUD TOTAL E.P.S.</v>
          </cell>
        </row>
        <row r="5647">
          <cell r="C5647">
            <v>73152237</v>
          </cell>
          <cell r="D5647" t="str">
            <v>ESPINOSA GARCIA FELIX ELIAS</v>
          </cell>
          <cell r="E5647" t="str">
            <v>OPERADOR DE PADRÓN</v>
          </cell>
          <cell r="G5647" t="str">
            <v>X</v>
          </cell>
          <cell r="M5647" t="str">
            <v>ENFERMEDAD GENERAL</v>
          </cell>
          <cell r="N5647" t="str">
            <v>EPS002</v>
          </cell>
          <cell r="O5647" t="str">
            <v>SALUD TOTAL E.P.S.</v>
          </cell>
        </row>
        <row r="5648">
          <cell r="C5648">
            <v>73169783</v>
          </cell>
          <cell r="D5648" t="str">
            <v>VERGARA ORTEGA BERCELIO</v>
          </cell>
          <cell r="E5648" t="str">
            <v>OPERADOR DE BUSETÓN</v>
          </cell>
          <cell r="G5648" t="str">
            <v>X</v>
          </cell>
          <cell r="M5648" t="str">
            <v>ENFERMEDAD GENERAL</v>
          </cell>
          <cell r="N5648">
            <v>200714</v>
          </cell>
          <cell r="O5648" t="str">
            <v>SURA E.P.S.</v>
          </cell>
        </row>
        <row r="5649">
          <cell r="C5649">
            <v>1047503812</v>
          </cell>
          <cell r="D5649" t="str">
            <v>CONEO GOMEZ LUIS DANIEL</v>
          </cell>
          <cell r="E5649" t="str">
            <v>OPERADOR DE PADRÓN</v>
          </cell>
          <cell r="G5649" t="str">
            <v>X</v>
          </cell>
          <cell r="M5649" t="str">
            <v>ENFERMEDAD GENERAL</v>
          </cell>
          <cell r="N5649" t="str">
            <v>EPS002</v>
          </cell>
          <cell r="O5649" t="str">
            <v>SALUD TOTAL E.P.S.</v>
          </cell>
        </row>
        <row r="5650">
          <cell r="C5650">
            <v>73195999</v>
          </cell>
          <cell r="D5650" t="str">
            <v>GUERRERO LOPEZ HENRY</v>
          </cell>
          <cell r="E5650" t="str">
            <v>OPERADOR DE PADRÓN</v>
          </cell>
          <cell r="G5650" t="str">
            <v>X</v>
          </cell>
          <cell r="M5650" t="str">
            <v>ENFERMEDAD GENERAL</v>
          </cell>
          <cell r="N5650">
            <v>9660133</v>
          </cell>
          <cell r="O5650" t="str">
            <v>SANITAS E.P.S</v>
          </cell>
        </row>
        <row r="5651">
          <cell r="C5651">
            <v>73108745</v>
          </cell>
          <cell r="D5651" t="str">
            <v>AICARDI HERNANDEZ JHOEL</v>
          </cell>
          <cell r="E5651" t="str">
            <v>OPERADOR DE PADRÓN</v>
          </cell>
          <cell r="G5651" t="str">
            <v>X</v>
          </cell>
          <cell r="M5651" t="str">
            <v>ENFERMEDAD GENERAL</v>
          </cell>
          <cell r="N5651" t="str">
            <v>EPS002</v>
          </cell>
          <cell r="O5651" t="str">
            <v>SALUD TOTAL E.P.S.</v>
          </cell>
        </row>
        <row r="5652">
          <cell r="C5652">
            <v>73159298</v>
          </cell>
          <cell r="D5652" t="str">
            <v>MARQUEZ MERCADO ALEXANDER RAFAEL</v>
          </cell>
          <cell r="E5652" t="str">
            <v>OPERADOR DE PADRÓN</v>
          </cell>
          <cell r="G5652" t="str">
            <v>X</v>
          </cell>
          <cell r="M5652" t="str">
            <v>ENFERMEDAD GENERAL</v>
          </cell>
          <cell r="N5652">
            <v>11179335</v>
          </cell>
          <cell r="O5652" t="str">
            <v>NUEVA E.P.S</v>
          </cell>
        </row>
        <row r="5653">
          <cell r="C5653">
            <v>73159298</v>
          </cell>
          <cell r="D5653" t="str">
            <v>MARQUEZ MERCADO ALEXANDER RAFAEL</v>
          </cell>
          <cell r="E5653" t="str">
            <v>OPERADOR DE PADRÓN</v>
          </cell>
          <cell r="G5653" t="str">
            <v>X</v>
          </cell>
          <cell r="M5653" t="str">
            <v>ENFERMEDAD GENERAL</v>
          </cell>
          <cell r="N5653">
            <v>11211210</v>
          </cell>
          <cell r="O5653" t="str">
            <v>NUEVA E.P.S</v>
          </cell>
        </row>
        <row r="5654">
          <cell r="C5654">
            <v>3811337</v>
          </cell>
          <cell r="D5654" t="str">
            <v>LARA OROZCO ALEXANDER</v>
          </cell>
          <cell r="E5654" t="str">
            <v>OPERADOR DE PADRÓN</v>
          </cell>
          <cell r="G5654" t="str">
            <v>X</v>
          </cell>
          <cell r="M5654" t="str">
            <v>ENFERMEDAD GENERAL</v>
          </cell>
          <cell r="N5654">
            <v>21305</v>
          </cell>
          <cell r="O5654" t="str">
            <v>EPS MUTUAL SER</v>
          </cell>
        </row>
        <row r="5655">
          <cell r="C5655">
            <v>3811337</v>
          </cell>
          <cell r="D5655" t="str">
            <v>LARA OROZCO ALEXANDER</v>
          </cell>
          <cell r="E5655" t="str">
            <v>OPERADOR DE PADRÓN</v>
          </cell>
          <cell r="G5655" t="str">
            <v>X</v>
          </cell>
          <cell r="M5655" t="str">
            <v>ENFERMEDAD GENERAL</v>
          </cell>
          <cell r="N5655">
            <v>21305</v>
          </cell>
          <cell r="O5655" t="str">
            <v>EPS MUTUAL SER</v>
          </cell>
        </row>
        <row r="5656">
          <cell r="C5656">
            <v>1047440584</v>
          </cell>
          <cell r="D5656" t="str">
            <v>ALVAREZ PIMIENTA WILL ALFONSO</v>
          </cell>
          <cell r="E5656" t="str">
            <v>OPERADOR DE PADRÓN</v>
          </cell>
          <cell r="G5656" t="str">
            <v>X</v>
          </cell>
          <cell r="M5656" t="str">
            <v>ENFERMEDAD GENERAL</v>
          </cell>
          <cell r="N5656">
            <v>860028947</v>
          </cell>
          <cell r="O5656" t="str">
            <v>EPS MUTUAL SER</v>
          </cell>
        </row>
        <row r="5657">
          <cell r="C5657">
            <v>73108745</v>
          </cell>
          <cell r="D5657" t="str">
            <v>AICARDI HERNANDEZ JHOEL</v>
          </cell>
          <cell r="E5657" t="str">
            <v>OPERADOR DE PADRÓN</v>
          </cell>
          <cell r="G5657" t="str">
            <v>X</v>
          </cell>
          <cell r="M5657" t="str">
            <v>ENFERMEDAD GENERAL</v>
          </cell>
          <cell r="N5657" t="str">
            <v>EPS002</v>
          </cell>
          <cell r="O5657" t="str">
            <v>SALUD TOTAL E.P.S.</v>
          </cell>
        </row>
        <row r="5658">
          <cell r="C5658">
            <v>30873721</v>
          </cell>
          <cell r="D5658" t="str">
            <v>JIMENEZ LLANOS ROSANA</v>
          </cell>
          <cell r="E5658" t="str">
            <v>OPERADOR DE PADRÓN</v>
          </cell>
          <cell r="G5658" t="str">
            <v>X</v>
          </cell>
          <cell r="M5658" t="str">
            <v>ENFERMEDAD GENERAL</v>
          </cell>
          <cell r="N5658">
            <v>900491883</v>
          </cell>
          <cell r="O5658" t="str">
            <v>SALUD TOTAL E.P.S.</v>
          </cell>
        </row>
        <row r="5659">
          <cell r="C5659">
            <v>73182246</v>
          </cell>
          <cell r="D5659" t="str">
            <v>RAMIREZ SANCHEZ JEISON ALEJANDRO</v>
          </cell>
          <cell r="E5659" t="str">
            <v>OPERADOR DE PADRÓN</v>
          </cell>
          <cell r="G5659" t="str">
            <v>X</v>
          </cell>
          <cell r="M5659" t="str">
            <v>ENFERMEDAD GENERAL</v>
          </cell>
          <cell r="N5659" t="str">
            <v>EPS002</v>
          </cell>
          <cell r="O5659" t="str">
            <v>SALUD TOTAL E.P.S.</v>
          </cell>
        </row>
        <row r="5660">
          <cell r="C5660">
            <v>73131436</v>
          </cell>
          <cell r="D5660" t="str">
            <v>HERNANDEZ MERCADO ARNULFO</v>
          </cell>
          <cell r="E5660" t="str">
            <v>OPERADOR DE PADRÓN</v>
          </cell>
          <cell r="G5660" t="str">
            <v>X</v>
          </cell>
          <cell r="M5660" t="str">
            <v>ENFERMEDAD GENERAL</v>
          </cell>
          <cell r="N5660" t="str">
            <v>EPS002</v>
          </cell>
          <cell r="O5660" t="str">
            <v>SALUD TOTAL E.P.S.</v>
          </cell>
        </row>
        <row r="5661">
          <cell r="C5661">
            <v>1007431647</v>
          </cell>
          <cell r="D5661" t="str">
            <v>TORRES MARTELO DILAN GABRIEL</v>
          </cell>
          <cell r="E5661" t="str">
            <v>OPERADOR DE PADRÓN</v>
          </cell>
          <cell r="G5661" t="str">
            <v>X</v>
          </cell>
          <cell r="M5661" t="str">
            <v>ENFERMEDAD GENERAL</v>
          </cell>
          <cell r="N5661">
            <v>7002239227</v>
          </cell>
          <cell r="O5661" t="str">
            <v>NUEVA E.P.S</v>
          </cell>
        </row>
        <row r="5662">
          <cell r="C5662">
            <v>73192545</v>
          </cell>
          <cell r="D5662" t="str">
            <v>HERNANDEZ MENESES LUIS ALBERTO</v>
          </cell>
          <cell r="E5662" t="str">
            <v>OPERADOR DE PADRÓN</v>
          </cell>
          <cell r="G5662" t="str">
            <v>X</v>
          </cell>
          <cell r="M5662" t="str">
            <v>ENFERMEDAD GENERAL</v>
          </cell>
          <cell r="N5662">
            <v>541443</v>
          </cell>
          <cell r="O5662" t="str">
            <v>FONDO DE SOLIDARIDAD Y GARANTÍA FOSYGA</v>
          </cell>
        </row>
        <row r="5663">
          <cell r="C5663">
            <v>1047416363</v>
          </cell>
          <cell r="D5663" t="str">
            <v>PEREZ MELENDEZ LUIS ALBERTO</v>
          </cell>
          <cell r="E5663" t="str">
            <v>OPERADOR DE PADRÓN</v>
          </cell>
          <cell r="G5663" t="str">
            <v>X</v>
          </cell>
          <cell r="M5663" t="str">
            <v>ENFERMEDAD GENERAL</v>
          </cell>
          <cell r="N5663">
            <v>9661665</v>
          </cell>
          <cell r="O5663" t="str">
            <v>SANITAS E.P.S</v>
          </cell>
        </row>
        <row r="5664">
          <cell r="C5664">
            <v>1047384502</v>
          </cell>
          <cell r="D5664" t="str">
            <v>CORREA CANTILLO JULIAN</v>
          </cell>
          <cell r="E5664" t="str">
            <v>OPERADOR DE BUSETÓN</v>
          </cell>
          <cell r="G5664" t="str">
            <v>X</v>
          </cell>
          <cell r="M5664" t="str">
            <v>ENFERMEDAD GENERAL</v>
          </cell>
          <cell r="N5664" t="str">
            <v>EPS002</v>
          </cell>
          <cell r="O5664" t="str">
            <v>SALUD TOTAL E.P.S.</v>
          </cell>
        </row>
        <row r="5665">
          <cell r="C5665">
            <v>73192545</v>
          </cell>
          <cell r="D5665" t="str">
            <v>HERNANDEZ MENESES LUIS ALBERTO</v>
          </cell>
          <cell r="E5665" t="str">
            <v>OPERADOR DE PADRÓN</v>
          </cell>
          <cell r="G5665" t="str">
            <v>X</v>
          </cell>
          <cell r="M5665" t="str">
            <v>ENFERMEDAD GENERAL</v>
          </cell>
          <cell r="N5665">
            <v>54146</v>
          </cell>
          <cell r="O5665" t="str">
            <v>FONDO DE SOLIDARIDAD Y GARANTÍA FOSYGA</v>
          </cell>
        </row>
        <row r="5666">
          <cell r="C5666">
            <v>73576572</v>
          </cell>
          <cell r="D5666" t="str">
            <v>ESCORCIA NAVAS CRISTIAN DE JESUS</v>
          </cell>
          <cell r="E5666" t="str">
            <v>OPERADOR DE PADRÓN</v>
          </cell>
          <cell r="G5666" t="str">
            <v>X</v>
          </cell>
          <cell r="M5666" t="str">
            <v>ENFERMEDAD GENERAL</v>
          </cell>
          <cell r="N5666">
            <v>9678984</v>
          </cell>
          <cell r="O5666" t="str">
            <v>SANITAS E.P.S</v>
          </cell>
        </row>
        <row r="5667">
          <cell r="C5667">
            <v>73195999</v>
          </cell>
          <cell r="D5667" t="str">
            <v>GUERRERO LOPEZ HENRY</v>
          </cell>
          <cell r="E5667" t="str">
            <v>OPERADOR DE PADRÓN</v>
          </cell>
          <cell r="G5667" t="str">
            <v>X</v>
          </cell>
          <cell r="M5667" t="str">
            <v>ENFERMEDAD GENERAL</v>
          </cell>
          <cell r="N5667">
            <v>967148</v>
          </cell>
          <cell r="O5667" t="str">
            <v>SANITAS E.P.S</v>
          </cell>
        </row>
        <row r="5668">
          <cell r="C5668">
            <v>3800779</v>
          </cell>
          <cell r="D5668" t="str">
            <v>SALGADO VELAIDES OSVALDO JAVIER</v>
          </cell>
          <cell r="E5668" t="str">
            <v>OPERADOR DE BUSETÓN</v>
          </cell>
          <cell r="F5668" t="str">
            <v>X</v>
          </cell>
          <cell r="M5668" t="str">
            <v>ACCIDENTE DE TRABAJO</v>
          </cell>
          <cell r="N5668">
            <v>168231</v>
          </cell>
          <cell r="O5668" t="str">
            <v>ARL SURA</v>
          </cell>
        </row>
        <row r="5669">
          <cell r="C5669">
            <v>73159298</v>
          </cell>
          <cell r="D5669" t="str">
            <v>MARQUEZ MERCADO ALEXANDER RAFAEL</v>
          </cell>
          <cell r="E5669" t="str">
            <v>OPERADOR DE PADRÓN</v>
          </cell>
          <cell r="G5669" t="str">
            <v>X</v>
          </cell>
          <cell r="M5669" t="str">
            <v>ENFERMEDAD GENERAL</v>
          </cell>
          <cell r="N5669">
            <v>11231608</v>
          </cell>
          <cell r="O5669" t="str">
            <v>NUEVA E.P.S</v>
          </cell>
        </row>
        <row r="5670">
          <cell r="C5670">
            <v>73182246</v>
          </cell>
          <cell r="D5670" t="str">
            <v>RAMIREZ SANCHEZ JEISON ALEJANDRO</v>
          </cell>
          <cell r="E5670" t="str">
            <v>OPERADOR DE PADRÓN</v>
          </cell>
          <cell r="G5670" t="str">
            <v>X</v>
          </cell>
          <cell r="M5670" t="str">
            <v>ENFERMEDAD GENERAL</v>
          </cell>
          <cell r="N5670" t="str">
            <v>EPS002</v>
          </cell>
          <cell r="O5670" t="str">
            <v>SALUD TOTAL E.P.S.</v>
          </cell>
        </row>
        <row r="5671">
          <cell r="C5671">
            <v>9102885</v>
          </cell>
          <cell r="D5671" t="str">
            <v>CASTELLANO ESPINOSA ARMANDO</v>
          </cell>
          <cell r="E5671" t="str">
            <v>OPERADOR DE PADRÓN</v>
          </cell>
          <cell r="G5671" t="str">
            <v>X</v>
          </cell>
          <cell r="M5671" t="str">
            <v>ENFERMEDAD GENERAL</v>
          </cell>
          <cell r="N5671" t="str">
            <v>EPS002</v>
          </cell>
          <cell r="O5671" t="str">
            <v>SALUD TOTAL E.P.S.</v>
          </cell>
        </row>
        <row r="5672">
          <cell r="C5672">
            <v>73554580</v>
          </cell>
          <cell r="D5672" t="str">
            <v>OCHOA LOPEZ EDWIN ANTONIO</v>
          </cell>
          <cell r="E5672" t="str">
            <v>OPERADOR DE PADRÓN</v>
          </cell>
          <cell r="G5672" t="str">
            <v>X</v>
          </cell>
          <cell r="M5672" t="str">
            <v>ENFERMEDAD GENERAL</v>
          </cell>
          <cell r="N5672">
            <v>130010178101</v>
          </cell>
          <cell r="O5672" t="str">
            <v>NUEVA E.P.S</v>
          </cell>
        </row>
        <row r="5673">
          <cell r="C5673">
            <v>7918997</v>
          </cell>
          <cell r="D5673" t="str">
            <v>CASTILLA GUTIERREZ MOISES</v>
          </cell>
          <cell r="E5673" t="str">
            <v>OPERADOR DE PADRÓN</v>
          </cell>
          <cell r="G5673" t="str">
            <v>X</v>
          </cell>
          <cell r="M5673" t="str">
            <v>ENFERMEDAD GENERAL</v>
          </cell>
          <cell r="N5673">
            <v>136611</v>
          </cell>
          <cell r="O5673" t="str">
            <v>ARL SURA</v>
          </cell>
        </row>
        <row r="5674">
          <cell r="C5674">
            <v>1047382279</v>
          </cell>
          <cell r="D5674" t="str">
            <v>ROYO ORTIZ HEIDER MANUEL</v>
          </cell>
          <cell r="E5674" t="str">
            <v>OPERADOR DE BUSETÓN</v>
          </cell>
          <cell r="G5674" t="str">
            <v>X</v>
          </cell>
          <cell r="M5674" t="str">
            <v>ENFERMEDAD GENERAL</v>
          </cell>
          <cell r="N5674">
            <v>1325360</v>
          </cell>
          <cell r="O5674" t="str">
            <v>EPS MUTUAL SER</v>
          </cell>
        </row>
        <row r="5675">
          <cell r="C5675">
            <v>10886858</v>
          </cell>
          <cell r="D5675" t="str">
            <v>VALENCI ALVAREZ ALVARO</v>
          </cell>
          <cell r="E5675" t="str">
            <v>OPERADOR DE BUSETÓN</v>
          </cell>
          <cell r="G5675" t="str">
            <v>X</v>
          </cell>
          <cell r="M5675" t="str">
            <v>ENFERMEDAD GENERAL</v>
          </cell>
          <cell r="N5675">
            <v>168087</v>
          </cell>
          <cell r="O5675" t="str">
            <v>EPS MUTUAL SER</v>
          </cell>
        </row>
        <row r="5676">
          <cell r="C5676">
            <v>10886858</v>
          </cell>
          <cell r="D5676" t="str">
            <v>VALENCI ALVAREZ ALVARO</v>
          </cell>
          <cell r="E5676" t="str">
            <v>OPERADOR DE BUSETÓN</v>
          </cell>
          <cell r="G5676" t="str">
            <v>X</v>
          </cell>
          <cell r="M5676" t="str">
            <v>ENFERMEDAD GENERAL</v>
          </cell>
          <cell r="N5676">
            <v>565956</v>
          </cell>
          <cell r="O5676" t="str">
            <v>EPS MUTUAL SER</v>
          </cell>
        </row>
        <row r="5677">
          <cell r="C5677">
            <v>73121602</v>
          </cell>
          <cell r="D5677" t="str">
            <v>CHAR NEGRETE ELKIN YOUSEF</v>
          </cell>
          <cell r="E5677" t="str">
            <v>OPERADOR DE PADRÓN</v>
          </cell>
          <cell r="G5677" t="str">
            <v>X</v>
          </cell>
          <cell r="M5677" t="str">
            <v>ENFERMEDAD GENERAL</v>
          </cell>
          <cell r="N5677" t="str">
            <v>EPS002</v>
          </cell>
          <cell r="O5677" t="str">
            <v>SALUD TOTAL E.P.S.</v>
          </cell>
        </row>
        <row r="5678">
          <cell r="C5678">
            <v>73108745</v>
          </cell>
          <cell r="D5678" t="str">
            <v>AICARDI HERNANDEZ JHOEL</v>
          </cell>
          <cell r="E5678" t="str">
            <v>OPERADOR DE PADRÓN</v>
          </cell>
          <cell r="G5678" t="str">
            <v>X</v>
          </cell>
          <cell r="M5678" t="str">
            <v>ENFERMEDAD GENERAL</v>
          </cell>
          <cell r="N5678">
            <v>33877</v>
          </cell>
          <cell r="O5678" t="str">
            <v>SALUD TOTAL E.P.S.</v>
          </cell>
        </row>
        <row r="5679">
          <cell r="C5679">
            <v>7960668</v>
          </cell>
          <cell r="D5679" t="str">
            <v>CAMACHO BELEÑO ERIK ALEXI</v>
          </cell>
          <cell r="E5679" t="str">
            <v>OPERADOR DE PADRÓN</v>
          </cell>
          <cell r="G5679" t="str">
            <v>X</v>
          </cell>
          <cell r="M5679" t="str">
            <v>ENFERMEDAD GENERAL</v>
          </cell>
          <cell r="N5679">
            <v>921</v>
          </cell>
          <cell r="O5679" t="str">
            <v>SALUD TOTAL E.P.S.</v>
          </cell>
        </row>
        <row r="5680">
          <cell r="C5680">
            <v>73571183</v>
          </cell>
          <cell r="D5680" t="str">
            <v>PEREZ MADERA JUAN CARLOS</v>
          </cell>
          <cell r="E5680" t="str">
            <v>OPERADOR DE BUSETÓN</v>
          </cell>
          <cell r="G5680" t="str">
            <v>X</v>
          </cell>
          <cell r="M5680" t="str">
            <v>ENFERMEDAD GENERAL</v>
          </cell>
          <cell r="N5680" t="str">
            <v>EPS002</v>
          </cell>
          <cell r="O5680" t="str">
            <v>SALUD TOTAL E.P.S.</v>
          </cell>
        </row>
        <row r="5681">
          <cell r="C5681">
            <v>73109356</v>
          </cell>
          <cell r="D5681" t="str">
            <v>MARTINEZ OLAVE WILLIAN ANTONIO</v>
          </cell>
          <cell r="E5681" t="str">
            <v>OPERADOR DE PADRÓN</v>
          </cell>
          <cell r="G5681" t="str">
            <v>X</v>
          </cell>
          <cell r="M5681" t="str">
            <v>ENFERMEDAD GENERAL</v>
          </cell>
          <cell r="N5681">
            <v>9692333</v>
          </cell>
          <cell r="O5681" t="str">
            <v>SANITAS E.P.S</v>
          </cell>
        </row>
        <row r="5682">
          <cell r="C5682">
            <v>9236697</v>
          </cell>
          <cell r="D5682" t="str">
            <v>POVEDA GIL OSMAR ALBERTO</v>
          </cell>
          <cell r="E5682" t="str">
            <v>OPERADOR DE PADRÓN</v>
          </cell>
          <cell r="G5682" t="str">
            <v>X</v>
          </cell>
          <cell r="M5682" t="str">
            <v>ENFERMEDAD GENERAL</v>
          </cell>
          <cell r="N5682" t="str">
            <v>0-39739215</v>
          </cell>
          <cell r="O5682" t="str">
            <v>SURA E.P.S.</v>
          </cell>
        </row>
        <row r="5683">
          <cell r="C5683">
            <v>1047382279</v>
          </cell>
          <cell r="D5683" t="str">
            <v>ROYO ORTIZ HEIDER MANUEL</v>
          </cell>
          <cell r="E5683" t="str">
            <v>OPERADOR DE BUSETÓN</v>
          </cell>
          <cell r="G5683" t="str">
            <v>X</v>
          </cell>
          <cell r="M5683" t="str">
            <v>ENFERMEDAD GENERAL</v>
          </cell>
          <cell r="N5683">
            <v>1325360</v>
          </cell>
          <cell r="O5683" t="str">
            <v>EPS MUTUAL SER</v>
          </cell>
        </row>
        <row r="5684">
          <cell r="C5684">
            <v>8854897</v>
          </cell>
          <cell r="D5684" t="str">
            <v>ESTREMOR SALCEDO ROWAR</v>
          </cell>
          <cell r="E5684" t="str">
            <v>OPERADOR DE PADRÓN</v>
          </cell>
          <cell r="G5684" t="str">
            <v>X</v>
          </cell>
          <cell r="M5684" t="str">
            <v>ENFERMEDAD GENERAL</v>
          </cell>
          <cell r="N5684" t="str">
            <v>EPS002</v>
          </cell>
          <cell r="O5684" t="str">
            <v>SALUD TOTAL E.P.S.</v>
          </cell>
        </row>
        <row r="5685">
          <cell r="C5685">
            <v>9103331</v>
          </cell>
          <cell r="D5685" t="str">
            <v>DIAZ MORELOS NEFTALY DE LOS REYES</v>
          </cell>
          <cell r="E5685" t="str">
            <v>OPERADOR DE PADRÓN</v>
          </cell>
          <cell r="G5685" t="str">
            <v>X</v>
          </cell>
          <cell r="M5685" t="str">
            <v>ENFERMEDAD GENERAL</v>
          </cell>
          <cell r="N5685" t="str">
            <v>EPS002</v>
          </cell>
          <cell r="O5685" t="str">
            <v>SALUD TOTAL E.P.S.</v>
          </cell>
        </row>
        <row r="5686">
          <cell r="C5686">
            <v>1143374025</v>
          </cell>
          <cell r="D5686" t="str">
            <v>CONEO CHAMORRO SERGIO LUIS</v>
          </cell>
          <cell r="E5686" t="str">
            <v>OPERADOR DE BUSETÓN</v>
          </cell>
          <cell r="G5686" t="str">
            <v>X</v>
          </cell>
          <cell r="M5686" t="str">
            <v>ENFERMEDAD GENERAL</v>
          </cell>
          <cell r="N5686">
            <v>900304958</v>
          </cell>
          <cell r="O5686" t="str">
            <v>NUEVA E.P.S</v>
          </cell>
        </row>
        <row r="5687">
          <cell r="C5687">
            <v>8850812</v>
          </cell>
          <cell r="D5687" t="str">
            <v>CARDENAS SOLIS HELBRAN ANTONIO</v>
          </cell>
          <cell r="E5687" t="str">
            <v>OPERADOR DE PADRÓN</v>
          </cell>
          <cell r="G5687" t="str">
            <v>X</v>
          </cell>
          <cell r="M5687" t="str">
            <v>ENFERMEDAD GENERAL</v>
          </cell>
          <cell r="N5687" t="str">
            <v>EPS002</v>
          </cell>
          <cell r="O5687" t="str">
            <v>SALUD TOTAL E.P.S.</v>
          </cell>
        </row>
        <row r="5688">
          <cell r="C5688">
            <v>1050975172</v>
          </cell>
          <cell r="D5688" t="str">
            <v>MUNERA CASA JUAN CAMILO</v>
          </cell>
          <cell r="E5688" t="str">
            <v>OPERADOR DE PADRÓN</v>
          </cell>
          <cell r="G5688" t="str">
            <v>X</v>
          </cell>
          <cell r="M5688" t="str">
            <v>ENFERMEDAD GENERAL</v>
          </cell>
          <cell r="N5688">
            <v>901497471</v>
          </cell>
          <cell r="O5688" t="str">
            <v>SANITAS E.P.S</v>
          </cell>
        </row>
        <row r="5689">
          <cell r="C5689">
            <v>73576572</v>
          </cell>
          <cell r="D5689" t="str">
            <v>ESCORCIA NAVAS CRISTIAN DE JESUS</v>
          </cell>
          <cell r="E5689" t="str">
            <v>OPERADOR DE PADRÓN</v>
          </cell>
          <cell r="G5689" t="str">
            <v>X</v>
          </cell>
          <cell r="M5689" t="str">
            <v>ENFERMEDAD GENERAL</v>
          </cell>
          <cell r="N5689">
            <v>9695813</v>
          </cell>
          <cell r="O5689" t="str">
            <v>SANITAS E.P.S</v>
          </cell>
        </row>
        <row r="5690">
          <cell r="C5690">
            <v>73156052</v>
          </cell>
          <cell r="D5690" t="str">
            <v>VERBEL VERBEL ALBERTO CARLOS</v>
          </cell>
          <cell r="E5690" t="str">
            <v>OPERADOR DE PADRÓN</v>
          </cell>
          <cell r="G5690" t="str">
            <v>X</v>
          </cell>
          <cell r="M5690" t="str">
            <v>ENFERMEDAD GENERAL</v>
          </cell>
          <cell r="N5690">
            <v>130010166701</v>
          </cell>
          <cell r="O5690" t="str">
            <v>SANITAS E.P.S</v>
          </cell>
        </row>
        <row r="5691">
          <cell r="C5691">
            <v>1002059942</v>
          </cell>
          <cell r="D5691" t="str">
            <v>SIMANCAS MARTINEZ WILSON RAFAEL</v>
          </cell>
          <cell r="E5691" t="str">
            <v>OPERADOR DE PADRÓN</v>
          </cell>
          <cell r="G5691" t="str">
            <v>X</v>
          </cell>
          <cell r="M5691" t="str">
            <v>ENFERMEDAD GENERAL</v>
          </cell>
          <cell r="N5691">
            <v>149758</v>
          </cell>
          <cell r="O5691" t="str">
            <v>NUEVA E.P.S</v>
          </cell>
        </row>
        <row r="5692">
          <cell r="C5692">
            <v>15031784</v>
          </cell>
          <cell r="D5692" t="str">
            <v>PEREZ CHICA LOKY LUCIANO</v>
          </cell>
          <cell r="E5692" t="str">
            <v>OPERADOR DE PADRÓN</v>
          </cell>
          <cell r="G5692" t="str">
            <v>X</v>
          </cell>
          <cell r="M5692" t="str">
            <v>ENFERMEDAD GENERAL</v>
          </cell>
          <cell r="N5692">
            <v>130010208205</v>
          </cell>
          <cell r="O5692" t="str">
            <v>NUEVA E.P.S</v>
          </cell>
        </row>
        <row r="5693">
          <cell r="C5693">
            <v>15075642</v>
          </cell>
          <cell r="D5693" t="str">
            <v>DURANGO TORRES RUBEN ALBEIRO</v>
          </cell>
          <cell r="E5693" t="str">
            <v>OPERADOR DE PADRÓN</v>
          </cell>
          <cell r="G5693" t="str">
            <v>X</v>
          </cell>
          <cell r="M5693" t="str">
            <v>ENFERMEDAD GENERAL</v>
          </cell>
          <cell r="N5693">
            <v>54249</v>
          </cell>
          <cell r="O5693" t="str">
            <v>FONDO DE SOLIDARIDAD Y GARANTÍA FOSYGA</v>
          </cell>
        </row>
        <row r="5694">
          <cell r="C5694">
            <v>72007041</v>
          </cell>
          <cell r="D5694" t="str">
            <v>SANTAMARIA CASTELLANOS GABY FERNANDO</v>
          </cell>
          <cell r="E5694" t="str">
            <v>OPERADOR DE PADRÓN</v>
          </cell>
          <cell r="G5694" t="str">
            <v>X</v>
          </cell>
          <cell r="M5694" t="str">
            <v>ENFERMEDAD GENERAL</v>
          </cell>
          <cell r="N5694" t="str">
            <v>EPS002</v>
          </cell>
          <cell r="O5694" t="str">
            <v>SALUD TOTAL E.P.S.</v>
          </cell>
        </row>
        <row r="5695">
          <cell r="C5695">
            <v>1051885187</v>
          </cell>
          <cell r="D5695" t="str">
            <v>CAMACHO PEREZ YOCIMAR</v>
          </cell>
          <cell r="E5695" t="str">
            <v>OPERADOR DE PADRÓN</v>
          </cell>
          <cell r="G5695" t="str">
            <v>X</v>
          </cell>
          <cell r="M5695" t="str">
            <v>ENFERMEDAD GENERAL</v>
          </cell>
          <cell r="N5695" t="str">
            <v>0-39766863</v>
          </cell>
          <cell r="O5695" t="str">
            <v>SURA E.P.S.</v>
          </cell>
        </row>
        <row r="5696">
          <cell r="C5696">
            <v>1052731417</v>
          </cell>
          <cell r="D5696" t="str">
            <v>OROZCO AYOLA ORLANDO AGUSTIN</v>
          </cell>
          <cell r="E5696" t="str">
            <v>OPERADOR DE PADRÓN</v>
          </cell>
          <cell r="G5696" t="str">
            <v>X</v>
          </cell>
          <cell r="M5696" t="str">
            <v>ENFERMEDAD GENERAL</v>
          </cell>
          <cell r="N5696" t="str">
            <v>EPS002</v>
          </cell>
          <cell r="O5696" t="str">
            <v>SALUD TOTAL E.P.S.</v>
          </cell>
        </row>
        <row r="5697">
          <cell r="C5697">
            <v>3828437</v>
          </cell>
          <cell r="D5697" t="str">
            <v>GALVIZ CASTILLA CESAR ENRIQUE</v>
          </cell>
          <cell r="E5697" t="str">
            <v>OPERADOR DE BUSETÓN</v>
          </cell>
          <cell r="G5697" t="str">
            <v>X</v>
          </cell>
          <cell r="M5697" t="str">
            <v>ENFERMEDAD GENERAL</v>
          </cell>
          <cell r="N5697">
            <v>1305200003001</v>
          </cell>
          <cell r="O5697" t="str">
            <v>EPS MUTUAL SER</v>
          </cell>
        </row>
        <row r="5698">
          <cell r="C5698">
            <v>1041971232</v>
          </cell>
          <cell r="D5698" t="str">
            <v>MORALES HERRERA LUISA FERNANDA</v>
          </cell>
          <cell r="E5698" t="str">
            <v>PRACTICANTE UNIVERSITARIA</v>
          </cell>
          <cell r="G5698" t="str">
            <v>X</v>
          </cell>
          <cell r="M5698" t="str">
            <v>ENFERMEDAD GENERAL</v>
          </cell>
          <cell r="N5698">
            <v>900304958</v>
          </cell>
          <cell r="O5698" t="str">
            <v>FAMISANAR E.P.S</v>
          </cell>
        </row>
        <row r="5699">
          <cell r="C5699">
            <v>1002323370</v>
          </cell>
          <cell r="D5699" t="str">
            <v>PALOMINO PADILLA YONATAN ENRIQUE</v>
          </cell>
          <cell r="E5699" t="str">
            <v>OPERADOR DE PADRÓN</v>
          </cell>
          <cell r="G5699" t="str">
            <v>X</v>
          </cell>
          <cell r="M5699" t="str">
            <v>ENFERMEDAD GENERAL</v>
          </cell>
          <cell r="N5699" t="str">
            <v>EPS002</v>
          </cell>
          <cell r="O5699" t="str">
            <v>SALUD TOTAL E.P.S.</v>
          </cell>
        </row>
        <row r="5700">
          <cell r="C5700">
            <v>92031290</v>
          </cell>
          <cell r="D5700" t="str">
            <v>BOLAÑO VILLAMIL JORGE DAVID</v>
          </cell>
          <cell r="E5700" t="str">
            <v>OPERADOR DE PADRÓN</v>
          </cell>
          <cell r="G5700" t="str">
            <v>X</v>
          </cell>
          <cell r="M5700" t="str">
            <v>ENFERMEDAD GENERAL</v>
          </cell>
          <cell r="N5700">
            <v>7762</v>
          </cell>
          <cell r="O5700" t="str">
            <v>SANITAS E.P.S</v>
          </cell>
        </row>
        <row r="5701">
          <cell r="C5701">
            <v>73117655</v>
          </cell>
          <cell r="D5701" t="str">
            <v>HERRERA ARROYO WILMAN</v>
          </cell>
          <cell r="E5701" t="str">
            <v>OPERADOR DE PADRÓN</v>
          </cell>
          <cell r="G5701" t="str">
            <v>X</v>
          </cell>
          <cell r="M5701" t="str">
            <v>ENFERMEDAD GENERAL</v>
          </cell>
          <cell r="N5701" t="str">
            <v>187040-1</v>
          </cell>
          <cell r="O5701" t="str">
            <v>COOSALUD ESS EPS -S</v>
          </cell>
        </row>
        <row r="5702">
          <cell r="C5702">
            <v>1143133082</v>
          </cell>
          <cell r="D5702" t="str">
            <v>VELASQUEZ BARRERA DANIEL ALEJANDRO</v>
          </cell>
          <cell r="E5702" t="str">
            <v>TECNICO LIDER  DE MANTENIMIENTO</v>
          </cell>
          <cell r="G5702" t="str">
            <v>X</v>
          </cell>
          <cell r="M5702" t="str">
            <v>ENFERMEDAD GENERAL</v>
          </cell>
          <cell r="N5702">
            <v>9693096</v>
          </cell>
          <cell r="O5702" t="str">
            <v>SANITAS E.P.S</v>
          </cell>
        </row>
        <row r="5703">
          <cell r="C5703">
            <v>73159298</v>
          </cell>
          <cell r="D5703" t="str">
            <v>MARQUEZ MERCADO ALEXANDER RAFAEL</v>
          </cell>
          <cell r="E5703" t="str">
            <v>OPERADOR DE PADRÓN</v>
          </cell>
          <cell r="G5703" t="str">
            <v>X</v>
          </cell>
          <cell r="M5703" t="str">
            <v>ENFERMEDAD GENERAL</v>
          </cell>
          <cell r="N5703">
            <v>11257506</v>
          </cell>
          <cell r="O5703" t="str">
            <v>NUEVA E.P.S</v>
          </cell>
        </row>
        <row r="5704">
          <cell r="C5704">
            <v>1052731417</v>
          </cell>
          <cell r="D5704" t="str">
            <v>OROZCO AYOLA ORLANDO AGUSTIN</v>
          </cell>
          <cell r="E5704" t="str">
            <v>OPERADOR DE PADRÓN</v>
          </cell>
          <cell r="G5704" t="str">
            <v>X</v>
          </cell>
          <cell r="M5704" t="str">
            <v>ENFERMEDAD GENERAL</v>
          </cell>
          <cell r="N5704" t="str">
            <v>EPS002</v>
          </cell>
          <cell r="O5704" t="str">
            <v>SALUD TOTAL E.P.S.</v>
          </cell>
        </row>
        <row r="5705">
          <cell r="C5705">
            <v>8853177</v>
          </cell>
          <cell r="D5705" t="str">
            <v>CESPEDES RODRIGUEZ ANGEL ANTONIO</v>
          </cell>
          <cell r="E5705" t="str">
            <v>OPERADOR DE PADRÓN</v>
          </cell>
          <cell r="G5705" t="str">
            <v>X</v>
          </cell>
          <cell r="M5705" t="str">
            <v>ENFERMEDAD GENERAL</v>
          </cell>
          <cell r="N5705" t="str">
            <v>0-39783349</v>
          </cell>
          <cell r="O5705" t="str">
            <v>SURA E.P.S.</v>
          </cell>
        </row>
        <row r="5706">
          <cell r="C5706">
            <v>73204096</v>
          </cell>
          <cell r="D5706" t="str">
            <v>ORELLANO PEREZ YENNE JAVIER</v>
          </cell>
          <cell r="E5706" t="str">
            <v>OPERADOR DE PADRÓN</v>
          </cell>
          <cell r="G5706" t="str">
            <v>X</v>
          </cell>
          <cell r="M5706" t="str">
            <v>ENFERMEDAD GENERAL</v>
          </cell>
          <cell r="N5706">
            <v>21305</v>
          </cell>
          <cell r="O5706" t="str">
            <v>EPS MUTUAL SER</v>
          </cell>
        </row>
        <row r="5707">
          <cell r="C5707">
            <v>1143377441</v>
          </cell>
          <cell r="D5707" t="str">
            <v>MUENTES TAPIA CAMILO ANDRES</v>
          </cell>
          <cell r="E5707" t="str">
            <v>OPERADOR DE PADRÓN</v>
          </cell>
          <cell r="G5707" t="str">
            <v>X</v>
          </cell>
          <cell r="M5707" t="str">
            <v>ENFERMEDAD GENERAL</v>
          </cell>
          <cell r="N5707">
            <v>21305</v>
          </cell>
          <cell r="O5707" t="str">
            <v>EPS MUTUAL SER</v>
          </cell>
        </row>
        <row r="5708">
          <cell r="C5708">
            <v>9103331</v>
          </cell>
          <cell r="D5708" t="str">
            <v>DIAZ MORELOS NEFTALY DE LOS REYES</v>
          </cell>
          <cell r="E5708" t="str">
            <v>OPERADOR DE PADRÓN</v>
          </cell>
          <cell r="G5708" t="str">
            <v>X</v>
          </cell>
          <cell r="M5708" t="str">
            <v>ENFERMEDAD GENERAL</v>
          </cell>
          <cell r="N5708" t="str">
            <v>EPS002</v>
          </cell>
          <cell r="O5708" t="str">
            <v>SALUD TOTAL E.P.S.</v>
          </cell>
        </row>
        <row r="5709">
          <cell r="C5709">
            <v>73131436</v>
          </cell>
          <cell r="D5709" t="str">
            <v>HERNANDEZ MERCADO ARNULFO</v>
          </cell>
          <cell r="E5709" t="str">
            <v>OPERADOR DE PADRÓN</v>
          </cell>
          <cell r="G5709" t="str">
            <v>X</v>
          </cell>
          <cell r="M5709" t="str">
            <v>ENFERMEDAD GENERAL</v>
          </cell>
          <cell r="N5709" t="str">
            <v>EPS002</v>
          </cell>
          <cell r="O5709" t="str">
            <v>SALUD TOTAL E.P.S.</v>
          </cell>
        </row>
        <row r="5710">
          <cell r="C5710">
            <v>73127358</v>
          </cell>
          <cell r="D5710" t="str">
            <v>MARRUGO TORRES JOSE ALFREDO</v>
          </cell>
          <cell r="E5710" t="str">
            <v>OPERADOR DE PADRÓN</v>
          </cell>
          <cell r="G5710" t="str">
            <v>X</v>
          </cell>
          <cell r="M5710" t="str">
            <v>ENFERMEDAD GENERAL</v>
          </cell>
          <cell r="N5710">
            <v>9715315</v>
          </cell>
          <cell r="O5710" t="str">
            <v>SANITAS E.P.S</v>
          </cell>
        </row>
        <row r="5711">
          <cell r="C5711">
            <v>15031546</v>
          </cell>
          <cell r="D5711" t="str">
            <v>ARTEAGA ALTAMIRANDA ANIBANIEL</v>
          </cell>
          <cell r="E5711" t="str">
            <v>OPERADOR DE PADRÓN</v>
          </cell>
          <cell r="G5711" t="str">
            <v>X</v>
          </cell>
          <cell r="M5711" t="str">
            <v>ENFERMEDAD GENERAL</v>
          </cell>
          <cell r="N5711">
            <v>3078052</v>
          </cell>
          <cell r="O5711" t="str">
            <v>COOSALUD ESS EPS -S</v>
          </cell>
        </row>
        <row r="5712">
          <cell r="C5712">
            <v>1050966796</v>
          </cell>
          <cell r="D5712" t="str">
            <v>VELEZ ZULUAGA JHON ALEXANDER</v>
          </cell>
          <cell r="E5712" t="str">
            <v>OPERADOR DE PADRÓN</v>
          </cell>
          <cell r="G5712" t="str">
            <v>X</v>
          </cell>
          <cell r="M5712" t="str">
            <v>ENFERMEDAD GENERAL</v>
          </cell>
          <cell r="N5712" t="str">
            <v>EPS002</v>
          </cell>
          <cell r="O5712" t="str">
            <v>SALUD TOTAL E.P.S.</v>
          </cell>
        </row>
        <row r="5713">
          <cell r="C5713">
            <v>92447136</v>
          </cell>
          <cell r="D5713" t="str">
            <v>AGRESOTH PADILLA EDUAR MIGUEL</v>
          </cell>
          <cell r="E5713" t="str">
            <v>OPERADOR DE PADRÓN</v>
          </cell>
          <cell r="G5713" t="str">
            <v>X</v>
          </cell>
          <cell r="M5713" t="str">
            <v>ENFERMEDAD GENERAL</v>
          </cell>
          <cell r="N5713" t="str">
            <v>EPS002</v>
          </cell>
          <cell r="O5713" t="str">
            <v>SALUD TOTAL E.P.S.</v>
          </cell>
        </row>
        <row r="5714">
          <cell r="C5714">
            <v>73142139</v>
          </cell>
          <cell r="D5714" t="str">
            <v>MAJUL DE AVILA JUAN CARLOS</v>
          </cell>
          <cell r="E5714" t="str">
            <v>OPERADOR DE PADRÓN</v>
          </cell>
          <cell r="G5714" t="str">
            <v>X</v>
          </cell>
          <cell r="M5714" t="str">
            <v>ENFERMEDAD GENERAL</v>
          </cell>
          <cell r="N5714">
            <v>130010166701</v>
          </cell>
          <cell r="O5714" t="str">
            <v>EPS MUTUAL SER</v>
          </cell>
        </row>
        <row r="5715">
          <cell r="C5715">
            <v>3806940</v>
          </cell>
          <cell r="D5715" t="str">
            <v>FUENTES PACHECO JUAN BAUTISTA</v>
          </cell>
          <cell r="E5715" t="str">
            <v>TECNICO DE MANTENIMIENTO ELECTRICO A</v>
          </cell>
          <cell r="G5715" t="str">
            <v>X</v>
          </cell>
          <cell r="M5715" t="str">
            <v>ENFERMEDAD GENERAL</v>
          </cell>
          <cell r="N5715">
            <v>168843</v>
          </cell>
          <cell r="O5715" t="str">
            <v>EPS MUTUAL SER</v>
          </cell>
        </row>
        <row r="5716">
          <cell r="C5716">
            <v>3806940</v>
          </cell>
          <cell r="D5716" t="str">
            <v>FUENTES PACHECO JUAN BAUTISTA</v>
          </cell>
          <cell r="E5716" t="str">
            <v>TECNICO DE MANTENIMIENTO ELECTRICO A</v>
          </cell>
          <cell r="G5716" t="str">
            <v>X</v>
          </cell>
          <cell r="M5716" t="str">
            <v>ENFERMEDAD GENERAL</v>
          </cell>
          <cell r="N5716">
            <v>130010333801</v>
          </cell>
          <cell r="O5716" t="str">
            <v>EPS MUTUAL SER</v>
          </cell>
        </row>
        <row r="5717">
          <cell r="C5717">
            <v>73169783</v>
          </cell>
          <cell r="D5717" t="str">
            <v>VERGARA ORTEGA BERCELIO</v>
          </cell>
          <cell r="E5717" t="str">
            <v>OPERADOR DE BUSETÓN</v>
          </cell>
          <cell r="G5717" t="str">
            <v>X</v>
          </cell>
          <cell r="M5717" t="str">
            <v>ENFERMEDAD GENERAL</v>
          </cell>
          <cell r="N5717" t="str">
            <v>0-39804997</v>
          </cell>
          <cell r="O5717" t="str">
            <v>SURA E.P.S.</v>
          </cell>
        </row>
        <row r="5718">
          <cell r="C5718">
            <v>73169783</v>
          </cell>
          <cell r="D5718" t="str">
            <v>VERGARA ORTEGA BERCELIO</v>
          </cell>
          <cell r="E5718" t="str">
            <v>OPERADOR DE BUSETÓN</v>
          </cell>
          <cell r="G5718" t="str">
            <v>X</v>
          </cell>
          <cell r="M5718" t="str">
            <v>ENFERMEDAD GENERAL</v>
          </cell>
          <cell r="N5718" t="str">
            <v>0-3987898</v>
          </cell>
          <cell r="O5718" t="str">
            <v>SURA E.P.S.</v>
          </cell>
        </row>
        <row r="5719">
          <cell r="C5719">
            <v>1047430645</v>
          </cell>
          <cell r="D5719" t="str">
            <v>PALACIO URANGO LUIS MODESTO</v>
          </cell>
          <cell r="E5719" t="str">
            <v>OPERADOR DE BUSETÓN</v>
          </cell>
          <cell r="G5719" t="str">
            <v>X</v>
          </cell>
          <cell r="M5719" t="str">
            <v>ENFERMEDAD GENERAL</v>
          </cell>
          <cell r="N5719">
            <v>3079925</v>
          </cell>
          <cell r="O5719" t="str">
            <v>COOSALUD ESS EPS -S</v>
          </cell>
        </row>
        <row r="5720">
          <cell r="C5720">
            <v>73189641</v>
          </cell>
          <cell r="D5720" t="str">
            <v>SALCEDO CORREA JUAN CARLOS</v>
          </cell>
          <cell r="E5720" t="str">
            <v>OPERADOR DE BUSETÓN</v>
          </cell>
          <cell r="G5720" t="str">
            <v>X</v>
          </cell>
          <cell r="M5720" t="str">
            <v>ENFERMEDAD GENERAL</v>
          </cell>
          <cell r="N5720">
            <v>21335</v>
          </cell>
          <cell r="O5720" t="str">
            <v>EPS MUTUAL SER</v>
          </cell>
        </row>
        <row r="5721">
          <cell r="C5721">
            <v>73159298</v>
          </cell>
          <cell r="D5721" t="str">
            <v>MARQUEZ MERCADO ALEXANDER RAFAEL</v>
          </cell>
          <cell r="E5721" t="str">
            <v>OPERADOR DE PADRÓN</v>
          </cell>
          <cell r="G5721" t="str">
            <v>X</v>
          </cell>
          <cell r="M5721" t="str">
            <v>ENFERMEDAD GENERAL</v>
          </cell>
          <cell r="N5721">
            <v>1185172</v>
          </cell>
          <cell r="O5721" t="str">
            <v>NUEVA E.P.S</v>
          </cell>
        </row>
        <row r="5722">
          <cell r="C5722">
            <v>1002248481</v>
          </cell>
          <cell r="D5722" t="str">
            <v>HERNANDEZ GONZALEZ SERGIO LUIS</v>
          </cell>
          <cell r="E5722" t="str">
            <v>OPERADOR DE PADRÓN</v>
          </cell>
          <cell r="G5722" t="str">
            <v>X</v>
          </cell>
          <cell r="M5722" t="str">
            <v>ENFERMEDAD GENERAL</v>
          </cell>
          <cell r="N5722">
            <v>9719115</v>
          </cell>
          <cell r="O5722" t="str">
            <v>SANITAS E.P.S</v>
          </cell>
        </row>
        <row r="5723">
          <cell r="C5723">
            <v>73131436</v>
          </cell>
          <cell r="D5723" t="str">
            <v>HERNANDEZ MERCADO ARNULFO</v>
          </cell>
          <cell r="E5723" t="str">
            <v>OPERADOR DE PADRÓN</v>
          </cell>
          <cell r="G5723" t="str">
            <v>X</v>
          </cell>
          <cell r="M5723" t="str">
            <v>ENFERMEDAD GENERAL</v>
          </cell>
          <cell r="N5723" t="str">
            <v>EPS002</v>
          </cell>
          <cell r="O5723" t="str">
            <v>SALUD TOTAL E.P.S.</v>
          </cell>
        </row>
        <row r="5724">
          <cell r="C5724">
            <v>73579382</v>
          </cell>
          <cell r="D5724" t="str">
            <v>VARGAS CHICO HENRRY</v>
          </cell>
          <cell r="E5724" t="str">
            <v>OPERADOR DE PADRÓN</v>
          </cell>
          <cell r="G5724" t="str">
            <v>X</v>
          </cell>
          <cell r="M5724" t="str">
            <v>ENFERMEDAD GENERAL</v>
          </cell>
          <cell r="N5724">
            <v>21305</v>
          </cell>
          <cell r="O5724" t="str">
            <v>EPS MUTUAL SER</v>
          </cell>
        </row>
        <row r="5725">
          <cell r="C5725">
            <v>1047433842</v>
          </cell>
          <cell r="D5725" t="str">
            <v>MARRUGO PAJARO VICTOR ALFONSO</v>
          </cell>
          <cell r="E5725" t="str">
            <v>OPERADOR DE PADRÓN</v>
          </cell>
          <cell r="F5725" t="str">
            <v>X</v>
          </cell>
          <cell r="M5725" t="str">
            <v>ACCIDENTE DE TRABAJO</v>
          </cell>
          <cell r="N5725">
            <v>130010010002</v>
          </cell>
          <cell r="O5725" t="str">
            <v>ARL SURA</v>
          </cell>
        </row>
        <row r="5726">
          <cell r="C5726">
            <v>72195323</v>
          </cell>
          <cell r="D5726" t="str">
            <v>UPARELA LARA LUIS ALFONSO</v>
          </cell>
          <cell r="E5726" t="str">
            <v>TECNICO LIDER  DE MANTENIMIENTO</v>
          </cell>
          <cell r="F5726" t="str">
            <v>X</v>
          </cell>
          <cell r="M5726" t="str">
            <v>ACCIDENTE DE TRABAJO</v>
          </cell>
          <cell r="N5726">
            <v>130010323001</v>
          </cell>
          <cell r="O5726" t="str">
            <v>ARL SURA</v>
          </cell>
        </row>
        <row r="5727">
          <cell r="C5727">
            <v>73143059</v>
          </cell>
          <cell r="D5727" t="str">
            <v>JIMENEZ TAPIA CALIXTO ANTONIO</v>
          </cell>
          <cell r="E5727" t="str">
            <v>OPERADOR DE PADRÓN</v>
          </cell>
          <cell r="G5727" t="str">
            <v>X</v>
          </cell>
          <cell r="M5727" t="str">
            <v>ENFERMEDAD GENERAL</v>
          </cell>
          <cell r="N5727">
            <v>21305</v>
          </cell>
          <cell r="O5727" t="str">
            <v>EPS MUTUAL SER</v>
          </cell>
        </row>
        <row r="5728">
          <cell r="C5728">
            <v>1002319649</v>
          </cell>
          <cell r="D5728" t="str">
            <v>CARABALLO SALINAS PEDRO LUIS</v>
          </cell>
          <cell r="E5728" t="str">
            <v>TECNICO DE MANTENIMIENTO MECANICO C</v>
          </cell>
          <cell r="G5728" t="str">
            <v>X</v>
          </cell>
          <cell r="M5728" t="str">
            <v>ENFERMEDAD GENERAL</v>
          </cell>
          <cell r="N5728">
            <v>168817</v>
          </cell>
          <cell r="O5728" t="str">
            <v>EPS MUTUAL SER</v>
          </cell>
        </row>
        <row r="5729">
          <cell r="C5729">
            <v>73117655</v>
          </cell>
          <cell r="D5729" t="str">
            <v>HERRERA ARROYO WILMAN</v>
          </cell>
          <cell r="E5729" t="str">
            <v>OPERADOR DE PADRÓN</v>
          </cell>
          <cell r="G5729" t="str">
            <v>X</v>
          </cell>
          <cell r="M5729" t="str">
            <v>ENFERMEDAD GENERAL</v>
          </cell>
          <cell r="N5729">
            <v>130010166701</v>
          </cell>
          <cell r="O5729" t="str">
            <v>COOSALUD ESS EPS -S</v>
          </cell>
        </row>
        <row r="5730">
          <cell r="C5730">
            <v>9023609</v>
          </cell>
          <cell r="D5730" t="str">
            <v>JIMENEZ PEREZ RONAL JOSE</v>
          </cell>
          <cell r="E5730" t="str">
            <v>OPERADOR DE PADRÓN</v>
          </cell>
          <cell r="G5730" t="str">
            <v>X</v>
          </cell>
          <cell r="M5730" t="str">
            <v>ENFERMEDAD GENERAL</v>
          </cell>
          <cell r="N5730" t="str">
            <v>EPS002</v>
          </cell>
          <cell r="O5730" t="str">
            <v>SALUD TOTAL E.P.S.</v>
          </cell>
        </row>
        <row r="5731">
          <cell r="C5731">
            <v>92545434</v>
          </cell>
          <cell r="D5731" t="str">
            <v>ACOSTA BALDOVINO LUIS CARLOS</v>
          </cell>
          <cell r="E5731" t="str">
            <v>COORDINADOR DE OPERACIONES</v>
          </cell>
          <cell r="H5731" t="str">
            <v>X</v>
          </cell>
          <cell r="M5731" t="str">
            <v>LICENCIA DE PATERNIDAD</v>
          </cell>
          <cell r="N5731" t="str">
            <v>N/A</v>
          </cell>
          <cell r="O5731" t="str">
            <v>SURA E.P.S.</v>
          </cell>
        </row>
        <row r="5732">
          <cell r="C5732">
            <v>3883113</v>
          </cell>
          <cell r="D5732" t="str">
            <v>PIMIENTEL SANTANA LUIS FERNANDO</v>
          </cell>
          <cell r="E5732" t="str">
            <v>OPERADOR DE PADRÓN</v>
          </cell>
          <cell r="G5732" t="str">
            <v>X</v>
          </cell>
          <cell r="M5732" t="str">
            <v>ENFERMEDAD GENERAL</v>
          </cell>
          <cell r="O5732" t="str">
            <v>SURA E.P.S.</v>
          </cell>
        </row>
        <row r="5733">
          <cell r="C5733">
            <v>3883113</v>
          </cell>
          <cell r="D5733" t="str">
            <v>PIMIENTEL SANTANA LUIS FERNANDO</v>
          </cell>
          <cell r="E5733" t="str">
            <v>OPERADOR DE PADRÓN</v>
          </cell>
          <cell r="G5733" t="str">
            <v>X</v>
          </cell>
          <cell r="M5733" t="str">
            <v>ENFERMEDAD GENERAL</v>
          </cell>
          <cell r="N5733" t="str">
            <v>0-39823216</v>
          </cell>
          <cell r="O5733" t="str">
            <v>SURA E.P.S.</v>
          </cell>
        </row>
        <row r="5734">
          <cell r="C5734">
            <v>73127358</v>
          </cell>
          <cell r="D5734" t="str">
            <v>MARRUGO TORRES JOSE ALFREDO</v>
          </cell>
          <cell r="E5734" t="str">
            <v>OPERADOR DE PADRÓN</v>
          </cell>
          <cell r="G5734" t="str">
            <v>X</v>
          </cell>
          <cell r="M5734" t="str">
            <v>ENFERMEDAD GENERAL</v>
          </cell>
          <cell r="N5734">
            <v>9725715</v>
          </cell>
          <cell r="O5734" t="str">
            <v>SANITAS E.P.S</v>
          </cell>
        </row>
        <row r="5735">
          <cell r="C5735">
            <v>92447136</v>
          </cell>
          <cell r="D5735" t="str">
            <v>AGRESOTH PADILLA EDUAR MIGUEL</v>
          </cell>
          <cell r="E5735" t="str">
            <v>OPERADOR DE PADRÓN</v>
          </cell>
          <cell r="G5735" t="str">
            <v>X</v>
          </cell>
          <cell r="M5735" t="str">
            <v>ENFERMEDAD GENERAL</v>
          </cell>
          <cell r="N5735" t="str">
            <v>EPS002</v>
          </cell>
          <cell r="O5735" t="str">
            <v>SALUD TOTAL E.P.S.</v>
          </cell>
        </row>
        <row r="5736">
          <cell r="C5736">
            <v>7918997</v>
          </cell>
          <cell r="D5736" t="str">
            <v>CASTILLA GUTIERREZ MOISES</v>
          </cell>
          <cell r="E5736" t="str">
            <v>OPERADOR DE PADRÓN</v>
          </cell>
          <cell r="G5736" t="str">
            <v>X</v>
          </cell>
          <cell r="M5736" t="str">
            <v>ENFERMEDAD GENERAL</v>
          </cell>
          <cell r="N5736">
            <v>860028947</v>
          </cell>
          <cell r="O5736" t="str">
            <v>SURA E.P.S.</v>
          </cell>
        </row>
        <row r="5737">
          <cell r="C5737">
            <v>8852350</v>
          </cell>
          <cell r="D5737" t="str">
            <v>ARIZA DIAZ PEDRO</v>
          </cell>
          <cell r="E5737" t="str">
            <v>OPERADOR DE PADRÓN</v>
          </cell>
          <cell r="G5737" t="str">
            <v>X</v>
          </cell>
          <cell r="M5737" t="str">
            <v>ENFERMEDAD GENERAL</v>
          </cell>
          <cell r="N5737" t="str">
            <v>EPS002</v>
          </cell>
          <cell r="O5737" t="str">
            <v>SALUD TOTAL E.P.S.</v>
          </cell>
        </row>
        <row r="5738">
          <cell r="C5738">
            <v>30873721</v>
          </cell>
          <cell r="D5738" t="str">
            <v>JIMENEZ LLANOS ROSANA</v>
          </cell>
          <cell r="E5738" t="str">
            <v>OPERADOR DE PADRÓN</v>
          </cell>
          <cell r="G5738" t="str">
            <v>X</v>
          </cell>
          <cell r="M5738" t="str">
            <v>ENFERMEDAD GENERAL</v>
          </cell>
          <cell r="N5738">
            <v>3599</v>
          </cell>
          <cell r="O5738" t="str">
            <v>SALUD TOTAL E.P.S.</v>
          </cell>
        </row>
        <row r="5739">
          <cell r="C5739">
            <v>1002248481</v>
          </cell>
          <cell r="D5739" t="str">
            <v>HERNANDEZ GONZALEZ SERGIO LUIS</v>
          </cell>
          <cell r="E5739" t="str">
            <v>OPERADOR DE PADRÓN</v>
          </cell>
          <cell r="G5739" t="str">
            <v>X</v>
          </cell>
          <cell r="M5739" t="str">
            <v>ENFERMEDAD GENERAL</v>
          </cell>
          <cell r="N5739">
            <v>1471</v>
          </cell>
          <cell r="O5739" t="str">
            <v>EPS MUTUAL SER</v>
          </cell>
        </row>
        <row r="5740">
          <cell r="C5740">
            <v>9236697</v>
          </cell>
          <cell r="D5740" t="str">
            <v>POVEDA GIL OSMAR ALBERTO</v>
          </cell>
          <cell r="E5740" t="str">
            <v>OPERADOR DE PADRÓN</v>
          </cell>
          <cell r="G5740" t="str">
            <v>X</v>
          </cell>
          <cell r="M5740" t="str">
            <v>ENFERMEDAD GENERAL</v>
          </cell>
          <cell r="N5740" t="str">
            <v>0-39818697</v>
          </cell>
          <cell r="O5740" t="str">
            <v>SURA E.P.S.</v>
          </cell>
        </row>
        <row r="5741">
          <cell r="C5741">
            <v>9236697</v>
          </cell>
          <cell r="D5741" t="str">
            <v>POVEDA GIL OSMAR ALBERTO</v>
          </cell>
          <cell r="E5741" t="str">
            <v>OPERADOR DE PADRÓN</v>
          </cell>
          <cell r="G5741" t="str">
            <v>X</v>
          </cell>
          <cell r="M5741" t="str">
            <v>ENFERMEDAD GENERAL</v>
          </cell>
          <cell r="N5741" t="str">
            <v>0-36454854</v>
          </cell>
          <cell r="O5741" t="str">
            <v>SURA E.P.S.</v>
          </cell>
        </row>
        <row r="5742">
          <cell r="C5742">
            <v>73109356</v>
          </cell>
          <cell r="D5742" t="str">
            <v>MARTINEZ OLAVE WILLIAN ANTONIO</v>
          </cell>
          <cell r="E5742" t="str">
            <v>OPERADOR DE PADRÓN</v>
          </cell>
          <cell r="G5742" t="str">
            <v>X</v>
          </cell>
          <cell r="M5742" t="str">
            <v>ENFERMEDAD GENERAL</v>
          </cell>
          <cell r="N5742">
            <v>9732849</v>
          </cell>
          <cell r="O5742" t="str">
            <v>SANITAS E.P.S</v>
          </cell>
        </row>
        <row r="5743">
          <cell r="C5743">
            <v>73573508</v>
          </cell>
          <cell r="D5743" t="str">
            <v>SERNA PEREZ EDUARDO ENRIQUE</v>
          </cell>
          <cell r="E5743" t="str">
            <v>OPERADOR DE PADRÓN</v>
          </cell>
          <cell r="G5743" t="str">
            <v>X</v>
          </cell>
          <cell r="M5743" t="str">
            <v>ENFERMEDAD GENERAL</v>
          </cell>
          <cell r="N5743" t="str">
            <v>EPS002</v>
          </cell>
          <cell r="O5743" t="str">
            <v>SALUD TOTAL E.P.S.</v>
          </cell>
        </row>
        <row r="5744">
          <cell r="C5744">
            <v>9146382</v>
          </cell>
          <cell r="D5744" t="str">
            <v>PADILLA HERNANDEZ LUIS MIGUEL</v>
          </cell>
          <cell r="E5744" t="str">
            <v>OPERADOR DE PADRÓN</v>
          </cell>
          <cell r="G5744" t="str">
            <v>X</v>
          </cell>
          <cell r="M5744" t="str">
            <v>ENFERMEDAD GENERAL</v>
          </cell>
          <cell r="N5744" t="str">
            <v>52-81237</v>
          </cell>
          <cell r="O5744" t="str">
            <v>EPS MUTUAL SER</v>
          </cell>
        </row>
        <row r="5745">
          <cell r="C5745">
            <v>1042580012</v>
          </cell>
          <cell r="D5745" t="str">
            <v>BERMUDEZ MOLINA JESUS DAVID</v>
          </cell>
          <cell r="E5745" t="str">
            <v>OPERADOR DE PADRÓN</v>
          </cell>
          <cell r="G5745" t="str">
            <v>X</v>
          </cell>
          <cell r="M5745" t="str">
            <v>ENFERMEDAD GENERAL</v>
          </cell>
          <cell r="N5745">
            <v>130010204801</v>
          </cell>
          <cell r="O5745" t="str">
            <v>COOSALUD ESS EPS -S</v>
          </cell>
        </row>
        <row r="5746">
          <cell r="C5746">
            <v>3883113</v>
          </cell>
          <cell r="D5746" t="str">
            <v>PIMIENTEL SANTANA LUIS FERNANDO</v>
          </cell>
          <cell r="E5746" t="str">
            <v>OPERADOR DE PADRÓN</v>
          </cell>
          <cell r="G5746" t="str">
            <v>X</v>
          </cell>
          <cell r="M5746" t="str">
            <v>ENFERMEDAD GENERAL</v>
          </cell>
          <cell r="N5746" t="str">
            <v>0-39863517</v>
          </cell>
          <cell r="O5746" t="str">
            <v>SURA E.P.S.</v>
          </cell>
        </row>
        <row r="5747">
          <cell r="C5747">
            <v>1002248481</v>
          </cell>
          <cell r="D5747" t="str">
            <v>HERNANDEZ GONZALEZ SERGIO LUIS</v>
          </cell>
          <cell r="E5747" t="str">
            <v>OPERADOR DE PADRÓN</v>
          </cell>
          <cell r="G5747" t="str">
            <v>X</v>
          </cell>
          <cell r="M5747" t="str">
            <v>ENFERMEDAD GENERAL</v>
          </cell>
          <cell r="N5747">
            <v>9734726</v>
          </cell>
          <cell r="O5747" t="str">
            <v>SANITAS E.P.S</v>
          </cell>
        </row>
        <row r="5748">
          <cell r="C5748">
            <v>1002058401</v>
          </cell>
          <cell r="D5748" t="str">
            <v>VALENZUELA ROMERO BAIRON DE JESUS</v>
          </cell>
          <cell r="E5748" t="str">
            <v>TECNICO DE MANTENIMIENTOMECANICO B</v>
          </cell>
          <cell r="G5748" t="str">
            <v>X</v>
          </cell>
          <cell r="M5748" t="str">
            <v>ENFERMEDAD GENERAL</v>
          </cell>
          <cell r="N5748" t="str">
            <v>EPS002</v>
          </cell>
          <cell r="O5748" t="str">
            <v>SALUD TOTAL E.P.S.</v>
          </cell>
        </row>
        <row r="5749">
          <cell r="C5749">
            <v>94379411</v>
          </cell>
          <cell r="D5749" t="str">
            <v>RINCON SANCHEZ ANDERSON</v>
          </cell>
          <cell r="E5749" t="str">
            <v>OPERADOR DE PADRÓN</v>
          </cell>
          <cell r="G5749" t="str">
            <v>X</v>
          </cell>
          <cell r="M5749" t="str">
            <v>ENFERMEDAD GENERAL</v>
          </cell>
          <cell r="N5749" t="str">
            <v>EPS002</v>
          </cell>
          <cell r="O5749" t="str">
            <v>SALUD TOTAL E.P.S.</v>
          </cell>
        </row>
        <row r="5750">
          <cell r="C5750">
            <v>1002059942</v>
          </cell>
          <cell r="D5750" t="str">
            <v>SIMANCAS MARTINEZ WILSON RAFAEL</v>
          </cell>
          <cell r="E5750" t="str">
            <v>OPERADOR DE PADRÓN</v>
          </cell>
          <cell r="G5750" t="str">
            <v>X</v>
          </cell>
          <cell r="M5750" t="str">
            <v>ENFERMEDAD GENERAL</v>
          </cell>
          <cell r="N5750">
            <v>11307650</v>
          </cell>
          <cell r="O5750" t="str">
            <v>NUEVA E.P.S</v>
          </cell>
        </row>
        <row r="5751">
          <cell r="C5751">
            <v>1102848674</v>
          </cell>
          <cell r="D5751" t="str">
            <v>BANQUET VILORIA HARRINSON MANUEL</v>
          </cell>
          <cell r="E5751" t="str">
            <v>OPERADOR DE BUSETÓN</v>
          </cell>
          <cell r="G5751" t="str">
            <v>X</v>
          </cell>
          <cell r="M5751" t="str">
            <v>ENFERMEDAD GENERAL</v>
          </cell>
          <cell r="N5751" t="str">
            <v>EPS002</v>
          </cell>
          <cell r="O5751" t="str">
            <v>SALUD TOTAL E.P.S.</v>
          </cell>
        </row>
        <row r="5752">
          <cell r="C5752">
            <v>3814492</v>
          </cell>
          <cell r="D5752" t="str">
            <v>TOM MARRUGO WUILBER YAMIL</v>
          </cell>
          <cell r="E5752" t="str">
            <v>TECNICO LIDER  DE MANTENIMIENTO</v>
          </cell>
          <cell r="G5752" t="str">
            <v>X</v>
          </cell>
          <cell r="M5752" t="str">
            <v>ENFERMEDAD GENERAL</v>
          </cell>
          <cell r="N5752">
            <v>9734417</v>
          </cell>
          <cell r="O5752" t="str">
            <v>SANITAS E.P.S</v>
          </cell>
        </row>
        <row r="5753">
          <cell r="C5753">
            <v>73143477</v>
          </cell>
          <cell r="D5753" t="str">
            <v>PEREZ VELASCO VICTOR MANUEL</v>
          </cell>
          <cell r="E5753" t="str">
            <v>OPERADOR DE PADRÓN</v>
          </cell>
          <cell r="G5753" t="str">
            <v>X</v>
          </cell>
          <cell r="M5753" t="str">
            <v>ENFERMEDAD GENERAL</v>
          </cell>
          <cell r="N5753" t="str">
            <v>EPS002</v>
          </cell>
          <cell r="O5753" t="str">
            <v>SALUD TOTAL E.P.S.</v>
          </cell>
        </row>
        <row r="5754">
          <cell r="C5754">
            <v>12635963</v>
          </cell>
          <cell r="D5754" t="str">
            <v>GRACIA OROZCO JOSE AGUSTIN</v>
          </cell>
          <cell r="E5754" t="str">
            <v>OPERADOR DE PADRÓN</v>
          </cell>
          <cell r="G5754" t="str">
            <v>X</v>
          </cell>
          <cell r="M5754" t="str">
            <v>ENFERMEDAD GENERAL</v>
          </cell>
          <cell r="N5754" t="str">
            <v>EPS002</v>
          </cell>
          <cell r="O5754" t="str">
            <v>SALUD TOTAL E.P.S.</v>
          </cell>
        </row>
        <row r="5755">
          <cell r="C5755">
            <v>12635963</v>
          </cell>
          <cell r="D5755" t="str">
            <v>GRACIA OROZCO JOSE AGUSTIN</v>
          </cell>
          <cell r="E5755" t="str">
            <v>OPERADOR DE PADRÓN</v>
          </cell>
          <cell r="G5755" t="str">
            <v>X</v>
          </cell>
          <cell r="M5755" t="str">
            <v>ENFERMEDAD GENERAL</v>
          </cell>
          <cell r="N5755" t="str">
            <v>EPS002</v>
          </cell>
          <cell r="O5755" t="str">
            <v>SALUD TOTAL E.P.S.</v>
          </cell>
        </row>
        <row r="5756">
          <cell r="C5756">
            <v>12635963</v>
          </cell>
          <cell r="D5756" t="str">
            <v>GRACIA OROZCO JOSE AGUSTIN</v>
          </cell>
          <cell r="E5756" t="str">
            <v>OPERADOR DE PADRÓN</v>
          </cell>
          <cell r="G5756" t="str">
            <v>X</v>
          </cell>
          <cell r="M5756" t="str">
            <v>ENFERMEDAD GENERAL</v>
          </cell>
          <cell r="N5756" t="str">
            <v>EPS002</v>
          </cell>
          <cell r="O5756" t="str">
            <v>SALUD TOTAL E.P.S.</v>
          </cell>
        </row>
        <row r="5757">
          <cell r="C5757">
            <v>73127358</v>
          </cell>
          <cell r="D5757" t="str">
            <v>MARRUGO TORRES JOSE ALFREDO</v>
          </cell>
          <cell r="E5757" t="str">
            <v>OPERADOR DE PADRÓN</v>
          </cell>
          <cell r="G5757" t="str">
            <v>X</v>
          </cell>
          <cell r="M5757" t="str">
            <v>ENFERMEDAD GENERAL</v>
          </cell>
          <cell r="N5757">
            <v>9752715</v>
          </cell>
          <cell r="O5757" t="str">
            <v>SANITAS E.P.S</v>
          </cell>
        </row>
        <row r="5758">
          <cell r="C5758">
            <v>73211365</v>
          </cell>
          <cell r="D5758" t="str">
            <v>SIERRA PAYARES RAFAEL ENRIQUE</v>
          </cell>
          <cell r="E5758" t="str">
            <v>OPERADOR DE PADRÓN</v>
          </cell>
          <cell r="G5758" t="str">
            <v>X</v>
          </cell>
          <cell r="M5758" t="str">
            <v>ENFERMEDAD GENERAL</v>
          </cell>
          <cell r="N5758">
            <v>90181</v>
          </cell>
          <cell r="O5758" t="str">
            <v>SANITAS E.P.S</v>
          </cell>
        </row>
        <row r="5759">
          <cell r="C5759">
            <v>1047430645</v>
          </cell>
          <cell r="D5759" t="str">
            <v>PALACIO URANGO LUIS MODESTO</v>
          </cell>
          <cell r="E5759" t="str">
            <v>OPERADOR DE BUSETÓN</v>
          </cell>
          <cell r="G5759" t="str">
            <v>X</v>
          </cell>
          <cell r="M5759" t="str">
            <v>ENFERMEDAD GENERAL</v>
          </cell>
          <cell r="N5759" t="str">
            <v>188330-1</v>
          </cell>
          <cell r="O5759" t="str">
            <v>COOSALUD ESS EPS -S</v>
          </cell>
        </row>
        <row r="5760">
          <cell r="C5760">
            <v>7961072</v>
          </cell>
          <cell r="D5760" t="str">
            <v>CANTILLO MUÑIZ CARLOS JESUS</v>
          </cell>
          <cell r="E5760" t="str">
            <v>OPERADOR DE PADRÓN</v>
          </cell>
          <cell r="G5760" t="str">
            <v>X</v>
          </cell>
          <cell r="M5760" t="str">
            <v>ENFERMEDAD GENERAL</v>
          </cell>
          <cell r="N5760">
            <v>1093127</v>
          </cell>
          <cell r="O5760" t="str">
            <v>EPS MUTUAL SER</v>
          </cell>
        </row>
        <row r="5761">
          <cell r="C5761">
            <v>30844585</v>
          </cell>
          <cell r="D5761" t="str">
            <v>ELJAIEK FLOREZ YAQUELIN</v>
          </cell>
          <cell r="E5761" t="str">
            <v>REGULADOR</v>
          </cell>
          <cell r="G5761" t="str">
            <v>X</v>
          </cell>
          <cell r="M5761" t="str">
            <v>ENFERMEDAD GENERAL</v>
          </cell>
          <cell r="N5761">
            <v>169254</v>
          </cell>
          <cell r="O5761" t="str">
            <v>SANITAS E.P.S</v>
          </cell>
        </row>
        <row r="5762">
          <cell r="C5762">
            <v>73152234</v>
          </cell>
          <cell r="D5762" t="str">
            <v>CONEO GAMARA JOSE ANTONIO</v>
          </cell>
          <cell r="E5762" t="str">
            <v>OPERADOR DE BUSETÓN</v>
          </cell>
          <cell r="G5762" t="str">
            <v>X</v>
          </cell>
          <cell r="M5762" t="str">
            <v>ENFERMEDAD GENERAL</v>
          </cell>
          <cell r="N5762">
            <v>90222</v>
          </cell>
          <cell r="O5762" t="str">
            <v>EPS MUTUAL SER</v>
          </cell>
        </row>
        <row r="5763">
          <cell r="C5763">
            <v>1047370459</v>
          </cell>
          <cell r="D5763" t="str">
            <v>ARZUZA MARRUGO JOSE AUGUSTO</v>
          </cell>
          <cell r="E5763" t="str">
            <v>OPERADOR DE PADRÓN</v>
          </cell>
          <cell r="G5763" t="str">
            <v>X</v>
          </cell>
          <cell r="M5763" t="str">
            <v>ENFERMEDAD GENERAL</v>
          </cell>
          <cell r="N5763" t="str">
            <v>EPS002</v>
          </cell>
          <cell r="O5763" t="str">
            <v>SALUD TOTAL E.P.S.</v>
          </cell>
        </row>
        <row r="5764">
          <cell r="C5764">
            <v>1002058401</v>
          </cell>
          <cell r="D5764" t="str">
            <v>VALENZUELA ROMERO BAIRON DE JESUS</v>
          </cell>
          <cell r="E5764" t="str">
            <v>TECNICO DE MANTENIMIENTOMECANICO B</v>
          </cell>
          <cell r="G5764" t="str">
            <v>X</v>
          </cell>
          <cell r="M5764" t="str">
            <v>ENFERMEDAD GENERAL</v>
          </cell>
          <cell r="N5764" t="str">
            <v>EPS002</v>
          </cell>
          <cell r="O5764" t="str">
            <v>SALUD TOTAL E.P.S.</v>
          </cell>
        </row>
        <row r="5765">
          <cell r="C5765">
            <v>1050959328</v>
          </cell>
          <cell r="D5765" t="str">
            <v>SILVA VARGAS WILMER ANTONIO</v>
          </cell>
          <cell r="E5765" t="str">
            <v>OPERADOR DE PADRÓN</v>
          </cell>
          <cell r="G5765" t="str">
            <v>X</v>
          </cell>
          <cell r="M5765" t="str">
            <v>ENFERMEDAD GENERAL</v>
          </cell>
          <cell r="N5765" t="str">
            <v>EPS002</v>
          </cell>
          <cell r="O5765" t="str">
            <v>SALUD TOTAL E.P.S.</v>
          </cell>
        </row>
        <row r="5766">
          <cell r="C5766">
            <v>73143163</v>
          </cell>
          <cell r="D5766" t="str">
            <v>CABRERA TORRES JUAN CARLOS</v>
          </cell>
          <cell r="E5766" t="str">
            <v>OPERADOR DE PADRÓN</v>
          </cell>
          <cell r="G5766" t="str">
            <v>X</v>
          </cell>
          <cell r="M5766" t="str">
            <v>ENFERMEDAD GENERAL</v>
          </cell>
          <cell r="N5766" t="str">
            <v>0-39880643</v>
          </cell>
          <cell r="O5766" t="str">
            <v>SURA E.P.S.</v>
          </cell>
        </row>
        <row r="5767">
          <cell r="C5767">
            <v>1063563431</v>
          </cell>
          <cell r="D5767" t="str">
            <v>JALKH DIAZ ABEL ENRIQUE</v>
          </cell>
          <cell r="E5767" t="str">
            <v>OPERADOR DE BUSETÓN</v>
          </cell>
          <cell r="G5767" t="str">
            <v>X</v>
          </cell>
          <cell r="M5767" t="str">
            <v>ENFERMEDAD GENERAL</v>
          </cell>
          <cell r="N5767" t="str">
            <v>EPS002</v>
          </cell>
          <cell r="O5767" t="str">
            <v>SALUD TOTAL E.P.S.</v>
          </cell>
        </row>
        <row r="5768">
          <cell r="C5768">
            <v>73111450</v>
          </cell>
          <cell r="D5768" t="str">
            <v>MADERA CASTRO RODRIGO DE JESUS</v>
          </cell>
          <cell r="E5768" t="str">
            <v>OPERADOR DE PADRÓN</v>
          </cell>
          <cell r="G5768" t="str">
            <v>X</v>
          </cell>
          <cell r="M5768" t="str">
            <v>ENFERMEDAD GENERAL</v>
          </cell>
          <cell r="N5768">
            <v>11317663</v>
          </cell>
          <cell r="O5768" t="str">
            <v>NUEVA E.P.S</v>
          </cell>
        </row>
        <row r="5769">
          <cell r="C5769">
            <v>7961072</v>
          </cell>
          <cell r="D5769" t="str">
            <v>CANTILLO MUÑIZ CARLOS JESUS</v>
          </cell>
          <cell r="E5769" t="str">
            <v>OPERADOR DE PADRÓN</v>
          </cell>
          <cell r="G5769" t="str">
            <v>X</v>
          </cell>
          <cell r="M5769" t="str">
            <v>ENFERMEDAD GENERAL</v>
          </cell>
          <cell r="N5769">
            <v>1093127</v>
          </cell>
          <cell r="O5769" t="str">
            <v>EPS MUTUAL SER</v>
          </cell>
        </row>
        <row r="5770">
          <cell r="C5770">
            <v>1102848674</v>
          </cell>
          <cell r="D5770" t="str">
            <v>BANQUET VILORIA HARRINSON MANUEL</v>
          </cell>
          <cell r="E5770" t="str">
            <v>OPERADOR DE BUSETÓN</v>
          </cell>
          <cell r="G5770" t="str">
            <v>X</v>
          </cell>
          <cell r="M5770" t="str">
            <v>ENFERMEDAD GENERAL</v>
          </cell>
          <cell r="N5770" t="str">
            <v>EPS002</v>
          </cell>
          <cell r="O5770" t="str">
            <v>SALUD TOTAL E.P.S.</v>
          </cell>
        </row>
        <row r="5771">
          <cell r="C5771">
            <v>73117655</v>
          </cell>
          <cell r="D5771" t="str">
            <v>HERRERA ARROYO WILMAN</v>
          </cell>
          <cell r="E5771" t="str">
            <v>OPERADOR DE PADRÓN</v>
          </cell>
          <cell r="G5771" t="str">
            <v>X</v>
          </cell>
          <cell r="M5771" t="str">
            <v>ENFERMEDAD GENERAL</v>
          </cell>
          <cell r="N5771">
            <v>3088676</v>
          </cell>
          <cell r="O5771" t="str">
            <v>COOSALUD ESS EPS -S</v>
          </cell>
        </row>
        <row r="5772">
          <cell r="C5772">
            <v>73231254</v>
          </cell>
          <cell r="D5772" t="str">
            <v>AYOLA AMADOR MIGUEL ANGEL</v>
          </cell>
          <cell r="E5772" t="str">
            <v>OPERADOR DE PADRÓN</v>
          </cell>
          <cell r="G5772" t="str">
            <v>X</v>
          </cell>
          <cell r="M5772" t="str">
            <v>ENFERMEDAD GENERAL</v>
          </cell>
          <cell r="N5772" t="str">
            <v>900854078-3</v>
          </cell>
          <cell r="O5772" t="str">
            <v>SALUD TOTAL E.P.S.</v>
          </cell>
        </row>
        <row r="5773">
          <cell r="C5773">
            <v>7921809</v>
          </cell>
          <cell r="D5773" t="str">
            <v>REYES CASSIANI NICOLAS</v>
          </cell>
          <cell r="E5773" t="str">
            <v>OPERADOR DE PADRÓN</v>
          </cell>
          <cell r="G5773" t="str">
            <v>X</v>
          </cell>
          <cell r="M5773" t="str">
            <v>ENFERMEDAD GENERAL</v>
          </cell>
          <cell r="N5773" t="str">
            <v>EPS002</v>
          </cell>
          <cell r="O5773" t="str">
            <v>SALUD TOTAL E.P.S.</v>
          </cell>
        </row>
        <row r="5774">
          <cell r="C5774">
            <v>73189641</v>
          </cell>
          <cell r="D5774" t="str">
            <v>SALCEDO CORREA JUAN CARLOS</v>
          </cell>
          <cell r="E5774" t="str">
            <v>OPERADOR DE BUSETÓN</v>
          </cell>
          <cell r="G5774" t="str">
            <v>X</v>
          </cell>
          <cell r="M5774" t="str">
            <v>ENFERMEDAD GENERAL</v>
          </cell>
          <cell r="N5774">
            <v>901414679</v>
          </cell>
          <cell r="O5774" t="str">
            <v>EPS MUTUAL SER</v>
          </cell>
        </row>
        <row r="5775">
          <cell r="C5775">
            <v>73149690</v>
          </cell>
          <cell r="D5775" t="str">
            <v>DE AVILA TORRES MARTIN EMILIO</v>
          </cell>
          <cell r="E5775" t="str">
            <v>OPERADOR DE PADRÓN</v>
          </cell>
          <cell r="G5775" t="str">
            <v>X</v>
          </cell>
          <cell r="M5775" t="str">
            <v>ENFERMEDAD GENERAL</v>
          </cell>
          <cell r="N5775" t="str">
            <v>EPS002</v>
          </cell>
          <cell r="O5775" t="str">
            <v>SALUD TOTAL E.P.S.</v>
          </cell>
        </row>
        <row r="5776">
          <cell r="C5776">
            <v>1143339994</v>
          </cell>
          <cell r="D5776" t="str">
            <v>OSORIO CASTILLO JESUS RAFAEL</v>
          </cell>
          <cell r="E5776" t="str">
            <v>OPERADOR DE PADRÓN</v>
          </cell>
          <cell r="G5776" t="str">
            <v>x</v>
          </cell>
          <cell r="M5776" t="str">
            <v>ENFERMEDAD GENERAL</v>
          </cell>
          <cell r="O5776" t="str">
            <v>SALUD TOTAL E.P.S.</v>
          </cell>
        </row>
        <row r="5777">
          <cell r="C5777">
            <v>1051889055</v>
          </cell>
          <cell r="D5777" t="str">
            <v>TORRES OROZCO JHON FREDYS</v>
          </cell>
          <cell r="E5777" t="str">
            <v>OPERADOR DE BUSETÓN</v>
          </cell>
          <cell r="G5777" t="str">
            <v>X</v>
          </cell>
          <cell r="M5777" t="str">
            <v>ENFERMEDAD GENERAL</v>
          </cell>
          <cell r="N5777" t="str">
            <v>EPS002</v>
          </cell>
          <cell r="O5777" t="str">
            <v>SALUD TOTAL E.P.S.</v>
          </cell>
        </row>
        <row r="5778">
          <cell r="C5778">
            <v>9148287</v>
          </cell>
          <cell r="D5778" t="str">
            <v>RAMOS GARCIA YEAN CARLOS</v>
          </cell>
          <cell r="E5778" t="str">
            <v>OPERADOR DE PADRÓN</v>
          </cell>
          <cell r="G5778" t="str">
            <v>X</v>
          </cell>
          <cell r="M5778" t="str">
            <v>ENFERMEDAD GENERAL</v>
          </cell>
          <cell r="N5778" t="str">
            <v>EPS002</v>
          </cell>
          <cell r="O5778" t="str">
            <v>SALUD TOTAL E.P.S.</v>
          </cell>
        </row>
        <row r="5779">
          <cell r="C5779">
            <v>1047428192</v>
          </cell>
          <cell r="D5779" t="str">
            <v>MONTERO JIMENEZ YEISON</v>
          </cell>
          <cell r="E5779" t="str">
            <v>OPERADOR DE PADRÓN</v>
          </cell>
          <cell r="G5779" t="str">
            <v>X</v>
          </cell>
          <cell r="M5779" t="str">
            <v>ENFERMEDAD GENERAL</v>
          </cell>
          <cell r="N5779" t="str">
            <v>EPS002</v>
          </cell>
          <cell r="O5779" t="str">
            <v>SALUD TOTAL E.P.S.</v>
          </cell>
        </row>
        <row r="5780">
          <cell r="C5780">
            <v>73108745</v>
          </cell>
          <cell r="D5780" t="str">
            <v>AICARDI HERNANDEZ JHOEL</v>
          </cell>
          <cell r="E5780" t="str">
            <v>OPERADOR DE PADRÓN</v>
          </cell>
          <cell r="G5780" t="str">
            <v>X</v>
          </cell>
          <cell r="M5780" t="str">
            <v>ENFERMEDAD GENERAL</v>
          </cell>
          <cell r="N5780" t="str">
            <v>EPS002</v>
          </cell>
          <cell r="O5780" t="str">
            <v>SALUD TOTAL E.P.S.</v>
          </cell>
        </row>
        <row r="5781">
          <cell r="C5781">
            <v>73108745</v>
          </cell>
          <cell r="D5781" t="str">
            <v>AICARDI HERNANDEZ JHOEL</v>
          </cell>
          <cell r="E5781" t="str">
            <v>OPERADOR DE PADRÓN</v>
          </cell>
          <cell r="G5781" t="str">
            <v>X</v>
          </cell>
          <cell r="M5781" t="str">
            <v>ENFERMEDAD GENERAL</v>
          </cell>
          <cell r="N5781" t="str">
            <v>EPS002</v>
          </cell>
          <cell r="O5781" t="str">
            <v>SALUD TOTAL E.P.S.</v>
          </cell>
        </row>
        <row r="5782">
          <cell r="C5782">
            <v>73108745</v>
          </cell>
          <cell r="D5782" t="str">
            <v>AICARDI HERNANDEZ JHOEL</v>
          </cell>
          <cell r="E5782" t="str">
            <v>OPERADOR DE PADRÓN</v>
          </cell>
          <cell r="G5782" t="str">
            <v>X</v>
          </cell>
          <cell r="M5782" t="str">
            <v>ENFERMEDAD GENERAL</v>
          </cell>
          <cell r="N5782" t="str">
            <v>EPS002</v>
          </cell>
          <cell r="O5782" t="str">
            <v>SALUD TOTAL E.P.S.</v>
          </cell>
        </row>
        <row r="5783">
          <cell r="C5783">
            <v>73108745</v>
          </cell>
          <cell r="D5783" t="str">
            <v>AICARDI HERNANDEZ JHOEL</v>
          </cell>
          <cell r="E5783" t="str">
            <v>OPERADOR DE PADRÓN</v>
          </cell>
          <cell r="G5783" t="str">
            <v>X</v>
          </cell>
          <cell r="M5783" t="str">
            <v>ENFERMEDAD GENERAL</v>
          </cell>
          <cell r="N5783" t="str">
            <v>EPS002</v>
          </cell>
          <cell r="O5783" t="str">
            <v>SALUD TOTAL E.P.S.</v>
          </cell>
        </row>
        <row r="5784">
          <cell r="C5784">
            <v>73108745</v>
          </cell>
          <cell r="D5784" t="str">
            <v>AICARDI HERNANDEZ JHOEL</v>
          </cell>
          <cell r="E5784" t="str">
            <v>OPERADOR DE PADRÓN</v>
          </cell>
          <cell r="G5784" t="str">
            <v>X</v>
          </cell>
          <cell r="M5784" t="str">
            <v>ENFERMEDAD GENERAL</v>
          </cell>
          <cell r="N5784" t="str">
            <v>EPS002</v>
          </cell>
          <cell r="O5784" t="str">
            <v>SALUD TOTAL E.P.S.</v>
          </cell>
        </row>
        <row r="5785">
          <cell r="C5785">
            <v>73108745</v>
          </cell>
          <cell r="D5785" t="str">
            <v>AICARDI HERNANDEZ JHOEL</v>
          </cell>
          <cell r="E5785" t="str">
            <v>OPERADOR DE PADRÓN</v>
          </cell>
          <cell r="G5785" t="str">
            <v>X</v>
          </cell>
          <cell r="M5785" t="str">
            <v>ENFERMEDAD GENERAL</v>
          </cell>
          <cell r="N5785" t="str">
            <v>EPS002</v>
          </cell>
          <cell r="O5785" t="str">
            <v>SALUD TOTAL E.P.S.</v>
          </cell>
        </row>
        <row r="5786">
          <cell r="C5786">
            <v>1047364807</v>
          </cell>
          <cell r="D5786" t="str">
            <v>PEREZ PEDROZA ALEJANDRO LUIS</v>
          </cell>
          <cell r="E5786" t="str">
            <v>OPERADOR DE PADRÓN</v>
          </cell>
          <cell r="G5786" t="str">
            <v>X</v>
          </cell>
          <cell r="M5786" t="str">
            <v>ENFERMEDAD GENERAL</v>
          </cell>
          <cell r="O5786" t="str">
            <v>SANITAS E.P.S</v>
          </cell>
        </row>
        <row r="5787">
          <cell r="C5787">
            <v>73159298</v>
          </cell>
          <cell r="D5787" t="str">
            <v>MARQUEZ MERCADO ALEXANDER RAFAEL</v>
          </cell>
          <cell r="E5787" t="str">
            <v>OPERADOR DE PADRÓN</v>
          </cell>
          <cell r="G5787" t="str">
            <v>X</v>
          </cell>
          <cell r="M5787" t="str">
            <v>ENFERMEDAD GENERAL</v>
          </cell>
          <cell r="N5787">
            <v>890301</v>
          </cell>
          <cell r="O5787" t="str">
            <v>NUEVA E.P.S</v>
          </cell>
        </row>
        <row r="5788">
          <cell r="C5788">
            <v>73159298</v>
          </cell>
          <cell r="D5788" t="str">
            <v>MARQUEZ MERCADO ALEXANDER RAFAEL</v>
          </cell>
          <cell r="E5788" t="str">
            <v>OPERADOR DE PADRÓN</v>
          </cell>
          <cell r="G5788" t="str">
            <v>X</v>
          </cell>
          <cell r="M5788" t="str">
            <v>ENFERMEDAD GENERAL</v>
          </cell>
          <cell r="N5788">
            <v>890301</v>
          </cell>
          <cell r="O5788" t="str">
            <v>NUEVA E.P.S</v>
          </cell>
        </row>
        <row r="5789">
          <cell r="C5789">
            <v>73159298</v>
          </cell>
          <cell r="D5789" t="str">
            <v>MARQUEZ MERCADO ALEXANDER RAFAEL</v>
          </cell>
          <cell r="E5789" t="str">
            <v>OPERADOR DE PADRÓN</v>
          </cell>
          <cell r="G5789" t="str">
            <v>X</v>
          </cell>
          <cell r="M5789" t="str">
            <v>ENFERMEDAD GENERAL</v>
          </cell>
          <cell r="N5789">
            <v>890301</v>
          </cell>
          <cell r="O5789" t="str">
            <v>NUEVA E.P.S</v>
          </cell>
        </row>
        <row r="5790">
          <cell r="C5790">
            <v>1143339994</v>
          </cell>
          <cell r="D5790" t="str">
            <v>OSORIO CASTILLO JESUS RAFAEL</v>
          </cell>
          <cell r="E5790" t="str">
            <v>OPERADOR DE PADRÓN</v>
          </cell>
          <cell r="G5790" t="str">
            <v>X</v>
          </cell>
          <cell r="M5790" t="str">
            <v>ENFERMEDAD GENERAL</v>
          </cell>
          <cell r="N5790" t="str">
            <v>PGPORD</v>
          </cell>
          <cell r="O5790" t="str">
            <v>SALUD TOTAL E.P.S.</v>
          </cell>
        </row>
        <row r="5791">
          <cell r="C5791">
            <v>73570305</v>
          </cell>
          <cell r="D5791" t="str">
            <v>MALDONADO DIAZ JAROL WILSON</v>
          </cell>
          <cell r="E5791" t="str">
            <v>OPERADOR DE PADRÓN</v>
          </cell>
          <cell r="F5791" t="str">
            <v>X</v>
          </cell>
          <cell r="M5791" t="str">
            <v>ACCIDENTE DE TRABAJO</v>
          </cell>
          <cell r="N5791" t="str">
            <v>N/A</v>
          </cell>
          <cell r="O5791" t="str">
            <v>ARL SURA</v>
          </cell>
        </row>
        <row r="5792">
          <cell r="C5792">
            <v>1237441830</v>
          </cell>
          <cell r="D5792" t="str">
            <v>BARACALDO  ABRAM GARRIDO</v>
          </cell>
          <cell r="E5792" t="str">
            <v>TECNICO DE MANTENIMIENTO D</v>
          </cell>
          <cell r="G5792" t="str">
            <v>X</v>
          </cell>
          <cell r="M5792" t="str">
            <v>ENFERMEDAD GENERAL</v>
          </cell>
          <cell r="N5792">
            <v>170357</v>
          </cell>
          <cell r="O5792" t="str">
            <v>COOSALUD ESS EPS -S</v>
          </cell>
        </row>
        <row r="5793">
          <cell r="C5793">
            <v>73131436</v>
          </cell>
          <cell r="D5793" t="str">
            <v>HERNANDEZ MERCADO ARNULFO</v>
          </cell>
          <cell r="E5793" t="str">
            <v>OPERADOR DE PADRÓN</v>
          </cell>
          <cell r="G5793" t="str">
            <v>x</v>
          </cell>
          <cell r="M5793" t="str">
            <v>ENFERMEDAD GENERAL</v>
          </cell>
          <cell r="N5793" t="str">
            <v>EPS002</v>
          </cell>
          <cell r="O5793" t="str">
            <v>SALUD TOTAL E.P.S.</v>
          </cell>
        </row>
        <row r="5794">
          <cell r="C5794">
            <v>73576572</v>
          </cell>
          <cell r="D5794" t="str">
            <v>ESCORCIA NAVAS CRISTIAN DE JESUS</v>
          </cell>
          <cell r="E5794" t="str">
            <v>OPERADOR DE PADRÓN</v>
          </cell>
          <cell r="G5794" t="str">
            <v>X</v>
          </cell>
          <cell r="M5794" t="str">
            <v>ENFERMEDAD GENERAL</v>
          </cell>
          <cell r="O5794" t="str">
            <v>SANITAS E.P.S</v>
          </cell>
        </row>
        <row r="5795">
          <cell r="C5795">
            <v>3883113</v>
          </cell>
          <cell r="D5795" t="str">
            <v>PIMIENTEL SANTANA LUIS FERNANDO</v>
          </cell>
          <cell r="E5795" t="str">
            <v>OPERADOR DE PADRÓN</v>
          </cell>
          <cell r="G5795" t="str">
            <v>X</v>
          </cell>
          <cell r="M5795" t="str">
            <v>ENFERMEDAD GENERAL</v>
          </cell>
          <cell r="O5795" t="str">
            <v>SURA E.P.S.</v>
          </cell>
        </row>
        <row r="5796">
          <cell r="C5796">
            <v>73139344</v>
          </cell>
          <cell r="D5796" t="str">
            <v>PEREA SOLIPA ANGEL ENRIQUE</v>
          </cell>
          <cell r="E5796" t="str">
            <v>OPERADOR DE PATIO</v>
          </cell>
          <cell r="G5796" t="str">
            <v>X</v>
          </cell>
          <cell r="M5796" t="str">
            <v>ENFERMEDAD GENERAL</v>
          </cell>
          <cell r="O5796" t="str">
            <v>NUEVA E.P.S</v>
          </cell>
        </row>
        <row r="5797">
          <cell r="C5797">
            <v>73188537</v>
          </cell>
          <cell r="D5797" t="str">
            <v>LAGUNA URUETA ALVARO DE JESUS</v>
          </cell>
          <cell r="E5797" t="str">
            <v>OPERADOR DE BUSETÓN</v>
          </cell>
          <cell r="G5797" t="str">
            <v>X</v>
          </cell>
          <cell r="M5797" t="str">
            <v>ENFERMEDAD GENERAL</v>
          </cell>
          <cell r="O5797" t="str">
            <v>EPS-S CAJACOPI</v>
          </cell>
        </row>
        <row r="5798">
          <cell r="C5798">
            <v>73154547</v>
          </cell>
          <cell r="D5798" t="str">
            <v>JIMENEZ PEREZ JORGE ELIECER</v>
          </cell>
          <cell r="E5798" t="str">
            <v>OPERADOR DE BUSETÓN</v>
          </cell>
          <cell r="G5798" t="str">
            <v>X</v>
          </cell>
          <cell r="M5798" t="str">
            <v>ENFERMEDAD GENERAL</v>
          </cell>
          <cell r="O5798" t="str">
            <v>SURA E.P.S.</v>
          </cell>
        </row>
        <row r="5799">
          <cell r="C5799">
            <v>73154547</v>
          </cell>
          <cell r="D5799" t="str">
            <v>JIMENEZ PEREZ JORGE ELIECER</v>
          </cell>
          <cell r="E5799" t="str">
            <v>OPERADOR DE BUSETÓN</v>
          </cell>
          <cell r="G5799" t="str">
            <v>X</v>
          </cell>
          <cell r="M5799" t="str">
            <v>ENFERMEDAD GENERAL</v>
          </cell>
          <cell r="O5799" t="str">
            <v>SURA E.P.S.</v>
          </cell>
        </row>
        <row r="5800">
          <cell r="C5800">
            <v>1047463607</v>
          </cell>
          <cell r="D5800" t="str">
            <v>RODRIGUEZ DIAZ DUBAN JOSE</v>
          </cell>
          <cell r="E5800" t="str">
            <v>OPERADOR DE BUSETÓN</v>
          </cell>
          <cell r="G5800" t="str">
            <v>X</v>
          </cell>
          <cell r="M5800" t="str">
            <v>ENFERMEDAD GENERAL</v>
          </cell>
          <cell r="O5800" t="str">
            <v>EPS MUTUAL SER</v>
          </cell>
        </row>
        <row r="5801">
          <cell r="C5801">
            <v>9148287</v>
          </cell>
          <cell r="D5801" t="str">
            <v>RAMOS GARCIA YEAN CARLOS</v>
          </cell>
          <cell r="E5801" t="str">
            <v>OPERADOR DE PADRÓN</v>
          </cell>
          <cell r="G5801" t="str">
            <v>X</v>
          </cell>
          <cell r="M5801" t="str">
            <v>ENFERMEDAD GENERAL</v>
          </cell>
          <cell r="N5801" t="str">
            <v>EPS002</v>
          </cell>
          <cell r="O5801" t="str">
            <v>SALUD TOTAL E.P.S.</v>
          </cell>
        </row>
        <row r="5802">
          <cell r="C5802">
            <v>9146382</v>
          </cell>
          <cell r="D5802" t="str">
            <v>PADILLA HERNANDEZ LUIS MIGUEL</v>
          </cell>
          <cell r="E5802" t="str">
            <v>OPERADOR DE PADRÓN</v>
          </cell>
          <cell r="G5802" t="str">
            <v>X</v>
          </cell>
          <cell r="M5802" t="str">
            <v>ENFERMEDAD GENERAL</v>
          </cell>
          <cell r="N5802" t="str">
            <v>PGP21305</v>
          </cell>
          <cell r="O5802" t="str">
            <v>EPS MUTUAL SER</v>
          </cell>
        </row>
        <row r="5803">
          <cell r="C5803">
            <v>73231254</v>
          </cell>
          <cell r="D5803" t="str">
            <v>AYOLA AMADOR MIGUEL ANGEL</v>
          </cell>
          <cell r="E5803" t="str">
            <v>OPERADOR DE PADRÓN</v>
          </cell>
          <cell r="G5803" t="str">
            <v>X</v>
          </cell>
          <cell r="M5803" t="str">
            <v>ENFERMEDAD GENERAL</v>
          </cell>
          <cell r="O5803" t="str">
            <v>EPS MUTUAL SER</v>
          </cell>
        </row>
        <row r="5804">
          <cell r="C5804">
            <v>30873721</v>
          </cell>
          <cell r="D5804" t="str">
            <v>JIMENEZ LLANOS ROSANA</v>
          </cell>
          <cell r="E5804" t="str">
            <v>OPERADOR DE PADRÓN</v>
          </cell>
          <cell r="G5804" t="str">
            <v>X</v>
          </cell>
          <cell r="M5804" t="str">
            <v>ENFERMEDAD GENERAL</v>
          </cell>
          <cell r="N5804">
            <v>3724</v>
          </cell>
          <cell r="O5804" t="str">
            <v>SALUD TOTAL E.P.S.</v>
          </cell>
        </row>
        <row r="5805">
          <cell r="C5805">
            <v>73182612</v>
          </cell>
          <cell r="D5805" t="str">
            <v>ESTRADA SUAREZ ROBERTO CARLOS</v>
          </cell>
          <cell r="E5805" t="str">
            <v>OPERADOR DE PADRÓN</v>
          </cell>
          <cell r="G5805" t="str">
            <v>X</v>
          </cell>
          <cell r="M5805" t="str">
            <v>ENFERMEDAD GENERAL</v>
          </cell>
          <cell r="N5805" t="str">
            <v>EPS002</v>
          </cell>
          <cell r="O5805" t="str">
            <v>SALUD TOTAL E.P.S.</v>
          </cell>
        </row>
        <row r="5806">
          <cell r="C5806">
            <v>73169783</v>
          </cell>
          <cell r="D5806" t="str">
            <v>VERGARA ORTEGA BERCELIO</v>
          </cell>
          <cell r="E5806" t="str">
            <v>OPERADOR DE BUSETÓN</v>
          </cell>
          <cell r="G5806" t="str">
            <v>X</v>
          </cell>
          <cell r="M5806" t="str">
            <v>ENFERMEDAD GENERAL</v>
          </cell>
          <cell r="O5806" t="str">
            <v>SURA E.P.S.</v>
          </cell>
        </row>
        <row r="5807">
          <cell r="C5807">
            <v>73169783</v>
          </cell>
          <cell r="D5807" t="str">
            <v>VERGARA ORTEGA BERCELIO</v>
          </cell>
          <cell r="E5807" t="str">
            <v>OPERADOR DE BUSETÓN</v>
          </cell>
          <cell r="G5807" t="str">
            <v>X</v>
          </cell>
          <cell r="M5807" t="str">
            <v>ENFERMEDAD GENERAL</v>
          </cell>
          <cell r="O5807" t="str">
            <v>SURA E.P.S.</v>
          </cell>
        </row>
        <row r="5808">
          <cell r="C5808">
            <v>73169783</v>
          </cell>
          <cell r="D5808" t="str">
            <v>VERGARA ORTEGA BERCELIO</v>
          </cell>
          <cell r="E5808" t="str">
            <v>OPERADOR DE BUSETÓN</v>
          </cell>
          <cell r="G5808" t="str">
            <v>X</v>
          </cell>
          <cell r="M5808" t="str">
            <v>ENFERMEDAD GENERAL</v>
          </cell>
          <cell r="O5808" t="str">
            <v>SURA E.P.S.</v>
          </cell>
        </row>
        <row r="5809">
          <cell r="C5809">
            <v>73169783</v>
          </cell>
          <cell r="D5809" t="str">
            <v>VERGARA ORTEGA BERCELIO</v>
          </cell>
          <cell r="E5809" t="str">
            <v>OPERADOR DE BUSETÓN</v>
          </cell>
          <cell r="G5809" t="str">
            <v>X</v>
          </cell>
          <cell r="M5809" t="str">
            <v>ENFERMEDAD GENERAL</v>
          </cell>
          <cell r="O5809" t="str">
            <v>SURA E.P.S.</v>
          </cell>
        </row>
        <row r="5810">
          <cell r="C5810">
            <v>73169783</v>
          </cell>
          <cell r="D5810" t="str">
            <v>VERGARA ORTEGA BERCELIO</v>
          </cell>
          <cell r="E5810" t="str">
            <v>OPERADOR DE BUSETÓN</v>
          </cell>
          <cell r="G5810" t="str">
            <v>X</v>
          </cell>
          <cell r="M5810" t="str">
            <v>ENFERMEDAD GENERAL</v>
          </cell>
          <cell r="O5810" t="str">
            <v>SURA E.P.S.</v>
          </cell>
        </row>
        <row r="5811">
          <cell r="C5811">
            <v>73169783</v>
          </cell>
          <cell r="D5811" t="str">
            <v>VERGARA ORTEGA BERCELIO</v>
          </cell>
          <cell r="E5811" t="str">
            <v>OPERADOR DE BUSETÓN</v>
          </cell>
          <cell r="G5811" t="str">
            <v>X</v>
          </cell>
          <cell r="M5811" t="str">
            <v>ENFERMEDAD GENERAL</v>
          </cell>
          <cell r="O5811" t="str">
            <v>SURA E.P.S.</v>
          </cell>
        </row>
        <row r="5812">
          <cell r="C5812">
            <v>73169783</v>
          </cell>
          <cell r="D5812" t="str">
            <v>VERGARA ORTEGA BERCELIO</v>
          </cell>
          <cell r="E5812" t="str">
            <v>OPERADOR DE BUSETÓN</v>
          </cell>
          <cell r="G5812" t="str">
            <v>X</v>
          </cell>
          <cell r="M5812" t="str">
            <v>ENFERMEDAD GENERAL</v>
          </cell>
          <cell r="O5812" t="str">
            <v>SURA E.P.S.</v>
          </cell>
        </row>
        <row r="5813">
          <cell r="C5813">
            <v>73127358</v>
          </cell>
          <cell r="D5813" t="str">
            <v>MARRUGO TORRES JOSE ALFREDO</v>
          </cell>
          <cell r="E5813" t="str">
            <v>OPERADOR DE PADRÓN</v>
          </cell>
          <cell r="G5813" t="str">
            <v>X</v>
          </cell>
          <cell r="M5813" t="str">
            <v>ENFERMEDAD GENERAL</v>
          </cell>
          <cell r="O5813" t="str">
            <v>SANITAS E.P.S</v>
          </cell>
        </row>
        <row r="5814">
          <cell r="C5814">
            <v>12635963</v>
          </cell>
          <cell r="D5814" t="str">
            <v>GRACIA OROZCO JOSE AGUSTIN</v>
          </cell>
          <cell r="E5814" t="str">
            <v>OPERADOR DE PADRÓN</v>
          </cell>
          <cell r="G5814" t="str">
            <v>X</v>
          </cell>
          <cell r="M5814" t="str">
            <v>ENFERMEDAD GENERAL</v>
          </cell>
          <cell r="N5814" t="str">
            <v>EPS002</v>
          </cell>
          <cell r="O5814" t="str">
            <v>SALUD TOTAL E.P.S.</v>
          </cell>
        </row>
        <row r="5815">
          <cell r="C5815">
            <v>9146382</v>
          </cell>
          <cell r="D5815" t="str">
            <v>PADILLA HERNANDEZ LUIS MIGUEL</v>
          </cell>
          <cell r="E5815" t="str">
            <v>OPERADOR DE PADRÓN</v>
          </cell>
          <cell r="G5815" t="str">
            <v>X</v>
          </cell>
          <cell r="M5815" t="str">
            <v>ENFERMEDAD GENERAL</v>
          </cell>
          <cell r="O5815" t="str">
            <v>EPS MUTUAL SER</v>
          </cell>
        </row>
        <row r="5816">
          <cell r="C5816">
            <v>1042580012</v>
          </cell>
          <cell r="D5816" t="str">
            <v>BERMUDEZ MOLINA JESUS DAVID</v>
          </cell>
          <cell r="E5816" t="str">
            <v>OPERADOR DE PADRÓN</v>
          </cell>
          <cell r="G5816" t="str">
            <v>x</v>
          </cell>
          <cell r="M5816" t="str">
            <v>ENFERMEDAD GENERAL</v>
          </cell>
          <cell r="O5816" t="str">
            <v>COOSALUD ESS EPS -S</v>
          </cell>
        </row>
        <row r="5817">
          <cell r="C5817">
            <v>73579382</v>
          </cell>
          <cell r="D5817" t="str">
            <v>VARGAS CHICO HENRRY</v>
          </cell>
          <cell r="E5817" t="str">
            <v>OPERADOR DE PADRÓN</v>
          </cell>
          <cell r="G5817" t="str">
            <v>X</v>
          </cell>
          <cell r="M5817" t="str">
            <v>ENFERMEDAD GENERAL</v>
          </cell>
          <cell r="N5817">
            <v>169500</v>
          </cell>
          <cell r="O5817" t="str">
            <v>EPS MUTUAL SER</v>
          </cell>
        </row>
        <row r="5818">
          <cell r="C5818">
            <v>73579382</v>
          </cell>
          <cell r="D5818" t="str">
            <v>VARGAS CHICO HENRRY</v>
          </cell>
          <cell r="E5818" t="str">
            <v>OPERADOR DE PADRÓN</v>
          </cell>
          <cell r="G5818" t="str">
            <v>X</v>
          </cell>
          <cell r="M5818" t="str">
            <v>ENFERMEDAD GENERAL</v>
          </cell>
          <cell r="N5818" t="str">
            <v>PGP21305</v>
          </cell>
          <cell r="O5818" t="str">
            <v>EPS MUTUAL SER</v>
          </cell>
        </row>
        <row r="5819">
          <cell r="C5819">
            <v>3883113</v>
          </cell>
          <cell r="D5819" t="str">
            <v>PIMIENTEL SANTANA LUIS FERNANDO</v>
          </cell>
          <cell r="E5819" t="str">
            <v>OPERADOR DE PADRÓN</v>
          </cell>
          <cell r="G5819" t="str">
            <v>X</v>
          </cell>
          <cell r="M5819" t="str">
            <v>ENFERMEDAD GENERAL</v>
          </cell>
          <cell r="O5819" t="str">
            <v>SURA E.P.S.</v>
          </cell>
        </row>
        <row r="5820">
          <cell r="C5820">
            <v>73182246</v>
          </cell>
          <cell r="D5820" t="str">
            <v>RAMIREZ SANCHEZ JEISON ALEJANDRO</v>
          </cell>
          <cell r="E5820" t="str">
            <v>OPERADOR DE PADRÓN</v>
          </cell>
          <cell r="G5820" t="str">
            <v>X</v>
          </cell>
          <cell r="M5820" t="str">
            <v>ENFERMEDAD GENERAL</v>
          </cell>
          <cell r="O5820" t="str">
            <v>SALUD TOTAL E.P.S.</v>
          </cell>
        </row>
        <row r="5821">
          <cell r="C5821">
            <v>73151581</v>
          </cell>
          <cell r="D5821" t="str">
            <v>TORRES ACOSTA JAIME ENRIQUE</v>
          </cell>
          <cell r="E5821" t="str">
            <v>OPERADOR DE PADRÓN</v>
          </cell>
          <cell r="G5821" t="str">
            <v>X</v>
          </cell>
          <cell r="M5821" t="str">
            <v>ENFERMEDAD GENERAL</v>
          </cell>
          <cell r="O5821" t="str">
            <v>SALUD TOTAL E.P.S.</v>
          </cell>
        </row>
        <row r="5822">
          <cell r="C5822">
            <v>73576572</v>
          </cell>
          <cell r="D5822" t="str">
            <v>ESCORCIA NAVAS CRISTIAN DE JESUS</v>
          </cell>
          <cell r="E5822" t="str">
            <v>OPERADOR DE PADRÓN</v>
          </cell>
          <cell r="G5822" t="str">
            <v>X</v>
          </cell>
          <cell r="M5822" t="str">
            <v>ENFERMEDAD GENERAL</v>
          </cell>
          <cell r="O5822" t="str">
            <v>SANITAS E.P.S</v>
          </cell>
        </row>
        <row r="5823">
          <cell r="C5823">
            <v>1050959328</v>
          </cell>
          <cell r="D5823" t="str">
            <v>SILVA VARGAS WILMER ANTONIO</v>
          </cell>
          <cell r="E5823" t="str">
            <v>OPERADOR DE PADRÓN</v>
          </cell>
          <cell r="G5823" t="str">
            <v>X</v>
          </cell>
          <cell r="M5823" t="str">
            <v>ENFERMEDAD GENERAL</v>
          </cell>
          <cell r="N5823" t="str">
            <v>EPS002</v>
          </cell>
          <cell r="O5823" t="str">
            <v>SALUD TOTAL E.P.S.</v>
          </cell>
        </row>
        <row r="5824">
          <cell r="C5824">
            <v>1050959328</v>
          </cell>
          <cell r="D5824" t="str">
            <v>SILVA VARGAS WILMER ANTONIO</v>
          </cell>
          <cell r="E5824" t="str">
            <v>OPERADOR DE PADRÓN</v>
          </cell>
          <cell r="G5824" t="str">
            <v>X</v>
          </cell>
          <cell r="M5824" t="str">
            <v>ENFERMEDAD GENERAL</v>
          </cell>
          <cell r="N5824" t="str">
            <v>EPS002</v>
          </cell>
          <cell r="O5824" t="str">
            <v>SALUD TOTAL E.P.S.</v>
          </cell>
        </row>
        <row r="5825">
          <cell r="C5825">
            <v>73151581</v>
          </cell>
          <cell r="D5825" t="str">
            <v>TORRES ACOSTA JAIME ENRIQUE</v>
          </cell>
          <cell r="E5825" t="str">
            <v>OPERADOR DE PADRÓN</v>
          </cell>
          <cell r="G5825" t="str">
            <v>X</v>
          </cell>
          <cell r="M5825" t="str">
            <v>ENFERMEDAD GENERAL</v>
          </cell>
          <cell r="N5825">
            <v>3758</v>
          </cell>
          <cell r="O5825" t="str">
            <v>SALUD TOTAL E.P.S.</v>
          </cell>
        </row>
        <row r="5826">
          <cell r="C5826">
            <v>73159298</v>
          </cell>
          <cell r="D5826" t="str">
            <v>MARQUEZ MERCADO ALEXANDER RAFAEL</v>
          </cell>
          <cell r="E5826" t="str">
            <v>OPERADOR DE PADRÓN</v>
          </cell>
          <cell r="G5826" t="str">
            <v>X</v>
          </cell>
          <cell r="M5826" t="str">
            <v>ENFERMEDAD GENERAL</v>
          </cell>
          <cell r="O5826" t="str">
            <v>NUEVA E.P.S</v>
          </cell>
        </row>
        <row r="5827">
          <cell r="C5827">
            <v>73159298</v>
          </cell>
          <cell r="D5827" t="str">
            <v>MARQUEZ MERCADO ALEXANDER RAFAEL</v>
          </cell>
          <cell r="E5827" t="str">
            <v>OPERADOR DE PADRÓN</v>
          </cell>
          <cell r="G5827" t="str">
            <v>X</v>
          </cell>
          <cell r="M5827" t="str">
            <v>ENFERMEDAD GENERAL</v>
          </cell>
          <cell r="O5827" t="str">
            <v>NUEVA E.P.S</v>
          </cell>
        </row>
        <row r="5828">
          <cell r="C5828">
            <v>73109356</v>
          </cell>
          <cell r="D5828" t="str">
            <v>MARTINEZ OLAVE WILLIAN ANTONIO</v>
          </cell>
          <cell r="E5828" t="str">
            <v>OPERADOR DE PADRÓN</v>
          </cell>
          <cell r="G5828" t="str">
            <v>X</v>
          </cell>
          <cell r="M5828" t="str">
            <v>ENFERMEDAD GENERAL</v>
          </cell>
          <cell r="O5828" t="str">
            <v>SANITAS E.P.S</v>
          </cell>
        </row>
        <row r="5829">
          <cell r="C5829">
            <v>73169783</v>
          </cell>
          <cell r="D5829" t="str">
            <v>VERGARA ORTEGA BERCELIO</v>
          </cell>
          <cell r="E5829" t="str">
            <v>OPERADOR DE BUSETÓN</v>
          </cell>
          <cell r="G5829" t="str">
            <v>X</v>
          </cell>
          <cell r="M5829" t="str">
            <v>ENFERMEDAD GENERAL</v>
          </cell>
          <cell r="O5829" t="str">
            <v>SURA E.P.S.</v>
          </cell>
        </row>
        <row r="5830">
          <cell r="C5830">
            <v>1047416363</v>
          </cell>
          <cell r="D5830" t="str">
            <v>PEREZ MELENDEZ LUIS ALBERTO</v>
          </cell>
          <cell r="E5830" t="str">
            <v>OPERADOR DE PADRÓN</v>
          </cell>
          <cell r="G5830" t="str">
            <v>X</v>
          </cell>
          <cell r="M5830" t="str">
            <v>ENFERMEDAD GENERAL</v>
          </cell>
          <cell r="O5830" t="str">
            <v>SANITAS E.P.S</v>
          </cell>
        </row>
        <row r="5831">
          <cell r="C5831">
            <v>9291042</v>
          </cell>
          <cell r="D5831" t="str">
            <v>MUÑOZ OSPINO JAVIER</v>
          </cell>
          <cell r="E5831" t="str">
            <v>OPERADOR DE PADRÓN</v>
          </cell>
          <cell r="G5831" t="str">
            <v>X</v>
          </cell>
          <cell r="M5831" t="str">
            <v>ENFERMEDAD GENERAL</v>
          </cell>
          <cell r="O5831" t="str">
            <v>EPS MUTUAL SER</v>
          </cell>
        </row>
        <row r="5832">
          <cell r="C5832">
            <v>8850539</v>
          </cell>
          <cell r="D5832" t="str">
            <v>QUIROZ CASTILLO EDGAR MARIO</v>
          </cell>
          <cell r="E5832" t="str">
            <v>OPERADOR DE PADRÓN</v>
          </cell>
          <cell r="G5832" t="str">
            <v>X</v>
          </cell>
          <cell r="M5832" t="str">
            <v>ENFERMEDAD GENERAL</v>
          </cell>
          <cell r="N5832" t="str">
            <v>EPS002</v>
          </cell>
          <cell r="O5832" t="str">
            <v>SALUD TOTAL E.P.S.</v>
          </cell>
        </row>
        <row r="5833">
          <cell r="C5833">
            <v>73576572</v>
          </cell>
          <cell r="D5833" t="str">
            <v>ESCORCIA NAVAS CRISTIAN DE JESUS</v>
          </cell>
          <cell r="E5833" t="str">
            <v>OPERADOR DE PADRÓN</v>
          </cell>
          <cell r="G5833" t="str">
            <v>X</v>
          </cell>
          <cell r="M5833" t="str">
            <v>ENFERMEDAD GENERAL</v>
          </cell>
          <cell r="O5833" t="str">
            <v>SANITAS E.P.S</v>
          </cell>
        </row>
        <row r="5834">
          <cell r="C5834">
            <v>15031784</v>
          </cell>
          <cell r="D5834" t="str">
            <v>PEREZ CHICA LOKY LUCIANO</v>
          </cell>
          <cell r="E5834" t="str">
            <v>OPERADOR DE PADRÓN</v>
          </cell>
          <cell r="G5834" t="str">
            <v>X</v>
          </cell>
          <cell r="M5834" t="str">
            <v>ENFERMEDAD GENERAL</v>
          </cell>
          <cell r="O5834" t="str">
            <v>NUEVA E.P.S</v>
          </cell>
        </row>
        <row r="5835">
          <cell r="C5835">
            <v>12595533</v>
          </cell>
          <cell r="D5835" t="str">
            <v>MEDINA OCHOA LUIS ALFONSO</v>
          </cell>
          <cell r="E5835" t="str">
            <v>OPERADOR DE PADRÓN</v>
          </cell>
          <cell r="G5835" t="str">
            <v>X</v>
          </cell>
          <cell r="M5835" t="str">
            <v>ENFERMEDAD GENERAL</v>
          </cell>
          <cell r="O5835" t="str">
            <v>NUEVA E.P.S</v>
          </cell>
        </row>
        <row r="5836">
          <cell r="C5836">
            <v>73131436</v>
          </cell>
          <cell r="D5836" t="str">
            <v>HERNANDEZ MERCADO ARNULFO</v>
          </cell>
          <cell r="E5836" t="str">
            <v>OPERADOR DE PADRÓN</v>
          </cell>
          <cell r="G5836" t="str">
            <v>X</v>
          </cell>
          <cell r="M5836" t="str">
            <v>ENFERMEDAD GENERAL</v>
          </cell>
          <cell r="O5836" t="str">
            <v>SALUD TOTAL E.P.S.</v>
          </cell>
        </row>
        <row r="5837">
          <cell r="C5837">
            <v>9103331</v>
          </cell>
          <cell r="D5837" t="str">
            <v>DIAZ MORELOS NEFTALY DE LOS REYES</v>
          </cell>
          <cell r="E5837" t="str">
            <v>OPERADOR DE PADRÓN</v>
          </cell>
          <cell r="G5837" t="str">
            <v>X</v>
          </cell>
          <cell r="M5837" t="str">
            <v>ENFERMEDAD GENERAL</v>
          </cell>
          <cell r="N5837" t="str">
            <v>EPS002</v>
          </cell>
          <cell r="O5837" t="str">
            <v>SALUD TOTAL E.P.S.</v>
          </cell>
        </row>
        <row r="5838">
          <cell r="C5838">
            <v>9156352</v>
          </cell>
          <cell r="D5838" t="str">
            <v>BERTEL SALINAS JUAN MIGUEL</v>
          </cell>
          <cell r="E5838" t="str">
            <v>OPERADOR DE PADRÓN</v>
          </cell>
          <cell r="G5838" t="str">
            <v>X</v>
          </cell>
          <cell r="M5838" t="str">
            <v>ENFERMEDAD GENERAL</v>
          </cell>
          <cell r="N5838" t="str">
            <v>OR009</v>
          </cell>
          <cell r="O5838" t="str">
            <v>SALUD TOTAL E.P.S.</v>
          </cell>
        </row>
        <row r="5839">
          <cell r="C5839">
            <v>94379411</v>
          </cell>
          <cell r="D5839" t="str">
            <v>RINCON SANCHEZ ANDERSON</v>
          </cell>
          <cell r="E5839" t="str">
            <v>OPERADOR DE PADRÓN</v>
          </cell>
          <cell r="G5839" t="str">
            <v>X</v>
          </cell>
          <cell r="M5839" t="str">
            <v>ENFERMEDAD GENERAL</v>
          </cell>
          <cell r="O5839" t="str">
            <v>SALUD TOTAL E.P.S.</v>
          </cell>
        </row>
        <row r="5840">
          <cell r="C5840">
            <v>9146382</v>
          </cell>
          <cell r="D5840" t="str">
            <v>PADILLA HERNANDEZ LUIS MIGUEL</v>
          </cell>
          <cell r="E5840" t="str">
            <v>OPERADOR DE PADRÓN</v>
          </cell>
          <cell r="G5840" t="str">
            <v>X</v>
          </cell>
          <cell r="M5840" t="str">
            <v>ENFERMEDAD GENERAL</v>
          </cell>
          <cell r="O5840" t="str">
            <v>EPS MUTUAL SER</v>
          </cell>
        </row>
        <row r="5841">
          <cell r="C5841">
            <v>15031784</v>
          </cell>
          <cell r="D5841" t="str">
            <v>PEREZ CHICA LOKY LUCIANO</v>
          </cell>
          <cell r="E5841" t="str">
            <v>OPERADOR DE PADRÓN</v>
          </cell>
          <cell r="G5841" t="str">
            <v>X</v>
          </cell>
          <cell r="M5841" t="str">
            <v>ENFERMEDAD GENERAL</v>
          </cell>
          <cell r="O5841" t="str">
            <v>NUEVA E.P.S</v>
          </cell>
        </row>
        <row r="5842">
          <cell r="C5842">
            <v>73156052</v>
          </cell>
          <cell r="D5842" t="str">
            <v>VERBEL VERBEL ALBERTO CARLOS</v>
          </cell>
          <cell r="E5842" t="str">
            <v>OPERADOR DE PADRÓN</v>
          </cell>
          <cell r="G5842" t="str">
            <v>X</v>
          </cell>
          <cell r="M5842" t="str">
            <v>ENFERMEDAD GENERAL</v>
          </cell>
          <cell r="O5842" t="str">
            <v>SANITAS E.P.S</v>
          </cell>
        </row>
        <row r="5843">
          <cell r="C5843">
            <v>73117655</v>
          </cell>
          <cell r="D5843" t="str">
            <v>HERRERA ARROYO WILMAN</v>
          </cell>
          <cell r="E5843" t="str">
            <v>OPERADOR DE PADRÓN</v>
          </cell>
          <cell r="G5843" t="str">
            <v>X</v>
          </cell>
          <cell r="M5843" t="str">
            <v>ENFERMEDAD GENERAL</v>
          </cell>
          <cell r="N5843">
            <v>3088676</v>
          </cell>
          <cell r="O5843" t="str">
            <v>COOSALUD ESS EPS -S</v>
          </cell>
        </row>
        <row r="5844">
          <cell r="C5844">
            <v>73131436</v>
          </cell>
          <cell r="D5844" t="str">
            <v>HERNANDEZ MERCADO ARNULFO</v>
          </cell>
          <cell r="E5844" t="str">
            <v>OPERADOR DE PADRÓN</v>
          </cell>
          <cell r="G5844" t="str">
            <v>X</v>
          </cell>
          <cell r="M5844" t="str">
            <v>ENFERMEDAD GENERAL</v>
          </cell>
          <cell r="O5844" t="str">
            <v>SALUD TOTAL E.P.S.</v>
          </cell>
        </row>
        <row r="5845">
          <cell r="C5845">
            <v>1047463607</v>
          </cell>
          <cell r="D5845" t="str">
            <v>RODRIGUEZ DIAZ DUBAN JOSE</v>
          </cell>
          <cell r="E5845" t="str">
            <v>OPERADOR DE BUSETÓN</v>
          </cell>
          <cell r="G5845" t="str">
            <v>X</v>
          </cell>
          <cell r="M5845" t="str">
            <v>ENFERMEDAD GENERAL</v>
          </cell>
          <cell r="O5845" t="str">
            <v>EPS MUTUAL SER</v>
          </cell>
        </row>
        <row r="5846">
          <cell r="C5846">
            <v>9104112</v>
          </cell>
          <cell r="D5846" t="str">
            <v>MORELOS RUIZ JUAN CARLOS</v>
          </cell>
          <cell r="E5846" t="str">
            <v>OPERADOR DE PADRÓN</v>
          </cell>
          <cell r="G5846" t="str">
            <v>X</v>
          </cell>
          <cell r="M5846" t="str">
            <v>ENFERMEDAD GENERAL</v>
          </cell>
          <cell r="O5846" t="str">
            <v>SALUD TOTAL E.P.S.</v>
          </cell>
        </row>
        <row r="5847">
          <cell r="C5847">
            <v>10886858</v>
          </cell>
          <cell r="D5847" t="str">
            <v>VALENCI ALVAREZ ALVARO</v>
          </cell>
          <cell r="E5847" t="str">
            <v>OPERADOR DE BUSETÓN</v>
          </cell>
          <cell r="G5847" t="str">
            <v>X</v>
          </cell>
          <cell r="M5847" t="str">
            <v>ENFERMEDAD GENERAL</v>
          </cell>
          <cell r="O5847" t="str">
            <v>EPS MUTUAL SER</v>
          </cell>
        </row>
        <row r="5848">
          <cell r="C5848">
            <v>9146382</v>
          </cell>
          <cell r="D5848" t="str">
            <v>PADILLA HERNANDEZ LUIS MIGUEL</v>
          </cell>
          <cell r="E5848" t="str">
            <v>OPERADOR DE PADRÓN</v>
          </cell>
          <cell r="G5848" t="str">
            <v>X</v>
          </cell>
          <cell r="M5848" t="str">
            <v>ENFERMEDAD GENERAL</v>
          </cell>
          <cell r="O5848" t="str">
            <v>EPS MUTUAL SER</v>
          </cell>
        </row>
        <row r="5849">
          <cell r="C5849">
            <v>73135176</v>
          </cell>
          <cell r="D5849" t="str">
            <v>OTERO MARTINEZ ADALBERTO MANUEL</v>
          </cell>
          <cell r="E5849" t="str">
            <v>OPERADOR DE PADRÓN</v>
          </cell>
          <cell r="G5849" t="str">
            <v>X</v>
          </cell>
          <cell r="M5849" t="str">
            <v>ENFERMEDAD GENERAL</v>
          </cell>
          <cell r="O5849" t="str">
            <v>SURA E.P.S.</v>
          </cell>
        </row>
        <row r="5850">
          <cell r="C5850">
            <v>1049825736</v>
          </cell>
          <cell r="D5850" t="str">
            <v>VEGA ANAYA ERQUIS ALONSO</v>
          </cell>
          <cell r="E5850" t="str">
            <v>OPERADOR DE PADRÓN</v>
          </cell>
          <cell r="G5850" t="str">
            <v>X</v>
          </cell>
          <cell r="M5850" t="str">
            <v>ENFERMEDAD GENERAL</v>
          </cell>
          <cell r="N5850" t="str">
            <v>EPS002</v>
          </cell>
          <cell r="O5850" t="str">
            <v>SALUD TOTAL E.P.S.</v>
          </cell>
        </row>
        <row r="5851">
          <cell r="C5851">
            <v>1049825736</v>
          </cell>
          <cell r="D5851" t="str">
            <v>VEGA ANAYA ERQUIS ALONSO</v>
          </cell>
          <cell r="E5851" t="str">
            <v>OPERADOR DE PADRÓN</v>
          </cell>
          <cell r="G5851" t="str">
            <v>X</v>
          </cell>
          <cell r="M5851" t="str">
            <v>ENFERMEDAD GENERAL</v>
          </cell>
          <cell r="N5851" t="str">
            <v>EPS002</v>
          </cell>
          <cell r="O5851" t="str">
            <v>SALUD TOTAL E.P.S.</v>
          </cell>
        </row>
        <row r="5852">
          <cell r="C5852">
            <v>9156352</v>
          </cell>
          <cell r="D5852" t="str">
            <v>BERTEL SALINAS JUAN MIGUEL</v>
          </cell>
          <cell r="E5852" t="str">
            <v>OPERADOR DE PADRÓN</v>
          </cell>
          <cell r="G5852" t="str">
            <v>X</v>
          </cell>
          <cell r="M5852" t="str">
            <v>ENFERMEDAD GENERAL</v>
          </cell>
          <cell r="N5852" t="str">
            <v>EPS002</v>
          </cell>
          <cell r="O5852" t="str">
            <v>SALUD TOTAL E.P.S.</v>
          </cell>
        </row>
        <row r="5853">
          <cell r="C5853">
            <v>92031290</v>
          </cell>
          <cell r="D5853" t="str">
            <v>BOLAÑO VILLAMIL JORGE DAVID</v>
          </cell>
          <cell r="E5853" t="str">
            <v>OPERADOR DE PADRÓN</v>
          </cell>
          <cell r="G5853" t="str">
            <v>X</v>
          </cell>
          <cell r="M5853" t="str">
            <v>ENFERMEDAD GENERAL</v>
          </cell>
          <cell r="O5853" t="str">
            <v>SANITAS E.P.S</v>
          </cell>
        </row>
        <row r="5854">
          <cell r="C5854">
            <v>73182246</v>
          </cell>
          <cell r="D5854" t="str">
            <v>RAMIREZ SANCHEZ JEISON ALEJANDRO</v>
          </cell>
          <cell r="E5854" t="str">
            <v>OPERADOR DE PADRÓN</v>
          </cell>
          <cell r="G5854" t="str">
            <v>X</v>
          </cell>
          <cell r="M5854" t="str">
            <v>ENFERMEDAD GENERAL</v>
          </cell>
          <cell r="N5854" t="str">
            <v>EPS002</v>
          </cell>
          <cell r="O5854" t="str">
            <v>SALUD TOTAL E.P.S.</v>
          </cell>
        </row>
        <row r="5855">
          <cell r="C5855">
            <v>1121928084</v>
          </cell>
          <cell r="D5855" t="str">
            <v>CARVAJAL RAMOS MANUEL JAIR</v>
          </cell>
          <cell r="E5855" t="str">
            <v>OPERADOR DE BUSETÓN</v>
          </cell>
          <cell r="G5855" t="str">
            <v>X</v>
          </cell>
          <cell r="M5855" t="str">
            <v>ENFERMEDAD GENERAL</v>
          </cell>
          <cell r="O5855" t="str">
            <v>FAMISANAR E.P.S</v>
          </cell>
        </row>
        <row r="5856">
          <cell r="C5856">
            <v>9104112</v>
          </cell>
          <cell r="D5856" t="str">
            <v>MORELOS RUIZ JUAN CARLOS</v>
          </cell>
          <cell r="E5856" t="str">
            <v>OPERADOR DE PADRÓN</v>
          </cell>
          <cell r="G5856" t="str">
            <v>X</v>
          </cell>
          <cell r="M5856" t="str">
            <v>ENFERMEDAD GENERAL</v>
          </cell>
          <cell r="N5856" t="str">
            <v>EPS002</v>
          </cell>
          <cell r="O5856" t="str">
            <v>SALUD TOTAL E.P.S.</v>
          </cell>
        </row>
        <row r="5857">
          <cell r="C5857">
            <v>9104112</v>
          </cell>
          <cell r="D5857" t="str">
            <v>MORELOS RUIZ JUAN CARLOS</v>
          </cell>
          <cell r="E5857" t="str">
            <v>OPERADOR DE PADRÓN</v>
          </cell>
          <cell r="G5857" t="str">
            <v>X</v>
          </cell>
          <cell r="M5857" t="str">
            <v>ENFERMEDAD GENERAL</v>
          </cell>
          <cell r="N5857" t="str">
            <v>EPS002</v>
          </cell>
          <cell r="O5857" t="str">
            <v>SALUD TOTAL E.P.S.</v>
          </cell>
        </row>
        <row r="5858">
          <cell r="C5858">
            <v>72007041</v>
          </cell>
          <cell r="D5858" t="str">
            <v>SANTAMARIA CASTELLANOS GABY FERNANDO</v>
          </cell>
          <cell r="E5858" t="str">
            <v>OPERADOR DE PADRÓN</v>
          </cell>
          <cell r="G5858" t="str">
            <v>X</v>
          </cell>
          <cell r="M5858" t="str">
            <v>ENFERMEDAD GENERAL</v>
          </cell>
          <cell r="N5858" t="str">
            <v>EPS002</v>
          </cell>
          <cell r="O5858" t="str">
            <v>SALUD TOTAL E.P.S.</v>
          </cell>
        </row>
        <row r="5859">
          <cell r="C5859">
            <v>73143059</v>
          </cell>
          <cell r="D5859" t="str">
            <v>JIMENEZ TAPIA CALIXTO ANTONIO</v>
          </cell>
          <cell r="E5859" t="str">
            <v>OPERADOR DE PADRÓN</v>
          </cell>
          <cell r="G5859" t="str">
            <v>X</v>
          </cell>
          <cell r="M5859" t="str">
            <v>ENFERMEDAD GENERAL</v>
          </cell>
          <cell r="O5859" t="str">
            <v>EPS MUTUAL SER</v>
          </cell>
        </row>
        <row r="5860">
          <cell r="C5860">
            <v>73008014</v>
          </cell>
          <cell r="D5860" t="str">
            <v>SALAS CONTRERAS CARLOS ENRIQUE</v>
          </cell>
          <cell r="E5860" t="str">
            <v>OPERADOR DE PADRÓN</v>
          </cell>
          <cell r="G5860" t="str">
            <v>X</v>
          </cell>
          <cell r="M5860" t="str">
            <v>ENFERMEDAD GENERAL</v>
          </cell>
          <cell r="O5860" t="str">
            <v>SANITAS E.P.S</v>
          </cell>
        </row>
        <row r="5861">
          <cell r="C5861">
            <v>9104112</v>
          </cell>
          <cell r="D5861" t="str">
            <v>MORELOS RUIZ JUAN CARLOS</v>
          </cell>
          <cell r="E5861" t="str">
            <v>OPERADOR DE PADRÓN</v>
          </cell>
          <cell r="G5861" t="str">
            <v>X</v>
          </cell>
          <cell r="M5861" t="str">
            <v>ENFERMEDAD GENERAL</v>
          </cell>
          <cell r="N5861" t="str">
            <v>EPS002</v>
          </cell>
          <cell r="O5861" t="str">
            <v>SALUD TOTAL E.P.S.</v>
          </cell>
        </row>
        <row r="5862">
          <cell r="C5862">
            <v>73231254</v>
          </cell>
          <cell r="D5862" t="str">
            <v>AYOLA AMADOR MIGUEL ANGEL</v>
          </cell>
          <cell r="E5862" t="str">
            <v>OPERADOR DE PADRÓN</v>
          </cell>
          <cell r="G5862" t="str">
            <v>X</v>
          </cell>
          <cell r="M5862" t="str">
            <v>ENFERMEDAD GENERAL</v>
          </cell>
          <cell r="O5862" t="str">
            <v>EPS MUTUAL SER</v>
          </cell>
        </row>
        <row r="5863">
          <cell r="C5863">
            <v>3883113</v>
          </cell>
          <cell r="D5863" t="str">
            <v>PIMIENTEL SANTANA LUIS FERNANDO</v>
          </cell>
          <cell r="E5863" t="str">
            <v>OPERADOR DE PADRÓN</v>
          </cell>
          <cell r="G5863" t="str">
            <v>X</v>
          </cell>
          <cell r="M5863" t="str">
            <v>ENFERMEDAD GENERAL</v>
          </cell>
          <cell r="O5863" t="str">
            <v>SURA E.P.S.</v>
          </cell>
        </row>
        <row r="5864">
          <cell r="C5864">
            <v>9156352</v>
          </cell>
          <cell r="D5864" t="str">
            <v>BERTEL SALINAS JUAN MIGUEL</v>
          </cell>
          <cell r="E5864" t="str">
            <v>OPERADOR DE PADRÓN</v>
          </cell>
          <cell r="G5864" t="str">
            <v>X</v>
          </cell>
          <cell r="M5864" t="str">
            <v>ENFERMEDAD GENERAL</v>
          </cell>
          <cell r="N5864" t="str">
            <v>EPS002</v>
          </cell>
          <cell r="O5864" t="str">
            <v>SALUD TOTAL E.P.S.</v>
          </cell>
        </row>
        <row r="5865">
          <cell r="C5865">
            <v>73131436</v>
          </cell>
          <cell r="D5865" t="str">
            <v>HERNANDEZ MERCADO ARNULFO</v>
          </cell>
          <cell r="E5865" t="str">
            <v>OPERADOR DE PADRÓN</v>
          </cell>
          <cell r="G5865" t="str">
            <v>X</v>
          </cell>
          <cell r="M5865" t="str">
            <v>ENFERMEDAD GENERAL</v>
          </cell>
          <cell r="N5865" t="str">
            <v>EPS002</v>
          </cell>
          <cell r="O5865" t="str">
            <v>SALUD TOTAL E.P.S.</v>
          </cell>
        </row>
        <row r="5866">
          <cell r="C5866">
            <v>9149038</v>
          </cell>
          <cell r="D5866" t="str">
            <v>ANGULO PICOT JHONATAN</v>
          </cell>
          <cell r="E5866" t="str">
            <v>OPERADOR DE PADRÓN</v>
          </cell>
          <cell r="G5866" t="str">
            <v>X</v>
          </cell>
          <cell r="M5866" t="str">
            <v>ENFERMEDAD GENERAL</v>
          </cell>
          <cell r="N5866" t="str">
            <v>EPS002</v>
          </cell>
          <cell r="O5866" t="str">
            <v>SALUD TOTAL E.P.S.</v>
          </cell>
        </row>
        <row r="5867">
          <cell r="C5867">
            <v>9236697</v>
          </cell>
          <cell r="D5867" t="str">
            <v>POVEDA GIL OSMAR ALBERTO</v>
          </cell>
          <cell r="E5867" t="str">
            <v>OPERADOR DE PADRÓN</v>
          </cell>
          <cell r="G5867" t="str">
            <v>X</v>
          </cell>
          <cell r="M5867" t="str">
            <v>ENFERMEDAD GENERAL</v>
          </cell>
          <cell r="O5867" t="str">
            <v>SURA E.P.S.</v>
          </cell>
        </row>
        <row r="5868">
          <cell r="C5868">
            <v>30844585</v>
          </cell>
          <cell r="D5868" t="str">
            <v>ELJAIEK FLOREZ YAQUELIN</v>
          </cell>
          <cell r="E5868" t="str">
            <v>REGULADOR</v>
          </cell>
          <cell r="G5868" t="str">
            <v>X</v>
          </cell>
          <cell r="M5868" t="str">
            <v>ENFERMEDAD GENERAL</v>
          </cell>
          <cell r="O5868" t="str">
            <v>SANITAS E.P.S</v>
          </cell>
        </row>
        <row r="5869">
          <cell r="C5869">
            <v>9103870</v>
          </cell>
          <cell r="D5869" t="str">
            <v>SALLAS LLERENA OSVALDO</v>
          </cell>
          <cell r="E5869" t="str">
            <v>OPERADOR DE PADRÓN</v>
          </cell>
          <cell r="G5869" t="str">
            <v>X</v>
          </cell>
          <cell r="M5869" t="str">
            <v>ENFERMEDAD GENERAL</v>
          </cell>
          <cell r="O5869" t="str">
            <v>EPS MUTUAL SER</v>
          </cell>
        </row>
        <row r="5870">
          <cell r="C5870">
            <v>1237441830</v>
          </cell>
          <cell r="D5870" t="str">
            <v>BARACALDO  ABRAM GARRIDO</v>
          </cell>
          <cell r="E5870" t="str">
            <v>TECNICO DE MANTENIMIENTO D</v>
          </cell>
          <cell r="F5870" t="str">
            <v>X</v>
          </cell>
          <cell r="M5870" t="str">
            <v>ACCIDENTE DE TRABAJO</v>
          </cell>
          <cell r="O5870" t="str">
            <v xml:space="preserve">COLMENA SEGUROS </v>
          </cell>
        </row>
        <row r="5871">
          <cell r="C5871">
            <v>73117655</v>
          </cell>
          <cell r="D5871" t="str">
            <v>HERRERA ARROYO WILMAN</v>
          </cell>
          <cell r="E5871" t="str">
            <v>OPERADOR DE PADRÓN</v>
          </cell>
          <cell r="G5871" t="str">
            <v>X</v>
          </cell>
          <cell r="M5871" t="str">
            <v>ENFERMEDAD GENERAL</v>
          </cell>
          <cell r="O5871" t="str">
            <v>COOSALUD ESS EPS -S</v>
          </cell>
        </row>
        <row r="5872">
          <cell r="C5872">
            <v>73195999</v>
          </cell>
          <cell r="D5872" t="str">
            <v>GUERRERO LOPEZ HENRY</v>
          </cell>
          <cell r="E5872" t="str">
            <v>OPERADOR DE PADRÓN</v>
          </cell>
          <cell r="G5872" t="str">
            <v>X</v>
          </cell>
          <cell r="M5872" t="str">
            <v>ENFERMEDAD GENERAL</v>
          </cell>
          <cell r="O5872" t="str">
            <v>SANITAS E.P.S</v>
          </cell>
        </row>
        <row r="5873">
          <cell r="C5873">
            <v>73571293</v>
          </cell>
          <cell r="D5873" t="str">
            <v>ACEVEDO VILLADIEGO ANDRES ENRIQUE</v>
          </cell>
          <cell r="E5873" t="str">
            <v>OPERADOR DE PADRÓN</v>
          </cell>
          <cell r="G5873" t="str">
            <v>X</v>
          </cell>
          <cell r="M5873" t="str">
            <v>ENFERMEDAD GENERAL</v>
          </cell>
          <cell r="N5873" t="str">
            <v>EPS002</v>
          </cell>
          <cell r="O5873" t="str">
            <v>SALUD TOTAL E.P.S.</v>
          </cell>
        </row>
        <row r="5874">
          <cell r="C5874">
            <v>73571293</v>
          </cell>
          <cell r="D5874" t="str">
            <v>ACEVEDO VILLADIEGO ANDRES ENRIQUE</v>
          </cell>
          <cell r="E5874" t="str">
            <v>OPERADOR DE PADRÓN</v>
          </cell>
          <cell r="G5874" t="str">
            <v>X</v>
          </cell>
          <cell r="M5874" t="str">
            <v>ENFERMEDAD GENERAL</v>
          </cell>
          <cell r="N5874" t="str">
            <v>EPS002</v>
          </cell>
          <cell r="O5874" t="str">
            <v>SALUD TOTAL E.P.S.</v>
          </cell>
        </row>
        <row r="5875">
          <cell r="C5875">
            <v>73571293</v>
          </cell>
          <cell r="D5875" t="str">
            <v>ACEVEDO VILLADIEGO ANDRES ENRIQUE</v>
          </cell>
          <cell r="E5875" t="str">
            <v>OPERADOR DE PADRÓN</v>
          </cell>
          <cell r="G5875" t="str">
            <v>X</v>
          </cell>
          <cell r="M5875" t="str">
            <v>ENFERMEDAD GENERAL</v>
          </cell>
          <cell r="N5875" t="str">
            <v>EPS002</v>
          </cell>
          <cell r="O5875" t="str">
            <v>SALUD TOTAL E.P.S.</v>
          </cell>
        </row>
        <row r="5876">
          <cell r="C5876">
            <v>73109356</v>
          </cell>
          <cell r="D5876" t="str">
            <v>MARTINEZ OLAVE WILLIAN ANTONIO</v>
          </cell>
          <cell r="E5876" t="str">
            <v>OPERADOR DE PADRÓN</v>
          </cell>
          <cell r="G5876" t="str">
            <v>X</v>
          </cell>
          <cell r="M5876" t="str">
            <v>ENFERMEDAD GENERAL</v>
          </cell>
          <cell r="O5876" t="str">
            <v>SANITAS E.P.S</v>
          </cell>
        </row>
        <row r="5877">
          <cell r="C5877">
            <v>3883113</v>
          </cell>
          <cell r="D5877" t="str">
            <v>PIMIENTEL SANTANA LUIS FERNANDO</v>
          </cell>
          <cell r="E5877" t="str">
            <v>OPERADOR DE PADRÓN</v>
          </cell>
          <cell r="G5877" t="str">
            <v>X</v>
          </cell>
          <cell r="M5877" t="str">
            <v>ENFERMEDAD GENERAL</v>
          </cell>
          <cell r="O5877" t="str">
            <v>SURA E.P.S.</v>
          </cell>
        </row>
        <row r="5878">
          <cell r="C5878">
            <v>1047440584</v>
          </cell>
          <cell r="D5878" t="str">
            <v>ALVAREZ PIMIENTA WILL ALFONSO</v>
          </cell>
          <cell r="E5878" t="str">
            <v>OPERADOR DE PADRÓN</v>
          </cell>
          <cell r="G5878" t="str">
            <v>X</v>
          </cell>
          <cell r="M5878" t="str">
            <v>ENFERMEDAD GENERAL</v>
          </cell>
          <cell r="N5878">
            <v>860028947</v>
          </cell>
          <cell r="O5878" t="str">
            <v>EPS MUTUAL SER</v>
          </cell>
        </row>
        <row r="5879">
          <cell r="C5879">
            <v>72007041</v>
          </cell>
          <cell r="D5879" t="str">
            <v>SANTAMARIA CASTELLANOS GABY FERNANDO</v>
          </cell>
          <cell r="E5879" t="str">
            <v>OPERADOR DE PADRÓN</v>
          </cell>
          <cell r="G5879" t="str">
            <v>X</v>
          </cell>
          <cell r="M5879" t="str">
            <v>ENFERMEDAD GENERAL</v>
          </cell>
          <cell r="N5879" t="str">
            <v>EPS002</v>
          </cell>
          <cell r="O5879" t="str">
            <v>SALUD TOTAL E.P.S.</v>
          </cell>
        </row>
        <row r="5880">
          <cell r="C5880">
            <v>73147510</v>
          </cell>
          <cell r="D5880" t="str">
            <v>RAMOS ARDILA NILSON JOSE</v>
          </cell>
          <cell r="E5880" t="str">
            <v>OPERADOR DE PADRÓN</v>
          </cell>
          <cell r="G5880" t="str">
            <v>X</v>
          </cell>
          <cell r="M5880" t="str">
            <v>ENFERMEDAD GENERAL</v>
          </cell>
          <cell r="O5880" t="str">
            <v xml:space="preserve">COLMENA SEGUROS </v>
          </cell>
        </row>
        <row r="5881">
          <cell r="C5881">
            <v>15031784</v>
          </cell>
          <cell r="D5881" t="str">
            <v>PEREZ CHICA LOKY LUCIANO</v>
          </cell>
          <cell r="E5881" t="str">
            <v>OPERADOR DE PADRÓN</v>
          </cell>
          <cell r="G5881" t="str">
            <v>X</v>
          </cell>
          <cell r="M5881" t="str">
            <v>ENFERMEDAD GENERAL</v>
          </cell>
          <cell r="O5881" t="str">
            <v>NUEVA E.P.S</v>
          </cell>
        </row>
        <row r="5882">
          <cell r="C5882">
            <v>1007188081</v>
          </cell>
          <cell r="D5882" t="str">
            <v>PEREZ MARTINEZ ADINSON</v>
          </cell>
          <cell r="E5882" t="str">
            <v>OPERADOR DE PADRÓN</v>
          </cell>
          <cell r="G5882" t="str">
            <v>X</v>
          </cell>
          <cell r="M5882" t="str">
            <v>ENFERMEDAD GENERAL</v>
          </cell>
          <cell r="N5882" t="str">
            <v>EPS002</v>
          </cell>
          <cell r="O5882" t="str">
            <v>SALUD TOTAL E.P.S.</v>
          </cell>
        </row>
        <row r="5883">
          <cell r="C5883">
            <v>9236697</v>
          </cell>
          <cell r="D5883" t="str">
            <v>POVEDA GIL OSMAR ALBERTO</v>
          </cell>
          <cell r="E5883" t="str">
            <v>OPERADOR DE PADRÓN</v>
          </cell>
          <cell r="G5883" t="str">
            <v>X</v>
          </cell>
          <cell r="M5883" t="str">
            <v>ENFERMEDAD GENERAL</v>
          </cell>
          <cell r="O5883" t="str">
            <v>SURA E.P.S.</v>
          </cell>
        </row>
        <row r="5884">
          <cell r="C5884">
            <v>73159298</v>
          </cell>
          <cell r="D5884" t="str">
            <v>MARQUEZ MERCADO ALEXANDER RAFAEL</v>
          </cell>
          <cell r="E5884" t="str">
            <v>OPERADOR DE PADRÓN</v>
          </cell>
          <cell r="G5884" t="str">
            <v>X</v>
          </cell>
          <cell r="M5884" t="str">
            <v>ENFERMEDAD GENERAL</v>
          </cell>
          <cell r="O5884" t="str">
            <v>NUEVA E.P.S</v>
          </cell>
        </row>
        <row r="5885">
          <cell r="C5885">
            <v>73159298</v>
          </cell>
          <cell r="D5885" t="str">
            <v>MARQUEZ MERCADO ALEXANDER RAFAEL</v>
          </cell>
          <cell r="E5885" t="str">
            <v>OPERADOR DE PADRÓN</v>
          </cell>
          <cell r="G5885" t="str">
            <v>X</v>
          </cell>
          <cell r="M5885" t="str">
            <v>ENFERMEDAD GENERAL</v>
          </cell>
          <cell r="O5885" t="str">
            <v>NUEVA E.P.S</v>
          </cell>
        </row>
        <row r="5886">
          <cell r="C5886">
            <v>73108745</v>
          </cell>
          <cell r="D5886" t="str">
            <v>AICARDI HERNANDEZ JHOEL</v>
          </cell>
          <cell r="E5886" t="str">
            <v>OPERADOR DE PADRÓN</v>
          </cell>
          <cell r="G5886" t="str">
            <v>X</v>
          </cell>
          <cell r="M5886" t="str">
            <v>ENFERMEDAD GENERAL</v>
          </cell>
          <cell r="N5886" t="str">
            <v>EPS002</v>
          </cell>
          <cell r="O5886" t="str">
            <v>SALUD TOTAL E.P.S.</v>
          </cell>
        </row>
        <row r="5887">
          <cell r="C5887">
            <v>73143477</v>
          </cell>
          <cell r="D5887" t="str">
            <v>PEREZ VELASCO VICTOR MANUEL</v>
          </cell>
          <cell r="E5887" t="str">
            <v>OPERADOR DE PADRÓN</v>
          </cell>
          <cell r="G5887" t="str">
            <v>X</v>
          </cell>
          <cell r="M5887" t="str">
            <v>ENFERMEDAD GENERAL</v>
          </cell>
          <cell r="N5887" t="str">
            <v>EPS002</v>
          </cell>
          <cell r="O5887" t="str">
            <v>SALUD TOTAL E.P.S.</v>
          </cell>
        </row>
        <row r="5888">
          <cell r="C5888">
            <v>1148693276</v>
          </cell>
          <cell r="D5888" t="str">
            <v>BARRIOS GUERRERO ERNESTO CARLOS</v>
          </cell>
          <cell r="E5888" t="str">
            <v>OPERADOR DE PADRÓN</v>
          </cell>
          <cell r="G5888" t="str">
            <v>X</v>
          </cell>
          <cell r="M5888" t="str">
            <v>ENFERMEDAD GENERAL</v>
          </cell>
          <cell r="O5888" t="str">
            <v>SALUD TOTAL E.P.S.</v>
          </cell>
        </row>
        <row r="5889">
          <cell r="C5889">
            <v>1002059942</v>
          </cell>
          <cell r="D5889" t="str">
            <v>SIMANCAS MARTINEZ WILSON RAFAEL</v>
          </cell>
          <cell r="E5889" t="str">
            <v>OPERADOR DE PADRÓN</v>
          </cell>
          <cell r="G5889" t="str">
            <v>X</v>
          </cell>
          <cell r="M5889" t="str">
            <v>ENFERMEDAD GENERAL</v>
          </cell>
          <cell r="O5889" t="str">
            <v>NUEVA E.P.S</v>
          </cell>
        </row>
        <row r="5890">
          <cell r="C5890">
            <v>1002059942</v>
          </cell>
          <cell r="D5890" t="str">
            <v>SIMANCAS MARTINEZ WILSON RAFAEL</v>
          </cell>
          <cell r="E5890" t="str">
            <v>OPERADOR DE PADRÓN</v>
          </cell>
          <cell r="G5890" t="str">
            <v>X</v>
          </cell>
          <cell r="M5890" t="str">
            <v>ENFERMEDAD GENERAL</v>
          </cell>
          <cell r="O5890" t="str">
            <v>NUEVA E.P.S</v>
          </cell>
        </row>
        <row r="5891">
          <cell r="C5891">
            <v>73204096</v>
          </cell>
          <cell r="D5891" t="str">
            <v>ORELLANO PEREZ YENNE JAVIER</v>
          </cell>
          <cell r="E5891" t="str">
            <v>OPERADOR DE PADRÓN</v>
          </cell>
          <cell r="G5891" t="str">
            <v>X</v>
          </cell>
          <cell r="M5891" t="str">
            <v>ENFERMEDAD GENERAL</v>
          </cell>
          <cell r="O5891" t="str">
            <v>EPS MUTUAL SER</v>
          </cell>
        </row>
        <row r="5892">
          <cell r="C5892">
            <v>1047370459</v>
          </cell>
          <cell r="D5892" t="str">
            <v>ARZUZA MARRUGO JOSE AUGUSTO</v>
          </cell>
          <cell r="E5892" t="str">
            <v>OPERADOR DE PADRÓN</v>
          </cell>
          <cell r="G5892" t="str">
            <v>X</v>
          </cell>
          <cell r="M5892" t="str">
            <v>ENFERMEDAD GENERAL</v>
          </cell>
          <cell r="O5892" t="str">
            <v>SALUD TOTAL E.P.S.</v>
          </cell>
        </row>
        <row r="5893">
          <cell r="C5893">
            <v>1047416363</v>
          </cell>
          <cell r="D5893" t="str">
            <v>PEREZ MELENDEZ LUIS ALBERTO</v>
          </cell>
          <cell r="E5893" t="str">
            <v>OPERADOR DE PADRÓN</v>
          </cell>
          <cell r="G5893" t="str">
            <v>X</v>
          </cell>
          <cell r="M5893" t="str">
            <v>ENFERMEDAD GENERAL</v>
          </cell>
          <cell r="O5893" t="str">
            <v>SANITAS E.P.S</v>
          </cell>
        </row>
        <row r="5894">
          <cell r="C5894">
            <v>1047416363</v>
          </cell>
          <cell r="D5894" t="str">
            <v>PEREZ MELENDEZ LUIS ALBERTO</v>
          </cell>
          <cell r="E5894" t="str">
            <v>OPERADOR DE PADRÓN</v>
          </cell>
          <cell r="G5894" t="str">
            <v>X</v>
          </cell>
          <cell r="M5894" t="str">
            <v>ENFERMEDAD GENERAL</v>
          </cell>
          <cell r="O5894" t="str">
            <v>SANITAS E.P.S</v>
          </cell>
        </row>
        <row r="5895">
          <cell r="C5895">
            <v>1002059942</v>
          </cell>
          <cell r="D5895" t="str">
            <v>SIMANCAS MARTINEZ WILSON RAFAEL</v>
          </cell>
          <cell r="E5895" t="str">
            <v>OPERADOR DE PADRÓN</v>
          </cell>
          <cell r="G5895" t="str">
            <v>X</v>
          </cell>
          <cell r="M5895" t="str">
            <v>ENFERMEDAD GENERAL</v>
          </cell>
          <cell r="O5895" t="str">
            <v>NUEVA E.P.S</v>
          </cell>
        </row>
        <row r="5896">
          <cell r="C5896">
            <v>72007041</v>
          </cell>
          <cell r="D5896" t="str">
            <v>SANTAMARIA CASTELLANOS GABY FERNANDO</v>
          </cell>
          <cell r="E5896" t="str">
            <v>OPERADOR DE PADRÓN</v>
          </cell>
          <cell r="G5896" t="str">
            <v>X</v>
          </cell>
          <cell r="M5896" t="str">
            <v>ENFERMEDAD GENERAL</v>
          </cell>
          <cell r="O5896" t="str">
            <v>SALUD TOTAL E.P.S.</v>
          </cell>
        </row>
        <row r="5897">
          <cell r="C5897">
            <v>73131436</v>
          </cell>
          <cell r="D5897" t="str">
            <v>HERNANDEZ MERCADO ARNULFO</v>
          </cell>
          <cell r="E5897" t="str">
            <v>OPERADOR DE PADRÓN</v>
          </cell>
          <cell r="G5897" t="str">
            <v>X</v>
          </cell>
          <cell r="M5897" t="str">
            <v>ENFERMEDAD GENERAL</v>
          </cell>
          <cell r="O5897" t="str">
            <v>SALUD TOTAL E.P.S.</v>
          </cell>
        </row>
        <row r="5898">
          <cell r="C5898">
            <v>73131436</v>
          </cell>
          <cell r="D5898" t="str">
            <v>HERNANDEZ MERCADO ARNULFO</v>
          </cell>
          <cell r="E5898" t="str">
            <v>OPERADOR DE PADRÓN</v>
          </cell>
          <cell r="G5898" t="str">
            <v>X</v>
          </cell>
          <cell r="M5898" t="str">
            <v>ENFERMEDAD GENERAL</v>
          </cell>
          <cell r="O5898" t="str">
            <v>SALUD TOTAL E.P.S.</v>
          </cell>
        </row>
        <row r="5899">
          <cell r="C5899">
            <v>1047428192</v>
          </cell>
          <cell r="D5899" t="str">
            <v>MONTERO JIMENEZ YEISON</v>
          </cell>
          <cell r="E5899" t="str">
            <v>OPERADOR DE PADRÓN</v>
          </cell>
          <cell r="G5899" t="str">
            <v>X</v>
          </cell>
          <cell r="M5899" t="str">
            <v>ENFERMEDAD GENERAL</v>
          </cell>
          <cell r="N5899" t="str">
            <v>EPS002</v>
          </cell>
          <cell r="O5899" t="str">
            <v>SALUD TOTAL E.P.S.</v>
          </cell>
        </row>
        <row r="5900">
          <cell r="C5900">
            <v>8854897</v>
          </cell>
          <cell r="D5900" t="str">
            <v>ESTREMOR SALCEDO ROWAR</v>
          </cell>
          <cell r="E5900" t="str">
            <v>OPERADOR DE PADRÓN</v>
          </cell>
          <cell r="G5900" t="str">
            <v>X</v>
          </cell>
          <cell r="M5900" t="str">
            <v>ENFERMEDAD GENERAL</v>
          </cell>
          <cell r="N5900" t="str">
            <v>EPS002</v>
          </cell>
          <cell r="O5900" t="str">
            <v>SALUD TOTAL E.P.S.</v>
          </cell>
        </row>
        <row r="5901">
          <cell r="C5901">
            <v>45543688</v>
          </cell>
          <cell r="D5901" t="str">
            <v>POLO CASTILLO SUGEY</v>
          </cell>
          <cell r="E5901" t="str">
            <v>REGULADOR</v>
          </cell>
          <cell r="G5901" t="str">
            <v>X</v>
          </cell>
          <cell r="M5901" t="str">
            <v>ENFERMEDAD GENERAL</v>
          </cell>
          <cell r="N5901" t="str">
            <v>EPS002</v>
          </cell>
          <cell r="O5901" t="str">
            <v>SALUD TOTAL E.P.S.</v>
          </cell>
        </row>
        <row r="5902">
          <cell r="C5902">
            <v>3883113</v>
          </cell>
          <cell r="D5902" t="str">
            <v>PIMIENTEL SANTANA LUIS FERNANDO</v>
          </cell>
          <cell r="E5902" t="str">
            <v>OPERADOR DE PADRÓN</v>
          </cell>
          <cell r="G5902" t="str">
            <v>X</v>
          </cell>
          <cell r="M5902" t="str">
            <v>ENFERMEDAD GENERAL</v>
          </cell>
          <cell r="O5902" t="str">
            <v>SURA E.P.S.</v>
          </cell>
        </row>
        <row r="5903">
          <cell r="C5903">
            <v>73111450</v>
          </cell>
          <cell r="D5903" t="str">
            <v>MADERA CASTRO RODRIGO DE JESUS</v>
          </cell>
          <cell r="E5903" t="str">
            <v>OPERADOR DE PADRÓN</v>
          </cell>
          <cell r="G5903" t="str">
            <v>X</v>
          </cell>
          <cell r="M5903" t="str">
            <v>ENFERMEDAD GENERAL</v>
          </cell>
          <cell r="O5903" t="str">
            <v>SALUD TOTAL E.P.S.</v>
          </cell>
        </row>
        <row r="5904">
          <cell r="C5904">
            <v>1143339994</v>
          </cell>
          <cell r="D5904" t="str">
            <v>OSORIO CASTILLO JESUS RAFAEL</v>
          </cell>
          <cell r="E5904" t="str">
            <v>OPERADOR DE PADRÓN</v>
          </cell>
          <cell r="G5904" t="str">
            <v>X</v>
          </cell>
          <cell r="M5904" t="str">
            <v>ENFERMEDAD GENERAL</v>
          </cell>
          <cell r="O5904" t="str">
            <v>SALUD TOTAL E.P.S.</v>
          </cell>
        </row>
        <row r="5905">
          <cell r="C5905">
            <v>8854897</v>
          </cell>
          <cell r="D5905" t="str">
            <v>ESTREMOR SALCEDO ROWAR</v>
          </cell>
          <cell r="E5905" t="str">
            <v>OPERADOR DE PADRÓN</v>
          </cell>
          <cell r="G5905" t="str">
            <v>X</v>
          </cell>
          <cell r="M5905" t="str">
            <v>ENFERMEDAD GENERAL</v>
          </cell>
          <cell r="N5905" t="str">
            <v>EPS002</v>
          </cell>
          <cell r="O5905" t="str">
            <v>SALUD TOTAL E.P.S.</v>
          </cell>
        </row>
        <row r="5906">
          <cell r="C5906">
            <v>1148693276</v>
          </cell>
          <cell r="D5906" t="str">
            <v>BARRIOS GUERRERO ERNESTO CARLOS</v>
          </cell>
          <cell r="E5906" t="str">
            <v>OPERADOR DE PADRÓN</v>
          </cell>
          <cell r="G5906" t="str">
            <v>X</v>
          </cell>
          <cell r="M5906" t="str">
            <v>ENFERMEDAD GENERAL</v>
          </cell>
          <cell r="O5906" t="str">
            <v>SALUD TOTAL E.P.S.</v>
          </cell>
        </row>
        <row r="5907">
          <cell r="C5907">
            <v>1048937991</v>
          </cell>
          <cell r="D5907" t="str">
            <v>CORTINA AGAMEZ CESAR AUGUSTO</v>
          </cell>
          <cell r="E5907" t="str">
            <v>OPERADOR DE PADRÓN</v>
          </cell>
          <cell r="G5907" t="str">
            <v>X</v>
          </cell>
          <cell r="M5907" t="str">
            <v>ENFERMEDAD GENERAL</v>
          </cell>
          <cell r="O5907" t="str">
            <v>SALUD TOTAL E.P.S.</v>
          </cell>
        </row>
        <row r="5908">
          <cell r="C5908">
            <v>1143387677</v>
          </cell>
          <cell r="D5908" t="str">
            <v>BENTA BERTEL YEFER ANTONIO</v>
          </cell>
          <cell r="E5908" t="str">
            <v>OPERADOR DE PADRÓN</v>
          </cell>
          <cell r="G5908" t="str">
            <v>X</v>
          </cell>
          <cell r="M5908" t="str">
            <v>ENFERMEDAD GENERAL</v>
          </cell>
          <cell r="O5908" t="str">
            <v>COOSALUD ESS EPS -S</v>
          </cell>
        </row>
        <row r="5909">
          <cell r="C5909">
            <v>1143387677</v>
          </cell>
          <cell r="D5909" t="str">
            <v>BENTA BERTEL YEFER ANTONIO</v>
          </cell>
          <cell r="E5909" t="str">
            <v>OPERADOR DE PADRÓN</v>
          </cell>
          <cell r="G5909" t="str">
            <v>X</v>
          </cell>
          <cell r="M5909" t="str">
            <v>ENFERMEDAD GENERAL</v>
          </cell>
          <cell r="O5909" t="str">
            <v>COOSALUD ESS EPS -S</v>
          </cell>
        </row>
        <row r="5910">
          <cell r="C5910">
            <v>73188537</v>
          </cell>
          <cell r="D5910" t="str">
            <v>LAGUNA URUETA ALVARO DE JESUS</v>
          </cell>
          <cell r="E5910" t="str">
            <v>OPERADOR DE BUSETÓN</v>
          </cell>
          <cell r="G5910" t="str">
            <v>X</v>
          </cell>
          <cell r="M5910" t="str">
            <v>ENFERMEDAD GENERAL</v>
          </cell>
          <cell r="O5910" t="str">
            <v>EPS-S CAJACOPI</v>
          </cell>
        </row>
        <row r="5911">
          <cell r="C5911">
            <v>10886858</v>
          </cell>
          <cell r="D5911" t="str">
            <v>VALENCI ALVAREZ ALVARO</v>
          </cell>
          <cell r="E5911" t="str">
            <v>OPERADOR DE BUSETÓN</v>
          </cell>
          <cell r="G5911" t="str">
            <v>X</v>
          </cell>
          <cell r="M5911" t="str">
            <v>ENFERMEDAD GENERAL</v>
          </cell>
          <cell r="O5911" t="str">
            <v>EPS MUTUAL SER</v>
          </cell>
        </row>
        <row r="5912">
          <cell r="C5912">
            <v>1235039325</v>
          </cell>
          <cell r="D5912" t="str">
            <v>CUAVAS PINTO DIEGO ALFONSO</v>
          </cell>
          <cell r="E5912" t="str">
            <v>OPERADOR DE BUSETÓN</v>
          </cell>
          <cell r="G5912" t="str">
            <v>X</v>
          </cell>
          <cell r="M5912" t="str">
            <v>ENFERMEDAD GENERAL</v>
          </cell>
          <cell r="O5912" t="str">
            <v>EPS MUTUAL SER</v>
          </cell>
        </row>
        <row r="5913">
          <cell r="C5913">
            <v>73151581</v>
          </cell>
          <cell r="D5913" t="str">
            <v>TORRES ACOSTA JAIME ENRIQUE</v>
          </cell>
          <cell r="E5913" t="str">
            <v>OPERADOR DE PADRÓN</v>
          </cell>
          <cell r="G5913" t="str">
            <v>X</v>
          </cell>
          <cell r="M5913" t="str">
            <v>ENFERMEDAD GENERAL</v>
          </cell>
          <cell r="O5913" t="str">
            <v>SALUD TOTAL E.P.S.</v>
          </cell>
        </row>
        <row r="5914">
          <cell r="C5914">
            <v>8854897</v>
          </cell>
          <cell r="D5914" t="str">
            <v>ESTREMOR SALCEDO ROWAR</v>
          </cell>
          <cell r="E5914" t="str">
            <v>OPERADOR DE PADRÓN</v>
          </cell>
          <cell r="G5914" t="str">
            <v>X</v>
          </cell>
          <cell r="M5914" t="str">
            <v>ENFERMEDAD GENERAL</v>
          </cell>
          <cell r="N5914" t="str">
            <v>EPS002</v>
          </cell>
          <cell r="O5914" t="str">
            <v>SALUD TOTAL E.P.S.</v>
          </cell>
        </row>
        <row r="5915">
          <cell r="C5915">
            <v>30873721</v>
          </cell>
          <cell r="D5915" t="str">
            <v>JIMENEZ LLANOS ROSANA</v>
          </cell>
          <cell r="E5915" t="str">
            <v>OPERADOR DE PADRÓN</v>
          </cell>
          <cell r="G5915" t="str">
            <v>X</v>
          </cell>
          <cell r="M5915" t="str">
            <v>ENFERMEDAD GENERAL</v>
          </cell>
          <cell r="O5915" t="str">
            <v>SALUD TOTAL E.P.S.</v>
          </cell>
        </row>
        <row r="5916">
          <cell r="C5916">
            <v>73109356</v>
          </cell>
          <cell r="D5916" t="str">
            <v>MARTINEZ OLAVE WILLIAN ANTONIO</v>
          </cell>
          <cell r="E5916" t="str">
            <v>OPERADOR DE PADRÓN</v>
          </cell>
          <cell r="G5916" t="str">
            <v>X</v>
          </cell>
          <cell r="M5916" t="str">
            <v>ENFERMEDAD GENERAL</v>
          </cell>
          <cell r="O5916" t="str">
            <v>SANITAS E.P.S</v>
          </cell>
        </row>
        <row r="5917">
          <cell r="C5917">
            <v>73204751</v>
          </cell>
          <cell r="D5917" t="str">
            <v>MALDONADO HERNANDEZ RAFAEL RICARDO</v>
          </cell>
          <cell r="E5917" t="str">
            <v>OPERADOR DE PADRÓN</v>
          </cell>
          <cell r="G5917" t="str">
            <v>X</v>
          </cell>
          <cell r="M5917" t="str">
            <v>ENFERMEDAD GENERAL</v>
          </cell>
          <cell r="N5917" t="str">
            <v>EPS002</v>
          </cell>
          <cell r="O5917" t="str">
            <v>SALUD TOTAL E.P.S.</v>
          </cell>
        </row>
        <row r="5918">
          <cell r="C5918">
            <v>73575088</v>
          </cell>
          <cell r="D5918" t="str">
            <v>TIRADO SILVA WILLIAN EMILIO</v>
          </cell>
          <cell r="E5918" t="str">
            <v>OPERADOR DE PADRÓN</v>
          </cell>
          <cell r="G5918" t="str">
            <v>X</v>
          </cell>
          <cell r="M5918" t="str">
            <v>ENFERMEDAD GENERAL</v>
          </cell>
          <cell r="O5918" t="str">
            <v>EPS MUTUAL SER</v>
          </cell>
        </row>
        <row r="5919">
          <cell r="C5919">
            <v>3883113</v>
          </cell>
          <cell r="D5919" t="str">
            <v>PIMIENTEL SANTANA LUIS FERNANDO</v>
          </cell>
          <cell r="E5919" t="str">
            <v>OPERADOR DE PADRÓN</v>
          </cell>
          <cell r="G5919" t="str">
            <v>X</v>
          </cell>
          <cell r="M5919" t="str">
            <v>ENFERMEDAD GENERAL</v>
          </cell>
          <cell r="O5919" t="str">
            <v>SURA E.P.S.</v>
          </cell>
        </row>
        <row r="5920">
          <cell r="C5920">
            <v>1047416363</v>
          </cell>
          <cell r="D5920" t="str">
            <v>PEREZ MELENDEZ LUIS ALBERTO</v>
          </cell>
          <cell r="E5920" t="str">
            <v>OPERADOR DE PADRÓN</v>
          </cell>
          <cell r="G5920" t="str">
            <v>X</v>
          </cell>
          <cell r="M5920" t="str">
            <v>ENFERMEDAD GENERAL</v>
          </cell>
          <cell r="O5920" t="str">
            <v>SANITAS E.P.S</v>
          </cell>
        </row>
        <row r="5921">
          <cell r="C5921">
            <v>1050948849</v>
          </cell>
          <cell r="D5921" t="str">
            <v>PINZON JARAMILLO LISSET CRISTINA</v>
          </cell>
          <cell r="E5921" t="str">
            <v>OPERADOR DE BUSETÓN</v>
          </cell>
          <cell r="G5921" t="str">
            <v>X</v>
          </cell>
          <cell r="M5921" t="str">
            <v>ENFERMEDAD GENERAL</v>
          </cell>
          <cell r="N5921" t="str">
            <v>EPS002</v>
          </cell>
          <cell r="O5921" t="str">
            <v>SALUD TOTAL E.P.S.</v>
          </cell>
        </row>
        <row r="5922">
          <cell r="C5922">
            <v>1102848674</v>
          </cell>
          <cell r="D5922" t="str">
            <v>BANQUET VILORIA HARRINSON MANUEL</v>
          </cell>
          <cell r="E5922" t="str">
            <v>OPERADOR DE BUSETÓN</v>
          </cell>
          <cell r="G5922" t="str">
            <v>X</v>
          </cell>
          <cell r="M5922" t="str">
            <v>ENFERMEDAD GENERAL</v>
          </cell>
          <cell r="N5922" t="str">
            <v>EPS002</v>
          </cell>
          <cell r="O5922" t="str">
            <v>SALUD TOTAL E.P.S.</v>
          </cell>
        </row>
        <row r="5923">
          <cell r="C5923">
            <v>1002059942</v>
          </cell>
          <cell r="D5923" t="str">
            <v>SIMANCAS MARTINEZ WILSON RAFAEL</v>
          </cell>
          <cell r="E5923" t="str">
            <v>OPERADOR DE PADRÓN</v>
          </cell>
          <cell r="G5923" t="str">
            <v>X</v>
          </cell>
          <cell r="M5923" t="str">
            <v>ENFERMEDAD GENERAL</v>
          </cell>
          <cell r="O5923" t="str">
            <v>NUEVA E.P.S</v>
          </cell>
        </row>
        <row r="5924">
          <cell r="C5924">
            <v>1143399592</v>
          </cell>
          <cell r="D5924" t="str">
            <v>PEREZ HERRERA JUNIOR RAFAEL</v>
          </cell>
          <cell r="E5924" t="str">
            <v>OPERADOR DE PADRÓN</v>
          </cell>
          <cell r="G5924" t="str">
            <v>X</v>
          </cell>
          <cell r="M5924" t="str">
            <v>ENFERMEDAD GENERAL</v>
          </cell>
          <cell r="O5924" t="str">
            <v>SALUD TOTAL E.P.S.</v>
          </cell>
        </row>
        <row r="5925">
          <cell r="C5925">
            <v>9146382</v>
          </cell>
          <cell r="D5925" t="str">
            <v>PADILLA HERNANDEZ LUIS MIGUEL</v>
          </cell>
          <cell r="E5925" t="str">
            <v>OPERADOR DE PADRÓN</v>
          </cell>
          <cell r="G5925" t="str">
            <v>X</v>
          </cell>
          <cell r="M5925" t="str">
            <v>ENFERMEDAD GENERAL</v>
          </cell>
          <cell r="O5925" t="str">
            <v>EPS MUTUAL SER</v>
          </cell>
        </row>
        <row r="5926">
          <cell r="C5926">
            <v>1128046710</v>
          </cell>
          <cell r="D5926" t="str">
            <v>CERDA SARA IMANOL ENRIQUE</v>
          </cell>
          <cell r="E5926" t="str">
            <v>OPERADOR DE PADRÓN</v>
          </cell>
          <cell r="G5926" t="str">
            <v>X</v>
          </cell>
          <cell r="M5926" t="str">
            <v>ENFERMEDAD GENERAL</v>
          </cell>
          <cell r="O5926" t="str">
            <v>SURA E.P.S.</v>
          </cell>
        </row>
        <row r="5927">
          <cell r="C5927">
            <v>1049825736</v>
          </cell>
          <cell r="D5927" t="str">
            <v>VEGA ANAYA ERQUIS ALONSO</v>
          </cell>
          <cell r="E5927" t="str">
            <v>OPERADOR DE PADRÓN</v>
          </cell>
          <cell r="G5927" t="str">
            <v>X</v>
          </cell>
          <cell r="M5927" t="str">
            <v>ENFERMEDAD GENERAL</v>
          </cell>
          <cell r="N5927" t="str">
            <v>EPS002</v>
          </cell>
          <cell r="O5927" t="str">
            <v>SALUD TOTAL E.P.S.</v>
          </cell>
        </row>
        <row r="5928">
          <cell r="C5928">
            <v>15031784</v>
          </cell>
          <cell r="D5928" t="str">
            <v>PEREZ CHICA LOKY LUCIANO</v>
          </cell>
          <cell r="E5928" t="str">
            <v>OPERADOR DE PADRÓN</v>
          </cell>
          <cell r="G5928" t="str">
            <v>X</v>
          </cell>
          <cell r="M5928" t="str">
            <v>ENFERMEDAD GENERAL</v>
          </cell>
          <cell r="O5928" t="str">
            <v>NUEVA E.P.S</v>
          </cell>
        </row>
        <row r="5929">
          <cell r="C5929">
            <v>73182612</v>
          </cell>
          <cell r="D5929" t="str">
            <v>ESTRADA SUAREZ ROBERTO CARLOS</v>
          </cell>
          <cell r="E5929" t="str">
            <v>OPERADOR DE PADRÓN</v>
          </cell>
          <cell r="G5929" t="str">
            <v>X</v>
          </cell>
          <cell r="M5929" t="str">
            <v>ENFERMEDAD GENERAL</v>
          </cell>
          <cell r="O5929" t="str">
            <v>SALUD TOTAL E.P.S.</v>
          </cell>
        </row>
        <row r="5930">
          <cell r="C5930">
            <v>73121602</v>
          </cell>
          <cell r="D5930" t="str">
            <v>CHAR NEGRETE ELKIN YOUSEF</v>
          </cell>
          <cell r="E5930" t="str">
            <v>OPERADOR DE PADRÓN</v>
          </cell>
          <cell r="G5930" t="str">
            <v>X</v>
          </cell>
          <cell r="M5930" t="str">
            <v>ENFERMEDAD GENERAL</v>
          </cell>
          <cell r="N5930" t="str">
            <v>EPS002</v>
          </cell>
          <cell r="O5930" t="str">
            <v>SALUD TOTAL E.P.S.</v>
          </cell>
        </row>
        <row r="5931">
          <cell r="C5931">
            <v>73117655</v>
          </cell>
          <cell r="D5931" t="str">
            <v>HERRERA ARROYO WILMAN</v>
          </cell>
          <cell r="E5931" t="str">
            <v>OPERADOR DE PADRÓN</v>
          </cell>
          <cell r="G5931" t="str">
            <v>X</v>
          </cell>
          <cell r="M5931" t="str">
            <v>ENFERMEDAD GENERAL</v>
          </cell>
          <cell r="O5931" t="str">
            <v>COOSALUD ESS EPS -S</v>
          </cell>
        </row>
        <row r="5932">
          <cell r="C5932">
            <v>1000505258</v>
          </cell>
          <cell r="D5932" t="str">
            <v>RODRIGUEZ JULIO LUISA FERNANDA</v>
          </cell>
          <cell r="E5932" t="str">
            <v>ASISTENTE ADMINISTRATIVO</v>
          </cell>
          <cell r="G5932" t="str">
            <v>X</v>
          </cell>
          <cell r="M5932" t="str">
            <v>ENFERMEDAD GENERAL</v>
          </cell>
          <cell r="O5932" t="str">
            <v>SANITAS E.P.S</v>
          </cell>
        </row>
        <row r="5933">
          <cell r="C5933">
            <v>3883113</v>
          </cell>
          <cell r="D5933" t="str">
            <v>PIMIENTEL SANTANA LUIS FERNANDO</v>
          </cell>
          <cell r="E5933" t="str">
            <v>OPERADOR DE PADRÓN</v>
          </cell>
          <cell r="G5933" t="str">
            <v>X</v>
          </cell>
          <cell r="M5933" t="str">
            <v>ENFERMEDAD GENERAL</v>
          </cell>
          <cell r="O5933" t="str">
            <v>SURA E.P.S.</v>
          </cell>
        </row>
        <row r="5934">
          <cell r="C5934">
            <v>1002248481</v>
          </cell>
          <cell r="D5934" t="str">
            <v>HERNANDEZ GONZALEZ SERGIO LUIS</v>
          </cell>
          <cell r="E5934" t="str">
            <v>OPERADOR DE PADRÓN</v>
          </cell>
          <cell r="G5934" t="str">
            <v>X</v>
          </cell>
          <cell r="M5934" t="str">
            <v>ENFERMEDAD GENERAL</v>
          </cell>
          <cell r="O5934" t="str">
            <v>SANITAS E.P.S</v>
          </cell>
        </row>
        <row r="5935">
          <cell r="C5935">
            <v>1143389124</v>
          </cell>
          <cell r="D5935" t="str">
            <v>GONZALEZ PADILLA DANIEL DE JESUS</v>
          </cell>
          <cell r="E5935" t="str">
            <v>OPERADOR DE PADRÓN</v>
          </cell>
          <cell r="G5935" t="str">
            <v>X</v>
          </cell>
          <cell r="M5935" t="str">
            <v>ENFERMEDAD GENERAL</v>
          </cell>
          <cell r="O5935" t="str">
            <v>NUEVA E.P.S</v>
          </cell>
        </row>
        <row r="5936">
          <cell r="C5936">
            <v>8854897</v>
          </cell>
          <cell r="D5936" t="str">
            <v>ESTREMOR SALCEDO ROWAR</v>
          </cell>
          <cell r="E5936" t="str">
            <v>OPERADOR DE PADRÓN</v>
          </cell>
          <cell r="G5936" t="str">
            <v>X</v>
          </cell>
          <cell r="M5936" t="str">
            <v>ENFERMEDAD GENERAL</v>
          </cell>
          <cell r="O5936" t="str">
            <v>SALUD TOTAL E.P.S.</v>
          </cell>
        </row>
        <row r="5937">
          <cell r="C5937">
            <v>1049825736</v>
          </cell>
          <cell r="D5937" t="str">
            <v>VEGA ANAYA ERQUIS ALONSO</v>
          </cell>
          <cell r="E5937" t="str">
            <v>OPERADOR DE PADRÓN</v>
          </cell>
          <cell r="G5937" t="str">
            <v>X</v>
          </cell>
          <cell r="M5937" t="str">
            <v>ENFERMEDAD GENERAL</v>
          </cell>
          <cell r="O5937" t="str">
            <v>SALUD TOTAL E.P.S.</v>
          </cell>
        </row>
        <row r="5938">
          <cell r="C5938">
            <v>9101962</v>
          </cell>
          <cell r="D5938" t="str">
            <v>ANDRADE AMAYA FREDY</v>
          </cell>
          <cell r="E5938" t="str">
            <v>OPERADOR DE PADRÓN</v>
          </cell>
          <cell r="G5938" t="str">
            <v>X</v>
          </cell>
          <cell r="M5938" t="str">
            <v>ENFERMEDAD GENERAL</v>
          </cell>
          <cell r="N5938" t="str">
            <v>EPS002</v>
          </cell>
          <cell r="O5938" t="str">
            <v>SALUD TOTAL E.P.S.</v>
          </cell>
        </row>
        <row r="5939">
          <cell r="C5939">
            <v>3811864</v>
          </cell>
          <cell r="D5939" t="str">
            <v>NAVARRO DIAZ ALEXANDER</v>
          </cell>
          <cell r="E5939" t="str">
            <v>REGULADOR</v>
          </cell>
          <cell r="G5939" t="str">
            <v>X</v>
          </cell>
          <cell r="M5939" t="str">
            <v>ENFERMEDAD GENERAL</v>
          </cell>
          <cell r="N5939" t="str">
            <v>EPS002</v>
          </cell>
          <cell r="O5939" t="str">
            <v>SALUD TOTAL E.P.S.</v>
          </cell>
        </row>
        <row r="5940">
          <cell r="C5940">
            <v>1128046710</v>
          </cell>
          <cell r="D5940" t="str">
            <v>CERDA SARA IMANOL ENRIQUE</v>
          </cell>
          <cell r="E5940" t="str">
            <v>OPERADOR DE PADRÓN</v>
          </cell>
          <cell r="G5940" t="str">
            <v>X</v>
          </cell>
          <cell r="M5940" t="str">
            <v>ENFERMEDAD GENERAL</v>
          </cell>
          <cell r="O5940" t="str">
            <v>SURA E.P.S.</v>
          </cell>
        </row>
        <row r="5941">
          <cell r="C5941">
            <v>1018440552</v>
          </cell>
          <cell r="D5941" t="str">
            <v>DAVILA AMAYA LEIFER SAMITH</v>
          </cell>
          <cell r="E5941" t="str">
            <v>OPERADOR DE BUSETÓN</v>
          </cell>
          <cell r="G5941" t="str">
            <v>X</v>
          </cell>
          <cell r="M5941" t="str">
            <v>ENFERMEDAD GENERAL</v>
          </cell>
          <cell r="N5941" t="str">
            <v>EPS002</v>
          </cell>
          <cell r="O5941" t="str">
            <v>SALUD TOTAL E.P.S.</v>
          </cell>
        </row>
        <row r="5942">
          <cell r="C5942">
            <v>73131436</v>
          </cell>
          <cell r="D5942" t="str">
            <v>HERNANDEZ MERCADO ARNULFO</v>
          </cell>
          <cell r="E5942" t="str">
            <v>OPERADOR DE PADRÓN</v>
          </cell>
          <cell r="G5942" t="str">
            <v>X</v>
          </cell>
          <cell r="M5942" t="str">
            <v>ENFERMEDAD GENERAL</v>
          </cell>
          <cell r="N5942" t="str">
            <v>EPS002</v>
          </cell>
          <cell r="O5942" t="str">
            <v>SALUD TOTAL E.P.S.</v>
          </cell>
        </row>
        <row r="5943">
          <cell r="C5943">
            <v>15031784</v>
          </cell>
          <cell r="D5943" t="str">
            <v>PEREZ CHICA LOKY LUCIANO</v>
          </cell>
          <cell r="E5943" t="str">
            <v>OPERADOR DE PADRÓN</v>
          </cell>
          <cell r="G5943" t="str">
            <v>X</v>
          </cell>
          <cell r="M5943" t="str">
            <v>ENFERMEDAD GENERAL</v>
          </cell>
          <cell r="O5943" t="str">
            <v>NUEVA E.P.S</v>
          </cell>
        </row>
        <row r="5944">
          <cell r="C5944">
            <v>1047463607</v>
          </cell>
          <cell r="D5944" t="str">
            <v>RODRIGUEZ DIAZ DUBAN JOSE</v>
          </cell>
          <cell r="E5944" t="str">
            <v>OPERADOR DE BUSETÓN</v>
          </cell>
          <cell r="G5944" t="str">
            <v>X</v>
          </cell>
          <cell r="M5944" t="str">
            <v>ENFERMEDAD GENERAL</v>
          </cell>
          <cell r="O5944" t="str">
            <v>EPS MUTUAL SER</v>
          </cell>
        </row>
        <row r="5945">
          <cell r="C5945">
            <v>73195999</v>
          </cell>
          <cell r="D5945" t="str">
            <v>GUERRERO LOPEZ HENRY</v>
          </cell>
          <cell r="E5945" t="str">
            <v>OPERADOR DE PADRÓN</v>
          </cell>
          <cell r="G5945" t="str">
            <v>X</v>
          </cell>
          <cell r="M5945" t="str">
            <v>ENFERMEDAD GENERAL</v>
          </cell>
          <cell r="O5945" t="str">
            <v>SANITAS E.P.S</v>
          </cell>
        </row>
        <row r="5946">
          <cell r="C5946">
            <v>1128046710</v>
          </cell>
          <cell r="D5946" t="str">
            <v>CERDA SARA IMANOL ENRIQUE</v>
          </cell>
          <cell r="E5946" t="str">
            <v>OPERADOR DE PADRÓN</v>
          </cell>
          <cell r="G5946" t="str">
            <v>X</v>
          </cell>
          <cell r="M5946" t="str">
            <v>ENFERMEDAD GENERAL</v>
          </cell>
          <cell r="O5946" t="str">
            <v>SURA E.P.S.</v>
          </cell>
        </row>
        <row r="5947">
          <cell r="C5947">
            <v>9177336</v>
          </cell>
          <cell r="D5947" t="str">
            <v>ARRIETA RIVERA JOSE ANIBAL</v>
          </cell>
          <cell r="E5947" t="str">
            <v>OPERADOR DE BUSETÓN</v>
          </cell>
          <cell r="G5947" t="str">
            <v>X</v>
          </cell>
          <cell r="M5947" t="str">
            <v>ENFERMEDAD GENERAL</v>
          </cell>
          <cell r="N5947" t="str">
            <v>EPS002</v>
          </cell>
          <cell r="O5947" t="str">
            <v>SALUD TOTAL E.P.S.</v>
          </cell>
        </row>
        <row r="5948">
          <cell r="C5948">
            <v>1006877412</v>
          </cell>
          <cell r="D5948" t="str">
            <v>CARVAJAL RAMOS DANIEL ANDRES</v>
          </cell>
          <cell r="E5948" t="str">
            <v>OPERADOR DE PADRÓN</v>
          </cell>
          <cell r="G5948" t="str">
            <v>X</v>
          </cell>
          <cell r="M5948" t="str">
            <v>ENFERMEDAD GENERAL</v>
          </cell>
          <cell r="O5948" t="str">
            <v>FAMISANAR E.P.S</v>
          </cell>
        </row>
        <row r="5949">
          <cell r="C5949">
            <v>1047430645</v>
          </cell>
          <cell r="D5949" t="str">
            <v>PALACIO URANGO LUIS MODESTO</v>
          </cell>
          <cell r="E5949" t="str">
            <v>OPERADOR DE BUSETÓN</v>
          </cell>
          <cell r="G5949" t="str">
            <v>X</v>
          </cell>
          <cell r="M5949" t="str">
            <v>ENFERMEDAD GENERAL</v>
          </cell>
          <cell r="O5949" t="str">
            <v>EPS MUTUAL SER</v>
          </cell>
        </row>
        <row r="5950">
          <cell r="C5950">
            <v>73168506</v>
          </cell>
          <cell r="D5950" t="str">
            <v>PUELLO MEZA REYMUNDO</v>
          </cell>
          <cell r="E5950" t="str">
            <v>OPERADOR DE PADRÓN</v>
          </cell>
          <cell r="G5950" t="str">
            <v>X</v>
          </cell>
          <cell r="M5950" t="str">
            <v>ENFERMEDAD GENERAL</v>
          </cell>
          <cell r="N5950" t="str">
            <v>OR009</v>
          </cell>
          <cell r="O5950" t="str">
            <v>SALUD TOTAL E.P.S.</v>
          </cell>
        </row>
        <row r="5951">
          <cell r="C5951">
            <v>1042576746</v>
          </cell>
          <cell r="D5951" t="str">
            <v>POLO ESPITIA JOSE ANGEL</v>
          </cell>
          <cell r="E5951" t="str">
            <v>TECNICO DE MANTENIMIENTO D</v>
          </cell>
          <cell r="G5951" t="str">
            <v>X</v>
          </cell>
          <cell r="M5951" t="str">
            <v>ENFERMEDAD GENERAL</v>
          </cell>
          <cell r="O5951" t="str">
            <v>COOSALUD ESS EPS -S</v>
          </cell>
        </row>
        <row r="5952">
          <cell r="C5952">
            <v>8854897</v>
          </cell>
          <cell r="D5952" t="str">
            <v>ESTREMOR SALCEDO ROWAR</v>
          </cell>
          <cell r="E5952" t="str">
            <v>OPERADOR DE PADRÓN</v>
          </cell>
          <cell r="G5952" t="str">
            <v>X</v>
          </cell>
          <cell r="M5952" t="str">
            <v>ENFERMEDAD GENERAL</v>
          </cell>
          <cell r="N5952" t="str">
            <v>EPS002</v>
          </cell>
          <cell r="O5952" t="str">
            <v>SALUD TOTAL E.P.S.</v>
          </cell>
        </row>
        <row r="5953">
          <cell r="C5953">
            <v>8854897</v>
          </cell>
          <cell r="D5953" t="str">
            <v>ESTREMOR SALCEDO ROWAR</v>
          </cell>
          <cell r="E5953" t="str">
            <v>OPERADOR DE PADRÓN</v>
          </cell>
          <cell r="G5953" t="str">
            <v>X</v>
          </cell>
          <cell r="M5953" t="str">
            <v>ENFERMEDAD GENERAL</v>
          </cell>
          <cell r="N5953" t="str">
            <v>EPS002</v>
          </cell>
          <cell r="O5953" t="str">
            <v>SALUD TOTAL E.P.S.</v>
          </cell>
        </row>
        <row r="5954">
          <cell r="C5954">
            <v>73121602</v>
          </cell>
          <cell r="D5954" t="str">
            <v>CHAR NEGRETE ELKIN YOUSEF</v>
          </cell>
          <cell r="E5954" t="str">
            <v>OPERADOR DE PADRÓN</v>
          </cell>
          <cell r="G5954" t="str">
            <v>X</v>
          </cell>
          <cell r="M5954" t="str">
            <v>ENFERMEDAD GENERAL</v>
          </cell>
          <cell r="O5954" t="str">
            <v>SALUD TOTAL E.P.S.</v>
          </cell>
        </row>
        <row r="5955">
          <cell r="C5955">
            <v>73169783</v>
          </cell>
          <cell r="D5955" t="str">
            <v>VERGARA ORTEGA BERCELIO</v>
          </cell>
          <cell r="E5955" t="str">
            <v>OPERADOR DE BUSETÓN</v>
          </cell>
          <cell r="G5955" t="str">
            <v>X</v>
          </cell>
          <cell r="M5955" t="str">
            <v>ENFERMEDAD GENERAL</v>
          </cell>
          <cell r="O5955" t="str">
            <v>SURA E.P.S.</v>
          </cell>
        </row>
        <row r="5956">
          <cell r="C5956">
            <v>9236697</v>
          </cell>
          <cell r="D5956" t="str">
            <v>POVEDA GIL OSMAR ALBERTO</v>
          </cell>
          <cell r="E5956" t="str">
            <v>OPERADOR DE PADRÓN</v>
          </cell>
          <cell r="G5956" t="str">
            <v>X</v>
          </cell>
          <cell r="M5956" t="str">
            <v>ENFERMEDAD GENERAL</v>
          </cell>
          <cell r="O5956" t="str">
            <v>SURA E.P.S.</v>
          </cell>
        </row>
        <row r="5957">
          <cell r="C5957">
            <v>73195999</v>
          </cell>
          <cell r="D5957" t="str">
            <v>GUERRERO LOPEZ HENRY</v>
          </cell>
          <cell r="E5957" t="str">
            <v>OPERADOR DE PADRÓN</v>
          </cell>
          <cell r="G5957" t="str">
            <v>X</v>
          </cell>
          <cell r="M5957" t="str">
            <v>ENFERMEDAD GENERAL</v>
          </cell>
          <cell r="O5957" t="str">
            <v>SANITAS E.P.S</v>
          </cell>
        </row>
        <row r="5958">
          <cell r="C5958">
            <v>73156052</v>
          </cell>
          <cell r="D5958" t="str">
            <v>VERBEL VERBEL ALBERTO CARLOS</v>
          </cell>
          <cell r="E5958" t="str">
            <v>OPERADOR DE PADRÓN</v>
          </cell>
          <cell r="G5958" t="str">
            <v>X</v>
          </cell>
          <cell r="M5958" t="str">
            <v>ENFERMEDAD GENERAL</v>
          </cell>
          <cell r="O5958" t="str">
            <v>SANITAS E.P.S</v>
          </cell>
        </row>
        <row r="5959">
          <cell r="C5959">
            <v>73192117</v>
          </cell>
          <cell r="D5959" t="str">
            <v>MARTELO CORTINA DEIVI LUIS</v>
          </cell>
          <cell r="E5959" t="str">
            <v>OPERADOR DE PADRÓN</v>
          </cell>
          <cell r="G5959" t="str">
            <v>X</v>
          </cell>
          <cell r="M5959" t="str">
            <v>ENFERMEDAD GENERAL</v>
          </cell>
          <cell r="N5959" t="str">
            <v>EPS002</v>
          </cell>
          <cell r="O5959" t="str">
            <v>SALUD TOTAL E.P.S.</v>
          </cell>
        </row>
        <row r="5960">
          <cell r="C5960">
            <v>73169783</v>
          </cell>
          <cell r="D5960" t="str">
            <v>VERGARA ORTEGA BERCELIO</v>
          </cell>
          <cell r="E5960" t="str">
            <v>OPERADOR DE BUSETÓN</v>
          </cell>
          <cell r="G5960" t="str">
            <v>X</v>
          </cell>
          <cell r="M5960" t="str">
            <v>ENFERMEDAD GENERAL</v>
          </cell>
          <cell r="O5960" t="str">
            <v>SURA E.P.S.</v>
          </cell>
        </row>
        <row r="5961">
          <cell r="C5961">
            <v>73143059</v>
          </cell>
          <cell r="D5961" t="str">
            <v>JIMENEZ TAPIA CALIXTO ANTONIO</v>
          </cell>
          <cell r="E5961" t="str">
            <v>OPERADOR DE PADRÓN</v>
          </cell>
          <cell r="G5961" t="str">
            <v>X</v>
          </cell>
          <cell r="M5961" t="str">
            <v>ENFERMEDAD GENERAL</v>
          </cell>
          <cell r="O5961" t="str">
            <v>EPS MUTUAL SER</v>
          </cell>
        </row>
        <row r="5962">
          <cell r="C5962">
            <v>15031784</v>
          </cell>
          <cell r="D5962" t="str">
            <v>PEREZ CHICA LOKY LUCIANO</v>
          </cell>
          <cell r="E5962" t="str">
            <v>OPERADOR DE PADRÓN</v>
          </cell>
          <cell r="G5962" t="str">
            <v>X</v>
          </cell>
          <cell r="M5962" t="str">
            <v>ENFERMEDAD GENERAL</v>
          </cell>
          <cell r="O5962" t="str">
            <v>NUEVA E.P.S</v>
          </cell>
        </row>
        <row r="5963">
          <cell r="C5963">
            <v>1006877412</v>
          </cell>
          <cell r="D5963" t="str">
            <v>CARVAJAL RAMOS DANIEL ANDRES</v>
          </cell>
          <cell r="E5963" t="str">
            <v>OPERADOR DE PADRÓN</v>
          </cell>
          <cell r="G5963" t="str">
            <v>X</v>
          </cell>
          <cell r="M5963" t="str">
            <v>ENFERMEDAD GENERAL</v>
          </cell>
          <cell r="O5963" t="str">
            <v>FAMISANAR E.P.S</v>
          </cell>
        </row>
        <row r="5964">
          <cell r="C5964">
            <v>73154547</v>
          </cell>
          <cell r="D5964" t="str">
            <v>JIMENEZ PEREZ JORGE ELIECER</v>
          </cell>
          <cell r="E5964" t="str">
            <v>OPERADOR DE BUSETÓN</v>
          </cell>
          <cell r="G5964" t="str">
            <v>X</v>
          </cell>
          <cell r="M5964" t="str">
            <v>ENFERMEDAD GENERAL</v>
          </cell>
          <cell r="O5964" t="str">
            <v>SURA E.P.S.</v>
          </cell>
        </row>
        <row r="5965">
          <cell r="C5965">
            <v>92031290</v>
          </cell>
          <cell r="D5965" t="str">
            <v>BOLAÑO VILLAMIL JORGE DAVID</v>
          </cell>
          <cell r="E5965" t="str">
            <v>OPERADOR DE PADRÓN</v>
          </cell>
          <cell r="G5965" t="str">
            <v>X</v>
          </cell>
          <cell r="M5965" t="str">
            <v>ENFERMEDAD GENERAL</v>
          </cell>
          <cell r="O5965" t="str">
            <v>SANITAS E.P.S</v>
          </cell>
        </row>
        <row r="5966">
          <cell r="C5966">
            <v>73117655</v>
          </cell>
          <cell r="D5966" t="str">
            <v>HERRERA ARROYO WILMAN</v>
          </cell>
          <cell r="E5966" t="str">
            <v>OPERADOR DE PADRÓN</v>
          </cell>
          <cell r="G5966" t="str">
            <v>X</v>
          </cell>
          <cell r="M5966" t="str">
            <v>ENFERMEDAD GENERAL</v>
          </cell>
          <cell r="O5966" t="str">
            <v>COOSALUD ESS EPS -S</v>
          </cell>
        </row>
        <row r="5967">
          <cell r="C5967">
            <v>3883113</v>
          </cell>
          <cell r="D5967" t="str">
            <v>PIMIENTEL SANTANA LUIS FERNANDO</v>
          </cell>
          <cell r="E5967" t="str">
            <v>OPERADOR DE PADRÓN</v>
          </cell>
          <cell r="G5967" t="str">
            <v>X</v>
          </cell>
          <cell r="M5967" t="str">
            <v>ENFERMEDAD GENERAL</v>
          </cell>
          <cell r="O5967" t="str">
            <v>SURA E.P.S.</v>
          </cell>
        </row>
        <row r="5968">
          <cell r="C5968">
            <v>8854897</v>
          </cell>
          <cell r="D5968" t="str">
            <v>ESTREMOR SALCEDO ROWAR</v>
          </cell>
          <cell r="E5968" t="str">
            <v>OPERADOR DE PADRÓN</v>
          </cell>
          <cell r="G5968" t="str">
            <v>X</v>
          </cell>
          <cell r="M5968" t="str">
            <v>ENFERMEDAD GENERAL</v>
          </cell>
          <cell r="O5968" t="str">
            <v>SALUD TOTAL E.P.S.</v>
          </cell>
        </row>
        <row r="5969">
          <cell r="C5969">
            <v>73195999</v>
          </cell>
          <cell r="D5969" t="str">
            <v>GUERRERO LOPEZ HENRY</v>
          </cell>
          <cell r="E5969" t="str">
            <v>OPERADOR DE PADRÓN</v>
          </cell>
          <cell r="G5969" t="str">
            <v>X</v>
          </cell>
          <cell r="M5969" t="str">
            <v>ENFERMEDAD GENERAL</v>
          </cell>
          <cell r="O5969" t="str">
            <v>SANITAS E.P.S</v>
          </cell>
        </row>
        <row r="5970">
          <cell r="C5970">
            <v>12595533</v>
          </cell>
          <cell r="D5970" t="str">
            <v>MEDINA OCHOA LUIS ALFONSO</v>
          </cell>
          <cell r="E5970" t="str">
            <v>OPERADOR DE PADRÓN</v>
          </cell>
          <cell r="G5970" t="str">
            <v>X</v>
          </cell>
          <cell r="M5970" t="str">
            <v>ENFERMEDAD GENERAL</v>
          </cell>
          <cell r="O5970" t="str">
            <v>NUEVA E.P.S</v>
          </cell>
        </row>
        <row r="5971">
          <cell r="C5971">
            <v>1237441830</v>
          </cell>
          <cell r="D5971" t="str">
            <v>BARACALDO  ABRAM GARRIDO</v>
          </cell>
          <cell r="E5971" t="str">
            <v>TECNICO DE MANTENIMIENTO D</v>
          </cell>
          <cell r="F5971" t="str">
            <v>X</v>
          </cell>
          <cell r="M5971" t="str">
            <v>ACCIDENTE DE TRABAJO</v>
          </cell>
          <cell r="O5971" t="str">
            <v xml:space="preserve">COLMENA SEGUROS </v>
          </cell>
        </row>
        <row r="5972">
          <cell r="C5972">
            <v>73143163</v>
          </cell>
          <cell r="D5972" t="str">
            <v>CABRERA TORRES JUAN CARLOS</v>
          </cell>
          <cell r="E5972" t="str">
            <v>OPERADOR DE PADRÓN</v>
          </cell>
          <cell r="G5972" t="str">
            <v>X</v>
          </cell>
          <cell r="M5972" t="str">
            <v>ENFERMEDAD GENERAL</v>
          </cell>
          <cell r="O5972" t="str">
            <v>SURA E.P.S.</v>
          </cell>
        </row>
        <row r="5973">
          <cell r="C5973">
            <v>73132700</v>
          </cell>
          <cell r="D5973" t="str">
            <v>MORENO MARRUGO JOSE MANUEL</v>
          </cell>
          <cell r="E5973" t="str">
            <v>OPERADOR DE PADRÓN</v>
          </cell>
          <cell r="G5973" t="str">
            <v>X</v>
          </cell>
          <cell r="M5973" t="str">
            <v>ENFERMEDAD GENERAL</v>
          </cell>
          <cell r="O5973" t="str">
            <v>SANITAS E.P.S</v>
          </cell>
        </row>
        <row r="5974">
          <cell r="C5974">
            <v>9146382</v>
          </cell>
          <cell r="D5974" t="str">
            <v>PADILLA HERNANDEZ LUIS MIGUEL</v>
          </cell>
          <cell r="E5974" t="str">
            <v>OPERADOR DE PADRÓN</v>
          </cell>
          <cell r="G5974" t="str">
            <v>X</v>
          </cell>
          <cell r="M5974" t="str">
            <v>ENFERMEDAD GENERAL</v>
          </cell>
          <cell r="O5974" t="str">
            <v>EPS MUTUAL SER</v>
          </cell>
        </row>
        <row r="5975">
          <cell r="C5975">
            <v>1002248080</v>
          </cell>
          <cell r="D5975" t="str">
            <v>FILOT PEREZ JOSE FREDY</v>
          </cell>
          <cell r="E5975" t="str">
            <v>OPERADOR DE PADRÓN</v>
          </cell>
          <cell r="G5975" t="str">
            <v>X</v>
          </cell>
          <cell r="M5975" t="str">
            <v>ENFERMEDAD GENERAL</v>
          </cell>
          <cell r="O5975" t="str">
            <v>EPS MUTUAL SER</v>
          </cell>
        </row>
        <row r="5976">
          <cell r="C5976">
            <v>1002248080</v>
          </cell>
          <cell r="D5976" t="str">
            <v>FILOT PEREZ JOSE FREDY</v>
          </cell>
          <cell r="E5976" t="str">
            <v>OPERADOR DE PADRÓN</v>
          </cell>
          <cell r="G5976" t="str">
            <v>X</v>
          </cell>
          <cell r="M5976" t="str">
            <v>ENFERMEDAD GENERAL</v>
          </cell>
          <cell r="O5976" t="str">
            <v>EPS MUTUAL SER</v>
          </cell>
        </row>
        <row r="5977">
          <cell r="C5977">
            <v>18881554</v>
          </cell>
          <cell r="D5977" t="str">
            <v>CAUSADO SALAS JAIR JOSE</v>
          </cell>
          <cell r="E5977" t="str">
            <v>OPERADOR DE PADRÓN</v>
          </cell>
          <cell r="G5977" t="str">
            <v>X</v>
          </cell>
          <cell r="M5977" t="str">
            <v>ENFERMEDAD GENERAL</v>
          </cell>
          <cell r="N5977" t="str">
            <v>EPS002</v>
          </cell>
          <cell r="O5977" t="str">
            <v>SALUD TOTAL E.P.S.</v>
          </cell>
        </row>
        <row r="5978">
          <cell r="C5978">
            <v>73576572</v>
          </cell>
          <cell r="D5978" t="str">
            <v>ESCORCIA NAVAS CRISTIAN DE JESUS</v>
          </cell>
          <cell r="E5978" t="str">
            <v>OPERADOR DE PADRÓN</v>
          </cell>
          <cell r="G5978" t="str">
            <v>X</v>
          </cell>
          <cell r="M5978" t="str">
            <v>ENFERMEDAD GENERAL</v>
          </cell>
          <cell r="O5978" t="str">
            <v>SANITAS E.P.S</v>
          </cell>
        </row>
        <row r="5979">
          <cell r="C5979">
            <v>8854897</v>
          </cell>
          <cell r="D5979" t="str">
            <v>ESTREMOR SALCEDO ROWAR</v>
          </cell>
          <cell r="E5979" t="str">
            <v>OPERADOR DE PADRÓN</v>
          </cell>
          <cell r="G5979" t="str">
            <v>X</v>
          </cell>
          <cell r="M5979" t="str">
            <v>ENFERMEDAD GENERAL</v>
          </cell>
          <cell r="N5979" t="str">
            <v>EPS002</v>
          </cell>
          <cell r="O5979" t="str">
            <v>SALUD TOTAL E.P.S.</v>
          </cell>
        </row>
        <row r="5980">
          <cell r="C5980">
            <v>1047364807</v>
          </cell>
          <cell r="D5980" t="str">
            <v>PEREZ PEDROZA ALEJANDRO LUIS</v>
          </cell>
          <cell r="E5980" t="str">
            <v>OPERADOR DE PADRÓN</v>
          </cell>
          <cell r="G5980" t="str">
            <v>X</v>
          </cell>
          <cell r="M5980" t="str">
            <v>ENFERMEDAD GENERAL</v>
          </cell>
          <cell r="O5980" t="str">
            <v>SANITAS E.P.S</v>
          </cell>
        </row>
        <row r="5981">
          <cell r="C5981">
            <v>73187274</v>
          </cell>
          <cell r="D5981" t="str">
            <v>DAVILA SANES DIANER</v>
          </cell>
          <cell r="E5981" t="str">
            <v>OPERADOR DE PADRÓN</v>
          </cell>
          <cell r="G5981" t="str">
            <v>X</v>
          </cell>
          <cell r="M5981" t="str">
            <v>ENFERMEDAD GENERAL</v>
          </cell>
          <cell r="N5981" t="str">
            <v>EPS002</v>
          </cell>
          <cell r="O5981" t="str">
            <v>SALUD TOTAL E.P.S.</v>
          </cell>
        </row>
        <row r="5982">
          <cell r="C5982">
            <v>9146382</v>
          </cell>
          <cell r="D5982" t="str">
            <v>PADILLA HERNANDEZ LUIS MIGUEL</v>
          </cell>
          <cell r="E5982" t="str">
            <v>OPERADOR DE PADRÓN</v>
          </cell>
          <cell r="G5982" t="str">
            <v>X</v>
          </cell>
          <cell r="M5982" t="str">
            <v>ENFERMEDAD GENERAL</v>
          </cell>
          <cell r="O5982" t="str">
            <v>EPS MUTUAL SER</v>
          </cell>
        </row>
        <row r="5983">
          <cell r="C5983">
            <v>1143362320</v>
          </cell>
          <cell r="D5983" t="str">
            <v>FRANCO SIMARRA BELKIS ANDREA</v>
          </cell>
          <cell r="E5983" t="str">
            <v>REGULADOR</v>
          </cell>
          <cell r="G5983" t="str">
            <v>X</v>
          </cell>
          <cell r="M5983" t="str">
            <v>ENFERMEDAD GENERAL</v>
          </cell>
          <cell r="N5983" t="str">
            <v>EPS002</v>
          </cell>
          <cell r="O5983" t="str">
            <v>SALUD TOTAL E.P.S.</v>
          </cell>
        </row>
        <row r="5984">
          <cell r="C5984">
            <v>1001974217</v>
          </cell>
          <cell r="D5984" t="str">
            <v>MORENO PADILLA VICTOR MANUEL</v>
          </cell>
          <cell r="E5984" t="str">
            <v>TECNICO DE MANTENIMIENTO CARROCERO C</v>
          </cell>
          <cell r="G5984" t="str">
            <v>X</v>
          </cell>
          <cell r="M5984" t="str">
            <v>ENFERMEDAD GENERAL</v>
          </cell>
          <cell r="O5984" t="str">
            <v>EPS MUTUAL SER</v>
          </cell>
        </row>
        <row r="5985">
          <cell r="C5985">
            <v>12595533</v>
          </cell>
          <cell r="D5985" t="str">
            <v>MEDINA OCHOA LUIS ALFONSO</v>
          </cell>
          <cell r="E5985" t="str">
            <v>OPERADOR DE PADRÓN</v>
          </cell>
          <cell r="G5985" t="str">
            <v>X</v>
          </cell>
          <cell r="M5985" t="str">
            <v>ENFERMEDAD GENERAL</v>
          </cell>
          <cell r="O5985" t="str">
            <v>NUEVA E.P.S</v>
          </cell>
        </row>
        <row r="5986">
          <cell r="C5986">
            <v>73156052</v>
          </cell>
          <cell r="D5986" t="str">
            <v>VERBEL VERBEL ALBERTO CARLOS</v>
          </cell>
          <cell r="E5986" t="str">
            <v>OPERADOR DE PADRÓN</v>
          </cell>
          <cell r="G5986" t="str">
            <v>X</v>
          </cell>
          <cell r="M5986" t="str">
            <v>ENFERMEDAD GENERAL</v>
          </cell>
          <cell r="O5986" t="str">
            <v>SANITAS E.P.S</v>
          </cell>
        </row>
        <row r="5987">
          <cell r="C5987">
            <v>73182612</v>
          </cell>
          <cell r="D5987" t="str">
            <v>ESTRADA SUAREZ ROBERTO CARLOS</v>
          </cell>
          <cell r="E5987" t="str">
            <v>OPERADOR DE PADRÓN</v>
          </cell>
          <cell r="G5987" t="str">
            <v>X</v>
          </cell>
          <cell r="M5987" t="str">
            <v>ENFERMEDAD GENERAL</v>
          </cell>
          <cell r="N5987" t="str">
            <v>EPS002</v>
          </cell>
          <cell r="O5987" t="str">
            <v>SALUD TOTAL E.P.S.</v>
          </cell>
        </row>
        <row r="5988">
          <cell r="C5988">
            <v>73159298</v>
          </cell>
          <cell r="D5988" t="str">
            <v>MARQUEZ MERCADO ALEXANDER RAFAEL</v>
          </cell>
          <cell r="E5988" t="str">
            <v>OPERADOR DE PADRÓN</v>
          </cell>
          <cell r="G5988" t="str">
            <v>X</v>
          </cell>
          <cell r="M5988" t="str">
            <v>ENFERMEDAD GENERAL</v>
          </cell>
          <cell r="O5988" t="str">
            <v>NUEVA E.P.S</v>
          </cell>
        </row>
        <row r="5989">
          <cell r="C5989">
            <v>73159298</v>
          </cell>
          <cell r="D5989" t="str">
            <v>MARQUEZ MERCADO ALEXANDER RAFAEL</v>
          </cell>
          <cell r="E5989" t="str">
            <v>OPERADOR DE PADRÓN</v>
          </cell>
          <cell r="G5989" t="str">
            <v>X</v>
          </cell>
          <cell r="M5989" t="str">
            <v>ENFERMEDAD GENERAL</v>
          </cell>
          <cell r="O5989" t="str">
            <v>NUEVA E.P.S</v>
          </cell>
        </row>
        <row r="5990">
          <cell r="C5990">
            <v>1065650246</v>
          </cell>
          <cell r="D5990" t="str">
            <v>ACOSTA MUÑOZ RAFAEL ENRIQUE</v>
          </cell>
          <cell r="E5990" t="str">
            <v>OPERADOR DE BUSETÓN</v>
          </cell>
          <cell r="G5990" t="str">
            <v>X</v>
          </cell>
          <cell r="M5990" t="str">
            <v>ENFERMEDAD GENERAL</v>
          </cell>
          <cell r="O5990" t="str">
            <v>COOSALUD ESS EPS -S</v>
          </cell>
        </row>
        <row r="5991">
          <cell r="C5991">
            <v>7960668</v>
          </cell>
          <cell r="D5991" t="str">
            <v>CAMACHO BELEÑO ERIK ALEXI</v>
          </cell>
          <cell r="E5991" t="str">
            <v>OPERADOR DE PADRÓN</v>
          </cell>
          <cell r="G5991" t="str">
            <v>X</v>
          </cell>
          <cell r="M5991" t="str">
            <v>ENFERMEDAD GENERAL</v>
          </cell>
          <cell r="O5991" t="str">
            <v>SALUD TOTAL E.P.S.</v>
          </cell>
        </row>
        <row r="5992">
          <cell r="C5992">
            <v>9239701</v>
          </cell>
          <cell r="D5992" t="str">
            <v>MERCADO FUENTES ANIBAL JOSE</v>
          </cell>
          <cell r="E5992" t="str">
            <v>TECNICO LIDER  DE MANTENIMIENTO</v>
          </cell>
          <cell r="F5992" t="str">
            <v>X</v>
          </cell>
          <cell r="M5992" t="str">
            <v>ACCIDENTE DE TRABAJO</v>
          </cell>
          <cell r="O5992" t="str">
            <v xml:space="preserve">COLMENA SEGUROS </v>
          </cell>
        </row>
        <row r="5993">
          <cell r="C5993">
            <v>9147614</v>
          </cell>
          <cell r="D5993" t="str">
            <v>MARTINEZ RODRIGUEZ PEDRO PABLO</v>
          </cell>
          <cell r="E5993" t="str">
            <v>OPERADOR DE PADRÓN</v>
          </cell>
          <cell r="G5993" t="str">
            <v>X</v>
          </cell>
          <cell r="M5993" t="str">
            <v>ENFERMEDAD GENERAL</v>
          </cell>
          <cell r="O5993" t="str">
            <v>EPS MUTUAL SER</v>
          </cell>
        </row>
        <row r="5994">
          <cell r="C5994">
            <v>73154547</v>
          </cell>
          <cell r="D5994" t="str">
            <v>JIMENEZ PEREZ JORGE ELIECER</v>
          </cell>
          <cell r="E5994" t="str">
            <v>OPERADOR DE BUSETÓN</v>
          </cell>
          <cell r="G5994" t="str">
            <v>X</v>
          </cell>
          <cell r="M5994" t="str">
            <v>ENFERMEDAD GENERAL</v>
          </cell>
          <cell r="O5994" t="str">
            <v>SURA E.P.S.</v>
          </cell>
        </row>
        <row r="5995">
          <cell r="C5995">
            <v>1006877412</v>
          </cell>
          <cell r="D5995" t="str">
            <v>CARVAJAL RAMOS DANIEL ANDRES</v>
          </cell>
          <cell r="E5995" t="str">
            <v>OPERADOR DE PADRÓN</v>
          </cell>
          <cell r="G5995" t="str">
            <v>X</v>
          </cell>
          <cell r="M5995" t="str">
            <v>ENFERMEDAD GENERAL</v>
          </cell>
          <cell r="O5995" t="str">
            <v>FAMISANAR E.P.S</v>
          </cell>
        </row>
        <row r="5996">
          <cell r="C5996">
            <v>1002188475</v>
          </cell>
          <cell r="D5996" t="str">
            <v>SIMANCA BASILLO KEIVIN JAVIER</v>
          </cell>
          <cell r="E5996" t="str">
            <v>TECNICO DE MANTENIMIENTO D</v>
          </cell>
          <cell r="G5996" t="str">
            <v>X</v>
          </cell>
          <cell r="M5996" t="str">
            <v>ENFERMEDAD GENERAL</v>
          </cell>
          <cell r="N5996" t="str">
            <v>EPS002</v>
          </cell>
          <cell r="O5996" t="str">
            <v>SALUD TOTAL E.P.S.</v>
          </cell>
        </row>
        <row r="5997">
          <cell r="C5997">
            <v>92447136</v>
          </cell>
          <cell r="D5997" t="str">
            <v>AGRESOTH PADILLA EDUAR MIGUEL</v>
          </cell>
          <cell r="E5997" t="str">
            <v>OPERADOR DE PADRÓN</v>
          </cell>
          <cell r="G5997" t="str">
            <v>X</v>
          </cell>
          <cell r="M5997" t="str">
            <v>ENFERMEDAD GENERAL</v>
          </cell>
          <cell r="N5997" t="str">
            <v>EPS002</v>
          </cell>
          <cell r="O5997" t="str">
            <v>SALUD TOTAL E.P.S.</v>
          </cell>
        </row>
        <row r="5998">
          <cell r="C5998">
            <v>73117655</v>
          </cell>
          <cell r="D5998" t="str">
            <v>HERRERA ARROYO WILMAN</v>
          </cell>
          <cell r="E5998" t="str">
            <v>OPERADOR DE PADRÓN</v>
          </cell>
          <cell r="G5998" t="str">
            <v>X</v>
          </cell>
          <cell r="M5998" t="str">
            <v>ENFERMEDAD GENERAL</v>
          </cell>
          <cell r="O5998" t="str">
            <v>COOSALUD ESS EPS -S</v>
          </cell>
        </row>
        <row r="5999">
          <cell r="C5999">
            <v>73195999</v>
          </cell>
          <cell r="D5999" t="str">
            <v>GUERRERO LOPEZ HENRY</v>
          </cell>
          <cell r="E5999" t="str">
            <v>OPERADOR DE PADRÓN</v>
          </cell>
          <cell r="G5999" t="str">
            <v>X</v>
          </cell>
          <cell r="M5999" t="str">
            <v>ENFERMEDAD GENERAL</v>
          </cell>
          <cell r="O5999" t="str">
            <v>SANITAS E.P.S</v>
          </cell>
        </row>
        <row r="6000">
          <cell r="C6000">
            <v>1002188475</v>
          </cell>
          <cell r="D6000" t="str">
            <v>SIMANCA BASILLO KEIVIN JAVIER</v>
          </cell>
          <cell r="E6000" t="str">
            <v>TECNICO DE MANTENIMIENTO D</v>
          </cell>
          <cell r="G6000" t="str">
            <v>X</v>
          </cell>
          <cell r="M6000" t="str">
            <v>ENFERMEDAD GENERAL</v>
          </cell>
          <cell r="N6000" t="str">
            <v>EPS002</v>
          </cell>
          <cell r="O6000" t="str">
            <v>SALUD TOTAL E.P.S.</v>
          </cell>
        </row>
        <row r="6001">
          <cell r="C6001">
            <v>73132700</v>
          </cell>
          <cell r="D6001" t="str">
            <v>MORENO MARRUGO JOSE MANUEL</v>
          </cell>
          <cell r="E6001" t="str">
            <v>OPERADOR DE PADRÓN</v>
          </cell>
          <cell r="G6001" t="str">
            <v>X</v>
          </cell>
          <cell r="M6001" t="str">
            <v>ENFERMEDAD GENERAL</v>
          </cell>
          <cell r="O6001" t="str">
            <v>SANITAS E.P.S</v>
          </cell>
        </row>
        <row r="6002">
          <cell r="C6002">
            <v>1002057942</v>
          </cell>
          <cell r="D6002" t="str">
            <v>SOLANA CASTILLA ANDRES FELIPE</v>
          </cell>
          <cell r="E6002" t="str">
            <v>TECNICO DE MANTENIMIENTO CARROCERO C</v>
          </cell>
          <cell r="G6002" t="str">
            <v>X</v>
          </cell>
          <cell r="M6002" t="str">
            <v>ENFERMEDAD GENERAL</v>
          </cell>
          <cell r="O6002" t="str">
            <v>SALUD TOTAL E.P.S.</v>
          </cell>
        </row>
        <row r="6003">
          <cell r="C6003">
            <v>1050963949</v>
          </cell>
          <cell r="D6003" t="str">
            <v>RUIZ VALENZUELA MAYRON YAIR</v>
          </cell>
          <cell r="E6003" t="str">
            <v>TECNICO DE MANTENIMIENTO CARROCERO B</v>
          </cell>
          <cell r="G6003" t="str">
            <v>X</v>
          </cell>
          <cell r="M6003" t="str">
            <v>ENFERMEDAD GENERAL</v>
          </cell>
          <cell r="N6003" t="str">
            <v>OR009</v>
          </cell>
          <cell r="O6003" t="str">
            <v>SALUD TOTAL E.P.S.</v>
          </cell>
        </row>
        <row r="6004">
          <cell r="C6004">
            <v>73131436</v>
          </cell>
          <cell r="D6004" t="str">
            <v>HERNANDEZ MERCADO ARNULFO</v>
          </cell>
          <cell r="E6004" t="str">
            <v>OPERADOR DE PADRÓN</v>
          </cell>
          <cell r="G6004" t="str">
            <v>X</v>
          </cell>
          <cell r="M6004" t="str">
            <v>ENFERMEDAD GENERAL</v>
          </cell>
          <cell r="N6004" t="str">
            <v>OR009</v>
          </cell>
          <cell r="O6004" t="str">
            <v>SALUD TOTAL E.P.S.</v>
          </cell>
        </row>
        <row r="6005">
          <cell r="C6005">
            <v>1002188475</v>
          </cell>
          <cell r="D6005" t="str">
            <v>SIMANCA BASILLO KEIVIN JAVIER</v>
          </cell>
          <cell r="E6005" t="str">
            <v>TECNICO DE MANTENIMIENTO D</v>
          </cell>
          <cell r="G6005" t="str">
            <v>X</v>
          </cell>
          <cell r="M6005" t="str">
            <v>ENFERMEDAD GENERAL</v>
          </cell>
          <cell r="N6005" t="str">
            <v>EPS002</v>
          </cell>
          <cell r="O6005" t="str">
            <v>SALUD TOTAL E.P.S.</v>
          </cell>
        </row>
        <row r="6006">
          <cell r="C6006">
            <v>73200436</v>
          </cell>
          <cell r="D6006" t="str">
            <v>GIL BERRIO JOHN FREDY</v>
          </cell>
          <cell r="E6006" t="str">
            <v>OPERADOR DE PADRÓN</v>
          </cell>
          <cell r="G6006" t="str">
            <v>X</v>
          </cell>
          <cell r="M6006" t="str">
            <v>ENFERMEDAD GENERAL</v>
          </cell>
          <cell r="O6006" t="str">
            <v>SURA E.P.S.</v>
          </cell>
        </row>
        <row r="6007">
          <cell r="C6007">
            <v>1007975140</v>
          </cell>
          <cell r="D6007" t="str">
            <v>FANEYTE BELTRAN LUIS DANIEL</v>
          </cell>
          <cell r="E6007" t="str">
            <v>TECNICO DE MANTENIMIENTO D</v>
          </cell>
          <cell r="F6007" t="str">
            <v>X</v>
          </cell>
          <cell r="M6007" t="str">
            <v>ACCIDENTE DE TRABAJO</v>
          </cell>
          <cell r="O6007" t="str">
            <v xml:space="preserve">COLMENA SEGUROS </v>
          </cell>
        </row>
        <row r="6008">
          <cell r="C6008">
            <v>1007975140</v>
          </cell>
          <cell r="D6008" t="str">
            <v>FANEYTE BELTRAN LUIS DANIEL</v>
          </cell>
          <cell r="E6008" t="str">
            <v>TECNICO DE MANTENIMIENTO D</v>
          </cell>
          <cell r="F6008" t="str">
            <v>X</v>
          </cell>
          <cell r="M6008" t="str">
            <v>ACCIDENTE DE TRABAJO</v>
          </cell>
          <cell r="O6008" t="str">
            <v xml:space="preserve">COLMENA SEGUROS </v>
          </cell>
        </row>
        <row r="6009">
          <cell r="C6009">
            <v>1007975140</v>
          </cell>
          <cell r="D6009" t="str">
            <v>FANEYTE BELTRAN LUIS DANIEL</v>
          </cell>
          <cell r="E6009" t="str">
            <v>TECNICO DE MANTENIMIENTO D</v>
          </cell>
          <cell r="F6009" t="str">
            <v>X</v>
          </cell>
          <cell r="M6009" t="str">
            <v>ACCIDENTE DE TRABAJO</v>
          </cell>
          <cell r="O6009" t="str">
            <v xml:space="preserve">COLMENA SEGUROS </v>
          </cell>
        </row>
        <row r="6010">
          <cell r="C6010">
            <v>30873721</v>
          </cell>
          <cell r="D6010" t="str">
            <v>JIMENEZ LLANOS ROSANA</v>
          </cell>
          <cell r="E6010" t="str">
            <v>OPERADOR DE PADRÓN</v>
          </cell>
          <cell r="G6010" t="str">
            <v>X</v>
          </cell>
          <cell r="M6010" t="str">
            <v>ENFERMEDAD GENERAL</v>
          </cell>
          <cell r="O6010" t="str">
            <v>SALUD TOTAL E.P.S.</v>
          </cell>
        </row>
        <row r="6011">
          <cell r="C6011">
            <v>1047364807</v>
          </cell>
          <cell r="D6011" t="str">
            <v>PEREZ PEDROZA ALEJANDRO LUIS</v>
          </cell>
          <cell r="E6011" t="str">
            <v>OPERADOR DE PADRÓN</v>
          </cell>
          <cell r="G6011" t="str">
            <v>X</v>
          </cell>
          <cell r="M6011" t="str">
            <v>ENFERMEDAD GENERAL</v>
          </cell>
          <cell r="O6011" t="str">
            <v>SANITAS E.P.S</v>
          </cell>
        </row>
        <row r="6012">
          <cell r="C6012">
            <v>92447136</v>
          </cell>
          <cell r="D6012" t="str">
            <v>AGRESOTH PADILLA EDUAR MIGUEL</v>
          </cell>
          <cell r="E6012" t="str">
            <v>OPERADOR DE PADRÓN</v>
          </cell>
          <cell r="G6012" t="str">
            <v>X</v>
          </cell>
          <cell r="M6012" t="str">
            <v>ENFERMEDAD GENERAL</v>
          </cell>
          <cell r="N6012" t="str">
            <v>EPS002</v>
          </cell>
          <cell r="O6012" t="str">
            <v>SALUD TOTAL E.P.S.</v>
          </cell>
        </row>
        <row r="6013">
          <cell r="C6013">
            <v>73109356</v>
          </cell>
          <cell r="D6013" t="str">
            <v>MARTINEZ OLAVE WILLIAN ANTONIO</v>
          </cell>
          <cell r="E6013" t="str">
            <v>OPERADOR DE PADRÓN</v>
          </cell>
          <cell r="G6013" t="str">
            <v>X</v>
          </cell>
          <cell r="M6013" t="str">
            <v>ENFERMEDAD GENERAL</v>
          </cell>
          <cell r="O6013" t="str">
            <v>SANITAS E.P.S</v>
          </cell>
        </row>
        <row r="6014">
          <cell r="C6014">
            <v>12595533</v>
          </cell>
          <cell r="D6014" t="str">
            <v>MEDINA OCHOA LUIS ALFONSO</v>
          </cell>
          <cell r="E6014" t="str">
            <v>OPERADOR DE PADRÓN</v>
          </cell>
          <cell r="G6014" t="str">
            <v>X</v>
          </cell>
          <cell r="M6014" t="str">
            <v>ENFERMEDAD GENERAL</v>
          </cell>
          <cell r="O6014" t="str">
            <v>NUEVA E.P.S</v>
          </cell>
        </row>
        <row r="6015">
          <cell r="C6015">
            <v>1007611544</v>
          </cell>
          <cell r="D6015" t="str">
            <v>JIMENEZ CALVO DANINSON RAFAEL</v>
          </cell>
          <cell r="E6015" t="str">
            <v>OPERADOR DE PADRÓN</v>
          </cell>
          <cell r="G6015" t="str">
            <v>X</v>
          </cell>
          <cell r="M6015" t="str">
            <v>ENFERMEDAD GENERAL</v>
          </cell>
          <cell r="O6015" t="str">
            <v>EPS MUTUAL SER</v>
          </cell>
        </row>
        <row r="6016">
          <cell r="C6016">
            <v>45562071</v>
          </cell>
          <cell r="D6016" t="str">
            <v>ALCALA BARBOZA YENIS PATRICIA</v>
          </cell>
          <cell r="E6016" t="str">
            <v>REGULADOR</v>
          </cell>
          <cell r="G6016" t="str">
            <v>X</v>
          </cell>
          <cell r="M6016" t="str">
            <v>ENFERMEDAD GENERAL</v>
          </cell>
          <cell r="N6016" t="str">
            <v>EPS002</v>
          </cell>
          <cell r="O6016" t="str">
            <v>SALUD TOTAL E.P.S.</v>
          </cell>
        </row>
        <row r="6017">
          <cell r="C6017">
            <v>8854897</v>
          </cell>
          <cell r="D6017" t="str">
            <v>ESTREMOR SALCEDO ROWAR</v>
          </cell>
          <cell r="E6017" t="str">
            <v>OPERADOR DE PADRÓN</v>
          </cell>
          <cell r="G6017" t="str">
            <v>X</v>
          </cell>
          <cell r="M6017" t="str">
            <v>ENFERMEDAD GENERAL</v>
          </cell>
          <cell r="N6017" t="str">
            <v>EPS002</v>
          </cell>
          <cell r="O6017" t="str">
            <v>SALUD TOTAL E.P.S.</v>
          </cell>
        </row>
        <row r="6018">
          <cell r="C6018">
            <v>73580102</v>
          </cell>
          <cell r="D6018" t="str">
            <v>JULIO ESPITIA EMERSON ENRIQUE</v>
          </cell>
          <cell r="E6018" t="str">
            <v>REGULADOR</v>
          </cell>
          <cell r="G6018" t="str">
            <v>X</v>
          </cell>
          <cell r="M6018" t="str">
            <v>ENFERMEDAD GENERAL</v>
          </cell>
          <cell r="N6018" t="str">
            <v>EPS002</v>
          </cell>
          <cell r="O6018" t="str">
            <v>SALUD TOTAL E.P.S.</v>
          </cell>
        </row>
        <row r="6019">
          <cell r="C6019">
            <v>73131436</v>
          </cell>
          <cell r="D6019" t="str">
            <v>HERNANDEZ MERCADO ARNULFO</v>
          </cell>
          <cell r="E6019" t="str">
            <v>OPERADOR DE PADRÓN</v>
          </cell>
          <cell r="G6019" t="str">
            <v>X</v>
          </cell>
          <cell r="M6019" t="str">
            <v>ENFERMEDAD GENERAL</v>
          </cell>
          <cell r="O6019" t="str">
            <v>SALUD TOTAL E.P.S.</v>
          </cell>
        </row>
        <row r="6020">
          <cell r="C6020">
            <v>7917646</v>
          </cell>
          <cell r="D6020" t="str">
            <v>DEL TORO GORDON ANTONIO MANUEL</v>
          </cell>
          <cell r="E6020" t="str">
            <v>OPERADOR DE BUSETÓN</v>
          </cell>
          <cell r="G6020" t="str">
            <v>X</v>
          </cell>
          <cell r="M6020" t="str">
            <v>ENFERMEDAD GENERAL</v>
          </cell>
          <cell r="O6020" t="str">
            <v>SANITAS E.P.S</v>
          </cell>
        </row>
        <row r="6021">
          <cell r="C6021">
            <v>73576572</v>
          </cell>
          <cell r="D6021" t="str">
            <v>ESCORCIA NAVAS CRISTIAN DE JESUS</v>
          </cell>
          <cell r="E6021" t="str">
            <v>OPERADOR DE PADRÓN</v>
          </cell>
          <cell r="G6021" t="str">
            <v>X</v>
          </cell>
          <cell r="M6021" t="str">
            <v>ENFERMEDAD GENERAL</v>
          </cell>
          <cell r="O6021" t="str">
            <v>SANITAS E.P.S</v>
          </cell>
        </row>
        <row r="6022">
          <cell r="C6022">
            <v>1050975172</v>
          </cell>
          <cell r="D6022" t="str">
            <v>MUNERA CASA JUAN CAMILO</v>
          </cell>
          <cell r="E6022" t="str">
            <v>OPERADOR DE PADRÓN</v>
          </cell>
          <cell r="G6022" t="str">
            <v>X</v>
          </cell>
          <cell r="M6022" t="str">
            <v>ENFERMEDAD GENERAL</v>
          </cell>
          <cell r="O6022" t="str">
            <v>SANITAS E.P.S</v>
          </cell>
        </row>
        <row r="6023">
          <cell r="C6023">
            <v>9147614</v>
          </cell>
          <cell r="D6023" t="str">
            <v>MARTINEZ RODRIGUEZ PEDRO PABLO</v>
          </cell>
          <cell r="E6023" t="str">
            <v>OPERADOR DE PADRÓN</v>
          </cell>
          <cell r="G6023" t="str">
            <v>X</v>
          </cell>
          <cell r="M6023" t="str">
            <v>ENFERMEDAD GENERAL</v>
          </cell>
          <cell r="O6023" t="str">
            <v>EPS MUTUAL SER</v>
          </cell>
        </row>
        <row r="6024">
          <cell r="C6024">
            <v>1046271575</v>
          </cell>
          <cell r="D6024" t="str">
            <v>ALVEAR CASTAÑO JORGE LEONARDO</v>
          </cell>
          <cell r="E6024" t="str">
            <v>OPERADOR DE BUSETÓN</v>
          </cell>
          <cell r="G6024" t="str">
            <v>X</v>
          </cell>
          <cell r="M6024" t="str">
            <v>ENFERMEDAD GENERAL</v>
          </cell>
          <cell r="O6024" t="str">
            <v>NUEVA E.P.S</v>
          </cell>
        </row>
        <row r="6025">
          <cell r="C6025">
            <v>73151581</v>
          </cell>
          <cell r="D6025" t="str">
            <v>TORRES ACOSTA JAIME ENRIQUE</v>
          </cell>
          <cell r="E6025" t="str">
            <v>OPERADOR DE PADRÓN</v>
          </cell>
          <cell r="G6025" t="str">
            <v>X</v>
          </cell>
          <cell r="M6025" t="str">
            <v>ENFERMEDAD GENERAL</v>
          </cell>
          <cell r="O6025" t="str">
            <v>SALUD TOTAL E.P.S.</v>
          </cell>
        </row>
        <row r="6026">
          <cell r="C6026">
            <v>9236697</v>
          </cell>
          <cell r="D6026" t="str">
            <v>POVEDA GIL OSMAR ALBERTO</v>
          </cell>
          <cell r="E6026" t="str">
            <v>OPERADOR DE PADRÓN</v>
          </cell>
          <cell r="G6026" t="str">
            <v>X</v>
          </cell>
          <cell r="M6026" t="str">
            <v>ENFERMEDAD GENERAL</v>
          </cell>
          <cell r="O6026" t="str">
            <v>SURA E.P.S.</v>
          </cell>
        </row>
        <row r="6027">
          <cell r="C6027">
            <v>73582837</v>
          </cell>
          <cell r="D6027" t="str">
            <v>CARMONA LOPEZ WILMER</v>
          </cell>
          <cell r="E6027" t="str">
            <v>OPERADOR DE PADRÓN</v>
          </cell>
          <cell r="G6027" t="str">
            <v>X</v>
          </cell>
          <cell r="M6027" t="str">
            <v>ENFERMEDAD GENERAL</v>
          </cell>
          <cell r="O6027" t="str">
            <v>NUEVA E.P.S</v>
          </cell>
        </row>
        <row r="6028">
          <cell r="C6028">
            <v>1002188475</v>
          </cell>
          <cell r="D6028" t="str">
            <v>SIMANCA BASILLO KEIVIN JAVIER</v>
          </cell>
          <cell r="E6028" t="str">
            <v>TECNICO DE MANTENIMIENTO D</v>
          </cell>
          <cell r="G6028" t="str">
            <v>X</v>
          </cell>
          <cell r="M6028" t="str">
            <v>ENFERMEDAD GENERAL</v>
          </cell>
          <cell r="N6028" t="str">
            <v>EPS002</v>
          </cell>
          <cell r="O6028" t="str">
            <v>SALUD TOTAL E.P.S.</v>
          </cell>
        </row>
        <row r="6029">
          <cell r="C6029">
            <v>73195999</v>
          </cell>
          <cell r="D6029" t="str">
            <v>GUERRERO LOPEZ HENRY</v>
          </cell>
          <cell r="E6029" t="str">
            <v>OPERADOR DE PADRÓN</v>
          </cell>
          <cell r="G6029" t="str">
            <v>X</v>
          </cell>
          <cell r="M6029" t="str">
            <v>ENFERMEDAD GENERAL</v>
          </cell>
          <cell r="O6029" t="str">
            <v>SANITAS E.P.S</v>
          </cell>
        </row>
        <row r="6030">
          <cell r="C6030">
            <v>9146382</v>
          </cell>
          <cell r="D6030" t="str">
            <v>PADILLA HERNANDEZ LUIS MIGUEL</v>
          </cell>
          <cell r="E6030" t="str">
            <v>OPERADOR DE PADRÓN</v>
          </cell>
          <cell r="G6030" t="str">
            <v>X</v>
          </cell>
          <cell r="M6030" t="str">
            <v>ENFERMEDAD GENERAL</v>
          </cell>
          <cell r="O6030" t="str">
            <v>EPS MUTUAL SER</v>
          </cell>
        </row>
        <row r="6031">
          <cell r="C6031">
            <v>72255211</v>
          </cell>
          <cell r="D6031" t="str">
            <v>PEREZ MUÑOZ MOISES ALEXIS</v>
          </cell>
          <cell r="E6031">
            <v>0</v>
          </cell>
          <cell r="G6031" t="str">
            <v>X</v>
          </cell>
          <cell r="M6031" t="str">
            <v>ENFERMEDAD GENERAL</v>
          </cell>
          <cell r="O6031" t="str">
            <v>SURA E.P.S.</v>
          </cell>
        </row>
        <row r="6032">
          <cell r="C6032">
            <v>73152234</v>
          </cell>
          <cell r="D6032" t="str">
            <v>CONEO GAMARA JOSE ANTONIO</v>
          </cell>
          <cell r="E6032" t="str">
            <v>OPERADOR DE BUSETÓN</v>
          </cell>
          <cell r="G6032" t="str">
            <v>X</v>
          </cell>
          <cell r="M6032" t="str">
            <v>ENFERMEDAD GENERAL</v>
          </cell>
          <cell r="O6032" t="str">
            <v>EPS MUTUAL SER</v>
          </cell>
        </row>
        <row r="6033">
          <cell r="C6033">
            <v>73576572</v>
          </cell>
          <cell r="D6033" t="str">
            <v>ESCORCIA NAVAS CRISTIAN DE JESUS</v>
          </cell>
          <cell r="E6033" t="str">
            <v>OPERADOR DE PADRÓN</v>
          </cell>
          <cell r="G6033" t="str">
            <v>X</v>
          </cell>
          <cell r="M6033" t="str">
            <v>ENFERMEDAD GENERAL</v>
          </cell>
          <cell r="O6033" t="str">
            <v>SANITAS E.P.S</v>
          </cell>
        </row>
        <row r="6034">
          <cell r="C6034">
            <v>73571183</v>
          </cell>
          <cell r="D6034" t="str">
            <v>PEREZ MADERA JUAN CARLOS</v>
          </cell>
          <cell r="E6034" t="str">
            <v>OPERADOR DE BUSETÓN</v>
          </cell>
          <cell r="G6034" t="str">
            <v>X</v>
          </cell>
          <cell r="M6034" t="str">
            <v>ENFERMEDAD GENERAL</v>
          </cell>
          <cell r="N6034" t="str">
            <v>EPS002</v>
          </cell>
          <cell r="O6034" t="str">
            <v>SALUD TOTAL E.P.S.</v>
          </cell>
        </row>
        <row r="6035">
          <cell r="C6035">
            <v>1052731417</v>
          </cell>
          <cell r="D6035" t="str">
            <v>OROZCO AYOLA ORLANDO AGUSTIN</v>
          </cell>
          <cell r="E6035" t="str">
            <v>OPERADOR DE PADRÓN</v>
          </cell>
          <cell r="G6035" t="str">
            <v>X</v>
          </cell>
          <cell r="M6035" t="str">
            <v>ENFERMEDAD GENERAL</v>
          </cell>
          <cell r="N6035" t="str">
            <v>OR009</v>
          </cell>
          <cell r="O6035" t="str">
            <v>SALUD TOTAL E.P.S.</v>
          </cell>
        </row>
        <row r="6036">
          <cell r="C6036">
            <v>1050948849</v>
          </cell>
          <cell r="D6036" t="str">
            <v>PINZON JARAMILLO LISSET CRISTINA</v>
          </cell>
          <cell r="E6036" t="str">
            <v>OPERADOR DE BUSETÓN</v>
          </cell>
          <cell r="G6036" t="str">
            <v>X</v>
          </cell>
          <cell r="M6036" t="str">
            <v>ENFERMEDAD GENERAL</v>
          </cell>
          <cell r="N6036" t="str">
            <v>EPS002</v>
          </cell>
          <cell r="O6036" t="str">
            <v>SALUD TOTAL E.P.S.</v>
          </cell>
        </row>
        <row r="6037">
          <cell r="C6037">
            <v>1006877412</v>
          </cell>
          <cell r="D6037" t="str">
            <v>CARVAJAL RAMOS DANIEL ANDRES</v>
          </cell>
          <cell r="E6037" t="str">
            <v>OPERADOR DE PADRÓN</v>
          </cell>
          <cell r="G6037" t="str">
            <v>X</v>
          </cell>
          <cell r="M6037" t="str">
            <v>ENFERMEDAD GENERAL</v>
          </cell>
          <cell r="O6037" t="str">
            <v>FAMISANAR E.P.S</v>
          </cell>
        </row>
        <row r="6038">
          <cell r="C6038">
            <v>73106822</v>
          </cell>
          <cell r="D6038" t="str">
            <v>DECHAMPS MORALES MANUEL CARMELO</v>
          </cell>
          <cell r="E6038" t="str">
            <v>OPERADOR DE PADRÓN</v>
          </cell>
          <cell r="G6038" t="str">
            <v>X</v>
          </cell>
          <cell r="M6038" t="str">
            <v>ENFERMEDAD GENERAL</v>
          </cell>
          <cell r="N6038" t="str">
            <v>EPS002</v>
          </cell>
          <cell r="O6038" t="str">
            <v>SALUD TOTAL E.P.S.</v>
          </cell>
        </row>
        <row r="6039">
          <cell r="C6039">
            <v>1007739448</v>
          </cell>
          <cell r="D6039" t="str">
            <v>SARMIENTO DE ARCO LUIS AMAURY</v>
          </cell>
          <cell r="E6039" t="str">
            <v>OPERADOR DE BUSETÓN</v>
          </cell>
          <cell r="G6039" t="str">
            <v>X</v>
          </cell>
          <cell r="M6039" t="str">
            <v>ENFERMEDAD GENERAL</v>
          </cell>
          <cell r="N6039" t="str">
            <v>EPS002</v>
          </cell>
          <cell r="O6039" t="str">
            <v>SALUD TOTAL E.P.S.</v>
          </cell>
        </row>
        <row r="6040">
          <cell r="C6040">
            <v>1052735667</v>
          </cell>
          <cell r="D6040" t="str">
            <v>ARELLANO PERDOMO LUIS ANTONIO</v>
          </cell>
          <cell r="E6040" t="str">
            <v>OPERADOR DE BUSETÓN</v>
          </cell>
          <cell r="G6040" t="str">
            <v>X</v>
          </cell>
          <cell r="M6040" t="str">
            <v>ENFERMEDAD GENERAL</v>
          </cell>
          <cell r="O6040" t="str">
            <v>EPS MUTUAL SER</v>
          </cell>
        </row>
        <row r="6041">
          <cell r="C6041">
            <v>73143163</v>
          </cell>
          <cell r="D6041" t="str">
            <v>CABRERA TORRES JUAN CARLOS</v>
          </cell>
          <cell r="E6041" t="str">
            <v>OPERADOR DE PADRÓN</v>
          </cell>
          <cell r="G6041" t="str">
            <v>X</v>
          </cell>
          <cell r="M6041" t="str">
            <v>ENFERMEDAD GENERAL</v>
          </cell>
          <cell r="O6041" t="str">
            <v>SURA E.P.S.</v>
          </cell>
        </row>
        <row r="6042">
          <cell r="C6042">
            <v>1235039325</v>
          </cell>
          <cell r="D6042" t="str">
            <v>CUAVAS PINTO DIEGO ALFONSO</v>
          </cell>
          <cell r="E6042" t="str">
            <v>OPERADOR DE BUSETÓN</v>
          </cell>
          <cell r="G6042" t="str">
            <v>X</v>
          </cell>
          <cell r="M6042" t="str">
            <v>ENFERMEDAD GENERAL</v>
          </cell>
          <cell r="O6042" t="str">
            <v>EPS MUTUAL SER</v>
          </cell>
        </row>
        <row r="6043">
          <cell r="C6043">
            <v>9291042</v>
          </cell>
          <cell r="D6043" t="str">
            <v>MUÑOZ OSPINO JAVIER</v>
          </cell>
          <cell r="E6043" t="str">
            <v>OPERADOR DE PADRÓN</v>
          </cell>
          <cell r="G6043" t="str">
            <v>X</v>
          </cell>
          <cell r="M6043" t="str">
            <v>ENFERMEDAD GENERAL</v>
          </cell>
          <cell r="O6043" t="str">
            <v>EPS MUTUAL SER</v>
          </cell>
        </row>
        <row r="6044">
          <cell r="C6044">
            <v>1047416363</v>
          </cell>
          <cell r="D6044" t="str">
            <v>PEREZ MELENDEZ LUIS ALBERTO</v>
          </cell>
          <cell r="E6044" t="str">
            <v>OPERADOR DE PADRÓN</v>
          </cell>
          <cell r="G6044" t="str">
            <v>X</v>
          </cell>
          <cell r="M6044" t="str">
            <v>ENFERMEDAD GENERAL</v>
          </cell>
          <cell r="O6044" t="str">
            <v>SANITAS E.P.S</v>
          </cell>
        </row>
        <row r="6045">
          <cell r="C6045">
            <v>1047416363</v>
          </cell>
          <cell r="D6045" t="str">
            <v>PEREZ MELENDEZ LUIS ALBERTO</v>
          </cell>
          <cell r="E6045" t="str">
            <v>OPERADOR DE PADRÓN</v>
          </cell>
          <cell r="G6045" t="str">
            <v>X</v>
          </cell>
          <cell r="M6045" t="str">
            <v>ENFERMEDAD GENERAL</v>
          </cell>
          <cell r="O6045" t="str">
            <v>SANITAS E.P.S</v>
          </cell>
        </row>
        <row r="6046">
          <cell r="C6046">
            <v>1006877412</v>
          </cell>
          <cell r="D6046" t="str">
            <v>CARVAJAL RAMOS DANIEL ANDRES</v>
          </cell>
          <cell r="E6046" t="str">
            <v>OPERADOR DE PADRÓN</v>
          </cell>
          <cell r="G6046" t="str">
            <v>X</v>
          </cell>
          <cell r="M6046" t="str">
            <v>ENFERMEDAD GENERAL</v>
          </cell>
          <cell r="O6046" t="str">
            <v>FAMISANAR E.P.S</v>
          </cell>
        </row>
        <row r="6047">
          <cell r="C6047">
            <v>1047411336</v>
          </cell>
          <cell r="D6047" t="str">
            <v>SALGUERO  ARIEL DIAZ</v>
          </cell>
          <cell r="E6047" t="str">
            <v>OPERADOR DE BUSETÓN</v>
          </cell>
          <cell r="G6047" t="str">
            <v>X</v>
          </cell>
          <cell r="M6047" t="str">
            <v>ENFERMEDAD GENERAL</v>
          </cell>
          <cell r="N6047" t="str">
            <v>EPS002</v>
          </cell>
          <cell r="O6047" t="str">
            <v>SALUD TOTAL E.P.S.</v>
          </cell>
        </row>
        <row r="6048">
          <cell r="C6048">
            <v>1002059942</v>
          </cell>
          <cell r="D6048" t="str">
            <v>SIMANCAS MARTINEZ WILSON RAFAEL</v>
          </cell>
          <cell r="E6048" t="str">
            <v>OPERADOR DE PADRÓN</v>
          </cell>
          <cell r="G6048" t="str">
            <v>X</v>
          </cell>
          <cell r="M6048" t="str">
            <v>ENFERMEDAD GENERAL</v>
          </cell>
          <cell r="O6048" t="str">
            <v>NUEVA E.P.S</v>
          </cell>
        </row>
        <row r="6049">
          <cell r="C6049">
            <v>7918997</v>
          </cell>
          <cell r="D6049" t="str">
            <v>CASTILLA GUTIERREZ MOISES</v>
          </cell>
          <cell r="E6049" t="str">
            <v>OPERADOR DE PADRÓN</v>
          </cell>
          <cell r="G6049" t="str">
            <v>X</v>
          </cell>
          <cell r="M6049" t="str">
            <v>ENFERMEDAD GENERAL</v>
          </cell>
          <cell r="O6049" t="str">
            <v>SURA E.P.S.</v>
          </cell>
        </row>
        <row r="6050">
          <cell r="C6050">
            <v>73169783</v>
          </cell>
          <cell r="D6050" t="str">
            <v>VERGARA ORTEGA BERCELIO</v>
          </cell>
          <cell r="E6050" t="str">
            <v>OPERADOR DE BUSETÓN</v>
          </cell>
          <cell r="G6050" t="str">
            <v>X</v>
          </cell>
          <cell r="M6050" t="str">
            <v>ENFERMEDAD GENERAL</v>
          </cell>
          <cell r="O6050" t="str">
            <v>SURA E.P.S.</v>
          </cell>
        </row>
        <row r="6051">
          <cell r="C6051">
            <v>1048436579</v>
          </cell>
          <cell r="D6051" t="str">
            <v>IBAÑEZ MAGALLANES CESAR DAVID</v>
          </cell>
          <cell r="E6051" t="str">
            <v>OPERADOR DE PADRÓN</v>
          </cell>
          <cell r="G6051" t="str">
            <v>X</v>
          </cell>
          <cell r="M6051" t="str">
            <v>ENFERMEDAD GENERAL</v>
          </cell>
          <cell r="N6051" t="str">
            <v>EPS002</v>
          </cell>
          <cell r="O6051" t="str">
            <v>SALUD TOTAL E.P.S.</v>
          </cell>
        </row>
        <row r="6052">
          <cell r="C6052">
            <v>12595533</v>
          </cell>
          <cell r="D6052" t="str">
            <v>MEDINA OCHOA LUIS ALFONSO</v>
          </cell>
          <cell r="E6052" t="str">
            <v>OPERADOR DE PADRÓN</v>
          </cell>
          <cell r="G6052" t="str">
            <v>X</v>
          </cell>
          <cell r="M6052" t="str">
            <v>ENFERMEDAD GENERAL</v>
          </cell>
          <cell r="O6052" t="str">
            <v>NUEVA E.P.S</v>
          </cell>
        </row>
        <row r="6053">
          <cell r="C6053">
            <v>73182246</v>
          </cell>
          <cell r="D6053" t="str">
            <v>RAMIREZ SANCHEZ JEISON ALEJANDRO</v>
          </cell>
          <cell r="E6053" t="str">
            <v>OPERADOR DE PADRÓN</v>
          </cell>
          <cell r="G6053" t="str">
            <v>X</v>
          </cell>
          <cell r="M6053" t="str">
            <v>ENFERMEDAD GENERAL</v>
          </cell>
          <cell r="N6053" t="str">
            <v>EPS002</v>
          </cell>
          <cell r="O6053" t="str">
            <v>SALUD TOTAL E.P.S.</v>
          </cell>
        </row>
        <row r="6054">
          <cell r="C6054">
            <v>10886858</v>
          </cell>
          <cell r="D6054" t="str">
            <v>VALENCI ALVAREZ ALVARO</v>
          </cell>
          <cell r="E6054" t="str">
            <v>OPERADOR DE BUSETÓN</v>
          </cell>
          <cell r="G6054" t="str">
            <v>X</v>
          </cell>
          <cell r="M6054" t="str">
            <v>ENFERMEDAD GENERAL</v>
          </cell>
          <cell r="O6054" t="str">
            <v>EPS MUTUAL SER</v>
          </cell>
        </row>
        <row r="6055">
          <cell r="C6055">
            <v>78296621</v>
          </cell>
          <cell r="D6055" t="str">
            <v>LOZANO RICARDO LUIS ALBERTO</v>
          </cell>
          <cell r="E6055" t="str">
            <v>OPERADOR DE PADRÓN</v>
          </cell>
          <cell r="G6055" t="str">
            <v>X</v>
          </cell>
          <cell r="M6055" t="str">
            <v>ENFERMEDAD GENERAL</v>
          </cell>
          <cell r="N6055" t="str">
            <v>EPS002</v>
          </cell>
          <cell r="O6055" t="str">
            <v>SALUD TOTAL E.P.S.</v>
          </cell>
        </row>
        <row r="6056">
          <cell r="C6056">
            <v>73192117</v>
          </cell>
          <cell r="D6056" t="str">
            <v>MARTELO CORTINA DEIVI LUIS</v>
          </cell>
          <cell r="E6056" t="str">
            <v>OPERADOR DE PADRÓN</v>
          </cell>
          <cell r="G6056" t="str">
            <v>X</v>
          </cell>
          <cell r="M6056" t="str">
            <v>ENFERMEDAD GENERAL</v>
          </cell>
          <cell r="N6056" t="str">
            <v>EPS002</v>
          </cell>
          <cell r="O6056" t="str">
            <v>SALUD TOTAL E.P.S.</v>
          </cell>
        </row>
        <row r="6057">
          <cell r="C6057">
            <v>73169783</v>
          </cell>
          <cell r="D6057" t="str">
            <v>VERGARA ORTEGA BERCELIO</v>
          </cell>
          <cell r="E6057" t="str">
            <v>OPERADOR DE BUSETÓN</v>
          </cell>
          <cell r="G6057" t="str">
            <v>X</v>
          </cell>
          <cell r="M6057" t="str">
            <v>ENFERMEDAD GENERAL</v>
          </cell>
          <cell r="O6057" t="str">
            <v>SURA E.P.S.</v>
          </cell>
        </row>
        <row r="6058">
          <cell r="C6058">
            <v>1052731417</v>
          </cell>
          <cell r="D6058" t="str">
            <v>OROZCO AYOLA ORLANDO AGUSTIN</v>
          </cell>
          <cell r="E6058" t="str">
            <v>OPERADOR DE PADRÓN</v>
          </cell>
          <cell r="G6058" t="str">
            <v>X</v>
          </cell>
          <cell r="M6058" t="str">
            <v>ENFERMEDAD GENERAL</v>
          </cell>
          <cell r="N6058" t="str">
            <v>EPS002</v>
          </cell>
          <cell r="O6058" t="str">
            <v>SALUD TOTAL E.P.S.</v>
          </cell>
        </row>
        <row r="6059">
          <cell r="C6059">
            <v>73187299</v>
          </cell>
          <cell r="D6059" t="str">
            <v>VARGAS CHICO ALEXANDER</v>
          </cell>
          <cell r="E6059" t="str">
            <v>OPERADOR DE PADRÓN</v>
          </cell>
          <cell r="G6059" t="str">
            <v>X</v>
          </cell>
          <cell r="M6059" t="str">
            <v>ENFERMEDAD GENERAL</v>
          </cell>
          <cell r="N6059" t="str">
            <v>EPS002</v>
          </cell>
          <cell r="O6059" t="str">
            <v>SALUD TOTAL E.P.S.</v>
          </cell>
        </row>
        <row r="6060">
          <cell r="C6060">
            <v>1237441830</v>
          </cell>
          <cell r="D6060" t="str">
            <v>BARACALDO  ABRAM GARRIDO</v>
          </cell>
          <cell r="E6060" t="str">
            <v>TECNICO DE MANTENIMIENTO D</v>
          </cell>
          <cell r="F6060" t="str">
            <v>X</v>
          </cell>
          <cell r="M6060" t="str">
            <v>ACCIDENTE DE TRABAJO</v>
          </cell>
          <cell r="O6060" t="str">
            <v xml:space="preserve">COLMENA SEGUROS </v>
          </cell>
        </row>
        <row r="6061">
          <cell r="C6061">
            <v>73571183</v>
          </cell>
          <cell r="D6061" t="str">
            <v>PEREZ MADERA JUAN CARLOS</v>
          </cell>
          <cell r="E6061" t="str">
            <v>OPERADOR DE BUSETÓN</v>
          </cell>
          <cell r="G6061" t="str">
            <v>X</v>
          </cell>
          <cell r="M6061" t="str">
            <v>ENFERMEDAD GENERAL</v>
          </cell>
          <cell r="N6061" t="str">
            <v>EPS002</v>
          </cell>
          <cell r="O6061" t="str">
            <v>SALUD TOTAL E.P.S.</v>
          </cell>
        </row>
        <row r="6062">
          <cell r="C6062">
            <v>73195999</v>
          </cell>
          <cell r="D6062" t="str">
            <v>GUERRERO LOPEZ HENRY</v>
          </cell>
          <cell r="E6062" t="str">
            <v>OPERADOR DE PADRÓN</v>
          </cell>
          <cell r="G6062" t="str">
            <v>X</v>
          </cell>
          <cell r="M6062" t="str">
            <v>ENFERMEDAD GENERAL</v>
          </cell>
          <cell r="O6062" t="str">
            <v>SANITAS E.P.S</v>
          </cell>
        </row>
        <row r="6063">
          <cell r="C6063">
            <v>1050948849</v>
          </cell>
          <cell r="D6063" t="str">
            <v>PINZON JARAMILLO LISSET CRISTINA</v>
          </cell>
          <cell r="E6063" t="str">
            <v>OPERADOR DE BUSETÓN</v>
          </cell>
          <cell r="G6063" t="str">
            <v>X</v>
          </cell>
          <cell r="M6063" t="str">
            <v>ENFERMEDAD GENERAL</v>
          </cell>
          <cell r="N6063" t="str">
            <v>OR009</v>
          </cell>
          <cell r="O6063" t="str">
            <v>SALUD TOTAL E.P.S.</v>
          </cell>
        </row>
        <row r="6064">
          <cell r="C6064">
            <v>73127358</v>
          </cell>
          <cell r="D6064" t="str">
            <v>MARRUGO TORRES JOSE ALFREDO</v>
          </cell>
          <cell r="E6064" t="str">
            <v>OPERADOR DE PADRÓN</v>
          </cell>
          <cell r="G6064" t="str">
            <v>X</v>
          </cell>
          <cell r="M6064" t="str">
            <v>ENFERMEDAD GENERAL</v>
          </cell>
          <cell r="O6064" t="str">
            <v>SANITAS E.P.S</v>
          </cell>
        </row>
        <row r="6065">
          <cell r="C6065">
            <v>73109356</v>
          </cell>
          <cell r="D6065" t="str">
            <v>MARTINEZ OLAVE WILLIAN ANTONIO</v>
          </cell>
          <cell r="E6065" t="str">
            <v>OPERADOR DE PADRÓN</v>
          </cell>
          <cell r="G6065" t="str">
            <v>X</v>
          </cell>
          <cell r="M6065" t="str">
            <v>ENFERMEDAD GENERAL</v>
          </cell>
          <cell r="O6065" t="str">
            <v>SANITAS E.P.S</v>
          </cell>
        </row>
        <row r="6066">
          <cell r="C6066">
            <v>3883113</v>
          </cell>
          <cell r="D6066" t="str">
            <v>PIMIENTEL SANTANA LUIS FERNANDO</v>
          </cell>
          <cell r="E6066" t="str">
            <v>OPERADOR DE PADRÓN</v>
          </cell>
          <cell r="G6066" t="str">
            <v>X</v>
          </cell>
          <cell r="M6066" t="str">
            <v>ENFERMEDAD GENERAL</v>
          </cell>
          <cell r="O6066" t="str">
            <v>SURA E.P.S.</v>
          </cell>
        </row>
        <row r="6067">
          <cell r="C6067">
            <v>73152237</v>
          </cell>
          <cell r="D6067" t="str">
            <v>ESPINOSA GARCIA FELIX ELIAS</v>
          </cell>
          <cell r="E6067" t="str">
            <v>OPERADOR DE PADRÓN</v>
          </cell>
          <cell r="G6067" t="str">
            <v>X</v>
          </cell>
          <cell r="M6067" t="str">
            <v>ENFERMEDAD GENERAL</v>
          </cell>
          <cell r="N6067" t="str">
            <v>EPS002</v>
          </cell>
          <cell r="O6067" t="str">
            <v>SALUD TOTAL E.P.S.</v>
          </cell>
        </row>
        <row r="6068">
          <cell r="C6068">
            <v>18881554</v>
          </cell>
          <cell r="D6068" t="str">
            <v>CAUSADO SALAS JAIR JOSE</v>
          </cell>
          <cell r="E6068" t="str">
            <v>OPERADOR DE PADRÓN</v>
          </cell>
          <cell r="G6068" t="str">
            <v>X</v>
          </cell>
          <cell r="M6068" t="str">
            <v>ENFERMEDAD GENERAL</v>
          </cell>
          <cell r="N6068" t="str">
            <v>EPS002</v>
          </cell>
          <cell r="O6068" t="str">
            <v>SALUD TOTAL E.P.S.</v>
          </cell>
        </row>
        <row r="6069">
          <cell r="C6069">
            <v>72007041</v>
          </cell>
          <cell r="D6069" t="str">
            <v>SANTAMARIA CASTELLANOS GABY FERNANDO</v>
          </cell>
          <cell r="E6069" t="str">
            <v>OPERADOR DE PADRÓN</v>
          </cell>
          <cell r="G6069" t="str">
            <v>X</v>
          </cell>
          <cell r="M6069" t="str">
            <v>ENFERMEDAD GENERAL</v>
          </cell>
          <cell r="N6069" t="str">
            <v>EPS002</v>
          </cell>
          <cell r="O6069" t="str">
            <v>SALUD TOTAL E.P.S.</v>
          </cell>
        </row>
        <row r="6070">
          <cell r="C6070">
            <v>9236697</v>
          </cell>
          <cell r="D6070" t="str">
            <v>POVEDA GIL OSMAR ALBERTO</v>
          </cell>
          <cell r="E6070" t="str">
            <v>OPERADOR DE PADRÓN</v>
          </cell>
          <cell r="G6070" t="str">
            <v>X</v>
          </cell>
          <cell r="M6070" t="str">
            <v>ENFERMEDAD GENERAL</v>
          </cell>
          <cell r="O6070" t="str">
            <v>SURA E.P.S.</v>
          </cell>
        </row>
        <row r="6071">
          <cell r="C6071">
            <v>32936515</v>
          </cell>
          <cell r="D6071" t="str">
            <v>HERNANDEZ TEJADA KARINA PAOLA</v>
          </cell>
          <cell r="E6071" t="str">
            <v>REGULADOR</v>
          </cell>
          <cell r="G6071" t="str">
            <v>X</v>
          </cell>
          <cell r="M6071" t="str">
            <v>ENFERMEDAD GENERAL</v>
          </cell>
          <cell r="N6071" t="str">
            <v>EPS002</v>
          </cell>
          <cell r="O6071" t="str">
            <v>SALUD TOTAL E.P.S.</v>
          </cell>
        </row>
        <row r="6072">
          <cell r="C6072">
            <v>1047370459</v>
          </cell>
          <cell r="D6072" t="str">
            <v>ARZUZA MARRUGO JOSE AUGUSTO</v>
          </cell>
          <cell r="E6072" t="str">
            <v>OPERADOR DE PADRÓN</v>
          </cell>
          <cell r="G6072" t="str">
            <v>X</v>
          </cell>
          <cell r="M6072" t="str">
            <v>ENFERMEDAD GENERAL</v>
          </cell>
          <cell r="N6072" t="str">
            <v>OR009</v>
          </cell>
          <cell r="O6072" t="str">
            <v>SALUD TOTAL E.P.S.</v>
          </cell>
        </row>
        <row r="6073">
          <cell r="C6073">
            <v>1143399592</v>
          </cell>
          <cell r="D6073" t="str">
            <v>PEREZ HERRERA JUNIOR RAFAEL</v>
          </cell>
          <cell r="E6073" t="str">
            <v>OPERADOR DE PADRÓN</v>
          </cell>
          <cell r="G6073" t="str">
            <v>X</v>
          </cell>
          <cell r="M6073" t="str">
            <v>ENFERMEDAD GENERAL</v>
          </cell>
          <cell r="N6073" t="str">
            <v>EPS002</v>
          </cell>
          <cell r="O6073" t="str">
            <v>SALUD TOTAL E.P.S.</v>
          </cell>
        </row>
        <row r="6074">
          <cell r="C6074">
            <v>73571183</v>
          </cell>
          <cell r="D6074" t="str">
            <v>PEREZ MADERA JUAN CARLOS</v>
          </cell>
          <cell r="E6074" t="str">
            <v>OPERADOR DE BUSETÓN</v>
          </cell>
          <cell r="G6074" t="str">
            <v>X</v>
          </cell>
          <cell r="M6074" t="str">
            <v>ENFERMEDAD GENERAL</v>
          </cell>
          <cell r="N6074" t="str">
            <v>OR009</v>
          </cell>
          <cell r="O6074" t="str">
            <v>SALUD TOTAL E.P.S.</v>
          </cell>
        </row>
        <row r="6075">
          <cell r="C6075">
            <v>73152234</v>
          </cell>
          <cell r="D6075" t="str">
            <v>CONEO GAMARA JOSE ANTONIO</v>
          </cell>
          <cell r="E6075" t="str">
            <v>OPERADOR DE BUSETÓN</v>
          </cell>
          <cell r="G6075" t="str">
            <v>X</v>
          </cell>
          <cell r="M6075" t="str">
            <v>ENFERMEDAD GENERAL</v>
          </cell>
          <cell r="O6075" t="str">
            <v>EPS MUTUAL SER</v>
          </cell>
        </row>
        <row r="6076">
          <cell r="C6076">
            <v>1047416363</v>
          </cell>
          <cell r="D6076" t="str">
            <v>PEREZ MELENDEZ LUIS ALBERTO</v>
          </cell>
          <cell r="E6076" t="str">
            <v>OPERADOR DE PADRÓN</v>
          </cell>
          <cell r="G6076" t="str">
            <v>X</v>
          </cell>
          <cell r="M6076" t="str">
            <v>ENFERMEDAD GENERAL</v>
          </cell>
          <cell r="O6076" t="str">
            <v>SANITAS E.P.S</v>
          </cell>
        </row>
        <row r="6077">
          <cell r="C6077">
            <v>73195999</v>
          </cell>
          <cell r="D6077" t="str">
            <v>GUERRERO LOPEZ HENRY</v>
          </cell>
          <cell r="E6077" t="str">
            <v>OPERADOR DE PADRÓN</v>
          </cell>
          <cell r="G6077" t="str">
            <v>X</v>
          </cell>
          <cell r="M6077" t="str">
            <v>ENFERMEDAD GENERAL</v>
          </cell>
          <cell r="O6077" t="str">
            <v>SANITAS E.P.S</v>
          </cell>
        </row>
        <row r="6078">
          <cell r="C6078">
            <v>1050960338</v>
          </cell>
          <cell r="D6078" t="str">
            <v>SALGADO DOMINGUEZ JARLYS STIVEN</v>
          </cell>
          <cell r="E6078" t="str">
            <v>OPERADOR DE PADRÓN</v>
          </cell>
          <cell r="G6078" t="str">
            <v>X</v>
          </cell>
          <cell r="M6078" t="str">
            <v>ENFERMEDAD GENERAL</v>
          </cell>
          <cell r="N6078" t="str">
            <v>OR009</v>
          </cell>
          <cell r="O6078" t="str">
            <v>SALUD TOTAL E.P.S.</v>
          </cell>
        </row>
        <row r="6079">
          <cell r="C6079">
            <v>73117655</v>
          </cell>
          <cell r="D6079" t="str">
            <v>HERRERA ARROYO WILMAN</v>
          </cell>
          <cell r="E6079" t="str">
            <v>OPERADOR DE PADRÓN</v>
          </cell>
          <cell r="G6079" t="str">
            <v>X</v>
          </cell>
          <cell r="M6079" t="str">
            <v>ENFERMEDAD GENERAL</v>
          </cell>
          <cell r="O6079" t="str">
            <v>COOSALUD ESS EPS -S</v>
          </cell>
        </row>
        <row r="6080">
          <cell r="C6080">
            <v>73154547</v>
          </cell>
          <cell r="D6080" t="str">
            <v>JIMENEZ PEREZ JORGE ELIECER</v>
          </cell>
          <cell r="E6080" t="str">
            <v>OPERADOR DE BUSETÓN</v>
          </cell>
          <cell r="G6080" t="str">
            <v>X</v>
          </cell>
          <cell r="M6080" t="str">
            <v>ENFERMEDAD GENERAL</v>
          </cell>
          <cell r="O6080" t="str">
            <v>SURA E.P.S.</v>
          </cell>
        </row>
        <row r="6081">
          <cell r="C6081">
            <v>73169783</v>
          </cell>
          <cell r="D6081" t="str">
            <v>VERGARA ORTEGA BERCELIO</v>
          </cell>
          <cell r="E6081" t="str">
            <v>OPERADOR DE BUSETÓN</v>
          </cell>
          <cell r="G6081" t="str">
            <v>X</v>
          </cell>
          <cell r="M6081" t="str">
            <v>ENFERMEDAD GENERAL</v>
          </cell>
          <cell r="O6081" t="str">
            <v>SURA E.P.S.</v>
          </cell>
        </row>
        <row r="6082">
          <cell r="C6082">
            <v>73169783</v>
          </cell>
          <cell r="D6082" t="str">
            <v>VERGARA ORTEGA BERCELIO</v>
          </cell>
          <cell r="E6082" t="str">
            <v>OPERADOR DE BUSETÓN</v>
          </cell>
          <cell r="G6082" t="str">
            <v>X</v>
          </cell>
          <cell r="M6082" t="str">
            <v>ENFERMEDAD GENERAL</v>
          </cell>
          <cell r="O6082" t="str">
            <v>SURA E.P.S.</v>
          </cell>
        </row>
        <row r="6083">
          <cell r="C6083">
            <v>73130242</v>
          </cell>
          <cell r="D6083" t="str">
            <v>SANJUAN MERCADO RAYMUNDO</v>
          </cell>
          <cell r="E6083" t="str">
            <v>OPERADOR DE PADRÓN</v>
          </cell>
          <cell r="G6083" t="str">
            <v>X</v>
          </cell>
          <cell r="M6083" t="str">
            <v>ENFERMEDAD GENERAL</v>
          </cell>
          <cell r="O6083" t="str">
            <v>SURA E.P.S.</v>
          </cell>
        </row>
        <row r="6084">
          <cell r="C6084">
            <v>1047370459</v>
          </cell>
          <cell r="D6084" t="str">
            <v>ARZUZA MARRUGO JOSE AUGUSTO</v>
          </cell>
          <cell r="E6084" t="str">
            <v>OPERADOR DE PADRÓN</v>
          </cell>
          <cell r="G6084" t="str">
            <v>X</v>
          </cell>
          <cell r="M6084" t="str">
            <v>ENFERMEDAD GENERAL</v>
          </cell>
          <cell r="O6084" t="str">
            <v>SALUD TOTAL E.P.S.</v>
          </cell>
        </row>
        <row r="6085">
          <cell r="C6085">
            <v>73136985</v>
          </cell>
          <cell r="D6085" t="str">
            <v>AMADOR CORREA YONY</v>
          </cell>
          <cell r="E6085" t="str">
            <v>OPERADOR DE PADRÓN</v>
          </cell>
          <cell r="G6085" t="str">
            <v>X</v>
          </cell>
          <cell r="M6085" t="str">
            <v>ENFERMEDAD GENERAL</v>
          </cell>
          <cell r="O6085" t="str">
            <v>SURA E.P.S.</v>
          </cell>
        </row>
        <row r="6086">
          <cell r="C6086">
            <v>1007188081</v>
          </cell>
          <cell r="D6086" t="str">
            <v>PEREZ MARTINEZ ADINSON</v>
          </cell>
          <cell r="E6086" t="str">
            <v>OPERADOR DE PADRÓN</v>
          </cell>
          <cell r="G6086" t="str">
            <v>X</v>
          </cell>
          <cell r="M6086" t="str">
            <v>ENFERMEDAD GENERAL</v>
          </cell>
          <cell r="N6086" t="str">
            <v>EPS002</v>
          </cell>
          <cell r="O6086" t="str">
            <v>SALUD TOTAL E.P.S.</v>
          </cell>
        </row>
        <row r="6087">
          <cell r="C6087">
            <v>73143477</v>
          </cell>
          <cell r="D6087" t="str">
            <v>PEREZ VELASCO VICTOR MANUEL</v>
          </cell>
          <cell r="E6087" t="str">
            <v>OPERADOR DE PADRÓN</v>
          </cell>
          <cell r="G6087" t="str">
            <v>X</v>
          </cell>
          <cell r="M6087" t="str">
            <v>ENFERMEDAD GENERAL</v>
          </cell>
          <cell r="N6087" t="str">
            <v>EPS002</v>
          </cell>
          <cell r="O6087" t="str">
            <v>SALUD TOTAL E.P.S.</v>
          </cell>
        </row>
        <row r="6088">
          <cell r="C6088">
            <v>1102847761</v>
          </cell>
          <cell r="D6088" t="str">
            <v>LAMBIS SALCEDO ANDRES DE JESUS</v>
          </cell>
          <cell r="E6088" t="str">
            <v>OPERADOR DE BUSETÓN</v>
          </cell>
          <cell r="G6088" t="str">
            <v>X</v>
          </cell>
          <cell r="M6088" t="str">
            <v>ENFERMEDAD GENERAL</v>
          </cell>
          <cell r="N6088" t="str">
            <v>OR009</v>
          </cell>
          <cell r="O6088" t="str">
            <v>SALUD TOTAL E.P.S.</v>
          </cell>
        </row>
        <row r="6089">
          <cell r="C6089">
            <v>1007739448</v>
          </cell>
          <cell r="D6089" t="str">
            <v>SARMIENTO DE ARCO LUIS AMAURY</v>
          </cell>
          <cell r="E6089" t="str">
            <v>OPERADOR DE BUSETÓN</v>
          </cell>
          <cell r="G6089" t="str">
            <v>X</v>
          </cell>
          <cell r="M6089" t="str">
            <v>ENFERMEDAD GENERAL</v>
          </cell>
          <cell r="N6089" t="str">
            <v>EPS002</v>
          </cell>
          <cell r="O6089" t="str">
            <v>SALUD TOTAL E.P.S.</v>
          </cell>
        </row>
        <row r="6090">
          <cell r="C6090">
            <v>72007041</v>
          </cell>
          <cell r="D6090" t="str">
            <v>SANTAMARIA CASTELLANOS GABY FERNANDO</v>
          </cell>
          <cell r="E6090" t="str">
            <v>OPERADOR DE PADRÓN</v>
          </cell>
          <cell r="G6090" t="str">
            <v>X</v>
          </cell>
          <cell r="M6090" t="str">
            <v>ENFERMEDAD GENERAL</v>
          </cell>
          <cell r="N6090" t="str">
            <v>EPS002</v>
          </cell>
          <cell r="O6090" t="str">
            <v>SALUD TOTAL E.P.S.</v>
          </cell>
        </row>
        <row r="6091">
          <cell r="C6091">
            <v>1050948849</v>
          </cell>
          <cell r="D6091" t="str">
            <v>PINZON JARAMILLO LISSET CRISTINA</v>
          </cell>
          <cell r="E6091" t="str">
            <v>OPERADOR DE BUSETÓN</v>
          </cell>
          <cell r="G6091" t="str">
            <v>X</v>
          </cell>
          <cell r="M6091" t="str">
            <v>ENFERMEDAD GENERAL</v>
          </cell>
          <cell r="N6091" t="str">
            <v>EPS002</v>
          </cell>
          <cell r="O6091" t="str">
            <v>SALUD TOTAL E.P.S.</v>
          </cell>
        </row>
        <row r="6092">
          <cell r="C6092">
            <v>1050948849</v>
          </cell>
          <cell r="D6092" t="str">
            <v>PINZON JARAMILLO LISSET CRISTINA</v>
          </cell>
          <cell r="E6092" t="str">
            <v>OPERADOR DE BUSETÓN</v>
          </cell>
          <cell r="G6092" t="str">
            <v>X</v>
          </cell>
          <cell r="M6092" t="str">
            <v>ENFERMEDAD GENERAL</v>
          </cell>
          <cell r="N6092" t="str">
            <v>EPS002</v>
          </cell>
          <cell r="O6092" t="str">
            <v>SALUD TOTAL E.P.S.</v>
          </cell>
        </row>
        <row r="6093">
          <cell r="C6093">
            <v>9103331</v>
          </cell>
          <cell r="D6093" t="str">
            <v>DIAZ MORELOS NEFTALY DE LOS REYES</v>
          </cell>
          <cell r="E6093" t="str">
            <v>OPERADOR DE PADRÓN</v>
          </cell>
          <cell r="G6093" t="str">
            <v>X</v>
          </cell>
          <cell r="M6093" t="str">
            <v>ENFERMEDAD GENERAL</v>
          </cell>
          <cell r="N6093" t="str">
            <v>EPS002</v>
          </cell>
          <cell r="O6093" t="str">
            <v>SALUD TOTAL E.P.S.</v>
          </cell>
        </row>
        <row r="6094">
          <cell r="C6094">
            <v>9103331</v>
          </cell>
          <cell r="D6094" t="str">
            <v>DIAZ MORELOS NEFTALY DE LOS REYES</v>
          </cell>
          <cell r="E6094" t="str">
            <v>OPERADOR DE PADRÓN</v>
          </cell>
          <cell r="G6094" t="str">
            <v>X</v>
          </cell>
          <cell r="M6094" t="str">
            <v>ENFERMEDAD GENERAL</v>
          </cell>
          <cell r="N6094" t="str">
            <v>EPS002</v>
          </cell>
          <cell r="O6094" t="str">
            <v>SALUD TOTAL E.P.S.</v>
          </cell>
        </row>
        <row r="6095">
          <cell r="C6095">
            <v>9148287</v>
          </cell>
          <cell r="D6095" t="str">
            <v>RAMOS GARCIA YEAN CARLOS</v>
          </cell>
          <cell r="E6095" t="str">
            <v>OPERADOR DE PADRÓN</v>
          </cell>
          <cell r="G6095" t="str">
            <v>X</v>
          </cell>
          <cell r="M6095" t="str">
            <v>ENFERMEDAD GENERAL</v>
          </cell>
          <cell r="N6095" t="str">
            <v>OR009</v>
          </cell>
          <cell r="O6095" t="str">
            <v>SALUD TOTAL E.P.S.</v>
          </cell>
        </row>
        <row r="6096">
          <cell r="C6096">
            <v>1048937991</v>
          </cell>
          <cell r="D6096" t="str">
            <v>CORTINA AGAMEZ CESAR AUGUSTO</v>
          </cell>
          <cell r="E6096" t="str">
            <v>OPERADOR DE PADRÓN</v>
          </cell>
          <cell r="G6096" t="str">
            <v>X</v>
          </cell>
          <cell r="M6096" t="str">
            <v>ENFERMEDAD GENERAL</v>
          </cell>
          <cell r="O6096" t="str">
            <v>SALUD TOTAL E.P.S.</v>
          </cell>
        </row>
        <row r="6097">
          <cell r="C6097">
            <v>1002057942</v>
          </cell>
          <cell r="D6097" t="str">
            <v>SOLANA CASTILLA ANDRES FELIPE</v>
          </cell>
          <cell r="E6097" t="str">
            <v>TECNICO DE MANTENIMIENTO CARROCERO C</v>
          </cell>
          <cell r="G6097" t="str">
            <v>X</v>
          </cell>
          <cell r="M6097" t="str">
            <v>ENFERMEDAD GENERAL</v>
          </cell>
          <cell r="O6097" t="str">
            <v>SALUD TOTAL E.P.S.</v>
          </cell>
        </row>
        <row r="6098">
          <cell r="C6098">
            <v>30844585</v>
          </cell>
          <cell r="D6098" t="str">
            <v>ELJAIEK FLOREZ YAQUELIN</v>
          </cell>
          <cell r="E6098" t="str">
            <v>REGULADOR</v>
          </cell>
          <cell r="G6098" t="str">
            <v>X</v>
          </cell>
          <cell r="M6098" t="str">
            <v>ENFERMEDAD GENERAL</v>
          </cell>
          <cell r="O6098" t="str">
            <v>SANITAS E.P.S</v>
          </cell>
        </row>
        <row r="6099">
          <cell r="C6099">
            <v>3883113</v>
          </cell>
          <cell r="D6099" t="str">
            <v>PIMIENTEL SANTANA LUIS FERNANDO</v>
          </cell>
          <cell r="E6099" t="str">
            <v>OPERADOR DE PADRÓN</v>
          </cell>
          <cell r="G6099" t="str">
            <v>X</v>
          </cell>
          <cell r="M6099" t="str">
            <v>ENFERMEDAD GENERAL</v>
          </cell>
          <cell r="O6099" t="str">
            <v>SURA E.P.S.</v>
          </cell>
        </row>
        <row r="6100">
          <cell r="C6100">
            <v>73168506</v>
          </cell>
          <cell r="D6100" t="str">
            <v>PUELLO MEZA REYMUNDO</v>
          </cell>
          <cell r="E6100" t="str">
            <v>OPERADOR DE PADRÓN</v>
          </cell>
          <cell r="G6100" t="str">
            <v>X</v>
          </cell>
          <cell r="M6100" t="str">
            <v>ENFERMEDAD GENERAL</v>
          </cell>
          <cell r="N6100" t="str">
            <v>EPS002</v>
          </cell>
          <cell r="O6100" t="str">
            <v>SALUD TOTAL E.P.S.</v>
          </cell>
        </row>
        <row r="6101">
          <cell r="C6101">
            <v>1047400626</v>
          </cell>
          <cell r="D6101" t="str">
            <v>SALAS TABORDA ARIS DE JESUS</v>
          </cell>
          <cell r="E6101" t="str">
            <v>OPERADOR DE BUSETÓN</v>
          </cell>
          <cell r="G6101" t="str">
            <v>X</v>
          </cell>
          <cell r="M6101" t="str">
            <v>ENFERMEDAD GENERAL</v>
          </cell>
          <cell r="O6101" t="str">
            <v>EPS MUTUAL SER</v>
          </cell>
        </row>
        <row r="6102">
          <cell r="C6102">
            <v>9096415</v>
          </cell>
          <cell r="D6102" t="str">
            <v>CAMACHO MADERA ZUNY RAFAEL</v>
          </cell>
          <cell r="E6102" t="str">
            <v>OPERADOR DE BUSETÓN</v>
          </cell>
          <cell r="G6102" t="str">
            <v>X</v>
          </cell>
          <cell r="M6102" t="str">
            <v>ENFERMEDAD GENERAL</v>
          </cell>
          <cell r="O6102" t="str">
            <v>FAMISANAR E.P.S</v>
          </cell>
        </row>
        <row r="6103">
          <cell r="C6103">
            <v>73188537</v>
          </cell>
          <cell r="D6103" t="str">
            <v>LAGUNA URUETA ALVARO DE JESUS</v>
          </cell>
          <cell r="E6103" t="str">
            <v>OPERADOR DE BUSETÓN</v>
          </cell>
          <cell r="G6103" t="str">
            <v>X</v>
          </cell>
          <cell r="M6103" t="str">
            <v>ENFERMEDAD GENERAL</v>
          </cell>
          <cell r="O6103" t="str">
            <v xml:space="preserve">COLMENA SEGUROS </v>
          </cell>
        </row>
        <row r="6104">
          <cell r="C6104">
            <v>73131436</v>
          </cell>
          <cell r="D6104" t="str">
            <v>HERNANDEZ MERCADO ARNULFO</v>
          </cell>
          <cell r="E6104" t="str">
            <v>OPERADOR DE PADRÓN</v>
          </cell>
          <cell r="G6104" t="str">
            <v>X</v>
          </cell>
          <cell r="M6104" t="str">
            <v>ENFERMEDAD GENERAL</v>
          </cell>
          <cell r="N6104" t="str">
            <v>EPS002</v>
          </cell>
          <cell r="O6104" t="str">
            <v>SALUD TOTAL E.P.S.</v>
          </cell>
        </row>
        <row r="6105">
          <cell r="C6105">
            <v>1050960338</v>
          </cell>
          <cell r="D6105" t="str">
            <v>SALGADO DOMINGUEZ JARLYS STIVEN</v>
          </cell>
          <cell r="E6105" t="str">
            <v>OPERADOR DE PADRÓN</v>
          </cell>
          <cell r="G6105" t="str">
            <v>X</v>
          </cell>
          <cell r="M6105" t="str">
            <v>ENFERMEDAD GENERAL</v>
          </cell>
          <cell r="O6105" t="str">
            <v>SALUD TOTAL E.P.S.</v>
          </cell>
        </row>
        <row r="6106">
          <cell r="C6106">
            <v>1143344771</v>
          </cell>
          <cell r="D6106" t="str">
            <v>CANTILLO LUNA KEINER DE JESUS</v>
          </cell>
          <cell r="E6106" t="str">
            <v>OPERADOR DE BUSETÓN</v>
          </cell>
          <cell r="G6106" t="str">
            <v>X</v>
          </cell>
          <cell r="M6106" t="str">
            <v>ENFERMEDAD GENERAL</v>
          </cell>
          <cell r="O6106" t="str">
            <v>SURA E.P.S.</v>
          </cell>
        </row>
        <row r="6107">
          <cell r="C6107">
            <v>73109356</v>
          </cell>
          <cell r="D6107" t="str">
            <v>MARTINEZ OLAVE WILLIAN ANTONIO</v>
          </cell>
          <cell r="E6107" t="str">
            <v>OPERADOR DE PADRÓN</v>
          </cell>
          <cell r="G6107" t="str">
            <v>X</v>
          </cell>
          <cell r="M6107" t="str">
            <v>ENFERMEDAD GENERAL</v>
          </cell>
          <cell r="O6107" t="str">
            <v>SANITAS E.P.S</v>
          </cell>
        </row>
        <row r="6108">
          <cell r="C6108">
            <v>30844585</v>
          </cell>
          <cell r="D6108" t="str">
            <v>ELJAIEK FLOREZ YAQUELIN</v>
          </cell>
          <cell r="E6108" t="str">
            <v>REGULADOR</v>
          </cell>
          <cell r="G6108" t="str">
            <v>X</v>
          </cell>
          <cell r="M6108" t="str">
            <v>ENFERMEDAD GENERAL</v>
          </cell>
          <cell r="O6108" t="str">
            <v>SANITAS E.P.S</v>
          </cell>
        </row>
        <row r="6109">
          <cell r="C6109">
            <v>1051885187</v>
          </cell>
          <cell r="D6109" t="str">
            <v>CAMACHO PEREZ YOCIMAR</v>
          </cell>
          <cell r="E6109" t="str">
            <v>OPERADOR DE PADRÓN</v>
          </cell>
          <cell r="G6109" t="str">
            <v>X</v>
          </cell>
          <cell r="M6109" t="str">
            <v>ENFERMEDAD GENERAL</v>
          </cell>
          <cell r="O6109" t="str">
            <v>SURA E.P.S.</v>
          </cell>
        </row>
        <row r="6110">
          <cell r="C6110">
            <v>15031784</v>
          </cell>
          <cell r="D6110" t="str">
            <v>PEREZ CHICA LOKY LUCIANO</v>
          </cell>
          <cell r="E6110" t="str">
            <v>OPERADOR DE PADRÓN</v>
          </cell>
          <cell r="G6110" t="str">
            <v>X</v>
          </cell>
          <cell r="M6110" t="str">
            <v>ENFERMEDAD GENERAL</v>
          </cell>
          <cell r="O6110" t="str">
            <v>NUEVA E.P.S</v>
          </cell>
        </row>
        <row r="6111">
          <cell r="C6111">
            <v>9291042</v>
          </cell>
          <cell r="D6111" t="str">
            <v>MUÑOZ OSPINO JAVIER</v>
          </cell>
          <cell r="E6111" t="str">
            <v>OPERADOR DE PADRÓN</v>
          </cell>
          <cell r="G6111" t="str">
            <v>X</v>
          </cell>
          <cell r="M6111" t="str">
            <v>ENFERMEDAD GENERAL</v>
          </cell>
          <cell r="O6111" t="str">
            <v>EPS MUTUAL SER</v>
          </cell>
        </row>
        <row r="6112">
          <cell r="C6112">
            <v>1002057942</v>
          </cell>
          <cell r="D6112" t="str">
            <v>SOLANA CASTILLA ANDRES FELIPE</v>
          </cell>
          <cell r="E6112" t="str">
            <v>TECNICO DE MANTENIMIENTO CARROCERO C</v>
          </cell>
          <cell r="G6112" t="str">
            <v>X</v>
          </cell>
          <cell r="M6112" t="str">
            <v>ENFERMEDAD GENERAL</v>
          </cell>
          <cell r="O6112" t="str">
            <v>SALUD TOTAL E.P.S.</v>
          </cell>
        </row>
        <row r="6113">
          <cell r="C6113">
            <v>9096415</v>
          </cell>
          <cell r="D6113" t="str">
            <v>CAMACHO MADERA ZUNY RAFAEL</v>
          </cell>
          <cell r="E6113" t="str">
            <v>OPERADOR DE BUSETÓN</v>
          </cell>
          <cell r="G6113" t="str">
            <v>X</v>
          </cell>
          <cell r="M6113" t="str">
            <v>ENFERMEDAD GENERAL</v>
          </cell>
          <cell r="O6113" t="str">
            <v>FAMISANAR E.P.S</v>
          </cell>
        </row>
        <row r="6114">
          <cell r="C6114">
            <v>3883113</v>
          </cell>
          <cell r="D6114" t="str">
            <v>PIMIENTEL SANTANA LUIS FERNANDO</v>
          </cell>
          <cell r="E6114" t="str">
            <v>OPERADOR DE PADRÓN</v>
          </cell>
          <cell r="G6114" t="str">
            <v>X</v>
          </cell>
          <cell r="M6114" t="str">
            <v>ENFERMEDAD GENERAL</v>
          </cell>
          <cell r="O6114" t="str">
            <v>SURA E.P.S.</v>
          </cell>
        </row>
        <row r="6115">
          <cell r="C6115">
            <v>30873721</v>
          </cell>
          <cell r="D6115" t="str">
            <v>JIMENEZ LLANOS ROSANA</v>
          </cell>
          <cell r="E6115" t="str">
            <v>OPERADOR DE PADRÓN</v>
          </cell>
          <cell r="G6115" t="str">
            <v>X</v>
          </cell>
          <cell r="M6115" t="str">
            <v>ENFERMEDAD GENERAL</v>
          </cell>
          <cell r="O6115" t="str">
            <v>SALUD TOTAL E.P.S.</v>
          </cell>
        </row>
        <row r="6116">
          <cell r="C6116">
            <v>1143344771</v>
          </cell>
          <cell r="D6116" t="str">
            <v>CANTILLO LUNA KEINER DE JESUS</v>
          </cell>
          <cell r="E6116" t="str">
            <v>OPERADOR DE BUSETÓN</v>
          </cell>
          <cell r="G6116" t="str">
            <v>X</v>
          </cell>
          <cell r="M6116" t="str">
            <v>ENFERMEDAD GENERAL</v>
          </cell>
          <cell r="O6116" t="str">
            <v>SURA E.P.S.</v>
          </cell>
        </row>
        <row r="6117">
          <cell r="C6117">
            <v>8850812</v>
          </cell>
          <cell r="D6117" t="str">
            <v>CARDENAS SOLIS HELBRAN ANTONIO</v>
          </cell>
          <cell r="E6117" t="str">
            <v>OPERADOR DE PADRÓN</v>
          </cell>
          <cell r="G6117" t="str">
            <v>X</v>
          </cell>
          <cell r="M6117" t="str">
            <v>ENFERMEDAD GENERAL</v>
          </cell>
          <cell r="N6117" t="str">
            <v>EPS002</v>
          </cell>
          <cell r="O6117" t="str">
            <v>SALUD TOTAL E.P.S.</v>
          </cell>
        </row>
        <row r="6118">
          <cell r="C6118">
            <v>1143387677</v>
          </cell>
          <cell r="D6118" t="str">
            <v>BENTA BERTEL YEFER ANTONIO</v>
          </cell>
          <cell r="E6118" t="str">
            <v>OPERADOR DE PADRÓN</v>
          </cell>
          <cell r="G6118" t="str">
            <v>X</v>
          </cell>
          <cell r="M6118" t="str">
            <v>ENFERMEDAD GENERAL</v>
          </cell>
          <cell r="O6118" t="str">
            <v>COOSALUD ESS EPS -S</v>
          </cell>
        </row>
        <row r="6119">
          <cell r="C6119">
            <v>1047364807</v>
          </cell>
          <cell r="D6119" t="str">
            <v>PEREZ PEDROZA ALEJANDRO LUIS</v>
          </cell>
          <cell r="E6119" t="str">
            <v>OPERADOR DE PADRÓN</v>
          </cell>
          <cell r="G6119" t="str">
            <v>X</v>
          </cell>
          <cell r="M6119" t="str">
            <v>ENFERMEDAD GENERAL</v>
          </cell>
          <cell r="O6119" t="str">
            <v>SANITAS E.P.S</v>
          </cell>
        </row>
        <row r="6120">
          <cell r="C6120">
            <v>1047430645</v>
          </cell>
          <cell r="D6120" t="str">
            <v>PALACIO URANGO LUIS MODESTO</v>
          </cell>
          <cell r="E6120" t="str">
            <v>OPERADOR DE BUSETÓN</v>
          </cell>
          <cell r="G6120" t="str">
            <v>X</v>
          </cell>
          <cell r="M6120" t="str">
            <v>ENFERMEDAD GENERAL</v>
          </cell>
          <cell r="O6120" t="str">
            <v>EPS MUTUAL SER</v>
          </cell>
        </row>
        <row r="6121">
          <cell r="C6121">
            <v>9103331</v>
          </cell>
          <cell r="D6121" t="str">
            <v>DIAZ MORELOS NEFTALY DE LOS REYES</v>
          </cell>
          <cell r="E6121" t="str">
            <v>OPERADOR DE PADRÓN</v>
          </cell>
          <cell r="G6121" t="str">
            <v>X</v>
          </cell>
          <cell r="M6121" t="str">
            <v>ENFERMEDAD GENERAL</v>
          </cell>
          <cell r="N6121" t="str">
            <v>EPS002</v>
          </cell>
          <cell r="O6121" t="str">
            <v>SALUD TOTAL E.P.S.</v>
          </cell>
        </row>
        <row r="6122">
          <cell r="C6122">
            <v>9236697</v>
          </cell>
          <cell r="D6122" t="str">
            <v>POVEDA GIL OSMAR ALBERTO</v>
          </cell>
          <cell r="E6122" t="str">
            <v>OPERADOR DE PADRÓN</v>
          </cell>
          <cell r="G6122" t="str">
            <v>X</v>
          </cell>
          <cell r="M6122" t="str">
            <v>ENFERMEDAD GENERAL</v>
          </cell>
          <cell r="O6122" t="str">
            <v>SURA E.P.S.</v>
          </cell>
        </row>
        <row r="6123">
          <cell r="C6123">
            <v>7917646</v>
          </cell>
          <cell r="D6123" t="str">
            <v>DEL TORO GORDON ANTONIO MANUEL</v>
          </cell>
          <cell r="E6123" t="str">
            <v>OPERADOR DE BUSETÓN</v>
          </cell>
          <cell r="G6123" t="str">
            <v>X</v>
          </cell>
          <cell r="M6123" t="str">
            <v>ENFERMEDAD GENERAL</v>
          </cell>
          <cell r="O6123" t="str">
            <v>SANITAS E.P.S</v>
          </cell>
        </row>
        <row r="6124">
          <cell r="C6124">
            <v>7917646</v>
          </cell>
          <cell r="D6124" t="str">
            <v>DEL TORO GORDON ANTONIO MANUEL</v>
          </cell>
          <cell r="E6124" t="str">
            <v>OPERADOR DE BUSETÓN</v>
          </cell>
          <cell r="G6124" t="str">
            <v>X</v>
          </cell>
          <cell r="M6124" t="str">
            <v>ENFERMEDAD GENERAL</v>
          </cell>
          <cell r="O6124" t="str">
            <v>SANITAS E.P.S</v>
          </cell>
        </row>
        <row r="6125">
          <cell r="C6125">
            <v>73168506</v>
          </cell>
          <cell r="D6125" t="str">
            <v>PUELLO MEZA REYMUNDO</v>
          </cell>
          <cell r="E6125" t="str">
            <v>OPERADOR DE PADRÓN</v>
          </cell>
          <cell r="G6125" t="str">
            <v>x</v>
          </cell>
          <cell r="M6125" t="str">
            <v>ENFERMEDAD GENERAL</v>
          </cell>
          <cell r="N6125" t="str">
            <v>EPS002</v>
          </cell>
          <cell r="O6125" t="str">
            <v>SALUD TOTAL E.P.S.</v>
          </cell>
        </row>
        <row r="6126">
          <cell r="C6126">
            <v>10886858</v>
          </cell>
          <cell r="D6126" t="str">
            <v>VALENCI ALVAREZ ALVARO</v>
          </cell>
          <cell r="E6126" t="str">
            <v>OPERADOR DE BUSETÓN</v>
          </cell>
          <cell r="G6126" t="str">
            <v>X</v>
          </cell>
          <cell r="M6126" t="str">
            <v>ENFERMEDAD GENERAL</v>
          </cell>
          <cell r="O6126" t="str">
            <v>EPS MUTUAL SER</v>
          </cell>
        </row>
        <row r="6127">
          <cell r="C6127">
            <v>73168506</v>
          </cell>
          <cell r="D6127" t="str">
            <v>PUELLO MEZA REYMUNDO</v>
          </cell>
          <cell r="E6127" t="str">
            <v>OPERADOR DE PADRÓN</v>
          </cell>
          <cell r="G6127" t="str">
            <v>X</v>
          </cell>
          <cell r="M6127" t="str">
            <v>ENFERMEDAD GENERAL</v>
          </cell>
          <cell r="N6127" t="str">
            <v>EPS002</v>
          </cell>
          <cell r="O6127" t="str">
            <v>SALUD TOTAL E.P.S.</v>
          </cell>
        </row>
        <row r="6128">
          <cell r="C6128">
            <v>1006877412</v>
          </cell>
          <cell r="D6128" t="str">
            <v>CARVAJAL RAMOS DANIEL ANDRES</v>
          </cell>
          <cell r="E6128" t="str">
            <v>OPERADOR DE PADRÓN</v>
          </cell>
          <cell r="G6128" t="str">
            <v>X</v>
          </cell>
          <cell r="M6128" t="str">
            <v>ENFERMEDAD GENERAL</v>
          </cell>
          <cell r="O6128" t="str">
            <v>FAMISANAR E.P.S</v>
          </cell>
        </row>
        <row r="6129">
          <cell r="C6129">
            <v>73151581</v>
          </cell>
          <cell r="D6129" t="str">
            <v>TORRES ACOSTA JAIME ENRIQUE</v>
          </cell>
          <cell r="E6129" t="str">
            <v>OPERADOR DE PADRÓN</v>
          </cell>
          <cell r="G6129" t="str">
            <v>X</v>
          </cell>
          <cell r="M6129" t="str">
            <v>ENFERMEDAD GENERAL</v>
          </cell>
          <cell r="O6129" t="str">
            <v>SALUD TOTAL E.P.S.</v>
          </cell>
        </row>
        <row r="6130">
          <cell r="C6130">
            <v>1050948849</v>
          </cell>
          <cell r="D6130" t="str">
            <v>PINZON JARAMILLO LISSET CRISTINA</v>
          </cell>
          <cell r="E6130" t="str">
            <v>OPERADOR DE BUSETÓN</v>
          </cell>
          <cell r="G6130" t="str">
            <v>X</v>
          </cell>
          <cell r="M6130" t="str">
            <v>ENFERMEDAD GENERAL</v>
          </cell>
          <cell r="N6130" t="str">
            <v>EPS002</v>
          </cell>
          <cell r="O6130" t="str">
            <v>SALUD TOTAL E.P.S.</v>
          </cell>
        </row>
        <row r="6131">
          <cell r="C6131">
            <v>73106822</v>
          </cell>
          <cell r="D6131" t="str">
            <v>DECHAMPS MORALES MANUEL CARMELO</v>
          </cell>
          <cell r="E6131" t="str">
            <v>OPERADOR DE PADRÓN</v>
          </cell>
          <cell r="G6131" t="str">
            <v>X</v>
          </cell>
          <cell r="M6131" t="str">
            <v>ENFERMEDAD GENERAL</v>
          </cell>
          <cell r="N6131" t="str">
            <v>EPS002</v>
          </cell>
          <cell r="O6131" t="str">
            <v>SALUD TOTAL E.P.S.</v>
          </cell>
        </row>
        <row r="6132">
          <cell r="C6132">
            <v>73576572</v>
          </cell>
          <cell r="D6132" t="str">
            <v>ESCORCIA NAVAS CRISTIAN DE JESUS</v>
          </cell>
          <cell r="E6132" t="str">
            <v>OPERADOR DE PADRÓN</v>
          </cell>
          <cell r="G6132" t="str">
            <v>X</v>
          </cell>
          <cell r="M6132" t="str">
            <v>ENFERMEDAD GENERAL</v>
          </cell>
          <cell r="O6132" t="str">
            <v>SANITAS E.P.S</v>
          </cell>
        </row>
        <row r="6133">
          <cell r="C6133">
            <v>73169783</v>
          </cell>
          <cell r="D6133" t="str">
            <v>VERGARA ORTEGA BERCELIO</v>
          </cell>
          <cell r="E6133" t="str">
            <v>OPERADOR DE BUSETÓN</v>
          </cell>
          <cell r="G6133" t="str">
            <v>X</v>
          </cell>
          <cell r="M6133" t="str">
            <v>ENFERMEDAD GENERAL</v>
          </cell>
          <cell r="O6133" t="str">
            <v>SURA E.P.S.</v>
          </cell>
        </row>
        <row r="6134">
          <cell r="C6134">
            <v>73169783</v>
          </cell>
          <cell r="D6134" t="str">
            <v>VERGARA ORTEGA BERCELIO</v>
          </cell>
          <cell r="E6134" t="str">
            <v>OPERADOR DE BUSETÓN</v>
          </cell>
          <cell r="G6134" t="str">
            <v>X</v>
          </cell>
          <cell r="M6134" t="str">
            <v>ENFERMEDAD GENERAL</v>
          </cell>
          <cell r="O6134" t="str">
            <v>SURA E.P.S.</v>
          </cell>
        </row>
        <row r="6135">
          <cell r="C6135">
            <v>73169783</v>
          </cell>
          <cell r="D6135" t="str">
            <v>VERGARA ORTEGA BERCELIO</v>
          </cell>
          <cell r="E6135" t="str">
            <v>OPERADOR DE BUSETÓN</v>
          </cell>
          <cell r="G6135" t="str">
            <v>X</v>
          </cell>
          <cell r="M6135" t="str">
            <v>ENFERMEDAD GENERAL</v>
          </cell>
          <cell r="O6135" t="str">
            <v>SURA E.P.S.</v>
          </cell>
        </row>
        <row r="6136">
          <cell r="C6136">
            <v>1050960338</v>
          </cell>
          <cell r="D6136" t="str">
            <v>SALGADO DOMINGUEZ JARLYS STIVEN</v>
          </cell>
          <cell r="E6136" t="str">
            <v>OPERADOR DE PADRÓN</v>
          </cell>
          <cell r="G6136" t="str">
            <v>X</v>
          </cell>
          <cell r="M6136" t="str">
            <v>ENFERMEDAD GENERAL</v>
          </cell>
          <cell r="N6136" t="str">
            <v>EPS002</v>
          </cell>
          <cell r="O6136" t="str">
            <v>SALUD TOTAL E.P.S.</v>
          </cell>
        </row>
        <row r="6137">
          <cell r="C6137">
            <v>1006877412</v>
          </cell>
          <cell r="D6137" t="str">
            <v>CARVAJAL RAMOS DANIEL ANDRES</v>
          </cell>
          <cell r="E6137" t="str">
            <v>OPERADOR DE PADRÓN</v>
          </cell>
          <cell r="G6137" t="str">
            <v>X</v>
          </cell>
          <cell r="M6137" t="str">
            <v>ENFERMEDAD GENERAL</v>
          </cell>
          <cell r="O6137" t="str">
            <v>FAMISANAR E.P.S</v>
          </cell>
        </row>
        <row r="6138">
          <cell r="C6138">
            <v>1065650246</v>
          </cell>
          <cell r="D6138" t="str">
            <v>ACOSTA MUÑOZ RAFAEL ENRIQUE</v>
          </cell>
          <cell r="E6138" t="str">
            <v>OPERADOR DE BUSETÓN</v>
          </cell>
          <cell r="G6138" t="str">
            <v>X</v>
          </cell>
          <cell r="M6138" t="str">
            <v>ENFERMEDAD GENERAL</v>
          </cell>
          <cell r="N6138" t="str">
            <v>EPS002</v>
          </cell>
          <cell r="O6138" t="str">
            <v>SALUD TOTAL E.P.S.</v>
          </cell>
        </row>
        <row r="6139">
          <cell r="C6139">
            <v>9103331</v>
          </cell>
          <cell r="D6139" t="str">
            <v>DIAZ MORELOS NEFTALY DE LOS REYES</v>
          </cell>
          <cell r="E6139" t="str">
            <v>OPERADOR DE PADRÓN</v>
          </cell>
          <cell r="G6139" t="str">
            <v>X</v>
          </cell>
          <cell r="M6139" t="str">
            <v>ENFERMEDAD GENERAL</v>
          </cell>
          <cell r="N6139" t="str">
            <v>EPS002</v>
          </cell>
          <cell r="O6139" t="str">
            <v>SALUD TOTAL E.P.S.</v>
          </cell>
        </row>
        <row r="6140">
          <cell r="C6140">
            <v>1002059942</v>
          </cell>
          <cell r="D6140" t="str">
            <v>SIMANCAS MARTINEZ WILSON RAFAEL</v>
          </cell>
          <cell r="E6140" t="str">
            <v>OPERADOR DE PADRÓN</v>
          </cell>
          <cell r="G6140" t="str">
            <v>X</v>
          </cell>
          <cell r="M6140" t="str">
            <v>ENFERMEDAD GENERAL</v>
          </cell>
          <cell r="O6140" t="str">
            <v>NUEVA E.P.S</v>
          </cell>
        </row>
        <row r="6141">
          <cell r="C6141">
            <v>1143399592</v>
          </cell>
          <cell r="D6141" t="str">
            <v>PEREZ HERRERA JUNIOR RAFAEL</v>
          </cell>
          <cell r="E6141" t="str">
            <v>OPERADOR DE PADRÓN</v>
          </cell>
          <cell r="G6141" t="str">
            <v>X</v>
          </cell>
          <cell r="M6141" t="str">
            <v>ENFERMEDAD GENERAL</v>
          </cell>
          <cell r="N6141" t="str">
            <v>OR009</v>
          </cell>
          <cell r="O6141" t="str">
            <v>SALUD TOTAL E.P.S.</v>
          </cell>
        </row>
        <row r="6142">
          <cell r="C6142">
            <v>1047430645</v>
          </cell>
          <cell r="D6142" t="str">
            <v>PALACIO URANGO LUIS MODESTO</v>
          </cell>
          <cell r="E6142" t="str">
            <v>OPERADOR DE BUSETÓN</v>
          </cell>
          <cell r="G6142" t="str">
            <v>X</v>
          </cell>
          <cell r="M6142" t="str">
            <v>ENFERMEDAD GENERAL</v>
          </cell>
          <cell r="O6142" t="str">
            <v>EPS MUTUAL SER</v>
          </cell>
        </row>
        <row r="6143">
          <cell r="C6143">
            <v>1128045753</v>
          </cell>
          <cell r="D6143" t="str">
            <v>ROJAS BUSTOS ESEIZA DEL CARMEN</v>
          </cell>
          <cell r="E6143" t="str">
            <v>REGULADOR</v>
          </cell>
          <cell r="G6143" t="str">
            <v>X</v>
          </cell>
          <cell r="M6143" t="str">
            <v>ENFERMEDAD GENERAL</v>
          </cell>
          <cell r="O6143" t="str">
            <v>EPS MUTUAL SER</v>
          </cell>
        </row>
        <row r="6144">
          <cell r="C6144">
            <v>12595533</v>
          </cell>
          <cell r="D6144" t="str">
            <v>MEDINA OCHOA LUIS ALFONSO</v>
          </cell>
          <cell r="E6144" t="str">
            <v>OPERADOR DE PADRÓN</v>
          </cell>
          <cell r="G6144" t="str">
            <v>X</v>
          </cell>
          <cell r="M6144" t="str">
            <v>ENFERMEDAD GENERAL</v>
          </cell>
          <cell r="O6144" t="str">
            <v>NUEVA E.P.S</v>
          </cell>
        </row>
        <row r="6145">
          <cell r="C6145">
            <v>3800779</v>
          </cell>
          <cell r="D6145" t="str">
            <v>SALGADO VELAIDES OSVALDO JAVIER</v>
          </cell>
          <cell r="E6145" t="str">
            <v>OPERADOR DE BUSETÓN</v>
          </cell>
          <cell r="G6145" t="str">
            <v>X</v>
          </cell>
          <cell r="M6145" t="str">
            <v>ENFERMEDAD GENERAL</v>
          </cell>
          <cell r="O6145" t="str">
            <v>EPS-S CAJACOPI</v>
          </cell>
        </row>
        <row r="6146">
          <cell r="C6146">
            <v>1050948849</v>
          </cell>
          <cell r="D6146" t="str">
            <v>PINZON JARAMILLO LISSET CRISTINA</v>
          </cell>
          <cell r="E6146" t="str">
            <v>OPERADOR DE BUSETÓN</v>
          </cell>
          <cell r="G6146" t="str">
            <v>X</v>
          </cell>
          <cell r="M6146" t="str">
            <v>ENFERMEDAD GENERAL</v>
          </cell>
          <cell r="N6146" t="str">
            <v>EPS002</v>
          </cell>
          <cell r="O6146" t="str">
            <v>SALUD TOTAL E.P.S.</v>
          </cell>
        </row>
        <row r="6147">
          <cell r="C6147">
            <v>73136275</v>
          </cell>
          <cell r="D6147" t="str">
            <v>MARIN ROMERO ALEJANDRO LUIS</v>
          </cell>
          <cell r="E6147" t="str">
            <v>OPERADOR DE PADRÓN</v>
          </cell>
          <cell r="G6147" t="str">
            <v>X</v>
          </cell>
          <cell r="M6147" t="str">
            <v>ENFERMEDAD GENERAL</v>
          </cell>
          <cell r="O6147" t="str">
            <v>SANITAS E.P.S</v>
          </cell>
        </row>
        <row r="6148">
          <cell r="C6148">
            <v>1143339994</v>
          </cell>
          <cell r="D6148" t="str">
            <v>OSORIO CASTILLO JESUS RAFAEL</v>
          </cell>
          <cell r="E6148" t="str">
            <v>OPERADOR DE PADRÓN</v>
          </cell>
          <cell r="G6148" t="str">
            <v>X</v>
          </cell>
          <cell r="M6148" t="str">
            <v>ENFERMEDAD GENERAL</v>
          </cell>
          <cell r="O6148" t="str">
            <v>SALUD TOTAL E.P.S.</v>
          </cell>
        </row>
        <row r="6149">
          <cell r="C6149">
            <v>73131436</v>
          </cell>
          <cell r="D6149" t="str">
            <v>HERNANDEZ MERCADO ARNULFO</v>
          </cell>
          <cell r="E6149" t="str">
            <v>OPERADOR DE PADRÓN</v>
          </cell>
          <cell r="G6149" t="str">
            <v>X</v>
          </cell>
          <cell r="M6149" t="str">
            <v>ENFERMEDAD GENERAL</v>
          </cell>
          <cell r="O6149" t="str">
            <v>SALUD TOTAL E.P.S.</v>
          </cell>
        </row>
        <row r="6150">
          <cell r="C6150">
            <v>9291042</v>
          </cell>
          <cell r="D6150" t="str">
            <v>MUÑOZ OSPINO JAVIER</v>
          </cell>
          <cell r="E6150" t="str">
            <v>OPERADOR DE PADRÓN</v>
          </cell>
          <cell r="G6150" t="str">
            <v>X</v>
          </cell>
          <cell r="M6150" t="str">
            <v>ENFERMEDAD GENERAL</v>
          </cell>
          <cell r="O6150" t="str">
            <v>EPS MUTUAL SER</v>
          </cell>
        </row>
        <row r="6151">
          <cell r="C6151">
            <v>1143385542</v>
          </cell>
          <cell r="D6151" t="str">
            <v>BAYUELO ZABALA OSCAR DAVID</v>
          </cell>
          <cell r="E6151" t="str">
            <v>TECNICO DE MANTENIMIENTO D</v>
          </cell>
          <cell r="G6151" t="str">
            <v>X</v>
          </cell>
          <cell r="M6151" t="str">
            <v>ENFERMEDAD GENERAL</v>
          </cell>
          <cell r="O6151" t="str">
            <v>EPS MUTUAL SER</v>
          </cell>
        </row>
        <row r="6152">
          <cell r="C6152">
            <v>12595533</v>
          </cell>
          <cell r="D6152" t="str">
            <v>MEDINA OCHOA LUIS ALFONSO</v>
          </cell>
          <cell r="E6152" t="str">
            <v>OPERADOR DE PADRÓN</v>
          </cell>
          <cell r="G6152" t="str">
            <v>X</v>
          </cell>
          <cell r="M6152" t="str">
            <v>ENFERMEDAD GENERAL</v>
          </cell>
          <cell r="O6152" t="str">
            <v>NUEVA E.P.S</v>
          </cell>
        </row>
        <row r="6153">
          <cell r="C6153">
            <v>73188537</v>
          </cell>
          <cell r="D6153" t="str">
            <v>LAGUNA URUETA ALVARO DE JESUS</v>
          </cell>
          <cell r="E6153" t="str">
            <v>OPERADOR DE BUSETÓN</v>
          </cell>
          <cell r="G6153" t="str">
            <v>X</v>
          </cell>
          <cell r="M6153" t="str">
            <v>ENFERMEDAD GENERAL</v>
          </cell>
          <cell r="O6153" t="str">
            <v>SANITAS E.P.S</v>
          </cell>
        </row>
        <row r="6154">
          <cell r="C6154">
            <v>94379411</v>
          </cell>
          <cell r="D6154" t="str">
            <v>RINCON SANCHEZ ANDERSON</v>
          </cell>
          <cell r="E6154" t="str">
            <v>OPERADOR DE PADRÓN</v>
          </cell>
          <cell r="G6154" t="str">
            <v>X</v>
          </cell>
          <cell r="M6154" t="str">
            <v>ENFERMEDAD GENERAL</v>
          </cell>
          <cell r="N6154" t="str">
            <v>OR009</v>
          </cell>
          <cell r="O6154" t="str">
            <v>SALUD TOTAL E.P.S.</v>
          </cell>
        </row>
        <row r="6155">
          <cell r="C6155">
            <v>1047369366</v>
          </cell>
          <cell r="D6155" t="str">
            <v>BOLAÑO TORRES HUBER ENRIQUE</v>
          </cell>
          <cell r="E6155" t="str">
            <v>OPERADOR DE PADRÓN</v>
          </cell>
          <cell r="G6155" t="str">
            <v>X</v>
          </cell>
          <cell r="M6155" t="str">
            <v>ENFERMEDAD GENERAL</v>
          </cell>
          <cell r="N6155" t="str">
            <v>EPS002</v>
          </cell>
          <cell r="O6155" t="str">
            <v>SALUD TOTAL E.P.S.</v>
          </cell>
        </row>
        <row r="6156">
          <cell r="C6156">
            <v>1235041387</v>
          </cell>
          <cell r="D6156" t="str">
            <v>GALAN OROZCO JHONATAN</v>
          </cell>
          <cell r="E6156" t="str">
            <v>OPERADOR DE BUSETÓN</v>
          </cell>
          <cell r="G6156" t="str">
            <v>X</v>
          </cell>
          <cell r="M6156" t="str">
            <v>ENFERMEDAD GENERAL</v>
          </cell>
          <cell r="O6156" t="str">
            <v>SANITAS E.P.S</v>
          </cell>
        </row>
        <row r="6157">
          <cell r="C6157">
            <v>9146382</v>
          </cell>
          <cell r="D6157" t="str">
            <v>PADILLA HERNANDEZ LUIS MIGUEL</v>
          </cell>
          <cell r="E6157" t="str">
            <v>OPERADOR DE PADRÓN</v>
          </cell>
          <cell r="G6157" t="str">
            <v>X</v>
          </cell>
          <cell r="M6157" t="str">
            <v>ENFERMEDAD GENERAL</v>
          </cell>
          <cell r="O6157" t="str">
            <v>EPS MUTUAL SER</v>
          </cell>
        </row>
        <row r="6158">
          <cell r="C6158">
            <v>98482858</v>
          </cell>
          <cell r="D6158" t="str">
            <v>MUNERA ARIAS RAMON ANDRES</v>
          </cell>
          <cell r="E6158" t="str">
            <v>OPERADOR DE PADRÓN</v>
          </cell>
          <cell r="G6158" t="str">
            <v>X</v>
          </cell>
          <cell r="M6158" t="str">
            <v>ENFERMEDAD GENERAL</v>
          </cell>
          <cell r="O6158" t="str">
            <v>NUEVA E.P.S</v>
          </cell>
        </row>
        <row r="6159">
          <cell r="C6159">
            <v>3800779</v>
          </cell>
          <cell r="D6159" t="str">
            <v>SALGADO VELAIDES OSVALDO JAVIER</v>
          </cell>
          <cell r="E6159" t="str">
            <v>OPERADOR DE BUSETÓN</v>
          </cell>
          <cell r="G6159" t="str">
            <v>X</v>
          </cell>
          <cell r="M6159" t="str">
            <v>ENFERMEDAD GENERAL</v>
          </cell>
          <cell r="O6159" t="str">
            <v>EPS-S CAJACOPI</v>
          </cell>
        </row>
        <row r="6160">
          <cell r="C6160">
            <v>1050960338</v>
          </cell>
          <cell r="D6160" t="str">
            <v>SALGADO DOMINGUEZ JARLYS STIVEN</v>
          </cell>
          <cell r="E6160" t="str">
            <v>OPERADOR DE PADRÓN</v>
          </cell>
          <cell r="G6160" t="str">
            <v>X</v>
          </cell>
          <cell r="M6160" t="str">
            <v>ENFERMEDAD GENERAL</v>
          </cell>
          <cell r="O6160" t="str">
            <v>SALUD TOTAL E.P.S.</v>
          </cell>
        </row>
        <row r="6161">
          <cell r="C6161">
            <v>1050960338</v>
          </cell>
          <cell r="D6161" t="str">
            <v>SALGADO DOMINGUEZ JARLYS STIVEN</v>
          </cell>
          <cell r="E6161" t="str">
            <v>OPERADOR DE PADRÓN</v>
          </cell>
          <cell r="G6161" t="str">
            <v>X</v>
          </cell>
          <cell r="M6161" t="str">
            <v>ENFERMEDAD GENERAL</v>
          </cell>
          <cell r="O6161" t="str">
            <v>SALUD TOTAL E.P.S.</v>
          </cell>
        </row>
        <row r="6162">
          <cell r="C6162">
            <v>73169783</v>
          </cell>
          <cell r="D6162" t="str">
            <v>VERGARA ORTEGA BERCELIO</v>
          </cell>
          <cell r="E6162" t="str">
            <v>OPERADOR DE BUSETÓN</v>
          </cell>
          <cell r="G6162" t="str">
            <v>X</v>
          </cell>
          <cell r="M6162" t="str">
            <v>ENFERMEDAD GENERAL</v>
          </cell>
          <cell r="O6162" t="str">
            <v>SURA E.P.S.</v>
          </cell>
        </row>
        <row r="6163">
          <cell r="C6163">
            <v>73169783</v>
          </cell>
          <cell r="D6163" t="str">
            <v>VERGARA ORTEGA BERCELIO</v>
          </cell>
          <cell r="E6163" t="str">
            <v>OPERADOR DE BUSETÓN</v>
          </cell>
          <cell r="G6163" t="str">
            <v>X</v>
          </cell>
          <cell r="M6163" t="str">
            <v>ENFERMEDAD GENERAL</v>
          </cell>
          <cell r="O6163" t="str">
            <v>SURA E.P.S.</v>
          </cell>
        </row>
        <row r="6164">
          <cell r="C6164">
            <v>73131436</v>
          </cell>
          <cell r="D6164" t="str">
            <v>HERNANDEZ MERCADO ARNULFO</v>
          </cell>
          <cell r="E6164" t="str">
            <v>OPERADOR DE PADRÓN</v>
          </cell>
          <cell r="G6164" t="str">
            <v>X</v>
          </cell>
          <cell r="M6164" t="str">
            <v>ENFERMEDAD GENERAL</v>
          </cell>
          <cell r="N6164" t="str">
            <v>EPS002</v>
          </cell>
          <cell r="O6164" t="str">
            <v>SALUD TOTAL E.P.S.</v>
          </cell>
        </row>
        <row r="6165">
          <cell r="C6165">
            <v>73121602</v>
          </cell>
          <cell r="D6165" t="str">
            <v>CHAR NEGRETE ELKIN YOUSEF</v>
          </cell>
          <cell r="E6165" t="str">
            <v>OPERADOR DE PADRÓN</v>
          </cell>
          <cell r="G6165" t="str">
            <v>X</v>
          </cell>
          <cell r="M6165" t="str">
            <v>ENFERMEDAD GENERAL</v>
          </cell>
          <cell r="O6165" t="str">
            <v>SALUD TOTAL E.P.S.</v>
          </cell>
        </row>
        <row r="6166">
          <cell r="C6166">
            <v>73143059</v>
          </cell>
          <cell r="D6166" t="str">
            <v>JIMENEZ TAPIA CALIXTO ANTONIO</v>
          </cell>
          <cell r="E6166" t="str">
            <v>OPERADOR DE PADRÓN</v>
          </cell>
          <cell r="G6166" t="str">
            <v>X</v>
          </cell>
          <cell r="M6166" t="str">
            <v>ENFERMEDAD GENERAL</v>
          </cell>
          <cell r="O6166" t="str">
            <v>EPS MUTUAL SER</v>
          </cell>
        </row>
        <row r="6167">
          <cell r="C6167">
            <v>73576572</v>
          </cell>
          <cell r="D6167" t="str">
            <v>ESCORCIA NAVAS CRISTIAN DE JESUS</v>
          </cell>
          <cell r="E6167" t="str">
            <v>OPERADOR DE PADRÓN</v>
          </cell>
          <cell r="G6167" t="str">
            <v>X</v>
          </cell>
          <cell r="M6167" t="str">
            <v>ENFERMEDAD GENERAL</v>
          </cell>
          <cell r="O6167" t="str">
            <v>SANITAS E.P.S</v>
          </cell>
        </row>
        <row r="6168">
          <cell r="C6168">
            <v>1002190331</v>
          </cell>
          <cell r="D6168" t="str">
            <v>PEREZ MAZA LAINER</v>
          </cell>
          <cell r="E6168" t="str">
            <v>OPERADOR DE BUSETÓN</v>
          </cell>
          <cell r="G6168" t="str">
            <v>X</v>
          </cell>
          <cell r="M6168" t="str">
            <v>ENFERMEDAD GENERAL</v>
          </cell>
          <cell r="O6168" t="str">
            <v xml:space="preserve">EPS FAMILIAR DE COLOMBIA </v>
          </cell>
        </row>
        <row r="6169">
          <cell r="C6169">
            <v>73270281</v>
          </cell>
          <cell r="D6169" t="str">
            <v>CERDA CAÑATE WILLIS RAFAEL</v>
          </cell>
          <cell r="E6169" t="str">
            <v>TECNICO DE MANTENIMIENTO MECANICO A</v>
          </cell>
          <cell r="G6169" t="str">
            <v>X</v>
          </cell>
          <cell r="M6169" t="str">
            <v>ENFERMEDAD GENERAL</v>
          </cell>
          <cell r="O6169" t="str">
            <v>SURA E.P.S.</v>
          </cell>
        </row>
        <row r="6170">
          <cell r="C6170">
            <v>73169783</v>
          </cell>
          <cell r="D6170" t="str">
            <v>VERGARA ORTEGA BERCELIO</v>
          </cell>
          <cell r="E6170" t="str">
            <v>OPERADOR DE BUSETÓN</v>
          </cell>
          <cell r="G6170" t="str">
            <v>X</v>
          </cell>
          <cell r="M6170" t="str">
            <v>ENFERMEDAD GENERAL</v>
          </cell>
          <cell r="O6170" t="str">
            <v>SURA E.P.S.</v>
          </cell>
        </row>
        <row r="6171">
          <cell r="C6171">
            <v>73159298</v>
          </cell>
          <cell r="D6171" t="str">
            <v>MARQUEZ MERCADO ALEXANDER RAFAEL</v>
          </cell>
          <cell r="E6171" t="str">
            <v>OPERADOR DE PADRÓN</v>
          </cell>
          <cell r="G6171" t="str">
            <v>X</v>
          </cell>
          <cell r="M6171" t="str">
            <v>ENFERMEDAD GENERAL</v>
          </cell>
          <cell r="O6171" t="str">
            <v>NUEVA E.P.S</v>
          </cell>
        </row>
        <row r="6172">
          <cell r="C6172">
            <v>1128045753</v>
          </cell>
          <cell r="D6172" t="str">
            <v>ROJAS BUSTOS ESEIZA DEL CARMEN</v>
          </cell>
          <cell r="E6172" t="str">
            <v>REGULADOR</v>
          </cell>
          <cell r="G6172" t="str">
            <v>X</v>
          </cell>
          <cell r="M6172" t="str">
            <v>ENFERMEDAD GENERAL</v>
          </cell>
          <cell r="O6172" t="str">
            <v>EPS MUTUAL SER</v>
          </cell>
        </row>
        <row r="6173">
          <cell r="C6173">
            <v>1050948849</v>
          </cell>
          <cell r="D6173" t="str">
            <v>PINZON JARAMILLO LISSET CRISTINA</v>
          </cell>
          <cell r="E6173" t="str">
            <v>OPERADOR DE BUSETÓN</v>
          </cell>
          <cell r="G6173" t="str">
            <v>X</v>
          </cell>
          <cell r="M6173" t="str">
            <v>ENFERMEDAD GENERAL</v>
          </cell>
          <cell r="N6173" t="str">
            <v>EPS002</v>
          </cell>
          <cell r="O6173" t="str">
            <v>SALUD TOTAL E.P.S.</v>
          </cell>
        </row>
        <row r="6174">
          <cell r="C6174">
            <v>15031784</v>
          </cell>
          <cell r="D6174" t="str">
            <v>PEREZ CHICA LOKY LUCIANO</v>
          </cell>
          <cell r="E6174" t="str">
            <v>OPERADOR DE PADRÓN</v>
          </cell>
          <cell r="G6174" t="str">
            <v>X</v>
          </cell>
          <cell r="M6174" t="str">
            <v>ENFERMEDAD GENERAL</v>
          </cell>
          <cell r="O6174" t="str">
            <v>NUEVA E.P.S</v>
          </cell>
        </row>
        <row r="6175">
          <cell r="C6175">
            <v>73152234</v>
          </cell>
          <cell r="D6175" t="str">
            <v>CONEO GAMARA JOSE ANTONIO</v>
          </cell>
          <cell r="E6175" t="str">
            <v>OPERADOR DE BUSETÓN</v>
          </cell>
          <cell r="G6175" t="str">
            <v>X</v>
          </cell>
          <cell r="M6175" t="str">
            <v>ENFERMEDAD GENERAL</v>
          </cell>
          <cell r="O6175" t="str">
            <v>EPS MUTUAL SER</v>
          </cell>
        </row>
        <row r="6176">
          <cell r="C6176">
            <v>32936515</v>
          </cell>
          <cell r="D6176" t="str">
            <v>HERNANDEZ TEJADA KARINA PAOLA</v>
          </cell>
          <cell r="E6176" t="str">
            <v>REGULADOR</v>
          </cell>
          <cell r="G6176" t="str">
            <v>X</v>
          </cell>
          <cell r="M6176" t="str">
            <v>ENFERMEDAD GENERAL</v>
          </cell>
          <cell r="N6176" t="str">
            <v>EPS002</v>
          </cell>
          <cell r="O6176" t="str">
            <v>SALUD TOTAL E.P.S.</v>
          </cell>
        </row>
        <row r="6177">
          <cell r="C6177">
            <v>1007126297</v>
          </cell>
          <cell r="D6177" t="str">
            <v>ALAPE NAVARRO JORGE ISACC</v>
          </cell>
          <cell r="E6177" t="str">
            <v>OPERADOR DE BUSETÓN</v>
          </cell>
          <cell r="G6177" t="str">
            <v>X</v>
          </cell>
          <cell r="M6177" t="str">
            <v>ENFERMEDAD GENERAL</v>
          </cell>
          <cell r="O6177" t="str">
            <v>SURA E.P.S.</v>
          </cell>
        </row>
        <row r="6178">
          <cell r="C6178">
            <v>73131436</v>
          </cell>
          <cell r="D6178" t="str">
            <v>HERNANDEZ MERCADO ARNULFO</v>
          </cell>
          <cell r="E6178" t="str">
            <v>OPERADOR DE PADRÓN</v>
          </cell>
          <cell r="G6178" t="str">
            <v>X</v>
          </cell>
          <cell r="M6178" t="str">
            <v>ENFERMEDAD GENERAL</v>
          </cell>
          <cell r="N6178" t="str">
            <v>EPS002</v>
          </cell>
          <cell r="O6178" t="str">
            <v>SALUD TOTAL E.P.S.</v>
          </cell>
        </row>
        <row r="6179">
          <cell r="C6179">
            <v>73187274</v>
          </cell>
          <cell r="D6179" t="str">
            <v>DAVILA SANES DIANER</v>
          </cell>
          <cell r="E6179" t="str">
            <v>OPERADOR DE PADRÓN</v>
          </cell>
          <cell r="G6179" t="str">
            <v>X</v>
          </cell>
          <cell r="M6179" t="str">
            <v>ENFERMEDAD GENERAL</v>
          </cell>
          <cell r="N6179" t="str">
            <v>EPS002</v>
          </cell>
          <cell r="O6179" t="str">
            <v>SALUD TOTAL E.P.S.</v>
          </cell>
        </row>
        <row r="6180">
          <cell r="C6180">
            <v>1007126297</v>
          </cell>
          <cell r="D6180" t="str">
            <v>ALAPE NAVARRO JORGE ISACC</v>
          </cell>
          <cell r="E6180" t="str">
            <v>OPERADOR DE BUSETÓN</v>
          </cell>
          <cell r="G6180" t="str">
            <v>X</v>
          </cell>
          <cell r="M6180" t="str">
            <v>ENFERMEDAD GENERAL</v>
          </cell>
          <cell r="O6180" t="str">
            <v>SURA E.P.S.</v>
          </cell>
        </row>
        <row r="6181">
          <cell r="C6181">
            <v>73109356</v>
          </cell>
          <cell r="D6181" t="str">
            <v>MARTINEZ OLAVE WILLIAN ANTONIO</v>
          </cell>
          <cell r="E6181" t="str">
            <v>OPERADOR DE PADRÓN</v>
          </cell>
          <cell r="G6181" t="str">
            <v>X</v>
          </cell>
          <cell r="M6181" t="str">
            <v>ENFERMEDAD GENERAL</v>
          </cell>
          <cell r="O6181" t="str">
            <v>SANITAS E.P.S</v>
          </cell>
        </row>
        <row r="6182">
          <cell r="C6182">
            <v>9103331</v>
          </cell>
          <cell r="D6182" t="str">
            <v>DIAZ MORELOS NEFTALY DE LOS REYES</v>
          </cell>
          <cell r="E6182" t="str">
            <v>OPERADOR DE PADRÓN</v>
          </cell>
          <cell r="G6182" t="str">
            <v>X</v>
          </cell>
          <cell r="M6182" t="str">
            <v>ENFERMEDAD GENERAL</v>
          </cell>
          <cell r="N6182" t="str">
            <v>EPS002</v>
          </cell>
          <cell r="O6182" t="str">
            <v>SALUD TOTAL E.P.S.</v>
          </cell>
        </row>
        <row r="6183">
          <cell r="C6183">
            <v>73571183</v>
          </cell>
          <cell r="D6183" t="str">
            <v>PEREZ MADERA JUAN CARLOS</v>
          </cell>
          <cell r="E6183" t="str">
            <v>OPERADOR DE BUSETÓN</v>
          </cell>
          <cell r="G6183" t="str">
            <v>X</v>
          </cell>
          <cell r="M6183" t="str">
            <v>ENFERMEDAD GENERAL</v>
          </cell>
          <cell r="N6183" t="str">
            <v>EPS002</v>
          </cell>
          <cell r="O6183" t="str">
            <v>SALUD TOTAL E.P.S.</v>
          </cell>
        </row>
        <row r="6184">
          <cell r="C6184">
            <v>73007526</v>
          </cell>
          <cell r="D6184" t="str">
            <v>CASTRO SIMARRA RAFAEL ANTONIO</v>
          </cell>
          <cell r="E6184" t="str">
            <v>SUPERVISOR  DE MANTENIMIENTO</v>
          </cell>
          <cell r="G6184" t="str">
            <v>X</v>
          </cell>
          <cell r="M6184" t="str">
            <v>ENFERMEDAD GENERAL</v>
          </cell>
          <cell r="O6184" t="str">
            <v>SALUD TOTAL E.P.S.</v>
          </cell>
        </row>
        <row r="6185">
          <cell r="C6185">
            <v>3814492</v>
          </cell>
          <cell r="D6185" t="str">
            <v>TOM MARRUGO WUILBER YAMIL</v>
          </cell>
          <cell r="E6185" t="str">
            <v>TECNICO LIDER  DE MANTENIMIENTO</v>
          </cell>
          <cell r="G6185" t="str">
            <v>X</v>
          </cell>
          <cell r="M6185" t="str">
            <v>ENFERMEDAD GENERAL</v>
          </cell>
          <cell r="O6185" t="str">
            <v>SANITAS E.P.S</v>
          </cell>
        </row>
        <row r="6186">
          <cell r="C6186">
            <v>9239701</v>
          </cell>
          <cell r="D6186" t="str">
            <v>MERCADO FUENTES ANIBAL JOSE</v>
          </cell>
          <cell r="E6186" t="str">
            <v>TECNICO LIDER  DE MANTENIMIENTO</v>
          </cell>
          <cell r="G6186" t="str">
            <v>X</v>
          </cell>
          <cell r="M6186" t="str">
            <v>ENFERMEDAD GENERAL</v>
          </cell>
          <cell r="N6186" t="str">
            <v>EPS002</v>
          </cell>
          <cell r="O6186" t="str">
            <v>SALUD TOTAL E.P.S.</v>
          </cell>
        </row>
        <row r="6187">
          <cell r="C6187">
            <v>1047411336</v>
          </cell>
          <cell r="D6187" t="str">
            <v>SALGUERO  ARIEL DIAZ</v>
          </cell>
          <cell r="E6187" t="str">
            <v>OPERADOR DE BUSETÓN</v>
          </cell>
          <cell r="G6187" t="str">
            <v>X</v>
          </cell>
          <cell r="M6187" t="str">
            <v>ENFERMEDAD GENERAL</v>
          </cell>
          <cell r="N6187" t="str">
            <v>EPS002</v>
          </cell>
          <cell r="O6187" t="str">
            <v>SALUD TOTAL E.P.S.</v>
          </cell>
        </row>
        <row r="6188">
          <cell r="C6188">
            <v>73151581</v>
          </cell>
          <cell r="D6188" t="str">
            <v>TORRES ACOSTA JAIME ENRIQUE</v>
          </cell>
          <cell r="E6188" t="str">
            <v>OPERADOR DE PADRÓN</v>
          </cell>
          <cell r="G6188" t="str">
            <v>X</v>
          </cell>
          <cell r="M6188" t="str">
            <v>ENFERMEDAD GENERAL</v>
          </cell>
          <cell r="O6188" t="str">
            <v>SALUD TOTAL E.P.S.</v>
          </cell>
        </row>
        <row r="6189">
          <cell r="C6189">
            <v>73571183</v>
          </cell>
          <cell r="D6189" t="str">
            <v>PEREZ MADERA JUAN CARLOS</v>
          </cell>
          <cell r="E6189" t="str">
            <v>OPERADOR DE BUSETÓN</v>
          </cell>
          <cell r="G6189" t="str">
            <v>X</v>
          </cell>
          <cell r="M6189" t="str">
            <v>ENFERMEDAD GENERAL</v>
          </cell>
          <cell r="N6189" t="str">
            <v>EPS002</v>
          </cell>
          <cell r="O6189" t="str">
            <v>SALUD TOTAL E.P.S.</v>
          </cell>
        </row>
        <row r="6190">
          <cell r="C6190">
            <v>1047463607</v>
          </cell>
          <cell r="D6190" t="str">
            <v>RODRIGUEZ DIAZ DUBAN JOSE</v>
          </cell>
          <cell r="E6190" t="str">
            <v>OPERADOR DE BUSETÓN</v>
          </cell>
          <cell r="G6190" t="str">
            <v>X</v>
          </cell>
          <cell r="M6190" t="str">
            <v>ENFERMEDAD GENERAL</v>
          </cell>
          <cell r="O6190" t="str">
            <v>EPS MUTUAL SER</v>
          </cell>
        </row>
        <row r="6191">
          <cell r="C6191">
            <v>1048937991</v>
          </cell>
          <cell r="D6191" t="str">
            <v>CORTINA AGAMEZ CESAR AUGUSTO</v>
          </cell>
          <cell r="E6191" t="str">
            <v>OPERADOR DE PADRÓN</v>
          </cell>
          <cell r="G6191" t="str">
            <v>X</v>
          </cell>
          <cell r="M6191" t="str">
            <v>ENFERMEDAD GENERAL</v>
          </cell>
          <cell r="N6191" t="str">
            <v>EPS002</v>
          </cell>
          <cell r="O6191" t="str">
            <v>SALUD TOTAL E.P.S.</v>
          </cell>
        </row>
        <row r="6192">
          <cell r="C6192">
            <v>1235040837</v>
          </cell>
          <cell r="D6192" t="str">
            <v>CASTELLAR ROMERO MARLON</v>
          </cell>
          <cell r="E6192" t="str">
            <v>OPERADOR DE BUSETÓN</v>
          </cell>
          <cell r="G6192" t="str">
            <v>X</v>
          </cell>
          <cell r="M6192" t="str">
            <v>ENFERMEDAD GENERAL</v>
          </cell>
          <cell r="O6192" t="str">
            <v>COOSALUD ESS EPS -S</v>
          </cell>
        </row>
        <row r="6193">
          <cell r="C6193">
            <v>73121602</v>
          </cell>
          <cell r="D6193" t="str">
            <v>CHAR NEGRETE ELKIN YOUSEF</v>
          </cell>
          <cell r="E6193" t="str">
            <v>OPERADOR DE PADRÓN</v>
          </cell>
          <cell r="G6193" t="str">
            <v>X</v>
          </cell>
          <cell r="M6193" t="str">
            <v>ENFERMEDAD GENERAL</v>
          </cell>
          <cell r="O6193" t="str">
            <v>SALUD TOTAL E.P.S.</v>
          </cell>
        </row>
        <row r="6194">
          <cell r="C6194">
            <v>9146382</v>
          </cell>
          <cell r="D6194" t="str">
            <v>PADILLA HERNANDEZ LUIS MIGUEL</v>
          </cell>
          <cell r="E6194" t="str">
            <v>OPERADOR DE PADRÓN</v>
          </cell>
          <cell r="G6194" t="str">
            <v>X</v>
          </cell>
          <cell r="M6194" t="str">
            <v>ENFERMEDAD GENERAL</v>
          </cell>
          <cell r="O6194" t="str">
            <v>EPS MUTUAL SER</v>
          </cell>
        </row>
        <row r="6195">
          <cell r="C6195">
            <v>3798205</v>
          </cell>
          <cell r="D6195" t="str">
            <v>FRANCO HERRERA OSCAR</v>
          </cell>
          <cell r="E6195" t="str">
            <v>OPERADOR DE PADRÓN</v>
          </cell>
          <cell r="G6195" t="str">
            <v>X</v>
          </cell>
          <cell r="M6195" t="str">
            <v>ENFERMEDAD GENERAL</v>
          </cell>
          <cell r="N6195" t="str">
            <v>EPS002</v>
          </cell>
          <cell r="O6195" t="str">
            <v>SALUD TOTAL E.P.S.</v>
          </cell>
        </row>
        <row r="6196">
          <cell r="C6196">
            <v>73169783</v>
          </cell>
          <cell r="D6196" t="str">
            <v>VERGARA ORTEGA BERCELIO</v>
          </cell>
          <cell r="E6196" t="str">
            <v>OPERADOR DE BUSETÓN</v>
          </cell>
          <cell r="G6196" t="str">
            <v>X</v>
          </cell>
          <cell r="M6196" t="str">
            <v>ENFERMEDAD GENERAL</v>
          </cell>
          <cell r="O6196" t="str">
            <v>SURA E.P.S.</v>
          </cell>
        </row>
        <row r="6197">
          <cell r="C6197">
            <v>30873721</v>
          </cell>
          <cell r="D6197" t="str">
            <v>JIMENEZ LLANOS ROSANA</v>
          </cell>
          <cell r="E6197" t="str">
            <v>OPERADOR DE PADRÓN</v>
          </cell>
          <cell r="G6197" t="str">
            <v>X</v>
          </cell>
          <cell r="M6197" t="str">
            <v>ENFERMEDAD GENERAL</v>
          </cell>
          <cell r="O6197" t="str">
            <v>SALUD TOTAL E.P.S.</v>
          </cell>
        </row>
        <row r="6198">
          <cell r="C6198">
            <v>1047430645</v>
          </cell>
          <cell r="D6198" t="str">
            <v>PALACIO URANGO LUIS MODESTO</v>
          </cell>
          <cell r="E6198" t="str">
            <v>OPERADOR DE BUSETÓN</v>
          </cell>
          <cell r="G6198" t="str">
            <v>X</v>
          </cell>
          <cell r="M6198" t="str">
            <v>ENFERMEDAD GENERAL</v>
          </cell>
          <cell r="O6198" t="str">
            <v>EPS MUTUAL SER</v>
          </cell>
        </row>
        <row r="6199">
          <cell r="C6199">
            <v>1047471051</v>
          </cell>
          <cell r="D6199" t="str">
            <v>TOVAR MONTERO AMIR ENRIQUE</v>
          </cell>
          <cell r="E6199" t="str">
            <v>OPERADOR DE BUSETÓN</v>
          </cell>
          <cell r="G6199" t="str">
            <v>X</v>
          </cell>
          <cell r="M6199" t="str">
            <v>ENFERMEDAD GENERAL</v>
          </cell>
          <cell r="N6199" t="str">
            <v>EPS002</v>
          </cell>
          <cell r="O6199" t="str">
            <v>SALUD TOTAL E.P.S.</v>
          </cell>
        </row>
        <row r="6200">
          <cell r="C6200">
            <v>73131436</v>
          </cell>
          <cell r="D6200" t="str">
            <v>HERNANDEZ MERCADO ARNULFO</v>
          </cell>
          <cell r="E6200" t="str">
            <v>OPERADOR DE PADRÓN</v>
          </cell>
          <cell r="G6200" t="str">
            <v>X</v>
          </cell>
          <cell r="M6200" t="str">
            <v>ENFERMEDAD GENERAL</v>
          </cell>
          <cell r="N6200" t="str">
            <v>EPS002</v>
          </cell>
          <cell r="O6200" t="str">
            <v>SALUD TOTAL E.P.S.</v>
          </cell>
        </row>
        <row r="6201">
          <cell r="C6201">
            <v>8852350</v>
          </cell>
          <cell r="D6201" t="str">
            <v>ARIZA DIAZ PEDRO</v>
          </cell>
          <cell r="E6201" t="str">
            <v>OPERADOR DE PADRÓN</v>
          </cell>
          <cell r="G6201" t="str">
            <v>X</v>
          </cell>
          <cell r="M6201" t="str">
            <v>ENFERMEDAD GENERAL</v>
          </cell>
          <cell r="N6201" t="str">
            <v>OR009</v>
          </cell>
          <cell r="O6201" t="str">
            <v>SALUD TOTAL E.P.S.</v>
          </cell>
        </row>
        <row r="6202">
          <cell r="C6202">
            <v>8852350</v>
          </cell>
          <cell r="D6202" t="str">
            <v>ARIZA DIAZ PEDRO</v>
          </cell>
          <cell r="E6202" t="str">
            <v>OPERADOR DE PADRÓN</v>
          </cell>
          <cell r="G6202" t="str">
            <v>X</v>
          </cell>
          <cell r="M6202" t="str">
            <v>ENFERMEDAD GENERAL</v>
          </cell>
          <cell r="N6202" t="str">
            <v>EPS002</v>
          </cell>
          <cell r="O6202" t="str">
            <v>SALUD TOTAL E.P.S.</v>
          </cell>
        </row>
        <row r="6203">
          <cell r="C6203">
            <v>1050948849</v>
          </cell>
          <cell r="D6203" t="str">
            <v>PINZON JARAMILLO LISSET CRISTINA</v>
          </cell>
          <cell r="E6203" t="str">
            <v>OPERADOR DE BUSETÓN</v>
          </cell>
          <cell r="G6203" t="str">
            <v>X</v>
          </cell>
          <cell r="M6203" t="str">
            <v>ENFERMEDAD GENERAL</v>
          </cell>
          <cell r="N6203" t="str">
            <v>EPS002</v>
          </cell>
          <cell r="O6203" t="str">
            <v>SALUD TOTAL E.P.S.</v>
          </cell>
        </row>
        <row r="6204">
          <cell r="C6204">
            <v>73571183</v>
          </cell>
          <cell r="D6204" t="str">
            <v>PEREZ MADERA JUAN CARLOS</v>
          </cell>
          <cell r="E6204" t="str">
            <v>OPERADOR DE BUSETÓN</v>
          </cell>
          <cell r="G6204" t="str">
            <v>X</v>
          </cell>
          <cell r="M6204" t="str">
            <v>ENFERMEDAD GENERAL</v>
          </cell>
          <cell r="N6204" t="str">
            <v>EPS002</v>
          </cell>
          <cell r="O6204" t="str">
            <v>SALUD TOTAL E.P.S.</v>
          </cell>
        </row>
        <row r="6205">
          <cell r="C6205">
            <v>73131436</v>
          </cell>
          <cell r="D6205" t="str">
            <v>HERNANDEZ MERCADO ARNULFO</v>
          </cell>
          <cell r="E6205" t="str">
            <v>OPERADOR DE PADRÓN</v>
          </cell>
          <cell r="G6205" t="str">
            <v>X</v>
          </cell>
          <cell r="M6205" t="str">
            <v>ENFERMEDAD GENERAL</v>
          </cell>
          <cell r="N6205" t="str">
            <v>EPS002</v>
          </cell>
          <cell r="O6205" t="str">
            <v>SALUD TOTAL E.P.S.</v>
          </cell>
        </row>
        <row r="6206">
          <cell r="C6206">
            <v>73117655</v>
          </cell>
          <cell r="D6206" t="str">
            <v>HERRERA ARROYO WILMAN</v>
          </cell>
          <cell r="E6206" t="str">
            <v>OPERADOR DE PADRÓN</v>
          </cell>
          <cell r="G6206" t="str">
            <v>X</v>
          </cell>
          <cell r="M6206" t="str">
            <v>ENFERMEDAD GENERAL</v>
          </cell>
          <cell r="O6206" t="str">
            <v>COOSALUD ESS EPS -S</v>
          </cell>
        </row>
        <row r="6207">
          <cell r="C6207">
            <v>1050953507</v>
          </cell>
          <cell r="D6207" t="str">
            <v>PEREZ PEREZ FARIT ENRIQUE</v>
          </cell>
          <cell r="E6207" t="str">
            <v>OPERADOR DE PADRÓN</v>
          </cell>
          <cell r="G6207" t="str">
            <v>X</v>
          </cell>
          <cell r="M6207" t="str">
            <v>ENFERMEDAD GENERAL</v>
          </cell>
          <cell r="O6207" t="str">
            <v>NUEVA E.P.S</v>
          </cell>
        </row>
        <row r="6208">
          <cell r="C6208">
            <v>73146005</v>
          </cell>
          <cell r="D6208" t="str">
            <v>BUSTOS CERPA EDUARDO ENRIQUE</v>
          </cell>
          <cell r="E6208" t="str">
            <v>OPERADOR DE PADRÓN</v>
          </cell>
          <cell r="G6208" t="str">
            <v>X</v>
          </cell>
          <cell r="M6208" t="str">
            <v>ENFERMEDAD GENERAL</v>
          </cell>
          <cell r="O6208" t="str">
            <v>SANITAS E.P.S</v>
          </cell>
        </row>
        <row r="6209">
          <cell r="C6209">
            <v>73149268</v>
          </cell>
          <cell r="D6209" t="str">
            <v>GONZALEZ RECUERO EDWIN</v>
          </cell>
          <cell r="E6209" t="str">
            <v>OPERADOR DE PATIO</v>
          </cell>
          <cell r="G6209" t="str">
            <v>X</v>
          </cell>
          <cell r="M6209" t="str">
            <v>ENFERMEDAD GENERAL</v>
          </cell>
          <cell r="O6209" t="str">
            <v>NUEVA E.P.S</v>
          </cell>
        </row>
        <row r="6210">
          <cell r="C6210">
            <v>73149268</v>
          </cell>
          <cell r="D6210" t="str">
            <v>GONZALEZ RECUERO EDWIN</v>
          </cell>
          <cell r="E6210" t="str">
            <v>OPERADOR DE PATIO</v>
          </cell>
          <cell r="G6210" t="str">
            <v>X</v>
          </cell>
          <cell r="M6210" t="str">
            <v>ENFERMEDAD GENERAL</v>
          </cell>
          <cell r="O6210" t="str">
            <v>NUEVA E.P.S</v>
          </cell>
        </row>
        <row r="6211">
          <cell r="C6211">
            <v>73352134</v>
          </cell>
          <cell r="D6211" t="str">
            <v>COTA HERNANDEZ ALEJANDRO</v>
          </cell>
          <cell r="E6211" t="str">
            <v>OPERADOR DE PADRÓN</v>
          </cell>
          <cell r="G6211" t="str">
            <v>X</v>
          </cell>
          <cell r="M6211" t="str">
            <v>ENFERMEDAD GENERAL</v>
          </cell>
          <cell r="O6211" t="str">
            <v>SALUD TOTAL E.P.S.</v>
          </cell>
        </row>
        <row r="6212">
          <cell r="C6212">
            <v>72007041</v>
          </cell>
          <cell r="D6212" t="str">
            <v>SANTAMARIA CASTELLANOS GABY FERNANDO</v>
          </cell>
          <cell r="E6212" t="str">
            <v>OPERADOR DE PADRÓN</v>
          </cell>
          <cell r="G6212" t="str">
            <v>X</v>
          </cell>
          <cell r="M6212" t="str">
            <v>ENFERMEDAD GENERAL</v>
          </cell>
          <cell r="N6212" t="str">
            <v>EPS002</v>
          </cell>
          <cell r="O6212" t="str">
            <v>SALUD TOTAL E.P.S.</v>
          </cell>
        </row>
        <row r="6213">
          <cell r="C6213">
            <v>1002059942</v>
          </cell>
          <cell r="D6213" t="str">
            <v>SIMANCAS MARTINEZ WILSON RAFAEL</v>
          </cell>
          <cell r="E6213" t="str">
            <v>OPERADOR DE PADRÓN</v>
          </cell>
          <cell r="G6213" t="str">
            <v>X</v>
          </cell>
          <cell r="M6213" t="str">
            <v>ENFERMEDAD GENERAL</v>
          </cell>
          <cell r="O6213" t="str">
            <v>NUEVA E.P.S</v>
          </cell>
        </row>
        <row r="6214">
          <cell r="C6214">
            <v>73131436</v>
          </cell>
          <cell r="D6214" t="str">
            <v>HERNANDEZ MERCADO ARNULFO</v>
          </cell>
          <cell r="E6214" t="str">
            <v>OPERADOR DE PADRÓN</v>
          </cell>
          <cell r="G6214" t="str">
            <v>X</v>
          </cell>
          <cell r="M6214" t="str">
            <v>ENFERMEDAD GENERAL</v>
          </cell>
          <cell r="N6214" t="str">
            <v>EPS002</v>
          </cell>
          <cell r="O6214" t="str">
            <v>SALUD TOTAL E.P.S.</v>
          </cell>
        </row>
        <row r="6215">
          <cell r="C6215">
            <v>73131436</v>
          </cell>
          <cell r="D6215" t="str">
            <v>HERNANDEZ MERCADO ARNULFO</v>
          </cell>
          <cell r="E6215" t="str">
            <v>OPERADOR DE PADRÓN</v>
          </cell>
          <cell r="G6215" t="str">
            <v>X</v>
          </cell>
          <cell r="M6215" t="str">
            <v>ENFERMEDAD GENERAL</v>
          </cell>
          <cell r="N6215" t="str">
            <v>EPS002</v>
          </cell>
          <cell r="O6215" t="str">
            <v>SALUD TOTAL E.P.S.</v>
          </cell>
        </row>
        <row r="6216">
          <cell r="C6216">
            <v>1049539478</v>
          </cell>
          <cell r="D6216" t="str">
            <v>OLIVERACABRERA JUAN DAVID</v>
          </cell>
          <cell r="E6216" t="str">
            <v>OPERADOR DE BUSETÓN</v>
          </cell>
          <cell r="G6216" t="str">
            <v>X</v>
          </cell>
          <cell r="M6216" t="str">
            <v>ENFERMEDAD GENERAL</v>
          </cell>
          <cell r="O6216" t="str">
            <v>COOSALUD ESS EPS -S</v>
          </cell>
        </row>
        <row r="6217">
          <cell r="C6217">
            <v>73575088</v>
          </cell>
          <cell r="D6217" t="str">
            <v>TIRADO SILVA WILLIAN EMILIO</v>
          </cell>
          <cell r="E6217" t="str">
            <v>OPERADOR DE PADRÓN</v>
          </cell>
          <cell r="G6217" t="str">
            <v>X</v>
          </cell>
          <cell r="M6217" t="str">
            <v>ENFERMEDAD GENERAL</v>
          </cell>
          <cell r="O6217" t="str">
            <v>EPS MUTUAL SER</v>
          </cell>
        </row>
        <row r="6218">
          <cell r="C6218">
            <v>8852350</v>
          </cell>
          <cell r="D6218" t="str">
            <v>ARIZA DIAZ PEDRO</v>
          </cell>
          <cell r="E6218" t="str">
            <v>OPERADOR DE PADRÓN</v>
          </cell>
          <cell r="G6218" t="str">
            <v>X</v>
          </cell>
          <cell r="M6218" t="str">
            <v>ENFERMEDAD GENERAL</v>
          </cell>
          <cell r="N6218" t="str">
            <v>EPS002</v>
          </cell>
          <cell r="O6218" t="str">
            <v>SALUD TOTAL E.P.S.</v>
          </cell>
        </row>
        <row r="6219">
          <cell r="C6219">
            <v>1050948849</v>
          </cell>
          <cell r="D6219" t="str">
            <v>PINZON JARAMILLO LISSET CRISTINA</v>
          </cell>
          <cell r="E6219" t="str">
            <v>OPERADOR DE BUSETÓN</v>
          </cell>
          <cell r="G6219" t="str">
            <v>X</v>
          </cell>
          <cell r="M6219" t="str">
            <v>ENFERMEDAD GENERAL</v>
          </cell>
          <cell r="N6219" t="str">
            <v>EPS002</v>
          </cell>
          <cell r="O6219" t="str">
            <v>SALUD TOTAL E.P.S.</v>
          </cell>
        </row>
        <row r="6220">
          <cell r="C6220">
            <v>1050948849</v>
          </cell>
          <cell r="D6220" t="str">
            <v>PINZON JARAMILLO LISSET CRISTINA</v>
          </cell>
          <cell r="E6220" t="str">
            <v>OPERADOR DE BUSETÓN</v>
          </cell>
          <cell r="G6220" t="str">
            <v>X</v>
          </cell>
          <cell r="M6220" t="str">
            <v>ENFERMEDAD GENERAL</v>
          </cell>
          <cell r="N6220" t="str">
            <v>EPS002</v>
          </cell>
          <cell r="O6220" t="str">
            <v>SALUD TOTAL E.P.S.</v>
          </cell>
        </row>
        <row r="6221">
          <cell r="C6221">
            <v>1050948849</v>
          </cell>
          <cell r="D6221" t="str">
            <v>PINZON JARAMILLO LISSET CRISTINA</v>
          </cell>
          <cell r="E6221" t="str">
            <v>OPERADOR DE BUSETÓN</v>
          </cell>
          <cell r="G6221" t="str">
            <v>X</v>
          </cell>
          <cell r="M6221" t="str">
            <v>ENFERMEDAD GENERAL</v>
          </cell>
          <cell r="N6221" t="str">
            <v>EPS002</v>
          </cell>
          <cell r="O6221" t="str">
            <v>SALUD TOTAL E.P.S.</v>
          </cell>
        </row>
        <row r="6222">
          <cell r="C6222">
            <v>73006153</v>
          </cell>
          <cell r="D6222" t="str">
            <v>GONZALEZ  DAINER</v>
          </cell>
          <cell r="E6222" t="str">
            <v>OPERADOR DE PADRÓN</v>
          </cell>
          <cell r="G6222" t="str">
            <v>X</v>
          </cell>
          <cell r="M6222" t="str">
            <v>ENFERMEDAD GENERAL</v>
          </cell>
          <cell r="O6222" t="str">
            <v>EPS MUTUAL SER</v>
          </cell>
        </row>
        <row r="6223">
          <cell r="C6223">
            <v>1235041387</v>
          </cell>
          <cell r="D6223" t="str">
            <v>GALAN OROZCO JHONATAN</v>
          </cell>
          <cell r="E6223" t="str">
            <v>OPERADOR DE BUSETÓN</v>
          </cell>
          <cell r="G6223" t="str">
            <v>X</v>
          </cell>
          <cell r="M6223" t="str">
            <v>ENFERMEDAD GENERAL</v>
          </cell>
          <cell r="O6223" t="str">
            <v>SANITAS E.P.S</v>
          </cell>
        </row>
        <row r="6224">
          <cell r="C6224">
            <v>1143363704</v>
          </cell>
          <cell r="D6224" t="str">
            <v>MACHADO LENGUA OSCAR</v>
          </cell>
          <cell r="E6224" t="str">
            <v>OPERADOR DE BUSETÓN</v>
          </cell>
          <cell r="G6224" t="str">
            <v>X</v>
          </cell>
          <cell r="M6224" t="str">
            <v>ENFERMEDAD GENERAL</v>
          </cell>
          <cell r="N6224" t="str">
            <v>EPS002</v>
          </cell>
          <cell r="O6224" t="str">
            <v>SALUD TOTAL E.P.S.</v>
          </cell>
        </row>
        <row r="6225">
          <cell r="C6225">
            <v>73182612</v>
          </cell>
          <cell r="D6225" t="str">
            <v>ESTRADA SUAREZ ROBERTO CARLOS</v>
          </cell>
          <cell r="E6225" t="str">
            <v>OPERADOR DE PADRÓN</v>
          </cell>
          <cell r="G6225" t="str">
            <v>X</v>
          </cell>
          <cell r="M6225" t="str">
            <v>ENFERMEDAD GENERAL</v>
          </cell>
          <cell r="N6225" t="str">
            <v>EPS002</v>
          </cell>
          <cell r="O6225" t="str">
            <v>SALUD TOTAL E.P.S.</v>
          </cell>
        </row>
        <row r="6226">
          <cell r="C6226">
            <v>73352134</v>
          </cell>
          <cell r="D6226" t="str">
            <v>COTA HERNANDEZ ALEJANDRO</v>
          </cell>
          <cell r="E6226" t="str">
            <v>OPERADOR DE PADRÓN</v>
          </cell>
          <cell r="G6226" t="str">
            <v>X</v>
          </cell>
          <cell r="M6226" t="str">
            <v>ENFERMEDAD GENERAL</v>
          </cell>
          <cell r="N6226" t="str">
            <v>EPS002</v>
          </cell>
          <cell r="O6226" t="str">
            <v>SALUD TOTAL E.P.S.</v>
          </cell>
        </row>
        <row r="6227">
          <cell r="C6227">
            <v>10886858</v>
          </cell>
          <cell r="D6227" t="str">
            <v>VALENCI ALVAREZ ALVARO</v>
          </cell>
          <cell r="E6227" t="str">
            <v>OPERADOR DE BUSETÓN</v>
          </cell>
          <cell r="G6227" t="str">
            <v>X</v>
          </cell>
          <cell r="M6227" t="str">
            <v>ENFERMEDAD GENERAL</v>
          </cell>
          <cell r="O6227" t="str">
            <v>EPS MUTUAL SER</v>
          </cell>
        </row>
        <row r="6228">
          <cell r="C6228">
            <v>73149690</v>
          </cell>
          <cell r="D6228" t="str">
            <v>DE AVILA TORRES MARTIN EMILIO</v>
          </cell>
          <cell r="E6228" t="str">
            <v>OPERADOR DE PADRÓN</v>
          </cell>
          <cell r="G6228" t="str">
            <v>X</v>
          </cell>
          <cell r="M6228" t="str">
            <v>ENFERMEDAD GENERAL</v>
          </cell>
          <cell r="N6228" t="str">
            <v>EPS002</v>
          </cell>
          <cell r="O6228" t="str">
            <v>SALUD TOTAL E.P.S.</v>
          </cell>
        </row>
        <row r="6229">
          <cell r="C6229">
            <v>15075642</v>
          </cell>
          <cell r="D6229" t="str">
            <v>DURANGO TORRES RUBEN ALBEIRO</v>
          </cell>
          <cell r="E6229" t="str">
            <v>OPERADOR DE PADRÓN</v>
          </cell>
          <cell r="G6229" t="str">
            <v>X</v>
          </cell>
          <cell r="M6229" t="str">
            <v>ENFERMEDAD GENERAL</v>
          </cell>
          <cell r="O6229" t="str">
            <v>FONDO DE SOLIDARIDAD Y GARANTÍA FOSYGA</v>
          </cell>
        </row>
        <row r="6230">
          <cell r="C6230">
            <v>1128045753</v>
          </cell>
          <cell r="D6230" t="str">
            <v>ROJAS BUSTOS ESEIZA DEL CARMEN</v>
          </cell>
          <cell r="E6230" t="str">
            <v>REGULADOR</v>
          </cell>
          <cell r="G6230" t="str">
            <v>x</v>
          </cell>
          <cell r="M6230" t="str">
            <v>ENFERMEDAD GENERAL</v>
          </cell>
          <cell r="O6230" t="str">
            <v>EPS MUTUAL SER</v>
          </cell>
        </row>
        <row r="6231">
          <cell r="C6231">
            <v>73149690</v>
          </cell>
          <cell r="D6231" t="str">
            <v>DE AVILA TORRES MARTIN EMILIO</v>
          </cell>
          <cell r="E6231" t="str">
            <v>OPERADOR DE PADRÓN</v>
          </cell>
          <cell r="G6231" t="str">
            <v>X</v>
          </cell>
          <cell r="M6231" t="str">
            <v>ENFERMEDAD GENERAL</v>
          </cell>
          <cell r="N6231" t="str">
            <v>EPS002</v>
          </cell>
          <cell r="O6231" t="str">
            <v>SALUD TOTAL E.P.S.</v>
          </cell>
        </row>
        <row r="6232">
          <cell r="C6232">
            <v>8852350</v>
          </cell>
          <cell r="D6232" t="str">
            <v>ARIZA DIAZ PEDRO</v>
          </cell>
          <cell r="E6232" t="str">
            <v>OPERADOR DE PADRÓN</v>
          </cell>
          <cell r="G6232" t="str">
            <v>X</v>
          </cell>
          <cell r="M6232" t="str">
            <v>ENFERMEDAD GENERAL</v>
          </cell>
          <cell r="N6232" t="str">
            <v>EPS002</v>
          </cell>
          <cell r="O6232" t="str">
            <v>SALUD TOTAL E.P.S.</v>
          </cell>
        </row>
        <row r="6233">
          <cell r="C6233">
            <v>73117655</v>
          </cell>
          <cell r="D6233" t="str">
            <v>HERRERA ARROYO WILMAN</v>
          </cell>
          <cell r="E6233" t="str">
            <v>OPERADOR DE PADRÓN</v>
          </cell>
          <cell r="G6233" t="str">
            <v>X</v>
          </cell>
          <cell r="M6233" t="str">
            <v>ENFERMEDAD GENERAL</v>
          </cell>
          <cell r="O6233" t="str">
            <v>COOSALUD ESS EPS -S</v>
          </cell>
        </row>
        <row r="6234">
          <cell r="C6234">
            <v>73146005</v>
          </cell>
          <cell r="D6234" t="str">
            <v>BUSTOS CERPA EDUARDO ENRIQUE</v>
          </cell>
          <cell r="E6234" t="str">
            <v>OPERADOR DE PADRÓN</v>
          </cell>
          <cell r="G6234" t="str">
            <v>X</v>
          </cell>
          <cell r="M6234" t="str">
            <v>ENFERMEDAD GENERAL</v>
          </cell>
          <cell r="O6234" t="str">
            <v>SANITAS E.P.S</v>
          </cell>
        </row>
        <row r="6235">
          <cell r="C6235">
            <v>1002059942</v>
          </cell>
          <cell r="D6235" t="str">
            <v>SIMANCAS MARTINEZ WILSON RAFAEL</v>
          </cell>
          <cell r="E6235" t="str">
            <v>OPERADOR DE PADRÓN</v>
          </cell>
          <cell r="G6235" t="str">
            <v>X</v>
          </cell>
          <cell r="M6235" t="str">
            <v>ENFERMEDAD GENERAL</v>
          </cell>
          <cell r="O6235" t="str">
            <v>NUEVA E.P.S</v>
          </cell>
        </row>
        <row r="6236">
          <cell r="C6236">
            <v>73187274</v>
          </cell>
          <cell r="D6236" t="str">
            <v>DAVILA SANES DIANER</v>
          </cell>
          <cell r="E6236" t="str">
            <v>OPERADOR DE PADRÓN</v>
          </cell>
          <cell r="G6236" t="str">
            <v>X</v>
          </cell>
          <cell r="M6236" t="str">
            <v>ENFERMEDAD GENERAL</v>
          </cell>
          <cell r="N6236" t="str">
            <v>EPS002</v>
          </cell>
          <cell r="O6236" t="str">
            <v>SALUD TOTAL E.P.S.</v>
          </cell>
        </row>
        <row r="6237">
          <cell r="C6237">
            <v>73142139</v>
          </cell>
          <cell r="D6237" t="str">
            <v>MAJUL DE AVILA JUAN CARLOS</v>
          </cell>
          <cell r="E6237" t="str">
            <v>OPERADOR DE PADRÓN</v>
          </cell>
          <cell r="G6237" t="str">
            <v>X</v>
          </cell>
          <cell r="M6237" t="str">
            <v>ENFERMEDAD GENERAL</v>
          </cell>
          <cell r="O6237" t="str">
            <v>EPS MUTUAL SER</v>
          </cell>
        </row>
        <row r="6238">
          <cell r="C6238">
            <v>1007188081</v>
          </cell>
          <cell r="D6238" t="str">
            <v>PEREZ MARTINEZ ADINSON</v>
          </cell>
          <cell r="E6238" t="str">
            <v>OPERADOR DE PADRÓN</v>
          </cell>
          <cell r="G6238" t="str">
            <v>X</v>
          </cell>
          <cell r="M6238" t="str">
            <v>ENFERMEDAD GENERAL</v>
          </cell>
          <cell r="N6238" t="str">
            <v>EPS002</v>
          </cell>
          <cell r="O6238" t="str">
            <v>SALUD TOTAL E.P.S.</v>
          </cell>
        </row>
        <row r="6239">
          <cell r="C6239">
            <v>92447136</v>
          </cell>
          <cell r="D6239" t="str">
            <v>AGRESOTH PADILLA EDUAR MIGUEL</v>
          </cell>
          <cell r="E6239" t="str">
            <v>OPERADOR DE PADRÓN</v>
          </cell>
          <cell r="G6239" t="str">
            <v>X</v>
          </cell>
          <cell r="M6239" t="str">
            <v>ENFERMEDAD GENERAL</v>
          </cell>
          <cell r="N6239" t="str">
            <v>EPS002</v>
          </cell>
          <cell r="O6239" t="str">
            <v>SALUD TOTAL E.P.S.</v>
          </cell>
        </row>
        <row r="6240">
          <cell r="C6240">
            <v>9236697</v>
          </cell>
          <cell r="D6240" t="str">
            <v>POVEDA GIL OSMAR ALBERTO</v>
          </cell>
          <cell r="E6240" t="str">
            <v>OPERADOR DE PADRÓN</v>
          </cell>
          <cell r="G6240" t="str">
            <v>X</v>
          </cell>
          <cell r="M6240" t="str">
            <v>ENFERMEDAD GENERAL</v>
          </cell>
          <cell r="O6240" t="str">
            <v>SURA E.P.S.</v>
          </cell>
        </row>
        <row r="6241">
          <cell r="C6241">
            <v>73204751</v>
          </cell>
          <cell r="D6241" t="str">
            <v>MALDONADO HERNANDEZ RAFAEL RICARDO</v>
          </cell>
          <cell r="E6241" t="str">
            <v>OPERADOR DE PADRÓN</v>
          </cell>
          <cell r="G6241" t="str">
            <v>X</v>
          </cell>
          <cell r="M6241" t="str">
            <v>ENFERMEDAD GENERAL</v>
          </cell>
          <cell r="N6241" t="str">
            <v>EPS002</v>
          </cell>
          <cell r="O6241" t="str">
            <v>SALUD TOTAL E.P.S.</v>
          </cell>
        </row>
        <row r="6242">
          <cell r="C6242">
            <v>1050948849</v>
          </cell>
          <cell r="D6242" t="str">
            <v>PINZON JARAMILLO LISSET CRISTINA</v>
          </cell>
          <cell r="E6242" t="str">
            <v>OPERADOR DE BUSETÓN</v>
          </cell>
          <cell r="G6242" t="str">
            <v>X</v>
          </cell>
          <cell r="M6242" t="str">
            <v>ENFERMEDAD GENERAL</v>
          </cell>
          <cell r="N6242" t="str">
            <v>EPS002</v>
          </cell>
          <cell r="O6242" t="str">
            <v>SALUD TOTAL E.P.S.</v>
          </cell>
        </row>
        <row r="6243">
          <cell r="C6243">
            <v>1007961578</v>
          </cell>
          <cell r="D6243" t="str">
            <v>YOUNG URUETA LAY STIVEN</v>
          </cell>
          <cell r="E6243" t="str">
            <v>OPERADOR DE BUSETÓN</v>
          </cell>
          <cell r="G6243" t="str">
            <v>X</v>
          </cell>
          <cell r="M6243" t="str">
            <v>ENFERMEDAD GENERAL</v>
          </cell>
          <cell r="N6243" t="str">
            <v>EPS002</v>
          </cell>
          <cell r="O6243" t="str">
            <v>SALUD TOTAL E.P.S.</v>
          </cell>
        </row>
        <row r="6244">
          <cell r="C6244">
            <v>73169783</v>
          </cell>
          <cell r="D6244" t="str">
            <v>VERGARA ORTEGA BERCELIO</v>
          </cell>
          <cell r="E6244" t="str">
            <v>OPERADOR DE BUSETÓN</v>
          </cell>
          <cell r="G6244" t="str">
            <v>X</v>
          </cell>
          <cell r="M6244" t="str">
            <v>ENFERMEDAD GENERAL</v>
          </cell>
          <cell r="O6244" t="str">
            <v>SURA E.P.S.</v>
          </cell>
        </row>
        <row r="6245">
          <cell r="C6245">
            <v>73169783</v>
          </cell>
          <cell r="D6245" t="str">
            <v>VERGARA ORTEGA BERCELIO</v>
          </cell>
          <cell r="E6245" t="str">
            <v>OPERADOR DE BUSETÓN</v>
          </cell>
          <cell r="G6245" t="str">
            <v>X</v>
          </cell>
          <cell r="M6245" t="str">
            <v>ENFERMEDAD GENERAL</v>
          </cell>
          <cell r="O6245" t="str">
            <v>SURA E.P.S.</v>
          </cell>
        </row>
        <row r="6246">
          <cell r="C6246">
            <v>73169783</v>
          </cell>
          <cell r="D6246" t="str">
            <v>VERGARA ORTEGA BERCELIO</v>
          </cell>
          <cell r="E6246" t="str">
            <v>OPERADOR DE BUSETÓN</v>
          </cell>
          <cell r="G6246" t="str">
            <v>X</v>
          </cell>
          <cell r="M6246" t="str">
            <v>ENFERMEDAD GENERAL</v>
          </cell>
          <cell r="O6246" t="str">
            <v>SURA E.P.S.</v>
          </cell>
        </row>
        <row r="6247">
          <cell r="C6247">
            <v>10885706</v>
          </cell>
          <cell r="D6247" t="str">
            <v>CUELLO LORA RAFAEL ENRIQUE</v>
          </cell>
          <cell r="E6247" t="str">
            <v>OPERADOR DE PADRÓN</v>
          </cell>
          <cell r="G6247" t="str">
            <v>X</v>
          </cell>
          <cell r="M6247" t="str">
            <v>ENFERMEDAD GENERAL</v>
          </cell>
          <cell r="O6247" t="str">
            <v>SANITAS E.P.S</v>
          </cell>
        </row>
        <row r="6248">
          <cell r="C6248">
            <v>73576572</v>
          </cell>
          <cell r="D6248" t="str">
            <v>ESCORCIA NAVAS CRISTIAN DE JESUS</v>
          </cell>
          <cell r="E6248" t="str">
            <v>OPERADOR DE PADRÓN</v>
          </cell>
          <cell r="G6248" t="str">
            <v>X</v>
          </cell>
          <cell r="M6248" t="str">
            <v>ENFERMEDAD GENERAL</v>
          </cell>
          <cell r="O6248" t="str">
            <v>SANITAS E.P.S</v>
          </cell>
        </row>
        <row r="6249">
          <cell r="C6249">
            <v>1143363704</v>
          </cell>
          <cell r="D6249" t="str">
            <v>MACHADO LENGUA OSCAR</v>
          </cell>
          <cell r="E6249" t="str">
            <v>OPERADOR DE BUSETÓN</v>
          </cell>
          <cell r="G6249" t="str">
            <v>X</v>
          </cell>
          <cell r="M6249" t="str">
            <v>ENFERMEDAD GENERAL</v>
          </cell>
          <cell r="N6249" t="str">
            <v>EPS002</v>
          </cell>
          <cell r="O6249" t="str">
            <v>SALUD TOTAL E.P.S.</v>
          </cell>
        </row>
        <row r="6250">
          <cell r="C6250">
            <v>15075642</v>
          </cell>
          <cell r="D6250" t="str">
            <v>DURANGO TORRES RUBEN ALBEIRO</v>
          </cell>
          <cell r="E6250" t="str">
            <v>OPERADOR DE PADRÓN</v>
          </cell>
          <cell r="G6250" t="str">
            <v>X</v>
          </cell>
          <cell r="M6250" t="str">
            <v>ENFERMEDAD GENERAL</v>
          </cell>
          <cell r="O6250" t="str">
            <v>FONDO DE SOLIDARIDAD Y GARANTÍA FOSYGA</v>
          </cell>
        </row>
        <row r="6251">
          <cell r="C6251">
            <v>73204096</v>
          </cell>
          <cell r="D6251" t="str">
            <v>ORELLANO PEREZ YENNE JAVIER</v>
          </cell>
          <cell r="E6251" t="str">
            <v>OPERADOR DE PADRÓN</v>
          </cell>
          <cell r="G6251" t="str">
            <v>X</v>
          </cell>
          <cell r="M6251" t="str">
            <v>ENFERMEDAD GENERAL</v>
          </cell>
          <cell r="O6251" t="str">
            <v>EPS MUTUAL SER</v>
          </cell>
        </row>
        <row r="6252">
          <cell r="C6252">
            <v>77194847</v>
          </cell>
          <cell r="D6252" t="str">
            <v>CUELLO MAESTRE YOEL JOSE</v>
          </cell>
          <cell r="E6252" t="str">
            <v>OPERADOR DE PADRÓN</v>
          </cell>
          <cell r="G6252" t="str">
            <v>X</v>
          </cell>
          <cell r="M6252" t="str">
            <v>ENFERMEDAD GENERAL</v>
          </cell>
          <cell r="O6252" t="str">
            <v>SALUD TOTAL E.P.S.</v>
          </cell>
        </row>
        <row r="6253">
          <cell r="C6253">
            <v>73142139</v>
          </cell>
          <cell r="D6253" t="str">
            <v>MAJUL DE AVILA JUAN CARLOS</v>
          </cell>
          <cell r="E6253" t="str">
            <v>OPERADOR DE PADRÓN</v>
          </cell>
          <cell r="G6253" t="str">
            <v>X</v>
          </cell>
          <cell r="M6253" t="str">
            <v>ENFERMEDAD GENERAL</v>
          </cell>
          <cell r="O6253" t="str">
            <v>EPS MUTUAL SER</v>
          </cell>
        </row>
        <row r="6254">
          <cell r="C6254">
            <v>92447136</v>
          </cell>
          <cell r="D6254" t="str">
            <v>AGRESOTH PADILLA EDUAR MIGUEL</v>
          </cell>
          <cell r="E6254" t="str">
            <v>OPERADOR DE PADRÓN</v>
          </cell>
          <cell r="G6254" t="str">
            <v>X</v>
          </cell>
          <cell r="M6254" t="str">
            <v>ENFERMEDAD GENERAL</v>
          </cell>
          <cell r="N6254" t="str">
            <v>EPS002</v>
          </cell>
          <cell r="O6254" t="str">
            <v>SALUD TOTAL E.P.S.</v>
          </cell>
        </row>
        <row r="6255">
          <cell r="C6255">
            <v>73156052</v>
          </cell>
          <cell r="D6255" t="str">
            <v>VERBEL VERBEL ALBERTO CARLOS</v>
          </cell>
          <cell r="E6255" t="str">
            <v>OPERADOR DE PADRÓN</v>
          </cell>
          <cell r="G6255" t="str">
            <v>X</v>
          </cell>
          <cell r="M6255" t="str">
            <v>ENFERMEDAD GENERAL</v>
          </cell>
          <cell r="O6255" t="str">
            <v>SANITAS E.P.S</v>
          </cell>
        </row>
        <row r="6256">
          <cell r="C6256">
            <v>73143163</v>
          </cell>
          <cell r="D6256" t="str">
            <v>CABRERA TORRES JUAN CARLOS</v>
          </cell>
          <cell r="E6256" t="str">
            <v>OPERADOR DE PADRÓN</v>
          </cell>
          <cell r="G6256" t="str">
            <v>X</v>
          </cell>
          <cell r="M6256" t="str">
            <v>ENFERMEDAD GENERAL</v>
          </cell>
          <cell r="O6256" t="str">
            <v>SURA E.P.S.</v>
          </cell>
        </row>
        <row r="6257">
          <cell r="C6257">
            <v>1235041387</v>
          </cell>
          <cell r="D6257" t="str">
            <v>GALAN OROZCO JHONATAN</v>
          </cell>
          <cell r="E6257" t="str">
            <v>OPERADOR DE BUSETÓN</v>
          </cell>
          <cell r="G6257" t="str">
            <v>X</v>
          </cell>
          <cell r="M6257" t="str">
            <v>ENFERMEDAD GENERAL</v>
          </cell>
          <cell r="O6257" t="str">
            <v>SANITAS E.P.S</v>
          </cell>
        </row>
        <row r="6258">
          <cell r="C6258">
            <v>73131436</v>
          </cell>
          <cell r="D6258" t="str">
            <v>HERNANDEZ MERCADO ARNULFO</v>
          </cell>
          <cell r="E6258" t="str">
            <v>OPERADOR DE PADRÓN</v>
          </cell>
          <cell r="G6258" t="str">
            <v>X</v>
          </cell>
          <cell r="M6258" t="str">
            <v>ENFERMEDAD GENERAL</v>
          </cell>
          <cell r="N6258" t="str">
            <v>EPS002</v>
          </cell>
          <cell r="O6258" t="str">
            <v>SALUD TOTAL E.P.S.</v>
          </cell>
        </row>
        <row r="6259">
          <cell r="C6259">
            <v>10886858</v>
          </cell>
          <cell r="D6259" t="str">
            <v>VALENCI ALVAREZ ALVARO</v>
          </cell>
          <cell r="E6259" t="str">
            <v>OPERADOR DE BUSETÓN</v>
          </cell>
          <cell r="G6259" t="str">
            <v>X</v>
          </cell>
          <cell r="M6259" t="str">
            <v>ENFERMEDAD GENERAL</v>
          </cell>
          <cell r="O6259" t="str">
            <v>EPS MUTUAL SER</v>
          </cell>
        </row>
        <row r="6260">
          <cell r="C6260">
            <v>1143378777</v>
          </cell>
          <cell r="D6260" t="str">
            <v>FIGUEROA FERNANDEZ FERWIN DAVID</v>
          </cell>
          <cell r="E6260" t="str">
            <v>OPERADOR DE PADRÓN</v>
          </cell>
          <cell r="G6260" t="str">
            <v>X</v>
          </cell>
          <cell r="M6260" t="str">
            <v>ENFERMEDAD GENERAL</v>
          </cell>
          <cell r="N6260" t="str">
            <v>EPS002</v>
          </cell>
          <cell r="O6260" t="str">
            <v>SALUD TOTAL E.P.S.</v>
          </cell>
        </row>
        <row r="6261">
          <cell r="C6261">
            <v>98482858</v>
          </cell>
          <cell r="D6261" t="str">
            <v>MUNERA ARIAS RAMON ANDRES</v>
          </cell>
          <cell r="E6261" t="str">
            <v>OPERADOR DE PADRÓN</v>
          </cell>
          <cell r="G6261" t="str">
            <v>X</v>
          </cell>
          <cell r="M6261" t="str">
            <v>ENFERMEDAD GENERAL</v>
          </cell>
          <cell r="O6261" t="str">
            <v>NUEVA E.P.S</v>
          </cell>
        </row>
        <row r="6262">
          <cell r="C6262">
            <v>73143059</v>
          </cell>
          <cell r="D6262" t="str">
            <v>JIMENEZ TAPIA CALIXTO ANTONIO</v>
          </cell>
          <cell r="E6262" t="str">
            <v>OPERADOR DE PADRÓN</v>
          </cell>
          <cell r="G6262" t="str">
            <v>X</v>
          </cell>
          <cell r="M6262" t="str">
            <v>ENFERMEDAD GENERAL</v>
          </cell>
          <cell r="O6262" t="str">
            <v>EPS MUTUAL SER</v>
          </cell>
        </row>
        <row r="6263">
          <cell r="C6263">
            <v>1001974068</v>
          </cell>
          <cell r="D6263" t="str">
            <v>AMADOR MORA LINA MARIA</v>
          </cell>
          <cell r="E6263" t="str">
            <v>RECLUTADOR</v>
          </cell>
          <cell r="K6263" t="str">
            <v>X</v>
          </cell>
          <cell r="M6263" t="str">
            <v>DIA FAMILIA</v>
          </cell>
          <cell r="N6263" t="str">
            <v>N/A</v>
          </cell>
          <cell r="O6263" t="str">
            <v>N/A</v>
          </cell>
        </row>
        <row r="6264">
          <cell r="C6264">
            <v>1047457596</v>
          </cell>
          <cell r="D6264" t="str">
            <v>SARMIENTO ORTIZ YENY FABIOLA</v>
          </cell>
          <cell r="E6264" t="str">
            <v>COORDINADOR CONTABLE</v>
          </cell>
          <cell r="K6264" t="str">
            <v>X</v>
          </cell>
          <cell r="M6264" t="str">
            <v>DIA FAMILIA</v>
          </cell>
          <cell r="N6264" t="str">
            <v>N/A</v>
          </cell>
          <cell r="O6264" t="str">
            <v>N/A</v>
          </cell>
        </row>
        <row r="6265">
          <cell r="C6265">
            <v>1047499579</v>
          </cell>
          <cell r="D6265" t="str">
            <v>LIAN PACHECO ADRIANA DEL CARMEN</v>
          </cell>
          <cell r="E6265" t="str">
            <v>ANALISTA DE GESTIÓN HUMANA</v>
          </cell>
          <cell r="K6265" t="str">
            <v>X</v>
          </cell>
          <cell r="M6265" t="str">
            <v>DIA FAMILIA</v>
          </cell>
          <cell r="N6265" t="str">
            <v>N/A</v>
          </cell>
          <cell r="O6265" t="str">
            <v>N/A</v>
          </cell>
        </row>
        <row r="6266">
          <cell r="C6266">
            <v>1051450385</v>
          </cell>
          <cell r="D6266" t="str">
            <v>PATERNINA QUINTANA YACELIS</v>
          </cell>
          <cell r="E6266" t="str">
            <v>AUXILIAR CONTABLE</v>
          </cell>
          <cell r="K6266" t="str">
            <v>X</v>
          </cell>
          <cell r="M6266" t="str">
            <v>DIA FAMILIA</v>
          </cell>
          <cell r="N6266" t="str">
            <v>N/A</v>
          </cell>
          <cell r="O6266" t="str">
            <v>N/A</v>
          </cell>
        </row>
        <row r="6267">
          <cell r="C6267">
            <v>1235044960</v>
          </cell>
          <cell r="D6267" t="str">
            <v>ALLE OLMOS DANIELA SOFIA</v>
          </cell>
          <cell r="E6267" t="str">
            <v>COORDINADOR AMBIENTAL Y DE INFRAESTRUCTURA</v>
          </cell>
          <cell r="K6267" t="str">
            <v>X</v>
          </cell>
          <cell r="M6267" t="str">
            <v>DIA FAMILIA</v>
          </cell>
          <cell r="N6267" t="str">
            <v>N/A</v>
          </cell>
          <cell r="O6267" t="str">
            <v>N/A</v>
          </cell>
        </row>
        <row r="6268">
          <cell r="C6268">
            <v>85484682</v>
          </cell>
          <cell r="D6268" t="str">
            <v>TORRES MEJIA CAMILO HUMBERTO</v>
          </cell>
          <cell r="E6268" t="str">
            <v>MENSAJERO</v>
          </cell>
          <cell r="K6268" t="str">
            <v>X</v>
          </cell>
          <cell r="M6268" t="str">
            <v>DIA FAMILIA</v>
          </cell>
          <cell r="N6268" t="str">
            <v>N/A</v>
          </cell>
          <cell r="O6268" t="str">
            <v>N/A</v>
          </cell>
        </row>
        <row r="6269">
          <cell r="C6269">
            <v>73206842</v>
          </cell>
          <cell r="D6269" t="str">
            <v>CARMONA FRANCESCHI MARLON</v>
          </cell>
          <cell r="E6269" t="str">
            <v>CONTADOR</v>
          </cell>
          <cell r="K6269" t="str">
            <v>X</v>
          </cell>
          <cell r="M6269" t="str">
            <v>DIA FAMILIA</v>
          </cell>
          <cell r="N6269" t="str">
            <v>N/A</v>
          </cell>
          <cell r="O6269" t="str">
            <v>N/A</v>
          </cell>
        </row>
        <row r="6270">
          <cell r="C6270">
            <v>1143364074</v>
          </cell>
          <cell r="D6270" t="str">
            <v>MARTINEZ GUERRA OMAR</v>
          </cell>
          <cell r="E6270" t="str">
            <v>OPERADOR DE BUSETÓN</v>
          </cell>
          <cell r="G6270" t="str">
            <v>X</v>
          </cell>
          <cell r="M6270" t="str">
            <v>ENFERMEDAD GENERAL</v>
          </cell>
          <cell r="O6270" t="str">
            <v>SURA E.P.S.</v>
          </cell>
        </row>
        <row r="6271">
          <cell r="C6271">
            <v>1143385542</v>
          </cell>
          <cell r="D6271" t="str">
            <v>BAYUELO ZABALA OSCAR DAVID</v>
          </cell>
          <cell r="E6271" t="str">
            <v>TECNICO DE MANTENIMIENTO D</v>
          </cell>
          <cell r="G6271" t="str">
            <v>X</v>
          </cell>
          <cell r="M6271" t="str">
            <v>ENFERMEDAD GENERAL</v>
          </cell>
          <cell r="O6271" t="str">
            <v>EPS MUTUAL SER</v>
          </cell>
        </row>
        <row r="6272">
          <cell r="C6272">
            <v>73578400</v>
          </cell>
          <cell r="D6272" t="str">
            <v>COLON ORTEGA MILTON</v>
          </cell>
          <cell r="E6272" t="str">
            <v>OPERADOR DE PADRÓN</v>
          </cell>
          <cell r="G6272" t="str">
            <v>X</v>
          </cell>
          <cell r="M6272" t="str">
            <v>ENFERMEDAD GENERAL</v>
          </cell>
          <cell r="O6272" t="str">
            <v>FONDO DE SOLIDARIDAD Y GARANTÍA FOSYGA</v>
          </cell>
        </row>
        <row r="6273">
          <cell r="C6273">
            <v>72007041</v>
          </cell>
          <cell r="D6273" t="str">
            <v>SANTAMARIA CASTELLANOS GABY FERNANDO</v>
          </cell>
          <cell r="E6273" t="str">
            <v>OPERADOR DE PADRÓN</v>
          </cell>
          <cell r="G6273" t="str">
            <v>X</v>
          </cell>
          <cell r="M6273" t="str">
            <v>ENFERMEDAD GENERAL</v>
          </cell>
          <cell r="N6273" t="str">
            <v>EPS002</v>
          </cell>
          <cell r="O6273" t="str">
            <v>SALUD TOTAL E.P.S.</v>
          </cell>
        </row>
        <row r="6274">
          <cell r="C6274">
            <v>73576572</v>
          </cell>
          <cell r="D6274" t="str">
            <v>ESCORCIA NAVAS CRISTIAN DE JESUS</v>
          </cell>
          <cell r="E6274" t="str">
            <v>OPERADOR DE PADRÓN</v>
          </cell>
          <cell r="G6274" t="str">
            <v>X</v>
          </cell>
          <cell r="M6274" t="str">
            <v>ENFERMEDAD GENERAL</v>
          </cell>
          <cell r="O6274" t="str">
            <v>SANITAS E.P.S</v>
          </cell>
        </row>
        <row r="6275">
          <cell r="C6275">
            <v>73182612</v>
          </cell>
          <cell r="D6275" t="str">
            <v>ESTRADA SUAREZ ROBERTO CARLOS</v>
          </cell>
          <cell r="E6275" t="str">
            <v>OPERADOR DE PADRÓN</v>
          </cell>
          <cell r="G6275" t="str">
            <v>X</v>
          </cell>
          <cell r="M6275" t="str">
            <v>ENFERMEDAD GENERAL</v>
          </cell>
          <cell r="N6275" t="str">
            <v>EPS002</v>
          </cell>
          <cell r="O6275" t="str">
            <v>SALUD TOTAL E.P.S.</v>
          </cell>
        </row>
        <row r="6276">
          <cell r="C6276">
            <v>1047450499</v>
          </cell>
          <cell r="D6276" t="str">
            <v>IRIARTE MARTINEZ DAIRON ANDRES</v>
          </cell>
          <cell r="E6276" t="str">
            <v>OPERADOR DE BUSETÓN</v>
          </cell>
          <cell r="G6276" t="str">
            <v>X</v>
          </cell>
          <cell r="M6276" t="str">
            <v>ENFERMEDAD GENERAL</v>
          </cell>
          <cell r="O6276" t="str">
            <v>SALUD TOTAL E.P.S.</v>
          </cell>
        </row>
        <row r="6277">
          <cell r="C6277">
            <v>1047341091</v>
          </cell>
          <cell r="D6277" t="str">
            <v>MARTINEZ RODELO YEISAITH</v>
          </cell>
          <cell r="E6277" t="str">
            <v>OPERADOR DE BUSETÓN</v>
          </cell>
          <cell r="G6277" t="str">
            <v>X</v>
          </cell>
          <cell r="M6277" t="str">
            <v>ENFERMEDAD GENERAL</v>
          </cell>
          <cell r="O6277" t="str">
            <v>EPS MUTUAL SER</v>
          </cell>
        </row>
        <row r="6278">
          <cell r="C6278">
            <v>1102847761</v>
          </cell>
          <cell r="D6278" t="str">
            <v>LAMBIS SALCEDO ANDRES DE JESUS</v>
          </cell>
          <cell r="E6278" t="str">
            <v>OPERADOR DE BUSETÓN</v>
          </cell>
          <cell r="G6278" t="str">
            <v>X</v>
          </cell>
          <cell r="M6278" t="str">
            <v>ENFERMEDAD GENERAL</v>
          </cell>
          <cell r="O6278" t="str">
            <v>SALUD TOTAL E.P.S.</v>
          </cell>
        </row>
        <row r="6279">
          <cell r="C6279">
            <v>1049537139</v>
          </cell>
          <cell r="D6279" t="str">
            <v>REALES BALLESTAS CAMILO ANDRES</v>
          </cell>
          <cell r="E6279" t="str">
            <v>OPERADOR DE BUSETÓN</v>
          </cell>
          <cell r="G6279" t="str">
            <v>X</v>
          </cell>
          <cell r="M6279" t="str">
            <v>ENFERMEDAD GENERAL</v>
          </cell>
          <cell r="O6279" t="str">
            <v>SALUD TOTAL E.P.S.</v>
          </cell>
        </row>
        <row r="6280">
          <cell r="C6280">
            <v>1050944962</v>
          </cell>
          <cell r="D6280" t="str">
            <v>ALMANZA  KATERIN LEON</v>
          </cell>
          <cell r="E6280" t="str">
            <v>APRENDIZ SENA</v>
          </cell>
          <cell r="G6280" t="str">
            <v>X</v>
          </cell>
          <cell r="M6280" t="str">
            <v>ENFERMEDAD GENERAL</v>
          </cell>
          <cell r="O6280" t="str">
            <v>SALUD TOTAL E.P.S.</v>
          </cell>
        </row>
        <row r="6281">
          <cell r="C6281">
            <v>1143399592</v>
          </cell>
          <cell r="D6281" t="str">
            <v>PEREZ HERRERA JUNIOR RAFAEL</v>
          </cell>
          <cell r="E6281" t="str">
            <v>OPERADOR DE PADRÓN</v>
          </cell>
          <cell r="G6281" t="str">
            <v>X</v>
          </cell>
          <cell r="M6281" t="str">
            <v>ENFERMEDAD GENERAL</v>
          </cell>
          <cell r="N6281" t="str">
            <v>EPS002</v>
          </cell>
          <cell r="O6281" t="str">
            <v>SALUD TOTAL E.P.S.</v>
          </cell>
        </row>
        <row r="6282">
          <cell r="C6282">
            <v>73580102</v>
          </cell>
          <cell r="D6282" t="str">
            <v>JULIO ESPITIA EMERSON ENRIQUE</v>
          </cell>
          <cell r="E6282" t="str">
            <v>REGULADOR</v>
          </cell>
          <cell r="G6282" t="str">
            <v>X</v>
          </cell>
          <cell r="M6282" t="str">
            <v>ENFERMEDAD GENERAL</v>
          </cell>
          <cell r="N6282" t="str">
            <v>EPS002</v>
          </cell>
          <cell r="O6282" t="str">
            <v>SALUD TOTAL E.P.S.</v>
          </cell>
        </row>
        <row r="6283">
          <cell r="C6283">
            <v>32936515</v>
          </cell>
          <cell r="D6283" t="str">
            <v>HERNANDEZ TEJADA KARINA PAOLA</v>
          </cell>
          <cell r="E6283" t="str">
            <v>REGULADOR</v>
          </cell>
          <cell r="G6283" t="str">
            <v>X</v>
          </cell>
          <cell r="M6283" t="str">
            <v>ENFERMEDAD GENERAL</v>
          </cell>
          <cell r="N6283" t="str">
            <v>EPS002</v>
          </cell>
          <cell r="O6283" t="str">
            <v>SALUD TOTAL E.P.S.</v>
          </cell>
        </row>
        <row r="6284">
          <cell r="C6284">
            <v>12595533</v>
          </cell>
          <cell r="D6284" t="str">
            <v>MEDINA OCHOA LUIS ALFONSO</v>
          </cell>
          <cell r="E6284" t="str">
            <v>OPERADOR DE PADRÓN</v>
          </cell>
          <cell r="G6284" t="str">
            <v>X</v>
          </cell>
          <cell r="M6284" t="str">
            <v>ENFERMEDAD GENERAL</v>
          </cell>
          <cell r="O6284" t="str">
            <v>NUEVA E.P.S</v>
          </cell>
        </row>
        <row r="6285">
          <cell r="C6285">
            <v>9101962</v>
          </cell>
          <cell r="D6285" t="str">
            <v>ANDRADE AMAYA FREDY</v>
          </cell>
          <cell r="E6285" t="str">
            <v>OPERADOR DE PADRÓN</v>
          </cell>
          <cell r="G6285" t="str">
            <v>X</v>
          </cell>
          <cell r="M6285" t="str">
            <v>ENFERMEDAD GENERAL</v>
          </cell>
          <cell r="N6285" t="str">
            <v>EPS002</v>
          </cell>
          <cell r="O6285" t="str">
            <v>SALUD TOTAL E.P.S.</v>
          </cell>
        </row>
        <row r="6286">
          <cell r="C6286">
            <v>1047503812</v>
          </cell>
          <cell r="D6286" t="str">
            <v>CONEO GOMEZ LUIS DANIEL</v>
          </cell>
          <cell r="E6286" t="str">
            <v>OPERADOR DE PADRÓN</v>
          </cell>
          <cell r="G6286" t="str">
            <v>X</v>
          </cell>
          <cell r="M6286" t="str">
            <v>ENFERMEDAD GENERAL</v>
          </cell>
          <cell r="N6286" t="str">
            <v>EPS002</v>
          </cell>
          <cell r="O6286" t="str">
            <v>SALUD TOTAL E.P.S.</v>
          </cell>
        </row>
        <row r="6287">
          <cell r="C6287">
            <v>1049825736</v>
          </cell>
          <cell r="D6287" t="str">
            <v>VEGA ANAYA ERQUIS ALONSO</v>
          </cell>
          <cell r="E6287" t="str">
            <v>OPERADOR DE PADRÓN</v>
          </cell>
          <cell r="G6287" t="str">
            <v>X</v>
          </cell>
          <cell r="M6287" t="str">
            <v>ENFERMEDAD GENERAL</v>
          </cell>
          <cell r="N6287" t="str">
            <v>EPS002</v>
          </cell>
          <cell r="O6287" t="str">
            <v>SALUD TOTAL E.P.S.</v>
          </cell>
        </row>
        <row r="6288">
          <cell r="C6288">
            <v>12595533</v>
          </cell>
          <cell r="D6288" t="str">
            <v>MEDINA OCHOA LUIS ALFONSO</v>
          </cell>
          <cell r="E6288" t="str">
            <v>OPERADOR DE PADRÓN</v>
          </cell>
          <cell r="G6288" t="str">
            <v>X</v>
          </cell>
          <cell r="M6288" t="str">
            <v>ENFERMEDAD GENERAL</v>
          </cell>
          <cell r="O6288" t="str">
            <v>NUEVA E.P.S</v>
          </cell>
        </row>
        <row r="6289">
          <cell r="C6289">
            <v>73576572</v>
          </cell>
          <cell r="D6289" t="str">
            <v>ESCORCIA NAVAS CRISTIAN DE JESUS</v>
          </cell>
          <cell r="E6289" t="str">
            <v>OPERADOR DE PADRÓN</v>
          </cell>
          <cell r="G6289" t="str">
            <v>X</v>
          </cell>
          <cell r="M6289" t="str">
            <v>ENFERMEDAD GENERAL</v>
          </cell>
          <cell r="O6289" t="str">
            <v>SANITAS E.P.S</v>
          </cell>
        </row>
        <row r="6290">
          <cell r="C6290">
            <v>1002059942</v>
          </cell>
          <cell r="D6290" t="str">
            <v>SIMANCAS MARTINEZ WILSON RAFAEL</v>
          </cell>
          <cell r="E6290" t="str">
            <v>OPERADOR DE PADRÓN</v>
          </cell>
          <cell r="G6290" t="str">
            <v>X</v>
          </cell>
          <cell r="M6290" t="str">
            <v>ENFERMEDAD GENERAL</v>
          </cell>
          <cell r="O6290" t="str">
            <v>NUEVA E.P.S</v>
          </cell>
        </row>
        <row r="6291">
          <cell r="C6291">
            <v>1102847761</v>
          </cell>
          <cell r="D6291" t="str">
            <v>LAMBIS SALCEDO ANDRES DE JESUS</v>
          </cell>
          <cell r="E6291" t="str">
            <v>OPERADOR DE BUSETÓN</v>
          </cell>
          <cell r="G6291" t="str">
            <v>X</v>
          </cell>
          <cell r="M6291" t="str">
            <v>ENFERMEDAD GENERAL</v>
          </cell>
          <cell r="N6291" t="str">
            <v>EPS002</v>
          </cell>
          <cell r="O6291" t="str">
            <v>SALUD TOTAL E.P.S.</v>
          </cell>
        </row>
        <row r="6292">
          <cell r="C6292">
            <v>7921809</v>
          </cell>
          <cell r="D6292" t="str">
            <v>REYES CASSIANI NICOLAS</v>
          </cell>
          <cell r="E6292" t="str">
            <v>OPERADOR DE PADRÓN</v>
          </cell>
          <cell r="G6292" t="str">
            <v>X</v>
          </cell>
          <cell r="M6292" t="str">
            <v>ENFERMEDAD GENERAL</v>
          </cell>
          <cell r="N6292" t="str">
            <v>OR009</v>
          </cell>
          <cell r="O6292" t="str">
            <v>SALUD TOTAL E.P.S.</v>
          </cell>
        </row>
        <row r="6293">
          <cell r="C6293">
            <v>1047385586</v>
          </cell>
          <cell r="D6293" t="str">
            <v>NAVARRO GOEZ YOMER DAVID</v>
          </cell>
          <cell r="E6293" t="str">
            <v>OPERADOR DE PADRÓN</v>
          </cell>
          <cell r="G6293" t="str">
            <v>X</v>
          </cell>
          <cell r="M6293" t="str">
            <v>ENFERMEDAD GENERAL</v>
          </cell>
          <cell r="N6293" t="str">
            <v>EPS002</v>
          </cell>
          <cell r="O6293" t="str">
            <v>SALUD TOTAL E.P.S.</v>
          </cell>
        </row>
        <row r="6294">
          <cell r="C6294">
            <v>1050963949</v>
          </cell>
          <cell r="D6294" t="str">
            <v>RUIZ VALENZUELA MAYRON YAIR</v>
          </cell>
          <cell r="E6294" t="str">
            <v>TECNICO DE MANTENIMIENTO CARROCERO B</v>
          </cell>
          <cell r="G6294" t="str">
            <v>X</v>
          </cell>
          <cell r="M6294" t="str">
            <v>ENFERMEDAD GENERAL</v>
          </cell>
          <cell r="O6294" t="str">
            <v>SALUD TOTAL E.P.S.</v>
          </cell>
        </row>
        <row r="6295">
          <cell r="C6295">
            <v>1050972313</v>
          </cell>
          <cell r="D6295" t="str">
            <v>MORENO BUSTAMENTE MICHAEL ESTIWAR</v>
          </cell>
          <cell r="E6295" t="str">
            <v>OPERADOR DE BUSETÓN</v>
          </cell>
          <cell r="G6295" t="str">
            <v>X</v>
          </cell>
          <cell r="M6295" t="str">
            <v>ENFERMEDAD GENERAL</v>
          </cell>
          <cell r="O6295" t="str">
            <v>SALUD TOTAL E.P.S.</v>
          </cell>
        </row>
        <row r="6296">
          <cell r="C6296">
            <v>1128046710</v>
          </cell>
          <cell r="D6296" t="str">
            <v>CERDA SARA IMANOL ENRIQUE</v>
          </cell>
          <cell r="E6296" t="str">
            <v>OPERADOR DE PADRÓN</v>
          </cell>
          <cell r="G6296" t="str">
            <v>X</v>
          </cell>
          <cell r="M6296" t="str">
            <v>ENFERMEDAD GENERAL</v>
          </cell>
          <cell r="O6296" t="str">
            <v>SURA E.P.S.</v>
          </cell>
        </row>
        <row r="6297">
          <cell r="C6297">
            <v>73182612</v>
          </cell>
          <cell r="D6297" t="str">
            <v>ESTRADA SUAREZ ROBERTO CARLOS</v>
          </cell>
          <cell r="E6297" t="str">
            <v>OPERADOR DE PADRÓN</v>
          </cell>
          <cell r="G6297" t="str">
            <v>X</v>
          </cell>
          <cell r="M6297" t="str">
            <v>ENFERMEDAD GENERAL</v>
          </cell>
          <cell r="N6297" t="str">
            <v>EPS002</v>
          </cell>
          <cell r="O6297" t="str">
            <v>SALUD TOTAL E.P.S.</v>
          </cell>
        </row>
        <row r="6298">
          <cell r="C6298">
            <v>1143340016</v>
          </cell>
          <cell r="D6298" t="str">
            <v>BELTRAN HERRERA MICHAEL</v>
          </cell>
          <cell r="E6298" t="str">
            <v>AUDITOR VIAL</v>
          </cell>
          <cell r="H6298" t="str">
            <v>X</v>
          </cell>
          <cell r="M6298" t="str">
            <v>LICENCIA DE PATERNIDAD</v>
          </cell>
          <cell r="O6298" t="str">
            <v>SURA E.P.S.</v>
          </cell>
        </row>
        <row r="6299">
          <cell r="C6299">
            <v>1143411950</v>
          </cell>
          <cell r="D6299" t="str">
            <v>BANQUEZ SAYAS LACIDES</v>
          </cell>
          <cell r="E6299" t="str">
            <v>OPERADOR DE BUSETÓN</v>
          </cell>
          <cell r="H6299" t="str">
            <v>X</v>
          </cell>
          <cell r="M6299" t="str">
            <v>LICENCIA DE PATERNIDAD</v>
          </cell>
          <cell r="O6299" t="str">
            <v>COOSALUD ESS EPS -S</v>
          </cell>
        </row>
        <row r="6300">
          <cell r="C6300">
            <v>1047430645</v>
          </cell>
          <cell r="D6300" t="str">
            <v>PALACIO URANGO LUIS MODESTO</v>
          </cell>
          <cell r="E6300" t="str">
            <v>OPERADOR DE BUSETÓN</v>
          </cell>
          <cell r="H6300" t="str">
            <v>X</v>
          </cell>
          <cell r="M6300" t="str">
            <v>LICENCIA DE PATERNIDAD</v>
          </cell>
          <cell r="O6300" t="str">
            <v>EPS MUTUAL SER</v>
          </cell>
        </row>
        <row r="6301">
          <cell r="C6301">
            <v>9104112</v>
          </cell>
          <cell r="D6301" t="str">
            <v>MORELOS RUIZ JUAN CARLOS</v>
          </cell>
          <cell r="E6301" t="str">
            <v>OPERADOR DE PADRÓN</v>
          </cell>
          <cell r="G6301" t="str">
            <v>X</v>
          </cell>
          <cell r="M6301" t="str">
            <v>ENFERMEDAD GENERAL</v>
          </cell>
          <cell r="N6301" t="str">
            <v>EPS002</v>
          </cell>
          <cell r="O6301" t="str">
            <v>SALUD TOTAL E.P.S.</v>
          </cell>
        </row>
        <row r="6302">
          <cell r="C6302">
            <v>73117655</v>
          </cell>
          <cell r="D6302" t="str">
            <v>HERRERA ARROYO WILMAN</v>
          </cell>
          <cell r="E6302" t="str">
            <v>OPERADOR DE PADRÓN</v>
          </cell>
          <cell r="G6302" t="str">
            <v>X</v>
          </cell>
          <cell r="M6302" t="str">
            <v>ENFERMEDAD GENERAL</v>
          </cell>
          <cell r="O6302" t="str">
            <v>COOSALUD ESS EPS -S</v>
          </cell>
        </row>
        <row r="6303">
          <cell r="C6303">
            <v>73008014</v>
          </cell>
          <cell r="D6303" t="str">
            <v>SALAS CONTRERAS CARLOS ENRIQUE</v>
          </cell>
          <cell r="E6303" t="str">
            <v>OPERADOR DE PADRÓN</v>
          </cell>
          <cell r="G6303" t="str">
            <v>X</v>
          </cell>
          <cell r="M6303" t="str">
            <v>ENFERMEDAD GENERAL</v>
          </cell>
          <cell r="O6303" t="str">
            <v>SANITAS E.P.S</v>
          </cell>
        </row>
        <row r="6304">
          <cell r="C6304">
            <v>1143362050</v>
          </cell>
          <cell r="D6304" t="str">
            <v>HERNANDEZ ACUÑA ADRIANA PATRICIA</v>
          </cell>
          <cell r="E6304" t="str">
            <v>COORDINADOR DE GESTION HUMANA</v>
          </cell>
          <cell r="K6304" t="str">
            <v>X</v>
          </cell>
          <cell r="M6304" t="str">
            <v>DIA FAMILIA</v>
          </cell>
          <cell r="N6304" t="str">
            <v>N/A</v>
          </cell>
          <cell r="O6304" t="str">
            <v>N/A</v>
          </cell>
        </row>
        <row r="6305">
          <cell r="C6305">
            <v>30873721</v>
          </cell>
          <cell r="D6305" t="str">
            <v>JIMENEZ LLANOS ROSANA</v>
          </cell>
          <cell r="E6305" t="str">
            <v>OPERADOR DE PADRÓN</v>
          </cell>
          <cell r="G6305" t="str">
            <v>X</v>
          </cell>
          <cell r="M6305" t="str">
            <v>ENFERMEDAD GENERAL</v>
          </cell>
          <cell r="O6305" t="str">
            <v>SALUD TOTAL E.P.S.</v>
          </cell>
        </row>
        <row r="6306">
          <cell r="C6306">
            <v>73169783</v>
          </cell>
          <cell r="D6306" t="str">
            <v>VERGARA ORTEGA BERCELIO</v>
          </cell>
          <cell r="E6306" t="str">
            <v>OPERADOR DE BUSETÓN</v>
          </cell>
          <cell r="G6306" t="str">
            <v>X</v>
          </cell>
          <cell r="M6306" t="str">
            <v>ENFERMEDAD GENERAL</v>
          </cell>
          <cell r="O6306" t="str">
            <v>SURA E.P.S.</v>
          </cell>
        </row>
        <row r="6307">
          <cell r="C6307">
            <v>73169783</v>
          </cell>
          <cell r="D6307" t="str">
            <v>VERGARA ORTEGA BERCELIO</v>
          </cell>
          <cell r="E6307" t="str">
            <v>OPERADOR DE BUSETÓN</v>
          </cell>
          <cell r="G6307" t="str">
            <v>X</v>
          </cell>
          <cell r="M6307" t="str">
            <v>ENFERMEDAD GENERAL</v>
          </cell>
          <cell r="O6307" t="str">
            <v>SURA E.P.S.</v>
          </cell>
        </row>
        <row r="6308">
          <cell r="C6308">
            <v>73169783</v>
          </cell>
          <cell r="D6308" t="str">
            <v>VERGARA ORTEGA BERCELIO</v>
          </cell>
          <cell r="E6308" t="str">
            <v>OPERADOR DE BUSETÓN</v>
          </cell>
          <cell r="G6308" t="str">
            <v>X</v>
          </cell>
          <cell r="M6308" t="str">
            <v>ENFERMEDAD GENERAL</v>
          </cell>
          <cell r="O6308" t="str">
            <v>SURA E.P.S.</v>
          </cell>
        </row>
        <row r="6309">
          <cell r="C6309">
            <v>73106822</v>
          </cell>
          <cell r="D6309" t="str">
            <v>DECHAMPS MORALES MANUEL CARMELO</v>
          </cell>
          <cell r="E6309" t="str">
            <v>OPERADOR DE PADRÓN</v>
          </cell>
          <cell r="G6309" t="str">
            <v>X</v>
          </cell>
          <cell r="M6309" t="str">
            <v>ENFERMEDAD GENERAL</v>
          </cell>
          <cell r="N6309" t="str">
            <v>EPS002</v>
          </cell>
          <cell r="O6309" t="str">
            <v>SALUD TOTAL E.P.S.</v>
          </cell>
        </row>
        <row r="6310">
          <cell r="C6310">
            <v>1143339994</v>
          </cell>
          <cell r="D6310" t="str">
            <v>OSORIO CASTILLO JESUS RAFAEL</v>
          </cell>
          <cell r="E6310" t="str">
            <v>OPERADOR DE PADRÓN</v>
          </cell>
          <cell r="G6310" t="str">
            <v>X</v>
          </cell>
          <cell r="M6310" t="str">
            <v>ENFERMEDAD GENERAL</v>
          </cell>
          <cell r="O6310" t="str">
            <v>SALUD TOTAL E.P.S.</v>
          </cell>
        </row>
        <row r="6311">
          <cell r="C6311">
            <v>1143339994</v>
          </cell>
          <cell r="D6311" t="str">
            <v>OSORIO CASTILLO JESUS RAFAEL</v>
          </cell>
          <cell r="E6311" t="str">
            <v>OPERADOR DE PADRÓN</v>
          </cell>
          <cell r="G6311" t="str">
            <v>X</v>
          </cell>
          <cell r="M6311" t="str">
            <v>ENFERMEDAD GENERAL</v>
          </cell>
          <cell r="O6311" t="str">
            <v>SALUD TOTAL E.P.S.</v>
          </cell>
        </row>
        <row r="6312">
          <cell r="C6312">
            <v>1143339994</v>
          </cell>
          <cell r="D6312" t="str">
            <v>OSORIO CASTILLO JESUS RAFAEL</v>
          </cell>
          <cell r="E6312" t="str">
            <v>OPERADOR DE PADRÓN</v>
          </cell>
          <cell r="G6312" t="str">
            <v>X</v>
          </cell>
          <cell r="M6312" t="str">
            <v>ENFERMEDAD GENERAL</v>
          </cell>
          <cell r="O6312" t="str">
            <v>SALUD TOTAL E.P.S.</v>
          </cell>
        </row>
        <row r="6313">
          <cell r="C6313">
            <v>9097779</v>
          </cell>
          <cell r="D6313" t="str">
            <v>PUELLO CARDONA WILMER</v>
          </cell>
          <cell r="E6313" t="str">
            <v>TECNICO DE MANTENIMIENTO D</v>
          </cell>
          <cell r="G6313" t="str">
            <v>X</v>
          </cell>
          <cell r="M6313" t="str">
            <v>ENFERMEDAD GENERAL</v>
          </cell>
          <cell r="N6313" t="str">
            <v>EPS002</v>
          </cell>
          <cell r="O6313" t="str">
            <v>SALUD TOTAL E.P.S.</v>
          </cell>
        </row>
        <row r="6314">
          <cell r="C6314">
            <v>73117655</v>
          </cell>
          <cell r="D6314" t="str">
            <v>HERRERA ARROYO WILMAN</v>
          </cell>
          <cell r="E6314" t="str">
            <v>OPERADOR DE PADRÓN</v>
          </cell>
          <cell r="G6314" t="str">
            <v>X</v>
          </cell>
          <cell r="M6314" t="str">
            <v>ENFERMEDAD GENERAL</v>
          </cell>
          <cell r="O6314" t="str">
            <v>COOSALUD ESS EPS -S</v>
          </cell>
        </row>
        <row r="6315">
          <cell r="C6315">
            <v>73131436</v>
          </cell>
          <cell r="D6315" t="str">
            <v>HERNANDEZ MERCADO ARNULFO</v>
          </cell>
          <cell r="E6315" t="str">
            <v>OPERADOR DE PADRÓN</v>
          </cell>
          <cell r="G6315" t="str">
            <v>X</v>
          </cell>
          <cell r="M6315" t="str">
            <v>ENFERMEDAD GENERAL</v>
          </cell>
          <cell r="N6315" t="str">
            <v>EPS002</v>
          </cell>
          <cell r="O6315" t="str">
            <v>SALUD TOTAL E.P.S.</v>
          </cell>
        </row>
        <row r="6316">
          <cell r="C6316">
            <v>1049825736</v>
          </cell>
          <cell r="D6316" t="str">
            <v>VEGA ANAYA ERQUIS ALONSO</v>
          </cell>
          <cell r="E6316" t="str">
            <v>OPERADOR DE PADRÓN</v>
          </cell>
          <cell r="G6316" t="str">
            <v>X</v>
          </cell>
          <cell r="M6316" t="str">
            <v>ENFERMEDAD GENERAL</v>
          </cell>
          <cell r="N6316" t="str">
            <v>EPS002</v>
          </cell>
          <cell r="O6316" t="str">
            <v>SALUD TOTAL E.P.S.</v>
          </cell>
        </row>
        <row r="6317">
          <cell r="C6317">
            <v>1047430645</v>
          </cell>
          <cell r="D6317" t="str">
            <v>PALACIO URANGO LUIS MODESTO</v>
          </cell>
          <cell r="E6317" t="str">
            <v>OPERADOR DE BUSETÓN</v>
          </cell>
          <cell r="G6317" t="str">
            <v>X</v>
          </cell>
          <cell r="M6317" t="str">
            <v>ENFERMEDAD GENERAL</v>
          </cell>
          <cell r="O6317" t="str">
            <v>EPS MUTUAL SER</v>
          </cell>
        </row>
        <row r="6318">
          <cell r="C6318">
            <v>15075642</v>
          </cell>
          <cell r="D6318" t="str">
            <v>DURANGO TORRES RUBEN ALBEIRO</v>
          </cell>
          <cell r="E6318" t="str">
            <v>OPERADOR DE PADRÓN</v>
          </cell>
          <cell r="G6318" t="str">
            <v>X</v>
          </cell>
          <cell r="M6318" t="str">
            <v>ENFERMEDAD GENERAL</v>
          </cell>
          <cell r="O6318" t="str">
            <v>FONDO DE SOLIDARIDAD Y GARANTÍA FOSYGA</v>
          </cell>
        </row>
        <row r="6319">
          <cell r="C6319">
            <v>73008014</v>
          </cell>
          <cell r="D6319" t="str">
            <v>SALAS CONTRERAS CARLOS ENRIQUE</v>
          </cell>
          <cell r="E6319" t="str">
            <v>OPERADOR DE PADRÓN</v>
          </cell>
          <cell r="G6319" t="str">
            <v>X</v>
          </cell>
          <cell r="M6319" t="str">
            <v>ENFERMEDAD GENERAL</v>
          </cell>
          <cell r="O6319" t="str">
            <v>SANITAS E.P.S</v>
          </cell>
        </row>
        <row r="6320">
          <cell r="C6320">
            <v>73106822</v>
          </cell>
          <cell r="D6320" t="str">
            <v>DECHAMPS MORALES MANUEL CARMELO</v>
          </cell>
          <cell r="E6320" t="str">
            <v>OPERADOR DE PADRÓN</v>
          </cell>
          <cell r="G6320" t="str">
            <v>X</v>
          </cell>
          <cell r="M6320" t="str">
            <v>ENFERMEDAD GENERAL</v>
          </cell>
          <cell r="N6320" t="str">
            <v>EPS002</v>
          </cell>
          <cell r="O6320" t="str">
            <v>SALUD TOTAL E.P.S.</v>
          </cell>
        </row>
        <row r="6321">
          <cell r="C6321">
            <v>32936515</v>
          </cell>
          <cell r="D6321" t="str">
            <v>HERNANDEZ TEJADA KARINA PAOLA</v>
          </cell>
          <cell r="E6321" t="str">
            <v>REGULADOR</v>
          </cell>
          <cell r="G6321" t="str">
            <v>X</v>
          </cell>
          <cell r="M6321" t="str">
            <v>ENFERMEDAD GENERAL</v>
          </cell>
          <cell r="N6321" t="str">
            <v>EPS002</v>
          </cell>
          <cell r="O6321" t="str">
            <v>SALUD TOTAL E.P.S.</v>
          </cell>
        </row>
        <row r="6322">
          <cell r="C6322">
            <v>9236697</v>
          </cell>
          <cell r="D6322" t="str">
            <v>POVEDA GIL OSMAR ALBERTO</v>
          </cell>
          <cell r="E6322" t="str">
            <v>OPERADOR DE PADRÓN</v>
          </cell>
          <cell r="G6322" t="str">
            <v>X</v>
          </cell>
          <cell r="M6322" t="str">
            <v>ENFERMEDAD GENERAL</v>
          </cell>
          <cell r="O6322" t="str">
            <v>SURA E.P.S.</v>
          </cell>
        </row>
        <row r="6323">
          <cell r="C6323">
            <v>11077259</v>
          </cell>
          <cell r="D6323" t="str">
            <v>DIAZ PATERNINA LUIS FERNANDO</v>
          </cell>
          <cell r="E6323" t="str">
            <v>OPERADOR DE PADRÓN</v>
          </cell>
          <cell r="G6323" t="str">
            <v>X</v>
          </cell>
          <cell r="M6323" t="str">
            <v>ENFERMEDAD GENERAL</v>
          </cell>
          <cell r="O6323" t="str">
            <v>NUEVA E.P.S</v>
          </cell>
        </row>
        <row r="6324">
          <cell r="C6324">
            <v>11077259</v>
          </cell>
          <cell r="D6324" t="str">
            <v>DIAZ PATERNINA LUIS FERNANDO</v>
          </cell>
          <cell r="E6324" t="str">
            <v>OPERADOR DE PADRÓN</v>
          </cell>
          <cell r="G6324" t="str">
            <v>X</v>
          </cell>
          <cell r="M6324" t="str">
            <v>ENFERMEDAD GENERAL</v>
          </cell>
          <cell r="O6324" t="str">
            <v>NUEVA E.P.S</v>
          </cell>
        </row>
        <row r="6325">
          <cell r="C6325">
            <v>1048937991</v>
          </cell>
          <cell r="D6325" t="str">
            <v>CORTINA AGAMEZ CESAR AUGUSTO</v>
          </cell>
          <cell r="E6325" t="str">
            <v>OPERADOR DE PADRÓN</v>
          </cell>
          <cell r="G6325" t="str">
            <v>X</v>
          </cell>
          <cell r="M6325" t="str">
            <v>ENFERMEDAD GENERAL</v>
          </cell>
          <cell r="O6325" t="str">
            <v>SALUD TOTAL E.P.S.</v>
          </cell>
        </row>
        <row r="6326">
          <cell r="C6326">
            <v>9104112</v>
          </cell>
          <cell r="D6326" t="str">
            <v>MORELOS RUIZ JUAN CARLOS</v>
          </cell>
          <cell r="E6326" t="str">
            <v>OPERADOR DE PADRÓN</v>
          </cell>
          <cell r="G6326" t="str">
            <v>X</v>
          </cell>
          <cell r="M6326" t="str">
            <v>ENFERMEDAD GENERAL</v>
          </cell>
          <cell r="N6326" t="str">
            <v>EPS002</v>
          </cell>
          <cell r="O6326" t="str">
            <v>SALUD TOTAL E.P.S.</v>
          </cell>
        </row>
        <row r="6327">
          <cell r="C6327">
            <v>1047450499</v>
          </cell>
          <cell r="D6327" t="str">
            <v>IRIARTE MARTINEZ DAIRON ANDRES</v>
          </cell>
          <cell r="E6327" t="str">
            <v>OPERADOR DE BUSETÓN</v>
          </cell>
          <cell r="G6327" t="str">
            <v>X</v>
          </cell>
          <cell r="M6327" t="str">
            <v>ENFERMEDAD GENERAL</v>
          </cell>
          <cell r="N6327" t="str">
            <v>OR009</v>
          </cell>
          <cell r="O6327" t="str">
            <v>SALUD TOTAL E.P.S.</v>
          </cell>
        </row>
        <row r="6328">
          <cell r="C6328">
            <v>9148287</v>
          </cell>
          <cell r="D6328" t="str">
            <v>RAMOS GARCIA YEAN CARLOS</v>
          </cell>
          <cell r="E6328" t="str">
            <v>OPERADOR DE PADRÓN</v>
          </cell>
          <cell r="G6328" t="str">
            <v>X</v>
          </cell>
          <cell r="M6328" t="str">
            <v>ENFERMEDAD GENERAL</v>
          </cell>
          <cell r="O6328" t="str">
            <v>EPS MUTUAL SER</v>
          </cell>
        </row>
        <row r="6329">
          <cell r="C6329">
            <v>73131436</v>
          </cell>
          <cell r="D6329" t="str">
            <v>HERNANDEZ MERCADO ARNULFO</v>
          </cell>
          <cell r="E6329" t="str">
            <v>OPERADOR DE PADRÓN</v>
          </cell>
          <cell r="G6329" t="str">
            <v>X</v>
          </cell>
          <cell r="M6329" t="str">
            <v>ENFERMEDAD GENERAL</v>
          </cell>
          <cell r="N6329" t="str">
            <v>EPS002</v>
          </cell>
          <cell r="O6329" t="str">
            <v>SALUD TOTAL E.P.S.</v>
          </cell>
        </row>
        <row r="6330">
          <cell r="C6330">
            <v>73195999</v>
          </cell>
          <cell r="D6330" t="str">
            <v>GUERRERO LOPEZ HENRY</v>
          </cell>
          <cell r="E6330" t="str">
            <v>OPERADOR DE PADRÓN</v>
          </cell>
          <cell r="G6330" t="str">
            <v>X</v>
          </cell>
          <cell r="M6330" t="str">
            <v>ENFERMEDAD GENERAL</v>
          </cell>
          <cell r="O6330" t="str">
            <v>SANITAS E.P.S</v>
          </cell>
        </row>
        <row r="6331">
          <cell r="C6331">
            <v>1143325774</v>
          </cell>
          <cell r="D6331" t="str">
            <v>MONTES SAYAS EMER ALFONSO</v>
          </cell>
          <cell r="E6331" t="str">
            <v>OPERADOR DE PADRÓN</v>
          </cell>
          <cell r="G6331" t="str">
            <v>X</v>
          </cell>
          <cell r="M6331" t="str">
            <v>ENFERMEDAD GENERAL</v>
          </cell>
          <cell r="O6331" t="str">
            <v>SURA E.P.S.</v>
          </cell>
        </row>
        <row r="6332">
          <cell r="C6332">
            <v>12595533</v>
          </cell>
          <cell r="D6332" t="str">
            <v>MEDINA OCHOA LUIS ALFONSO</v>
          </cell>
          <cell r="E6332" t="str">
            <v>OPERADOR DE PADRÓN</v>
          </cell>
          <cell r="G6332" t="str">
            <v>X</v>
          </cell>
          <cell r="M6332" t="str">
            <v>ENFERMEDAD GENERAL</v>
          </cell>
          <cell r="O6332" t="str">
            <v>NUEVA E.P.S</v>
          </cell>
        </row>
        <row r="6333">
          <cell r="C6333">
            <v>1048600130</v>
          </cell>
          <cell r="D6333" t="str">
            <v>OLIVAREZ ARIAS KELLERT EDUARDO</v>
          </cell>
          <cell r="E6333" t="str">
            <v>TECNICO DE MANTENIMIENTO D</v>
          </cell>
          <cell r="G6333" t="str">
            <v>X</v>
          </cell>
          <cell r="M6333" t="str">
            <v>ENFERMEDAD GENERAL</v>
          </cell>
          <cell r="O6333" t="str">
            <v>SALUD TOTAL E.P.S.</v>
          </cell>
        </row>
        <row r="6334">
          <cell r="C6334">
            <v>73131436</v>
          </cell>
          <cell r="D6334" t="str">
            <v>HERNANDEZ MERCADO ARNULFO</v>
          </cell>
          <cell r="E6334" t="str">
            <v>OPERADOR DE PADRÓN</v>
          </cell>
          <cell r="G6334" t="str">
            <v>X</v>
          </cell>
          <cell r="M6334" t="str">
            <v>ENFERMEDAD GENERAL</v>
          </cell>
          <cell r="N6334" t="str">
            <v>EPS002</v>
          </cell>
          <cell r="O6334" t="str">
            <v>SALUD TOTAL E.P.S.</v>
          </cell>
        </row>
        <row r="6335">
          <cell r="C6335">
            <v>1148693276</v>
          </cell>
          <cell r="D6335" t="str">
            <v>BARRIOS GUERRERO ERNESTO CARLOS</v>
          </cell>
          <cell r="E6335" t="str">
            <v>OPERADOR DE PADRÓN</v>
          </cell>
          <cell r="G6335" t="str">
            <v>X</v>
          </cell>
          <cell r="M6335" t="str">
            <v>ENFERMEDAD GENERAL</v>
          </cell>
          <cell r="N6335" t="str">
            <v>EPS002</v>
          </cell>
          <cell r="O6335" t="str">
            <v>SALUD TOTAL E.P.S.</v>
          </cell>
        </row>
        <row r="6336">
          <cell r="C6336">
            <v>32936515</v>
          </cell>
          <cell r="D6336" t="str">
            <v>HERNANDEZ TEJADA KARINA PAOLA</v>
          </cell>
          <cell r="E6336" t="str">
            <v>REGULADOR</v>
          </cell>
          <cell r="G6336" t="str">
            <v>X</v>
          </cell>
          <cell r="M6336" t="str">
            <v>ENFERMEDAD GENERAL</v>
          </cell>
          <cell r="N6336" t="str">
            <v>OR009</v>
          </cell>
          <cell r="O6336" t="str">
            <v>SALUD TOTAL E.P.S.</v>
          </cell>
        </row>
        <row r="6337">
          <cell r="C6337">
            <v>1047433842</v>
          </cell>
          <cell r="D6337" t="str">
            <v>MARRUGO PAJARO VICTOR ALFONSO</v>
          </cell>
          <cell r="E6337" t="str">
            <v>OPERADOR DE PADRÓN</v>
          </cell>
          <cell r="G6337" t="str">
            <v>X</v>
          </cell>
          <cell r="M6337" t="str">
            <v>ENFERMEDAD GENERAL</v>
          </cell>
          <cell r="O6337" t="str">
            <v>SURA E.P.S.</v>
          </cell>
        </row>
        <row r="6338">
          <cell r="C6338">
            <v>73143059</v>
          </cell>
          <cell r="D6338" t="str">
            <v>JIMENEZ TAPIA CALIXTO ANTONIO</v>
          </cell>
          <cell r="E6338" t="str">
            <v>OPERADOR DE PADRÓN</v>
          </cell>
          <cell r="G6338" t="str">
            <v>X</v>
          </cell>
          <cell r="M6338" t="str">
            <v>ENFERMEDAD GENERAL</v>
          </cell>
          <cell r="O6338" t="str">
            <v>EPS MUTUAL SER</v>
          </cell>
        </row>
        <row r="6339">
          <cell r="C6339">
            <v>1235040837</v>
          </cell>
          <cell r="D6339" t="str">
            <v>CASTELLAR ROMERO MARLON</v>
          </cell>
          <cell r="E6339" t="str">
            <v>OPERADOR DE BUSETÓN</v>
          </cell>
          <cell r="G6339" t="str">
            <v>X</v>
          </cell>
          <cell r="M6339" t="str">
            <v>ENFERMEDAD GENERAL</v>
          </cell>
          <cell r="O6339" t="str">
            <v>COOSALUD ESS EPS -S</v>
          </cell>
        </row>
        <row r="6340">
          <cell r="C6340">
            <v>9147614</v>
          </cell>
          <cell r="D6340" t="str">
            <v>MARTINEZ RODRIGUEZ PEDRO PABLO</v>
          </cell>
          <cell r="E6340" t="str">
            <v>OPERADOR DE PADRÓN</v>
          </cell>
          <cell r="G6340" t="str">
            <v>X</v>
          </cell>
          <cell r="M6340" t="str">
            <v>ENFERMEDAD GENERAL</v>
          </cell>
          <cell r="O6340" t="str">
            <v>EPS MUTUAL SER</v>
          </cell>
        </row>
        <row r="6341">
          <cell r="C6341">
            <v>1000505258</v>
          </cell>
          <cell r="D6341" t="str">
            <v>RODRIGUEZ JULIO LUISA FERNANDA</v>
          </cell>
          <cell r="E6341" t="str">
            <v>ASISTENTE ADMINISTRATIVO</v>
          </cell>
          <cell r="G6341" t="str">
            <v>X</v>
          </cell>
          <cell r="M6341" t="str">
            <v>ENFERMEDAD GENERAL</v>
          </cell>
          <cell r="O6341" t="str">
            <v>SANITAS E.P.S</v>
          </cell>
        </row>
        <row r="6342">
          <cell r="C6342">
            <v>73109356</v>
          </cell>
          <cell r="D6342" t="str">
            <v>MARTINEZ OLAVE WILLIAN ANTONIO</v>
          </cell>
          <cell r="E6342" t="str">
            <v>OPERADOR DE PADRÓN</v>
          </cell>
          <cell r="G6342" t="str">
            <v>X</v>
          </cell>
          <cell r="M6342" t="str">
            <v>ENFERMEDAD GENERAL</v>
          </cell>
          <cell r="O6342" t="str">
            <v>SANITAS E.P.S</v>
          </cell>
        </row>
        <row r="6343">
          <cell r="C6343">
            <v>10886858</v>
          </cell>
          <cell r="D6343" t="str">
            <v>VALENCI ALVAREZ ALVARO</v>
          </cell>
          <cell r="E6343" t="str">
            <v>OPERADOR DE BUSETÓN</v>
          </cell>
          <cell r="G6343" t="str">
            <v>X</v>
          </cell>
          <cell r="M6343" t="str">
            <v>ENFERMEDAD GENERAL</v>
          </cell>
          <cell r="O6343" t="str">
            <v>EPS MUTUAL SER</v>
          </cell>
        </row>
        <row r="6344">
          <cell r="C6344">
            <v>78730044</v>
          </cell>
          <cell r="D6344" t="str">
            <v>ARGUMEDO PACHECO RAMIRO ANTONIO</v>
          </cell>
          <cell r="E6344" t="str">
            <v>OPERADOR DE PADRÓN</v>
          </cell>
          <cell r="G6344" t="str">
            <v>X</v>
          </cell>
          <cell r="M6344" t="str">
            <v>ENFERMEDAD GENERAL</v>
          </cell>
          <cell r="O6344" t="str">
            <v>NUEVA E.P.S</v>
          </cell>
        </row>
        <row r="6345">
          <cell r="C6345">
            <v>73195999</v>
          </cell>
          <cell r="D6345" t="str">
            <v>GUERRERO LOPEZ HENRY</v>
          </cell>
          <cell r="E6345" t="str">
            <v>OPERADOR DE PADRÓN</v>
          </cell>
          <cell r="G6345" t="str">
            <v>X</v>
          </cell>
          <cell r="M6345" t="str">
            <v>ENFERMEDAD GENERAL</v>
          </cell>
          <cell r="O6345" t="str">
            <v>SANITAS E.P.S</v>
          </cell>
        </row>
        <row r="6346">
          <cell r="C6346">
            <v>1148693276</v>
          </cell>
          <cell r="D6346" t="str">
            <v>BARRIOS GUERRERO ERNESTO CARLOS</v>
          </cell>
          <cell r="E6346" t="str">
            <v>OPERADOR DE PADRÓN</v>
          </cell>
          <cell r="G6346" t="str">
            <v>X</v>
          </cell>
          <cell r="M6346" t="str">
            <v>ENFERMEDAD GENERAL</v>
          </cell>
          <cell r="N6346" t="str">
            <v>EPS002</v>
          </cell>
          <cell r="O6346" t="str">
            <v>SALUD TOTAL E.P.S.</v>
          </cell>
        </row>
        <row r="6347">
          <cell r="C6347">
            <v>73152234</v>
          </cell>
          <cell r="D6347" t="str">
            <v>CONEO GAMARA JOSE ANTONIO</v>
          </cell>
          <cell r="E6347" t="str">
            <v>OPERADOR DE BUSETÓN</v>
          </cell>
          <cell r="G6347" t="str">
            <v>X</v>
          </cell>
          <cell r="M6347" t="str">
            <v>ENFERMEDAD GENERAL</v>
          </cell>
          <cell r="O6347" t="str">
            <v>EPS MUTUAL SER</v>
          </cell>
        </row>
        <row r="6348">
          <cell r="C6348">
            <v>92031290</v>
          </cell>
          <cell r="D6348" t="str">
            <v>BOLAÑO VILLAMIL JORGE DAVID</v>
          </cell>
          <cell r="E6348" t="str">
            <v>OPERADOR DE PADRÓN</v>
          </cell>
          <cell r="G6348" t="str">
            <v>X</v>
          </cell>
          <cell r="M6348" t="str">
            <v>ENFERMEDAD GENERAL</v>
          </cell>
          <cell r="O6348" t="str">
            <v>SANITAS E.P.S</v>
          </cell>
        </row>
        <row r="6349">
          <cell r="C6349">
            <v>1047457220</v>
          </cell>
          <cell r="D6349" t="str">
            <v>BALDIRIS ARRIETA DANIEL</v>
          </cell>
          <cell r="E6349" t="str">
            <v>APRENDIZ SENA</v>
          </cell>
          <cell r="G6349" t="str">
            <v>X</v>
          </cell>
          <cell r="M6349" t="str">
            <v>ENFERMEDAD GENERAL</v>
          </cell>
          <cell r="O6349" t="str">
            <v>SURA E.P.S.</v>
          </cell>
        </row>
        <row r="6350">
          <cell r="C6350">
            <v>73576572</v>
          </cell>
          <cell r="D6350" t="str">
            <v>ESCORCIA NAVAS CRISTIAN DE JESUS</v>
          </cell>
          <cell r="E6350" t="str">
            <v>OPERADOR DE PADRÓN</v>
          </cell>
          <cell r="G6350" t="str">
            <v>X</v>
          </cell>
          <cell r="M6350" t="str">
            <v>ENFERMEDAD GENERAL</v>
          </cell>
          <cell r="O6350" t="str">
            <v>SANITAS E.P.S</v>
          </cell>
        </row>
        <row r="6351">
          <cell r="C6351">
            <v>73209846</v>
          </cell>
          <cell r="D6351" t="str">
            <v>TORRES LOPEZ JORGE IVAN</v>
          </cell>
          <cell r="E6351" t="str">
            <v>COORDINADOR CONTABLE</v>
          </cell>
          <cell r="K6351" t="str">
            <v>X</v>
          </cell>
          <cell r="M6351" t="str">
            <v>DIA FAMILIA</v>
          </cell>
          <cell r="N6351" t="str">
            <v>N/A</v>
          </cell>
          <cell r="O6351" t="str">
            <v>N/A</v>
          </cell>
        </row>
        <row r="6352">
          <cell r="C6352">
            <v>73154547</v>
          </cell>
          <cell r="D6352" t="str">
            <v>JIMENEZ PEREZ JORGE ELIECER</v>
          </cell>
          <cell r="E6352" t="str">
            <v>OPERADOR DE BUSETÓN</v>
          </cell>
          <cell r="G6352" t="str">
            <v>X</v>
          </cell>
          <cell r="M6352" t="str">
            <v>ENFERMEDAD GENERAL</v>
          </cell>
          <cell r="O6352" t="str">
            <v>SURA E.P.S.</v>
          </cell>
        </row>
        <row r="6353">
          <cell r="C6353">
            <v>73154547</v>
          </cell>
          <cell r="D6353" t="str">
            <v>JIMENEZ PEREZ JORGE ELIECER</v>
          </cell>
          <cell r="E6353" t="str">
            <v>OPERADOR DE BUSETÓN</v>
          </cell>
          <cell r="G6353" t="str">
            <v>X</v>
          </cell>
          <cell r="M6353" t="str">
            <v>ENFERMEDAD GENERAL</v>
          </cell>
          <cell r="O6353" t="str">
            <v>SURA E.P.S.</v>
          </cell>
        </row>
        <row r="6354">
          <cell r="C6354">
            <v>1128045753</v>
          </cell>
          <cell r="D6354" t="str">
            <v>ROJAS BUSTOS ESEIZA DEL CARMEN</v>
          </cell>
          <cell r="E6354" t="str">
            <v>REGULADOR</v>
          </cell>
          <cell r="G6354" t="str">
            <v>X</v>
          </cell>
          <cell r="M6354" t="str">
            <v>ENFERMEDAD GENERAL</v>
          </cell>
          <cell r="O6354" t="str">
            <v>EPS MUTUAL SER</v>
          </cell>
        </row>
        <row r="6355">
          <cell r="C6355">
            <v>3811864</v>
          </cell>
          <cell r="D6355" t="str">
            <v>NAVARRO DIAZ ALEXANDER</v>
          </cell>
          <cell r="E6355" t="str">
            <v>REGULADOR</v>
          </cell>
          <cell r="G6355" t="str">
            <v>X</v>
          </cell>
          <cell r="M6355" t="str">
            <v>ENFERMEDAD GENERAL</v>
          </cell>
          <cell r="N6355" t="str">
            <v>EPS002</v>
          </cell>
          <cell r="O6355" t="str">
            <v>SALUD TOTAL E.P.S.</v>
          </cell>
        </row>
        <row r="6356">
          <cell r="C6356">
            <v>73127358</v>
          </cell>
          <cell r="D6356" t="str">
            <v>MARRUGO TORRES JOSE ALFREDO</v>
          </cell>
          <cell r="E6356" t="str">
            <v>OPERADOR DE PADRÓN</v>
          </cell>
          <cell r="G6356" t="str">
            <v>X</v>
          </cell>
          <cell r="M6356" t="str">
            <v>ENFERMEDAD GENERAL</v>
          </cell>
          <cell r="O6356" t="str">
            <v>SANITAS E.P.S</v>
          </cell>
        </row>
        <row r="6357">
          <cell r="C6357">
            <v>1047376195</v>
          </cell>
          <cell r="D6357" t="str">
            <v>CHIQUILLO DIAZ HALDER</v>
          </cell>
          <cell r="E6357" t="str">
            <v>OPERADOR DE PADRÓN</v>
          </cell>
          <cell r="G6357" t="str">
            <v>X</v>
          </cell>
          <cell r="M6357" t="str">
            <v>ENFERMEDAD GENERAL</v>
          </cell>
          <cell r="N6357" t="str">
            <v>EPS002</v>
          </cell>
          <cell r="O6357" t="str">
            <v>SALUD TOTAL E.P.S.</v>
          </cell>
        </row>
        <row r="6358">
          <cell r="C6358">
            <v>1050959328</v>
          </cell>
          <cell r="D6358" t="str">
            <v>SILVA VARGAS WILMER ANTONIO</v>
          </cell>
          <cell r="E6358" t="str">
            <v>OPERADOR DE PADRÓN</v>
          </cell>
          <cell r="G6358" t="str">
            <v>X</v>
          </cell>
          <cell r="M6358" t="str">
            <v>ENFERMEDAD GENERAL</v>
          </cell>
          <cell r="N6358" t="str">
            <v>EPS002</v>
          </cell>
          <cell r="O6358" t="str">
            <v>SALUD TOTAL E.P.S.</v>
          </cell>
        </row>
        <row r="6359">
          <cell r="C6359">
            <v>73143059</v>
          </cell>
          <cell r="D6359" t="str">
            <v>JIMENEZ TAPIA CALIXTO ANTONIO</v>
          </cell>
          <cell r="E6359" t="str">
            <v>OPERADOR DE PADRÓN</v>
          </cell>
          <cell r="G6359" t="str">
            <v>X</v>
          </cell>
          <cell r="M6359" t="str">
            <v>ENFERMEDAD GENERAL</v>
          </cell>
          <cell r="O6359" t="str">
            <v>EPS MUTUAL SER</v>
          </cell>
        </row>
        <row r="6360">
          <cell r="C6360">
            <v>1143364074</v>
          </cell>
          <cell r="D6360" t="str">
            <v>MARTINEZ GUERRA OMAR</v>
          </cell>
          <cell r="E6360" t="str">
            <v>activo</v>
          </cell>
          <cell r="G6360" t="str">
            <v>X</v>
          </cell>
          <cell r="M6360" t="str">
            <v>ENFERMEDAD GENERAL</v>
          </cell>
          <cell r="O6360" t="str">
            <v>SURA E.P.S.</v>
          </cell>
        </row>
        <row r="6361">
          <cell r="C6361">
            <v>73152234</v>
          </cell>
          <cell r="D6361" t="str">
            <v>CONEO GAMARA JOSE ANTONIO</v>
          </cell>
          <cell r="E6361" t="str">
            <v>OPERADOR DE BUSETÓN</v>
          </cell>
          <cell r="G6361" t="str">
            <v>X</v>
          </cell>
          <cell r="M6361" t="str">
            <v>ENFERMEDAD GENERAL</v>
          </cell>
          <cell r="O6361" t="str">
            <v>EPS MUTUAL SER</v>
          </cell>
        </row>
        <row r="6362">
          <cell r="C6362">
            <v>9236697</v>
          </cell>
          <cell r="D6362" t="str">
            <v>POVEDA GIL OSMAR ALBERTO</v>
          </cell>
          <cell r="E6362" t="str">
            <v>OPERADOR DE PADRÓN</v>
          </cell>
          <cell r="G6362" t="str">
            <v>X</v>
          </cell>
          <cell r="M6362" t="str">
            <v>ENFERMEDAD GENERAL</v>
          </cell>
          <cell r="O6362" t="str">
            <v>SURA E.P.S.</v>
          </cell>
        </row>
        <row r="6363">
          <cell r="C6363">
            <v>73108745</v>
          </cell>
          <cell r="D6363" t="str">
            <v>AICARDI HERNANDEZ JHOEL</v>
          </cell>
          <cell r="E6363" t="str">
            <v>OPERADOR DE PADRÓN</v>
          </cell>
          <cell r="G6363" t="str">
            <v>X</v>
          </cell>
          <cell r="M6363" t="str">
            <v>ENFERMEDAD GENERAL</v>
          </cell>
          <cell r="N6363" t="str">
            <v>EPS002</v>
          </cell>
          <cell r="O6363" t="str">
            <v>SALUD TOTAL E.P.S.</v>
          </cell>
        </row>
        <row r="6364">
          <cell r="C6364">
            <v>73127358</v>
          </cell>
          <cell r="D6364" t="str">
            <v>MARRUGO TORRES JOSE ALFREDO</v>
          </cell>
          <cell r="E6364" t="str">
            <v>OPERADOR DE PADRÓN</v>
          </cell>
          <cell r="G6364" t="str">
            <v>X</v>
          </cell>
          <cell r="M6364" t="str">
            <v>ENFERMEDAD GENERAL</v>
          </cell>
          <cell r="O6364" t="str">
            <v>SANITAS E.P.S</v>
          </cell>
        </row>
        <row r="6365">
          <cell r="C6365">
            <v>72007041</v>
          </cell>
          <cell r="D6365" t="str">
            <v>SANTAMARIA CASTELLANOS GABY FERNANDO</v>
          </cell>
          <cell r="E6365" t="str">
            <v>OPERADOR DE PADRÓN</v>
          </cell>
          <cell r="G6365" t="str">
            <v>X</v>
          </cell>
          <cell r="M6365" t="str">
            <v>ENFERMEDAD GENERAL</v>
          </cell>
          <cell r="N6365" t="str">
            <v>EPS002</v>
          </cell>
          <cell r="O6365" t="str">
            <v>SALUD TOTAL E.P.S.</v>
          </cell>
        </row>
        <row r="6366">
          <cell r="C6366">
            <v>15031784</v>
          </cell>
          <cell r="D6366" t="str">
            <v>PEREZ CHICA LOKY LUCIANO</v>
          </cell>
          <cell r="E6366" t="str">
            <v>OPERADOR DE PADRÓN</v>
          </cell>
          <cell r="G6366" t="str">
            <v>X</v>
          </cell>
          <cell r="M6366" t="str">
            <v>ENFERMEDAD GENERAL</v>
          </cell>
          <cell r="O6366" t="str">
            <v>NUEVA E.P.S</v>
          </cell>
        </row>
        <row r="6367">
          <cell r="C6367">
            <v>73168506</v>
          </cell>
          <cell r="D6367" t="str">
            <v>PUELLO MEZA REYMUNDO</v>
          </cell>
          <cell r="E6367" t="str">
            <v>OPERADOR DE PADRÓN</v>
          </cell>
          <cell r="G6367" t="str">
            <v>X</v>
          </cell>
          <cell r="M6367" t="str">
            <v>ENFERMEDAD GENERAL</v>
          </cell>
          <cell r="N6367" t="str">
            <v>EPS002</v>
          </cell>
          <cell r="O6367" t="str">
            <v>SALUD TOTAL E.P.S.</v>
          </cell>
        </row>
        <row r="6368">
          <cell r="C6368">
            <v>73168506</v>
          </cell>
          <cell r="D6368" t="str">
            <v>PUELLO MEZA REYMUNDO</v>
          </cell>
          <cell r="E6368" t="str">
            <v>OPERADOR DE PADRÓN</v>
          </cell>
          <cell r="G6368" t="str">
            <v>X</v>
          </cell>
          <cell r="M6368" t="str">
            <v>ENFERMEDAD GENERAL</v>
          </cell>
          <cell r="N6368" t="str">
            <v>EPS002</v>
          </cell>
          <cell r="O6368" t="str">
            <v>SALUD TOTAL E.P.S.</v>
          </cell>
        </row>
        <row r="6369">
          <cell r="C6369">
            <v>7960668</v>
          </cell>
          <cell r="D6369" t="str">
            <v>CAMACHO BELEÑO ERIK ALEXI</v>
          </cell>
          <cell r="E6369" t="str">
            <v>OPERADOR DE PADRÓN</v>
          </cell>
          <cell r="G6369" t="str">
            <v>X</v>
          </cell>
          <cell r="M6369" t="str">
            <v>ENFERMEDAD GENERAL</v>
          </cell>
          <cell r="O6369" t="str">
            <v>SALUD TOTAL E.P.S.</v>
          </cell>
        </row>
        <row r="6370">
          <cell r="C6370">
            <v>73131436</v>
          </cell>
          <cell r="D6370" t="str">
            <v>HERNANDEZ MERCADO ARNULFO</v>
          </cell>
          <cell r="E6370" t="str">
            <v>OPERADOR DE PADRÓN</v>
          </cell>
          <cell r="G6370" t="str">
            <v>X</v>
          </cell>
          <cell r="M6370" t="str">
            <v>ENFERMEDAD GENERAL</v>
          </cell>
          <cell r="N6370" t="str">
            <v>EPS002</v>
          </cell>
          <cell r="O6370" t="str">
            <v>SALUD TOTAL E.P.S.</v>
          </cell>
        </row>
        <row r="6371">
          <cell r="C6371">
            <v>1049825736</v>
          </cell>
          <cell r="D6371" t="str">
            <v>VEGA ANAYA ERQUIS ALONSO</v>
          </cell>
          <cell r="E6371" t="str">
            <v>OPERADOR DE PADRÓN</v>
          </cell>
          <cell r="G6371" t="str">
            <v>X</v>
          </cell>
          <cell r="M6371" t="str">
            <v>ENFERMEDAD GENERAL</v>
          </cell>
          <cell r="N6371" t="str">
            <v>EPS002</v>
          </cell>
          <cell r="O6371" t="str">
            <v>SALUD TOTAL E.P.S.</v>
          </cell>
        </row>
        <row r="6372">
          <cell r="C6372">
            <v>1049825736</v>
          </cell>
          <cell r="D6372" t="str">
            <v>VEGA ANAYA ERQUIS ALONSO</v>
          </cell>
          <cell r="E6372" t="str">
            <v>OPERADOR DE PADRÓN</v>
          </cell>
          <cell r="G6372" t="str">
            <v>X</v>
          </cell>
          <cell r="M6372" t="str">
            <v>ENFERMEDAD GENERAL</v>
          </cell>
          <cell r="N6372" t="str">
            <v>OR009</v>
          </cell>
          <cell r="O6372" t="str">
            <v>SALUD TOTAL E.P.S.</v>
          </cell>
        </row>
        <row r="6373">
          <cell r="C6373">
            <v>73108745</v>
          </cell>
          <cell r="D6373" t="str">
            <v>AICARDI HERNANDEZ JHOEL</v>
          </cell>
          <cell r="E6373" t="str">
            <v>OPERADOR DE PADRÓN</v>
          </cell>
          <cell r="G6373" t="str">
            <v>X</v>
          </cell>
          <cell r="M6373" t="str">
            <v>ENFERMEDAD GENERAL</v>
          </cell>
          <cell r="N6373" t="str">
            <v>EPS002</v>
          </cell>
          <cell r="O6373" t="str">
            <v>SALUD TOTAL E.P.S.</v>
          </cell>
        </row>
        <row r="6374">
          <cell r="C6374">
            <v>73108745</v>
          </cell>
          <cell r="D6374" t="str">
            <v>AICARDI HERNANDEZ JHOEL</v>
          </cell>
          <cell r="E6374" t="str">
            <v>OPERADOR DE PADRÓN</v>
          </cell>
          <cell r="G6374" t="str">
            <v>X</v>
          </cell>
          <cell r="M6374" t="str">
            <v>ENFERMEDAD GENERAL</v>
          </cell>
          <cell r="N6374" t="str">
            <v>EPS002</v>
          </cell>
          <cell r="O6374" t="str">
            <v>SALUD TOTAL E.P.S.</v>
          </cell>
        </row>
        <row r="6375">
          <cell r="C6375">
            <v>1042576746</v>
          </cell>
          <cell r="D6375" t="str">
            <v>POLO ESPITIA JOSE ANGEL</v>
          </cell>
          <cell r="E6375" t="str">
            <v>TECNICO DE MANTENIMIENTO D</v>
          </cell>
          <cell r="G6375" t="str">
            <v>X</v>
          </cell>
          <cell r="M6375" t="str">
            <v>ENFERMEDAD GENERAL</v>
          </cell>
          <cell r="O6375" t="str">
            <v>NUEVA E.P.S</v>
          </cell>
        </row>
        <row r="6376">
          <cell r="C6376">
            <v>7960668</v>
          </cell>
          <cell r="D6376" t="str">
            <v>CAMACHO BELEÑO ERIK ALEXI</v>
          </cell>
          <cell r="E6376" t="str">
            <v>OPERADOR DE PADRÓN</v>
          </cell>
          <cell r="G6376" t="str">
            <v>X</v>
          </cell>
          <cell r="M6376" t="str">
            <v>ENFERMEDAD GENERAL</v>
          </cell>
          <cell r="O6376" t="str">
            <v>SALUD TOTAL E.P.S.</v>
          </cell>
        </row>
        <row r="6377">
          <cell r="C6377">
            <v>73108745</v>
          </cell>
          <cell r="D6377" t="str">
            <v>AICARDI HERNANDEZ JHOEL</v>
          </cell>
          <cell r="E6377" t="str">
            <v>OPERADOR DE PADRÓN</v>
          </cell>
          <cell r="G6377" t="str">
            <v>X</v>
          </cell>
          <cell r="M6377" t="str">
            <v>ENFERMEDAD GENERAL</v>
          </cell>
          <cell r="O6377" t="str">
            <v>SALUD TOTAL E.P.S.</v>
          </cell>
        </row>
        <row r="6378">
          <cell r="C6378">
            <v>1001974217</v>
          </cell>
          <cell r="D6378" t="str">
            <v>MORENO PADILLA VICTOR MANUEL</v>
          </cell>
          <cell r="E6378" t="str">
            <v>TECNICO DE MANTENIMIENTO CARROCERO C</v>
          </cell>
          <cell r="G6378" t="str">
            <v>X</v>
          </cell>
          <cell r="M6378" t="str">
            <v>ENFERMEDAD GENERAL</v>
          </cell>
          <cell r="N6378" t="str">
            <v>EPS002</v>
          </cell>
          <cell r="O6378" t="str">
            <v>SALUD TOTAL E.P.S.</v>
          </cell>
        </row>
        <row r="6379">
          <cell r="C6379">
            <v>1063563431</v>
          </cell>
          <cell r="D6379" t="str">
            <v>JALKH DIAZ ABEL ENRIQUE</v>
          </cell>
          <cell r="E6379" t="str">
            <v>OPERADOR DE BUSETÓN</v>
          </cell>
          <cell r="G6379" t="str">
            <v>X</v>
          </cell>
          <cell r="M6379" t="str">
            <v>ENFERMEDAD GENERAL</v>
          </cell>
          <cell r="N6379" t="str">
            <v>OR009</v>
          </cell>
          <cell r="O6379" t="str">
            <v>SALUD TOTAL E.P.S.</v>
          </cell>
        </row>
        <row r="6380">
          <cell r="C6380">
            <v>1148693276</v>
          </cell>
          <cell r="D6380" t="str">
            <v>BARRIOS GUERRERO ERNESTO CARLOS</v>
          </cell>
          <cell r="E6380" t="str">
            <v>OPERADOR DE PADRÓN</v>
          </cell>
          <cell r="G6380" t="str">
            <v>X</v>
          </cell>
          <cell r="M6380" t="str">
            <v>ENFERMEDAD GENERAL</v>
          </cell>
          <cell r="N6380" t="str">
            <v>EPS002</v>
          </cell>
          <cell r="O6380" t="str">
            <v>SALUD TOTAL E.P.S.</v>
          </cell>
        </row>
        <row r="6381">
          <cell r="C6381">
            <v>1047433842</v>
          </cell>
          <cell r="D6381" t="str">
            <v>MARRUGO PAJARO VICTOR ALFONSO</v>
          </cell>
          <cell r="E6381" t="str">
            <v>OPERADOR DE PADRÓN</v>
          </cell>
          <cell r="G6381" t="str">
            <v>X</v>
          </cell>
          <cell r="M6381" t="str">
            <v>ENFERMEDAD GENERAL</v>
          </cell>
          <cell r="O6381" t="str">
            <v>SURA E.P.S.</v>
          </cell>
        </row>
        <row r="6382">
          <cell r="C6382">
            <v>3798236</v>
          </cell>
          <cell r="D6382" t="str">
            <v>PANTOJA BLANCO WILSON JOSE</v>
          </cell>
          <cell r="E6382" t="str">
            <v>OPERADOR DE BUSETÓN</v>
          </cell>
          <cell r="G6382" t="str">
            <v>X</v>
          </cell>
          <cell r="M6382" t="str">
            <v>ENFERMEDAD GENERAL</v>
          </cell>
          <cell r="O6382" t="str">
            <v>EPS MUTUAL SER</v>
          </cell>
        </row>
        <row r="6383">
          <cell r="C6383">
            <v>1047480805</v>
          </cell>
          <cell r="D6383" t="str">
            <v>AGAMEZ BELTRAN JAVIER ALFONZO</v>
          </cell>
          <cell r="E6383" t="str">
            <v>OPERADOR DE PADRÓN</v>
          </cell>
          <cell r="G6383" t="str">
            <v>X</v>
          </cell>
          <cell r="M6383" t="str">
            <v>ENFERMEDAD GENERAL</v>
          </cell>
          <cell r="O6383" t="str">
            <v>EPS MUTUAL SER</v>
          </cell>
        </row>
        <row r="6384">
          <cell r="C6384">
            <v>1047480805</v>
          </cell>
          <cell r="D6384" t="str">
            <v>AGAMEZ BELTRAN JAVIER ALFONZO</v>
          </cell>
          <cell r="E6384" t="str">
            <v>OPERADOR DE PADRÓN</v>
          </cell>
          <cell r="G6384" t="str">
            <v>X</v>
          </cell>
          <cell r="M6384" t="str">
            <v>ENFERMEDAD GENERAL</v>
          </cell>
          <cell r="O6384" t="str">
            <v>EPS MUTUAL SER</v>
          </cell>
        </row>
        <row r="6385">
          <cell r="C6385">
            <v>73106822</v>
          </cell>
          <cell r="D6385" t="str">
            <v>DECHAMPS MORALES MANUEL CARMELO</v>
          </cell>
          <cell r="E6385" t="str">
            <v>OPERADOR DE PADRÓN</v>
          </cell>
          <cell r="G6385" t="str">
            <v>X</v>
          </cell>
          <cell r="M6385" t="str">
            <v>ENFERMEDAD GENERAL</v>
          </cell>
          <cell r="N6385" t="str">
            <v>EPS002</v>
          </cell>
          <cell r="O6385" t="str">
            <v>SALUD TOTAL E.P.S.</v>
          </cell>
        </row>
        <row r="6386">
          <cell r="C6386">
            <v>73131436</v>
          </cell>
          <cell r="D6386" t="str">
            <v>HERNANDEZ MERCADO ARNULFO</v>
          </cell>
          <cell r="E6386" t="str">
            <v>OPERADOR DE PADRÓN</v>
          </cell>
          <cell r="G6386" t="str">
            <v>X</v>
          </cell>
          <cell r="M6386" t="str">
            <v>ENFERMEDAD GENERAL</v>
          </cell>
          <cell r="N6386" t="str">
            <v>EPS002</v>
          </cell>
          <cell r="O6386" t="str">
            <v>SALUD TOTAL E.P.S.</v>
          </cell>
        </row>
        <row r="6387">
          <cell r="C6387">
            <v>1128046710</v>
          </cell>
          <cell r="D6387" t="str">
            <v>CERDA SARA IMANOL ENRIQUE</v>
          </cell>
          <cell r="E6387" t="str">
            <v>OPERADOR DE PADRÓN</v>
          </cell>
          <cell r="G6387" t="str">
            <v>X</v>
          </cell>
          <cell r="M6387" t="str">
            <v>ENFERMEDAD GENERAL</v>
          </cell>
          <cell r="O6387" t="str">
            <v>SURA E.P.S.</v>
          </cell>
        </row>
        <row r="6388">
          <cell r="C6388">
            <v>12595533</v>
          </cell>
          <cell r="D6388" t="str">
            <v>MEDINA OCHOA LUIS ALFONSO</v>
          </cell>
          <cell r="E6388" t="str">
            <v>OPERADOR DE PADRÓN</v>
          </cell>
          <cell r="G6388" t="str">
            <v>X</v>
          </cell>
          <cell r="M6388" t="str">
            <v>ENFERMEDAD GENERAL</v>
          </cell>
          <cell r="O6388" t="str">
            <v>NUEVA E.P.S</v>
          </cell>
        </row>
        <row r="6389">
          <cell r="C6389">
            <v>73169783</v>
          </cell>
          <cell r="D6389" t="str">
            <v>VERGARA ORTEGA BERCELIO</v>
          </cell>
          <cell r="E6389" t="str">
            <v>OPERADOR DE BUSETÓN</v>
          </cell>
          <cell r="G6389" t="str">
            <v>X</v>
          </cell>
          <cell r="M6389" t="str">
            <v>ENFERMEDAD GENERAL</v>
          </cell>
          <cell r="O6389" t="str">
            <v>SURA E.P.S.</v>
          </cell>
        </row>
        <row r="6390">
          <cell r="C6390">
            <v>73169783</v>
          </cell>
          <cell r="D6390" t="str">
            <v>VERGARA ORTEGA BERCELIO</v>
          </cell>
          <cell r="E6390" t="str">
            <v>OPERADOR DE BUSETÓN</v>
          </cell>
          <cell r="G6390" t="str">
            <v>X</v>
          </cell>
          <cell r="M6390" t="str">
            <v>ENFERMEDAD GENERAL</v>
          </cell>
          <cell r="O6390" t="str">
            <v>SURA E.P.S.</v>
          </cell>
        </row>
        <row r="6391">
          <cell r="C6391">
            <v>73169783</v>
          </cell>
          <cell r="D6391" t="str">
            <v>VERGARA ORTEGA BERCELIO</v>
          </cell>
          <cell r="E6391" t="str">
            <v>OPERADOR DE BUSETÓN</v>
          </cell>
          <cell r="G6391" t="str">
            <v>X</v>
          </cell>
          <cell r="M6391" t="str">
            <v>ENFERMEDAD GENERAL</v>
          </cell>
          <cell r="O6391" t="str">
            <v>SURA E.P.S.</v>
          </cell>
        </row>
        <row r="6392">
          <cell r="C6392">
            <v>3798236</v>
          </cell>
          <cell r="D6392" t="str">
            <v>PANTOJA BLANCO WILSON JOSE</v>
          </cell>
          <cell r="E6392" t="str">
            <v>OPERADOR DE BUSETÓN</v>
          </cell>
          <cell r="G6392" t="str">
            <v>X</v>
          </cell>
          <cell r="M6392" t="str">
            <v>ENFERMEDAD GENERAL</v>
          </cell>
          <cell r="O6392" t="str">
            <v>EPS MUTUAL SER</v>
          </cell>
        </row>
        <row r="6393">
          <cell r="C6393">
            <v>73131436</v>
          </cell>
          <cell r="D6393" t="str">
            <v>HERNANDEZ MERCADO ARNULFO</v>
          </cell>
          <cell r="E6393" t="str">
            <v>OPERADOR DE PADRÓN</v>
          </cell>
          <cell r="G6393" t="str">
            <v>X</v>
          </cell>
          <cell r="M6393" t="str">
            <v>ENFERMEDAD GENERAL</v>
          </cell>
          <cell r="N6393" t="str">
            <v>EPS002</v>
          </cell>
          <cell r="O6393" t="str">
            <v>SALUD TOTAL E.P.S.</v>
          </cell>
        </row>
        <row r="6394">
          <cell r="C6394">
            <v>73109356</v>
          </cell>
          <cell r="D6394" t="str">
            <v>MARTINEZ OLAVE WILLIAN ANTONIO</v>
          </cell>
          <cell r="E6394" t="str">
            <v>OPERADOR DE PADRÓN</v>
          </cell>
          <cell r="G6394" t="str">
            <v>X</v>
          </cell>
          <cell r="M6394" t="str">
            <v>ENFERMEDAD GENERAL</v>
          </cell>
          <cell r="O6394" t="str">
            <v>SANITAS E.P.S</v>
          </cell>
        </row>
        <row r="6395">
          <cell r="C6395">
            <v>1063563431</v>
          </cell>
          <cell r="D6395" t="str">
            <v>JALKH DIAZ ABEL ENRIQUE</v>
          </cell>
          <cell r="E6395" t="str">
            <v>OPERADOR DE BUSETÓN</v>
          </cell>
          <cell r="G6395" t="str">
            <v>X</v>
          </cell>
          <cell r="M6395" t="str">
            <v>ENFERMEDAD GENERAL</v>
          </cell>
          <cell r="N6395" t="str">
            <v>EPS002</v>
          </cell>
          <cell r="O6395" t="str">
            <v>SALUD TOTAL E.P.S.</v>
          </cell>
        </row>
        <row r="6396">
          <cell r="C6396">
            <v>73192117</v>
          </cell>
          <cell r="D6396" t="str">
            <v>MARTELO CORTINA DEIVI LUIS</v>
          </cell>
          <cell r="E6396" t="str">
            <v>OPERADOR DE PADRÓN</v>
          </cell>
          <cell r="G6396" t="str">
            <v>X</v>
          </cell>
          <cell r="M6396" t="str">
            <v>ENFERMEDAD GENERAL</v>
          </cell>
          <cell r="N6396" t="str">
            <v>EPS002</v>
          </cell>
          <cell r="O6396" t="str">
            <v>SALUD TOTAL E.P.S.</v>
          </cell>
        </row>
        <row r="6397">
          <cell r="C6397">
            <v>73007078</v>
          </cell>
          <cell r="D6397" t="str">
            <v>QUINCENO PORTO JAVIER ANTONIO</v>
          </cell>
          <cell r="E6397" t="str">
            <v>OPERADOR DE BUSETÓN</v>
          </cell>
          <cell r="G6397" t="str">
            <v>X</v>
          </cell>
          <cell r="M6397" t="str">
            <v>ENFERMEDAD GENERAL</v>
          </cell>
          <cell r="N6397" t="str">
            <v>OR009</v>
          </cell>
          <cell r="O6397" t="str">
            <v>SALUD TOTAL E.P.S.</v>
          </cell>
        </row>
        <row r="6398">
          <cell r="C6398">
            <v>18881554</v>
          </cell>
          <cell r="D6398" t="str">
            <v>CAUSADO SALAS JAIR JOSE</v>
          </cell>
          <cell r="E6398" t="str">
            <v>OPERADOR DE PADRÓN</v>
          </cell>
          <cell r="G6398" t="str">
            <v>X</v>
          </cell>
          <cell r="M6398" t="str">
            <v>ENFERMEDAD GENERAL</v>
          </cell>
          <cell r="N6398" t="str">
            <v>EPS002</v>
          </cell>
          <cell r="O6398" t="str">
            <v>SALUD TOTAL E.P.S.</v>
          </cell>
        </row>
        <row r="6399">
          <cell r="C6399">
            <v>73576572</v>
          </cell>
          <cell r="D6399" t="str">
            <v>ESCORCIA NAVAS CRISTIAN DE JESUS</v>
          </cell>
          <cell r="E6399" t="str">
            <v>OPERADOR DE PADRÓN</v>
          </cell>
          <cell r="G6399" t="str">
            <v>X</v>
          </cell>
          <cell r="M6399" t="str">
            <v>ENFERMEDAD GENERAL</v>
          </cell>
          <cell r="O6399" t="str">
            <v>SANITAS E.P.S</v>
          </cell>
        </row>
        <row r="6400">
          <cell r="C6400">
            <v>12595533</v>
          </cell>
          <cell r="D6400" t="str">
            <v>MEDINA OCHOA LUIS ALFONSO</v>
          </cell>
          <cell r="E6400" t="str">
            <v>OPERADOR DE PADRÓN</v>
          </cell>
          <cell r="G6400" t="str">
            <v>X</v>
          </cell>
          <cell r="M6400" t="str">
            <v>ENFERMEDAD GENERAL</v>
          </cell>
          <cell r="O6400" t="str">
            <v>NUEVA E.P.S</v>
          </cell>
        </row>
        <row r="6401">
          <cell r="C6401">
            <v>7961072</v>
          </cell>
          <cell r="D6401" t="str">
            <v>CANTILLO MUÑIZ CARLOS JESUS</v>
          </cell>
          <cell r="E6401" t="str">
            <v>OPERADOR DE PADRÓN</v>
          </cell>
          <cell r="G6401" t="str">
            <v>X</v>
          </cell>
          <cell r="M6401" t="str">
            <v>ENFERMEDAD GENERAL</v>
          </cell>
          <cell r="O6401" t="str">
            <v>EPS MUTUAL SER</v>
          </cell>
        </row>
        <row r="6402">
          <cell r="C6402">
            <v>30873721</v>
          </cell>
          <cell r="D6402" t="str">
            <v>JIMENEZ LLANOS ROSANA</v>
          </cell>
          <cell r="E6402" t="str">
            <v>OPERADOR DE PADRÓN</v>
          </cell>
          <cell r="G6402" t="str">
            <v>X</v>
          </cell>
          <cell r="M6402" t="str">
            <v>ENFERMEDAD GENERAL</v>
          </cell>
          <cell r="O6402" t="str">
            <v>SALUD TOTAL E.P.S.</v>
          </cell>
        </row>
        <row r="6403">
          <cell r="C6403">
            <v>73143477</v>
          </cell>
          <cell r="D6403" t="str">
            <v>PEREZ VELASCO VICTOR MANUEL</v>
          </cell>
          <cell r="E6403" t="str">
            <v>OPERADOR DE PADRÓN</v>
          </cell>
          <cell r="G6403" t="str">
            <v>X</v>
          </cell>
          <cell r="M6403" t="str">
            <v>ENFERMEDAD GENERAL</v>
          </cell>
          <cell r="N6403" t="str">
            <v>EPS002</v>
          </cell>
          <cell r="O6403" t="str">
            <v>SALUD TOTAL E.P.S.</v>
          </cell>
        </row>
        <row r="6404">
          <cell r="C6404">
            <v>3798236</v>
          </cell>
          <cell r="D6404" t="str">
            <v>PANTOJA BLANCO WILSON JOSE</v>
          </cell>
          <cell r="E6404" t="str">
            <v>OPERADOR DE BUSETÓN</v>
          </cell>
          <cell r="G6404" t="str">
            <v>X</v>
          </cell>
          <cell r="M6404" t="str">
            <v>ENFERMEDAD GENERAL</v>
          </cell>
          <cell r="O6404" t="str">
            <v>EPS MUTUAL SER</v>
          </cell>
        </row>
        <row r="6405">
          <cell r="C6405">
            <v>9096415</v>
          </cell>
          <cell r="D6405" t="str">
            <v>CAMACHO MADERA ZUNY RAFAEL</v>
          </cell>
          <cell r="E6405" t="str">
            <v>OPERADOR DE BUSETÓN</v>
          </cell>
          <cell r="G6405" t="str">
            <v>X</v>
          </cell>
          <cell r="M6405" t="str">
            <v>ENFERMEDAD GENERAL</v>
          </cell>
          <cell r="O6405" t="str">
            <v>FAMISANAR E.P.S</v>
          </cell>
        </row>
        <row r="6406">
          <cell r="C6406">
            <v>73106822</v>
          </cell>
          <cell r="D6406" t="str">
            <v>DECHAMPS MORALES MANUEL CARMELO</v>
          </cell>
          <cell r="E6406" t="str">
            <v>OPERADOR DE PADRÓN</v>
          </cell>
          <cell r="G6406" t="str">
            <v>X</v>
          </cell>
          <cell r="M6406" t="str">
            <v>ENFERMEDAD GENERAL</v>
          </cell>
          <cell r="N6406" t="str">
            <v>EPS002</v>
          </cell>
          <cell r="O6406" t="str">
            <v>SALUD TOTAL E.P.S.</v>
          </cell>
        </row>
        <row r="6407">
          <cell r="C6407">
            <v>73143477</v>
          </cell>
          <cell r="D6407" t="str">
            <v>PEREZ VELASCO VICTOR MANUEL</v>
          </cell>
          <cell r="E6407" t="str">
            <v>OPERADOR DE PADRÓN</v>
          </cell>
          <cell r="G6407" t="str">
            <v>X</v>
          </cell>
          <cell r="M6407" t="str">
            <v>ENFERMEDAD GENERAL</v>
          </cell>
          <cell r="N6407" t="str">
            <v>OR009</v>
          </cell>
          <cell r="O6407" t="str">
            <v>SALUD TOTAL E.P.S.</v>
          </cell>
        </row>
        <row r="6408">
          <cell r="C6408">
            <v>73231254</v>
          </cell>
          <cell r="D6408" t="str">
            <v>AYOLA AMADOR MIGUEL ANGEL</v>
          </cell>
          <cell r="E6408" t="str">
            <v>OPERADOR DE PADRÓN</v>
          </cell>
          <cell r="G6408" t="str">
            <v>X</v>
          </cell>
          <cell r="M6408" t="str">
            <v>ENFERMEDAD GENERAL</v>
          </cell>
          <cell r="O6408" t="str">
            <v>EPS MUTUAL SER</v>
          </cell>
        </row>
        <row r="6409">
          <cell r="C6409">
            <v>73575321</v>
          </cell>
          <cell r="D6409" t="str">
            <v>POSSO PUCHE WILSON MANUEL</v>
          </cell>
          <cell r="E6409" t="str">
            <v>REGULADOR</v>
          </cell>
          <cell r="G6409" t="str">
            <v>X</v>
          </cell>
          <cell r="M6409" t="str">
            <v>ENFERMEDAD GENERAL</v>
          </cell>
          <cell r="N6409" t="str">
            <v>EPS002</v>
          </cell>
          <cell r="O6409" t="str">
            <v>SALUD TOTAL E.P.S.</v>
          </cell>
        </row>
        <row r="6410">
          <cell r="C6410">
            <v>79998592</v>
          </cell>
          <cell r="D6410" t="str">
            <v>SERRATO  JOHN ALEXANDER</v>
          </cell>
          <cell r="E6410" t="str">
            <v>OPERADOR DE BUSETÓN</v>
          </cell>
          <cell r="G6410" t="str">
            <v>X</v>
          </cell>
          <cell r="M6410" t="str">
            <v>ENFERMEDAD GENERAL</v>
          </cell>
          <cell r="O6410" t="str">
            <v>SURA E.P.S.</v>
          </cell>
        </row>
        <row r="6411">
          <cell r="C6411">
            <v>12595533</v>
          </cell>
          <cell r="D6411" t="str">
            <v>MEDINA OCHOA LUIS ALFONSO</v>
          </cell>
          <cell r="E6411" t="str">
            <v>OPERADOR DE PADRÓN</v>
          </cell>
          <cell r="G6411" t="str">
            <v>X</v>
          </cell>
          <cell r="M6411" t="str">
            <v>ENFERMEDAD GENERAL</v>
          </cell>
          <cell r="O6411" t="str">
            <v>NUEVA E.P.S</v>
          </cell>
        </row>
        <row r="6412">
          <cell r="C6412">
            <v>12595533</v>
          </cell>
          <cell r="D6412" t="str">
            <v>MEDINA OCHOA LUIS ALFONSO</v>
          </cell>
          <cell r="E6412" t="str">
            <v>OPERADOR DE PADRÓN</v>
          </cell>
          <cell r="G6412" t="str">
            <v>X</v>
          </cell>
          <cell r="M6412" t="str">
            <v>ENFERMEDAD GENERAL</v>
          </cell>
          <cell r="O6412" t="str">
            <v>NUEVA E.P.S</v>
          </cell>
        </row>
        <row r="6413">
          <cell r="C6413">
            <v>73106822</v>
          </cell>
          <cell r="D6413" t="str">
            <v>DECHAMPS MORALES MANUEL CARMELO</v>
          </cell>
          <cell r="E6413" t="str">
            <v>OPERADOR DE PADRÓN</v>
          </cell>
          <cell r="G6413" t="str">
            <v>X</v>
          </cell>
          <cell r="M6413" t="str">
            <v>ENFERMEDAD GENERAL</v>
          </cell>
          <cell r="N6413" t="str">
            <v>EPS002</v>
          </cell>
          <cell r="O6413" t="str">
            <v>SALUD TOTAL E.P.S.</v>
          </cell>
        </row>
        <row r="6414">
          <cell r="C6414">
            <v>1002059942</v>
          </cell>
          <cell r="D6414" t="str">
            <v>SIMANCAS MARTINEZ WILSON RAFAEL</v>
          </cell>
          <cell r="E6414" t="str">
            <v>OPERADOR DE PADRÓN</v>
          </cell>
          <cell r="G6414" t="str">
            <v>X</v>
          </cell>
          <cell r="M6414" t="str">
            <v>ENFERMEDAD GENERAL</v>
          </cell>
          <cell r="O6414" t="str">
            <v>NUEVA E.P.S</v>
          </cell>
        </row>
        <row r="6415">
          <cell r="C6415">
            <v>7961072</v>
          </cell>
          <cell r="D6415" t="str">
            <v>CANTILLO MUÑIZ CARLOS JESUS</v>
          </cell>
          <cell r="E6415" t="str">
            <v>OPERADOR DE PADRÓN</v>
          </cell>
          <cell r="G6415" t="str">
            <v>X</v>
          </cell>
          <cell r="M6415" t="str">
            <v>ENFERMEDAD GENERAL</v>
          </cell>
          <cell r="O6415" t="str">
            <v>EPS MUTUAL SER</v>
          </cell>
        </row>
        <row r="6416">
          <cell r="C6416">
            <v>1143325774</v>
          </cell>
          <cell r="D6416" t="str">
            <v>MONTES SAYAS EMER ALFONSO</v>
          </cell>
          <cell r="E6416" t="str">
            <v>OPERADOR DE PADRÓN</v>
          </cell>
          <cell r="G6416" t="str">
            <v>X</v>
          </cell>
          <cell r="M6416" t="str">
            <v>ENFERMEDAD GENERAL</v>
          </cell>
          <cell r="O6416" t="str">
            <v>SURA E.P.S.</v>
          </cell>
        </row>
        <row r="6417">
          <cell r="C6417">
            <v>73007526</v>
          </cell>
          <cell r="D6417" t="str">
            <v>CASTRO SIMARRA RAFAEL ANTONIO</v>
          </cell>
          <cell r="E6417" t="str">
            <v>SUPERVISOR  DE MANTENIMIENTO</v>
          </cell>
          <cell r="G6417" t="str">
            <v>X</v>
          </cell>
          <cell r="M6417" t="str">
            <v>ENFERMEDAD GENERAL</v>
          </cell>
          <cell r="N6417" t="str">
            <v>EPS002</v>
          </cell>
          <cell r="O6417" t="str">
            <v>SALUD TOTAL E.P.S.</v>
          </cell>
        </row>
        <row r="6418">
          <cell r="C6418">
            <v>79998592</v>
          </cell>
          <cell r="D6418" t="str">
            <v>SERRATO  JOHN ALEXANDER</v>
          </cell>
          <cell r="E6418" t="str">
            <v>OPERADOR DE BUSETÓN</v>
          </cell>
          <cell r="G6418" t="str">
            <v>X</v>
          </cell>
          <cell r="M6418" t="str">
            <v>ENFERMEDAD GENERAL</v>
          </cell>
          <cell r="O6418" t="str">
            <v>SURA E.P.S.</v>
          </cell>
        </row>
        <row r="6419">
          <cell r="C6419">
            <v>72007041</v>
          </cell>
          <cell r="D6419" t="str">
            <v>SANTAMARIA CASTELLANOS GABY FERNANDO</v>
          </cell>
          <cell r="E6419" t="str">
            <v>OPERADOR DE PADRÓN</v>
          </cell>
          <cell r="G6419" t="str">
            <v>X</v>
          </cell>
          <cell r="M6419" t="str">
            <v>ENFERMEDAD GENERAL</v>
          </cell>
          <cell r="N6419" t="str">
            <v>EPS002</v>
          </cell>
          <cell r="O6419" t="str">
            <v>SALUD TOTAL E.P.S.</v>
          </cell>
        </row>
        <row r="6420">
          <cell r="C6420">
            <v>79998592</v>
          </cell>
          <cell r="D6420" t="str">
            <v>SERRATO  JOHN ALEXANDER</v>
          </cell>
          <cell r="E6420" t="str">
            <v>OPERADOR DE BUSETÓN</v>
          </cell>
          <cell r="G6420" t="str">
            <v>X</v>
          </cell>
          <cell r="M6420" t="str">
            <v>ENFERMEDAD GENERAL</v>
          </cell>
          <cell r="O6420" t="str">
            <v>SURA E.P.S.</v>
          </cell>
        </row>
        <row r="6421">
          <cell r="C6421">
            <v>12595533</v>
          </cell>
          <cell r="D6421" t="str">
            <v>MEDINA OCHOA LUIS ALFONSO</v>
          </cell>
          <cell r="E6421" t="str">
            <v>OPERADOR DE PADRÓN</v>
          </cell>
          <cell r="G6421" t="str">
            <v>X</v>
          </cell>
          <cell r="M6421" t="str">
            <v>ENFERMEDAD GENERAL</v>
          </cell>
          <cell r="O6421" t="str">
            <v>NUEVA E.P.S</v>
          </cell>
        </row>
        <row r="6422">
          <cell r="C6422">
            <v>1002059942</v>
          </cell>
          <cell r="D6422" t="str">
            <v>SIMANCAS MARTINEZ WILSON RAFAEL</v>
          </cell>
          <cell r="E6422" t="str">
            <v>OPERADOR DE PADRÓN</v>
          </cell>
          <cell r="G6422" t="str">
            <v>X</v>
          </cell>
          <cell r="M6422" t="str">
            <v>ENFERMEDAD GENERAL</v>
          </cell>
          <cell r="O6422" t="str">
            <v>NUEVA E.P.S</v>
          </cell>
        </row>
        <row r="6423">
          <cell r="C6423">
            <v>1082370293</v>
          </cell>
          <cell r="D6423" t="str">
            <v>ROCHA MADRID ANDRES CAMILO</v>
          </cell>
          <cell r="E6423" t="str">
            <v>OPERADOR DE PADRÓN</v>
          </cell>
          <cell r="G6423" t="str">
            <v>X</v>
          </cell>
          <cell r="M6423" t="str">
            <v>ENFERMEDAD GENERAL</v>
          </cell>
          <cell r="O6423" t="str">
            <v>EPS MUTUAL SER</v>
          </cell>
        </row>
        <row r="6424">
          <cell r="C6424">
            <v>1143385542</v>
          </cell>
          <cell r="D6424" t="str">
            <v>BAYUELO ZABALA OSCAR DAVID</v>
          </cell>
          <cell r="E6424" t="str">
            <v>TECNICO DE MANTENIMIENTO D</v>
          </cell>
          <cell r="G6424" t="str">
            <v>X</v>
          </cell>
          <cell r="M6424" t="str">
            <v>ENFERMEDAD GENERAL</v>
          </cell>
          <cell r="O6424" t="str">
            <v>EPS MUTUAL SER</v>
          </cell>
        </row>
        <row r="6425">
          <cell r="C6425">
            <v>3800779</v>
          </cell>
          <cell r="D6425" t="str">
            <v>SALGADO VELAIDES OSVALDO JAVIER</v>
          </cell>
          <cell r="E6425" t="str">
            <v>OPERADOR DE BUSETÓN</v>
          </cell>
          <cell r="G6425" t="str">
            <v>X</v>
          </cell>
          <cell r="M6425" t="str">
            <v>ENFERMEDAD GENERAL</v>
          </cell>
          <cell r="O6425" t="str">
            <v>EPS-S CAJACOPI</v>
          </cell>
        </row>
        <row r="6426">
          <cell r="C6426">
            <v>12595533</v>
          </cell>
          <cell r="D6426" t="str">
            <v>MEDINA OCHOA LUIS ALFONSO</v>
          </cell>
          <cell r="E6426" t="str">
            <v>OPERADOR DE PADRÓN</v>
          </cell>
          <cell r="G6426" t="str">
            <v>X</v>
          </cell>
          <cell r="M6426" t="str">
            <v>ENFERMEDAD GENERAL</v>
          </cell>
          <cell r="O6426" t="str">
            <v>NUEVA E.P.S</v>
          </cell>
        </row>
        <row r="6427">
          <cell r="C6427">
            <v>9103331</v>
          </cell>
          <cell r="D6427" t="str">
            <v>DIAZ MORELOS NEFTALY DE LOS REYES</v>
          </cell>
          <cell r="E6427" t="str">
            <v>OPERADOR DE PADRÓN</v>
          </cell>
          <cell r="G6427" t="str">
            <v>X</v>
          </cell>
          <cell r="M6427" t="str">
            <v>ENFERMEDAD GENERAL</v>
          </cell>
          <cell r="N6427" t="str">
            <v>EPS002</v>
          </cell>
          <cell r="O6427" t="str">
            <v>SALUD TOTAL E.P.S.</v>
          </cell>
        </row>
        <row r="6428">
          <cell r="C6428">
            <v>73131436</v>
          </cell>
          <cell r="D6428" t="str">
            <v>HERNANDEZ MERCADO ARNULFO</v>
          </cell>
          <cell r="E6428" t="str">
            <v>OPERADOR DE PADRÓN</v>
          </cell>
          <cell r="G6428" t="str">
            <v>X</v>
          </cell>
          <cell r="M6428" t="str">
            <v>ENFERMEDAD GENERAL</v>
          </cell>
          <cell r="O6428" t="str">
            <v>SALUD TOTAL E.P.S.</v>
          </cell>
        </row>
        <row r="6429">
          <cell r="C6429">
            <v>1007611544</v>
          </cell>
          <cell r="D6429" t="str">
            <v>JIMENEZ CALVO DANINSON RAFAEL</v>
          </cell>
          <cell r="E6429" t="str">
            <v>OPERADOR DE PADRÓN</v>
          </cell>
          <cell r="G6429" t="str">
            <v>X</v>
          </cell>
          <cell r="M6429" t="str">
            <v>ENFERMEDAD GENERAL</v>
          </cell>
          <cell r="O6429" t="str">
            <v>EPS MUTUAL SER</v>
          </cell>
        </row>
        <row r="6430">
          <cell r="C6430">
            <v>73152234</v>
          </cell>
          <cell r="D6430" t="str">
            <v>CONEO GAMARA JOSE ANTONIO</v>
          </cell>
          <cell r="E6430" t="str">
            <v>OPERADOR DE BUSETÓN</v>
          </cell>
          <cell r="G6430" t="str">
            <v>X</v>
          </cell>
          <cell r="M6430" t="str">
            <v>ENFERMEDAD GENERAL</v>
          </cell>
          <cell r="O6430" t="str">
            <v>EPS MUTUAL SER</v>
          </cell>
        </row>
        <row r="6431">
          <cell r="C6431">
            <v>79998592</v>
          </cell>
          <cell r="D6431" t="str">
            <v>SERRATO  JOHN ALEXANDER</v>
          </cell>
          <cell r="E6431" t="str">
            <v>OPERADOR DE BUSETÓN</v>
          </cell>
          <cell r="G6431" t="str">
            <v>X</v>
          </cell>
          <cell r="M6431" t="str">
            <v>ENFERMEDAD GENERAL</v>
          </cell>
          <cell r="O6431" t="str">
            <v>SURA E.P.S.</v>
          </cell>
        </row>
        <row r="6432">
          <cell r="C6432">
            <v>79998592</v>
          </cell>
          <cell r="D6432" t="str">
            <v>SERRATO  JOHN ALEXANDER</v>
          </cell>
          <cell r="E6432" t="str">
            <v>OPERADOR DE BUSETÓN</v>
          </cell>
          <cell r="G6432" t="str">
            <v>X</v>
          </cell>
          <cell r="M6432" t="str">
            <v>ENFERMEDAD GENERAL</v>
          </cell>
          <cell r="O6432" t="str">
            <v>SURA E.P.S.</v>
          </cell>
        </row>
        <row r="6433">
          <cell r="C6433">
            <v>1047433842</v>
          </cell>
          <cell r="D6433" t="str">
            <v>MARRUGO PAJARO VICTOR ALFONSO</v>
          </cell>
          <cell r="E6433" t="str">
            <v>OPERADOR DE PADRÓN</v>
          </cell>
          <cell r="G6433" t="str">
            <v>x</v>
          </cell>
          <cell r="M6433" t="str">
            <v>ENFERMEDAD GENERAL</v>
          </cell>
          <cell r="O6433" t="str">
            <v>SURA E.P.S.</v>
          </cell>
        </row>
        <row r="6434">
          <cell r="C6434">
            <v>73168506</v>
          </cell>
          <cell r="D6434" t="str">
            <v>PUELLO MEZA REYMUNDO</v>
          </cell>
          <cell r="E6434" t="str">
            <v>OPERADOR DE PADRÓN</v>
          </cell>
          <cell r="G6434" t="str">
            <v>X</v>
          </cell>
          <cell r="M6434" t="str">
            <v>ENFERMEDAD GENERAL</v>
          </cell>
          <cell r="N6434" t="str">
            <v>EPS002</v>
          </cell>
          <cell r="O6434" t="str">
            <v>SALUD TOTAL E.P.S.</v>
          </cell>
        </row>
        <row r="6435">
          <cell r="C6435">
            <v>73231254</v>
          </cell>
          <cell r="D6435" t="str">
            <v>AYOLA AMADOR MIGUEL ANGEL</v>
          </cell>
          <cell r="E6435" t="str">
            <v>OPERADOR DE PADRÓN</v>
          </cell>
          <cell r="G6435" t="str">
            <v>X</v>
          </cell>
          <cell r="M6435" t="str">
            <v>ENFERMEDAD GENERAL</v>
          </cell>
          <cell r="O6435" t="str">
            <v>EPS MUTUAL SER</v>
          </cell>
        </row>
        <row r="6436">
          <cell r="C6436">
            <v>73117655</v>
          </cell>
          <cell r="D6436" t="str">
            <v>HERRERA ARROYO WILMAN</v>
          </cell>
          <cell r="E6436" t="str">
            <v>OPERADOR DE PADRÓN</v>
          </cell>
          <cell r="G6436" t="str">
            <v>X</v>
          </cell>
          <cell r="M6436" t="str">
            <v>ENFERMEDAD GENERAL</v>
          </cell>
          <cell r="O6436" t="str">
            <v>COOSALUD ESS EPS -S</v>
          </cell>
        </row>
        <row r="6437">
          <cell r="C6437">
            <v>12595533</v>
          </cell>
          <cell r="D6437" t="str">
            <v>MEDINA OCHOA LUIS ALFONSO</v>
          </cell>
          <cell r="E6437" t="str">
            <v>OPERADOR DE PADRÓN</v>
          </cell>
          <cell r="G6437" t="str">
            <v>X</v>
          </cell>
          <cell r="M6437" t="str">
            <v>ENFERMEDAD GENERAL</v>
          </cell>
          <cell r="O6437" t="str">
            <v>NUEVA E.P.S</v>
          </cell>
        </row>
        <row r="6438">
          <cell r="C6438">
            <v>10886858</v>
          </cell>
          <cell r="D6438" t="str">
            <v>VALENCI ALVAREZ ALVARO</v>
          </cell>
          <cell r="E6438" t="str">
            <v>OPERADOR DE BUSETÓN</v>
          </cell>
          <cell r="G6438" t="str">
            <v>X</v>
          </cell>
          <cell r="M6438" t="str">
            <v>ENFERMEDAD GENERAL</v>
          </cell>
          <cell r="O6438" t="str">
            <v>EPS MUTUAL SER</v>
          </cell>
        </row>
        <row r="6439">
          <cell r="C6439">
            <v>79998592</v>
          </cell>
          <cell r="D6439" t="str">
            <v>SERRATO  JOHN ALEXANDER</v>
          </cell>
          <cell r="E6439" t="str">
            <v>OPERADOR DE BUSETÓN</v>
          </cell>
          <cell r="G6439" t="str">
            <v>X</v>
          </cell>
          <cell r="M6439" t="str">
            <v>ENFERMEDAD GENERAL</v>
          </cell>
          <cell r="O6439" t="str">
            <v>SURA E.P.S.</v>
          </cell>
        </row>
        <row r="6440">
          <cell r="C6440">
            <v>73142139</v>
          </cell>
          <cell r="D6440" t="str">
            <v>MAJUL DE AVILA JUAN CARLOS</v>
          </cell>
          <cell r="E6440" t="str">
            <v>OPERADOR DE PADRÓN</v>
          </cell>
          <cell r="G6440" t="str">
            <v>X</v>
          </cell>
          <cell r="M6440" t="str">
            <v>ENFERMEDAD GENERAL</v>
          </cell>
          <cell r="O6440" t="str">
            <v>EPS MUTUAL SER</v>
          </cell>
        </row>
        <row r="6441">
          <cell r="C6441">
            <v>1047440584</v>
          </cell>
          <cell r="D6441" t="str">
            <v>ALVAREZ PIMIENTA WILL ALFONSO</v>
          </cell>
          <cell r="E6441" t="str">
            <v>OPERADOR DE PADRÓN</v>
          </cell>
          <cell r="G6441" t="str">
            <v>X</v>
          </cell>
          <cell r="M6441" t="str">
            <v>ENFERMEDAD GENERAL</v>
          </cell>
          <cell r="N6441">
            <v>860028947</v>
          </cell>
          <cell r="O6441" t="str">
            <v>EPS MUTUAL SER</v>
          </cell>
        </row>
        <row r="6442">
          <cell r="C6442">
            <v>1128058315</v>
          </cell>
          <cell r="D6442" t="str">
            <v>AGUILAR MARTINEZ OSCAR</v>
          </cell>
          <cell r="E6442" t="str">
            <v>OPERADOR DE PADRÓN</v>
          </cell>
          <cell r="G6442" t="str">
            <v>X</v>
          </cell>
          <cell r="M6442" t="str">
            <v>ENFERMEDAD GENERAL</v>
          </cell>
          <cell r="N6442" t="str">
            <v>EPS002</v>
          </cell>
          <cell r="O6442" t="str">
            <v>SANITAS E.P.S</v>
          </cell>
        </row>
        <row r="6443">
          <cell r="C6443">
            <v>1050965498</v>
          </cell>
          <cell r="D6443" t="str">
            <v>MESTRE GONZALEZ EDUARDO LUIS</v>
          </cell>
          <cell r="E6443" t="str">
            <v>TECNICO DE MANTENIMIENTO D</v>
          </cell>
          <cell r="G6443" t="str">
            <v>X</v>
          </cell>
          <cell r="M6443" t="str">
            <v>ENFERMEDAD GENERAL</v>
          </cell>
          <cell r="O6443" t="str">
            <v>EPS MUTUAL SER</v>
          </cell>
        </row>
        <row r="6444">
          <cell r="C6444">
            <v>1047433842</v>
          </cell>
          <cell r="D6444" t="str">
            <v>MARRUGO PAJARO VICTOR ALFONSO</v>
          </cell>
          <cell r="E6444" t="str">
            <v>OPERADOR DE PADRÓN</v>
          </cell>
          <cell r="G6444" t="str">
            <v>X</v>
          </cell>
          <cell r="M6444" t="str">
            <v>ENFERMEDAD GENERAL</v>
          </cell>
          <cell r="O6444" t="str">
            <v>SURA E.P.S.</v>
          </cell>
        </row>
        <row r="6445">
          <cell r="C6445">
            <v>73117655</v>
          </cell>
          <cell r="D6445" t="str">
            <v>HERRERA ARROYO WILMAN</v>
          </cell>
          <cell r="E6445" t="str">
            <v>OPERADOR DE PADRÓN</v>
          </cell>
          <cell r="G6445" t="str">
            <v>X</v>
          </cell>
          <cell r="M6445" t="str">
            <v>ENFERMEDAD GENERAL</v>
          </cell>
          <cell r="O6445" t="str">
            <v>COOSALUD ESS EPS -S</v>
          </cell>
        </row>
        <row r="6446">
          <cell r="C6446">
            <v>1237441830</v>
          </cell>
          <cell r="D6446" t="str">
            <v>BARACALDO  ABRAM GARRIDO</v>
          </cell>
          <cell r="E6446" t="str">
            <v>TECNICO DE MANTENIMIENTO D</v>
          </cell>
          <cell r="G6446" t="str">
            <v>X</v>
          </cell>
          <cell r="M6446" t="str">
            <v>ENFERMEDAD GENERAL</v>
          </cell>
          <cell r="O6446" t="str">
            <v>COOSALUD ESS EPS -S</v>
          </cell>
        </row>
        <row r="6447">
          <cell r="C6447">
            <v>73109827</v>
          </cell>
          <cell r="D6447" t="str">
            <v>PEREZ CASSIANI YAMIL</v>
          </cell>
          <cell r="E6447" t="str">
            <v>OPERADOR DE PADRÓN</v>
          </cell>
          <cell r="G6447" t="str">
            <v>X</v>
          </cell>
          <cell r="M6447" t="str">
            <v>ENFERMEDAD GENERAL</v>
          </cell>
          <cell r="O6447" t="str">
            <v>NUEVA E.P.S</v>
          </cell>
        </row>
        <row r="6448">
          <cell r="C6448">
            <v>79998592</v>
          </cell>
          <cell r="D6448" t="str">
            <v>SERRATO  JOHN ALEXANDER</v>
          </cell>
          <cell r="E6448" t="str">
            <v>OPERADOR DE BUSETÓN</v>
          </cell>
          <cell r="G6448" t="str">
            <v>X</v>
          </cell>
          <cell r="M6448" t="str">
            <v>ENFERMEDAD GENERAL</v>
          </cell>
          <cell r="O6448" t="str">
            <v>SURA E.P.S.</v>
          </cell>
        </row>
        <row r="6449">
          <cell r="C6449">
            <v>94379411</v>
          </cell>
          <cell r="D6449" t="str">
            <v>RINCON SANCHEZ ANDERSON</v>
          </cell>
          <cell r="E6449" t="str">
            <v>OPERADOR DE PADRÓN</v>
          </cell>
          <cell r="G6449" t="str">
            <v>X</v>
          </cell>
          <cell r="M6449" t="str">
            <v>ENFERMEDAD GENERAL</v>
          </cell>
          <cell r="N6449" t="str">
            <v>EPS002</v>
          </cell>
          <cell r="O6449" t="str">
            <v>SALUD TOTAL E.P.S.</v>
          </cell>
        </row>
        <row r="6450">
          <cell r="C6450">
            <v>73169783</v>
          </cell>
          <cell r="D6450" t="str">
            <v>VERGARA ORTEGA BERCELIO</v>
          </cell>
          <cell r="E6450" t="str">
            <v>OPERADOR DE BUSETÓN</v>
          </cell>
          <cell r="G6450" t="str">
            <v>X</v>
          </cell>
          <cell r="M6450" t="str">
            <v>ENFERMEDAD GENERAL</v>
          </cell>
          <cell r="O6450" t="str">
            <v>SURA E.P.S.</v>
          </cell>
        </row>
        <row r="6451">
          <cell r="C6451">
            <v>73169783</v>
          </cell>
          <cell r="D6451" t="str">
            <v>VERGARA ORTEGA BERCELIO</v>
          </cell>
          <cell r="E6451" t="str">
            <v>OPERADOR DE BUSETÓN</v>
          </cell>
          <cell r="G6451" t="str">
            <v>X</v>
          </cell>
          <cell r="M6451" t="str">
            <v>ENFERMEDAD GENERAL</v>
          </cell>
          <cell r="O6451" t="str">
            <v>SURA E.P.S.</v>
          </cell>
        </row>
        <row r="6452">
          <cell r="C6452">
            <v>73169783</v>
          </cell>
          <cell r="D6452" t="str">
            <v>VERGARA ORTEGA BERCELIO</v>
          </cell>
          <cell r="E6452" t="str">
            <v>OPERADOR DE BUSETÓN</v>
          </cell>
          <cell r="G6452" t="str">
            <v>X</v>
          </cell>
          <cell r="M6452" t="str">
            <v>ENFERMEDAD GENERAL</v>
          </cell>
          <cell r="O6452" t="str">
            <v>SURA E.P.S.</v>
          </cell>
        </row>
        <row r="6453">
          <cell r="C6453">
            <v>94379411</v>
          </cell>
          <cell r="D6453" t="str">
            <v>RINCON SANCHEZ ANDERSON</v>
          </cell>
          <cell r="E6453" t="str">
            <v>OPERADOR DE PADRÓN</v>
          </cell>
          <cell r="G6453" t="str">
            <v>X</v>
          </cell>
          <cell r="M6453" t="str">
            <v>ENFERMEDAD GENERAL</v>
          </cell>
          <cell r="N6453" t="str">
            <v>EPS002</v>
          </cell>
          <cell r="O6453" t="str">
            <v>SALUD TOTAL E.P.S.</v>
          </cell>
        </row>
        <row r="6454">
          <cell r="C6454">
            <v>9291042</v>
          </cell>
          <cell r="D6454" t="str">
            <v>MUÑOZ OSPINO JAVIER</v>
          </cell>
          <cell r="E6454" t="str">
            <v>OPERADOR DE PADRÓN</v>
          </cell>
          <cell r="G6454" t="str">
            <v>X</v>
          </cell>
          <cell r="M6454" t="str">
            <v>ENFERMEDAD GENERAL</v>
          </cell>
          <cell r="O6454" t="str">
            <v>EPS MUTUAL SER</v>
          </cell>
        </row>
        <row r="6455">
          <cell r="C6455">
            <v>30844585</v>
          </cell>
          <cell r="D6455" t="str">
            <v>ELJAIEK FLOREZ YAQUELIN</v>
          </cell>
          <cell r="E6455" t="str">
            <v>REGULADOR</v>
          </cell>
          <cell r="G6455" t="str">
            <v>X</v>
          </cell>
          <cell r="M6455" t="str">
            <v>ENFERMEDAD GENERAL</v>
          </cell>
          <cell r="O6455" t="str">
            <v>SANITAS E.P.S</v>
          </cell>
        </row>
        <row r="6456">
          <cell r="C6456">
            <v>9103331</v>
          </cell>
          <cell r="D6456" t="str">
            <v>DIAZ MORELOS NEFTALY DE LOS REYES</v>
          </cell>
          <cell r="E6456" t="str">
            <v>OPERADOR DE PADRÓN</v>
          </cell>
          <cell r="G6456" t="str">
            <v>X</v>
          </cell>
          <cell r="M6456" t="str">
            <v>ENFERMEDAD GENERAL</v>
          </cell>
          <cell r="N6456" t="str">
            <v>OR009</v>
          </cell>
          <cell r="O6456" t="str">
            <v>SALUD TOTAL E.P.S.</v>
          </cell>
        </row>
        <row r="6457">
          <cell r="C6457">
            <v>1007126297</v>
          </cell>
          <cell r="D6457" t="str">
            <v>ALAPE NAVARRO JORGE ISACC</v>
          </cell>
          <cell r="E6457" t="str">
            <v>OPERADOR DE BUSETÓN</v>
          </cell>
          <cell r="G6457" t="str">
            <v>X</v>
          </cell>
          <cell r="M6457" t="str">
            <v>ENFERMEDAD GENERAL</v>
          </cell>
          <cell r="O6457" t="str">
            <v>SURA E.P.S.</v>
          </cell>
        </row>
        <row r="6458">
          <cell r="C6458">
            <v>1143339994</v>
          </cell>
          <cell r="D6458" t="str">
            <v>OSORIO CASTILLO JESUS RAFAEL</v>
          </cell>
          <cell r="E6458" t="str">
            <v>OPERADOR DE PADRÓN</v>
          </cell>
          <cell r="G6458" t="str">
            <v>X</v>
          </cell>
          <cell r="M6458" t="str">
            <v>ENFERMEDAD GENERAL</v>
          </cell>
          <cell r="O6458" t="str">
            <v>SALUD TOTAL E.P.S.</v>
          </cell>
        </row>
        <row r="6459">
          <cell r="C6459">
            <v>1143339994</v>
          </cell>
          <cell r="D6459" t="str">
            <v>OSORIO CASTILLO JESUS RAFAEL</v>
          </cell>
          <cell r="E6459" t="str">
            <v>OPERADOR DE PADRÓN</v>
          </cell>
          <cell r="G6459" t="str">
            <v>X</v>
          </cell>
          <cell r="M6459" t="str">
            <v>ENFERMEDAD GENERAL</v>
          </cell>
          <cell r="O6459" t="str">
            <v>SALUD TOTAL E.P.S.</v>
          </cell>
        </row>
        <row r="6460">
          <cell r="C6460">
            <v>1143339994</v>
          </cell>
          <cell r="D6460" t="str">
            <v>OSORIO CASTILLO JESUS RAFAEL</v>
          </cell>
          <cell r="E6460" t="str">
            <v>OPERADOR DE PADRÓN</v>
          </cell>
          <cell r="G6460" t="str">
            <v>X</v>
          </cell>
          <cell r="M6460" t="str">
            <v>ENFERMEDAD GENERAL</v>
          </cell>
          <cell r="O6460" t="str">
            <v>SALUD TOTAL E.P.S.</v>
          </cell>
        </row>
        <row r="6461">
          <cell r="C6461">
            <v>1007126297</v>
          </cell>
          <cell r="D6461" t="str">
            <v>ALAPE NAVARRO JORGE ISACC</v>
          </cell>
          <cell r="E6461" t="str">
            <v>OPERADOR DE BUSETÓN</v>
          </cell>
          <cell r="G6461" t="str">
            <v>X</v>
          </cell>
          <cell r="M6461" t="str">
            <v>ENFERMEDAD GENERAL</v>
          </cell>
          <cell r="O6461" t="str">
            <v>SURA E.P.S.</v>
          </cell>
        </row>
        <row r="6462">
          <cell r="C6462">
            <v>92447136</v>
          </cell>
          <cell r="D6462" t="str">
            <v>AGRESOTH PADILLA EDUAR MIGUEL</v>
          </cell>
          <cell r="E6462" t="str">
            <v>OPERADOR DE PADRÓN</v>
          </cell>
          <cell r="G6462" t="str">
            <v>X</v>
          </cell>
          <cell r="M6462" t="str">
            <v>ENFERMEDAD GENERAL</v>
          </cell>
          <cell r="N6462" t="str">
            <v>EPS002</v>
          </cell>
          <cell r="O6462" t="str">
            <v>SALUD TOTAL E.P.S.</v>
          </cell>
        </row>
        <row r="6463">
          <cell r="C6463">
            <v>73182031</v>
          </cell>
          <cell r="D6463" t="str">
            <v>SOLIS PAYARES JOSE DE JESUS</v>
          </cell>
          <cell r="E6463" t="str">
            <v>OPERADOR DE PADRÓN</v>
          </cell>
          <cell r="G6463" t="str">
            <v>X</v>
          </cell>
          <cell r="M6463" t="str">
            <v>ENFERMEDAD GENERAL</v>
          </cell>
          <cell r="N6463" t="str">
            <v>EPS002</v>
          </cell>
          <cell r="O6463" t="str">
            <v>SALUD TOTAL E.P.S.</v>
          </cell>
        </row>
        <row r="6464">
          <cell r="C6464">
            <v>1128045753</v>
          </cell>
          <cell r="D6464" t="str">
            <v>ROJAS BUSTOS ESEIZA DEL CARMEN</v>
          </cell>
          <cell r="E6464" t="str">
            <v>REGULADOR</v>
          </cell>
          <cell r="G6464" t="str">
            <v>X</v>
          </cell>
          <cell r="M6464" t="str">
            <v>ENFERMEDAD GENERAL</v>
          </cell>
          <cell r="O6464" t="str">
            <v>EPS MUTUAL SER</v>
          </cell>
        </row>
        <row r="6465">
          <cell r="C6465">
            <v>73576572</v>
          </cell>
          <cell r="D6465" t="str">
            <v>ESCORCIA NAVAS CRISTIAN DE JESUS</v>
          </cell>
          <cell r="E6465" t="str">
            <v>OPERADOR DE PADRÓN</v>
          </cell>
          <cell r="G6465" t="str">
            <v>X</v>
          </cell>
          <cell r="M6465" t="str">
            <v>ENFERMEDAD GENERAL</v>
          </cell>
          <cell r="O6465" t="str">
            <v>SANITAS E.P.S</v>
          </cell>
        </row>
        <row r="6466">
          <cell r="C6466">
            <v>92447136</v>
          </cell>
          <cell r="D6466" t="str">
            <v>AGRESOTH PADILLA EDUAR MIGUEL</v>
          </cell>
          <cell r="E6466" t="str">
            <v>OPERADOR DE PADRÓN</v>
          </cell>
          <cell r="G6466" t="str">
            <v>X</v>
          </cell>
          <cell r="M6466" t="str">
            <v>ENFERMEDAD GENERAL</v>
          </cell>
          <cell r="N6466" t="str">
            <v>EPS002</v>
          </cell>
          <cell r="O6466" t="str">
            <v>SALUD TOTAL E.P.S.</v>
          </cell>
        </row>
        <row r="6467">
          <cell r="C6467">
            <v>10886858</v>
          </cell>
          <cell r="D6467" t="str">
            <v>VALENCI ALVAREZ ALVARO</v>
          </cell>
          <cell r="E6467" t="str">
            <v>OPERADOR DE BUSETÓN</v>
          </cell>
          <cell r="G6467" t="str">
            <v>X</v>
          </cell>
          <cell r="M6467" t="str">
            <v>ENFERMEDAD GENERAL</v>
          </cell>
          <cell r="O6467" t="str">
            <v>EPS MUTUAL SER</v>
          </cell>
        </row>
        <row r="6468">
          <cell r="C6468">
            <v>73132700</v>
          </cell>
          <cell r="D6468" t="str">
            <v>MORENO MARRUGO JOSE MANUEL</v>
          </cell>
          <cell r="E6468" t="str">
            <v>OPERADOR DE PADRÓN</v>
          </cell>
          <cell r="G6468" t="str">
            <v>X</v>
          </cell>
          <cell r="M6468" t="str">
            <v>ENFERMEDAD GENERAL</v>
          </cell>
          <cell r="O6468" t="str">
            <v>SANITAS E.P.S</v>
          </cell>
        </row>
        <row r="6469">
          <cell r="C6469">
            <v>1048937991</v>
          </cell>
          <cell r="D6469" t="str">
            <v>CORTINA AGAMEZ CESAR AUGUSTO</v>
          </cell>
          <cell r="E6469" t="str">
            <v>OPERADOR DE PADRÓN</v>
          </cell>
          <cell r="G6469" t="str">
            <v>X</v>
          </cell>
          <cell r="M6469" t="str">
            <v>ENFERMEDAD GENERAL</v>
          </cell>
          <cell r="O6469" t="str">
            <v>SALUD TOTAL E.P.S.</v>
          </cell>
        </row>
        <row r="6470">
          <cell r="C6470">
            <v>1047440584</v>
          </cell>
          <cell r="D6470" t="str">
            <v>ALVAREZ PIMIENTA WILL ALFONSO</v>
          </cell>
          <cell r="E6470" t="str">
            <v>OPERADOR DE PADRÓN</v>
          </cell>
          <cell r="G6470" t="str">
            <v>X</v>
          </cell>
          <cell r="M6470" t="str">
            <v>ENFERMEDAD GENERAL</v>
          </cell>
          <cell r="N6470">
            <v>860028947</v>
          </cell>
          <cell r="O6470" t="str">
            <v>EPS MUTUAL SER</v>
          </cell>
        </row>
        <row r="6471">
          <cell r="C6471">
            <v>73169783</v>
          </cell>
          <cell r="D6471" t="str">
            <v>VERGARA ORTEGA BERCELIO</v>
          </cell>
          <cell r="E6471" t="str">
            <v>OPERADOR DE BUSETÓN</v>
          </cell>
          <cell r="G6471" t="str">
            <v>X</v>
          </cell>
          <cell r="M6471" t="str">
            <v>ENFERMEDAD GENERAL</v>
          </cell>
          <cell r="O6471" t="str">
            <v>SURA E.P.S.</v>
          </cell>
        </row>
        <row r="6472">
          <cell r="C6472">
            <v>73169783</v>
          </cell>
          <cell r="D6472" t="str">
            <v>VERGARA ORTEGA BERCELIO</v>
          </cell>
          <cell r="E6472" t="str">
            <v>OPERADOR DE BUSETÓN</v>
          </cell>
          <cell r="G6472" t="str">
            <v>X</v>
          </cell>
          <cell r="M6472" t="str">
            <v>ENFERMEDAD GENERAL</v>
          </cell>
          <cell r="O6472" t="str">
            <v>SURA E.P.S.</v>
          </cell>
        </row>
        <row r="6473">
          <cell r="C6473">
            <v>73131436</v>
          </cell>
          <cell r="D6473" t="str">
            <v>HERNANDEZ MERCADO ARNULFO</v>
          </cell>
          <cell r="E6473" t="str">
            <v>OPERADOR DE PADRÓN</v>
          </cell>
          <cell r="G6473" t="str">
            <v>X</v>
          </cell>
          <cell r="M6473" t="str">
            <v>ENFERMEDAD GENERAL</v>
          </cell>
          <cell r="N6473" t="str">
            <v>EPS002</v>
          </cell>
          <cell r="O6473" t="str">
            <v>SALUD TOTAL E.P.S.</v>
          </cell>
        </row>
        <row r="6474">
          <cell r="C6474">
            <v>1143381239</v>
          </cell>
          <cell r="D6474" t="str">
            <v>BETRAN VILLAFAÑE EDGAR ENRIQUE</v>
          </cell>
          <cell r="E6474" t="str">
            <v>OPERADOR DE BUSETÓN</v>
          </cell>
          <cell r="G6474" t="str">
            <v>X</v>
          </cell>
          <cell r="M6474" t="str">
            <v>ENFERMEDAD GENERAL</v>
          </cell>
          <cell r="N6474" t="str">
            <v>EPS002</v>
          </cell>
          <cell r="O6474" t="str">
            <v>SALUD TOTAL E.P.S.</v>
          </cell>
        </row>
        <row r="6475">
          <cell r="C6475">
            <v>73169783</v>
          </cell>
          <cell r="D6475" t="str">
            <v>VERGARA ORTEGA BERCELIO</v>
          </cell>
          <cell r="E6475" t="str">
            <v>OPERADOR DE BUSETÓN</v>
          </cell>
          <cell r="G6475" t="str">
            <v>X</v>
          </cell>
          <cell r="M6475" t="str">
            <v>ENFERMEDAD GENERAL</v>
          </cell>
          <cell r="O6475" t="str">
            <v>SURA E.P.S.</v>
          </cell>
        </row>
        <row r="6476">
          <cell r="C6476">
            <v>73207126</v>
          </cell>
          <cell r="D6476" t="str">
            <v>PAJARO SANABRIA JHON</v>
          </cell>
          <cell r="E6476" t="str">
            <v>OPERADOR DE PADRÓN</v>
          </cell>
          <cell r="G6476" t="str">
            <v>X</v>
          </cell>
          <cell r="M6476" t="str">
            <v>ENFERMEDAD GENERAL</v>
          </cell>
          <cell r="O6476" t="str">
            <v>SALUD TOTAL E.P.S.</v>
          </cell>
        </row>
        <row r="6477">
          <cell r="C6477">
            <v>73007078</v>
          </cell>
          <cell r="D6477" t="str">
            <v>QUINCENO PORTO JAVIER ANTONIO</v>
          </cell>
          <cell r="E6477" t="str">
            <v>OPERADOR DE BUSETÓN</v>
          </cell>
          <cell r="G6477" t="str">
            <v>X</v>
          </cell>
          <cell r="M6477" t="str">
            <v>ENFERMEDAD GENERAL</v>
          </cell>
          <cell r="N6477" t="str">
            <v>EPS002</v>
          </cell>
          <cell r="O6477" t="str">
            <v>SALUD TOTAL E.P.S.</v>
          </cell>
        </row>
        <row r="6478">
          <cell r="C6478">
            <v>73131436</v>
          </cell>
          <cell r="D6478" t="str">
            <v>HERNANDEZ MERCADO ARNULFO</v>
          </cell>
          <cell r="E6478" t="str">
            <v>OPERADOR DE PADRÓN</v>
          </cell>
          <cell r="G6478" t="str">
            <v>X</v>
          </cell>
          <cell r="M6478" t="str">
            <v>ENFERMEDAD GENERAL</v>
          </cell>
          <cell r="O6478" t="str">
            <v>SALUD TOTAL E.P.S.</v>
          </cell>
        </row>
        <row r="6479">
          <cell r="C6479">
            <v>73152234</v>
          </cell>
          <cell r="D6479" t="str">
            <v>CONEO GAMARA JOSE ANTONIO</v>
          </cell>
          <cell r="E6479" t="str">
            <v>OPERADOR DE BUSETÓN</v>
          </cell>
          <cell r="G6479" t="str">
            <v>X</v>
          </cell>
          <cell r="M6479" t="str">
            <v>ENFERMEDAD GENERAL</v>
          </cell>
          <cell r="O6479" t="str">
            <v>EPS MUTUAL SER</v>
          </cell>
        </row>
        <row r="6480">
          <cell r="C6480">
            <v>73143059</v>
          </cell>
          <cell r="D6480" t="str">
            <v>JIMENEZ TAPIA CALIXTO ANTONIO</v>
          </cell>
          <cell r="E6480" t="str">
            <v>OPERADOR DE PADRÓN</v>
          </cell>
          <cell r="G6480" t="str">
            <v>X</v>
          </cell>
          <cell r="M6480" t="str">
            <v>ENFERMEDAD GENERAL</v>
          </cell>
          <cell r="O6480" t="str">
            <v>EPS MUTUAL SER</v>
          </cell>
        </row>
        <row r="6481">
          <cell r="C6481">
            <v>9236697</v>
          </cell>
          <cell r="D6481" t="str">
            <v>POVEDA GIL OSMAR ALBERTO</v>
          </cell>
          <cell r="E6481" t="str">
            <v>OPERADOR DE PADRÓN</v>
          </cell>
          <cell r="G6481" t="str">
            <v>X</v>
          </cell>
          <cell r="M6481" t="str">
            <v>ENFERMEDAD GENERAL</v>
          </cell>
          <cell r="O6481" t="str">
            <v>SURA E.P.S.</v>
          </cell>
        </row>
        <row r="6482">
          <cell r="C6482">
            <v>1143381239</v>
          </cell>
          <cell r="D6482" t="str">
            <v>BETRAN VILLAFAÑE EDGAR ENRIQUE</v>
          </cell>
          <cell r="E6482" t="str">
            <v>OPERADOR DE BUSETÓN</v>
          </cell>
          <cell r="G6482" t="str">
            <v>X</v>
          </cell>
          <cell r="M6482" t="str">
            <v>ENFERMEDAD GENERAL</v>
          </cell>
          <cell r="N6482" t="str">
            <v>EPS002</v>
          </cell>
          <cell r="O6482" t="str">
            <v>SALUD TOTAL E.P.S.</v>
          </cell>
        </row>
        <row r="6483">
          <cell r="C6483">
            <v>73569976</v>
          </cell>
          <cell r="D6483" t="str">
            <v>RODRIGUEZ SOLANA ALFONSO</v>
          </cell>
          <cell r="E6483" t="str">
            <v>OPERADOR DE PADRÓN</v>
          </cell>
          <cell r="G6483" t="str">
            <v>X</v>
          </cell>
          <cell r="M6483" t="str">
            <v>ENFERMEDAD GENERAL</v>
          </cell>
          <cell r="O6483" t="str">
            <v>SANITAS E.P.S</v>
          </cell>
        </row>
        <row r="6484">
          <cell r="C6484">
            <v>73117655</v>
          </cell>
          <cell r="D6484" t="str">
            <v>HERRERA ARROYO WILMAN</v>
          </cell>
          <cell r="E6484" t="str">
            <v>OPERADOR DE PADRÓN</v>
          </cell>
          <cell r="G6484" t="str">
            <v>X</v>
          </cell>
          <cell r="M6484" t="str">
            <v>ENFERMEDAD GENERAL</v>
          </cell>
          <cell r="O6484" t="str">
            <v>COOSALUD ESS EPS -S</v>
          </cell>
        </row>
        <row r="6485">
          <cell r="C6485">
            <v>73143163</v>
          </cell>
          <cell r="D6485" t="str">
            <v>CABRERA TORRES JUAN CARLOS</v>
          </cell>
          <cell r="E6485" t="str">
            <v>OPERADOR DE PADRÓN</v>
          </cell>
          <cell r="G6485" t="str">
            <v>X</v>
          </cell>
          <cell r="M6485" t="str">
            <v>ENFERMEDAD GENERAL</v>
          </cell>
          <cell r="O6485" t="str">
            <v>SURA E.P.S.</v>
          </cell>
        </row>
        <row r="6486">
          <cell r="C6486">
            <v>1007975140</v>
          </cell>
          <cell r="D6486" t="str">
            <v>FANEYTE BELTRAN LUIS DANIEL</v>
          </cell>
          <cell r="E6486" t="str">
            <v>TECNICO DE MANTENIMIENTO D</v>
          </cell>
          <cell r="G6486" t="str">
            <v>X</v>
          </cell>
          <cell r="M6486" t="str">
            <v>ENFERMEDAD GENERAL</v>
          </cell>
          <cell r="O6486" t="str">
            <v>SANITAS E.P.S</v>
          </cell>
        </row>
        <row r="6487">
          <cell r="C6487">
            <v>1050959328</v>
          </cell>
          <cell r="D6487" t="str">
            <v>SILVA VARGAS WILMER ANTONIO</v>
          </cell>
          <cell r="E6487" t="str">
            <v>OPERADOR DE PADRÓN</v>
          </cell>
          <cell r="G6487" t="str">
            <v>X</v>
          </cell>
          <cell r="M6487" t="str">
            <v>ENFERMEDAD GENERAL</v>
          </cell>
          <cell r="N6487" t="str">
            <v>EPS002</v>
          </cell>
          <cell r="O6487" t="str">
            <v>SALUD TOTAL E.P.S.</v>
          </cell>
        </row>
        <row r="6488">
          <cell r="C6488">
            <v>73576572</v>
          </cell>
          <cell r="D6488" t="str">
            <v>ESCORCIA NAVAS CRISTIAN DE JESUS</v>
          </cell>
          <cell r="E6488" t="str">
            <v>OPERADOR DE PADRÓN</v>
          </cell>
          <cell r="G6488" t="str">
            <v>X</v>
          </cell>
          <cell r="M6488" t="str">
            <v>ENFERMEDAD GENERAL</v>
          </cell>
          <cell r="O6488" t="str">
            <v>SANITAS E.P.S</v>
          </cell>
        </row>
        <row r="6489">
          <cell r="C6489">
            <v>30873721</v>
          </cell>
          <cell r="D6489" t="str">
            <v>JIMENEZ LLANOS ROSANA</v>
          </cell>
          <cell r="E6489" t="str">
            <v>OPERADOR DE PADRÓN</v>
          </cell>
          <cell r="G6489" t="str">
            <v>X</v>
          </cell>
          <cell r="M6489" t="str">
            <v>ENFERMEDAD GENERAL</v>
          </cell>
          <cell r="O6489" t="str">
            <v>SALUD TOTAL E.P.S.</v>
          </cell>
        </row>
        <row r="6490">
          <cell r="C6490">
            <v>73143059</v>
          </cell>
          <cell r="D6490" t="str">
            <v>JIMENEZ TAPIA CALIXTO ANTONIO</v>
          </cell>
          <cell r="E6490" t="str">
            <v>OPERADOR DE PADRÓN</v>
          </cell>
          <cell r="G6490" t="str">
            <v>X</v>
          </cell>
          <cell r="M6490" t="str">
            <v>ENFERMEDAD GENERAL</v>
          </cell>
          <cell r="O6490" t="str">
            <v>EPS MUTUAL SER</v>
          </cell>
        </row>
        <row r="6491">
          <cell r="C6491">
            <v>12595533</v>
          </cell>
          <cell r="D6491" t="str">
            <v>MEDINA OCHOA LUIS ALFONSO</v>
          </cell>
          <cell r="E6491" t="str">
            <v>OPERADOR DE PADRÓN</v>
          </cell>
          <cell r="G6491" t="str">
            <v>X</v>
          </cell>
          <cell r="M6491" t="str">
            <v>ENFERMEDAD GENERAL</v>
          </cell>
          <cell r="O6491" t="str">
            <v>NUEVA E.P.S</v>
          </cell>
        </row>
        <row r="6492">
          <cell r="C6492">
            <v>1063563431</v>
          </cell>
          <cell r="D6492" t="str">
            <v>JALKH DIAZ ABEL ENRIQUE</v>
          </cell>
          <cell r="E6492" t="str">
            <v>OPERADOR DE BUSETÓN</v>
          </cell>
          <cell r="G6492" t="str">
            <v>X</v>
          </cell>
          <cell r="M6492" t="str">
            <v>ENFERMEDAD GENERAL</v>
          </cell>
          <cell r="N6492" t="str">
            <v>EPS002</v>
          </cell>
          <cell r="O6492" t="str">
            <v>SALUD TOTAL E.P.S.</v>
          </cell>
        </row>
        <row r="6493">
          <cell r="C6493">
            <v>73149690</v>
          </cell>
          <cell r="D6493" t="str">
            <v>DE AVILA TORRES MARTIN EMILIO</v>
          </cell>
          <cell r="E6493" t="str">
            <v>OPERADOR DE PADRÓN</v>
          </cell>
          <cell r="G6493" t="str">
            <v>X</v>
          </cell>
          <cell r="M6493" t="str">
            <v>ENFERMEDAD GENERAL</v>
          </cell>
          <cell r="O6493" t="str">
            <v>SALUD TOTAL E.P.S.</v>
          </cell>
        </row>
        <row r="6494">
          <cell r="C6494">
            <v>73109356</v>
          </cell>
          <cell r="D6494" t="str">
            <v>MARTINEZ OLAVE WILLIAN ANTONIO</v>
          </cell>
          <cell r="E6494" t="str">
            <v>OPERADOR DE PADRÓN</v>
          </cell>
          <cell r="G6494" t="str">
            <v>X</v>
          </cell>
          <cell r="M6494" t="str">
            <v>ENFERMEDAD GENERAL</v>
          </cell>
          <cell r="O6494" t="str">
            <v>SANITAS E.P.S</v>
          </cell>
        </row>
        <row r="6495">
          <cell r="C6495">
            <v>73007078</v>
          </cell>
          <cell r="D6495" t="str">
            <v>QUINCENO PORTO JAVIER ANTONIO</v>
          </cell>
          <cell r="E6495" t="str">
            <v>OPERADOR DE BUSETÓN</v>
          </cell>
          <cell r="G6495" t="str">
            <v>X</v>
          </cell>
          <cell r="M6495" t="str">
            <v>ENFERMEDAD GENERAL</v>
          </cell>
          <cell r="N6495" t="str">
            <v>OR009</v>
          </cell>
          <cell r="O6495" t="str">
            <v>SALUD TOTAL E.P.S.</v>
          </cell>
        </row>
        <row r="6496">
          <cell r="C6496">
            <v>12635963</v>
          </cell>
          <cell r="D6496" t="str">
            <v>GRACIA OROZCO JOSE AGUSTIN</v>
          </cell>
          <cell r="E6496" t="str">
            <v>OPERADOR DE PADRÓN</v>
          </cell>
          <cell r="G6496" t="str">
            <v>X</v>
          </cell>
          <cell r="M6496" t="str">
            <v>ENFERMEDAD GENERAL</v>
          </cell>
          <cell r="N6496" t="str">
            <v>EPS002</v>
          </cell>
          <cell r="O6496" t="str">
            <v>SALUD TOTAL E.P.S.</v>
          </cell>
        </row>
        <row r="6497">
          <cell r="C6497">
            <v>1050959328</v>
          </cell>
          <cell r="D6497" t="str">
            <v>SILVA VARGAS WILMER ANTONIO</v>
          </cell>
          <cell r="E6497" t="str">
            <v>OPERADOR DE PADRÓN</v>
          </cell>
          <cell r="G6497" t="str">
            <v>X</v>
          </cell>
          <cell r="M6497" t="str">
            <v>ENFERMEDAD GENERAL</v>
          </cell>
          <cell r="N6497" t="str">
            <v>EPS002</v>
          </cell>
          <cell r="O6497" t="str">
            <v>SALUD TOTAL E.P.S.</v>
          </cell>
        </row>
        <row r="6498">
          <cell r="C6498">
            <v>73117655</v>
          </cell>
          <cell r="D6498" t="str">
            <v>HERRERA ARROYO WILMAN</v>
          </cell>
          <cell r="E6498" t="str">
            <v>OPERADOR DE PADRÓN</v>
          </cell>
          <cell r="G6498" t="str">
            <v>X</v>
          </cell>
          <cell r="M6498" t="str">
            <v>ENFERMEDAD GENERAL</v>
          </cell>
          <cell r="O6498" t="str">
            <v>COOSALUD ESS EPS -S</v>
          </cell>
        </row>
        <row r="6499">
          <cell r="C6499">
            <v>73188537</v>
          </cell>
          <cell r="D6499" t="str">
            <v>LAGUNA URUETA ALVARO DE JESUS</v>
          </cell>
          <cell r="E6499" t="str">
            <v>OPERADOR DE BUSETÓN</v>
          </cell>
          <cell r="G6499" t="str">
            <v>X</v>
          </cell>
          <cell r="M6499" t="str">
            <v>ENFERMEDAD GENERAL</v>
          </cell>
          <cell r="O6499" t="str">
            <v>SANITAS E.P.S</v>
          </cell>
        </row>
        <row r="6500">
          <cell r="C6500">
            <v>1007188081</v>
          </cell>
          <cell r="D6500" t="str">
            <v>PEREZ MARTINEZ ADINSON</v>
          </cell>
          <cell r="E6500" t="str">
            <v>OPERADOR DE PADRÓN</v>
          </cell>
          <cell r="G6500" t="str">
            <v>X</v>
          </cell>
          <cell r="M6500" t="str">
            <v>ENFERMEDAD GENERAL</v>
          </cell>
          <cell r="N6500" t="str">
            <v>EPS002</v>
          </cell>
          <cell r="O6500" t="str">
            <v>SALUD TOTAL E.P.S.</v>
          </cell>
        </row>
        <row r="6501">
          <cell r="C6501">
            <v>9156352</v>
          </cell>
          <cell r="D6501" t="str">
            <v>BERTEL SALINAS JUAN MIGUEL</v>
          </cell>
          <cell r="E6501" t="str">
            <v>OPERADOR DE PADRÓN</v>
          </cell>
          <cell r="G6501" t="str">
            <v>X</v>
          </cell>
          <cell r="M6501" t="str">
            <v>ENFERMEDAD GENERAL</v>
          </cell>
          <cell r="N6501" t="str">
            <v>EPS002</v>
          </cell>
          <cell r="O6501" t="str">
            <v>SALUD TOTAL E.P.S.</v>
          </cell>
        </row>
        <row r="6502">
          <cell r="C6502">
            <v>1047433842</v>
          </cell>
          <cell r="D6502" t="str">
            <v>MARRUGO PAJARO VICTOR ALFONSO</v>
          </cell>
          <cell r="E6502" t="str">
            <v>OPERADOR DE PADRÓN</v>
          </cell>
          <cell r="G6502" t="str">
            <v>X</v>
          </cell>
          <cell r="M6502" t="str">
            <v>ENFERMEDAD GENERAL</v>
          </cell>
          <cell r="O6502" t="str">
            <v>SURA E.P.S.</v>
          </cell>
        </row>
        <row r="6503">
          <cell r="C6503">
            <v>9291042</v>
          </cell>
          <cell r="D6503" t="str">
            <v>MUÑOZ OSPINO JAVIER</v>
          </cell>
          <cell r="E6503" t="str">
            <v>OPERADOR DE PADRÓN</v>
          </cell>
          <cell r="G6503" t="str">
            <v>X</v>
          </cell>
          <cell r="M6503" t="str">
            <v>ENFERMEDAD GENERAL</v>
          </cell>
          <cell r="O6503" t="str">
            <v>EPS MUTUAL SER</v>
          </cell>
        </row>
        <row r="6504">
          <cell r="C6504">
            <v>1047430645</v>
          </cell>
          <cell r="D6504" t="str">
            <v>PALACIO URANGO LUIS MODESTO</v>
          </cell>
          <cell r="E6504" t="str">
            <v>OPERADOR DE BUSETÓN</v>
          </cell>
          <cell r="G6504" t="str">
            <v>X</v>
          </cell>
          <cell r="M6504" t="str">
            <v>ENFERMEDAD GENERAL</v>
          </cell>
          <cell r="O6504" t="str">
            <v>EPS MUTUAL SER</v>
          </cell>
        </row>
        <row r="6505">
          <cell r="C6505">
            <v>1050966758</v>
          </cell>
          <cell r="D6505" t="str">
            <v>DIAZ JIMENEZ GERMAN ANTONIO</v>
          </cell>
          <cell r="E6505" t="str">
            <v>OPERADOR DE BUSETÓN</v>
          </cell>
          <cell r="G6505" t="str">
            <v>X</v>
          </cell>
          <cell r="M6505" t="str">
            <v>ENFERMEDAD GENERAL</v>
          </cell>
          <cell r="O6505" t="str">
            <v>COOSALUD ESS EPS -S</v>
          </cell>
        </row>
        <row r="6506">
          <cell r="C6506">
            <v>73152237</v>
          </cell>
          <cell r="D6506" t="str">
            <v>ESPINOSA GARCIA FELIX ELIAS</v>
          </cell>
          <cell r="E6506" t="str">
            <v>OPERADOR DE PADRÓN</v>
          </cell>
          <cell r="G6506" t="str">
            <v>X</v>
          </cell>
          <cell r="M6506" t="str">
            <v>ENFERMEDAD GENERAL</v>
          </cell>
          <cell r="N6506" t="str">
            <v>EPS002</v>
          </cell>
          <cell r="O6506" t="str">
            <v>SALUD TOTAL E.P.S.</v>
          </cell>
        </row>
        <row r="6507">
          <cell r="C6507">
            <v>92031290</v>
          </cell>
          <cell r="D6507" t="str">
            <v>BOLAÑO VILLAMIL JORGE DAVID</v>
          </cell>
          <cell r="E6507" t="str">
            <v>OPERADOR DE PADRÓN</v>
          </cell>
          <cell r="G6507" t="str">
            <v>X</v>
          </cell>
          <cell r="M6507" t="str">
            <v>ENFERMEDAD GENERAL</v>
          </cell>
          <cell r="O6507" t="str">
            <v>SANITAS E.P.S</v>
          </cell>
        </row>
        <row r="6508">
          <cell r="C6508">
            <v>9156352</v>
          </cell>
          <cell r="D6508" t="str">
            <v>BERTEL SALINAS JUAN MIGUEL</v>
          </cell>
          <cell r="E6508" t="str">
            <v>OPERADOR DE PADRÓN</v>
          </cell>
          <cell r="G6508" t="str">
            <v>X</v>
          </cell>
          <cell r="M6508" t="str">
            <v>ENFERMEDAD GENERAL</v>
          </cell>
          <cell r="N6508" t="str">
            <v>EPS002</v>
          </cell>
          <cell r="O6508" t="str">
            <v>SALUD TOTAL E.P.S.</v>
          </cell>
        </row>
        <row r="6509">
          <cell r="C6509">
            <v>1051822514</v>
          </cell>
          <cell r="D6509" t="str">
            <v>BARRIOS CONTRERAS LEYSON JAVIER</v>
          </cell>
          <cell r="E6509" t="str">
            <v>SUPERVISOR   MANTENIMIENTO</v>
          </cell>
          <cell r="H6509" t="str">
            <v>X</v>
          </cell>
          <cell r="M6509" t="str">
            <v>LICENCIA DE PATERNIDAD</v>
          </cell>
          <cell r="N6509" t="str">
            <v>EPS002</v>
          </cell>
          <cell r="O6509" t="str">
            <v>EPS MUTUAL SER</v>
          </cell>
        </row>
        <row r="6510">
          <cell r="C6510">
            <v>1070806627</v>
          </cell>
          <cell r="D6510" t="str">
            <v>TORRES PITALUA ANDRES FELIPE</v>
          </cell>
          <cell r="E6510" t="str">
            <v>OPERADOR DE PADRÓN</v>
          </cell>
          <cell r="H6510" t="str">
            <v>X</v>
          </cell>
          <cell r="M6510" t="str">
            <v>LICENCIA DE PATERNIDAD</v>
          </cell>
          <cell r="N6510" t="str">
            <v>EPS002</v>
          </cell>
          <cell r="O6510" t="str">
            <v>SALUD TOTAL E.P.S.</v>
          </cell>
        </row>
        <row r="6511">
          <cell r="C6511">
            <v>1047385586</v>
          </cell>
          <cell r="D6511" t="str">
            <v>NAVARRO GOEZ YOMER DAVID</v>
          </cell>
          <cell r="E6511" t="str">
            <v>OPERADOR DE PADRÓN</v>
          </cell>
          <cell r="H6511" t="str">
            <v>X</v>
          </cell>
          <cell r="M6511" t="str">
            <v>LICENCIA DE PATERNIDAD</v>
          </cell>
          <cell r="N6511" t="str">
            <v>EPS002</v>
          </cell>
          <cell r="O6511" t="str">
            <v>SALUD TOTAL E.P.S.</v>
          </cell>
        </row>
        <row r="6512">
          <cell r="C6512">
            <v>73106822</v>
          </cell>
          <cell r="D6512" t="str">
            <v>DECHAMPS MORALES MANUEL CARMELO</v>
          </cell>
          <cell r="E6512" t="str">
            <v>OPERADOR DE PADRÓN</v>
          </cell>
          <cell r="G6512" t="str">
            <v>X</v>
          </cell>
          <cell r="M6512" t="str">
            <v>ENFERMEDAD GENERAL</v>
          </cell>
          <cell r="O6512" t="str">
            <v>SALUD TOTAL E.P.S.</v>
          </cell>
        </row>
        <row r="6513">
          <cell r="C6513">
            <v>73143059</v>
          </cell>
          <cell r="D6513" t="str">
            <v>JIMENEZ TAPIA CALIXTO ANTONIO</v>
          </cell>
          <cell r="E6513" t="str">
            <v>OPERADOR DE PADRÓN</v>
          </cell>
          <cell r="G6513" t="str">
            <v>X</v>
          </cell>
          <cell r="M6513" t="str">
            <v>ENFERMEDAD GENERAL</v>
          </cell>
          <cell r="O6513" t="str">
            <v>EPS MUTUAL SER</v>
          </cell>
        </row>
        <row r="6514">
          <cell r="C6514">
            <v>12595533</v>
          </cell>
          <cell r="D6514" t="str">
            <v>MEDINA OCHOA LUIS ALFONSO</v>
          </cell>
          <cell r="E6514" t="str">
            <v>OPERADOR DE PADRÓN</v>
          </cell>
          <cell r="G6514" t="str">
            <v>X</v>
          </cell>
          <cell r="M6514" t="str">
            <v>ENFERMEDAD GENERAL</v>
          </cell>
          <cell r="O6514" t="str">
            <v>NUEVA E.P.S</v>
          </cell>
        </row>
        <row r="6515">
          <cell r="C6515">
            <v>1047433842</v>
          </cell>
          <cell r="D6515" t="str">
            <v>MARRUGO PAJARO VICTOR ALFONSO</v>
          </cell>
          <cell r="E6515" t="str">
            <v>OPERADOR DE PADRÓN</v>
          </cell>
          <cell r="G6515" t="str">
            <v>X</v>
          </cell>
          <cell r="M6515" t="str">
            <v>ENFERMEDAD GENERAL</v>
          </cell>
          <cell r="O6515" t="str">
            <v>SURA E.P.S.</v>
          </cell>
        </row>
        <row r="6516">
          <cell r="C6516">
            <v>73131436</v>
          </cell>
          <cell r="D6516" t="str">
            <v>HERNANDEZ MERCADO ARNULFO</v>
          </cell>
          <cell r="E6516" t="str">
            <v>OPERADOR DE PADRÓN</v>
          </cell>
          <cell r="G6516" t="str">
            <v>X</v>
          </cell>
          <cell r="M6516" t="str">
            <v>ENFERMEDAD GENERAL</v>
          </cell>
          <cell r="O6516" t="str">
            <v>SALUD TOTAL E.P.S.</v>
          </cell>
        </row>
        <row r="6517">
          <cell r="C6517">
            <v>73152237</v>
          </cell>
          <cell r="D6517" t="str">
            <v>ESPINOSA GARCIA FELIX ELIAS</v>
          </cell>
          <cell r="E6517" t="str">
            <v>OPERADOR DE PADRÓN</v>
          </cell>
          <cell r="G6517" t="str">
            <v>X</v>
          </cell>
          <cell r="M6517" t="str">
            <v>ENFERMEDAD GENERAL</v>
          </cell>
          <cell r="O6517" t="str">
            <v>SALUD TOTAL E.P.S.</v>
          </cell>
        </row>
        <row r="6518">
          <cell r="C6518">
            <v>73169783</v>
          </cell>
          <cell r="D6518" t="str">
            <v>VERGARA ORTEGA BERCELIO</v>
          </cell>
          <cell r="E6518" t="str">
            <v>OPERADOR DE BUSETÓN</v>
          </cell>
          <cell r="G6518" t="str">
            <v>X</v>
          </cell>
          <cell r="M6518" t="str">
            <v>ENFERMEDAD GENERAL</v>
          </cell>
          <cell r="O6518" t="str">
            <v>SURA E.P.S.</v>
          </cell>
        </row>
        <row r="6519">
          <cell r="C6519">
            <v>73169783</v>
          </cell>
          <cell r="D6519" t="str">
            <v>VERGARA ORTEGA BERCELIO</v>
          </cell>
          <cell r="E6519" t="str">
            <v>OPERADOR DE BUSETÓN</v>
          </cell>
          <cell r="G6519" t="str">
            <v>X</v>
          </cell>
          <cell r="M6519" t="str">
            <v>ENFERMEDAD GENERAL</v>
          </cell>
          <cell r="O6519" t="str">
            <v>SURA E.P.S.</v>
          </cell>
        </row>
        <row r="6520">
          <cell r="C6520">
            <v>10886858</v>
          </cell>
          <cell r="D6520" t="str">
            <v>VALENCI ALVAREZ ALVARO</v>
          </cell>
          <cell r="E6520" t="str">
            <v>OPERADOR DE BUSETÓN</v>
          </cell>
          <cell r="G6520" t="str">
            <v>X</v>
          </cell>
          <cell r="M6520" t="str">
            <v>ENFERMEDAD GENERAL</v>
          </cell>
          <cell r="O6520" t="str">
            <v>EPS MUTUAL SER</v>
          </cell>
        </row>
        <row r="6521">
          <cell r="C6521">
            <v>1050963949</v>
          </cell>
          <cell r="D6521" t="str">
            <v>RUIZ VALENZUELA MAYRON YAIR</v>
          </cell>
          <cell r="E6521" t="str">
            <v>TECNICO DE MANTENIMIENTO CARROCERO B</v>
          </cell>
          <cell r="G6521" t="str">
            <v>X</v>
          </cell>
          <cell r="M6521" t="str">
            <v>ENFERMEDAD GENERAL</v>
          </cell>
          <cell r="N6521" t="str">
            <v>EPS002</v>
          </cell>
          <cell r="O6521" t="str">
            <v>SALUD TOTAL E.P.S.</v>
          </cell>
        </row>
        <row r="6522">
          <cell r="C6522">
            <v>72007041</v>
          </cell>
          <cell r="D6522" t="str">
            <v>SANTAMARIA CASTELLANOS GABY FERNANDO</v>
          </cell>
          <cell r="E6522" t="str">
            <v>OPERADOR DE PADRÓN</v>
          </cell>
          <cell r="G6522" t="str">
            <v>X</v>
          </cell>
          <cell r="M6522" t="str">
            <v>ENFERMEDAD GENERAL</v>
          </cell>
          <cell r="N6522" t="str">
            <v>EPS002</v>
          </cell>
          <cell r="O6522" t="str">
            <v>SALUD TOTAL E.P.S.</v>
          </cell>
        </row>
        <row r="6523">
          <cell r="C6523">
            <v>1050960338</v>
          </cell>
          <cell r="D6523" t="str">
            <v>SALGADO DOMINGUEZ JARLYS STIVEN</v>
          </cell>
          <cell r="E6523" t="str">
            <v>OPERADOR DE PADRÓN</v>
          </cell>
          <cell r="G6523" t="str">
            <v>X</v>
          </cell>
          <cell r="M6523" t="str">
            <v>ENFERMEDAD GENERAL</v>
          </cell>
          <cell r="N6523" t="str">
            <v>OR009</v>
          </cell>
          <cell r="O6523" t="str">
            <v>SALUD TOTAL E.P.S.</v>
          </cell>
        </row>
        <row r="6524">
          <cell r="C6524">
            <v>77090977</v>
          </cell>
          <cell r="D6524" t="str">
            <v>JIMENEZ CALVO JAVIER ENRIQUE</v>
          </cell>
          <cell r="E6524" t="str">
            <v>OPERADOR DE BUSETÓN</v>
          </cell>
          <cell r="G6524" t="str">
            <v>X</v>
          </cell>
          <cell r="M6524" t="str">
            <v>ENFERMEDAD GENERAL</v>
          </cell>
          <cell r="O6524" t="str">
            <v>NUEVA E.P.S</v>
          </cell>
        </row>
        <row r="6525">
          <cell r="C6525">
            <v>73131436</v>
          </cell>
          <cell r="D6525" t="str">
            <v>HERNANDEZ MERCADO ARNULFO</v>
          </cell>
          <cell r="E6525" t="str">
            <v>OPERADOR DE PADRÓN</v>
          </cell>
          <cell r="G6525" t="str">
            <v>X</v>
          </cell>
          <cell r="M6525" t="str">
            <v>ENFERMEDAD GENERAL</v>
          </cell>
          <cell r="N6525" t="str">
            <v>EPS002</v>
          </cell>
          <cell r="O6525" t="str">
            <v>SALUD TOTAL E.P.S.</v>
          </cell>
        </row>
        <row r="6526">
          <cell r="C6526">
            <v>12595533</v>
          </cell>
          <cell r="D6526" t="str">
            <v>MEDINA OCHOA LUIS ALFONSO</v>
          </cell>
          <cell r="E6526" t="str">
            <v>OPERADOR DE PADRÓN</v>
          </cell>
          <cell r="G6526" t="str">
            <v>X</v>
          </cell>
          <cell r="M6526" t="str">
            <v>ENFERMEDAD GENERAL</v>
          </cell>
          <cell r="O6526" t="str">
            <v>NUEVA E.P.S</v>
          </cell>
        </row>
        <row r="6527">
          <cell r="C6527">
            <v>1052735667</v>
          </cell>
          <cell r="D6527" t="str">
            <v>ARELLANO PERDOMO LUIS ANTONIO</v>
          </cell>
          <cell r="E6527" t="str">
            <v>OPERADOR DE BUSETÓN</v>
          </cell>
          <cell r="G6527" t="str">
            <v>X</v>
          </cell>
          <cell r="M6527" t="str">
            <v>ENFERMEDAD GENERAL</v>
          </cell>
          <cell r="O6527" t="str">
            <v>EPS MUTUAL SER</v>
          </cell>
        </row>
        <row r="6528">
          <cell r="C6528">
            <v>9156352</v>
          </cell>
          <cell r="D6528" t="str">
            <v>BERTEL SALINAS JUAN MIGUEL</v>
          </cell>
          <cell r="E6528" t="str">
            <v>OPERADOR DE PADRÓN</v>
          </cell>
          <cell r="G6528" t="str">
            <v>X</v>
          </cell>
          <cell r="M6528" t="str">
            <v>ENFERMEDAD GENERAL</v>
          </cell>
          <cell r="N6528" t="str">
            <v>EPS002</v>
          </cell>
          <cell r="O6528" t="str">
            <v>SALUD TOTAL E.P.S.</v>
          </cell>
        </row>
        <row r="6529">
          <cell r="C6529">
            <v>1235047129</v>
          </cell>
          <cell r="D6529" t="str">
            <v>CHIQUILLO OZUNA ALBERTO JOSE</v>
          </cell>
          <cell r="E6529" t="str">
            <v>OPERADOR DE BUSETÓN</v>
          </cell>
          <cell r="G6529" t="str">
            <v>X</v>
          </cell>
          <cell r="M6529" t="str">
            <v>ENFERMEDAD GENERAL</v>
          </cell>
          <cell r="N6529" t="str">
            <v>EPS002</v>
          </cell>
          <cell r="O6529" t="str">
            <v>SALUD TOTAL E.P.S.</v>
          </cell>
        </row>
        <row r="6530">
          <cell r="C6530">
            <v>1050959328</v>
          </cell>
          <cell r="D6530" t="str">
            <v>SILVA VARGAS WILMER ANTONIO</v>
          </cell>
          <cell r="E6530" t="str">
            <v>OPERADOR DE PADRÓN</v>
          </cell>
          <cell r="G6530" t="str">
            <v>X</v>
          </cell>
          <cell r="M6530" t="str">
            <v>ENFERMEDAD GENERAL</v>
          </cell>
          <cell r="N6530" t="str">
            <v>EPS002</v>
          </cell>
          <cell r="O6530" t="str">
            <v>SALUD TOTAL E.P.S.</v>
          </cell>
        </row>
        <row r="6531">
          <cell r="C6531">
            <v>73117655</v>
          </cell>
          <cell r="D6531" t="str">
            <v>HERRERA ARROYO WILMAN</v>
          </cell>
          <cell r="E6531" t="str">
            <v>OPERADOR DE PADRÓN</v>
          </cell>
          <cell r="G6531" t="str">
            <v>X</v>
          </cell>
          <cell r="M6531" t="str">
            <v>ENFERMEDAD GENERAL</v>
          </cell>
          <cell r="O6531" t="str">
            <v>COOSALUD ESS EPS -S</v>
          </cell>
        </row>
        <row r="6532">
          <cell r="C6532">
            <v>73159298</v>
          </cell>
          <cell r="D6532" t="str">
            <v>MARQUEZ MERCADO ALEXANDER RAFAEL</v>
          </cell>
          <cell r="E6532" t="str">
            <v>OPERADOR DE PADRÓN</v>
          </cell>
          <cell r="G6532" t="str">
            <v>X</v>
          </cell>
          <cell r="M6532" t="str">
            <v>ENFERMEDAD GENERAL</v>
          </cell>
          <cell r="O6532" t="str">
            <v>NUEVA E.P.S</v>
          </cell>
        </row>
        <row r="6533">
          <cell r="C6533">
            <v>73131436</v>
          </cell>
          <cell r="D6533" t="str">
            <v>HERNANDEZ MERCADO ARNULFO</v>
          </cell>
          <cell r="E6533" t="str">
            <v>OPERADOR DE PADRÓN</v>
          </cell>
          <cell r="G6533" t="str">
            <v>X</v>
          </cell>
          <cell r="M6533" t="str">
            <v>ENFERMEDAD GENERAL</v>
          </cell>
          <cell r="N6533" t="str">
            <v>EPS002</v>
          </cell>
          <cell r="O6533" t="str">
            <v>SALUD TOTAL E.P.S.</v>
          </cell>
        </row>
        <row r="6534">
          <cell r="C6534">
            <v>73169783</v>
          </cell>
          <cell r="D6534" t="str">
            <v>VERGARA ORTEGA BERCELIO</v>
          </cell>
          <cell r="E6534" t="str">
            <v>OPERADOR DE BUSETÓN</v>
          </cell>
          <cell r="G6534" t="str">
            <v>X</v>
          </cell>
          <cell r="M6534" t="str">
            <v>ENFERMEDAD GENERAL</v>
          </cell>
          <cell r="O6534" t="str">
            <v>SURA E.P.S.</v>
          </cell>
        </row>
        <row r="6535">
          <cell r="C6535">
            <v>73169783</v>
          </cell>
          <cell r="D6535" t="str">
            <v>VERGARA ORTEGA BERCELIO</v>
          </cell>
          <cell r="E6535" t="str">
            <v>OPERADOR DE BUSETÓN</v>
          </cell>
          <cell r="G6535" t="str">
            <v>X</v>
          </cell>
          <cell r="M6535" t="str">
            <v>ENFERMEDAD GENERAL</v>
          </cell>
          <cell r="O6535" t="str">
            <v>SURA E.P.S.</v>
          </cell>
        </row>
        <row r="6536">
          <cell r="C6536">
            <v>1143330124</v>
          </cell>
          <cell r="D6536" t="str">
            <v>GONZALEZ SUAREZ DANIEL ISAAC</v>
          </cell>
          <cell r="E6536" t="str">
            <v>OPERADOR DE PADRÓN</v>
          </cell>
          <cell r="G6536" t="str">
            <v>X</v>
          </cell>
          <cell r="M6536" t="str">
            <v>ENFERMEDAD GENERAL</v>
          </cell>
          <cell r="N6536" t="str">
            <v>EPS002</v>
          </cell>
          <cell r="O6536" t="str">
            <v>SALUD TOTAL E.P.S.</v>
          </cell>
        </row>
        <row r="6537">
          <cell r="C6537">
            <v>10886858</v>
          </cell>
          <cell r="D6537" t="str">
            <v>VALENCI ALVAREZ ALVARO</v>
          </cell>
          <cell r="E6537" t="str">
            <v>OPERADOR DE BUSETÓN</v>
          </cell>
          <cell r="G6537" t="str">
            <v>X</v>
          </cell>
          <cell r="M6537" t="str">
            <v>ENFERMEDAD GENERAL</v>
          </cell>
          <cell r="O6537" t="str">
            <v>EPS MUTUAL SER</v>
          </cell>
        </row>
        <row r="6538">
          <cell r="C6538">
            <v>73149268</v>
          </cell>
          <cell r="D6538" t="str">
            <v>GONZALEZ RECUERO EDWIN</v>
          </cell>
          <cell r="E6538" t="str">
            <v>OPERADOR DE PATIO</v>
          </cell>
          <cell r="G6538" t="str">
            <v>X</v>
          </cell>
          <cell r="M6538" t="str">
            <v>ENFERMEDAD GENERAL</v>
          </cell>
          <cell r="O6538" t="str">
            <v>NUEVA E.P.S</v>
          </cell>
        </row>
        <row r="6539">
          <cell r="C6539">
            <v>1047430645</v>
          </cell>
          <cell r="D6539" t="str">
            <v>PALACIO URANGO LUIS MODESTO</v>
          </cell>
          <cell r="E6539" t="str">
            <v>OPERADOR DE BUSETÓN</v>
          </cell>
          <cell r="G6539" t="str">
            <v>X</v>
          </cell>
          <cell r="M6539" t="str">
            <v>ENFERMEDAD GENERAL</v>
          </cell>
          <cell r="O6539" t="str">
            <v>EPS MUTUAL SER</v>
          </cell>
        </row>
        <row r="6540">
          <cell r="C6540">
            <v>1047450499</v>
          </cell>
          <cell r="D6540" t="str">
            <v>IRIARTE MARTINEZ DAIRON ANDRES</v>
          </cell>
          <cell r="E6540" t="str">
            <v>OPERADOR DE BUSETÓN</v>
          </cell>
          <cell r="G6540" t="str">
            <v>X</v>
          </cell>
          <cell r="M6540" t="str">
            <v>ENFERMEDAD GENERAL</v>
          </cell>
          <cell r="O6540" t="str">
            <v>SALUD TOTAL E.P.S.</v>
          </cell>
        </row>
        <row r="6541">
          <cell r="C6541">
            <v>1047450499</v>
          </cell>
          <cell r="D6541" t="str">
            <v>IRIARTE MARTINEZ DAIRON ANDRES</v>
          </cell>
          <cell r="E6541" t="str">
            <v>OPERADOR DE BUSETÓN</v>
          </cell>
          <cell r="G6541" t="str">
            <v>X</v>
          </cell>
          <cell r="M6541" t="str">
            <v>ENFERMEDAD GENERAL</v>
          </cell>
          <cell r="O6541" t="str">
            <v>SALUD TOTAL E.P.S.</v>
          </cell>
        </row>
        <row r="6542">
          <cell r="C6542">
            <v>1050975172</v>
          </cell>
          <cell r="D6542" t="str">
            <v>MUNERA CASA JUAN CAMILO</v>
          </cell>
          <cell r="E6542" t="str">
            <v>OPERADOR DE PADRÓN</v>
          </cell>
          <cell r="G6542" t="str">
            <v>X</v>
          </cell>
          <cell r="M6542" t="str">
            <v>ENFERMEDAD GENERAL</v>
          </cell>
          <cell r="O6542" t="str">
            <v>SANITAS E.P.S</v>
          </cell>
        </row>
        <row r="6543">
          <cell r="C6543">
            <v>73189641</v>
          </cell>
          <cell r="D6543" t="str">
            <v>SALCEDO CORREA JUAN CARLOS</v>
          </cell>
          <cell r="E6543" t="str">
            <v>OPERADOR DE BUSETÓN</v>
          </cell>
          <cell r="G6543" t="str">
            <v>X</v>
          </cell>
          <cell r="M6543" t="str">
            <v>ENFERMEDAD GENERAL</v>
          </cell>
          <cell r="O6543" t="str">
            <v>EPS MUTUAL SER</v>
          </cell>
        </row>
        <row r="6544">
          <cell r="C6544">
            <v>1143399592</v>
          </cell>
          <cell r="D6544" t="str">
            <v>PEREZ HERRERA JUNIOR RAFAEL</v>
          </cell>
          <cell r="E6544" t="str">
            <v>OPERADOR DE PADRÓN</v>
          </cell>
          <cell r="G6544" t="str">
            <v>X</v>
          </cell>
          <cell r="M6544" t="str">
            <v>ENFERMEDAD GENERAL</v>
          </cell>
          <cell r="O6544" t="str">
            <v>SALUD TOTAL E.P.S.</v>
          </cell>
        </row>
        <row r="6545">
          <cell r="C6545">
            <v>1235047129</v>
          </cell>
          <cell r="D6545" t="str">
            <v>CHIQUILLO OZUNA ALBERTO JOSE</v>
          </cell>
          <cell r="E6545" t="str">
            <v>OPERADOR DE BUSETÓN</v>
          </cell>
          <cell r="G6545" t="str">
            <v>X</v>
          </cell>
          <cell r="M6545" t="str">
            <v>ENFERMEDAD GENERAL</v>
          </cell>
          <cell r="N6545" t="str">
            <v>EPS002</v>
          </cell>
          <cell r="O6545" t="str">
            <v>SALUD TOTAL E.P.S.</v>
          </cell>
        </row>
        <row r="6546">
          <cell r="C6546">
            <v>1002241494</v>
          </cell>
          <cell r="D6546" t="str">
            <v>VILLARREAL MUÑOZ BRAYAN ANDRES</v>
          </cell>
          <cell r="E6546" t="str">
            <v>OPERADOR DE PADRÓN</v>
          </cell>
          <cell r="H6546" t="str">
            <v>X</v>
          </cell>
          <cell r="M6546" t="str">
            <v>LICENCIA DE PATERNIDAD</v>
          </cell>
          <cell r="O6546" t="str">
            <v>SALUD TOTAL E.P.S.</v>
          </cell>
        </row>
        <row r="6547">
          <cell r="C6547">
            <v>9021936</v>
          </cell>
          <cell r="D6547" t="str">
            <v>HERNANDEZ MARTINEZ HEIDER</v>
          </cell>
          <cell r="E6547" t="str">
            <v>OPERADOR DE PADRÓN</v>
          </cell>
          <cell r="G6547" t="str">
            <v>X</v>
          </cell>
          <cell r="M6547" t="str">
            <v>ENFERMEDAD GENERAL</v>
          </cell>
          <cell r="N6547" t="str">
            <v>OR009</v>
          </cell>
          <cell r="O6547" t="str">
            <v>SALUD TOTAL E.P.S.</v>
          </cell>
        </row>
        <row r="6548">
          <cell r="C6548">
            <v>73188537</v>
          </cell>
          <cell r="D6548" t="str">
            <v>LAGUNA URUETA ALVARO DE JESUS</v>
          </cell>
          <cell r="E6548" t="str">
            <v>OPERADOR DE BUSETÓN</v>
          </cell>
          <cell r="G6548" t="str">
            <v>X</v>
          </cell>
          <cell r="M6548" t="str">
            <v>ENFERMEDAD GENERAL</v>
          </cell>
          <cell r="O6548" t="str">
            <v>EPS-S CAJACOPI</v>
          </cell>
        </row>
        <row r="6549">
          <cell r="C6549">
            <v>73131436</v>
          </cell>
          <cell r="D6549" t="str">
            <v>HERNANDEZ MERCADO ARNULFO</v>
          </cell>
          <cell r="E6549" t="str">
            <v>OPERADOR DE PADRÓN</v>
          </cell>
          <cell r="G6549" t="str">
            <v>X</v>
          </cell>
          <cell r="M6549" t="str">
            <v>ENFERMEDAD GENERAL</v>
          </cell>
          <cell r="N6549" t="str">
            <v>EPS002</v>
          </cell>
          <cell r="O6549" t="str">
            <v>SALUD TOTAL E.P.S.</v>
          </cell>
        </row>
        <row r="6550">
          <cell r="C6550">
            <v>10886858</v>
          </cell>
          <cell r="D6550" t="str">
            <v>VALENCI ALVAREZ ALVARO</v>
          </cell>
          <cell r="E6550" t="str">
            <v>OPERADOR DE BUSETÓN</v>
          </cell>
          <cell r="G6550" t="str">
            <v>X</v>
          </cell>
          <cell r="M6550" t="str">
            <v>ENFERMEDAD GENERAL</v>
          </cell>
          <cell r="O6550" t="str">
            <v>EPS MUTUAL SER</v>
          </cell>
        </row>
        <row r="6551">
          <cell r="C6551">
            <v>1048937991</v>
          </cell>
          <cell r="D6551" t="str">
            <v>CORTINA AGAMEZ CESAR AUGUSTO</v>
          </cell>
          <cell r="E6551" t="str">
            <v>OPERADOR DE PADRÓN</v>
          </cell>
          <cell r="G6551" t="str">
            <v>X</v>
          </cell>
          <cell r="M6551" t="str">
            <v>ENFERMEDAD GENERAL</v>
          </cell>
          <cell r="O6551" t="str">
            <v>SALUD TOTAL E.P.S.</v>
          </cell>
        </row>
        <row r="6552">
          <cell r="C6552">
            <v>15031546</v>
          </cell>
          <cell r="D6552" t="str">
            <v>ARTEAGA ALTAMIRANDA ANIBANIEL</v>
          </cell>
          <cell r="E6552" t="str">
            <v>OPERADOR DE PADRÓN</v>
          </cell>
          <cell r="G6552" t="str">
            <v>X</v>
          </cell>
          <cell r="M6552" t="str">
            <v>ENFERMEDAD GENERAL</v>
          </cell>
          <cell r="O6552" t="str">
            <v>COOSALUD ESS EPS -S</v>
          </cell>
        </row>
        <row r="6553">
          <cell r="C6553">
            <v>73169783</v>
          </cell>
          <cell r="D6553" t="str">
            <v>VERGARA ORTEGA BERCELIO</v>
          </cell>
          <cell r="E6553" t="str">
            <v>OPERADOR DE BUSETÓN</v>
          </cell>
          <cell r="G6553" t="str">
            <v>X</v>
          </cell>
          <cell r="M6553" t="str">
            <v>ENFERMEDAD GENERAL</v>
          </cell>
          <cell r="O6553" t="str">
            <v>SURA E.P.S.</v>
          </cell>
        </row>
        <row r="6554">
          <cell r="C6554">
            <v>73573281</v>
          </cell>
          <cell r="D6554" t="str">
            <v>RAMOS BEDOYA MARCIAL</v>
          </cell>
          <cell r="E6554" t="str">
            <v>OPERADOR DE PADRÓN</v>
          </cell>
          <cell r="G6554" t="str">
            <v>X</v>
          </cell>
          <cell r="M6554" t="str">
            <v>ENFERMEDAD GENERAL</v>
          </cell>
          <cell r="O6554" t="str">
            <v>SURA E.P.S.</v>
          </cell>
        </row>
        <row r="6555">
          <cell r="C6555">
            <v>1047430645</v>
          </cell>
          <cell r="D6555" t="str">
            <v>PALACIO URANGO LUIS MODESTO</v>
          </cell>
          <cell r="E6555" t="str">
            <v>OPERADOR DE BUSETÓN</v>
          </cell>
          <cell r="G6555" t="str">
            <v>X</v>
          </cell>
          <cell r="M6555" t="str">
            <v>ENFERMEDAD GENERAL</v>
          </cell>
          <cell r="O6555" t="str">
            <v>EPS MUTUAL SER</v>
          </cell>
        </row>
        <row r="6556">
          <cell r="C6556">
            <v>1047430645</v>
          </cell>
          <cell r="D6556" t="str">
            <v>PALACIO URANGO LUIS MODESTO</v>
          </cell>
          <cell r="E6556" t="str">
            <v>OPERADOR DE BUSETÓN</v>
          </cell>
          <cell r="G6556" t="str">
            <v>X</v>
          </cell>
          <cell r="M6556" t="str">
            <v>ENFERMEDAD GENERAL</v>
          </cell>
          <cell r="O6556" t="str">
            <v>EPS MUTUAL SER</v>
          </cell>
        </row>
        <row r="6557">
          <cell r="C6557">
            <v>73189641</v>
          </cell>
          <cell r="D6557" t="str">
            <v>SALCEDO CORREA JUAN CARLOS</v>
          </cell>
          <cell r="E6557" t="str">
            <v>OPERADOR DE BUSETÓN</v>
          </cell>
          <cell r="G6557" t="str">
            <v>X</v>
          </cell>
          <cell r="M6557" t="str">
            <v>ENFERMEDAD GENERAL</v>
          </cell>
          <cell r="O6557" t="str">
            <v>EPS MUTUAL SER</v>
          </cell>
        </row>
        <row r="6558">
          <cell r="C6558">
            <v>1047471051</v>
          </cell>
          <cell r="D6558" t="str">
            <v>TOVAR MONTERO AMIR ENRIQUE</v>
          </cell>
          <cell r="E6558" t="str">
            <v>OPERADOR DE BUSETÓN</v>
          </cell>
          <cell r="G6558" t="str">
            <v>X</v>
          </cell>
          <cell r="M6558" t="str">
            <v>ENFERMEDAD GENERAL</v>
          </cell>
          <cell r="N6558" t="str">
            <v>EPS002</v>
          </cell>
          <cell r="O6558" t="str">
            <v>SALUD TOTAL E.P.S.</v>
          </cell>
        </row>
        <row r="6559">
          <cell r="C6559">
            <v>73146005</v>
          </cell>
          <cell r="D6559" t="str">
            <v>BUSTOS CERPA EDUARDO ENRIQUE</v>
          </cell>
          <cell r="E6559" t="str">
            <v>OPERADOR DE PADRÓN</v>
          </cell>
          <cell r="G6559" t="str">
            <v>X</v>
          </cell>
          <cell r="M6559" t="str">
            <v>ENFERMEDAD GENERAL</v>
          </cell>
          <cell r="O6559" t="str">
            <v>SANITAS E.P.S</v>
          </cell>
        </row>
        <row r="6560">
          <cell r="C6560">
            <v>1143406190</v>
          </cell>
          <cell r="D6560" t="str">
            <v>MADERO MARIMON ANDIS ALBERTO</v>
          </cell>
          <cell r="E6560" t="str">
            <v>OPERADOR DE BUSETÓN</v>
          </cell>
          <cell r="G6560" t="str">
            <v>X</v>
          </cell>
          <cell r="M6560" t="str">
            <v>ENFERMEDAD GENERAL</v>
          </cell>
          <cell r="N6560" t="str">
            <v>OR009</v>
          </cell>
          <cell r="O6560" t="str">
            <v>SALUD TOTAL E.P.S.</v>
          </cell>
        </row>
        <row r="6561">
          <cell r="C6561">
            <v>73573281</v>
          </cell>
          <cell r="D6561" t="str">
            <v>RAMOS BEDOYA MARCIAL</v>
          </cell>
          <cell r="E6561" t="str">
            <v>OPERADOR DE PADRÓN</v>
          </cell>
          <cell r="G6561" t="str">
            <v>X</v>
          </cell>
          <cell r="M6561" t="str">
            <v>ENFERMEDAD GENERAL</v>
          </cell>
          <cell r="O6561" t="str">
            <v>SURA E.P.S.</v>
          </cell>
        </row>
        <row r="6562">
          <cell r="C6562">
            <v>73169783</v>
          </cell>
          <cell r="D6562" t="str">
            <v>VERGARA ORTEGA BERCELIO</v>
          </cell>
          <cell r="E6562" t="str">
            <v>OPERADOR DE BUSETÓN</v>
          </cell>
          <cell r="G6562" t="str">
            <v>X</v>
          </cell>
          <cell r="M6562" t="str">
            <v>ENFERMEDAD GENERAL</v>
          </cell>
          <cell r="O6562" t="str">
            <v>SURA E.P.S.</v>
          </cell>
        </row>
        <row r="6563">
          <cell r="C6563">
            <v>9236697</v>
          </cell>
          <cell r="D6563" t="str">
            <v>POVEDA GIL OSMAR ALBERTO</v>
          </cell>
          <cell r="E6563" t="str">
            <v>OPERADOR DE PADRÓN</v>
          </cell>
          <cell r="G6563" t="str">
            <v>X</v>
          </cell>
          <cell r="J6563" t="str">
            <v xml:space="preserve">  </v>
          </cell>
          <cell r="M6563" t="str">
            <v>ENFERMEDAD GENERAL</v>
          </cell>
          <cell r="O6563" t="str">
            <v>SURA E.P.S.</v>
          </cell>
        </row>
        <row r="6564">
          <cell r="C6564">
            <v>73169783</v>
          </cell>
          <cell r="D6564" t="str">
            <v>VERGARA ORTEGA BERCELIO</v>
          </cell>
          <cell r="E6564" t="str">
            <v>OPERADOR DE BUSETÓN</v>
          </cell>
          <cell r="G6564" t="str">
            <v>X</v>
          </cell>
          <cell r="M6564" t="str">
            <v>ENFERMEDAD GENERAL</v>
          </cell>
          <cell r="O6564" t="str">
            <v>SURA E.P.S.</v>
          </cell>
        </row>
        <row r="6565">
          <cell r="C6565">
            <v>10886858</v>
          </cell>
          <cell r="D6565" t="str">
            <v>VALENCI ALVAREZ ALVARO</v>
          </cell>
          <cell r="E6565" t="str">
            <v>OPERADOR DE BUSETÓN</v>
          </cell>
          <cell r="G6565" t="str">
            <v>X</v>
          </cell>
          <cell r="M6565" t="str">
            <v>ENFERMEDAD GENERAL</v>
          </cell>
          <cell r="O6565" t="str">
            <v>EPS MUTUAL SER</v>
          </cell>
        </row>
        <row r="6566">
          <cell r="C6566">
            <v>73131436</v>
          </cell>
          <cell r="D6566" t="str">
            <v>HERNANDEZ MERCADO ARNULFO</v>
          </cell>
          <cell r="E6566" t="str">
            <v>OPERADOR DE PADRÓN</v>
          </cell>
          <cell r="G6566" t="str">
            <v>X</v>
          </cell>
          <cell r="M6566" t="str">
            <v>ENFERMEDAD GENERAL</v>
          </cell>
          <cell r="N6566" t="str">
            <v>EPS002</v>
          </cell>
          <cell r="O6566" t="str">
            <v>SALUD TOTAL E.P.S.</v>
          </cell>
        </row>
        <row r="6567">
          <cell r="C6567">
            <v>73131436</v>
          </cell>
          <cell r="D6567" t="str">
            <v>HERNANDEZ MERCADO ARNULFO</v>
          </cell>
          <cell r="E6567" t="str">
            <v>OPERADOR DE PADRÓN</v>
          </cell>
          <cell r="G6567" t="str">
            <v>X</v>
          </cell>
          <cell r="M6567" t="str">
            <v>ENFERMEDAD GENERAL</v>
          </cell>
          <cell r="N6567" t="str">
            <v>EPS002</v>
          </cell>
          <cell r="O6567" t="str">
            <v>SALUD TOTAL E.P.S.</v>
          </cell>
        </row>
        <row r="6568">
          <cell r="C6568">
            <v>73573281</v>
          </cell>
          <cell r="D6568" t="str">
            <v>RAMOS BEDOYA MARCIAL</v>
          </cell>
          <cell r="E6568" t="str">
            <v>OPERADOR DE PADRÓN</v>
          </cell>
          <cell r="G6568" t="str">
            <v>X</v>
          </cell>
          <cell r="M6568" t="str">
            <v>ENFERMEDAD GENERAL</v>
          </cell>
          <cell r="O6568" t="str">
            <v>SURA E.P.S.</v>
          </cell>
        </row>
        <row r="6569">
          <cell r="C6569">
            <v>32936515</v>
          </cell>
          <cell r="D6569" t="str">
            <v>HERNANDEZ TEJADA KARINA PAOLA</v>
          </cell>
          <cell r="E6569" t="str">
            <v>REGULADOR</v>
          </cell>
          <cell r="G6569" t="str">
            <v>X</v>
          </cell>
          <cell r="M6569" t="str">
            <v>ENFERMEDAD GENERAL</v>
          </cell>
          <cell r="N6569" t="str">
            <v>EPS002</v>
          </cell>
          <cell r="O6569" t="str">
            <v>SALUD TOTAL E.P.S.</v>
          </cell>
        </row>
        <row r="6570">
          <cell r="C6570">
            <v>1050975172</v>
          </cell>
          <cell r="D6570" t="str">
            <v>MUNERA CASA JUAN CAMILO</v>
          </cell>
          <cell r="E6570" t="str">
            <v>OPERADOR DE PADRÓN</v>
          </cell>
          <cell r="G6570" t="str">
            <v>X</v>
          </cell>
          <cell r="M6570" t="str">
            <v>ENFERMEDAD GENERAL</v>
          </cell>
          <cell r="O6570" t="str">
            <v>SANITAS E.P.S</v>
          </cell>
        </row>
        <row r="6571">
          <cell r="C6571">
            <v>73573251</v>
          </cell>
          <cell r="D6571" t="str">
            <v>ARRIETA ELLES ALEXANDER ANTONIO</v>
          </cell>
          <cell r="E6571" t="str">
            <v>OPERADOR DE PADRÓN</v>
          </cell>
          <cell r="G6571" t="str">
            <v>X</v>
          </cell>
          <cell r="M6571" t="str">
            <v>ENFERMEDAD GENERAL</v>
          </cell>
          <cell r="O6571" t="str">
            <v>SURA E.P.S.</v>
          </cell>
        </row>
        <row r="6572">
          <cell r="C6572">
            <v>1043194569</v>
          </cell>
          <cell r="D6572" t="str">
            <v>CARO BERMUDEZ MANUEL ENRIQUE</v>
          </cell>
          <cell r="E6572" t="str">
            <v>TECNICO DE MANTENIMIENTO ELECTRICO A</v>
          </cell>
          <cell r="G6572" t="str">
            <v>X</v>
          </cell>
          <cell r="M6572" t="str">
            <v>ENFERMEDAD GENERAL</v>
          </cell>
          <cell r="N6572" t="str">
            <v>EPS002</v>
          </cell>
          <cell r="O6572" t="str">
            <v>SALUD TOTAL E.P.S.</v>
          </cell>
        </row>
        <row r="6573">
          <cell r="C6573">
            <v>73156052</v>
          </cell>
          <cell r="D6573" t="str">
            <v>VERBEL VERBEL ALBERTO CARLOS</v>
          </cell>
          <cell r="E6573" t="str">
            <v>OPERADOR DE PADRÓN</v>
          </cell>
          <cell r="G6573" t="str">
            <v>X</v>
          </cell>
          <cell r="M6573" t="str">
            <v>ENFERMEDAD GENERAL</v>
          </cell>
          <cell r="O6573" t="str">
            <v>SANITAS E.P.S</v>
          </cell>
        </row>
        <row r="6574">
          <cell r="C6574">
            <v>73117655</v>
          </cell>
          <cell r="D6574" t="str">
            <v>HERRERA ARROYO WILMAN</v>
          </cell>
          <cell r="E6574" t="str">
            <v>OPERADOR DE PADRÓN</v>
          </cell>
          <cell r="G6574" t="str">
            <v>X</v>
          </cell>
          <cell r="M6574" t="str">
            <v>ENFERMEDAD GENERAL</v>
          </cell>
          <cell r="O6574" t="str">
            <v>COOSALUD ESS EPS -S</v>
          </cell>
        </row>
        <row r="6575">
          <cell r="C6575">
            <v>7960668</v>
          </cell>
          <cell r="D6575" t="str">
            <v>CAMACHO BELEÑO ERIK ALEXI</v>
          </cell>
          <cell r="E6575" t="str">
            <v>OPERADOR DE PADRÓN</v>
          </cell>
          <cell r="H6575" t="str">
            <v>X</v>
          </cell>
          <cell r="M6575" t="str">
            <v>LICENCIA DE PATERNIDAD</v>
          </cell>
          <cell r="O6575" t="str">
            <v>SALUD TOTAL E.P.S.</v>
          </cell>
        </row>
        <row r="6576">
          <cell r="C6576">
            <v>73131436</v>
          </cell>
          <cell r="D6576" t="str">
            <v>HERNANDEZ MERCADO ARNULFO</v>
          </cell>
          <cell r="E6576" t="str">
            <v>OPERADOR DE PADRÓN</v>
          </cell>
          <cell r="G6576" t="str">
            <v>X</v>
          </cell>
          <cell r="M6576" t="str">
            <v>ENFERMEDAD GENERAL</v>
          </cell>
          <cell r="N6576" t="str">
            <v>EPS002</v>
          </cell>
          <cell r="O6576" t="str">
            <v>SALUD TOTAL E.P.S.</v>
          </cell>
        </row>
        <row r="6577">
          <cell r="C6577">
            <v>1002057942</v>
          </cell>
          <cell r="D6577" t="str">
            <v>SOLANA CASTILLA ANDRES FELIPE</v>
          </cell>
          <cell r="E6577" t="str">
            <v>TECNICO DE MANTENIMIENTO CARROCERO C</v>
          </cell>
          <cell r="G6577" t="str">
            <v>X</v>
          </cell>
          <cell r="M6577" t="str">
            <v>ENFERMEDAD GENERAL</v>
          </cell>
          <cell r="O6577" t="str">
            <v>SALUD TOTAL E.P.S.</v>
          </cell>
        </row>
        <row r="6578">
          <cell r="C6578">
            <v>72007041</v>
          </cell>
          <cell r="D6578" t="str">
            <v>SANTAMARIA CASTELLANOS GABY FERNANDO</v>
          </cell>
          <cell r="E6578" t="str">
            <v>OPERADOR DE PADRÓN</v>
          </cell>
          <cell r="G6578" t="str">
            <v>X</v>
          </cell>
          <cell r="M6578" t="str">
            <v>ENFERMEDAD GENERAL</v>
          </cell>
          <cell r="N6578" t="str">
            <v>EPS002</v>
          </cell>
          <cell r="O6578" t="str">
            <v>SALUD TOTAL E.P.S.</v>
          </cell>
        </row>
        <row r="6579">
          <cell r="C6579">
            <v>10886858</v>
          </cell>
          <cell r="D6579" t="str">
            <v>VALENCI ALVAREZ ALVARO</v>
          </cell>
          <cell r="E6579" t="str">
            <v>OPERADOR DE BUSETÓN</v>
          </cell>
          <cell r="G6579" t="str">
            <v>X</v>
          </cell>
          <cell r="M6579" t="str">
            <v>ENFERMEDAD GENERAL</v>
          </cell>
          <cell r="O6579" t="str">
            <v>EPS MUTUAL SER</v>
          </cell>
        </row>
        <row r="6580">
          <cell r="C6580">
            <v>1047411336</v>
          </cell>
          <cell r="D6580" t="str">
            <v>SALGUERO  ARIEL DIAZ</v>
          </cell>
          <cell r="E6580" t="str">
            <v>OPERADOR DE BUSETÓN</v>
          </cell>
          <cell r="G6580" t="str">
            <v>X</v>
          </cell>
          <cell r="M6580" t="str">
            <v>ENFERMEDAD GENERAL</v>
          </cell>
          <cell r="N6580" t="str">
            <v>EPS002</v>
          </cell>
          <cell r="O6580" t="str">
            <v>SALUD TOTAL E.P.S.</v>
          </cell>
        </row>
        <row r="6581">
          <cell r="C6581">
            <v>73573281</v>
          </cell>
          <cell r="D6581" t="str">
            <v>RAMOS BEDOYA MARCIAL</v>
          </cell>
          <cell r="E6581" t="str">
            <v>OPERADOR DE PADRÓN</v>
          </cell>
          <cell r="G6581" t="str">
            <v>X</v>
          </cell>
          <cell r="M6581" t="str">
            <v>ENFERMEDAD GENERAL</v>
          </cell>
          <cell r="O6581" t="str">
            <v>SURA E.P.S.</v>
          </cell>
        </row>
        <row r="6582">
          <cell r="C6582">
            <v>9156352</v>
          </cell>
          <cell r="D6582" t="str">
            <v>BERTEL SALINAS JUAN MIGUEL</v>
          </cell>
          <cell r="E6582" t="str">
            <v>OPERADOR DE PADRÓN</v>
          </cell>
          <cell r="G6582" t="str">
            <v>X</v>
          </cell>
          <cell r="M6582" t="str">
            <v>ENFERMEDAD GENERAL</v>
          </cell>
          <cell r="N6582" t="str">
            <v>EPS002</v>
          </cell>
          <cell r="O6582" t="str">
            <v>SALUD TOTAL E.P.S.</v>
          </cell>
        </row>
        <row r="6583">
          <cell r="C6583">
            <v>30873721</v>
          </cell>
          <cell r="D6583" t="str">
            <v>JIMENEZ LLANOS ROSANA</v>
          </cell>
          <cell r="E6583" t="str">
            <v>OPERADOR DE PADRÓN</v>
          </cell>
          <cell r="G6583" t="str">
            <v>X</v>
          </cell>
          <cell r="M6583" t="str">
            <v>ENFERMEDAD GENERAL</v>
          </cell>
          <cell r="O6583" t="str">
            <v>SALUD TOTAL E.P.S.</v>
          </cell>
        </row>
        <row r="6584">
          <cell r="C6584">
            <v>30844585</v>
          </cell>
          <cell r="D6584" t="str">
            <v>ELJAIEK FLOREZ YAQUELIN</v>
          </cell>
          <cell r="E6584" t="str">
            <v>REGULADOR</v>
          </cell>
          <cell r="G6584" t="str">
            <v>X</v>
          </cell>
          <cell r="M6584" t="str">
            <v>ENFERMEDAD GENERAL</v>
          </cell>
          <cell r="O6584" t="str">
            <v>SANITAS E.P.S</v>
          </cell>
        </row>
        <row r="6585">
          <cell r="C6585">
            <v>1050977365</v>
          </cell>
          <cell r="D6585" t="str">
            <v>CARDONA RAMOS RODRIGO ALEJANDRO</v>
          </cell>
          <cell r="E6585" t="str">
            <v>OPERADOR DE BUSETÓN</v>
          </cell>
          <cell r="G6585" t="str">
            <v>X</v>
          </cell>
          <cell r="M6585" t="str">
            <v>ENFERMEDAD GENERAL</v>
          </cell>
          <cell r="O6585" t="str">
            <v>NUEVA E.P.S</v>
          </cell>
        </row>
        <row r="6586">
          <cell r="C6586">
            <v>1143399592</v>
          </cell>
          <cell r="D6586" t="str">
            <v>PEREZ HERRERA JUNIOR RAFAEL</v>
          </cell>
          <cell r="E6586" t="str">
            <v>OPERADOR DE PADRÓN</v>
          </cell>
          <cell r="G6586" t="str">
            <v>X</v>
          </cell>
          <cell r="M6586" t="str">
            <v>ENFERMEDAD GENERAL</v>
          </cell>
          <cell r="N6586" t="str">
            <v>OR009</v>
          </cell>
          <cell r="O6586" t="str">
            <v>SALUD TOTAL E.P.S.</v>
          </cell>
        </row>
        <row r="6587">
          <cell r="C6587">
            <v>1102848674</v>
          </cell>
          <cell r="D6587" t="str">
            <v>BANQUET VILORIA HARRINSON MANUEL</v>
          </cell>
          <cell r="E6587" t="str">
            <v>OPERADOR DE BUSETÓN</v>
          </cell>
          <cell r="G6587" t="str">
            <v>X</v>
          </cell>
          <cell r="M6587" t="str">
            <v>ENFERMEDAD GENERAL</v>
          </cell>
          <cell r="N6587" t="str">
            <v>EPS002</v>
          </cell>
          <cell r="O6587" t="str">
            <v>SALUD TOTAL E.P.S.</v>
          </cell>
        </row>
        <row r="6588">
          <cell r="C6588">
            <v>74282599</v>
          </cell>
          <cell r="D6588" t="str">
            <v>MOLINA SANTAMARIA EDWIN FERNANDO</v>
          </cell>
          <cell r="E6588" t="str">
            <v>GERENTE DE MANTENIMIENTO</v>
          </cell>
          <cell r="G6588" t="str">
            <v>X</v>
          </cell>
          <cell r="M6588" t="str">
            <v>ENFERMEDAD GENERAL</v>
          </cell>
          <cell r="O6588" t="str">
            <v>FAMISANAR E.P.S</v>
          </cell>
        </row>
        <row r="6589">
          <cell r="C6589">
            <v>1148693276</v>
          </cell>
          <cell r="D6589" t="str">
            <v>BARRIOS GUERRERO ERNESTO CARLOS</v>
          </cell>
          <cell r="E6589" t="str">
            <v>OPERADOR DE PADRÓN</v>
          </cell>
          <cell r="G6589" t="str">
            <v>X</v>
          </cell>
          <cell r="M6589" t="str">
            <v>ENFERMEDAD GENERAL</v>
          </cell>
          <cell r="N6589" t="str">
            <v>EPS002</v>
          </cell>
          <cell r="O6589" t="str">
            <v>SALUD TOTAL E.P.S.</v>
          </cell>
        </row>
        <row r="6590">
          <cell r="C6590">
            <v>73187274</v>
          </cell>
          <cell r="D6590" t="str">
            <v>DAVILA SANES DIANER</v>
          </cell>
          <cell r="E6590" t="str">
            <v>OPERADOR DE PADRÓN</v>
          </cell>
          <cell r="G6590" t="str">
            <v>X</v>
          </cell>
          <cell r="M6590" t="str">
            <v>ENFERMEDAD GENERAL</v>
          </cell>
          <cell r="N6590" t="str">
            <v>EPS002</v>
          </cell>
          <cell r="O6590" t="str">
            <v>SALUD TOTAL E.P.S.</v>
          </cell>
        </row>
        <row r="6591">
          <cell r="C6591">
            <v>1143362320</v>
          </cell>
          <cell r="D6591" t="str">
            <v>FRANCO SIMARRA BELKIS ANDREA</v>
          </cell>
          <cell r="E6591" t="str">
            <v>REGULADOR</v>
          </cell>
          <cell r="G6591" t="str">
            <v>X</v>
          </cell>
          <cell r="M6591" t="str">
            <v>ENFERMEDAD GENERAL</v>
          </cell>
          <cell r="N6591" t="str">
            <v>EPS002</v>
          </cell>
          <cell r="O6591" t="str">
            <v>SALUD TOTAL E.P.S.</v>
          </cell>
        </row>
        <row r="6592">
          <cell r="C6592">
            <v>73573281</v>
          </cell>
          <cell r="D6592" t="str">
            <v>RAMOS BEDOYA MARCIAL</v>
          </cell>
          <cell r="E6592" t="str">
            <v>OPERADOR DE PADRÓN</v>
          </cell>
          <cell r="G6592" t="str">
            <v>X</v>
          </cell>
          <cell r="M6592" t="str">
            <v>ENFERMEDAD GENERAL</v>
          </cell>
          <cell r="O6592" t="str">
            <v>SURA E.P.S.</v>
          </cell>
        </row>
        <row r="6593">
          <cell r="C6593">
            <v>73136275</v>
          </cell>
          <cell r="D6593" t="str">
            <v>MARIN ROMERO ALEJANDRO LUIS</v>
          </cell>
          <cell r="E6593" t="str">
            <v>OPERADOR DE PADRÓN</v>
          </cell>
          <cell r="G6593" t="str">
            <v>X</v>
          </cell>
          <cell r="M6593" t="str">
            <v>ENFERMEDAD GENERAL</v>
          </cell>
          <cell r="O6593" t="str">
            <v>SANITAS E.P.S</v>
          </cell>
        </row>
        <row r="6594">
          <cell r="C6594">
            <v>1050959328</v>
          </cell>
          <cell r="D6594" t="str">
            <v>SILVA VARGAS WILMER ANTONIO</v>
          </cell>
          <cell r="E6594" t="str">
            <v>OPERADOR DE PADRÓN</v>
          </cell>
          <cell r="G6594" t="str">
            <v>X</v>
          </cell>
          <cell r="M6594" t="str">
            <v>ENFERMEDAD GENERAL</v>
          </cell>
          <cell r="N6594" t="str">
            <v>EPS002</v>
          </cell>
          <cell r="O6594" t="str">
            <v>SALUD TOTAL E.P.S.</v>
          </cell>
        </row>
        <row r="6595">
          <cell r="C6595">
            <v>1052731417</v>
          </cell>
          <cell r="D6595" t="str">
            <v>OROZCO AYOLA ORLANDO AGUSTIN</v>
          </cell>
          <cell r="E6595" t="str">
            <v>OPERADOR DE PADRÓN</v>
          </cell>
          <cell r="G6595" t="str">
            <v>X</v>
          </cell>
          <cell r="M6595" t="str">
            <v>ENFERMEDAD GENERAL</v>
          </cell>
          <cell r="O6595" t="str">
            <v>SALUD TOTAL E.P.S.</v>
          </cell>
        </row>
        <row r="6596">
          <cell r="C6596">
            <v>1050966758</v>
          </cell>
          <cell r="D6596" t="str">
            <v>DIAZ JIMENEZ GERMAN ANTONIO</v>
          </cell>
          <cell r="E6596" t="str">
            <v>OPERADOR DE BUSETÓN</v>
          </cell>
          <cell r="G6596" t="str">
            <v>X</v>
          </cell>
          <cell r="M6596" t="str">
            <v>ENFERMEDAD GENERAL</v>
          </cell>
          <cell r="O6596" t="str">
            <v>COOSALUD ESS EPS -S</v>
          </cell>
        </row>
        <row r="6597">
          <cell r="C6597">
            <v>73146005</v>
          </cell>
          <cell r="D6597" t="str">
            <v>BUSTOS CERPA EDUARDO ENRIQUE</v>
          </cell>
          <cell r="E6597" t="str">
            <v>OPERADOR DE PADRÓN</v>
          </cell>
          <cell r="G6597" t="str">
            <v>X</v>
          </cell>
          <cell r="M6597" t="str">
            <v>ENFERMEDAD GENERAL</v>
          </cell>
          <cell r="O6597" t="str">
            <v>SANITAS E.P.S</v>
          </cell>
        </row>
        <row r="6598">
          <cell r="C6598">
            <v>1048600130</v>
          </cell>
          <cell r="D6598" t="str">
            <v>OLIVAREZ ARIAS KELLERT EDUARDO</v>
          </cell>
          <cell r="E6598" t="str">
            <v>TECNICO DE MANTENIMIENTO D</v>
          </cell>
          <cell r="G6598" t="str">
            <v>X</v>
          </cell>
          <cell r="M6598" t="str">
            <v>ENFERMEDAD GENERAL</v>
          </cell>
          <cell r="N6598" t="str">
            <v>EPS002</v>
          </cell>
          <cell r="O6598" t="str">
            <v>SALUD TOTAL E.P.S.</v>
          </cell>
        </row>
        <row r="6599">
          <cell r="C6599">
            <v>73188537</v>
          </cell>
          <cell r="D6599" t="str">
            <v>LAGUNA URUETA ALVARO DE JESUS</v>
          </cell>
          <cell r="E6599" t="str">
            <v>OPERADOR DE BUSETÓN</v>
          </cell>
          <cell r="G6599" t="str">
            <v>X</v>
          </cell>
          <cell r="M6599" t="str">
            <v>ENFERMEDAD GENERAL</v>
          </cell>
          <cell r="O6599" t="str">
            <v>SANITAS E.P.S</v>
          </cell>
        </row>
        <row r="6600">
          <cell r="C6600">
            <v>73136275</v>
          </cell>
          <cell r="D6600" t="str">
            <v>MARIN ROMERO ALEJANDRO LUIS</v>
          </cell>
          <cell r="E6600" t="str">
            <v>OPERADOR DE PADRÓN</v>
          </cell>
          <cell r="G6600" t="str">
            <v>X</v>
          </cell>
          <cell r="M6600" t="str">
            <v>ENFERMEDAD GENERAL</v>
          </cell>
          <cell r="O6600" t="str">
            <v>SANITAS E.P.S</v>
          </cell>
        </row>
        <row r="6601">
          <cell r="C6601">
            <v>73143163</v>
          </cell>
          <cell r="D6601" t="str">
            <v>CABRERA TORRES JUAN CARLOS</v>
          </cell>
          <cell r="E6601" t="str">
            <v>OPERADOR DE PADRÓN</v>
          </cell>
          <cell r="G6601" t="str">
            <v>X</v>
          </cell>
          <cell r="M6601" t="str">
            <v>ENFERMEDAD GENERAL</v>
          </cell>
          <cell r="O6601" t="str">
            <v>SURA E.P.S.</v>
          </cell>
        </row>
        <row r="6602">
          <cell r="C6602">
            <v>73576572</v>
          </cell>
          <cell r="D6602" t="str">
            <v>ESCORCIA NAVAS CRISTIAN DE JESUS</v>
          </cell>
          <cell r="E6602" t="str">
            <v>OPERADOR DE PADRÓN</v>
          </cell>
          <cell r="G6602" t="str">
            <v>X</v>
          </cell>
          <cell r="M6602" t="str">
            <v>ENFERMEDAD GENERAL</v>
          </cell>
          <cell r="O6602" t="str">
            <v>SANITAS E.P.S</v>
          </cell>
        </row>
        <row r="6603">
          <cell r="C6603">
            <v>1128046710</v>
          </cell>
          <cell r="D6603" t="str">
            <v>CERDA SARA IMANOL ENRIQUE</v>
          </cell>
          <cell r="E6603" t="str">
            <v>OPERADOR DE PADRÓN</v>
          </cell>
          <cell r="G6603" t="str">
            <v>X</v>
          </cell>
          <cell r="M6603" t="str">
            <v>ENFERMEDAD GENERAL</v>
          </cell>
          <cell r="O6603" t="str">
            <v>SURA E.P.S.</v>
          </cell>
        </row>
        <row r="6604">
          <cell r="C6604">
            <v>1128046710</v>
          </cell>
          <cell r="D6604" t="str">
            <v>CERDA SARA IMANOL ENRIQUE</v>
          </cell>
          <cell r="E6604" t="str">
            <v>OPERADOR DE PADRÓN</v>
          </cell>
          <cell r="G6604" t="str">
            <v>X</v>
          </cell>
          <cell r="M6604" t="str">
            <v>ENFERMEDAD GENERAL</v>
          </cell>
          <cell r="O6604" t="str">
            <v>SURA E.P.S.</v>
          </cell>
        </row>
        <row r="6605">
          <cell r="C6605">
            <v>1050966758</v>
          </cell>
          <cell r="D6605" t="str">
            <v>DIAZ JIMENEZ GERMAN ANTONIO</v>
          </cell>
          <cell r="E6605" t="str">
            <v>OPERADOR DE BUSETÓN</v>
          </cell>
          <cell r="G6605" t="str">
            <v>X</v>
          </cell>
          <cell r="M6605" t="str">
            <v>ENFERMEDAD GENERAL</v>
          </cell>
          <cell r="O6605" t="str">
            <v>COOSALUD ESS EPS -S</v>
          </cell>
        </row>
        <row r="6606">
          <cell r="C6606">
            <v>73156052</v>
          </cell>
          <cell r="D6606" t="str">
            <v>VERBEL VERBEL ALBERTO CARLOS</v>
          </cell>
          <cell r="E6606" t="str">
            <v>OPERADOR DE PADRÓN</v>
          </cell>
          <cell r="G6606" t="str">
            <v>X</v>
          </cell>
          <cell r="M6606" t="str">
            <v>ENFERMEDAD GENERAL</v>
          </cell>
          <cell r="O6606" t="str">
            <v>SANITAS E.P.S</v>
          </cell>
        </row>
        <row r="6607">
          <cell r="C6607">
            <v>73131436</v>
          </cell>
          <cell r="D6607" t="str">
            <v>HERNANDEZ MERCADO ARNULFO</v>
          </cell>
          <cell r="E6607" t="str">
            <v>OPERADOR DE PADRÓN</v>
          </cell>
          <cell r="G6607" t="str">
            <v>X</v>
          </cell>
          <cell r="M6607" t="str">
            <v>ENFERMEDAD GENERAL</v>
          </cell>
          <cell r="N6607" t="str">
            <v>EPS002</v>
          </cell>
          <cell r="O6607" t="str">
            <v>SALUD TOTAL E.P.S.</v>
          </cell>
        </row>
        <row r="6608">
          <cell r="C6608">
            <v>73156052</v>
          </cell>
          <cell r="D6608" t="str">
            <v>VERBEL VERBEL ALBERTO CARLOS</v>
          </cell>
          <cell r="E6608" t="str">
            <v>OPERADOR DE PADRÓN</v>
          </cell>
          <cell r="G6608" t="str">
            <v>X</v>
          </cell>
          <cell r="M6608" t="str">
            <v>ENFERMEDAD GENERAL</v>
          </cell>
          <cell r="O6608" t="str">
            <v>SANITAS E.P.S</v>
          </cell>
        </row>
        <row r="6609">
          <cell r="C6609">
            <v>73187274</v>
          </cell>
          <cell r="D6609" t="str">
            <v>DAVILA SANES DIANER</v>
          </cell>
          <cell r="E6609" t="str">
            <v>OPERADOR DE PADRÓN</v>
          </cell>
          <cell r="G6609" t="str">
            <v>X</v>
          </cell>
          <cell r="M6609" t="str">
            <v>ENFERMEDAD GENERAL</v>
          </cell>
          <cell r="N6609" t="str">
            <v>EPS002</v>
          </cell>
          <cell r="O6609" t="str">
            <v>SALUD TOTAL E.P.S.</v>
          </cell>
        </row>
        <row r="6610">
          <cell r="C6610">
            <v>73202274</v>
          </cell>
          <cell r="D6610" t="str">
            <v>MANDARIAGA FLOREZ RONALD RAFAEL</v>
          </cell>
          <cell r="E6610" t="str">
            <v>OPERADOR DE BUSETÓN</v>
          </cell>
          <cell r="G6610" t="str">
            <v>X</v>
          </cell>
          <cell r="M6610" t="str">
            <v>ENFERMEDAD GENERAL</v>
          </cell>
          <cell r="O6610" t="str">
            <v>SALUD TOTAL E.P.S.</v>
          </cell>
        </row>
        <row r="6611">
          <cell r="C6611">
            <v>73152237</v>
          </cell>
          <cell r="D6611" t="str">
            <v>ESPINOSA GARCIA FELIX ELIAS</v>
          </cell>
          <cell r="E6611" t="str">
            <v>OPERADOR DE PADRÓN</v>
          </cell>
          <cell r="G6611" t="str">
            <v>X</v>
          </cell>
          <cell r="M6611" t="str">
            <v>ENFERMEDAD GENERAL</v>
          </cell>
          <cell r="O6611" t="str">
            <v>SALUD TOTAL E.P.S.</v>
          </cell>
        </row>
        <row r="6612">
          <cell r="C6612">
            <v>73169783</v>
          </cell>
          <cell r="D6612" t="str">
            <v>VERGARA ORTEGA BERCELIO</v>
          </cell>
          <cell r="E6612" t="str">
            <v>OPERADOR DE BUSETÓN</v>
          </cell>
          <cell r="G6612" t="str">
            <v>X</v>
          </cell>
          <cell r="M6612" t="str">
            <v>ENFERMEDAD GENERAL</v>
          </cell>
          <cell r="O6612" t="str">
            <v>SURA E.P.S.</v>
          </cell>
        </row>
        <row r="6613">
          <cell r="C6613">
            <v>73169783</v>
          </cell>
          <cell r="D6613" t="str">
            <v>VERGARA ORTEGA BERCELIO</v>
          </cell>
          <cell r="E6613" t="str">
            <v>OPERADOR DE BUSETÓN</v>
          </cell>
          <cell r="G6613" t="str">
            <v>X</v>
          </cell>
          <cell r="M6613" t="str">
            <v>ENFERMEDAD GENERAL</v>
          </cell>
          <cell r="O6613" t="str">
            <v>SURA E.P.S.</v>
          </cell>
        </row>
        <row r="6614">
          <cell r="C6614">
            <v>1235047129</v>
          </cell>
          <cell r="D6614" t="str">
            <v>CHIQUILLO OZUNA ALBERTO JOSE</v>
          </cell>
          <cell r="E6614" t="str">
            <v>OPERADOR DE BUSETÓN</v>
          </cell>
          <cell r="G6614" t="str">
            <v>X</v>
          </cell>
          <cell r="M6614" t="str">
            <v>ENFERMEDAD GENERAL</v>
          </cell>
          <cell r="N6614" t="str">
            <v>EPS002</v>
          </cell>
          <cell r="O6614" t="str">
            <v>SALUD TOTAL E.P.S.</v>
          </cell>
        </row>
        <row r="6615">
          <cell r="C6615">
            <v>1047474481</v>
          </cell>
          <cell r="D6615" t="str">
            <v>SIERRA RADA JESUS DAVID</v>
          </cell>
          <cell r="E6615" t="str">
            <v>OPERADOR DE BUSETÓN</v>
          </cell>
          <cell r="G6615" t="str">
            <v>X</v>
          </cell>
          <cell r="M6615" t="str">
            <v>ENFERMEDAD GENERAL</v>
          </cell>
          <cell r="N6615" t="str">
            <v>EPS002</v>
          </cell>
          <cell r="O6615" t="str">
            <v>SALUD TOTAL E.P.S.</v>
          </cell>
        </row>
        <row r="6616">
          <cell r="C6616">
            <v>73182031</v>
          </cell>
          <cell r="D6616" t="str">
            <v>SOLIS PAYARES JOSE DE JESUS</v>
          </cell>
          <cell r="E6616" t="str">
            <v>OPERADOR DE PADRÓN</v>
          </cell>
          <cell r="G6616" t="str">
            <v>X</v>
          </cell>
          <cell r="M6616" t="str">
            <v>ENFERMEDAD GENERAL</v>
          </cell>
          <cell r="N6616" t="str">
            <v>EPS002</v>
          </cell>
          <cell r="O6616" t="str">
            <v>SALUD TOTAL E.P.S.</v>
          </cell>
        </row>
        <row r="6617">
          <cell r="C6617">
            <v>1001974217</v>
          </cell>
          <cell r="D6617" t="str">
            <v>MORENO PADILLA VICTOR MANUEL</v>
          </cell>
          <cell r="E6617" t="str">
            <v>TECNICO DE MANTENIMIENTO CARROCERO C</v>
          </cell>
          <cell r="G6617" t="str">
            <v>X</v>
          </cell>
          <cell r="M6617" t="str">
            <v>ENFERMEDAD GENERAL</v>
          </cell>
          <cell r="N6617" t="str">
            <v>EPS002</v>
          </cell>
          <cell r="O6617" t="str">
            <v>SALUD TOTAL E.P.S.</v>
          </cell>
        </row>
        <row r="6618">
          <cell r="C6618">
            <v>73169783</v>
          </cell>
          <cell r="D6618" t="str">
            <v>VERGARA ORTEGA BERCELIO</v>
          </cell>
          <cell r="E6618" t="str">
            <v>OPERADOR DE BUSETÓN</v>
          </cell>
          <cell r="G6618" t="str">
            <v>X</v>
          </cell>
          <cell r="M6618" t="str">
            <v>ENFERMEDAD GENERAL</v>
          </cell>
          <cell r="O6618" t="str">
            <v>SURA E.P.S.</v>
          </cell>
        </row>
        <row r="6619">
          <cell r="C6619">
            <v>73169783</v>
          </cell>
          <cell r="D6619" t="str">
            <v>VERGARA ORTEGA BERCELIO</v>
          </cell>
          <cell r="E6619" t="str">
            <v>OPERADOR DE BUSETÓN</v>
          </cell>
          <cell r="G6619" t="str">
            <v>X</v>
          </cell>
          <cell r="M6619" t="str">
            <v>ENFERMEDAD GENERAL</v>
          </cell>
          <cell r="O6619" t="str">
            <v>SURA E.P.S.</v>
          </cell>
        </row>
        <row r="6620">
          <cell r="C6620">
            <v>1143362320</v>
          </cell>
          <cell r="D6620" t="str">
            <v>FRANCO SIMARRA BELKIS ANDREA</v>
          </cell>
          <cell r="E6620" t="str">
            <v>REGULADOR</v>
          </cell>
          <cell r="G6620" t="str">
            <v>X</v>
          </cell>
          <cell r="M6620" t="str">
            <v>ENFERMEDAD GENERAL</v>
          </cell>
          <cell r="O6620" t="str">
            <v>SALUD TOTAL E.P.S.</v>
          </cell>
        </row>
        <row r="6621">
          <cell r="C6621">
            <v>1007126297</v>
          </cell>
          <cell r="D6621" t="str">
            <v>ALAPE NAVARRO JORGE ISACC</v>
          </cell>
          <cell r="E6621" t="str">
            <v>OPERADOR DE BUSETÓN</v>
          </cell>
          <cell r="G6621" t="str">
            <v>X</v>
          </cell>
          <cell r="M6621" t="str">
            <v>ENFERMEDAD GENERAL</v>
          </cell>
          <cell r="O6621" t="str">
            <v>SURA E.P.S.</v>
          </cell>
        </row>
        <row r="6622">
          <cell r="C6622">
            <v>1007126297</v>
          </cell>
          <cell r="D6622" t="str">
            <v>ALAPE NAVARRO JORGE ISACC</v>
          </cell>
          <cell r="E6622" t="str">
            <v>OPERADOR DE BUSETÓN</v>
          </cell>
          <cell r="G6622" t="str">
            <v>X</v>
          </cell>
          <cell r="M6622" t="str">
            <v>ENFERMEDAD GENERAL</v>
          </cell>
          <cell r="O6622" t="str">
            <v>SURA E.P.S.</v>
          </cell>
        </row>
        <row r="6623">
          <cell r="C6623">
            <v>8850539</v>
          </cell>
          <cell r="D6623" t="str">
            <v>QUIROZ CASTILLO EDGAR MARIO</v>
          </cell>
          <cell r="E6623" t="str">
            <v>OPERADOR DE PADRÓN</v>
          </cell>
          <cell r="G6623" t="str">
            <v>X</v>
          </cell>
          <cell r="M6623" t="str">
            <v>ENFERMEDAD GENERAL</v>
          </cell>
          <cell r="N6623" t="str">
            <v>EPS002</v>
          </cell>
          <cell r="O6623" t="str">
            <v>SALUD TOTAL E.P.S.</v>
          </cell>
        </row>
        <row r="6624">
          <cell r="C6624">
            <v>8850539</v>
          </cell>
          <cell r="D6624" t="str">
            <v>QUIROZ CASTILLO EDGAR MARIO</v>
          </cell>
          <cell r="E6624" t="str">
            <v>OPERADOR DE PADRÓN</v>
          </cell>
          <cell r="G6624" t="str">
            <v>X</v>
          </cell>
          <cell r="M6624" t="str">
            <v>ENFERMEDAD GENERAL</v>
          </cell>
          <cell r="O6624" t="str">
            <v>SALUD TOTAL E.P.S.</v>
          </cell>
        </row>
        <row r="6625">
          <cell r="C6625">
            <v>12595533</v>
          </cell>
          <cell r="D6625" t="str">
            <v>MEDINA OCHOA LUIS ALFONSO</v>
          </cell>
          <cell r="E6625" t="str">
            <v>OPERADOR DE PADRÓN</v>
          </cell>
          <cell r="G6625" t="str">
            <v>X</v>
          </cell>
          <cell r="M6625" t="str">
            <v>ENFERMEDAD GENERAL</v>
          </cell>
          <cell r="O6625" t="str">
            <v>NUEVA E.P.S</v>
          </cell>
        </row>
        <row r="6626">
          <cell r="C6626">
            <v>12595533</v>
          </cell>
          <cell r="D6626" t="str">
            <v>MEDINA OCHOA LUIS ALFONSO</v>
          </cell>
          <cell r="E6626" t="str">
            <v>OPERADOR DE PADRÓN</v>
          </cell>
          <cell r="G6626" t="str">
            <v>X</v>
          </cell>
          <cell r="M6626" t="str">
            <v>ENFERMEDAD GENERAL</v>
          </cell>
          <cell r="O6626" t="str">
            <v>NUEVA E.P.S</v>
          </cell>
        </row>
        <row r="6627">
          <cell r="C6627">
            <v>50958780</v>
          </cell>
          <cell r="D6627" t="str">
            <v>HERNANDEZ FLOREZ YASMINA DEL CARMEN</v>
          </cell>
          <cell r="E6627" t="str">
            <v>REGULADOR</v>
          </cell>
          <cell r="G6627" t="str">
            <v>X</v>
          </cell>
          <cell r="M6627" t="str">
            <v>ENFERMEDAD GENERAL</v>
          </cell>
          <cell r="O6627" t="str">
            <v>SURA E.P.S.</v>
          </cell>
        </row>
        <row r="6628">
          <cell r="C6628">
            <v>1102848674</v>
          </cell>
          <cell r="D6628" t="str">
            <v>BANQUET VILORIA HARRINSON MANUEL</v>
          </cell>
          <cell r="E6628" t="str">
            <v>OPERADOR DE BUSETÓN</v>
          </cell>
          <cell r="G6628" t="str">
            <v>X</v>
          </cell>
          <cell r="M6628" t="str">
            <v>ENFERMEDAD GENERAL</v>
          </cell>
          <cell r="N6628" t="str">
            <v>EPS002</v>
          </cell>
          <cell r="O6628" t="str">
            <v>SALUD TOTAL E.P.S.</v>
          </cell>
        </row>
        <row r="6629">
          <cell r="C6629">
            <v>73169783</v>
          </cell>
          <cell r="D6629" t="str">
            <v>VERGARA ORTEGA BERCELIO</v>
          </cell>
          <cell r="E6629" t="str">
            <v>OPERADOR DE BUSETÓN</v>
          </cell>
          <cell r="G6629" t="str">
            <v>X</v>
          </cell>
          <cell r="M6629" t="str">
            <v>ENFERMEDAD GENERAL</v>
          </cell>
          <cell r="O6629" t="str">
            <v>SURA E.P.S.</v>
          </cell>
        </row>
        <row r="6630">
          <cell r="C6630">
            <v>8850812</v>
          </cell>
          <cell r="D6630" t="str">
            <v>CARDENAS SOLIS HELBRAN ANTONIO</v>
          </cell>
          <cell r="E6630" t="str">
            <v>OPERADOR DE PADRÓN</v>
          </cell>
          <cell r="G6630" t="str">
            <v>X</v>
          </cell>
          <cell r="M6630" t="str">
            <v>ENFERMEDAD GENERAL</v>
          </cell>
          <cell r="N6630" t="str">
            <v>EPS002</v>
          </cell>
          <cell r="O6630" t="str">
            <v>SALUD TOTAL E.P.S.</v>
          </cell>
        </row>
        <row r="6631">
          <cell r="C6631">
            <v>73187299</v>
          </cell>
          <cell r="D6631" t="str">
            <v>VARGAS CHICO ALEXANDER</v>
          </cell>
          <cell r="E6631" t="str">
            <v>OPERADOR DE PADRÓN</v>
          </cell>
          <cell r="G6631" t="str">
            <v>X</v>
          </cell>
          <cell r="M6631" t="str">
            <v>ENFERMEDAD GENERAL</v>
          </cell>
          <cell r="O6631" t="str">
            <v>SALUD TOTAL E.P.S.</v>
          </cell>
        </row>
        <row r="6632">
          <cell r="C6632">
            <v>30873721</v>
          </cell>
          <cell r="D6632" t="str">
            <v>JIMENEZ LLANOS ROSANA</v>
          </cell>
          <cell r="E6632" t="str">
            <v>OPERADOR DE PADRÓN</v>
          </cell>
          <cell r="G6632" t="str">
            <v>X</v>
          </cell>
          <cell r="M6632" t="str">
            <v>ENFERMEDAD GENERAL</v>
          </cell>
          <cell r="O6632" t="str">
            <v>SALUD TOTAL E.P.S.</v>
          </cell>
        </row>
        <row r="6633">
          <cell r="C6633">
            <v>12595533</v>
          </cell>
          <cell r="D6633" t="str">
            <v>MEDINA OCHOA LUIS ALFONSO</v>
          </cell>
          <cell r="E6633" t="str">
            <v>OPERADOR DE PADRÓN</v>
          </cell>
          <cell r="G6633" t="str">
            <v>X</v>
          </cell>
          <cell r="M6633" t="str">
            <v>ENFERMEDAD GENERAL</v>
          </cell>
          <cell r="O6633" t="str">
            <v>NUEVA E.P.S</v>
          </cell>
        </row>
        <row r="6634">
          <cell r="C6634">
            <v>73149690</v>
          </cell>
          <cell r="D6634" t="str">
            <v>DE AVILA TORRES MARTIN EMILIO</v>
          </cell>
          <cell r="E6634" t="str">
            <v>OPERADOR DE PADRÓN</v>
          </cell>
          <cell r="G6634" t="str">
            <v>X</v>
          </cell>
          <cell r="M6634" t="str">
            <v>ENFERMEDAD GENERAL</v>
          </cell>
          <cell r="N6634" t="str">
            <v>EPS002</v>
          </cell>
          <cell r="O6634" t="str">
            <v>SALUD TOTAL E.P.S.</v>
          </cell>
        </row>
        <row r="6635">
          <cell r="C6635">
            <v>92031290</v>
          </cell>
          <cell r="D6635" t="str">
            <v>BOLAÑO VILLAMIL JORGE DAVID</v>
          </cell>
          <cell r="E6635" t="str">
            <v>OPERADOR DE PADRÓN</v>
          </cell>
          <cell r="G6635" t="str">
            <v>X</v>
          </cell>
          <cell r="M6635" t="str">
            <v>ENFERMEDAD GENERAL</v>
          </cell>
          <cell r="O6635" t="str">
            <v>SANITAS E.P.S</v>
          </cell>
        </row>
        <row r="6636">
          <cell r="C6636">
            <v>73169783</v>
          </cell>
          <cell r="D6636" t="str">
            <v>VERGARA ORTEGA BERCELIO</v>
          </cell>
          <cell r="E6636" t="str">
            <v>OPERADOR DE BUSETÓN</v>
          </cell>
          <cell r="G6636" t="str">
            <v>X</v>
          </cell>
          <cell r="M6636" t="str">
            <v>ENFERMEDAD GENERAL</v>
          </cell>
          <cell r="O6636" t="str">
            <v>SURA E.P.S.</v>
          </cell>
        </row>
        <row r="6637">
          <cell r="C6637">
            <v>1047499579</v>
          </cell>
          <cell r="D6637" t="str">
            <v>LIAN PACHECO ADRIANA DEL CARMEN</v>
          </cell>
          <cell r="E6637" t="str">
            <v>ANALISTA DE GESTIÓN HUMANA</v>
          </cell>
          <cell r="G6637" t="str">
            <v>X</v>
          </cell>
          <cell r="M6637" t="str">
            <v>ENFERMEDAD GENERAL</v>
          </cell>
          <cell r="N6637" t="str">
            <v>EPS002</v>
          </cell>
          <cell r="O6637" t="str">
            <v>SALUD TOTAL E.P.S.</v>
          </cell>
        </row>
        <row r="6638">
          <cell r="C6638">
            <v>73169783</v>
          </cell>
          <cell r="D6638" t="str">
            <v>VERGARA ORTEGA BERCELIO</v>
          </cell>
          <cell r="E6638" t="str">
            <v>OPERADOR DE BUSETÓN</v>
          </cell>
          <cell r="G6638" t="str">
            <v>X</v>
          </cell>
          <cell r="M6638" t="str">
            <v>ENFERMEDAD GENERAL</v>
          </cell>
          <cell r="O6638" t="str">
            <v>SURA E.P.S.</v>
          </cell>
        </row>
        <row r="6639">
          <cell r="C6639">
            <v>1002059942</v>
          </cell>
          <cell r="D6639" t="str">
            <v>SIMANCAS MARTINEZ WILSON RAFAEL</v>
          </cell>
          <cell r="E6639" t="str">
            <v>OPERADOR DE PADRÓN</v>
          </cell>
          <cell r="G6639" t="str">
            <v>X</v>
          </cell>
          <cell r="M6639" t="str">
            <v>ENFERMEDAD GENERAL</v>
          </cell>
          <cell r="O6639" t="str">
            <v>SALUD TOTAL E.P.S.</v>
          </cell>
        </row>
        <row r="6640">
          <cell r="C6640">
            <v>73136275</v>
          </cell>
          <cell r="D6640" t="str">
            <v>MARIN ROMERO ALEJANDRO LUIS</v>
          </cell>
          <cell r="E6640" t="str">
            <v>OPERADOR DE PADRÓN</v>
          </cell>
          <cell r="G6640" t="str">
            <v>X</v>
          </cell>
          <cell r="M6640" t="str">
            <v>ENFERMEDAD GENERAL</v>
          </cell>
          <cell r="O6640" t="str">
            <v>SANITAS E.P.S</v>
          </cell>
        </row>
        <row r="6641">
          <cell r="C6641">
            <v>73571183</v>
          </cell>
          <cell r="D6641" t="str">
            <v>PEREZ MADERA JUAN CARLOS</v>
          </cell>
          <cell r="E6641" t="str">
            <v>OPERADOR DE BUSETÓN</v>
          </cell>
          <cell r="G6641" t="str">
            <v>X</v>
          </cell>
          <cell r="M6641" t="str">
            <v>ENFERMEDAD GENERAL</v>
          </cell>
          <cell r="N6641" t="str">
            <v>OR009</v>
          </cell>
          <cell r="O6641" t="str">
            <v>SALUD TOTAL E.P.S.</v>
          </cell>
        </row>
        <row r="6642">
          <cell r="C6642">
            <v>73131436</v>
          </cell>
          <cell r="D6642" t="str">
            <v>HERNANDEZ MERCADO ARNULFO</v>
          </cell>
          <cell r="E6642" t="str">
            <v>OPERADOR DE PADRÓN</v>
          </cell>
          <cell r="G6642" t="str">
            <v>X</v>
          </cell>
          <cell r="M6642" t="str">
            <v>ENFERMEDAD GENERAL</v>
          </cell>
          <cell r="N6642" t="str">
            <v>EPS002</v>
          </cell>
          <cell r="O6642" t="str">
            <v>SALUD TOTAL E.P.S.</v>
          </cell>
        </row>
        <row r="6643">
          <cell r="C6643">
            <v>73131436</v>
          </cell>
          <cell r="D6643" t="str">
            <v>HERNANDEZ MERCADO ARNULFO</v>
          </cell>
          <cell r="E6643" t="str">
            <v>OPERADOR DE PADRÓN</v>
          </cell>
          <cell r="G6643" t="str">
            <v>X</v>
          </cell>
          <cell r="M6643" t="str">
            <v>ENFERMEDAD GENERAL</v>
          </cell>
          <cell r="N6643" t="str">
            <v>EPS002</v>
          </cell>
          <cell r="O6643" t="str">
            <v>SALUD TOTAL E.P.S.</v>
          </cell>
        </row>
        <row r="6644">
          <cell r="C6644">
            <v>72007041</v>
          </cell>
          <cell r="D6644" t="str">
            <v>SANTAMARIA CASTELLANOS GABY FERNANDO</v>
          </cell>
          <cell r="E6644" t="str">
            <v>OPERADOR DE PADRÓN</v>
          </cell>
          <cell r="G6644" t="str">
            <v>X</v>
          </cell>
          <cell r="M6644" t="str">
            <v>ENFERMEDAD GENERAL</v>
          </cell>
          <cell r="N6644" t="str">
            <v>EPS002</v>
          </cell>
          <cell r="O6644" t="str">
            <v>SALUD TOTAL E.P.S.</v>
          </cell>
        </row>
        <row r="6645">
          <cell r="C6645">
            <v>73143163</v>
          </cell>
          <cell r="D6645" t="str">
            <v>CABRERA TORRES JUAN CARLOS</v>
          </cell>
          <cell r="E6645" t="str">
            <v>OPERADOR DE PADRÓN</v>
          </cell>
          <cell r="G6645" t="str">
            <v>X</v>
          </cell>
          <cell r="M6645" t="str">
            <v>ENFERMEDAD GENERAL</v>
          </cell>
          <cell r="O6645" t="str">
            <v>SURA E.P.S.</v>
          </cell>
        </row>
        <row r="6646">
          <cell r="C6646">
            <v>92447136</v>
          </cell>
          <cell r="D6646" t="str">
            <v>AGRESOTH PADILLA EDUAR MIGUEL</v>
          </cell>
          <cell r="E6646" t="str">
            <v>OPERADOR DE PADRÓN</v>
          </cell>
          <cell r="G6646" t="str">
            <v>X</v>
          </cell>
          <cell r="M6646" t="str">
            <v>ENFERMEDAD GENERAL</v>
          </cell>
          <cell r="N6646" t="str">
            <v>EPS002</v>
          </cell>
          <cell r="O6646" t="str">
            <v>SALUD TOTAL E.P.S.</v>
          </cell>
        </row>
        <row r="6647">
          <cell r="C6647">
            <v>73143163</v>
          </cell>
          <cell r="D6647" t="str">
            <v>CABRERA TORRES JUAN CARLOS</v>
          </cell>
          <cell r="E6647" t="str">
            <v>OPERADOR DE PADRÓN</v>
          </cell>
          <cell r="G6647" t="str">
            <v>X</v>
          </cell>
          <cell r="M6647" t="str">
            <v>ENFERMEDAD GENERAL</v>
          </cell>
          <cell r="O6647" t="str">
            <v>SURA E.P.S.</v>
          </cell>
        </row>
        <row r="6648">
          <cell r="C6648">
            <v>1235047129</v>
          </cell>
          <cell r="D6648" t="str">
            <v>CHIQUILLO OZUNA ALBERTO JOSE</v>
          </cell>
          <cell r="E6648" t="str">
            <v>OPERADOR DE BUSETÓN</v>
          </cell>
          <cell r="G6648" t="str">
            <v>X</v>
          </cell>
          <cell r="M6648" t="str">
            <v>ENFERMEDAD GENERAL</v>
          </cell>
          <cell r="N6648" t="str">
            <v>EPS002</v>
          </cell>
          <cell r="O6648" t="str">
            <v>SALUD TOTAL E.P.S.</v>
          </cell>
        </row>
        <row r="6649">
          <cell r="C6649">
            <v>1143411950</v>
          </cell>
          <cell r="D6649" t="str">
            <v>BANQUEZ SAYAS LACIDES</v>
          </cell>
          <cell r="E6649" t="str">
            <v>OPERADOR DE BUSETÓN</v>
          </cell>
          <cell r="G6649" t="str">
            <v>X</v>
          </cell>
          <cell r="M6649" t="str">
            <v>ENFERMEDAD GENERAL</v>
          </cell>
          <cell r="O6649" t="str">
            <v>COOSALUD ESS EPS -S</v>
          </cell>
        </row>
        <row r="6650">
          <cell r="C6650">
            <v>73149268</v>
          </cell>
          <cell r="D6650" t="str">
            <v>GONZALEZ RECUERO EDWIN</v>
          </cell>
          <cell r="E6650" t="str">
            <v>OPERADOR DE PATIO</v>
          </cell>
          <cell r="G6650" t="str">
            <v>X</v>
          </cell>
          <cell r="M6650" t="str">
            <v>ENFERMEDAD GENERAL</v>
          </cell>
          <cell r="O6650" t="str">
            <v>NUEVA E.P.S</v>
          </cell>
        </row>
        <row r="6651">
          <cell r="C6651">
            <v>92031290</v>
          </cell>
          <cell r="D6651" t="str">
            <v>BOLAÑO VILLAMIL JORGE DAVID</v>
          </cell>
          <cell r="E6651" t="str">
            <v>OPERADOR DE PADRÓN</v>
          </cell>
          <cell r="G6651" t="str">
            <v>X</v>
          </cell>
          <cell r="M6651" t="str">
            <v>ENFERMEDAD GENERAL</v>
          </cell>
          <cell r="O6651" t="str">
            <v>SANITAS E.P.S</v>
          </cell>
        </row>
        <row r="6652">
          <cell r="C6652">
            <v>73169783</v>
          </cell>
          <cell r="D6652" t="str">
            <v>VERGARA ORTEGA BERCELIO</v>
          </cell>
          <cell r="E6652" t="str">
            <v>OPERADOR DE BUSETÓN</v>
          </cell>
          <cell r="G6652" t="str">
            <v>X</v>
          </cell>
          <cell r="M6652" t="str">
            <v>ENFERMEDAD GENERAL</v>
          </cell>
          <cell r="O6652" t="str">
            <v>SURA E.P.S.</v>
          </cell>
        </row>
        <row r="6653">
          <cell r="C6653">
            <v>73143059</v>
          </cell>
          <cell r="D6653" t="str">
            <v>JIMENEZ TAPIA CALIXTO ANTONIO</v>
          </cell>
          <cell r="E6653" t="str">
            <v>OPERADOR DE PADRÓN</v>
          </cell>
          <cell r="G6653" t="str">
            <v>X</v>
          </cell>
          <cell r="M6653" t="str">
            <v>ENFERMEDAD GENERAL</v>
          </cell>
          <cell r="O6653" t="str">
            <v>EPS MUTUAL SER</v>
          </cell>
        </row>
        <row r="6654">
          <cell r="C6654">
            <v>1050975172</v>
          </cell>
          <cell r="D6654" t="str">
            <v>MUNERA CASA JUAN CAMILO</v>
          </cell>
          <cell r="E6654" t="str">
            <v>OPERADOR DE PADRÓN</v>
          </cell>
          <cell r="G6654" t="str">
            <v>X</v>
          </cell>
          <cell r="M6654" t="str">
            <v>ENFERMEDAD GENERAL</v>
          </cell>
          <cell r="O6654" t="str">
            <v>SANITAS E.P.S</v>
          </cell>
        </row>
        <row r="6655">
          <cell r="C6655">
            <v>1007314964</v>
          </cell>
          <cell r="D6655" t="str">
            <v>MEDRANO CABARCAS HEYSER DAVID</v>
          </cell>
          <cell r="E6655" t="str">
            <v>OPERADOR DE BUSETÓN</v>
          </cell>
          <cell r="G6655" t="str">
            <v>X</v>
          </cell>
          <cell r="M6655" t="str">
            <v>ENFERMEDAD GENERAL</v>
          </cell>
          <cell r="O6655" t="str">
            <v>EPS MUTUAL SER</v>
          </cell>
        </row>
        <row r="6656">
          <cell r="C6656">
            <v>73127358</v>
          </cell>
          <cell r="D6656" t="str">
            <v>MARRUGO TORRES JOSE ALFREDO</v>
          </cell>
          <cell r="E6656" t="str">
            <v>OPERADOR DE PADRÓN</v>
          </cell>
          <cell r="G6656" t="str">
            <v>X</v>
          </cell>
          <cell r="M6656" t="str">
            <v>ENFERMEDAD GENERAL</v>
          </cell>
          <cell r="O6656" t="str">
            <v>SANITAS E.P.S</v>
          </cell>
        </row>
        <row r="6657">
          <cell r="C6657">
            <v>1007230010</v>
          </cell>
          <cell r="D6657" t="str">
            <v>ANDRADE CABARCAS YUCELIS VANESSA</v>
          </cell>
          <cell r="E6657" t="str">
            <v>AUXILIAR DE ABASTECIMIENTO</v>
          </cell>
          <cell r="G6657" t="str">
            <v>X</v>
          </cell>
          <cell r="M6657" t="str">
            <v>ENFERMEDAD GENERAL</v>
          </cell>
          <cell r="N6657" t="str">
            <v>EPS002</v>
          </cell>
          <cell r="O6657" t="str">
            <v>SALUD TOTAL E.P.S.</v>
          </cell>
        </row>
        <row r="6658">
          <cell r="C6658">
            <v>12595533</v>
          </cell>
          <cell r="D6658" t="str">
            <v>MEDINA OCHOA LUIS ALFONSO</v>
          </cell>
          <cell r="E6658" t="str">
            <v>OPERADOR DE PADRÓN</v>
          </cell>
          <cell r="G6658" t="str">
            <v>X</v>
          </cell>
          <cell r="M6658" t="str">
            <v>ENFERMEDAD GENERAL</v>
          </cell>
          <cell r="O6658" t="str">
            <v>NUEVA E.P.S</v>
          </cell>
        </row>
        <row r="6659">
          <cell r="C6659">
            <v>73169783</v>
          </cell>
          <cell r="D6659" t="str">
            <v>VERGARA ORTEGA BERCELIO</v>
          </cell>
          <cell r="E6659" t="str">
            <v>OPERADOR DE BUSETÓN</v>
          </cell>
          <cell r="G6659" t="str">
            <v>X</v>
          </cell>
          <cell r="M6659" t="str">
            <v>ENFERMEDAD GENERAL</v>
          </cell>
          <cell r="O6659" t="str">
            <v>SURA E.P.S.</v>
          </cell>
        </row>
        <row r="6660">
          <cell r="C6660">
            <v>15031784</v>
          </cell>
          <cell r="D6660" t="str">
            <v>PEREZ CHICA LOKY LUCIANO</v>
          </cell>
          <cell r="E6660" t="str">
            <v>OPERADOR DE PADRÓN</v>
          </cell>
          <cell r="G6660" t="str">
            <v>X</v>
          </cell>
          <cell r="M6660" t="str">
            <v>ENFERMEDAD GENERAL</v>
          </cell>
          <cell r="O6660" t="str">
            <v>NUEVA E.P.S</v>
          </cell>
        </row>
        <row r="6661">
          <cell r="C6661">
            <v>1143340080</v>
          </cell>
          <cell r="D6661" t="str">
            <v>&lt;--- Ingrese Cedula</v>
          </cell>
          <cell r="E6661" t="str">
            <v>&lt;--- Ingrese Cedula</v>
          </cell>
          <cell r="G6661" t="str">
            <v>X</v>
          </cell>
          <cell r="M6661" t="str">
            <v>ENFERMEDAD GENERAL</v>
          </cell>
          <cell r="O6661" t="str">
            <v>SALUD TOTAL E.P.S.</v>
          </cell>
        </row>
        <row r="6662">
          <cell r="C6662">
            <v>9236697</v>
          </cell>
          <cell r="D6662" t="str">
            <v>POVEDA GIL OSMAR ALBERTO</v>
          </cell>
          <cell r="E6662" t="str">
            <v>OPERADOR DE PADRÓN</v>
          </cell>
          <cell r="G6662" t="str">
            <v>X</v>
          </cell>
          <cell r="M6662" t="str">
            <v>ENFERMEDAD GENERAL</v>
          </cell>
          <cell r="O6662" t="str">
            <v>SURA E.P.S.</v>
          </cell>
        </row>
        <row r="6663">
          <cell r="C6663">
            <v>1007446154</v>
          </cell>
          <cell r="D6663" t="str">
            <v>CASTILLO DE LA OSSA JESUS EDUARDO</v>
          </cell>
          <cell r="E6663" t="str">
            <v>OPERADOR DE PADRÓN</v>
          </cell>
          <cell r="G6663" t="str">
            <v>X</v>
          </cell>
          <cell r="M6663" t="str">
            <v>ENFERMEDAD GENERAL</v>
          </cell>
          <cell r="O6663" t="str">
            <v>NUEVA E.P.S</v>
          </cell>
        </row>
        <row r="6664">
          <cell r="C6664">
            <v>73187274</v>
          </cell>
          <cell r="D6664" t="str">
            <v>DAVILA SANES DIANER</v>
          </cell>
          <cell r="E6664" t="str">
            <v>OPERADOR DE PADRÓN</v>
          </cell>
          <cell r="G6664" t="str">
            <v>X</v>
          </cell>
          <cell r="M6664" t="str">
            <v>ENFERMEDAD GENERAL</v>
          </cell>
          <cell r="O6664" t="str">
            <v>SALUD TOTAL E.P.S.</v>
          </cell>
        </row>
        <row r="6665">
          <cell r="C6665">
            <v>10886858</v>
          </cell>
          <cell r="D6665" t="str">
            <v>VALENCI ALVAREZ ALVARO</v>
          </cell>
          <cell r="E6665" t="str">
            <v>OPERADOR DE BUSETÓN</v>
          </cell>
          <cell r="G6665" t="str">
            <v>X</v>
          </cell>
          <cell r="M6665" t="str">
            <v>ENFERMEDAD GENERAL</v>
          </cell>
          <cell r="O6665" t="str">
            <v>EPS MUTUAL SER</v>
          </cell>
        </row>
        <row r="6666">
          <cell r="C6666">
            <v>94379411</v>
          </cell>
          <cell r="D6666" t="str">
            <v>RINCON SANCHEZ ANDERSON</v>
          </cell>
          <cell r="E6666" t="str">
            <v>OPERADOR DE PADRÓN</v>
          </cell>
          <cell r="G6666" t="str">
            <v>X</v>
          </cell>
          <cell r="M6666" t="str">
            <v>ENFERMEDAD GENERAL</v>
          </cell>
          <cell r="O6666" t="str">
            <v>SALUD TOTAL E.P.S.</v>
          </cell>
        </row>
        <row r="6667">
          <cell r="C6667">
            <v>73121602</v>
          </cell>
          <cell r="D6667" t="str">
            <v>CHAR NEGRETE ELKIN YOUSEF</v>
          </cell>
          <cell r="E6667" t="str">
            <v>OPERADOR DE PADRÓN</v>
          </cell>
          <cell r="G6667" t="str">
            <v>X</v>
          </cell>
          <cell r="M6667" t="str">
            <v>ENFERMEDAD GENERAL</v>
          </cell>
          <cell r="O6667" t="str">
            <v>SALUD TOTAL E.P.S.</v>
          </cell>
        </row>
        <row r="6668">
          <cell r="C6668">
            <v>15031784</v>
          </cell>
          <cell r="D6668" t="str">
            <v>PEREZ CHICA LOKY LUCIANO</v>
          </cell>
          <cell r="E6668" t="str">
            <v>OPERADOR DE PADRÓN</v>
          </cell>
          <cell r="G6668" t="str">
            <v>X</v>
          </cell>
          <cell r="M6668" t="str">
            <v>ENFERMEDAD GENERAL</v>
          </cell>
          <cell r="O6668" t="str">
            <v>NUEVA E.P.S</v>
          </cell>
        </row>
        <row r="6669">
          <cell r="C6669">
            <v>1049825736</v>
          </cell>
          <cell r="D6669" t="str">
            <v>VEGA ANAYA ERQUIS ALONSO</v>
          </cell>
          <cell r="E6669" t="str">
            <v>OPERADOR DE PADRÓN</v>
          </cell>
          <cell r="G6669" t="str">
            <v>X</v>
          </cell>
          <cell r="M6669" t="str">
            <v>ENFERMEDAD GENERAL</v>
          </cell>
          <cell r="O6669" t="str">
            <v>FAMISANAR E.P.S</v>
          </cell>
        </row>
        <row r="6670">
          <cell r="C6670">
            <v>72007041</v>
          </cell>
          <cell r="D6670" t="str">
            <v>SANTAMARIA CASTELLANOS GABY FERNANDO</v>
          </cell>
          <cell r="E6670" t="str">
            <v>OPERADOR DE PADRÓN</v>
          </cell>
          <cell r="G6670" t="str">
            <v>X</v>
          </cell>
          <cell r="M6670" t="str">
            <v>ENFERMEDAD GENERAL</v>
          </cell>
          <cell r="N6670" t="str">
            <v>EPS002</v>
          </cell>
          <cell r="O6670" t="str">
            <v>SALUD TOTAL E.P.S.</v>
          </cell>
        </row>
        <row r="6671">
          <cell r="C6671">
            <v>1148693276</v>
          </cell>
          <cell r="D6671" t="str">
            <v>BARRIOS GUERRERO ERNESTO CARLOS</v>
          </cell>
          <cell r="E6671" t="str">
            <v>OPERADOR DE PADRÓN</v>
          </cell>
          <cell r="G6671" t="str">
            <v>X</v>
          </cell>
          <cell r="M6671" t="str">
            <v>ENFERMEDAD GENERAL</v>
          </cell>
          <cell r="O6671" t="str">
            <v>SALUD TOTAL E.P.S.</v>
          </cell>
        </row>
        <row r="6672">
          <cell r="C6672">
            <v>7960668</v>
          </cell>
          <cell r="D6672" t="str">
            <v>CAMACHO BELEÑO ERIK ALEXI</v>
          </cell>
          <cell r="E6672" t="str">
            <v>OPERADOR DE PADRÓN</v>
          </cell>
          <cell r="G6672" t="str">
            <v>X</v>
          </cell>
          <cell r="M6672" t="str">
            <v>ENFERMEDAD GENERAL</v>
          </cell>
          <cell r="N6672" t="str">
            <v>OR009</v>
          </cell>
          <cell r="O6672" t="str">
            <v>SALUD TOTAL E.P.S.</v>
          </cell>
        </row>
        <row r="6673">
          <cell r="C6673">
            <v>73576572</v>
          </cell>
          <cell r="D6673" t="str">
            <v>ESCORCIA NAVAS CRISTIAN DE JESUS</v>
          </cell>
          <cell r="E6673" t="str">
            <v>OPERADOR DE PADRÓN</v>
          </cell>
          <cell r="G6673" t="str">
            <v>X</v>
          </cell>
          <cell r="M6673" t="str">
            <v>ENFERMEDAD GENERAL</v>
          </cell>
          <cell r="O6673" t="str">
            <v>SANITAS E.P.S</v>
          </cell>
        </row>
        <row r="6674">
          <cell r="C6674">
            <v>1235047129</v>
          </cell>
          <cell r="D6674" t="str">
            <v>CHIQUILLO OZUNA ALBERTO JOSE</v>
          </cell>
          <cell r="E6674" t="str">
            <v>OPERADOR DE BUSETÓN</v>
          </cell>
          <cell r="G6674" t="str">
            <v>X</v>
          </cell>
          <cell r="M6674" t="str">
            <v>ENFERMEDAD GENERAL</v>
          </cell>
          <cell r="N6674" t="str">
            <v>EPS002</v>
          </cell>
          <cell r="O6674" t="str">
            <v>SALUD TOTAL E.P.S.</v>
          </cell>
        </row>
        <row r="6675">
          <cell r="C6675">
            <v>1082246028</v>
          </cell>
          <cell r="D6675" t="str">
            <v>MARCO ANTONIO RAMOS DORIA</v>
          </cell>
          <cell r="E6675" t="str">
            <v>&lt;--- Ingrese Cedula</v>
          </cell>
          <cell r="G6675" t="str">
            <v>X</v>
          </cell>
          <cell r="M6675" t="str">
            <v>ENFERMEDAD GENERAL</v>
          </cell>
          <cell r="N6675" t="str">
            <v>EPS002</v>
          </cell>
          <cell r="O6675" t="str">
            <v>SALUD TOTAL E.P.S.</v>
          </cell>
        </row>
        <row r="6676">
          <cell r="C6676">
            <v>10886858</v>
          </cell>
          <cell r="D6676" t="str">
            <v>VALENCI ALVAREZ ALVARO</v>
          </cell>
          <cell r="E6676" t="str">
            <v>OPERADOR DE BUSETÓN</v>
          </cell>
          <cell r="G6676" t="str">
            <v>X</v>
          </cell>
          <cell r="M6676" t="str">
            <v>ENFERMEDAD GENERAL</v>
          </cell>
          <cell r="O6676" t="str">
            <v>EPS MUTUAL SER</v>
          </cell>
        </row>
        <row r="6677">
          <cell r="C6677">
            <v>73575321</v>
          </cell>
          <cell r="D6677" t="str">
            <v>POSSO PUCHE WILSON MANUEL</v>
          </cell>
          <cell r="E6677" t="str">
            <v>REGULADOR</v>
          </cell>
          <cell r="G6677" t="str">
            <v>X</v>
          </cell>
          <cell r="M6677" t="str">
            <v>ENFERMEDAD GENERAL</v>
          </cell>
          <cell r="N6677" t="str">
            <v>EPS002</v>
          </cell>
          <cell r="O6677" t="str">
            <v>SALUD TOTAL E.P.S.</v>
          </cell>
        </row>
        <row r="6678">
          <cell r="C6678">
            <v>73169783</v>
          </cell>
          <cell r="D6678" t="str">
            <v>VERGARA ORTEGA BERCELIO</v>
          </cell>
          <cell r="E6678" t="str">
            <v>OPERADOR DE BUSETÓN</v>
          </cell>
          <cell r="G6678" t="str">
            <v>X</v>
          </cell>
          <cell r="M6678" t="str">
            <v>ENFERMEDAD GENERAL</v>
          </cell>
          <cell r="O6678" t="str">
            <v>SURA E.P.S.</v>
          </cell>
        </row>
        <row r="6679">
          <cell r="C6679">
            <v>9236697</v>
          </cell>
          <cell r="D6679" t="str">
            <v>POVEDA GIL OSMAR ALBERTO</v>
          </cell>
          <cell r="E6679" t="str">
            <v>OPERADOR DE PADRÓN</v>
          </cell>
          <cell r="G6679" t="str">
            <v>X</v>
          </cell>
          <cell r="M6679" t="str">
            <v>ENFERMEDAD GENERAL</v>
          </cell>
          <cell r="O6679" t="str">
            <v>SURA E.P.S.</v>
          </cell>
        </row>
        <row r="6680">
          <cell r="C6680">
            <v>3811864</v>
          </cell>
          <cell r="D6680" t="str">
            <v>NAVARRO DIAZ ALEXANDER</v>
          </cell>
          <cell r="E6680" t="str">
            <v>REGULADOR</v>
          </cell>
          <cell r="G6680" t="str">
            <v>X</v>
          </cell>
          <cell r="M6680" t="str">
            <v>ENFERMEDAD GENERAL</v>
          </cell>
          <cell r="O6680" t="str">
            <v>SALUD TOTAL E.P.S.</v>
          </cell>
        </row>
        <row r="6681">
          <cell r="C6681">
            <v>73127358</v>
          </cell>
          <cell r="D6681" t="str">
            <v>MARRUGO TORRES JOSE ALFREDO</v>
          </cell>
          <cell r="E6681" t="str">
            <v>OPERADOR DE PADRÓN</v>
          </cell>
          <cell r="G6681" t="str">
            <v>X</v>
          </cell>
          <cell r="M6681" t="str">
            <v>ENFERMEDAD GENERAL</v>
          </cell>
          <cell r="O6681" t="str">
            <v>SANITAS E.P.S</v>
          </cell>
        </row>
        <row r="6682">
          <cell r="C6682">
            <v>1128045753</v>
          </cell>
          <cell r="D6682" t="str">
            <v>ROJAS BUSTOS ESEIZA DEL CARMEN</v>
          </cell>
          <cell r="E6682" t="str">
            <v>REGULADOR</v>
          </cell>
          <cell r="G6682" t="str">
            <v>X</v>
          </cell>
          <cell r="M6682" t="str">
            <v>ENFERMEDAD GENERAL</v>
          </cell>
          <cell r="O6682" t="str">
            <v>EPS MUTUAL SER</v>
          </cell>
        </row>
        <row r="6683">
          <cell r="C6683">
            <v>1045234325</v>
          </cell>
          <cell r="D6683">
            <v>0</v>
          </cell>
          <cell r="E6683" t="str">
            <v>&lt;--- Ingrese Cedula</v>
          </cell>
          <cell r="G6683" t="str">
            <v>X</v>
          </cell>
          <cell r="M6683" t="str">
            <v>ENFERMEDAD GENERAL</v>
          </cell>
          <cell r="O6683" t="str">
            <v>EPS MUTUAL SER</v>
          </cell>
        </row>
        <row r="6684">
          <cell r="C6684">
            <v>73576572</v>
          </cell>
          <cell r="D6684" t="str">
            <v>ESCORCIA NAVAS CRISTIAN DE JESUS</v>
          </cell>
          <cell r="E6684" t="str">
            <v>OPERADOR DE PADRÓN</v>
          </cell>
          <cell r="G6684" t="str">
            <v>X</v>
          </cell>
          <cell r="M6684" t="str">
            <v>ENFERMEDAD GENERAL</v>
          </cell>
          <cell r="O6684" t="str">
            <v>SANITAS E.P.S</v>
          </cell>
        </row>
        <row r="6685">
          <cell r="C6685">
            <v>73131436</v>
          </cell>
          <cell r="D6685" t="str">
            <v>HERNANDEZ MERCADO ARNULFO</v>
          </cell>
          <cell r="E6685" t="str">
            <v>OPERADOR DE PADRÓN</v>
          </cell>
          <cell r="G6685" t="str">
            <v>X</v>
          </cell>
          <cell r="M6685" t="str">
            <v>ENFERMEDAD GENERAL</v>
          </cell>
          <cell r="N6685" t="str">
            <v>EPS002</v>
          </cell>
          <cell r="O6685" t="str">
            <v>SALUD TOTAL E.P.S.</v>
          </cell>
        </row>
        <row r="6686">
          <cell r="C6686">
            <v>73131436</v>
          </cell>
          <cell r="D6686" t="str">
            <v>HERNANDEZ MERCADO ARNULFO</v>
          </cell>
          <cell r="E6686" t="str">
            <v>OPERADOR DE PADRÓN</v>
          </cell>
          <cell r="G6686" t="str">
            <v>X</v>
          </cell>
          <cell r="M6686" t="str">
            <v>ENFERMEDAD GENERAL</v>
          </cell>
          <cell r="N6686" t="str">
            <v>OR009</v>
          </cell>
          <cell r="O6686" t="str">
            <v>SALUD TOTAL E.P.S.</v>
          </cell>
        </row>
        <row r="6687">
          <cell r="C6687">
            <v>73131436</v>
          </cell>
          <cell r="D6687" t="str">
            <v>HERNANDEZ MERCADO ARNULFO</v>
          </cell>
          <cell r="E6687" t="str">
            <v>OPERADOR DE PADRÓN</v>
          </cell>
          <cell r="G6687" t="str">
            <v>X</v>
          </cell>
          <cell r="M6687" t="str">
            <v>ENFERMEDAD GENERAL</v>
          </cell>
          <cell r="N6687" t="str">
            <v>EPS002</v>
          </cell>
          <cell r="O6687" t="str">
            <v>SALUD TOTAL E.P.S.</v>
          </cell>
        </row>
        <row r="6688">
          <cell r="C6688">
            <v>73149690</v>
          </cell>
          <cell r="D6688" t="str">
            <v>DE AVILA TORRES MARTIN EMILIO</v>
          </cell>
          <cell r="E6688" t="str">
            <v>OPERADOR DE PADRÓN</v>
          </cell>
          <cell r="G6688" t="str">
            <v>X</v>
          </cell>
          <cell r="M6688" t="str">
            <v>ENFERMEDAD GENERAL</v>
          </cell>
          <cell r="N6688" t="str">
            <v>EPS002</v>
          </cell>
          <cell r="O6688" t="str">
            <v>SALUD TOTAL E.P.S.</v>
          </cell>
        </row>
        <row r="6689">
          <cell r="C6689">
            <v>73152234</v>
          </cell>
          <cell r="D6689" t="str">
            <v>CONEO GAMARA JOSE ANTONIO</v>
          </cell>
          <cell r="E6689" t="str">
            <v>OPERADOR DE BUSETÓN</v>
          </cell>
          <cell r="G6689" t="str">
            <v>X</v>
          </cell>
          <cell r="M6689" t="str">
            <v>ENFERMEDAD GENERAL</v>
          </cell>
          <cell r="O6689" t="str">
            <v>EPS MUTUAL SER</v>
          </cell>
        </row>
        <row r="6690">
          <cell r="C6690">
            <v>1143399592</v>
          </cell>
          <cell r="D6690" t="str">
            <v>PEREZ HERRERA JUNIOR RAFAEL</v>
          </cell>
          <cell r="E6690" t="str">
            <v>OPERADOR DE PADRÓN</v>
          </cell>
          <cell r="G6690" t="str">
            <v>X</v>
          </cell>
          <cell r="M6690" t="str">
            <v>ENFERMEDAD GENERAL</v>
          </cell>
          <cell r="O6690" t="str">
            <v>SALUD TOTAL E.P.S.</v>
          </cell>
        </row>
        <row r="6691">
          <cell r="C6691">
            <v>73195999</v>
          </cell>
          <cell r="D6691" t="str">
            <v>GUERRERO LOPEZ HENRY</v>
          </cell>
          <cell r="E6691" t="str">
            <v>OPERADOR DE PADRÓN</v>
          </cell>
          <cell r="G6691" t="str">
            <v>X</v>
          </cell>
          <cell r="M6691" t="str">
            <v>ENFERMEDAD GENERAL</v>
          </cell>
          <cell r="O6691" t="str">
            <v>SANITAS E.P.S</v>
          </cell>
        </row>
        <row r="6692">
          <cell r="C6692">
            <v>73195999</v>
          </cell>
          <cell r="D6692" t="str">
            <v>GUERRERO LOPEZ HENRY</v>
          </cell>
          <cell r="E6692" t="str">
            <v>OPERADOR DE PADRÓN</v>
          </cell>
          <cell r="G6692" t="str">
            <v>X</v>
          </cell>
          <cell r="M6692" t="str">
            <v>ENFERMEDAD GENERAL</v>
          </cell>
          <cell r="O6692" t="str">
            <v>SANITAS E.P.S</v>
          </cell>
        </row>
        <row r="6693">
          <cell r="C6693">
            <v>12595533</v>
          </cell>
          <cell r="D6693" t="str">
            <v>MEDINA OCHOA LUIS ALFONSO</v>
          </cell>
          <cell r="E6693" t="str">
            <v>OPERADOR DE PADRÓN</v>
          </cell>
          <cell r="G6693" t="str">
            <v>X</v>
          </cell>
          <cell r="M6693" t="str">
            <v>ENFERMEDAD GENERAL</v>
          </cell>
          <cell r="O6693" t="str">
            <v>NUEVA E.P.S</v>
          </cell>
        </row>
        <row r="6694">
          <cell r="C6694">
            <v>94379411</v>
          </cell>
          <cell r="D6694" t="str">
            <v>RINCON SANCHEZ ANDERSON</v>
          </cell>
          <cell r="E6694" t="str">
            <v>OPERADOR DE PADRÓN</v>
          </cell>
          <cell r="G6694" t="str">
            <v>X</v>
          </cell>
          <cell r="M6694" t="str">
            <v>ENFERMEDAD GENERAL</v>
          </cell>
          <cell r="N6694" t="str">
            <v>EPS002</v>
          </cell>
          <cell r="O6694" t="str">
            <v>SALUD TOTAL E.P.S.</v>
          </cell>
        </row>
        <row r="6695">
          <cell r="C6695">
            <v>1002307126</v>
          </cell>
          <cell r="D6695">
            <v>0</v>
          </cell>
          <cell r="E6695" t="str">
            <v>&lt;--- Ingrese Cedula</v>
          </cell>
          <cell r="G6695" t="str">
            <v>X</v>
          </cell>
          <cell r="M6695" t="str">
            <v>ENFERMEDAD GENERAL</v>
          </cell>
          <cell r="O6695" t="str">
            <v>EPS MUTUAL SER</v>
          </cell>
        </row>
        <row r="6696">
          <cell r="C6696">
            <v>73131436</v>
          </cell>
          <cell r="D6696" t="str">
            <v>HERNANDEZ MERCADO ARNULFO</v>
          </cell>
          <cell r="E6696" t="str">
            <v>OPERADOR DE PADRÓN</v>
          </cell>
          <cell r="G6696" t="str">
            <v>X</v>
          </cell>
          <cell r="M6696" t="str">
            <v>ENFERMEDAD GENERAL</v>
          </cell>
          <cell r="N6696" t="str">
            <v>EPS002</v>
          </cell>
          <cell r="O6696" t="str">
            <v>SALUD TOTAL E.P.S.</v>
          </cell>
        </row>
        <row r="6697">
          <cell r="C6697">
            <v>1047411336</v>
          </cell>
          <cell r="D6697" t="str">
            <v>SALGUERO  ARIEL DIAZ</v>
          </cell>
          <cell r="E6697" t="str">
            <v>OPERADOR DE BUSETÓN</v>
          </cell>
          <cell r="G6697" t="str">
            <v>X</v>
          </cell>
          <cell r="M6697" t="str">
            <v>ENFERMEDAD GENERAL</v>
          </cell>
          <cell r="N6697" t="str">
            <v>EPS002</v>
          </cell>
          <cell r="O6697" t="str">
            <v>SALUD TOTAL E.P.S.</v>
          </cell>
        </row>
        <row r="6698">
          <cell r="C6698">
            <v>1143339994</v>
          </cell>
          <cell r="D6698" t="str">
            <v>OSORIO CASTILLO JESUS RAFAEL</v>
          </cell>
          <cell r="E6698" t="str">
            <v>OPERADOR DE PADRÓN</v>
          </cell>
          <cell r="G6698" t="str">
            <v>X</v>
          </cell>
          <cell r="M6698" t="str">
            <v>ENFERMEDAD GENERAL</v>
          </cell>
          <cell r="O6698" t="str">
            <v>SALUD TOTAL E.P.S.</v>
          </cell>
        </row>
        <row r="6699">
          <cell r="C6699">
            <v>30844585</v>
          </cell>
          <cell r="D6699" t="str">
            <v>ELJAIEK FLOREZ YAQUELIN</v>
          </cell>
          <cell r="E6699" t="str">
            <v>REGULADOR</v>
          </cell>
          <cell r="G6699" t="str">
            <v>X</v>
          </cell>
          <cell r="M6699" t="str">
            <v>ENFERMEDAD GENERAL</v>
          </cell>
          <cell r="O6699" t="str">
            <v>SANITAS E.P.S</v>
          </cell>
        </row>
        <row r="6700">
          <cell r="C6700">
            <v>8870547</v>
          </cell>
          <cell r="D6700" t="str">
            <v>JOSE ANTONIO MONTES SALGADO</v>
          </cell>
          <cell r="E6700" t="str">
            <v>&lt;--- Ingrese Cedula</v>
          </cell>
          <cell r="G6700" t="str">
            <v>X</v>
          </cell>
          <cell r="M6700" t="str">
            <v>ENFERMEDAD GENERAL</v>
          </cell>
          <cell r="O6700" t="str">
            <v>EPS MUTUAL SER</v>
          </cell>
        </row>
        <row r="6701">
          <cell r="C6701">
            <v>73127358</v>
          </cell>
          <cell r="D6701" t="str">
            <v>MARRUGO TORRES JOSE ALFREDO</v>
          </cell>
          <cell r="E6701" t="str">
            <v>OPERADOR DE PADRÓN</v>
          </cell>
          <cell r="G6701" t="str">
            <v>X</v>
          </cell>
          <cell r="M6701" t="str">
            <v>ENFERMEDAD GENERAL</v>
          </cell>
          <cell r="O6701" t="str">
            <v>SANITAS E.P.S</v>
          </cell>
        </row>
        <row r="6702">
          <cell r="C6702">
            <v>15075642</v>
          </cell>
          <cell r="D6702" t="str">
            <v>DURANGO TORRES RUBEN ALBEIRO</v>
          </cell>
          <cell r="E6702" t="str">
            <v>OPERADOR DE PADRÓN</v>
          </cell>
          <cell r="G6702" t="str">
            <v>X</v>
          </cell>
          <cell r="M6702" t="str">
            <v>ENFERMEDAD GENERAL</v>
          </cell>
          <cell r="O6702" t="str">
            <v>FONDO DE SOLIDARIDAD Y GARANTÍA FOSYGA</v>
          </cell>
        </row>
        <row r="6703">
          <cell r="C6703">
            <v>3811864</v>
          </cell>
          <cell r="D6703" t="str">
            <v>NAVARRO DIAZ ALEXANDER</v>
          </cell>
          <cell r="E6703" t="str">
            <v>REGULADOR</v>
          </cell>
          <cell r="G6703" t="str">
            <v>X</v>
          </cell>
          <cell r="M6703" t="str">
            <v>ENFERMEDAD GENERAL</v>
          </cell>
          <cell r="N6703" t="str">
            <v>EPS002</v>
          </cell>
          <cell r="O6703" t="str">
            <v>SALUD TOTAL E.P.S.</v>
          </cell>
        </row>
        <row r="6704">
          <cell r="C6704">
            <v>9156352</v>
          </cell>
          <cell r="D6704" t="str">
            <v>BERTEL SALINAS JUAN MIGUEL</v>
          </cell>
          <cell r="E6704" t="str">
            <v>OPERADOR DE PADRÓN</v>
          </cell>
          <cell r="G6704" t="str">
            <v>X</v>
          </cell>
          <cell r="M6704" t="str">
            <v>ENFERMEDAD GENERAL</v>
          </cell>
          <cell r="O6704" t="str">
            <v>SALUD TOTAL E.P.S.</v>
          </cell>
        </row>
        <row r="6705">
          <cell r="C6705">
            <v>73131436</v>
          </cell>
          <cell r="D6705" t="str">
            <v>HERNANDEZ MERCADO ARNULFO</v>
          </cell>
          <cell r="E6705" t="str">
            <v>OPERADOR DE PADRÓN</v>
          </cell>
          <cell r="G6705" t="str">
            <v>X</v>
          </cell>
          <cell r="M6705" t="str">
            <v>ENFERMEDAD GENERAL</v>
          </cell>
          <cell r="O6705" t="str">
            <v>SALUD TOTAL E.P.S.</v>
          </cell>
        </row>
        <row r="6706">
          <cell r="C6706">
            <v>73169783</v>
          </cell>
          <cell r="D6706" t="str">
            <v>VERGARA ORTEGA BERCELIO</v>
          </cell>
          <cell r="E6706" t="str">
            <v>OPERADOR DE BUSETÓN</v>
          </cell>
          <cell r="G6706" t="str">
            <v>X</v>
          </cell>
          <cell r="M6706" t="str">
            <v>ENFERMEDAD GENERAL</v>
          </cell>
          <cell r="O6706" t="str">
            <v>SURA E.P.S.</v>
          </cell>
        </row>
        <row r="6707">
          <cell r="C6707">
            <v>1007611544</v>
          </cell>
          <cell r="D6707" t="str">
            <v>JIMENEZ CALVO DANINSON RAFAEL</v>
          </cell>
          <cell r="E6707" t="str">
            <v>OPERADOR DE PADRÓN</v>
          </cell>
          <cell r="G6707" t="str">
            <v>X</v>
          </cell>
          <cell r="M6707" t="str">
            <v>ENFERMEDAD GENERAL</v>
          </cell>
          <cell r="O6707" t="str">
            <v>EPS MUTUAL SER</v>
          </cell>
        </row>
        <row r="6708">
          <cell r="C6708">
            <v>30873721</v>
          </cell>
          <cell r="D6708" t="str">
            <v>JIMENEZ LLANOS ROSANA</v>
          </cell>
          <cell r="E6708" t="str">
            <v>OPERADOR DE PADRÓN</v>
          </cell>
          <cell r="G6708" t="str">
            <v>X</v>
          </cell>
          <cell r="M6708" t="str">
            <v>ENFERMEDAD GENERAL</v>
          </cell>
          <cell r="O6708" t="str">
            <v>SALUD TOTAL E.P.S.</v>
          </cell>
        </row>
        <row r="6709">
          <cell r="C6709">
            <v>72007041</v>
          </cell>
          <cell r="D6709" t="str">
            <v>SANTAMARIA CASTELLANOS GABY FERNANDO</v>
          </cell>
          <cell r="E6709" t="str">
            <v>OPERADOR DE PADRÓN</v>
          </cell>
          <cell r="G6709" t="str">
            <v>X</v>
          </cell>
          <cell r="M6709" t="str">
            <v>ENFERMEDAD GENERAL</v>
          </cell>
          <cell r="N6709" t="str">
            <v>EPS002</v>
          </cell>
          <cell r="O6709" t="str">
            <v>SALUD TOTAL E.P.S.</v>
          </cell>
        </row>
        <row r="6710">
          <cell r="C6710">
            <v>73576572</v>
          </cell>
          <cell r="D6710" t="str">
            <v>ESCORCIA NAVAS CRISTIAN DE JESUS</v>
          </cell>
          <cell r="E6710" t="str">
            <v>OPERADOR DE PADRÓN</v>
          </cell>
          <cell r="G6710" t="str">
            <v>X</v>
          </cell>
          <cell r="M6710" t="str">
            <v>ENFERMEDAD GENERAL</v>
          </cell>
          <cell r="O6710" t="str">
            <v>SANITAS E.P.S</v>
          </cell>
        </row>
        <row r="6711">
          <cell r="C6711">
            <v>73576572</v>
          </cell>
          <cell r="D6711" t="str">
            <v>ESCORCIA NAVAS CRISTIAN DE JESUS</v>
          </cell>
          <cell r="E6711" t="str">
            <v>OPERADOR DE PADRÓN</v>
          </cell>
          <cell r="G6711" t="str">
            <v>X</v>
          </cell>
          <cell r="M6711" t="str">
            <v>ENFERMEDAD GENERAL</v>
          </cell>
          <cell r="O6711" t="str">
            <v>SANITAS E.P.S</v>
          </cell>
        </row>
        <row r="6712">
          <cell r="C6712">
            <v>73195999</v>
          </cell>
          <cell r="D6712" t="str">
            <v>GUERRERO LOPEZ HENRY</v>
          </cell>
          <cell r="E6712" t="str">
            <v>OPERADOR DE PADRÓN</v>
          </cell>
          <cell r="G6712" t="str">
            <v>X</v>
          </cell>
          <cell r="M6712" t="str">
            <v>ENFERMEDAD GENERAL</v>
          </cell>
          <cell r="O6712" t="str">
            <v>SANITAS E.P.S</v>
          </cell>
        </row>
        <row r="6713">
          <cell r="C6713">
            <v>10886858</v>
          </cell>
          <cell r="D6713" t="str">
            <v>VALENCI ALVAREZ ALVARO</v>
          </cell>
          <cell r="E6713" t="str">
            <v>OPERADOR DE BUSETÓN</v>
          </cell>
          <cell r="G6713" t="str">
            <v>X</v>
          </cell>
          <cell r="M6713" t="str">
            <v>ENFERMEDAD GENERAL</v>
          </cell>
          <cell r="O6713" t="str">
            <v>EPS MUTUAL SER</v>
          </cell>
        </row>
        <row r="6714">
          <cell r="C6714">
            <v>73169783</v>
          </cell>
          <cell r="D6714" t="str">
            <v>VERGARA ORTEGA BERCELIO</v>
          </cell>
          <cell r="E6714" t="str">
            <v>OPERADOR DE BUSETÓN</v>
          </cell>
          <cell r="G6714" t="str">
            <v>X</v>
          </cell>
          <cell r="M6714" t="str">
            <v>ENFERMEDAD GENERAL</v>
          </cell>
          <cell r="O6714" t="str">
            <v>SURA E.P.S.</v>
          </cell>
        </row>
        <row r="6715">
          <cell r="C6715">
            <v>1143396192</v>
          </cell>
          <cell r="D6715" t="str">
            <v>BERRIO ROCHA DUVAN ANDRES</v>
          </cell>
          <cell r="E6715" t="str">
            <v>OPERADOR DE BUSETÓN</v>
          </cell>
          <cell r="G6715" t="str">
            <v>X</v>
          </cell>
          <cell r="M6715" t="str">
            <v>ENFERMEDAD GENERAL</v>
          </cell>
          <cell r="N6715" t="str">
            <v>EPS002</v>
          </cell>
          <cell r="O6715" t="str">
            <v>SALUD TOTAL E.P.S.</v>
          </cell>
        </row>
        <row r="6716">
          <cell r="C6716">
            <v>1002241494</v>
          </cell>
          <cell r="D6716" t="str">
            <v>VILLARREAL MUÑOZ BRAYAN ANDRES</v>
          </cell>
          <cell r="E6716" t="str">
            <v>OPERADOR DE PADRÓN</v>
          </cell>
          <cell r="G6716" t="str">
            <v>X</v>
          </cell>
          <cell r="M6716" t="str">
            <v>ENFERMEDAD GENERAL</v>
          </cell>
          <cell r="N6716" t="str">
            <v>EPS002</v>
          </cell>
          <cell r="O6716" t="str">
            <v>SALUD TOTAL E.P.S.</v>
          </cell>
        </row>
        <row r="6717">
          <cell r="C6717">
            <v>1047427884</v>
          </cell>
          <cell r="D6717" t="str">
            <v>POSADA PITALUA PIERO JOSE</v>
          </cell>
          <cell r="E6717" t="str">
            <v>COORDINADOR DE OPERACIONES</v>
          </cell>
          <cell r="G6717" t="str">
            <v>X</v>
          </cell>
          <cell r="M6717" t="str">
            <v>ENFERMEDAD GENERAL</v>
          </cell>
          <cell r="N6717" t="str">
            <v>EPS002</v>
          </cell>
          <cell r="O6717" t="str">
            <v>SALUD TOTAL E.P.S.</v>
          </cell>
        </row>
        <row r="6718">
          <cell r="C6718">
            <v>9103331</v>
          </cell>
          <cell r="D6718" t="str">
            <v>DIAZ MORELOS NEFTALY DE LOS REYES</v>
          </cell>
          <cell r="E6718" t="str">
            <v>OPERADOR DE PADRÓN</v>
          </cell>
          <cell r="G6718" t="str">
            <v>X</v>
          </cell>
          <cell r="M6718" t="str">
            <v>ENFERMEDAD GENERAL</v>
          </cell>
          <cell r="N6718" t="str">
            <v>EPS002</v>
          </cell>
          <cell r="O6718" t="str">
            <v>SALUD TOTAL E.P.S.</v>
          </cell>
        </row>
        <row r="6719">
          <cell r="C6719">
            <v>1002241494</v>
          </cell>
          <cell r="D6719" t="str">
            <v>VILLARREAL MUÑOZ BRAYAN ANDRES</v>
          </cell>
          <cell r="E6719" t="str">
            <v>OPERADOR DE PADRÓN</v>
          </cell>
          <cell r="G6719" t="str">
            <v>X</v>
          </cell>
          <cell r="M6719" t="str">
            <v>ENFERMEDAD GENERAL</v>
          </cell>
          <cell r="N6719" t="str">
            <v>EPS002</v>
          </cell>
          <cell r="O6719" t="str">
            <v>SALUD TOTAL E.P.S.</v>
          </cell>
        </row>
        <row r="6720">
          <cell r="C6720">
            <v>1002059942</v>
          </cell>
          <cell r="D6720" t="str">
            <v>SIMANCAS MARTINEZ WILSON RAFAEL</v>
          </cell>
          <cell r="E6720" t="str">
            <v>OPERADOR DE PADRÓN</v>
          </cell>
          <cell r="G6720" t="str">
            <v>X</v>
          </cell>
          <cell r="M6720" t="str">
            <v>ENFERMEDAD GENERAL</v>
          </cell>
          <cell r="O6720" t="str">
            <v>NUEVA E.P.S</v>
          </cell>
        </row>
        <row r="6721">
          <cell r="C6721">
            <v>8854897</v>
          </cell>
          <cell r="D6721" t="str">
            <v>ESTREMOR SALCEDO ROWAR</v>
          </cell>
          <cell r="E6721" t="str">
            <v>OPERADOR DE PADRÓN</v>
          </cell>
          <cell r="G6721" t="str">
            <v>X</v>
          </cell>
          <cell r="M6721" t="str">
            <v>ENFERMEDAD GENERAL</v>
          </cell>
          <cell r="O6721" t="str">
            <v>SALUD TOTAL E.P.S.</v>
          </cell>
        </row>
        <row r="6722">
          <cell r="C6722">
            <v>1050958871</v>
          </cell>
          <cell r="D6722" t="str">
            <v>VIGGIANI ESPINOSA DAVID JOSE</v>
          </cell>
          <cell r="E6722" t="str">
            <v>OPERADOR DE BUSETÓN</v>
          </cell>
          <cell r="G6722" t="str">
            <v>X</v>
          </cell>
          <cell r="M6722" t="str">
            <v>ENFERMEDAD GENERAL</v>
          </cell>
          <cell r="O6722" t="str">
            <v>EPS MUTUAL SER</v>
          </cell>
        </row>
        <row r="6723">
          <cell r="C6723">
            <v>1047503812</v>
          </cell>
          <cell r="D6723" t="str">
            <v>CONEO GOMEZ LUIS DANIEL</v>
          </cell>
          <cell r="E6723" t="str">
            <v>OPERADOR DE PADRÓN</v>
          </cell>
          <cell r="G6723" t="str">
            <v>X</v>
          </cell>
          <cell r="M6723" t="str">
            <v>ENFERMEDAD GENERAL</v>
          </cell>
          <cell r="N6723" t="str">
            <v>EPS002</v>
          </cell>
          <cell r="O6723" t="str">
            <v>SALUD TOTAL E.P.S.</v>
          </cell>
        </row>
        <row r="6724">
          <cell r="C6724">
            <v>1143373941</v>
          </cell>
          <cell r="D6724" t="str">
            <v>FIGUEROA QUINTERO JHON FREDDY</v>
          </cell>
          <cell r="E6724" t="str">
            <v>OPERADOR DE BUSETÓN</v>
          </cell>
          <cell r="G6724" t="str">
            <v>X</v>
          </cell>
          <cell r="M6724" t="str">
            <v>ENFERMEDAD GENERAL</v>
          </cell>
          <cell r="N6724" t="str">
            <v>OR009</v>
          </cell>
          <cell r="O6724" t="str">
            <v>SALUD TOTAL E.P.S.</v>
          </cell>
        </row>
        <row r="6725">
          <cell r="C6725">
            <v>73206294</v>
          </cell>
          <cell r="D6725" t="str">
            <v>MORALES MARTINEZ JHON ANTONIO</v>
          </cell>
          <cell r="E6725" t="str">
            <v>OPERADOR DE BUSETÓN</v>
          </cell>
          <cell r="G6725" t="str">
            <v>X</v>
          </cell>
          <cell r="M6725" t="str">
            <v>ENFERMEDAD GENERAL</v>
          </cell>
          <cell r="N6725" t="str">
            <v>OR009</v>
          </cell>
          <cell r="O6725" t="str">
            <v>SALUD TOTAL E.P.S.</v>
          </cell>
        </row>
        <row r="6726">
          <cell r="C6726">
            <v>1143411950</v>
          </cell>
          <cell r="D6726" t="str">
            <v>BANQUEZ SAYAS LACIDES</v>
          </cell>
          <cell r="E6726" t="str">
            <v>OPERADOR DE BUSETÓN</v>
          </cell>
          <cell r="G6726" t="str">
            <v>X</v>
          </cell>
          <cell r="M6726" t="str">
            <v>ENFERMEDAD GENERAL</v>
          </cell>
          <cell r="O6726" t="str">
            <v>COOSALUD ESS EPS -S</v>
          </cell>
        </row>
        <row r="6727">
          <cell r="C6727">
            <v>73576572</v>
          </cell>
          <cell r="D6727" t="str">
            <v>ESCORCIA NAVAS CRISTIAN DE JESUS</v>
          </cell>
          <cell r="E6727" t="str">
            <v>OPERADOR DE PADRÓN</v>
          </cell>
          <cell r="G6727" t="str">
            <v>X</v>
          </cell>
          <cell r="M6727" t="str">
            <v>ENFERMEDAD GENERAL</v>
          </cell>
          <cell r="O6727" t="str">
            <v>SANITAS E.P.S</v>
          </cell>
        </row>
        <row r="6728">
          <cell r="C6728">
            <v>73182246</v>
          </cell>
          <cell r="D6728" t="str">
            <v>RAMIREZ SANCHEZ JEISON ALEJANDRO</v>
          </cell>
          <cell r="E6728" t="str">
            <v>OPERADOR DE PADRÓN</v>
          </cell>
          <cell r="G6728" t="str">
            <v>X</v>
          </cell>
          <cell r="M6728" t="str">
            <v>ENFERMEDAD GENERAL</v>
          </cell>
          <cell r="N6728" t="str">
            <v>EPS002</v>
          </cell>
          <cell r="O6728" t="str">
            <v>SALUD TOTAL E.P.S.</v>
          </cell>
        </row>
        <row r="6729">
          <cell r="C6729">
            <v>73182246</v>
          </cell>
          <cell r="D6729" t="str">
            <v>RAMIREZ SANCHEZ JEISON ALEJANDRO</v>
          </cell>
          <cell r="E6729" t="str">
            <v>OPERADOR DE PADRÓN</v>
          </cell>
          <cell r="G6729" t="str">
            <v>X</v>
          </cell>
          <cell r="M6729" t="str">
            <v>ENFERMEDAD GENERAL</v>
          </cell>
          <cell r="N6729" t="str">
            <v>EPS002</v>
          </cell>
          <cell r="O6729" t="str">
            <v>SALUD TOTAL E.P.S.</v>
          </cell>
        </row>
        <row r="6730">
          <cell r="C6730">
            <v>73169783</v>
          </cell>
          <cell r="D6730" t="str">
            <v>VERGARA ORTEGA BERCELIO</v>
          </cell>
          <cell r="E6730" t="str">
            <v>OPERADOR DE BUSETÓN</v>
          </cell>
          <cell r="G6730" t="str">
            <v>X</v>
          </cell>
          <cell r="M6730" t="str">
            <v>ENFERMEDAD GENERAL</v>
          </cell>
          <cell r="O6730" t="str">
            <v>SURA E.P.S.</v>
          </cell>
        </row>
        <row r="6731">
          <cell r="C6731">
            <v>9156352</v>
          </cell>
          <cell r="D6731" t="str">
            <v>BERTEL SALINAS JUAN MIGUEL</v>
          </cell>
          <cell r="E6731" t="str">
            <v>OPERADOR DE PADRÓN</v>
          </cell>
          <cell r="G6731" t="str">
            <v>X</v>
          </cell>
          <cell r="M6731" t="str">
            <v>ENFERMEDAD GENERAL</v>
          </cell>
          <cell r="N6731" t="str">
            <v>EPS002</v>
          </cell>
          <cell r="O6731" t="str">
            <v>SALUD TOTAL E.P.S.</v>
          </cell>
        </row>
        <row r="6732">
          <cell r="C6732">
            <v>73007078</v>
          </cell>
          <cell r="D6732" t="str">
            <v>QUINCENO PORTO JAVIER ANTONIO</v>
          </cell>
          <cell r="E6732" t="str">
            <v>OPERADOR DE BUSETÓN</v>
          </cell>
          <cell r="G6732" t="str">
            <v>X</v>
          </cell>
          <cell r="M6732" t="str">
            <v>ENFERMEDAD GENERAL</v>
          </cell>
          <cell r="N6732" t="str">
            <v>EPS002</v>
          </cell>
          <cell r="O6732" t="str">
            <v>SALUD TOTAL E.P.S.</v>
          </cell>
        </row>
        <row r="6733">
          <cell r="C6733">
            <v>73182246</v>
          </cell>
          <cell r="D6733" t="str">
            <v>RAMIREZ SANCHEZ JEISON ALEJANDRO</v>
          </cell>
          <cell r="E6733" t="str">
            <v>OPERADOR DE PADRÓN</v>
          </cell>
          <cell r="G6733" t="str">
            <v>X</v>
          </cell>
          <cell r="M6733" t="str">
            <v>ENFERMEDAD GENERAL</v>
          </cell>
          <cell r="N6733" t="str">
            <v>EPS002</v>
          </cell>
          <cell r="O6733" t="str">
            <v>SALUD TOTAL E.P.S.</v>
          </cell>
        </row>
        <row r="6734">
          <cell r="C6734">
            <v>73182246</v>
          </cell>
          <cell r="D6734" t="str">
            <v>RAMIREZ SANCHEZ JEISON ALEJANDRO</v>
          </cell>
          <cell r="E6734" t="str">
            <v>OPERADOR DE PADRÓN</v>
          </cell>
          <cell r="G6734" t="str">
            <v>X</v>
          </cell>
          <cell r="M6734" t="str">
            <v>ENFERMEDAD GENERAL</v>
          </cell>
          <cell r="N6734" t="str">
            <v>EPS002</v>
          </cell>
          <cell r="O6734" t="str">
            <v>SALUD TOTAL E.P.S.</v>
          </cell>
        </row>
        <row r="6735">
          <cell r="C6735">
            <v>73121602</v>
          </cell>
          <cell r="D6735" t="str">
            <v>CHAR NEGRETE ELKIN YOUSEF</v>
          </cell>
          <cell r="E6735" t="str">
            <v>OPERADOR DE PADRÓN</v>
          </cell>
          <cell r="G6735" t="str">
            <v>X</v>
          </cell>
          <cell r="M6735" t="str">
            <v>ENFERMEDAD GENERAL</v>
          </cell>
          <cell r="N6735" t="str">
            <v>EPS002</v>
          </cell>
          <cell r="O6735" t="str">
            <v>SALUD TOTAL E.P.S.</v>
          </cell>
        </row>
        <row r="6736">
          <cell r="C6736">
            <v>1004278795</v>
          </cell>
          <cell r="D6736" t="str">
            <v>CERRA RAMIREZ VICTOR GABRIEL</v>
          </cell>
          <cell r="E6736" t="str">
            <v>OPERADOR DE PADRÓN</v>
          </cell>
          <cell r="G6736" t="str">
            <v>X</v>
          </cell>
          <cell r="M6736" t="str">
            <v>ENFERMEDAD GENERAL</v>
          </cell>
          <cell r="O6736" t="str">
            <v>EPS MUTUAL SER</v>
          </cell>
        </row>
        <row r="6737">
          <cell r="C6737">
            <v>73576572</v>
          </cell>
          <cell r="D6737" t="str">
            <v>ESCORCIA NAVAS CRISTIAN DE JESUS</v>
          </cell>
          <cell r="E6737" t="str">
            <v>OPERADOR DE PADRÓN</v>
          </cell>
          <cell r="G6737" t="str">
            <v>X</v>
          </cell>
          <cell r="M6737" t="str">
            <v>ENFERMEDAD GENERAL</v>
          </cell>
          <cell r="O6737" t="str">
            <v>SANITAS E.P.S</v>
          </cell>
        </row>
        <row r="6738">
          <cell r="C6738">
            <v>73202274</v>
          </cell>
          <cell r="D6738" t="str">
            <v>MANDARIAGA FLOREZ RONALD RAFAEL</v>
          </cell>
          <cell r="E6738" t="str">
            <v>OPERADOR DE BUSETÓN</v>
          </cell>
          <cell r="G6738" t="str">
            <v>X</v>
          </cell>
          <cell r="M6738" t="str">
            <v>ENFERMEDAD GENERAL</v>
          </cell>
          <cell r="N6738" t="str">
            <v>EPS002</v>
          </cell>
          <cell r="O6738" t="str">
            <v>SALUD TOTAL E.P.S.</v>
          </cell>
        </row>
        <row r="6739">
          <cell r="C6739">
            <v>9156352</v>
          </cell>
          <cell r="D6739" t="str">
            <v>BERTEL SALINAS JUAN MIGUEL</v>
          </cell>
          <cell r="E6739" t="str">
            <v>OPERADOR DE PADRÓN</v>
          </cell>
          <cell r="G6739" t="str">
            <v>X</v>
          </cell>
          <cell r="M6739" t="str">
            <v>ENFERMEDAD GENERAL</v>
          </cell>
          <cell r="N6739" t="str">
            <v>EPS002</v>
          </cell>
          <cell r="O6739" t="str">
            <v>SALUD TOTAL E.P.S.</v>
          </cell>
        </row>
        <row r="6740">
          <cell r="C6740">
            <v>9156352</v>
          </cell>
          <cell r="D6740" t="str">
            <v>BERTEL SALINAS JUAN MIGUEL</v>
          </cell>
          <cell r="E6740" t="str">
            <v>OPERADOR DE PADRÓN</v>
          </cell>
          <cell r="G6740" t="str">
            <v>X</v>
          </cell>
          <cell r="M6740" t="str">
            <v>ENFERMEDAD GENERAL</v>
          </cell>
          <cell r="O6740" t="str">
            <v>SALUD TOTAL E.P.S.</v>
          </cell>
        </row>
        <row r="6741">
          <cell r="C6741">
            <v>15075642</v>
          </cell>
          <cell r="D6741" t="str">
            <v>DURANGO TORRES RUBEN ALBEIRO</v>
          </cell>
          <cell r="E6741" t="str">
            <v>OPERADOR DE PADRÓN</v>
          </cell>
          <cell r="G6741" t="str">
            <v>X</v>
          </cell>
          <cell r="M6741" t="str">
            <v>ENFERMEDAD GENERAL</v>
          </cell>
        </row>
        <row r="6742">
          <cell r="C6742">
            <v>15075642</v>
          </cell>
          <cell r="D6742" t="str">
            <v>DURANGO TORRES RUBEN ALBEIRO</v>
          </cell>
          <cell r="E6742" t="str">
            <v>OPERADOR DE PADRÓN</v>
          </cell>
          <cell r="G6742" t="str">
            <v>X</v>
          </cell>
          <cell r="M6742" t="str">
            <v>ENFERMEDAD GENERAL</v>
          </cell>
        </row>
        <row r="6743">
          <cell r="C6743">
            <v>1007126297</v>
          </cell>
          <cell r="D6743" t="str">
            <v>ALAPE NAVARRO JORGE ISACC</v>
          </cell>
          <cell r="E6743" t="str">
            <v>OPERADOR DE BUSETÓN</v>
          </cell>
          <cell r="G6743" t="str">
            <v>X</v>
          </cell>
          <cell r="M6743" t="str">
            <v>ENFERMEDAD GENERAL</v>
          </cell>
          <cell r="O6743" t="str">
            <v>SURA E.P.S.</v>
          </cell>
        </row>
        <row r="6744">
          <cell r="C6744">
            <v>1048937991</v>
          </cell>
          <cell r="D6744" t="str">
            <v>CORTINA AGAMEZ CESAR AUGUSTO</v>
          </cell>
          <cell r="E6744" t="str">
            <v>OPERADOR DE PADRÓN</v>
          </cell>
          <cell r="G6744" t="str">
            <v>X</v>
          </cell>
          <cell r="M6744" t="str">
            <v>ENFERMEDAD GENERAL</v>
          </cell>
          <cell r="N6744" t="str">
            <v>EPS002</v>
          </cell>
          <cell r="O6744" t="str">
            <v>SALUD TOTAL E.P.S.</v>
          </cell>
        </row>
        <row r="6745">
          <cell r="C6745">
            <v>1048937991</v>
          </cell>
          <cell r="D6745" t="str">
            <v>CORTINA AGAMEZ CESAR AUGUSTO</v>
          </cell>
          <cell r="E6745" t="str">
            <v>OPERADOR DE PADRÓN</v>
          </cell>
          <cell r="G6745" t="str">
            <v>X</v>
          </cell>
          <cell r="M6745" t="str">
            <v>ENFERMEDAD GENERAL</v>
          </cell>
          <cell r="N6745" t="str">
            <v>OR009</v>
          </cell>
          <cell r="O6745" t="str">
            <v>SALUD TOTAL E.P.S.</v>
          </cell>
        </row>
        <row r="6746">
          <cell r="C6746">
            <v>9097779</v>
          </cell>
          <cell r="D6746" t="str">
            <v>PUELLO CARDONA WILMER</v>
          </cell>
          <cell r="E6746" t="str">
            <v>TECNICO DE MANTENIMIENTO D</v>
          </cell>
          <cell r="G6746" t="str">
            <v>X</v>
          </cell>
          <cell r="M6746" t="str">
            <v>ENFERMEDAD GENERAL</v>
          </cell>
        </row>
        <row r="6747">
          <cell r="C6747">
            <v>12595533</v>
          </cell>
          <cell r="D6747" t="str">
            <v>MEDINA OCHOA LUIS ALFONSO</v>
          </cell>
          <cell r="E6747" t="str">
            <v>OPERADOR DE PADRÓN</v>
          </cell>
          <cell r="G6747" t="str">
            <v>X</v>
          </cell>
          <cell r="M6747" t="str">
            <v>ENFERMEDAD GENERAL</v>
          </cell>
          <cell r="O6747" t="str">
            <v>NUEVA E.P.S</v>
          </cell>
        </row>
        <row r="6748">
          <cell r="C6748">
            <v>1237441830</v>
          </cell>
          <cell r="D6748" t="str">
            <v>BARACALDO  ABRAM GARRIDO</v>
          </cell>
          <cell r="E6748" t="str">
            <v>TECNICO DE MANTENIMIENTO D</v>
          </cell>
          <cell r="G6748" t="str">
            <v>X</v>
          </cell>
          <cell r="M6748" t="str">
            <v>ENFERMEDAD GENERAL</v>
          </cell>
          <cell r="O6748" t="str">
            <v>COOSALUD ESS EPS -S</v>
          </cell>
        </row>
        <row r="6749">
          <cell r="C6749">
            <v>73169783</v>
          </cell>
          <cell r="D6749" t="str">
            <v>VERGARA ORTEGA BERCELIO</v>
          </cell>
          <cell r="E6749" t="str">
            <v>OPERADOR DE BUSETÓN</v>
          </cell>
          <cell r="G6749" t="str">
            <v>X</v>
          </cell>
          <cell r="M6749" t="str">
            <v>ENFERMEDAD GENERAL</v>
          </cell>
          <cell r="O6749" t="str">
            <v>SURA E.P.S.</v>
          </cell>
        </row>
        <row r="6750">
          <cell r="C6750">
            <v>1235047129</v>
          </cell>
          <cell r="D6750" t="str">
            <v>CHIQUILLO OZUNA ALBERTO JOSE</v>
          </cell>
          <cell r="E6750" t="str">
            <v>OPERADOR DE BUSETÓN</v>
          </cell>
          <cell r="G6750" t="str">
            <v>X</v>
          </cell>
          <cell r="M6750" t="str">
            <v>ENFERMEDAD GENERAL</v>
          </cell>
          <cell r="N6750" t="str">
            <v>EPS002</v>
          </cell>
          <cell r="O6750" t="str">
            <v>SALUD TOTAL E.P.S.</v>
          </cell>
        </row>
        <row r="6751">
          <cell r="C6751">
            <v>73169783</v>
          </cell>
          <cell r="D6751" t="str">
            <v>VERGARA ORTEGA BERCELIO</v>
          </cell>
          <cell r="E6751" t="str">
            <v>OPERADOR DE BUSETÓN</v>
          </cell>
          <cell r="G6751" t="str">
            <v>X</v>
          </cell>
          <cell r="M6751" t="str">
            <v>ENFERMEDAD GENERAL</v>
          </cell>
          <cell r="O6751" t="str">
            <v>SURA E.P.S.</v>
          </cell>
        </row>
        <row r="6752">
          <cell r="C6752">
            <v>9096415</v>
          </cell>
          <cell r="D6752" t="str">
            <v>CAMACHO MADERA ZUNY RAFAEL</v>
          </cell>
          <cell r="E6752" t="str">
            <v>OPERADOR DE BUSETÓN</v>
          </cell>
          <cell r="G6752" t="str">
            <v>X</v>
          </cell>
          <cell r="M6752" t="str">
            <v>ENFERMEDAD GENERAL</v>
          </cell>
          <cell r="O6752" t="str">
            <v>FAMISANAR E.P.S</v>
          </cell>
        </row>
        <row r="6753">
          <cell r="C6753">
            <v>9236697</v>
          </cell>
          <cell r="D6753" t="str">
            <v>POVEDA GIL OSMAR ALBERTO</v>
          </cell>
          <cell r="E6753" t="str">
            <v>OPERADOR DE PADRÓN</v>
          </cell>
          <cell r="G6753" t="str">
            <v>X</v>
          </cell>
          <cell r="M6753" t="str">
            <v>ENFERMEDAD GENERAL</v>
          </cell>
          <cell r="O6753" t="str">
            <v>SURA E.P.S.</v>
          </cell>
        </row>
        <row r="6754">
          <cell r="C6754">
            <v>1143400533</v>
          </cell>
          <cell r="D6754">
            <v>0</v>
          </cell>
          <cell r="E6754" t="str">
            <v>&lt;--- Ingrese Cedula</v>
          </cell>
          <cell r="G6754" t="str">
            <v>X</v>
          </cell>
          <cell r="M6754" t="str">
            <v>ENFERMEDAD GENERAL</v>
          </cell>
          <cell r="O6754" t="str">
            <v>SANITAS E.P.S</v>
          </cell>
        </row>
        <row r="6755">
          <cell r="C6755">
            <v>73131436</v>
          </cell>
          <cell r="D6755" t="str">
            <v>HERNANDEZ MERCADO ARNULFO</v>
          </cell>
          <cell r="E6755" t="str">
            <v>OPERADOR DE PADRÓN</v>
          </cell>
          <cell r="G6755" t="str">
            <v>X</v>
          </cell>
          <cell r="M6755" t="str">
            <v>ENFERMEDAD GENERAL</v>
          </cell>
          <cell r="N6755" t="str">
            <v>EPS002</v>
          </cell>
          <cell r="O6755" t="str">
            <v>SALUD TOTAL E.P.S.</v>
          </cell>
        </row>
        <row r="6756">
          <cell r="C6756">
            <v>1007126297</v>
          </cell>
          <cell r="D6756" t="str">
            <v>ALAPE NAVARRO JORGE ISACC</v>
          </cell>
          <cell r="E6756" t="str">
            <v>OPERADOR DE BUSETÓN</v>
          </cell>
          <cell r="G6756" t="str">
            <v>X</v>
          </cell>
          <cell r="M6756" t="str">
            <v>ENFERMEDAD GENERAL</v>
          </cell>
          <cell r="O6756" t="str">
            <v>SURA E.P.S.</v>
          </cell>
        </row>
        <row r="6757">
          <cell r="C6757">
            <v>1007126297</v>
          </cell>
          <cell r="D6757" t="str">
            <v>ALAPE NAVARRO JORGE ISACC</v>
          </cell>
          <cell r="E6757" t="str">
            <v>OPERADOR DE BUSETÓN</v>
          </cell>
          <cell r="G6757" t="str">
            <v>X</v>
          </cell>
          <cell r="M6757" t="str">
            <v>ENFERMEDAD GENERAL</v>
          </cell>
          <cell r="O6757" t="str">
            <v>SURA E.P.S.</v>
          </cell>
        </row>
        <row r="6758">
          <cell r="C6758">
            <v>1007975140</v>
          </cell>
          <cell r="D6758" t="str">
            <v>FANEYTE BELTRAN LUIS DANIEL</v>
          </cell>
          <cell r="E6758" t="str">
            <v>TECNICO DE MANTENIMIENTO D</v>
          </cell>
          <cell r="G6758" t="str">
            <v>X</v>
          </cell>
          <cell r="M6758" t="str">
            <v>ENFERMEDAD GENERAL</v>
          </cell>
          <cell r="O6758" t="str">
            <v>SANITAS E.P.S</v>
          </cell>
        </row>
        <row r="6759">
          <cell r="C6759">
            <v>1143339994</v>
          </cell>
          <cell r="D6759" t="str">
            <v>OSORIO CASTILLO JESUS RAFAEL</v>
          </cell>
          <cell r="E6759" t="str">
            <v>OPERADOR DE PADRÓN</v>
          </cell>
          <cell r="G6759" t="str">
            <v>X</v>
          </cell>
          <cell r="M6759" t="str">
            <v>ENFERMEDAD GENERAL</v>
          </cell>
          <cell r="O6759" t="str">
            <v>SALUD TOTAL E.P.S.</v>
          </cell>
        </row>
        <row r="6760">
          <cell r="C6760">
            <v>1047376195</v>
          </cell>
          <cell r="D6760" t="str">
            <v>CHIQUILLO DIAZ HALDER</v>
          </cell>
          <cell r="E6760" t="str">
            <v>OPERADOR DE PADRÓN</v>
          </cell>
          <cell r="G6760" t="str">
            <v>X</v>
          </cell>
          <cell r="M6760" t="str">
            <v>ENFERMEDAD GENERAL</v>
          </cell>
          <cell r="N6760" t="str">
            <v>EPS002</v>
          </cell>
          <cell r="O6760" t="str">
            <v>SALUD TOTAL E.P.S.</v>
          </cell>
        </row>
        <row r="6761">
          <cell r="C6761">
            <v>1235040465</v>
          </cell>
          <cell r="D6761" t="str">
            <v>TRIGOS SEGOVIA DEINA TATIANA</v>
          </cell>
          <cell r="E6761" t="str">
            <v>DIGITADOR (A)</v>
          </cell>
          <cell r="G6761" t="str">
            <v>X</v>
          </cell>
          <cell r="M6761" t="str">
            <v>ENFERMEDAD GENERAL</v>
          </cell>
          <cell r="N6761" t="str">
            <v>EPS002</v>
          </cell>
          <cell r="O6761" t="str">
            <v>SALUD TOTAL E.P.S.</v>
          </cell>
        </row>
        <row r="6762">
          <cell r="C6762">
            <v>12595533</v>
          </cell>
          <cell r="D6762" t="str">
            <v>MEDINA OCHOA LUIS ALFONSO</v>
          </cell>
          <cell r="E6762" t="str">
            <v>OPERADOR DE PADRÓN</v>
          </cell>
          <cell r="G6762" t="str">
            <v>X</v>
          </cell>
          <cell r="M6762" t="str">
            <v>ENFERMEDAD GENERAL</v>
          </cell>
          <cell r="O6762" t="str">
            <v>NUEVA E.P.S</v>
          </cell>
        </row>
        <row r="6763">
          <cell r="C6763">
            <v>72195323</v>
          </cell>
          <cell r="D6763" t="str">
            <v>UPARELA LARA LUIS ALFONSO</v>
          </cell>
          <cell r="E6763" t="str">
            <v>TECNICO LIDER  DE MANTENIMIENTO</v>
          </cell>
          <cell r="G6763" t="str">
            <v>X</v>
          </cell>
          <cell r="M6763" t="str">
            <v>ENFERMEDAD GENERAL</v>
          </cell>
          <cell r="N6763" t="str">
            <v>OR009</v>
          </cell>
          <cell r="O6763" t="str">
            <v>SALUD TOTAL E.P.S.</v>
          </cell>
        </row>
        <row r="6764">
          <cell r="C6764">
            <v>9156352</v>
          </cell>
          <cell r="D6764" t="str">
            <v>BERTEL SALINAS JUAN MIGUEL</v>
          </cell>
          <cell r="E6764" t="str">
            <v>OPERADOR DE PADRÓN</v>
          </cell>
          <cell r="G6764" t="str">
            <v>X</v>
          </cell>
          <cell r="M6764" t="str">
            <v>ENFERMEDAD GENERAL</v>
          </cell>
          <cell r="N6764" t="str">
            <v>EPS002</v>
          </cell>
          <cell r="O6764" t="str">
            <v>SALUD TOTAL E.P.S.</v>
          </cell>
        </row>
        <row r="6765">
          <cell r="C6765">
            <v>8870547</v>
          </cell>
          <cell r="D6765" t="str">
            <v>JOSE ANTONIO MONTES SALGADO</v>
          </cell>
          <cell r="E6765" t="str">
            <v>&lt;--- Ingrese Cedula</v>
          </cell>
          <cell r="G6765" t="str">
            <v>X</v>
          </cell>
          <cell r="M6765" t="str">
            <v>ENFERMEDAD GENERAL</v>
          </cell>
        </row>
        <row r="6766">
          <cell r="C6766">
            <v>72195323</v>
          </cell>
          <cell r="D6766" t="str">
            <v>UPARELA LARA LUIS ALFONSO</v>
          </cell>
          <cell r="E6766" t="str">
            <v>TECNICO LIDER  DE MANTENIMIENTO</v>
          </cell>
          <cell r="G6766" t="str">
            <v>X</v>
          </cell>
          <cell r="M6766" t="str">
            <v>ENFERMEDAD GENERAL</v>
          </cell>
          <cell r="N6766" t="str">
            <v>OR009</v>
          </cell>
          <cell r="O6766" t="str">
            <v>SALUD TOTAL E.P.S.</v>
          </cell>
        </row>
        <row r="6767">
          <cell r="C6767">
            <v>73138967</v>
          </cell>
          <cell r="D6767" t="str">
            <v>JIMENEZ PUCHE JUAN CARLOS</v>
          </cell>
          <cell r="E6767" t="str">
            <v>OPERADOR DE PADRÓN</v>
          </cell>
          <cell r="G6767" t="str">
            <v>X</v>
          </cell>
          <cell r="M6767" t="str">
            <v>ENFERMEDAD GENERAL</v>
          </cell>
          <cell r="N6767" t="str">
            <v>EPS002</v>
          </cell>
          <cell r="O6767" t="str">
            <v>SALUD TOTAL E.P.S.</v>
          </cell>
        </row>
        <row r="6768">
          <cell r="C6768">
            <v>73207126</v>
          </cell>
          <cell r="D6768" t="str">
            <v>PAJARO SANABRIA JHON</v>
          </cell>
          <cell r="E6768" t="str">
            <v>OPERADOR DE PADRÓN</v>
          </cell>
          <cell r="G6768" t="str">
            <v>X</v>
          </cell>
          <cell r="M6768" t="str">
            <v>ENFERMEDAD GENERAL</v>
          </cell>
          <cell r="O6768" t="str">
            <v>SALUD TOTAL E.P.S.</v>
          </cell>
        </row>
        <row r="6769">
          <cell r="C6769">
            <v>73169783</v>
          </cell>
          <cell r="D6769" t="str">
            <v>VERGARA ORTEGA BERCELIO</v>
          </cell>
          <cell r="E6769" t="str">
            <v>OPERADOR DE BUSETÓN</v>
          </cell>
          <cell r="G6769" t="str">
            <v>X</v>
          </cell>
          <cell r="M6769" t="str">
            <v>ENFERMEDAD GENERAL</v>
          </cell>
          <cell r="O6769" t="str">
            <v>SURA E.P.S.</v>
          </cell>
        </row>
        <row r="6770">
          <cell r="C6770">
            <v>1143396192</v>
          </cell>
          <cell r="D6770" t="str">
            <v>BERRIO ROCHA DUVAN ANDRES</v>
          </cell>
          <cell r="E6770" t="str">
            <v>OPERADOR DE BUSETÓN</v>
          </cell>
          <cell r="G6770" t="str">
            <v>X</v>
          </cell>
          <cell r="M6770" t="str">
            <v>ENFERMEDAD GENERAL</v>
          </cell>
          <cell r="N6770" t="str">
            <v>EPS002</v>
          </cell>
          <cell r="O6770" t="str">
            <v>SALUD TOTAL E.P.S.</v>
          </cell>
        </row>
        <row r="6771">
          <cell r="C6771">
            <v>72007041</v>
          </cell>
          <cell r="D6771" t="str">
            <v>SANTAMARIA CASTELLANOS GABY FERNANDO</v>
          </cell>
          <cell r="E6771" t="str">
            <v>OPERADOR DE PADRÓN</v>
          </cell>
          <cell r="G6771" t="str">
            <v>X</v>
          </cell>
          <cell r="M6771" t="str">
            <v>ENFERMEDAD GENERAL</v>
          </cell>
          <cell r="N6771" t="str">
            <v>EPS002</v>
          </cell>
          <cell r="O6771" t="str">
            <v>SALUD TOTAL E.P.S.</v>
          </cell>
        </row>
        <row r="6772">
          <cell r="C6772">
            <v>73152234</v>
          </cell>
          <cell r="D6772" t="str">
            <v>CONEO GAMARA JOSE ANTONIO</v>
          </cell>
          <cell r="E6772" t="str">
            <v>OPERADOR DE BUSETÓN</v>
          </cell>
          <cell r="G6772" t="str">
            <v>X</v>
          </cell>
          <cell r="M6772" t="str">
            <v>ENFERMEDAD GENERAL</v>
          </cell>
          <cell r="O6772" t="str">
            <v>EPS MUTUAL SER</v>
          </cell>
        </row>
        <row r="6773">
          <cell r="C6773">
            <v>73189641</v>
          </cell>
          <cell r="D6773" t="str">
            <v>SALCEDO CORREA JUAN CARLOS</v>
          </cell>
          <cell r="E6773" t="str">
            <v>OPERADOR DE BUSETÓN</v>
          </cell>
          <cell r="G6773" t="str">
            <v>X</v>
          </cell>
          <cell r="M6773" t="str">
            <v>ENFERMEDAD GENERAL</v>
          </cell>
          <cell r="O6773" t="str">
            <v>EPS MUTUAL SER</v>
          </cell>
        </row>
        <row r="6774">
          <cell r="C6774">
            <v>1050975172</v>
          </cell>
          <cell r="D6774" t="str">
            <v>MUNERA CASA JUAN CAMILO</v>
          </cell>
          <cell r="E6774" t="str">
            <v>OPERADOR DE PADRÓN</v>
          </cell>
          <cell r="G6774" t="str">
            <v>X</v>
          </cell>
          <cell r="M6774" t="str">
            <v>ENFERMEDAD GENERAL</v>
          </cell>
          <cell r="O6774" t="str">
            <v>SANITAS E.P.S</v>
          </cell>
        </row>
        <row r="6775">
          <cell r="C6775">
            <v>9103331</v>
          </cell>
          <cell r="D6775" t="str">
            <v>DIAZ MORELOS NEFTALY DE LOS REYES</v>
          </cell>
          <cell r="E6775" t="str">
            <v>OPERADOR DE PADRÓN</v>
          </cell>
          <cell r="G6775" t="str">
            <v>X</v>
          </cell>
          <cell r="M6775" t="str">
            <v>ENFERMEDAD GENERAL</v>
          </cell>
          <cell r="N6775" t="str">
            <v>EPS002</v>
          </cell>
          <cell r="O6775" t="str">
            <v>SALUD TOTAL E.P.S.</v>
          </cell>
        </row>
        <row r="6776">
          <cell r="C6776">
            <v>1047370459</v>
          </cell>
          <cell r="D6776" t="str">
            <v>ARZUZA MARRUGO JOSE AUGUSTO</v>
          </cell>
          <cell r="E6776" t="str">
            <v>OPERADOR DE PADRÓN</v>
          </cell>
          <cell r="G6776" t="str">
            <v>X</v>
          </cell>
          <cell r="M6776" t="str">
            <v>ENFERMEDAD GENERAL</v>
          </cell>
          <cell r="O6776" t="str">
            <v>SALUD TOTAL E.P.S.</v>
          </cell>
        </row>
        <row r="6777">
          <cell r="C6777">
            <v>1082246028</v>
          </cell>
          <cell r="D6777" t="str">
            <v>MARCO ANTONIO RAMOS DORIA</v>
          </cell>
          <cell r="E6777" t="str">
            <v>&lt;--- Ingrese Cedula</v>
          </cell>
          <cell r="G6777" t="str">
            <v>X</v>
          </cell>
          <cell r="M6777" t="str">
            <v>ENFERMEDAD GENERAL</v>
          </cell>
          <cell r="N6777" t="str">
            <v>EPS002</v>
          </cell>
          <cell r="O6777" t="str">
            <v>SALUD TOTAL E.P.S.</v>
          </cell>
        </row>
        <row r="6778">
          <cell r="C6778">
            <v>8854897</v>
          </cell>
          <cell r="D6778" t="str">
            <v>ESTREMOR SALCEDO ROWAR</v>
          </cell>
          <cell r="E6778" t="str">
            <v>OPERADOR DE PADRÓN</v>
          </cell>
          <cell r="G6778" t="str">
            <v>X</v>
          </cell>
          <cell r="M6778" t="str">
            <v>ENFERMEDAD GENERAL</v>
          </cell>
          <cell r="N6778" t="str">
            <v>EPS002</v>
          </cell>
          <cell r="O6778" t="str">
            <v>SALUD TOTAL E.P.S.</v>
          </cell>
        </row>
        <row r="6779">
          <cell r="C6779">
            <v>73149690</v>
          </cell>
          <cell r="D6779" t="str">
            <v>DE AVILA TORRES MARTIN EMILIO</v>
          </cell>
          <cell r="E6779" t="str">
            <v>OPERADOR DE PADRÓN</v>
          </cell>
          <cell r="G6779" t="str">
            <v>X</v>
          </cell>
          <cell r="M6779" t="str">
            <v>ENFERMEDAD GENERAL</v>
          </cell>
          <cell r="O6779" t="str">
            <v>SALUD TOTAL E.P.S.</v>
          </cell>
        </row>
        <row r="6780">
          <cell r="C6780">
            <v>3800779</v>
          </cell>
          <cell r="D6780" t="str">
            <v>SALGADO VELAIDES OSVALDO JAVIER</v>
          </cell>
          <cell r="E6780" t="str">
            <v>OPERADOR DE BUSETÓN</v>
          </cell>
          <cell r="G6780" t="str">
            <v>X</v>
          </cell>
          <cell r="M6780" t="str">
            <v>ENFERMEDAD GENERAL</v>
          </cell>
          <cell r="O6780" t="str">
            <v>EPS-S CAJACOPI</v>
          </cell>
        </row>
        <row r="6781">
          <cell r="C6781">
            <v>30873721</v>
          </cell>
          <cell r="D6781" t="str">
            <v>JIMENEZ LLANOS ROSANA</v>
          </cell>
          <cell r="E6781" t="str">
            <v>OPERADOR DE PADRÓN</v>
          </cell>
          <cell r="G6781" t="str">
            <v>X</v>
          </cell>
          <cell r="M6781" t="str">
            <v>ENFERMEDAD GENERAL</v>
          </cell>
          <cell r="O6781" t="str">
            <v>SALUD TOTAL E.P.S.</v>
          </cell>
        </row>
        <row r="6782">
          <cell r="C6782">
            <v>10886858</v>
          </cell>
          <cell r="D6782" t="str">
            <v>VALENCI ALVAREZ ALVARO</v>
          </cell>
          <cell r="E6782" t="str">
            <v>OPERADOR DE BUSETÓN</v>
          </cell>
          <cell r="G6782" t="str">
            <v>X</v>
          </cell>
          <cell r="M6782" t="str">
            <v>ENFERMEDAD GENERAL</v>
          </cell>
          <cell r="O6782" t="str">
            <v>EPS MUTUAL SER</v>
          </cell>
        </row>
        <row r="6783">
          <cell r="C6783">
            <v>72007041</v>
          </cell>
          <cell r="D6783" t="str">
            <v>SANTAMARIA CASTELLANOS GABY FERNANDO</v>
          </cell>
          <cell r="E6783" t="str">
            <v>OPERADOR DE PADRÓN</v>
          </cell>
          <cell r="G6783" t="str">
            <v>X</v>
          </cell>
          <cell r="M6783" t="str">
            <v>ENFERMEDAD GENERAL</v>
          </cell>
          <cell r="N6783" t="str">
            <v>EPS002</v>
          </cell>
          <cell r="O6783" t="str">
            <v>SALUD TOTAL E.P.S.</v>
          </cell>
        </row>
        <row r="6784">
          <cell r="C6784">
            <v>1082246028</v>
          </cell>
          <cell r="D6784" t="str">
            <v>MARCO ANTONIO RAMOS DORIA</v>
          </cell>
          <cell r="E6784" t="str">
            <v>&lt;--- Ingrese Cedula</v>
          </cell>
          <cell r="G6784" t="str">
            <v>X</v>
          </cell>
          <cell r="M6784" t="str">
            <v>ENFERMEDAD GENERAL</v>
          </cell>
          <cell r="N6784" t="str">
            <v>EPS002</v>
          </cell>
          <cell r="O6784" t="str">
            <v>SALUD TOTAL E.P.S.</v>
          </cell>
        </row>
        <row r="6785">
          <cell r="C6785">
            <v>1042576746</v>
          </cell>
          <cell r="D6785" t="str">
            <v>POLO ESPITIA JOSE ANGEL</v>
          </cell>
          <cell r="E6785" t="str">
            <v>TECNICO DE MANTENIMIENTO D</v>
          </cell>
          <cell r="G6785" t="str">
            <v>X</v>
          </cell>
          <cell r="M6785" t="str">
            <v>ENFERMEDAD GENERAL</v>
          </cell>
          <cell r="O6785" t="str">
            <v>EPS MUTUAL SER</v>
          </cell>
        </row>
        <row r="6786">
          <cell r="C6786">
            <v>1050965498</v>
          </cell>
          <cell r="D6786" t="str">
            <v>MESTRE GONZALEZ EDUARDO LUIS</v>
          </cell>
          <cell r="E6786" t="str">
            <v>TECNICO DE MANTENIMIENTO D</v>
          </cell>
          <cell r="G6786" t="str">
            <v>X</v>
          </cell>
          <cell r="M6786" t="str">
            <v>ENFERMEDAD GENERAL</v>
          </cell>
          <cell r="O6786" t="str">
            <v>EPS MUTUAL SER</v>
          </cell>
        </row>
        <row r="6787">
          <cell r="C6787">
            <v>1002059942</v>
          </cell>
          <cell r="D6787" t="str">
            <v>SIMANCAS MARTINEZ WILSON RAFAEL</v>
          </cell>
          <cell r="E6787" t="str">
            <v>OPERADOR DE PADRÓN</v>
          </cell>
          <cell r="G6787" t="str">
            <v>X</v>
          </cell>
          <cell r="M6787" t="str">
            <v>ENFERMEDAD GENERAL</v>
          </cell>
          <cell r="O6787" t="str">
            <v>NUEVA E.P.S</v>
          </cell>
        </row>
        <row r="6788">
          <cell r="C6788">
            <v>8854897</v>
          </cell>
          <cell r="D6788" t="str">
            <v>ESTREMOR SALCEDO ROWAR</v>
          </cell>
          <cell r="E6788" t="str">
            <v>OPERADOR DE PADRÓN</v>
          </cell>
          <cell r="G6788" t="str">
            <v>X</v>
          </cell>
          <cell r="M6788" t="str">
            <v>ENFERMEDAD GENERAL</v>
          </cell>
          <cell r="N6788" t="str">
            <v>EPS002</v>
          </cell>
          <cell r="O6788" t="str">
            <v>SALUD TOTAL E.P.S.</v>
          </cell>
        </row>
        <row r="6789">
          <cell r="C6789">
            <v>73127358</v>
          </cell>
          <cell r="D6789" t="str">
            <v>MARRUGO TORRES JOSE ALFREDO</v>
          </cell>
          <cell r="E6789" t="str">
            <v>OPERADOR DE PADRÓN</v>
          </cell>
          <cell r="G6789" t="str">
            <v>X</v>
          </cell>
          <cell r="M6789" t="str">
            <v>ENFERMEDAD GENERAL</v>
          </cell>
          <cell r="O6789" t="str">
            <v>SANITAS E.P.S</v>
          </cell>
        </row>
        <row r="6790">
          <cell r="C6790">
            <v>73189641</v>
          </cell>
          <cell r="D6790" t="str">
            <v>SALCEDO CORREA JUAN CARLOS</v>
          </cell>
          <cell r="E6790" t="str">
            <v>OPERADOR DE BUSETÓN</v>
          </cell>
          <cell r="G6790" t="str">
            <v>X</v>
          </cell>
          <cell r="M6790" t="str">
            <v>ENFERMEDAD GENERAL</v>
          </cell>
          <cell r="O6790" t="str">
            <v>EPS MUTUAL SER</v>
          </cell>
        </row>
        <row r="6791">
          <cell r="C6791">
            <v>1237441830</v>
          </cell>
          <cell r="D6791" t="str">
            <v>BARACALDO  ABRAM GARRIDO</v>
          </cell>
          <cell r="E6791" t="str">
            <v>TECNICO DE MANTENIMIENTO D</v>
          </cell>
          <cell r="G6791" t="str">
            <v>X</v>
          </cell>
          <cell r="M6791" t="str">
            <v>ENFERMEDAD GENERAL</v>
          </cell>
          <cell r="O6791" t="str">
            <v>COOSALUD ESS EPS -S</v>
          </cell>
        </row>
        <row r="6792">
          <cell r="C6792">
            <v>92549887</v>
          </cell>
          <cell r="D6792" t="str">
            <v>&lt;--- Ingrese Cedula</v>
          </cell>
          <cell r="E6792" t="str">
            <v>&lt;--- Ingrese Cedula</v>
          </cell>
          <cell r="G6792" t="str">
            <v>X</v>
          </cell>
          <cell r="M6792" t="str">
            <v>ENFERMEDAD GENERAL</v>
          </cell>
          <cell r="N6792" t="str">
            <v>EPS002</v>
          </cell>
          <cell r="O6792" t="str">
            <v>SALUD TOTAL E.P.S.</v>
          </cell>
        </row>
        <row r="6793">
          <cell r="C6793">
            <v>1047399762</v>
          </cell>
          <cell r="D6793">
            <v>0</v>
          </cell>
          <cell r="E6793" t="str">
            <v>&lt;--- Ingrese Cedula</v>
          </cell>
          <cell r="G6793" t="str">
            <v>X</v>
          </cell>
          <cell r="M6793" t="str">
            <v>ENFERMEDAD GENERAL</v>
          </cell>
          <cell r="N6793" t="str">
            <v>EPS002</v>
          </cell>
          <cell r="O6793" t="str">
            <v>SALUD TOTAL E.P.S.</v>
          </cell>
        </row>
        <row r="6794">
          <cell r="C6794">
            <v>1143434086</v>
          </cell>
          <cell r="D6794">
            <v>0</v>
          </cell>
          <cell r="E6794" t="str">
            <v>&lt;--- Ingrese Cedula</v>
          </cell>
          <cell r="H6794" t="str">
            <v>X</v>
          </cell>
          <cell r="M6794" t="str">
            <v>LICENCIA DE PATERNIDAD</v>
          </cell>
          <cell r="O6794" t="str">
            <v>COOSALUD ESS EPS -S</v>
          </cell>
        </row>
        <row r="6795">
          <cell r="C6795">
            <v>92549887</v>
          </cell>
          <cell r="D6795" t="str">
            <v>&lt;--- Ingrese Cedula</v>
          </cell>
          <cell r="E6795" t="str">
            <v>&lt;--- Ingrese Cedula</v>
          </cell>
          <cell r="G6795" t="str">
            <v>X</v>
          </cell>
          <cell r="M6795" t="str">
            <v>ENFERMEDAD GENERAL</v>
          </cell>
          <cell r="N6795" t="str">
            <v>OR009</v>
          </cell>
          <cell r="O6795" t="str">
            <v>SALUD TOTAL E.P.S.</v>
          </cell>
        </row>
        <row r="6796">
          <cell r="C6796">
            <v>1047428192</v>
          </cell>
          <cell r="D6796" t="str">
            <v>MONTERO JIMENEZ YEISON</v>
          </cell>
          <cell r="E6796" t="str">
            <v>OPERADOR DE PADRÓN</v>
          </cell>
          <cell r="G6796" t="str">
            <v>X</v>
          </cell>
          <cell r="M6796" t="str">
            <v>ENFERMEDAD GENERAL</v>
          </cell>
          <cell r="N6796" t="str">
            <v>EPS002</v>
          </cell>
          <cell r="O6796" t="str">
            <v>SALUD TOTAL E.P.S.</v>
          </cell>
        </row>
        <row r="6797">
          <cell r="C6797">
            <v>1047428192</v>
          </cell>
          <cell r="D6797" t="str">
            <v>MONTERO JIMENEZ YEISON</v>
          </cell>
          <cell r="E6797" t="str">
            <v>OPERADOR DE PADRÓN</v>
          </cell>
          <cell r="G6797" t="str">
            <v>X</v>
          </cell>
          <cell r="M6797" t="str">
            <v>ENFERMEDAD GENERAL</v>
          </cell>
          <cell r="N6797" t="str">
            <v>EPS002</v>
          </cell>
          <cell r="O6797" t="str">
            <v>SALUD TOTAL E.P.S.</v>
          </cell>
        </row>
        <row r="6798">
          <cell r="C6798">
            <v>1047428192</v>
          </cell>
          <cell r="D6798" t="str">
            <v>MONTERO JIMENEZ YEISON</v>
          </cell>
          <cell r="E6798" t="str">
            <v>OPERADOR DE PADRÓN</v>
          </cell>
          <cell r="G6798" t="str">
            <v>X</v>
          </cell>
          <cell r="M6798" t="str">
            <v>ENFERMEDAD GENERAL</v>
          </cell>
          <cell r="N6798" t="str">
            <v>EPS002</v>
          </cell>
          <cell r="O6798" t="str">
            <v>SALUD TOTAL E.P.S.</v>
          </cell>
        </row>
        <row r="6799">
          <cell r="C6799">
            <v>8850812</v>
          </cell>
          <cell r="D6799" t="str">
            <v>CARDENAS SOLIS HELBRAN ANTONIO</v>
          </cell>
          <cell r="E6799" t="str">
            <v>OPERADOR DE PADRÓN</v>
          </cell>
          <cell r="G6799" t="str">
            <v>X</v>
          </cell>
          <cell r="M6799" t="str">
            <v>ENFERMEDAD GENERAL</v>
          </cell>
          <cell r="N6799" t="str">
            <v>EPS002</v>
          </cell>
          <cell r="O6799" t="str">
            <v>SALUD TOTAL E.P.S.</v>
          </cell>
        </row>
        <row r="6800">
          <cell r="C6800">
            <v>1047411336</v>
          </cell>
          <cell r="D6800" t="str">
            <v>SALGUERO  ARIEL DIAZ</v>
          </cell>
          <cell r="E6800" t="str">
            <v>OPERADOR DE BUSETÓN</v>
          </cell>
          <cell r="G6800" t="str">
            <v>X</v>
          </cell>
          <cell r="M6800" t="str">
            <v>ENFERMEDAD GENERAL</v>
          </cell>
          <cell r="N6800" t="str">
            <v>EPS002</v>
          </cell>
          <cell r="O6800" t="str">
            <v>SALUD TOTAL E.P.S.</v>
          </cell>
        </row>
        <row r="6801">
          <cell r="C6801">
            <v>73169783</v>
          </cell>
          <cell r="D6801" t="str">
            <v>VERGARA ORTEGA BERCELIO</v>
          </cell>
          <cell r="E6801" t="str">
            <v>OPERADOR DE BUSETÓN</v>
          </cell>
          <cell r="G6801" t="str">
            <v>X</v>
          </cell>
          <cell r="M6801" t="str">
            <v>ENFERMEDAD GENERAL</v>
          </cell>
          <cell r="O6801" t="str">
            <v>SURA E.P.S.</v>
          </cell>
        </row>
        <row r="6802">
          <cell r="C6802">
            <v>73169783</v>
          </cell>
          <cell r="D6802" t="str">
            <v>VERGARA ORTEGA BERCELIO</v>
          </cell>
          <cell r="E6802" t="str">
            <v>OPERADOR DE BUSETÓN</v>
          </cell>
          <cell r="G6802" t="str">
            <v>X</v>
          </cell>
          <cell r="M6802" t="str">
            <v>ENFERMEDAD GENERAL</v>
          </cell>
          <cell r="O6802" t="str">
            <v>SURA E.P.S.</v>
          </cell>
        </row>
        <row r="6803">
          <cell r="C6803">
            <v>1050975172</v>
          </cell>
          <cell r="D6803" t="str">
            <v>MUNERA CASA JUAN CAMILO</v>
          </cell>
          <cell r="E6803" t="str">
            <v>OPERADOR DE PADRÓN</v>
          </cell>
          <cell r="G6803" t="str">
            <v>X</v>
          </cell>
          <cell r="M6803" t="str">
            <v>ENFERMEDAD GENERAL</v>
          </cell>
          <cell r="O6803" t="str">
            <v>SANITAS E.P.S</v>
          </cell>
        </row>
        <row r="6804">
          <cell r="C6804">
            <v>8854897</v>
          </cell>
          <cell r="D6804" t="str">
            <v>ESTREMOR SALCEDO ROWAR</v>
          </cell>
          <cell r="E6804" t="str">
            <v>OPERADOR DE PADRÓN</v>
          </cell>
          <cell r="G6804" t="str">
            <v>X</v>
          </cell>
          <cell r="M6804" t="str">
            <v>ENFERMEDAD GENERAL</v>
          </cell>
          <cell r="N6804" t="str">
            <v>EPS002</v>
          </cell>
          <cell r="O6804" t="str">
            <v>SALUD TOTAL E.P.S.</v>
          </cell>
        </row>
        <row r="6805">
          <cell r="C6805">
            <v>1047399762</v>
          </cell>
          <cell r="D6805">
            <v>0</v>
          </cell>
          <cell r="E6805" t="str">
            <v>&lt;--- Ingrese Cedula</v>
          </cell>
          <cell r="G6805" t="str">
            <v>X</v>
          </cell>
          <cell r="M6805" t="str">
            <v>ENFERMEDAD GENERAL</v>
          </cell>
          <cell r="N6805" t="str">
            <v>EPS002</v>
          </cell>
          <cell r="O6805" t="str">
            <v>SALUD TOTAL E.P.S.</v>
          </cell>
        </row>
        <row r="6806">
          <cell r="C6806">
            <v>1143402590</v>
          </cell>
          <cell r="D6806">
            <v>0</v>
          </cell>
          <cell r="E6806" t="str">
            <v>&lt;--- Ingrese Cedula</v>
          </cell>
          <cell r="G6806" t="str">
            <v>X</v>
          </cell>
          <cell r="M6806" t="str">
            <v>ENFERMEDAD GENERAL</v>
          </cell>
          <cell r="N6806" t="str">
            <v>EPS002</v>
          </cell>
          <cell r="O6806" t="str">
            <v>SALUD TOTAL E.P.S.</v>
          </cell>
        </row>
        <row r="6807">
          <cell r="C6807">
            <v>73131436</v>
          </cell>
          <cell r="D6807" t="str">
            <v>HERNANDEZ MERCADO ARNULFO</v>
          </cell>
          <cell r="E6807" t="str">
            <v>OPERADOR DE PADRÓN</v>
          </cell>
          <cell r="G6807" t="str">
            <v>X</v>
          </cell>
          <cell r="M6807" t="str">
            <v>ENFERMEDAD GENERAL</v>
          </cell>
          <cell r="N6807" t="str">
            <v>EPS002</v>
          </cell>
          <cell r="O6807" t="str">
            <v>SALUD TOTAL E.P.S.</v>
          </cell>
        </row>
        <row r="6808">
          <cell r="C6808">
            <v>12635963</v>
          </cell>
          <cell r="D6808" t="str">
            <v>GRACIA OROZCO JOSE AGUSTIN</v>
          </cell>
          <cell r="E6808" t="str">
            <v>OPERADOR DE PADRÓN</v>
          </cell>
          <cell r="G6808" t="str">
            <v>X</v>
          </cell>
          <cell r="M6808" t="str">
            <v>ENFERMEDAD GENERAL</v>
          </cell>
          <cell r="N6808" t="str">
            <v>EPS002</v>
          </cell>
          <cell r="O6808" t="str">
            <v>SALUD TOTAL E.P.S.</v>
          </cell>
        </row>
        <row r="6809">
          <cell r="C6809">
            <v>1082246028</v>
          </cell>
          <cell r="D6809" t="str">
            <v>MARCO ANTONIO RAMOS DORIA</v>
          </cell>
          <cell r="E6809" t="str">
            <v>&lt;--- Ingrese Cedula</v>
          </cell>
          <cell r="G6809" t="str">
            <v>X</v>
          </cell>
          <cell r="M6809" t="str">
            <v>ENFERMEDAD GENERAL</v>
          </cell>
          <cell r="N6809" t="str">
            <v>OR009</v>
          </cell>
          <cell r="O6809" t="str">
            <v>SALUD TOTAL E.P.S.</v>
          </cell>
        </row>
        <row r="6810">
          <cell r="C6810">
            <v>73231254</v>
          </cell>
          <cell r="D6810" t="str">
            <v>AYOLA AMADOR MIGUEL ANGEL</v>
          </cell>
          <cell r="E6810" t="str">
            <v>OPERADOR DE PADRÓN</v>
          </cell>
          <cell r="G6810" t="str">
            <v>X</v>
          </cell>
          <cell r="M6810" t="str">
            <v>ENFERMEDAD GENERAL</v>
          </cell>
          <cell r="O6810" t="str">
            <v>EPS MUTUAL SER</v>
          </cell>
        </row>
        <row r="6811">
          <cell r="C6811">
            <v>1143402590</v>
          </cell>
          <cell r="D6811">
            <v>0</v>
          </cell>
          <cell r="E6811" t="str">
            <v>&lt;--- Ingrese Cedula</v>
          </cell>
          <cell r="G6811" t="str">
            <v>X</v>
          </cell>
          <cell r="M6811" t="str">
            <v>ENFERMEDAD GENERAL</v>
          </cell>
          <cell r="N6811" t="str">
            <v>EPS002</v>
          </cell>
          <cell r="O6811" t="str">
            <v>SALUD TOTAL E.P.S.</v>
          </cell>
        </row>
        <row r="6812">
          <cell r="C6812">
            <v>3883113</v>
          </cell>
          <cell r="D6812" t="str">
            <v>PIMIENTEL SANTANA LUIS FERNANDO</v>
          </cell>
          <cell r="E6812" t="str">
            <v>OPERADOR DE PADRÓN</v>
          </cell>
          <cell r="G6812" t="str">
            <v>X</v>
          </cell>
          <cell r="M6812" t="str">
            <v>ENFERMEDAD GENERAL</v>
          </cell>
          <cell r="O6812" t="str">
            <v>SURA E.P.S.</v>
          </cell>
        </row>
        <row r="6813">
          <cell r="C6813">
            <v>1143454086</v>
          </cell>
          <cell r="D6813" t="str">
            <v>HERNANDEZ GONZALEZ JEAN PIERRE</v>
          </cell>
          <cell r="E6813" t="str">
            <v>TECNICO LIDER  DE MANTENIMIENTO</v>
          </cell>
          <cell r="G6813" t="str">
            <v>X</v>
          </cell>
          <cell r="M6813" t="str">
            <v>ENFERMEDAD GENERAL</v>
          </cell>
          <cell r="O6813" t="str">
            <v>SURA E.P.S.</v>
          </cell>
        </row>
        <row r="6814">
          <cell r="C6814">
            <v>12635963</v>
          </cell>
          <cell r="D6814" t="str">
            <v>GRACIA OROZCO JOSE AGUSTIN</v>
          </cell>
          <cell r="E6814" t="str">
            <v>OPERADOR DE PADRÓN</v>
          </cell>
          <cell r="G6814" t="str">
            <v>X</v>
          </cell>
          <cell r="M6814" t="str">
            <v>ENFERMEDAD GENERAL</v>
          </cell>
          <cell r="N6814" t="str">
            <v>EPS002</v>
          </cell>
          <cell r="O6814" t="str">
            <v>SALUD TOTAL E.P.S.</v>
          </cell>
        </row>
        <row r="6815">
          <cell r="C6815">
            <v>73202274</v>
          </cell>
          <cell r="D6815" t="str">
            <v>MANDARIAGA FLOREZ RONALD RAFAEL</v>
          </cell>
          <cell r="E6815" t="str">
            <v>OPERADOR DE BUSETÓN</v>
          </cell>
          <cell r="G6815" t="str">
            <v>X</v>
          </cell>
          <cell r="M6815" t="str">
            <v>ENFERMEDAD GENERAL</v>
          </cell>
          <cell r="N6815" t="str">
            <v>EPS002</v>
          </cell>
          <cell r="O6815" t="str">
            <v>SALUD TOTAL E.P.S.</v>
          </cell>
        </row>
        <row r="6816">
          <cell r="C6816">
            <v>1128060430</v>
          </cell>
          <cell r="D6816" t="str">
            <v>&lt;--- Ingrese Cedula</v>
          </cell>
          <cell r="E6816" t="str">
            <v>&lt;--- Ingrese Cedula</v>
          </cell>
          <cell r="G6816" t="str">
            <v>X</v>
          </cell>
          <cell r="M6816" t="str">
            <v>ENFERMEDAD GENERAL</v>
          </cell>
          <cell r="N6816" t="str">
            <v>EPS002</v>
          </cell>
          <cell r="O6816" t="str">
            <v>SALUD TOTAL E.P.S.</v>
          </cell>
        </row>
        <row r="6817">
          <cell r="C6817">
            <v>1044938220</v>
          </cell>
          <cell r="D6817" t="str">
            <v>&lt;--- Ingrese Cedula</v>
          </cell>
          <cell r="E6817" t="str">
            <v>&lt;--- Ingrese Cedula</v>
          </cell>
          <cell r="G6817" t="str">
            <v>X</v>
          </cell>
          <cell r="M6817" t="str">
            <v>ENFERMEDAD GENERAL</v>
          </cell>
          <cell r="O6817" t="str">
            <v>EPS MUTUAL SER</v>
          </cell>
        </row>
        <row r="6818">
          <cell r="C6818">
            <v>73211365</v>
          </cell>
          <cell r="D6818" t="str">
            <v>SIERRA PAYARES RAFAEL ENRIQUE</v>
          </cell>
          <cell r="E6818" t="str">
            <v>OPERADOR DE PADRÓN</v>
          </cell>
          <cell r="G6818" t="str">
            <v>X</v>
          </cell>
          <cell r="M6818" t="str">
            <v>ENFERMEDAD GENERAL</v>
          </cell>
          <cell r="O6818" t="str">
            <v>SANITAS E.P.S</v>
          </cell>
        </row>
        <row r="6819">
          <cell r="C6819">
            <v>1003046013</v>
          </cell>
          <cell r="D6819" t="str">
            <v>PINTO HUMANEZ RAFAEL ANDRES</v>
          </cell>
          <cell r="E6819" t="str">
            <v>OPERADOR DE PADRÓN</v>
          </cell>
          <cell r="G6819" t="str">
            <v>X</v>
          </cell>
          <cell r="M6819" t="str">
            <v>ENFERMEDAD GENERAL</v>
          </cell>
          <cell r="N6819" t="str">
            <v>EPS002</v>
          </cell>
          <cell r="O6819" t="str">
            <v>SALUD TOTAL E.P.S.</v>
          </cell>
        </row>
        <row r="6820">
          <cell r="C6820">
            <v>1003046013</v>
          </cell>
          <cell r="D6820" t="str">
            <v>PINTO HUMANEZ RAFAEL ANDRES</v>
          </cell>
          <cell r="E6820" t="str">
            <v>OPERADOR DE PADRÓN</v>
          </cell>
          <cell r="G6820" t="str">
            <v>X</v>
          </cell>
          <cell r="M6820" t="str">
            <v>ENFERMEDAD GENERAL</v>
          </cell>
          <cell r="O6820" t="str">
            <v>SALUD TOTAL E.P.S.</v>
          </cell>
        </row>
        <row r="6821">
          <cell r="C6821">
            <v>1003046013</v>
          </cell>
          <cell r="D6821" t="str">
            <v>PINTO HUMANEZ RAFAEL ANDRES</v>
          </cell>
          <cell r="E6821" t="str">
            <v>OPERADOR DE PADRÓN</v>
          </cell>
          <cell r="G6821" t="str">
            <v>X</v>
          </cell>
          <cell r="M6821" t="str">
            <v>ENFERMEDAD GENERAL</v>
          </cell>
          <cell r="N6821" t="str">
            <v>EPS002</v>
          </cell>
          <cell r="O6821" t="str">
            <v>SALUD TOTAL E.P.S.</v>
          </cell>
        </row>
        <row r="6822">
          <cell r="C6822">
            <v>1082246028</v>
          </cell>
          <cell r="D6822" t="str">
            <v>MARCO ANTONIO RAMOS DORIA</v>
          </cell>
          <cell r="E6822" t="str">
            <v>&lt;--- Ingrese Cedula</v>
          </cell>
          <cell r="G6822" t="str">
            <v>X</v>
          </cell>
          <cell r="M6822" t="str">
            <v>ENFERMEDAD GENERAL</v>
          </cell>
          <cell r="O6822" t="str">
            <v>SALUD TOTAL E.P.S.</v>
          </cell>
        </row>
        <row r="6823">
          <cell r="C6823">
            <v>8870547</v>
          </cell>
          <cell r="D6823" t="str">
            <v>JOSE ANTONIO MONTES SALGADO</v>
          </cell>
          <cell r="E6823" t="str">
            <v>&lt;--- Ingrese Cedula</v>
          </cell>
          <cell r="G6823" t="str">
            <v>X</v>
          </cell>
          <cell r="M6823" t="str">
            <v>ENFERMEDAD GENERAL</v>
          </cell>
          <cell r="O6823" t="str">
            <v>EPS MUTUAL SER</v>
          </cell>
        </row>
        <row r="6824">
          <cell r="C6824">
            <v>1047489243</v>
          </cell>
          <cell r="D6824" t="str">
            <v>&lt;--- Ingrese Cedula</v>
          </cell>
          <cell r="E6824" t="str">
            <v>&lt;--- Ingrese Cedula</v>
          </cell>
          <cell r="G6824" t="str">
            <v>X</v>
          </cell>
          <cell r="M6824" t="str">
            <v>ENFERMEDAD GENERAL</v>
          </cell>
          <cell r="N6824" t="str">
            <v>EPS002</v>
          </cell>
          <cell r="O6824" t="str">
            <v>SALUD TOTAL E.P.S.</v>
          </cell>
        </row>
        <row r="6825">
          <cell r="C6825">
            <v>7961072</v>
          </cell>
          <cell r="D6825" t="str">
            <v>CANTILLO MUÑIZ CARLOS JESUS</v>
          </cell>
          <cell r="E6825" t="str">
            <v>OPERADOR DE PADRÓN</v>
          </cell>
          <cell r="G6825" t="str">
            <v>X</v>
          </cell>
          <cell r="M6825" t="str">
            <v>ENFERMEDAD GENERAL</v>
          </cell>
          <cell r="O6825" t="str">
            <v>EPS MUTUAL SER</v>
          </cell>
        </row>
        <row r="6826">
          <cell r="C6826">
            <v>1143339994</v>
          </cell>
          <cell r="D6826" t="str">
            <v>OSORIO CASTILLO JESUS RAFAEL</v>
          </cell>
          <cell r="E6826" t="str">
            <v>OPERADOR DE PADRÓN</v>
          </cell>
          <cell r="G6826" t="str">
            <v>X</v>
          </cell>
          <cell r="M6826" t="str">
            <v>ENFERMEDAD GENERAL</v>
          </cell>
          <cell r="O6826" t="str">
            <v>EPS MUTUAL SER</v>
          </cell>
        </row>
        <row r="6827">
          <cell r="C6827">
            <v>73576572</v>
          </cell>
          <cell r="D6827" t="str">
            <v>ESCORCIA NAVAS CRISTIAN DE JESUS</v>
          </cell>
          <cell r="E6827" t="str">
            <v>OPERADOR DE PADRÓN</v>
          </cell>
          <cell r="G6827" t="str">
            <v>X</v>
          </cell>
          <cell r="M6827" t="str">
            <v>ENFERMEDAD GENERAL</v>
          </cell>
          <cell r="O6827" t="str">
            <v>SANITAS E.P.S</v>
          </cell>
        </row>
        <row r="6828">
          <cell r="C6828">
            <v>73576572</v>
          </cell>
          <cell r="D6828" t="str">
            <v>ESCORCIA NAVAS CRISTIAN DE JESUS</v>
          </cell>
          <cell r="E6828" t="str">
            <v>OPERADOR DE PADRÓN</v>
          </cell>
          <cell r="G6828" t="str">
            <v>X</v>
          </cell>
          <cell r="M6828" t="str">
            <v>ENFERMEDAD GENERAL</v>
          </cell>
          <cell r="O6828" t="str">
            <v>SANITAS E.P.S</v>
          </cell>
        </row>
        <row r="6829">
          <cell r="C6829">
            <v>3828437</v>
          </cell>
          <cell r="D6829" t="str">
            <v>GALVIZ CASTILLA CESAR ENRIQUE</v>
          </cell>
          <cell r="E6829" t="str">
            <v>OPERADOR DE BUSETÓN</v>
          </cell>
          <cell r="G6829" t="str">
            <v>X</v>
          </cell>
          <cell r="M6829" t="str">
            <v>ENFERMEDAD GENERAL</v>
          </cell>
          <cell r="O6829" t="str">
            <v>EPS MUTUAL SER</v>
          </cell>
        </row>
        <row r="6830">
          <cell r="C6830">
            <v>1047430645</v>
          </cell>
          <cell r="D6830" t="str">
            <v>PALACIO URANGO LUIS MODESTO</v>
          </cell>
          <cell r="E6830" t="str">
            <v>OPERADOR DE BUSETÓN</v>
          </cell>
          <cell r="G6830" t="str">
            <v>X</v>
          </cell>
          <cell r="M6830" t="str">
            <v>ENFERMEDAD GENERAL</v>
          </cell>
          <cell r="O6830" t="str">
            <v>EPS MUTUAL SER</v>
          </cell>
        </row>
        <row r="6831">
          <cell r="C6831">
            <v>3828437</v>
          </cell>
          <cell r="D6831" t="str">
            <v>GALVIZ CASTILLA CESAR ENRIQUE</v>
          </cell>
          <cell r="E6831" t="str">
            <v>OPERADOR DE BUSETÓN</v>
          </cell>
          <cell r="G6831" t="str">
            <v>X</v>
          </cell>
          <cell r="M6831" t="str">
            <v>ENFERMEDAD GENERAL</v>
          </cell>
          <cell r="O6831" t="str">
            <v>EPS MUTUAL SER</v>
          </cell>
        </row>
        <row r="6832">
          <cell r="C6832">
            <v>1102848674</v>
          </cell>
          <cell r="D6832" t="str">
            <v>BANQUET VILORIA HARRINSON MANUEL</v>
          </cell>
          <cell r="E6832" t="str">
            <v>OPERADOR DE BUSETÓN</v>
          </cell>
          <cell r="G6832" t="str">
            <v>X</v>
          </cell>
          <cell r="M6832" t="str">
            <v>ENFERMEDAD GENERAL</v>
          </cell>
          <cell r="N6832" t="str">
            <v>EPS002</v>
          </cell>
          <cell r="O6832" t="str">
            <v>SALUD TOTAL E.P.S.</v>
          </cell>
        </row>
        <row r="6833">
          <cell r="C6833">
            <v>1047428192</v>
          </cell>
          <cell r="D6833" t="str">
            <v>MONTERO JIMENEZ YEISON</v>
          </cell>
          <cell r="E6833" t="str">
            <v>OPERADOR DE PADRÓN</v>
          </cell>
          <cell r="G6833" t="str">
            <v>X</v>
          </cell>
          <cell r="M6833" t="str">
            <v>ENFERMEDAD GENERAL</v>
          </cell>
          <cell r="N6833" t="str">
            <v>EPS002</v>
          </cell>
          <cell r="O6833" t="str">
            <v>SALUD TOTAL E.P.S.</v>
          </cell>
        </row>
        <row r="6834">
          <cell r="C6834">
            <v>1047430645</v>
          </cell>
          <cell r="D6834" t="str">
            <v>PALACIO URANGO LUIS MODESTO</v>
          </cell>
          <cell r="E6834" t="str">
            <v>OPERADOR DE BUSETÓN</v>
          </cell>
          <cell r="G6834" t="str">
            <v>X</v>
          </cell>
          <cell r="M6834" t="str">
            <v>ENFERMEDAD GENERAL</v>
          </cell>
          <cell r="O6834" t="str">
            <v>EPS MUTUAL SER</v>
          </cell>
        </row>
        <row r="6835">
          <cell r="C6835">
            <v>73142139</v>
          </cell>
          <cell r="D6835" t="str">
            <v>MAJUL DE AVILA JUAN CARLOS</v>
          </cell>
          <cell r="E6835" t="str">
            <v>OPERADOR DE PADRÓN</v>
          </cell>
          <cell r="G6835" t="str">
            <v>X</v>
          </cell>
          <cell r="M6835" t="str">
            <v>ENFERMEDAD GENERAL</v>
          </cell>
          <cell r="O6835" t="str">
            <v>EPS MUTUAL SER</v>
          </cell>
        </row>
        <row r="6836">
          <cell r="C6836">
            <v>1050958871</v>
          </cell>
          <cell r="D6836" t="str">
            <v>VIGGIANI ESPINOSA DAVID JOSE</v>
          </cell>
          <cell r="E6836" t="str">
            <v>OPERADOR DE BUSETÓN</v>
          </cell>
          <cell r="G6836" t="str">
            <v>X</v>
          </cell>
          <cell r="M6836" t="str">
            <v>ENFERMEDAD GENERAL</v>
          </cell>
          <cell r="O6836" t="str">
            <v>EPS MUTUAL SER</v>
          </cell>
        </row>
        <row r="6837">
          <cell r="C6837">
            <v>1050977365</v>
          </cell>
          <cell r="D6837" t="str">
            <v>CARDONA RAMOS RODRIGO ALEJANDRO</v>
          </cell>
          <cell r="E6837" t="str">
            <v>OPERADOR DE BUSETÓN</v>
          </cell>
          <cell r="G6837" t="str">
            <v>X</v>
          </cell>
          <cell r="M6837" t="str">
            <v>ENFERMEDAD GENERAL</v>
          </cell>
          <cell r="O6837" t="str">
            <v>NUEVA E.P.S</v>
          </cell>
        </row>
        <row r="6838">
          <cell r="C6838">
            <v>9148287</v>
          </cell>
          <cell r="D6838" t="str">
            <v>RAMOS GARCIA YEAN CARLOS</v>
          </cell>
          <cell r="E6838" t="str">
            <v>OPERADOR DE PADRÓN</v>
          </cell>
          <cell r="G6838" t="str">
            <v>X</v>
          </cell>
          <cell r="M6838" t="str">
            <v>ENFERMEDAD GENERAL</v>
          </cell>
          <cell r="O6838" t="str">
            <v>EPS MUTUAL SER</v>
          </cell>
        </row>
        <row r="6839">
          <cell r="C6839">
            <v>3828437</v>
          </cell>
          <cell r="D6839" t="str">
            <v>GALVIZ CASTILLA CESAR ENRIQUE</v>
          </cell>
          <cell r="E6839" t="str">
            <v>OPERADOR DE BUSETÓN</v>
          </cell>
          <cell r="G6839" t="str">
            <v>X</v>
          </cell>
          <cell r="M6839" t="str">
            <v>ENFERMEDAD GENERAL</v>
          </cell>
          <cell r="O6839" t="str">
            <v>EPS MUTUAL SER</v>
          </cell>
        </row>
        <row r="6840">
          <cell r="C6840">
            <v>3828437</v>
          </cell>
          <cell r="D6840" t="str">
            <v>GALVIZ CASTILLA CESAR ENRIQUE</v>
          </cell>
          <cell r="E6840" t="str">
            <v>OPERADOR DE BUSETÓN</v>
          </cell>
          <cell r="G6840" t="str">
            <v>X</v>
          </cell>
          <cell r="M6840" t="str">
            <v>ENFERMEDAD GENERAL</v>
          </cell>
          <cell r="O6840" t="str">
            <v>EPS MUTUAL SER</v>
          </cell>
        </row>
        <row r="6841">
          <cell r="C6841">
            <v>1002025287</v>
          </cell>
          <cell r="D6841" t="str">
            <v>&lt;--- Ingrese Cedula</v>
          </cell>
          <cell r="E6841" t="str">
            <v>&lt;--- Ingrese Cedula</v>
          </cell>
          <cell r="G6841" t="str">
            <v>X</v>
          </cell>
          <cell r="M6841" t="str">
            <v>ENFERMEDAD GENERAL</v>
          </cell>
          <cell r="O6841" t="str">
            <v>SALUD TOTAL E.P.S.</v>
          </cell>
        </row>
        <row r="6842">
          <cell r="C6842">
            <v>73576572</v>
          </cell>
          <cell r="D6842" t="str">
            <v>ESCORCIA NAVAS CRISTIAN DE JESUS</v>
          </cell>
          <cell r="E6842" t="str">
            <v>OPERADOR DE PADRÓN</v>
          </cell>
          <cell r="G6842" t="str">
            <v>X</v>
          </cell>
          <cell r="M6842" t="str">
            <v>ENFERMEDAD GENERAL</v>
          </cell>
          <cell r="O6842" t="str">
            <v>SANITAS E.P.S</v>
          </cell>
        </row>
        <row r="6843">
          <cell r="C6843">
            <v>1007975140</v>
          </cell>
          <cell r="D6843" t="str">
            <v>FANEYTE BELTRAN LUIS DANIEL</v>
          </cell>
          <cell r="E6843" t="str">
            <v>TECNICO DE MANTENIMIENTO D</v>
          </cell>
          <cell r="G6843" t="str">
            <v>X</v>
          </cell>
          <cell r="M6843" t="str">
            <v>ENFERMEDAD GENERAL</v>
          </cell>
          <cell r="O6843" t="str">
            <v>SANITAS E.P.S</v>
          </cell>
        </row>
        <row r="6844">
          <cell r="C6844">
            <v>73143163</v>
          </cell>
          <cell r="D6844" t="str">
            <v>CABRERA TORRES JUAN CARLOS</v>
          </cell>
          <cell r="E6844" t="str">
            <v>OPERADOR DE PADRÓN</v>
          </cell>
          <cell r="G6844" t="str">
            <v>X</v>
          </cell>
          <cell r="M6844" t="str">
            <v>ENFERMEDAD GENERAL</v>
          </cell>
          <cell r="O6844" t="str">
            <v>SURA E.P.S.</v>
          </cell>
        </row>
        <row r="6845">
          <cell r="C6845">
            <v>73143163</v>
          </cell>
          <cell r="D6845" t="str">
            <v>CABRERA TORRES JUAN CARLOS</v>
          </cell>
          <cell r="E6845" t="str">
            <v>OPERADOR DE PADRÓN</v>
          </cell>
          <cell r="G6845" t="str">
            <v>X</v>
          </cell>
          <cell r="M6845" t="str">
            <v>ENFERMEDAD GENERAL</v>
          </cell>
          <cell r="O6845" t="str">
            <v>SURA E.P.S.</v>
          </cell>
        </row>
        <row r="6846">
          <cell r="C6846">
            <v>1002058401</v>
          </cell>
          <cell r="D6846" t="str">
            <v>VALENZUELA ROMERO BAIRON DE JESUS</v>
          </cell>
          <cell r="E6846" t="str">
            <v>TECNICO DE MANTENIMIENTOMECANICO B</v>
          </cell>
          <cell r="G6846" t="str">
            <v>X</v>
          </cell>
          <cell r="M6846" t="str">
            <v>ENFERMEDAD GENERAL</v>
          </cell>
          <cell r="N6846" t="str">
            <v>EPS002</v>
          </cell>
          <cell r="O6846" t="str">
            <v>SALUD TOTAL E.P.S.</v>
          </cell>
        </row>
        <row r="6847">
          <cell r="C6847">
            <v>1047489243</v>
          </cell>
          <cell r="D6847" t="str">
            <v>&lt;--- Ingrese Cedula</v>
          </cell>
          <cell r="E6847" t="str">
            <v>&lt;--- Ingrese Cedula</v>
          </cell>
          <cell r="G6847" t="str">
            <v>X</v>
          </cell>
          <cell r="M6847" t="str">
            <v>ENFERMEDAD GENERAL</v>
          </cell>
          <cell r="N6847" t="str">
            <v>EPS002</v>
          </cell>
          <cell r="O6847" t="str">
            <v>SALUD TOTAL E.P.S.</v>
          </cell>
        </row>
        <row r="6848">
          <cell r="C6848">
            <v>1143362320</v>
          </cell>
          <cell r="D6848" t="str">
            <v>FRANCO SIMARRA BELKIS ANDREA</v>
          </cell>
          <cell r="E6848" t="str">
            <v>REGULADOR</v>
          </cell>
          <cell r="G6848" t="str">
            <v>X</v>
          </cell>
          <cell r="M6848" t="str">
            <v>ENFERMEDAD GENERAL</v>
          </cell>
          <cell r="N6848" t="str">
            <v>EPS002</v>
          </cell>
          <cell r="O6848" t="str">
            <v>SALUD TOTAL E.P.S.</v>
          </cell>
        </row>
        <row r="6849">
          <cell r="C6849">
            <v>1050975172</v>
          </cell>
          <cell r="D6849" t="str">
            <v>MUNERA CASA JUAN CAMILO</v>
          </cell>
          <cell r="E6849" t="str">
            <v>OPERADOR DE PADRÓN</v>
          </cell>
          <cell r="G6849" t="str">
            <v>X</v>
          </cell>
          <cell r="M6849" t="str">
            <v>ENFERMEDAD GENERAL</v>
          </cell>
          <cell r="O6849" t="str">
            <v>SANITAS E.P.S</v>
          </cell>
        </row>
        <row r="6850">
          <cell r="C6850">
            <v>73169783</v>
          </cell>
          <cell r="D6850" t="str">
            <v>VERGARA ORTEGA BERCELIO</v>
          </cell>
          <cell r="E6850" t="str">
            <v>OPERADOR DE BUSETÓN</v>
          </cell>
          <cell r="G6850" t="str">
            <v>X</v>
          </cell>
          <cell r="M6850" t="str">
            <v>ENFERMEDAD GENERAL</v>
          </cell>
          <cell r="O6850" t="str">
            <v>SURA E.P.S.</v>
          </cell>
        </row>
        <row r="6851">
          <cell r="C6851">
            <v>73169783</v>
          </cell>
          <cell r="D6851" t="str">
            <v>VERGARA ORTEGA BERCELIO</v>
          </cell>
          <cell r="E6851" t="str">
            <v>OPERADOR DE BUSETÓN</v>
          </cell>
          <cell r="G6851" t="str">
            <v>X</v>
          </cell>
          <cell r="M6851" t="str">
            <v>ENFERMEDAD GENERAL</v>
          </cell>
          <cell r="O6851" t="str">
            <v>SURA E.P.S.</v>
          </cell>
        </row>
        <row r="6852">
          <cell r="C6852">
            <v>12635963</v>
          </cell>
          <cell r="D6852" t="str">
            <v>GRACIA OROZCO JOSE AGUSTIN</v>
          </cell>
          <cell r="E6852" t="str">
            <v>OPERADOR DE PADRÓN</v>
          </cell>
          <cell r="G6852" t="str">
            <v>X</v>
          </cell>
          <cell r="M6852" t="str">
            <v>ENFERMEDAD GENERAL</v>
          </cell>
          <cell r="N6852" t="str">
            <v>EPS002</v>
          </cell>
          <cell r="O6852" t="str">
            <v>SALUD TOTAL E.P.S.</v>
          </cell>
        </row>
        <row r="6853">
          <cell r="C6853">
            <v>12635963</v>
          </cell>
          <cell r="D6853" t="str">
            <v>GRACIA OROZCO JOSE AGUSTIN</v>
          </cell>
          <cell r="E6853" t="str">
            <v>OPERADOR DE PADRÓN</v>
          </cell>
          <cell r="G6853" t="str">
            <v>X</v>
          </cell>
          <cell r="M6853" t="str">
            <v>ENFERMEDAD GENERAL</v>
          </cell>
          <cell r="N6853" t="str">
            <v>EPS002</v>
          </cell>
          <cell r="O6853" t="str">
            <v>SALUD TOTAL E.P.S.</v>
          </cell>
        </row>
        <row r="6854">
          <cell r="C6854">
            <v>73149690</v>
          </cell>
          <cell r="D6854" t="str">
            <v>DE AVILA TORRES MARTIN EMILIO</v>
          </cell>
          <cell r="E6854" t="str">
            <v>OPERADOR DE PADRÓN</v>
          </cell>
          <cell r="G6854" t="str">
            <v>X</v>
          </cell>
          <cell r="M6854" t="str">
            <v>ENFERMEDAD GENERAL</v>
          </cell>
          <cell r="N6854" t="str">
            <v>EPS002</v>
          </cell>
          <cell r="O6854" t="str">
            <v>SALUD TOTAL E.P.S.</v>
          </cell>
        </row>
        <row r="6855">
          <cell r="C6855">
            <v>3811864</v>
          </cell>
          <cell r="D6855" t="str">
            <v>NAVARRO DIAZ ALEXANDER</v>
          </cell>
          <cell r="E6855" t="str">
            <v>REGULADOR</v>
          </cell>
          <cell r="G6855" t="str">
            <v>X</v>
          </cell>
          <cell r="M6855" t="str">
            <v>ENFERMEDAD GENERAL</v>
          </cell>
          <cell r="O6855" t="str">
            <v>SALUD TOTAL E.P.S.</v>
          </cell>
        </row>
        <row r="6856">
          <cell r="C6856">
            <v>1047370459</v>
          </cell>
          <cell r="D6856" t="str">
            <v>ARZUZA MARRUGO JOSE AUGUSTO</v>
          </cell>
          <cell r="E6856" t="str">
            <v>OPERADOR DE PADRÓN</v>
          </cell>
          <cell r="G6856" t="str">
            <v>X</v>
          </cell>
          <cell r="M6856" t="str">
            <v>ENFERMEDAD GENERAL</v>
          </cell>
          <cell r="N6856" t="str">
            <v>EPS002</v>
          </cell>
          <cell r="O6856" t="str">
            <v>SALUD TOTAL E.P.S.</v>
          </cell>
        </row>
        <row r="6857">
          <cell r="C6857">
            <v>1050960338</v>
          </cell>
          <cell r="D6857" t="str">
            <v>SALGADO DOMINGUEZ JARLYS STIVEN</v>
          </cell>
          <cell r="E6857" t="str">
            <v>OPERADOR DE PADRÓN</v>
          </cell>
          <cell r="G6857" t="str">
            <v>X</v>
          </cell>
          <cell r="M6857" t="str">
            <v>ENFERMEDAD GENERAL</v>
          </cell>
          <cell r="N6857" t="str">
            <v>EPS002</v>
          </cell>
          <cell r="O6857" t="str">
            <v>SALUD TOTAL E.P.S.</v>
          </cell>
        </row>
        <row r="6858">
          <cell r="C6858">
            <v>73143163</v>
          </cell>
          <cell r="D6858" t="str">
            <v>CABRERA TORRES JUAN CARLOS</v>
          </cell>
          <cell r="E6858" t="str">
            <v>OPERADOR DE PADRÓN</v>
          </cell>
          <cell r="G6858" t="str">
            <v>X</v>
          </cell>
          <cell r="M6858" t="str">
            <v>ENFERMEDAD GENERAL</v>
          </cell>
          <cell r="O6858" t="str">
            <v>SURA E.P.S.</v>
          </cell>
        </row>
        <row r="6859">
          <cell r="C6859">
            <v>73143163</v>
          </cell>
          <cell r="D6859" t="str">
            <v>CABRERA TORRES JUAN CARLOS</v>
          </cell>
          <cell r="E6859" t="str">
            <v>OPERADOR DE PADRÓN</v>
          </cell>
          <cell r="G6859" t="str">
            <v>X</v>
          </cell>
          <cell r="M6859" t="str">
            <v>ENFERMEDAD GENERAL</v>
          </cell>
          <cell r="O6859" t="str">
            <v>SURA E.P.S.</v>
          </cell>
        </row>
        <row r="6860">
          <cell r="C6860">
            <v>9236697</v>
          </cell>
          <cell r="D6860" t="str">
            <v>POVEDA GIL OSMAR ALBERTO</v>
          </cell>
          <cell r="E6860" t="str">
            <v>OPERADOR DE PADRÓN</v>
          </cell>
          <cell r="G6860" t="str">
            <v>X</v>
          </cell>
          <cell r="M6860" t="str">
            <v>ENFERMEDAD GENERAL</v>
          </cell>
          <cell r="O6860" t="str">
            <v>SURA E.P.S.</v>
          </cell>
        </row>
        <row r="6861">
          <cell r="C6861">
            <v>1143400533</v>
          </cell>
          <cell r="D6861">
            <v>0</v>
          </cell>
          <cell r="E6861" t="str">
            <v>&lt;--- Ingrese Cedula</v>
          </cell>
          <cell r="G6861" t="str">
            <v>X</v>
          </cell>
          <cell r="M6861" t="str">
            <v>ENFERMEDAD GENERAL</v>
          </cell>
          <cell r="N6861" t="str">
            <v>EPS002</v>
          </cell>
          <cell r="O6861" t="str">
            <v>SALUD TOTAL E.P.S.</v>
          </cell>
        </row>
        <row r="6862">
          <cell r="C6862">
            <v>73117655</v>
          </cell>
          <cell r="D6862" t="str">
            <v>HERRERA ARROYO WILMAN</v>
          </cell>
          <cell r="E6862" t="str">
            <v>OPERADOR DE PADRÓN</v>
          </cell>
          <cell r="G6862" t="str">
            <v>X</v>
          </cell>
          <cell r="M6862" t="str">
            <v>ENFERMEDAD GENERAL</v>
          </cell>
          <cell r="O6862" t="str">
            <v>COOSALUD ESS EPS -S</v>
          </cell>
        </row>
        <row r="6863">
          <cell r="C6863">
            <v>73131436</v>
          </cell>
          <cell r="D6863" t="str">
            <v>HERNANDEZ MERCADO ARNULFO</v>
          </cell>
          <cell r="E6863" t="str">
            <v>OPERADOR DE PADRÓN</v>
          </cell>
          <cell r="G6863" t="str">
            <v>X</v>
          </cell>
          <cell r="M6863" t="str">
            <v>ENFERMEDAD GENERAL</v>
          </cell>
          <cell r="N6863" t="str">
            <v>EPS002</v>
          </cell>
          <cell r="O6863" t="str">
            <v>SALUD TOTAL E.P.S.</v>
          </cell>
        </row>
        <row r="6864">
          <cell r="C6864">
            <v>8870547</v>
          </cell>
          <cell r="D6864" t="str">
            <v>JOSE ANTONIO MONTES SALGADO</v>
          </cell>
          <cell r="E6864" t="str">
            <v>&lt;--- Ingrese Cedula</v>
          </cell>
          <cell r="G6864" t="str">
            <v>X</v>
          </cell>
          <cell r="M6864" t="str">
            <v>ENFERMEDAD GENERAL</v>
          </cell>
          <cell r="O6864" t="str">
            <v>EPS MUTUAL SER</v>
          </cell>
        </row>
        <row r="6865">
          <cell r="C6865">
            <v>9146382</v>
          </cell>
          <cell r="D6865" t="str">
            <v>PADILLA HERNANDEZ LUIS MIGUEL</v>
          </cell>
          <cell r="E6865" t="str">
            <v>OPERADOR DE PADRÓN</v>
          </cell>
          <cell r="G6865" t="str">
            <v>X</v>
          </cell>
          <cell r="M6865" t="str">
            <v>ENFERMEDAD GENERAL</v>
          </cell>
          <cell r="O6865" t="str">
            <v>EPS MUTUAL SER</v>
          </cell>
        </row>
        <row r="6866">
          <cell r="C6866">
            <v>73149690</v>
          </cell>
          <cell r="D6866" t="str">
            <v>DE AVILA TORRES MARTIN EMILIO</v>
          </cell>
          <cell r="E6866" t="str">
            <v>OPERADOR DE PADRÓN</v>
          </cell>
          <cell r="G6866" t="str">
            <v>X</v>
          </cell>
          <cell r="M6866" t="str">
            <v>ENFERMEDAD GENERAL</v>
          </cell>
          <cell r="N6866" t="str">
            <v>OR009</v>
          </cell>
          <cell r="O6866" t="str">
            <v>SALUD TOTAL E.P.S.</v>
          </cell>
        </row>
        <row r="6867">
          <cell r="C6867">
            <v>73149690</v>
          </cell>
          <cell r="D6867" t="str">
            <v>DE AVILA TORRES MARTIN EMILIO</v>
          </cell>
          <cell r="E6867" t="str">
            <v>OPERADOR DE PADRÓN</v>
          </cell>
          <cell r="G6867" t="str">
            <v>X</v>
          </cell>
          <cell r="M6867" t="str">
            <v>ENFERMEDAD GENERAL</v>
          </cell>
          <cell r="N6867" t="str">
            <v>EPS002</v>
          </cell>
          <cell r="O6867" t="str">
            <v>SALUD TOTAL E.P.S.</v>
          </cell>
        </row>
        <row r="6868">
          <cell r="C6868">
            <v>73195999</v>
          </cell>
          <cell r="D6868" t="str">
            <v>GUERRERO LOPEZ HENRY</v>
          </cell>
          <cell r="E6868" t="str">
            <v>OPERADOR DE PADRÓN</v>
          </cell>
          <cell r="G6868" t="str">
            <v>X</v>
          </cell>
          <cell r="M6868" t="str">
            <v>ENFERMEDAD GENERAL</v>
          </cell>
          <cell r="O6868" t="str">
            <v>SANITAS E.P.S</v>
          </cell>
        </row>
        <row r="6869">
          <cell r="C6869">
            <v>73143163</v>
          </cell>
          <cell r="D6869" t="str">
            <v>CABRERA TORRES JUAN CARLOS</v>
          </cell>
          <cell r="E6869" t="str">
            <v>OPERADOR DE PADRÓN</v>
          </cell>
          <cell r="G6869" t="str">
            <v>X</v>
          </cell>
          <cell r="M6869" t="str">
            <v>ENFERMEDAD GENERAL</v>
          </cell>
          <cell r="O6869" t="str">
            <v>SURA E.P.S.</v>
          </cell>
        </row>
        <row r="6870">
          <cell r="C6870">
            <v>73169783</v>
          </cell>
          <cell r="D6870" t="str">
            <v>VERGARA ORTEGA BERCELIO</v>
          </cell>
          <cell r="E6870" t="str">
            <v>OPERADOR DE BUSETÓN</v>
          </cell>
          <cell r="G6870" t="str">
            <v>X</v>
          </cell>
          <cell r="M6870" t="str">
            <v>ENFERMEDAD GENERAL</v>
          </cell>
          <cell r="O6870" t="str">
            <v>SURA E.P.S.</v>
          </cell>
        </row>
        <row r="6871">
          <cell r="C6871">
            <v>1050958871</v>
          </cell>
          <cell r="D6871" t="str">
            <v>VIGGIANI ESPINOSA DAVID JOSE</v>
          </cell>
          <cell r="E6871" t="str">
            <v>OPERADOR DE BUSETÓN</v>
          </cell>
          <cell r="G6871" t="str">
            <v>X</v>
          </cell>
          <cell r="M6871" t="str">
            <v>ENFERMEDAD GENERAL</v>
          </cell>
          <cell r="O6871" t="str">
            <v>EPS MUTUAL SER</v>
          </cell>
        </row>
        <row r="6872">
          <cell r="C6872">
            <v>1047499579</v>
          </cell>
          <cell r="D6872" t="str">
            <v>LIAN PACHECO ADRIANA DEL CARMEN</v>
          </cell>
          <cell r="E6872" t="str">
            <v>ANALISTA DE GESTIÓN HUMANA</v>
          </cell>
          <cell r="G6872" t="str">
            <v>X</v>
          </cell>
          <cell r="M6872" t="str">
            <v>ENFERMEDAD GENERAL</v>
          </cell>
          <cell r="N6872" t="str">
            <v>OR009</v>
          </cell>
          <cell r="O6872" t="str">
            <v>SALUD TOTAL E.P.S.</v>
          </cell>
        </row>
        <row r="6873">
          <cell r="C6873">
            <v>1001897742</v>
          </cell>
          <cell r="D6873" t="str">
            <v>VEGA CABARCAS JEAN GEYSER</v>
          </cell>
          <cell r="E6873" t="str">
            <v>OPERADOR DE BUSETÓN</v>
          </cell>
          <cell r="G6873" t="str">
            <v>X</v>
          </cell>
          <cell r="M6873" t="str">
            <v>ENFERMEDAD GENERAL</v>
          </cell>
          <cell r="N6873" t="str">
            <v>OR009</v>
          </cell>
          <cell r="O6873" t="str">
            <v>SALUD TOTAL E.P.S.</v>
          </cell>
        </row>
        <row r="6874">
          <cell r="C6874">
            <v>1127582701</v>
          </cell>
          <cell r="D6874" t="str">
            <v>MORALES RODRIGUEZ GUSTAVO ADOLFO</v>
          </cell>
          <cell r="E6874" t="str">
            <v>OPERADOR DE PADRÓN</v>
          </cell>
          <cell r="H6874" t="str">
            <v>X</v>
          </cell>
          <cell r="M6874" t="str">
            <v>LICENCIA DE PATERNIDAD</v>
          </cell>
          <cell r="O6874" t="str">
            <v>EPS MUTUAL SER</v>
          </cell>
        </row>
        <row r="6875">
          <cell r="C6875">
            <v>1047440229</v>
          </cell>
          <cell r="D6875" t="str">
            <v>MENA DEL RIO MAURO RAFAEL</v>
          </cell>
          <cell r="E6875" t="str">
            <v>OPERADOR DE PADRÓN</v>
          </cell>
          <cell r="G6875" t="str">
            <v>X</v>
          </cell>
          <cell r="M6875" t="str">
            <v>ENFERMEDAD GENERAL</v>
          </cell>
          <cell r="O6875" t="str">
            <v>SALUD TOTAL E.P.S.</v>
          </cell>
        </row>
        <row r="6876">
          <cell r="C6876">
            <v>73131436</v>
          </cell>
          <cell r="D6876" t="str">
            <v>HERNANDEZ MERCADO ARNULFO</v>
          </cell>
          <cell r="E6876" t="str">
            <v>OPERADOR DE PADRÓN</v>
          </cell>
          <cell r="G6876" t="str">
            <v>X</v>
          </cell>
          <cell r="M6876" t="str">
            <v>ENFERMEDAD GENERAL</v>
          </cell>
          <cell r="O6876" t="str">
            <v>SALUD TOTAL E.P.S.</v>
          </cell>
        </row>
        <row r="6877">
          <cell r="C6877">
            <v>73195999</v>
          </cell>
          <cell r="D6877" t="str">
            <v>GUERRERO LOPEZ HENRY</v>
          </cell>
          <cell r="E6877" t="str">
            <v>OPERADOR DE PADRÓN</v>
          </cell>
          <cell r="G6877" t="str">
            <v>X</v>
          </cell>
          <cell r="M6877" t="str">
            <v>ENFERMEDAD GENERAL</v>
          </cell>
          <cell r="O6877" t="str">
            <v>SANITAS E.P.S</v>
          </cell>
        </row>
        <row r="6878">
          <cell r="C6878">
            <v>73195999</v>
          </cell>
          <cell r="D6878" t="str">
            <v>GUERRERO LOPEZ HENRY</v>
          </cell>
          <cell r="E6878" t="str">
            <v>OPERADOR DE PADRÓN</v>
          </cell>
          <cell r="G6878" t="str">
            <v>X</v>
          </cell>
          <cell r="M6878" t="str">
            <v>ENFERMEDAD GENERAL</v>
          </cell>
          <cell r="O6878" t="str">
            <v>SANITAS E.P.S</v>
          </cell>
        </row>
        <row r="6879">
          <cell r="C6879">
            <v>1193030985</v>
          </cell>
          <cell r="D6879" t="str">
            <v>OLIVERO ECHEVERRIA FERNANDO RAFAEL</v>
          </cell>
          <cell r="E6879" t="str">
            <v>TECNICO DE MANTENIMIENTO ELECTRICO C</v>
          </cell>
          <cell r="G6879" t="str">
            <v>X</v>
          </cell>
          <cell r="M6879" t="str">
            <v>ENFERMEDAD GENERAL</v>
          </cell>
          <cell r="N6879" t="str">
            <v>EPS002</v>
          </cell>
          <cell r="O6879" t="str">
            <v>SALUD TOTAL E.P.S.</v>
          </cell>
        </row>
        <row r="6880">
          <cell r="C6880">
            <v>1050975172</v>
          </cell>
          <cell r="D6880" t="str">
            <v>MUNERA CASA JUAN CAMILO</v>
          </cell>
          <cell r="E6880" t="str">
            <v>OPERADOR DE PADRÓN</v>
          </cell>
          <cell r="G6880" t="str">
            <v>X</v>
          </cell>
          <cell r="M6880" t="str">
            <v>ENFERMEDAD GENERAL</v>
          </cell>
          <cell r="O6880" t="str">
            <v>SANITAS E.P.S</v>
          </cell>
        </row>
        <row r="6881">
          <cell r="C6881">
            <v>9096415</v>
          </cell>
          <cell r="D6881" t="str">
            <v>CAMACHO MADERA ZUNY RAFAEL</v>
          </cell>
          <cell r="E6881" t="str">
            <v>OPERADOR DE BUSETÓN</v>
          </cell>
          <cell r="G6881" t="str">
            <v>X</v>
          </cell>
          <cell r="M6881" t="str">
            <v>ENFERMEDAD GENERAL</v>
          </cell>
          <cell r="O6881" t="str">
            <v>FAMISANAR E.P.S</v>
          </cell>
        </row>
        <row r="6882">
          <cell r="C6882">
            <v>1143383567</v>
          </cell>
          <cell r="D6882" t="str">
            <v>CARVAJAL BERROCAL JESUS MANUEL</v>
          </cell>
          <cell r="E6882" t="str">
            <v>OPERADOR DE PADRÓN</v>
          </cell>
          <cell r="G6882" t="str">
            <v>X</v>
          </cell>
          <cell r="M6882" t="str">
            <v>ENFERMEDAD GENERAL</v>
          </cell>
          <cell r="O6882" t="str">
            <v>EPS MUTUAL SER</v>
          </cell>
        </row>
        <row r="6883">
          <cell r="C6883">
            <v>73212296</v>
          </cell>
          <cell r="D6883" t="str">
            <v>CONDE BENITEZ SAUL ENRIQUE</v>
          </cell>
          <cell r="E6883" t="str">
            <v>AUXILIAR DE ALMACEN</v>
          </cell>
          <cell r="G6883" t="str">
            <v>X</v>
          </cell>
          <cell r="M6883" t="str">
            <v>ENFERMEDAD GENERAL</v>
          </cell>
          <cell r="N6883" t="str">
            <v>EPS002</v>
          </cell>
          <cell r="O6883" t="str">
            <v>SALUD TOTAL E.P.S.</v>
          </cell>
        </row>
        <row r="6884">
          <cell r="C6884">
            <v>1047474481</v>
          </cell>
          <cell r="D6884" t="str">
            <v>SIERRA RADA JESUS DAVID</v>
          </cell>
          <cell r="E6884" t="str">
            <v>OPERADOR DE BUSETÓN</v>
          </cell>
          <cell r="G6884" t="str">
            <v>X</v>
          </cell>
          <cell r="M6884" t="str">
            <v>ENFERMEDAD GENERAL</v>
          </cell>
          <cell r="N6884" t="str">
            <v>EPS002</v>
          </cell>
          <cell r="O6884" t="str">
            <v>SALUD TOTAL E.P.S.</v>
          </cell>
        </row>
        <row r="6885">
          <cell r="C6885">
            <v>3800779</v>
          </cell>
          <cell r="D6885" t="str">
            <v>SALGADO VELAIDES OSVALDO JAVIER</v>
          </cell>
          <cell r="E6885" t="str">
            <v>OPERADOR DE BUSETÓN</v>
          </cell>
          <cell r="G6885" t="str">
            <v>X</v>
          </cell>
          <cell r="M6885" t="str">
            <v>ENFERMEDAD GENERAL</v>
          </cell>
          <cell r="N6885" t="str">
            <v>AD856996</v>
          </cell>
          <cell r="O6885" t="str">
            <v>EPS-S CAJACOPI</v>
          </cell>
        </row>
        <row r="6886">
          <cell r="C6886">
            <v>73117655</v>
          </cell>
          <cell r="D6886" t="str">
            <v>HERRERA ARROYO WILMAN</v>
          </cell>
          <cell r="E6886" t="str">
            <v>OPERADOR DE PADRÓN</v>
          </cell>
          <cell r="G6886" t="str">
            <v>X</v>
          </cell>
          <cell r="M6886" t="str">
            <v>ENFERMEDAD GENERAL</v>
          </cell>
          <cell r="N6886" t="str">
            <v>AD908926</v>
          </cell>
          <cell r="O6886" t="str">
            <v>COOSALUD ESS EPS -S</v>
          </cell>
        </row>
        <row r="6887">
          <cell r="C6887">
            <v>1050960338</v>
          </cell>
          <cell r="D6887" t="str">
            <v>SALGADO DOMINGUEZ JARLYS STIVEN</v>
          </cell>
          <cell r="E6887" t="str">
            <v>OPERADOR DE PADRÓN</v>
          </cell>
          <cell r="G6887" t="str">
            <v>X</v>
          </cell>
          <cell r="M6887" t="str">
            <v>ENFERMEDAD GENERAL</v>
          </cell>
          <cell r="N6887" t="str">
            <v>OR009</v>
          </cell>
          <cell r="O6887" t="str">
            <v>SALUD TOTAL E.P.S.</v>
          </cell>
        </row>
        <row r="6888">
          <cell r="C6888">
            <v>73131436</v>
          </cell>
          <cell r="D6888" t="str">
            <v>HERNANDEZ MERCADO ARNULFO</v>
          </cell>
          <cell r="E6888" t="str">
            <v>OPERADOR DE PADRÓN</v>
          </cell>
          <cell r="G6888" t="str">
            <v>X</v>
          </cell>
          <cell r="M6888" t="str">
            <v>ENFERMEDAD GENERAL</v>
          </cell>
          <cell r="N6888" t="str">
            <v>EPS002</v>
          </cell>
          <cell r="O6888" t="str">
            <v>SALUD TOTAL E.P.S.</v>
          </cell>
        </row>
        <row r="6889">
          <cell r="C6889">
            <v>1002319649</v>
          </cell>
          <cell r="D6889" t="str">
            <v>CARABALLO SALINAS PEDRO LUIS</v>
          </cell>
          <cell r="E6889" t="str">
            <v>TECNICO DE MANTENIMIENTO MECANICO C</v>
          </cell>
          <cell r="F6889" t="str">
            <v>X</v>
          </cell>
          <cell r="M6889" t="str">
            <v>ACCIDENTE DE TRABAJO</v>
          </cell>
          <cell r="N6889" t="str">
            <v>S610</v>
          </cell>
        </row>
        <row r="6890">
          <cell r="C6890">
            <v>73212296</v>
          </cell>
          <cell r="D6890" t="str">
            <v>CONDE BENITEZ SAUL ENRIQUE</v>
          </cell>
          <cell r="E6890" t="str">
            <v>AUXILIAR DE ALMACEN</v>
          </cell>
          <cell r="G6890" t="str">
            <v>X</v>
          </cell>
          <cell r="M6890" t="str">
            <v>ENFERMEDAD GENERAL</v>
          </cell>
          <cell r="N6890" t="str">
            <v>EPS002</v>
          </cell>
          <cell r="O6890" t="str">
            <v>SALUD TOTAL E.P.S.</v>
          </cell>
        </row>
        <row r="6891">
          <cell r="C6891">
            <v>1047447859</v>
          </cell>
          <cell r="D6891" t="str">
            <v>DIAZ MONTILLA DIEGO ANDRES</v>
          </cell>
          <cell r="E6891" t="str">
            <v>AUXILIAR DE ALMACEN</v>
          </cell>
          <cell r="F6891" t="str">
            <v>X</v>
          </cell>
          <cell r="M6891" t="str">
            <v>ACCIDENTE DE TRABAJO</v>
          </cell>
          <cell r="N6891" t="str">
            <v>S018</v>
          </cell>
          <cell r="O6891" t="str">
            <v>AMBUQ</v>
          </cell>
        </row>
        <row r="6892">
          <cell r="C6892">
            <v>9156352</v>
          </cell>
          <cell r="D6892" t="str">
            <v>BERTEL SALINAS JUAN MIGUEL</v>
          </cell>
          <cell r="E6892" t="str">
            <v>OPERADOR DE PADRÓN</v>
          </cell>
          <cell r="G6892" t="str">
            <v>X</v>
          </cell>
          <cell r="M6892" t="str">
            <v>ENFERMEDAD GENERAL</v>
          </cell>
          <cell r="N6892" t="str">
            <v>EPS002</v>
          </cell>
          <cell r="O6892" t="str">
            <v>SALUD TOTAL E.P.S.</v>
          </cell>
        </row>
        <row r="6893">
          <cell r="C6893">
            <v>77194847</v>
          </cell>
          <cell r="D6893" t="str">
            <v>CUELLO MAESTRE YOEL JOSE</v>
          </cell>
          <cell r="E6893" t="str">
            <v>OPERADOR DE PADRÓN</v>
          </cell>
          <cell r="G6893" t="str">
            <v>X</v>
          </cell>
          <cell r="M6893" t="str">
            <v>ENFERMEDAD GENERAL</v>
          </cell>
          <cell r="N6893" t="str">
            <v>K30X</v>
          </cell>
          <cell r="O6893" t="str">
            <v>SALUD TOTAL E.P.S.</v>
          </cell>
        </row>
        <row r="6894">
          <cell r="C6894">
            <v>3811864</v>
          </cell>
          <cell r="D6894" t="str">
            <v>NAVARRO DIAZ ALEXANDER</v>
          </cell>
          <cell r="E6894" t="str">
            <v>REGULADOR</v>
          </cell>
          <cell r="G6894" t="str">
            <v>X</v>
          </cell>
          <cell r="M6894" t="str">
            <v>ENFERMEDAD GENERAL</v>
          </cell>
          <cell r="N6894" t="str">
            <v>K640</v>
          </cell>
          <cell r="O6894" t="str">
            <v>SALUD TOTAL E.P.S.</v>
          </cell>
        </row>
        <row r="6895">
          <cell r="C6895">
            <v>77194847</v>
          </cell>
          <cell r="D6895" t="str">
            <v>CUELLO MAESTRE YOEL JOSE</v>
          </cell>
          <cell r="E6895" t="str">
            <v>OPERADOR DE PADRÓN</v>
          </cell>
          <cell r="G6895" t="str">
            <v>X</v>
          </cell>
          <cell r="M6895" t="str">
            <v>ENFERMEDAD GENERAL</v>
          </cell>
          <cell r="N6895" t="str">
            <v>OR009</v>
          </cell>
          <cell r="O6895" t="str">
            <v>SALUD TOTAL E.P.S.</v>
          </cell>
        </row>
        <row r="6896">
          <cell r="C6896">
            <v>1102848674</v>
          </cell>
          <cell r="D6896" t="str">
            <v>BANQUET VILORIA HARRINSON MANUEL</v>
          </cell>
          <cell r="E6896" t="str">
            <v>OPERADOR DE BUSETÓN</v>
          </cell>
          <cell r="G6896" t="str">
            <v>X</v>
          </cell>
          <cell r="M6896" t="str">
            <v>ENFERMEDAD GENERAL</v>
          </cell>
          <cell r="N6896" t="str">
            <v>EPS002</v>
          </cell>
          <cell r="O6896" t="str">
            <v>SALUD TOTAL E.P.S.</v>
          </cell>
        </row>
        <row r="6897">
          <cell r="C6897">
            <v>1102848674</v>
          </cell>
          <cell r="D6897" t="str">
            <v>BANQUET VILORIA HARRINSON MANUEL</v>
          </cell>
          <cell r="E6897" t="str">
            <v>OPERADOR DE BUSETÓN</v>
          </cell>
          <cell r="G6897" t="str">
            <v>X</v>
          </cell>
          <cell r="M6897" t="str">
            <v>ENFERMEDAD GENERAL</v>
          </cell>
          <cell r="N6897" t="str">
            <v>OR009</v>
          </cell>
          <cell r="O6897" t="str">
            <v>SALUD TOTAL E.P.S.</v>
          </cell>
        </row>
        <row r="6898">
          <cell r="C6898">
            <v>1043635674</v>
          </cell>
          <cell r="D6898" t="str">
            <v>CASTILLO PEREZ ANDERSON</v>
          </cell>
          <cell r="E6898" t="str">
            <v>TECNICO DE MANTENIMIENTO D</v>
          </cell>
          <cell r="G6898" t="str">
            <v>X</v>
          </cell>
          <cell r="M6898" t="str">
            <v>ENFERMEDAD GENERAL</v>
          </cell>
          <cell r="O6898" t="str">
            <v>EPS MUTUAL SER</v>
          </cell>
        </row>
        <row r="6899">
          <cell r="C6899">
            <v>73131436</v>
          </cell>
          <cell r="D6899" t="str">
            <v>HERNANDEZ MERCADO ARNULFO</v>
          </cell>
          <cell r="E6899" t="str">
            <v>OPERADOR DE PADRÓN</v>
          </cell>
          <cell r="G6899" t="str">
            <v>X</v>
          </cell>
          <cell r="M6899" t="str">
            <v>ENFERMEDAD GENERAL</v>
          </cell>
          <cell r="N6899" t="str">
            <v>EPS002</v>
          </cell>
          <cell r="O6899" t="str">
            <v>SALUD TOTAL E.P.S.</v>
          </cell>
        </row>
        <row r="6900">
          <cell r="C6900">
            <v>50958780</v>
          </cell>
          <cell r="D6900" t="str">
            <v>HERNANDEZ FLOREZ YASMINA DEL CARMEN</v>
          </cell>
          <cell r="E6900" t="str">
            <v>REGULADOR</v>
          </cell>
          <cell r="G6900" t="str">
            <v>X</v>
          </cell>
          <cell r="M6900" t="str">
            <v>ENFERMEDAD GENERAL</v>
          </cell>
          <cell r="O6900" t="str">
            <v>P.E.S SURA</v>
          </cell>
        </row>
        <row r="6901">
          <cell r="C6901">
            <v>12635963</v>
          </cell>
          <cell r="D6901" t="str">
            <v>GRACIA OROZCO JOSE AGUSTIN</v>
          </cell>
          <cell r="E6901" t="str">
            <v>OPERADOR DE PADRÓN</v>
          </cell>
          <cell r="G6901" t="str">
            <v>X</v>
          </cell>
          <cell r="M6901" t="str">
            <v>ENFERMEDAD GENERAL</v>
          </cell>
          <cell r="N6901" t="str">
            <v>S508</v>
          </cell>
          <cell r="O6901" t="str">
            <v>SALUD TOTAL E.P.S.</v>
          </cell>
        </row>
        <row r="6902">
          <cell r="C6902">
            <v>73575321</v>
          </cell>
          <cell r="D6902" t="str">
            <v>POSSO PUCHE WILSON MANUEL</v>
          </cell>
          <cell r="E6902" t="str">
            <v>REGULADOR</v>
          </cell>
          <cell r="G6902" t="str">
            <v>X</v>
          </cell>
          <cell r="M6902" t="str">
            <v>ENFERMEDAD GENERAL</v>
          </cell>
          <cell r="N6902" t="str">
            <v>EPS002</v>
          </cell>
          <cell r="O6902" t="str">
            <v>SALUD TOTAL E.P.S.</v>
          </cell>
        </row>
        <row r="6903">
          <cell r="C6903">
            <v>1047440229</v>
          </cell>
          <cell r="D6903" t="str">
            <v>MENA DEL RIO MAURO RAFAEL</v>
          </cell>
          <cell r="E6903" t="str">
            <v>OPERADOR DE PADRÓN</v>
          </cell>
          <cell r="G6903" t="str">
            <v>X</v>
          </cell>
          <cell r="M6903" t="str">
            <v>ENFERMEDAD GENERAL</v>
          </cell>
          <cell r="N6903" t="str">
            <v>R103</v>
          </cell>
          <cell r="O6903" t="str">
            <v>SALUD TOTAL E.P.S.</v>
          </cell>
        </row>
        <row r="6904">
          <cell r="C6904">
            <v>1047364807</v>
          </cell>
          <cell r="D6904" t="str">
            <v>PEREZ PEDROZA ALEJANDRO LUIS</v>
          </cell>
          <cell r="E6904" t="str">
            <v>OPERADOR DE PADRÓN</v>
          </cell>
          <cell r="G6904" t="str">
            <v>X</v>
          </cell>
          <cell r="M6904" t="str">
            <v>ENFERMEDAD GENERAL</v>
          </cell>
          <cell r="N6904" t="str">
            <v>Z108</v>
          </cell>
          <cell r="O6904" t="str">
            <v>E.P.S SANITAS</v>
          </cell>
        </row>
        <row r="6905">
          <cell r="C6905">
            <v>73152234</v>
          </cell>
          <cell r="D6905" t="str">
            <v>CONEO GAMARA JOSE ANTONIO</v>
          </cell>
          <cell r="E6905" t="str">
            <v>OPERADOR DE BUSETÓN</v>
          </cell>
          <cell r="G6905" t="str">
            <v>X</v>
          </cell>
          <cell r="M6905" t="str">
            <v>ENFERMEDAD GENERAL</v>
          </cell>
          <cell r="N6905" t="str">
            <v>M545</v>
          </cell>
          <cell r="O6905" t="str">
            <v>NUEVA E.P.S</v>
          </cell>
        </row>
        <row r="6906">
          <cell r="C6906">
            <v>1143383567</v>
          </cell>
          <cell r="D6906" t="str">
            <v>CARVAJAL BERROCAL JESUS MANUEL</v>
          </cell>
          <cell r="E6906" t="str">
            <v>OPERADOR DE PADRÓN</v>
          </cell>
          <cell r="G6906" t="str">
            <v>X</v>
          </cell>
          <cell r="M6906" t="str">
            <v>ACCIDENTE DE TRANSITO</v>
          </cell>
          <cell r="O6906" t="str">
            <v>P.E.S SURA</v>
          </cell>
        </row>
        <row r="6907">
          <cell r="C6907">
            <v>1143383567</v>
          </cell>
          <cell r="D6907" t="str">
            <v>CARVAJAL BERROCAL JESUS MANUEL</v>
          </cell>
          <cell r="E6907" t="str">
            <v>OPERADOR DE PADRÓN</v>
          </cell>
          <cell r="G6907" t="str">
            <v>X</v>
          </cell>
          <cell r="M6907" t="str">
            <v>ACCIDENTE DE TRANSITO</v>
          </cell>
          <cell r="O6907" t="str">
            <v>P.E.S SURA</v>
          </cell>
        </row>
        <row r="6908">
          <cell r="C6908">
            <v>1025881415</v>
          </cell>
          <cell r="D6908" t="str">
            <v>MARCHENA RUIZ ESTEBAN</v>
          </cell>
          <cell r="E6908" t="str">
            <v>OPERADOR DE PADRÓN</v>
          </cell>
          <cell r="G6908" t="str">
            <v>X</v>
          </cell>
          <cell r="M6908" t="str">
            <v>ENFERMEDAD GENERAL</v>
          </cell>
          <cell r="N6908" t="str">
            <v>S626</v>
          </cell>
          <cell r="O6908" t="str">
            <v>EPS MUTUAL SER</v>
          </cell>
        </row>
        <row r="6909">
          <cell r="C6909">
            <v>73195999</v>
          </cell>
          <cell r="D6909" t="str">
            <v>GUERRERO LOPEZ HENRY</v>
          </cell>
          <cell r="E6909" t="str">
            <v>OPERADOR DE PADRÓN</v>
          </cell>
          <cell r="G6909" t="str">
            <v>X</v>
          </cell>
          <cell r="M6909" t="str">
            <v>ENFERMEDAD GENERAL</v>
          </cell>
          <cell r="N6909" t="str">
            <v>Z108</v>
          </cell>
          <cell r="O6909" t="str">
            <v>E.P.S SANITAS</v>
          </cell>
        </row>
        <row r="6910">
          <cell r="C6910">
            <v>73131436</v>
          </cell>
          <cell r="D6910" t="str">
            <v>HERNANDEZ MERCADO ARNULFO</v>
          </cell>
          <cell r="E6910" t="str">
            <v>OPERADOR DE PADRÓN</v>
          </cell>
          <cell r="G6910" t="str">
            <v>X</v>
          </cell>
          <cell r="M6910" t="str">
            <v>ENFERMEDAD GENERAL</v>
          </cell>
          <cell r="N6910" t="str">
            <v>EPS002</v>
          </cell>
          <cell r="O6910" t="str">
            <v>SALUD TOTAL E.P.S.</v>
          </cell>
        </row>
        <row r="6911">
          <cell r="C6911">
            <v>73164116</v>
          </cell>
          <cell r="D6911" t="str">
            <v>MENDIVIL GUZMAN WILMAN</v>
          </cell>
          <cell r="E6911" t="str">
            <v>OPERADOR DE PADRÓN</v>
          </cell>
          <cell r="G6911" t="str">
            <v>X</v>
          </cell>
          <cell r="M6911" t="str">
            <v>ENFERMEDAD GENERAL</v>
          </cell>
          <cell r="O6911" t="str">
            <v>NUEVA E.P.S</v>
          </cell>
        </row>
        <row r="6912">
          <cell r="C6912">
            <v>73206294</v>
          </cell>
          <cell r="D6912" t="str">
            <v>MORALES MARTINEZ JHON ANTONIO</v>
          </cell>
          <cell r="E6912" t="str">
            <v>OPERADOR DE BUSETÓN</v>
          </cell>
          <cell r="G6912" t="str">
            <v>X</v>
          </cell>
          <cell r="M6912" t="str">
            <v>ENFERMEDAD GENERAL</v>
          </cell>
          <cell r="N6912" t="str">
            <v>EPS002</v>
          </cell>
          <cell r="O6912" t="str">
            <v>SALUD TOTAL E.P.S.</v>
          </cell>
        </row>
        <row r="6913">
          <cell r="C6913">
            <v>73159298</v>
          </cell>
          <cell r="D6913" t="str">
            <v>MARQUEZ MERCADO ALEXANDER RAFAEL</v>
          </cell>
          <cell r="E6913" t="str">
            <v>OPERADOR DE PADRÓN</v>
          </cell>
          <cell r="G6913" t="str">
            <v>X</v>
          </cell>
          <cell r="M6913" t="str">
            <v>ENFERMEDAD GENERAL</v>
          </cell>
          <cell r="N6913" t="str">
            <v>EPS002</v>
          </cell>
          <cell r="O6913" t="str">
            <v>NUEVA E.P.S</v>
          </cell>
        </row>
        <row r="6914">
          <cell r="C6914">
            <v>73231254</v>
          </cell>
          <cell r="D6914" t="str">
            <v>AYOLA AMADOR MIGUEL ANGEL</v>
          </cell>
          <cell r="E6914" t="str">
            <v>OPERADOR DE PADRÓN</v>
          </cell>
          <cell r="G6914" t="str">
            <v>x</v>
          </cell>
          <cell r="M6914" t="str">
            <v>ENFERMEDAD GENERAL</v>
          </cell>
          <cell r="N6914" t="str">
            <v>M545</v>
          </cell>
          <cell r="O6914" t="str">
            <v>EPS MUTUAL SER</v>
          </cell>
        </row>
        <row r="6915">
          <cell r="C6915">
            <v>1050972313</v>
          </cell>
          <cell r="D6915" t="str">
            <v>MORENO BUSTAMENTE MICHAEL ESTIWAR</v>
          </cell>
          <cell r="E6915" t="str">
            <v>OPERADOR DE BUSETÓN</v>
          </cell>
          <cell r="G6915" t="str">
            <v>X</v>
          </cell>
          <cell r="M6915" t="str">
            <v>ENFERMEDAD GENERAL</v>
          </cell>
          <cell r="O6915" t="str">
            <v>SALUD TOTAL E.P.S.</v>
          </cell>
        </row>
        <row r="6916">
          <cell r="C6916">
            <v>9236697</v>
          </cell>
          <cell r="D6916" t="str">
            <v>POVEDA GIL OSMAR ALBERTO</v>
          </cell>
          <cell r="E6916" t="str">
            <v>OPERADOR DE PADRÓN</v>
          </cell>
          <cell r="G6916" t="str">
            <v>x</v>
          </cell>
          <cell r="M6916" t="str">
            <v>ENFERMEDAD GENERAL</v>
          </cell>
          <cell r="O6916" t="str">
            <v>P.E.S SURA</v>
          </cell>
        </row>
        <row r="6917">
          <cell r="C6917">
            <v>94379411</v>
          </cell>
          <cell r="D6917" t="str">
            <v>RINCON SANCHEZ ANDERSON</v>
          </cell>
          <cell r="E6917" t="str">
            <v>OPERADOR DE PADRÓN</v>
          </cell>
          <cell r="G6917" t="str">
            <v>X</v>
          </cell>
          <cell r="M6917" t="str">
            <v>ENFERMEDAD GENERAL</v>
          </cell>
          <cell r="N6917" t="str">
            <v>R101</v>
          </cell>
          <cell r="O6917" t="str">
            <v>SALUD TOTAL E.P.S.</v>
          </cell>
        </row>
        <row r="6918">
          <cell r="C6918">
            <v>1079885541</v>
          </cell>
          <cell r="D6918" t="str">
            <v>BREYDER DE JESUS OSPINO MEDINA</v>
          </cell>
          <cell r="E6918" t="str">
            <v>OPERADOR DE BUSETÓN</v>
          </cell>
          <cell r="G6918" t="str">
            <v>X</v>
          </cell>
          <cell r="M6918" t="str">
            <v>ENFERMEDAD GENERAL</v>
          </cell>
          <cell r="O6918" t="str">
            <v>SALUD TOTAL E.P.S.</v>
          </cell>
        </row>
        <row r="6919">
          <cell r="C6919">
            <v>7960668</v>
          </cell>
          <cell r="D6919" t="str">
            <v>CAMACHO BELEÑO ERIK ALEXI</v>
          </cell>
          <cell r="E6919" t="str">
            <v>OPERADOR DE PADRÓN</v>
          </cell>
          <cell r="G6919" t="str">
            <v>X</v>
          </cell>
          <cell r="M6919" t="str">
            <v>ENFERMEDAD GENERAL</v>
          </cell>
          <cell r="N6919" t="str">
            <v>A09X</v>
          </cell>
          <cell r="O6919" t="str">
            <v>SALUD TOTAL E.P.S.</v>
          </cell>
        </row>
        <row r="6920">
          <cell r="C6920">
            <v>73130242</v>
          </cell>
          <cell r="D6920" t="str">
            <v>SANJUAN MERCADO RAYMUNDO</v>
          </cell>
          <cell r="E6920" t="str">
            <v>OPERADOR DE PADRÓN</v>
          </cell>
          <cell r="G6920" t="str">
            <v>X</v>
          </cell>
          <cell r="M6920" t="str">
            <v>ENFERMEDAD GENERAL</v>
          </cell>
          <cell r="O6920" t="str">
            <v>P.E.S SURA</v>
          </cell>
        </row>
        <row r="6921">
          <cell r="C6921">
            <v>73169783</v>
          </cell>
          <cell r="D6921" t="str">
            <v>VERGARA ORTEGA BERCELIO</v>
          </cell>
          <cell r="E6921" t="str">
            <v>OPERADOR DE BUSETÓN</v>
          </cell>
          <cell r="G6921" t="str">
            <v>X</v>
          </cell>
          <cell r="M6921" t="str">
            <v>ENFERMEDAD GENERAL</v>
          </cell>
          <cell r="O6921" t="str">
            <v>SURA E.P.S.</v>
          </cell>
        </row>
        <row r="6922">
          <cell r="C6922">
            <v>73169783</v>
          </cell>
          <cell r="D6922" t="str">
            <v>VERGARA ORTEGA BERCELIO</v>
          </cell>
          <cell r="E6922" t="str">
            <v>OPERADOR DE BUSETÓN</v>
          </cell>
          <cell r="G6922" t="str">
            <v>X</v>
          </cell>
          <cell r="M6922" t="str">
            <v>ENFERMEDAD GENERAL</v>
          </cell>
          <cell r="O6922" t="str">
            <v>SURA E.P.S.</v>
          </cell>
        </row>
        <row r="6923">
          <cell r="C6923">
            <v>73169783</v>
          </cell>
          <cell r="D6923" t="str">
            <v>VERGARA ORTEGA BERCELIO</v>
          </cell>
          <cell r="E6923" t="str">
            <v>OPERADOR DE BUSETÓN</v>
          </cell>
          <cell r="G6923" t="str">
            <v>X</v>
          </cell>
          <cell r="M6923" t="str">
            <v>ENFERMEDAD GENERAL</v>
          </cell>
          <cell r="O6923" t="str">
            <v>SURA E.P.S.</v>
          </cell>
        </row>
        <row r="6924">
          <cell r="C6924">
            <v>73169783</v>
          </cell>
          <cell r="D6924" t="str">
            <v>VERGARA ORTEGA BERCELIO</v>
          </cell>
          <cell r="E6924" t="str">
            <v>OPERADOR DE BUSETÓN</v>
          </cell>
          <cell r="G6924" t="str">
            <v>X</v>
          </cell>
          <cell r="M6924" t="str">
            <v>ENFERMEDAD GENERAL</v>
          </cell>
          <cell r="O6924" t="str">
            <v>SURA E.P.S.</v>
          </cell>
        </row>
        <row r="6925">
          <cell r="C6925">
            <v>73169783</v>
          </cell>
          <cell r="D6925" t="str">
            <v>VERGARA ORTEGA BERCELIO</v>
          </cell>
          <cell r="E6925" t="str">
            <v>OPERADOR DE PADRON</v>
          </cell>
          <cell r="G6925" t="str">
            <v>X</v>
          </cell>
          <cell r="M6925" t="str">
            <v>ENFERMEDAD GENERAL</v>
          </cell>
          <cell r="O6925" t="str">
            <v>P.E.S SURA</v>
          </cell>
        </row>
        <row r="6926">
          <cell r="C6926">
            <v>1007126297</v>
          </cell>
          <cell r="D6926" t="str">
            <v>ALAPE NAVARRO JORGE ISACC</v>
          </cell>
          <cell r="E6926" t="str">
            <v>OPERADOR DE BUSETÓN</v>
          </cell>
          <cell r="G6926" t="str">
            <v>X</v>
          </cell>
          <cell r="M6926" t="str">
            <v>ENFERMEDAD GENERAL</v>
          </cell>
          <cell r="O6926" t="str">
            <v>SURA E.P.S.</v>
          </cell>
        </row>
        <row r="6927">
          <cell r="C6927">
            <v>94379411</v>
          </cell>
          <cell r="D6927" t="str">
            <v>RINCON SANCHEZ ANDERSON</v>
          </cell>
          <cell r="E6927" t="str">
            <v>OPERADOR DE PADRÓN</v>
          </cell>
          <cell r="G6927" t="str">
            <v>X</v>
          </cell>
          <cell r="M6927" t="str">
            <v>ENFERMEDAD GENERAL</v>
          </cell>
          <cell r="N6927" t="str">
            <v>R101</v>
          </cell>
          <cell r="O6927" t="str">
            <v>SALUD TOTAL E.P.S.</v>
          </cell>
        </row>
        <row r="6928">
          <cell r="C6928">
            <v>77090977</v>
          </cell>
          <cell r="D6928" t="str">
            <v>JIMENEZ CALVO JAVIER ENRIQUE</v>
          </cell>
          <cell r="E6928" t="str">
            <v>OPERADOR DE BUSETÓN</v>
          </cell>
          <cell r="G6928" t="str">
            <v>X</v>
          </cell>
          <cell r="M6928" t="str">
            <v>ENFERMEDAD GENERAL</v>
          </cell>
        </row>
        <row r="6929">
          <cell r="C6929">
            <v>1052735667</v>
          </cell>
          <cell r="D6929" t="str">
            <v>ARELLANO PERDOMO LUIS ANTONIO</v>
          </cell>
          <cell r="E6929" t="str">
            <v>OPERADOR DE BUSETÓN</v>
          </cell>
          <cell r="G6929" t="str">
            <v>X</v>
          </cell>
          <cell r="M6929" t="str">
            <v>ENFERMEDAD GENERAL</v>
          </cell>
          <cell r="O6929" t="str">
            <v>EPS MUTUAL SER</v>
          </cell>
        </row>
        <row r="6930">
          <cell r="C6930">
            <v>3811337</v>
          </cell>
          <cell r="D6930" t="str">
            <v>LARA OROZCO ALEXANDER</v>
          </cell>
          <cell r="E6930" t="str">
            <v>OPERADOR DE PADRÓN</v>
          </cell>
          <cell r="G6930" t="str">
            <v>X</v>
          </cell>
          <cell r="M6930" t="str">
            <v>ENFERMEDAD GENERAL</v>
          </cell>
          <cell r="O6930" t="str">
            <v>EPS MUTUAL SER</v>
          </cell>
        </row>
        <row r="6931">
          <cell r="C6931">
            <v>73131436</v>
          </cell>
          <cell r="D6931" t="str">
            <v>HERNANDEZ MERCADO ARNULFO</v>
          </cell>
          <cell r="E6931" t="str">
            <v>OPERADOR DE PADRÓN</v>
          </cell>
          <cell r="G6931" t="str">
            <v>X</v>
          </cell>
          <cell r="M6931" t="str">
            <v>ENFERMEDAD GENERAL</v>
          </cell>
          <cell r="N6931" t="str">
            <v>EPS002</v>
          </cell>
          <cell r="O6931" t="str">
            <v>SALUD TOTAL E.P.S.</v>
          </cell>
        </row>
        <row r="6932">
          <cell r="C6932">
            <v>73151364</v>
          </cell>
          <cell r="D6932" t="str">
            <v>&lt;--- Ingrese Cedula</v>
          </cell>
          <cell r="E6932" t="str">
            <v>&lt;--- Ingrese Cedula</v>
          </cell>
          <cell r="G6932" t="str">
            <v>X</v>
          </cell>
          <cell r="M6932" t="str">
            <v>ENFERMEDAD GENERAL</v>
          </cell>
          <cell r="N6932" t="str">
            <v>K641</v>
          </cell>
          <cell r="O6932" t="str">
            <v>NUEVA E.P.S</v>
          </cell>
        </row>
        <row r="6933">
          <cell r="C6933">
            <v>9103331</v>
          </cell>
          <cell r="D6933" t="str">
            <v>DIAZ MORELOS NEFTALY DE LOS REYES</v>
          </cell>
          <cell r="E6933" t="str">
            <v>OPERADOR DE PADRÓN</v>
          </cell>
          <cell r="G6933" t="str">
            <v>X</v>
          </cell>
          <cell r="M6933" t="str">
            <v>ENFERMEDAD GENERAL</v>
          </cell>
          <cell r="N6933" t="str">
            <v>EPS002</v>
          </cell>
          <cell r="O6933" t="str">
            <v>SALUD TOTAL E.P.S.</v>
          </cell>
        </row>
        <row r="6934">
          <cell r="C6934">
            <v>3811337</v>
          </cell>
          <cell r="D6934" t="str">
            <v>LARA OROZCO ALEXANDER</v>
          </cell>
          <cell r="E6934" t="str">
            <v>OPERADOR DE PADRÓN</v>
          </cell>
          <cell r="G6934" t="str">
            <v>X</v>
          </cell>
          <cell r="M6934" t="str">
            <v>ENFERMEDAD GENERAL</v>
          </cell>
          <cell r="O6934" t="str">
            <v>EPS MUTUAL SER</v>
          </cell>
        </row>
        <row r="6935">
          <cell r="C6935">
            <v>30844585</v>
          </cell>
          <cell r="D6935" t="str">
            <v>ELJAIEK FLOREZ YAQUELIN</v>
          </cell>
          <cell r="E6935" t="str">
            <v>REGULADOR</v>
          </cell>
          <cell r="G6935" t="str">
            <v>X</v>
          </cell>
          <cell r="M6935" t="str">
            <v>ENFERMEDAD GENERAL</v>
          </cell>
          <cell r="O6935" t="str">
            <v>AMBUQ</v>
          </cell>
        </row>
        <row r="6936">
          <cell r="C6936">
            <v>73186113</v>
          </cell>
          <cell r="D6936" t="str">
            <v>SALAZAR GARRIDO NOEL GREGORIO</v>
          </cell>
          <cell r="G6936" t="str">
            <v>X</v>
          </cell>
          <cell r="M6936" t="str">
            <v>ENFERMEDAD GENERAL</v>
          </cell>
          <cell r="N6936" t="str">
            <v>EPS002</v>
          </cell>
          <cell r="O6936" t="str">
            <v>SALUD TOTAL E.P.S.</v>
          </cell>
        </row>
        <row r="6937">
          <cell r="C6937">
            <v>78730044</v>
          </cell>
          <cell r="D6937" t="str">
            <v>ARGUMEDO PACHECO RAMIRO ANTONIO</v>
          </cell>
          <cell r="E6937" t="str">
            <v>OPERADOR DE PADRÓN</v>
          </cell>
          <cell r="G6937" t="str">
            <v>X</v>
          </cell>
          <cell r="M6937" t="str">
            <v>ENFERMEDAD GENERAL</v>
          </cell>
          <cell r="O6937" t="str">
            <v>NUEVA E.P.S</v>
          </cell>
        </row>
        <row r="6938">
          <cell r="C6938">
            <v>78730044</v>
          </cell>
          <cell r="D6938" t="str">
            <v>ARGUMEDO PACHECO RAMIRO ANTONIO</v>
          </cell>
          <cell r="E6938" t="str">
            <v>OPERADOR DE PADRÓN</v>
          </cell>
          <cell r="G6938" t="str">
            <v>X</v>
          </cell>
          <cell r="M6938" t="str">
            <v>ENFERMEDAD GENERAL</v>
          </cell>
          <cell r="N6938">
            <v>109943</v>
          </cell>
          <cell r="O6938" t="str">
            <v>EPS MUTUAL SER</v>
          </cell>
        </row>
        <row r="6939">
          <cell r="C6939">
            <v>78730044</v>
          </cell>
          <cell r="D6939" t="str">
            <v>ARGUMEDO PACHECO RAMIRO ANTONIO</v>
          </cell>
          <cell r="E6939" t="str">
            <v>OPERADOR DE PADRÓN</v>
          </cell>
          <cell r="G6939" t="str">
            <v>X</v>
          </cell>
          <cell r="M6939" t="str">
            <v>ENFERMEDAD GENERAL</v>
          </cell>
          <cell r="N6939" t="str">
            <v>NA</v>
          </cell>
          <cell r="O6939" t="str">
            <v>NUEVA E.P.S</v>
          </cell>
        </row>
        <row r="6940">
          <cell r="C6940">
            <v>1050966758</v>
          </cell>
          <cell r="D6940" t="str">
            <v>DIAZ JIMENEZ GERMAN ANTONIO</v>
          </cell>
          <cell r="E6940" t="str">
            <v>OPERADOR DE BUSETÓN</v>
          </cell>
          <cell r="G6940" t="str">
            <v>X</v>
          </cell>
          <cell r="M6940" t="str">
            <v>ENFERMEDAD GENERAL</v>
          </cell>
          <cell r="O6940" t="str">
            <v>COOSALUD ESS EPS -S</v>
          </cell>
        </row>
        <row r="6941">
          <cell r="C6941">
            <v>1007126297</v>
          </cell>
          <cell r="D6941" t="str">
            <v>ALAPE NAVARRO JORGE ISACC</v>
          </cell>
          <cell r="E6941" t="str">
            <v>OPERADOR DE BUSETÓN</v>
          </cell>
          <cell r="G6941" t="str">
            <v>X</v>
          </cell>
          <cell r="M6941" t="str">
            <v>ENFERMEDAD GENERAL</v>
          </cell>
          <cell r="O6941" t="str">
            <v>SURA E.P.S.</v>
          </cell>
        </row>
        <row r="6942">
          <cell r="C6942">
            <v>1007126297</v>
          </cell>
          <cell r="D6942" t="str">
            <v>ALAPE NAVARRO JORGE ISACC</v>
          </cell>
          <cell r="E6942" t="str">
            <v>OPERADOR DE BUSETÓN</v>
          </cell>
          <cell r="G6942" t="str">
            <v>X</v>
          </cell>
          <cell r="M6942" t="str">
            <v>ENFERMEDAD GENERAL</v>
          </cell>
          <cell r="O6942" t="str">
            <v>SURA E.P.S.</v>
          </cell>
        </row>
        <row r="6943">
          <cell r="C6943">
            <v>1007126297</v>
          </cell>
          <cell r="D6943" t="str">
            <v>ALAPE NAVARRO JORGE ISACC</v>
          </cell>
          <cell r="E6943" t="str">
            <v>OPERADOR DE BUSETÓN</v>
          </cell>
          <cell r="G6943" t="str">
            <v>X</v>
          </cell>
          <cell r="M6943" t="str">
            <v>ENFERMEDAD GENERAL</v>
          </cell>
          <cell r="O6943" t="str">
            <v>SURA E.P.S.</v>
          </cell>
        </row>
        <row r="6944">
          <cell r="C6944">
            <v>1049825736</v>
          </cell>
          <cell r="D6944" t="str">
            <v>VEGA ANAYA ERQUIS ALONSO</v>
          </cell>
          <cell r="E6944" t="str">
            <v>OPERADOR DE PADRÓN</v>
          </cell>
          <cell r="G6944" t="str">
            <v>X</v>
          </cell>
          <cell r="M6944" t="str">
            <v>ENFERMEDAD GENERAL</v>
          </cell>
          <cell r="O6944" t="str">
            <v>FAMISANAR E.P.S</v>
          </cell>
        </row>
        <row r="6945">
          <cell r="C6945">
            <v>1047369366</v>
          </cell>
          <cell r="D6945" t="str">
            <v>BOLAÑO TORRES HUBER ENRIQUE</v>
          </cell>
          <cell r="E6945" t="str">
            <v>OPERADOR DE PADRÓN</v>
          </cell>
          <cell r="G6945" t="str">
            <v>X</v>
          </cell>
          <cell r="M6945" t="str">
            <v>ENFERMEDAD GENERAL</v>
          </cell>
          <cell r="N6945" t="str">
            <v>EPS002</v>
          </cell>
          <cell r="O6945" t="str">
            <v>SALUD TOTAL E.P.S.</v>
          </cell>
        </row>
        <row r="6946">
          <cell r="C6946">
            <v>1001897742</v>
          </cell>
          <cell r="D6946" t="str">
            <v>VEGA CABARCAS JEAN GEYSER</v>
          </cell>
          <cell r="E6946" t="str">
            <v>OPERADOR DE BUSETÓN</v>
          </cell>
          <cell r="G6946" t="str">
            <v>X</v>
          </cell>
          <cell r="M6946" t="str">
            <v>ENFERMEDAD GENERAL</v>
          </cell>
          <cell r="N6946" t="str">
            <v>OR009</v>
          </cell>
          <cell r="O6946" t="str">
            <v>SALUD TOTAL E.P.S.</v>
          </cell>
        </row>
        <row r="6947">
          <cell r="C6947">
            <v>73131436</v>
          </cell>
          <cell r="D6947" t="str">
            <v>HERNANDEZ MERCADO ARNULFO</v>
          </cell>
          <cell r="E6947" t="str">
            <v>OPERADOR DE PADRÓN</v>
          </cell>
          <cell r="G6947" t="str">
            <v>X</v>
          </cell>
          <cell r="M6947" t="str">
            <v>ENFERMEDAD GENERAL</v>
          </cell>
          <cell r="N6947" t="str">
            <v>EPS002</v>
          </cell>
          <cell r="O6947" t="str">
            <v>SALUD TOTAL E.P.S.</v>
          </cell>
        </row>
        <row r="6948">
          <cell r="C6948">
            <v>73131436</v>
          </cell>
          <cell r="D6948" t="str">
            <v>HERNANDEZ MERCADO ARNULFO</v>
          </cell>
          <cell r="E6948" t="str">
            <v>OPERADOR DE PADRÓN</v>
          </cell>
          <cell r="G6948" t="str">
            <v>X</v>
          </cell>
          <cell r="M6948" t="str">
            <v>ENFERMEDAD GENERAL</v>
          </cell>
          <cell r="N6948" t="str">
            <v>EPS002</v>
          </cell>
          <cell r="O6948" t="str">
            <v>SALUD TOTAL E.P.S.</v>
          </cell>
        </row>
        <row r="6949">
          <cell r="C6949">
            <v>1047474481</v>
          </cell>
          <cell r="D6949" t="str">
            <v>SIERRA RADA JESUS DAVID</v>
          </cell>
          <cell r="E6949" t="str">
            <v>OPERADOR DE BUSETÓN</v>
          </cell>
          <cell r="G6949" t="str">
            <v>X</v>
          </cell>
          <cell r="M6949" t="str">
            <v>ENFERMEDAD GENERAL</v>
          </cell>
          <cell r="N6949" t="str">
            <v>EPS002</v>
          </cell>
          <cell r="O6949" t="str">
            <v>SALUD TOTAL E.P.S.</v>
          </cell>
        </row>
        <row r="6950">
          <cell r="C6950">
            <v>1143373941</v>
          </cell>
          <cell r="D6950" t="str">
            <v>FIGUEROA QUINTERO JHON FREDDY</v>
          </cell>
          <cell r="E6950" t="str">
            <v>OPERADOR DE BUSETÓN</v>
          </cell>
          <cell r="G6950" t="str">
            <v>X</v>
          </cell>
          <cell r="M6950" t="str">
            <v>ENFERMEDAD GENERAL</v>
          </cell>
          <cell r="N6950" t="str">
            <v>OR009</v>
          </cell>
          <cell r="O6950" t="str">
            <v>SALUD TOTAL E.P.S.</v>
          </cell>
        </row>
        <row r="6951">
          <cell r="C6951">
            <v>9156352</v>
          </cell>
          <cell r="D6951" t="str">
            <v>BERTEL SALINAS JUAN MIGUEL</v>
          </cell>
          <cell r="E6951" t="str">
            <v>OPERADOR DE PADRÓN</v>
          </cell>
          <cell r="G6951" t="str">
            <v>X</v>
          </cell>
          <cell r="M6951" t="str">
            <v>ENFERMEDAD GENERAL</v>
          </cell>
          <cell r="N6951" t="str">
            <v>EPS002</v>
          </cell>
          <cell r="O6951" t="str">
            <v>SALUD TOTAL E.P.S.</v>
          </cell>
        </row>
        <row r="6952">
          <cell r="C6952">
            <v>1007230010</v>
          </cell>
          <cell r="D6952" t="str">
            <v>ANDRADE CABARCAS YUCELIS VANESSA</v>
          </cell>
          <cell r="E6952" t="str">
            <v>AUXILIAR DE ABASTECIMIENTO</v>
          </cell>
          <cell r="G6952" t="str">
            <v>X</v>
          </cell>
          <cell r="M6952" t="str">
            <v>ENFERMEDAD GENERAL</v>
          </cell>
          <cell r="N6952" t="str">
            <v>EPS002</v>
          </cell>
          <cell r="O6952" t="str">
            <v>SALUD TOTAL E.P.S.</v>
          </cell>
        </row>
        <row r="6953">
          <cell r="C6953">
            <v>1143385542</v>
          </cell>
          <cell r="D6953" t="str">
            <v>BAYUELO ZABALA OSCAR DAVID</v>
          </cell>
          <cell r="E6953" t="str">
            <v>TECNICO DE MANTENIMIENTO D</v>
          </cell>
          <cell r="G6953" t="str">
            <v>X</v>
          </cell>
          <cell r="M6953" t="str">
            <v>ENFERMEDAD GENERAL</v>
          </cell>
          <cell r="O6953" t="str">
            <v>EPS MUTUAL SER</v>
          </cell>
        </row>
        <row r="6954">
          <cell r="C6954">
            <v>73162379</v>
          </cell>
          <cell r="D6954" t="str">
            <v>GONZALEZ AVILA CESAR ENRIQUE</v>
          </cell>
          <cell r="E6954" t="str">
            <v>OPERADOR DE PADRÓN</v>
          </cell>
          <cell r="G6954" t="str">
            <v>X</v>
          </cell>
          <cell r="M6954" t="str">
            <v>ENFERMEDAD GENERAL</v>
          </cell>
          <cell r="N6954" t="str">
            <v>NT</v>
          </cell>
          <cell r="O6954" t="str">
            <v>EPS MUTUAL SER</v>
          </cell>
        </row>
        <row r="6955">
          <cell r="C6955">
            <v>3928756</v>
          </cell>
          <cell r="D6955" t="str">
            <v>JUAN MARCOS BABILONIA HURTADO</v>
          </cell>
          <cell r="G6955" t="str">
            <v>X</v>
          </cell>
          <cell r="M6955" t="str">
            <v>ENFERMEDAD GENERAL</v>
          </cell>
          <cell r="O6955" t="str">
            <v>E.P.S SANITAS</v>
          </cell>
        </row>
        <row r="6956">
          <cell r="C6956">
            <v>73207126</v>
          </cell>
          <cell r="D6956" t="str">
            <v>PAJARO SANABRIA JHON</v>
          </cell>
          <cell r="E6956" t="str">
            <v>OPERADOR DE PADRÓN</v>
          </cell>
          <cell r="G6956" t="str">
            <v>X</v>
          </cell>
          <cell r="M6956" t="str">
            <v>ENFERMEDAD GENERAL</v>
          </cell>
          <cell r="O6956" t="str">
            <v>SALUD TOTAL E.P.S.</v>
          </cell>
        </row>
        <row r="6957">
          <cell r="C6957">
            <v>73194806</v>
          </cell>
          <cell r="D6957" t="str">
            <v>FANG RAMIREZ EDINSON ALFONSO</v>
          </cell>
          <cell r="G6957" t="str">
            <v>X</v>
          </cell>
          <cell r="M6957" t="str">
            <v>ENFERMEDAD GENERAL</v>
          </cell>
          <cell r="O6957" t="str">
            <v>SALUD TOTAL E.P.S.</v>
          </cell>
        </row>
        <row r="6958">
          <cell r="C6958">
            <v>8850539</v>
          </cell>
          <cell r="D6958" t="str">
            <v>QUIROZ CASTILLO EDGAR MARIO</v>
          </cell>
          <cell r="E6958" t="str">
            <v>OPERADOR DE PADRÓN</v>
          </cell>
          <cell r="G6958" t="str">
            <v>X</v>
          </cell>
          <cell r="M6958" t="str">
            <v>ENFERMEDAD GENERAL</v>
          </cell>
          <cell r="N6958" t="str">
            <v>EPS002</v>
          </cell>
          <cell r="O6958" t="str">
            <v>SALUD TOTAL E.P.S.</v>
          </cell>
        </row>
        <row r="6959">
          <cell r="C6959">
            <v>73202274</v>
          </cell>
          <cell r="D6959" t="str">
            <v>MANDARIAGA FLOREZ RONALD RAFAEL</v>
          </cell>
          <cell r="E6959" t="str">
            <v>OPERADOR DE BUSETÓN</v>
          </cell>
          <cell r="G6959" t="str">
            <v>X</v>
          </cell>
          <cell r="M6959" t="str">
            <v>ENFERMEDAD GENERAL</v>
          </cell>
          <cell r="O6959" t="str">
            <v>SALUD TOTAL E.P.S.</v>
          </cell>
        </row>
        <row r="6960">
          <cell r="C6960">
            <v>1048600130</v>
          </cell>
          <cell r="D6960" t="str">
            <v>OLIVAREZ ARIAS KELLERT EDUARDO</v>
          </cell>
          <cell r="E6960" t="str">
            <v>TECNICO DE MANTENIMIENTO D</v>
          </cell>
          <cell r="G6960" t="str">
            <v>X</v>
          </cell>
          <cell r="M6960" t="str">
            <v>ENFERMEDAD GENERAL</v>
          </cell>
          <cell r="O6960" t="str">
            <v>SALUD TOTAL E.P.S.</v>
          </cell>
        </row>
        <row r="6961">
          <cell r="C6961">
            <v>9186528</v>
          </cell>
          <cell r="D6961" t="str">
            <v>MARRUGO CARO SANDY JOHANY</v>
          </cell>
          <cell r="E6961" t="str">
            <v>OPERADOR DE BUSETON</v>
          </cell>
          <cell r="G6961" t="str">
            <v>X</v>
          </cell>
          <cell r="M6961" t="str">
            <v>ENFERMEDAD GENERAL</v>
          </cell>
          <cell r="O6961" t="str">
            <v>E.P.S SANITAS</v>
          </cell>
        </row>
        <row r="6962">
          <cell r="C6962">
            <v>1047481747</v>
          </cell>
          <cell r="D6962" t="str">
            <v>ANAYA REYES LUIS DANIEL</v>
          </cell>
          <cell r="G6962" t="str">
            <v>X</v>
          </cell>
          <cell r="M6962" t="str">
            <v>ENFERMEDAD GENERAL</v>
          </cell>
          <cell r="N6962" t="str">
            <v>EPS002</v>
          </cell>
          <cell r="O6962" t="str">
            <v>SALUD TOTAL E.P.S.</v>
          </cell>
        </row>
        <row r="6963">
          <cell r="C6963">
            <v>1002389731</v>
          </cell>
          <cell r="D6963" t="str">
            <v>BUSTAMANTE URUETA ALEANDRA</v>
          </cell>
          <cell r="E6963" t="str">
            <v>ADMINISTRATIVO</v>
          </cell>
          <cell r="G6963" t="str">
            <v>X</v>
          </cell>
          <cell r="M6963" t="str">
            <v>ENFERMEDAD GENERAL</v>
          </cell>
        </row>
        <row r="6964">
          <cell r="C6964">
            <v>73131436</v>
          </cell>
          <cell r="D6964" t="str">
            <v>HERNANDEZ MERCADO ARNULFO</v>
          </cell>
          <cell r="E6964" t="str">
            <v>OPERADOR DE PADRÓN</v>
          </cell>
          <cell r="G6964" t="str">
            <v>X</v>
          </cell>
          <cell r="M6964" t="str">
            <v>ENFERMEDAD GENERAL</v>
          </cell>
          <cell r="N6964" t="str">
            <v>OR009</v>
          </cell>
          <cell r="O6964" t="str">
            <v>SALUD TOTAL E.P.S.</v>
          </cell>
        </row>
        <row r="6965">
          <cell r="C6965">
            <v>73142139</v>
          </cell>
          <cell r="D6965" t="str">
            <v>MAJUL DE AVILA JUAN CARLOS</v>
          </cell>
          <cell r="E6965" t="str">
            <v>OPERADOR DE PADRÓN</v>
          </cell>
          <cell r="G6965" t="str">
            <v>X</v>
          </cell>
          <cell r="M6965" t="str">
            <v>ENFERMEDAD GENERAL</v>
          </cell>
          <cell r="O6965" t="str">
            <v>EPS MUTUAL SER</v>
          </cell>
        </row>
        <row r="6966">
          <cell r="C6966">
            <v>73576572</v>
          </cell>
          <cell r="D6966" t="str">
            <v>ESCORCIA NAVAS CRISTIAN DE JESUS</v>
          </cell>
          <cell r="E6966" t="str">
            <v>OPERADOR DE PADRÓN</v>
          </cell>
          <cell r="G6966" t="str">
            <v>X</v>
          </cell>
          <cell r="M6966" t="str">
            <v>ENFERMEDAD GENERAL</v>
          </cell>
          <cell r="O6966" t="str">
            <v>SANITAS E.P.S</v>
          </cell>
        </row>
        <row r="6967">
          <cell r="C6967">
            <v>1143383567</v>
          </cell>
          <cell r="D6967" t="str">
            <v>CARVAJAL BERROCAL JESUS MANUEL</v>
          </cell>
          <cell r="E6967" t="str">
            <v>OPERADOR DE PADRÓN</v>
          </cell>
          <cell r="G6967" t="str">
            <v>X</v>
          </cell>
          <cell r="M6967" t="str">
            <v>ENFERMEDAD GENERAL</v>
          </cell>
          <cell r="O6967" t="str">
            <v>P.E.S SURA</v>
          </cell>
        </row>
        <row r="6968">
          <cell r="C6968">
            <v>73159298</v>
          </cell>
          <cell r="D6968" t="str">
            <v>MARQUEZ MERCADO ALEXANDER RAFAEL</v>
          </cell>
          <cell r="E6968" t="str">
            <v>OPERADOR DE PADRÓN</v>
          </cell>
          <cell r="G6968" t="str">
            <v>X</v>
          </cell>
          <cell r="M6968" t="str">
            <v>ENFERMEDAD GENERAL</v>
          </cell>
          <cell r="O6968" t="str">
            <v>NUEVA E.P.S</v>
          </cell>
        </row>
        <row r="6969">
          <cell r="C6969">
            <v>73576572</v>
          </cell>
          <cell r="D6969" t="str">
            <v>ESCORCIA NAVAS CRISTIAN DE JESUS</v>
          </cell>
          <cell r="E6969" t="str">
            <v>OPERADOR DE PADRÓN</v>
          </cell>
          <cell r="G6969" t="str">
            <v>X</v>
          </cell>
          <cell r="M6969" t="str">
            <v>ENFERMEDAD GENERAL</v>
          </cell>
          <cell r="O6969" t="str">
            <v>SANITAS E.P.S</v>
          </cell>
        </row>
        <row r="6970">
          <cell r="C6970">
            <v>1050972313</v>
          </cell>
          <cell r="D6970" t="str">
            <v>MORENO BUSTAMENTE MICHAEL ESTIWAR</v>
          </cell>
          <cell r="E6970" t="str">
            <v>OPERADOR DE BUSETÓN</v>
          </cell>
          <cell r="G6970" t="str">
            <v>X</v>
          </cell>
          <cell r="M6970" t="str">
            <v>ENFERMEDAD GENERAL</v>
          </cell>
          <cell r="O6970" t="str">
            <v>SALUD TOTAL E.P.S.</v>
          </cell>
        </row>
        <row r="6971">
          <cell r="C6971">
            <v>1001967921</v>
          </cell>
          <cell r="D6971" t="str">
            <v xml:space="preserve"> EDUARDO CANENCIA JAVIER</v>
          </cell>
          <cell r="E6971" t="str">
            <v>OPERADOR DE BUSETON</v>
          </cell>
          <cell r="G6971" t="str">
            <v>X</v>
          </cell>
          <cell r="M6971" t="str">
            <v>ACCIDENTE DE TRANSITO</v>
          </cell>
          <cell r="O6971" t="str">
            <v>SALUD TOTAL E.P.S.</v>
          </cell>
        </row>
        <row r="6972">
          <cell r="C6972">
            <v>9103331</v>
          </cell>
          <cell r="D6972" t="str">
            <v>DIAZ MORELOS NEFTALY DE LOS REYES</v>
          </cell>
          <cell r="E6972" t="str">
            <v>OPERADOR DE PADRÓN</v>
          </cell>
          <cell r="G6972" t="str">
            <v>X</v>
          </cell>
          <cell r="M6972" t="str">
            <v>ENFERMEDAD GENERAL</v>
          </cell>
          <cell r="O6972" t="str">
            <v>SALUD TOTAL E.P.S.</v>
          </cell>
        </row>
        <row r="6973">
          <cell r="C6973">
            <v>73575321</v>
          </cell>
          <cell r="D6973" t="str">
            <v>POSSO PUCHE WILSON MANUEL</v>
          </cell>
          <cell r="E6973" t="str">
            <v>REGULADOR</v>
          </cell>
          <cell r="G6973" t="str">
            <v>X</v>
          </cell>
          <cell r="M6973" t="str">
            <v>ENFERMEDAD GENERAL</v>
          </cell>
          <cell r="O6973" t="str">
            <v>SALUD TOTAL E.P.S.</v>
          </cell>
        </row>
        <row r="6974">
          <cell r="C6974">
            <v>73149690</v>
          </cell>
          <cell r="D6974" t="str">
            <v>DE AVILA TORRES MARTIN EMILIO</v>
          </cell>
          <cell r="E6974" t="str">
            <v>OPERADOR DE PADRÓN</v>
          </cell>
          <cell r="G6974" t="str">
            <v>X</v>
          </cell>
          <cell r="M6974" t="str">
            <v>ENFERMEDAD GENERAL</v>
          </cell>
          <cell r="O6974" t="str">
            <v>SALUD TOTAL E.P.S.</v>
          </cell>
        </row>
        <row r="6975">
          <cell r="C6975">
            <v>3798236</v>
          </cell>
          <cell r="D6975" t="str">
            <v>PANTOJA BLANCO WILSON JOSE</v>
          </cell>
          <cell r="E6975" t="str">
            <v>OPERADOR DE BUSETÓN</v>
          </cell>
          <cell r="G6975" t="str">
            <v>X</v>
          </cell>
          <cell r="M6975" t="str">
            <v>ENFERMEDAD GENERAL</v>
          </cell>
          <cell r="O6975" t="str">
            <v>EPS MUTUAL SER</v>
          </cell>
        </row>
        <row r="6976">
          <cell r="C6976">
            <v>1002059942</v>
          </cell>
          <cell r="D6976" t="str">
            <v>SIMANCAS MARTINEZ WILSON RAFAEL</v>
          </cell>
          <cell r="E6976" t="str">
            <v>OPERADOR DE PADRÓN</v>
          </cell>
          <cell r="G6976" t="str">
            <v>X</v>
          </cell>
          <cell r="M6976" t="str">
            <v>ENFERMEDAD GENERAL</v>
          </cell>
          <cell r="O6976" t="str">
            <v>NUEVA E.P.S</v>
          </cell>
        </row>
        <row r="6977">
          <cell r="C6977">
            <v>1002059942</v>
          </cell>
          <cell r="D6977" t="str">
            <v>SIMANCAS MARTINEZ WILSON RAFAEL</v>
          </cell>
          <cell r="E6977" t="str">
            <v>OPERADOR DE PADRÓN</v>
          </cell>
          <cell r="G6977" t="str">
            <v>X</v>
          </cell>
          <cell r="M6977" t="str">
            <v>ENFERMEDAD GENERAL</v>
          </cell>
          <cell r="O6977" t="str">
            <v>NUEVA E.P.S</v>
          </cell>
        </row>
        <row r="6978">
          <cell r="C6978">
            <v>1001967921</v>
          </cell>
          <cell r="D6978" t="str">
            <v xml:space="preserve"> EDUARDO CANENCIA JAVIER</v>
          </cell>
          <cell r="E6978" t="str">
            <v>OPERADOR DE BUSETON</v>
          </cell>
          <cell r="G6978" t="str">
            <v>X</v>
          </cell>
          <cell r="M6978" t="str">
            <v>ACCIDENTE DE TRANSITO</v>
          </cell>
          <cell r="O6978" t="str">
            <v>SALUD TOTAL E.P.S.</v>
          </cell>
        </row>
        <row r="6979">
          <cell r="C6979">
            <v>73007078</v>
          </cell>
          <cell r="D6979" t="str">
            <v>QUINCENO PORTO JAVIER ANTONIO</v>
          </cell>
          <cell r="E6979" t="str">
            <v>OPERADOR DE BUSETÓN</v>
          </cell>
          <cell r="G6979" t="str">
            <v>X</v>
          </cell>
          <cell r="M6979" t="str">
            <v>ENFERMEDAD GENERAL</v>
          </cell>
          <cell r="N6979" t="str">
            <v>EPS002</v>
          </cell>
          <cell r="O6979" t="str">
            <v>SALUD TOTAL E.P.S.</v>
          </cell>
        </row>
        <row r="6980">
          <cell r="C6980">
            <v>73191594</v>
          </cell>
          <cell r="D6980" t="str">
            <v>CORTES PEREZ JAN CARLO</v>
          </cell>
          <cell r="E6980" t="str">
            <v>OPERADOR DE PADRÓN</v>
          </cell>
          <cell r="G6980" t="str">
            <v>X</v>
          </cell>
          <cell r="M6980" t="str">
            <v>ENFERMEDAD GENERAL</v>
          </cell>
          <cell r="O6980" t="str">
            <v>FAMISANAR E.P.S</v>
          </cell>
        </row>
        <row r="6981">
          <cell r="C6981">
            <v>1047411336</v>
          </cell>
          <cell r="D6981" t="str">
            <v>SALGUERO  ARIEL DIAZ</v>
          </cell>
          <cell r="E6981" t="str">
            <v>OPERADOR DE BUSETÓN</v>
          </cell>
          <cell r="G6981" t="str">
            <v>X</v>
          </cell>
          <cell r="M6981" t="str">
            <v>ENFERMEDAD GENERAL</v>
          </cell>
          <cell r="O6981" t="str">
            <v>SALUD TOTAL E.P.S.</v>
          </cell>
        </row>
        <row r="6982">
          <cell r="C6982">
            <v>73121602</v>
          </cell>
          <cell r="D6982" t="str">
            <v>CHAR NEGRETE ELKIN YOUSEF</v>
          </cell>
          <cell r="E6982" t="str">
            <v>OPERADOR DE PADRÓN</v>
          </cell>
          <cell r="G6982" t="str">
            <v>X</v>
          </cell>
          <cell r="M6982" t="str">
            <v>ENFERMEDAD GENERAL</v>
          </cell>
          <cell r="N6982" t="str">
            <v>EPS002</v>
          </cell>
          <cell r="O6982" t="str">
            <v>SALUD TOTAL E.P.S.</v>
          </cell>
        </row>
        <row r="6983">
          <cell r="C6983">
            <v>73127358</v>
          </cell>
          <cell r="D6983" t="str">
            <v>MARRUGO TORRES JOSE ALFREDO</v>
          </cell>
          <cell r="E6983" t="str">
            <v>OPERADOR DE PADRÓN</v>
          </cell>
          <cell r="G6983" t="str">
            <v>X</v>
          </cell>
          <cell r="M6983" t="str">
            <v>ENFERMEDAD GENERAL</v>
          </cell>
          <cell r="O6983" t="str">
            <v>SANITAS E.P.S</v>
          </cell>
        </row>
        <row r="6984">
          <cell r="C6984">
            <v>9236697</v>
          </cell>
          <cell r="D6984" t="str">
            <v>POVEDA GIL OSMAR ALBERTO</v>
          </cell>
          <cell r="E6984" t="str">
            <v>OPERADOR DE PADRÓN</v>
          </cell>
          <cell r="G6984" t="str">
            <v>X</v>
          </cell>
          <cell r="M6984" t="str">
            <v>ENFERMEDAD GENERAL</v>
          </cell>
          <cell r="O6984" t="str">
            <v>SURA E.P.S.</v>
          </cell>
        </row>
        <row r="6985">
          <cell r="C6985">
            <v>73169783</v>
          </cell>
          <cell r="D6985" t="str">
            <v>VERGARA ORTEGA BERCELIO</v>
          </cell>
          <cell r="E6985" t="str">
            <v>OPERADOR DE PADRON</v>
          </cell>
          <cell r="G6985" t="str">
            <v>X</v>
          </cell>
          <cell r="M6985" t="str">
            <v>ENFERMEDAD GENERAL</v>
          </cell>
          <cell r="O6985" t="str">
            <v>P.E.S SURA</v>
          </cell>
        </row>
        <row r="6986">
          <cell r="C6986">
            <v>73169783</v>
          </cell>
          <cell r="D6986" t="str">
            <v>VERGARA ORTEGA BERCELIO</v>
          </cell>
          <cell r="E6986" t="str">
            <v>OPERADOR DE PADRON</v>
          </cell>
          <cell r="G6986" t="str">
            <v>X</v>
          </cell>
          <cell r="M6986" t="str">
            <v>ENFERMEDAD GENERAL</v>
          </cell>
          <cell r="O6986" t="str">
            <v>P.E.S SURA</v>
          </cell>
        </row>
        <row r="6987">
          <cell r="C6987">
            <v>73169783</v>
          </cell>
          <cell r="D6987" t="str">
            <v>VERGARA ORTEGA BERCELIO</v>
          </cell>
          <cell r="E6987" t="str">
            <v>OPERADOR DE PADRON</v>
          </cell>
          <cell r="G6987" t="str">
            <v>X</v>
          </cell>
          <cell r="M6987" t="str">
            <v>ENFERMEDAD GENERAL</v>
          </cell>
          <cell r="O6987" t="str">
            <v>P.E.S SURA</v>
          </cell>
        </row>
        <row r="6988">
          <cell r="C6988">
            <v>73169783</v>
          </cell>
          <cell r="D6988" t="str">
            <v>VERGARA ORTEGA BERCELIO</v>
          </cell>
          <cell r="E6988" t="str">
            <v>OPERADOR DE PADRON</v>
          </cell>
          <cell r="G6988" t="str">
            <v>X</v>
          </cell>
          <cell r="M6988" t="str">
            <v>ENFERMEDAD GENERAL</v>
          </cell>
          <cell r="O6988" t="str">
            <v>P.E.S SURA</v>
          </cell>
        </row>
        <row r="6989">
          <cell r="C6989">
            <v>73169783</v>
          </cell>
          <cell r="D6989" t="str">
            <v>VERGARA ORTEGA BERCELIO</v>
          </cell>
          <cell r="E6989" t="str">
            <v>OPERADOR DE BUSETÓN</v>
          </cell>
          <cell r="G6989" t="str">
            <v>X</v>
          </cell>
          <cell r="M6989" t="str">
            <v>ENFERMEDAD GENERAL</v>
          </cell>
          <cell r="O6989" t="str">
            <v>SURA E.P.S.</v>
          </cell>
        </row>
        <row r="6990">
          <cell r="C6990">
            <v>73143163</v>
          </cell>
          <cell r="D6990" t="str">
            <v>CABRERA TORRES JUAN CARLOS</v>
          </cell>
          <cell r="E6990" t="str">
            <v>OPERADOR DE PADRÓN</v>
          </cell>
          <cell r="G6990" t="str">
            <v>X</v>
          </cell>
          <cell r="M6990" t="str">
            <v>ENFERMEDAD GENERAL</v>
          </cell>
          <cell r="O6990" t="str">
            <v>SURA E.P.S.</v>
          </cell>
        </row>
        <row r="6991">
          <cell r="C6991">
            <v>73143163</v>
          </cell>
          <cell r="D6991" t="str">
            <v>CABRERA TORRES JUAN CARLOS</v>
          </cell>
          <cell r="E6991" t="str">
            <v>OPERADOR DE PADRÓN</v>
          </cell>
          <cell r="G6991" t="str">
            <v>X</v>
          </cell>
          <cell r="M6991" t="str">
            <v>ENFERMEDAD GENERAL</v>
          </cell>
          <cell r="O6991" t="str">
            <v>SURA E.P.S.</v>
          </cell>
        </row>
        <row r="6992">
          <cell r="C6992">
            <v>73143163</v>
          </cell>
          <cell r="D6992" t="str">
            <v>CABRERA TORRES JUAN CARLOS</v>
          </cell>
          <cell r="E6992" t="str">
            <v>OPERADOR DE PADRÓN</v>
          </cell>
          <cell r="G6992" t="str">
            <v>X</v>
          </cell>
          <cell r="M6992" t="str">
            <v>ENFERMEDAD GENERAL</v>
          </cell>
          <cell r="O6992" t="str">
            <v>SURA E.P.S.</v>
          </cell>
        </row>
        <row r="6993">
          <cell r="C6993">
            <v>1047435564</v>
          </cell>
          <cell r="D6993" t="str">
            <v>BERRIO CABEZA RODOLFO ANTONIO</v>
          </cell>
          <cell r="E6993" t="str">
            <v>OPERADOR DE PADRÓN</v>
          </cell>
          <cell r="G6993" t="str">
            <v>X</v>
          </cell>
          <cell r="M6993" t="str">
            <v>ENFERMEDAD GENERAL</v>
          </cell>
          <cell r="O6993" t="str">
            <v>E.P.S SANITAS</v>
          </cell>
        </row>
        <row r="6994">
          <cell r="C6994">
            <v>1050966758</v>
          </cell>
          <cell r="D6994" t="str">
            <v>DIAZ JIMENEZ GERMAN ANTONIO</v>
          </cell>
          <cell r="E6994" t="str">
            <v>OPERADOR DE BUSETÓN</v>
          </cell>
          <cell r="G6994" t="str">
            <v>X</v>
          </cell>
          <cell r="M6994" t="str">
            <v>ENFERMEDAD GENERAL</v>
          </cell>
          <cell r="O6994" t="str">
            <v>COOSALUD ESS EPS -S</v>
          </cell>
        </row>
        <row r="6995">
          <cell r="C6995">
            <v>73169783</v>
          </cell>
          <cell r="D6995" t="str">
            <v>VERGARA ORTEGA BERCELIO</v>
          </cell>
          <cell r="E6995" t="str">
            <v>OPERADOR DE BUSETÓN</v>
          </cell>
          <cell r="G6995" t="str">
            <v>X</v>
          </cell>
          <cell r="M6995" t="str">
            <v>ENFERMEDAD GENERAL</v>
          </cell>
          <cell r="O6995" t="str">
            <v>SURA E.P.S.</v>
          </cell>
        </row>
        <row r="6996">
          <cell r="C6996">
            <v>73131436</v>
          </cell>
          <cell r="D6996" t="str">
            <v>HERNANDEZ MERCADO ARNULFO</v>
          </cell>
          <cell r="E6996" t="str">
            <v>OPERADOR DE PADRÓN</v>
          </cell>
          <cell r="G6996" t="str">
            <v>X</v>
          </cell>
          <cell r="M6996" t="str">
            <v>ENFERMEDAD GENERAL</v>
          </cell>
          <cell r="N6996" t="str">
            <v>EPS002</v>
          </cell>
          <cell r="O6996" t="str">
            <v>SALUD TOTAL E.P.S.</v>
          </cell>
        </row>
        <row r="6997">
          <cell r="C6997">
            <v>1127582701</v>
          </cell>
          <cell r="D6997" t="str">
            <v>MORALES RODRIGUEZ GUSTAVO ADOLFO</v>
          </cell>
          <cell r="E6997" t="str">
            <v>OPERADOR DE PADRÓN</v>
          </cell>
          <cell r="H6997" t="str">
            <v>X</v>
          </cell>
          <cell r="M6997" t="str">
            <v>ENFERMEDAD GENERAL</v>
          </cell>
          <cell r="O6997" t="str">
            <v>EPS MUTUAL SER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.Contable" refreshedDate="46105.454469791664" createdVersion="8" refreshedVersion="8" minRefreshableVersion="3" recordCount="2114" xr:uid="{A589F94E-C178-4E7F-B1B5-8945BE563BB1}">
  <cacheSource type="worksheet">
    <worksheetSource ref="A6:AE4442" sheet="BD sin reclasif"/>
  </cacheSource>
  <cacheFields count="31">
    <cacheField name="Codigo Cuenta" numFmtId="0">
      <sharedItems containsBlank="1"/>
    </cacheField>
    <cacheField name="Nombre Cuenta" numFmtId="0">
      <sharedItems containsBlank="1"/>
    </cacheField>
    <cacheField name="Fecha Documento" numFmtId="0">
      <sharedItems containsNonDate="0" containsDate="1" containsString="0" containsBlank="1" minDate="2021-11-30T00:00:00" maxDate="2026-03-01T00:00:00"/>
    </cacheField>
    <cacheField name="Año" numFmtId="0">
      <sharedItems containsBlank="1" count="7">
        <s v="2021"/>
        <s v="2022"/>
        <s v="2023"/>
        <s v="2024"/>
        <s v="2025"/>
        <s v="2026"/>
        <m/>
      </sharedItems>
    </cacheField>
    <cacheField name="Fuente" numFmtId="0">
      <sharedItems containsBlank="1"/>
    </cacheField>
    <cacheField name="Nombre Fuente" numFmtId="0">
      <sharedItems containsBlank="1"/>
    </cacheField>
    <cacheField name="Prefijo Documento" numFmtId="0">
      <sharedItems containsBlank="1"/>
    </cacheField>
    <cacheField name="Numero Documento" numFmtId="0">
      <sharedItems containsBlank="1"/>
    </cacheField>
    <cacheField name="Detalle del Registro" numFmtId="0">
      <sharedItems containsBlank="1"/>
    </cacheField>
    <cacheField name="Generado" numFmtId="0">
      <sharedItems containsString="0" containsBlank="1" containsNumber="1" minValue="0" maxValue="38623261.060000002"/>
    </cacheField>
    <cacheField name="Reintegrado" numFmtId="0">
      <sharedItems containsString="0" containsBlank="1" containsNumber="1" containsInteger="1" minValue="0" maxValue="59803145"/>
    </cacheField>
    <cacheField name="Saldo" numFmtId="0">
      <sharedItems containsString="0" containsBlank="1" containsNumber="1" minValue="-59803145" maxValue="38623261.060000002"/>
    </cacheField>
    <cacheField name="Tipo Anexo" numFmtId="0">
      <sharedItems containsBlank="1"/>
    </cacheField>
    <cacheField name="Id.Tercero" numFmtId="0">
      <sharedItems containsBlank="1"/>
    </cacheField>
    <cacheField name="Nombre Tercero" numFmtId="0">
      <sharedItems containsBlank="1" count="388">
        <s v="TRANSAMBIENTAL"/>
        <s v="EPS SURA COMPAÑIA SURAMERICANA SERVICIOS DE SALUD"/>
        <s v="SALUD TOTAL S.A. EPS ARS"/>
        <s v="NUEVA EMPRESA PROMOTORA DE SALUD"/>
        <s v="ARP SURA"/>
        <s v="E.P.S. SANITAS S.A."/>
        <s v="ASOCIACION MUTUAL SER EMPRESA SOLIDARIA"/>
        <s v="E.P.S. FAMISANAR LTDA. CAFAM COLSUBSIDIO"/>
        <s v="COOSALUD ENTIDAD PROMOTORA DE SALUD S.A"/>
        <s v="ROJAS BUSTOS ESEIZA DEL CARMEN"/>
        <s v="DORIAN  RODRIGUEZ OSPINO"/>
        <s v="JUAN CARLOS CABRERA TORRES"/>
        <s v="JESUS JAVIER BELTRAN OLIVELLA"/>
        <s v="MOISES  CASTILLA GUTIERREZ"/>
        <s v="RAFAEL DE JESUS PUELLO HUETO"/>
        <s v="WILSON RAFAEL SIMANCAS MARTINEZ"/>
        <s v="JOSE AUGUSTO ARZUZA MARRUGO"/>
        <s v="ALEJANDRO LUIS PEREZ PEDROZA"/>
        <s v="PEDRO MANUEL MUÑIZ PADILLA"/>
        <s v="TONNY JAYR ESTREMOR SALCEDO"/>
        <s v="RAMON  CORREA GARCIA"/>
        <s v="JOSE ALFREDO MARRUGO TORRES"/>
        <s v="JAROL WILSON MALDONADO DIAZ"/>
        <s v="LEONAR  LEON RODRIGUEZ"/>
        <s v="ALVARO RAUL GOMEZ SANCHEZ"/>
        <s v="ERQUIS ALONSO VEGA ANAYA"/>
        <s v="ROSANA  JIMENEZ LLANOS"/>
        <s v="JAVIER  MUÑOZ OSPINO"/>
        <s v="LUIS ALFONSO MEDINA OCHOA"/>
        <s v="LOKY LUCIANO PEREZ CHICA"/>
        <s v="YAMIL  PEREZ CASSIANI"/>
        <s v="PEREZ LUNA LEIDER ENRIQUE"/>
        <s v="WILMAN  HERRERA ARROYO"/>
        <s v="ALFONSO  PATIÑO PUPO"/>
        <s v="LUVIS STELLA ZARZA REYES"/>
        <s v="LAURA  ESPITALETA NARVAEZ"/>
        <s v="RAYMUNDO  SANJUAN MERCADO"/>
        <s v="ELKIN YOUSEF CHAR NEGRETE"/>
        <s v="JAMER GUSTAVO BENITEZ CHICA"/>
        <s v="WILLIAN EMILIO TIRADO SILVA"/>
        <s v="AVILA JHONATAN ALZUZAR DE"/>
        <s v="JORGE DAVID BOLAÑO VILLAMIL"/>
        <s v="RAFAEL ENRIQUE CUELLO LORA"/>
        <s v="EDUARDO LUIS CABARCAS GARCIA"/>
        <s v="DECHAMPS MORALES MANUEL CARMELO"/>
        <s v="ARNULFO  HERNANDEZ MERCADO"/>
        <s v="JORGE LUIS GUTIERREZ CASTILLA"/>
        <s v="JUAN CARLOS MORELOS RUIZ"/>
        <s v="WILLIAN ANTONIO MARTINEZ OLAVE"/>
        <s v="ESCORCIA NAVAS CRISTIAN DE JESUS"/>
        <s v="ANGULO PICOT JHONATAN"/>
        <s v="VICTOR IRIARTE VILLA"/>
        <s v="BRAYHAN DAVID BORGE MATOS"/>
        <s v="SANCHEZ VELASQUEZ NINI JOHANA"/>
        <s v="FERNANDO  PEREZ MADERA"/>
        <s v="DEIVI LUIS MARTELO CORTINA"/>
        <s v="DIOFANOR  ZUÑIGA MERCADO"/>
        <s v="MERKLIN  ELLES CARTAGENA"/>
        <s v="ALEJANDRO LUIS MARIN ROMERO"/>
        <s v="BANCOLOMBIA"/>
        <s v="IRIARTE MORALEZ JORGE MIGUEL"/>
        <s v="HECTOR LUIS HERNANDEZ GALLEGO"/>
        <s v="JHON FRANKLIN SALAZAR LOPEZ"/>
        <s v="MARIA JOSE GUZMAN PERTUZ"/>
        <s v="JEAN CABARCAS TUBERQUIA"/>
        <s v="GONZALEZ VARGAS LIZETH"/>
        <s v="TOM MARRUGO WUILBER YAMIL"/>
        <s v="ALCALA BARBOZA YENIS PATRICIA"/>
        <s v="CALIXTO ANTONIO JIMENEZ TAPIA"/>
        <s v="ARGEMIRO  AGRESOTH PADILLA"/>
        <s v="JORGE ENRIQUE DUEÑAS ARNEDO"/>
        <s v="JORGE GREGORIO PADILLA BARRETO"/>
        <s v="HECTOR  MUÑIZ SALAS"/>
        <s v="FIDEL ANGEL MONTALVO NISPERUZA"/>
        <s v="ANIBANIEL  ARTEAGA ALTAMIRANDA"/>
        <s v="KEVIN BELTRAN BELTRAN"/>
        <s v="OMAR YESID REYNO CANTERO"/>
        <s v="YOCIMAR  CAMACHO PEREZ"/>
        <s v="JUAN MIGUEL BERTEL SALINAS"/>
        <s v="PEDRO PABLO MARTINEZ RODRIGUEZ"/>
        <s v="LEON ANTONIO CORREA CORONADO"/>
        <s v="JIM POOL GALINDO ZAMBRANO"/>
        <s v="MERCADO FUENTES ANIBAL JOSE"/>
        <s v="EVER LUIS CASTRO GIL"/>
        <s v="JUAN CARLOS MAJUL DE AVILA"/>
        <s v="ARGEMIRO  GUZMAN SANCHEZ"/>
        <s v="DEIVIS GARCIA LICONA"/>
        <s v="EDGARDO ENRIQUE JULIO ATUEY"/>
        <s v="DUGLAS JOSE BERROCAL JIMENEZ"/>
        <s v="NEFTALY DE LOS REYES DIAZ MORELOS"/>
        <s v="LUIS MODESTO PALACIO URANGO"/>
        <s v="VICTOR ALFONSO BOSSA MORALES"/>
        <s v="ACOSTA FONTALVO JAIR ALFONSO"/>
        <s v="GERARDO ESTEBAN DIAZ SALCEDO"/>
        <s v="MARTIN EMILIO DE AVILA TORRES"/>
        <s v="BARRIOS CONTRERAS LEYSON JAVIER"/>
        <s v="Puello Cardona Wilmer"/>
        <s v="HERNANDEZ TEJADA KARINA PAOLA"/>
        <s v="ADALBERTO MANUEL OTERO MARTINEZ"/>
        <s v="NILSON MARTINEZ BALLESTEROS"/>
        <s v="JHOEL  AICARDI HERNANDEZ"/>
        <s v="ABDIEL ANTONIO SANJUR CORREA"/>
        <s v="ROWAR  ESTREMOR SALCEDO"/>
        <s v="URANGO MOLINA ALEXANDER"/>
        <s v="WARNED SEHK ARELLANO"/>
        <s v="ANTONIO BLANCO SIERRA"/>
        <s v="LUIS EDUARDO ROYERO LEAL"/>
        <s v="VERGARA ORTEGA BERCELIO"/>
        <s v="JESUS RAFAEL OSORIO CASTILLO"/>
        <s v="ERNESTO CARLOS BARRIOS GUERRERO"/>
        <s v="MANJAREES PALENCIA RONALD"/>
        <s v="HERLYS ENRIQUE MENDIVIL GARZON"/>
        <s v="YOVANY  GUZMAN MUÑOZ"/>
        <s v="WALTER  SIERRA BATISTA"/>
        <s v="JOSE BALLESTEROS BALLESTEROS"/>
        <s v="BERNAL PAYARES JORGE"/>
        <s v="OSMAR ALBERTO POVEDA GIL"/>
        <s v="ANTONIO ANDRES ARRIETA ARROYO"/>
        <s v="FELIX ELIAS ESPINOSA GARCIA"/>
        <s v="REYES GARCIAS CARLOS RAFAEL"/>
        <s v="LUIS FERNANDO DIAZ PATERNINA"/>
        <s v="JHON JAIRO CARDOZO AVILEZ"/>
        <s v="LUIS ALBERTO PEREZ MELENDEZ"/>
        <s v="ALBEIRO  SEGURA BOLAÑOS"/>
        <s v="ECHENIQUE UTRIA JOSE ALBERTO"/>
        <s v="BARRIOS CORREA DANIEL"/>
        <s v="FUENTES SUAREZ CARLOS ALBERTO"/>
        <s v="DOMINGO BUELVAS JIMENEZ"/>
        <s v="JOHNNY  GUERRERO LOPEZ"/>
        <s v="WILMER  ARRIETA MALAMBO"/>
        <s v="MARCIAL  RAMOS BEDOYA"/>
        <s v="IRWIN  ARRIETA PINEDA"/>
        <s v="MUENTES TAPIA CAMILO ANDRES"/>
        <s v="POLO ZABALETA JOSE MANUEL"/>
        <s v="EDWIN ANTONIO OCHOA LOPEZ"/>
        <s v="POSSO PUCHE WILSON MANUEL"/>
        <s v="RODRIGO DE JESUS MADERA CASTRO"/>
        <s v="SERGIO LUIS HERNANDEZ GONZALEZ"/>
        <s v="ANTONIO MANUEL DEL TORO GORDON"/>
        <s v="SEGUROS DE VIDA SURAMERICANA S.A."/>
        <s v="ANGEL ENRIQUE PEREA SOLIPA"/>
        <s v="ORLANDO AGUSTIN OROZCO AYOLA"/>
        <s v="DIAZ ROMERO RAFAEL"/>
        <s v="ANDRES ENRIQUE ACEVEDO VILLADIEGO"/>
        <s v="MONTALVO BALCEIRO CARLOS MARIO"/>
        <s v="FAUSTO BELTRAN ACOSTA"/>
        <s v="PLATA JIMENEZ VLADIMIR"/>
        <s v="WILLIAM  MIELES ALMANZA"/>
        <s v="FERNANDO JOSE OROZCO CASTELLAR"/>
        <s v="PEDRO BRANLY OSPINO"/>
        <s v="PEÑA VEGA JHOJANA PATRICIA"/>
        <s v="ESCOBAR APARICIO JOSE ROGELIO"/>
        <s v="SALAS JULIO HENDERSON DANIEL"/>
        <s v="BARRAGAN GOMEZ ALEXANDER"/>
        <s v="PABLO VALVERDE PEREZ"/>
        <s v="RESTREPO GONZALEZ JHON JAIRO"/>
        <s v="JONATHAN  CALVO ARROYO"/>
        <s v="MIGUEL AYOLA AMADOR"/>
        <s v="Madrid Villar Néstor Jesús"/>
        <s v="EDUAR MIGUEL AGRESOTH PADILLA"/>
        <s v="RAMOS GARCIA YEAM CARLOS"/>
        <s v="CONDE MENDOZA ALEJANDRA PAOLA"/>
        <s v="EDGAR  MARTINEZ HERNANDEZ"/>
        <s v="ALVAREZ CASTRO KEIVIS MANUEL"/>
        <s v="CARLOS ENRIQUE SALAS CONTRERAS"/>
        <s v="RAFAEL ORTIZ QUINTANA"/>
        <s v="OSCAR  AGUILAR MARTINEZ"/>
        <s v="JAIME ENRIQUE TORRES ACOSTA"/>
        <s v="NICOLAS REYES CASIANI"/>
        <s v="NILSON JOSE RAMOS ARDILA"/>
        <s v="CARLOS CANTILLO MUÑIZ"/>
        <s v="JHONIS LORA ROMERO"/>
        <s v="HERRERA LAZARO JOSE DAVID"/>
        <s v="VARGAS GARCIA JHONNY ALEXANDER"/>
        <s v="SANCHEZ SANCHEZ NOE ESTEBAN"/>
        <s v="YONY  AMADOR CORREA"/>
        <s v="VELANDIA MENDOZA JAVIER"/>
        <s v="DAIRO CASTRO CASTRO"/>
        <s v="ARGUMEDO PACHECO RAMIRO ANTONIO"/>
        <s v="FELICIANO QUIROZ PINEDA"/>
        <s v="EDWIN  GONZALEZ RECUERO"/>
        <s v="WILMER ANTONIO SILVA VARGAS"/>
        <s v="PUELLO ANGULO UBALDO ENRIQUE"/>
        <s v="TABORDA MARQUEZ JHON FREDY"/>
        <s v="CIFUENTESMARTINEZ YAIR"/>
        <s v="MENA DEL RIO MAURO RAFAEL"/>
        <s v="CONTRERAS JAIRO VANEGAS"/>
        <s v="SAMBRANO LORA GREGORY ANTONIO"/>
        <s v="ALFONSO JULIO CORREA"/>
        <s v="CUESTA CARLOS IVAN"/>
        <s v="PEREA BONILLA JUAN MANUEL"/>
        <s v="JUAN CARLOS SALCEDO CORREA"/>
        <s v="EDUARDO ENRIQUE MONTAÑO MARTINEZ"/>
        <s v="ESTRADA OSORIO ROGGER EDUARDO"/>
        <s v="JARLYS STIVEN SALGADO DOMINGUEZ"/>
        <s v="JARAMILLO VERGARA GUILLERMO ENRIQUE"/>
        <s v="BRITO TORRES GERMAN ENRIQUE"/>
        <s v="RHENALS HERALDEZ EFRAIN IVAN"/>
        <s v="COOSALUD ESS ENTIDAD PROMOTORA DE SALUD"/>
        <s v="Silva Urueta Oscar David"/>
        <s v="CARLOS EDUARDO CARDONA TORRES"/>
        <s v="RICARDO ANDRES QUIROZ VAZQUEZ"/>
        <s v="OVALLE MORAD STEPHANIE AUXILIADORA"/>
        <s v="GARCIA CORTES HAROLD RICARDO"/>
        <s v="KEVIN MESTRE CASTRO"/>
        <s v="JORGE ELIECER JIMENEZ PEREZ"/>
        <s v="JAIDER  FAJARDO HINESTROZA"/>
        <s v="LUIS DANIEL FANEYTE BELTRAN"/>
        <s v="RINCON PARRA JAVIER"/>
        <s v="MARCOS MORALES SANDON"/>
        <s v="LIBARDO ALCALA QUINTANA"/>
        <s v="ACOSTA FONTALVO WLADIMIR"/>
        <s v="BRAYAN JOSE PIÑA PAJARO"/>
        <s v="ALEXANDER  LARA OROZCO"/>
        <s v="JAN CARLO CORTES PEREZ"/>
        <s v="JOSE MANUEL CHAMORRO SIERRA"/>
        <s v="MONTES SAYAS EMER ALFONSO"/>
        <s v="CUELLO MAESTRE YOEL JOSE"/>
        <s v="HEIDER HERNANDEZ MARTINEZ"/>
        <s v="CABARCAS MEDRANO HEYSER"/>
        <s v="OLIVERO ECHEVERRIA FERNANDO RAFAEL"/>
        <s v="DE LAS AGUAS TEHERAN JADER"/>
        <s v="GLORIA CARMONA JOSE MANUEL"/>
        <s v="PACHECO ROMERO LUIS EDUARDO"/>
        <s v="GRACIA  OROZCO JOSE AGUSTIN"/>
        <s v="ROBERTO CARLOS ESTRADA SUAREZ"/>
        <s v="CONEO GAMARRA JOSE ANTONIO"/>
        <s v="RAMIREZ BRAVO RUBEN"/>
        <s v="ATENCIO TURIZO CARLOS MAURO"/>
        <s v="MOLINA SANTAMARIA EDWIN FERNANDO"/>
        <s v="CASTAÑO OROZCO CESAR HUMBERTO"/>
        <s v="ARELLANO NEGRETE HERLING DAVID"/>
        <s v="ARIAS ARRIETA JOSE ALFREDO"/>
        <s v="MARTINEZ FUERTE SAMID DE JESUS"/>
        <s v="VASQUEZ BELTRAN WILDER DE JESUS"/>
        <s v="DANIEL ISAAC GONZALEZ SUAREZ"/>
        <s v="CASTILLA PARDO AMAURY JOSE"/>
        <s v="REYMUNDO  PUELLO MEZA"/>
        <s v="COTA HERNANDEZ ALEJANDRO"/>
        <s v="KELSEY CASTILLO OSCAR RAFAEL"/>
        <s v="MATUTE TORRES ALEXANDER"/>
        <s v="MUÑIZ PATERNINA BREINER DE JESUS"/>
        <s v="YONATAN PALOMINO PADILLA"/>
        <s v="CAMACHO BELEÑO ERIK ALEXI"/>
        <s v="Julio Espitia Emerson Enrique"/>
        <s v="Castro Julio Tayler Enrique"/>
        <s v="BERRIO CONTRERAS MOISES FERNANDO"/>
        <s v="MARQUEZ MERCADO ALEXANDER RAFAEL"/>
        <s v="JOSE YESID SALGADO FRANCO"/>
        <s v="JOSE GABRIEL SUAREZ CANTERO"/>
        <s v="PAEZ BARRIOS PAOLA ANDREA"/>
        <s v="DANIEL SALINAS MUENTES"/>
        <s v="ALVAREZ PIMIENTA WILL ALFONSO"/>
        <s v="CARVAJAL BERROCAL JESUS"/>
        <s v="JULIO MURILLO DAVID JULIO"/>
        <s v="ALFONSO PESTANA GUETTE"/>
        <s v="DANIEL GONZALEZ PADILLA"/>
        <s v="BERRIO DEL TORO HECTOR ANDRES"/>
        <s v="ZARZA  CATALAN JOSE MARIA"/>
        <s v="FURNIELES HOYOS YESENIA"/>
        <s v="ROBERTO RAMOS YANEZ"/>
        <s v="SUAZA ORDOSGOITIA JONATHAN ARTURO"/>
        <s v="TORRES MARTELO DILAND GABRIEL"/>
        <s v="PAJARO SANABRIA JHON"/>
        <s v="PEREZ  MARTINEZ RICARDO"/>
        <s v="PEREZ FLOREZ JESUS MANUEL"/>
        <s v="VALENCIA  ALVAREZ ALVARO"/>
        <s v="ARELLANO CAUSIL YEISSON"/>
        <s v="CESAR GONZALEZ AVILA"/>
        <s v="OZUNA CONTRERAS CAROLINA ANDREA"/>
        <s v="JOSE MORENO"/>
        <s v="HENRY  GUERRERO LOPEZ"/>
        <s v="SIERRA PAYARES RAFAEL"/>
        <s v="BELTRAN HERRERA MICHEL"/>
        <s v="JORGE LUIS VALIENTE VARGAS"/>
        <s v="DIEGO ALFONSO PUERTAS TINJACA"/>
        <s v="HERNANDO JIMENEZ BRAVO"/>
        <s v="DIANER DAVILA SANES"/>
        <s v="EDUARDO ENRIQUE SERNA PEREZ"/>
        <s v="MARTINEZ FERNANDEZ CARLOS MARIO"/>
        <s v="JINETE MEJIA JUAN SEBASTIAN"/>
        <s v="VELEZ ZULUAGA JHON ALEXANDER"/>
        <s v="ANDRES FELIPE TORRES PITALUA"/>
        <s v="MUNERA ARIAS RAMON ANDRES"/>
        <s v="JOHN FREDY GIL BERRIO"/>
        <s v="MENDOZA MARTINEZ WILITON"/>
        <s v="CASTILLO DE LA OSSA JESUS EDUARDO"/>
        <s v="CRISTIAN CAMILO ALVAREZ RICARDO"/>
        <s v="CESPEDES RODRIGUEZ ANGEL ANTONIO"/>
        <s v="CORTINA  AGAMEZ CESAR AUGUSTO"/>
        <s v="JUAN CARLOS PEREZ MADERA"/>
        <s v="CASTILLO PEREZ ANDERSON"/>
        <s v="LUIS FERNANDO PIMIENTEL SANTANA"/>
        <s v="CESAR DAVID IBAÑEZ MAGALLANES"/>
        <s v="FREDY ALBERTO SILVA VEGA"/>
        <s v="PAJARO GUZMAN WILSON GUILLERMO"/>
        <s v="PINTO HUMANEZ RAFAEL ANDRES"/>
        <s v="JOEL DE JESUS ACOSTA MUÑOZ"/>
        <s v="RIVERA  THORRENS JOSE DAVID"/>
        <s v="ERLIN EDUARDO MARTINEZ JIMENEZ"/>
        <s v="DIAZ  DORADO MIGUEL ENRIQUE"/>
        <s v="MORENO VICTOR MANUEL"/>
        <s v="IMANOL ENRIQUE CERDA SARA"/>
        <s v="JUAN CAMILO MUNERA CASAS"/>
        <s v="EDUARDO ENRIQUE BUSTOS CERPA"/>
        <s v="ALVAREZ QUIROZ DIEGO ARMANDO"/>
        <s v="TONETTI CASTRO OSWALDO JUNIOR"/>
        <s v="VALENZUELA ROMERO BAIRON DE JESUS"/>
        <s v="JULIAN CORREA CANTILLO"/>
        <s v="ORELLANO  PEREZ YENNE JAVIER"/>
        <s v="LUIS ALFONSO UPARELA LARA"/>
        <s v="OSVALDO JAVIER SALGADO VELAIDES"/>
        <s v="CONEO GOMEZ LUIS DANIEL"/>
        <s v="RAMIREZ SANCHEZ JEISON ALEJANDRO"/>
        <s v="HERNANDEZ MENESES LUIS ALBERTO"/>
        <s v="ACOSTA BALDOVINO LUIS CARLOS"/>
        <s v="HENRRY  VARGAS CHICO"/>
        <s v="CESAR ENRIQUE GALVIZ CASTILLA"/>
        <s v="ARMANDO  CASTELLANO ESPINOSA"/>
        <s v="VICTOR ALFONSO MARRUGO PAJARO"/>
        <s v="SALAS LLERENA OSVALDO"/>
        <s v="DUBAN JOSE RODRIGUEZ DIAZ"/>
        <s v="RINCON SANCHEZ ANDERSON"/>
        <s v="LUIS MIGUEL PADILLA HERNANDEZ"/>
        <s v="ABRAM GARRIDO BARACALDO"/>
        <s v="BENTA BERTEL YEFER ANTONIO"/>
        <s v="POLO CASTILLO SUGEY"/>
        <s v="MANUEL JAIR CARVAJAL RAMOS"/>
        <s v="COLMENA SEGUROS RIESGOS LABORALES S.A., RIESGOS LABORALES COLMENA S.A. COMPAÑIA DE SEGUROS DE VIDA"/>
        <s v="ACOSTA  MUÑOZ RAFAEL ENRIQUE"/>
        <s v="CARVAJAL RAMOS DANIEL ANDRES"/>
        <s v="JOSE FILOT PEREZ"/>
        <s v="LUIS SARMIENTO DE ARCO"/>
        <s v="LAGUNA URUETA ALVARO DE JESUS"/>
        <s v="BANQUEZ SAYAS LACIDES"/>
        <s v="SALAS TABORDA ARIS DE JESUS"/>
        <s v="ANDRES  SOLANA CASTILLA"/>
        <s v="PEDRO  ARIZA DIAZ"/>
        <s v="WILLIS RAFAEL CERDA CAÑATE"/>
        <s v="PEREZ HERRERA JUNIOR RAFAEL"/>
        <s v="DAIRIS P. VEGA HERNANDEZ"/>
        <s v="MICHAEL MORENO BUSTAMENTE"/>
        <s v="CAMILO REALES BALLESTAS"/>
        <s v="GONZALEZ RAMOS DAINER"/>
        <s v="RUBEN ALBEIRO DURANGO TORRES"/>
        <s v="GALAN OROZCO JHONATAN"/>
        <s v="RAFAEL RICARDO MALDONADO HERNANDEZ"/>
        <s v="AGAMEZ BELTRAN JAVIER ALFONZO"/>
        <s v="SANTAMARIA CASTELLANOS GABY FERNANDO"/>
        <s v="ANDRES LAMBIS SALCEDO"/>
        <s v="YOMER DAVID NAVARRO GOEZ"/>
        <s v="CASTRO SIMARRA RAFAEL"/>
        <s v="ROCHA MADRID ANDRES CAMILO"/>
        <s v="DAIRO N ANDRES IRIARTE MARTINEZ"/>
        <s v="OSCAR  POMARES NARVAEZ"/>
        <s v="BRAYAN ANDRES VILLARREAL MUÑOZ"/>
        <s v="JIMENEZ CALVO JAVIER"/>
        <s v="VERBEL VERBEL ALBERTO CARLOS"/>
        <s v="CHIQUILLO OZUNA ALBERTO JOSE"/>
        <s v="MADARIAGA FLOREZ RONALD"/>
        <s v="HERNANDEZ GONZALEZ JEAN"/>
        <s v="BERRIO ROCHA DUVAN"/>
        <s v="HALDER  CHIQUILLO DIAZ"/>
        <s v="JOSE MONTES SALGADO"/>
        <s v="CARDONA RAMOS RODRIGO ALEJANDRO"/>
        <s v="CANTILLO MUÑIZ CARLOS"/>
        <s v="NAVARRO DIAZ ALEXANDER"/>
        <s v="DIEGO DIAZ MONTILLA"/>
        <s v="Caraballo Salinas Pedro Luis"/>
        <s v="YAN CARLOS OROZCO HERNANDEZ"/>
        <s v="RAMOS DORIA MARCO ANTONIO"/>
        <s v="MARCHENA RUIZ ESTEBAN"/>
        <s v="BAYUELO ZABALA OSCAR DAVID"/>
        <s v="ALAPE NAVARRO JORGE ISACC"/>
        <s v="JHON FREDDY FIGUEROA QUINTERO"/>
        <m/>
        <s v="" u="1"/>
        <s v="10030000" u="1"/>
        <s v="10040000" u="1"/>
        <s v="10020000" u="1"/>
        <s v="FRANCISCO YEFFERSON REYES ECHENIQUE" u="1"/>
        <s v="ROMERO RODRIGUEZ DANIEL EDUARDO" u="1"/>
        <s v="OMAR DE JESUS OSPINA GUERRERO" u="1"/>
        <s v="OSORIO SAMBONY NELSON EDUARDO" u="1"/>
        <s v="COOMEVA" u="1"/>
        <s v="FRET ALBERTO GUARDO POLO" u="1"/>
        <s v="FERREIRA GOMEZ JOSE MIGUEL" u="1"/>
        <s v="CASTO MIGUEL ATENCIO MACIAS" u="1"/>
      </sharedItems>
    </cacheField>
    <cacheField name="Codigo Costo" numFmtId="0">
      <sharedItems containsBlank="1"/>
    </cacheField>
    <cacheField name="Nombre Costo" numFmtId="0">
      <sharedItems containsBlank="1"/>
    </cacheField>
    <cacheField name="Codigo Retencion" numFmtId="0">
      <sharedItems containsBlank="1"/>
    </cacheField>
    <cacheField name="Concepto Retencion" numFmtId="0">
      <sharedItems containsBlank="1"/>
    </cacheField>
    <cacheField name="Base Retencion" numFmtId="0">
      <sharedItems containsString="0" containsBlank="1" containsNumber="1" containsInteger="1" minValue="0" maxValue="0"/>
    </cacheField>
    <cacheField name="Tipo Libro" numFmtId="0">
      <sharedItems containsBlank="1"/>
    </cacheField>
    <cacheField name="Asiento Cierre" numFmtId="0">
      <sharedItems containsBlank="1"/>
    </cacheField>
    <cacheField name="Documento Referencia" numFmtId="0">
      <sharedItems containsBlank="1"/>
    </cacheField>
    <cacheField name="Numero Cheque" numFmtId="0">
      <sharedItems containsBlank="1"/>
    </cacheField>
    <cacheField name="Codigo Operacion" numFmtId="0">
      <sharedItems containsBlank="1"/>
    </cacheField>
    <cacheField name="Fecha Operacion" numFmtId="0">
      <sharedItems containsBlank="1"/>
    </cacheField>
    <cacheField name="Programa" numFmtId="0">
      <sharedItems containsBlank="1"/>
    </cacheField>
    <cacheField name="Estacion" numFmtId="0">
      <sharedItems containsBlank="1"/>
    </cacheField>
    <cacheField name="Empresa" numFmtId="0">
      <sharedItems containsBlank="1"/>
    </cacheField>
    <cacheField name="Fecha Version" numFmtId="0">
      <sharedItems containsBlank="1"/>
    </cacheField>
    <cacheField name="Estado Reg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.Contable" refreshedDate="46105.461076967593" createdVersion="8" refreshedVersion="8" minRefreshableVersion="3" recordCount="2114" xr:uid="{00CE3DF7-785A-45C6-AEA7-C9372ED7D96F}">
  <cacheSource type="worksheet">
    <worksheetSource ref="A6:AG10000" sheet="BD sin reclasif"/>
  </cacheSource>
  <cacheFields count="33">
    <cacheField name="Codigo Cuenta" numFmtId="0">
      <sharedItems containsBlank="1"/>
    </cacheField>
    <cacheField name="Nombre Cuenta" numFmtId="0">
      <sharedItems containsBlank="1"/>
    </cacheField>
    <cacheField name="Fecha Documento" numFmtId="0">
      <sharedItems containsNonDate="0" containsDate="1" containsString="0" containsBlank="1" minDate="2021-11-30T00:00:00" maxDate="2026-03-01T00:00:00"/>
    </cacheField>
    <cacheField name="Año" numFmtId="0">
      <sharedItems containsBlank="1"/>
    </cacheField>
    <cacheField name="Fuente" numFmtId="0">
      <sharedItems containsBlank="1" count="4">
        <s v="99"/>
        <s v="15"/>
        <s v="21"/>
        <m/>
      </sharedItems>
    </cacheField>
    <cacheField name="Nombre Fuente" numFmtId="0">
      <sharedItems containsBlank="1"/>
    </cacheField>
    <cacheField name="Prefijo Documento" numFmtId="0">
      <sharedItems containsBlank="1"/>
    </cacheField>
    <cacheField name="Numero Documento" numFmtId="0">
      <sharedItems containsBlank="1"/>
    </cacheField>
    <cacheField name="Detalle del Registro" numFmtId="0">
      <sharedItems containsBlank="1"/>
    </cacheField>
    <cacheField name="Generado" numFmtId="0">
      <sharedItems containsString="0" containsBlank="1" containsNumber="1" minValue="0" maxValue="38623261.060000002"/>
    </cacheField>
    <cacheField name="Reintegrado" numFmtId="0">
      <sharedItems containsString="0" containsBlank="1" containsNumber="1" containsInteger="1" minValue="0" maxValue="59803145"/>
    </cacheField>
    <cacheField name="Saldo" numFmtId="0">
      <sharedItems containsString="0" containsBlank="1" containsNumber="1" minValue="-59803145" maxValue="38623261.060000002"/>
    </cacheField>
    <cacheField name="Tipo Anexo" numFmtId="0">
      <sharedItems containsBlank="1"/>
    </cacheField>
    <cacheField name="Id.Tercero" numFmtId="0">
      <sharedItems containsBlank="1" count="375">
        <s v="900771273"/>
        <s v="800088702"/>
        <s v="800130907"/>
        <s v="900156264"/>
        <s v="800256161"/>
        <s v="800251440"/>
        <s v="806008394"/>
        <s v="830003564"/>
        <s v="900226715"/>
        <s v="1128045753"/>
        <s v="72073849"/>
        <s v="73143163"/>
        <s v="73202722"/>
        <s v="7918997"/>
        <s v="9288712"/>
        <s v="1002059942"/>
        <s v="1047370459"/>
        <s v="1047364807"/>
        <s v="1049532983"/>
        <s v="1137220216"/>
        <s v="73103777"/>
        <s v="73127358"/>
        <s v="73570305"/>
        <s v="7921969"/>
        <s v="73195328"/>
        <s v="1049825736"/>
        <s v="30873721"/>
        <s v="9291042"/>
        <s v="12595533"/>
        <s v="15031784"/>
        <s v="73109827"/>
        <s v="1047456475"/>
        <s v="73117655"/>
        <s v="73211472"/>
        <s v="1047495774"/>
        <s v="1047447036"/>
        <s v="73130242"/>
        <s v="73121602"/>
        <s v="73186816"/>
        <s v="73575088"/>
        <s v="9186477"/>
        <s v="92031290"/>
        <s v="10885706"/>
        <s v="1007209632"/>
        <s v="73106822"/>
        <s v="73131436"/>
        <s v="7959129"/>
        <s v="9104112"/>
        <s v="73109356"/>
        <s v="73576572"/>
        <s v="9149038"/>
        <s v="73008706"/>
        <s v="1143364211"/>
        <s v="45544725"/>
        <s v="3806807"/>
        <s v="73192117"/>
        <s v="9180376"/>
        <s v="9099334"/>
        <s v="73136275"/>
        <s v="890903938"/>
        <s v="1047500808"/>
        <s v="1001667142"/>
        <s v="73198196"/>
        <s v="1001971802"/>
        <s v="1047483041"/>
        <s v="1050953229"/>
        <s v="3814492"/>
        <s v="45562071"/>
        <s v="73143059"/>
        <s v="1047364298"/>
        <s v="1143346787"/>
        <s v="9148515"/>
        <s v="7960227"/>
        <s v="1063075845"/>
        <s v="15031546"/>
        <s v="1044929941"/>
        <s v="1003589301"/>
        <s v="1051885187"/>
        <s v="9156352"/>
        <s v="9147614"/>
        <s v="1047486552"/>
        <s v="1047396540"/>
        <s v="9239701"/>
        <s v="1143350819"/>
        <s v="73142139"/>
        <s v="73230310"/>
        <s v="1048604288"/>
        <s v="73202177"/>
        <s v="8854332"/>
        <s v="9103331"/>
        <s v="1047430645"/>
        <s v="1143368159"/>
        <s v="1002199456"/>
        <s v="73132647"/>
        <s v="73149690"/>
        <s v="1051822514"/>
        <s v="9097779"/>
        <s v="32936515"/>
        <s v="73135176"/>
        <s v="1047391146"/>
        <s v="73108745"/>
        <s v="73212587"/>
        <s v="8854897"/>
        <s v="73185562"/>
        <s v="73169001"/>
        <s v="1143377774"/>
        <s v="1047471721"/>
        <s v="73169783"/>
        <s v="1143339994"/>
        <s v="1148693276"/>
        <s v="73210741"/>
        <s v="9186009"/>
        <s v="73167244"/>
        <s v="1047422987"/>
        <s v="73212580"/>
        <s v="79329193"/>
        <s v="9236697"/>
        <s v="1128059054"/>
        <s v="73152237"/>
        <s v="73206327"/>
        <s v="11077259"/>
        <s v="1066175311"/>
        <s v="1047416363"/>
        <s v="1070816666"/>
        <s v="1047384900"/>
        <s v="1047502408"/>
        <s v="9186317"/>
        <s v="73157204"/>
        <s v="1047387638"/>
        <s v="7921557"/>
        <s v="73573281"/>
        <s v="73163341"/>
        <s v="1143377441"/>
        <s v="1047416469"/>
        <s v="73554580"/>
        <s v="73575321"/>
        <s v="73111450"/>
        <s v="1002248481"/>
        <s v="7917646"/>
        <s v="890903790"/>
        <s v="73139344"/>
        <s v="1052731417"/>
        <s v="73151174"/>
        <s v="73571293"/>
        <s v="1047429646"/>
        <s v="1047441861"/>
        <s v="13570815"/>
        <s v="73167217"/>
        <s v="73152933"/>
        <s v="1047476501"/>
        <s v="22804822"/>
        <s v="88222328"/>
        <s v="1051418658"/>
        <s v="1143330783"/>
        <s v="73160096"/>
        <s v="73154523"/>
        <s v="73196675"/>
        <s v="73231254"/>
        <s v="73207279"/>
        <s v="92447136"/>
        <s v="9148287"/>
        <s v="1047470195"/>
        <s v="9185875"/>
        <s v="1143350903"/>
        <s v="73008014"/>
        <s v="73133105"/>
        <s v="1128058315"/>
        <s v="73151581"/>
        <s v="7921809"/>
        <s v="73147510"/>
        <s v="7961072"/>
        <s v="73127908"/>
        <s v="1049929370"/>
        <s v="1030619889"/>
        <s v="10776145"/>
        <s v="73136985"/>
        <s v="1047465960"/>
        <s v="73192652"/>
        <s v="78730044"/>
        <s v="1047416099"/>
        <s v="73149268"/>
        <s v="1050959328"/>
        <s v="9298803"/>
        <s v="1002195044"/>
        <s v="1002501829"/>
        <s v="1047440229"/>
        <s v="1047450770"/>
        <s v="1047519002"/>
        <s v="1051444872"/>
        <s v="1143331199"/>
        <s v="1143387876"/>
        <s v="73189641"/>
        <s v="73571560"/>
        <s v="1148693357"/>
        <s v="1050960338"/>
        <s v="73111559"/>
        <s v="1047438877"/>
        <s v="1143358148"/>
        <s v="800249241"/>
        <s v="73570209"/>
        <s v="1050948814"/>
        <s v="1143407300"/>
        <s v="1071162031"/>
        <s v="79628116"/>
        <s v="1002199720"/>
        <s v="73154547"/>
        <s v="1143346340"/>
        <s v="1007975140"/>
        <s v="1050952423"/>
        <s v="1047386152"/>
        <s v="1050959629"/>
        <s v="73009094"/>
        <s v="1048941946"/>
        <s v="3811337"/>
        <s v="73191594"/>
        <s v="1007170354"/>
        <s v="1143325774"/>
        <s v="77194847"/>
        <s v="9021936"/>
        <s v="1007314964"/>
        <s v="1193030985"/>
        <s v="1047436328"/>
        <s v="1051819405"/>
        <s v="1140843861"/>
        <s v="12635963"/>
        <s v="73182612"/>
        <s v="73152234"/>
        <s v="73209469"/>
        <s v="1052986204"/>
        <s v="74282599"/>
        <s v="1044911098"/>
        <s v="1047435266"/>
        <s v="1051819935"/>
        <s v="73183886"/>
        <s v="1047371827"/>
        <s v="1143330124"/>
        <s v="3817873"/>
        <s v="73168506"/>
        <s v="73352134"/>
        <s v="9145775"/>
        <s v="7919544"/>
        <s v="1044932106"/>
        <s v="1002323370"/>
        <s v="7960668"/>
        <s v="73580102"/>
        <s v="1050954534"/>
        <s v="1047490306"/>
        <s v="73159298"/>
        <s v="1050961305"/>
        <s v="1003026603"/>
        <s v="1235045400"/>
        <s v="73214827"/>
        <s v="1047440584"/>
        <s v="1143383567"/>
        <s v="1235044085"/>
        <s v="7921215"/>
        <s v="1143389124"/>
        <s v="1047495897"/>
        <s v="1128061952"/>
        <s v="1038124450"/>
        <s v="1047448417"/>
        <s v="72255702"/>
        <s v="1007431647"/>
        <s v="73207126"/>
        <s v="73160694"/>
        <s v="1047507538"/>
        <s v="10886858"/>
        <s v="1047405296"/>
        <s v="73162379"/>
        <s v="1102848728"/>
        <s v="73132700"/>
        <s v="73195999"/>
        <s v="73211365"/>
        <s v="1143340016"/>
        <s v="1143328133"/>
        <s v="1047454767"/>
        <s v="73570440"/>
        <s v="73187274"/>
        <s v="73573508"/>
        <s v="1062964839"/>
        <s v="1050971370"/>
        <s v="1050966796"/>
        <s v="1070806627"/>
        <s v="98482858"/>
        <s v="73200436"/>
        <s v="1050973481"/>
        <s v="1007446154"/>
        <s v="1050958455"/>
        <s v="8853177"/>
        <s v="1048937991"/>
        <s v="73571183"/>
        <s v="1043635674"/>
        <s v="3883113"/>
        <s v="1048436579"/>
        <s v="8719170"/>
        <s v="1235043135"/>
        <s v="1003046013"/>
        <s v="1143394407"/>
        <s v="1047507226"/>
        <s v="72305088"/>
        <s v="1100395239"/>
        <s v="1001974217"/>
        <s v="1128046710"/>
        <s v="1050975172"/>
        <s v="73146005"/>
        <s v="1007126694"/>
        <s v="1044934457"/>
        <s v="1002058401"/>
        <s v="1047384502"/>
        <s v="73204096"/>
        <s v="72195323"/>
        <s v="3800779"/>
        <s v="1047503812"/>
        <s v="73182246"/>
        <s v="73192545"/>
        <s v="92545434"/>
        <s v="73579382"/>
        <s v="3828437"/>
        <s v="9102885"/>
        <s v="1047433842"/>
        <s v="9103870"/>
        <s v="1047463607"/>
        <s v="94379411"/>
        <s v="9146382"/>
        <s v="1237441830"/>
        <s v="1143387677"/>
        <s v="45543688"/>
        <s v="1121928084"/>
        <s v="800226175"/>
        <s v="1065650246"/>
        <s v="1006877412"/>
        <s v="1002248080"/>
        <s v="1007739448"/>
        <s v="73188537"/>
        <s v="1143411950"/>
        <s v="1047400626"/>
        <s v="1002057942"/>
        <s v="8852350"/>
        <s v="73270281"/>
        <s v="1143399592"/>
        <s v="45548915"/>
        <s v="1050972313"/>
        <s v="1049537139"/>
        <s v="73006153"/>
        <s v="15075642"/>
        <s v="1235041387"/>
        <s v="73204751"/>
        <s v="1047480805"/>
        <s v="72007041"/>
        <s v="1102847761"/>
        <s v="1047385586"/>
        <s v="73007526"/>
        <s v="1082370293"/>
        <s v="1047450499"/>
        <s v="73150121"/>
        <s v="1002241494"/>
        <s v="77090977"/>
        <s v="73156052"/>
        <s v="1235047129"/>
        <s v="73202274"/>
        <s v="1143454086"/>
        <s v="1143396192"/>
        <s v="1047376195"/>
        <s v="8870547"/>
        <s v="1050977365"/>
        <s v="3811864"/>
        <s v="1047447859"/>
        <s v="1002319649"/>
        <s v="1045704008"/>
        <s v="1082246028"/>
        <s v="1025881415"/>
        <s v="1143385542"/>
        <s v="1007126297"/>
        <s v="1143373941"/>
        <m/>
      </sharedItems>
    </cacheField>
    <cacheField name="Nombre Tercero" numFmtId="0">
      <sharedItems containsBlank="1" count="376">
        <s v="TRANSAMBIENTAL"/>
        <s v="EPS SURA COMPAÑIA SURAMERICANA SERVICIOS DE SALUD"/>
        <s v="SALUD TOTAL S.A. EPS ARS"/>
        <s v="NUEVA EMPRESA PROMOTORA DE SALUD"/>
        <s v="ARP SURA"/>
        <s v="E.P.S. SANITAS S.A."/>
        <s v="ASOCIACION MUTUAL SER EMPRESA SOLIDARIA"/>
        <s v="E.P.S. FAMISANAR LTDA. CAFAM COLSUBSIDIO"/>
        <s v="COOSALUD ENTIDAD PROMOTORA DE SALUD S.A"/>
        <s v="ROJAS BUSTOS ESEIZA DEL CARMEN"/>
        <s v="DORIAN  RODRIGUEZ OSPINO"/>
        <s v="JUAN CARLOS CABRERA TORRES"/>
        <s v="JESUS JAVIER BELTRAN OLIVELLA"/>
        <s v="MOISES  CASTILLA GUTIERREZ"/>
        <s v="RAFAEL DE JESUS PUELLO HUETO"/>
        <s v="WILSON RAFAEL SIMANCAS MARTINEZ"/>
        <s v="JOSE AUGUSTO ARZUZA MARRUGO"/>
        <s v="ALEJANDRO LUIS PEREZ PEDROZA"/>
        <s v="PEDRO MANUEL MUÑIZ PADILLA"/>
        <s v="TONNY JAYR ESTREMOR SALCEDO"/>
        <s v="RAMON  CORREA GARCIA"/>
        <s v="JOSE ALFREDO MARRUGO TORRES"/>
        <s v="JAROL WILSON MALDONADO DIAZ"/>
        <s v="LEONAR  LEON RODRIGUEZ"/>
        <s v="ALVARO RAUL GOMEZ SANCHEZ"/>
        <s v="ERQUIS ALONSO VEGA ANAYA"/>
        <s v="ROSANA  JIMENEZ LLANOS"/>
        <s v="JAVIER  MUÑOZ OSPINO"/>
        <s v="LUIS ALFONSO MEDINA OCHOA"/>
        <s v="LOKY LUCIANO PEREZ CHICA"/>
        <s v="YAMIL  PEREZ CASSIANI"/>
        <s v="PEREZ LUNA LEIDER ENRIQUE"/>
        <s v="WILMAN  HERRERA ARROYO"/>
        <s v="ALFONSO  PATIÑO PUPO"/>
        <s v="LUVIS STELLA ZARZA REYES"/>
        <s v="LAURA  ESPITALETA NARVAEZ"/>
        <s v="RAYMUNDO  SANJUAN MERCADO"/>
        <s v="ELKIN YOUSEF CHAR NEGRETE"/>
        <s v="JAMER GUSTAVO BENITEZ CHICA"/>
        <s v="WILLIAN EMILIO TIRADO SILVA"/>
        <s v="AVILA JHONATAN ALZUZAR DE"/>
        <s v="JORGE DAVID BOLAÑO VILLAMIL"/>
        <s v="RAFAEL ENRIQUE CUELLO LORA"/>
        <s v="EDUARDO LUIS CABARCAS GARCIA"/>
        <s v="DECHAMPS MORALES MANUEL CARMELO"/>
        <s v="ARNULFO  HERNANDEZ MERCADO"/>
        <s v="JORGE LUIS GUTIERREZ CASTILLA"/>
        <s v="JUAN CARLOS MORELOS RUIZ"/>
        <s v="WILLIAN ANTONIO MARTINEZ OLAVE"/>
        <s v="ESCORCIA NAVAS CRISTIAN DE JESUS"/>
        <s v="ANGULO PICOT JHONATAN"/>
        <s v="VICTOR IRIARTE VILLA"/>
        <s v="BRAYHAN DAVID BORGE MATOS"/>
        <s v="SANCHEZ VELASQUEZ NINI JOHANA"/>
        <s v="FERNANDO  PEREZ MADERA"/>
        <s v="DEIVI LUIS MARTELO CORTINA"/>
        <s v="DIOFANOR  ZUÑIGA MERCADO"/>
        <s v="MERKLIN  ELLES CARTAGENA"/>
        <s v="ALEJANDRO LUIS MARIN ROMERO"/>
        <s v="BANCOLOMBIA"/>
        <s v="IRIARTE MORALEZ JORGE MIGUEL"/>
        <s v="HECTOR LUIS HERNANDEZ GALLEGO"/>
        <s v="JHON FRANKLIN SALAZAR LOPEZ"/>
        <s v="MARIA JOSE GUZMAN PERTUZ"/>
        <s v="JEAN CABARCAS TUBERQUIA"/>
        <s v="GONZALEZ VARGAS LIZETH"/>
        <s v="TOM MARRUGO WUILBER YAMIL"/>
        <s v="ALCALA BARBOZA YENIS PATRICIA"/>
        <s v="CALIXTO ANTONIO JIMENEZ TAPIA"/>
        <s v="ARGEMIRO  AGRESOTH PADILLA"/>
        <s v="JORGE ENRIQUE DUEÑAS ARNEDO"/>
        <s v="JORGE GREGORIO PADILLA BARRETO"/>
        <s v="HECTOR  MUÑIZ SALAS"/>
        <s v="FIDEL ANGEL MONTALVO NISPERUZA"/>
        <s v="ANIBANIEL  ARTEAGA ALTAMIRANDA"/>
        <s v="KEVIN BELTRAN BELTRAN"/>
        <s v="OMAR YESID REYNO CANTERO"/>
        <s v="YOCIMAR  CAMACHO PEREZ"/>
        <s v="JUAN MIGUEL BERTEL SALINAS"/>
        <s v="PEDRO PABLO MARTINEZ RODRIGUEZ"/>
        <s v="LEON ANTONIO CORREA CORONADO"/>
        <s v="JIM POOL GALINDO ZAMBRANO"/>
        <s v="MERCADO FUENTES ANIBAL JOSE"/>
        <s v="EVER LUIS CASTRO GIL"/>
        <s v="JUAN CARLOS MAJUL DE AVILA"/>
        <s v="ARGEMIRO  GUZMAN SANCHEZ"/>
        <s v="DEIVIS GARCIA LICONA"/>
        <s v="EDGARDO ENRIQUE JULIO ATUEY"/>
        <s v="DUGLAS JOSE BERROCAL JIMENEZ"/>
        <s v="NEFTALY DE LOS REYES DIAZ MORELOS"/>
        <s v="LUIS MODESTO PALACIO URANGO"/>
        <s v="VICTOR ALFONSO BOSSA MORALES"/>
        <s v="ACOSTA FONTALVO JAIR ALFONSO"/>
        <s v="GERARDO ESTEBAN DIAZ SALCEDO"/>
        <s v="MARTIN EMILIO DE AVILA TORRES"/>
        <s v="BARRIOS CONTRERAS LEYSON JAVIER"/>
        <s v="Puello Cardona Wilmer"/>
        <s v="HERNANDEZ TEJADA KARINA PAOLA"/>
        <s v="ADALBERTO MANUEL OTERO MARTINEZ"/>
        <s v="NILSON MARTINEZ BALLESTEROS"/>
        <s v="JHOEL  AICARDI HERNANDEZ"/>
        <s v="ABDIEL ANTONIO SANJUR CORREA"/>
        <s v="ROWAR  ESTREMOR SALCEDO"/>
        <s v="URANGO MOLINA ALEXANDER"/>
        <s v="WARNED SEHK ARELLANO"/>
        <s v="ANTONIO BLANCO SIERRA"/>
        <s v="LUIS EDUARDO ROYERO LEAL"/>
        <s v="VERGARA ORTEGA BERCELIO"/>
        <s v="JESUS RAFAEL OSORIO CASTILLO"/>
        <s v="ERNESTO CARLOS BARRIOS GUERRERO"/>
        <s v="MANJAREES PALENCIA RONALD"/>
        <s v="HERLYS ENRIQUE MENDIVIL GARZON"/>
        <s v="YOVANY  GUZMAN MUÑOZ"/>
        <s v="WALTER  SIERRA BATISTA"/>
        <s v="JOSE BALLESTEROS BALLESTEROS"/>
        <s v="BERNAL PAYARES JORGE"/>
        <s v="OSMAR ALBERTO POVEDA GIL"/>
        <s v="ANTONIO ANDRES ARRIETA ARROYO"/>
        <s v="FELIX ELIAS ESPINOSA GARCIA"/>
        <s v="REYES GARCIAS CARLOS RAFAEL"/>
        <s v="LUIS FERNANDO DIAZ PATERNINA"/>
        <s v="JHON JAIRO CARDOZO AVILEZ"/>
        <s v="LUIS ALBERTO PEREZ MELENDEZ"/>
        <s v="ALBEIRO  SEGURA BOLAÑOS"/>
        <s v="ECHENIQUE UTRIA JOSE ALBERTO"/>
        <s v="BARRIOS CORREA DANIEL"/>
        <s v="FUENTES SUAREZ CARLOS ALBERTO"/>
        <s v="DOMINGO BUELVAS JIMENEZ"/>
        <s v="JOHNNY  GUERRERO LOPEZ"/>
        <s v="WILMER  ARRIETA MALAMBO"/>
        <s v="MARCIAL  RAMOS BEDOYA"/>
        <s v="IRWIN  ARRIETA PINEDA"/>
        <s v="MUENTES TAPIA CAMILO ANDRES"/>
        <s v="POLO ZABALETA JOSE MANUEL"/>
        <s v="EDWIN ANTONIO OCHOA LOPEZ"/>
        <s v="POSSO PUCHE WILSON MANUEL"/>
        <s v="RODRIGO DE JESUS MADERA CASTRO"/>
        <s v="SERGIO LUIS HERNANDEZ GONZALEZ"/>
        <s v="ANTONIO MANUEL DEL TORO GORDON"/>
        <s v="SEGUROS DE VIDA SURAMERICANA S.A."/>
        <s v="ANGEL ENRIQUE PEREA SOLIPA"/>
        <s v="ORLANDO AGUSTIN OROZCO AYOLA"/>
        <s v="DIAZ ROMERO RAFAEL"/>
        <s v="ANDRES ENRIQUE ACEVEDO VILLADIEGO"/>
        <s v="MONTALVO BALCEIRO CARLOS MARIO"/>
        <s v="FAUSTO BELTRAN ACOSTA"/>
        <s v="PLATA JIMENEZ VLADIMIR"/>
        <s v="WILLIAM  MIELES ALMANZA"/>
        <s v="FERNANDO JOSE OROZCO CASTELLAR"/>
        <s v="PEDRO BRANLY OSPINO"/>
        <s v="PEÑA VEGA JHOJANA PATRICIA"/>
        <s v="ESCOBAR APARICIO JOSE ROGELIO"/>
        <s v="SALAS JULIO HENDERSON DANIEL"/>
        <s v="BARRAGAN GOMEZ ALEXANDER"/>
        <s v="PABLO VALVERDE PEREZ"/>
        <s v="RESTREPO GONZALEZ JHON JAIRO"/>
        <s v="JONATHAN  CALVO ARROYO"/>
        <s v="MIGUEL AYOLA AMADOR"/>
        <s v="Madrid Villar Néstor Jesús"/>
        <s v="EDUAR MIGUEL AGRESOTH PADILLA"/>
        <s v="RAMOS GARCIA YEAM CARLOS"/>
        <s v="CONDE MENDOZA ALEJANDRA PAOLA"/>
        <s v="EDGAR  MARTINEZ HERNANDEZ"/>
        <s v="ALVAREZ CASTRO KEIVIS MANUEL"/>
        <s v="CARLOS ENRIQUE SALAS CONTRERAS"/>
        <s v="RAFAEL ORTIZ QUINTANA"/>
        <s v="OSCAR  AGUILAR MARTINEZ"/>
        <s v="JAIME ENRIQUE TORRES ACOSTA"/>
        <s v="NICOLAS REYES CASIANI"/>
        <s v="NILSON JOSE RAMOS ARDILA"/>
        <s v="CARLOS CANTILLO MUÑIZ"/>
        <s v="JHONIS LORA ROMERO"/>
        <s v="HERRERA LAZARO JOSE DAVID"/>
        <s v="VARGAS GARCIA JHONNY ALEXANDER"/>
        <s v="SANCHEZ SANCHEZ NOE ESTEBAN"/>
        <s v="YONY  AMADOR CORREA"/>
        <s v="VELANDIA MENDOZA JAVIER"/>
        <s v="DAIRO CASTRO CASTRO"/>
        <s v="ARGUMEDO PACHECO RAMIRO ANTONIO"/>
        <s v="FELICIANO QUIROZ PINEDA"/>
        <s v="EDWIN  GONZALEZ RECUERO"/>
        <s v="WILMER ANTONIO SILVA VARGAS"/>
        <s v="PUELLO ANGULO UBALDO ENRIQUE"/>
        <s v="TABORDA MARQUEZ JHON FREDY"/>
        <s v="CIFUENTESMARTINEZ YAIR"/>
        <s v="MENA DEL RIO MAURO RAFAEL"/>
        <s v="CONTRERAS JAIRO VANEGAS"/>
        <s v="SAMBRANO LORA GREGORY ANTONIO"/>
        <s v="ALFONSO JULIO CORREA"/>
        <s v="CUESTA CARLOS IVAN"/>
        <s v="PEREA BONILLA JUAN MANUEL"/>
        <s v="JUAN CARLOS SALCEDO CORREA"/>
        <s v="EDUARDO ENRIQUE MONTAÑO MARTINEZ"/>
        <s v="ESTRADA OSORIO ROGGER EDUARDO"/>
        <s v="JARLYS STIVEN SALGADO DOMINGUEZ"/>
        <s v="JARAMILLO VERGARA GUILLERMO ENRIQUE"/>
        <s v="BRITO TORRES GERMAN ENRIQUE"/>
        <s v="RHENALS HERALDEZ EFRAIN IVAN"/>
        <s v="COOSALUD ESS ENTIDAD PROMOTORA DE SALUD"/>
        <s v="Silva Urueta Oscar David"/>
        <s v="CARLOS EDUARDO CARDONA TORRES"/>
        <s v="RICARDO ANDRES QUIROZ VAZQUEZ"/>
        <s v="OVALLE MORAD STEPHANIE AUXILIADORA"/>
        <s v="GARCIA CORTES HAROLD RICARDO"/>
        <s v="KEVIN MESTRE CASTRO"/>
        <s v="JORGE ELIECER JIMENEZ PEREZ"/>
        <s v="JAIDER  FAJARDO HINESTROZA"/>
        <s v="LUIS DANIEL FANEYTE BELTRAN"/>
        <s v="RINCON PARRA JAVIER"/>
        <s v="MARCOS MORALES SANDON"/>
        <s v="LIBARDO ALCALA QUINTANA"/>
        <s v="ACOSTA FONTALVO WLADIMIR"/>
        <s v="BRAYAN JOSE PIÑA PAJARO"/>
        <s v="ALEXANDER  LARA OROZCO"/>
        <s v="JAN CARLO CORTES PEREZ"/>
        <s v="JOSE MANUEL CHAMORRO SIERRA"/>
        <s v="MONTES SAYAS EMER ALFONSO"/>
        <s v="CUELLO MAESTRE YOEL JOSE"/>
        <s v="HEIDER HERNANDEZ MARTINEZ"/>
        <s v="CABARCAS MEDRANO HEYSER"/>
        <s v="OLIVERO ECHEVERRIA FERNANDO RAFAEL"/>
        <s v="DE LAS AGUAS TEHERAN JADER"/>
        <s v="GLORIA CARMONA JOSE MANUEL"/>
        <s v="PACHECO ROMERO LUIS EDUARDO"/>
        <s v="GRACIA  OROZCO JOSE AGUSTIN"/>
        <s v="ROBERTO CARLOS ESTRADA SUAREZ"/>
        <s v="CONEO GAMARRA JOSE ANTONIO"/>
        <s v="RAMIREZ BRAVO RUBEN"/>
        <s v="ATENCIO TURIZO CARLOS MAURO"/>
        <s v="MOLINA SANTAMARIA EDWIN FERNANDO"/>
        <s v="CASTAÑO OROZCO CESAR HUMBERTO"/>
        <s v="ARELLANO NEGRETE HERLING DAVID"/>
        <s v="ARIAS ARRIETA JOSE ALFREDO"/>
        <s v="MARTINEZ FUERTE SAMID DE JESUS"/>
        <s v="VASQUEZ BELTRAN WILDER DE JESUS"/>
        <s v="DANIEL ISAAC GONZALEZ SUAREZ"/>
        <s v="CASTILLA PARDO AMAURY JOSE"/>
        <s v="REYMUNDO  PUELLO MEZA"/>
        <s v="COTA HERNANDEZ ALEJANDRO"/>
        <s v="KELSEY CASTILLO OSCAR RAFAEL"/>
        <s v="MATUTE TORRES ALEXANDER"/>
        <s v="MUÑIZ PATERNINA BREINER DE JESUS"/>
        <s v="YONATAN PALOMINO PADILLA"/>
        <s v="CAMACHO BELEÑO ERIK ALEXI"/>
        <s v="Julio Espitia Emerson Enrique"/>
        <s v="Castro Julio Tayler Enrique"/>
        <s v="BERRIO CONTRERAS MOISES FERNANDO"/>
        <s v="MARQUEZ MERCADO ALEXANDER RAFAEL"/>
        <s v="JOSE YESID SALGADO FRANCO"/>
        <s v="JOSE GABRIEL SUAREZ CANTERO"/>
        <s v="PAEZ BARRIOS PAOLA ANDREA"/>
        <s v="DANIEL SALINAS MUENTES"/>
        <s v="ALVAREZ PIMIENTA WILL ALFONSO"/>
        <s v="CARVAJAL BERROCAL JESUS"/>
        <s v="JULIO MURILLO DAVID JULIO"/>
        <s v="ALFONSO PESTANA GUETTE"/>
        <s v="DANIEL GONZALEZ PADILLA"/>
        <s v="BERRIO DEL TORO HECTOR ANDRES"/>
        <s v="ZARZA  CATALAN JOSE MARIA"/>
        <s v="FURNIELES HOYOS YESENIA"/>
        <s v="ROBERTO RAMOS YANEZ"/>
        <s v="SUAZA ORDOSGOITIA JONATHAN ARTURO"/>
        <s v="TORRES MARTELO DILAND GABRIEL"/>
        <s v="PAJARO SANABRIA JHON"/>
        <s v="PEREZ  MARTINEZ RICARDO"/>
        <s v="PEREZ FLOREZ JESUS MANUEL"/>
        <s v="VALENCIA  ALVAREZ ALVARO"/>
        <s v="ARELLANO CAUSIL YEISSON"/>
        <s v="CESAR GONZALEZ AVILA"/>
        <s v="OZUNA CONTRERAS CAROLINA ANDREA"/>
        <s v="JOSE MORENO"/>
        <s v="HENRY  GUERRERO LOPEZ"/>
        <s v="SIERRA PAYARES RAFAEL"/>
        <s v="BELTRAN HERRERA MICHEL"/>
        <s v="JORGE LUIS VALIENTE VARGAS"/>
        <s v="DIEGO ALFONSO PUERTAS TINJACA"/>
        <s v="HERNANDO JIMENEZ BRAVO"/>
        <s v="DIANER DAVILA SANES"/>
        <s v="EDUARDO ENRIQUE SERNA PEREZ"/>
        <s v="MARTINEZ FERNANDEZ CARLOS MARIO"/>
        <s v="JINETE MEJIA JUAN SEBASTIAN"/>
        <s v="VELEZ ZULUAGA JHON ALEXANDER"/>
        <s v="ANDRES FELIPE TORRES PITALUA"/>
        <s v="MUNERA ARIAS RAMON ANDRES"/>
        <s v="JOHN FREDY GIL BERRIO"/>
        <s v="MENDOZA MARTINEZ WILITON"/>
        <s v="CASTILLO DE LA OSSA JESUS EDUARDO"/>
        <s v="CRISTIAN CAMILO ALVAREZ RICARDO"/>
        <s v="CESPEDES RODRIGUEZ ANGEL ANTONIO"/>
        <s v="CORTINA  AGAMEZ CESAR AUGUSTO"/>
        <s v="JUAN CARLOS PEREZ MADERA"/>
        <s v="CASTILLO PEREZ ANDERSON"/>
        <s v="LUIS FERNANDO PIMIENTEL SANTANA"/>
        <s v="CESAR DAVID IBAÑEZ MAGALLANES"/>
        <s v="FREDY ALBERTO SILVA VEGA"/>
        <s v="PAJARO GUZMAN WILSON GUILLERMO"/>
        <s v="PINTO HUMANEZ RAFAEL ANDRES"/>
        <s v="JOEL DE JESUS ACOSTA MUÑOZ"/>
        <s v="RIVERA  THORRENS JOSE DAVID"/>
        <s v="ERLIN EDUARDO MARTINEZ JIMENEZ"/>
        <s v="DIAZ  DORADO MIGUEL ENRIQUE"/>
        <s v="MORENO VICTOR MANUEL"/>
        <s v="IMANOL ENRIQUE CERDA SARA"/>
        <s v="JUAN CAMILO MUNERA CASAS"/>
        <s v="EDUARDO ENRIQUE BUSTOS CERPA"/>
        <s v="ALVAREZ QUIROZ DIEGO ARMANDO"/>
        <s v="TONETTI CASTRO OSWALDO JUNIOR"/>
        <s v="VALENZUELA ROMERO BAIRON DE JESUS"/>
        <s v="JULIAN CORREA CANTILLO"/>
        <s v="ORELLANO  PEREZ YENNE JAVIER"/>
        <s v="LUIS ALFONSO UPARELA LARA"/>
        <s v="OSVALDO JAVIER SALGADO VELAIDES"/>
        <s v="CONEO GOMEZ LUIS DANIEL"/>
        <s v="RAMIREZ SANCHEZ JEISON ALEJANDRO"/>
        <s v="HERNANDEZ MENESES LUIS ALBERTO"/>
        <s v="ACOSTA BALDOVINO LUIS CARLOS"/>
        <s v="HENRRY  VARGAS CHICO"/>
        <s v="CESAR ENRIQUE GALVIZ CASTILLA"/>
        <s v="ARMANDO  CASTELLANO ESPINOSA"/>
        <s v="VICTOR ALFONSO MARRUGO PAJARO"/>
        <s v="SALAS LLERENA OSVALDO"/>
        <s v="DUBAN JOSE RODRIGUEZ DIAZ"/>
        <s v="RINCON SANCHEZ ANDERSON"/>
        <s v="LUIS MIGUEL PADILLA HERNANDEZ"/>
        <s v="ABRAM GARRIDO BARACALDO"/>
        <s v="BENTA BERTEL YEFER ANTONIO"/>
        <s v="POLO CASTILLO SUGEY"/>
        <s v="MANUEL JAIR CARVAJAL RAMOS"/>
        <s v="COLMENA SEGUROS RIESGOS LABORALES S.A., RIESGOS LABORALES COLMENA S.A. COMPAÑIA DE SEGUROS DE VIDA"/>
        <s v="ACOSTA  MUÑOZ RAFAEL ENRIQUE"/>
        <s v="CARVAJAL RAMOS DANIEL ANDRES"/>
        <s v="JOSE FILOT PEREZ"/>
        <s v="LUIS SARMIENTO DE ARCO"/>
        <s v="LAGUNA URUETA ALVARO DE JESUS"/>
        <s v="BANQUEZ SAYAS LACIDES"/>
        <s v="SALAS TABORDA ARIS DE JESUS"/>
        <s v="ANDRES  SOLANA CASTILLA"/>
        <s v="PEDRO  ARIZA DIAZ"/>
        <s v="WILLIS RAFAEL CERDA CAÑATE"/>
        <s v="PEREZ HERRERA JUNIOR RAFAEL"/>
        <s v="DAIRIS P. VEGA HERNANDEZ"/>
        <s v="MICHAEL MORENO BUSTAMENTE"/>
        <s v="CAMILO REALES BALLESTAS"/>
        <s v="GONZALEZ RAMOS DAINER"/>
        <s v="RUBEN ALBEIRO DURANGO TORRES"/>
        <s v="GALAN OROZCO JHONATAN"/>
        <s v="RAFAEL RICARDO MALDONADO HERNANDEZ"/>
        <s v="AGAMEZ BELTRAN JAVIER ALFONZO"/>
        <s v="SANTAMARIA CASTELLANOS GABY FERNANDO"/>
        <s v="ANDRES LAMBIS SALCEDO"/>
        <s v="YOMER DAVID NAVARRO GOEZ"/>
        <s v="CASTRO SIMARRA RAFAEL"/>
        <s v="ROCHA MADRID ANDRES CAMILO"/>
        <s v="DAIRO N ANDRES IRIARTE MARTINEZ"/>
        <s v="OSCAR  POMARES NARVAEZ"/>
        <s v="BRAYAN ANDRES VILLARREAL MUÑOZ"/>
        <s v="JIMENEZ CALVO JAVIER"/>
        <s v="VERBEL VERBEL ALBERTO CARLOS"/>
        <s v="CHIQUILLO OZUNA ALBERTO JOSE"/>
        <s v="MADARIAGA FLOREZ RONALD"/>
        <s v="HERNANDEZ GONZALEZ JEAN"/>
        <s v="BERRIO ROCHA DUVAN"/>
        <s v="HALDER  CHIQUILLO DIAZ"/>
        <s v="JOSE MONTES SALGADO"/>
        <s v="CARDONA RAMOS RODRIGO ALEJANDRO"/>
        <s v="CANTILLO MUÑIZ CARLOS"/>
        <s v="NAVARRO DIAZ ALEXANDER"/>
        <s v="DIEGO DIAZ MONTILLA"/>
        <s v="Caraballo Salinas Pedro Luis"/>
        <s v="YAN CARLOS OROZCO HERNANDEZ"/>
        <s v="RAMOS DORIA MARCO ANTONIO"/>
        <s v="MARCHENA RUIZ ESTEBAN"/>
        <s v="BAYUELO ZABALA OSCAR DAVID"/>
        <s v="ALAPE NAVARRO JORGE ISACC"/>
        <s v="JHON FREDDY FIGUEROA QUINTERO"/>
        <m/>
      </sharedItems>
    </cacheField>
    <cacheField name="Codigo Costo" numFmtId="0">
      <sharedItems containsBlank="1"/>
    </cacheField>
    <cacheField name="Nombre Costo" numFmtId="0">
      <sharedItems containsBlank="1"/>
    </cacheField>
    <cacheField name="Codigo Retencion" numFmtId="0">
      <sharedItems containsBlank="1"/>
    </cacheField>
    <cacheField name="Concepto Retencion" numFmtId="0">
      <sharedItems containsBlank="1"/>
    </cacheField>
    <cacheField name="Base Retencion" numFmtId="0">
      <sharedItems containsString="0" containsBlank="1" containsNumber="1" containsInteger="1" minValue="0" maxValue="0"/>
    </cacheField>
    <cacheField name="Tipo Libro" numFmtId="0">
      <sharedItems containsBlank="1"/>
    </cacheField>
    <cacheField name="Asiento Cierre" numFmtId="0">
      <sharedItems containsBlank="1"/>
    </cacheField>
    <cacheField name="Documento Referencia" numFmtId="0">
      <sharedItems containsBlank="1"/>
    </cacheField>
    <cacheField name="Numero Cheque" numFmtId="0">
      <sharedItems containsBlank="1"/>
    </cacheField>
    <cacheField name="Codigo Operacion" numFmtId="0">
      <sharedItems containsBlank="1"/>
    </cacheField>
    <cacheField name="Fecha Operacion" numFmtId="0">
      <sharedItems containsBlank="1"/>
    </cacheField>
    <cacheField name="Programa" numFmtId="0">
      <sharedItems containsBlank="1"/>
    </cacheField>
    <cacheField name="Estacion" numFmtId="0">
      <sharedItems containsBlank="1"/>
    </cacheField>
    <cacheField name="Empresa" numFmtId="0">
      <sharedItems containsBlank="1"/>
    </cacheField>
    <cacheField name="Fecha Version" numFmtId="0">
      <sharedItems containsBlank="1"/>
    </cacheField>
    <cacheField name="Estado Reg." numFmtId="0">
      <sharedItems containsBlank="1"/>
    </cacheField>
    <cacheField name="Año 2" numFmtId="0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Mes" numFmtId="0">
      <sharedItems containsBlank="1" count="13">
        <s v="nov"/>
        <s v="dic"/>
        <s v="ene"/>
        <s v="feb"/>
        <s v="mar"/>
        <s v="abr"/>
        <s v="may"/>
        <s v="jun"/>
        <s v="jul"/>
        <s v="ago"/>
        <s v="sep"/>
        <s v="oc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4">
  <r>
    <s v="138020001"/>
    <s v="REINTEGRO DE INCAPACIDADES"/>
    <d v="2021-11-30T00:00:00"/>
    <x v="0"/>
    <s v="99"/>
    <s v="SALDOS INICIALES"/>
    <s v=""/>
    <s v="000000001"/>
    <s v="REINTEGRO DE INCAPACIDADES"/>
    <n v="38623261.060000002"/>
    <n v="0"/>
    <n v="38623261.060000002"/>
    <s v="1"/>
    <s v="900771273"/>
    <x v="0"/>
    <s v=""/>
    <s v=" "/>
    <s v=" "/>
    <s v=" "/>
    <n v="0"/>
    <s v="CONTABLE"/>
    <s v="N"/>
    <s v="000000001"/>
    <s v="0"/>
    <s v="TACOSITI"/>
    <s v="Feb  8 2022  4:17AM"/>
    <s v="frmCON6093"/>
    <s v="DESKTOP-5900GRN"/>
    <s v="TAMBIENTAL"/>
    <s v="Feb  8 2022  4:17AM"/>
    <s v=""/>
  </r>
  <r>
    <s v="138020001"/>
    <s v="REINTEGRO DE INCAPACIDADES"/>
    <d v="2021-12-02T00:00:00"/>
    <x v="0"/>
    <s v="15"/>
    <s v="CONSIGNACIONES BANCO"/>
    <s v=""/>
    <s v="000000010"/>
    <s v="EPS SURA COMPAÑIA SURAMERICANA SERVICIOS DE SALUD:REINTEGRO INCAPACIDAD SURAMERICANA000000010"/>
    <n v="0"/>
    <n v="262479"/>
    <n v="-262479"/>
    <s v="1"/>
    <s v="800088702"/>
    <x v="1"/>
    <s v=""/>
    <s v=" "/>
    <s v=" "/>
    <s v=" "/>
    <n v="0"/>
    <s v="CONTABLE"/>
    <s v="N"/>
    <s v="000000010"/>
    <s v="0"/>
    <s v="TACOTESO"/>
    <s v="Ene 14 2022  5:20PM"/>
    <s v="frmBAN607"/>
    <s v="DESKTOP-O60S49G"/>
    <s v="TAMBIENTAL"/>
    <s v="Ene 14 2022  5:20PM"/>
    <s v=""/>
  </r>
  <r>
    <s v="138020001"/>
    <s v="REINTEGRO DE INCAPACIDADES"/>
    <d v="2021-12-02T00:00:00"/>
    <x v="0"/>
    <s v="15"/>
    <s v="CONSIGNACIONES BANCO"/>
    <s v=""/>
    <s v="000000011"/>
    <s v="SALUD TOTAL S.A. EPS ARS:REINTEGRO INCAPACIDAD SALUD TOTAL000000011"/>
    <n v="0"/>
    <n v="428175"/>
    <n v="-428175"/>
    <s v="1"/>
    <s v="800130907"/>
    <x v="2"/>
    <s v=""/>
    <s v=" "/>
    <s v=" "/>
    <s v=" "/>
    <n v="0"/>
    <s v="CONTABLE"/>
    <s v="N"/>
    <s v="000000011"/>
    <s v="0"/>
    <s v="TACOTESO"/>
    <s v="Ene 14 2022  5:27PM"/>
    <s v="frmBAN607"/>
    <s v="DESKTOP-O60S49G"/>
    <s v="TAMBIENTAL"/>
    <s v="Ene 14 2022  5:27PM"/>
    <s v=""/>
  </r>
  <r>
    <s v="138020001"/>
    <s v="REINTEGRO DE INCAPACIDADES"/>
    <d v="2021-12-10T00:00:00"/>
    <x v="0"/>
    <s v="15"/>
    <s v="CONSIGNACIONES BANCO"/>
    <s v=""/>
    <s v="000000007"/>
    <s v="SALUD TOTAL S.A. EPS ARS:REINTEGRO INCAPACIDAD SALUD TOTAL000000007"/>
    <n v="0"/>
    <n v="1535787"/>
    <n v="-1535787"/>
    <s v="1"/>
    <s v="800130907"/>
    <x v="2"/>
    <s v=""/>
    <s v=" "/>
    <s v=" "/>
    <s v=" "/>
    <n v="0"/>
    <s v="CONTABLE"/>
    <s v="N"/>
    <s v="000000007"/>
    <s v="0"/>
    <s v="TACOTESO"/>
    <s v="Ene 14 2022  4:39PM"/>
    <s v="frmBAN607"/>
    <s v="DESKTOP-O60S49G"/>
    <s v="TAMBIENTAL"/>
    <s v="Ene 14 2022  4:39PM"/>
    <s v=""/>
  </r>
  <r>
    <s v="138020001"/>
    <s v="REINTEGRO DE INCAPACIDADES"/>
    <d v="2021-12-10T00:00:00"/>
    <x v="0"/>
    <s v="15"/>
    <s v="CONSIGNACIONES BANCO"/>
    <s v=""/>
    <s v="000000008"/>
    <s v="NUEVA EMPRESA PROMOTORA DE SALUD:REINTEGRO INCAPACIDAD NUEVA EPS000000008"/>
    <n v="0"/>
    <n v="195079"/>
    <n v="-195079"/>
    <s v="1"/>
    <s v="900156264"/>
    <x v="3"/>
    <s v=""/>
    <s v=" "/>
    <s v=" "/>
    <s v=" "/>
    <n v="0"/>
    <s v="CONTABLE"/>
    <s v="N"/>
    <s v="000000008"/>
    <s v="0"/>
    <s v="TACOTESO"/>
    <s v="Ene 14 2022  4:41PM"/>
    <s v="frmBAN607"/>
    <s v="DESKTOP-O60S49G"/>
    <s v="TAMBIENTAL"/>
    <s v="Ene 14 2022  4:41PM"/>
    <s v=""/>
  </r>
  <r>
    <s v="138020001"/>
    <s v="REINTEGRO DE INCAPACIDADES"/>
    <d v="2021-12-15T00:00:00"/>
    <x v="0"/>
    <s v="21"/>
    <s v="NOMINA NOVASOFT"/>
    <s v=""/>
    <s v="000000001"/>
    <s v="GASTOS REEMBOLSABLES"/>
    <n v="42866"/>
    <n v="0"/>
    <n v="42866"/>
    <s v="1"/>
    <s v="800088702"/>
    <x v="1"/>
    <s v="10010200"/>
    <s v="COMPRAS Y ABASTESIMIENTO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30284"/>
    <n v="0"/>
    <n v="30284"/>
    <s v="1"/>
    <s v="800088702"/>
    <x v="1"/>
    <s v="10020200"/>
    <s v="EJECUCIÓN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77628"/>
    <n v="0"/>
    <n v="77628"/>
    <s v="1"/>
    <s v="800256161"/>
    <x v="4"/>
    <s v="10020200"/>
    <s v="EJECUCIÓN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60568"/>
    <n v="0"/>
    <n v="60568"/>
    <s v="1"/>
    <s v="800130907"/>
    <x v="2"/>
    <s v="10030200"/>
    <s v="COORDINACIÓN DE OPERACION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67244"/>
    <n v="0"/>
    <n v="67244"/>
    <s v="1"/>
    <s v="800088702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454263"/>
    <n v="0"/>
    <n v="454263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32965"/>
    <n v="0"/>
    <n v="32965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163561"/>
    <n v="0"/>
    <n v="163561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363410"/>
    <n v="0"/>
    <n v="363410"/>
    <s v="1"/>
    <s v="800251440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60568"/>
    <n v="0"/>
    <n v="60568"/>
    <s v="1"/>
    <s v="800251440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30284"/>
    <n v="0"/>
    <n v="30284"/>
    <s v="1"/>
    <s v="800251440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31088"/>
    <n v="0"/>
    <n v="31088"/>
    <s v="1"/>
    <s v="806008394"/>
    <x v="6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37209"/>
    <n v="0"/>
    <n v="37209"/>
    <s v="1"/>
    <s v="900156264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15T00:00:00"/>
    <x v="0"/>
    <s v="21"/>
    <s v="NOMINA NOVASOFT"/>
    <s v=""/>
    <s v="000000001"/>
    <s v="GASTOS REEMBOLSABLES"/>
    <n v="513641"/>
    <n v="0"/>
    <n v="513641"/>
    <s v="1"/>
    <s v="900156264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23T00:00:00"/>
    <x v="0"/>
    <s v="15"/>
    <s v="CONSIGNACIONES BANCO"/>
    <s v=""/>
    <s v="000000003"/>
    <s v="SALUD TOTAL S.A. EPS ARS:REINTEGRO INCAPACIDAD SALUD TOTAL000000003"/>
    <n v="0"/>
    <n v="885682"/>
    <n v="-885682"/>
    <s v="1"/>
    <s v="800130907"/>
    <x v="2"/>
    <s v=""/>
    <s v=" "/>
    <s v=" "/>
    <s v=" "/>
    <n v="0"/>
    <s v="CONTABLE"/>
    <s v="N"/>
    <s v="000000003"/>
    <s v="0"/>
    <s v="TACOTESO"/>
    <s v="Ene 14 2022  3:48PM"/>
    <s v="frmBAN607"/>
    <s v="DESKTOP-O60S49G"/>
    <s v="TAMBIENTAL"/>
    <s v="Ene 14 2022  3:48PM"/>
    <s v=""/>
  </r>
  <r>
    <s v="138020001"/>
    <s v="REINTEGRO DE INCAPACIDADES"/>
    <d v="2021-12-23T00:00:00"/>
    <x v="0"/>
    <s v="15"/>
    <s v="CONSIGNACIONES BANCO"/>
    <s v=""/>
    <s v="000000004"/>
    <s v="SALUD TOTAL S.A. EPS ARS:REINTEGRO INCAPACIDAD SALUD TOTAL000000004"/>
    <n v="0"/>
    <n v="274266"/>
    <n v="-274266"/>
    <s v="1"/>
    <s v="800130907"/>
    <x v="2"/>
    <s v=""/>
    <s v=" "/>
    <s v=" "/>
    <s v=" "/>
    <n v="0"/>
    <s v="CONTABLE"/>
    <s v="N"/>
    <s v="000000004"/>
    <s v="0"/>
    <s v="TACOTESO"/>
    <s v="Ene 14 2022  3:51PM"/>
    <s v="frmBAN607"/>
    <s v="DESKTOP-O60S49G"/>
    <s v="TAMBIENTAL"/>
    <s v="Ene 14 2022  3:51PM"/>
    <s v=""/>
  </r>
  <r>
    <s v="138020001"/>
    <s v="REINTEGRO DE INCAPACIDADES"/>
    <d v="2021-12-23T00:00:00"/>
    <x v="0"/>
    <s v="15"/>
    <s v="CONSIGNACIONES BANCO"/>
    <s v=""/>
    <s v="000000005"/>
    <s v="E.P.S. FAMISANAR LTDA. CAFAM COLSUBSIDIO:REINTEGRO INCAPACIDAD FAMISANAR000000005"/>
    <n v="0"/>
    <n v="97173"/>
    <n v="-97173"/>
    <s v="1"/>
    <s v="830003564"/>
    <x v="7"/>
    <s v=""/>
    <s v=" "/>
    <s v=" "/>
    <s v=" "/>
    <n v="0"/>
    <s v="CONTABLE"/>
    <s v="N"/>
    <s v="000000005"/>
    <s v="0"/>
    <s v="TACOTESO"/>
    <s v="Ene 14 2022  3:58PM"/>
    <s v="frmBAN607"/>
    <s v="DESKTOP-O60S49G"/>
    <s v="TAMBIENTAL"/>
    <s v="Ene 14 2022  3:58PM"/>
    <s v=""/>
  </r>
  <r>
    <s v="138020001"/>
    <s v="REINTEGRO DE INCAPACIDADES"/>
    <d v="2021-12-23T00:00:00"/>
    <x v="0"/>
    <s v="15"/>
    <s v="CONSIGNACIONES BANCO"/>
    <s v=""/>
    <s v="000000006"/>
    <s v="EPS SURA COMPAÑIA SURAMERICANA SERVICIOS DE SALUD:REINTEGRO INCAPACIDAD SURAMERICANA000000006"/>
    <n v="0"/>
    <n v="97524"/>
    <n v="-97524"/>
    <s v="1"/>
    <s v="800088702"/>
    <x v="1"/>
    <s v=""/>
    <s v=" "/>
    <s v=" "/>
    <s v=" "/>
    <n v="0"/>
    <s v="CONTABLE"/>
    <s v="N"/>
    <s v="000000006"/>
    <s v="0"/>
    <s v="TACOTESO"/>
    <s v="Ene 14 2022  4:37PM"/>
    <s v="frmBAN607"/>
    <s v="DESKTOP-O60S49G"/>
    <s v="TAMBIENTAL"/>
    <s v="Ene 14 2022  4:37PM"/>
    <s v=""/>
  </r>
  <r>
    <s v="138020001"/>
    <s v="REINTEGRO DE INCAPACIDADES"/>
    <d v="2021-12-24T00:00:00"/>
    <x v="0"/>
    <s v="15"/>
    <s v="CONSIGNACIONES BANCO"/>
    <s v=""/>
    <s v="000000015"/>
    <s v="ASOCIACION MUTUAL SER EMPRESA SOLIDARIA:Reintegro incapacidad Mutual SER000000015"/>
    <n v="0"/>
    <n v="31572"/>
    <n v="-31572"/>
    <s v="1"/>
    <s v="806008394"/>
    <x v="6"/>
    <s v=""/>
    <s v=" "/>
    <s v=" "/>
    <s v=" "/>
    <n v="0"/>
    <s v="CONTABLE"/>
    <s v="N"/>
    <s v="000000015"/>
    <s v="0"/>
    <s v="TACOTESO"/>
    <s v="Feb 15 2022  2:10PM"/>
    <s v="frmBAN607"/>
    <s v="DESKTOP-O60S49G"/>
    <s v="TAMBIENTAL"/>
    <s v="Feb 15 2022  2:10PM"/>
    <s v=""/>
  </r>
  <r>
    <s v="138020001"/>
    <s v="REINTEGRO DE INCAPACIDADES"/>
    <d v="2021-12-29T00:00:00"/>
    <x v="0"/>
    <s v="15"/>
    <s v="CONSIGNACIONES BANCO"/>
    <s v=""/>
    <s v="000000001"/>
    <s v="SALUD TOTAL S.A. EPS ARS:Reintegro incapacidad Salud Total000000001"/>
    <n v="0"/>
    <n v="133255"/>
    <n v="-133255"/>
    <s v="1"/>
    <s v="800130907"/>
    <x v="2"/>
    <s v=""/>
    <s v=" "/>
    <s v=" "/>
    <s v=" "/>
    <n v="0"/>
    <s v="CONTABLE"/>
    <s v="N"/>
    <s v="000000001"/>
    <s v="0"/>
    <s v="TACOTESO"/>
    <s v="Ene 14 2022  2:07PM"/>
    <s v="frmBAN607"/>
    <s v="DESKTOP-O60S49G"/>
    <s v="TAMBIENTAL"/>
    <s v="Ene 14 2022  2:07PM"/>
    <s v=""/>
  </r>
  <r>
    <s v="138020001"/>
    <s v="REINTEGRO DE INCAPACIDADES"/>
    <d v="2021-12-31T00:00:00"/>
    <x v="0"/>
    <s v="21"/>
    <s v="NOMINA NOVASOFT"/>
    <s v=""/>
    <s v="000000001"/>
    <s v="GASTOS REEMBOLSABLES"/>
    <n v="278990"/>
    <n v="0"/>
    <n v="278990"/>
    <s v="1"/>
    <s v="800256161"/>
    <x v="4"/>
    <s v="10020200"/>
    <s v="EJECUCIÓN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3082"/>
    <n v="0"/>
    <n v="33082"/>
    <s v="1"/>
    <s v="800088702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68499"/>
    <n v="0"/>
    <n v="68499"/>
    <s v="1"/>
    <s v="800088702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484547"/>
    <n v="0"/>
    <n v="484547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0881"/>
    <n v="0"/>
    <n v="30881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102302"/>
    <n v="0"/>
    <n v="102302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98137"/>
    <n v="0"/>
    <n v="98137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4357"/>
    <n v="0"/>
    <n v="34357"/>
    <s v="1"/>
    <s v="800130907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63411"/>
    <n v="0"/>
    <n v="363411"/>
    <s v="1"/>
    <s v="800251440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3912"/>
    <n v="0"/>
    <n v="33912"/>
    <s v="1"/>
    <s v="800251440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45056"/>
    <n v="0"/>
    <n v="345056"/>
    <s v="1"/>
    <s v="830003564"/>
    <x v="7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2893"/>
    <n v="0"/>
    <n v="32893"/>
    <s v="1"/>
    <s v="900156264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136971"/>
    <n v="0"/>
    <n v="136971"/>
    <s v="1"/>
    <s v="900156264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3291"/>
    <n v="0"/>
    <n v="33291"/>
    <s v="1"/>
    <s v="900226715"/>
    <x v="8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101732"/>
    <n v="0"/>
    <n v="101732"/>
    <s v="1"/>
    <s v="800256161"/>
    <x v="4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151421"/>
    <n v="0"/>
    <n v="151421"/>
    <s v="1"/>
    <s v="800130907"/>
    <x v="2"/>
    <s v="10050400"/>
    <s v="SALUD OCUPACIONAL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1-12-31T00:00:00"/>
    <x v="0"/>
    <s v="21"/>
    <s v="NOMINA NOVASOFT"/>
    <s v=""/>
    <s v="000000001"/>
    <s v="GASTOS REEMBOLSABLES"/>
    <n v="32438"/>
    <n v="0"/>
    <n v="32438"/>
    <s v="1"/>
    <s v="800088702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</r>
  <r>
    <s v="138020001"/>
    <s v="REINTEGRO DE INCAPACIDADES"/>
    <d v="2022-01-12T00:00:00"/>
    <x v="1"/>
    <s v="15"/>
    <s v="CONSIGNACIONES BANCO"/>
    <s v=""/>
    <s v="000000042"/>
    <s v="NUEVA EMPRESA PROMOTORA DE SALUD:REINTEGRO INCAPACIDADES000000042"/>
    <n v="0"/>
    <n v="398184"/>
    <n v="-398184"/>
    <s v="1"/>
    <s v="900156264"/>
    <x v="3"/>
    <s v=""/>
    <s v=" "/>
    <s v=" "/>
    <s v=" "/>
    <n v="0"/>
    <s v="CONTABLE"/>
    <s v="N"/>
    <s v="000000042"/>
    <s v="0"/>
    <s v="TACOTESO"/>
    <s v="Feb 24 2022  6:21PM"/>
    <s v="frmBAN607"/>
    <s v="DESKTOP-O60S49G"/>
    <s v="TAMBIENTAL"/>
    <s v="Feb 24 2022  6:21PM"/>
    <s v=""/>
  </r>
  <r>
    <s v="138020001"/>
    <s v="REINTEGRO DE INCAPACIDADES"/>
    <d v="2022-01-14T00:00:00"/>
    <x v="1"/>
    <s v="15"/>
    <s v="CONSIGNACIONES BANCO"/>
    <s v=""/>
    <s v="000000036"/>
    <s v="COOSALUD ENTIDAD PROMOTORA DE SALUD S.A:REINTEGRO INCAPACIDADES000000036"/>
    <n v="0"/>
    <n v="29261"/>
    <n v="-29261"/>
    <s v="1"/>
    <s v="900226715"/>
    <x v="8"/>
    <s v=""/>
    <s v=" "/>
    <s v=" "/>
    <s v=" "/>
    <n v="0"/>
    <s v="CONTABLE"/>
    <s v="N"/>
    <s v="000000036"/>
    <s v="0"/>
    <s v="TACOTESO"/>
    <s v="Feb 24 2022  6:07PM"/>
    <s v="frmBAN607"/>
    <s v="DESKTOP-O60S49G"/>
    <s v="TAMBIENTAL"/>
    <s v="Feb 24 2022  6:07PM"/>
    <s v=""/>
  </r>
  <r>
    <s v="138020001"/>
    <s v="REINTEGRO DE INCAPACIDADES"/>
    <d v="2022-01-14T00:00:00"/>
    <x v="1"/>
    <s v="15"/>
    <s v="CONSIGNACIONES BANCO"/>
    <s v=""/>
    <s v="000000037"/>
    <s v="COOSALUD ENTIDAD PROMOTORA DE SALUD S.A:REINTEGRO INCAPACIDADES000000037"/>
    <n v="0"/>
    <n v="30285"/>
    <n v="-30285"/>
    <s v="1"/>
    <s v="900226715"/>
    <x v="8"/>
    <s v=""/>
    <s v=" "/>
    <s v=" "/>
    <s v=" "/>
    <n v="0"/>
    <s v="CONTABLE"/>
    <s v="N"/>
    <s v="000000037"/>
    <s v="0"/>
    <s v="TACOTESO"/>
    <s v="Feb 24 2022  6:08PM"/>
    <s v="frmBAN607"/>
    <s v="DESKTOP-O60S49G"/>
    <s v="TAMBIENTAL"/>
    <s v="Feb 24 2022  6:08PM"/>
    <s v=""/>
  </r>
  <r>
    <s v="138020001"/>
    <s v="REINTEGRO DE INCAPACIDADES"/>
    <d v="2022-01-14T00:00:00"/>
    <x v="1"/>
    <s v="15"/>
    <s v="CONSIGNACIONES BANCO"/>
    <s v=""/>
    <s v="000000038"/>
    <s v="COOSALUD ENTIDAD PROMOTORA DE SALUD S.A:REINTEGRO INCAPACIDADES000000038"/>
    <n v="0"/>
    <n v="30285"/>
    <n v="-30285"/>
    <s v="1"/>
    <s v="900226715"/>
    <x v="8"/>
    <s v=""/>
    <s v=" "/>
    <s v=" "/>
    <s v=" "/>
    <n v="0"/>
    <s v="CONTABLE"/>
    <s v="N"/>
    <s v="000000038"/>
    <s v="0"/>
    <s v="TACOTESO"/>
    <s v="Feb 24 2022  6:11PM"/>
    <s v="frmBAN607"/>
    <s v="DESKTOP-O60S49G"/>
    <s v="TAMBIENTAL"/>
    <s v="Feb 24 2022  6:11PM"/>
    <s v=""/>
  </r>
  <r>
    <s v="138020001"/>
    <s v="REINTEGRO DE INCAPACIDADES"/>
    <d v="2022-01-14T00:00:00"/>
    <x v="1"/>
    <s v="15"/>
    <s v="CONSIGNACIONES BANCO"/>
    <s v=""/>
    <s v="000000039"/>
    <s v="COOSALUD ENTIDAD PROMOTORA DE SALUD S.A:REINTEGRO INCAPACIDADES000000039"/>
    <n v="0"/>
    <n v="31032"/>
    <n v="-31032"/>
    <s v="1"/>
    <s v="900226715"/>
    <x v="8"/>
    <s v=""/>
    <s v=" "/>
    <s v=" "/>
    <s v=" "/>
    <n v="0"/>
    <s v="CONTABLE"/>
    <s v="N"/>
    <s v="000000039"/>
    <s v="0"/>
    <s v="TACOTESO"/>
    <s v="Feb 24 2022  6:12PM"/>
    <s v="frmBAN607"/>
    <s v="DESKTOP-O60S49G"/>
    <s v="TAMBIENTAL"/>
    <s v="Feb 24 2022  6:12PM"/>
    <s v=""/>
  </r>
  <r>
    <s v="138020001"/>
    <s v="REINTEGRO DE INCAPACIDADES"/>
    <d v="2022-01-14T00:00:00"/>
    <x v="1"/>
    <s v="15"/>
    <s v="CONSIGNACIONES BANCO"/>
    <s v=""/>
    <s v="000000040"/>
    <s v="COOSALUD ENTIDAD PROMOTORA DE SALUD S.A:REINTEGRO INCAPACIDADES000000040"/>
    <n v="0"/>
    <n v="30285"/>
    <n v="-30285"/>
    <s v="1"/>
    <s v="900226715"/>
    <x v="8"/>
    <s v=""/>
    <s v=" "/>
    <s v=" "/>
    <s v=" "/>
    <n v="0"/>
    <s v="CONTABLE"/>
    <s v="N"/>
    <s v="000000040"/>
    <s v="0"/>
    <s v="TACOTESO"/>
    <s v="Feb 24 2022  6:17PM"/>
    <s v="frmBAN607"/>
    <s v="DESKTOP-O60S49G"/>
    <s v="TAMBIENTAL"/>
    <s v="Feb 24 2022  6:17PM"/>
    <s v=""/>
  </r>
  <r>
    <s v="138020001"/>
    <s v="REINTEGRO DE INCAPACIDADES"/>
    <d v="2022-01-14T00:00:00"/>
    <x v="1"/>
    <s v="15"/>
    <s v="CONSIGNACIONES BANCO"/>
    <s v=""/>
    <s v="000000041"/>
    <s v="COOSALUD ENTIDAD PROMOTORA DE SALUD S.A:REINTEGRO INCAPACIDADES000000041"/>
    <n v="0"/>
    <n v="173891"/>
    <n v="-173891"/>
    <s v="1"/>
    <s v="900226715"/>
    <x v="8"/>
    <s v=""/>
    <s v=" "/>
    <s v=" "/>
    <s v=" "/>
    <n v="0"/>
    <s v="CONTABLE"/>
    <s v="N"/>
    <s v="000000041"/>
    <s v="0"/>
    <s v="TACOTESO"/>
    <s v="Feb 24 2022  6:20PM"/>
    <s v="frmBAN607"/>
    <s v="DESKTOP-O60S49G"/>
    <s v="TAMBIENTAL"/>
    <s v="Feb 24 2022  6:20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1128045753"/>
    <x v="9"/>
    <s v="10030200"/>
    <s v="COORDINACIÓN DE OPERACION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270801"/>
    <n v="0"/>
    <n v="270801"/>
    <s v="1"/>
    <s v="72073849"/>
    <x v="10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632"/>
    <n v="0"/>
    <n v="33632"/>
    <s v="1"/>
    <s v="73143163"/>
    <x v="11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00000"/>
    <n v="0"/>
    <n v="100000"/>
    <s v="1"/>
    <s v="73202722"/>
    <x v="12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5814"/>
    <n v="0"/>
    <n v="35814"/>
    <s v="1"/>
    <s v="7918997"/>
    <x v="13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9288712"/>
    <x v="14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1002059942"/>
    <x v="15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500000"/>
    <n v="0"/>
    <n v="500000"/>
    <s v="1"/>
    <s v="1047370459"/>
    <x v="16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7832"/>
    <n v="0"/>
    <n v="37832"/>
    <s v="1"/>
    <s v="1047364807"/>
    <x v="17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5677"/>
    <n v="0"/>
    <n v="35677"/>
    <s v="1"/>
    <s v="1049532983"/>
    <x v="18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856"/>
    <n v="0"/>
    <n v="33856"/>
    <s v="1"/>
    <s v="1137220216"/>
    <x v="19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500000"/>
    <n v="0"/>
    <n v="500000"/>
    <s v="1"/>
    <s v="73103777"/>
    <x v="20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73127358"/>
    <x v="21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73570305"/>
    <x v="22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68205"/>
    <n v="0"/>
    <n v="68205"/>
    <s v="1"/>
    <s v="7921969"/>
    <x v="23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73195328"/>
    <x v="24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66667"/>
    <n v="0"/>
    <n v="66667"/>
    <s v="1"/>
    <s v="1049825736"/>
    <x v="25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00000"/>
    <n v="0"/>
    <n v="100000"/>
    <s v="1"/>
    <s v="30873721"/>
    <x v="26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66667"/>
    <n v="0"/>
    <n v="66667"/>
    <s v="1"/>
    <s v="9291042"/>
    <x v="27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71790"/>
    <n v="0"/>
    <n v="171790"/>
    <s v="1"/>
    <s v="12595533"/>
    <x v="28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35665"/>
    <n v="0"/>
    <n v="135665"/>
    <s v="1"/>
    <s v="15031784"/>
    <x v="29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02392"/>
    <n v="0"/>
    <n v="102392"/>
    <s v="1"/>
    <s v="73109827"/>
    <x v="30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66667"/>
    <n v="0"/>
    <n v="166667"/>
    <s v="1"/>
    <s v="1047456475"/>
    <x v="31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166667"/>
    <n v="0"/>
    <n v="166667"/>
    <s v="1"/>
    <s v="73117655"/>
    <x v="32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33334"/>
    <n v="0"/>
    <n v="33334"/>
    <s v="1"/>
    <s v="73211472"/>
    <x v="33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15T00:00:00"/>
    <x v="1"/>
    <s v="21"/>
    <s v="NOMINA NOVASOFT"/>
    <s v=""/>
    <s v="000000004"/>
    <s v="GASTOS REEMBOLSABLES"/>
    <n v="233334"/>
    <n v="0"/>
    <n v="233334"/>
    <s v="1"/>
    <s v="1047495774"/>
    <x v="34"/>
    <s v="10050400"/>
    <s v="SALUD OCUPACIONAL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</r>
  <r>
    <s v="138020001"/>
    <s v="REINTEGRO DE INCAPACIDADES"/>
    <d v="2022-01-20T00:00:00"/>
    <x v="1"/>
    <s v="15"/>
    <s v="CONSIGNACIONES BANCO"/>
    <s v=""/>
    <s v="000000033"/>
    <s v="SALUD TOTAL S.A. EPS ARS:REINTEGRO INCAPACIDADES000000033"/>
    <n v="0"/>
    <n v="31475"/>
    <n v="-31475"/>
    <s v="1"/>
    <s v="800130907"/>
    <x v="2"/>
    <s v=""/>
    <s v=" "/>
    <s v=" "/>
    <s v=" "/>
    <n v="0"/>
    <s v="CONTABLE"/>
    <s v="N"/>
    <s v="000000033"/>
    <s v="0"/>
    <s v="TACOTESO"/>
    <s v="Feb 24 2022  6:04PM"/>
    <s v="frmBAN607"/>
    <s v="DESKTOP-O60S49G"/>
    <s v="TAMBIENTAL"/>
    <s v="Feb 24 2022  6:04PM"/>
    <s v=""/>
  </r>
  <r>
    <s v="138020001"/>
    <s v="REINTEGRO DE INCAPACIDADES"/>
    <d v="2022-01-20T00:00:00"/>
    <x v="1"/>
    <s v="15"/>
    <s v="CONSIGNACIONES BANCO"/>
    <s v=""/>
    <s v="000000034"/>
    <s v="SALUD TOTAL S.A. EPS ARS:REINTEGRO INCAPACIDADES000000034"/>
    <n v="0"/>
    <n v="423976"/>
    <n v="-423976"/>
    <s v="1"/>
    <s v="800130907"/>
    <x v="2"/>
    <s v=""/>
    <s v=" "/>
    <s v=" "/>
    <s v=" "/>
    <n v="0"/>
    <s v="CONTABLE"/>
    <s v="N"/>
    <s v="000000034"/>
    <s v="0"/>
    <s v="TACOTESO"/>
    <s v="Feb 24 2022  6:05PM"/>
    <s v="frmBAN607"/>
    <s v="DESKTOP-O60S49G"/>
    <s v="TAMBIENTAL"/>
    <s v="Feb 24 2022  6:05PM"/>
    <s v=""/>
  </r>
  <r>
    <s v="138020001"/>
    <s v="REINTEGRO DE INCAPACIDADES"/>
    <d v="2022-01-20T00:00:00"/>
    <x v="1"/>
    <s v="15"/>
    <s v="CONSIGNACIONES BANCO"/>
    <s v=""/>
    <s v="000000035"/>
    <s v="EPS SURA COMPAÑIA SURAMERICANA SERVICIOS DE SALUD:REINTEGRO INCAPACIDADES000000035"/>
    <n v="0"/>
    <n v="30284"/>
    <n v="-30284"/>
    <s v="1"/>
    <s v="800088702"/>
    <x v="1"/>
    <s v=""/>
    <s v=" "/>
    <s v=" "/>
    <s v=" "/>
    <n v="0"/>
    <s v="CONTABLE"/>
    <s v="N"/>
    <s v="000000035"/>
    <s v="0"/>
    <s v="TACOTESO"/>
    <s v="Feb 24 2022  6:06PM"/>
    <s v="frmBAN607"/>
    <s v="DESKTOP-O60S49G"/>
    <s v="TAMBIENTAL"/>
    <s v="Feb 24 2022  6:06PM"/>
    <s v=""/>
  </r>
  <r>
    <s v="138020001"/>
    <s v="REINTEGRO DE INCAPACIDADES"/>
    <d v="2022-01-24T00:00:00"/>
    <x v="1"/>
    <s v="15"/>
    <s v="CONSIGNACIONES BANCO"/>
    <s v=""/>
    <s v="000000025"/>
    <s v="SALUD TOTAL S.A. EPS ARS:REINTEGRO INCAPACIDADES000000025"/>
    <n v="0"/>
    <n v="33623"/>
    <n v="-33623"/>
    <s v="1"/>
    <s v="800130907"/>
    <x v="2"/>
    <s v=""/>
    <s v=" "/>
    <s v=" "/>
    <s v=" "/>
    <n v="0"/>
    <s v="CONTABLE"/>
    <s v="N"/>
    <s v="000000025"/>
    <s v="0"/>
    <s v="TACOTESO"/>
    <s v="Feb 24 2022  5:52PM"/>
    <s v="frmBAN607"/>
    <s v="DESKTOP-O60S49G"/>
    <s v="TAMBIENTAL"/>
    <s v="Feb 24 2022  5:52PM"/>
    <s v=""/>
  </r>
  <r>
    <s v="138020001"/>
    <s v="REINTEGRO DE INCAPACIDADES"/>
    <d v="2022-01-24T00:00:00"/>
    <x v="1"/>
    <s v="15"/>
    <s v="CONSIGNACIONES BANCO"/>
    <s v=""/>
    <s v="000000026"/>
    <s v="SALUD TOTAL S.A. EPS ARS:REINTEGRO INCAPACIDADES000000026"/>
    <n v="0"/>
    <n v="87781"/>
    <n v="-87781"/>
    <s v="1"/>
    <s v="800130907"/>
    <x v="2"/>
    <s v=""/>
    <s v=" "/>
    <s v=" "/>
    <s v=" "/>
    <n v="0"/>
    <s v="CONTABLE"/>
    <s v="N"/>
    <s v="000000026"/>
    <s v="0"/>
    <s v="TACOTESO"/>
    <s v="Feb 24 2022  5:55PM"/>
    <s v="frmBAN607"/>
    <s v="DESKTOP-O60S49G"/>
    <s v="TAMBIENTAL"/>
    <s v="Feb 24 2022  5:55PM"/>
    <s v=""/>
  </r>
  <r>
    <s v="138020001"/>
    <s v="REINTEGRO DE INCAPACIDADES"/>
    <d v="2022-01-24T00:00:00"/>
    <x v="1"/>
    <s v="15"/>
    <s v="CONSIGNACIONES BANCO"/>
    <s v=""/>
    <s v="000000027"/>
    <s v="SALUD TOTAL S.A. EPS ARS:REINTEGRO INCAPACIDADES000000027"/>
    <n v="0"/>
    <n v="29261"/>
    <n v="-29261"/>
    <s v="1"/>
    <s v="800130907"/>
    <x v="2"/>
    <s v=""/>
    <s v=" "/>
    <s v=" "/>
    <s v=" "/>
    <n v="0"/>
    <s v="CONTABLE"/>
    <s v="N"/>
    <s v="000000027"/>
    <s v="0"/>
    <s v="TACOTESO"/>
    <s v="Feb 24 2022  5:56PM"/>
    <s v="frmBAN607"/>
    <s v="DESKTOP-O60S49G"/>
    <s v="TAMBIENTAL"/>
    <s v="Feb 24 2022  5:56PM"/>
    <s v=""/>
  </r>
  <r>
    <s v="138020001"/>
    <s v="REINTEGRO DE INCAPACIDADES"/>
    <d v="2022-01-24T00:00:00"/>
    <x v="1"/>
    <s v="15"/>
    <s v="CONSIGNACIONES BANCO"/>
    <s v=""/>
    <s v="000000028"/>
    <s v="COOSALUD ENTIDAD PROMOTORA DE SALUD S.A:REINTEGRO INCAPACIDADES000000028"/>
    <n v="0"/>
    <n v="36615"/>
    <n v="-36615"/>
    <s v="1"/>
    <s v="900226715"/>
    <x v="8"/>
    <s v=""/>
    <s v=" "/>
    <s v=" "/>
    <s v=" "/>
    <n v="0"/>
    <s v="CONTABLE"/>
    <s v="N"/>
    <s v="000000028"/>
    <s v="0"/>
    <s v="TACOTESO"/>
    <s v="Feb 24 2022  5:57PM"/>
    <s v="frmBAN607"/>
    <s v="DESKTOP-O60S49G"/>
    <s v="TAMBIENTAL"/>
    <s v="Feb 24 2022  5:57PM"/>
    <s v=""/>
  </r>
  <r>
    <s v="138020001"/>
    <s v="REINTEGRO DE INCAPACIDADES"/>
    <d v="2022-01-24T00:00:00"/>
    <x v="1"/>
    <s v="15"/>
    <s v="CONSIGNACIONES BANCO"/>
    <s v=""/>
    <s v="000000029"/>
    <s v="COOSALUD ENTIDAD PROMOTORA DE SALUD S.A:REINTEGRO INCAPACIDADES000000029"/>
    <n v="0"/>
    <n v="29261"/>
    <n v="-29261"/>
    <s v="1"/>
    <s v="900226715"/>
    <x v="8"/>
    <s v=""/>
    <s v=" "/>
    <s v=" "/>
    <s v=" "/>
    <n v="0"/>
    <s v="CONTABLE"/>
    <s v="N"/>
    <s v="000000029"/>
    <s v="0"/>
    <s v="TACOTESO"/>
    <s v="Feb 24 2022  5:59PM"/>
    <s v="frmBAN607"/>
    <s v="DESKTOP-O60S49G"/>
    <s v="TAMBIENTAL"/>
    <s v="Feb 24 2022  5:59PM"/>
    <s v=""/>
  </r>
  <r>
    <s v="138020001"/>
    <s v="REINTEGRO DE INCAPACIDADES"/>
    <d v="2022-01-24T00:00:00"/>
    <x v="1"/>
    <s v="15"/>
    <s v="CONSIGNACIONES BANCO"/>
    <s v=""/>
    <s v="000000030"/>
    <s v="COOSALUD ENTIDAD PROMOTORA DE SALUD S.A:REINTEGRO INCAPACIDADES000000030"/>
    <n v="0"/>
    <n v="175561"/>
    <n v="-175561"/>
    <s v="1"/>
    <s v="900226715"/>
    <x v="8"/>
    <s v=""/>
    <s v=" "/>
    <s v=" "/>
    <s v=" "/>
    <n v="0"/>
    <s v="CONTABLE"/>
    <s v="N"/>
    <s v="000000030"/>
    <s v="0"/>
    <s v="TACOTESO"/>
    <s v="Feb 24 2022  6:00PM"/>
    <s v="frmBAN607"/>
    <s v="DESKTOP-O60S49G"/>
    <s v="TAMBIENTAL"/>
    <s v="Feb 24 2022  6:00PM"/>
    <s v=""/>
  </r>
  <r>
    <s v="138020001"/>
    <s v="REINTEGRO DE INCAPACIDADES"/>
    <d v="2022-01-24T00:00:00"/>
    <x v="1"/>
    <s v="15"/>
    <s v="CONSIGNACIONES BANCO"/>
    <s v=""/>
    <s v="000000031"/>
    <s v="COOSALUD ENTIDAD PROMOTORA DE SALUD S.A:REINTEGRO INCAPACIDADES000000031"/>
    <n v="0"/>
    <n v="46895"/>
    <n v="-46895"/>
    <s v="1"/>
    <s v="900226715"/>
    <x v="8"/>
    <s v=""/>
    <s v=" "/>
    <s v=" "/>
    <s v=" "/>
    <n v="0"/>
    <s v="CONTABLE"/>
    <s v="N"/>
    <s v="000000031"/>
    <s v="0"/>
    <s v="TACOTESO"/>
    <s v="Feb 24 2022  6:01PM"/>
    <s v="frmBAN607"/>
    <s v="DESKTOP-O60S49G"/>
    <s v="TAMBIENTAL"/>
    <s v="Feb 24 2022  6:01PM"/>
    <s v=""/>
  </r>
  <r>
    <s v="138020001"/>
    <s v="REINTEGRO DE INCAPACIDADES"/>
    <d v="2022-01-24T00:00:00"/>
    <x v="1"/>
    <s v="15"/>
    <s v="CONSIGNACIONES BANCO"/>
    <s v=""/>
    <s v="000000032"/>
    <s v="COOSALUD ENTIDAD PROMOTORA DE SALUD S.A:REINTEGRO INCAPACIDADES000000032"/>
    <n v="0"/>
    <n v="34280"/>
    <n v="-34280"/>
    <s v="1"/>
    <s v="900226715"/>
    <x v="8"/>
    <s v=""/>
    <s v=" "/>
    <s v=" "/>
    <s v=" "/>
    <n v="0"/>
    <s v="CONTABLE"/>
    <s v="N"/>
    <s v="000000032"/>
    <s v="0"/>
    <s v="TACOTESO"/>
    <s v="Feb 24 2022  6:03PM"/>
    <s v="frmBAN607"/>
    <s v="DESKTOP-O60S49G"/>
    <s v="TAMBIENTAL"/>
    <s v="Feb 24 2022  6:03PM"/>
    <s v=""/>
  </r>
  <r>
    <s v="138020001"/>
    <s v="REINTEGRO DE INCAPACIDADES"/>
    <d v="2022-01-25T00:00:00"/>
    <x v="1"/>
    <s v="15"/>
    <s v="CONSIGNACIONES BANCO"/>
    <s v=""/>
    <s v="000000024"/>
    <s v="SALUD TOTAL S.A. EPS ARS:REINTEGRO INCAPACIDADES000000024"/>
    <n v="0"/>
    <n v="371086"/>
    <n v="-371086"/>
    <s v="1"/>
    <s v="800130907"/>
    <x v="2"/>
    <s v=""/>
    <s v=" "/>
    <s v=" "/>
    <s v=" "/>
    <n v="0"/>
    <s v="CONTABLE"/>
    <s v="N"/>
    <s v="000000024"/>
    <s v="0"/>
    <s v="TACOTESO"/>
    <s v="Feb 24 2022  5:50PM"/>
    <s v="frmBAN607"/>
    <s v="DESKTOP-O60S49G"/>
    <s v="TAMBIENTAL"/>
    <s v="Feb 24 2022  5:50PM"/>
    <s v=""/>
  </r>
  <r>
    <s v="138020001"/>
    <s v="REINTEGRO DE INCAPACIDADES"/>
    <d v="2022-01-27T00:00:00"/>
    <x v="1"/>
    <s v="15"/>
    <s v="CONSIGNACIONES BANCO"/>
    <s v=""/>
    <s v="000000023"/>
    <s v="SALUD TOTAL S.A. EPS ARS:REINTEGRO INCAPACIDADES000000023"/>
    <n v="0"/>
    <n v="969509"/>
    <n v="-969509"/>
    <s v="1"/>
    <s v="800130907"/>
    <x v="2"/>
    <s v=""/>
    <s v=" "/>
    <s v=" "/>
    <s v=" "/>
    <n v="0"/>
    <s v="CONTABLE"/>
    <s v="N"/>
    <s v="000000023"/>
    <s v="0"/>
    <s v="TACOTESO"/>
    <s v="Feb 24 2022  5:49PM"/>
    <s v="frmBAN607"/>
    <s v="DESKTOP-O60S49G"/>
    <s v="TAMBIENTAL"/>
    <s v="Feb 24 2022  5:49PM"/>
    <s v=""/>
  </r>
  <r>
    <s v="138020001"/>
    <s v="REINTEGRO DE INCAPACIDADES"/>
    <d v="2022-01-31T00:00:00"/>
    <x v="1"/>
    <s v="21"/>
    <s v="NOMINA NOVASOFT"/>
    <s v=""/>
    <s v="000000005"/>
    <s v="GASTOS REEMBOLSABLES"/>
    <n v="306355"/>
    <n v="0"/>
    <n v="306355"/>
    <s v="1"/>
    <s v="1047447036"/>
    <x v="35"/>
    <s v="10000100"/>
    <s v="JURIDICA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270801"/>
    <n v="0"/>
    <n v="270801"/>
    <s v="1"/>
    <s v="72073849"/>
    <x v="10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3334"/>
    <n v="0"/>
    <n v="33334"/>
    <s v="1"/>
    <s v="73130242"/>
    <x v="36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166667"/>
    <n v="0"/>
    <n v="166667"/>
    <s v="1"/>
    <s v="1047370459"/>
    <x v="16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3334"/>
    <n v="0"/>
    <n v="33334"/>
    <s v="1"/>
    <s v="73121602"/>
    <x v="37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101621"/>
    <n v="0"/>
    <n v="101621"/>
    <s v="1"/>
    <s v="73186816"/>
    <x v="38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3476"/>
    <n v="0"/>
    <n v="33476"/>
    <s v="1"/>
    <s v="73575088"/>
    <x v="39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3334"/>
    <n v="0"/>
    <n v="33334"/>
    <s v="1"/>
    <s v="9186477"/>
    <x v="40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249742"/>
    <n v="0"/>
    <n v="249742"/>
    <s v="1"/>
    <s v="1049532983"/>
    <x v="18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266668"/>
    <n v="0"/>
    <n v="266668"/>
    <s v="1"/>
    <s v="73103777"/>
    <x v="20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5019"/>
    <n v="0"/>
    <n v="35019"/>
    <s v="1"/>
    <s v="92031290"/>
    <x v="41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27939"/>
    <n v="0"/>
    <n v="327939"/>
    <s v="1"/>
    <s v="10885706"/>
    <x v="42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466667"/>
    <n v="0"/>
    <n v="466667"/>
    <s v="1"/>
    <s v="1049825736"/>
    <x v="25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33467"/>
    <n v="0"/>
    <n v="33467"/>
    <s v="1"/>
    <s v="1007209632"/>
    <x v="43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1-31T00:00:00"/>
    <x v="1"/>
    <s v="21"/>
    <s v="NOMINA NOVASOFT"/>
    <s v=""/>
    <s v="000000005"/>
    <s v="GASTOS REEMBOLSABLES"/>
    <n v="103074"/>
    <n v="0"/>
    <n v="103074"/>
    <s v="1"/>
    <s v="12595533"/>
    <x v="28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</r>
  <r>
    <s v="138020001"/>
    <s v="REINTEGRO DE INCAPACIDADES"/>
    <d v="2022-02-03T00:00:00"/>
    <x v="1"/>
    <s v="15"/>
    <s v="CONSIGNACIONES BANCO"/>
    <s v=""/>
    <s v="000000056"/>
    <s v="EPS SURA COMPAÑIA SURAMERICANA SERVICIOS DE SALUD:Reintegro incapacidad000000056"/>
    <n v="0"/>
    <n v="306602"/>
    <n v="-306602"/>
    <s v="1"/>
    <s v="800088702"/>
    <x v="1"/>
    <s v=""/>
    <s v=" "/>
    <s v=" "/>
    <s v=" "/>
    <n v="0"/>
    <s v="CONTABLE"/>
    <s v="N"/>
    <s v="000000056"/>
    <s v="0"/>
    <s v="TACOTESO"/>
    <s v="Mar 17 2022  5:13PM"/>
    <s v="frmBAN607"/>
    <s v="DESKTOP-O60S49G"/>
    <s v="TAMBIENTAL"/>
    <s v="Mar 17 2022  5:13PM"/>
    <s v=""/>
  </r>
  <r>
    <s v="138020001"/>
    <s v="REINTEGRO DE INCAPACIDADES"/>
    <d v="2022-02-09T00:00:00"/>
    <x v="1"/>
    <s v="15"/>
    <s v="CONSIGNACIONES BANCO"/>
    <s v=""/>
    <s v="000000054"/>
    <s v="NUEVA EMPRESA PROMOTORA DE SALUD:Reintegro incapacidad000000054"/>
    <n v="0"/>
    <n v="33804"/>
    <n v="-33804"/>
    <s v="1"/>
    <s v="900156264"/>
    <x v="3"/>
    <s v=""/>
    <s v=" "/>
    <s v=" "/>
    <s v=" "/>
    <n v="0"/>
    <s v="CONTABLE"/>
    <s v="N"/>
    <s v="000000054"/>
    <s v="0"/>
    <s v="TACOTESO"/>
    <s v="Mar 17 2022  5:10PM"/>
    <s v="frmBAN607"/>
    <s v="DESKTOP-O60S49G"/>
    <s v="TAMBIENTAL"/>
    <s v="Mar 17 2022  5:10PM"/>
    <s v=""/>
  </r>
  <r>
    <s v="138020001"/>
    <s v="REINTEGRO DE INCAPACIDADES"/>
    <d v="2022-02-09T00:00:00"/>
    <x v="1"/>
    <s v="15"/>
    <s v="CONSIGNACIONES BANCO"/>
    <s v=""/>
    <s v="000000055"/>
    <s v="NUEVA EMPRESA PROMOTORA DE SALUD:Reintegro incapacidad000000055"/>
    <n v="0"/>
    <n v="1346338"/>
    <n v="-1346338"/>
    <s v="1"/>
    <s v="900156264"/>
    <x v="3"/>
    <s v=""/>
    <s v=" "/>
    <s v=" "/>
    <s v=" "/>
    <n v="0"/>
    <s v="CONTABLE"/>
    <s v="N"/>
    <s v="000000055"/>
    <s v="0"/>
    <s v="TACOTESO"/>
    <s v="Mar 17 2022  5:11PM"/>
    <s v="frmBAN607"/>
    <s v="DESKTOP-O60S49G"/>
    <s v="TAMBIENTAL"/>
    <s v="Mar 17 2022  5:11PM"/>
    <s v=""/>
  </r>
  <r>
    <s v="138020001"/>
    <s v="REINTEGRO DE INCAPACIDADES"/>
    <d v="2022-02-15T00:00:00"/>
    <x v="1"/>
    <s v="15"/>
    <s v="CONSIGNACIONES BANCO"/>
    <s v=""/>
    <s v="000000051"/>
    <s v="EPS SURA COMPAÑIA SURAMERICANA SERVICIOS DE SALUD:Reintegro incapacidad000000051"/>
    <n v="0"/>
    <n v="100000"/>
    <n v="-100000"/>
    <s v="1"/>
    <s v="800088702"/>
    <x v="1"/>
    <s v=""/>
    <s v=" "/>
    <s v=" "/>
    <s v=" "/>
    <n v="0"/>
    <s v="CONTABLE"/>
    <s v="N"/>
    <s v="000000051"/>
    <s v="0"/>
    <s v="TACOTESO"/>
    <s v="Mar 17 2022  5:06PM"/>
    <s v="frmBAN607"/>
    <s v="DESKTOP-O60S49G"/>
    <s v="TAMBIENTAL"/>
    <s v="Mar 17 2022  5:06PM"/>
    <s v=""/>
  </r>
  <r>
    <s v="138020001"/>
    <s v="REINTEGRO DE INCAPACIDADES"/>
    <d v="2022-02-15T00:00:00"/>
    <x v="1"/>
    <s v="15"/>
    <s v="CONSIGNACIONES BANCO"/>
    <s v=""/>
    <s v="000000052"/>
    <s v="COOSALUD ENTIDAD PROMOTORA DE SALUD S.A:Reintegro incapacidad000000052"/>
    <n v="0"/>
    <n v="31974"/>
    <n v="-31974"/>
    <s v="1"/>
    <s v="900226715"/>
    <x v="8"/>
    <s v=""/>
    <s v=" "/>
    <s v=" "/>
    <s v=" "/>
    <n v="0"/>
    <s v="CONTABLE"/>
    <s v="N"/>
    <s v="000000052"/>
    <s v="0"/>
    <s v="TACOTESO"/>
    <s v="Mar 17 2022  5:07PM"/>
    <s v="frmBAN607"/>
    <s v="DESKTOP-O60S49G"/>
    <s v="TAMBIENTAL"/>
    <s v="Mar 17 2022  5:07PM"/>
    <s v=""/>
  </r>
  <r>
    <s v="138020001"/>
    <s v="REINTEGRO DE INCAPACIDADES"/>
    <d v="2022-02-15T00:00:00"/>
    <x v="1"/>
    <s v="15"/>
    <s v="CONSIGNACIONES BANCO"/>
    <s v=""/>
    <s v="000000053"/>
    <s v="COOSALUD ENTIDAD PROMOTORA DE SALUD S.A:Reintegro incapacidad000000053"/>
    <n v="0"/>
    <n v="32439"/>
    <n v="-32439"/>
    <s v="1"/>
    <s v="900226715"/>
    <x v="8"/>
    <s v=""/>
    <s v=" "/>
    <s v=" "/>
    <s v=" "/>
    <n v="0"/>
    <s v="CONTABLE"/>
    <s v="N"/>
    <s v="000000053"/>
    <s v="0"/>
    <s v="TACOTESO"/>
    <s v="Mar 17 2022  5:08PM"/>
    <s v="frmBAN607"/>
    <s v="DESKTOP-O60S49G"/>
    <s v="TAMBIENTAL"/>
    <s v="Mar 17 2022  5:08PM"/>
    <s v=""/>
  </r>
  <r>
    <s v="138020001"/>
    <s v="REINTEGRO DE INCAPACIDADES"/>
    <d v="2022-02-25T00:00:00"/>
    <x v="1"/>
    <s v="15"/>
    <s v="CONSIGNACIONES BANCO"/>
    <s v=""/>
    <s v="000000050"/>
    <s v="COOSALUD ENTIDAD PROMOTORA DE SALUD S.A:Reintegro incapacidad000000050"/>
    <n v="0"/>
    <n v="411927"/>
    <n v="-411927"/>
    <s v="1"/>
    <s v="900226715"/>
    <x v="8"/>
    <s v=""/>
    <s v=" "/>
    <s v=" "/>
    <s v=" "/>
    <n v="0"/>
    <s v="CONTABLE"/>
    <s v="N"/>
    <s v="000000050"/>
    <s v="0"/>
    <s v="TACOTESO"/>
    <s v="Mar 17 2022  5:04PM"/>
    <s v="frmBAN607"/>
    <s v="DESKTOP-O60S49G"/>
    <s v="TAMBIENTAL"/>
    <s v="Mar 17 2022  5:04PM"/>
    <s v=""/>
  </r>
  <r>
    <s v="138020001"/>
    <s v="REINTEGRO DE INCAPACIDADES"/>
    <d v="2022-02-28T00:00:00"/>
    <x v="1"/>
    <s v="15"/>
    <s v="CONSIGNACIONES BANCO"/>
    <s v=""/>
    <s v="000000049"/>
    <s v="COOSALUD ENTIDAD PROMOTORA DE SALUD S.A:Reintegro incapacidad000000049"/>
    <n v="0"/>
    <n v="151422"/>
    <n v="-151422"/>
    <s v="1"/>
    <s v="900226715"/>
    <x v="8"/>
    <s v=""/>
    <s v=" "/>
    <s v=" "/>
    <s v=" "/>
    <n v="0"/>
    <s v="CONTABLE"/>
    <s v="N"/>
    <s v="000000049"/>
    <s v="0"/>
    <s v="TACOTESO"/>
    <s v="Mar 17 2022  5:03PM"/>
    <s v="frmBAN607"/>
    <s v="DESKTOP-O60S49G"/>
    <s v="TAMBIENTAL"/>
    <s v="Mar 17 2022  5:03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73202722"/>
    <x v="1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500000"/>
    <n v="0"/>
    <n v="500000"/>
    <s v="1"/>
    <s v="1047370459"/>
    <x v="1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4963"/>
    <n v="0"/>
    <n v="34963"/>
    <s v="1"/>
    <s v="73106822"/>
    <x v="44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73121602"/>
    <x v="3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6044"/>
    <n v="0"/>
    <n v="36044"/>
    <s v="1"/>
    <s v="73131436"/>
    <x v="4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7742"/>
    <n v="0"/>
    <n v="37742"/>
    <s v="1"/>
    <s v="7959129"/>
    <x v="4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7275"/>
    <n v="0"/>
    <n v="37275"/>
    <s v="1"/>
    <s v="9104112"/>
    <x v="4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0"/>
    <n v="37275"/>
    <n v="-37275"/>
    <s v="1"/>
    <s v="9104112"/>
    <x v="4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402068"/>
    <n v="0"/>
    <n v="402068"/>
    <s v="1"/>
    <s v="10885706"/>
    <x v="4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73109356"/>
    <x v="48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100000"/>
    <n v="0"/>
    <n v="100000"/>
    <s v="1"/>
    <s v="73576572"/>
    <x v="49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6498"/>
    <n v="0"/>
    <n v="36498"/>
    <s v="1"/>
    <s v="92031290"/>
    <x v="41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466667"/>
    <n v="0"/>
    <n v="466667"/>
    <s v="1"/>
    <s v="1049825736"/>
    <x v="2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9291042"/>
    <x v="2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15031784"/>
    <x v="29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115442"/>
    <n v="0"/>
    <n v="115442"/>
    <s v="1"/>
    <s v="9149038"/>
    <x v="50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73008706"/>
    <x v="51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1143364211"/>
    <x v="52"/>
    <s v="10020200"/>
    <s v="EJECUCIÓN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78939"/>
    <n v="0"/>
    <n v="78939"/>
    <s v="1"/>
    <s v="45544725"/>
    <x v="53"/>
    <s v="10030200"/>
    <s v="COORDINACIÓN DE OPERACION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73202722"/>
    <x v="1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433334"/>
    <n v="0"/>
    <n v="433334"/>
    <s v="1"/>
    <s v="1047370459"/>
    <x v="1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5329"/>
    <n v="0"/>
    <n v="35329"/>
    <s v="1"/>
    <s v="3806807"/>
    <x v="54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5339"/>
    <n v="0"/>
    <n v="35339"/>
    <s v="1"/>
    <s v="73192117"/>
    <x v="5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6912"/>
    <n v="0"/>
    <n v="36912"/>
    <s v="1"/>
    <s v="9180376"/>
    <x v="5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111193"/>
    <n v="0"/>
    <n v="111193"/>
    <s v="1"/>
    <s v="10885706"/>
    <x v="4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233334"/>
    <n v="0"/>
    <n v="233334"/>
    <s v="1"/>
    <s v="73109356"/>
    <x v="48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100000"/>
    <n v="0"/>
    <n v="100000"/>
    <s v="1"/>
    <s v="1049825736"/>
    <x v="2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33334"/>
    <n v="0"/>
    <n v="33334"/>
    <s v="1"/>
    <s v="1007209632"/>
    <x v="43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114992"/>
    <n v="0"/>
    <n v="114992"/>
    <s v="1"/>
    <s v="9099334"/>
    <x v="5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2-28T00:00:00"/>
    <x v="1"/>
    <s v="21"/>
    <s v="NOMINA NOVASOFT"/>
    <s v=""/>
    <s v="000000006"/>
    <s v="GASTOS REEMBOLSABLES"/>
    <n v="103721"/>
    <n v="0"/>
    <n v="103721"/>
    <s v="1"/>
    <s v="73136275"/>
    <x v="58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</r>
  <r>
    <s v="138020001"/>
    <s v="REINTEGRO DE INCAPACIDADES"/>
    <d v="2022-03-04T00:00:00"/>
    <x v="1"/>
    <s v="15"/>
    <s v="CONSIGNACIONES BANCO"/>
    <s v=""/>
    <s v="000000070"/>
    <s v="NUEVA EMPRESA PROMOTORA DE SALUD:REINTEGRO INCAPACIDAD NUEVA EPS000000070"/>
    <n v="0"/>
    <n v="168978"/>
    <n v="-168978"/>
    <s v="1"/>
    <s v="900156264"/>
    <x v="3"/>
    <s v=""/>
    <s v=" "/>
    <s v=" "/>
    <s v=" "/>
    <n v="0"/>
    <s v="CONTABLE"/>
    <s v="N"/>
    <s v="000000070"/>
    <s v="0"/>
    <s v="TACOTESO"/>
    <s v="Abr  5 2022 10:30AM"/>
    <s v="frmBAN607"/>
    <s v="DESKTOP-O60S49G"/>
    <s v="TAMBIENTAL"/>
    <s v="Abr  5 2022 10:30AM"/>
    <s v=""/>
  </r>
  <r>
    <s v="138020001"/>
    <s v="REINTEGRO DE INCAPACIDADES"/>
    <d v="2022-03-04T00:00:00"/>
    <x v="1"/>
    <s v="15"/>
    <s v="CONSIGNACIONES BANCO"/>
    <s v=""/>
    <s v="000000071"/>
    <s v="SALUD TOTAL S.A. EPS ARS:REINTEGRO INCAPACIDAD SALUD TOTAL000000071"/>
    <n v="0"/>
    <n v="1051821"/>
    <n v="-1051821"/>
    <s v="1"/>
    <s v="800130907"/>
    <x v="2"/>
    <s v=""/>
    <s v=" "/>
    <s v=" "/>
    <s v=" "/>
    <n v="0"/>
    <s v="CONTABLE"/>
    <s v="N"/>
    <s v="000000071"/>
    <s v="0"/>
    <s v="TACOTESO"/>
    <s v="Abr  5 2022 10:31AM"/>
    <s v="frmBAN607"/>
    <s v="DESKTOP-O60S49G"/>
    <s v="TAMBIENTAL"/>
    <s v="Abr  5 2022 10:31AM"/>
    <s v=""/>
  </r>
  <r>
    <s v="138020001"/>
    <s v="REINTEGRO DE INCAPACIDADES"/>
    <d v="2022-03-07T00:00:00"/>
    <x v="1"/>
    <s v="15"/>
    <s v="CONSIGNACIONES BANCO"/>
    <s v=""/>
    <s v="000000068"/>
    <s v="COOSALUD ENTIDAD PROMOTORA DE SALUD S.A:REINTEGRO INCAPACIDAD COOSALUD000000068"/>
    <n v="0"/>
    <n v="67246"/>
    <n v="-67246"/>
    <s v="1"/>
    <s v="900226715"/>
    <x v="8"/>
    <s v=""/>
    <s v=" "/>
    <s v=" "/>
    <s v=" "/>
    <n v="0"/>
    <s v="CONTABLE"/>
    <s v="N"/>
    <s v="000000068"/>
    <s v="0"/>
    <s v="TACOTESO"/>
    <s v="Abr  5 2022 10:27AM"/>
    <s v="frmBAN607"/>
    <s v="DESKTOP-O60S49G"/>
    <s v="TAMBIENTAL"/>
    <s v="Abr  5 2022 10:27AM"/>
    <s v=""/>
  </r>
  <r>
    <s v="138020001"/>
    <s v="REINTEGRO DE INCAPACIDADES"/>
    <d v="2022-03-07T00:00:00"/>
    <x v="1"/>
    <s v="15"/>
    <s v="CONSIGNACIONES BANCO"/>
    <s v=""/>
    <s v="000000069"/>
    <s v="COOSALUD ENTIDAD PROMOTORA DE SALUD S.A:REINTEGRO INCAPACIDAD COOSALUD000000069"/>
    <n v="0"/>
    <n v="159613"/>
    <n v="-159613"/>
    <s v="1"/>
    <s v="900226715"/>
    <x v="8"/>
    <s v=""/>
    <s v=" "/>
    <s v=" "/>
    <s v=" "/>
    <n v="0"/>
    <s v="CONTABLE"/>
    <s v="N"/>
    <s v="000000069"/>
    <s v="0"/>
    <s v="TACOTESO"/>
    <s v="Abr  5 2022 10:28AM"/>
    <s v="frmBAN607"/>
    <s v="DESKTOP-O60S49G"/>
    <s v="TAMBIENTAL"/>
    <s v="Abr  5 2022 10:28AM"/>
    <s v=""/>
  </r>
  <r>
    <s v="138020001"/>
    <s v="REINTEGRO DE INCAPACIDADES"/>
    <d v="2022-03-08T00:00:00"/>
    <x v="1"/>
    <s v="15"/>
    <s v="CONSIGNACIONES BANCO"/>
    <s v=""/>
    <s v="000000067"/>
    <s v="BANCOLOMBIA:REINTEGRO INCAPACIDAD SURAMERICANA000000067"/>
    <n v="0"/>
    <n v="231898"/>
    <n v="-231898"/>
    <s v="1"/>
    <s v="890903938"/>
    <x v="59"/>
    <s v=""/>
    <s v=" "/>
    <s v=" "/>
    <s v=" "/>
    <n v="0"/>
    <s v="CONTABLE"/>
    <s v="N"/>
    <s v="000000067"/>
    <s v="0"/>
    <s v="TACOTESO"/>
    <s v="Abr  5 2022 10:25AM"/>
    <s v="frmBAN607"/>
    <s v="DESKTOP-O60S49G"/>
    <s v="TAMBIENTAL"/>
    <s v="Abr  5 2022 10:25AM"/>
    <s v=""/>
  </r>
  <r>
    <s v="138020001"/>
    <s v="REINTEGRO DE INCAPACIDADES"/>
    <d v="2022-03-17T00:00:00"/>
    <x v="1"/>
    <s v="15"/>
    <s v="CONSIGNACIONES BANCO"/>
    <s v=""/>
    <s v="000000066"/>
    <s v="BANCOLOMBIA:REINTEGRO INCAPACIDAD SURAMERICANA000000066"/>
    <n v="0"/>
    <n v="33333"/>
    <n v="-33333"/>
    <s v="1"/>
    <s v="890903938"/>
    <x v="59"/>
    <s v=""/>
    <s v=" "/>
    <s v=" "/>
    <s v=" "/>
    <n v="0"/>
    <s v="CONTABLE"/>
    <s v="N"/>
    <s v="000000066"/>
    <s v="0"/>
    <s v="TACOTESO"/>
    <s v="Abr  5 2022 10:22AM"/>
    <s v="frmBAN607"/>
    <s v="DESKTOP-O60S49G"/>
    <s v="TAMBIENTAL"/>
    <s v="Abr  5 2022 10:22AM"/>
    <s v=""/>
  </r>
  <r>
    <s v="138020001"/>
    <s v="REINTEGRO DE INCAPACIDADES"/>
    <d v="2022-03-22T00:00:00"/>
    <x v="1"/>
    <s v="15"/>
    <s v="CONSIGNACIONES BANCO"/>
    <s v=""/>
    <s v="000000065"/>
    <s v="BANCOLOMBIA:REINTEGRO INCAPACIDAD SURAMERICANA000000065"/>
    <n v="0"/>
    <n v="35771"/>
    <n v="-35771"/>
    <s v="1"/>
    <s v="890903938"/>
    <x v="59"/>
    <s v=""/>
    <s v=" "/>
    <s v=" "/>
    <s v=" "/>
    <n v="0"/>
    <s v="CONTABLE"/>
    <s v="N"/>
    <s v="000000065"/>
    <s v="0"/>
    <s v="TACOTESO"/>
    <s v="Abr  5 2022 10:15AM"/>
    <s v="frmBAN607"/>
    <s v="DESKTOP-O60S49G"/>
    <s v="TAMBIENTAL"/>
    <s v="Abr  5 2022 10:15AM"/>
    <s v=""/>
  </r>
  <r>
    <s v="138020001"/>
    <s v="REINTEGRO DE INCAPACIDADES"/>
    <d v="2022-03-31T00:00:00"/>
    <x v="1"/>
    <s v="21"/>
    <s v="NOMINA NOVASOFT"/>
    <s v=""/>
    <s v="000000007"/>
    <s v="GASTOS REEMBOLSABLES"/>
    <n v="79302"/>
    <n v="0"/>
    <n v="79302"/>
    <s v="1"/>
    <s v="1047500808"/>
    <x v="60"/>
    <s v="10020200"/>
    <s v="EJECU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8090"/>
    <n v="0"/>
    <n v="38090"/>
    <s v="1"/>
    <s v="1001667142"/>
    <x v="61"/>
    <s v="10020200"/>
    <s v="EJECU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3334"/>
    <n v="0"/>
    <n v="33334"/>
    <s v="1"/>
    <s v="72073849"/>
    <x v="1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5772"/>
    <n v="0"/>
    <n v="35772"/>
    <s v="1"/>
    <s v="73202722"/>
    <x v="1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500000"/>
    <n v="0"/>
    <n v="500000"/>
    <s v="1"/>
    <s v="1047370459"/>
    <x v="1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419552"/>
    <n v="0"/>
    <n v="419552"/>
    <s v="1"/>
    <s v="73106822"/>
    <x v="44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166667"/>
    <n v="0"/>
    <n v="166667"/>
    <s v="1"/>
    <s v="73103777"/>
    <x v="2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500000"/>
    <n v="0"/>
    <n v="500000"/>
    <s v="1"/>
    <s v="73109356"/>
    <x v="48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3334"/>
    <n v="0"/>
    <n v="33334"/>
    <s v="1"/>
    <s v="73198196"/>
    <x v="6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114992"/>
    <n v="0"/>
    <n v="114992"/>
    <s v="1"/>
    <s v="9099334"/>
    <x v="57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166667"/>
    <n v="0"/>
    <n v="166667"/>
    <s v="1"/>
    <s v="1001971802"/>
    <x v="63"/>
    <s v="10040000"/>
    <s v="GERENCIA GESTIÓN HUMANA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0"/>
    <n v="166667"/>
    <n v="-166667"/>
    <s v="1"/>
    <s v="1001971802"/>
    <x v="63"/>
    <s v="10040000"/>
    <s v="GERENCIA GESTIÓN HUMANA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54563"/>
    <n v="0"/>
    <n v="354563"/>
    <s v="1"/>
    <s v="1047483041"/>
    <x v="64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52120"/>
    <n v="0"/>
    <n v="52120"/>
    <s v="1"/>
    <s v="1050953229"/>
    <x v="65"/>
    <s v="10020100"/>
    <s v="PLANEA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49592"/>
    <n v="0"/>
    <n v="49592"/>
    <s v="1"/>
    <s v="3814492"/>
    <x v="66"/>
    <s v="10020200"/>
    <s v="EJECU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266667"/>
    <n v="0"/>
    <n v="266667"/>
    <s v="1"/>
    <s v="45562071"/>
    <x v="67"/>
    <s v="10030200"/>
    <s v="COORDINACIÓN DE OPERACION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106071"/>
    <n v="0"/>
    <n v="106071"/>
    <s v="1"/>
    <s v="73143059"/>
    <x v="68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5772"/>
    <n v="0"/>
    <n v="35772"/>
    <s v="1"/>
    <s v="73202722"/>
    <x v="1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3334"/>
    <n v="0"/>
    <n v="33334"/>
    <s v="1"/>
    <s v="1047364298"/>
    <x v="69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3333"/>
    <n v="0"/>
    <n v="33333"/>
    <s v="1"/>
    <s v="1047370459"/>
    <x v="1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3334"/>
    <n v="0"/>
    <n v="33334"/>
    <s v="1"/>
    <s v="1143346787"/>
    <x v="7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5450"/>
    <n v="0"/>
    <n v="35450"/>
    <s v="1"/>
    <s v="9148515"/>
    <x v="71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100000"/>
    <n v="0"/>
    <n v="100000"/>
    <s v="1"/>
    <s v="73103777"/>
    <x v="2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200000"/>
    <n v="0"/>
    <n v="200000"/>
    <s v="1"/>
    <s v="73109356"/>
    <x v="48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105399"/>
    <n v="0"/>
    <n v="105399"/>
    <s v="1"/>
    <s v="73576572"/>
    <x v="49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6543"/>
    <n v="0"/>
    <n v="36543"/>
    <s v="1"/>
    <s v="7960227"/>
    <x v="7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4458"/>
    <n v="0"/>
    <n v="34458"/>
    <s v="1"/>
    <s v="1063075845"/>
    <x v="73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3334"/>
    <n v="0"/>
    <n v="33334"/>
    <s v="1"/>
    <s v="30873721"/>
    <x v="2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35930"/>
    <n v="0"/>
    <n v="35930"/>
    <s v="1"/>
    <s v="15031546"/>
    <x v="74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3-31T00:00:00"/>
    <x v="1"/>
    <s v="21"/>
    <s v="NOMINA NOVASOFT"/>
    <s v=""/>
    <s v="000000007"/>
    <s v="GASTOS REEMBOLSABLES"/>
    <n v="620500"/>
    <n v="0"/>
    <n v="620500"/>
    <s v="1"/>
    <s v="1047370459"/>
    <x v="1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</r>
  <r>
    <s v="138020001"/>
    <s v="REINTEGRO DE INCAPACIDADES"/>
    <d v="2022-04-05T00:00:00"/>
    <x v="1"/>
    <s v="15"/>
    <s v="CONSIGNACIONES BANCO"/>
    <s v=""/>
    <s v="000000091"/>
    <s v="EPS SURA COMPAÑIA SURAMERICANA SERVICIOS DE SALUD:Reintegro incapacidades000000091"/>
    <n v="0"/>
    <n v="213379"/>
    <n v="-213379"/>
    <s v="1"/>
    <s v="800088702"/>
    <x v="1"/>
    <s v=""/>
    <s v=" "/>
    <s v=" "/>
    <s v=" "/>
    <n v="0"/>
    <s v="CONTABLE"/>
    <s v="N"/>
    <s v="000000091"/>
    <s v="0"/>
    <s v="TACOTESO"/>
    <s v="May 11 2022  5:02PM"/>
    <s v="frmBAN607"/>
    <s v="DESKTOP-O60S49G"/>
    <s v="TAMBIENTAL"/>
    <s v="May 11 2022  5:02PM"/>
    <s v=""/>
  </r>
  <r>
    <s v="138020001"/>
    <s v="REINTEGRO DE INCAPACIDADES"/>
    <d v="2022-04-05T00:00:00"/>
    <x v="1"/>
    <s v="15"/>
    <s v="CONSIGNACIONES BANCO"/>
    <s v=""/>
    <s v="000000092"/>
    <s v="SALUD TOTAL S.A. EPS ARS:Reintegro incapacidad000000092"/>
    <n v="0"/>
    <n v="1099999"/>
    <n v="-1099999"/>
    <s v="1"/>
    <s v="800130907"/>
    <x v="2"/>
    <s v=""/>
    <s v=" "/>
    <s v=" "/>
    <s v=" "/>
    <n v="0"/>
    <s v="CONTABLE"/>
    <s v="N"/>
    <s v="000000092"/>
    <s v="0"/>
    <s v="TACOTESO"/>
    <s v="May 11 2022  5:03PM"/>
    <s v="frmBAN607"/>
    <s v="DESKTOP-O60S49G"/>
    <s v="TAMBIENTAL"/>
    <s v="May 11 2022  5:03PM"/>
    <s v=""/>
  </r>
  <r>
    <s v="138020001"/>
    <s v="REINTEGRO DE INCAPACIDADES"/>
    <d v="2022-04-05T00:00:00"/>
    <x v="1"/>
    <s v="15"/>
    <s v="CONSIGNACIONES BANCO"/>
    <s v=""/>
    <s v="000000096"/>
    <s v="SALUD TOTAL S.A. EPS ARS:REINTEGRO INCAPACIDAD000000096"/>
    <n v="0"/>
    <n v="33333"/>
    <n v="-33333"/>
    <s v="1"/>
    <s v="800130907"/>
    <x v="2"/>
    <s v=""/>
    <s v=" "/>
    <s v=" "/>
    <s v=" "/>
    <n v="0"/>
    <s v="CONTABLE"/>
    <s v="N"/>
    <s v="000000096"/>
    <s v="0"/>
    <s v="TACOTESO"/>
    <s v="May 24 2022  4:01PM"/>
    <s v="frmBAN607"/>
    <s v="DESKTOP-O60S49G"/>
    <s v="TAMBIENTAL"/>
    <s v="May 24 2022  4:01PM"/>
    <s v=""/>
  </r>
  <r>
    <s v="138020001"/>
    <s v="REINTEGRO DE INCAPACIDADES"/>
    <d v="2022-04-07T00:00:00"/>
    <x v="1"/>
    <s v="15"/>
    <s v="CONSIGNACIONES BANCO"/>
    <s v=""/>
    <s v="000000089"/>
    <s v="ASOCIACION MUTUAL SER EMPRESA SOLIDARIA:Reintegro incapacidad000000089"/>
    <n v="0"/>
    <n v="33334"/>
    <n v="-33334"/>
    <s v="1"/>
    <s v="806008394"/>
    <x v="6"/>
    <s v=""/>
    <s v=" "/>
    <s v=" "/>
    <s v=" "/>
    <n v="0"/>
    <s v="CONTABLE"/>
    <s v="N"/>
    <s v="000000089"/>
    <s v="0"/>
    <s v="TACOTESO"/>
    <s v="May 11 2022  4:48PM"/>
    <s v="frmBAN607"/>
    <s v="DESKTOP-O60S49G"/>
    <s v="TAMBIENTAL"/>
    <s v="May 11 2022  4:48PM"/>
    <s v=""/>
  </r>
  <r>
    <s v="138020001"/>
    <s v="REINTEGRO DE INCAPACIDADES"/>
    <d v="2022-04-07T00:00:00"/>
    <x v="1"/>
    <s v="15"/>
    <s v="CONSIGNACIONES BANCO"/>
    <s v=""/>
    <s v="000000090"/>
    <s v="SALUD TOTAL S.A. EPS ARS:Reintegro incapacidades000000090"/>
    <n v="0"/>
    <n v="1613486"/>
    <n v="-1613486"/>
    <s v="1"/>
    <s v="800130907"/>
    <x v="2"/>
    <s v=""/>
    <s v=" "/>
    <s v=" "/>
    <s v=" "/>
    <n v="0"/>
    <s v="CONTABLE"/>
    <s v="N"/>
    <s v="000000090"/>
    <s v="0"/>
    <s v="TACOTESO"/>
    <s v="May 11 2022  5:00PM"/>
    <s v="frmBAN607"/>
    <s v="DESKTOP-O60S49G"/>
    <s v="TAMBIENTAL"/>
    <s v="May 11 2022  5:00PM"/>
    <s v=""/>
  </r>
  <r>
    <s v="138020001"/>
    <s v="REINTEGRO DE INCAPACIDADES"/>
    <d v="2022-04-08T00:00:00"/>
    <x v="1"/>
    <s v="15"/>
    <s v="CONSIGNACIONES BANCO"/>
    <s v=""/>
    <s v="000000088"/>
    <s v="NUEVA EMPRESA PROMOTORA DE SALUD:Reintegro incapacidad000000088"/>
    <n v="0"/>
    <n v="134257"/>
    <n v="-134257"/>
    <s v="1"/>
    <s v="900156264"/>
    <x v="3"/>
    <s v=""/>
    <s v=" "/>
    <s v=" "/>
    <s v=" "/>
    <n v="0"/>
    <s v="CONTABLE"/>
    <s v="N"/>
    <s v="000000088"/>
    <s v="0"/>
    <s v="TACOTESO"/>
    <s v="May 11 2022  4:45PM"/>
    <s v="frmBAN607"/>
    <s v="DESKTOP-O60S49G"/>
    <s v="TAMBIENTAL"/>
    <s v="May 11 2022  4:45PM"/>
    <s v=""/>
  </r>
  <r>
    <s v="138020001"/>
    <s v="REINTEGRO DE INCAPACIDADES"/>
    <d v="2022-04-11T00:00:00"/>
    <x v="1"/>
    <s v="15"/>
    <s v="CONSIGNACIONES BANCO"/>
    <s v=""/>
    <s v="000000087"/>
    <s v="E.P.S. FAMISANAR LTDA. CAFAM COLSUBSIDIO:Reintegro incapacidades000000087"/>
    <n v="0"/>
    <n v="726286"/>
    <n v="-726286"/>
    <s v="1"/>
    <s v="830003564"/>
    <x v="7"/>
    <s v=""/>
    <s v=" "/>
    <s v=" "/>
    <s v=" "/>
    <n v="0"/>
    <s v="CONTABLE"/>
    <s v="N"/>
    <s v="000000087"/>
    <s v="0"/>
    <s v="TACOTESO"/>
    <s v="May 11 2022  4:44PM"/>
    <s v="frmBAN607"/>
    <s v="DESKTOP-O60S49G"/>
    <s v="TAMBIENTAL"/>
    <s v="May 11 2022  4:44PM"/>
    <s v=""/>
  </r>
  <r>
    <s v="138020001"/>
    <s v="REINTEGRO DE INCAPACIDADES"/>
    <d v="2022-04-18T00:00:00"/>
    <x v="1"/>
    <s v="15"/>
    <s v="CONSIGNACIONES BANCO"/>
    <s v=""/>
    <s v="000000086"/>
    <s v="SALUD TOTAL S.A. EPS ARS:Reintegro incapacidad Salud Total000000086"/>
    <n v="0"/>
    <n v="66666"/>
    <n v="-66666"/>
    <s v="1"/>
    <s v="800130907"/>
    <x v="2"/>
    <s v=""/>
    <s v=" "/>
    <s v=" "/>
    <s v=" "/>
    <n v="0"/>
    <s v="CONTABLE"/>
    <s v="N"/>
    <s v="000000086"/>
    <s v="0"/>
    <s v="TACOTESO"/>
    <s v="May 11 2022  4:42PM"/>
    <s v="frmBAN607"/>
    <s v="DESKTOP-O60S49G"/>
    <s v="TAMBIENTAL"/>
    <s v="May 11 2022  4:42PM"/>
    <s v=""/>
  </r>
  <r>
    <s v="138020001"/>
    <s v="REINTEGRO DE INCAPACIDADES"/>
    <d v="2022-04-26T00:00:00"/>
    <x v="1"/>
    <s v="15"/>
    <s v="CONSIGNACIONES BANCO"/>
    <s v=""/>
    <s v="000000084"/>
    <s v="SALUD TOTAL S.A. EPS ARS:Reintegro incapacidad000000084"/>
    <n v="0"/>
    <n v="309364"/>
    <n v="-309364"/>
    <s v="1"/>
    <s v="800130907"/>
    <x v="2"/>
    <s v=""/>
    <s v=" "/>
    <s v=" "/>
    <s v=" "/>
    <n v="0"/>
    <s v="CONTABLE"/>
    <s v="N"/>
    <s v="000000084"/>
    <s v="0"/>
    <s v="TACOTESO"/>
    <s v="May 11 2022  4:32PM"/>
    <s v="frmBAN607"/>
    <s v="DESKTOP-O60S49G"/>
    <s v="TAMBIENTAL"/>
    <s v="May 11 2022  4:32PM"/>
    <s v=""/>
  </r>
  <r>
    <s v="138020001"/>
    <s v="REINTEGRO DE INCAPACIDADES"/>
    <d v="2022-04-26T00:00:00"/>
    <x v="1"/>
    <s v="15"/>
    <s v="CONSIGNACIONES BANCO"/>
    <s v=""/>
    <s v="000000085"/>
    <s v="EPS SURA COMPAÑIA SURAMERICANA SERVICIOS DE SALUD:reintegro incapacidades000000085"/>
    <n v="0"/>
    <n v="104795"/>
    <n v="-104795"/>
    <s v="1"/>
    <s v="800088702"/>
    <x v="1"/>
    <s v=""/>
    <s v=" "/>
    <s v=" "/>
    <s v=" "/>
    <n v="0"/>
    <s v="CONTABLE"/>
    <s v="N"/>
    <s v="000000085"/>
    <s v="0"/>
    <s v="TACOTESO"/>
    <s v="May 11 2022  4:36PM"/>
    <s v="frmBAN607"/>
    <s v="DESKTOP-O60S49G"/>
    <s v="TAMBIENTAL"/>
    <s v="May 11 2022  4:36PM"/>
    <s v=""/>
  </r>
  <r>
    <s v="138020001"/>
    <s v="REINTEGRO DE INCAPACIDADES"/>
    <d v="2022-04-30T00:00:00"/>
    <x v="1"/>
    <s v="21"/>
    <s v="NOMINA NOVASOFT"/>
    <s v=""/>
    <s v="000000008"/>
    <s v="GASTOS REEMBOLSABLES"/>
    <n v="33334"/>
    <n v="0"/>
    <n v="33334"/>
    <s v="1"/>
    <s v="1044929941"/>
    <x v="75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96980"/>
    <n v="0"/>
    <n v="196980"/>
    <s v="1"/>
    <s v="1047483041"/>
    <x v="64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00000"/>
    <n v="0"/>
    <n v="100000"/>
    <s v="1"/>
    <s v="1143364211"/>
    <x v="52"/>
    <s v="10020200"/>
    <s v="EJECUCIÓN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763"/>
    <n v="0"/>
    <n v="33763"/>
    <s v="1"/>
    <s v="1003589301"/>
    <x v="76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5058"/>
    <n v="0"/>
    <n v="35058"/>
    <s v="1"/>
    <s v="1051885187"/>
    <x v="77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334"/>
    <n v="0"/>
    <n v="33334"/>
    <s v="1"/>
    <s v="1047364298"/>
    <x v="69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7504"/>
    <n v="0"/>
    <n v="37504"/>
    <s v="1"/>
    <s v="9156352"/>
    <x v="78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75666"/>
    <n v="0"/>
    <n v="175666"/>
    <s v="1"/>
    <s v="73576572"/>
    <x v="49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334"/>
    <n v="0"/>
    <n v="33334"/>
    <s v="1"/>
    <s v="9147614"/>
    <x v="79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4477"/>
    <n v="0"/>
    <n v="34477"/>
    <s v="1"/>
    <s v="9291042"/>
    <x v="27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7187"/>
    <n v="0"/>
    <n v="37187"/>
    <s v="1"/>
    <s v="1007209632"/>
    <x v="4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8135"/>
    <n v="0"/>
    <n v="38135"/>
    <s v="1"/>
    <s v="15031546"/>
    <x v="74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96980"/>
    <n v="0"/>
    <n v="196980"/>
    <s v="1"/>
    <s v="1047486552"/>
    <x v="80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334"/>
    <n v="0"/>
    <n v="33334"/>
    <s v="1"/>
    <s v="1047396540"/>
    <x v="81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86540"/>
    <n v="0"/>
    <n v="386540"/>
    <s v="1"/>
    <s v="9239701"/>
    <x v="82"/>
    <s v="10020200"/>
    <s v="EJECUCIÓN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334"/>
    <n v="0"/>
    <n v="33334"/>
    <s v="1"/>
    <s v="45562071"/>
    <x v="67"/>
    <s v="10030200"/>
    <s v="COORDINACIÓN DE OPERACION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4453"/>
    <n v="0"/>
    <n v="34453"/>
    <s v="1"/>
    <s v="72073849"/>
    <x v="10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5980"/>
    <n v="0"/>
    <n v="35980"/>
    <s v="1"/>
    <s v="73143059"/>
    <x v="68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4264"/>
    <n v="0"/>
    <n v="34264"/>
    <s v="1"/>
    <s v="1143350819"/>
    <x v="8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4215"/>
    <n v="0"/>
    <n v="34215"/>
    <s v="1"/>
    <s v="73131436"/>
    <x v="45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334"/>
    <n v="0"/>
    <n v="33334"/>
    <s v="1"/>
    <s v="73109356"/>
    <x v="48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3334"/>
    <n v="0"/>
    <n v="333334"/>
    <s v="1"/>
    <s v="73142139"/>
    <x v="84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08185"/>
    <n v="0"/>
    <n v="108185"/>
    <s v="1"/>
    <s v="73230310"/>
    <x v="85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5592"/>
    <n v="0"/>
    <n v="35592"/>
    <s v="1"/>
    <s v="9099334"/>
    <x v="57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66667"/>
    <n v="0"/>
    <n v="166667"/>
    <s v="1"/>
    <s v="73117655"/>
    <x v="32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3701"/>
    <n v="0"/>
    <n v="33701"/>
    <s v="1"/>
    <s v="73211472"/>
    <x v="3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354563"/>
    <n v="0"/>
    <n v="354563"/>
    <s v="1"/>
    <s v="1047486552"/>
    <x v="80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4-30T00:00:00"/>
    <x v="1"/>
    <s v="21"/>
    <s v="NOMINA NOVASOFT"/>
    <s v=""/>
    <s v="000000008"/>
    <s v="GASTOS REEMBOLSABLES"/>
    <n v="102846"/>
    <n v="0"/>
    <n v="102846"/>
    <s v="1"/>
    <s v="1007209632"/>
    <x v="4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</r>
  <r>
    <s v="138020001"/>
    <s v="REINTEGRO DE INCAPACIDADES"/>
    <d v="2022-05-06T00:00:00"/>
    <x v="1"/>
    <s v="15"/>
    <s v="CONSIGNACIONES BANCO"/>
    <s v=""/>
    <s v="000000108"/>
    <s v="NUEVA EMPRESA PROMOTORA DE SALUD:Reintegro incaapcidad000000108"/>
    <n v="0"/>
    <n v="33344"/>
    <n v="-33344"/>
    <s v="1"/>
    <s v="900156264"/>
    <x v="3"/>
    <s v=""/>
    <s v=" "/>
    <s v=" "/>
    <s v=" "/>
    <n v="0"/>
    <s v="CONTABLE"/>
    <s v="N"/>
    <s v="000000108"/>
    <s v="0"/>
    <s v="TACOTESO"/>
    <s v="Jun  3 2022  6:10PM"/>
    <s v="frmBAN607"/>
    <s v="DESKTOP-O60S49G"/>
    <s v="TAMBIENTAL"/>
    <s v="Jun  3 2022  6:10PM"/>
    <s v=""/>
  </r>
  <r>
    <s v="138020001"/>
    <s v="REINTEGRO DE INCAPACIDADES"/>
    <d v="2022-05-11T00:00:00"/>
    <x v="1"/>
    <s v="15"/>
    <s v="CONSIGNACIONES BANCO"/>
    <s v=""/>
    <s v="000000107"/>
    <s v="ASOCIACION MUTUAL SER EMPRESA SOLIDARIA:Reintegro incapacidad000000107"/>
    <n v="0"/>
    <n v="274853"/>
    <n v="-274853"/>
    <s v="1"/>
    <s v="806008394"/>
    <x v="6"/>
    <s v=""/>
    <s v=" "/>
    <s v=" "/>
    <s v=" "/>
    <n v="0"/>
    <s v="CONTABLE"/>
    <s v="N"/>
    <s v="000000107"/>
    <s v="0"/>
    <s v="TACOTESO"/>
    <s v="Jun  3 2022  6:09PM"/>
    <s v="frmBAN607"/>
    <s v="DESKTOP-O60S49G"/>
    <s v="TAMBIENTAL"/>
    <s v="Jun  3 2022  6:09PM"/>
    <s v=""/>
  </r>
  <r>
    <s v="138020001"/>
    <s v="REINTEGRO DE INCAPACIDADES"/>
    <d v="2022-05-13T00:00:00"/>
    <x v="1"/>
    <s v="15"/>
    <s v="CONSIGNACIONES BANCO"/>
    <s v=""/>
    <s v="000000106"/>
    <s v="SALUD TOTAL S.A. EPS ARS:Reintegro incapacidad000000106"/>
    <n v="0"/>
    <n v="186430"/>
    <n v="-186430"/>
    <s v="1"/>
    <s v="800130907"/>
    <x v="2"/>
    <s v=""/>
    <s v=" "/>
    <s v=" "/>
    <s v=" "/>
    <n v="0"/>
    <s v="CONTABLE"/>
    <s v="N"/>
    <s v="000000106"/>
    <s v="0"/>
    <s v="TACOTESO"/>
    <s v="Jun  3 2022  6:08PM"/>
    <s v="frmBAN607"/>
    <s v="DESKTOP-O60S49G"/>
    <s v="TAMBIENTAL"/>
    <s v="Jun  3 2022  6:08PM"/>
    <s v=""/>
  </r>
  <r>
    <s v="138020001"/>
    <s v="REINTEGRO DE INCAPACIDADES"/>
    <d v="2022-05-16T00:00:00"/>
    <x v="1"/>
    <s v="15"/>
    <s v="CONSIGNACIONES BANCO"/>
    <s v=""/>
    <s v="000000105"/>
    <s v="E.P.S. FAMISANAR LTDA. CAFAM COLSUBSIDIO:Reintegro incapacidad000000105"/>
    <n v="0"/>
    <n v="440584"/>
    <n v="-440584"/>
    <s v="1"/>
    <s v="830003564"/>
    <x v="7"/>
    <s v=""/>
    <s v=" "/>
    <s v=" "/>
    <s v=" "/>
    <n v="0"/>
    <s v="CONTABLE"/>
    <s v="N"/>
    <s v="000000105"/>
    <s v="0"/>
    <s v="TACOTESO"/>
    <s v="Jun  3 2022  6:06PM"/>
    <s v="frmBAN607"/>
    <s v="DESKTOP-O60S49G"/>
    <s v="TAMBIENTAL"/>
    <s v="Jun  3 2022  6:06PM"/>
    <s v=""/>
  </r>
  <r>
    <s v="138020001"/>
    <s v="REINTEGRO DE INCAPACIDADES"/>
    <d v="2022-05-26T00:00:00"/>
    <x v="1"/>
    <s v="15"/>
    <s v="CONSIGNACIONES BANCO"/>
    <s v=""/>
    <s v="000000101"/>
    <s v="E.P.S. FAMISANAR LTDA. CAFAM COLSUBSIDIO:reintegro incapacidad salud total000000101"/>
    <n v="0"/>
    <n v="133334"/>
    <n v="-133334"/>
    <s v="1"/>
    <s v="830003564"/>
    <x v="7"/>
    <s v=""/>
    <s v=" "/>
    <s v=" "/>
    <s v=" "/>
    <n v="0"/>
    <s v="CONTABLE"/>
    <s v="N"/>
    <s v="000000101"/>
    <s v="0"/>
    <s v="TACOTESO"/>
    <s v="Jun  3 2022  5:17PM"/>
    <s v="frmBAN607"/>
    <s v="DESKTOP-O60S49G"/>
    <s v="TAMBIENTAL"/>
    <s v="Jun  3 2022  5:17PM"/>
    <s v=""/>
  </r>
  <r>
    <s v="138020001"/>
    <s v="REINTEGRO DE INCAPACIDADES"/>
    <d v="2022-05-26T00:00:00"/>
    <x v="1"/>
    <s v="15"/>
    <s v="CONSIGNACIONES BANCO"/>
    <s v=""/>
    <s v="000000102"/>
    <s v="SALUD TOTAL S.A. EPS ARS:reintegro incapacidades salud total000000102"/>
    <n v="0"/>
    <n v="538454"/>
    <n v="-538454"/>
    <s v="1"/>
    <s v="800130907"/>
    <x v="2"/>
    <s v=""/>
    <s v=" "/>
    <s v=" "/>
    <s v=" "/>
    <n v="0"/>
    <s v="CONTABLE"/>
    <s v="N"/>
    <s v="000000102"/>
    <s v="0"/>
    <s v="TACOTESO"/>
    <s v="Jun  3 2022  6:03PM"/>
    <s v="frmBAN607"/>
    <s v="DESKTOP-O60S49G"/>
    <s v="TAMBIENTAL"/>
    <s v="Jun  3 2022  6:03PM"/>
    <s v=""/>
  </r>
  <r>
    <s v="138020001"/>
    <s v="REINTEGRO DE INCAPACIDADES"/>
    <d v="2022-05-26T00:00:00"/>
    <x v="1"/>
    <s v="15"/>
    <s v="CONSIGNACIONES BANCO"/>
    <s v=""/>
    <s v="000000103"/>
    <s v="NUEVA EMPRESA PROMOTORA DE SALUD:reintegro incapacidad000000103"/>
    <n v="0"/>
    <n v="100752"/>
    <n v="-100752"/>
    <s v="1"/>
    <s v="900156264"/>
    <x v="3"/>
    <s v=""/>
    <s v=" "/>
    <s v=" "/>
    <s v=" "/>
    <n v="0"/>
    <s v="CONTABLE"/>
    <s v="N"/>
    <s v="000000103"/>
    <s v="0"/>
    <s v="TACOTESO"/>
    <s v="Jun  3 2022  6:04PM"/>
    <s v="frmBAN607"/>
    <s v="DESKTOP-O60S49G"/>
    <s v="TAMBIENTAL"/>
    <s v="Jun  3 2022  6:04PM"/>
    <s v=""/>
  </r>
  <r>
    <s v="138020001"/>
    <s v="REINTEGRO DE INCAPACIDADES"/>
    <d v="2022-05-26T00:00:00"/>
    <x v="1"/>
    <s v="15"/>
    <s v="CONSIGNACIONES BANCO"/>
    <s v=""/>
    <s v="000000104"/>
    <s v="SALUD TOTAL S.A. EPS ARS:Reintegro incapacidades000000104"/>
    <n v="0"/>
    <n v="202102"/>
    <n v="-202102"/>
    <s v="1"/>
    <s v="800130907"/>
    <x v="2"/>
    <s v=""/>
    <s v=" "/>
    <s v=" "/>
    <s v=" "/>
    <n v="0"/>
    <s v="CONTABLE"/>
    <s v="N"/>
    <s v="000000104"/>
    <s v="0"/>
    <s v="TACOTESO"/>
    <s v="Jun  3 2022  6:05PM"/>
    <s v="frmBAN607"/>
    <s v="DESKTOP-O60S49G"/>
    <s v="TAMBIENTAL"/>
    <s v="Jun  3 2022  6:05PM"/>
    <s v=""/>
  </r>
  <r>
    <s v="138020001"/>
    <s v="REINTEGRO DE INCAPACIDADES"/>
    <d v="2022-05-31T00:00:00"/>
    <x v="1"/>
    <s v="15"/>
    <s v="CONSIGNACIONES BANCO"/>
    <s v=""/>
    <s v="000000099"/>
    <s v="E.P.S. FAMISANAR LTDA. CAFAM COLSUBSIDIO:Reintegro incapacidad famisanar000000099"/>
    <n v="0"/>
    <n v="35478"/>
    <n v="-35478"/>
    <s v="1"/>
    <s v="830003564"/>
    <x v="7"/>
    <s v=""/>
    <s v=" "/>
    <s v=" "/>
    <s v=" "/>
    <n v="0"/>
    <s v="CONTABLE"/>
    <s v="N"/>
    <s v="000000099"/>
    <s v="0"/>
    <s v="TACOTESO"/>
    <s v="Jun  3 2022  5:14PM"/>
    <s v="frmBAN607"/>
    <s v="DESKTOP-O60S49G"/>
    <s v="TAMBIENTAL"/>
    <s v="Jun  3 2022  5:14PM"/>
    <s v=""/>
  </r>
  <r>
    <s v="138020001"/>
    <s v="REINTEGRO DE INCAPACIDADES"/>
    <d v="2022-05-31T00:00:00"/>
    <x v="1"/>
    <s v="15"/>
    <s v="CONSIGNACIONES BANCO"/>
    <s v=""/>
    <s v="000000100"/>
    <s v="E.P.S. FAMISANAR LTDA. CAFAM COLSUBSIDIO:reintegro incaoacidad famisanar000000100"/>
    <n v="0"/>
    <n v="164139"/>
    <n v="-164139"/>
    <s v="1"/>
    <s v="830003564"/>
    <x v="7"/>
    <s v=""/>
    <s v=" "/>
    <s v=" "/>
    <s v=" "/>
    <n v="0"/>
    <s v="CONTABLE"/>
    <s v="N"/>
    <s v="000000100"/>
    <s v="0"/>
    <s v="TACOTESO"/>
    <s v="Jun  3 2022  5:16PM"/>
    <s v="frmBAN607"/>
    <s v="DESKTOP-O60S49G"/>
    <s v="TAMBIENTAL"/>
    <s v="Jun  3 2022  5:16PM"/>
    <s v=""/>
  </r>
  <r>
    <s v="138020001"/>
    <s v="REINTEGRO DE INCAPACIDADES"/>
    <d v="2022-05-31T00:00:00"/>
    <x v="1"/>
    <s v="21"/>
    <s v="NOMINA NOVASOFT"/>
    <s v=""/>
    <s v="000000009"/>
    <s v="GASTOS REEMBOLSABLES"/>
    <n v="393959"/>
    <n v="0"/>
    <n v="393959"/>
    <s v="1"/>
    <s v="1048604288"/>
    <x v="8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724762"/>
    <n v="0"/>
    <n v="724762"/>
    <s v="1"/>
    <s v="9239701"/>
    <x v="82"/>
    <s v="10020200"/>
    <s v="EJECUCIÓN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66667"/>
    <n v="0"/>
    <n v="366667"/>
    <s v="1"/>
    <s v="45562071"/>
    <x v="67"/>
    <s v="10030200"/>
    <s v="COORDINACIÓN DE OPERACION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3334"/>
    <n v="0"/>
    <n v="33334"/>
    <s v="1"/>
    <s v="9288712"/>
    <x v="14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66667"/>
    <n v="0"/>
    <n v="66667"/>
    <s v="1"/>
    <s v="1047370459"/>
    <x v="1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3334"/>
    <n v="0"/>
    <n v="33334"/>
    <s v="1"/>
    <s v="73121602"/>
    <x v="37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68552"/>
    <n v="0"/>
    <n v="68552"/>
    <s v="1"/>
    <s v="73202177"/>
    <x v="87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44424"/>
    <n v="0"/>
    <n v="44424"/>
    <s v="1"/>
    <s v="8854332"/>
    <x v="88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166667"/>
    <n v="0"/>
    <n v="166667"/>
    <s v="1"/>
    <s v="9103331"/>
    <x v="89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5903"/>
    <n v="0"/>
    <n v="35903"/>
    <s v="1"/>
    <s v="7921969"/>
    <x v="23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100000"/>
    <n v="0"/>
    <n v="100000"/>
    <s v="1"/>
    <s v="73142139"/>
    <x v="84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6193"/>
    <n v="0"/>
    <n v="36193"/>
    <s v="1"/>
    <s v="9147614"/>
    <x v="79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71184"/>
    <n v="0"/>
    <n v="71184"/>
    <s v="1"/>
    <s v="9099334"/>
    <x v="57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7632"/>
    <n v="0"/>
    <n v="37632"/>
    <s v="1"/>
    <s v="1047430645"/>
    <x v="90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620500"/>
    <n v="0"/>
    <n v="620500"/>
    <s v="1"/>
    <s v="1143368159"/>
    <x v="91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157584"/>
    <n v="0"/>
    <n v="157584"/>
    <s v="1"/>
    <s v="1048604288"/>
    <x v="8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59072"/>
    <n v="0"/>
    <n v="59072"/>
    <s v="1"/>
    <s v="1050953229"/>
    <x v="65"/>
    <s v="10020100"/>
    <s v="PLANEACIÓN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241587"/>
    <n v="0"/>
    <n v="241587"/>
    <s v="1"/>
    <s v="9239701"/>
    <x v="82"/>
    <s v="10020200"/>
    <s v="EJECUCIÓN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4515"/>
    <n v="0"/>
    <n v="34515"/>
    <s v="1"/>
    <s v="1002059942"/>
    <x v="15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5014"/>
    <n v="0"/>
    <n v="35014"/>
    <s v="1"/>
    <s v="1002199456"/>
    <x v="92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66667"/>
    <n v="0"/>
    <n v="66667"/>
    <s v="1"/>
    <s v="1047370459"/>
    <x v="1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3334"/>
    <n v="0"/>
    <n v="33334"/>
    <s v="1"/>
    <s v="73132647"/>
    <x v="93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266667"/>
    <n v="0"/>
    <n v="266667"/>
    <s v="1"/>
    <s v="73149690"/>
    <x v="94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266667"/>
    <n v="0"/>
    <n v="266667"/>
    <s v="1"/>
    <s v="9103331"/>
    <x v="89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7740"/>
    <n v="0"/>
    <n v="37740"/>
    <s v="1"/>
    <s v="10885706"/>
    <x v="42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5-31T00:00:00"/>
    <x v="1"/>
    <s v="21"/>
    <s v="NOMINA NOVASOFT"/>
    <s v=""/>
    <s v="000000009"/>
    <s v="GASTOS REEMBOLSABLES"/>
    <n v="33334"/>
    <n v="0"/>
    <n v="33334"/>
    <s v="1"/>
    <s v="73109356"/>
    <x v="48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</r>
  <r>
    <s v="138020001"/>
    <s v="REINTEGRO DE INCAPACIDADES"/>
    <d v="2022-06-02T00:00:00"/>
    <x v="1"/>
    <s v="15"/>
    <s v="CONSIGNACIONES BANCO"/>
    <s v=""/>
    <s v="000000122"/>
    <s v="ASOCIACION MUTUAL SER EMPRESA SOLIDARIA:REINTEGRO INCAPACIDAD000000122"/>
    <n v="0"/>
    <n v="433334"/>
    <n v="-433334"/>
    <s v="1"/>
    <s v="806008394"/>
    <x v="6"/>
    <s v=""/>
    <s v=" "/>
    <s v=" "/>
    <s v=" "/>
    <n v="0"/>
    <s v="CONTABLE"/>
    <s v="N"/>
    <s v="000000122"/>
    <s v="0"/>
    <s v="TACOTESO"/>
    <s v="Jul  6 2022  6:09PM"/>
    <s v="frmBAN607"/>
    <s v="DESKTOP-O60S49G"/>
    <s v="TAMBIENTAL"/>
    <s v="Jul  6 2022  6:09PM"/>
    <s v=""/>
  </r>
  <r>
    <s v="138020001"/>
    <s v="REINTEGRO DE INCAPACIDADES"/>
    <d v="2022-06-08T00:00:00"/>
    <x v="1"/>
    <s v="15"/>
    <s v="CONSIGNACIONES BANCO"/>
    <s v=""/>
    <s v="000000121"/>
    <s v="SALUD TOTAL S.A. EPS ARS:REINTEGRO INCAPACIDAD000000121"/>
    <n v="0"/>
    <n v="73609"/>
    <n v="-73609"/>
    <s v="1"/>
    <s v="800130907"/>
    <x v="2"/>
    <s v=""/>
    <s v=" "/>
    <s v=" "/>
    <s v=" "/>
    <n v="0"/>
    <s v="CONTABLE"/>
    <s v="N"/>
    <s v="000000121"/>
    <s v="0"/>
    <s v="TACOTESO"/>
    <s v="Jul  6 2022  6:08PM"/>
    <s v="frmBAN607"/>
    <s v="DESKTOP-O60S49G"/>
    <s v="TAMBIENTAL"/>
    <s v="Jul  6 2022  6:08PM"/>
    <s v=""/>
  </r>
  <r>
    <s v="138020001"/>
    <s v="REINTEGRO DE INCAPACIDADES"/>
    <d v="2022-06-10T00:00:00"/>
    <x v="1"/>
    <s v="15"/>
    <s v="CONSIGNACIONES BANCO"/>
    <s v=""/>
    <s v="000000120"/>
    <s v="NUEVA EMPRESA PROMOTORA DE SALUD:REINTEGRO INCAAPCIDAD000000120"/>
    <n v="0"/>
    <n v="33366"/>
    <n v="-33366"/>
    <s v="1"/>
    <s v="900156264"/>
    <x v="3"/>
    <s v=""/>
    <s v=" "/>
    <s v=" "/>
    <s v=" "/>
    <n v="0"/>
    <s v="CONTABLE"/>
    <s v="N"/>
    <s v="000000120"/>
    <s v="0"/>
    <s v="TACOTESO"/>
    <s v="Jul  6 2022  6:07PM"/>
    <s v="frmBAN607"/>
    <s v="DESKTOP-O60S49G"/>
    <s v="TAMBIENTAL"/>
    <s v="Jul  6 2022  6:07PM"/>
    <s v=""/>
  </r>
  <r>
    <s v="138020001"/>
    <s v="REINTEGRO DE INCAPACIDADES"/>
    <d v="2022-06-23T00:00:00"/>
    <x v="1"/>
    <s v="15"/>
    <s v="CONSIGNACIONES BANCO"/>
    <s v=""/>
    <s v="000000119"/>
    <s v="SALUD TOTAL S.A. EPS ARS:REINTEGRO INCAPACIDAD000000119"/>
    <n v="0"/>
    <n v="400000"/>
    <n v="-400000"/>
    <s v="1"/>
    <s v="800130907"/>
    <x v="2"/>
    <s v=""/>
    <s v=" "/>
    <s v=" "/>
    <s v=" "/>
    <n v="0"/>
    <s v="CONTABLE"/>
    <s v="N"/>
    <s v="000000119"/>
    <s v="0"/>
    <s v="TACOTESO"/>
    <s v="Jul  6 2022  6:05PM"/>
    <s v="frmBAN607"/>
    <s v="DESKTOP-O60S49G"/>
    <s v="TAMBIENTAL"/>
    <s v="Jul  6 2022  6:05PM"/>
    <s v=""/>
  </r>
  <r>
    <s v="138020001"/>
    <s v="REINTEGRO DE INCAPACIDADES"/>
    <d v="2022-06-28T00:00:00"/>
    <x v="1"/>
    <s v="15"/>
    <s v="CONSIGNACIONES BANCO"/>
    <s v=""/>
    <s v="000000117"/>
    <s v="COOSALUD ENTIDAD PROMOTORA DE SALUD S.A:REINTEGRO INCAPACIDADES000000117"/>
    <n v="0"/>
    <n v="35930"/>
    <n v="-35930"/>
    <s v="1"/>
    <s v="900226715"/>
    <x v="8"/>
    <s v=""/>
    <s v=" "/>
    <s v=" "/>
    <s v=" "/>
    <n v="0"/>
    <s v="CONTABLE"/>
    <s v="N"/>
    <s v="000000117"/>
    <s v="0"/>
    <s v="TACOTESO"/>
    <s v="Jul  6 2022  5:49PM"/>
    <s v="frmBAN607"/>
    <s v="DESKTOP-O60S49G"/>
    <s v="TAMBIENTAL"/>
    <s v="Jul  6 2022  5:49PM"/>
    <s v=""/>
  </r>
  <r>
    <s v="138020001"/>
    <s v="REINTEGRO DE INCAPACIDADES"/>
    <d v="2022-06-30T00:00:00"/>
    <x v="1"/>
    <s v="15"/>
    <s v="CONSIGNACIONES BANCO"/>
    <s v=""/>
    <s v="000000115"/>
    <s v="EPS SURA COMPAÑIA SURAMERICANA SERVICIOS DE SALUD:REINTEGRO INCAPCIDAD000000115"/>
    <n v="0"/>
    <n v="1419212"/>
    <n v="-1419212"/>
    <s v="1"/>
    <s v="800088702"/>
    <x v="1"/>
    <s v=""/>
    <s v=" "/>
    <s v=" "/>
    <s v=" "/>
    <n v="0"/>
    <s v="CONTABLE"/>
    <s v="N"/>
    <s v="000000115"/>
    <s v="0"/>
    <s v="TACOTESO"/>
    <s v="Jul  6 2022  5:44PM"/>
    <s v="frmBAN607"/>
    <s v="DESKTOP-O60S49G"/>
    <s v="TAMBIENTAL"/>
    <s v="Jul  6 2022  5:44PM"/>
    <s v=""/>
  </r>
  <r>
    <s v="138020001"/>
    <s v="REINTEGRO DE INCAPACIDADES"/>
    <d v="2022-06-30T00:00:00"/>
    <x v="1"/>
    <s v="15"/>
    <s v="CONSIGNACIONES BANCO"/>
    <s v=""/>
    <s v="000000116"/>
    <s v="NUEVA EMPRESA PROMOTORA DE SALUD:REINTEGRO INCAPACIDADES000000116"/>
    <n v="0"/>
    <n v="241178"/>
    <n v="-241178"/>
    <s v="1"/>
    <s v="900156264"/>
    <x v="3"/>
    <s v=""/>
    <s v=" "/>
    <s v=" "/>
    <s v=" "/>
    <n v="0"/>
    <s v="CONTABLE"/>
    <s v="N"/>
    <s v="000000116"/>
    <s v="0"/>
    <s v="TACOTESO"/>
    <s v="Jul  6 2022  5:46PM"/>
    <s v="frmBAN607"/>
    <s v="DESKTOP-O60S49G"/>
    <s v="TAMBIENTAL"/>
    <s v="Jul  6 2022  5:46PM"/>
    <s v=""/>
  </r>
  <r>
    <s v="138020001"/>
    <s v="REINTEGRO DE INCAPACIDADES"/>
    <d v="2022-06-30T00:00:00"/>
    <x v="1"/>
    <s v="21"/>
    <s v="NOMINA NOVASOFT"/>
    <s v=""/>
    <s v="000000010"/>
    <s v="GASTOS REEMBOLSABLES"/>
    <n v="677925"/>
    <n v="0"/>
    <n v="677925"/>
    <s v="1"/>
    <s v="1051822514"/>
    <x v="95"/>
    <s v="10020100"/>
    <s v="PLANEACIÓN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60625"/>
    <n v="0"/>
    <n v="360625"/>
    <s v="1"/>
    <s v="9097779"/>
    <x v="96"/>
    <s v="10020200"/>
    <s v="EJECUCIÓN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41667"/>
    <n v="0"/>
    <n v="41667"/>
    <s v="1"/>
    <s v="32936515"/>
    <x v="97"/>
    <s v="10030200"/>
    <s v="COORDINACIÓN DE OPERACION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8086"/>
    <n v="0"/>
    <n v="38086"/>
    <s v="1"/>
    <s v="1051885187"/>
    <x v="7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200001"/>
    <n v="0"/>
    <n v="200001"/>
    <s v="1"/>
    <s v="73135176"/>
    <x v="9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88922"/>
    <n v="0"/>
    <n v="188922"/>
    <s v="1"/>
    <s v="73143059"/>
    <x v="6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66667"/>
    <n v="0"/>
    <n v="66667"/>
    <s v="1"/>
    <s v="1047391146"/>
    <x v="99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00000"/>
    <n v="0"/>
    <n v="100000"/>
    <s v="1"/>
    <s v="73106822"/>
    <x v="4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41907"/>
    <n v="0"/>
    <n v="41907"/>
    <s v="1"/>
    <s v="73108745"/>
    <x v="100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5"/>
    <n v="0"/>
    <n v="33335"/>
    <s v="1"/>
    <s v="73121602"/>
    <x v="3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14820"/>
    <n v="0"/>
    <n v="114820"/>
    <s v="1"/>
    <s v="73131436"/>
    <x v="45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8002"/>
    <n v="0"/>
    <n v="38002"/>
    <s v="1"/>
    <s v="73212587"/>
    <x v="101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7666"/>
    <n v="0"/>
    <n v="37666"/>
    <s v="1"/>
    <s v="8854897"/>
    <x v="10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34"/>
    <n v="0"/>
    <n v="333334"/>
    <s v="1"/>
    <s v="73109356"/>
    <x v="4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7603"/>
    <n v="0"/>
    <n v="37603"/>
    <s v="1"/>
    <s v="73185562"/>
    <x v="103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11314"/>
    <n v="0"/>
    <n v="111314"/>
    <s v="1"/>
    <s v="7960227"/>
    <x v="7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4"/>
    <n v="0"/>
    <n v="33334"/>
    <s v="1"/>
    <s v="1047486552"/>
    <x v="80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280423"/>
    <n v="0"/>
    <n v="280423"/>
    <s v="1"/>
    <s v="30873721"/>
    <x v="26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4"/>
    <n v="0"/>
    <n v="33334"/>
    <s v="1"/>
    <s v="9099334"/>
    <x v="5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40434"/>
    <n v="0"/>
    <n v="40434"/>
    <s v="1"/>
    <s v="15031546"/>
    <x v="7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4"/>
    <n v="0"/>
    <n v="33334"/>
    <s v="1"/>
    <s v="73169001"/>
    <x v="10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4832"/>
    <n v="0"/>
    <n v="34832"/>
    <s v="1"/>
    <s v="1143377774"/>
    <x v="105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249502"/>
    <n v="0"/>
    <n v="249502"/>
    <s v="1"/>
    <s v="1047471721"/>
    <x v="106"/>
    <s v="10010200"/>
    <s v="COMPRAS Y ABASTESIMIENTO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924443"/>
    <n v="0"/>
    <n v="924443"/>
    <s v="1"/>
    <s v="1051822514"/>
    <x v="95"/>
    <s v="10020100"/>
    <s v="PLANEACIÓN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500000"/>
    <n v="0"/>
    <n v="500000"/>
    <s v="1"/>
    <s v="73135176"/>
    <x v="9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03932"/>
    <n v="0"/>
    <n v="303932"/>
    <s v="1"/>
    <s v="73143059"/>
    <x v="6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616739"/>
    <n v="0"/>
    <n v="616739"/>
    <s v="1"/>
    <s v="73169783"/>
    <x v="10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66667"/>
    <n v="0"/>
    <n v="66667"/>
    <s v="1"/>
    <s v="1143339994"/>
    <x v="10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19222"/>
    <n v="0"/>
    <n v="119222"/>
    <s v="1"/>
    <s v="1148693276"/>
    <x v="109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4"/>
    <n v="0"/>
    <n v="33334"/>
    <s v="1"/>
    <s v="73210741"/>
    <x v="110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12997"/>
    <n v="0"/>
    <n v="112997"/>
    <s v="1"/>
    <s v="8854897"/>
    <x v="10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3334"/>
    <n v="0"/>
    <n v="33334"/>
    <s v="1"/>
    <s v="9103331"/>
    <x v="89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266667"/>
    <n v="0"/>
    <n v="266667"/>
    <s v="1"/>
    <s v="73109356"/>
    <x v="4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00000"/>
    <n v="0"/>
    <n v="100000"/>
    <s v="1"/>
    <s v="92031290"/>
    <x v="41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58208"/>
    <n v="0"/>
    <n v="158208"/>
    <s v="1"/>
    <s v="1049825736"/>
    <x v="25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350660"/>
    <n v="0"/>
    <n v="350660"/>
    <s v="1"/>
    <s v="30873721"/>
    <x v="26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42440"/>
    <n v="0"/>
    <n v="42440"/>
    <s v="1"/>
    <s v="9186009"/>
    <x v="111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70161"/>
    <n v="0"/>
    <n v="170161"/>
    <s v="1"/>
    <s v="1007209632"/>
    <x v="43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41758"/>
    <n v="0"/>
    <n v="41758"/>
    <s v="1"/>
    <s v="73167244"/>
    <x v="11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41199"/>
    <n v="0"/>
    <n v="41199"/>
    <s v="1"/>
    <s v="1047422987"/>
    <x v="113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6-30T00:00:00"/>
    <x v="1"/>
    <s v="21"/>
    <s v="NOMINA NOVASOFT"/>
    <s v=""/>
    <s v="000000010"/>
    <s v="GASTOS REEMBOLSABLES"/>
    <n v="133334"/>
    <n v="0"/>
    <n v="133334"/>
    <s v="1"/>
    <s v="73212580"/>
    <x v="11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</r>
  <r>
    <s v="138020001"/>
    <s v="REINTEGRO DE INCAPACIDADES"/>
    <d v="2022-07-28T00:00:00"/>
    <x v="1"/>
    <s v="15"/>
    <s v="CONSIGNACIONES BANCO"/>
    <s v=""/>
    <s v="000000130"/>
    <s v="NUEVA EMPRESA PROMOTORA DE SALUD:REINTEGRO INCAPACIDAD000000130"/>
    <n v="0"/>
    <n v="73402"/>
    <n v="-73402"/>
    <s v="1"/>
    <s v="900156264"/>
    <x v="3"/>
    <s v=""/>
    <s v=" "/>
    <s v=" "/>
    <s v=" "/>
    <n v="0"/>
    <s v="CONTABLE"/>
    <s v="N"/>
    <s v="000000130"/>
    <s v="0"/>
    <s v="TACOTESO"/>
    <s v="Ago  2 2022  2:02PM"/>
    <s v="frmBAN607"/>
    <s v="DESKTOP-O60S49G"/>
    <s v="TAMBIENTAL"/>
    <s v="Ago  2 2022  2:02PM"/>
    <s v=""/>
  </r>
  <r>
    <s v="138020001"/>
    <s v="REINTEGRO DE INCAPACIDADES"/>
    <d v="2022-07-28T00:00:00"/>
    <x v="1"/>
    <s v="15"/>
    <s v="CONSIGNACIONES BANCO"/>
    <s v=""/>
    <s v="000000131"/>
    <s v="EPS SURA COMPAÑIA SURAMERICANA SERVICIOS DE SALUD:REINTEGRO INCAPACIDADES000000131"/>
    <n v="0"/>
    <n v="627815"/>
    <n v="-627815"/>
    <s v="1"/>
    <s v="800088702"/>
    <x v="1"/>
    <s v=""/>
    <s v=" "/>
    <s v=" "/>
    <s v=" "/>
    <n v="0"/>
    <s v="CONTABLE"/>
    <s v="N"/>
    <s v="000000131"/>
    <s v="0"/>
    <s v="TACOTESO"/>
    <s v="Ago  2 2022  2:22PM"/>
    <s v="frmBAN607"/>
    <s v="DESKTOP-O60S49G"/>
    <s v="TAMBIENTAL"/>
    <s v="Ago  2 2022  2:22PM"/>
    <s v=""/>
  </r>
  <r>
    <s v="138020001"/>
    <s v="REINTEGRO DE INCAPACIDADES"/>
    <d v="2022-07-28T00:00:00"/>
    <x v="1"/>
    <s v="15"/>
    <s v="CONSIGNACIONES BANCO"/>
    <s v=""/>
    <s v="000000132"/>
    <s v="E.P.S. FAMISANAR LTDA. CAFAM COLSUBSIDIO:Reintegro incapacidad000000132"/>
    <n v="0"/>
    <n v="138265"/>
    <n v="-138265"/>
    <s v="1"/>
    <s v="830003564"/>
    <x v="7"/>
    <s v=""/>
    <s v=" "/>
    <s v=" "/>
    <s v=" "/>
    <n v="0"/>
    <s v="CONTABLE"/>
    <s v="N"/>
    <s v="000000132"/>
    <s v="0"/>
    <s v="TACOTESO"/>
    <s v="Ago  2 2022  2:23PM"/>
    <s v="frmBAN607"/>
    <s v="DESKTOP-O60S49G"/>
    <s v="TAMBIENTAL"/>
    <s v="Ago  2 2022  2:23PM"/>
    <s v=""/>
  </r>
  <r>
    <s v="138020001"/>
    <s v="REINTEGRO DE INCAPACIDADES"/>
    <d v="2022-07-28T00:00:00"/>
    <x v="1"/>
    <s v="15"/>
    <s v="CONSIGNACIONES BANCO"/>
    <s v=""/>
    <s v="000000133"/>
    <s v="SALUD TOTAL S.A. EPS ARS:Reintegro incapacidad000000133"/>
    <n v="0"/>
    <n v="108990"/>
    <n v="-108990"/>
    <s v="1"/>
    <s v="800130907"/>
    <x v="2"/>
    <s v=""/>
    <s v=" "/>
    <s v=" "/>
    <s v=" "/>
    <n v="0"/>
    <s v="CONTABLE"/>
    <s v="N"/>
    <s v="000000133"/>
    <s v="0"/>
    <s v="TACOTESO"/>
    <s v="Ago  2 2022  2:25PM"/>
    <s v="frmBAN607"/>
    <s v="DESKTOP-O60S49G"/>
    <s v="TAMBIENTAL"/>
    <s v="Ago  2 2022  2:25PM"/>
    <s v=""/>
  </r>
  <r>
    <s v="138020001"/>
    <s v="REINTEGRO DE INCAPACIDADES"/>
    <d v="2022-07-31T00:00:00"/>
    <x v="1"/>
    <s v="21"/>
    <s v="NOMINA NOVASOFT"/>
    <s v=""/>
    <s v="000000011"/>
    <s v="GASTOS REEMBOLSABLES"/>
    <n v="104496"/>
    <n v="0"/>
    <n v="104496"/>
    <s v="1"/>
    <s v="1143377774"/>
    <x v="10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935631"/>
    <n v="0"/>
    <n v="935631"/>
    <s v="1"/>
    <s v="1047471721"/>
    <x v="106"/>
    <s v="10010200"/>
    <s v="COMPRAS Y ABASTESIMIENTO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924443"/>
    <n v="0"/>
    <n v="924443"/>
    <s v="1"/>
    <s v="1051822514"/>
    <x v="95"/>
    <s v="10020100"/>
    <s v="PLANEACIÓN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00000"/>
    <n v="0"/>
    <n v="300000"/>
    <s v="1"/>
    <s v="73135176"/>
    <x v="9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14344"/>
    <n v="0"/>
    <n v="114344"/>
    <s v="1"/>
    <s v="73143059"/>
    <x v="6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616739"/>
    <n v="0"/>
    <n v="616739"/>
    <s v="1"/>
    <s v="73169783"/>
    <x v="10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79329193"/>
    <x v="11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67877"/>
    <n v="0"/>
    <n v="67877"/>
    <s v="1"/>
    <s v="9236697"/>
    <x v="11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7172"/>
    <n v="0"/>
    <n v="37172"/>
    <s v="1"/>
    <s v="1128059054"/>
    <x v="11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9741"/>
    <n v="0"/>
    <n v="39741"/>
    <s v="1"/>
    <s v="1148693276"/>
    <x v="10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5"/>
    <n v="0"/>
    <n v="33335"/>
    <s v="1"/>
    <s v="73121602"/>
    <x v="3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08694"/>
    <n v="0"/>
    <n v="108694"/>
    <s v="1"/>
    <s v="73152237"/>
    <x v="11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73206327"/>
    <x v="11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5347"/>
    <n v="0"/>
    <n v="35347"/>
    <s v="1"/>
    <s v="73575088"/>
    <x v="3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97"/>
    <n v="0"/>
    <n v="33397"/>
    <s v="1"/>
    <s v="73103777"/>
    <x v="20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73109356"/>
    <x v="4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73576572"/>
    <x v="4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05198"/>
    <n v="0"/>
    <n v="105198"/>
    <s v="1"/>
    <s v="30873721"/>
    <x v="2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06289"/>
    <n v="0"/>
    <n v="306289"/>
    <s v="1"/>
    <s v="1007209632"/>
    <x v="43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5104"/>
    <n v="0"/>
    <n v="35104"/>
    <s v="1"/>
    <s v="11077259"/>
    <x v="120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221607"/>
    <n v="0"/>
    <n v="221607"/>
    <s v="1"/>
    <s v="1066175311"/>
    <x v="12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83533"/>
    <n v="0"/>
    <n v="83533"/>
    <s v="1"/>
    <s v="1047416363"/>
    <x v="122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28837"/>
    <n v="0"/>
    <n v="128837"/>
    <s v="1"/>
    <s v="1070816666"/>
    <x v="123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01027"/>
    <n v="0"/>
    <n v="101027"/>
    <s v="1"/>
    <s v="73131436"/>
    <x v="4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998007"/>
    <n v="0"/>
    <n v="998007"/>
    <s v="1"/>
    <s v="1047471721"/>
    <x v="106"/>
    <s v="10010200"/>
    <s v="COMPRAS Y ABASTESIMIENTO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986073"/>
    <n v="0"/>
    <n v="986073"/>
    <s v="1"/>
    <s v="1051822514"/>
    <x v="95"/>
    <s v="10020100"/>
    <s v="PLANEACIÓN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33334"/>
    <n v="0"/>
    <n v="133334"/>
    <s v="1"/>
    <s v="73143059"/>
    <x v="6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657854"/>
    <n v="0"/>
    <n v="657854"/>
    <s v="1"/>
    <s v="73169783"/>
    <x v="10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1047384900"/>
    <x v="124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1047396540"/>
    <x v="8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66667"/>
    <n v="0"/>
    <n v="166667"/>
    <s v="1"/>
    <s v="1047502408"/>
    <x v="12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88899"/>
    <n v="0"/>
    <n v="88899"/>
    <s v="1"/>
    <s v="73108745"/>
    <x v="100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44767"/>
    <n v="0"/>
    <n v="44767"/>
    <s v="1"/>
    <s v="73212587"/>
    <x v="10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233334"/>
    <n v="0"/>
    <n v="233334"/>
    <s v="1"/>
    <s v="9186317"/>
    <x v="12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73127358"/>
    <x v="2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74480"/>
    <n v="0"/>
    <n v="74480"/>
    <s v="1"/>
    <s v="73157204"/>
    <x v="12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3334"/>
    <n v="0"/>
    <n v="33334"/>
    <s v="1"/>
    <s v="30873721"/>
    <x v="2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18020"/>
    <n v="0"/>
    <n v="118020"/>
    <s v="1"/>
    <s v="15031546"/>
    <x v="74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6237"/>
    <n v="0"/>
    <n v="36237"/>
    <s v="1"/>
    <s v="73211472"/>
    <x v="33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398893"/>
    <n v="0"/>
    <n v="398893"/>
    <s v="1"/>
    <s v="1066175311"/>
    <x v="12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58649"/>
    <n v="0"/>
    <n v="58649"/>
    <s v="1"/>
    <s v="1047387638"/>
    <x v="12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83533"/>
    <n v="0"/>
    <n v="83533"/>
    <s v="1"/>
    <s v="1047416363"/>
    <x v="122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7-31T00:00:00"/>
    <x v="1"/>
    <s v="21"/>
    <s v="NOMINA NOVASOFT"/>
    <s v=""/>
    <s v="000000011"/>
    <s v="GASTOS REEMBOLSABLES"/>
    <n v="114042"/>
    <n v="0"/>
    <n v="114042"/>
    <s v="1"/>
    <s v="73230310"/>
    <x v="8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</r>
  <r>
    <s v="138020001"/>
    <s v="REINTEGRO DE INCAPACIDADES"/>
    <d v="2022-08-02T00:00:00"/>
    <x v="1"/>
    <s v="15"/>
    <s v="CONSIGNACIONES BANCO"/>
    <s v=""/>
    <s v="000000158"/>
    <s v="EPS SURA COMPAÑIA SURAMERICANA SERVICIOS DE SALUD:REINTEGRO INCAPACIDADES SURAMERICANA000000158"/>
    <n v="0"/>
    <n v="2000000"/>
    <n v="-2000000"/>
    <s v="1"/>
    <s v="800088702"/>
    <x v="1"/>
    <s v=""/>
    <s v=" "/>
    <s v=" "/>
    <s v=" "/>
    <n v="0"/>
    <s v="CONTABLE"/>
    <s v="N"/>
    <s v="000000158"/>
    <s v="0"/>
    <s v="TACOTESO"/>
    <s v="Sep  1 2022  4:11PM"/>
    <s v="frmBAN607"/>
    <s v="DESKTOP-O60S49G"/>
    <s v="TAMBIENTAL"/>
    <s v="Sep  1 2022  4:11PM"/>
    <s v=""/>
  </r>
  <r>
    <s v="138020001"/>
    <s v="REINTEGRO DE INCAPACIDADES"/>
    <d v="2022-08-05T00:00:00"/>
    <x v="1"/>
    <s v="15"/>
    <s v="CONSIGNACIONES BANCO"/>
    <s v=""/>
    <s v="000000157"/>
    <s v="SALUD TOTAL S.A. EPS ARS:REINTEGRO INCAPACIDADES SALUD TOTAL000000157"/>
    <n v="0"/>
    <n v="311530"/>
    <n v="-311530"/>
    <s v="1"/>
    <s v="800130907"/>
    <x v="2"/>
    <s v=""/>
    <s v=" "/>
    <s v=" "/>
    <s v=" "/>
    <n v="0"/>
    <s v="CONTABLE"/>
    <s v="N"/>
    <s v="000000157"/>
    <s v="0"/>
    <s v="TACOTESO"/>
    <s v="Sep  1 2022  4:09PM"/>
    <s v="frmBAN607"/>
    <s v="DESKTOP-O60S49G"/>
    <s v="TAMBIENTAL"/>
    <s v="Sep  1 2022  4:09PM"/>
    <s v=""/>
  </r>
  <r>
    <s v="138020001"/>
    <s v="REINTEGRO DE INCAPACIDADES"/>
    <d v="2022-08-08T00:00:00"/>
    <x v="1"/>
    <s v="15"/>
    <s v="CONSIGNACIONES BANCO"/>
    <s v=""/>
    <s v="000000155"/>
    <s v="COOSALUD ENTIDAD PROMOTORA DE SALUD S.A:REINTEGRO INCAPACIDADES COOSALUD000000155"/>
    <n v="0"/>
    <n v="166667"/>
    <n v="-166667"/>
    <s v="1"/>
    <s v="900226715"/>
    <x v="8"/>
    <s v=""/>
    <s v=" "/>
    <s v=" "/>
    <s v=" "/>
    <n v="0"/>
    <s v="CONTABLE"/>
    <s v="N"/>
    <s v="000000155"/>
    <s v="0"/>
    <s v="TACOTESO"/>
    <s v="Sep  1 2022  3:53PM"/>
    <s v="frmBAN607"/>
    <s v="DESKTOP-O60S49G"/>
    <s v="TAMBIENTAL"/>
    <s v="Sep  1 2022  3:53PM"/>
    <s v=""/>
  </r>
  <r>
    <s v="138020001"/>
    <s v="REINTEGRO DE INCAPACIDADES"/>
    <d v="2022-08-10T00:00:00"/>
    <x v="1"/>
    <s v="15"/>
    <s v="CONSIGNACIONES BANCO"/>
    <s v=""/>
    <s v="000000154"/>
    <s v="E.P.S. FAMISANAR LTDA. CAFAM COLSUBSIDIO:REINTEGRO INCAPACIDADES FAMISANAR000000154"/>
    <n v="0"/>
    <n v="33333"/>
    <n v="-33333"/>
    <s v="1"/>
    <s v="830003564"/>
    <x v="7"/>
    <s v=""/>
    <s v=" "/>
    <s v=" "/>
    <s v=" "/>
    <n v="0"/>
    <s v="CONTABLE"/>
    <s v="N"/>
    <s v="000000154"/>
    <s v="0"/>
    <s v="TACOTESO"/>
    <s v="Sep  1 2022  3:49PM"/>
    <s v="frmBAN607"/>
    <s v="DESKTOP-O60S49G"/>
    <s v="TAMBIENTAL"/>
    <s v="Sep  1 2022  3:49PM"/>
    <s v=""/>
  </r>
  <r>
    <s v="138020001"/>
    <s v="REINTEGRO DE INCAPACIDADES"/>
    <d v="2022-08-11T00:00:00"/>
    <x v="1"/>
    <s v="15"/>
    <s v="CONSIGNACIONES BANCO"/>
    <s v=""/>
    <s v="000000151"/>
    <s v="SALUD TOTAL S.A. EPS ARS:Reintegro incapacidad Salud Total000000151"/>
    <n v="0"/>
    <n v="279307"/>
    <n v="-279307"/>
    <s v="1"/>
    <s v="800130907"/>
    <x v="2"/>
    <s v=""/>
    <s v=" "/>
    <s v=" "/>
    <s v=" "/>
    <n v="0"/>
    <s v="CONTABLE"/>
    <s v="N"/>
    <s v="000000151"/>
    <s v="0"/>
    <s v="TACOTESO"/>
    <s v="Sep  1 2022  3:33PM"/>
    <s v="frmBAN607"/>
    <s v="DESKTOP-O60S49G"/>
    <s v="TAMBIENTAL"/>
    <s v="Sep  1 2022  3:33PM"/>
    <s v=""/>
  </r>
  <r>
    <s v="138020001"/>
    <s v="REINTEGRO DE INCAPACIDADES"/>
    <d v="2022-08-11T00:00:00"/>
    <x v="1"/>
    <s v="15"/>
    <s v="CONSIGNACIONES BANCO"/>
    <s v=""/>
    <s v="000000152"/>
    <s v="SALUD TOTAL S.A. EPS ARS:Reintegro incapacidades Salud Total000000152"/>
    <n v="0"/>
    <n v="530290"/>
    <n v="-530290"/>
    <s v="1"/>
    <s v="800130907"/>
    <x v="2"/>
    <s v=""/>
    <s v=" "/>
    <s v=" "/>
    <s v=" "/>
    <n v="0"/>
    <s v="CONTABLE"/>
    <s v="N"/>
    <s v="000000152"/>
    <s v="0"/>
    <s v="TACOTESO"/>
    <s v="Sep  1 2022  3:41PM"/>
    <s v="frmBAN607"/>
    <s v="DESKTOP-O60S49G"/>
    <s v="TAMBIENTAL"/>
    <s v="Sep  1 2022  3:41PM"/>
    <s v=""/>
  </r>
  <r>
    <s v="138020001"/>
    <s v="REINTEGRO DE INCAPACIDADES"/>
    <d v="2022-08-18T00:00:00"/>
    <x v="1"/>
    <s v="15"/>
    <s v="CONSIGNACIONES BANCO"/>
    <s v=""/>
    <s v="000000150"/>
    <s v="SALUD TOTAL S.A. EPS ARS:Reintegro incapacidades Salud Total000000150"/>
    <n v="0"/>
    <n v="601957"/>
    <n v="-601957"/>
    <s v="1"/>
    <s v="800130907"/>
    <x v="2"/>
    <s v=""/>
    <s v=" "/>
    <s v=" "/>
    <s v=" "/>
    <n v="0"/>
    <s v="CONTABLE"/>
    <s v="N"/>
    <s v="000000150"/>
    <s v="0"/>
    <s v="TACOTESO"/>
    <s v="Sep  1 2022  3:30PM"/>
    <s v="frmBAN607"/>
    <s v="DESKTOP-O60S49G"/>
    <s v="TAMBIENTAL"/>
    <s v="Sep  1 2022  3:30PM"/>
    <s v=""/>
  </r>
  <r>
    <s v="138020001"/>
    <s v="REINTEGRO DE INCAPACIDADES"/>
    <d v="2022-08-19T00:00:00"/>
    <x v="1"/>
    <s v="15"/>
    <s v="CONSIGNACIONES BANCO"/>
    <s v=""/>
    <s v="000000149"/>
    <s v="SALUD TOTAL S.A. EPS ARS:Reintegro incapacidad Salud Total000000149"/>
    <n v="0"/>
    <n v="237178"/>
    <n v="-237178"/>
    <s v="1"/>
    <s v="800130907"/>
    <x v="2"/>
    <s v=""/>
    <s v=" "/>
    <s v=" "/>
    <s v=" "/>
    <n v="0"/>
    <s v="CONTABLE"/>
    <s v="N"/>
    <s v="000000149"/>
    <s v="0"/>
    <s v="TACOTESO"/>
    <s v="Sep  1 2022  3:27PM"/>
    <s v="frmBAN607"/>
    <s v="DESKTOP-O60S49G"/>
    <s v="TAMBIENTAL"/>
    <s v="Sep  1 2022  3:27PM"/>
    <s v=""/>
  </r>
  <r>
    <s v="138020001"/>
    <s v="REINTEGRO DE INCAPACIDADES"/>
    <d v="2022-08-23T00:00:00"/>
    <x v="1"/>
    <s v="15"/>
    <s v="CONSIGNACIONES BANCO"/>
    <s v=""/>
    <s v="000000148"/>
    <s v="COOSALUD ENTIDAD PROMOTORA DE SALUD S.A:Reintegro incapacidad Coosalud000000148"/>
    <n v="0"/>
    <n v="114404"/>
    <n v="-114404"/>
    <s v="1"/>
    <s v="900226715"/>
    <x v="8"/>
    <s v=""/>
    <s v=" "/>
    <s v=" "/>
    <s v=" "/>
    <n v="0"/>
    <s v="CONTABLE"/>
    <s v="N"/>
    <s v="000000148"/>
    <s v="0"/>
    <s v="TACOTESO"/>
    <s v="Sep  1 2022  3:25PM"/>
    <s v="frmBAN607"/>
    <s v="DESKTOP-O60S49G"/>
    <s v="TAMBIENTAL"/>
    <s v="Sep  1 2022  3:25PM"/>
    <s v=""/>
  </r>
  <r>
    <s v="138020001"/>
    <s v="REINTEGRO DE INCAPACIDADES"/>
    <d v="2022-08-25T00:00:00"/>
    <x v="1"/>
    <s v="15"/>
    <s v="CONSIGNACIONES BANCO"/>
    <s v=""/>
    <s v="000000146"/>
    <s v="EPS SURA COMPAÑIA SURAMERICANA SERVICIOS DE SALUD:Reintegro incapacidad Suramericana000000146"/>
    <n v="0"/>
    <n v="228392"/>
    <n v="-228392"/>
    <s v="1"/>
    <s v="800088702"/>
    <x v="1"/>
    <s v=""/>
    <s v=" "/>
    <s v=" "/>
    <s v=" "/>
    <n v="0"/>
    <s v="CONTABLE"/>
    <s v="N"/>
    <s v="000000146"/>
    <s v="0"/>
    <s v="TACOTESO"/>
    <s v="Sep  1 2022  3:17PM"/>
    <s v="frmBAN607"/>
    <s v="DESKTOP-O60S49G"/>
    <s v="TAMBIENTAL"/>
    <s v="Sep  1 2022  3:17PM"/>
    <s v=""/>
  </r>
  <r>
    <s v="138020001"/>
    <s v="REINTEGRO DE INCAPACIDADES"/>
    <d v="2022-08-25T00:00:00"/>
    <x v="1"/>
    <s v="15"/>
    <s v="CONSIGNACIONES BANCO"/>
    <s v=""/>
    <s v="000000147"/>
    <s v="EPS SURA COMPAÑIA SURAMERICANA SERVICIOS DE SALUD:Reintegro incapacidad Salud Total000000147"/>
    <n v="0"/>
    <n v="160268"/>
    <n v="-160268"/>
    <s v="1"/>
    <s v="800088702"/>
    <x v="1"/>
    <s v=""/>
    <s v=" "/>
    <s v=" "/>
    <s v=" "/>
    <n v="0"/>
    <s v="CONTABLE"/>
    <s v="N"/>
    <s v="000000147"/>
    <s v="0"/>
    <s v="TACOTESO"/>
    <s v="Sep  1 2022  3:23PM"/>
    <s v="frmBAN607"/>
    <s v="DESKTOP-O60S49G"/>
    <s v="TAMBIENTAL"/>
    <s v="Sep  1 2022  3:23PM"/>
    <s v=""/>
  </r>
  <r>
    <s v="138020001"/>
    <s v="REINTEGRO DE INCAPACIDADES"/>
    <d v="2022-08-29T00:00:00"/>
    <x v="1"/>
    <s v="15"/>
    <s v="CONSIGNACIONES BANCO"/>
    <s v=""/>
    <s v="000000144"/>
    <s v="SALUD TOTAL S.A. EPS ARS:REINTEGRO INCAPACIDADES SALUD TOTAL000000144"/>
    <n v="0"/>
    <n v="66666"/>
    <n v="-66666"/>
    <s v="1"/>
    <s v="800130907"/>
    <x v="2"/>
    <s v=""/>
    <s v=" "/>
    <s v=" "/>
    <s v=" "/>
    <n v="0"/>
    <s v="CONTABLE"/>
    <s v="N"/>
    <s v="000000144"/>
    <s v="0"/>
    <s v="TACOTESO"/>
    <s v="Sep  1 2022  2:53PM"/>
    <s v="frmBAN607"/>
    <s v="DESKTOP-O60S49G"/>
    <s v="TAMBIENTAL"/>
    <s v="Sep  1 2022  2:53PM"/>
    <s v=""/>
  </r>
  <r>
    <s v="138020001"/>
    <s v="REINTEGRO DE INCAPACIDADES"/>
    <d v="2022-08-31T00:00:00"/>
    <x v="1"/>
    <s v="21"/>
    <s v="NOMINA NOVASOFT"/>
    <s v=""/>
    <s v="000000012"/>
    <s v="GASTOS REEMBOLSABLES"/>
    <n v="977574"/>
    <n v="0"/>
    <n v="977574"/>
    <s v="1"/>
    <s v="1047471721"/>
    <x v="106"/>
    <s v="10010200"/>
    <s v="COMPRAS Y ABASTESIMIENTO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431407"/>
    <n v="0"/>
    <n v="431407"/>
    <s v="1"/>
    <s v="1051822514"/>
    <x v="95"/>
    <s v="10020100"/>
    <s v="PLANEACIÓN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258105"/>
    <n v="0"/>
    <n v="258105"/>
    <s v="1"/>
    <s v="9239701"/>
    <x v="82"/>
    <s v="10020200"/>
    <s v="EJECUCIÓN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213681"/>
    <n v="0"/>
    <n v="213681"/>
    <s v="1"/>
    <s v="7921557"/>
    <x v="129"/>
    <s v="10030200"/>
    <s v="COORDINACIÓN DE OPERACION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6393"/>
    <n v="0"/>
    <n v="36393"/>
    <s v="1"/>
    <s v="1051885187"/>
    <x v="7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3334"/>
    <n v="0"/>
    <n v="33334"/>
    <s v="1"/>
    <s v="73143059"/>
    <x v="6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616739"/>
    <n v="0"/>
    <n v="616739"/>
    <s v="1"/>
    <s v="73169783"/>
    <x v="10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9885"/>
    <n v="0"/>
    <n v="39885"/>
    <s v="1"/>
    <s v="73573281"/>
    <x v="13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33334"/>
    <n v="0"/>
    <n v="133334"/>
    <s v="1"/>
    <s v="1047370459"/>
    <x v="1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66667"/>
    <n v="0"/>
    <n v="66667"/>
    <s v="1"/>
    <s v="1047502408"/>
    <x v="125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400000"/>
    <n v="0"/>
    <n v="400000"/>
    <s v="1"/>
    <s v="1143339994"/>
    <x v="10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44450"/>
    <n v="0"/>
    <n v="44450"/>
    <s v="1"/>
    <s v="73108745"/>
    <x v="10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7765"/>
    <n v="0"/>
    <n v="37765"/>
    <s v="1"/>
    <s v="9156352"/>
    <x v="7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66667"/>
    <n v="0"/>
    <n v="66667"/>
    <s v="1"/>
    <s v="9186317"/>
    <x v="12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8204"/>
    <n v="0"/>
    <n v="38204"/>
    <s v="1"/>
    <s v="10885706"/>
    <x v="4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11721"/>
    <n v="0"/>
    <n v="111721"/>
    <s v="1"/>
    <s v="73157204"/>
    <x v="12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86129"/>
    <n v="0"/>
    <n v="186129"/>
    <s v="1"/>
    <s v="73163341"/>
    <x v="13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200000"/>
    <n v="0"/>
    <n v="200000"/>
    <s v="1"/>
    <s v="1047486552"/>
    <x v="8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3334"/>
    <n v="0"/>
    <n v="33334"/>
    <s v="1"/>
    <s v="1143377441"/>
    <x v="13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279895"/>
    <n v="0"/>
    <n v="279895"/>
    <s v="1"/>
    <s v="73142139"/>
    <x v="8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6638"/>
    <n v="0"/>
    <n v="36638"/>
    <s v="1"/>
    <s v="73198196"/>
    <x v="6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5238"/>
    <n v="0"/>
    <n v="35238"/>
    <s v="1"/>
    <s v="12595533"/>
    <x v="2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00000"/>
    <n v="0"/>
    <n v="100000"/>
    <s v="1"/>
    <s v="9099334"/>
    <x v="5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4288"/>
    <n v="0"/>
    <n v="34288"/>
    <s v="1"/>
    <s v="1047416469"/>
    <x v="133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78680"/>
    <n v="0"/>
    <n v="78680"/>
    <s v="1"/>
    <s v="15031546"/>
    <x v="7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00000"/>
    <n v="0"/>
    <n v="100000"/>
    <s v="1"/>
    <s v="73117655"/>
    <x v="3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62500"/>
    <n v="0"/>
    <n v="162500"/>
    <s v="1"/>
    <s v="73554580"/>
    <x v="13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529149"/>
    <n v="0"/>
    <n v="529149"/>
    <s v="1"/>
    <s v="7921969"/>
    <x v="23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721620"/>
    <n v="0"/>
    <n v="721620"/>
    <s v="1"/>
    <s v="1047471721"/>
    <x v="106"/>
    <s v="10010200"/>
    <s v="COMPRAS Y ABASTESIMIENTO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16656"/>
    <n v="0"/>
    <n v="116656"/>
    <s v="1"/>
    <s v="73575321"/>
    <x v="135"/>
    <s v="10030200"/>
    <s v="COORDINACIÓN DE OPERACION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3334"/>
    <n v="0"/>
    <n v="33334"/>
    <s v="1"/>
    <s v="73130242"/>
    <x v="3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642289"/>
    <n v="0"/>
    <n v="642289"/>
    <s v="1"/>
    <s v="73169783"/>
    <x v="10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33334"/>
    <n v="0"/>
    <n v="133334"/>
    <s v="1"/>
    <s v="1047370459"/>
    <x v="1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3334"/>
    <n v="0"/>
    <n v="33334"/>
    <s v="1"/>
    <s v="1047396540"/>
    <x v="8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533334"/>
    <n v="0"/>
    <n v="533334"/>
    <s v="1"/>
    <s v="1143339994"/>
    <x v="10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3334"/>
    <n v="0"/>
    <n v="33334"/>
    <s v="1"/>
    <s v="73008706"/>
    <x v="5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45409"/>
    <n v="0"/>
    <n v="45409"/>
    <s v="1"/>
    <s v="73111450"/>
    <x v="13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6390"/>
    <n v="0"/>
    <n v="36390"/>
    <s v="1"/>
    <s v="73131436"/>
    <x v="45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00823"/>
    <n v="0"/>
    <n v="100823"/>
    <s v="1"/>
    <s v="1002248481"/>
    <x v="13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133334"/>
    <n v="0"/>
    <n v="133334"/>
    <s v="1"/>
    <s v="73109356"/>
    <x v="4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7226"/>
    <n v="0"/>
    <n v="37226"/>
    <s v="1"/>
    <s v="73163341"/>
    <x v="13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9976"/>
    <n v="0"/>
    <n v="39976"/>
    <s v="1"/>
    <s v="7917646"/>
    <x v="13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433334"/>
    <n v="0"/>
    <n v="433334"/>
    <s v="1"/>
    <s v="1047486552"/>
    <x v="8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426480"/>
    <n v="0"/>
    <n v="426480"/>
    <s v="1"/>
    <s v="73142139"/>
    <x v="8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3334"/>
    <n v="0"/>
    <n v="33334"/>
    <s v="1"/>
    <s v="30873721"/>
    <x v="2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35238"/>
    <n v="0"/>
    <n v="35238"/>
    <s v="1"/>
    <s v="12595533"/>
    <x v="2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8-31T00:00:00"/>
    <x v="1"/>
    <s v="21"/>
    <s v="NOMINA NOVASOFT"/>
    <s v=""/>
    <s v="000000012"/>
    <s v="GASTOS REEMBOLSABLES"/>
    <n v="233334"/>
    <n v="0"/>
    <n v="233334"/>
    <s v="1"/>
    <s v="9099334"/>
    <x v="5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</r>
  <r>
    <s v="138020001"/>
    <s v="REINTEGRO DE INCAPACIDADES"/>
    <d v="2022-09-07T00:00:00"/>
    <x v="1"/>
    <s v="15"/>
    <s v="CONSIGNACIONES BANCO"/>
    <s v=""/>
    <s v="000000175"/>
    <s v="SALUD TOTAL S.A. EPS ARS:REINTEGRO INCAPACIDADES000000175"/>
    <n v="0"/>
    <n v="148280"/>
    <n v="-148280"/>
    <s v="1"/>
    <s v="800130907"/>
    <x v="2"/>
    <s v=""/>
    <s v=" "/>
    <s v=" "/>
    <s v=" "/>
    <n v="0"/>
    <s v="CONTABLE"/>
    <s v="N"/>
    <s v="000000175"/>
    <s v="0"/>
    <s v="TACOTESO"/>
    <s v="Oct  3 2022  3:30PM"/>
    <s v="frmBAN607"/>
    <s v="DESKTOP-O60S49G"/>
    <s v="TAMBIENTAL"/>
    <s v="Oct  3 2022  3:30PM"/>
    <s v=""/>
  </r>
  <r>
    <s v="138020001"/>
    <s v="REINTEGRO DE INCAPACIDADES"/>
    <d v="2022-09-07T00:00:00"/>
    <x v="1"/>
    <s v="15"/>
    <s v="CONSIGNACIONES BANCO"/>
    <s v=""/>
    <s v="000000176"/>
    <s v="SALUD TOTAL S.A. EPS ARS:REINTEGRO INCAPACIDADES000000176"/>
    <n v="0"/>
    <n v="858242"/>
    <n v="-858242"/>
    <s v="1"/>
    <s v="800130907"/>
    <x v="2"/>
    <s v=""/>
    <s v=" "/>
    <s v=" "/>
    <s v=" "/>
    <n v="0"/>
    <s v="CONTABLE"/>
    <s v="N"/>
    <s v="000000176"/>
    <s v="0"/>
    <s v="TACOTESO"/>
    <s v="Oct  3 2022  3:31PM"/>
    <s v="frmBAN607"/>
    <s v="DESKTOP-O60S49G"/>
    <s v="TAMBIENTAL"/>
    <s v="Oct  3 2022  3:31PM"/>
    <s v=""/>
  </r>
  <r>
    <s v="138020001"/>
    <s v="REINTEGRO DE INCAPACIDADES"/>
    <d v="2022-09-07T00:00:00"/>
    <x v="1"/>
    <s v="15"/>
    <s v="CONSIGNACIONES BANCO"/>
    <s v=""/>
    <s v="000000177"/>
    <s v="SALUD TOTAL S.A. EPS ARS:REINTEGRO INCAPACIDAD000000177"/>
    <n v="0"/>
    <n v="133332"/>
    <n v="-133332"/>
    <s v="1"/>
    <s v="800130907"/>
    <x v="2"/>
    <s v=""/>
    <s v=" "/>
    <s v=" "/>
    <s v=" "/>
    <n v="0"/>
    <s v="CONTABLE"/>
    <s v="N"/>
    <s v="000000177"/>
    <s v="0"/>
    <s v="TACOTESO"/>
    <s v="Oct  3 2022  3:32PM"/>
    <s v="frmBAN607"/>
    <s v="DESKTOP-O60S49G"/>
    <s v="TAMBIENTAL"/>
    <s v="Oct  3 2022  3:32PM"/>
    <s v=""/>
  </r>
  <r>
    <s v="138020001"/>
    <s v="REINTEGRO DE INCAPACIDADES"/>
    <d v="2022-09-08T00:00:00"/>
    <x v="1"/>
    <s v="15"/>
    <s v="CONSIGNACIONES BANCO"/>
    <s v=""/>
    <s v="000000174"/>
    <s v="E.P.S. FAMISANAR LTDA. CAFAM COLSUBSIDIO:REINTEGRO INCAPACIDADES000000174"/>
    <n v="0"/>
    <n v="978329"/>
    <n v="-978329"/>
    <s v="1"/>
    <s v="830003564"/>
    <x v="7"/>
    <s v=""/>
    <s v=" "/>
    <s v=" "/>
    <s v=" "/>
    <n v="0"/>
    <s v="CONTABLE"/>
    <s v="N"/>
    <s v="000000174"/>
    <s v="0"/>
    <s v="TACOTESO"/>
    <s v="Oct  3 2022  3:28PM"/>
    <s v="frmBAN607"/>
    <s v="DESKTOP-O60S49G"/>
    <s v="TAMBIENTAL"/>
    <s v="Oct  3 2022  3:28PM"/>
    <s v=""/>
  </r>
  <r>
    <s v="138020001"/>
    <s v="REINTEGRO DE INCAPACIDADES"/>
    <d v="2022-09-14T00:00:00"/>
    <x v="1"/>
    <s v="15"/>
    <s v="CONSIGNACIONES BANCO"/>
    <s v=""/>
    <s v="000000173"/>
    <s v="SALUD TOTAL S.A. EPS ARS:REINTEGRO INCAPACIDADES000000173"/>
    <n v="0"/>
    <n v="933333"/>
    <n v="-933333"/>
    <s v="1"/>
    <s v="800130907"/>
    <x v="2"/>
    <s v=""/>
    <s v=" "/>
    <s v=" "/>
    <s v=" "/>
    <n v="0"/>
    <s v="CONTABLE"/>
    <s v="N"/>
    <s v="000000173"/>
    <s v="0"/>
    <s v="TACOTESO"/>
    <s v="Oct  3 2022  3:27PM"/>
    <s v="frmBAN607"/>
    <s v="DESKTOP-O60S49G"/>
    <s v="TAMBIENTAL"/>
    <s v="Oct  3 2022  3:27PM"/>
    <s v=""/>
  </r>
  <r>
    <s v="138020001"/>
    <s v="REINTEGRO DE INCAPACIDADES"/>
    <d v="2022-09-23T00:00:00"/>
    <x v="1"/>
    <s v="15"/>
    <s v="CONSIGNACIONES BANCO"/>
    <s v=""/>
    <s v="000000169"/>
    <s v="SEGUROS DE VIDA SURAMERICANA S.A.:REINTEGRO INCAPACIDAD SURA000000169"/>
    <n v="0"/>
    <n v="2207341"/>
    <n v="-2207341"/>
    <s v="1"/>
    <s v="890903790"/>
    <x v="139"/>
    <s v=""/>
    <s v=" "/>
    <s v=" "/>
    <s v=" "/>
    <n v="0"/>
    <s v="CONTABLE"/>
    <s v="N"/>
    <s v="000000169"/>
    <s v="0"/>
    <s v="TACOTESO"/>
    <s v="Oct  3 2022  3:11PM"/>
    <s v="frmBAN607"/>
    <s v="DESKTOP-O60S49G"/>
    <s v="TAMBIENTAL"/>
    <s v="Oct  3 2022  3:11PM"/>
    <s v=""/>
  </r>
  <r>
    <s v="138020001"/>
    <s v="REINTEGRO DE INCAPACIDADES"/>
    <d v="2022-09-29T00:00:00"/>
    <x v="1"/>
    <s v="15"/>
    <s v="CONSIGNACIONES BANCO"/>
    <s v=""/>
    <s v="000000167"/>
    <s v="SALUD TOTAL S.A. EPS ARS:REINTEGRO INCAPACIDADES SALUD TOTAL000000167"/>
    <n v="0"/>
    <n v="344707"/>
    <n v="-344707"/>
    <s v="1"/>
    <s v="800130907"/>
    <x v="2"/>
    <s v=""/>
    <s v=" "/>
    <s v=" "/>
    <s v=" "/>
    <n v="0"/>
    <s v="CONTABLE"/>
    <s v="N"/>
    <s v="000000167"/>
    <s v="0"/>
    <s v="TACOTESO"/>
    <s v="Oct  3 2022  2:55PM"/>
    <s v="frmBAN607"/>
    <s v="DESKTOP-O60S49G"/>
    <s v="TAMBIENTAL"/>
    <s v="Oct  3 2022  2:55PM"/>
    <s v=""/>
  </r>
  <r>
    <s v="138020001"/>
    <s v="REINTEGRO DE INCAPACIDADES"/>
    <d v="2022-09-30T00:00:00"/>
    <x v="1"/>
    <s v="21"/>
    <s v="NOMINA NOVASOFT"/>
    <s v=""/>
    <s v="000000013"/>
    <s v="GASTOS REEMBOLSABLES"/>
    <n v="984026"/>
    <n v="0"/>
    <n v="984026"/>
    <s v="1"/>
    <s v="1047471721"/>
    <x v="106"/>
    <s v="10010200"/>
    <s v="COMPRAS Y ABASTESIMIENTO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266667"/>
    <n v="0"/>
    <n v="266667"/>
    <s v="1"/>
    <s v="73139344"/>
    <x v="140"/>
    <s v="10020200"/>
    <s v="EJECUCIÓN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543635"/>
    <n v="0"/>
    <n v="543635"/>
    <s v="1"/>
    <s v="9239701"/>
    <x v="82"/>
    <s v="10020200"/>
    <s v="EJECUCIÓN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1128045753"/>
    <x v="9"/>
    <s v="10030200"/>
    <s v="COORDINACIÓN DE OPERACION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433333"/>
    <n v="0"/>
    <n v="433333"/>
    <s v="1"/>
    <s v="73169783"/>
    <x v="10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5527"/>
    <n v="0"/>
    <n v="35527"/>
    <s v="1"/>
    <s v="1002199456"/>
    <x v="9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1052731417"/>
    <x v="141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66667"/>
    <n v="0"/>
    <n v="366667"/>
    <s v="1"/>
    <s v="1143339994"/>
    <x v="10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5429"/>
    <n v="0"/>
    <n v="35429"/>
    <s v="1"/>
    <s v="73131436"/>
    <x v="45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73151174"/>
    <x v="14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73571293"/>
    <x v="143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500000"/>
    <n v="0"/>
    <n v="500000"/>
    <s v="1"/>
    <s v="73109356"/>
    <x v="4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110301"/>
    <n v="0"/>
    <n v="110301"/>
    <s v="1"/>
    <s v="73570305"/>
    <x v="2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66668"/>
    <n v="0"/>
    <n v="66668"/>
    <s v="1"/>
    <s v="73576572"/>
    <x v="4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433334"/>
    <n v="0"/>
    <n v="433334"/>
    <s v="1"/>
    <s v="1047486552"/>
    <x v="80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7762"/>
    <n v="0"/>
    <n v="37762"/>
    <s v="1"/>
    <s v="9147614"/>
    <x v="7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187688"/>
    <n v="0"/>
    <n v="187688"/>
    <s v="1"/>
    <s v="73198196"/>
    <x v="6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5964"/>
    <n v="0"/>
    <n v="35964"/>
    <s v="1"/>
    <s v="15031784"/>
    <x v="2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9099334"/>
    <x v="5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100000"/>
    <n v="0"/>
    <n v="100000"/>
    <s v="1"/>
    <s v="1047429646"/>
    <x v="144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190469"/>
    <n v="0"/>
    <n v="190469"/>
    <s v="1"/>
    <s v="1047441861"/>
    <x v="145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97128"/>
    <n v="0"/>
    <n v="97128"/>
    <s v="1"/>
    <s v="12595533"/>
    <x v="2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93611"/>
    <n v="0"/>
    <n v="393611"/>
    <s v="1"/>
    <s v="1047471721"/>
    <x v="106"/>
    <s v="10010200"/>
    <s v="COMPRAS Y ABASTESIMIENTO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34"/>
    <n v="0"/>
    <n v="333334"/>
    <s v="1"/>
    <s v="32936515"/>
    <x v="97"/>
    <s v="10030200"/>
    <s v="COORDINACIÓN DE OPERACION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13570815"/>
    <x v="146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233334"/>
    <n v="0"/>
    <n v="233334"/>
    <s v="1"/>
    <s v="1143339994"/>
    <x v="10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6329"/>
    <n v="0"/>
    <n v="36329"/>
    <s v="1"/>
    <s v="1143350819"/>
    <x v="83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7676"/>
    <n v="0"/>
    <n v="37676"/>
    <s v="1"/>
    <s v="73167217"/>
    <x v="14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400000"/>
    <n v="0"/>
    <n v="400000"/>
    <s v="1"/>
    <s v="73109356"/>
    <x v="4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5588"/>
    <n v="0"/>
    <n v="35588"/>
    <s v="1"/>
    <s v="73152933"/>
    <x v="14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110301"/>
    <n v="0"/>
    <n v="110301"/>
    <s v="1"/>
    <s v="73570305"/>
    <x v="2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5202"/>
    <n v="0"/>
    <n v="35202"/>
    <s v="1"/>
    <s v="1047476501"/>
    <x v="14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166667"/>
    <n v="0"/>
    <n v="166667"/>
    <s v="1"/>
    <s v="1047486552"/>
    <x v="80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3334"/>
    <n v="0"/>
    <n v="33334"/>
    <s v="1"/>
    <s v="30873721"/>
    <x v="26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4523"/>
    <n v="0"/>
    <n v="34523"/>
    <s v="1"/>
    <s v="9291042"/>
    <x v="2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37017"/>
    <n v="0"/>
    <n v="37017"/>
    <s v="1"/>
    <s v="73167244"/>
    <x v="11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09-30T00:00:00"/>
    <x v="1"/>
    <s v="21"/>
    <s v="NOMINA NOVASOFT"/>
    <s v=""/>
    <s v="000000013"/>
    <s v="GASTOS REEMBOLSABLES"/>
    <n v="211199"/>
    <n v="0"/>
    <n v="211199"/>
    <s v="1"/>
    <s v="1047476501"/>
    <x v="14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</r>
  <r>
    <s v="138020001"/>
    <s v="REINTEGRO DE INCAPACIDADES"/>
    <d v="2022-10-06T00:00:00"/>
    <x v="1"/>
    <s v="15"/>
    <s v="CONSIGNACIONES BANCO"/>
    <s v=""/>
    <s v="000000193"/>
    <s v="SALUD TOTAL S.A. EPS ARS:CONSIGNACION INCAPACIDAD000000193"/>
    <n v="0"/>
    <n v="33333"/>
    <n v="-33333"/>
    <s v="1"/>
    <s v="800130907"/>
    <x v="2"/>
    <s v=""/>
    <s v=" "/>
    <s v=" "/>
    <s v=" "/>
    <n v="0"/>
    <s v="CONTABLE"/>
    <s v="N"/>
    <s v="000000193"/>
    <s v="0"/>
    <s v="TACOTESO"/>
    <s v="Nov  3 2022  4:31PM"/>
    <s v="frmBAN607"/>
    <s v="DESKTOP-O60S49G"/>
    <s v="TAMBIENTAL"/>
    <s v="Nov  3 2022  4:31PM"/>
    <s v=""/>
  </r>
  <r>
    <s v="138020001"/>
    <s v="REINTEGRO DE INCAPACIDADES"/>
    <d v="2022-10-06T00:00:00"/>
    <x v="1"/>
    <s v="15"/>
    <s v="CONSIGNACIONES BANCO"/>
    <s v=""/>
    <s v="000000194"/>
    <s v="E.P.S. SANITAS S.A.:REINTEGRO INCAPACIDADES000000194"/>
    <n v="0"/>
    <n v="133333"/>
    <n v="-133333"/>
    <s v="1"/>
    <s v="800251440"/>
    <x v="5"/>
    <s v=""/>
    <s v=" "/>
    <s v=" "/>
    <s v=" "/>
    <n v="0"/>
    <s v="CONTABLE"/>
    <s v="N"/>
    <s v="000000194"/>
    <s v="0"/>
    <s v="TACOTESO"/>
    <s v="Nov  3 2022  4:35PM"/>
    <s v="frmBAN607"/>
    <s v="DESKTOP-O60S49G"/>
    <s v="TAMBIENTAL"/>
    <s v="Nov  3 2022  4:35PM"/>
    <s v=""/>
  </r>
  <r>
    <s v="138020001"/>
    <s v="REINTEGRO DE INCAPACIDADES"/>
    <d v="2022-10-07T00:00:00"/>
    <x v="1"/>
    <s v="15"/>
    <s v="CONSIGNACIONES BANCO"/>
    <s v=""/>
    <s v="000000195"/>
    <s v="NUEVA EMPRESA PROMOTORA DE SALUD:REINTEGRO INCAPACIDADES000000195"/>
    <n v="0"/>
    <n v="270539"/>
    <n v="-270539"/>
    <s v="1"/>
    <s v="900156264"/>
    <x v="3"/>
    <s v=""/>
    <s v=" "/>
    <s v=" "/>
    <s v=" "/>
    <n v="0"/>
    <s v="CONTABLE"/>
    <s v="N"/>
    <s v="000000195"/>
    <s v="0"/>
    <s v="TACOTESO"/>
    <s v="Nov  3 2022  4:38PM"/>
    <s v="frmBAN607"/>
    <s v="DESKTOP-O60S49G"/>
    <s v="TAMBIENTAL"/>
    <s v="Nov  3 2022  4:38PM"/>
    <s v=""/>
  </r>
  <r>
    <s v="138020001"/>
    <s v="REINTEGRO DE INCAPACIDADES"/>
    <d v="2022-10-11T00:00:00"/>
    <x v="1"/>
    <s v="15"/>
    <s v="CONSIGNACIONES BANCO"/>
    <s v=""/>
    <s v="000000196"/>
    <s v="COOSALUD ENTIDAD PROMOTORA DE SALUD S.A:REINTEGRO INCAPACIDAD000000196"/>
    <n v="0"/>
    <n v="41199"/>
    <n v="-41199"/>
    <s v="1"/>
    <s v="900226715"/>
    <x v="8"/>
    <s v=""/>
    <s v=" "/>
    <s v=" "/>
    <s v=" "/>
    <n v="0"/>
    <s v="CONTABLE"/>
    <s v="N"/>
    <s v="000000196"/>
    <s v="0"/>
    <s v="TACOTESO"/>
    <s v="Nov  3 2022  4:42PM"/>
    <s v="frmBAN607"/>
    <s v="DESKTOP-O60S49G"/>
    <s v="TAMBIENTAL"/>
    <s v="Nov  3 2022  4:42PM"/>
    <s v=""/>
  </r>
  <r>
    <s v="138020001"/>
    <s v="REINTEGRO DE INCAPACIDADES"/>
    <d v="2022-10-12T00:00:00"/>
    <x v="1"/>
    <s v="15"/>
    <s v="CONSIGNACIONES BANCO"/>
    <s v=""/>
    <s v="000000197"/>
    <s v="SALUD TOTAL S.A. EPS ARS:REINTEGRO INCAPACIDADES000000197"/>
    <n v="0"/>
    <n v="901593"/>
    <n v="-901593"/>
    <s v="1"/>
    <s v="800130907"/>
    <x v="2"/>
    <s v=""/>
    <s v=" "/>
    <s v=" "/>
    <s v=" "/>
    <n v="0"/>
    <s v="CONTABLE"/>
    <s v="N"/>
    <s v="000000197"/>
    <s v="0"/>
    <s v="TACOTESO"/>
    <s v="Nov  3 2022  4:46PM"/>
    <s v="frmBAN607"/>
    <s v="DESKTOP-O60S49G"/>
    <s v="TAMBIENTAL"/>
    <s v="Nov  3 2022  4:46PM"/>
    <s v=""/>
  </r>
  <r>
    <s v="138020001"/>
    <s v="REINTEGRO DE INCAPACIDADES"/>
    <d v="2022-10-14T00:00:00"/>
    <x v="1"/>
    <s v="15"/>
    <s v="CONSIGNACIONES BANCO"/>
    <s v=""/>
    <s v="000000198"/>
    <s v="NUEVA EMPRESA PROMOTORA DE SALUD:reintegro incapacidades000000198"/>
    <n v="0"/>
    <n v="169139"/>
    <n v="-169139"/>
    <s v="1"/>
    <s v="900156264"/>
    <x v="3"/>
    <s v=""/>
    <s v=" "/>
    <s v=" "/>
    <s v=" "/>
    <n v="0"/>
    <s v="CONTABLE"/>
    <s v="N"/>
    <s v="000000198"/>
    <s v="0"/>
    <s v="TACOTESO"/>
    <s v="Nov  3 2022  4:51PM"/>
    <s v="frmBAN607"/>
    <s v="DESKTOP-O60S49G"/>
    <s v="TAMBIENTAL"/>
    <s v="Nov  3 2022  4:51PM"/>
    <s v=""/>
  </r>
  <r>
    <s v="138020001"/>
    <s v="REINTEGRO DE INCAPACIDADES"/>
    <d v="2022-10-19T00:00:00"/>
    <x v="1"/>
    <s v="15"/>
    <s v="CONSIGNACIONES BANCO"/>
    <s v=""/>
    <s v="000000199"/>
    <s v="COOSALUD ENTIDAD PROMOTORA DE SALUD S.A:Reintegro incapacidades000000199"/>
    <n v="0"/>
    <n v="40434"/>
    <n v="-40434"/>
    <s v="1"/>
    <s v="900226715"/>
    <x v="8"/>
    <s v=""/>
    <s v=" "/>
    <s v=" "/>
    <s v=" "/>
    <n v="0"/>
    <s v="CONTABLE"/>
    <s v="N"/>
    <s v="000000199"/>
    <s v="0"/>
    <s v="TACOTESO"/>
    <s v="Nov  3 2022  4:54PM"/>
    <s v="frmBAN607"/>
    <s v="DESKTOP-O60S49G"/>
    <s v="TAMBIENTAL"/>
    <s v="Nov  3 2022  4:54PM"/>
    <s v=""/>
  </r>
  <r>
    <s v="138020001"/>
    <s v="REINTEGRO DE INCAPACIDADES"/>
    <d v="2022-10-20T00:00:00"/>
    <x v="1"/>
    <s v="15"/>
    <s v="CONSIGNACIONES BANCO"/>
    <s v=""/>
    <s v="000000200"/>
    <s v="SALUD TOTAL S.A. EPS ARS:Reintegro incapacidades000000200"/>
    <n v="0"/>
    <n v="33333"/>
    <n v="-33333"/>
    <s v="1"/>
    <s v="800130907"/>
    <x v="2"/>
    <s v=""/>
    <s v=" "/>
    <s v=" "/>
    <s v=" "/>
    <n v="0"/>
    <s v="CONTABLE"/>
    <s v="N"/>
    <s v="000000200"/>
    <s v="0"/>
    <s v="TACOTESO"/>
    <s v="Nov  3 2022  4:55PM"/>
    <s v="frmBAN607"/>
    <s v="DESKTOP-O60S49G"/>
    <s v="TAMBIENTAL"/>
    <s v="Nov  3 2022  4:55PM"/>
    <s v=""/>
  </r>
  <r>
    <s v="138020001"/>
    <s v="REINTEGRO DE INCAPACIDADES"/>
    <d v="2022-10-24T00:00:00"/>
    <x v="1"/>
    <s v="15"/>
    <s v="CONSIGNACIONES BANCO"/>
    <s v=""/>
    <s v="000000201"/>
    <s v="E.P.S. SANITAS S.A.:Reintegro incapacidades000000201"/>
    <n v="0"/>
    <n v="214775"/>
    <n v="-214775"/>
    <s v="1"/>
    <s v="800251440"/>
    <x v="5"/>
    <s v=""/>
    <s v=" "/>
    <s v=" "/>
    <s v=" "/>
    <n v="0"/>
    <s v="CONTABLE"/>
    <s v="N"/>
    <s v="000000201"/>
    <s v="0"/>
    <s v="TACOTESO"/>
    <s v="Nov  3 2022  4:57PM"/>
    <s v="frmBAN607"/>
    <s v="DESKTOP-O60S49G"/>
    <s v="TAMBIENTAL"/>
    <s v="Nov  3 2022  4:57PM"/>
    <s v=""/>
  </r>
  <r>
    <s v="138020001"/>
    <s v="REINTEGRO DE INCAPACIDADES"/>
    <d v="2022-10-27T00:00:00"/>
    <x v="1"/>
    <s v="15"/>
    <s v="CONSIGNACIONES BANCO"/>
    <s v=""/>
    <s v="000000202"/>
    <s v="COOSALUD ENTIDAD PROMOTORA DE SALUD S.A:Reintegro incapacidades000000202"/>
    <n v="0"/>
    <n v="139328"/>
    <n v="-139328"/>
    <s v="1"/>
    <s v="900226715"/>
    <x v="8"/>
    <s v=""/>
    <s v=" "/>
    <s v=" "/>
    <s v=" "/>
    <n v="0"/>
    <s v="CONTABLE"/>
    <s v="N"/>
    <s v="000000202"/>
    <s v="0"/>
    <s v="TACOTESO"/>
    <s v="Nov  3 2022  5:02PM"/>
    <s v="frmBAN607"/>
    <s v="DESKTOP-O60S49G"/>
    <s v="TAMBIENTAL"/>
    <s v="Nov  3 2022  5:02PM"/>
    <s v=""/>
  </r>
  <r>
    <s v="138020001"/>
    <s v="REINTEGRO DE INCAPACIDADES"/>
    <d v="2022-10-28T00:00:00"/>
    <x v="1"/>
    <s v="15"/>
    <s v="CONSIGNACIONES BANCO"/>
    <s v=""/>
    <s v="000000203"/>
    <s v="SALUD TOTAL S.A. EPS ARS:Reintegro incapacidades000000203"/>
    <n v="0"/>
    <n v="552762"/>
    <n v="-552762"/>
    <s v="1"/>
    <s v="800130907"/>
    <x v="2"/>
    <s v=""/>
    <s v=" "/>
    <s v=" "/>
    <s v=" "/>
    <n v="0"/>
    <s v="CONTABLE"/>
    <s v="N"/>
    <s v="000000203"/>
    <s v="0"/>
    <s v="TACOTESO"/>
    <s v="Nov  3 2022  5:04PM"/>
    <s v="frmBAN607"/>
    <s v="DESKTOP-O60S49G"/>
    <s v="TAMBIENTAL"/>
    <s v="Nov  3 2022  5:04PM"/>
    <s v=""/>
  </r>
  <r>
    <s v="138020001"/>
    <s v="REINTEGRO DE INCAPACIDADES"/>
    <d v="2022-10-28T00:00:00"/>
    <x v="1"/>
    <s v="15"/>
    <s v="CONSIGNACIONES BANCO"/>
    <s v=""/>
    <s v="000000204"/>
    <s v="SALUD TOTAL S.A. EPS ARS:Reintegro incapacidades000000204"/>
    <n v="0"/>
    <n v="66910"/>
    <n v="-66910"/>
    <s v="1"/>
    <s v="800130907"/>
    <x v="2"/>
    <s v=""/>
    <s v=" "/>
    <s v=" "/>
    <s v=" "/>
    <n v="0"/>
    <s v="CONTABLE"/>
    <s v="N"/>
    <s v="000000204"/>
    <s v="0"/>
    <s v="TACOTESO"/>
    <s v="Nov  3 2022  5:05PM"/>
    <s v="frmBAN607"/>
    <s v="DESKTOP-O60S49G"/>
    <s v="TAMBIENTAL"/>
    <s v="Nov  3 2022  5:05P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130907"/>
    <x v="2"/>
    <s v="10020200"/>
    <s v="EJECUCIÓN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66667"/>
    <n v="0"/>
    <n v="66667"/>
    <s v="1"/>
    <s v="800130907"/>
    <x v="2"/>
    <s v="10030200"/>
    <s v="COORDINACIÓN DE OPERACION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130907"/>
    <x v="2"/>
    <s v="10030200"/>
    <s v="COORDINACIÓN DE OPERACION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33334"/>
    <n v="0"/>
    <n v="133334"/>
    <s v="1"/>
    <s v="800088702"/>
    <x v="1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130907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705"/>
    <n v="0"/>
    <n v="33705"/>
    <s v="1"/>
    <s v="800130907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34"/>
    <n v="0"/>
    <n v="333334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18916"/>
    <n v="0"/>
    <n v="118916"/>
    <s v="1"/>
    <s v="806008394"/>
    <x v="6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900156264"/>
    <x v="3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00001"/>
    <n v="0"/>
    <n v="300001"/>
    <s v="1"/>
    <s v="900156264"/>
    <x v="3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17626"/>
    <n v="0"/>
    <n v="117626"/>
    <s v="1"/>
    <s v="900226715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900226715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57562"/>
    <n v="0"/>
    <n v="157562"/>
    <s v="1"/>
    <s v="800256161"/>
    <x v="4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289262"/>
    <n v="0"/>
    <n v="289262"/>
    <s v="1"/>
    <s v="800256161"/>
    <x v="4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01591"/>
    <n v="0"/>
    <n v="101591"/>
    <s v="1"/>
    <s v="800130907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130907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400000"/>
    <n v="0"/>
    <n v="400000"/>
    <s v="1"/>
    <s v="800130907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6024"/>
    <n v="0"/>
    <n v="36024"/>
    <s v="1"/>
    <s v="800130907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466667"/>
    <n v="0"/>
    <n v="466667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214092"/>
    <n v="0"/>
    <n v="214092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33334"/>
    <n v="0"/>
    <n v="133334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0251440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70658"/>
    <n v="0"/>
    <n v="70658"/>
    <s v="1"/>
    <s v="806008394"/>
    <x v="6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806008394"/>
    <x v="6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200001"/>
    <n v="0"/>
    <n v="200001"/>
    <s v="1"/>
    <s v="900156264"/>
    <x v="3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3334"/>
    <n v="0"/>
    <n v="33334"/>
    <s v="1"/>
    <s v="900226715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39209"/>
    <n v="0"/>
    <n v="39209"/>
    <s v="1"/>
    <s v="900226715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0-31T00:00:00"/>
    <x v="1"/>
    <s v="21"/>
    <s v="NOMINA NOVASOFT"/>
    <s v=""/>
    <s v="000000014"/>
    <s v="GASTOS REEMBOLSABLES"/>
    <n v="104432"/>
    <n v="0"/>
    <n v="104432"/>
    <s v="1"/>
    <s v="900226715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</r>
  <r>
    <s v="138020001"/>
    <s v="REINTEGRO DE INCAPACIDADES"/>
    <d v="2022-11-10T00:00:00"/>
    <x v="1"/>
    <s v="15"/>
    <s v="CONSIGNACIONES BANCO"/>
    <s v=""/>
    <s v="000000218"/>
    <s v="SALUD TOTAL S.A. EPS ARS:REINTEGRO INCAPACIDADES000000218"/>
    <n v="0"/>
    <n v="173803"/>
    <n v="-173803"/>
    <s v="1"/>
    <s v="800130907"/>
    <x v="2"/>
    <s v=""/>
    <s v=" "/>
    <s v=" "/>
    <s v=" "/>
    <n v="0"/>
    <s v="CONTABLE"/>
    <s v="N"/>
    <s v="000000218"/>
    <s v="0"/>
    <s v="TACOTESO"/>
    <s v="Dic  2 2022  4:22PM"/>
    <s v="frmBAN607"/>
    <s v="DESKTOP-O60S49G"/>
    <s v="TAMBIENTAL"/>
    <s v="Dic  2 2022  4:22PM"/>
    <s v=""/>
  </r>
  <r>
    <s v="138020001"/>
    <s v="REINTEGRO DE INCAPACIDADES"/>
    <d v="2022-11-10T00:00:00"/>
    <x v="1"/>
    <s v="15"/>
    <s v="CONSIGNACIONES BANCO"/>
    <s v=""/>
    <s v="000000219"/>
    <s v="COOSALUD ENTIDAD PROMOTORA DE SALUD S.A:REINTEGRO INCAPACIDADES000000219"/>
    <n v="0"/>
    <n v="37020"/>
    <n v="-37020"/>
    <s v="1"/>
    <s v="900226715"/>
    <x v="8"/>
    <s v=""/>
    <s v=" "/>
    <s v=" "/>
    <s v=" "/>
    <n v="0"/>
    <s v="CONTABLE"/>
    <s v="N"/>
    <s v="000000219"/>
    <s v="0"/>
    <s v="TACOTESO"/>
    <s v="Dic  2 2022  4:23PM"/>
    <s v="frmBAN607"/>
    <s v="DESKTOP-O60S49G"/>
    <s v="TAMBIENTAL"/>
    <s v="Dic  2 2022  4:23PM"/>
    <s v=""/>
  </r>
  <r>
    <s v="138020001"/>
    <s v="REINTEGRO DE INCAPACIDADES"/>
    <d v="2022-11-11T00:00:00"/>
    <x v="1"/>
    <s v="15"/>
    <s v="CONSIGNACIONES BANCO"/>
    <s v=""/>
    <s v="000000216"/>
    <s v="NUEVA EMPRESA PROMOTORA DE SALUD:REINTEGRO INCAPACIDADES000000216"/>
    <n v="0"/>
    <n v="366954"/>
    <n v="-366954"/>
    <s v="1"/>
    <s v="900156264"/>
    <x v="3"/>
    <s v=""/>
    <s v=" "/>
    <s v=" "/>
    <s v=" "/>
    <n v="0"/>
    <s v="CONTABLE"/>
    <s v="N"/>
    <s v="000000216"/>
    <s v="0"/>
    <s v="TACOTESO"/>
    <s v="Dic  2 2022  4:18PM"/>
    <s v="frmBAN607"/>
    <s v="DESKTOP-O60S49G"/>
    <s v="TAMBIENTAL"/>
    <s v="Dic  2 2022  4:18PM"/>
    <s v=""/>
  </r>
  <r>
    <s v="138020001"/>
    <s v="REINTEGRO DE INCAPACIDADES"/>
    <d v="2022-11-11T00:00:00"/>
    <x v="1"/>
    <s v="15"/>
    <s v="CONSIGNACIONES BANCO"/>
    <s v=""/>
    <s v="000000217"/>
    <s v="E.P.S. SANITAS S.A.:REINTEGRO INCAPACIDADES000000217"/>
    <n v="0"/>
    <n v="40399"/>
    <n v="-40399"/>
    <s v="1"/>
    <s v="800251440"/>
    <x v="5"/>
    <s v=""/>
    <s v=" "/>
    <s v=" "/>
    <s v=" "/>
    <n v="0"/>
    <s v="CONTABLE"/>
    <s v="N"/>
    <s v="000000217"/>
    <s v="0"/>
    <s v="TACOTESO"/>
    <s v="Dic  2 2022  4:20PM"/>
    <s v="frmBAN607"/>
    <s v="DESKTOP-O60S49G"/>
    <s v="TAMBIENTAL"/>
    <s v="Dic  2 2022  4:20PM"/>
    <s v=""/>
  </r>
  <r>
    <s v="138020001"/>
    <s v="REINTEGRO DE INCAPACIDADES"/>
    <d v="2022-11-15T00:00:00"/>
    <x v="1"/>
    <s v="15"/>
    <s v="CONSIGNACIONES BANCO"/>
    <s v=""/>
    <s v="000000215"/>
    <s v="E.P.S. SANITAS S.A.:REINTEGRO INCAPACIDADES000000215"/>
    <n v="0"/>
    <n v="39606"/>
    <n v="-39606"/>
    <s v="1"/>
    <s v="800251440"/>
    <x v="5"/>
    <s v=""/>
    <s v=" "/>
    <s v=" "/>
    <s v=" "/>
    <n v="0"/>
    <s v="CONTABLE"/>
    <s v="N"/>
    <s v="000000215"/>
    <s v="0"/>
    <s v="TACOTESO"/>
    <s v="Dic  2 2022  4:17PM"/>
    <s v="frmBAN607"/>
    <s v="DESKTOP-O60S49G"/>
    <s v="TAMBIENTAL"/>
    <s v="Dic  2 2022  4:17PM"/>
    <s v=""/>
  </r>
  <r>
    <s v="138020001"/>
    <s v="REINTEGRO DE INCAPACIDADES"/>
    <d v="2022-11-18T00:00:00"/>
    <x v="1"/>
    <s v="15"/>
    <s v="CONSIGNACIONES BANCO"/>
    <s v=""/>
    <s v="000000214"/>
    <s v="NUEVA EMPRESA PROMOTORA DE SALUD:REINTEGRO INCAPACIDAD000000214"/>
    <n v="0"/>
    <n v="66858"/>
    <n v="-66858"/>
    <s v="1"/>
    <s v="900156264"/>
    <x v="3"/>
    <s v=""/>
    <s v=" "/>
    <s v=" "/>
    <s v=" "/>
    <n v="0"/>
    <s v="CONTABLE"/>
    <s v="N"/>
    <s v="000000214"/>
    <s v="0"/>
    <s v="TACOTESO"/>
    <s v="Dic  2 2022  4:15PM"/>
    <s v="frmBAN607"/>
    <s v="DESKTOP-O60S49G"/>
    <s v="TAMBIENTAL"/>
    <s v="Dic  2 2022  4:15PM"/>
    <s v=""/>
  </r>
  <r>
    <s v="138020001"/>
    <s v="REINTEGRO DE INCAPACIDADES"/>
    <d v="2022-11-21T00:00:00"/>
    <x v="1"/>
    <s v="15"/>
    <s v="CONSIGNACIONES BANCO"/>
    <s v=""/>
    <s v="000000213"/>
    <s v="COOSALUD ENTIDAD PROMOTORA DE SALUD S.A:REINTEGRO INCAPACIDAD000000213"/>
    <n v="0"/>
    <n v="100000"/>
    <n v="-100000"/>
    <s v="1"/>
    <s v="900226715"/>
    <x v="8"/>
    <s v=""/>
    <s v=" "/>
    <s v=" "/>
    <s v=" "/>
    <n v="0"/>
    <s v="CONTABLE"/>
    <s v="N"/>
    <s v="000000213"/>
    <s v="0"/>
    <s v="TACOTESO"/>
    <s v="Dic  2 2022  4:13PM"/>
    <s v="frmBAN607"/>
    <s v="DESKTOP-O60S49G"/>
    <s v="TAMBIENTAL"/>
    <s v="Dic  2 2022  4:13PM"/>
    <s v=""/>
  </r>
  <r>
    <s v="138020001"/>
    <s v="REINTEGRO DE INCAPACIDADES"/>
    <d v="2022-11-23T00:00:00"/>
    <x v="1"/>
    <s v="15"/>
    <s v="CONSIGNACIONES BANCO"/>
    <s v=""/>
    <s v="000000212"/>
    <s v="SALUD TOTAL S.A. EPS ARS:REINTEGRO INCAPACIDAD000000212"/>
    <n v="0"/>
    <n v="526592"/>
    <n v="-526592"/>
    <s v="1"/>
    <s v="800130907"/>
    <x v="2"/>
    <s v=""/>
    <s v=" "/>
    <s v=" "/>
    <s v=" "/>
    <n v="0"/>
    <s v="CONTABLE"/>
    <s v="N"/>
    <s v="000000212"/>
    <s v="0"/>
    <s v="TACOTESO"/>
    <s v="Dic  2 2022  4:11PM"/>
    <s v="frmBAN607"/>
    <s v="DESKTOP-O60S49G"/>
    <s v="TAMBIENTAL"/>
    <s v="Dic  2 2022  4:11PM"/>
    <s v=""/>
  </r>
  <r>
    <s v="138020001"/>
    <s v="REINTEGRO DE INCAPACIDADES"/>
    <d v="2022-11-24T00:00:00"/>
    <x v="1"/>
    <s v="15"/>
    <s v="CONSIGNACIONES BANCO"/>
    <s v=""/>
    <s v="000000221"/>
    <s v="SEGUROS DE VIDA SURAMERICANA S.A.:CONSIGNACION SURA000000221"/>
    <n v="0"/>
    <n v="7697171"/>
    <n v="-7697171"/>
    <s v="1"/>
    <s v="890903790"/>
    <x v="139"/>
    <s v=""/>
    <s v=" "/>
    <s v=" "/>
    <s v=" "/>
    <n v="0"/>
    <s v="CONTABLE"/>
    <s v="N"/>
    <s v="000000221"/>
    <s v="0"/>
    <s v="TACOTESO"/>
    <s v="Dic  6 2022 10:00AM"/>
    <s v="frmBAN607"/>
    <s v="DESKTOP-O60S49G"/>
    <s v="TAMBIENTAL"/>
    <s v="Dic  6 2022 10:00AM"/>
    <s v=""/>
  </r>
  <r>
    <s v="138020001"/>
    <s v="REINTEGRO DE INCAPACIDADES"/>
    <d v="2022-11-30T00:00:00"/>
    <x v="1"/>
    <s v="21"/>
    <s v="NOMINA NOVASOFT"/>
    <s v=""/>
    <s v="000000016"/>
    <s v="GASTOS REEMBOLSABLES"/>
    <n v="1201838"/>
    <n v="0"/>
    <n v="1201838"/>
    <s v="1"/>
    <s v="22804822"/>
    <x v="150"/>
    <s v="10010000"/>
    <s v="GERENCIA FINANCIERA Y ADMINISTRATIVA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40691"/>
    <n v="0"/>
    <n v="40691"/>
    <s v="1"/>
    <s v="88222328"/>
    <x v="151"/>
    <s v="10020200"/>
    <s v="EJECUCIÓN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1051418658"/>
    <x v="152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1066175311"/>
    <x v="121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500000"/>
    <n v="0"/>
    <n v="500000"/>
    <s v="1"/>
    <s v="1143330783"/>
    <x v="153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00000"/>
    <n v="0"/>
    <n v="100000"/>
    <s v="1"/>
    <s v="73160096"/>
    <x v="15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466667"/>
    <n v="0"/>
    <n v="466667"/>
    <s v="1"/>
    <s v="73109356"/>
    <x v="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248562"/>
    <n v="0"/>
    <n v="248562"/>
    <s v="1"/>
    <s v="73152933"/>
    <x v="1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73154523"/>
    <x v="155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33334"/>
    <n v="0"/>
    <n v="133334"/>
    <s v="1"/>
    <s v="73157204"/>
    <x v="127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00000"/>
    <n v="0"/>
    <n v="100000"/>
    <s v="1"/>
    <s v="73196675"/>
    <x v="156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5074"/>
    <n v="0"/>
    <n v="35074"/>
    <s v="1"/>
    <s v="30873721"/>
    <x v="26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93912"/>
    <n v="0"/>
    <n v="93912"/>
    <s v="1"/>
    <s v="73231254"/>
    <x v="157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201838"/>
    <n v="0"/>
    <n v="1201838"/>
    <s v="1"/>
    <s v="22804822"/>
    <x v="150"/>
    <s v="10010000"/>
    <s v="GERENCIA FINANCIERA Y ADMINISTRATIVA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233334"/>
    <n v="0"/>
    <n v="233334"/>
    <s v="1"/>
    <s v="1143330783"/>
    <x v="153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6019"/>
    <n v="0"/>
    <n v="36019"/>
    <s v="1"/>
    <s v="73108745"/>
    <x v="100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00000"/>
    <n v="0"/>
    <n v="100000"/>
    <s v="1"/>
    <s v="73160096"/>
    <x v="15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73207279"/>
    <x v="15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5258"/>
    <n v="0"/>
    <n v="35258"/>
    <s v="1"/>
    <s v="92447136"/>
    <x v="159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66668"/>
    <n v="0"/>
    <n v="66668"/>
    <s v="1"/>
    <s v="73109356"/>
    <x v="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73576572"/>
    <x v="49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00000"/>
    <n v="0"/>
    <n v="100000"/>
    <s v="1"/>
    <s v="1047476501"/>
    <x v="149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1048604288"/>
    <x v="86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400000"/>
    <n v="0"/>
    <n v="400000"/>
    <s v="1"/>
    <s v="73142139"/>
    <x v="8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33334"/>
    <n v="0"/>
    <n v="133334"/>
    <s v="1"/>
    <s v="9099334"/>
    <x v="57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40427"/>
    <n v="0"/>
    <n v="40427"/>
    <s v="1"/>
    <s v="9148287"/>
    <x v="160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233334"/>
    <n v="0"/>
    <n v="233334"/>
    <s v="1"/>
    <s v="1047429646"/>
    <x v="14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33334"/>
    <n v="0"/>
    <n v="33334"/>
    <s v="1"/>
    <s v="73117655"/>
    <x v="32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113255"/>
    <n v="0"/>
    <n v="113255"/>
    <s v="1"/>
    <s v="1047486552"/>
    <x v="80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40853"/>
    <n v="0"/>
    <n v="40853"/>
    <s v="1"/>
    <s v="1047470195"/>
    <x v="161"/>
    <s v="10040100"/>
    <s v="SELECCIÓN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1-30T00:00:00"/>
    <x v="1"/>
    <s v="21"/>
    <s v="NOMINA NOVASOFT"/>
    <s v=""/>
    <s v="000000016"/>
    <s v="GASTOS REEMBOLSABLES"/>
    <n v="71018"/>
    <n v="0"/>
    <n v="71018"/>
    <s v="1"/>
    <s v="73152933"/>
    <x v="1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</r>
  <r>
    <s v="138020001"/>
    <s v="REINTEGRO DE INCAPACIDADES"/>
    <d v="2022-12-01T00:00:00"/>
    <x v="1"/>
    <s v="15"/>
    <s v="CONSIGNACIONES BANCO"/>
    <s v=""/>
    <s v="000000234"/>
    <s v="E.P.S. FAMISANAR LTDA. CAFAM COLSUBSIDIO:REINTEGRO INCAPACIDADES000000234"/>
    <n v="0"/>
    <n v="36638"/>
    <n v="-36638"/>
    <s v="1"/>
    <s v="830003564"/>
    <x v="7"/>
    <s v=""/>
    <s v=" "/>
    <s v=" "/>
    <s v=" "/>
    <n v="0"/>
    <s v="CONTABLE"/>
    <s v="N"/>
    <s v="000000234"/>
    <s v="0"/>
    <s v="TACOTESO"/>
    <s v="Ene  5 2023  1:53PM"/>
    <s v="frmBAN607"/>
    <s v="DESKTOP-O60S49G"/>
    <s v="TAMBIENTAL"/>
    <s v="Ene  5 2023  1:53PM"/>
    <s v=""/>
  </r>
  <r>
    <s v="138020001"/>
    <s v="REINTEGRO DE INCAPACIDADES"/>
    <d v="2022-12-07T00:00:00"/>
    <x v="1"/>
    <s v="15"/>
    <s v="CONSIGNACIONES BANCO"/>
    <s v=""/>
    <s v="000000233"/>
    <s v="E.P.S. FAMISANAR LTDA. CAFAM COLSUBSIDIO:REINTEGRO INCAPACIDADES000000233"/>
    <n v="0"/>
    <n v="66666"/>
    <n v="-66666"/>
    <s v="1"/>
    <s v="830003564"/>
    <x v="7"/>
    <s v=""/>
    <s v=" "/>
    <s v=" "/>
    <s v=" "/>
    <n v="0"/>
    <s v="CONTABLE"/>
    <s v="N"/>
    <s v="000000233"/>
    <s v="0"/>
    <s v="TACOTESO"/>
    <s v="Ene  5 2023  1:52PM"/>
    <s v="frmBAN607"/>
    <s v="DESKTOP-O60S49G"/>
    <s v="TAMBIENTAL"/>
    <s v="Ene  5 2023  1:52PM"/>
    <s v=""/>
  </r>
  <r>
    <s v="138020001"/>
    <s v="REINTEGRO DE INCAPACIDADES"/>
    <d v="2022-12-09T00:00:00"/>
    <x v="1"/>
    <s v="15"/>
    <s v="CONSIGNACIONES BANCO"/>
    <s v=""/>
    <s v="000000237"/>
    <s v="NUEVA EMPRESA PROMOTORA DE SALUD:REINTEGRO INCAPACIDAD000000237"/>
    <n v="0"/>
    <n v="366667"/>
    <n v="-366667"/>
    <s v="1"/>
    <s v="900156264"/>
    <x v="3"/>
    <s v=""/>
    <s v=" "/>
    <s v=" "/>
    <s v=" "/>
    <n v="0"/>
    <s v="CONTABLE"/>
    <s v="N"/>
    <s v="000000237"/>
    <s v="0"/>
    <s v="TACOTESO"/>
    <s v="Ene  5 2023  2:31PM"/>
    <s v="frmBAN607"/>
    <s v="DESKTOP-O60S49G"/>
    <s v="TAMBIENTAL"/>
    <s v="Ene  5 2023  2:31PM"/>
    <s v=""/>
  </r>
  <r>
    <s v="138020001"/>
    <s v="REINTEGRO DE INCAPACIDADES"/>
    <d v="2022-12-12T00:00:00"/>
    <x v="1"/>
    <s v="15"/>
    <s v="CONSIGNACIONES BANCO"/>
    <s v=""/>
    <s v="000000238"/>
    <s v="SALUD TOTAL S.A. EPS ARS:REINTEGRO INCAPACIDAD000000238"/>
    <n v="0"/>
    <n v="932666"/>
    <n v="-932666"/>
    <s v="1"/>
    <s v="800130907"/>
    <x v="2"/>
    <s v=""/>
    <s v=" "/>
    <s v=" "/>
    <s v=" "/>
    <n v="0"/>
    <s v="CONTABLE"/>
    <s v="N"/>
    <s v="000000238"/>
    <s v="0"/>
    <s v="TACOTESO"/>
    <s v="Ene  5 2023  2:33PM"/>
    <s v="frmBAN607"/>
    <s v="DESKTOP-O60S49G"/>
    <s v="TAMBIENTAL"/>
    <s v="Ene  5 2023  2:33PM"/>
    <s v=""/>
  </r>
  <r>
    <s v="138020001"/>
    <s v="REINTEGRO DE INCAPACIDADES"/>
    <d v="2022-12-15T00:00:00"/>
    <x v="1"/>
    <s v="15"/>
    <s v="CONSIGNACIONES BANCO"/>
    <s v=""/>
    <s v="000000232"/>
    <s v="SALUD TOTAL S.A. EPS ARS:REINTEGRO INCAPACIDADES000000232"/>
    <n v="0"/>
    <n v="502445"/>
    <n v="-502445"/>
    <s v="1"/>
    <s v="800130907"/>
    <x v="2"/>
    <s v=""/>
    <s v=" "/>
    <s v=" "/>
    <s v=" "/>
    <n v="0"/>
    <s v="CONTABLE"/>
    <s v="N"/>
    <s v="000000232"/>
    <s v="0"/>
    <s v="TACOTESO"/>
    <s v="Ene  5 2023  1:50PM"/>
    <s v="frmBAN607"/>
    <s v="DESKTOP-O60S49G"/>
    <s v="TAMBIENTAL"/>
    <s v="Ene  5 2023  1:50PM"/>
    <s v=""/>
  </r>
  <r>
    <s v="138020001"/>
    <s v="REINTEGRO DE INCAPACIDADES"/>
    <d v="2022-12-23T00:00:00"/>
    <x v="1"/>
    <s v="15"/>
    <s v="CONSIGNACIONES BANCO"/>
    <s v=""/>
    <s v="000000231"/>
    <s v="E.P.S. SANITAS S.A.:REINTEGRO INCAPACIDADES000000231"/>
    <n v="0"/>
    <n v="336569"/>
    <n v="-336569"/>
    <s v="1"/>
    <s v="800251440"/>
    <x v="5"/>
    <s v=""/>
    <s v=" "/>
    <s v=" "/>
    <s v=" "/>
    <n v="0"/>
    <s v="CONTABLE"/>
    <s v="N"/>
    <s v="000000231"/>
    <s v="0"/>
    <s v="TACOTESO"/>
    <s v="Ene  5 2023  1:48PM"/>
    <s v="frmBAN607"/>
    <s v="DESKTOP-O60S49G"/>
    <s v="TAMBIENTAL"/>
    <s v="Ene  5 2023  1:48PM"/>
    <s v=""/>
  </r>
  <r>
    <s v="138020001"/>
    <s v="REINTEGRO DE INCAPACIDADES"/>
    <d v="2022-12-27T00:00:00"/>
    <x v="1"/>
    <s v="15"/>
    <s v="CONSIGNACIONES BANCO"/>
    <s v=""/>
    <s v="000000230"/>
    <s v="E.P.S. SANITAS S.A.:REINTEGRO INCAPACIDADES000000230"/>
    <n v="0"/>
    <n v="2448848"/>
    <n v="-2448848"/>
    <s v="1"/>
    <s v="800251440"/>
    <x v="5"/>
    <s v=""/>
    <s v=" "/>
    <s v=" "/>
    <s v=" "/>
    <n v="0"/>
    <s v="CONTABLE"/>
    <s v="N"/>
    <s v="000000230"/>
    <s v="0"/>
    <s v="TACOTESO"/>
    <s v="Ene  5 2023  1:47PM"/>
    <s v="frmBAN607"/>
    <s v="DESKTOP-O60S49G"/>
    <s v="TAMBIENTAL"/>
    <s v="Ene  5 2023  1:47PM"/>
    <s v=""/>
  </r>
  <r>
    <s v="138020001"/>
    <s v="REINTEGRO DE INCAPACIDADES"/>
    <d v="2022-12-31T00:00:00"/>
    <x v="1"/>
    <s v="21"/>
    <s v="NOMINA NOVASOFT"/>
    <s v=""/>
    <s v="000000017"/>
    <s v="GASTOS REEMBOLSABLES"/>
    <n v="34092"/>
    <n v="0"/>
    <n v="34092"/>
    <s v="1"/>
    <s v="9236697"/>
    <x v="116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33334"/>
    <n v="0"/>
    <n v="33334"/>
    <s v="1"/>
    <s v="1047396540"/>
    <x v="81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432229"/>
    <n v="0"/>
    <n v="432229"/>
    <s v="1"/>
    <s v="73108745"/>
    <x v="100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33663"/>
    <n v="0"/>
    <n v="33663"/>
    <s v="1"/>
    <s v="73152237"/>
    <x v="11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166667"/>
    <n v="0"/>
    <n v="166667"/>
    <s v="1"/>
    <s v="92447136"/>
    <x v="159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500000"/>
    <n v="0"/>
    <n v="500000"/>
    <s v="1"/>
    <s v="73109356"/>
    <x v="4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300000"/>
    <n v="0"/>
    <n v="300000"/>
    <s v="1"/>
    <s v="1047476501"/>
    <x v="149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500000"/>
    <n v="0"/>
    <n v="500000"/>
    <s v="1"/>
    <s v="73142139"/>
    <x v="8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238344"/>
    <n v="0"/>
    <n v="238344"/>
    <s v="1"/>
    <s v="1002059942"/>
    <x v="15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98197"/>
    <n v="0"/>
    <n v="98197"/>
    <s v="1"/>
    <s v="7918997"/>
    <x v="1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</r>
  <r>
    <s v="138020001"/>
    <s v="REINTEGRO DE INCAPACIDADES"/>
    <d v="2022-12-31T00:00:00"/>
    <x v="1"/>
    <s v="21"/>
    <s v="NOMINA NOVASOFT"/>
    <s v=""/>
    <s v="000000017"/>
    <s v="GASTOS REEMBOLSABLES"/>
    <n v="72840"/>
    <n v="0"/>
    <n v="72840"/>
    <s v="1"/>
    <s v="9185875"/>
    <x v="162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7AM"/>
    <s v=""/>
  </r>
  <r>
    <s v="138020001"/>
    <s v="REINTEGRO DE INCAPACIDADES"/>
    <d v="2022-12-31T00:00:00"/>
    <x v="1"/>
    <s v="21"/>
    <s v="NOMINA NOVASOFT"/>
    <s v=""/>
    <s v="000000017"/>
    <s v="GASTOS REEMBOLSABLES"/>
    <n v="33334"/>
    <n v="0"/>
    <n v="33334"/>
    <s v="1"/>
    <s v="1143350903"/>
    <x v="16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7AM"/>
    <s v=""/>
  </r>
  <r>
    <s v="138020001"/>
    <s v="REINTEGRO DE INCAPACIDADES"/>
    <d v="2022-12-31T00:00:00"/>
    <x v="1"/>
    <s v="21"/>
    <s v="NOMINA NOVASOFT"/>
    <s v=""/>
    <s v="000000017"/>
    <s v="GASTOS REEMBOLSABLES"/>
    <n v="433334"/>
    <n v="0"/>
    <n v="433334"/>
    <s v="1"/>
    <s v="1002199456"/>
    <x v="92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33334"/>
    <n v="0"/>
    <n v="33334"/>
    <s v="1"/>
    <s v="1070816666"/>
    <x v="12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33334"/>
    <n v="0"/>
    <n v="33334"/>
    <s v="1"/>
    <s v="1143330783"/>
    <x v="15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333334"/>
    <n v="0"/>
    <n v="333334"/>
    <s v="1"/>
    <s v="73106822"/>
    <x v="4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34203"/>
    <n v="0"/>
    <n v="34203"/>
    <s v="1"/>
    <s v="73108745"/>
    <x v="100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114662"/>
    <n v="0"/>
    <n v="114662"/>
    <s v="1"/>
    <s v="9156352"/>
    <x v="7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41686"/>
    <n v="0"/>
    <n v="41686"/>
    <s v="1"/>
    <s v="1047416363"/>
    <x v="122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40542"/>
    <n v="0"/>
    <n v="40542"/>
    <s v="1"/>
    <s v="73008014"/>
    <x v="16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466668"/>
    <n v="0"/>
    <n v="466668"/>
    <s v="1"/>
    <s v="73109356"/>
    <x v="4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233334"/>
    <n v="0"/>
    <n v="233334"/>
    <s v="1"/>
    <s v="1047476501"/>
    <x v="149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100000"/>
    <n v="0"/>
    <n v="100000"/>
    <s v="1"/>
    <s v="73133105"/>
    <x v="165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33334"/>
    <n v="0"/>
    <n v="33334"/>
    <s v="1"/>
    <s v="73142139"/>
    <x v="8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366667"/>
    <n v="0"/>
    <n v="366667"/>
    <s v="1"/>
    <s v="9099334"/>
    <x v="57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2-12-31T00:00:00"/>
    <x v="1"/>
    <s v="21"/>
    <s v="NOMINA NOVASOFT"/>
    <s v=""/>
    <s v="000000017"/>
    <s v="GASTOS REEMBOLSABLES"/>
    <n v="182677"/>
    <n v="0"/>
    <n v="182677"/>
    <s v="1"/>
    <s v="15031546"/>
    <x v="7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</r>
  <r>
    <s v="138020001"/>
    <s v="REINTEGRO DE INCAPACIDADES"/>
    <d v="2023-01-06T00:00:00"/>
    <x v="2"/>
    <s v="15"/>
    <s v="CONSIGNACIONES BANCO"/>
    <s v=""/>
    <s v="000000259"/>
    <s v="COOSALUD ENTIDAD PROMOTORA DE SALUD S.A:PAGO INCAPACIDADES COOSALUD000000259"/>
    <n v="0"/>
    <n v="196701"/>
    <n v="-196701"/>
    <s v="1"/>
    <s v="900226715"/>
    <x v="8"/>
    <s v=""/>
    <s v=" "/>
    <s v=" "/>
    <s v=" "/>
    <n v="0"/>
    <s v="CONTABLE"/>
    <s v="N"/>
    <s v="000000259"/>
    <s v="0"/>
    <s v="TACOTESO"/>
    <s v="Feb  2 2023  5:24PM"/>
    <s v="frmBAN607"/>
    <s v="DESKTOP-O60S49G"/>
    <s v="TAMBIENTAL"/>
    <s v="Feb  2 2023  5:24PM"/>
    <s v=""/>
  </r>
  <r>
    <s v="138020001"/>
    <s v="REINTEGRO DE INCAPACIDADES"/>
    <d v="2023-01-12T00:00:00"/>
    <x v="2"/>
    <s v="15"/>
    <s v="CONSIGNACIONES BANCO"/>
    <s v=""/>
    <s v="000000258"/>
    <s v="SALUD TOTAL S.A. EPS ARS:PAGO INCAPACIDADES SALUD TOTAL000000258"/>
    <n v="0"/>
    <n v="39265"/>
    <n v="-39265"/>
    <s v="1"/>
    <s v="800130907"/>
    <x v="2"/>
    <s v=""/>
    <s v=" "/>
    <s v=" "/>
    <s v=" "/>
    <n v="0"/>
    <s v="CONTABLE"/>
    <s v="N"/>
    <s v="000000258"/>
    <s v="0"/>
    <s v="TACOTESO"/>
    <s v="Feb  2 2023  5:22PM"/>
    <s v="frmBAN607"/>
    <s v="DESKTOP-O60S49G"/>
    <s v="TAMBIENTAL"/>
    <s v="Feb  2 2023  5:22PM"/>
    <s v=""/>
  </r>
  <r>
    <s v="138020001"/>
    <s v="REINTEGRO DE INCAPACIDADES"/>
    <d v="2023-01-17T00:00:00"/>
    <x v="2"/>
    <s v="15"/>
    <s v="CONSIGNACIONES BANCO"/>
    <s v=""/>
    <s v="000000257"/>
    <s v="SALUD TOTAL S.A. EPS ARS:PAGO INCAPACIDADES SALUD TOTAL000000257"/>
    <n v="0"/>
    <n v="638755"/>
    <n v="-638755"/>
    <s v="1"/>
    <s v="800130907"/>
    <x v="2"/>
    <s v=""/>
    <s v=" "/>
    <s v=" "/>
    <s v=" "/>
    <n v="0"/>
    <s v="CONTABLE"/>
    <s v="N"/>
    <s v="000000257"/>
    <s v="0"/>
    <s v="TACOTESO"/>
    <s v="Feb  2 2023  5:19PM"/>
    <s v="frmBAN607"/>
    <s v="DESKTOP-O60S49G"/>
    <s v="TAMBIENTAL"/>
    <s v="Feb  2 2023  5:19PM"/>
    <s v=""/>
  </r>
  <r>
    <s v="138020001"/>
    <s v="REINTEGRO DE INCAPACIDADES"/>
    <d v="2023-01-27T00:00:00"/>
    <x v="2"/>
    <s v="15"/>
    <s v="CONSIGNACIONES BANCO"/>
    <s v=""/>
    <s v="000000255"/>
    <s v="COOSALUD ENTIDAD PROMOTORA DE SALUD S.A:PAGO INCAPACIDAD COOSALUD000000255"/>
    <n v="0"/>
    <n v="34289"/>
    <n v="-34289"/>
    <s v="1"/>
    <s v="900226715"/>
    <x v="8"/>
    <s v=""/>
    <s v=" "/>
    <s v=" "/>
    <s v=" "/>
    <n v="0"/>
    <s v="CONTABLE"/>
    <s v="N"/>
    <s v="000000255"/>
    <s v="0"/>
    <s v="TACOTESO"/>
    <s v="Feb  2 2023  5:11PM"/>
    <s v="frmBAN607"/>
    <s v="DESKTOP-O60S49G"/>
    <s v="TAMBIENTAL"/>
    <s v="Feb  2 2023  5:11PM"/>
    <s v=""/>
  </r>
  <r>
    <s v="138020001"/>
    <s v="REINTEGRO DE INCAPACIDADES"/>
    <d v="2023-01-31T00:00:00"/>
    <x v="2"/>
    <s v="21"/>
    <s v="NOMINA NOVASOFT"/>
    <s v=""/>
    <s v="000000018"/>
    <s v="GASTOS REEMBOLSABLES"/>
    <n v="980112"/>
    <n v="0"/>
    <n v="980112"/>
    <s v="1"/>
    <s v="1051822514"/>
    <x v="95"/>
    <s v="10020100"/>
    <s v="PLANEACIÓN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54667"/>
    <n v="0"/>
    <n v="154667"/>
    <s v="1"/>
    <s v="45544725"/>
    <x v="53"/>
    <s v="10030200"/>
    <s v="COORDINACIÓN DE OPERACION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1128058315"/>
    <x v="166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54667"/>
    <n v="0"/>
    <n v="154667"/>
    <s v="1"/>
    <s v="73106822"/>
    <x v="4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3131436"/>
    <x v="45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3151581"/>
    <x v="16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921809"/>
    <x v="16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16000"/>
    <n v="0"/>
    <n v="116000"/>
    <s v="1"/>
    <s v="10885706"/>
    <x v="42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54667"/>
    <n v="0"/>
    <n v="154667"/>
    <s v="1"/>
    <s v="73109356"/>
    <x v="4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16000"/>
    <n v="0"/>
    <n v="116000"/>
    <s v="1"/>
    <s v="73147510"/>
    <x v="16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77334"/>
    <n v="0"/>
    <n v="77334"/>
    <s v="1"/>
    <s v="73576572"/>
    <x v="4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921969"/>
    <x v="23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67"/>
    <n v="0"/>
    <n v="386667"/>
    <s v="1"/>
    <s v="1047476501"/>
    <x v="14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3231254"/>
    <x v="15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961072"/>
    <x v="170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30873721"/>
    <x v="26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3127908"/>
    <x v="171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580000"/>
    <n v="0"/>
    <n v="580000"/>
    <s v="1"/>
    <s v="9099334"/>
    <x v="5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1049929370"/>
    <x v="172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77334"/>
    <n v="0"/>
    <n v="77334"/>
    <s v="1"/>
    <s v="1030619889"/>
    <x v="173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09334"/>
    <n v="0"/>
    <n v="309334"/>
    <s v="1"/>
    <s v="10776145"/>
    <x v="174"/>
    <s v="10020200"/>
    <s v="EJECUCIÓN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3136985"/>
    <x v="175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73143059"/>
    <x v="6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464000"/>
    <n v="0"/>
    <n v="464000"/>
    <s v="1"/>
    <s v="73106822"/>
    <x v="4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77334"/>
    <n v="0"/>
    <n v="77334"/>
    <s v="1"/>
    <s v="73108745"/>
    <x v="100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54667"/>
    <n v="0"/>
    <n v="154667"/>
    <s v="1"/>
    <s v="9103331"/>
    <x v="8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46362"/>
    <n v="0"/>
    <n v="46362"/>
    <s v="1"/>
    <s v="73008014"/>
    <x v="16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09334"/>
    <n v="0"/>
    <n v="309334"/>
    <s v="1"/>
    <s v="73103777"/>
    <x v="20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464001"/>
    <n v="0"/>
    <n v="464001"/>
    <s v="1"/>
    <s v="73109356"/>
    <x v="4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116000"/>
    <n v="0"/>
    <n v="116000"/>
    <s v="1"/>
    <s v="73576572"/>
    <x v="4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43159"/>
    <n v="0"/>
    <n v="43159"/>
    <s v="1"/>
    <s v="73136275"/>
    <x v="5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48001"/>
    <n v="0"/>
    <n v="348001"/>
    <s v="1"/>
    <s v="73142139"/>
    <x v="8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38667"/>
    <n v="0"/>
    <n v="38667"/>
    <s v="1"/>
    <s v="15031784"/>
    <x v="2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464001"/>
    <n v="0"/>
    <n v="464001"/>
    <s v="1"/>
    <s v="9099334"/>
    <x v="5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1-31T00:00:00"/>
    <x v="2"/>
    <s v="21"/>
    <s v="NOMINA NOVASOFT"/>
    <s v=""/>
    <s v="000000018"/>
    <s v="GASTOS REEMBOLSABLES"/>
    <n v="222823"/>
    <n v="0"/>
    <n v="222823"/>
    <s v="1"/>
    <s v="1047465960"/>
    <x v="176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</r>
  <r>
    <s v="138020001"/>
    <s v="REINTEGRO DE INCAPACIDADES"/>
    <d v="2023-02-02T00:00:00"/>
    <x v="2"/>
    <s v="15"/>
    <s v="CONSIGNACIONES BANCO"/>
    <s v=""/>
    <s v="000000270"/>
    <s v="COOSALUD ENTIDAD PROMOTORA DE SALUD S.A:REINTEGRO INCAPACIDAD000000270"/>
    <n v="0"/>
    <n v="36238"/>
    <n v="-36238"/>
    <s v="1"/>
    <s v="900226715"/>
    <x v="8"/>
    <s v=""/>
    <s v=" "/>
    <s v=" "/>
    <s v=" "/>
    <n v="0"/>
    <s v="CONTABLE"/>
    <s v="N"/>
    <s v="000000270"/>
    <s v="0"/>
    <s v="TACOTESO"/>
    <s v="Mar  5 2023  7:22PM"/>
    <s v="frmBAN607"/>
    <s v="DESKTOP-O60S49G"/>
    <s v="TAMBIENTAL"/>
    <s v="Mar  5 2023  7:22PM"/>
    <s v=""/>
  </r>
  <r>
    <s v="138020001"/>
    <s v="REINTEGRO DE INCAPACIDADES"/>
    <d v="2023-02-10T00:00:00"/>
    <x v="2"/>
    <s v="15"/>
    <s v="CONSIGNACIONES BANCO"/>
    <s v=""/>
    <s v="000000272"/>
    <s v="COOSALUD ENTIDAD PROMOTORA DE SALUD S.A:REINTEGRO INCAPACIDAD000000272"/>
    <n v="0"/>
    <n v="33334"/>
    <n v="-33334"/>
    <s v="1"/>
    <s v="900226715"/>
    <x v="8"/>
    <s v=""/>
    <s v=" "/>
    <s v=" "/>
    <s v=" "/>
    <n v="0"/>
    <s v="CONTABLE"/>
    <s v="N"/>
    <s v="000000272"/>
    <s v="0"/>
    <s v="TACOTESO"/>
    <s v="Mar  6 2023  2:45PM"/>
    <s v="frmBAN607"/>
    <s v="DESKTOP-O60S49G"/>
    <s v="TAMBIENTAL"/>
    <s v="Mar  6 2023  2:45PM"/>
    <s v=""/>
  </r>
  <r>
    <s v="138020001"/>
    <s v="REINTEGRO DE INCAPACIDADES"/>
    <d v="2023-02-10T00:00:00"/>
    <x v="2"/>
    <s v="15"/>
    <s v="CONSIGNACIONES BANCO"/>
    <s v=""/>
    <s v="000000273"/>
    <s v="COOSALUD ENTIDAD PROMOTORA DE SALUD S.A:Reintegro incapacidad000000273"/>
    <n v="0"/>
    <n v="104433"/>
    <n v="-104433"/>
    <s v="1"/>
    <s v="900226715"/>
    <x v="8"/>
    <s v=""/>
    <s v=" "/>
    <s v=" "/>
    <s v=" "/>
    <n v="0"/>
    <s v="CONTABLE"/>
    <s v="N"/>
    <s v="000000273"/>
    <s v="0"/>
    <s v="TACOTESO"/>
    <s v="Mar  6 2023  2:49PM"/>
    <s v="frmBAN607"/>
    <s v="DESKTOP-O60S49G"/>
    <s v="TAMBIENTAL"/>
    <s v="Mar  6 2023  2:49PM"/>
    <s v=""/>
  </r>
  <r>
    <s v="138020001"/>
    <s v="REINTEGRO DE INCAPACIDADES"/>
    <d v="2023-02-10T00:00:00"/>
    <x v="2"/>
    <s v="15"/>
    <s v="CONSIGNACIONES BANCO"/>
    <s v=""/>
    <s v="000000274"/>
    <s v="SALUD TOTAL S.A. EPS ARS:Reintegro capacidades000000274"/>
    <n v="0"/>
    <n v="38667"/>
    <n v="-38667"/>
    <s v="1"/>
    <s v="800130907"/>
    <x v="2"/>
    <s v=""/>
    <s v=" "/>
    <s v=" "/>
    <s v=" "/>
    <n v="0"/>
    <s v="CONTABLE"/>
    <s v="N"/>
    <s v="000000274"/>
    <s v="0"/>
    <s v="TACOTESO"/>
    <s v="Mar  6 2023  2:51PM"/>
    <s v="frmBAN607"/>
    <s v="DESKTOP-O60S49G"/>
    <s v="TAMBIENTAL"/>
    <s v="Mar  6 2023  2:51PM"/>
    <s v=""/>
  </r>
  <r>
    <s v="138020001"/>
    <s v="REINTEGRO DE INCAPACIDADES"/>
    <d v="2023-02-17T00:00:00"/>
    <x v="2"/>
    <s v="15"/>
    <s v="CONSIGNACIONES BANCO"/>
    <s v=""/>
    <s v="000000275"/>
    <s v="COOSALUD ENTIDAD PROMOTORA DE SALUD S.A:Reintegro incapacidades000000275"/>
    <n v="0"/>
    <n v="33334"/>
    <n v="-33334"/>
    <s v="1"/>
    <s v="900226715"/>
    <x v="8"/>
    <s v=""/>
    <s v=" "/>
    <s v=" "/>
    <s v=" "/>
    <n v="0"/>
    <s v="CONTABLE"/>
    <s v="N"/>
    <s v="000000275"/>
    <s v="0"/>
    <s v="TACOTESO"/>
    <s v="Mar  6 2023  2:52PM"/>
    <s v="frmBAN607"/>
    <s v="DESKTOP-O60S49G"/>
    <s v="TAMBIENTAL"/>
    <s v="Mar  6 2023  2:52PM"/>
    <s v=""/>
  </r>
  <r>
    <s v="138020001"/>
    <s v="REINTEGRO DE INCAPACIDADES"/>
    <d v="2023-02-22T00:00:00"/>
    <x v="2"/>
    <s v="15"/>
    <s v="CONSIGNACIONES BANCO"/>
    <s v=""/>
    <s v="000000276"/>
    <s v="COOSALUD ENTIDAD PROMOTORA DE SALUD S.A:Reintegro incapacidad000000276"/>
    <n v="0"/>
    <n v="106488"/>
    <n v="-106488"/>
    <s v="1"/>
    <s v="900226715"/>
    <x v="8"/>
    <s v=""/>
    <s v=" "/>
    <s v=" "/>
    <s v=" "/>
    <n v="0"/>
    <s v="CONTABLE"/>
    <s v="N"/>
    <s v="000000276"/>
    <s v="0"/>
    <s v="TACOTESO"/>
    <s v="Mar  6 2023  2:54PM"/>
    <s v="frmBAN607"/>
    <s v="DESKTOP-O60S49G"/>
    <s v="TAMBIENTAL"/>
    <s v="Mar  6 2023  2:54PM"/>
    <s v=""/>
  </r>
  <r>
    <s v="138020001"/>
    <s v="REINTEGRO DE INCAPACIDADES"/>
    <d v="2023-02-27T00:00:00"/>
    <x v="2"/>
    <s v="15"/>
    <s v="CONSIGNACIONES BANCO"/>
    <s v=""/>
    <s v="000000277"/>
    <s v="E.P.S. SANITAS S.A.:Reintegro incapacidad000000277"/>
    <n v="0"/>
    <n v="36196"/>
    <n v="-36196"/>
    <s v="1"/>
    <s v="800251440"/>
    <x v="5"/>
    <s v=""/>
    <s v=" "/>
    <s v=" "/>
    <s v=" "/>
    <n v="0"/>
    <s v="CONTABLE"/>
    <s v="N"/>
    <s v="000000277"/>
    <s v="0"/>
    <s v="TACOTESO"/>
    <s v="Mar  6 2023  3:00PM"/>
    <s v="frmBAN607"/>
    <s v="DESKTOP-O60S49G"/>
    <s v="TAMBIENTAL"/>
    <s v="Mar  6 2023  3:00PM"/>
    <s v=""/>
  </r>
  <r>
    <s v="138020001"/>
    <s v="REINTEGRO DE INCAPACIDADES"/>
    <d v="2023-02-28T00:00:00"/>
    <x v="2"/>
    <s v="21"/>
    <s v="NOMINA NOVASOFT"/>
    <s v=""/>
    <s v="000000020"/>
    <s v="GASTOS REEMBOLSABLES"/>
    <n v="116000"/>
    <n v="0"/>
    <n v="116000"/>
    <s v="1"/>
    <s v="7921969"/>
    <x v="23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960227"/>
    <x v="72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154667"/>
    <n v="0"/>
    <n v="154667"/>
    <s v="1"/>
    <s v="9099334"/>
    <x v="57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77334"/>
    <n v="0"/>
    <n v="77334"/>
    <s v="1"/>
    <s v="9099334"/>
    <x v="57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9103331"/>
    <x v="8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32936515"/>
    <x v="97"/>
    <s v="10030200"/>
    <s v="COORDINACIÓN DE OPERACION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32936515"/>
    <x v="97"/>
    <s v="10030200"/>
    <s v="COORDINACIÓN DE OPERACION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92775"/>
    <n v="0"/>
    <n v="92775"/>
    <s v="1"/>
    <s v="73008014"/>
    <x v="16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580000"/>
    <n v="0"/>
    <n v="580000"/>
    <s v="1"/>
    <s v="73106822"/>
    <x v="4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3106822"/>
    <x v="4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193334"/>
    <n v="0"/>
    <n v="193334"/>
    <s v="1"/>
    <s v="73108745"/>
    <x v="100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464000"/>
    <n v="0"/>
    <n v="464000"/>
    <s v="1"/>
    <s v="73109356"/>
    <x v="4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68"/>
    <n v="0"/>
    <n v="386668"/>
    <s v="1"/>
    <s v="73109356"/>
    <x v="4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3117655"/>
    <x v="32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3131436"/>
    <x v="45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3135176"/>
    <x v="9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270667"/>
    <n v="0"/>
    <n v="270667"/>
    <s v="1"/>
    <s v="73135176"/>
    <x v="9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580000"/>
    <n v="0"/>
    <n v="580000"/>
    <s v="1"/>
    <s v="73142139"/>
    <x v="8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232000"/>
    <n v="0"/>
    <n v="232000"/>
    <s v="1"/>
    <s v="73142139"/>
    <x v="8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3143059"/>
    <x v="6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77334"/>
    <n v="0"/>
    <n v="77334"/>
    <s v="1"/>
    <s v="73143059"/>
    <x v="6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3192652"/>
    <x v="177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116001"/>
    <n v="0"/>
    <n v="116001"/>
    <s v="1"/>
    <s v="73576572"/>
    <x v="4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502667"/>
    <n v="0"/>
    <n v="502667"/>
    <s v="1"/>
    <s v="73576572"/>
    <x v="4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78730044"/>
    <x v="17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514488"/>
    <n v="0"/>
    <n v="514488"/>
    <s v="1"/>
    <s v="1047416099"/>
    <x v="17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38667"/>
    <n v="0"/>
    <n v="38667"/>
    <s v="1"/>
    <s v="1047422987"/>
    <x v="113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401082"/>
    <n v="0"/>
    <n v="401082"/>
    <s v="1"/>
    <s v="1047465960"/>
    <x v="176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502667"/>
    <n v="0"/>
    <n v="502667"/>
    <s v="1"/>
    <s v="1047476501"/>
    <x v="14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38933"/>
    <n v="0"/>
    <n v="38933"/>
    <s v="1"/>
    <s v="1047500808"/>
    <x v="60"/>
    <s v="10020200"/>
    <s v="EJECUCIÓN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300589"/>
    <n v="0"/>
    <n v="300589"/>
    <s v="1"/>
    <s v="1047500808"/>
    <x v="60"/>
    <s v="10020200"/>
    <s v="EJECUCIÓN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2-28T00:00:00"/>
    <x v="2"/>
    <s v="21"/>
    <s v="NOMINA NOVASOFT"/>
    <s v=""/>
    <s v="000000020"/>
    <s v="GASTOS REEMBOLSABLES"/>
    <n v="400785"/>
    <n v="0"/>
    <n v="400785"/>
    <s v="1"/>
    <s v="1047500808"/>
    <x v="60"/>
    <s v="10020200"/>
    <s v="EJECUCIÓN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</r>
  <r>
    <s v="138020001"/>
    <s v="REINTEGRO DE INCAPACIDADES"/>
    <d v="2023-03-13T00:00:00"/>
    <x v="2"/>
    <s v="15"/>
    <s v="CONSIGNACIONES BANCO"/>
    <s v=""/>
    <s v="000000287"/>
    <s v="SALUD TOTAL S.A. EPS ARS:REINTEGRO INCAPACIDADES SALUD TOTAL000000287"/>
    <n v="0"/>
    <n v="116001"/>
    <n v="-116001"/>
    <s v="1"/>
    <s v="9103331"/>
    <x v="89"/>
    <s v=""/>
    <s v=" "/>
    <s v=" "/>
    <s v=" "/>
    <n v="0"/>
    <s v="CONTABLE"/>
    <s v="N"/>
    <s v="000000287"/>
    <s v="0"/>
    <s v="TACOTESO"/>
    <s v="Abr 10 2023  5:07PM"/>
    <s v="frmBAN607"/>
    <s v="DESKTOP-O60S49G"/>
    <s v="TAMBIENTAL"/>
    <s v="Abr 10 2023  5:07PM"/>
    <s v=""/>
  </r>
  <r>
    <s v="138020001"/>
    <s v="REINTEGRO DE INCAPACIDADES"/>
    <d v="2023-03-13T00:00:00"/>
    <x v="2"/>
    <s v="15"/>
    <s v="CONSIGNACIONES BANCO"/>
    <s v=""/>
    <s v="000000287"/>
    <s v="REINTEGRO INCAPACIDADES SALUD TOTAL"/>
    <n v="0"/>
    <n v="77334"/>
    <n v="-77334"/>
    <s v="1"/>
    <s v="73108745"/>
    <x v="100"/>
    <s v=""/>
    <s v=" "/>
    <s v=" "/>
    <s v=" "/>
    <n v="0"/>
    <s v="CONTABLE"/>
    <s v="N"/>
    <s v="000000287"/>
    <s v="0"/>
    <s v="TACOTESO"/>
    <s v="Abr 10 2023  5:07PM"/>
    <s v="frmBAN607"/>
    <s v="DESKTOP-O60S49G"/>
    <s v="TAMBIENTAL"/>
    <s v="Abr 10 2023  5:07PM"/>
    <s v=""/>
  </r>
  <r>
    <s v="138020001"/>
    <s v="REINTEGRO DE INCAPACIDADES"/>
    <d v="2023-03-13T00:00:00"/>
    <x v="2"/>
    <s v="15"/>
    <s v="CONSIGNACIONES BANCO"/>
    <s v=""/>
    <s v="000000287"/>
    <s v="REINTEGRO INCAPACIDADES SALUD TOTAL"/>
    <n v="0"/>
    <n v="116001"/>
    <n v="-116001"/>
    <s v="1"/>
    <s v="9103331"/>
    <x v="89"/>
    <s v=""/>
    <s v=" "/>
    <s v=" "/>
    <s v=" "/>
    <n v="0"/>
    <s v="CONTABLE"/>
    <s v="N"/>
    <s v="000000287"/>
    <s v="0"/>
    <s v="TACOTESO"/>
    <s v="Abr 10 2023  5:07PM"/>
    <s v="frmBAN607"/>
    <s v="DESKTOP-O60S49G"/>
    <s v="TAMBIENTAL"/>
    <s v="Abr 10 2023  5:07PM"/>
    <s v=""/>
  </r>
  <r>
    <s v="138020001"/>
    <s v="REINTEGRO DE INCAPACIDADES"/>
    <d v="2023-03-14T00:00:00"/>
    <x v="2"/>
    <s v="15"/>
    <s v="CONSIGNACIONES BANCO"/>
    <s v=""/>
    <s v="000000288"/>
    <s v="NUEVA EMPRESA PROMOTORA DE SALUD:Reintegro incapacidad Nueva EPS000000288"/>
    <n v="0"/>
    <n v="425333"/>
    <n v="-425333"/>
    <s v="1"/>
    <s v="9099334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233333"/>
    <n v="-233333"/>
    <s v="1"/>
    <s v="9099334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166667"/>
    <n v="-166667"/>
    <s v="1"/>
    <s v="9099334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933333"/>
    <n v="-933333"/>
    <s v="1"/>
    <s v="9099334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34388"/>
    <n v="-34388"/>
    <s v="1"/>
    <s v="9148287"/>
    <x v="160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34035"/>
    <n v="-34035"/>
    <s v="1"/>
    <s v="12595533"/>
    <x v="28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33333"/>
    <n v="-33333"/>
    <s v="1"/>
    <s v="73127908"/>
    <x v="171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14T00:00:00"/>
    <x v="2"/>
    <s v="15"/>
    <s v="CONSIGNACIONES BANCO"/>
    <s v=""/>
    <s v="000000288"/>
    <s v="Reintegro incapacidad Nueva EPS"/>
    <n v="0"/>
    <n v="68539"/>
    <n v="-68539"/>
    <s v="1"/>
    <s v="73149268"/>
    <x v="180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</r>
  <r>
    <s v="138020001"/>
    <s v="REINTEGRO DE INCAPACIDADES"/>
    <d v="2023-03-23T00:00:00"/>
    <x v="2"/>
    <s v="15"/>
    <s v="CONSIGNACIONES BANCO"/>
    <s v=""/>
    <s v="000000286"/>
    <s v="SALUD TOTAL S.A. EPS ARS:PAGO INCAPACIDAD SALUD TOTAL000000286"/>
    <n v="0"/>
    <n v="154668"/>
    <n v="-154668"/>
    <s v="1"/>
    <s v="1050959328"/>
    <x v="181"/>
    <s v=""/>
    <s v=" "/>
    <s v=" "/>
    <s v=" "/>
    <n v="0"/>
    <s v="CONTABLE"/>
    <s v="N"/>
    <s v="000000286"/>
    <s v="0"/>
    <s v="TACOTESO"/>
    <s v="Abr 10 2023  4:58PM"/>
    <s v="frmBAN607"/>
    <s v="DESKTOP-O60S49G"/>
    <s v="TAMBIENTAL"/>
    <s v="Abr 10 2023  4:58PM"/>
    <s v=""/>
  </r>
  <r>
    <s v="138020001"/>
    <s v="REINTEGRO DE INCAPACIDADES"/>
    <d v="2023-03-31T00:00:00"/>
    <x v="2"/>
    <s v="21"/>
    <s v="NOMINA NOVASOFT"/>
    <s v=""/>
    <s v="000000021"/>
    <s v="GASTOS REEMBOLSABLES"/>
    <n v="154667"/>
    <n v="0"/>
    <n v="154667"/>
    <s v="1"/>
    <s v="9099334"/>
    <x v="57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43160"/>
    <n v="0"/>
    <n v="43160"/>
    <s v="1"/>
    <s v="9288712"/>
    <x v="1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39766"/>
    <n v="0"/>
    <n v="139766"/>
    <s v="1"/>
    <s v="9298803"/>
    <x v="182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16000"/>
    <n v="0"/>
    <n v="116000"/>
    <s v="1"/>
    <s v="10885706"/>
    <x v="42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12595533"/>
    <x v="2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44192"/>
    <n v="0"/>
    <n v="44192"/>
    <s v="1"/>
    <s v="15031546"/>
    <x v="7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603372"/>
    <n v="0"/>
    <n v="603372"/>
    <s v="1"/>
    <s v="73008014"/>
    <x v="16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41832"/>
    <n v="0"/>
    <n v="41832"/>
    <s v="1"/>
    <s v="73008014"/>
    <x v="16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73103777"/>
    <x v="20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580000"/>
    <n v="0"/>
    <n v="580000"/>
    <s v="1"/>
    <s v="73109356"/>
    <x v="4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425334"/>
    <n v="0"/>
    <n v="425334"/>
    <s v="1"/>
    <s v="73109356"/>
    <x v="4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73131436"/>
    <x v="45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43728"/>
    <n v="0"/>
    <n v="43728"/>
    <s v="1"/>
    <s v="73142139"/>
    <x v="8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16001"/>
    <n v="0"/>
    <n v="116001"/>
    <s v="1"/>
    <s v="73143059"/>
    <x v="6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73143059"/>
    <x v="6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261127"/>
    <n v="0"/>
    <n v="261127"/>
    <s v="1"/>
    <s v="73196675"/>
    <x v="156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54667"/>
    <n v="0"/>
    <n v="154667"/>
    <s v="1"/>
    <s v="73576572"/>
    <x v="4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73576572"/>
    <x v="4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501364"/>
    <n v="0"/>
    <n v="501364"/>
    <s v="1"/>
    <s v="1002195044"/>
    <x v="183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200545"/>
    <n v="0"/>
    <n v="200545"/>
    <s v="1"/>
    <s v="1002195044"/>
    <x v="183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623905"/>
    <n v="0"/>
    <n v="623905"/>
    <s v="1"/>
    <s v="1002501829"/>
    <x v="18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701574"/>
    <n v="0"/>
    <n v="701574"/>
    <s v="1"/>
    <s v="1047416099"/>
    <x v="17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618937"/>
    <n v="0"/>
    <n v="618937"/>
    <s v="1"/>
    <s v="1047416099"/>
    <x v="17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44380"/>
    <n v="0"/>
    <n v="44380"/>
    <s v="1"/>
    <s v="1047440229"/>
    <x v="185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54667"/>
    <n v="0"/>
    <n v="154667"/>
    <s v="1"/>
    <s v="1047450770"/>
    <x v="186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67"/>
    <n v="0"/>
    <n v="386667"/>
    <s v="1"/>
    <s v="1047450770"/>
    <x v="186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77334"/>
    <n v="0"/>
    <n v="77334"/>
    <s v="1"/>
    <s v="1047476501"/>
    <x v="14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1047500808"/>
    <x v="60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1047519002"/>
    <x v="187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48001"/>
    <n v="0"/>
    <n v="348001"/>
    <s v="1"/>
    <s v="1050959328"/>
    <x v="181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77334"/>
    <n v="0"/>
    <n v="77334"/>
    <s v="1"/>
    <s v="1051444872"/>
    <x v="18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93334"/>
    <n v="0"/>
    <n v="193334"/>
    <s v="1"/>
    <s v="1051444872"/>
    <x v="18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38667"/>
    <n v="0"/>
    <n v="38667"/>
    <s v="1"/>
    <s v="1143331199"/>
    <x v="18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502667"/>
    <n v="0"/>
    <n v="502667"/>
    <s v="1"/>
    <s v="1143339994"/>
    <x v="10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580000"/>
    <n v="0"/>
    <n v="580000"/>
    <s v="1"/>
    <s v="1143339994"/>
    <x v="10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3-31T00:00:00"/>
    <x v="2"/>
    <s v="21"/>
    <s v="NOMINA NOVASOFT"/>
    <s v=""/>
    <s v="000000021"/>
    <s v="GASTOS REEMBOLSABLES"/>
    <n v="116000"/>
    <n v="0"/>
    <n v="116000"/>
    <s v="1"/>
    <s v="1143387876"/>
    <x v="190"/>
    <s v="10010500"/>
    <s v="CONTABILIDAD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</r>
  <r>
    <s v="138020001"/>
    <s v="REINTEGRO DE INCAPACIDADES"/>
    <d v="2023-04-14T00:00:00"/>
    <x v="2"/>
    <s v="15"/>
    <s v="CONSIGNACIONES BANCO"/>
    <s v=""/>
    <s v="000000306"/>
    <s v="NUEVA EMPRESA PROMOTORA DE SALUD:Reintegro incapacidades000000306"/>
    <n v="0"/>
    <n v="700000"/>
    <n v="-700000"/>
    <s v="1"/>
    <s v="9099334"/>
    <x v="57"/>
    <s v=""/>
    <s v=" "/>
    <s v=" "/>
    <s v=" "/>
    <n v="0"/>
    <s v="CONTABLE"/>
    <s v="N"/>
    <s v="000000306"/>
    <s v="0"/>
    <s v="TACOTESO"/>
    <s v="May 10 2023 11:55AM"/>
    <s v="frmBAN607"/>
    <s v="DESKTOP-O60S49G"/>
    <s v="TAMBIENTAL"/>
    <s v="May 10 2023 11:55AM"/>
    <s v=""/>
  </r>
  <r>
    <s v="138020001"/>
    <s v="REINTEGRO DE INCAPACIDADES"/>
    <d v="2023-04-14T00:00:00"/>
    <x v="2"/>
    <s v="15"/>
    <s v="CONSIGNACIONES BANCO"/>
    <s v=""/>
    <s v="000000306"/>
    <s v="Reintegro incapacidades"/>
    <n v="0"/>
    <n v="116000"/>
    <n v="-116000"/>
    <s v="1"/>
    <s v="15031784"/>
    <x v="29"/>
    <s v=""/>
    <s v=" "/>
    <s v=" "/>
    <s v=" "/>
    <n v="0"/>
    <s v="CONTABLE"/>
    <s v="N"/>
    <s v="000000306"/>
    <s v="0"/>
    <s v="TACOTESO"/>
    <s v="May 10 2023 11:55AM"/>
    <s v="frmBAN607"/>
    <s v="DESKTOP-O60S49G"/>
    <s v="TAMBIENTAL"/>
    <s v="May 10 2023 11:55AM"/>
    <s v=""/>
  </r>
  <r>
    <s v="138020001"/>
    <s v="REINTEGRO DE INCAPACIDADES"/>
    <d v="2023-04-19T00:00:00"/>
    <x v="2"/>
    <s v="15"/>
    <s v="CONSIGNACIONES BANCO"/>
    <s v=""/>
    <s v="000000305"/>
    <s v="SALUD TOTAL S.A. EPS ARS:Reintegro incapacidad Salud Total000000305"/>
    <n v="0"/>
    <n v="1082667"/>
    <n v="-1082667"/>
    <s v="1"/>
    <s v="1143339994"/>
    <x v="108"/>
    <s v=""/>
    <s v=" "/>
    <s v=" "/>
    <s v=" "/>
    <n v="0"/>
    <s v="CONTABLE"/>
    <s v="N"/>
    <s v="000000305"/>
    <s v="0"/>
    <s v="TACOTESO"/>
    <s v="May 10 2023 11:49AM"/>
    <s v="frmBAN607"/>
    <s v="DESKTOP-O60S49G"/>
    <s v="TAMBIENTAL"/>
    <s v="May 10 2023 11:49AM"/>
    <s v=""/>
  </r>
  <r>
    <s v="138020001"/>
    <s v="REINTEGRO DE INCAPACIDADES"/>
    <d v="2023-04-30T00:00:00"/>
    <x v="2"/>
    <s v="21"/>
    <s v="NOMINA NOVASOFT"/>
    <s v=""/>
    <s v="000000022"/>
    <s v="GASTOS REEMBOLSABLES"/>
    <n v="386667"/>
    <n v="0"/>
    <n v="386667"/>
    <s v="1"/>
    <s v="45562071"/>
    <x v="67"/>
    <s v="10030200"/>
    <s v="COORDINACIÓN DE OPERACION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8667"/>
    <n v="0"/>
    <n v="38667"/>
    <s v="1"/>
    <s v="7918997"/>
    <x v="13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502667"/>
    <n v="0"/>
    <n v="502667"/>
    <s v="1"/>
    <s v="1143339994"/>
    <x v="10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77334"/>
    <n v="0"/>
    <n v="77334"/>
    <s v="1"/>
    <s v="73131436"/>
    <x v="45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16000"/>
    <n v="0"/>
    <n v="116000"/>
    <s v="1"/>
    <s v="73152237"/>
    <x v="11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8667"/>
    <n v="0"/>
    <n v="38667"/>
    <s v="1"/>
    <s v="1051444872"/>
    <x v="18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48000"/>
    <n v="0"/>
    <n v="348000"/>
    <s v="1"/>
    <s v="10885706"/>
    <x v="42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502668"/>
    <n v="0"/>
    <n v="502668"/>
    <s v="1"/>
    <s v="73109356"/>
    <x v="4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04648"/>
    <n v="0"/>
    <n v="304648"/>
    <s v="1"/>
    <s v="73196675"/>
    <x v="156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16000"/>
    <n v="0"/>
    <n v="116000"/>
    <s v="1"/>
    <s v="73576572"/>
    <x v="4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16000"/>
    <n v="0"/>
    <n v="116000"/>
    <s v="1"/>
    <s v="1047476501"/>
    <x v="14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8781"/>
    <n v="0"/>
    <n v="38781"/>
    <s v="1"/>
    <s v="30873721"/>
    <x v="26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270667"/>
    <n v="0"/>
    <n v="270667"/>
    <s v="1"/>
    <s v="9291042"/>
    <x v="27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788092"/>
    <n v="0"/>
    <n v="788092"/>
    <s v="1"/>
    <s v="1047416099"/>
    <x v="17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41484"/>
    <n v="0"/>
    <n v="41484"/>
    <s v="1"/>
    <s v="1047422987"/>
    <x v="113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502667"/>
    <n v="0"/>
    <n v="502667"/>
    <s v="1"/>
    <s v="45562071"/>
    <x v="67"/>
    <s v="10030200"/>
    <s v="COORDINACIÓN DE OPERACION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16000"/>
    <n v="0"/>
    <n v="116000"/>
    <s v="1"/>
    <s v="73135176"/>
    <x v="9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33398"/>
    <n v="0"/>
    <n v="133398"/>
    <s v="1"/>
    <s v="73189641"/>
    <x v="191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502668"/>
    <n v="0"/>
    <n v="502668"/>
    <s v="1"/>
    <s v="1143339994"/>
    <x v="10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16000"/>
    <n v="0"/>
    <n v="116000"/>
    <s v="1"/>
    <s v="73131436"/>
    <x v="45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40786"/>
    <n v="0"/>
    <n v="40786"/>
    <s v="1"/>
    <s v="73571560"/>
    <x v="192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48000"/>
    <n v="0"/>
    <n v="348000"/>
    <s v="1"/>
    <s v="10885706"/>
    <x v="42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464000"/>
    <n v="0"/>
    <n v="464000"/>
    <s v="1"/>
    <s v="73109356"/>
    <x v="4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38667"/>
    <n v="0"/>
    <n v="38667"/>
    <s v="1"/>
    <s v="1047476501"/>
    <x v="14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16000"/>
    <n v="0"/>
    <n v="116000"/>
    <s v="1"/>
    <s v="9099334"/>
    <x v="57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630474"/>
    <n v="0"/>
    <n v="630474"/>
    <s v="1"/>
    <s v="1047416099"/>
    <x v="17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141600"/>
    <n v="0"/>
    <n v="141600"/>
    <s v="1"/>
    <s v="1148693357"/>
    <x v="193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4-30T00:00:00"/>
    <x v="2"/>
    <s v="21"/>
    <s v="NOMINA NOVASOFT"/>
    <s v=""/>
    <s v="000000022"/>
    <s v="GASTOS REEMBOLSABLES"/>
    <n v="215029"/>
    <n v="0"/>
    <n v="215029"/>
    <s v="1"/>
    <s v="73152237"/>
    <x v="11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</r>
  <r>
    <s v="138020001"/>
    <s v="REINTEGRO DE INCAPACIDADES"/>
    <d v="2023-05-31T00:00:00"/>
    <x v="2"/>
    <s v="21"/>
    <s v="NOMINA NOVASOFT"/>
    <s v=""/>
    <s v="000000023"/>
    <s v="REINTEGRO DE INCAPACIDADES"/>
    <n v="193334"/>
    <n v="0"/>
    <n v="193334"/>
    <s v="1"/>
    <s v="73139344"/>
    <x v="140"/>
    <s v="10020200"/>
    <s v="EJECUCIÓN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86667"/>
    <n v="0"/>
    <n v="386667"/>
    <s v="1"/>
    <s v="73135176"/>
    <x v="9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44429"/>
    <n v="0"/>
    <n v="344429"/>
    <s v="1"/>
    <s v="1047502408"/>
    <x v="12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54897"/>
    <n v="0"/>
    <n v="354897"/>
    <s v="1"/>
    <s v="1050960338"/>
    <x v="194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80000"/>
    <n v="0"/>
    <n v="580000"/>
    <s v="1"/>
    <s v="1143339994"/>
    <x v="10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43802"/>
    <n v="0"/>
    <n v="43802"/>
    <s v="1"/>
    <s v="1143377774"/>
    <x v="10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02667"/>
    <n v="0"/>
    <n v="502667"/>
    <s v="1"/>
    <s v="73131436"/>
    <x v="4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80000"/>
    <n v="0"/>
    <n v="580000"/>
    <s v="1"/>
    <s v="73109356"/>
    <x v="4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02667"/>
    <n v="0"/>
    <n v="502667"/>
    <s v="1"/>
    <s v="1047476501"/>
    <x v="14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232115"/>
    <n v="0"/>
    <n v="232115"/>
    <s v="1"/>
    <s v="30873721"/>
    <x v="26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41135"/>
    <n v="0"/>
    <n v="41135"/>
    <s v="1"/>
    <s v="12595533"/>
    <x v="2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8667"/>
    <n v="0"/>
    <n v="38667"/>
    <s v="1"/>
    <s v="73111559"/>
    <x v="19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154667"/>
    <n v="0"/>
    <n v="154667"/>
    <s v="1"/>
    <s v="9099334"/>
    <x v="57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02667"/>
    <n v="0"/>
    <n v="502667"/>
    <s v="1"/>
    <s v="1047416099"/>
    <x v="17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41316"/>
    <n v="0"/>
    <n v="41316"/>
    <s v="1"/>
    <s v="1047422987"/>
    <x v="113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79340"/>
    <n v="0"/>
    <n v="579340"/>
    <s v="1"/>
    <s v="1047438877"/>
    <x v="196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150294"/>
    <n v="0"/>
    <n v="150294"/>
    <s v="1"/>
    <s v="88222328"/>
    <x v="151"/>
    <s v="10020200"/>
    <s v="EJECUCIÓN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8667"/>
    <n v="0"/>
    <n v="38667"/>
    <s v="1"/>
    <s v="1143358148"/>
    <x v="197"/>
    <s v="10030200"/>
    <s v="COORDINACIÓN DE OPERACION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157732"/>
    <n v="0"/>
    <n v="157732"/>
    <s v="1"/>
    <s v="1050960338"/>
    <x v="194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41334"/>
    <n v="0"/>
    <n v="541334"/>
    <s v="1"/>
    <s v="1143339994"/>
    <x v="10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232001"/>
    <n v="0"/>
    <n v="232001"/>
    <s v="1"/>
    <s v="73131436"/>
    <x v="4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464001"/>
    <n v="0"/>
    <n v="464001"/>
    <s v="1"/>
    <s v="73109356"/>
    <x v="4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61636"/>
    <n v="0"/>
    <n v="561636"/>
    <s v="1"/>
    <s v="7917646"/>
    <x v="13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80000"/>
    <n v="0"/>
    <n v="580000"/>
    <s v="1"/>
    <s v="1047476501"/>
    <x v="14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09335"/>
    <n v="0"/>
    <n v="309335"/>
    <s v="1"/>
    <s v="30873721"/>
    <x v="26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116000"/>
    <n v="0"/>
    <n v="116000"/>
    <s v="1"/>
    <s v="1143331199"/>
    <x v="18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41135"/>
    <n v="0"/>
    <n v="41135"/>
    <s v="1"/>
    <s v="12595533"/>
    <x v="2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464001"/>
    <n v="0"/>
    <n v="464001"/>
    <s v="1"/>
    <s v="9099334"/>
    <x v="57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580000"/>
    <n v="0"/>
    <n v="580000"/>
    <s v="1"/>
    <s v="1047416099"/>
    <x v="17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5-31T00:00:00"/>
    <x v="2"/>
    <s v="21"/>
    <s v="NOMINA NOVASOFT"/>
    <s v=""/>
    <s v="000000023"/>
    <s v="REINTEGRO DE INCAPACIDADES"/>
    <n v="38667"/>
    <n v="0"/>
    <n v="38667"/>
    <s v="1"/>
    <s v="1047429646"/>
    <x v="144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</r>
  <r>
    <s v="138020001"/>
    <s v="REINTEGRO DE INCAPACIDADES"/>
    <d v="2023-06-07T00:00:00"/>
    <x v="2"/>
    <s v="15"/>
    <s v="CONSIGNACIONES BANCO"/>
    <s v=""/>
    <s v="000000321"/>
    <s v="SALUD TOTAL S.A. EPS ARS:REINTEGRO INCAPACIDAD000000321"/>
    <n v="0"/>
    <n v="116001"/>
    <n v="-116001"/>
    <s v="1"/>
    <s v="73131436"/>
    <x v="45"/>
    <s v=""/>
    <s v=" "/>
    <s v=" "/>
    <s v=" "/>
    <n v="0"/>
    <s v="CONTABLE"/>
    <s v="N"/>
    <s v="000000321"/>
    <s v="0"/>
    <s v="TACOTESO"/>
    <s v="Jul 12 2023  6:09PM"/>
    <s v="frmBAN607"/>
    <s v="DESKTOP-ACHTOTD"/>
    <s v="TAMBIENTAL"/>
    <s v="Jul 12 2023  6:09PM"/>
    <s v=""/>
  </r>
  <r>
    <s v="138020001"/>
    <s v="REINTEGRO DE INCAPACIDADES"/>
    <d v="2023-06-08T00:00:00"/>
    <x v="2"/>
    <s v="15"/>
    <s v="CONSIGNACIONES BANCO"/>
    <s v=""/>
    <s v="000000322"/>
    <s v="E.P.S. SANITAS S.A.:REINTEGRO INCAPACIDAD000000322"/>
    <n v="0"/>
    <n v="313202"/>
    <n v="-313202"/>
    <s v="1"/>
    <s v="800251440"/>
    <x v="5"/>
    <s v=""/>
    <s v=" "/>
    <s v=" "/>
    <s v=" "/>
    <n v="0"/>
    <s v="CONTABLE"/>
    <s v="N"/>
    <s v="000000322"/>
    <s v="0"/>
    <s v="TACOTESO"/>
    <s v="Jul 12 2023  6:11PM"/>
    <s v="frmBAN607"/>
    <s v="DESKTOP-ACHTOTD"/>
    <s v="TAMBIENTAL"/>
    <s v="Jul 12 2023  6:11PM"/>
    <s v=""/>
  </r>
  <r>
    <s v="138020001"/>
    <s v="REINTEGRO DE INCAPACIDADES"/>
    <d v="2023-06-23T00:00:00"/>
    <x v="2"/>
    <s v="15"/>
    <s v="CONSIGNACIONES BANCO"/>
    <s v=""/>
    <s v="000000323"/>
    <s v="E.P.S. SANITAS S.A.:REINTEGRO INCAPACIDAD000000323"/>
    <n v="0"/>
    <n v="151421"/>
    <n v="-151421"/>
    <s v="1"/>
    <s v="800251440"/>
    <x v="5"/>
    <s v=""/>
    <s v=" "/>
    <s v=" "/>
    <s v=" "/>
    <n v="0"/>
    <s v="CONTABLE"/>
    <s v="N"/>
    <s v="000000323"/>
    <s v="0"/>
    <s v="TACOTESO"/>
    <s v="Jul 12 2023  6:11PM"/>
    <s v="frmBAN607"/>
    <s v="DESKTOP-ACHTOTD"/>
    <s v="TAMBIENTAL"/>
    <s v="Jul 12 2023  6:11PM"/>
    <s v=""/>
  </r>
  <r>
    <s v="138020001"/>
    <s v="REINTEGRO DE INCAPACIDADES"/>
    <d v="2023-06-23T00:00:00"/>
    <x v="2"/>
    <s v="15"/>
    <s v="CONSIGNACIONES BANCO"/>
    <s v=""/>
    <s v="000000325"/>
    <s v="NUEVA EMPRESA PROMOTORA DE SALUD:REINTEGRO INCAPACIDAD000000325"/>
    <n v="0"/>
    <n v="1198667"/>
    <n v="-1198667"/>
    <s v="1"/>
    <s v="9099334"/>
    <x v="57"/>
    <s v=""/>
    <s v=" "/>
    <s v=" "/>
    <s v=" "/>
    <n v="0"/>
    <s v="CONTABLE"/>
    <s v="N"/>
    <s v="000000325"/>
    <s v="0"/>
    <s v="TACOTESO"/>
    <s v="Jul 12 2023  6:19PM"/>
    <s v="frmBAN607"/>
    <s v="DESKTOP-ACHTOTD"/>
    <s v="TAMBIENTAL"/>
    <s v="Jul 12 2023  6:19PM"/>
    <s v=""/>
  </r>
  <r>
    <s v="138020001"/>
    <s v="REINTEGRO DE INCAPACIDADES"/>
    <d v="2023-06-23T00:00:00"/>
    <x v="2"/>
    <s v="15"/>
    <s v="CONSIGNACIONES BANCO"/>
    <s v=""/>
    <s v="000000325"/>
    <s v="REINTEGRO INCAPACIDAD"/>
    <n v="0"/>
    <n v="232000"/>
    <n v="-232000"/>
    <s v="1"/>
    <s v="11077259"/>
    <x v="120"/>
    <s v=""/>
    <s v=" "/>
    <s v=" "/>
    <s v=" "/>
    <n v="0"/>
    <s v="CONTABLE"/>
    <s v="N"/>
    <s v="000000325"/>
    <s v="0"/>
    <s v="TACOTESO"/>
    <s v="Jul 12 2023  6:19PM"/>
    <s v="frmBAN607"/>
    <s v="DESKTOP-ACHTOTD"/>
    <s v="TAMBIENTAL"/>
    <s v="Jul 12 2023  6:19PM"/>
    <s v=""/>
  </r>
  <r>
    <s v="138020001"/>
    <s v="REINTEGRO DE INCAPACIDADES"/>
    <d v="2023-06-29T00:00:00"/>
    <x v="2"/>
    <s v="15"/>
    <s v="CONSIGNACIONES BANCO"/>
    <s v=""/>
    <s v="000000324"/>
    <s v="COOSALUD ESS ENTIDAD PROMOTORA DE SALUD:REINTEGRO INCAPACIDAD000000324"/>
    <n v="0"/>
    <n v="151421"/>
    <n v="-151421"/>
    <s v="1"/>
    <s v="800249241"/>
    <x v="198"/>
    <s v=""/>
    <s v=" "/>
    <s v=" "/>
    <s v=" "/>
    <n v="0"/>
    <s v="CONTABLE"/>
    <s v="N"/>
    <s v="000000324"/>
    <s v="0"/>
    <s v="TACOTESO"/>
    <s v="Jul 12 2023  6:12PM"/>
    <s v="frmBAN607"/>
    <s v="DESKTOP-ACHTOTD"/>
    <s v="TAMBIENTAL"/>
    <s v="Jul 12 2023  6:12PM"/>
    <s v=""/>
  </r>
  <r>
    <s v="138020001"/>
    <s v="REINTEGRO DE INCAPACIDADES"/>
    <d v="2023-06-30T00:00:00"/>
    <x v="2"/>
    <s v="21"/>
    <s v="NOMINA NOVASOFT"/>
    <s v=""/>
    <s v="000000024"/>
    <s v="REINTEGRO DE INCAPACIDADES"/>
    <n v="551079"/>
    <n v="0"/>
    <n v="551079"/>
    <s v="1"/>
    <s v="88222328"/>
    <x v="151"/>
    <s v="10020200"/>
    <s v="EJECUCIÓN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80000"/>
    <n v="0"/>
    <n v="580000"/>
    <s v="1"/>
    <s v="1143339994"/>
    <x v="10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116000"/>
    <n v="0"/>
    <n v="116000"/>
    <s v="1"/>
    <s v="73570209"/>
    <x v="19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02667"/>
    <n v="0"/>
    <n v="502667"/>
    <s v="1"/>
    <s v="73109356"/>
    <x v="4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77334"/>
    <n v="0"/>
    <n v="77334"/>
    <s v="1"/>
    <s v="73576572"/>
    <x v="4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02667"/>
    <n v="0"/>
    <n v="502667"/>
    <s v="1"/>
    <s v="1047476501"/>
    <x v="14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8667"/>
    <n v="0"/>
    <n v="38667"/>
    <s v="1"/>
    <s v="1050948814"/>
    <x v="20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8667"/>
    <n v="0"/>
    <n v="38667"/>
    <s v="1"/>
    <s v="1143407300"/>
    <x v="201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755621"/>
    <n v="0"/>
    <n v="755621"/>
    <s v="1"/>
    <s v="1049825736"/>
    <x v="2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02667"/>
    <n v="0"/>
    <n v="502667"/>
    <s v="1"/>
    <s v="30873721"/>
    <x v="26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193334"/>
    <n v="0"/>
    <n v="193334"/>
    <s v="1"/>
    <s v="1143331199"/>
    <x v="18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8667"/>
    <n v="0"/>
    <n v="38667"/>
    <s v="1"/>
    <s v="12595533"/>
    <x v="2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8667"/>
    <n v="0"/>
    <n v="38667"/>
    <s v="1"/>
    <s v="9099334"/>
    <x v="57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02667"/>
    <n v="0"/>
    <n v="502667"/>
    <s v="1"/>
    <s v="1047416099"/>
    <x v="17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298173"/>
    <n v="0"/>
    <n v="298173"/>
    <s v="1"/>
    <s v="73136275"/>
    <x v="5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2941120"/>
    <n v="0"/>
    <n v="2941120"/>
    <s v="1"/>
    <s v="1071162031"/>
    <x v="202"/>
    <s v="10050300"/>
    <s v="CALIDAD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77334"/>
    <n v="0"/>
    <n v="77334"/>
    <s v="1"/>
    <s v="1047441861"/>
    <x v="14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2379971"/>
    <n v="0"/>
    <n v="2379971"/>
    <s v="1"/>
    <s v="79628116"/>
    <x v="203"/>
    <s v="10030000"/>
    <s v="GERENCIA DE OPERACION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02667"/>
    <n v="0"/>
    <n v="502667"/>
    <s v="1"/>
    <s v="1143339994"/>
    <x v="10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47209"/>
    <n v="0"/>
    <n v="47209"/>
    <s v="1"/>
    <s v="1143377774"/>
    <x v="10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09334"/>
    <n v="0"/>
    <n v="309334"/>
    <s v="1"/>
    <s v="73570209"/>
    <x v="19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193334"/>
    <n v="0"/>
    <n v="193334"/>
    <s v="1"/>
    <s v="73103777"/>
    <x v="2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80000"/>
    <n v="0"/>
    <n v="580000"/>
    <s v="1"/>
    <s v="73109356"/>
    <x v="4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80000"/>
    <n v="0"/>
    <n v="580000"/>
    <s v="1"/>
    <s v="1047476501"/>
    <x v="14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8667"/>
    <n v="0"/>
    <n v="38667"/>
    <s v="1"/>
    <s v="1050948814"/>
    <x v="20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174374"/>
    <n v="0"/>
    <n v="174374"/>
    <s v="1"/>
    <s v="1049825736"/>
    <x v="2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02667"/>
    <n v="0"/>
    <n v="502667"/>
    <s v="1"/>
    <s v="30873721"/>
    <x v="26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41342"/>
    <n v="0"/>
    <n v="41342"/>
    <s v="1"/>
    <s v="9291042"/>
    <x v="27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232001"/>
    <n v="0"/>
    <n v="232001"/>
    <s v="1"/>
    <s v="9099334"/>
    <x v="57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80000"/>
    <n v="0"/>
    <n v="580000"/>
    <s v="1"/>
    <s v="1047416099"/>
    <x v="17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55863"/>
    <n v="0"/>
    <n v="55863"/>
    <s v="1"/>
    <s v="1047430645"/>
    <x v="9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350955"/>
    <n v="0"/>
    <n v="350955"/>
    <s v="1"/>
    <s v="1002199720"/>
    <x v="204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196924"/>
    <n v="0"/>
    <n v="196924"/>
    <s v="1"/>
    <s v="73154547"/>
    <x v="20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6-30T00:00:00"/>
    <x v="2"/>
    <s v="21"/>
    <s v="NOMINA NOVASOFT"/>
    <s v=""/>
    <s v="000000024"/>
    <s v="REINTEGRO DE INCAPACIDADES"/>
    <n v="2941120"/>
    <n v="0"/>
    <n v="2941120"/>
    <s v="1"/>
    <s v="1071162031"/>
    <x v="202"/>
    <s v="10050300"/>
    <s v="CALIDAD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</r>
  <r>
    <s v="138020001"/>
    <s v="REINTEGRO DE INCAPACIDADES"/>
    <d v="2023-07-13T00:00:00"/>
    <x v="2"/>
    <s v="15"/>
    <s v="CONSIGNACIONES BANCO"/>
    <s v=""/>
    <s v="000000344"/>
    <s v="SALUD TOTAL S.A. EPS ARS:REINTEGRO INCAPACIDADES000000344"/>
    <n v="0"/>
    <n v="148811"/>
    <n v="-148811"/>
    <s v="1"/>
    <s v="73570209"/>
    <x v="199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</r>
  <r>
    <s v="138020001"/>
    <s v="REINTEGRO DE INCAPACIDADES"/>
    <d v="2023-07-13T00:00:00"/>
    <x v="2"/>
    <s v="15"/>
    <s v="CONSIGNACIONES BANCO"/>
    <s v=""/>
    <s v="000000344"/>
    <s v="REINTEGRO INCAPACIDADES"/>
    <n v="0"/>
    <n v="309336"/>
    <n v="-309336"/>
    <s v="1"/>
    <s v="73131436"/>
    <x v="45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</r>
  <r>
    <s v="138020001"/>
    <s v="REINTEGRO DE INCAPACIDADES"/>
    <d v="2023-07-13T00:00:00"/>
    <x v="2"/>
    <s v="15"/>
    <s v="CONSIGNACIONES BANCO"/>
    <s v=""/>
    <s v="000000344"/>
    <s v="REINTEGRO INCAPACIDADES"/>
    <n v="0"/>
    <n v="1082667"/>
    <n v="-1082667"/>
    <s v="1"/>
    <s v="1143339994"/>
    <x v="108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</r>
  <r>
    <s v="138020001"/>
    <s v="REINTEGRO DE INCAPACIDADES"/>
    <d v="2023-07-13T00:00:00"/>
    <x v="2"/>
    <s v="15"/>
    <s v="CONSIGNACIONES BANCO"/>
    <s v=""/>
    <s v="000000344"/>
    <s v="REINTEGRO INCAPACIDADES"/>
    <n v="0"/>
    <n v="43802"/>
    <n v="-43802"/>
    <s v="1"/>
    <s v="1143377774"/>
    <x v="105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</r>
  <r>
    <s v="138020001"/>
    <s v="REINTEGRO DE INCAPACIDADES"/>
    <d v="2023-07-13T00:00:00"/>
    <x v="2"/>
    <s v="15"/>
    <s v="CONSIGNACIONES BANCO"/>
    <s v=""/>
    <s v="000000344"/>
    <s v="REINTEGRO INCAPACIDADES"/>
    <n v="0"/>
    <n v="38667"/>
    <n v="-38667"/>
    <s v="1"/>
    <s v="9103331"/>
    <x v="89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</r>
  <r>
    <s v="138020001"/>
    <s v="REINTEGRO DE INCAPACIDADES"/>
    <d v="2023-07-13T00:00:00"/>
    <x v="2"/>
    <s v="15"/>
    <s v="CONSIGNACIONES BANCO"/>
    <s v=""/>
    <s v="000000344"/>
    <s v="REINTEGRO INCAPACIDADES"/>
    <n v="0"/>
    <n v="496038"/>
    <n v="-496038"/>
    <s v="1"/>
    <s v="73570209"/>
    <x v="199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</r>
  <r>
    <s v="138020001"/>
    <s v="REINTEGRO DE INCAPACIDADES"/>
    <d v="2023-07-14T00:00:00"/>
    <x v="2"/>
    <s v="15"/>
    <s v="CONSIGNACIONES BANCO"/>
    <s v=""/>
    <s v="000000345"/>
    <s v="NUEVA EMPRESA PROMOTORA DE SALUD:REINTEGRO INCAPACIDADES000000345"/>
    <n v="0"/>
    <n v="270667"/>
    <n v="-270667"/>
    <s v="1"/>
    <s v="9099334"/>
    <x v="57"/>
    <s v=""/>
    <s v=" "/>
    <s v=" "/>
    <s v=" "/>
    <n v="0"/>
    <s v="CONTABLE"/>
    <s v="N"/>
    <s v="000000345"/>
    <s v="0"/>
    <s v="TACOTESO"/>
    <s v="Ago 11 2023  2:17PM"/>
    <s v="frmBAN607"/>
    <s v="DESKTOP-ACHTOTD"/>
    <s v="TAMBIENTAL"/>
    <s v="Ago 11 2023  2:17PM"/>
    <s v=""/>
  </r>
  <r>
    <s v="138020001"/>
    <s v="REINTEGRO DE INCAPACIDADES"/>
    <d v="2023-07-14T00:00:00"/>
    <x v="2"/>
    <s v="15"/>
    <s v="CONSIGNACIONES BANCO"/>
    <s v=""/>
    <s v="000000345"/>
    <s v="NUEVA EMPRESA PROMOTORA DE SALUD:REINTEGRO INCAPACIDADES000000345"/>
    <n v="0"/>
    <n v="38667"/>
    <n v="-38667"/>
    <s v="1"/>
    <s v="73111559"/>
    <x v="195"/>
    <s v=""/>
    <s v=" "/>
    <s v=" "/>
    <s v=" "/>
    <n v="0"/>
    <s v="CONTABLE"/>
    <s v="N"/>
    <s v="000000345"/>
    <s v="0"/>
    <s v="TACOTESO"/>
    <s v="Ago 11 2023  2:17PM"/>
    <s v="frmBAN607"/>
    <s v="DESKTOP-ACHTOTD"/>
    <s v="TAMBIENTAL"/>
    <s v="Ago 11 2023  2:17PM"/>
    <s v=""/>
  </r>
  <r>
    <s v="138020001"/>
    <s v="REINTEGRO DE INCAPACIDADES"/>
    <d v="2023-07-14T00:00:00"/>
    <x v="2"/>
    <s v="15"/>
    <s v="CONSIGNACIONES BANCO"/>
    <s v=""/>
    <s v="000000345"/>
    <s v="NUEVA EMPRESA PROMOTORA DE SALUD:REINTEGRO INCAPACIDADES000000345"/>
    <n v="0"/>
    <n v="193333"/>
    <n v="-193333"/>
    <s v="1"/>
    <s v="73139344"/>
    <x v="140"/>
    <s v=""/>
    <s v=" "/>
    <s v=" "/>
    <s v=" "/>
    <n v="0"/>
    <s v="CONTABLE"/>
    <s v="N"/>
    <s v="000000345"/>
    <s v="0"/>
    <s v="TACOTESO"/>
    <s v="Ago 11 2023  2:17PM"/>
    <s v="frmBAN607"/>
    <s v="DESKTOP-ACHTOTD"/>
    <s v="TAMBIENTAL"/>
    <s v="Ago 11 2023  2:17PM"/>
    <s v=""/>
  </r>
  <r>
    <s v="138020001"/>
    <s v="REINTEGRO DE INCAPACIDADES"/>
    <d v="2023-07-14T00:00:00"/>
    <x v="2"/>
    <s v="15"/>
    <s v="CONSIGNACIONES BANCO"/>
    <s v=""/>
    <s v="000000348"/>
    <s v="E.P.S. SANITAS S.A.:REINTEGRO INCAPACIDAD000000348"/>
    <n v="0"/>
    <n v="41449"/>
    <n v="-41449"/>
    <s v="1"/>
    <s v="73196675"/>
    <x v="156"/>
    <s v=""/>
    <s v=" "/>
    <s v=" "/>
    <s v=" "/>
    <n v="0"/>
    <s v="CONTABLE"/>
    <s v="N"/>
    <s v="000000348"/>
    <s v="0"/>
    <s v="TACOTESO"/>
    <s v="Ago 11 2023  2:39PM"/>
    <s v="frmBAN607"/>
    <s v="DESKTOP-ACHTOTD"/>
    <s v="TAMBIENTAL"/>
    <s v="Ago 11 2023  2:39PM"/>
    <s v=""/>
  </r>
  <r>
    <s v="138020001"/>
    <s v="REINTEGRO DE INCAPACIDADES"/>
    <d v="2023-07-14T00:00:00"/>
    <x v="2"/>
    <s v="15"/>
    <s v="CONSIGNACIONES BANCO"/>
    <s v=""/>
    <s v="000000348"/>
    <s v="E.P.S. SANITAS S.A.:REINTEGRO INCAPACIDAD000000348"/>
    <n v="0"/>
    <n v="77334"/>
    <n v="-77334"/>
    <s v="1"/>
    <s v="73576572"/>
    <x v="49"/>
    <s v=""/>
    <s v=" "/>
    <s v=" "/>
    <s v=" "/>
    <n v="0"/>
    <s v="CONTABLE"/>
    <s v="N"/>
    <s v="000000348"/>
    <s v="0"/>
    <s v="TACOTESO"/>
    <s v="Ago 11 2023  2:39PM"/>
    <s v="frmBAN607"/>
    <s v="DESKTOP-ACHTOTD"/>
    <s v="TAMBIENTAL"/>
    <s v="Ago 11 2023  2:39PM"/>
    <s v=""/>
  </r>
  <r>
    <s v="138020001"/>
    <s v="REINTEGRO DE INCAPACIDADES"/>
    <d v="2023-07-18T00:00:00"/>
    <x v="2"/>
    <s v="15"/>
    <s v="CONSIGNACIONES BANCO"/>
    <s v=""/>
    <s v="000000349"/>
    <s v="E.P.S. SANITAS S.A.:REINTEGRO INCAPACIDADES000000349"/>
    <n v="0"/>
    <n v="502667"/>
    <n v="-502667"/>
    <s v="1"/>
    <s v="7917646"/>
    <x v="138"/>
    <s v=""/>
    <s v=" "/>
    <s v=" "/>
    <s v=" "/>
    <n v="0"/>
    <s v="CONTABLE"/>
    <s v="N"/>
    <s v="000000349"/>
    <s v="0"/>
    <s v="TACOTESO"/>
    <s v="Ago 11 2023  2:54PM"/>
    <s v="frmBAN607"/>
    <s v="DESKTOP-ACHTOTD"/>
    <s v="TAMBIENTAL"/>
    <s v="Ago 11 2023  2:54PM"/>
    <s v=""/>
  </r>
  <r>
    <s v="138020001"/>
    <s v="REINTEGRO DE INCAPACIDADES"/>
    <d v="2023-07-18T00:00:00"/>
    <x v="2"/>
    <s v="15"/>
    <s v="CONSIGNACIONES BANCO"/>
    <s v=""/>
    <s v="000000349"/>
    <s v="E.P.S. SANITAS S.A.:REINTEGRO INCAPACIDADES000000349"/>
    <n v="0"/>
    <n v="151421"/>
    <n v="-151421"/>
    <s v="1"/>
    <s v="10885706"/>
    <x v="42"/>
    <s v=""/>
    <s v=" "/>
    <s v=" "/>
    <s v=" "/>
    <n v="0"/>
    <s v="CONTABLE"/>
    <s v="N"/>
    <s v="000000349"/>
    <s v="0"/>
    <s v="TACOTESO"/>
    <s v="Ago 11 2023  2:54PM"/>
    <s v="frmBAN607"/>
    <s v="DESKTOP-ACHTOTD"/>
    <s v="TAMBIENTAL"/>
    <s v="Ago 11 2023  2:54PM"/>
    <s v=""/>
  </r>
  <r>
    <s v="138020001"/>
    <s v="REINTEGRO DE INCAPACIDADES"/>
    <d v="2023-07-18T00:00:00"/>
    <x v="2"/>
    <s v="15"/>
    <s v="CONSIGNACIONES BANCO"/>
    <s v=""/>
    <s v="000000353"/>
    <s v="COOSALUD ENTIDAD PROMOTORA DE SALUD S.A:REINTEGRO INCAPACIDAD000000353"/>
    <n v="0"/>
    <n v="33292"/>
    <n v="-33292"/>
    <s v="1"/>
    <s v="1143346340"/>
    <x v="206"/>
    <s v=""/>
    <s v=" "/>
    <s v=" "/>
    <s v=" "/>
    <n v="0"/>
    <s v="CONTABLE"/>
    <s v="N"/>
    <s v="000000353"/>
    <s v="0"/>
    <s v="TACOTESO"/>
    <s v="Ago 11 2023  3:37PM"/>
    <s v="frmBAN607"/>
    <s v="DESKTOP-ACHTOTD"/>
    <s v="TAMBIENTAL"/>
    <s v="Ago 11 2023  3:37PM"/>
    <s v=""/>
  </r>
  <r>
    <s v="138020001"/>
    <s v="REINTEGRO DE INCAPACIDADES"/>
    <d v="2023-07-21T00:00:00"/>
    <x v="2"/>
    <s v="15"/>
    <s v="CONSIGNACIONES BANCO"/>
    <s v=""/>
    <s v="000000346"/>
    <s v="NUEVA EMPRESA PROMOTORA DE SALUD:REINTEGRO INCAPACIDAD000000346"/>
    <n v="0"/>
    <n v="38667"/>
    <n v="-38667"/>
    <s v="1"/>
    <s v="12595533"/>
    <x v="28"/>
    <s v=""/>
    <s v=" "/>
    <s v=" "/>
    <s v=" "/>
    <n v="0"/>
    <s v="CONTABLE"/>
    <s v="N"/>
    <s v="000000346"/>
    <s v="0"/>
    <s v="TACOTESO"/>
    <s v="Ago 11 2023  2:30PM"/>
    <s v="frmBAN607"/>
    <s v="DESKTOP-ACHTOTD"/>
    <s v="TAMBIENTAL"/>
    <s v="Ago 11 2023  2:30PM"/>
    <s v=""/>
  </r>
  <r>
    <s v="138020001"/>
    <s v="REINTEGRO DE INCAPACIDADES"/>
    <d v="2023-07-21T00:00:00"/>
    <x v="2"/>
    <s v="15"/>
    <s v="CONSIGNACIONES BANCO"/>
    <s v=""/>
    <s v="000000346"/>
    <s v="NUEVA EMPRESA PROMOTORA DE SALUD:REINTEGRO INCAPACIDAD000000346"/>
    <n v="0"/>
    <n v="386667"/>
    <n v="-386667"/>
    <s v="1"/>
    <s v="9099334"/>
    <x v="57"/>
    <s v=""/>
    <s v=" "/>
    <s v=" "/>
    <s v=" "/>
    <n v="0"/>
    <s v="CONTABLE"/>
    <s v="N"/>
    <s v="000000346"/>
    <s v="0"/>
    <s v="TACOTESO"/>
    <s v="Ago 11 2023  2:30PM"/>
    <s v="frmBAN607"/>
    <s v="DESKTOP-ACHTOTD"/>
    <s v="TAMBIENTAL"/>
    <s v="Ago 11 2023  2:30PM"/>
    <s v=""/>
  </r>
  <r>
    <s v="138020001"/>
    <s v="REINTEGRO DE INCAPACIDADES"/>
    <d v="2023-07-21T00:00:00"/>
    <x v="2"/>
    <s v="15"/>
    <s v="CONSIGNACIONES BANCO"/>
    <s v=""/>
    <s v="000000350"/>
    <s v="E.P.S. SANITAS S.A.:REINTEGRO INCAPACIDAD000000350"/>
    <n v="0"/>
    <n v="847957"/>
    <n v="-847957"/>
    <s v="1"/>
    <s v="73109356"/>
    <x v="48"/>
    <s v=""/>
    <s v=" "/>
    <s v=" "/>
    <s v=" "/>
    <n v="0"/>
    <s v="CONTABLE"/>
    <s v="N"/>
    <s v="000000350"/>
    <s v="0"/>
    <s v="TACOTESO"/>
    <s v="Ago 11 2023  2:57PM"/>
    <s v="frmBAN607"/>
    <s v="DESKTOP-ACHTOTD"/>
    <s v="TAMBIENTAL"/>
    <s v="Ago 11 2023  2:57PM"/>
    <s v=""/>
  </r>
  <r>
    <s v="138020001"/>
    <s v="REINTEGRO DE INCAPACIDADES"/>
    <d v="2023-07-27T00:00:00"/>
    <x v="2"/>
    <s v="15"/>
    <s v="CONSIGNACIONES BANCO"/>
    <s v=""/>
    <s v="000000352"/>
    <s v="E.P.S. SANITAS S.A.:REINTEGRO INCAPACIDADES000000352"/>
    <n v="0"/>
    <n v="31931"/>
    <n v="-31931"/>
    <s v="1"/>
    <s v="73127358"/>
    <x v="21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</r>
  <r>
    <s v="138020001"/>
    <s v="REINTEGRO DE INCAPACIDADES"/>
    <d v="2023-07-27T00:00:00"/>
    <x v="2"/>
    <s v="15"/>
    <s v="CONSIGNACIONES BANCO"/>
    <s v=""/>
    <s v="000000352"/>
    <s v="E.P.S. SANITAS S.A.:REINTEGRO INCAPACIDADES000000352"/>
    <n v="0"/>
    <n v="67472"/>
    <n v="-67472"/>
    <s v="1"/>
    <s v="92031290"/>
    <x v="41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</r>
  <r>
    <s v="138020001"/>
    <s v="REINTEGRO DE INCAPACIDADES"/>
    <d v="2023-07-27T00:00:00"/>
    <x v="2"/>
    <s v="15"/>
    <s v="CONSIGNACIONES BANCO"/>
    <s v=""/>
    <s v="000000352"/>
    <s v="E.P.S. SANITAS S.A.:REINTEGRO INCAPACIDADES000000352"/>
    <n v="0"/>
    <n v="60568"/>
    <n v="-60568"/>
    <s v="1"/>
    <s v="10885706"/>
    <x v="42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</r>
  <r>
    <s v="138020001"/>
    <s v="REINTEGRO DE INCAPACIDADES"/>
    <d v="2023-07-27T00:00:00"/>
    <x v="2"/>
    <s v="15"/>
    <s v="CONSIGNACIONES BANCO"/>
    <s v=""/>
    <s v="000000352"/>
    <s v="E.P.S. SANITAS S.A.:REINTEGRO INCAPACIDADES000000352"/>
    <n v="0"/>
    <n v="32726"/>
    <n v="-32726"/>
    <s v="1"/>
    <s v="73570305"/>
    <x v="22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</r>
  <r>
    <s v="138020001"/>
    <s v="REINTEGRO DE INCAPACIDADES"/>
    <d v="2023-07-27T00:00:00"/>
    <x v="2"/>
    <s v="15"/>
    <s v="CONSIGNACIONES BANCO"/>
    <s v=""/>
    <s v="000000352"/>
    <s v="E.P.S. SANITAS S.A.:REINTEGRO INCAPACIDADES000000352"/>
    <n v="0"/>
    <n v="1100585"/>
    <n v="-1100585"/>
    <s v="1"/>
    <s v="73109356"/>
    <x v="48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</r>
  <r>
    <s v="138020001"/>
    <s v="REINTEGRO DE INCAPACIDADES"/>
    <d v="2023-07-27T00:00:00"/>
    <x v="2"/>
    <s v="15"/>
    <s v="CONSIGNACIONES BANCO"/>
    <s v=""/>
    <s v="000000352"/>
    <s v="E.P.S. SANITAS S.A.:REINTEGRO INCAPACIDADES000000352"/>
    <n v="0"/>
    <n v="96575"/>
    <n v="-96575"/>
    <s v="1"/>
    <s v="73576572"/>
    <x v="49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</r>
  <r>
    <s v="138020001"/>
    <s v="REINTEGRO DE INCAPACIDADES"/>
    <d v="2023-07-28T00:00:00"/>
    <x v="2"/>
    <s v="15"/>
    <s v="CONSIGNACIONES BANCO"/>
    <s v=""/>
    <s v="000000347"/>
    <s v="ASOCIACION MUTUAL SER EMPRESA SOLIDARIA:REINTEGRO INCAPACIDADES000000347"/>
    <n v="0"/>
    <n v="77334"/>
    <n v="-77334"/>
    <s v="1"/>
    <s v="1047441861"/>
    <x v="145"/>
    <s v=""/>
    <s v=" "/>
    <s v=" "/>
    <s v=" "/>
    <n v="0"/>
    <s v="CONTABLE"/>
    <s v="N"/>
    <s v="000000347"/>
    <s v="0"/>
    <s v="TACOTESO"/>
    <s v="Ago 11 2023  2:33PM"/>
    <s v="frmBAN607"/>
    <s v="DESKTOP-ACHTOTD"/>
    <s v="TAMBIENTAL"/>
    <s v="Ago 11 2023  2:33PM"/>
    <s v=""/>
  </r>
  <r>
    <s v="138020001"/>
    <s v="REINTEGRO DE INCAPACIDADES"/>
    <d v="2023-07-28T00:00:00"/>
    <x v="2"/>
    <s v="15"/>
    <s v="CONSIGNACIONES BANCO"/>
    <s v=""/>
    <s v="000000351"/>
    <s v="E.P.S. SANITAS S.A.:REINTEGRTO INCAPACIDAD000000351"/>
    <n v="0"/>
    <n v="116000"/>
    <n v="-116000"/>
    <s v="1"/>
    <s v="73576572"/>
    <x v="49"/>
    <s v=""/>
    <s v=" "/>
    <s v=" "/>
    <s v=" "/>
    <n v="0"/>
    <s v="CONTABLE"/>
    <s v="N"/>
    <s v="000000351"/>
    <s v="0"/>
    <s v="TACOTESO"/>
    <s v="Ago 11 2023  2:59PM"/>
    <s v="frmBAN607"/>
    <s v="DESKTOP-ACHTOTD"/>
    <s v="TAMBIENTAL"/>
    <s v="Ago 11 2023  2:59PM"/>
    <s v=""/>
  </r>
  <r>
    <s v="138020001"/>
    <s v="REINTEGRO DE INCAPACIDADES"/>
    <d v="2023-07-31T00:00:00"/>
    <x v="2"/>
    <s v="21"/>
    <s v="NOMINA NOVASOFT"/>
    <s v=""/>
    <s v="000000025"/>
    <s v="REINTEGRO DE INCAPACIDADES"/>
    <n v="77334"/>
    <n v="0"/>
    <n v="77334"/>
    <s v="1"/>
    <s v="1007975140"/>
    <x v="207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116000"/>
    <n v="0"/>
    <n v="116000"/>
    <s v="1"/>
    <s v="1050952423"/>
    <x v="208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108694"/>
    <n v="0"/>
    <n v="108694"/>
    <s v="1"/>
    <s v="1047386152"/>
    <x v="209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170876"/>
    <n v="0"/>
    <n v="170876"/>
    <s v="1"/>
    <s v="1050959629"/>
    <x v="21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580000"/>
    <n v="0"/>
    <n v="580000"/>
    <s v="1"/>
    <s v="1143339994"/>
    <x v="10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43817"/>
    <n v="0"/>
    <n v="43817"/>
    <s v="1"/>
    <s v="73009094"/>
    <x v="211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77334"/>
    <n v="0"/>
    <n v="77334"/>
    <s v="1"/>
    <s v="73131436"/>
    <x v="45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270668"/>
    <n v="0"/>
    <n v="270668"/>
    <s v="1"/>
    <s v="73570209"/>
    <x v="19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336605"/>
    <n v="0"/>
    <n v="336605"/>
    <s v="1"/>
    <s v="1002248481"/>
    <x v="13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580000"/>
    <n v="0"/>
    <n v="580000"/>
    <s v="1"/>
    <s v="73103777"/>
    <x v="2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502667"/>
    <n v="0"/>
    <n v="502667"/>
    <s v="1"/>
    <s v="73109356"/>
    <x v="4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73576572"/>
    <x v="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502667"/>
    <n v="0"/>
    <n v="502667"/>
    <s v="1"/>
    <s v="1047476501"/>
    <x v="1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43924"/>
    <n v="0"/>
    <n v="43924"/>
    <s v="1"/>
    <s v="1048941946"/>
    <x v="212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557714"/>
    <n v="0"/>
    <n v="557714"/>
    <s v="1"/>
    <s v="3811337"/>
    <x v="213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309335"/>
    <n v="0"/>
    <n v="309335"/>
    <s v="1"/>
    <s v="30873721"/>
    <x v="26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270667"/>
    <n v="0"/>
    <n v="270667"/>
    <s v="1"/>
    <s v="9099334"/>
    <x v="5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82959"/>
    <n v="0"/>
    <n v="82959"/>
    <s v="1"/>
    <s v="15031546"/>
    <x v="7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350955"/>
    <n v="0"/>
    <n v="350955"/>
    <s v="1"/>
    <s v="1002199720"/>
    <x v="20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126000"/>
    <n v="0"/>
    <n v="126000"/>
    <s v="1"/>
    <s v="73191594"/>
    <x v="21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</r>
  <r>
    <s v="138020001"/>
    <s v="REINTEGRO DE INCAPACIDADES"/>
    <d v="2023-07-31T00:00:00"/>
    <x v="2"/>
    <s v="21"/>
    <s v="NOMINA NOVASOFT"/>
    <s v=""/>
    <s v="000000025"/>
    <s v="REINTEGRO DE INCAPACIDADES"/>
    <n v="2941120"/>
    <n v="0"/>
    <n v="2941120"/>
    <s v="1"/>
    <s v="1071162031"/>
    <x v="202"/>
    <s v="10050300"/>
    <s v="CALIDAD"/>
    <s v=" "/>
    <s v=" "/>
    <n v="0"/>
    <s v="CONTABLE"/>
    <s v="N"/>
    <s v="000000025"/>
    <s v="0"/>
    <s v="TAAUXAREA"/>
    <s v="Ago 15 2023  3:45PM"/>
    <s v="frmCON6093"/>
    <s v="TA-ANA-CONT"/>
    <s v="TAMBIENTAL"/>
    <s v="Ago 25 2023 11:04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1007170354"/>
    <x v="215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198256"/>
    <n v="0"/>
    <n v="198256"/>
    <s v="1"/>
    <s v="73149268"/>
    <x v="180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1007975140"/>
    <x v="207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425333"/>
    <n v="0"/>
    <n v="425333"/>
    <s v="1"/>
    <s v="1050952423"/>
    <x v="208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73143059"/>
    <x v="6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1050960338"/>
    <x v="19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541334"/>
    <n v="0"/>
    <n v="541334"/>
    <s v="1"/>
    <s v="1143339994"/>
    <x v="10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73212587"/>
    <x v="101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73570209"/>
    <x v="19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43859"/>
    <n v="0"/>
    <n v="43859"/>
    <s v="1"/>
    <s v="92447136"/>
    <x v="15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78680"/>
    <n v="0"/>
    <n v="378680"/>
    <s v="1"/>
    <s v="1002248481"/>
    <x v="13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09334"/>
    <n v="0"/>
    <n v="309334"/>
    <s v="1"/>
    <s v="73103777"/>
    <x v="2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541334"/>
    <n v="0"/>
    <n v="541334"/>
    <s v="1"/>
    <s v="73109356"/>
    <x v="4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8667"/>
    <n v="0"/>
    <n v="38667"/>
    <s v="1"/>
    <s v="73576572"/>
    <x v="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580000"/>
    <n v="0"/>
    <n v="580000"/>
    <s v="1"/>
    <s v="1047476501"/>
    <x v="1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643516"/>
    <n v="0"/>
    <n v="643516"/>
    <s v="1"/>
    <s v="3811337"/>
    <x v="213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127474"/>
    <n v="0"/>
    <n v="127474"/>
    <s v="1"/>
    <s v="7961072"/>
    <x v="17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464002"/>
    <n v="0"/>
    <n v="464002"/>
    <s v="1"/>
    <s v="30873721"/>
    <x v="26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42554"/>
    <n v="0"/>
    <n v="42554"/>
    <s v="1"/>
    <s v="11077259"/>
    <x v="12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270668"/>
    <n v="0"/>
    <n v="270668"/>
    <s v="1"/>
    <s v="9099334"/>
    <x v="5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116000"/>
    <n v="0"/>
    <n v="116000"/>
    <s v="1"/>
    <s v="1143325774"/>
    <x v="216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</r>
  <r>
    <s v="138020001"/>
    <s v="REINTEGRO DE INCAPACIDADES"/>
    <d v="2023-07-31T00:00:00"/>
    <x v="2"/>
    <s v="21"/>
    <s v="NOMINA NOVASOFT"/>
    <s v=""/>
    <s v="000000025"/>
    <s v="REINTEGRO DE INCAPACIDADES"/>
    <n v="3137195"/>
    <n v="0"/>
    <n v="3137195"/>
    <s v="1"/>
    <s v="1071162031"/>
    <x v="202"/>
    <s v="10050300"/>
    <s v="CALIDAD"/>
    <s v=" "/>
    <s v=" "/>
    <n v="0"/>
    <s v="CONTABLE"/>
    <s v="N"/>
    <s v="000000025"/>
    <s v="0"/>
    <s v="TAAUXAREA"/>
    <s v="Ago 15 2023  3:45PM"/>
    <s v="frmCON6093"/>
    <s v="TA-ANA-CONT"/>
    <s v="TAMBIENTAL"/>
    <s v="Ago 25 2023 11:06AM"/>
    <s v=""/>
  </r>
  <r>
    <s v="138020001"/>
    <s v="REINTEGRO DE INCAPACIDADES"/>
    <d v="2023-08-03T00:00:00"/>
    <x v="2"/>
    <s v="15"/>
    <s v="CONSIGNACIONES BANCO"/>
    <s v=""/>
    <s v="000000371"/>
    <s v="SALUD TOTAL S.A. EPS ARS:REINTEGRO INCAPACIDADES000000371"/>
    <n v="0"/>
    <n v="405909"/>
    <n v="-405909"/>
    <s v="1"/>
    <s v="800130907"/>
    <x v="2"/>
    <s v=""/>
    <s v=" "/>
    <s v=" "/>
    <s v=" "/>
    <n v="0"/>
    <s v="CONTABLE"/>
    <s v="N"/>
    <s v="000000371"/>
    <s v="0"/>
    <s v="TACOTESO"/>
    <s v="Sep 15 2023  3:21PM"/>
    <s v="frmBAN607"/>
    <s v="DESKTOP-ACHTOTD"/>
    <s v="TAMBIENTAL"/>
    <s v="Sep 15 2023  3:21PM"/>
    <s v=""/>
  </r>
  <r>
    <s v="138020001"/>
    <s v="REINTEGRO DE INCAPACIDADES"/>
    <d v="2023-08-04T00:00:00"/>
    <x v="2"/>
    <s v="15"/>
    <s v="CONSIGNACIONES BANCO"/>
    <s v=""/>
    <s v="000000370"/>
    <s v="NUEVA EMPRESA PROMOTORA DE SALUD:REINTEGRO INCAPACIDAD000000370"/>
    <n v="0"/>
    <n v="348000"/>
    <n v="-348000"/>
    <s v="1"/>
    <s v="900156264"/>
    <x v="3"/>
    <s v=""/>
    <s v=" "/>
    <s v=" "/>
    <s v=" "/>
    <n v="0"/>
    <s v="CONTABLE"/>
    <s v="N"/>
    <s v="000000370"/>
    <s v="0"/>
    <s v="TACOTESO"/>
    <s v="Sep 15 2023  3:19PM"/>
    <s v="frmBAN607"/>
    <s v="DESKTOP-ACHTOTD"/>
    <s v="TAMBIENTAL"/>
    <s v="Sep 15 2023  3:19PM"/>
    <s v=""/>
  </r>
  <r>
    <s v="138020001"/>
    <s v="REINTEGRO DE INCAPACIDADES"/>
    <d v="2023-08-11T00:00:00"/>
    <x v="2"/>
    <s v="15"/>
    <s v="CONSIGNACIONES BANCO"/>
    <s v=""/>
    <s v="000000368"/>
    <s v="E.P.S. FAMISANAR LTDA. CAFAM COLSUBSIDIO:REINTEGRO INCAPACIDADES000000368"/>
    <n v="0"/>
    <n v="38667"/>
    <n v="-38667"/>
    <s v="1"/>
    <s v="830003564"/>
    <x v="7"/>
    <s v=""/>
    <s v=" "/>
    <s v=" "/>
    <s v=" "/>
    <n v="0"/>
    <s v="CONTABLE"/>
    <s v="N"/>
    <s v="000000368"/>
    <s v="0"/>
    <s v="TACOTESO"/>
    <s v="Sep 15 2023  3:16PM"/>
    <s v="frmBAN607"/>
    <s v="DESKTOP-ACHTOTD"/>
    <s v="TAMBIENTAL"/>
    <s v="Sep 15 2023  3:16PM"/>
    <s v=""/>
  </r>
  <r>
    <s v="138020001"/>
    <s v="REINTEGRO DE INCAPACIDADES"/>
    <d v="2023-08-11T00:00:00"/>
    <x v="2"/>
    <s v="15"/>
    <s v="CONSIGNACIONES BANCO"/>
    <s v=""/>
    <s v="000000369"/>
    <s v="SALUD TOTAL S.A. EPS ARS:REINTEGRO INCAPACIDADES000000369"/>
    <n v="0"/>
    <n v="1160000"/>
    <n v="-1160000"/>
    <s v="1"/>
    <s v="800130907"/>
    <x v="2"/>
    <s v=""/>
    <s v=" "/>
    <s v=" "/>
    <s v=" "/>
    <n v="0"/>
    <s v="CONTABLE"/>
    <s v="N"/>
    <s v="000000369"/>
    <s v="0"/>
    <s v="TACOTESO"/>
    <s v="Sep 15 2023  3:17PM"/>
    <s v="frmBAN607"/>
    <s v="DESKTOP-ACHTOTD"/>
    <s v="TAMBIENTAL"/>
    <s v="Sep 15 2023  3:17PM"/>
    <s v=""/>
  </r>
  <r>
    <s v="138020001"/>
    <s v="REINTEGRO DE INCAPACIDADES"/>
    <d v="2023-08-22T00:00:00"/>
    <x v="2"/>
    <s v="15"/>
    <s v="CONSIGNACIONES BANCO"/>
    <s v=""/>
    <s v="000000366"/>
    <s v="E.P.S. SANITAS S.A.:REINTEGRO INCAPACIDAD000000366"/>
    <n v="0"/>
    <n v="90853"/>
    <n v="-90853"/>
    <s v="1"/>
    <s v="800251440"/>
    <x v="5"/>
    <s v=""/>
    <s v=" "/>
    <s v=" "/>
    <s v=" "/>
    <n v="0"/>
    <s v="CONTABLE"/>
    <s v="N"/>
    <s v="000000366"/>
    <s v="0"/>
    <s v="TACOTESO"/>
    <s v="Sep 15 2023  3:13PM"/>
    <s v="frmBAN607"/>
    <s v="DESKTOP-ACHTOTD"/>
    <s v="TAMBIENTAL"/>
    <s v="Sep 15 2023  3:13PM"/>
    <s v=""/>
  </r>
  <r>
    <s v="138020001"/>
    <s v="REINTEGRO DE INCAPACIDADES"/>
    <d v="2023-08-22T00:00:00"/>
    <x v="2"/>
    <s v="15"/>
    <s v="CONSIGNACIONES BANCO"/>
    <s v=""/>
    <s v="000000367"/>
    <s v="E.P.S. FAMISANAR LTDA. CAFAM COLSUBSIDIO:REINTEGRO INCAPACIDADES000000367"/>
    <n v="0"/>
    <n v="193333"/>
    <n v="-193333"/>
    <s v="1"/>
    <s v="830003564"/>
    <x v="7"/>
    <s v=""/>
    <s v=" "/>
    <s v=" "/>
    <s v=" "/>
    <n v="0"/>
    <s v="CONTABLE"/>
    <s v="N"/>
    <s v="000000367"/>
    <s v="0"/>
    <s v="TACOTESO"/>
    <s v="Sep 15 2023  3:14PM"/>
    <s v="frmBAN607"/>
    <s v="DESKTOP-ACHTOTD"/>
    <s v="TAMBIENTAL"/>
    <s v="Sep 15 2023  3:14PM"/>
    <s v=""/>
  </r>
  <r>
    <s v="138020001"/>
    <s v="REINTEGRO DE INCAPACIDADES"/>
    <d v="2023-08-25T00:00:00"/>
    <x v="2"/>
    <s v="15"/>
    <s v="CONSIGNACIONES BANCO"/>
    <s v=""/>
    <s v="000000365"/>
    <s v="SALUD TOTAL S.A. EPS ARS:REINTEGRO INCAPACIDAD000000365"/>
    <n v="0"/>
    <n v="1435070"/>
    <n v="-1435070"/>
    <s v="1"/>
    <s v="800130907"/>
    <x v="2"/>
    <s v=""/>
    <s v=" "/>
    <s v=" "/>
    <s v=" "/>
    <n v="0"/>
    <s v="CONTABLE"/>
    <s v="N"/>
    <s v="000000365"/>
    <s v="0"/>
    <s v="TACOTESO"/>
    <s v="Sep 15 2023  3:11PM"/>
    <s v="frmBAN607"/>
    <s v="DESKTOP-ACHTOTD"/>
    <s v="TAMBIENTAL"/>
    <s v="Sep 15 2023  3:11PM"/>
    <s v=""/>
  </r>
  <r>
    <s v="138020001"/>
    <s v="REINTEGRO DE INCAPACIDADES"/>
    <d v="2023-08-31T00:00:00"/>
    <x v="2"/>
    <s v="21"/>
    <s v="NOMINA NOVASOFT"/>
    <s v=""/>
    <s v="000000026"/>
    <s v="REINTEGRO DE INCAPACIDADES"/>
    <n v="41801"/>
    <n v="0"/>
    <n v="41801"/>
    <s v="1"/>
    <s v="10776145"/>
    <x v="174"/>
    <s v="10020200"/>
    <s v="EJECUCIÓN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1460"/>
    <n v="0"/>
    <n v="41460"/>
    <s v="1"/>
    <s v="9236697"/>
    <x v="116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02667"/>
    <n v="0"/>
    <n v="502667"/>
    <s v="1"/>
    <s v="1002199456"/>
    <x v="92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7364"/>
    <n v="0"/>
    <n v="47364"/>
    <s v="1"/>
    <s v="1047387638"/>
    <x v="12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80000"/>
    <n v="0"/>
    <n v="580000"/>
    <s v="1"/>
    <s v="1143339994"/>
    <x v="10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3835"/>
    <n v="0"/>
    <n v="43835"/>
    <s v="1"/>
    <s v="1148693357"/>
    <x v="193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0"/>
    <n v="0"/>
    <n v="116000"/>
    <s v="1"/>
    <s v="73212587"/>
    <x v="10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327059"/>
    <n v="0"/>
    <n v="327059"/>
    <s v="1"/>
    <s v="73575088"/>
    <x v="3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38667"/>
    <n v="0"/>
    <n v="38667"/>
    <s v="1"/>
    <s v="77194847"/>
    <x v="21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84095"/>
    <n v="0"/>
    <n v="84095"/>
    <s v="1"/>
    <s v="9021936"/>
    <x v="21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46983"/>
    <n v="0"/>
    <n v="546983"/>
    <s v="1"/>
    <s v="1002248481"/>
    <x v="13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02668"/>
    <n v="0"/>
    <n v="502668"/>
    <s v="1"/>
    <s v="73109356"/>
    <x v="4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38667"/>
    <n v="0"/>
    <n v="38667"/>
    <s v="1"/>
    <s v="1007314964"/>
    <x v="21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02667"/>
    <n v="0"/>
    <n v="502667"/>
    <s v="1"/>
    <s v="1047476501"/>
    <x v="14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93334"/>
    <n v="0"/>
    <n v="193334"/>
    <s v="1"/>
    <s v="1143407300"/>
    <x v="20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0"/>
    <n v="0"/>
    <n v="116000"/>
    <s v="1"/>
    <s v="3811337"/>
    <x v="213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25334"/>
    <n v="0"/>
    <n v="425334"/>
    <s v="1"/>
    <s v="30873721"/>
    <x v="26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1"/>
    <n v="0"/>
    <n v="116001"/>
    <s v="1"/>
    <s v="9099334"/>
    <x v="5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77334"/>
    <n v="0"/>
    <n v="77334"/>
    <s v="1"/>
    <s v="73117655"/>
    <x v="32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2941120"/>
    <n v="0"/>
    <n v="2941120"/>
    <s v="1"/>
    <s v="1071162031"/>
    <x v="202"/>
    <s v="10050300"/>
    <s v="CALIDAD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41333"/>
    <n v="0"/>
    <n v="541333"/>
    <s v="1"/>
    <s v="1193030985"/>
    <x v="220"/>
    <s v="10020200"/>
    <s v="EJECUCIÓN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54667"/>
    <n v="0"/>
    <n v="154667"/>
    <s v="1"/>
    <s v="1047436328"/>
    <x v="22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0"/>
    <n v="0"/>
    <n v="116000"/>
    <s v="1"/>
    <s v="1143339994"/>
    <x v="10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29654"/>
    <n v="0"/>
    <n v="129654"/>
    <s v="1"/>
    <s v="73167217"/>
    <x v="14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49706"/>
    <n v="0"/>
    <n v="449706"/>
    <s v="1"/>
    <s v="73575088"/>
    <x v="3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7691"/>
    <n v="0"/>
    <n v="47691"/>
    <s v="1"/>
    <s v="9149038"/>
    <x v="50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20471"/>
    <n v="0"/>
    <n v="120471"/>
    <s v="1"/>
    <s v="1002248481"/>
    <x v="13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348001"/>
    <n v="0"/>
    <n v="348001"/>
    <s v="1"/>
    <s v="73103777"/>
    <x v="20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618667"/>
    <n v="0"/>
    <n v="618667"/>
    <s v="1"/>
    <s v="73109356"/>
    <x v="4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0"/>
    <n v="0"/>
    <n v="116000"/>
    <s v="1"/>
    <s v="73576572"/>
    <x v="4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580000"/>
    <n v="0"/>
    <n v="580000"/>
    <s v="1"/>
    <s v="1047476501"/>
    <x v="14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1"/>
    <n v="0"/>
    <n v="116001"/>
    <s v="1"/>
    <s v="1051819405"/>
    <x v="222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64002"/>
    <n v="0"/>
    <n v="464002"/>
    <s v="1"/>
    <s v="1143407300"/>
    <x v="20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348001"/>
    <n v="0"/>
    <n v="348001"/>
    <s v="1"/>
    <s v="30873721"/>
    <x v="26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464507"/>
    <n v="0"/>
    <n v="464507"/>
    <s v="1"/>
    <s v="12595533"/>
    <x v="2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116000"/>
    <n v="0"/>
    <n v="116000"/>
    <s v="1"/>
    <s v="9099334"/>
    <x v="5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8-31T00:00:00"/>
    <x v="2"/>
    <s v="21"/>
    <s v="NOMINA NOVASOFT"/>
    <s v=""/>
    <s v="000000026"/>
    <s v="REINTEGRO DE INCAPACIDADES"/>
    <n v="3137195"/>
    <n v="0"/>
    <n v="3137195"/>
    <s v="1"/>
    <s v="1071162031"/>
    <x v="202"/>
    <s v="10050300"/>
    <s v="CALIDAD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</r>
  <r>
    <s v="138020001"/>
    <s v="REINTEGRO DE INCAPACIDADES"/>
    <d v="2023-09-08T00:00:00"/>
    <x v="2"/>
    <s v="15"/>
    <s v="CONSIGNACIONES BANCO"/>
    <s v=""/>
    <s v="000000373"/>
    <s v="SALUD TOTAL S.A. EPS ARS:CONSIGNACION REINTEGRO INCAPACIDADES000000373"/>
    <n v="0"/>
    <n v="293342"/>
    <n v="-293342"/>
    <s v="1"/>
    <s v="800130907"/>
    <x v="2"/>
    <s v=""/>
    <s v=" "/>
    <s v=" "/>
    <s v=" "/>
    <n v="0"/>
    <s v="CONTABLE"/>
    <s v="N"/>
    <s v="000000373"/>
    <s v="0"/>
    <s v="TACOTESO"/>
    <s v="Oct  6 2023  4:13PM"/>
    <s v="frmBAN607"/>
    <s v="DESKTOP-ACHTOTD"/>
    <s v="TAMBIENTAL"/>
    <s v="Oct  6 2023  4:13PM"/>
    <s v=""/>
  </r>
  <r>
    <s v="138020001"/>
    <s v="REINTEGRO DE INCAPACIDADES"/>
    <d v="2023-09-21T00:00:00"/>
    <x v="2"/>
    <s v="15"/>
    <s v="CONSIGNACIONES BANCO"/>
    <s v=""/>
    <s v="000000374"/>
    <s v="SALUD TOTAL S.A. EPS ARS:REINTEGRO INCAPACIDADES000000374"/>
    <n v="0"/>
    <n v="2244000"/>
    <n v="-2244000"/>
    <s v="1"/>
    <s v="800130907"/>
    <x v="2"/>
    <s v=""/>
    <s v=" "/>
    <s v=" "/>
    <s v=" "/>
    <n v="0"/>
    <s v="CONTABLE"/>
    <s v="N"/>
    <s v="000000374"/>
    <s v="0"/>
    <s v="TACOTESO"/>
    <s v="Oct  6 2023  4:17PM"/>
    <s v="frmBAN607"/>
    <s v="DESKTOP-ACHTOTD"/>
    <s v="TAMBIENTAL"/>
    <s v="Oct  6 2023  4:17PM"/>
    <s v=""/>
  </r>
  <r>
    <s v="138020001"/>
    <s v="REINTEGRO DE INCAPACIDADES"/>
    <d v="2023-09-30T00:00:00"/>
    <x v="2"/>
    <s v="21"/>
    <s v="NOMINA NOVASOFT"/>
    <s v=""/>
    <s v="000000027"/>
    <s v="REINTEGRO DE INCAPACIDADES"/>
    <n v="77334"/>
    <n v="0"/>
    <n v="77334"/>
    <s v="1"/>
    <s v="1007975140"/>
    <x v="207"/>
    <s v="10020200"/>
    <s v="EJECUCIÓN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332740"/>
    <n v="0"/>
    <n v="332740"/>
    <s v="1"/>
    <s v="1140843861"/>
    <x v="223"/>
    <s v="10030300"/>
    <s v="ACCIDENT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16000"/>
    <n v="0"/>
    <n v="116000"/>
    <s v="1"/>
    <s v="12635963"/>
    <x v="224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30374"/>
    <n v="0"/>
    <n v="130374"/>
    <s v="1"/>
    <s v="73573281"/>
    <x v="130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43272"/>
    <n v="0"/>
    <n v="43272"/>
    <s v="1"/>
    <s v="7918997"/>
    <x v="13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41918"/>
    <n v="0"/>
    <n v="41918"/>
    <s v="1"/>
    <s v="73121602"/>
    <x v="3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77334"/>
    <n v="0"/>
    <n v="77334"/>
    <s v="1"/>
    <s v="73131436"/>
    <x v="4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39418"/>
    <n v="0"/>
    <n v="39418"/>
    <s v="1"/>
    <s v="73182612"/>
    <x v="22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309334"/>
    <n v="0"/>
    <n v="309334"/>
    <s v="1"/>
    <s v="73103777"/>
    <x v="20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02667"/>
    <n v="0"/>
    <n v="502667"/>
    <s v="1"/>
    <s v="73109356"/>
    <x v="4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41334"/>
    <n v="0"/>
    <n v="541334"/>
    <s v="1"/>
    <s v="1047476501"/>
    <x v="149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348001"/>
    <n v="0"/>
    <n v="348001"/>
    <s v="1"/>
    <s v="1051819405"/>
    <x v="222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38667"/>
    <n v="0"/>
    <n v="38667"/>
    <s v="1"/>
    <s v="73152234"/>
    <x v="226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425334"/>
    <n v="0"/>
    <n v="425334"/>
    <s v="1"/>
    <s v="30873721"/>
    <x v="26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16127"/>
    <n v="0"/>
    <n v="116127"/>
    <s v="1"/>
    <s v="12595533"/>
    <x v="2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38667"/>
    <n v="0"/>
    <n v="38667"/>
    <s v="1"/>
    <s v="9099334"/>
    <x v="5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00273"/>
    <n v="0"/>
    <n v="100273"/>
    <s v="1"/>
    <s v="73209469"/>
    <x v="22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683682"/>
    <n v="0"/>
    <n v="683682"/>
    <s v="1"/>
    <s v="1002059942"/>
    <x v="1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415074"/>
    <n v="0"/>
    <n v="415074"/>
    <s v="1"/>
    <s v="73189641"/>
    <x v="191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2941120"/>
    <n v="0"/>
    <n v="2941120"/>
    <s v="1"/>
    <s v="1071162031"/>
    <x v="202"/>
    <s v="10050300"/>
    <s v="C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16000"/>
    <n v="0"/>
    <n v="116000"/>
    <s v="1"/>
    <s v="1052986204"/>
    <x v="228"/>
    <s v="10020200"/>
    <s v="EJECUCIÓN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80000"/>
    <n v="0"/>
    <n v="580000"/>
    <s v="1"/>
    <s v="1007975140"/>
    <x v="207"/>
    <s v="10020200"/>
    <s v="EJECUCIÓN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221827"/>
    <n v="0"/>
    <n v="221827"/>
    <s v="1"/>
    <s v="1140843861"/>
    <x v="223"/>
    <s v="10030300"/>
    <s v="ACCIDENT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77334"/>
    <n v="0"/>
    <n v="77334"/>
    <s v="1"/>
    <s v="12635963"/>
    <x v="224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16000"/>
    <n v="0"/>
    <n v="116000"/>
    <s v="1"/>
    <s v="73169783"/>
    <x v="10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02667"/>
    <n v="0"/>
    <n v="502667"/>
    <s v="1"/>
    <s v="1143339994"/>
    <x v="10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80000"/>
    <n v="0"/>
    <n v="580000"/>
    <s v="1"/>
    <s v="73109356"/>
    <x v="4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41334"/>
    <n v="0"/>
    <n v="541334"/>
    <s v="1"/>
    <s v="1047476501"/>
    <x v="149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193334"/>
    <n v="0"/>
    <n v="193334"/>
    <s v="1"/>
    <s v="30873721"/>
    <x v="26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02667"/>
    <n v="0"/>
    <n v="502667"/>
    <s v="1"/>
    <s v="9099334"/>
    <x v="5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43311"/>
    <n v="0"/>
    <n v="43311"/>
    <s v="1"/>
    <s v="73211472"/>
    <x v="33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601636"/>
    <n v="0"/>
    <n v="601636"/>
    <s v="1"/>
    <s v="73209469"/>
    <x v="22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569734"/>
    <n v="0"/>
    <n v="569734"/>
    <s v="1"/>
    <s v="1002059942"/>
    <x v="1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09-30T00:00:00"/>
    <x v="2"/>
    <s v="21"/>
    <s v="NOMINA NOVASOFT"/>
    <s v=""/>
    <s v="000000027"/>
    <s v="REINTEGRO DE INCAPACIDADES"/>
    <n v="2941120"/>
    <n v="0"/>
    <n v="2941120"/>
    <s v="1"/>
    <s v="1071162031"/>
    <x v="202"/>
    <s v="10050300"/>
    <s v="C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</r>
  <r>
    <s v="138020001"/>
    <s v="REINTEGRO DE INCAPACIDADES"/>
    <d v="2023-10-13T00:00:00"/>
    <x v="2"/>
    <s v="15"/>
    <s v="CONSIGNACIONES BANCO"/>
    <s v=""/>
    <s v="000000382"/>
    <s v="EPS SURA COMPAÑIA SURAMERICANA SERVICIOS DE SALUD:REINTEGRO INCAPACIDAD000000382"/>
    <n v="0"/>
    <n v="62800"/>
    <n v="-62800"/>
    <s v="1"/>
    <s v="800088702"/>
    <x v="1"/>
    <s v=""/>
    <s v=" "/>
    <s v=" "/>
    <s v=" "/>
    <n v="0"/>
    <s v="CONTABLE"/>
    <s v="N"/>
    <s v="000000382"/>
    <s v="0"/>
    <s v="TACOTESO"/>
    <s v="Nov  3 2023  9:06AM"/>
    <s v="frmBAN607"/>
    <s v="DESKTOP-ACHTOTD"/>
    <s v="TAMBIENTAL"/>
    <s v="Nov  3 2023  9:06AM"/>
    <s v=""/>
  </r>
  <r>
    <s v="138020001"/>
    <s v="REINTEGRO DE INCAPACIDADES"/>
    <d v="2023-10-13T00:00:00"/>
    <x v="2"/>
    <s v="15"/>
    <s v="CONSIGNACIONES BANCO"/>
    <s v=""/>
    <s v="000000383"/>
    <s v="EPS SURA COMPAÑIA SURAMERICANA SERVICIOS DE SALUD:REINTEGRO INCAPACIDAD000000383"/>
    <n v="0"/>
    <n v="34133"/>
    <n v="-34133"/>
    <s v="1"/>
    <s v="800088702"/>
    <x v="1"/>
    <s v=""/>
    <s v=" "/>
    <s v=" "/>
    <s v=" "/>
    <n v="0"/>
    <s v="CONTABLE"/>
    <s v="N"/>
    <s v="000000383"/>
    <s v="0"/>
    <s v="TACOTESO"/>
    <s v="Nov  3 2023  9:07AM"/>
    <s v="frmBAN607"/>
    <s v="DESKTOP-ACHTOTD"/>
    <s v="TAMBIENTAL"/>
    <s v="Nov  3 2023  9:07AM"/>
    <s v=""/>
  </r>
  <r>
    <s v="138020001"/>
    <s v="REINTEGRO DE INCAPACIDADES"/>
    <d v="2023-10-31T00:00:00"/>
    <x v="2"/>
    <s v="21"/>
    <s v="NOMINA NOVASOFT"/>
    <s v=""/>
    <s v="000000028"/>
    <s v="REINTEGRO DE INCAPACIDADES"/>
    <n v="3181511"/>
    <n v="0"/>
    <n v="3181511"/>
    <s v="1"/>
    <s v="74282599"/>
    <x v="229"/>
    <s v="10020000"/>
    <s v="GERENCIA DE MANTENIMIENTO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38667"/>
    <n v="0"/>
    <n v="38667"/>
    <s v="1"/>
    <s v="1050952423"/>
    <x v="208"/>
    <s v="10020200"/>
    <s v="EJECUCIÓN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425334"/>
    <n v="0"/>
    <n v="425334"/>
    <s v="1"/>
    <s v="1007975140"/>
    <x v="207"/>
    <s v="10020200"/>
    <s v="EJECUCIÓN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502667"/>
    <n v="0"/>
    <n v="502667"/>
    <s v="1"/>
    <s v="73169783"/>
    <x v="107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580000"/>
    <n v="0"/>
    <n v="580000"/>
    <s v="1"/>
    <s v="1143339994"/>
    <x v="108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38667"/>
    <n v="0"/>
    <n v="38667"/>
    <s v="1"/>
    <s v="73131436"/>
    <x v="45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502667"/>
    <n v="0"/>
    <n v="502667"/>
    <s v="1"/>
    <s v="73109356"/>
    <x v="48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16000"/>
    <n v="0"/>
    <n v="116000"/>
    <s v="1"/>
    <s v="73576572"/>
    <x v="4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215310"/>
    <n v="0"/>
    <n v="215310"/>
    <s v="1"/>
    <s v="1044911098"/>
    <x v="230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77334"/>
    <n v="0"/>
    <n v="77334"/>
    <s v="1"/>
    <s v="30873721"/>
    <x v="26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425334"/>
    <n v="0"/>
    <n v="425334"/>
    <s v="1"/>
    <s v="9099334"/>
    <x v="57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860765"/>
    <n v="0"/>
    <n v="860765"/>
    <s v="1"/>
    <s v="1002059942"/>
    <x v="15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26388"/>
    <n v="0"/>
    <n v="126388"/>
    <s v="1"/>
    <s v="1047416099"/>
    <x v="17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784299"/>
    <n v="0"/>
    <n v="784299"/>
    <s v="1"/>
    <s v="1071162031"/>
    <x v="202"/>
    <s v="10050300"/>
    <s v="CALIDAD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223658"/>
    <n v="0"/>
    <n v="1223658"/>
    <s v="1"/>
    <s v="74282599"/>
    <x v="229"/>
    <s v="10020000"/>
    <s v="GERENCIA DE MANTENIMIENTO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40358"/>
    <n v="0"/>
    <n v="140358"/>
    <s v="1"/>
    <s v="1047435266"/>
    <x v="231"/>
    <s v="10020200"/>
    <s v="EJECUCIÓN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580000"/>
    <n v="0"/>
    <n v="580000"/>
    <s v="1"/>
    <s v="73169783"/>
    <x v="107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541334"/>
    <n v="0"/>
    <n v="541334"/>
    <s v="1"/>
    <s v="73109356"/>
    <x v="48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77334"/>
    <n v="0"/>
    <n v="77334"/>
    <s v="1"/>
    <s v="73576572"/>
    <x v="4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688992"/>
    <n v="0"/>
    <n v="688992"/>
    <s v="1"/>
    <s v="1044911098"/>
    <x v="230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93334"/>
    <n v="0"/>
    <n v="193334"/>
    <s v="1"/>
    <s v="1047476501"/>
    <x v="14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38667"/>
    <n v="0"/>
    <n v="38667"/>
    <s v="1"/>
    <s v="1051819935"/>
    <x v="232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16000"/>
    <n v="0"/>
    <n v="116000"/>
    <s v="1"/>
    <s v="1143407300"/>
    <x v="201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93334"/>
    <n v="0"/>
    <n v="193334"/>
    <s v="1"/>
    <s v="30873721"/>
    <x v="26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57590"/>
    <n v="0"/>
    <n v="57590"/>
    <s v="1"/>
    <s v="1002059942"/>
    <x v="15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0-31T00:00:00"/>
    <x v="2"/>
    <s v="21"/>
    <s v="NOMINA NOVASOFT"/>
    <s v=""/>
    <s v="000000028"/>
    <s v="REINTEGRO DE INCAPACIDADES"/>
    <n v="189582"/>
    <n v="0"/>
    <n v="189582"/>
    <s v="1"/>
    <s v="1047416099"/>
    <x v="17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</r>
  <r>
    <s v="138020001"/>
    <s v="REINTEGRO DE INCAPACIDADES"/>
    <d v="2023-11-24T00:00:00"/>
    <x v="2"/>
    <s v="15"/>
    <s v="CONSIGNACIONES BANCO"/>
    <s v=""/>
    <s v="000000408"/>
    <s v="COOSALUD ENTIDAD PROMOTORA DE SALUD S.A:REINTEGRO INCAPACIDAD000000408"/>
    <n v="0"/>
    <n v="38667"/>
    <n v="-38667"/>
    <s v="1"/>
    <s v="900226715"/>
    <x v="8"/>
    <s v=""/>
    <s v=" "/>
    <s v=" "/>
    <s v=" "/>
    <n v="0"/>
    <s v="CONTABLE"/>
    <s v="N"/>
    <s v="000000408"/>
    <s v="0"/>
    <s v="TACOTESO"/>
    <s v="Dic 10 2023  7:55PM"/>
    <s v="frmBAN607"/>
    <s v="TA-COOR-TESO"/>
    <s v="TAMBIENTAL"/>
    <s v="Dic 10 2023  7:55PM"/>
    <s v=""/>
  </r>
  <r>
    <s v="138020001"/>
    <s v="REINTEGRO DE INCAPACIDADES"/>
    <d v="2023-11-24T00:00:00"/>
    <x v="2"/>
    <s v="15"/>
    <s v="CONSIGNACIONES BANCO"/>
    <s v=""/>
    <s v="000000409"/>
    <s v="COOSALUD ENTIDAD PROMOTORA DE SALUD S.A:REINTEGRO INCAPACIDADES000000409"/>
    <n v="0"/>
    <n v="38667"/>
    <n v="-38667"/>
    <s v="1"/>
    <s v="900226715"/>
    <x v="8"/>
    <s v=""/>
    <s v=" "/>
    <s v=" "/>
    <s v=" "/>
    <n v="0"/>
    <s v="CONTABLE"/>
    <s v="N"/>
    <s v="000000409"/>
    <s v="0"/>
    <s v="TACOTESO"/>
    <s v="Dic 10 2023  7:56PM"/>
    <s v="frmBAN607"/>
    <s v="TA-COOR-TESO"/>
    <s v="TAMBIENTAL"/>
    <s v="Dic 10 2023  7:56PM"/>
    <s v=""/>
  </r>
  <r>
    <s v="138020001"/>
    <s v="REINTEGRO DE INCAPACIDADES"/>
    <d v="2023-11-24T00:00:00"/>
    <x v="2"/>
    <s v="15"/>
    <s v="CONSIGNACIONES BANCO"/>
    <s v=""/>
    <s v="000000410"/>
    <s v="NUEVA EMPRESA PROMOTORA DE SALUD:REINTEGRO INCAPACIDADES000000410"/>
    <n v="0"/>
    <n v="193334"/>
    <n v="-193334"/>
    <s v="1"/>
    <s v="900156264"/>
    <x v="3"/>
    <s v=""/>
    <s v=" "/>
    <s v=" "/>
    <s v=" "/>
    <n v="0"/>
    <s v="CONTABLE"/>
    <s v="N"/>
    <s v="000000410"/>
    <s v="0"/>
    <s v="TACOTESO"/>
    <s v="Dic 10 2023  7:57PM"/>
    <s v="frmBAN607"/>
    <s v="TA-COOR-TESO"/>
    <s v="TAMBIENTAL"/>
    <s v="Dic 10 2023  7:57PM"/>
    <s v=""/>
  </r>
  <r>
    <s v="138020001"/>
    <s v="REINTEGRO DE INCAPACIDADES"/>
    <d v="2023-11-27T00:00:00"/>
    <x v="2"/>
    <s v="15"/>
    <s v="CONSIGNACIONES BANCO"/>
    <s v=""/>
    <s v="000000407"/>
    <s v="E.P.S. FAMISANAR LTDA. CAFAM COLSUBSIDIO:TRASLADO ENTRE FONDOS000000407"/>
    <n v="0"/>
    <n v="929998"/>
    <n v="-929998"/>
    <s v="1"/>
    <s v="830003564"/>
    <x v="7"/>
    <s v=""/>
    <s v=" "/>
    <s v=" "/>
    <s v=" "/>
    <n v="0"/>
    <s v="CONTABLE"/>
    <s v="N"/>
    <s v="000000407"/>
    <s v="0"/>
    <s v="TACOTESO"/>
    <s v="Dic 10 2023  7:53PM"/>
    <s v="frmBAN607"/>
    <s v="TA-COOR-TESO"/>
    <s v="TAMBIENTAL"/>
    <s v="Dic 10 2023  7:53PM"/>
    <s v=""/>
  </r>
  <r>
    <s v="138020001"/>
    <s v="REINTEGRO DE INCAPACIDADES"/>
    <d v="2023-11-30T00:00:00"/>
    <x v="2"/>
    <s v="21"/>
    <s v="NOMINA NOVASOFT"/>
    <s v=""/>
    <s v="000000029"/>
    <s v="REINTEGRO DE INCAPACIDADES"/>
    <n v="44434"/>
    <n v="0"/>
    <n v="44434"/>
    <s v="1"/>
    <s v="1047435266"/>
    <x v="231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825132"/>
    <n v="0"/>
    <n v="825132"/>
    <s v="1"/>
    <s v="1052986204"/>
    <x v="228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73169783"/>
    <x v="107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7918997"/>
    <x v="13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1143339994"/>
    <x v="10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73183886"/>
    <x v="233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9394"/>
    <n v="0"/>
    <n v="39394"/>
    <s v="1"/>
    <s v="9103331"/>
    <x v="8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80728"/>
    <n v="0"/>
    <n v="80728"/>
    <s v="1"/>
    <s v="73008014"/>
    <x v="164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232000"/>
    <n v="0"/>
    <n v="232000"/>
    <s v="1"/>
    <s v="73109356"/>
    <x v="4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9588"/>
    <n v="0"/>
    <n v="39588"/>
    <s v="1"/>
    <s v="1007314964"/>
    <x v="21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1044911098"/>
    <x v="230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80000"/>
    <n v="0"/>
    <n v="580000"/>
    <s v="1"/>
    <s v="1047476501"/>
    <x v="14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116000"/>
    <n v="0"/>
    <n v="116000"/>
    <s v="1"/>
    <s v="73117655"/>
    <x v="32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99448"/>
    <n v="0"/>
    <n v="599448"/>
    <s v="1"/>
    <s v="1047371827"/>
    <x v="234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0"/>
    <n v="599448"/>
    <n v="-599448"/>
    <s v="1"/>
    <s v="1047371827"/>
    <x v="234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1007975140"/>
    <x v="207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45544725"/>
    <x v="53"/>
    <s v="10030200"/>
    <s v="COORDINACIÓN DE OPERACION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73169783"/>
    <x v="107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43622"/>
    <n v="0"/>
    <n v="543622"/>
    <s v="1"/>
    <s v="73189641"/>
    <x v="191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80000"/>
    <n v="0"/>
    <n v="580000"/>
    <s v="1"/>
    <s v="7918997"/>
    <x v="13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77334"/>
    <n v="0"/>
    <n v="77334"/>
    <s v="1"/>
    <s v="1143330124"/>
    <x v="235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80000"/>
    <n v="0"/>
    <n v="580000"/>
    <s v="1"/>
    <s v="1143339994"/>
    <x v="10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3817873"/>
    <x v="236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73131436"/>
    <x v="45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73168506"/>
    <x v="237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270668"/>
    <n v="0"/>
    <n v="270668"/>
    <s v="1"/>
    <s v="73212587"/>
    <x v="101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130584"/>
    <n v="0"/>
    <n v="130584"/>
    <s v="1"/>
    <s v="73352134"/>
    <x v="23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9394"/>
    <n v="0"/>
    <n v="39394"/>
    <s v="1"/>
    <s v="9103331"/>
    <x v="8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9145775"/>
    <x v="23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73576572"/>
    <x v="4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80000"/>
    <n v="0"/>
    <n v="580000"/>
    <s v="1"/>
    <s v="1044911098"/>
    <x v="230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09334"/>
    <n v="0"/>
    <n v="309334"/>
    <s v="1"/>
    <s v="1047476501"/>
    <x v="14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38667"/>
    <n v="0"/>
    <n v="38667"/>
    <s v="1"/>
    <s v="7919544"/>
    <x v="240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502667"/>
    <n v="0"/>
    <n v="502667"/>
    <s v="1"/>
    <s v="1044932106"/>
    <x v="241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1-30T00:00:00"/>
    <x v="2"/>
    <s v="21"/>
    <s v="NOMINA NOVASOFT"/>
    <s v=""/>
    <s v="000000029"/>
    <s v="REINTEGRO DE INCAPACIDADES"/>
    <n v="87142"/>
    <n v="0"/>
    <n v="87142"/>
    <s v="1"/>
    <s v="78730044"/>
    <x v="17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</r>
  <r>
    <s v="138020001"/>
    <s v="REINTEGRO DE INCAPACIDADES"/>
    <d v="2023-12-05T00:00:00"/>
    <x v="2"/>
    <s v="15"/>
    <s v="CONSIGNACIONES BANCO"/>
    <s v=""/>
    <s v="000000422"/>
    <s v="E.P.S. FAMISANAR LTDA. CAFAM COLSUBSIDIO:REINTEGRO INCAPACIDAD000000422"/>
    <n v="0"/>
    <n v="245315"/>
    <n v="-245315"/>
    <s v="1"/>
    <s v="830003564"/>
    <x v="7"/>
    <s v=""/>
    <s v=" "/>
    <s v=" "/>
    <s v=" "/>
    <n v="0"/>
    <s v="CONTABLE"/>
    <s v="N"/>
    <s v="000000422"/>
    <s v="0"/>
    <s v="TACOTESO"/>
    <s v="Ene 11 2024 12:22PM"/>
    <s v="frmBAN607"/>
    <s v="TA-COOR-TESO"/>
    <s v="TAMBIENTAL"/>
    <s v="Ene 11 2024 12:22PM"/>
    <s v=""/>
  </r>
  <r>
    <s v="138020001"/>
    <s v="REINTEGRO DE INCAPACIDADES"/>
    <d v="2023-12-12T00:00:00"/>
    <x v="2"/>
    <s v="15"/>
    <s v="CONSIGNACIONES BANCO"/>
    <s v=""/>
    <s v="000000423"/>
    <s v="E.P.S. FAMISANAR LTDA. CAFAM COLSUBSIDIO:REINTEGRO INCAPACIDAD000000423"/>
    <n v="0"/>
    <n v="139674"/>
    <n v="-139674"/>
    <s v="1"/>
    <s v="830003564"/>
    <x v="7"/>
    <s v=""/>
    <s v=" "/>
    <s v=" "/>
    <s v=" "/>
    <n v="0"/>
    <s v="CONTABLE"/>
    <s v="N"/>
    <s v="000000423"/>
    <s v="0"/>
    <s v="TACOTESO"/>
    <s v="Ene 11 2024 12:23PM"/>
    <s v="frmBAN607"/>
    <s v="TA-COOR-TESO"/>
    <s v="TAMBIENTAL"/>
    <s v="Ene 11 2024 12:23PM"/>
    <s v=""/>
  </r>
  <r>
    <s v="138020001"/>
    <s v="REINTEGRO DE INCAPACIDADES"/>
    <d v="2023-12-13T00:00:00"/>
    <x v="2"/>
    <s v="15"/>
    <s v="CONSIGNACIONES BANCO"/>
    <s v=""/>
    <s v="000000425"/>
    <s v="COOSALUD ENTIDAD PROMOTORA DE SALUD S.A:REINTEGRO INCAPACIDAD000000425"/>
    <n v="0"/>
    <n v="193334"/>
    <n v="-193334"/>
    <s v="1"/>
    <s v="900226715"/>
    <x v="8"/>
    <s v=""/>
    <s v=" "/>
    <s v=" "/>
    <s v=" "/>
    <n v="0"/>
    <s v="CONTABLE"/>
    <s v="N"/>
    <s v="000000425"/>
    <s v="0"/>
    <s v="TACOTESO"/>
    <s v="Ene 11 2024 12:34PM"/>
    <s v="frmBAN607"/>
    <s v="TA-COOR-TESO"/>
    <s v="TAMBIENTAL"/>
    <s v="Ene 11 2024 12:34PM"/>
    <s v=""/>
  </r>
  <r>
    <s v="138020001"/>
    <s v="REINTEGRO DE INCAPACIDADES"/>
    <d v="2023-12-13T00:00:00"/>
    <x v="2"/>
    <s v="15"/>
    <s v="CONSIGNACIONES BANCO"/>
    <s v=""/>
    <s v="000000426"/>
    <s v="COOSALUD ENTIDAD PROMOTORA DE SALUD S.A:REINTEGRO INCAPACIDAD000000426"/>
    <n v="0"/>
    <n v="38667"/>
    <n v="-38667"/>
    <s v="1"/>
    <s v="900226715"/>
    <x v="8"/>
    <s v=""/>
    <s v=" "/>
    <s v=" "/>
    <s v=" "/>
    <n v="0"/>
    <s v="CONTABLE"/>
    <s v="N"/>
    <s v="000000426"/>
    <s v="0"/>
    <s v="TACOTESO"/>
    <s v="Ene 11 2024 12:36PM"/>
    <s v="frmBAN607"/>
    <s v="TA-COOR-TESO"/>
    <s v="TAMBIENTAL"/>
    <s v="Ene 11 2024 12:36PM"/>
    <s v=""/>
  </r>
  <r>
    <s v="138020001"/>
    <s v="REINTEGRO DE INCAPACIDADES"/>
    <d v="2023-12-18T00:00:00"/>
    <x v="2"/>
    <s v="15"/>
    <s v="CONSIGNACIONES BANCO"/>
    <s v=""/>
    <s v="000000428"/>
    <s v="E.P.S. FAMISANAR LTDA. CAFAM COLSUBSIDIO:REINTEGRO INCAPACIDAD000000428"/>
    <n v="0"/>
    <n v="38667"/>
    <n v="-38667"/>
    <s v="1"/>
    <s v="830003564"/>
    <x v="7"/>
    <s v=""/>
    <s v=" "/>
    <s v=" "/>
    <s v=" "/>
    <n v="0"/>
    <s v="CONTABLE"/>
    <s v="N"/>
    <s v="000000428"/>
    <s v="0"/>
    <s v="TACOTESO"/>
    <s v="Ene 11 2024 12:38PM"/>
    <s v="frmBAN607"/>
    <s v="TA-COOR-TESO"/>
    <s v="TAMBIENTAL"/>
    <s v="Ene 11 2024 12:38PM"/>
    <s v=""/>
  </r>
  <r>
    <s v="138020001"/>
    <s v="REINTEGRO DE INCAPACIDADES"/>
    <d v="2023-12-18T00:00:00"/>
    <x v="2"/>
    <s v="15"/>
    <s v="CONSIGNACIONES BANCO"/>
    <s v=""/>
    <s v="000000429"/>
    <s v="E.P.S. SANITAS S.A.:REINTEGRO INCAPACIDAD000000429"/>
    <n v="0"/>
    <n v="128029"/>
    <n v="-128029"/>
    <s v="1"/>
    <s v="800251440"/>
    <x v="5"/>
    <s v=""/>
    <s v=" "/>
    <s v=" "/>
    <s v=" "/>
    <n v="0"/>
    <s v="CONTABLE"/>
    <s v="N"/>
    <s v="000000429"/>
    <s v="0"/>
    <s v="TACOTESO"/>
    <s v="Ene 11 2024 12:40PM"/>
    <s v="frmBAN607"/>
    <s v="TA-COOR-TESO"/>
    <s v="TAMBIENTAL"/>
    <s v="Ene 11 2024 12:40PM"/>
    <s v=""/>
  </r>
  <r>
    <s v="138020001"/>
    <s v="REINTEGRO DE INCAPACIDADES"/>
    <d v="2023-12-21T00:00:00"/>
    <x v="2"/>
    <s v="15"/>
    <s v="CONSIGNACIONES BANCO"/>
    <s v=""/>
    <s v="000000430"/>
    <s v="ASOCIACION MUTUAL SER EMPRESA SOLIDARIA:REINTEGRO INCAPACIDAD000000430"/>
    <n v="0"/>
    <n v="38667"/>
    <n v="-38667"/>
    <s v="1"/>
    <s v="806008394"/>
    <x v="6"/>
    <s v=""/>
    <s v=" "/>
    <s v=" "/>
    <s v=" "/>
    <n v="0"/>
    <s v="CONTABLE"/>
    <s v="N"/>
    <s v="000000430"/>
    <s v="0"/>
    <s v="TACOTESO"/>
    <s v="Ene 11 2024 12:41PM"/>
    <s v="frmBAN607"/>
    <s v="TA-COOR-TESO"/>
    <s v="TAMBIENTAL"/>
    <s v="Ene 11 2024 12:41PM"/>
    <s v=""/>
  </r>
  <r>
    <s v="138020001"/>
    <s v="REINTEGRO DE INCAPACIDADES"/>
    <d v="2023-12-21T00:00:00"/>
    <x v="2"/>
    <s v="15"/>
    <s v="CONSIGNACIONES BANCO"/>
    <s v=""/>
    <s v="000000431"/>
    <s v="E.P.S. SANITAS S.A.:REINTEGRO INCAPACIDAD000000431"/>
    <n v="0"/>
    <n v="142908"/>
    <n v="-142908"/>
    <s v="1"/>
    <s v="800251440"/>
    <x v="5"/>
    <s v=""/>
    <s v=" "/>
    <s v=" "/>
    <s v=" "/>
    <n v="0"/>
    <s v="CONTABLE"/>
    <s v="N"/>
    <s v="000000431"/>
    <s v="0"/>
    <s v="TACOTESO"/>
    <s v="Ene 11 2024 12:42PM"/>
    <s v="frmBAN607"/>
    <s v="TA-COOR-TESO"/>
    <s v="TAMBIENTAL"/>
    <s v="Ene 11 2024 12:42PM"/>
    <s v=""/>
  </r>
  <r>
    <s v="138020001"/>
    <s v="REINTEGRO DE INCAPACIDADES"/>
    <d v="2023-12-22T00:00:00"/>
    <x v="2"/>
    <s v="15"/>
    <s v="CONSIGNACIONES BANCO"/>
    <s v=""/>
    <s v="000000432"/>
    <s v="ASOCIACION MUTUAL SER EMPRESA SOLIDARIA:REINTEGRO INCAPACIDAD000000432"/>
    <n v="0"/>
    <n v="773334"/>
    <n v="-773334"/>
    <s v="1"/>
    <s v="806008394"/>
    <x v="6"/>
    <s v=""/>
    <s v=" "/>
    <s v=" "/>
    <s v=" "/>
    <n v="0"/>
    <s v="CONTABLE"/>
    <s v="N"/>
    <s v="000000432"/>
    <s v="0"/>
    <s v="TACOTESO"/>
    <s v="Ene 11 2024 12:43PM"/>
    <s v="frmBAN607"/>
    <s v="TA-COOR-TESO"/>
    <s v="TAMBIENTAL"/>
    <s v="Ene 11 2024 12:43PM"/>
    <s v=""/>
  </r>
  <r>
    <s v="138020001"/>
    <s v="REINTEGRO DE INCAPACIDADES"/>
    <d v="2023-12-28T00:00:00"/>
    <x v="2"/>
    <s v="15"/>
    <s v="CONSIGNACIONES BANCO"/>
    <s v=""/>
    <s v="000000427"/>
    <s v="NUEVA EMPRESA PROMOTORA DE SALUD:REINTEGRO INCAPACIDAD000000427"/>
    <n v="0"/>
    <n v="464769"/>
    <n v="-464769"/>
    <s v="1"/>
    <s v="900156264"/>
    <x v="3"/>
    <s v=""/>
    <s v=" "/>
    <s v=" "/>
    <s v=" "/>
    <n v="0"/>
    <s v="CONTABLE"/>
    <s v="N"/>
    <s v="000000427"/>
    <s v="0"/>
    <s v="TACOTESO"/>
    <s v="Ene 11 2024 12:37PM"/>
    <s v="frmBAN607"/>
    <s v="TA-COOR-TESO"/>
    <s v="TAMBIENTAL"/>
    <s v="Ene 11 2024 12:37PM"/>
    <s v=""/>
  </r>
  <r>
    <s v="138020001"/>
    <s v="REINTEGRO DE INCAPACIDADES"/>
    <d v="2023-12-31T00:00:00"/>
    <x v="2"/>
    <s v="21"/>
    <s v="NOMINA NOVASOFT"/>
    <s v=""/>
    <s v="000000030"/>
    <s v="GASTOS REEMBOLSABLES"/>
    <n v="580000"/>
    <n v="0"/>
    <n v="580000"/>
    <s v="1"/>
    <s v="73169783"/>
    <x v="10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627256"/>
    <n v="0"/>
    <n v="627256"/>
    <s v="1"/>
    <s v="73189641"/>
    <x v="191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502667"/>
    <n v="0"/>
    <n v="502667"/>
    <s v="1"/>
    <s v="7918997"/>
    <x v="13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8667"/>
    <n v="0"/>
    <n v="38667"/>
    <s v="1"/>
    <s v="1002199456"/>
    <x v="92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43790"/>
    <n v="0"/>
    <n v="43790"/>
    <s v="1"/>
    <s v="1002323370"/>
    <x v="242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502667"/>
    <n v="0"/>
    <n v="502667"/>
    <s v="1"/>
    <s v="1143339994"/>
    <x v="10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85581"/>
    <n v="0"/>
    <n v="85581"/>
    <s v="1"/>
    <s v="73151581"/>
    <x v="16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8667"/>
    <n v="0"/>
    <n v="38667"/>
    <s v="1"/>
    <s v="73168506"/>
    <x v="23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8667"/>
    <n v="0"/>
    <n v="38667"/>
    <s v="1"/>
    <s v="73212587"/>
    <x v="101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09334"/>
    <n v="0"/>
    <n v="309334"/>
    <s v="1"/>
    <s v="7960668"/>
    <x v="243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193334"/>
    <n v="0"/>
    <n v="193334"/>
    <s v="1"/>
    <s v="9103331"/>
    <x v="89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09334"/>
    <n v="0"/>
    <n v="309334"/>
    <s v="1"/>
    <s v="73109356"/>
    <x v="4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77334"/>
    <n v="0"/>
    <n v="77334"/>
    <s v="1"/>
    <s v="12595533"/>
    <x v="2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232001"/>
    <n v="0"/>
    <n v="232001"/>
    <s v="1"/>
    <s v="9099334"/>
    <x v="5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8667"/>
    <n v="0"/>
    <n v="38667"/>
    <s v="1"/>
    <s v="73580102"/>
    <x v="244"/>
    <s v="10030200"/>
    <s v="COORDINACIÓN DE OPERACION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154667"/>
    <n v="0"/>
    <n v="154667"/>
    <s v="1"/>
    <s v="73169783"/>
    <x v="10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238301"/>
    <n v="0"/>
    <n v="238301"/>
    <s v="1"/>
    <s v="73189641"/>
    <x v="191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9600"/>
    <n v="0"/>
    <n v="39600"/>
    <s v="1"/>
    <s v="1050954534"/>
    <x v="245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580000"/>
    <n v="0"/>
    <n v="580000"/>
    <s v="1"/>
    <s v="1143339994"/>
    <x v="10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464001"/>
    <n v="0"/>
    <n v="464001"/>
    <s v="1"/>
    <s v="73109356"/>
    <x v="4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38667"/>
    <n v="0"/>
    <n v="38667"/>
    <s v="1"/>
    <s v="7919544"/>
    <x v="240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464000"/>
    <n v="0"/>
    <n v="464000"/>
    <s v="1"/>
    <s v="30873721"/>
    <x v="26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270667"/>
    <n v="0"/>
    <n v="270667"/>
    <s v="1"/>
    <s v="1047490306"/>
    <x v="246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42706"/>
    <n v="0"/>
    <n v="42706"/>
    <s v="1"/>
    <s v="73159298"/>
    <x v="24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154668"/>
    <n v="0"/>
    <n v="154668"/>
    <s v="1"/>
    <s v="9099334"/>
    <x v="5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701909"/>
    <n v="0"/>
    <n v="701909"/>
    <s v="1"/>
    <s v="1050961305"/>
    <x v="24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3-12-31T00:00:00"/>
    <x v="2"/>
    <s v="21"/>
    <s v="NOMINA NOVASOFT"/>
    <s v=""/>
    <s v="000000030"/>
    <s v="GASTOS REEMBOLSABLES"/>
    <n v="46691"/>
    <n v="0"/>
    <n v="46691"/>
    <s v="1"/>
    <s v="1003026603"/>
    <x v="249"/>
    <s v="10020200"/>
    <s v="EJECUCIÓN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</r>
  <r>
    <s v="138020001"/>
    <s v="REINTEGRO DE INCAPACIDADES"/>
    <d v="2024-01-17T00:00:00"/>
    <x v="3"/>
    <s v="15"/>
    <s v="CONSIGNACIONES BANCO"/>
    <s v=""/>
    <s v="000000433"/>
    <s v="SALUD TOTAL S.A. EPS ARS:REINTEGRO INCAPACIDAD - LICENCIA PATERNIDAD000000433"/>
    <n v="0"/>
    <n v="760732"/>
    <n v="-760732"/>
    <s v="1"/>
    <s v="1050961305"/>
    <x v="248"/>
    <s v=""/>
    <s v=" "/>
    <s v=" "/>
    <s v=" "/>
    <n v="0"/>
    <s v="CONTABLE"/>
    <s v="N"/>
    <s v="000000433"/>
    <s v="0"/>
    <s v="TACOTESO"/>
    <s v="Feb  5 2024 11:55AM"/>
    <s v="frmBAN607"/>
    <s v="TA-COOR-TESO"/>
    <s v="TAMBIENTAL"/>
    <s v="Feb  5 2024 11:55AM"/>
    <s v=""/>
  </r>
  <r>
    <s v="138020001"/>
    <s v="REINTEGRO DE INCAPACIDADES"/>
    <d v="2024-01-19T00:00:00"/>
    <x v="3"/>
    <s v="15"/>
    <s v="CONSIGNACIONES BANCO"/>
    <s v=""/>
    <s v="000000435"/>
    <s v="E.P.S. FAMISANAR LTDA. CAFAM COLSUBSIDIO:REINTEGRO INCAPACIDADES000000435"/>
    <n v="0"/>
    <n v="193333"/>
    <n v="-193333"/>
    <s v="1"/>
    <s v="30873721"/>
    <x v="26"/>
    <s v=""/>
    <s v=" "/>
    <s v=" "/>
    <s v=" "/>
    <n v="0"/>
    <s v="CONTABLE"/>
    <s v="N"/>
    <s v="000000435"/>
    <s v="0"/>
    <s v="TAAUXAREA"/>
    <s v="Feb  7 2024  5:03PM"/>
    <s v="frmBAN607"/>
    <s v="TA-COOR-TESO"/>
    <s v="TAMBIENTAL"/>
    <s v="Feb 15 2024  5:23PM"/>
    <s v=""/>
  </r>
  <r>
    <s v="138020001"/>
    <s v="REINTEGRO DE INCAPACIDADES"/>
    <d v="2024-01-23T00:00:00"/>
    <x v="3"/>
    <s v="15"/>
    <s v="CONSIGNACIONES BANCO"/>
    <s v=""/>
    <s v="000000434"/>
    <s v="EPS SURA COMPAÑIA SURAMERICANA SERVICIOS DE SALUD:REINTEGRO INCAPACIDADES - LICENCIA DE MATERNIDAD000000434"/>
    <n v="0"/>
    <n v="8733758"/>
    <n v="-8733758"/>
    <s v="1"/>
    <s v="1235045400"/>
    <x v="250"/>
    <s v=""/>
    <s v=" "/>
    <s v=" "/>
    <s v=" "/>
    <n v="0"/>
    <s v="CONTABLE"/>
    <s v="N"/>
    <s v="000000434"/>
    <s v="0"/>
    <s v="TACOTESO"/>
    <s v="Feb  5 2024 11:59AM"/>
    <s v="frmBAN607"/>
    <s v="TA-COOR-TESO"/>
    <s v="TAMBIENTAL"/>
    <s v="Feb  5 2024 11:59AM"/>
    <s v=""/>
  </r>
  <r>
    <s v="138020001"/>
    <s v="REINTEGRO DE INCAPACIDADES"/>
    <d v="2024-01-25T00:00:00"/>
    <x v="3"/>
    <s v="15"/>
    <s v="CONSIGNACIONES BANCO"/>
    <s v=""/>
    <s v="000000436"/>
    <s v="SALUD TOTAL S.A. EPS ARS:REINTGRO INCAPACIDADES000000436"/>
    <n v="0"/>
    <n v="88151"/>
    <n v="-88151"/>
    <s v="1"/>
    <s v="1047435266"/>
    <x v="231"/>
    <s v=""/>
    <s v=" "/>
    <s v=" "/>
    <s v=" "/>
    <n v="0"/>
    <s v="CONTABLE"/>
    <s v="N"/>
    <s v="000000436"/>
    <s v="0"/>
    <s v="TAAUXAREA"/>
    <s v="Feb  7 2024  5:05PM"/>
    <s v="frmBAN607"/>
    <s v="TA-COOR-TESO"/>
    <s v="TAMBIENTAL"/>
    <s v="Feb 15 2024  5:24PM"/>
    <s v=""/>
  </r>
  <r>
    <s v="138020001"/>
    <s v="REINTEGRO DE INCAPACIDADES"/>
    <d v="2024-01-25T00:00:00"/>
    <x v="3"/>
    <s v="15"/>
    <s v="CONSIGNACIONES BANCO"/>
    <s v=""/>
    <s v="000000436"/>
    <s v="SALUD TOTAL S.A. EPS ARS:REINTGRO INCAPACIDADES000000436"/>
    <n v="0"/>
    <n v="38667"/>
    <n v="-38667"/>
    <s v="1"/>
    <s v="73131436"/>
    <x v="45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</r>
  <r>
    <s v="138020001"/>
    <s v="REINTEGRO DE INCAPACIDADES"/>
    <d v="2024-01-25T00:00:00"/>
    <x v="3"/>
    <s v="15"/>
    <s v="CONSIGNACIONES BANCO"/>
    <s v=""/>
    <s v="000000436"/>
    <s v="SALUD TOTAL S.A. EPS ARS:REINTGRO INCAPACIDADES000000436"/>
    <n v="0"/>
    <n v="39598"/>
    <n v="-39598"/>
    <s v="1"/>
    <s v="73182612"/>
    <x v="225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</r>
  <r>
    <s v="138020001"/>
    <s v="REINTEGRO DE INCAPACIDADES"/>
    <d v="2024-01-25T00:00:00"/>
    <x v="3"/>
    <s v="15"/>
    <s v="CONSIGNACIONES BANCO"/>
    <s v=""/>
    <s v="000000436"/>
    <s v="SALUD TOTAL S.A. EPS ARS:REINTGRO INCAPACIDADES000000436"/>
    <n v="0"/>
    <n v="42733"/>
    <n v="-42733"/>
    <s v="1"/>
    <s v="73121602"/>
    <x v="37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</r>
  <r>
    <s v="138020001"/>
    <s v="REINTEGRO DE INCAPACIDADES"/>
    <d v="2024-01-25T00:00:00"/>
    <x v="3"/>
    <s v="15"/>
    <s v="CONSIGNACIONES BANCO"/>
    <s v=""/>
    <s v="000000436"/>
    <s v="SALUD TOTAL S.A. EPS ARS:REINTGRO INCAPACIDADES000000436"/>
    <n v="0"/>
    <n v="77334"/>
    <n v="-77334"/>
    <s v="1"/>
    <s v="73131436"/>
    <x v="45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</r>
  <r>
    <s v="138020001"/>
    <s v="REINTEGRO DE INCAPACIDADES"/>
    <d v="2024-01-29T00:00:00"/>
    <x v="3"/>
    <s v="15"/>
    <s v="CONSIGNACIONES BANCO"/>
    <s v=""/>
    <s v="000000437"/>
    <s v="ASOCIACION MUTUAL SER EMPRESA SOLIDARIA:REINTEGRO INCAPACIDADES000000437"/>
    <n v="0"/>
    <n v="165475"/>
    <n v="-165475"/>
    <s v="1"/>
    <s v="806008394"/>
    <x v="6"/>
    <s v=""/>
    <s v=" "/>
    <s v=" "/>
    <s v=" "/>
    <n v="0"/>
    <s v="CONTABLE"/>
    <s v="N"/>
    <s v="000000437"/>
    <s v="0"/>
    <s v="TACOTESO"/>
    <s v="Feb  7 2024  5:08PM"/>
    <s v="frmBAN607"/>
    <s v="TA-COOR-TESO"/>
    <s v="TAMBIENTAL"/>
    <s v="Feb  7 2024  5:08PM"/>
    <s v=""/>
  </r>
  <r>
    <s v="138020001"/>
    <s v="REINTEGRO DE INCAPACIDADES"/>
    <d v="2024-01-31T00:00:00"/>
    <x v="3"/>
    <s v="21"/>
    <s v="NOMINA NOVASOFT"/>
    <s v=""/>
    <s v="000000031"/>
    <s v="REINTEGRO DE INCAPACIDADES"/>
    <n v="86667"/>
    <n v="0"/>
    <n v="86667"/>
    <s v="1"/>
    <s v="1052986204"/>
    <x v="228"/>
    <s v="10020200"/>
    <s v="EJECUCIÓN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86667"/>
    <n v="0"/>
    <n v="86667"/>
    <s v="1"/>
    <s v="45562071"/>
    <x v="67"/>
    <s v="10030200"/>
    <s v="COORDINACIÓN DE OPERACION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520000"/>
    <n v="0"/>
    <n v="520000"/>
    <s v="1"/>
    <s v="73169783"/>
    <x v="10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86668"/>
    <n v="0"/>
    <n v="86668"/>
    <s v="1"/>
    <s v="9236697"/>
    <x v="11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216668"/>
    <n v="0"/>
    <n v="216668"/>
    <s v="1"/>
    <s v="1047436328"/>
    <x v="22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563334"/>
    <n v="0"/>
    <n v="563334"/>
    <s v="1"/>
    <s v="1050959629"/>
    <x v="21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130000"/>
    <n v="0"/>
    <n v="130000"/>
    <s v="1"/>
    <s v="73131436"/>
    <x v="45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173334"/>
    <n v="0"/>
    <n v="173334"/>
    <s v="1"/>
    <s v="73214827"/>
    <x v="25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310058"/>
    <n v="0"/>
    <n v="310058"/>
    <s v="1"/>
    <s v="73008014"/>
    <x v="16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73103777"/>
    <x v="2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563334"/>
    <n v="0"/>
    <n v="563334"/>
    <s v="1"/>
    <s v="73109356"/>
    <x v="48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658878"/>
    <n v="0"/>
    <n v="658878"/>
    <s v="1"/>
    <s v="73147510"/>
    <x v="169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1047440584"/>
    <x v="252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1047476501"/>
    <x v="149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1051819935"/>
    <x v="232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1143383567"/>
    <x v="253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76667"/>
    <n v="0"/>
    <n v="476667"/>
    <s v="1"/>
    <s v="1235044085"/>
    <x v="25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08272"/>
    <n v="0"/>
    <n v="408272"/>
    <s v="1"/>
    <s v="7919544"/>
    <x v="24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76668"/>
    <n v="0"/>
    <n v="476668"/>
    <s v="1"/>
    <s v="30873721"/>
    <x v="2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34"/>
    <n v="0"/>
    <n v="433334"/>
    <s v="1"/>
    <s v="7921215"/>
    <x v="255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650000"/>
    <n v="0"/>
    <n v="650000"/>
    <s v="1"/>
    <s v="1047490306"/>
    <x v="24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9099334"/>
    <x v="5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701909"/>
    <n v="0"/>
    <n v="701909"/>
    <s v="1"/>
    <s v="1050959328"/>
    <x v="18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1039733"/>
    <n v="0"/>
    <n v="1039733"/>
    <s v="1"/>
    <s v="1235045400"/>
    <x v="250"/>
    <s v="10040000"/>
    <s v="GERENCIA GESTIÓN HUMANA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693334"/>
    <n v="0"/>
    <n v="693334"/>
    <s v="1"/>
    <s v="73169783"/>
    <x v="10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76667"/>
    <n v="0"/>
    <n v="476667"/>
    <s v="1"/>
    <s v="73189641"/>
    <x v="19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606667"/>
    <n v="0"/>
    <n v="606667"/>
    <s v="1"/>
    <s v="7918997"/>
    <x v="13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346667"/>
    <n v="0"/>
    <n v="346667"/>
    <s v="1"/>
    <s v="1047370459"/>
    <x v="1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693334"/>
    <n v="0"/>
    <n v="693334"/>
    <s v="1"/>
    <s v="1047436328"/>
    <x v="22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260000"/>
    <n v="0"/>
    <n v="260000"/>
    <s v="1"/>
    <s v="1050959629"/>
    <x v="21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520000"/>
    <n v="0"/>
    <n v="520000"/>
    <s v="1"/>
    <s v="73106822"/>
    <x v="4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73212587"/>
    <x v="10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693334"/>
    <n v="0"/>
    <n v="693334"/>
    <s v="1"/>
    <s v="73109356"/>
    <x v="48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760244"/>
    <n v="0"/>
    <n v="760244"/>
    <s v="1"/>
    <s v="73147510"/>
    <x v="169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303334"/>
    <n v="0"/>
    <n v="303334"/>
    <s v="1"/>
    <s v="1235044085"/>
    <x v="25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182469"/>
    <n v="0"/>
    <n v="182469"/>
    <s v="1"/>
    <s v="7919544"/>
    <x v="24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216669"/>
    <n v="0"/>
    <n v="216669"/>
    <s v="1"/>
    <s v="30873721"/>
    <x v="2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520001"/>
    <n v="0"/>
    <n v="520001"/>
    <s v="1"/>
    <s v="1047490306"/>
    <x v="24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334"/>
    <n v="0"/>
    <n v="43334"/>
    <s v="1"/>
    <s v="9099334"/>
    <x v="5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438312"/>
    <n v="0"/>
    <n v="438312"/>
    <s v="1"/>
    <s v="1143389124"/>
    <x v="25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1-31T00:00:00"/>
    <x v="3"/>
    <s v="21"/>
    <s v="NOMINA NOVASOFT"/>
    <s v=""/>
    <s v="000000031"/>
    <s v="REINTEGRO DE INCAPACIDADES"/>
    <n v="1109049"/>
    <n v="0"/>
    <n v="1109049"/>
    <s v="1"/>
    <s v="1235045400"/>
    <x v="250"/>
    <s v="10040000"/>
    <s v="GERENCIA GESTIÓN HUMANA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</r>
  <r>
    <s v="138020001"/>
    <s v="REINTEGRO DE INCAPACIDADES"/>
    <d v="2024-02-01T00:00:00"/>
    <x v="3"/>
    <s v="15"/>
    <s v="CONSIGNACIONES BANCO"/>
    <s v=""/>
    <s v="000000456"/>
    <s v="E.P.S. SANITAS S.A.:Reintegro incapacidades000000456"/>
    <n v="0"/>
    <n v="1283205"/>
    <n v="-1283205"/>
    <s v="1"/>
    <s v="73147510"/>
    <x v="169"/>
    <s v=""/>
    <s v=" "/>
    <s v=" "/>
    <s v=" "/>
    <n v="0"/>
    <s v="CONTABLE"/>
    <s v="N"/>
    <s v="000000456"/>
    <s v="0"/>
    <s v="TACOTESO"/>
    <s v="Mar  5 2024 11:06AM"/>
    <s v="frmBAN607"/>
    <s v="TA-COOR-TESO"/>
    <s v="TAMBIENTAL"/>
    <s v="Mar  5 2024 11:06AM"/>
    <s v=""/>
  </r>
  <r>
    <s v="138020001"/>
    <s v="REINTEGRO DE INCAPACIDADES"/>
    <d v="2024-02-06T00:00:00"/>
    <x v="3"/>
    <s v="15"/>
    <s v="CONSIGNACIONES BANCO"/>
    <s v=""/>
    <s v="000000455"/>
    <s v="E.P.S. SANITAS S.A.:Reintegro incapacidades000000455"/>
    <n v="0"/>
    <n v="89162"/>
    <n v="-89162"/>
    <s v="1"/>
    <s v="73103777"/>
    <x v="20"/>
    <s v=""/>
    <s v=" "/>
    <s v=" "/>
    <s v=" "/>
    <n v="0"/>
    <s v="CONTABLE"/>
    <s v="N"/>
    <s v="000000455"/>
    <s v="0"/>
    <s v="TACOTESO"/>
    <s v="Mar  5 2024 10:57AM"/>
    <s v="frmBAN607"/>
    <s v="TA-COOR-TESO"/>
    <s v="TAMBIENTAL"/>
    <s v="Mar  5 2024 10:57AM"/>
    <s v=""/>
  </r>
  <r>
    <s v="138020001"/>
    <s v="REINTEGRO DE INCAPACIDADES"/>
    <d v="2024-02-08T00:00:00"/>
    <x v="3"/>
    <s v="15"/>
    <s v="CONSIGNACIONES BANCO"/>
    <s v=""/>
    <s v="000000454"/>
    <s v="E.P.S. SANITAS S.A.:REINTEGRO INCAPACIDADES000000454"/>
    <n v="0"/>
    <n v="573954"/>
    <n v="-573954"/>
    <s v="1"/>
    <s v="1002248481"/>
    <x v="137"/>
    <s v=""/>
    <s v=" "/>
    <s v=" "/>
    <s v=" "/>
    <n v="0"/>
    <s v="CONTABLE"/>
    <s v="N"/>
    <s v="000000454"/>
    <s v="0"/>
    <s v="TACOTESO"/>
    <s v="Mar  5 2024 10:29AM"/>
    <s v="frmBAN607"/>
    <s v="TA-COOR-TESO"/>
    <s v="TAMBIENTAL"/>
    <s v="Mar  5 2024 10:29AM"/>
    <s v=""/>
  </r>
  <r>
    <s v="138020001"/>
    <s v="REINTEGRO DE INCAPACIDADES"/>
    <d v="2024-02-09T00:00:00"/>
    <x v="3"/>
    <s v="15"/>
    <s v="CONSIGNACIONES BANCO"/>
    <s v=""/>
    <s v="000000457"/>
    <s v="E.P.S. SANITAS S.A.:Reintegro incapacidades000000457"/>
    <n v="0"/>
    <n v="24705408"/>
    <n v="-24705408"/>
    <s v="1"/>
    <s v="1071162031"/>
    <x v="202"/>
    <s v=""/>
    <s v=" "/>
    <s v=" "/>
    <s v=" "/>
    <n v="0"/>
    <s v="CONTABLE"/>
    <s v="N"/>
    <s v="000000457"/>
    <s v="0"/>
    <s v="TACOTESO"/>
    <s v="Mar  5 2024 11:28AM"/>
    <s v="frmBAN607"/>
    <s v="TA-COOR-TESO"/>
    <s v="TAMBIENTAL"/>
    <s v="Mar  5 2024 11:28AM"/>
    <s v=""/>
  </r>
  <r>
    <s v="138020001"/>
    <s v="REINTEGRO DE INCAPACIDADES"/>
    <d v="2024-02-09T00:00:00"/>
    <x v="3"/>
    <s v="15"/>
    <s v="CONSIGNACIONES BANCO"/>
    <s v=""/>
    <s v="000000458"/>
    <s v="NUEVA EMPRESA PROMOTORA DE SALUD:Reintegro incapacidades000000458"/>
    <n v="0"/>
    <n v="40517"/>
    <n v="-40517"/>
    <s v="1"/>
    <s v="11077259"/>
    <x v="120"/>
    <s v=""/>
    <s v=" "/>
    <s v=" "/>
    <s v=" "/>
    <n v="0"/>
    <s v="CONTABLE"/>
    <s v="N"/>
    <s v="000000458"/>
    <s v="0"/>
    <s v="TACOTESO"/>
    <s v="Mar  5 2024 11:33AM"/>
    <s v="frmBAN607"/>
    <s v="TA-COOR-TESO"/>
    <s v="TAMBIENTAL"/>
    <s v="Mar  5 2024 11:33AM"/>
    <s v=""/>
  </r>
  <r>
    <s v="138020001"/>
    <s v="REINTEGRO DE INCAPACIDADES"/>
    <d v="2024-02-09T00:00:00"/>
    <x v="3"/>
    <s v="15"/>
    <s v="CONSIGNACIONES BANCO"/>
    <s v=""/>
    <s v="000000458"/>
    <s v="Reintegro incapacidades"/>
    <n v="0"/>
    <n v="38667"/>
    <n v="-38667"/>
    <s v="1"/>
    <s v="12595533"/>
    <x v="28"/>
    <s v=""/>
    <s v=" "/>
    <s v=" "/>
    <s v=" "/>
    <n v="0"/>
    <s v="CONTABLE"/>
    <s v="N"/>
    <s v="000000458"/>
    <s v="0"/>
    <s v="TACOTESO"/>
    <s v="Mar  5 2024 11:33AM"/>
    <s v="frmBAN607"/>
    <s v="TA-COOR-TESO"/>
    <s v="TAMBIENTAL"/>
    <s v="Mar  5 2024 11:33AM"/>
    <s v=""/>
  </r>
  <r>
    <s v="138020001"/>
    <s v="REINTEGRO DE INCAPACIDADES"/>
    <d v="2024-02-14T00:00:00"/>
    <x v="3"/>
    <s v="15"/>
    <s v="CONSIGNACIONES BANCO"/>
    <s v=""/>
    <s v="000000459"/>
    <s v="EPS SURA COMPAÑIA SURAMERICANA SERVICIOS DE SALUD:Reintegro incapacidades000000459"/>
    <n v="0"/>
    <n v="2822667"/>
    <n v="-2822667"/>
    <s v="1"/>
    <s v="7918997"/>
    <x v="13"/>
    <s v=""/>
    <s v=" "/>
    <s v=" "/>
    <s v=" "/>
    <n v="0"/>
    <s v="CONTABLE"/>
    <s v="N"/>
    <s v="000000459"/>
    <s v="0"/>
    <s v="TACOTESO"/>
    <s v="Mar  5 2024 11:35AM"/>
    <s v="frmBAN607"/>
    <s v="TA-COOR-TESO"/>
    <s v="TAMBIENTAL"/>
    <s v="Mar  5 2024 11:35AM"/>
    <s v=""/>
  </r>
  <r>
    <s v="138020001"/>
    <s v="REINTEGRO DE INCAPACIDADES"/>
    <d v="2024-02-15T00:00:00"/>
    <x v="3"/>
    <s v="15"/>
    <s v="CONSIGNACIONES BANCO"/>
    <s v=""/>
    <s v="000000460"/>
    <s v="ASOCIACION MUTUAL SER EMPRESA SOLIDARIA:Reintegro incapacidades000000460"/>
    <n v="0"/>
    <n v="780001"/>
    <n v="-780001"/>
    <s v="1"/>
    <s v="1235044085"/>
    <x v="254"/>
    <s v=""/>
    <s v=" "/>
    <s v=" "/>
    <s v=" "/>
    <n v="0"/>
    <s v="CONTABLE"/>
    <s v="N"/>
    <s v="000000460"/>
    <s v="0"/>
    <s v="TACOTESO"/>
    <s v="Mar  5 2024 11:41AM"/>
    <s v="frmBAN607"/>
    <s v="TA-COOR-TESO"/>
    <s v="TAMBIENTAL"/>
    <s v="Mar  5 2024 11:41AM"/>
    <s v=""/>
  </r>
  <r>
    <s v="138020001"/>
    <s v="REINTEGRO DE INCAPACIDADES"/>
    <d v="2024-02-15T00:00:00"/>
    <x v="3"/>
    <s v="15"/>
    <s v="CONSIGNACIONES BANCO"/>
    <s v=""/>
    <s v="000000460"/>
    <s v="Reintegro incapacidades"/>
    <n v="0"/>
    <n v="303334"/>
    <n v="-303334"/>
    <s v="1"/>
    <s v="7919544"/>
    <x v="240"/>
    <s v=""/>
    <s v=" "/>
    <s v=" "/>
    <s v=" "/>
    <n v="0"/>
    <s v="CONTABLE"/>
    <s v="N"/>
    <s v="000000460"/>
    <s v="0"/>
    <s v="TACOTESO"/>
    <s v="Mar  5 2024 11:41AM"/>
    <s v="frmBAN607"/>
    <s v="TA-COOR-TESO"/>
    <s v="TAMBIENTAL"/>
    <s v="Mar  5 2024 11:41AM"/>
    <s v=""/>
  </r>
  <r>
    <s v="138020001"/>
    <s v="REINTEGRO DE INCAPACIDADES"/>
    <d v="2024-02-15T00:00:00"/>
    <x v="3"/>
    <s v="15"/>
    <s v="CONSIGNACIONES BANCO"/>
    <s v=""/>
    <s v="000000460"/>
    <s v="Reintegro incapacidades"/>
    <n v="0"/>
    <n v="43334"/>
    <n v="-43334"/>
    <s v="1"/>
    <s v="1047476501"/>
    <x v="149"/>
    <s v=""/>
    <s v=" "/>
    <s v=" "/>
    <s v=" "/>
    <n v="0"/>
    <s v="CONTABLE"/>
    <s v="N"/>
    <s v="000000460"/>
    <s v="0"/>
    <s v="TACOTESO"/>
    <s v="Mar  5 2024 11:41AM"/>
    <s v="frmBAN607"/>
    <s v="TA-COOR-TESO"/>
    <s v="TAMBIENTAL"/>
    <s v="Mar  5 2024 11:41AM"/>
    <s v=""/>
  </r>
  <r>
    <s v="138020001"/>
    <s v="REINTEGRO DE INCAPACIDADES"/>
    <d v="2024-02-15T00:00:00"/>
    <x v="3"/>
    <s v="15"/>
    <s v="CONSIGNACIONES BANCO"/>
    <s v=""/>
    <s v="000000461"/>
    <s v="ASOCIACION MUTUAL SER EMPRESA SOLIDARIA:Reintegro incapacidades000000461"/>
    <n v="0"/>
    <n v="116000"/>
    <n v="-116000"/>
    <s v="1"/>
    <s v="7919544"/>
    <x v="240"/>
    <s v=""/>
    <s v=" "/>
    <s v=" "/>
    <s v=" "/>
    <n v="0"/>
    <s v="CONTABLE"/>
    <s v="N"/>
    <s v="000000461"/>
    <s v="0"/>
    <s v="TACOTESO"/>
    <s v="Mar  5 2024 11:44AM"/>
    <s v="frmBAN607"/>
    <s v="TA-COOR-TESO"/>
    <s v="TAMBIENTAL"/>
    <s v="Mar  5 2024 11:44AM"/>
    <s v=""/>
  </r>
  <r>
    <s v="138020001"/>
    <s v="REINTEGRO DE INCAPACIDADES"/>
    <d v="2024-02-15T00:00:00"/>
    <x v="3"/>
    <s v="15"/>
    <s v="CONSIGNACIONES BANCO"/>
    <s v=""/>
    <s v="000000467"/>
    <s v="ASOCIACION MUTUAL SER EMPRESA SOLIDARIA:REINTEGRO INCAPACIDADES000000467"/>
    <n v="0"/>
    <n v="38667"/>
    <n v="-38667"/>
    <s v="1"/>
    <s v="7919544"/>
    <x v="240"/>
    <s v=""/>
    <s v=" "/>
    <s v=" "/>
    <s v=" "/>
    <n v="0"/>
    <s v="CONTABLE"/>
    <s v="N"/>
    <s v="000000467"/>
    <s v="0"/>
    <s v="TACOTESO"/>
    <s v="Mar  5 2024 12:24PM"/>
    <s v="frmBAN607"/>
    <s v="TA-COOR-TESO"/>
    <s v="TAMBIENTAL"/>
    <s v="Mar  5 2024 12:24PM"/>
    <s v=""/>
  </r>
  <r>
    <s v="138020001"/>
    <s v="REINTEGRO DE INCAPACIDADES"/>
    <d v="2024-02-16T00:00:00"/>
    <x v="3"/>
    <s v="15"/>
    <s v="CONSIGNACIONES BANCO"/>
    <s v=""/>
    <s v="000000462"/>
    <s v="SALUD TOTAL S.A. EPS ARS:Reintegro incapacidades000000462"/>
    <n v="0"/>
    <n v="154668"/>
    <n v="-154668"/>
    <s v="1"/>
    <s v="73212587"/>
    <x v="101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2"/>
    <s v="Reintegro incapacidades"/>
    <n v="0"/>
    <n v="38667"/>
    <n v="-38667"/>
    <s v="1"/>
    <s v="9103331"/>
    <x v="89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2"/>
    <s v="Reintegro incapacidades"/>
    <n v="0"/>
    <n v="46786"/>
    <n v="-46786"/>
    <s v="1"/>
    <s v="1047435266"/>
    <x v="231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2"/>
    <s v="Reintegro incapacidades"/>
    <n v="0"/>
    <n v="82276"/>
    <n v="-82276"/>
    <s v="1"/>
    <s v="1143330124"/>
    <x v="235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2"/>
    <s v="Reintegro incapacidades"/>
    <n v="0"/>
    <n v="124000"/>
    <n v="-124000"/>
    <s v="1"/>
    <s v="73352134"/>
    <x v="238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2"/>
    <s v="Reintegro incapacidades"/>
    <n v="0"/>
    <n v="38667"/>
    <n v="-38667"/>
    <s v="1"/>
    <s v="73212587"/>
    <x v="101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2"/>
    <s v="Reintegro incapacidades"/>
    <n v="0"/>
    <n v="196972"/>
    <n v="-196972"/>
    <s v="1"/>
    <s v="9103331"/>
    <x v="89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</r>
  <r>
    <s v="138020001"/>
    <s v="REINTEGRO DE INCAPACIDADES"/>
    <d v="2024-02-16T00:00:00"/>
    <x v="3"/>
    <s v="15"/>
    <s v="CONSIGNACIONES BANCO"/>
    <s v=""/>
    <s v="000000463"/>
    <s v="ASOCIACION MUTUAL SER EMPRESA SOLIDARIA:Reintegro incapacidades000000463"/>
    <n v="0"/>
    <n v="43334"/>
    <n v="-43334"/>
    <s v="1"/>
    <s v="1047476501"/>
    <x v="149"/>
    <s v=""/>
    <s v=" "/>
    <s v=" "/>
    <s v=" "/>
    <n v="0"/>
    <s v="CONTABLE"/>
    <s v="N"/>
    <s v="000000463"/>
    <s v="0"/>
    <s v="TACOTESO"/>
    <s v="Mar  5 2024 12:06PM"/>
    <s v="frmBAN607"/>
    <s v="TA-COOR-TESO"/>
    <s v="TAMBIENTAL"/>
    <s v="Mar  5 2024 12:06PM"/>
    <s v=""/>
  </r>
  <r>
    <s v="138020001"/>
    <s v="REINTEGRO DE INCAPACIDADES"/>
    <d v="2024-02-20T00:00:00"/>
    <x v="3"/>
    <s v="15"/>
    <s v="CONSIGNACIONES BANCO"/>
    <s v=""/>
    <s v="000000453"/>
    <s v="E.P.S. SANITAS S.A.:REINTEGRO INCAPACIDADES000000453"/>
    <n v="0"/>
    <n v="641603"/>
    <n v="-641603"/>
    <s v="1"/>
    <s v="73147510"/>
    <x v="169"/>
    <s v=""/>
    <s v=" "/>
    <s v=" "/>
    <s v=" "/>
    <n v="0"/>
    <s v="CONTABLE"/>
    <s v="N"/>
    <s v="000000453"/>
    <s v="0"/>
    <s v="TACOTESO"/>
    <s v="Mar  5 2024 10:16AM"/>
    <s v="frmBAN607"/>
    <s v="TA-COOR-TESO"/>
    <s v="TAMBIENTAL"/>
    <s v="Mar  5 2024 10:16AM"/>
    <s v=""/>
  </r>
  <r>
    <s v="138020001"/>
    <s v="REINTEGRO DE INCAPACIDADES"/>
    <d v="2024-02-21T00:00:00"/>
    <x v="3"/>
    <s v="15"/>
    <s v="CONSIGNACIONES BANCO"/>
    <s v=""/>
    <s v="000000464"/>
    <s v="ASOCIACION MUTUAL SER EMPRESA SOLIDARIA:Reintegro incapacidades000000464"/>
    <n v="0"/>
    <n v="260000"/>
    <n v="-260000"/>
    <s v="1"/>
    <s v="7919544"/>
    <x v="240"/>
    <s v=""/>
    <s v=" "/>
    <s v=" "/>
    <s v=" "/>
    <n v="0"/>
    <s v="CONTABLE"/>
    <s v="N"/>
    <s v="000000464"/>
    <s v="0"/>
    <s v="TACOTESO"/>
    <s v="Mar  5 2024 12:09PM"/>
    <s v="frmBAN607"/>
    <s v="TA-COOR-TESO"/>
    <s v="TAMBIENTAL"/>
    <s v="Mar  5 2024 12:09PM"/>
    <s v=""/>
  </r>
  <r>
    <s v="138020001"/>
    <s v="REINTEGRO DE INCAPACIDADES"/>
    <d v="2024-02-21T00:00:00"/>
    <x v="3"/>
    <s v="15"/>
    <s v="CONSIGNACIONES BANCO"/>
    <s v=""/>
    <s v="000000465"/>
    <s v="ASOCIACION MUTUAL SER EMPRESA SOLIDARIA:Reintegro incapacidades000000465"/>
    <n v="0"/>
    <n v="780000"/>
    <n v="-780000"/>
    <s v="1"/>
    <s v="73189641"/>
    <x v="191"/>
    <s v=""/>
    <s v=" "/>
    <s v=" "/>
    <s v=" "/>
    <n v="0"/>
    <s v="CONTABLE"/>
    <s v="N"/>
    <s v="000000465"/>
    <s v="0"/>
    <s v="TACOTESO"/>
    <s v="Mar  5 2024 12:11PM"/>
    <s v="frmBAN607"/>
    <s v="TA-COOR-TESO"/>
    <s v="TAMBIENTAL"/>
    <s v="Mar  5 2024 12:11PM"/>
    <s v=""/>
  </r>
  <r>
    <s v="138020001"/>
    <s v="REINTEGRO DE INCAPACIDADES"/>
    <d v="2024-02-28T00:00:00"/>
    <x v="3"/>
    <s v="15"/>
    <s v="CONSIGNACIONES BANCO"/>
    <s v=""/>
    <s v="000000466"/>
    <s v="EPS SURA COMPAÑIA SURAMERICANA SERVICIOS DE SALUD:Reintegro incapacidades000000466"/>
    <n v="0"/>
    <n v="565457"/>
    <n v="-565457"/>
    <s v="1"/>
    <s v="1047471721"/>
    <x v="106"/>
    <s v=""/>
    <s v=" "/>
    <s v=" "/>
    <s v=" "/>
    <n v="0"/>
    <s v="CONTABLE"/>
    <s v="N"/>
    <s v="000000466"/>
    <s v="0"/>
    <s v="TACOTESO"/>
    <s v="Mar  5 2024 12:18PM"/>
    <s v="frmBAN607"/>
    <s v="TA-COOR-TESO"/>
    <s v="TAMBIENTAL"/>
    <s v="Mar  5 2024 12:18PM"/>
    <s v=""/>
  </r>
  <r>
    <s v="138020001"/>
    <s v="REINTEGRO DE INCAPACIDADES"/>
    <d v="2024-02-28T00:00:00"/>
    <x v="3"/>
    <s v="15"/>
    <s v="CONSIGNACIONES BANCO"/>
    <s v=""/>
    <s v="000000466"/>
    <s v="Reintegro incapacidades"/>
    <n v="0"/>
    <n v="47392"/>
    <n v="-47392"/>
    <s v="1"/>
    <s v="73136985"/>
    <x v="175"/>
    <s v=""/>
    <s v=" "/>
    <s v=" "/>
    <s v=" "/>
    <n v="0"/>
    <s v="CONTABLE"/>
    <s v="N"/>
    <s v="000000466"/>
    <s v="0"/>
    <s v="TACOTESO"/>
    <s v="Mar  5 2024 12:18PM"/>
    <s v="frmBAN607"/>
    <s v="TA-COOR-TESO"/>
    <s v="TAMBIENTAL"/>
    <s v="Mar  5 2024 12:18PM"/>
    <s v=""/>
  </r>
  <r>
    <s v="138020001"/>
    <s v="REINTEGRO DE INCAPACIDADES"/>
    <d v="2024-02-29T00:00:00"/>
    <x v="3"/>
    <s v="21"/>
    <s v="NOMINA NOVASOFT"/>
    <s v=""/>
    <s v="000000032"/>
    <s v="REINTEGRO DE INCAPACIDADES"/>
    <n v="46773"/>
    <n v="0"/>
    <n v="46773"/>
    <s v="1"/>
    <s v="1047495897"/>
    <x v="257"/>
    <s v="10010200"/>
    <s v="COMPRAS Y ABASTESIMIENTO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128061952"/>
    <x v="258"/>
    <s v="10020200"/>
    <s v="EJECUCIÓN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130000"/>
    <n v="0"/>
    <n v="130000"/>
    <s v="1"/>
    <s v="1038124450"/>
    <x v="259"/>
    <s v="10020200"/>
    <s v="EJECUCIÓN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130694"/>
    <n v="0"/>
    <n v="130694"/>
    <s v="1"/>
    <s v="1128061952"/>
    <x v="258"/>
    <s v="10020200"/>
    <s v="EJECUCIÓN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7394"/>
    <n v="0"/>
    <n v="47394"/>
    <s v="1"/>
    <s v="73136985"/>
    <x v="17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63334"/>
    <n v="0"/>
    <n v="563334"/>
    <s v="1"/>
    <s v="73169783"/>
    <x v="107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303334"/>
    <n v="0"/>
    <n v="303334"/>
    <s v="1"/>
    <s v="73189641"/>
    <x v="19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606667"/>
    <n v="0"/>
    <n v="606667"/>
    <s v="1"/>
    <s v="7918997"/>
    <x v="13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002323370"/>
    <x v="242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63334"/>
    <n v="0"/>
    <n v="563334"/>
    <s v="1"/>
    <s v="1047436328"/>
    <x v="22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047448417"/>
    <x v="26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216667"/>
    <n v="0"/>
    <n v="216667"/>
    <s v="1"/>
    <s v="1050959629"/>
    <x v="21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63334"/>
    <n v="0"/>
    <n v="563334"/>
    <s v="1"/>
    <s v="1143339994"/>
    <x v="10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216667"/>
    <n v="0"/>
    <n v="216667"/>
    <s v="1"/>
    <s v="72255702"/>
    <x v="26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86667"/>
    <n v="0"/>
    <n v="86667"/>
    <s v="1"/>
    <s v="73106822"/>
    <x v="44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63334"/>
    <n v="0"/>
    <n v="563334"/>
    <s v="1"/>
    <s v="73109356"/>
    <x v="4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658878"/>
    <n v="0"/>
    <n v="658878"/>
    <s v="1"/>
    <s v="73147510"/>
    <x v="16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645"/>
    <n v="0"/>
    <n v="43645"/>
    <s v="1"/>
    <s v="73152234"/>
    <x v="22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6384"/>
    <n v="0"/>
    <n v="46384"/>
    <s v="1"/>
    <s v="1049825736"/>
    <x v="2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30873721"/>
    <x v="2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130000"/>
    <n v="0"/>
    <n v="130000"/>
    <s v="1"/>
    <s v="1047490306"/>
    <x v="24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328734"/>
    <n v="0"/>
    <n v="328734"/>
    <s v="1"/>
    <s v="1143389124"/>
    <x v="25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1039733"/>
    <n v="0"/>
    <n v="1039733"/>
    <s v="1"/>
    <s v="1235045400"/>
    <x v="250"/>
    <s v="10040000"/>
    <s v="GERENCIA GESTIÓN HUMANA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606667"/>
    <n v="0"/>
    <n v="606667"/>
    <s v="1"/>
    <s v="73169783"/>
    <x v="107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20000"/>
    <n v="0"/>
    <n v="520000"/>
    <s v="1"/>
    <s v="7918997"/>
    <x v="13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346667"/>
    <n v="0"/>
    <n v="346667"/>
    <s v="1"/>
    <s v="79329193"/>
    <x v="11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20000"/>
    <n v="0"/>
    <n v="520000"/>
    <s v="1"/>
    <s v="1047436328"/>
    <x v="22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047448417"/>
    <x v="26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606667"/>
    <n v="0"/>
    <n v="606667"/>
    <s v="1"/>
    <s v="1143339994"/>
    <x v="10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72255702"/>
    <x v="26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73131436"/>
    <x v="4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73212587"/>
    <x v="10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20001"/>
    <n v="0"/>
    <n v="520001"/>
    <s v="1"/>
    <s v="73109356"/>
    <x v="4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86667"/>
    <n v="0"/>
    <n v="86667"/>
    <s v="1"/>
    <s v="73576572"/>
    <x v="4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047476501"/>
    <x v="14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130000"/>
    <n v="0"/>
    <n v="130000"/>
    <s v="1"/>
    <s v="7919544"/>
    <x v="24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007431647"/>
    <x v="262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4745"/>
    <n v="0"/>
    <n v="44745"/>
    <s v="1"/>
    <s v="1143389124"/>
    <x v="25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86668"/>
    <n v="0"/>
    <n v="86668"/>
    <s v="1"/>
    <s v="12595533"/>
    <x v="2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540249"/>
    <n v="0"/>
    <n v="540249"/>
    <s v="1"/>
    <s v="73554580"/>
    <x v="134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43334"/>
    <n v="0"/>
    <n v="43334"/>
    <s v="1"/>
    <s v="15031546"/>
    <x v="74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216667"/>
    <n v="0"/>
    <n v="216667"/>
    <s v="1"/>
    <s v="73117655"/>
    <x v="32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274487"/>
    <n v="0"/>
    <n v="274487"/>
    <s v="1"/>
    <s v="1148693276"/>
    <x v="10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2-29T00:00:00"/>
    <x v="3"/>
    <s v="21"/>
    <s v="NOMINA NOVASOFT"/>
    <s v=""/>
    <s v="000000032"/>
    <s v="REINTEGRO DE INCAPACIDADES"/>
    <n v="970417"/>
    <n v="0"/>
    <n v="970417"/>
    <s v="1"/>
    <s v="1235045400"/>
    <x v="250"/>
    <s v="10040000"/>
    <s v="GERENCIA GESTIÓN HUMANA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</r>
  <r>
    <s v="138020001"/>
    <s v="REINTEGRO DE INCAPACIDADES"/>
    <d v="2024-03-06T00:00:00"/>
    <x v="3"/>
    <s v="15"/>
    <s v="CONSIGNACIONES BANCO"/>
    <s v=""/>
    <s v="000000494"/>
    <s v="EPS SURA COMPAÑIA SURAMERICANA SERVICIOS DE SALUD:REINTEGRO INCAPACIDAD000000494"/>
    <n v="0"/>
    <n v="3206666"/>
    <n v="-3206666"/>
    <s v="1"/>
    <s v="800088702"/>
    <x v="1"/>
    <s v=""/>
    <s v=" "/>
    <s v=" "/>
    <s v=" "/>
    <n v="0"/>
    <s v="CONTABLE"/>
    <s v="N"/>
    <s v="000000494"/>
    <s v="0"/>
    <s v="TACOTESO"/>
    <s v="Abr 15 2024 11:32AM"/>
    <s v="frmBAN607"/>
    <s v="TA-COOR-TESO"/>
    <s v="TAMBIENTAL"/>
    <s v="Abr 15 2024 11:32AM"/>
    <s v=""/>
  </r>
  <r>
    <s v="138020001"/>
    <s v="REINTEGRO DE INCAPACIDADES"/>
    <d v="2024-03-06T00:00:00"/>
    <x v="3"/>
    <s v="15"/>
    <s v="CONSIGNACIONES BANCO"/>
    <s v=""/>
    <s v="000000495"/>
    <s v="EPS SURA COMPAÑIA SURAMERICANA SERVICIOS DE SALUD:Pago incapacidad000000495"/>
    <n v="0"/>
    <n v="823333"/>
    <n v="-823333"/>
    <s v="1"/>
    <s v="800088702"/>
    <x v="1"/>
    <s v=""/>
    <s v=" "/>
    <s v=" "/>
    <s v=" "/>
    <n v="0"/>
    <s v="CONTABLE"/>
    <s v="N"/>
    <s v="000000495"/>
    <s v="0"/>
    <s v="TACOTESO"/>
    <s v="Abr 15 2024 11:34AM"/>
    <s v="frmBAN607"/>
    <s v="TA-COOR-TESO"/>
    <s v="TAMBIENTAL"/>
    <s v="Abr 15 2024 11:34AM"/>
    <s v=""/>
  </r>
  <r>
    <s v="138020001"/>
    <s v="REINTEGRO DE INCAPACIDADES"/>
    <d v="2024-03-06T00:00:00"/>
    <x v="3"/>
    <s v="15"/>
    <s v="CONSIGNACIONES BANCO"/>
    <s v=""/>
    <s v="000000496"/>
    <s v="SALUD TOTAL S.A. EPS ARS:Pago incapacidades000000496"/>
    <n v="0"/>
    <n v="580005"/>
    <n v="-580005"/>
    <s v="1"/>
    <s v="800130907"/>
    <x v="2"/>
    <s v=""/>
    <s v=" "/>
    <s v=" "/>
    <s v=" "/>
    <n v="0"/>
    <s v="CONTABLE"/>
    <s v="N"/>
    <s v="000000496"/>
    <s v="0"/>
    <s v="TACOTESO"/>
    <s v="Abr 15 2024 11:36AM"/>
    <s v="frmBAN607"/>
    <s v="TA-COOR-TESO"/>
    <s v="TAMBIENTAL"/>
    <s v="Abr 15 2024 11:36AM"/>
    <s v=""/>
  </r>
  <r>
    <s v="138020001"/>
    <s v="REINTEGRO DE INCAPACIDADES"/>
    <d v="2024-03-21T00:00:00"/>
    <x v="3"/>
    <s v="15"/>
    <s v="CONSIGNACIONES BANCO"/>
    <s v=""/>
    <s v="000000497"/>
    <s v="E.P.S. SANITAS S.A.:pago incapacidad000000497"/>
    <n v="0"/>
    <n v="1591529"/>
    <n v="-1591529"/>
    <s v="1"/>
    <s v="800251440"/>
    <x v="5"/>
    <s v=""/>
    <s v=" "/>
    <s v=" "/>
    <s v=" "/>
    <n v="0"/>
    <s v="CONTABLE"/>
    <s v="N"/>
    <s v="000000497"/>
    <s v="0"/>
    <s v="TACOTESO"/>
    <s v="Abr 15 2024 11:42AM"/>
    <s v="frmBAN607"/>
    <s v="TA-COOR-TESO"/>
    <s v="TAMBIENTAL"/>
    <s v="Abr 15 2024 11:42AM"/>
    <s v=""/>
  </r>
  <r>
    <s v="138020001"/>
    <s v="REINTEGRO DE INCAPACIDADES"/>
    <d v="2024-03-22T00:00:00"/>
    <x v="3"/>
    <s v="15"/>
    <s v="CONSIGNACIONES BANCO"/>
    <s v=""/>
    <s v="000000498"/>
    <s v="NUEVA EMPRESA PROMOTORA DE SALUD:pago incapacidades000000498"/>
    <n v="0"/>
    <n v="1246373"/>
    <n v="-1246373"/>
    <s v="1"/>
    <s v="900156264"/>
    <x v="3"/>
    <s v=""/>
    <s v=" "/>
    <s v=" "/>
    <s v=" "/>
    <n v="0"/>
    <s v="CONTABLE"/>
    <s v="N"/>
    <s v="000000498"/>
    <s v="0"/>
    <s v="TACOTESO"/>
    <s v="Abr 15 2024 11:43AM"/>
    <s v="frmBAN607"/>
    <s v="TA-COOR-TESO"/>
    <s v="TAMBIENTAL"/>
    <s v="Abr 15 2024 11:43AM"/>
    <s v=""/>
  </r>
  <r>
    <s v="138020001"/>
    <s v="REINTEGRO DE INCAPACIDADES"/>
    <d v="2024-03-26T00:00:00"/>
    <x v="3"/>
    <s v="15"/>
    <s v="CONSIGNACIONES BANCO"/>
    <s v=""/>
    <s v="000000499"/>
    <s v="ASOCIACION MUTUAL SER EMPRESA SOLIDARIA:pago incapacidades000000499"/>
    <n v="0"/>
    <n v="1958908"/>
    <n v="-1958908"/>
    <s v="1"/>
    <s v="806008394"/>
    <x v="6"/>
    <s v=""/>
    <s v=" "/>
    <s v=" "/>
    <s v=" "/>
    <n v="0"/>
    <s v="CONTABLE"/>
    <s v="N"/>
    <s v="000000499"/>
    <s v="0"/>
    <s v="TACOTESO"/>
    <s v="Abr 15 2024 11:48AM"/>
    <s v="frmBAN607"/>
    <s v="TA-COOR-TESO"/>
    <s v="TAMBIENTAL"/>
    <s v="Abr 15 2024 11:48AM"/>
    <s v=""/>
  </r>
  <r>
    <s v="138020001"/>
    <s v="REINTEGRO DE INCAPACIDADES"/>
    <d v="2024-03-31T00:00:00"/>
    <x v="3"/>
    <s v="21"/>
    <s v="NOMINA NOVASOFT"/>
    <s v=""/>
    <s v="000000033"/>
    <s v="REINTEGRO DE INCAPACIDADES"/>
    <n v="125810"/>
    <n v="0"/>
    <n v="125810"/>
    <s v="1"/>
    <s v="1128061952"/>
    <x v="258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563334"/>
    <n v="0"/>
    <n v="563334"/>
    <s v="1"/>
    <s v="73169783"/>
    <x v="10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563334"/>
    <n v="0"/>
    <n v="563334"/>
    <s v="1"/>
    <s v="7918997"/>
    <x v="1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76667"/>
    <n v="0"/>
    <n v="476667"/>
    <s v="1"/>
    <s v="79329193"/>
    <x v="115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650000"/>
    <n v="0"/>
    <n v="650000"/>
    <s v="1"/>
    <s v="1047436328"/>
    <x v="221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3334"/>
    <n v="0"/>
    <n v="43334"/>
    <s v="1"/>
    <s v="73131436"/>
    <x v="45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3334"/>
    <n v="0"/>
    <n v="43334"/>
    <s v="1"/>
    <s v="73207126"/>
    <x v="26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346667"/>
    <n v="0"/>
    <n v="346667"/>
    <s v="1"/>
    <s v="9180376"/>
    <x v="56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130000"/>
    <n v="0"/>
    <n v="130000"/>
    <s v="1"/>
    <s v="73576572"/>
    <x v="4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6019"/>
    <n v="0"/>
    <n v="46019"/>
    <s v="1"/>
    <s v="7917646"/>
    <x v="138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675311"/>
    <n v="0"/>
    <n v="675311"/>
    <s v="1"/>
    <s v="73554580"/>
    <x v="134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767046"/>
    <n v="0"/>
    <n v="767046"/>
    <s v="1"/>
    <s v="1002323370"/>
    <x v="242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19904"/>
    <n v="0"/>
    <n v="419904"/>
    <s v="1"/>
    <s v="9149038"/>
    <x v="50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1039733"/>
    <n v="0"/>
    <n v="1039733"/>
    <s v="1"/>
    <s v="1235045400"/>
    <x v="250"/>
    <s v="10040000"/>
    <s v="GERENCIA GESTIÓN HUMANA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390001"/>
    <n v="0"/>
    <n v="390001"/>
    <s v="1"/>
    <s v="7919544"/>
    <x v="240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86667"/>
    <n v="0"/>
    <n v="86667"/>
    <s v="1"/>
    <s v="1052986204"/>
    <x v="228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4938"/>
    <n v="0"/>
    <n v="44938"/>
    <s v="1"/>
    <s v="73160694"/>
    <x v="264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178517"/>
    <n v="0"/>
    <n v="178517"/>
    <s v="1"/>
    <s v="1047507538"/>
    <x v="265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693334"/>
    <n v="0"/>
    <n v="693334"/>
    <s v="1"/>
    <s v="73169783"/>
    <x v="10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693334"/>
    <n v="0"/>
    <n v="693334"/>
    <s v="1"/>
    <s v="7918997"/>
    <x v="1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76668"/>
    <n v="0"/>
    <n v="476668"/>
    <s v="1"/>
    <s v="1047436328"/>
    <x v="221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390000"/>
    <n v="0"/>
    <n v="390000"/>
    <s v="1"/>
    <s v="73106822"/>
    <x v="44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346667"/>
    <n v="0"/>
    <n v="346667"/>
    <s v="1"/>
    <s v="73152237"/>
    <x v="118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570153"/>
    <n v="0"/>
    <n v="570153"/>
    <s v="1"/>
    <s v="9103331"/>
    <x v="8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216667"/>
    <n v="0"/>
    <n v="216667"/>
    <s v="1"/>
    <s v="9180376"/>
    <x v="56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520000"/>
    <n v="0"/>
    <n v="520000"/>
    <s v="1"/>
    <s v="73147510"/>
    <x v="16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5607"/>
    <n v="0"/>
    <n v="45607"/>
    <s v="1"/>
    <s v="73185562"/>
    <x v="10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3334"/>
    <n v="0"/>
    <n v="43334"/>
    <s v="1"/>
    <s v="73576572"/>
    <x v="4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6019"/>
    <n v="0"/>
    <n v="46019"/>
    <s v="1"/>
    <s v="7917646"/>
    <x v="138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3334"/>
    <n v="0"/>
    <n v="43334"/>
    <s v="1"/>
    <s v="10886858"/>
    <x v="266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3334"/>
    <n v="0"/>
    <n v="43334"/>
    <s v="1"/>
    <s v="1143383567"/>
    <x v="25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5021"/>
    <n v="0"/>
    <n v="45021"/>
    <s v="1"/>
    <s v="73554580"/>
    <x v="134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563334"/>
    <n v="0"/>
    <n v="563334"/>
    <s v="1"/>
    <s v="9099334"/>
    <x v="5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3334"/>
    <n v="0"/>
    <n v="43334"/>
    <s v="1"/>
    <s v="1047416099"/>
    <x v="17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407720"/>
    <n v="0"/>
    <n v="407720"/>
    <s v="1"/>
    <s v="1047405296"/>
    <x v="26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3-31T00:00:00"/>
    <x v="3"/>
    <s v="21"/>
    <s v="NOMINA NOVASOFT"/>
    <s v=""/>
    <s v="000000033"/>
    <s v="REINTEGRO DE INCAPACIDADES"/>
    <n v="1109049"/>
    <n v="0"/>
    <n v="1109049"/>
    <s v="1"/>
    <s v="1235045400"/>
    <x v="250"/>
    <s v="10040000"/>
    <s v="GERENCIA GESTIÓN HUMANA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</r>
  <r>
    <s v="138020001"/>
    <s v="REINTEGRO DE INCAPACIDADES"/>
    <d v="2024-04-02T00:00:00"/>
    <x v="3"/>
    <s v="15"/>
    <s v="CONSIGNACIONES BANCO"/>
    <s v=""/>
    <s v="000000502"/>
    <s v="ASOCIACION MUTUAL SER EMPRESA SOLIDARIA:REINTEGRO INCAPACIDADES000000502"/>
    <n v="0"/>
    <n v="43333"/>
    <n v="-43333"/>
    <s v="1"/>
    <s v="1143389124"/>
    <x v="256"/>
    <s v=""/>
    <s v=" "/>
    <s v=" "/>
    <s v=" "/>
    <n v="0"/>
    <s v="CONTABLE"/>
    <s v="N"/>
    <s v="000000502"/>
    <s v="0"/>
    <s v="TACOTESO"/>
    <s v="May 10 2024  9:23AM"/>
    <s v="frmBAN607"/>
    <s v="TA-COOR-TESO"/>
    <s v="TAMBIENTAL"/>
    <s v="May 10 2024  9:23AM"/>
    <s v=""/>
  </r>
  <r>
    <s v="138020001"/>
    <s v="REINTEGRO DE INCAPACIDADES"/>
    <d v="2024-04-02T00:00:00"/>
    <x v="3"/>
    <s v="15"/>
    <s v="CONSIGNACIONES BANCO"/>
    <s v=""/>
    <s v="000000502"/>
    <s v="REINTEGRO INCAPACIDADES"/>
    <n v="0"/>
    <n v="433335"/>
    <n v="-433335"/>
    <s v="1"/>
    <s v="7919544"/>
    <x v="240"/>
    <s v=""/>
    <s v=" "/>
    <s v=" "/>
    <s v=" "/>
    <n v="0"/>
    <s v="CONTABLE"/>
    <s v="N"/>
    <s v="000000502"/>
    <s v="0"/>
    <s v="TACOTESO"/>
    <s v="May 10 2024  9:23AM"/>
    <s v="frmBAN607"/>
    <s v="TA-COOR-TESO"/>
    <s v="TAMBIENTAL"/>
    <s v="May 10 2024  9:23AM"/>
    <s v=""/>
  </r>
  <r>
    <s v="138020001"/>
    <s v="REINTEGRO DE INCAPACIDADES"/>
    <d v="2024-04-03T00:00:00"/>
    <x v="3"/>
    <s v="15"/>
    <s v="CONSIGNACIONES BANCO"/>
    <s v=""/>
    <s v="000000503"/>
    <s v="ASOCIACION MUTUAL SER EMPRESA SOLIDARIA:REINTEGRO INCAPACIDADES000000503"/>
    <n v="0"/>
    <n v="43334"/>
    <n v="-43334"/>
    <s v="1"/>
    <s v="15031546"/>
    <x v="74"/>
    <s v=""/>
    <s v=" "/>
    <s v=" "/>
    <s v=" "/>
    <n v="0"/>
    <s v="CONTABLE"/>
    <s v="N"/>
    <s v="000000503"/>
    <s v="0"/>
    <s v="TACOTESO"/>
    <s v="May 10 2024  9:28AM"/>
    <s v="frmBAN607"/>
    <s v="TA-COOR-TESO"/>
    <s v="TAMBIENTAL"/>
    <s v="May 10 2024  9:28AM"/>
    <s v=""/>
  </r>
  <r>
    <s v="138020001"/>
    <s v="REINTEGRO DE INCAPACIDADES"/>
    <d v="2024-04-08T00:00:00"/>
    <x v="3"/>
    <s v="15"/>
    <s v="CONSIGNACIONES BANCO"/>
    <s v=""/>
    <s v="000000504"/>
    <s v="E.P.S. SANITAS S.A.:REINTEGRO INCAPACIDADES000000504"/>
    <n v="0"/>
    <n v="223828"/>
    <n v="-223828"/>
    <s v="1"/>
    <s v="800251440"/>
    <x v="5"/>
    <s v=""/>
    <s v=" "/>
    <s v=" "/>
    <s v=" "/>
    <n v="0"/>
    <s v="CONTABLE"/>
    <s v="N"/>
    <s v="000000504"/>
    <s v="0"/>
    <s v="TACOTESO"/>
    <s v="May 10 2024  9:34AM"/>
    <s v="frmBAN607"/>
    <s v="TA-COOR-TESO"/>
    <s v="TAMBIENTAL"/>
    <s v="May 10 2024  9:34AM"/>
    <s v=""/>
  </r>
  <r>
    <s v="138020001"/>
    <s v="REINTEGRO DE INCAPACIDADES"/>
    <d v="2024-04-09T00:00:00"/>
    <x v="3"/>
    <s v="15"/>
    <s v="CONSIGNACIONES BANCO"/>
    <s v=""/>
    <s v="000000505"/>
    <s v="SALUD TOTAL S.A. EPS ARS:REINTEGRO INCAPACIDADES000000505"/>
    <n v="0"/>
    <n v="38667"/>
    <n v="-38667"/>
    <s v="1"/>
    <s v="1002199456"/>
    <x v="92"/>
    <s v=""/>
    <s v=" "/>
    <s v=" "/>
    <s v=" "/>
    <n v="0"/>
    <s v="CONTABLE"/>
    <s v="N"/>
    <s v="000000505"/>
    <s v="0"/>
    <s v="TACOTESO"/>
    <s v="May 10 2024  9:44AM"/>
    <s v="frmBAN607"/>
    <s v="TA-COOR-TESO"/>
    <s v="TAMBIENTAL"/>
    <s v="May 10 2024  9:44AM"/>
    <s v=""/>
  </r>
  <r>
    <s v="138020001"/>
    <s v="REINTEGRO DE INCAPACIDADES"/>
    <d v="2024-04-09T00:00:00"/>
    <x v="3"/>
    <s v="15"/>
    <s v="CONSIGNACIONES BANCO"/>
    <s v=""/>
    <s v="000000505"/>
    <s v="REINTEGRO INCAPACIDADES"/>
    <n v="0"/>
    <n v="38667"/>
    <n v="-38667"/>
    <s v="1"/>
    <s v="1002323370"/>
    <x v="242"/>
    <s v=""/>
    <s v=" "/>
    <s v=" "/>
    <s v=" "/>
    <n v="0"/>
    <s v="CONTABLE"/>
    <s v="N"/>
    <s v="000000505"/>
    <s v="0"/>
    <s v="TACOTESO"/>
    <s v="May 10 2024  9:44AM"/>
    <s v="frmBAN607"/>
    <s v="TA-COOR-TESO"/>
    <s v="TAMBIENTAL"/>
    <s v="May 10 2024  9:44AM"/>
    <s v=""/>
  </r>
  <r>
    <s v="138020001"/>
    <s v="REINTEGRO DE INCAPACIDADES"/>
    <d v="2024-04-09T00:00:00"/>
    <x v="3"/>
    <s v="15"/>
    <s v="CONSIGNACIONES BANCO"/>
    <s v=""/>
    <s v="000000505"/>
    <s v="REINTEGRO INCAPACIDADES"/>
    <n v="0"/>
    <n v="77334"/>
    <n v="-77334"/>
    <s v="1"/>
    <s v="73151581"/>
    <x v="167"/>
    <s v=""/>
    <s v=" "/>
    <s v=" "/>
    <s v=" "/>
    <n v="0"/>
    <s v="CONTABLE"/>
    <s v="N"/>
    <s v="000000505"/>
    <s v="0"/>
    <s v="TACOTESO"/>
    <s v="May 10 2024  9:44AM"/>
    <s v="frmBAN607"/>
    <s v="TA-COOR-TESO"/>
    <s v="TAMBIENTAL"/>
    <s v="May 10 2024  9:44AM"/>
    <s v=""/>
  </r>
  <r>
    <s v="138020001"/>
    <s v="REINTEGRO DE INCAPACIDADES"/>
    <d v="2024-04-12T00:00:00"/>
    <x v="3"/>
    <s v="15"/>
    <s v="CONSIGNACIONES BANCO"/>
    <s v=""/>
    <s v="000000506"/>
    <s v="NUEVA EMPRESA PROMOTORA DE SALUD:REINTEGRO INCAPACIDADES000000506"/>
    <n v="0"/>
    <n v="43334"/>
    <n v="-43334"/>
    <s v="1"/>
    <s v="73152234"/>
    <x v="226"/>
    <s v=""/>
    <s v=" "/>
    <s v=" "/>
    <s v=" "/>
    <n v="0"/>
    <s v="CONTABLE"/>
    <s v="N"/>
    <s v="000000506"/>
    <s v="0"/>
    <s v="TACOTESO"/>
    <s v="May 10 2024 10:34AM"/>
    <s v="frmBAN607"/>
    <s v="TA-COOR-TESO"/>
    <s v="TAMBIENTAL"/>
    <s v="May 10 2024 10:34AM"/>
    <s v=""/>
  </r>
  <r>
    <s v="138020001"/>
    <s v="REINTEGRO DE INCAPACIDADES"/>
    <d v="2024-04-12T00:00:00"/>
    <x v="3"/>
    <s v="15"/>
    <s v="CONSIGNACIONES BANCO"/>
    <s v=""/>
    <s v="000000506"/>
    <s v="REINTEGRO INCAPACIDADES"/>
    <n v="0"/>
    <n v="129999"/>
    <n v="-129999"/>
    <s v="1"/>
    <s v="12595533"/>
    <x v="28"/>
    <s v=""/>
    <s v=" "/>
    <s v=" "/>
    <s v=" "/>
    <n v="0"/>
    <s v="CONTABLE"/>
    <s v="N"/>
    <s v="000000506"/>
    <s v="0"/>
    <s v="TACOTESO"/>
    <s v="May 10 2024 10:34AM"/>
    <s v="frmBAN607"/>
    <s v="TA-COOR-TESO"/>
    <s v="TAMBIENTAL"/>
    <s v="May 10 2024 10:34AM"/>
    <s v=""/>
  </r>
  <r>
    <s v="138020001"/>
    <s v="REINTEGRO DE INCAPACIDADES"/>
    <d v="2024-04-12T00:00:00"/>
    <x v="3"/>
    <s v="15"/>
    <s v="CONSIGNACIONES BANCO"/>
    <s v=""/>
    <s v="000000507"/>
    <s v="COOSALUD ENTIDAD PROMOTORA DE SALUD S.A:REINTEGRO INCAPACIDADES000000507"/>
    <n v="0"/>
    <n v="43334"/>
    <n v="-43334"/>
    <s v="1"/>
    <s v="1047476501"/>
    <x v="149"/>
    <s v=""/>
    <s v=" "/>
    <s v=" "/>
    <s v=" "/>
    <n v="0"/>
    <s v="CONTABLE"/>
    <s v="N"/>
    <s v="000000507"/>
    <s v="0"/>
    <s v="TACOTESO"/>
    <s v="May 10 2024 10:37AM"/>
    <s v="frmBAN607"/>
    <s v="TA-COOR-TESO"/>
    <s v="TAMBIENTAL"/>
    <s v="May 10 2024 10:37AM"/>
    <s v=""/>
  </r>
  <r>
    <s v="138020001"/>
    <s v="REINTEGRO DE INCAPACIDADES"/>
    <d v="2024-04-16T00:00:00"/>
    <x v="3"/>
    <s v="15"/>
    <s v="CONSIGNACIONES BANCO"/>
    <s v=""/>
    <s v="000000508"/>
    <s v="ASOCIACION MUTUAL SER EMPRESA SOLIDARIA:REINTEGRO INCAPACIDADES000000508"/>
    <n v="0"/>
    <n v="433334"/>
    <n v="-433334"/>
    <s v="1"/>
    <s v="7919544"/>
    <x v="240"/>
    <s v=""/>
    <s v=" "/>
    <s v=" "/>
    <s v=" "/>
    <n v="0"/>
    <s v="CONTABLE"/>
    <s v="N"/>
    <s v="000000508"/>
    <s v="0"/>
    <s v="TACOTESO"/>
    <s v="May 10 2024 10:39AM"/>
    <s v="frmBAN607"/>
    <s v="TA-COOR-TESO"/>
    <s v="TAMBIENTAL"/>
    <s v="May 10 2024 10:39AM"/>
    <s v=""/>
  </r>
  <r>
    <s v="138020001"/>
    <s v="REINTEGRO DE INCAPACIDADES"/>
    <d v="2024-04-16T00:00:00"/>
    <x v="3"/>
    <s v="15"/>
    <s v="CONSIGNACIONES BANCO"/>
    <s v=""/>
    <s v="000000509"/>
    <s v="EPS SURA COMPAÑIA SURAMERICANA SERVICIOS DE SALUD:REINTEGRO INCAPACIDADES000000509"/>
    <n v="0"/>
    <n v="1300000"/>
    <n v="-1300000"/>
    <s v="1"/>
    <s v="79329193"/>
    <x v="115"/>
    <s v=""/>
    <s v=" "/>
    <s v=" "/>
    <s v=" "/>
    <n v="0"/>
    <s v="CONTABLE"/>
    <s v="N"/>
    <s v="000000509"/>
    <s v="0"/>
    <s v="TACOTESO"/>
    <s v="May 10 2024 10:45AM"/>
    <s v="frmBAN607"/>
    <s v="TA-COOR-TESO"/>
    <s v="TAMBIENTAL"/>
    <s v="May 10 2024 10:45AM"/>
    <s v=""/>
  </r>
  <r>
    <s v="138020001"/>
    <s v="REINTEGRO DE INCAPACIDADES"/>
    <d v="2024-04-18T00:00:00"/>
    <x v="3"/>
    <s v="15"/>
    <s v="CONSIGNACIONES BANCO"/>
    <s v=""/>
    <s v="000000510"/>
    <s v="COOSALUD ENTIDAD PROMOTORA DE SALUD S.A:REINTEGRO INCAPACIDADES000000510"/>
    <n v="0"/>
    <n v="47692"/>
    <n v="-47692"/>
    <s v="1"/>
    <s v="73117655"/>
    <x v="32"/>
    <s v=""/>
    <s v=" "/>
    <s v=" "/>
    <s v=" "/>
    <n v="0"/>
    <s v="CONTABLE"/>
    <s v="N"/>
    <s v="000000510"/>
    <s v="0"/>
    <s v="TACOTESO"/>
    <s v="May 10 2024 10:48AM"/>
    <s v="frmBAN607"/>
    <s v="TA-COOR-TESO"/>
    <s v="TAMBIENTAL"/>
    <s v="May 10 2024 10:48AM"/>
    <s v=""/>
  </r>
  <r>
    <s v="138020001"/>
    <s v="REINTEGRO DE INCAPACIDADES"/>
    <d v="2024-04-18T00:00:00"/>
    <x v="3"/>
    <s v="15"/>
    <s v="CONSIGNACIONES BANCO"/>
    <s v=""/>
    <s v="000000511"/>
    <s v="COOSALUD ENTIDAD PROMOTORA DE SALUD S.A:REINTEGRO INCAPACIDADES000000511"/>
    <n v="0"/>
    <n v="130000"/>
    <n v="-130000"/>
    <s v="1"/>
    <s v="900226715"/>
    <x v="8"/>
    <s v=""/>
    <s v=" "/>
    <s v=" "/>
    <s v=" "/>
    <n v="0"/>
    <s v="CONTABLE"/>
    <s v="N"/>
    <s v="000000511"/>
    <s v="0"/>
    <s v="TACOTESO"/>
    <s v="May 10 2024 10:52AM"/>
    <s v="frmBAN607"/>
    <s v="TA-COOR-TESO"/>
    <s v="TAMBIENTAL"/>
    <s v="May 10 2024 10:52AM"/>
    <s v=""/>
  </r>
  <r>
    <s v="138020001"/>
    <s v="REINTEGRO DE INCAPACIDADES"/>
    <d v="2024-04-22T00:00:00"/>
    <x v="3"/>
    <s v="15"/>
    <s v="CONSIGNACIONES BANCO"/>
    <s v=""/>
    <s v="000000512"/>
    <s v="E.P.S. SANITAS S.A.:REINTEGRO INCAPACIDADES000000512"/>
    <n v="0"/>
    <n v="948331"/>
    <n v="-948331"/>
    <s v="1"/>
    <s v="800251440"/>
    <x v="5"/>
    <s v=""/>
    <s v=" "/>
    <s v=" "/>
    <s v=" "/>
    <n v="0"/>
    <s v="CONTABLE"/>
    <s v="N"/>
    <s v="000000512"/>
    <s v="0"/>
    <s v="TACOTESO"/>
    <s v="May 10 2024 10:55AM"/>
    <s v="frmBAN607"/>
    <s v="TA-COOR-TESO"/>
    <s v="TAMBIENTAL"/>
    <s v="May 10 2024 10:55AM"/>
    <s v=""/>
  </r>
  <r>
    <s v="138020001"/>
    <s v="REINTEGRO DE INCAPACIDADES"/>
    <d v="2024-04-24T00:00:00"/>
    <x v="3"/>
    <s v="15"/>
    <s v="CONSIGNACIONES BANCO"/>
    <s v=""/>
    <s v="000000513"/>
    <s v="EPS SURA COMPAÑIA SURAMERICANA SERVICIOS DE SALUD:REINTEGRO INCAPACIDADES000000513"/>
    <n v="0"/>
    <n v="4267999"/>
    <n v="-4267999"/>
    <s v="1"/>
    <s v="73169783"/>
    <x v="107"/>
    <s v=""/>
    <s v=" "/>
    <s v=" "/>
    <s v=" "/>
    <n v="0"/>
    <s v="CONTABLE"/>
    <s v="N"/>
    <s v="000000513"/>
    <s v="0"/>
    <s v="TACOTESO"/>
    <s v="May 10 2024 11:01AM"/>
    <s v="frmBAN607"/>
    <s v="TA-COOR-TESO"/>
    <s v="TAMBIENTAL"/>
    <s v="May 10 2024 11:01AM"/>
    <s v=""/>
  </r>
  <r>
    <s v="138020001"/>
    <s v="REINTEGRO DE INCAPACIDADES"/>
    <d v="2024-04-25T00:00:00"/>
    <x v="3"/>
    <s v="15"/>
    <s v="CONSIGNACIONES BANCO"/>
    <s v=""/>
    <s v="000000514"/>
    <s v="SALUD TOTAL S.A. EPS ARS:REINTEGRO INCAPACIDADES000000514"/>
    <n v="0"/>
    <n v="38667"/>
    <n v="-38667"/>
    <s v="1"/>
    <s v="73580102"/>
    <x v="244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129999"/>
    <n v="-129999"/>
    <s v="1"/>
    <s v="73131436"/>
    <x v="45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43333"/>
    <n v="-43333"/>
    <s v="1"/>
    <s v="1047502408"/>
    <x v="125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129999"/>
    <n v="-129999"/>
    <s v="1"/>
    <s v="30873721"/>
    <x v="26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43333"/>
    <n v="-43333"/>
    <s v="1"/>
    <s v="73212587"/>
    <x v="101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43333"/>
    <n v="-43333"/>
    <s v="1"/>
    <s v="73131436"/>
    <x v="45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599295"/>
    <n v="-599295"/>
    <s v="1"/>
    <s v="9180376"/>
    <x v="56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4"/>
    <s v="REINTEGRO INCAPACIDADES"/>
    <n v="0"/>
    <n v="585941"/>
    <n v="-585941"/>
    <s v="1"/>
    <s v="9103331"/>
    <x v="89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</r>
  <r>
    <s v="138020001"/>
    <s v="REINTEGRO DE INCAPACIDADES"/>
    <d v="2024-04-25T00:00:00"/>
    <x v="3"/>
    <s v="15"/>
    <s v="CONSIGNACIONES BANCO"/>
    <s v=""/>
    <s v="000000515"/>
    <s v="EPS SURA COMPAÑIA SURAMERICANA SERVICIOS DE SALUD:REINTEGRO INCAPACIDADES000000515"/>
    <n v="0"/>
    <n v="1160000"/>
    <n v="-1160000"/>
    <s v="1"/>
    <s v="73169783"/>
    <x v="107"/>
    <s v=""/>
    <s v=" "/>
    <s v=" "/>
    <s v=" "/>
    <n v="0"/>
    <s v="CONTABLE"/>
    <s v="N"/>
    <s v="000000515"/>
    <s v="0"/>
    <s v="TACOTESO"/>
    <s v="May 10 2024 11:26AM"/>
    <s v="frmBAN607"/>
    <s v="TA-COOR-TESO"/>
    <s v="TAMBIENTAL"/>
    <s v="May 10 2024 11:26AM"/>
    <s v=""/>
  </r>
  <r>
    <s v="138020001"/>
    <s v="REINTEGRO DE INCAPACIDADES"/>
    <d v="2024-04-25T00:00:00"/>
    <x v="3"/>
    <s v="15"/>
    <s v="CONSIGNACIONES BANCO"/>
    <s v=""/>
    <s v="000000516"/>
    <s v="SALUD TOTAL S.A. EPS ARS:REINTEGRO INCAPACIDADES000000516"/>
    <n v="0"/>
    <n v="918764"/>
    <n v="-918764"/>
    <s v="1"/>
    <s v="1050959328"/>
    <x v="181"/>
    <s v=""/>
    <s v=" "/>
    <s v=" "/>
    <s v=" "/>
    <n v="0"/>
    <s v="CONTABLE"/>
    <s v="N"/>
    <s v="000000516"/>
    <s v="0"/>
    <s v="TACOTESO"/>
    <s v="May 10 2024 11:29AM"/>
    <s v="frmBAN607"/>
    <s v="TA-COOR-TESO"/>
    <s v="TAMBIENTAL"/>
    <s v="May 10 2024 11:29AM"/>
    <s v=""/>
  </r>
  <r>
    <s v="138020001"/>
    <s v="REINTEGRO DE INCAPACIDADES"/>
    <d v="2024-04-26T00:00:00"/>
    <x v="3"/>
    <s v="15"/>
    <s v="CONSIGNACIONES BANCO"/>
    <s v=""/>
    <s v="000000517"/>
    <s v="NUEVA EMPRESA PROMOTORA DE SALUD:REINTEGRO INCAPACIDADES000000517"/>
    <n v="0"/>
    <n v="43333"/>
    <n v="-43333"/>
    <s v="1"/>
    <s v="900156264"/>
    <x v="3"/>
    <s v=""/>
    <s v=" "/>
    <s v=" "/>
    <s v=" "/>
    <n v="0"/>
    <s v="CONTABLE"/>
    <s v="N"/>
    <s v="000000517"/>
    <s v="0"/>
    <s v="TACOTESO"/>
    <s v="May 10 2024 11:31AM"/>
    <s v="frmBAN607"/>
    <s v="TA-COOR-TESO"/>
    <s v="TAMBIENTAL"/>
    <s v="May 10 2024 11:31AM"/>
    <s v=""/>
  </r>
  <r>
    <s v="138020001"/>
    <s v="REINTEGRO DE INCAPACIDADES"/>
    <d v="2024-04-29T00:00:00"/>
    <x v="3"/>
    <s v="15"/>
    <s v="CONSIGNACIONES BANCO"/>
    <s v=""/>
    <s v="000000518"/>
    <s v="E.P.S. SANITAS S.A.:REINTEGRO INCAPACIDADES000000518"/>
    <n v="0"/>
    <n v="135371"/>
    <n v="-135371"/>
    <s v="1"/>
    <s v="800251440"/>
    <x v="5"/>
    <s v=""/>
    <s v=" "/>
    <s v=" "/>
    <s v=" "/>
    <n v="0"/>
    <s v="CONTABLE"/>
    <s v="N"/>
    <s v="000000518"/>
    <s v="0"/>
    <s v="TACOTESO"/>
    <s v="May 10 2024 11:34AM"/>
    <s v="frmBAN607"/>
    <s v="TA-COOR-TESO"/>
    <s v="TAMBIENTAL"/>
    <s v="May 10 2024 11:34AM"/>
    <s v=""/>
  </r>
  <r>
    <s v="138020001"/>
    <s v="REINTEGRO DE INCAPACIDADES"/>
    <d v="2024-04-30T00:00:00"/>
    <x v="3"/>
    <s v="21"/>
    <s v="NOMINA NOVASOFT"/>
    <s v=""/>
    <s v="000000034"/>
    <s v="REINTEGRO DE INCAPACIDADES"/>
    <n v="650000"/>
    <n v="0"/>
    <n v="650000"/>
    <s v="1"/>
    <s v="1047436328"/>
    <x v="22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4"/>
    <n v="0"/>
    <n v="43334"/>
    <s v="1"/>
    <s v="73009094"/>
    <x v="21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650000"/>
    <n v="0"/>
    <n v="650000"/>
    <s v="1"/>
    <s v="73106822"/>
    <x v="4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7260"/>
    <n v="0"/>
    <n v="47260"/>
    <s v="1"/>
    <s v="73121602"/>
    <x v="3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86667"/>
    <n v="0"/>
    <n v="86667"/>
    <s v="1"/>
    <s v="73212587"/>
    <x v="10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896"/>
    <n v="0"/>
    <n v="43896"/>
    <s v="1"/>
    <s v="8854897"/>
    <x v="10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4"/>
    <n v="0"/>
    <n v="43334"/>
    <s v="1"/>
    <s v="9103331"/>
    <x v="8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5788"/>
    <n v="0"/>
    <n v="45788"/>
    <s v="1"/>
    <s v="9104112"/>
    <x v="4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55768"/>
    <n v="0"/>
    <n v="55768"/>
    <s v="1"/>
    <s v="1047450770"/>
    <x v="186"/>
    <s v="10010200"/>
    <s v="COMPRAS Y ABASTESIMIENTO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390000"/>
    <n v="0"/>
    <n v="390000"/>
    <s v="1"/>
    <s v="1047436328"/>
    <x v="22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4"/>
    <n v="0"/>
    <n v="43334"/>
    <s v="1"/>
    <s v="1143330783"/>
    <x v="153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73334"/>
    <n v="0"/>
    <n v="173334"/>
    <s v="1"/>
    <s v="73106822"/>
    <x v="4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4"/>
    <n v="0"/>
    <n v="43334"/>
    <s v="1"/>
    <s v="12595533"/>
    <x v="2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346667"/>
    <n v="0"/>
    <n v="346667"/>
    <s v="1"/>
    <s v="73554580"/>
    <x v="13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50513"/>
    <n v="0"/>
    <n v="50513"/>
    <s v="1"/>
    <s v="78730044"/>
    <x v="17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260000"/>
    <n v="0"/>
    <n v="260000"/>
    <s v="1"/>
    <s v="9099334"/>
    <x v="5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34"/>
    <n v="0"/>
    <n v="433334"/>
    <s v="1"/>
    <s v="73554580"/>
    <x v="13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73334"/>
    <n v="0"/>
    <n v="173334"/>
    <s v="1"/>
    <s v="9099334"/>
    <x v="5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73334"/>
    <n v="0"/>
    <n v="173334"/>
    <s v="1"/>
    <s v="1047440584"/>
    <x v="25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34"/>
    <n v="0"/>
    <n v="433334"/>
    <s v="1"/>
    <s v="1047476501"/>
    <x v="14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93008"/>
    <n v="0"/>
    <n v="93008"/>
    <s v="1"/>
    <s v="73162379"/>
    <x v="26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650000"/>
    <n v="0"/>
    <n v="650000"/>
    <s v="1"/>
    <s v="1047476501"/>
    <x v="14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6644794"/>
    <n v="0"/>
    <n v="6644794"/>
    <s v="1"/>
    <s v="1102848728"/>
    <x v="269"/>
    <s v="10010000"/>
    <s v="GERENCIA FINANCIERA Y ADMINISTRATIV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346667"/>
    <n v="0"/>
    <n v="346667"/>
    <s v="1"/>
    <s v="73132700"/>
    <x v="270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73334"/>
    <n v="0"/>
    <n v="173334"/>
    <s v="1"/>
    <s v="73147510"/>
    <x v="16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8564"/>
    <n v="0"/>
    <n v="48564"/>
    <s v="1"/>
    <s v="73195999"/>
    <x v="27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6019"/>
    <n v="0"/>
    <n v="46019"/>
    <s v="1"/>
    <s v="7917646"/>
    <x v="13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7119422"/>
    <n v="0"/>
    <n v="7119422"/>
    <s v="1"/>
    <s v="1102848728"/>
    <x v="269"/>
    <s v="10010000"/>
    <s v="GERENCIA FINANCIERA Y ADMINISTRATIV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216667"/>
    <n v="0"/>
    <n v="216667"/>
    <s v="1"/>
    <s v="73132700"/>
    <x v="270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94254"/>
    <n v="0"/>
    <n v="194254"/>
    <s v="1"/>
    <s v="73195999"/>
    <x v="27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86667"/>
    <n v="0"/>
    <n v="86667"/>
    <s v="1"/>
    <s v="73211365"/>
    <x v="27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76667"/>
    <n v="0"/>
    <n v="476667"/>
    <s v="1"/>
    <s v="30873721"/>
    <x v="26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5473"/>
    <n v="0"/>
    <n v="45473"/>
    <s v="1"/>
    <s v="1047430645"/>
    <x v="90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4"/>
    <n v="0"/>
    <n v="43334"/>
    <s v="1"/>
    <s v="73117655"/>
    <x v="3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30000"/>
    <n v="0"/>
    <n v="130000"/>
    <s v="1"/>
    <s v="73117655"/>
    <x v="3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563334"/>
    <n v="0"/>
    <n v="563334"/>
    <s v="1"/>
    <s v="1128045753"/>
    <x v="9"/>
    <s v="10030200"/>
    <s v="COORDINACIÓN DE OPERACION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563334"/>
    <n v="0"/>
    <n v="563334"/>
    <s v="1"/>
    <s v="73169783"/>
    <x v="10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43334"/>
    <n v="0"/>
    <n v="43334"/>
    <s v="1"/>
    <s v="7918997"/>
    <x v="13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039733"/>
    <n v="0"/>
    <n v="1039733"/>
    <s v="1"/>
    <s v="1235045400"/>
    <x v="250"/>
    <s v="10040000"/>
    <s v="GERENCIA GESTIÓN HUMAN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650000"/>
    <n v="0"/>
    <n v="650000"/>
    <s v="1"/>
    <s v="1128045753"/>
    <x v="9"/>
    <s v="10030200"/>
    <s v="COORDINACIÓN DE OPERACION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650000"/>
    <n v="0"/>
    <n v="650000"/>
    <s v="1"/>
    <s v="73169783"/>
    <x v="10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346667"/>
    <n v="0"/>
    <n v="346667"/>
    <s v="1"/>
    <s v="7918997"/>
    <x v="13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039733"/>
    <n v="0"/>
    <n v="1039733"/>
    <s v="1"/>
    <s v="1235045400"/>
    <x v="250"/>
    <s v="10040000"/>
    <s v="GERENCIA GESTIÓN HUMAN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536434"/>
    <n v="0"/>
    <n v="536434"/>
    <s v="1"/>
    <s v="73131436"/>
    <x v="45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4-30T00:00:00"/>
    <x v="3"/>
    <s v="21"/>
    <s v="NOMINA NOVASOFT"/>
    <s v=""/>
    <s v="000000034"/>
    <s v="REINTEGRO DE INCAPACIDADES"/>
    <n v="109578"/>
    <n v="0"/>
    <n v="109578"/>
    <s v="1"/>
    <s v="73143059"/>
    <x v="6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</r>
  <r>
    <s v="138020001"/>
    <s v="REINTEGRO DE INCAPACIDADES"/>
    <d v="2024-05-03T00:00:00"/>
    <x v="3"/>
    <s v="15"/>
    <s v="CONSIGNACIONES BANCO"/>
    <s v=""/>
    <s v="000000540"/>
    <s v="ASOCIACION MUTUAL SER EMPRESA SOLIDARIA:REINTEGRO INCAPACIDAD000000540"/>
    <n v="0"/>
    <n v="130002"/>
    <n v="-130002"/>
    <s v="1"/>
    <s v="806008394"/>
    <x v="6"/>
    <s v=""/>
    <s v=" "/>
    <s v=" "/>
    <s v=" "/>
    <n v="0"/>
    <s v="CONTABLE"/>
    <s v="N"/>
    <s v="000000540"/>
    <s v="0"/>
    <s v="TACOTESO"/>
    <s v="Jun 11 2024  3:56PM"/>
    <s v="frmBAN607"/>
    <s v="TA-COOR-TESO"/>
    <s v="TAMBIENTAL"/>
    <s v="Jun 11 2024  3:56PM"/>
    <s v=""/>
  </r>
  <r>
    <s v="138020001"/>
    <s v="REINTEGRO DE INCAPACIDADES"/>
    <d v="2024-05-07T00:00:00"/>
    <x v="3"/>
    <s v="15"/>
    <s v="CONSIGNACIONES BANCO"/>
    <s v=""/>
    <s v="000000538"/>
    <s v="EPS SURA COMPAÑIA SURAMERICANA SERVICIOS DE SALUD:REINTEGRO INCAPACIDAD000000538"/>
    <n v="0"/>
    <n v="77333"/>
    <n v="-77333"/>
    <s v="1"/>
    <s v="73169783"/>
    <x v="107"/>
    <s v=""/>
    <s v=" "/>
    <s v=" "/>
    <s v=" "/>
    <n v="0"/>
    <s v="CONTABLE"/>
    <s v="N"/>
    <s v="000000538"/>
    <s v="0"/>
    <s v="TACOTESO"/>
    <s v="Jun 11 2024  3:37PM"/>
    <s v="frmBAN607"/>
    <s v="TA-COOR-TESO"/>
    <s v="TAMBIENTAL"/>
    <s v="Jun 11 2024  3:37PM"/>
    <s v=""/>
  </r>
  <r>
    <s v="138020001"/>
    <s v="REINTEGRO DE INCAPACIDADES"/>
    <d v="2024-05-07T00:00:00"/>
    <x v="3"/>
    <s v="15"/>
    <s v="CONSIGNACIONES BANCO"/>
    <s v=""/>
    <s v="000000539"/>
    <s v="SALUD TOTAL S.A. EPS ARS:REINTEGRO INCAPACIDADES000000539"/>
    <n v="0"/>
    <n v="896868"/>
    <n v="-896868"/>
    <s v="1"/>
    <s v="1002323370"/>
    <x v="242"/>
    <s v=""/>
    <s v=" "/>
    <s v=" "/>
    <s v=" "/>
    <n v="0"/>
    <s v="CONTABLE"/>
    <s v="N"/>
    <s v="000000539"/>
    <s v="0"/>
    <s v="TACOTESO"/>
    <s v="Jun 11 2024  3:44PM"/>
    <s v="frmBAN607"/>
    <s v="TA-COOR-TESO"/>
    <s v="TAMBIENTAL"/>
    <s v="Jun 11 2024  3:44PM"/>
    <s v=""/>
  </r>
  <r>
    <s v="138020001"/>
    <s v="REINTEGRO DE INCAPACIDADES"/>
    <d v="2024-05-08T00:00:00"/>
    <x v="3"/>
    <s v="15"/>
    <s v="CONSIGNACIONES BANCO"/>
    <s v=""/>
    <s v="000000541"/>
    <s v="ASOCIACION MUTUAL SER EMPRESA SOLIDARIA:REINTEGRO INCAPACIDADES000000541"/>
    <n v="0"/>
    <n v="1213334"/>
    <n v="-1213334"/>
    <s v="1"/>
    <s v="806008394"/>
    <x v="6"/>
    <s v=""/>
    <s v=" "/>
    <s v=" "/>
    <s v=" "/>
    <n v="0"/>
    <s v="CONTABLE"/>
    <s v="N"/>
    <s v="000000541"/>
    <s v="0"/>
    <s v="TACOTESO"/>
    <s v="Jun 11 2024  3:58PM"/>
    <s v="frmBAN607"/>
    <s v="TA-COOR-TESO"/>
    <s v="TAMBIENTAL"/>
    <s v="Jun 11 2024  3:58PM"/>
    <s v=""/>
  </r>
  <r>
    <s v="138020001"/>
    <s v="REINTEGRO DE INCAPACIDADES"/>
    <d v="2024-05-15T00:00:00"/>
    <x v="3"/>
    <s v="15"/>
    <s v="CONSIGNACIONES BANCO"/>
    <s v=""/>
    <s v="000000544"/>
    <s v="ASOCIACION MUTUAL SER EMPRESA SOLIDARIA:REINTEGRO INCAPACIDADES000000544"/>
    <n v="0"/>
    <n v="393640"/>
    <n v="-393640"/>
    <s v="1"/>
    <s v="806008394"/>
    <x v="6"/>
    <s v=""/>
    <s v=" "/>
    <s v=" "/>
    <s v=" "/>
    <n v="0"/>
    <s v="CONTABLE"/>
    <s v="N"/>
    <s v="000000544"/>
    <s v="0"/>
    <s v="TACOTESO"/>
    <s v="Jun 11 2024  4:58PM"/>
    <s v="frmBAN607"/>
    <s v="TA-COOR-TESO"/>
    <s v="TAMBIENTAL"/>
    <s v="Jun 11 2024  4:58PM"/>
    <s v=""/>
  </r>
  <r>
    <s v="138020001"/>
    <s v="REINTEGRO DE INCAPACIDADES"/>
    <d v="2024-05-21T00:00:00"/>
    <x v="3"/>
    <s v="15"/>
    <s v="CONSIGNACIONES BANCO"/>
    <s v=""/>
    <s v="000000537"/>
    <s v="EPS SURA COMPAÑIA SURAMERICANA SERVICIOS DE SALUD:REINTEGRO INCAPACIDAD000000537"/>
    <n v="0"/>
    <n v="1300000"/>
    <n v="-1300000"/>
    <s v="1"/>
    <s v="7918997"/>
    <x v="13"/>
    <s v=""/>
    <s v=" "/>
    <s v=" "/>
    <s v=" "/>
    <n v="0"/>
    <s v="CONTABLE"/>
    <s v="N"/>
    <s v="000000537"/>
    <s v="0"/>
    <s v="TACOTESO"/>
    <s v="Jun 11 2024  3:34PM"/>
    <s v="frmBAN607"/>
    <s v="TA-COOR-TESO"/>
    <s v="TAMBIENTAL"/>
    <s v="Jun 11 2024  3:34PM"/>
    <s v=""/>
  </r>
  <r>
    <s v="138020001"/>
    <s v="REINTEGRO DE INCAPACIDADES"/>
    <d v="2024-05-24T00:00:00"/>
    <x v="3"/>
    <s v="15"/>
    <s v="CONSIGNACIONES BANCO"/>
    <s v=""/>
    <s v="000000543"/>
    <s v="ASOCIACION MUTUAL SER EMPRESA SOLIDARIA:REINTEGRO INCAPACIDAD000000543"/>
    <n v="0"/>
    <n v="479370"/>
    <n v="-479370"/>
    <s v="1"/>
    <s v="806008394"/>
    <x v="6"/>
    <s v=""/>
    <s v=" "/>
    <s v=" "/>
    <s v=" "/>
    <n v="0"/>
    <s v="CONTABLE"/>
    <s v="N"/>
    <s v="000000543"/>
    <s v="0"/>
    <s v="TACOTESO"/>
    <s v="Jun 11 2024  4:00PM"/>
    <s v="frmBAN607"/>
    <s v="TA-COOR-TESO"/>
    <s v="TAMBIENTAL"/>
    <s v="Jun 11 2024  4:00PM"/>
    <s v=""/>
  </r>
  <r>
    <s v="138020001"/>
    <s v="REINTEGRO DE INCAPACIDADES"/>
    <d v="2024-05-29T00:00:00"/>
    <x v="3"/>
    <s v="15"/>
    <s v="CONSIGNACIONES BANCO"/>
    <s v=""/>
    <s v="000000536"/>
    <s v="EPS SURA COMPAÑIA SURAMERICANA SERVICIOS DE SALUD:REINTEGRO INCAPACIDAD000000536"/>
    <n v="0"/>
    <n v="348766"/>
    <n v="-348766"/>
    <s v="1"/>
    <s v="73573281"/>
    <x v="130"/>
    <s v=""/>
    <s v=" "/>
    <s v=" "/>
    <s v=" "/>
    <n v="0"/>
    <s v="CONTABLE"/>
    <s v="N"/>
    <s v="000000536"/>
    <s v="0"/>
    <s v="TACOTESO"/>
    <s v="Jun 11 2024  3:32PM"/>
    <s v="frmBAN607"/>
    <s v="TA-COOR-TESO"/>
    <s v="TAMBIENTAL"/>
    <s v="Jun 11 2024  3:32PM"/>
    <s v=""/>
  </r>
  <r>
    <s v="138020001"/>
    <s v="REINTEGRO DE INCAPACIDADES"/>
    <d v="2024-05-31T00:00:00"/>
    <x v="3"/>
    <s v="15"/>
    <s v="CONSIGNACIONES BANCO"/>
    <s v=""/>
    <s v="000000535"/>
    <s v="E.P.S. SANITAS S.A.:REINTEGRO INCAPACIDADES000000535"/>
    <n v="0"/>
    <n v="59803145"/>
    <n v="-59803145"/>
    <s v="1"/>
    <s v="1102848728"/>
    <x v="269"/>
    <s v=""/>
    <s v=" "/>
    <s v=" "/>
    <s v=" "/>
    <n v="0"/>
    <s v="CONTABLE"/>
    <s v="N"/>
    <s v="000000535"/>
    <s v="0"/>
    <s v="TACOTESO"/>
    <s v="Jun 11 2024  3:29PM"/>
    <s v="frmBAN607"/>
    <s v="TA-COOR-TESO"/>
    <s v="TAMBIENTAL"/>
    <s v="Jun 11 2024  3:29PM"/>
    <s v=""/>
  </r>
  <r>
    <s v="138020001"/>
    <s v="REINTEGRO DE INCAPACIDADES"/>
    <d v="2024-05-31T00:00:00"/>
    <x v="3"/>
    <s v="21"/>
    <s v="NOMINA NOVASOFT"/>
    <s v=""/>
    <s v="000000035"/>
    <s v="REINTEGRO DE INCAPACIDADES"/>
    <n v="7119422"/>
    <n v="0"/>
    <n v="7119422"/>
    <s v="1"/>
    <s v="1102848728"/>
    <x v="269"/>
    <s v="10010000"/>
    <s v="GERENCIA FINANCIERA Y ADMINISTRATIVA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173334"/>
    <n v="0"/>
    <n v="173334"/>
    <s v="1"/>
    <s v="1128045753"/>
    <x v="9"/>
    <s v="10030200"/>
    <s v="COORDINACIÓN DE OPERACION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260000"/>
    <n v="0"/>
    <n v="260000"/>
    <s v="1"/>
    <s v="73135176"/>
    <x v="9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650000"/>
    <n v="0"/>
    <n v="650000"/>
    <s v="1"/>
    <s v="7918997"/>
    <x v="13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86667"/>
    <n v="0"/>
    <n v="86667"/>
    <s v="1"/>
    <s v="73212587"/>
    <x v="101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275939"/>
    <n v="0"/>
    <n v="275939"/>
    <s v="1"/>
    <s v="9156352"/>
    <x v="7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334"/>
    <n v="0"/>
    <n v="43334"/>
    <s v="1"/>
    <s v="92447136"/>
    <x v="15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728453"/>
    <n v="0"/>
    <n v="728453"/>
    <s v="1"/>
    <s v="73195999"/>
    <x v="271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130000"/>
    <n v="0"/>
    <n v="130000"/>
    <s v="1"/>
    <s v="1047476501"/>
    <x v="14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650000"/>
    <n v="0"/>
    <n v="650000"/>
    <s v="1"/>
    <s v="30873721"/>
    <x v="26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334"/>
    <n v="0"/>
    <n v="43334"/>
    <s v="1"/>
    <s v="15031784"/>
    <x v="2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650000"/>
    <n v="0"/>
    <n v="650000"/>
    <s v="1"/>
    <s v="9099334"/>
    <x v="57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78324"/>
    <n v="0"/>
    <n v="478324"/>
    <s v="1"/>
    <s v="73131436"/>
    <x v="45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346578"/>
    <n v="0"/>
    <n v="346578"/>
    <s v="1"/>
    <s v="1235045400"/>
    <x v="250"/>
    <s v="10040000"/>
    <s v="GERENCIA GESTIÓN HUMANA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7594050"/>
    <n v="0"/>
    <n v="7594050"/>
    <s v="1"/>
    <s v="1102848728"/>
    <x v="269"/>
    <s v="10010000"/>
    <s v="GERENCIA FINANCIERA Y ADMINISTRATIVA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693334"/>
    <n v="0"/>
    <n v="693334"/>
    <s v="1"/>
    <s v="1128045753"/>
    <x v="9"/>
    <s v="10030200"/>
    <s v="COORDINACIÓN DE OPERACION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0218"/>
    <n v="0"/>
    <n v="430218"/>
    <s v="1"/>
    <s v="1143340016"/>
    <x v="273"/>
    <s v="10030300"/>
    <s v="ACCIDENTALIDAD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520001"/>
    <n v="0"/>
    <n v="520001"/>
    <s v="1"/>
    <s v="7918997"/>
    <x v="13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334"/>
    <n v="0"/>
    <n v="43334"/>
    <s v="1"/>
    <s v="1143328133"/>
    <x v="274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3334"/>
    <n v="0"/>
    <n v="433334"/>
    <s v="1"/>
    <s v="73152237"/>
    <x v="11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50573"/>
    <n v="0"/>
    <n v="50573"/>
    <s v="1"/>
    <s v="1047416363"/>
    <x v="122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334"/>
    <n v="0"/>
    <n v="43334"/>
    <s v="1"/>
    <s v="73576572"/>
    <x v="4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606667"/>
    <n v="0"/>
    <n v="606667"/>
    <s v="1"/>
    <s v="30873721"/>
    <x v="26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86667"/>
    <n v="0"/>
    <n v="86667"/>
    <s v="1"/>
    <s v="1047454767"/>
    <x v="275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43334"/>
    <n v="0"/>
    <n v="43334"/>
    <s v="1"/>
    <s v="12595533"/>
    <x v="2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650000"/>
    <n v="0"/>
    <n v="650000"/>
    <s v="1"/>
    <s v="9099334"/>
    <x v="57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130000"/>
    <n v="0"/>
    <n v="130000"/>
    <s v="1"/>
    <s v="73117655"/>
    <x v="32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5-31T00:00:00"/>
    <x v="3"/>
    <s v="21"/>
    <s v="NOMINA NOVASOFT"/>
    <s v=""/>
    <s v="000000035"/>
    <s v="REINTEGRO DE INCAPACIDADES"/>
    <n v="318883"/>
    <n v="0"/>
    <n v="318883"/>
    <s v="1"/>
    <s v="73131436"/>
    <x v="45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</r>
  <r>
    <s v="138020001"/>
    <s v="REINTEGRO DE INCAPACIDADES"/>
    <d v="2024-06-04T00:00:00"/>
    <x v="3"/>
    <s v="15"/>
    <s v="CONSIGNACIONES BANCO"/>
    <s v=""/>
    <s v="000000550"/>
    <s v="EPS SURA COMPAÑIA SURAMERICANA SERVICIOS DE SALUD:REINTEGRO INCAPACIDADES000000550"/>
    <n v="0"/>
    <n v="430199"/>
    <n v="-430199"/>
    <s v="1"/>
    <s v="800088702"/>
    <x v="1"/>
    <s v=""/>
    <s v=" "/>
    <s v=" "/>
    <s v=" "/>
    <n v="0"/>
    <s v="CONTABLE"/>
    <s v="N"/>
    <s v="000000550"/>
    <s v="0"/>
    <s v="TACOTESO"/>
    <s v="Jul  4 2024  3:12PM"/>
    <s v="frmBAN607"/>
    <s v="TA-COOR-TESO"/>
    <s v="TAMBIENTAL"/>
    <s v="Jul  4 2024  3:12PM"/>
    <s v=""/>
  </r>
  <r>
    <s v="138020001"/>
    <s v="REINTEGRO DE INCAPACIDADES"/>
    <d v="2024-06-11T00:00:00"/>
    <x v="3"/>
    <s v="15"/>
    <s v="CONSIGNACIONES BANCO"/>
    <s v=""/>
    <s v="000000552"/>
    <s v="SEGUROS DE VIDA SURAMERICANA S.A.:REINTEGRO INCAPACIDADES000000552"/>
    <n v="0"/>
    <n v="69637"/>
    <n v="-69637"/>
    <s v="1"/>
    <s v="890903790"/>
    <x v="139"/>
    <s v=""/>
    <s v=" "/>
    <s v=" "/>
    <s v=" "/>
    <n v="0"/>
    <s v="CONTABLE"/>
    <s v="N"/>
    <s v="000000552"/>
    <s v="0"/>
    <s v="TACOTESO"/>
    <s v="Jul  4 2024  3:25PM"/>
    <s v="frmBAN607"/>
    <s v="TA-COOR-TESO"/>
    <s v="TAMBIENTAL"/>
    <s v="Jul  4 2024  3:25PM"/>
    <s v=""/>
  </r>
  <r>
    <s v="138020001"/>
    <s v="REINTEGRO DE INCAPACIDADES"/>
    <d v="2024-06-17T00:00:00"/>
    <x v="3"/>
    <s v="15"/>
    <s v="CONSIGNACIONES BANCO"/>
    <s v=""/>
    <s v="000000554"/>
    <s v="SALUD TOTAL S.A. EPS ARS:REINTEGRO INCAPACIDADES000000554"/>
    <n v="0"/>
    <n v="346664"/>
    <n v="-346664"/>
    <s v="1"/>
    <s v="800130907"/>
    <x v="2"/>
    <s v=""/>
    <s v=" "/>
    <s v=" "/>
    <s v=" "/>
    <n v="0"/>
    <s v="CONTABLE"/>
    <s v="N"/>
    <s v="000000554"/>
    <s v="0"/>
    <s v="TACOTESO"/>
    <s v="Jul  4 2024  3:44PM"/>
    <s v="frmBAN607"/>
    <s v="TA-COOR-TESO"/>
    <s v="TAMBIENTAL"/>
    <s v="Jul  4 2024  3:44PM"/>
    <s v=""/>
  </r>
  <r>
    <s v="138020001"/>
    <s v="REINTEGRO DE INCAPACIDADES"/>
    <d v="2024-06-30T00:00:00"/>
    <x v="3"/>
    <s v="21"/>
    <s v="NOMINA NOVASOFT"/>
    <s v=""/>
    <s v="000000036"/>
    <s v="REINTEGRO DE INCAPACIDADES"/>
    <n v="7119422"/>
    <n v="0"/>
    <n v="7119422"/>
    <s v="1"/>
    <s v="1102848728"/>
    <x v="269"/>
    <s v="10010000"/>
    <s v="GERENCIA FINANCIERA Y ADMINISTRATIVA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3334"/>
    <n v="0"/>
    <n v="43334"/>
    <s v="1"/>
    <s v="73570440"/>
    <x v="276"/>
    <s v="10020200"/>
    <s v="EJECUCIÓN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650001"/>
    <n v="0"/>
    <n v="650001"/>
    <s v="1"/>
    <s v="1128045753"/>
    <x v="9"/>
    <s v="10030200"/>
    <s v="COORDINACIÓN DE OPERACION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136608"/>
    <n v="0"/>
    <n v="136608"/>
    <s v="1"/>
    <s v="73163341"/>
    <x v="131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3334"/>
    <n v="0"/>
    <n v="43334"/>
    <s v="1"/>
    <s v="1051819935"/>
    <x v="232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219465"/>
    <n v="0"/>
    <n v="219465"/>
    <s v="1"/>
    <s v="73187274"/>
    <x v="277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76667"/>
    <n v="0"/>
    <n v="476667"/>
    <s v="1"/>
    <s v="1047454767"/>
    <x v="275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650000"/>
    <n v="0"/>
    <n v="650000"/>
    <s v="1"/>
    <s v="7918997"/>
    <x v="13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3334"/>
    <n v="0"/>
    <n v="43334"/>
    <s v="1"/>
    <s v="3817873"/>
    <x v="23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8178"/>
    <n v="0"/>
    <n v="48178"/>
    <s v="1"/>
    <s v="73573508"/>
    <x v="278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130000"/>
    <n v="0"/>
    <n v="130000"/>
    <s v="1"/>
    <s v="73152237"/>
    <x v="118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650000"/>
    <n v="0"/>
    <n v="650000"/>
    <s v="1"/>
    <s v="30873721"/>
    <x v="2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76667"/>
    <n v="0"/>
    <n v="476667"/>
    <s v="1"/>
    <s v="73554580"/>
    <x v="134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7119422"/>
    <n v="0"/>
    <n v="7119422"/>
    <s v="1"/>
    <s v="1102848728"/>
    <x v="269"/>
    <s v="10010000"/>
    <s v="GERENCIA FINANCIERA Y ADMINISTRATIVA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650000"/>
    <n v="0"/>
    <n v="650000"/>
    <s v="1"/>
    <s v="73554580"/>
    <x v="134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216667"/>
    <n v="0"/>
    <n v="216667"/>
    <s v="1"/>
    <s v="73117655"/>
    <x v="32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3334"/>
    <n v="0"/>
    <n v="43334"/>
    <s v="1"/>
    <s v="1148693276"/>
    <x v="109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131679"/>
    <n v="0"/>
    <n v="131679"/>
    <s v="1"/>
    <s v="73187274"/>
    <x v="277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86667"/>
    <n v="0"/>
    <n v="86667"/>
    <s v="1"/>
    <s v="1047440584"/>
    <x v="252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43334"/>
    <n v="0"/>
    <n v="43334"/>
    <s v="1"/>
    <s v="30873721"/>
    <x v="2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563334"/>
    <n v="0"/>
    <n v="563334"/>
    <s v="1"/>
    <s v="1128045753"/>
    <x v="9"/>
    <s v="10030200"/>
    <s v="COORDINACIÓN DE OPERACION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86668"/>
    <n v="0"/>
    <n v="86668"/>
    <s v="1"/>
    <s v="3817873"/>
    <x v="23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137968"/>
    <n v="0"/>
    <n v="137968"/>
    <s v="1"/>
    <s v="1062964839"/>
    <x v="279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563334"/>
    <n v="0"/>
    <n v="563334"/>
    <s v="1"/>
    <s v="7918997"/>
    <x v="13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6-30T00:00:00"/>
    <x v="3"/>
    <s v="21"/>
    <s v="NOMINA NOVASOFT"/>
    <s v=""/>
    <s v="000000036"/>
    <s v="REINTEGRO DE INCAPACIDADES"/>
    <n v="520000"/>
    <n v="0"/>
    <n v="520000"/>
    <s v="1"/>
    <s v="73131436"/>
    <x v="45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</r>
  <r>
    <s v="138020001"/>
    <s v="REINTEGRO DE INCAPACIDADES"/>
    <d v="2024-07-03T00:00:00"/>
    <x v="3"/>
    <s v="15"/>
    <s v="CONSIGNACIONES BANCO"/>
    <s v=""/>
    <s v="000000569"/>
    <s v="EPS SURA COMPAÑIA SURAMERICANA SERVICIOS DE SALUD:REINTEGRO DE INCAPACIDAD000000569"/>
    <n v="0"/>
    <n v="86667"/>
    <n v="-86667"/>
    <s v="1"/>
    <s v="73169783"/>
    <x v="107"/>
    <s v=""/>
    <s v=" "/>
    <s v=" "/>
    <s v=" "/>
    <n v="0"/>
    <s v="CONTABLE"/>
    <s v="N"/>
    <s v="000000569"/>
    <s v="0"/>
    <s v="TACOTESO"/>
    <s v="Ago 12 2024  2:59PM"/>
    <s v="frmBAN607"/>
    <s v="TA-COOR-TESO"/>
    <s v="TAMBIENTAL"/>
    <s v="Ago 12 2024  2:59PM"/>
    <s v=""/>
  </r>
  <r>
    <s v="138020001"/>
    <s v="REINTEGRO DE INCAPACIDADES"/>
    <d v="2024-07-04T00:00:00"/>
    <x v="3"/>
    <s v="15"/>
    <s v="CONSIGNACIONES BANCO"/>
    <s v=""/>
    <s v="000000570"/>
    <s v="EPS SURA COMPAÑIA SURAMERICANA SERVICIOS DE SALUD:REINTEGRO INCAPACIDADES000000570"/>
    <n v="0"/>
    <n v="1300000"/>
    <n v="-1300000"/>
    <s v="1"/>
    <s v="73169783"/>
    <x v="107"/>
    <s v=""/>
    <s v=" "/>
    <s v=" "/>
    <s v=" "/>
    <n v="0"/>
    <s v="CONTABLE"/>
    <s v="N"/>
    <s v="000000570"/>
    <s v="0"/>
    <s v="TACOTESO"/>
    <s v="Ago 12 2024  3:01PM"/>
    <s v="frmBAN607"/>
    <s v="TA-COOR-TESO"/>
    <s v="TAMBIENTAL"/>
    <s v="Ago 12 2024  3:01PM"/>
    <s v=""/>
  </r>
  <r>
    <s v="138020001"/>
    <s v="REINTEGRO DE INCAPACIDADES"/>
    <d v="2024-07-04T00:00:00"/>
    <x v="3"/>
    <s v="15"/>
    <s v="CONSIGNACIONES BANCO"/>
    <s v=""/>
    <s v="000000571"/>
    <s v="SALUD TOTAL S.A. EPS ARS:REINTEGRO INCAPACIDADES000000571"/>
    <n v="0"/>
    <n v="43333"/>
    <n v="-43333"/>
    <s v="1"/>
    <s v="800130907"/>
    <x v="2"/>
    <s v=""/>
    <s v=" "/>
    <s v=" "/>
    <s v=" "/>
    <n v="0"/>
    <s v="CONTABLE"/>
    <s v="N"/>
    <s v="000000571"/>
    <s v="0"/>
    <s v="TACOTESO"/>
    <s v="Ago 12 2024  3:04PM"/>
    <s v="frmBAN607"/>
    <s v="TA-COOR-TESO"/>
    <s v="TAMBIENTAL"/>
    <s v="Ago 12 2024  3:04PM"/>
    <s v=""/>
  </r>
  <r>
    <s v="138020001"/>
    <s v="REINTEGRO DE INCAPACIDADES"/>
    <d v="2024-07-29T00:00:00"/>
    <x v="3"/>
    <s v="15"/>
    <s v="CONSIGNACIONES BANCO"/>
    <s v=""/>
    <s v="000000572"/>
    <s v="ASOCIACION MUTUAL SER EMPRESA SOLIDARIA:REINTEGRO INCAPACIDAD000000572"/>
    <n v="0"/>
    <n v="878869"/>
    <n v="-878869"/>
    <s v="1"/>
    <s v="806008394"/>
    <x v="6"/>
    <s v=""/>
    <s v=" "/>
    <s v=" "/>
    <s v=" "/>
    <n v="0"/>
    <s v="CONTABLE"/>
    <s v="N"/>
    <s v="000000572"/>
    <s v="0"/>
    <s v="TACOTESO"/>
    <s v="Ago 12 2024  3:07PM"/>
    <s v="frmBAN607"/>
    <s v="TA-COOR-TESO"/>
    <s v="TAMBIENTAL"/>
    <s v="Ago 12 2024  3:07PM"/>
    <s v=""/>
  </r>
  <r>
    <s v="138020001"/>
    <s v="REINTEGRO DE INCAPACIDADES"/>
    <d v="2024-07-30T00:00:00"/>
    <x v="3"/>
    <s v="15"/>
    <s v="CONSIGNACIONES BANCO"/>
    <s v=""/>
    <s v="000000573"/>
    <s v="EPS SURA COMPAÑIA SURAMERICANA SERVICIOS DE SALUD:REINTEGRO INCAPACIDAD000000573"/>
    <n v="0"/>
    <n v="38667"/>
    <n v="-38667"/>
    <s v="1"/>
    <s v="1049929370"/>
    <x v="172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</r>
  <r>
    <s v="138020001"/>
    <s v="REINTEGRO DE INCAPACIDADES"/>
    <d v="2024-07-30T00:00:00"/>
    <x v="3"/>
    <s v="15"/>
    <s v="CONSIGNACIONES BANCO"/>
    <s v=""/>
    <s v="000000573"/>
    <s v="REINTEGRO INCAPACIDAD"/>
    <n v="0"/>
    <n v="116000"/>
    <n v="-116000"/>
    <s v="1"/>
    <s v="73136985"/>
    <x v="175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</r>
  <r>
    <s v="138020001"/>
    <s v="REINTEGRO DE INCAPACIDADES"/>
    <d v="2024-07-30T00:00:00"/>
    <x v="3"/>
    <s v="15"/>
    <s v="CONSIGNACIONES BANCO"/>
    <s v=""/>
    <s v="000000573"/>
    <s v="REINTEGRO INCAPACIDAD"/>
    <n v="0"/>
    <n v="580001"/>
    <n v="-580001"/>
    <s v="1"/>
    <s v="73143059"/>
    <x v="68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</r>
  <r>
    <s v="138020001"/>
    <s v="REINTEGRO DE INCAPACIDADES"/>
    <d v="2024-07-30T00:00:00"/>
    <x v="3"/>
    <s v="15"/>
    <s v="CONSIGNACIONES BANCO"/>
    <s v=""/>
    <s v="000000573"/>
    <s v="REINTEGRO INCAPACIDAD"/>
    <n v="0"/>
    <n v="41458"/>
    <n v="-41458"/>
    <s v="1"/>
    <s v="9236697"/>
    <x v="116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</r>
  <r>
    <s v="138020001"/>
    <s v="REINTEGRO DE INCAPACIDADES"/>
    <d v="2024-07-30T00:00:00"/>
    <x v="3"/>
    <s v="15"/>
    <s v="CONSIGNACIONES BANCO"/>
    <s v=""/>
    <s v="000000573"/>
    <s v="REINTEGRO INCAPACIDAD"/>
    <n v="0"/>
    <n v="1429810"/>
    <n v="-1429810"/>
    <s v="1"/>
    <s v="7918997"/>
    <x v="13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</r>
  <r>
    <s v="138020001"/>
    <s v="REINTEGRO DE INCAPACIDADES"/>
    <d v="2024-07-31T00:00:00"/>
    <x v="3"/>
    <s v="21"/>
    <s v="NOMINA NOVASOFT"/>
    <s v=""/>
    <s v="000000037"/>
    <s v="GASTOS REEMBOLSABLES"/>
    <n v="7119422"/>
    <n v="0"/>
    <n v="7119422"/>
    <s v="1"/>
    <s v="1102848728"/>
    <x v="269"/>
    <s v="10010000"/>
    <s v="GERENCIA FINANCIERA Y ADMINISTRATIVA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3334"/>
    <n v="0"/>
    <n v="43334"/>
    <s v="1"/>
    <s v="1128045753"/>
    <x v="9"/>
    <s v="10030200"/>
    <s v="COORDINACIÓN DE OPERACION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650000"/>
    <n v="0"/>
    <n v="650000"/>
    <s v="1"/>
    <s v="73131436"/>
    <x v="4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5657"/>
    <n v="0"/>
    <n v="45657"/>
    <s v="1"/>
    <s v="73202177"/>
    <x v="87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3907"/>
    <n v="0"/>
    <n v="43907"/>
    <s v="1"/>
    <s v="73207126"/>
    <x v="26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225612"/>
    <n v="0"/>
    <n v="225612"/>
    <s v="1"/>
    <s v="9156352"/>
    <x v="7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132542"/>
    <n v="0"/>
    <n v="132542"/>
    <s v="1"/>
    <s v="1002059942"/>
    <x v="1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650000"/>
    <n v="0"/>
    <n v="650000"/>
    <s v="1"/>
    <s v="7918997"/>
    <x v="1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390001"/>
    <n v="0"/>
    <n v="390001"/>
    <s v="1"/>
    <s v="73554580"/>
    <x v="134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7594050"/>
    <n v="0"/>
    <n v="7594050"/>
    <s v="1"/>
    <s v="1102848728"/>
    <x v="269"/>
    <s v="10010000"/>
    <s v="GERENCIA FINANCIERA Y ADMINISTRATIVA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54399"/>
    <n v="0"/>
    <n v="54399"/>
    <s v="1"/>
    <s v="88222328"/>
    <x v="151"/>
    <s v="10020200"/>
    <s v="EJECUCIÓN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86667"/>
    <n v="0"/>
    <n v="86667"/>
    <s v="1"/>
    <s v="73131436"/>
    <x v="4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631714"/>
    <n v="0"/>
    <n v="631714"/>
    <s v="1"/>
    <s v="9156352"/>
    <x v="7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681803"/>
    <n v="0"/>
    <n v="681803"/>
    <s v="1"/>
    <s v="1050971370"/>
    <x v="280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767046"/>
    <n v="0"/>
    <n v="767046"/>
    <s v="1"/>
    <s v="3811337"/>
    <x v="21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216667"/>
    <n v="0"/>
    <n v="216667"/>
    <s v="1"/>
    <s v="7918997"/>
    <x v="1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6008"/>
    <n v="0"/>
    <n v="46008"/>
    <s v="1"/>
    <s v="73108745"/>
    <x v="100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3334"/>
    <n v="0"/>
    <n v="43334"/>
    <s v="1"/>
    <s v="73152237"/>
    <x v="11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346667"/>
    <n v="0"/>
    <n v="346667"/>
    <s v="1"/>
    <s v="73554580"/>
    <x v="134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130000"/>
    <n v="0"/>
    <n v="130000"/>
    <s v="1"/>
    <s v="73131436"/>
    <x v="4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3334"/>
    <n v="0"/>
    <n v="43334"/>
    <s v="1"/>
    <s v="1050966796"/>
    <x v="281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216667"/>
    <n v="0"/>
    <n v="216667"/>
    <s v="1"/>
    <s v="1070806627"/>
    <x v="28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146567"/>
    <n v="0"/>
    <n v="146567"/>
    <s v="1"/>
    <s v="8854897"/>
    <x v="10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346667"/>
    <n v="0"/>
    <n v="346667"/>
    <s v="1"/>
    <s v="1047440584"/>
    <x v="25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173334"/>
    <n v="0"/>
    <n v="173334"/>
    <s v="1"/>
    <s v="12595533"/>
    <x v="2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86685"/>
    <n v="0"/>
    <n v="86685"/>
    <s v="1"/>
    <s v="8854897"/>
    <x v="10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693334"/>
    <n v="0"/>
    <n v="693334"/>
    <s v="1"/>
    <s v="12595533"/>
    <x v="2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130000"/>
    <n v="0"/>
    <n v="130000"/>
    <s v="1"/>
    <s v="9099334"/>
    <x v="57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44621"/>
    <n v="0"/>
    <n v="44621"/>
    <s v="1"/>
    <s v="1047430645"/>
    <x v="90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7-31T00:00:00"/>
    <x v="3"/>
    <s v="21"/>
    <s v="NOMINA NOVASOFT"/>
    <s v=""/>
    <s v="000000037"/>
    <s v="GASTOS REEMBOLSABLES"/>
    <n v="633103"/>
    <n v="0"/>
    <n v="633103"/>
    <s v="1"/>
    <s v="98482858"/>
    <x v="28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</r>
  <r>
    <s v="138020001"/>
    <s v="REINTEGRO DE INCAPACIDADES"/>
    <d v="2024-08-08T00:00:00"/>
    <x v="3"/>
    <s v="15"/>
    <s v="CONSIGNACIONES BANCO"/>
    <s v=""/>
    <s v="000000589"/>
    <s v="SALUD TOTAL S.A. EPS ARS:REINTEGRO INCAPACIDAD000000589"/>
    <n v="0"/>
    <n v="350635"/>
    <n v="-350635"/>
    <s v="1"/>
    <s v="800130907"/>
    <x v="2"/>
    <s v=""/>
    <s v=" "/>
    <s v=" "/>
    <s v=" "/>
    <n v="0"/>
    <s v="CONTABLE"/>
    <s v="N"/>
    <s v="000000589"/>
    <s v="0"/>
    <s v="TACOTESO"/>
    <s v="Sep  9 2024  5:34PM"/>
    <s v="frmBAN607"/>
    <s v="TA-COOR-TESO"/>
    <s v="TAMBIENTAL"/>
    <s v="Sep  9 2024  5:34PM"/>
    <s v=""/>
  </r>
  <r>
    <s v="138020001"/>
    <s v="REINTEGRO DE INCAPACIDADES"/>
    <d v="2024-08-15T00:00:00"/>
    <x v="3"/>
    <s v="15"/>
    <s v="CONSIGNACIONES BANCO"/>
    <s v=""/>
    <s v="000000590"/>
    <s v="E.P.S. SANITAS S.A.:REINTEGRO INCAPACIDADES000000590"/>
    <n v="0"/>
    <n v="50232"/>
    <n v="-50232"/>
    <s v="1"/>
    <s v="800251440"/>
    <x v="5"/>
    <s v=""/>
    <s v=" "/>
    <s v=" "/>
    <s v=" "/>
    <n v="0"/>
    <s v="CONTABLE"/>
    <s v="N"/>
    <s v="000000590"/>
    <s v="0"/>
    <s v="TACOTESO"/>
    <s v="Sep  9 2024  5:41PM"/>
    <s v="frmBAN607"/>
    <s v="TA-COOR-TESO"/>
    <s v="TAMBIENTAL"/>
    <s v="Sep  9 2024  5:41PM"/>
    <s v=""/>
  </r>
  <r>
    <s v="138020001"/>
    <s v="REINTEGRO DE INCAPACIDADES"/>
    <d v="2024-08-20T00:00:00"/>
    <x v="3"/>
    <s v="15"/>
    <s v="CONSIGNACIONES BANCO"/>
    <s v=""/>
    <s v="000000591"/>
    <s v="ASOCIACION MUTUAL SER EMPRESA SOLIDARIA:REINTEGRO INCAPACIDADES000000591"/>
    <n v="0"/>
    <n v="771082"/>
    <n v="-771082"/>
    <s v="1"/>
    <s v="806008394"/>
    <x v="6"/>
    <s v=""/>
    <s v=" "/>
    <s v=" "/>
    <s v=" "/>
    <n v="0"/>
    <s v="CONTABLE"/>
    <s v="N"/>
    <s v="000000591"/>
    <s v="0"/>
    <s v="TACOTESO"/>
    <s v="Sep  9 2024  5:42PM"/>
    <s v="frmBAN607"/>
    <s v="TA-COOR-TESO"/>
    <s v="TAMBIENTAL"/>
    <s v="Sep  9 2024  5:42PM"/>
    <s v=""/>
  </r>
  <r>
    <s v="138020001"/>
    <s v="REINTEGRO DE INCAPACIDADES"/>
    <d v="2024-08-21T00:00:00"/>
    <x v="3"/>
    <s v="15"/>
    <s v="CONSIGNACIONES BANCO"/>
    <s v=""/>
    <s v="000000592"/>
    <s v="EPS SURA COMPAÑIA SURAMERICANA SERVICIOS DE SALUD:REINTEGRO INCAPACIDADES000000592"/>
    <n v="0"/>
    <n v="33333"/>
    <n v="-33333"/>
    <s v="1"/>
    <s v="800088702"/>
    <x v="1"/>
    <s v=""/>
    <s v=" "/>
    <s v=" "/>
    <s v=" "/>
    <n v="0"/>
    <s v="CONTABLE"/>
    <s v="N"/>
    <s v="000000592"/>
    <s v="0"/>
    <s v="TACOTESO"/>
    <s v="Sep  9 2024  5:43PM"/>
    <s v="frmBAN607"/>
    <s v="TA-COOR-TESO"/>
    <s v="TAMBIENTAL"/>
    <s v="Sep  9 2024  5:43PM"/>
    <s v=""/>
  </r>
  <r>
    <s v="138020001"/>
    <s v="REINTEGRO DE INCAPACIDADES"/>
    <d v="2024-08-31T00:00:00"/>
    <x v="3"/>
    <s v="21"/>
    <s v="NOMINA NOVASOFT"/>
    <s v=""/>
    <s v="000000038"/>
    <s v="REINTEGRO DE INCAPACIDADES"/>
    <n v="3322397"/>
    <n v="0"/>
    <n v="3322397"/>
    <s v="1"/>
    <s v="1102848728"/>
    <x v="269"/>
    <s v="10010000"/>
    <s v="GERENCIA FINANCIERA Y ADMINISTRATIVA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221875"/>
    <n v="0"/>
    <n v="221875"/>
    <s v="1"/>
    <s v="15031784"/>
    <x v="2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8700"/>
    <n v="0"/>
    <n v="48700"/>
    <s v="1"/>
    <s v="98482858"/>
    <x v="283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9236697"/>
    <x v="11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5694"/>
    <n v="0"/>
    <n v="45694"/>
    <s v="1"/>
    <s v="1002248481"/>
    <x v="13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6066"/>
    <n v="0"/>
    <n v="46066"/>
    <s v="1"/>
    <s v="11077259"/>
    <x v="120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260000"/>
    <n v="0"/>
    <n v="260000"/>
    <s v="1"/>
    <s v="73554580"/>
    <x v="134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76667"/>
    <n v="0"/>
    <n v="476667"/>
    <s v="1"/>
    <s v="10886858"/>
    <x v="26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346667"/>
    <n v="0"/>
    <n v="346667"/>
    <s v="1"/>
    <s v="12595533"/>
    <x v="28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390001"/>
    <n v="0"/>
    <n v="390001"/>
    <s v="1"/>
    <s v="9099334"/>
    <x v="5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72255702"/>
    <x v="261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73200436"/>
    <x v="284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73182612"/>
    <x v="22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4459"/>
    <n v="0"/>
    <n v="44459"/>
    <s v="1"/>
    <s v="9103331"/>
    <x v="8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130000"/>
    <n v="0"/>
    <n v="130000"/>
    <s v="1"/>
    <s v="9156352"/>
    <x v="78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563334"/>
    <n v="0"/>
    <n v="563334"/>
    <s v="1"/>
    <s v="1050973481"/>
    <x v="28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563334"/>
    <n v="0"/>
    <n v="563334"/>
    <s v="1"/>
    <s v="30873721"/>
    <x v="2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130000"/>
    <n v="0"/>
    <n v="130000"/>
    <s v="1"/>
    <s v="1007446154"/>
    <x v="28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162394"/>
    <n v="0"/>
    <n v="162394"/>
    <s v="1"/>
    <s v="1038124450"/>
    <x v="259"/>
    <s v="10020200"/>
    <s v="EJECUCIÓN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276396"/>
    <n v="0"/>
    <n v="276396"/>
    <s v="1"/>
    <s v="11077259"/>
    <x v="120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260000"/>
    <n v="0"/>
    <n v="260000"/>
    <s v="1"/>
    <s v="73554580"/>
    <x v="134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260000"/>
    <n v="0"/>
    <n v="260000"/>
    <s v="1"/>
    <s v="73117655"/>
    <x v="32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1050958455"/>
    <x v="28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7394"/>
    <n v="0"/>
    <n v="47394"/>
    <s v="1"/>
    <s v="8853177"/>
    <x v="288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650000"/>
    <n v="0"/>
    <n v="650000"/>
    <s v="1"/>
    <s v="30873721"/>
    <x v="2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1048937991"/>
    <x v="28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768"/>
    <n v="0"/>
    <n v="43768"/>
    <s v="1"/>
    <s v="73571183"/>
    <x v="290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34"/>
    <n v="0"/>
    <n v="433334"/>
    <s v="1"/>
    <s v="10886858"/>
    <x v="26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73131436"/>
    <x v="4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4459"/>
    <n v="0"/>
    <n v="44459"/>
    <s v="1"/>
    <s v="9103331"/>
    <x v="8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43334"/>
    <n v="0"/>
    <n v="43334"/>
    <s v="1"/>
    <s v="73576572"/>
    <x v="4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216667"/>
    <n v="0"/>
    <n v="216667"/>
    <s v="1"/>
    <s v="1050973481"/>
    <x v="28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8-31T00:00:00"/>
    <x v="3"/>
    <s v="21"/>
    <s v="NOMINA NOVASOFT"/>
    <s v=""/>
    <s v="000000038"/>
    <s v="REINTEGRO DE INCAPACIDADES"/>
    <n v="520000"/>
    <n v="0"/>
    <n v="520000"/>
    <s v="1"/>
    <s v="73159298"/>
    <x v="24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</r>
  <r>
    <s v="138020001"/>
    <s v="REINTEGRO DE INCAPACIDADES"/>
    <d v="2024-09-02T00:00:00"/>
    <x v="3"/>
    <s v="15"/>
    <s v="CONSIGNACIONES BANCO"/>
    <s v=""/>
    <s v="000000624"/>
    <s v="SALUD TOTAL S.A. EPS ARS:REINTEGRO INCAPACIDAD000000624"/>
    <n v="0"/>
    <n v="1434034"/>
    <n v="-1434034"/>
    <s v="1"/>
    <s v="800130907"/>
    <x v="2"/>
    <s v=""/>
    <s v=" "/>
    <s v=" "/>
    <s v=" "/>
    <n v="0"/>
    <s v="CONTABLE"/>
    <s v="N"/>
    <s v="000000624"/>
    <s v="0"/>
    <s v="TACOTESO"/>
    <s v="Oct 10 2024 10:45AM"/>
    <s v="frmBAN607"/>
    <s v="TA-COOR-TESO"/>
    <s v="TAMBIENTAL"/>
    <s v="Oct 10 2024 10:45AM"/>
    <s v=""/>
  </r>
  <r>
    <s v="138020001"/>
    <s v="REINTEGRO DE INCAPACIDADES"/>
    <d v="2024-09-03T00:00:00"/>
    <x v="3"/>
    <s v="15"/>
    <s v="CONSIGNACIONES BANCO"/>
    <s v=""/>
    <s v="000000625"/>
    <s v="EPS SURA COMPAÑIA SURAMERICANA SERVICIOS DE SALUD:REINTEGRO INCAPACIDAD000000625"/>
    <n v="0"/>
    <n v="43333"/>
    <n v="-43333"/>
    <s v="1"/>
    <s v="800088702"/>
    <x v="1"/>
    <s v=""/>
    <s v=" "/>
    <s v=" "/>
    <s v=" "/>
    <n v="0"/>
    <s v="CONTABLE"/>
    <s v="N"/>
    <s v="000000625"/>
    <s v="0"/>
    <s v="TACOTESO"/>
    <s v="Oct 10 2024 10:47AM"/>
    <s v="frmBAN607"/>
    <s v="TA-COOR-TESO"/>
    <s v="TAMBIENTAL"/>
    <s v="Oct 10 2024 10:47AM"/>
    <s v=""/>
  </r>
  <r>
    <s v="138020001"/>
    <s v="REINTEGRO DE INCAPACIDADES"/>
    <d v="2024-09-24T00:00:00"/>
    <x v="3"/>
    <s v="15"/>
    <s v="CONSIGNACIONES BANCO"/>
    <s v=""/>
    <s v="000000626"/>
    <s v="E.P.S. FAMISANAR LTDA. CAFAM COLSUBSIDIO:REINTEGRO INCAPACIDADES000000626"/>
    <n v="0"/>
    <n v="1340066"/>
    <n v="-1340066"/>
    <s v="1"/>
    <s v="830003564"/>
    <x v="7"/>
    <s v=""/>
    <s v=" "/>
    <s v=" "/>
    <s v=" "/>
    <n v="0"/>
    <s v="CONTABLE"/>
    <s v="N"/>
    <s v="000000626"/>
    <s v="0"/>
    <s v="TACOTESO"/>
    <s v="Oct 10 2024 10:48AM"/>
    <s v="frmBAN607"/>
    <s v="TA-COOR-TESO"/>
    <s v="TAMBIENTAL"/>
    <s v="Oct 10 2024 10:48AM"/>
    <s v=""/>
  </r>
  <r>
    <s v="138020001"/>
    <s v="REINTEGRO DE INCAPACIDADES"/>
    <d v="2024-09-25T00:00:00"/>
    <x v="3"/>
    <s v="15"/>
    <s v="CONSIGNACIONES BANCO"/>
    <s v=""/>
    <s v="000000627"/>
    <s v="EPS SURA COMPAÑIA SURAMERICANA SERVICIOS DE SALUD:REINTEGRO INCAPACIDADES000000627"/>
    <n v="0"/>
    <n v="45076"/>
    <n v="-45076"/>
    <s v="1"/>
    <s v="800088702"/>
    <x v="1"/>
    <s v=""/>
    <s v=" "/>
    <s v=" "/>
    <s v=" "/>
    <n v="0"/>
    <s v="CONTABLE"/>
    <s v="N"/>
    <s v="000000627"/>
    <s v="0"/>
    <s v="TACOTESO"/>
    <s v="Oct 10 2024 10:50AM"/>
    <s v="frmBAN607"/>
    <s v="TA-COOR-TESO"/>
    <s v="TAMBIENTAL"/>
    <s v="Oct 10 2024 10:50AM"/>
    <s v=""/>
  </r>
  <r>
    <s v="138020001"/>
    <s v="REINTEGRO DE INCAPACIDADES"/>
    <d v="2024-09-30T00:00:00"/>
    <x v="3"/>
    <s v="21"/>
    <s v="NOMINA NOVASOFT"/>
    <s v=""/>
    <s v="000000039"/>
    <s v="REINTEGRO DE INCAPACIDADES"/>
    <n v="476668"/>
    <n v="0"/>
    <n v="476668"/>
    <s v="1"/>
    <s v="1043635674"/>
    <x v="291"/>
    <s v="10020200"/>
    <s v="EJECUCIÓN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52519"/>
    <n v="0"/>
    <n v="52519"/>
    <s v="1"/>
    <s v="3883113"/>
    <x v="29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273984"/>
    <n v="0"/>
    <n v="273984"/>
    <s v="1"/>
    <s v="73189641"/>
    <x v="191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3334"/>
    <n v="0"/>
    <n v="43334"/>
    <s v="1"/>
    <s v="1048436579"/>
    <x v="293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30000"/>
    <n v="0"/>
    <n v="130000"/>
    <s v="1"/>
    <s v="1070806627"/>
    <x v="28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563334"/>
    <n v="0"/>
    <n v="563334"/>
    <s v="1"/>
    <s v="1143339994"/>
    <x v="10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3334"/>
    <n v="0"/>
    <n v="43334"/>
    <s v="1"/>
    <s v="8719170"/>
    <x v="29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73334"/>
    <n v="0"/>
    <n v="173334"/>
    <s v="1"/>
    <s v="1235043135"/>
    <x v="29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563334"/>
    <n v="0"/>
    <n v="563334"/>
    <s v="1"/>
    <s v="73109356"/>
    <x v="4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216667"/>
    <n v="0"/>
    <n v="216667"/>
    <s v="1"/>
    <s v="1047476501"/>
    <x v="149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44163"/>
    <n v="0"/>
    <n v="144163"/>
    <s v="1"/>
    <s v="73133105"/>
    <x v="16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50000"/>
    <n v="0"/>
    <n v="650000"/>
    <s v="1"/>
    <s v="30873721"/>
    <x v="26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3334"/>
    <n v="0"/>
    <n v="43334"/>
    <s v="1"/>
    <s v="1003046013"/>
    <x v="296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30000"/>
    <n v="0"/>
    <n v="130000"/>
    <s v="1"/>
    <s v="12595533"/>
    <x v="2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4906"/>
    <n v="0"/>
    <n v="44906"/>
    <s v="1"/>
    <s v="73111559"/>
    <x v="19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50000"/>
    <n v="0"/>
    <n v="650000"/>
    <s v="1"/>
    <s v="73159298"/>
    <x v="24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30000"/>
    <n v="0"/>
    <n v="130000"/>
    <s v="1"/>
    <s v="73554580"/>
    <x v="13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88902"/>
    <n v="0"/>
    <n v="88902"/>
    <s v="1"/>
    <s v="1143394407"/>
    <x v="29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50453"/>
    <n v="0"/>
    <n v="50453"/>
    <s v="1"/>
    <s v="15031546"/>
    <x v="7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33103"/>
    <n v="0"/>
    <n v="633103"/>
    <s v="1"/>
    <s v="1047507226"/>
    <x v="29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73334"/>
    <n v="0"/>
    <n v="173334"/>
    <s v="1"/>
    <s v="1043635674"/>
    <x v="291"/>
    <s v="10020200"/>
    <s v="EJECUCIÓN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346667"/>
    <n v="0"/>
    <n v="346667"/>
    <s v="1"/>
    <s v="72305088"/>
    <x v="299"/>
    <s v="10020200"/>
    <s v="EJECUCIÓN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82746"/>
    <n v="0"/>
    <n v="682746"/>
    <s v="1"/>
    <s v="3883113"/>
    <x v="29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56641"/>
    <n v="0"/>
    <n v="456641"/>
    <s v="1"/>
    <s v="73189641"/>
    <x v="191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5515"/>
    <n v="0"/>
    <n v="45515"/>
    <s v="1"/>
    <s v="1002059942"/>
    <x v="1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50000"/>
    <n v="0"/>
    <n v="650000"/>
    <s v="1"/>
    <s v="1143339994"/>
    <x v="10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73334"/>
    <n v="0"/>
    <n v="173334"/>
    <s v="1"/>
    <s v="1235043135"/>
    <x v="29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50000"/>
    <n v="0"/>
    <n v="650000"/>
    <s v="1"/>
    <s v="73109356"/>
    <x v="4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78855"/>
    <n v="0"/>
    <n v="178855"/>
    <s v="1"/>
    <s v="73570305"/>
    <x v="2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4124"/>
    <n v="0"/>
    <n v="44124"/>
    <s v="1"/>
    <s v="1143377441"/>
    <x v="13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80545"/>
    <n v="0"/>
    <n v="480545"/>
    <s v="1"/>
    <s v="73133105"/>
    <x v="16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3334"/>
    <n v="0"/>
    <n v="43334"/>
    <s v="1"/>
    <s v="73231254"/>
    <x v="15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55270"/>
    <n v="0"/>
    <n v="155270"/>
    <s v="1"/>
    <s v="1049825736"/>
    <x v="2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50000"/>
    <n v="0"/>
    <n v="650000"/>
    <s v="1"/>
    <s v="30873721"/>
    <x v="26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73334"/>
    <n v="0"/>
    <n v="173334"/>
    <s v="1"/>
    <s v="12595533"/>
    <x v="2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173334"/>
    <n v="0"/>
    <n v="173334"/>
    <s v="1"/>
    <s v="73159298"/>
    <x v="24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650000"/>
    <n v="0"/>
    <n v="650000"/>
    <s v="1"/>
    <s v="73554580"/>
    <x v="13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8700"/>
    <n v="0"/>
    <n v="48700"/>
    <s v="1"/>
    <s v="1047507226"/>
    <x v="29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09-30T00:00:00"/>
    <x v="3"/>
    <s v="21"/>
    <s v="NOMINA NOVASOFT"/>
    <s v=""/>
    <s v="000000039"/>
    <s v="REINTEGRO DE INCAPACIDADES"/>
    <n v="469469"/>
    <n v="0"/>
    <n v="469469"/>
    <s v="1"/>
    <s v="73570305"/>
    <x v="2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</r>
  <r>
    <s v="138020001"/>
    <s v="REINTEGRO DE INCAPACIDADES"/>
    <d v="2024-10-01T00:00:00"/>
    <x v="3"/>
    <s v="15"/>
    <s v="CONSIGNACIONES BANCO"/>
    <s v=""/>
    <s v="000000643"/>
    <s v="EPS SURA COMPAÑIA SURAMERICANA SERVICIOS DE SALUD:REINTEGRO INCAPACIDADES000000643"/>
    <n v="0"/>
    <n v="263877"/>
    <n v="-263877"/>
    <s v="1"/>
    <s v="800088702"/>
    <x v="1"/>
    <s v=""/>
    <s v=" "/>
    <s v=" "/>
    <s v=" "/>
    <n v="0"/>
    <s v="CONTABLE"/>
    <s v="N"/>
    <s v="000000643"/>
    <s v="0"/>
    <s v="TACOTESO"/>
    <s v="Nov 12 2024  4:17PM"/>
    <s v="frmBAN607"/>
    <s v="TA-COOR-TESO"/>
    <s v="TAMBIENTAL"/>
    <s v="Nov 12 2024  4:17PM"/>
    <s v=""/>
  </r>
  <r>
    <s v="138020001"/>
    <s v="REINTEGRO DE INCAPACIDADES"/>
    <d v="2024-10-02T00:00:00"/>
    <x v="3"/>
    <s v="15"/>
    <s v="CONSIGNACIONES BANCO"/>
    <s v=""/>
    <s v="000000641"/>
    <s v="COOSALUD ENTIDAD PROMOTORA DE SALUD S.A:REINTEGRO INCAPACIDAD000000641"/>
    <n v="0"/>
    <n v="86667"/>
    <n v="-86667"/>
    <s v="1"/>
    <s v="1143394407"/>
    <x v="297"/>
    <s v=""/>
    <s v=" "/>
    <s v=" "/>
    <s v=" "/>
    <n v="0"/>
    <s v="CONTABLE"/>
    <s v="N"/>
    <s v="000000641"/>
    <s v="0"/>
    <s v="TACOTESO"/>
    <s v="Nov 12 2024  4:11PM"/>
    <s v="frmBAN607"/>
    <s v="TA-COOR-TESO"/>
    <s v="TAMBIENTAL"/>
    <s v="Nov 12 2024  4:11PM"/>
    <s v=""/>
  </r>
  <r>
    <s v="138020001"/>
    <s v="REINTEGRO DE INCAPACIDADES"/>
    <d v="2024-10-02T00:00:00"/>
    <x v="3"/>
    <s v="15"/>
    <s v="CONSIGNACIONES BANCO"/>
    <s v=""/>
    <s v="000000642"/>
    <s v="COOSALUD ENTIDAD PROMOTORA DE SALUD S.A:REINTEGRO INCAPACIDADES000000642"/>
    <n v="0"/>
    <n v="44968"/>
    <n v="-44968"/>
    <s v="1"/>
    <s v="15031546"/>
    <x v="74"/>
    <s v=""/>
    <s v=" "/>
    <s v=" "/>
    <s v=" "/>
    <n v="0"/>
    <s v="CONTABLE"/>
    <s v="N"/>
    <s v="000000642"/>
    <s v="0"/>
    <s v="TACOTESO"/>
    <s v="Nov 12 2024  4:12PM"/>
    <s v="frmBAN607"/>
    <s v="TA-COOR-TESO"/>
    <s v="TAMBIENTAL"/>
    <s v="Nov 12 2024  4:12PM"/>
    <s v=""/>
  </r>
  <r>
    <s v="138020001"/>
    <s v="REINTEGRO DE INCAPACIDADES"/>
    <d v="2024-10-04T00:00:00"/>
    <x v="3"/>
    <s v="15"/>
    <s v="CONSIGNACIONES BANCO"/>
    <s v=""/>
    <s v="000000638"/>
    <s v="E.P.S. SANITAS S.A.:REINTEGRO INCAPACIDADES000000638"/>
    <n v="0"/>
    <n v="216667"/>
    <n v="-216667"/>
    <s v="1"/>
    <s v="1235043135"/>
    <x v="295"/>
    <s v=""/>
    <s v=" "/>
    <s v=" "/>
    <s v=" "/>
    <n v="0"/>
    <s v="CONTABLE"/>
    <s v="N"/>
    <s v="000000638"/>
    <s v="0"/>
    <s v="TACOTESO"/>
    <s v="Nov 12 2024  4:00PM"/>
    <s v="frmBAN607"/>
    <s v="TA-COOR-TESO"/>
    <s v="TAMBIENTAL"/>
    <s v="Nov 12 2024  4:00PM"/>
    <s v=""/>
  </r>
  <r>
    <s v="138020001"/>
    <s v="REINTEGRO DE INCAPACIDADES"/>
    <d v="2024-10-04T00:00:00"/>
    <x v="3"/>
    <s v="15"/>
    <s v="CONSIGNACIONES BANCO"/>
    <s v=""/>
    <s v="000000639"/>
    <s v="E.P.S. SANITAS S.A.:REINTEGRO INCAPACIDADES000000639"/>
    <n v="0"/>
    <n v="216667"/>
    <n v="-216667"/>
    <s v="1"/>
    <s v="1235043135"/>
    <x v="295"/>
    <s v=""/>
    <s v=" "/>
    <s v=" "/>
    <s v=" "/>
    <n v="0"/>
    <s v="CONTABLE"/>
    <s v="N"/>
    <s v="000000639"/>
    <s v="0"/>
    <s v="TACOTESO"/>
    <s v="Nov 12 2024  4:01PM"/>
    <s v="frmBAN607"/>
    <s v="TA-COOR-TESO"/>
    <s v="TAMBIENTAL"/>
    <s v="Nov 12 2024  4:01PM"/>
    <s v=""/>
  </r>
  <r>
    <s v="138020001"/>
    <s v="REINTEGRO DE INCAPACIDADES"/>
    <d v="2024-10-07T00:00:00"/>
    <x v="3"/>
    <s v="15"/>
    <s v="CONSIGNACIONES BANCO"/>
    <s v=""/>
    <s v="000000636"/>
    <s v="ASOCIACION MUTUAL SER EMPRESA SOLIDARIA:REINTEGRO INCAPACIDADES000000636"/>
    <n v="0"/>
    <n v="216667"/>
    <n v="-216667"/>
    <s v="1"/>
    <s v="1047476501"/>
    <x v="149"/>
    <s v=""/>
    <s v=" "/>
    <s v=" "/>
    <s v=" "/>
    <n v="0"/>
    <s v="CONTABLE"/>
    <s v="N"/>
    <s v="000000636"/>
    <s v="0"/>
    <s v="TACOTESO"/>
    <s v="Nov 12 2024  3:56PM"/>
    <s v="frmBAN607"/>
    <s v="TA-COOR-TESO"/>
    <s v="TAMBIENTAL"/>
    <s v="Nov 12 2024  3:56PM"/>
    <s v=""/>
  </r>
  <r>
    <s v="138020001"/>
    <s v="REINTEGRO DE INCAPACIDADES"/>
    <d v="2024-10-09T00:00:00"/>
    <x v="3"/>
    <s v="15"/>
    <s v="CONSIGNACIONES BANCO"/>
    <s v=""/>
    <s v="000000640"/>
    <s v="SALUD TOTAL S.A. EPS ARS:REINTEGRO INCAPACIDADES000000640"/>
    <n v="0"/>
    <n v="983136"/>
    <n v="-983136"/>
    <s v="1"/>
    <s v="1100395239"/>
    <x v="300"/>
    <s v=""/>
    <s v=" "/>
    <s v=" "/>
    <s v=" "/>
    <n v="0"/>
    <s v="CONTABLE"/>
    <s v="N"/>
    <s v="000000640"/>
    <s v="0"/>
    <s v="TACOTESO"/>
    <s v="Nov 12 2024  4:04PM"/>
    <s v="frmBAN607"/>
    <s v="TA-COOR-TESO"/>
    <s v="TAMBIENTAL"/>
    <s v="Nov 12 2024  4:04PM"/>
    <s v=""/>
  </r>
  <r>
    <s v="138020001"/>
    <s v="REINTEGRO DE INCAPACIDADES"/>
    <d v="2024-10-11T00:00:00"/>
    <x v="3"/>
    <s v="15"/>
    <s v="CONSIGNACIONES BANCO"/>
    <s v=""/>
    <s v="000000633"/>
    <s v="NUEVA EMPRESA PROMOTORA DE SALUD:Reintegro incapacidad000000633"/>
    <n v="0"/>
    <n v="390000"/>
    <n v="-390000"/>
    <s v="1"/>
    <s v="1047416099"/>
    <x v="179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216667"/>
    <n v="-216667"/>
    <s v="1"/>
    <s v="15031784"/>
    <x v="29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4246667"/>
    <n v="-4246667"/>
    <s v="1"/>
    <s v="73554580"/>
    <x v="134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43333"/>
    <n v="-43333"/>
    <s v="1"/>
    <s v="1001974217"/>
    <x v="301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1690001"/>
    <n v="-1690001"/>
    <s v="1"/>
    <s v="12595533"/>
    <x v="28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996667"/>
    <n v="-996667"/>
    <s v="1"/>
    <s v="73159298"/>
    <x v="247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86667"/>
    <n v="-86667"/>
    <s v="1"/>
    <s v="1143389124"/>
    <x v="256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3076666"/>
    <n v="-3076666"/>
    <s v="1"/>
    <s v="9099334"/>
    <x v="57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260000"/>
    <n v="-260000"/>
    <s v="1"/>
    <s v="11077259"/>
    <x v="120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43811"/>
    <n v="-43811"/>
    <s v="1"/>
    <s v="78730044"/>
    <x v="178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1T00:00:00"/>
    <x v="3"/>
    <s v="15"/>
    <s v="CONSIGNACIONES BANCO"/>
    <s v=""/>
    <s v="000000633"/>
    <s v="Reintegro incapacidad"/>
    <n v="0"/>
    <n v="1560000"/>
    <n v="-1560000"/>
    <s v="1"/>
    <s v="73159298"/>
    <x v="247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</r>
  <r>
    <s v="138020001"/>
    <s v="REINTEGRO DE INCAPACIDADES"/>
    <d v="2024-10-15T00:00:00"/>
    <x v="3"/>
    <s v="15"/>
    <s v="CONSIGNACIONES BANCO"/>
    <s v=""/>
    <s v="000000635"/>
    <s v="EPS SURA COMPAÑIA SURAMERICANA SERVICIOS DE SALUD:REINTEGRO INCAPACIDADES000000635"/>
    <n v="0"/>
    <n v="563334"/>
    <n v="-563334"/>
    <s v="1"/>
    <s v="10886858"/>
    <x v="266"/>
    <s v=""/>
    <s v=" "/>
    <s v=" "/>
    <s v=" "/>
    <n v="0"/>
    <s v="CONTABLE"/>
    <s v="N"/>
    <s v="000000635"/>
    <s v="0"/>
    <s v="TACOTESO"/>
    <s v="Nov 12 2024  3:52PM"/>
    <s v="frmBAN607"/>
    <s v="TA-COOR-TESO"/>
    <s v="TAMBIENTAL"/>
    <s v="Nov 12 2024  3:52PM"/>
    <s v=""/>
  </r>
  <r>
    <s v="138020001"/>
    <s v="REINTEGRO DE INCAPACIDADES"/>
    <d v="2024-10-18T00:00:00"/>
    <x v="3"/>
    <s v="15"/>
    <s v="CONSIGNACIONES BANCO"/>
    <s v=""/>
    <s v="000000637"/>
    <s v="ASOCIACION MUTUAL SER EMPRESA SOLIDARIA:REINTEGRO INCAPACIDADES000000637"/>
    <n v="0"/>
    <n v="43334"/>
    <n v="-43334"/>
    <s v="1"/>
    <s v="1143377441"/>
    <x v="132"/>
    <s v=""/>
    <s v=" "/>
    <s v=" "/>
    <s v=" "/>
    <n v="0"/>
    <s v="CONTABLE"/>
    <s v="N"/>
    <s v="000000637"/>
    <s v="0"/>
    <s v="TACOTESO"/>
    <s v="Nov 12 2024  3:58PM"/>
    <s v="frmBAN607"/>
    <s v="TA-COOR-TESO"/>
    <s v="TAMBIENTAL"/>
    <s v="Nov 12 2024  3:58PM"/>
    <s v=""/>
  </r>
  <r>
    <s v="138020001"/>
    <s v="REINTEGRO DE INCAPACIDADES"/>
    <d v="2024-10-23T00:00:00"/>
    <x v="3"/>
    <s v="15"/>
    <s v="CONSIGNACIONES BANCO"/>
    <s v=""/>
    <s v="000000634"/>
    <s v="EPS SURA COMPAÑIA SURAMERICANA SERVICIOS DE SALUD:REINTEGRO INCAPACIDADES000000634"/>
    <n v="0"/>
    <n v="6326667"/>
    <n v="-6326667"/>
    <s v="1"/>
    <s v="73169783"/>
    <x v="107"/>
    <s v=""/>
    <s v=" "/>
    <s v=" "/>
    <s v=" "/>
    <n v="0"/>
    <s v="CONTABLE"/>
    <s v="N"/>
    <s v="000000634"/>
    <s v="0"/>
    <s v="TACOTESO"/>
    <s v="Nov 12 2024  3:45PM"/>
    <s v="frmBAN607"/>
    <s v="TA-COOR-TESO"/>
    <s v="TAMBIENTAL"/>
    <s v="Nov 12 2024  3:45PM"/>
    <s v=""/>
  </r>
  <r>
    <s v="138020001"/>
    <s v="REINTEGRO DE INCAPACIDADES"/>
    <d v="2024-10-31T00:00:00"/>
    <x v="3"/>
    <s v="21"/>
    <s v="NOMINA NOVASOFT"/>
    <s v=""/>
    <s v="000000040"/>
    <s v="GASTOS REEMBOLSABLES"/>
    <n v="563334"/>
    <n v="0"/>
    <n v="563334"/>
    <s v="1"/>
    <s v="1128046710"/>
    <x v="30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73109356"/>
    <x v="4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1143339994"/>
    <x v="10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30873721"/>
    <x v="26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86667"/>
    <n v="0"/>
    <n v="86667"/>
    <s v="1"/>
    <s v="12595533"/>
    <x v="2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563334"/>
    <n v="0"/>
    <n v="563334"/>
    <s v="1"/>
    <s v="73554580"/>
    <x v="134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402423"/>
    <n v="0"/>
    <n v="402423"/>
    <s v="1"/>
    <s v="73570305"/>
    <x v="2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390000"/>
    <n v="0"/>
    <n v="390000"/>
    <s v="1"/>
    <s v="1050975172"/>
    <x v="303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45938"/>
    <n v="0"/>
    <n v="45938"/>
    <s v="1"/>
    <s v="73211365"/>
    <x v="27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260000"/>
    <n v="0"/>
    <n v="260000"/>
    <s v="1"/>
    <s v="73576572"/>
    <x v="49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776349"/>
    <n v="0"/>
    <n v="776349"/>
    <s v="1"/>
    <s v="1049825736"/>
    <x v="2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130000"/>
    <n v="0"/>
    <n v="130000"/>
    <s v="1"/>
    <s v="73146005"/>
    <x v="304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46681"/>
    <n v="0"/>
    <n v="46681"/>
    <s v="1"/>
    <s v="1007126694"/>
    <x v="30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30873721"/>
    <x v="26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93334"/>
    <n v="0"/>
    <n v="693334"/>
    <s v="1"/>
    <s v="73159298"/>
    <x v="247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93334"/>
    <n v="0"/>
    <n v="693334"/>
    <s v="1"/>
    <s v="73554580"/>
    <x v="134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1128046710"/>
    <x v="30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43334"/>
    <n v="0"/>
    <n v="43334"/>
    <s v="1"/>
    <s v="73131436"/>
    <x v="4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43689"/>
    <n v="0"/>
    <n v="43689"/>
    <s v="1"/>
    <s v="73571183"/>
    <x v="290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73109356"/>
    <x v="4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86667"/>
    <n v="0"/>
    <n v="86667"/>
    <s v="1"/>
    <s v="10886858"/>
    <x v="266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693334"/>
    <n v="0"/>
    <n v="693334"/>
    <s v="1"/>
    <s v="1050975172"/>
    <x v="303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86667"/>
    <n v="0"/>
    <n v="86667"/>
    <s v="1"/>
    <s v="73576572"/>
    <x v="49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43334"/>
    <n v="0"/>
    <n v="43334"/>
    <s v="1"/>
    <s v="1047476501"/>
    <x v="149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517566"/>
    <n v="0"/>
    <n v="517566"/>
    <s v="1"/>
    <s v="1049825736"/>
    <x v="2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</r>
  <r>
    <s v="138020001"/>
    <s v="REINTEGRO DE INCAPACIDADES"/>
    <d v="2024-10-31T00:00:00"/>
    <x v="3"/>
    <s v="21"/>
    <s v="NOMINA NOVASOFT"/>
    <s v=""/>
    <s v="000000040"/>
    <s v="GASTOS REEMBOLSABLES"/>
    <n v="787784"/>
    <n v="0"/>
    <n v="787784"/>
    <s v="1"/>
    <s v="3883113"/>
    <x v="292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</r>
  <r>
    <s v="138020001"/>
    <s v="REINTEGRO DE INCAPACIDADES"/>
    <d v="2024-10-31T00:00:00"/>
    <x v="3"/>
    <s v="21"/>
    <s v="NOMINA NOVASOFT"/>
    <s v=""/>
    <s v="000000040"/>
    <s v="GASTOS REEMBOLSABLES"/>
    <n v="655189"/>
    <n v="0"/>
    <n v="655189"/>
    <s v="1"/>
    <s v="3883113"/>
    <x v="292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</r>
  <r>
    <s v="138020001"/>
    <s v="REINTEGRO DE INCAPACIDADES"/>
    <d v="2024-10-31T00:00:00"/>
    <x v="3"/>
    <s v="21"/>
    <s v="NOMINA NOVASOFT"/>
    <s v=""/>
    <s v="000000040"/>
    <s v="GASTOS REEMBOLSABLES"/>
    <n v="650000"/>
    <n v="0"/>
    <n v="650000"/>
    <s v="1"/>
    <s v="1143339994"/>
    <x v="108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</r>
  <r>
    <s v="138020001"/>
    <s v="REINTEGRO DE INCAPACIDADES"/>
    <d v="2024-10-31T00:00:00"/>
    <x v="3"/>
    <s v="21"/>
    <s v="NOMINA NOVASOFT"/>
    <s v=""/>
    <s v="000000040"/>
    <s v="GASTOS REEMBOLSABLES"/>
    <n v="767046"/>
    <n v="0"/>
    <n v="767046"/>
    <s v="1"/>
    <s v="1047436328"/>
    <x v="221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</r>
  <r>
    <s v="138020001"/>
    <s v="REINTEGRO DE INCAPACIDADES"/>
    <d v="2024-11-05T00:00:00"/>
    <x v="3"/>
    <s v="15"/>
    <s v="CONSIGNACIONES BANCO"/>
    <s v=""/>
    <s v="000000667"/>
    <s v="EPS SURA COMPAÑIA SURAMERICANA SERVICIOS DE SALUD:REINTEGRO INCAPACIDADES000000667"/>
    <n v="0"/>
    <n v="1352633"/>
    <n v="-1352633"/>
    <s v="1"/>
    <s v="800088702"/>
    <x v="1"/>
    <s v=""/>
    <s v=" "/>
    <s v=" "/>
    <s v=" "/>
    <n v="0"/>
    <s v="CONTABLE"/>
    <s v="N"/>
    <s v="000000667"/>
    <s v="0"/>
    <s v="TACOTESO"/>
    <s v="Dic 12 2024  2:59PM"/>
    <s v="frmBAN607"/>
    <s v="TA-COOR-TESO"/>
    <s v="TAMBIENTAL"/>
    <s v="Dic 12 2024  2:59PM"/>
    <s v=""/>
  </r>
  <r>
    <s v="138020001"/>
    <s v="REINTEGRO DE INCAPACIDADES"/>
    <d v="2024-11-06T00:00:00"/>
    <x v="3"/>
    <s v="15"/>
    <s v="CONSIGNACIONES BANCO"/>
    <s v=""/>
    <s v="000000666"/>
    <s v="COOSALUD ENTIDAD PROMOTORA DE SALUD S.A:REINTEGRO INCAPACIDADES000000666"/>
    <n v="0"/>
    <n v="43334"/>
    <n v="-43334"/>
    <s v="1"/>
    <s v="900226715"/>
    <x v="8"/>
    <s v=""/>
    <s v=" "/>
    <s v=" "/>
    <s v=" "/>
    <n v="0"/>
    <s v="CONTABLE"/>
    <s v="N"/>
    <s v="000000666"/>
    <s v="0"/>
    <s v="TACOTESO"/>
    <s v="Dic 12 2024  2:58PM"/>
    <s v="frmBAN607"/>
    <s v="TA-COOR-TESO"/>
    <s v="TAMBIENTAL"/>
    <s v="Dic 12 2024  2:58PM"/>
    <s v=""/>
  </r>
  <r>
    <s v="138020001"/>
    <s v="REINTEGRO DE INCAPACIDADES"/>
    <d v="2024-11-08T00:00:00"/>
    <x v="3"/>
    <s v="15"/>
    <s v="CONSIGNACIONES BANCO"/>
    <s v=""/>
    <s v="000000665"/>
    <s v="NUEVA EMPRESA PROMOTORA DE SALUD:REINTEGRO INCAPACIDADES000000665"/>
    <n v="0"/>
    <n v="2340539"/>
    <n v="-2340539"/>
    <s v="1"/>
    <s v="900156264"/>
    <x v="3"/>
    <s v=""/>
    <s v=" "/>
    <s v=" "/>
    <s v=" "/>
    <n v="0"/>
    <s v="CONTABLE"/>
    <s v="N"/>
    <s v="000000665"/>
    <s v="0"/>
    <s v="TACOTESO"/>
    <s v="Dic 12 2024  2:57PM"/>
    <s v="frmBAN607"/>
    <s v="TA-COOR-TESO"/>
    <s v="TAMBIENTAL"/>
    <s v="Dic 12 2024  2:57PM"/>
    <s v=""/>
  </r>
  <r>
    <s v="138020001"/>
    <s v="REINTEGRO DE INCAPACIDADES"/>
    <d v="2024-11-12T00:00:00"/>
    <x v="3"/>
    <s v="15"/>
    <s v="CONSIGNACIONES BANCO"/>
    <s v=""/>
    <s v="000000664"/>
    <s v="SALUD TOTAL S.A. EPS ARS:REINTEGRO INCAPACIDADES000000664"/>
    <n v="0"/>
    <n v="841079"/>
    <n v="-841079"/>
    <s v="1"/>
    <s v="800130907"/>
    <x v="2"/>
    <s v=""/>
    <s v=" "/>
    <s v=" "/>
    <s v=" "/>
    <n v="0"/>
    <s v="CONTABLE"/>
    <s v="N"/>
    <s v="000000664"/>
    <s v="0"/>
    <s v="TACOTESO"/>
    <s v="Dic 12 2024  2:55PM"/>
    <s v="frmBAN607"/>
    <s v="TA-COOR-TESO"/>
    <s v="TAMBIENTAL"/>
    <s v="Dic 12 2024  2:55PM"/>
    <s v=""/>
  </r>
  <r>
    <s v="138020001"/>
    <s v="REINTEGRO DE INCAPACIDADES"/>
    <d v="2024-11-13T00:00:00"/>
    <x v="3"/>
    <s v="15"/>
    <s v="CONSIGNACIONES BANCO"/>
    <s v=""/>
    <s v="000000663"/>
    <s v="ASOCIACION MUTUAL SER EMPRESA SOLIDARIA:REINTEGRO INCAPACIDADES000000663"/>
    <n v="0"/>
    <n v="346667"/>
    <n v="-346667"/>
    <s v="1"/>
    <s v="806008394"/>
    <x v="6"/>
    <s v=""/>
    <s v=" "/>
    <s v=" "/>
    <s v=" "/>
    <n v="0"/>
    <s v="CONTABLE"/>
    <s v="N"/>
    <s v="000000663"/>
    <s v="0"/>
    <s v="TACOTESO"/>
    <s v="Dic 12 2024  2:54PM"/>
    <s v="frmBAN607"/>
    <s v="TA-COOR-TESO"/>
    <s v="TAMBIENTAL"/>
    <s v="Dic 12 2024  2:54PM"/>
    <s v=""/>
  </r>
  <r>
    <s v="138020001"/>
    <s v="REINTEGRO DE INCAPACIDADES"/>
    <d v="2024-11-18T00:00:00"/>
    <x v="3"/>
    <s v="15"/>
    <s v="CONSIGNACIONES BANCO"/>
    <s v=""/>
    <s v="000000662"/>
    <s v="ASOCIACION MUTUAL SER EMPRESA SOLIDARIA:REINTEGRO INCAPACIDADES000000662"/>
    <n v="0"/>
    <n v="780000"/>
    <n v="-780000"/>
    <s v="1"/>
    <s v="806008394"/>
    <x v="6"/>
    <s v=""/>
    <s v=" "/>
    <s v=" "/>
    <s v=" "/>
    <n v="0"/>
    <s v="CONTABLE"/>
    <s v="N"/>
    <s v="000000662"/>
    <s v="0"/>
    <s v="TACOTESO"/>
    <s v="Dic 12 2024  2:53PM"/>
    <s v="frmBAN607"/>
    <s v="TA-COOR-TESO"/>
    <s v="TAMBIENTAL"/>
    <s v="Dic 12 2024  2:53PM"/>
    <s v=""/>
  </r>
  <r>
    <s v="138020001"/>
    <s v="REINTEGRO DE INCAPACIDADES"/>
    <d v="2024-11-20T00:00:00"/>
    <x v="3"/>
    <s v="15"/>
    <s v="CONSIGNACIONES BANCO"/>
    <s v=""/>
    <s v="000000661"/>
    <s v="ASOCIACION MUTUAL SER EMPRESA SOLIDARIA:REINTEGRO INCAPACIDADES000000661"/>
    <n v="0"/>
    <n v="520001"/>
    <n v="-520001"/>
    <s v="1"/>
    <s v="806008394"/>
    <x v="6"/>
    <s v=""/>
    <s v=" "/>
    <s v=" "/>
    <s v=" "/>
    <n v="0"/>
    <s v="CONTABLE"/>
    <s v="N"/>
    <s v="000000661"/>
    <s v="0"/>
    <s v="TACOTESO"/>
    <s v="Dic 12 2024  2:39PM"/>
    <s v="frmBAN607"/>
    <s v="TA-COOR-TESO"/>
    <s v="TAMBIENTAL"/>
    <s v="Dic 12 2024  2:39PM"/>
    <s v=""/>
  </r>
  <r>
    <s v="138020001"/>
    <s v="REINTEGRO DE INCAPACIDADES"/>
    <d v="2024-11-22T00:00:00"/>
    <x v="3"/>
    <s v="15"/>
    <s v="CONSIGNACIONES BANCO"/>
    <s v=""/>
    <s v="000000660"/>
    <s v="NUEVA EMPRESA PROMOTORA DE SALUD:REINTEGRO INCAPACIDADES000000660"/>
    <n v="0"/>
    <n v="216667"/>
    <n v="-216667"/>
    <s v="1"/>
    <s v="900156264"/>
    <x v="3"/>
    <s v=""/>
    <s v=" "/>
    <s v=" "/>
    <s v=" "/>
    <n v="0"/>
    <s v="CONTABLE"/>
    <s v="N"/>
    <s v="000000660"/>
    <s v="0"/>
    <s v="TACOTESO"/>
    <s v="Dic 12 2024  2:38PM"/>
    <s v="frmBAN607"/>
    <s v="TA-COOR-TESO"/>
    <s v="TAMBIENTAL"/>
    <s v="Dic 12 2024  2:38PM"/>
    <s v=""/>
  </r>
  <r>
    <s v="138020001"/>
    <s v="REINTEGRO DE INCAPACIDADES"/>
    <d v="2024-11-26T00:00:00"/>
    <x v="3"/>
    <s v="15"/>
    <s v="CONSIGNACIONES BANCO"/>
    <s v=""/>
    <s v="000000658"/>
    <s v="E.P.S. SANITAS S.A.:REINTEGRO INCAPACIDADES000000658"/>
    <n v="0"/>
    <n v="1752669"/>
    <n v="-1752669"/>
    <s v="1"/>
    <s v="800251440"/>
    <x v="5"/>
    <s v=""/>
    <s v=" "/>
    <s v=" "/>
    <s v=" "/>
    <n v="0"/>
    <s v="CONTABLE"/>
    <s v="N"/>
    <s v="000000658"/>
    <s v="0"/>
    <s v="TACOTESO"/>
    <s v="Dic 12 2024  2:35PM"/>
    <s v="frmBAN607"/>
    <s v="TA-COOR-TESO"/>
    <s v="TAMBIENTAL"/>
    <s v="Dic 12 2024  2:35PM"/>
    <s v=""/>
  </r>
  <r>
    <s v="138020001"/>
    <s v="REINTEGRO DE INCAPACIDADES"/>
    <d v="2024-11-26T00:00:00"/>
    <x v="3"/>
    <s v="15"/>
    <s v="CONSIGNACIONES BANCO"/>
    <s v=""/>
    <s v="000000659"/>
    <s v="ASOCIACION MUTUAL SER EMPRESA SOLIDARIA:REINTEGRO INCAPACIDADES000000659"/>
    <n v="0"/>
    <n v="780001"/>
    <n v="-780001"/>
    <s v="1"/>
    <s v="806008394"/>
    <x v="6"/>
    <s v=""/>
    <s v=" "/>
    <s v=" "/>
    <s v=" "/>
    <n v="0"/>
    <s v="CONTABLE"/>
    <s v="N"/>
    <s v="000000659"/>
    <s v="0"/>
    <s v="TACOTESO"/>
    <s v="Dic 12 2024  2:36PM"/>
    <s v="frmBAN607"/>
    <s v="TA-COOR-TESO"/>
    <s v="TAMBIENTAL"/>
    <s v="Dic 12 2024  2:36PM"/>
    <s v=""/>
  </r>
  <r>
    <s v="138020001"/>
    <s v="REINTEGRO DE INCAPACIDADES"/>
    <d v="2024-11-27T00:00:00"/>
    <x v="3"/>
    <s v="15"/>
    <s v="CONSIGNACIONES BANCO"/>
    <s v=""/>
    <s v="000000657"/>
    <s v="EPS SURA COMPAÑIA SURAMERICANA SERVICIOS DE SALUD:REINTEGRO INCAPACIDADES000000657"/>
    <n v="0"/>
    <n v="563333"/>
    <n v="-563333"/>
    <s v="1"/>
    <s v="800088702"/>
    <x v="1"/>
    <s v=""/>
    <s v=" "/>
    <s v=" "/>
    <s v=" "/>
    <n v="0"/>
    <s v="CONTABLE"/>
    <s v="N"/>
    <s v="000000657"/>
    <s v="0"/>
    <s v="TACOTESO"/>
    <s v="Dic 12 2024  2:34PM"/>
    <s v="frmBAN607"/>
    <s v="TA-COOR-TESO"/>
    <s v="TAMBIENTAL"/>
    <s v="Dic 12 2024  2:34PM"/>
    <s v=""/>
  </r>
  <r>
    <s v="138020001"/>
    <s v="REINTEGRO DE INCAPACIDADES"/>
    <d v="2024-11-29T00:00:00"/>
    <x v="3"/>
    <s v="15"/>
    <s v="CONSIGNACIONES BANCO"/>
    <s v=""/>
    <s v="000000656"/>
    <s v="E.P.S. SANITAS S.A.:REINTEGRO INCAPACIDADES000000656"/>
    <n v="0"/>
    <n v="43333"/>
    <n v="-43333"/>
    <s v="1"/>
    <s v="800251440"/>
    <x v="5"/>
    <s v=""/>
    <s v=" "/>
    <s v=" "/>
    <s v=" "/>
    <n v="0"/>
    <s v="CONTABLE"/>
    <s v="N"/>
    <s v="000000656"/>
    <s v="0"/>
    <s v="TACOTESO"/>
    <s v="Dic 12 2024  2:31PM"/>
    <s v="frmBAN607"/>
    <s v="TA-COOR-TESO"/>
    <s v="TAMBIENTAL"/>
    <s v="Dic 12 2024  2:31PM"/>
    <s v=""/>
  </r>
  <r>
    <s v="138020001"/>
    <s v="REINTEGRO DE INCAPACIDADES"/>
    <d v="2024-11-30T00:00:00"/>
    <x v="3"/>
    <s v="21"/>
    <s v="NOMINA NOVASOFT"/>
    <s v=""/>
    <s v="000000041"/>
    <s v="GASTOS REEMBOLSABLES"/>
    <n v="50841"/>
    <n v="0"/>
    <n v="50841"/>
    <s v="2"/>
    <s v="1044934457"/>
    <x v="306"/>
    <s v="10010200"/>
    <s v="COMPRAS Y ABASTESIMIENTO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46490"/>
    <n v="0"/>
    <n v="46490"/>
    <s v="2"/>
    <s v="1002058401"/>
    <x v="307"/>
    <s v="10020200"/>
    <s v="EJECUCIÓN"/>
    <s v="0"/>
    <s v=""/>
    <n v="0"/>
    <s v="CONTABLE"/>
    <s v="N"/>
    <s v="000000041"/>
    <s v="0"/>
    <s v="TACOPLAFI"/>
    <s v="Dic 16 2024  1:01PM"/>
    <s v="frmCON6093"/>
    <s v="TA-ANA-CONT"/>
    <s v="TAMBIENTAL"/>
    <s v="Ene  7 2025  7:13PM"/>
    <s v=""/>
  </r>
  <r>
    <s v="138020001"/>
    <s v="REINTEGRO DE INCAPACIDADES"/>
    <d v="2024-11-30T00:00:00"/>
    <x v="3"/>
    <s v="21"/>
    <s v="NOMINA NOVASOFT"/>
    <s v=""/>
    <s v="000000041"/>
    <s v="GASTOS REEMBOLSABLES"/>
    <n v="130000"/>
    <n v="0"/>
    <n v="130000"/>
    <s v="2"/>
    <s v="1128046710"/>
    <x v="30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260000"/>
    <n v="0"/>
    <n v="260000"/>
    <s v="2"/>
    <s v="3883113"/>
    <x v="29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86667"/>
    <n v="0"/>
    <n v="86667"/>
    <s v="2"/>
    <s v="1047384502"/>
    <x v="30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1143339994"/>
    <x v="10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43334"/>
    <n v="0"/>
    <n v="43334"/>
    <s v="2"/>
    <s v="73154547"/>
    <x v="20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73109356"/>
    <x v="4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563334"/>
    <n v="0"/>
    <n v="563334"/>
    <s v="2"/>
    <s v="92031290"/>
    <x v="4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10886858"/>
    <x v="26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43334"/>
    <n v="0"/>
    <n v="43334"/>
    <s v="2"/>
    <s v="73133105"/>
    <x v="16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43901"/>
    <n v="0"/>
    <n v="43901"/>
    <s v="2"/>
    <s v="73204096"/>
    <x v="309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346668"/>
    <n v="0"/>
    <n v="346668"/>
    <s v="2"/>
    <s v="1049825736"/>
    <x v="2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30873721"/>
    <x v="2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476667"/>
    <n v="0"/>
    <n v="476667"/>
    <s v="2"/>
    <s v="1050975172"/>
    <x v="303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606667"/>
    <n v="0"/>
    <n v="606667"/>
    <s v="2"/>
    <s v="73159298"/>
    <x v="247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390000"/>
    <n v="0"/>
    <n v="390000"/>
    <s v="2"/>
    <s v="73554580"/>
    <x v="134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43334"/>
    <n v="0"/>
    <n v="43334"/>
    <s v="2"/>
    <s v="73117655"/>
    <x v="3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</r>
  <r>
    <s v="138020001"/>
    <s v="REINTEGRO DE INCAPACIDADES"/>
    <d v="2024-11-30T00:00:00"/>
    <x v="3"/>
    <s v="21"/>
    <s v="NOMINA NOVASOFT"/>
    <s v=""/>
    <s v="000000041"/>
    <s v="GASTOS REEMBOLSABLES"/>
    <n v="544493"/>
    <n v="0"/>
    <n v="544493"/>
    <s v="2"/>
    <s v="1038124450"/>
    <x v="259"/>
    <s v="10020200"/>
    <s v="EJECUCIÓN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1509986"/>
    <n v="0"/>
    <n v="1509986"/>
    <s v="2"/>
    <s v="72195323"/>
    <x v="310"/>
    <s v="10020200"/>
    <s v="EJECUCIÓN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346667"/>
    <n v="0"/>
    <n v="346667"/>
    <s v="2"/>
    <s v="3883113"/>
    <x v="29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1143339994"/>
    <x v="10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43334"/>
    <n v="0"/>
    <n v="43334"/>
    <s v="2"/>
    <s v="8854897"/>
    <x v="10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73109356"/>
    <x v="4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86667"/>
    <n v="0"/>
    <n v="86667"/>
    <s v="2"/>
    <s v="73576572"/>
    <x v="49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92031290"/>
    <x v="4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43334"/>
    <n v="0"/>
    <n v="43334"/>
    <s v="2"/>
    <s v="10886858"/>
    <x v="26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303334"/>
    <n v="0"/>
    <n v="303334"/>
    <s v="2"/>
    <s v="1049825736"/>
    <x v="2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650000"/>
    <n v="0"/>
    <n v="650000"/>
    <s v="2"/>
    <s v="30873721"/>
    <x v="2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260001"/>
    <n v="0"/>
    <n v="260001"/>
    <s v="2"/>
    <s v="3800779"/>
    <x v="31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390000"/>
    <n v="0"/>
    <n v="390000"/>
    <s v="2"/>
    <s v="73159298"/>
    <x v="247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347511"/>
    <n v="0"/>
    <n v="347511"/>
    <s v="2"/>
    <s v="1143389124"/>
    <x v="25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1-30T00:00:00"/>
    <x v="3"/>
    <s v="21"/>
    <s v="NOMINA NOVASOFT"/>
    <s v=""/>
    <s v="000000041"/>
    <s v="GASTOS REEMBOLSABLES"/>
    <n v="117555"/>
    <n v="0"/>
    <n v="117555"/>
    <s v="2"/>
    <s v="3800779"/>
    <x v="31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</r>
  <r>
    <s v="138020001"/>
    <s v="REINTEGRO DE INCAPACIDADES"/>
    <d v="2024-12-03T00:00:00"/>
    <x v="3"/>
    <s v="15"/>
    <s v="CONSIGNACIONES BANCO"/>
    <s v=""/>
    <s v="000000686"/>
    <s v="EPS SURA COMPAÑIA SURAMERICANA SERVICIOS DE SALUD:TRANSFERENCIA PAGO INCAPACIDADES000000686"/>
    <n v="0"/>
    <n v="433334"/>
    <n v="-433334"/>
    <s v="1"/>
    <s v="800088702"/>
    <x v="1"/>
    <s v=""/>
    <s v=" "/>
    <s v=" "/>
    <s v=" "/>
    <n v="0"/>
    <s v="CONTABLE"/>
    <s v="N"/>
    <s v="000000686"/>
    <s v="0"/>
    <s v="TACOTESO"/>
    <s v="Ene 10 2025  3:33PM"/>
    <s v="frmBAN607"/>
    <s v="TA-COOR-TESO"/>
    <s v="TAMBIENTAL"/>
    <s v="Ene 10 2025  3:33PM"/>
    <s v=""/>
  </r>
  <r>
    <s v="138020001"/>
    <s v="REINTEGRO DE INCAPACIDADES"/>
    <d v="2024-12-03T00:00:00"/>
    <x v="3"/>
    <s v="15"/>
    <s v="CONSIGNACIONES BANCO"/>
    <s v=""/>
    <s v="000000687"/>
    <s v="E.P.S. SANITAS S.A.:TRANSFERENCIA PAGO INCAPACIDADES000000687"/>
    <n v="0"/>
    <n v="130000"/>
    <n v="-130000"/>
    <s v="1"/>
    <s v="800251440"/>
    <x v="5"/>
    <s v=""/>
    <s v=" "/>
    <s v=" "/>
    <s v=" "/>
    <n v="0"/>
    <s v="CONTABLE"/>
    <s v="N"/>
    <s v="000000687"/>
    <s v="0"/>
    <s v="TACOTESO"/>
    <s v="Ene 10 2025  3:34PM"/>
    <s v="frmBAN607"/>
    <s v="TA-COOR-TESO"/>
    <s v="TAMBIENTAL"/>
    <s v="Ene 10 2025  3:34PM"/>
    <s v=""/>
  </r>
  <r>
    <s v="138020001"/>
    <s v="REINTEGRO DE INCAPACIDADES"/>
    <d v="2024-12-04T00:00:00"/>
    <x v="3"/>
    <s v="15"/>
    <s v="CONSIGNACIONES BANCO"/>
    <s v=""/>
    <s v="000000685"/>
    <s v="EPS SURA COMPAÑIA SURAMERICANA SERVICIOS DE SALUD:TRANSFERENCIA PAGO INCAPACIDADES000000685"/>
    <n v="0"/>
    <n v="86667"/>
    <n v="-86667"/>
    <s v="1"/>
    <s v="800088702"/>
    <x v="1"/>
    <s v=""/>
    <s v=" "/>
    <s v=" "/>
    <s v=" "/>
    <n v="0"/>
    <s v="CONTABLE"/>
    <s v="N"/>
    <s v="000000685"/>
    <s v="0"/>
    <s v="TACOTESO"/>
    <s v="Ene 10 2025  3:32PM"/>
    <s v="frmBAN607"/>
    <s v="TA-COOR-TESO"/>
    <s v="TAMBIENTAL"/>
    <s v="Ene 10 2025  3:32PM"/>
    <s v=""/>
  </r>
  <r>
    <s v="138020001"/>
    <s v="REINTEGRO DE INCAPACIDADES"/>
    <d v="2024-12-06T00:00:00"/>
    <x v="3"/>
    <s v="15"/>
    <s v="CONSIGNACIONES BANCO"/>
    <s v=""/>
    <s v="000000684"/>
    <s v="NUEVA EMPRESA PROMOTORA DE SALUD:TRANSFERENCIA PAGO INCAPACIDADES000000684"/>
    <n v="0"/>
    <n v="1343333"/>
    <n v="-1343333"/>
    <s v="1"/>
    <s v="900156264"/>
    <x v="3"/>
    <s v=""/>
    <s v=" "/>
    <s v=" "/>
    <s v=" "/>
    <n v="0"/>
    <s v="CONTABLE"/>
    <s v="N"/>
    <s v="000000684"/>
    <s v="0"/>
    <s v="TACOTESO"/>
    <s v="Ene 10 2025  3:27PM"/>
    <s v="frmBAN607"/>
    <s v="TA-COOR-TESO"/>
    <s v="TAMBIENTAL"/>
    <s v="Ene 10 2025  3:27PM"/>
    <s v=""/>
  </r>
  <r>
    <s v="138020001"/>
    <s v="REINTEGRO DE INCAPACIDADES"/>
    <d v="2024-12-11T00:00:00"/>
    <x v="3"/>
    <s v="15"/>
    <s v="CONSIGNACIONES BANCO"/>
    <s v=""/>
    <s v="000000683"/>
    <s v="EPS SURA COMPAÑIA SURAMERICANA SERVICIOS DE SALUD:TRANSFERENCIA PAGO INCAPACIDADES000000683"/>
    <n v="0"/>
    <n v="2463259"/>
    <n v="-2463259"/>
    <s v="1"/>
    <s v="800088702"/>
    <x v="1"/>
    <s v=""/>
    <s v=" "/>
    <s v=" "/>
    <s v=" "/>
    <n v="0"/>
    <s v="CONTABLE"/>
    <s v="N"/>
    <s v="000000683"/>
    <s v="0"/>
    <s v="TACOTESO"/>
    <s v="Ene 10 2025  3:25PM"/>
    <s v="frmBAN607"/>
    <s v="TA-COOR-TESO"/>
    <s v="TAMBIENTAL"/>
    <s v="Ene 10 2025  3:25PM"/>
    <s v=""/>
  </r>
  <r>
    <s v="138020001"/>
    <s v="REINTEGRO DE INCAPACIDADES"/>
    <d v="2024-12-13T00:00:00"/>
    <x v="3"/>
    <s v="15"/>
    <s v="CONSIGNACIONES BANCO"/>
    <s v=""/>
    <s v="000000682"/>
    <s v="NUEVA EMPRESA PROMOTORA DE SALUD:TRANSFERENCIA PAGO INCAPACIDADES000000682"/>
    <n v="0"/>
    <n v="216667"/>
    <n v="-216667"/>
    <s v="1"/>
    <s v="900156264"/>
    <x v="3"/>
    <s v=""/>
    <s v=" "/>
    <s v=" "/>
    <s v=" "/>
    <n v="0"/>
    <s v="CONTABLE"/>
    <s v="N"/>
    <s v="000000682"/>
    <s v="0"/>
    <s v="TACOTESO"/>
    <s v="Ene 10 2025  3:24PM"/>
    <s v="frmBAN607"/>
    <s v="TA-COOR-TESO"/>
    <s v="TAMBIENTAL"/>
    <s v="Ene 10 2025  3:24PM"/>
    <s v=""/>
  </r>
  <r>
    <s v="138020001"/>
    <s v="REINTEGRO DE INCAPACIDADES"/>
    <d v="2024-12-16T00:00:00"/>
    <x v="3"/>
    <s v="15"/>
    <s v="CONSIGNACIONES BANCO"/>
    <s v=""/>
    <s v="000000681"/>
    <s v="E.P.S. SANITAS S.A.:TRANSFERENCIA PAGO INCAPACIDAD000000681"/>
    <n v="0"/>
    <n v="2783402"/>
    <n v="-2783402"/>
    <s v="1"/>
    <s v="800251440"/>
    <x v="5"/>
    <s v=""/>
    <s v=" "/>
    <s v=" "/>
    <s v=" "/>
    <n v="0"/>
    <s v="CONTABLE"/>
    <s v="N"/>
    <s v="000000681"/>
    <s v="0"/>
    <s v="TACOTESO"/>
    <s v="Ene 10 2025  3:23PM"/>
    <s v="frmBAN607"/>
    <s v="TA-COOR-TESO"/>
    <s v="TAMBIENTAL"/>
    <s v="Ene 10 2025  3:23PM"/>
    <s v=""/>
  </r>
  <r>
    <s v="138020001"/>
    <s v="REINTEGRO DE INCAPACIDADES"/>
    <d v="2024-12-19T00:00:00"/>
    <x v="3"/>
    <s v="15"/>
    <s v="CONSIGNACIONES BANCO"/>
    <s v=""/>
    <s v="000000680"/>
    <s v="E.P.S. SANITAS S.A.:CONSIGNACION INCAPACIDADES000000680"/>
    <n v="0"/>
    <n v="563333"/>
    <n v="-563333"/>
    <s v="1"/>
    <s v="800251440"/>
    <x v="5"/>
    <s v=""/>
    <s v=" "/>
    <s v=" "/>
    <s v=" "/>
    <n v="0"/>
    <s v="CONTABLE"/>
    <s v="N"/>
    <s v="000000680"/>
    <s v="0"/>
    <s v="TACOTESO"/>
    <s v="Ene 10 2025  3:06PM"/>
    <s v="frmBAN607"/>
    <s v="TA-COOR-TESO"/>
    <s v="TAMBIENTAL"/>
    <s v="Ene 10 2025  3:06PM"/>
    <s v=""/>
  </r>
  <r>
    <s v="138020001"/>
    <s v="REINTEGRO DE INCAPACIDADES"/>
    <d v="2024-12-31T00:00:00"/>
    <x v="3"/>
    <s v="21"/>
    <s v="NOMINA NOVASOFT"/>
    <s v=""/>
    <s v="000000042"/>
    <s v="GASTOS REEMBOLSABLES"/>
    <n v="44833"/>
    <n v="0"/>
    <n v="44833"/>
    <s v="1"/>
    <s v="8854897"/>
    <x v="102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3334"/>
    <n v="0"/>
    <n v="43334"/>
    <s v="1"/>
    <s v="73576572"/>
    <x v="49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8255"/>
    <n v="0"/>
    <n v="48255"/>
    <s v="1"/>
    <s v="1047440584"/>
    <x v="252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100310"/>
    <n v="0"/>
    <n v="100310"/>
    <s v="1"/>
    <s v="1047503812"/>
    <x v="312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650000"/>
    <n v="0"/>
    <n v="650000"/>
    <s v="1"/>
    <s v="73169783"/>
    <x v="10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6543"/>
    <n v="0"/>
    <n v="46543"/>
    <s v="1"/>
    <s v="73182246"/>
    <x v="313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7108"/>
    <n v="0"/>
    <n v="47108"/>
    <s v="1"/>
    <s v="9291042"/>
    <x v="2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139004"/>
    <n v="0"/>
    <n v="139004"/>
    <s v="1"/>
    <s v="1143389124"/>
    <x v="25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9796"/>
    <n v="0"/>
    <n v="49796"/>
    <s v="1"/>
    <s v="73195999"/>
    <x v="271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216667"/>
    <n v="0"/>
    <n v="216667"/>
    <s v="1"/>
    <s v="73192545"/>
    <x v="314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3334"/>
    <n v="0"/>
    <n v="43334"/>
    <s v="1"/>
    <s v="1047384502"/>
    <x v="30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650000"/>
    <n v="0"/>
    <n v="650000"/>
    <s v="1"/>
    <s v="73109356"/>
    <x v="4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650000"/>
    <n v="0"/>
    <n v="650000"/>
    <s v="1"/>
    <s v="30873721"/>
    <x v="2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303334"/>
    <n v="0"/>
    <n v="303334"/>
    <s v="1"/>
    <s v="73159298"/>
    <x v="24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562463"/>
    <n v="0"/>
    <n v="562463"/>
    <s v="1"/>
    <s v="72195323"/>
    <x v="310"/>
    <s v="10020200"/>
    <s v="EJECUCIÓN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1514488"/>
    <n v="0"/>
    <n v="1514488"/>
    <s v="1"/>
    <s v="92545434"/>
    <x v="315"/>
    <s v="10030200"/>
    <s v="COORDINACIÓN DE OPERACION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563334"/>
    <n v="0"/>
    <n v="563334"/>
    <s v="1"/>
    <s v="73169783"/>
    <x v="10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50404"/>
    <n v="0"/>
    <n v="50404"/>
    <s v="1"/>
    <s v="73579382"/>
    <x v="31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650000"/>
    <n v="0"/>
    <n v="650000"/>
    <s v="1"/>
    <s v="30873721"/>
    <x v="2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260001"/>
    <n v="0"/>
    <n v="260001"/>
    <s v="1"/>
    <s v="73159298"/>
    <x v="24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3765"/>
    <n v="0"/>
    <n v="43765"/>
    <s v="1"/>
    <s v="3828437"/>
    <x v="31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86667"/>
    <n v="0"/>
    <n v="86667"/>
    <s v="1"/>
    <s v="3800779"/>
    <x v="311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3334"/>
    <n v="0"/>
    <n v="43334"/>
    <s v="1"/>
    <s v="1047430645"/>
    <x v="90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346667"/>
    <n v="0"/>
    <n v="346667"/>
    <s v="1"/>
    <s v="73192545"/>
    <x v="314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621965"/>
    <n v="0"/>
    <n v="621965"/>
    <s v="1"/>
    <s v="73108745"/>
    <x v="100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650000"/>
    <n v="0"/>
    <n v="650000"/>
    <s v="1"/>
    <s v="73109356"/>
    <x v="4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3334"/>
    <n v="0"/>
    <n v="43334"/>
    <s v="1"/>
    <s v="1050975172"/>
    <x v="303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75752"/>
    <n v="0"/>
    <n v="475752"/>
    <s v="1"/>
    <s v="9102885"/>
    <x v="31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86667"/>
    <n v="0"/>
    <n v="86667"/>
    <s v="1"/>
    <s v="73576572"/>
    <x v="49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7607"/>
    <n v="0"/>
    <n v="47607"/>
    <s v="1"/>
    <s v="1047433842"/>
    <x v="319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4-12-31T00:00:00"/>
    <x v="3"/>
    <s v="21"/>
    <s v="NOMINA NOVASOFT"/>
    <s v=""/>
    <s v="000000042"/>
    <s v="GASTOS REEMBOLSABLES"/>
    <n v="44512"/>
    <n v="0"/>
    <n v="44512"/>
    <s v="1"/>
    <s v="15031546"/>
    <x v="74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73169783"/>
    <x v="10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73169783"/>
    <x v="10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9214"/>
    <n v="0"/>
    <n v="49214"/>
    <s v="1"/>
    <s v="73579382"/>
    <x v="31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49970"/>
    <n v="0"/>
    <n v="449970"/>
    <s v="1"/>
    <s v="72195323"/>
    <x v="310"/>
    <s v="10020200"/>
    <s v="EJECUCIÓN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1002059942"/>
    <x v="15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152520"/>
    <n v="0"/>
    <n v="152520"/>
    <s v="1"/>
    <s v="1050959328"/>
    <x v="18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142350"/>
    <n v="0"/>
    <n v="142350"/>
    <s v="1"/>
    <s v="73211365"/>
    <x v="27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9103870"/>
    <x v="32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379600"/>
    <n v="0"/>
    <n v="379600"/>
    <s v="1"/>
    <s v="1047463607"/>
    <x v="32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94900"/>
    <n v="0"/>
    <n v="94900"/>
    <s v="1"/>
    <s v="94379411"/>
    <x v="32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7921809"/>
    <x v="16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664300"/>
    <n v="0"/>
    <n v="664300"/>
    <s v="1"/>
    <s v="3883113"/>
    <x v="29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284700"/>
    <n v="0"/>
    <n v="284700"/>
    <s v="1"/>
    <s v="3883113"/>
    <x v="29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8077"/>
    <n v="0"/>
    <n v="48077"/>
    <s v="1"/>
    <s v="1047364807"/>
    <x v="1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1047430645"/>
    <x v="9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149633"/>
    <n v="0"/>
    <n v="149633"/>
    <s v="1"/>
    <s v="9146382"/>
    <x v="323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9878"/>
    <n v="0"/>
    <n v="49878"/>
    <s v="1"/>
    <s v="9146382"/>
    <x v="323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0"/>
    <n v="0"/>
    <n v="474500"/>
    <s v="1"/>
    <s v="1143339994"/>
    <x v="10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12595533"/>
    <x v="2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616850"/>
    <n v="0"/>
    <n v="616850"/>
    <s v="1"/>
    <s v="12595533"/>
    <x v="2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73109356"/>
    <x v="4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664300"/>
    <n v="0"/>
    <n v="664300"/>
    <s v="1"/>
    <s v="73159298"/>
    <x v="24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73570305"/>
    <x v="2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50885"/>
    <n v="0"/>
    <n v="50885"/>
    <s v="1"/>
    <s v="73111450"/>
    <x v="13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73117655"/>
    <x v="3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284700"/>
    <n v="0"/>
    <n v="284700"/>
    <s v="1"/>
    <s v="1002248481"/>
    <x v="13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99291"/>
    <n v="0"/>
    <n v="99291"/>
    <s v="1"/>
    <s v="12635963"/>
    <x v="224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73576572"/>
    <x v="49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711750"/>
    <n v="0"/>
    <n v="711750"/>
    <s v="1"/>
    <s v="92031290"/>
    <x v="4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616850"/>
    <n v="0"/>
    <n v="616850"/>
    <s v="1"/>
    <s v="92031290"/>
    <x v="4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569400"/>
    <n v="0"/>
    <n v="569400"/>
    <s v="1"/>
    <s v="1237441830"/>
    <x v="324"/>
    <s v="10020200"/>
    <s v="EJECUCIÓN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142350"/>
    <n v="0"/>
    <n v="142350"/>
    <s v="1"/>
    <s v="1047370459"/>
    <x v="1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379600"/>
    <n v="0"/>
    <n v="379600"/>
    <s v="1"/>
    <s v="1047370459"/>
    <x v="1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47450"/>
    <n v="0"/>
    <n v="47450"/>
    <s v="1"/>
    <s v="73108745"/>
    <x v="10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31T00:00:00"/>
    <x v="4"/>
    <s v="21"/>
    <s v="NOMINA NOVASOFT"/>
    <s v=""/>
    <s v="000000043"/>
    <s v="GASTOS REEMBOLSABLES"/>
    <n v="284700"/>
    <n v="0"/>
    <n v="284700"/>
    <s v="1"/>
    <s v="73108745"/>
    <x v="10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</r>
  <r>
    <s v="138020001"/>
    <s v="REINTEGRO DE INCAPACIDADES"/>
    <d v="2025-01-24T00:00:00"/>
    <x v="4"/>
    <s v="15"/>
    <s v="CONSIGNACIONES BANCO"/>
    <s v=""/>
    <s v="000000701"/>
    <s v="SALUD TOTAL S.A. EPS ARS:REINTEGRO INCAPACIDAD000000701"/>
    <n v="0"/>
    <n v="433330"/>
    <n v="-433330"/>
    <s v="1"/>
    <s v="800130907"/>
    <x v="2"/>
    <s v=""/>
    <s v=" "/>
    <s v=" "/>
    <s v=" "/>
    <n v="0"/>
    <s v="CONTABLE"/>
    <s v="N"/>
    <s v="000000701"/>
    <s v="0"/>
    <s v="TACOTESO"/>
    <s v="Feb  6 2025  2:03PM"/>
    <s v="frmBAN607"/>
    <s v="TA-COOR-TESO"/>
    <s v="TAMBIENTAL"/>
    <s v="Feb  6 2025  2:03PM"/>
    <s v=""/>
  </r>
  <r>
    <s v="138020001"/>
    <s v="REINTEGRO DE INCAPACIDADES"/>
    <d v="2025-01-22T00:00:00"/>
    <x v="4"/>
    <s v="15"/>
    <s v="CONSIGNACIONES BANCO"/>
    <s v=""/>
    <s v="000000702"/>
    <s v="E.P.S. SANITAS S.A.:REINTEGRO INCAPACIDAD000000702"/>
    <n v="0"/>
    <n v="718378"/>
    <n v="-718378"/>
    <s v="1"/>
    <s v="800251440"/>
    <x v="5"/>
    <s v=""/>
    <s v=" "/>
    <s v=" "/>
    <s v=" "/>
    <n v="0"/>
    <s v="CONTABLE"/>
    <s v="N"/>
    <s v="000000702"/>
    <s v="0"/>
    <s v="TACOTESO"/>
    <s v="Feb  6 2025  2:04PM"/>
    <s v="frmBAN607"/>
    <s v="TA-COOR-TESO"/>
    <s v="TAMBIENTAL"/>
    <s v="Feb  6 2025  2:04PM"/>
    <s v=""/>
  </r>
  <r>
    <s v="138020001"/>
    <s v="REINTEGRO DE INCAPACIDADES"/>
    <d v="2025-01-17T00:00:00"/>
    <x v="4"/>
    <s v="15"/>
    <s v="CONSIGNACIONES BANCO"/>
    <s v=""/>
    <s v="000000703"/>
    <s v="E.P.S. SANITAS S.A.:REINTEGRO INCAPACIDAD000000703"/>
    <n v="0"/>
    <n v="2463437"/>
    <n v="-2463437"/>
    <s v="1"/>
    <s v="800251440"/>
    <x v="5"/>
    <s v=""/>
    <s v=" "/>
    <s v=" "/>
    <s v=" "/>
    <n v="0"/>
    <s v="CONTABLE"/>
    <s v="N"/>
    <s v="000000703"/>
    <s v="0"/>
    <s v="TACOTESO"/>
    <s v="Feb  6 2025  2:05PM"/>
    <s v="frmBAN607"/>
    <s v="TA-COOR-TESO"/>
    <s v="TAMBIENTAL"/>
    <s v="Feb  6 2025  2:05PM"/>
    <s v=""/>
  </r>
  <r>
    <s v="138020001"/>
    <s v="REINTEGRO DE INCAPACIDADES"/>
    <d v="2025-01-14T00:00:00"/>
    <x v="4"/>
    <s v="15"/>
    <s v="CONSIGNACIONES BANCO"/>
    <s v=""/>
    <s v="000000704"/>
    <s v="EPS SURA COMPAÑIA SURAMERICANA SERVICIOS DE SALUD:REINTEGRO INCAPACIDAD000000704"/>
    <n v="0"/>
    <n v="2165553"/>
    <n v="-2165553"/>
    <s v="1"/>
    <s v="800088702"/>
    <x v="1"/>
    <s v=""/>
    <s v=" "/>
    <s v=" "/>
    <s v=" "/>
    <n v="0"/>
    <s v="CONTABLE"/>
    <s v="N"/>
    <s v="000000704"/>
    <s v="0"/>
    <s v="TACOTESO"/>
    <s v="Feb  6 2025  2:06PM"/>
    <s v="frmBAN607"/>
    <s v="TA-COOR-TESO"/>
    <s v="TAMBIENTAL"/>
    <s v="Feb  6 2025  2:06PM"/>
    <s v=""/>
  </r>
  <r>
    <s v="138020001"/>
    <s v="REINTEGRO DE INCAPACIDADES"/>
    <d v="2025-01-10T00:00:00"/>
    <x v="4"/>
    <s v="15"/>
    <s v="CONSIGNACIONES BANCO"/>
    <s v=""/>
    <s v="000000706"/>
    <s v="NUEVA EMPRESA PROMOTORA DE SALUD:REINTEGRO INCAPACIDAD000000706"/>
    <n v="0"/>
    <n v="780001"/>
    <n v="-780001"/>
    <s v="1"/>
    <s v="900156264"/>
    <x v="3"/>
    <s v=""/>
    <s v=" "/>
    <s v=" "/>
    <s v=" "/>
    <n v="0"/>
    <s v="CONTABLE"/>
    <s v="N"/>
    <s v="000000706"/>
    <s v="0"/>
    <s v="TACOTESO"/>
    <s v="Feb  6 2025  2:08PM"/>
    <s v="frmBAN607"/>
    <s v="TA-COOR-TESO"/>
    <s v="TAMBIENTAL"/>
    <s v="Feb  6 2025  2:08PM"/>
    <s v=""/>
  </r>
  <r>
    <s v="138020001"/>
    <s v="REINTEGRO DE INCAPACIDADES"/>
    <d v="2025-01-10T00:00:00"/>
    <x v="4"/>
    <s v="15"/>
    <s v="CONSIGNACIONES BANCO"/>
    <s v=""/>
    <s v="000000705"/>
    <s v="SALUD TOTAL S.A. EPS ARS:REINTEGRO INCAPACIDAD000000705"/>
    <n v="0"/>
    <n v="942452"/>
    <n v="-942452"/>
    <s v="1"/>
    <s v="800130907"/>
    <x v="2"/>
    <s v=""/>
    <s v=" "/>
    <s v=" "/>
    <s v=" "/>
    <n v="0"/>
    <s v="CONTABLE"/>
    <s v="N"/>
    <s v="000000705"/>
    <s v="0"/>
    <s v="TACOTESO"/>
    <s v="Feb  6 2025  2:07PM"/>
    <s v="frmBAN607"/>
    <s v="TA-COOR-TESO"/>
    <s v="TAMBIENTAL"/>
    <s v="Feb  6 2025  2:07PM"/>
    <s v=""/>
  </r>
  <r>
    <s v="138020001"/>
    <s v="REINTEGRO DE INCAPACIDADES"/>
    <d v="2025-02-28T00:00:00"/>
    <x v="4"/>
    <s v="21"/>
    <s v="NOMINA NOVASOFT"/>
    <s v=""/>
    <s v="000000044"/>
    <s v="GASTOS REEMBOLSABLES"/>
    <n v="153230"/>
    <n v="0"/>
    <n v="153230"/>
    <s v="1"/>
    <s v="1143387677"/>
    <x v="325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616850"/>
    <n v="0"/>
    <n v="616850"/>
    <s v="1"/>
    <s v="15031784"/>
    <x v="2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10886858"/>
    <x v="266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711750"/>
    <n v="0"/>
    <n v="711750"/>
    <s v="1"/>
    <s v="73109356"/>
    <x v="4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189800"/>
    <n v="0"/>
    <n v="189800"/>
    <s v="1"/>
    <s v="73131436"/>
    <x v="45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73169783"/>
    <x v="107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9552"/>
    <n v="0"/>
    <n v="49552"/>
    <s v="1"/>
    <s v="73204096"/>
    <x v="309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9352"/>
    <n v="0"/>
    <n v="49352"/>
    <s v="1"/>
    <s v="8854897"/>
    <x v="102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711750"/>
    <n v="0"/>
    <n v="711750"/>
    <s v="1"/>
    <s v="1143339994"/>
    <x v="108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27050"/>
    <n v="0"/>
    <n v="427050"/>
    <s v="1"/>
    <s v="3883113"/>
    <x v="292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142350"/>
    <n v="0"/>
    <n v="142350"/>
    <s v="1"/>
    <s v="45543688"/>
    <x v="326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635698"/>
    <n v="0"/>
    <n v="635698"/>
    <s v="1"/>
    <s v="73147510"/>
    <x v="16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356951"/>
    <n v="0"/>
    <n v="356951"/>
    <s v="1"/>
    <s v="1148693276"/>
    <x v="10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73117655"/>
    <x v="32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94379411"/>
    <x v="322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237250"/>
    <n v="0"/>
    <n v="237250"/>
    <s v="1"/>
    <s v="12595533"/>
    <x v="2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664300"/>
    <n v="0"/>
    <n v="664300"/>
    <s v="1"/>
    <s v="73159298"/>
    <x v="247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0"/>
    <n v="0"/>
    <n v="474500"/>
    <s v="1"/>
    <s v="15031784"/>
    <x v="2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569400"/>
    <n v="0"/>
    <n v="569400"/>
    <s v="1"/>
    <s v="73109356"/>
    <x v="4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1121928084"/>
    <x v="327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191497"/>
    <n v="0"/>
    <n v="191497"/>
    <s v="1"/>
    <s v="9146382"/>
    <x v="323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237250"/>
    <n v="0"/>
    <n v="237250"/>
    <s v="1"/>
    <s v="1047463607"/>
    <x v="321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9156352"/>
    <x v="7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47450"/>
    <n v="0"/>
    <n v="47450"/>
    <s v="1"/>
    <s v="9103331"/>
    <x v="89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711750"/>
    <n v="0"/>
    <n v="711750"/>
    <s v="1"/>
    <s v="1143339994"/>
    <x v="108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664300"/>
    <n v="0"/>
    <n v="664300"/>
    <s v="1"/>
    <s v="3883113"/>
    <x v="292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8T00:00:00"/>
    <x v="4"/>
    <s v="21"/>
    <s v="NOMINA NOVASOFT"/>
    <s v=""/>
    <s v="000000044"/>
    <s v="GASTOS REEMBOLSABLES"/>
    <n v="142350"/>
    <n v="0"/>
    <n v="142350"/>
    <s v="1"/>
    <s v="1237441830"/>
    <x v="324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</r>
  <r>
    <s v="138020001"/>
    <s v="REINTEGRO DE INCAPACIDADES"/>
    <d v="2025-02-25T00:00:00"/>
    <x v="4"/>
    <s v="15"/>
    <s v="CONSIGNACIONES BANCO"/>
    <s v=""/>
    <s v="000000745"/>
    <s v="E.P.S. SANITAS S.A.:REINTEGRO INCAPACIDADES000000745"/>
    <n v="0"/>
    <n v="130000"/>
    <n v="-130000"/>
    <s v="1"/>
    <s v="73211365"/>
    <x v="272"/>
    <s v=""/>
    <s v=" "/>
    <s v=" "/>
    <s v=" "/>
    <n v="0"/>
    <s v="CONTABLE"/>
    <s v="N"/>
    <s v="000000745"/>
    <s v="0"/>
    <s v="TACOTESO"/>
    <s v="Mar 14 2025  5:22PM"/>
    <s v="frmBAN607"/>
    <s v="TA-COOR-TESO"/>
    <s v="TAMBIENTAL"/>
    <s v="Mar 14 2025  5:22PM"/>
    <s v=""/>
  </r>
  <r>
    <s v="138020001"/>
    <s v="REINTEGRO DE INCAPACIDADES"/>
    <d v="2025-02-25T00:00:00"/>
    <x v="4"/>
    <s v="15"/>
    <s v="CONSIGNACIONES BANCO"/>
    <s v=""/>
    <s v="000000744"/>
    <s v="EPS SURA COMPAÑIA SURAMERICANA SERVICIOS DE SALUD:REINTEGRO INCAPACIDADES000000744"/>
    <n v="0"/>
    <n v="596267"/>
    <n v="-596267"/>
    <s v="1"/>
    <s v="3883113"/>
    <x v="292"/>
    <s v=""/>
    <s v=" "/>
    <s v=" "/>
    <s v=" "/>
    <n v="0"/>
    <s v="CONTABLE"/>
    <s v="N"/>
    <s v="000000744"/>
    <s v="0"/>
    <s v="TACOTESO"/>
    <s v="Mar 14 2025  5:19PM"/>
    <s v="frmBAN607"/>
    <s v="TA-COOR-TESO"/>
    <s v="TAMBIENTAL"/>
    <s v="Mar 14 2025  5:19PM"/>
    <s v=""/>
  </r>
  <r>
    <s v="138020001"/>
    <s v="REINTEGRO DE INCAPACIDADES"/>
    <d v="2025-02-24T00:00:00"/>
    <x v="4"/>
    <s v="15"/>
    <s v="CONSIGNACIONES BANCO"/>
    <s v=""/>
    <s v="000000743"/>
    <s v="E.P.S. SANITAS S.A.:REINTEGRO INCAPACIDAD000000743"/>
    <n v="0"/>
    <n v="91488"/>
    <n v="-91488"/>
    <s v="1"/>
    <s v="1002248481"/>
    <x v="137"/>
    <s v=""/>
    <s v=" "/>
    <s v=" "/>
    <s v=" "/>
    <n v="0"/>
    <s v="CONTABLE"/>
    <s v="N"/>
    <s v="000000743"/>
    <s v="0"/>
    <s v="TACOTESO"/>
    <s v="Mar 14 2025  5:17PM"/>
    <s v="frmBAN607"/>
    <s v="TA-COOR-TESO"/>
    <s v="TAMBIENTAL"/>
    <s v="Mar 14 2025  5:17PM"/>
    <s v=""/>
  </r>
  <r>
    <s v="138020001"/>
    <s v="REINTEGRO DE INCAPACIDADES"/>
    <d v="2025-02-21T00:00:00"/>
    <x v="4"/>
    <s v="15"/>
    <s v="CONSIGNACIONES BANCO"/>
    <s v=""/>
    <s v="000000742"/>
    <s v="COOSALUD ENTIDAD PROMOTORA DE SALUD S.A:REINTEGRO INCAPACIDADES000000742"/>
    <n v="0"/>
    <n v="44768"/>
    <n v="-44768"/>
    <s v="1"/>
    <s v="1047430645"/>
    <x v="90"/>
    <s v=""/>
    <s v=" "/>
    <s v=" "/>
    <s v=" "/>
    <n v="0"/>
    <s v="CONTABLE"/>
    <s v="N"/>
    <s v="000000742"/>
    <s v="0"/>
    <s v="TACOTESO"/>
    <s v="Mar 14 2025  5:11PM"/>
    <s v="frmBAN607"/>
    <s v="TA-COOR-TESO"/>
    <s v="TAMBIENTAL"/>
    <s v="Mar 14 2025  5:11PM"/>
    <s v=""/>
  </r>
  <r>
    <s v="138020001"/>
    <s v="REINTEGRO DE INCAPACIDADES"/>
    <d v="2025-02-21T00:00:00"/>
    <x v="4"/>
    <s v="15"/>
    <s v="CONSIGNACIONES BANCO"/>
    <s v=""/>
    <s v="000000741"/>
    <s v="COOSALUD ENTIDAD PROMOTORA DE SALUD S.A:REINTEGRO INCAPACIDADES000000741"/>
    <n v="0"/>
    <n v="44768"/>
    <n v="-44768"/>
    <s v="1"/>
    <s v="1047430645"/>
    <x v="90"/>
    <s v=""/>
    <s v=" "/>
    <s v=" "/>
    <s v=" "/>
    <n v="0"/>
    <s v="CONTABLE"/>
    <s v="N"/>
    <s v="000000741"/>
    <s v="0"/>
    <s v="TACOTESO"/>
    <s v="Mar 14 2025  5:10PM"/>
    <s v="frmBAN607"/>
    <s v="TA-COOR-TESO"/>
    <s v="TAMBIENTAL"/>
    <s v="Mar 14 2025  5:10PM"/>
    <s v=""/>
  </r>
  <r>
    <s v="138020001"/>
    <s v="REINTEGRO DE INCAPACIDADES"/>
    <d v="2025-02-21T00:00:00"/>
    <x v="4"/>
    <s v="15"/>
    <s v="CONSIGNACIONES BANCO"/>
    <s v=""/>
    <s v="000000740"/>
    <s v="COOSALUD ENTIDAD PROMOTORA DE SALUD S.A:REINTEGRO INCAPACIDADES000000740"/>
    <n v="0"/>
    <n v="47450"/>
    <n v="-47450"/>
    <s v="1"/>
    <s v="73117655"/>
    <x v="32"/>
    <s v=""/>
    <s v=" "/>
    <s v=" "/>
    <s v=" "/>
    <n v="0"/>
    <s v="CONTABLE"/>
    <s v="N"/>
    <s v="000000740"/>
    <s v="0"/>
    <s v="TACOTESO"/>
    <s v="Mar 14 2025  5:08PM"/>
    <s v="frmBAN607"/>
    <s v="TA-COOR-TESO"/>
    <s v="TAMBIENTAL"/>
    <s v="Mar 14 2025  5:08PM"/>
    <s v=""/>
  </r>
  <r>
    <s v="138020001"/>
    <s v="REINTEGRO DE INCAPACIDADES"/>
    <d v="2025-02-21T00:00:00"/>
    <x v="4"/>
    <s v="15"/>
    <s v="CONSIGNACIONES BANCO"/>
    <s v=""/>
    <s v="000000739"/>
    <s v="COOSALUD ENTIDAD PROMOTORA DE SALUD S.A:REINTEGRO INCAPACIDADES000000739"/>
    <n v="0"/>
    <n v="47450"/>
    <n v="-47450"/>
    <s v="1"/>
    <s v="73117655"/>
    <x v="32"/>
    <s v=""/>
    <s v=" "/>
    <s v=" "/>
    <s v=" "/>
    <n v="0"/>
    <s v="CONTABLE"/>
    <s v="N"/>
    <s v="000000739"/>
    <s v="0"/>
    <s v="TACOTESO"/>
    <s v="Mar 14 2025  5:06PM"/>
    <s v="frmBAN607"/>
    <s v="TA-COOR-TESO"/>
    <s v="TAMBIENTAL"/>
    <s v="Mar 14 2025  5:06PM"/>
    <s v=""/>
  </r>
  <r>
    <s v="138020001"/>
    <s v="REINTEGRO DE INCAPACIDADES"/>
    <d v="2025-02-21T00:00:00"/>
    <x v="4"/>
    <s v="15"/>
    <s v="CONSIGNACIONES BANCO"/>
    <s v=""/>
    <s v="000000738"/>
    <s v="Reintegro incapacidades"/>
    <n v="0"/>
    <n v="43431"/>
    <n v="-43431"/>
    <s v="1"/>
    <s v="15031784"/>
    <x v="29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</r>
  <r>
    <s v="138020001"/>
    <s v="REINTEGRO DE INCAPACIDADES"/>
    <d v="2025-02-21T00:00:00"/>
    <x v="4"/>
    <s v="15"/>
    <s v="CONSIGNACIONES BANCO"/>
    <s v=""/>
    <s v="000000738"/>
    <s v="Reintegro incapacidades"/>
    <n v="0"/>
    <n v="86667"/>
    <n v="-86667"/>
    <s v="1"/>
    <s v="1002059942"/>
    <x v="15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</r>
  <r>
    <s v="138020001"/>
    <s v="REINTEGRO DE INCAPACIDADES"/>
    <d v="2025-02-21T00:00:00"/>
    <x v="4"/>
    <s v="15"/>
    <s v="CONSIGNACIONES BANCO"/>
    <s v=""/>
    <s v="000000738"/>
    <s v="Reintegro incapacidades"/>
    <n v="0"/>
    <n v="1213333"/>
    <n v="-1213333"/>
    <s v="1"/>
    <s v="12595533"/>
    <x v="28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</r>
  <r>
    <s v="138020001"/>
    <s v="REINTEGRO DE INCAPACIDADES"/>
    <d v="2025-02-21T00:00:00"/>
    <x v="4"/>
    <s v="15"/>
    <s v="CONSIGNACIONES BANCO"/>
    <s v=""/>
    <s v="000000738"/>
    <s v="NUEVA EMPRESA PROMOTORA DE SALUD:Reintegro incapacidades000000738"/>
    <n v="0"/>
    <n v="1993333"/>
    <n v="-1993333"/>
    <s v="1"/>
    <s v="73159298"/>
    <x v="247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</r>
  <r>
    <s v="138020001"/>
    <s v="REINTEGRO DE INCAPACIDADES"/>
    <d v="2025-02-18T00:00:00"/>
    <x v="4"/>
    <s v="15"/>
    <s v="CONSIGNACIONES BANCO"/>
    <s v=""/>
    <s v="000000737"/>
    <s v="E.P.S. SANITAS S.A.:REINTEGRO INCAPACIDAD000000737"/>
    <n v="0"/>
    <n v="50862"/>
    <n v="-50862"/>
    <s v="1"/>
    <s v="1002248481"/>
    <x v="137"/>
    <s v=""/>
    <s v=" "/>
    <s v=" "/>
    <s v=" "/>
    <n v="0"/>
    <s v="CONTABLE"/>
    <s v="N"/>
    <s v="000000737"/>
    <s v="0"/>
    <s v="TACOTESO"/>
    <s v="Mar 14 2025  3:20PM"/>
    <s v="frmBAN607"/>
    <s v="TA-COOR-TESO"/>
    <s v="TAMBIENTAL"/>
    <s v="Mar 14 2025  3:20PM"/>
    <s v=""/>
  </r>
  <r>
    <s v="138020001"/>
    <s v="REINTEGRO DE INCAPACIDADES"/>
    <d v="2025-02-13T00:00:00"/>
    <x v="4"/>
    <s v="15"/>
    <s v="CONSIGNACIONES BANCO"/>
    <s v=""/>
    <s v="000000733"/>
    <s v="WILLIAN ANTONIO MARTINEZ OLAVE:consignacion incapacidad EPS Sanitas000000733"/>
    <n v="0"/>
    <n v="7713333"/>
    <n v="-7713333"/>
    <s v="1"/>
    <s v="73109356"/>
    <x v="48"/>
    <s v=""/>
    <s v=" "/>
    <s v=" "/>
    <s v=" "/>
    <n v="0"/>
    <s v="CONTABLE"/>
    <s v="N"/>
    <s v="000000733"/>
    <s v="0"/>
    <s v="TACOTESO"/>
    <s v="Mar  7 2025  3:02PM"/>
    <s v="frmBAN607"/>
    <s v="TA-COOR-TESO"/>
    <s v="TAMBIENTAL"/>
    <s v="Mar  7 2025  3:02PM"/>
    <s v=""/>
  </r>
  <r>
    <s v="138020001"/>
    <s v="REINTEGRO DE INCAPACIDADES"/>
    <d v="2025-03-25T00:00:00"/>
    <x v="4"/>
    <s v="15"/>
    <s v="CONSIGNACIONES BANCO"/>
    <s v=""/>
    <s v="000000767"/>
    <s v="EPS SURA COMPAÑIA SURAMERICANA SERVICIOS DE SALUD:REINTEGRO INCAPACIDAD000000767"/>
    <n v="0"/>
    <n v="1423500"/>
    <n v="-1423500"/>
    <s v="1"/>
    <s v="800088702"/>
    <x v="1"/>
    <s v=""/>
    <s v=" "/>
    <s v=" "/>
    <s v=" "/>
    <n v="0"/>
    <s v="CONTABLE"/>
    <s v="N"/>
    <s v="000000767"/>
    <s v="0"/>
    <s v="TACOTESO"/>
    <s v="Abr  8 2025  5:12PM"/>
    <s v="frmBAN607"/>
    <s v="TA-COOR-TESO"/>
    <s v="TAMBIENTAL"/>
    <s v="Abr  8 2025  5:12PM"/>
    <s v=""/>
  </r>
  <r>
    <s v="138020001"/>
    <s v="REINTEGRO DE INCAPACIDADES"/>
    <d v="2025-03-20T00:00:00"/>
    <x v="4"/>
    <s v="15"/>
    <s v="CONSIGNACIONES BANCO"/>
    <s v=""/>
    <s v="000000766"/>
    <s v="COLMENA SEGUROS RIESGOS LABORALES S.A., RIESGOS LABORALES COLMENA S.A. COMPAÑIA DE SEGUROS DE VIDA:REINTEGRO INCAPACIDAD000000766"/>
    <n v="0"/>
    <n v="1012955"/>
    <n v="-1012955"/>
    <s v="1"/>
    <s v="800226175"/>
    <x v="328"/>
    <s v=""/>
    <s v=" "/>
    <s v=" "/>
    <s v=" "/>
    <n v="0"/>
    <s v="CONTABLE"/>
    <s v="N"/>
    <s v="000000766"/>
    <s v="0"/>
    <s v="TACOTESO"/>
    <s v="Abr  8 2025  5:11PM"/>
    <s v="frmBAN607"/>
    <s v="TA-COOR-TESO"/>
    <s v="TAMBIENTAL"/>
    <s v="Abr  8 2025  5:11PM"/>
    <s v=""/>
  </r>
  <r>
    <s v="138020001"/>
    <s v="REINTEGRO DE INCAPACIDADES"/>
    <d v="2025-03-14T00:00:00"/>
    <x v="4"/>
    <s v="15"/>
    <s v="CONSIGNACIONES BANCO"/>
    <s v=""/>
    <s v="000000765"/>
    <s v="NUEVA EMPRESA PROMOTORA DE SALUD:REINTEGRO INCAPACIDAD000000765"/>
    <n v="0"/>
    <n v="190195"/>
    <n v="-190195"/>
    <s v="1"/>
    <s v="900156264"/>
    <x v="3"/>
    <s v=""/>
    <s v=" "/>
    <s v=" "/>
    <s v=" "/>
    <n v="0"/>
    <s v="CONTABLE"/>
    <s v="N"/>
    <s v="000000765"/>
    <s v="0"/>
    <s v="TACOTESO"/>
    <s v="Abr  8 2025  5:09PM"/>
    <s v="frmBAN607"/>
    <s v="TA-COOR-TESO"/>
    <s v="TAMBIENTAL"/>
    <s v="Abr  8 2025  5:09PM"/>
    <s v=""/>
  </r>
  <r>
    <s v="138020001"/>
    <s v="REINTEGRO DE INCAPACIDADES"/>
    <d v="2025-03-04T00:00:00"/>
    <x v="4"/>
    <s v="15"/>
    <s v="CONSIGNACIONES BANCO"/>
    <s v=""/>
    <s v="000000764"/>
    <s v="ASOCIACION MUTUAL SER EMPRESA SOLIDARIA:REINTEGRO INCAPACIDAD000000764"/>
    <n v="0"/>
    <n v="133690"/>
    <n v="-133690"/>
    <s v="1"/>
    <s v="806008394"/>
    <x v="6"/>
    <s v=""/>
    <s v=" "/>
    <s v=" "/>
    <s v=" "/>
    <n v="0"/>
    <s v="CONTABLE"/>
    <s v="N"/>
    <s v="000000764"/>
    <s v="0"/>
    <s v="TACOTESO"/>
    <s v="Abr  8 2025  5:08PM"/>
    <s v="frmBAN607"/>
    <s v="TA-COOR-TESO"/>
    <s v="TAMBIENTAL"/>
    <s v="Abr  8 2025  5:08PM"/>
    <s v=""/>
  </r>
  <r>
    <s v="138020001"/>
    <s v="REINTEGRO DE INCAPACIDADES"/>
    <d v="2025-03-31T00:00:00"/>
    <x v="4"/>
    <s v="21"/>
    <s v="NOMINA NOVASOFT"/>
    <s v=""/>
    <s v="000000045"/>
    <s v="GASTOS REEMBOLSABLES"/>
    <n v="521950"/>
    <n v="0"/>
    <n v="521950"/>
    <s v="1"/>
    <s v="73159298"/>
    <x v="247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94900"/>
    <n v="0"/>
    <n v="94900"/>
    <s v="1"/>
    <s v="30873721"/>
    <x v="26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759200"/>
    <n v="0"/>
    <n v="759200"/>
    <s v="1"/>
    <s v="73109356"/>
    <x v="4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7450"/>
    <n v="0"/>
    <n v="47450"/>
    <s v="1"/>
    <s v="73154547"/>
    <x v="205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7450"/>
    <n v="0"/>
    <n v="47450"/>
    <s v="1"/>
    <s v="9146382"/>
    <x v="323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7450"/>
    <n v="0"/>
    <n v="47450"/>
    <s v="1"/>
    <s v="1047440584"/>
    <x v="25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142350"/>
    <n v="0"/>
    <n v="142350"/>
    <s v="1"/>
    <s v="1065650246"/>
    <x v="32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7450"/>
    <n v="0"/>
    <n v="47450"/>
    <s v="1"/>
    <s v="1006877412"/>
    <x v="330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53738"/>
    <n v="0"/>
    <n v="53738"/>
    <s v="1"/>
    <s v="1002248080"/>
    <x v="331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142350"/>
    <n v="0"/>
    <n v="142350"/>
    <s v="1"/>
    <s v="73195999"/>
    <x v="271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142350"/>
    <n v="0"/>
    <n v="142350"/>
    <s v="1"/>
    <s v="12595533"/>
    <x v="2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54913"/>
    <n v="0"/>
    <n v="54913"/>
    <s v="1"/>
    <s v="9147614"/>
    <x v="7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88878"/>
    <n v="0"/>
    <n v="488878"/>
    <s v="1"/>
    <s v="8854897"/>
    <x v="10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332150"/>
    <n v="0"/>
    <n v="332150"/>
    <s v="1"/>
    <s v="1143339994"/>
    <x v="10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664300"/>
    <n v="0"/>
    <n v="664300"/>
    <s v="1"/>
    <s v="3883113"/>
    <x v="29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759200"/>
    <n v="0"/>
    <n v="759200"/>
    <s v="1"/>
    <s v="1237441830"/>
    <x v="324"/>
    <s v="10020200"/>
    <s v="EJECUCIÓN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355605"/>
    <n v="0"/>
    <n v="355605"/>
    <s v="1"/>
    <s v="9239701"/>
    <x v="82"/>
    <s v="10020200"/>
    <s v="EJECUCIÓN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95962"/>
    <n v="0"/>
    <n v="95962"/>
    <s v="1"/>
    <s v="1001974217"/>
    <x v="301"/>
    <s v="10020200"/>
    <s v="EJECUCIÓN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97800"/>
    <n v="0"/>
    <n v="97800"/>
    <s v="1"/>
    <s v="73147510"/>
    <x v="16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152979"/>
    <n v="0"/>
    <n v="152979"/>
    <s v="1"/>
    <s v="1148693276"/>
    <x v="10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284700"/>
    <n v="0"/>
    <n v="284700"/>
    <s v="1"/>
    <s v="15031784"/>
    <x v="2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711750"/>
    <n v="0"/>
    <n v="711750"/>
    <s v="1"/>
    <s v="73109356"/>
    <x v="4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108639"/>
    <n v="0"/>
    <n v="108639"/>
    <s v="1"/>
    <s v="8854897"/>
    <x v="10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7450"/>
    <n v="0"/>
    <n v="47450"/>
    <s v="1"/>
    <s v="73182612"/>
    <x v="225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47450"/>
    <n v="0"/>
    <n v="47450"/>
    <s v="1"/>
    <s v="73131436"/>
    <x v="45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711750"/>
    <n v="0"/>
    <n v="711750"/>
    <s v="1"/>
    <s v="1143339994"/>
    <x v="10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3-31T00:00:00"/>
    <x v="4"/>
    <s v="21"/>
    <s v="NOMINA NOVASOFT"/>
    <s v=""/>
    <s v="000000045"/>
    <s v="GASTOS REEMBOLSABLES"/>
    <n v="379600"/>
    <n v="0"/>
    <n v="379600"/>
    <s v="1"/>
    <s v="3883113"/>
    <x v="29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</r>
  <r>
    <s v="138020001"/>
    <s v="REINTEGRO DE INCAPACIDADES"/>
    <d v="2025-04-22T00:00:00"/>
    <x v="4"/>
    <s v="15"/>
    <s v="CONSIGNACIONES BANCO"/>
    <s v=""/>
    <s v="000000773"/>
    <s v="E.P.S. SANITAS S.A.:Reintegro incapacidades000000773"/>
    <n v="0"/>
    <n v="47450"/>
    <n v="-47450"/>
    <s v="1"/>
    <s v="800251440"/>
    <x v="5"/>
    <s v=""/>
    <s v=" "/>
    <s v=" "/>
    <s v=" "/>
    <n v="0"/>
    <s v="CONTABLE"/>
    <s v="N"/>
    <s v="000000773"/>
    <s v="0"/>
    <s v="TACOTESO"/>
    <s v="May  8 2025  5:19PM"/>
    <s v="frmBAN607"/>
    <s v="TA-COOR-TESO"/>
    <s v="TAMBIENTAL"/>
    <s v="May  8 2025  5:19PM"/>
    <s v=""/>
  </r>
  <r>
    <s v="138020001"/>
    <s v="REINTEGRO DE INCAPACIDADES"/>
    <d v="2025-04-21T00:00:00"/>
    <x v="4"/>
    <s v="15"/>
    <s v="CONSIGNACIONES BANCO"/>
    <s v=""/>
    <s v="000000774"/>
    <s v="E.P.S. SANITAS S.A.:Reintegro incapacidades000000774"/>
    <n v="0"/>
    <n v="255603"/>
    <n v="-255603"/>
    <s v="1"/>
    <s v="800251440"/>
    <x v="5"/>
    <s v=""/>
    <s v=" "/>
    <s v=" "/>
    <s v=" "/>
    <n v="0"/>
    <s v="CONTABLE"/>
    <s v="N"/>
    <s v="000000774"/>
    <s v="0"/>
    <s v="TACOTESO"/>
    <s v="May  8 2025  5:20PM"/>
    <s v="frmBAN607"/>
    <s v="TA-COOR-TESO"/>
    <s v="TAMBIENTAL"/>
    <s v="May  8 2025  5:20PM"/>
    <s v=""/>
  </r>
  <r>
    <s v="138020001"/>
    <s v="REINTEGRO DE INCAPACIDADES"/>
    <d v="2025-04-16T00:00:00"/>
    <x v="4"/>
    <s v="15"/>
    <s v="CONSIGNACIONES BANCO"/>
    <s v=""/>
    <s v="000000775"/>
    <s v="E.P.S. SANITAS S.A.:Reintegro incapacidades000000775"/>
    <n v="0"/>
    <n v="86667"/>
    <n v="-86667"/>
    <s v="1"/>
    <s v="800251440"/>
    <x v="5"/>
    <s v=""/>
    <s v=" "/>
    <s v=" "/>
    <s v=" "/>
    <n v="0"/>
    <s v="CONTABLE"/>
    <s v="N"/>
    <s v="000000775"/>
    <s v="0"/>
    <s v="TACOTESO"/>
    <s v="May  8 2025  5:21PM"/>
    <s v="frmBAN607"/>
    <s v="TA-COOR-TESO"/>
    <s v="TAMBIENTAL"/>
    <s v="May  8 2025  5:21PM"/>
    <s v=""/>
  </r>
  <r>
    <s v="138020001"/>
    <s v="REINTEGRO DE INCAPACIDADES"/>
    <d v="2025-04-30T00:00:00"/>
    <x v="4"/>
    <s v="21"/>
    <s v="NOMINA NOVASOFT"/>
    <s v=""/>
    <s v="000000047"/>
    <s v="GASTOS REEMBOLSABLES"/>
    <n v="94900"/>
    <n v="0"/>
    <n v="94900"/>
    <s v="1"/>
    <s v="9148287"/>
    <x v="160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142350"/>
    <n v="0"/>
    <n v="142350"/>
    <s v="1"/>
    <s v="1007739448"/>
    <x v="33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711750"/>
    <n v="0"/>
    <n v="711750"/>
    <s v="1"/>
    <s v="73159298"/>
    <x v="247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94900"/>
    <n v="0"/>
    <n v="94900"/>
    <s v="1"/>
    <s v="12595533"/>
    <x v="28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616850"/>
    <n v="0"/>
    <n v="616850"/>
    <s v="1"/>
    <s v="73109356"/>
    <x v="48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47450"/>
    <n v="0"/>
    <n v="47450"/>
    <s v="1"/>
    <s v="1002059942"/>
    <x v="1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171590"/>
    <n v="0"/>
    <n v="171590"/>
    <s v="1"/>
    <s v="73188537"/>
    <x v="333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47450"/>
    <n v="0"/>
    <n v="47450"/>
    <s v="1"/>
    <s v="73117655"/>
    <x v="3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51145"/>
    <n v="0"/>
    <n v="51145"/>
    <s v="1"/>
    <s v="73152234"/>
    <x v="22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94900"/>
    <n v="0"/>
    <n v="94900"/>
    <s v="1"/>
    <s v="10886858"/>
    <x v="26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569400"/>
    <n v="0"/>
    <n v="569400"/>
    <s v="1"/>
    <s v="1050960338"/>
    <x v="194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47450"/>
    <n v="0"/>
    <n v="47450"/>
    <s v="1"/>
    <s v="1143411950"/>
    <x v="334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94900"/>
    <n v="0"/>
    <n v="94900"/>
    <s v="1"/>
    <s v="73159298"/>
    <x v="247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237250"/>
    <n v="0"/>
    <n v="237250"/>
    <s v="1"/>
    <s v="15031784"/>
    <x v="29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47450"/>
    <n v="0"/>
    <n v="47450"/>
    <s v="1"/>
    <s v="1047400626"/>
    <x v="33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142350"/>
    <n v="0"/>
    <n v="142350"/>
    <s v="1"/>
    <s v="9103331"/>
    <x v="89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47450"/>
    <n v="0"/>
    <n v="47450"/>
    <s v="1"/>
    <s v="73131436"/>
    <x v="4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391625"/>
    <n v="0"/>
    <n v="391625"/>
    <s v="1"/>
    <s v="73136985"/>
    <x v="17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427050"/>
    <n v="0"/>
    <n v="427050"/>
    <s v="1"/>
    <s v="3883113"/>
    <x v="29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284700"/>
    <n v="0"/>
    <n v="284700"/>
    <s v="1"/>
    <s v="1237441830"/>
    <x v="324"/>
    <s v="10020200"/>
    <s v="EJECUCIÓN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523716"/>
    <n v="0"/>
    <n v="523716"/>
    <s v="1"/>
    <s v="1002057942"/>
    <x v="336"/>
    <s v="10020200"/>
    <s v="EJECUCIÓN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142350"/>
    <n v="0"/>
    <n v="142350"/>
    <s v="1"/>
    <s v="9236697"/>
    <x v="11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616850"/>
    <n v="0"/>
    <n v="616850"/>
    <s v="1"/>
    <s v="30873721"/>
    <x v="2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148176"/>
    <n v="0"/>
    <n v="148176"/>
    <s v="1"/>
    <s v="9147614"/>
    <x v="79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616850"/>
    <n v="0"/>
    <n v="616850"/>
    <s v="1"/>
    <s v="1143339994"/>
    <x v="108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664300"/>
    <n v="0"/>
    <n v="664300"/>
    <s v="1"/>
    <s v="3883113"/>
    <x v="29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30T00:00:00"/>
    <x v="4"/>
    <s v="21"/>
    <s v="NOMINA NOVASOFT"/>
    <s v=""/>
    <s v="000000047"/>
    <s v="GASTOS REEMBOLSABLES"/>
    <n v="711750"/>
    <n v="0"/>
    <n v="711750"/>
    <s v="1"/>
    <s v="1237441830"/>
    <x v="324"/>
    <s v="10020200"/>
    <s v="EJECUCIÓN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</r>
  <r>
    <s v="138020001"/>
    <s v="REINTEGRO DE INCAPACIDADES"/>
    <d v="2025-04-29T00:00:00"/>
    <x v="4"/>
    <s v="15"/>
    <s v="CONSIGNACIONES BANCO"/>
    <s v=""/>
    <s v="000000772"/>
    <s v="COLMENA SEGUROS RIESGOS LABORALES S.A., RIESGOS LABORALES COLMENA S.A. COMPAÑIA DE SEGUROS DE VIDA:Reintegro Incapacidades000000772"/>
    <n v="0"/>
    <n v="3090938"/>
    <n v="-3090938"/>
    <s v="1"/>
    <s v="800226175"/>
    <x v="328"/>
    <s v=""/>
    <s v=" "/>
    <s v=" "/>
    <s v=" "/>
    <n v="0"/>
    <s v="CONTABLE"/>
    <s v="N"/>
    <s v="000000772"/>
    <s v="0"/>
    <s v="TACOTESO"/>
    <s v="May  8 2025  5:17PM"/>
    <s v="frmBAN607"/>
    <s v="TA-COOR-TESO"/>
    <s v="TAMBIENTAL"/>
    <s v="May  8 2025  5:17PM"/>
    <s v=""/>
  </r>
  <r>
    <s v="138020001"/>
    <s v="REINTEGRO DE INCAPACIDADES"/>
    <d v="2025-04-16T00:00:00"/>
    <x v="4"/>
    <s v="15"/>
    <s v="CONSIGNACIONES BANCO"/>
    <s v=""/>
    <s v="000000776"/>
    <s v="EPS SURA COMPAÑIA SURAMERICANA SERVICIOS DE SALUD:Reintegro incapacidad000000776"/>
    <n v="0"/>
    <n v="2562300"/>
    <n v="-2562300"/>
    <s v="1"/>
    <s v="800088702"/>
    <x v="1"/>
    <s v=""/>
    <s v=" "/>
    <s v=" "/>
    <s v=" "/>
    <n v="0"/>
    <s v="CONTABLE"/>
    <s v="N"/>
    <s v="000000776"/>
    <s v="0"/>
    <s v="TACOTESO"/>
    <s v="May  8 2025  5:22PM"/>
    <s v="frmBAN607"/>
    <s v="TA-COOR-TESO"/>
    <s v="TAMBIENTAL"/>
    <s v="May  8 2025  5:22PM"/>
    <s v=""/>
  </r>
  <r>
    <s v="138020001"/>
    <s v="REINTEGRO DE INCAPACIDADES"/>
    <d v="2025-05-31T00:00:00"/>
    <x v="4"/>
    <s v="21"/>
    <s v="NOMINA NOVASOFT"/>
    <s v=""/>
    <s v="000000048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7450"/>
    <n v="0"/>
    <n v="47450"/>
    <s v="1"/>
    <s v="73152234"/>
    <x v="22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271345"/>
    <n v="0"/>
    <n v="271345"/>
    <s v="1"/>
    <s v="8852350"/>
    <x v="33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711750"/>
    <n v="0"/>
    <n v="711750"/>
    <s v="1"/>
    <s v="1143339994"/>
    <x v="108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42350"/>
    <n v="0"/>
    <n v="142350"/>
    <s v="1"/>
    <s v="32936515"/>
    <x v="97"/>
    <s v="10030200"/>
    <s v="COORDINACIÓN DE OPERACION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42350"/>
    <n v="0"/>
    <n v="142350"/>
    <s v="1"/>
    <s v="73576572"/>
    <x v="4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759200"/>
    <n v="0"/>
    <n v="759200"/>
    <s v="1"/>
    <s v="73151581"/>
    <x v="16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664300"/>
    <n v="0"/>
    <n v="664300"/>
    <s v="1"/>
    <s v="73159298"/>
    <x v="24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616850"/>
    <n v="0"/>
    <n v="616850"/>
    <s v="1"/>
    <s v="15031784"/>
    <x v="2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29714"/>
    <n v="0"/>
    <n v="429714"/>
    <s v="1"/>
    <s v="73146005"/>
    <x v="304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7450"/>
    <n v="0"/>
    <n v="47450"/>
    <s v="1"/>
    <s v="73571183"/>
    <x v="290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314229"/>
    <n v="0"/>
    <n v="314229"/>
    <s v="1"/>
    <s v="1002057942"/>
    <x v="336"/>
    <s v="10020200"/>
    <s v="EJECUCIÓN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759200"/>
    <n v="0"/>
    <n v="759200"/>
    <s v="1"/>
    <s v="1128045753"/>
    <x v="9"/>
    <s v="10030200"/>
    <s v="COORDINACIÓN DE OPERACION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704586"/>
    <n v="0"/>
    <n v="704586"/>
    <s v="1"/>
    <s v="73270281"/>
    <x v="338"/>
    <s v="10020200"/>
    <s v="EJECUCIÓN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94900"/>
    <n v="0"/>
    <n v="94900"/>
    <s v="1"/>
    <s v="1006877412"/>
    <x v="330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89800"/>
    <n v="0"/>
    <n v="189800"/>
    <s v="1"/>
    <s v="12595533"/>
    <x v="28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379600"/>
    <n v="0"/>
    <n v="379600"/>
    <s v="1"/>
    <s v="10886858"/>
    <x v="26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7450"/>
    <n v="0"/>
    <n v="47450"/>
    <s v="1"/>
    <s v="1065650246"/>
    <x v="32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521950"/>
    <n v="0"/>
    <n v="521950"/>
    <s v="1"/>
    <s v="1143411950"/>
    <x v="334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89800"/>
    <n v="0"/>
    <n v="189800"/>
    <s v="1"/>
    <s v="3800779"/>
    <x v="311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7450"/>
    <n v="0"/>
    <n v="47450"/>
    <s v="1"/>
    <s v="9146382"/>
    <x v="323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42350"/>
    <n v="0"/>
    <n v="142350"/>
    <s v="1"/>
    <s v="9103331"/>
    <x v="8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711750"/>
    <n v="0"/>
    <n v="711750"/>
    <s v="1"/>
    <s v="1143339994"/>
    <x v="108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27050"/>
    <n v="0"/>
    <n v="427050"/>
    <s v="1"/>
    <s v="3883113"/>
    <x v="292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42350"/>
    <n v="0"/>
    <n v="142350"/>
    <s v="1"/>
    <s v="15031784"/>
    <x v="2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616850"/>
    <n v="0"/>
    <n v="616850"/>
    <s v="1"/>
    <s v="30873721"/>
    <x v="2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569400"/>
    <n v="0"/>
    <n v="569400"/>
    <s v="1"/>
    <s v="73151581"/>
    <x v="16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47450"/>
    <n v="0"/>
    <n v="47450"/>
    <s v="1"/>
    <s v="1143399592"/>
    <x v="33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237250"/>
    <n v="0"/>
    <n v="237250"/>
    <s v="1"/>
    <s v="1050960338"/>
    <x v="194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142350"/>
    <n v="0"/>
    <n v="142350"/>
    <s v="1"/>
    <s v="9236697"/>
    <x v="11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379600"/>
    <n v="0"/>
    <n v="379600"/>
    <s v="1"/>
    <s v="1128045753"/>
    <x v="9"/>
    <s v="10030200"/>
    <s v="COORDINACIÓN DE OPERACION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31T00:00:00"/>
    <x v="4"/>
    <s v="21"/>
    <s v="NOMINA NOVASOFT"/>
    <s v=""/>
    <s v="000000048"/>
    <s v="GASTOS REEMBOLSABLES"/>
    <n v="785573"/>
    <n v="0"/>
    <n v="785573"/>
    <s v="1"/>
    <s v="1002057942"/>
    <x v="336"/>
    <s v="10020200"/>
    <s v="EJECUCIÓN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</r>
  <r>
    <s v="138020001"/>
    <s v="REINTEGRO DE INCAPACIDADES"/>
    <d v="2025-05-27T00:00:00"/>
    <x v="4"/>
    <s v="15"/>
    <s v="CONSIGNACIONES BANCO"/>
    <s v=""/>
    <s v="000000817"/>
    <s v="EPS SURA COMPAÑIA SURAMERICANA SERVICIOS DE SALUD:REINTEGRO INCAPACIDADES000000817"/>
    <n v="0"/>
    <n v="142350"/>
    <n v="-142350"/>
    <s v="1"/>
    <s v="800088702"/>
    <x v="1"/>
    <s v=""/>
    <s v=" "/>
    <s v=" "/>
    <s v=" "/>
    <n v="0"/>
    <s v="CONTABLE"/>
    <s v="N"/>
    <s v="000000817"/>
    <s v="0"/>
    <s v="TACOTESO"/>
    <s v="Jun 12 2025  9:02AM"/>
    <s v="frmBAN607"/>
    <s v="TA-COOR-TESO"/>
    <s v="TAMBIENTAL"/>
    <s v="Jun 12 2025  9:02AM"/>
    <s v=""/>
  </r>
  <r>
    <s v="138020001"/>
    <s v="REINTEGRO DE INCAPACIDADES"/>
    <d v="2025-05-21T00:00:00"/>
    <x v="4"/>
    <s v="15"/>
    <s v="CONSIGNACIONES BANCO"/>
    <s v=""/>
    <s v="000000816"/>
    <s v="COLMENA SEGUROS RIESGOS LABORALES S.A., RIESGOS LABORALES COLMENA S.A. COMPAÑIA DE SEGUROS DE VIDA:REINTEGRO INCAPACIDADES000000816"/>
    <n v="0"/>
    <n v="128121"/>
    <n v="-128121"/>
    <s v="1"/>
    <s v="800226175"/>
    <x v="328"/>
    <s v=""/>
    <s v=" "/>
    <s v=" "/>
    <s v=" "/>
    <n v="0"/>
    <s v="CONTABLE"/>
    <s v="N"/>
    <s v="000000816"/>
    <s v="0"/>
    <s v="TACOTESO"/>
    <s v="Jun 12 2025  9:01AM"/>
    <s v="frmBAN607"/>
    <s v="TA-COOR-TESO"/>
    <s v="TAMBIENTAL"/>
    <s v="Jun 12 2025  9:01AM"/>
    <s v=""/>
  </r>
  <r>
    <s v="138020001"/>
    <s v="REINTEGRO DE INCAPACIDADES"/>
    <d v="2025-05-21T00:00:00"/>
    <x v="4"/>
    <s v="15"/>
    <s v="CONSIGNACIONES BANCO"/>
    <s v=""/>
    <s v="000000815"/>
    <s v="EPS SURA COMPAÑIA SURAMERICANA SERVICIOS DE SALUD:REINTEGRO INCAPACIDADES000000815"/>
    <n v="0"/>
    <n v="1198257"/>
    <n v="-1198257"/>
    <s v="1"/>
    <s v="800088702"/>
    <x v="1"/>
    <s v=""/>
    <s v=" "/>
    <s v=" "/>
    <s v=" "/>
    <n v="0"/>
    <s v="CONTABLE"/>
    <s v="N"/>
    <s v="000000815"/>
    <s v="0"/>
    <s v="TACOTESO"/>
    <s v="Jun 12 2025  9:00AM"/>
    <s v="frmBAN607"/>
    <s v="TA-COOR-TESO"/>
    <s v="TAMBIENTAL"/>
    <s v="Jun 12 2025  9:00AM"/>
    <s v=""/>
  </r>
  <r>
    <s v="138020001"/>
    <s v="REINTEGRO DE INCAPACIDADES"/>
    <d v="2025-05-09T00:00:00"/>
    <x v="4"/>
    <s v="15"/>
    <s v="CONSIGNACIONES BANCO"/>
    <s v=""/>
    <s v="000000814"/>
    <s v="COLMENA SEGUROS RIESGOS LABORALES S.A., RIESGOS LABORALES COLMENA S.A. COMPAÑIA DE SEGUROS DE VIDA:REINTEGRO INCAPACIDADES000000814"/>
    <n v="0"/>
    <n v="919887"/>
    <n v="-919887"/>
    <s v="1"/>
    <s v="800226175"/>
    <x v="328"/>
    <s v=""/>
    <s v=" "/>
    <s v=" "/>
    <s v=" "/>
    <n v="0"/>
    <s v="CONTABLE"/>
    <s v="N"/>
    <s v="000000814"/>
    <s v="0"/>
    <s v="TACOTESO"/>
    <s v="Jun 12 2025  8:59AM"/>
    <s v="frmBAN607"/>
    <s v="TA-COOR-TESO"/>
    <s v="TAMBIENTAL"/>
    <s v="Jun 12 2025  8:59AM"/>
    <s v=""/>
  </r>
  <r>
    <s v="138020001"/>
    <s v="REINTEGRO DE INCAPACIDADES"/>
    <d v="2025-05-08T00:00:00"/>
    <x v="4"/>
    <s v="15"/>
    <s v="CONSIGNACIONES BANCO"/>
    <s v=""/>
    <s v="000000813"/>
    <s v="ASOCIACION MUTUAL SER EMPRESA SOLIDARIA:REINTEGRO INCAPACIDADES000000813"/>
    <n v="0"/>
    <n v="47450"/>
    <n v="-47450"/>
    <s v="1"/>
    <s v="806008394"/>
    <x v="6"/>
    <s v=""/>
    <s v=" "/>
    <s v=" "/>
    <s v=" "/>
    <n v="0"/>
    <s v="CONTABLE"/>
    <s v="N"/>
    <s v="000000813"/>
    <s v="0"/>
    <s v="TACOTESO"/>
    <s v="Jun 12 2025  8:58AM"/>
    <s v="frmBAN607"/>
    <s v="TA-COOR-TESO"/>
    <s v="TAMBIENTAL"/>
    <s v="Jun 12 2025  8:58AM"/>
    <s v=""/>
  </r>
  <r>
    <s v="138020001"/>
    <s v="REINTEGRO DE INCAPACIDADES"/>
    <d v="2025-05-08T00:00:00"/>
    <x v="4"/>
    <s v="15"/>
    <s v="CONSIGNACIONES BANCO"/>
    <s v=""/>
    <s v="000000812"/>
    <s v="ASOCIACION MUTUAL SER EMPRESA SOLIDARIA:REINTEGRO INCAPACIDADES000000812"/>
    <n v="0"/>
    <n v="720066"/>
    <n v="-720066"/>
    <s v="1"/>
    <s v="806008394"/>
    <x v="6"/>
    <s v=""/>
    <s v=" "/>
    <s v=" "/>
    <s v=" "/>
    <n v="0"/>
    <s v="CONTABLE"/>
    <s v="N"/>
    <s v="000000812"/>
    <s v="0"/>
    <s v="TACOTESO"/>
    <s v="Jun 12 2025  8:57AM"/>
    <s v="frmBAN607"/>
    <s v="TA-COOR-TESO"/>
    <s v="TAMBIENTAL"/>
    <s v="Jun 12 2025  8:57AM"/>
    <s v=""/>
  </r>
  <r>
    <s v="138020001"/>
    <s v="REINTEGRO DE INCAPACIDADES"/>
    <d v="2025-05-07T00:00:00"/>
    <x v="4"/>
    <s v="15"/>
    <s v="CONSIGNACIONES BANCO"/>
    <s v=""/>
    <s v="000000811"/>
    <s v="ASOCIACION MUTUAL SER EMPRESA SOLIDARIA:REINTEGRO INCAPACIDADES000000811"/>
    <n v="0"/>
    <n v="380155"/>
    <n v="-380155"/>
    <s v="1"/>
    <s v="806008394"/>
    <x v="6"/>
    <s v=""/>
    <s v=" "/>
    <s v=" "/>
    <s v=" "/>
    <n v="0"/>
    <s v="CONTABLE"/>
    <s v="N"/>
    <s v="000000811"/>
    <s v="0"/>
    <s v="TACOTESO"/>
    <s v="Jun 12 2025  8:56AM"/>
    <s v="frmBAN607"/>
    <s v="TA-COOR-TESO"/>
    <s v="TAMBIENTAL"/>
    <s v="Jun 12 2025  8:56AM"/>
    <s v=""/>
  </r>
  <r>
    <s v="138020001"/>
    <s v="REINTEGRO DE INCAPACIDADES"/>
    <d v="2025-05-07T00:00:00"/>
    <x v="4"/>
    <s v="15"/>
    <s v="CONSIGNACIONES BANCO"/>
    <s v=""/>
    <s v="000000810"/>
    <s v="EPS SURA COMPAÑIA SURAMERICANA SERVICIOS DE SALUD:REINTEGRO INCAPACIDADES000000810"/>
    <n v="0"/>
    <n v="142350"/>
    <n v="-142350"/>
    <s v="1"/>
    <s v="800088702"/>
    <x v="1"/>
    <s v=""/>
    <s v=" "/>
    <s v=" "/>
    <s v=" "/>
    <n v="0"/>
    <s v="CONTABLE"/>
    <s v="N"/>
    <s v="000000810"/>
    <s v="0"/>
    <s v="TACOTESO"/>
    <s v="Jun 12 2025  8:55AM"/>
    <s v="frmBAN607"/>
    <s v="TA-COOR-TESO"/>
    <s v="TAMBIENTAL"/>
    <s v="Jun 12 2025  8:55AM"/>
    <s v=""/>
  </r>
  <r>
    <s v="138020001"/>
    <s v="REINTEGRO DE INCAPACIDADES"/>
    <d v="2025-05-05T00:00:00"/>
    <x v="4"/>
    <s v="15"/>
    <s v="CONSIGNACIONES BANCO"/>
    <s v=""/>
    <s v="000000809"/>
    <s v="E.P.S. SANITAS S.A.:REINTEGRO INCAPACIDADES000000809"/>
    <n v="0"/>
    <n v="142350"/>
    <n v="-142350"/>
    <s v="1"/>
    <s v="800251440"/>
    <x v="5"/>
    <s v=""/>
    <s v=" "/>
    <s v=" "/>
    <s v=" "/>
    <n v="0"/>
    <s v="CONTABLE"/>
    <s v="N"/>
    <s v="000000809"/>
    <s v="0"/>
    <s v="TACOTESO"/>
    <s v="Jun 12 2025  8:51AM"/>
    <s v="frmBAN607"/>
    <s v="TA-COOR-TESO"/>
    <s v="TAMBIENTAL"/>
    <s v="Jun 12 2025  8:51AM"/>
    <s v=""/>
  </r>
  <r>
    <s v="138020001"/>
    <s v="REINTEGRO DE INCAPACIDADES"/>
    <d v="2025-05-02T00:00:00"/>
    <x v="4"/>
    <s v="15"/>
    <s v="CONSIGNACIONES BANCO"/>
    <s v=""/>
    <s v="000000808"/>
    <s v="COOSALUD ENTIDAD PROMOTORA DE SALUD S.A:REINTEGRO INCAPACIDADES000000808"/>
    <n v="0"/>
    <n v="143578"/>
    <n v="-143578"/>
    <s v="1"/>
    <s v="900226715"/>
    <x v="8"/>
    <s v=""/>
    <s v=" "/>
    <s v=" "/>
    <s v=" "/>
    <n v="0"/>
    <s v="CONTABLE"/>
    <s v="N"/>
    <s v="000000808"/>
    <s v="0"/>
    <s v="TACOTESO"/>
    <s v="Jun 12 2025  8:42AM"/>
    <s v="frmBAN607"/>
    <s v="TA-COOR-TESO"/>
    <s v="TAMBIENTAL"/>
    <s v="Jun 12 2025  8:42AM"/>
    <s v=""/>
  </r>
  <r>
    <s v="138020001"/>
    <s v="REINTEGRO DE INCAPACIDADES"/>
    <d v="2025-05-02T00:00:00"/>
    <x v="4"/>
    <s v="15"/>
    <s v="CONSIGNACIONES BANCO"/>
    <s v=""/>
    <s v="000000807"/>
    <s v="COOSALUD ENTIDAD PROMOTORA DE SALUD S.A:REINTEGRO INCAPACIDADES000000807"/>
    <n v="0"/>
    <n v="47860"/>
    <n v="-47860"/>
    <s v="1"/>
    <s v="900226715"/>
    <x v="8"/>
    <s v=""/>
    <s v=" "/>
    <s v=" "/>
    <s v=" "/>
    <n v="0"/>
    <s v="CONTABLE"/>
    <s v="N"/>
    <s v="000000807"/>
    <s v="0"/>
    <s v="TACOTESO"/>
    <s v="Jun 12 2025  8:41AM"/>
    <s v="frmBAN607"/>
    <s v="TA-COOR-TESO"/>
    <s v="TAMBIENTAL"/>
    <s v="Jun 12 2025  8:41AM"/>
    <s v=""/>
  </r>
  <r>
    <s v="138020001"/>
    <s v="REINTEGRO DE INCAPACIDADES"/>
    <d v="2025-05-02T00:00:00"/>
    <x v="4"/>
    <s v="15"/>
    <s v="CONSIGNACIONES BANCO"/>
    <s v=""/>
    <s v="000000806"/>
    <s v="COOSALUD ENTIDAD PROMOTORA DE SALUD S.A:REINTEGRO INCAPACIDADES000000806"/>
    <n v="0"/>
    <n v="142350"/>
    <n v="-142350"/>
    <s v="1"/>
    <s v="900226715"/>
    <x v="8"/>
    <s v=""/>
    <s v=" "/>
    <s v=" "/>
    <s v=" "/>
    <n v="0"/>
    <s v="CONTABLE"/>
    <s v="N"/>
    <s v="000000806"/>
    <s v="0"/>
    <s v="TACOTESO"/>
    <s v="Jun 12 2025  8:40AM"/>
    <s v="frmBAN607"/>
    <s v="TA-COOR-TESO"/>
    <s v="TAMBIENTAL"/>
    <s v="Jun 12 2025  8:40A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42350"/>
    <n v="-142350"/>
    <s v="1"/>
    <s v="32936515"/>
    <x v="9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47450"/>
    <n v="-47450"/>
    <s v="1"/>
    <s v="73121602"/>
    <x v="3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48582"/>
    <n v="-148582"/>
    <s v="1"/>
    <s v="8852350"/>
    <x v="33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94900"/>
    <n v="-94900"/>
    <s v="1"/>
    <s v="94379411"/>
    <x v="322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47450"/>
    <n v="-47450"/>
    <s v="1"/>
    <s v="73131436"/>
    <x v="45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74368"/>
    <n v="-174368"/>
    <s v="1"/>
    <s v="8854897"/>
    <x v="102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362001"/>
    <n v="-362001"/>
    <s v="1"/>
    <s v="73131436"/>
    <x v="45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45710"/>
    <n v="-45710"/>
    <s v="1"/>
    <s v="73571183"/>
    <x v="290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44416"/>
    <n v="-44416"/>
    <s v="1"/>
    <s v="92447136"/>
    <x v="159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76290"/>
    <n v="-176290"/>
    <s v="1"/>
    <s v="92447136"/>
    <x v="159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38667"/>
    <n v="-38667"/>
    <s v="1"/>
    <s v="73151581"/>
    <x v="16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42350"/>
    <n v="-142350"/>
    <s v="1"/>
    <s v="1050959328"/>
    <x v="181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43333"/>
    <n v="-43333"/>
    <s v="1"/>
    <s v="9103331"/>
    <x v="89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249424"/>
    <n v="-249424"/>
    <s v="1"/>
    <s v="9156352"/>
    <x v="78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49654"/>
    <n v="-149654"/>
    <s v="1"/>
    <s v="9156352"/>
    <x v="78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REINTEGRO INCAPACIDAD"/>
    <n v="0"/>
    <n v="142350"/>
    <n v="-142350"/>
    <s v="1"/>
    <s v="1047370459"/>
    <x v="16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7T00:00:00"/>
    <x v="4"/>
    <s v="15"/>
    <s v="CONSIGNACIONES BANCO"/>
    <s v=""/>
    <s v="000000835"/>
    <s v="SALUD TOTAL S.A. EPS ARS:REINTEGRO INCAPACIDAD000000835"/>
    <n v="0"/>
    <n v="55638"/>
    <n v="-55638"/>
    <s v="1"/>
    <s v="9156352"/>
    <x v="78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</r>
  <r>
    <s v="138020001"/>
    <s v="REINTEGRO DE INCAPACIDADES"/>
    <d v="2025-06-25T00:00:00"/>
    <x v="4"/>
    <s v="15"/>
    <s v="CONSIGNACIONES BANCO"/>
    <s v=""/>
    <s v="000000834"/>
    <s v="EPS SURA COMPAÑIA SURAMERICANA SERVICIOS DE SALUD:REINTEGRO INCAPACIDADES000000834"/>
    <n v="0"/>
    <n v="1130959"/>
    <n v="-1130959"/>
    <s v="1"/>
    <s v="1143340016"/>
    <x v="273"/>
    <s v=""/>
    <s v=" "/>
    <s v=" "/>
    <s v=" "/>
    <n v="0"/>
    <s v="CONTABLE"/>
    <s v="N"/>
    <s v="000000834"/>
    <s v="0"/>
    <s v="TACOTESO"/>
    <s v="Jul 11 2025 12:21PM"/>
    <s v="frmBAN607"/>
    <s v="TA-COOR-TESO"/>
    <s v="TAMBIENTAL"/>
    <s v="Jul 11 2025 12:21PM"/>
    <s v=""/>
  </r>
  <r>
    <s v="138020001"/>
    <s v="REINTEGRO DE INCAPACIDADES"/>
    <d v="2025-06-20T00:00:00"/>
    <x v="4"/>
    <s v="15"/>
    <s v="CONSIGNACIONES BANCO"/>
    <s v=""/>
    <s v="000000833"/>
    <s v="REINTEGRO INCAPACIDADES"/>
    <n v="0"/>
    <n v="427050"/>
    <n v="-427050"/>
    <s v="1"/>
    <s v="73146005"/>
    <x v="304"/>
    <s v=""/>
    <s v=" "/>
    <s v=" "/>
    <s v=" "/>
    <n v="0"/>
    <s v="CONTABLE"/>
    <s v="N"/>
    <s v="000000833"/>
    <s v="0"/>
    <s v="TACOTESO"/>
    <s v="Jul 11 2025 12:20PM"/>
    <s v="frmBAN607"/>
    <s v="TA-COOR-TESO"/>
    <s v="TAMBIENTAL"/>
    <s v="Jul 11 2025 12:20PM"/>
    <s v=""/>
  </r>
  <r>
    <s v="138020001"/>
    <s v="REINTEGRO DE INCAPACIDADES"/>
    <d v="2025-06-20T00:00:00"/>
    <x v="4"/>
    <s v="15"/>
    <s v="CONSIGNACIONES BANCO"/>
    <s v=""/>
    <s v="000000833"/>
    <s v="E.P.S. SANITAS S.A.:REINTEGRO INCAPACIDADES000000833"/>
    <n v="0"/>
    <n v="142350"/>
    <n v="-142350"/>
    <s v="1"/>
    <s v="73576572"/>
    <x v="49"/>
    <s v=""/>
    <s v=" "/>
    <s v=" "/>
    <s v=" "/>
    <n v="0"/>
    <s v="CONTABLE"/>
    <s v="N"/>
    <s v="000000833"/>
    <s v="0"/>
    <s v="TACOTESO"/>
    <s v="Jul 11 2025 12:20PM"/>
    <s v="frmBAN607"/>
    <s v="TA-COOR-TESO"/>
    <s v="TAMBIENTAL"/>
    <s v="Jul 11 2025 12:20PM"/>
    <s v=""/>
  </r>
  <r>
    <s v="138020001"/>
    <s v="REINTEGRO DE INCAPACIDADES"/>
    <d v="2025-06-10T00:00:00"/>
    <x v="4"/>
    <s v="15"/>
    <s v="CONSIGNACIONES BANCO"/>
    <s v=""/>
    <s v="000000832"/>
    <s v="REINTEGRO INCAPACIDADES"/>
    <n v="0"/>
    <n v="833380"/>
    <n v="-833380"/>
    <s v="1"/>
    <s v="1002057942"/>
    <x v="336"/>
    <s v=""/>
    <s v=" "/>
    <s v=" "/>
    <s v=" "/>
    <n v="0"/>
    <s v="CONTABLE"/>
    <s v="N"/>
    <s v="000000832"/>
    <s v="0"/>
    <s v="TACOTESO"/>
    <s v="Jul 11 2025 12:17PM"/>
    <s v="frmBAN607"/>
    <s v="TA-COOR-TESO"/>
    <s v="TAMBIENTAL"/>
    <s v="Jul 11 2025 12:17PM"/>
    <s v=""/>
  </r>
  <r>
    <s v="138020001"/>
    <s v="REINTEGRO DE INCAPACIDADES"/>
    <d v="2025-06-10T00:00:00"/>
    <x v="4"/>
    <s v="15"/>
    <s v="CONSIGNACIONES BANCO"/>
    <s v=""/>
    <s v="000000832"/>
    <s v="SALUD TOTAL S.A. EPS ARS:REINTEGRO INCAPACIDADES000000832"/>
    <n v="0"/>
    <n v="346664"/>
    <n v="-346664"/>
    <s v="1"/>
    <s v="73187274"/>
    <x v="277"/>
    <s v=""/>
    <s v=" "/>
    <s v=" "/>
    <s v=" "/>
    <n v="0"/>
    <s v="CONTABLE"/>
    <s v="N"/>
    <s v="000000832"/>
    <s v="0"/>
    <s v="TACOTESO"/>
    <s v="Jul 11 2025 12:17PM"/>
    <s v="frmBAN607"/>
    <s v="TA-COOR-TESO"/>
    <s v="TAMBIENTAL"/>
    <s v="Jul 11 2025 12:17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6413"/>
    <n v="-46413"/>
    <s v="1"/>
    <s v="1050966796"/>
    <x v="281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129999"/>
    <n v="-129999"/>
    <s v="1"/>
    <s v="1070806627"/>
    <x v="282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67820"/>
    <n v="-67820"/>
    <s v="1"/>
    <s v="73152237"/>
    <x v="11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3333"/>
    <n v="-43333"/>
    <s v="1"/>
    <s v="8719170"/>
    <x v="294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3333"/>
    <n v="-43333"/>
    <s v="1"/>
    <s v="73575321"/>
    <x v="135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97095"/>
    <n v="-97095"/>
    <s v="1"/>
    <s v="1047503812"/>
    <x v="312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146148"/>
    <n v="-146148"/>
    <s v="1"/>
    <s v="73182246"/>
    <x v="313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923577"/>
    <n v="-923577"/>
    <s v="1"/>
    <s v="73108745"/>
    <x v="10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36529"/>
    <n v="-36529"/>
    <s v="1"/>
    <s v="1128058315"/>
    <x v="166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3333"/>
    <n v="-43333"/>
    <s v="1"/>
    <s v="45548915"/>
    <x v="34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5614"/>
    <n v="-45614"/>
    <s v="1"/>
    <s v="73571183"/>
    <x v="29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8060"/>
    <n v="-48060"/>
    <s v="1"/>
    <s v="73202177"/>
    <x v="87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3333"/>
    <n v="-43333"/>
    <s v="1"/>
    <s v="1193030985"/>
    <x v="22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38667"/>
    <n v="-38667"/>
    <s v="1"/>
    <s v="32936515"/>
    <x v="97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52113"/>
    <n v="-52113"/>
    <s v="1"/>
    <s v="1047450770"/>
    <x v="186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193335"/>
    <n v="-193335"/>
    <s v="1"/>
    <s v="1050959328"/>
    <x v="181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129999"/>
    <n v="-129999"/>
    <s v="1"/>
    <s v="9103331"/>
    <x v="89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47450"/>
    <n v="-47450"/>
    <s v="1"/>
    <s v="7921809"/>
    <x v="16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86666"/>
    <n v="-86666"/>
    <s v="1"/>
    <s v="1047384502"/>
    <x v="30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REINTEGRO INCAPACIDAD"/>
    <n v="0"/>
    <n v="109447"/>
    <n v="-109447"/>
    <s v="1"/>
    <s v="9156352"/>
    <x v="7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5T00:00:00"/>
    <x v="4"/>
    <s v="15"/>
    <s v="CONSIGNACIONES BANCO"/>
    <s v=""/>
    <s v="000000831"/>
    <s v="SALUD TOTAL S.A. EPS ARS:REINTEGRO INCAPACIDAD000000831"/>
    <n v="0"/>
    <n v="48903"/>
    <n v="-48903"/>
    <s v="1"/>
    <s v="8852350"/>
    <x v="337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</r>
  <r>
    <s v="138020001"/>
    <s v="REINTEGRO DE INCAPACIDADES"/>
    <d v="2025-06-04T00:00:00"/>
    <x v="4"/>
    <s v="15"/>
    <s v="CONSIGNACIONES BANCO"/>
    <s v=""/>
    <s v="000000830"/>
    <s v="ASOCIACION MUTUAL SER EMPRESA SOLIDARIA:REINTEGRO INCAPACIDADES000000830"/>
    <n v="0"/>
    <n v="901550"/>
    <n v="-901550"/>
    <s v="1"/>
    <s v="806008394"/>
    <x v="6"/>
    <s v=""/>
    <s v=" "/>
    <s v=" "/>
    <s v=" "/>
    <n v="0"/>
    <s v="CONTABLE"/>
    <s v="N"/>
    <s v="000000830"/>
    <s v="0"/>
    <s v="TACOTESO"/>
    <s v="Jul 11 2025 11:38AM"/>
    <s v="frmBAN607"/>
    <s v="TA-COOR-TESO"/>
    <s v="TAMBIENTAL"/>
    <s v="Jul 11 2025 11:38AM"/>
    <s v=""/>
  </r>
  <r>
    <s v="138020001"/>
    <s v="REINTEGRO DE INCAPACIDADES"/>
    <d v="2025-06-04T00:00:00"/>
    <x v="4"/>
    <s v="15"/>
    <s v="CONSIGNACIONES BANCO"/>
    <s v=""/>
    <s v="000000829"/>
    <s v="ASOCIACION MUTUAL SER EMPRESA SOLIDARIA:REINTEGRO INCAPACIDADES000000829"/>
    <n v="0"/>
    <n v="616852"/>
    <n v="-616852"/>
    <s v="1"/>
    <s v="806008394"/>
    <x v="6"/>
    <s v=""/>
    <s v=" "/>
    <s v=" "/>
    <s v=" "/>
    <n v="0"/>
    <s v="CONTABLE"/>
    <s v="N"/>
    <s v="000000829"/>
    <s v="0"/>
    <s v="TACOTESO"/>
    <s v="Jul 11 2025 11:36AM"/>
    <s v="frmBAN607"/>
    <s v="TA-COOR-TESO"/>
    <s v="TAMBIENTAL"/>
    <s v="Jul 11 2025 11:36AM"/>
    <s v=""/>
  </r>
  <r>
    <s v="138020001"/>
    <s v="REINTEGRO DE INCAPACIDADES"/>
    <d v="2025-06-30T00:00:00"/>
    <x v="4"/>
    <s v="21"/>
    <s v="NOMINA NOVASOFT"/>
    <s v=""/>
    <s v="000000049"/>
    <s v="GASTOS REEMBOLSABLES"/>
    <n v="47450"/>
    <n v="0"/>
    <n v="47450"/>
    <s v="1"/>
    <s v="73159298"/>
    <x v="247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237250"/>
    <n v="0"/>
    <n v="237250"/>
    <s v="1"/>
    <s v="73117655"/>
    <x v="32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42350"/>
    <n v="0"/>
    <n v="142350"/>
    <s v="1"/>
    <s v="73143059"/>
    <x v="6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237250"/>
    <n v="0"/>
    <n v="237250"/>
    <s v="1"/>
    <s v="1050972313"/>
    <x v="341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89800"/>
    <n v="0"/>
    <n v="189800"/>
    <s v="1"/>
    <s v="1128046710"/>
    <x v="302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47450"/>
    <n v="0"/>
    <n v="47450"/>
    <s v="1"/>
    <s v="1049537139"/>
    <x v="342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57638"/>
    <n v="0"/>
    <n v="57638"/>
    <s v="1"/>
    <s v="1047430645"/>
    <x v="90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50689"/>
    <n v="0"/>
    <n v="50689"/>
    <s v="1"/>
    <s v="7921809"/>
    <x v="16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284700"/>
    <n v="0"/>
    <n v="284700"/>
    <s v="1"/>
    <s v="1143339994"/>
    <x v="10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749295"/>
    <n v="0"/>
    <n v="749295"/>
    <s v="1"/>
    <s v="1047430645"/>
    <x v="90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48657"/>
    <n v="0"/>
    <n v="48657"/>
    <s v="1"/>
    <s v="73006153"/>
    <x v="343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42350"/>
    <n v="0"/>
    <n v="142350"/>
    <s v="1"/>
    <s v="10886858"/>
    <x v="266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42350"/>
    <n v="0"/>
    <n v="142350"/>
    <s v="1"/>
    <s v="15075642"/>
    <x v="34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711750"/>
    <n v="0"/>
    <n v="711750"/>
    <s v="1"/>
    <s v="73159298"/>
    <x v="247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42350"/>
    <n v="0"/>
    <n v="142350"/>
    <s v="1"/>
    <s v="73142139"/>
    <x v="8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0"/>
    <n v="142350"/>
    <n v="-142350"/>
    <s v="1"/>
    <s v="73146005"/>
    <x v="30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42350"/>
    <n v="0"/>
    <n v="142350"/>
    <s v="1"/>
    <s v="73146005"/>
    <x v="30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284700"/>
    <n v="0"/>
    <n v="284700"/>
    <s v="1"/>
    <s v="73109356"/>
    <x v="4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47450"/>
    <n v="0"/>
    <n v="47450"/>
    <s v="1"/>
    <s v="1235041387"/>
    <x v="345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50764"/>
    <n v="0"/>
    <n v="50764"/>
    <s v="1"/>
    <s v="73204751"/>
    <x v="346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711750"/>
    <n v="0"/>
    <n v="711750"/>
    <s v="1"/>
    <s v="1143339994"/>
    <x v="10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909998"/>
    <n v="0"/>
    <n v="909998"/>
    <s v="1"/>
    <s v="1143340016"/>
    <x v="273"/>
    <s v="10030300"/>
    <s v="ACCIDENTALIDAD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89800"/>
    <n v="0"/>
    <n v="189800"/>
    <s v="1"/>
    <s v="1128045753"/>
    <x v="9"/>
    <s v="10030200"/>
    <s v="COORDINACIÓN DE OPERACION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58553"/>
    <n v="0"/>
    <n v="58553"/>
    <s v="1"/>
    <s v="73149268"/>
    <x v="180"/>
    <s v="10020200"/>
    <s v="EJECUCIÓN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6-30T00:00:00"/>
    <x v="4"/>
    <s v="21"/>
    <s v="NOMINA NOVASOFT"/>
    <s v=""/>
    <s v="000000049"/>
    <s v="GASTOS REEMBOLSABLES"/>
    <n v="128107"/>
    <n v="0"/>
    <n v="128107"/>
    <s v="1"/>
    <s v="73270281"/>
    <x v="338"/>
    <s v="10020200"/>
    <s v="EJECUCIÓN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</r>
  <r>
    <s v="138020001"/>
    <s v="REINTEGRO DE INCAPACIDADES"/>
    <d v="2025-07-30T00:00:00"/>
    <x v="4"/>
    <s v="15"/>
    <s v="CONSIGNACIONES BANCO"/>
    <s v=""/>
    <s v="000000863"/>
    <s v="EPS SURA COMPAÑIA SURAMERICANA SERVICIOS DE SALUD:REINTEGRO INCAPACIDADES000000863"/>
    <n v="0"/>
    <n v="1328600"/>
    <n v="-1328600"/>
    <s v="1"/>
    <s v="800088702"/>
    <x v="1"/>
    <s v=""/>
    <s v=" "/>
    <s v=" "/>
    <s v=" "/>
    <n v="0"/>
    <s v="CONTABLE"/>
    <s v="N"/>
    <s v="000000863"/>
    <s v="0"/>
    <s v="TACOTESO"/>
    <s v="Ago 12 2025  9:40AM"/>
    <s v="frmBAN607"/>
    <s v="TA-COOR-TESO"/>
    <s v="TAMBIENTAL"/>
    <s v="Ago 12 2025  9:40AM"/>
    <s v=""/>
  </r>
  <r>
    <s v="138020001"/>
    <s v="REINTEGRO DE INCAPACIDADES"/>
    <d v="2025-07-28T00:00:00"/>
    <x v="4"/>
    <s v="15"/>
    <s v="CONSIGNACIONES BANCO"/>
    <s v=""/>
    <s v="000000862"/>
    <s v="ASOCIACION MUTUAL SER EMPRESA SOLIDARIA:REINTEGRO INCAPACIDADES000000862"/>
    <n v="0"/>
    <n v="936586"/>
    <n v="-936586"/>
    <s v="1"/>
    <s v="1047430645"/>
    <x v="90"/>
    <s v=""/>
    <s v=" "/>
    <s v=" "/>
    <s v=" "/>
    <n v="0"/>
    <s v="CONTABLE"/>
    <s v="N"/>
    <s v="000000862"/>
    <s v="0"/>
    <s v="TACOTESO"/>
    <s v="Ago 12 2025  9:37AM"/>
    <s v="frmBAN607"/>
    <s v="TA-COOR-TESO"/>
    <s v="TAMBIENTAL"/>
    <s v="Ago 12 2025  9:37AM"/>
    <s v=""/>
  </r>
  <r>
    <s v="138020001"/>
    <s v="REINTEGRO DE INCAPACIDADES"/>
    <d v="2025-07-22T00:00:00"/>
    <x v="4"/>
    <s v="15"/>
    <s v="CONSIGNACIONES BANCO"/>
    <s v=""/>
    <s v="000000861"/>
    <s v="SALUD TOTAL S.A. EPS ARS:REINTEGRO INCAPACIDADES000000861"/>
    <n v="0"/>
    <n v="2040350"/>
    <n v="-2040350"/>
    <s v="1"/>
    <s v="73151581"/>
    <x v="167"/>
    <s v=""/>
    <s v=" "/>
    <s v=" "/>
    <s v=" "/>
    <n v="0"/>
    <s v="CONTABLE"/>
    <s v="N"/>
    <s v="000000861"/>
    <s v="0"/>
    <s v="TACOTESO"/>
    <s v="Ago 12 2025  9:33AM"/>
    <s v="frmBAN607"/>
    <s v="TA-COOR-TESO"/>
    <s v="TAMBIENTAL"/>
    <s v="Ago 12 2025  9:33AM"/>
    <s v=""/>
  </r>
  <r>
    <s v="138020001"/>
    <s v="REINTEGRO DE INCAPACIDADES"/>
    <d v="2025-07-08T00:00:00"/>
    <x v="4"/>
    <s v="15"/>
    <s v="CONSIGNACIONES BANCO"/>
    <s v=""/>
    <s v="000000860"/>
    <s v="REINTEGRO INCAPACIDADES"/>
    <n v="0"/>
    <n v="1423500"/>
    <n v="-1423500"/>
    <s v="1"/>
    <s v="73151581"/>
    <x v="167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</r>
  <r>
    <s v="138020001"/>
    <s v="REINTEGRO DE INCAPACIDADES"/>
    <d v="2025-07-08T00:00:00"/>
    <x v="4"/>
    <s v="15"/>
    <s v="CONSIGNACIONES BANCO"/>
    <s v=""/>
    <s v="000000860"/>
    <s v="REINTEGRO INCAPACIDADES"/>
    <n v="0"/>
    <n v="47450"/>
    <n v="-47450"/>
    <s v="1"/>
    <s v="45562071"/>
    <x v="67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</r>
  <r>
    <s v="138020001"/>
    <s v="REINTEGRO DE INCAPACIDADES"/>
    <d v="2025-07-08T00:00:00"/>
    <x v="4"/>
    <s v="15"/>
    <s v="CONSIGNACIONES BANCO"/>
    <s v=""/>
    <s v="000000860"/>
    <s v="REINTEGRO INCAPACIDADES"/>
    <n v="0"/>
    <n v="142350"/>
    <n v="-142350"/>
    <s v="1"/>
    <s v="73131436"/>
    <x v="45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</r>
  <r>
    <s v="138020001"/>
    <s v="REINTEGRO DE INCAPACIDADES"/>
    <d v="2025-07-08T00:00:00"/>
    <x v="4"/>
    <s v="15"/>
    <s v="CONSIGNACIONES BANCO"/>
    <s v=""/>
    <s v="000000860"/>
    <s v="REINTEGRO INCAPACIDADES"/>
    <n v="0"/>
    <n v="47450"/>
    <n v="-47450"/>
    <s v="1"/>
    <s v="92447136"/>
    <x v="159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</r>
  <r>
    <s v="138020001"/>
    <s v="REINTEGRO DE INCAPACIDADES"/>
    <d v="2025-07-08T00:00:00"/>
    <x v="4"/>
    <s v="15"/>
    <s v="CONSIGNACIONES BANCO"/>
    <s v=""/>
    <s v="000000860"/>
    <s v="REINTEGRO INCAPACIDADES"/>
    <n v="0"/>
    <n v="875021"/>
    <n v="-875021"/>
    <s v="1"/>
    <s v="8854897"/>
    <x v="102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</r>
  <r>
    <s v="138020001"/>
    <s v="REINTEGRO DE INCAPACIDADES"/>
    <d v="2025-07-08T00:00:00"/>
    <x v="4"/>
    <s v="15"/>
    <s v="CONSIGNACIONES BANCO"/>
    <s v=""/>
    <s v="000000860"/>
    <s v="SALUD TOTAL S.A. EPS ARS:REINTEGRO INCAPACIDADES000000860"/>
    <n v="0"/>
    <n v="142350"/>
    <n v="-142350"/>
    <s v="1"/>
    <s v="45543688"/>
    <x v="326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</r>
  <r>
    <s v="138020001"/>
    <s v="REINTEGRO DE INCAPACIDADES"/>
    <d v="2025-07-03T00:00:00"/>
    <x v="4"/>
    <s v="15"/>
    <s v="CONSIGNACIONES BANCO"/>
    <s v=""/>
    <s v="000000859"/>
    <s v="ASOCIACION MUTUAL SER EMPRESA SOLIDARIA:REINTEGRO INCAPACIDADES000000859"/>
    <n v="0"/>
    <n v="47450"/>
    <n v="-47450"/>
    <s v="1"/>
    <s v="73152234"/>
    <x v="226"/>
    <s v=""/>
    <s v=" "/>
    <s v=" "/>
    <s v=" "/>
    <n v="0"/>
    <s v="CONTABLE"/>
    <s v="N"/>
    <s v="000000859"/>
    <s v="0"/>
    <s v="TACOTESO"/>
    <s v="Ago 12 2025  9:10AM"/>
    <s v="frmBAN607"/>
    <s v="TA-COOR-TESO"/>
    <s v="TAMBIENTAL"/>
    <s v="Ago 12 2025  9:10AM"/>
    <s v=""/>
  </r>
  <r>
    <s v="138020001"/>
    <s v="REINTEGRO DE INCAPACIDADES"/>
    <d v="2025-07-02T00:00:00"/>
    <x v="4"/>
    <s v="15"/>
    <s v="CONSIGNACIONES BANCO"/>
    <s v=""/>
    <s v="000000858"/>
    <s v="REINTEGRO INCAPACIDAD"/>
    <n v="0"/>
    <n v="47450"/>
    <n v="-47450"/>
    <s v="1"/>
    <s v="73152234"/>
    <x v="226"/>
    <s v=""/>
    <s v=" "/>
    <s v=" "/>
    <s v=" "/>
    <n v="0"/>
    <s v="CONTABLE"/>
    <s v="N"/>
    <s v="000000858"/>
    <s v="0"/>
    <s v="TACOTESO"/>
    <s v="Ago 12 2025  9:07AM"/>
    <s v="frmBAN607"/>
    <s v="TA-COOR-TESO"/>
    <s v="TAMBIENTAL"/>
    <s v="Ago 12 2025  9:07AM"/>
    <s v=""/>
  </r>
  <r>
    <s v="138020001"/>
    <s v="REINTEGRO DE INCAPACIDADES"/>
    <d v="2025-07-02T00:00:00"/>
    <x v="4"/>
    <s v="15"/>
    <s v="CONSIGNACIONES BANCO"/>
    <s v=""/>
    <s v="000000858"/>
    <s v="ASOCIACION MUTUAL SER EMPRESA SOLIDARIA:REINTEGRO INCAPACIDAD000000858"/>
    <n v="0"/>
    <n v="48218"/>
    <n v="-48218"/>
    <s v="1"/>
    <s v="9146382"/>
    <x v="323"/>
    <s v=""/>
    <s v=" "/>
    <s v=" "/>
    <s v=" "/>
    <n v="0"/>
    <s v="CONTABLE"/>
    <s v="N"/>
    <s v="000000858"/>
    <s v="0"/>
    <s v="TACOTESO"/>
    <s v="Ago 12 2025  9:07AM"/>
    <s v="frmBAN607"/>
    <s v="TA-COOR-TESO"/>
    <s v="TAMBIENTAL"/>
    <s v="Ago 12 2025  9:07AM"/>
    <s v=""/>
  </r>
  <r>
    <s v="138020001"/>
    <s v="REINTEGRO DE INCAPACIDADES"/>
    <d v="2025-07-31T00:00:00"/>
    <x v="4"/>
    <s v="21"/>
    <s v="NOMINA NOVASOFT"/>
    <s v=""/>
    <s v="000000050"/>
    <s v="GASTOS REEMBOLSABLES"/>
    <n v="47450"/>
    <n v="0"/>
    <n v="47450"/>
    <s v="1"/>
    <s v="15031784"/>
    <x v="29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616850"/>
    <n v="0"/>
    <n v="616850"/>
    <s v="1"/>
    <s v="30873721"/>
    <x v="2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108274"/>
    <n v="0"/>
    <n v="108274"/>
    <s v="1"/>
    <s v="1049825736"/>
    <x v="25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142350"/>
    <n v="0"/>
    <n v="142350"/>
    <s v="1"/>
    <s v="73143059"/>
    <x v="6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616850"/>
    <n v="0"/>
    <n v="616850"/>
    <s v="1"/>
    <s v="10886858"/>
    <x v="26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521950"/>
    <n v="0"/>
    <n v="521950"/>
    <s v="1"/>
    <s v="1047480805"/>
    <x v="347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94900"/>
    <n v="0"/>
    <n v="94900"/>
    <s v="1"/>
    <s v="73127358"/>
    <x v="21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569400"/>
    <n v="0"/>
    <n v="569400"/>
    <s v="1"/>
    <s v="73109356"/>
    <x v="4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237250"/>
    <n v="0"/>
    <n v="237250"/>
    <s v="1"/>
    <s v="73131436"/>
    <x v="45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237250"/>
    <n v="0"/>
    <n v="237250"/>
    <s v="1"/>
    <s v="73108745"/>
    <x v="100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47450"/>
    <n v="0"/>
    <n v="47450"/>
    <s v="1"/>
    <s v="72007041"/>
    <x v="34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427050"/>
    <n v="0"/>
    <n v="427050"/>
    <s v="1"/>
    <s v="1128046710"/>
    <x v="302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146422"/>
    <n v="0"/>
    <n v="146422"/>
    <s v="1"/>
    <s v="1001974217"/>
    <x v="301"/>
    <s v="10020200"/>
    <s v="EJECUCIÓN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142350"/>
    <n v="0"/>
    <n v="142350"/>
    <s v="1"/>
    <s v="12595533"/>
    <x v="2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47450"/>
    <n v="0"/>
    <n v="47450"/>
    <s v="1"/>
    <s v="73152234"/>
    <x v="22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94900"/>
    <n v="0"/>
    <n v="94900"/>
    <s v="1"/>
    <s v="73576572"/>
    <x v="49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332150"/>
    <n v="0"/>
    <n v="332150"/>
    <s v="1"/>
    <s v="73109356"/>
    <x v="4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153639"/>
    <n v="0"/>
    <n v="153639"/>
    <s v="1"/>
    <s v="10885706"/>
    <x v="42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379600"/>
    <n v="0"/>
    <n v="379600"/>
    <s v="1"/>
    <s v="1050972313"/>
    <x v="341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150695"/>
    <n v="0"/>
    <n v="150695"/>
    <s v="1"/>
    <s v="1143325774"/>
    <x v="21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7-31T00:00:00"/>
    <x v="4"/>
    <s v="21"/>
    <s v="NOMINA NOVASOFT"/>
    <s v=""/>
    <s v="000000050"/>
    <s v="GASTOS REEMBOLSABLES"/>
    <n v="711750"/>
    <n v="0"/>
    <n v="711750"/>
    <s v="1"/>
    <s v="1128046710"/>
    <x v="302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</r>
  <r>
    <s v="138020001"/>
    <s v="REINTEGRO DE INCAPACIDADES"/>
    <d v="2025-08-11T00:00:00"/>
    <x v="4"/>
    <s v="15"/>
    <s v="CONSIGNACIONES BANCO"/>
    <s v=""/>
    <s v="000000876"/>
    <s v="ASOCIACION MUTUAL SER EMPRESA SOLIDARIA:REINTEGRO INCAPACIDAD000000876"/>
    <n v="0"/>
    <n v="47450"/>
    <n v="-47450"/>
    <s v="1"/>
    <s v="1047463607"/>
    <x v="321"/>
    <s v=""/>
    <s v=" "/>
    <s v=" "/>
    <s v=" "/>
    <n v="0"/>
    <s v="CONTABLE"/>
    <s v="N"/>
    <s v="000000876"/>
    <s v="0"/>
    <s v="TACOTESO"/>
    <s v="Sep 10 2025 10:48AM"/>
    <s v="frmBAN607"/>
    <s v="TA-COOR-TESO"/>
    <s v="TAMBIENTAL"/>
    <s v="Sep 10 2025 10:48AM"/>
    <s v=""/>
  </r>
  <r>
    <s v="138020001"/>
    <s v="REINTEGRO DE INCAPACIDADES"/>
    <d v="2025-08-12T00:00:00"/>
    <x v="4"/>
    <s v="15"/>
    <s v="CONSIGNACIONES BANCO"/>
    <s v=""/>
    <s v="000000877"/>
    <s v="SALUD TOTAL S.A. EPS ARS:REINTEGRO INCAPACIDADES000000877"/>
    <n v="0"/>
    <n v="47450"/>
    <n v="-47450"/>
    <s v="1"/>
    <s v="73131436"/>
    <x v="45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</r>
  <r>
    <s v="138020001"/>
    <s v="REINTEGRO DE INCAPACIDADES"/>
    <d v="2025-08-12T00:00:00"/>
    <x v="4"/>
    <s v="15"/>
    <s v="CONSIGNACIONES BANCO"/>
    <s v=""/>
    <s v="000000877"/>
    <s v="REINTEGRO INCAPACIDADES"/>
    <n v="0"/>
    <n v="103049"/>
    <n v="-103049"/>
    <s v="1"/>
    <s v="9148287"/>
    <x v="160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</r>
  <r>
    <s v="138020001"/>
    <s v="REINTEGRO DE INCAPACIDADES"/>
    <d v="2025-08-12T00:00:00"/>
    <x v="4"/>
    <s v="15"/>
    <s v="CONSIGNACIONES BANCO"/>
    <s v=""/>
    <s v="000000877"/>
    <s v="REINTEGRO INCAPACIDADES"/>
    <n v="0"/>
    <n v="142350"/>
    <n v="-142350"/>
    <s v="1"/>
    <s v="1007739448"/>
    <x v="332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</r>
  <r>
    <s v="138020001"/>
    <s v="REINTEGRO DE INCAPACIDADES"/>
    <d v="2025-08-12T00:00:00"/>
    <x v="4"/>
    <s v="15"/>
    <s v="CONSIGNACIONES BANCO"/>
    <s v=""/>
    <s v="000000877"/>
    <s v="REINTEGRO INCAPACIDADES"/>
    <n v="0"/>
    <n v="47450"/>
    <n v="-47450"/>
    <s v="1"/>
    <s v="1102847761"/>
    <x v="349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</r>
  <r>
    <s v="138020001"/>
    <s v="REINTEGRO DE INCAPACIDADES"/>
    <d v="2025-08-12T00:00:00"/>
    <x v="4"/>
    <s v="15"/>
    <s v="CONSIGNACIONES BANCO"/>
    <s v=""/>
    <s v="000000877"/>
    <s v="REINTEGRO INCAPACIDADES"/>
    <n v="0"/>
    <n v="727140"/>
    <n v="-727140"/>
    <s v="1"/>
    <s v="1050960338"/>
    <x v="194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</r>
  <r>
    <s v="138020001"/>
    <s v="REINTEGRO DE INCAPACIDADES"/>
    <d v="2025-08-27T00:00:00"/>
    <x v="4"/>
    <s v="15"/>
    <s v="CONSIGNACIONES BANCO"/>
    <s v=""/>
    <s v="000000878"/>
    <s v="SALUD TOTAL S.A. EPS ARS:REINTEGRO INCAPACIDADES000000878"/>
    <n v="0"/>
    <n v="99055"/>
    <n v="-99055"/>
    <s v="1"/>
    <s v="8852350"/>
    <x v="337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</r>
  <r>
    <s v="138020001"/>
    <s v="REINTEGRO DE INCAPACIDADES"/>
    <d v="2025-08-27T00:00:00"/>
    <x v="4"/>
    <s v="15"/>
    <s v="CONSIGNACIONES BANCO"/>
    <s v=""/>
    <s v="000000878"/>
    <s v="REINTEGRO INCAPACIDADES"/>
    <n v="0"/>
    <n v="193904"/>
    <n v="-193904"/>
    <s v="1"/>
    <s v="1050960338"/>
    <x v="194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</r>
  <r>
    <s v="138020001"/>
    <s v="REINTEGRO DE INCAPACIDADES"/>
    <d v="2025-08-27T00:00:00"/>
    <x v="4"/>
    <s v="15"/>
    <s v="CONSIGNACIONES BANCO"/>
    <s v=""/>
    <s v="000000878"/>
    <s v="REINTEGRO INCAPACIDADES"/>
    <n v="0"/>
    <n v="1423500"/>
    <n v="-1423500"/>
    <s v="1"/>
    <s v="73151581"/>
    <x v="167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</r>
  <r>
    <s v="138020001"/>
    <s v="REINTEGRO DE INCAPACIDADES"/>
    <d v="2025-08-27T00:00:00"/>
    <x v="4"/>
    <s v="15"/>
    <s v="CONSIGNACIONES BANCO"/>
    <s v=""/>
    <s v="000000878"/>
    <s v="REINTEGRO INCAPACIDADES"/>
    <n v="0"/>
    <n v="47450"/>
    <n v="-47450"/>
    <s v="1"/>
    <s v="73131436"/>
    <x v="45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</r>
  <r>
    <s v="138020001"/>
    <s v="REINTEGRO DE INCAPACIDADES"/>
    <d v="2025-08-31T00:00:00"/>
    <x v="4"/>
    <s v="21"/>
    <s v="NOMINA NOVASOFT"/>
    <s v=""/>
    <s v="000000052"/>
    <s v="GASTOS REEMBOLSABLES"/>
    <n v="142350"/>
    <n v="0"/>
    <n v="142350"/>
    <s v="1"/>
    <s v="73575321"/>
    <x v="135"/>
    <s v="10030200"/>
    <s v="COORDINACIÓN DE OPERACION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11750"/>
    <n v="0"/>
    <n v="711750"/>
    <s v="1"/>
    <s v="30873721"/>
    <x v="2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59200"/>
    <n v="0"/>
    <n v="759200"/>
    <s v="1"/>
    <s v="73142139"/>
    <x v="84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379600"/>
    <n v="0"/>
    <n v="379600"/>
    <s v="1"/>
    <s v="10886858"/>
    <x v="26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11750"/>
    <n v="0"/>
    <n v="711750"/>
    <s v="1"/>
    <s v="73109356"/>
    <x v="4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806933"/>
    <n v="0"/>
    <n v="806933"/>
    <s v="1"/>
    <s v="1047385586"/>
    <x v="350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58426"/>
    <n v="0"/>
    <n v="58426"/>
    <s v="1"/>
    <s v="73207126"/>
    <x v="263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2063"/>
    <n v="0"/>
    <n v="72063"/>
    <s v="1"/>
    <s v="73007526"/>
    <x v="351"/>
    <s v="10020100"/>
    <s v="PLANEACIÓN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47450"/>
    <n v="0"/>
    <n v="47450"/>
    <s v="1"/>
    <s v="73117655"/>
    <x v="3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0"/>
    <n v="711750"/>
    <n v="-711750"/>
    <s v="1"/>
    <s v="1047480805"/>
    <x v="347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257023"/>
    <n v="0"/>
    <n v="257023"/>
    <s v="1"/>
    <s v="1143325774"/>
    <x v="21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616850"/>
    <n v="0"/>
    <n v="616850"/>
    <s v="1"/>
    <s v="30873721"/>
    <x v="2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47450"/>
    <n v="0"/>
    <n v="47450"/>
    <s v="1"/>
    <s v="73152234"/>
    <x v="22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52326"/>
    <n v="0"/>
    <n v="52326"/>
    <s v="1"/>
    <s v="1082370293"/>
    <x v="35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11750"/>
    <n v="0"/>
    <n v="711750"/>
    <s v="1"/>
    <s v="73109356"/>
    <x v="4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11750"/>
    <n v="0"/>
    <n v="711750"/>
    <s v="1"/>
    <s v="1143339994"/>
    <x v="10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94900"/>
    <n v="0"/>
    <n v="94900"/>
    <s v="1"/>
    <s v="73142139"/>
    <x v="84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11750"/>
    <n v="0"/>
    <n v="711750"/>
    <s v="1"/>
    <s v="1047480805"/>
    <x v="347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147189"/>
    <n v="0"/>
    <n v="147189"/>
    <s v="1"/>
    <s v="1047433842"/>
    <x v="319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664300"/>
    <n v="0"/>
    <n v="664300"/>
    <s v="1"/>
    <s v="1047440584"/>
    <x v="25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54387"/>
    <n v="0"/>
    <n v="54387"/>
    <s v="1"/>
    <s v="9103331"/>
    <x v="89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189800"/>
    <n v="0"/>
    <n v="189800"/>
    <s v="1"/>
    <s v="73131436"/>
    <x v="45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711751"/>
    <n v="0"/>
    <n v="711751"/>
    <s v="1"/>
    <s v="1143339994"/>
    <x v="10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8-31T00:00:00"/>
    <x v="4"/>
    <s v="21"/>
    <s v="NOMINA NOVASOFT"/>
    <s v=""/>
    <s v="000000052"/>
    <s v="GASTOS REEMBOLSABLES"/>
    <n v="47450"/>
    <n v="0"/>
    <n v="47450"/>
    <s v="1"/>
    <s v="1047440584"/>
    <x v="25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</r>
  <r>
    <s v="138020001"/>
    <s v="REINTEGRO DE INCAPACIDADES"/>
    <d v="2025-09-01T00:00:00"/>
    <x v="4"/>
    <s v="15"/>
    <s v="CONSIGNACIONES BANCO"/>
    <s v=""/>
    <s v="000000882"/>
    <s v="EPS SURA COMPAÑIA SURAMERICANA SERVICIOS DE SALUD:REINTEGRO INCPACIDADES000000882"/>
    <n v="0"/>
    <n v="464138"/>
    <n v="-464138"/>
    <s v="1"/>
    <s v="72195323"/>
    <x v="310"/>
    <s v=""/>
    <s v=" "/>
    <s v=" "/>
    <s v=" "/>
    <n v="0"/>
    <s v="CONTABLE"/>
    <s v="N"/>
    <s v="000000882"/>
    <s v="0"/>
    <s v="TACOTESO"/>
    <s v="Oct  7 2025  9:22AM"/>
    <s v="frmBAN607"/>
    <s v="TA-COOR-TESO"/>
    <s v="TAMBIENTAL"/>
    <s v="Oct  7 2025  9:22AM"/>
    <s v=""/>
  </r>
  <r>
    <s v="138020001"/>
    <s v="REINTEGRO DE INCAPACIDADES"/>
    <d v="2025-09-11T00:00:00"/>
    <x v="4"/>
    <s v="15"/>
    <s v="CONSIGNACIONES BANCO"/>
    <s v=""/>
    <s v="000000883"/>
    <s v="REINTEGRO INCAPACIDADES"/>
    <n v="0"/>
    <n v="49031"/>
    <n v="-49031"/>
    <s v="1"/>
    <s v="78730044"/>
    <x v="178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</r>
  <r>
    <s v="138020001"/>
    <s v="REINTEGRO DE INCAPACIDADES"/>
    <d v="2025-09-11T00:00:00"/>
    <x v="4"/>
    <s v="15"/>
    <s v="CONSIGNACIONES BANCO"/>
    <s v=""/>
    <s v="000000883"/>
    <s v="REINTEGRO INCAPACIDADES"/>
    <n v="0"/>
    <n v="444596"/>
    <n v="-444596"/>
    <s v="1"/>
    <s v="1002059942"/>
    <x v="15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</r>
  <r>
    <s v="138020001"/>
    <s v="REINTEGRO DE INCAPACIDADES"/>
    <d v="2025-09-11T00:00:00"/>
    <x v="4"/>
    <s v="15"/>
    <s v="CONSIGNACIONES BANCO"/>
    <s v=""/>
    <s v="000000883"/>
    <s v="REINTEGRO INCAPACIDADES"/>
    <n v="0"/>
    <n v="47721"/>
    <n v="-47721"/>
    <s v="1"/>
    <s v="73149268"/>
    <x v="180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</r>
  <r>
    <s v="138020001"/>
    <s v="REINTEGRO DE INCAPACIDADES"/>
    <d v="2025-09-11T00:00:00"/>
    <x v="4"/>
    <s v="15"/>
    <s v="CONSIGNACIONES BANCO"/>
    <s v=""/>
    <s v="000000883"/>
    <s v="REINTEGRO INCAPACIDADES"/>
    <n v="0"/>
    <n v="998031"/>
    <n v="-998031"/>
    <s v="1"/>
    <s v="15031784"/>
    <x v="29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</r>
  <r>
    <s v="138020001"/>
    <s v="REINTEGRO DE INCAPACIDADES"/>
    <d v="2025-09-11T00:00:00"/>
    <x v="4"/>
    <s v="15"/>
    <s v="CONSIGNACIONES BANCO"/>
    <s v=""/>
    <s v="000000883"/>
    <s v="REINTEGRO INCAPACIDADES"/>
    <n v="0"/>
    <n v="1328600"/>
    <n v="-1328600"/>
    <s v="1"/>
    <s v="73159298"/>
    <x v="247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</r>
  <r>
    <s v="138020001"/>
    <s v="REINTEGRO DE INCAPACIDADES"/>
    <d v="2025-09-11T00:00:00"/>
    <x v="4"/>
    <s v="15"/>
    <s v="CONSIGNACIONES BANCO"/>
    <s v=""/>
    <s v="000000883"/>
    <s v="NUEVA EMPRESA PROMOTORA DE SALUD:REINTEGRO INCAPACIDADES000000883"/>
    <n v="0"/>
    <n v="360473"/>
    <n v="-360473"/>
    <s v="1"/>
    <s v="12595533"/>
    <x v="28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</r>
  <r>
    <s v="138020001"/>
    <s v="REINTEGRO DE INCAPACIDADES"/>
    <d v="2025-09-22T00:00:00"/>
    <x v="4"/>
    <s v="15"/>
    <s v="CONSIGNACIONES BANCO"/>
    <s v=""/>
    <s v="000000886"/>
    <s v="REINTEGRO INCAPACIDADES"/>
    <n v="0"/>
    <n v="1930174"/>
    <n v="-1930174"/>
    <s v="1"/>
    <s v="72195323"/>
    <x v="310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</r>
  <r>
    <s v="138020001"/>
    <s v="REINTEGRO DE INCAPACIDADES"/>
    <d v="2025-09-22T00:00:00"/>
    <x v="4"/>
    <s v="15"/>
    <s v="CONSIGNACIONES BANCO"/>
    <s v=""/>
    <s v="000000886"/>
    <s v="REINTEGRO INCAPACIDADES"/>
    <n v="0"/>
    <n v="49592"/>
    <n v="-49592"/>
    <s v="1"/>
    <s v="3814492"/>
    <x v="66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</r>
  <r>
    <s v="138020001"/>
    <s v="REINTEGRO DE INCAPACIDADES"/>
    <d v="2025-09-22T00:00:00"/>
    <x v="4"/>
    <s v="15"/>
    <s v="CONSIGNACIONES BANCO"/>
    <s v=""/>
    <s v="000000886"/>
    <s v="REINTEGRO INCAPACIDADES"/>
    <n v="0"/>
    <n v="185435"/>
    <n v="-185435"/>
    <s v="1"/>
    <s v="1148693357"/>
    <x v="193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</r>
  <r>
    <s v="138020001"/>
    <s v="REINTEGRO DE INCAPACIDADES"/>
    <d v="2025-09-22T00:00:00"/>
    <x v="4"/>
    <s v="15"/>
    <s v="CONSIGNACIONES BANCO"/>
    <s v=""/>
    <s v="000000886"/>
    <s v="REINTEGRO INCAPACIDADES"/>
    <n v="0"/>
    <n v="266668"/>
    <n v="-266668"/>
    <s v="1"/>
    <s v="73139344"/>
    <x v="140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</r>
  <r>
    <s v="138020001"/>
    <s v="REINTEGRO DE INCAPACIDADES"/>
    <d v="2025-09-22T00:00:00"/>
    <x v="4"/>
    <s v="15"/>
    <s v="CONSIGNACIONES BANCO"/>
    <s v=""/>
    <s v="000000886"/>
    <s v="EPS SURA COMPAÑIA SURAMERICANA SERVICIOS DE SALUD:REINTEGRO INCAPACIDADES000000886"/>
    <n v="0"/>
    <n v="1887619"/>
    <n v="-1887619"/>
    <s v="1"/>
    <s v="1047471721"/>
    <x v="106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</r>
  <r>
    <s v="138020001"/>
    <s v="REINTEGRO DE INCAPACIDADES"/>
    <d v="2025-09-23T00:00:00"/>
    <x v="4"/>
    <s v="15"/>
    <s v="CONSIGNACIONES BANCO"/>
    <s v=""/>
    <s v="000000884"/>
    <s v="EPS SURA COMPAÑIA SURAMERICANA SERVICIOS DE SALUD:REINTEGRO INCAPACIDAD000000884"/>
    <n v="0"/>
    <n v="257011"/>
    <n v="-257011"/>
    <s v="1"/>
    <s v="1143325774"/>
    <x v="216"/>
    <s v=""/>
    <s v=" "/>
    <s v=" "/>
    <s v=" "/>
    <n v="0"/>
    <s v="CONTABLE"/>
    <s v="N"/>
    <s v="000000884"/>
    <s v="0"/>
    <s v="TACOTESO"/>
    <s v="Oct  7 2025  9:44AM"/>
    <s v="frmBAN607"/>
    <s v="TA-COOR-TESO"/>
    <s v="TAMBIENTAL"/>
    <s v="Oct  7 2025  9:44AM"/>
    <s v=""/>
  </r>
  <r>
    <s v="138020001"/>
    <s v="REINTEGRO DE INCAPACIDADES"/>
    <d v="2025-09-25T00:00:00"/>
    <x v="4"/>
    <s v="15"/>
    <s v="CONSIGNACIONES BANCO"/>
    <s v=""/>
    <s v="000000885"/>
    <s v="REINTEGRO INCAPACIDADES"/>
    <n v="0"/>
    <n v="198109"/>
    <n v="-198109"/>
    <s v="1"/>
    <s v="8852350"/>
    <x v="337"/>
    <s v=""/>
    <s v=" "/>
    <s v=" "/>
    <s v=" "/>
    <n v="0"/>
    <s v="CONTABLE"/>
    <s v="N"/>
    <s v="000000885"/>
    <s v="0"/>
    <s v="TACOTESO"/>
    <s v="Oct  7 2025  9:47AM"/>
    <s v="frmBAN607"/>
    <s v="TA-COOR-TESO"/>
    <s v="TAMBIENTAL"/>
    <s v="Oct  7 2025  9:47AM"/>
    <s v=""/>
  </r>
  <r>
    <s v="138020001"/>
    <s v="REINTEGRO DE INCAPACIDADES"/>
    <d v="2025-09-25T00:00:00"/>
    <x v="4"/>
    <s v="15"/>
    <s v="CONSIGNACIONES BANCO"/>
    <s v=""/>
    <s v="000000885"/>
    <s v="SALUD TOTAL S.A. EPS ARS:REINTEGRO INCAPACIDADES000000885"/>
    <n v="0"/>
    <n v="54956"/>
    <n v="-54956"/>
    <s v="1"/>
    <s v="1047450499"/>
    <x v="353"/>
    <s v=""/>
    <s v=" "/>
    <s v=" "/>
    <s v=" "/>
    <n v="0"/>
    <s v="CONTABLE"/>
    <s v="N"/>
    <s v="000000885"/>
    <s v="0"/>
    <s v="TACOTESO"/>
    <s v="Oct  7 2025  9:47AM"/>
    <s v="frmBAN607"/>
    <s v="TA-COOR-TESO"/>
    <s v="TAMBIENTAL"/>
    <s v="Oct  7 2025  9:47AM"/>
    <s v=""/>
  </r>
  <r>
    <s v="138020001"/>
    <s v="REINTEGRO DE INCAPACIDADES"/>
    <d v="2025-09-30T00:00:00"/>
    <x v="4"/>
    <s v="21"/>
    <s v="NOMINA NOVASOFT"/>
    <s v=""/>
    <s v="000000053"/>
    <s v="GASTOS REEMBOLSABLES"/>
    <n v="47450"/>
    <n v="0"/>
    <n v="47450"/>
    <s v="1"/>
    <s v="73117655"/>
    <x v="32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47450"/>
    <n v="0"/>
    <n v="47450"/>
    <s v="1"/>
    <s v="73143059"/>
    <x v="6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152264"/>
    <n v="0"/>
    <n v="152264"/>
    <s v="1"/>
    <s v="73150121"/>
    <x v="354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54934"/>
    <n v="0"/>
    <n v="54934"/>
    <s v="1"/>
    <s v="1047450499"/>
    <x v="353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691657"/>
    <n v="0"/>
    <n v="691657"/>
    <s v="1"/>
    <s v="1002241494"/>
    <x v="355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237250"/>
    <n v="0"/>
    <n v="237250"/>
    <s v="1"/>
    <s v="10886858"/>
    <x v="26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711750"/>
    <n v="0"/>
    <n v="711750"/>
    <s v="1"/>
    <s v="30873721"/>
    <x v="2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521950"/>
    <n v="0"/>
    <n v="521950"/>
    <s v="1"/>
    <s v="73109356"/>
    <x v="4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711750"/>
    <n v="0"/>
    <n v="711750"/>
    <s v="1"/>
    <s v="1143339994"/>
    <x v="10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711750"/>
    <n v="0"/>
    <n v="711750"/>
    <s v="1"/>
    <s v="73106822"/>
    <x v="44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237250"/>
    <n v="0"/>
    <n v="237250"/>
    <s v="1"/>
    <s v="77090977"/>
    <x v="35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47450"/>
    <n v="0"/>
    <n v="47450"/>
    <s v="1"/>
    <s v="73159298"/>
    <x v="247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47450"/>
    <n v="0"/>
    <n v="47450"/>
    <s v="1"/>
    <s v="73188537"/>
    <x v="333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146870"/>
    <n v="0"/>
    <n v="146870"/>
    <s v="1"/>
    <s v="73152237"/>
    <x v="11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379600"/>
    <n v="0"/>
    <n v="379600"/>
    <s v="1"/>
    <s v="73189641"/>
    <x v="191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47450"/>
    <n v="0"/>
    <n v="47450"/>
    <s v="1"/>
    <s v="9236697"/>
    <x v="11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711750"/>
    <n v="0"/>
    <n v="711750"/>
    <s v="1"/>
    <s v="30873721"/>
    <x v="2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237250"/>
    <n v="0"/>
    <n v="237250"/>
    <s v="1"/>
    <s v="73106822"/>
    <x v="44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47450"/>
    <n v="0"/>
    <n v="47450"/>
    <s v="1"/>
    <s v="92031290"/>
    <x v="41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711750"/>
    <n v="0"/>
    <n v="711750"/>
    <s v="1"/>
    <s v="1143339994"/>
    <x v="10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09-30T00:00:00"/>
    <x v="4"/>
    <s v="21"/>
    <s v="NOMINA NOVASOFT"/>
    <s v=""/>
    <s v="000000053"/>
    <s v="GASTOS REEMBOLSABLES"/>
    <n v="711750"/>
    <n v="0"/>
    <n v="711750"/>
    <s v="1"/>
    <s v="73109356"/>
    <x v="4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</r>
  <r>
    <s v="138020001"/>
    <s v="REINTEGRO DE INCAPACIDADES"/>
    <d v="2025-10-03T00:00:00"/>
    <x v="4"/>
    <s v="15"/>
    <s v="CONSIGNACIONES BANCO"/>
    <s v=""/>
    <s v="000000917"/>
    <s v="ASOCIACION MUTUAL SER EMPRESA SOLIDARIA:REINTEGRO INCAPACIDADES000000917"/>
    <n v="0"/>
    <n v="2392194"/>
    <n v="-2392194"/>
    <s v="1"/>
    <s v="806008394"/>
    <x v="6"/>
    <s v=""/>
    <s v=" "/>
    <s v=" "/>
    <s v=" "/>
    <n v="0"/>
    <s v="CONTABLE"/>
    <s v="N"/>
    <s v="000000917"/>
    <s v="0"/>
    <s v="TACOTESO"/>
    <s v="Nov 18 2025  2:51PM"/>
    <s v="frmBAN607"/>
    <s v="TA-COOR-TESO"/>
    <s v="TAMBIENTAL"/>
    <s v="Nov 18 2025  2:51PM"/>
    <s v=""/>
  </r>
  <r>
    <s v="138020001"/>
    <s v="REINTEGRO DE INCAPACIDADES"/>
    <d v="2025-10-06T00:00:00"/>
    <x v="4"/>
    <s v="15"/>
    <s v="CONSIGNACIONES BANCO"/>
    <s v=""/>
    <s v="000000918"/>
    <s v="E.P.S. FAMISANAR LTDA. CAFAM COLSUBSIDIO:REINTEGRO INCAPACIDADES000000918"/>
    <n v="0"/>
    <n v="93834"/>
    <n v="-93834"/>
    <s v="1"/>
    <s v="830003564"/>
    <x v="7"/>
    <s v=""/>
    <s v=" "/>
    <s v=" "/>
    <s v=" "/>
    <n v="0"/>
    <s v="CONTABLE"/>
    <s v="N"/>
    <s v="000000918"/>
    <s v="0"/>
    <s v="TACOTESO"/>
    <s v="Nov 18 2025  2:52PM"/>
    <s v="frmBAN607"/>
    <s v="TA-COOR-TESO"/>
    <s v="TAMBIENTAL"/>
    <s v="Nov 18 2025  2:52PM"/>
    <s v=""/>
  </r>
  <r>
    <s v="138020001"/>
    <s v="REINTEGRO DE INCAPACIDADES"/>
    <d v="2025-10-09T00:00:00"/>
    <x v="4"/>
    <s v="15"/>
    <s v="CONSIGNACIONES BANCO"/>
    <s v=""/>
    <s v="000000919"/>
    <s v="E.P.S. SANITAS S.A.:REINTEGRO INCAPACIDADES000000919"/>
    <n v="0"/>
    <n v="189800"/>
    <n v="-189800"/>
    <s v="1"/>
    <s v="800251440"/>
    <x v="5"/>
    <s v=""/>
    <s v=" "/>
    <s v=" "/>
    <s v=" "/>
    <n v="0"/>
    <s v="CONTABLE"/>
    <s v="N"/>
    <s v="000000919"/>
    <s v="0"/>
    <s v="TACOTESO"/>
    <s v="Nov 18 2025  2:54PM"/>
    <s v="frmBAN607"/>
    <s v="TA-COOR-TESO"/>
    <s v="TAMBIENTAL"/>
    <s v="Nov 18 2025  2:54PM"/>
    <s v=""/>
  </r>
  <r>
    <s v="138020001"/>
    <s v="REINTEGRO DE INCAPACIDADES"/>
    <d v="2025-10-10T00:00:00"/>
    <x v="4"/>
    <s v="15"/>
    <s v="CONSIGNACIONES BANCO"/>
    <s v=""/>
    <s v="000000920"/>
    <s v="E.P.S. FAMISANAR LTDA. CAFAM COLSUBSIDIO:REINTEGRO INCAPACIDADES000000920"/>
    <n v="0"/>
    <n v="47450"/>
    <n v="-47450"/>
    <s v="1"/>
    <s v="830003564"/>
    <x v="7"/>
    <s v=""/>
    <s v=" "/>
    <s v=" "/>
    <s v=" "/>
    <n v="0"/>
    <s v="CONTABLE"/>
    <s v="N"/>
    <s v="000000920"/>
    <s v="0"/>
    <s v="TACOTESO"/>
    <s v="Nov 18 2025  2:56PM"/>
    <s v="frmBAN607"/>
    <s v="TA-COOR-TESO"/>
    <s v="TAMBIENTAL"/>
    <s v="Nov 18 2025  2:56PM"/>
    <s v=""/>
  </r>
  <r>
    <s v="138020001"/>
    <s v="REINTEGRO DE INCAPACIDADES"/>
    <d v="2025-10-15T00:00:00"/>
    <x v="4"/>
    <s v="15"/>
    <s v="CONSIGNACIONES BANCO"/>
    <s v=""/>
    <s v="000000921"/>
    <s v="EPS SURA COMPAÑIA SURAMERICANA SERVICIOS DE SALUD:REINTEGRO INCAPACIDADES000000921"/>
    <n v="0"/>
    <n v="147183"/>
    <n v="-147183"/>
    <s v="1"/>
    <s v="800088702"/>
    <x v="1"/>
    <s v=""/>
    <s v=" "/>
    <s v=" "/>
    <s v=" "/>
    <n v="0"/>
    <s v="CONTABLE"/>
    <s v="N"/>
    <s v="000000921"/>
    <s v="0"/>
    <s v="TACOTESO"/>
    <s v="Nov 18 2025  3:01PM"/>
    <s v="frmBAN607"/>
    <s v="TA-COOR-TESO"/>
    <s v="TAMBIENTAL"/>
    <s v="Nov 18 2025  3:01PM"/>
    <s v=""/>
  </r>
  <r>
    <s v="138020001"/>
    <s v="REINTEGRO DE INCAPACIDADES"/>
    <d v="2025-10-16T00:00:00"/>
    <x v="4"/>
    <s v="15"/>
    <s v="CONSIGNACIONES BANCO"/>
    <s v=""/>
    <s v="000000922"/>
    <s v="SALUD TOTAL S.A. EPS ARS:REINTEGRO INCAPACIDADES000000922"/>
    <n v="0"/>
    <n v="3160752"/>
    <n v="-3160752"/>
    <s v="1"/>
    <s v="800130907"/>
    <x v="2"/>
    <s v=""/>
    <s v=" "/>
    <s v=" "/>
    <s v=" "/>
    <n v="0"/>
    <s v="CONTABLE"/>
    <s v="N"/>
    <s v="000000922"/>
    <s v="0"/>
    <s v="TACOTESO"/>
    <s v="Nov 18 2025  3:02PM"/>
    <s v="frmBAN607"/>
    <s v="TA-COOR-TESO"/>
    <s v="TAMBIENTAL"/>
    <s v="Nov 18 2025  3:02PM"/>
    <s v=""/>
  </r>
  <r>
    <s v="138020001"/>
    <s v="REINTEGRO DE INCAPACIDADES"/>
    <d v="2025-10-20T00:00:00"/>
    <x v="4"/>
    <s v="15"/>
    <s v="CONSIGNACIONES BANCO"/>
    <s v=""/>
    <s v="000000923"/>
    <s v="ASOCIACION MUTUAL SER EMPRESA SOLIDARIA:REINTEGRO INCAPACIDADES000000923"/>
    <n v="0"/>
    <n v="1186250"/>
    <n v="-1186250"/>
    <s v="1"/>
    <s v="806008394"/>
    <x v="6"/>
    <s v=""/>
    <s v=" "/>
    <s v=" "/>
    <s v=" "/>
    <n v="0"/>
    <s v="CONTABLE"/>
    <s v="N"/>
    <s v="000000923"/>
    <s v="0"/>
    <s v="TACOTESO"/>
    <s v="Nov 18 2025  3:03PM"/>
    <s v="frmBAN607"/>
    <s v="TA-COOR-TESO"/>
    <s v="TAMBIENTAL"/>
    <s v="Nov 18 2025  3:03PM"/>
    <s v=""/>
  </r>
  <r>
    <s v="138020001"/>
    <s v="REINTEGRO DE INCAPACIDADES"/>
    <d v="2025-10-20T00:00:00"/>
    <x v="4"/>
    <s v="15"/>
    <s v="CONSIGNACIONES BANCO"/>
    <s v=""/>
    <s v="000000924"/>
    <s v="ASOCIACION MUTUAL SER EMPRESA SOLIDARIA:REINTEGRO INCAPACIDADES000000924"/>
    <n v="0"/>
    <n v="949000"/>
    <n v="-949000"/>
    <s v="1"/>
    <s v="806008394"/>
    <x v="6"/>
    <s v=""/>
    <s v=" "/>
    <s v=" "/>
    <s v=" "/>
    <n v="0"/>
    <s v="CONTABLE"/>
    <s v="N"/>
    <s v="000000924"/>
    <s v="0"/>
    <s v="TACOTESO"/>
    <s v="Nov 18 2025  3:04PM"/>
    <s v="frmBAN607"/>
    <s v="TA-COOR-TESO"/>
    <s v="TAMBIENTAL"/>
    <s v="Nov 18 2025  3:04PM"/>
    <s v=""/>
  </r>
  <r>
    <s v="138020001"/>
    <s v="REINTEGRO DE INCAPACIDADES"/>
    <d v="2025-10-22T00:00:00"/>
    <x v="4"/>
    <s v="15"/>
    <s v="CONSIGNACIONES BANCO"/>
    <s v=""/>
    <s v="000000925"/>
    <s v="SALUD TOTAL S.A. EPS ARS:REINTEGRO INCAPACIDADES000000925"/>
    <n v="0"/>
    <n v="1104489"/>
    <n v="-1104489"/>
    <s v="1"/>
    <s v="800130907"/>
    <x v="2"/>
    <s v=""/>
    <s v=" "/>
    <s v=" "/>
    <s v=" "/>
    <n v="0"/>
    <s v="CONTABLE"/>
    <s v="N"/>
    <s v="000000925"/>
    <s v="0"/>
    <s v="TACOTESO"/>
    <s v="Nov 18 2025  3:05PM"/>
    <s v="frmBAN607"/>
    <s v="TA-COOR-TESO"/>
    <s v="TAMBIENTAL"/>
    <s v="Nov 18 2025  3:05PM"/>
    <s v=""/>
  </r>
  <r>
    <s v="138020001"/>
    <s v="REINTEGRO DE INCAPACIDADES"/>
    <d v="2025-10-27T00:00:00"/>
    <x v="4"/>
    <s v="15"/>
    <s v="CONSIGNACIONES BANCO"/>
    <s v=""/>
    <s v="000000926"/>
    <s v="ASOCIACION MUTUAL SER EMPRESA SOLIDARIA:REINTEGRO INCAPACIDADES000000926"/>
    <n v="0"/>
    <n v="427050"/>
    <n v="-427050"/>
    <s v="1"/>
    <s v="806008394"/>
    <x v="6"/>
    <s v=""/>
    <s v=" "/>
    <s v=" "/>
    <s v=" "/>
    <n v="0"/>
    <s v="CONTABLE"/>
    <s v="N"/>
    <s v="000000926"/>
    <s v="0"/>
    <s v="TACOTESO"/>
    <s v="Nov 18 2025  3:06PM"/>
    <s v="frmBAN607"/>
    <s v="TA-COOR-TESO"/>
    <s v="TAMBIENTAL"/>
    <s v="Nov 18 2025  3:06PM"/>
    <s v=""/>
  </r>
  <r>
    <s v="138020001"/>
    <s v="REINTEGRO DE INCAPACIDADES"/>
    <d v="2025-10-28T00:00:00"/>
    <x v="4"/>
    <s v="15"/>
    <s v="CONSIGNACIONES BANCO"/>
    <s v=""/>
    <s v="000000927"/>
    <s v="EPS SURA COMPAÑIA SURAMERICANA SERVICIOS DE SALUD:REINTEGRO INCAPACIDADES000000927"/>
    <n v="0"/>
    <n v="248970"/>
    <n v="-248970"/>
    <s v="1"/>
    <s v="800088702"/>
    <x v="1"/>
    <s v=""/>
    <s v=" "/>
    <s v=" "/>
    <s v=" "/>
    <n v="0"/>
    <s v="CONTABLE"/>
    <s v="N"/>
    <s v="000000927"/>
    <s v="0"/>
    <s v="TACOTESO"/>
    <s v="Nov 18 2025  3:07PM"/>
    <s v="frmBAN607"/>
    <s v="TA-COOR-TESO"/>
    <s v="TAMBIENTAL"/>
    <s v="Nov 18 2025  3:07PM"/>
    <s v=""/>
  </r>
  <r>
    <s v="138020001"/>
    <s v="REINTEGRO DE INCAPACIDADES"/>
    <d v="2025-10-29T00:00:00"/>
    <x v="4"/>
    <s v="15"/>
    <s v="CONSIGNACIONES BANCO"/>
    <s v=""/>
    <s v="000000928"/>
    <s v="EPS SURA COMPAÑIA SURAMERICANA SERVICIOS DE SALUD:REINTEGRO INCAPACIDADES000000928"/>
    <n v="0"/>
    <n v="151140"/>
    <n v="-151140"/>
    <s v="1"/>
    <s v="800088702"/>
    <x v="1"/>
    <s v=""/>
    <s v=" "/>
    <s v=" "/>
    <s v=" "/>
    <n v="0"/>
    <s v="CONTABLE"/>
    <s v="N"/>
    <s v="000000928"/>
    <s v="0"/>
    <s v="TACOTESO"/>
    <s v="Nov 18 2025  3:09PM"/>
    <s v="frmBAN607"/>
    <s v="TA-COOR-TESO"/>
    <s v="TAMBIENTAL"/>
    <s v="Nov 18 2025  3:09PM"/>
    <s v=""/>
  </r>
  <r>
    <s v="138020001"/>
    <s v="REINTEGRO DE INCAPACIDADES"/>
    <d v="2025-10-30T00:00:00"/>
    <x v="4"/>
    <s v="15"/>
    <s v="CONSIGNACIONES BANCO"/>
    <s v=""/>
    <s v="000000929"/>
    <s v="SALUD TOTAL S.A. EPS ARS:REINTEGRO INCAPACIDADES000000929"/>
    <n v="0"/>
    <n v="94900"/>
    <n v="-94900"/>
    <s v="1"/>
    <s v="800130907"/>
    <x v="2"/>
    <s v=""/>
    <s v=" "/>
    <s v=" "/>
    <s v=" "/>
    <n v="0"/>
    <s v="CONTABLE"/>
    <s v="N"/>
    <s v="000000929"/>
    <s v="0"/>
    <s v="TACOTESO"/>
    <s v="Nov 18 2025  3:11PM"/>
    <s v="frmBAN607"/>
    <s v="TA-COOR-TESO"/>
    <s v="TAMBIENTAL"/>
    <s v="Nov 18 2025  3:11PM"/>
    <s v=""/>
  </r>
  <r>
    <s v="138020001"/>
    <s v="REINTEGRO DE INCAPACIDADES"/>
    <d v="2025-10-31T00:00:00"/>
    <x v="4"/>
    <s v="21"/>
    <s v="NOMINA NOVASOFT"/>
    <s v=""/>
    <s v="000000054"/>
    <s v="GASTOS REEMBOLSABLES"/>
    <n v="379600"/>
    <n v="0"/>
    <n v="379600"/>
    <s v="1"/>
    <s v="73106822"/>
    <x v="44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47450"/>
    <n v="0"/>
    <n v="47450"/>
    <s v="1"/>
    <s v="10886858"/>
    <x v="26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100764"/>
    <n v="0"/>
    <n v="100764"/>
    <s v="1"/>
    <s v="73573281"/>
    <x v="130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49295"/>
    <n v="0"/>
    <n v="749295"/>
    <s v="1"/>
    <s v="7960668"/>
    <x v="243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11750"/>
    <n v="0"/>
    <n v="711750"/>
    <s v="1"/>
    <s v="1143339994"/>
    <x v="108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18448"/>
    <n v="0"/>
    <n v="718448"/>
    <s v="1"/>
    <s v="73156052"/>
    <x v="357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11750"/>
    <n v="0"/>
    <n v="711750"/>
    <s v="1"/>
    <s v="30873721"/>
    <x v="2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146702"/>
    <n v="0"/>
    <n v="146702"/>
    <s v="1"/>
    <s v="1235047129"/>
    <x v="358"/>
    <s v="10040000"/>
    <s v="GERENCIA GESTIÓN HUMANA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607917"/>
    <n v="0"/>
    <n v="607917"/>
    <s v="1"/>
    <s v="73156052"/>
    <x v="357"/>
    <s v="10040000"/>
    <s v="GERENCIA GESTIÓN HUMANA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59200"/>
    <n v="0"/>
    <n v="759200"/>
    <s v="1"/>
    <s v="1050975172"/>
    <x v="303"/>
    <s v="10040000"/>
    <s v="GERENCIA GESTIÓN HUMANA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474500"/>
    <n v="0"/>
    <n v="474500"/>
    <s v="1"/>
    <s v="73169783"/>
    <x v="107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11750"/>
    <n v="0"/>
    <n v="711750"/>
    <s v="1"/>
    <s v="1143339994"/>
    <x v="108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47450"/>
    <n v="0"/>
    <n v="47450"/>
    <s v="1"/>
    <s v="73202274"/>
    <x v="359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57638"/>
    <n v="0"/>
    <n v="57638"/>
    <s v="1"/>
    <s v="7960668"/>
    <x v="243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711750"/>
    <n v="0"/>
    <n v="711750"/>
    <s v="1"/>
    <s v="30873721"/>
    <x v="2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189800"/>
    <n v="0"/>
    <n v="189800"/>
    <s v="1"/>
    <s v="12595533"/>
    <x v="28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47450"/>
    <n v="0"/>
    <n v="47450"/>
    <s v="1"/>
    <s v="9236697"/>
    <x v="11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521950"/>
    <n v="0"/>
    <n v="521950"/>
    <s v="1"/>
    <s v="1050975172"/>
    <x v="303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0-31T00:00:00"/>
    <x v="4"/>
    <s v="21"/>
    <s v="NOMINA NOVASOFT"/>
    <s v=""/>
    <s v="000000054"/>
    <s v="GASTOS REEMBOLSABLES"/>
    <n v="115276"/>
    <n v="0"/>
    <n v="115276"/>
    <s v="1"/>
    <s v="1002241494"/>
    <x v="355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</r>
  <r>
    <s v="138020001"/>
    <s v="REINTEGRO DE INCAPACIDADES"/>
    <d v="2025-11-04T00:00:00"/>
    <x v="4"/>
    <s v="15"/>
    <s v="CONSIGNACIONES BANCO"/>
    <s v=""/>
    <s v="000000946"/>
    <s v="E.P.S. SANITAS S.A.:REINTEGRO INCAPACIDADES000000946"/>
    <n v="0"/>
    <n v="1580285"/>
    <n v="-1580285"/>
    <s v="1"/>
    <s v="800251440"/>
    <x v="5"/>
    <s v=""/>
    <s v=" "/>
    <s v=" "/>
    <s v=" "/>
    <n v="0"/>
    <s v="CONTABLE"/>
    <s v="N"/>
    <s v="000000946"/>
    <s v="0"/>
    <s v="TACOTESO"/>
    <s v="Dic 11 2025  4:04PM"/>
    <s v="frmBAN607"/>
    <s v="TA-COOR-TESO"/>
    <s v="TAMBIENTAL"/>
    <s v="Dic 11 2025  4:04PM"/>
    <s v=""/>
  </r>
  <r>
    <s v="138020001"/>
    <s v="REINTEGRO DE INCAPACIDADES"/>
    <d v="2025-11-05T00:00:00"/>
    <x v="4"/>
    <s v="15"/>
    <s v="CONSIGNACIONES BANCO"/>
    <s v=""/>
    <s v="000000947"/>
    <s v="EPS SURA COMPAÑIA SURAMERICANA SERVICIOS DE SALUD:REINTEGRO INCAPACIDADES000000947"/>
    <n v="0"/>
    <n v="1376050"/>
    <n v="-1376050"/>
    <s v="1"/>
    <s v="800088702"/>
    <x v="1"/>
    <s v=""/>
    <s v=" "/>
    <s v=" "/>
    <s v=" "/>
    <n v="0"/>
    <s v="CONTABLE"/>
    <s v="N"/>
    <s v="000000947"/>
    <s v="0"/>
    <s v="TACOTESO"/>
    <s v="Dic 11 2025  4:05PM"/>
    <s v="frmBAN607"/>
    <s v="TA-COOR-TESO"/>
    <s v="TAMBIENTAL"/>
    <s v="Dic 11 2025  4:05PM"/>
    <s v=""/>
  </r>
  <r>
    <s v="138020001"/>
    <s v="REINTEGRO DE INCAPACIDADES"/>
    <d v="2025-11-06T00:00:00"/>
    <x v="4"/>
    <s v="15"/>
    <s v="CONSIGNACIONES BANCO"/>
    <s v=""/>
    <s v="000000948"/>
    <s v="ASOCIACION MUTUAL SER EMPRESA SOLIDARIA:REINTEGRO INCAPACIDADES000000948"/>
    <n v="0"/>
    <n v="142350"/>
    <n v="-142350"/>
    <s v="1"/>
    <s v="806008394"/>
    <x v="6"/>
    <s v=""/>
    <s v=" "/>
    <s v=" "/>
    <s v=" "/>
    <n v="0"/>
    <s v="CONTABLE"/>
    <s v="N"/>
    <s v="000000948"/>
    <s v="0"/>
    <s v="TACOTESO"/>
    <s v="Dic 11 2025  4:11PM"/>
    <s v="frmBAN607"/>
    <s v="TA-COOR-TESO"/>
    <s v="TAMBIENTAL"/>
    <s v="Dic 11 2025  4:11PM"/>
    <s v=""/>
  </r>
  <r>
    <s v="138020001"/>
    <s v="REINTEGRO DE INCAPACIDADES"/>
    <d v="2025-11-06T00:00:00"/>
    <x v="4"/>
    <s v="15"/>
    <s v="CONSIGNACIONES BANCO"/>
    <s v=""/>
    <s v="000000949"/>
    <s v="ASOCIACION MUTUAL SER EMPRESA SOLIDARIA:REINTEGRO INCAPACIDADES000000949"/>
    <n v="0"/>
    <n v="332150"/>
    <n v="-332150"/>
    <s v="1"/>
    <s v="806008394"/>
    <x v="6"/>
    <s v=""/>
    <s v=" "/>
    <s v=" "/>
    <s v=" "/>
    <n v="0"/>
    <s v="CONTABLE"/>
    <s v="N"/>
    <s v="000000949"/>
    <s v="0"/>
    <s v="TACOTESO"/>
    <s v="Dic 11 2025  4:12PM"/>
    <s v="frmBAN607"/>
    <s v="TA-COOR-TESO"/>
    <s v="TAMBIENTAL"/>
    <s v="Dic 11 2025  4:12PM"/>
    <s v=""/>
  </r>
  <r>
    <s v="138020001"/>
    <s v="REINTEGRO DE INCAPACIDADES"/>
    <d v="2025-11-11T00:00:00"/>
    <x v="4"/>
    <s v="15"/>
    <s v="CONSIGNACIONES BANCO"/>
    <s v=""/>
    <s v="000000950"/>
    <s v="ASOCIACION MUTUAL SER EMPRESA SOLIDARIA:REINTEGRO INCAPACIDADES000000950"/>
    <n v="0"/>
    <n v="142350"/>
    <n v="-142350"/>
    <s v="1"/>
    <s v="806008394"/>
    <x v="6"/>
    <s v=""/>
    <s v=" "/>
    <s v=" "/>
    <s v=" "/>
    <n v="0"/>
    <s v="CONTABLE"/>
    <s v="N"/>
    <s v="000000950"/>
    <s v="0"/>
    <s v="TACOTESO"/>
    <s v="Dic 11 2025  4:24PM"/>
    <s v="frmBAN607"/>
    <s v="TA-COOR-TESO"/>
    <s v="TAMBIENTAL"/>
    <s v="Dic 11 2025  4:24PM"/>
    <s v=""/>
  </r>
  <r>
    <s v="138020001"/>
    <s v="REINTEGRO DE INCAPACIDADES"/>
    <d v="2025-11-12T00:00:00"/>
    <x v="4"/>
    <s v="15"/>
    <s v="CONSIGNACIONES BANCO"/>
    <s v=""/>
    <s v="000000951"/>
    <s v="SALUD TOTAL S.A. EPS ARS:REINTEGRO INCAPACIDADES000000951"/>
    <n v="0"/>
    <n v="237250"/>
    <n v="-237250"/>
    <s v="1"/>
    <s v="800130907"/>
    <x v="2"/>
    <s v=""/>
    <s v=" "/>
    <s v=" "/>
    <s v=" "/>
    <n v="0"/>
    <s v="CONTABLE"/>
    <s v="N"/>
    <s v="000000951"/>
    <s v="0"/>
    <s v="TACOTESO"/>
    <s v="Dic 11 2025  4:26PM"/>
    <s v="frmBAN607"/>
    <s v="TA-COOR-TESO"/>
    <s v="TAMBIENTAL"/>
    <s v="Dic 11 2025  4:26PM"/>
    <s v=""/>
  </r>
  <r>
    <s v="138020001"/>
    <s v="REINTEGRO DE INCAPACIDADES"/>
    <d v="2025-11-20T00:00:00"/>
    <x v="4"/>
    <s v="15"/>
    <s v="CONSIGNACIONES BANCO"/>
    <s v=""/>
    <s v="000000952"/>
    <s v="ASOCIACION MUTUAL SER EMPRESA SOLIDARIA:REINTEGRO INCAPACIDADES000000952"/>
    <n v="0"/>
    <n v="47450"/>
    <n v="-47450"/>
    <s v="1"/>
    <s v="806008394"/>
    <x v="6"/>
    <s v=""/>
    <s v=" "/>
    <s v=" "/>
    <s v=" "/>
    <n v="0"/>
    <s v="CONTABLE"/>
    <s v="N"/>
    <s v="000000952"/>
    <s v="0"/>
    <s v="TACOTESO"/>
    <s v="Dic 11 2025  4:27PM"/>
    <s v="frmBAN607"/>
    <s v="TA-COOR-TESO"/>
    <s v="TAMBIENTAL"/>
    <s v="Dic 11 2025  4:27PM"/>
    <s v=""/>
  </r>
  <r>
    <s v="138020001"/>
    <s v="REINTEGRO DE INCAPACIDADES"/>
    <d v="2025-11-20T00:00:00"/>
    <x v="4"/>
    <s v="15"/>
    <s v="CONSIGNACIONES BANCO"/>
    <s v=""/>
    <s v="000000953"/>
    <s v="ASOCIACION MUTUAL SER EMPRESA SOLIDARIA:REINTEGRO INCAPACIDADES000000953"/>
    <n v="0"/>
    <n v="239897"/>
    <n v="-239897"/>
    <s v="1"/>
    <s v="806008394"/>
    <x v="6"/>
    <s v=""/>
    <s v=" "/>
    <s v=" "/>
    <s v=" "/>
    <n v="0"/>
    <s v="CONTABLE"/>
    <s v="N"/>
    <s v="000000953"/>
    <s v="0"/>
    <s v="TACOTESO"/>
    <s v="Dic 11 2025  4:28PM"/>
    <s v="frmBAN607"/>
    <s v="TA-COOR-TESO"/>
    <s v="TAMBIENTAL"/>
    <s v="Dic 11 2025  4:28PM"/>
    <s v=""/>
  </r>
  <r>
    <s v="138020001"/>
    <s v="REINTEGRO DE INCAPACIDADES"/>
    <d v="2025-11-21T00:00:00"/>
    <x v="4"/>
    <s v="15"/>
    <s v="CONSIGNACIONES BANCO"/>
    <s v=""/>
    <s v="000000954"/>
    <s v="ASOCIACION MUTUAL SER EMPRESA SOLIDARIA:REINTEGRO INCAPACIDADES000000954"/>
    <n v="0"/>
    <n v="142350"/>
    <n v="-142350"/>
    <s v="1"/>
    <s v="806008394"/>
    <x v="6"/>
    <s v=""/>
    <s v=" "/>
    <s v=" "/>
    <s v=" "/>
    <n v="0"/>
    <s v="CONTABLE"/>
    <s v="N"/>
    <s v="000000954"/>
    <s v="0"/>
    <s v="TACOTESO"/>
    <s v="Dic 11 2025  4:29PM"/>
    <s v="frmBAN607"/>
    <s v="TA-COOR-TESO"/>
    <s v="TAMBIENTAL"/>
    <s v="Dic 11 2025  4:29PM"/>
    <s v=""/>
  </r>
  <r>
    <s v="138020001"/>
    <s v="REINTEGRO DE INCAPACIDADES"/>
    <d v="2025-11-25T00:00:00"/>
    <x v="4"/>
    <s v="15"/>
    <s v="CONSIGNACIONES BANCO"/>
    <s v=""/>
    <s v="000000955"/>
    <s v="E.P.S. SANITAS S.A.:REINTEGRO INCAPACIDADES000000955"/>
    <n v="0"/>
    <n v="49649"/>
    <n v="-49649"/>
    <s v="1"/>
    <s v="800251440"/>
    <x v="5"/>
    <s v=""/>
    <s v=" "/>
    <s v=" "/>
    <s v=" "/>
    <n v="0"/>
    <s v="CONTABLE"/>
    <s v="N"/>
    <s v="000000955"/>
    <s v="0"/>
    <s v="TACOTESO"/>
    <s v="Dic 11 2025  4:30PM"/>
    <s v="frmBAN607"/>
    <s v="TA-COOR-TESO"/>
    <s v="TAMBIENTAL"/>
    <s v="Dic 11 2025  4:30PM"/>
    <s v=""/>
  </r>
  <r>
    <s v="138020001"/>
    <s v="REINTEGRO DE INCAPACIDADES"/>
    <d v="2025-11-27T00:00:00"/>
    <x v="4"/>
    <s v="15"/>
    <s v="CONSIGNACIONES BANCO"/>
    <s v=""/>
    <s v="000000956"/>
    <s v="COOSALUD ENTIDAD PROMOTORA DE SALUD S.A:REINTEGRO INCAPACIDADES000000956"/>
    <n v="0"/>
    <n v="425649"/>
    <n v="-425649"/>
    <s v="1"/>
    <s v="900226715"/>
    <x v="8"/>
    <s v=""/>
    <s v=" "/>
    <s v=" "/>
    <s v=" "/>
    <n v="0"/>
    <s v="CONTABLE"/>
    <s v="N"/>
    <s v="000000956"/>
    <s v="0"/>
    <s v="TACOTESO"/>
    <s v="Dic 11 2025  4:32PM"/>
    <s v="frmBAN607"/>
    <s v="TA-COOR-TESO"/>
    <s v="TAMBIENTAL"/>
    <s v="Dic 11 2025  4:32PM"/>
    <s v=""/>
  </r>
  <r>
    <s v="138020001"/>
    <s v="REINTEGRO DE INCAPACIDADES"/>
    <d v="2025-11-30T00:00:00"/>
    <x v="4"/>
    <s v="21"/>
    <s v="NOMINA NOVASOFT"/>
    <s v=""/>
    <s v="000000055"/>
    <s v="GASTOS REEMBOLSABLES"/>
    <n v="54371"/>
    <n v="0"/>
    <n v="54371"/>
    <s v="1"/>
    <s v="73136275"/>
    <x v="58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332150"/>
    <n v="0"/>
    <n v="332150"/>
    <s v="1"/>
    <s v="73169783"/>
    <x v="107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47450"/>
    <n v="0"/>
    <n v="47450"/>
    <s v="1"/>
    <s v="73143059"/>
    <x v="68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142350"/>
    <n v="0"/>
    <n v="142350"/>
    <s v="1"/>
    <s v="1050975172"/>
    <x v="303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47450"/>
    <n v="0"/>
    <n v="47450"/>
    <s v="1"/>
    <s v="73143163"/>
    <x v="11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711750"/>
    <n v="0"/>
    <n v="711750"/>
    <s v="1"/>
    <s v="30873721"/>
    <x v="26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47450"/>
    <n v="0"/>
    <n v="47450"/>
    <s v="1"/>
    <s v="92031290"/>
    <x v="41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47450"/>
    <n v="0"/>
    <n v="47450"/>
    <s v="1"/>
    <s v="9156352"/>
    <x v="78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332150"/>
    <n v="0"/>
    <n v="332150"/>
    <s v="1"/>
    <s v="73169783"/>
    <x v="107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47767"/>
    <n v="0"/>
    <n v="47767"/>
    <s v="1"/>
    <s v="73152234"/>
    <x v="226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711750"/>
    <n v="0"/>
    <n v="711750"/>
    <s v="1"/>
    <s v="30873721"/>
    <x v="26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1-30T00:00:00"/>
    <x v="4"/>
    <s v="21"/>
    <s v="NOMINA NOVASOFT"/>
    <s v=""/>
    <s v="000000055"/>
    <s v="GASTOS REEMBOLSABLES"/>
    <n v="47450"/>
    <n v="0"/>
    <n v="47450"/>
    <s v="1"/>
    <s v="1143399592"/>
    <x v="339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</r>
  <r>
    <s v="138020001"/>
    <s v="REINTEGRO DE INCAPACIDADES"/>
    <d v="2025-12-03T00:00:00"/>
    <x v="4"/>
    <s v="15"/>
    <s v="CONSIGNACIONES BANCO"/>
    <s v=""/>
    <s v="000000973"/>
    <s v="COOSALUD ENTIDAD PROMOTORA DE SALUD S.A:REINTEGRO INCAPACIDAD000000973"/>
    <n v="0"/>
    <n v="48720"/>
    <n v="-48720"/>
    <s v="1"/>
    <s v="900226715"/>
    <x v="8"/>
    <s v=""/>
    <s v=" "/>
    <s v=" "/>
    <s v=" "/>
    <n v="0"/>
    <s v="CONTABLE"/>
    <s v="N"/>
    <s v="000000973"/>
    <s v="0"/>
    <s v="TACOTESO"/>
    <s v="Ene 14 2026 12:44PM"/>
    <s v="frmBAN607"/>
    <s v="TA-COOR-TESO"/>
    <s v="TAMBIENTAL"/>
    <s v="Ene 14 2026 12:44PM"/>
    <s v=""/>
  </r>
  <r>
    <s v="138020001"/>
    <s v="REINTEGRO DE INCAPACIDADES"/>
    <d v="2025-12-03T00:00:00"/>
    <x v="4"/>
    <s v="15"/>
    <s v="CONSIGNACIONES BANCO"/>
    <s v=""/>
    <s v="000000974"/>
    <s v="COOSALUD ENTIDAD PROMOTORA DE SALUD S.A:REINTEGRO INCAPACIDADES000000974"/>
    <n v="0"/>
    <n v="47450"/>
    <n v="-47450"/>
    <s v="1"/>
    <s v="900226715"/>
    <x v="8"/>
    <s v=""/>
    <s v=" "/>
    <s v=" "/>
    <s v=" "/>
    <n v="0"/>
    <s v="CONTABLE"/>
    <s v="N"/>
    <s v="000000974"/>
    <s v="0"/>
    <s v="TACOTESO"/>
    <s v="Ene 14 2026 12:45PM"/>
    <s v="frmBAN607"/>
    <s v="TA-COOR-TESO"/>
    <s v="TAMBIENTAL"/>
    <s v="Ene 14 2026 12:45PM"/>
    <s v=""/>
  </r>
  <r>
    <s v="138020001"/>
    <s v="REINTEGRO DE INCAPACIDADES"/>
    <d v="2025-12-04T00:00:00"/>
    <x v="4"/>
    <s v="15"/>
    <s v="CONSIGNACIONES BANCO"/>
    <s v=""/>
    <s v="000000975"/>
    <s v="E.P.S. SANITAS S.A.:REINTEGRO INCAPACIDADES000000975"/>
    <n v="0"/>
    <n v="1028602"/>
    <n v="-1028602"/>
    <s v="1"/>
    <s v="800251440"/>
    <x v="5"/>
    <s v=""/>
    <s v=" "/>
    <s v=" "/>
    <s v=" "/>
    <n v="0"/>
    <s v="CONTABLE"/>
    <s v="N"/>
    <s v="000000975"/>
    <s v="0"/>
    <s v="TACOTESO"/>
    <s v="Ene 14 2026 12:47PM"/>
    <s v="frmBAN607"/>
    <s v="TA-COOR-TESO"/>
    <s v="TAMBIENTAL"/>
    <s v="Ene 14 2026 12:47PM"/>
    <s v=""/>
  </r>
  <r>
    <s v="138020001"/>
    <s v="REINTEGRO DE INCAPACIDADES"/>
    <d v="2025-12-05T00:00:00"/>
    <x v="4"/>
    <s v="15"/>
    <s v="CONSIGNACIONES BANCO"/>
    <s v=""/>
    <s v="000000976"/>
    <s v="COLMENA SEGUROS RIESGOS LABORALES S.A., RIESGOS LABORALES COLMENA S.A. COMPAÑIA DE SEGUROS DE VIDA:REINTEGRO INCAPACIDADES000000976"/>
    <n v="0"/>
    <n v="501778"/>
    <n v="-501778"/>
    <s v="1"/>
    <s v="800226175"/>
    <x v="328"/>
    <s v=""/>
    <s v=" "/>
    <s v=" "/>
    <s v=" "/>
    <n v="0"/>
    <s v="CONTABLE"/>
    <s v="N"/>
    <s v="000000976"/>
    <s v="0"/>
    <s v="TACOTESO"/>
    <s v="Ene 14 2026 12:48PM"/>
    <s v="frmBAN607"/>
    <s v="TA-COOR-TESO"/>
    <s v="TAMBIENTAL"/>
    <s v="Ene 14 2026 12:48PM"/>
    <s v=""/>
  </r>
  <r>
    <s v="138020001"/>
    <s v="REINTEGRO DE INCAPACIDADES"/>
    <d v="2025-12-09T00:00:00"/>
    <x v="4"/>
    <s v="15"/>
    <s v="CONSIGNACIONES BANCO"/>
    <s v=""/>
    <s v="000000977"/>
    <s v="EPS SURA COMPAÑIA SURAMERICANA SERVICIOS DE SALUD:REINTEGRO INCAPACIDADES000000977"/>
    <n v="0"/>
    <n v="86117"/>
    <n v="-86117"/>
    <s v="1"/>
    <s v="800088702"/>
    <x v="1"/>
    <s v=""/>
    <s v=" "/>
    <s v=" "/>
    <s v=" "/>
    <n v="0"/>
    <s v="CONTABLE"/>
    <s v="N"/>
    <s v="000000977"/>
    <s v="0"/>
    <s v="TACOTESO"/>
    <s v="Ene 14 2026 12:50PM"/>
    <s v="frmBAN607"/>
    <s v="TA-COOR-TESO"/>
    <s v="TAMBIENTAL"/>
    <s v="Ene 14 2026 12:50PM"/>
    <s v=""/>
  </r>
  <r>
    <s v="138020001"/>
    <s v="REINTEGRO DE INCAPACIDADES"/>
    <d v="2025-12-09T00:00:00"/>
    <x v="4"/>
    <s v="15"/>
    <s v="CONSIGNACIONES BANCO"/>
    <s v=""/>
    <s v="000000978"/>
    <s v="SALUD TOTAL S.A. EPS ARS:REINTEGRO INCAPACIDADES000000978"/>
    <n v="0"/>
    <n v="1055600"/>
    <n v="-1055600"/>
    <s v="1"/>
    <s v="800130907"/>
    <x v="2"/>
    <s v=""/>
    <s v=" "/>
    <s v=" "/>
    <s v=" "/>
    <n v="0"/>
    <s v="CONTABLE"/>
    <s v="N"/>
    <s v="000000978"/>
    <s v="0"/>
    <s v="TACOTESO"/>
    <s v="Ene 14 2026 12:51PM"/>
    <s v="frmBAN607"/>
    <s v="TA-COOR-TESO"/>
    <s v="TAMBIENTAL"/>
    <s v="Ene 14 2026 12:51PM"/>
    <s v=""/>
  </r>
  <r>
    <s v="138020001"/>
    <s v="REINTEGRO DE INCAPACIDADES"/>
    <d v="2025-12-10T00:00:00"/>
    <x v="4"/>
    <s v="15"/>
    <s v="CONSIGNACIONES BANCO"/>
    <s v=""/>
    <s v="000000979"/>
    <s v="E.P.S. SANITAS S.A.:REINTEGRO INCAPACIDADES000000979"/>
    <n v="0"/>
    <n v="47450"/>
    <n v="-47450"/>
    <s v="1"/>
    <s v="800251440"/>
    <x v="5"/>
    <s v=""/>
    <s v=" "/>
    <s v=" "/>
    <s v=" "/>
    <n v="0"/>
    <s v="CONTABLE"/>
    <s v="N"/>
    <s v="000000979"/>
    <s v="0"/>
    <s v="TACOTESO"/>
    <s v="Ene 14 2026 12:52PM"/>
    <s v="frmBAN607"/>
    <s v="TA-COOR-TESO"/>
    <s v="TAMBIENTAL"/>
    <s v="Ene 14 2026 12:52PM"/>
    <s v=""/>
  </r>
  <r>
    <s v="138020001"/>
    <s v="REINTEGRO DE INCAPACIDADES"/>
    <d v="2025-12-11T00:00:00"/>
    <x v="4"/>
    <s v="15"/>
    <s v="CONSIGNACIONES BANCO"/>
    <s v=""/>
    <s v="000000980"/>
    <s v="E.P.S. SANITAS S.A.:REINTEGRO INCAPACIDADES000000980"/>
    <n v="0"/>
    <n v="4048150"/>
    <n v="-4048150"/>
    <s v="1"/>
    <s v="800251440"/>
    <x v="5"/>
    <s v=""/>
    <s v=" "/>
    <s v=" "/>
    <s v=" "/>
    <n v="0"/>
    <s v="CONTABLE"/>
    <s v="N"/>
    <s v="000000980"/>
    <s v="0"/>
    <s v="TACOTESO"/>
    <s v="Ene 14 2026 12:54PM"/>
    <s v="frmBAN607"/>
    <s v="TA-COOR-TESO"/>
    <s v="TAMBIENTAL"/>
    <s v="Ene 14 2026 12:54PM"/>
    <s v=""/>
  </r>
  <r>
    <s v="138020001"/>
    <s v="REINTEGRO DE INCAPACIDADES"/>
    <d v="2025-12-11T00:00:00"/>
    <x v="4"/>
    <s v="15"/>
    <s v="CONSIGNACIONES BANCO"/>
    <s v=""/>
    <s v="000000981"/>
    <s v="ASOCIACION MUTUAL SER EMPRESA SOLIDARIA:REINTEGRO INCAPACIDADES000000981"/>
    <n v="0"/>
    <n v="47450"/>
    <n v="-47450"/>
    <s v="1"/>
    <s v="806008394"/>
    <x v="6"/>
    <s v=""/>
    <s v=" "/>
    <s v=" "/>
    <s v=" "/>
    <n v="0"/>
    <s v="CONTABLE"/>
    <s v="N"/>
    <s v="000000981"/>
    <s v="0"/>
    <s v="TACOTESO"/>
    <s v="Ene 14 2026 12:55PM"/>
    <s v="frmBAN607"/>
    <s v="TA-COOR-TESO"/>
    <s v="TAMBIENTAL"/>
    <s v="Ene 14 2026 12:55PM"/>
    <s v=""/>
  </r>
  <r>
    <s v="138020001"/>
    <s v="REINTEGRO DE INCAPACIDADES"/>
    <d v="2025-12-11T00:00:00"/>
    <x v="4"/>
    <s v="15"/>
    <s v="CONSIGNACIONES BANCO"/>
    <s v=""/>
    <s v="000000982"/>
    <s v="ASOCIACION MUTUAL SER EMPRESA SOLIDARIA:REINTEGRO INCAPACIDAD000000982"/>
    <n v="0"/>
    <n v="2358667"/>
    <n v="-2358667"/>
    <s v="1"/>
    <s v="806008394"/>
    <x v="6"/>
    <s v=""/>
    <s v=" "/>
    <s v=" "/>
    <s v=" "/>
    <n v="0"/>
    <s v="CONTABLE"/>
    <s v="N"/>
    <s v="000000982"/>
    <s v="0"/>
    <s v="TACOTESO"/>
    <s v="Ene 14 2026  2:38PM"/>
    <s v="frmBAN607"/>
    <s v="TA-COOR-TESO"/>
    <s v="TAMBIENTAL"/>
    <s v="Ene 14 2026  2:38PM"/>
    <s v=""/>
  </r>
  <r>
    <s v="138020001"/>
    <s v="REINTEGRO DE INCAPACIDADES"/>
    <d v="2025-12-12T00:00:00"/>
    <x v="4"/>
    <s v="15"/>
    <s v="CONSIGNACIONES BANCO"/>
    <s v=""/>
    <s v="000000983"/>
    <s v="ASOCIACION MUTUAL SER EMPRESA SOLIDARIA:REINTEGRO INCAPACIDAD000000983"/>
    <n v="0"/>
    <n v="38667"/>
    <n v="-38667"/>
    <s v="1"/>
    <s v="806008394"/>
    <x v="6"/>
    <s v=""/>
    <s v=" "/>
    <s v=" "/>
    <s v=" "/>
    <n v="0"/>
    <s v="CONTABLE"/>
    <s v="N"/>
    <s v="000000983"/>
    <s v="0"/>
    <s v="TACOTESO"/>
    <s v="Ene 14 2026  2:39PM"/>
    <s v="frmBAN607"/>
    <s v="TA-COOR-TESO"/>
    <s v="TAMBIENTAL"/>
    <s v="Ene 14 2026  2:39PM"/>
    <s v=""/>
  </r>
  <r>
    <s v="138020001"/>
    <s v="REINTEGRO DE INCAPACIDADES"/>
    <d v="2025-12-15T00:00:00"/>
    <x v="4"/>
    <s v="15"/>
    <s v="CONSIGNACIONES BANCO"/>
    <s v=""/>
    <s v="000000984"/>
    <s v="ASOCIACION MUTUAL SER EMPRESA SOLIDARIA:REINTEGRO INCACIDAD000000984"/>
    <n v="0"/>
    <n v="77334"/>
    <n v="-77334"/>
    <s v="1"/>
    <s v="806008394"/>
    <x v="6"/>
    <s v=""/>
    <s v=" "/>
    <s v=" "/>
    <s v=" "/>
    <n v="0"/>
    <s v="CONTABLE"/>
    <s v="N"/>
    <s v="000000984"/>
    <s v="0"/>
    <s v="TACOTESO"/>
    <s v="Ene 14 2026  2:40PM"/>
    <s v="frmBAN607"/>
    <s v="TA-COOR-TESO"/>
    <s v="TAMBIENTAL"/>
    <s v="Ene 14 2026  2:40PM"/>
    <s v=""/>
  </r>
  <r>
    <s v="138020001"/>
    <s v="REINTEGRO DE INCAPACIDADES"/>
    <d v="2025-12-15T00:00:00"/>
    <x v="4"/>
    <s v="15"/>
    <s v="CONSIGNACIONES BANCO"/>
    <s v=""/>
    <s v="000000985"/>
    <s v="ASOCIACION MUTUAL SER EMPRESA SOLIDARIA:REINTEGRO INCAPACIDAD000000985"/>
    <n v="0"/>
    <n v="1314667"/>
    <n v="-1314667"/>
    <s v="1"/>
    <s v="806008394"/>
    <x v="6"/>
    <s v=""/>
    <s v=" "/>
    <s v=" "/>
    <s v=" "/>
    <n v="0"/>
    <s v="CONTABLE"/>
    <s v="N"/>
    <s v="000000985"/>
    <s v="0"/>
    <s v="TACOTESO"/>
    <s v="Ene 14 2026  2:42PM"/>
    <s v="frmBAN607"/>
    <s v="TA-COOR-TESO"/>
    <s v="TAMBIENTAL"/>
    <s v="Ene 14 2026  2:42PM"/>
    <s v=""/>
  </r>
  <r>
    <s v="138020001"/>
    <s v="REINTEGRO DE INCAPACIDADES"/>
    <d v="2025-12-22T00:00:00"/>
    <x v="4"/>
    <s v="15"/>
    <s v="CONSIGNACIONES BANCO"/>
    <s v=""/>
    <s v="000000986"/>
    <s v="SALUD TOTAL S.A. EPS ARS:REINTEGRO INCAPACIDADES000000986"/>
    <n v="0"/>
    <n v="293202"/>
    <n v="-293202"/>
    <s v="1"/>
    <s v="800130907"/>
    <x v="2"/>
    <s v=""/>
    <s v=" "/>
    <s v=" "/>
    <s v=" "/>
    <n v="0"/>
    <s v="CONTABLE"/>
    <s v="N"/>
    <s v="000000986"/>
    <s v="0"/>
    <s v="TACOTESO"/>
    <s v="Ene 14 2026  2:44PM"/>
    <s v="frmBAN607"/>
    <s v="TA-COOR-TESO"/>
    <s v="TAMBIENTAL"/>
    <s v="Ene 14 2026  2:44PM"/>
    <s v=""/>
  </r>
  <r>
    <s v="138020001"/>
    <s v="REINTEGRO DE INCAPACIDADES"/>
    <d v="2025-12-23T00:00:00"/>
    <x v="4"/>
    <s v="15"/>
    <s v="CONSIGNACIONES BANCO"/>
    <s v=""/>
    <s v="000000987"/>
    <s v="E.P.S. FAMISANAR LTDA. CAFAM COLSUBSIDIO:REINTEGRO INCAPACIDADES000000987"/>
    <n v="0"/>
    <n v="48120"/>
    <n v="-48120"/>
    <s v="1"/>
    <s v="830003564"/>
    <x v="7"/>
    <s v=""/>
    <s v=" "/>
    <s v=" "/>
    <s v=" "/>
    <n v="0"/>
    <s v="CONTABLE"/>
    <s v="N"/>
    <s v="000000987"/>
    <s v="0"/>
    <s v="TACOTESO"/>
    <s v="Ene 14 2026  2:45PM"/>
    <s v="frmBAN607"/>
    <s v="TA-COOR-TESO"/>
    <s v="TAMBIENTAL"/>
    <s v="Ene 14 2026  2:45PM"/>
    <s v=""/>
  </r>
  <r>
    <s v="138020001"/>
    <s v="REINTEGRO DE INCAPACIDADES"/>
    <d v="2025-12-24T00:00:00"/>
    <x v="4"/>
    <s v="15"/>
    <s v="CONSIGNACIONES BANCO"/>
    <s v=""/>
    <s v="000000988"/>
    <s v="ASOCIACION MUTUAL SER EMPRESA SOLIDARIA:REINTEGRO INCAPACIDADES000000988"/>
    <n v="0"/>
    <n v="47450"/>
    <n v="-47450"/>
    <s v="1"/>
    <s v="806008394"/>
    <x v="6"/>
    <s v=""/>
    <s v=" "/>
    <s v=" "/>
    <s v=" "/>
    <n v="0"/>
    <s v="CONTABLE"/>
    <s v="N"/>
    <s v="000000988"/>
    <s v="0"/>
    <s v="TACOTESO"/>
    <s v="Ene 14 2026  2:46PM"/>
    <s v="frmBAN607"/>
    <s v="TA-COOR-TESO"/>
    <s v="TAMBIENTAL"/>
    <s v="Ene 14 2026  2:46PM"/>
    <s v=""/>
  </r>
  <r>
    <s v="138020001"/>
    <s v="REINTEGRO DE INCAPACIDADES"/>
    <d v="2025-12-24T00:00:00"/>
    <x v="4"/>
    <s v="15"/>
    <s v="CONSIGNACIONES BANCO"/>
    <s v=""/>
    <s v="000000989"/>
    <s v="COLMENA SEGUROS RIESGOS LABORALES S.A., RIESGOS LABORALES COLMENA S.A. COMPAÑIA DE SEGUROS DE VIDA:REINTEGRO INCAPACIDAD000000989"/>
    <n v="0"/>
    <n v="75687"/>
    <n v="-75687"/>
    <s v="1"/>
    <s v="800226175"/>
    <x v="328"/>
    <s v=""/>
    <s v=" "/>
    <s v=" "/>
    <s v=" "/>
    <n v="0"/>
    <s v="CONTABLE"/>
    <s v="N"/>
    <s v="000000989"/>
    <s v="0"/>
    <s v="TACOTESO"/>
    <s v="Ene 14 2026  2:47PM"/>
    <s v="frmBAN607"/>
    <s v="TA-COOR-TESO"/>
    <s v="TAMBIENTAL"/>
    <s v="Ene 14 2026  2:47PM"/>
    <s v=""/>
  </r>
  <r>
    <s v="138020001"/>
    <s v="REINTEGRO DE INCAPACIDADES"/>
    <d v="2025-12-30T00:00:00"/>
    <x v="4"/>
    <s v="15"/>
    <s v="CONSIGNACIONES BANCO"/>
    <s v=""/>
    <s v="000000990"/>
    <s v="NUEVA EMPRESA PROMOTORA DE SALUD:REINTEGRO INCAPACIDADES000000990"/>
    <n v="0"/>
    <n v="1138800"/>
    <n v="-1138800"/>
    <s v="1"/>
    <s v="900156264"/>
    <x v="3"/>
    <s v=""/>
    <s v=" "/>
    <s v=" "/>
    <s v=" "/>
    <n v="0"/>
    <s v="CONTABLE"/>
    <s v="N"/>
    <s v="000000990"/>
    <s v="0"/>
    <s v="TACOTESO"/>
    <s v="Ene 14 2026  2:48PM"/>
    <s v="frmBAN607"/>
    <s v="TA-COOR-TESO"/>
    <s v="TAMBIENTAL"/>
    <s v="Ene 14 2026  2:48PM"/>
    <s v=""/>
  </r>
  <r>
    <s v="138020001"/>
    <s v="REINTEGRO DE INCAPACIDADES"/>
    <d v="2025-12-30T00:00:00"/>
    <x v="4"/>
    <s v="15"/>
    <s v="CONSIGNACIONES BANCO"/>
    <s v=""/>
    <s v="000000991"/>
    <s v="E.P.S. SANITAS S.A.:REINTEGRO INCAPACIDADES000000991"/>
    <n v="0"/>
    <n v="95472"/>
    <n v="-95472"/>
    <s v="1"/>
    <s v="800251440"/>
    <x v="5"/>
    <s v=""/>
    <s v=" "/>
    <s v=" "/>
    <s v=" "/>
    <n v="0"/>
    <s v="CONTABLE"/>
    <s v="N"/>
    <s v="000000991"/>
    <s v="0"/>
    <s v="TACOTESO"/>
    <s v="Ene 14 2026  2:49PM"/>
    <s v="frmBAN607"/>
    <s v="TA-COOR-TESO"/>
    <s v="TAMBIENTAL"/>
    <s v="Ene 14 2026  2:49PM"/>
    <s v=""/>
  </r>
  <r>
    <s v="138020001"/>
    <s v="REINTEGRO DE INCAPACIDADES"/>
    <d v="2025-12-31T00:00:00"/>
    <x v="4"/>
    <s v="21"/>
    <s v="NOMINA NOVASOFT"/>
    <s v=""/>
    <s v="000000056"/>
    <s v="GASTOS REEMBOLSABLES"/>
    <n v="332150"/>
    <n v="0"/>
    <n v="332150"/>
    <s v="1"/>
    <s v="73169783"/>
    <x v="107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94900"/>
    <n v="0"/>
    <n v="94900"/>
    <s v="1"/>
    <s v="73576572"/>
    <x v="49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237250"/>
    <n v="0"/>
    <n v="237250"/>
    <s v="1"/>
    <s v="12595533"/>
    <x v="28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1242255"/>
    <n v="0"/>
    <n v="1242255"/>
    <s v="1"/>
    <s v="1143454086"/>
    <x v="360"/>
    <s v="10020000"/>
    <s v="GERENCIA DE MANTENIMIENTO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47450"/>
    <n v="0"/>
    <n v="47450"/>
    <s v="1"/>
    <s v="1143396192"/>
    <x v="361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616850"/>
    <n v="0"/>
    <n v="616850"/>
    <s v="1"/>
    <s v="73169783"/>
    <x v="107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96845"/>
    <n v="0"/>
    <n v="96845"/>
    <s v="1"/>
    <s v="73189641"/>
    <x v="191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47450"/>
    <n v="0"/>
    <n v="47450"/>
    <s v="1"/>
    <s v="9236697"/>
    <x v="116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406209"/>
    <n v="0"/>
    <n v="406209"/>
    <s v="1"/>
    <s v="1047370459"/>
    <x v="16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53880"/>
    <n v="0"/>
    <n v="53880"/>
    <s v="1"/>
    <s v="1047376195"/>
    <x v="362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142350"/>
    <n v="0"/>
    <n v="142350"/>
    <s v="1"/>
    <s v="8870547"/>
    <x v="363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47450"/>
    <n v="0"/>
    <n v="47450"/>
    <s v="1"/>
    <s v="30873721"/>
    <x v="26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5-12-31T00:00:00"/>
    <x v="4"/>
    <s v="21"/>
    <s v="NOMINA NOVASOFT"/>
    <s v=""/>
    <s v="000000056"/>
    <s v="GASTOS REEMBOLSABLES"/>
    <n v="664300"/>
    <n v="0"/>
    <n v="664300"/>
    <s v="1"/>
    <s v="12595533"/>
    <x v="28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</r>
  <r>
    <s v="138020001"/>
    <s v="REINTEGRO DE INCAPACIDADES"/>
    <d v="2026-01-06T00:00:00"/>
    <x v="5"/>
    <s v="15"/>
    <s v="CONSIGNACIONES BANCO"/>
    <s v=""/>
    <s v="000001005"/>
    <s v="EPS SURA COMPAÑIA SURAMERICANA SERVICIOS DE SALUD:REINTEGRO INCAPACIDADES000001005"/>
    <n v="0"/>
    <n v="47450"/>
    <n v="-47450"/>
    <s v="1"/>
    <s v="800088702"/>
    <x v="1"/>
    <s v=""/>
    <s v=" "/>
    <s v=" "/>
    <s v=" "/>
    <n v="0"/>
    <s v="CONTABLE"/>
    <s v="N"/>
    <s v="000001005"/>
    <s v="0"/>
    <s v="TACOTESO"/>
    <s v="Feb 16 2026 11:27AM"/>
    <s v="frmBAN607"/>
    <s v="TA-COOR-TESO"/>
    <s v="TAMBIENTAL"/>
    <s v="Feb 16 2026 11:27AM"/>
    <s v=""/>
  </r>
  <r>
    <s v="138020001"/>
    <s v="REINTEGRO DE INCAPACIDADES"/>
    <d v="2026-01-07T00:00:00"/>
    <x v="5"/>
    <s v="15"/>
    <s v="CONSIGNACIONES BANCO"/>
    <s v=""/>
    <s v="000001006"/>
    <s v="E.P.S. SANITAS S.A.:REINTEGRO INCAPACIDADES000001006"/>
    <n v="0"/>
    <n v="94900"/>
    <n v="-94900"/>
    <s v="1"/>
    <s v="800251440"/>
    <x v="5"/>
    <s v=""/>
    <s v=" "/>
    <s v=" "/>
    <s v=" "/>
    <n v="0"/>
    <s v="CONTABLE"/>
    <s v="N"/>
    <s v="000001006"/>
    <s v="0"/>
    <s v="TACOTESO"/>
    <s v="Feb 16 2026 11:28AM"/>
    <s v="frmBAN607"/>
    <s v="TA-COOR-TESO"/>
    <s v="TAMBIENTAL"/>
    <s v="Feb 16 2026 11:28AM"/>
    <s v=""/>
  </r>
  <r>
    <s v="138020001"/>
    <s v="REINTEGRO DE INCAPACIDADES"/>
    <d v="2026-01-09T00:00:00"/>
    <x v="5"/>
    <s v="15"/>
    <s v="CONSIGNACIONES BANCO"/>
    <s v=""/>
    <s v="000001007"/>
    <s v="ASOCIACION MUTUAL SER EMPRESA SOLIDARIA:REINTEGRO INCAPACIDADES000001007"/>
    <n v="0"/>
    <n v="47450"/>
    <n v="-47450"/>
    <s v="1"/>
    <s v="806008394"/>
    <x v="6"/>
    <s v=""/>
    <s v=" "/>
    <s v=" "/>
    <s v=" "/>
    <n v="0"/>
    <s v="CONTABLE"/>
    <s v="N"/>
    <s v="000001007"/>
    <s v="0"/>
    <s v="TACOTESO"/>
    <s v="Feb 16 2026 11:29AM"/>
    <s v="frmBAN607"/>
    <s v="TA-COOR-TESO"/>
    <s v="TAMBIENTAL"/>
    <s v="Feb 16 2026 11:29AM"/>
    <s v=""/>
  </r>
  <r>
    <s v="138020001"/>
    <s v="REINTEGRO DE INCAPACIDADES"/>
    <d v="2026-01-16T00:00:00"/>
    <x v="5"/>
    <s v="15"/>
    <s v="CONSIGNACIONES BANCO"/>
    <s v=""/>
    <s v="000001008"/>
    <s v="ASOCIACION MUTUAL SER EMPRESA SOLIDARIA:REINTEGRO INCAPACIDADES000001008"/>
    <n v="0"/>
    <n v="189800"/>
    <n v="-189800"/>
    <s v="1"/>
    <s v="806008394"/>
    <x v="6"/>
    <s v=""/>
    <s v=" "/>
    <s v=" "/>
    <s v=" "/>
    <n v="0"/>
    <s v="CONTABLE"/>
    <s v="N"/>
    <s v="000001008"/>
    <s v="0"/>
    <s v="TACOTESO"/>
    <s v="Feb 16 2026 11:30AM"/>
    <s v="frmBAN607"/>
    <s v="TA-COOR-TESO"/>
    <s v="TAMBIENTAL"/>
    <s v="Feb 16 2026 11:30AM"/>
    <s v=""/>
  </r>
  <r>
    <s v="138020001"/>
    <s v="REINTEGRO DE INCAPACIDADES"/>
    <d v="2026-01-21T00:00:00"/>
    <x v="5"/>
    <s v="15"/>
    <s v="CONSIGNACIONES BANCO"/>
    <s v=""/>
    <s v="000001009"/>
    <s v="EPS SURA COMPAÑIA SURAMERICANA SERVICIOS DE SALUD:REINTEGRO INCAPACIDADES000001009"/>
    <n v="0"/>
    <n v="47450"/>
    <n v="-47450"/>
    <s v="1"/>
    <s v="800088702"/>
    <x v="1"/>
    <s v=""/>
    <s v=" "/>
    <s v=" "/>
    <s v=" "/>
    <n v="0"/>
    <s v="CONTABLE"/>
    <s v="N"/>
    <s v="000001009"/>
    <s v="0"/>
    <s v="TACOTESO"/>
    <s v="Feb 16 2026 11:31AM"/>
    <s v="frmBAN607"/>
    <s v="TA-COOR-TESO"/>
    <s v="TAMBIENTAL"/>
    <s v="Feb 16 2026 11:31AM"/>
    <s v=""/>
  </r>
  <r>
    <s v="138020001"/>
    <s v="REINTEGRO DE INCAPACIDADES"/>
    <d v="2026-01-21T00:00:00"/>
    <x v="5"/>
    <s v="15"/>
    <s v="CONSIGNACIONES BANCO"/>
    <s v=""/>
    <s v="000001010"/>
    <s v="SALUD TOTAL S.A. EPS ARS:REINTEGRO INCAPACIDADES000001010"/>
    <n v="0"/>
    <n v="1470950"/>
    <n v="-1470950"/>
    <s v="1"/>
    <s v="800130907"/>
    <x v="2"/>
    <s v=""/>
    <s v=" "/>
    <s v=" "/>
    <s v=" "/>
    <n v="0"/>
    <s v="CONTABLE"/>
    <s v="N"/>
    <s v="000001010"/>
    <s v="0"/>
    <s v="TACOTESO"/>
    <s v="Feb 16 2026 11:32AM"/>
    <s v="frmBAN607"/>
    <s v="TA-COOR-TESO"/>
    <s v="TAMBIENTAL"/>
    <s v="Feb 16 2026 11:32AM"/>
    <s v=""/>
  </r>
  <r>
    <s v="138020001"/>
    <s v="REINTEGRO DE INCAPACIDADES"/>
    <d v="2026-01-21T00:00:00"/>
    <x v="5"/>
    <s v="15"/>
    <s v="CONSIGNACIONES BANCO"/>
    <s v=""/>
    <s v="000001011"/>
    <s v="COLMENA SEGUROS RIESGOS LABORALES S.A., RIESGOS LABORALES COLMENA S.A. COMPAÑIA DE SEGUROS DE VIDA:REINTEGRO INCAPACIDADES000001011"/>
    <n v="0"/>
    <n v="382648"/>
    <n v="-382648"/>
    <s v="1"/>
    <s v="800226175"/>
    <x v="328"/>
    <s v=""/>
    <s v=" "/>
    <s v=" "/>
    <s v=" "/>
    <n v="0"/>
    <s v="CONTABLE"/>
    <s v="N"/>
    <s v="000001011"/>
    <s v="0"/>
    <s v="TACOTESO"/>
    <s v="Feb 16 2026 11:33AM"/>
    <s v="frmBAN607"/>
    <s v="TA-COOR-TESO"/>
    <s v="TAMBIENTAL"/>
    <s v="Feb 16 2026 11:33AM"/>
    <s v=""/>
  </r>
  <r>
    <s v="138020001"/>
    <s v="REINTEGRO DE INCAPACIDADES"/>
    <d v="2026-01-27T00:00:00"/>
    <x v="5"/>
    <s v="15"/>
    <s v="CONSIGNACIONES BANCO"/>
    <s v=""/>
    <s v="000001012"/>
    <s v="EPS SURA COMPAÑIA SURAMERICANA SERVICIOS DE SALUD:REINTEGRO INCAPACIDADES000001012"/>
    <n v="0"/>
    <n v="179355"/>
    <n v="-179355"/>
    <s v="1"/>
    <s v="800088702"/>
    <x v="1"/>
    <s v=""/>
    <s v=" "/>
    <s v=" "/>
    <s v=" "/>
    <n v="0"/>
    <s v="CONTABLE"/>
    <s v="N"/>
    <s v="000001012"/>
    <s v="0"/>
    <s v="TAAUXCON"/>
    <s v="Feb 16 2026 11:34AM"/>
    <s v="frmBAN607"/>
    <s v="TA-COOR-TESO"/>
    <s v="TAMBIENTAL"/>
    <s v="Feb 17 2026  3:54PM"/>
    <s v=""/>
  </r>
  <r>
    <s v="138020001"/>
    <s v="REINTEGRO DE INCAPACIDADES"/>
    <d v="2026-01-29T00:00:00"/>
    <x v="5"/>
    <s v="15"/>
    <s v="CONSIGNACIONES BANCO"/>
    <s v=""/>
    <s v="000001013"/>
    <s v="SALUD TOTAL S.A. EPS ARS:REINTEGRO INCAPACIDADES000001013"/>
    <n v="0"/>
    <n v="152473"/>
    <n v="-152473"/>
    <s v="1"/>
    <s v="800130907"/>
    <x v="2"/>
    <s v=""/>
    <s v=" "/>
    <s v=" "/>
    <s v=" "/>
    <n v="0"/>
    <s v="CONTABLE"/>
    <s v="N"/>
    <s v="000001013"/>
    <s v="0"/>
    <s v="TACOTESO"/>
    <s v="Feb 16 2026 11:36AM"/>
    <s v="frmBAN607"/>
    <s v="TA-COOR-TESO"/>
    <s v="TAMBIENTAL"/>
    <s v="Feb 16 2026 11:36AM"/>
    <s v=""/>
  </r>
  <r>
    <s v="138020001"/>
    <s v="REINTEGRO DE INCAPACIDADES"/>
    <d v="2026-01-31T00:00:00"/>
    <x v="5"/>
    <s v="21"/>
    <s v="NOMINA NOVASOFT"/>
    <s v=""/>
    <s v="000000057"/>
    <s v="GASTOS REEMBOLSABLES"/>
    <n v="291818"/>
    <n v="0"/>
    <n v="291818"/>
    <s v="1"/>
    <s v="30873721"/>
    <x v="2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125412"/>
    <n v="0"/>
    <n v="125412"/>
    <s v="1"/>
    <s v="1050977365"/>
    <x v="364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9236697"/>
    <x v="11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875453"/>
    <n v="0"/>
    <n v="875453"/>
    <s v="1"/>
    <s v="1047370459"/>
    <x v="1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0"/>
    <n v="875453"/>
    <n v="-875453"/>
    <s v="1"/>
    <s v="1047370459"/>
    <x v="1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758726"/>
    <n v="0"/>
    <n v="758726"/>
    <s v="1"/>
    <s v="1143339994"/>
    <x v="108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73131436"/>
    <x v="45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116727"/>
    <n v="0"/>
    <n v="116727"/>
    <s v="1"/>
    <s v="73211365"/>
    <x v="272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73576572"/>
    <x v="49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3828437"/>
    <x v="317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116727"/>
    <n v="0"/>
    <n v="116727"/>
    <s v="1"/>
    <s v="7961072"/>
    <x v="365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817089"/>
    <n v="0"/>
    <n v="817089"/>
    <s v="1"/>
    <s v="12595533"/>
    <x v="28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1143383567"/>
    <x v="253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291818"/>
    <n v="0"/>
    <n v="291818"/>
    <s v="1"/>
    <s v="73169783"/>
    <x v="107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73576572"/>
    <x v="49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817089"/>
    <n v="0"/>
    <n v="817089"/>
    <s v="1"/>
    <s v="1043635674"/>
    <x v="291"/>
    <s v="10020000"/>
    <s v="GERENCIA DE MANTENIMIENTO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3811864"/>
    <x v="36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875453"/>
    <n v="0"/>
    <n v="875453"/>
    <s v="1"/>
    <s v="1143339994"/>
    <x v="108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1-31T00:00:00"/>
    <x v="5"/>
    <s v="21"/>
    <s v="NOMINA NOVASOFT"/>
    <s v=""/>
    <s v="000000057"/>
    <s v="GASTOS REEMBOLSABLES"/>
    <n v="58364"/>
    <n v="0"/>
    <n v="58364"/>
    <s v="1"/>
    <s v="77194847"/>
    <x v="217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</r>
  <r>
    <s v="138020001"/>
    <s v="REINTEGRO DE INCAPACIDADES"/>
    <d v="2026-02-03T00:00:00"/>
    <x v="5"/>
    <s v="15"/>
    <s v="CONSIGNACIONES BANCO"/>
    <s v=""/>
    <s v="000001031"/>
    <s v="ASOCIACION MUTUAL SER EMPRESA SOLIDARIA:Reintegro incapacidades000001031"/>
    <n v="0"/>
    <n v="1423500"/>
    <n v="-1423500"/>
    <s v="1"/>
    <s v="806008394"/>
    <x v="6"/>
    <s v=""/>
    <s v=" "/>
    <s v=" "/>
    <s v=" "/>
    <n v="0"/>
    <s v="CONTABLE"/>
    <s v="N"/>
    <s v="000001031"/>
    <s v="0"/>
    <s v="TACOTESO"/>
    <s v="Mar 11 2026  3:57PM"/>
    <s v="frmBAN607"/>
    <s v="TA-COOR-TESO"/>
    <s v="TAMBIENTAL"/>
    <s v="Mar 11 2026  3:57PM"/>
    <s v=""/>
  </r>
  <r>
    <s v="138020001"/>
    <s v="REINTEGRO DE INCAPACIDADES"/>
    <d v="2026-02-04T00:00:00"/>
    <x v="5"/>
    <s v="15"/>
    <s v="CONSIGNACIONES BANCO"/>
    <s v=""/>
    <s v="000001032"/>
    <s v="ASOCIACION MUTUAL SER EMPRESA SOLIDARIA:Reintegro incapacidades000001032"/>
    <n v="0"/>
    <n v="94900"/>
    <n v="-94900"/>
    <s v="1"/>
    <s v="806008394"/>
    <x v="6"/>
    <s v=""/>
    <s v=" "/>
    <s v=" "/>
    <s v=" "/>
    <n v="0"/>
    <s v="CONTABLE"/>
    <s v="N"/>
    <s v="000001032"/>
    <s v="0"/>
    <s v="TACOTESO"/>
    <s v="Mar 11 2026  3:59PM"/>
    <s v="frmBAN607"/>
    <s v="TA-COOR-TESO"/>
    <s v="TAMBIENTAL"/>
    <s v="Mar 11 2026  3:59PM"/>
    <s v=""/>
  </r>
  <r>
    <s v="138020001"/>
    <s v="REINTEGRO DE INCAPACIDADES"/>
    <d v="2026-02-06T00:00:00"/>
    <x v="5"/>
    <s v="15"/>
    <s v="CONSIGNACIONES BANCO"/>
    <s v=""/>
    <s v="000001033"/>
    <s v="ASOCIACION MUTUAL SER EMPRESA SOLIDARIA:Reintegro incapacidades000001033"/>
    <n v="0"/>
    <n v="291818"/>
    <n v="-291818"/>
    <s v="1"/>
    <s v="806008394"/>
    <x v="6"/>
    <s v=""/>
    <s v=" "/>
    <s v=" "/>
    <s v=" "/>
    <n v="0"/>
    <s v="CONTABLE"/>
    <s v="N"/>
    <s v="000001033"/>
    <s v="0"/>
    <s v="TACOTESO"/>
    <s v="Mar 11 2026  4:01PM"/>
    <s v="frmBAN607"/>
    <s v="TA-COOR-TESO"/>
    <s v="TAMBIENTAL"/>
    <s v="Mar 11 2026  4:01PM"/>
    <s v=""/>
  </r>
  <r>
    <s v="138020001"/>
    <s v="REINTEGRO DE INCAPACIDADES"/>
    <d v="2026-02-09T00:00:00"/>
    <x v="5"/>
    <s v="15"/>
    <s v="CONSIGNACIONES BANCO"/>
    <s v=""/>
    <s v="000001034"/>
    <s v="E.P.S. SANITAS S.A.:reintegro incapacidades000001034"/>
    <n v="0"/>
    <n v="304408"/>
    <n v="-304408"/>
    <s v="1"/>
    <s v="800251440"/>
    <x v="5"/>
    <s v=""/>
    <s v=" "/>
    <s v=" "/>
    <s v=" "/>
    <n v="0"/>
    <s v="CONTABLE"/>
    <s v="N"/>
    <s v="000001034"/>
    <s v="0"/>
    <s v="TACOTESO"/>
    <s v="Mar 11 2026  4:03PM"/>
    <s v="frmBAN607"/>
    <s v="TA-COOR-TESO"/>
    <s v="TAMBIENTAL"/>
    <s v="Mar 11 2026  4:03PM"/>
    <s v=""/>
  </r>
  <r>
    <s v="138020001"/>
    <s v="REINTEGRO DE INCAPACIDADES"/>
    <d v="2026-02-12T00:00:00"/>
    <x v="5"/>
    <s v="15"/>
    <s v="CONSIGNACIONES BANCO"/>
    <s v=""/>
    <s v="000001035"/>
    <s v="E.P.S. SANITAS S.A.:Reintegro incapacidades000001035"/>
    <n v="0"/>
    <n v="780096"/>
    <n v="-780096"/>
    <s v="1"/>
    <s v="800251440"/>
    <x v="5"/>
    <s v=""/>
    <s v=" "/>
    <s v=" "/>
    <s v=" "/>
    <n v="0"/>
    <s v="CONTABLE"/>
    <s v="N"/>
    <s v="000001035"/>
    <s v="0"/>
    <s v="TACOTESO"/>
    <s v="Mar 11 2026  4:13PM"/>
    <s v="frmBAN607"/>
    <s v="TA-COOR-TESO"/>
    <s v="TAMBIENTAL"/>
    <s v="Mar 11 2026  4:13PM"/>
    <s v=""/>
  </r>
  <r>
    <s v="138020001"/>
    <s v="REINTEGRO DE INCAPACIDADES"/>
    <d v="2026-02-13T00:00:00"/>
    <x v="5"/>
    <s v="15"/>
    <s v="CONSIGNACIONES BANCO"/>
    <s v=""/>
    <s v="000001036"/>
    <s v="E.P.S. SANITAS S.A.:Reintegro incapacidad000001036"/>
    <n v="0"/>
    <n v="992971"/>
    <n v="-992971"/>
    <s v="1"/>
    <s v="800251440"/>
    <x v="5"/>
    <s v=""/>
    <s v=" "/>
    <s v=" "/>
    <s v=" "/>
    <n v="0"/>
    <s v="CONTABLE"/>
    <s v="N"/>
    <s v="000001036"/>
    <s v="0"/>
    <s v="TACOTESO"/>
    <s v="Mar 11 2026  4:16PM"/>
    <s v="frmBAN607"/>
    <s v="TA-COOR-TESO"/>
    <s v="TAMBIENTAL"/>
    <s v="Mar 11 2026  4:16PM"/>
    <s v=""/>
  </r>
  <r>
    <s v="138020001"/>
    <s v="REINTEGRO DE INCAPACIDADES"/>
    <d v="2026-02-16T00:00:00"/>
    <x v="5"/>
    <s v="15"/>
    <s v="CONSIGNACIONES BANCO"/>
    <s v=""/>
    <s v="000001037"/>
    <s v="NUEVA EMPRESA PROMOTORA DE SALUD:reintegro incapacidades000001037"/>
    <n v="0"/>
    <n v="332150"/>
    <n v="-332150"/>
    <s v="1"/>
    <s v="900156264"/>
    <x v="3"/>
    <s v=""/>
    <s v=" "/>
    <s v=" "/>
    <s v=" "/>
    <n v="0"/>
    <s v="CONTABLE"/>
    <s v="N"/>
    <s v="000001037"/>
    <s v="0"/>
    <s v="TACOTESO"/>
    <s v="Mar 11 2026  4:17PM"/>
    <s v="frmBAN607"/>
    <s v="TA-COOR-TESO"/>
    <s v="TAMBIENTAL"/>
    <s v="Mar 11 2026  4:17PM"/>
    <s v=""/>
  </r>
  <r>
    <s v="138020001"/>
    <s v="REINTEGRO DE INCAPACIDADES"/>
    <d v="2026-02-16T00:00:00"/>
    <x v="5"/>
    <s v="15"/>
    <s v="CONSIGNACIONES BANCO"/>
    <s v=""/>
    <s v="000001038"/>
    <s v="NUEVA EMPRESA PROMOTORA DE SALUD:Reintegro incapacidades000001038"/>
    <n v="0"/>
    <n v="1423500"/>
    <n v="-1423500"/>
    <s v="1"/>
    <s v="900156264"/>
    <x v="3"/>
    <s v=""/>
    <s v=" "/>
    <s v=" "/>
    <s v=" "/>
    <n v="0"/>
    <s v="CONTABLE"/>
    <s v="N"/>
    <s v="000001038"/>
    <s v="0"/>
    <s v="TACOTESO"/>
    <s v="Mar 11 2026  4:18PM"/>
    <s v="frmBAN607"/>
    <s v="TA-COOR-TESO"/>
    <s v="TAMBIENTAL"/>
    <s v="Mar 11 2026  4:18PM"/>
    <s v=""/>
  </r>
  <r>
    <s v="138020001"/>
    <s v="REINTEGRO DE INCAPACIDADES"/>
    <d v="2026-02-16T00:00:00"/>
    <x v="5"/>
    <s v="15"/>
    <s v="CONSIGNACIONES BANCO"/>
    <s v=""/>
    <s v="000001039"/>
    <s v="NUEVA EMPRESA PROMOTORA DE SALUD:Reintegro incapacidades000001039"/>
    <n v="0"/>
    <n v="284700"/>
    <n v="-284700"/>
    <s v="1"/>
    <s v="900156264"/>
    <x v="3"/>
    <s v=""/>
    <s v=" "/>
    <s v=" "/>
    <s v=" "/>
    <n v="0"/>
    <s v="CONTABLE"/>
    <s v="N"/>
    <s v="000001039"/>
    <s v="0"/>
    <s v="TACOTESO"/>
    <s v="Mar 11 2026  4:19PM"/>
    <s v="frmBAN607"/>
    <s v="TA-COOR-TESO"/>
    <s v="TAMBIENTAL"/>
    <s v="Mar 11 2026  4:19PM"/>
    <s v=""/>
  </r>
  <r>
    <s v="138020001"/>
    <s v="REINTEGRO DE INCAPACIDADES"/>
    <d v="2026-02-19T00:00:00"/>
    <x v="5"/>
    <s v="15"/>
    <s v="CONSIGNACIONES BANCO"/>
    <s v=""/>
    <s v="000001040"/>
    <s v="NUEVA EMPRESA PROMOTORA DE SALUD:Reintegro incapacidades000001040"/>
    <n v="0"/>
    <n v="86666"/>
    <n v="-86666"/>
    <s v="1"/>
    <s v="900156264"/>
    <x v="3"/>
    <s v=""/>
    <s v=" "/>
    <s v=" "/>
    <s v=" "/>
    <n v="0"/>
    <s v="CONTABLE"/>
    <s v="N"/>
    <s v="000001040"/>
    <s v="0"/>
    <s v="TACOTESO"/>
    <s v="Mar 11 2026  4:20PM"/>
    <s v="frmBAN607"/>
    <s v="TA-COOR-TESO"/>
    <s v="TAMBIENTAL"/>
    <s v="Mar 11 2026  4:20PM"/>
    <s v=""/>
  </r>
  <r>
    <s v="138020001"/>
    <s v="REINTEGRO DE INCAPACIDADES"/>
    <d v="2026-02-28T00:00:00"/>
    <x v="5"/>
    <s v="21"/>
    <s v="NOMINA NOVASOFT"/>
    <s v=""/>
    <s v="000000058"/>
    <s v="GASTOS REEMBOLSABLES"/>
    <n v="177989"/>
    <n v="0"/>
    <n v="177989"/>
    <s v="1"/>
    <s v="1047447859"/>
    <x v="367"/>
    <s v="10010000"/>
    <s v="GERENCIA FINANCIERA Y ADMINISTRATIVA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280383"/>
    <n v="0"/>
    <n v="280383"/>
    <s v="1"/>
    <s v="1002319649"/>
    <x v="368"/>
    <s v="10020000"/>
    <s v="GERENCIA DE MANTENIMIENTO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817089"/>
    <n v="0"/>
    <n v="817089"/>
    <s v="1"/>
    <s v="1043635674"/>
    <x v="291"/>
    <s v="10020000"/>
    <s v="GERENCIA DE MANTENIMIENTO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758726"/>
    <n v="0"/>
    <n v="758726"/>
    <s v="1"/>
    <s v="73143163"/>
    <x v="1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1045704008"/>
    <x v="369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1050960338"/>
    <x v="194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875453"/>
    <n v="0"/>
    <n v="875453"/>
    <s v="1"/>
    <s v="1082246028"/>
    <x v="370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3800779"/>
    <x v="31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73159298"/>
    <x v="247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350182"/>
    <n v="0"/>
    <n v="350182"/>
    <s v="1"/>
    <s v="73169783"/>
    <x v="107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758726"/>
    <n v="0"/>
    <n v="758726"/>
    <s v="1"/>
    <s v="1025881415"/>
    <x v="37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175091"/>
    <n v="0"/>
    <n v="175091"/>
    <s v="1"/>
    <s v="9156352"/>
    <x v="78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758726"/>
    <n v="0"/>
    <n v="758726"/>
    <s v="1"/>
    <s v="30873721"/>
    <x v="26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9494"/>
    <n v="0"/>
    <n v="59494"/>
    <s v="1"/>
    <s v="1143385542"/>
    <x v="372"/>
    <s v="10020000"/>
    <s v="GERENCIA DE MANTENIMIENTO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1007126297"/>
    <x v="373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73169783"/>
    <x v="107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1002059942"/>
    <x v="15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291818"/>
    <n v="0"/>
    <n v="291818"/>
    <s v="1"/>
    <s v="1025881415"/>
    <x v="37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1143373941"/>
    <x v="374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116727"/>
    <n v="0"/>
    <n v="116727"/>
    <s v="1"/>
    <s v="9156352"/>
    <x v="78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58364"/>
    <n v="0"/>
    <n v="58364"/>
    <s v="1"/>
    <s v="1049825736"/>
    <x v="25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175246"/>
    <n v="0"/>
    <n v="175246"/>
    <s v="1"/>
    <s v="78730044"/>
    <x v="178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116727"/>
    <n v="0"/>
    <n v="116727"/>
    <s v="1"/>
    <s v="1082246028"/>
    <x v="370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758726"/>
    <n v="0"/>
    <n v="758726"/>
    <s v="1"/>
    <s v="94379411"/>
    <x v="322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0"/>
    <n v="758726"/>
    <n v="-758726"/>
    <s v="1"/>
    <s v="94379411"/>
    <x v="322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s v="138020001"/>
    <s v="REINTEGRO DE INCAPACIDADES"/>
    <d v="2026-02-28T00:00:00"/>
    <x v="5"/>
    <s v="21"/>
    <s v="NOMINA NOVASOFT"/>
    <s v=""/>
    <s v="000000058"/>
    <s v="GASTOS REEMBOLSABLES"/>
    <n v="875453"/>
    <n v="0"/>
    <n v="875453"/>
    <s v="1"/>
    <s v="30873721"/>
    <x v="26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</r>
  <r>
    <m/>
    <m/>
    <m/>
    <x v="6"/>
    <m/>
    <m/>
    <m/>
    <m/>
    <m/>
    <m/>
    <m/>
    <m/>
    <m/>
    <m/>
    <x v="375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4">
  <r>
    <s v="138020001"/>
    <s v="REINTEGRO DE INCAPACIDADES"/>
    <d v="2021-11-30T00:00:00"/>
    <s v="2021"/>
    <x v="0"/>
    <s v="SALDOS INICIALES"/>
    <s v=""/>
    <s v="000000001"/>
    <s v="REINTEGRO DE INCAPACIDADES"/>
    <n v="38623261.060000002"/>
    <n v="0"/>
    <n v="38623261.060000002"/>
    <s v="1"/>
    <x v="0"/>
    <x v="0"/>
    <s v=""/>
    <s v=" "/>
    <s v=" "/>
    <s v=" "/>
    <n v="0"/>
    <s v="CONTABLE"/>
    <s v="N"/>
    <s v="000000001"/>
    <s v="0"/>
    <s v="TACOSITI"/>
    <s v="Feb  8 2022  4:17AM"/>
    <s v="frmCON6093"/>
    <s v="DESKTOP-5900GRN"/>
    <s v="TAMBIENTAL"/>
    <s v="Feb  8 2022  4:17AM"/>
    <s v=""/>
    <x v="0"/>
    <x v="0"/>
  </r>
  <r>
    <s v="138020001"/>
    <s v="REINTEGRO DE INCAPACIDADES"/>
    <d v="2021-12-02T00:00:00"/>
    <s v="2021"/>
    <x v="1"/>
    <s v="CONSIGNACIONES BANCO"/>
    <s v=""/>
    <s v="000000010"/>
    <s v="EPS SURA COMPAÑIA SURAMERICANA SERVICIOS DE SALUD:REINTEGRO INCAPACIDAD SURAMERICANA000000010"/>
    <n v="0"/>
    <n v="262479"/>
    <n v="-262479"/>
    <s v="1"/>
    <x v="1"/>
    <x v="1"/>
    <s v=""/>
    <s v=" "/>
    <s v=" "/>
    <s v=" "/>
    <n v="0"/>
    <s v="CONTABLE"/>
    <s v="N"/>
    <s v="000000010"/>
    <s v="0"/>
    <s v="TACOTESO"/>
    <s v="Ene 14 2022  5:20PM"/>
    <s v="frmBAN607"/>
    <s v="DESKTOP-O60S49G"/>
    <s v="TAMBIENTAL"/>
    <s v="Ene 14 2022  5:20PM"/>
    <s v=""/>
    <x v="0"/>
    <x v="1"/>
  </r>
  <r>
    <s v="138020001"/>
    <s v="REINTEGRO DE INCAPACIDADES"/>
    <d v="2021-12-02T00:00:00"/>
    <s v="2021"/>
    <x v="1"/>
    <s v="CONSIGNACIONES BANCO"/>
    <s v=""/>
    <s v="000000011"/>
    <s v="SALUD TOTAL S.A. EPS ARS:REINTEGRO INCAPACIDAD SALUD TOTAL000000011"/>
    <n v="0"/>
    <n v="428175"/>
    <n v="-428175"/>
    <s v="1"/>
    <x v="2"/>
    <x v="2"/>
    <s v=""/>
    <s v=" "/>
    <s v=" "/>
    <s v=" "/>
    <n v="0"/>
    <s v="CONTABLE"/>
    <s v="N"/>
    <s v="000000011"/>
    <s v="0"/>
    <s v="TACOTESO"/>
    <s v="Ene 14 2022  5:27PM"/>
    <s v="frmBAN607"/>
    <s v="DESKTOP-O60S49G"/>
    <s v="TAMBIENTAL"/>
    <s v="Ene 14 2022  5:27PM"/>
    <s v=""/>
    <x v="0"/>
    <x v="1"/>
  </r>
  <r>
    <s v="138020001"/>
    <s v="REINTEGRO DE INCAPACIDADES"/>
    <d v="2021-12-10T00:00:00"/>
    <s v="2021"/>
    <x v="1"/>
    <s v="CONSIGNACIONES BANCO"/>
    <s v=""/>
    <s v="000000007"/>
    <s v="SALUD TOTAL S.A. EPS ARS:REINTEGRO INCAPACIDAD SALUD TOTAL000000007"/>
    <n v="0"/>
    <n v="1535787"/>
    <n v="-1535787"/>
    <s v="1"/>
    <x v="2"/>
    <x v="2"/>
    <s v=""/>
    <s v=" "/>
    <s v=" "/>
    <s v=" "/>
    <n v="0"/>
    <s v="CONTABLE"/>
    <s v="N"/>
    <s v="000000007"/>
    <s v="0"/>
    <s v="TACOTESO"/>
    <s v="Ene 14 2022  4:39PM"/>
    <s v="frmBAN607"/>
    <s v="DESKTOP-O60S49G"/>
    <s v="TAMBIENTAL"/>
    <s v="Ene 14 2022  4:39PM"/>
    <s v=""/>
    <x v="0"/>
    <x v="1"/>
  </r>
  <r>
    <s v="138020001"/>
    <s v="REINTEGRO DE INCAPACIDADES"/>
    <d v="2021-12-10T00:00:00"/>
    <s v="2021"/>
    <x v="1"/>
    <s v="CONSIGNACIONES BANCO"/>
    <s v=""/>
    <s v="000000008"/>
    <s v="NUEVA EMPRESA PROMOTORA DE SALUD:REINTEGRO INCAPACIDAD NUEVA EPS000000008"/>
    <n v="0"/>
    <n v="195079"/>
    <n v="-195079"/>
    <s v="1"/>
    <x v="3"/>
    <x v="3"/>
    <s v=""/>
    <s v=" "/>
    <s v=" "/>
    <s v=" "/>
    <n v="0"/>
    <s v="CONTABLE"/>
    <s v="N"/>
    <s v="000000008"/>
    <s v="0"/>
    <s v="TACOTESO"/>
    <s v="Ene 14 2022  4:41PM"/>
    <s v="frmBAN607"/>
    <s v="DESKTOP-O60S49G"/>
    <s v="TAMBIENTAL"/>
    <s v="Ene 14 2022  4:41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42866"/>
    <n v="0"/>
    <n v="42866"/>
    <s v="1"/>
    <x v="1"/>
    <x v="1"/>
    <s v="10010200"/>
    <s v="COMPRAS Y ABASTESIMIENTO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30284"/>
    <n v="0"/>
    <n v="30284"/>
    <s v="1"/>
    <x v="1"/>
    <x v="1"/>
    <s v="10020200"/>
    <s v="EJECUCIÓN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77628"/>
    <n v="0"/>
    <n v="77628"/>
    <s v="1"/>
    <x v="4"/>
    <x v="4"/>
    <s v="10020200"/>
    <s v="EJECUCIÓN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60568"/>
    <n v="0"/>
    <n v="60568"/>
    <s v="1"/>
    <x v="2"/>
    <x v="2"/>
    <s v="10030200"/>
    <s v="COORDINACIÓN DE OPERACION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67244"/>
    <n v="0"/>
    <n v="67244"/>
    <s v="1"/>
    <x v="1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454263"/>
    <n v="0"/>
    <n v="454263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32965"/>
    <n v="0"/>
    <n v="32965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163561"/>
    <n v="0"/>
    <n v="163561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363410"/>
    <n v="0"/>
    <n v="363410"/>
    <s v="1"/>
    <x v="5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60568"/>
    <n v="0"/>
    <n v="60568"/>
    <s v="1"/>
    <x v="5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30284"/>
    <n v="0"/>
    <n v="30284"/>
    <s v="1"/>
    <x v="5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31088"/>
    <n v="0"/>
    <n v="31088"/>
    <s v="1"/>
    <x v="6"/>
    <x v="6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37209"/>
    <n v="0"/>
    <n v="37209"/>
    <s v="1"/>
    <x v="3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15T00:00:00"/>
    <s v="2021"/>
    <x v="2"/>
    <s v="NOMINA NOVASOFT"/>
    <s v=""/>
    <s v="000000001"/>
    <s v="GASTOS REEMBOLSABLES"/>
    <n v="513641"/>
    <n v="0"/>
    <n v="513641"/>
    <s v="1"/>
    <x v="3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23T00:00:00"/>
    <s v="2021"/>
    <x v="1"/>
    <s v="CONSIGNACIONES BANCO"/>
    <s v=""/>
    <s v="000000003"/>
    <s v="SALUD TOTAL S.A. EPS ARS:REINTEGRO INCAPACIDAD SALUD TOTAL000000003"/>
    <n v="0"/>
    <n v="885682"/>
    <n v="-885682"/>
    <s v="1"/>
    <x v="2"/>
    <x v="2"/>
    <s v=""/>
    <s v=" "/>
    <s v=" "/>
    <s v=" "/>
    <n v="0"/>
    <s v="CONTABLE"/>
    <s v="N"/>
    <s v="000000003"/>
    <s v="0"/>
    <s v="TACOTESO"/>
    <s v="Ene 14 2022  3:48PM"/>
    <s v="frmBAN607"/>
    <s v="DESKTOP-O60S49G"/>
    <s v="TAMBIENTAL"/>
    <s v="Ene 14 2022  3:48PM"/>
    <s v=""/>
    <x v="0"/>
    <x v="1"/>
  </r>
  <r>
    <s v="138020001"/>
    <s v="REINTEGRO DE INCAPACIDADES"/>
    <d v="2021-12-23T00:00:00"/>
    <s v="2021"/>
    <x v="1"/>
    <s v="CONSIGNACIONES BANCO"/>
    <s v=""/>
    <s v="000000004"/>
    <s v="SALUD TOTAL S.A. EPS ARS:REINTEGRO INCAPACIDAD SALUD TOTAL000000004"/>
    <n v="0"/>
    <n v="274266"/>
    <n v="-274266"/>
    <s v="1"/>
    <x v="2"/>
    <x v="2"/>
    <s v=""/>
    <s v=" "/>
    <s v=" "/>
    <s v=" "/>
    <n v="0"/>
    <s v="CONTABLE"/>
    <s v="N"/>
    <s v="000000004"/>
    <s v="0"/>
    <s v="TACOTESO"/>
    <s v="Ene 14 2022  3:51PM"/>
    <s v="frmBAN607"/>
    <s v="DESKTOP-O60S49G"/>
    <s v="TAMBIENTAL"/>
    <s v="Ene 14 2022  3:51PM"/>
    <s v=""/>
    <x v="0"/>
    <x v="1"/>
  </r>
  <r>
    <s v="138020001"/>
    <s v="REINTEGRO DE INCAPACIDADES"/>
    <d v="2021-12-23T00:00:00"/>
    <s v="2021"/>
    <x v="1"/>
    <s v="CONSIGNACIONES BANCO"/>
    <s v=""/>
    <s v="000000005"/>
    <s v="E.P.S. FAMISANAR LTDA. CAFAM COLSUBSIDIO:REINTEGRO INCAPACIDAD FAMISANAR000000005"/>
    <n v="0"/>
    <n v="97173"/>
    <n v="-97173"/>
    <s v="1"/>
    <x v="7"/>
    <x v="7"/>
    <s v=""/>
    <s v=" "/>
    <s v=" "/>
    <s v=" "/>
    <n v="0"/>
    <s v="CONTABLE"/>
    <s v="N"/>
    <s v="000000005"/>
    <s v="0"/>
    <s v="TACOTESO"/>
    <s v="Ene 14 2022  3:58PM"/>
    <s v="frmBAN607"/>
    <s v="DESKTOP-O60S49G"/>
    <s v="TAMBIENTAL"/>
    <s v="Ene 14 2022  3:58PM"/>
    <s v=""/>
    <x v="0"/>
    <x v="1"/>
  </r>
  <r>
    <s v="138020001"/>
    <s v="REINTEGRO DE INCAPACIDADES"/>
    <d v="2021-12-23T00:00:00"/>
    <s v="2021"/>
    <x v="1"/>
    <s v="CONSIGNACIONES BANCO"/>
    <s v=""/>
    <s v="000000006"/>
    <s v="EPS SURA COMPAÑIA SURAMERICANA SERVICIOS DE SALUD:REINTEGRO INCAPACIDAD SURAMERICANA000000006"/>
    <n v="0"/>
    <n v="97524"/>
    <n v="-97524"/>
    <s v="1"/>
    <x v="1"/>
    <x v="1"/>
    <s v=""/>
    <s v=" "/>
    <s v=" "/>
    <s v=" "/>
    <n v="0"/>
    <s v="CONTABLE"/>
    <s v="N"/>
    <s v="000000006"/>
    <s v="0"/>
    <s v="TACOTESO"/>
    <s v="Ene 14 2022  4:37PM"/>
    <s v="frmBAN607"/>
    <s v="DESKTOP-O60S49G"/>
    <s v="TAMBIENTAL"/>
    <s v="Ene 14 2022  4:37PM"/>
    <s v=""/>
    <x v="0"/>
    <x v="1"/>
  </r>
  <r>
    <s v="138020001"/>
    <s v="REINTEGRO DE INCAPACIDADES"/>
    <d v="2021-12-24T00:00:00"/>
    <s v="2021"/>
    <x v="1"/>
    <s v="CONSIGNACIONES BANCO"/>
    <s v=""/>
    <s v="000000015"/>
    <s v="ASOCIACION MUTUAL SER EMPRESA SOLIDARIA:Reintegro incapacidad Mutual SER000000015"/>
    <n v="0"/>
    <n v="31572"/>
    <n v="-31572"/>
    <s v="1"/>
    <x v="6"/>
    <x v="6"/>
    <s v=""/>
    <s v=" "/>
    <s v=" "/>
    <s v=" "/>
    <n v="0"/>
    <s v="CONTABLE"/>
    <s v="N"/>
    <s v="000000015"/>
    <s v="0"/>
    <s v="TACOTESO"/>
    <s v="Feb 15 2022  2:10PM"/>
    <s v="frmBAN607"/>
    <s v="DESKTOP-O60S49G"/>
    <s v="TAMBIENTAL"/>
    <s v="Feb 15 2022  2:10PM"/>
    <s v=""/>
    <x v="0"/>
    <x v="1"/>
  </r>
  <r>
    <s v="138020001"/>
    <s v="REINTEGRO DE INCAPACIDADES"/>
    <d v="2021-12-29T00:00:00"/>
    <s v="2021"/>
    <x v="1"/>
    <s v="CONSIGNACIONES BANCO"/>
    <s v=""/>
    <s v="000000001"/>
    <s v="SALUD TOTAL S.A. EPS ARS:Reintegro incapacidad Salud Total000000001"/>
    <n v="0"/>
    <n v="133255"/>
    <n v="-133255"/>
    <s v="1"/>
    <x v="2"/>
    <x v="2"/>
    <s v=""/>
    <s v=" "/>
    <s v=" "/>
    <s v=" "/>
    <n v="0"/>
    <s v="CONTABLE"/>
    <s v="N"/>
    <s v="000000001"/>
    <s v="0"/>
    <s v="TACOTESO"/>
    <s v="Ene 14 2022  2:07PM"/>
    <s v="frmBAN607"/>
    <s v="DESKTOP-O60S49G"/>
    <s v="TAMBIENTAL"/>
    <s v="Ene 14 2022  2:07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278990"/>
    <n v="0"/>
    <n v="278990"/>
    <s v="1"/>
    <x v="4"/>
    <x v="4"/>
    <s v="10020200"/>
    <s v="EJECUCIÓN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3082"/>
    <n v="0"/>
    <n v="33082"/>
    <s v="1"/>
    <x v="1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68499"/>
    <n v="0"/>
    <n v="68499"/>
    <s v="1"/>
    <x v="1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484547"/>
    <n v="0"/>
    <n v="484547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0881"/>
    <n v="0"/>
    <n v="30881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102302"/>
    <n v="0"/>
    <n v="102302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98137"/>
    <n v="0"/>
    <n v="98137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4357"/>
    <n v="0"/>
    <n v="34357"/>
    <s v="1"/>
    <x v="2"/>
    <x v="2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63411"/>
    <n v="0"/>
    <n v="363411"/>
    <s v="1"/>
    <x v="5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3912"/>
    <n v="0"/>
    <n v="33912"/>
    <s v="1"/>
    <x v="5"/>
    <x v="5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45056"/>
    <n v="0"/>
    <n v="345056"/>
    <s v="1"/>
    <x v="7"/>
    <x v="7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2893"/>
    <n v="0"/>
    <n v="32893"/>
    <s v="1"/>
    <x v="3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136971"/>
    <n v="0"/>
    <n v="136971"/>
    <s v="1"/>
    <x v="3"/>
    <x v="3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3291"/>
    <n v="0"/>
    <n v="33291"/>
    <s v="1"/>
    <x v="8"/>
    <x v="8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101732"/>
    <n v="0"/>
    <n v="101732"/>
    <s v="1"/>
    <x v="4"/>
    <x v="4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151421"/>
    <n v="0"/>
    <n v="151421"/>
    <s v="1"/>
    <x v="2"/>
    <x v="2"/>
    <s v="10050400"/>
    <s v="SALUD OCUPACIONAL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1-12-31T00:00:00"/>
    <s v="2021"/>
    <x v="2"/>
    <s v="NOMINA NOVASOFT"/>
    <s v=""/>
    <s v="000000001"/>
    <s v="GASTOS REEMBOLSABLES"/>
    <n v="32438"/>
    <n v="0"/>
    <n v="32438"/>
    <s v="1"/>
    <x v="1"/>
    <x v="1"/>
    <s v="10030400"/>
    <s v="OPERADORES"/>
    <s v=" "/>
    <s v=" "/>
    <n v="0"/>
    <s v="CONTABLE"/>
    <s v="N"/>
    <s v="000000001"/>
    <s v="0"/>
    <s v="TACOSITI"/>
    <s v="Feb  8 2022  5:24PM"/>
    <s v="frmCON6093"/>
    <s v="DESKTOP-5900GRN"/>
    <s v="TAMBIENTAL"/>
    <s v="Feb  8 2022  5:24PM"/>
    <s v=""/>
    <x v="0"/>
    <x v="1"/>
  </r>
  <r>
    <s v="138020001"/>
    <s v="REINTEGRO DE INCAPACIDADES"/>
    <d v="2022-01-12T00:00:00"/>
    <s v="2022"/>
    <x v="1"/>
    <s v="CONSIGNACIONES BANCO"/>
    <s v=""/>
    <s v="000000042"/>
    <s v="NUEVA EMPRESA PROMOTORA DE SALUD:REINTEGRO INCAPACIDADES000000042"/>
    <n v="0"/>
    <n v="398184"/>
    <n v="-398184"/>
    <s v="1"/>
    <x v="3"/>
    <x v="3"/>
    <s v=""/>
    <s v=" "/>
    <s v=" "/>
    <s v=" "/>
    <n v="0"/>
    <s v="CONTABLE"/>
    <s v="N"/>
    <s v="000000042"/>
    <s v="0"/>
    <s v="TACOTESO"/>
    <s v="Feb 24 2022  6:21PM"/>
    <s v="frmBAN607"/>
    <s v="DESKTOP-O60S49G"/>
    <s v="TAMBIENTAL"/>
    <s v="Feb 24 2022  6:21PM"/>
    <s v=""/>
    <x v="1"/>
    <x v="2"/>
  </r>
  <r>
    <s v="138020001"/>
    <s v="REINTEGRO DE INCAPACIDADES"/>
    <d v="2022-01-14T00:00:00"/>
    <s v="2022"/>
    <x v="1"/>
    <s v="CONSIGNACIONES BANCO"/>
    <s v=""/>
    <s v="000000036"/>
    <s v="COOSALUD ENTIDAD PROMOTORA DE SALUD S.A:REINTEGRO INCAPACIDADES000000036"/>
    <n v="0"/>
    <n v="29261"/>
    <n v="-29261"/>
    <s v="1"/>
    <x v="8"/>
    <x v="8"/>
    <s v=""/>
    <s v=" "/>
    <s v=" "/>
    <s v=" "/>
    <n v="0"/>
    <s v="CONTABLE"/>
    <s v="N"/>
    <s v="000000036"/>
    <s v="0"/>
    <s v="TACOTESO"/>
    <s v="Feb 24 2022  6:07PM"/>
    <s v="frmBAN607"/>
    <s v="DESKTOP-O60S49G"/>
    <s v="TAMBIENTAL"/>
    <s v="Feb 24 2022  6:07PM"/>
    <s v=""/>
    <x v="1"/>
    <x v="2"/>
  </r>
  <r>
    <s v="138020001"/>
    <s v="REINTEGRO DE INCAPACIDADES"/>
    <d v="2022-01-14T00:00:00"/>
    <s v="2022"/>
    <x v="1"/>
    <s v="CONSIGNACIONES BANCO"/>
    <s v=""/>
    <s v="000000037"/>
    <s v="COOSALUD ENTIDAD PROMOTORA DE SALUD S.A:REINTEGRO INCAPACIDADES000000037"/>
    <n v="0"/>
    <n v="30285"/>
    <n v="-30285"/>
    <s v="1"/>
    <x v="8"/>
    <x v="8"/>
    <s v=""/>
    <s v=" "/>
    <s v=" "/>
    <s v=" "/>
    <n v="0"/>
    <s v="CONTABLE"/>
    <s v="N"/>
    <s v="000000037"/>
    <s v="0"/>
    <s v="TACOTESO"/>
    <s v="Feb 24 2022  6:08PM"/>
    <s v="frmBAN607"/>
    <s v="DESKTOP-O60S49G"/>
    <s v="TAMBIENTAL"/>
    <s v="Feb 24 2022  6:08PM"/>
    <s v=""/>
    <x v="1"/>
    <x v="2"/>
  </r>
  <r>
    <s v="138020001"/>
    <s v="REINTEGRO DE INCAPACIDADES"/>
    <d v="2022-01-14T00:00:00"/>
    <s v="2022"/>
    <x v="1"/>
    <s v="CONSIGNACIONES BANCO"/>
    <s v=""/>
    <s v="000000038"/>
    <s v="COOSALUD ENTIDAD PROMOTORA DE SALUD S.A:REINTEGRO INCAPACIDADES000000038"/>
    <n v="0"/>
    <n v="30285"/>
    <n v="-30285"/>
    <s v="1"/>
    <x v="8"/>
    <x v="8"/>
    <s v=""/>
    <s v=" "/>
    <s v=" "/>
    <s v=" "/>
    <n v="0"/>
    <s v="CONTABLE"/>
    <s v="N"/>
    <s v="000000038"/>
    <s v="0"/>
    <s v="TACOTESO"/>
    <s v="Feb 24 2022  6:11PM"/>
    <s v="frmBAN607"/>
    <s v="DESKTOP-O60S49G"/>
    <s v="TAMBIENTAL"/>
    <s v="Feb 24 2022  6:11PM"/>
    <s v=""/>
    <x v="1"/>
    <x v="2"/>
  </r>
  <r>
    <s v="138020001"/>
    <s v="REINTEGRO DE INCAPACIDADES"/>
    <d v="2022-01-14T00:00:00"/>
    <s v="2022"/>
    <x v="1"/>
    <s v="CONSIGNACIONES BANCO"/>
    <s v=""/>
    <s v="000000039"/>
    <s v="COOSALUD ENTIDAD PROMOTORA DE SALUD S.A:REINTEGRO INCAPACIDADES000000039"/>
    <n v="0"/>
    <n v="31032"/>
    <n v="-31032"/>
    <s v="1"/>
    <x v="8"/>
    <x v="8"/>
    <s v=""/>
    <s v=" "/>
    <s v=" "/>
    <s v=" "/>
    <n v="0"/>
    <s v="CONTABLE"/>
    <s v="N"/>
    <s v="000000039"/>
    <s v="0"/>
    <s v="TACOTESO"/>
    <s v="Feb 24 2022  6:12PM"/>
    <s v="frmBAN607"/>
    <s v="DESKTOP-O60S49G"/>
    <s v="TAMBIENTAL"/>
    <s v="Feb 24 2022  6:12PM"/>
    <s v=""/>
    <x v="1"/>
    <x v="2"/>
  </r>
  <r>
    <s v="138020001"/>
    <s v="REINTEGRO DE INCAPACIDADES"/>
    <d v="2022-01-14T00:00:00"/>
    <s v="2022"/>
    <x v="1"/>
    <s v="CONSIGNACIONES BANCO"/>
    <s v=""/>
    <s v="000000040"/>
    <s v="COOSALUD ENTIDAD PROMOTORA DE SALUD S.A:REINTEGRO INCAPACIDADES000000040"/>
    <n v="0"/>
    <n v="30285"/>
    <n v="-30285"/>
    <s v="1"/>
    <x v="8"/>
    <x v="8"/>
    <s v=""/>
    <s v=" "/>
    <s v=" "/>
    <s v=" "/>
    <n v="0"/>
    <s v="CONTABLE"/>
    <s v="N"/>
    <s v="000000040"/>
    <s v="0"/>
    <s v="TACOTESO"/>
    <s v="Feb 24 2022  6:17PM"/>
    <s v="frmBAN607"/>
    <s v="DESKTOP-O60S49G"/>
    <s v="TAMBIENTAL"/>
    <s v="Feb 24 2022  6:17PM"/>
    <s v=""/>
    <x v="1"/>
    <x v="2"/>
  </r>
  <r>
    <s v="138020001"/>
    <s v="REINTEGRO DE INCAPACIDADES"/>
    <d v="2022-01-14T00:00:00"/>
    <s v="2022"/>
    <x v="1"/>
    <s v="CONSIGNACIONES BANCO"/>
    <s v=""/>
    <s v="000000041"/>
    <s v="COOSALUD ENTIDAD PROMOTORA DE SALUD S.A:REINTEGRO INCAPACIDADES000000041"/>
    <n v="0"/>
    <n v="173891"/>
    <n v="-173891"/>
    <s v="1"/>
    <x v="8"/>
    <x v="8"/>
    <s v=""/>
    <s v=" "/>
    <s v=" "/>
    <s v=" "/>
    <n v="0"/>
    <s v="CONTABLE"/>
    <s v="N"/>
    <s v="000000041"/>
    <s v="0"/>
    <s v="TACOTESO"/>
    <s v="Feb 24 2022  6:20PM"/>
    <s v="frmBAN607"/>
    <s v="DESKTOP-O60S49G"/>
    <s v="TAMBIENTAL"/>
    <s v="Feb 24 2022  6:20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9"/>
    <x v="9"/>
    <s v="10030200"/>
    <s v="COORDINACIÓN DE OPERACION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270801"/>
    <n v="0"/>
    <n v="270801"/>
    <s v="1"/>
    <x v="10"/>
    <x v="10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632"/>
    <n v="0"/>
    <n v="33632"/>
    <s v="1"/>
    <x v="11"/>
    <x v="11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00000"/>
    <n v="0"/>
    <n v="100000"/>
    <s v="1"/>
    <x v="12"/>
    <x v="12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5814"/>
    <n v="0"/>
    <n v="35814"/>
    <s v="1"/>
    <x v="13"/>
    <x v="13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14"/>
    <x v="14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15"/>
    <x v="15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500000"/>
    <n v="0"/>
    <n v="500000"/>
    <s v="1"/>
    <x v="16"/>
    <x v="16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7832"/>
    <n v="0"/>
    <n v="37832"/>
    <s v="1"/>
    <x v="17"/>
    <x v="17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5677"/>
    <n v="0"/>
    <n v="35677"/>
    <s v="1"/>
    <x v="18"/>
    <x v="18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856"/>
    <n v="0"/>
    <n v="33856"/>
    <s v="1"/>
    <x v="19"/>
    <x v="19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500000"/>
    <n v="0"/>
    <n v="500000"/>
    <s v="1"/>
    <x v="20"/>
    <x v="20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21"/>
    <x v="21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22"/>
    <x v="22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68205"/>
    <n v="0"/>
    <n v="68205"/>
    <s v="1"/>
    <x v="23"/>
    <x v="23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24"/>
    <x v="24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66667"/>
    <n v="0"/>
    <n v="66667"/>
    <s v="1"/>
    <x v="25"/>
    <x v="25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00000"/>
    <n v="0"/>
    <n v="100000"/>
    <s v="1"/>
    <x v="26"/>
    <x v="26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66667"/>
    <n v="0"/>
    <n v="66667"/>
    <s v="1"/>
    <x v="27"/>
    <x v="27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71790"/>
    <n v="0"/>
    <n v="171790"/>
    <s v="1"/>
    <x v="28"/>
    <x v="28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35665"/>
    <n v="0"/>
    <n v="135665"/>
    <s v="1"/>
    <x v="29"/>
    <x v="29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02392"/>
    <n v="0"/>
    <n v="102392"/>
    <s v="1"/>
    <x v="30"/>
    <x v="30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66667"/>
    <n v="0"/>
    <n v="166667"/>
    <s v="1"/>
    <x v="31"/>
    <x v="31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166667"/>
    <n v="0"/>
    <n v="166667"/>
    <s v="1"/>
    <x v="32"/>
    <x v="32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33334"/>
    <n v="0"/>
    <n v="33334"/>
    <s v="1"/>
    <x v="33"/>
    <x v="33"/>
    <s v="10030400"/>
    <s v="OPERADORES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15T00:00:00"/>
    <s v="2022"/>
    <x v="2"/>
    <s v="NOMINA NOVASOFT"/>
    <s v=""/>
    <s v="000000004"/>
    <s v="GASTOS REEMBOLSABLES"/>
    <n v="233334"/>
    <n v="0"/>
    <n v="233334"/>
    <s v="1"/>
    <x v="34"/>
    <x v="34"/>
    <s v="10050400"/>
    <s v="SALUD OCUPACIONAL"/>
    <s v=" "/>
    <s v=" "/>
    <n v="0"/>
    <s v="CONTABLE"/>
    <s v="N"/>
    <s v="000000004"/>
    <s v="0"/>
    <s v="TAAUXCON"/>
    <s v="Mar 10 2022  6:41PM"/>
    <s v="frmCON6093"/>
    <s v="LAPTOP-18GI5NJH"/>
    <s v="TAMBIENTAL"/>
    <s v="Mar 10 2022  6:41PM"/>
    <s v=""/>
    <x v="1"/>
    <x v="2"/>
  </r>
  <r>
    <s v="138020001"/>
    <s v="REINTEGRO DE INCAPACIDADES"/>
    <d v="2022-01-20T00:00:00"/>
    <s v="2022"/>
    <x v="1"/>
    <s v="CONSIGNACIONES BANCO"/>
    <s v=""/>
    <s v="000000033"/>
    <s v="SALUD TOTAL S.A. EPS ARS:REINTEGRO INCAPACIDADES000000033"/>
    <n v="0"/>
    <n v="31475"/>
    <n v="-31475"/>
    <s v="1"/>
    <x v="2"/>
    <x v="2"/>
    <s v=""/>
    <s v=" "/>
    <s v=" "/>
    <s v=" "/>
    <n v="0"/>
    <s v="CONTABLE"/>
    <s v="N"/>
    <s v="000000033"/>
    <s v="0"/>
    <s v="TACOTESO"/>
    <s v="Feb 24 2022  6:04PM"/>
    <s v="frmBAN607"/>
    <s v="DESKTOP-O60S49G"/>
    <s v="TAMBIENTAL"/>
    <s v="Feb 24 2022  6:04PM"/>
    <s v=""/>
    <x v="1"/>
    <x v="2"/>
  </r>
  <r>
    <s v="138020001"/>
    <s v="REINTEGRO DE INCAPACIDADES"/>
    <d v="2022-01-20T00:00:00"/>
    <s v="2022"/>
    <x v="1"/>
    <s v="CONSIGNACIONES BANCO"/>
    <s v=""/>
    <s v="000000034"/>
    <s v="SALUD TOTAL S.A. EPS ARS:REINTEGRO INCAPACIDADES000000034"/>
    <n v="0"/>
    <n v="423976"/>
    <n v="-423976"/>
    <s v="1"/>
    <x v="2"/>
    <x v="2"/>
    <s v=""/>
    <s v=" "/>
    <s v=" "/>
    <s v=" "/>
    <n v="0"/>
    <s v="CONTABLE"/>
    <s v="N"/>
    <s v="000000034"/>
    <s v="0"/>
    <s v="TACOTESO"/>
    <s v="Feb 24 2022  6:05PM"/>
    <s v="frmBAN607"/>
    <s v="DESKTOP-O60S49G"/>
    <s v="TAMBIENTAL"/>
    <s v="Feb 24 2022  6:05PM"/>
    <s v=""/>
    <x v="1"/>
    <x v="2"/>
  </r>
  <r>
    <s v="138020001"/>
    <s v="REINTEGRO DE INCAPACIDADES"/>
    <d v="2022-01-20T00:00:00"/>
    <s v="2022"/>
    <x v="1"/>
    <s v="CONSIGNACIONES BANCO"/>
    <s v=""/>
    <s v="000000035"/>
    <s v="EPS SURA COMPAÑIA SURAMERICANA SERVICIOS DE SALUD:REINTEGRO INCAPACIDADES000000035"/>
    <n v="0"/>
    <n v="30284"/>
    <n v="-30284"/>
    <s v="1"/>
    <x v="1"/>
    <x v="1"/>
    <s v=""/>
    <s v=" "/>
    <s v=" "/>
    <s v=" "/>
    <n v="0"/>
    <s v="CONTABLE"/>
    <s v="N"/>
    <s v="000000035"/>
    <s v="0"/>
    <s v="TACOTESO"/>
    <s v="Feb 24 2022  6:06PM"/>
    <s v="frmBAN607"/>
    <s v="DESKTOP-O60S49G"/>
    <s v="TAMBIENTAL"/>
    <s v="Feb 24 2022  6:06PM"/>
    <s v=""/>
    <x v="1"/>
    <x v="2"/>
  </r>
  <r>
    <s v="138020001"/>
    <s v="REINTEGRO DE INCAPACIDADES"/>
    <d v="2022-01-24T00:00:00"/>
    <s v="2022"/>
    <x v="1"/>
    <s v="CONSIGNACIONES BANCO"/>
    <s v=""/>
    <s v="000000025"/>
    <s v="SALUD TOTAL S.A. EPS ARS:REINTEGRO INCAPACIDADES000000025"/>
    <n v="0"/>
    <n v="33623"/>
    <n v="-33623"/>
    <s v="1"/>
    <x v="2"/>
    <x v="2"/>
    <s v=""/>
    <s v=" "/>
    <s v=" "/>
    <s v=" "/>
    <n v="0"/>
    <s v="CONTABLE"/>
    <s v="N"/>
    <s v="000000025"/>
    <s v="0"/>
    <s v="TACOTESO"/>
    <s v="Feb 24 2022  5:52PM"/>
    <s v="frmBAN607"/>
    <s v="DESKTOP-O60S49G"/>
    <s v="TAMBIENTAL"/>
    <s v="Feb 24 2022  5:52PM"/>
    <s v=""/>
    <x v="1"/>
    <x v="2"/>
  </r>
  <r>
    <s v="138020001"/>
    <s v="REINTEGRO DE INCAPACIDADES"/>
    <d v="2022-01-24T00:00:00"/>
    <s v="2022"/>
    <x v="1"/>
    <s v="CONSIGNACIONES BANCO"/>
    <s v=""/>
    <s v="000000026"/>
    <s v="SALUD TOTAL S.A. EPS ARS:REINTEGRO INCAPACIDADES000000026"/>
    <n v="0"/>
    <n v="87781"/>
    <n v="-87781"/>
    <s v="1"/>
    <x v="2"/>
    <x v="2"/>
    <s v=""/>
    <s v=" "/>
    <s v=" "/>
    <s v=" "/>
    <n v="0"/>
    <s v="CONTABLE"/>
    <s v="N"/>
    <s v="000000026"/>
    <s v="0"/>
    <s v="TACOTESO"/>
    <s v="Feb 24 2022  5:55PM"/>
    <s v="frmBAN607"/>
    <s v="DESKTOP-O60S49G"/>
    <s v="TAMBIENTAL"/>
    <s v="Feb 24 2022  5:55PM"/>
    <s v=""/>
    <x v="1"/>
    <x v="2"/>
  </r>
  <r>
    <s v="138020001"/>
    <s v="REINTEGRO DE INCAPACIDADES"/>
    <d v="2022-01-24T00:00:00"/>
    <s v="2022"/>
    <x v="1"/>
    <s v="CONSIGNACIONES BANCO"/>
    <s v=""/>
    <s v="000000027"/>
    <s v="SALUD TOTAL S.A. EPS ARS:REINTEGRO INCAPACIDADES000000027"/>
    <n v="0"/>
    <n v="29261"/>
    <n v="-29261"/>
    <s v="1"/>
    <x v="2"/>
    <x v="2"/>
    <s v=""/>
    <s v=" "/>
    <s v=" "/>
    <s v=" "/>
    <n v="0"/>
    <s v="CONTABLE"/>
    <s v="N"/>
    <s v="000000027"/>
    <s v="0"/>
    <s v="TACOTESO"/>
    <s v="Feb 24 2022  5:56PM"/>
    <s v="frmBAN607"/>
    <s v="DESKTOP-O60S49G"/>
    <s v="TAMBIENTAL"/>
    <s v="Feb 24 2022  5:56PM"/>
    <s v=""/>
    <x v="1"/>
    <x v="2"/>
  </r>
  <r>
    <s v="138020001"/>
    <s v="REINTEGRO DE INCAPACIDADES"/>
    <d v="2022-01-24T00:00:00"/>
    <s v="2022"/>
    <x v="1"/>
    <s v="CONSIGNACIONES BANCO"/>
    <s v=""/>
    <s v="000000028"/>
    <s v="COOSALUD ENTIDAD PROMOTORA DE SALUD S.A:REINTEGRO INCAPACIDADES000000028"/>
    <n v="0"/>
    <n v="36615"/>
    <n v="-36615"/>
    <s v="1"/>
    <x v="8"/>
    <x v="8"/>
    <s v=""/>
    <s v=" "/>
    <s v=" "/>
    <s v=" "/>
    <n v="0"/>
    <s v="CONTABLE"/>
    <s v="N"/>
    <s v="000000028"/>
    <s v="0"/>
    <s v="TACOTESO"/>
    <s v="Feb 24 2022  5:57PM"/>
    <s v="frmBAN607"/>
    <s v="DESKTOP-O60S49G"/>
    <s v="TAMBIENTAL"/>
    <s v="Feb 24 2022  5:57PM"/>
    <s v=""/>
    <x v="1"/>
    <x v="2"/>
  </r>
  <r>
    <s v="138020001"/>
    <s v="REINTEGRO DE INCAPACIDADES"/>
    <d v="2022-01-24T00:00:00"/>
    <s v="2022"/>
    <x v="1"/>
    <s v="CONSIGNACIONES BANCO"/>
    <s v=""/>
    <s v="000000029"/>
    <s v="COOSALUD ENTIDAD PROMOTORA DE SALUD S.A:REINTEGRO INCAPACIDADES000000029"/>
    <n v="0"/>
    <n v="29261"/>
    <n v="-29261"/>
    <s v="1"/>
    <x v="8"/>
    <x v="8"/>
    <s v=""/>
    <s v=" "/>
    <s v=" "/>
    <s v=" "/>
    <n v="0"/>
    <s v="CONTABLE"/>
    <s v="N"/>
    <s v="000000029"/>
    <s v="0"/>
    <s v="TACOTESO"/>
    <s v="Feb 24 2022  5:59PM"/>
    <s v="frmBAN607"/>
    <s v="DESKTOP-O60S49G"/>
    <s v="TAMBIENTAL"/>
    <s v="Feb 24 2022  5:59PM"/>
    <s v=""/>
    <x v="1"/>
    <x v="2"/>
  </r>
  <r>
    <s v="138020001"/>
    <s v="REINTEGRO DE INCAPACIDADES"/>
    <d v="2022-01-24T00:00:00"/>
    <s v="2022"/>
    <x v="1"/>
    <s v="CONSIGNACIONES BANCO"/>
    <s v=""/>
    <s v="000000030"/>
    <s v="COOSALUD ENTIDAD PROMOTORA DE SALUD S.A:REINTEGRO INCAPACIDADES000000030"/>
    <n v="0"/>
    <n v="175561"/>
    <n v="-175561"/>
    <s v="1"/>
    <x v="8"/>
    <x v="8"/>
    <s v=""/>
    <s v=" "/>
    <s v=" "/>
    <s v=" "/>
    <n v="0"/>
    <s v="CONTABLE"/>
    <s v="N"/>
    <s v="000000030"/>
    <s v="0"/>
    <s v="TACOTESO"/>
    <s v="Feb 24 2022  6:00PM"/>
    <s v="frmBAN607"/>
    <s v="DESKTOP-O60S49G"/>
    <s v="TAMBIENTAL"/>
    <s v="Feb 24 2022  6:00PM"/>
    <s v=""/>
    <x v="1"/>
    <x v="2"/>
  </r>
  <r>
    <s v="138020001"/>
    <s v="REINTEGRO DE INCAPACIDADES"/>
    <d v="2022-01-24T00:00:00"/>
    <s v="2022"/>
    <x v="1"/>
    <s v="CONSIGNACIONES BANCO"/>
    <s v=""/>
    <s v="000000031"/>
    <s v="COOSALUD ENTIDAD PROMOTORA DE SALUD S.A:REINTEGRO INCAPACIDADES000000031"/>
    <n v="0"/>
    <n v="46895"/>
    <n v="-46895"/>
    <s v="1"/>
    <x v="8"/>
    <x v="8"/>
    <s v=""/>
    <s v=" "/>
    <s v=" "/>
    <s v=" "/>
    <n v="0"/>
    <s v="CONTABLE"/>
    <s v="N"/>
    <s v="000000031"/>
    <s v="0"/>
    <s v="TACOTESO"/>
    <s v="Feb 24 2022  6:01PM"/>
    <s v="frmBAN607"/>
    <s v="DESKTOP-O60S49G"/>
    <s v="TAMBIENTAL"/>
    <s v="Feb 24 2022  6:01PM"/>
    <s v=""/>
    <x v="1"/>
    <x v="2"/>
  </r>
  <r>
    <s v="138020001"/>
    <s v="REINTEGRO DE INCAPACIDADES"/>
    <d v="2022-01-24T00:00:00"/>
    <s v="2022"/>
    <x v="1"/>
    <s v="CONSIGNACIONES BANCO"/>
    <s v=""/>
    <s v="000000032"/>
    <s v="COOSALUD ENTIDAD PROMOTORA DE SALUD S.A:REINTEGRO INCAPACIDADES000000032"/>
    <n v="0"/>
    <n v="34280"/>
    <n v="-34280"/>
    <s v="1"/>
    <x v="8"/>
    <x v="8"/>
    <s v=""/>
    <s v=" "/>
    <s v=" "/>
    <s v=" "/>
    <n v="0"/>
    <s v="CONTABLE"/>
    <s v="N"/>
    <s v="000000032"/>
    <s v="0"/>
    <s v="TACOTESO"/>
    <s v="Feb 24 2022  6:03PM"/>
    <s v="frmBAN607"/>
    <s v="DESKTOP-O60S49G"/>
    <s v="TAMBIENTAL"/>
    <s v="Feb 24 2022  6:03PM"/>
    <s v=""/>
    <x v="1"/>
    <x v="2"/>
  </r>
  <r>
    <s v="138020001"/>
    <s v="REINTEGRO DE INCAPACIDADES"/>
    <d v="2022-01-25T00:00:00"/>
    <s v="2022"/>
    <x v="1"/>
    <s v="CONSIGNACIONES BANCO"/>
    <s v=""/>
    <s v="000000024"/>
    <s v="SALUD TOTAL S.A. EPS ARS:REINTEGRO INCAPACIDADES000000024"/>
    <n v="0"/>
    <n v="371086"/>
    <n v="-371086"/>
    <s v="1"/>
    <x v="2"/>
    <x v="2"/>
    <s v=""/>
    <s v=" "/>
    <s v=" "/>
    <s v=" "/>
    <n v="0"/>
    <s v="CONTABLE"/>
    <s v="N"/>
    <s v="000000024"/>
    <s v="0"/>
    <s v="TACOTESO"/>
    <s v="Feb 24 2022  5:50PM"/>
    <s v="frmBAN607"/>
    <s v="DESKTOP-O60S49G"/>
    <s v="TAMBIENTAL"/>
    <s v="Feb 24 2022  5:50PM"/>
    <s v=""/>
    <x v="1"/>
    <x v="2"/>
  </r>
  <r>
    <s v="138020001"/>
    <s v="REINTEGRO DE INCAPACIDADES"/>
    <d v="2022-01-27T00:00:00"/>
    <s v="2022"/>
    <x v="1"/>
    <s v="CONSIGNACIONES BANCO"/>
    <s v=""/>
    <s v="000000023"/>
    <s v="SALUD TOTAL S.A. EPS ARS:REINTEGRO INCAPACIDADES000000023"/>
    <n v="0"/>
    <n v="969509"/>
    <n v="-969509"/>
    <s v="1"/>
    <x v="2"/>
    <x v="2"/>
    <s v=""/>
    <s v=" "/>
    <s v=" "/>
    <s v=" "/>
    <n v="0"/>
    <s v="CONTABLE"/>
    <s v="N"/>
    <s v="000000023"/>
    <s v="0"/>
    <s v="TACOTESO"/>
    <s v="Feb 24 2022  5:49PM"/>
    <s v="frmBAN607"/>
    <s v="DESKTOP-O60S49G"/>
    <s v="TAMBIENTAL"/>
    <s v="Feb 24 2022  5:49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06355"/>
    <n v="0"/>
    <n v="306355"/>
    <s v="1"/>
    <x v="35"/>
    <x v="35"/>
    <s v="10000100"/>
    <s v="JURIDICA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270801"/>
    <n v="0"/>
    <n v="270801"/>
    <s v="1"/>
    <x v="10"/>
    <x v="10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3334"/>
    <n v="0"/>
    <n v="33334"/>
    <s v="1"/>
    <x v="36"/>
    <x v="36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166667"/>
    <n v="0"/>
    <n v="166667"/>
    <s v="1"/>
    <x v="16"/>
    <x v="16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3334"/>
    <n v="0"/>
    <n v="33334"/>
    <s v="1"/>
    <x v="37"/>
    <x v="37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101621"/>
    <n v="0"/>
    <n v="101621"/>
    <s v="1"/>
    <x v="38"/>
    <x v="38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3476"/>
    <n v="0"/>
    <n v="33476"/>
    <s v="1"/>
    <x v="39"/>
    <x v="39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3334"/>
    <n v="0"/>
    <n v="33334"/>
    <s v="1"/>
    <x v="40"/>
    <x v="40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249742"/>
    <n v="0"/>
    <n v="249742"/>
    <s v="1"/>
    <x v="18"/>
    <x v="18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266668"/>
    <n v="0"/>
    <n v="266668"/>
    <s v="1"/>
    <x v="20"/>
    <x v="20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5019"/>
    <n v="0"/>
    <n v="35019"/>
    <s v="1"/>
    <x v="41"/>
    <x v="41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27939"/>
    <n v="0"/>
    <n v="327939"/>
    <s v="1"/>
    <x v="42"/>
    <x v="42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466667"/>
    <n v="0"/>
    <n v="466667"/>
    <s v="1"/>
    <x v="25"/>
    <x v="25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33467"/>
    <n v="0"/>
    <n v="33467"/>
    <s v="1"/>
    <x v="43"/>
    <x v="43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1-31T00:00:00"/>
    <s v="2022"/>
    <x v="2"/>
    <s v="NOMINA NOVASOFT"/>
    <s v=""/>
    <s v="000000005"/>
    <s v="GASTOS REEMBOLSABLES"/>
    <n v="103074"/>
    <n v="0"/>
    <n v="103074"/>
    <s v="1"/>
    <x v="28"/>
    <x v="28"/>
    <s v="10030400"/>
    <s v="OPERADORES"/>
    <s v=" "/>
    <s v=" "/>
    <n v="0"/>
    <s v="CONTABLE"/>
    <s v="N"/>
    <s v="000000005"/>
    <s v="0"/>
    <s v="TAAUXCON"/>
    <s v="Mar 10 2022  6:45PM"/>
    <s v="frmCON6093"/>
    <s v="LAPTOP-18GI5NJH"/>
    <s v="TAMBIENTAL"/>
    <s v="Mar 10 2022  6:45PM"/>
    <s v=""/>
    <x v="1"/>
    <x v="2"/>
  </r>
  <r>
    <s v="138020001"/>
    <s v="REINTEGRO DE INCAPACIDADES"/>
    <d v="2022-02-03T00:00:00"/>
    <s v="2022"/>
    <x v="1"/>
    <s v="CONSIGNACIONES BANCO"/>
    <s v=""/>
    <s v="000000056"/>
    <s v="EPS SURA COMPAÑIA SURAMERICANA SERVICIOS DE SALUD:Reintegro incapacidad000000056"/>
    <n v="0"/>
    <n v="306602"/>
    <n v="-306602"/>
    <s v="1"/>
    <x v="1"/>
    <x v="1"/>
    <s v=""/>
    <s v=" "/>
    <s v=" "/>
    <s v=" "/>
    <n v="0"/>
    <s v="CONTABLE"/>
    <s v="N"/>
    <s v="000000056"/>
    <s v="0"/>
    <s v="TACOTESO"/>
    <s v="Mar 17 2022  5:13PM"/>
    <s v="frmBAN607"/>
    <s v="DESKTOP-O60S49G"/>
    <s v="TAMBIENTAL"/>
    <s v="Mar 17 2022  5:13PM"/>
    <s v=""/>
    <x v="1"/>
    <x v="3"/>
  </r>
  <r>
    <s v="138020001"/>
    <s v="REINTEGRO DE INCAPACIDADES"/>
    <d v="2022-02-09T00:00:00"/>
    <s v="2022"/>
    <x v="1"/>
    <s v="CONSIGNACIONES BANCO"/>
    <s v=""/>
    <s v="000000054"/>
    <s v="NUEVA EMPRESA PROMOTORA DE SALUD:Reintegro incapacidad000000054"/>
    <n v="0"/>
    <n v="33804"/>
    <n v="-33804"/>
    <s v="1"/>
    <x v="3"/>
    <x v="3"/>
    <s v=""/>
    <s v=" "/>
    <s v=" "/>
    <s v=" "/>
    <n v="0"/>
    <s v="CONTABLE"/>
    <s v="N"/>
    <s v="000000054"/>
    <s v="0"/>
    <s v="TACOTESO"/>
    <s v="Mar 17 2022  5:10PM"/>
    <s v="frmBAN607"/>
    <s v="DESKTOP-O60S49G"/>
    <s v="TAMBIENTAL"/>
    <s v="Mar 17 2022  5:10PM"/>
    <s v=""/>
    <x v="1"/>
    <x v="3"/>
  </r>
  <r>
    <s v="138020001"/>
    <s v="REINTEGRO DE INCAPACIDADES"/>
    <d v="2022-02-09T00:00:00"/>
    <s v="2022"/>
    <x v="1"/>
    <s v="CONSIGNACIONES BANCO"/>
    <s v=""/>
    <s v="000000055"/>
    <s v="NUEVA EMPRESA PROMOTORA DE SALUD:Reintegro incapacidad000000055"/>
    <n v="0"/>
    <n v="1346338"/>
    <n v="-1346338"/>
    <s v="1"/>
    <x v="3"/>
    <x v="3"/>
    <s v=""/>
    <s v=" "/>
    <s v=" "/>
    <s v=" "/>
    <n v="0"/>
    <s v="CONTABLE"/>
    <s v="N"/>
    <s v="000000055"/>
    <s v="0"/>
    <s v="TACOTESO"/>
    <s v="Mar 17 2022  5:11PM"/>
    <s v="frmBAN607"/>
    <s v="DESKTOP-O60S49G"/>
    <s v="TAMBIENTAL"/>
    <s v="Mar 17 2022  5:11PM"/>
    <s v=""/>
    <x v="1"/>
    <x v="3"/>
  </r>
  <r>
    <s v="138020001"/>
    <s v="REINTEGRO DE INCAPACIDADES"/>
    <d v="2022-02-15T00:00:00"/>
    <s v="2022"/>
    <x v="1"/>
    <s v="CONSIGNACIONES BANCO"/>
    <s v=""/>
    <s v="000000051"/>
    <s v="EPS SURA COMPAÑIA SURAMERICANA SERVICIOS DE SALUD:Reintegro incapacidad000000051"/>
    <n v="0"/>
    <n v="100000"/>
    <n v="-100000"/>
    <s v="1"/>
    <x v="1"/>
    <x v="1"/>
    <s v=""/>
    <s v=" "/>
    <s v=" "/>
    <s v=" "/>
    <n v="0"/>
    <s v="CONTABLE"/>
    <s v="N"/>
    <s v="000000051"/>
    <s v="0"/>
    <s v="TACOTESO"/>
    <s v="Mar 17 2022  5:06PM"/>
    <s v="frmBAN607"/>
    <s v="DESKTOP-O60S49G"/>
    <s v="TAMBIENTAL"/>
    <s v="Mar 17 2022  5:06PM"/>
    <s v=""/>
    <x v="1"/>
    <x v="3"/>
  </r>
  <r>
    <s v="138020001"/>
    <s v="REINTEGRO DE INCAPACIDADES"/>
    <d v="2022-02-15T00:00:00"/>
    <s v="2022"/>
    <x v="1"/>
    <s v="CONSIGNACIONES BANCO"/>
    <s v=""/>
    <s v="000000052"/>
    <s v="COOSALUD ENTIDAD PROMOTORA DE SALUD S.A:Reintegro incapacidad000000052"/>
    <n v="0"/>
    <n v="31974"/>
    <n v="-31974"/>
    <s v="1"/>
    <x v="8"/>
    <x v="8"/>
    <s v=""/>
    <s v=" "/>
    <s v=" "/>
    <s v=" "/>
    <n v="0"/>
    <s v="CONTABLE"/>
    <s v="N"/>
    <s v="000000052"/>
    <s v="0"/>
    <s v="TACOTESO"/>
    <s v="Mar 17 2022  5:07PM"/>
    <s v="frmBAN607"/>
    <s v="DESKTOP-O60S49G"/>
    <s v="TAMBIENTAL"/>
    <s v="Mar 17 2022  5:07PM"/>
    <s v=""/>
    <x v="1"/>
    <x v="3"/>
  </r>
  <r>
    <s v="138020001"/>
    <s v="REINTEGRO DE INCAPACIDADES"/>
    <d v="2022-02-15T00:00:00"/>
    <s v="2022"/>
    <x v="1"/>
    <s v="CONSIGNACIONES BANCO"/>
    <s v=""/>
    <s v="000000053"/>
    <s v="COOSALUD ENTIDAD PROMOTORA DE SALUD S.A:Reintegro incapacidad000000053"/>
    <n v="0"/>
    <n v="32439"/>
    <n v="-32439"/>
    <s v="1"/>
    <x v="8"/>
    <x v="8"/>
    <s v=""/>
    <s v=" "/>
    <s v=" "/>
    <s v=" "/>
    <n v="0"/>
    <s v="CONTABLE"/>
    <s v="N"/>
    <s v="000000053"/>
    <s v="0"/>
    <s v="TACOTESO"/>
    <s v="Mar 17 2022  5:08PM"/>
    <s v="frmBAN607"/>
    <s v="DESKTOP-O60S49G"/>
    <s v="TAMBIENTAL"/>
    <s v="Mar 17 2022  5:08PM"/>
    <s v=""/>
    <x v="1"/>
    <x v="3"/>
  </r>
  <r>
    <s v="138020001"/>
    <s v="REINTEGRO DE INCAPACIDADES"/>
    <d v="2022-02-25T00:00:00"/>
    <s v="2022"/>
    <x v="1"/>
    <s v="CONSIGNACIONES BANCO"/>
    <s v=""/>
    <s v="000000050"/>
    <s v="COOSALUD ENTIDAD PROMOTORA DE SALUD S.A:Reintegro incapacidad000000050"/>
    <n v="0"/>
    <n v="411927"/>
    <n v="-411927"/>
    <s v="1"/>
    <x v="8"/>
    <x v="8"/>
    <s v=""/>
    <s v=" "/>
    <s v=" "/>
    <s v=" "/>
    <n v="0"/>
    <s v="CONTABLE"/>
    <s v="N"/>
    <s v="000000050"/>
    <s v="0"/>
    <s v="TACOTESO"/>
    <s v="Mar 17 2022  5:04PM"/>
    <s v="frmBAN607"/>
    <s v="DESKTOP-O60S49G"/>
    <s v="TAMBIENTAL"/>
    <s v="Mar 17 2022  5:04PM"/>
    <s v=""/>
    <x v="1"/>
    <x v="3"/>
  </r>
  <r>
    <s v="138020001"/>
    <s v="REINTEGRO DE INCAPACIDADES"/>
    <d v="2022-02-28T00:00:00"/>
    <s v="2022"/>
    <x v="1"/>
    <s v="CONSIGNACIONES BANCO"/>
    <s v=""/>
    <s v="000000049"/>
    <s v="COOSALUD ENTIDAD PROMOTORA DE SALUD S.A:Reintegro incapacidad000000049"/>
    <n v="0"/>
    <n v="151422"/>
    <n v="-151422"/>
    <s v="1"/>
    <x v="8"/>
    <x v="8"/>
    <s v=""/>
    <s v=" "/>
    <s v=" "/>
    <s v=" "/>
    <n v="0"/>
    <s v="CONTABLE"/>
    <s v="N"/>
    <s v="000000049"/>
    <s v="0"/>
    <s v="TACOTESO"/>
    <s v="Mar 17 2022  5:03PM"/>
    <s v="frmBAN607"/>
    <s v="DESKTOP-O60S49G"/>
    <s v="TAMBIENTAL"/>
    <s v="Mar 17 2022  5:03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12"/>
    <x v="1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500000"/>
    <n v="0"/>
    <n v="500000"/>
    <s v="1"/>
    <x v="16"/>
    <x v="1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4963"/>
    <n v="0"/>
    <n v="34963"/>
    <s v="1"/>
    <x v="44"/>
    <x v="44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37"/>
    <x v="3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6044"/>
    <n v="0"/>
    <n v="36044"/>
    <s v="1"/>
    <x v="45"/>
    <x v="4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7742"/>
    <n v="0"/>
    <n v="37742"/>
    <s v="1"/>
    <x v="46"/>
    <x v="4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7275"/>
    <n v="0"/>
    <n v="37275"/>
    <s v="1"/>
    <x v="47"/>
    <x v="4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0"/>
    <n v="37275"/>
    <n v="-37275"/>
    <s v="1"/>
    <x v="47"/>
    <x v="4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402068"/>
    <n v="0"/>
    <n v="402068"/>
    <s v="1"/>
    <x v="42"/>
    <x v="4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48"/>
    <x v="48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100000"/>
    <n v="0"/>
    <n v="100000"/>
    <s v="1"/>
    <x v="49"/>
    <x v="49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6498"/>
    <n v="0"/>
    <n v="36498"/>
    <s v="1"/>
    <x v="41"/>
    <x v="41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466667"/>
    <n v="0"/>
    <n v="466667"/>
    <s v="1"/>
    <x v="25"/>
    <x v="2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27"/>
    <x v="2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29"/>
    <x v="29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115442"/>
    <n v="0"/>
    <n v="115442"/>
    <s v="1"/>
    <x v="50"/>
    <x v="50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51"/>
    <x v="51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52"/>
    <x v="52"/>
    <s v="10020200"/>
    <s v="EJECUCIÓN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78939"/>
    <n v="0"/>
    <n v="78939"/>
    <s v="1"/>
    <x v="53"/>
    <x v="53"/>
    <s v="10030200"/>
    <s v="COORDINACIÓN DE OPERACION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12"/>
    <x v="1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433334"/>
    <n v="0"/>
    <n v="433334"/>
    <s v="1"/>
    <x v="16"/>
    <x v="1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5329"/>
    <n v="0"/>
    <n v="35329"/>
    <s v="1"/>
    <x v="54"/>
    <x v="54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5339"/>
    <n v="0"/>
    <n v="35339"/>
    <s v="1"/>
    <x v="55"/>
    <x v="5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6912"/>
    <n v="0"/>
    <n v="36912"/>
    <s v="1"/>
    <x v="56"/>
    <x v="56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111193"/>
    <n v="0"/>
    <n v="111193"/>
    <s v="1"/>
    <x v="42"/>
    <x v="42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233334"/>
    <n v="0"/>
    <n v="233334"/>
    <s v="1"/>
    <x v="48"/>
    <x v="48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100000"/>
    <n v="0"/>
    <n v="100000"/>
    <s v="1"/>
    <x v="25"/>
    <x v="25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33334"/>
    <n v="0"/>
    <n v="33334"/>
    <s v="1"/>
    <x v="43"/>
    <x v="43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114992"/>
    <n v="0"/>
    <n v="114992"/>
    <s v="1"/>
    <x v="57"/>
    <x v="57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2-28T00:00:00"/>
    <s v="2022"/>
    <x v="2"/>
    <s v="NOMINA NOVASOFT"/>
    <s v=""/>
    <s v="000000006"/>
    <s v="GASTOS REEMBOLSABLES"/>
    <n v="103721"/>
    <n v="0"/>
    <n v="103721"/>
    <s v="1"/>
    <x v="58"/>
    <x v="58"/>
    <s v="10030400"/>
    <s v="OPERADORES"/>
    <s v=" "/>
    <s v=" "/>
    <n v="0"/>
    <s v="CONTABLE"/>
    <s v="N"/>
    <s v="000000006"/>
    <s v="0"/>
    <s v="TACOSITI"/>
    <s v="Mar 25 2022  6:22PM"/>
    <s v="frmCON6093"/>
    <s v="DESKTOP-5900GRN"/>
    <s v="TAMBIENTAL"/>
    <s v="Mar 25 2022  6:22PM"/>
    <s v=""/>
    <x v="1"/>
    <x v="3"/>
  </r>
  <r>
    <s v="138020001"/>
    <s v="REINTEGRO DE INCAPACIDADES"/>
    <d v="2022-03-04T00:00:00"/>
    <s v="2022"/>
    <x v="1"/>
    <s v="CONSIGNACIONES BANCO"/>
    <s v=""/>
    <s v="000000070"/>
    <s v="NUEVA EMPRESA PROMOTORA DE SALUD:REINTEGRO INCAPACIDAD NUEVA EPS000000070"/>
    <n v="0"/>
    <n v="168978"/>
    <n v="-168978"/>
    <s v="1"/>
    <x v="3"/>
    <x v="3"/>
    <s v=""/>
    <s v=" "/>
    <s v=" "/>
    <s v=" "/>
    <n v="0"/>
    <s v="CONTABLE"/>
    <s v="N"/>
    <s v="000000070"/>
    <s v="0"/>
    <s v="TACOTESO"/>
    <s v="Abr  5 2022 10:30AM"/>
    <s v="frmBAN607"/>
    <s v="DESKTOP-O60S49G"/>
    <s v="TAMBIENTAL"/>
    <s v="Abr  5 2022 10:30AM"/>
    <s v=""/>
    <x v="1"/>
    <x v="4"/>
  </r>
  <r>
    <s v="138020001"/>
    <s v="REINTEGRO DE INCAPACIDADES"/>
    <d v="2022-03-04T00:00:00"/>
    <s v="2022"/>
    <x v="1"/>
    <s v="CONSIGNACIONES BANCO"/>
    <s v=""/>
    <s v="000000071"/>
    <s v="SALUD TOTAL S.A. EPS ARS:REINTEGRO INCAPACIDAD SALUD TOTAL000000071"/>
    <n v="0"/>
    <n v="1051821"/>
    <n v="-1051821"/>
    <s v="1"/>
    <x v="2"/>
    <x v="2"/>
    <s v=""/>
    <s v=" "/>
    <s v=" "/>
    <s v=" "/>
    <n v="0"/>
    <s v="CONTABLE"/>
    <s v="N"/>
    <s v="000000071"/>
    <s v="0"/>
    <s v="TACOTESO"/>
    <s v="Abr  5 2022 10:31AM"/>
    <s v="frmBAN607"/>
    <s v="DESKTOP-O60S49G"/>
    <s v="TAMBIENTAL"/>
    <s v="Abr  5 2022 10:31AM"/>
    <s v=""/>
    <x v="1"/>
    <x v="4"/>
  </r>
  <r>
    <s v="138020001"/>
    <s v="REINTEGRO DE INCAPACIDADES"/>
    <d v="2022-03-07T00:00:00"/>
    <s v="2022"/>
    <x v="1"/>
    <s v="CONSIGNACIONES BANCO"/>
    <s v=""/>
    <s v="000000068"/>
    <s v="COOSALUD ENTIDAD PROMOTORA DE SALUD S.A:REINTEGRO INCAPACIDAD COOSALUD000000068"/>
    <n v="0"/>
    <n v="67246"/>
    <n v="-67246"/>
    <s v="1"/>
    <x v="8"/>
    <x v="8"/>
    <s v=""/>
    <s v=" "/>
    <s v=" "/>
    <s v=" "/>
    <n v="0"/>
    <s v="CONTABLE"/>
    <s v="N"/>
    <s v="000000068"/>
    <s v="0"/>
    <s v="TACOTESO"/>
    <s v="Abr  5 2022 10:27AM"/>
    <s v="frmBAN607"/>
    <s v="DESKTOP-O60S49G"/>
    <s v="TAMBIENTAL"/>
    <s v="Abr  5 2022 10:27AM"/>
    <s v=""/>
    <x v="1"/>
    <x v="4"/>
  </r>
  <r>
    <s v="138020001"/>
    <s v="REINTEGRO DE INCAPACIDADES"/>
    <d v="2022-03-07T00:00:00"/>
    <s v="2022"/>
    <x v="1"/>
    <s v="CONSIGNACIONES BANCO"/>
    <s v=""/>
    <s v="000000069"/>
    <s v="COOSALUD ENTIDAD PROMOTORA DE SALUD S.A:REINTEGRO INCAPACIDAD COOSALUD000000069"/>
    <n v="0"/>
    <n v="159613"/>
    <n v="-159613"/>
    <s v="1"/>
    <x v="8"/>
    <x v="8"/>
    <s v=""/>
    <s v=" "/>
    <s v=" "/>
    <s v=" "/>
    <n v="0"/>
    <s v="CONTABLE"/>
    <s v="N"/>
    <s v="000000069"/>
    <s v="0"/>
    <s v="TACOTESO"/>
    <s v="Abr  5 2022 10:28AM"/>
    <s v="frmBAN607"/>
    <s v="DESKTOP-O60S49G"/>
    <s v="TAMBIENTAL"/>
    <s v="Abr  5 2022 10:28AM"/>
    <s v=""/>
    <x v="1"/>
    <x v="4"/>
  </r>
  <r>
    <s v="138020001"/>
    <s v="REINTEGRO DE INCAPACIDADES"/>
    <d v="2022-03-08T00:00:00"/>
    <s v="2022"/>
    <x v="1"/>
    <s v="CONSIGNACIONES BANCO"/>
    <s v=""/>
    <s v="000000067"/>
    <s v="BANCOLOMBIA:REINTEGRO INCAPACIDAD SURAMERICANA000000067"/>
    <n v="0"/>
    <n v="231898"/>
    <n v="-231898"/>
    <s v="1"/>
    <x v="59"/>
    <x v="59"/>
    <s v=""/>
    <s v=" "/>
    <s v=" "/>
    <s v=" "/>
    <n v="0"/>
    <s v="CONTABLE"/>
    <s v="N"/>
    <s v="000000067"/>
    <s v="0"/>
    <s v="TACOTESO"/>
    <s v="Abr  5 2022 10:25AM"/>
    <s v="frmBAN607"/>
    <s v="DESKTOP-O60S49G"/>
    <s v="TAMBIENTAL"/>
    <s v="Abr  5 2022 10:25AM"/>
    <s v=""/>
    <x v="1"/>
    <x v="4"/>
  </r>
  <r>
    <s v="138020001"/>
    <s v="REINTEGRO DE INCAPACIDADES"/>
    <d v="2022-03-17T00:00:00"/>
    <s v="2022"/>
    <x v="1"/>
    <s v="CONSIGNACIONES BANCO"/>
    <s v=""/>
    <s v="000000066"/>
    <s v="BANCOLOMBIA:REINTEGRO INCAPACIDAD SURAMERICANA000000066"/>
    <n v="0"/>
    <n v="33333"/>
    <n v="-33333"/>
    <s v="1"/>
    <x v="59"/>
    <x v="59"/>
    <s v=""/>
    <s v=" "/>
    <s v=" "/>
    <s v=" "/>
    <n v="0"/>
    <s v="CONTABLE"/>
    <s v="N"/>
    <s v="000000066"/>
    <s v="0"/>
    <s v="TACOTESO"/>
    <s v="Abr  5 2022 10:22AM"/>
    <s v="frmBAN607"/>
    <s v="DESKTOP-O60S49G"/>
    <s v="TAMBIENTAL"/>
    <s v="Abr  5 2022 10:22AM"/>
    <s v=""/>
    <x v="1"/>
    <x v="4"/>
  </r>
  <r>
    <s v="138020001"/>
    <s v="REINTEGRO DE INCAPACIDADES"/>
    <d v="2022-03-22T00:00:00"/>
    <s v="2022"/>
    <x v="1"/>
    <s v="CONSIGNACIONES BANCO"/>
    <s v=""/>
    <s v="000000065"/>
    <s v="BANCOLOMBIA:REINTEGRO INCAPACIDAD SURAMERICANA000000065"/>
    <n v="0"/>
    <n v="35771"/>
    <n v="-35771"/>
    <s v="1"/>
    <x v="59"/>
    <x v="59"/>
    <s v=""/>
    <s v=" "/>
    <s v=" "/>
    <s v=" "/>
    <n v="0"/>
    <s v="CONTABLE"/>
    <s v="N"/>
    <s v="000000065"/>
    <s v="0"/>
    <s v="TACOTESO"/>
    <s v="Abr  5 2022 10:15AM"/>
    <s v="frmBAN607"/>
    <s v="DESKTOP-O60S49G"/>
    <s v="TAMBIENTAL"/>
    <s v="Abr  5 2022 10:15A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79302"/>
    <n v="0"/>
    <n v="79302"/>
    <s v="1"/>
    <x v="60"/>
    <x v="60"/>
    <s v="10020200"/>
    <s v="EJECU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8090"/>
    <n v="0"/>
    <n v="38090"/>
    <s v="1"/>
    <x v="61"/>
    <x v="61"/>
    <s v="10020200"/>
    <s v="EJECU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3334"/>
    <n v="0"/>
    <n v="33334"/>
    <s v="1"/>
    <x v="10"/>
    <x v="1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5772"/>
    <n v="0"/>
    <n v="35772"/>
    <s v="1"/>
    <x v="12"/>
    <x v="1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500000"/>
    <n v="0"/>
    <n v="500000"/>
    <s v="1"/>
    <x v="16"/>
    <x v="1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419552"/>
    <n v="0"/>
    <n v="419552"/>
    <s v="1"/>
    <x v="44"/>
    <x v="44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166667"/>
    <n v="0"/>
    <n v="166667"/>
    <s v="1"/>
    <x v="20"/>
    <x v="2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500000"/>
    <n v="0"/>
    <n v="500000"/>
    <s v="1"/>
    <x v="48"/>
    <x v="48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3334"/>
    <n v="0"/>
    <n v="33334"/>
    <s v="1"/>
    <x v="62"/>
    <x v="6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114992"/>
    <n v="0"/>
    <n v="114992"/>
    <s v="1"/>
    <x v="57"/>
    <x v="57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166667"/>
    <n v="0"/>
    <n v="166667"/>
    <s v="1"/>
    <x v="63"/>
    <x v="63"/>
    <s v="10040000"/>
    <s v="GERENCIA GESTIÓN HUMANA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0"/>
    <n v="166667"/>
    <n v="-166667"/>
    <s v="1"/>
    <x v="63"/>
    <x v="63"/>
    <s v="10040000"/>
    <s v="GERENCIA GESTIÓN HUMANA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54563"/>
    <n v="0"/>
    <n v="354563"/>
    <s v="1"/>
    <x v="64"/>
    <x v="64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52120"/>
    <n v="0"/>
    <n v="52120"/>
    <s v="1"/>
    <x v="65"/>
    <x v="65"/>
    <s v="10020100"/>
    <s v="PLANEA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49592"/>
    <n v="0"/>
    <n v="49592"/>
    <s v="1"/>
    <x v="66"/>
    <x v="66"/>
    <s v="10020200"/>
    <s v="EJECUCIÓN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266667"/>
    <n v="0"/>
    <n v="266667"/>
    <s v="1"/>
    <x v="67"/>
    <x v="67"/>
    <s v="10030200"/>
    <s v="COORDINACIÓN DE OPERACION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106071"/>
    <n v="0"/>
    <n v="106071"/>
    <s v="1"/>
    <x v="68"/>
    <x v="68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5772"/>
    <n v="0"/>
    <n v="35772"/>
    <s v="1"/>
    <x v="12"/>
    <x v="1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3334"/>
    <n v="0"/>
    <n v="33334"/>
    <s v="1"/>
    <x v="69"/>
    <x v="69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3333"/>
    <n v="0"/>
    <n v="33333"/>
    <s v="1"/>
    <x v="16"/>
    <x v="1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3334"/>
    <n v="0"/>
    <n v="33334"/>
    <s v="1"/>
    <x v="70"/>
    <x v="7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5450"/>
    <n v="0"/>
    <n v="35450"/>
    <s v="1"/>
    <x v="71"/>
    <x v="71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100000"/>
    <n v="0"/>
    <n v="100000"/>
    <s v="1"/>
    <x v="20"/>
    <x v="20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200000"/>
    <n v="0"/>
    <n v="200000"/>
    <s v="1"/>
    <x v="48"/>
    <x v="48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105399"/>
    <n v="0"/>
    <n v="105399"/>
    <s v="1"/>
    <x v="49"/>
    <x v="49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6543"/>
    <n v="0"/>
    <n v="36543"/>
    <s v="1"/>
    <x v="72"/>
    <x v="72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4458"/>
    <n v="0"/>
    <n v="34458"/>
    <s v="1"/>
    <x v="73"/>
    <x v="73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3334"/>
    <n v="0"/>
    <n v="33334"/>
    <s v="1"/>
    <x v="26"/>
    <x v="2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35930"/>
    <n v="0"/>
    <n v="35930"/>
    <s v="1"/>
    <x v="74"/>
    <x v="74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3-31T00:00:00"/>
    <s v="2022"/>
    <x v="2"/>
    <s v="NOMINA NOVASOFT"/>
    <s v=""/>
    <s v="000000007"/>
    <s v="GASTOS REEMBOLSABLES"/>
    <n v="620500"/>
    <n v="0"/>
    <n v="620500"/>
    <s v="1"/>
    <x v="16"/>
    <x v="16"/>
    <s v="10030400"/>
    <s v="OPERADORES"/>
    <s v=" "/>
    <s v=" "/>
    <n v="0"/>
    <s v="CONTABLE"/>
    <s v="N"/>
    <s v="000000007"/>
    <s v="0"/>
    <s v="TAAUXCON"/>
    <s v="Abr 25 2022  5:44PM"/>
    <s v="frmCON6093"/>
    <s v="LAPTOP-18GI5NJH"/>
    <s v="TAMBIENTAL"/>
    <s v="Abr 25 2022  5:44PM"/>
    <s v=""/>
    <x v="1"/>
    <x v="4"/>
  </r>
  <r>
    <s v="138020001"/>
    <s v="REINTEGRO DE INCAPACIDADES"/>
    <d v="2022-04-05T00:00:00"/>
    <s v="2022"/>
    <x v="1"/>
    <s v="CONSIGNACIONES BANCO"/>
    <s v=""/>
    <s v="000000091"/>
    <s v="EPS SURA COMPAÑIA SURAMERICANA SERVICIOS DE SALUD:Reintegro incapacidades000000091"/>
    <n v="0"/>
    <n v="213379"/>
    <n v="-213379"/>
    <s v="1"/>
    <x v="1"/>
    <x v="1"/>
    <s v=""/>
    <s v=" "/>
    <s v=" "/>
    <s v=" "/>
    <n v="0"/>
    <s v="CONTABLE"/>
    <s v="N"/>
    <s v="000000091"/>
    <s v="0"/>
    <s v="TACOTESO"/>
    <s v="May 11 2022  5:02PM"/>
    <s v="frmBAN607"/>
    <s v="DESKTOP-O60S49G"/>
    <s v="TAMBIENTAL"/>
    <s v="May 11 2022  5:02PM"/>
    <s v=""/>
    <x v="1"/>
    <x v="5"/>
  </r>
  <r>
    <s v="138020001"/>
    <s v="REINTEGRO DE INCAPACIDADES"/>
    <d v="2022-04-05T00:00:00"/>
    <s v="2022"/>
    <x v="1"/>
    <s v="CONSIGNACIONES BANCO"/>
    <s v=""/>
    <s v="000000092"/>
    <s v="SALUD TOTAL S.A. EPS ARS:Reintegro incapacidad000000092"/>
    <n v="0"/>
    <n v="1099999"/>
    <n v="-1099999"/>
    <s v="1"/>
    <x v="2"/>
    <x v="2"/>
    <s v=""/>
    <s v=" "/>
    <s v=" "/>
    <s v=" "/>
    <n v="0"/>
    <s v="CONTABLE"/>
    <s v="N"/>
    <s v="000000092"/>
    <s v="0"/>
    <s v="TACOTESO"/>
    <s v="May 11 2022  5:03PM"/>
    <s v="frmBAN607"/>
    <s v="DESKTOP-O60S49G"/>
    <s v="TAMBIENTAL"/>
    <s v="May 11 2022  5:03PM"/>
    <s v=""/>
    <x v="1"/>
    <x v="5"/>
  </r>
  <r>
    <s v="138020001"/>
    <s v="REINTEGRO DE INCAPACIDADES"/>
    <d v="2022-04-05T00:00:00"/>
    <s v="2022"/>
    <x v="1"/>
    <s v="CONSIGNACIONES BANCO"/>
    <s v=""/>
    <s v="000000096"/>
    <s v="SALUD TOTAL S.A. EPS ARS:REINTEGRO INCAPACIDAD000000096"/>
    <n v="0"/>
    <n v="33333"/>
    <n v="-33333"/>
    <s v="1"/>
    <x v="2"/>
    <x v="2"/>
    <s v=""/>
    <s v=" "/>
    <s v=" "/>
    <s v=" "/>
    <n v="0"/>
    <s v="CONTABLE"/>
    <s v="N"/>
    <s v="000000096"/>
    <s v="0"/>
    <s v="TACOTESO"/>
    <s v="May 24 2022  4:01PM"/>
    <s v="frmBAN607"/>
    <s v="DESKTOP-O60S49G"/>
    <s v="TAMBIENTAL"/>
    <s v="May 24 2022  4:01PM"/>
    <s v=""/>
    <x v="1"/>
    <x v="5"/>
  </r>
  <r>
    <s v="138020001"/>
    <s v="REINTEGRO DE INCAPACIDADES"/>
    <d v="2022-04-07T00:00:00"/>
    <s v="2022"/>
    <x v="1"/>
    <s v="CONSIGNACIONES BANCO"/>
    <s v=""/>
    <s v="000000089"/>
    <s v="ASOCIACION MUTUAL SER EMPRESA SOLIDARIA:Reintegro incapacidad000000089"/>
    <n v="0"/>
    <n v="33334"/>
    <n v="-33334"/>
    <s v="1"/>
    <x v="6"/>
    <x v="6"/>
    <s v=""/>
    <s v=" "/>
    <s v=" "/>
    <s v=" "/>
    <n v="0"/>
    <s v="CONTABLE"/>
    <s v="N"/>
    <s v="000000089"/>
    <s v="0"/>
    <s v="TACOTESO"/>
    <s v="May 11 2022  4:48PM"/>
    <s v="frmBAN607"/>
    <s v="DESKTOP-O60S49G"/>
    <s v="TAMBIENTAL"/>
    <s v="May 11 2022  4:48PM"/>
    <s v=""/>
    <x v="1"/>
    <x v="5"/>
  </r>
  <r>
    <s v="138020001"/>
    <s v="REINTEGRO DE INCAPACIDADES"/>
    <d v="2022-04-07T00:00:00"/>
    <s v="2022"/>
    <x v="1"/>
    <s v="CONSIGNACIONES BANCO"/>
    <s v=""/>
    <s v="000000090"/>
    <s v="SALUD TOTAL S.A. EPS ARS:Reintegro incapacidades000000090"/>
    <n v="0"/>
    <n v="1613486"/>
    <n v="-1613486"/>
    <s v="1"/>
    <x v="2"/>
    <x v="2"/>
    <s v=""/>
    <s v=" "/>
    <s v=" "/>
    <s v=" "/>
    <n v="0"/>
    <s v="CONTABLE"/>
    <s v="N"/>
    <s v="000000090"/>
    <s v="0"/>
    <s v="TACOTESO"/>
    <s v="May 11 2022  5:00PM"/>
    <s v="frmBAN607"/>
    <s v="DESKTOP-O60S49G"/>
    <s v="TAMBIENTAL"/>
    <s v="May 11 2022  5:00PM"/>
    <s v=""/>
    <x v="1"/>
    <x v="5"/>
  </r>
  <r>
    <s v="138020001"/>
    <s v="REINTEGRO DE INCAPACIDADES"/>
    <d v="2022-04-08T00:00:00"/>
    <s v="2022"/>
    <x v="1"/>
    <s v="CONSIGNACIONES BANCO"/>
    <s v=""/>
    <s v="000000088"/>
    <s v="NUEVA EMPRESA PROMOTORA DE SALUD:Reintegro incapacidad000000088"/>
    <n v="0"/>
    <n v="134257"/>
    <n v="-134257"/>
    <s v="1"/>
    <x v="3"/>
    <x v="3"/>
    <s v=""/>
    <s v=" "/>
    <s v=" "/>
    <s v=" "/>
    <n v="0"/>
    <s v="CONTABLE"/>
    <s v="N"/>
    <s v="000000088"/>
    <s v="0"/>
    <s v="TACOTESO"/>
    <s v="May 11 2022  4:45PM"/>
    <s v="frmBAN607"/>
    <s v="DESKTOP-O60S49G"/>
    <s v="TAMBIENTAL"/>
    <s v="May 11 2022  4:45PM"/>
    <s v=""/>
    <x v="1"/>
    <x v="5"/>
  </r>
  <r>
    <s v="138020001"/>
    <s v="REINTEGRO DE INCAPACIDADES"/>
    <d v="2022-04-11T00:00:00"/>
    <s v="2022"/>
    <x v="1"/>
    <s v="CONSIGNACIONES BANCO"/>
    <s v=""/>
    <s v="000000087"/>
    <s v="E.P.S. FAMISANAR LTDA. CAFAM COLSUBSIDIO:Reintegro incapacidades000000087"/>
    <n v="0"/>
    <n v="726286"/>
    <n v="-726286"/>
    <s v="1"/>
    <x v="7"/>
    <x v="7"/>
    <s v=""/>
    <s v=" "/>
    <s v=" "/>
    <s v=" "/>
    <n v="0"/>
    <s v="CONTABLE"/>
    <s v="N"/>
    <s v="000000087"/>
    <s v="0"/>
    <s v="TACOTESO"/>
    <s v="May 11 2022  4:44PM"/>
    <s v="frmBAN607"/>
    <s v="DESKTOP-O60S49G"/>
    <s v="TAMBIENTAL"/>
    <s v="May 11 2022  4:44PM"/>
    <s v=""/>
    <x v="1"/>
    <x v="5"/>
  </r>
  <r>
    <s v="138020001"/>
    <s v="REINTEGRO DE INCAPACIDADES"/>
    <d v="2022-04-18T00:00:00"/>
    <s v="2022"/>
    <x v="1"/>
    <s v="CONSIGNACIONES BANCO"/>
    <s v=""/>
    <s v="000000086"/>
    <s v="SALUD TOTAL S.A. EPS ARS:Reintegro incapacidad Salud Total000000086"/>
    <n v="0"/>
    <n v="66666"/>
    <n v="-66666"/>
    <s v="1"/>
    <x v="2"/>
    <x v="2"/>
    <s v=""/>
    <s v=" "/>
    <s v=" "/>
    <s v=" "/>
    <n v="0"/>
    <s v="CONTABLE"/>
    <s v="N"/>
    <s v="000000086"/>
    <s v="0"/>
    <s v="TACOTESO"/>
    <s v="May 11 2022  4:42PM"/>
    <s v="frmBAN607"/>
    <s v="DESKTOP-O60S49G"/>
    <s v="TAMBIENTAL"/>
    <s v="May 11 2022  4:42PM"/>
    <s v=""/>
    <x v="1"/>
    <x v="5"/>
  </r>
  <r>
    <s v="138020001"/>
    <s v="REINTEGRO DE INCAPACIDADES"/>
    <d v="2022-04-26T00:00:00"/>
    <s v="2022"/>
    <x v="1"/>
    <s v="CONSIGNACIONES BANCO"/>
    <s v=""/>
    <s v="000000084"/>
    <s v="SALUD TOTAL S.A. EPS ARS:Reintegro incapacidad000000084"/>
    <n v="0"/>
    <n v="309364"/>
    <n v="-309364"/>
    <s v="1"/>
    <x v="2"/>
    <x v="2"/>
    <s v=""/>
    <s v=" "/>
    <s v=" "/>
    <s v=" "/>
    <n v="0"/>
    <s v="CONTABLE"/>
    <s v="N"/>
    <s v="000000084"/>
    <s v="0"/>
    <s v="TACOTESO"/>
    <s v="May 11 2022  4:32PM"/>
    <s v="frmBAN607"/>
    <s v="DESKTOP-O60S49G"/>
    <s v="TAMBIENTAL"/>
    <s v="May 11 2022  4:32PM"/>
    <s v=""/>
    <x v="1"/>
    <x v="5"/>
  </r>
  <r>
    <s v="138020001"/>
    <s v="REINTEGRO DE INCAPACIDADES"/>
    <d v="2022-04-26T00:00:00"/>
    <s v="2022"/>
    <x v="1"/>
    <s v="CONSIGNACIONES BANCO"/>
    <s v=""/>
    <s v="000000085"/>
    <s v="EPS SURA COMPAÑIA SURAMERICANA SERVICIOS DE SALUD:reintegro incapacidades000000085"/>
    <n v="0"/>
    <n v="104795"/>
    <n v="-104795"/>
    <s v="1"/>
    <x v="1"/>
    <x v="1"/>
    <s v=""/>
    <s v=" "/>
    <s v=" "/>
    <s v=" "/>
    <n v="0"/>
    <s v="CONTABLE"/>
    <s v="N"/>
    <s v="000000085"/>
    <s v="0"/>
    <s v="TACOTESO"/>
    <s v="May 11 2022  4:36PM"/>
    <s v="frmBAN607"/>
    <s v="DESKTOP-O60S49G"/>
    <s v="TAMBIENTAL"/>
    <s v="May 11 2022  4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4"/>
    <n v="0"/>
    <n v="33334"/>
    <s v="1"/>
    <x v="75"/>
    <x v="75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96980"/>
    <n v="0"/>
    <n v="196980"/>
    <s v="1"/>
    <x v="64"/>
    <x v="64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00000"/>
    <n v="0"/>
    <n v="100000"/>
    <s v="1"/>
    <x v="52"/>
    <x v="52"/>
    <s v="10020200"/>
    <s v="EJECUCIÓN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763"/>
    <n v="0"/>
    <n v="33763"/>
    <s v="1"/>
    <x v="76"/>
    <x v="76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5058"/>
    <n v="0"/>
    <n v="35058"/>
    <s v="1"/>
    <x v="77"/>
    <x v="77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4"/>
    <n v="0"/>
    <n v="33334"/>
    <s v="1"/>
    <x v="69"/>
    <x v="69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7504"/>
    <n v="0"/>
    <n v="37504"/>
    <s v="1"/>
    <x v="78"/>
    <x v="78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75666"/>
    <n v="0"/>
    <n v="175666"/>
    <s v="1"/>
    <x v="49"/>
    <x v="49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4"/>
    <n v="0"/>
    <n v="33334"/>
    <s v="1"/>
    <x v="79"/>
    <x v="79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4477"/>
    <n v="0"/>
    <n v="34477"/>
    <s v="1"/>
    <x v="27"/>
    <x v="27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7187"/>
    <n v="0"/>
    <n v="37187"/>
    <s v="1"/>
    <x v="43"/>
    <x v="4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8135"/>
    <n v="0"/>
    <n v="38135"/>
    <s v="1"/>
    <x v="74"/>
    <x v="74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96980"/>
    <n v="0"/>
    <n v="196980"/>
    <s v="1"/>
    <x v="80"/>
    <x v="80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4"/>
    <n v="0"/>
    <n v="33334"/>
    <s v="1"/>
    <x v="81"/>
    <x v="81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86540"/>
    <n v="0"/>
    <n v="386540"/>
    <s v="1"/>
    <x v="82"/>
    <x v="82"/>
    <s v="10020200"/>
    <s v="EJECUCIÓN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4"/>
    <n v="0"/>
    <n v="33334"/>
    <s v="1"/>
    <x v="67"/>
    <x v="67"/>
    <s v="10030200"/>
    <s v="COORDINACIÓN DE OPERACION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4453"/>
    <n v="0"/>
    <n v="34453"/>
    <s v="1"/>
    <x v="10"/>
    <x v="10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5980"/>
    <n v="0"/>
    <n v="35980"/>
    <s v="1"/>
    <x v="68"/>
    <x v="68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4264"/>
    <n v="0"/>
    <n v="34264"/>
    <s v="1"/>
    <x v="83"/>
    <x v="8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4215"/>
    <n v="0"/>
    <n v="34215"/>
    <s v="1"/>
    <x v="45"/>
    <x v="45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4"/>
    <n v="0"/>
    <n v="33334"/>
    <s v="1"/>
    <x v="48"/>
    <x v="48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3334"/>
    <n v="0"/>
    <n v="333334"/>
    <s v="1"/>
    <x v="84"/>
    <x v="84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08185"/>
    <n v="0"/>
    <n v="108185"/>
    <s v="1"/>
    <x v="85"/>
    <x v="85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5592"/>
    <n v="0"/>
    <n v="35592"/>
    <s v="1"/>
    <x v="57"/>
    <x v="57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66667"/>
    <n v="0"/>
    <n v="166667"/>
    <s v="1"/>
    <x v="32"/>
    <x v="32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3701"/>
    <n v="0"/>
    <n v="33701"/>
    <s v="1"/>
    <x v="33"/>
    <x v="3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354563"/>
    <n v="0"/>
    <n v="354563"/>
    <s v="1"/>
    <x v="80"/>
    <x v="80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4-30T00:00:00"/>
    <s v="2022"/>
    <x v="2"/>
    <s v="NOMINA NOVASOFT"/>
    <s v=""/>
    <s v="000000008"/>
    <s v="GASTOS REEMBOLSABLES"/>
    <n v="102846"/>
    <n v="0"/>
    <n v="102846"/>
    <s v="1"/>
    <x v="43"/>
    <x v="43"/>
    <s v="10030400"/>
    <s v="OPERADORES"/>
    <s v=" "/>
    <s v=" "/>
    <n v="0"/>
    <s v="CONTABLE"/>
    <s v="N"/>
    <s v="000000008"/>
    <s v="0"/>
    <s v="TAAUXAREA"/>
    <s v="May 20 2022  5:36PM"/>
    <s v="frmCON6093"/>
    <s v="PRACTICANTEFA"/>
    <s v="TAMBIENTAL"/>
    <s v="May 20 2022  5:36PM"/>
    <s v=""/>
    <x v="1"/>
    <x v="5"/>
  </r>
  <r>
    <s v="138020001"/>
    <s v="REINTEGRO DE INCAPACIDADES"/>
    <d v="2022-05-06T00:00:00"/>
    <s v="2022"/>
    <x v="1"/>
    <s v="CONSIGNACIONES BANCO"/>
    <s v=""/>
    <s v="000000108"/>
    <s v="NUEVA EMPRESA PROMOTORA DE SALUD:Reintegro incaapcidad000000108"/>
    <n v="0"/>
    <n v="33344"/>
    <n v="-33344"/>
    <s v="1"/>
    <x v="3"/>
    <x v="3"/>
    <s v=""/>
    <s v=" "/>
    <s v=" "/>
    <s v=" "/>
    <n v="0"/>
    <s v="CONTABLE"/>
    <s v="N"/>
    <s v="000000108"/>
    <s v="0"/>
    <s v="TACOTESO"/>
    <s v="Jun  3 2022  6:10PM"/>
    <s v="frmBAN607"/>
    <s v="DESKTOP-O60S49G"/>
    <s v="TAMBIENTAL"/>
    <s v="Jun  3 2022  6:10PM"/>
    <s v=""/>
    <x v="1"/>
    <x v="6"/>
  </r>
  <r>
    <s v="138020001"/>
    <s v="REINTEGRO DE INCAPACIDADES"/>
    <d v="2022-05-11T00:00:00"/>
    <s v="2022"/>
    <x v="1"/>
    <s v="CONSIGNACIONES BANCO"/>
    <s v=""/>
    <s v="000000107"/>
    <s v="ASOCIACION MUTUAL SER EMPRESA SOLIDARIA:Reintegro incapacidad000000107"/>
    <n v="0"/>
    <n v="274853"/>
    <n v="-274853"/>
    <s v="1"/>
    <x v="6"/>
    <x v="6"/>
    <s v=""/>
    <s v=" "/>
    <s v=" "/>
    <s v=" "/>
    <n v="0"/>
    <s v="CONTABLE"/>
    <s v="N"/>
    <s v="000000107"/>
    <s v="0"/>
    <s v="TACOTESO"/>
    <s v="Jun  3 2022  6:09PM"/>
    <s v="frmBAN607"/>
    <s v="DESKTOP-O60S49G"/>
    <s v="TAMBIENTAL"/>
    <s v="Jun  3 2022  6:09PM"/>
    <s v=""/>
    <x v="1"/>
    <x v="6"/>
  </r>
  <r>
    <s v="138020001"/>
    <s v="REINTEGRO DE INCAPACIDADES"/>
    <d v="2022-05-13T00:00:00"/>
    <s v="2022"/>
    <x v="1"/>
    <s v="CONSIGNACIONES BANCO"/>
    <s v=""/>
    <s v="000000106"/>
    <s v="SALUD TOTAL S.A. EPS ARS:Reintegro incapacidad000000106"/>
    <n v="0"/>
    <n v="186430"/>
    <n v="-186430"/>
    <s v="1"/>
    <x v="2"/>
    <x v="2"/>
    <s v=""/>
    <s v=" "/>
    <s v=" "/>
    <s v=" "/>
    <n v="0"/>
    <s v="CONTABLE"/>
    <s v="N"/>
    <s v="000000106"/>
    <s v="0"/>
    <s v="TACOTESO"/>
    <s v="Jun  3 2022  6:08PM"/>
    <s v="frmBAN607"/>
    <s v="DESKTOP-O60S49G"/>
    <s v="TAMBIENTAL"/>
    <s v="Jun  3 2022  6:08PM"/>
    <s v=""/>
    <x v="1"/>
    <x v="6"/>
  </r>
  <r>
    <s v="138020001"/>
    <s v="REINTEGRO DE INCAPACIDADES"/>
    <d v="2022-05-16T00:00:00"/>
    <s v="2022"/>
    <x v="1"/>
    <s v="CONSIGNACIONES BANCO"/>
    <s v=""/>
    <s v="000000105"/>
    <s v="E.P.S. FAMISANAR LTDA. CAFAM COLSUBSIDIO:Reintegro incapacidad000000105"/>
    <n v="0"/>
    <n v="440584"/>
    <n v="-440584"/>
    <s v="1"/>
    <x v="7"/>
    <x v="7"/>
    <s v=""/>
    <s v=" "/>
    <s v=" "/>
    <s v=" "/>
    <n v="0"/>
    <s v="CONTABLE"/>
    <s v="N"/>
    <s v="000000105"/>
    <s v="0"/>
    <s v="TACOTESO"/>
    <s v="Jun  3 2022  6:06PM"/>
    <s v="frmBAN607"/>
    <s v="DESKTOP-O60S49G"/>
    <s v="TAMBIENTAL"/>
    <s v="Jun  3 2022  6:06PM"/>
    <s v=""/>
    <x v="1"/>
    <x v="6"/>
  </r>
  <r>
    <s v="138020001"/>
    <s v="REINTEGRO DE INCAPACIDADES"/>
    <d v="2022-05-26T00:00:00"/>
    <s v="2022"/>
    <x v="1"/>
    <s v="CONSIGNACIONES BANCO"/>
    <s v=""/>
    <s v="000000101"/>
    <s v="E.P.S. FAMISANAR LTDA. CAFAM COLSUBSIDIO:reintegro incapacidad salud total000000101"/>
    <n v="0"/>
    <n v="133334"/>
    <n v="-133334"/>
    <s v="1"/>
    <x v="7"/>
    <x v="7"/>
    <s v=""/>
    <s v=" "/>
    <s v=" "/>
    <s v=" "/>
    <n v="0"/>
    <s v="CONTABLE"/>
    <s v="N"/>
    <s v="000000101"/>
    <s v="0"/>
    <s v="TACOTESO"/>
    <s v="Jun  3 2022  5:17PM"/>
    <s v="frmBAN607"/>
    <s v="DESKTOP-O60S49G"/>
    <s v="TAMBIENTAL"/>
    <s v="Jun  3 2022  5:17PM"/>
    <s v=""/>
    <x v="1"/>
    <x v="6"/>
  </r>
  <r>
    <s v="138020001"/>
    <s v="REINTEGRO DE INCAPACIDADES"/>
    <d v="2022-05-26T00:00:00"/>
    <s v="2022"/>
    <x v="1"/>
    <s v="CONSIGNACIONES BANCO"/>
    <s v=""/>
    <s v="000000102"/>
    <s v="SALUD TOTAL S.A. EPS ARS:reintegro incapacidades salud total000000102"/>
    <n v="0"/>
    <n v="538454"/>
    <n v="-538454"/>
    <s v="1"/>
    <x v="2"/>
    <x v="2"/>
    <s v=""/>
    <s v=" "/>
    <s v=" "/>
    <s v=" "/>
    <n v="0"/>
    <s v="CONTABLE"/>
    <s v="N"/>
    <s v="000000102"/>
    <s v="0"/>
    <s v="TACOTESO"/>
    <s v="Jun  3 2022  6:03PM"/>
    <s v="frmBAN607"/>
    <s v="DESKTOP-O60S49G"/>
    <s v="TAMBIENTAL"/>
    <s v="Jun  3 2022  6:03PM"/>
    <s v=""/>
    <x v="1"/>
    <x v="6"/>
  </r>
  <r>
    <s v="138020001"/>
    <s v="REINTEGRO DE INCAPACIDADES"/>
    <d v="2022-05-26T00:00:00"/>
    <s v="2022"/>
    <x v="1"/>
    <s v="CONSIGNACIONES BANCO"/>
    <s v=""/>
    <s v="000000103"/>
    <s v="NUEVA EMPRESA PROMOTORA DE SALUD:reintegro incapacidad000000103"/>
    <n v="0"/>
    <n v="100752"/>
    <n v="-100752"/>
    <s v="1"/>
    <x v="3"/>
    <x v="3"/>
    <s v=""/>
    <s v=" "/>
    <s v=" "/>
    <s v=" "/>
    <n v="0"/>
    <s v="CONTABLE"/>
    <s v="N"/>
    <s v="000000103"/>
    <s v="0"/>
    <s v="TACOTESO"/>
    <s v="Jun  3 2022  6:04PM"/>
    <s v="frmBAN607"/>
    <s v="DESKTOP-O60S49G"/>
    <s v="TAMBIENTAL"/>
    <s v="Jun  3 2022  6:04PM"/>
    <s v=""/>
    <x v="1"/>
    <x v="6"/>
  </r>
  <r>
    <s v="138020001"/>
    <s v="REINTEGRO DE INCAPACIDADES"/>
    <d v="2022-05-26T00:00:00"/>
    <s v="2022"/>
    <x v="1"/>
    <s v="CONSIGNACIONES BANCO"/>
    <s v=""/>
    <s v="000000104"/>
    <s v="SALUD TOTAL S.A. EPS ARS:Reintegro incapacidades000000104"/>
    <n v="0"/>
    <n v="202102"/>
    <n v="-202102"/>
    <s v="1"/>
    <x v="2"/>
    <x v="2"/>
    <s v=""/>
    <s v=" "/>
    <s v=" "/>
    <s v=" "/>
    <n v="0"/>
    <s v="CONTABLE"/>
    <s v="N"/>
    <s v="000000104"/>
    <s v="0"/>
    <s v="TACOTESO"/>
    <s v="Jun  3 2022  6:05PM"/>
    <s v="frmBAN607"/>
    <s v="DESKTOP-O60S49G"/>
    <s v="TAMBIENTAL"/>
    <s v="Jun  3 2022  6:05PM"/>
    <s v=""/>
    <x v="1"/>
    <x v="6"/>
  </r>
  <r>
    <s v="138020001"/>
    <s v="REINTEGRO DE INCAPACIDADES"/>
    <d v="2022-05-31T00:00:00"/>
    <s v="2022"/>
    <x v="1"/>
    <s v="CONSIGNACIONES BANCO"/>
    <s v=""/>
    <s v="000000099"/>
    <s v="E.P.S. FAMISANAR LTDA. CAFAM COLSUBSIDIO:Reintegro incapacidad famisanar000000099"/>
    <n v="0"/>
    <n v="35478"/>
    <n v="-35478"/>
    <s v="1"/>
    <x v="7"/>
    <x v="7"/>
    <s v=""/>
    <s v=" "/>
    <s v=" "/>
    <s v=" "/>
    <n v="0"/>
    <s v="CONTABLE"/>
    <s v="N"/>
    <s v="000000099"/>
    <s v="0"/>
    <s v="TACOTESO"/>
    <s v="Jun  3 2022  5:14PM"/>
    <s v="frmBAN607"/>
    <s v="DESKTOP-O60S49G"/>
    <s v="TAMBIENTAL"/>
    <s v="Jun  3 2022  5:14PM"/>
    <s v=""/>
    <x v="1"/>
    <x v="6"/>
  </r>
  <r>
    <s v="138020001"/>
    <s v="REINTEGRO DE INCAPACIDADES"/>
    <d v="2022-05-31T00:00:00"/>
    <s v="2022"/>
    <x v="1"/>
    <s v="CONSIGNACIONES BANCO"/>
    <s v=""/>
    <s v="000000100"/>
    <s v="E.P.S. FAMISANAR LTDA. CAFAM COLSUBSIDIO:reintegro incaoacidad famisanar000000100"/>
    <n v="0"/>
    <n v="164139"/>
    <n v="-164139"/>
    <s v="1"/>
    <x v="7"/>
    <x v="7"/>
    <s v=""/>
    <s v=" "/>
    <s v=" "/>
    <s v=" "/>
    <n v="0"/>
    <s v="CONTABLE"/>
    <s v="N"/>
    <s v="000000100"/>
    <s v="0"/>
    <s v="TACOTESO"/>
    <s v="Jun  3 2022  5:16PM"/>
    <s v="frmBAN607"/>
    <s v="DESKTOP-O60S49G"/>
    <s v="TAMBIENTAL"/>
    <s v="Jun  3 2022  5:16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93959"/>
    <n v="0"/>
    <n v="393959"/>
    <s v="1"/>
    <x v="86"/>
    <x v="8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724762"/>
    <n v="0"/>
    <n v="724762"/>
    <s v="1"/>
    <x v="82"/>
    <x v="82"/>
    <s v="10020200"/>
    <s v="EJECUCIÓN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66667"/>
    <n v="0"/>
    <n v="366667"/>
    <s v="1"/>
    <x v="67"/>
    <x v="67"/>
    <s v="10030200"/>
    <s v="COORDINACIÓN DE OPERACION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3334"/>
    <n v="0"/>
    <n v="33334"/>
    <s v="1"/>
    <x v="14"/>
    <x v="14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66667"/>
    <n v="0"/>
    <n v="66667"/>
    <s v="1"/>
    <x v="16"/>
    <x v="1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3334"/>
    <n v="0"/>
    <n v="33334"/>
    <s v="1"/>
    <x v="37"/>
    <x v="37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68552"/>
    <n v="0"/>
    <n v="68552"/>
    <s v="1"/>
    <x v="87"/>
    <x v="87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44424"/>
    <n v="0"/>
    <n v="44424"/>
    <s v="1"/>
    <x v="88"/>
    <x v="88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166667"/>
    <n v="0"/>
    <n v="166667"/>
    <s v="1"/>
    <x v="89"/>
    <x v="89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5903"/>
    <n v="0"/>
    <n v="35903"/>
    <s v="1"/>
    <x v="23"/>
    <x v="23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100000"/>
    <n v="0"/>
    <n v="100000"/>
    <s v="1"/>
    <x v="84"/>
    <x v="84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6193"/>
    <n v="0"/>
    <n v="36193"/>
    <s v="1"/>
    <x v="79"/>
    <x v="79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71184"/>
    <n v="0"/>
    <n v="71184"/>
    <s v="1"/>
    <x v="57"/>
    <x v="57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7632"/>
    <n v="0"/>
    <n v="37632"/>
    <s v="1"/>
    <x v="90"/>
    <x v="90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620500"/>
    <n v="0"/>
    <n v="620500"/>
    <s v="1"/>
    <x v="91"/>
    <x v="91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157584"/>
    <n v="0"/>
    <n v="157584"/>
    <s v="1"/>
    <x v="86"/>
    <x v="8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59072"/>
    <n v="0"/>
    <n v="59072"/>
    <s v="1"/>
    <x v="65"/>
    <x v="65"/>
    <s v="10020100"/>
    <s v="PLANEACIÓN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241587"/>
    <n v="0"/>
    <n v="241587"/>
    <s v="1"/>
    <x v="82"/>
    <x v="82"/>
    <s v="10020200"/>
    <s v="EJECUCIÓN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4515"/>
    <n v="0"/>
    <n v="34515"/>
    <s v="1"/>
    <x v="15"/>
    <x v="15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5014"/>
    <n v="0"/>
    <n v="35014"/>
    <s v="1"/>
    <x v="92"/>
    <x v="92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66667"/>
    <n v="0"/>
    <n v="66667"/>
    <s v="1"/>
    <x v="16"/>
    <x v="16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3334"/>
    <n v="0"/>
    <n v="33334"/>
    <s v="1"/>
    <x v="93"/>
    <x v="93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266667"/>
    <n v="0"/>
    <n v="266667"/>
    <s v="1"/>
    <x v="94"/>
    <x v="94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266667"/>
    <n v="0"/>
    <n v="266667"/>
    <s v="1"/>
    <x v="89"/>
    <x v="89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7740"/>
    <n v="0"/>
    <n v="37740"/>
    <s v="1"/>
    <x v="42"/>
    <x v="42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5-31T00:00:00"/>
    <s v="2022"/>
    <x v="2"/>
    <s v="NOMINA NOVASOFT"/>
    <s v=""/>
    <s v="000000009"/>
    <s v="GASTOS REEMBOLSABLES"/>
    <n v="33334"/>
    <n v="0"/>
    <n v="33334"/>
    <s v="1"/>
    <x v="48"/>
    <x v="48"/>
    <s v="10030400"/>
    <s v="OPERADORES"/>
    <s v=" "/>
    <s v=" "/>
    <n v="0"/>
    <s v="CONTABLE"/>
    <s v="N"/>
    <s v="000000009"/>
    <s v="0"/>
    <s v="TACOSITI"/>
    <s v="Jun 16 2022  7:32PM"/>
    <s v="frmCON6093"/>
    <s v="DESKTOP-EIIRTO8"/>
    <s v="TAMBIENTAL"/>
    <s v="Jun 16 2022  7:32PM"/>
    <s v=""/>
    <x v="1"/>
    <x v="6"/>
  </r>
  <r>
    <s v="138020001"/>
    <s v="REINTEGRO DE INCAPACIDADES"/>
    <d v="2022-06-02T00:00:00"/>
    <s v="2022"/>
    <x v="1"/>
    <s v="CONSIGNACIONES BANCO"/>
    <s v=""/>
    <s v="000000122"/>
    <s v="ASOCIACION MUTUAL SER EMPRESA SOLIDARIA:REINTEGRO INCAPACIDAD000000122"/>
    <n v="0"/>
    <n v="433334"/>
    <n v="-433334"/>
    <s v="1"/>
    <x v="6"/>
    <x v="6"/>
    <s v=""/>
    <s v=" "/>
    <s v=" "/>
    <s v=" "/>
    <n v="0"/>
    <s v="CONTABLE"/>
    <s v="N"/>
    <s v="000000122"/>
    <s v="0"/>
    <s v="TACOTESO"/>
    <s v="Jul  6 2022  6:09PM"/>
    <s v="frmBAN607"/>
    <s v="DESKTOP-O60S49G"/>
    <s v="TAMBIENTAL"/>
    <s v="Jul  6 2022  6:09PM"/>
    <s v=""/>
    <x v="1"/>
    <x v="7"/>
  </r>
  <r>
    <s v="138020001"/>
    <s v="REINTEGRO DE INCAPACIDADES"/>
    <d v="2022-06-08T00:00:00"/>
    <s v="2022"/>
    <x v="1"/>
    <s v="CONSIGNACIONES BANCO"/>
    <s v=""/>
    <s v="000000121"/>
    <s v="SALUD TOTAL S.A. EPS ARS:REINTEGRO INCAPACIDAD000000121"/>
    <n v="0"/>
    <n v="73609"/>
    <n v="-73609"/>
    <s v="1"/>
    <x v="2"/>
    <x v="2"/>
    <s v=""/>
    <s v=" "/>
    <s v=" "/>
    <s v=" "/>
    <n v="0"/>
    <s v="CONTABLE"/>
    <s v="N"/>
    <s v="000000121"/>
    <s v="0"/>
    <s v="TACOTESO"/>
    <s v="Jul  6 2022  6:08PM"/>
    <s v="frmBAN607"/>
    <s v="DESKTOP-O60S49G"/>
    <s v="TAMBIENTAL"/>
    <s v="Jul  6 2022  6:08PM"/>
    <s v=""/>
    <x v="1"/>
    <x v="7"/>
  </r>
  <r>
    <s v="138020001"/>
    <s v="REINTEGRO DE INCAPACIDADES"/>
    <d v="2022-06-10T00:00:00"/>
    <s v="2022"/>
    <x v="1"/>
    <s v="CONSIGNACIONES BANCO"/>
    <s v=""/>
    <s v="000000120"/>
    <s v="NUEVA EMPRESA PROMOTORA DE SALUD:REINTEGRO INCAAPCIDAD000000120"/>
    <n v="0"/>
    <n v="33366"/>
    <n v="-33366"/>
    <s v="1"/>
    <x v="3"/>
    <x v="3"/>
    <s v=""/>
    <s v=" "/>
    <s v=" "/>
    <s v=" "/>
    <n v="0"/>
    <s v="CONTABLE"/>
    <s v="N"/>
    <s v="000000120"/>
    <s v="0"/>
    <s v="TACOTESO"/>
    <s v="Jul  6 2022  6:07PM"/>
    <s v="frmBAN607"/>
    <s v="DESKTOP-O60S49G"/>
    <s v="TAMBIENTAL"/>
    <s v="Jul  6 2022  6:07PM"/>
    <s v=""/>
    <x v="1"/>
    <x v="7"/>
  </r>
  <r>
    <s v="138020001"/>
    <s v="REINTEGRO DE INCAPACIDADES"/>
    <d v="2022-06-23T00:00:00"/>
    <s v="2022"/>
    <x v="1"/>
    <s v="CONSIGNACIONES BANCO"/>
    <s v=""/>
    <s v="000000119"/>
    <s v="SALUD TOTAL S.A. EPS ARS:REINTEGRO INCAPACIDAD000000119"/>
    <n v="0"/>
    <n v="400000"/>
    <n v="-400000"/>
    <s v="1"/>
    <x v="2"/>
    <x v="2"/>
    <s v=""/>
    <s v=" "/>
    <s v=" "/>
    <s v=" "/>
    <n v="0"/>
    <s v="CONTABLE"/>
    <s v="N"/>
    <s v="000000119"/>
    <s v="0"/>
    <s v="TACOTESO"/>
    <s v="Jul  6 2022  6:05PM"/>
    <s v="frmBAN607"/>
    <s v="DESKTOP-O60S49G"/>
    <s v="TAMBIENTAL"/>
    <s v="Jul  6 2022  6:05PM"/>
    <s v=""/>
    <x v="1"/>
    <x v="7"/>
  </r>
  <r>
    <s v="138020001"/>
    <s v="REINTEGRO DE INCAPACIDADES"/>
    <d v="2022-06-28T00:00:00"/>
    <s v="2022"/>
    <x v="1"/>
    <s v="CONSIGNACIONES BANCO"/>
    <s v=""/>
    <s v="000000117"/>
    <s v="COOSALUD ENTIDAD PROMOTORA DE SALUD S.A:REINTEGRO INCAPACIDADES000000117"/>
    <n v="0"/>
    <n v="35930"/>
    <n v="-35930"/>
    <s v="1"/>
    <x v="8"/>
    <x v="8"/>
    <s v=""/>
    <s v=" "/>
    <s v=" "/>
    <s v=" "/>
    <n v="0"/>
    <s v="CONTABLE"/>
    <s v="N"/>
    <s v="000000117"/>
    <s v="0"/>
    <s v="TACOTESO"/>
    <s v="Jul  6 2022  5:49PM"/>
    <s v="frmBAN607"/>
    <s v="DESKTOP-O60S49G"/>
    <s v="TAMBIENTAL"/>
    <s v="Jul  6 2022  5:49PM"/>
    <s v=""/>
    <x v="1"/>
    <x v="7"/>
  </r>
  <r>
    <s v="138020001"/>
    <s v="REINTEGRO DE INCAPACIDADES"/>
    <d v="2022-06-30T00:00:00"/>
    <s v="2022"/>
    <x v="1"/>
    <s v="CONSIGNACIONES BANCO"/>
    <s v=""/>
    <s v="000000115"/>
    <s v="EPS SURA COMPAÑIA SURAMERICANA SERVICIOS DE SALUD:REINTEGRO INCAPCIDAD000000115"/>
    <n v="0"/>
    <n v="1419212"/>
    <n v="-1419212"/>
    <s v="1"/>
    <x v="1"/>
    <x v="1"/>
    <s v=""/>
    <s v=" "/>
    <s v=" "/>
    <s v=" "/>
    <n v="0"/>
    <s v="CONTABLE"/>
    <s v="N"/>
    <s v="000000115"/>
    <s v="0"/>
    <s v="TACOTESO"/>
    <s v="Jul  6 2022  5:44PM"/>
    <s v="frmBAN607"/>
    <s v="DESKTOP-O60S49G"/>
    <s v="TAMBIENTAL"/>
    <s v="Jul  6 2022  5:44PM"/>
    <s v=""/>
    <x v="1"/>
    <x v="7"/>
  </r>
  <r>
    <s v="138020001"/>
    <s v="REINTEGRO DE INCAPACIDADES"/>
    <d v="2022-06-30T00:00:00"/>
    <s v="2022"/>
    <x v="1"/>
    <s v="CONSIGNACIONES BANCO"/>
    <s v=""/>
    <s v="000000116"/>
    <s v="NUEVA EMPRESA PROMOTORA DE SALUD:REINTEGRO INCAPACIDADES000000116"/>
    <n v="0"/>
    <n v="241178"/>
    <n v="-241178"/>
    <s v="1"/>
    <x v="3"/>
    <x v="3"/>
    <s v=""/>
    <s v=" "/>
    <s v=" "/>
    <s v=" "/>
    <n v="0"/>
    <s v="CONTABLE"/>
    <s v="N"/>
    <s v="000000116"/>
    <s v="0"/>
    <s v="TACOTESO"/>
    <s v="Jul  6 2022  5:46PM"/>
    <s v="frmBAN607"/>
    <s v="DESKTOP-O60S49G"/>
    <s v="TAMBIENTAL"/>
    <s v="Jul  6 2022  5:46P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677925"/>
    <n v="0"/>
    <n v="677925"/>
    <s v="1"/>
    <x v="95"/>
    <x v="95"/>
    <s v="10020100"/>
    <s v="PLANEACIÓN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60625"/>
    <n v="0"/>
    <n v="360625"/>
    <s v="1"/>
    <x v="96"/>
    <x v="96"/>
    <s v="10020200"/>
    <s v="EJECUCIÓN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41667"/>
    <n v="0"/>
    <n v="41667"/>
    <s v="1"/>
    <x v="97"/>
    <x v="97"/>
    <s v="10030200"/>
    <s v="COORDINACIÓN DE OPERACION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8086"/>
    <n v="0"/>
    <n v="38086"/>
    <s v="1"/>
    <x v="77"/>
    <x v="7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200001"/>
    <n v="0"/>
    <n v="200001"/>
    <s v="1"/>
    <x v="98"/>
    <x v="9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88922"/>
    <n v="0"/>
    <n v="188922"/>
    <s v="1"/>
    <x v="68"/>
    <x v="6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66667"/>
    <n v="0"/>
    <n v="66667"/>
    <s v="1"/>
    <x v="99"/>
    <x v="99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00000"/>
    <n v="0"/>
    <n v="100000"/>
    <s v="1"/>
    <x v="44"/>
    <x v="4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41907"/>
    <n v="0"/>
    <n v="41907"/>
    <s v="1"/>
    <x v="100"/>
    <x v="100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5"/>
    <n v="0"/>
    <n v="33335"/>
    <s v="1"/>
    <x v="37"/>
    <x v="3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14820"/>
    <n v="0"/>
    <n v="114820"/>
    <s v="1"/>
    <x v="45"/>
    <x v="45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8002"/>
    <n v="0"/>
    <n v="38002"/>
    <s v="1"/>
    <x v="101"/>
    <x v="101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7666"/>
    <n v="0"/>
    <n v="37666"/>
    <s v="1"/>
    <x v="102"/>
    <x v="10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34"/>
    <n v="0"/>
    <n v="333334"/>
    <s v="1"/>
    <x v="48"/>
    <x v="4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7603"/>
    <n v="0"/>
    <n v="37603"/>
    <s v="1"/>
    <x v="103"/>
    <x v="103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11314"/>
    <n v="0"/>
    <n v="111314"/>
    <s v="1"/>
    <x v="72"/>
    <x v="7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4"/>
    <n v="0"/>
    <n v="33334"/>
    <s v="1"/>
    <x v="80"/>
    <x v="80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280423"/>
    <n v="0"/>
    <n v="280423"/>
    <s v="1"/>
    <x v="26"/>
    <x v="26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4"/>
    <n v="0"/>
    <n v="33334"/>
    <s v="1"/>
    <x v="57"/>
    <x v="5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40434"/>
    <n v="0"/>
    <n v="40434"/>
    <s v="1"/>
    <x v="74"/>
    <x v="7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4"/>
    <n v="0"/>
    <n v="33334"/>
    <s v="1"/>
    <x v="104"/>
    <x v="10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4832"/>
    <n v="0"/>
    <n v="34832"/>
    <s v="1"/>
    <x v="105"/>
    <x v="105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249502"/>
    <n v="0"/>
    <n v="249502"/>
    <s v="1"/>
    <x v="106"/>
    <x v="106"/>
    <s v="10010200"/>
    <s v="COMPRAS Y ABASTESIMIENTO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924443"/>
    <n v="0"/>
    <n v="924443"/>
    <s v="1"/>
    <x v="95"/>
    <x v="95"/>
    <s v="10020100"/>
    <s v="PLANEACIÓN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500000"/>
    <n v="0"/>
    <n v="500000"/>
    <s v="1"/>
    <x v="98"/>
    <x v="9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03932"/>
    <n v="0"/>
    <n v="303932"/>
    <s v="1"/>
    <x v="68"/>
    <x v="6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616739"/>
    <n v="0"/>
    <n v="616739"/>
    <s v="1"/>
    <x v="107"/>
    <x v="107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66667"/>
    <n v="0"/>
    <n v="66667"/>
    <s v="1"/>
    <x v="108"/>
    <x v="10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19222"/>
    <n v="0"/>
    <n v="119222"/>
    <s v="1"/>
    <x v="109"/>
    <x v="109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4"/>
    <n v="0"/>
    <n v="33334"/>
    <s v="1"/>
    <x v="110"/>
    <x v="110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12997"/>
    <n v="0"/>
    <n v="112997"/>
    <s v="1"/>
    <x v="102"/>
    <x v="10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3334"/>
    <n v="0"/>
    <n v="33334"/>
    <s v="1"/>
    <x v="89"/>
    <x v="89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266667"/>
    <n v="0"/>
    <n v="266667"/>
    <s v="1"/>
    <x v="48"/>
    <x v="48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00000"/>
    <n v="0"/>
    <n v="100000"/>
    <s v="1"/>
    <x v="41"/>
    <x v="41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58208"/>
    <n v="0"/>
    <n v="158208"/>
    <s v="1"/>
    <x v="25"/>
    <x v="25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350660"/>
    <n v="0"/>
    <n v="350660"/>
    <s v="1"/>
    <x v="26"/>
    <x v="26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42440"/>
    <n v="0"/>
    <n v="42440"/>
    <s v="1"/>
    <x v="111"/>
    <x v="111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70161"/>
    <n v="0"/>
    <n v="170161"/>
    <s v="1"/>
    <x v="43"/>
    <x v="43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41758"/>
    <n v="0"/>
    <n v="41758"/>
    <s v="1"/>
    <x v="112"/>
    <x v="112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41199"/>
    <n v="0"/>
    <n v="41199"/>
    <s v="1"/>
    <x v="113"/>
    <x v="113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6-30T00:00:00"/>
    <s v="2022"/>
    <x v="2"/>
    <s v="NOMINA NOVASOFT"/>
    <s v=""/>
    <s v="000000010"/>
    <s v="GASTOS REEMBOLSABLES"/>
    <n v="133334"/>
    <n v="0"/>
    <n v="133334"/>
    <s v="1"/>
    <x v="114"/>
    <x v="114"/>
    <s v="10030400"/>
    <s v="OPERADORES"/>
    <s v=" "/>
    <s v=" "/>
    <n v="0"/>
    <s v="CONTABLE"/>
    <s v="N"/>
    <s v="000000010"/>
    <s v="0"/>
    <s v="TAAUXAREA"/>
    <s v="Jul  8 2022  9:16AM"/>
    <s v="frmCON6093"/>
    <s v="PRACTICANTEFA"/>
    <s v="TAMBIENTAL"/>
    <s v="Jul  8 2022  9:16AM"/>
    <s v=""/>
    <x v="1"/>
    <x v="7"/>
  </r>
  <r>
    <s v="138020001"/>
    <s v="REINTEGRO DE INCAPACIDADES"/>
    <d v="2022-07-28T00:00:00"/>
    <s v="2022"/>
    <x v="1"/>
    <s v="CONSIGNACIONES BANCO"/>
    <s v=""/>
    <s v="000000130"/>
    <s v="NUEVA EMPRESA PROMOTORA DE SALUD:REINTEGRO INCAPACIDAD000000130"/>
    <n v="0"/>
    <n v="73402"/>
    <n v="-73402"/>
    <s v="1"/>
    <x v="3"/>
    <x v="3"/>
    <s v=""/>
    <s v=" "/>
    <s v=" "/>
    <s v=" "/>
    <n v="0"/>
    <s v="CONTABLE"/>
    <s v="N"/>
    <s v="000000130"/>
    <s v="0"/>
    <s v="TACOTESO"/>
    <s v="Ago  2 2022  2:02PM"/>
    <s v="frmBAN607"/>
    <s v="DESKTOP-O60S49G"/>
    <s v="TAMBIENTAL"/>
    <s v="Ago  2 2022  2:02PM"/>
    <s v=""/>
    <x v="1"/>
    <x v="8"/>
  </r>
  <r>
    <s v="138020001"/>
    <s v="REINTEGRO DE INCAPACIDADES"/>
    <d v="2022-07-28T00:00:00"/>
    <s v="2022"/>
    <x v="1"/>
    <s v="CONSIGNACIONES BANCO"/>
    <s v=""/>
    <s v="000000131"/>
    <s v="EPS SURA COMPAÑIA SURAMERICANA SERVICIOS DE SALUD:REINTEGRO INCAPACIDADES000000131"/>
    <n v="0"/>
    <n v="627815"/>
    <n v="-627815"/>
    <s v="1"/>
    <x v="1"/>
    <x v="1"/>
    <s v=""/>
    <s v=" "/>
    <s v=" "/>
    <s v=" "/>
    <n v="0"/>
    <s v="CONTABLE"/>
    <s v="N"/>
    <s v="000000131"/>
    <s v="0"/>
    <s v="TACOTESO"/>
    <s v="Ago  2 2022  2:22PM"/>
    <s v="frmBAN607"/>
    <s v="DESKTOP-O60S49G"/>
    <s v="TAMBIENTAL"/>
    <s v="Ago  2 2022  2:22PM"/>
    <s v=""/>
    <x v="1"/>
    <x v="8"/>
  </r>
  <r>
    <s v="138020001"/>
    <s v="REINTEGRO DE INCAPACIDADES"/>
    <d v="2022-07-28T00:00:00"/>
    <s v="2022"/>
    <x v="1"/>
    <s v="CONSIGNACIONES BANCO"/>
    <s v=""/>
    <s v="000000132"/>
    <s v="E.P.S. FAMISANAR LTDA. CAFAM COLSUBSIDIO:Reintegro incapacidad000000132"/>
    <n v="0"/>
    <n v="138265"/>
    <n v="-138265"/>
    <s v="1"/>
    <x v="7"/>
    <x v="7"/>
    <s v=""/>
    <s v=" "/>
    <s v=" "/>
    <s v=" "/>
    <n v="0"/>
    <s v="CONTABLE"/>
    <s v="N"/>
    <s v="000000132"/>
    <s v="0"/>
    <s v="TACOTESO"/>
    <s v="Ago  2 2022  2:23PM"/>
    <s v="frmBAN607"/>
    <s v="DESKTOP-O60S49G"/>
    <s v="TAMBIENTAL"/>
    <s v="Ago  2 2022  2:23PM"/>
    <s v=""/>
    <x v="1"/>
    <x v="8"/>
  </r>
  <r>
    <s v="138020001"/>
    <s v="REINTEGRO DE INCAPACIDADES"/>
    <d v="2022-07-28T00:00:00"/>
    <s v="2022"/>
    <x v="1"/>
    <s v="CONSIGNACIONES BANCO"/>
    <s v=""/>
    <s v="000000133"/>
    <s v="SALUD TOTAL S.A. EPS ARS:Reintegro incapacidad000000133"/>
    <n v="0"/>
    <n v="108990"/>
    <n v="-108990"/>
    <s v="1"/>
    <x v="2"/>
    <x v="2"/>
    <s v=""/>
    <s v=" "/>
    <s v=" "/>
    <s v=" "/>
    <n v="0"/>
    <s v="CONTABLE"/>
    <s v="N"/>
    <s v="000000133"/>
    <s v="0"/>
    <s v="TACOTESO"/>
    <s v="Ago  2 2022  2:25PM"/>
    <s v="frmBAN607"/>
    <s v="DESKTOP-O60S49G"/>
    <s v="TAMBIENTAL"/>
    <s v="Ago  2 2022  2:25P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04496"/>
    <n v="0"/>
    <n v="104496"/>
    <s v="1"/>
    <x v="105"/>
    <x v="10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935631"/>
    <n v="0"/>
    <n v="935631"/>
    <s v="1"/>
    <x v="106"/>
    <x v="106"/>
    <s v="10010200"/>
    <s v="COMPRAS Y ABASTESIMIENTO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924443"/>
    <n v="0"/>
    <n v="924443"/>
    <s v="1"/>
    <x v="95"/>
    <x v="95"/>
    <s v="10020100"/>
    <s v="PLANEACIÓN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00000"/>
    <n v="0"/>
    <n v="300000"/>
    <s v="1"/>
    <x v="98"/>
    <x v="9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14344"/>
    <n v="0"/>
    <n v="114344"/>
    <s v="1"/>
    <x v="68"/>
    <x v="6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616739"/>
    <n v="0"/>
    <n v="616739"/>
    <s v="1"/>
    <x v="107"/>
    <x v="10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115"/>
    <x v="11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67877"/>
    <n v="0"/>
    <n v="67877"/>
    <s v="1"/>
    <x v="116"/>
    <x v="11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7172"/>
    <n v="0"/>
    <n v="37172"/>
    <s v="1"/>
    <x v="117"/>
    <x v="11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9741"/>
    <n v="0"/>
    <n v="39741"/>
    <s v="1"/>
    <x v="109"/>
    <x v="10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5"/>
    <n v="0"/>
    <n v="33335"/>
    <s v="1"/>
    <x v="37"/>
    <x v="3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08694"/>
    <n v="0"/>
    <n v="108694"/>
    <s v="1"/>
    <x v="118"/>
    <x v="11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119"/>
    <x v="11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5347"/>
    <n v="0"/>
    <n v="35347"/>
    <s v="1"/>
    <x v="39"/>
    <x v="3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97"/>
    <n v="0"/>
    <n v="33397"/>
    <s v="1"/>
    <x v="20"/>
    <x v="20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48"/>
    <x v="4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49"/>
    <x v="49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05198"/>
    <n v="0"/>
    <n v="105198"/>
    <s v="1"/>
    <x v="26"/>
    <x v="2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06289"/>
    <n v="0"/>
    <n v="306289"/>
    <s v="1"/>
    <x v="43"/>
    <x v="43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5104"/>
    <n v="0"/>
    <n v="35104"/>
    <s v="1"/>
    <x v="120"/>
    <x v="120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221607"/>
    <n v="0"/>
    <n v="221607"/>
    <s v="1"/>
    <x v="121"/>
    <x v="12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83533"/>
    <n v="0"/>
    <n v="83533"/>
    <s v="1"/>
    <x v="122"/>
    <x v="122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28837"/>
    <n v="0"/>
    <n v="128837"/>
    <s v="1"/>
    <x v="123"/>
    <x v="123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01027"/>
    <n v="0"/>
    <n v="101027"/>
    <s v="1"/>
    <x v="45"/>
    <x v="4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998007"/>
    <n v="0"/>
    <n v="998007"/>
    <s v="1"/>
    <x v="106"/>
    <x v="106"/>
    <s v="10010200"/>
    <s v="COMPRAS Y ABASTESIMIENTO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986073"/>
    <n v="0"/>
    <n v="986073"/>
    <s v="1"/>
    <x v="95"/>
    <x v="95"/>
    <s v="10020100"/>
    <s v="PLANEACIÓN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33334"/>
    <n v="0"/>
    <n v="133334"/>
    <s v="1"/>
    <x v="68"/>
    <x v="6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657854"/>
    <n v="0"/>
    <n v="657854"/>
    <s v="1"/>
    <x v="107"/>
    <x v="10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124"/>
    <x v="124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81"/>
    <x v="8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66667"/>
    <n v="0"/>
    <n v="166667"/>
    <s v="1"/>
    <x v="125"/>
    <x v="12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88899"/>
    <n v="0"/>
    <n v="88899"/>
    <s v="1"/>
    <x v="100"/>
    <x v="100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44767"/>
    <n v="0"/>
    <n v="44767"/>
    <s v="1"/>
    <x v="101"/>
    <x v="10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233334"/>
    <n v="0"/>
    <n v="233334"/>
    <s v="1"/>
    <x v="126"/>
    <x v="12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21"/>
    <x v="2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74480"/>
    <n v="0"/>
    <n v="74480"/>
    <s v="1"/>
    <x v="127"/>
    <x v="127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3334"/>
    <n v="0"/>
    <n v="33334"/>
    <s v="1"/>
    <x v="26"/>
    <x v="26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18020"/>
    <n v="0"/>
    <n v="118020"/>
    <s v="1"/>
    <x v="74"/>
    <x v="74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6237"/>
    <n v="0"/>
    <n v="36237"/>
    <s v="1"/>
    <x v="33"/>
    <x v="33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398893"/>
    <n v="0"/>
    <n v="398893"/>
    <s v="1"/>
    <x v="121"/>
    <x v="121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58649"/>
    <n v="0"/>
    <n v="58649"/>
    <s v="1"/>
    <x v="128"/>
    <x v="128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83533"/>
    <n v="0"/>
    <n v="83533"/>
    <s v="1"/>
    <x v="122"/>
    <x v="122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7-31T00:00:00"/>
    <s v="2022"/>
    <x v="2"/>
    <s v="NOMINA NOVASOFT"/>
    <s v=""/>
    <s v="000000011"/>
    <s v="GASTOS REEMBOLSABLES"/>
    <n v="114042"/>
    <n v="0"/>
    <n v="114042"/>
    <s v="1"/>
    <x v="85"/>
    <x v="85"/>
    <s v="10030400"/>
    <s v="OPERADORES"/>
    <s v=" "/>
    <s v=" "/>
    <n v="0"/>
    <s v="CONTABLE"/>
    <s v="N"/>
    <s v="000000011"/>
    <s v="0"/>
    <s v="TAAUXCON"/>
    <s v="Ago  9 2022 10:05AM"/>
    <s v="frmCON6093"/>
    <s v="DESKTOP-TI3R87L"/>
    <s v="TAMBIENTAL"/>
    <s v="Ago  9 2022 10:05AM"/>
    <s v=""/>
    <x v="1"/>
    <x v="8"/>
  </r>
  <r>
    <s v="138020001"/>
    <s v="REINTEGRO DE INCAPACIDADES"/>
    <d v="2022-08-02T00:00:00"/>
    <s v="2022"/>
    <x v="1"/>
    <s v="CONSIGNACIONES BANCO"/>
    <s v=""/>
    <s v="000000158"/>
    <s v="EPS SURA COMPAÑIA SURAMERICANA SERVICIOS DE SALUD:REINTEGRO INCAPACIDADES SURAMERICANA000000158"/>
    <n v="0"/>
    <n v="2000000"/>
    <n v="-2000000"/>
    <s v="1"/>
    <x v="1"/>
    <x v="1"/>
    <s v=""/>
    <s v=" "/>
    <s v=" "/>
    <s v=" "/>
    <n v="0"/>
    <s v="CONTABLE"/>
    <s v="N"/>
    <s v="000000158"/>
    <s v="0"/>
    <s v="TACOTESO"/>
    <s v="Sep  1 2022  4:11PM"/>
    <s v="frmBAN607"/>
    <s v="DESKTOP-O60S49G"/>
    <s v="TAMBIENTAL"/>
    <s v="Sep  1 2022  4:11PM"/>
    <s v=""/>
    <x v="1"/>
    <x v="9"/>
  </r>
  <r>
    <s v="138020001"/>
    <s v="REINTEGRO DE INCAPACIDADES"/>
    <d v="2022-08-05T00:00:00"/>
    <s v="2022"/>
    <x v="1"/>
    <s v="CONSIGNACIONES BANCO"/>
    <s v=""/>
    <s v="000000157"/>
    <s v="SALUD TOTAL S.A. EPS ARS:REINTEGRO INCAPACIDADES SALUD TOTAL000000157"/>
    <n v="0"/>
    <n v="311530"/>
    <n v="-311530"/>
    <s v="1"/>
    <x v="2"/>
    <x v="2"/>
    <s v=""/>
    <s v=" "/>
    <s v=" "/>
    <s v=" "/>
    <n v="0"/>
    <s v="CONTABLE"/>
    <s v="N"/>
    <s v="000000157"/>
    <s v="0"/>
    <s v="TACOTESO"/>
    <s v="Sep  1 2022  4:09PM"/>
    <s v="frmBAN607"/>
    <s v="DESKTOP-O60S49G"/>
    <s v="TAMBIENTAL"/>
    <s v="Sep  1 2022  4:09PM"/>
    <s v=""/>
    <x v="1"/>
    <x v="9"/>
  </r>
  <r>
    <s v="138020001"/>
    <s v="REINTEGRO DE INCAPACIDADES"/>
    <d v="2022-08-08T00:00:00"/>
    <s v="2022"/>
    <x v="1"/>
    <s v="CONSIGNACIONES BANCO"/>
    <s v=""/>
    <s v="000000155"/>
    <s v="COOSALUD ENTIDAD PROMOTORA DE SALUD S.A:REINTEGRO INCAPACIDADES COOSALUD000000155"/>
    <n v="0"/>
    <n v="166667"/>
    <n v="-166667"/>
    <s v="1"/>
    <x v="8"/>
    <x v="8"/>
    <s v=""/>
    <s v=" "/>
    <s v=" "/>
    <s v=" "/>
    <n v="0"/>
    <s v="CONTABLE"/>
    <s v="N"/>
    <s v="000000155"/>
    <s v="0"/>
    <s v="TACOTESO"/>
    <s v="Sep  1 2022  3:53PM"/>
    <s v="frmBAN607"/>
    <s v="DESKTOP-O60S49G"/>
    <s v="TAMBIENTAL"/>
    <s v="Sep  1 2022  3:53PM"/>
    <s v=""/>
    <x v="1"/>
    <x v="9"/>
  </r>
  <r>
    <s v="138020001"/>
    <s v="REINTEGRO DE INCAPACIDADES"/>
    <d v="2022-08-10T00:00:00"/>
    <s v="2022"/>
    <x v="1"/>
    <s v="CONSIGNACIONES BANCO"/>
    <s v=""/>
    <s v="000000154"/>
    <s v="E.P.S. FAMISANAR LTDA. CAFAM COLSUBSIDIO:REINTEGRO INCAPACIDADES FAMISANAR000000154"/>
    <n v="0"/>
    <n v="33333"/>
    <n v="-33333"/>
    <s v="1"/>
    <x v="7"/>
    <x v="7"/>
    <s v=""/>
    <s v=" "/>
    <s v=" "/>
    <s v=" "/>
    <n v="0"/>
    <s v="CONTABLE"/>
    <s v="N"/>
    <s v="000000154"/>
    <s v="0"/>
    <s v="TACOTESO"/>
    <s v="Sep  1 2022  3:49PM"/>
    <s v="frmBAN607"/>
    <s v="DESKTOP-O60S49G"/>
    <s v="TAMBIENTAL"/>
    <s v="Sep  1 2022  3:49PM"/>
    <s v=""/>
    <x v="1"/>
    <x v="9"/>
  </r>
  <r>
    <s v="138020001"/>
    <s v="REINTEGRO DE INCAPACIDADES"/>
    <d v="2022-08-11T00:00:00"/>
    <s v="2022"/>
    <x v="1"/>
    <s v="CONSIGNACIONES BANCO"/>
    <s v=""/>
    <s v="000000151"/>
    <s v="SALUD TOTAL S.A. EPS ARS:Reintegro incapacidad Salud Total000000151"/>
    <n v="0"/>
    <n v="279307"/>
    <n v="-279307"/>
    <s v="1"/>
    <x v="2"/>
    <x v="2"/>
    <s v=""/>
    <s v=" "/>
    <s v=" "/>
    <s v=" "/>
    <n v="0"/>
    <s v="CONTABLE"/>
    <s v="N"/>
    <s v="000000151"/>
    <s v="0"/>
    <s v="TACOTESO"/>
    <s v="Sep  1 2022  3:33PM"/>
    <s v="frmBAN607"/>
    <s v="DESKTOP-O60S49G"/>
    <s v="TAMBIENTAL"/>
    <s v="Sep  1 2022  3:33PM"/>
    <s v=""/>
    <x v="1"/>
    <x v="9"/>
  </r>
  <r>
    <s v="138020001"/>
    <s v="REINTEGRO DE INCAPACIDADES"/>
    <d v="2022-08-11T00:00:00"/>
    <s v="2022"/>
    <x v="1"/>
    <s v="CONSIGNACIONES BANCO"/>
    <s v=""/>
    <s v="000000152"/>
    <s v="SALUD TOTAL S.A. EPS ARS:Reintegro incapacidades Salud Total000000152"/>
    <n v="0"/>
    <n v="530290"/>
    <n v="-530290"/>
    <s v="1"/>
    <x v="2"/>
    <x v="2"/>
    <s v=""/>
    <s v=" "/>
    <s v=" "/>
    <s v=" "/>
    <n v="0"/>
    <s v="CONTABLE"/>
    <s v="N"/>
    <s v="000000152"/>
    <s v="0"/>
    <s v="TACOTESO"/>
    <s v="Sep  1 2022  3:41PM"/>
    <s v="frmBAN607"/>
    <s v="DESKTOP-O60S49G"/>
    <s v="TAMBIENTAL"/>
    <s v="Sep  1 2022  3:41PM"/>
    <s v=""/>
    <x v="1"/>
    <x v="9"/>
  </r>
  <r>
    <s v="138020001"/>
    <s v="REINTEGRO DE INCAPACIDADES"/>
    <d v="2022-08-18T00:00:00"/>
    <s v="2022"/>
    <x v="1"/>
    <s v="CONSIGNACIONES BANCO"/>
    <s v=""/>
    <s v="000000150"/>
    <s v="SALUD TOTAL S.A. EPS ARS:Reintegro incapacidades Salud Total000000150"/>
    <n v="0"/>
    <n v="601957"/>
    <n v="-601957"/>
    <s v="1"/>
    <x v="2"/>
    <x v="2"/>
    <s v=""/>
    <s v=" "/>
    <s v=" "/>
    <s v=" "/>
    <n v="0"/>
    <s v="CONTABLE"/>
    <s v="N"/>
    <s v="000000150"/>
    <s v="0"/>
    <s v="TACOTESO"/>
    <s v="Sep  1 2022  3:30PM"/>
    <s v="frmBAN607"/>
    <s v="DESKTOP-O60S49G"/>
    <s v="TAMBIENTAL"/>
    <s v="Sep  1 2022  3:30PM"/>
    <s v=""/>
    <x v="1"/>
    <x v="9"/>
  </r>
  <r>
    <s v="138020001"/>
    <s v="REINTEGRO DE INCAPACIDADES"/>
    <d v="2022-08-19T00:00:00"/>
    <s v="2022"/>
    <x v="1"/>
    <s v="CONSIGNACIONES BANCO"/>
    <s v=""/>
    <s v="000000149"/>
    <s v="SALUD TOTAL S.A. EPS ARS:Reintegro incapacidad Salud Total000000149"/>
    <n v="0"/>
    <n v="237178"/>
    <n v="-237178"/>
    <s v="1"/>
    <x v="2"/>
    <x v="2"/>
    <s v=""/>
    <s v=" "/>
    <s v=" "/>
    <s v=" "/>
    <n v="0"/>
    <s v="CONTABLE"/>
    <s v="N"/>
    <s v="000000149"/>
    <s v="0"/>
    <s v="TACOTESO"/>
    <s v="Sep  1 2022  3:27PM"/>
    <s v="frmBAN607"/>
    <s v="DESKTOP-O60S49G"/>
    <s v="TAMBIENTAL"/>
    <s v="Sep  1 2022  3:27PM"/>
    <s v=""/>
    <x v="1"/>
    <x v="9"/>
  </r>
  <r>
    <s v="138020001"/>
    <s v="REINTEGRO DE INCAPACIDADES"/>
    <d v="2022-08-23T00:00:00"/>
    <s v="2022"/>
    <x v="1"/>
    <s v="CONSIGNACIONES BANCO"/>
    <s v=""/>
    <s v="000000148"/>
    <s v="COOSALUD ENTIDAD PROMOTORA DE SALUD S.A:Reintegro incapacidad Coosalud000000148"/>
    <n v="0"/>
    <n v="114404"/>
    <n v="-114404"/>
    <s v="1"/>
    <x v="8"/>
    <x v="8"/>
    <s v=""/>
    <s v=" "/>
    <s v=" "/>
    <s v=" "/>
    <n v="0"/>
    <s v="CONTABLE"/>
    <s v="N"/>
    <s v="000000148"/>
    <s v="0"/>
    <s v="TACOTESO"/>
    <s v="Sep  1 2022  3:25PM"/>
    <s v="frmBAN607"/>
    <s v="DESKTOP-O60S49G"/>
    <s v="TAMBIENTAL"/>
    <s v="Sep  1 2022  3:25PM"/>
    <s v=""/>
    <x v="1"/>
    <x v="9"/>
  </r>
  <r>
    <s v="138020001"/>
    <s v="REINTEGRO DE INCAPACIDADES"/>
    <d v="2022-08-25T00:00:00"/>
    <s v="2022"/>
    <x v="1"/>
    <s v="CONSIGNACIONES BANCO"/>
    <s v=""/>
    <s v="000000146"/>
    <s v="EPS SURA COMPAÑIA SURAMERICANA SERVICIOS DE SALUD:Reintegro incapacidad Suramericana000000146"/>
    <n v="0"/>
    <n v="228392"/>
    <n v="-228392"/>
    <s v="1"/>
    <x v="1"/>
    <x v="1"/>
    <s v=""/>
    <s v=" "/>
    <s v=" "/>
    <s v=" "/>
    <n v="0"/>
    <s v="CONTABLE"/>
    <s v="N"/>
    <s v="000000146"/>
    <s v="0"/>
    <s v="TACOTESO"/>
    <s v="Sep  1 2022  3:17PM"/>
    <s v="frmBAN607"/>
    <s v="DESKTOP-O60S49G"/>
    <s v="TAMBIENTAL"/>
    <s v="Sep  1 2022  3:17PM"/>
    <s v=""/>
    <x v="1"/>
    <x v="9"/>
  </r>
  <r>
    <s v="138020001"/>
    <s v="REINTEGRO DE INCAPACIDADES"/>
    <d v="2022-08-25T00:00:00"/>
    <s v="2022"/>
    <x v="1"/>
    <s v="CONSIGNACIONES BANCO"/>
    <s v=""/>
    <s v="000000147"/>
    <s v="EPS SURA COMPAÑIA SURAMERICANA SERVICIOS DE SALUD:Reintegro incapacidad Salud Total000000147"/>
    <n v="0"/>
    <n v="160268"/>
    <n v="-160268"/>
    <s v="1"/>
    <x v="1"/>
    <x v="1"/>
    <s v=""/>
    <s v=" "/>
    <s v=" "/>
    <s v=" "/>
    <n v="0"/>
    <s v="CONTABLE"/>
    <s v="N"/>
    <s v="000000147"/>
    <s v="0"/>
    <s v="TACOTESO"/>
    <s v="Sep  1 2022  3:23PM"/>
    <s v="frmBAN607"/>
    <s v="DESKTOP-O60S49G"/>
    <s v="TAMBIENTAL"/>
    <s v="Sep  1 2022  3:23PM"/>
    <s v=""/>
    <x v="1"/>
    <x v="9"/>
  </r>
  <r>
    <s v="138020001"/>
    <s v="REINTEGRO DE INCAPACIDADES"/>
    <d v="2022-08-29T00:00:00"/>
    <s v="2022"/>
    <x v="1"/>
    <s v="CONSIGNACIONES BANCO"/>
    <s v=""/>
    <s v="000000144"/>
    <s v="SALUD TOTAL S.A. EPS ARS:REINTEGRO INCAPACIDADES SALUD TOTAL000000144"/>
    <n v="0"/>
    <n v="66666"/>
    <n v="-66666"/>
    <s v="1"/>
    <x v="2"/>
    <x v="2"/>
    <s v=""/>
    <s v=" "/>
    <s v=" "/>
    <s v=" "/>
    <n v="0"/>
    <s v="CONTABLE"/>
    <s v="N"/>
    <s v="000000144"/>
    <s v="0"/>
    <s v="TACOTESO"/>
    <s v="Sep  1 2022  2:53PM"/>
    <s v="frmBAN607"/>
    <s v="DESKTOP-O60S49G"/>
    <s v="TAMBIENTAL"/>
    <s v="Sep  1 2022  2:53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977574"/>
    <n v="0"/>
    <n v="977574"/>
    <s v="1"/>
    <x v="106"/>
    <x v="106"/>
    <s v="10010200"/>
    <s v="COMPRAS Y ABASTESIMIENTO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431407"/>
    <n v="0"/>
    <n v="431407"/>
    <s v="1"/>
    <x v="95"/>
    <x v="95"/>
    <s v="10020100"/>
    <s v="PLANEACIÓN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258105"/>
    <n v="0"/>
    <n v="258105"/>
    <s v="1"/>
    <x v="82"/>
    <x v="82"/>
    <s v="10020200"/>
    <s v="EJECUCIÓN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213681"/>
    <n v="0"/>
    <n v="213681"/>
    <s v="1"/>
    <x v="129"/>
    <x v="129"/>
    <s v="10030200"/>
    <s v="COORDINACIÓN DE OPERACION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6393"/>
    <n v="0"/>
    <n v="36393"/>
    <s v="1"/>
    <x v="77"/>
    <x v="7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3334"/>
    <n v="0"/>
    <n v="33334"/>
    <s v="1"/>
    <x v="68"/>
    <x v="6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616739"/>
    <n v="0"/>
    <n v="616739"/>
    <s v="1"/>
    <x v="107"/>
    <x v="10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9885"/>
    <n v="0"/>
    <n v="39885"/>
    <s v="1"/>
    <x v="130"/>
    <x v="13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33334"/>
    <n v="0"/>
    <n v="133334"/>
    <s v="1"/>
    <x v="16"/>
    <x v="1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66667"/>
    <n v="0"/>
    <n v="66667"/>
    <s v="1"/>
    <x v="125"/>
    <x v="125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400000"/>
    <n v="0"/>
    <n v="400000"/>
    <s v="1"/>
    <x v="108"/>
    <x v="10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44450"/>
    <n v="0"/>
    <n v="44450"/>
    <s v="1"/>
    <x v="100"/>
    <x v="10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7765"/>
    <n v="0"/>
    <n v="37765"/>
    <s v="1"/>
    <x v="78"/>
    <x v="7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66667"/>
    <n v="0"/>
    <n v="66667"/>
    <s v="1"/>
    <x v="126"/>
    <x v="12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8204"/>
    <n v="0"/>
    <n v="38204"/>
    <s v="1"/>
    <x v="42"/>
    <x v="4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11721"/>
    <n v="0"/>
    <n v="111721"/>
    <s v="1"/>
    <x v="127"/>
    <x v="12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86129"/>
    <n v="0"/>
    <n v="186129"/>
    <s v="1"/>
    <x v="131"/>
    <x v="13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200000"/>
    <n v="0"/>
    <n v="200000"/>
    <s v="1"/>
    <x v="80"/>
    <x v="8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3334"/>
    <n v="0"/>
    <n v="33334"/>
    <s v="1"/>
    <x v="132"/>
    <x v="13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279895"/>
    <n v="0"/>
    <n v="279895"/>
    <s v="1"/>
    <x v="84"/>
    <x v="8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6638"/>
    <n v="0"/>
    <n v="36638"/>
    <s v="1"/>
    <x v="62"/>
    <x v="6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5238"/>
    <n v="0"/>
    <n v="35238"/>
    <s v="1"/>
    <x v="28"/>
    <x v="2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00000"/>
    <n v="0"/>
    <n v="100000"/>
    <s v="1"/>
    <x v="57"/>
    <x v="5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4288"/>
    <n v="0"/>
    <n v="34288"/>
    <s v="1"/>
    <x v="133"/>
    <x v="133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78680"/>
    <n v="0"/>
    <n v="78680"/>
    <s v="1"/>
    <x v="74"/>
    <x v="7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00000"/>
    <n v="0"/>
    <n v="100000"/>
    <s v="1"/>
    <x v="32"/>
    <x v="32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62500"/>
    <n v="0"/>
    <n v="162500"/>
    <s v="1"/>
    <x v="134"/>
    <x v="13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529149"/>
    <n v="0"/>
    <n v="529149"/>
    <s v="1"/>
    <x v="23"/>
    <x v="23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721620"/>
    <n v="0"/>
    <n v="721620"/>
    <s v="1"/>
    <x v="106"/>
    <x v="106"/>
    <s v="10010200"/>
    <s v="COMPRAS Y ABASTESIMIENTO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16656"/>
    <n v="0"/>
    <n v="116656"/>
    <s v="1"/>
    <x v="135"/>
    <x v="135"/>
    <s v="10030200"/>
    <s v="COORDINACIÓN DE OPERACION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3334"/>
    <n v="0"/>
    <n v="33334"/>
    <s v="1"/>
    <x v="36"/>
    <x v="3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642289"/>
    <n v="0"/>
    <n v="642289"/>
    <s v="1"/>
    <x v="107"/>
    <x v="10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33334"/>
    <n v="0"/>
    <n v="133334"/>
    <s v="1"/>
    <x v="16"/>
    <x v="1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3334"/>
    <n v="0"/>
    <n v="33334"/>
    <s v="1"/>
    <x v="81"/>
    <x v="8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533334"/>
    <n v="0"/>
    <n v="533334"/>
    <s v="1"/>
    <x v="108"/>
    <x v="10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3334"/>
    <n v="0"/>
    <n v="33334"/>
    <s v="1"/>
    <x v="51"/>
    <x v="5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45409"/>
    <n v="0"/>
    <n v="45409"/>
    <s v="1"/>
    <x v="136"/>
    <x v="13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6390"/>
    <n v="0"/>
    <n v="36390"/>
    <s v="1"/>
    <x v="45"/>
    <x v="45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00823"/>
    <n v="0"/>
    <n v="100823"/>
    <s v="1"/>
    <x v="137"/>
    <x v="13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133334"/>
    <n v="0"/>
    <n v="133334"/>
    <s v="1"/>
    <x v="48"/>
    <x v="4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7226"/>
    <n v="0"/>
    <n v="37226"/>
    <s v="1"/>
    <x v="131"/>
    <x v="131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9976"/>
    <n v="0"/>
    <n v="39976"/>
    <s v="1"/>
    <x v="138"/>
    <x v="13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433334"/>
    <n v="0"/>
    <n v="433334"/>
    <s v="1"/>
    <x v="80"/>
    <x v="80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426480"/>
    <n v="0"/>
    <n v="426480"/>
    <s v="1"/>
    <x v="84"/>
    <x v="84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3334"/>
    <n v="0"/>
    <n v="33334"/>
    <s v="1"/>
    <x v="26"/>
    <x v="26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35238"/>
    <n v="0"/>
    <n v="35238"/>
    <s v="1"/>
    <x v="28"/>
    <x v="28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8-31T00:00:00"/>
    <s v="2022"/>
    <x v="2"/>
    <s v="NOMINA NOVASOFT"/>
    <s v=""/>
    <s v="000000012"/>
    <s v="GASTOS REEMBOLSABLES"/>
    <n v="233334"/>
    <n v="0"/>
    <n v="233334"/>
    <s v="1"/>
    <x v="57"/>
    <x v="57"/>
    <s v="10030400"/>
    <s v="OPERADORES"/>
    <s v=" "/>
    <s v=" "/>
    <n v="0"/>
    <s v="CONTABLE"/>
    <s v="N"/>
    <s v="000000012"/>
    <s v="0"/>
    <s v="TAAUXCON"/>
    <s v="Sep 12 2022  4:55PM"/>
    <s v="frmCON6093"/>
    <s v="LAPTOP-2SQ2NH6L"/>
    <s v="TAMBIENTAL"/>
    <s v="Sep 12 2022  4:55PM"/>
    <s v=""/>
    <x v="1"/>
    <x v="9"/>
  </r>
  <r>
    <s v="138020001"/>
    <s v="REINTEGRO DE INCAPACIDADES"/>
    <d v="2022-09-07T00:00:00"/>
    <s v="2022"/>
    <x v="1"/>
    <s v="CONSIGNACIONES BANCO"/>
    <s v=""/>
    <s v="000000175"/>
    <s v="SALUD TOTAL S.A. EPS ARS:REINTEGRO INCAPACIDADES000000175"/>
    <n v="0"/>
    <n v="148280"/>
    <n v="-148280"/>
    <s v="1"/>
    <x v="2"/>
    <x v="2"/>
    <s v=""/>
    <s v=" "/>
    <s v=" "/>
    <s v=" "/>
    <n v="0"/>
    <s v="CONTABLE"/>
    <s v="N"/>
    <s v="000000175"/>
    <s v="0"/>
    <s v="TACOTESO"/>
    <s v="Oct  3 2022  3:30PM"/>
    <s v="frmBAN607"/>
    <s v="DESKTOP-O60S49G"/>
    <s v="TAMBIENTAL"/>
    <s v="Oct  3 2022  3:30PM"/>
    <s v=""/>
    <x v="1"/>
    <x v="10"/>
  </r>
  <r>
    <s v="138020001"/>
    <s v="REINTEGRO DE INCAPACIDADES"/>
    <d v="2022-09-07T00:00:00"/>
    <s v="2022"/>
    <x v="1"/>
    <s v="CONSIGNACIONES BANCO"/>
    <s v=""/>
    <s v="000000176"/>
    <s v="SALUD TOTAL S.A. EPS ARS:REINTEGRO INCAPACIDADES000000176"/>
    <n v="0"/>
    <n v="858242"/>
    <n v="-858242"/>
    <s v="1"/>
    <x v="2"/>
    <x v="2"/>
    <s v=""/>
    <s v=" "/>
    <s v=" "/>
    <s v=" "/>
    <n v="0"/>
    <s v="CONTABLE"/>
    <s v="N"/>
    <s v="000000176"/>
    <s v="0"/>
    <s v="TACOTESO"/>
    <s v="Oct  3 2022  3:31PM"/>
    <s v="frmBAN607"/>
    <s v="DESKTOP-O60S49G"/>
    <s v="TAMBIENTAL"/>
    <s v="Oct  3 2022  3:31PM"/>
    <s v=""/>
    <x v="1"/>
    <x v="10"/>
  </r>
  <r>
    <s v="138020001"/>
    <s v="REINTEGRO DE INCAPACIDADES"/>
    <d v="2022-09-07T00:00:00"/>
    <s v="2022"/>
    <x v="1"/>
    <s v="CONSIGNACIONES BANCO"/>
    <s v=""/>
    <s v="000000177"/>
    <s v="SALUD TOTAL S.A. EPS ARS:REINTEGRO INCAPACIDAD000000177"/>
    <n v="0"/>
    <n v="133332"/>
    <n v="-133332"/>
    <s v="1"/>
    <x v="2"/>
    <x v="2"/>
    <s v=""/>
    <s v=" "/>
    <s v=" "/>
    <s v=" "/>
    <n v="0"/>
    <s v="CONTABLE"/>
    <s v="N"/>
    <s v="000000177"/>
    <s v="0"/>
    <s v="TACOTESO"/>
    <s v="Oct  3 2022  3:32PM"/>
    <s v="frmBAN607"/>
    <s v="DESKTOP-O60S49G"/>
    <s v="TAMBIENTAL"/>
    <s v="Oct  3 2022  3:32PM"/>
    <s v=""/>
    <x v="1"/>
    <x v="10"/>
  </r>
  <r>
    <s v="138020001"/>
    <s v="REINTEGRO DE INCAPACIDADES"/>
    <d v="2022-09-08T00:00:00"/>
    <s v="2022"/>
    <x v="1"/>
    <s v="CONSIGNACIONES BANCO"/>
    <s v=""/>
    <s v="000000174"/>
    <s v="E.P.S. FAMISANAR LTDA. CAFAM COLSUBSIDIO:REINTEGRO INCAPACIDADES000000174"/>
    <n v="0"/>
    <n v="978329"/>
    <n v="-978329"/>
    <s v="1"/>
    <x v="7"/>
    <x v="7"/>
    <s v=""/>
    <s v=" "/>
    <s v=" "/>
    <s v=" "/>
    <n v="0"/>
    <s v="CONTABLE"/>
    <s v="N"/>
    <s v="000000174"/>
    <s v="0"/>
    <s v="TACOTESO"/>
    <s v="Oct  3 2022  3:28PM"/>
    <s v="frmBAN607"/>
    <s v="DESKTOP-O60S49G"/>
    <s v="TAMBIENTAL"/>
    <s v="Oct  3 2022  3:28PM"/>
    <s v=""/>
    <x v="1"/>
    <x v="10"/>
  </r>
  <r>
    <s v="138020001"/>
    <s v="REINTEGRO DE INCAPACIDADES"/>
    <d v="2022-09-14T00:00:00"/>
    <s v="2022"/>
    <x v="1"/>
    <s v="CONSIGNACIONES BANCO"/>
    <s v=""/>
    <s v="000000173"/>
    <s v="SALUD TOTAL S.A. EPS ARS:REINTEGRO INCAPACIDADES000000173"/>
    <n v="0"/>
    <n v="933333"/>
    <n v="-933333"/>
    <s v="1"/>
    <x v="2"/>
    <x v="2"/>
    <s v=""/>
    <s v=" "/>
    <s v=" "/>
    <s v=" "/>
    <n v="0"/>
    <s v="CONTABLE"/>
    <s v="N"/>
    <s v="000000173"/>
    <s v="0"/>
    <s v="TACOTESO"/>
    <s v="Oct  3 2022  3:27PM"/>
    <s v="frmBAN607"/>
    <s v="DESKTOP-O60S49G"/>
    <s v="TAMBIENTAL"/>
    <s v="Oct  3 2022  3:27PM"/>
    <s v=""/>
    <x v="1"/>
    <x v="10"/>
  </r>
  <r>
    <s v="138020001"/>
    <s v="REINTEGRO DE INCAPACIDADES"/>
    <d v="2022-09-23T00:00:00"/>
    <s v="2022"/>
    <x v="1"/>
    <s v="CONSIGNACIONES BANCO"/>
    <s v=""/>
    <s v="000000169"/>
    <s v="SEGUROS DE VIDA SURAMERICANA S.A.:REINTEGRO INCAPACIDAD SURA000000169"/>
    <n v="0"/>
    <n v="2207341"/>
    <n v="-2207341"/>
    <s v="1"/>
    <x v="139"/>
    <x v="139"/>
    <s v=""/>
    <s v=" "/>
    <s v=" "/>
    <s v=" "/>
    <n v="0"/>
    <s v="CONTABLE"/>
    <s v="N"/>
    <s v="000000169"/>
    <s v="0"/>
    <s v="TACOTESO"/>
    <s v="Oct  3 2022  3:11PM"/>
    <s v="frmBAN607"/>
    <s v="DESKTOP-O60S49G"/>
    <s v="TAMBIENTAL"/>
    <s v="Oct  3 2022  3:11PM"/>
    <s v=""/>
    <x v="1"/>
    <x v="10"/>
  </r>
  <r>
    <s v="138020001"/>
    <s v="REINTEGRO DE INCAPACIDADES"/>
    <d v="2022-09-29T00:00:00"/>
    <s v="2022"/>
    <x v="1"/>
    <s v="CONSIGNACIONES BANCO"/>
    <s v=""/>
    <s v="000000167"/>
    <s v="SALUD TOTAL S.A. EPS ARS:REINTEGRO INCAPACIDADES SALUD TOTAL000000167"/>
    <n v="0"/>
    <n v="344707"/>
    <n v="-344707"/>
    <s v="1"/>
    <x v="2"/>
    <x v="2"/>
    <s v=""/>
    <s v=" "/>
    <s v=" "/>
    <s v=" "/>
    <n v="0"/>
    <s v="CONTABLE"/>
    <s v="N"/>
    <s v="000000167"/>
    <s v="0"/>
    <s v="TACOTESO"/>
    <s v="Oct  3 2022  2:55PM"/>
    <s v="frmBAN607"/>
    <s v="DESKTOP-O60S49G"/>
    <s v="TAMBIENTAL"/>
    <s v="Oct  3 2022  2:55P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984026"/>
    <n v="0"/>
    <n v="984026"/>
    <s v="1"/>
    <x v="106"/>
    <x v="106"/>
    <s v="10010200"/>
    <s v="COMPRAS Y ABASTESIMIENTO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266667"/>
    <n v="0"/>
    <n v="266667"/>
    <s v="1"/>
    <x v="140"/>
    <x v="140"/>
    <s v="10020200"/>
    <s v="EJECUCIÓN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543635"/>
    <n v="0"/>
    <n v="543635"/>
    <s v="1"/>
    <x v="82"/>
    <x v="82"/>
    <s v="10020200"/>
    <s v="EJECUCIÓN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9"/>
    <x v="9"/>
    <s v="10030200"/>
    <s v="COORDINACIÓN DE OPERACION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433333"/>
    <n v="0"/>
    <n v="433333"/>
    <s v="1"/>
    <x v="107"/>
    <x v="10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5527"/>
    <n v="0"/>
    <n v="35527"/>
    <s v="1"/>
    <x v="92"/>
    <x v="9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141"/>
    <x v="141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66667"/>
    <n v="0"/>
    <n v="366667"/>
    <s v="1"/>
    <x v="108"/>
    <x v="10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5429"/>
    <n v="0"/>
    <n v="35429"/>
    <s v="1"/>
    <x v="45"/>
    <x v="45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142"/>
    <x v="14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143"/>
    <x v="143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500000"/>
    <n v="0"/>
    <n v="500000"/>
    <s v="1"/>
    <x v="48"/>
    <x v="4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110301"/>
    <n v="0"/>
    <n v="110301"/>
    <s v="1"/>
    <x v="22"/>
    <x v="2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66668"/>
    <n v="0"/>
    <n v="66668"/>
    <s v="1"/>
    <x v="49"/>
    <x v="4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433334"/>
    <n v="0"/>
    <n v="433334"/>
    <s v="1"/>
    <x v="80"/>
    <x v="80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7762"/>
    <n v="0"/>
    <n v="37762"/>
    <s v="1"/>
    <x v="79"/>
    <x v="7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187688"/>
    <n v="0"/>
    <n v="187688"/>
    <s v="1"/>
    <x v="62"/>
    <x v="6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5964"/>
    <n v="0"/>
    <n v="35964"/>
    <s v="1"/>
    <x v="29"/>
    <x v="2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57"/>
    <x v="5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100000"/>
    <n v="0"/>
    <n v="100000"/>
    <s v="1"/>
    <x v="144"/>
    <x v="144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190469"/>
    <n v="0"/>
    <n v="190469"/>
    <s v="1"/>
    <x v="145"/>
    <x v="145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97128"/>
    <n v="0"/>
    <n v="97128"/>
    <s v="1"/>
    <x v="28"/>
    <x v="2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93611"/>
    <n v="0"/>
    <n v="393611"/>
    <s v="1"/>
    <x v="106"/>
    <x v="106"/>
    <s v="10010200"/>
    <s v="COMPRAS Y ABASTESIMIENTO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34"/>
    <n v="0"/>
    <n v="333334"/>
    <s v="1"/>
    <x v="97"/>
    <x v="97"/>
    <s v="10030200"/>
    <s v="COORDINACIÓN DE OPERACION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146"/>
    <x v="146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233334"/>
    <n v="0"/>
    <n v="233334"/>
    <s v="1"/>
    <x v="108"/>
    <x v="10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6329"/>
    <n v="0"/>
    <n v="36329"/>
    <s v="1"/>
    <x v="83"/>
    <x v="83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7676"/>
    <n v="0"/>
    <n v="37676"/>
    <s v="1"/>
    <x v="147"/>
    <x v="14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400000"/>
    <n v="0"/>
    <n v="400000"/>
    <s v="1"/>
    <x v="48"/>
    <x v="4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5588"/>
    <n v="0"/>
    <n v="35588"/>
    <s v="1"/>
    <x v="148"/>
    <x v="148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110301"/>
    <n v="0"/>
    <n v="110301"/>
    <s v="1"/>
    <x v="22"/>
    <x v="2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5202"/>
    <n v="0"/>
    <n v="35202"/>
    <s v="1"/>
    <x v="149"/>
    <x v="14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166667"/>
    <n v="0"/>
    <n v="166667"/>
    <s v="1"/>
    <x v="80"/>
    <x v="80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3334"/>
    <n v="0"/>
    <n v="33334"/>
    <s v="1"/>
    <x v="26"/>
    <x v="26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4523"/>
    <n v="0"/>
    <n v="34523"/>
    <s v="1"/>
    <x v="27"/>
    <x v="27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37017"/>
    <n v="0"/>
    <n v="37017"/>
    <s v="1"/>
    <x v="112"/>
    <x v="112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09-30T00:00:00"/>
    <s v="2022"/>
    <x v="2"/>
    <s v="NOMINA NOVASOFT"/>
    <s v=""/>
    <s v="000000013"/>
    <s v="GASTOS REEMBOLSABLES"/>
    <n v="211199"/>
    <n v="0"/>
    <n v="211199"/>
    <s v="1"/>
    <x v="149"/>
    <x v="149"/>
    <s v="10030400"/>
    <s v="OPERADORES"/>
    <s v=" "/>
    <s v=" "/>
    <n v="0"/>
    <s v="CONTABLE"/>
    <s v="N"/>
    <s v="000000013"/>
    <s v="0"/>
    <s v="TAAUXCON"/>
    <s v="Oct 14 2022  9:59AM"/>
    <s v="frmCON6093"/>
    <s v="LAPTOP-2SQ2NH6L"/>
    <s v="TAMBIENTAL"/>
    <s v="Oct 14 2022  9:59AM"/>
    <s v=""/>
    <x v="1"/>
    <x v="10"/>
  </r>
  <r>
    <s v="138020001"/>
    <s v="REINTEGRO DE INCAPACIDADES"/>
    <d v="2022-10-06T00:00:00"/>
    <s v="2022"/>
    <x v="1"/>
    <s v="CONSIGNACIONES BANCO"/>
    <s v=""/>
    <s v="000000193"/>
    <s v="SALUD TOTAL S.A. EPS ARS:CONSIGNACION INCAPACIDAD000000193"/>
    <n v="0"/>
    <n v="33333"/>
    <n v="-33333"/>
    <s v="1"/>
    <x v="2"/>
    <x v="2"/>
    <s v=""/>
    <s v=" "/>
    <s v=" "/>
    <s v=" "/>
    <n v="0"/>
    <s v="CONTABLE"/>
    <s v="N"/>
    <s v="000000193"/>
    <s v="0"/>
    <s v="TACOTESO"/>
    <s v="Nov  3 2022  4:31PM"/>
    <s v="frmBAN607"/>
    <s v="DESKTOP-O60S49G"/>
    <s v="TAMBIENTAL"/>
    <s v="Nov  3 2022  4:31PM"/>
    <s v=""/>
    <x v="1"/>
    <x v="11"/>
  </r>
  <r>
    <s v="138020001"/>
    <s v="REINTEGRO DE INCAPACIDADES"/>
    <d v="2022-10-06T00:00:00"/>
    <s v="2022"/>
    <x v="1"/>
    <s v="CONSIGNACIONES BANCO"/>
    <s v=""/>
    <s v="000000194"/>
    <s v="E.P.S. SANITAS S.A.:REINTEGRO INCAPACIDADES000000194"/>
    <n v="0"/>
    <n v="133333"/>
    <n v="-133333"/>
    <s v="1"/>
    <x v="5"/>
    <x v="5"/>
    <s v=""/>
    <s v=" "/>
    <s v=" "/>
    <s v=" "/>
    <n v="0"/>
    <s v="CONTABLE"/>
    <s v="N"/>
    <s v="000000194"/>
    <s v="0"/>
    <s v="TACOTESO"/>
    <s v="Nov  3 2022  4:35PM"/>
    <s v="frmBAN607"/>
    <s v="DESKTOP-O60S49G"/>
    <s v="TAMBIENTAL"/>
    <s v="Nov  3 2022  4:35PM"/>
    <s v=""/>
    <x v="1"/>
    <x v="11"/>
  </r>
  <r>
    <s v="138020001"/>
    <s v="REINTEGRO DE INCAPACIDADES"/>
    <d v="2022-10-07T00:00:00"/>
    <s v="2022"/>
    <x v="1"/>
    <s v="CONSIGNACIONES BANCO"/>
    <s v=""/>
    <s v="000000195"/>
    <s v="NUEVA EMPRESA PROMOTORA DE SALUD:REINTEGRO INCAPACIDADES000000195"/>
    <n v="0"/>
    <n v="270539"/>
    <n v="-270539"/>
    <s v="1"/>
    <x v="3"/>
    <x v="3"/>
    <s v=""/>
    <s v=" "/>
    <s v=" "/>
    <s v=" "/>
    <n v="0"/>
    <s v="CONTABLE"/>
    <s v="N"/>
    <s v="000000195"/>
    <s v="0"/>
    <s v="TACOTESO"/>
    <s v="Nov  3 2022  4:38PM"/>
    <s v="frmBAN607"/>
    <s v="DESKTOP-O60S49G"/>
    <s v="TAMBIENTAL"/>
    <s v="Nov  3 2022  4:38PM"/>
    <s v=""/>
    <x v="1"/>
    <x v="11"/>
  </r>
  <r>
    <s v="138020001"/>
    <s v="REINTEGRO DE INCAPACIDADES"/>
    <d v="2022-10-11T00:00:00"/>
    <s v="2022"/>
    <x v="1"/>
    <s v="CONSIGNACIONES BANCO"/>
    <s v=""/>
    <s v="000000196"/>
    <s v="COOSALUD ENTIDAD PROMOTORA DE SALUD S.A:REINTEGRO INCAPACIDAD000000196"/>
    <n v="0"/>
    <n v="41199"/>
    <n v="-41199"/>
    <s v="1"/>
    <x v="8"/>
    <x v="8"/>
    <s v=""/>
    <s v=" "/>
    <s v=" "/>
    <s v=" "/>
    <n v="0"/>
    <s v="CONTABLE"/>
    <s v="N"/>
    <s v="000000196"/>
    <s v="0"/>
    <s v="TACOTESO"/>
    <s v="Nov  3 2022  4:42PM"/>
    <s v="frmBAN607"/>
    <s v="DESKTOP-O60S49G"/>
    <s v="TAMBIENTAL"/>
    <s v="Nov  3 2022  4:42PM"/>
    <s v=""/>
    <x v="1"/>
    <x v="11"/>
  </r>
  <r>
    <s v="138020001"/>
    <s v="REINTEGRO DE INCAPACIDADES"/>
    <d v="2022-10-12T00:00:00"/>
    <s v="2022"/>
    <x v="1"/>
    <s v="CONSIGNACIONES BANCO"/>
    <s v=""/>
    <s v="000000197"/>
    <s v="SALUD TOTAL S.A. EPS ARS:REINTEGRO INCAPACIDADES000000197"/>
    <n v="0"/>
    <n v="901593"/>
    <n v="-901593"/>
    <s v="1"/>
    <x v="2"/>
    <x v="2"/>
    <s v=""/>
    <s v=" "/>
    <s v=" "/>
    <s v=" "/>
    <n v="0"/>
    <s v="CONTABLE"/>
    <s v="N"/>
    <s v="000000197"/>
    <s v="0"/>
    <s v="TACOTESO"/>
    <s v="Nov  3 2022  4:46PM"/>
    <s v="frmBAN607"/>
    <s v="DESKTOP-O60S49G"/>
    <s v="TAMBIENTAL"/>
    <s v="Nov  3 2022  4:46PM"/>
    <s v=""/>
    <x v="1"/>
    <x v="11"/>
  </r>
  <r>
    <s v="138020001"/>
    <s v="REINTEGRO DE INCAPACIDADES"/>
    <d v="2022-10-14T00:00:00"/>
    <s v="2022"/>
    <x v="1"/>
    <s v="CONSIGNACIONES BANCO"/>
    <s v=""/>
    <s v="000000198"/>
    <s v="NUEVA EMPRESA PROMOTORA DE SALUD:reintegro incapacidades000000198"/>
    <n v="0"/>
    <n v="169139"/>
    <n v="-169139"/>
    <s v="1"/>
    <x v="3"/>
    <x v="3"/>
    <s v=""/>
    <s v=" "/>
    <s v=" "/>
    <s v=" "/>
    <n v="0"/>
    <s v="CONTABLE"/>
    <s v="N"/>
    <s v="000000198"/>
    <s v="0"/>
    <s v="TACOTESO"/>
    <s v="Nov  3 2022  4:51PM"/>
    <s v="frmBAN607"/>
    <s v="DESKTOP-O60S49G"/>
    <s v="TAMBIENTAL"/>
    <s v="Nov  3 2022  4:51PM"/>
    <s v=""/>
    <x v="1"/>
    <x v="11"/>
  </r>
  <r>
    <s v="138020001"/>
    <s v="REINTEGRO DE INCAPACIDADES"/>
    <d v="2022-10-19T00:00:00"/>
    <s v="2022"/>
    <x v="1"/>
    <s v="CONSIGNACIONES BANCO"/>
    <s v=""/>
    <s v="000000199"/>
    <s v="COOSALUD ENTIDAD PROMOTORA DE SALUD S.A:Reintegro incapacidades000000199"/>
    <n v="0"/>
    <n v="40434"/>
    <n v="-40434"/>
    <s v="1"/>
    <x v="8"/>
    <x v="8"/>
    <s v=""/>
    <s v=" "/>
    <s v=" "/>
    <s v=" "/>
    <n v="0"/>
    <s v="CONTABLE"/>
    <s v="N"/>
    <s v="000000199"/>
    <s v="0"/>
    <s v="TACOTESO"/>
    <s v="Nov  3 2022  4:54PM"/>
    <s v="frmBAN607"/>
    <s v="DESKTOP-O60S49G"/>
    <s v="TAMBIENTAL"/>
    <s v="Nov  3 2022  4:54PM"/>
    <s v=""/>
    <x v="1"/>
    <x v="11"/>
  </r>
  <r>
    <s v="138020001"/>
    <s v="REINTEGRO DE INCAPACIDADES"/>
    <d v="2022-10-20T00:00:00"/>
    <s v="2022"/>
    <x v="1"/>
    <s v="CONSIGNACIONES BANCO"/>
    <s v=""/>
    <s v="000000200"/>
    <s v="SALUD TOTAL S.A. EPS ARS:Reintegro incapacidades000000200"/>
    <n v="0"/>
    <n v="33333"/>
    <n v="-33333"/>
    <s v="1"/>
    <x v="2"/>
    <x v="2"/>
    <s v=""/>
    <s v=" "/>
    <s v=" "/>
    <s v=" "/>
    <n v="0"/>
    <s v="CONTABLE"/>
    <s v="N"/>
    <s v="000000200"/>
    <s v="0"/>
    <s v="TACOTESO"/>
    <s v="Nov  3 2022  4:55PM"/>
    <s v="frmBAN607"/>
    <s v="DESKTOP-O60S49G"/>
    <s v="TAMBIENTAL"/>
    <s v="Nov  3 2022  4:55PM"/>
    <s v=""/>
    <x v="1"/>
    <x v="11"/>
  </r>
  <r>
    <s v="138020001"/>
    <s v="REINTEGRO DE INCAPACIDADES"/>
    <d v="2022-10-24T00:00:00"/>
    <s v="2022"/>
    <x v="1"/>
    <s v="CONSIGNACIONES BANCO"/>
    <s v=""/>
    <s v="000000201"/>
    <s v="E.P.S. SANITAS S.A.:Reintegro incapacidades000000201"/>
    <n v="0"/>
    <n v="214775"/>
    <n v="-214775"/>
    <s v="1"/>
    <x v="5"/>
    <x v="5"/>
    <s v=""/>
    <s v=" "/>
    <s v=" "/>
    <s v=" "/>
    <n v="0"/>
    <s v="CONTABLE"/>
    <s v="N"/>
    <s v="000000201"/>
    <s v="0"/>
    <s v="TACOTESO"/>
    <s v="Nov  3 2022  4:57PM"/>
    <s v="frmBAN607"/>
    <s v="DESKTOP-O60S49G"/>
    <s v="TAMBIENTAL"/>
    <s v="Nov  3 2022  4:57PM"/>
    <s v=""/>
    <x v="1"/>
    <x v="11"/>
  </r>
  <r>
    <s v="138020001"/>
    <s v="REINTEGRO DE INCAPACIDADES"/>
    <d v="2022-10-27T00:00:00"/>
    <s v="2022"/>
    <x v="1"/>
    <s v="CONSIGNACIONES BANCO"/>
    <s v=""/>
    <s v="000000202"/>
    <s v="COOSALUD ENTIDAD PROMOTORA DE SALUD S.A:Reintegro incapacidades000000202"/>
    <n v="0"/>
    <n v="139328"/>
    <n v="-139328"/>
    <s v="1"/>
    <x v="8"/>
    <x v="8"/>
    <s v=""/>
    <s v=" "/>
    <s v=" "/>
    <s v=" "/>
    <n v="0"/>
    <s v="CONTABLE"/>
    <s v="N"/>
    <s v="000000202"/>
    <s v="0"/>
    <s v="TACOTESO"/>
    <s v="Nov  3 2022  5:02PM"/>
    <s v="frmBAN607"/>
    <s v="DESKTOP-O60S49G"/>
    <s v="TAMBIENTAL"/>
    <s v="Nov  3 2022  5:02PM"/>
    <s v=""/>
    <x v="1"/>
    <x v="11"/>
  </r>
  <r>
    <s v="138020001"/>
    <s v="REINTEGRO DE INCAPACIDADES"/>
    <d v="2022-10-28T00:00:00"/>
    <s v="2022"/>
    <x v="1"/>
    <s v="CONSIGNACIONES BANCO"/>
    <s v=""/>
    <s v="000000203"/>
    <s v="SALUD TOTAL S.A. EPS ARS:Reintegro incapacidades000000203"/>
    <n v="0"/>
    <n v="552762"/>
    <n v="-552762"/>
    <s v="1"/>
    <x v="2"/>
    <x v="2"/>
    <s v=""/>
    <s v=" "/>
    <s v=" "/>
    <s v=" "/>
    <n v="0"/>
    <s v="CONTABLE"/>
    <s v="N"/>
    <s v="000000203"/>
    <s v="0"/>
    <s v="TACOTESO"/>
    <s v="Nov  3 2022  5:04PM"/>
    <s v="frmBAN607"/>
    <s v="DESKTOP-O60S49G"/>
    <s v="TAMBIENTAL"/>
    <s v="Nov  3 2022  5:04PM"/>
    <s v=""/>
    <x v="1"/>
    <x v="11"/>
  </r>
  <r>
    <s v="138020001"/>
    <s v="REINTEGRO DE INCAPACIDADES"/>
    <d v="2022-10-28T00:00:00"/>
    <s v="2022"/>
    <x v="1"/>
    <s v="CONSIGNACIONES BANCO"/>
    <s v=""/>
    <s v="000000204"/>
    <s v="SALUD TOTAL S.A. EPS ARS:Reintegro incapacidades000000204"/>
    <n v="0"/>
    <n v="66910"/>
    <n v="-66910"/>
    <s v="1"/>
    <x v="2"/>
    <x v="2"/>
    <s v=""/>
    <s v=" "/>
    <s v=" "/>
    <s v=" "/>
    <n v="0"/>
    <s v="CONTABLE"/>
    <s v="N"/>
    <s v="000000204"/>
    <s v="0"/>
    <s v="TACOTESO"/>
    <s v="Nov  3 2022  5:05PM"/>
    <s v="frmBAN607"/>
    <s v="DESKTOP-O60S49G"/>
    <s v="TAMBIENTAL"/>
    <s v="Nov  3 2022  5:05P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2"/>
    <x v="2"/>
    <s v="10020200"/>
    <s v="EJECUCIÓN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66667"/>
    <n v="0"/>
    <n v="66667"/>
    <s v="1"/>
    <x v="2"/>
    <x v="2"/>
    <s v="10030200"/>
    <s v="COORDINACIÓN DE OPERACION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2"/>
    <x v="2"/>
    <s v="10030200"/>
    <s v="COORDINACIÓN DE OPERACION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33334"/>
    <n v="0"/>
    <n v="133334"/>
    <s v="1"/>
    <x v="1"/>
    <x v="1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2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705"/>
    <n v="0"/>
    <n v="33705"/>
    <s v="1"/>
    <x v="2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34"/>
    <n v="0"/>
    <n v="333334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18916"/>
    <n v="0"/>
    <n v="118916"/>
    <s v="1"/>
    <x v="6"/>
    <x v="6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3"/>
    <x v="3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00001"/>
    <n v="0"/>
    <n v="300001"/>
    <s v="1"/>
    <x v="3"/>
    <x v="3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17626"/>
    <n v="0"/>
    <n v="117626"/>
    <s v="1"/>
    <x v="8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8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57562"/>
    <n v="0"/>
    <n v="157562"/>
    <s v="1"/>
    <x v="4"/>
    <x v="4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289262"/>
    <n v="0"/>
    <n v="289262"/>
    <s v="1"/>
    <x v="4"/>
    <x v="4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01591"/>
    <n v="0"/>
    <n v="101591"/>
    <s v="1"/>
    <x v="2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2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400000"/>
    <n v="0"/>
    <n v="400000"/>
    <s v="1"/>
    <x v="2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6024"/>
    <n v="0"/>
    <n v="36024"/>
    <s v="1"/>
    <x v="2"/>
    <x v="2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466667"/>
    <n v="0"/>
    <n v="466667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214092"/>
    <n v="0"/>
    <n v="214092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33334"/>
    <n v="0"/>
    <n v="133334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5"/>
    <x v="5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70658"/>
    <n v="0"/>
    <n v="70658"/>
    <s v="1"/>
    <x v="6"/>
    <x v="6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6"/>
    <x v="6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200001"/>
    <n v="0"/>
    <n v="200001"/>
    <s v="1"/>
    <x v="3"/>
    <x v="3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3334"/>
    <n v="0"/>
    <n v="33334"/>
    <s v="1"/>
    <x v="8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39209"/>
    <n v="0"/>
    <n v="39209"/>
    <s v="1"/>
    <x v="8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0-31T00:00:00"/>
    <s v="2022"/>
    <x v="2"/>
    <s v="NOMINA NOVASOFT"/>
    <s v=""/>
    <s v="000000014"/>
    <s v="GASTOS REEMBOLSABLES"/>
    <n v="104432"/>
    <n v="0"/>
    <n v="104432"/>
    <s v="1"/>
    <x v="8"/>
    <x v="8"/>
    <s v="10030400"/>
    <s v="OPERADORES"/>
    <s v=" "/>
    <s v=" "/>
    <n v="0"/>
    <s v="CONTABLE"/>
    <s v="N"/>
    <s v="000000014"/>
    <s v="0"/>
    <s v="TAAUXCON"/>
    <s v="Nov 17 2022 11:45AM"/>
    <s v="frmCON6093"/>
    <s v="LAPTOP-2SQ2NH6L"/>
    <s v="TAMBIENTAL"/>
    <s v="Nov 17 2022 11:45AM"/>
    <s v=""/>
    <x v="1"/>
    <x v="11"/>
  </r>
  <r>
    <s v="138020001"/>
    <s v="REINTEGRO DE INCAPACIDADES"/>
    <d v="2022-11-10T00:00:00"/>
    <s v="2022"/>
    <x v="1"/>
    <s v="CONSIGNACIONES BANCO"/>
    <s v=""/>
    <s v="000000218"/>
    <s v="SALUD TOTAL S.A. EPS ARS:REINTEGRO INCAPACIDADES000000218"/>
    <n v="0"/>
    <n v="173803"/>
    <n v="-173803"/>
    <s v="1"/>
    <x v="2"/>
    <x v="2"/>
    <s v=""/>
    <s v=" "/>
    <s v=" "/>
    <s v=" "/>
    <n v="0"/>
    <s v="CONTABLE"/>
    <s v="N"/>
    <s v="000000218"/>
    <s v="0"/>
    <s v="TACOTESO"/>
    <s v="Dic  2 2022  4:22PM"/>
    <s v="frmBAN607"/>
    <s v="DESKTOP-O60S49G"/>
    <s v="TAMBIENTAL"/>
    <s v="Dic  2 2022  4:22PM"/>
    <s v=""/>
    <x v="1"/>
    <x v="0"/>
  </r>
  <r>
    <s v="138020001"/>
    <s v="REINTEGRO DE INCAPACIDADES"/>
    <d v="2022-11-10T00:00:00"/>
    <s v="2022"/>
    <x v="1"/>
    <s v="CONSIGNACIONES BANCO"/>
    <s v=""/>
    <s v="000000219"/>
    <s v="COOSALUD ENTIDAD PROMOTORA DE SALUD S.A:REINTEGRO INCAPACIDADES000000219"/>
    <n v="0"/>
    <n v="37020"/>
    <n v="-37020"/>
    <s v="1"/>
    <x v="8"/>
    <x v="8"/>
    <s v=""/>
    <s v=" "/>
    <s v=" "/>
    <s v=" "/>
    <n v="0"/>
    <s v="CONTABLE"/>
    <s v="N"/>
    <s v="000000219"/>
    <s v="0"/>
    <s v="TACOTESO"/>
    <s v="Dic  2 2022  4:23PM"/>
    <s v="frmBAN607"/>
    <s v="DESKTOP-O60S49G"/>
    <s v="TAMBIENTAL"/>
    <s v="Dic  2 2022  4:23PM"/>
    <s v=""/>
    <x v="1"/>
    <x v="0"/>
  </r>
  <r>
    <s v="138020001"/>
    <s v="REINTEGRO DE INCAPACIDADES"/>
    <d v="2022-11-11T00:00:00"/>
    <s v="2022"/>
    <x v="1"/>
    <s v="CONSIGNACIONES BANCO"/>
    <s v=""/>
    <s v="000000216"/>
    <s v="NUEVA EMPRESA PROMOTORA DE SALUD:REINTEGRO INCAPACIDADES000000216"/>
    <n v="0"/>
    <n v="366954"/>
    <n v="-366954"/>
    <s v="1"/>
    <x v="3"/>
    <x v="3"/>
    <s v=""/>
    <s v=" "/>
    <s v=" "/>
    <s v=" "/>
    <n v="0"/>
    <s v="CONTABLE"/>
    <s v="N"/>
    <s v="000000216"/>
    <s v="0"/>
    <s v="TACOTESO"/>
    <s v="Dic  2 2022  4:18PM"/>
    <s v="frmBAN607"/>
    <s v="DESKTOP-O60S49G"/>
    <s v="TAMBIENTAL"/>
    <s v="Dic  2 2022  4:18PM"/>
    <s v=""/>
    <x v="1"/>
    <x v="0"/>
  </r>
  <r>
    <s v="138020001"/>
    <s v="REINTEGRO DE INCAPACIDADES"/>
    <d v="2022-11-11T00:00:00"/>
    <s v="2022"/>
    <x v="1"/>
    <s v="CONSIGNACIONES BANCO"/>
    <s v=""/>
    <s v="000000217"/>
    <s v="E.P.S. SANITAS S.A.:REINTEGRO INCAPACIDADES000000217"/>
    <n v="0"/>
    <n v="40399"/>
    <n v="-40399"/>
    <s v="1"/>
    <x v="5"/>
    <x v="5"/>
    <s v=""/>
    <s v=" "/>
    <s v=" "/>
    <s v=" "/>
    <n v="0"/>
    <s v="CONTABLE"/>
    <s v="N"/>
    <s v="000000217"/>
    <s v="0"/>
    <s v="TACOTESO"/>
    <s v="Dic  2 2022  4:20PM"/>
    <s v="frmBAN607"/>
    <s v="DESKTOP-O60S49G"/>
    <s v="TAMBIENTAL"/>
    <s v="Dic  2 2022  4:20PM"/>
    <s v=""/>
    <x v="1"/>
    <x v="0"/>
  </r>
  <r>
    <s v="138020001"/>
    <s v="REINTEGRO DE INCAPACIDADES"/>
    <d v="2022-11-15T00:00:00"/>
    <s v="2022"/>
    <x v="1"/>
    <s v="CONSIGNACIONES BANCO"/>
    <s v=""/>
    <s v="000000215"/>
    <s v="E.P.S. SANITAS S.A.:REINTEGRO INCAPACIDADES000000215"/>
    <n v="0"/>
    <n v="39606"/>
    <n v="-39606"/>
    <s v="1"/>
    <x v="5"/>
    <x v="5"/>
    <s v=""/>
    <s v=" "/>
    <s v=" "/>
    <s v=" "/>
    <n v="0"/>
    <s v="CONTABLE"/>
    <s v="N"/>
    <s v="000000215"/>
    <s v="0"/>
    <s v="TACOTESO"/>
    <s v="Dic  2 2022  4:17PM"/>
    <s v="frmBAN607"/>
    <s v="DESKTOP-O60S49G"/>
    <s v="TAMBIENTAL"/>
    <s v="Dic  2 2022  4:17PM"/>
    <s v=""/>
    <x v="1"/>
    <x v="0"/>
  </r>
  <r>
    <s v="138020001"/>
    <s v="REINTEGRO DE INCAPACIDADES"/>
    <d v="2022-11-18T00:00:00"/>
    <s v="2022"/>
    <x v="1"/>
    <s v="CONSIGNACIONES BANCO"/>
    <s v=""/>
    <s v="000000214"/>
    <s v="NUEVA EMPRESA PROMOTORA DE SALUD:REINTEGRO INCAPACIDAD000000214"/>
    <n v="0"/>
    <n v="66858"/>
    <n v="-66858"/>
    <s v="1"/>
    <x v="3"/>
    <x v="3"/>
    <s v=""/>
    <s v=" "/>
    <s v=" "/>
    <s v=" "/>
    <n v="0"/>
    <s v="CONTABLE"/>
    <s v="N"/>
    <s v="000000214"/>
    <s v="0"/>
    <s v="TACOTESO"/>
    <s v="Dic  2 2022  4:15PM"/>
    <s v="frmBAN607"/>
    <s v="DESKTOP-O60S49G"/>
    <s v="TAMBIENTAL"/>
    <s v="Dic  2 2022  4:15PM"/>
    <s v=""/>
    <x v="1"/>
    <x v="0"/>
  </r>
  <r>
    <s v="138020001"/>
    <s v="REINTEGRO DE INCAPACIDADES"/>
    <d v="2022-11-21T00:00:00"/>
    <s v="2022"/>
    <x v="1"/>
    <s v="CONSIGNACIONES BANCO"/>
    <s v=""/>
    <s v="000000213"/>
    <s v="COOSALUD ENTIDAD PROMOTORA DE SALUD S.A:REINTEGRO INCAPACIDAD000000213"/>
    <n v="0"/>
    <n v="100000"/>
    <n v="-100000"/>
    <s v="1"/>
    <x v="8"/>
    <x v="8"/>
    <s v=""/>
    <s v=" "/>
    <s v=" "/>
    <s v=" "/>
    <n v="0"/>
    <s v="CONTABLE"/>
    <s v="N"/>
    <s v="000000213"/>
    <s v="0"/>
    <s v="TACOTESO"/>
    <s v="Dic  2 2022  4:13PM"/>
    <s v="frmBAN607"/>
    <s v="DESKTOP-O60S49G"/>
    <s v="TAMBIENTAL"/>
    <s v="Dic  2 2022  4:13PM"/>
    <s v=""/>
    <x v="1"/>
    <x v="0"/>
  </r>
  <r>
    <s v="138020001"/>
    <s v="REINTEGRO DE INCAPACIDADES"/>
    <d v="2022-11-23T00:00:00"/>
    <s v="2022"/>
    <x v="1"/>
    <s v="CONSIGNACIONES BANCO"/>
    <s v=""/>
    <s v="000000212"/>
    <s v="SALUD TOTAL S.A. EPS ARS:REINTEGRO INCAPACIDAD000000212"/>
    <n v="0"/>
    <n v="526592"/>
    <n v="-526592"/>
    <s v="1"/>
    <x v="2"/>
    <x v="2"/>
    <s v=""/>
    <s v=" "/>
    <s v=" "/>
    <s v=" "/>
    <n v="0"/>
    <s v="CONTABLE"/>
    <s v="N"/>
    <s v="000000212"/>
    <s v="0"/>
    <s v="TACOTESO"/>
    <s v="Dic  2 2022  4:11PM"/>
    <s v="frmBAN607"/>
    <s v="DESKTOP-O60S49G"/>
    <s v="TAMBIENTAL"/>
    <s v="Dic  2 2022  4:11PM"/>
    <s v=""/>
    <x v="1"/>
    <x v="0"/>
  </r>
  <r>
    <s v="138020001"/>
    <s v="REINTEGRO DE INCAPACIDADES"/>
    <d v="2022-11-24T00:00:00"/>
    <s v="2022"/>
    <x v="1"/>
    <s v="CONSIGNACIONES BANCO"/>
    <s v=""/>
    <s v="000000221"/>
    <s v="SEGUROS DE VIDA SURAMERICANA S.A.:CONSIGNACION SURA000000221"/>
    <n v="0"/>
    <n v="7697171"/>
    <n v="-7697171"/>
    <s v="1"/>
    <x v="139"/>
    <x v="139"/>
    <s v=""/>
    <s v=" "/>
    <s v=" "/>
    <s v=" "/>
    <n v="0"/>
    <s v="CONTABLE"/>
    <s v="N"/>
    <s v="000000221"/>
    <s v="0"/>
    <s v="TACOTESO"/>
    <s v="Dic  6 2022 10:00AM"/>
    <s v="frmBAN607"/>
    <s v="DESKTOP-O60S49G"/>
    <s v="TAMBIENTAL"/>
    <s v="Dic  6 2022 10:00A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201838"/>
    <n v="0"/>
    <n v="1201838"/>
    <s v="1"/>
    <x v="150"/>
    <x v="150"/>
    <s v="10010000"/>
    <s v="GERENCIA FINANCIERA Y ADMINISTRATIVA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40691"/>
    <n v="0"/>
    <n v="40691"/>
    <s v="1"/>
    <x v="151"/>
    <x v="151"/>
    <s v="10020200"/>
    <s v="EJECUCIÓN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152"/>
    <x v="152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121"/>
    <x v="121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500000"/>
    <n v="0"/>
    <n v="500000"/>
    <s v="1"/>
    <x v="153"/>
    <x v="153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00000"/>
    <n v="0"/>
    <n v="100000"/>
    <s v="1"/>
    <x v="154"/>
    <x v="15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466667"/>
    <n v="0"/>
    <n v="466667"/>
    <s v="1"/>
    <x v="48"/>
    <x v="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248562"/>
    <n v="0"/>
    <n v="248562"/>
    <s v="1"/>
    <x v="148"/>
    <x v="1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155"/>
    <x v="155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33334"/>
    <n v="0"/>
    <n v="133334"/>
    <s v="1"/>
    <x v="127"/>
    <x v="127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00000"/>
    <n v="0"/>
    <n v="100000"/>
    <s v="1"/>
    <x v="156"/>
    <x v="156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5074"/>
    <n v="0"/>
    <n v="35074"/>
    <s v="1"/>
    <x v="26"/>
    <x v="26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93912"/>
    <n v="0"/>
    <n v="93912"/>
    <s v="1"/>
    <x v="157"/>
    <x v="157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201838"/>
    <n v="0"/>
    <n v="1201838"/>
    <s v="1"/>
    <x v="150"/>
    <x v="150"/>
    <s v="10010000"/>
    <s v="GERENCIA FINANCIERA Y ADMINISTRATIVA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233334"/>
    <n v="0"/>
    <n v="233334"/>
    <s v="1"/>
    <x v="153"/>
    <x v="153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6019"/>
    <n v="0"/>
    <n v="36019"/>
    <s v="1"/>
    <x v="100"/>
    <x v="100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00000"/>
    <n v="0"/>
    <n v="100000"/>
    <s v="1"/>
    <x v="154"/>
    <x v="15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158"/>
    <x v="15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5258"/>
    <n v="0"/>
    <n v="35258"/>
    <s v="1"/>
    <x v="159"/>
    <x v="159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66668"/>
    <n v="0"/>
    <n v="66668"/>
    <s v="1"/>
    <x v="48"/>
    <x v="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49"/>
    <x v="49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00000"/>
    <n v="0"/>
    <n v="100000"/>
    <s v="1"/>
    <x v="149"/>
    <x v="149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86"/>
    <x v="86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400000"/>
    <n v="0"/>
    <n v="400000"/>
    <s v="1"/>
    <x v="84"/>
    <x v="8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33334"/>
    <n v="0"/>
    <n v="133334"/>
    <s v="1"/>
    <x v="57"/>
    <x v="57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40427"/>
    <n v="0"/>
    <n v="40427"/>
    <s v="1"/>
    <x v="160"/>
    <x v="160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233334"/>
    <n v="0"/>
    <n v="233334"/>
    <s v="1"/>
    <x v="144"/>
    <x v="144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33334"/>
    <n v="0"/>
    <n v="33334"/>
    <s v="1"/>
    <x v="32"/>
    <x v="32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113255"/>
    <n v="0"/>
    <n v="113255"/>
    <s v="1"/>
    <x v="80"/>
    <x v="80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40853"/>
    <n v="0"/>
    <n v="40853"/>
    <s v="1"/>
    <x v="161"/>
    <x v="161"/>
    <s v="10040100"/>
    <s v="SELECCIÓN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1-30T00:00:00"/>
    <s v="2022"/>
    <x v="2"/>
    <s v="NOMINA NOVASOFT"/>
    <s v=""/>
    <s v="000000016"/>
    <s v="GASTOS REEMBOLSABLES"/>
    <n v="71018"/>
    <n v="0"/>
    <n v="71018"/>
    <s v="1"/>
    <x v="148"/>
    <x v="148"/>
    <s v="10030400"/>
    <s v="OPERADORES"/>
    <s v=" "/>
    <s v=" "/>
    <n v="0"/>
    <s v="CONTABLE"/>
    <s v="N"/>
    <s v="000000016"/>
    <s v="0"/>
    <s v="TAAUXCON"/>
    <s v="Dic 19 2022  7:29PM"/>
    <s v="frmCON6093"/>
    <s v="LAPTOP-2SQ2NH6L"/>
    <s v="TAMBIENTAL"/>
    <s v="Dic 19 2022  7:29PM"/>
    <s v=""/>
    <x v="1"/>
    <x v="0"/>
  </r>
  <r>
    <s v="138020001"/>
    <s v="REINTEGRO DE INCAPACIDADES"/>
    <d v="2022-12-01T00:00:00"/>
    <s v="2022"/>
    <x v="1"/>
    <s v="CONSIGNACIONES BANCO"/>
    <s v=""/>
    <s v="000000234"/>
    <s v="E.P.S. FAMISANAR LTDA. CAFAM COLSUBSIDIO:REINTEGRO INCAPACIDADES000000234"/>
    <n v="0"/>
    <n v="36638"/>
    <n v="-36638"/>
    <s v="1"/>
    <x v="7"/>
    <x v="7"/>
    <s v=""/>
    <s v=" "/>
    <s v=" "/>
    <s v=" "/>
    <n v="0"/>
    <s v="CONTABLE"/>
    <s v="N"/>
    <s v="000000234"/>
    <s v="0"/>
    <s v="TACOTESO"/>
    <s v="Ene  5 2023  1:53PM"/>
    <s v="frmBAN607"/>
    <s v="DESKTOP-O60S49G"/>
    <s v="TAMBIENTAL"/>
    <s v="Ene  5 2023  1:53PM"/>
    <s v=""/>
    <x v="1"/>
    <x v="1"/>
  </r>
  <r>
    <s v="138020001"/>
    <s v="REINTEGRO DE INCAPACIDADES"/>
    <d v="2022-12-07T00:00:00"/>
    <s v="2022"/>
    <x v="1"/>
    <s v="CONSIGNACIONES BANCO"/>
    <s v=""/>
    <s v="000000233"/>
    <s v="E.P.S. FAMISANAR LTDA. CAFAM COLSUBSIDIO:REINTEGRO INCAPACIDADES000000233"/>
    <n v="0"/>
    <n v="66666"/>
    <n v="-66666"/>
    <s v="1"/>
    <x v="7"/>
    <x v="7"/>
    <s v=""/>
    <s v=" "/>
    <s v=" "/>
    <s v=" "/>
    <n v="0"/>
    <s v="CONTABLE"/>
    <s v="N"/>
    <s v="000000233"/>
    <s v="0"/>
    <s v="TACOTESO"/>
    <s v="Ene  5 2023  1:52PM"/>
    <s v="frmBAN607"/>
    <s v="DESKTOP-O60S49G"/>
    <s v="TAMBIENTAL"/>
    <s v="Ene  5 2023  1:52PM"/>
    <s v=""/>
    <x v="1"/>
    <x v="1"/>
  </r>
  <r>
    <s v="138020001"/>
    <s v="REINTEGRO DE INCAPACIDADES"/>
    <d v="2022-12-09T00:00:00"/>
    <s v="2022"/>
    <x v="1"/>
    <s v="CONSIGNACIONES BANCO"/>
    <s v=""/>
    <s v="000000237"/>
    <s v="NUEVA EMPRESA PROMOTORA DE SALUD:REINTEGRO INCAPACIDAD000000237"/>
    <n v="0"/>
    <n v="366667"/>
    <n v="-366667"/>
    <s v="1"/>
    <x v="3"/>
    <x v="3"/>
    <s v=""/>
    <s v=" "/>
    <s v=" "/>
    <s v=" "/>
    <n v="0"/>
    <s v="CONTABLE"/>
    <s v="N"/>
    <s v="000000237"/>
    <s v="0"/>
    <s v="TACOTESO"/>
    <s v="Ene  5 2023  2:31PM"/>
    <s v="frmBAN607"/>
    <s v="DESKTOP-O60S49G"/>
    <s v="TAMBIENTAL"/>
    <s v="Ene  5 2023  2:31PM"/>
    <s v=""/>
    <x v="1"/>
    <x v="1"/>
  </r>
  <r>
    <s v="138020001"/>
    <s v="REINTEGRO DE INCAPACIDADES"/>
    <d v="2022-12-12T00:00:00"/>
    <s v="2022"/>
    <x v="1"/>
    <s v="CONSIGNACIONES BANCO"/>
    <s v=""/>
    <s v="000000238"/>
    <s v="SALUD TOTAL S.A. EPS ARS:REINTEGRO INCAPACIDAD000000238"/>
    <n v="0"/>
    <n v="932666"/>
    <n v="-932666"/>
    <s v="1"/>
    <x v="2"/>
    <x v="2"/>
    <s v=""/>
    <s v=" "/>
    <s v=" "/>
    <s v=" "/>
    <n v="0"/>
    <s v="CONTABLE"/>
    <s v="N"/>
    <s v="000000238"/>
    <s v="0"/>
    <s v="TACOTESO"/>
    <s v="Ene  5 2023  2:33PM"/>
    <s v="frmBAN607"/>
    <s v="DESKTOP-O60S49G"/>
    <s v="TAMBIENTAL"/>
    <s v="Ene  5 2023  2:33PM"/>
    <s v=""/>
    <x v="1"/>
    <x v="1"/>
  </r>
  <r>
    <s v="138020001"/>
    <s v="REINTEGRO DE INCAPACIDADES"/>
    <d v="2022-12-15T00:00:00"/>
    <s v="2022"/>
    <x v="1"/>
    <s v="CONSIGNACIONES BANCO"/>
    <s v=""/>
    <s v="000000232"/>
    <s v="SALUD TOTAL S.A. EPS ARS:REINTEGRO INCAPACIDADES000000232"/>
    <n v="0"/>
    <n v="502445"/>
    <n v="-502445"/>
    <s v="1"/>
    <x v="2"/>
    <x v="2"/>
    <s v=""/>
    <s v=" "/>
    <s v=" "/>
    <s v=" "/>
    <n v="0"/>
    <s v="CONTABLE"/>
    <s v="N"/>
    <s v="000000232"/>
    <s v="0"/>
    <s v="TACOTESO"/>
    <s v="Ene  5 2023  1:50PM"/>
    <s v="frmBAN607"/>
    <s v="DESKTOP-O60S49G"/>
    <s v="TAMBIENTAL"/>
    <s v="Ene  5 2023  1:50PM"/>
    <s v=""/>
    <x v="1"/>
    <x v="1"/>
  </r>
  <r>
    <s v="138020001"/>
    <s v="REINTEGRO DE INCAPACIDADES"/>
    <d v="2022-12-23T00:00:00"/>
    <s v="2022"/>
    <x v="1"/>
    <s v="CONSIGNACIONES BANCO"/>
    <s v=""/>
    <s v="000000231"/>
    <s v="E.P.S. SANITAS S.A.:REINTEGRO INCAPACIDADES000000231"/>
    <n v="0"/>
    <n v="336569"/>
    <n v="-336569"/>
    <s v="1"/>
    <x v="5"/>
    <x v="5"/>
    <s v=""/>
    <s v=" "/>
    <s v=" "/>
    <s v=" "/>
    <n v="0"/>
    <s v="CONTABLE"/>
    <s v="N"/>
    <s v="000000231"/>
    <s v="0"/>
    <s v="TACOTESO"/>
    <s v="Ene  5 2023  1:48PM"/>
    <s v="frmBAN607"/>
    <s v="DESKTOP-O60S49G"/>
    <s v="TAMBIENTAL"/>
    <s v="Ene  5 2023  1:48PM"/>
    <s v=""/>
    <x v="1"/>
    <x v="1"/>
  </r>
  <r>
    <s v="138020001"/>
    <s v="REINTEGRO DE INCAPACIDADES"/>
    <d v="2022-12-27T00:00:00"/>
    <s v="2022"/>
    <x v="1"/>
    <s v="CONSIGNACIONES BANCO"/>
    <s v=""/>
    <s v="000000230"/>
    <s v="E.P.S. SANITAS S.A.:REINTEGRO INCAPACIDADES000000230"/>
    <n v="0"/>
    <n v="2448848"/>
    <n v="-2448848"/>
    <s v="1"/>
    <x v="5"/>
    <x v="5"/>
    <s v=""/>
    <s v=" "/>
    <s v=" "/>
    <s v=" "/>
    <n v="0"/>
    <s v="CONTABLE"/>
    <s v="N"/>
    <s v="000000230"/>
    <s v="0"/>
    <s v="TACOTESO"/>
    <s v="Ene  5 2023  1:47PM"/>
    <s v="frmBAN607"/>
    <s v="DESKTOP-O60S49G"/>
    <s v="TAMBIENTAL"/>
    <s v="Ene  5 2023  1:47P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4092"/>
    <n v="0"/>
    <n v="34092"/>
    <s v="1"/>
    <x v="116"/>
    <x v="116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334"/>
    <n v="0"/>
    <n v="33334"/>
    <s v="1"/>
    <x v="81"/>
    <x v="81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432229"/>
    <n v="0"/>
    <n v="432229"/>
    <s v="1"/>
    <x v="100"/>
    <x v="100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663"/>
    <n v="0"/>
    <n v="33663"/>
    <s v="1"/>
    <x v="118"/>
    <x v="11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166667"/>
    <n v="0"/>
    <n v="166667"/>
    <s v="1"/>
    <x v="159"/>
    <x v="159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500000"/>
    <n v="0"/>
    <n v="500000"/>
    <s v="1"/>
    <x v="48"/>
    <x v="4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00000"/>
    <n v="0"/>
    <n v="300000"/>
    <s v="1"/>
    <x v="149"/>
    <x v="149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500000"/>
    <n v="0"/>
    <n v="500000"/>
    <s v="1"/>
    <x v="84"/>
    <x v="8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238344"/>
    <n v="0"/>
    <n v="238344"/>
    <s v="1"/>
    <x v="15"/>
    <x v="15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98197"/>
    <n v="0"/>
    <n v="98197"/>
    <s v="1"/>
    <x v="13"/>
    <x v="1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6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72840"/>
    <n v="0"/>
    <n v="72840"/>
    <s v="1"/>
    <x v="162"/>
    <x v="162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7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334"/>
    <n v="0"/>
    <n v="33334"/>
    <s v="1"/>
    <x v="163"/>
    <x v="16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7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433334"/>
    <n v="0"/>
    <n v="433334"/>
    <s v="1"/>
    <x v="92"/>
    <x v="92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334"/>
    <n v="0"/>
    <n v="33334"/>
    <s v="1"/>
    <x v="123"/>
    <x v="12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334"/>
    <n v="0"/>
    <n v="33334"/>
    <s v="1"/>
    <x v="153"/>
    <x v="153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3334"/>
    <n v="0"/>
    <n v="333334"/>
    <s v="1"/>
    <x v="44"/>
    <x v="4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4203"/>
    <n v="0"/>
    <n v="34203"/>
    <s v="1"/>
    <x v="100"/>
    <x v="100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114662"/>
    <n v="0"/>
    <n v="114662"/>
    <s v="1"/>
    <x v="78"/>
    <x v="7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41686"/>
    <n v="0"/>
    <n v="41686"/>
    <s v="1"/>
    <x v="122"/>
    <x v="122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40542"/>
    <n v="0"/>
    <n v="40542"/>
    <s v="1"/>
    <x v="164"/>
    <x v="16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466668"/>
    <n v="0"/>
    <n v="466668"/>
    <s v="1"/>
    <x v="48"/>
    <x v="48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233334"/>
    <n v="0"/>
    <n v="233334"/>
    <s v="1"/>
    <x v="149"/>
    <x v="149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100000"/>
    <n v="0"/>
    <n v="100000"/>
    <s v="1"/>
    <x v="165"/>
    <x v="165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3334"/>
    <n v="0"/>
    <n v="33334"/>
    <s v="1"/>
    <x v="84"/>
    <x v="8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366667"/>
    <n v="0"/>
    <n v="366667"/>
    <s v="1"/>
    <x v="57"/>
    <x v="57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2-12-31T00:00:00"/>
    <s v="2022"/>
    <x v="2"/>
    <s v="NOMINA NOVASOFT"/>
    <s v=""/>
    <s v="000000017"/>
    <s v="GASTOS REEMBOLSABLES"/>
    <n v="182677"/>
    <n v="0"/>
    <n v="182677"/>
    <s v="1"/>
    <x v="74"/>
    <x v="74"/>
    <s v="10030400"/>
    <s v="OPERADORES"/>
    <s v=" "/>
    <s v=" "/>
    <n v="0"/>
    <s v="CONTABLE"/>
    <s v="N"/>
    <s v="000000017"/>
    <s v="0"/>
    <s v="TACONTA"/>
    <s v="Ene 12 2023 11:20AM"/>
    <s v="frmCON6093"/>
    <s v="DESKTOP-HJ0OUCH"/>
    <s v="TAMBIENTAL"/>
    <s v="Ene 18 2023 11:48AM"/>
    <s v=""/>
    <x v="1"/>
    <x v="1"/>
  </r>
  <r>
    <s v="138020001"/>
    <s v="REINTEGRO DE INCAPACIDADES"/>
    <d v="2023-01-06T00:00:00"/>
    <s v="2023"/>
    <x v="1"/>
    <s v="CONSIGNACIONES BANCO"/>
    <s v=""/>
    <s v="000000259"/>
    <s v="COOSALUD ENTIDAD PROMOTORA DE SALUD S.A:PAGO INCAPACIDADES COOSALUD000000259"/>
    <n v="0"/>
    <n v="196701"/>
    <n v="-196701"/>
    <s v="1"/>
    <x v="8"/>
    <x v="8"/>
    <s v=""/>
    <s v=" "/>
    <s v=" "/>
    <s v=" "/>
    <n v="0"/>
    <s v="CONTABLE"/>
    <s v="N"/>
    <s v="000000259"/>
    <s v="0"/>
    <s v="TACOTESO"/>
    <s v="Feb  2 2023  5:24PM"/>
    <s v="frmBAN607"/>
    <s v="DESKTOP-O60S49G"/>
    <s v="TAMBIENTAL"/>
    <s v="Feb  2 2023  5:24PM"/>
    <s v=""/>
    <x v="2"/>
    <x v="2"/>
  </r>
  <r>
    <s v="138020001"/>
    <s v="REINTEGRO DE INCAPACIDADES"/>
    <d v="2023-01-12T00:00:00"/>
    <s v="2023"/>
    <x v="1"/>
    <s v="CONSIGNACIONES BANCO"/>
    <s v=""/>
    <s v="000000258"/>
    <s v="SALUD TOTAL S.A. EPS ARS:PAGO INCAPACIDADES SALUD TOTAL000000258"/>
    <n v="0"/>
    <n v="39265"/>
    <n v="-39265"/>
    <s v="1"/>
    <x v="2"/>
    <x v="2"/>
    <s v=""/>
    <s v=" "/>
    <s v=" "/>
    <s v=" "/>
    <n v="0"/>
    <s v="CONTABLE"/>
    <s v="N"/>
    <s v="000000258"/>
    <s v="0"/>
    <s v="TACOTESO"/>
    <s v="Feb  2 2023  5:22PM"/>
    <s v="frmBAN607"/>
    <s v="DESKTOP-O60S49G"/>
    <s v="TAMBIENTAL"/>
    <s v="Feb  2 2023  5:22PM"/>
    <s v=""/>
    <x v="2"/>
    <x v="2"/>
  </r>
  <r>
    <s v="138020001"/>
    <s v="REINTEGRO DE INCAPACIDADES"/>
    <d v="2023-01-17T00:00:00"/>
    <s v="2023"/>
    <x v="1"/>
    <s v="CONSIGNACIONES BANCO"/>
    <s v=""/>
    <s v="000000257"/>
    <s v="SALUD TOTAL S.A. EPS ARS:PAGO INCAPACIDADES SALUD TOTAL000000257"/>
    <n v="0"/>
    <n v="638755"/>
    <n v="-638755"/>
    <s v="1"/>
    <x v="2"/>
    <x v="2"/>
    <s v=""/>
    <s v=" "/>
    <s v=" "/>
    <s v=" "/>
    <n v="0"/>
    <s v="CONTABLE"/>
    <s v="N"/>
    <s v="000000257"/>
    <s v="0"/>
    <s v="TACOTESO"/>
    <s v="Feb  2 2023  5:19PM"/>
    <s v="frmBAN607"/>
    <s v="DESKTOP-O60S49G"/>
    <s v="TAMBIENTAL"/>
    <s v="Feb  2 2023  5:19PM"/>
    <s v=""/>
    <x v="2"/>
    <x v="2"/>
  </r>
  <r>
    <s v="138020001"/>
    <s v="REINTEGRO DE INCAPACIDADES"/>
    <d v="2023-01-27T00:00:00"/>
    <s v="2023"/>
    <x v="1"/>
    <s v="CONSIGNACIONES BANCO"/>
    <s v=""/>
    <s v="000000255"/>
    <s v="COOSALUD ENTIDAD PROMOTORA DE SALUD S.A:PAGO INCAPACIDAD COOSALUD000000255"/>
    <n v="0"/>
    <n v="34289"/>
    <n v="-34289"/>
    <s v="1"/>
    <x v="8"/>
    <x v="8"/>
    <s v=""/>
    <s v=" "/>
    <s v=" "/>
    <s v=" "/>
    <n v="0"/>
    <s v="CONTABLE"/>
    <s v="N"/>
    <s v="000000255"/>
    <s v="0"/>
    <s v="TACOTESO"/>
    <s v="Feb  2 2023  5:11PM"/>
    <s v="frmBAN607"/>
    <s v="DESKTOP-O60S49G"/>
    <s v="TAMBIENTAL"/>
    <s v="Feb  2 2023  5:11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980112"/>
    <n v="0"/>
    <n v="980112"/>
    <s v="1"/>
    <x v="95"/>
    <x v="95"/>
    <s v="10020100"/>
    <s v="PLANEACIÓN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54667"/>
    <n v="0"/>
    <n v="154667"/>
    <s v="1"/>
    <x v="53"/>
    <x v="53"/>
    <s v="10030200"/>
    <s v="COORDINACIÓN DE OPERACION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66"/>
    <x v="166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54667"/>
    <n v="0"/>
    <n v="154667"/>
    <s v="1"/>
    <x v="44"/>
    <x v="4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45"/>
    <x v="45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67"/>
    <x v="16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68"/>
    <x v="16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16000"/>
    <n v="0"/>
    <n v="116000"/>
    <s v="1"/>
    <x v="42"/>
    <x v="42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54667"/>
    <n v="0"/>
    <n v="154667"/>
    <s v="1"/>
    <x v="48"/>
    <x v="4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16000"/>
    <n v="0"/>
    <n v="116000"/>
    <s v="1"/>
    <x v="169"/>
    <x v="16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77334"/>
    <n v="0"/>
    <n v="77334"/>
    <s v="1"/>
    <x v="49"/>
    <x v="4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23"/>
    <x v="23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67"/>
    <n v="0"/>
    <n v="386667"/>
    <s v="1"/>
    <x v="149"/>
    <x v="14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57"/>
    <x v="15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70"/>
    <x v="170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26"/>
    <x v="26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71"/>
    <x v="171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580000"/>
    <n v="0"/>
    <n v="580000"/>
    <s v="1"/>
    <x v="57"/>
    <x v="5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72"/>
    <x v="172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77334"/>
    <n v="0"/>
    <n v="77334"/>
    <s v="1"/>
    <x v="173"/>
    <x v="173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09334"/>
    <n v="0"/>
    <n v="309334"/>
    <s v="1"/>
    <x v="174"/>
    <x v="174"/>
    <s v="10020200"/>
    <s v="EJECUCIÓN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175"/>
    <x v="175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68"/>
    <x v="6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464000"/>
    <n v="0"/>
    <n v="464000"/>
    <s v="1"/>
    <x v="44"/>
    <x v="4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77334"/>
    <n v="0"/>
    <n v="77334"/>
    <s v="1"/>
    <x v="100"/>
    <x v="100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54667"/>
    <n v="0"/>
    <n v="154667"/>
    <s v="1"/>
    <x v="89"/>
    <x v="8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46362"/>
    <n v="0"/>
    <n v="46362"/>
    <s v="1"/>
    <x v="164"/>
    <x v="16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09334"/>
    <n v="0"/>
    <n v="309334"/>
    <s v="1"/>
    <x v="20"/>
    <x v="20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464001"/>
    <n v="0"/>
    <n v="464001"/>
    <s v="1"/>
    <x v="48"/>
    <x v="4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116000"/>
    <n v="0"/>
    <n v="116000"/>
    <s v="1"/>
    <x v="49"/>
    <x v="4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43159"/>
    <n v="0"/>
    <n v="43159"/>
    <s v="1"/>
    <x v="58"/>
    <x v="58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48001"/>
    <n v="0"/>
    <n v="348001"/>
    <s v="1"/>
    <x v="84"/>
    <x v="84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38667"/>
    <n v="0"/>
    <n v="38667"/>
    <s v="1"/>
    <x v="29"/>
    <x v="29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464001"/>
    <n v="0"/>
    <n v="464001"/>
    <s v="1"/>
    <x v="57"/>
    <x v="57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1-31T00:00:00"/>
    <s v="2023"/>
    <x v="2"/>
    <s v="NOMINA NOVASOFT"/>
    <s v=""/>
    <s v="000000018"/>
    <s v="GASTOS REEMBOLSABLES"/>
    <n v="222823"/>
    <n v="0"/>
    <n v="222823"/>
    <s v="1"/>
    <x v="176"/>
    <x v="176"/>
    <s v="10030400"/>
    <s v="OPERADORES"/>
    <s v=" "/>
    <s v=" "/>
    <n v="0"/>
    <s v="CONTABLE"/>
    <s v="N"/>
    <s v="000000018"/>
    <s v="0"/>
    <s v="TACONTA"/>
    <s v="Feb 14 2023  3:12PM"/>
    <s v="frmCON6093"/>
    <s v="DESKTOP-HJ0OUCH"/>
    <s v="TAMBIENTAL"/>
    <s v="Feb 14 2023  3:12PM"/>
    <s v=""/>
    <x v="2"/>
    <x v="2"/>
  </r>
  <r>
    <s v="138020001"/>
    <s v="REINTEGRO DE INCAPACIDADES"/>
    <d v="2023-02-02T00:00:00"/>
    <s v="2023"/>
    <x v="1"/>
    <s v="CONSIGNACIONES BANCO"/>
    <s v=""/>
    <s v="000000270"/>
    <s v="COOSALUD ENTIDAD PROMOTORA DE SALUD S.A:REINTEGRO INCAPACIDAD000000270"/>
    <n v="0"/>
    <n v="36238"/>
    <n v="-36238"/>
    <s v="1"/>
    <x v="8"/>
    <x v="8"/>
    <s v=""/>
    <s v=" "/>
    <s v=" "/>
    <s v=" "/>
    <n v="0"/>
    <s v="CONTABLE"/>
    <s v="N"/>
    <s v="000000270"/>
    <s v="0"/>
    <s v="TACOTESO"/>
    <s v="Mar  5 2023  7:22PM"/>
    <s v="frmBAN607"/>
    <s v="DESKTOP-O60S49G"/>
    <s v="TAMBIENTAL"/>
    <s v="Mar  5 2023  7:22PM"/>
    <s v=""/>
    <x v="2"/>
    <x v="3"/>
  </r>
  <r>
    <s v="138020001"/>
    <s v="REINTEGRO DE INCAPACIDADES"/>
    <d v="2023-02-10T00:00:00"/>
    <s v="2023"/>
    <x v="1"/>
    <s v="CONSIGNACIONES BANCO"/>
    <s v=""/>
    <s v="000000272"/>
    <s v="COOSALUD ENTIDAD PROMOTORA DE SALUD S.A:REINTEGRO INCAPACIDAD000000272"/>
    <n v="0"/>
    <n v="33334"/>
    <n v="-33334"/>
    <s v="1"/>
    <x v="8"/>
    <x v="8"/>
    <s v=""/>
    <s v=" "/>
    <s v=" "/>
    <s v=" "/>
    <n v="0"/>
    <s v="CONTABLE"/>
    <s v="N"/>
    <s v="000000272"/>
    <s v="0"/>
    <s v="TACOTESO"/>
    <s v="Mar  6 2023  2:45PM"/>
    <s v="frmBAN607"/>
    <s v="DESKTOP-O60S49G"/>
    <s v="TAMBIENTAL"/>
    <s v="Mar  6 2023  2:45PM"/>
    <s v=""/>
    <x v="2"/>
    <x v="3"/>
  </r>
  <r>
    <s v="138020001"/>
    <s v="REINTEGRO DE INCAPACIDADES"/>
    <d v="2023-02-10T00:00:00"/>
    <s v="2023"/>
    <x v="1"/>
    <s v="CONSIGNACIONES BANCO"/>
    <s v=""/>
    <s v="000000273"/>
    <s v="COOSALUD ENTIDAD PROMOTORA DE SALUD S.A:Reintegro incapacidad000000273"/>
    <n v="0"/>
    <n v="104433"/>
    <n v="-104433"/>
    <s v="1"/>
    <x v="8"/>
    <x v="8"/>
    <s v=""/>
    <s v=" "/>
    <s v=" "/>
    <s v=" "/>
    <n v="0"/>
    <s v="CONTABLE"/>
    <s v="N"/>
    <s v="000000273"/>
    <s v="0"/>
    <s v="TACOTESO"/>
    <s v="Mar  6 2023  2:49PM"/>
    <s v="frmBAN607"/>
    <s v="DESKTOP-O60S49G"/>
    <s v="TAMBIENTAL"/>
    <s v="Mar  6 2023  2:49PM"/>
    <s v=""/>
    <x v="2"/>
    <x v="3"/>
  </r>
  <r>
    <s v="138020001"/>
    <s v="REINTEGRO DE INCAPACIDADES"/>
    <d v="2023-02-10T00:00:00"/>
    <s v="2023"/>
    <x v="1"/>
    <s v="CONSIGNACIONES BANCO"/>
    <s v=""/>
    <s v="000000274"/>
    <s v="SALUD TOTAL S.A. EPS ARS:Reintegro capacidades000000274"/>
    <n v="0"/>
    <n v="38667"/>
    <n v="-38667"/>
    <s v="1"/>
    <x v="2"/>
    <x v="2"/>
    <s v=""/>
    <s v=" "/>
    <s v=" "/>
    <s v=" "/>
    <n v="0"/>
    <s v="CONTABLE"/>
    <s v="N"/>
    <s v="000000274"/>
    <s v="0"/>
    <s v="TACOTESO"/>
    <s v="Mar  6 2023  2:51PM"/>
    <s v="frmBAN607"/>
    <s v="DESKTOP-O60S49G"/>
    <s v="TAMBIENTAL"/>
    <s v="Mar  6 2023  2:51PM"/>
    <s v=""/>
    <x v="2"/>
    <x v="3"/>
  </r>
  <r>
    <s v="138020001"/>
    <s v="REINTEGRO DE INCAPACIDADES"/>
    <d v="2023-02-17T00:00:00"/>
    <s v="2023"/>
    <x v="1"/>
    <s v="CONSIGNACIONES BANCO"/>
    <s v=""/>
    <s v="000000275"/>
    <s v="COOSALUD ENTIDAD PROMOTORA DE SALUD S.A:Reintegro incapacidades000000275"/>
    <n v="0"/>
    <n v="33334"/>
    <n v="-33334"/>
    <s v="1"/>
    <x v="8"/>
    <x v="8"/>
    <s v=""/>
    <s v=" "/>
    <s v=" "/>
    <s v=" "/>
    <n v="0"/>
    <s v="CONTABLE"/>
    <s v="N"/>
    <s v="000000275"/>
    <s v="0"/>
    <s v="TACOTESO"/>
    <s v="Mar  6 2023  2:52PM"/>
    <s v="frmBAN607"/>
    <s v="DESKTOP-O60S49G"/>
    <s v="TAMBIENTAL"/>
    <s v="Mar  6 2023  2:52PM"/>
    <s v=""/>
    <x v="2"/>
    <x v="3"/>
  </r>
  <r>
    <s v="138020001"/>
    <s v="REINTEGRO DE INCAPACIDADES"/>
    <d v="2023-02-22T00:00:00"/>
    <s v="2023"/>
    <x v="1"/>
    <s v="CONSIGNACIONES BANCO"/>
    <s v=""/>
    <s v="000000276"/>
    <s v="COOSALUD ENTIDAD PROMOTORA DE SALUD S.A:Reintegro incapacidad000000276"/>
    <n v="0"/>
    <n v="106488"/>
    <n v="-106488"/>
    <s v="1"/>
    <x v="8"/>
    <x v="8"/>
    <s v=""/>
    <s v=" "/>
    <s v=" "/>
    <s v=" "/>
    <n v="0"/>
    <s v="CONTABLE"/>
    <s v="N"/>
    <s v="000000276"/>
    <s v="0"/>
    <s v="TACOTESO"/>
    <s v="Mar  6 2023  2:54PM"/>
    <s v="frmBAN607"/>
    <s v="DESKTOP-O60S49G"/>
    <s v="TAMBIENTAL"/>
    <s v="Mar  6 2023  2:54PM"/>
    <s v=""/>
    <x v="2"/>
    <x v="3"/>
  </r>
  <r>
    <s v="138020001"/>
    <s v="REINTEGRO DE INCAPACIDADES"/>
    <d v="2023-02-27T00:00:00"/>
    <s v="2023"/>
    <x v="1"/>
    <s v="CONSIGNACIONES BANCO"/>
    <s v=""/>
    <s v="000000277"/>
    <s v="E.P.S. SANITAS S.A.:Reintegro incapacidad000000277"/>
    <n v="0"/>
    <n v="36196"/>
    <n v="-36196"/>
    <s v="1"/>
    <x v="5"/>
    <x v="5"/>
    <s v=""/>
    <s v=" "/>
    <s v=" "/>
    <s v=" "/>
    <n v="0"/>
    <s v="CONTABLE"/>
    <s v="N"/>
    <s v="000000277"/>
    <s v="0"/>
    <s v="TACOTESO"/>
    <s v="Mar  6 2023  3:00PM"/>
    <s v="frmBAN607"/>
    <s v="DESKTOP-O60S49G"/>
    <s v="TAMBIENTAL"/>
    <s v="Mar  6 2023  3:00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116000"/>
    <n v="0"/>
    <n v="116000"/>
    <s v="1"/>
    <x v="23"/>
    <x v="23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72"/>
    <x v="72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154667"/>
    <n v="0"/>
    <n v="154667"/>
    <s v="1"/>
    <x v="57"/>
    <x v="57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77334"/>
    <n v="0"/>
    <n v="77334"/>
    <s v="1"/>
    <x v="57"/>
    <x v="57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89"/>
    <x v="8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97"/>
    <x v="97"/>
    <s v="10030200"/>
    <s v="COORDINACIÓN DE OPERACION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97"/>
    <x v="97"/>
    <s v="10030200"/>
    <s v="COORDINACIÓN DE OPERACION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92775"/>
    <n v="0"/>
    <n v="92775"/>
    <s v="1"/>
    <x v="164"/>
    <x v="16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580000"/>
    <n v="0"/>
    <n v="580000"/>
    <s v="1"/>
    <x v="44"/>
    <x v="4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44"/>
    <x v="4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193334"/>
    <n v="0"/>
    <n v="193334"/>
    <s v="1"/>
    <x v="100"/>
    <x v="100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464000"/>
    <n v="0"/>
    <n v="464000"/>
    <s v="1"/>
    <x v="48"/>
    <x v="4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68"/>
    <n v="0"/>
    <n v="386668"/>
    <s v="1"/>
    <x v="48"/>
    <x v="4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32"/>
    <x v="32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45"/>
    <x v="45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98"/>
    <x v="9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270667"/>
    <n v="0"/>
    <n v="270667"/>
    <s v="1"/>
    <x v="98"/>
    <x v="9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580000"/>
    <n v="0"/>
    <n v="580000"/>
    <s v="1"/>
    <x v="84"/>
    <x v="8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232000"/>
    <n v="0"/>
    <n v="232000"/>
    <s v="1"/>
    <x v="84"/>
    <x v="84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68"/>
    <x v="6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77334"/>
    <n v="0"/>
    <n v="77334"/>
    <s v="1"/>
    <x v="68"/>
    <x v="6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177"/>
    <x v="177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116001"/>
    <n v="0"/>
    <n v="116001"/>
    <s v="1"/>
    <x v="49"/>
    <x v="4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502667"/>
    <n v="0"/>
    <n v="502667"/>
    <s v="1"/>
    <x v="49"/>
    <x v="4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1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178"/>
    <x v="178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514488"/>
    <n v="0"/>
    <n v="514488"/>
    <s v="1"/>
    <x v="179"/>
    <x v="17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667"/>
    <n v="0"/>
    <n v="38667"/>
    <s v="1"/>
    <x v="113"/>
    <x v="113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401082"/>
    <n v="0"/>
    <n v="401082"/>
    <s v="1"/>
    <x v="176"/>
    <x v="176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502667"/>
    <n v="0"/>
    <n v="502667"/>
    <s v="1"/>
    <x v="149"/>
    <x v="149"/>
    <s v="10030400"/>
    <s v="OPERADORES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8933"/>
    <n v="0"/>
    <n v="38933"/>
    <s v="1"/>
    <x v="60"/>
    <x v="60"/>
    <s v="10020200"/>
    <s v="EJECUCIÓN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300589"/>
    <n v="0"/>
    <n v="300589"/>
    <s v="1"/>
    <x v="60"/>
    <x v="60"/>
    <s v="10020200"/>
    <s v="EJECUCIÓN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2-28T00:00:00"/>
    <s v="2023"/>
    <x v="2"/>
    <s v="NOMINA NOVASOFT"/>
    <s v=""/>
    <s v="000000020"/>
    <s v="GASTOS REEMBOLSABLES"/>
    <n v="400785"/>
    <n v="0"/>
    <n v="400785"/>
    <s v="1"/>
    <x v="60"/>
    <x v="60"/>
    <s v="10020200"/>
    <s v="EJECUCIÓN"/>
    <s v=" "/>
    <s v=" "/>
    <n v="0"/>
    <s v="CONTABLE"/>
    <s v="N"/>
    <s v="000000020"/>
    <s v="0"/>
    <s v="TAAUXAREA"/>
    <s v="Abr 18 2023  5:14PM"/>
    <s v="frmCON6093"/>
    <s v="JUANPEREAB"/>
    <s v="TAMBIENTAL"/>
    <s v="Abr 20 2023 12:22PM"/>
    <s v=""/>
    <x v="2"/>
    <x v="3"/>
  </r>
  <r>
    <s v="138020001"/>
    <s v="REINTEGRO DE INCAPACIDADES"/>
    <d v="2023-03-13T00:00:00"/>
    <s v="2023"/>
    <x v="1"/>
    <s v="CONSIGNACIONES BANCO"/>
    <s v=""/>
    <s v="000000287"/>
    <s v="SALUD TOTAL S.A. EPS ARS:REINTEGRO INCAPACIDADES SALUD TOTAL000000287"/>
    <n v="0"/>
    <n v="116001"/>
    <n v="-116001"/>
    <s v="1"/>
    <x v="89"/>
    <x v="89"/>
    <s v=""/>
    <s v=" "/>
    <s v=" "/>
    <s v=" "/>
    <n v="0"/>
    <s v="CONTABLE"/>
    <s v="N"/>
    <s v="000000287"/>
    <s v="0"/>
    <s v="TACOTESO"/>
    <s v="Abr 10 2023  5:07PM"/>
    <s v="frmBAN607"/>
    <s v="DESKTOP-O60S49G"/>
    <s v="TAMBIENTAL"/>
    <s v="Abr 10 2023  5:07PM"/>
    <s v=""/>
    <x v="2"/>
    <x v="4"/>
  </r>
  <r>
    <s v="138020001"/>
    <s v="REINTEGRO DE INCAPACIDADES"/>
    <d v="2023-03-13T00:00:00"/>
    <s v="2023"/>
    <x v="1"/>
    <s v="CONSIGNACIONES BANCO"/>
    <s v=""/>
    <s v="000000287"/>
    <s v="REINTEGRO INCAPACIDADES SALUD TOTAL"/>
    <n v="0"/>
    <n v="77334"/>
    <n v="-77334"/>
    <s v="1"/>
    <x v="100"/>
    <x v="100"/>
    <s v=""/>
    <s v=" "/>
    <s v=" "/>
    <s v=" "/>
    <n v="0"/>
    <s v="CONTABLE"/>
    <s v="N"/>
    <s v="000000287"/>
    <s v="0"/>
    <s v="TACOTESO"/>
    <s v="Abr 10 2023  5:07PM"/>
    <s v="frmBAN607"/>
    <s v="DESKTOP-O60S49G"/>
    <s v="TAMBIENTAL"/>
    <s v="Abr 10 2023  5:07PM"/>
    <s v=""/>
    <x v="2"/>
    <x v="4"/>
  </r>
  <r>
    <s v="138020001"/>
    <s v="REINTEGRO DE INCAPACIDADES"/>
    <d v="2023-03-13T00:00:00"/>
    <s v="2023"/>
    <x v="1"/>
    <s v="CONSIGNACIONES BANCO"/>
    <s v=""/>
    <s v="000000287"/>
    <s v="REINTEGRO INCAPACIDADES SALUD TOTAL"/>
    <n v="0"/>
    <n v="116001"/>
    <n v="-116001"/>
    <s v="1"/>
    <x v="89"/>
    <x v="89"/>
    <s v=""/>
    <s v=" "/>
    <s v=" "/>
    <s v=" "/>
    <n v="0"/>
    <s v="CONTABLE"/>
    <s v="N"/>
    <s v="000000287"/>
    <s v="0"/>
    <s v="TACOTESO"/>
    <s v="Abr 10 2023  5:07PM"/>
    <s v="frmBAN607"/>
    <s v="DESKTOP-O60S49G"/>
    <s v="TAMBIENTAL"/>
    <s v="Abr 10 2023  5:07PM"/>
    <s v=""/>
    <x v="2"/>
    <x v="4"/>
  </r>
  <r>
    <s v="138020001"/>
    <s v="REINTEGRO DE INCAPACIDADES"/>
    <d v="2023-03-14T00:00:00"/>
    <s v="2023"/>
    <x v="1"/>
    <s v="CONSIGNACIONES BANCO"/>
    <s v=""/>
    <s v="000000288"/>
    <s v="NUEVA EMPRESA PROMOTORA DE SALUD:Reintegro incapacidad Nueva EPS000000288"/>
    <n v="0"/>
    <n v="425333"/>
    <n v="-425333"/>
    <s v="1"/>
    <x v="57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233333"/>
    <n v="-233333"/>
    <s v="1"/>
    <x v="57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166667"/>
    <n v="-166667"/>
    <s v="1"/>
    <x v="57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933333"/>
    <n v="-933333"/>
    <s v="1"/>
    <x v="57"/>
    <x v="57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34388"/>
    <n v="-34388"/>
    <s v="1"/>
    <x v="160"/>
    <x v="160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34035"/>
    <n v="-34035"/>
    <s v="1"/>
    <x v="28"/>
    <x v="28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33333"/>
    <n v="-33333"/>
    <s v="1"/>
    <x v="171"/>
    <x v="171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14T00:00:00"/>
    <s v="2023"/>
    <x v="1"/>
    <s v="CONSIGNACIONES BANCO"/>
    <s v=""/>
    <s v="000000288"/>
    <s v="Reintegro incapacidad Nueva EPS"/>
    <n v="0"/>
    <n v="68539"/>
    <n v="-68539"/>
    <s v="1"/>
    <x v="180"/>
    <x v="180"/>
    <s v=""/>
    <s v=" "/>
    <s v=" "/>
    <s v=" "/>
    <n v="0"/>
    <s v="CONTABLE"/>
    <s v="N"/>
    <s v="000000288"/>
    <s v="0"/>
    <s v="TACOTESO"/>
    <s v="Abr 10 2023  5:52PM"/>
    <s v="frmBAN607"/>
    <s v="DESKTOP-O60S49G"/>
    <s v="TAMBIENTAL"/>
    <s v="Abr 10 2023  5:52PM"/>
    <s v=""/>
    <x v="2"/>
    <x v="4"/>
  </r>
  <r>
    <s v="138020001"/>
    <s v="REINTEGRO DE INCAPACIDADES"/>
    <d v="2023-03-23T00:00:00"/>
    <s v="2023"/>
    <x v="1"/>
    <s v="CONSIGNACIONES BANCO"/>
    <s v=""/>
    <s v="000000286"/>
    <s v="SALUD TOTAL S.A. EPS ARS:PAGO INCAPACIDAD SALUD TOTAL000000286"/>
    <n v="0"/>
    <n v="154668"/>
    <n v="-154668"/>
    <s v="1"/>
    <x v="181"/>
    <x v="181"/>
    <s v=""/>
    <s v=" "/>
    <s v=" "/>
    <s v=" "/>
    <n v="0"/>
    <s v="CONTABLE"/>
    <s v="N"/>
    <s v="000000286"/>
    <s v="0"/>
    <s v="TACOTESO"/>
    <s v="Abr 10 2023  4:58PM"/>
    <s v="frmBAN607"/>
    <s v="DESKTOP-O60S49G"/>
    <s v="TAMBIENTAL"/>
    <s v="Abr 10 2023  4:58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54667"/>
    <n v="0"/>
    <n v="154667"/>
    <s v="1"/>
    <x v="57"/>
    <x v="57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43160"/>
    <n v="0"/>
    <n v="43160"/>
    <s v="1"/>
    <x v="14"/>
    <x v="1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39766"/>
    <n v="0"/>
    <n v="139766"/>
    <s v="1"/>
    <x v="182"/>
    <x v="182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16000"/>
    <n v="0"/>
    <n v="116000"/>
    <s v="1"/>
    <x v="42"/>
    <x v="42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28"/>
    <x v="2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44192"/>
    <n v="0"/>
    <n v="44192"/>
    <s v="1"/>
    <x v="74"/>
    <x v="7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603372"/>
    <n v="0"/>
    <n v="603372"/>
    <s v="1"/>
    <x v="164"/>
    <x v="16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41832"/>
    <n v="0"/>
    <n v="41832"/>
    <s v="1"/>
    <x v="164"/>
    <x v="16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20"/>
    <x v="20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580000"/>
    <n v="0"/>
    <n v="580000"/>
    <s v="1"/>
    <x v="48"/>
    <x v="4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425334"/>
    <n v="0"/>
    <n v="425334"/>
    <s v="1"/>
    <x v="48"/>
    <x v="4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45"/>
    <x v="45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43728"/>
    <n v="0"/>
    <n v="43728"/>
    <s v="1"/>
    <x v="84"/>
    <x v="8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16001"/>
    <n v="0"/>
    <n v="116001"/>
    <s v="1"/>
    <x v="68"/>
    <x v="6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68"/>
    <x v="6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261127"/>
    <n v="0"/>
    <n v="261127"/>
    <s v="1"/>
    <x v="156"/>
    <x v="156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54667"/>
    <n v="0"/>
    <n v="154667"/>
    <s v="1"/>
    <x v="49"/>
    <x v="4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49"/>
    <x v="4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501364"/>
    <n v="0"/>
    <n v="501364"/>
    <s v="1"/>
    <x v="183"/>
    <x v="183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200545"/>
    <n v="0"/>
    <n v="200545"/>
    <s v="1"/>
    <x v="183"/>
    <x v="183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623905"/>
    <n v="0"/>
    <n v="623905"/>
    <s v="1"/>
    <x v="184"/>
    <x v="184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701574"/>
    <n v="0"/>
    <n v="701574"/>
    <s v="1"/>
    <x v="179"/>
    <x v="17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618937"/>
    <n v="0"/>
    <n v="618937"/>
    <s v="1"/>
    <x v="179"/>
    <x v="17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44380"/>
    <n v="0"/>
    <n v="44380"/>
    <s v="1"/>
    <x v="185"/>
    <x v="185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54667"/>
    <n v="0"/>
    <n v="154667"/>
    <s v="1"/>
    <x v="186"/>
    <x v="186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67"/>
    <n v="0"/>
    <n v="386667"/>
    <s v="1"/>
    <x v="186"/>
    <x v="186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77334"/>
    <n v="0"/>
    <n v="77334"/>
    <s v="1"/>
    <x v="149"/>
    <x v="14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60"/>
    <x v="60"/>
    <s v="10020200"/>
    <s v="EJECUCIÓN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187"/>
    <x v="187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48001"/>
    <n v="0"/>
    <n v="348001"/>
    <s v="1"/>
    <x v="181"/>
    <x v="181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77334"/>
    <n v="0"/>
    <n v="77334"/>
    <s v="1"/>
    <x v="188"/>
    <x v="18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93334"/>
    <n v="0"/>
    <n v="193334"/>
    <s v="1"/>
    <x v="188"/>
    <x v="18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38667"/>
    <n v="0"/>
    <n v="38667"/>
    <s v="1"/>
    <x v="189"/>
    <x v="189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502667"/>
    <n v="0"/>
    <n v="502667"/>
    <s v="1"/>
    <x v="108"/>
    <x v="10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580000"/>
    <n v="0"/>
    <n v="580000"/>
    <s v="1"/>
    <x v="108"/>
    <x v="108"/>
    <s v="10030400"/>
    <s v="OPERADORES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3-31T00:00:00"/>
    <s v="2023"/>
    <x v="2"/>
    <s v="NOMINA NOVASOFT"/>
    <s v=""/>
    <s v="000000021"/>
    <s v="GASTOS REEMBOLSABLES"/>
    <n v="116000"/>
    <n v="0"/>
    <n v="116000"/>
    <s v="1"/>
    <x v="190"/>
    <x v="190"/>
    <s v="10010500"/>
    <s v="CONTABILIDAD"/>
    <s v=" "/>
    <s v=" "/>
    <n v="0"/>
    <s v="CONTABLE"/>
    <s v="N"/>
    <s v="000000021"/>
    <s v="0"/>
    <s v="TACOSITI"/>
    <s v="Abr 21 2023  6:04PM"/>
    <s v="frmCON6093"/>
    <s v="TA-COO-SISTI"/>
    <s v="TAMBIENTAL"/>
    <s v="Abr 21 2023  6:04PM"/>
    <s v=""/>
    <x v="2"/>
    <x v="4"/>
  </r>
  <r>
    <s v="138020001"/>
    <s v="REINTEGRO DE INCAPACIDADES"/>
    <d v="2023-04-14T00:00:00"/>
    <s v="2023"/>
    <x v="1"/>
    <s v="CONSIGNACIONES BANCO"/>
    <s v=""/>
    <s v="000000306"/>
    <s v="NUEVA EMPRESA PROMOTORA DE SALUD:Reintegro incapacidades000000306"/>
    <n v="0"/>
    <n v="700000"/>
    <n v="-700000"/>
    <s v="1"/>
    <x v="57"/>
    <x v="57"/>
    <s v=""/>
    <s v=" "/>
    <s v=" "/>
    <s v=" "/>
    <n v="0"/>
    <s v="CONTABLE"/>
    <s v="N"/>
    <s v="000000306"/>
    <s v="0"/>
    <s v="TACOTESO"/>
    <s v="May 10 2023 11:55AM"/>
    <s v="frmBAN607"/>
    <s v="DESKTOP-O60S49G"/>
    <s v="TAMBIENTAL"/>
    <s v="May 10 2023 11:55AM"/>
    <s v=""/>
    <x v="2"/>
    <x v="5"/>
  </r>
  <r>
    <s v="138020001"/>
    <s v="REINTEGRO DE INCAPACIDADES"/>
    <d v="2023-04-14T00:00:00"/>
    <s v="2023"/>
    <x v="1"/>
    <s v="CONSIGNACIONES BANCO"/>
    <s v=""/>
    <s v="000000306"/>
    <s v="Reintegro incapacidades"/>
    <n v="0"/>
    <n v="116000"/>
    <n v="-116000"/>
    <s v="1"/>
    <x v="29"/>
    <x v="29"/>
    <s v=""/>
    <s v=" "/>
    <s v=" "/>
    <s v=" "/>
    <n v="0"/>
    <s v="CONTABLE"/>
    <s v="N"/>
    <s v="000000306"/>
    <s v="0"/>
    <s v="TACOTESO"/>
    <s v="May 10 2023 11:55AM"/>
    <s v="frmBAN607"/>
    <s v="DESKTOP-O60S49G"/>
    <s v="TAMBIENTAL"/>
    <s v="May 10 2023 11:55AM"/>
    <s v=""/>
    <x v="2"/>
    <x v="5"/>
  </r>
  <r>
    <s v="138020001"/>
    <s v="REINTEGRO DE INCAPACIDADES"/>
    <d v="2023-04-19T00:00:00"/>
    <s v="2023"/>
    <x v="1"/>
    <s v="CONSIGNACIONES BANCO"/>
    <s v=""/>
    <s v="000000305"/>
    <s v="SALUD TOTAL S.A. EPS ARS:Reintegro incapacidad Salud Total000000305"/>
    <n v="0"/>
    <n v="1082667"/>
    <n v="-1082667"/>
    <s v="1"/>
    <x v="108"/>
    <x v="108"/>
    <s v=""/>
    <s v=" "/>
    <s v=" "/>
    <s v=" "/>
    <n v="0"/>
    <s v="CONTABLE"/>
    <s v="N"/>
    <s v="000000305"/>
    <s v="0"/>
    <s v="TACOTESO"/>
    <s v="May 10 2023 11:49AM"/>
    <s v="frmBAN607"/>
    <s v="DESKTOP-O60S49G"/>
    <s v="TAMBIENTAL"/>
    <s v="May 10 2023 11:49A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86667"/>
    <n v="0"/>
    <n v="386667"/>
    <s v="1"/>
    <x v="67"/>
    <x v="67"/>
    <s v="10030200"/>
    <s v="COORDINACIÓN DE OPERACION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8667"/>
    <n v="0"/>
    <n v="38667"/>
    <s v="1"/>
    <x v="13"/>
    <x v="13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502667"/>
    <n v="0"/>
    <n v="502667"/>
    <s v="1"/>
    <x v="108"/>
    <x v="10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77334"/>
    <n v="0"/>
    <n v="77334"/>
    <s v="1"/>
    <x v="45"/>
    <x v="45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16000"/>
    <n v="0"/>
    <n v="116000"/>
    <s v="1"/>
    <x v="118"/>
    <x v="11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8667"/>
    <n v="0"/>
    <n v="38667"/>
    <s v="1"/>
    <x v="188"/>
    <x v="18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48000"/>
    <n v="0"/>
    <n v="348000"/>
    <s v="1"/>
    <x v="42"/>
    <x v="42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502668"/>
    <n v="0"/>
    <n v="502668"/>
    <s v="1"/>
    <x v="48"/>
    <x v="4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04648"/>
    <n v="0"/>
    <n v="304648"/>
    <s v="1"/>
    <x v="156"/>
    <x v="156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16000"/>
    <n v="0"/>
    <n v="116000"/>
    <s v="1"/>
    <x v="49"/>
    <x v="4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16000"/>
    <n v="0"/>
    <n v="116000"/>
    <s v="1"/>
    <x v="149"/>
    <x v="14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8781"/>
    <n v="0"/>
    <n v="38781"/>
    <s v="1"/>
    <x v="26"/>
    <x v="26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270667"/>
    <n v="0"/>
    <n v="270667"/>
    <s v="1"/>
    <x v="27"/>
    <x v="27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788092"/>
    <n v="0"/>
    <n v="788092"/>
    <s v="1"/>
    <x v="179"/>
    <x v="17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41484"/>
    <n v="0"/>
    <n v="41484"/>
    <s v="1"/>
    <x v="113"/>
    <x v="113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502667"/>
    <n v="0"/>
    <n v="502667"/>
    <s v="1"/>
    <x v="67"/>
    <x v="67"/>
    <s v="10030200"/>
    <s v="COORDINACIÓN DE OPERACION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16000"/>
    <n v="0"/>
    <n v="116000"/>
    <s v="1"/>
    <x v="98"/>
    <x v="9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33398"/>
    <n v="0"/>
    <n v="133398"/>
    <s v="1"/>
    <x v="191"/>
    <x v="191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502668"/>
    <n v="0"/>
    <n v="502668"/>
    <s v="1"/>
    <x v="108"/>
    <x v="10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16000"/>
    <n v="0"/>
    <n v="116000"/>
    <s v="1"/>
    <x v="45"/>
    <x v="45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40786"/>
    <n v="0"/>
    <n v="40786"/>
    <s v="1"/>
    <x v="192"/>
    <x v="192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48000"/>
    <n v="0"/>
    <n v="348000"/>
    <s v="1"/>
    <x v="42"/>
    <x v="42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464000"/>
    <n v="0"/>
    <n v="464000"/>
    <s v="1"/>
    <x v="48"/>
    <x v="4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38667"/>
    <n v="0"/>
    <n v="38667"/>
    <s v="1"/>
    <x v="149"/>
    <x v="14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16000"/>
    <n v="0"/>
    <n v="116000"/>
    <s v="1"/>
    <x v="57"/>
    <x v="57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630474"/>
    <n v="0"/>
    <n v="630474"/>
    <s v="1"/>
    <x v="179"/>
    <x v="179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141600"/>
    <n v="0"/>
    <n v="141600"/>
    <s v="1"/>
    <x v="193"/>
    <x v="193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4-30T00:00:00"/>
    <s v="2023"/>
    <x v="2"/>
    <s v="NOMINA NOVASOFT"/>
    <s v=""/>
    <s v="000000022"/>
    <s v="GASTOS REEMBOLSABLES"/>
    <n v="215029"/>
    <n v="0"/>
    <n v="215029"/>
    <s v="1"/>
    <x v="118"/>
    <x v="118"/>
    <s v="10030400"/>
    <s v="OPERADORES"/>
    <s v=" "/>
    <s v=" "/>
    <n v="0"/>
    <s v="CONTABLE"/>
    <s v="N"/>
    <s v="000000022"/>
    <s v="0"/>
    <s v="TAAUXAREA"/>
    <s v="May 15 2023  5:03PM"/>
    <s v="frmCON6093"/>
    <s v="JUANPEREAB"/>
    <s v="TAMBIENTAL"/>
    <s v="May 15 2023  5:03PM"/>
    <s v=""/>
    <x v="2"/>
    <x v="5"/>
  </r>
  <r>
    <s v="138020001"/>
    <s v="REINTEGRO DE INCAPACIDADES"/>
    <d v="2023-05-31T00:00:00"/>
    <s v="2023"/>
    <x v="2"/>
    <s v="NOMINA NOVASOFT"/>
    <s v=""/>
    <s v="000000023"/>
    <s v="REINTEGRO DE INCAPACIDADES"/>
    <n v="193334"/>
    <n v="0"/>
    <n v="193334"/>
    <s v="1"/>
    <x v="140"/>
    <x v="140"/>
    <s v="10020200"/>
    <s v="EJECUCIÓN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86667"/>
    <n v="0"/>
    <n v="386667"/>
    <s v="1"/>
    <x v="98"/>
    <x v="9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44429"/>
    <n v="0"/>
    <n v="344429"/>
    <s v="1"/>
    <x v="125"/>
    <x v="12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54897"/>
    <n v="0"/>
    <n v="354897"/>
    <s v="1"/>
    <x v="194"/>
    <x v="194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80000"/>
    <n v="0"/>
    <n v="580000"/>
    <s v="1"/>
    <x v="108"/>
    <x v="10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43802"/>
    <n v="0"/>
    <n v="43802"/>
    <s v="1"/>
    <x v="105"/>
    <x v="10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02667"/>
    <n v="0"/>
    <n v="502667"/>
    <s v="1"/>
    <x v="45"/>
    <x v="4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80000"/>
    <n v="0"/>
    <n v="580000"/>
    <s v="1"/>
    <x v="48"/>
    <x v="4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02667"/>
    <n v="0"/>
    <n v="502667"/>
    <s v="1"/>
    <x v="149"/>
    <x v="14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232115"/>
    <n v="0"/>
    <n v="232115"/>
    <s v="1"/>
    <x v="26"/>
    <x v="26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41135"/>
    <n v="0"/>
    <n v="41135"/>
    <s v="1"/>
    <x v="28"/>
    <x v="2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8667"/>
    <n v="0"/>
    <n v="38667"/>
    <s v="1"/>
    <x v="195"/>
    <x v="19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154667"/>
    <n v="0"/>
    <n v="154667"/>
    <s v="1"/>
    <x v="57"/>
    <x v="57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02667"/>
    <n v="0"/>
    <n v="502667"/>
    <s v="1"/>
    <x v="179"/>
    <x v="17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41316"/>
    <n v="0"/>
    <n v="41316"/>
    <s v="1"/>
    <x v="113"/>
    <x v="113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79340"/>
    <n v="0"/>
    <n v="579340"/>
    <s v="1"/>
    <x v="196"/>
    <x v="196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150294"/>
    <n v="0"/>
    <n v="150294"/>
    <s v="1"/>
    <x v="151"/>
    <x v="151"/>
    <s v="10020200"/>
    <s v="EJECUCIÓN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8667"/>
    <n v="0"/>
    <n v="38667"/>
    <s v="1"/>
    <x v="197"/>
    <x v="197"/>
    <s v="10030200"/>
    <s v="COORDINACIÓN DE OPERACION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157732"/>
    <n v="0"/>
    <n v="157732"/>
    <s v="1"/>
    <x v="194"/>
    <x v="194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41334"/>
    <n v="0"/>
    <n v="541334"/>
    <s v="1"/>
    <x v="108"/>
    <x v="10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232001"/>
    <n v="0"/>
    <n v="232001"/>
    <s v="1"/>
    <x v="45"/>
    <x v="45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464001"/>
    <n v="0"/>
    <n v="464001"/>
    <s v="1"/>
    <x v="48"/>
    <x v="4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61636"/>
    <n v="0"/>
    <n v="561636"/>
    <s v="1"/>
    <x v="138"/>
    <x v="13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80000"/>
    <n v="0"/>
    <n v="580000"/>
    <s v="1"/>
    <x v="149"/>
    <x v="14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09335"/>
    <n v="0"/>
    <n v="309335"/>
    <s v="1"/>
    <x v="26"/>
    <x v="26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116000"/>
    <n v="0"/>
    <n v="116000"/>
    <s v="1"/>
    <x v="189"/>
    <x v="18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41135"/>
    <n v="0"/>
    <n v="41135"/>
    <s v="1"/>
    <x v="28"/>
    <x v="28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464001"/>
    <n v="0"/>
    <n v="464001"/>
    <s v="1"/>
    <x v="57"/>
    <x v="57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580000"/>
    <n v="0"/>
    <n v="580000"/>
    <s v="1"/>
    <x v="179"/>
    <x v="179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5-31T00:00:00"/>
    <s v="2023"/>
    <x v="2"/>
    <s v="NOMINA NOVASOFT"/>
    <s v=""/>
    <s v="000000023"/>
    <s v="REINTEGRO DE INCAPACIDADES"/>
    <n v="38667"/>
    <n v="0"/>
    <n v="38667"/>
    <s v="1"/>
    <x v="144"/>
    <x v="144"/>
    <s v="10030400"/>
    <s v="OPERADORES"/>
    <s v=" "/>
    <s v=" "/>
    <n v="0"/>
    <s v="CONTABLE"/>
    <s v="N"/>
    <s v="000000023"/>
    <s v="0"/>
    <s v="TAAUXAREA"/>
    <s v="Jun 14 2023 10:08AM"/>
    <s v="frmCON6093"/>
    <s v="JUANPEREAB"/>
    <s v="TAMBIENTAL"/>
    <s v="Jun 14 2023 10:08AM"/>
    <s v=""/>
    <x v="2"/>
    <x v="6"/>
  </r>
  <r>
    <s v="138020001"/>
    <s v="REINTEGRO DE INCAPACIDADES"/>
    <d v="2023-06-07T00:00:00"/>
    <s v="2023"/>
    <x v="1"/>
    <s v="CONSIGNACIONES BANCO"/>
    <s v=""/>
    <s v="000000321"/>
    <s v="SALUD TOTAL S.A. EPS ARS:REINTEGRO INCAPACIDAD000000321"/>
    <n v="0"/>
    <n v="116001"/>
    <n v="-116001"/>
    <s v="1"/>
    <x v="45"/>
    <x v="45"/>
    <s v=""/>
    <s v=" "/>
    <s v=" "/>
    <s v=" "/>
    <n v="0"/>
    <s v="CONTABLE"/>
    <s v="N"/>
    <s v="000000321"/>
    <s v="0"/>
    <s v="TACOTESO"/>
    <s v="Jul 12 2023  6:09PM"/>
    <s v="frmBAN607"/>
    <s v="DESKTOP-ACHTOTD"/>
    <s v="TAMBIENTAL"/>
    <s v="Jul 12 2023  6:09PM"/>
    <s v=""/>
    <x v="2"/>
    <x v="7"/>
  </r>
  <r>
    <s v="138020001"/>
    <s v="REINTEGRO DE INCAPACIDADES"/>
    <d v="2023-06-08T00:00:00"/>
    <s v="2023"/>
    <x v="1"/>
    <s v="CONSIGNACIONES BANCO"/>
    <s v=""/>
    <s v="000000322"/>
    <s v="E.P.S. SANITAS S.A.:REINTEGRO INCAPACIDAD000000322"/>
    <n v="0"/>
    <n v="313202"/>
    <n v="-313202"/>
    <s v="1"/>
    <x v="5"/>
    <x v="5"/>
    <s v=""/>
    <s v=" "/>
    <s v=" "/>
    <s v=" "/>
    <n v="0"/>
    <s v="CONTABLE"/>
    <s v="N"/>
    <s v="000000322"/>
    <s v="0"/>
    <s v="TACOTESO"/>
    <s v="Jul 12 2023  6:11PM"/>
    <s v="frmBAN607"/>
    <s v="DESKTOP-ACHTOTD"/>
    <s v="TAMBIENTAL"/>
    <s v="Jul 12 2023  6:11PM"/>
    <s v=""/>
    <x v="2"/>
    <x v="7"/>
  </r>
  <r>
    <s v="138020001"/>
    <s v="REINTEGRO DE INCAPACIDADES"/>
    <d v="2023-06-23T00:00:00"/>
    <s v="2023"/>
    <x v="1"/>
    <s v="CONSIGNACIONES BANCO"/>
    <s v=""/>
    <s v="000000323"/>
    <s v="E.P.S. SANITAS S.A.:REINTEGRO INCAPACIDAD000000323"/>
    <n v="0"/>
    <n v="151421"/>
    <n v="-151421"/>
    <s v="1"/>
    <x v="5"/>
    <x v="5"/>
    <s v=""/>
    <s v=" "/>
    <s v=" "/>
    <s v=" "/>
    <n v="0"/>
    <s v="CONTABLE"/>
    <s v="N"/>
    <s v="000000323"/>
    <s v="0"/>
    <s v="TACOTESO"/>
    <s v="Jul 12 2023  6:11PM"/>
    <s v="frmBAN607"/>
    <s v="DESKTOP-ACHTOTD"/>
    <s v="TAMBIENTAL"/>
    <s v="Jul 12 2023  6:11PM"/>
    <s v=""/>
    <x v="2"/>
    <x v="7"/>
  </r>
  <r>
    <s v="138020001"/>
    <s v="REINTEGRO DE INCAPACIDADES"/>
    <d v="2023-06-23T00:00:00"/>
    <s v="2023"/>
    <x v="1"/>
    <s v="CONSIGNACIONES BANCO"/>
    <s v=""/>
    <s v="000000325"/>
    <s v="NUEVA EMPRESA PROMOTORA DE SALUD:REINTEGRO INCAPACIDAD000000325"/>
    <n v="0"/>
    <n v="1198667"/>
    <n v="-1198667"/>
    <s v="1"/>
    <x v="57"/>
    <x v="57"/>
    <s v=""/>
    <s v=" "/>
    <s v=" "/>
    <s v=" "/>
    <n v="0"/>
    <s v="CONTABLE"/>
    <s v="N"/>
    <s v="000000325"/>
    <s v="0"/>
    <s v="TACOTESO"/>
    <s v="Jul 12 2023  6:19PM"/>
    <s v="frmBAN607"/>
    <s v="DESKTOP-ACHTOTD"/>
    <s v="TAMBIENTAL"/>
    <s v="Jul 12 2023  6:19PM"/>
    <s v=""/>
    <x v="2"/>
    <x v="7"/>
  </r>
  <r>
    <s v="138020001"/>
    <s v="REINTEGRO DE INCAPACIDADES"/>
    <d v="2023-06-23T00:00:00"/>
    <s v="2023"/>
    <x v="1"/>
    <s v="CONSIGNACIONES BANCO"/>
    <s v=""/>
    <s v="000000325"/>
    <s v="REINTEGRO INCAPACIDAD"/>
    <n v="0"/>
    <n v="232000"/>
    <n v="-232000"/>
    <s v="1"/>
    <x v="120"/>
    <x v="120"/>
    <s v=""/>
    <s v=" "/>
    <s v=" "/>
    <s v=" "/>
    <n v="0"/>
    <s v="CONTABLE"/>
    <s v="N"/>
    <s v="000000325"/>
    <s v="0"/>
    <s v="TACOTESO"/>
    <s v="Jul 12 2023  6:19PM"/>
    <s v="frmBAN607"/>
    <s v="DESKTOP-ACHTOTD"/>
    <s v="TAMBIENTAL"/>
    <s v="Jul 12 2023  6:19PM"/>
    <s v=""/>
    <x v="2"/>
    <x v="7"/>
  </r>
  <r>
    <s v="138020001"/>
    <s v="REINTEGRO DE INCAPACIDADES"/>
    <d v="2023-06-29T00:00:00"/>
    <s v="2023"/>
    <x v="1"/>
    <s v="CONSIGNACIONES BANCO"/>
    <s v=""/>
    <s v="000000324"/>
    <s v="COOSALUD ESS ENTIDAD PROMOTORA DE SALUD:REINTEGRO INCAPACIDAD000000324"/>
    <n v="0"/>
    <n v="151421"/>
    <n v="-151421"/>
    <s v="1"/>
    <x v="198"/>
    <x v="198"/>
    <s v=""/>
    <s v=" "/>
    <s v=" "/>
    <s v=" "/>
    <n v="0"/>
    <s v="CONTABLE"/>
    <s v="N"/>
    <s v="000000324"/>
    <s v="0"/>
    <s v="TACOTESO"/>
    <s v="Jul 12 2023  6:12PM"/>
    <s v="frmBAN607"/>
    <s v="DESKTOP-ACHTOTD"/>
    <s v="TAMBIENTAL"/>
    <s v="Jul 12 2023  6:12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51079"/>
    <n v="0"/>
    <n v="551079"/>
    <s v="1"/>
    <x v="151"/>
    <x v="151"/>
    <s v="10020200"/>
    <s v="EJECUCIÓN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80000"/>
    <n v="0"/>
    <n v="580000"/>
    <s v="1"/>
    <x v="108"/>
    <x v="10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116000"/>
    <n v="0"/>
    <n v="116000"/>
    <s v="1"/>
    <x v="199"/>
    <x v="19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02667"/>
    <n v="0"/>
    <n v="502667"/>
    <s v="1"/>
    <x v="48"/>
    <x v="4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77334"/>
    <n v="0"/>
    <n v="77334"/>
    <s v="1"/>
    <x v="49"/>
    <x v="4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02667"/>
    <n v="0"/>
    <n v="502667"/>
    <s v="1"/>
    <x v="149"/>
    <x v="14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8667"/>
    <n v="0"/>
    <n v="38667"/>
    <s v="1"/>
    <x v="200"/>
    <x v="20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8667"/>
    <n v="0"/>
    <n v="38667"/>
    <s v="1"/>
    <x v="201"/>
    <x v="201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755621"/>
    <n v="0"/>
    <n v="755621"/>
    <s v="1"/>
    <x v="25"/>
    <x v="2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02667"/>
    <n v="0"/>
    <n v="502667"/>
    <s v="1"/>
    <x v="26"/>
    <x v="26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193334"/>
    <n v="0"/>
    <n v="193334"/>
    <s v="1"/>
    <x v="189"/>
    <x v="18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8667"/>
    <n v="0"/>
    <n v="38667"/>
    <s v="1"/>
    <x v="28"/>
    <x v="2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8667"/>
    <n v="0"/>
    <n v="38667"/>
    <s v="1"/>
    <x v="57"/>
    <x v="57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02667"/>
    <n v="0"/>
    <n v="502667"/>
    <s v="1"/>
    <x v="179"/>
    <x v="17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298173"/>
    <n v="0"/>
    <n v="298173"/>
    <s v="1"/>
    <x v="58"/>
    <x v="5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2941120"/>
    <n v="0"/>
    <n v="2941120"/>
    <s v="1"/>
    <x v="202"/>
    <x v="202"/>
    <s v="10050300"/>
    <s v="CALIDAD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77334"/>
    <n v="0"/>
    <n v="77334"/>
    <s v="1"/>
    <x v="145"/>
    <x v="14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2379971"/>
    <n v="0"/>
    <n v="2379971"/>
    <s v="1"/>
    <x v="203"/>
    <x v="203"/>
    <s v="10030000"/>
    <s v="GERENCIA DE OPERACION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02667"/>
    <n v="0"/>
    <n v="502667"/>
    <s v="1"/>
    <x v="108"/>
    <x v="10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47209"/>
    <n v="0"/>
    <n v="47209"/>
    <s v="1"/>
    <x v="105"/>
    <x v="10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09334"/>
    <n v="0"/>
    <n v="309334"/>
    <s v="1"/>
    <x v="199"/>
    <x v="19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193334"/>
    <n v="0"/>
    <n v="193334"/>
    <s v="1"/>
    <x v="20"/>
    <x v="2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80000"/>
    <n v="0"/>
    <n v="580000"/>
    <s v="1"/>
    <x v="48"/>
    <x v="48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80000"/>
    <n v="0"/>
    <n v="580000"/>
    <s v="1"/>
    <x v="149"/>
    <x v="14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8667"/>
    <n v="0"/>
    <n v="38667"/>
    <s v="1"/>
    <x v="200"/>
    <x v="20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174374"/>
    <n v="0"/>
    <n v="174374"/>
    <s v="1"/>
    <x v="25"/>
    <x v="2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02667"/>
    <n v="0"/>
    <n v="502667"/>
    <s v="1"/>
    <x v="26"/>
    <x v="26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41342"/>
    <n v="0"/>
    <n v="41342"/>
    <s v="1"/>
    <x v="27"/>
    <x v="27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232001"/>
    <n v="0"/>
    <n v="232001"/>
    <s v="1"/>
    <x v="57"/>
    <x v="57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80000"/>
    <n v="0"/>
    <n v="580000"/>
    <s v="1"/>
    <x v="179"/>
    <x v="179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55863"/>
    <n v="0"/>
    <n v="55863"/>
    <s v="1"/>
    <x v="90"/>
    <x v="90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350955"/>
    <n v="0"/>
    <n v="350955"/>
    <s v="1"/>
    <x v="204"/>
    <x v="204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196924"/>
    <n v="0"/>
    <n v="196924"/>
    <s v="1"/>
    <x v="205"/>
    <x v="205"/>
    <s v="10030400"/>
    <s v="OPERADORES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6-30T00:00:00"/>
    <s v="2023"/>
    <x v="2"/>
    <s v="NOMINA NOVASOFT"/>
    <s v=""/>
    <s v="000000024"/>
    <s v="REINTEGRO DE INCAPACIDADES"/>
    <n v="2941120"/>
    <n v="0"/>
    <n v="2941120"/>
    <s v="1"/>
    <x v="202"/>
    <x v="202"/>
    <s v="10050300"/>
    <s v="CALIDAD"/>
    <s v=" "/>
    <s v=" "/>
    <n v="0"/>
    <s v="CONTABLE"/>
    <s v="N"/>
    <s v="000000024"/>
    <s v="0"/>
    <s v="TAAUXAREA"/>
    <s v="Jul 13 2023  3:46PM"/>
    <s v="frmCON6093"/>
    <s v="JUANPEREAB"/>
    <s v="TAMBIENTAL"/>
    <s v="Jul 13 2023  3:46PM"/>
    <s v=""/>
    <x v="2"/>
    <x v="7"/>
  </r>
  <r>
    <s v="138020001"/>
    <s v="REINTEGRO DE INCAPACIDADES"/>
    <d v="2023-07-13T00:00:00"/>
    <s v="2023"/>
    <x v="1"/>
    <s v="CONSIGNACIONES BANCO"/>
    <s v=""/>
    <s v="000000344"/>
    <s v="SALUD TOTAL S.A. EPS ARS:REINTEGRO INCAPACIDADES000000344"/>
    <n v="0"/>
    <n v="148811"/>
    <n v="-148811"/>
    <s v="1"/>
    <x v="199"/>
    <x v="199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  <x v="2"/>
    <x v="8"/>
  </r>
  <r>
    <s v="138020001"/>
    <s v="REINTEGRO DE INCAPACIDADES"/>
    <d v="2023-07-13T00:00:00"/>
    <s v="2023"/>
    <x v="1"/>
    <s v="CONSIGNACIONES BANCO"/>
    <s v=""/>
    <s v="000000344"/>
    <s v="REINTEGRO INCAPACIDADES"/>
    <n v="0"/>
    <n v="309336"/>
    <n v="-309336"/>
    <s v="1"/>
    <x v="45"/>
    <x v="45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  <x v="2"/>
    <x v="8"/>
  </r>
  <r>
    <s v="138020001"/>
    <s v="REINTEGRO DE INCAPACIDADES"/>
    <d v="2023-07-13T00:00:00"/>
    <s v="2023"/>
    <x v="1"/>
    <s v="CONSIGNACIONES BANCO"/>
    <s v=""/>
    <s v="000000344"/>
    <s v="REINTEGRO INCAPACIDADES"/>
    <n v="0"/>
    <n v="1082667"/>
    <n v="-1082667"/>
    <s v="1"/>
    <x v="108"/>
    <x v="108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  <x v="2"/>
    <x v="8"/>
  </r>
  <r>
    <s v="138020001"/>
    <s v="REINTEGRO DE INCAPACIDADES"/>
    <d v="2023-07-13T00:00:00"/>
    <s v="2023"/>
    <x v="1"/>
    <s v="CONSIGNACIONES BANCO"/>
    <s v=""/>
    <s v="000000344"/>
    <s v="REINTEGRO INCAPACIDADES"/>
    <n v="0"/>
    <n v="43802"/>
    <n v="-43802"/>
    <s v="1"/>
    <x v="105"/>
    <x v="105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  <x v="2"/>
    <x v="8"/>
  </r>
  <r>
    <s v="138020001"/>
    <s v="REINTEGRO DE INCAPACIDADES"/>
    <d v="2023-07-13T00:00:00"/>
    <s v="2023"/>
    <x v="1"/>
    <s v="CONSIGNACIONES BANCO"/>
    <s v=""/>
    <s v="000000344"/>
    <s v="REINTEGRO INCAPACIDADES"/>
    <n v="0"/>
    <n v="38667"/>
    <n v="-38667"/>
    <s v="1"/>
    <x v="89"/>
    <x v="89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  <x v="2"/>
    <x v="8"/>
  </r>
  <r>
    <s v="138020001"/>
    <s v="REINTEGRO DE INCAPACIDADES"/>
    <d v="2023-07-13T00:00:00"/>
    <s v="2023"/>
    <x v="1"/>
    <s v="CONSIGNACIONES BANCO"/>
    <s v=""/>
    <s v="000000344"/>
    <s v="REINTEGRO INCAPACIDADES"/>
    <n v="0"/>
    <n v="496038"/>
    <n v="-496038"/>
    <s v="1"/>
    <x v="199"/>
    <x v="199"/>
    <s v=""/>
    <s v=" "/>
    <s v=" "/>
    <s v=" "/>
    <n v="0"/>
    <s v="CONTABLE"/>
    <s v="N"/>
    <s v="000000344"/>
    <s v="0"/>
    <s v="TACOTESO"/>
    <s v="Ago 10 2023  4:50PM"/>
    <s v="frmBAN607"/>
    <s v="DESKTOP-ACHTOTD"/>
    <s v="TAMBIENTAL"/>
    <s v="Ago 10 2023  4:50PM"/>
    <s v=""/>
    <x v="2"/>
    <x v="8"/>
  </r>
  <r>
    <s v="138020001"/>
    <s v="REINTEGRO DE INCAPACIDADES"/>
    <d v="2023-07-14T00:00:00"/>
    <s v="2023"/>
    <x v="1"/>
    <s v="CONSIGNACIONES BANCO"/>
    <s v=""/>
    <s v="000000345"/>
    <s v="NUEVA EMPRESA PROMOTORA DE SALUD:REINTEGRO INCAPACIDADES000000345"/>
    <n v="0"/>
    <n v="270667"/>
    <n v="-270667"/>
    <s v="1"/>
    <x v="57"/>
    <x v="57"/>
    <s v=""/>
    <s v=" "/>
    <s v=" "/>
    <s v=" "/>
    <n v="0"/>
    <s v="CONTABLE"/>
    <s v="N"/>
    <s v="000000345"/>
    <s v="0"/>
    <s v="TACOTESO"/>
    <s v="Ago 11 2023  2:17PM"/>
    <s v="frmBAN607"/>
    <s v="DESKTOP-ACHTOTD"/>
    <s v="TAMBIENTAL"/>
    <s v="Ago 11 2023  2:17PM"/>
    <s v=""/>
    <x v="2"/>
    <x v="8"/>
  </r>
  <r>
    <s v="138020001"/>
    <s v="REINTEGRO DE INCAPACIDADES"/>
    <d v="2023-07-14T00:00:00"/>
    <s v="2023"/>
    <x v="1"/>
    <s v="CONSIGNACIONES BANCO"/>
    <s v=""/>
    <s v="000000345"/>
    <s v="NUEVA EMPRESA PROMOTORA DE SALUD:REINTEGRO INCAPACIDADES000000345"/>
    <n v="0"/>
    <n v="38667"/>
    <n v="-38667"/>
    <s v="1"/>
    <x v="195"/>
    <x v="195"/>
    <s v=""/>
    <s v=" "/>
    <s v=" "/>
    <s v=" "/>
    <n v="0"/>
    <s v="CONTABLE"/>
    <s v="N"/>
    <s v="000000345"/>
    <s v="0"/>
    <s v="TACOTESO"/>
    <s v="Ago 11 2023  2:17PM"/>
    <s v="frmBAN607"/>
    <s v="DESKTOP-ACHTOTD"/>
    <s v="TAMBIENTAL"/>
    <s v="Ago 11 2023  2:17PM"/>
    <s v=""/>
    <x v="2"/>
    <x v="8"/>
  </r>
  <r>
    <s v="138020001"/>
    <s v="REINTEGRO DE INCAPACIDADES"/>
    <d v="2023-07-14T00:00:00"/>
    <s v="2023"/>
    <x v="1"/>
    <s v="CONSIGNACIONES BANCO"/>
    <s v=""/>
    <s v="000000345"/>
    <s v="NUEVA EMPRESA PROMOTORA DE SALUD:REINTEGRO INCAPACIDADES000000345"/>
    <n v="0"/>
    <n v="193333"/>
    <n v="-193333"/>
    <s v="1"/>
    <x v="140"/>
    <x v="140"/>
    <s v=""/>
    <s v=" "/>
    <s v=" "/>
    <s v=" "/>
    <n v="0"/>
    <s v="CONTABLE"/>
    <s v="N"/>
    <s v="000000345"/>
    <s v="0"/>
    <s v="TACOTESO"/>
    <s v="Ago 11 2023  2:17PM"/>
    <s v="frmBAN607"/>
    <s v="DESKTOP-ACHTOTD"/>
    <s v="TAMBIENTAL"/>
    <s v="Ago 11 2023  2:17PM"/>
    <s v=""/>
    <x v="2"/>
    <x v="8"/>
  </r>
  <r>
    <s v="138020001"/>
    <s v="REINTEGRO DE INCAPACIDADES"/>
    <d v="2023-07-14T00:00:00"/>
    <s v="2023"/>
    <x v="1"/>
    <s v="CONSIGNACIONES BANCO"/>
    <s v=""/>
    <s v="000000348"/>
    <s v="E.P.S. SANITAS S.A.:REINTEGRO INCAPACIDAD000000348"/>
    <n v="0"/>
    <n v="41449"/>
    <n v="-41449"/>
    <s v="1"/>
    <x v="156"/>
    <x v="156"/>
    <s v=""/>
    <s v=" "/>
    <s v=" "/>
    <s v=" "/>
    <n v="0"/>
    <s v="CONTABLE"/>
    <s v="N"/>
    <s v="000000348"/>
    <s v="0"/>
    <s v="TACOTESO"/>
    <s v="Ago 11 2023  2:39PM"/>
    <s v="frmBAN607"/>
    <s v="DESKTOP-ACHTOTD"/>
    <s v="TAMBIENTAL"/>
    <s v="Ago 11 2023  2:39PM"/>
    <s v=""/>
    <x v="2"/>
    <x v="8"/>
  </r>
  <r>
    <s v="138020001"/>
    <s v="REINTEGRO DE INCAPACIDADES"/>
    <d v="2023-07-14T00:00:00"/>
    <s v="2023"/>
    <x v="1"/>
    <s v="CONSIGNACIONES BANCO"/>
    <s v=""/>
    <s v="000000348"/>
    <s v="E.P.S. SANITAS S.A.:REINTEGRO INCAPACIDAD000000348"/>
    <n v="0"/>
    <n v="77334"/>
    <n v="-77334"/>
    <s v="1"/>
    <x v="49"/>
    <x v="49"/>
    <s v=""/>
    <s v=" "/>
    <s v=" "/>
    <s v=" "/>
    <n v="0"/>
    <s v="CONTABLE"/>
    <s v="N"/>
    <s v="000000348"/>
    <s v="0"/>
    <s v="TACOTESO"/>
    <s v="Ago 11 2023  2:39PM"/>
    <s v="frmBAN607"/>
    <s v="DESKTOP-ACHTOTD"/>
    <s v="TAMBIENTAL"/>
    <s v="Ago 11 2023  2:39PM"/>
    <s v=""/>
    <x v="2"/>
    <x v="8"/>
  </r>
  <r>
    <s v="138020001"/>
    <s v="REINTEGRO DE INCAPACIDADES"/>
    <d v="2023-07-18T00:00:00"/>
    <s v="2023"/>
    <x v="1"/>
    <s v="CONSIGNACIONES BANCO"/>
    <s v=""/>
    <s v="000000349"/>
    <s v="E.P.S. SANITAS S.A.:REINTEGRO INCAPACIDADES000000349"/>
    <n v="0"/>
    <n v="502667"/>
    <n v="-502667"/>
    <s v="1"/>
    <x v="138"/>
    <x v="138"/>
    <s v=""/>
    <s v=" "/>
    <s v=" "/>
    <s v=" "/>
    <n v="0"/>
    <s v="CONTABLE"/>
    <s v="N"/>
    <s v="000000349"/>
    <s v="0"/>
    <s v="TACOTESO"/>
    <s v="Ago 11 2023  2:54PM"/>
    <s v="frmBAN607"/>
    <s v="DESKTOP-ACHTOTD"/>
    <s v="TAMBIENTAL"/>
    <s v="Ago 11 2023  2:54PM"/>
    <s v=""/>
    <x v="2"/>
    <x v="8"/>
  </r>
  <r>
    <s v="138020001"/>
    <s v="REINTEGRO DE INCAPACIDADES"/>
    <d v="2023-07-18T00:00:00"/>
    <s v="2023"/>
    <x v="1"/>
    <s v="CONSIGNACIONES BANCO"/>
    <s v=""/>
    <s v="000000349"/>
    <s v="E.P.S. SANITAS S.A.:REINTEGRO INCAPACIDADES000000349"/>
    <n v="0"/>
    <n v="151421"/>
    <n v="-151421"/>
    <s v="1"/>
    <x v="42"/>
    <x v="42"/>
    <s v=""/>
    <s v=" "/>
    <s v=" "/>
    <s v=" "/>
    <n v="0"/>
    <s v="CONTABLE"/>
    <s v="N"/>
    <s v="000000349"/>
    <s v="0"/>
    <s v="TACOTESO"/>
    <s v="Ago 11 2023  2:54PM"/>
    <s v="frmBAN607"/>
    <s v="DESKTOP-ACHTOTD"/>
    <s v="TAMBIENTAL"/>
    <s v="Ago 11 2023  2:54PM"/>
    <s v=""/>
    <x v="2"/>
    <x v="8"/>
  </r>
  <r>
    <s v="138020001"/>
    <s v="REINTEGRO DE INCAPACIDADES"/>
    <d v="2023-07-18T00:00:00"/>
    <s v="2023"/>
    <x v="1"/>
    <s v="CONSIGNACIONES BANCO"/>
    <s v=""/>
    <s v="000000353"/>
    <s v="COOSALUD ENTIDAD PROMOTORA DE SALUD S.A:REINTEGRO INCAPACIDAD000000353"/>
    <n v="0"/>
    <n v="33292"/>
    <n v="-33292"/>
    <s v="1"/>
    <x v="206"/>
    <x v="206"/>
    <s v=""/>
    <s v=" "/>
    <s v=" "/>
    <s v=" "/>
    <n v="0"/>
    <s v="CONTABLE"/>
    <s v="N"/>
    <s v="000000353"/>
    <s v="0"/>
    <s v="TACOTESO"/>
    <s v="Ago 11 2023  3:37PM"/>
    <s v="frmBAN607"/>
    <s v="DESKTOP-ACHTOTD"/>
    <s v="TAMBIENTAL"/>
    <s v="Ago 11 2023  3:37PM"/>
    <s v=""/>
    <x v="2"/>
    <x v="8"/>
  </r>
  <r>
    <s v="138020001"/>
    <s v="REINTEGRO DE INCAPACIDADES"/>
    <d v="2023-07-21T00:00:00"/>
    <s v="2023"/>
    <x v="1"/>
    <s v="CONSIGNACIONES BANCO"/>
    <s v=""/>
    <s v="000000346"/>
    <s v="NUEVA EMPRESA PROMOTORA DE SALUD:REINTEGRO INCAPACIDAD000000346"/>
    <n v="0"/>
    <n v="38667"/>
    <n v="-38667"/>
    <s v="1"/>
    <x v="28"/>
    <x v="28"/>
    <s v=""/>
    <s v=" "/>
    <s v=" "/>
    <s v=" "/>
    <n v="0"/>
    <s v="CONTABLE"/>
    <s v="N"/>
    <s v="000000346"/>
    <s v="0"/>
    <s v="TACOTESO"/>
    <s v="Ago 11 2023  2:30PM"/>
    <s v="frmBAN607"/>
    <s v="DESKTOP-ACHTOTD"/>
    <s v="TAMBIENTAL"/>
    <s v="Ago 11 2023  2:30PM"/>
    <s v=""/>
    <x v="2"/>
    <x v="8"/>
  </r>
  <r>
    <s v="138020001"/>
    <s v="REINTEGRO DE INCAPACIDADES"/>
    <d v="2023-07-21T00:00:00"/>
    <s v="2023"/>
    <x v="1"/>
    <s v="CONSIGNACIONES BANCO"/>
    <s v=""/>
    <s v="000000346"/>
    <s v="NUEVA EMPRESA PROMOTORA DE SALUD:REINTEGRO INCAPACIDAD000000346"/>
    <n v="0"/>
    <n v="386667"/>
    <n v="-386667"/>
    <s v="1"/>
    <x v="57"/>
    <x v="57"/>
    <s v=""/>
    <s v=" "/>
    <s v=" "/>
    <s v=" "/>
    <n v="0"/>
    <s v="CONTABLE"/>
    <s v="N"/>
    <s v="000000346"/>
    <s v="0"/>
    <s v="TACOTESO"/>
    <s v="Ago 11 2023  2:30PM"/>
    <s v="frmBAN607"/>
    <s v="DESKTOP-ACHTOTD"/>
    <s v="TAMBIENTAL"/>
    <s v="Ago 11 2023  2:30PM"/>
    <s v=""/>
    <x v="2"/>
    <x v="8"/>
  </r>
  <r>
    <s v="138020001"/>
    <s v="REINTEGRO DE INCAPACIDADES"/>
    <d v="2023-07-21T00:00:00"/>
    <s v="2023"/>
    <x v="1"/>
    <s v="CONSIGNACIONES BANCO"/>
    <s v=""/>
    <s v="000000350"/>
    <s v="E.P.S. SANITAS S.A.:REINTEGRO INCAPACIDAD000000350"/>
    <n v="0"/>
    <n v="847957"/>
    <n v="-847957"/>
    <s v="1"/>
    <x v="48"/>
    <x v="48"/>
    <s v=""/>
    <s v=" "/>
    <s v=" "/>
    <s v=" "/>
    <n v="0"/>
    <s v="CONTABLE"/>
    <s v="N"/>
    <s v="000000350"/>
    <s v="0"/>
    <s v="TACOTESO"/>
    <s v="Ago 11 2023  2:57PM"/>
    <s v="frmBAN607"/>
    <s v="DESKTOP-ACHTOTD"/>
    <s v="TAMBIENTAL"/>
    <s v="Ago 11 2023  2:57PM"/>
    <s v=""/>
    <x v="2"/>
    <x v="8"/>
  </r>
  <r>
    <s v="138020001"/>
    <s v="REINTEGRO DE INCAPACIDADES"/>
    <d v="2023-07-27T00:00:00"/>
    <s v="2023"/>
    <x v="1"/>
    <s v="CONSIGNACIONES BANCO"/>
    <s v=""/>
    <s v="000000352"/>
    <s v="E.P.S. SANITAS S.A.:REINTEGRO INCAPACIDADES000000352"/>
    <n v="0"/>
    <n v="31931"/>
    <n v="-31931"/>
    <s v="1"/>
    <x v="21"/>
    <x v="21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  <x v="2"/>
    <x v="8"/>
  </r>
  <r>
    <s v="138020001"/>
    <s v="REINTEGRO DE INCAPACIDADES"/>
    <d v="2023-07-27T00:00:00"/>
    <s v="2023"/>
    <x v="1"/>
    <s v="CONSIGNACIONES BANCO"/>
    <s v=""/>
    <s v="000000352"/>
    <s v="E.P.S. SANITAS S.A.:REINTEGRO INCAPACIDADES000000352"/>
    <n v="0"/>
    <n v="67472"/>
    <n v="-67472"/>
    <s v="1"/>
    <x v="41"/>
    <x v="41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  <x v="2"/>
    <x v="8"/>
  </r>
  <r>
    <s v="138020001"/>
    <s v="REINTEGRO DE INCAPACIDADES"/>
    <d v="2023-07-27T00:00:00"/>
    <s v="2023"/>
    <x v="1"/>
    <s v="CONSIGNACIONES BANCO"/>
    <s v=""/>
    <s v="000000352"/>
    <s v="E.P.S. SANITAS S.A.:REINTEGRO INCAPACIDADES000000352"/>
    <n v="0"/>
    <n v="60568"/>
    <n v="-60568"/>
    <s v="1"/>
    <x v="42"/>
    <x v="42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  <x v="2"/>
    <x v="8"/>
  </r>
  <r>
    <s v="138020001"/>
    <s v="REINTEGRO DE INCAPACIDADES"/>
    <d v="2023-07-27T00:00:00"/>
    <s v="2023"/>
    <x v="1"/>
    <s v="CONSIGNACIONES BANCO"/>
    <s v=""/>
    <s v="000000352"/>
    <s v="E.P.S. SANITAS S.A.:REINTEGRO INCAPACIDADES000000352"/>
    <n v="0"/>
    <n v="32726"/>
    <n v="-32726"/>
    <s v="1"/>
    <x v="22"/>
    <x v="22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  <x v="2"/>
    <x v="8"/>
  </r>
  <r>
    <s v="138020001"/>
    <s v="REINTEGRO DE INCAPACIDADES"/>
    <d v="2023-07-27T00:00:00"/>
    <s v="2023"/>
    <x v="1"/>
    <s v="CONSIGNACIONES BANCO"/>
    <s v=""/>
    <s v="000000352"/>
    <s v="E.P.S. SANITAS S.A.:REINTEGRO INCAPACIDADES000000352"/>
    <n v="0"/>
    <n v="1100585"/>
    <n v="-1100585"/>
    <s v="1"/>
    <x v="48"/>
    <x v="48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  <x v="2"/>
    <x v="8"/>
  </r>
  <r>
    <s v="138020001"/>
    <s v="REINTEGRO DE INCAPACIDADES"/>
    <d v="2023-07-27T00:00:00"/>
    <s v="2023"/>
    <x v="1"/>
    <s v="CONSIGNACIONES BANCO"/>
    <s v=""/>
    <s v="000000352"/>
    <s v="E.P.S. SANITAS S.A.:REINTEGRO INCAPACIDADES000000352"/>
    <n v="0"/>
    <n v="96575"/>
    <n v="-96575"/>
    <s v="1"/>
    <x v="49"/>
    <x v="49"/>
    <s v=""/>
    <s v=" "/>
    <s v=" "/>
    <s v=" "/>
    <n v="0"/>
    <s v="CONTABLE"/>
    <s v="N"/>
    <s v="000000352"/>
    <s v="0"/>
    <s v="TACOTESO"/>
    <s v="Ago 11 2023  3:34PM"/>
    <s v="frmBAN607"/>
    <s v="DESKTOP-ACHTOTD"/>
    <s v="TAMBIENTAL"/>
    <s v="Ago 11 2023  3:34PM"/>
    <s v=""/>
    <x v="2"/>
    <x v="8"/>
  </r>
  <r>
    <s v="138020001"/>
    <s v="REINTEGRO DE INCAPACIDADES"/>
    <d v="2023-07-28T00:00:00"/>
    <s v="2023"/>
    <x v="1"/>
    <s v="CONSIGNACIONES BANCO"/>
    <s v=""/>
    <s v="000000347"/>
    <s v="ASOCIACION MUTUAL SER EMPRESA SOLIDARIA:REINTEGRO INCAPACIDADES000000347"/>
    <n v="0"/>
    <n v="77334"/>
    <n v="-77334"/>
    <s v="1"/>
    <x v="145"/>
    <x v="145"/>
    <s v=""/>
    <s v=" "/>
    <s v=" "/>
    <s v=" "/>
    <n v="0"/>
    <s v="CONTABLE"/>
    <s v="N"/>
    <s v="000000347"/>
    <s v="0"/>
    <s v="TACOTESO"/>
    <s v="Ago 11 2023  2:33PM"/>
    <s v="frmBAN607"/>
    <s v="DESKTOP-ACHTOTD"/>
    <s v="TAMBIENTAL"/>
    <s v="Ago 11 2023  2:33PM"/>
    <s v=""/>
    <x v="2"/>
    <x v="8"/>
  </r>
  <r>
    <s v="138020001"/>
    <s v="REINTEGRO DE INCAPACIDADES"/>
    <d v="2023-07-28T00:00:00"/>
    <s v="2023"/>
    <x v="1"/>
    <s v="CONSIGNACIONES BANCO"/>
    <s v=""/>
    <s v="000000351"/>
    <s v="E.P.S. SANITAS S.A.:REINTEGRTO INCAPACIDAD000000351"/>
    <n v="0"/>
    <n v="116000"/>
    <n v="-116000"/>
    <s v="1"/>
    <x v="49"/>
    <x v="49"/>
    <s v=""/>
    <s v=" "/>
    <s v=" "/>
    <s v=" "/>
    <n v="0"/>
    <s v="CONTABLE"/>
    <s v="N"/>
    <s v="000000351"/>
    <s v="0"/>
    <s v="TACOTESO"/>
    <s v="Ago 11 2023  2:59PM"/>
    <s v="frmBAN607"/>
    <s v="DESKTOP-ACHTOTD"/>
    <s v="TAMBIENTAL"/>
    <s v="Ago 11 2023  2:59P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77334"/>
    <n v="0"/>
    <n v="77334"/>
    <s v="1"/>
    <x v="207"/>
    <x v="207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16000"/>
    <n v="0"/>
    <n v="116000"/>
    <s v="1"/>
    <x v="208"/>
    <x v="208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08694"/>
    <n v="0"/>
    <n v="108694"/>
    <s v="1"/>
    <x v="209"/>
    <x v="209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70876"/>
    <n v="0"/>
    <n v="170876"/>
    <s v="1"/>
    <x v="210"/>
    <x v="21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80000"/>
    <n v="0"/>
    <n v="580000"/>
    <s v="1"/>
    <x v="108"/>
    <x v="10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43817"/>
    <n v="0"/>
    <n v="43817"/>
    <s v="1"/>
    <x v="211"/>
    <x v="211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77334"/>
    <n v="0"/>
    <n v="77334"/>
    <s v="1"/>
    <x v="45"/>
    <x v="45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270668"/>
    <n v="0"/>
    <n v="270668"/>
    <s v="1"/>
    <x v="199"/>
    <x v="19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36605"/>
    <n v="0"/>
    <n v="336605"/>
    <s v="1"/>
    <x v="137"/>
    <x v="13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80000"/>
    <n v="0"/>
    <n v="580000"/>
    <s v="1"/>
    <x v="20"/>
    <x v="2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02667"/>
    <n v="0"/>
    <n v="502667"/>
    <s v="1"/>
    <x v="48"/>
    <x v="4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49"/>
    <x v="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02667"/>
    <n v="0"/>
    <n v="502667"/>
    <s v="1"/>
    <x v="149"/>
    <x v="1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43924"/>
    <n v="0"/>
    <n v="43924"/>
    <s v="1"/>
    <x v="212"/>
    <x v="212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57714"/>
    <n v="0"/>
    <n v="557714"/>
    <s v="1"/>
    <x v="213"/>
    <x v="213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09335"/>
    <n v="0"/>
    <n v="309335"/>
    <s v="1"/>
    <x v="26"/>
    <x v="26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270667"/>
    <n v="0"/>
    <n v="270667"/>
    <s v="1"/>
    <x v="57"/>
    <x v="5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82959"/>
    <n v="0"/>
    <n v="82959"/>
    <s v="1"/>
    <x v="74"/>
    <x v="7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50955"/>
    <n v="0"/>
    <n v="350955"/>
    <s v="1"/>
    <x v="204"/>
    <x v="20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26000"/>
    <n v="0"/>
    <n v="126000"/>
    <s v="1"/>
    <x v="214"/>
    <x v="21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3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2941120"/>
    <n v="0"/>
    <n v="2941120"/>
    <s v="1"/>
    <x v="202"/>
    <x v="202"/>
    <s v="10050300"/>
    <s v="CALIDAD"/>
    <s v=" "/>
    <s v=" "/>
    <n v="0"/>
    <s v="CONTABLE"/>
    <s v="N"/>
    <s v="000000025"/>
    <s v="0"/>
    <s v="TAAUXAREA"/>
    <s v="Ago 15 2023  3:45PM"/>
    <s v="frmCON6093"/>
    <s v="TA-ANA-CONT"/>
    <s v="TAMBIENTAL"/>
    <s v="Ago 25 2023 11:04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215"/>
    <x v="215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98256"/>
    <n v="0"/>
    <n v="198256"/>
    <s v="1"/>
    <x v="180"/>
    <x v="180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207"/>
    <x v="207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425333"/>
    <n v="0"/>
    <n v="425333"/>
    <s v="1"/>
    <x v="208"/>
    <x v="208"/>
    <s v="10020200"/>
    <s v="EJECUCIÓN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68"/>
    <x v="6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194"/>
    <x v="194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41334"/>
    <n v="0"/>
    <n v="541334"/>
    <s v="1"/>
    <x v="108"/>
    <x v="10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101"/>
    <x v="101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199"/>
    <x v="19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43859"/>
    <n v="0"/>
    <n v="43859"/>
    <s v="1"/>
    <x v="159"/>
    <x v="15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78680"/>
    <n v="0"/>
    <n v="378680"/>
    <s v="1"/>
    <x v="137"/>
    <x v="13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09334"/>
    <n v="0"/>
    <n v="309334"/>
    <s v="1"/>
    <x v="20"/>
    <x v="2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41334"/>
    <n v="0"/>
    <n v="541334"/>
    <s v="1"/>
    <x v="48"/>
    <x v="48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8667"/>
    <n v="0"/>
    <n v="38667"/>
    <s v="1"/>
    <x v="49"/>
    <x v="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580000"/>
    <n v="0"/>
    <n v="580000"/>
    <s v="1"/>
    <x v="149"/>
    <x v="149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643516"/>
    <n v="0"/>
    <n v="643516"/>
    <s v="1"/>
    <x v="213"/>
    <x v="213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27474"/>
    <n v="0"/>
    <n v="127474"/>
    <s v="1"/>
    <x v="170"/>
    <x v="17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464002"/>
    <n v="0"/>
    <n v="464002"/>
    <s v="1"/>
    <x v="26"/>
    <x v="26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42554"/>
    <n v="0"/>
    <n v="42554"/>
    <s v="1"/>
    <x v="120"/>
    <x v="120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270668"/>
    <n v="0"/>
    <n v="270668"/>
    <s v="1"/>
    <x v="57"/>
    <x v="57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116000"/>
    <n v="0"/>
    <n v="116000"/>
    <s v="1"/>
    <x v="216"/>
    <x v="216"/>
    <s v="10030400"/>
    <s v="OPERADORES"/>
    <s v=" "/>
    <s v=" "/>
    <n v="0"/>
    <s v="CONTABLE"/>
    <s v="N"/>
    <s v="000000025"/>
    <s v="0"/>
    <s v="TAAUXAREA"/>
    <s v="Ago 15 2023  3:45PM"/>
    <s v="frmCON6093"/>
    <s v="TA-ANA-CONT"/>
    <s v="TAMBIENTAL"/>
    <s v="Ago 25 2023 11:05AM"/>
    <s v=""/>
    <x v="2"/>
    <x v="8"/>
  </r>
  <r>
    <s v="138020001"/>
    <s v="REINTEGRO DE INCAPACIDADES"/>
    <d v="2023-07-31T00:00:00"/>
    <s v="2023"/>
    <x v="2"/>
    <s v="NOMINA NOVASOFT"/>
    <s v=""/>
    <s v="000000025"/>
    <s v="REINTEGRO DE INCAPACIDADES"/>
    <n v="3137195"/>
    <n v="0"/>
    <n v="3137195"/>
    <s v="1"/>
    <x v="202"/>
    <x v="202"/>
    <s v="10050300"/>
    <s v="CALIDAD"/>
    <s v=" "/>
    <s v=" "/>
    <n v="0"/>
    <s v="CONTABLE"/>
    <s v="N"/>
    <s v="000000025"/>
    <s v="0"/>
    <s v="TAAUXAREA"/>
    <s v="Ago 15 2023  3:45PM"/>
    <s v="frmCON6093"/>
    <s v="TA-ANA-CONT"/>
    <s v="TAMBIENTAL"/>
    <s v="Ago 25 2023 11:06AM"/>
    <s v=""/>
    <x v="2"/>
    <x v="8"/>
  </r>
  <r>
    <s v="138020001"/>
    <s v="REINTEGRO DE INCAPACIDADES"/>
    <d v="2023-08-03T00:00:00"/>
    <s v="2023"/>
    <x v="1"/>
    <s v="CONSIGNACIONES BANCO"/>
    <s v=""/>
    <s v="000000371"/>
    <s v="SALUD TOTAL S.A. EPS ARS:REINTEGRO INCAPACIDADES000000371"/>
    <n v="0"/>
    <n v="405909"/>
    <n v="-405909"/>
    <s v="1"/>
    <x v="2"/>
    <x v="2"/>
    <s v=""/>
    <s v=" "/>
    <s v=" "/>
    <s v=" "/>
    <n v="0"/>
    <s v="CONTABLE"/>
    <s v="N"/>
    <s v="000000371"/>
    <s v="0"/>
    <s v="TACOTESO"/>
    <s v="Sep 15 2023  3:21PM"/>
    <s v="frmBAN607"/>
    <s v="DESKTOP-ACHTOTD"/>
    <s v="TAMBIENTAL"/>
    <s v="Sep 15 2023  3:21PM"/>
    <s v=""/>
    <x v="2"/>
    <x v="9"/>
  </r>
  <r>
    <s v="138020001"/>
    <s v="REINTEGRO DE INCAPACIDADES"/>
    <d v="2023-08-04T00:00:00"/>
    <s v="2023"/>
    <x v="1"/>
    <s v="CONSIGNACIONES BANCO"/>
    <s v=""/>
    <s v="000000370"/>
    <s v="NUEVA EMPRESA PROMOTORA DE SALUD:REINTEGRO INCAPACIDAD000000370"/>
    <n v="0"/>
    <n v="348000"/>
    <n v="-348000"/>
    <s v="1"/>
    <x v="3"/>
    <x v="3"/>
    <s v=""/>
    <s v=" "/>
    <s v=" "/>
    <s v=" "/>
    <n v="0"/>
    <s v="CONTABLE"/>
    <s v="N"/>
    <s v="000000370"/>
    <s v="0"/>
    <s v="TACOTESO"/>
    <s v="Sep 15 2023  3:19PM"/>
    <s v="frmBAN607"/>
    <s v="DESKTOP-ACHTOTD"/>
    <s v="TAMBIENTAL"/>
    <s v="Sep 15 2023  3:19PM"/>
    <s v=""/>
    <x v="2"/>
    <x v="9"/>
  </r>
  <r>
    <s v="138020001"/>
    <s v="REINTEGRO DE INCAPACIDADES"/>
    <d v="2023-08-11T00:00:00"/>
    <s v="2023"/>
    <x v="1"/>
    <s v="CONSIGNACIONES BANCO"/>
    <s v=""/>
    <s v="000000368"/>
    <s v="E.P.S. FAMISANAR LTDA. CAFAM COLSUBSIDIO:REINTEGRO INCAPACIDADES000000368"/>
    <n v="0"/>
    <n v="38667"/>
    <n v="-38667"/>
    <s v="1"/>
    <x v="7"/>
    <x v="7"/>
    <s v=""/>
    <s v=" "/>
    <s v=" "/>
    <s v=" "/>
    <n v="0"/>
    <s v="CONTABLE"/>
    <s v="N"/>
    <s v="000000368"/>
    <s v="0"/>
    <s v="TACOTESO"/>
    <s v="Sep 15 2023  3:16PM"/>
    <s v="frmBAN607"/>
    <s v="DESKTOP-ACHTOTD"/>
    <s v="TAMBIENTAL"/>
    <s v="Sep 15 2023  3:16PM"/>
    <s v=""/>
    <x v="2"/>
    <x v="9"/>
  </r>
  <r>
    <s v="138020001"/>
    <s v="REINTEGRO DE INCAPACIDADES"/>
    <d v="2023-08-11T00:00:00"/>
    <s v="2023"/>
    <x v="1"/>
    <s v="CONSIGNACIONES BANCO"/>
    <s v=""/>
    <s v="000000369"/>
    <s v="SALUD TOTAL S.A. EPS ARS:REINTEGRO INCAPACIDADES000000369"/>
    <n v="0"/>
    <n v="1160000"/>
    <n v="-1160000"/>
    <s v="1"/>
    <x v="2"/>
    <x v="2"/>
    <s v=""/>
    <s v=" "/>
    <s v=" "/>
    <s v=" "/>
    <n v="0"/>
    <s v="CONTABLE"/>
    <s v="N"/>
    <s v="000000369"/>
    <s v="0"/>
    <s v="TACOTESO"/>
    <s v="Sep 15 2023  3:17PM"/>
    <s v="frmBAN607"/>
    <s v="DESKTOP-ACHTOTD"/>
    <s v="TAMBIENTAL"/>
    <s v="Sep 15 2023  3:17PM"/>
    <s v=""/>
    <x v="2"/>
    <x v="9"/>
  </r>
  <r>
    <s v="138020001"/>
    <s v="REINTEGRO DE INCAPACIDADES"/>
    <d v="2023-08-22T00:00:00"/>
    <s v="2023"/>
    <x v="1"/>
    <s v="CONSIGNACIONES BANCO"/>
    <s v=""/>
    <s v="000000366"/>
    <s v="E.P.S. SANITAS S.A.:REINTEGRO INCAPACIDAD000000366"/>
    <n v="0"/>
    <n v="90853"/>
    <n v="-90853"/>
    <s v="1"/>
    <x v="5"/>
    <x v="5"/>
    <s v=""/>
    <s v=" "/>
    <s v=" "/>
    <s v=" "/>
    <n v="0"/>
    <s v="CONTABLE"/>
    <s v="N"/>
    <s v="000000366"/>
    <s v="0"/>
    <s v="TACOTESO"/>
    <s v="Sep 15 2023  3:13PM"/>
    <s v="frmBAN607"/>
    <s v="DESKTOP-ACHTOTD"/>
    <s v="TAMBIENTAL"/>
    <s v="Sep 15 2023  3:13PM"/>
    <s v=""/>
    <x v="2"/>
    <x v="9"/>
  </r>
  <r>
    <s v="138020001"/>
    <s v="REINTEGRO DE INCAPACIDADES"/>
    <d v="2023-08-22T00:00:00"/>
    <s v="2023"/>
    <x v="1"/>
    <s v="CONSIGNACIONES BANCO"/>
    <s v=""/>
    <s v="000000367"/>
    <s v="E.P.S. FAMISANAR LTDA. CAFAM COLSUBSIDIO:REINTEGRO INCAPACIDADES000000367"/>
    <n v="0"/>
    <n v="193333"/>
    <n v="-193333"/>
    <s v="1"/>
    <x v="7"/>
    <x v="7"/>
    <s v=""/>
    <s v=" "/>
    <s v=" "/>
    <s v=" "/>
    <n v="0"/>
    <s v="CONTABLE"/>
    <s v="N"/>
    <s v="000000367"/>
    <s v="0"/>
    <s v="TACOTESO"/>
    <s v="Sep 15 2023  3:14PM"/>
    <s v="frmBAN607"/>
    <s v="DESKTOP-ACHTOTD"/>
    <s v="TAMBIENTAL"/>
    <s v="Sep 15 2023  3:14PM"/>
    <s v=""/>
    <x v="2"/>
    <x v="9"/>
  </r>
  <r>
    <s v="138020001"/>
    <s v="REINTEGRO DE INCAPACIDADES"/>
    <d v="2023-08-25T00:00:00"/>
    <s v="2023"/>
    <x v="1"/>
    <s v="CONSIGNACIONES BANCO"/>
    <s v=""/>
    <s v="000000365"/>
    <s v="SALUD TOTAL S.A. EPS ARS:REINTEGRO INCAPACIDAD000000365"/>
    <n v="0"/>
    <n v="1435070"/>
    <n v="-1435070"/>
    <s v="1"/>
    <x v="2"/>
    <x v="2"/>
    <s v=""/>
    <s v=" "/>
    <s v=" "/>
    <s v=" "/>
    <n v="0"/>
    <s v="CONTABLE"/>
    <s v="N"/>
    <s v="000000365"/>
    <s v="0"/>
    <s v="TACOTESO"/>
    <s v="Sep 15 2023  3:11PM"/>
    <s v="frmBAN607"/>
    <s v="DESKTOP-ACHTOTD"/>
    <s v="TAMBIENTAL"/>
    <s v="Sep 15 2023  3:11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1801"/>
    <n v="0"/>
    <n v="41801"/>
    <s v="1"/>
    <x v="174"/>
    <x v="174"/>
    <s v="10020200"/>
    <s v="EJECUCIÓN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1460"/>
    <n v="0"/>
    <n v="41460"/>
    <s v="1"/>
    <x v="116"/>
    <x v="116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02667"/>
    <n v="0"/>
    <n v="502667"/>
    <s v="1"/>
    <x v="92"/>
    <x v="92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7364"/>
    <n v="0"/>
    <n v="47364"/>
    <s v="1"/>
    <x v="128"/>
    <x v="12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80000"/>
    <n v="0"/>
    <n v="580000"/>
    <s v="1"/>
    <x v="108"/>
    <x v="10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3835"/>
    <n v="0"/>
    <n v="43835"/>
    <s v="1"/>
    <x v="193"/>
    <x v="193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0"/>
    <n v="0"/>
    <n v="116000"/>
    <s v="1"/>
    <x v="101"/>
    <x v="10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327059"/>
    <n v="0"/>
    <n v="327059"/>
    <s v="1"/>
    <x v="39"/>
    <x v="3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38667"/>
    <n v="0"/>
    <n v="38667"/>
    <s v="1"/>
    <x v="217"/>
    <x v="21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84095"/>
    <n v="0"/>
    <n v="84095"/>
    <s v="1"/>
    <x v="218"/>
    <x v="21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46983"/>
    <n v="0"/>
    <n v="546983"/>
    <s v="1"/>
    <x v="137"/>
    <x v="13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02668"/>
    <n v="0"/>
    <n v="502668"/>
    <s v="1"/>
    <x v="48"/>
    <x v="4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38667"/>
    <n v="0"/>
    <n v="38667"/>
    <s v="1"/>
    <x v="219"/>
    <x v="21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02667"/>
    <n v="0"/>
    <n v="502667"/>
    <s v="1"/>
    <x v="149"/>
    <x v="14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93334"/>
    <n v="0"/>
    <n v="193334"/>
    <s v="1"/>
    <x v="201"/>
    <x v="20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0"/>
    <n v="0"/>
    <n v="116000"/>
    <s v="1"/>
    <x v="213"/>
    <x v="213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25334"/>
    <n v="0"/>
    <n v="425334"/>
    <s v="1"/>
    <x v="26"/>
    <x v="26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1"/>
    <n v="0"/>
    <n v="116001"/>
    <s v="1"/>
    <x v="57"/>
    <x v="5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77334"/>
    <n v="0"/>
    <n v="77334"/>
    <s v="1"/>
    <x v="32"/>
    <x v="32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2941120"/>
    <n v="0"/>
    <n v="2941120"/>
    <s v="1"/>
    <x v="202"/>
    <x v="202"/>
    <s v="10050300"/>
    <s v="CALIDAD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41333"/>
    <n v="0"/>
    <n v="541333"/>
    <s v="1"/>
    <x v="220"/>
    <x v="220"/>
    <s v="10020200"/>
    <s v="EJECUCIÓN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54667"/>
    <n v="0"/>
    <n v="154667"/>
    <s v="1"/>
    <x v="221"/>
    <x v="22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0"/>
    <n v="0"/>
    <n v="116000"/>
    <s v="1"/>
    <x v="108"/>
    <x v="10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29654"/>
    <n v="0"/>
    <n v="129654"/>
    <s v="1"/>
    <x v="147"/>
    <x v="14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49706"/>
    <n v="0"/>
    <n v="449706"/>
    <s v="1"/>
    <x v="39"/>
    <x v="3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7691"/>
    <n v="0"/>
    <n v="47691"/>
    <s v="1"/>
    <x v="50"/>
    <x v="50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20471"/>
    <n v="0"/>
    <n v="120471"/>
    <s v="1"/>
    <x v="137"/>
    <x v="13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348001"/>
    <n v="0"/>
    <n v="348001"/>
    <s v="1"/>
    <x v="20"/>
    <x v="20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618667"/>
    <n v="0"/>
    <n v="618667"/>
    <s v="1"/>
    <x v="48"/>
    <x v="4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0"/>
    <n v="0"/>
    <n v="116000"/>
    <s v="1"/>
    <x v="49"/>
    <x v="4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580000"/>
    <n v="0"/>
    <n v="580000"/>
    <s v="1"/>
    <x v="149"/>
    <x v="149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1"/>
    <n v="0"/>
    <n v="116001"/>
    <s v="1"/>
    <x v="222"/>
    <x v="222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64002"/>
    <n v="0"/>
    <n v="464002"/>
    <s v="1"/>
    <x v="201"/>
    <x v="201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348001"/>
    <n v="0"/>
    <n v="348001"/>
    <s v="1"/>
    <x v="26"/>
    <x v="26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464507"/>
    <n v="0"/>
    <n v="464507"/>
    <s v="1"/>
    <x v="28"/>
    <x v="28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116000"/>
    <n v="0"/>
    <n v="116000"/>
    <s v="1"/>
    <x v="57"/>
    <x v="57"/>
    <s v="10030400"/>
    <s v="OPERADORES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8-31T00:00:00"/>
    <s v="2023"/>
    <x v="2"/>
    <s v="NOMINA NOVASOFT"/>
    <s v=""/>
    <s v="000000026"/>
    <s v="REINTEGRO DE INCAPACIDADES"/>
    <n v="3137195"/>
    <n v="0"/>
    <n v="3137195"/>
    <s v="1"/>
    <x v="202"/>
    <x v="202"/>
    <s v="10050300"/>
    <s v="CALIDAD"/>
    <s v=" "/>
    <s v=" "/>
    <n v="0"/>
    <s v="CONTABLE"/>
    <s v="N"/>
    <s v="000000026"/>
    <s v="0"/>
    <s v="TAAUXAREA"/>
    <s v="Sep 18 2023  3:04PM"/>
    <s v="frmCON6093"/>
    <s v="TA-ANA-CONT"/>
    <s v="TAMBIENTAL"/>
    <s v="Sep 18 2023  3:04PM"/>
    <s v=""/>
    <x v="2"/>
    <x v="9"/>
  </r>
  <r>
    <s v="138020001"/>
    <s v="REINTEGRO DE INCAPACIDADES"/>
    <d v="2023-09-08T00:00:00"/>
    <s v="2023"/>
    <x v="1"/>
    <s v="CONSIGNACIONES BANCO"/>
    <s v=""/>
    <s v="000000373"/>
    <s v="SALUD TOTAL S.A. EPS ARS:CONSIGNACION REINTEGRO INCAPACIDADES000000373"/>
    <n v="0"/>
    <n v="293342"/>
    <n v="-293342"/>
    <s v="1"/>
    <x v="2"/>
    <x v="2"/>
    <s v=""/>
    <s v=" "/>
    <s v=" "/>
    <s v=" "/>
    <n v="0"/>
    <s v="CONTABLE"/>
    <s v="N"/>
    <s v="000000373"/>
    <s v="0"/>
    <s v="TACOTESO"/>
    <s v="Oct  6 2023  4:13PM"/>
    <s v="frmBAN607"/>
    <s v="DESKTOP-ACHTOTD"/>
    <s v="TAMBIENTAL"/>
    <s v="Oct  6 2023  4:13PM"/>
    <s v=""/>
    <x v="2"/>
    <x v="10"/>
  </r>
  <r>
    <s v="138020001"/>
    <s v="REINTEGRO DE INCAPACIDADES"/>
    <d v="2023-09-21T00:00:00"/>
    <s v="2023"/>
    <x v="1"/>
    <s v="CONSIGNACIONES BANCO"/>
    <s v=""/>
    <s v="000000374"/>
    <s v="SALUD TOTAL S.A. EPS ARS:REINTEGRO INCAPACIDADES000000374"/>
    <n v="0"/>
    <n v="2244000"/>
    <n v="-2244000"/>
    <s v="1"/>
    <x v="2"/>
    <x v="2"/>
    <s v=""/>
    <s v=" "/>
    <s v=" "/>
    <s v=" "/>
    <n v="0"/>
    <s v="CONTABLE"/>
    <s v="N"/>
    <s v="000000374"/>
    <s v="0"/>
    <s v="TACOTESO"/>
    <s v="Oct  6 2023  4:17PM"/>
    <s v="frmBAN607"/>
    <s v="DESKTOP-ACHTOTD"/>
    <s v="TAMBIENTAL"/>
    <s v="Oct  6 2023  4:17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77334"/>
    <n v="0"/>
    <n v="77334"/>
    <s v="1"/>
    <x v="207"/>
    <x v="207"/>
    <s v="10020200"/>
    <s v="EJECUCIÓN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332740"/>
    <n v="0"/>
    <n v="332740"/>
    <s v="1"/>
    <x v="223"/>
    <x v="223"/>
    <s v="10030300"/>
    <s v="ACCIDENT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16000"/>
    <n v="0"/>
    <n v="116000"/>
    <s v="1"/>
    <x v="224"/>
    <x v="224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30374"/>
    <n v="0"/>
    <n v="130374"/>
    <s v="1"/>
    <x v="130"/>
    <x v="130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43272"/>
    <n v="0"/>
    <n v="43272"/>
    <s v="1"/>
    <x v="13"/>
    <x v="13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41918"/>
    <n v="0"/>
    <n v="41918"/>
    <s v="1"/>
    <x v="37"/>
    <x v="3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77334"/>
    <n v="0"/>
    <n v="77334"/>
    <s v="1"/>
    <x v="45"/>
    <x v="4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39418"/>
    <n v="0"/>
    <n v="39418"/>
    <s v="1"/>
    <x v="225"/>
    <x v="22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309334"/>
    <n v="0"/>
    <n v="309334"/>
    <s v="1"/>
    <x v="20"/>
    <x v="20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02667"/>
    <n v="0"/>
    <n v="502667"/>
    <s v="1"/>
    <x v="48"/>
    <x v="4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41334"/>
    <n v="0"/>
    <n v="541334"/>
    <s v="1"/>
    <x v="149"/>
    <x v="149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348001"/>
    <n v="0"/>
    <n v="348001"/>
    <s v="1"/>
    <x v="222"/>
    <x v="222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38667"/>
    <n v="0"/>
    <n v="38667"/>
    <s v="1"/>
    <x v="226"/>
    <x v="226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425334"/>
    <n v="0"/>
    <n v="425334"/>
    <s v="1"/>
    <x v="26"/>
    <x v="26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16127"/>
    <n v="0"/>
    <n v="116127"/>
    <s v="1"/>
    <x v="28"/>
    <x v="2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38667"/>
    <n v="0"/>
    <n v="38667"/>
    <s v="1"/>
    <x v="57"/>
    <x v="5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00273"/>
    <n v="0"/>
    <n v="100273"/>
    <s v="1"/>
    <x v="227"/>
    <x v="22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683682"/>
    <n v="0"/>
    <n v="683682"/>
    <s v="1"/>
    <x v="15"/>
    <x v="1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415074"/>
    <n v="0"/>
    <n v="415074"/>
    <s v="1"/>
    <x v="191"/>
    <x v="191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2941120"/>
    <n v="0"/>
    <n v="2941120"/>
    <s v="1"/>
    <x v="202"/>
    <x v="202"/>
    <s v="10050300"/>
    <s v="C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16000"/>
    <n v="0"/>
    <n v="116000"/>
    <s v="1"/>
    <x v="228"/>
    <x v="228"/>
    <s v="10020200"/>
    <s v="EJECUCIÓN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80000"/>
    <n v="0"/>
    <n v="580000"/>
    <s v="1"/>
    <x v="207"/>
    <x v="207"/>
    <s v="10020200"/>
    <s v="EJECUCIÓN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221827"/>
    <n v="0"/>
    <n v="221827"/>
    <s v="1"/>
    <x v="223"/>
    <x v="223"/>
    <s v="10030300"/>
    <s v="ACCIDENT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77334"/>
    <n v="0"/>
    <n v="77334"/>
    <s v="1"/>
    <x v="224"/>
    <x v="224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16000"/>
    <n v="0"/>
    <n v="116000"/>
    <s v="1"/>
    <x v="107"/>
    <x v="10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02667"/>
    <n v="0"/>
    <n v="502667"/>
    <s v="1"/>
    <x v="108"/>
    <x v="10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80000"/>
    <n v="0"/>
    <n v="580000"/>
    <s v="1"/>
    <x v="48"/>
    <x v="48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41334"/>
    <n v="0"/>
    <n v="541334"/>
    <s v="1"/>
    <x v="149"/>
    <x v="149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193334"/>
    <n v="0"/>
    <n v="193334"/>
    <s v="1"/>
    <x v="26"/>
    <x v="26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02667"/>
    <n v="0"/>
    <n v="502667"/>
    <s v="1"/>
    <x v="57"/>
    <x v="5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43311"/>
    <n v="0"/>
    <n v="43311"/>
    <s v="1"/>
    <x v="33"/>
    <x v="33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601636"/>
    <n v="0"/>
    <n v="601636"/>
    <s v="1"/>
    <x v="227"/>
    <x v="227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569734"/>
    <n v="0"/>
    <n v="569734"/>
    <s v="1"/>
    <x v="15"/>
    <x v="15"/>
    <s v="10030400"/>
    <s v="OPERADORES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09-30T00:00:00"/>
    <s v="2023"/>
    <x v="2"/>
    <s v="NOMINA NOVASOFT"/>
    <s v=""/>
    <s v="000000027"/>
    <s v="REINTEGRO DE INCAPACIDADES"/>
    <n v="2941120"/>
    <n v="0"/>
    <n v="2941120"/>
    <s v="1"/>
    <x v="202"/>
    <x v="202"/>
    <s v="10050300"/>
    <s v="CALIDAD"/>
    <s v=" "/>
    <s v=" "/>
    <n v="0"/>
    <s v="CONTABLE"/>
    <s v="N"/>
    <s v="000000027"/>
    <s v="0"/>
    <s v="TAAUXAREA"/>
    <s v="Oct 13 2023  3:59PM"/>
    <s v="frmCON6093"/>
    <s v="TA-ANA-CONT"/>
    <s v="TAMBIENTAL"/>
    <s v="Oct 13 2023  3:59PM"/>
    <s v=""/>
    <x v="2"/>
    <x v="10"/>
  </r>
  <r>
    <s v="138020001"/>
    <s v="REINTEGRO DE INCAPACIDADES"/>
    <d v="2023-10-13T00:00:00"/>
    <s v="2023"/>
    <x v="1"/>
    <s v="CONSIGNACIONES BANCO"/>
    <s v=""/>
    <s v="000000382"/>
    <s v="EPS SURA COMPAÑIA SURAMERICANA SERVICIOS DE SALUD:REINTEGRO INCAPACIDAD000000382"/>
    <n v="0"/>
    <n v="62800"/>
    <n v="-62800"/>
    <s v="1"/>
    <x v="1"/>
    <x v="1"/>
    <s v=""/>
    <s v=" "/>
    <s v=" "/>
    <s v=" "/>
    <n v="0"/>
    <s v="CONTABLE"/>
    <s v="N"/>
    <s v="000000382"/>
    <s v="0"/>
    <s v="TACOTESO"/>
    <s v="Nov  3 2023  9:06AM"/>
    <s v="frmBAN607"/>
    <s v="DESKTOP-ACHTOTD"/>
    <s v="TAMBIENTAL"/>
    <s v="Nov  3 2023  9:06AM"/>
    <s v=""/>
    <x v="2"/>
    <x v="11"/>
  </r>
  <r>
    <s v="138020001"/>
    <s v="REINTEGRO DE INCAPACIDADES"/>
    <d v="2023-10-13T00:00:00"/>
    <s v="2023"/>
    <x v="1"/>
    <s v="CONSIGNACIONES BANCO"/>
    <s v=""/>
    <s v="000000383"/>
    <s v="EPS SURA COMPAÑIA SURAMERICANA SERVICIOS DE SALUD:REINTEGRO INCAPACIDAD000000383"/>
    <n v="0"/>
    <n v="34133"/>
    <n v="-34133"/>
    <s v="1"/>
    <x v="1"/>
    <x v="1"/>
    <s v=""/>
    <s v=" "/>
    <s v=" "/>
    <s v=" "/>
    <n v="0"/>
    <s v="CONTABLE"/>
    <s v="N"/>
    <s v="000000383"/>
    <s v="0"/>
    <s v="TACOTESO"/>
    <s v="Nov  3 2023  9:07AM"/>
    <s v="frmBAN607"/>
    <s v="DESKTOP-ACHTOTD"/>
    <s v="TAMBIENTAL"/>
    <s v="Nov  3 2023  9:07A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3181511"/>
    <n v="0"/>
    <n v="3181511"/>
    <s v="1"/>
    <x v="229"/>
    <x v="229"/>
    <s v="10020000"/>
    <s v="GERENCIA DE MANTENIMIENTO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38667"/>
    <n v="0"/>
    <n v="38667"/>
    <s v="1"/>
    <x v="208"/>
    <x v="208"/>
    <s v="10020200"/>
    <s v="EJECUCIÓN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425334"/>
    <n v="0"/>
    <n v="425334"/>
    <s v="1"/>
    <x v="207"/>
    <x v="207"/>
    <s v="10020200"/>
    <s v="EJECUCIÓN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502667"/>
    <n v="0"/>
    <n v="502667"/>
    <s v="1"/>
    <x v="107"/>
    <x v="107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580000"/>
    <n v="0"/>
    <n v="580000"/>
    <s v="1"/>
    <x v="108"/>
    <x v="108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38667"/>
    <n v="0"/>
    <n v="38667"/>
    <s v="1"/>
    <x v="45"/>
    <x v="45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502667"/>
    <n v="0"/>
    <n v="502667"/>
    <s v="1"/>
    <x v="48"/>
    <x v="48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16000"/>
    <n v="0"/>
    <n v="116000"/>
    <s v="1"/>
    <x v="49"/>
    <x v="4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215310"/>
    <n v="0"/>
    <n v="215310"/>
    <s v="1"/>
    <x v="230"/>
    <x v="230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77334"/>
    <n v="0"/>
    <n v="77334"/>
    <s v="1"/>
    <x v="26"/>
    <x v="26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425334"/>
    <n v="0"/>
    <n v="425334"/>
    <s v="1"/>
    <x v="57"/>
    <x v="57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860765"/>
    <n v="0"/>
    <n v="860765"/>
    <s v="1"/>
    <x v="15"/>
    <x v="15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26388"/>
    <n v="0"/>
    <n v="126388"/>
    <s v="1"/>
    <x v="179"/>
    <x v="17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784299"/>
    <n v="0"/>
    <n v="784299"/>
    <s v="1"/>
    <x v="202"/>
    <x v="202"/>
    <s v="10050300"/>
    <s v="CALIDAD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223658"/>
    <n v="0"/>
    <n v="1223658"/>
    <s v="1"/>
    <x v="229"/>
    <x v="229"/>
    <s v="10020000"/>
    <s v="GERENCIA DE MANTENIMIENTO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40358"/>
    <n v="0"/>
    <n v="140358"/>
    <s v="1"/>
    <x v="231"/>
    <x v="231"/>
    <s v="10020200"/>
    <s v="EJECUCIÓN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580000"/>
    <n v="0"/>
    <n v="580000"/>
    <s v="1"/>
    <x v="107"/>
    <x v="107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541334"/>
    <n v="0"/>
    <n v="541334"/>
    <s v="1"/>
    <x v="48"/>
    <x v="48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77334"/>
    <n v="0"/>
    <n v="77334"/>
    <s v="1"/>
    <x v="49"/>
    <x v="4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688992"/>
    <n v="0"/>
    <n v="688992"/>
    <s v="1"/>
    <x v="230"/>
    <x v="230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93334"/>
    <n v="0"/>
    <n v="193334"/>
    <s v="1"/>
    <x v="149"/>
    <x v="14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38667"/>
    <n v="0"/>
    <n v="38667"/>
    <s v="1"/>
    <x v="232"/>
    <x v="232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16000"/>
    <n v="0"/>
    <n v="116000"/>
    <s v="1"/>
    <x v="201"/>
    <x v="201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93334"/>
    <n v="0"/>
    <n v="193334"/>
    <s v="1"/>
    <x v="26"/>
    <x v="26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57590"/>
    <n v="0"/>
    <n v="57590"/>
    <s v="1"/>
    <x v="15"/>
    <x v="15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0-31T00:00:00"/>
    <s v="2023"/>
    <x v="2"/>
    <s v="NOMINA NOVASOFT"/>
    <s v=""/>
    <s v="000000028"/>
    <s v="REINTEGRO DE INCAPACIDADES"/>
    <n v="189582"/>
    <n v="0"/>
    <n v="189582"/>
    <s v="1"/>
    <x v="179"/>
    <x v="179"/>
    <s v="10030400"/>
    <s v="OPERADORES"/>
    <s v=" "/>
    <s v=" "/>
    <n v="0"/>
    <s v="CONTABLE"/>
    <s v="N"/>
    <s v="000000028"/>
    <s v="0"/>
    <s v="TAAUXAREA"/>
    <s v="Nov 17 2023  6:25PM"/>
    <s v="frmCON6093"/>
    <s v="TA-ANA-CONT"/>
    <s v="TAMBIENTAL"/>
    <s v="Nov 17 2023  6:25PM"/>
    <s v=""/>
    <x v="2"/>
    <x v="11"/>
  </r>
  <r>
    <s v="138020001"/>
    <s v="REINTEGRO DE INCAPACIDADES"/>
    <d v="2023-11-24T00:00:00"/>
    <s v="2023"/>
    <x v="1"/>
    <s v="CONSIGNACIONES BANCO"/>
    <s v=""/>
    <s v="000000408"/>
    <s v="COOSALUD ENTIDAD PROMOTORA DE SALUD S.A:REINTEGRO INCAPACIDAD000000408"/>
    <n v="0"/>
    <n v="38667"/>
    <n v="-38667"/>
    <s v="1"/>
    <x v="8"/>
    <x v="8"/>
    <s v=""/>
    <s v=" "/>
    <s v=" "/>
    <s v=" "/>
    <n v="0"/>
    <s v="CONTABLE"/>
    <s v="N"/>
    <s v="000000408"/>
    <s v="0"/>
    <s v="TACOTESO"/>
    <s v="Dic 10 2023  7:55PM"/>
    <s v="frmBAN607"/>
    <s v="TA-COOR-TESO"/>
    <s v="TAMBIENTAL"/>
    <s v="Dic 10 2023  7:55PM"/>
    <s v=""/>
    <x v="2"/>
    <x v="0"/>
  </r>
  <r>
    <s v="138020001"/>
    <s v="REINTEGRO DE INCAPACIDADES"/>
    <d v="2023-11-24T00:00:00"/>
    <s v="2023"/>
    <x v="1"/>
    <s v="CONSIGNACIONES BANCO"/>
    <s v=""/>
    <s v="000000409"/>
    <s v="COOSALUD ENTIDAD PROMOTORA DE SALUD S.A:REINTEGRO INCAPACIDADES000000409"/>
    <n v="0"/>
    <n v="38667"/>
    <n v="-38667"/>
    <s v="1"/>
    <x v="8"/>
    <x v="8"/>
    <s v=""/>
    <s v=" "/>
    <s v=" "/>
    <s v=" "/>
    <n v="0"/>
    <s v="CONTABLE"/>
    <s v="N"/>
    <s v="000000409"/>
    <s v="0"/>
    <s v="TACOTESO"/>
    <s v="Dic 10 2023  7:56PM"/>
    <s v="frmBAN607"/>
    <s v="TA-COOR-TESO"/>
    <s v="TAMBIENTAL"/>
    <s v="Dic 10 2023  7:56PM"/>
    <s v=""/>
    <x v="2"/>
    <x v="0"/>
  </r>
  <r>
    <s v="138020001"/>
    <s v="REINTEGRO DE INCAPACIDADES"/>
    <d v="2023-11-24T00:00:00"/>
    <s v="2023"/>
    <x v="1"/>
    <s v="CONSIGNACIONES BANCO"/>
    <s v=""/>
    <s v="000000410"/>
    <s v="NUEVA EMPRESA PROMOTORA DE SALUD:REINTEGRO INCAPACIDADES000000410"/>
    <n v="0"/>
    <n v="193334"/>
    <n v="-193334"/>
    <s v="1"/>
    <x v="3"/>
    <x v="3"/>
    <s v=""/>
    <s v=" "/>
    <s v=" "/>
    <s v=" "/>
    <n v="0"/>
    <s v="CONTABLE"/>
    <s v="N"/>
    <s v="000000410"/>
    <s v="0"/>
    <s v="TACOTESO"/>
    <s v="Dic 10 2023  7:57PM"/>
    <s v="frmBAN607"/>
    <s v="TA-COOR-TESO"/>
    <s v="TAMBIENTAL"/>
    <s v="Dic 10 2023  7:57PM"/>
    <s v=""/>
    <x v="2"/>
    <x v="0"/>
  </r>
  <r>
    <s v="138020001"/>
    <s v="REINTEGRO DE INCAPACIDADES"/>
    <d v="2023-11-27T00:00:00"/>
    <s v="2023"/>
    <x v="1"/>
    <s v="CONSIGNACIONES BANCO"/>
    <s v=""/>
    <s v="000000407"/>
    <s v="E.P.S. FAMISANAR LTDA. CAFAM COLSUBSIDIO:TRASLADO ENTRE FONDOS000000407"/>
    <n v="0"/>
    <n v="929998"/>
    <n v="-929998"/>
    <s v="1"/>
    <x v="7"/>
    <x v="7"/>
    <s v=""/>
    <s v=" "/>
    <s v=" "/>
    <s v=" "/>
    <n v="0"/>
    <s v="CONTABLE"/>
    <s v="N"/>
    <s v="000000407"/>
    <s v="0"/>
    <s v="TACOTESO"/>
    <s v="Dic 10 2023  7:53PM"/>
    <s v="frmBAN607"/>
    <s v="TA-COOR-TESO"/>
    <s v="TAMBIENTAL"/>
    <s v="Dic 10 2023  7:53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44434"/>
    <n v="0"/>
    <n v="44434"/>
    <s v="1"/>
    <x v="231"/>
    <x v="231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825132"/>
    <n v="0"/>
    <n v="825132"/>
    <s v="1"/>
    <x v="228"/>
    <x v="228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107"/>
    <x v="107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13"/>
    <x v="13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108"/>
    <x v="10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233"/>
    <x v="233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9394"/>
    <n v="0"/>
    <n v="39394"/>
    <s v="1"/>
    <x v="89"/>
    <x v="8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80728"/>
    <n v="0"/>
    <n v="80728"/>
    <s v="1"/>
    <x v="164"/>
    <x v="164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232000"/>
    <n v="0"/>
    <n v="232000"/>
    <s v="1"/>
    <x v="48"/>
    <x v="4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9588"/>
    <n v="0"/>
    <n v="39588"/>
    <s v="1"/>
    <x v="219"/>
    <x v="21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230"/>
    <x v="230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80000"/>
    <n v="0"/>
    <n v="580000"/>
    <s v="1"/>
    <x v="149"/>
    <x v="14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116000"/>
    <n v="0"/>
    <n v="116000"/>
    <s v="1"/>
    <x v="32"/>
    <x v="32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99448"/>
    <n v="0"/>
    <n v="599448"/>
    <s v="1"/>
    <x v="234"/>
    <x v="234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0"/>
    <n v="599448"/>
    <n v="-599448"/>
    <s v="1"/>
    <x v="234"/>
    <x v="234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207"/>
    <x v="207"/>
    <s v="10020200"/>
    <s v="EJECUCIÓN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53"/>
    <x v="53"/>
    <s v="10030200"/>
    <s v="COORDINACIÓN DE OPERACION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107"/>
    <x v="107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43622"/>
    <n v="0"/>
    <n v="543622"/>
    <s v="1"/>
    <x v="191"/>
    <x v="191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80000"/>
    <n v="0"/>
    <n v="580000"/>
    <s v="1"/>
    <x v="13"/>
    <x v="13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77334"/>
    <n v="0"/>
    <n v="77334"/>
    <s v="1"/>
    <x v="235"/>
    <x v="235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80000"/>
    <n v="0"/>
    <n v="580000"/>
    <s v="1"/>
    <x v="108"/>
    <x v="10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236"/>
    <x v="236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45"/>
    <x v="45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237"/>
    <x v="237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270668"/>
    <n v="0"/>
    <n v="270668"/>
    <s v="1"/>
    <x v="101"/>
    <x v="101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130584"/>
    <n v="0"/>
    <n v="130584"/>
    <s v="1"/>
    <x v="238"/>
    <x v="23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9394"/>
    <n v="0"/>
    <n v="39394"/>
    <s v="1"/>
    <x v="89"/>
    <x v="8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239"/>
    <x v="23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49"/>
    <x v="4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80000"/>
    <n v="0"/>
    <n v="580000"/>
    <s v="1"/>
    <x v="230"/>
    <x v="230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09334"/>
    <n v="0"/>
    <n v="309334"/>
    <s v="1"/>
    <x v="149"/>
    <x v="149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38667"/>
    <n v="0"/>
    <n v="38667"/>
    <s v="1"/>
    <x v="240"/>
    <x v="240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502667"/>
    <n v="0"/>
    <n v="502667"/>
    <s v="1"/>
    <x v="241"/>
    <x v="241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1-30T00:00:00"/>
    <s v="2023"/>
    <x v="2"/>
    <s v="NOMINA NOVASOFT"/>
    <s v=""/>
    <s v="000000029"/>
    <s v="REINTEGRO DE INCAPACIDADES"/>
    <n v="87142"/>
    <n v="0"/>
    <n v="87142"/>
    <s v="1"/>
    <x v="178"/>
    <x v="178"/>
    <s v="10030400"/>
    <s v="OPERADORES"/>
    <s v=" "/>
    <s v=" "/>
    <n v="0"/>
    <s v="CONTABLE"/>
    <s v="N"/>
    <s v="000000029"/>
    <s v="0"/>
    <s v="TAAUXAREA"/>
    <s v="Dic 15 2023  9:45PM"/>
    <s v="frmCON6093"/>
    <s v="TA-ANA-CONT"/>
    <s v="TAMBIENTAL"/>
    <s v="Dic 15 2023  9:45PM"/>
    <s v=""/>
    <x v="2"/>
    <x v="0"/>
  </r>
  <r>
    <s v="138020001"/>
    <s v="REINTEGRO DE INCAPACIDADES"/>
    <d v="2023-12-05T00:00:00"/>
    <s v="2023"/>
    <x v="1"/>
    <s v="CONSIGNACIONES BANCO"/>
    <s v=""/>
    <s v="000000422"/>
    <s v="E.P.S. FAMISANAR LTDA. CAFAM COLSUBSIDIO:REINTEGRO INCAPACIDAD000000422"/>
    <n v="0"/>
    <n v="245315"/>
    <n v="-245315"/>
    <s v="1"/>
    <x v="7"/>
    <x v="7"/>
    <s v=""/>
    <s v=" "/>
    <s v=" "/>
    <s v=" "/>
    <n v="0"/>
    <s v="CONTABLE"/>
    <s v="N"/>
    <s v="000000422"/>
    <s v="0"/>
    <s v="TACOTESO"/>
    <s v="Ene 11 2024 12:22PM"/>
    <s v="frmBAN607"/>
    <s v="TA-COOR-TESO"/>
    <s v="TAMBIENTAL"/>
    <s v="Ene 11 2024 12:22PM"/>
    <s v=""/>
    <x v="2"/>
    <x v="1"/>
  </r>
  <r>
    <s v="138020001"/>
    <s v="REINTEGRO DE INCAPACIDADES"/>
    <d v="2023-12-12T00:00:00"/>
    <s v="2023"/>
    <x v="1"/>
    <s v="CONSIGNACIONES BANCO"/>
    <s v=""/>
    <s v="000000423"/>
    <s v="E.P.S. FAMISANAR LTDA. CAFAM COLSUBSIDIO:REINTEGRO INCAPACIDAD000000423"/>
    <n v="0"/>
    <n v="139674"/>
    <n v="-139674"/>
    <s v="1"/>
    <x v="7"/>
    <x v="7"/>
    <s v=""/>
    <s v=" "/>
    <s v=" "/>
    <s v=" "/>
    <n v="0"/>
    <s v="CONTABLE"/>
    <s v="N"/>
    <s v="000000423"/>
    <s v="0"/>
    <s v="TACOTESO"/>
    <s v="Ene 11 2024 12:23PM"/>
    <s v="frmBAN607"/>
    <s v="TA-COOR-TESO"/>
    <s v="TAMBIENTAL"/>
    <s v="Ene 11 2024 12:23PM"/>
    <s v=""/>
    <x v="2"/>
    <x v="1"/>
  </r>
  <r>
    <s v="138020001"/>
    <s v="REINTEGRO DE INCAPACIDADES"/>
    <d v="2023-12-13T00:00:00"/>
    <s v="2023"/>
    <x v="1"/>
    <s v="CONSIGNACIONES BANCO"/>
    <s v=""/>
    <s v="000000425"/>
    <s v="COOSALUD ENTIDAD PROMOTORA DE SALUD S.A:REINTEGRO INCAPACIDAD000000425"/>
    <n v="0"/>
    <n v="193334"/>
    <n v="-193334"/>
    <s v="1"/>
    <x v="8"/>
    <x v="8"/>
    <s v=""/>
    <s v=" "/>
    <s v=" "/>
    <s v=" "/>
    <n v="0"/>
    <s v="CONTABLE"/>
    <s v="N"/>
    <s v="000000425"/>
    <s v="0"/>
    <s v="TACOTESO"/>
    <s v="Ene 11 2024 12:34PM"/>
    <s v="frmBAN607"/>
    <s v="TA-COOR-TESO"/>
    <s v="TAMBIENTAL"/>
    <s v="Ene 11 2024 12:34PM"/>
    <s v=""/>
    <x v="2"/>
    <x v="1"/>
  </r>
  <r>
    <s v="138020001"/>
    <s v="REINTEGRO DE INCAPACIDADES"/>
    <d v="2023-12-13T00:00:00"/>
    <s v="2023"/>
    <x v="1"/>
    <s v="CONSIGNACIONES BANCO"/>
    <s v=""/>
    <s v="000000426"/>
    <s v="COOSALUD ENTIDAD PROMOTORA DE SALUD S.A:REINTEGRO INCAPACIDAD000000426"/>
    <n v="0"/>
    <n v="38667"/>
    <n v="-38667"/>
    <s v="1"/>
    <x v="8"/>
    <x v="8"/>
    <s v=""/>
    <s v=" "/>
    <s v=" "/>
    <s v=" "/>
    <n v="0"/>
    <s v="CONTABLE"/>
    <s v="N"/>
    <s v="000000426"/>
    <s v="0"/>
    <s v="TACOTESO"/>
    <s v="Ene 11 2024 12:36PM"/>
    <s v="frmBAN607"/>
    <s v="TA-COOR-TESO"/>
    <s v="TAMBIENTAL"/>
    <s v="Ene 11 2024 12:36PM"/>
    <s v=""/>
    <x v="2"/>
    <x v="1"/>
  </r>
  <r>
    <s v="138020001"/>
    <s v="REINTEGRO DE INCAPACIDADES"/>
    <d v="2023-12-18T00:00:00"/>
    <s v="2023"/>
    <x v="1"/>
    <s v="CONSIGNACIONES BANCO"/>
    <s v=""/>
    <s v="000000428"/>
    <s v="E.P.S. FAMISANAR LTDA. CAFAM COLSUBSIDIO:REINTEGRO INCAPACIDAD000000428"/>
    <n v="0"/>
    <n v="38667"/>
    <n v="-38667"/>
    <s v="1"/>
    <x v="7"/>
    <x v="7"/>
    <s v=""/>
    <s v=" "/>
    <s v=" "/>
    <s v=" "/>
    <n v="0"/>
    <s v="CONTABLE"/>
    <s v="N"/>
    <s v="000000428"/>
    <s v="0"/>
    <s v="TACOTESO"/>
    <s v="Ene 11 2024 12:38PM"/>
    <s v="frmBAN607"/>
    <s v="TA-COOR-TESO"/>
    <s v="TAMBIENTAL"/>
    <s v="Ene 11 2024 12:38PM"/>
    <s v=""/>
    <x v="2"/>
    <x v="1"/>
  </r>
  <r>
    <s v="138020001"/>
    <s v="REINTEGRO DE INCAPACIDADES"/>
    <d v="2023-12-18T00:00:00"/>
    <s v="2023"/>
    <x v="1"/>
    <s v="CONSIGNACIONES BANCO"/>
    <s v=""/>
    <s v="000000429"/>
    <s v="E.P.S. SANITAS S.A.:REINTEGRO INCAPACIDAD000000429"/>
    <n v="0"/>
    <n v="128029"/>
    <n v="-128029"/>
    <s v="1"/>
    <x v="5"/>
    <x v="5"/>
    <s v=""/>
    <s v=" "/>
    <s v=" "/>
    <s v=" "/>
    <n v="0"/>
    <s v="CONTABLE"/>
    <s v="N"/>
    <s v="000000429"/>
    <s v="0"/>
    <s v="TACOTESO"/>
    <s v="Ene 11 2024 12:40PM"/>
    <s v="frmBAN607"/>
    <s v="TA-COOR-TESO"/>
    <s v="TAMBIENTAL"/>
    <s v="Ene 11 2024 12:40PM"/>
    <s v=""/>
    <x v="2"/>
    <x v="1"/>
  </r>
  <r>
    <s v="138020001"/>
    <s v="REINTEGRO DE INCAPACIDADES"/>
    <d v="2023-12-21T00:00:00"/>
    <s v="2023"/>
    <x v="1"/>
    <s v="CONSIGNACIONES BANCO"/>
    <s v=""/>
    <s v="000000430"/>
    <s v="ASOCIACION MUTUAL SER EMPRESA SOLIDARIA:REINTEGRO INCAPACIDAD000000430"/>
    <n v="0"/>
    <n v="38667"/>
    <n v="-38667"/>
    <s v="1"/>
    <x v="6"/>
    <x v="6"/>
    <s v=""/>
    <s v=" "/>
    <s v=" "/>
    <s v=" "/>
    <n v="0"/>
    <s v="CONTABLE"/>
    <s v="N"/>
    <s v="000000430"/>
    <s v="0"/>
    <s v="TACOTESO"/>
    <s v="Ene 11 2024 12:41PM"/>
    <s v="frmBAN607"/>
    <s v="TA-COOR-TESO"/>
    <s v="TAMBIENTAL"/>
    <s v="Ene 11 2024 12:41PM"/>
    <s v=""/>
    <x v="2"/>
    <x v="1"/>
  </r>
  <r>
    <s v="138020001"/>
    <s v="REINTEGRO DE INCAPACIDADES"/>
    <d v="2023-12-21T00:00:00"/>
    <s v="2023"/>
    <x v="1"/>
    <s v="CONSIGNACIONES BANCO"/>
    <s v=""/>
    <s v="000000431"/>
    <s v="E.P.S. SANITAS S.A.:REINTEGRO INCAPACIDAD000000431"/>
    <n v="0"/>
    <n v="142908"/>
    <n v="-142908"/>
    <s v="1"/>
    <x v="5"/>
    <x v="5"/>
    <s v=""/>
    <s v=" "/>
    <s v=" "/>
    <s v=" "/>
    <n v="0"/>
    <s v="CONTABLE"/>
    <s v="N"/>
    <s v="000000431"/>
    <s v="0"/>
    <s v="TACOTESO"/>
    <s v="Ene 11 2024 12:42PM"/>
    <s v="frmBAN607"/>
    <s v="TA-COOR-TESO"/>
    <s v="TAMBIENTAL"/>
    <s v="Ene 11 2024 12:42PM"/>
    <s v=""/>
    <x v="2"/>
    <x v="1"/>
  </r>
  <r>
    <s v="138020001"/>
    <s v="REINTEGRO DE INCAPACIDADES"/>
    <d v="2023-12-22T00:00:00"/>
    <s v="2023"/>
    <x v="1"/>
    <s v="CONSIGNACIONES BANCO"/>
    <s v=""/>
    <s v="000000432"/>
    <s v="ASOCIACION MUTUAL SER EMPRESA SOLIDARIA:REINTEGRO INCAPACIDAD000000432"/>
    <n v="0"/>
    <n v="773334"/>
    <n v="-773334"/>
    <s v="1"/>
    <x v="6"/>
    <x v="6"/>
    <s v=""/>
    <s v=" "/>
    <s v=" "/>
    <s v=" "/>
    <n v="0"/>
    <s v="CONTABLE"/>
    <s v="N"/>
    <s v="000000432"/>
    <s v="0"/>
    <s v="TACOTESO"/>
    <s v="Ene 11 2024 12:43PM"/>
    <s v="frmBAN607"/>
    <s v="TA-COOR-TESO"/>
    <s v="TAMBIENTAL"/>
    <s v="Ene 11 2024 12:43PM"/>
    <s v=""/>
    <x v="2"/>
    <x v="1"/>
  </r>
  <r>
    <s v="138020001"/>
    <s v="REINTEGRO DE INCAPACIDADES"/>
    <d v="2023-12-28T00:00:00"/>
    <s v="2023"/>
    <x v="1"/>
    <s v="CONSIGNACIONES BANCO"/>
    <s v=""/>
    <s v="000000427"/>
    <s v="NUEVA EMPRESA PROMOTORA DE SALUD:REINTEGRO INCAPACIDAD000000427"/>
    <n v="0"/>
    <n v="464769"/>
    <n v="-464769"/>
    <s v="1"/>
    <x v="3"/>
    <x v="3"/>
    <s v=""/>
    <s v=" "/>
    <s v=" "/>
    <s v=" "/>
    <n v="0"/>
    <s v="CONTABLE"/>
    <s v="N"/>
    <s v="000000427"/>
    <s v="0"/>
    <s v="TACOTESO"/>
    <s v="Ene 11 2024 12:37PM"/>
    <s v="frmBAN607"/>
    <s v="TA-COOR-TESO"/>
    <s v="TAMBIENTAL"/>
    <s v="Ene 11 2024 12:37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580000"/>
    <n v="0"/>
    <n v="580000"/>
    <s v="1"/>
    <x v="107"/>
    <x v="10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627256"/>
    <n v="0"/>
    <n v="627256"/>
    <s v="1"/>
    <x v="191"/>
    <x v="191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502667"/>
    <n v="0"/>
    <n v="502667"/>
    <s v="1"/>
    <x v="13"/>
    <x v="13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8667"/>
    <n v="0"/>
    <n v="38667"/>
    <s v="1"/>
    <x v="92"/>
    <x v="92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43790"/>
    <n v="0"/>
    <n v="43790"/>
    <s v="1"/>
    <x v="242"/>
    <x v="242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502667"/>
    <n v="0"/>
    <n v="502667"/>
    <s v="1"/>
    <x v="108"/>
    <x v="10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85581"/>
    <n v="0"/>
    <n v="85581"/>
    <s v="1"/>
    <x v="167"/>
    <x v="16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8667"/>
    <n v="0"/>
    <n v="38667"/>
    <s v="1"/>
    <x v="237"/>
    <x v="23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8667"/>
    <n v="0"/>
    <n v="38667"/>
    <s v="1"/>
    <x v="101"/>
    <x v="101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09334"/>
    <n v="0"/>
    <n v="309334"/>
    <s v="1"/>
    <x v="243"/>
    <x v="243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193334"/>
    <n v="0"/>
    <n v="193334"/>
    <s v="1"/>
    <x v="89"/>
    <x v="89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09334"/>
    <n v="0"/>
    <n v="309334"/>
    <s v="1"/>
    <x v="48"/>
    <x v="4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77334"/>
    <n v="0"/>
    <n v="77334"/>
    <s v="1"/>
    <x v="28"/>
    <x v="2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232001"/>
    <n v="0"/>
    <n v="232001"/>
    <s v="1"/>
    <x v="57"/>
    <x v="5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8667"/>
    <n v="0"/>
    <n v="38667"/>
    <s v="1"/>
    <x v="244"/>
    <x v="244"/>
    <s v="10030200"/>
    <s v="COORDINACIÓN DE OPERACION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154667"/>
    <n v="0"/>
    <n v="154667"/>
    <s v="1"/>
    <x v="107"/>
    <x v="10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238301"/>
    <n v="0"/>
    <n v="238301"/>
    <s v="1"/>
    <x v="191"/>
    <x v="191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9600"/>
    <n v="0"/>
    <n v="39600"/>
    <s v="1"/>
    <x v="245"/>
    <x v="245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580000"/>
    <n v="0"/>
    <n v="580000"/>
    <s v="1"/>
    <x v="108"/>
    <x v="10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464001"/>
    <n v="0"/>
    <n v="464001"/>
    <s v="1"/>
    <x v="48"/>
    <x v="4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38667"/>
    <n v="0"/>
    <n v="38667"/>
    <s v="1"/>
    <x v="240"/>
    <x v="240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464000"/>
    <n v="0"/>
    <n v="464000"/>
    <s v="1"/>
    <x v="26"/>
    <x v="26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270667"/>
    <n v="0"/>
    <n v="270667"/>
    <s v="1"/>
    <x v="246"/>
    <x v="246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42706"/>
    <n v="0"/>
    <n v="42706"/>
    <s v="1"/>
    <x v="247"/>
    <x v="24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154668"/>
    <n v="0"/>
    <n v="154668"/>
    <s v="1"/>
    <x v="57"/>
    <x v="57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701909"/>
    <n v="0"/>
    <n v="701909"/>
    <s v="1"/>
    <x v="248"/>
    <x v="248"/>
    <s v="10030400"/>
    <s v="OPERADORES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3-12-31T00:00:00"/>
    <s v="2023"/>
    <x v="2"/>
    <s v="NOMINA NOVASOFT"/>
    <s v=""/>
    <s v="000000030"/>
    <s v="GASTOS REEMBOLSABLES"/>
    <n v="46691"/>
    <n v="0"/>
    <n v="46691"/>
    <s v="1"/>
    <x v="249"/>
    <x v="249"/>
    <s v="10020200"/>
    <s v="EJECUCIÓN"/>
    <s v=" "/>
    <s v=" "/>
    <n v="0"/>
    <s v="CONTABLE"/>
    <s v="N"/>
    <s v="000000030"/>
    <s v="0"/>
    <s v="TACOPLAFI"/>
    <s v="Ene 15 2024  8:18PM"/>
    <s v="frmCON6093"/>
    <s v="TA-COOR-CONTA"/>
    <s v="TAMBIENTAL"/>
    <s v="Ene 15 2024  8:18PM"/>
    <s v=""/>
    <x v="2"/>
    <x v="1"/>
  </r>
  <r>
    <s v="138020001"/>
    <s v="REINTEGRO DE INCAPACIDADES"/>
    <d v="2024-01-17T00:00:00"/>
    <s v="2024"/>
    <x v="1"/>
    <s v="CONSIGNACIONES BANCO"/>
    <s v=""/>
    <s v="000000433"/>
    <s v="SALUD TOTAL S.A. EPS ARS:REINTEGRO INCAPACIDAD - LICENCIA PATERNIDAD000000433"/>
    <n v="0"/>
    <n v="760732"/>
    <n v="-760732"/>
    <s v="1"/>
    <x v="248"/>
    <x v="248"/>
    <s v=""/>
    <s v=" "/>
    <s v=" "/>
    <s v=" "/>
    <n v="0"/>
    <s v="CONTABLE"/>
    <s v="N"/>
    <s v="000000433"/>
    <s v="0"/>
    <s v="TACOTESO"/>
    <s v="Feb  5 2024 11:55AM"/>
    <s v="frmBAN607"/>
    <s v="TA-COOR-TESO"/>
    <s v="TAMBIENTAL"/>
    <s v="Feb  5 2024 11:55AM"/>
    <s v=""/>
    <x v="3"/>
    <x v="2"/>
  </r>
  <r>
    <s v="138020001"/>
    <s v="REINTEGRO DE INCAPACIDADES"/>
    <d v="2024-01-19T00:00:00"/>
    <s v="2024"/>
    <x v="1"/>
    <s v="CONSIGNACIONES BANCO"/>
    <s v=""/>
    <s v="000000435"/>
    <s v="E.P.S. FAMISANAR LTDA. CAFAM COLSUBSIDIO:REINTEGRO INCAPACIDADES000000435"/>
    <n v="0"/>
    <n v="193333"/>
    <n v="-193333"/>
    <s v="1"/>
    <x v="26"/>
    <x v="26"/>
    <s v=""/>
    <s v=" "/>
    <s v=" "/>
    <s v=" "/>
    <n v="0"/>
    <s v="CONTABLE"/>
    <s v="N"/>
    <s v="000000435"/>
    <s v="0"/>
    <s v="TAAUXAREA"/>
    <s v="Feb  7 2024  5:03PM"/>
    <s v="frmBAN607"/>
    <s v="TA-COOR-TESO"/>
    <s v="TAMBIENTAL"/>
    <s v="Feb 15 2024  5:23PM"/>
    <s v=""/>
    <x v="3"/>
    <x v="2"/>
  </r>
  <r>
    <s v="138020001"/>
    <s v="REINTEGRO DE INCAPACIDADES"/>
    <d v="2024-01-23T00:00:00"/>
    <s v="2024"/>
    <x v="1"/>
    <s v="CONSIGNACIONES BANCO"/>
    <s v=""/>
    <s v="000000434"/>
    <s v="EPS SURA COMPAÑIA SURAMERICANA SERVICIOS DE SALUD:REINTEGRO INCAPACIDADES - LICENCIA DE MATERNIDAD000000434"/>
    <n v="0"/>
    <n v="8733758"/>
    <n v="-8733758"/>
    <s v="1"/>
    <x v="250"/>
    <x v="250"/>
    <s v=""/>
    <s v=" "/>
    <s v=" "/>
    <s v=" "/>
    <n v="0"/>
    <s v="CONTABLE"/>
    <s v="N"/>
    <s v="000000434"/>
    <s v="0"/>
    <s v="TACOTESO"/>
    <s v="Feb  5 2024 11:59AM"/>
    <s v="frmBAN607"/>
    <s v="TA-COOR-TESO"/>
    <s v="TAMBIENTAL"/>
    <s v="Feb  5 2024 11:59AM"/>
    <s v=""/>
    <x v="3"/>
    <x v="2"/>
  </r>
  <r>
    <s v="138020001"/>
    <s v="REINTEGRO DE INCAPACIDADES"/>
    <d v="2024-01-25T00:00:00"/>
    <s v="2024"/>
    <x v="1"/>
    <s v="CONSIGNACIONES BANCO"/>
    <s v=""/>
    <s v="000000436"/>
    <s v="SALUD TOTAL S.A. EPS ARS:REINTGRO INCAPACIDADES000000436"/>
    <n v="0"/>
    <n v="88151"/>
    <n v="-88151"/>
    <s v="1"/>
    <x v="231"/>
    <x v="231"/>
    <s v=""/>
    <s v=" "/>
    <s v=" "/>
    <s v=" "/>
    <n v="0"/>
    <s v="CONTABLE"/>
    <s v="N"/>
    <s v="000000436"/>
    <s v="0"/>
    <s v="TAAUXAREA"/>
    <s v="Feb  7 2024  5:05PM"/>
    <s v="frmBAN607"/>
    <s v="TA-COOR-TESO"/>
    <s v="TAMBIENTAL"/>
    <s v="Feb 15 2024  5:24PM"/>
    <s v=""/>
    <x v="3"/>
    <x v="2"/>
  </r>
  <r>
    <s v="138020001"/>
    <s v="REINTEGRO DE INCAPACIDADES"/>
    <d v="2024-01-25T00:00:00"/>
    <s v="2024"/>
    <x v="1"/>
    <s v="CONSIGNACIONES BANCO"/>
    <s v=""/>
    <s v="000000436"/>
    <s v="SALUD TOTAL S.A. EPS ARS:REINTGRO INCAPACIDADES000000436"/>
    <n v="0"/>
    <n v="38667"/>
    <n v="-38667"/>
    <s v="1"/>
    <x v="45"/>
    <x v="45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  <x v="3"/>
    <x v="2"/>
  </r>
  <r>
    <s v="138020001"/>
    <s v="REINTEGRO DE INCAPACIDADES"/>
    <d v="2024-01-25T00:00:00"/>
    <s v="2024"/>
    <x v="1"/>
    <s v="CONSIGNACIONES BANCO"/>
    <s v=""/>
    <s v="000000436"/>
    <s v="SALUD TOTAL S.A. EPS ARS:REINTGRO INCAPACIDADES000000436"/>
    <n v="0"/>
    <n v="39598"/>
    <n v="-39598"/>
    <s v="1"/>
    <x v="225"/>
    <x v="225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  <x v="3"/>
    <x v="2"/>
  </r>
  <r>
    <s v="138020001"/>
    <s v="REINTEGRO DE INCAPACIDADES"/>
    <d v="2024-01-25T00:00:00"/>
    <s v="2024"/>
    <x v="1"/>
    <s v="CONSIGNACIONES BANCO"/>
    <s v=""/>
    <s v="000000436"/>
    <s v="SALUD TOTAL S.A. EPS ARS:REINTGRO INCAPACIDADES000000436"/>
    <n v="0"/>
    <n v="42733"/>
    <n v="-42733"/>
    <s v="1"/>
    <x v="37"/>
    <x v="37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  <x v="3"/>
    <x v="2"/>
  </r>
  <r>
    <s v="138020001"/>
    <s v="REINTEGRO DE INCAPACIDADES"/>
    <d v="2024-01-25T00:00:00"/>
    <s v="2024"/>
    <x v="1"/>
    <s v="CONSIGNACIONES BANCO"/>
    <s v=""/>
    <s v="000000436"/>
    <s v="SALUD TOTAL S.A. EPS ARS:REINTGRO INCAPACIDADES000000436"/>
    <n v="0"/>
    <n v="77334"/>
    <n v="-77334"/>
    <s v="1"/>
    <x v="45"/>
    <x v="45"/>
    <s v=""/>
    <s v=" "/>
    <s v=" "/>
    <s v=" "/>
    <n v="0"/>
    <s v="CONTABLE"/>
    <s v="N"/>
    <s v="000000436"/>
    <s v="0"/>
    <s v="TAAUXAREA"/>
    <s v="Feb 15 2024  5:24PM"/>
    <s v="frmBAN607"/>
    <s v="TA-ANA-CONT"/>
    <s v="TAMBIENTAL"/>
    <s v="Feb 15 2024  5:24PM"/>
    <s v=""/>
    <x v="3"/>
    <x v="2"/>
  </r>
  <r>
    <s v="138020001"/>
    <s v="REINTEGRO DE INCAPACIDADES"/>
    <d v="2024-01-29T00:00:00"/>
    <s v="2024"/>
    <x v="1"/>
    <s v="CONSIGNACIONES BANCO"/>
    <s v=""/>
    <s v="000000437"/>
    <s v="ASOCIACION MUTUAL SER EMPRESA SOLIDARIA:REINTEGRO INCAPACIDADES000000437"/>
    <n v="0"/>
    <n v="165475"/>
    <n v="-165475"/>
    <s v="1"/>
    <x v="6"/>
    <x v="6"/>
    <s v=""/>
    <s v=" "/>
    <s v=" "/>
    <s v=" "/>
    <n v="0"/>
    <s v="CONTABLE"/>
    <s v="N"/>
    <s v="000000437"/>
    <s v="0"/>
    <s v="TACOTESO"/>
    <s v="Feb  7 2024  5:08PM"/>
    <s v="frmBAN607"/>
    <s v="TA-COOR-TESO"/>
    <s v="TAMBIENTAL"/>
    <s v="Feb  7 2024  5:08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86667"/>
    <n v="0"/>
    <n v="86667"/>
    <s v="1"/>
    <x v="228"/>
    <x v="228"/>
    <s v="10020200"/>
    <s v="EJECUCIÓN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86667"/>
    <n v="0"/>
    <n v="86667"/>
    <s v="1"/>
    <x v="67"/>
    <x v="67"/>
    <s v="10030200"/>
    <s v="COORDINACIÓN DE OPERACION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520000"/>
    <n v="0"/>
    <n v="520000"/>
    <s v="1"/>
    <x v="107"/>
    <x v="10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86668"/>
    <n v="0"/>
    <n v="86668"/>
    <s v="1"/>
    <x v="116"/>
    <x v="11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216668"/>
    <n v="0"/>
    <n v="216668"/>
    <s v="1"/>
    <x v="221"/>
    <x v="22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563334"/>
    <n v="0"/>
    <n v="563334"/>
    <s v="1"/>
    <x v="210"/>
    <x v="21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130000"/>
    <n v="0"/>
    <n v="130000"/>
    <s v="1"/>
    <x v="45"/>
    <x v="45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173334"/>
    <n v="0"/>
    <n v="173334"/>
    <s v="1"/>
    <x v="251"/>
    <x v="25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310058"/>
    <n v="0"/>
    <n v="310058"/>
    <s v="1"/>
    <x v="164"/>
    <x v="16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20"/>
    <x v="2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563334"/>
    <n v="0"/>
    <n v="563334"/>
    <s v="1"/>
    <x v="48"/>
    <x v="48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658878"/>
    <n v="0"/>
    <n v="658878"/>
    <s v="1"/>
    <x v="169"/>
    <x v="169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252"/>
    <x v="252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149"/>
    <x v="149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232"/>
    <x v="232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253"/>
    <x v="253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76667"/>
    <n v="0"/>
    <n v="476667"/>
    <s v="1"/>
    <x v="254"/>
    <x v="25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08272"/>
    <n v="0"/>
    <n v="408272"/>
    <s v="1"/>
    <x v="240"/>
    <x v="24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76668"/>
    <n v="0"/>
    <n v="476668"/>
    <s v="1"/>
    <x v="26"/>
    <x v="2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34"/>
    <n v="0"/>
    <n v="433334"/>
    <s v="1"/>
    <x v="255"/>
    <x v="255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650000"/>
    <n v="0"/>
    <n v="650000"/>
    <s v="1"/>
    <x v="246"/>
    <x v="24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57"/>
    <x v="5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701909"/>
    <n v="0"/>
    <n v="701909"/>
    <s v="1"/>
    <x v="181"/>
    <x v="18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1039733"/>
    <n v="0"/>
    <n v="1039733"/>
    <s v="1"/>
    <x v="250"/>
    <x v="250"/>
    <s v="10040000"/>
    <s v="GERENCIA GESTIÓN HUMANA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693334"/>
    <n v="0"/>
    <n v="693334"/>
    <s v="1"/>
    <x v="107"/>
    <x v="10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76667"/>
    <n v="0"/>
    <n v="476667"/>
    <s v="1"/>
    <x v="191"/>
    <x v="19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606667"/>
    <n v="0"/>
    <n v="606667"/>
    <s v="1"/>
    <x v="13"/>
    <x v="13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346667"/>
    <n v="0"/>
    <n v="346667"/>
    <s v="1"/>
    <x v="16"/>
    <x v="1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693334"/>
    <n v="0"/>
    <n v="693334"/>
    <s v="1"/>
    <x v="221"/>
    <x v="22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260000"/>
    <n v="0"/>
    <n v="260000"/>
    <s v="1"/>
    <x v="210"/>
    <x v="21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520000"/>
    <n v="0"/>
    <n v="520000"/>
    <s v="1"/>
    <x v="44"/>
    <x v="4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101"/>
    <x v="101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693334"/>
    <n v="0"/>
    <n v="693334"/>
    <s v="1"/>
    <x v="48"/>
    <x v="48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760244"/>
    <n v="0"/>
    <n v="760244"/>
    <s v="1"/>
    <x v="169"/>
    <x v="169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303334"/>
    <n v="0"/>
    <n v="303334"/>
    <s v="1"/>
    <x v="254"/>
    <x v="254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182469"/>
    <n v="0"/>
    <n v="182469"/>
    <s v="1"/>
    <x v="240"/>
    <x v="240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216669"/>
    <n v="0"/>
    <n v="216669"/>
    <s v="1"/>
    <x v="26"/>
    <x v="2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520001"/>
    <n v="0"/>
    <n v="520001"/>
    <s v="1"/>
    <x v="246"/>
    <x v="24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334"/>
    <n v="0"/>
    <n v="43334"/>
    <s v="1"/>
    <x v="57"/>
    <x v="57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438312"/>
    <n v="0"/>
    <n v="438312"/>
    <s v="1"/>
    <x v="256"/>
    <x v="256"/>
    <s v="10030400"/>
    <s v="OPERADORES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1-31T00:00:00"/>
    <s v="2024"/>
    <x v="2"/>
    <s v="NOMINA NOVASOFT"/>
    <s v=""/>
    <s v="000000031"/>
    <s v="REINTEGRO DE INCAPACIDADES"/>
    <n v="1109049"/>
    <n v="0"/>
    <n v="1109049"/>
    <s v="1"/>
    <x v="250"/>
    <x v="250"/>
    <s v="10040000"/>
    <s v="GERENCIA GESTIÓN HUMANA"/>
    <s v=" "/>
    <s v=" "/>
    <n v="0"/>
    <s v="CONTABLE"/>
    <s v="N"/>
    <s v="000000031"/>
    <s v="0"/>
    <s v="TAAUXAREA"/>
    <s v="Feb 15 2024  6:02PM"/>
    <s v="frmCON6093"/>
    <s v="TA-ANA-CONT"/>
    <s v="TAMBIENTAL"/>
    <s v="Feb 15 2024  6:02PM"/>
    <s v=""/>
    <x v="3"/>
    <x v="2"/>
  </r>
  <r>
    <s v="138020001"/>
    <s v="REINTEGRO DE INCAPACIDADES"/>
    <d v="2024-02-01T00:00:00"/>
    <s v="2024"/>
    <x v="1"/>
    <s v="CONSIGNACIONES BANCO"/>
    <s v=""/>
    <s v="000000456"/>
    <s v="E.P.S. SANITAS S.A.:Reintegro incapacidades000000456"/>
    <n v="0"/>
    <n v="1283205"/>
    <n v="-1283205"/>
    <s v="1"/>
    <x v="169"/>
    <x v="169"/>
    <s v=""/>
    <s v=" "/>
    <s v=" "/>
    <s v=" "/>
    <n v="0"/>
    <s v="CONTABLE"/>
    <s v="N"/>
    <s v="000000456"/>
    <s v="0"/>
    <s v="TACOTESO"/>
    <s v="Mar  5 2024 11:06AM"/>
    <s v="frmBAN607"/>
    <s v="TA-COOR-TESO"/>
    <s v="TAMBIENTAL"/>
    <s v="Mar  5 2024 11:06AM"/>
    <s v=""/>
    <x v="3"/>
    <x v="3"/>
  </r>
  <r>
    <s v="138020001"/>
    <s v="REINTEGRO DE INCAPACIDADES"/>
    <d v="2024-02-06T00:00:00"/>
    <s v="2024"/>
    <x v="1"/>
    <s v="CONSIGNACIONES BANCO"/>
    <s v=""/>
    <s v="000000455"/>
    <s v="E.P.S. SANITAS S.A.:Reintegro incapacidades000000455"/>
    <n v="0"/>
    <n v="89162"/>
    <n v="-89162"/>
    <s v="1"/>
    <x v="20"/>
    <x v="20"/>
    <s v=""/>
    <s v=" "/>
    <s v=" "/>
    <s v=" "/>
    <n v="0"/>
    <s v="CONTABLE"/>
    <s v="N"/>
    <s v="000000455"/>
    <s v="0"/>
    <s v="TACOTESO"/>
    <s v="Mar  5 2024 10:57AM"/>
    <s v="frmBAN607"/>
    <s v="TA-COOR-TESO"/>
    <s v="TAMBIENTAL"/>
    <s v="Mar  5 2024 10:57AM"/>
    <s v=""/>
    <x v="3"/>
    <x v="3"/>
  </r>
  <r>
    <s v="138020001"/>
    <s v="REINTEGRO DE INCAPACIDADES"/>
    <d v="2024-02-08T00:00:00"/>
    <s v="2024"/>
    <x v="1"/>
    <s v="CONSIGNACIONES BANCO"/>
    <s v=""/>
    <s v="000000454"/>
    <s v="E.P.S. SANITAS S.A.:REINTEGRO INCAPACIDADES000000454"/>
    <n v="0"/>
    <n v="573954"/>
    <n v="-573954"/>
    <s v="1"/>
    <x v="137"/>
    <x v="137"/>
    <s v=""/>
    <s v=" "/>
    <s v=" "/>
    <s v=" "/>
    <n v="0"/>
    <s v="CONTABLE"/>
    <s v="N"/>
    <s v="000000454"/>
    <s v="0"/>
    <s v="TACOTESO"/>
    <s v="Mar  5 2024 10:29AM"/>
    <s v="frmBAN607"/>
    <s v="TA-COOR-TESO"/>
    <s v="TAMBIENTAL"/>
    <s v="Mar  5 2024 10:29AM"/>
    <s v=""/>
    <x v="3"/>
    <x v="3"/>
  </r>
  <r>
    <s v="138020001"/>
    <s v="REINTEGRO DE INCAPACIDADES"/>
    <d v="2024-02-09T00:00:00"/>
    <s v="2024"/>
    <x v="1"/>
    <s v="CONSIGNACIONES BANCO"/>
    <s v=""/>
    <s v="000000457"/>
    <s v="E.P.S. SANITAS S.A.:Reintegro incapacidades000000457"/>
    <n v="0"/>
    <n v="24705408"/>
    <n v="-24705408"/>
    <s v="1"/>
    <x v="202"/>
    <x v="202"/>
    <s v=""/>
    <s v=" "/>
    <s v=" "/>
    <s v=" "/>
    <n v="0"/>
    <s v="CONTABLE"/>
    <s v="N"/>
    <s v="000000457"/>
    <s v="0"/>
    <s v="TACOTESO"/>
    <s v="Mar  5 2024 11:28AM"/>
    <s v="frmBAN607"/>
    <s v="TA-COOR-TESO"/>
    <s v="TAMBIENTAL"/>
    <s v="Mar  5 2024 11:28AM"/>
    <s v=""/>
    <x v="3"/>
    <x v="3"/>
  </r>
  <r>
    <s v="138020001"/>
    <s v="REINTEGRO DE INCAPACIDADES"/>
    <d v="2024-02-09T00:00:00"/>
    <s v="2024"/>
    <x v="1"/>
    <s v="CONSIGNACIONES BANCO"/>
    <s v=""/>
    <s v="000000458"/>
    <s v="NUEVA EMPRESA PROMOTORA DE SALUD:Reintegro incapacidades000000458"/>
    <n v="0"/>
    <n v="40517"/>
    <n v="-40517"/>
    <s v="1"/>
    <x v="120"/>
    <x v="120"/>
    <s v=""/>
    <s v=" "/>
    <s v=" "/>
    <s v=" "/>
    <n v="0"/>
    <s v="CONTABLE"/>
    <s v="N"/>
    <s v="000000458"/>
    <s v="0"/>
    <s v="TACOTESO"/>
    <s v="Mar  5 2024 11:33AM"/>
    <s v="frmBAN607"/>
    <s v="TA-COOR-TESO"/>
    <s v="TAMBIENTAL"/>
    <s v="Mar  5 2024 11:33AM"/>
    <s v=""/>
    <x v="3"/>
    <x v="3"/>
  </r>
  <r>
    <s v="138020001"/>
    <s v="REINTEGRO DE INCAPACIDADES"/>
    <d v="2024-02-09T00:00:00"/>
    <s v="2024"/>
    <x v="1"/>
    <s v="CONSIGNACIONES BANCO"/>
    <s v=""/>
    <s v="000000458"/>
    <s v="Reintegro incapacidades"/>
    <n v="0"/>
    <n v="38667"/>
    <n v="-38667"/>
    <s v="1"/>
    <x v="28"/>
    <x v="28"/>
    <s v=""/>
    <s v=" "/>
    <s v=" "/>
    <s v=" "/>
    <n v="0"/>
    <s v="CONTABLE"/>
    <s v="N"/>
    <s v="000000458"/>
    <s v="0"/>
    <s v="TACOTESO"/>
    <s v="Mar  5 2024 11:33AM"/>
    <s v="frmBAN607"/>
    <s v="TA-COOR-TESO"/>
    <s v="TAMBIENTAL"/>
    <s v="Mar  5 2024 11:33AM"/>
    <s v=""/>
    <x v="3"/>
    <x v="3"/>
  </r>
  <r>
    <s v="138020001"/>
    <s v="REINTEGRO DE INCAPACIDADES"/>
    <d v="2024-02-14T00:00:00"/>
    <s v="2024"/>
    <x v="1"/>
    <s v="CONSIGNACIONES BANCO"/>
    <s v=""/>
    <s v="000000459"/>
    <s v="EPS SURA COMPAÑIA SURAMERICANA SERVICIOS DE SALUD:Reintegro incapacidades000000459"/>
    <n v="0"/>
    <n v="2822667"/>
    <n v="-2822667"/>
    <s v="1"/>
    <x v="13"/>
    <x v="13"/>
    <s v=""/>
    <s v=" "/>
    <s v=" "/>
    <s v=" "/>
    <n v="0"/>
    <s v="CONTABLE"/>
    <s v="N"/>
    <s v="000000459"/>
    <s v="0"/>
    <s v="TACOTESO"/>
    <s v="Mar  5 2024 11:35AM"/>
    <s v="frmBAN607"/>
    <s v="TA-COOR-TESO"/>
    <s v="TAMBIENTAL"/>
    <s v="Mar  5 2024 11:35AM"/>
    <s v=""/>
    <x v="3"/>
    <x v="3"/>
  </r>
  <r>
    <s v="138020001"/>
    <s v="REINTEGRO DE INCAPACIDADES"/>
    <d v="2024-02-15T00:00:00"/>
    <s v="2024"/>
    <x v="1"/>
    <s v="CONSIGNACIONES BANCO"/>
    <s v=""/>
    <s v="000000460"/>
    <s v="ASOCIACION MUTUAL SER EMPRESA SOLIDARIA:Reintegro incapacidades000000460"/>
    <n v="0"/>
    <n v="780001"/>
    <n v="-780001"/>
    <s v="1"/>
    <x v="254"/>
    <x v="254"/>
    <s v=""/>
    <s v=" "/>
    <s v=" "/>
    <s v=" "/>
    <n v="0"/>
    <s v="CONTABLE"/>
    <s v="N"/>
    <s v="000000460"/>
    <s v="0"/>
    <s v="TACOTESO"/>
    <s v="Mar  5 2024 11:41AM"/>
    <s v="frmBAN607"/>
    <s v="TA-COOR-TESO"/>
    <s v="TAMBIENTAL"/>
    <s v="Mar  5 2024 11:41AM"/>
    <s v=""/>
    <x v="3"/>
    <x v="3"/>
  </r>
  <r>
    <s v="138020001"/>
    <s v="REINTEGRO DE INCAPACIDADES"/>
    <d v="2024-02-15T00:00:00"/>
    <s v="2024"/>
    <x v="1"/>
    <s v="CONSIGNACIONES BANCO"/>
    <s v=""/>
    <s v="000000460"/>
    <s v="Reintegro incapacidades"/>
    <n v="0"/>
    <n v="303334"/>
    <n v="-303334"/>
    <s v="1"/>
    <x v="240"/>
    <x v="240"/>
    <s v=""/>
    <s v=" "/>
    <s v=" "/>
    <s v=" "/>
    <n v="0"/>
    <s v="CONTABLE"/>
    <s v="N"/>
    <s v="000000460"/>
    <s v="0"/>
    <s v="TACOTESO"/>
    <s v="Mar  5 2024 11:41AM"/>
    <s v="frmBAN607"/>
    <s v="TA-COOR-TESO"/>
    <s v="TAMBIENTAL"/>
    <s v="Mar  5 2024 11:41AM"/>
    <s v=""/>
    <x v="3"/>
    <x v="3"/>
  </r>
  <r>
    <s v="138020001"/>
    <s v="REINTEGRO DE INCAPACIDADES"/>
    <d v="2024-02-15T00:00:00"/>
    <s v="2024"/>
    <x v="1"/>
    <s v="CONSIGNACIONES BANCO"/>
    <s v=""/>
    <s v="000000460"/>
    <s v="Reintegro incapacidades"/>
    <n v="0"/>
    <n v="43334"/>
    <n v="-43334"/>
    <s v="1"/>
    <x v="149"/>
    <x v="149"/>
    <s v=""/>
    <s v=" "/>
    <s v=" "/>
    <s v=" "/>
    <n v="0"/>
    <s v="CONTABLE"/>
    <s v="N"/>
    <s v="000000460"/>
    <s v="0"/>
    <s v="TACOTESO"/>
    <s v="Mar  5 2024 11:41AM"/>
    <s v="frmBAN607"/>
    <s v="TA-COOR-TESO"/>
    <s v="TAMBIENTAL"/>
    <s v="Mar  5 2024 11:41AM"/>
    <s v=""/>
    <x v="3"/>
    <x v="3"/>
  </r>
  <r>
    <s v="138020001"/>
    <s v="REINTEGRO DE INCAPACIDADES"/>
    <d v="2024-02-15T00:00:00"/>
    <s v="2024"/>
    <x v="1"/>
    <s v="CONSIGNACIONES BANCO"/>
    <s v=""/>
    <s v="000000461"/>
    <s v="ASOCIACION MUTUAL SER EMPRESA SOLIDARIA:Reintegro incapacidades000000461"/>
    <n v="0"/>
    <n v="116000"/>
    <n v="-116000"/>
    <s v="1"/>
    <x v="240"/>
    <x v="240"/>
    <s v=""/>
    <s v=" "/>
    <s v=" "/>
    <s v=" "/>
    <n v="0"/>
    <s v="CONTABLE"/>
    <s v="N"/>
    <s v="000000461"/>
    <s v="0"/>
    <s v="TACOTESO"/>
    <s v="Mar  5 2024 11:44AM"/>
    <s v="frmBAN607"/>
    <s v="TA-COOR-TESO"/>
    <s v="TAMBIENTAL"/>
    <s v="Mar  5 2024 11:44AM"/>
    <s v=""/>
    <x v="3"/>
    <x v="3"/>
  </r>
  <r>
    <s v="138020001"/>
    <s v="REINTEGRO DE INCAPACIDADES"/>
    <d v="2024-02-15T00:00:00"/>
    <s v="2024"/>
    <x v="1"/>
    <s v="CONSIGNACIONES BANCO"/>
    <s v=""/>
    <s v="000000467"/>
    <s v="ASOCIACION MUTUAL SER EMPRESA SOLIDARIA:REINTEGRO INCAPACIDADES000000467"/>
    <n v="0"/>
    <n v="38667"/>
    <n v="-38667"/>
    <s v="1"/>
    <x v="240"/>
    <x v="240"/>
    <s v=""/>
    <s v=" "/>
    <s v=" "/>
    <s v=" "/>
    <n v="0"/>
    <s v="CONTABLE"/>
    <s v="N"/>
    <s v="000000467"/>
    <s v="0"/>
    <s v="TACOTESO"/>
    <s v="Mar  5 2024 12:24PM"/>
    <s v="frmBAN607"/>
    <s v="TA-COOR-TESO"/>
    <s v="TAMBIENTAL"/>
    <s v="Mar  5 2024 12:24PM"/>
    <s v=""/>
    <x v="3"/>
    <x v="3"/>
  </r>
  <r>
    <s v="138020001"/>
    <s v="REINTEGRO DE INCAPACIDADES"/>
    <d v="2024-02-16T00:00:00"/>
    <s v="2024"/>
    <x v="1"/>
    <s v="CONSIGNACIONES BANCO"/>
    <s v=""/>
    <s v="000000462"/>
    <s v="SALUD TOTAL S.A. EPS ARS:Reintegro incapacidades000000462"/>
    <n v="0"/>
    <n v="154668"/>
    <n v="-154668"/>
    <s v="1"/>
    <x v="101"/>
    <x v="101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2"/>
    <s v="Reintegro incapacidades"/>
    <n v="0"/>
    <n v="38667"/>
    <n v="-38667"/>
    <s v="1"/>
    <x v="89"/>
    <x v="89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2"/>
    <s v="Reintegro incapacidades"/>
    <n v="0"/>
    <n v="46786"/>
    <n v="-46786"/>
    <s v="1"/>
    <x v="231"/>
    <x v="231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2"/>
    <s v="Reintegro incapacidades"/>
    <n v="0"/>
    <n v="82276"/>
    <n v="-82276"/>
    <s v="1"/>
    <x v="235"/>
    <x v="235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2"/>
    <s v="Reintegro incapacidades"/>
    <n v="0"/>
    <n v="124000"/>
    <n v="-124000"/>
    <s v="1"/>
    <x v="238"/>
    <x v="238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2"/>
    <s v="Reintegro incapacidades"/>
    <n v="0"/>
    <n v="38667"/>
    <n v="-38667"/>
    <s v="1"/>
    <x v="101"/>
    <x v="101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2"/>
    <s v="Reintegro incapacidades"/>
    <n v="0"/>
    <n v="196972"/>
    <n v="-196972"/>
    <s v="1"/>
    <x v="89"/>
    <x v="89"/>
    <s v=""/>
    <s v=" "/>
    <s v=" "/>
    <s v=" "/>
    <n v="0"/>
    <s v="CONTABLE"/>
    <s v="N"/>
    <s v="000000462"/>
    <s v="0"/>
    <s v="TACOTESO"/>
    <s v="Mar  5 2024 12:03PM"/>
    <s v="frmBAN607"/>
    <s v="TA-COOR-TESO"/>
    <s v="TAMBIENTAL"/>
    <s v="Mar  5 2024 12:03PM"/>
    <s v=""/>
    <x v="3"/>
    <x v="3"/>
  </r>
  <r>
    <s v="138020001"/>
    <s v="REINTEGRO DE INCAPACIDADES"/>
    <d v="2024-02-16T00:00:00"/>
    <s v="2024"/>
    <x v="1"/>
    <s v="CONSIGNACIONES BANCO"/>
    <s v=""/>
    <s v="000000463"/>
    <s v="ASOCIACION MUTUAL SER EMPRESA SOLIDARIA:Reintegro incapacidades000000463"/>
    <n v="0"/>
    <n v="43334"/>
    <n v="-43334"/>
    <s v="1"/>
    <x v="149"/>
    <x v="149"/>
    <s v=""/>
    <s v=" "/>
    <s v=" "/>
    <s v=" "/>
    <n v="0"/>
    <s v="CONTABLE"/>
    <s v="N"/>
    <s v="000000463"/>
    <s v="0"/>
    <s v="TACOTESO"/>
    <s v="Mar  5 2024 12:06PM"/>
    <s v="frmBAN607"/>
    <s v="TA-COOR-TESO"/>
    <s v="TAMBIENTAL"/>
    <s v="Mar  5 2024 12:06PM"/>
    <s v=""/>
    <x v="3"/>
    <x v="3"/>
  </r>
  <r>
    <s v="138020001"/>
    <s v="REINTEGRO DE INCAPACIDADES"/>
    <d v="2024-02-20T00:00:00"/>
    <s v="2024"/>
    <x v="1"/>
    <s v="CONSIGNACIONES BANCO"/>
    <s v=""/>
    <s v="000000453"/>
    <s v="E.P.S. SANITAS S.A.:REINTEGRO INCAPACIDADES000000453"/>
    <n v="0"/>
    <n v="641603"/>
    <n v="-641603"/>
    <s v="1"/>
    <x v="169"/>
    <x v="169"/>
    <s v=""/>
    <s v=" "/>
    <s v=" "/>
    <s v=" "/>
    <n v="0"/>
    <s v="CONTABLE"/>
    <s v="N"/>
    <s v="000000453"/>
    <s v="0"/>
    <s v="TACOTESO"/>
    <s v="Mar  5 2024 10:16AM"/>
    <s v="frmBAN607"/>
    <s v="TA-COOR-TESO"/>
    <s v="TAMBIENTAL"/>
    <s v="Mar  5 2024 10:16AM"/>
    <s v=""/>
    <x v="3"/>
    <x v="3"/>
  </r>
  <r>
    <s v="138020001"/>
    <s v="REINTEGRO DE INCAPACIDADES"/>
    <d v="2024-02-21T00:00:00"/>
    <s v="2024"/>
    <x v="1"/>
    <s v="CONSIGNACIONES BANCO"/>
    <s v=""/>
    <s v="000000464"/>
    <s v="ASOCIACION MUTUAL SER EMPRESA SOLIDARIA:Reintegro incapacidades000000464"/>
    <n v="0"/>
    <n v="260000"/>
    <n v="-260000"/>
    <s v="1"/>
    <x v="240"/>
    <x v="240"/>
    <s v=""/>
    <s v=" "/>
    <s v=" "/>
    <s v=" "/>
    <n v="0"/>
    <s v="CONTABLE"/>
    <s v="N"/>
    <s v="000000464"/>
    <s v="0"/>
    <s v="TACOTESO"/>
    <s v="Mar  5 2024 12:09PM"/>
    <s v="frmBAN607"/>
    <s v="TA-COOR-TESO"/>
    <s v="TAMBIENTAL"/>
    <s v="Mar  5 2024 12:09PM"/>
    <s v=""/>
    <x v="3"/>
    <x v="3"/>
  </r>
  <r>
    <s v="138020001"/>
    <s v="REINTEGRO DE INCAPACIDADES"/>
    <d v="2024-02-21T00:00:00"/>
    <s v="2024"/>
    <x v="1"/>
    <s v="CONSIGNACIONES BANCO"/>
    <s v=""/>
    <s v="000000465"/>
    <s v="ASOCIACION MUTUAL SER EMPRESA SOLIDARIA:Reintegro incapacidades000000465"/>
    <n v="0"/>
    <n v="780000"/>
    <n v="-780000"/>
    <s v="1"/>
    <x v="191"/>
    <x v="191"/>
    <s v=""/>
    <s v=" "/>
    <s v=" "/>
    <s v=" "/>
    <n v="0"/>
    <s v="CONTABLE"/>
    <s v="N"/>
    <s v="000000465"/>
    <s v="0"/>
    <s v="TACOTESO"/>
    <s v="Mar  5 2024 12:11PM"/>
    <s v="frmBAN607"/>
    <s v="TA-COOR-TESO"/>
    <s v="TAMBIENTAL"/>
    <s v="Mar  5 2024 12:11PM"/>
    <s v=""/>
    <x v="3"/>
    <x v="3"/>
  </r>
  <r>
    <s v="138020001"/>
    <s v="REINTEGRO DE INCAPACIDADES"/>
    <d v="2024-02-28T00:00:00"/>
    <s v="2024"/>
    <x v="1"/>
    <s v="CONSIGNACIONES BANCO"/>
    <s v=""/>
    <s v="000000466"/>
    <s v="EPS SURA COMPAÑIA SURAMERICANA SERVICIOS DE SALUD:Reintegro incapacidades000000466"/>
    <n v="0"/>
    <n v="565457"/>
    <n v="-565457"/>
    <s v="1"/>
    <x v="106"/>
    <x v="106"/>
    <s v=""/>
    <s v=" "/>
    <s v=" "/>
    <s v=" "/>
    <n v="0"/>
    <s v="CONTABLE"/>
    <s v="N"/>
    <s v="000000466"/>
    <s v="0"/>
    <s v="TACOTESO"/>
    <s v="Mar  5 2024 12:18PM"/>
    <s v="frmBAN607"/>
    <s v="TA-COOR-TESO"/>
    <s v="TAMBIENTAL"/>
    <s v="Mar  5 2024 12:18PM"/>
    <s v=""/>
    <x v="3"/>
    <x v="3"/>
  </r>
  <r>
    <s v="138020001"/>
    <s v="REINTEGRO DE INCAPACIDADES"/>
    <d v="2024-02-28T00:00:00"/>
    <s v="2024"/>
    <x v="1"/>
    <s v="CONSIGNACIONES BANCO"/>
    <s v=""/>
    <s v="000000466"/>
    <s v="Reintegro incapacidades"/>
    <n v="0"/>
    <n v="47392"/>
    <n v="-47392"/>
    <s v="1"/>
    <x v="175"/>
    <x v="175"/>
    <s v=""/>
    <s v=" "/>
    <s v=" "/>
    <s v=" "/>
    <n v="0"/>
    <s v="CONTABLE"/>
    <s v="N"/>
    <s v="000000466"/>
    <s v="0"/>
    <s v="TACOTESO"/>
    <s v="Mar  5 2024 12:18PM"/>
    <s v="frmBAN607"/>
    <s v="TA-COOR-TESO"/>
    <s v="TAMBIENTAL"/>
    <s v="Mar  5 2024 12:18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6773"/>
    <n v="0"/>
    <n v="46773"/>
    <s v="1"/>
    <x v="257"/>
    <x v="257"/>
    <s v="10010200"/>
    <s v="COMPRAS Y ABASTESIMIENTO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58"/>
    <x v="258"/>
    <s v="10020200"/>
    <s v="EJECUCIÓN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130000"/>
    <n v="0"/>
    <n v="130000"/>
    <s v="1"/>
    <x v="259"/>
    <x v="259"/>
    <s v="10020200"/>
    <s v="EJECUCIÓN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130694"/>
    <n v="0"/>
    <n v="130694"/>
    <s v="1"/>
    <x v="258"/>
    <x v="258"/>
    <s v="10020200"/>
    <s v="EJECUCIÓN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7394"/>
    <n v="0"/>
    <n v="47394"/>
    <s v="1"/>
    <x v="175"/>
    <x v="17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63334"/>
    <n v="0"/>
    <n v="563334"/>
    <s v="1"/>
    <x v="107"/>
    <x v="107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303334"/>
    <n v="0"/>
    <n v="303334"/>
    <s v="1"/>
    <x v="191"/>
    <x v="19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606667"/>
    <n v="0"/>
    <n v="606667"/>
    <s v="1"/>
    <x v="13"/>
    <x v="13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42"/>
    <x v="242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63334"/>
    <n v="0"/>
    <n v="563334"/>
    <s v="1"/>
    <x v="221"/>
    <x v="22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60"/>
    <x v="26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216667"/>
    <n v="0"/>
    <n v="216667"/>
    <s v="1"/>
    <x v="210"/>
    <x v="21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63334"/>
    <n v="0"/>
    <n v="563334"/>
    <s v="1"/>
    <x v="108"/>
    <x v="10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216667"/>
    <n v="0"/>
    <n v="216667"/>
    <s v="1"/>
    <x v="261"/>
    <x v="26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86667"/>
    <n v="0"/>
    <n v="86667"/>
    <s v="1"/>
    <x v="44"/>
    <x v="44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63334"/>
    <n v="0"/>
    <n v="563334"/>
    <s v="1"/>
    <x v="48"/>
    <x v="4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658878"/>
    <n v="0"/>
    <n v="658878"/>
    <s v="1"/>
    <x v="169"/>
    <x v="16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645"/>
    <n v="0"/>
    <n v="43645"/>
    <s v="1"/>
    <x v="226"/>
    <x v="22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6384"/>
    <n v="0"/>
    <n v="46384"/>
    <s v="1"/>
    <x v="25"/>
    <x v="2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6"/>
    <x v="2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130000"/>
    <n v="0"/>
    <n v="130000"/>
    <s v="1"/>
    <x v="246"/>
    <x v="24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328734"/>
    <n v="0"/>
    <n v="328734"/>
    <s v="1"/>
    <x v="256"/>
    <x v="25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1039733"/>
    <n v="0"/>
    <n v="1039733"/>
    <s v="1"/>
    <x v="250"/>
    <x v="250"/>
    <s v="10040000"/>
    <s v="GERENCIA GESTIÓN HUMANA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606667"/>
    <n v="0"/>
    <n v="606667"/>
    <s v="1"/>
    <x v="107"/>
    <x v="107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20000"/>
    <n v="0"/>
    <n v="520000"/>
    <s v="1"/>
    <x v="13"/>
    <x v="13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346667"/>
    <n v="0"/>
    <n v="346667"/>
    <s v="1"/>
    <x v="115"/>
    <x v="11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20000"/>
    <n v="0"/>
    <n v="520000"/>
    <s v="1"/>
    <x v="221"/>
    <x v="22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60"/>
    <x v="26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606667"/>
    <n v="0"/>
    <n v="606667"/>
    <s v="1"/>
    <x v="108"/>
    <x v="10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61"/>
    <x v="26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45"/>
    <x v="45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101"/>
    <x v="101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20001"/>
    <n v="0"/>
    <n v="520001"/>
    <s v="1"/>
    <x v="48"/>
    <x v="4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86667"/>
    <n v="0"/>
    <n v="86667"/>
    <s v="1"/>
    <x v="49"/>
    <x v="4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149"/>
    <x v="14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130000"/>
    <n v="0"/>
    <n v="130000"/>
    <s v="1"/>
    <x v="240"/>
    <x v="240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262"/>
    <x v="262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4745"/>
    <n v="0"/>
    <n v="44745"/>
    <s v="1"/>
    <x v="256"/>
    <x v="256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86668"/>
    <n v="0"/>
    <n v="86668"/>
    <s v="1"/>
    <x v="28"/>
    <x v="28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540249"/>
    <n v="0"/>
    <n v="540249"/>
    <s v="1"/>
    <x v="134"/>
    <x v="134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43334"/>
    <n v="0"/>
    <n v="43334"/>
    <s v="1"/>
    <x v="74"/>
    <x v="74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216667"/>
    <n v="0"/>
    <n v="216667"/>
    <s v="1"/>
    <x v="32"/>
    <x v="32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274487"/>
    <n v="0"/>
    <n v="274487"/>
    <s v="1"/>
    <x v="109"/>
    <x v="109"/>
    <s v="10030400"/>
    <s v="OPERADORES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2-29T00:00:00"/>
    <s v="2024"/>
    <x v="2"/>
    <s v="NOMINA NOVASOFT"/>
    <s v=""/>
    <s v="000000032"/>
    <s v="REINTEGRO DE INCAPACIDADES"/>
    <n v="970417"/>
    <n v="0"/>
    <n v="970417"/>
    <s v="1"/>
    <x v="250"/>
    <x v="250"/>
    <s v="10040000"/>
    <s v="GERENCIA GESTIÓN HUMANA"/>
    <s v=" "/>
    <s v=" "/>
    <n v="0"/>
    <s v="CONTABLE"/>
    <s v="N"/>
    <s v="000000032"/>
    <s v="0"/>
    <s v="TAAUXAREA"/>
    <s v="Mar 19 2024  2:07PM"/>
    <s v="frmCON6093"/>
    <s v="TA-ANA-CONT"/>
    <s v="TAMBIENTAL"/>
    <s v="Mar 19 2024  2:07PM"/>
    <s v=""/>
    <x v="3"/>
    <x v="3"/>
  </r>
  <r>
    <s v="138020001"/>
    <s v="REINTEGRO DE INCAPACIDADES"/>
    <d v="2024-03-06T00:00:00"/>
    <s v="2024"/>
    <x v="1"/>
    <s v="CONSIGNACIONES BANCO"/>
    <s v=""/>
    <s v="000000494"/>
    <s v="EPS SURA COMPAÑIA SURAMERICANA SERVICIOS DE SALUD:REINTEGRO INCAPACIDAD000000494"/>
    <n v="0"/>
    <n v="3206666"/>
    <n v="-3206666"/>
    <s v="1"/>
    <x v="1"/>
    <x v="1"/>
    <s v=""/>
    <s v=" "/>
    <s v=" "/>
    <s v=" "/>
    <n v="0"/>
    <s v="CONTABLE"/>
    <s v="N"/>
    <s v="000000494"/>
    <s v="0"/>
    <s v="TACOTESO"/>
    <s v="Abr 15 2024 11:32AM"/>
    <s v="frmBAN607"/>
    <s v="TA-COOR-TESO"/>
    <s v="TAMBIENTAL"/>
    <s v="Abr 15 2024 11:32AM"/>
    <s v=""/>
    <x v="3"/>
    <x v="4"/>
  </r>
  <r>
    <s v="138020001"/>
    <s v="REINTEGRO DE INCAPACIDADES"/>
    <d v="2024-03-06T00:00:00"/>
    <s v="2024"/>
    <x v="1"/>
    <s v="CONSIGNACIONES BANCO"/>
    <s v=""/>
    <s v="000000495"/>
    <s v="EPS SURA COMPAÑIA SURAMERICANA SERVICIOS DE SALUD:Pago incapacidad000000495"/>
    <n v="0"/>
    <n v="823333"/>
    <n v="-823333"/>
    <s v="1"/>
    <x v="1"/>
    <x v="1"/>
    <s v=""/>
    <s v=" "/>
    <s v=" "/>
    <s v=" "/>
    <n v="0"/>
    <s v="CONTABLE"/>
    <s v="N"/>
    <s v="000000495"/>
    <s v="0"/>
    <s v="TACOTESO"/>
    <s v="Abr 15 2024 11:34AM"/>
    <s v="frmBAN607"/>
    <s v="TA-COOR-TESO"/>
    <s v="TAMBIENTAL"/>
    <s v="Abr 15 2024 11:34AM"/>
    <s v=""/>
    <x v="3"/>
    <x v="4"/>
  </r>
  <r>
    <s v="138020001"/>
    <s v="REINTEGRO DE INCAPACIDADES"/>
    <d v="2024-03-06T00:00:00"/>
    <s v="2024"/>
    <x v="1"/>
    <s v="CONSIGNACIONES BANCO"/>
    <s v=""/>
    <s v="000000496"/>
    <s v="SALUD TOTAL S.A. EPS ARS:Pago incapacidades000000496"/>
    <n v="0"/>
    <n v="580005"/>
    <n v="-580005"/>
    <s v="1"/>
    <x v="2"/>
    <x v="2"/>
    <s v=""/>
    <s v=" "/>
    <s v=" "/>
    <s v=" "/>
    <n v="0"/>
    <s v="CONTABLE"/>
    <s v="N"/>
    <s v="000000496"/>
    <s v="0"/>
    <s v="TACOTESO"/>
    <s v="Abr 15 2024 11:36AM"/>
    <s v="frmBAN607"/>
    <s v="TA-COOR-TESO"/>
    <s v="TAMBIENTAL"/>
    <s v="Abr 15 2024 11:36AM"/>
    <s v=""/>
    <x v="3"/>
    <x v="4"/>
  </r>
  <r>
    <s v="138020001"/>
    <s v="REINTEGRO DE INCAPACIDADES"/>
    <d v="2024-03-21T00:00:00"/>
    <s v="2024"/>
    <x v="1"/>
    <s v="CONSIGNACIONES BANCO"/>
    <s v=""/>
    <s v="000000497"/>
    <s v="E.P.S. SANITAS S.A.:pago incapacidad000000497"/>
    <n v="0"/>
    <n v="1591529"/>
    <n v="-1591529"/>
    <s v="1"/>
    <x v="5"/>
    <x v="5"/>
    <s v=""/>
    <s v=" "/>
    <s v=" "/>
    <s v=" "/>
    <n v="0"/>
    <s v="CONTABLE"/>
    <s v="N"/>
    <s v="000000497"/>
    <s v="0"/>
    <s v="TACOTESO"/>
    <s v="Abr 15 2024 11:42AM"/>
    <s v="frmBAN607"/>
    <s v="TA-COOR-TESO"/>
    <s v="TAMBIENTAL"/>
    <s v="Abr 15 2024 11:42AM"/>
    <s v=""/>
    <x v="3"/>
    <x v="4"/>
  </r>
  <r>
    <s v="138020001"/>
    <s v="REINTEGRO DE INCAPACIDADES"/>
    <d v="2024-03-22T00:00:00"/>
    <s v="2024"/>
    <x v="1"/>
    <s v="CONSIGNACIONES BANCO"/>
    <s v=""/>
    <s v="000000498"/>
    <s v="NUEVA EMPRESA PROMOTORA DE SALUD:pago incapacidades000000498"/>
    <n v="0"/>
    <n v="1246373"/>
    <n v="-1246373"/>
    <s v="1"/>
    <x v="3"/>
    <x v="3"/>
    <s v=""/>
    <s v=" "/>
    <s v=" "/>
    <s v=" "/>
    <n v="0"/>
    <s v="CONTABLE"/>
    <s v="N"/>
    <s v="000000498"/>
    <s v="0"/>
    <s v="TACOTESO"/>
    <s v="Abr 15 2024 11:43AM"/>
    <s v="frmBAN607"/>
    <s v="TA-COOR-TESO"/>
    <s v="TAMBIENTAL"/>
    <s v="Abr 15 2024 11:43AM"/>
    <s v=""/>
    <x v="3"/>
    <x v="4"/>
  </r>
  <r>
    <s v="138020001"/>
    <s v="REINTEGRO DE INCAPACIDADES"/>
    <d v="2024-03-26T00:00:00"/>
    <s v="2024"/>
    <x v="1"/>
    <s v="CONSIGNACIONES BANCO"/>
    <s v=""/>
    <s v="000000499"/>
    <s v="ASOCIACION MUTUAL SER EMPRESA SOLIDARIA:pago incapacidades000000499"/>
    <n v="0"/>
    <n v="1958908"/>
    <n v="-1958908"/>
    <s v="1"/>
    <x v="6"/>
    <x v="6"/>
    <s v=""/>
    <s v=" "/>
    <s v=" "/>
    <s v=" "/>
    <n v="0"/>
    <s v="CONTABLE"/>
    <s v="N"/>
    <s v="000000499"/>
    <s v="0"/>
    <s v="TACOTESO"/>
    <s v="Abr 15 2024 11:48AM"/>
    <s v="frmBAN607"/>
    <s v="TA-COOR-TESO"/>
    <s v="TAMBIENTAL"/>
    <s v="Abr 15 2024 11:48A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125810"/>
    <n v="0"/>
    <n v="125810"/>
    <s v="1"/>
    <x v="258"/>
    <x v="258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563334"/>
    <n v="0"/>
    <n v="563334"/>
    <s v="1"/>
    <x v="107"/>
    <x v="10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563334"/>
    <n v="0"/>
    <n v="563334"/>
    <s v="1"/>
    <x v="13"/>
    <x v="1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76667"/>
    <n v="0"/>
    <n v="476667"/>
    <s v="1"/>
    <x v="115"/>
    <x v="115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650000"/>
    <n v="0"/>
    <n v="650000"/>
    <s v="1"/>
    <x v="221"/>
    <x v="221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3334"/>
    <n v="0"/>
    <n v="43334"/>
    <s v="1"/>
    <x v="45"/>
    <x v="45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3334"/>
    <n v="0"/>
    <n v="43334"/>
    <s v="1"/>
    <x v="263"/>
    <x v="26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346667"/>
    <n v="0"/>
    <n v="346667"/>
    <s v="1"/>
    <x v="56"/>
    <x v="56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130000"/>
    <n v="0"/>
    <n v="130000"/>
    <s v="1"/>
    <x v="49"/>
    <x v="4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6019"/>
    <n v="0"/>
    <n v="46019"/>
    <s v="1"/>
    <x v="138"/>
    <x v="138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675311"/>
    <n v="0"/>
    <n v="675311"/>
    <s v="1"/>
    <x v="134"/>
    <x v="134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767046"/>
    <n v="0"/>
    <n v="767046"/>
    <s v="1"/>
    <x v="242"/>
    <x v="242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19904"/>
    <n v="0"/>
    <n v="419904"/>
    <s v="1"/>
    <x v="50"/>
    <x v="50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1039733"/>
    <n v="0"/>
    <n v="1039733"/>
    <s v="1"/>
    <x v="250"/>
    <x v="250"/>
    <s v="10040000"/>
    <s v="GERENCIA GESTIÓN HUMANA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390001"/>
    <n v="0"/>
    <n v="390001"/>
    <s v="1"/>
    <x v="240"/>
    <x v="240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86667"/>
    <n v="0"/>
    <n v="86667"/>
    <s v="1"/>
    <x v="228"/>
    <x v="228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4938"/>
    <n v="0"/>
    <n v="44938"/>
    <s v="1"/>
    <x v="264"/>
    <x v="264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178517"/>
    <n v="0"/>
    <n v="178517"/>
    <s v="1"/>
    <x v="265"/>
    <x v="265"/>
    <s v="10020200"/>
    <s v="EJECUCIÓN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693334"/>
    <n v="0"/>
    <n v="693334"/>
    <s v="1"/>
    <x v="107"/>
    <x v="10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693334"/>
    <n v="0"/>
    <n v="693334"/>
    <s v="1"/>
    <x v="13"/>
    <x v="1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76668"/>
    <n v="0"/>
    <n v="476668"/>
    <s v="1"/>
    <x v="221"/>
    <x v="221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390000"/>
    <n v="0"/>
    <n v="390000"/>
    <s v="1"/>
    <x v="44"/>
    <x v="44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346667"/>
    <n v="0"/>
    <n v="346667"/>
    <s v="1"/>
    <x v="118"/>
    <x v="118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570153"/>
    <n v="0"/>
    <n v="570153"/>
    <s v="1"/>
    <x v="89"/>
    <x v="8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216667"/>
    <n v="0"/>
    <n v="216667"/>
    <s v="1"/>
    <x v="56"/>
    <x v="56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520000"/>
    <n v="0"/>
    <n v="520000"/>
    <s v="1"/>
    <x v="169"/>
    <x v="16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5607"/>
    <n v="0"/>
    <n v="45607"/>
    <s v="1"/>
    <x v="103"/>
    <x v="10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3334"/>
    <n v="0"/>
    <n v="43334"/>
    <s v="1"/>
    <x v="49"/>
    <x v="4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6019"/>
    <n v="0"/>
    <n v="46019"/>
    <s v="1"/>
    <x v="138"/>
    <x v="138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3334"/>
    <n v="0"/>
    <n v="43334"/>
    <s v="1"/>
    <x v="266"/>
    <x v="266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3334"/>
    <n v="0"/>
    <n v="43334"/>
    <s v="1"/>
    <x v="253"/>
    <x v="253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5021"/>
    <n v="0"/>
    <n v="45021"/>
    <s v="1"/>
    <x v="134"/>
    <x v="134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563334"/>
    <n v="0"/>
    <n v="563334"/>
    <s v="1"/>
    <x v="57"/>
    <x v="5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3334"/>
    <n v="0"/>
    <n v="43334"/>
    <s v="1"/>
    <x v="179"/>
    <x v="179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407720"/>
    <n v="0"/>
    <n v="407720"/>
    <s v="1"/>
    <x v="267"/>
    <x v="267"/>
    <s v="10030400"/>
    <s v="OPERADORES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3-31T00:00:00"/>
    <s v="2024"/>
    <x v="2"/>
    <s v="NOMINA NOVASOFT"/>
    <s v=""/>
    <s v="000000033"/>
    <s v="REINTEGRO DE INCAPACIDADES"/>
    <n v="1109049"/>
    <n v="0"/>
    <n v="1109049"/>
    <s v="1"/>
    <x v="250"/>
    <x v="250"/>
    <s v="10040000"/>
    <s v="GERENCIA GESTIÓN HUMANA"/>
    <s v=" "/>
    <s v=" "/>
    <n v="0"/>
    <s v="CONTABLE"/>
    <s v="N"/>
    <s v="000000033"/>
    <s v="0"/>
    <s v="TAAUXAREA"/>
    <s v="Abr 16 2024 12:24PM"/>
    <s v="frmCON6093"/>
    <s v="TA-ANA-CONT"/>
    <s v="TAMBIENTAL"/>
    <s v="Abr 16 2024 12:24PM"/>
    <s v=""/>
    <x v="3"/>
    <x v="4"/>
  </r>
  <r>
    <s v="138020001"/>
    <s v="REINTEGRO DE INCAPACIDADES"/>
    <d v="2024-04-02T00:00:00"/>
    <s v="2024"/>
    <x v="1"/>
    <s v="CONSIGNACIONES BANCO"/>
    <s v=""/>
    <s v="000000502"/>
    <s v="ASOCIACION MUTUAL SER EMPRESA SOLIDARIA:REINTEGRO INCAPACIDADES000000502"/>
    <n v="0"/>
    <n v="43333"/>
    <n v="-43333"/>
    <s v="1"/>
    <x v="256"/>
    <x v="256"/>
    <s v=""/>
    <s v=" "/>
    <s v=" "/>
    <s v=" "/>
    <n v="0"/>
    <s v="CONTABLE"/>
    <s v="N"/>
    <s v="000000502"/>
    <s v="0"/>
    <s v="TACOTESO"/>
    <s v="May 10 2024  9:23AM"/>
    <s v="frmBAN607"/>
    <s v="TA-COOR-TESO"/>
    <s v="TAMBIENTAL"/>
    <s v="May 10 2024  9:23AM"/>
    <s v=""/>
    <x v="3"/>
    <x v="5"/>
  </r>
  <r>
    <s v="138020001"/>
    <s v="REINTEGRO DE INCAPACIDADES"/>
    <d v="2024-04-02T00:00:00"/>
    <s v="2024"/>
    <x v="1"/>
    <s v="CONSIGNACIONES BANCO"/>
    <s v=""/>
    <s v="000000502"/>
    <s v="REINTEGRO INCAPACIDADES"/>
    <n v="0"/>
    <n v="433335"/>
    <n v="-433335"/>
    <s v="1"/>
    <x v="240"/>
    <x v="240"/>
    <s v=""/>
    <s v=" "/>
    <s v=" "/>
    <s v=" "/>
    <n v="0"/>
    <s v="CONTABLE"/>
    <s v="N"/>
    <s v="000000502"/>
    <s v="0"/>
    <s v="TACOTESO"/>
    <s v="May 10 2024  9:23AM"/>
    <s v="frmBAN607"/>
    <s v="TA-COOR-TESO"/>
    <s v="TAMBIENTAL"/>
    <s v="May 10 2024  9:23AM"/>
    <s v=""/>
    <x v="3"/>
    <x v="5"/>
  </r>
  <r>
    <s v="138020001"/>
    <s v="REINTEGRO DE INCAPACIDADES"/>
    <d v="2024-04-03T00:00:00"/>
    <s v="2024"/>
    <x v="1"/>
    <s v="CONSIGNACIONES BANCO"/>
    <s v=""/>
    <s v="000000503"/>
    <s v="ASOCIACION MUTUAL SER EMPRESA SOLIDARIA:REINTEGRO INCAPACIDADES000000503"/>
    <n v="0"/>
    <n v="43334"/>
    <n v="-43334"/>
    <s v="1"/>
    <x v="74"/>
    <x v="74"/>
    <s v=""/>
    <s v=" "/>
    <s v=" "/>
    <s v=" "/>
    <n v="0"/>
    <s v="CONTABLE"/>
    <s v="N"/>
    <s v="000000503"/>
    <s v="0"/>
    <s v="TACOTESO"/>
    <s v="May 10 2024  9:28AM"/>
    <s v="frmBAN607"/>
    <s v="TA-COOR-TESO"/>
    <s v="TAMBIENTAL"/>
    <s v="May 10 2024  9:28AM"/>
    <s v=""/>
    <x v="3"/>
    <x v="5"/>
  </r>
  <r>
    <s v="138020001"/>
    <s v="REINTEGRO DE INCAPACIDADES"/>
    <d v="2024-04-08T00:00:00"/>
    <s v="2024"/>
    <x v="1"/>
    <s v="CONSIGNACIONES BANCO"/>
    <s v=""/>
    <s v="000000504"/>
    <s v="E.P.S. SANITAS S.A.:REINTEGRO INCAPACIDADES000000504"/>
    <n v="0"/>
    <n v="223828"/>
    <n v="-223828"/>
    <s v="1"/>
    <x v="5"/>
    <x v="5"/>
    <s v=""/>
    <s v=" "/>
    <s v=" "/>
    <s v=" "/>
    <n v="0"/>
    <s v="CONTABLE"/>
    <s v="N"/>
    <s v="000000504"/>
    <s v="0"/>
    <s v="TACOTESO"/>
    <s v="May 10 2024  9:34AM"/>
    <s v="frmBAN607"/>
    <s v="TA-COOR-TESO"/>
    <s v="TAMBIENTAL"/>
    <s v="May 10 2024  9:34AM"/>
    <s v=""/>
    <x v="3"/>
    <x v="5"/>
  </r>
  <r>
    <s v="138020001"/>
    <s v="REINTEGRO DE INCAPACIDADES"/>
    <d v="2024-04-09T00:00:00"/>
    <s v="2024"/>
    <x v="1"/>
    <s v="CONSIGNACIONES BANCO"/>
    <s v=""/>
    <s v="000000505"/>
    <s v="SALUD TOTAL S.A. EPS ARS:REINTEGRO INCAPACIDADES000000505"/>
    <n v="0"/>
    <n v="38667"/>
    <n v="-38667"/>
    <s v="1"/>
    <x v="92"/>
    <x v="92"/>
    <s v=""/>
    <s v=" "/>
    <s v=" "/>
    <s v=" "/>
    <n v="0"/>
    <s v="CONTABLE"/>
    <s v="N"/>
    <s v="000000505"/>
    <s v="0"/>
    <s v="TACOTESO"/>
    <s v="May 10 2024  9:44AM"/>
    <s v="frmBAN607"/>
    <s v="TA-COOR-TESO"/>
    <s v="TAMBIENTAL"/>
    <s v="May 10 2024  9:44AM"/>
    <s v=""/>
    <x v="3"/>
    <x v="5"/>
  </r>
  <r>
    <s v="138020001"/>
    <s v="REINTEGRO DE INCAPACIDADES"/>
    <d v="2024-04-09T00:00:00"/>
    <s v="2024"/>
    <x v="1"/>
    <s v="CONSIGNACIONES BANCO"/>
    <s v=""/>
    <s v="000000505"/>
    <s v="REINTEGRO INCAPACIDADES"/>
    <n v="0"/>
    <n v="38667"/>
    <n v="-38667"/>
    <s v="1"/>
    <x v="242"/>
    <x v="242"/>
    <s v=""/>
    <s v=" "/>
    <s v=" "/>
    <s v=" "/>
    <n v="0"/>
    <s v="CONTABLE"/>
    <s v="N"/>
    <s v="000000505"/>
    <s v="0"/>
    <s v="TACOTESO"/>
    <s v="May 10 2024  9:44AM"/>
    <s v="frmBAN607"/>
    <s v="TA-COOR-TESO"/>
    <s v="TAMBIENTAL"/>
    <s v="May 10 2024  9:44AM"/>
    <s v=""/>
    <x v="3"/>
    <x v="5"/>
  </r>
  <r>
    <s v="138020001"/>
    <s v="REINTEGRO DE INCAPACIDADES"/>
    <d v="2024-04-09T00:00:00"/>
    <s v="2024"/>
    <x v="1"/>
    <s v="CONSIGNACIONES BANCO"/>
    <s v=""/>
    <s v="000000505"/>
    <s v="REINTEGRO INCAPACIDADES"/>
    <n v="0"/>
    <n v="77334"/>
    <n v="-77334"/>
    <s v="1"/>
    <x v="167"/>
    <x v="167"/>
    <s v=""/>
    <s v=" "/>
    <s v=" "/>
    <s v=" "/>
    <n v="0"/>
    <s v="CONTABLE"/>
    <s v="N"/>
    <s v="000000505"/>
    <s v="0"/>
    <s v="TACOTESO"/>
    <s v="May 10 2024  9:44AM"/>
    <s v="frmBAN607"/>
    <s v="TA-COOR-TESO"/>
    <s v="TAMBIENTAL"/>
    <s v="May 10 2024  9:44AM"/>
    <s v=""/>
    <x v="3"/>
    <x v="5"/>
  </r>
  <r>
    <s v="138020001"/>
    <s v="REINTEGRO DE INCAPACIDADES"/>
    <d v="2024-04-12T00:00:00"/>
    <s v="2024"/>
    <x v="1"/>
    <s v="CONSIGNACIONES BANCO"/>
    <s v=""/>
    <s v="000000506"/>
    <s v="NUEVA EMPRESA PROMOTORA DE SALUD:REINTEGRO INCAPACIDADES000000506"/>
    <n v="0"/>
    <n v="43334"/>
    <n v="-43334"/>
    <s v="1"/>
    <x v="226"/>
    <x v="226"/>
    <s v=""/>
    <s v=" "/>
    <s v=" "/>
    <s v=" "/>
    <n v="0"/>
    <s v="CONTABLE"/>
    <s v="N"/>
    <s v="000000506"/>
    <s v="0"/>
    <s v="TACOTESO"/>
    <s v="May 10 2024 10:34AM"/>
    <s v="frmBAN607"/>
    <s v="TA-COOR-TESO"/>
    <s v="TAMBIENTAL"/>
    <s v="May 10 2024 10:34AM"/>
    <s v=""/>
    <x v="3"/>
    <x v="5"/>
  </r>
  <r>
    <s v="138020001"/>
    <s v="REINTEGRO DE INCAPACIDADES"/>
    <d v="2024-04-12T00:00:00"/>
    <s v="2024"/>
    <x v="1"/>
    <s v="CONSIGNACIONES BANCO"/>
    <s v=""/>
    <s v="000000506"/>
    <s v="REINTEGRO INCAPACIDADES"/>
    <n v="0"/>
    <n v="129999"/>
    <n v="-129999"/>
    <s v="1"/>
    <x v="28"/>
    <x v="28"/>
    <s v=""/>
    <s v=" "/>
    <s v=" "/>
    <s v=" "/>
    <n v="0"/>
    <s v="CONTABLE"/>
    <s v="N"/>
    <s v="000000506"/>
    <s v="0"/>
    <s v="TACOTESO"/>
    <s v="May 10 2024 10:34AM"/>
    <s v="frmBAN607"/>
    <s v="TA-COOR-TESO"/>
    <s v="TAMBIENTAL"/>
    <s v="May 10 2024 10:34AM"/>
    <s v=""/>
    <x v="3"/>
    <x v="5"/>
  </r>
  <r>
    <s v="138020001"/>
    <s v="REINTEGRO DE INCAPACIDADES"/>
    <d v="2024-04-12T00:00:00"/>
    <s v="2024"/>
    <x v="1"/>
    <s v="CONSIGNACIONES BANCO"/>
    <s v=""/>
    <s v="000000507"/>
    <s v="COOSALUD ENTIDAD PROMOTORA DE SALUD S.A:REINTEGRO INCAPACIDADES000000507"/>
    <n v="0"/>
    <n v="43334"/>
    <n v="-43334"/>
    <s v="1"/>
    <x v="149"/>
    <x v="149"/>
    <s v=""/>
    <s v=" "/>
    <s v=" "/>
    <s v=" "/>
    <n v="0"/>
    <s v="CONTABLE"/>
    <s v="N"/>
    <s v="000000507"/>
    <s v="0"/>
    <s v="TACOTESO"/>
    <s v="May 10 2024 10:37AM"/>
    <s v="frmBAN607"/>
    <s v="TA-COOR-TESO"/>
    <s v="TAMBIENTAL"/>
    <s v="May 10 2024 10:37AM"/>
    <s v=""/>
    <x v="3"/>
    <x v="5"/>
  </r>
  <r>
    <s v="138020001"/>
    <s v="REINTEGRO DE INCAPACIDADES"/>
    <d v="2024-04-16T00:00:00"/>
    <s v="2024"/>
    <x v="1"/>
    <s v="CONSIGNACIONES BANCO"/>
    <s v=""/>
    <s v="000000508"/>
    <s v="ASOCIACION MUTUAL SER EMPRESA SOLIDARIA:REINTEGRO INCAPACIDADES000000508"/>
    <n v="0"/>
    <n v="433334"/>
    <n v="-433334"/>
    <s v="1"/>
    <x v="240"/>
    <x v="240"/>
    <s v=""/>
    <s v=" "/>
    <s v=" "/>
    <s v=" "/>
    <n v="0"/>
    <s v="CONTABLE"/>
    <s v="N"/>
    <s v="000000508"/>
    <s v="0"/>
    <s v="TACOTESO"/>
    <s v="May 10 2024 10:39AM"/>
    <s v="frmBAN607"/>
    <s v="TA-COOR-TESO"/>
    <s v="TAMBIENTAL"/>
    <s v="May 10 2024 10:39AM"/>
    <s v=""/>
    <x v="3"/>
    <x v="5"/>
  </r>
  <r>
    <s v="138020001"/>
    <s v="REINTEGRO DE INCAPACIDADES"/>
    <d v="2024-04-16T00:00:00"/>
    <s v="2024"/>
    <x v="1"/>
    <s v="CONSIGNACIONES BANCO"/>
    <s v=""/>
    <s v="000000509"/>
    <s v="EPS SURA COMPAÑIA SURAMERICANA SERVICIOS DE SALUD:REINTEGRO INCAPACIDADES000000509"/>
    <n v="0"/>
    <n v="1300000"/>
    <n v="-1300000"/>
    <s v="1"/>
    <x v="115"/>
    <x v="115"/>
    <s v=""/>
    <s v=" "/>
    <s v=" "/>
    <s v=" "/>
    <n v="0"/>
    <s v="CONTABLE"/>
    <s v="N"/>
    <s v="000000509"/>
    <s v="0"/>
    <s v="TACOTESO"/>
    <s v="May 10 2024 10:45AM"/>
    <s v="frmBAN607"/>
    <s v="TA-COOR-TESO"/>
    <s v="TAMBIENTAL"/>
    <s v="May 10 2024 10:45AM"/>
    <s v=""/>
    <x v="3"/>
    <x v="5"/>
  </r>
  <r>
    <s v="138020001"/>
    <s v="REINTEGRO DE INCAPACIDADES"/>
    <d v="2024-04-18T00:00:00"/>
    <s v="2024"/>
    <x v="1"/>
    <s v="CONSIGNACIONES BANCO"/>
    <s v=""/>
    <s v="000000510"/>
    <s v="COOSALUD ENTIDAD PROMOTORA DE SALUD S.A:REINTEGRO INCAPACIDADES000000510"/>
    <n v="0"/>
    <n v="47692"/>
    <n v="-47692"/>
    <s v="1"/>
    <x v="32"/>
    <x v="32"/>
    <s v=""/>
    <s v=" "/>
    <s v=" "/>
    <s v=" "/>
    <n v="0"/>
    <s v="CONTABLE"/>
    <s v="N"/>
    <s v="000000510"/>
    <s v="0"/>
    <s v="TACOTESO"/>
    <s v="May 10 2024 10:48AM"/>
    <s v="frmBAN607"/>
    <s v="TA-COOR-TESO"/>
    <s v="TAMBIENTAL"/>
    <s v="May 10 2024 10:48AM"/>
    <s v=""/>
    <x v="3"/>
    <x v="5"/>
  </r>
  <r>
    <s v="138020001"/>
    <s v="REINTEGRO DE INCAPACIDADES"/>
    <d v="2024-04-18T00:00:00"/>
    <s v="2024"/>
    <x v="1"/>
    <s v="CONSIGNACIONES BANCO"/>
    <s v=""/>
    <s v="000000511"/>
    <s v="COOSALUD ENTIDAD PROMOTORA DE SALUD S.A:REINTEGRO INCAPACIDADES000000511"/>
    <n v="0"/>
    <n v="130000"/>
    <n v="-130000"/>
    <s v="1"/>
    <x v="8"/>
    <x v="8"/>
    <s v=""/>
    <s v=" "/>
    <s v=" "/>
    <s v=" "/>
    <n v="0"/>
    <s v="CONTABLE"/>
    <s v="N"/>
    <s v="000000511"/>
    <s v="0"/>
    <s v="TACOTESO"/>
    <s v="May 10 2024 10:52AM"/>
    <s v="frmBAN607"/>
    <s v="TA-COOR-TESO"/>
    <s v="TAMBIENTAL"/>
    <s v="May 10 2024 10:52AM"/>
    <s v=""/>
    <x v="3"/>
    <x v="5"/>
  </r>
  <r>
    <s v="138020001"/>
    <s v="REINTEGRO DE INCAPACIDADES"/>
    <d v="2024-04-22T00:00:00"/>
    <s v="2024"/>
    <x v="1"/>
    <s v="CONSIGNACIONES BANCO"/>
    <s v=""/>
    <s v="000000512"/>
    <s v="E.P.S. SANITAS S.A.:REINTEGRO INCAPACIDADES000000512"/>
    <n v="0"/>
    <n v="948331"/>
    <n v="-948331"/>
    <s v="1"/>
    <x v="5"/>
    <x v="5"/>
    <s v=""/>
    <s v=" "/>
    <s v=" "/>
    <s v=" "/>
    <n v="0"/>
    <s v="CONTABLE"/>
    <s v="N"/>
    <s v="000000512"/>
    <s v="0"/>
    <s v="TACOTESO"/>
    <s v="May 10 2024 10:55AM"/>
    <s v="frmBAN607"/>
    <s v="TA-COOR-TESO"/>
    <s v="TAMBIENTAL"/>
    <s v="May 10 2024 10:55AM"/>
    <s v=""/>
    <x v="3"/>
    <x v="5"/>
  </r>
  <r>
    <s v="138020001"/>
    <s v="REINTEGRO DE INCAPACIDADES"/>
    <d v="2024-04-24T00:00:00"/>
    <s v="2024"/>
    <x v="1"/>
    <s v="CONSIGNACIONES BANCO"/>
    <s v=""/>
    <s v="000000513"/>
    <s v="EPS SURA COMPAÑIA SURAMERICANA SERVICIOS DE SALUD:REINTEGRO INCAPACIDADES000000513"/>
    <n v="0"/>
    <n v="4267999"/>
    <n v="-4267999"/>
    <s v="1"/>
    <x v="107"/>
    <x v="107"/>
    <s v=""/>
    <s v=" "/>
    <s v=" "/>
    <s v=" "/>
    <n v="0"/>
    <s v="CONTABLE"/>
    <s v="N"/>
    <s v="000000513"/>
    <s v="0"/>
    <s v="TACOTESO"/>
    <s v="May 10 2024 11:01AM"/>
    <s v="frmBAN607"/>
    <s v="TA-COOR-TESO"/>
    <s v="TAMBIENTAL"/>
    <s v="May 10 2024 11:01AM"/>
    <s v=""/>
    <x v="3"/>
    <x v="5"/>
  </r>
  <r>
    <s v="138020001"/>
    <s v="REINTEGRO DE INCAPACIDADES"/>
    <d v="2024-04-25T00:00:00"/>
    <s v="2024"/>
    <x v="1"/>
    <s v="CONSIGNACIONES BANCO"/>
    <s v=""/>
    <s v="000000514"/>
    <s v="SALUD TOTAL S.A. EPS ARS:REINTEGRO INCAPACIDADES000000514"/>
    <n v="0"/>
    <n v="38667"/>
    <n v="-38667"/>
    <s v="1"/>
    <x v="244"/>
    <x v="244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129999"/>
    <n v="-129999"/>
    <s v="1"/>
    <x v="45"/>
    <x v="45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43333"/>
    <n v="-43333"/>
    <s v="1"/>
    <x v="125"/>
    <x v="125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129999"/>
    <n v="-129999"/>
    <s v="1"/>
    <x v="26"/>
    <x v="26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43333"/>
    <n v="-43333"/>
    <s v="1"/>
    <x v="101"/>
    <x v="101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43333"/>
    <n v="-43333"/>
    <s v="1"/>
    <x v="45"/>
    <x v="45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599295"/>
    <n v="-599295"/>
    <s v="1"/>
    <x v="56"/>
    <x v="56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4"/>
    <s v="REINTEGRO INCAPACIDADES"/>
    <n v="0"/>
    <n v="585941"/>
    <n v="-585941"/>
    <s v="1"/>
    <x v="89"/>
    <x v="89"/>
    <s v=""/>
    <s v=" "/>
    <s v=" "/>
    <s v=" "/>
    <n v="0"/>
    <s v="CONTABLE"/>
    <s v="N"/>
    <s v="000000514"/>
    <s v="0"/>
    <s v="TACOTESO"/>
    <s v="May 10 2024 11:25AM"/>
    <s v="frmBAN607"/>
    <s v="TA-COOR-TESO"/>
    <s v="TAMBIENTAL"/>
    <s v="May 10 2024 11:25AM"/>
    <s v=""/>
    <x v="3"/>
    <x v="5"/>
  </r>
  <r>
    <s v="138020001"/>
    <s v="REINTEGRO DE INCAPACIDADES"/>
    <d v="2024-04-25T00:00:00"/>
    <s v="2024"/>
    <x v="1"/>
    <s v="CONSIGNACIONES BANCO"/>
    <s v=""/>
    <s v="000000515"/>
    <s v="EPS SURA COMPAÑIA SURAMERICANA SERVICIOS DE SALUD:REINTEGRO INCAPACIDADES000000515"/>
    <n v="0"/>
    <n v="1160000"/>
    <n v="-1160000"/>
    <s v="1"/>
    <x v="107"/>
    <x v="107"/>
    <s v=""/>
    <s v=" "/>
    <s v=" "/>
    <s v=" "/>
    <n v="0"/>
    <s v="CONTABLE"/>
    <s v="N"/>
    <s v="000000515"/>
    <s v="0"/>
    <s v="TACOTESO"/>
    <s v="May 10 2024 11:26AM"/>
    <s v="frmBAN607"/>
    <s v="TA-COOR-TESO"/>
    <s v="TAMBIENTAL"/>
    <s v="May 10 2024 11:26AM"/>
    <s v=""/>
    <x v="3"/>
    <x v="5"/>
  </r>
  <r>
    <s v="138020001"/>
    <s v="REINTEGRO DE INCAPACIDADES"/>
    <d v="2024-04-25T00:00:00"/>
    <s v="2024"/>
    <x v="1"/>
    <s v="CONSIGNACIONES BANCO"/>
    <s v=""/>
    <s v="000000516"/>
    <s v="SALUD TOTAL S.A. EPS ARS:REINTEGRO INCAPACIDADES000000516"/>
    <n v="0"/>
    <n v="918764"/>
    <n v="-918764"/>
    <s v="1"/>
    <x v="181"/>
    <x v="181"/>
    <s v=""/>
    <s v=" "/>
    <s v=" "/>
    <s v=" "/>
    <n v="0"/>
    <s v="CONTABLE"/>
    <s v="N"/>
    <s v="000000516"/>
    <s v="0"/>
    <s v="TACOTESO"/>
    <s v="May 10 2024 11:29AM"/>
    <s v="frmBAN607"/>
    <s v="TA-COOR-TESO"/>
    <s v="TAMBIENTAL"/>
    <s v="May 10 2024 11:29AM"/>
    <s v=""/>
    <x v="3"/>
    <x v="5"/>
  </r>
  <r>
    <s v="138020001"/>
    <s v="REINTEGRO DE INCAPACIDADES"/>
    <d v="2024-04-26T00:00:00"/>
    <s v="2024"/>
    <x v="1"/>
    <s v="CONSIGNACIONES BANCO"/>
    <s v=""/>
    <s v="000000517"/>
    <s v="NUEVA EMPRESA PROMOTORA DE SALUD:REINTEGRO INCAPACIDADES000000517"/>
    <n v="0"/>
    <n v="43333"/>
    <n v="-43333"/>
    <s v="1"/>
    <x v="3"/>
    <x v="3"/>
    <s v=""/>
    <s v=" "/>
    <s v=" "/>
    <s v=" "/>
    <n v="0"/>
    <s v="CONTABLE"/>
    <s v="N"/>
    <s v="000000517"/>
    <s v="0"/>
    <s v="TACOTESO"/>
    <s v="May 10 2024 11:31AM"/>
    <s v="frmBAN607"/>
    <s v="TA-COOR-TESO"/>
    <s v="TAMBIENTAL"/>
    <s v="May 10 2024 11:31AM"/>
    <s v=""/>
    <x v="3"/>
    <x v="5"/>
  </r>
  <r>
    <s v="138020001"/>
    <s v="REINTEGRO DE INCAPACIDADES"/>
    <d v="2024-04-29T00:00:00"/>
    <s v="2024"/>
    <x v="1"/>
    <s v="CONSIGNACIONES BANCO"/>
    <s v=""/>
    <s v="000000518"/>
    <s v="E.P.S. SANITAS S.A.:REINTEGRO INCAPACIDADES000000518"/>
    <n v="0"/>
    <n v="135371"/>
    <n v="-135371"/>
    <s v="1"/>
    <x v="5"/>
    <x v="5"/>
    <s v=""/>
    <s v=" "/>
    <s v=" "/>
    <s v=" "/>
    <n v="0"/>
    <s v="CONTABLE"/>
    <s v="N"/>
    <s v="000000518"/>
    <s v="0"/>
    <s v="TACOTESO"/>
    <s v="May 10 2024 11:34AM"/>
    <s v="frmBAN607"/>
    <s v="TA-COOR-TESO"/>
    <s v="TAMBIENTAL"/>
    <s v="May 10 2024 11:34A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650000"/>
    <n v="0"/>
    <n v="650000"/>
    <s v="1"/>
    <x v="221"/>
    <x v="22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4"/>
    <n v="0"/>
    <n v="43334"/>
    <s v="1"/>
    <x v="211"/>
    <x v="21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650000"/>
    <n v="0"/>
    <n v="650000"/>
    <s v="1"/>
    <x v="44"/>
    <x v="4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7260"/>
    <n v="0"/>
    <n v="47260"/>
    <s v="1"/>
    <x v="37"/>
    <x v="3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86667"/>
    <n v="0"/>
    <n v="86667"/>
    <s v="1"/>
    <x v="101"/>
    <x v="10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896"/>
    <n v="0"/>
    <n v="43896"/>
    <s v="1"/>
    <x v="102"/>
    <x v="10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4"/>
    <n v="0"/>
    <n v="43334"/>
    <s v="1"/>
    <x v="89"/>
    <x v="8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5788"/>
    <n v="0"/>
    <n v="45788"/>
    <s v="1"/>
    <x v="47"/>
    <x v="4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55768"/>
    <n v="0"/>
    <n v="55768"/>
    <s v="1"/>
    <x v="186"/>
    <x v="186"/>
    <s v="10010200"/>
    <s v="COMPRAS Y ABASTESIMIENTO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390000"/>
    <n v="0"/>
    <n v="390000"/>
    <s v="1"/>
    <x v="221"/>
    <x v="22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4"/>
    <n v="0"/>
    <n v="43334"/>
    <s v="1"/>
    <x v="153"/>
    <x v="153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73334"/>
    <n v="0"/>
    <n v="173334"/>
    <s v="1"/>
    <x v="44"/>
    <x v="4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4"/>
    <n v="0"/>
    <n v="43334"/>
    <s v="1"/>
    <x v="28"/>
    <x v="2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346667"/>
    <n v="0"/>
    <n v="346667"/>
    <s v="1"/>
    <x v="134"/>
    <x v="13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50513"/>
    <n v="0"/>
    <n v="50513"/>
    <s v="1"/>
    <x v="178"/>
    <x v="17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260000"/>
    <n v="0"/>
    <n v="260000"/>
    <s v="1"/>
    <x v="57"/>
    <x v="5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34"/>
    <n v="0"/>
    <n v="433334"/>
    <s v="1"/>
    <x v="134"/>
    <x v="134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73334"/>
    <n v="0"/>
    <n v="173334"/>
    <s v="1"/>
    <x v="57"/>
    <x v="5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73334"/>
    <n v="0"/>
    <n v="173334"/>
    <s v="1"/>
    <x v="252"/>
    <x v="25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34"/>
    <n v="0"/>
    <n v="433334"/>
    <s v="1"/>
    <x v="149"/>
    <x v="14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93008"/>
    <n v="0"/>
    <n v="93008"/>
    <s v="1"/>
    <x v="268"/>
    <x v="26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650000"/>
    <n v="0"/>
    <n v="650000"/>
    <s v="1"/>
    <x v="149"/>
    <x v="14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6644794"/>
    <n v="0"/>
    <n v="6644794"/>
    <s v="1"/>
    <x v="269"/>
    <x v="269"/>
    <s v="10010000"/>
    <s v="GERENCIA FINANCIERA Y ADMINISTRATIV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346667"/>
    <n v="0"/>
    <n v="346667"/>
    <s v="1"/>
    <x v="270"/>
    <x v="270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73334"/>
    <n v="0"/>
    <n v="173334"/>
    <s v="1"/>
    <x v="169"/>
    <x v="169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8564"/>
    <n v="0"/>
    <n v="48564"/>
    <s v="1"/>
    <x v="271"/>
    <x v="27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6019"/>
    <n v="0"/>
    <n v="46019"/>
    <s v="1"/>
    <x v="138"/>
    <x v="13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7119422"/>
    <n v="0"/>
    <n v="7119422"/>
    <s v="1"/>
    <x v="269"/>
    <x v="269"/>
    <s v="10010000"/>
    <s v="GERENCIA FINANCIERA Y ADMINISTRATIV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216667"/>
    <n v="0"/>
    <n v="216667"/>
    <s v="1"/>
    <x v="270"/>
    <x v="270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94254"/>
    <n v="0"/>
    <n v="194254"/>
    <s v="1"/>
    <x v="271"/>
    <x v="271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86667"/>
    <n v="0"/>
    <n v="86667"/>
    <s v="1"/>
    <x v="272"/>
    <x v="27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76667"/>
    <n v="0"/>
    <n v="476667"/>
    <s v="1"/>
    <x v="26"/>
    <x v="26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5473"/>
    <n v="0"/>
    <n v="45473"/>
    <s v="1"/>
    <x v="90"/>
    <x v="90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4"/>
    <n v="0"/>
    <n v="43334"/>
    <s v="1"/>
    <x v="32"/>
    <x v="3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30000"/>
    <n v="0"/>
    <n v="130000"/>
    <s v="1"/>
    <x v="32"/>
    <x v="32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563334"/>
    <n v="0"/>
    <n v="563334"/>
    <s v="1"/>
    <x v="9"/>
    <x v="9"/>
    <s v="10030200"/>
    <s v="COORDINACIÓN DE OPERACION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563334"/>
    <n v="0"/>
    <n v="563334"/>
    <s v="1"/>
    <x v="107"/>
    <x v="10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43334"/>
    <n v="0"/>
    <n v="43334"/>
    <s v="1"/>
    <x v="13"/>
    <x v="13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039733"/>
    <n v="0"/>
    <n v="1039733"/>
    <s v="1"/>
    <x v="250"/>
    <x v="250"/>
    <s v="10040000"/>
    <s v="GERENCIA GESTIÓN HUMAN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650000"/>
    <n v="0"/>
    <n v="650000"/>
    <s v="1"/>
    <x v="9"/>
    <x v="9"/>
    <s v="10030200"/>
    <s v="COORDINACIÓN DE OPERACION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650000"/>
    <n v="0"/>
    <n v="650000"/>
    <s v="1"/>
    <x v="107"/>
    <x v="107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346667"/>
    <n v="0"/>
    <n v="346667"/>
    <s v="1"/>
    <x v="13"/>
    <x v="13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039733"/>
    <n v="0"/>
    <n v="1039733"/>
    <s v="1"/>
    <x v="250"/>
    <x v="250"/>
    <s v="10040000"/>
    <s v="GERENCIA GESTIÓN HUMANA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536434"/>
    <n v="0"/>
    <n v="536434"/>
    <s v="1"/>
    <x v="45"/>
    <x v="45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4-30T00:00:00"/>
    <s v="2024"/>
    <x v="2"/>
    <s v="NOMINA NOVASOFT"/>
    <s v=""/>
    <s v="000000034"/>
    <s v="REINTEGRO DE INCAPACIDADES"/>
    <n v="109578"/>
    <n v="0"/>
    <n v="109578"/>
    <s v="1"/>
    <x v="68"/>
    <x v="68"/>
    <s v="10030400"/>
    <s v="OPERADORES"/>
    <s v=" "/>
    <s v=" "/>
    <n v="0"/>
    <s v="CONTABLE"/>
    <s v="N"/>
    <s v="000000034"/>
    <s v="0"/>
    <s v="TAAUXAREA"/>
    <s v="May 15 2024  2:51PM"/>
    <s v="frmCON6093"/>
    <s v="TA-ANA-CONT"/>
    <s v="TAMBIENTAL"/>
    <s v="May 15 2024  2:51PM"/>
    <s v=""/>
    <x v="3"/>
    <x v="5"/>
  </r>
  <r>
    <s v="138020001"/>
    <s v="REINTEGRO DE INCAPACIDADES"/>
    <d v="2024-05-03T00:00:00"/>
    <s v="2024"/>
    <x v="1"/>
    <s v="CONSIGNACIONES BANCO"/>
    <s v=""/>
    <s v="000000540"/>
    <s v="ASOCIACION MUTUAL SER EMPRESA SOLIDARIA:REINTEGRO INCAPACIDAD000000540"/>
    <n v="0"/>
    <n v="130002"/>
    <n v="-130002"/>
    <s v="1"/>
    <x v="6"/>
    <x v="6"/>
    <s v=""/>
    <s v=" "/>
    <s v=" "/>
    <s v=" "/>
    <n v="0"/>
    <s v="CONTABLE"/>
    <s v="N"/>
    <s v="000000540"/>
    <s v="0"/>
    <s v="TACOTESO"/>
    <s v="Jun 11 2024  3:56PM"/>
    <s v="frmBAN607"/>
    <s v="TA-COOR-TESO"/>
    <s v="TAMBIENTAL"/>
    <s v="Jun 11 2024  3:56PM"/>
    <s v=""/>
    <x v="3"/>
    <x v="6"/>
  </r>
  <r>
    <s v="138020001"/>
    <s v="REINTEGRO DE INCAPACIDADES"/>
    <d v="2024-05-07T00:00:00"/>
    <s v="2024"/>
    <x v="1"/>
    <s v="CONSIGNACIONES BANCO"/>
    <s v=""/>
    <s v="000000538"/>
    <s v="EPS SURA COMPAÑIA SURAMERICANA SERVICIOS DE SALUD:REINTEGRO INCAPACIDAD000000538"/>
    <n v="0"/>
    <n v="77333"/>
    <n v="-77333"/>
    <s v="1"/>
    <x v="107"/>
    <x v="107"/>
    <s v=""/>
    <s v=" "/>
    <s v=" "/>
    <s v=" "/>
    <n v="0"/>
    <s v="CONTABLE"/>
    <s v="N"/>
    <s v="000000538"/>
    <s v="0"/>
    <s v="TACOTESO"/>
    <s v="Jun 11 2024  3:37PM"/>
    <s v="frmBAN607"/>
    <s v="TA-COOR-TESO"/>
    <s v="TAMBIENTAL"/>
    <s v="Jun 11 2024  3:37PM"/>
    <s v=""/>
    <x v="3"/>
    <x v="6"/>
  </r>
  <r>
    <s v="138020001"/>
    <s v="REINTEGRO DE INCAPACIDADES"/>
    <d v="2024-05-07T00:00:00"/>
    <s v="2024"/>
    <x v="1"/>
    <s v="CONSIGNACIONES BANCO"/>
    <s v=""/>
    <s v="000000539"/>
    <s v="SALUD TOTAL S.A. EPS ARS:REINTEGRO INCAPACIDADES000000539"/>
    <n v="0"/>
    <n v="896868"/>
    <n v="-896868"/>
    <s v="1"/>
    <x v="242"/>
    <x v="242"/>
    <s v=""/>
    <s v=" "/>
    <s v=" "/>
    <s v=" "/>
    <n v="0"/>
    <s v="CONTABLE"/>
    <s v="N"/>
    <s v="000000539"/>
    <s v="0"/>
    <s v="TACOTESO"/>
    <s v="Jun 11 2024  3:44PM"/>
    <s v="frmBAN607"/>
    <s v="TA-COOR-TESO"/>
    <s v="TAMBIENTAL"/>
    <s v="Jun 11 2024  3:44PM"/>
    <s v=""/>
    <x v="3"/>
    <x v="6"/>
  </r>
  <r>
    <s v="138020001"/>
    <s v="REINTEGRO DE INCAPACIDADES"/>
    <d v="2024-05-08T00:00:00"/>
    <s v="2024"/>
    <x v="1"/>
    <s v="CONSIGNACIONES BANCO"/>
    <s v=""/>
    <s v="000000541"/>
    <s v="ASOCIACION MUTUAL SER EMPRESA SOLIDARIA:REINTEGRO INCAPACIDADES000000541"/>
    <n v="0"/>
    <n v="1213334"/>
    <n v="-1213334"/>
    <s v="1"/>
    <x v="6"/>
    <x v="6"/>
    <s v=""/>
    <s v=" "/>
    <s v=" "/>
    <s v=" "/>
    <n v="0"/>
    <s v="CONTABLE"/>
    <s v="N"/>
    <s v="000000541"/>
    <s v="0"/>
    <s v="TACOTESO"/>
    <s v="Jun 11 2024  3:58PM"/>
    <s v="frmBAN607"/>
    <s v="TA-COOR-TESO"/>
    <s v="TAMBIENTAL"/>
    <s v="Jun 11 2024  3:58PM"/>
    <s v=""/>
    <x v="3"/>
    <x v="6"/>
  </r>
  <r>
    <s v="138020001"/>
    <s v="REINTEGRO DE INCAPACIDADES"/>
    <d v="2024-05-15T00:00:00"/>
    <s v="2024"/>
    <x v="1"/>
    <s v="CONSIGNACIONES BANCO"/>
    <s v=""/>
    <s v="000000544"/>
    <s v="ASOCIACION MUTUAL SER EMPRESA SOLIDARIA:REINTEGRO INCAPACIDADES000000544"/>
    <n v="0"/>
    <n v="393640"/>
    <n v="-393640"/>
    <s v="1"/>
    <x v="6"/>
    <x v="6"/>
    <s v=""/>
    <s v=" "/>
    <s v=" "/>
    <s v=" "/>
    <n v="0"/>
    <s v="CONTABLE"/>
    <s v="N"/>
    <s v="000000544"/>
    <s v="0"/>
    <s v="TACOTESO"/>
    <s v="Jun 11 2024  4:58PM"/>
    <s v="frmBAN607"/>
    <s v="TA-COOR-TESO"/>
    <s v="TAMBIENTAL"/>
    <s v="Jun 11 2024  4:58PM"/>
    <s v=""/>
    <x v="3"/>
    <x v="6"/>
  </r>
  <r>
    <s v="138020001"/>
    <s v="REINTEGRO DE INCAPACIDADES"/>
    <d v="2024-05-21T00:00:00"/>
    <s v="2024"/>
    <x v="1"/>
    <s v="CONSIGNACIONES BANCO"/>
    <s v=""/>
    <s v="000000537"/>
    <s v="EPS SURA COMPAÑIA SURAMERICANA SERVICIOS DE SALUD:REINTEGRO INCAPACIDAD000000537"/>
    <n v="0"/>
    <n v="1300000"/>
    <n v="-1300000"/>
    <s v="1"/>
    <x v="13"/>
    <x v="13"/>
    <s v=""/>
    <s v=" "/>
    <s v=" "/>
    <s v=" "/>
    <n v="0"/>
    <s v="CONTABLE"/>
    <s v="N"/>
    <s v="000000537"/>
    <s v="0"/>
    <s v="TACOTESO"/>
    <s v="Jun 11 2024  3:34PM"/>
    <s v="frmBAN607"/>
    <s v="TA-COOR-TESO"/>
    <s v="TAMBIENTAL"/>
    <s v="Jun 11 2024  3:34PM"/>
    <s v=""/>
    <x v="3"/>
    <x v="6"/>
  </r>
  <r>
    <s v="138020001"/>
    <s v="REINTEGRO DE INCAPACIDADES"/>
    <d v="2024-05-24T00:00:00"/>
    <s v="2024"/>
    <x v="1"/>
    <s v="CONSIGNACIONES BANCO"/>
    <s v=""/>
    <s v="000000543"/>
    <s v="ASOCIACION MUTUAL SER EMPRESA SOLIDARIA:REINTEGRO INCAPACIDAD000000543"/>
    <n v="0"/>
    <n v="479370"/>
    <n v="-479370"/>
    <s v="1"/>
    <x v="6"/>
    <x v="6"/>
    <s v=""/>
    <s v=" "/>
    <s v=" "/>
    <s v=" "/>
    <n v="0"/>
    <s v="CONTABLE"/>
    <s v="N"/>
    <s v="000000543"/>
    <s v="0"/>
    <s v="TACOTESO"/>
    <s v="Jun 11 2024  4:00PM"/>
    <s v="frmBAN607"/>
    <s v="TA-COOR-TESO"/>
    <s v="TAMBIENTAL"/>
    <s v="Jun 11 2024  4:00PM"/>
    <s v=""/>
    <x v="3"/>
    <x v="6"/>
  </r>
  <r>
    <s v="138020001"/>
    <s v="REINTEGRO DE INCAPACIDADES"/>
    <d v="2024-05-29T00:00:00"/>
    <s v="2024"/>
    <x v="1"/>
    <s v="CONSIGNACIONES BANCO"/>
    <s v=""/>
    <s v="000000536"/>
    <s v="EPS SURA COMPAÑIA SURAMERICANA SERVICIOS DE SALUD:REINTEGRO INCAPACIDAD000000536"/>
    <n v="0"/>
    <n v="348766"/>
    <n v="-348766"/>
    <s v="1"/>
    <x v="130"/>
    <x v="130"/>
    <s v=""/>
    <s v=" "/>
    <s v=" "/>
    <s v=" "/>
    <n v="0"/>
    <s v="CONTABLE"/>
    <s v="N"/>
    <s v="000000536"/>
    <s v="0"/>
    <s v="TACOTESO"/>
    <s v="Jun 11 2024  3:32PM"/>
    <s v="frmBAN607"/>
    <s v="TA-COOR-TESO"/>
    <s v="TAMBIENTAL"/>
    <s v="Jun 11 2024  3:32PM"/>
    <s v=""/>
    <x v="3"/>
    <x v="6"/>
  </r>
  <r>
    <s v="138020001"/>
    <s v="REINTEGRO DE INCAPACIDADES"/>
    <d v="2024-05-31T00:00:00"/>
    <s v="2024"/>
    <x v="1"/>
    <s v="CONSIGNACIONES BANCO"/>
    <s v=""/>
    <s v="000000535"/>
    <s v="E.P.S. SANITAS S.A.:REINTEGRO INCAPACIDADES000000535"/>
    <n v="0"/>
    <n v="59803145"/>
    <n v="-59803145"/>
    <s v="1"/>
    <x v="269"/>
    <x v="269"/>
    <s v=""/>
    <s v=" "/>
    <s v=" "/>
    <s v=" "/>
    <n v="0"/>
    <s v="CONTABLE"/>
    <s v="N"/>
    <s v="000000535"/>
    <s v="0"/>
    <s v="TACOTESO"/>
    <s v="Jun 11 2024  3:29PM"/>
    <s v="frmBAN607"/>
    <s v="TA-COOR-TESO"/>
    <s v="TAMBIENTAL"/>
    <s v="Jun 11 2024  3:29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7119422"/>
    <n v="0"/>
    <n v="7119422"/>
    <s v="1"/>
    <x v="269"/>
    <x v="269"/>
    <s v="10010000"/>
    <s v="GERENCIA FINANCIERA Y ADMINISTRATIVA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173334"/>
    <n v="0"/>
    <n v="173334"/>
    <s v="1"/>
    <x v="9"/>
    <x v="9"/>
    <s v="10030200"/>
    <s v="COORDINACIÓN DE OPERACION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260000"/>
    <n v="0"/>
    <n v="260000"/>
    <s v="1"/>
    <x v="98"/>
    <x v="9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650000"/>
    <n v="0"/>
    <n v="650000"/>
    <s v="1"/>
    <x v="13"/>
    <x v="13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86667"/>
    <n v="0"/>
    <n v="86667"/>
    <s v="1"/>
    <x v="101"/>
    <x v="101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275939"/>
    <n v="0"/>
    <n v="275939"/>
    <s v="1"/>
    <x v="78"/>
    <x v="7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334"/>
    <n v="0"/>
    <n v="43334"/>
    <s v="1"/>
    <x v="159"/>
    <x v="15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728453"/>
    <n v="0"/>
    <n v="728453"/>
    <s v="1"/>
    <x v="271"/>
    <x v="271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130000"/>
    <n v="0"/>
    <n v="130000"/>
    <s v="1"/>
    <x v="149"/>
    <x v="14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650000"/>
    <n v="0"/>
    <n v="650000"/>
    <s v="1"/>
    <x v="26"/>
    <x v="26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334"/>
    <n v="0"/>
    <n v="43334"/>
    <s v="1"/>
    <x v="29"/>
    <x v="2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650000"/>
    <n v="0"/>
    <n v="650000"/>
    <s v="1"/>
    <x v="57"/>
    <x v="57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78324"/>
    <n v="0"/>
    <n v="478324"/>
    <s v="1"/>
    <x v="45"/>
    <x v="45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346578"/>
    <n v="0"/>
    <n v="346578"/>
    <s v="1"/>
    <x v="250"/>
    <x v="250"/>
    <s v="10040000"/>
    <s v="GERENCIA GESTIÓN HUMANA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7594050"/>
    <n v="0"/>
    <n v="7594050"/>
    <s v="1"/>
    <x v="269"/>
    <x v="269"/>
    <s v="10010000"/>
    <s v="GERENCIA FINANCIERA Y ADMINISTRATIVA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693334"/>
    <n v="0"/>
    <n v="693334"/>
    <s v="1"/>
    <x v="9"/>
    <x v="9"/>
    <s v="10030200"/>
    <s v="COORDINACIÓN DE OPERACION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0218"/>
    <n v="0"/>
    <n v="430218"/>
    <s v="1"/>
    <x v="273"/>
    <x v="273"/>
    <s v="10030300"/>
    <s v="ACCIDENTALIDAD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520001"/>
    <n v="0"/>
    <n v="520001"/>
    <s v="1"/>
    <x v="13"/>
    <x v="13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334"/>
    <n v="0"/>
    <n v="43334"/>
    <s v="1"/>
    <x v="274"/>
    <x v="274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3334"/>
    <n v="0"/>
    <n v="433334"/>
    <s v="1"/>
    <x v="118"/>
    <x v="11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50573"/>
    <n v="0"/>
    <n v="50573"/>
    <s v="1"/>
    <x v="122"/>
    <x v="122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334"/>
    <n v="0"/>
    <n v="43334"/>
    <s v="1"/>
    <x v="49"/>
    <x v="49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606667"/>
    <n v="0"/>
    <n v="606667"/>
    <s v="1"/>
    <x v="26"/>
    <x v="26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86667"/>
    <n v="0"/>
    <n v="86667"/>
    <s v="1"/>
    <x v="275"/>
    <x v="275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43334"/>
    <n v="0"/>
    <n v="43334"/>
    <s v="1"/>
    <x v="28"/>
    <x v="28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650000"/>
    <n v="0"/>
    <n v="650000"/>
    <s v="1"/>
    <x v="57"/>
    <x v="57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130000"/>
    <n v="0"/>
    <n v="130000"/>
    <s v="1"/>
    <x v="32"/>
    <x v="32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5-31T00:00:00"/>
    <s v="2024"/>
    <x v="2"/>
    <s v="NOMINA NOVASOFT"/>
    <s v=""/>
    <s v="000000035"/>
    <s v="REINTEGRO DE INCAPACIDADES"/>
    <n v="318883"/>
    <n v="0"/>
    <n v="318883"/>
    <s v="1"/>
    <x v="45"/>
    <x v="45"/>
    <s v="10030400"/>
    <s v="OPERADORES"/>
    <s v=" "/>
    <s v=" "/>
    <n v="0"/>
    <s v="CONTABLE"/>
    <s v="N"/>
    <s v="000000035"/>
    <s v="0"/>
    <s v="TAAUXAREA"/>
    <s v="Jun 18 2024  2:23PM"/>
    <s v="frmCON6093"/>
    <s v="TA-ANA-CONT"/>
    <s v="TAMBIENTAL"/>
    <s v="Jun 18 2024  2:23PM"/>
    <s v=""/>
    <x v="3"/>
    <x v="6"/>
  </r>
  <r>
    <s v="138020001"/>
    <s v="REINTEGRO DE INCAPACIDADES"/>
    <d v="2024-06-04T00:00:00"/>
    <s v="2024"/>
    <x v="1"/>
    <s v="CONSIGNACIONES BANCO"/>
    <s v=""/>
    <s v="000000550"/>
    <s v="EPS SURA COMPAÑIA SURAMERICANA SERVICIOS DE SALUD:REINTEGRO INCAPACIDADES000000550"/>
    <n v="0"/>
    <n v="430199"/>
    <n v="-430199"/>
    <s v="1"/>
    <x v="1"/>
    <x v="1"/>
    <s v=""/>
    <s v=" "/>
    <s v=" "/>
    <s v=" "/>
    <n v="0"/>
    <s v="CONTABLE"/>
    <s v="N"/>
    <s v="000000550"/>
    <s v="0"/>
    <s v="TACOTESO"/>
    <s v="Jul  4 2024  3:12PM"/>
    <s v="frmBAN607"/>
    <s v="TA-COOR-TESO"/>
    <s v="TAMBIENTAL"/>
    <s v="Jul  4 2024  3:12PM"/>
    <s v=""/>
    <x v="3"/>
    <x v="7"/>
  </r>
  <r>
    <s v="138020001"/>
    <s v="REINTEGRO DE INCAPACIDADES"/>
    <d v="2024-06-11T00:00:00"/>
    <s v="2024"/>
    <x v="1"/>
    <s v="CONSIGNACIONES BANCO"/>
    <s v=""/>
    <s v="000000552"/>
    <s v="SEGUROS DE VIDA SURAMERICANA S.A.:REINTEGRO INCAPACIDADES000000552"/>
    <n v="0"/>
    <n v="69637"/>
    <n v="-69637"/>
    <s v="1"/>
    <x v="139"/>
    <x v="139"/>
    <s v=""/>
    <s v=" "/>
    <s v=" "/>
    <s v=" "/>
    <n v="0"/>
    <s v="CONTABLE"/>
    <s v="N"/>
    <s v="000000552"/>
    <s v="0"/>
    <s v="TACOTESO"/>
    <s v="Jul  4 2024  3:25PM"/>
    <s v="frmBAN607"/>
    <s v="TA-COOR-TESO"/>
    <s v="TAMBIENTAL"/>
    <s v="Jul  4 2024  3:25PM"/>
    <s v=""/>
    <x v="3"/>
    <x v="7"/>
  </r>
  <r>
    <s v="138020001"/>
    <s v="REINTEGRO DE INCAPACIDADES"/>
    <d v="2024-06-17T00:00:00"/>
    <s v="2024"/>
    <x v="1"/>
    <s v="CONSIGNACIONES BANCO"/>
    <s v=""/>
    <s v="000000554"/>
    <s v="SALUD TOTAL S.A. EPS ARS:REINTEGRO INCAPACIDADES000000554"/>
    <n v="0"/>
    <n v="346664"/>
    <n v="-346664"/>
    <s v="1"/>
    <x v="2"/>
    <x v="2"/>
    <s v=""/>
    <s v=" "/>
    <s v=" "/>
    <s v=" "/>
    <n v="0"/>
    <s v="CONTABLE"/>
    <s v="N"/>
    <s v="000000554"/>
    <s v="0"/>
    <s v="TACOTESO"/>
    <s v="Jul  4 2024  3:44PM"/>
    <s v="frmBAN607"/>
    <s v="TA-COOR-TESO"/>
    <s v="TAMBIENTAL"/>
    <s v="Jul  4 2024  3:44P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7119422"/>
    <n v="0"/>
    <n v="7119422"/>
    <s v="1"/>
    <x v="269"/>
    <x v="269"/>
    <s v="10010000"/>
    <s v="GERENCIA FINANCIERA Y ADMINISTRATIVA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3334"/>
    <n v="0"/>
    <n v="43334"/>
    <s v="1"/>
    <x v="276"/>
    <x v="276"/>
    <s v="10020200"/>
    <s v="EJECUCIÓN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650001"/>
    <n v="0"/>
    <n v="650001"/>
    <s v="1"/>
    <x v="9"/>
    <x v="9"/>
    <s v="10030200"/>
    <s v="COORDINACIÓN DE OPERACION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136608"/>
    <n v="0"/>
    <n v="136608"/>
    <s v="1"/>
    <x v="131"/>
    <x v="131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3334"/>
    <n v="0"/>
    <n v="43334"/>
    <s v="1"/>
    <x v="232"/>
    <x v="232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219465"/>
    <n v="0"/>
    <n v="219465"/>
    <s v="1"/>
    <x v="277"/>
    <x v="277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76667"/>
    <n v="0"/>
    <n v="476667"/>
    <s v="1"/>
    <x v="275"/>
    <x v="275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650000"/>
    <n v="0"/>
    <n v="650000"/>
    <s v="1"/>
    <x v="13"/>
    <x v="13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3334"/>
    <n v="0"/>
    <n v="43334"/>
    <s v="1"/>
    <x v="236"/>
    <x v="23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8178"/>
    <n v="0"/>
    <n v="48178"/>
    <s v="1"/>
    <x v="278"/>
    <x v="278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130000"/>
    <n v="0"/>
    <n v="130000"/>
    <s v="1"/>
    <x v="118"/>
    <x v="118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650000"/>
    <n v="0"/>
    <n v="650000"/>
    <s v="1"/>
    <x v="26"/>
    <x v="2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76667"/>
    <n v="0"/>
    <n v="476667"/>
    <s v="1"/>
    <x v="134"/>
    <x v="134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7119422"/>
    <n v="0"/>
    <n v="7119422"/>
    <s v="1"/>
    <x v="269"/>
    <x v="269"/>
    <s v="10010000"/>
    <s v="GERENCIA FINANCIERA Y ADMINISTRATIVA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650000"/>
    <n v="0"/>
    <n v="650000"/>
    <s v="1"/>
    <x v="134"/>
    <x v="134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216667"/>
    <n v="0"/>
    <n v="216667"/>
    <s v="1"/>
    <x v="32"/>
    <x v="32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3334"/>
    <n v="0"/>
    <n v="43334"/>
    <s v="1"/>
    <x v="109"/>
    <x v="109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131679"/>
    <n v="0"/>
    <n v="131679"/>
    <s v="1"/>
    <x v="277"/>
    <x v="277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86667"/>
    <n v="0"/>
    <n v="86667"/>
    <s v="1"/>
    <x v="252"/>
    <x v="252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43334"/>
    <n v="0"/>
    <n v="43334"/>
    <s v="1"/>
    <x v="26"/>
    <x v="2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563334"/>
    <n v="0"/>
    <n v="563334"/>
    <s v="1"/>
    <x v="9"/>
    <x v="9"/>
    <s v="10030200"/>
    <s v="COORDINACIÓN DE OPERACION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86668"/>
    <n v="0"/>
    <n v="86668"/>
    <s v="1"/>
    <x v="236"/>
    <x v="236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137968"/>
    <n v="0"/>
    <n v="137968"/>
    <s v="1"/>
    <x v="279"/>
    <x v="279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563334"/>
    <n v="0"/>
    <n v="563334"/>
    <s v="1"/>
    <x v="13"/>
    <x v="13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6-30T00:00:00"/>
    <s v="2024"/>
    <x v="2"/>
    <s v="NOMINA NOVASOFT"/>
    <s v=""/>
    <s v="000000036"/>
    <s v="REINTEGRO DE INCAPACIDADES"/>
    <n v="520000"/>
    <n v="0"/>
    <n v="520000"/>
    <s v="1"/>
    <x v="45"/>
    <x v="45"/>
    <s v="10030400"/>
    <s v="OPERADORES"/>
    <s v=" "/>
    <s v=" "/>
    <n v="0"/>
    <s v="CONTABLE"/>
    <s v="N"/>
    <s v="000000036"/>
    <s v="0"/>
    <s v="TAAUXAREA"/>
    <s v="Jul 16 2024 10:05AM"/>
    <s v="frmCON6093"/>
    <s v="TA-ANA-CONT"/>
    <s v="TAMBIENTAL"/>
    <s v="Jul 16 2024 10:05AM"/>
    <s v=""/>
    <x v="3"/>
    <x v="7"/>
  </r>
  <r>
    <s v="138020001"/>
    <s v="REINTEGRO DE INCAPACIDADES"/>
    <d v="2024-07-03T00:00:00"/>
    <s v="2024"/>
    <x v="1"/>
    <s v="CONSIGNACIONES BANCO"/>
    <s v=""/>
    <s v="000000569"/>
    <s v="EPS SURA COMPAÑIA SURAMERICANA SERVICIOS DE SALUD:REINTEGRO DE INCAPACIDAD000000569"/>
    <n v="0"/>
    <n v="86667"/>
    <n v="-86667"/>
    <s v="1"/>
    <x v="107"/>
    <x v="107"/>
    <s v=""/>
    <s v=" "/>
    <s v=" "/>
    <s v=" "/>
    <n v="0"/>
    <s v="CONTABLE"/>
    <s v="N"/>
    <s v="000000569"/>
    <s v="0"/>
    <s v="TACOTESO"/>
    <s v="Ago 12 2024  2:59PM"/>
    <s v="frmBAN607"/>
    <s v="TA-COOR-TESO"/>
    <s v="TAMBIENTAL"/>
    <s v="Ago 12 2024  2:59PM"/>
    <s v=""/>
    <x v="3"/>
    <x v="8"/>
  </r>
  <r>
    <s v="138020001"/>
    <s v="REINTEGRO DE INCAPACIDADES"/>
    <d v="2024-07-04T00:00:00"/>
    <s v="2024"/>
    <x v="1"/>
    <s v="CONSIGNACIONES BANCO"/>
    <s v=""/>
    <s v="000000570"/>
    <s v="EPS SURA COMPAÑIA SURAMERICANA SERVICIOS DE SALUD:REINTEGRO INCAPACIDADES000000570"/>
    <n v="0"/>
    <n v="1300000"/>
    <n v="-1300000"/>
    <s v="1"/>
    <x v="107"/>
    <x v="107"/>
    <s v=""/>
    <s v=" "/>
    <s v=" "/>
    <s v=" "/>
    <n v="0"/>
    <s v="CONTABLE"/>
    <s v="N"/>
    <s v="000000570"/>
    <s v="0"/>
    <s v="TACOTESO"/>
    <s v="Ago 12 2024  3:01PM"/>
    <s v="frmBAN607"/>
    <s v="TA-COOR-TESO"/>
    <s v="TAMBIENTAL"/>
    <s v="Ago 12 2024  3:01PM"/>
    <s v=""/>
    <x v="3"/>
    <x v="8"/>
  </r>
  <r>
    <s v="138020001"/>
    <s v="REINTEGRO DE INCAPACIDADES"/>
    <d v="2024-07-04T00:00:00"/>
    <s v="2024"/>
    <x v="1"/>
    <s v="CONSIGNACIONES BANCO"/>
    <s v=""/>
    <s v="000000571"/>
    <s v="SALUD TOTAL S.A. EPS ARS:REINTEGRO INCAPACIDADES000000571"/>
    <n v="0"/>
    <n v="43333"/>
    <n v="-43333"/>
    <s v="1"/>
    <x v="2"/>
    <x v="2"/>
    <s v=""/>
    <s v=" "/>
    <s v=" "/>
    <s v=" "/>
    <n v="0"/>
    <s v="CONTABLE"/>
    <s v="N"/>
    <s v="000000571"/>
    <s v="0"/>
    <s v="TACOTESO"/>
    <s v="Ago 12 2024  3:04PM"/>
    <s v="frmBAN607"/>
    <s v="TA-COOR-TESO"/>
    <s v="TAMBIENTAL"/>
    <s v="Ago 12 2024  3:04PM"/>
    <s v=""/>
    <x v="3"/>
    <x v="8"/>
  </r>
  <r>
    <s v="138020001"/>
    <s v="REINTEGRO DE INCAPACIDADES"/>
    <d v="2024-07-29T00:00:00"/>
    <s v="2024"/>
    <x v="1"/>
    <s v="CONSIGNACIONES BANCO"/>
    <s v=""/>
    <s v="000000572"/>
    <s v="ASOCIACION MUTUAL SER EMPRESA SOLIDARIA:REINTEGRO INCAPACIDAD000000572"/>
    <n v="0"/>
    <n v="878869"/>
    <n v="-878869"/>
    <s v="1"/>
    <x v="6"/>
    <x v="6"/>
    <s v=""/>
    <s v=" "/>
    <s v=" "/>
    <s v=" "/>
    <n v="0"/>
    <s v="CONTABLE"/>
    <s v="N"/>
    <s v="000000572"/>
    <s v="0"/>
    <s v="TACOTESO"/>
    <s v="Ago 12 2024  3:07PM"/>
    <s v="frmBAN607"/>
    <s v="TA-COOR-TESO"/>
    <s v="TAMBIENTAL"/>
    <s v="Ago 12 2024  3:07PM"/>
    <s v=""/>
    <x v="3"/>
    <x v="8"/>
  </r>
  <r>
    <s v="138020001"/>
    <s v="REINTEGRO DE INCAPACIDADES"/>
    <d v="2024-07-30T00:00:00"/>
    <s v="2024"/>
    <x v="1"/>
    <s v="CONSIGNACIONES BANCO"/>
    <s v=""/>
    <s v="000000573"/>
    <s v="EPS SURA COMPAÑIA SURAMERICANA SERVICIOS DE SALUD:REINTEGRO INCAPACIDAD000000573"/>
    <n v="0"/>
    <n v="38667"/>
    <n v="-38667"/>
    <s v="1"/>
    <x v="172"/>
    <x v="172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  <x v="3"/>
    <x v="8"/>
  </r>
  <r>
    <s v="138020001"/>
    <s v="REINTEGRO DE INCAPACIDADES"/>
    <d v="2024-07-30T00:00:00"/>
    <s v="2024"/>
    <x v="1"/>
    <s v="CONSIGNACIONES BANCO"/>
    <s v=""/>
    <s v="000000573"/>
    <s v="REINTEGRO INCAPACIDAD"/>
    <n v="0"/>
    <n v="116000"/>
    <n v="-116000"/>
    <s v="1"/>
    <x v="175"/>
    <x v="175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  <x v="3"/>
    <x v="8"/>
  </r>
  <r>
    <s v="138020001"/>
    <s v="REINTEGRO DE INCAPACIDADES"/>
    <d v="2024-07-30T00:00:00"/>
    <s v="2024"/>
    <x v="1"/>
    <s v="CONSIGNACIONES BANCO"/>
    <s v=""/>
    <s v="000000573"/>
    <s v="REINTEGRO INCAPACIDAD"/>
    <n v="0"/>
    <n v="580001"/>
    <n v="-580001"/>
    <s v="1"/>
    <x v="68"/>
    <x v="68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  <x v="3"/>
    <x v="8"/>
  </r>
  <r>
    <s v="138020001"/>
    <s v="REINTEGRO DE INCAPACIDADES"/>
    <d v="2024-07-30T00:00:00"/>
    <s v="2024"/>
    <x v="1"/>
    <s v="CONSIGNACIONES BANCO"/>
    <s v=""/>
    <s v="000000573"/>
    <s v="REINTEGRO INCAPACIDAD"/>
    <n v="0"/>
    <n v="41458"/>
    <n v="-41458"/>
    <s v="1"/>
    <x v="116"/>
    <x v="116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  <x v="3"/>
    <x v="8"/>
  </r>
  <r>
    <s v="138020001"/>
    <s v="REINTEGRO DE INCAPACIDADES"/>
    <d v="2024-07-30T00:00:00"/>
    <s v="2024"/>
    <x v="1"/>
    <s v="CONSIGNACIONES BANCO"/>
    <s v=""/>
    <s v="000000573"/>
    <s v="REINTEGRO INCAPACIDAD"/>
    <n v="0"/>
    <n v="1429810"/>
    <n v="-1429810"/>
    <s v="1"/>
    <x v="13"/>
    <x v="13"/>
    <s v=""/>
    <s v=" "/>
    <s v=" "/>
    <s v=" "/>
    <n v="0"/>
    <s v="CONTABLE"/>
    <s v="N"/>
    <s v="000000573"/>
    <s v="0"/>
    <s v="TACOTESO"/>
    <s v="Ago 12 2024  3:30PM"/>
    <s v="frmBAN607"/>
    <s v="TA-COOR-TESO"/>
    <s v="TAMBIENTAL"/>
    <s v="Ago 12 2024  3:30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7119422"/>
    <n v="0"/>
    <n v="7119422"/>
    <s v="1"/>
    <x v="269"/>
    <x v="269"/>
    <s v="10010000"/>
    <s v="GERENCIA FINANCIERA Y ADMINISTRATIVA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3334"/>
    <n v="0"/>
    <n v="43334"/>
    <s v="1"/>
    <x v="9"/>
    <x v="9"/>
    <s v="10030200"/>
    <s v="COORDINACIÓN DE OPERACION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650000"/>
    <n v="0"/>
    <n v="650000"/>
    <s v="1"/>
    <x v="45"/>
    <x v="4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5657"/>
    <n v="0"/>
    <n v="45657"/>
    <s v="1"/>
    <x v="87"/>
    <x v="87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3907"/>
    <n v="0"/>
    <n v="43907"/>
    <s v="1"/>
    <x v="263"/>
    <x v="26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225612"/>
    <n v="0"/>
    <n v="225612"/>
    <s v="1"/>
    <x v="78"/>
    <x v="7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132542"/>
    <n v="0"/>
    <n v="132542"/>
    <s v="1"/>
    <x v="15"/>
    <x v="1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650000"/>
    <n v="0"/>
    <n v="650000"/>
    <s v="1"/>
    <x v="13"/>
    <x v="1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390001"/>
    <n v="0"/>
    <n v="390001"/>
    <s v="1"/>
    <x v="134"/>
    <x v="134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7594050"/>
    <n v="0"/>
    <n v="7594050"/>
    <s v="1"/>
    <x v="269"/>
    <x v="269"/>
    <s v="10010000"/>
    <s v="GERENCIA FINANCIERA Y ADMINISTRATIVA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54399"/>
    <n v="0"/>
    <n v="54399"/>
    <s v="1"/>
    <x v="151"/>
    <x v="151"/>
    <s v="10020200"/>
    <s v="EJECUCIÓN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86667"/>
    <n v="0"/>
    <n v="86667"/>
    <s v="1"/>
    <x v="45"/>
    <x v="4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631714"/>
    <n v="0"/>
    <n v="631714"/>
    <s v="1"/>
    <x v="78"/>
    <x v="7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681803"/>
    <n v="0"/>
    <n v="681803"/>
    <s v="1"/>
    <x v="280"/>
    <x v="280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767046"/>
    <n v="0"/>
    <n v="767046"/>
    <s v="1"/>
    <x v="213"/>
    <x v="21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216667"/>
    <n v="0"/>
    <n v="216667"/>
    <s v="1"/>
    <x v="13"/>
    <x v="1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6008"/>
    <n v="0"/>
    <n v="46008"/>
    <s v="1"/>
    <x v="100"/>
    <x v="100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3334"/>
    <n v="0"/>
    <n v="43334"/>
    <s v="1"/>
    <x v="118"/>
    <x v="11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346667"/>
    <n v="0"/>
    <n v="346667"/>
    <s v="1"/>
    <x v="134"/>
    <x v="134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130000"/>
    <n v="0"/>
    <n v="130000"/>
    <s v="1"/>
    <x v="45"/>
    <x v="45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3334"/>
    <n v="0"/>
    <n v="43334"/>
    <s v="1"/>
    <x v="281"/>
    <x v="281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216667"/>
    <n v="0"/>
    <n v="216667"/>
    <s v="1"/>
    <x v="282"/>
    <x v="28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146567"/>
    <n v="0"/>
    <n v="146567"/>
    <s v="1"/>
    <x v="102"/>
    <x v="10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346667"/>
    <n v="0"/>
    <n v="346667"/>
    <s v="1"/>
    <x v="252"/>
    <x v="25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173334"/>
    <n v="0"/>
    <n v="173334"/>
    <s v="1"/>
    <x v="28"/>
    <x v="2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86685"/>
    <n v="0"/>
    <n v="86685"/>
    <s v="1"/>
    <x v="102"/>
    <x v="102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693334"/>
    <n v="0"/>
    <n v="693334"/>
    <s v="1"/>
    <x v="28"/>
    <x v="28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130000"/>
    <n v="0"/>
    <n v="130000"/>
    <s v="1"/>
    <x v="57"/>
    <x v="57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44621"/>
    <n v="0"/>
    <n v="44621"/>
    <s v="1"/>
    <x v="90"/>
    <x v="90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7-31T00:00:00"/>
    <s v="2024"/>
    <x v="2"/>
    <s v="NOMINA NOVASOFT"/>
    <s v=""/>
    <s v="000000037"/>
    <s v="GASTOS REEMBOLSABLES"/>
    <n v="633103"/>
    <n v="0"/>
    <n v="633103"/>
    <s v="1"/>
    <x v="283"/>
    <x v="283"/>
    <s v="10030400"/>
    <s v="OPERADORES"/>
    <s v=" "/>
    <s v=" "/>
    <n v="0"/>
    <s v="CONTABLE"/>
    <s v="N"/>
    <s v="000000037"/>
    <s v="0"/>
    <s v="TACOSITI"/>
    <s v="Ago 15 2024  5:06PM"/>
    <s v="frmCON6093"/>
    <s v="TA-COO-SISTI"/>
    <s v="TAMBIENTAL"/>
    <s v="Ago 15 2024  5:06PM"/>
    <s v=""/>
    <x v="3"/>
    <x v="8"/>
  </r>
  <r>
    <s v="138020001"/>
    <s v="REINTEGRO DE INCAPACIDADES"/>
    <d v="2024-08-08T00:00:00"/>
    <s v="2024"/>
    <x v="1"/>
    <s v="CONSIGNACIONES BANCO"/>
    <s v=""/>
    <s v="000000589"/>
    <s v="SALUD TOTAL S.A. EPS ARS:REINTEGRO INCAPACIDAD000000589"/>
    <n v="0"/>
    <n v="350635"/>
    <n v="-350635"/>
    <s v="1"/>
    <x v="2"/>
    <x v="2"/>
    <s v=""/>
    <s v=" "/>
    <s v=" "/>
    <s v=" "/>
    <n v="0"/>
    <s v="CONTABLE"/>
    <s v="N"/>
    <s v="000000589"/>
    <s v="0"/>
    <s v="TACOTESO"/>
    <s v="Sep  9 2024  5:34PM"/>
    <s v="frmBAN607"/>
    <s v="TA-COOR-TESO"/>
    <s v="TAMBIENTAL"/>
    <s v="Sep  9 2024  5:34PM"/>
    <s v=""/>
    <x v="3"/>
    <x v="9"/>
  </r>
  <r>
    <s v="138020001"/>
    <s v="REINTEGRO DE INCAPACIDADES"/>
    <d v="2024-08-15T00:00:00"/>
    <s v="2024"/>
    <x v="1"/>
    <s v="CONSIGNACIONES BANCO"/>
    <s v=""/>
    <s v="000000590"/>
    <s v="E.P.S. SANITAS S.A.:REINTEGRO INCAPACIDADES000000590"/>
    <n v="0"/>
    <n v="50232"/>
    <n v="-50232"/>
    <s v="1"/>
    <x v="5"/>
    <x v="5"/>
    <s v=""/>
    <s v=" "/>
    <s v=" "/>
    <s v=" "/>
    <n v="0"/>
    <s v="CONTABLE"/>
    <s v="N"/>
    <s v="000000590"/>
    <s v="0"/>
    <s v="TACOTESO"/>
    <s v="Sep  9 2024  5:41PM"/>
    <s v="frmBAN607"/>
    <s v="TA-COOR-TESO"/>
    <s v="TAMBIENTAL"/>
    <s v="Sep  9 2024  5:41PM"/>
    <s v=""/>
    <x v="3"/>
    <x v="9"/>
  </r>
  <r>
    <s v="138020001"/>
    <s v="REINTEGRO DE INCAPACIDADES"/>
    <d v="2024-08-20T00:00:00"/>
    <s v="2024"/>
    <x v="1"/>
    <s v="CONSIGNACIONES BANCO"/>
    <s v=""/>
    <s v="000000591"/>
    <s v="ASOCIACION MUTUAL SER EMPRESA SOLIDARIA:REINTEGRO INCAPACIDADES000000591"/>
    <n v="0"/>
    <n v="771082"/>
    <n v="-771082"/>
    <s v="1"/>
    <x v="6"/>
    <x v="6"/>
    <s v=""/>
    <s v=" "/>
    <s v=" "/>
    <s v=" "/>
    <n v="0"/>
    <s v="CONTABLE"/>
    <s v="N"/>
    <s v="000000591"/>
    <s v="0"/>
    <s v="TACOTESO"/>
    <s v="Sep  9 2024  5:42PM"/>
    <s v="frmBAN607"/>
    <s v="TA-COOR-TESO"/>
    <s v="TAMBIENTAL"/>
    <s v="Sep  9 2024  5:42PM"/>
    <s v=""/>
    <x v="3"/>
    <x v="9"/>
  </r>
  <r>
    <s v="138020001"/>
    <s v="REINTEGRO DE INCAPACIDADES"/>
    <d v="2024-08-21T00:00:00"/>
    <s v="2024"/>
    <x v="1"/>
    <s v="CONSIGNACIONES BANCO"/>
    <s v=""/>
    <s v="000000592"/>
    <s v="EPS SURA COMPAÑIA SURAMERICANA SERVICIOS DE SALUD:REINTEGRO INCAPACIDADES000000592"/>
    <n v="0"/>
    <n v="33333"/>
    <n v="-33333"/>
    <s v="1"/>
    <x v="1"/>
    <x v="1"/>
    <s v=""/>
    <s v=" "/>
    <s v=" "/>
    <s v=" "/>
    <n v="0"/>
    <s v="CONTABLE"/>
    <s v="N"/>
    <s v="000000592"/>
    <s v="0"/>
    <s v="TACOTESO"/>
    <s v="Sep  9 2024  5:43PM"/>
    <s v="frmBAN607"/>
    <s v="TA-COOR-TESO"/>
    <s v="TAMBIENTAL"/>
    <s v="Sep  9 2024  5:43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3322397"/>
    <n v="0"/>
    <n v="3322397"/>
    <s v="1"/>
    <x v="269"/>
    <x v="269"/>
    <s v="10010000"/>
    <s v="GERENCIA FINANCIERA Y ADMINISTRATIVA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221875"/>
    <n v="0"/>
    <n v="221875"/>
    <s v="1"/>
    <x v="29"/>
    <x v="2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8700"/>
    <n v="0"/>
    <n v="48700"/>
    <s v="1"/>
    <x v="283"/>
    <x v="283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116"/>
    <x v="11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5694"/>
    <n v="0"/>
    <n v="45694"/>
    <s v="1"/>
    <x v="137"/>
    <x v="13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6066"/>
    <n v="0"/>
    <n v="46066"/>
    <s v="1"/>
    <x v="120"/>
    <x v="120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260000"/>
    <n v="0"/>
    <n v="260000"/>
    <s v="1"/>
    <x v="134"/>
    <x v="134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76667"/>
    <n v="0"/>
    <n v="476667"/>
    <s v="1"/>
    <x v="266"/>
    <x v="26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346667"/>
    <n v="0"/>
    <n v="346667"/>
    <s v="1"/>
    <x v="28"/>
    <x v="28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390001"/>
    <n v="0"/>
    <n v="390001"/>
    <s v="1"/>
    <x v="57"/>
    <x v="5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261"/>
    <x v="261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284"/>
    <x v="284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225"/>
    <x v="22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4459"/>
    <n v="0"/>
    <n v="44459"/>
    <s v="1"/>
    <x v="89"/>
    <x v="8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130000"/>
    <n v="0"/>
    <n v="130000"/>
    <s v="1"/>
    <x v="78"/>
    <x v="78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563334"/>
    <n v="0"/>
    <n v="563334"/>
    <s v="1"/>
    <x v="285"/>
    <x v="28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563334"/>
    <n v="0"/>
    <n v="563334"/>
    <s v="1"/>
    <x v="26"/>
    <x v="2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130000"/>
    <n v="0"/>
    <n v="130000"/>
    <s v="1"/>
    <x v="286"/>
    <x v="28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162394"/>
    <n v="0"/>
    <n v="162394"/>
    <s v="1"/>
    <x v="259"/>
    <x v="259"/>
    <s v="10020200"/>
    <s v="EJECUCIÓN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276396"/>
    <n v="0"/>
    <n v="276396"/>
    <s v="1"/>
    <x v="120"/>
    <x v="120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260000"/>
    <n v="0"/>
    <n v="260000"/>
    <s v="1"/>
    <x v="134"/>
    <x v="134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260000"/>
    <n v="0"/>
    <n v="260000"/>
    <s v="1"/>
    <x v="32"/>
    <x v="32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287"/>
    <x v="28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7394"/>
    <n v="0"/>
    <n v="47394"/>
    <s v="1"/>
    <x v="288"/>
    <x v="288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650000"/>
    <n v="0"/>
    <n v="650000"/>
    <s v="1"/>
    <x v="26"/>
    <x v="2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289"/>
    <x v="28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768"/>
    <n v="0"/>
    <n v="43768"/>
    <s v="1"/>
    <x v="290"/>
    <x v="290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34"/>
    <n v="0"/>
    <n v="433334"/>
    <s v="1"/>
    <x v="266"/>
    <x v="266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45"/>
    <x v="4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4459"/>
    <n v="0"/>
    <n v="44459"/>
    <s v="1"/>
    <x v="89"/>
    <x v="8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43334"/>
    <n v="0"/>
    <n v="43334"/>
    <s v="1"/>
    <x v="49"/>
    <x v="49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216667"/>
    <n v="0"/>
    <n v="216667"/>
    <s v="1"/>
    <x v="285"/>
    <x v="285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8-31T00:00:00"/>
    <s v="2024"/>
    <x v="2"/>
    <s v="NOMINA NOVASOFT"/>
    <s v=""/>
    <s v="000000038"/>
    <s v="REINTEGRO DE INCAPACIDADES"/>
    <n v="520000"/>
    <n v="0"/>
    <n v="520000"/>
    <s v="1"/>
    <x v="247"/>
    <x v="247"/>
    <s v="10030400"/>
    <s v="OPERADORES"/>
    <s v=" "/>
    <s v=" "/>
    <n v="0"/>
    <s v="CONTABLE"/>
    <s v="N"/>
    <s v="000000038"/>
    <s v="0"/>
    <s v="TAAUXAREA"/>
    <s v="Sep 17 2024  4:21PM"/>
    <s v="frmCON6093"/>
    <s v="TA-ANA-CONT"/>
    <s v="TAMBIENTAL"/>
    <s v="Sep 17 2024  4:21PM"/>
    <s v=""/>
    <x v="3"/>
    <x v="9"/>
  </r>
  <r>
    <s v="138020001"/>
    <s v="REINTEGRO DE INCAPACIDADES"/>
    <d v="2024-09-02T00:00:00"/>
    <s v="2024"/>
    <x v="1"/>
    <s v="CONSIGNACIONES BANCO"/>
    <s v=""/>
    <s v="000000624"/>
    <s v="SALUD TOTAL S.A. EPS ARS:REINTEGRO INCAPACIDAD000000624"/>
    <n v="0"/>
    <n v="1434034"/>
    <n v="-1434034"/>
    <s v="1"/>
    <x v="2"/>
    <x v="2"/>
    <s v=""/>
    <s v=" "/>
    <s v=" "/>
    <s v=" "/>
    <n v="0"/>
    <s v="CONTABLE"/>
    <s v="N"/>
    <s v="000000624"/>
    <s v="0"/>
    <s v="TACOTESO"/>
    <s v="Oct 10 2024 10:45AM"/>
    <s v="frmBAN607"/>
    <s v="TA-COOR-TESO"/>
    <s v="TAMBIENTAL"/>
    <s v="Oct 10 2024 10:45AM"/>
    <s v=""/>
    <x v="3"/>
    <x v="10"/>
  </r>
  <r>
    <s v="138020001"/>
    <s v="REINTEGRO DE INCAPACIDADES"/>
    <d v="2024-09-03T00:00:00"/>
    <s v="2024"/>
    <x v="1"/>
    <s v="CONSIGNACIONES BANCO"/>
    <s v=""/>
    <s v="000000625"/>
    <s v="EPS SURA COMPAÑIA SURAMERICANA SERVICIOS DE SALUD:REINTEGRO INCAPACIDAD000000625"/>
    <n v="0"/>
    <n v="43333"/>
    <n v="-43333"/>
    <s v="1"/>
    <x v="1"/>
    <x v="1"/>
    <s v=""/>
    <s v=" "/>
    <s v=" "/>
    <s v=" "/>
    <n v="0"/>
    <s v="CONTABLE"/>
    <s v="N"/>
    <s v="000000625"/>
    <s v="0"/>
    <s v="TACOTESO"/>
    <s v="Oct 10 2024 10:47AM"/>
    <s v="frmBAN607"/>
    <s v="TA-COOR-TESO"/>
    <s v="TAMBIENTAL"/>
    <s v="Oct 10 2024 10:47AM"/>
    <s v=""/>
    <x v="3"/>
    <x v="10"/>
  </r>
  <r>
    <s v="138020001"/>
    <s v="REINTEGRO DE INCAPACIDADES"/>
    <d v="2024-09-24T00:00:00"/>
    <s v="2024"/>
    <x v="1"/>
    <s v="CONSIGNACIONES BANCO"/>
    <s v=""/>
    <s v="000000626"/>
    <s v="E.P.S. FAMISANAR LTDA. CAFAM COLSUBSIDIO:REINTEGRO INCAPACIDADES000000626"/>
    <n v="0"/>
    <n v="1340066"/>
    <n v="-1340066"/>
    <s v="1"/>
    <x v="7"/>
    <x v="7"/>
    <s v=""/>
    <s v=" "/>
    <s v=" "/>
    <s v=" "/>
    <n v="0"/>
    <s v="CONTABLE"/>
    <s v="N"/>
    <s v="000000626"/>
    <s v="0"/>
    <s v="TACOTESO"/>
    <s v="Oct 10 2024 10:48AM"/>
    <s v="frmBAN607"/>
    <s v="TA-COOR-TESO"/>
    <s v="TAMBIENTAL"/>
    <s v="Oct 10 2024 10:48AM"/>
    <s v=""/>
    <x v="3"/>
    <x v="10"/>
  </r>
  <r>
    <s v="138020001"/>
    <s v="REINTEGRO DE INCAPACIDADES"/>
    <d v="2024-09-25T00:00:00"/>
    <s v="2024"/>
    <x v="1"/>
    <s v="CONSIGNACIONES BANCO"/>
    <s v=""/>
    <s v="000000627"/>
    <s v="EPS SURA COMPAÑIA SURAMERICANA SERVICIOS DE SALUD:REINTEGRO INCAPACIDADES000000627"/>
    <n v="0"/>
    <n v="45076"/>
    <n v="-45076"/>
    <s v="1"/>
    <x v="1"/>
    <x v="1"/>
    <s v=""/>
    <s v=" "/>
    <s v=" "/>
    <s v=" "/>
    <n v="0"/>
    <s v="CONTABLE"/>
    <s v="N"/>
    <s v="000000627"/>
    <s v="0"/>
    <s v="TACOTESO"/>
    <s v="Oct 10 2024 10:50AM"/>
    <s v="frmBAN607"/>
    <s v="TA-COOR-TESO"/>
    <s v="TAMBIENTAL"/>
    <s v="Oct 10 2024 10:5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76668"/>
    <n v="0"/>
    <n v="476668"/>
    <s v="1"/>
    <x v="291"/>
    <x v="291"/>
    <s v="10020200"/>
    <s v="EJECUCIÓN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52519"/>
    <n v="0"/>
    <n v="52519"/>
    <s v="1"/>
    <x v="292"/>
    <x v="29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273984"/>
    <n v="0"/>
    <n v="273984"/>
    <s v="1"/>
    <x v="191"/>
    <x v="191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3334"/>
    <n v="0"/>
    <n v="43334"/>
    <s v="1"/>
    <x v="293"/>
    <x v="293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30000"/>
    <n v="0"/>
    <n v="130000"/>
    <s v="1"/>
    <x v="282"/>
    <x v="28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563334"/>
    <n v="0"/>
    <n v="563334"/>
    <s v="1"/>
    <x v="108"/>
    <x v="10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3334"/>
    <n v="0"/>
    <n v="43334"/>
    <s v="1"/>
    <x v="294"/>
    <x v="29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73334"/>
    <n v="0"/>
    <n v="173334"/>
    <s v="1"/>
    <x v="295"/>
    <x v="29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563334"/>
    <n v="0"/>
    <n v="563334"/>
    <s v="1"/>
    <x v="48"/>
    <x v="4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216667"/>
    <n v="0"/>
    <n v="216667"/>
    <s v="1"/>
    <x v="149"/>
    <x v="149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44163"/>
    <n v="0"/>
    <n v="144163"/>
    <s v="1"/>
    <x v="165"/>
    <x v="16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50000"/>
    <n v="0"/>
    <n v="650000"/>
    <s v="1"/>
    <x v="26"/>
    <x v="26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3334"/>
    <n v="0"/>
    <n v="43334"/>
    <s v="1"/>
    <x v="296"/>
    <x v="296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30000"/>
    <n v="0"/>
    <n v="130000"/>
    <s v="1"/>
    <x v="28"/>
    <x v="2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4906"/>
    <n v="0"/>
    <n v="44906"/>
    <s v="1"/>
    <x v="195"/>
    <x v="19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50000"/>
    <n v="0"/>
    <n v="650000"/>
    <s v="1"/>
    <x v="247"/>
    <x v="24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30000"/>
    <n v="0"/>
    <n v="130000"/>
    <s v="1"/>
    <x v="134"/>
    <x v="13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88902"/>
    <n v="0"/>
    <n v="88902"/>
    <s v="1"/>
    <x v="297"/>
    <x v="29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50453"/>
    <n v="0"/>
    <n v="50453"/>
    <s v="1"/>
    <x v="74"/>
    <x v="7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33103"/>
    <n v="0"/>
    <n v="633103"/>
    <s v="1"/>
    <x v="298"/>
    <x v="29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73334"/>
    <n v="0"/>
    <n v="173334"/>
    <s v="1"/>
    <x v="291"/>
    <x v="291"/>
    <s v="10020200"/>
    <s v="EJECUCIÓN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346667"/>
    <n v="0"/>
    <n v="346667"/>
    <s v="1"/>
    <x v="299"/>
    <x v="299"/>
    <s v="10020200"/>
    <s v="EJECUCIÓN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82746"/>
    <n v="0"/>
    <n v="682746"/>
    <s v="1"/>
    <x v="292"/>
    <x v="29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56641"/>
    <n v="0"/>
    <n v="456641"/>
    <s v="1"/>
    <x v="191"/>
    <x v="191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5515"/>
    <n v="0"/>
    <n v="45515"/>
    <s v="1"/>
    <x v="15"/>
    <x v="1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50000"/>
    <n v="0"/>
    <n v="650000"/>
    <s v="1"/>
    <x v="108"/>
    <x v="10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73334"/>
    <n v="0"/>
    <n v="173334"/>
    <s v="1"/>
    <x v="295"/>
    <x v="29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50000"/>
    <n v="0"/>
    <n v="650000"/>
    <s v="1"/>
    <x v="48"/>
    <x v="4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78855"/>
    <n v="0"/>
    <n v="178855"/>
    <s v="1"/>
    <x v="22"/>
    <x v="2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4124"/>
    <n v="0"/>
    <n v="44124"/>
    <s v="1"/>
    <x v="132"/>
    <x v="13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80545"/>
    <n v="0"/>
    <n v="480545"/>
    <s v="1"/>
    <x v="165"/>
    <x v="16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3334"/>
    <n v="0"/>
    <n v="43334"/>
    <s v="1"/>
    <x v="157"/>
    <x v="15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55270"/>
    <n v="0"/>
    <n v="155270"/>
    <s v="1"/>
    <x v="25"/>
    <x v="25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50000"/>
    <n v="0"/>
    <n v="650000"/>
    <s v="1"/>
    <x v="26"/>
    <x v="26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73334"/>
    <n v="0"/>
    <n v="173334"/>
    <s v="1"/>
    <x v="28"/>
    <x v="2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173334"/>
    <n v="0"/>
    <n v="173334"/>
    <s v="1"/>
    <x v="247"/>
    <x v="247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650000"/>
    <n v="0"/>
    <n v="650000"/>
    <s v="1"/>
    <x v="134"/>
    <x v="134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8700"/>
    <n v="0"/>
    <n v="48700"/>
    <s v="1"/>
    <x v="298"/>
    <x v="298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09-30T00:00:00"/>
    <s v="2024"/>
    <x v="2"/>
    <s v="NOMINA NOVASOFT"/>
    <s v=""/>
    <s v="000000039"/>
    <s v="REINTEGRO DE INCAPACIDADES"/>
    <n v="469469"/>
    <n v="0"/>
    <n v="469469"/>
    <s v="1"/>
    <x v="22"/>
    <x v="22"/>
    <s v="10030400"/>
    <s v="OPERADORES"/>
    <s v=" "/>
    <s v=" "/>
    <n v="0"/>
    <s v="CONTABLE"/>
    <s v="N"/>
    <s v="000000039"/>
    <s v="0"/>
    <s v="TAAUXAREA"/>
    <s v="Oct 18 2024 11:20AM"/>
    <s v="frmCON6093"/>
    <s v="TA-ANA-CONT"/>
    <s v="TAMBIENTAL"/>
    <s v="Oct 18 2024 11:20AM"/>
    <s v=""/>
    <x v="3"/>
    <x v="10"/>
  </r>
  <r>
    <s v="138020001"/>
    <s v="REINTEGRO DE INCAPACIDADES"/>
    <d v="2024-10-01T00:00:00"/>
    <s v="2024"/>
    <x v="1"/>
    <s v="CONSIGNACIONES BANCO"/>
    <s v=""/>
    <s v="000000643"/>
    <s v="EPS SURA COMPAÑIA SURAMERICANA SERVICIOS DE SALUD:REINTEGRO INCAPACIDADES000000643"/>
    <n v="0"/>
    <n v="263877"/>
    <n v="-263877"/>
    <s v="1"/>
    <x v="1"/>
    <x v="1"/>
    <s v=""/>
    <s v=" "/>
    <s v=" "/>
    <s v=" "/>
    <n v="0"/>
    <s v="CONTABLE"/>
    <s v="N"/>
    <s v="000000643"/>
    <s v="0"/>
    <s v="TACOTESO"/>
    <s v="Nov 12 2024  4:17PM"/>
    <s v="frmBAN607"/>
    <s v="TA-COOR-TESO"/>
    <s v="TAMBIENTAL"/>
    <s v="Nov 12 2024  4:17PM"/>
    <s v=""/>
    <x v="3"/>
    <x v="11"/>
  </r>
  <r>
    <s v="138020001"/>
    <s v="REINTEGRO DE INCAPACIDADES"/>
    <d v="2024-10-02T00:00:00"/>
    <s v="2024"/>
    <x v="1"/>
    <s v="CONSIGNACIONES BANCO"/>
    <s v=""/>
    <s v="000000641"/>
    <s v="COOSALUD ENTIDAD PROMOTORA DE SALUD S.A:REINTEGRO INCAPACIDAD000000641"/>
    <n v="0"/>
    <n v="86667"/>
    <n v="-86667"/>
    <s v="1"/>
    <x v="297"/>
    <x v="297"/>
    <s v=""/>
    <s v=" "/>
    <s v=" "/>
    <s v=" "/>
    <n v="0"/>
    <s v="CONTABLE"/>
    <s v="N"/>
    <s v="000000641"/>
    <s v="0"/>
    <s v="TACOTESO"/>
    <s v="Nov 12 2024  4:11PM"/>
    <s v="frmBAN607"/>
    <s v="TA-COOR-TESO"/>
    <s v="TAMBIENTAL"/>
    <s v="Nov 12 2024  4:11PM"/>
    <s v=""/>
    <x v="3"/>
    <x v="11"/>
  </r>
  <r>
    <s v="138020001"/>
    <s v="REINTEGRO DE INCAPACIDADES"/>
    <d v="2024-10-02T00:00:00"/>
    <s v="2024"/>
    <x v="1"/>
    <s v="CONSIGNACIONES BANCO"/>
    <s v=""/>
    <s v="000000642"/>
    <s v="COOSALUD ENTIDAD PROMOTORA DE SALUD S.A:REINTEGRO INCAPACIDADES000000642"/>
    <n v="0"/>
    <n v="44968"/>
    <n v="-44968"/>
    <s v="1"/>
    <x v="74"/>
    <x v="74"/>
    <s v=""/>
    <s v=" "/>
    <s v=" "/>
    <s v=" "/>
    <n v="0"/>
    <s v="CONTABLE"/>
    <s v="N"/>
    <s v="000000642"/>
    <s v="0"/>
    <s v="TACOTESO"/>
    <s v="Nov 12 2024  4:12PM"/>
    <s v="frmBAN607"/>
    <s v="TA-COOR-TESO"/>
    <s v="TAMBIENTAL"/>
    <s v="Nov 12 2024  4:12PM"/>
    <s v=""/>
    <x v="3"/>
    <x v="11"/>
  </r>
  <r>
    <s v="138020001"/>
    <s v="REINTEGRO DE INCAPACIDADES"/>
    <d v="2024-10-04T00:00:00"/>
    <s v="2024"/>
    <x v="1"/>
    <s v="CONSIGNACIONES BANCO"/>
    <s v=""/>
    <s v="000000638"/>
    <s v="E.P.S. SANITAS S.A.:REINTEGRO INCAPACIDADES000000638"/>
    <n v="0"/>
    <n v="216667"/>
    <n v="-216667"/>
    <s v="1"/>
    <x v="295"/>
    <x v="295"/>
    <s v=""/>
    <s v=" "/>
    <s v=" "/>
    <s v=" "/>
    <n v="0"/>
    <s v="CONTABLE"/>
    <s v="N"/>
    <s v="000000638"/>
    <s v="0"/>
    <s v="TACOTESO"/>
    <s v="Nov 12 2024  4:00PM"/>
    <s v="frmBAN607"/>
    <s v="TA-COOR-TESO"/>
    <s v="TAMBIENTAL"/>
    <s v="Nov 12 2024  4:00PM"/>
    <s v=""/>
    <x v="3"/>
    <x v="11"/>
  </r>
  <r>
    <s v="138020001"/>
    <s v="REINTEGRO DE INCAPACIDADES"/>
    <d v="2024-10-04T00:00:00"/>
    <s v="2024"/>
    <x v="1"/>
    <s v="CONSIGNACIONES BANCO"/>
    <s v=""/>
    <s v="000000639"/>
    <s v="E.P.S. SANITAS S.A.:REINTEGRO INCAPACIDADES000000639"/>
    <n v="0"/>
    <n v="216667"/>
    <n v="-216667"/>
    <s v="1"/>
    <x v="295"/>
    <x v="295"/>
    <s v=""/>
    <s v=" "/>
    <s v=" "/>
    <s v=" "/>
    <n v="0"/>
    <s v="CONTABLE"/>
    <s v="N"/>
    <s v="000000639"/>
    <s v="0"/>
    <s v="TACOTESO"/>
    <s v="Nov 12 2024  4:01PM"/>
    <s v="frmBAN607"/>
    <s v="TA-COOR-TESO"/>
    <s v="TAMBIENTAL"/>
    <s v="Nov 12 2024  4:01PM"/>
    <s v=""/>
    <x v="3"/>
    <x v="11"/>
  </r>
  <r>
    <s v="138020001"/>
    <s v="REINTEGRO DE INCAPACIDADES"/>
    <d v="2024-10-07T00:00:00"/>
    <s v="2024"/>
    <x v="1"/>
    <s v="CONSIGNACIONES BANCO"/>
    <s v=""/>
    <s v="000000636"/>
    <s v="ASOCIACION MUTUAL SER EMPRESA SOLIDARIA:REINTEGRO INCAPACIDADES000000636"/>
    <n v="0"/>
    <n v="216667"/>
    <n v="-216667"/>
    <s v="1"/>
    <x v="149"/>
    <x v="149"/>
    <s v=""/>
    <s v=" "/>
    <s v=" "/>
    <s v=" "/>
    <n v="0"/>
    <s v="CONTABLE"/>
    <s v="N"/>
    <s v="000000636"/>
    <s v="0"/>
    <s v="TACOTESO"/>
    <s v="Nov 12 2024  3:56PM"/>
    <s v="frmBAN607"/>
    <s v="TA-COOR-TESO"/>
    <s v="TAMBIENTAL"/>
    <s v="Nov 12 2024  3:56PM"/>
    <s v=""/>
    <x v="3"/>
    <x v="11"/>
  </r>
  <r>
    <s v="138020001"/>
    <s v="REINTEGRO DE INCAPACIDADES"/>
    <d v="2024-10-09T00:00:00"/>
    <s v="2024"/>
    <x v="1"/>
    <s v="CONSIGNACIONES BANCO"/>
    <s v=""/>
    <s v="000000640"/>
    <s v="SALUD TOTAL S.A. EPS ARS:REINTEGRO INCAPACIDADES000000640"/>
    <n v="0"/>
    <n v="983136"/>
    <n v="-983136"/>
    <s v="1"/>
    <x v="300"/>
    <x v="300"/>
    <s v=""/>
    <s v=" "/>
    <s v=" "/>
    <s v=" "/>
    <n v="0"/>
    <s v="CONTABLE"/>
    <s v="N"/>
    <s v="000000640"/>
    <s v="0"/>
    <s v="TACOTESO"/>
    <s v="Nov 12 2024  4:04PM"/>
    <s v="frmBAN607"/>
    <s v="TA-COOR-TESO"/>
    <s v="TAMBIENTAL"/>
    <s v="Nov 12 2024  4:04PM"/>
    <s v=""/>
    <x v="3"/>
    <x v="11"/>
  </r>
  <r>
    <s v="138020001"/>
    <s v="REINTEGRO DE INCAPACIDADES"/>
    <d v="2024-10-11T00:00:00"/>
    <s v="2024"/>
    <x v="1"/>
    <s v="CONSIGNACIONES BANCO"/>
    <s v=""/>
    <s v="000000633"/>
    <s v="NUEVA EMPRESA PROMOTORA DE SALUD:Reintegro incapacidad000000633"/>
    <n v="0"/>
    <n v="390000"/>
    <n v="-390000"/>
    <s v="1"/>
    <x v="179"/>
    <x v="179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216667"/>
    <n v="-216667"/>
    <s v="1"/>
    <x v="29"/>
    <x v="29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4246667"/>
    <n v="-4246667"/>
    <s v="1"/>
    <x v="134"/>
    <x v="134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43333"/>
    <n v="-43333"/>
    <s v="1"/>
    <x v="301"/>
    <x v="301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1690001"/>
    <n v="-1690001"/>
    <s v="1"/>
    <x v="28"/>
    <x v="28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996667"/>
    <n v="-996667"/>
    <s v="1"/>
    <x v="247"/>
    <x v="247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86667"/>
    <n v="-86667"/>
    <s v="1"/>
    <x v="256"/>
    <x v="256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3076666"/>
    <n v="-3076666"/>
    <s v="1"/>
    <x v="57"/>
    <x v="57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260000"/>
    <n v="-260000"/>
    <s v="1"/>
    <x v="120"/>
    <x v="120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43811"/>
    <n v="-43811"/>
    <s v="1"/>
    <x v="178"/>
    <x v="178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1T00:00:00"/>
    <s v="2024"/>
    <x v="1"/>
    <s v="CONSIGNACIONES BANCO"/>
    <s v=""/>
    <s v="000000633"/>
    <s v="Reintegro incapacidad"/>
    <n v="0"/>
    <n v="1560000"/>
    <n v="-1560000"/>
    <s v="1"/>
    <x v="247"/>
    <x v="247"/>
    <s v=""/>
    <s v=" "/>
    <s v=" "/>
    <s v=" "/>
    <n v="0"/>
    <s v="CONTABLE"/>
    <s v="N"/>
    <s v="000000633"/>
    <s v="0"/>
    <s v="TACOTESO"/>
    <s v="Nov 12 2024  3:41PM"/>
    <s v="frmBAN607"/>
    <s v="TA-COOR-TESO"/>
    <s v="TAMBIENTAL"/>
    <s v="Nov 12 2024  3:41PM"/>
    <s v=""/>
    <x v="3"/>
    <x v="11"/>
  </r>
  <r>
    <s v="138020001"/>
    <s v="REINTEGRO DE INCAPACIDADES"/>
    <d v="2024-10-15T00:00:00"/>
    <s v="2024"/>
    <x v="1"/>
    <s v="CONSIGNACIONES BANCO"/>
    <s v=""/>
    <s v="000000635"/>
    <s v="EPS SURA COMPAÑIA SURAMERICANA SERVICIOS DE SALUD:REINTEGRO INCAPACIDADES000000635"/>
    <n v="0"/>
    <n v="563334"/>
    <n v="-563334"/>
    <s v="1"/>
    <x v="266"/>
    <x v="266"/>
    <s v=""/>
    <s v=" "/>
    <s v=" "/>
    <s v=" "/>
    <n v="0"/>
    <s v="CONTABLE"/>
    <s v="N"/>
    <s v="000000635"/>
    <s v="0"/>
    <s v="TACOTESO"/>
    <s v="Nov 12 2024  3:52PM"/>
    <s v="frmBAN607"/>
    <s v="TA-COOR-TESO"/>
    <s v="TAMBIENTAL"/>
    <s v="Nov 12 2024  3:52PM"/>
    <s v=""/>
    <x v="3"/>
    <x v="11"/>
  </r>
  <r>
    <s v="138020001"/>
    <s v="REINTEGRO DE INCAPACIDADES"/>
    <d v="2024-10-18T00:00:00"/>
    <s v="2024"/>
    <x v="1"/>
    <s v="CONSIGNACIONES BANCO"/>
    <s v=""/>
    <s v="000000637"/>
    <s v="ASOCIACION MUTUAL SER EMPRESA SOLIDARIA:REINTEGRO INCAPACIDADES000000637"/>
    <n v="0"/>
    <n v="43334"/>
    <n v="-43334"/>
    <s v="1"/>
    <x v="132"/>
    <x v="132"/>
    <s v=""/>
    <s v=" "/>
    <s v=" "/>
    <s v=" "/>
    <n v="0"/>
    <s v="CONTABLE"/>
    <s v="N"/>
    <s v="000000637"/>
    <s v="0"/>
    <s v="TACOTESO"/>
    <s v="Nov 12 2024  3:58PM"/>
    <s v="frmBAN607"/>
    <s v="TA-COOR-TESO"/>
    <s v="TAMBIENTAL"/>
    <s v="Nov 12 2024  3:58PM"/>
    <s v=""/>
    <x v="3"/>
    <x v="11"/>
  </r>
  <r>
    <s v="138020001"/>
    <s v="REINTEGRO DE INCAPACIDADES"/>
    <d v="2024-10-23T00:00:00"/>
    <s v="2024"/>
    <x v="1"/>
    <s v="CONSIGNACIONES BANCO"/>
    <s v=""/>
    <s v="000000634"/>
    <s v="EPS SURA COMPAÑIA SURAMERICANA SERVICIOS DE SALUD:REINTEGRO INCAPACIDADES000000634"/>
    <n v="0"/>
    <n v="6326667"/>
    <n v="-6326667"/>
    <s v="1"/>
    <x v="107"/>
    <x v="107"/>
    <s v=""/>
    <s v=" "/>
    <s v=" "/>
    <s v=" "/>
    <n v="0"/>
    <s v="CONTABLE"/>
    <s v="N"/>
    <s v="000000634"/>
    <s v="0"/>
    <s v="TACOTESO"/>
    <s v="Nov 12 2024  3:45PM"/>
    <s v="frmBAN607"/>
    <s v="TA-COOR-TESO"/>
    <s v="TAMBIENTAL"/>
    <s v="Nov 12 2024  3:45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563334"/>
    <n v="0"/>
    <n v="563334"/>
    <s v="1"/>
    <x v="302"/>
    <x v="30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48"/>
    <x v="4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108"/>
    <x v="10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26"/>
    <x v="26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86667"/>
    <n v="0"/>
    <n v="86667"/>
    <s v="1"/>
    <x v="28"/>
    <x v="2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563334"/>
    <n v="0"/>
    <n v="563334"/>
    <s v="1"/>
    <x v="134"/>
    <x v="134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402423"/>
    <n v="0"/>
    <n v="402423"/>
    <s v="1"/>
    <x v="22"/>
    <x v="2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390000"/>
    <n v="0"/>
    <n v="390000"/>
    <s v="1"/>
    <x v="303"/>
    <x v="303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45938"/>
    <n v="0"/>
    <n v="45938"/>
    <s v="1"/>
    <x v="272"/>
    <x v="27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260000"/>
    <n v="0"/>
    <n v="260000"/>
    <s v="1"/>
    <x v="49"/>
    <x v="49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776349"/>
    <n v="0"/>
    <n v="776349"/>
    <s v="1"/>
    <x v="25"/>
    <x v="2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130000"/>
    <n v="0"/>
    <n v="130000"/>
    <s v="1"/>
    <x v="304"/>
    <x v="304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46681"/>
    <n v="0"/>
    <n v="46681"/>
    <s v="1"/>
    <x v="305"/>
    <x v="30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26"/>
    <x v="26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93334"/>
    <n v="0"/>
    <n v="693334"/>
    <s v="1"/>
    <x v="247"/>
    <x v="247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93334"/>
    <n v="0"/>
    <n v="693334"/>
    <s v="1"/>
    <x v="134"/>
    <x v="134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302"/>
    <x v="302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43334"/>
    <n v="0"/>
    <n v="43334"/>
    <s v="1"/>
    <x v="45"/>
    <x v="4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43689"/>
    <n v="0"/>
    <n v="43689"/>
    <s v="1"/>
    <x v="290"/>
    <x v="290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48"/>
    <x v="48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86667"/>
    <n v="0"/>
    <n v="86667"/>
    <s v="1"/>
    <x v="266"/>
    <x v="266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93334"/>
    <n v="0"/>
    <n v="693334"/>
    <s v="1"/>
    <x v="303"/>
    <x v="303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86667"/>
    <n v="0"/>
    <n v="86667"/>
    <s v="1"/>
    <x v="49"/>
    <x v="49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43334"/>
    <n v="0"/>
    <n v="43334"/>
    <s v="1"/>
    <x v="149"/>
    <x v="149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517566"/>
    <n v="0"/>
    <n v="517566"/>
    <s v="1"/>
    <x v="25"/>
    <x v="25"/>
    <s v="10030400"/>
    <s v="OPERADORES"/>
    <s v=" "/>
    <s v=" "/>
    <n v="0"/>
    <s v="CONTABLE"/>
    <s v="N"/>
    <s v="000000040"/>
    <s v="0"/>
    <s v="TAAUXAREA"/>
    <s v="Nov 21 2024  4:47PM"/>
    <s v="frmCON6093"/>
    <s v="TA-ANA-CONT"/>
    <s v="TAMBIENTAL"/>
    <s v="Nov 21 2024  4:47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787784"/>
    <n v="0"/>
    <n v="787784"/>
    <s v="1"/>
    <x v="292"/>
    <x v="292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5189"/>
    <n v="0"/>
    <n v="655189"/>
    <s v="1"/>
    <x v="292"/>
    <x v="292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650000"/>
    <n v="0"/>
    <n v="650000"/>
    <s v="1"/>
    <x v="108"/>
    <x v="108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  <x v="3"/>
    <x v="11"/>
  </r>
  <r>
    <s v="138020001"/>
    <s v="REINTEGRO DE INCAPACIDADES"/>
    <d v="2024-10-31T00:00:00"/>
    <s v="2024"/>
    <x v="2"/>
    <s v="NOMINA NOVASOFT"/>
    <s v=""/>
    <s v="000000040"/>
    <s v="GASTOS REEMBOLSABLES"/>
    <n v="767046"/>
    <n v="0"/>
    <n v="767046"/>
    <s v="1"/>
    <x v="221"/>
    <x v="221"/>
    <s v="10030400"/>
    <s v="OPERADORES"/>
    <s v=" "/>
    <s v=" "/>
    <n v="0"/>
    <s v="CONTABLE"/>
    <s v="N"/>
    <s v="000000040"/>
    <s v="0"/>
    <s v="TAAUXAREA"/>
    <s v="Nov 21 2024  4:48PM"/>
    <s v="frmCON6093"/>
    <s v="TA-ANA-CONT"/>
    <s v="TAMBIENTAL"/>
    <s v="Nov 21 2024  4:48PM"/>
    <s v=""/>
    <x v="3"/>
    <x v="11"/>
  </r>
  <r>
    <s v="138020001"/>
    <s v="REINTEGRO DE INCAPACIDADES"/>
    <d v="2024-11-05T00:00:00"/>
    <s v="2024"/>
    <x v="1"/>
    <s v="CONSIGNACIONES BANCO"/>
    <s v=""/>
    <s v="000000667"/>
    <s v="EPS SURA COMPAÑIA SURAMERICANA SERVICIOS DE SALUD:REINTEGRO INCAPACIDADES000000667"/>
    <n v="0"/>
    <n v="1352633"/>
    <n v="-1352633"/>
    <s v="1"/>
    <x v="1"/>
    <x v="1"/>
    <s v=""/>
    <s v=" "/>
    <s v=" "/>
    <s v=" "/>
    <n v="0"/>
    <s v="CONTABLE"/>
    <s v="N"/>
    <s v="000000667"/>
    <s v="0"/>
    <s v="TACOTESO"/>
    <s v="Dic 12 2024  2:59PM"/>
    <s v="frmBAN607"/>
    <s v="TA-COOR-TESO"/>
    <s v="TAMBIENTAL"/>
    <s v="Dic 12 2024  2:59PM"/>
    <s v=""/>
    <x v="3"/>
    <x v="0"/>
  </r>
  <r>
    <s v="138020001"/>
    <s v="REINTEGRO DE INCAPACIDADES"/>
    <d v="2024-11-06T00:00:00"/>
    <s v="2024"/>
    <x v="1"/>
    <s v="CONSIGNACIONES BANCO"/>
    <s v=""/>
    <s v="000000666"/>
    <s v="COOSALUD ENTIDAD PROMOTORA DE SALUD S.A:REINTEGRO INCAPACIDADES000000666"/>
    <n v="0"/>
    <n v="43334"/>
    <n v="-43334"/>
    <s v="1"/>
    <x v="8"/>
    <x v="8"/>
    <s v=""/>
    <s v=" "/>
    <s v=" "/>
    <s v=" "/>
    <n v="0"/>
    <s v="CONTABLE"/>
    <s v="N"/>
    <s v="000000666"/>
    <s v="0"/>
    <s v="TACOTESO"/>
    <s v="Dic 12 2024  2:58PM"/>
    <s v="frmBAN607"/>
    <s v="TA-COOR-TESO"/>
    <s v="TAMBIENTAL"/>
    <s v="Dic 12 2024  2:58PM"/>
    <s v=""/>
    <x v="3"/>
    <x v="0"/>
  </r>
  <r>
    <s v="138020001"/>
    <s v="REINTEGRO DE INCAPACIDADES"/>
    <d v="2024-11-08T00:00:00"/>
    <s v="2024"/>
    <x v="1"/>
    <s v="CONSIGNACIONES BANCO"/>
    <s v=""/>
    <s v="000000665"/>
    <s v="NUEVA EMPRESA PROMOTORA DE SALUD:REINTEGRO INCAPACIDADES000000665"/>
    <n v="0"/>
    <n v="2340539"/>
    <n v="-2340539"/>
    <s v="1"/>
    <x v="3"/>
    <x v="3"/>
    <s v=""/>
    <s v=" "/>
    <s v=" "/>
    <s v=" "/>
    <n v="0"/>
    <s v="CONTABLE"/>
    <s v="N"/>
    <s v="000000665"/>
    <s v="0"/>
    <s v="TACOTESO"/>
    <s v="Dic 12 2024  2:57PM"/>
    <s v="frmBAN607"/>
    <s v="TA-COOR-TESO"/>
    <s v="TAMBIENTAL"/>
    <s v="Dic 12 2024  2:57PM"/>
    <s v=""/>
    <x v="3"/>
    <x v="0"/>
  </r>
  <r>
    <s v="138020001"/>
    <s v="REINTEGRO DE INCAPACIDADES"/>
    <d v="2024-11-12T00:00:00"/>
    <s v="2024"/>
    <x v="1"/>
    <s v="CONSIGNACIONES BANCO"/>
    <s v=""/>
    <s v="000000664"/>
    <s v="SALUD TOTAL S.A. EPS ARS:REINTEGRO INCAPACIDADES000000664"/>
    <n v="0"/>
    <n v="841079"/>
    <n v="-841079"/>
    <s v="1"/>
    <x v="2"/>
    <x v="2"/>
    <s v=""/>
    <s v=" "/>
    <s v=" "/>
    <s v=" "/>
    <n v="0"/>
    <s v="CONTABLE"/>
    <s v="N"/>
    <s v="000000664"/>
    <s v="0"/>
    <s v="TACOTESO"/>
    <s v="Dic 12 2024  2:55PM"/>
    <s v="frmBAN607"/>
    <s v="TA-COOR-TESO"/>
    <s v="TAMBIENTAL"/>
    <s v="Dic 12 2024  2:55PM"/>
    <s v=""/>
    <x v="3"/>
    <x v="0"/>
  </r>
  <r>
    <s v="138020001"/>
    <s v="REINTEGRO DE INCAPACIDADES"/>
    <d v="2024-11-13T00:00:00"/>
    <s v="2024"/>
    <x v="1"/>
    <s v="CONSIGNACIONES BANCO"/>
    <s v=""/>
    <s v="000000663"/>
    <s v="ASOCIACION MUTUAL SER EMPRESA SOLIDARIA:REINTEGRO INCAPACIDADES000000663"/>
    <n v="0"/>
    <n v="346667"/>
    <n v="-346667"/>
    <s v="1"/>
    <x v="6"/>
    <x v="6"/>
    <s v=""/>
    <s v=" "/>
    <s v=" "/>
    <s v=" "/>
    <n v="0"/>
    <s v="CONTABLE"/>
    <s v="N"/>
    <s v="000000663"/>
    <s v="0"/>
    <s v="TACOTESO"/>
    <s v="Dic 12 2024  2:54PM"/>
    <s v="frmBAN607"/>
    <s v="TA-COOR-TESO"/>
    <s v="TAMBIENTAL"/>
    <s v="Dic 12 2024  2:54PM"/>
    <s v=""/>
    <x v="3"/>
    <x v="0"/>
  </r>
  <r>
    <s v="138020001"/>
    <s v="REINTEGRO DE INCAPACIDADES"/>
    <d v="2024-11-18T00:00:00"/>
    <s v="2024"/>
    <x v="1"/>
    <s v="CONSIGNACIONES BANCO"/>
    <s v=""/>
    <s v="000000662"/>
    <s v="ASOCIACION MUTUAL SER EMPRESA SOLIDARIA:REINTEGRO INCAPACIDADES000000662"/>
    <n v="0"/>
    <n v="780000"/>
    <n v="-780000"/>
    <s v="1"/>
    <x v="6"/>
    <x v="6"/>
    <s v=""/>
    <s v=" "/>
    <s v=" "/>
    <s v=" "/>
    <n v="0"/>
    <s v="CONTABLE"/>
    <s v="N"/>
    <s v="000000662"/>
    <s v="0"/>
    <s v="TACOTESO"/>
    <s v="Dic 12 2024  2:53PM"/>
    <s v="frmBAN607"/>
    <s v="TA-COOR-TESO"/>
    <s v="TAMBIENTAL"/>
    <s v="Dic 12 2024  2:53PM"/>
    <s v=""/>
    <x v="3"/>
    <x v="0"/>
  </r>
  <r>
    <s v="138020001"/>
    <s v="REINTEGRO DE INCAPACIDADES"/>
    <d v="2024-11-20T00:00:00"/>
    <s v="2024"/>
    <x v="1"/>
    <s v="CONSIGNACIONES BANCO"/>
    <s v=""/>
    <s v="000000661"/>
    <s v="ASOCIACION MUTUAL SER EMPRESA SOLIDARIA:REINTEGRO INCAPACIDADES000000661"/>
    <n v="0"/>
    <n v="520001"/>
    <n v="-520001"/>
    <s v="1"/>
    <x v="6"/>
    <x v="6"/>
    <s v=""/>
    <s v=" "/>
    <s v=" "/>
    <s v=" "/>
    <n v="0"/>
    <s v="CONTABLE"/>
    <s v="N"/>
    <s v="000000661"/>
    <s v="0"/>
    <s v="TACOTESO"/>
    <s v="Dic 12 2024  2:39PM"/>
    <s v="frmBAN607"/>
    <s v="TA-COOR-TESO"/>
    <s v="TAMBIENTAL"/>
    <s v="Dic 12 2024  2:39PM"/>
    <s v=""/>
    <x v="3"/>
    <x v="0"/>
  </r>
  <r>
    <s v="138020001"/>
    <s v="REINTEGRO DE INCAPACIDADES"/>
    <d v="2024-11-22T00:00:00"/>
    <s v="2024"/>
    <x v="1"/>
    <s v="CONSIGNACIONES BANCO"/>
    <s v=""/>
    <s v="000000660"/>
    <s v="NUEVA EMPRESA PROMOTORA DE SALUD:REINTEGRO INCAPACIDADES000000660"/>
    <n v="0"/>
    <n v="216667"/>
    <n v="-216667"/>
    <s v="1"/>
    <x v="3"/>
    <x v="3"/>
    <s v=""/>
    <s v=" "/>
    <s v=" "/>
    <s v=" "/>
    <n v="0"/>
    <s v="CONTABLE"/>
    <s v="N"/>
    <s v="000000660"/>
    <s v="0"/>
    <s v="TACOTESO"/>
    <s v="Dic 12 2024  2:38PM"/>
    <s v="frmBAN607"/>
    <s v="TA-COOR-TESO"/>
    <s v="TAMBIENTAL"/>
    <s v="Dic 12 2024  2:38PM"/>
    <s v=""/>
    <x v="3"/>
    <x v="0"/>
  </r>
  <r>
    <s v="138020001"/>
    <s v="REINTEGRO DE INCAPACIDADES"/>
    <d v="2024-11-26T00:00:00"/>
    <s v="2024"/>
    <x v="1"/>
    <s v="CONSIGNACIONES BANCO"/>
    <s v=""/>
    <s v="000000658"/>
    <s v="E.P.S. SANITAS S.A.:REINTEGRO INCAPACIDADES000000658"/>
    <n v="0"/>
    <n v="1752669"/>
    <n v="-1752669"/>
    <s v="1"/>
    <x v="5"/>
    <x v="5"/>
    <s v=""/>
    <s v=" "/>
    <s v=" "/>
    <s v=" "/>
    <n v="0"/>
    <s v="CONTABLE"/>
    <s v="N"/>
    <s v="000000658"/>
    <s v="0"/>
    <s v="TACOTESO"/>
    <s v="Dic 12 2024  2:35PM"/>
    <s v="frmBAN607"/>
    <s v="TA-COOR-TESO"/>
    <s v="TAMBIENTAL"/>
    <s v="Dic 12 2024  2:35PM"/>
    <s v=""/>
    <x v="3"/>
    <x v="0"/>
  </r>
  <r>
    <s v="138020001"/>
    <s v="REINTEGRO DE INCAPACIDADES"/>
    <d v="2024-11-26T00:00:00"/>
    <s v="2024"/>
    <x v="1"/>
    <s v="CONSIGNACIONES BANCO"/>
    <s v=""/>
    <s v="000000659"/>
    <s v="ASOCIACION MUTUAL SER EMPRESA SOLIDARIA:REINTEGRO INCAPACIDADES000000659"/>
    <n v="0"/>
    <n v="780001"/>
    <n v="-780001"/>
    <s v="1"/>
    <x v="6"/>
    <x v="6"/>
    <s v=""/>
    <s v=" "/>
    <s v=" "/>
    <s v=" "/>
    <n v="0"/>
    <s v="CONTABLE"/>
    <s v="N"/>
    <s v="000000659"/>
    <s v="0"/>
    <s v="TACOTESO"/>
    <s v="Dic 12 2024  2:36PM"/>
    <s v="frmBAN607"/>
    <s v="TA-COOR-TESO"/>
    <s v="TAMBIENTAL"/>
    <s v="Dic 12 2024  2:36PM"/>
    <s v=""/>
    <x v="3"/>
    <x v="0"/>
  </r>
  <r>
    <s v="138020001"/>
    <s v="REINTEGRO DE INCAPACIDADES"/>
    <d v="2024-11-27T00:00:00"/>
    <s v="2024"/>
    <x v="1"/>
    <s v="CONSIGNACIONES BANCO"/>
    <s v=""/>
    <s v="000000657"/>
    <s v="EPS SURA COMPAÑIA SURAMERICANA SERVICIOS DE SALUD:REINTEGRO INCAPACIDADES000000657"/>
    <n v="0"/>
    <n v="563333"/>
    <n v="-563333"/>
    <s v="1"/>
    <x v="1"/>
    <x v="1"/>
    <s v=""/>
    <s v=" "/>
    <s v=" "/>
    <s v=" "/>
    <n v="0"/>
    <s v="CONTABLE"/>
    <s v="N"/>
    <s v="000000657"/>
    <s v="0"/>
    <s v="TACOTESO"/>
    <s v="Dic 12 2024  2:34PM"/>
    <s v="frmBAN607"/>
    <s v="TA-COOR-TESO"/>
    <s v="TAMBIENTAL"/>
    <s v="Dic 12 2024  2:34PM"/>
    <s v=""/>
    <x v="3"/>
    <x v="0"/>
  </r>
  <r>
    <s v="138020001"/>
    <s v="REINTEGRO DE INCAPACIDADES"/>
    <d v="2024-11-29T00:00:00"/>
    <s v="2024"/>
    <x v="1"/>
    <s v="CONSIGNACIONES BANCO"/>
    <s v=""/>
    <s v="000000656"/>
    <s v="E.P.S. SANITAS S.A.:REINTEGRO INCAPACIDADES000000656"/>
    <n v="0"/>
    <n v="43333"/>
    <n v="-43333"/>
    <s v="1"/>
    <x v="5"/>
    <x v="5"/>
    <s v=""/>
    <s v=" "/>
    <s v=" "/>
    <s v=" "/>
    <n v="0"/>
    <s v="CONTABLE"/>
    <s v="N"/>
    <s v="000000656"/>
    <s v="0"/>
    <s v="TACOTESO"/>
    <s v="Dic 12 2024  2:31PM"/>
    <s v="frmBAN607"/>
    <s v="TA-COOR-TESO"/>
    <s v="TAMBIENTAL"/>
    <s v="Dic 12 2024  2:3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50841"/>
    <n v="0"/>
    <n v="50841"/>
    <s v="2"/>
    <x v="306"/>
    <x v="306"/>
    <s v="10010200"/>
    <s v="COMPRAS Y ABASTESIMIENTO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6490"/>
    <n v="0"/>
    <n v="46490"/>
    <s v="2"/>
    <x v="307"/>
    <x v="307"/>
    <s v="10020200"/>
    <s v="EJECUCIÓN"/>
    <s v="0"/>
    <s v=""/>
    <n v="0"/>
    <s v="CONTABLE"/>
    <s v="N"/>
    <s v="000000041"/>
    <s v="0"/>
    <s v="TACOPLAFI"/>
    <s v="Dic 16 2024  1:01PM"/>
    <s v="frmCON6093"/>
    <s v="TA-ANA-CONT"/>
    <s v="TAMBIENTAL"/>
    <s v="Ene  7 2025  7:13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130000"/>
    <n v="0"/>
    <n v="130000"/>
    <s v="2"/>
    <x v="302"/>
    <x v="30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260000"/>
    <n v="0"/>
    <n v="260000"/>
    <s v="2"/>
    <x v="292"/>
    <x v="29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86667"/>
    <n v="0"/>
    <n v="86667"/>
    <s v="2"/>
    <x v="308"/>
    <x v="30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108"/>
    <x v="10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3334"/>
    <n v="0"/>
    <n v="43334"/>
    <s v="2"/>
    <x v="205"/>
    <x v="20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48"/>
    <x v="4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563334"/>
    <n v="0"/>
    <n v="563334"/>
    <s v="2"/>
    <x v="41"/>
    <x v="4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266"/>
    <x v="26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3334"/>
    <n v="0"/>
    <n v="43334"/>
    <s v="2"/>
    <x v="165"/>
    <x v="16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3901"/>
    <n v="0"/>
    <n v="43901"/>
    <s v="2"/>
    <x v="309"/>
    <x v="309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346668"/>
    <n v="0"/>
    <n v="346668"/>
    <s v="2"/>
    <x v="25"/>
    <x v="2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26"/>
    <x v="2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76667"/>
    <n v="0"/>
    <n v="476667"/>
    <s v="2"/>
    <x v="303"/>
    <x v="303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06667"/>
    <n v="0"/>
    <n v="606667"/>
    <s v="2"/>
    <x v="247"/>
    <x v="247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390000"/>
    <n v="0"/>
    <n v="390000"/>
    <s v="2"/>
    <x v="134"/>
    <x v="134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3334"/>
    <n v="0"/>
    <n v="43334"/>
    <s v="2"/>
    <x v="32"/>
    <x v="3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1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544493"/>
    <n v="0"/>
    <n v="544493"/>
    <s v="2"/>
    <x v="259"/>
    <x v="259"/>
    <s v="10020200"/>
    <s v="EJECUCIÓN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1509986"/>
    <n v="0"/>
    <n v="1509986"/>
    <s v="2"/>
    <x v="310"/>
    <x v="310"/>
    <s v="10020200"/>
    <s v="EJECUCIÓN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346667"/>
    <n v="0"/>
    <n v="346667"/>
    <s v="2"/>
    <x v="292"/>
    <x v="29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108"/>
    <x v="10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3334"/>
    <n v="0"/>
    <n v="43334"/>
    <s v="2"/>
    <x v="102"/>
    <x v="102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48"/>
    <x v="48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86667"/>
    <n v="0"/>
    <n v="86667"/>
    <s v="2"/>
    <x v="49"/>
    <x v="49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41"/>
    <x v="4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43334"/>
    <n v="0"/>
    <n v="43334"/>
    <s v="2"/>
    <x v="266"/>
    <x v="26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303334"/>
    <n v="0"/>
    <n v="303334"/>
    <s v="2"/>
    <x v="25"/>
    <x v="25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650000"/>
    <n v="0"/>
    <n v="650000"/>
    <s v="2"/>
    <x v="26"/>
    <x v="2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260001"/>
    <n v="0"/>
    <n v="260001"/>
    <s v="2"/>
    <x v="311"/>
    <x v="31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390000"/>
    <n v="0"/>
    <n v="390000"/>
    <s v="2"/>
    <x v="247"/>
    <x v="247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347511"/>
    <n v="0"/>
    <n v="347511"/>
    <s v="2"/>
    <x v="256"/>
    <x v="256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1-30T00:00:00"/>
    <s v="2024"/>
    <x v="2"/>
    <s v="NOMINA NOVASOFT"/>
    <s v=""/>
    <s v="000000041"/>
    <s v="GASTOS REEMBOLSABLES"/>
    <n v="117555"/>
    <n v="0"/>
    <n v="117555"/>
    <s v="2"/>
    <x v="311"/>
    <x v="311"/>
    <s v="10030400"/>
    <s v="OPERADORES"/>
    <s v="0"/>
    <s v=""/>
    <n v="0"/>
    <s v="CONTABLE"/>
    <s v="N"/>
    <s v="000000041"/>
    <s v="0"/>
    <s v="TACOPLAFI"/>
    <s v="Dic 16 2024  1:01PM"/>
    <s v="frmCON6093"/>
    <s v="TA-ANA-CONT"/>
    <s v="TAMBIENTAL"/>
    <s v="Ene  7 2025  7:12PM"/>
    <s v=""/>
    <x v="3"/>
    <x v="0"/>
  </r>
  <r>
    <s v="138020001"/>
    <s v="REINTEGRO DE INCAPACIDADES"/>
    <d v="2024-12-03T00:00:00"/>
    <s v="2024"/>
    <x v="1"/>
    <s v="CONSIGNACIONES BANCO"/>
    <s v=""/>
    <s v="000000686"/>
    <s v="EPS SURA COMPAÑIA SURAMERICANA SERVICIOS DE SALUD:TRANSFERENCIA PAGO INCAPACIDADES000000686"/>
    <n v="0"/>
    <n v="433334"/>
    <n v="-433334"/>
    <s v="1"/>
    <x v="1"/>
    <x v="1"/>
    <s v=""/>
    <s v=" "/>
    <s v=" "/>
    <s v=" "/>
    <n v="0"/>
    <s v="CONTABLE"/>
    <s v="N"/>
    <s v="000000686"/>
    <s v="0"/>
    <s v="TACOTESO"/>
    <s v="Ene 10 2025  3:33PM"/>
    <s v="frmBAN607"/>
    <s v="TA-COOR-TESO"/>
    <s v="TAMBIENTAL"/>
    <s v="Ene 10 2025  3:33PM"/>
    <s v=""/>
    <x v="3"/>
    <x v="1"/>
  </r>
  <r>
    <s v="138020001"/>
    <s v="REINTEGRO DE INCAPACIDADES"/>
    <d v="2024-12-03T00:00:00"/>
    <s v="2024"/>
    <x v="1"/>
    <s v="CONSIGNACIONES BANCO"/>
    <s v=""/>
    <s v="000000687"/>
    <s v="E.P.S. SANITAS S.A.:TRANSFERENCIA PAGO INCAPACIDADES000000687"/>
    <n v="0"/>
    <n v="130000"/>
    <n v="-130000"/>
    <s v="1"/>
    <x v="5"/>
    <x v="5"/>
    <s v=""/>
    <s v=" "/>
    <s v=" "/>
    <s v=" "/>
    <n v="0"/>
    <s v="CONTABLE"/>
    <s v="N"/>
    <s v="000000687"/>
    <s v="0"/>
    <s v="TACOTESO"/>
    <s v="Ene 10 2025  3:34PM"/>
    <s v="frmBAN607"/>
    <s v="TA-COOR-TESO"/>
    <s v="TAMBIENTAL"/>
    <s v="Ene 10 2025  3:34PM"/>
    <s v=""/>
    <x v="3"/>
    <x v="1"/>
  </r>
  <r>
    <s v="138020001"/>
    <s v="REINTEGRO DE INCAPACIDADES"/>
    <d v="2024-12-04T00:00:00"/>
    <s v="2024"/>
    <x v="1"/>
    <s v="CONSIGNACIONES BANCO"/>
    <s v=""/>
    <s v="000000685"/>
    <s v="EPS SURA COMPAÑIA SURAMERICANA SERVICIOS DE SALUD:TRANSFERENCIA PAGO INCAPACIDADES000000685"/>
    <n v="0"/>
    <n v="86667"/>
    <n v="-86667"/>
    <s v="1"/>
    <x v="1"/>
    <x v="1"/>
    <s v=""/>
    <s v=" "/>
    <s v=" "/>
    <s v=" "/>
    <n v="0"/>
    <s v="CONTABLE"/>
    <s v="N"/>
    <s v="000000685"/>
    <s v="0"/>
    <s v="TACOTESO"/>
    <s v="Ene 10 2025  3:32PM"/>
    <s v="frmBAN607"/>
    <s v="TA-COOR-TESO"/>
    <s v="TAMBIENTAL"/>
    <s v="Ene 10 2025  3:32PM"/>
    <s v=""/>
    <x v="3"/>
    <x v="1"/>
  </r>
  <r>
    <s v="138020001"/>
    <s v="REINTEGRO DE INCAPACIDADES"/>
    <d v="2024-12-06T00:00:00"/>
    <s v="2024"/>
    <x v="1"/>
    <s v="CONSIGNACIONES BANCO"/>
    <s v=""/>
    <s v="000000684"/>
    <s v="NUEVA EMPRESA PROMOTORA DE SALUD:TRANSFERENCIA PAGO INCAPACIDADES000000684"/>
    <n v="0"/>
    <n v="1343333"/>
    <n v="-1343333"/>
    <s v="1"/>
    <x v="3"/>
    <x v="3"/>
    <s v=""/>
    <s v=" "/>
    <s v=" "/>
    <s v=" "/>
    <n v="0"/>
    <s v="CONTABLE"/>
    <s v="N"/>
    <s v="000000684"/>
    <s v="0"/>
    <s v="TACOTESO"/>
    <s v="Ene 10 2025  3:27PM"/>
    <s v="frmBAN607"/>
    <s v="TA-COOR-TESO"/>
    <s v="TAMBIENTAL"/>
    <s v="Ene 10 2025  3:27PM"/>
    <s v=""/>
    <x v="3"/>
    <x v="1"/>
  </r>
  <r>
    <s v="138020001"/>
    <s v="REINTEGRO DE INCAPACIDADES"/>
    <d v="2024-12-11T00:00:00"/>
    <s v="2024"/>
    <x v="1"/>
    <s v="CONSIGNACIONES BANCO"/>
    <s v=""/>
    <s v="000000683"/>
    <s v="EPS SURA COMPAÑIA SURAMERICANA SERVICIOS DE SALUD:TRANSFERENCIA PAGO INCAPACIDADES000000683"/>
    <n v="0"/>
    <n v="2463259"/>
    <n v="-2463259"/>
    <s v="1"/>
    <x v="1"/>
    <x v="1"/>
    <s v=""/>
    <s v=" "/>
    <s v=" "/>
    <s v=" "/>
    <n v="0"/>
    <s v="CONTABLE"/>
    <s v="N"/>
    <s v="000000683"/>
    <s v="0"/>
    <s v="TACOTESO"/>
    <s v="Ene 10 2025  3:25PM"/>
    <s v="frmBAN607"/>
    <s v="TA-COOR-TESO"/>
    <s v="TAMBIENTAL"/>
    <s v="Ene 10 2025  3:25PM"/>
    <s v=""/>
    <x v="3"/>
    <x v="1"/>
  </r>
  <r>
    <s v="138020001"/>
    <s v="REINTEGRO DE INCAPACIDADES"/>
    <d v="2024-12-13T00:00:00"/>
    <s v="2024"/>
    <x v="1"/>
    <s v="CONSIGNACIONES BANCO"/>
    <s v=""/>
    <s v="000000682"/>
    <s v="NUEVA EMPRESA PROMOTORA DE SALUD:TRANSFERENCIA PAGO INCAPACIDADES000000682"/>
    <n v="0"/>
    <n v="216667"/>
    <n v="-216667"/>
    <s v="1"/>
    <x v="3"/>
    <x v="3"/>
    <s v=""/>
    <s v=" "/>
    <s v=" "/>
    <s v=" "/>
    <n v="0"/>
    <s v="CONTABLE"/>
    <s v="N"/>
    <s v="000000682"/>
    <s v="0"/>
    <s v="TACOTESO"/>
    <s v="Ene 10 2025  3:24PM"/>
    <s v="frmBAN607"/>
    <s v="TA-COOR-TESO"/>
    <s v="TAMBIENTAL"/>
    <s v="Ene 10 2025  3:24PM"/>
    <s v=""/>
    <x v="3"/>
    <x v="1"/>
  </r>
  <r>
    <s v="138020001"/>
    <s v="REINTEGRO DE INCAPACIDADES"/>
    <d v="2024-12-16T00:00:00"/>
    <s v="2024"/>
    <x v="1"/>
    <s v="CONSIGNACIONES BANCO"/>
    <s v=""/>
    <s v="000000681"/>
    <s v="E.P.S. SANITAS S.A.:TRANSFERENCIA PAGO INCAPACIDAD000000681"/>
    <n v="0"/>
    <n v="2783402"/>
    <n v="-2783402"/>
    <s v="1"/>
    <x v="5"/>
    <x v="5"/>
    <s v=""/>
    <s v=" "/>
    <s v=" "/>
    <s v=" "/>
    <n v="0"/>
    <s v="CONTABLE"/>
    <s v="N"/>
    <s v="000000681"/>
    <s v="0"/>
    <s v="TACOTESO"/>
    <s v="Ene 10 2025  3:23PM"/>
    <s v="frmBAN607"/>
    <s v="TA-COOR-TESO"/>
    <s v="TAMBIENTAL"/>
    <s v="Ene 10 2025  3:23PM"/>
    <s v=""/>
    <x v="3"/>
    <x v="1"/>
  </r>
  <r>
    <s v="138020001"/>
    <s v="REINTEGRO DE INCAPACIDADES"/>
    <d v="2024-12-19T00:00:00"/>
    <s v="2024"/>
    <x v="1"/>
    <s v="CONSIGNACIONES BANCO"/>
    <s v=""/>
    <s v="000000680"/>
    <s v="E.P.S. SANITAS S.A.:CONSIGNACION INCAPACIDADES000000680"/>
    <n v="0"/>
    <n v="563333"/>
    <n v="-563333"/>
    <s v="1"/>
    <x v="5"/>
    <x v="5"/>
    <s v=""/>
    <s v=" "/>
    <s v=" "/>
    <s v=" "/>
    <n v="0"/>
    <s v="CONTABLE"/>
    <s v="N"/>
    <s v="000000680"/>
    <s v="0"/>
    <s v="TACOTESO"/>
    <s v="Ene 10 2025  3:06PM"/>
    <s v="frmBAN607"/>
    <s v="TA-COOR-TESO"/>
    <s v="TAMBIENTAL"/>
    <s v="Ene 10 2025  3:06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4833"/>
    <n v="0"/>
    <n v="44833"/>
    <s v="1"/>
    <x v="102"/>
    <x v="102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3334"/>
    <n v="0"/>
    <n v="43334"/>
    <s v="1"/>
    <x v="49"/>
    <x v="49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8255"/>
    <n v="0"/>
    <n v="48255"/>
    <s v="1"/>
    <x v="252"/>
    <x v="252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100310"/>
    <n v="0"/>
    <n v="100310"/>
    <s v="1"/>
    <x v="312"/>
    <x v="312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650000"/>
    <n v="0"/>
    <n v="650000"/>
    <s v="1"/>
    <x v="107"/>
    <x v="10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6543"/>
    <n v="0"/>
    <n v="46543"/>
    <s v="1"/>
    <x v="313"/>
    <x v="313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7108"/>
    <n v="0"/>
    <n v="47108"/>
    <s v="1"/>
    <x v="27"/>
    <x v="2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139004"/>
    <n v="0"/>
    <n v="139004"/>
    <s v="1"/>
    <x v="256"/>
    <x v="25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9796"/>
    <n v="0"/>
    <n v="49796"/>
    <s v="1"/>
    <x v="271"/>
    <x v="271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216667"/>
    <n v="0"/>
    <n v="216667"/>
    <s v="1"/>
    <x v="314"/>
    <x v="314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3334"/>
    <n v="0"/>
    <n v="43334"/>
    <s v="1"/>
    <x v="308"/>
    <x v="30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650000"/>
    <n v="0"/>
    <n v="650000"/>
    <s v="1"/>
    <x v="48"/>
    <x v="4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650000"/>
    <n v="0"/>
    <n v="650000"/>
    <s v="1"/>
    <x v="26"/>
    <x v="2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303334"/>
    <n v="0"/>
    <n v="303334"/>
    <s v="1"/>
    <x v="247"/>
    <x v="24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562463"/>
    <n v="0"/>
    <n v="562463"/>
    <s v="1"/>
    <x v="310"/>
    <x v="310"/>
    <s v="10020200"/>
    <s v="EJECUCIÓN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1514488"/>
    <n v="0"/>
    <n v="1514488"/>
    <s v="1"/>
    <x v="315"/>
    <x v="315"/>
    <s v="10030200"/>
    <s v="COORDINACIÓN DE OPERACION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563334"/>
    <n v="0"/>
    <n v="563334"/>
    <s v="1"/>
    <x v="107"/>
    <x v="10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50404"/>
    <n v="0"/>
    <n v="50404"/>
    <s v="1"/>
    <x v="316"/>
    <x v="31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650000"/>
    <n v="0"/>
    <n v="650000"/>
    <s v="1"/>
    <x v="26"/>
    <x v="26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260001"/>
    <n v="0"/>
    <n v="260001"/>
    <s v="1"/>
    <x v="247"/>
    <x v="24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3765"/>
    <n v="0"/>
    <n v="43765"/>
    <s v="1"/>
    <x v="317"/>
    <x v="317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86667"/>
    <n v="0"/>
    <n v="86667"/>
    <s v="1"/>
    <x v="311"/>
    <x v="311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3334"/>
    <n v="0"/>
    <n v="43334"/>
    <s v="1"/>
    <x v="90"/>
    <x v="90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346667"/>
    <n v="0"/>
    <n v="346667"/>
    <s v="1"/>
    <x v="314"/>
    <x v="314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621965"/>
    <n v="0"/>
    <n v="621965"/>
    <s v="1"/>
    <x v="100"/>
    <x v="100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650000"/>
    <n v="0"/>
    <n v="650000"/>
    <s v="1"/>
    <x v="48"/>
    <x v="4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3334"/>
    <n v="0"/>
    <n v="43334"/>
    <s v="1"/>
    <x v="303"/>
    <x v="303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75752"/>
    <n v="0"/>
    <n v="475752"/>
    <s v="1"/>
    <x v="318"/>
    <x v="318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86667"/>
    <n v="0"/>
    <n v="86667"/>
    <s v="1"/>
    <x v="49"/>
    <x v="49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7607"/>
    <n v="0"/>
    <n v="47607"/>
    <s v="1"/>
    <x v="319"/>
    <x v="319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4-12-31T00:00:00"/>
    <s v="2024"/>
    <x v="2"/>
    <s v="NOMINA NOVASOFT"/>
    <s v=""/>
    <s v="000000042"/>
    <s v="GASTOS REEMBOLSABLES"/>
    <n v="44512"/>
    <n v="0"/>
    <n v="44512"/>
    <s v="1"/>
    <x v="74"/>
    <x v="74"/>
    <s v="10030400"/>
    <s v="OPERADORES"/>
    <s v=" "/>
    <s v=" "/>
    <n v="0"/>
    <s v="CONTABLE"/>
    <s v="N"/>
    <s v="000000042"/>
    <s v="0"/>
    <s v="TAAUXAREA"/>
    <s v="Ene 20 2025  6:33PM"/>
    <s v="frmCON6093"/>
    <s v="TA-ANA-CONT"/>
    <s v="TAMBIENTAL"/>
    <s v="Ene 20 2025  6:33PM"/>
    <s v=""/>
    <x v="3"/>
    <x v="1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107"/>
    <x v="10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107"/>
    <x v="10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9214"/>
    <n v="0"/>
    <n v="49214"/>
    <s v="1"/>
    <x v="316"/>
    <x v="31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49970"/>
    <n v="0"/>
    <n v="449970"/>
    <s v="1"/>
    <x v="310"/>
    <x v="310"/>
    <s v="10020200"/>
    <s v="EJECUCIÓN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15"/>
    <x v="15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152520"/>
    <n v="0"/>
    <n v="152520"/>
    <s v="1"/>
    <x v="181"/>
    <x v="18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142350"/>
    <n v="0"/>
    <n v="142350"/>
    <s v="1"/>
    <x v="272"/>
    <x v="27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320"/>
    <x v="32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379600"/>
    <n v="0"/>
    <n v="379600"/>
    <s v="1"/>
    <x v="321"/>
    <x v="32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94900"/>
    <n v="0"/>
    <n v="94900"/>
    <s v="1"/>
    <x v="322"/>
    <x v="32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168"/>
    <x v="16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664300"/>
    <n v="0"/>
    <n v="664300"/>
    <s v="1"/>
    <x v="292"/>
    <x v="29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284700"/>
    <n v="0"/>
    <n v="284700"/>
    <s v="1"/>
    <x v="292"/>
    <x v="29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8077"/>
    <n v="0"/>
    <n v="48077"/>
    <s v="1"/>
    <x v="17"/>
    <x v="1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90"/>
    <x v="9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149633"/>
    <n v="0"/>
    <n v="149633"/>
    <s v="1"/>
    <x v="323"/>
    <x v="323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9878"/>
    <n v="0"/>
    <n v="49878"/>
    <s v="1"/>
    <x v="323"/>
    <x v="323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0"/>
    <n v="0"/>
    <n v="474500"/>
    <s v="1"/>
    <x v="108"/>
    <x v="10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28"/>
    <x v="2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616850"/>
    <n v="0"/>
    <n v="616850"/>
    <s v="1"/>
    <x v="28"/>
    <x v="2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48"/>
    <x v="48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664300"/>
    <n v="0"/>
    <n v="664300"/>
    <s v="1"/>
    <x v="247"/>
    <x v="24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22"/>
    <x v="2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50885"/>
    <n v="0"/>
    <n v="50885"/>
    <s v="1"/>
    <x v="136"/>
    <x v="13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32"/>
    <x v="32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284700"/>
    <n v="0"/>
    <n v="284700"/>
    <s v="1"/>
    <x v="137"/>
    <x v="137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99291"/>
    <n v="0"/>
    <n v="99291"/>
    <s v="1"/>
    <x v="224"/>
    <x v="224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49"/>
    <x v="49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711750"/>
    <n v="0"/>
    <n v="711750"/>
    <s v="1"/>
    <x v="41"/>
    <x v="4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616850"/>
    <n v="0"/>
    <n v="616850"/>
    <s v="1"/>
    <x v="41"/>
    <x v="41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569400"/>
    <n v="0"/>
    <n v="569400"/>
    <s v="1"/>
    <x v="324"/>
    <x v="324"/>
    <s v="10020200"/>
    <s v="EJECUCIÓN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142350"/>
    <n v="0"/>
    <n v="142350"/>
    <s v="1"/>
    <x v="16"/>
    <x v="1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379600"/>
    <n v="0"/>
    <n v="379600"/>
    <s v="1"/>
    <x v="16"/>
    <x v="16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47450"/>
    <n v="0"/>
    <n v="47450"/>
    <s v="1"/>
    <x v="100"/>
    <x v="10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31T00:00:00"/>
    <s v="2025"/>
    <x v="2"/>
    <s v="NOMINA NOVASOFT"/>
    <s v=""/>
    <s v="000000043"/>
    <s v="GASTOS REEMBOLSABLES"/>
    <n v="284700"/>
    <n v="0"/>
    <n v="284700"/>
    <s v="1"/>
    <x v="100"/>
    <x v="100"/>
    <s v="10030400"/>
    <s v="OPERADORES"/>
    <s v=" "/>
    <s v=" "/>
    <n v="0"/>
    <s v="CONTABLE"/>
    <s v="N"/>
    <s v="000000043"/>
    <s v="0"/>
    <s v="TAAUXAREA"/>
    <s v="Feb 18 2025  9:10AM"/>
    <s v="frmCON6093"/>
    <s v="TA-ANA-CONT"/>
    <s v="TAMBIENTAL"/>
    <s v="Feb 18 2025  9:10AM"/>
    <s v=""/>
    <x v="4"/>
    <x v="2"/>
  </r>
  <r>
    <s v="138020001"/>
    <s v="REINTEGRO DE INCAPACIDADES"/>
    <d v="2025-01-24T00:00:00"/>
    <s v="2025"/>
    <x v="1"/>
    <s v="CONSIGNACIONES BANCO"/>
    <s v=""/>
    <s v="000000701"/>
    <s v="SALUD TOTAL S.A. EPS ARS:REINTEGRO INCAPACIDAD000000701"/>
    <n v="0"/>
    <n v="433330"/>
    <n v="-433330"/>
    <s v="1"/>
    <x v="2"/>
    <x v="2"/>
    <s v=""/>
    <s v=" "/>
    <s v=" "/>
    <s v=" "/>
    <n v="0"/>
    <s v="CONTABLE"/>
    <s v="N"/>
    <s v="000000701"/>
    <s v="0"/>
    <s v="TACOTESO"/>
    <s v="Feb  6 2025  2:03PM"/>
    <s v="frmBAN607"/>
    <s v="TA-COOR-TESO"/>
    <s v="TAMBIENTAL"/>
    <s v="Feb  6 2025  2:03PM"/>
    <s v=""/>
    <x v="4"/>
    <x v="2"/>
  </r>
  <r>
    <s v="138020001"/>
    <s v="REINTEGRO DE INCAPACIDADES"/>
    <d v="2025-01-22T00:00:00"/>
    <s v="2025"/>
    <x v="1"/>
    <s v="CONSIGNACIONES BANCO"/>
    <s v=""/>
    <s v="000000702"/>
    <s v="E.P.S. SANITAS S.A.:REINTEGRO INCAPACIDAD000000702"/>
    <n v="0"/>
    <n v="718378"/>
    <n v="-718378"/>
    <s v="1"/>
    <x v="5"/>
    <x v="5"/>
    <s v=""/>
    <s v=" "/>
    <s v=" "/>
    <s v=" "/>
    <n v="0"/>
    <s v="CONTABLE"/>
    <s v="N"/>
    <s v="000000702"/>
    <s v="0"/>
    <s v="TACOTESO"/>
    <s v="Feb  6 2025  2:04PM"/>
    <s v="frmBAN607"/>
    <s v="TA-COOR-TESO"/>
    <s v="TAMBIENTAL"/>
    <s v="Feb  6 2025  2:04PM"/>
    <s v=""/>
    <x v="4"/>
    <x v="2"/>
  </r>
  <r>
    <s v="138020001"/>
    <s v="REINTEGRO DE INCAPACIDADES"/>
    <d v="2025-01-17T00:00:00"/>
    <s v="2025"/>
    <x v="1"/>
    <s v="CONSIGNACIONES BANCO"/>
    <s v=""/>
    <s v="000000703"/>
    <s v="E.P.S. SANITAS S.A.:REINTEGRO INCAPACIDAD000000703"/>
    <n v="0"/>
    <n v="2463437"/>
    <n v="-2463437"/>
    <s v="1"/>
    <x v="5"/>
    <x v="5"/>
    <s v=""/>
    <s v=" "/>
    <s v=" "/>
    <s v=" "/>
    <n v="0"/>
    <s v="CONTABLE"/>
    <s v="N"/>
    <s v="000000703"/>
    <s v="0"/>
    <s v="TACOTESO"/>
    <s v="Feb  6 2025  2:05PM"/>
    <s v="frmBAN607"/>
    <s v="TA-COOR-TESO"/>
    <s v="TAMBIENTAL"/>
    <s v="Feb  6 2025  2:05PM"/>
    <s v=""/>
    <x v="4"/>
    <x v="2"/>
  </r>
  <r>
    <s v="138020001"/>
    <s v="REINTEGRO DE INCAPACIDADES"/>
    <d v="2025-01-14T00:00:00"/>
    <s v="2025"/>
    <x v="1"/>
    <s v="CONSIGNACIONES BANCO"/>
    <s v=""/>
    <s v="000000704"/>
    <s v="EPS SURA COMPAÑIA SURAMERICANA SERVICIOS DE SALUD:REINTEGRO INCAPACIDAD000000704"/>
    <n v="0"/>
    <n v="2165553"/>
    <n v="-2165553"/>
    <s v="1"/>
    <x v="1"/>
    <x v="1"/>
    <s v=""/>
    <s v=" "/>
    <s v=" "/>
    <s v=" "/>
    <n v="0"/>
    <s v="CONTABLE"/>
    <s v="N"/>
    <s v="000000704"/>
    <s v="0"/>
    <s v="TACOTESO"/>
    <s v="Feb  6 2025  2:06PM"/>
    <s v="frmBAN607"/>
    <s v="TA-COOR-TESO"/>
    <s v="TAMBIENTAL"/>
    <s v="Feb  6 2025  2:06PM"/>
    <s v=""/>
    <x v="4"/>
    <x v="2"/>
  </r>
  <r>
    <s v="138020001"/>
    <s v="REINTEGRO DE INCAPACIDADES"/>
    <d v="2025-01-10T00:00:00"/>
    <s v="2025"/>
    <x v="1"/>
    <s v="CONSIGNACIONES BANCO"/>
    <s v=""/>
    <s v="000000706"/>
    <s v="NUEVA EMPRESA PROMOTORA DE SALUD:REINTEGRO INCAPACIDAD000000706"/>
    <n v="0"/>
    <n v="780001"/>
    <n v="-780001"/>
    <s v="1"/>
    <x v="3"/>
    <x v="3"/>
    <s v=""/>
    <s v=" "/>
    <s v=" "/>
    <s v=" "/>
    <n v="0"/>
    <s v="CONTABLE"/>
    <s v="N"/>
    <s v="000000706"/>
    <s v="0"/>
    <s v="TACOTESO"/>
    <s v="Feb  6 2025  2:08PM"/>
    <s v="frmBAN607"/>
    <s v="TA-COOR-TESO"/>
    <s v="TAMBIENTAL"/>
    <s v="Feb  6 2025  2:08PM"/>
    <s v=""/>
    <x v="4"/>
    <x v="2"/>
  </r>
  <r>
    <s v="138020001"/>
    <s v="REINTEGRO DE INCAPACIDADES"/>
    <d v="2025-01-10T00:00:00"/>
    <s v="2025"/>
    <x v="1"/>
    <s v="CONSIGNACIONES BANCO"/>
    <s v=""/>
    <s v="000000705"/>
    <s v="SALUD TOTAL S.A. EPS ARS:REINTEGRO INCAPACIDAD000000705"/>
    <n v="0"/>
    <n v="942452"/>
    <n v="-942452"/>
    <s v="1"/>
    <x v="2"/>
    <x v="2"/>
    <s v=""/>
    <s v=" "/>
    <s v=" "/>
    <s v=" "/>
    <n v="0"/>
    <s v="CONTABLE"/>
    <s v="N"/>
    <s v="000000705"/>
    <s v="0"/>
    <s v="TACOTESO"/>
    <s v="Feb  6 2025  2:07PM"/>
    <s v="frmBAN607"/>
    <s v="TA-COOR-TESO"/>
    <s v="TAMBIENTAL"/>
    <s v="Feb  6 2025  2:07PM"/>
    <s v=""/>
    <x v="4"/>
    <x v="2"/>
  </r>
  <r>
    <s v="138020001"/>
    <s v="REINTEGRO DE INCAPACIDADES"/>
    <d v="2025-02-28T00:00:00"/>
    <s v="2025"/>
    <x v="2"/>
    <s v="NOMINA NOVASOFT"/>
    <s v=""/>
    <s v="000000044"/>
    <s v="GASTOS REEMBOLSABLES"/>
    <n v="153230"/>
    <n v="0"/>
    <n v="153230"/>
    <s v="1"/>
    <x v="325"/>
    <x v="325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616850"/>
    <n v="0"/>
    <n v="616850"/>
    <s v="1"/>
    <x v="29"/>
    <x v="2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266"/>
    <x v="266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711750"/>
    <n v="0"/>
    <n v="711750"/>
    <s v="1"/>
    <x v="48"/>
    <x v="4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189800"/>
    <n v="0"/>
    <n v="189800"/>
    <s v="1"/>
    <x v="45"/>
    <x v="45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107"/>
    <x v="107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9552"/>
    <n v="0"/>
    <n v="49552"/>
    <s v="1"/>
    <x v="309"/>
    <x v="309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9352"/>
    <n v="0"/>
    <n v="49352"/>
    <s v="1"/>
    <x v="102"/>
    <x v="102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711750"/>
    <n v="0"/>
    <n v="711750"/>
    <s v="1"/>
    <x v="108"/>
    <x v="108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27050"/>
    <n v="0"/>
    <n v="427050"/>
    <s v="1"/>
    <x v="292"/>
    <x v="292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142350"/>
    <n v="0"/>
    <n v="142350"/>
    <s v="1"/>
    <x v="326"/>
    <x v="326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635698"/>
    <n v="0"/>
    <n v="635698"/>
    <s v="1"/>
    <x v="169"/>
    <x v="16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356951"/>
    <n v="0"/>
    <n v="356951"/>
    <s v="1"/>
    <x v="109"/>
    <x v="10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32"/>
    <x v="32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322"/>
    <x v="322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237250"/>
    <n v="0"/>
    <n v="237250"/>
    <s v="1"/>
    <x v="28"/>
    <x v="2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664300"/>
    <n v="0"/>
    <n v="664300"/>
    <s v="1"/>
    <x v="247"/>
    <x v="247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0"/>
    <n v="0"/>
    <n v="474500"/>
    <s v="1"/>
    <x v="29"/>
    <x v="29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569400"/>
    <n v="0"/>
    <n v="569400"/>
    <s v="1"/>
    <x v="48"/>
    <x v="4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327"/>
    <x v="327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191497"/>
    <n v="0"/>
    <n v="191497"/>
    <s v="1"/>
    <x v="323"/>
    <x v="323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237250"/>
    <n v="0"/>
    <n v="237250"/>
    <s v="1"/>
    <x v="321"/>
    <x v="321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78"/>
    <x v="78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47450"/>
    <n v="0"/>
    <n v="47450"/>
    <s v="1"/>
    <x v="89"/>
    <x v="89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711750"/>
    <n v="0"/>
    <n v="711750"/>
    <s v="1"/>
    <x v="108"/>
    <x v="108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664300"/>
    <n v="0"/>
    <n v="664300"/>
    <s v="1"/>
    <x v="292"/>
    <x v="292"/>
    <s v="10020200"/>
    <s v="EJECUCIÓN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8T00:00:00"/>
    <s v="2025"/>
    <x v="2"/>
    <s v="NOMINA NOVASOFT"/>
    <s v=""/>
    <s v="000000044"/>
    <s v="GASTOS REEMBOLSABLES"/>
    <n v="142350"/>
    <n v="0"/>
    <n v="142350"/>
    <s v="1"/>
    <x v="324"/>
    <x v="324"/>
    <s v="10030400"/>
    <s v="OPERADORES"/>
    <s v=" "/>
    <s v=" "/>
    <n v="0"/>
    <s v="CONTABLE"/>
    <s v="N"/>
    <s v="000000044"/>
    <s v="0"/>
    <s v="TAAUXAREA"/>
    <s v="Mar 20 2025  5:19PM"/>
    <s v="frmCON6093"/>
    <s v="TA-AUX-CONTA1"/>
    <s v="TAMBIENTAL"/>
    <s v="Mar 20 2025  5:19PM"/>
    <s v=""/>
    <x v="4"/>
    <x v="3"/>
  </r>
  <r>
    <s v="138020001"/>
    <s v="REINTEGRO DE INCAPACIDADES"/>
    <d v="2025-02-25T00:00:00"/>
    <s v="2025"/>
    <x v="1"/>
    <s v="CONSIGNACIONES BANCO"/>
    <s v=""/>
    <s v="000000745"/>
    <s v="E.P.S. SANITAS S.A.:REINTEGRO INCAPACIDADES000000745"/>
    <n v="0"/>
    <n v="130000"/>
    <n v="-130000"/>
    <s v="1"/>
    <x v="272"/>
    <x v="272"/>
    <s v=""/>
    <s v=" "/>
    <s v=" "/>
    <s v=" "/>
    <n v="0"/>
    <s v="CONTABLE"/>
    <s v="N"/>
    <s v="000000745"/>
    <s v="0"/>
    <s v="TACOTESO"/>
    <s v="Mar 14 2025  5:22PM"/>
    <s v="frmBAN607"/>
    <s v="TA-COOR-TESO"/>
    <s v="TAMBIENTAL"/>
    <s v="Mar 14 2025  5:22PM"/>
    <s v=""/>
    <x v="4"/>
    <x v="3"/>
  </r>
  <r>
    <s v="138020001"/>
    <s v="REINTEGRO DE INCAPACIDADES"/>
    <d v="2025-02-25T00:00:00"/>
    <s v="2025"/>
    <x v="1"/>
    <s v="CONSIGNACIONES BANCO"/>
    <s v=""/>
    <s v="000000744"/>
    <s v="EPS SURA COMPAÑIA SURAMERICANA SERVICIOS DE SALUD:REINTEGRO INCAPACIDADES000000744"/>
    <n v="0"/>
    <n v="596267"/>
    <n v="-596267"/>
    <s v="1"/>
    <x v="292"/>
    <x v="292"/>
    <s v=""/>
    <s v=" "/>
    <s v=" "/>
    <s v=" "/>
    <n v="0"/>
    <s v="CONTABLE"/>
    <s v="N"/>
    <s v="000000744"/>
    <s v="0"/>
    <s v="TACOTESO"/>
    <s v="Mar 14 2025  5:19PM"/>
    <s v="frmBAN607"/>
    <s v="TA-COOR-TESO"/>
    <s v="TAMBIENTAL"/>
    <s v="Mar 14 2025  5:19PM"/>
    <s v=""/>
    <x v="4"/>
    <x v="3"/>
  </r>
  <r>
    <s v="138020001"/>
    <s v="REINTEGRO DE INCAPACIDADES"/>
    <d v="2025-02-24T00:00:00"/>
    <s v="2025"/>
    <x v="1"/>
    <s v="CONSIGNACIONES BANCO"/>
    <s v=""/>
    <s v="000000743"/>
    <s v="E.P.S. SANITAS S.A.:REINTEGRO INCAPACIDAD000000743"/>
    <n v="0"/>
    <n v="91488"/>
    <n v="-91488"/>
    <s v="1"/>
    <x v="137"/>
    <x v="137"/>
    <s v=""/>
    <s v=" "/>
    <s v=" "/>
    <s v=" "/>
    <n v="0"/>
    <s v="CONTABLE"/>
    <s v="N"/>
    <s v="000000743"/>
    <s v="0"/>
    <s v="TACOTESO"/>
    <s v="Mar 14 2025  5:17PM"/>
    <s v="frmBAN607"/>
    <s v="TA-COOR-TESO"/>
    <s v="TAMBIENTAL"/>
    <s v="Mar 14 2025  5:17PM"/>
    <s v=""/>
    <x v="4"/>
    <x v="3"/>
  </r>
  <r>
    <s v="138020001"/>
    <s v="REINTEGRO DE INCAPACIDADES"/>
    <d v="2025-02-21T00:00:00"/>
    <s v="2025"/>
    <x v="1"/>
    <s v="CONSIGNACIONES BANCO"/>
    <s v=""/>
    <s v="000000742"/>
    <s v="COOSALUD ENTIDAD PROMOTORA DE SALUD S.A:REINTEGRO INCAPACIDADES000000742"/>
    <n v="0"/>
    <n v="44768"/>
    <n v="-44768"/>
    <s v="1"/>
    <x v="90"/>
    <x v="90"/>
    <s v=""/>
    <s v=" "/>
    <s v=" "/>
    <s v=" "/>
    <n v="0"/>
    <s v="CONTABLE"/>
    <s v="N"/>
    <s v="000000742"/>
    <s v="0"/>
    <s v="TACOTESO"/>
    <s v="Mar 14 2025  5:11PM"/>
    <s v="frmBAN607"/>
    <s v="TA-COOR-TESO"/>
    <s v="TAMBIENTAL"/>
    <s v="Mar 14 2025  5:11PM"/>
    <s v=""/>
    <x v="4"/>
    <x v="3"/>
  </r>
  <r>
    <s v="138020001"/>
    <s v="REINTEGRO DE INCAPACIDADES"/>
    <d v="2025-02-21T00:00:00"/>
    <s v="2025"/>
    <x v="1"/>
    <s v="CONSIGNACIONES BANCO"/>
    <s v=""/>
    <s v="000000741"/>
    <s v="COOSALUD ENTIDAD PROMOTORA DE SALUD S.A:REINTEGRO INCAPACIDADES000000741"/>
    <n v="0"/>
    <n v="44768"/>
    <n v="-44768"/>
    <s v="1"/>
    <x v="90"/>
    <x v="90"/>
    <s v=""/>
    <s v=" "/>
    <s v=" "/>
    <s v=" "/>
    <n v="0"/>
    <s v="CONTABLE"/>
    <s v="N"/>
    <s v="000000741"/>
    <s v="0"/>
    <s v="TACOTESO"/>
    <s v="Mar 14 2025  5:10PM"/>
    <s v="frmBAN607"/>
    <s v="TA-COOR-TESO"/>
    <s v="TAMBIENTAL"/>
    <s v="Mar 14 2025  5:10PM"/>
    <s v=""/>
    <x v="4"/>
    <x v="3"/>
  </r>
  <r>
    <s v="138020001"/>
    <s v="REINTEGRO DE INCAPACIDADES"/>
    <d v="2025-02-21T00:00:00"/>
    <s v="2025"/>
    <x v="1"/>
    <s v="CONSIGNACIONES BANCO"/>
    <s v=""/>
    <s v="000000740"/>
    <s v="COOSALUD ENTIDAD PROMOTORA DE SALUD S.A:REINTEGRO INCAPACIDADES000000740"/>
    <n v="0"/>
    <n v="47450"/>
    <n v="-47450"/>
    <s v="1"/>
    <x v="32"/>
    <x v="32"/>
    <s v=""/>
    <s v=" "/>
    <s v=" "/>
    <s v=" "/>
    <n v="0"/>
    <s v="CONTABLE"/>
    <s v="N"/>
    <s v="000000740"/>
    <s v="0"/>
    <s v="TACOTESO"/>
    <s v="Mar 14 2025  5:08PM"/>
    <s v="frmBAN607"/>
    <s v="TA-COOR-TESO"/>
    <s v="TAMBIENTAL"/>
    <s v="Mar 14 2025  5:08PM"/>
    <s v=""/>
    <x v="4"/>
    <x v="3"/>
  </r>
  <r>
    <s v="138020001"/>
    <s v="REINTEGRO DE INCAPACIDADES"/>
    <d v="2025-02-21T00:00:00"/>
    <s v="2025"/>
    <x v="1"/>
    <s v="CONSIGNACIONES BANCO"/>
    <s v=""/>
    <s v="000000739"/>
    <s v="COOSALUD ENTIDAD PROMOTORA DE SALUD S.A:REINTEGRO INCAPACIDADES000000739"/>
    <n v="0"/>
    <n v="47450"/>
    <n v="-47450"/>
    <s v="1"/>
    <x v="32"/>
    <x v="32"/>
    <s v=""/>
    <s v=" "/>
    <s v=" "/>
    <s v=" "/>
    <n v="0"/>
    <s v="CONTABLE"/>
    <s v="N"/>
    <s v="000000739"/>
    <s v="0"/>
    <s v="TACOTESO"/>
    <s v="Mar 14 2025  5:06PM"/>
    <s v="frmBAN607"/>
    <s v="TA-COOR-TESO"/>
    <s v="TAMBIENTAL"/>
    <s v="Mar 14 2025  5:06PM"/>
    <s v=""/>
    <x v="4"/>
    <x v="3"/>
  </r>
  <r>
    <s v="138020001"/>
    <s v="REINTEGRO DE INCAPACIDADES"/>
    <d v="2025-02-21T00:00:00"/>
    <s v="2025"/>
    <x v="1"/>
    <s v="CONSIGNACIONES BANCO"/>
    <s v=""/>
    <s v="000000738"/>
    <s v="Reintegro incapacidades"/>
    <n v="0"/>
    <n v="43431"/>
    <n v="-43431"/>
    <s v="1"/>
    <x v="29"/>
    <x v="29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  <x v="4"/>
    <x v="3"/>
  </r>
  <r>
    <s v="138020001"/>
    <s v="REINTEGRO DE INCAPACIDADES"/>
    <d v="2025-02-21T00:00:00"/>
    <s v="2025"/>
    <x v="1"/>
    <s v="CONSIGNACIONES BANCO"/>
    <s v=""/>
    <s v="000000738"/>
    <s v="Reintegro incapacidades"/>
    <n v="0"/>
    <n v="86667"/>
    <n v="-86667"/>
    <s v="1"/>
    <x v="15"/>
    <x v="15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  <x v="4"/>
    <x v="3"/>
  </r>
  <r>
    <s v="138020001"/>
    <s v="REINTEGRO DE INCAPACIDADES"/>
    <d v="2025-02-21T00:00:00"/>
    <s v="2025"/>
    <x v="1"/>
    <s v="CONSIGNACIONES BANCO"/>
    <s v=""/>
    <s v="000000738"/>
    <s v="Reintegro incapacidades"/>
    <n v="0"/>
    <n v="1213333"/>
    <n v="-1213333"/>
    <s v="1"/>
    <x v="28"/>
    <x v="28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  <x v="4"/>
    <x v="3"/>
  </r>
  <r>
    <s v="138020001"/>
    <s v="REINTEGRO DE INCAPACIDADES"/>
    <d v="2025-02-21T00:00:00"/>
    <s v="2025"/>
    <x v="1"/>
    <s v="CONSIGNACIONES BANCO"/>
    <s v=""/>
    <s v="000000738"/>
    <s v="NUEVA EMPRESA PROMOTORA DE SALUD:Reintegro incapacidades000000738"/>
    <n v="0"/>
    <n v="1993333"/>
    <n v="-1993333"/>
    <s v="1"/>
    <x v="247"/>
    <x v="247"/>
    <s v=""/>
    <s v=" "/>
    <s v=" "/>
    <s v=" "/>
    <n v="0"/>
    <s v="CONTABLE"/>
    <s v="N"/>
    <s v="000000738"/>
    <s v="0"/>
    <s v="TACOTESO"/>
    <s v="Mar 14 2025  4:58PM"/>
    <s v="frmBAN607"/>
    <s v="TA-COOR-TESO"/>
    <s v="TAMBIENTAL"/>
    <s v="Mar 14 2025  4:58PM"/>
    <s v=""/>
    <x v="4"/>
    <x v="3"/>
  </r>
  <r>
    <s v="138020001"/>
    <s v="REINTEGRO DE INCAPACIDADES"/>
    <d v="2025-02-18T00:00:00"/>
    <s v="2025"/>
    <x v="1"/>
    <s v="CONSIGNACIONES BANCO"/>
    <s v=""/>
    <s v="000000737"/>
    <s v="E.P.S. SANITAS S.A.:REINTEGRO INCAPACIDAD000000737"/>
    <n v="0"/>
    <n v="50862"/>
    <n v="-50862"/>
    <s v="1"/>
    <x v="137"/>
    <x v="137"/>
    <s v=""/>
    <s v=" "/>
    <s v=" "/>
    <s v=" "/>
    <n v="0"/>
    <s v="CONTABLE"/>
    <s v="N"/>
    <s v="000000737"/>
    <s v="0"/>
    <s v="TACOTESO"/>
    <s v="Mar 14 2025  3:20PM"/>
    <s v="frmBAN607"/>
    <s v="TA-COOR-TESO"/>
    <s v="TAMBIENTAL"/>
    <s v="Mar 14 2025  3:20PM"/>
    <s v=""/>
    <x v="4"/>
    <x v="3"/>
  </r>
  <r>
    <s v="138020001"/>
    <s v="REINTEGRO DE INCAPACIDADES"/>
    <d v="2025-02-13T00:00:00"/>
    <s v="2025"/>
    <x v="1"/>
    <s v="CONSIGNACIONES BANCO"/>
    <s v=""/>
    <s v="000000733"/>
    <s v="WILLIAN ANTONIO MARTINEZ OLAVE:consignacion incapacidad EPS Sanitas000000733"/>
    <n v="0"/>
    <n v="7713333"/>
    <n v="-7713333"/>
    <s v="1"/>
    <x v="48"/>
    <x v="48"/>
    <s v=""/>
    <s v=" "/>
    <s v=" "/>
    <s v=" "/>
    <n v="0"/>
    <s v="CONTABLE"/>
    <s v="N"/>
    <s v="000000733"/>
    <s v="0"/>
    <s v="TACOTESO"/>
    <s v="Mar  7 2025  3:02PM"/>
    <s v="frmBAN607"/>
    <s v="TA-COOR-TESO"/>
    <s v="TAMBIENTAL"/>
    <s v="Mar  7 2025  3:02PM"/>
    <s v=""/>
    <x v="4"/>
    <x v="3"/>
  </r>
  <r>
    <s v="138020001"/>
    <s v="REINTEGRO DE INCAPACIDADES"/>
    <d v="2025-03-25T00:00:00"/>
    <s v="2025"/>
    <x v="1"/>
    <s v="CONSIGNACIONES BANCO"/>
    <s v=""/>
    <s v="000000767"/>
    <s v="EPS SURA COMPAÑIA SURAMERICANA SERVICIOS DE SALUD:REINTEGRO INCAPACIDAD000000767"/>
    <n v="0"/>
    <n v="1423500"/>
    <n v="-1423500"/>
    <s v="1"/>
    <x v="1"/>
    <x v="1"/>
    <s v=""/>
    <s v=" "/>
    <s v=" "/>
    <s v=" "/>
    <n v="0"/>
    <s v="CONTABLE"/>
    <s v="N"/>
    <s v="000000767"/>
    <s v="0"/>
    <s v="TACOTESO"/>
    <s v="Abr  8 2025  5:12PM"/>
    <s v="frmBAN607"/>
    <s v="TA-COOR-TESO"/>
    <s v="TAMBIENTAL"/>
    <s v="Abr  8 2025  5:12PM"/>
    <s v=""/>
    <x v="4"/>
    <x v="4"/>
  </r>
  <r>
    <s v="138020001"/>
    <s v="REINTEGRO DE INCAPACIDADES"/>
    <d v="2025-03-20T00:00:00"/>
    <s v="2025"/>
    <x v="1"/>
    <s v="CONSIGNACIONES BANCO"/>
    <s v=""/>
    <s v="000000766"/>
    <s v="COLMENA SEGUROS RIESGOS LABORALES S.A., RIESGOS LABORALES COLMENA S.A. COMPAÑIA DE SEGUROS DE VIDA:REINTEGRO INCAPACIDAD000000766"/>
    <n v="0"/>
    <n v="1012955"/>
    <n v="-1012955"/>
    <s v="1"/>
    <x v="328"/>
    <x v="328"/>
    <s v=""/>
    <s v=" "/>
    <s v=" "/>
    <s v=" "/>
    <n v="0"/>
    <s v="CONTABLE"/>
    <s v="N"/>
    <s v="000000766"/>
    <s v="0"/>
    <s v="TACOTESO"/>
    <s v="Abr  8 2025  5:11PM"/>
    <s v="frmBAN607"/>
    <s v="TA-COOR-TESO"/>
    <s v="TAMBIENTAL"/>
    <s v="Abr  8 2025  5:11PM"/>
    <s v=""/>
    <x v="4"/>
    <x v="4"/>
  </r>
  <r>
    <s v="138020001"/>
    <s v="REINTEGRO DE INCAPACIDADES"/>
    <d v="2025-03-14T00:00:00"/>
    <s v="2025"/>
    <x v="1"/>
    <s v="CONSIGNACIONES BANCO"/>
    <s v=""/>
    <s v="000000765"/>
    <s v="NUEVA EMPRESA PROMOTORA DE SALUD:REINTEGRO INCAPACIDAD000000765"/>
    <n v="0"/>
    <n v="190195"/>
    <n v="-190195"/>
    <s v="1"/>
    <x v="3"/>
    <x v="3"/>
    <s v=""/>
    <s v=" "/>
    <s v=" "/>
    <s v=" "/>
    <n v="0"/>
    <s v="CONTABLE"/>
    <s v="N"/>
    <s v="000000765"/>
    <s v="0"/>
    <s v="TACOTESO"/>
    <s v="Abr  8 2025  5:09PM"/>
    <s v="frmBAN607"/>
    <s v="TA-COOR-TESO"/>
    <s v="TAMBIENTAL"/>
    <s v="Abr  8 2025  5:09PM"/>
    <s v=""/>
    <x v="4"/>
    <x v="4"/>
  </r>
  <r>
    <s v="138020001"/>
    <s v="REINTEGRO DE INCAPACIDADES"/>
    <d v="2025-03-04T00:00:00"/>
    <s v="2025"/>
    <x v="1"/>
    <s v="CONSIGNACIONES BANCO"/>
    <s v=""/>
    <s v="000000764"/>
    <s v="ASOCIACION MUTUAL SER EMPRESA SOLIDARIA:REINTEGRO INCAPACIDAD000000764"/>
    <n v="0"/>
    <n v="133690"/>
    <n v="-133690"/>
    <s v="1"/>
    <x v="6"/>
    <x v="6"/>
    <s v=""/>
    <s v=" "/>
    <s v=" "/>
    <s v=" "/>
    <n v="0"/>
    <s v="CONTABLE"/>
    <s v="N"/>
    <s v="000000764"/>
    <s v="0"/>
    <s v="TACOTESO"/>
    <s v="Abr  8 2025  5:08PM"/>
    <s v="frmBAN607"/>
    <s v="TA-COOR-TESO"/>
    <s v="TAMBIENTAL"/>
    <s v="Abr  8 2025  5:08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521950"/>
    <n v="0"/>
    <n v="521950"/>
    <s v="1"/>
    <x v="247"/>
    <x v="247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94900"/>
    <n v="0"/>
    <n v="94900"/>
    <s v="1"/>
    <x v="26"/>
    <x v="26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759200"/>
    <n v="0"/>
    <n v="759200"/>
    <s v="1"/>
    <x v="48"/>
    <x v="4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7450"/>
    <n v="0"/>
    <n v="47450"/>
    <s v="1"/>
    <x v="205"/>
    <x v="205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7450"/>
    <n v="0"/>
    <n v="47450"/>
    <s v="1"/>
    <x v="323"/>
    <x v="323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7450"/>
    <n v="0"/>
    <n v="47450"/>
    <s v="1"/>
    <x v="252"/>
    <x v="25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142350"/>
    <n v="0"/>
    <n v="142350"/>
    <s v="1"/>
    <x v="329"/>
    <x v="32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7450"/>
    <n v="0"/>
    <n v="47450"/>
    <s v="1"/>
    <x v="330"/>
    <x v="330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53738"/>
    <n v="0"/>
    <n v="53738"/>
    <s v="1"/>
    <x v="331"/>
    <x v="331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142350"/>
    <n v="0"/>
    <n v="142350"/>
    <s v="1"/>
    <x v="271"/>
    <x v="271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142350"/>
    <n v="0"/>
    <n v="142350"/>
    <s v="1"/>
    <x v="28"/>
    <x v="2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54913"/>
    <n v="0"/>
    <n v="54913"/>
    <s v="1"/>
    <x v="79"/>
    <x v="7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88878"/>
    <n v="0"/>
    <n v="488878"/>
    <s v="1"/>
    <x v="102"/>
    <x v="10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332150"/>
    <n v="0"/>
    <n v="332150"/>
    <s v="1"/>
    <x v="108"/>
    <x v="10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664300"/>
    <n v="0"/>
    <n v="664300"/>
    <s v="1"/>
    <x v="292"/>
    <x v="29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759200"/>
    <n v="0"/>
    <n v="759200"/>
    <s v="1"/>
    <x v="324"/>
    <x v="324"/>
    <s v="10020200"/>
    <s v="EJECUCIÓN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355605"/>
    <n v="0"/>
    <n v="355605"/>
    <s v="1"/>
    <x v="82"/>
    <x v="82"/>
    <s v="10020200"/>
    <s v="EJECUCIÓN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95962"/>
    <n v="0"/>
    <n v="95962"/>
    <s v="1"/>
    <x v="301"/>
    <x v="301"/>
    <s v="10020200"/>
    <s v="EJECUCIÓN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97800"/>
    <n v="0"/>
    <n v="97800"/>
    <s v="1"/>
    <x v="169"/>
    <x v="16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152979"/>
    <n v="0"/>
    <n v="152979"/>
    <s v="1"/>
    <x v="109"/>
    <x v="10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284700"/>
    <n v="0"/>
    <n v="284700"/>
    <s v="1"/>
    <x v="29"/>
    <x v="29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711750"/>
    <n v="0"/>
    <n v="711750"/>
    <s v="1"/>
    <x v="48"/>
    <x v="4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108639"/>
    <n v="0"/>
    <n v="108639"/>
    <s v="1"/>
    <x v="102"/>
    <x v="10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7450"/>
    <n v="0"/>
    <n v="47450"/>
    <s v="1"/>
    <x v="225"/>
    <x v="225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47450"/>
    <n v="0"/>
    <n v="47450"/>
    <s v="1"/>
    <x v="45"/>
    <x v="45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711750"/>
    <n v="0"/>
    <n v="711750"/>
    <s v="1"/>
    <x v="108"/>
    <x v="108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3-31T00:00:00"/>
    <s v="2025"/>
    <x v="2"/>
    <s v="NOMINA NOVASOFT"/>
    <s v=""/>
    <s v="000000045"/>
    <s v="GASTOS REEMBOLSABLES"/>
    <n v="379600"/>
    <n v="0"/>
    <n v="379600"/>
    <s v="1"/>
    <x v="292"/>
    <x v="292"/>
    <s v="10030400"/>
    <s v="OPERADORES"/>
    <s v=" "/>
    <s v=" "/>
    <n v="0"/>
    <s v="CONTABLE"/>
    <s v="N"/>
    <s v="000000045"/>
    <s v="0"/>
    <s v="TAAUXAREA"/>
    <s v="Abr 22 2025 12:04PM"/>
    <s v="frmCON6093"/>
    <s v="TA-ANA-CONTB"/>
    <s v="TAMBIENTAL"/>
    <s v="Abr 22 2025 12:04PM"/>
    <s v=""/>
    <x v="4"/>
    <x v="4"/>
  </r>
  <r>
    <s v="138020001"/>
    <s v="REINTEGRO DE INCAPACIDADES"/>
    <d v="2025-04-22T00:00:00"/>
    <s v="2025"/>
    <x v="1"/>
    <s v="CONSIGNACIONES BANCO"/>
    <s v=""/>
    <s v="000000773"/>
    <s v="E.P.S. SANITAS S.A.:Reintegro incapacidades000000773"/>
    <n v="0"/>
    <n v="47450"/>
    <n v="-47450"/>
    <s v="1"/>
    <x v="5"/>
    <x v="5"/>
    <s v=""/>
    <s v=" "/>
    <s v=" "/>
    <s v=" "/>
    <n v="0"/>
    <s v="CONTABLE"/>
    <s v="N"/>
    <s v="000000773"/>
    <s v="0"/>
    <s v="TACOTESO"/>
    <s v="May  8 2025  5:19PM"/>
    <s v="frmBAN607"/>
    <s v="TA-COOR-TESO"/>
    <s v="TAMBIENTAL"/>
    <s v="May  8 2025  5:19PM"/>
    <s v=""/>
    <x v="4"/>
    <x v="5"/>
  </r>
  <r>
    <s v="138020001"/>
    <s v="REINTEGRO DE INCAPACIDADES"/>
    <d v="2025-04-21T00:00:00"/>
    <s v="2025"/>
    <x v="1"/>
    <s v="CONSIGNACIONES BANCO"/>
    <s v=""/>
    <s v="000000774"/>
    <s v="E.P.S. SANITAS S.A.:Reintegro incapacidades000000774"/>
    <n v="0"/>
    <n v="255603"/>
    <n v="-255603"/>
    <s v="1"/>
    <x v="5"/>
    <x v="5"/>
    <s v=""/>
    <s v=" "/>
    <s v=" "/>
    <s v=" "/>
    <n v="0"/>
    <s v="CONTABLE"/>
    <s v="N"/>
    <s v="000000774"/>
    <s v="0"/>
    <s v="TACOTESO"/>
    <s v="May  8 2025  5:20PM"/>
    <s v="frmBAN607"/>
    <s v="TA-COOR-TESO"/>
    <s v="TAMBIENTAL"/>
    <s v="May  8 2025  5:20PM"/>
    <s v=""/>
    <x v="4"/>
    <x v="5"/>
  </r>
  <r>
    <s v="138020001"/>
    <s v="REINTEGRO DE INCAPACIDADES"/>
    <d v="2025-04-16T00:00:00"/>
    <s v="2025"/>
    <x v="1"/>
    <s v="CONSIGNACIONES BANCO"/>
    <s v=""/>
    <s v="000000775"/>
    <s v="E.P.S. SANITAS S.A.:Reintegro incapacidades000000775"/>
    <n v="0"/>
    <n v="86667"/>
    <n v="-86667"/>
    <s v="1"/>
    <x v="5"/>
    <x v="5"/>
    <s v=""/>
    <s v=" "/>
    <s v=" "/>
    <s v=" "/>
    <n v="0"/>
    <s v="CONTABLE"/>
    <s v="N"/>
    <s v="000000775"/>
    <s v="0"/>
    <s v="TACOTESO"/>
    <s v="May  8 2025  5:21PM"/>
    <s v="frmBAN607"/>
    <s v="TA-COOR-TESO"/>
    <s v="TAMBIENTAL"/>
    <s v="May  8 2025  5:21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94900"/>
    <n v="0"/>
    <n v="94900"/>
    <s v="1"/>
    <x v="160"/>
    <x v="160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142350"/>
    <n v="0"/>
    <n v="142350"/>
    <s v="1"/>
    <x v="332"/>
    <x v="33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711750"/>
    <n v="0"/>
    <n v="711750"/>
    <s v="1"/>
    <x v="247"/>
    <x v="247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94900"/>
    <n v="0"/>
    <n v="94900"/>
    <s v="1"/>
    <x v="28"/>
    <x v="28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616850"/>
    <n v="0"/>
    <n v="616850"/>
    <s v="1"/>
    <x v="48"/>
    <x v="48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47450"/>
    <n v="0"/>
    <n v="47450"/>
    <s v="1"/>
    <x v="15"/>
    <x v="1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171590"/>
    <n v="0"/>
    <n v="171590"/>
    <s v="1"/>
    <x v="333"/>
    <x v="333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47450"/>
    <n v="0"/>
    <n v="47450"/>
    <s v="1"/>
    <x v="32"/>
    <x v="3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51145"/>
    <n v="0"/>
    <n v="51145"/>
    <s v="1"/>
    <x v="226"/>
    <x v="22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94900"/>
    <n v="0"/>
    <n v="94900"/>
    <s v="1"/>
    <x v="266"/>
    <x v="26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569400"/>
    <n v="0"/>
    <n v="569400"/>
    <s v="1"/>
    <x v="194"/>
    <x v="194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47450"/>
    <n v="0"/>
    <n v="47450"/>
    <s v="1"/>
    <x v="334"/>
    <x v="334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94900"/>
    <n v="0"/>
    <n v="94900"/>
    <s v="1"/>
    <x v="247"/>
    <x v="247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237250"/>
    <n v="0"/>
    <n v="237250"/>
    <s v="1"/>
    <x v="29"/>
    <x v="29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47450"/>
    <n v="0"/>
    <n v="47450"/>
    <s v="1"/>
    <x v="335"/>
    <x v="33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142350"/>
    <n v="0"/>
    <n v="142350"/>
    <s v="1"/>
    <x v="89"/>
    <x v="89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47450"/>
    <n v="0"/>
    <n v="47450"/>
    <s v="1"/>
    <x v="45"/>
    <x v="4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391625"/>
    <n v="0"/>
    <n v="391625"/>
    <s v="1"/>
    <x v="175"/>
    <x v="175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427050"/>
    <n v="0"/>
    <n v="427050"/>
    <s v="1"/>
    <x v="292"/>
    <x v="29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284700"/>
    <n v="0"/>
    <n v="284700"/>
    <s v="1"/>
    <x v="324"/>
    <x v="324"/>
    <s v="10020200"/>
    <s v="EJECUCIÓN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523716"/>
    <n v="0"/>
    <n v="523716"/>
    <s v="1"/>
    <x v="336"/>
    <x v="336"/>
    <s v="10020200"/>
    <s v="EJECUCIÓN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142350"/>
    <n v="0"/>
    <n v="142350"/>
    <s v="1"/>
    <x v="116"/>
    <x v="11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616850"/>
    <n v="0"/>
    <n v="616850"/>
    <s v="1"/>
    <x v="26"/>
    <x v="26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148176"/>
    <n v="0"/>
    <n v="148176"/>
    <s v="1"/>
    <x v="79"/>
    <x v="79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616850"/>
    <n v="0"/>
    <n v="616850"/>
    <s v="1"/>
    <x v="108"/>
    <x v="108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664300"/>
    <n v="0"/>
    <n v="664300"/>
    <s v="1"/>
    <x v="292"/>
    <x v="292"/>
    <s v="10030400"/>
    <s v="OPERADORES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30T00:00:00"/>
    <s v="2025"/>
    <x v="2"/>
    <s v="NOMINA NOVASOFT"/>
    <s v=""/>
    <s v="000000047"/>
    <s v="GASTOS REEMBOLSABLES"/>
    <n v="711750"/>
    <n v="0"/>
    <n v="711750"/>
    <s v="1"/>
    <x v="324"/>
    <x v="324"/>
    <s v="10020200"/>
    <s v="EJECUCIÓN"/>
    <s v=" "/>
    <s v=" "/>
    <n v="0"/>
    <s v="CONTABLE"/>
    <s v="N"/>
    <s v="000000047"/>
    <s v="0"/>
    <s v="TAAUXAREA"/>
    <s v="May 15 2025  5:35PM"/>
    <s v="frmCON6093"/>
    <s v="TA-ANA-CONTB"/>
    <s v="TAMBIENTAL"/>
    <s v="May 15 2025  5:35PM"/>
    <s v=""/>
    <x v="4"/>
    <x v="5"/>
  </r>
  <r>
    <s v="138020001"/>
    <s v="REINTEGRO DE INCAPACIDADES"/>
    <d v="2025-04-29T00:00:00"/>
    <s v="2025"/>
    <x v="1"/>
    <s v="CONSIGNACIONES BANCO"/>
    <s v=""/>
    <s v="000000772"/>
    <s v="COLMENA SEGUROS RIESGOS LABORALES S.A., RIESGOS LABORALES COLMENA S.A. COMPAÑIA DE SEGUROS DE VIDA:Reintegro Incapacidades000000772"/>
    <n v="0"/>
    <n v="3090938"/>
    <n v="-3090938"/>
    <s v="1"/>
    <x v="328"/>
    <x v="328"/>
    <s v=""/>
    <s v=" "/>
    <s v=" "/>
    <s v=" "/>
    <n v="0"/>
    <s v="CONTABLE"/>
    <s v="N"/>
    <s v="000000772"/>
    <s v="0"/>
    <s v="TACOTESO"/>
    <s v="May  8 2025  5:17PM"/>
    <s v="frmBAN607"/>
    <s v="TA-COOR-TESO"/>
    <s v="TAMBIENTAL"/>
    <s v="May  8 2025  5:17PM"/>
    <s v=""/>
    <x v="4"/>
    <x v="5"/>
  </r>
  <r>
    <s v="138020001"/>
    <s v="REINTEGRO DE INCAPACIDADES"/>
    <d v="2025-04-16T00:00:00"/>
    <s v="2025"/>
    <x v="1"/>
    <s v="CONSIGNACIONES BANCO"/>
    <s v=""/>
    <s v="000000776"/>
    <s v="EPS SURA COMPAÑIA SURAMERICANA SERVICIOS DE SALUD:Reintegro incapacidad000000776"/>
    <n v="0"/>
    <n v="2562300"/>
    <n v="-2562300"/>
    <s v="1"/>
    <x v="1"/>
    <x v="1"/>
    <s v=""/>
    <s v=" "/>
    <s v=" "/>
    <s v=" "/>
    <n v="0"/>
    <s v="CONTABLE"/>
    <s v="N"/>
    <s v="000000776"/>
    <s v="0"/>
    <s v="TACOTESO"/>
    <s v="May  8 2025  5:22PM"/>
    <s v="frmBAN607"/>
    <s v="TA-COOR-TESO"/>
    <s v="TAMBIENTAL"/>
    <s v="May  8 2025  5:22PM"/>
    <s v=""/>
    <x v="4"/>
    <x v="5"/>
  </r>
  <r>
    <s v="138020001"/>
    <s v="REINTEGRO DE INCAPACIDADES"/>
    <d v="2025-05-31T00:00:00"/>
    <s v="2025"/>
    <x v="2"/>
    <s v="NOMINA NOVASOFT"/>
    <s v=""/>
    <s v="000000048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7450"/>
    <n v="0"/>
    <n v="47450"/>
    <s v="1"/>
    <x v="226"/>
    <x v="22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271345"/>
    <n v="0"/>
    <n v="271345"/>
    <s v="1"/>
    <x v="337"/>
    <x v="33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711750"/>
    <n v="0"/>
    <n v="711750"/>
    <s v="1"/>
    <x v="108"/>
    <x v="108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42350"/>
    <n v="0"/>
    <n v="142350"/>
    <s v="1"/>
    <x v="97"/>
    <x v="97"/>
    <s v="10030200"/>
    <s v="COORDINACIÓN DE OPERACION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42350"/>
    <n v="0"/>
    <n v="142350"/>
    <s v="1"/>
    <x v="49"/>
    <x v="4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759200"/>
    <n v="0"/>
    <n v="759200"/>
    <s v="1"/>
    <x v="167"/>
    <x v="16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664300"/>
    <n v="0"/>
    <n v="664300"/>
    <s v="1"/>
    <x v="247"/>
    <x v="24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616850"/>
    <n v="0"/>
    <n v="616850"/>
    <s v="1"/>
    <x v="29"/>
    <x v="2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29714"/>
    <n v="0"/>
    <n v="429714"/>
    <s v="1"/>
    <x v="304"/>
    <x v="304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7450"/>
    <n v="0"/>
    <n v="47450"/>
    <s v="1"/>
    <x v="290"/>
    <x v="290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314229"/>
    <n v="0"/>
    <n v="314229"/>
    <s v="1"/>
    <x v="336"/>
    <x v="336"/>
    <s v="10020200"/>
    <s v="EJECUCIÓN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759200"/>
    <n v="0"/>
    <n v="759200"/>
    <s v="1"/>
    <x v="9"/>
    <x v="9"/>
    <s v="10030200"/>
    <s v="COORDINACIÓN DE OPERACION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704586"/>
    <n v="0"/>
    <n v="704586"/>
    <s v="1"/>
    <x v="338"/>
    <x v="338"/>
    <s v="10020200"/>
    <s v="EJECUCIÓN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94900"/>
    <n v="0"/>
    <n v="94900"/>
    <s v="1"/>
    <x v="330"/>
    <x v="330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89800"/>
    <n v="0"/>
    <n v="189800"/>
    <s v="1"/>
    <x v="28"/>
    <x v="28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379600"/>
    <n v="0"/>
    <n v="379600"/>
    <s v="1"/>
    <x v="266"/>
    <x v="26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7450"/>
    <n v="0"/>
    <n v="47450"/>
    <s v="1"/>
    <x v="329"/>
    <x v="32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521950"/>
    <n v="0"/>
    <n v="521950"/>
    <s v="1"/>
    <x v="334"/>
    <x v="334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89800"/>
    <n v="0"/>
    <n v="189800"/>
    <s v="1"/>
    <x v="311"/>
    <x v="311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7450"/>
    <n v="0"/>
    <n v="47450"/>
    <s v="1"/>
    <x v="323"/>
    <x v="323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42350"/>
    <n v="0"/>
    <n v="142350"/>
    <s v="1"/>
    <x v="89"/>
    <x v="8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711750"/>
    <n v="0"/>
    <n v="711750"/>
    <s v="1"/>
    <x v="108"/>
    <x v="108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27050"/>
    <n v="0"/>
    <n v="427050"/>
    <s v="1"/>
    <x v="292"/>
    <x v="292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42350"/>
    <n v="0"/>
    <n v="142350"/>
    <s v="1"/>
    <x v="29"/>
    <x v="2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616850"/>
    <n v="0"/>
    <n v="616850"/>
    <s v="1"/>
    <x v="26"/>
    <x v="2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569400"/>
    <n v="0"/>
    <n v="569400"/>
    <s v="1"/>
    <x v="167"/>
    <x v="167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47450"/>
    <n v="0"/>
    <n v="47450"/>
    <s v="1"/>
    <x v="339"/>
    <x v="339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237250"/>
    <n v="0"/>
    <n v="237250"/>
    <s v="1"/>
    <x v="194"/>
    <x v="194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142350"/>
    <n v="0"/>
    <n v="142350"/>
    <s v="1"/>
    <x v="116"/>
    <x v="116"/>
    <s v="10030400"/>
    <s v="OPERADOR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379600"/>
    <n v="0"/>
    <n v="379600"/>
    <s v="1"/>
    <x v="9"/>
    <x v="9"/>
    <s v="10030200"/>
    <s v="COORDINACIÓN DE OPERACIONES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31T00:00:00"/>
    <s v="2025"/>
    <x v="2"/>
    <s v="NOMINA NOVASOFT"/>
    <s v=""/>
    <s v="000000048"/>
    <s v="GASTOS REEMBOLSABLES"/>
    <n v="785573"/>
    <n v="0"/>
    <n v="785573"/>
    <s v="1"/>
    <x v="336"/>
    <x v="336"/>
    <s v="10020200"/>
    <s v="EJECUCIÓN"/>
    <s v=" "/>
    <s v=" "/>
    <n v="0"/>
    <s v="CONTABLE"/>
    <s v="N"/>
    <s v="000000048"/>
    <s v="0"/>
    <s v="TAAUXAREA"/>
    <s v="Jun 17 2025  6:37PM"/>
    <s v="frmCON6093"/>
    <s v="TA-ANA-CONTB"/>
    <s v="TAMBIENTAL"/>
    <s v="Jun 17 2025  6:37PM"/>
    <s v=""/>
    <x v="4"/>
    <x v="6"/>
  </r>
  <r>
    <s v="138020001"/>
    <s v="REINTEGRO DE INCAPACIDADES"/>
    <d v="2025-05-27T00:00:00"/>
    <s v="2025"/>
    <x v="1"/>
    <s v="CONSIGNACIONES BANCO"/>
    <s v=""/>
    <s v="000000817"/>
    <s v="EPS SURA COMPAÑIA SURAMERICANA SERVICIOS DE SALUD:REINTEGRO INCAPACIDADES000000817"/>
    <n v="0"/>
    <n v="142350"/>
    <n v="-142350"/>
    <s v="1"/>
    <x v="1"/>
    <x v="1"/>
    <s v=""/>
    <s v=" "/>
    <s v=" "/>
    <s v=" "/>
    <n v="0"/>
    <s v="CONTABLE"/>
    <s v="N"/>
    <s v="000000817"/>
    <s v="0"/>
    <s v="TACOTESO"/>
    <s v="Jun 12 2025  9:02AM"/>
    <s v="frmBAN607"/>
    <s v="TA-COOR-TESO"/>
    <s v="TAMBIENTAL"/>
    <s v="Jun 12 2025  9:02AM"/>
    <s v=""/>
    <x v="4"/>
    <x v="6"/>
  </r>
  <r>
    <s v="138020001"/>
    <s v="REINTEGRO DE INCAPACIDADES"/>
    <d v="2025-05-21T00:00:00"/>
    <s v="2025"/>
    <x v="1"/>
    <s v="CONSIGNACIONES BANCO"/>
    <s v=""/>
    <s v="000000816"/>
    <s v="COLMENA SEGUROS RIESGOS LABORALES S.A., RIESGOS LABORALES COLMENA S.A. COMPAÑIA DE SEGUROS DE VIDA:REINTEGRO INCAPACIDADES000000816"/>
    <n v="0"/>
    <n v="128121"/>
    <n v="-128121"/>
    <s v="1"/>
    <x v="328"/>
    <x v="328"/>
    <s v=""/>
    <s v=" "/>
    <s v=" "/>
    <s v=" "/>
    <n v="0"/>
    <s v="CONTABLE"/>
    <s v="N"/>
    <s v="000000816"/>
    <s v="0"/>
    <s v="TACOTESO"/>
    <s v="Jun 12 2025  9:01AM"/>
    <s v="frmBAN607"/>
    <s v="TA-COOR-TESO"/>
    <s v="TAMBIENTAL"/>
    <s v="Jun 12 2025  9:01AM"/>
    <s v=""/>
    <x v="4"/>
    <x v="6"/>
  </r>
  <r>
    <s v="138020001"/>
    <s v="REINTEGRO DE INCAPACIDADES"/>
    <d v="2025-05-21T00:00:00"/>
    <s v="2025"/>
    <x v="1"/>
    <s v="CONSIGNACIONES BANCO"/>
    <s v=""/>
    <s v="000000815"/>
    <s v="EPS SURA COMPAÑIA SURAMERICANA SERVICIOS DE SALUD:REINTEGRO INCAPACIDADES000000815"/>
    <n v="0"/>
    <n v="1198257"/>
    <n v="-1198257"/>
    <s v="1"/>
    <x v="1"/>
    <x v="1"/>
    <s v=""/>
    <s v=" "/>
    <s v=" "/>
    <s v=" "/>
    <n v="0"/>
    <s v="CONTABLE"/>
    <s v="N"/>
    <s v="000000815"/>
    <s v="0"/>
    <s v="TACOTESO"/>
    <s v="Jun 12 2025  9:00AM"/>
    <s v="frmBAN607"/>
    <s v="TA-COOR-TESO"/>
    <s v="TAMBIENTAL"/>
    <s v="Jun 12 2025  9:00AM"/>
    <s v=""/>
    <x v="4"/>
    <x v="6"/>
  </r>
  <r>
    <s v="138020001"/>
    <s v="REINTEGRO DE INCAPACIDADES"/>
    <d v="2025-05-09T00:00:00"/>
    <s v="2025"/>
    <x v="1"/>
    <s v="CONSIGNACIONES BANCO"/>
    <s v=""/>
    <s v="000000814"/>
    <s v="COLMENA SEGUROS RIESGOS LABORALES S.A., RIESGOS LABORALES COLMENA S.A. COMPAÑIA DE SEGUROS DE VIDA:REINTEGRO INCAPACIDADES000000814"/>
    <n v="0"/>
    <n v="919887"/>
    <n v="-919887"/>
    <s v="1"/>
    <x v="328"/>
    <x v="328"/>
    <s v=""/>
    <s v=" "/>
    <s v=" "/>
    <s v=" "/>
    <n v="0"/>
    <s v="CONTABLE"/>
    <s v="N"/>
    <s v="000000814"/>
    <s v="0"/>
    <s v="TACOTESO"/>
    <s v="Jun 12 2025  8:59AM"/>
    <s v="frmBAN607"/>
    <s v="TA-COOR-TESO"/>
    <s v="TAMBIENTAL"/>
    <s v="Jun 12 2025  8:59AM"/>
    <s v=""/>
    <x v="4"/>
    <x v="6"/>
  </r>
  <r>
    <s v="138020001"/>
    <s v="REINTEGRO DE INCAPACIDADES"/>
    <d v="2025-05-08T00:00:00"/>
    <s v="2025"/>
    <x v="1"/>
    <s v="CONSIGNACIONES BANCO"/>
    <s v=""/>
    <s v="000000813"/>
    <s v="ASOCIACION MUTUAL SER EMPRESA SOLIDARIA:REINTEGRO INCAPACIDADES000000813"/>
    <n v="0"/>
    <n v="47450"/>
    <n v="-47450"/>
    <s v="1"/>
    <x v="6"/>
    <x v="6"/>
    <s v=""/>
    <s v=" "/>
    <s v=" "/>
    <s v=" "/>
    <n v="0"/>
    <s v="CONTABLE"/>
    <s v="N"/>
    <s v="000000813"/>
    <s v="0"/>
    <s v="TACOTESO"/>
    <s v="Jun 12 2025  8:58AM"/>
    <s v="frmBAN607"/>
    <s v="TA-COOR-TESO"/>
    <s v="TAMBIENTAL"/>
    <s v="Jun 12 2025  8:58AM"/>
    <s v=""/>
    <x v="4"/>
    <x v="6"/>
  </r>
  <r>
    <s v="138020001"/>
    <s v="REINTEGRO DE INCAPACIDADES"/>
    <d v="2025-05-08T00:00:00"/>
    <s v="2025"/>
    <x v="1"/>
    <s v="CONSIGNACIONES BANCO"/>
    <s v=""/>
    <s v="000000812"/>
    <s v="ASOCIACION MUTUAL SER EMPRESA SOLIDARIA:REINTEGRO INCAPACIDADES000000812"/>
    <n v="0"/>
    <n v="720066"/>
    <n v="-720066"/>
    <s v="1"/>
    <x v="6"/>
    <x v="6"/>
    <s v=""/>
    <s v=" "/>
    <s v=" "/>
    <s v=" "/>
    <n v="0"/>
    <s v="CONTABLE"/>
    <s v="N"/>
    <s v="000000812"/>
    <s v="0"/>
    <s v="TACOTESO"/>
    <s v="Jun 12 2025  8:57AM"/>
    <s v="frmBAN607"/>
    <s v="TA-COOR-TESO"/>
    <s v="TAMBIENTAL"/>
    <s v="Jun 12 2025  8:57AM"/>
    <s v=""/>
    <x v="4"/>
    <x v="6"/>
  </r>
  <r>
    <s v="138020001"/>
    <s v="REINTEGRO DE INCAPACIDADES"/>
    <d v="2025-05-07T00:00:00"/>
    <s v="2025"/>
    <x v="1"/>
    <s v="CONSIGNACIONES BANCO"/>
    <s v=""/>
    <s v="000000811"/>
    <s v="ASOCIACION MUTUAL SER EMPRESA SOLIDARIA:REINTEGRO INCAPACIDADES000000811"/>
    <n v="0"/>
    <n v="380155"/>
    <n v="-380155"/>
    <s v="1"/>
    <x v="6"/>
    <x v="6"/>
    <s v=""/>
    <s v=" "/>
    <s v=" "/>
    <s v=" "/>
    <n v="0"/>
    <s v="CONTABLE"/>
    <s v="N"/>
    <s v="000000811"/>
    <s v="0"/>
    <s v="TACOTESO"/>
    <s v="Jun 12 2025  8:56AM"/>
    <s v="frmBAN607"/>
    <s v="TA-COOR-TESO"/>
    <s v="TAMBIENTAL"/>
    <s v="Jun 12 2025  8:56AM"/>
    <s v=""/>
    <x v="4"/>
    <x v="6"/>
  </r>
  <r>
    <s v="138020001"/>
    <s v="REINTEGRO DE INCAPACIDADES"/>
    <d v="2025-05-07T00:00:00"/>
    <s v="2025"/>
    <x v="1"/>
    <s v="CONSIGNACIONES BANCO"/>
    <s v=""/>
    <s v="000000810"/>
    <s v="EPS SURA COMPAÑIA SURAMERICANA SERVICIOS DE SALUD:REINTEGRO INCAPACIDADES000000810"/>
    <n v="0"/>
    <n v="142350"/>
    <n v="-142350"/>
    <s v="1"/>
    <x v="1"/>
    <x v="1"/>
    <s v=""/>
    <s v=" "/>
    <s v=" "/>
    <s v=" "/>
    <n v="0"/>
    <s v="CONTABLE"/>
    <s v="N"/>
    <s v="000000810"/>
    <s v="0"/>
    <s v="TACOTESO"/>
    <s v="Jun 12 2025  8:55AM"/>
    <s v="frmBAN607"/>
    <s v="TA-COOR-TESO"/>
    <s v="TAMBIENTAL"/>
    <s v="Jun 12 2025  8:55AM"/>
    <s v=""/>
    <x v="4"/>
    <x v="6"/>
  </r>
  <r>
    <s v="138020001"/>
    <s v="REINTEGRO DE INCAPACIDADES"/>
    <d v="2025-05-05T00:00:00"/>
    <s v="2025"/>
    <x v="1"/>
    <s v="CONSIGNACIONES BANCO"/>
    <s v=""/>
    <s v="000000809"/>
    <s v="E.P.S. SANITAS S.A.:REINTEGRO INCAPACIDADES000000809"/>
    <n v="0"/>
    <n v="142350"/>
    <n v="-142350"/>
    <s v="1"/>
    <x v="5"/>
    <x v="5"/>
    <s v=""/>
    <s v=" "/>
    <s v=" "/>
    <s v=" "/>
    <n v="0"/>
    <s v="CONTABLE"/>
    <s v="N"/>
    <s v="000000809"/>
    <s v="0"/>
    <s v="TACOTESO"/>
    <s v="Jun 12 2025  8:51AM"/>
    <s v="frmBAN607"/>
    <s v="TA-COOR-TESO"/>
    <s v="TAMBIENTAL"/>
    <s v="Jun 12 2025  8:51AM"/>
    <s v=""/>
    <x v="4"/>
    <x v="6"/>
  </r>
  <r>
    <s v="138020001"/>
    <s v="REINTEGRO DE INCAPACIDADES"/>
    <d v="2025-05-02T00:00:00"/>
    <s v="2025"/>
    <x v="1"/>
    <s v="CONSIGNACIONES BANCO"/>
    <s v=""/>
    <s v="000000808"/>
    <s v="COOSALUD ENTIDAD PROMOTORA DE SALUD S.A:REINTEGRO INCAPACIDADES000000808"/>
    <n v="0"/>
    <n v="143578"/>
    <n v="-143578"/>
    <s v="1"/>
    <x v="8"/>
    <x v="8"/>
    <s v=""/>
    <s v=" "/>
    <s v=" "/>
    <s v=" "/>
    <n v="0"/>
    <s v="CONTABLE"/>
    <s v="N"/>
    <s v="000000808"/>
    <s v="0"/>
    <s v="TACOTESO"/>
    <s v="Jun 12 2025  8:42AM"/>
    <s v="frmBAN607"/>
    <s v="TA-COOR-TESO"/>
    <s v="TAMBIENTAL"/>
    <s v="Jun 12 2025  8:42AM"/>
    <s v=""/>
    <x v="4"/>
    <x v="6"/>
  </r>
  <r>
    <s v="138020001"/>
    <s v="REINTEGRO DE INCAPACIDADES"/>
    <d v="2025-05-02T00:00:00"/>
    <s v="2025"/>
    <x v="1"/>
    <s v="CONSIGNACIONES BANCO"/>
    <s v=""/>
    <s v="000000807"/>
    <s v="COOSALUD ENTIDAD PROMOTORA DE SALUD S.A:REINTEGRO INCAPACIDADES000000807"/>
    <n v="0"/>
    <n v="47860"/>
    <n v="-47860"/>
    <s v="1"/>
    <x v="8"/>
    <x v="8"/>
    <s v=""/>
    <s v=" "/>
    <s v=" "/>
    <s v=" "/>
    <n v="0"/>
    <s v="CONTABLE"/>
    <s v="N"/>
    <s v="000000807"/>
    <s v="0"/>
    <s v="TACOTESO"/>
    <s v="Jun 12 2025  8:41AM"/>
    <s v="frmBAN607"/>
    <s v="TA-COOR-TESO"/>
    <s v="TAMBIENTAL"/>
    <s v="Jun 12 2025  8:41AM"/>
    <s v=""/>
    <x v="4"/>
    <x v="6"/>
  </r>
  <r>
    <s v="138020001"/>
    <s v="REINTEGRO DE INCAPACIDADES"/>
    <d v="2025-05-02T00:00:00"/>
    <s v="2025"/>
    <x v="1"/>
    <s v="CONSIGNACIONES BANCO"/>
    <s v=""/>
    <s v="000000806"/>
    <s v="COOSALUD ENTIDAD PROMOTORA DE SALUD S.A:REINTEGRO INCAPACIDADES000000806"/>
    <n v="0"/>
    <n v="142350"/>
    <n v="-142350"/>
    <s v="1"/>
    <x v="8"/>
    <x v="8"/>
    <s v=""/>
    <s v=" "/>
    <s v=" "/>
    <s v=" "/>
    <n v="0"/>
    <s v="CONTABLE"/>
    <s v="N"/>
    <s v="000000806"/>
    <s v="0"/>
    <s v="TACOTESO"/>
    <s v="Jun 12 2025  8:40AM"/>
    <s v="frmBAN607"/>
    <s v="TA-COOR-TESO"/>
    <s v="TAMBIENTAL"/>
    <s v="Jun 12 2025  8:40AM"/>
    <s v=""/>
    <x v="4"/>
    <x v="6"/>
  </r>
  <r>
    <s v="138020001"/>
    <s v="REINTEGRO DE INCAPACIDADES"/>
    <d v="2025-06-27T00:00:00"/>
    <s v="2025"/>
    <x v="1"/>
    <s v="CONSIGNACIONES BANCO"/>
    <s v=""/>
    <s v="000000835"/>
    <s v="REINTEGRO INCAPACIDAD"/>
    <n v="0"/>
    <n v="142350"/>
    <n v="-142350"/>
    <s v="1"/>
    <x v="97"/>
    <x v="9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47450"/>
    <n v="-47450"/>
    <s v="1"/>
    <x v="37"/>
    <x v="3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148582"/>
    <n v="-148582"/>
    <s v="1"/>
    <x v="337"/>
    <x v="33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94900"/>
    <n v="-94900"/>
    <s v="1"/>
    <x v="322"/>
    <x v="322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47450"/>
    <n v="-47450"/>
    <s v="1"/>
    <x v="45"/>
    <x v="45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174368"/>
    <n v="-174368"/>
    <s v="1"/>
    <x v="102"/>
    <x v="102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362001"/>
    <n v="-362001"/>
    <s v="1"/>
    <x v="45"/>
    <x v="45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45710"/>
    <n v="-45710"/>
    <s v="1"/>
    <x v="290"/>
    <x v="290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44416"/>
    <n v="-44416"/>
    <s v="1"/>
    <x v="159"/>
    <x v="159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176290"/>
    <n v="-176290"/>
    <s v="1"/>
    <x v="159"/>
    <x v="159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38667"/>
    <n v="-38667"/>
    <s v="1"/>
    <x v="167"/>
    <x v="167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142350"/>
    <n v="-142350"/>
    <s v="1"/>
    <x v="181"/>
    <x v="181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43333"/>
    <n v="-43333"/>
    <s v="1"/>
    <x v="89"/>
    <x v="89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249424"/>
    <n v="-249424"/>
    <s v="1"/>
    <x v="78"/>
    <x v="78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149654"/>
    <n v="-149654"/>
    <s v="1"/>
    <x v="78"/>
    <x v="78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REINTEGRO INCAPACIDAD"/>
    <n v="0"/>
    <n v="142350"/>
    <n v="-142350"/>
    <s v="1"/>
    <x v="16"/>
    <x v="16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7T00:00:00"/>
    <s v="2025"/>
    <x v="1"/>
    <s v="CONSIGNACIONES BANCO"/>
    <s v=""/>
    <s v="000000835"/>
    <s v="SALUD TOTAL S.A. EPS ARS:REINTEGRO INCAPACIDAD000000835"/>
    <n v="0"/>
    <n v="55638"/>
    <n v="-55638"/>
    <s v="1"/>
    <x v="78"/>
    <x v="78"/>
    <s v=""/>
    <s v=" "/>
    <s v=" "/>
    <s v=" "/>
    <n v="0"/>
    <s v="CONTABLE"/>
    <s v="N"/>
    <s v="000000835"/>
    <s v="0"/>
    <s v="TACOTESO"/>
    <s v="Jul 11 2025 12:33PM"/>
    <s v="frmBAN607"/>
    <s v="TA-COOR-TESO"/>
    <s v="TAMBIENTAL"/>
    <s v="Jul 11 2025 12:33PM"/>
    <s v=""/>
    <x v="4"/>
    <x v="7"/>
  </r>
  <r>
    <s v="138020001"/>
    <s v="REINTEGRO DE INCAPACIDADES"/>
    <d v="2025-06-25T00:00:00"/>
    <s v="2025"/>
    <x v="1"/>
    <s v="CONSIGNACIONES BANCO"/>
    <s v=""/>
    <s v="000000834"/>
    <s v="EPS SURA COMPAÑIA SURAMERICANA SERVICIOS DE SALUD:REINTEGRO INCAPACIDADES000000834"/>
    <n v="0"/>
    <n v="1130959"/>
    <n v="-1130959"/>
    <s v="1"/>
    <x v="273"/>
    <x v="273"/>
    <s v=""/>
    <s v=" "/>
    <s v=" "/>
    <s v=" "/>
    <n v="0"/>
    <s v="CONTABLE"/>
    <s v="N"/>
    <s v="000000834"/>
    <s v="0"/>
    <s v="TACOTESO"/>
    <s v="Jul 11 2025 12:21PM"/>
    <s v="frmBAN607"/>
    <s v="TA-COOR-TESO"/>
    <s v="TAMBIENTAL"/>
    <s v="Jul 11 2025 12:21PM"/>
    <s v=""/>
    <x v="4"/>
    <x v="7"/>
  </r>
  <r>
    <s v="138020001"/>
    <s v="REINTEGRO DE INCAPACIDADES"/>
    <d v="2025-06-20T00:00:00"/>
    <s v="2025"/>
    <x v="1"/>
    <s v="CONSIGNACIONES BANCO"/>
    <s v=""/>
    <s v="000000833"/>
    <s v="REINTEGRO INCAPACIDADES"/>
    <n v="0"/>
    <n v="427050"/>
    <n v="-427050"/>
    <s v="1"/>
    <x v="304"/>
    <x v="304"/>
    <s v=""/>
    <s v=" "/>
    <s v=" "/>
    <s v=" "/>
    <n v="0"/>
    <s v="CONTABLE"/>
    <s v="N"/>
    <s v="000000833"/>
    <s v="0"/>
    <s v="TACOTESO"/>
    <s v="Jul 11 2025 12:20PM"/>
    <s v="frmBAN607"/>
    <s v="TA-COOR-TESO"/>
    <s v="TAMBIENTAL"/>
    <s v="Jul 11 2025 12:20PM"/>
    <s v=""/>
    <x v="4"/>
    <x v="7"/>
  </r>
  <r>
    <s v="138020001"/>
    <s v="REINTEGRO DE INCAPACIDADES"/>
    <d v="2025-06-20T00:00:00"/>
    <s v="2025"/>
    <x v="1"/>
    <s v="CONSIGNACIONES BANCO"/>
    <s v=""/>
    <s v="000000833"/>
    <s v="E.P.S. SANITAS S.A.:REINTEGRO INCAPACIDADES000000833"/>
    <n v="0"/>
    <n v="142350"/>
    <n v="-142350"/>
    <s v="1"/>
    <x v="49"/>
    <x v="49"/>
    <s v=""/>
    <s v=" "/>
    <s v=" "/>
    <s v=" "/>
    <n v="0"/>
    <s v="CONTABLE"/>
    <s v="N"/>
    <s v="000000833"/>
    <s v="0"/>
    <s v="TACOTESO"/>
    <s v="Jul 11 2025 12:20PM"/>
    <s v="frmBAN607"/>
    <s v="TA-COOR-TESO"/>
    <s v="TAMBIENTAL"/>
    <s v="Jul 11 2025 12:20PM"/>
    <s v=""/>
    <x v="4"/>
    <x v="7"/>
  </r>
  <r>
    <s v="138020001"/>
    <s v="REINTEGRO DE INCAPACIDADES"/>
    <d v="2025-06-10T00:00:00"/>
    <s v="2025"/>
    <x v="1"/>
    <s v="CONSIGNACIONES BANCO"/>
    <s v=""/>
    <s v="000000832"/>
    <s v="REINTEGRO INCAPACIDADES"/>
    <n v="0"/>
    <n v="833380"/>
    <n v="-833380"/>
    <s v="1"/>
    <x v="336"/>
    <x v="336"/>
    <s v=""/>
    <s v=" "/>
    <s v=" "/>
    <s v=" "/>
    <n v="0"/>
    <s v="CONTABLE"/>
    <s v="N"/>
    <s v="000000832"/>
    <s v="0"/>
    <s v="TACOTESO"/>
    <s v="Jul 11 2025 12:17PM"/>
    <s v="frmBAN607"/>
    <s v="TA-COOR-TESO"/>
    <s v="TAMBIENTAL"/>
    <s v="Jul 11 2025 12:17PM"/>
    <s v=""/>
    <x v="4"/>
    <x v="7"/>
  </r>
  <r>
    <s v="138020001"/>
    <s v="REINTEGRO DE INCAPACIDADES"/>
    <d v="2025-06-10T00:00:00"/>
    <s v="2025"/>
    <x v="1"/>
    <s v="CONSIGNACIONES BANCO"/>
    <s v=""/>
    <s v="000000832"/>
    <s v="SALUD TOTAL S.A. EPS ARS:REINTEGRO INCAPACIDADES000000832"/>
    <n v="0"/>
    <n v="346664"/>
    <n v="-346664"/>
    <s v="1"/>
    <x v="277"/>
    <x v="277"/>
    <s v=""/>
    <s v=" "/>
    <s v=" "/>
    <s v=" "/>
    <n v="0"/>
    <s v="CONTABLE"/>
    <s v="N"/>
    <s v="000000832"/>
    <s v="0"/>
    <s v="TACOTESO"/>
    <s v="Jul 11 2025 12:17PM"/>
    <s v="frmBAN607"/>
    <s v="TA-COOR-TESO"/>
    <s v="TAMBIENTAL"/>
    <s v="Jul 11 2025 12:17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6413"/>
    <n v="-46413"/>
    <s v="1"/>
    <x v="281"/>
    <x v="281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129999"/>
    <n v="-129999"/>
    <s v="1"/>
    <x v="282"/>
    <x v="282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67820"/>
    <n v="-67820"/>
    <s v="1"/>
    <x v="118"/>
    <x v="11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3333"/>
    <n v="-43333"/>
    <s v="1"/>
    <x v="294"/>
    <x v="294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3333"/>
    <n v="-43333"/>
    <s v="1"/>
    <x v="135"/>
    <x v="135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97095"/>
    <n v="-97095"/>
    <s v="1"/>
    <x v="312"/>
    <x v="312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146148"/>
    <n v="-146148"/>
    <s v="1"/>
    <x v="313"/>
    <x v="313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923577"/>
    <n v="-923577"/>
    <s v="1"/>
    <x v="100"/>
    <x v="10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36529"/>
    <n v="-36529"/>
    <s v="1"/>
    <x v="166"/>
    <x v="166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3333"/>
    <n v="-43333"/>
    <s v="1"/>
    <x v="340"/>
    <x v="34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5614"/>
    <n v="-45614"/>
    <s v="1"/>
    <x v="290"/>
    <x v="29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8060"/>
    <n v="-48060"/>
    <s v="1"/>
    <x v="87"/>
    <x v="87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3333"/>
    <n v="-43333"/>
    <s v="1"/>
    <x v="220"/>
    <x v="220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38667"/>
    <n v="-38667"/>
    <s v="1"/>
    <x v="97"/>
    <x v="97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52113"/>
    <n v="-52113"/>
    <s v="1"/>
    <x v="186"/>
    <x v="186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193335"/>
    <n v="-193335"/>
    <s v="1"/>
    <x v="181"/>
    <x v="181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129999"/>
    <n v="-129999"/>
    <s v="1"/>
    <x v="89"/>
    <x v="89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47450"/>
    <n v="-47450"/>
    <s v="1"/>
    <x v="168"/>
    <x v="16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86666"/>
    <n v="-86666"/>
    <s v="1"/>
    <x v="308"/>
    <x v="30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REINTEGRO INCAPACIDAD"/>
    <n v="0"/>
    <n v="109447"/>
    <n v="-109447"/>
    <s v="1"/>
    <x v="78"/>
    <x v="78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5T00:00:00"/>
    <s v="2025"/>
    <x v="1"/>
    <s v="CONSIGNACIONES BANCO"/>
    <s v=""/>
    <s v="000000831"/>
    <s v="SALUD TOTAL S.A. EPS ARS:REINTEGRO INCAPACIDAD000000831"/>
    <n v="0"/>
    <n v="48903"/>
    <n v="-48903"/>
    <s v="1"/>
    <x v="337"/>
    <x v="337"/>
    <s v=""/>
    <s v=" "/>
    <s v=" "/>
    <s v=" "/>
    <n v="0"/>
    <s v="CONTABLE"/>
    <s v="N"/>
    <s v="000000831"/>
    <s v="0"/>
    <s v="TACOTESO"/>
    <s v="Jul 11 2025 12:14PM"/>
    <s v="frmBAN607"/>
    <s v="TA-COOR-TESO"/>
    <s v="TAMBIENTAL"/>
    <s v="Jul 11 2025 12:14PM"/>
    <s v=""/>
    <x v="4"/>
    <x v="7"/>
  </r>
  <r>
    <s v="138020001"/>
    <s v="REINTEGRO DE INCAPACIDADES"/>
    <d v="2025-06-04T00:00:00"/>
    <s v="2025"/>
    <x v="1"/>
    <s v="CONSIGNACIONES BANCO"/>
    <s v=""/>
    <s v="000000830"/>
    <s v="ASOCIACION MUTUAL SER EMPRESA SOLIDARIA:REINTEGRO INCAPACIDADES000000830"/>
    <n v="0"/>
    <n v="901550"/>
    <n v="-901550"/>
    <s v="1"/>
    <x v="6"/>
    <x v="6"/>
    <s v=""/>
    <s v=" "/>
    <s v=" "/>
    <s v=" "/>
    <n v="0"/>
    <s v="CONTABLE"/>
    <s v="N"/>
    <s v="000000830"/>
    <s v="0"/>
    <s v="TACOTESO"/>
    <s v="Jul 11 2025 11:38AM"/>
    <s v="frmBAN607"/>
    <s v="TA-COOR-TESO"/>
    <s v="TAMBIENTAL"/>
    <s v="Jul 11 2025 11:38AM"/>
    <s v=""/>
    <x v="4"/>
    <x v="7"/>
  </r>
  <r>
    <s v="138020001"/>
    <s v="REINTEGRO DE INCAPACIDADES"/>
    <d v="2025-06-04T00:00:00"/>
    <s v="2025"/>
    <x v="1"/>
    <s v="CONSIGNACIONES BANCO"/>
    <s v=""/>
    <s v="000000829"/>
    <s v="ASOCIACION MUTUAL SER EMPRESA SOLIDARIA:REINTEGRO INCAPACIDADES000000829"/>
    <n v="0"/>
    <n v="616852"/>
    <n v="-616852"/>
    <s v="1"/>
    <x v="6"/>
    <x v="6"/>
    <s v=""/>
    <s v=" "/>
    <s v=" "/>
    <s v=" "/>
    <n v="0"/>
    <s v="CONTABLE"/>
    <s v="N"/>
    <s v="000000829"/>
    <s v="0"/>
    <s v="TACOTESO"/>
    <s v="Jul 11 2025 11:36AM"/>
    <s v="frmBAN607"/>
    <s v="TA-COOR-TESO"/>
    <s v="TAMBIENTAL"/>
    <s v="Jul 11 2025 11:36A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47450"/>
    <n v="0"/>
    <n v="47450"/>
    <s v="1"/>
    <x v="247"/>
    <x v="247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237250"/>
    <n v="0"/>
    <n v="237250"/>
    <s v="1"/>
    <x v="32"/>
    <x v="32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42350"/>
    <n v="0"/>
    <n v="142350"/>
    <s v="1"/>
    <x v="68"/>
    <x v="6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237250"/>
    <n v="0"/>
    <n v="237250"/>
    <s v="1"/>
    <x v="341"/>
    <x v="341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89800"/>
    <n v="0"/>
    <n v="189800"/>
    <s v="1"/>
    <x v="302"/>
    <x v="302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47450"/>
    <n v="0"/>
    <n v="47450"/>
    <s v="1"/>
    <x v="342"/>
    <x v="342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57638"/>
    <n v="0"/>
    <n v="57638"/>
    <s v="1"/>
    <x v="90"/>
    <x v="90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50689"/>
    <n v="0"/>
    <n v="50689"/>
    <s v="1"/>
    <x v="168"/>
    <x v="16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284700"/>
    <n v="0"/>
    <n v="284700"/>
    <s v="1"/>
    <x v="108"/>
    <x v="10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749295"/>
    <n v="0"/>
    <n v="749295"/>
    <s v="1"/>
    <x v="90"/>
    <x v="90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48657"/>
    <n v="0"/>
    <n v="48657"/>
    <s v="1"/>
    <x v="343"/>
    <x v="343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42350"/>
    <n v="0"/>
    <n v="142350"/>
    <s v="1"/>
    <x v="266"/>
    <x v="266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42350"/>
    <n v="0"/>
    <n v="142350"/>
    <s v="1"/>
    <x v="344"/>
    <x v="34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711750"/>
    <n v="0"/>
    <n v="711750"/>
    <s v="1"/>
    <x v="247"/>
    <x v="247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42350"/>
    <n v="0"/>
    <n v="142350"/>
    <s v="1"/>
    <x v="84"/>
    <x v="8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0"/>
    <n v="142350"/>
    <n v="-142350"/>
    <s v="1"/>
    <x v="304"/>
    <x v="30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42350"/>
    <n v="0"/>
    <n v="142350"/>
    <s v="1"/>
    <x v="304"/>
    <x v="304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284700"/>
    <n v="0"/>
    <n v="284700"/>
    <s v="1"/>
    <x v="48"/>
    <x v="4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47450"/>
    <n v="0"/>
    <n v="47450"/>
    <s v="1"/>
    <x v="345"/>
    <x v="345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50764"/>
    <n v="0"/>
    <n v="50764"/>
    <s v="1"/>
    <x v="346"/>
    <x v="346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711750"/>
    <n v="0"/>
    <n v="711750"/>
    <s v="1"/>
    <x v="108"/>
    <x v="108"/>
    <s v="10030400"/>
    <s v="OPERADOR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909998"/>
    <n v="0"/>
    <n v="909998"/>
    <s v="1"/>
    <x v="273"/>
    <x v="273"/>
    <s v="10030300"/>
    <s v="ACCIDENTALIDAD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89800"/>
    <n v="0"/>
    <n v="189800"/>
    <s v="1"/>
    <x v="9"/>
    <x v="9"/>
    <s v="10030200"/>
    <s v="COORDINACIÓN DE OPERACIONES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58553"/>
    <n v="0"/>
    <n v="58553"/>
    <s v="1"/>
    <x v="180"/>
    <x v="180"/>
    <s v="10020200"/>
    <s v="EJECUCIÓN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6-30T00:00:00"/>
    <s v="2025"/>
    <x v="2"/>
    <s v="NOMINA NOVASOFT"/>
    <s v=""/>
    <s v="000000049"/>
    <s v="GASTOS REEMBOLSABLES"/>
    <n v="128107"/>
    <n v="0"/>
    <n v="128107"/>
    <s v="1"/>
    <x v="338"/>
    <x v="338"/>
    <s v="10020200"/>
    <s v="EJECUCIÓN"/>
    <s v=" "/>
    <s v=" "/>
    <n v="0"/>
    <s v="CONTABLE"/>
    <s v="N"/>
    <s v="000000049"/>
    <s v="0"/>
    <s v="TAAUXAREA"/>
    <s v="Jul 16 2025  6:10PM"/>
    <s v="frmCON6093"/>
    <s v="TA-ANA-CONTB"/>
    <s v="TAMBIENTAL"/>
    <s v="Jul 16 2025  6:10PM"/>
    <s v=""/>
    <x v="4"/>
    <x v="7"/>
  </r>
  <r>
    <s v="138020001"/>
    <s v="REINTEGRO DE INCAPACIDADES"/>
    <d v="2025-07-30T00:00:00"/>
    <s v="2025"/>
    <x v="1"/>
    <s v="CONSIGNACIONES BANCO"/>
    <s v=""/>
    <s v="000000863"/>
    <s v="EPS SURA COMPAÑIA SURAMERICANA SERVICIOS DE SALUD:REINTEGRO INCAPACIDADES000000863"/>
    <n v="0"/>
    <n v="1328600"/>
    <n v="-1328600"/>
    <s v="1"/>
    <x v="1"/>
    <x v="1"/>
    <s v=""/>
    <s v=" "/>
    <s v=" "/>
    <s v=" "/>
    <n v="0"/>
    <s v="CONTABLE"/>
    <s v="N"/>
    <s v="000000863"/>
    <s v="0"/>
    <s v="TACOTESO"/>
    <s v="Ago 12 2025  9:40AM"/>
    <s v="frmBAN607"/>
    <s v="TA-COOR-TESO"/>
    <s v="TAMBIENTAL"/>
    <s v="Ago 12 2025  9:40AM"/>
    <s v=""/>
    <x v="4"/>
    <x v="8"/>
  </r>
  <r>
    <s v="138020001"/>
    <s v="REINTEGRO DE INCAPACIDADES"/>
    <d v="2025-07-28T00:00:00"/>
    <s v="2025"/>
    <x v="1"/>
    <s v="CONSIGNACIONES BANCO"/>
    <s v=""/>
    <s v="000000862"/>
    <s v="ASOCIACION MUTUAL SER EMPRESA SOLIDARIA:REINTEGRO INCAPACIDADES000000862"/>
    <n v="0"/>
    <n v="936586"/>
    <n v="-936586"/>
    <s v="1"/>
    <x v="90"/>
    <x v="90"/>
    <s v=""/>
    <s v=" "/>
    <s v=" "/>
    <s v=" "/>
    <n v="0"/>
    <s v="CONTABLE"/>
    <s v="N"/>
    <s v="000000862"/>
    <s v="0"/>
    <s v="TACOTESO"/>
    <s v="Ago 12 2025  9:37AM"/>
    <s v="frmBAN607"/>
    <s v="TA-COOR-TESO"/>
    <s v="TAMBIENTAL"/>
    <s v="Ago 12 2025  9:37AM"/>
    <s v=""/>
    <x v="4"/>
    <x v="8"/>
  </r>
  <r>
    <s v="138020001"/>
    <s v="REINTEGRO DE INCAPACIDADES"/>
    <d v="2025-07-22T00:00:00"/>
    <s v="2025"/>
    <x v="1"/>
    <s v="CONSIGNACIONES BANCO"/>
    <s v=""/>
    <s v="000000861"/>
    <s v="SALUD TOTAL S.A. EPS ARS:REINTEGRO INCAPACIDADES000000861"/>
    <n v="0"/>
    <n v="2040350"/>
    <n v="-2040350"/>
    <s v="1"/>
    <x v="167"/>
    <x v="167"/>
    <s v=""/>
    <s v=" "/>
    <s v=" "/>
    <s v=" "/>
    <n v="0"/>
    <s v="CONTABLE"/>
    <s v="N"/>
    <s v="000000861"/>
    <s v="0"/>
    <s v="TACOTESO"/>
    <s v="Ago 12 2025  9:33AM"/>
    <s v="frmBAN607"/>
    <s v="TA-COOR-TESO"/>
    <s v="TAMBIENTAL"/>
    <s v="Ago 12 2025  9:33AM"/>
    <s v=""/>
    <x v="4"/>
    <x v="8"/>
  </r>
  <r>
    <s v="138020001"/>
    <s v="REINTEGRO DE INCAPACIDADES"/>
    <d v="2025-07-08T00:00:00"/>
    <s v="2025"/>
    <x v="1"/>
    <s v="CONSIGNACIONES BANCO"/>
    <s v=""/>
    <s v="000000860"/>
    <s v="REINTEGRO INCAPACIDADES"/>
    <n v="0"/>
    <n v="1423500"/>
    <n v="-1423500"/>
    <s v="1"/>
    <x v="167"/>
    <x v="167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  <x v="4"/>
    <x v="8"/>
  </r>
  <r>
    <s v="138020001"/>
    <s v="REINTEGRO DE INCAPACIDADES"/>
    <d v="2025-07-08T00:00:00"/>
    <s v="2025"/>
    <x v="1"/>
    <s v="CONSIGNACIONES BANCO"/>
    <s v=""/>
    <s v="000000860"/>
    <s v="REINTEGRO INCAPACIDADES"/>
    <n v="0"/>
    <n v="47450"/>
    <n v="-47450"/>
    <s v="1"/>
    <x v="67"/>
    <x v="67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  <x v="4"/>
    <x v="8"/>
  </r>
  <r>
    <s v="138020001"/>
    <s v="REINTEGRO DE INCAPACIDADES"/>
    <d v="2025-07-08T00:00:00"/>
    <s v="2025"/>
    <x v="1"/>
    <s v="CONSIGNACIONES BANCO"/>
    <s v=""/>
    <s v="000000860"/>
    <s v="REINTEGRO INCAPACIDADES"/>
    <n v="0"/>
    <n v="142350"/>
    <n v="-142350"/>
    <s v="1"/>
    <x v="45"/>
    <x v="45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  <x v="4"/>
    <x v="8"/>
  </r>
  <r>
    <s v="138020001"/>
    <s v="REINTEGRO DE INCAPACIDADES"/>
    <d v="2025-07-08T00:00:00"/>
    <s v="2025"/>
    <x v="1"/>
    <s v="CONSIGNACIONES BANCO"/>
    <s v=""/>
    <s v="000000860"/>
    <s v="REINTEGRO INCAPACIDADES"/>
    <n v="0"/>
    <n v="47450"/>
    <n v="-47450"/>
    <s v="1"/>
    <x v="159"/>
    <x v="159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  <x v="4"/>
    <x v="8"/>
  </r>
  <r>
    <s v="138020001"/>
    <s v="REINTEGRO DE INCAPACIDADES"/>
    <d v="2025-07-08T00:00:00"/>
    <s v="2025"/>
    <x v="1"/>
    <s v="CONSIGNACIONES BANCO"/>
    <s v=""/>
    <s v="000000860"/>
    <s v="REINTEGRO INCAPACIDADES"/>
    <n v="0"/>
    <n v="875021"/>
    <n v="-875021"/>
    <s v="1"/>
    <x v="102"/>
    <x v="102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  <x v="4"/>
    <x v="8"/>
  </r>
  <r>
    <s v="138020001"/>
    <s v="REINTEGRO DE INCAPACIDADES"/>
    <d v="2025-07-08T00:00:00"/>
    <s v="2025"/>
    <x v="1"/>
    <s v="CONSIGNACIONES BANCO"/>
    <s v=""/>
    <s v="000000860"/>
    <s v="SALUD TOTAL S.A. EPS ARS:REINTEGRO INCAPACIDADES000000860"/>
    <n v="0"/>
    <n v="142350"/>
    <n v="-142350"/>
    <s v="1"/>
    <x v="326"/>
    <x v="326"/>
    <s v=""/>
    <s v=" "/>
    <s v=" "/>
    <s v=" "/>
    <n v="0"/>
    <s v="CONTABLE"/>
    <s v="N"/>
    <s v="000000860"/>
    <s v="0"/>
    <s v="TACOTESO"/>
    <s v="Ago 12 2025  9:31AM"/>
    <s v="frmBAN607"/>
    <s v="TA-COOR-TESO"/>
    <s v="TAMBIENTAL"/>
    <s v="Ago 12 2025  9:31AM"/>
    <s v=""/>
    <x v="4"/>
    <x v="8"/>
  </r>
  <r>
    <s v="138020001"/>
    <s v="REINTEGRO DE INCAPACIDADES"/>
    <d v="2025-07-03T00:00:00"/>
    <s v="2025"/>
    <x v="1"/>
    <s v="CONSIGNACIONES BANCO"/>
    <s v=""/>
    <s v="000000859"/>
    <s v="ASOCIACION MUTUAL SER EMPRESA SOLIDARIA:REINTEGRO INCAPACIDADES000000859"/>
    <n v="0"/>
    <n v="47450"/>
    <n v="-47450"/>
    <s v="1"/>
    <x v="226"/>
    <x v="226"/>
    <s v=""/>
    <s v=" "/>
    <s v=" "/>
    <s v=" "/>
    <n v="0"/>
    <s v="CONTABLE"/>
    <s v="N"/>
    <s v="000000859"/>
    <s v="0"/>
    <s v="TACOTESO"/>
    <s v="Ago 12 2025  9:10AM"/>
    <s v="frmBAN607"/>
    <s v="TA-COOR-TESO"/>
    <s v="TAMBIENTAL"/>
    <s v="Ago 12 2025  9:10AM"/>
    <s v=""/>
    <x v="4"/>
    <x v="8"/>
  </r>
  <r>
    <s v="138020001"/>
    <s v="REINTEGRO DE INCAPACIDADES"/>
    <d v="2025-07-02T00:00:00"/>
    <s v="2025"/>
    <x v="1"/>
    <s v="CONSIGNACIONES BANCO"/>
    <s v=""/>
    <s v="000000858"/>
    <s v="REINTEGRO INCAPACIDAD"/>
    <n v="0"/>
    <n v="47450"/>
    <n v="-47450"/>
    <s v="1"/>
    <x v="226"/>
    <x v="226"/>
    <s v=""/>
    <s v=" "/>
    <s v=" "/>
    <s v=" "/>
    <n v="0"/>
    <s v="CONTABLE"/>
    <s v="N"/>
    <s v="000000858"/>
    <s v="0"/>
    <s v="TACOTESO"/>
    <s v="Ago 12 2025  9:07AM"/>
    <s v="frmBAN607"/>
    <s v="TA-COOR-TESO"/>
    <s v="TAMBIENTAL"/>
    <s v="Ago 12 2025  9:07AM"/>
    <s v=""/>
    <x v="4"/>
    <x v="8"/>
  </r>
  <r>
    <s v="138020001"/>
    <s v="REINTEGRO DE INCAPACIDADES"/>
    <d v="2025-07-02T00:00:00"/>
    <s v="2025"/>
    <x v="1"/>
    <s v="CONSIGNACIONES BANCO"/>
    <s v=""/>
    <s v="000000858"/>
    <s v="ASOCIACION MUTUAL SER EMPRESA SOLIDARIA:REINTEGRO INCAPACIDAD000000858"/>
    <n v="0"/>
    <n v="48218"/>
    <n v="-48218"/>
    <s v="1"/>
    <x v="323"/>
    <x v="323"/>
    <s v=""/>
    <s v=" "/>
    <s v=" "/>
    <s v=" "/>
    <n v="0"/>
    <s v="CONTABLE"/>
    <s v="N"/>
    <s v="000000858"/>
    <s v="0"/>
    <s v="TACOTESO"/>
    <s v="Ago 12 2025  9:07AM"/>
    <s v="frmBAN607"/>
    <s v="TA-COOR-TESO"/>
    <s v="TAMBIENTAL"/>
    <s v="Ago 12 2025  9:07A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47450"/>
    <n v="0"/>
    <n v="47450"/>
    <s v="1"/>
    <x v="29"/>
    <x v="29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616850"/>
    <n v="0"/>
    <n v="616850"/>
    <s v="1"/>
    <x v="26"/>
    <x v="2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108274"/>
    <n v="0"/>
    <n v="108274"/>
    <s v="1"/>
    <x v="25"/>
    <x v="25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142350"/>
    <n v="0"/>
    <n v="142350"/>
    <s v="1"/>
    <x v="68"/>
    <x v="6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616850"/>
    <n v="0"/>
    <n v="616850"/>
    <s v="1"/>
    <x v="266"/>
    <x v="26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521950"/>
    <n v="0"/>
    <n v="521950"/>
    <s v="1"/>
    <x v="347"/>
    <x v="347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94900"/>
    <n v="0"/>
    <n v="94900"/>
    <s v="1"/>
    <x v="21"/>
    <x v="21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569400"/>
    <n v="0"/>
    <n v="569400"/>
    <s v="1"/>
    <x v="48"/>
    <x v="4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237250"/>
    <n v="0"/>
    <n v="237250"/>
    <s v="1"/>
    <x v="45"/>
    <x v="45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237250"/>
    <n v="0"/>
    <n v="237250"/>
    <s v="1"/>
    <x v="100"/>
    <x v="100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47450"/>
    <n v="0"/>
    <n v="47450"/>
    <s v="1"/>
    <x v="348"/>
    <x v="34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427050"/>
    <n v="0"/>
    <n v="427050"/>
    <s v="1"/>
    <x v="302"/>
    <x v="302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146422"/>
    <n v="0"/>
    <n v="146422"/>
    <s v="1"/>
    <x v="301"/>
    <x v="301"/>
    <s v="10020200"/>
    <s v="EJECUCIÓN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142350"/>
    <n v="0"/>
    <n v="142350"/>
    <s v="1"/>
    <x v="28"/>
    <x v="2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47450"/>
    <n v="0"/>
    <n v="47450"/>
    <s v="1"/>
    <x v="226"/>
    <x v="22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94900"/>
    <n v="0"/>
    <n v="94900"/>
    <s v="1"/>
    <x v="49"/>
    <x v="49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332150"/>
    <n v="0"/>
    <n v="332150"/>
    <s v="1"/>
    <x v="48"/>
    <x v="48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153639"/>
    <n v="0"/>
    <n v="153639"/>
    <s v="1"/>
    <x v="42"/>
    <x v="42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379600"/>
    <n v="0"/>
    <n v="379600"/>
    <s v="1"/>
    <x v="341"/>
    <x v="341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150695"/>
    <n v="0"/>
    <n v="150695"/>
    <s v="1"/>
    <x v="216"/>
    <x v="216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7-31T00:00:00"/>
    <s v="2025"/>
    <x v="2"/>
    <s v="NOMINA NOVASOFT"/>
    <s v=""/>
    <s v="000000050"/>
    <s v="GASTOS REEMBOLSABLES"/>
    <n v="711750"/>
    <n v="0"/>
    <n v="711750"/>
    <s v="1"/>
    <x v="302"/>
    <x v="302"/>
    <s v="10030400"/>
    <s v="OPERADORES"/>
    <s v=" "/>
    <s v=" "/>
    <n v="0"/>
    <s v="CONTABLE"/>
    <s v="N"/>
    <s v="000000050"/>
    <s v="0"/>
    <s v="TAAUXCON2"/>
    <s v="Ago 21 2025  3:15PM"/>
    <s v="frmCON6093"/>
    <s v="TA-COOR-CONTA2"/>
    <s v="TAMBIENTAL"/>
    <s v="Ago 21 2025  3:15PM"/>
    <s v=""/>
    <x v="4"/>
    <x v="8"/>
  </r>
  <r>
    <s v="138020001"/>
    <s v="REINTEGRO DE INCAPACIDADES"/>
    <d v="2025-08-11T00:00:00"/>
    <s v="2025"/>
    <x v="1"/>
    <s v="CONSIGNACIONES BANCO"/>
    <s v=""/>
    <s v="000000876"/>
    <s v="ASOCIACION MUTUAL SER EMPRESA SOLIDARIA:REINTEGRO INCAPACIDAD000000876"/>
    <n v="0"/>
    <n v="47450"/>
    <n v="-47450"/>
    <s v="1"/>
    <x v="321"/>
    <x v="321"/>
    <s v=""/>
    <s v=" "/>
    <s v=" "/>
    <s v=" "/>
    <n v="0"/>
    <s v="CONTABLE"/>
    <s v="N"/>
    <s v="000000876"/>
    <s v="0"/>
    <s v="TACOTESO"/>
    <s v="Sep 10 2025 10:48AM"/>
    <s v="frmBAN607"/>
    <s v="TA-COOR-TESO"/>
    <s v="TAMBIENTAL"/>
    <s v="Sep 10 2025 10:48AM"/>
    <s v=""/>
    <x v="4"/>
    <x v="9"/>
  </r>
  <r>
    <s v="138020001"/>
    <s v="REINTEGRO DE INCAPACIDADES"/>
    <d v="2025-08-12T00:00:00"/>
    <s v="2025"/>
    <x v="1"/>
    <s v="CONSIGNACIONES BANCO"/>
    <s v=""/>
    <s v="000000877"/>
    <s v="SALUD TOTAL S.A. EPS ARS:REINTEGRO INCAPACIDADES000000877"/>
    <n v="0"/>
    <n v="47450"/>
    <n v="-47450"/>
    <s v="1"/>
    <x v="45"/>
    <x v="45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  <x v="4"/>
    <x v="9"/>
  </r>
  <r>
    <s v="138020001"/>
    <s v="REINTEGRO DE INCAPACIDADES"/>
    <d v="2025-08-12T00:00:00"/>
    <s v="2025"/>
    <x v="1"/>
    <s v="CONSIGNACIONES BANCO"/>
    <s v=""/>
    <s v="000000877"/>
    <s v="REINTEGRO INCAPACIDADES"/>
    <n v="0"/>
    <n v="103049"/>
    <n v="-103049"/>
    <s v="1"/>
    <x v="160"/>
    <x v="160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  <x v="4"/>
    <x v="9"/>
  </r>
  <r>
    <s v="138020001"/>
    <s v="REINTEGRO DE INCAPACIDADES"/>
    <d v="2025-08-12T00:00:00"/>
    <s v="2025"/>
    <x v="1"/>
    <s v="CONSIGNACIONES BANCO"/>
    <s v=""/>
    <s v="000000877"/>
    <s v="REINTEGRO INCAPACIDADES"/>
    <n v="0"/>
    <n v="142350"/>
    <n v="-142350"/>
    <s v="1"/>
    <x v="332"/>
    <x v="332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  <x v="4"/>
    <x v="9"/>
  </r>
  <r>
    <s v="138020001"/>
    <s v="REINTEGRO DE INCAPACIDADES"/>
    <d v="2025-08-12T00:00:00"/>
    <s v="2025"/>
    <x v="1"/>
    <s v="CONSIGNACIONES BANCO"/>
    <s v=""/>
    <s v="000000877"/>
    <s v="REINTEGRO INCAPACIDADES"/>
    <n v="0"/>
    <n v="47450"/>
    <n v="-47450"/>
    <s v="1"/>
    <x v="349"/>
    <x v="349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  <x v="4"/>
    <x v="9"/>
  </r>
  <r>
    <s v="138020001"/>
    <s v="REINTEGRO DE INCAPACIDADES"/>
    <d v="2025-08-12T00:00:00"/>
    <s v="2025"/>
    <x v="1"/>
    <s v="CONSIGNACIONES BANCO"/>
    <s v=""/>
    <s v="000000877"/>
    <s v="REINTEGRO INCAPACIDADES"/>
    <n v="0"/>
    <n v="727140"/>
    <n v="-727140"/>
    <s v="1"/>
    <x v="194"/>
    <x v="194"/>
    <s v=""/>
    <s v=" "/>
    <s v=" "/>
    <s v=" "/>
    <n v="0"/>
    <s v="CONTABLE"/>
    <s v="N"/>
    <s v="000000877"/>
    <s v="0"/>
    <s v="TACOTESO"/>
    <s v="Sep 10 2025 10:53AM"/>
    <s v="frmBAN607"/>
    <s v="TA-COOR-TESO"/>
    <s v="TAMBIENTAL"/>
    <s v="Sep 10 2025 10:53AM"/>
    <s v=""/>
    <x v="4"/>
    <x v="9"/>
  </r>
  <r>
    <s v="138020001"/>
    <s v="REINTEGRO DE INCAPACIDADES"/>
    <d v="2025-08-27T00:00:00"/>
    <s v="2025"/>
    <x v="1"/>
    <s v="CONSIGNACIONES BANCO"/>
    <s v=""/>
    <s v="000000878"/>
    <s v="SALUD TOTAL S.A. EPS ARS:REINTEGRO INCAPACIDADES000000878"/>
    <n v="0"/>
    <n v="99055"/>
    <n v="-99055"/>
    <s v="1"/>
    <x v="337"/>
    <x v="337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  <x v="4"/>
    <x v="9"/>
  </r>
  <r>
    <s v="138020001"/>
    <s v="REINTEGRO DE INCAPACIDADES"/>
    <d v="2025-08-27T00:00:00"/>
    <s v="2025"/>
    <x v="1"/>
    <s v="CONSIGNACIONES BANCO"/>
    <s v=""/>
    <s v="000000878"/>
    <s v="REINTEGRO INCAPACIDADES"/>
    <n v="0"/>
    <n v="193904"/>
    <n v="-193904"/>
    <s v="1"/>
    <x v="194"/>
    <x v="194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  <x v="4"/>
    <x v="9"/>
  </r>
  <r>
    <s v="138020001"/>
    <s v="REINTEGRO DE INCAPACIDADES"/>
    <d v="2025-08-27T00:00:00"/>
    <s v="2025"/>
    <x v="1"/>
    <s v="CONSIGNACIONES BANCO"/>
    <s v=""/>
    <s v="000000878"/>
    <s v="REINTEGRO INCAPACIDADES"/>
    <n v="0"/>
    <n v="1423500"/>
    <n v="-1423500"/>
    <s v="1"/>
    <x v="167"/>
    <x v="167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  <x v="4"/>
    <x v="9"/>
  </r>
  <r>
    <s v="138020001"/>
    <s v="REINTEGRO DE INCAPACIDADES"/>
    <d v="2025-08-27T00:00:00"/>
    <s v="2025"/>
    <x v="1"/>
    <s v="CONSIGNACIONES BANCO"/>
    <s v=""/>
    <s v="000000878"/>
    <s v="REINTEGRO INCAPACIDADES"/>
    <n v="0"/>
    <n v="47450"/>
    <n v="-47450"/>
    <s v="1"/>
    <x v="45"/>
    <x v="45"/>
    <s v=""/>
    <s v=" "/>
    <s v=" "/>
    <s v=" "/>
    <n v="0"/>
    <s v="CONTABLE"/>
    <s v="N"/>
    <s v="000000878"/>
    <s v="0"/>
    <s v="TACOTESO"/>
    <s v="Sep 10 2025 10:57AM"/>
    <s v="frmBAN607"/>
    <s v="TA-COOR-TESO"/>
    <s v="TAMBIENTAL"/>
    <s v="Sep 10 2025 10:57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142350"/>
    <n v="0"/>
    <n v="142350"/>
    <s v="1"/>
    <x v="135"/>
    <x v="135"/>
    <s v="10030200"/>
    <s v="COORDINACIÓN DE OPERACION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11750"/>
    <n v="0"/>
    <n v="711750"/>
    <s v="1"/>
    <x v="26"/>
    <x v="2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59200"/>
    <n v="0"/>
    <n v="759200"/>
    <s v="1"/>
    <x v="84"/>
    <x v="84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379600"/>
    <n v="0"/>
    <n v="379600"/>
    <s v="1"/>
    <x v="266"/>
    <x v="26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11750"/>
    <n v="0"/>
    <n v="711750"/>
    <s v="1"/>
    <x v="48"/>
    <x v="4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806933"/>
    <n v="0"/>
    <n v="806933"/>
    <s v="1"/>
    <x v="350"/>
    <x v="350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58426"/>
    <n v="0"/>
    <n v="58426"/>
    <s v="1"/>
    <x v="263"/>
    <x v="263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2063"/>
    <n v="0"/>
    <n v="72063"/>
    <s v="1"/>
    <x v="351"/>
    <x v="351"/>
    <s v="10020100"/>
    <s v="PLANEACIÓN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47450"/>
    <n v="0"/>
    <n v="47450"/>
    <s v="1"/>
    <x v="32"/>
    <x v="3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0"/>
    <n v="711750"/>
    <n v="-711750"/>
    <s v="1"/>
    <x v="347"/>
    <x v="347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257023"/>
    <n v="0"/>
    <n v="257023"/>
    <s v="1"/>
    <x v="216"/>
    <x v="21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616850"/>
    <n v="0"/>
    <n v="616850"/>
    <s v="1"/>
    <x v="26"/>
    <x v="2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47450"/>
    <n v="0"/>
    <n v="47450"/>
    <s v="1"/>
    <x v="226"/>
    <x v="226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52326"/>
    <n v="0"/>
    <n v="52326"/>
    <s v="1"/>
    <x v="352"/>
    <x v="35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11750"/>
    <n v="0"/>
    <n v="711750"/>
    <s v="1"/>
    <x v="48"/>
    <x v="4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11750"/>
    <n v="0"/>
    <n v="711750"/>
    <s v="1"/>
    <x v="108"/>
    <x v="10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94900"/>
    <n v="0"/>
    <n v="94900"/>
    <s v="1"/>
    <x v="84"/>
    <x v="84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11750"/>
    <n v="0"/>
    <n v="711750"/>
    <s v="1"/>
    <x v="347"/>
    <x v="347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147189"/>
    <n v="0"/>
    <n v="147189"/>
    <s v="1"/>
    <x v="319"/>
    <x v="319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664300"/>
    <n v="0"/>
    <n v="664300"/>
    <s v="1"/>
    <x v="252"/>
    <x v="25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54387"/>
    <n v="0"/>
    <n v="54387"/>
    <s v="1"/>
    <x v="89"/>
    <x v="89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189800"/>
    <n v="0"/>
    <n v="189800"/>
    <s v="1"/>
    <x v="45"/>
    <x v="45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711751"/>
    <n v="0"/>
    <n v="711751"/>
    <s v="1"/>
    <x v="108"/>
    <x v="108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8-31T00:00:00"/>
    <s v="2025"/>
    <x v="2"/>
    <s v="NOMINA NOVASOFT"/>
    <s v=""/>
    <s v="000000052"/>
    <s v="GASTOS REEMBOLSABLES"/>
    <n v="47450"/>
    <n v="0"/>
    <n v="47450"/>
    <s v="1"/>
    <x v="252"/>
    <x v="252"/>
    <s v="10030400"/>
    <s v="OPERADORES"/>
    <s v=" "/>
    <s v=" "/>
    <n v="0"/>
    <s v="CONTABLE"/>
    <s v="N"/>
    <s v="000000052"/>
    <s v="0"/>
    <s v="TAAUXAREA"/>
    <s v="Sep 15 2025 10:24AM"/>
    <s v="frmCON6093"/>
    <s v="TA-ANA-CONTB"/>
    <s v="TAMBIENTAL"/>
    <s v="Sep 15 2025 10:24AM"/>
    <s v=""/>
    <x v="4"/>
    <x v="9"/>
  </r>
  <r>
    <s v="138020001"/>
    <s v="REINTEGRO DE INCAPACIDADES"/>
    <d v="2025-09-01T00:00:00"/>
    <s v="2025"/>
    <x v="1"/>
    <s v="CONSIGNACIONES BANCO"/>
    <s v=""/>
    <s v="000000882"/>
    <s v="EPS SURA COMPAÑIA SURAMERICANA SERVICIOS DE SALUD:REINTEGRO INCPACIDADES000000882"/>
    <n v="0"/>
    <n v="464138"/>
    <n v="-464138"/>
    <s v="1"/>
    <x v="310"/>
    <x v="310"/>
    <s v=""/>
    <s v=" "/>
    <s v=" "/>
    <s v=" "/>
    <n v="0"/>
    <s v="CONTABLE"/>
    <s v="N"/>
    <s v="000000882"/>
    <s v="0"/>
    <s v="TACOTESO"/>
    <s v="Oct  7 2025  9:22AM"/>
    <s v="frmBAN607"/>
    <s v="TA-COOR-TESO"/>
    <s v="TAMBIENTAL"/>
    <s v="Oct  7 2025  9:22AM"/>
    <s v=""/>
    <x v="4"/>
    <x v="10"/>
  </r>
  <r>
    <s v="138020001"/>
    <s v="REINTEGRO DE INCAPACIDADES"/>
    <d v="2025-09-11T00:00:00"/>
    <s v="2025"/>
    <x v="1"/>
    <s v="CONSIGNACIONES BANCO"/>
    <s v=""/>
    <s v="000000883"/>
    <s v="REINTEGRO INCAPACIDADES"/>
    <n v="0"/>
    <n v="49031"/>
    <n v="-49031"/>
    <s v="1"/>
    <x v="178"/>
    <x v="178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  <x v="4"/>
    <x v="10"/>
  </r>
  <r>
    <s v="138020001"/>
    <s v="REINTEGRO DE INCAPACIDADES"/>
    <d v="2025-09-11T00:00:00"/>
    <s v="2025"/>
    <x v="1"/>
    <s v="CONSIGNACIONES BANCO"/>
    <s v=""/>
    <s v="000000883"/>
    <s v="REINTEGRO INCAPACIDADES"/>
    <n v="0"/>
    <n v="444596"/>
    <n v="-444596"/>
    <s v="1"/>
    <x v="15"/>
    <x v="15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  <x v="4"/>
    <x v="10"/>
  </r>
  <r>
    <s v="138020001"/>
    <s v="REINTEGRO DE INCAPACIDADES"/>
    <d v="2025-09-11T00:00:00"/>
    <s v="2025"/>
    <x v="1"/>
    <s v="CONSIGNACIONES BANCO"/>
    <s v=""/>
    <s v="000000883"/>
    <s v="REINTEGRO INCAPACIDADES"/>
    <n v="0"/>
    <n v="47721"/>
    <n v="-47721"/>
    <s v="1"/>
    <x v="180"/>
    <x v="180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  <x v="4"/>
    <x v="10"/>
  </r>
  <r>
    <s v="138020001"/>
    <s v="REINTEGRO DE INCAPACIDADES"/>
    <d v="2025-09-11T00:00:00"/>
    <s v="2025"/>
    <x v="1"/>
    <s v="CONSIGNACIONES BANCO"/>
    <s v=""/>
    <s v="000000883"/>
    <s v="REINTEGRO INCAPACIDADES"/>
    <n v="0"/>
    <n v="998031"/>
    <n v="-998031"/>
    <s v="1"/>
    <x v="29"/>
    <x v="29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  <x v="4"/>
    <x v="10"/>
  </r>
  <r>
    <s v="138020001"/>
    <s v="REINTEGRO DE INCAPACIDADES"/>
    <d v="2025-09-11T00:00:00"/>
    <s v="2025"/>
    <x v="1"/>
    <s v="CONSIGNACIONES BANCO"/>
    <s v=""/>
    <s v="000000883"/>
    <s v="REINTEGRO INCAPACIDADES"/>
    <n v="0"/>
    <n v="1328600"/>
    <n v="-1328600"/>
    <s v="1"/>
    <x v="247"/>
    <x v="247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  <x v="4"/>
    <x v="10"/>
  </r>
  <r>
    <s v="138020001"/>
    <s v="REINTEGRO DE INCAPACIDADES"/>
    <d v="2025-09-11T00:00:00"/>
    <s v="2025"/>
    <x v="1"/>
    <s v="CONSIGNACIONES BANCO"/>
    <s v=""/>
    <s v="000000883"/>
    <s v="NUEVA EMPRESA PROMOTORA DE SALUD:REINTEGRO INCAPACIDADES000000883"/>
    <n v="0"/>
    <n v="360473"/>
    <n v="-360473"/>
    <s v="1"/>
    <x v="28"/>
    <x v="28"/>
    <s v=""/>
    <s v=" "/>
    <s v=" "/>
    <s v=" "/>
    <n v="0"/>
    <s v="CONTABLE"/>
    <s v="N"/>
    <s v="000000883"/>
    <s v="0"/>
    <s v="TACOTESO"/>
    <s v="Oct  7 2025  9:35AM"/>
    <s v="frmBAN607"/>
    <s v="TA-COOR-TESO"/>
    <s v="TAMBIENTAL"/>
    <s v="Oct  7 2025  9:35AM"/>
    <s v=""/>
    <x v="4"/>
    <x v="10"/>
  </r>
  <r>
    <s v="138020001"/>
    <s v="REINTEGRO DE INCAPACIDADES"/>
    <d v="2025-09-22T00:00:00"/>
    <s v="2025"/>
    <x v="1"/>
    <s v="CONSIGNACIONES BANCO"/>
    <s v=""/>
    <s v="000000886"/>
    <s v="REINTEGRO INCAPACIDADES"/>
    <n v="0"/>
    <n v="1930174"/>
    <n v="-1930174"/>
    <s v="1"/>
    <x v="310"/>
    <x v="310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  <x v="4"/>
    <x v="10"/>
  </r>
  <r>
    <s v="138020001"/>
    <s v="REINTEGRO DE INCAPACIDADES"/>
    <d v="2025-09-22T00:00:00"/>
    <s v="2025"/>
    <x v="1"/>
    <s v="CONSIGNACIONES BANCO"/>
    <s v=""/>
    <s v="000000886"/>
    <s v="REINTEGRO INCAPACIDADES"/>
    <n v="0"/>
    <n v="49592"/>
    <n v="-49592"/>
    <s v="1"/>
    <x v="66"/>
    <x v="66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  <x v="4"/>
    <x v="10"/>
  </r>
  <r>
    <s v="138020001"/>
    <s v="REINTEGRO DE INCAPACIDADES"/>
    <d v="2025-09-22T00:00:00"/>
    <s v="2025"/>
    <x v="1"/>
    <s v="CONSIGNACIONES BANCO"/>
    <s v=""/>
    <s v="000000886"/>
    <s v="REINTEGRO INCAPACIDADES"/>
    <n v="0"/>
    <n v="185435"/>
    <n v="-185435"/>
    <s v="1"/>
    <x v="193"/>
    <x v="193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  <x v="4"/>
    <x v="10"/>
  </r>
  <r>
    <s v="138020001"/>
    <s v="REINTEGRO DE INCAPACIDADES"/>
    <d v="2025-09-22T00:00:00"/>
    <s v="2025"/>
    <x v="1"/>
    <s v="CONSIGNACIONES BANCO"/>
    <s v=""/>
    <s v="000000886"/>
    <s v="REINTEGRO INCAPACIDADES"/>
    <n v="0"/>
    <n v="266668"/>
    <n v="-266668"/>
    <s v="1"/>
    <x v="140"/>
    <x v="140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  <x v="4"/>
    <x v="10"/>
  </r>
  <r>
    <s v="138020001"/>
    <s v="REINTEGRO DE INCAPACIDADES"/>
    <d v="2025-09-22T00:00:00"/>
    <s v="2025"/>
    <x v="1"/>
    <s v="CONSIGNACIONES BANCO"/>
    <s v=""/>
    <s v="000000886"/>
    <s v="EPS SURA COMPAÑIA SURAMERICANA SERVICIOS DE SALUD:REINTEGRO INCAPACIDADES000000886"/>
    <n v="0"/>
    <n v="1887619"/>
    <n v="-1887619"/>
    <s v="1"/>
    <x v="106"/>
    <x v="106"/>
    <s v=""/>
    <s v=" "/>
    <s v=" "/>
    <s v=" "/>
    <n v="0"/>
    <s v="CONTABLE"/>
    <s v="N"/>
    <s v="000000886"/>
    <s v="0"/>
    <s v="TACOTESO"/>
    <s v="Oct  7 2025  9:54AM"/>
    <s v="frmBAN607"/>
    <s v="TA-COOR-TESO"/>
    <s v="TAMBIENTAL"/>
    <s v="Oct  7 2025  9:54AM"/>
    <s v=""/>
    <x v="4"/>
    <x v="10"/>
  </r>
  <r>
    <s v="138020001"/>
    <s v="REINTEGRO DE INCAPACIDADES"/>
    <d v="2025-09-23T00:00:00"/>
    <s v="2025"/>
    <x v="1"/>
    <s v="CONSIGNACIONES BANCO"/>
    <s v=""/>
    <s v="000000884"/>
    <s v="EPS SURA COMPAÑIA SURAMERICANA SERVICIOS DE SALUD:REINTEGRO INCAPACIDAD000000884"/>
    <n v="0"/>
    <n v="257011"/>
    <n v="-257011"/>
    <s v="1"/>
    <x v="216"/>
    <x v="216"/>
    <s v=""/>
    <s v=" "/>
    <s v=" "/>
    <s v=" "/>
    <n v="0"/>
    <s v="CONTABLE"/>
    <s v="N"/>
    <s v="000000884"/>
    <s v="0"/>
    <s v="TACOTESO"/>
    <s v="Oct  7 2025  9:44AM"/>
    <s v="frmBAN607"/>
    <s v="TA-COOR-TESO"/>
    <s v="TAMBIENTAL"/>
    <s v="Oct  7 2025  9:44AM"/>
    <s v=""/>
    <x v="4"/>
    <x v="10"/>
  </r>
  <r>
    <s v="138020001"/>
    <s v="REINTEGRO DE INCAPACIDADES"/>
    <d v="2025-09-25T00:00:00"/>
    <s v="2025"/>
    <x v="1"/>
    <s v="CONSIGNACIONES BANCO"/>
    <s v=""/>
    <s v="000000885"/>
    <s v="REINTEGRO INCAPACIDADES"/>
    <n v="0"/>
    <n v="198109"/>
    <n v="-198109"/>
    <s v="1"/>
    <x v="337"/>
    <x v="337"/>
    <s v=""/>
    <s v=" "/>
    <s v=" "/>
    <s v=" "/>
    <n v="0"/>
    <s v="CONTABLE"/>
    <s v="N"/>
    <s v="000000885"/>
    <s v="0"/>
    <s v="TACOTESO"/>
    <s v="Oct  7 2025  9:47AM"/>
    <s v="frmBAN607"/>
    <s v="TA-COOR-TESO"/>
    <s v="TAMBIENTAL"/>
    <s v="Oct  7 2025  9:47AM"/>
    <s v=""/>
    <x v="4"/>
    <x v="10"/>
  </r>
  <r>
    <s v="138020001"/>
    <s v="REINTEGRO DE INCAPACIDADES"/>
    <d v="2025-09-25T00:00:00"/>
    <s v="2025"/>
    <x v="1"/>
    <s v="CONSIGNACIONES BANCO"/>
    <s v=""/>
    <s v="000000885"/>
    <s v="SALUD TOTAL S.A. EPS ARS:REINTEGRO INCAPACIDADES000000885"/>
    <n v="0"/>
    <n v="54956"/>
    <n v="-54956"/>
    <s v="1"/>
    <x v="353"/>
    <x v="353"/>
    <s v=""/>
    <s v=" "/>
    <s v=" "/>
    <s v=" "/>
    <n v="0"/>
    <s v="CONTABLE"/>
    <s v="N"/>
    <s v="000000885"/>
    <s v="0"/>
    <s v="TACOTESO"/>
    <s v="Oct  7 2025  9:47AM"/>
    <s v="frmBAN607"/>
    <s v="TA-COOR-TESO"/>
    <s v="TAMBIENTAL"/>
    <s v="Oct  7 2025  9:47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47450"/>
    <n v="0"/>
    <n v="47450"/>
    <s v="1"/>
    <x v="32"/>
    <x v="32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47450"/>
    <n v="0"/>
    <n v="47450"/>
    <s v="1"/>
    <x v="68"/>
    <x v="6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152264"/>
    <n v="0"/>
    <n v="152264"/>
    <s v="1"/>
    <x v="354"/>
    <x v="354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54934"/>
    <n v="0"/>
    <n v="54934"/>
    <s v="1"/>
    <x v="353"/>
    <x v="353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691657"/>
    <n v="0"/>
    <n v="691657"/>
    <s v="1"/>
    <x v="355"/>
    <x v="355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237250"/>
    <n v="0"/>
    <n v="237250"/>
    <s v="1"/>
    <x v="266"/>
    <x v="26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711750"/>
    <n v="0"/>
    <n v="711750"/>
    <s v="1"/>
    <x v="26"/>
    <x v="2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521950"/>
    <n v="0"/>
    <n v="521950"/>
    <s v="1"/>
    <x v="48"/>
    <x v="4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711750"/>
    <n v="0"/>
    <n v="711750"/>
    <s v="1"/>
    <x v="108"/>
    <x v="10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711750"/>
    <n v="0"/>
    <n v="711750"/>
    <s v="1"/>
    <x v="44"/>
    <x v="44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237250"/>
    <n v="0"/>
    <n v="237250"/>
    <s v="1"/>
    <x v="356"/>
    <x v="35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47450"/>
    <n v="0"/>
    <n v="47450"/>
    <s v="1"/>
    <x v="247"/>
    <x v="247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47450"/>
    <n v="0"/>
    <n v="47450"/>
    <s v="1"/>
    <x v="333"/>
    <x v="333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146870"/>
    <n v="0"/>
    <n v="146870"/>
    <s v="1"/>
    <x v="118"/>
    <x v="11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379600"/>
    <n v="0"/>
    <n v="379600"/>
    <s v="1"/>
    <x v="191"/>
    <x v="191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47450"/>
    <n v="0"/>
    <n v="47450"/>
    <s v="1"/>
    <x v="116"/>
    <x v="11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711750"/>
    <n v="0"/>
    <n v="711750"/>
    <s v="1"/>
    <x v="26"/>
    <x v="26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237250"/>
    <n v="0"/>
    <n v="237250"/>
    <s v="1"/>
    <x v="44"/>
    <x v="44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47450"/>
    <n v="0"/>
    <n v="47450"/>
    <s v="1"/>
    <x v="41"/>
    <x v="41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711750"/>
    <n v="0"/>
    <n v="711750"/>
    <s v="1"/>
    <x v="108"/>
    <x v="10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09-30T00:00:00"/>
    <s v="2025"/>
    <x v="2"/>
    <s v="NOMINA NOVASOFT"/>
    <s v=""/>
    <s v="000000053"/>
    <s v="GASTOS REEMBOLSABLES"/>
    <n v="711750"/>
    <n v="0"/>
    <n v="711750"/>
    <s v="1"/>
    <x v="48"/>
    <x v="48"/>
    <s v="10030000"/>
    <s v="GERENCIA DE OPERACIONES"/>
    <s v=" "/>
    <s v=" "/>
    <n v="0"/>
    <s v="CONTABLE"/>
    <s v="N"/>
    <s v="000000053"/>
    <s v="0"/>
    <s v="TAAUXAREA"/>
    <s v="Oct 17 2025  8:31AM"/>
    <s v="frmCON6093"/>
    <s v="TA-COOR-CONT"/>
    <s v="TAMBIENTAL"/>
    <s v="Oct 17 2025  8:31AM"/>
    <s v=""/>
    <x v="4"/>
    <x v="10"/>
  </r>
  <r>
    <s v="138020001"/>
    <s v="REINTEGRO DE INCAPACIDADES"/>
    <d v="2025-10-03T00:00:00"/>
    <s v="2025"/>
    <x v="1"/>
    <s v="CONSIGNACIONES BANCO"/>
    <s v=""/>
    <s v="000000917"/>
    <s v="ASOCIACION MUTUAL SER EMPRESA SOLIDARIA:REINTEGRO INCAPACIDADES000000917"/>
    <n v="0"/>
    <n v="2392194"/>
    <n v="-2392194"/>
    <s v="1"/>
    <x v="6"/>
    <x v="6"/>
    <s v=""/>
    <s v=" "/>
    <s v=" "/>
    <s v=" "/>
    <n v="0"/>
    <s v="CONTABLE"/>
    <s v="N"/>
    <s v="000000917"/>
    <s v="0"/>
    <s v="TACOTESO"/>
    <s v="Nov 18 2025  2:51PM"/>
    <s v="frmBAN607"/>
    <s v="TA-COOR-TESO"/>
    <s v="TAMBIENTAL"/>
    <s v="Nov 18 2025  2:51PM"/>
    <s v=""/>
    <x v="4"/>
    <x v="11"/>
  </r>
  <r>
    <s v="138020001"/>
    <s v="REINTEGRO DE INCAPACIDADES"/>
    <d v="2025-10-06T00:00:00"/>
    <s v="2025"/>
    <x v="1"/>
    <s v="CONSIGNACIONES BANCO"/>
    <s v=""/>
    <s v="000000918"/>
    <s v="E.P.S. FAMISANAR LTDA. CAFAM COLSUBSIDIO:REINTEGRO INCAPACIDADES000000918"/>
    <n v="0"/>
    <n v="93834"/>
    <n v="-93834"/>
    <s v="1"/>
    <x v="7"/>
    <x v="7"/>
    <s v=""/>
    <s v=" "/>
    <s v=" "/>
    <s v=" "/>
    <n v="0"/>
    <s v="CONTABLE"/>
    <s v="N"/>
    <s v="000000918"/>
    <s v="0"/>
    <s v="TACOTESO"/>
    <s v="Nov 18 2025  2:52PM"/>
    <s v="frmBAN607"/>
    <s v="TA-COOR-TESO"/>
    <s v="TAMBIENTAL"/>
    <s v="Nov 18 2025  2:52PM"/>
    <s v=""/>
    <x v="4"/>
    <x v="11"/>
  </r>
  <r>
    <s v="138020001"/>
    <s v="REINTEGRO DE INCAPACIDADES"/>
    <d v="2025-10-09T00:00:00"/>
    <s v="2025"/>
    <x v="1"/>
    <s v="CONSIGNACIONES BANCO"/>
    <s v=""/>
    <s v="000000919"/>
    <s v="E.P.S. SANITAS S.A.:REINTEGRO INCAPACIDADES000000919"/>
    <n v="0"/>
    <n v="189800"/>
    <n v="-189800"/>
    <s v="1"/>
    <x v="5"/>
    <x v="5"/>
    <s v=""/>
    <s v=" "/>
    <s v=" "/>
    <s v=" "/>
    <n v="0"/>
    <s v="CONTABLE"/>
    <s v="N"/>
    <s v="000000919"/>
    <s v="0"/>
    <s v="TACOTESO"/>
    <s v="Nov 18 2025  2:54PM"/>
    <s v="frmBAN607"/>
    <s v="TA-COOR-TESO"/>
    <s v="TAMBIENTAL"/>
    <s v="Nov 18 2025  2:54PM"/>
    <s v=""/>
    <x v="4"/>
    <x v="11"/>
  </r>
  <r>
    <s v="138020001"/>
    <s v="REINTEGRO DE INCAPACIDADES"/>
    <d v="2025-10-10T00:00:00"/>
    <s v="2025"/>
    <x v="1"/>
    <s v="CONSIGNACIONES BANCO"/>
    <s v=""/>
    <s v="000000920"/>
    <s v="E.P.S. FAMISANAR LTDA. CAFAM COLSUBSIDIO:REINTEGRO INCAPACIDADES000000920"/>
    <n v="0"/>
    <n v="47450"/>
    <n v="-47450"/>
    <s v="1"/>
    <x v="7"/>
    <x v="7"/>
    <s v=""/>
    <s v=" "/>
    <s v=" "/>
    <s v=" "/>
    <n v="0"/>
    <s v="CONTABLE"/>
    <s v="N"/>
    <s v="000000920"/>
    <s v="0"/>
    <s v="TACOTESO"/>
    <s v="Nov 18 2025  2:56PM"/>
    <s v="frmBAN607"/>
    <s v="TA-COOR-TESO"/>
    <s v="TAMBIENTAL"/>
    <s v="Nov 18 2025  2:56PM"/>
    <s v=""/>
    <x v="4"/>
    <x v="11"/>
  </r>
  <r>
    <s v="138020001"/>
    <s v="REINTEGRO DE INCAPACIDADES"/>
    <d v="2025-10-15T00:00:00"/>
    <s v="2025"/>
    <x v="1"/>
    <s v="CONSIGNACIONES BANCO"/>
    <s v=""/>
    <s v="000000921"/>
    <s v="EPS SURA COMPAÑIA SURAMERICANA SERVICIOS DE SALUD:REINTEGRO INCAPACIDADES000000921"/>
    <n v="0"/>
    <n v="147183"/>
    <n v="-147183"/>
    <s v="1"/>
    <x v="1"/>
    <x v="1"/>
    <s v=""/>
    <s v=" "/>
    <s v=" "/>
    <s v=" "/>
    <n v="0"/>
    <s v="CONTABLE"/>
    <s v="N"/>
    <s v="000000921"/>
    <s v="0"/>
    <s v="TACOTESO"/>
    <s v="Nov 18 2025  3:01PM"/>
    <s v="frmBAN607"/>
    <s v="TA-COOR-TESO"/>
    <s v="TAMBIENTAL"/>
    <s v="Nov 18 2025  3:01PM"/>
    <s v=""/>
    <x v="4"/>
    <x v="11"/>
  </r>
  <r>
    <s v="138020001"/>
    <s v="REINTEGRO DE INCAPACIDADES"/>
    <d v="2025-10-16T00:00:00"/>
    <s v="2025"/>
    <x v="1"/>
    <s v="CONSIGNACIONES BANCO"/>
    <s v=""/>
    <s v="000000922"/>
    <s v="SALUD TOTAL S.A. EPS ARS:REINTEGRO INCAPACIDADES000000922"/>
    <n v="0"/>
    <n v="3160752"/>
    <n v="-3160752"/>
    <s v="1"/>
    <x v="2"/>
    <x v="2"/>
    <s v=""/>
    <s v=" "/>
    <s v=" "/>
    <s v=" "/>
    <n v="0"/>
    <s v="CONTABLE"/>
    <s v="N"/>
    <s v="000000922"/>
    <s v="0"/>
    <s v="TACOTESO"/>
    <s v="Nov 18 2025  3:02PM"/>
    <s v="frmBAN607"/>
    <s v="TA-COOR-TESO"/>
    <s v="TAMBIENTAL"/>
    <s v="Nov 18 2025  3:02PM"/>
    <s v=""/>
    <x v="4"/>
    <x v="11"/>
  </r>
  <r>
    <s v="138020001"/>
    <s v="REINTEGRO DE INCAPACIDADES"/>
    <d v="2025-10-20T00:00:00"/>
    <s v="2025"/>
    <x v="1"/>
    <s v="CONSIGNACIONES BANCO"/>
    <s v=""/>
    <s v="000000923"/>
    <s v="ASOCIACION MUTUAL SER EMPRESA SOLIDARIA:REINTEGRO INCAPACIDADES000000923"/>
    <n v="0"/>
    <n v="1186250"/>
    <n v="-1186250"/>
    <s v="1"/>
    <x v="6"/>
    <x v="6"/>
    <s v=""/>
    <s v=" "/>
    <s v=" "/>
    <s v=" "/>
    <n v="0"/>
    <s v="CONTABLE"/>
    <s v="N"/>
    <s v="000000923"/>
    <s v="0"/>
    <s v="TACOTESO"/>
    <s v="Nov 18 2025  3:03PM"/>
    <s v="frmBAN607"/>
    <s v="TA-COOR-TESO"/>
    <s v="TAMBIENTAL"/>
    <s v="Nov 18 2025  3:03PM"/>
    <s v=""/>
    <x v="4"/>
    <x v="11"/>
  </r>
  <r>
    <s v="138020001"/>
    <s v="REINTEGRO DE INCAPACIDADES"/>
    <d v="2025-10-20T00:00:00"/>
    <s v="2025"/>
    <x v="1"/>
    <s v="CONSIGNACIONES BANCO"/>
    <s v=""/>
    <s v="000000924"/>
    <s v="ASOCIACION MUTUAL SER EMPRESA SOLIDARIA:REINTEGRO INCAPACIDADES000000924"/>
    <n v="0"/>
    <n v="949000"/>
    <n v="-949000"/>
    <s v="1"/>
    <x v="6"/>
    <x v="6"/>
    <s v=""/>
    <s v=" "/>
    <s v=" "/>
    <s v=" "/>
    <n v="0"/>
    <s v="CONTABLE"/>
    <s v="N"/>
    <s v="000000924"/>
    <s v="0"/>
    <s v="TACOTESO"/>
    <s v="Nov 18 2025  3:04PM"/>
    <s v="frmBAN607"/>
    <s v="TA-COOR-TESO"/>
    <s v="TAMBIENTAL"/>
    <s v="Nov 18 2025  3:04PM"/>
    <s v=""/>
    <x v="4"/>
    <x v="11"/>
  </r>
  <r>
    <s v="138020001"/>
    <s v="REINTEGRO DE INCAPACIDADES"/>
    <d v="2025-10-22T00:00:00"/>
    <s v="2025"/>
    <x v="1"/>
    <s v="CONSIGNACIONES BANCO"/>
    <s v=""/>
    <s v="000000925"/>
    <s v="SALUD TOTAL S.A. EPS ARS:REINTEGRO INCAPACIDADES000000925"/>
    <n v="0"/>
    <n v="1104489"/>
    <n v="-1104489"/>
    <s v="1"/>
    <x v="2"/>
    <x v="2"/>
    <s v=""/>
    <s v=" "/>
    <s v=" "/>
    <s v=" "/>
    <n v="0"/>
    <s v="CONTABLE"/>
    <s v="N"/>
    <s v="000000925"/>
    <s v="0"/>
    <s v="TACOTESO"/>
    <s v="Nov 18 2025  3:05PM"/>
    <s v="frmBAN607"/>
    <s v="TA-COOR-TESO"/>
    <s v="TAMBIENTAL"/>
    <s v="Nov 18 2025  3:05PM"/>
    <s v=""/>
    <x v="4"/>
    <x v="11"/>
  </r>
  <r>
    <s v="138020001"/>
    <s v="REINTEGRO DE INCAPACIDADES"/>
    <d v="2025-10-27T00:00:00"/>
    <s v="2025"/>
    <x v="1"/>
    <s v="CONSIGNACIONES BANCO"/>
    <s v=""/>
    <s v="000000926"/>
    <s v="ASOCIACION MUTUAL SER EMPRESA SOLIDARIA:REINTEGRO INCAPACIDADES000000926"/>
    <n v="0"/>
    <n v="427050"/>
    <n v="-427050"/>
    <s v="1"/>
    <x v="6"/>
    <x v="6"/>
    <s v=""/>
    <s v=" "/>
    <s v=" "/>
    <s v=" "/>
    <n v="0"/>
    <s v="CONTABLE"/>
    <s v="N"/>
    <s v="000000926"/>
    <s v="0"/>
    <s v="TACOTESO"/>
    <s v="Nov 18 2025  3:06PM"/>
    <s v="frmBAN607"/>
    <s v="TA-COOR-TESO"/>
    <s v="TAMBIENTAL"/>
    <s v="Nov 18 2025  3:06PM"/>
    <s v=""/>
    <x v="4"/>
    <x v="11"/>
  </r>
  <r>
    <s v="138020001"/>
    <s v="REINTEGRO DE INCAPACIDADES"/>
    <d v="2025-10-28T00:00:00"/>
    <s v="2025"/>
    <x v="1"/>
    <s v="CONSIGNACIONES BANCO"/>
    <s v=""/>
    <s v="000000927"/>
    <s v="EPS SURA COMPAÑIA SURAMERICANA SERVICIOS DE SALUD:REINTEGRO INCAPACIDADES000000927"/>
    <n v="0"/>
    <n v="248970"/>
    <n v="-248970"/>
    <s v="1"/>
    <x v="1"/>
    <x v="1"/>
    <s v=""/>
    <s v=" "/>
    <s v=" "/>
    <s v=" "/>
    <n v="0"/>
    <s v="CONTABLE"/>
    <s v="N"/>
    <s v="000000927"/>
    <s v="0"/>
    <s v="TACOTESO"/>
    <s v="Nov 18 2025  3:07PM"/>
    <s v="frmBAN607"/>
    <s v="TA-COOR-TESO"/>
    <s v="TAMBIENTAL"/>
    <s v="Nov 18 2025  3:07PM"/>
    <s v=""/>
    <x v="4"/>
    <x v="11"/>
  </r>
  <r>
    <s v="138020001"/>
    <s v="REINTEGRO DE INCAPACIDADES"/>
    <d v="2025-10-29T00:00:00"/>
    <s v="2025"/>
    <x v="1"/>
    <s v="CONSIGNACIONES BANCO"/>
    <s v=""/>
    <s v="000000928"/>
    <s v="EPS SURA COMPAÑIA SURAMERICANA SERVICIOS DE SALUD:REINTEGRO INCAPACIDADES000000928"/>
    <n v="0"/>
    <n v="151140"/>
    <n v="-151140"/>
    <s v="1"/>
    <x v="1"/>
    <x v="1"/>
    <s v=""/>
    <s v=" "/>
    <s v=" "/>
    <s v=" "/>
    <n v="0"/>
    <s v="CONTABLE"/>
    <s v="N"/>
    <s v="000000928"/>
    <s v="0"/>
    <s v="TACOTESO"/>
    <s v="Nov 18 2025  3:09PM"/>
    <s v="frmBAN607"/>
    <s v="TA-COOR-TESO"/>
    <s v="TAMBIENTAL"/>
    <s v="Nov 18 2025  3:09PM"/>
    <s v=""/>
    <x v="4"/>
    <x v="11"/>
  </r>
  <r>
    <s v="138020001"/>
    <s v="REINTEGRO DE INCAPACIDADES"/>
    <d v="2025-10-30T00:00:00"/>
    <s v="2025"/>
    <x v="1"/>
    <s v="CONSIGNACIONES BANCO"/>
    <s v=""/>
    <s v="000000929"/>
    <s v="SALUD TOTAL S.A. EPS ARS:REINTEGRO INCAPACIDADES000000929"/>
    <n v="0"/>
    <n v="94900"/>
    <n v="-94900"/>
    <s v="1"/>
    <x v="2"/>
    <x v="2"/>
    <s v=""/>
    <s v=" "/>
    <s v=" "/>
    <s v=" "/>
    <n v="0"/>
    <s v="CONTABLE"/>
    <s v="N"/>
    <s v="000000929"/>
    <s v="0"/>
    <s v="TACOTESO"/>
    <s v="Nov 18 2025  3:11PM"/>
    <s v="frmBAN607"/>
    <s v="TA-COOR-TESO"/>
    <s v="TAMBIENTAL"/>
    <s v="Nov 18 2025  3:11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379600"/>
    <n v="0"/>
    <n v="379600"/>
    <s v="1"/>
    <x v="44"/>
    <x v="44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47450"/>
    <n v="0"/>
    <n v="47450"/>
    <s v="1"/>
    <x v="266"/>
    <x v="26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100764"/>
    <n v="0"/>
    <n v="100764"/>
    <s v="1"/>
    <x v="130"/>
    <x v="130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49295"/>
    <n v="0"/>
    <n v="749295"/>
    <s v="1"/>
    <x v="243"/>
    <x v="243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11750"/>
    <n v="0"/>
    <n v="711750"/>
    <s v="1"/>
    <x v="108"/>
    <x v="108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18448"/>
    <n v="0"/>
    <n v="718448"/>
    <s v="1"/>
    <x v="357"/>
    <x v="357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11750"/>
    <n v="0"/>
    <n v="711750"/>
    <s v="1"/>
    <x v="26"/>
    <x v="2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146702"/>
    <n v="0"/>
    <n v="146702"/>
    <s v="1"/>
    <x v="358"/>
    <x v="358"/>
    <s v="10040000"/>
    <s v="GERENCIA GESTIÓN HUMANA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607917"/>
    <n v="0"/>
    <n v="607917"/>
    <s v="1"/>
    <x v="357"/>
    <x v="357"/>
    <s v="10040000"/>
    <s v="GERENCIA GESTIÓN HUMANA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59200"/>
    <n v="0"/>
    <n v="759200"/>
    <s v="1"/>
    <x v="303"/>
    <x v="303"/>
    <s v="10040000"/>
    <s v="GERENCIA GESTIÓN HUMANA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474500"/>
    <n v="0"/>
    <n v="474500"/>
    <s v="1"/>
    <x v="107"/>
    <x v="107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11750"/>
    <n v="0"/>
    <n v="711750"/>
    <s v="1"/>
    <x v="108"/>
    <x v="108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47450"/>
    <n v="0"/>
    <n v="47450"/>
    <s v="1"/>
    <x v="359"/>
    <x v="359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57638"/>
    <n v="0"/>
    <n v="57638"/>
    <s v="1"/>
    <x v="243"/>
    <x v="243"/>
    <s v="10020000"/>
    <s v="GERENCIA DE MANTENIMIENTO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711750"/>
    <n v="0"/>
    <n v="711750"/>
    <s v="1"/>
    <x v="26"/>
    <x v="2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189800"/>
    <n v="0"/>
    <n v="189800"/>
    <s v="1"/>
    <x v="28"/>
    <x v="28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47450"/>
    <n v="0"/>
    <n v="47450"/>
    <s v="1"/>
    <x v="116"/>
    <x v="116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521950"/>
    <n v="0"/>
    <n v="521950"/>
    <s v="1"/>
    <x v="303"/>
    <x v="303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0-31T00:00:00"/>
    <s v="2025"/>
    <x v="2"/>
    <s v="NOMINA NOVASOFT"/>
    <s v=""/>
    <s v="000000054"/>
    <s v="GASTOS REEMBOLSABLES"/>
    <n v="115276"/>
    <n v="0"/>
    <n v="115276"/>
    <s v="1"/>
    <x v="355"/>
    <x v="355"/>
    <s v="10030000"/>
    <s v="GERENCIA DE OPERACIONES"/>
    <s v=" "/>
    <s v=" "/>
    <n v="0"/>
    <s v="CONTABLE"/>
    <s v="N"/>
    <s v="000000054"/>
    <s v="0"/>
    <s v="TAAUXCON2"/>
    <s v="Nov 20 2025 12:59PM"/>
    <s v="frmCON6093"/>
    <s v="TA-COOR-CONTA2"/>
    <s v="TAMBIENTAL"/>
    <s v="Nov 20 2025 12:59PM"/>
    <s v=""/>
    <x v="4"/>
    <x v="11"/>
  </r>
  <r>
    <s v="138020001"/>
    <s v="REINTEGRO DE INCAPACIDADES"/>
    <d v="2025-11-04T00:00:00"/>
    <s v="2025"/>
    <x v="1"/>
    <s v="CONSIGNACIONES BANCO"/>
    <s v=""/>
    <s v="000000946"/>
    <s v="E.P.S. SANITAS S.A.:REINTEGRO INCAPACIDADES000000946"/>
    <n v="0"/>
    <n v="1580285"/>
    <n v="-1580285"/>
    <s v="1"/>
    <x v="5"/>
    <x v="5"/>
    <s v=""/>
    <s v=" "/>
    <s v=" "/>
    <s v=" "/>
    <n v="0"/>
    <s v="CONTABLE"/>
    <s v="N"/>
    <s v="000000946"/>
    <s v="0"/>
    <s v="TACOTESO"/>
    <s v="Dic 11 2025  4:04PM"/>
    <s v="frmBAN607"/>
    <s v="TA-COOR-TESO"/>
    <s v="TAMBIENTAL"/>
    <s v="Dic 11 2025  4:04PM"/>
    <s v=""/>
    <x v="4"/>
    <x v="0"/>
  </r>
  <r>
    <s v="138020001"/>
    <s v="REINTEGRO DE INCAPACIDADES"/>
    <d v="2025-11-05T00:00:00"/>
    <s v="2025"/>
    <x v="1"/>
    <s v="CONSIGNACIONES BANCO"/>
    <s v=""/>
    <s v="000000947"/>
    <s v="EPS SURA COMPAÑIA SURAMERICANA SERVICIOS DE SALUD:REINTEGRO INCAPACIDADES000000947"/>
    <n v="0"/>
    <n v="1376050"/>
    <n v="-1376050"/>
    <s v="1"/>
    <x v="1"/>
    <x v="1"/>
    <s v=""/>
    <s v=" "/>
    <s v=" "/>
    <s v=" "/>
    <n v="0"/>
    <s v="CONTABLE"/>
    <s v="N"/>
    <s v="000000947"/>
    <s v="0"/>
    <s v="TACOTESO"/>
    <s v="Dic 11 2025  4:05PM"/>
    <s v="frmBAN607"/>
    <s v="TA-COOR-TESO"/>
    <s v="TAMBIENTAL"/>
    <s v="Dic 11 2025  4:05PM"/>
    <s v=""/>
    <x v="4"/>
    <x v="0"/>
  </r>
  <r>
    <s v="138020001"/>
    <s v="REINTEGRO DE INCAPACIDADES"/>
    <d v="2025-11-06T00:00:00"/>
    <s v="2025"/>
    <x v="1"/>
    <s v="CONSIGNACIONES BANCO"/>
    <s v=""/>
    <s v="000000948"/>
    <s v="ASOCIACION MUTUAL SER EMPRESA SOLIDARIA:REINTEGRO INCAPACIDADES000000948"/>
    <n v="0"/>
    <n v="142350"/>
    <n v="-142350"/>
    <s v="1"/>
    <x v="6"/>
    <x v="6"/>
    <s v=""/>
    <s v=" "/>
    <s v=" "/>
    <s v=" "/>
    <n v="0"/>
    <s v="CONTABLE"/>
    <s v="N"/>
    <s v="000000948"/>
    <s v="0"/>
    <s v="TACOTESO"/>
    <s v="Dic 11 2025  4:11PM"/>
    <s v="frmBAN607"/>
    <s v="TA-COOR-TESO"/>
    <s v="TAMBIENTAL"/>
    <s v="Dic 11 2025  4:11PM"/>
    <s v=""/>
    <x v="4"/>
    <x v="0"/>
  </r>
  <r>
    <s v="138020001"/>
    <s v="REINTEGRO DE INCAPACIDADES"/>
    <d v="2025-11-06T00:00:00"/>
    <s v="2025"/>
    <x v="1"/>
    <s v="CONSIGNACIONES BANCO"/>
    <s v=""/>
    <s v="000000949"/>
    <s v="ASOCIACION MUTUAL SER EMPRESA SOLIDARIA:REINTEGRO INCAPACIDADES000000949"/>
    <n v="0"/>
    <n v="332150"/>
    <n v="-332150"/>
    <s v="1"/>
    <x v="6"/>
    <x v="6"/>
    <s v=""/>
    <s v=" "/>
    <s v=" "/>
    <s v=" "/>
    <n v="0"/>
    <s v="CONTABLE"/>
    <s v="N"/>
    <s v="000000949"/>
    <s v="0"/>
    <s v="TACOTESO"/>
    <s v="Dic 11 2025  4:12PM"/>
    <s v="frmBAN607"/>
    <s v="TA-COOR-TESO"/>
    <s v="TAMBIENTAL"/>
    <s v="Dic 11 2025  4:12PM"/>
    <s v=""/>
    <x v="4"/>
    <x v="0"/>
  </r>
  <r>
    <s v="138020001"/>
    <s v="REINTEGRO DE INCAPACIDADES"/>
    <d v="2025-11-11T00:00:00"/>
    <s v="2025"/>
    <x v="1"/>
    <s v="CONSIGNACIONES BANCO"/>
    <s v=""/>
    <s v="000000950"/>
    <s v="ASOCIACION MUTUAL SER EMPRESA SOLIDARIA:REINTEGRO INCAPACIDADES000000950"/>
    <n v="0"/>
    <n v="142350"/>
    <n v="-142350"/>
    <s v="1"/>
    <x v="6"/>
    <x v="6"/>
    <s v=""/>
    <s v=" "/>
    <s v=" "/>
    <s v=" "/>
    <n v="0"/>
    <s v="CONTABLE"/>
    <s v="N"/>
    <s v="000000950"/>
    <s v="0"/>
    <s v="TACOTESO"/>
    <s v="Dic 11 2025  4:24PM"/>
    <s v="frmBAN607"/>
    <s v="TA-COOR-TESO"/>
    <s v="TAMBIENTAL"/>
    <s v="Dic 11 2025  4:24PM"/>
    <s v=""/>
    <x v="4"/>
    <x v="0"/>
  </r>
  <r>
    <s v="138020001"/>
    <s v="REINTEGRO DE INCAPACIDADES"/>
    <d v="2025-11-12T00:00:00"/>
    <s v="2025"/>
    <x v="1"/>
    <s v="CONSIGNACIONES BANCO"/>
    <s v=""/>
    <s v="000000951"/>
    <s v="SALUD TOTAL S.A. EPS ARS:REINTEGRO INCAPACIDADES000000951"/>
    <n v="0"/>
    <n v="237250"/>
    <n v="-237250"/>
    <s v="1"/>
    <x v="2"/>
    <x v="2"/>
    <s v=""/>
    <s v=" "/>
    <s v=" "/>
    <s v=" "/>
    <n v="0"/>
    <s v="CONTABLE"/>
    <s v="N"/>
    <s v="000000951"/>
    <s v="0"/>
    <s v="TACOTESO"/>
    <s v="Dic 11 2025  4:26PM"/>
    <s v="frmBAN607"/>
    <s v="TA-COOR-TESO"/>
    <s v="TAMBIENTAL"/>
    <s v="Dic 11 2025  4:26PM"/>
    <s v=""/>
    <x v="4"/>
    <x v="0"/>
  </r>
  <r>
    <s v="138020001"/>
    <s v="REINTEGRO DE INCAPACIDADES"/>
    <d v="2025-11-20T00:00:00"/>
    <s v="2025"/>
    <x v="1"/>
    <s v="CONSIGNACIONES BANCO"/>
    <s v=""/>
    <s v="000000952"/>
    <s v="ASOCIACION MUTUAL SER EMPRESA SOLIDARIA:REINTEGRO INCAPACIDADES000000952"/>
    <n v="0"/>
    <n v="47450"/>
    <n v="-47450"/>
    <s v="1"/>
    <x v="6"/>
    <x v="6"/>
    <s v=""/>
    <s v=" "/>
    <s v=" "/>
    <s v=" "/>
    <n v="0"/>
    <s v="CONTABLE"/>
    <s v="N"/>
    <s v="000000952"/>
    <s v="0"/>
    <s v="TACOTESO"/>
    <s v="Dic 11 2025  4:27PM"/>
    <s v="frmBAN607"/>
    <s v="TA-COOR-TESO"/>
    <s v="TAMBIENTAL"/>
    <s v="Dic 11 2025  4:27PM"/>
    <s v=""/>
    <x v="4"/>
    <x v="0"/>
  </r>
  <r>
    <s v="138020001"/>
    <s v="REINTEGRO DE INCAPACIDADES"/>
    <d v="2025-11-20T00:00:00"/>
    <s v="2025"/>
    <x v="1"/>
    <s v="CONSIGNACIONES BANCO"/>
    <s v=""/>
    <s v="000000953"/>
    <s v="ASOCIACION MUTUAL SER EMPRESA SOLIDARIA:REINTEGRO INCAPACIDADES000000953"/>
    <n v="0"/>
    <n v="239897"/>
    <n v="-239897"/>
    <s v="1"/>
    <x v="6"/>
    <x v="6"/>
    <s v=""/>
    <s v=" "/>
    <s v=" "/>
    <s v=" "/>
    <n v="0"/>
    <s v="CONTABLE"/>
    <s v="N"/>
    <s v="000000953"/>
    <s v="0"/>
    <s v="TACOTESO"/>
    <s v="Dic 11 2025  4:28PM"/>
    <s v="frmBAN607"/>
    <s v="TA-COOR-TESO"/>
    <s v="TAMBIENTAL"/>
    <s v="Dic 11 2025  4:28PM"/>
    <s v=""/>
    <x v="4"/>
    <x v="0"/>
  </r>
  <r>
    <s v="138020001"/>
    <s v="REINTEGRO DE INCAPACIDADES"/>
    <d v="2025-11-21T00:00:00"/>
    <s v="2025"/>
    <x v="1"/>
    <s v="CONSIGNACIONES BANCO"/>
    <s v=""/>
    <s v="000000954"/>
    <s v="ASOCIACION MUTUAL SER EMPRESA SOLIDARIA:REINTEGRO INCAPACIDADES000000954"/>
    <n v="0"/>
    <n v="142350"/>
    <n v="-142350"/>
    <s v="1"/>
    <x v="6"/>
    <x v="6"/>
    <s v=""/>
    <s v=" "/>
    <s v=" "/>
    <s v=" "/>
    <n v="0"/>
    <s v="CONTABLE"/>
    <s v="N"/>
    <s v="000000954"/>
    <s v="0"/>
    <s v="TACOTESO"/>
    <s v="Dic 11 2025  4:29PM"/>
    <s v="frmBAN607"/>
    <s v="TA-COOR-TESO"/>
    <s v="TAMBIENTAL"/>
    <s v="Dic 11 2025  4:29PM"/>
    <s v=""/>
    <x v="4"/>
    <x v="0"/>
  </r>
  <r>
    <s v="138020001"/>
    <s v="REINTEGRO DE INCAPACIDADES"/>
    <d v="2025-11-25T00:00:00"/>
    <s v="2025"/>
    <x v="1"/>
    <s v="CONSIGNACIONES BANCO"/>
    <s v=""/>
    <s v="000000955"/>
    <s v="E.P.S. SANITAS S.A.:REINTEGRO INCAPACIDADES000000955"/>
    <n v="0"/>
    <n v="49649"/>
    <n v="-49649"/>
    <s v="1"/>
    <x v="5"/>
    <x v="5"/>
    <s v=""/>
    <s v=" "/>
    <s v=" "/>
    <s v=" "/>
    <n v="0"/>
    <s v="CONTABLE"/>
    <s v="N"/>
    <s v="000000955"/>
    <s v="0"/>
    <s v="TACOTESO"/>
    <s v="Dic 11 2025  4:30PM"/>
    <s v="frmBAN607"/>
    <s v="TA-COOR-TESO"/>
    <s v="TAMBIENTAL"/>
    <s v="Dic 11 2025  4:30PM"/>
    <s v=""/>
    <x v="4"/>
    <x v="0"/>
  </r>
  <r>
    <s v="138020001"/>
    <s v="REINTEGRO DE INCAPACIDADES"/>
    <d v="2025-11-27T00:00:00"/>
    <s v="2025"/>
    <x v="1"/>
    <s v="CONSIGNACIONES BANCO"/>
    <s v=""/>
    <s v="000000956"/>
    <s v="COOSALUD ENTIDAD PROMOTORA DE SALUD S.A:REINTEGRO INCAPACIDADES000000956"/>
    <n v="0"/>
    <n v="425649"/>
    <n v="-425649"/>
    <s v="1"/>
    <x v="8"/>
    <x v="8"/>
    <s v=""/>
    <s v=" "/>
    <s v=" "/>
    <s v=" "/>
    <n v="0"/>
    <s v="CONTABLE"/>
    <s v="N"/>
    <s v="000000956"/>
    <s v="0"/>
    <s v="TACOTESO"/>
    <s v="Dic 11 2025  4:32PM"/>
    <s v="frmBAN607"/>
    <s v="TA-COOR-TESO"/>
    <s v="TAMBIENTAL"/>
    <s v="Dic 11 2025  4:32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54371"/>
    <n v="0"/>
    <n v="54371"/>
    <s v="1"/>
    <x v="58"/>
    <x v="58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332150"/>
    <n v="0"/>
    <n v="332150"/>
    <s v="1"/>
    <x v="107"/>
    <x v="107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47450"/>
    <n v="0"/>
    <n v="47450"/>
    <s v="1"/>
    <x v="68"/>
    <x v="68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142350"/>
    <n v="0"/>
    <n v="142350"/>
    <s v="1"/>
    <x v="303"/>
    <x v="303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47450"/>
    <n v="0"/>
    <n v="47450"/>
    <s v="1"/>
    <x v="11"/>
    <x v="11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711750"/>
    <n v="0"/>
    <n v="711750"/>
    <s v="1"/>
    <x v="26"/>
    <x v="26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47450"/>
    <n v="0"/>
    <n v="47450"/>
    <s v="1"/>
    <x v="41"/>
    <x v="41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47450"/>
    <n v="0"/>
    <n v="47450"/>
    <s v="1"/>
    <x v="78"/>
    <x v="78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332150"/>
    <n v="0"/>
    <n v="332150"/>
    <s v="1"/>
    <x v="107"/>
    <x v="107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47767"/>
    <n v="0"/>
    <n v="47767"/>
    <s v="1"/>
    <x v="226"/>
    <x v="226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711750"/>
    <n v="0"/>
    <n v="711750"/>
    <s v="1"/>
    <x v="26"/>
    <x v="26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1-30T00:00:00"/>
    <s v="2025"/>
    <x v="2"/>
    <s v="NOMINA NOVASOFT"/>
    <s v=""/>
    <s v="000000055"/>
    <s v="GASTOS REEMBOLSABLES"/>
    <n v="47450"/>
    <n v="0"/>
    <n v="47450"/>
    <s v="1"/>
    <x v="339"/>
    <x v="339"/>
    <s v="10030000"/>
    <s v="GERENCIA DE OPERACIONES"/>
    <s v=" "/>
    <s v=" "/>
    <n v="0"/>
    <s v="CONTABLE"/>
    <s v="N"/>
    <s v="000000055"/>
    <s v="0"/>
    <s v="TAAUXCON2"/>
    <s v="Dic 16 2025 12:06PM"/>
    <s v="frmCON6093"/>
    <s v="TA-COOR-CONTA2"/>
    <s v="TAMBIENTAL"/>
    <s v="Dic 16 2025 12:06PM"/>
    <s v=""/>
    <x v="4"/>
    <x v="0"/>
  </r>
  <r>
    <s v="138020001"/>
    <s v="REINTEGRO DE INCAPACIDADES"/>
    <d v="2025-12-03T00:00:00"/>
    <s v="2025"/>
    <x v="1"/>
    <s v="CONSIGNACIONES BANCO"/>
    <s v=""/>
    <s v="000000973"/>
    <s v="COOSALUD ENTIDAD PROMOTORA DE SALUD S.A:REINTEGRO INCAPACIDAD000000973"/>
    <n v="0"/>
    <n v="48720"/>
    <n v="-48720"/>
    <s v="1"/>
    <x v="8"/>
    <x v="8"/>
    <s v=""/>
    <s v=" "/>
    <s v=" "/>
    <s v=" "/>
    <n v="0"/>
    <s v="CONTABLE"/>
    <s v="N"/>
    <s v="000000973"/>
    <s v="0"/>
    <s v="TACOTESO"/>
    <s v="Ene 14 2026 12:44PM"/>
    <s v="frmBAN607"/>
    <s v="TA-COOR-TESO"/>
    <s v="TAMBIENTAL"/>
    <s v="Ene 14 2026 12:44PM"/>
    <s v=""/>
    <x v="4"/>
    <x v="1"/>
  </r>
  <r>
    <s v="138020001"/>
    <s v="REINTEGRO DE INCAPACIDADES"/>
    <d v="2025-12-03T00:00:00"/>
    <s v="2025"/>
    <x v="1"/>
    <s v="CONSIGNACIONES BANCO"/>
    <s v=""/>
    <s v="000000974"/>
    <s v="COOSALUD ENTIDAD PROMOTORA DE SALUD S.A:REINTEGRO INCAPACIDADES000000974"/>
    <n v="0"/>
    <n v="47450"/>
    <n v="-47450"/>
    <s v="1"/>
    <x v="8"/>
    <x v="8"/>
    <s v=""/>
    <s v=" "/>
    <s v=" "/>
    <s v=" "/>
    <n v="0"/>
    <s v="CONTABLE"/>
    <s v="N"/>
    <s v="000000974"/>
    <s v="0"/>
    <s v="TACOTESO"/>
    <s v="Ene 14 2026 12:45PM"/>
    <s v="frmBAN607"/>
    <s v="TA-COOR-TESO"/>
    <s v="TAMBIENTAL"/>
    <s v="Ene 14 2026 12:45PM"/>
    <s v=""/>
    <x v="4"/>
    <x v="1"/>
  </r>
  <r>
    <s v="138020001"/>
    <s v="REINTEGRO DE INCAPACIDADES"/>
    <d v="2025-12-04T00:00:00"/>
    <s v="2025"/>
    <x v="1"/>
    <s v="CONSIGNACIONES BANCO"/>
    <s v=""/>
    <s v="000000975"/>
    <s v="E.P.S. SANITAS S.A.:REINTEGRO INCAPACIDADES000000975"/>
    <n v="0"/>
    <n v="1028602"/>
    <n v="-1028602"/>
    <s v="1"/>
    <x v="5"/>
    <x v="5"/>
    <s v=""/>
    <s v=" "/>
    <s v=" "/>
    <s v=" "/>
    <n v="0"/>
    <s v="CONTABLE"/>
    <s v="N"/>
    <s v="000000975"/>
    <s v="0"/>
    <s v="TACOTESO"/>
    <s v="Ene 14 2026 12:47PM"/>
    <s v="frmBAN607"/>
    <s v="TA-COOR-TESO"/>
    <s v="TAMBIENTAL"/>
    <s v="Ene 14 2026 12:47PM"/>
    <s v=""/>
    <x v="4"/>
    <x v="1"/>
  </r>
  <r>
    <s v="138020001"/>
    <s v="REINTEGRO DE INCAPACIDADES"/>
    <d v="2025-12-05T00:00:00"/>
    <s v="2025"/>
    <x v="1"/>
    <s v="CONSIGNACIONES BANCO"/>
    <s v=""/>
    <s v="000000976"/>
    <s v="COLMENA SEGUROS RIESGOS LABORALES S.A., RIESGOS LABORALES COLMENA S.A. COMPAÑIA DE SEGUROS DE VIDA:REINTEGRO INCAPACIDADES000000976"/>
    <n v="0"/>
    <n v="501778"/>
    <n v="-501778"/>
    <s v="1"/>
    <x v="328"/>
    <x v="328"/>
    <s v=""/>
    <s v=" "/>
    <s v=" "/>
    <s v=" "/>
    <n v="0"/>
    <s v="CONTABLE"/>
    <s v="N"/>
    <s v="000000976"/>
    <s v="0"/>
    <s v="TACOTESO"/>
    <s v="Ene 14 2026 12:48PM"/>
    <s v="frmBAN607"/>
    <s v="TA-COOR-TESO"/>
    <s v="TAMBIENTAL"/>
    <s v="Ene 14 2026 12:48PM"/>
    <s v=""/>
    <x v="4"/>
    <x v="1"/>
  </r>
  <r>
    <s v="138020001"/>
    <s v="REINTEGRO DE INCAPACIDADES"/>
    <d v="2025-12-09T00:00:00"/>
    <s v="2025"/>
    <x v="1"/>
    <s v="CONSIGNACIONES BANCO"/>
    <s v=""/>
    <s v="000000977"/>
    <s v="EPS SURA COMPAÑIA SURAMERICANA SERVICIOS DE SALUD:REINTEGRO INCAPACIDADES000000977"/>
    <n v="0"/>
    <n v="86117"/>
    <n v="-86117"/>
    <s v="1"/>
    <x v="1"/>
    <x v="1"/>
    <s v=""/>
    <s v=" "/>
    <s v=" "/>
    <s v=" "/>
    <n v="0"/>
    <s v="CONTABLE"/>
    <s v="N"/>
    <s v="000000977"/>
    <s v="0"/>
    <s v="TACOTESO"/>
    <s v="Ene 14 2026 12:50PM"/>
    <s v="frmBAN607"/>
    <s v="TA-COOR-TESO"/>
    <s v="TAMBIENTAL"/>
    <s v="Ene 14 2026 12:50PM"/>
    <s v=""/>
    <x v="4"/>
    <x v="1"/>
  </r>
  <r>
    <s v="138020001"/>
    <s v="REINTEGRO DE INCAPACIDADES"/>
    <d v="2025-12-09T00:00:00"/>
    <s v="2025"/>
    <x v="1"/>
    <s v="CONSIGNACIONES BANCO"/>
    <s v=""/>
    <s v="000000978"/>
    <s v="SALUD TOTAL S.A. EPS ARS:REINTEGRO INCAPACIDADES000000978"/>
    <n v="0"/>
    <n v="1055600"/>
    <n v="-1055600"/>
    <s v="1"/>
    <x v="2"/>
    <x v="2"/>
    <s v=""/>
    <s v=" "/>
    <s v=" "/>
    <s v=" "/>
    <n v="0"/>
    <s v="CONTABLE"/>
    <s v="N"/>
    <s v="000000978"/>
    <s v="0"/>
    <s v="TACOTESO"/>
    <s v="Ene 14 2026 12:51PM"/>
    <s v="frmBAN607"/>
    <s v="TA-COOR-TESO"/>
    <s v="TAMBIENTAL"/>
    <s v="Ene 14 2026 12:51PM"/>
    <s v=""/>
    <x v="4"/>
    <x v="1"/>
  </r>
  <r>
    <s v="138020001"/>
    <s v="REINTEGRO DE INCAPACIDADES"/>
    <d v="2025-12-10T00:00:00"/>
    <s v="2025"/>
    <x v="1"/>
    <s v="CONSIGNACIONES BANCO"/>
    <s v=""/>
    <s v="000000979"/>
    <s v="E.P.S. SANITAS S.A.:REINTEGRO INCAPACIDADES000000979"/>
    <n v="0"/>
    <n v="47450"/>
    <n v="-47450"/>
    <s v="1"/>
    <x v="5"/>
    <x v="5"/>
    <s v=""/>
    <s v=" "/>
    <s v=" "/>
    <s v=" "/>
    <n v="0"/>
    <s v="CONTABLE"/>
    <s v="N"/>
    <s v="000000979"/>
    <s v="0"/>
    <s v="TACOTESO"/>
    <s v="Ene 14 2026 12:52PM"/>
    <s v="frmBAN607"/>
    <s v="TA-COOR-TESO"/>
    <s v="TAMBIENTAL"/>
    <s v="Ene 14 2026 12:52PM"/>
    <s v=""/>
    <x v="4"/>
    <x v="1"/>
  </r>
  <r>
    <s v="138020001"/>
    <s v="REINTEGRO DE INCAPACIDADES"/>
    <d v="2025-12-11T00:00:00"/>
    <s v="2025"/>
    <x v="1"/>
    <s v="CONSIGNACIONES BANCO"/>
    <s v=""/>
    <s v="000000980"/>
    <s v="E.P.S. SANITAS S.A.:REINTEGRO INCAPACIDADES000000980"/>
    <n v="0"/>
    <n v="4048150"/>
    <n v="-4048150"/>
    <s v="1"/>
    <x v="5"/>
    <x v="5"/>
    <s v=""/>
    <s v=" "/>
    <s v=" "/>
    <s v=" "/>
    <n v="0"/>
    <s v="CONTABLE"/>
    <s v="N"/>
    <s v="000000980"/>
    <s v="0"/>
    <s v="TACOTESO"/>
    <s v="Ene 14 2026 12:54PM"/>
    <s v="frmBAN607"/>
    <s v="TA-COOR-TESO"/>
    <s v="TAMBIENTAL"/>
    <s v="Ene 14 2026 12:54PM"/>
    <s v=""/>
    <x v="4"/>
    <x v="1"/>
  </r>
  <r>
    <s v="138020001"/>
    <s v="REINTEGRO DE INCAPACIDADES"/>
    <d v="2025-12-11T00:00:00"/>
    <s v="2025"/>
    <x v="1"/>
    <s v="CONSIGNACIONES BANCO"/>
    <s v=""/>
    <s v="000000981"/>
    <s v="ASOCIACION MUTUAL SER EMPRESA SOLIDARIA:REINTEGRO INCAPACIDADES000000981"/>
    <n v="0"/>
    <n v="47450"/>
    <n v="-47450"/>
    <s v="1"/>
    <x v="6"/>
    <x v="6"/>
    <s v=""/>
    <s v=" "/>
    <s v=" "/>
    <s v=" "/>
    <n v="0"/>
    <s v="CONTABLE"/>
    <s v="N"/>
    <s v="000000981"/>
    <s v="0"/>
    <s v="TACOTESO"/>
    <s v="Ene 14 2026 12:55PM"/>
    <s v="frmBAN607"/>
    <s v="TA-COOR-TESO"/>
    <s v="TAMBIENTAL"/>
    <s v="Ene 14 2026 12:55PM"/>
    <s v=""/>
    <x v="4"/>
    <x v="1"/>
  </r>
  <r>
    <s v="138020001"/>
    <s v="REINTEGRO DE INCAPACIDADES"/>
    <d v="2025-12-11T00:00:00"/>
    <s v="2025"/>
    <x v="1"/>
    <s v="CONSIGNACIONES BANCO"/>
    <s v=""/>
    <s v="000000982"/>
    <s v="ASOCIACION MUTUAL SER EMPRESA SOLIDARIA:REINTEGRO INCAPACIDAD000000982"/>
    <n v="0"/>
    <n v="2358667"/>
    <n v="-2358667"/>
    <s v="1"/>
    <x v="6"/>
    <x v="6"/>
    <s v=""/>
    <s v=" "/>
    <s v=" "/>
    <s v=" "/>
    <n v="0"/>
    <s v="CONTABLE"/>
    <s v="N"/>
    <s v="000000982"/>
    <s v="0"/>
    <s v="TACOTESO"/>
    <s v="Ene 14 2026  2:38PM"/>
    <s v="frmBAN607"/>
    <s v="TA-COOR-TESO"/>
    <s v="TAMBIENTAL"/>
    <s v="Ene 14 2026  2:38PM"/>
    <s v=""/>
    <x v="4"/>
    <x v="1"/>
  </r>
  <r>
    <s v="138020001"/>
    <s v="REINTEGRO DE INCAPACIDADES"/>
    <d v="2025-12-12T00:00:00"/>
    <s v="2025"/>
    <x v="1"/>
    <s v="CONSIGNACIONES BANCO"/>
    <s v=""/>
    <s v="000000983"/>
    <s v="ASOCIACION MUTUAL SER EMPRESA SOLIDARIA:REINTEGRO INCAPACIDAD000000983"/>
    <n v="0"/>
    <n v="38667"/>
    <n v="-38667"/>
    <s v="1"/>
    <x v="6"/>
    <x v="6"/>
    <s v=""/>
    <s v=" "/>
    <s v=" "/>
    <s v=" "/>
    <n v="0"/>
    <s v="CONTABLE"/>
    <s v="N"/>
    <s v="000000983"/>
    <s v="0"/>
    <s v="TACOTESO"/>
    <s v="Ene 14 2026  2:39PM"/>
    <s v="frmBAN607"/>
    <s v="TA-COOR-TESO"/>
    <s v="TAMBIENTAL"/>
    <s v="Ene 14 2026  2:39PM"/>
    <s v=""/>
    <x v="4"/>
    <x v="1"/>
  </r>
  <r>
    <s v="138020001"/>
    <s v="REINTEGRO DE INCAPACIDADES"/>
    <d v="2025-12-15T00:00:00"/>
    <s v="2025"/>
    <x v="1"/>
    <s v="CONSIGNACIONES BANCO"/>
    <s v=""/>
    <s v="000000984"/>
    <s v="ASOCIACION MUTUAL SER EMPRESA SOLIDARIA:REINTEGRO INCACIDAD000000984"/>
    <n v="0"/>
    <n v="77334"/>
    <n v="-77334"/>
    <s v="1"/>
    <x v="6"/>
    <x v="6"/>
    <s v=""/>
    <s v=" "/>
    <s v=" "/>
    <s v=" "/>
    <n v="0"/>
    <s v="CONTABLE"/>
    <s v="N"/>
    <s v="000000984"/>
    <s v="0"/>
    <s v="TACOTESO"/>
    <s v="Ene 14 2026  2:40PM"/>
    <s v="frmBAN607"/>
    <s v="TA-COOR-TESO"/>
    <s v="TAMBIENTAL"/>
    <s v="Ene 14 2026  2:40PM"/>
    <s v=""/>
    <x v="4"/>
    <x v="1"/>
  </r>
  <r>
    <s v="138020001"/>
    <s v="REINTEGRO DE INCAPACIDADES"/>
    <d v="2025-12-15T00:00:00"/>
    <s v="2025"/>
    <x v="1"/>
    <s v="CONSIGNACIONES BANCO"/>
    <s v=""/>
    <s v="000000985"/>
    <s v="ASOCIACION MUTUAL SER EMPRESA SOLIDARIA:REINTEGRO INCAPACIDAD000000985"/>
    <n v="0"/>
    <n v="1314667"/>
    <n v="-1314667"/>
    <s v="1"/>
    <x v="6"/>
    <x v="6"/>
    <s v=""/>
    <s v=" "/>
    <s v=" "/>
    <s v=" "/>
    <n v="0"/>
    <s v="CONTABLE"/>
    <s v="N"/>
    <s v="000000985"/>
    <s v="0"/>
    <s v="TACOTESO"/>
    <s v="Ene 14 2026  2:42PM"/>
    <s v="frmBAN607"/>
    <s v="TA-COOR-TESO"/>
    <s v="TAMBIENTAL"/>
    <s v="Ene 14 2026  2:42PM"/>
    <s v=""/>
    <x v="4"/>
    <x v="1"/>
  </r>
  <r>
    <s v="138020001"/>
    <s v="REINTEGRO DE INCAPACIDADES"/>
    <d v="2025-12-22T00:00:00"/>
    <s v="2025"/>
    <x v="1"/>
    <s v="CONSIGNACIONES BANCO"/>
    <s v=""/>
    <s v="000000986"/>
    <s v="SALUD TOTAL S.A. EPS ARS:REINTEGRO INCAPACIDADES000000986"/>
    <n v="0"/>
    <n v="293202"/>
    <n v="-293202"/>
    <s v="1"/>
    <x v="2"/>
    <x v="2"/>
    <s v=""/>
    <s v=" "/>
    <s v=" "/>
    <s v=" "/>
    <n v="0"/>
    <s v="CONTABLE"/>
    <s v="N"/>
    <s v="000000986"/>
    <s v="0"/>
    <s v="TACOTESO"/>
    <s v="Ene 14 2026  2:44PM"/>
    <s v="frmBAN607"/>
    <s v="TA-COOR-TESO"/>
    <s v="TAMBIENTAL"/>
    <s v="Ene 14 2026  2:44PM"/>
    <s v=""/>
    <x v="4"/>
    <x v="1"/>
  </r>
  <r>
    <s v="138020001"/>
    <s v="REINTEGRO DE INCAPACIDADES"/>
    <d v="2025-12-23T00:00:00"/>
    <s v="2025"/>
    <x v="1"/>
    <s v="CONSIGNACIONES BANCO"/>
    <s v=""/>
    <s v="000000987"/>
    <s v="E.P.S. FAMISANAR LTDA. CAFAM COLSUBSIDIO:REINTEGRO INCAPACIDADES000000987"/>
    <n v="0"/>
    <n v="48120"/>
    <n v="-48120"/>
    <s v="1"/>
    <x v="7"/>
    <x v="7"/>
    <s v=""/>
    <s v=" "/>
    <s v=" "/>
    <s v=" "/>
    <n v="0"/>
    <s v="CONTABLE"/>
    <s v="N"/>
    <s v="000000987"/>
    <s v="0"/>
    <s v="TACOTESO"/>
    <s v="Ene 14 2026  2:45PM"/>
    <s v="frmBAN607"/>
    <s v="TA-COOR-TESO"/>
    <s v="TAMBIENTAL"/>
    <s v="Ene 14 2026  2:45PM"/>
    <s v=""/>
    <x v="4"/>
    <x v="1"/>
  </r>
  <r>
    <s v="138020001"/>
    <s v="REINTEGRO DE INCAPACIDADES"/>
    <d v="2025-12-24T00:00:00"/>
    <s v="2025"/>
    <x v="1"/>
    <s v="CONSIGNACIONES BANCO"/>
    <s v=""/>
    <s v="000000988"/>
    <s v="ASOCIACION MUTUAL SER EMPRESA SOLIDARIA:REINTEGRO INCAPACIDADES000000988"/>
    <n v="0"/>
    <n v="47450"/>
    <n v="-47450"/>
    <s v="1"/>
    <x v="6"/>
    <x v="6"/>
    <s v=""/>
    <s v=" "/>
    <s v=" "/>
    <s v=" "/>
    <n v="0"/>
    <s v="CONTABLE"/>
    <s v="N"/>
    <s v="000000988"/>
    <s v="0"/>
    <s v="TACOTESO"/>
    <s v="Ene 14 2026  2:46PM"/>
    <s v="frmBAN607"/>
    <s v="TA-COOR-TESO"/>
    <s v="TAMBIENTAL"/>
    <s v="Ene 14 2026  2:46PM"/>
    <s v=""/>
    <x v="4"/>
    <x v="1"/>
  </r>
  <r>
    <s v="138020001"/>
    <s v="REINTEGRO DE INCAPACIDADES"/>
    <d v="2025-12-24T00:00:00"/>
    <s v="2025"/>
    <x v="1"/>
    <s v="CONSIGNACIONES BANCO"/>
    <s v=""/>
    <s v="000000989"/>
    <s v="COLMENA SEGUROS RIESGOS LABORALES S.A., RIESGOS LABORALES COLMENA S.A. COMPAÑIA DE SEGUROS DE VIDA:REINTEGRO INCAPACIDAD000000989"/>
    <n v="0"/>
    <n v="75687"/>
    <n v="-75687"/>
    <s v="1"/>
    <x v="328"/>
    <x v="328"/>
    <s v=""/>
    <s v=" "/>
    <s v=" "/>
    <s v=" "/>
    <n v="0"/>
    <s v="CONTABLE"/>
    <s v="N"/>
    <s v="000000989"/>
    <s v="0"/>
    <s v="TACOTESO"/>
    <s v="Ene 14 2026  2:47PM"/>
    <s v="frmBAN607"/>
    <s v="TA-COOR-TESO"/>
    <s v="TAMBIENTAL"/>
    <s v="Ene 14 2026  2:47PM"/>
    <s v=""/>
    <x v="4"/>
    <x v="1"/>
  </r>
  <r>
    <s v="138020001"/>
    <s v="REINTEGRO DE INCAPACIDADES"/>
    <d v="2025-12-30T00:00:00"/>
    <s v="2025"/>
    <x v="1"/>
    <s v="CONSIGNACIONES BANCO"/>
    <s v=""/>
    <s v="000000990"/>
    <s v="NUEVA EMPRESA PROMOTORA DE SALUD:REINTEGRO INCAPACIDADES000000990"/>
    <n v="0"/>
    <n v="1138800"/>
    <n v="-1138800"/>
    <s v="1"/>
    <x v="3"/>
    <x v="3"/>
    <s v=""/>
    <s v=" "/>
    <s v=" "/>
    <s v=" "/>
    <n v="0"/>
    <s v="CONTABLE"/>
    <s v="N"/>
    <s v="000000990"/>
    <s v="0"/>
    <s v="TACOTESO"/>
    <s v="Ene 14 2026  2:48PM"/>
    <s v="frmBAN607"/>
    <s v="TA-COOR-TESO"/>
    <s v="TAMBIENTAL"/>
    <s v="Ene 14 2026  2:48PM"/>
    <s v=""/>
    <x v="4"/>
    <x v="1"/>
  </r>
  <r>
    <s v="138020001"/>
    <s v="REINTEGRO DE INCAPACIDADES"/>
    <d v="2025-12-30T00:00:00"/>
    <s v="2025"/>
    <x v="1"/>
    <s v="CONSIGNACIONES BANCO"/>
    <s v=""/>
    <s v="000000991"/>
    <s v="E.P.S. SANITAS S.A.:REINTEGRO INCAPACIDADES000000991"/>
    <n v="0"/>
    <n v="95472"/>
    <n v="-95472"/>
    <s v="1"/>
    <x v="5"/>
    <x v="5"/>
    <s v=""/>
    <s v=" "/>
    <s v=" "/>
    <s v=" "/>
    <n v="0"/>
    <s v="CONTABLE"/>
    <s v="N"/>
    <s v="000000991"/>
    <s v="0"/>
    <s v="TACOTESO"/>
    <s v="Ene 14 2026  2:49PM"/>
    <s v="frmBAN607"/>
    <s v="TA-COOR-TESO"/>
    <s v="TAMBIENTAL"/>
    <s v="Ene 14 2026  2:49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332150"/>
    <n v="0"/>
    <n v="332150"/>
    <s v="1"/>
    <x v="107"/>
    <x v="107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94900"/>
    <n v="0"/>
    <n v="94900"/>
    <s v="1"/>
    <x v="49"/>
    <x v="49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237250"/>
    <n v="0"/>
    <n v="237250"/>
    <s v="1"/>
    <x v="28"/>
    <x v="28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1242255"/>
    <n v="0"/>
    <n v="1242255"/>
    <s v="1"/>
    <x v="360"/>
    <x v="360"/>
    <s v="10020000"/>
    <s v="GERENCIA DE MANTENIMIENTO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47450"/>
    <n v="0"/>
    <n v="47450"/>
    <s v="1"/>
    <x v="361"/>
    <x v="361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616850"/>
    <n v="0"/>
    <n v="616850"/>
    <s v="1"/>
    <x v="107"/>
    <x v="107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96845"/>
    <n v="0"/>
    <n v="96845"/>
    <s v="1"/>
    <x v="191"/>
    <x v="191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47450"/>
    <n v="0"/>
    <n v="47450"/>
    <s v="1"/>
    <x v="116"/>
    <x v="116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406209"/>
    <n v="0"/>
    <n v="406209"/>
    <s v="1"/>
    <x v="16"/>
    <x v="16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53880"/>
    <n v="0"/>
    <n v="53880"/>
    <s v="1"/>
    <x v="362"/>
    <x v="362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142350"/>
    <n v="0"/>
    <n v="142350"/>
    <s v="1"/>
    <x v="363"/>
    <x v="363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47450"/>
    <n v="0"/>
    <n v="47450"/>
    <s v="1"/>
    <x v="26"/>
    <x v="26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5-12-31T00:00:00"/>
    <s v="2025"/>
    <x v="2"/>
    <s v="NOMINA NOVASOFT"/>
    <s v=""/>
    <s v="000000056"/>
    <s v="GASTOS REEMBOLSABLES"/>
    <n v="664300"/>
    <n v="0"/>
    <n v="664300"/>
    <s v="1"/>
    <x v="28"/>
    <x v="28"/>
    <s v="10030000"/>
    <s v="GERENCIA DE OPERACIONES"/>
    <s v=" "/>
    <s v=" "/>
    <n v="0"/>
    <s v="CONTABLE"/>
    <s v="N"/>
    <s v="000000056"/>
    <s v="0"/>
    <s v="TAAUXAREA"/>
    <s v="Ene 19 2026  6:13PM"/>
    <s v="frmCON6093"/>
    <s v="TA-COOR-CONT"/>
    <s v="TAMBIENTAL"/>
    <s v="Ene 19 2026  6:13PM"/>
    <s v=""/>
    <x v="4"/>
    <x v="1"/>
  </r>
  <r>
    <s v="138020001"/>
    <s v="REINTEGRO DE INCAPACIDADES"/>
    <d v="2026-01-06T00:00:00"/>
    <s v="2026"/>
    <x v="1"/>
    <s v="CONSIGNACIONES BANCO"/>
    <s v=""/>
    <s v="000001005"/>
    <s v="EPS SURA COMPAÑIA SURAMERICANA SERVICIOS DE SALUD:REINTEGRO INCAPACIDADES000001005"/>
    <n v="0"/>
    <n v="47450"/>
    <n v="-47450"/>
    <s v="1"/>
    <x v="1"/>
    <x v="1"/>
    <s v=""/>
    <s v=" "/>
    <s v=" "/>
    <s v=" "/>
    <n v="0"/>
    <s v="CONTABLE"/>
    <s v="N"/>
    <s v="000001005"/>
    <s v="0"/>
    <s v="TACOTESO"/>
    <s v="Feb 16 2026 11:27AM"/>
    <s v="frmBAN607"/>
    <s v="TA-COOR-TESO"/>
    <s v="TAMBIENTAL"/>
    <s v="Feb 16 2026 11:27AM"/>
    <s v=""/>
    <x v="5"/>
    <x v="2"/>
  </r>
  <r>
    <s v="138020001"/>
    <s v="REINTEGRO DE INCAPACIDADES"/>
    <d v="2026-01-07T00:00:00"/>
    <s v="2026"/>
    <x v="1"/>
    <s v="CONSIGNACIONES BANCO"/>
    <s v=""/>
    <s v="000001006"/>
    <s v="E.P.S. SANITAS S.A.:REINTEGRO INCAPACIDADES000001006"/>
    <n v="0"/>
    <n v="94900"/>
    <n v="-94900"/>
    <s v="1"/>
    <x v="5"/>
    <x v="5"/>
    <s v=""/>
    <s v=" "/>
    <s v=" "/>
    <s v=" "/>
    <n v="0"/>
    <s v="CONTABLE"/>
    <s v="N"/>
    <s v="000001006"/>
    <s v="0"/>
    <s v="TACOTESO"/>
    <s v="Feb 16 2026 11:28AM"/>
    <s v="frmBAN607"/>
    <s v="TA-COOR-TESO"/>
    <s v="TAMBIENTAL"/>
    <s v="Feb 16 2026 11:28AM"/>
    <s v=""/>
    <x v="5"/>
    <x v="2"/>
  </r>
  <r>
    <s v="138020001"/>
    <s v="REINTEGRO DE INCAPACIDADES"/>
    <d v="2026-01-09T00:00:00"/>
    <s v="2026"/>
    <x v="1"/>
    <s v="CONSIGNACIONES BANCO"/>
    <s v=""/>
    <s v="000001007"/>
    <s v="ASOCIACION MUTUAL SER EMPRESA SOLIDARIA:REINTEGRO INCAPACIDADES000001007"/>
    <n v="0"/>
    <n v="47450"/>
    <n v="-47450"/>
    <s v="1"/>
    <x v="6"/>
    <x v="6"/>
    <s v=""/>
    <s v=" "/>
    <s v=" "/>
    <s v=" "/>
    <n v="0"/>
    <s v="CONTABLE"/>
    <s v="N"/>
    <s v="000001007"/>
    <s v="0"/>
    <s v="TACOTESO"/>
    <s v="Feb 16 2026 11:29AM"/>
    <s v="frmBAN607"/>
    <s v="TA-COOR-TESO"/>
    <s v="TAMBIENTAL"/>
    <s v="Feb 16 2026 11:29AM"/>
    <s v=""/>
    <x v="5"/>
    <x v="2"/>
  </r>
  <r>
    <s v="138020001"/>
    <s v="REINTEGRO DE INCAPACIDADES"/>
    <d v="2026-01-16T00:00:00"/>
    <s v="2026"/>
    <x v="1"/>
    <s v="CONSIGNACIONES BANCO"/>
    <s v=""/>
    <s v="000001008"/>
    <s v="ASOCIACION MUTUAL SER EMPRESA SOLIDARIA:REINTEGRO INCAPACIDADES000001008"/>
    <n v="0"/>
    <n v="189800"/>
    <n v="-189800"/>
    <s v="1"/>
    <x v="6"/>
    <x v="6"/>
    <s v=""/>
    <s v=" "/>
    <s v=" "/>
    <s v=" "/>
    <n v="0"/>
    <s v="CONTABLE"/>
    <s v="N"/>
    <s v="000001008"/>
    <s v="0"/>
    <s v="TACOTESO"/>
    <s v="Feb 16 2026 11:30AM"/>
    <s v="frmBAN607"/>
    <s v="TA-COOR-TESO"/>
    <s v="TAMBIENTAL"/>
    <s v="Feb 16 2026 11:30AM"/>
    <s v=""/>
    <x v="5"/>
    <x v="2"/>
  </r>
  <r>
    <s v="138020001"/>
    <s v="REINTEGRO DE INCAPACIDADES"/>
    <d v="2026-01-21T00:00:00"/>
    <s v="2026"/>
    <x v="1"/>
    <s v="CONSIGNACIONES BANCO"/>
    <s v=""/>
    <s v="000001009"/>
    <s v="EPS SURA COMPAÑIA SURAMERICANA SERVICIOS DE SALUD:REINTEGRO INCAPACIDADES000001009"/>
    <n v="0"/>
    <n v="47450"/>
    <n v="-47450"/>
    <s v="1"/>
    <x v="1"/>
    <x v="1"/>
    <s v=""/>
    <s v=" "/>
    <s v=" "/>
    <s v=" "/>
    <n v="0"/>
    <s v="CONTABLE"/>
    <s v="N"/>
    <s v="000001009"/>
    <s v="0"/>
    <s v="TACOTESO"/>
    <s v="Feb 16 2026 11:31AM"/>
    <s v="frmBAN607"/>
    <s v="TA-COOR-TESO"/>
    <s v="TAMBIENTAL"/>
    <s v="Feb 16 2026 11:31AM"/>
    <s v=""/>
    <x v="5"/>
    <x v="2"/>
  </r>
  <r>
    <s v="138020001"/>
    <s v="REINTEGRO DE INCAPACIDADES"/>
    <d v="2026-01-21T00:00:00"/>
    <s v="2026"/>
    <x v="1"/>
    <s v="CONSIGNACIONES BANCO"/>
    <s v=""/>
    <s v="000001010"/>
    <s v="SALUD TOTAL S.A. EPS ARS:REINTEGRO INCAPACIDADES000001010"/>
    <n v="0"/>
    <n v="1470950"/>
    <n v="-1470950"/>
    <s v="1"/>
    <x v="2"/>
    <x v="2"/>
    <s v=""/>
    <s v=" "/>
    <s v=" "/>
    <s v=" "/>
    <n v="0"/>
    <s v="CONTABLE"/>
    <s v="N"/>
    <s v="000001010"/>
    <s v="0"/>
    <s v="TACOTESO"/>
    <s v="Feb 16 2026 11:32AM"/>
    <s v="frmBAN607"/>
    <s v="TA-COOR-TESO"/>
    <s v="TAMBIENTAL"/>
    <s v="Feb 16 2026 11:32AM"/>
    <s v=""/>
    <x v="5"/>
    <x v="2"/>
  </r>
  <r>
    <s v="138020001"/>
    <s v="REINTEGRO DE INCAPACIDADES"/>
    <d v="2026-01-21T00:00:00"/>
    <s v="2026"/>
    <x v="1"/>
    <s v="CONSIGNACIONES BANCO"/>
    <s v=""/>
    <s v="000001011"/>
    <s v="COLMENA SEGUROS RIESGOS LABORALES S.A., RIESGOS LABORALES COLMENA S.A. COMPAÑIA DE SEGUROS DE VIDA:REINTEGRO INCAPACIDADES000001011"/>
    <n v="0"/>
    <n v="382648"/>
    <n v="-382648"/>
    <s v="1"/>
    <x v="328"/>
    <x v="328"/>
    <s v=""/>
    <s v=" "/>
    <s v=" "/>
    <s v=" "/>
    <n v="0"/>
    <s v="CONTABLE"/>
    <s v="N"/>
    <s v="000001011"/>
    <s v="0"/>
    <s v="TACOTESO"/>
    <s v="Feb 16 2026 11:33AM"/>
    <s v="frmBAN607"/>
    <s v="TA-COOR-TESO"/>
    <s v="TAMBIENTAL"/>
    <s v="Feb 16 2026 11:33AM"/>
    <s v=""/>
    <x v="5"/>
    <x v="2"/>
  </r>
  <r>
    <s v="138020001"/>
    <s v="REINTEGRO DE INCAPACIDADES"/>
    <d v="2026-01-27T00:00:00"/>
    <s v="2026"/>
    <x v="1"/>
    <s v="CONSIGNACIONES BANCO"/>
    <s v=""/>
    <s v="000001012"/>
    <s v="EPS SURA COMPAÑIA SURAMERICANA SERVICIOS DE SALUD:REINTEGRO INCAPACIDADES000001012"/>
    <n v="0"/>
    <n v="179355"/>
    <n v="-179355"/>
    <s v="1"/>
    <x v="1"/>
    <x v="1"/>
    <s v=""/>
    <s v=" "/>
    <s v=" "/>
    <s v=" "/>
    <n v="0"/>
    <s v="CONTABLE"/>
    <s v="N"/>
    <s v="000001012"/>
    <s v="0"/>
    <s v="TAAUXCON"/>
    <s v="Feb 16 2026 11:34AM"/>
    <s v="frmBAN607"/>
    <s v="TA-COOR-TESO"/>
    <s v="TAMBIENTAL"/>
    <s v="Feb 17 2026  3:54PM"/>
    <s v=""/>
    <x v="5"/>
    <x v="2"/>
  </r>
  <r>
    <s v="138020001"/>
    <s v="REINTEGRO DE INCAPACIDADES"/>
    <d v="2026-01-29T00:00:00"/>
    <s v="2026"/>
    <x v="1"/>
    <s v="CONSIGNACIONES BANCO"/>
    <s v=""/>
    <s v="000001013"/>
    <s v="SALUD TOTAL S.A. EPS ARS:REINTEGRO INCAPACIDADES000001013"/>
    <n v="0"/>
    <n v="152473"/>
    <n v="-152473"/>
    <s v="1"/>
    <x v="2"/>
    <x v="2"/>
    <s v=""/>
    <s v=" "/>
    <s v=" "/>
    <s v=" "/>
    <n v="0"/>
    <s v="CONTABLE"/>
    <s v="N"/>
    <s v="000001013"/>
    <s v="0"/>
    <s v="TACOTESO"/>
    <s v="Feb 16 2026 11:36AM"/>
    <s v="frmBAN607"/>
    <s v="TA-COOR-TESO"/>
    <s v="TAMBIENTAL"/>
    <s v="Feb 16 2026 11:36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291818"/>
    <n v="0"/>
    <n v="291818"/>
    <s v="1"/>
    <x v="26"/>
    <x v="2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125412"/>
    <n v="0"/>
    <n v="125412"/>
    <s v="1"/>
    <x v="364"/>
    <x v="364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116"/>
    <x v="11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875453"/>
    <n v="0"/>
    <n v="875453"/>
    <s v="1"/>
    <x v="16"/>
    <x v="1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0"/>
    <n v="875453"/>
    <n v="-875453"/>
    <s v="1"/>
    <x v="16"/>
    <x v="1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758726"/>
    <n v="0"/>
    <n v="758726"/>
    <s v="1"/>
    <x v="108"/>
    <x v="108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45"/>
    <x v="45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116727"/>
    <n v="0"/>
    <n v="116727"/>
    <s v="1"/>
    <x v="272"/>
    <x v="272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49"/>
    <x v="49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317"/>
    <x v="317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116727"/>
    <n v="0"/>
    <n v="116727"/>
    <s v="1"/>
    <x v="170"/>
    <x v="365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817089"/>
    <n v="0"/>
    <n v="817089"/>
    <s v="1"/>
    <x v="28"/>
    <x v="28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253"/>
    <x v="253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291818"/>
    <n v="0"/>
    <n v="291818"/>
    <s v="1"/>
    <x v="107"/>
    <x v="107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49"/>
    <x v="49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817089"/>
    <n v="0"/>
    <n v="817089"/>
    <s v="1"/>
    <x v="291"/>
    <x v="291"/>
    <s v="10020000"/>
    <s v="GERENCIA DE MANTENIMIENTO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365"/>
    <x v="366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875453"/>
    <n v="0"/>
    <n v="875453"/>
    <s v="1"/>
    <x v="108"/>
    <x v="108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1-31T00:00:00"/>
    <s v="2026"/>
    <x v="2"/>
    <s v="NOMINA NOVASOFT"/>
    <s v=""/>
    <s v="000000057"/>
    <s v="GASTOS REEMBOLSABLES"/>
    <n v="58364"/>
    <n v="0"/>
    <n v="58364"/>
    <s v="1"/>
    <x v="217"/>
    <x v="217"/>
    <s v="10030000"/>
    <s v="GERENCIA DE OPERACIONES"/>
    <s v=" "/>
    <s v=" "/>
    <n v="0"/>
    <s v="CONTABLE"/>
    <s v="N"/>
    <s v="000000057"/>
    <s v="0"/>
    <s v="TAAUXAREA"/>
    <s v="Feb 17 2026 11:07AM"/>
    <s v="frmCON6093"/>
    <s v="TA-COOR-CONT"/>
    <s v="TAMBIENTAL"/>
    <s v="Feb 17 2026 11:07AM"/>
    <s v=""/>
    <x v="5"/>
    <x v="2"/>
  </r>
  <r>
    <s v="138020001"/>
    <s v="REINTEGRO DE INCAPACIDADES"/>
    <d v="2026-02-03T00:00:00"/>
    <s v="2026"/>
    <x v="1"/>
    <s v="CONSIGNACIONES BANCO"/>
    <s v=""/>
    <s v="000001031"/>
    <s v="ASOCIACION MUTUAL SER EMPRESA SOLIDARIA:Reintegro incapacidades000001031"/>
    <n v="0"/>
    <n v="1423500"/>
    <n v="-1423500"/>
    <s v="1"/>
    <x v="6"/>
    <x v="6"/>
    <s v=""/>
    <s v=" "/>
    <s v=" "/>
    <s v=" "/>
    <n v="0"/>
    <s v="CONTABLE"/>
    <s v="N"/>
    <s v="000001031"/>
    <s v="0"/>
    <s v="TACOTESO"/>
    <s v="Mar 11 2026  3:57PM"/>
    <s v="frmBAN607"/>
    <s v="TA-COOR-TESO"/>
    <s v="TAMBIENTAL"/>
    <s v="Mar 11 2026  3:57PM"/>
    <s v=""/>
    <x v="5"/>
    <x v="3"/>
  </r>
  <r>
    <s v="138020001"/>
    <s v="REINTEGRO DE INCAPACIDADES"/>
    <d v="2026-02-04T00:00:00"/>
    <s v="2026"/>
    <x v="1"/>
    <s v="CONSIGNACIONES BANCO"/>
    <s v=""/>
    <s v="000001032"/>
    <s v="ASOCIACION MUTUAL SER EMPRESA SOLIDARIA:Reintegro incapacidades000001032"/>
    <n v="0"/>
    <n v="94900"/>
    <n v="-94900"/>
    <s v="1"/>
    <x v="6"/>
    <x v="6"/>
    <s v=""/>
    <s v=" "/>
    <s v=" "/>
    <s v=" "/>
    <n v="0"/>
    <s v="CONTABLE"/>
    <s v="N"/>
    <s v="000001032"/>
    <s v="0"/>
    <s v="TACOTESO"/>
    <s v="Mar 11 2026  3:59PM"/>
    <s v="frmBAN607"/>
    <s v="TA-COOR-TESO"/>
    <s v="TAMBIENTAL"/>
    <s v="Mar 11 2026  3:59PM"/>
    <s v=""/>
    <x v="5"/>
    <x v="3"/>
  </r>
  <r>
    <s v="138020001"/>
    <s v="REINTEGRO DE INCAPACIDADES"/>
    <d v="2026-02-06T00:00:00"/>
    <s v="2026"/>
    <x v="1"/>
    <s v="CONSIGNACIONES BANCO"/>
    <s v=""/>
    <s v="000001033"/>
    <s v="ASOCIACION MUTUAL SER EMPRESA SOLIDARIA:Reintegro incapacidades000001033"/>
    <n v="0"/>
    <n v="291818"/>
    <n v="-291818"/>
    <s v="1"/>
    <x v="6"/>
    <x v="6"/>
    <s v=""/>
    <s v=" "/>
    <s v=" "/>
    <s v=" "/>
    <n v="0"/>
    <s v="CONTABLE"/>
    <s v="N"/>
    <s v="000001033"/>
    <s v="0"/>
    <s v="TACOTESO"/>
    <s v="Mar 11 2026  4:01PM"/>
    <s v="frmBAN607"/>
    <s v="TA-COOR-TESO"/>
    <s v="TAMBIENTAL"/>
    <s v="Mar 11 2026  4:01PM"/>
    <s v=""/>
    <x v="5"/>
    <x v="3"/>
  </r>
  <r>
    <s v="138020001"/>
    <s v="REINTEGRO DE INCAPACIDADES"/>
    <d v="2026-02-09T00:00:00"/>
    <s v="2026"/>
    <x v="1"/>
    <s v="CONSIGNACIONES BANCO"/>
    <s v=""/>
    <s v="000001034"/>
    <s v="E.P.S. SANITAS S.A.:reintegro incapacidades000001034"/>
    <n v="0"/>
    <n v="304408"/>
    <n v="-304408"/>
    <s v="1"/>
    <x v="5"/>
    <x v="5"/>
    <s v=""/>
    <s v=" "/>
    <s v=" "/>
    <s v=" "/>
    <n v="0"/>
    <s v="CONTABLE"/>
    <s v="N"/>
    <s v="000001034"/>
    <s v="0"/>
    <s v="TACOTESO"/>
    <s v="Mar 11 2026  4:03PM"/>
    <s v="frmBAN607"/>
    <s v="TA-COOR-TESO"/>
    <s v="TAMBIENTAL"/>
    <s v="Mar 11 2026  4:03PM"/>
    <s v=""/>
    <x v="5"/>
    <x v="3"/>
  </r>
  <r>
    <s v="138020001"/>
    <s v="REINTEGRO DE INCAPACIDADES"/>
    <d v="2026-02-12T00:00:00"/>
    <s v="2026"/>
    <x v="1"/>
    <s v="CONSIGNACIONES BANCO"/>
    <s v=""/>
    <s v="000001035"/>
    <s v="E.P.S. SANITAS S.A.:Reintegro incapacidades000001035"/>
    <n v="0"/>
    <n v="780096"/>
    <n v="-780096"/>
    <s v="1"/>
    <x v="5"/>
    <x v="5"/>
    <s v=""/>
    <s v=" "/>
    <s v=" "/>
    <s v=" "/>
    <n v="0"/>
    <s v="CONTABLE"/>
    <s v="N"/>
    <s v="000001035"/>
    <s v="0"/>
    <s v="TACOTESO"/>
    <s v="Mar 11 2026  4:13PM"/>
    <s v="frmBAN607"/>
    <s v="TA-COOR-TESO"/>
    <s v="TAMBIENTAL"/>
    <s v="Mar 11 2026  4:13PM"/>
    <s v=""/>
    <x v="5"/>
    <x v="3"/>
  </r>
  <r>
    <s v="138020001"/>
    <s v="REINTEGRO DE INCAPACIDADES"/>
    <d v="2026-02-13T00:00:00"/>
    <s v="2026"/>
    <x v="1"/>
    <s v="CONSIGNACIONES BANCO"/>
    <s v=""/>
    <s v="000001036"/>
    <s v="E.P.S. SANITAS S.A.:Reintegro incapacidad000001036"/>
    <n v="0"/>
    <n v="992971"/>
    <n v="-992971"/>
    <s v="1"/>
    <x v="5"/>
    <x v="5"/>
    <s v=""/>
    <s v=" "/>
    <s v=" "/>
    <s v=" "/>
    <n v="0"/>
    <s v="CONTABLE"/>
    <s v="N"/>
    <s v="000001036"/>
    <s v="0"/>
    <s v="TACOTESO"/>
    <s v="Mar 11 2026  4:16PM"/>
    <s v="frmBAN607"/>
    <s v="TA-COOR-TESO"/>
    <s v="TAMBIENTAL"/>
    <s v="Mar 11 2026  4:16PM"/>
    <s v=""/>
    <x v="5"/>
    <x v="3"/>
  </r>
  <r>
    <s v="138020001"/>
    <s v="REINTEGRO DE INCAPACIDADES"/>
    <d v="2026-02-16T00:00:00"/>
    <s v="2026"/>
    <x v="1"/>
    <s v="CONSIGNACIONES BANCO"/>
    <s v=""/>
    <s v="000001037"/>
    <s v="NUEVA EMPRESA PROMOTORA DE SALUD:reintegro incapacidades000001037"/>
    <n v="0"/>
    <n v="332150"/>
    <n v="-332150"/>
    <s v="1"/>
    <x v="3"/>
    <x v="3"/>
    <s v=""/>
    <s v=" "/>
    <s v=" "/>
    <s v=" "/>
    <n v="0"/>
    <s v="CONTABLE"/>
    <s v="N"/>
    <s v="000001037"/>
    <s v="0"/>
    <s v="TACOTESO"/>
    <s v="Mar 11 2026  4:17PM"/>
    <s v="frmBAN607"/>
    <s v="TA-COOR-TESO"/>
    <s v="TAMBIENTAL"/>
    <s v="Mar 11 2026  4:17PM"/>
    <s v=""/>
    <x v="5"/>
    <x v="3"/>
  </r>
  <r>
    <s v="138020001"/>
    <s v="REINTEGRO DE INCAPACIDADES"/>
    <d v="2026-02-16T00:00:00"/>
    <s v="2026"/>
    <x v="1"/>
    <s v="CONSIGNACIONES BANCO"/>
    <s v=""/>
    <s v="000001038"/>
    <s v="NUEVA EMPRESA PROMOTORA DE SALUD:Reintegro incapacidades000001038"/>
    <n v="0"/>
    <n v="1423500"/>
    <n v="-1423500"/>
    <s v="1"/>
    <x v="3"/>
    <x v="3"/>
    <s v=""/>
    <s v=" "/>
    <s v=" "/>
    <s v=" "/>
    <n v="0"/>
    <s v="CONTABLE"/>
    <s v="N"/>
    <s v="000001038"/>
    <s v="0"/>
    <s v="TACOTESO"/>
    <s v="Mar 11 2026  4:18PM"/>
    <s v="frmBAN607"/>
    <s v="TA-COOR-TESO"/>
    <s v="TAMBIENTAL"/>
    <s v="Mar 11 2026  4:18PM"/>
    <s v=""/>
    <x v="5"/>
    <x v="3"/>
  </r>
  <r>
    <s v="138020001"/>
    <s v="REINTEGRO DE INCAPACIDADES"/>
    <d v="2026-02-16T00:00:00"/>
    <s v="2026"/>
    <x v="1"/>
    <s v="CONSIGNACIONES BANCO"/>
    <s v=""/>
    <s v="000001039"/>
    <s v="NUEVA EMPRESA PROMOTORA DE SALUD:Reintegro incapacidades000001039"/>
    <n v="0"/>
    <n v="284700"/>
    <n v="-284700"/>
    <s v="1"/>
    <x v="3"/>
    <x v="3"/>
    <s v=""/>
    <s v=" "/>
    <s v=" "/>
    <s v=" "/>
    <n v="0"/>
    <s v="CONTABLE"/>
    <s v="N"/>
    <s v="000001039"/>
    <s v="0"/>
    <s v="TACOTESO"/>
    <s v="Mar 11 2026  4:19PM"/>
    <s v="frmBAN607"/>
    <s v="TA-COOR-TESO"/>
    <s v="TAMBIENTAL"/>
    <s v="Mar 11 2026  4:19PM"/>
    <s v=""/>
    <x v="5"/>
    <x v="3"/>
  </r>
  <r>
    <s v="138020001"/>
    <s v="REINTEGRO DE INCAPACIDADES"/>
    <d v="2026-02-19T00:00:00"/>
    <s v="2026"/>
    <x v="1"/>
    <s v="CONSIGNACIONES BANCO"/>
    <s v=""/>
    <s v="000001040"/>
    <s v="NUEVA EMPRESA PROMOTORA DE SALUD:Reintegro incapacidades000001040"/>
    <n v="0"/>
    <n v="86666"/>
    <n v="-86666"/>
    <s v="1"/>
    <x v="3"/>
    <x v="3"/>
    <s v=""/>
    <s v=" "/>
    <s v=" "/>
    <s v=" "/>
    <n v="0"/>
    <s v="CONTABLE"/>
    <s v="N"/>
    <s v="000001040"/>
    <s v="0"/>
    <s v="TACOTESO"/>
    <s v="Mar 11 2026  4:20PM"/>
    <s v="frmBAN607"/>
    <s v="TA-COOR-TESO"/>
    <s v="TAMBIENTAL"/>
    <s v="Mar 11 2026  4:20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177989"/>
    <n v="0"/>
    <n v="177989"/>
    <s v="1"/>
    <x v="366"/>
    <x v="367"/>
    <s v="10010000"/>
    <s v="GERENCIA FINANCIERA Y ADMINISTRATIVA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280383"/>
    <n v="0"/>
    <n v="280383"/>
    <s v="1"/>
    <x v="367"/>
    <x v="368"/>
    <s v="10020000"/>
    <s v="GERENCIA DE MANTENIMIENTO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817089"/>
    <n v="0"/>
    <n v="817089"/>
    <s v="1"/>
    <x v="291"/>
    <x v="291"/>
    <s v="10020000"/>
    <s v="GERENCIA DE MANTENIMIENTO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758726"/>
    <n v="0"/>
    <n v="758726"/>
    <s v="1"/>
    <x v="11"/>
    <x v="1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368"/>
    <x v="369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194"/>
    <x v="194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875453"/>
    <n v="0"/>
    <n v="875453"/>
    <s v="1"/>
    <x v="369"/>
    <x v="370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311"/>
    <x v="31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247"/>
    <x v="247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350182"/>
    <n v="0"/>
    <n v="350182"/>
    <s v="1"/>
    <x v="107"/>
    <x v="107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758726"/>
    <n v="0"/>
    <n v="758726"/>
    <s v="1"/>
    <x v="370"/>
    <x v="37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175091"/>
    <n v="0"/>
    <n v="175091"/>
    <s v="1"/>
    <x v="78"/>
    <x v="78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758726"/>
    <n v="0"/>
    <n v="758726"/>
    <s v="1"/>
    <x v="26"/>
    <x v="26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9494"/>
    <n v="0"/>
    <n v="59494"/>
    <s v="1"/>
    <x v="371"/>
    <x v="372"/>
    <s v="10020000"/>
    <s v="GERENCIA DE MANTENIMIENTO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372"/>
    <x v="373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107"/>
    <x v="107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15"/>
    <x v="15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291818"/>
    <n v="0"/>
    <n v="291818"/>
    <s v="1"/>
    <x v="370"/>
    <x v="371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373"/>
    <x v="374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116727"/>
    <n v="0"/>
    <n v="116727"/>
    <s v="1"/>
    <x v="78"/>
    <x v="78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58364"/>
    <n v="0"/>
    <n v="58364"/>
    <s v="1"/>
    <x v="25"/>
    <x v="25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175246"/>
    <n v="0"/>
    <n v="175246"/>
    <s v="1"/>
    <x v="178"/>
    <x v="178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116727"/>
    <n v="0"/>
    <n v="116727"/>
    <s v="1"/>
    <x v="369"/>
    <x v="370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758726"/>
    <n v="0"/>
    <n v="758726"/>
    <s v="1"/>
    <x v="322"/>
    <x v="322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0"/>
    <n v="758726"/>
    <n v="-758726"/>
    <s v="1"/>
    <x v="322"/>
    <x v="322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s v="138020001"/>
    <s v="REINTEGRO DE INCAPACIDADES"/>
    <d v="2026-02-28T00:00:00"/>
    <s v="2026"/>
    <x v="2"/>
    <s v="NOMINA NOVASOFT"/>
    <s v=""/>
    <s v="000000058"/>
    <s v="GASTOS REEMBOLSABLES"/>
    <n v="875453"/>
    <n v="0"/>
    <n v="875453"/>
    <s v="1"/>
    <x v="26"/>
    <x v="26"/>
    <s v="10030000"/>
    <s v="GERENCIA DE OPERACIONES"/>
    <s v=" "/>
    <s v=" "/>
    <n v="0"/>
    <s v="CONTABLE"/>
    <s v="N"/>
    <s v="000000058"/>
    <s v="0"/>
    <s v="TAAUXAREA"/>
    <s v="Mar 13 2026  1:17PM"/>
    <s v="frmCON6093"/>
    <s v="TA-COOR-CONT"/>
    <s v="TAMBIENTAL"/>
    <s v="Mar 16 2026  5:45PM"/>
    <s v=""/>
    <x v="5"/>
    <x v="3"/>
  </r>
  <r>
    <m/>
    <m/>
    <m/>
    <m/>
    <x v="3"/>
    <m/>
    <m/>
    <m/>
    <m/>
    <m/>
    <m/>
    <m/>
    <m/>
    <x v="374"/>
    <x v="375"/>
    <m/>
    <m/>
    <m/>
    <m/>
    <m/>
    <m/>
    <m/>
    <m/>
    <m/>
    <m/>
    <m/>
    <m/>
    <m/>
    <m/>
    <m/>
    <m/>
    <x v="6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ECACC-E9DD-4FF3-A845-56F7A3669ED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ERCERO" colHeaderCaption="AÑO">
  <location ref="A4:H381" firstHeaderRow="1" firstDataRow="2" firstDataCol="1"/>
  <pivotFields count="31">
    <pivotField showAll="0"/>
    <pivotField showAll="0"/>
    <pivotField numFmtId="164" showAll="0"/>
    <pivotField axis="axisCol" showAll="0">
      <items count="8">
        <item x="0"/>
        <item x="1"/>
        <item x="2"/>
        <item x="3"/>
        <item x="4"/>
        <item h="1" x="6"/>
        <item x="5"/>
        <item t="default"/>
      </items>
    </pivotField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  <pivotField showAll="0"/>
    <pivotField showAll="0"/>
    <pivotField axis="axisRow" showAll="0">
      <items count="389">
        <item x="101"/>
        <item x="324"/>
        <item x="329"/>
        <item x="315"/>
        <item x="92"/>
        <item x="211"/>
        <item x="98"/>
        <item x="347"/>
        <item x="123"/>
        <item x="67"/>
        <item x="58"/>
        <item x="17"/>
        <item x="213"/>
        <item x="33"/>
        <item x="188"/>
        <item x="255"/>
        <item x="163"/>
        <item x="252"/>
        <item x="305"/>
        <item x="24"/>
        <item x="336"/>
        <item x="143"/>
        <item x="282"/>
        <item x="349"/>
        <item x="140"/>
        <item x="50"/>
        <item x="74"/>
        <item x="117"/>
        <item x="105"/>
        <item x="138"/>
        <item x="267"/>
        <item x="231"/>
        <item x="69"/>
        <item x="85"/>
        <item x="178"/>
        <item x="232"/>
        <item x="318"/>
        <item x="45"/>
        <item x="4"/>
        <item x="6"/>
        <item x="228"/>
        <item x="40"/>
        <item x="59"/>
        <item x="334"/>
        <item x="153"/>
        <item x="95"/>
        <item x="125"/>
        <item x="273"/>
        <item x="325"/>
        <item x="115"/>
        <item x="246"/>
        <item x="257"/>
        <item x="212"/>
        <item x="52"/>
        <item x="196"/>
        <item x="219"/>
        <item x="68"/>
        <item x="243"/>
        <item x="342"/>
        <item x="170"/>
        <item x="200"/>
        <item x="164"/>
        <item x="253"/>
        <item x="330"/>
        <item x="230"/>
        <item x="236"/>
        <item x="286"/>
        <item x="291"/>
        <item x="245"/>
        <item x="351"/>
        <item x="293"/>
        <item x="317"/>
        <item x="268"/>
        <item x="288"/>
        <item x="184"/>
        <item x="328"/>
        <item x="161"/>
        <item x="226"/>
        <item x="312"/>
        <item x="186"/>
        <item x="8"/>
        <item x="198"/>
        <item x="289"/>
        <item x="238"/>
        <item x="287"/>
        <item x="217"/>
        <item x="189"/>
        <item x="340"/>
        <item x="177"/>
        <item x="256"/>
        <item x="235"/>
        <item x="251"/>
        <item x="221"/>
        <item x="44"/>
        <item x="55"/>
        <item x="86"/>
        <item x="277"/>
        <item x="300"/>
        <item x="142"/>
        <item x="275"/>
        <item x="56"/>
        <item x="127"/>
        <item x="10"/>
        <item x="321"/>
        <item x="88"/>
        <item x="7"/>
        <item x="5"/>
        <item x="124"/>
        <item x="162"/>
        <item x="87"/>
        <item x="159"/>
        <item x="304"/>
        <item x="192"/>
        <item x="278"/>
        <item x="43"/>
        <item x="180"/>
        <item x="134"/>
        <item x="37"/>
        <item x="1"/>
        <item x="299"/>
        <item x="109"/>
        <item x="25"/>
        <item x="151"/>
        <item x="49"/>
        <item x="193"/>
        <item x="83"/>
        <item x="145"/>
        <item x="179"/>
        <item x="118"/>
        <item x="54"/>
        <item x="148"/>
        <item x="73"/>
        <item x="294"/>
        <item x="126"/>
        <item x="259"/>
        <item x="345"/>
        <item x="203"/>
        <item x="93"/>
        <item x="222"/>
        <item x="343"/>
        <item x="65"/>
        <item x="224"/>
        <item x="72"/>
        <item x="61"/>
        <item x="218"/>
        <item x="316"/>
        <item x="271"/>
        <item x="111"/>
        <item x="314"/>
        <item x="97"/>
        <item x="276"/>
        <item x="172"/>
        <item x="302"/>
        <item x="60"/>
        <item x="131"/>
        <item x="206"/>
        <item x="167"/>
        <item x="38"/>
        <item x="214"/>
        <item x="195"/>
        <item x="194"/>
        <item x="22"/>
        <item x="27"/>
        <item x="64"/>
        <item x="12"/>
        <item x="108"/>
        <item x="100"/>
        <item x="62"/>
        <item x="121"/>
        <item x="171"/>
        <item x="81"/>
        <item x="280"/>
        <item x="297"/>
        <item x="284"/>
        <item x="128"/>
        <item x="156"/>
        <item x="41"/>
        <item x="205"/>
        <item x="70"/>
        <item x="71"/>
        <item x="46"/>
        <item x="274"/>
        <item x="21"/>
        <item x="16"/>
        <item x="114"/>
        <item x="331"/>
        <item x="249"/>
        <item x="215"/>
        <item x="270"/>
        <item x="248"/>
        <item x="303"/>
        <item x="11"/>
        <item x="84"/>
        <item x="47"/>
        <item x="290"/>
        <item x="191"/>
        <item x="78"/>
        <item x="308"/>
        <item x="244"/>
        <item x="254"/>
        <item x="239"/>
        <item x="75"/>
        <item x="204"/>
        <item x="333"/>
        <item x="35"/>
        <item x="80"/>
        <item x="23"/>
        <item x="210"/>
        <item x="29"/>
        <item x="122"/>
        <item x="28"/>
        <item x="310"/>
        <item x="207"/>
        <item x="106"/>
        <item x="120"/>
        <item x="292"/>
        <item x="323"/>
        <item x="90"/>
        <item x="332"/>
        <item x="34"/>
        <item x="158"/>
        <item x="110"/>
        <item x="327"/>
        <item x="130"/>
        <item x="209"/>
        <item x="63"/>
        <item x="247"/>
        <item x="94"/>
        <item x="279"/>
        <item x="233"/>
        <item x="240"/>
        <item x="185"/>
        <item x="285"/>
        <item x="82"/>
        <item x="57"/>
        <item x="341"/>
        <item x="157"/>
        <item x="13"/>
        <item x="229"/>
        <item x="144"/>
        <item x="216"/>
        <item x="301"/>
        <item x="132"/>
        <item x="283"/>
        <item x="241"/>
        <item x="89"/>
        <item x="168"/>
        <item x="169"/>
        <item x="99"/>
        <item x="3"/>
        <item x="220"/>
        <item x="76"/>
        <item x="309"/>
        <item x="141"/>
        <item x="166"/>
        <item x="116"/>
        <item x="311"/>
        <item x="202"/>
        <item x="269"/>
        <item x="154"/>
        <item x="223"/>
        <item x="250"/>
        <item x="295"/>
        <item x="263"/>
        <item x="337"/>
        <item x="149"/>
        <item x="18"/>
        <item x="79"/>
        <item x="150"/>
        <item x="190"/>
        <item x="264"/>
        <item x="265"/>
        <item x="339"/>
        <item x="31"/>
        <item x="296"/>
        <item x="146"/>
        <item x="326"/>
        <item x="133"/>
        <item x="135"/>
        <item x="182"/>
        <item x="96"/>
        <item x="14"/>
        <item x="42"/>
        <item x="165"/>
        <item x="346"/>
        <item x="227"/>
        <item x="313"/>
        <item x="20"/>
        <item x="160"/>
        <item x="36"/>
        <item x="155"/>
        <item x="119"/>
        <item x="237"/>
        <item x="197"/>
        <item x="201"/>
        <item x="208"/>
        <item x="322"/>
        <item x="298"/>
        <item x="225"/>
        <item x="260"/>
        <item x="352"/>
        <item x="136"/>
        <item x="9"/>
        <item x="26"/>
        <item x="102"/>
        <item x="344"/>
        <item x="152"/>
        <item x="320"/>
        <item x="335"/>
        <item x="2"/>
        <item x="187"/>
        <item x="174"/>
        <item x="53"/>
        <item x="348"/>
        <item x="139"/>
        <item x="137"/>
        <item x="272"/>
        <item x="199"/>
        <item x="261"/>
        <item x="183"/>
        <item x="66"/>
        <item x="306"/>
        <item x="19"/>
        <item x="262"/>
        <item x="0"/>
        <item x="103"/>
        <item x="266"/>
        <item x="307"/>
        <item x="173"/>
        <item x="234"/>
        <item x="176"/>
        <item x="281"/>
        <item x="107"/>
        <item x="91"/>
        <item x="319"/>
        <item x="51"/>
        <item x="113"/>
        <item x="104"/>
        <item x="147"/>
        <item x="48"/>
        <item x="39"/>
        <item x="338"/>
        <item x="32"/>
        <item x="129"/>
        <item x="181"/>
        <item x="15"/>
        <item x="30"/>
        <item x="77"/>
        <item x="350"/>
        <item x="242"/>
        <item x="175"/>
        <item x="112"/>
        <item x="258"/>
        <item m="1" x="376"/>
        <item m="1" x="377"/>
        <item x="375"/>
        <item m="1" x="385"/>
        <item x="353"/>
        <item x="354"/>
        <item x="355"/>
        <item x="356"/>
        <item m="1" x="380"/>
        <item m="1" x="381"/>
        <item m="1" x="382"/>
        <item m="1" x="383"/>
        <item m="1" x="384"/>
        <item m="1" x="386"/>
        <item x="362"/>
        <item m="1" x="387"/>
        <item m="1" x="378"/>
        <item m="1" x="379"/>
        <item x="357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7"/>
    </i>
    <i>
      <x v="358"/>
    </i>
    <i>
      <x v="359"/>
    </i>
    <i>
      <x v="360"/>
    </i>
    <i>
      <x v="367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Suma de Saldo" fld="11" baseField="0" baseItem="0" numFmtId="4"/>
  </dataFields>
  <formats count="17">
    <format dxfId="17">
      <pivotArea dataOnly="0" labelOnly="1" fieldPosition="0">
        <references count="1">
          <reference field="14" count="1">
            <x v="75"/>
          </reference>
        </references>
      </pivotArea>
    </format>
    <format dxfId="16">
      <pivotArea type="origin" dataOnly="0" labelOnly="1" outline="0" fieldPosition="0"/>
    </format>
    <format dxfId="15">
      <pivotArea field="3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14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Col="1" outline="0" fieldPosition="0"/>
    </format>
    <format dxfId="10">
      <pivotArea type="origin" dataOnly="0" labelOnly="1" outline="0" fieldPosition="0"/>
    </format>
    <format dxfId="9">
      <pivotArea field="3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14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Col="1" outline="0" fieldPosition="0"/>
    </format>
    <format dxfId="4">
      <pivotArea field="3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ABC8C-E1B8-4BDE-B6CE-DF1698462F53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5" firstHeaderRow="1" firstDataRow="1" firstDataCol="4" rowPageCount="1" colPageCount="1"/>
  <pivotFields count="33"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x="2"/>
        <item x="0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" outline="0" showAll="0" defaultSubtotal="0"/>
    <pivotField compact="0" numFmtId="4" outline="0" showAll="0" defaultSubtotal="0"/>
    <pivotField compact="0" numFmtId="4" outline="0" showAll="0" defaultSubtotal="0"/>
    <pivotField compact="0" outline="0" showAll="0" defaultSubtotal="0"/>
    <pivotField axis="axisRow" compact="0" outline="0" showAll="0" defaultSubtotal="0">
      <items count="375">
        <item x="61"/>
        <item x="63"/>
        <item x="301"/>
        <item x="336"/>
        <item x="307"/>
        <item x="15"/>
        <item x="183"/>
        <item x="92"/>
        <item x="204"/>
        <item x="331"/>
        <item x="137"/>
        <item x="242"/>
        <item x="184"/>
        <item x="249"/>
        <item x="296"/>
        <item x="76"/>
        <item x="330"/>
        <item x="305"/>
        <item x="215"/>
        <item x="43"/>
        <item x="219"/>
        <item x="262"/>
        <item x="286"/>
        <item x="332"/>
        <item x="207"/>
        <item x="173"/>
        <item x="259"/>
        <item x="291"/>
        <item x="230"/>
        <item x="75"/>
        <item x="241"/>
        <item x="306"/>
        <item x="69"/>
        <item x="17"/>
        <item x="16"/>
        <item x="234"/>
        <item x="308"/>
        <item x="124"/>
        <item x="350"/>
        <item x="209"/>
        <item x="128"/>
        <item x="99"/>
        <item x="81"/>
        <item x="335"/>
        <item x="267"/>
        <item x="179"/>
        <item x="122"/>
        <item x="133"/>
        <item x="113"/>
        <item x="144"/>
        <item x="90"/>
        <item x="319"/>
        <item x="231"/>
        <item x="221"/>
        <item x="196"/>
        <item x="185"/>
        <item x="252"/>
        <item x="145"/>
        <item x="35"/>
        <item x="260"/>
        <item x="186"/>
        <item x="275"/>
        <item x="31"/>
        <item x="321"/>
        <item x="176"/>
        <item x="161"/>
        <item x="106"/>
        <item x="149"/>
        <item x="347"/>
        <item x="64"/>
        <item x="80"/>
        <item x="246"/>
        <item x="34"/>
        <item x="257"/>
        <item x="60"/>
        <item x="125"/>
        <item x="312"/>
        <item x="298"/>
        <item x="265"/>
        <item x="187"/>
        <item x="293"/>
        <item x="86"/>
        <item x="289"/>
        <item x="212"/>
        <item x="18"/>
        <item x="342"/>
        <item x="25"/>
        <item x="172"/>
        <item x="200"/>
        <item x="208"/>
        <item x="65"/>
        <item x="245"/>
        <item x="287"/>
        <item x="181"/>
        <item x="210"/>
        <item x="194"/>
        <item x="248"/>
        <item x="281"/>
        <item x="280"/>
        <item x="341"/>
        <item x="285"/>
        <item x="303"/>
        <item x="152"/>
        <item x="188"/>
        <item x="222"/>
        <item x="232"/>
        <item x="95"/>
        <item x="77"/>
        <item x="141"/>
        <item x="228"/>
        <item x="279"/>
        <item x="73"/>
        <item x="329"/>
        <item x="121"/>
        <item x="282"/>
        <item x="123"/>
        <item x="202"/>
        <item x="174"/>
        <item x="352"/>
        <item x="42"/>
        <item x="266"/>
        <item x="300"/>
        <item x="349"/>
        <item x="269"/>
        <item x="120"/>
        <item x="327"/>
        <item x="9"/>
        <item x="302"/>
        <item x="166"/>
        <item x="117"/>
        <item x="258"/>
        <item x="19"/>
        <item x="223"/>
        <item x="216"/>
        <item x="274"/>
        <item x="235"/>
        <item x="153"/>
        <item x="189"/>
        <item x="108"/>
        <item x="273"/>
        <item x="206"/>
        <item x="70"/>
        <item x="83"/>
        <item x="163"/>
        <item x="197"/>
        <item x="52"/>
        <item x="91"/>
        <item x="132"/>
        <item x="105"/>
        <item x="253"/>
        <item x="325"/>
        <item x="190"/>
        <item x="256"/>
        <item x="297"/>
        <item x="339"/>
        <item x="201"/>
        <item x="334"/>
        <item x="109"/>
        <item x="193"/>
        <item x="220"/>
        <item x="345"/>
        <item x="295"/>
        <item x="254"/>
        <item x="250"/>
        <item x="324"/>
        <item x="28"/>
        <item x="224"/>
        <item x="146"/>
        <item x="74"/>
        <item x="29"/>
        <item x="344"/>
        <item x="150"/>
        <item x="26"/>
        <item x="97"/>
        <item x="311"/>
        <item x="54"/>
        <item x="213"/>
        <item x="66"/>
        <item x="236"/>
        <item x="317"/>
        <item x="292"/>
        <item x="326"/>
        <item x="53"/>
        <item x="340"/>
        <item x="67"/>
        <item x="348"/>
        <item x="10"/>
        <item x="310"/>
        <item x="261"/>
        <item x="299"/>
        <item x="343"/>
        <item x="351"/>
        <item x="164"/>
        <item x="51"/>
        <item x="211"/>
        <item x="20"/>
        <item x="44"/>
        <item x="100"/>
        <item x="48"/>
        <item x="30"/>
        <item x="136"/>
        <item x="195"/>
        <item x="32"/>
        <item x="37"/>
        <item x="21"/>
        <item x="171"/>
        <item x="36"/>
        <item x="45"/>
        <item x="93"/>
        <item x="270"/>
        <item x="165"/>
        <item x="98"/>
        <item x="58"/>
        <item x="175"/>
        <item x="140"/>
        <item x="84"/>
        <item x="68"/>
        <item x="11"/>
        <item x="304"/>
        <item x="169"/>
        <item x="180"/>
        <item x="94"/>
        <item x="142"/>
        <item x="167"/>
        <item x="226"/>
        <item x="118"/>
        <item x="148"/>
        <item x="155"/>
        <item x="205"/>
        <item x="127"/>
        <item x="247"/>
        <item x="154"/>
        <item x="264"/>
        <item x="268"/>
        <item x="131"/>
        <item x="147"/>
        <item x="112"/>
        <item x="237"/>
        <item x="104"/>
        <item x="107"/>
        <item x="313"/>
        <item x="225"/>
        <item x="233"/>
        <item x="103"/>
        <item x="38"/>
        <item x="277"/>
        <item x="333"/>
        <item x="191"/>
        <item x="214"/>
        <item x="55"/>
        <item x="314"/>
        <item x="177"/>
        <item x="24"/>
        <item x="271"/>
        <item x="156"/>
        <item x="62"/>
        <item x="284"/>
        <item x="87"/>
        <item x="12"/>
        <item x="309"/>
        <item x="346"/>
        <item x="119"/>
        <item x="263"/>
        <item x="158"/>
        <item x="227"/>
        <item x="110"/>
        <item x="272"/>
        <item x="33"/>
        <item x="114"/>
        <item x="101"/>
        <item x="251"/>
        <item x="85"/>
        <item x="157"/>
        <item x="338"/>
        <item x="238"/>
        <item x="134"/>
        <item x="199"/>
        <item x="22"/>
        <item x="276"/>
        <item x="290"/>
        <item x="143"/>
        <item x="192"/>
        <item x="130"/>
        <item x="278"/>
        <item x="39"/>
        <item x="135"/>
        <item x="49"/>
        <item x="316"/>
        <item x="244"/>
        <item x="229"/>
        <item x="217"/>
        <item x="178"/>
        <item x="138"/>
        <item x="13"/>
        <item x="240"/>
        <item x="255"/>
        <item x="129"/>
        <item x="168"/>
        <item x="23"/>
        <item x="115"/>
        <item x="46"/>
        <item x="72"/>
        <item x="243"/>
        <item x="170"/>
        <item x="203"/>
        <item x="1"/>
        <item x="2"/>
        <item x="328"/>
        <item x="198"/>
        <item x="5"/>
        <item x="4"/>
        <item x="6"/>
        <item x="7"/>
        <item x="294"/>
        <item x="151"/>
        <item x="337"/>
        <item x="288"/>
        <item x="88"/>
        <item x="102"/>
        <item x="139"/>
        <item x="59"/>
        <item x="3"/>
        <item x="8"/>
        <item x="0"/>
        <item x="218"/>
        <item x="96"/>
        <item x="57"/>
        <item x="318"/>
        <item x="89"/>
        <item x="320"/>
        <item x="47"/>
        <item x="239"/>
        <item x="323"/>
        <item x="79"/>
        <item x="160"/>
        <item x="71"/>
        <item x="50"/>
        <item x="78"/>
        <item x="56"/>
        <item x="162"/>
        <item x="111"/>
        <item x="126"/>
        <item x="40"/>
        <item x="41"/>
        <item x="116"/>
        <item x="82"/>
        <item x="159"/>
        <item x="315"/>
        <item x="14"/>
        <item x="27"/>
        <item x="182"/>
        <item x="322"/>
        <item x="283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6">
        <item h="1" x="101"/>
        <item h="1" x="324"/>
        <item h="1" x="329"/>
        <item h="1" x="315"/>
        <item h="1" x="92"/>
        <item h="1" x="211"/>
        <item h="1" x="98"/>
        <item h="1" x="347"/>
        <item h="1" x="123"/>
        <item h="1" x="67"/>
        <item h="1" x="58"/>
        <item h="1" x="17"/>
        <item h="1" x="213"/>
        <item h="1" x="33"/>
        <item h="1" x="188"/>
        <item h="1" x="255"/>
        <item h="1" x="163"/>
        <item h="1" x="252"/>
        <item h="1" x="305"/>
        <item h="1" x="24"/>
        <item h="1" x="336"/>
        <item h="1" x="143"/>
        <item h="1" x="282"/>
        <item h="1" x="349"/>
        <item h="1" x="140"/>
        <item h="1" x="50"/>
        <item h="1" x="74"/>
        <item h="1" x="117"/>
        <item h="1" x="105"/>
        <item h="1" x="138"/>
        <item h="1" x="267"/>
        <item h="1" x="231"/>
        <item h="1" x="69"/>
        <item h="1" x="85"/>
        <item h="1" x="178"/>
        <item h="1" x="232"/>
        <item h="1" x="318"/>
        <item h="1" x="45"/>
        <item h="1" x="4"/>
        <item h="1" x="6"/>
        <item h="1" x="228"/>
        <item h="1" x="40"/>
        <item h="1" x="59"/>
        <item h="1" x="334"/>
        <item h="1" x="153"/>
        <item h="1" x="95"/>
        <item h="1" x="125"/>
        <item h="1" x="273"/>
        <item h="1" x="325"/>
        <item h="1" x="115"/>
        <item h="1" x="246"/>
        <item h="1" x="257"/>
        <item h="1" x="212"/>
        <item h="1" x="52"/>
        <item h="1" x="196"/>
        <item h="1" x="219"/>
        <item h="1" x="68"/>
        <item h="1" x="243"/>
        <item h="1" x="342"/>
        <item h="1" x="170"/>
        <item h="1" x="200"/>
        <item h="1" x="164"/>
        <item h="1" x="253"/>
        <item h="1" x="330"/>
        <item h="1" x="230"/>
        <item h="1" x="236"/>
        <item h="1" x="286"/>
        <item h="1" x="291"/>
        <item h="1" x="245"/>
        <item h="1" x="351"/>
        <item h="1" x="293"/>
        <item h="1" x="317"/>
        <item h="1" x="268"/>
        <item h="1" x="288"/>
        <item h="1" x="184"/>
        <item h="1" x="328"/>
        <item h="1" x="161"/>
        <item h="1" x="226"/>
        <item h="1" x="312"/>
        <item h="1" x="186"/>
        <item h="1" x="8"/>
        <item h="1" x="198"/>
        <item h="1" x="289"/>
        <item h="1" x="238"/>
        <item h="1" x="287"/>
        <item h="1" x="217"/>
        <item h="1" x="189"/>
        <item h="1" x="340"/>
        <item h="1" x="177"/>
        <item h="1" x="256"/>
        <item h="1" x="235"/>
        <item h="1" x="251"/>
        <item h="1" x="221"/>
        <item h="1" x="44"/>
        <item h="1" x="55"/>
        <item h="1" x="86"/>
        <item h="1" x="277"/>
        <item h="1" x="300"/>
        <item h="1" x="142"/>
        <item h="1" x="275"/>
        <item h="1" x="56"/>
        <item h="1" x="127"/>
        <item h="1" x="10"/>
        <item h="1" x="321"/>
        <item h="1" x="88"/>
        <item h="1" x="7"/>
        <item h="1" x="5"/>
        <item h="1" x="124"/>
        <item h="1" x="162"/>
        <item h="1" x="87"/>
        <item h="1" x="159"/>
        <item h="1" x="304"/>
        <item h="1" x="192"/>
        <item h="1" x="278"/>
        <item h="1" x="43"/>
        <item h="1" x="180"/>
        <item h="1" x="134"/>
        <item h="1" x="37"/>
        <item h="1" x="1"/>
        <item h="1" x="299"/>
        <item h="1" x="109"/>
        <item h="1" x="25"/>
        <item h="1" x="151"/>
        <item h="1" x="49"/>
        <item h="1" x="193"/>
        <item h="1" x="83"/>
        <item h="1" x="145"/>
        <item h="1" x="179"/>
        <item h="1" x="118"/>
        <item h="1" x="54"/>
        <item h="1" x="148"/>
        <item h="1" x="73"/>
        <item h="1" x="294"/>
        <item h="1" x="126"/>
        <item h="1" x="259"/>
        <item h="1" x="345"/>
        <item h="1" x="203"/>
        <item h="1" x="93"/>
        <item h="1" x="222"/>
        <item h="1" x="343"/>
        <item h="1" x="65"/>
        <item h="1" x="224"/>
        <item h="1" x="72"/>
        <item h="1" x="61"/>
        <item h="1" x="218"/>
        <item h="1" x="316"/>
        <item h="1" x="271"/>
        <item h="1" x="111"/>
        <item h="1" x="314"/>
        <item h="1" x="97"/>
        <item h="1" x="276"/>
        <item h="1" x="172"/>
        <item h="1" x="302"/>
        <item h="1" x="60"/>
        <item h="1" x="131"/>
        <item h="1" x="206"/>
        <item h="1" x="167"/>
        <item h="1" x="38"/>
        <item h="1" x="214"/>
        <item h="1" x="195"/>
        <item h="1" x="194"/>
        <item h="1" x="22"/>
        <item h="1" x="27"/>
        <item h="1" x="64"/>
        <item h="1" x="12"/>
        <item h="1" x="108"/>
        <item h="1" x="100"/>
        <item h="1" x="62"/>
        <item h="1" x="121"/>
        <item h="1" x="171"/>
        <item h="1" x="81"/>
        <item h="1" x="280"/>
        <item h="1" x="297"/>
        <item h="1" x="284"/>
        <item h="1" x="128"/>
        <item h="1" x="156"/>
        <item h="1" x="41"/>
        <item h="1" x="205"/>
        <item h="1" x="70"/>
        <item h="1" x="71"/>
        <item h="1" x="46"/>
        <item h="1" x="274"/>
        <item h="1" x="21"/>
        <item h="1" x="16"/>
        <item h="1" x="114"/>
        <item h="1" x="331"/>
        <item h="1" x="249"/>
        <item h="1" x="215"/>
        <item h="1" x="270"/>
        <item h="1" x="248"/>
        <item h="1" x="303"/>
        <item h="1" x="11"/>
        <item h="1" x="84"/>
        <item h="1" x="47"/>
        <item h="1" x="290"/>
        <item h="1" x="191"/>
        <item h="1" x="78"/>
        <item h="1" x="308"/>
        <item h="1" x="244"/>
        <item h="1" x="254"/>
        <item h="1" x="239"/>
        <item h="1" x="75"/>
        <item h="1" x="204"/>
        <item h="1" x="333"/>
        <item h="1" x="35"/>
        <item h="1" x="80"/>
        <item h="1" x="23"/>
        <item h="1" x="210"/>
        <item h="1" x="29"/>
        <item h="1" x="122"/>
        <item h="1" x="28"/>
        <item h="1" x="310"/>
        <item h="1" x="207"/>
        <item h="1" x="106"/>
        <item h="1" x="120"/>
        <item h="1" x="292"/>
        <item h="1" x="323"/>
        <item h="1" x="90"/>
        <item h="1" x="332"/>
        <item h="1" x="34"/>
        <item h="1" x="158"/>
        <item h="1" x="110"/>
        <item h="1" x="327"/>
        <item h="1" x="130"/>
        <item h="1" x="209"/>
        <item h="1" x="63"/>
        <item h="1" x="247"/>
        <item h="1" x="94"/>
        <item h="1" x="279"/>
        <item h="1" x="233"/>
        <item h="1" x="240"/>
        <item h="1" x="185"/>
        <item h="1" x="285"/>
        <item h="1" x="82"/>
        <item h="1" x="57"/>
        <item h="1" x="341"/>
        <item h="1" x="157"/>
        <item h="1" x="13"/>
        <item h="1" x="229"/>
        <item h="1" x="144"/>
        <item h="1" x="216"/>
        <item h="1" x="301"/>
        <item h="1" x="132"/>
        <item h="1" x="283"/>
        <item h="1" x="241"/>
        <item h="1" x="89"/>
        <item h="1" x="168"/>
        <item h="1" x="169"/>
        <item h="1" x="99"/>
        <item h="1" x="3"/>
        <item h="1" x="220"/>
        <item h="1" x="76"/>
        <item h="1" x="309"/>
        <item h="1" x="141"/>
        <item h="1" x="166"/>
        <item h="1" x="116"/>
        <item h="1" x="311"/>
        <item h="1" x="202"/>
        <item h="1" x="269"/>
        <item h="1" x="154"/>
        <item h="1" x="223"/>
        <item h="1" x="250"/>
        <item h="1" x="295"/>
        <item h="1" x="263"/>
        <item h="1" x="337"/>
        <item h="1" x="149"/>
        <item h="1" x="18"/>
        <item h="1" x="79"/>
        <item x="150"/>
        <item h="1" x="190"/>
        <item h="1" x="264"/>
        <item h="1" x="265"/>
        <item h="1" x="339"/>
        <item h="1" x="31"/>
        <item h="1" x="296"/>
        <item h="1" x="146"/>
        <item h="1" x="326"/>
        <item h="1" x="133"/>
        <item h="1" x="135"/>
        <item h="1" x="182"/>
        <item h="1" x="96"/>
        <item h="1" x="14"/>
        <item h="1" x="42"/>
        <item h="1" x="165"/>
        <item h="1" x="346"/>
        <item h="1" x="227"/>
        <item h="1" x="313"/>
        <item h="1" x="20"/>
        <item h="1" x="160"/>
        <item h="1" x="36"/>
        <item h="1" x="155"/>
        <item h="1" x="119"/>
        <item h="1" x="237"/>
        <item h="1" x="197"/>
        <item h="1" x="201"/>
        <item h="1" x="208"/>
        <item h="1" x="322"/>
        <item h="1" x="298"/>
        <item h="1" x="225"/>
        <item h="1" x="260"/>
        <item h="1" x="352"/>
        <item h="1" x="136"/>
        <item h="1" x="9"/>
        <item h="1" x="26"/>
        <item h="1" x="102"/>
        <item h="1" x="344"/>
        <item h="1" x="152"/>
        <item h="1" x="320"/>
        <item h="1" x="335"/>
        <item h="1" x="2"/>
        <item h="1" x="187"/>
        <item h="1" x="174"/>
        <item h="1" x="53"/>
        <item h="1" x="348"/>
        <item h="1" x="139"/>
        <item h="1" x="137"/>
        <item h="1" x="272"/>
        <item h="1" x="199"/>
        <item h="1" x="261"/>
        <item h="1" x="183"/>
        <item h="1" x="66"/>
        <item h="1" x="306"/>
        <item h="1" x="19"/>
        <item h="1" x="262"/>
        <item h="1" x="0"/>
        <item h="1" x="103"/>
        <item h="1" x="266"/>
        <item h="1" x="307"/>
        <item h="1" x="173"/>
        <item h="1" x="234"/>
        <item h="1" x="176"/>
        <item h="1" x="281"/>
        <item h="1" x="107"/>
        <item h="1" x="91"/>
        <item h="1" x="319"/>
        <item h="1" x="51"/>
        <item h="1" x="113"/>
        <item h="1" x="104"/>
        <item h="1" x="147"/>
        <item h="1" x="48"/>
        <item h="1" x="39"/>
        <item h="1" x="338"/>
        <item h="1" x="32"/>
        <item h="1" x="129"/>
        <item h="1" x="181"/>
        <item h="1" x="15"/>
        <item h="1" x="30"/>
        <item h="1" x="77"/>
        <item h="1" x="350"/>
        <item h="1" x="242"/>
        <item h="1" x="175"/>
        <item h="1" x="112"/>
        <item h="1" x="258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2"/>
        <item x="3"/>
        <item x="4"/>
        <item x="5"/>
        <item x="6"/>
        <item x="7"/>
        <item x="8"/>
        <item x="9"/>
        <item x="10"/>
        <item x="11"/>
        <item x="0"/>
        <item x="1"/>
        <item x="12"/>
      </items>
    </pivotField>
  </pivotFields>
  <rowFields count="4">
    <field x="13"/>
    <field x="14"/>
    <field x="31"/>
    <field x="32"/>
  </rowFields>
  <rowItems count="2">
    <i>
      <x v="171"/>
      <x v="268"/>
      <x v="1"/>
      <x v="10"/>
    </i>
    <i t="grand">
      <x/>
    </i>
  </rowItems>
  <colItems count="1">
    <i/>
  </colItems>
  <pageFields count="1">
    <pageField fld="4" hier="-1"/>
  </pageFields>
  <dataFields count="1">
    <dataField name="Suma de Generado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22"/>
  <sheetViews>
    <sheetView workbookViewId="0">
      <selection activeCell="H7" sqref="H7"/>
    </sheetView>
  </sheetViews>
  <sheetFormatPr baseColWidth="10" defaultRowHeight="15" x14ac:dyDescent="0.25"/>
  <cols>
    <col min="1" max="1" width="14.28515625" style="1" customWidth="1"/>
    <col min="2" max="2" width="12.42578125" style="1" customWidth="1"/>
    <col min="3" max="3" width="14.28515625" style="2" customWidth="1"/>
    <col min="4" max="4" width="6.28515625" style="1" customWidth="1"/>
    <col min="5" max="5" width="13.85546875" style="1" customWidth="1"/>
    <col min="6" max="6" width="3.42578125" style="1" customWidth="1"/>
    <col min="7" max="7" width="14.28515625" style="1" customWidth="1"/>
    <col min="8" max="8" width="57.140625" style="1" customWidth="1"/>
    <col min="9" max="10" width="20" style="3" customWidth="1"/>
    <col min="11" max="12" width="14.28515625" style="1" customWidth="1"/>
    <col min="13" max="13" width="28.5703125" style="1" customWidth="1"/>
    <col min="14" max="14" width="14.28515625" style="1" customWidth="1"/>
    <col min="15" max="15" width="28.5703125" style="1" customWidth="1"/>
    <col min="16" max="17" width="14.28515625" style="1" customWidth="1"/>
    <col min="18" max="18" width="17.140625" style="3" customWidth="1"/>
    <col min="19" max="23" width="14.28515625" style="1" customWidth="1"/>
    <col min="24" max="24" width="28.5703125" style="1" customWidth="1"/>
    <col min="25" max="27" width="14.28515625" style="1" customWidth="1"/>
    <col min="28" max="28" width="28.5703125" style="1" customWidth="1"/>
    <col min="29" max="29" width="14.28515625" style="1" customWidth="1"/>
  </cols>
  <sheetData>
    <row r="1" spans="1:29" ht="15.75" x14ac:dyDescent="0.25">
      <c r="A1" s="83" t="s">
        <v>0</v>
      </c>
      <c r="B1" s="84"/>
      <c r="C1" s="85"/>
      <c r="D1" s="84"/>
      <c r="E1" s="84"/>
    </row>
    <row r="2" spans="1:29" ht="15.75" x14ac:dyDescent="0.25">
      <c r="A2" s="4" t="s">
        <v>1</v>
      </c>
    </row>
    <row r="3" spans="1:29" ht="15.75" x14ac:dyDescent="0.25">
      <c r="A3" s="4" t="s">
        <v>2</v>
      </c>
    </row>
    <row r="4" spans="1:29" ht="15.75" x14ac:dyDescent="0.25">
      <c r="A4" s="4" t="s">
        <v>3</v>
      </c>
      <c r="I4" s="34">
        <f>SUBTOTAL(9,I7:I521)</f>
        <v>109263756</v>
      </c>
      <c r="J4" s="34">
        <f>SUBTOTAL(9,J7:J521)</f>
        <v>96904517</v>
      </c>
      <c r="K4" s="35">
        <f>+I4-J4</f>
        <v>12359239</v>
      </c>
    </row>
    <row r="6" spans="1:29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5" t="s">
        <v>12</v>
      </c>
      <c r="J6" s="5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5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</row>
    <row r="7" spans="1:29" x14ac:dyDescent="0.25">
      <c r="A7" s="1" t="s">
        <v>33</v>
      </c>
      <c r="B7" s="1" t="s">
        <v>34</v>
      </c>
      <c r="C7" s="2">
        <v>45681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3">
        <v>0</v>
      </c>
      <c r="J7" s="3">
        <v>433330</v>
      </c>
      <c r="K7" s="1" t="s">
        <v>40</v>
      </c>
      <c r="L7" s="1" t="s">
        <v>41</v>
      </c>
      <c r="M7" s="1" t="s">
        <v>42</v>
      </c>
      <c r="N7" s="1" t="s">
        <v>37</v>
      </c>
      <c r="O7" s="1" t="s">
        <v>43</v>
      </c>
      <c r="P7" s="1" t="s">
        <v>43</v>
      </c>
      <c r="Q7" s="1" t="s">
        <v>43</v>
      </c>
      <c r="R7" s="3">
        <v>0</v>
      </c>
      <c r="S7" s="1" t="s">
        <v>44</v>
      </c>
      <c r="T7" s="1" t="s">
        <v>45</v>
      </c>
      <c r="U7" s="1" t="s">
        <v>38</v>
      </c>
      <c r="V7" s="1" t="s">
        <v>46</v>
      </c>
      <c r="W7" s="1" t="s">
        <v>47</v>
      </c>
      <c r="X7" s="1" t="s">
        <v>48</v>
      </c>
      <c r="Y7" s="1" t="s">
        <v>49</v>
      </c>
      <c r="Z7" s="1" t="s">
        <v>50</v>
      </c>
      <c r="AA7" s="1" t="s">
        <v>51</v>
      </c>
      <c r="AB7" s="1" t="s">
        <v>48</v>
      </c>
      <c r="AC7" s="1" t="s">
        <v>37</v>
      </c>
    </row>
    <row r="8" spans="1:29" x14ac:dyDescent="0.25">
      <c r="A8" s="1" t="s">
        <v>33</v>
      </c>
      <c r="B8" s="1" t="s">
        <v>34</v>
      </c>
      <c r="C8" s="2">
        <v>45679</v>
      </c>
      <c r="D8" s="1" t="s">
        <v>35</v>
      </c>
      <c r="E8" s="1" t="s">
        <v>36</v>
      </c>
      <c r="F8" s="1" t="s">
        <v>37</v>
      </c>
      <c r="G8" s="1" t="s">
        <v>52</v>
      </c>
      <c r="H8" s="1" t="s">
        <v>53</v>
      </c>
      <c r="I8" s="3">
        <v>0</v>
      </c>
      <c r="J8" s="3">
        <v>718378</v>
      </c>
      <c r="K8" s="1" t="s">
        <v>40</v>
      </c>
      <c r="L8" s="1" t="s">
        <v>54</v>
      </c>
      <c r="M8" s="1" t="s">
        <v>55</v>
      </c>
      <c r="N8" s="1" t="s">
        <v>37</v>
      </c>
      <c r="O8" s="1" t="s">
        <v>43</v>
      </c>
      <c r="P8" s="1" t="s">
        <v>43</v>
      </c>
      <c r="Q8" s="1" t="s">
        <v>43</v>
      </c>
      <c r="R8" s="3">
        <v>0</v>
      </c>
      <c r="S8" s="1" t="s">
        <v>44</v>
      </c>
      <c r="T8" s="1" t="s">
        <v>45</v>
      </c>
      <c r="U8" s="1" t="s">
        <v>52</v>
      </c>
      <c r="V8" s="1" t="s">
        <v>46</v>
      </c>
      <c r="W8" s="1" t="s">
        <v>47</v>
      </c>
      <c r="X8" s="1" t="s">
        <v>56</v>
      </c>
      <c r="Y8" s="1" t="s">
        <v>49</v>
      </c>
      <c r="Z8" s="1" t="s">
        <v>50</v>
      </c>
      <c r="AA8" s="1" t="s">
        <v>51</v>
      </c>
      <c r="AB8" s="1" t="s">
        <v>56</v>
      </c>
      <c r="AC8" s="1" t="s">
        <v>37</v>
      </c>
    </row>
    <row r="9" spans="1:29" x14ac:dyDescent="0.25">
      <c r="A9" s="1" t="s">
        <v>33</v>
      </c>
      <c r="B9" s="1" t="s">
        <v>34</v>
      </c>
      <c r="C9" s="2">
        <v>45674</v>
      </c>
      <c r="D9" s="1" t="s">
        <v>35</v>
      </c>
      <c r="E9" s="1" t="s">
        <v>36</v>
      </c>
      <c r="F9" s="1" t="s">
        <v>37</v>
      </c>
      <c r="G9" s="1" t="s">
        <v>57</v>
      </c>
      <c r="H9" s="1" t="s">
        <v>58</v>
      </c>
      <c r="I9" s="3">
        <v>0</v>
      </c>
      <c r="J9" s="3">
        <v>2463437</v>
      </c>
      <c r="K9" s="1" t="s">
        <v>40</v>
      </c>
      <c r="L9" s="1" t="s">
        <v>54</v>
      </c>
      <c r="M9" s="1" t="s">
        <v>55</v>
      </c>
      <c r="N9" s="1" t="s">
        <v>37</v>
      </c>
      <c r="O9" s="1" t="s">
        <v>43</v>
      </c>
      <c r="P9" s="1" t="s">
        <v>43</v>
      </c>
      <c r="Q9" s="1" t="s">
        <v>43</v>
      </c>
      <c r="R9" s="3">
        <v>0</v>
      </c>
      <c r="S9" s="1" t="s">
        <v>44</v>
      </c>
      <c r="T9" s="1" t="s">
        <v>45</v>
      </c>
      <c r="U9" s="1" t="s">
        <v>57</v>
      </c>
      <c r="V9" s="1" t="s">
        <v>46</v>
      </c>
      <c r="W9" s="1" t="s">
        <v>47</v>
      </c>
      <c r="X9" s="1" t="s">
        <v>59</v>
      </c>
      <c r="Y9" s="1" t="s">
        <v>49</v>
      </c>
      <c r="Z9" s="1" t="s">
        <v>50</v>
      </c>
      <c r="AA9" s="1" t="s">
        <v>51</v>
      </c>
      <c r="AB9" s="1" t="s">
        <v>59</v>
      </c>
      <c r="AC9" s="1" t="s">
        <v>37</v>
      </c>
    </row>
    <row r="10" spans="1:29" x14ac:dyDescent="0.25">
      <c r="A10" s="1" t="s">
        <v>33</v>
      </c>
      <c r="B10" s="1" t="s">
        <v>34</v>
      </c>
      <c r="C10" s="2">
        <v>45671</v>
      </c>
      <c r="D10" s="1" t="s">
        <v>35</v>
      </c>
      <c r="E10" s="1" t="s">
        <v>36</v>
      </c>
      <c r="F10" s="1" t="s">
        <v>37</v>
      </c>
      <c r="G10" s="1" t="s">
        <v>60</v>
      </c>
      <c r="H10" s="1" t="s">
        <v>61</v>
      </c>
      <c r="I10" s="3">
        <v>0</v>
      </c>
      <c r="J10" s="3">
        <v>2165553</v>
      </c>
      <c r="K10" s="1" t="s">
        <v>40</v>
      </c>
      <c r="L10" s="1" t="s">
        <v>62</v>
      </c>
      <c r="M10" s="1" t="s">
        <v>63</v>
      </c>
      <c r="N10" s="1" t="s">
        <v>37</v>
      </c>
      <c r="O10" s="1" t="s">
        <v>43</v>
      </c>
      <c r="P10" s="1" t="s">
        <v>43</v>
      </c>
      <c r="Q10" s="1" t="s">
        <v>43</v>
      </c>
      <c r="R10" s="3">
        <v>0</v>
      </c>
      <c r="S10" s="1" t="s">
        <v>44</v>
      </c>
      <c r="T10" s="1" t="s">
        <v>45</v>
      </c>
      <c r="U10" s="1" t="s">
        <v>60</v>
      </c>
      <c r="V10" s="1" t="s">
        <v>46</v>
      </c>
      <c r="W10" s="1" t="s">
        <v>47</v>
      </c>
      <c r="X10" s="1" t="s">
        <v>64</v>
      </c>
      <c r="Y10" s="1" t="s">
        <v>49</v>
      </c>
      <c r="Z10" s="1" t="s">
        <v>50</v>
      </c>
      <c r="AA10" s="1" t="s">
        <v>51</v>
      </c>
      <c r="AB10" s="1" t="s">
        <v>64</v>
      </c>
      <c r="AC10" s="1" t="s">
        <v>37</v>
      </c>
    </row>
    <row r="11" spans="1:29" x14ac:dyDescent="0.25">
      <c r="A11" s="1" t="s">
        <v>33</v>
      </c>
      <c r="B11" s="1" t="s">
        <v>34</v>
      </c>
      <c r="C11" s="2">
        <v>45667</v>
      </c>
      <c r="D11" s="1" t="s">
        <v>35</v>
      </c>
      <c r="E11" s="1" t="s">
        <v>36</v>
      </c>
      <c r="F11" s="1" t="s">
        <v>37</v>
      </c>
      <c r="G11" s="1" t="s">
        <v>65</v>
      </c>
      <c r="H11" s="1" t="s">
        <v>66</v>
      </c>
      <c r="I11" s="3">
        <v>0</v>
      </c>
      <c r="J11" s="3">
        <v>780001</v>
      </c>
      <c r="K11" s="1" t="s">
        <v>40</v>
      </c>
      <c r="L11" s="1" t="s">
        <v>67</v>
      </c>
      <c r="M11" s="1" t="s">
        <v>68</v>
      </c>
      <c r="N11" s="1" t="s">
        <v>37</v>
      </c>
      <c r="O11" s="1" t="s">
        <v>43</v>
      </c>
      <c r="P11" s="1" t="s">
        <v>43</v>
      </c>
      <c r="Q11" s="1" t="s">
        <v>43</v>
      </c>
      <c r="R11" s="3">
        <v>0</v>
      </c>
      <c r="S11" s="1" t="s">
        <v>44</v>
      </c>
      <c r="T11" s="1" t="s">
        <v>45</v>
      </c>
      <c r="U11" s="1" t="s">
        <v>65</v>
      </c>
      <c r="V11" s="1" t="s">
        <v>46</v>
      </c>
      <c r="W11" s="1" t="s">
        <v>47</v>
      </c>
      <c r="X11" s="1" t="s">
        <v>69</v>
      </c>
      <c r="Y11" s="1" t="s">
        <v>49</v>
      </c>
      <c r="Z11" s="1" t="s">
        <v>50</v>
      </c>
      <c r="AA11" s="1" t="s">
        <v>51</v>
      </c>
      <c r="AB11" s="1" t="s">
        <v>69</v>
      </c>
      <c r="AC11" s="1" t="s">
        <v>37</v>
      </c>
    </row>
    <row r="12" spans="1:29" x14ac:dyDescent="0.25">
      <c r="A12" s="1" t="s">
        <v>33</v>
      </c>
      <c r="B12" s="1" t="s">
        <v>34</v>
      </c>
      <c r="C12" s="2">
        <v>45667</v>
      </c>
      <c r="D12" s="1" t="s">
        <v>35</v>
      </c>
      <c r="E12" s="1" t="s">
        <v>36</v>
      </c>
      <c r="F12" s="1" t="s">
        <v>37</v>
      </c>
      <c r="G12" s="1" t="s">
        <v>70</v>
      </c>
      <c r="H12" s="1" t="s">
        <v>71</v>
      </c>
      <c r="I12" s="3">
        <v>0</v>
      </c>
      <c r="J12" s="3">
        <v>942452</v>
      </c>
      <c r="K12" s="1" t="s">
        <v>40</v>
      </c>
      <c r="L12" s="1" t="s">
        <v>41</v>
      </c>
      <c r="M12" s="1" t="s">
        <v>42</v>
      </c>
      <c r="N12" s="1" t="s">
        <v>37</v>
      </c>
      <c r="O12" s="1" t="s">
        <v>43</v>
      </c>
      <c r="P12" s="1" t="s">
        <v>43</v>
      </c>
      <c r="Q12" s="1" t="s">
        <v>43</v>
      </c>
      <c r="R12" s="3">
        <v>0</v>
      </c>
      <c r="S12" s="1" t="s">
        <v>44</v>
      </c>
      <c r="T12" s="1" t="s">
        <v>45</v>
      </c>
      <c r="U12" s="1" t="s">
        <v>70</v>
      </c>
      <c r="V12" s="1" t="s">
        <v>46</v>
      </c>
      <c r="W12" s="1" t="s">
        <v>47</v>
      </c>
      <c r="X12" s="1" t="s">
        <v>72</v>
      </c>
      <c r="Y12" s="1" t="s">
        <v>49</v>
      </c>
      <c r="Z12" s="1" t="s">
        <v>50</v>
      </c>
      <c r="AA12" s="1" t="s">
        <v>51</v>
      </c>
      <c r="AB12" s="1" t="s">
        <v>72</v>
      </c>
      <c r="AC12" s="1" t="s">
        <v>37</v>
      </c>
    </row>
    <row r="13" spans="1:29" x14ac:dyDescent="0.25">
      <c r="A13" s="1" t="s">
        <v>33</v>
      </c>
      <c r="B13" s="1" t="s">
        <v>34</v>
      </c>
      <c r="C13" s="2">
        <v>45688</v>
      </c>
      <c r="D13" s="1" t="s">
        <v>73</v>
      </c>
      <c r="E13" s="1" t="s">
        <v>74</v>
      </c>
      <c r="F13" s="1" t="s">
        <v>37</v>
      </c>
      <c r="G13" s="1" t="s">
        <v>75</v>
      </c>
      <c r="H13" s="1" t="s">
        <v>76</v>
      </c>
      <c r="I13" s="3">
        <v>711750</v>
      </c>
      <c r="J13" s="3">
        <v>0</v>
      </c>
      <c r="K13" s="1" t="s">
        <v>40</v>
      </c>
      <c r="L13" s="1" t="s">
        <v>77</v>
      </c>
      <c r="M13" s="1" t="s">
        <v>78</v>
      </c>
      <c r="N13" s="1" t="s">
        <v>79</v>
      </c>
      <c r="O13" s="1" t="s">
        <v>80</v>
      </c>
      <c r="P13" s="1" t="s">
        <v>43</v>
      </c>
      <c r="Q13" s="1" t="s">
        <v>43</v>
      </c>
      <c r="R13" s="3">
        <v>0</v>
      </c>
      <c r="S13" s="1" t="s">
        <v>44</v>
      </c>
      <c r="T13" s="1" t="s">
        <v>45</v>
      </c>
      <c r="U13" s="1" t="s">
        <v>75</v>
      </c>
      <c r="V13" s="1" t="s">
        <v>46</v>
      </c>
      <c r="W13" s="1" t="s">
        <v>81</v>
      </c>
      <c r="X13" s="1" t="s">
        <v>82</v>
      </c>
      <c r="Y13" s="1" t="s">
        <v>83</v>
      </c>
      <c r="Z13" s="1" t="s">
        <v>84</v>
      </c>
      <c r="AA13" s="1" t="s">
        <v>51</v>
      </c>
      <c r="AB13" s="1" t="s">
        <v>82</v>
      </c>
      <c r="AC13" s="1" t="s">
        <v>37</v>
      </c>
    </row>
    <row r="14" spans="1:29" x14ac:dyDescent="0.25">
      <c r="A14" s="1" t="s">
        <v>33</v>
      </c>
      <c r="B14" s="1" t="s">
        <v>34</v>
      </c>
      <c r="C14" s="2">
        <v>45688</v>
      </c>
      <c r="D14" s="1" t="s">
        <v>73</v>
      </c>
      <c r="E14" s="1" t="s">
        <v>74</v>
      </c>
      <c r="F14" s="1" t="s">
        <v>37</v>
      </c>
      <c r="G14" s="1" t="s">
        <v>75</v>
      </c>
      <c r="H14" s="1" t="s">
        <v>76</v>
      </c>
      <c r="I14" s="3">
        <v>711750</v>
      </c>
      <c r="J14" s="3">
        <v>0</v>
      </c>
      <c r="K14" s="1" t="s">
        <v>40</v>
      </c>
      <c r="L14" s="1" t="s">
        <v>77</v>
      </c>
      <c r="M14" s="1" t="s">
        <v>78</v>
      </c>
      <c r="N14" s="1" t="s">
        <v>79</v>
      </c>
      <c r="O14" s="1" t="s">
        <v>80</v>
      </c>
      <c r="P14" s="1" t="s">
        <v>43</v>
      </c>
      <c r="Q14" s="1" t="s">
        <v>43</v>
      </c>
      <c r="R14" s="3">
        <v>0</v>
      </c>
      <c r="S14" s="1" t="s">
        <v>44</v>
      </c>
      <c r="T14" s="1" t="s">
        <v>45</v>
      </c>
      <c r="U14" s="1" t="s">
        <v>75</v>
      </c>
      <c r="V14" s="1" t="s">
        <v>46</v>
      </c>
      <c r="W14" s="1" t="s">
        <v>81</v>
      </c>
      <c r="X14" s="1" t="s">
        <v>82</v>
      </c>
      <c r="Y14" s="1" t="s">
        <v>83</v>
      </c>
      <c r="Z14" s="1" t="s">
        <v>84</v>
      </c>
      <c r="AA14" s="1" t="s">
        <v>51</v>
      </c>
      <c r="AB14" s="1" t="s">
        <v>82</v>
      </c>
      <c r="AC14" s="1" t="s">
        <v>37</v>
      </c>
    </row>
    <row r="15" spans="1:29" x14ac:dyDescent="0.25">
      <c r="A15" s="1" t="s">
        <v>33</v>
      </c>
      <c r="B15" s="1" t="s">
        <v>34</v>
      </c>
      <c r="C15" s="2">
        <v>45688</v>
      </c>
      <c r="D15" s="1" t="s">
        <v>73</v>
      </c>
      <c r="E15" s="1" t="s">
        <v>74</v>
      </c>
      <c r="F15" s="1" t="s">
        <v>37</v>
      </c>
      <c r="G15" s="1" t="s">
        <v>75</v>
      </c>
      <c r="H15" s="1" t="s">
        <v>76</v>
      </c>
      <c r="I15" s="3">
        <v>49214</v>
      </c>
      <c r="J15" s="3">
        <v>0</v>
      </c>
      <c r="K15" s="1" t="s">
        <v>40</v>
      </c>
      <c r="L15" s="1" t="s">
        <v>85</v>
      </c>
      <c r="M15" s="1" t="s">
        <v>86</v>
      </c>
      <c r="N15" s="1" t="s">
        <v>79</v>
      </c>
      <c r="O15" s="1" t="s">
        <v>80</v>
      </c>
      <c r="P15" s="1" t="s">
        <v>43</v>
      </c>
      <c r="Q15" s="1" t="s">
        <v>43</v>
      </c>
      <c r="R15" s="3">
        <v>0</v>
      </c>
      <c r="S15" s="1" t="s">
        <v>44</v>
      </c>
      <c r="T15" s="1" t="s">
        <v>45</v>
      </c>
      <c r="U15" s="1" t="s">
        <v>75</v>
      </c>
      <c r="V15" s="1" t="s">
        <v>46</v>
      </c>
      <c r="W15" s="1" t="s">
        <v>81</v>
      </c>
      <c r="X15" s="1" t="s">
        <v>82</v>
      </c>
      <c r="Y15" s="1" t="s">
        <v>83</v>
      </c>
      <c r="Z15" s="1" t="s">
        <v>84</v>
      </c>
      <c r="AA15" s="1" t="s">
        <v>51</v>
      </c>
      <c r="AB15" s="1" t="s">
        <v>82</v>
      </c>
      <c r="AC15" s="1" t="s">
        <v>37</v>
      </c>
    </row>
    <row r="16" spans="1:29" x14ac:dyDescent="0.25">
      <c r="A16" s="1" t="s">
        <v>33</v>
      </c>
      <c r="B16" s="1" t="s">
        <v>34</v>
      </c>
      <c r="C16" s="2">
        <v>45688</v>
      </c>
      <c r="D16" s="1" t="s">
        <v>73</v>
      </c>
      <c r="E16" s="1" t="s">
        <v>74</v>
      </c>
      <c r="F16" s="1" t="s">
        <v>37</v>
      </c>
      <c r="G16" s="1" t="s">
        <v>75</v>
      </c>
      <c r="H16" s="1" t="s">
        <v>76</v>
      </c>
      <c r="I16" s="3">
        <v>449970</v>
      </c>
      <c r="J16" s="3">
        <v>0</v>
      </c>
      <c r="K16" s="1" t="s">
        <v>40</v>
      </c>
      <c r="L16" s="1" t="s">
        <v>87</v>
      </c>
      <c r="M16" s="1" t="s">
        <v>88</v>
      </c>
      <c r="N16" s="1" t="s">
        <v>89</v>
      </c>
      <c r="O16" s="1" t="s">
        <v>90</v>
      </c>
      <c r="P16" s="1" t="s">
        <v>43</v>
      </c>
      <c r="Q16" s="1" t="s">
        <v>43</v>
      </c>
      <c r="R16" s="3">
        <v>0</v>
      </c>
      <c r="S16" s="1" t="s">
        <v>44</v>
      </c>
      <c r="T16" s="1" t="s">
        <v>45</v>
      </c>
      <c r="U16" s="1" t="s">
        <v>75</v>
      </c>
      <c r="V16" s="1" t="s">
        <v>46</v>
      </c>
      <c r="W16" s="1" t="s">
        <v>81</v>
      </c>
      <c r="X16" s="1" t="s">
        <v>82</v>
      </c>
      <c r="Y16" s="1" t="s">
        <v>83</v>
      </c>
      <c r="Z16" s="1" t="s">
        <v>84</v>
      </c>
      <c r="AA16" s="1" t="s">
        <v>51</v>
      </c>
      <c r="AB16" s="1" t="s">
        <v>82</v>
      </c>
      <c r="AC16" s="1" t="s">
        <v>37</v>
      </c>
    </row>
    <row r="17" spans="1:29" x14ac:dyDescent="0.25">
      <c r="A17" s="1" t="s">
        <v>33</v>
      </c>
      <c r="B17" s="1" t="s">
        <v>34</v>
      </c>
      <c r="C17" s="2">
        <v>45688</v>
      </c>
      <c r="D17" s="1" t="s">
        <v>73</v>
      </c>
      <c r="E17" s="1" t="s">
        <v>74</v>
      </c>
      <c r="F17" s="1" t="s">
        <v>37</v>
      </c>
      <c r="G17" s="1" t="s">
        <v>75</v>
      </c>
      <c r="H17" s="1" t="s">
        <v>76</v>
      </c>
      <c r="I17" s="3">
        <v>47450</v>
      </c>
      <c r="J17" s="3">
        <v>0</v>
      </c>
      <c r="K17" s="1" t="s">
        <v>40</v>
      </c>
      <c r="L17" s="1" t="s">
        <v>91</v>
      </c>
      <c r="M17" s="1" t="s">
        <v>92</v>
      </c>
      <c r="N17" s="1" t="s">
        <v>79</v>
      </c>
      <c r="O17" s="1" t="s">
        <v>80</v>
      </c>
      <c r="P17" s="1" t="s">
        <v>43</v>
      </c>
      <c r="Q17" s="1" t="s">
        <v>43</v>
      </c>
      <c r="R17" s="3">
        <v>0</v>
      </c>
      <c r="S17" s="1" t="s">
        <v>44</v>
      </c>
      <c r="T17" s="1" t="s">
        <v>45</v>
      </c>
      <c r="U17" s="1" t="s">
        <v>75</v>
      </c>
      <c r="V17" s="1" t="s">
        <v>46</v>
      </c>
      <c r="W17" s="1" t="s">
        <v>81</v>
      </c>
      <c r="X17" s="1" t="s">
        <v>82</v>
      </c>
      <c r="Y17" s="1" t="s">
        <v>83</v>
      </c>
      <c r="Z17" s="1" t="s">
        <v>84</v>
      </c>
      <c r="AA17" s="1" t="s">
        <v>51</v>
      </c>
      <c r="AB17" s="1" t="s">
        <v>82</v>
      </c>
      <c r="AC17" s="1" t="s">
        <v>37</v>
      </c>
    </row>
    <row r="18" spans="1:29" x14ac:dyDescent="0.25">
      <c r="A18" s="1" t="s">
        <v>33</v>
      </c>
      <c r="B18" s="1" t="s">
        <v>34</v>
      </c>
      <c r="C18" s="2">
        <v>45688</v>
      </c>
      <c r="D18" s="1" t="s">
        <v>73</v>
      </c>
      <c r="E18" s="1" t="s">
        <v>74</v>
      </c>
      <c r="F18" s="1" t="s">
        <v>37</v>
      </c>
      <c r="G18" s="1" t="s">
        <v>75</v>
      </c>
      <c r="H18" s="1" t="s">
        <v>76</v>
      </c>
      <c r="I18" s="3">
        <v>152520</v>
      </c>
      <c r="J18" s="3">
        <v>0</v>
      </c>
      <c r="K18" s="1" t="s">
        <v>40</v>
      </c>
      <c r="L18" s="1" t="s">
        <v>93</v>
      </c>
      <c r="M18" s="1" t="s">
        <v>94</v>
      </c>
      <c r="N18" s="1" t="s">
        <v>79</v>
      </c>
      <c r="O18" s="1" t="s">
        <v>80</v>
      </c>
      <c r="P18" s="1" t="s">
        <v>43</v>
      </c>
      <c r="Q18" s="1" t="s">
        <v>43</v>
      </c>
      <c r="R18" s="3">
        <v>0</v>
      </c>
      <c r="S18" s="1" t="s">
        <v>44</v>
      </c>
      <c r="T18" s="1" t="s">
        <v>45</v>
      </c>
      <c r="U18" s="1" t="s">
        <v>75</v>
      </c>
      <c r="V18" s="1" t="s">
        <v>46</v>
      </c>
      <c r="W18" s="1" t="s">
        <v>81</v>
      </c>
      <c r="X18" s="1" t="s">
        <v>82</v>
      </c>
      <c r="Y18" s="1" t="s">
        <v>83</v>
      </c>
      <c r="Z18" s="1" t="s">
        <v>84</v>
      </c>
      <c r="AA18" s="1" t="s">
        <v>51</v>
      </c>
      <c r="AB18" s="1" t="s">
        <v>82</v>
      </c>
      <c r="AC18" s="1" t="s">
        <v>37</v>
      </c>
    </row>
    <row r="19" spans="1:29" x14ac:dyDescent="0.25">
      <c r="A19" s="1" t="s">
        <v>33</v>
      </c>
      <c r="B19" s="1" t="s">
        <v>34</v>
      </c>
      <c r="C19" s="2">
        <v>45688</v>
      </c>
      <c r="D19" s="1" t="s">
        <v>73</v>
      </c>
      <c r="E19" s="1" t="s">
        <v>74</v>
      </c>
      <c r="F19" s="1" t="s">
        <v>37</v>
      </c>
      <c r="G19" s="1" t="s">
        <v>75</v>
      </c>
      <c r="H19" s="1" t="s">
        <v>76</v>
      </c>
      <c r="I19" s="3">
        <v>142350</v>
      </c>
      <c r="J19" s="3">
        <v>0</v>
      </c>
      <c r="K19" s="1" t="s">
        <v>40</v>
      </c>
      <c r="L19" s="1" t="s">
        <v>95</v>
      </c>
      <c r="M19" s="1" t="s">
        <v>96</v>
      </c>
      <c r="N19" s="1" t="s">
        <v>79</v>
      </c>
      <c r="O19" s="1" t="s">
        <v>80</v>
      </c>
      <c r="P19" s="1" t="s">
        <v>43</v>
      </c>
      <c r="Q19" s="1" t="s">
        <v>43</v>
      </c>
      <c r="R19" s="3">
        <v>0</v>
      </c>
      <c r="S19" s="1" t="s">
        <v>44</v>
      </c>
      <c r="T19" s="1" t="s">
        <v>45</v>
      </c>
      <c r="U19" s="1" t="s">
        <v>75</v>
      </c>
      <c r="V19" s="1" t="s">
        <v>46</v>
      </c>
      <c r="W19" s="1" t="s">
        <v>81</v>
      </c>
      <c r="X19" s="1" t="s">
        <v>82</v>
      </c>
      <c r="Y19" s="1" t="s">
        <v>83</v>
      </c>
      <c r="Z19" s="1" t="s">
        <v>84</v>
      </c>
      <c r="AA19" s="1" t="s">
        <v>51</v>
      </c>
      <c r="AB19" s="1" t="s">
        <v>82</v>
      </c>
      <c r="AC19" s="1" t="s">
        <v>37</v>
      </c>
    </row>
    <row r="20" spans="1:29" x14ac:dyDescent="0.25">
      <c r="A20" s="1" t="s">
        <v>33</v>
      </c>
      <c r="B20" s="1" t="s">
        <v>34</v>
      </c>
      <c r="C20" s="2">
        <v>45688</v>
      </c>
      <c r="D20" s="1" t="s">
        <v>73</v>
      </c>
      <c r="E20" s="1" t="s">
        <v>74</v>
      </c>
      <c r="F20" s="1" t="s">
        <v>37</v>
      </c>
      <c r="G20" s="1" t="s">
        <v>75</v>
      </c>
      <c r="H20" s="1" t="s">
        <v>76</v>
      </c>
      <c r="I20" s="3">
        <v>47450</v>
      </c>
      <c r="J20" s="3">
        <v>0</v>
      </c>
      <c r="K20" s="1" t="s">
        <v>40</v>
      </c>
      <c r="L20" s="1" t="s">
        <v>97</v>
      </c>
      <c r="M20" s="1" t="s">
        <v>98</v>
      </c>
      <c r="N20" s="1" t="s">
        <v>79</v>
      </c>
      <c r="O20" s="1" t="s">
        <v>80</v>
      </c>
      <c r="P20" s="1" t="s">
        <v>43</v>
      </c>
      <c r="Q20" s="1" t="s">
        <v>43</v>
      </c>
      <c r="R20" s="3">
        <v>0</v>
      </c>
      <c r="S20" s="1" t="s">
        <v>44</v>
      </c>
      <c r="T20" s="1" t="s">
        <v>45</v>
      </c>
      <c r="U20" s="1" t="s">
        <v>75</v>
      </c>
      <c r="V20" s="1" t="s">
        <v>46</v>
      </c>
      <c r="W20" s="1" t="s">
        <v>81</v>
      </c>
      <c r="X20" s="1" t="s">
        <v>82</v>
      </c>
      <c r="Y20" s="1" t="s">
        <v>83</v>
      </c>
      <c r="Z20" s="1" t="s">
        <v>84</v>
      </c>
      <c r="AA20" s="1" t="s">
        <v>51</v>
      </c>
      <c r="AB20" s="1" t="s">
        <v>82</v>
      </c>
      <c r="AC20" s="1" t="s">
        <v>37</v>
      </c>
    </row>
    <row r="21" spans="1:29" x14ac:dyDescent="0.25">
      <c r="A21" s="1" t="s">
        <v>33</v>
      </c>
      <c r="B21" s="1" t="s">
        <v>34</v>
      </c>
      <c r="C21" s="2">
        <v>45688</v>
      </c>
      <c r="D21" s="1" t="s">
        <v>73</v>
      </c>
      <c r="E21" s="1" t="s">
        <v>74</v>
      </c>
      <c r="F21" s="1" t="s">
        <v>37</v>
      </c>
      <c r="G21" s="1" t="s">
        <v>75</v>
      </c>
      <c r="H21" s="1" t="s">
        <v>76</v>
      </c>
      <c r="I21" s="3">
        <v>379600</v>
      </c>
      <c r="J21" s="3">
        <v>0</v>
      </c>
      <c r="K21" s="1" t="s">
        <v>40</v>
      </c>
      <c r="L21" s="1" t="s">
        <v>99</v>
      </c>
      <c r="M21" s="1" t="s">
        <v>100</v>
      </c>
      <c r="N21" s="1" t="s">
        <v>79</v>
      </c>
      <c r="O21" s="1" t="s">
        <v>80</v>
      </c>
      <c r="P21" s="1" t="s">
        <v>43</v>
      </c>
      <c r="Q21" s="1" t="s">
        <v>43</v>
      </c>
      <c r="R21" s="3">
        <v>0</v>
      </c>
      <c r="S21" s="1" t="s">
        <v>44</v>
      </c>
      <c r="T21" s="1" t="s">
        <v>45</v>
      </c>
      <c r="U21" s="1" t="s">
        <v>75</v>
      </c>
      <c r="V21" s="1" t="s">
        <v>46</v>
      </c>
      <c r="W21" s="1" t="s">
        <v>81</v>
      </c>
      <c r="X21" s="1" t="s">
        <v>82</v>
      </c>
      <c r="Y21" s="1" t="s">
        <v>83</v>
      </c>
      <c r="Z21" s="1" t="s">
        <v>84</v>
      </c>
      <c r="AA21" s="1" t="s">
        <v>51</v>
      </c>
      <c r="AB21" s="1" t="s">
        <v>82</v>
      </c>
      <c r="AC21" s="1" t="s">
        <v>37</v>
      </c>
    </row>
    <row r="22" spans="1:29" x14ac:dyDescent="0.25">
      <c r="A22" s="1" t="s">
        <v>33</v>
      </c>
      <c r="B22" s="1" t="s">
        <v>34</v>
      </c>
      <c r="C22" s="2">
        <v>45688</v>
      </c>
      <c r="D22" s="1" t="s">
        <v>73</v>
      </c>
      <c r="E22" s="1" t="s">
        <v>74</v>
      </c>
      <c r="F22" s="1" t="s">
        <v>37</v>
      </c>
      <c r="G22" s="1" t="s">
        <v>75</v>
      </c>
      <c r="H22" s="1" t="s">
        <v>76</v>
      </c>
      <c r="I22" s="3">
        <v>94900</v>
      </c>
      <c r="J22" s="3">
        <v>0</v>
      </c>
      <c r="K22" s="1" t="s">
        <v>40</v>
      </c>
      <c r="L22" s="1" t="s">
        <v>101</v>
      </c>
      <c r="M22" s="1" t="s">
        <v>102</v>
      </c>
      <c r="N22" s="1" t="s">
        <v>79</v>
      </c>
      <c r="O22" s="1" t="s">
        <v>80</v>
      </c>
      <c r="P22" s="1" t="s">
        <v>43</v>
      </c>
      <c r="Q22" s="1" t="s">
        <v>43</v>
      </c>
      <c r="R22" s="3">
        <v>0</v>
      </c>
      <c r="S22" s="1" t="s">
        <v>44</v>
      </c>
      <c r="T22" s="1" t="s">
        <v>45</v>
      </c>
      <c r="U22" s="1" t="s">
        <v>75</v>
      </c>
      <c r="V22" s="1" t="s">
        <v>46</v>
      </c>
      <c r="W22" s="1" t="s">
        <v>81</v>
      </c>
      <c r="X22" s="1" t="s">
        <v>82</v>
      </c>
      <c r="Y22" s="1" t="s">
        <v>83</v>
      </c>
      <c r="Z22" s="1" t="s">
        <v>84</v>
      </c>
      <c r="AA22" s="1" t="s">
        <v>51</v>
      </c>
      <c r="AB22" s="1" t="s">
        <v>82</v>
      </c>
      <c r="AC22" s="1" t="s">
        <v>37</v>
      </c>
    </row>
    <row r="23" spans="1:29" x14ac:dyDescent="0.25">
      <c r="A23" s="1" t="s">
        <v>33</v>
      </c>
      <c r="B23" s="1" t="s">
        <v>34</v>
      </c>
      <c r="C23" s="2">
        <v>45688</v>
      </c>
      <c r="D23" s="1" t="s">
        <v>73</v>
      </c>
      <c r="E23" s="1" t="s">
        <v>74</v>
      </c>
      <c r="F23" s="1" t="s">
        <v>37</v>
      </c>
      <c r="G23" s="1" t="s">
        <v>75</v>
      </c>
      <c r="H23" s="1" t="s">
        <v>76</v>
      </c>
      <c r="I23" s="3">
        <v>47450</v>
      </c>
      <c r="J23" s="3">
        <v>0</v>
      </c>
      <c r="K23" s="1" t="s">
        <v>40</v>
      </c>
      <c r="L23" s="1" t="s">
        <v>103</v>
      </c>
      <c r="M23" s="1" t="s">
        <v>104</v>
      </c>
      <c r="N23" s="1" t="s">
        <v>79</v>
      </c>
      <c r="O23" s="1" t="s">
        <v>80</v>
      </c>
      <c r="P23" s="1" t="s">
        <v>43</v>
      </c>
      <c r="Q23" s="1" t="s">
        <v>43</v>
      </c>
      <c r="R23" s="3">
        <v>0</v>
      </c>
      <c r="S23" s="1" t="s">
        <v>44</v>
      </c>
      <c r="T23" s="1" t="s">
        <v>45</v>
      </c>
      <c r="U23" s="1" t="s">
        <v>75</v>
      </c>
      <c r="V23" s="1" t="s">
        <v>46</v>
      </c>
      <c r="W23" s="1" t="s">
        <v>81</v>
      </c>
      <c r="X23" s="1" t="s">
        <v>82</v>
      </c>
      <c r="Y23" s="1" t="s">
        <v>83</v>
      </c>
      <c r="Z23" s="1" t="s">
        <v>84</v>
      </c>
      <c r="AA23" s="1" t="s">
        <v>51</v>
      </c>
      <c r="AB23" s="1" t="s">
        <v>82</v>
      </c>
      <c r="AC23" s="1" t="s">
        <v>37</v>
      </c>
    </row>
    <row r="24" spans="1:29" x14ac:dyDescent="0.25">
      <c r="A24" s="1" t="s">
        <v>33</v>
      </c>
      <c r="B24" s="1" t="s">
        <v>34</v>
      </c>
      <c r="C24" s="2">
        <v>45688</v>
      </c>
      <c r="D24" s="1" t="s">
        <v>73</v>
      </c>
      <c r="E24" s="1" t="s">
        <v>74</v>
      </c>
      <c r="F24" s="1" t="s">
        <v>37</v>
      </c>
      <c r="G24" s="1" t="s">
        <v>75</v>
      </c>
      <c r="H24" s="1" t="s">
        <v>76</v>
      </c>
      <c r="I24" s="3">
        <v>664300</v>
      </c>
      <c r="J24" s="3">
        <v>0</v>
      </c>
      <c r="K24" s="1" t="s">
        <v>40</v>
      </c>
      <c r="L24" s="1" t="s">
        <v>105</v>
      </c>
      <c r="M24" s="1" t="s">
        <v>106</v>
      </c>
      <c r="N24" s="1" t="s">
        <v>79</v>
      </c>
      <c r="O24" s="1" t="s">
        <v>80</v>
      </c>
      <c r="P24" s="1" t="s">
        <v>43</v>
      </c>
      <c r="Q24" s="1" t="s">
        <v>43</v>
      </c>
      <c r="R24" s="3">
        <v>0</v>
      </c>
      <c r="S24" s="1" t="s">
        <v>44</v>
      </c>
      <c r="T24" s="1" t="s">
        <v>45</v>
      </c>
      <c r="U24" s="1" t="s">
        <v>75</v>
      </c>
      <c r="V24" s="1" t="s">
        <v>46</v>
      </c>
      <c r="W24" s="1" t="s">
        <v>81</v>
      </c>
      <c r="X24" s="1" t="s">
        <v>82</v>
      </c>
      <c r="Y24" s="1" t="s">
        <v>83</v>
      </c>
      <c r="Z24" s="1" t="s">
        <v>84</v>
      </c>
      <c r="AA24" s="1" t="s">
        <v>51</v>
      </c>
      <c r="AB24" s="1" t="s">
        <v>82</v>
      </c>
      <c r="AC24" s="1" t="s">
        <v>37</v>
      </c>
    </row>
    <row r="25" spans="1:29" x14ac:dyDescent="0.25">
      <c r="A25" s="1" t="s">
        <v>33</v>
      </c>
      <c r="B25" s="1" t="s">
        <v>34</v>
      </c>
      <c r="C25" s="2">
        <v>45688</v>
      </c>
      <c r="D25" s="1" t="s">
        <v>73</v>
      </c>
      <c r="E25" s="1" t="s">
        <v>74</v>
      </c>
      <c r="F25" s="1" t="s">
        <v>37</v>
      </c>
      <c r="G25" s="1" t="s">
        <v>75</v>
      </c>
      <c r="H25" s="1" t="s">
        <v>76</v>
      </c>
      <c r="I25" s="3">
        <v>284700</v>
      </c>
      <c r="J25" s="3">
        <v>0</v>
      </c>
      <c r="K25" s="1" t="s">
        <v>40</v>
      </c>
      <c r="L25" s="1" t="s">
        <v>105</v>
      </c>
      <c r="M25" s="1" t="s">
        <v>106</v>
      </c>
      <c r="N25" s="1" t="s">
        <v>79</v>
      </c>
      <c r="O25" s="1" t="s">
        <v>80</v>
      </c>
      <c r="P25" s="1" t="s">
        <v>43</v>
      </c>
      <c r="Q25" s="1" t="s">
        <v>43</v>
      </c>
      <c r="R25" s="3">
        <v>0</v>
      </c>
      <c r="S25" s="1" t="s">
        <v>44</v>
      </c>
      <c r="T25" s="1" t="s">
        <v>45</v>
      </c>
      <c r="U25" s="1" t="s">
        <v>75</v>
      </c>
      <c r="V25" s="1" t="s">
        <v>46</v>
      </c>
      <c r="W25" s="1" t="s">
        <v>81</v>
      </c>
      <c r="X25" s="1" t="s">
        <v>82</v>
      </c>
      <c r="Y25" s="1" t="s">
        <v>83</v>
      </c>
      <c r="Z25" s="1" t="s">
        <v>84</v>
      </c>
      <c r="AA25" s="1" t="s">
        <v>51</v>
      </c>
      <c r="AB25" s="1" t="s">
        <v>82</v>
      </c>
      <c r="AC25" s="1" t="s">
        <v>37</v>
      </c>
    </row>
    <row r="26" spans="1:29" x14ac:dyDescent="0.25">
      <c r="A26" s="1" t="s">
        <v>33</v>
      </c>
      <c r="B26" s="1" t="s">
        <v>34</v>
      </c>
      <c r="C26" s="2">
        <v>45688</v>
      </c>
      <c r="D26" s="1" t="s">
        <v>73</v>
      </c>
      <c r="E26" s="1" t="s">
        <v>74</v>
      </c>
      <c r="F26" s="1" t="s">
        <v>37</v>
      </c>
      <c r="G26" s="1" t="s">
        <v>75</v>
      </c>
      <c r="H26" s="1" t="s">
        <v>76</v>
      </c>
      <c r="I26" s="3">
        <v>48077</v>
      </c>
      <c r="J26" s="3">
        <v>0</v>
      </c>
      <c r="K26" s="1" t="s">
        <v>40</v>
      </c>
      <c r="L26" s="1" t="s">
        <v>107</v>
      </c>
      <c r="M26" s="1" t="s">
        <v>108</v>
      </c>
      <c r="N26" s="1" t="s">
        <v>79</v>
      </c>
      <c r="O26" s="1" t="s">
        <v>80</v>
      </c>
      <c r="P26" s="1" t="s">
        <v>43</v>
      </c>
      <c r="Q26" s="1" t="s">
        <v>43</v>
      </c>
      <c r="R26" s="3">
        <v>0</v>
      </c>
      <c r="S26" s="1" t="s">
        <v>44</v>
      </c>
      <c r="T26" s="1" t="s">
        <v>45</v>
      </c>
      <c r="U26" s="1" t="s">
        <v>75</v>
      </c>
      <c r="V26" s="1" t="s">
        <v>46</v>
      </c>
      <c r="W26" s="1" t="s">
        <v>81</v>
      </c>
      <c r="X26" s="1" t="s">
        <v>82</v>
      </c>
      <c r="Y26" s="1" t="s">
        <v>83</v>
      </c>
      <c r="Z26" s="1" t="s">
        <v>84</v>
      </c>
      <c r="AA26" s="1" t="s">
        <v>51</v>
      </c>
      <c r="AB26" s="1" t="s">
        <v>82</v>
      </c>
      <c r="AC26" s="1" t="s">
        <v>37</v>
      </c>
    </row>
    <row r="27" spans="1:29" x14ac:dyDescent="0.25">
      <c r="A27" s="1" t="s">
        <v>33</v>
      </c>
      <c r="B27" s="1" t="s">
        <v>34</v>
      </c>
      <c r="C27" s="2">
        <v>45688</v>
      </c>
      <c r="D27" s="1" t="s">
        <v>73</v>
      </c>
      <c r="E27" s="1" t="s">
        <v>74</v>
      </c>
      <c r="F27" s="1" t="s">
        <v>37</v>
      </c>
      <c r="G27" s="1" t="s">
        <v>75</v>
      </c>
      <c r="H27" s="1" t="s">
        <v>76</v>
      </c>
      <c r="I27" s="3">
        <v>47450</v>
      </c>
      <c r="J27" s="3">
        <v>0</v>
      </c>
      <c r="K27" s="1" t="s">
        <v>40</v>
      </c>
      <c r="L27" s="1" t="s">
        <v>109</v>
      </c>
      <c r="M27" s="1" t="s">
        <v>110</v>
      </c>
      <c r="N27" s="1" t="s">
        <v>79</v>
      </c>
      <c r="O27" s="1" t="s">
        <v>80</v>
      </c>
      <c r="P27" s="1" t="s">
        <v>43</v>
      </c>
      <c r="Q27" s="1" t="s">
        <v>43</v>
      </c>
      <c r="R27" s="3">
        <v>0</v>
      </c>
      <c r="S27" s="1" t="s">
        <v>44</v>
      </c>
      <c r="T27" s="1" t="s">
        <v>45</v>
      </c>
      <c r="U27" s="1" t="s">
        <v>75</v>
      </c>
      <c r="V27" s="1" t="s">
        <v>46</v>
      </c>
      <c r="W27" s="1" t="s">
        <v>81</v>
      </c>
      <c r="X27" s="1" t="s">
        <v>82</v>
      </c>
      <c r="Y27" s="1" t="s">
        <v>83</v>
      </c>
      <c r="Z27" s="1" t="s">
        <v>84</v>
      </c>
      <c r="AA27" s="1" t="s">
        <v>51</v>
      </c>
      <c r="AB27" s="1" t="s">
        <v>82</v>
      </c>
      <c r="AC27" s="1" t="s">
        <v>37</v>
      </c>
    </row>
    <row r="28" spans="1:29" x14ac:dyDescent="0.25">
      <c r="A28" s="1" t="s">
        <v>33</v>
      </c>
      <c r="B28" s="1" t="s">
        <v>34</v>
      </c>
      <c r="C28" s="2">
        <v>45688</v>
      </c>
      <c r="D28" s="1" t="s">
        <v>73</v>
      </c>
      <c r="E28" s="1" t="s">
        <v>74</v>
      </c>
      <c r="F28" s="1" t="s">
        <v>37</v>
      </c>
      <c r="G28" s="1" t="s">
        <v>75</v>
      </c>
      <c r="H28" s="1" t="s">
        <v>76</v>
      </c>
      <c r="I28" s="3">
        <v>149633</v>
      </c>
      <c r="J28" s="3">
        <v>0</v>
      </c>
      <c r="K28" s="1" t="s">
        <v>40</v>
      </c>
      <c r="L28" s="1" t="s">
        <v>111</v>
      </c>
      <c r="M28" s="1" t="s">
        <v>112</v>
      </c>
      <c r="N28" s="1" t="s">
        <v>79</v>
      </c>
      <c r="O28" s="1" t="s">
        <v>80</v>
      </c>
      <c r="P28" s="1" t="s">
        <v>43</v>
      </c>
      <c r="Q28" s="1" t="s">
        <v>43</v>
      </c>
      <c r="R28" s="3">
        <v>0</v>
      </c>
      <c r="S28" s="1" t="s">
        <v>44</v>
      </c>
      <c r="T28" s="1" t="s">
        <v>45</v>
      </c>
      <c r="U28" s="1" t="s">
        <v>75</v>
      </c>
      <c r="V28" s="1" t="s">
        <v>46</v>
      </c>
      <c r="W28" s="1" t="s">
        <v>81</v>
      </c>
      <c r="X28" s="1" t="s">
        <v>82</v>
      </c>
      <c r="Y28" s="1" t="s">
        <v>83</v>
      </c>
      <c r="Z28" s="1" t="s">
        <v>84</v>
      </c>
      <c r="AA28" s="1" t="s">
        <v>51</v>
      </c>
      <c r="AB28" s="1" t="s">
        <v>82</v>
      </c>
      <c r="AC28" s="1" t="s">
        <v>37</v>
      </c>
    </row>
    <row r="29" spans="1:29" x14ac:dyDescent="0.25">
      <c r="A29" s="1" t="s">
        <v>33</v>
      </c>
      <c r="B29" s="1" t="s">
        <v>34</v>
      </c>
      <c r="C29" s="2">
        <v>45688</v>
      </c>
      <c r="D29" s="1" t="s">
        <v>73</v>
      </c>
      <c r="E29" s="1" t="s">
        <v>74</v>
      </c>
      <c r="F29" s="1" t="s">
        <v>37</v>
      </c>
      <c r="G29" s="1" t="s">
        <v>75</v>
      </c>
      <c r="H29" s="1" t="s">
        <v>76</v>
      </c>
      <c r="I29" s="3">
        <v>49878</v>
      </c>
      <c r="J29" s="3">
        <v>0</v>
      </c>
      <c r="K29" s="1" t="s">
        <v>40</v>
      </c>
      <c r="L29" s="1" t="s">
        <v>111</v>
      </c>
      <c r="M29" s="1" t="s">
        <v>112</v>
      </c>
      <c r="N29" s="1" t="s">
        <v>79</v>
      </c>
      <c r="O29" s="1" t="s">
        <v>80</v>
      </c>
      <c r="P29" s="1" t="s">
        <v>43</v>
      </c>
      <c r="Q29" s="1" t="s">
        <v>43</v>
      </c>
      <c r="R29" s="3">
        <v>0</v>
      </c>
      <c r="S29" s="1" t="s">
        <v>44</v>
      </c>
      <c r="T29" s="1" t="s">
        <v>45</v>
      </c>
      <c r="U29" s="1" t="s">
        <v>75</v>
      </c>
      <c r="V29" s="1" t="s">
        <v>46</v>
      </c>
      <c r="W29" s="1" t="s">
        <v>81</v>
      </c>
      <c r="X29" s="1" t="s">
        <v>82</v>
      </c>
      <c r="Y29" s="1" t="s">
        <v>83</v>
      </c>
      <c r="Z29" s="1" t="s">
        <v>84</v>
      </c>
      <c r="AA29" s="1" t="s">
        <v>51</v>
      </c>
      <c r="AB29" s="1" t="s">
        <v>82</v>
      </c>
      <c r="AC29" s="1" t="s">
        <v>37</v>
      </c>
    </row>
    <row r="30" spans="1:29" x14ac:dyDescent="0.25">
      <c r="A30" s="1" t="s">
        <v>33</v>
      </c>
      <c r="B30" s="1" t="s">
        <v>34</v>
      </c>
      <c r="C30" s="2">
        <v>45688</v>
      </c>
      <c r="D30" s="1" t="s">
        <v>73</v>
      </c>
      <c r="E30" s="1" t="s">
        <v>74</v>
      </c>
      <c r="F30" s="1" t="s">
        <v>37</v>
      </c>
      <c r="G30" s="1" t="s">
        <v>75</v>
      </c>
      <c r="H30" s="1" t="s">
        <v>76</v>
      </c>
      <c r="I30" s="3">
        <v>474500</v>
      </c>
      <c r="J30" s="3">
        <v>0</v>
      </c>
      <c r="K30" s="1" t="s">
        <v>40</v>
      </c>
      <c r="L30" s="1" t="s">
        <v>113</v>
      </c>
      <c r="M30" s="1" t="s">
        <v>114</v>
      </c>
      <c r="N30" s="1" t="s">
        <v>79</v>
      </c>
      <c r="O30" s="1" t="s">
        <v>80</v>
      </c>
      <c r="P30" s="1" t="s">
        <v>43</v>
      </c>
      <c r="Q30" s="1" t="s">
        <v>43</v>
      </c>
      <c r="R30" s="3">
        <v>0</v>
      </c>
      <c r="S30" s="1" t="s">
        <v>44</v>
      </c>
      <c r="T30" s="1" t="s">
        <v>45</v>
      </c>
      <c r="U30" s="1" t="s">
        <v>75</v>
      </c>
      <c r="V30" s="1" t="s">
        <v>46</v>
      </c>
      <c r="W30" s="1" t="s">
        <v>81</v>
      </c>
      <c r="X30" s="1" t="s">
        <v>82</v>
      </c>
      <c r="Y30" s="1" t="s">
        <v>83</v>
      </c>
      <c r="Z30" s="1" t="s">
        <v>84</v>
      </c>
      <c r="AA30" s="1" t="s">
        <v>51</v>
      </c>
      <c r="AB30" s="1" t="s">
        <v>82</v>
      </c>
      <c r="AC30" s="1" t="s">
        <v>37</v>
      </c>
    </row>
    <row r="31" spans="1:29" x14ac:dyDescent="0.25">
      <c r="A31" s="1" t="s">
        <v>33</v>
      </c>
      <c r="B31" s="1" t="s">
        <v>34</v>
      </c>
      <c r="C31" s="2">
        <v>45688</v>
      </c>
      <c r="D31" s="1" t="s">
        <v>73</v>
      </c>
      <c r="E31" s="1" t="s">
        <v>74</v>
      </c>
      <c r="F31" s="1" t="s">
        <v>37</v>
      </c>
      <c r="G31" s="1" t="s">
        <v>75</v>
      </c>
      <c r="H31" s="1" t="s">
        <v>76</v>
      </c>
      <c r="I31" s="3">
        <v>711750</v>
      </c>
      <c r="J31" s="3">
        <v>0</v>
      </c>
      <c r="K31" s="1" t="s">
        <v>40</v>
      </c>
      <c r="L31" s="1" t="s">
        <v>115</v>
      </c>
      <c r="M31" s="1" t="s">
        <v>116</v>
      </c>
      <c r="N31" s="1" t="s">
        <v>79</v>
      </c>
      <c r="O31" s="1" t="s">
        <v>80</v>
      </c>
      <c r="P31" s="1" t="s">
        <v>43</v>
      </c>
      <c r="Q31" s="1" t="s">
        <v>43</v>
      </c>
      <c r="R31" s="3">
        <v>0</v>
      </c>
      <c r="S31" s="1" t="s">
        <v>44</v>
      </c>
      <c r="T31" s="1" t="s">
        <v>45</v>
      </c>
      <c r="U31" s="1" t="s">
        <v>75</v>
      </c>
      <c r="V31" s="1" t="s">
        <v>46</v>
      </c>
      <c r="W31" s="1" t="s">
        <v>81</v>
      </c>
      <c r="X31" s="1" t="s">
        <v>82</v>
      </c>
      <c r="Y31" s="1" t="s">
        <v>83</v>
      </c>
      <c r="Z31" s="1" t="s">
        <v>84</v>
      </c>
      <c r="AA31" s="1" t="s">
        <v>51</v>
      </c>
      <c r="AB31" s="1" t="s">
        <v>82</v>
      </c>
      <c r="AC31" s="1" t="s">
        <v>37</v>
      </c>
    </row>
    <row r="32" spans="1:29" x14ac:dyDescent="0.25">
      <c r="A32" s="1" t="s">
        <v>33</v>
      </c>
      <c r="B32" s="1" t="s">
        <v>34</v>
      </c>
      <c r="C32" s="2">
        <v>45688</v>
      </c>
      <c r="D32" s="1" t="s">
        <v>73</v>
      </c>
      <c r="E32" s="1" t="s">
        <v>74</v>
      </c>
      <c r="F32" s="1" t="s">
        <v>37</v>
      </c>
      <c r="G32" s="1" t="s">
        <v>75</v>
      </c>
      <c r="H32" s="1" t="s">
        <v>76</v>
      </c>
      <c r="I32" s="3">
        <v>616850</v>
      </c>
      <c r="J32" s="3">
        <v>0</v>
      </c>
      <c r="K32" s="1" t="s">
        <v>40</v>
      </c>
      <c r="L32" s="1" t="s">
        <v>115</v>
      </c>
      <c r="M32" s="1" t="s">
        <v>116</v>
      </c>
      <c r="N32" s="1" t="s">
        <v>79</v>
      </c>
      <c r="O32" s="1" t="s">
        <v>80</v>
      </c>
      <c r="P32" s="1" t="s">
        <v>43</v>
      </c>
      <c r="Q32" s="1" t="s">
        <v>43</v>
      </c>
      <c r="R32" s="3">
        <v>0</v>
      </c>
      <c r="S32" s="1" t="s">
        <v>44</v>
      </c>
      <c r="T32" s="1" t="s">
        <v>45</v>
      </c>
      <c r="U32" s="1" t="s">
        <v>75</v>
      </c>
      <c r="V32" s="1" t="s">
        <v>46</v>
      </c>
      <c r="W32" s="1" t="s">
        <v>81</v>
      </c>
      <c r="X32" s="1" t="s">
        <v>82</v>
      </c>
      <c r="Y32" s="1" t="s">
        <v>83</v>
      </c>
      <c r="Z32" s="1" t="s">
        <v>84</v>
      </c>
      <c r="AA32" s="1" t="s">
        <v>51</v>
      </c>
      <c r="AB32" s="1" t="s">
        <v>82</v>
      </c>
      <c r="AC32" s="1" t="s">
        <v>37</v>
      </c>
    </row>
    <row r="33" spans="1:29" x14ac:dyDescent="0.25">
      <c r="A33" s="1" t="s">
        <v>33</v>
      </c>
      <c r="B33" s="1" t="s">
        <v>34</v>
      </c>
      <c r="C33" s="2">
        <v>45688</v>
      </c>
      <c r="D33" s="1" t="s">
        <v>73</v>
      </c>
      <c r="E33" s="1" t="s">
        <v>74</v>
      </c>
      <c r="F33" s="1" t="s">
        <v>37</v>
      </c>
      <c r="G33" s="1" t="s">
        <v>75</v>
      </c>
      <c r="H33" s="1" t="s">
        <v>76</v>
      </c>
      <c r="I33" s="3">
        <v>711750</v>
      </c>
      <c r="J33" s="3">
        <v>0</v>
      </c>
      <c r="K33" s="1" t="s">
        <v>40</v>
      </c>
      <c r="L33" s="1" t="s">
        <v>117</v>
      </c>
      <c r="M33" s="1" t="s">
        <v>118</v>
      </c>
      <c r="N33" s="1" t="s">
        <v>79</v>
      </c>
      <c r="O33" s="1" t="s">
        <v>80</v>
      </c>
      <c r="P33" s="1" t="s">
        <v>43</v>
      </c>
      <c r="Q33" s="1" t="s">
        <v>43</v>
      </c>
      <c r="R33" s="3">
        <v>0</v>
      </c>
      <c r="S33" s="1" t="s">
        <v>44</v>
      </c>
      <c r="T33" s="1" t="s">
        <v>45</v>
      </c>
      <c r="U33" s="1" t="s">
        <v>75</v>
      </c>
      <c r="V33" s="1" t="s">
        <v>46</v>
      </c>
      <c r="W33" s="1" t="s">
        <v>81</v>
      </c>
      <c r="X33" s="1" t="s">
        <v>82</v>
      </c>
      <c r="Y33" s="1" t="s">
        <v>83</v>
      </c>
      <c r="Z33" s="1" t="s">
        <v>84</v>
      </c>
      <c r="AA33" s="1" t="s">
        <v>51</v>
      </c>
      <c r="AB33" s="1" t="s">
        <v>82</v>
      </c>
      <c r="AC33" s="1" t="s">
        <v>37</v>
      </c>
    </row>
    <row r="34" spans="1:29" x14ac:dyDescent="0.25">
      <c r="A34" s="1" t="s">
        <v>33</v>
      </c>
      <c r="B34" s="1" t="s">
        <v>34</v>
      </c>
      <c r="C34" s="2">
        <v>45688</v>
      </c>
      <c r="D34" s="1" t="s">
        <v>73</v>
      </c>
      <c r="E34" s="1" t="s">
        <v>74</v>
      </c>
      <c r="F34" s="1" t="s">
        <v>37</v>
      </c>
      <c r="G34" s="1" t="s">
        <v>75</v>
      </c>
      <c r="H34" s="1" t="s">
        <v>76</v>
      </c>
      <c r="I34" s="3">
        <v>664300</v>
      </c>
      <c r="J34" s="3">
        <v>0</v>
      </c>
      <c r="K34" s="1" t="s">
        <v>40</v>
      </c>
      <c r="L34" s="1" t="s">
        <v>119</v>
      </c>
      <c r="M34" s="1" t="s">
        <v>120</v>
      </c>
      <c r="N34" s="1" t="s">
        <v>79</v>
      </c>
      <c r="O34" s="1" t="s">
        <v>80</v>
      </c>
      <c r="P34" s="1" t="s">
        <v>43</v>
      </c>
      <c r="Q34" s="1" t="s">
        <v>43</v>
      </c>
      <c r="R34" s="3">
        <v>0</v>
      </c>
      <c r="S34" s="1" t="s">
        <v>44</v>
      </c>
      <c r="T34" s="1" t="s">
        <v>45</v>
      </c>
      <c r="U34" s="1" t="s">
        <v>75</v>
      </c>
      <c r="V34" s="1" t="s">
        <v>46</v>
      </c>
      <c r="W34" s="1" t="s">
        <v>81</v>
      </c>
      <c r="X34" s="1" t="s">
        <v>82</v>
      </c>
      <c r="Y34" s="1" t="s">
        <v>83</v>
      </c>
      <c r="Z34" s="1" t="s">
        <v>84</v>
      </c>
      <c r="AA34" s="1" t="s">
        <v>51</v>
      </c>
      <c r="AB34" s="1" t="s">
        <v>82</v>
      </c>
      <c r="AC34" s="1" t="s">
        <v>37</v>
      </c>
    </row>
    <row r="35" spans="1:29" x14ac:dyDescent="0.25">
      <c r="A35" s="1" t="s">
        <v>33</v>
      </c>
      <c r="B35" s="1" t="s">
        <v>34</v>
      </c>
      <c r="C35" s="2">
        <v>45688</v>
      </c>
      <c r="D35" s="1" t="s">
        <v>73</v>
      </c>
      <c r="E35" s="1" t="s">
        <v>74</v>
      </c>
      <c r="F35" s="1" t="s">
        <v>37</v>
      </c>
      <c r="G35" s="1" t="s">
        <v>75</v>
      </c>
      <c r="H35" s="1" t="s">
        <v>76</v>
      </c>
      <c r="I35" s="3">
        <v>47450</v>
      </c>
      <c r="J35" s="3">
        <v>0</v>
      </c>
      <c r="K35" s="1" t="s">
        <v>40</v>
      </c>
      <c r="L35" s="1" t="s">
        <v>121</v>
      </c>
      <c r="M35" s="1" t="s">
        <v>122</v>
      </c>
      <c r="N35" s="1" t="s">
        <v>79</v>
      </c>
      <c r="O35" s="1" t="s">
        <v>80</v>
      </c>
      <c r="P35" s="1" t="s">
        <v>43</v>
      </c>
      <c r="Q35" s="1" t="s">
        <v>43</v>
      </c>
      <c r="R35" s="3">
        <v>0</v>
      </c>
      <c r="S35" s="1" t="s">
        <v>44</v>
      </c>
      <c r="T35" s="1" t="s">
        <v>45</v>
      </c>
      <c r="U35" s="1" t="s">
        <v>75</v>
      </c>
      <c r="V35" s="1" t="s">
        <v>46</v>
      </c>
      <c r="W35" s="1" t="s">
        <v>81</v>
      </c>
      <c r="X35" s="1" t="s">
        <v>82</v>
      </c>
      <c r="Y35" s="1" t="s">
        <v>83</v>
      </c>
      <c r="Z35" s="1" t="s">
        <v>84</v>
      </c>
      <c r="AA35" s="1" t="s">
        <v>51</v>
      </c>
      <c r="AB35" s="1" t="s">
        <v>82</v>
      </c>
      <c r="AC35" s="1" t="s">
        <v>37</v>
      </c>
    </row>
    <row r="36" spans="1:29" x14ac:dyDescent="0.25">
      <c r="A36" s="1" t="s">
        <v>33</v>
      </c>
      <c r="B36" s="1" t="s">
        <v>34</v>
      </c>
      <c r="C36" s="2">
        <v>45688</v>
      </c>
      <c r="D36" s="1" t="s">
        <v>73</v>
      </c>
      <c r="E36" s="1" t="s">
        <v>74</v>
      </c>
      <c r="F36" s="1" t="s">
        <v>37</v>
      </c>
      <c r="G36" s="1" t="s">
        <v>75</v>
      </c>
      <c r="H36" s="1" t="s">
        <v>76</v>
      </c>
      <c r="I36" s="3">
        <v>50885</v>
      </c>
      <c r="J36" s="3">
        <v>0</v>
      </c>
      <c r="K36" s="1" t="s">
        <v>40</v>
      </c>
      <c r="L36" s="1" t="s">
        <v>123</v>
      </c>
      <c r="M36" s="1" t="s">
        <v>124</v>
      </c>
      <c r="N36" s="1" t="s">
        <v>79</v>
      </c>
      <c r="O36" s="1" t="s">
        <v>80</v>
      </c>
      <c r="P36" s="1" t="s">
        <v>43</v>
      </c>
      <c r="Q36" s="1" t="s">
        <v>43</v>
      </c>
      <c r="R36" s="3">
        <v>0</v>
      </c>
      <c r="S36" s="1" t="s">
        <v>44</v>
      </c>
      <c r="T36" s="1" t="s">
        <v>45</v>
      </c>
      <c r="U36" s="1" t="s">
        <v>75</v>
      </c>
      <c r="V36" s="1" t="s">
        <v>46</v>
      </c>
      <c r="W36" s="1" t="s">
        <v>81</v>
      </c>
      <c r="X36" s="1" t="s">
        <v>82</v>
      </c>
      <c r="Y36" s="1" t="s">
        <v>83</v>
      </c>
      <c r="Z36" s="1" t="s">
        <v>84</v>
      </c>
      <c r="AA36" s="1" t="s">
        <v>51</v>
      </c>
      <c r="AB36" s="1" t="s">
        <v>82</v>
      </c>
      <c r="AC36" s="1" t="s">
        <v>37</v>
      </c>
    </row>
    <row r="37" spans="1:29" x14ac:dyDescent="0.25">
      <c r="A37" s="1" t="s">
        <v>33</v>
      </c>
      <c r="B37" s="1" t="s">
        <v>34</v>
      </c>
      <c r="C37" s="2">
        <v>45688</v>
      </c>
      <c r="D37" s="1" t="s">
        <v>73</v>
      </c>
      <c r="E37" s="1" t="s">
        <v>74</v>
      </c>
      <c r="F37" s="1" t="s">
        <v>37</v>
      </c>
      <c r="G37" s="1" t="s">
        <v>75</v>
      </c>
      <c r="H37" s="1" t="s">
        <v>76</v>
      </c>
      <c r="I37" s="3">
        <v>711750</v>
      </c>
      <c r="J37" s="3">
        <v>0</v>
      </c>
      <c r="K37" s="1" t="s">
        <v>40</v>
      </c>
      <c r="L37" s="1" t="s">
        <v>125</v>
      </c>
      <c r="M37" s="1" t="s">
        <v>126</v>
      </c>
      <c r="N37" s="1" t="s">
        <v>79</v>
      </c>
      <c r="O37" s="1" t="s">
        <v>80</v>
      </c>
      <c r="P37" s="1" t="s">
        <v>43</v>
      </c>
      <c r="Q37" s="1" t="s">
        <v>43</v>
      </c>
      <c r="R37" s="3">
        <v>0</v>
      </c>
      <c r="S37" s="1" t="s">
        <v>44</v>
      </c>
      <c r="T37" s="1" t="s">
        <v>45</v>
      </c>
      <c r="U37" s="1" t="s">
        <v>75</v>
      </c>
      <c r="V37" s="1" t="s">
        <v>46</v>
      </c>
      <c r="W37" s="1" t="s">
        <v>81</v>
      </c>
      <c r="X37" s="1" t="s">
        <v>82</v>
      </c>
      <c r="Y37" s="1" t="s">
        <v>83</v>
      </c>
      <c r="Z37" s="1" t="s">
        <v>84</v>
      </c>
      <c r="AA37" s="1" t="s">
        <v>51</v>
      </c>
      <c r="AB37" s="1" t="s">
        <v>82</v>
      </c>
      <c r="AC37" s="1" t="s">
        <v>37</v>
      </c>
    </row>
    <row r="38" spans="1:29" x14ac:dyDescent="0.25">
      <c r="A38" s="1" t="s">
        <v>33</v>
      </c>
      <c r="B38" s="1" t="s">
        <v>34</v>
      </c>
      <c r="C38" s="2">
        <v>45688</v>
      </c>
      <c r="D38" s="1" t="s">
        <v>73</v>
      </c>
      <c r="E38" s="1" t="s">
        <v>74</v>
      </c>
      <c r="F38" s="1" t="s">
        <v>37</v>
      </c>
      <c r="G38" s="1" t="s">
        <v>75</v>
      </c>
      <c r="H38" s="1" t="s">
        <v>76</v>
      </c>
      <c r="I38" s="3">
        <v>711750</v>
      </c>
      <c r="J38" s="3">
        <v>0</v>
      </c>
      <c r="K38" s="1" t="s">
        <v>40</v>
      </c>
      <c r="L38" s="1" t="s">
        <v>125</v>
      </c>
      <c r="M38" s="1" t="s">
        <v>126</v>
      </c>
      <c r="N38" s="1" t="s">
        <v>79</v>
      </c>
      <c r="O38" s="1" t="s">
        <v>80</v>
      </c>
      <c r="P38" s="1" t="s">
        <v>43</v>
      </c>
      <c r="Q38" s="1" t="s">
        <v>43</v>
      </c>
      <c r="R38" s="3">
        <v>0</v>
      </c>
      <c r="S38" s="1" t="s">
        <v>44</v>
      </c>
      <c r="T38" s="1" t="s">
        <v>45</v>
      </c>
      <c r="U38" s="1" t="s">
        <v>75</v>
      </c>
      <c r="V38" s="1" t="s">
        <v>46</v>
      </c>
      <c r="W38" s="1" t="s">
        <v>81</v>
      </c>
      <c r="X38" s="1" t="s">
        <v>82</v>
      </c>
      <c r="Y38" s="1" t="s">
        <v>83</v>
      </c>
      <c r="Z38" s="1" t="s">
        <v>84</v>
      </c>
      <c r="AA38" s="1" t="s">
        <v>51</v>
      </c>
      <c r="AB38" s="1" t="s">
        <v>82</v>
      </c>
      <c r="AC38" s="1" t="s">
        <v>37</v>
      </c>
    </row>
    <row r="39" spans="1:29" x14ac:dyDescent="0.25">
      <c r="A39" s="1" t="s">
        <v>33</v>
      </c>
      <c r="B39" s="1" t="s">
        <v>34</v>
      </c>
      <c r="C39" s="2">
        <v>45688</v>
      </c>
      <c r="D39" s="1" t="s">
        <v>73</v>
      </c>
      <c r="E39" s="1" t="s">
        <v>74</v>
      </c>
      <c r="F39" s="1" t="s">
        <v>37</v>
      </c>
      <c r="G39" s="1" t="s">
        <v>75</v>
      </c>
      <c r="H39" s="1" t="s">
        <v>76</v>
      </c>
      <c r="I39" s="3">
        <v>47450</v>
      </c>
      <c r="J39" s="3">
        <v>0</v>
      </c>
      <c r="K39" s="1" t="s">
        <v>40</v>
      </c>
      <c r="L39" s="1" t="s">
        <v>127</v>
      </c>
      <c r="M39" s="1" t="s">
        <v>128</v>
      </c>
      <c r="N39" s="1" t="s">
        <v>79</v>
      </c>
      <c r="O39" s="1" t="s">
        <v>80</v>
      </c>
      <c r="P39" s="1" t="s">
        <v>43</v>
      </c>
      <c r="Q39" s="1" t="s">
        <v>43</v>
      </c>
      <c r="R39" s="3">
        <v>0</v>
      </c>
      <c r="S39" s="1" t="s">
        <v>44</v>
      </c>
      <c r="T39" s="1" t="s">
        <v>45</v>
      </c>
      <c r="U39" s="1" t="s">
        <v>75</v>
      </c>
      <c r="V39" s="1" t="s">
        <v>46</v>
      </c>
      <c r="W39" s="1" t="s">
        <v>81</v>
      </c>
      <c r="X39" s="1" t="s">
        <v>82</v>
      </c>
      <c r="Y39" s="1" t="s">
        <v>83</v>
      </c>
      <c r="Z39" s="1" t="s">
        <v>84</v>
      </c>
      <c r="AA39" s="1" t="s">
        <v>51</v>
      </c>
      <c r="AB39" s="1" t="s">
        <v>82</v>
      </c>
      <c r="AC39" s="1" t="s">
        <v>37</v>
      </c>
    </row>
    <row r="40" spans="1:29" x14ac:dyDescent="0.25">
      <c r="A40" s="1" t="s">
        <v>33</v>
      </c>
      <c r="B40" s="1" t="s">
        <v>34</v>
      </c>
      <c r="C40" s="2">
        <v>45688</v>
      </c>
      <c r="D40" s="1" t="s">
        <v>73</v>
      </c>
      <c r="E40" s="1" t="s">
        <v>74</v>
      </c>
      <c r="F40" s="1" t="s">
        <v>37</v>
      </c>
      <c r="G40" s="1" t="s">
        <v>75</v>
      </c>
      <c r="H40" s="1" t="s">
        <v>76</v>
      </c>
      <c r="I40" s="3">
        <v>284700</v>
      </c>
      <c r="J40" s="3">
        <v>0</v>
      </c>
      <c r="K40" s="1" t="s">
        <v>40</v>
      </c>
      <c r="L40" s="1" t="s">
        <v>129</v>
      </c>
      <c r="M40" s="1" t="s">
        <v>130</v>
      </c>
      <c r="N40" s="1" t="s">
        <v>79</v>
      </c>
      <c r="O40" s="1" t="s">
        <v>80</v>
      </c>
      <c r="P40" s="1" t="s">
        <v>43</v>
      </c>
      <c r="Q40" s="1" t="s">
        <v>43</v>
      </c>
      <c r="R40" s="3">
        <v>0</v>
      </c>
      <c r="S40" s="1" t="s">
        <v>44</v>
      </c>
      <c r="T40" s="1" t="s">
        <v>45</v>
      </c>
      <c r="U40" s="1" t="s">
        <v>75</v>
      </c>
      <c r="V40" s="1" t="s">
        <v>46</v>
      </c>
      <c r="W40" s="1" t="s">
        <v>81</v>
      </c>
      <c r="X40" s="1" t="s">
        <v>82</v>
      </c>
      <c r="Y40" s="1" t="s">
        <v>83</v>
      </c>
      <c r="Z40" s="1" t="s">
        <v>84</v>
      </c>
      <c r="AA40" s="1" t="s">
        <v>51</v>
      </c>
      <c r="AB40" s="1" t="s">
        <v>82</v>
      </c>
      <c r="AC40" s="1" t="s">
        <v>37</v>
      </c>
    </row>
    <row r="41" spans="1:29" x14ac:dyDescent="0.25">
      <c r="A41" s="1" t="s">
        <v>33</v>
      </c>
      <c r="B41" s="1" t="s">
        <v>34</v>
      </c>
      <c r="C41" s="2">
        <v>45688</v>
      </c>
      <c r="D41" s="1" t="s">
        <v>73</v>
      </c>
      <c r="E41" s="1" t="s">
        <v>74</v>
      </c>
      <c r="F41" s="1" t="s">
        <v>37</v>
      </c>
      <c r="G41" s="1" t="s">
        <v>75</v>
      </c>
      <c r="H41" s="1" t="s">
        <v>76</v>
      </c>
      <c r="I41" s="3">
        <v>99291</v>
      </c>
      <c r="J41" s="3">
        <v>0</v>
      </c>
      <c r="K41" s="1" t="s">
        <v>40</v>
      </c>
      <c r="L41" s="1" t="s">
        <v>131</v>
      </c>
      <c r="M41" s="1" t="s">
        <v>132</v>
      </c>
      <c r="N41" s="1" t="s">
        <v>79</v>
      </c>
      <c r="O41" s="1" t="s">
        <v>80</v>
      </c>
      <c r="P41" s="1" t="s">
        <v>43</v>
      </c>
      <c r="Q41" s="1" t="s">
        <v>43</v>
      </c>
      <c r="R41" s="3">
        <v>0</v>
      </c>
      <c r="S41" s="1" t="s">
        <v>44</v>
      </c>
      <c r="T41" s="1" t="s">
        <v>45</v>
      </c>
      <c r="U41" s="1" t="s">
        <v>75</v>
      </c>
      <c r="V41" s="1" t="s">
        <v>46</v>
      </c>
      <c r="W41" s="1" t="s">
        <v>81</v>
      </c>
      <c r="X41" s="1" t="s">
        <v>82</v>
      </c>
      <c r="Y41" s="1" t="s">
        <v>83</v>
      </c>
      <c r="Z41" s="1" t="s">
        <v>84</v>
      </c>
      <c r="AA41" s="1" t="s">
        <v>51</v>
      </c>
      <c r="AB41" s="1" t="s">
        <v>82</v>
      </c>
      <c r="AC41" s="1" t="s">
        <v>37</v>
      </c>
    </row>
    <row r="42" spans="1:29" x14ac:dyDescent="0.25">
      <c r="A42" s="1" t="s">
        <v>33</v>
      </c>
      <c r="B42" s="1" t="s">
        <v>34</v>
      </c>
      <c r="C42" s="2">
        <v>45688</v>
      </c>
      <c r="D42" s="1" t="s">
        <v>73</v>
      </c>
      <c r="E42" s="1" t="s">
        <v>74</v>
      </c>
      <c r="F42" s="1" t="s">
        <v>37</v>
      </c>
      <c r="G42" s="1" t="s">
        <v>75</v>
      </c>
      <c r="H42" s="1" t="s">
        <v>76</v>
      </c>
      <c r="I42" s="3">
        <v>47450</v>
      </c>
      <c r="J42" s="3">
        <v>0</v>
      </c>
      <c r="K42" s="1" t="s">
        <v>40</v>
      </c>
      <c r="L42" s="1" t="s">
        <v>133</v>
      </c>
      <c r="M42" s="1" t="s">
        <v>134</v>
      </c>
      <c r="N42" s="1" t="s">
        <v>79</v>
      </c>
      <c r="O42" s="1" t="s">
        <v>80</v>
      </c>
      <c r="P42" s="1" t="s">
        <v>43</v>
      </c>
      <c r="Q42" s="1" t="s">
        <v>43</v>
      </c>
      <c r="R42" s="3">
        <v>0</v>
      </c>
      <c r="S42" s="1" t="s">
        <v>44</v>
      </c>
      <c r="T42" s="1" t="s">
        <v>45</v>
      </c>
      <c r="U42" s="1" t="s">
        <v>75</v>
      </c>
      <c r="V42" s="1" t="s">
        <v>46</v>
      </c>
      <c r="W42" s="1" t="s">
        <v>81</v>
      </c>
      <c r="X42" s="1" t="s">
        <v>82</v>
      </c>
      <c r="Y42" s="1" t="s">
        <v>83</v>
      </c>
      <c r="Z42" s="1" t="s">
        <v>84</v>
      </c>
      <c r="AA42" s="1" t="s">
        <v>51</v>
      </c>
      <c r="AB42" s="1" t="s">
        <v>82</v>
      </c>
      <c r="AC42" s="1" t="s">
        <v>37</v>
      </c>
    </row>
    <row r="43" spans="1:29" x14ac:dyDescent="0.25">
      <c r="A43" s="1" t="s">
        <v>33</v>
      </c>
      <c r="B43" s="1" t="s">
        <v>34</v>
      </c>
      <c r="C43" s="2">
        <v>45688</v>
      </c>
      <c r="D43" s="1" t="s">
        <v>73</v>
      </c>
      <c r="E43" s="1" t="s">
        <v>74</v>
      </c>
      <c r="F43" s="1" t="s">
        <v>37</v>
      </c>
      <c r="G43" s="1" t="s">
        <v>75</v>
      </c>
      <c r="H43" s="1" t="s">
        <v>76</v>
      </c>
      <c r="I43" s="3">
        <v>711750</v>
      </c>
      <c r="J43" s="3">
        <v>0</v>
      </c>
      <c r="K43" s="1" t="s">
        <v>40</v>
      </c>
      <c r="L43" s="1" t="s">
        <v>135</v>
      </c>
      <c r="M43" s="1" t="s">
        <v>136</v>
      </c>
      <c r="N43" s="1" t="s">
        <v>79</v>
      </c>
      <c r="O43" s="1" t="s">
        <v>80</v>
      </c>
      <c r="P43" s="1" t="s">
        <v>43</v>
      </c>
      <c r="Q43" s="1" t="s">
        <v>43</v>
      </c>
      <c r="R43" s="3">
        <v>0</v>
      </c>
      <c r="S43" s="1" t="s">
        <v>44</v>
      </c>
      <c r="T43" s="1" t="s">
        <v>45</v>
      </c>
      <c r="U43" s="1" t="s">
        <v>75</v>
      </c>
      <c r="V43" s="1" t="s">
        <v>46</v>
      </c>
      <c r="W43" s="1" t="s">
        <v>81</v>
      </c>
      <c r="X43" s="1" t="s">
        <v>82</v>
      </c>
      <c r="Y43" s="1" t="s">
        <v>83</v>
      </c>
      <c r="Z43" s="1" t="s">
        <v>84</v>
      </c>
      <c r="AA43" s="1" t="s">
        <v>51</v>
      </c>
      <c r="AB43" s="1" t="s">
        <v>82</v>
      </c>
      <c r="AC43" s="1" t="s">
        <v>37</v>
      </c>
    </row>
    <row r="44" spans="1:29" x14ac:dyDescent="0.25">
      <c r="A44" s="1" t="s">
        <v>33</v>
      </c>
      <c r="B44" s="1" t="s">
        <v>34</v>
      </c>
      <c r="C44" s="2">
        <v>45688</v>
      </c>
      <c r="D44" s="1" t="s">
        <v>73</v>
      </c>
      <c r="E44" s="1" t="s">
        <v>74</v>
      </c>
      <c r="F44" s="1" t="s">
        <v>37</v>
      </c>
      <c r="G44" s="1" t="s">
        <v>75</v>
      </c>
      <c r="H44" s="1" t="s">
        <v>76</v>
      </c>
      <c r="I44" s="3">
        <v>616850</v>
      </c>
      <c r="J44" s="3">
        <v>0</v>
      </c>
      <c r="K44" s="1" t="s">
        <v>40</v>
      </c>
      <c r="L44" s="1" t="s">
        <v>135</v>
      </c>
      <c r="M44" s="1" t="s">
        <v>136</v>
      </c>
      <c r="N44" s="1" t="s">
        <v>79</v>
      </c>
      <c r="O44" s="1" t="s">
        <v>80</v>
      </c>
      <c r="P44" s="1" t="s">
        <v>43</v>
      </c>
      <c r="Q44" s="1" t="s">
        <v>43</v>
      </c>
      <c r="R44" s="3">
        <v>0</v>
      </c>
      <c r="S44" s="1" t="s">
        <v>44</v>
      </c>
      <c r="T44" s="1" t="s">
        <v>45</v>
      </c>
      <c r="U44" s="1" t="s">
        <v>75</v>
      </c>
      <c r="V44" s="1" t="s">
        <v>46</v>
      </c>
      <c r="W44" s="1" t="s">
        <v>81</v>
      </c>
      <c r="X44" s="1" t="s">
        <v>82</v>
      </c>
      <c r="Y44" s="1" t="s">
        <v>83</v>
      </c>
      <c r="Z44" s="1" t="s">
        <v>84</v>
      </c>
      <c r="AA44" s="1" t="s">
        <v>51</v>
      </c>
      <c r="AB44" s="1" t="s">
        <v>82</v>
      </c>
      <c r="AC44" s="1" t="s">
        <v>37</v>
      </c>
    </row>
    <row r="45" spans="1:29" x14ac:dyDescent="0.25">
      <c r="A45" s="1" t="s">
        <v>33</v>
      </c>
      <c r="B45" s="1" t="s">
        <v>34</v>
      </c>
      <c r="C45" s="2">
        <v>45688</v>
      </c>
      <c r="D45" s="1" t="s">
        <v>73</v>
      </c>
      <c r="E45" s="1" t="s">
        <v>74</v>
      </c>
      <c r="F45" s="1" t="s">
        <v>37</v>
      </c>
      <c r="G45" s="1" t="s">
        <v>75</v>
      </c>
      <c r="H45" s="1" t="s">
        <v>76</v>
      </c>
      <c r="I45" s="3">
        <v>569400</v>
      </c>
      <c r="J45" s="3">
        <v>0</v>
      </c>
      <c r="K45" s="1" t="s">
        <v>40</v>
      </c>
      <c r="L45" s="1" t="s">
        <v>137</v>
      </c>
      <c r="M45" s="1" t="s">
        <v>138</v>
      </c>
      <c r="N45" s="1" t="s">
        <v>89</v>
      </c>
      <c r="O45" s="1" t="s">
        <v>90</v>
      </c>
      <c r="P45" s="1" t="s">
        <v>43</v>
      </c>
      <c r="Q45" s="1" t="s">
        <v>43</v>
      </c>
      <c r="R45" s="3">
        <v>0</v>
      </c>
      <c r="S45" s="1" t="s">
        <v>44</v>
      </c>
      <c r="T45" s="1" t="s">
        <v>45</v>
      </c>
      <c r="U45" s="1" t="s">
        <v>75</v>
      </c>
      <c r="V45" s="1" t="s">
        <v>46</v>
      </c>
      <c r="W45" s="1" t="s">
        <v>81</v>
      </c>
      <c r="X45" s="1" t="s">
        <v>82</v>
      </c>
      <c r="Y45" s="1" t="s">
        <v>83</v>
      </c>
      <c r="Z45" s="1" t="s">
        <v>84</v>
      </c>
      <c r="AA45" s="1" t="s">
        <v>51</v>
      </c>
      <c r="AB45" s="1" t="s">
        <v>82</v>
      </c>
      <c r="AC45" s="1" t="s">
        <v>37</v>
      </c>
    </row>
    <row r="46" spans="1:29" x14ac:dyDescent="0.25">
      <c r="A46" s="1" t="s">
        <v>33</v>
      </c>
      <c r="B46" s="1" t="s">
        <v>34</v>
      </c>
      <c r="C46" s="2">
        <v>45688</v>
      </c>
      <c r="D46" s="1" t="s">
        <v>73</v>
      </c>
      <c r="E46" s="1" t="s">
        <v>74</v>
      </c>
      <c r="F46" s="1" t="s">
        <v>37</v>
      </c>
      <c r="G46" s="1" t="s">
        <v>75</v>
      </c>
      <c r="H46" s="1" t="s">
        <v>76</v>
      </c>
      <c r="I46" s="3">
        <v>142350</v>
      </c>
      <c r="J46" s="3">
        <v>0</v>
      </c>
      <c r="K46" s="1" t="s">
        <v>40</v>
      </c>
      <c r="L46" s="1" t="s">
        <v>139</v>
      </c>
      <c r="M46" s="1" t="s">
        <v>140</v>
      </c>
      <c r="N46" s="1" t="s">
        <v>79</v>
      </c>
      <c r="O46" s="1" t="s">
        <v>80</v>
      </c>
      <c r="P46" s="1" t="s">
        <v>43</v>
      </c>
      <c r="Q46" s="1" t="s">
        <v>43</v>
      </c>
      <c r="R46" s="3">
        <v>0</v>
      </c>
      <c r="S46" s="1" t="s">
        <v>44</v>
      </c>
      <c r="T46" s="1" t="s">
        <v>45</v>
      </c>
      <c r="U46" s="1" t="s">
        <v>75</v>
      </c>
      <c r="V46" s="1" t="s">
        <v>46</v>
      </c>
      <c r="W46" s="1" t="s">
        <v>81</v>
      </c>
      <c r="X46" s="1" t="s">
        <v>82</v>
      </c>
      <c r="Y46" s="1" t="s">
        <v>83</v>
      </c>
      <c r="Z46" s="1" t="s">
        <v>84</v>
      </c>
      <c r="AA46" s="1" t="s">
        <v>51</v>
      </c>
      <c r="AB46" s="1" t="s">
        <v>82</v>
      </c>
      <c r="AC46" s="1" t="s">
        <v>37</v>
      </c>
    </row>
    <row r="47" spans="1:29" x14ac:dyDescent="0.25">
      <c r="A47" s="1" t="s">
        <v>33</v>
      </c>
      <c r="B47" s="1" t="s">
        <v>34</v>
      </c>
      <c r="C47" s="2">
        <v>45688</v>
      </c>
      <c r="D47" s="1" t="s">
        <v>73</v>
      </c>
      <c r="E47" s="1" t="s">
        <v>74</v>
      </c>
      <c r="F47" s="1" t="s">
        <v>37</v>
      </c>
      <c r="G47" s="1" t="s">
        <v>75</v>
      </c>
      <c r="H47" s="1" t="s">
        <v>76</v>
      </c>
      <c r="I47" s="3">
        <v>379600</v>
      </c>
      <c r="J47" s="3">
        <v>0</v>
      </c>
      <c r="K47" s="1" t="s">
        <v>40</v>
      </c>
      <c r="L47" s="1" t="s">
        <v>139</v>
      </c>
      <c r="M47" s="1" t="s">
        <v>140</v>
      </c>
      <c r="N47" s="1" t="s">
        <v>79</v>
      </c>
      <c r="O47" s="1" t="s">
        <v>80</v>
      </c>
      <c r="P47" s="1" t="s">
        <v>43</v>
      </c>
      <c r="Q47" s="1" t="s">
        <v>43</v>
      </c>
      <c r="R47" s="3">
        <v>0</v>
      </c>
      <c r="S47" s="1" t="s">
        <v>44</v>
      </c>
      <c r="T47" s="1" t="s">
        <v>45</v>
      </c>
      <c r="U47" s="1" t="s">
        <v>75</v>
      </c>
      <c r="V47" s="1" t="s">
        <v>46</v>
      </c>
      <c r="W47" s="1" t="s">
        <v>81</v>
      </c>
      <c r="X47" s="1" t="s">
        <v>82</v>
      </c>
      <c r="Y47" s="1" t="s">
        <v>83</v>
      </c>
      <c r="Z47" s="1" t="s">
        <v>84</v>
      </c>
      <c r="AA47" s="1" t="s">
        <v>51</v>
      </c>
      <c r="AB47" s="1" t="s">
        <v>82</v>
      </c>
      <c r="AC47" s="1" t="s">
        <v>37</v>
      </c>
    </row>
    <row r="48" spans="1:29" x14ac:dyDescent="0.25">
      <c r="A48" s="1" t="s">
        <v>33</v>
      </c>
      <c r="B48" s="1" t="s">
        <v>34</v>
      </c>
      <c r="C48" s="2">
        <v>45688</v>
      </c>
      <c r="D48" s="1" t="s">
        <v>73</v>
      </c>
      <c r="E48" s="1" t="s">
        <v>74</v>
      </c>
      <c r="F48" s="1" t="s">
        <v>37</v>
      </c>
      <c r="G48" s="1" t="s">
        <v>75</v>
      </c>
      <c r="H48" s="1" t="s">
        <v>76</v>
      </c>
      <c r="I48" s="3">
        <v>47450</v>
      </c>
      <c r="J48" s="3">
        <v>0</v>
      </c>
      <c r="K48" s="1" t="s">
        <v>40</v>
      </c>
      <c r="L48" s="1" t="s">
        <v>141</v>
      </c>
      <c r="M48" s="1" t="s">
        <v>142</v>
      </c>
      <c r="N48" s="1" t="s">
        <v>79</v>
      </c>
      <c r="O48" s="1" t="s">
        <v>80</v>
      </c>
      <c r="P48" s="1" t="s">
        <v>43</v>
      </c>
      <c r="Q48" s="1" t="s">
        <v>43</v>
      </c>
      <c r="R48" s="3">
        <v>0</v>
      </c>
      <c r="S48" s="1" t="s">
        <v>44</v>
      </c>
      <c r="T48" s="1" t="s">
        <v>45</v>
      </c>
      <c r="U48" s="1" t="s">
        <v>75</v>
      </c>
      <c r="V48" s="1" t="s">
        <v>46</v>
      </c>
      <c r="W48" s="1" t="s">
        <v>81</v>
      </c>
      <c r="X48" s="1" t="s">
        <v>82</v>
      </c>
      <c r="Y48" s="1" t="s">
        <v>83</v>
      </c>
      <c r="Z48" s="1" t="s">
        <v>84</v>
      </c>
      <c r="AA48" s="1" t="s">
        <v>51</v>
      </c>
      <c r="AB48" s="1" t="s">
        <v>82</v>
      </c>
      <c r="AC48" s="1" t="s">
        <v>37</v>
      </c>
    </row>
    <row r="49" spans="1:29" x14ac:dyDescent="0.25">
      <c r="A49" s="1" t="s">
        <v>33</v>
      </c>
      <c r="B49" s="1" t="s">
        <v>34</v>
      </c>
      <c r="C49" s="2">
        <v>45688</v>
      </c>
      <c r="D49" s="1" t="s">
        <v>73</v>
      </c>
      <c r="E49" s="1" t="s">
        <v>74</v>
      </c>
      <c r="F49" s="1" t="s">
        <v>37</v>
      </c>
      <c r="G49" s="1" t="s">
        <v>75</v>
      </c>
      <c r="H49" s="1" t="s">
        <v>76</v>
      </c>
      <c r="I49" s="3">
        <v>284700</v>
      </c>
      <c r="J49" s="3">
        <v>0</v>
      </c>
      <c r="K49" s="1" t="s">
        <v>40</v>
      </c>
      <c r="L49" s="1" t="s">
        <v>141</v>
      </c>
      <c r="M49" s="1" t="s">
        <v>142</v>
      </c>
      <c r="N49" s="1" t="s">
        <v>79</v>
      </c>
      <c r="O49" s="1" t="s">
        <v>80</v>
      </c>
      <c r="P49" s="1" t="s">
        <v>43</v>
      </c>
      <c r="Q49" s="1" t="s">
        <v>43</v>
      </c>
      <c r="R49" s="3">
        <v>0</v>
      </c>
      <c r="S49" s="1" t="s">
        <v>44</v>
      </c>
      <c r="T49" s="1" t="s">
        <v>45</v>
      </c>
      <c r="U49" s="1" t="s">
        <v>75</v>
      </c>
      <c r="V49" s="1" t="s">
        <v>46</v>
      </c>
      <c r="W49" s="1" t="s">
        <v>81</v>
      </c>
      <c r="X49" s="1" t="s">
        <v>82</v>
      </c>
      <c r="Y49" s="1" t="s">
        <v>83</v>
      </c>
      <c r="Z49" s="1" t="s">
        <v>84</v>
      </c>
      <c r="AA49" s="1" t="s">
        <v>51</v>
      </c>
      <c r="AB49" s="1" t="s">
        <v>82</v>
      </c>
      <c r="AC49" s="1" t="s">
        <v>37</v>
      </c>
    </row>
    <row r="50" spans="1:29" x14ac:dyDescent="0.25">
      <c r="A50" s="1" t="s">
        <v>33</v>
      </c>
      <c r="B50" s="1" t="s">
        <v>34</v>
      </c>
      <c r="C50" s="2">
        <v>45716</v>
      </c>
      <c r="D50" s="1" t="s">
        <v>73</v>
      </c>
      <c r="E50" s="1" t="s">
        <v>74</v>
      </c>
      <c r="F50" s="1" t="s">
        <v>37</v>
      </c>
      <c r="G50" s="1" t="s">
        <v>143</v>
      </c>
      <c r="H50" s="1" t="s">
        <v>76</v>
      </c>
      <c r="I50" s="3">
        <v>153230</v>
      </c>
      <c r="J50" s="3">
        <v>0</v>
      </c>
      <c r="K50" s="1" t="s">
        <v>40</v>
      </c>
      <c r="L50" s="1" t="s">
        <v>144</v>
      </c>
      <c r="M50" s="1" t="s">
        <v>145</v>
      </c>
      <c r="N50" s="1" t="s">
        <v>79</v>
      </c>
      <c r="O50" s="1" t="s">
        <v>80</v>
      </c>
      <c r="P50" s="1" t="s">
        <v>43</v>
      </c>
      <c r="Q50" s="1" t="s">
        <v>43</v>
      </c>
      <c r="R50" s="3">
        <v>0</v>
      </c>
      <c r="S50" s="1" t="s">
        <v>44</v>
      </c>
      <c r="T50" s="1" t="s">
        <v>45</v>
      </c>
      <c r="U50" s="1" t="s">
        <v>143</v>
      </c>
      <c r="V50" s="1" t="s">
        <v>46</v>
      </c>
      <c r="W50" s="1" t="s">
        <v>81</v>
      </c>
      <c r="X50" s="1" t="s">
        <v>146</v>
      </c>
      <c r="Y50" s="1" t="s">
        <v>83</v>
      </c>
      <c r="Z50" s="1" t="s">
        <v>147</v>
      </c>
      <c r="AA50" s="1" t="s">
        <v>51</v>
      </c>
      <c r="AB50" s="1" t="s">
        <v>146</v>
      </c>
      <c r="AC50" s="1" t="s">
        <v>37</v>
      </c>
    </row>
    <row r="51" spans="1:29" x14ac:dyDescent="0.25">
      <c r="A51" s="1" t="s">
        <v>33</v>
      </c>
      <c r="B51" s="1" t="s">
        <v>34</v>
      </c>
      <c r="C51" s="2">
        <v>45716</v>
      </c>
      <c r="D51" s="1" t="s">
        <v>73</v>
      </c>
      <c r="E51" s="1" t="s">
        <v>74</v>
      </c>
      <c r="F51" s="1" t="s">
        <v>37</v>
      </c>
      <c r="G51" s="1" t="s">
        <v>143</v>
      </c>
      <c r="H51" s="1" t="s">
        <v>76</v>
      </c>
      <c r="I51" s="3">
        <v>616850</v>
      </c>
      <c r="J51" s="3">
        <v>0</v>
      </c>
      <c r="K51" s="1" t="s">
        <v>40</v>
      </c>
      <c r="L51" s="1" t="s">
        <v>148</v>
      </c>
      <c r="M51" s="1" t="s">
        <v>149</v>
      </c>
      <c r="N51" s="1" t="s">
        <v>79</v>
      </c>
      <c r="O51" s="1" t="s">
        <v>80</v>
      </c>
      <c r="P51" s="1" t="s">
        <v>43</v>
      </c>
      <c r="Q51" s="1" t="s">
        <v>43</v>
      </c>
      <c r="R51" s="3">
        <v>0</v>
      </c>
      <c r="S51" s="1" t="s">
        <v>44</v>
      </c>
      <c r="T51" s="1" t="s">
        <v>45</v>
      </c>
      <c r="U51" s="1" t="s">
        <v>143</v>
      </c>
      <c r="V51" s="1" t="s">
        <v>46</v>
      </c>
      <c r="W51" s="1" t="s">
        <v>81</v>
      </c>
      <c r="X51" s="1" t="s">
        <v>146</v>
      </c>
      <c r="Y51" s="1" t="s">
        <v>83</v>
      </c>
      <c r="Z51" s="1" t="s">
        <v>147</v>
      </c>
      <c r="AA51" s="1" t="s">
        <v>51</v>
      </c>
      <c r="AB51" s="1" t="s">
        <v>146</v>
      </c>
      <c r="AC51" s="1" t="s">
        <v>37</v>
      </c>
    </row>
    <row r="52" spans="1:29" x14ac:dyDescent="0.25">
      <c r="A52" s="1" t="s">
        <v>33</v>
      </c>
      <c r="B52" s="1" t="s">
        <v>34</v>
      </c>
      <c r="C52" s="2">
        <v>45716</v>
      </c>
      <c r="D52" s="1" t="s">
        <v>73</v>
      </c>
      <c r="E52" s="1" t="s">
        <v>74</v>
      </c>
      <c r="F52" s="1" t="s">
        <v>37</v>
      </c>
      <c r="G52" s="1" t="s">
        <v>143</v>
      </c>
      <c r="H52" s="1" t="s">
        <v>76</v>
      </c>
      <c r="I52" s="3">
        <v>47450</v>
      </c>
      <c r="J52" s="3">
        <v>0</v>
      </c>
      <c r="K52" s="1" t="s">
        <v>40</v>
      </c>
      <c r="L52" s="1" t="s">
        <v>150</v>
      </c>
      <c r="M52" s="1" t="s">
        <v>151</v>
      </c>
      <c r="N52" s="1" t="s">
        <v>79</v>
      </c>
      <c r="O52" s="1" t="s">
        <v>80</v>
      </c>
      <c r="P52" s="1" t="s">
        <v>43</v>
      </c>
      <c r="Q52" s="1" t="s">
        <v>43</v>
      </c>
      <c r="R52" s="3">
        <v>0</v>
      </c>
      <c r="S52" s="1" t="s">
        <v>44</v>
      </c>
      <c r="T52" s="1" t="s">
        <v>45</v>
      </c>
      <c r="U52" s="1" t="s">
        <v>143</v>
      </c>
      <c r="V52" s="1" t="s">
        <v>46</v>
      </c>
      <c r="W52" s="1" t="s">
        <v>81</v>
      </c>
      <c r="X52" s="1" t="s">
        <v>146</v>
      </c>
      <c r="Y52" s="1" t="s">
        <v>83</v>
      </c>
      <c r="Z52" s="1" t="s">
        <v>147</v>
      </c>
      <c r="AA52" s="1" t="s">
        <v>51</v>
      </c>
      <c r="AB52" s="1" t="s">
        <v>146</v>
      </c>
      <c r="AC52" s="1" t="s">
        <v>37</v>
      </c>
    </row>
    <row r="53" spans="1:29" x14ac:dyDescent="0.25">
      <c r="A53" s="1" t="s">
        <v>33</v>
      </c>
      <c r="B53" s="1" t="s">
        <v>34</v>
      </c>
      <c r="C53" s="2">
        <v>45716</v>
      </c>
      <c r="D53" s="1" t="s">
        <v>73</v>
      </c>
      <c r="E53" s="1" t="s">
        <v>74</v>
      </c>
      <c r="F53" s="1" t="s">
        <v>37</v>
      </c>
      <c r="G53" s="1" t="s">
        <v>143</v>
      </c>
      <c r="H53" s="1" t="s">
        <v>76</v>
      </c>
      <c r="I53" s="3">
        <v>711750</v>
      </c>
      <c r="J53" s="3">
        <v>0</v>
      </c>
      <c r="K53" s="1" t="s">
        <v>40</v>
      </c>
      <c r="L53" s="1" t="s">
        <v>117</v>
      </c>
      <c r="M53" s="1" t="s">
        <v>118</v>
      </c>
      <c r="N53" s="1" t="s">
        <v>79</v>
      </c>
      <c r="O53" s="1" t="s">
        <v>80</v>
      </c>
      <c r="P53" s="1" t="s">
        <v>43</v>
      </c>
      <c r="Q53" s="1" t="s">
        <v>43</v>
      </c>
      <c r="R53" s="3">
        <v>0</v>
      </c>
      <c r="S53" s="1" t="s">
        <v>44</v>
      </c>
      <c r="T53" s="1" t="s">
        <v>45</v>
      </c>
      <c r="U53" s="1" t="s">
        <v>143</v>
      </c>
      <c r="V53" s="1" t="s">
        <v>46</v>
      </c>
      <c r="W53" s="1" t="s">
        <v>81</v>
      </c>
      <c r="X53" s="1" t="s">
        <v>146</v>
      </c>
      <c r="Y53" s="1" t="s">
        <v>83</v>
      </c>
      <c r="Z53" s="1" t="s">
        <v>147</v>
      </c>
      <c r="AA53" s="1" t="s">
        <v>51</v>
      </c>
      <c r="AB53" s="1" t="s">
        <v>146</v>
      </c>
      <c r="AC53" s="1" t="s">
        <v>37</v>
      </c>
    </row>
    <row r="54" spans="1:29" x14ac:dyDescent="0.25">
      <c r="A54" s="1" t="s">
        <v>33</v>
      </c>
      <c r="B54" s="1" t="s">
        <v>34</v>
      </c>
      <c r="C54" s="2">
        <v>45716</v>
      </c>
      <c r="D54" s="1" t="s">
        <v>73</v>
      </c>
      <c r="E54" s="1" t="s">
        <v>74</v>
      </c>
      <c r="F54" s="1" t="s">
        <v>37</v>
      </c>
      <c r="G54" s="1" t="s">
        <v>143</v>
      </c>
      <c r="H54" s="1" t="s">
        <v>76</v>
      </c>
      <c r="I54" s="3">
        <v>189800</v>
      </c>
      <c r="J54" s="3">
        <v>0</v>
      </c>
      <c r="K54" s="1" t="s">
        <v>40</v>
      </c>
      <c r="L54" s="1" t="s">
        <v>152</v>
      </c>
      <c r="M54" s="1" t="s">
        <v>153</v>
      </c>
      <c r="N54" s="1" t="s">
        <v>79</v>
      </c>
      <c r="O54" s="1" t="s">
        <v>80</v>
      </c>
      <c r="P54" s="1" t="s">
        <v>43</v>
      </c>
      <c r="Q54" s="1" t="s">
        <v>43</v>
      </c>
      <c r="R54" s="3">
        <v>0</v>
      </c>
      <c r="S54" s="1" t="s">
        <v>44</v>
      </c>
      <c r="T54" s="1" t="s">
        <v>45</v>
      </c>
      <c r="U54" s="1" t="s">
        <v>143</v>
      </c>
      <c r="V54" s="1" t="s">
        <v>46</v>
      </c>
      <c r="W54" s="1" t="s">
        <v>81</v>
      </c>
      <c r="X54" s="1" t="s">
        <v>146</v>
      </c>
      <c r="Y54" s="1" t="s">
        <v>83</v>
      </c>
      <c r="Z54" s="1" t="s">
        <v>147</v>
      </c>
      <c r="AA54" s="1" t="s">
        <v>51</v>
      </c>
      <c r="AB54" s="1" t="s">
        <v>146</v>
      </c>
      <c r="AC54" s="1" t="s">
        <v>37</v>
      </c>
    </row>
    <row r="55" spans="1:29" x14ac:dyDescent="0.25">
      <c r="A55" s="1" t="s">
        <v>33</v>
      </c>
      <c r="B55" s="1" t="s">
        <v>34</v>
      </c>
      <c r="C55" s="2">
        <v>45716</v>
      </c>
      <c r="D55" s="1" t="s">
        <v>73</v>
      </c>
      <c r="E55" s="1" t="s">
        <v>74</v>
      </c>
      <c r="F55" s="1" t="s">
        <v>37</v>
      </c>
      <c r="G55" s="1" t="s">
        <v>143</v>
      </c>
      <c r="H55" s="1" t="s">
        <v>76</v>
      </c>
      <c r="I55" s="3">
        <v>47450</v>
      </c>
      <c r="J55" s="3">
        <v>0</v>
      </c>
      <c r="K55" s="1" t="s">
        <v>40</v>
      </c>
      <c r="L55" s="1" t="s">
        <v>77</v>
      </c>
      <c r="M55" s="1" t="s">
        <v>78</v>
      </c>
      <c r="N55" s="1" t="s">
        <v>79</v>
      </c>
      <c r="O55" s="1" t="s">
        <v>80</v>
      </c>
      <c r="P55" s="1" t="s">
        <v>43</v>
      </c>
      <c r="Q55" s="1" t="s">
        <v>43</v>
      </c>
      <c r="R55" s="3">
        <v>0</v>
      </c>
      <c r="S55" s="1" t="s">
        <v>44</v>
      </c>
      <c r="T55" s="1" t="s">
        <v>45</v>
      </c>
      <c r="U55" s="1" t="s">
        <v>143</v>
      </c>
      <c r="V55" s="1" t="s">
        <v>46</v>
      </c>
      <c r="W55" s="1" t="s">
        <v>81</v>
      </c>
      <c r="X55" s="1" t="s">
        <v>146</v>
      </c>
      <c r="Y55" s="1" t="s">
        <v>83</v>
      </c>
      <c r="Z55" s="1" t="s">
        <v>147</v>
      </c>
      <c r="AA55" s="1" t="s">
        <v>51</v>
      </c>
      <c r="AB55" s="1" t="s">
        <v>146</v>
      </c>
      <c r="AC55" s="1" t="s">
        <v>37</v>
      </c>
    </row>
    <row r="56" spans="1:29" x14ac:dyDescent="0.25">
      <c r="A56" s="1" t="s">
        <v>33</v>
      </c>
      <c r="B56" s="1" t="s">
        <v>34</v>
      </c>
      <c r="C56" s="2">
        <v>45716</v>
      </c>
      <c r="D56" s="1" t="s">
        <v>73</v>
      </c>
      <c r="E56" s="1" t="s">
        <v>74</v>
      </c>
      <c r="F56" s="1" t="s">
        <v>37</v>
      </c>
      <c r="G56" s="1" t="s">
        <v>143</v>
      </c>
      <c r="H56" s="1" t="s">
        <v>76</v>
      </c>
      <c r="I56" s="3">
        <v>49552</v>
      </c>
      <c r="J56" s="3">
        <v>0</v>
      </c>
      <c r="K56" s="1" t="s">
        <v>40</v>
      </c>
      <c r="L56" s="1" t="s">
        <v>154</v>
      </c>
      <c r="M56" s="1" t="s">
        <v>155</v>
      </c>
      <c r="N56" s="1" t="s">
        <v>89</v>
      </c>
      <c r="O56" s="1" t="s">
        <v>90</v>
      </c>
      <c r="P56" s="1" t="s">
        <v>43</v>
      </c>
      <c r="Q56" s="1" t="s">
        <v>43</v>
      </c>
      <c r="R56" s="3">
        <v>0</v>
      </c>
      <c r="S56" s="1" t="s">
        <v>44</v>
      </c>
      <c r="T56" s="1" t="s">
        <v>45</v>
      </c>
      <c r="U56" s="1" t="s">
        <v>143</v>
      </c>
      <c r="V56" s="1" t="s">
        <v>46</v>
      </c>
      <c r="W56" s="1" t="s">
        <v>81</v>
      </c>
      <c r="X56" s="1" t="s">
        <v>146</v>
      </c>
      <c r="Y56" s="1" t="s">
        <v>83</v>
      </c>
      <c r="Z56" s="1" t="s">
        <v>147</v>
      </c>
      <c r="AA56" s="1" t="s">
        <v>51</v>
      </c>
      <c r="AB56" s="1" t="s">
        <v>146</v>
      </c>
      <c r="AC56" s="1" t="s">
        <v>37</v>
      </c>
    </row>
    <row r="57" spans="1:29" x14ac:dyDescent="0.25">
      <c r="A57" s="1" t="s">
        <v>33</v>
      </c>
      <c r="B57" s="1" t="s">
        <v>34</v>
      </c>
      <c r="C57" s="2">
        <v>45716</v>
      </c>
      <c r="D57" s="1" t="s">
        <v>73</v>
      </c>
      <c r="E57" s="1" t="s">
        <v>74</v>
      </c>
      <c r="F57" s="1" t="s">
        <v>37</v>
      </c>
      <c r="G57" s="1" t="s">
        <v>143</v>
      </c>
      <c r="H57" s="1" t="s">
        <v>76</v>
      </c>
      <c r="I57" s="3">
        <v>49352</v>
      </c>
      <c r="J57" s="3">
        <v>0</v>
      </c>
      <c r="K57" s="1" t="s">
        <v>40</v>
      </c>
      <c r="L57" s="1" t="s">
        <v>156</v>
      </c>
      <c r="M57" s="1" t="s">
        <v>157</v>
      </c>
      <c r="N57" s="1" t="s">
        <v>89</v>
      </c>
      <c r="O57" s="1" t="s">
        <v>90</v>
      </c>
      <c r="P57" s="1" t="s">
        <v>43</v>
      </c>
      <c r="Q57" s="1" t="s">
        <v>43</v>
      </c>
      <c r="R57" s="3">
        <v>0</v>
      </c>
      <c r="S57" s="1" t="s">
        <v>44</v>
      </c>
      <c r="T57" s="1" t="s">
        <v>45</v>
      </c>
      <c r="U57" s="1" t="s">
        <v>143</v>
      </c>
      <c r="V57" s="1" t="s">
        <v>46</v>
      </c>
      <c r="W57" s="1" t="s">
        <v>81</v>
      </c>
      <c r="X57" s="1" t="s">
        <v>146</v>
      </c>
      <c r="Y57" s="1" t="s">
        <v>83</v>
      </c>
      <c r="Z57" s="1" t="s">
        <v>147</v>
      </c>
      <c r="AA57" s="1" t="s">
        <v>51</v>
      </c>
      <c r="AB57" s="1" t="s">
        <v>146</v>
      </c>
      <c r="AC57" s="1" t="s">
        <v>37</v>
      </c>
    </row>
    <row r="58" spans="1:29" x14ac:dyDescent="0.25">
      <c r="A58" s="1" t="s">
        <v>33</v>
      </c>
      <c r="B58" s="1" t="s">
        <v>34</v>
      </c>
      <c r="C58" s="2">
        <v>45716</v>
      </c>
      <c r="D58" s="1" t="s">
        <v>73</v>
      </c>
      <c r="E58" s="1" t="s">
        <v>74</v>
      </c>
      <c r="F58" s="1" t="s">
        <v>37</v>
      </c>
      <c r="G58" s="1" t="s">
        <v>143</v>
      </c>
      <c r="H58" s="1" t="s">
        <v>76</v>
      </c>
      <c r="I58" s="3">
        <v>711750</v>
      </c>
      <c r="J58" s="3">
        <v>0</v>
      </c>
      <c r="K58" s="1" t="s">
        <v>40</v>
      </c>
      <c r="L58" s="1" t="s">
        <v>113</v>
      </c>
      <c r="M58" s="1" t="s">
        <v>114</v>
      </c>
      <c r="N58" s="1" t="s">
        <v>89</v>
      </c>
      <c r="O58" s="1" t="s">
        <v>90</v>
      </c>
      <c r="P58" s="1" t="s">
        <v>43</v>
      </c>
      <c r="Q58" s="1" t="s">
        <v>43</v>
      </c>
      <c r="R58" s="3">
        <v>0</v>
      </c>
      <c r="S58" s="1" t="s">
        <v>44</v>
      </c>
      <c r="T58" s="1" t="s">
        <v>45</v>
      </c>
      <c r="U58" s="1" t="s">
        <v>143</v>
      </c>
      <c r="V58" s="1" t="s">
        <v>46</v>
      </c>
      <c r="W58" s="1" t="s">
        <v>81</v>
      </c>
      <c r="X58" s="1" t="s">
        <v>146</v>
      </c>
      <c r="Y58" s="1" t="s">
        <v>83</v>
      </c>
      <c r="Z58" s="1" t="s">
        <v>147</v>
      </c>
      <c r="AA58" s="1" t="s">
        <v>51</v>
      </c>
      <c r="AB58" s="1" t="s">
        <v>146</v>
      </c>
      <c r="AC58" s="1" t="s">
        <v>37</v>
      </c>
    </row>
    <row r="59" spans="1:29" x14ac:dyDescent="0.25">
      <c r="A59" s="1" t="s">
        <v>33</v>
      </c>
      <c r="B59" s="1" t="s">
        <v>34</v>
      </c>
      <c r="C59" s="2">
        <v>45716</v>
      </c>
      <c r="D59" s="1" t="s">
        <v>73</v>
      </c>
      <c r="E59" s="1" t="s">
        <v>74</v>
      </c>
      <c r="F59" s="1" t="s">
        <v>37</v>
      </c>
      <c r="G59" s="1" t="s">
        <v>143</v>
      </c>
      <c r="H59" s="1" t="s">
        <v>76</v>
      </c>
      <c r="I59" s="3">
        <v>427050</v>
      </c>
      <c r="J59" s="3">
        <v>0</v>
      </c>
      <c r="K59" s="1" t="s">
        <v>40</v>
      </c>
      <c r="L59" s="1" t="s">
        <v>105</v>
      </c>
      <c r="M59" s="1" t="s">
        <v>106</v>
      </c>
      <c r="N59" s="1" t="s">
        <v>89</v>
      </c>
      <c r="O59" s="1" t="s">
        <v>90</v>
      </c>
      <c r="P59" s="1" t="s">
        <v>43</v>
      </c>
      <c r="Q59" s="1" t="s">
        <v>43</v>
      </c>
      <c r="R59" s="3">
        <v>0</v>
      </c>
      <c r="S59" s="1" t="s">
        <v>44</v>
      </c>
      <c r="T59" s="1" t="s">
        <v>45</v>
      </c>
      <c r="U59" s="1" t="s">
        <v>143</v>
      </c>
      <c r="V59" s="1" t="s">
        <v>46</v>
      </c>
      <c r="W59" s="1" t="s">
        <v>81</v>
      </c>
      <c r="X59" s="1" t="s">
        <v>146</v>
      </c>
      <c r="Y59" s="1" t="s">
        <v>83</v>
      </c>
      <c r="Z59" s="1" t="s">
        <v>147</v>
      </c>
      <c r="AA59" s="1" t="s">
        <v>51</v>
      </c>
      <c r="AB59" s="1" t="s">
        <v>146</v>
      </c>
      <c r="AC59" s="1" t="s">
        <v>37</v>
      </c>
    </row>
    <row r="60" spans="1:29" x14ac:dyDescent="0.25">
      <c r="A60" s="1" t="s">
        <v>33</v>
      </c>
      <c r="B60" s="1" t="s">
        <v>34</v>
      </c>
      <c r="C60" s="2">
        <v>45716</v>
      </c>
      <c r="D60" s="1" t="s">
        <v>73</v>
      </c>
      <c r="E60" s="1" t="s">
        <v>74</v>
      </c>
      <c r="F60" s="1" t="s">
        <v>37</v>
      </c>
      <c r="G60" s="1" t="s">
        <v>143</v>
      </c>
      <c r="H60" s="1" t="s">
        <v>76</v>
      </c>
      <c r="I60" s="3">
        <v>142350</v>
      </c>
      <c r="J60" s="3">
        <v>0</v>
      </c>
      <c r="K60" s="1" t="s">
        <v>40</v>
      </c>
      <c r="L60" s="1" t="s">
        <v>158</v>
      </c>
      <c r="M60" s="1" t="s">
        <v>159</v>
      </c>
      <c r="N60" s="1" t="s">
        <v>79</v>
      </c>
      <c r="O60" s="1" t="s">
        <v>80</v>
      </c>
      <c r="P60" s="1" t="s">
        <v>43</v>
      </c>
      <c r="Q60" s="1" t="s">
        <v>43</v>
      </c>
      <c r="R60" s="3">
        <v>0</v>
      </c>
      <c r="S60" s="1" t="s">
        <v>44</v>
      </c>
      <c r="T60" s="1" t="s">
        <v>45</v>
      </c>
      <c r="U60" s="1" t="s">
        <v>143</v>
      </c>
      <c r="V60" s="1" t="s">
        <v>46</v>
      </c>
      <c r="W60" s="1" t="s">
        <v>81</v>
      </c>
      <c r="X60" s="1" t="s">
        <v>146</v>
      </c>
      <c r="Y60" s="1" t="s">
        <v>83</v>
      </c>
      <c r="Z60" s="1" t="s">
        <v>147</v>
      </c>
      <c r="AA60" s="1" t="s">
        <v>51</v>
      </c>
      <c r="AB60" s="1" t="s">
        <v>146</v>
      </c>
      <c r="AC60" s="1" t="s">
        <v>37</v>
      </c>
    </row>
    <row r="61" spans="1:29" x14ac:dyDescent="0.25">
      <c r="A61" s="1" t="s">
        <v>33</v>
      </c>
      <c r="B61" s="1" t="s">
        <v>34</v>
      </c>
      <c r="C61" s="2">
        <v>45716</v>
      </c>
      <c r="D61" s="1" t="s">
        <v>73</v>
      </c>
      <c r="E61" s="1" t="s">
        <v>74</v>
      </c>
      <c r="F61" s="1" t="s">
        <v>37</v>
      </c>
      <c r="G61" s="1" t="s">
        <v>143</v>
      </c>
      <c r="H61" s="1" t="s">
        <v>76</v>
      </c>
      <c r="I61" s="3">
        <v>711750</v>
      </c>
      <c r="J61" s="3">
        <v>0</v>
      </c>
      <c r="K61" s="1" t="s">
        <v>40</v>
      </c>
      <c r="L61" s="1" t="s">
        <v>125</v>
      </c>
      <c r="M61" s="1" t="s">
        <v>126</v>
      </c>
      <c r="N61" s="1" t="s">
        <v>79</v>
      </c>
      <c r="O61" s="1" t="s">
        <v>80</v>
      </c>
      <c r="P61" s="1" t="s">
        <v>43</v>
      </c>
      <c r="Q61" s="1" t="s">
        <v>43</v>
      </c>
      <c r="R61" s="3">
        <v>0</v>
      </c>
      <c r="S61" s="1" t="s">
        <v>44</v>
      </c>
      <c r="T61" s="1" t="s">
        <v>45</v>
      </c>
      <c r="U61" s="1" t="s">
        <v>143</v>
      </c>
      <c r="V61" s="1" t="s">
        <v>46</v>
      </c>
      <c r="W61" s="1" t="s">
        <v>81</v>
      </c>
      <c r="X61" s="1" t="s">
        <v>146</v>
      </c>
      <c r="Y61" s="1" t="s">
        <v>83</v>
      </c>
      <c r="Z61" s="1" t="s">
        <v>147</v>
      </c>
      <c r="AA61" s="1" t="s">
        <v>51</v>
      </c>
      <c r="AB61" s="1" t="s">
        <v>146</v>
      </c>
      <c r="AC61" s="1" t="s">
        <v>37</v>
      </c>
    </row>
    <row r="62" spans="1:29" x14ac:dyDescent="0.25">
      <c r="A62" s="1" t="s">
        <v>33</v>
      </c>
      <c r="B62" s="1" t="s">
        <v>34</v>
      </c>
      <c r="C62" s="2">
        <v>45716</v>
      </c>
      <c r="D62" s="1" t="s">
        <v>73</v>
      </c>
      <c r="E62" s="1" t="s">
        <v>74</v>
      </c>
      <c r="F62" s="1" t="s">
        <v>37</v>
      </c>
      <c r="G62" s="1" t="s">
        <v>143</v>
      </c>
      <c r="H62" s="1" t="s">
        <v>76</v>
      </c>
      <c r="I62" s="3">
        <v>635698</v>
      </c>
      <c r="J62" s="3">
        <v>0</v>
      </c>
      <c r="K62" s="1" t="s">
        <v>40</v>
      </c>
      <c r="L62" s="1" t="s">
        <v>160</v>
      </c>
      <c r="M62" s="1" t="s">
        <v>161</v>
      </c>
      <c r="N62" s="1" t="s">
        <v>79</v>
      </c>
      <c r="O62" s="1" t="s">
        <v>80</v>
      </c>
      <c r="P62" s="1" t="s">
        <v>43</v>
      </c>
      <c r="Q62" s="1" t="s">
        <v>43</v>
      </c>
      <c r="R62" s="3">
        <v>0</v>
      </c>
      <c r="S62" s="1" t="s">
        <v>44</v>
      </c>
      <c r="T62" s="1" t="s">
        <v>45</v>
      </c>
      <c r="U62" s="1" t="s">
        <v>143</v>
      </c>
      <c r="V62" s="1" t="s">
        <v>46</v>
      </c>
      <c r="W62" s="1" t="s">
        <v>81</v>
      </c>
      <c r="X62" s="1" t="s">
        <v>146</v>
      </c>
      <c r="Y62" s="1" t="s">
        <v>83</v>
      </c>
      <c r="Z62" s="1" t="s">
        <v>147</v>
      </c>
      <c r="AA62" s="1" t="s">
        <v>51</v>
      </c>
      <c r="AB62" s="1" t="s">
        <v>146</v>
      </c>
      <c r="AC62" s="1" t="s">
        <v>37</v>
      </c>
    </row>
    <row r="63" spans="1:29" x14ac:dyDescent="0.25">
      <c r="A63" s="1" t="s">
        <v>33</v>
      </c>
      <c r="B63" s="1" t="s">
        <v>34</v>
      </c>
      <c r="C63" s="2">
        <v>45716</v>
      </c>
      <c r="D63" s="1" t="s">
        <v>73</v>
      </c>
      <c r="E63" s="1" t="s">
        <v>74</v>
      </c>
      <c r="F63" s="1" t="s">
        <v>37</v>
      </c>
      <c r="G63" s="1" t="s">
        <v>143</v>
      </c>
      <c r="H63" s="1" t="s">
        <v>76</v>
      </c>
      <c r="I63" s="3">
        <v>356951</v>
      </c>
      <c r="J63" s="3">
        <v>0</v>
      </c>
      <c r="K63" s="1" t="s">
        <v>40</v>
      </c>
      <c r="L63" s="1" t="s">
        <v>162</v>
      </c>
      <c r="M63" s="1" t="s">
        <v>163</v>
      </c>
      <c r="N63" s="1" t="s">
        <v>79</v>
      </c>
      <c r="O63" s="1" t="s">
        <v>80</v>
      </c>
      <c r="P63" s="1" t="s">
        <v>43</v>
      </c>
      <c r="Q63" s="1" t="s">
        <v>43</v>
      </c>
      <c r="R63" s="3">
        <v>0</v>
      </c>
      <c r="S63" s="1" t="s">
        <v>44</v>
      </c>
      <c r="T63" s="1" t="s">
        <v>45</v>
      </c>
      <c r="U63" s="1" t="s">
        <v>143</v>
      </c>
      <c r="V63" s="1" t="s">
        <v>46</v>
      </c>
      <c r="W63" s="1" t="s">
        <v>81</v>
      </c>
      <c r="X63" s="1" t="s">
        <v>146</v>
      </c>
      <c r="Y63" s="1" t="s">
        <v>83</v>
      </c>
      <c r="Z63" s="1" t="s">
        <v>147</v>
      </c>
      <c r="AA63" s="1" t="s">
        <v>51</v>
      </c>
      <c r="AB63" s="1" t="s">
        <v>146</v>
      </c>
      <c r="AC63" s="1" t="s">
        <v>37</v>
      </c>
    </row>
    <row r="64" spans="1:29" x14ac:dyDescent="0.25">
      <c r="A64" s="1" t="s">
        <v>33</v>
      </c>
      <c r="B64" s="1" t="s">
        <v>34</v>
      </c>
      <c r="C64" s="2">
        <v>45716</v>
      </c>
      <c r="D64" s="1" t="s">
        <v>73</v>
      </c>
      <c r="E64" s="1" t="s">
        <v>74</v>
      </c>
      <c r="F64" s="1" t="s">
        <v>37</v>
      </c>
      <c r="G64" s="1" t="s">
        <v>143</v>
      </c>
      <c r="H64" s="1" t="s">
        <v>76</v>
      </c>
      <c r="I64" s="3">
        <v>47450</v>
      </c>
      <c r="J64" s="3">
        <v>0</v>
      </c>
      <c r="K64" s="1" t="s">
        <v>40</v>
      </c>
      <c r="L64" s="1" t="s">
        <v>127</v>
      </c>
      <c r="M64" s="1" t="s">
        <v>128</v>
      </c>
      <c r="N64" s="1" t="s">
        <v>79</v>
      </c>
      <c r="O64" s="1" t="s">
        <v>80</v>
      </c>
      <c r="P64" s="1" t="s">
        <v>43</v>
      </c>
      <c r="Q64" s="1" t="s">
        <v>43</v>
      </c>
      <c r="R64" s="3">
        <v>0</v>
      </c>
      <c r="S64" s="1" t="s">
        <v>44</v>
      </c>
      <c r="T64" s="1" t="s">
        <v>45</v>
      </c>
      <c r="U64" s="1" t="s">
        <v>143</v>
      </c>
      <c r="V64" s="1" t="s">
        <v>46</v>
      </c>
      <c r="W64" s="1" t="s">
        <v>81</v>
      </c>
      <c r="X64" s="1" t="s">
        <v>146</v>
      </c>
      <c r="Y64" s="1" t="s">
        <v>83</v>
      </c>
      <c r="Z64" s="1" t="s">
        <v>147</v>
      </c>
      <c r="AA64" s="1" t="s">
        <v>51</v>
      </c>
      <c r="AB64" s="1" t="s">
        <v>146</v>
      </c>
      <c r="AC64" s="1" t="s">
        <v>37</v>
      </c>
    </row>
    <row r="65" spans="1:29" x14ac:dyDescent="0.25">
      <c r="A65" s="1" t="s">
        <v>33</v>
      </c>
      <c r="B65" s="1" t="s">
        <v>34</v>
      </c>
      <c r="C65" s="2">
        <v>45716</v>
      </c>
      <c r="D65" s="1" t="s">
        <v>73</v>
      </c>
      <c r="E65" s="1" t="s">
        <v>74</v>
      </c>
      <c r="F65" s="1" t="s">
        <v>37</v>
      </c>
      <c r="G65" s="1" t="s">
        <v>143</v>
      </c>
      <c r="H65" s="1" t="s">
        <v>76</v>
      </c>
      <c r="I65" s="3">
        <v>47450</v>
      </c>
      <c r="J65" s="3">
        <v>0</v>
      </c>
      <c r="K65" s="1" t="s">
        <v>40</v>
      </c>
      <c r="L65" s="1" t="s">
        <v>101</v>
      </c>
      <c r="M65" s="1" t="s">
        <v>102</v>
      </c>
      <c r="N65" s="1" t="s">
        <v>79</v>
      </c>
      <c r="O65" s="1" t="s">
        <v>80</v>
      </c>
      <c r="P65" s="1" t="s">
        <v>43</v>
      </c>
      <c r="Q65" s="1" t="s">
        <v>43</v>
      </c>
      <c r="R65" s="3">
        <v>0</v>
      </c>
      <c r="S65" s="1" t="s">
        <v>44</v>
      </c>
      <c r="T65" s="1" t="s">
        <v>45</v>
      </c>
      <c r="U65" s="1" t="s">
        <v>143</v>
      </c>
      <c r="V65" s="1" t="s">
        <v>46</v>
      </c>
      <c r="W65" s="1" t="s">
        <v>81</v>
      </c>
      <c r="X65" s="1" t="s">
        <v>146</v>
      </c>
      <c r="Y65" s="1" t="s">
        <v>83</v>
      </c>
      <c r="Z65" s="1" t="s">
        <v>147</v>
      </c>
      <c r="AA65" s="1" t="s">
        <v>51</v>
      </c>
      <c r="AB65" s="1" t="s">
        <v>146</v>
      </c>
      <c r="AC65" s="1" t="s">
        <v>37</v>
      </c>
    </row>
    <row r="66" spans="1:29" x14ac:dyDescent="0.25">
      <c r="A66" s="1" t="s">
        <v>33</v>
      </c>
      <c r="B66" s="1" t="s">
        <v>34</v>
      </c>
      <c r="C66" s="2">
        <v>45716</v>
      </c>
      <c r="D66" s="1" t="s">
        <v>73</v>
      </c>
      <c r="E66" s="1" t="s">
        <v>74</v>
      </c>
      <c r="F66" s="1" t="s">
        <v>37</v>
      </c>
      <c r="G66" s="1" t="s">
        <v>143</v>
      </c>
      <c r="H66" s="1" t="s">
        <v>76</v>
      </c>
      <c r="I66" s="3">
        <v>237250</v>
      </c>
      <c r="J66" s="3">
        <v>0</v>
      </c>
      <c r="K66" s="1" t="s">
        <v>40</v>
      </c>
      <c r="L66" s="1" t="s">
        <v>115</v>
      </c>
      <c r="M66" s="1" t="s">
        <v>116</v>
      </c>
      <c r="N66" s="1" t="s">
        <v>79</v>
      </c>
      <c r="O66" s="1" t="s">
        <v>80</v>
      </c>
      <c r="P66" s="1" t="s">
        <v>43</v>
      </c>
      <c r="Q66" s="1" t="s">
        <v>43</v>
      </c>
      <c r="R66" s="3">
        <v>0</v>
      </c>
      <c r="S66" s="1" t="s">
        <v>44</v>
      </c>
      <c r="T66" s="1" t="s">
        <v>45</v>
      </c>
      <c r="U66" s="1" t="s">
        <v>143</v>
      </c>
      <c r="V66" s="1" t="s">
        <v>46</v>
      </c>
      <c r="W66" s="1" t="s">
        <v>81</v>
      </c>
      <c r="X66" s="1" t="s">
        <v>146</v>
      </c>
      <c r="Y66" s="1" t="s">
        <v>83</v>
      </c>
      <c r="Z66" s="1" t="s">
        <v>147</v>
      </c>
      <c r="AA66" s="1" t="s">
        <v>51</v>
      </c>
      <c r="AB66" s="1" t="s">
        <v>146</v>
      </c>
      <c r="AC66" s="1" t="s">
        <v>37</v>
      </c>
    </row>
    <row r="67" spans="1:29" x14ac:dyDescent="0.25">
      <c r="A67" s="1" t="s">
        <v>33</v>
      </c>
      <c r="B67" s="1" t="s">
        <v>34</v>
      </c>
      <c r="C67" s="2">
        <v>45716</v>
      </c>
      <c r="D67" s="1" t="s">
        <v>73</v>
      </c>
      <c r="E67" s="1" t="s">
        <v>74</v>
      </c>
      <c r="F67" s="1" t="s">
        <v>37</v>
      </c>
      <c r="G67" s="1" t="s">
        <v>143</v>
      </c>
      <c r="H67" s="1" t="s">
        <v>76</v>
      </c>
      <c r="I67" s="3">
        <v>664300</v>
      </c>
      <c r="J67" s="3">
        <v>0</v>
      </c>
      <c r="K67" s="1" t="s">
        <v>40</v>
      </c>
      <c r="L67" s="1" t="s">
        <v>119</v>
      </c>
      <c r="M67" s="1" t="s">
        <v>120</v>
      </c>
      <c r="N67" s="1" t="s">
        <v>79</v>
      </c>
      <c r="O67" s="1" t="s">
        <v>80</v>
      </c>
      <c r="P67" s="1" t="s">
        <v>43</v>
      </c>
      <c r="Q67" s="1" t="s">
        <v>43</v>
      </c>
      <c r="R67" s="3">
        <v>0</v>
      </c>
      <c r="S67" s="1" t="s">
        <v>44</v>
      </c>
      <c r="T67" s="1" t="s">
        <v>45</v>
      </c>
      <c r="U67" s="1" t="s">
        <v>143</v>
      </c>
      <c r="V67" s="1" t="s">
        <v>46</v>
      </c>
      <c r="W67" s="1" t="s">
        <v>81</v>
      </c>
      <c r="X67" s="1" t="s">
        <v>146</v>
      </c>
      <c r="Y67" s="1" t="s">
        <v>83</v>
      </c>
      <c r="Z67" s="1" t="s">
        <v>147</v>
      </c>
      <c r="AA67" s="1" t="s">
        <v>51</v>
      </c>
      <c r="AB67" s="1" t="s">
        <v>146</v>
      </c>
      <c r="AC67" s="1" t="s">
        <v>37</v>
      </c>
    </row>
    <row r="68" spans="1:29" x14ac:dyDescent="0.25">
      <c r="A68" s="1" t="s">
        <v>33</v>
      </c>
      <c r="B68" s="1" t="s">
        <v>34</v>
      </c>
      <c r="C68" s="2">
        <v>45716</v>
      </c>
      <c r="D68" s="1" t="s">
        <v>73</v>
      </c>
      <c r="E68" s="1" t="s">
        <v>74</v>
      </c>
      <c r="F68" s="1" t="s">
        <v>37</v>
      </c>
      <c r="G68" s="1" t="s">
        <v>143</v>
      </c>
      <c r="H68" s="1" t="s">
        <v>76</v>
      </c>
      <c r="I68" s="3">
        <v>474500</v>
      </c>
      <c r="J68" s="3">
        <v>0</v>
      </c>
      <c r="K68" s="1" t="s">
        <v>40</v>
      </c>
      <c r="L68" s="1" t="s">
        <v>148</v>
      </c>
      <c r="M68" s="1" t="s">
        <v>149</v>
      </c>
      <c r="N68" s="1" t="s">
        <v>79</v>
      </c>
      <c r="O68" s="1" t="s">
        <v>80</v>
      </c>
      <c r="P68" s="1" t="s">
        <v>43</v>
      </c>
      <c r="Q68" s="1" t="s">
        <v>43</v>
      </c>
      <c r="R68" s="3">
        <v>0</v>
      </c>
      <c r="S68" s="1" t="s">
        <v>44</v>
      </c>
      <c r="T68" s="1" t="s">
        <v>45</v>
      </c>
      <c r="U68" s="1" t="s">
        <v>143</v>
      </c>
      <c r="V68" s="1" t="s">
        <v>46</v>
      </c>
      <c r="W68" s="1" t="s">
        <v>81</v>
      </c>
      <c r="X68" s="1" t="s">
        <v>146</v>
      </c>
      <c r="Y68" s="1" t="s">
        <v>83</v>
      </c>
      <c r="Z68" s="1" t="s">
        <v>147</v>
      </c>
      <c r="AA68" s="1" t="s">
        <v>51</v>
      </c>
      <c r="AB68" s="1" t="s">
        <v>146</v>
      </c>
      <c r="AC68" s="1" t="s">
        <v>37</v>
      </c>
    </row>
    <row r="69" spans="1:29" x14ac:dyDescent="0.25">
      <c r="A69" s="1" t="s">
        <v>33</v>
      </c>
      <c r="B69" s="1" t="s">
        <v>34</v>
      </c>
      <c r="C69" s="2">
        <v>45716</v>
      </c>
      <c r="D69" s="1" t="s">
        <v>73</v>
      </c>
      <c r="E69" s="1" t="s">
        <v>74</v>
      </c>
      <c r="F69" s="1" t="s">
        <v>37</v>
      </c>
      <c r="G69" s="1" t="s">
        <v>143</v>
      </c>
      <c r="H69" s="1" t="s">
        <v>76</v>
      </c>
      <c r="I69" s="3">
        <v>569400</v>
      </c>
      <c r="J69" s="3">
        <v>0</v>
      </c>
      <c r="K69" s="1" t="s">
        <v>40</v>
      </c>
      <c r="L69" s="1" t="s">
        <v>117</v>
      </c>
      <c r="M69" s="1" t="s">
        <v>118</v>
      </c>
      <c r="N69" s="1" t="s">
        <v>79</v>
      </c>
      <c r="O69" s="1" t="s">
        <v>80</v>
      </c>
      <c r="P69" s="1" t="s">
        <v>43</v>
      </c>
      <c r="Q69" s="1" t="s">
        <v>43</v>
      </c>
      <c r="R69" s="3">
        <v>0</v>
      </c>
      <c r="S69" s="1" t="s">
        <v>44</v>
      </c>
      <c r="T69" s="1" t="s">
        <v>45</v>
      </c>
      <c r="U69" s="1" t="s">
        <v>143</v>
      </c>
      <c r="V69" s="1" t="s">
        <v>46</v>
      </c>
      <c r="W69" s="1" t="s">
        <v>81</v>
      </c>
      <c r="X69" s="1" t="s">
        <v>146</v>
      </c>
      <c r="Y69" s="1" t="s">
        <v>83</v>
      </c>
      <c r="Z69" s="1" t="s">
        <v>147</v>
      </c>
      <c r="AA69" s="1" t="s">
        <v>51</v>
      </c>
      <c r="AB69" s="1" t="s">
        <v>146</v>
      </c>
      <c r="AC69" s="1" t="s">
        <v>37</v>
      </c>
    </row>
    <row r="70" spans="1:29" x14ac:dyDescent="0.25">
      <c r="A70" s="1" t="s">
        <v>33</v>
      </c>
      <c r="B70" s="1" t="s">
        <v>34</v>
      </c>
      <c r="C70" s="2">
        <v>45716</v>
      </c>
      <c r="D70" s="1" t="s">
        <v>73</v>
      </c>
      <c r="E70" s="1" t="s">
        <v>74</v>
      </c>
      <c r="F70" s="1" t="s">
        <v>37</v>
      </c>
      <c r="G70" s="1" t="s">
        <v>143</v>
      </c>
      <c r="H70" s="1" t="s">
        <v>76</v>
      </c>
      <c r="I70" s="3">
        <v>47450</v>
      </c>
      <c r="J70" s="3">
        <v>0</v>
      </c>
      <c r="K70" s="1" t="s">
        <v>40</v>
      </c>
      <c r="L70" s="1" t="s">
        <v>164</v>
      </c>
      <c r="M70" s="1" t="s">
        <v>165</v>
      </c>
      <c r="N70" s="1" t="s">
        <v>79</v>
      </c>
      <c r="O70" s="1" t="s">
        <v>80</v>
      </c>
      <c r="P70" s="1" t="s">
        <v>43</v>
      </c>
      <c r="Q70" s="1" t="s">
        <v>43</v>
      </c>
      <c r="R70" s="3">
        <v>0</v>
      </c>
      <c r="S70" s="1" t="s">
        <v>44</v>
      </c>
      <c r="T70" s="1" t="s">
        <v>45</v>
      </c>
      <c r="U70" s="1" t="s">
        <v>143</v>
      </c>
      <c r="V70" s="1" t="s">
        <v>46</v>
      </c>
      <c r="W70" s="1" t="s">
        <v>81</v>
      </c>
      <c r="X70" s="1" t="s">
        <v>146</v>
      </c>
      <c r="Y70" s="1" t="s">
        <v>83</v>
      </c>
      <c r="Z70" s="1" t="s">
        <v>147</v>
      </c>
      <c r="AA70" s="1" t="s">
        <v>51</v>
      </c>
      <c r="AB70" s="1" t="s">
        <v>146</v>
      </c>
      <c r="AC70" s="1" t="s">
        <v>37</v>
      </c>
    </row>
    <row r="71" spans="1:29" x14ac:dyDescent="0.25">
      <c r="A71" s="1" t="s">
        <v>33</v>
      </c>
      <c r="B71" s="1" t="s">
        <v>34</v>
      </c>
      <c r="C71" s="2">
        <v>45716</v>
      </c>
      <c r="D71" s="1" t="s">
        <v>73</v>
      </c>
      <c r="E71" s="1" t="s">
        <v>74</v>
      </c>
      <c r="F71" s="1" t="s">
        <v>37</v>
      </c>
      <c r="G71" s="1" t="s">
        <v>143</v>
      </c>
      <c r="H71" s="1" t="s">
        <v>76</v>
      </c>
      <c r="I71" s="3">
        <v>191497</v>
      </c>
      <c r="J71" s="3">
        <v>0</v>
      </c>
      <c r="K71" s="1" t="s">
        <v>40</v>
      </c>
      <c r="L71" s="1" t="s">
        <v>111</v>
      </c>
      <c r="M71" s="1" t="s">
        <v>112</v>
      </c>
      <c r="N71" s="1" t="s">
        <v>79</v>
      </c>
      <c r="O71" s="1" t="s">
        <v>80</v>
      </c>
      <c r="P71" s="1" t="s">
        <v>43</v>
      </c>
      <c r="Q71" s="1" t="s">
        <v>43</v>
      </c>
      <c r="R71" s="3">
        <v>0</v>
      </c>
      <c r="S71" s="1" t="s">
        <v>44</v>
      </c>
      <c r="T71" s="1" t="s">
        <v>45</v>
      </c>
      <c r="U71" s="1" t="s">
        <v>143</v>
      </c>
      <c r="V71" s="1" t="s">
        <v>46</v>
      </c>
      <c r="W71" s="1" t="s">
        <v>81</v>
      </c>
      <c r="X71" s="1" t="s">
        <v>146</v>
      </c>
      <c r="Y71" s="1" t="s">
        <v>83</v>
      </c>
      <c r="Z71" s="1" t="s">
        <v>147</v>
      </c>
      <c r="AA71" s="1" t="s">
        <v>51</v>
      </c>
      <c r="AB71" s="1" t="s">
        <v>146</v>
      </c>
      <c r="AC71" s="1" t="s">
        <v>37</v>
      </c>
    </row>
    <row r="72" spans="1:29" x14ac:dyDescent="0.25">
      <c r="A72" s="1" t="s">
        <v>33</v>
      </c>
      <c r="B72" s="1" t="s">
        <v>34</v>
      </c>
      <c r="C72" s="2">
        <v>45716</v>
      </c>
      <c r="D72" s="1" t="s">
        <v>73</v>
      </c>
      <c r="E72" s="1" t="s">
        <v>74</v>
      </c>
      <c r="F72" s="1" t="s">
        <v>37</v>
      </c>
      <c r="G72" s="1" t="s">
        <v>143</v>
      </c>
      <c r="H72" s="1" t="s">
        <v>76</v>
      </c>
      <c r="I72" s="3">
        <v>237250</v>
      </c>
      <c r="J72" s="3">
        <v>0</v>
      </c>
      <c r="K72" s="1" t="s">
        <v>40</v>
      </c>
      <c r="L72" s="1" t="s">
        <v>99</v>
      </c>
      <c r="M72" s="1" t="s">
        <v>100</v>
      </c>
      <c r="N72" s="1" t="s">
        <v>79</v>
      </c>
      <c r="O72" s="1" t="s">
        <v>80</v>
      </c>
      <c r="P72" s="1" t="s">
        <v>43</v>
      </c>
      <c r="Q72" s="1" t="s">
        <v>43</v>
      </c>
      <c r="R72" s="3">
        <v>0</v>
      </c>
      <c r="S72" s="1" t="s">
        <v>44</v>
      </c>
      <c r="T72" s="1" t="s">
        <v>45</v>
      </c>
      <c r="U72" s="1" t="s">
        <v>143</v>
      </c>
      <c r="V72" s="1" t="s">
        <v>46</v>
      </c>
      <c r="W72" s="1" t="s">
        <v>81</v>
      </c>
      <c r="X72" s="1" t="s">
        <v>146</v>
      </c>
      <c r="Y72" s="1" t="s">
        <v>83</v>
      </c>
      <c r="Z72" s="1" t="s">
        <v>147</v>
      </c>
      <c r="AA72" s="1" t="s">
        <v>51</v>
      </c>
      <c r="AB72" s="1" t="s">
        <v>146</v>
      </c>
      <c r="AC72" s="1" t="s">
        <v>37</v>
      </c>
    </row>
    <row r="73" spans="1:29" x14ac:dyDescent="0.25">
      <c r="A73" s="1" t="s">
        <v>33</v>
      </c>
      <c r="B73" s="1" t="s">
        <v>34</v>
      </c>
      <c r="C73" s="2">
        <v>45716</v>
      </c>
      <c r="D73" s="1" t="s">
        <v>73</v>
      </c>
      <c r="E73" s="1" t="s">
        <v>74</v>
      </c>
      <c r="F73" s="1" t="s">
        <v>37</v>
      </c>
      <c r="G73" s="1" t="s">
        <v>143</v>
      </c>
      <c r="H73" s="1" t="s">
        <v>76</v>
      </c>
      <c r="I73" s="3">
        <v>47450</v>
      </c>
      <c r="J73" s="3">
        <v>0</v>
      </c>
      <c r="K73" s="1" t="s">
        <v>40</v>
      </c>
      <c r="L73" s="1" t="s">
        <v>166</v>
      </c>
      <c r="M73" s="1" t="s">
        <v>167</v>
      </c>
      <c r="N73" s="1" t="s">
        <v>79</v>
      </c>
      <c r="O73" s="1" t="s">
        <v>80</v>
      </c>
      <c r="P73" s="1" t="s">
        <v>43</v>
      </c>
      <c r="Q73" s="1" t="s">
        <v>43</v>
      </c>
      <c r="R73" s="3">
        <v>0</v>
      </c>
      <c r="S73" s="1" t="s">
        <v>44</v>
      </c>
      <c r="T73" s="1" t="s">
        <v>45</v>
      </c>
      <c r="U73" s="1" t="s">
        <v>143</v>
      </c>
      <c r="V73" s="1" t="s">
        <v>46</v>
      </c>
      <c r="W73" s="1" t="s">
        <v>81</v>
      </c>
      <c r="X73" s="1" t="s">
        <v>146</v>
      </c>
      <c r="Y73" s="1" t="s">
        <v>83</v>
      </c>
      <c r="Z73" s="1" t="s">
        <v>147</v>
      </c>
      <c r="AA73" s="1" t="s">
        <v>51</v>
      </c>
      <c r="AB73" s="1" t="s">
        <v>146</v>
      </c>
      <c r="AC73" s="1" t="s">
        <v>37</v>
      </c>
    </row>
    <row r="74" spans="1:29" x14ac:dyDescent="0.25">
      <c r="A74" s="1" t="s">
        <v>33</v>
      </c>
      <c r="B74" s="1" t="s">
        <v>34</v>
      </c>
      <c r="C74" s="2">
        <v>45716</v>
      </c>
      <c r="D74" s="1" t="s">
        <v>73</v>
      </c>
      <c r="E74" s="1" t="s">
        <v>74</v>
      </c>
      <c r="F74" s="1" t="s">
        <v>37</v>
      </c>
      <c r="G74" s="1" t="s">
        <v>143</v>
      </c>
      <c r="H74" s="1" t="s">
        <v>76</v>
      </c>
      <c r="I74" s="3">
        <v>47450</v>
      </c>
      <c r="J74" s="3">
        <v>0</v>
      </c>
      <c r="K74" s="1" t="s">
        <v>40</v>
      </c>
      <c r="L74" s="1" t="s">
        <v>168</v>
      </c>
      <c r="M74" s="1" t="s">
        <v>169</v>
      </c>
      <c r="N74" s="1" t="s">
        <v>89</v>
      </c>
      <c r="O74" s="1" t="s">
        <v>90</v>
      </c>
      <c r="P74" s="1" t="s">
        <v>43</v>
      </c>
      <c r="Q74" s="1" t="s">
        <v>43</v>
      </c>
      <c r="R74" s="3">
        <v>0</v>
      </c>
      <c r="S74" s="1" t="s">
        <v>44</v>
      </c>
      <c r="T74" s="1" t="s">
        <v>45</v>
      </c>
      <c r="U74" s="1" t="s">
        <v>143</v>
      </c>
      <c r="V74" s="1" t="s">
        <v>46</v>
      </c>
      <c r="W74" s="1" t="s">
        <v>81</v>
      </c>
      <c r="X74" s="1" t="s">
        <v>146</v>
      </c>
      <c r="Y74" s="1" t="s">
        <v>83</v>
      </c>
      <c r="Z74" s="1" t="s">
        <v>147</v>
      </c>
      <c r="AA74" s="1" t="s">
        <v>51</v>
      </c>
      <c r="AB74" s="1" t="s">
        <v>146</v>
      </c>
      <c r="AC74" s="1" t="s">
        <v>37</v>
      </c>
    </row>
    <row r="75" spans="1:29" x14ac:dyDescent="0.25">
      <c r="A75" s="1" t="s">
        <v>33</v>
      </c>
      <c r="B75" s="1" t="s">
        <v>34</v>
      </c>
      <c r="C75" s="2">
        <v>45716</v>
      </c>
      <c r="D75" s="1" t="s">
        <v>73</v>
      </c>
      <c r="E75" s="1" t="s">
        <v>74</v>
      </c>
      <c r="F75" s="1" t="s">
        <v>37</v>
      </c>
      <c r="G75" s="1" t="s">
        <v>143</v>
      </c>
      <c r="H75" s="1" t="s">
        <v>76</v>
      </c>
      <c r="I75" s="3">
        <v>711750</v>
      </c>
      <c r="J75" s="3">
        <v>0</v>
      </c>
      <c r="K75" s="1" t="s">
        <v>40</v>
      </c>
      <c r="L75" s="1" t="s">
        <v>113</v>
      </c>
      <c r="M75" s="1" t="s">
        <v>114</v>
      </c>
      <c r="N75" s="1" t="s">
        <v>89</v>
      </c>
      <c r="O75" s="1" t="s">
        <v>90</v>
      </c>
      <c r="P75" s="1" t="s">
        <v>43</v>
      </c>
      <c r="Q75" s="1" t="s">
        <v>43</v>
      </c>
      <c r="R75" s="3">
        <v>0</v>
      </c>
      <c r="S75" s="1" t="s">
        <v>44</v>
      </c>
      <c r="T75" s="1" t="s">
        <v>45</v>
      </c>
      <c r="U75" s="1" t="s">
        <v>143</v>
      </c>
      <c r="V75" s="1" t="s">
        <v>46</v>
      </c>
      <c r="W75" s="1" t="s">
        <v>81</v>
      </c>
      <c r="X75" s="1" t="s">
        <v>146</v>
      </c>
      <c r="Y75" s="1" t="s">
        <v>83</v>
      </c>
      <c r="Z75" s="1" t="s">
        <v>147</v>
      </c>
      <c r="AA75" s="1" t="s">
        <v>51</v>
      </c>
      <c r="AB75" s="1" t="s">
        <v>146</v>
      </c>
      <c r="AC75" s="1" t="s">
        <v>37</v>
      </c>
    </row>
    <row r="76" spans="1:29" x14ac:dyDescent="0.25">
      <c r="A76" s="1" t="s">
        <v>33</v>
      </c>
      <c r="B76" s="1" t="s">
        <v>34</v>
      </c>
      <c r="C76" s="2">
        <v>45716</v>
      </c>
      <c r="D76" s="1" t="s">
        <v>73</v>
      </c>
      <c r="E76" s="1" t="s">
        <v>74</v>
      </c>
      <c r="F76" s="1" t="s">
        <v>37</v>
      </c>
      <c r="G76" s="1" t="s">
        <v>143</v>
      </c>
      <c r="H76" s="1" t="s">
        <v>76</v>
      </c>
      <c r="I76" s="3">
        <v>664300</v>
      </c>
      <c r="J76" s="3">
        <v>0</v>
      </c>
      <c r="K76" s="1" t="s">
        <v>40</v>
      </c>
      <c r="L76" s="1" t="s">
        <v>105</v>
      </c>
      <c r="M76" s="1" t="s">
        <v>106</v>
      </c>
      <c r="N76" s="1" t="s">
        <v>89</v>
      </c>
      <c r="O76" s="1" t="s">
        <v>90</v>
      </c>
      <c r="P76" s="1" t="s">
        <v>43</v>
      </c>
      <c r="Q76" s="1" t="s">
        <v>43</v>
      </c>
      <c r="R76" s="3">
        <v>0</v>
      </c>
      <c r="S76" s="1" t="s">
        <v>44</v>
      </c>
      <c r="T76" s="1" t="s">
        <v>45</v>
      </c>
      <c r="U76" s="1" t="s">
        <v>143</v>
      </c>
      <c r="V76" s="1" t="s">
        <v>46</v>
      </c>
      <c r="W76" s="1" t="s">
        <v>81</v>
      </c>
      <c r="X76" s="1" t="s">
        <v>146</v>
      </c>
      <c r="Y76" s="1" t="s">
        <v>83</v>
      </c>
      <c r="Z76" s="1" t="s">
        <v>147</v>
      </c>
      <c r="AA76" s="1" t="s">
        <v>51</v>
      </c>
      <c r="AB76" s="1" t="s">
        <v>146</v>
      </c>
      <c r="AC76" s="1" t="s">
        <v>37</v>
      </c>
    </row>
    <row r="77" spans="1:29" x14ac:dyDescent="0.25">
      <c r="A77" s="1" t="s">
        <v>33</v>
      </c>
      <c r="B77" s="1" t="s">
        <v>34</v>
      </c>
      <c r="C77" s="2">
        <v>45716</v>
      </c>
      <c r="D77" s="1" t="s">
        <v>73</v>
      </c>
      <c r="E77" s="1" t="s">
        <v>74</v>
      </c>
      <c r="F77" s="1" t="s">
        <v>37</v>
      </c>
      <c r="G77" s="1" t="s">
        <v>143</v>
      </c>
      <c r="H77" s="1" t="s">
        <v>76</v>
      </c>
      <c r="I77" s="3">
        <v>142350</v>
      </c>
      <c r="J77" s="3">
        <v>0</v>
      </c>
      <c r="K77" s="1" t="s">
        <v>40</v>
      </c>
      <c r="L77" s="1" t="s">
        <v>137</v>
      </c>
      <c r="M77" s="1" t="s">
        <v>138</v>
      </c>
      <c r="N77" s="1" t="s">
        <v>79</v>
      </c>
      <c r="O77" s="1" t="s">
        <v>80</v>
      </c>
      <c r="P77" s="1" t="s">
        <v>43</v>
      </c>
      <c r="Q77" s="1" t="s">
        <v>43</v>
      </c>
      <c r="R77" s="3">
        <v>0</v>
      </c>
      <c r="S77" s="1" t="s">
        <v>44</v>
      </c>
      <c r="T77" s="1" t="s">
        <v>45</v>
      </c>
      <c r="U77" s="1" t="s">
        <v>143</v>
      </c>
      <c r="V77" s="1" t="s">
        <v>46</v>
      </c>
      <c r="W77" s="1" t="s">
        <v>81</v>
      </c>
      <c r="X77" s="1" t="s">
        <v>146</v>
      </c>
      <c r="Y77" s="1" t="s">
        <v>83</v>
      </c>
      <c r="Z77" s="1" t="s">
        <v>147</v>
      </c>
      <c r="AA77" s="1" t="s">
        <v>51</v>
      </c>
      <c r="AB77" s="1" t="s">
        <v>146</v>
      </c>
      <c r="AC77" s="1" t="s">
        <v>37</v>
      </c>
    </row>
    <row r="78" spans="1:29" x14ac:dyDescent="0.25">
      <c r="A78" s="1" t="s">
        <v>33</v>
      </c>
      <c r="B78" s="1" t="s">
        <v>34</v>
      </c>
      <c r="C78" s="2">
        <v>45713</v>
      </c>
      <c r="D78" s="1" t="s">
        <v>35</v>
      </c>
      <c r="E78" s="1" t="s">
        <v>36</v>
      </c>
      <c r="F78" s="1" t="s">
        <v>37</v>
      </c>
      <c r="G78" s="1" t="s">
        <v>170</v>
      </c>
      <c r="H78" s="1" t="s">
        <v>171</v>
      </c>
      <c r="I78" s="3">
        <v>0</v>
      </c>
      <c r="J78" s="3">
        <v>130000</v>
      </c>
      <c r="K78" s="1" t="s">
        <v>40</v>
      </c>
      <c r="L78" s="1" t="s">
        <v>95</v>
      </c>
      <c r="M78" s="1" t="s">
        <v>96</v>
      </c>
      <c r="N78" s="1" t="s">
        <v>37</v>
      </c>
      <c r="O78" s="1" t="s">
        <v>43</v>
      </c>
      <c r="P78" s="1" t="s">
        <v>43</v>
      </c>
      <c r="Q78" s="1" t="s">
        <v>43</v>
      </c>
      <c r="R78" s="3">
        <v>0</v>
      </c>
      <c r="S78" s="1" t="s">
        <v>44</v>
      </c>
      <c r="T78" s="1" t="s">
        <v>45</v>
      </c>
      <c r="U78" s="1" t="s">
        <v>170</v>
      </c>
      <c r="V78" s="1" t="s">
        <v>46</v>
      </c>
      <c r="W78" s="1" t="s">
        <v>47</v>
      </c>
      <c r="X78" s="1" t="s">
        <v>172</v>
      </c>
      <c r="Y78" s="1" t="s">
        <v>49</v>
      </c>
      <c r="Z78" s="1" t="s">
        <v>50</v>
      </c>
      <c r="AA78" s="1" t="s">
        <v>51</v>
      </c>
      <c r="AB78" s="1" t="s">
        <v>172</v>
      </c>
      <c r="AC78" s="1" t="s">
        <v>37</v>
      </c>
    </row>
    <row r="79" spans="1:29" x14ac:dyDescent="0.25">
      <c r="A79" s="1" t="s">
        <v>33</v>
      </c>
      <c r="B79" s="1" t="s">
        <v>34</v>
      </c>
      <c r="C79" s="2">
        <v>45713</v>
      </c>
      <c r="D79" s="1" t="s">
        <v>35</v>
      </c>
      <c r="E79" s="1" t="s">
        <v>36</v>
      </c>
      <c r="F79" s="1" t="s">
        <v>37</v>
      </c>
      <c r="G79" s="1" t="s">
        <v>173</v>
      </c>
      <c r="H79" s="1" t="s">
        <v>174</v>
      </c>
      <c r="I79" s="3">
        <v>0</v>
      </c>
      <c r="J79" s="3">
        <v>596267</v>
      </c>
      <c r="K79" s="1" t="s">
        <v>40</v>
      </c>
      <c r="L79" s="1" t="s">
        <v>105</v>
      </c>
      <c r="M79" s="1" t="s">
        <v>106</v>
      </c>
      <c r="N79" s="1" t="s">
        <v>37</v>
      </c>
      <c r="O79" s="1" t="s">
        <v>43</v>
      </c>
      <c r="P79" s="1" t="s">
        <v>43</v>
      </c>
      <c r="Q79" s="1" t="s">
        <v>43</v>
      </c>
      <c r="R79" s="3">
        <v>0</v>
      </c>
      <c r="S79" s="1" t="s">
        <v>44</v>
      </c>
      <c r="T79" s="1" t="s">
        <v>45</v>
      </c>
      <c r="U79" s="1" t="s">
        <v>173</v>
      </c>
      <c r="V79" s="1" t="s">
        <v>46</v>
      </c>
      <c r="W79" s="1" t="s">
        <v>47</v>
      </c>
      <c r="X79" s="1" t="s">
        <v>175</v>
      </c>
      <c r="Y79" s="1" t="s">
        <v>49</v>
      </c>
      <c r="Z79" s="1" t="s">
        <v>50</v>
      </c>
      <c r="AA79" s="1" t="s">
        <v>51</v>
      </c>
      <c r="AB79" s="1" t="s">
        <v>175</v>
      </c>
      <c r="AC79" s="1" t="s">
        <v>37</v>
      </c>
    </row>
    <row r="80" spans="1:29" x14ac:dyDescent="0.25">
      <c r="A80" s="1" t="s">
        <v>33</v>
      </c>
      <c r="B80" s="1" t="s">
        <v>34</v>
      </c>
      <c r="C80" s="2">
        <v>45712</v>
      </c>
      <c r="D80" s="1" t="s">
        <v>35</v>
      </c>
      <c r="E80" s="1" t="s">
        <v>36</v>
      </c>
      <c r="F80" s="1" t="s">
        <v>37</v>
      </c>
      <c r="G80" s="1" t="s">
        <v>176</v>
      </c>
      <c r="H80" s="1" t="s">
        <v>177</v>
      </c>
      <c r="I80" s="3">
        <v>0</v>
      </c>
      <c r="J80" s="3">
        <v>91488</v>
      </c>
      <c r="K80" s="1" t="s">
        <v>40</v>
      </c>
      <c r="L80" s="1" t="s">
        <v>129</v>
      </c>
      <c r="M80" s="1" t="s">
        <v>130</v>
      </c>
      <c r="N80" s="1" t="s">
        <v>37</v>
      </c>
      <c r="O80" s="1" t="s">
        <v>43</v>
      </c>
      <c r="P80" s="1" t="s">
        <v>43</v>
      </c>
      <c r="Q80" s="1" t="s">
        <v>43</v>
      </c>
      <c r="R80" s="3">
        <v>0</v>
      </c>
      <c r="S80" s="1" t="s">
        <v>44</v>
      </c>
      <c r="T80" s="1" t="s">
        <v>45</v>
      </c>
      <c r="U80" s="1" t="s">
        <v>176</v>
      </c>
      <c r="V80" s="1" t="s">
        <v>46</v>
      </c>
      <c r="W80" s="1" t="s">
        <v>47</v>
      </c>
      <c r="X80" s="1" t="s">
        <v>178</v>
      </c>
      <c r="Y80" s="1" t="s">
        <v>49</v>
      </c>
      <c r="Z80" s="1" t="s">
        <v>50</v>
      </c>
      <c r="AA80" s="1" t="s">
        <v>51</v>
      </c>
      <c r="AB80" s="1" t="s">
        <v>178</v>
      </c>
      <c r="AC80" s="1" t="s">
        <v>37</v>
      </c>
    </row>
    <row r="81" spans="1:29" x14ac:dyDescent="0.25">
      <c r="A81" s="1" t="s">
        <v>33</v>
      </c>
      <c r="B81" s="1" t="s">
        <v>34</v>
      </c>
      <c r="C81" s="2">
        <v>45709</v>
      </c>
      <c r="D81" s="1" t="s">
        <v>35</v>
      </c>
      <c r="E81" s="1" t="s">
        <v>36</v>
      </c>
      <c r="F81" s="1" t="s">
        <v>37</v>
      </c>
      <c r="G81" s="1" t="s">
        <v>179</v>
      </c>
      <c r="H81" s="1" t="s">
        <v>180</v>
      </c>
      <c r="I81" s="3">
        <v>0</v>
      </c>
      <c r="J81" s="3">
        <v>44768</v>
      </c>
      <c r="K81" s="1" t="s">
        <v>40</v>
      </c>
      <c r="L81" s="1" t="s">
        <v>109</v>
      </c>
      <c r="M81" s="1" t="s">
        <v>110</v>
      </c>
      <c r="N81" s="1" t="s">
        <v>37</v>
      </c>
      <c r="O81" s="1" t="s">
        <v>43</v>
      </c>
      <c r="P81" s="1" t="s">
        <v>43</v>
      </c>
      <c r="Q81" s="1" t="s">
        <v>43</v>
      </c>
      <c r="R81" s="3">
        <v>0</v>
      </c>
      <c r="S81" s="1" t="s">
        <v>44</v>
      </c>
      <c r="T81" s="1" t="s">
        <v>45</v>
      </c>
      <c r="U81" s="1" t="s">
        <v>179</v>
      </c>
      <c r="V81" s="1" t="s">
        <v>46</v>
      </c>
      <c r="W81" s="1" t="s">
        <v>47</v>
      </c>
      <c r="X81" s="1" t="s">
        <v>181</v>
      </c>
      <c r="Y81" s="1" t="s">
        <v>49</v>
      </c>
      <c r="Z81" s="1" t="s">
        <v>50</v>
      </c>
      <c r="AA81" s="1" t="s">
        <v>51</v>
      </c>
      <c r="AB81" s="1" t="s">
        <v>181</v>
      </c>
      <c r="AC81" s="1" t="s">
        <v>37</v>
      </c>
    </row>
    <row r="82" spans="1:29" x14ac:dyDescent="0.25">
      <c r="A82" s="1" t="s">
        <v>33</v>
      </c>
      <c r="B82" s="1" t="s">
        <v>34</v>
      </c>
      <c r="C82" s="2">
        <v>45709</v>
      </c>
      <c r="D82" s="1" t="s">
        <v>35</v>
      </c>
      <c r="E82" s="1" t="s">
        <v>36</v>
      </c>
      <c r="F82" s="1" t="s">
        <v>37</v>
      </c>
      <c r="G82" s="1" t="s">
        <v>182</v>
      </c>
      <c r="H82" s="1" t="s">
        <v>183</v>
      </c>
      <c r="I82" s="3">
        <v>0</v>
      </c>
      <c r="J82" s="3">
        <v>44768</v>
      </c>
      <c r="K82" s="1" t="s">
        <v>40</v>
      </c>
      <c r="L82" s="1" t="s">
        <v>109</v>
      </c>
      <c r="M82" s="1" t="s">
        <v>110</v>
      </c>
      <c r="N82" s="1" t="s">
        <v>37</v>
      </c>
      <c r="O82" s="1" t="s">
        <v>43</v>
      </c>
      <c r="P82" s="1" t="s">
        <v>43</v>
      </c>
      <c r="Q82" s="1" t="s">
        <v>43</v>
      </c>
      <c r="R82" s="3">
        <v>0</v>
      </c>
      <c r="S82" s="1" t="s">
        <v>44</v>
      </c>
      <c r="T82" s="1" t="s">
        <v>45</v>
      </c>
      <c r="U82" s="1" t="s">
        <v>182</v>
      </c>
      <c r="V82" s="1" t="s">
        <v>46</v>
      </c>
      <c r="W82" s="1" t="s">
        <v>47</v>
      </c>
      <c r="X82" s="1" t="s">
        <v>184</v>
      </c>
      <c r="Y82" s="1" t="s">
        <v>49</v>
      </c>
      <c r="Z82" s="1" t="s">
        <v>50</v>
      </c>
      <c r="AA82" s="1" t="s">
        <v>51</v>
      </c>
      <c r="AB82" s="1" t="s">
        <v>184</v>
      </c>
      <c r="AC82" s="1" t="s">
        <v>37</v>
      </c>
    </row>
    <row r="83" spans="1:29" x14ac:dyDescent="0.25">
      <c r="A83" s="1" t="s">
        <v>33</v>
      </c>
      <c r="B83" s="1" t="s">
        <v>34</v>
      </c>
      <c r="C83" s="2">
        <v>45709</v>
      </c>
      <c r="D83" s="1" t="s">
        <v>35</v>
      </c>
      <c r="E83" s="1" t="s">
        <v>36</v>
      </c>
      <c r="F83" s="1" t="s">
        <v>37</v>
      </c>
      <c r="G83" s="1" t="s">
        <v>185</v>
      </c>
      <c r="H83" s="1" t="s">
        <v>186</v>
      </c>
      <c r="I83" s="3">
        <v>0</v>
      </c>
      <c r="J83" s="3">
        <v>47450</v>
      </c>
      <c r="K83" s="1" t="s">
        <v>40</v>
      </c>
      <c r="L83" s="1" t="s">
        <v>127</v>
      </c>
      <c r="M83" s="1" t="s">
        <v>128</v>
      </c>
      <c r="N83" s="1" t="s">
        <v>37</v>
      </c>
      <c r="O83" s="1" t="s">
        <v>43</v>
      </c>
      <c r="P83" s="1" t="s">
        <v>43</v>
      </c>
      <c r="Q83" s="1" t="s">
        <v>43</v>
      </c>
      <c r="R83" s="3">
        <v>0</v>
      </c>
      <c r="S83" s="1" t="s">
        <v>44</v>
      </c>
      <c r="T83" s="1" t="s">
        <v>45</v>
      </c>
      <c r="U83" s="1" t="s">
        <v>185</v>
      </c>
      <c r="V83" s="1" t="s">
        <v>46</v>
      </c>
      <c r="W83" s="1" t="s">
        <v>47</v>
      </c>
      <c r="X83" s="1" t="s">
        <v>187</v>
      </c>
      <c r="Y83" s="1" t="s">
        <v>49</v>
      </c>
      <c r="Z83" s="1" t="s">
        <v>50</v>
      </c>
      <c r="AA83" s="1" t="s">
        <v>51</v>
      </c>
      <c r="AB83" s="1" t="s">
        <v>187</v>
      </c>
      <c r="AC83" s="1" t="s">
        <v>37</v>
      </c>
    </row>
    <row r="84" spans="1:29" x14ac:dyDescent="0.25">
      <c r="A84" s="1" t="s">
        <v>33</v>
      </c>
      <c r="B84" s="1" t="s">
        <v>34</v>
      </c>
      <c r="C84" s="2">
        <v>45709</v>
      </c>
      <c r="D84" s="1" t="s">
        <v>35</v>
      </c>
      <c r="E84" s="1" t="s">
        <v>36</v>
      </c>
      <c r="F84" s="1" t="s">
        <v>37</v>
      </c>
      <c r="G84" s="1" t="s">
        <v>188</v>
      </c>
      <c r="H84" s="1" t="s">
        <v>189</v>
      </c>
      <c r="I84" s="3">
        <v>0</v>
      </c>
      <c r="J84" s="3">
        <v>47450</v>
      </c>
      <c r="K84" s="1" t="s">
        <v>40</v>
      </c>
      <c r="L84" s="1" t="s">
        <v>127</v>
      </c>
      <c r="M84" s="1" t="s">
        <v>128</v>
      </c>
      <c r="N84" s="1" t="s">
        <v>37</v>
      </c>
      <c r="O84" s="1" t="s">
        <v>43</v>
      </c>
      <c r="P84" s="1" t="s">
        <v>43</v>
      </c>
      <c r="Q84" s="1" t="s">
        <v>43</v>
      </c>
      <c r="R84" s="3">
        <v>0</v>
      </c>
      <c r="S84" s="1" t="s">
        <v>44</v>
      </c>
      <c r="T84" s="1" t="s">
        <v>45</v>
      </c>
      <c r="U84" s="1" t="s">
        <v>188</v>
      </c>
      <c r="V84" s="1" t="s">
        <v>46</v>
      </c>
      <c r="W84" s="1" t="s">
        <v>47</v>
      </c>
      <c r="X84" s="1" t="s">
        <v>190</v>
      </c>
      <c r="Y84" s="1" t="s">
        <v>49</v>
      </c>
      <c r="Z84" s="1" t="s">
        <v>50</v>
      </c>
      <c r="AA84" s="1" t="s">
        <v>51</v>
      </c>
      <c r="AB84" s="1" t="s">
        <v>190</v>
      </c>
      <c r="AC84" s="1" t="s">
        <v>37</v>
      </c>
    </row>
    <row r="85" spans="1:29" x14ac:dyDescent="0.25">
      <c r="A85" s="1" t="s">
        <v>33</v>
      </c>
      <c r="B85" s="1" t="s">
        <v>34</v>
      </c>
      <c r="C85" s="2">
        <v>45709</v>
      </c>
      <c r="D85" s="1" t="s">
        <v>35</v>
      </c>
      <c r="E85" s="1" t="s">
        <v>36</v>
      </c>
      <c r="F85" s="1" t="s">
        <v>37</v>
      </c>
      <c r="G85" s="1" t="s">
        <v>191</v>
      </c>
      <c r="H85" s="1" t="s">
        <v>192</v>
      </c>
      <c r="I85" s="3">
        <v>0</v>
      </c>
      <c r="J85" s="3">
        <v>43431</v>
      </c>
      <c r="K85" s="1" t="s">
        <v>40</v>
      </c>
      <c r="L85" s="1" t="s">
        <v>148</v>
      </c>
      <c r="M85" s="1" t="s">
        <v>149</v>
      </c>
      <c r="N85" s="1" t="s">
        <v>37</v>
      </c>
      <c r="O85" s="1" t="s">
        <v>43</v>
      </c>
      <c r="P85" s="1" t="s">
        <v>43</v>
      </c>
      <c r="Q85" s="1" t="s">
        <v>43</v>
      </c>
      <c r="R85" s="3">
        <v>0</v>
      </c>
      <c r="S85" s="1" t="s">
        <v>44</v>
      </c>
      <c r="T85" s="1" t="s">
        <v>45</v>
      </c>
      <c r="U85" s="1" t="s">
        <v>191</v>
      </c>
      <c r="V85" s="1" t="s">
        <v>46</v>
      </c>
      <c r="W85" s="1" t="s">
        <v>47</v>
      </c>
      <c r="X85" s="1" t="s">
        <v>193</v>
      </c>
      <c r="Y85" s="1" t="s">
        <v>49</v>
      </c>
      <c r="Z85" s="1" t="s">
        <v>50</v>
      </c>
      <c r="AA85" s="1" t="s">
        <v>51</v>
      </c>
      <c r="AB85" s="1" t="s">
        <v>193</v>
      </c>
      <c r="AC85" s="1" t="s">
        <v>37</v>
      </c>
    </row>
    <row r="86" spans="1:29" x14ac:dyDescent="0.25">
      <c r="A86" s="1" t="s">
        <v>33</v>
      </c>
      <c r="B86" s="1" t="s">
        <v>34</v>
      </c>
      <c r="C86" s="2">
        <v>45709</v>
      </c>
      <c r="D86" s="1" t="s">
        <v>35</v>
      </c>
      <c r="E86" s="1" t="s">
        <v>36</v>
      </c>
      <c r="F86" s="1" t="s">
        <v>37</v>
      </c>
      <c r="G86" s="1" t="s">
        <v>191</v>
      </c>
      <c r="H86" s="1" t="s">
        <v>192</v>
      </c>
      <c r="I86" s="3">
        <v>0</v>
      </c>
      <c r="J86" s="3">
        <v>86667</v>
      </c>
      <c r="K86" s="1" t="s">
        <v>40</v>
      </c>
      <c r="L86" s="1" t="s">
        <v>91</v>
      </c>
      <c r="M86" s="1" t="s">
        <v>92</v>
      </c>
      <c r="N86" s="1" t="s">
        <v>37</v>
      </c>
      <c r="O86" s="1" t="s">
        <v>43</v>
      </c>
      <c r="P86" s="1" t="s">
        <v>43</v>
      </c>
      <c r="Q86" s="1" t="s">
        <v>43</v>
      </c>
      <c r="R86" s="3">
        <v>0</v>
      </c>
      <c r="S86" s="1" t="s">
        <v>44</v>
      </c>
      <c r="T86" s="1" t="s">
        <v>45</v>
      </c>
      <c r="U86" s="1" t="s">
        <v>191</v>
      </c>
      <c r="V86" s="1" t="s">
        <v>46</v>
      </c>
      <c r="W86" s="1" t="s">
        <v>47</v>
      </c>
      <c r="X86" s="1" t="s">
        <v>193</v>
      </c>
      <c r="Y86" s="1" t="s">
        <v>49</v>
      </c>
      <c r="Z86" s="1" t="s">
        <v>50</v>
      </c>
      <c r="AA86" s="1" t="s">
        <v>51</v>
      </c>
      <c r="AB86" s="1" t="s">
        <v>193</v>
      </c>
      <c r="AC86" s="1" t="s">
        <v>37</v>
      </c>
    </row>
    <row r="87" spans="1:29" x14ac:dyDescent="0.25">
      <c r="A87" s="1" t="s">
        <v>33</v>
      </c>
      <c r="B87" s="1" t="s">
        <v>34</v>
      </c>
      <c r="C87" s="2">
        <v>45709</v>
      </c>
      <c r="D87" s="1" t="s">
        <v>35</v>
      </c>
      <c r="E87" s="1" t="s">
        <v>36</v>
      </c>
      <c r="F87" s="1" t="s">
        <v>37</v>
      </c>
      <c r="G87" s="1" t="s">
        <v>191</v>
      </c>
      <c r="H87" s="1" t="s">
        <v>192</v>
      </c>
      <c r="I87" s="3">
        <v>0</v>
      </c>
      <c r="J87" s="3">
        <v>1213333</v>
      </c>
      <c r="K87" s="1" t="s">
        <v>40</v>
      </c>
      <c r="L87" s="1" t="s">
        <v>115</v>
      </c>
      <c r="M87" s="1" t="s">
        <v>116</v>
      </c>
      <c r="N87" s="1" t="s">
        <v>37</v>
      </c>
      <c r="O87" s="1" t="s">
        <v>43</v>
      </c>
      <c r="P87" s="1" t="s">
        <v>43</v>
      </c>
      <c r="Q87" s="1" t="s">
        <v>43</v>
      </c>
      <c r="R87" s="3">
        <v>0</v>
      </c>
      <c r="S87" s="1" t="s">
        <v>44</v>
      </c>
      <c r="T87" s="1" t="s">
        <v>45</v>
      </c>
      <c r="U87" s="1" t="s">
        <v>191</v>
      </c>
      <c r="V87" s="1" t="s">
        <v>46</v>
      </c>
      <c r="W87" s="1" t="s">
        <v>47</v>
      </c>
      <c r="X87" s="1" t="s">
        <v>193</v>
      </c>
      <c r="Y87" s="1" t="s">
        <v>49</v>
      </c>
      <c r="Z87" s="1" t="s">
        <v>50</v>
      </c>
      <c r="AA87" s="1" t="s">
        <v>51</v>
      </c>
      <c r="AB87" s="1" t="s">
        <v>193</v>
      </c>
      <c r="AC87" s="1" t="s">
        <v>37</v>
      </c>
    </row>
    <row r="88" spans="1:29" x14ac:dyDescent="0.25">
      <c r="A88" s="1" t="s">
        <v>33</v>
      </c>
      <c r="B88" s="1" t="s">
        <v>34</v>
      </c>
      <c r="C88" s="2">
        <v>45709</v>
      </c>
      <c r="D88" s="1" t="s">
        <v>35</v>
      </c>
      <c r="E88" s="1" t="s">
        <v>36</v>
      </c>
      <c r="F88" s="1" t="s">
        <v>37</v>
      </c>
      <c r="G88" s="1" t="s">
        <v>191</v>
      </c>
      <c r="H88" s="1" t="s">
        <v>194</v>
      </c>
      <c r="I88" s="3">
        <v>0</v>
      </c>
      <c r="J88" s="3">
        <v>1993333</v>
      </c>
      <c r="K88" s="1" t="s">
        <v>40</v>
      </c>
      <c r="L88" s="1" t="s">
        <v>119</v>
      </c>
      <c r="M88" s="1" t="s">
        <v>120</v>
      </c>
      <c r="N88" s="1" t="s">
        <v>37</v>
      </c>
      <c r="O88" s="1" t="s">
        <v>43</v>
      </c>
      <c r="P88" s="1" t="s">
        <v>43</v>
      </c>
      <c r="Q88" s="1" t="s">
        <v>43</v>
      </c>
      <c r="R88" s="3">
        <v>0</v>
      </c>
      <c r="S88" s="1" t="s">
        <v>44</v>
      </c>
      <c r="T88" s="1" t="s">
        <v>45</v>
      </c>
      <c r="U88" s="1" t="s">
        <v>191</v>
      </c>
      <c r="V88" s="1" t="s">
        <v>46</v>
      </c>
      <c r="W88" s="1" t="s">
        <v>47</v>
      </c>
      <c r="X88" s="1" t="s">
        <v>193</v>
      </c>
      <c r="Y88" s="1" t="s">
        <v>49</v>
      </c>
      <c r="Z88" s="1" t="s">
        <v>50</v>
      </c>
      <c r="AA88" s="1" t="s">
        <v>51</v>
      </c>
      <c r="AB88" s="1" t="s">
        <v>193</v>
      </c>
      <c r="AC88" s="1" t="s">
        <v>37</v>
      </c>
    </row>
    <row r="89" spans="1:29" x14ac:dyDescent="0.25">
      <c r="A89" s="1" t="s">
        <v>33</v>
      </c>
      <c r="B89" s="1" t="s">
        <v>34</v>
      </c>
      <c r="C89" s="2">
        <v>45706</v>
      </c>
      <c r="D89" s="1" t="s">
        <v>35</v>
      </c>
      <c r="E89" s="1" t="s">
        <v>36</v>
      </c>
      <c r="F89" s="1" t="s">
        <v>37</v>
      </c>
      <c r="G89" s="1" t="s">
        <v>195</v>
      </c>
      <c r="H89" s="1" t="s">
        <v>196</v>
      </c>
      <c r="I89" s="3">
        <v>0</v>
      </c>
      <c r="J89" s="3">
        <v>50862</v>
      </c>
      <c r="K89" s="1" t="s">
        <v>40</v>
      </c>
      <c r="L89" s="1" t="s">
        <v>129</v>
      </c>
      <c r="M89" s="1" t="s">
        <v>130</v>
      </c>
      <c r="N89" s="1" t="s">
        <v>37</v>
      </c>
      <c r="O89" s="1" t="s">
        <v>43</v>
      </c>
      <c r="P89" s="1" t="s">
        <v>43</v>
      </c>
      <c r="Q89" s="1" t="s">
        <v>43</v>
      </c>
      <c r="R89" s="3">
        <v>0</v>
      </c>
      <c r="S89" s="1" t="s">
        <v>44</v>
      </c>
      <c r="T89" s="1" t="s">
        <v>45</v>
      </c>
      <c r="U89" s="1" t="s">
        <v>195</v>
      </c>
      <c r="V89" s="1" t="s">
        <v>46</v>
      </c>
      <c r="W89" s="1" t="s">
        <v>47</v>
      </c>
      <c r="X89" s="1" t="s">
        <v>197</v>
      </c>
      <c r="Y89" s="1" t="s">
        <v>49</v>
      </c>
      <c r="Z89" s="1" t="s">
        <v>50</v>
      </c>
      <c r="AA89" s="1" t="s">
        <v>51</v>
      </c>
      <c r="AB89" s="1" t="s">
        <v>197</v>
      </c>
      <c r="AC89" s="1" t="s">
        <v>37</v>
      </c>
    </row>
    <row r="90" spans="1:29" x14ac:dyDescent="0.25">
      <c r="A90" s="1" t="s">
        <v>33</v>
      </c>
      <c r="B90" s="1" t="s">
        <v>34</v>
      </c>
      <c r="C90" s="2">
        <v>45701</v>
      </c>
      <c r="D90" s="1" t="s">
        <v>35</v>
      </c>
      <c r="E90" s="1" t="s">
        <v>36</v>
      </c>
      <c r="F90" s="1" t="s">
        <v>37</v>
      </c>
      <c r="G90" s="1" t="s">
        <v>198</v>
      </c>
      <c r="H90" s="1" t="s">
        <v>199</v>
      </c>
      <c r="I90" s="3">
        <v>0</v>
      </c>
      <c r="J90" s="3">
        <v>7713333</v>
      </c>
      <c r="K90" s="1" t="s">
        <v>40</v>
      </c>
      <c r="L90" s="1" t="s">
        <v>117</v>
      </c>
      <c r="M90" s="1" t="s">
        <v>118</v>
      </c>
      <c r="N90" s="1" t="s">
        <v>37</v>
      </c>
      <c r="O90" s="1" t="s">
        <v>43</v>
      </c>
      <c r="P90" s="1" t="s">
        <v>43</v>
      </c>
      <c r="Q90" s="1" t="s">
        <v>43</v>
      </c>
      <c r="R90" s="3">
        <v>0</v>
      </c>
      <c r="S90" s="1" t="s">
        <v>44</v>
      </c>
      <c r="T90" s="1" t="s">
        <v>45</v>
      </c>
      <c r="U90" s="1" t="s">
        <v>198</v>
      </c>
      <c r="V90" s="1" t="s">
        <v>46</v>
      </c>
      <c r="W90" s="1" t="s">
        <v>47</v>
      </c>
      <c r="X90" s="1" t="s">
        <v>200</v>
      </c>
      <c r="Y90" s="1" t="s">
        <v>49</v>
      </c>
      <c r="Z90" s="1" t="s">
        <v>50</v>
      </c>
      <c r="AA90" s="1" t="s">
        <v>51</v>
      </c>
      <c r="AB90" s="1" t="s">
        <v>200</v>
      </c>
      <c r="AC90" s="1" t="s">
        <v>37</v>
      </c>
    </row>
    <row r="91" spans="1:29" x14ac:dyDescent="0.25">
      <c r="A91" s="1" t="s">
        <v>33</v>
      </c>
      <c r="B91" s="1" t="s">
        <v>34</v>
      </c>
      <c r="C91" s="2">
        <v>45741</v>
      </c>
      <c r="D91" s="1" t="s">
        <v>35</v>
      </c>
      <c r="E91" s="1" t="s">
        <v>36</v>
      </c>
      <c r="F91" s="1" t="s">
        <v>37</v>
      </c>
      <c r="G91" s="1" t="s">
        <v>201</v>
      </c>
      <c r="H91" s="1" t="s">
        <v>202</v>
      </c>
      <c r="I91" s="3">
        <v>0</v>
      </c>
      <c r="J91" s="3">
        <v>1423500</v>
      </c>
      <c r="K91" s="1" t="s">
        <v>40</v>
      </c>
      <c r="L91" s="1" t="s">
        <v>62</v>
      </c>
      <c r="M91" s="1" t="s">
        <v>63</v>
      </c>
      <c r="N91" s="1" t="s">
        <v>37</v>
      </c>
      <c r="O91" s="1" t="s">
        <v>43</v>
      </c>
      <c r="P91" s="1" t="s">
        <v>43</v>
      </c>
      <c r="Q91" s="1" t="s">
        <v>43</v>
      </c>
      <c r="R91" s="3">
        <v>0</v>
      </c>
      <c r="S91" s="1" t="s">
        <v>44</v>
      </c>
      <c r="T91" s="1" t="s">
        <v>45</v>
      </c>
      <c r="U91" s="1" t="s">
        <v>201</v>
      </c>
      <c r="V91" s="1" t="s">
        <v>46</v>
      </c>
      <c r="W91" s="1" t="s">
        <v>47</v>
      </c>
      <c r="X91" s="1" t="s">
        <v>203</v>
      </c>
      <c r="Y91" s="1" t="s">
        <v>49</v>
      </c>
      <c r="Z91" s="1" t="s">
        <v>50</v>
      </c>
      <c r="AA91" s="1" t="s">
        <v>51</v>
      </c>
      <c r="AB91" s="1" t="s">
        <v>203</v>
      </c>
      <c r="AC91" s="1" t="s">
        <v>37</v>
      </c>
    </row>
    <row r="92" spans="1:29" x14ac:dyDescent="0.25">
      <c r="A92" s="1" t="s">
        <v>33</v>
      </c>
      <c r="B92" s="1" t="s">
        <v>34</v>
      </c>
      <c r="C92" s="2">
        <v>45736</v>
      </c>
      <c r="D92" s="1" t="s">
        <v>35</v>
      </c>
      <c r="E92" s="1" t="s">
        <v>36</v>
      </c>
      <c r="F92" s="1" t="s">
        <v>37</v>
      </c>
      <c r="G92" s="1" t="s">
        <v>204</v>
      </c>
      <c r="H92" s="1" t="s">
        <v>205</v>
      </c>
      <c r="I92" s="3">
        <v>0</v>
      </c>
      <c r="J92" s="3">
        <v>1012955</v>
      </c>
      <c r="K92" s="1" t="s">
        <v>40</v>
      </c>
      <c r="L92" s="1" t="s">
        <v>206</v>
      </c>
      <c r="M92" s="1" t="s">
        <v>207</v>
      </c>
      <c r="N92" s="1" t="s">
        <v>37</v>
      </c>
      <c r="O92" s="1" t="s">
        <v>43</v>
      </c>
      <c r="P92" s="1" t="s">
        <v>43</v>
      </c>
      <c r="Q92" s="1" t="s">
        <v>43</v>
      </c>
      <c r="R92" s="3">
        <v>0</v>
      </c>
      <c r="S92" s="1" t="s">
        <v>44</v>
      </c>
      <c r="T92" s="1" t="s">
        <v>45</v>
      </c>
      <c r="U92" s="1" t="s">
        <v>204</v>
      </c>
      <c r="V92" s="1" t="s">
        <v>46</v>
      </c>
      <c r="W92" s="1" t="s">
        <v>47</v>
      </c>
      <c r="X92" s="1" t="s">
        <v>208</v>
      </c>
      <c r="Y92" s="1" t="s">
        <v>49</v>
      </c>
      <c r="Z92" s="1" t="s">
        <v>50</v>
      </c>
      <c r="AA92" s="1" t="s">
        <v>51</v>
      </c>
      <c r="AB92" s="1" t="s">
        <v>208</v>
      </c>
      <c r="AC92" s="1" t="s">
        <v>37</v>
      </c>
    </row>
    <row r="93" spans="1:29" x14ac:dyDescent="0.25">
      <c r="A93" s="1" t="s">
        <v>33</v>
      </c>
      <c r="B93" s="1" t="s">
        <v>34</v>
      </c>
      <c r="C93" s="2">
        <v>45730</v>
      </c>
      <c r="D93" s="1" t="s">
        <v>35</v>
      </c>
      <c r="E93" s="1" t="s">
        <v>36</v>
      </c>
      <c r="F93" s="1" t="s">
        <v>37</v>
      </c>
      <c r="G93" s="1" t="s">
        <v>209</v>
      </c>
      <c r="H93" s="1" t="s">
        <v>210</v>
      </c>
      <c r="I93" s="3">
        <v>0</v>
      </c>
      <c r="J93" s="3">
        <v>190195</v>
      </c>
      <c r="K93" s="1" t="s">
        <v>40</v>
      </c>
      <c r="L93" s="1" t="s">
        <v>67</v>
      </c>
      <c r="M93" s="1" t="s">
        <v>68</v>
      </c>
      <c r="N93" s="1" t="s">
        <v>37</v>
      </c>
      <c r="O93" s="1" t="s">
        <v>43</v>
      </c>
      <c r="P93" s="1" t="s">
        <v>43</v>
      </c>
      <c r="Q93" s="1" t="s">
        <v>43</v>
      </c>
      <c r="R93" s="3">
        <v>0</v>
      </c>
      <c r="S93" s="1" t="s">
        <v>44</v>
      </c>
      <c r="T93" s="1" t="s">
        <v>45</v>
      </c>
      <c r="U93" s="1" t="s">
        <v>209</v>
      </c>
      <c r="V93" s="1" t="s">
        <v>46</v>
      </c>
      <c r="W93" s="1" t="s">
        <v>47</v>
      </c>
      <c r="X93" s="1" t="s">
        <v>211</v>
      </c>
      <c r="Y93" s="1" t="s">
        <v>49</v>
      </c>
      <c r="Z93" s="1" t="s">
        <v>50</v>
      </c>
      <c r="AA93" s="1" t="s">
        <v>51</v>
      </c>
      <c r="AB93" s="1" t="s">
        <v>211</v>
      </c>
      <c r="AC93" s="1" t="s">
        <v>37</v>
      </c>
    </row>
    <row r="94" spans="1:29" x14ac:dyDescent="0.25">
      <c r="A94" s="1" t="s">
        <v>33</v>
      </c>
      <c r="B94" s="1" t="s">
        <v>34</v>
      </c>
      <c r="C94" s="2">
        <v>45720</v>
      </c>
      <c r="D94" s="1" t="s">
        <v>35</v>
      </c>
      <c r="E94" s="1" t="s">
        <v>36</v>
      </c>
      <c r="F94" s="1" t="s">
        <v>37</v>
      </c>
      <c r="G94" s="1" t="s">
        <v>212</v>
      </c>
      <c r="H94" s="1" t="s">
        <v>213</v>
      </c>
      <c r="I94" s="3">
        <v>0</v>
      </c>
      <c r="J94" s="3">
        <v>133690</v>
      </c>
      <c r="K94" s="1" t="s">
        <v>40</v>
      </c>
      <c r="L94" s="1" t="s">
        <v>214</v>
      </c>
      <c r="M94" s="1" t="s">
        <v>215</v>
      </c>
      <c r="N94" s="1" t="s">
        <v>37</v>
      </c>
      <c r="O94" s="1" t="s">
        <v>43</v>
      </c>
      <c r="P94" s="1" t="s">
        <v>43</v>
      </c>
      <c r="Q94" s="1" t="s">
        <v>43</v>
      </c>
      <c r="R94" s="3">
        <v>0</v>
      </c>
      <c r="S94" s="1" t="s">
        <v>44</v>
      </c>
      <c r="T94" s="1" t="s">
        <v>45</v>
      </c>
      <c r="U94" s="1" t="s">
        <v>212</v>
      </c>
      <c r="V94" s="1" t="s">
        <v>46</v>
      </c>
      <c r="W94" s="1" t="s">
        <v>47</v>
      </c>
      <c r="X94" s="1" t="s">
        <v>216</v>
      </c>
      <c r="Y94" s="1" t="s">
        <v>49</v>
      </c>
      <c r="Z94" s="1" t="s">
        <v>50</v>
      </c>
      <c r="AA94" s="1" t="s">
        <v>51</v>
      </c>
      <c r="AB94" s="1" t="s">
        <v>216</v>
      </c>
      <c r="AC94" s="1" t="s">
        <v>37</v>
      </c>
    </row>
    <row r="95" spans="1:29" x14ac:dyDescent="0.25">
      <c r="A95" s="1" t="s">
        <v>33</v>
      </c>
      <c r="B95" s="1" t="s">
        <v>34</v>
      </c>
      <c r="C95" s="2">
        <v>45747</v>
      </c>
      <c r="D95" s="1" t="s">
        <v>73</v>
      </c>
      <c r="E95" s="1" t="s">
        <v>74</v>
      </c>
      <c r="F95" s="1" t="s">
        <v>37</v>
      </c>
      <c r="G95" s="1" t="s">
        <v>217</v>
      </c>
      <c r="H95" s="1" t="s">
        <v>76</v>
      </c>
      <c r="I95" s="3">
        <v>521950</v>
      </c>
      <c r="J95" s="3">
        <v>0</v>
      </c>
      <c r="K95" s="1" t="s">
        <v>40</v>
      </c>
      <c r="L95" s="1" t="s">
        <v>119</v>
      </c>
      <c r="M95" s="1" t="s">
        <v>120</v>
      </c>
      <c r="N95" s="1" t="s">
        <v>79</v>
      </c>
      <c r="O95" s="1" t="s">
        <v>80</v>
      </c>
      <c r="P95" s="1" t="s">
        <v>43</v>
      </c>
      <c r="Q95" s="1" t="s">
        <v>43</v>
      </c>
      <c r="R95" s="3">
        <v>0</v>
      </c>
      <c r="S95" s="1" t="s">
        <v>44</v>
      </c>
      <c r="T95" s="1" t="s">
        <v>45</v>
      </c>
      <c r="U95" s="1" t="s">
        <v>217</v>
      </c>
      <c r="V95" s="1" t="s">
        <v>46</v>
      </c>
      <c r="W95" s="1" t="s">
        <v>81</v>
      </c>
      <c r="X95" s="1" t="s">
        <v>218</v>
      </c>
      <c r="Y95" s="1" t="s">
        <v>83</v>
      </c>
      <c r="Z95" s="1" t="s">
        <v>219</v>
      </c>
      <c r="AA95" s="1" t="s">
        <v>51</v>
      </c>
      <c r="AB95" s="1" t="s">
        <v>218</v>
      </c>
      <c r="AC95" s="1" t="s">
        <v>37</v>
      </c>
    </row>
    <row r="96" spans="1:29" x14ac:dyDescent="0.25">
      <c r="A96" s="1" t="s">
        <v>33</v>
      </c>
      <c r="B96" s="1" t="s">
        <v>34</v>
      </c>
      <c r="C96" s="2">
        <v>45747</v>
      </c>
      <c r="D96" s="1" t="s">
        <v>73</v>
      </c>
      <c r="E96" s="1" t="s">
        <v>74</v>
      </c>
      <c r="F96" s="1" t="s">
        <v>37</v>
      </c>
      <c r="G96" s="1" t="s">
        <v>217</v>
      </c>
      <c r="H96" s="1" t="s">
        <v>76</v>
      </c>
      <c r="I96" s="3">
        <v>94900</v>
      </c>
      <c r="J96" s="3">
        <v>0</v>
      </c>
      <c r="K96" s="1" t="s">
        <v>40</v>
      </c>
      <c r="L96" s="1" t="s">
        <v>125</v>
      </c>
      <c r="M96" s="1" t="s">
        <v>126</v>
      </c>
      <c r="N96" s="1" t="s">
        <v>79</v>
      </c>
      <c r="O96" s="1" t="s">
        <v>80</v>
      </c>
      <c r="P96" s="1" t="s">
        <v>43</v>
      </c>
      <c r="Q96" s="1" t="s">
        <v>43</v>
      </c>
      <c r="R96" s="3">
        <v>0</v>
      </c>
      <c r="S96" s="1" t="s">
        <v>44</v>
      </c>
      <c r="T96" s="1" t="s">
        <v>45</v>
      </c>
      <c r="U96" s="1" t="s">
        <v>217</v>
      </c>
      <c r="V96" s="1" t="s">
        <v>46</v>
      </c>
      <c r="W96" s="1" t="s">
        <v>81</v>
      </c>
      <c r="X96" s="1" t="s">
        <v>218</v>
      </c>
      <c r="Y96" s="1" t="s">
        <v>83</v>
      </c>
      <c r="Z96" s="1" t="s">
        <v>219</v>
      </c>
      <c r="AA96" s="1" t="s">
        <v>51</v>
      </c>
      <c r="AB96" s="1" t="s">
        <v>218</v>
      </c>
      <c r="AC96" s="1" t="s">
        <v>37</v>
      </c>
    </row>
    <row r="97" spans="1:29" x14ac:dyDescent="0.25">
      <c r="A97" s="1" t="s">
        <v>33</v>
      </c>
      <c r="B97" s="1" t="s">
        <v>34</v>
      </c>
      <c r="C97" s="2">
        <v>45747</v>
      </c>
      <c r="D97" s="1" t="s">
        <v>73</v>
      </c>
      <c r="E97" s="1" t="s">
        <v>74</v>
      </c>
      <c r="F97" s="1" t="s">
        <v>37</v>
      </c>
      <c r="G97" s="1" t="s">
        <v>217</v>
      </c>
      <c r="H97" s="1" t="s">
        <v>76</v>
      </c>
      <c r="I97" s="3">
        <v>759200</v>
      </c>
      <c r="J97" s="3">
        <v>0</v>
      </c>
      <c r="K97" s="1" t="s">
        <v>40</v>
      </c>
      <c r="L97" s="1" t="s">
        <v>117</v>
      </c>
      <c r="M97" s="1" t="s">
        <v>118</v>
      </c>
      <c r="N97" s="1" t="s">
        <v>79</v>
      </c>
      <c r="O97" s="1" t="s">
        <v>80</v>
      </c>
      <c r="P97" s="1" t="s">
        <v>43</v>
      </c>
      <c r="Q97" s="1" t="s">
        <v>43</v>
      </c>
      <c r="R97" s="3">
        <v>0</v>
      </c>
      <c r="S97" s="1" t="s">
        <v>44</v>
      </c>
      <c r="T97" s="1" t="s">
        <v>45</v>
      </c>
      <c r="U97" s="1" t="s">
        <v>217</v>
      </c>
      <c r="V97" s="1" t="s">
        <v>46</v>
      </c>
      <c r="W97" s="1" t="s">
        <v>81</v>
      </c>
      <c r="X97" s="1" t="s">
        <v>218</v>
      </c>
      <c r="Y97" s="1" t="s">
        <v>83</v>
      </c>
      <c r="Z97" s="1" t="s">
        <v>219</v>
      </c>
      <c r="AA97" s="1" t="s">
        <v>51</v>
      </c>
      <c r="AB97" s="1" t="s">
        <v>218</v>
      </c>
      <c r="AC97" s="1" t="s">
        <v>37</v>
      </c>
    </row>
    <row r="98" spans="1:29" x14ac:dyDescent="0.25">
      <c r="A98" s="1" t="s">
        <v>33</v>
      </c>
      <c r="B98" s="1" t="s">
        <v>34</v>
      </c>
      <c r="C98" s="2">
        <v>45747</v>
      </c>
      <c r="D98" s="1" t="s">
        <v>73</v>
      </c>
      <c r="E98" s="1" t="s">
        <v>74</v>
      </c>
      <c r="F98" s="1" t="s">
        <v>37</v>
      </c>
      <c r="G98" s="1" t="s">
        <v>217</v>
      </c>
      <c r="H98" s="1" t="s">
        <v>76</v>
      </c>
      <c r="I98" s="3">
        <v>47450</v>
      </c>
      <c r="J98" s="3">
        <v>0</v>
      </c>
      <c r="K98" s="1" t="s">
        <v>40</v>
      </c>
      <c r="L98" s="1" t="s">
        <v>220</v>
      </c>
      <c r="M98" s="1" t="s">
        <v>221</v>
      </c>
      <c r="N98" s="1" t="s">
        <v>79</v>
      </c>
      <c r="O98" s="1" t="s">
        <v>80</v>
      </c>
      <c r="P98" s="1" t="s">
        <v>43</v>
      </c>
      <c r="Q98" s="1" t="s">
        <v>43</v>
      </c>
      <c r="R98" s="3">
        <v>0</v>
      </c>
      <c r="S98" s="1" t="s">
        <v>44</v>
      </c>
      <c r="T98" s="1" t="s">
        <v>45</v>
      </c>
      <c r="U98" s="1" t="s">
        <v>217</v>
      </c>
      <c r="V98" s="1" t="s">
        <v>46</v>
      </c>
      <c r="W98" s="1" t="s">
        <v>81</v>
      </c>
      <c r="X98" s="1" t="s">
        <v>218</v>
      </c>
      <c r="Y98" s="1" t="s">
        <v>83</v>
      </c>
      <c r="Z98" s="1" t="s">
        <v>219</v>
      </c>
      <c r="AA98" s="1" t="s">
        <v>51</v>
      </c>
      <c r="AB98" s="1" t="s">
        <v>218</v>
      </c>
      <c r="AC98" s="1" t="s">
        <v>37</v>
      </c>
    </row>
    <row r="99" spans="1:29" x14ac:dyDescent="0.25">
      <c r="A99" s="1" t="s">
        <v>33</v>
      </c>
      <c r="B99" s="1" t="s">
        <v>34</v>
      </c>
      <c r="C99" s="2">
        <v>45747</v>
      </c>
      <c r="D99" s="1" t="s">
        <v>73</v>
      </c>
      <c r="E99" s="1" t="s">
        <v>74</v>
      </c>
      <c r="F99" s="1" t="s">
        <v>37</v>
      </c>
      <c r="G99" s="1" t="s">
        <v>217</v>
      </c>
      <c r="H99" s="1" t="s">
        <v>76</v>
      </c>
      <c r="I99" s="3">
        <v>47450</v>
      </c>
      <c r="J99" s="3">
        <v>0</v>
      </c>
      <c r="K99" s="1" t="s">
        <v>40</v>
      </c>
      <c r="L99" s="1" t="s">
        <v>111</v>
      </c>
      <c r="M99" s="1" t="s">
        <v>112</v>
      </c>
      <c r="N99" s="1" t="s">
        <v>79</v>
      </c>
      <c r="O99" s="1" t="s">
        <v>80</v>
      </c>
      <c r="P99" s="1" t="s">
        <v>43</v>
      </c>
      <c r="Q99" s="1" t="s">
        <v>43</v>
      </c>
      <c r="R99" s="3">
        <v>0</v>
      </c>
      <c r="S99" s="1" t="s">
        <v>44</v>
      </c>
      <c r="T99" s="1" t="s">
        <v>45</v>
      </c>
      <c r="U99" s="1" t="s">
        <v>217</v>
      </c>
      <c r="V99" s="1" t="s">
        <v>46</v>
      </c>
      <c r="W99" s="1" t="s">
        <v>81</v>
      </c>
      <c r="X99" s="1" t="s">
        <v>218</v>
      </c>
      <c r="Y99" s="1" t="s">
        <v>83</v>
      </c>
      <c r="Z99" s="1" t="s">
        <v>219</v>
      </c>
      <c r="AA99" s="1" t="s">
        <v>51</v>
      </c>
      <c r="AB99" s="1" t="s">
        <v>218</v>
      </c>
      <c r="AC99" s="1" t="s">
        <v>37</v>
      </c>
    </row>
    <row r="100" spans="1:29" x14ac:dyDescent="0.25">
      <c r="A100" s="1" t="s">
        <v>33</v>
      </c>
      <c r="B100" s="1" t="s">
        <v>34</v>
      </c>
      <c r="C100" s="2">
        <v>45747</v>
      </c>
      <c r="D100" s="1" t="s">
        <v>73</v>
      </c>
      <c r="E100" s="1" t="s">
        <v>74</v>
      </c>
      <c r="F100" s="1" t="s">
        <v>37</v>
      </c>
      <c r="G100" s="1" t="s">
        <v>217</v>
      </c>
      <c r="H100" s="1" t="s">
        <v>76</v>
      </c>
      <c r="I100" s="3">
        <v>47450</v>
      </c>
      <c r="J100" s="3">
        <v>0</v>
      </c>
      <c r="K100" s="1" t="s">
        <v>40</v>
      </c>
      <c r="L100" s="1" t="s">
        <v>222</v>
      </c>
      <c r="M100" s="1" t="s">
        <v>223</v>
      </c>
      <c r="N100" s="1" t="s">
        <v>79</v>
      </c>
      <c r="O100" s="1" t="s">
        <v>80</v>
      </c>
      <c r="P100" s="1" t="s">
        <v>43</v>
      </c>
      <c r="Q100" s="1" t="s">
        <v>43</v>
      </c>
      <c r="R100" s="3">
        <v>0</v>
      </c>
      <c r="S100" s="1" t="s">
        <v>44</v>
      </c>
      <c r="T100" s="1" t="s">
        <v>45</v>
      </c>
      <c r="U100" s="1" t="s">
        <v>217</v>
      </c>
      <c r="V100" s="1" t="s">
        <v>46</v>
      </c>
      <c r="W100" s="1" t="s">
        <v>81</v>
      </c>
      <c r="X100" s="1" t="s">
        <v>218</v>
      </c>
      <c r="Y100" s="1" t="s">
        <v>83</v>
      </c>
      <c r="Z100" s="1" t="s">
        <v>219</v>
      </c>
      <c r="AA100" s="1" t="s">
        <v>51</v>
      </c>
      <c r="AB100" s="1" t="s">
        <v>218</v>
      </c>
      <c r="AC100" s="1" t="s">
        <v>37</v>
      </c>
    </row>
    <row r="101" spans="1:29" x14ac:dyDescent="0.25">
      <c r="A101" s="1" t="s">
        <v>33</v>
      </c>
      <c r="B101" s="1" t="s">
        <v>34</v>
      </c>
      <c r="C101" s="2">
        <v>45747</v>
      </c>
      <c r="D101" s="1" t="s">
        <v>73</v>
      </c>
      <c r="E101" s="1" t="s">
        <v>74</v>
      </c>
      <c r="F101" s="1" t="s">
        <v>37</v>
      </c>
      <c r="G101" s="1" t="s">
        <v>217</v>
      </c>
      <c r="H101" s="1" t="s">
        <v>76</v>
      </c>
      <c r="I101" s="3">
        <v>142350</v>
      </c>
      <c r="J101" s="3">
        <v>0</v>
      </c>
      <c r="K101" s="1" t="s">
        <v>40</v>
      </c>
      <c r="L101" s="1" t="s">
        <v>224</v>
      </c>
      <c r="M101" s="1" t="s">
        <v>225</v>
      </c>
      <c r="N101" s="1" t="s">
        <v>79</v>
      </c>
      <c r="O101" s="1" t="s">
        <v>80</v>
      </c>
      <c r="P101" s="1" t="s">
        <v>43</v>
      </c>
      <c r="Q101" s="1" t="s">
        <v>43</v>
      </c>
      <c r="R101" s="3">
        <v>0</v>
      </c>
      <c r="S101" s="1" t="s">
        <v>44</v>
      </c>
      <c r="T101" s="1" t="s">
        <v>45</v>
      </c>
      <c r="U101" s="1" t="s">
        <v>217</v>
      </c>
      <c r="V101" s="1" t="s">
        <v>46</v>
      </c>
      <c r="W101" s="1" t="s">
        <v>81</v>
      </c>
      <c r="X101" s="1" t="s">
        <v>218</v>
      </c>
      <c r="Y101" s="1" t="s">
        <v>83</v>
      </c>
      <c r="Z101" s="1" t="s">
        <v>219</v>
      </c>
      <c r="AA101" s="1" t="s">
        <v>51</v>
      </c>
      <c r="AB101" s="1" t="s">
        <v>218</v>
      </c>
      <c r="AC101" s="1" t="s">
        <v>37</v>
      </c>
    </row>
    <row r="102" spans="1:29" x14ac:dyDescent="0.25">
      <c r="A102" s="1" t="s">
        <v>33</v>
      </c>
      <c r="B102" s="1" t="s">
        <v>34</v>
      </c>
      <c r="C102" s="2">
        <v>45747</v>
      </c>
      <c r="D102" s="1" t="s">
        <v>73</v>
      </c>
      <c r="E102" s="1" t="s">
        <v>74</v>
      </c>
      <c r="F102" s="1" t="s">
        <v>37</v>
      </c>
      <c r="G102" s="1" t="s">
        <v>217</v>
      </c>
      <c r="H102" s="1" t="s">
        <v>76</v>
      </c>
      <c r="I102" s="3">
        <v>47450</v>
      </c>
      <c r="J102" s="3">
        <v>0</v>
      </c>
      <c r="K102" s="1" t="s">
        <v>40</v>
      </c>
      <c r="L102" s="1" t="s">
        <v>226</v>
      </c>
      <c r="M102" s="1" t="s">
        <v>227</v>
      </c>
      <c r="N102" s="1" t="s">
        <v>79</v>
      </c>
      <c r="O102" s="1" t="s">
        <v>80</v>
      </c>
      <c r="P102" s="1" t="s">
        <v>43</v>
      </c>
      <c r="Q102" s="1" t="s">
        <v>43</v>
      </c>
      <c r="R102" s="3">
        <v>0</v>
      </c>
      <c r="S102" s="1" t="s">
        <v>44</v>
      </c>
      <c r="T102" s="1" t="s">
        <v>45</v>
      </c>
      <c r="U102" s="1" t="s">
        <v>217</v>
      </c>
      <c r="V102" s="1" t="s">
        <v>46</v>
      </c>
      <c r="W102" s="1" t="s">
        <v>81</v>
      </c>
      <c r="X102" s="1" t="s">
        <v>218</v>
      </c>
      <c r="Y102" s="1" t="s">
        <v>83</v>
      </c>
      <c r="Z102" s="1" t="s">
        <v>219</v>
      </c>
      <c r="AA102" s="1" t="s">
        <v>51</v>
      </c>
      <c r="AB102" s="1" t="s">
        <v>218</v>
      </c>
      <c r="AC102" s="1" t="s">
        <v>37</v>
      </c>
    </row>
    <row r="103" spans="1:29" x14ac:dyDescent="0.25">
      <c r="A103" s="1" t="s">
        <v>33</v>
      </c>
      <c r="B103" s="1" t="s">
        <v>34</v>
      </c>
      <c r="C103" s="2">
        <v>45747</v>
      </c>
      <c r="D103" s="1" t="s">
        <v>73</v>
      </c>
      <c r="E103" s="1" t="s">
        <v>74</v>
      </c>
      <c r="F103" s="1" t="s">
        <v>37</v>
      </c>
      <c r="G103" s="1" t="s">
        <v>217</v>
      </c>
      <c r="H103" s="1" t="s">
        <v>76</v>
      </c>
      <c r="I103" s="3">
        <v>53738</v>
      </c>
      <c r="J103" s="3">
        <v>0</v>
      </c>
      <c r="K103" s="1" t="s">
        <v>40</v>
      </c>
      <c r="L103" s="1" t="s">
        <v>228</v>
      </c>
      <c r="M103" s="1" t="s">
        <v>229</v>
      </c>
      <c r="N103" s="1" t="s">
        <v>79</v>
      </c>
      <c r="O103" s="1" t="s">
        <v>80</v>
      </c>
      <c r="P103" s="1" t="s">
        <v>43</v>
      </c>
      <c r="Q103" s="1" t="s">
        <v>43</v>
      </c>
      <c r="R103" s="3">
        <v>0</v>
      </c>
      <c r="S103" s="1" t="s">
        <v>44</v>
      </c>
      <c r="T103" s="1" t="s">
        <v>45</v>
      </c>
      <c r="U103" s="1" t="s">
        <v>217</v>
      </c>
      <c r="V103" s="1" t="s">
        <v>46</v>
      </c>
      <c r="W103" s="1" t="s">
        <v>81</v>
      </c>
      <c r="X103" s="1" t="s">
        <v>218</v>
      </c>
      <c r="Y103" s="1" t="s">
        <v>83</v>
      </c>
      <c r="Z103" s="1" t="s">
        <v>219</v>
      </c>
      <c r="AA103" s="1" t="s">
        <v>51</v>
      </c>
      <c r="AB103" s="1" t="s">
        <v>218</v>
      </c>
      <c r="AC103" s="1" t="s">
        <v>37</v>
      </c>
    </row>
    <row r="104" spans="1:29" x14ac:dyDescent="0.25">
      <c r="A104" s="1" t="s">
        <v>33</v>
      </c>
      <c r="B104" s="1" t="s">
        <v>34</v>
      </c>
      <c r="C104" s="2">
        <v>45747</v>
      </c>
      <c r="D104" s="1" t="s">
        <v>73</v>
      </c>
      <c r="E104" s="1" t="s">
        <v>74</v>
      </c>
      <c r="F104" s="1" t="s">
        <v>37</v>
      </c>
      <c r="G104" s="1" t="s">
        <v>217</v>
      </c>
      <c r="H104" s="1" t="s">
        <v>76</v>
      </c>
      <c r="I104" s="3">
        <v>142350</v>
      </c>
      <c r="J104" s="3">
        <v>0</v>
      </c>
      <c r="K104" s="1" t="s">
        <v>40</v>
      </c>
      <c r="L104" s="1" t="s">
        <v>230</v>
      </c>
      <c r="M104" s="1" t="s">
        <v>231</v>
      </c>
      <c r="N104" s="1" t="s">
        <v>79</v>
      </c>
      <c r="O104" s="1" t="s">
        <v>80</v>
      </c>
      <c r="P104" s="1" t="s">
        <v>43</v>
      </c>
      <c r="Q104" s="1" t="s">
        <v>43</v>
      </c>
      <c r="R104" s="3">
        <v>0</v>
      </c>
      <c r="S104" s="1" t="s">
        <v>44</v>
      </c>
      <c r="T104" s="1" t="s">
        <v>45</v>
      </c>
      <c r="U104" s="1" t="s">
        <v>217</v>
      </c>
      <c r="V104" s="1" t="s">
        <v>46</v>
      </c>
      <c r="W104" s="1" t="s">
        <v>81</v>
      </c>
      <c r="X104" s="1" t="s">
        <v>218</v>
      </c>
      <c r="Y104" s="1" t="s">
        <v>83</v>
      </c>
      <c r="Z104" s="1" t="s">
        <v>219</v>
      </c>
      <c r="AA104" s="1" t="s">
        <v>51</v>
      </c>
      <c r="AB104" s="1" t="s">
        <v>218</v>
      </c>
      <c r="AC104" s="1" t="s">
        <v>37</v>
      </c>
    </row>
    <row r="105" spans="1:29" x14ac:dyDescent="0.25">
      <c r="A105" s="1" t="s">
        <v>33</v>
      </c>
      <c r="B105" s="1" t="s">
        <v>34</v>
      </c>
      <c r="C105" s="2">
        <v>45747</v>
      </c>
      <c r="D105" s="1" t="s">
        <v>73</v>
      </c>
      <c r="E105" s="1" t="s">
        <v>74</v>
      </c>
      <c r="F105" s="1" t="s">
        <v>37</v>
      </c>
      <c r="G105" s="1" t="s">
        <v>217</v>
      </c>
      <c r="H105" s="1" t="s">
        <v>76</v>
      </c>
      <c r="I105" s="3">
        <v>142350</v>
      </c>
      <c r="J105" s="3">
        <v>0</v>
      </c>
      <c r="K105" s="1" t="s">
        <v>40</v>
      </c>
      <c r="L105" s="1" t="s">
        <v>115</v>
      </c>
      <c r="M105" s="1" t="s">
        <v>116</v>
      </c>
      <c r="N105" s="1" t="s">
        <v>79</v>
      </c>
      <c r="O105" s="1" t="s">
        <v>80</v>
      </c>
      <c r="P105" s="1" t="s">
        <v>43</v>
      </c>
      <c r="Q105" s="1" t="s">
        <v>43</v>
      </c>
      <c r="R105" s="3">
        <v>0</v>
      </c>
      <c r="S105" s="1" t="s">
        <v>44</v>
      </c>
      <c r="T105" s="1" t="s">
        <v>45</v>
      </c>
      <c r="U105" s="1" t="s">
        <v>217</v>
      </c>
      <c r="V105" s="1" t="s">
        <v>46</v>
      </c>
      <c r="W105" s="1" t="s">
        <v>81</v>
      </c>
      <c r="X105" s="1" t="s">
        <v>218</v>
      </c>
      <c r="Y105" s="1" t="s">
        <v>83</v>
      </c>
      <c r="Z105" s="1" t="s">
        <v>219</v>
      </c>
      <c r="AA105" s="1" t="s">
        <v>51</v>
      </c>
      <c r="AB105" s="1" t="s">
        <v>218</v>
      </c>
      <c r="AC105" s="1" t="s">
        <v>37</v>
      </c>
    </row>
    <row r="106" spans="1:29" x14ac:dyDescent="0.25">
      <c r="A106" s="1" t="s">
        <v>33</v>
      </c>
      <c r="B106" s="1" t="s">
        <v>34</v>
      </c>
      <c r="C106" s="2">
        <v>45747</v>
      </c>
      <c r="D106" s="1" t="s">
        <v>73</v>
      </c>
      <c r="E106" s="1" t="s">
        <v>74</v>
      </c>
      <c r="F106" s="1" t="s">
        <v>37</v>
      </c>
      <c r="G106" s="1" t="s">
        <v>217</v>
      </c>
      <c r="H106" s="1" t="s">
        <v>76</v>
      </c>
      <c r="I106" s="3">
        <v>54913</v>
      </c>
      <c r="J106" s="3">
        <v>0</v>
      </c>
      <c r="K106" s="1" t="s">
        <v>40</v>
      </c>
      <c r="L106" s="1" t="s">
        <v>232</v>
      </c>
      <c r="M106" s="1" t="s">
        <v>233</v>
      </c>
      <c r="N106" s="1" t="s">
        <v>79</v>
      </c>
      <c r="O106" s="1" t="s">
        <v>80</v>
      </c>
      <c r="P106" s="1" t="s">
        <v>43</v>
      </c>
      <c r="Q106" s="1" t="s">
        <v>43</v>
      </c>
      <c r="R106" s="3">
        <v>0</v>
      </c>
      <c r="S106" s="1" t="s">
        <v>44</v>
      </c>
      <c r="T106" s="1" t="s">
        <v>45</v>
      </c>
      <c r="U106" s="1" t="s">
        <v>217</v>
      </c>
      <c r="V106" s="1" t="s">
        <v>46</v>
      </c>
      <c r="W106" s="1" t="s">
        <v>81</v>
      </c>
      <c r="X106" s="1" t="s">
        <v>218</v>
      </c>
      <c r="Y106" s="1" t="s">
        <v>83</v>
      </c>
      <c r="Z106" s="1" t="s">
        <v>219</v>
      </c>
      <c r="AA106" s="1" t="s">
        <v>51</v>
      </c>
      <c r="AB106" s="1" t="s">
        <v>218</v>
      </c>
      <c r="AC106" s="1" t="s">
        <v>37</v>
      </c>
    </row>
    <row r="107" spans="1:29" x14ac:dyDescent="0.25">
      <c r="A107" s="1" t="s">
        <v>33</v>
      </c>
      <c r="B107" s="1" t="s">
        <v>34</v>
      </c>
      <c r="C107" s="2">
        <v>45747</v>
      </c>
      <c r="D107" s="1" t="s">
        <v>73</v>
      </c>
      <c r="E107" s="1" t="s">
        <v>74</v>
      </c>
      <c r="F107" s="1" t="s">
        <v>37</v>
      </c>
      <c r="G107" s="1" t="s">
        <v>217</v>
      </c>
      <c r="H107" s="1" t="s">
        <v>76</v>
      </c>
      <c r="I107" s="3">
        <v>488878</v>
      </c>
      <c r="J107" s="3">
        <v>0</v>
      </c>
      <c r="K107" s="1" t="s">
        <v>40</v>
      </c>
      <c r="L107" s="1" t="s">
        <v>156</v>
      </c>
      <c r="M107" s="1" t="s">
        <v>157</v>
      </c>
      <c r="N107" s="1" t="s">
        <v>79</v>
      </c>
      <c r="O107" s="1" t="s">
        <v>80</v>
      </c>
      <c r="P107" s="1" t="s">
        <v>43</v>
      </c>
      <c r="Q107" s="1" t="s">
        <v>43</v>
      </c>
      <c r="R107" s="3">
        <v>0</v>
      </c>
      <c r="S107" s="1" t="s">
        <v>44</v>
      </c>
      <c r="T107" s="1" t="s">
        <v>45</v>
      </c>
      <c r="U107" s="1" t="s">
        <v>217</v>
      </c>
      <c r="V107" s="1" t="s">
        <v>46</v>
      </c>
      <c r="W107" s="1" t="s">
        <v>81</v>
      </c>
      <c r="X107" s="1" t="s">
        <v>218</v>
      </c>
      <c r="Y107" s="1" t="s">
        <v>83</v>
      </c>
      <c r="Z107" s="1" t="s">
        <v>219</v>
      </c>
      <c r="AA107" s="1" t="s">
        <v>51</v>
      </c>
      <c r="AB107" s="1" t="s">
        <v>218</v>
      </c>
      <c r="AC107" s="1" t="s">
        <v>37</v>
      </c>
    </row>
    <row r="108" spans="1:29" x14ac:dyDescent="0.25">
      <c r="A108" s="1" t="s">
        <v>33</v>
      </c>
      <c r="B108" s="1" t="s">
        <v>34</v>
      </c>
      <c r="C108" s="2">
        <v>45747</v>
      </c>
      <c r="D108" s="1" t="s">
        <v>73</v>
      </c>
      <c r="E108" s="1" t="s">
        <v>74</v>
      </c>
      <c r="F108" s="1" t="s">
        <v>37</v>
      </c>
      <c r="G108" s="1" t="s">
        <v>217</v>
      </c>
      <c r="H108" s="1" t="s">
        <v>76</v>
      </c>
      <c r="I108" s="3">
        <v>332150</v>
      </c>
      <c r="J108" s="3">
        <v>0</v>
      </c>
      <c r="K108" s="1" t="s">
        <v>40</v>
      </c>
      <c r="L108" s="1" t="s">
        <v>113</v>
      </c>
      <c r="M108" s="1" t="s">
        <v>114</v>
      </c>
      <c r="N108" s="1" t="s">
        <v>79</v>
      </c>
      <c r="O108" s="1" t="s">
        <v>80</v>
      </c>
      <c r="P108" s="1" t="s">
        <v>43</v>
      </c>
      <c r="Q108" s="1" t="s">
        <v>43</v>
      </c>
      <c r="R108" s="3">
        <v>0</v>
      </c>
      <c r="S108" s="1" t="s">
        <v>44</v>
      </c>
      <c r="T108" s="1" t="s">
        <v>45</v>
      </c>
      <c r="U108" s="1" t="s">
        <v>217</v>
      </c>
      <c r="V108" s="1" t="s">
        <v>46</v>
      </c>
      <c r="W108" s="1" t="s">
        <v>81</v>
      </c>
      <c r="X108" s="1" t="s">
        <v>218</v>
      </c>
      <c r="Y108" s="1" t="s">
        <v>83</v>
      </c>
      <c r="Z108" s="1" t="s">
        <v>219</v>
      </c>
      <c r="AA108" s="1" t="s">
        <v>51</v>
      </c>
      <c r="AB108" s="1" t="s">
        <v>218</v>
      </c>
      <c r="AC108" s="1" t="s">
        <v>37</v>
      </c>
    </row>
    <row r="109" spans="1:29" x14ac:dyDescent="0.25">
      <c r="A109" s="1" t="s">
        <v>33</v>
      </c>
      <c r="B109" s="1" t="s">
        <v>34</v>
      </c>
      <c r="C109" s="2">
        <v>45747</v>
      </c>
      <c r="D109" s="1" t="s">
        <v>73</v>
      </c>
      <c r="E109" s="1" t="s">
        <v>74</v>
      </c>
      <c r="F109" s="1" t="s">
        <v>37</v>
      </c>
      <c r="G109" s="1" t="s">
        <v>217</v>
      </c>
      <c r="H109" s="1" t="s">
        <v>76</v>
      </c>
      <c r="I109" s="3">
        <v>664300</v>
      </c>
      <c r="J109" s="3">
        <v>0</v>
      </c>
      <c r="K109" s="1" t="s">
        <v>40</v>
      </c>
      <c r="L109" s="1" t="s">
        <v>105</v>
      </c>
      <c r="M109" s="1" t="s">
        <v>106</v>
      </c>
      <c r="N109" s="1" t="s">
        <v>79</v>
      </c>
      <c r="O109" s="1" t="s">
        <v>80</v>
      </c>
      <c r="P109" s="1" t="s">
        <v>43</v>
      </c>
      <c r="Q109" s="1" t="s">
        <v>43</v>
      </c>
      <c r="R109" s="3">
        <v>0</v>
      </c>
      <c r="S109" s="1" t="s">
        <v>44</v>
      </c>
      <c r="T109" s="1" t="s">
        <v>45</v>
      </c>
      <c r="U109" s="1" t="s">
        <v>217</v>
      </c>
      <c r="V109" s="1" t="s">
        <v>46</v>
      </c>
      <c r="W109" s="1" t="s">
        <v>81</v>
      </c>
      <c r="X109" s="1" t="s">
        <v>218</v>
      </c>
      <c r="Y109" s="1" t="s">
        <v>83</v>
      </c>
      <c r="Z109" s="1" t="s">
        <v>219</v>
      </c>
      <c r="AA109" s="1" t="s">
        <v>51</v>
      </c>
      <c r="AB109" s="1" t="s">
        <v>218</v>
      </c>
      <c r="AC109" s="1" t="s">
        <v>37</v>
      </c>
    </row>
    <row r="110" spans="1:29" x14ac:dyDescent="0.25">
      <c r="A110" s="1" t="s">
        <v>33</v>
      </c>
      <c r="B110" s="1" t="s">
        <v>34</v>
      </c>
      <c r="C110" s="2">
        <v>45747</v>
      </c>
      <c r="D110" s="1" t="s">
        <v>73</v>
      </c>
      <c r="E110" s="1" t="s">
        <v>74</v>
      </c>
      <c r="F110" s="1" t="s">
        <v>37</v>
      </c>
      <c r="G110" s="1" t="s">
        <v>217</v>
      </c>
      <c r="H110" s="1" t="s">
        <v>76</v>
      </c>
      <c r="I110" s="3">
        <v>759200</v>
      </c>
      <c r="J110" s="3">
        <v>0</v>
      </c>
      <c r="K110" s="1" t="s">
        <v>40</v>
      </c>
      <c r="L110" s="1" t="s">
        <v>137</v>
      </c>
      <c r="M110" s="1" t="s">
        <v>138</v>
      </c>
      <c r="N110" s="1" t="s">
        <v>89</v>
      </c>
      <c r="O110" s="1" t="s">
        <v>90</v>
      </c>
      <c r="P110" s="1" t="s">
        <v>43</v>
      </c>
      <c r="Q110" s="1" t="s">
        <v>43</v>
      </c>
      <c r="R110" s="3">
        <v>0</v>
      </c>
      <c r="S110" s="1" t="s">
        <v>44</v>
      </c>
      <c r="T110" s="1" t="s">
        <v>45</v>
      </c>
      <c r="U110" s="1" t="s">
        <v>217</v>
      </c>
      <c r="V110" s="1" t="s">
        <v>46</v>
      </c>
      <c r="W110" s="1" t="s">
        <v>81</v>
      </c>
      <c r="X110" s="1" t="s">
        <v>218</v>
      </c>
      <c r="Y110" s="1" t="s">
        <v>83</v>
      </c>
      <c r="Z110" s="1" t="s">
        <v>219</v>
      </c>
      <c r="AA110" s="1" t="s">
        <v>51</v>
      </c>
      <c r="AB110" s="1" t="s">
        <v>218</v>
      </c>
      <c r="AC110" s="1" t="s">
        <v>37</v>
      </c>
    </row>
    <row r="111" spans="1:29" x14ac:dyDescent="0.25">
      <c r="A111" s="1" t="s">
        <v>33</v>
      </c>
      <c r="B111" s="1" t="s">
        <v>34</v>
      </c>
      <c r="C111" s="2">
        <v>45747</v>
      </c>
      <c r="D111" s="1" t="s">
        <v>73</v>
      </c>
      <c r="E111" s="1" t="s">
        <v>74</v>
      </c>
      <c r="F111" s="1" t="s">
        <v>37</v>
      </c>
      <c r="G111" s="1" t="s">
        <v>217</v>
      </c>
      <c r="H111" s="1" t="s">
        <v>76</v>
      </c>
      <c r="I111" s="3">
        <v>355605</v>
      </c>
      <c r="J111" s="3">
        <v>0</v>
      </c>
      <c r="K111" s="1" t="s">
        <v>40</v>
      </c>
      <c r="L111" s="1" t="s">
        <v>234</v>
      </c>
      <c r="M111" s="1" t="s">
        <v>235</v>
      </c>
      <c r="N111" s="1" t="s">
        <v>89</v>
      </c>
      <c r="O111" s="1" t="s">
        <v>90</v>
      </c>
      <c r="P111" s="1" t="s">
        <v>43</v>
      </c>
      <c r="Q111" s="1" t="s">
        <v>43</v>
      </c>
      <c r="R111" s="3">
        <v>0</v>
      </c>
      <c r="S111" s="1" t="s">
        <v>44</v>
      </c>
      <c r="T111" s="1" t="s">
        <v>45</v>
      </c>
      <c r="U111" s="1" t="s">
        <v>217</v>
      </c>
      <c r="V111" s="1" t="s">
        <v>46</v>
      </c>
      <c r="W111" s="1" t="s">
        <v>81</v>
      </c>
      <c r="X111" s="1" t="s">
        <v>218</v>
      </c>
      <c r="Y111" s="1" t="s">
        <v>83</v>
      </c>
      <c r="Z111" s="1" t="s">
        <v>219</v>
      </c>
      <c r="AA111" s="1" t="s">
        <v>51</v>
      </c>
      <c r="AB111" s="1" t="s">
        <v>218</v>
      </c>
      <c r="AC111" s="1" t="s">
        <v>37</v>
      </c>
    </row>
    <row r="112" spans="1:29" x14ac:dyDescent="0.25">
      <c r="A112" s="1" t="s">
        <v>33</v>
      </c>
      <c r="B112" s="1" t="s">
        <v>34</v>
      </c>
      <c r="C112" s="2">
        <v>45747</v>
      </c>
      <c r="D112" s="1" t="s">
        <v>73</v>
      </c>
      <c r="E112" s="1" t="s">
        <v>74</v>
      </c>
      <c r="F112" s="1" t="s">
        <v>37</v>
      </c>
      <c r="G112" s="1" t="s">
        <v>217</v>
      </c>
      <c r="H112" s="1" t="s">
        <v>76</v>
      </c>
      <c r="I112" s="3">
        <v>711750</v>
      </c>
      <c r="J112" s="3">
        <v>0</v>
      </c>
      <c r="K112" s="1" t="s">
        <v>40</v>
      </c>
      <c r="L112" s="1" t="s">
        <v>125</v>
      </c>
      <c r="M112" s="1" t="s">
        <v>126</v>
      </c>
      <c r="N112" s="1" t="s">
        <v>79</v>
      </c>
      <c r="O112" s="1" t="s">
        <v>80</v>
      </c>
      <c r="P112" s="1" t="s">
        <v>43</v>
      </c>
      <c r="Q112" s="1" t="s">
        <v>43</v>
      </c>
      <c r="R112" s="3">
        <v>0</v>
      </c>
      <c r="S112" s="1" t="s">
        <v>44</v>
      </c>
      <c r="T112" s="1" t="s">
        <v>45</v>
      </c>
      <c r="U112" s="1" t="s">
        <v>217</v>
      </c>
      <c r="V112" s="1" t="s">
        <v>46</v>
      </c>
      <c r="W112" s="1" t="s">
        <v>81</v>
      </c>
      <c r="X112" s="1" t="s">
        <v>218</v>
      </c>
      <c r="Y112" s="1" t="s">
        <v>83</v>
      </c>
      <c r="Z112" s="1" t="s">
        <v>219</v>
      </c>
      <c r="AA112" s="1" t="s">
        <v>51</v>
      </c>
      <c r="AB112" s="1" t="s">
        <v>218</v>
      </c>
      <c r="AC112" s="1" t="s">
        <v>37</v>
      </c>
    </row>
    <row r="113" spans="1:29" x14ac:dyDescent="0.25">
      <c r="A113" s="1" t="s">
        <v>33</v>
      </c>
      <c r="B113" s="1" t="s">
        <v>34</v>
      </c>
      <c r="C113" s="2">
        <v>45747</v>
      </c>
      <c r="D113" s="1" t="s">
        <v>73</v>
      </c>
      <c r="E113" s="1" t="s">
        <v>74</v>
      </c>
      <c r="F113" s="1" t="s">
        <v>37</v>
      </c>
      <c r="G113" s="1" t="s">
        <v>217</v>
      </c>
      <c r="H113" s="1" t="s">
        <v>76</v>
      </c>
      <c r="I113" s="3">
        <v>97800</v>
      </c>
      <c r="J113" s="3">
        <v>0</v>
      </c>
      <c r="K113" s="1" t="s">
        <v>40</v>
      </c>
      <c r="L113" s="1" t="s">
        <v>160</v>
      </c>
      <c r="M113" s="1" t="s">
        <v>161</v>
      </c>
      <c r="N113" s="1" t="s">
        <v>79</v>
      </c>
      <c r="O113" s="1" t="s">
        <v>80</v>
      </c>
      <c r="P113" s="1" t="s">
        <v>43</v>
      </c>
      <c r="Q113" s="1" t="s">
        <v>43</v>
      </c>
      <c r="R113" s="3">
        <v>0</v>
      </c>
      <c r="S113" s="1" t="s">
        <v>44</v>
      </c>
      <c r="T113" s="1" t="s">
        <v>45</v>
      </c>
      <c r="U113" s="1" t="s">
        <v>217</v>
      </c>
      <c r="V113" s="1" t="s">
        <v>46</v>
      </c>
      <c r="W113" s="1" t="s">
        <v>81</v>
      </c>
      <c r="X113" s="1" t="s">
        <v>218</v>
      </c>
      <c r="Y113" s="1" t="s">
        <v>83</v>
      </c>
      <c r="Z113" s="1" t="s">
        <v>219</v>
      </c>
      <c r="AA113" s="1" t="s">
        <v>51</v>
      </c>
      <c r="AB113" s="1" t="s">
        <v>218</v>
      </c>
      <c r="AC113" s="1" t="s">
        <v>37</v>
      </c>
    </row>
    <row r="114" spans="1:29" x14ac:dyDescent="0.25">
      <c r="A114" s="1" t="s">
        <v>33</v>
      </c>
      <c r="B114" s="1" t="s">
        <v>34</v>
      </c>
      <c r="C114" s="2">
        <v>45747</v>
      </c>
      <c r="D114" s="1" t="s">
        <v>73</v>
      </c>
      <c r="E114" s="1" t="s">
        <v>74</v>
      </c>
      <c r="F114" s="1" t="s">
        <v>37</v>
      </c>
      <c r="G114" s="1" t="s">
        <v>217</v>
      </c>
      <c r="H114" s="1" t="s">
        <v>76</v>
      </c>
      <c r="I114" s="3">
        <v>152979</v>
      </c>
      <c r="J114" s="3">
        <v>0</v>
      </c>
      <c r="K114" s="1" t="s">
        <v>40</v>
      </c>
      <c r="L114" s="1" t="s">
        <v>162</v>
      </c>
      <c r="M114" s="1" t="s">
        <v>163</v>
      </c>
      <c r="N114" s="1" t="s">
        <v>79</v>
      </c>
      <c r="O114" s="1" t="s">
        <v>80</v>
      </c>
      <c r="P114" s="1" t="s">
        <v>43</v>
      </c>
      <c r="Q114" s="1" t="s">
        <v>43</v>
      </c>
      <c r="R114" s="3">
        <v>0</v>
      </c>
      <c r="S114" s="1" t="s">
        <v>44</v>
      </c>
      <c r="T114" s="1" t="s">
        <v>45</v>
      </c>
      <c r="U114" s="1" t="s">
        <v>217</v>
      </c>
      <c r="V114" s="1" t="s">
        <v>46</v>
      </c>
      <c r="W114" s="1" t="s">
        <v>81</v>
      </c>
      <c r="X114" s="1" t="s">
        <v>218</v>
      </c>
      <c r="Y114" s="1" t="s">
        <v>83</v>
      </c>
      <c r="Z114" s="1" t="s">
        <v>219</v>
      </c>
      <c r="AA114" s="1" t="s">
        <v>51</v>
      </c>
      <c r="AB114" s="1" t="s">
        <v>218</v>
      </c>
      <c r="AC114" s="1" t="s">
        <v>37</v>
      </c>
    </row>
    <row r="115" spans="1:29" x14ac:dyDescent="0.25">
      <c r="A115" s="1" t="s">
        <v>33</v>
      </c>
      <c r="B115" s="1" t="s">
        <v>34</v>
      </c>
      <c r="C115" s="2">
        <v>45747</v>
      </c>
      <c r="D115" s="1" t="s">
        <v>73</v>
      </c>
      <c r="E115" s="1" t="s">
        <v>74</v>
      </c>
      <c r="F115" s="1" t="s">
        <v>37</v>
      </c>
      <c r="G115" s="1" t="s">
        <v>217</v>
      </c>
      <c r="H115" s="1" t="s">
        <v>76</v>
      </c>
      <c r="I115" s="3">
        <v>284700</v>
      </c>
      <c r="J115" s="3">
        <v>0</v>
      </c>
      <c r="K115" s="1" t="s">
        <v>40</v>
      </c>
      <c r="L115" s="1" t="s">
        <v>148</v>
      </c>
      <c r="M115" s="1" t="s">
        <v>149</v>
      </c>
      <c r="N115" s="1" t="s">
        <v>79</v>
      </c>
      <c r="O115" s="1" t="s">
        <v>80</v>
      </c>
      <c r="P115" s="1" t="s">
        <v>43</v>
      </c>
      <c r="Q115" s="1" t="s">
        <v>43</v>
      </c>
      <c r="R115" s="3">
        <v>0</v>
      </c>
      <c r="S115" s="1" t="s">
        <v>44</v>
      </c>
      <c r="T115" s="1" t="s">
        <v>45</v>
      </c>
      <c r="U115" s="1" t="s">
        <v>217</v>
      </c>
      <c r="V115" s="1" t="s">
        <v>46</v>
      </c>
      <c r="W115" s="1" t="s">
        <v>81</v>
      </c>
      <c r="X115" s="1" t="s">
        <v>218</v>
      </c>
      <c r="Y115" s="1" t="s">
        <v>83</v>
      </c>
      <c r="Z115" s="1" t="s">
        <v>219</v>
      </c>
      <c r="AA115" s="1" t="s">
        <v>51</v>
      </c>
      <c r="AB115" s="1" t="s">
        <v>218</v>
      </c>
      <c r="AC115" s="1" t="s">
        <v>37</v>
      </c>
    </row>
    <row r="116" spans="1:29" x14ac:dyDescent="0.25">
      <c r="A116" s="1" t="s">
        <v>33</v>
      </c>
      <c r="B116" s="1" t="s">
        <v>34</v>
      </c>
      <c r="C116" s="2">
        <v>45747</v>
      </c>
      <c r="D116" s="1" t="s">
        <v>73</v>
      </c>
      <c r="E116" s="1" t="s">
        <v>74</v>
      </c>
      <c r="F116" s="1" t="s">
        <v>37</v>
      </c>
      <c r="G116" s="1" t="s">
        <v>217</v>
      </c>
      <c r="H116" s="1" t="s">
        <v>76</v>
      </c>
      <c r="I116" s="3">
        <v>711750</v>
      </c>
      <c r="J116" s="3">
        <v>0</v>
      </c>
      <c r="K116" s="1" t="s">
        <v>40</v>
      </c>
      <c r="L116" s="1" t="s">
        <v>117</v>
      </c>
      <c r="M116" s="1" t="s">
        <v>118</v>
      </c>
      <c r="N116" s="1" t="s">
        <v>79</v>
      </c>
      <c r="O116" s="1" t="s">
        <v>80</v>
      </c>
      <c r="P116" s="1" t="s">
        <v>43</v>
      </c>
      <c r="Q116" s="1" t="s">
        <v>43</v>
      </c>
      <c r="R116" s="3">
        <v>0</v>
      </c>
      <c r="S116" s="1" t="s">
        <v>44</v>
      </c>
      <c r="T116" s="1" t="s">
        <v>45</v>
      </c>
      <c r="U116" s="1" t="s">
        <v>217</v>
      </c>
      <c r="V116" s="1" t="s">
        <v>46</v>
      </c>
      <c r="W116" s="1" t="s">
        <v>81</v>
      </c>
      <c r="X116" s="1" t="s">
        <v>218</v>
      </c>
      <c r="Y116" s="1" t="s">
        <v>83</v>
      </c>
      <c r="Z116" s="1" t="s">
        <v>219</v>
      </c>
      <c r="AA116" s="1" t="s">
        <v>51</v>
      </c>
      <c r="AB116" s="1" t="s">
        <v>218</v>
      </c>
      <c r="AC116" s="1" t="s">
        <v>37</v>
      </c>
    </row>
    <row r="117" spans="1:29" x14ac:dyDescent="0.25">
      <c r="A117" s="1" t="s">
        <v>33</v>
      </c>
      <c r="B117" s="1" t="s">
        <v>34</v>
      </c>
      <c r="C117" s="2">
        <v>45747</v>
      </c>
      <c r="D117" s="1" t="s">
        <v>73</v>
      </c>
      <c r="E117" s="1" t="s">
        <v>74</v>
      </c>
      <c r="F117" s="1" t="s">
        <v>37</v>
      </c>
      <c r="G117" s="1" t="s">
        <v>217</v>
      </c>
      <c r="H117" s="1" t="s">
        <v>76</v>
      </c>
      <c r="I117" s="3">
        <v>108639</v>
      </c>
      <c r="J117" s="3">
        <v>0</v>
      </c>
      <c r="K117" s="1" t="s">
        <v>40</v>
      </c>
      <c r="L117" s="1" t="s">
        <v>156</v>
      </c>
      <c r="M117" s="1" t="s">
        <v>157</v>
      </c>
      <c r="N117" s="1" t="s">
        <v>79</v>
      </c>
      <c r="O117" s="1" t="s">
        <v>80</v>
      </c>
      <c r="P117" s="1" t="s">
        <v>43</v>
      </c>
      <c r="Q117" s="1" t="s">
        <v>43</v>
      </c>
      <c r="R117" s="3">
        <v>0</v>
      </c>
      <c r="S117" s="1" t="s">
        <v>44</v>
      </c>
      <c r="T117" s="1" t="s">
        <v>45</v>
      </c>
      <c r="U117" s="1" t="s">
        <v>217</v>
      </c>
      <c r="V117" s="1" t="s">
        <v>46</v>
      </c>
      <c r="W117" s="1" t="s">
        <v>81</v>
      </c>
      <c r="X117" s="1" t="s">
        <v>218</v>
      </c>
      <c r="Y117" s="1" t="s">
        <v>83</v>
      </c>
      <c r="Z117" s="1" t="s">
        <v>219</v>
      </c>
      <c r="AA117" s="1" t="s">
        <v>51</v>
      </c>
      <c r="AB117" s="1" t="s">
        <v>218</v>
      </c>
      <c r="AC117" s="1" t="s">
        <v>37</v>
      </c>
    </row>
    <row r="118" spans="1:29" x14ac:dyDescent="0.25">
      <c r="A118" s="1" t="s">
        <v>33</v>
      </c>
      <c r="B118" s="1" t="s">
        <v>34</v>
      </c>
      <c r="C118" s="2">
        <v>45747</v>
      </c>
      <c r="D118" s="1" t="s">
        <v>73</v>
      </c>
      <c r="E118" s="1" t="s">
        <v>74</v>
      </c>
      <c r="F118" s="1" t="s">
        <v>37</v>
      </c>
      <c r="G118" s="1" t="s">
        <v>217</v>
      </c>
      <c r="H118" s="1" t="s">
        <v>76</v>
      </c>
      <c r="I118" s="3">
        <v>47450</v>
      </c>
      <c r="J118" s="3">
        <v>0</v>
      </c>
      <c r="K118" s="1" t="s">
        <v>40</v>
      </c>
      <c r="L118" s="1" t="s">
        <v>236</v>
      </c>
      <c r="M118" s="1" t="s">
        <v>237</v>
      </c>
      <c r="N118" s="1" t="s">
        <v>79</v>
      </c>
      <c r="O118" s="1" t="s">
        <v>80</v>
      </c>
      <c r="P118" s="1" t="s">
        <v>43</v>
      </c>
      <c r="Q118" s="1" t="s">
        <v>43</v>
      </c>
      <c r="R118" s="3">
        <v>0</v>
      </c>
      <c r="S118" s="1" t="s">
        <v>44</v>
      </c>
      <c r="T118" s="1" t="s">
        <v>45</v>
      </c>
      <c r="U118" s="1" t="s">
        <v>217</v>
      </c>
      <c r="V118" s="1" t="s">
        <v>46</v>
      </c>
      <c r="W118" s="1" t="s">
        <v>81</v>
      </c>
      <c r="X118" s="1" t="s">
        <v>218</v>
      </c>
      <c r="Y118" s="1" t="s">
        <v>83</v>
      </c>
      <c r="Z118" s="1" t="s">
        <v>219</v>
      </c>
      <c r="AA118" s="1" t="s">
        <v>51</v>
      </c>
      <c r="AB118" s="1" t="s">
        <v>218</v>
      </c>
      <c r="AC118" s="1" t="s">
        <v>37</v>
      </c>
    </row>
    <row r="119" spans="1:29" x14ac:dyDescent="0.25">
      <c r="A119" s="1" t="s">
        <v>33</v>
      </c>
      <c r="B119" s="1" t="s">
        <v>34</v>
      </c>
      <c r="C119" s="2">
        <v>45747</v>
      </c>
      <c r="D119" s="1" t="s">
        <v>73</v>
      </c>
      <c r="E119" s="1" t="s">
        <v>74</v>
      </c>
      <c r="F119" s="1" t="s">
        <v>37</v>
      </c>
      <c r="G119" s="1" t="s">
        <v>217</v>
      </c>
      <c r="H119" s="1" t="s">
        <v>76</v>
      </c>
      <c r="I119" s="3">
        <v>47450</v>
      </c>
      <c r="J119" s="3">
        <v>0</v>
      </c>
      <c r="K119" s="1" t="s">
        <v>40</v>
      </c>
      <c r="L119" s="1" t="s">
        <v>152</v>
      </c>
      <c r="M119" s="1" t="s">
        <v>153</v>
      </c>
      <c r="N119" s="1" t="s">
        <v>79</v>
      </c>
      <c r="O119" s="1" t="s">
        <v>80</v>
      </c>
      <c r="P119" s="1" t="s">
        <v>43</v>
      </c>
      <c r="Q119" s="1" t="s">
        <v>43</v>
      </c>
      <c r="R119" s="3">
        <v>0</v>
      </c>
      <c r="S119" s="1" t="s">
        <v>44</v>
      </c>
      <c r="T119" s="1" t="s">
        <v>45</v>
      </c>
      <c r="U119" s="1" t="s">
        <v>217</v>
      </c>
      <c r="V119" s="1" t="s">
        <v>46</v>
      </c>
      <c r="W119" s="1" t="s">
        <v>81</v>
      </c>
      <c r="X119" s="1" t="s">
        <v>218</v>
      </c>
      <c r="Y119" s="1" t="s">
        <v>83</v>
      </c>
      <c r="Z119" s="1" t="s">
        <v>219</v>
      </c>
      <c r="AA119" s="1" t="s">
        <v>51</v>
      </c>
      <c r="AB119" s="1" t="s">
        <v>218</v>
      </c>
      <c r="AC119" s="1" t="s">
        <v>37</v>
      </c>
    </row>
    <row r="120" spans="1:29" x14ac:dyDescent="0.25">
      <c r="A120" s="1" t="s">
        <v>33</v>
      </c>
      <c r="B120" s="1" t="s">
        <v>34</v>
      </c>
      <c r="C120" s="2">
        <v>45747</v>
      </c>
      <c r="D120" s="1" t="s">
        <v>73</v>
      </c>
      <c r="E120" s="1" t="s">
        <v>74</v>
      </c>
      <c r="F120" s="1" t="s">
        <v>37</v>
      </c>
      <c r="G120" s="1" t="s">
        <v>217</v>
      </c>
      <c r="H120" s="1" t="s">
        <v>76</v>
      </c>
      <c r="I120" s="3">
        <v>711750</v>
      </c>
      <c r="J120" s="3">
        <v>0</v>
      </c>
      <c r="K120" s="1" t="s">
        <v>40</v>
      </c>
      <c r="L120" s="1" t="s">
        <v>113</v>
      </c>
      <c r="M120" s="1" t="s">
        <v>114</v>
      </c>
      <c r="N120" s="1" t="s">
        <v>79</v>
      </c>
      <c r="O120" s="1" t="s">
        <v>80</v>
      </c>
      <c r="P120" s="1" t="s">
        <v>43</v>
      </c>
      <c r="Q120" s="1" t="s">
        <v>43</v>
      </c>
      <c r="R120" s="3">
        <v>0</v>
      </c>
      <c r="S120" s="1" t="s">
        <v>44</v>
      </c>
      <c r="T120" s="1" t="s">
        <v>45</v>
      </c>
      <c r="U120" s="1" t="s">
        <v>217</v>
      </c>
      <c r="V120" s="1" t="s">
        <v>46</v>
      </c>
      <c r="W120" s="1" t="s">
        <v>81</v>
      </c>
      <c r="X120" s="1" t="s">
        <v>218</v>
      </c>
      <c r="Y120" s="1" t="s">
        <v>83</v>
      </c>
      <c r="Z120" s="1" t="s">
        <v>219</v>
      </c>
      <c r="AA120" s="1" t="s">
        <v>51</v>
      </c>
      <c r="AB120" s="1" t="s">
        <v>218</v>
      </c>
      <c r="AC120" s="1" t="s">
        <v>37</v>
      </c>
    </row>
    <row r="121" spans="1:29" x14ac:dyDescent="0.25">
      <c r="A121" s="1" t="s">
        <v>33</v>
      </c>
      <c r="B121" s="1" t="s">
        <v>34</v>
      </c>
      <c r="C121" s="2">
        <v>45747</v>
      </c>
      <c r="D121" s="1" t="s">
        <v>73</v>
      </c>
      <c r="E121" s="1" t="s">
        <v>74</v>
      </c>
      <c r="F121" s="1" t="s">
        <v>37</v>
      </c>
      <c r="G121" s="1" t="s">
        <v>217</v>
      </c>
      <c r="H121" s="1" t="s">
        <v>76</v>
      </c>
      <c r="I121" s="3">
        <v>379600</v>
      </c>
      <c r="J121" s="3">
        <v>0</v>
      </c>
      <c r="K121" s="1" t="s">
        <v>40</v>
      </c>
      <c r="L121" s="1" t="s">
        <v>105</v>
      </c>
      <c r="M121" s="1" t="s">
        <v>106</v>
      </c>
      <c r="N121" s="1" t="s">
        <v>79</v>
      </c>
      <c r="O121" s="1" t="s">
        <v>80</v>
      </c>
      <c r="P121" s="1" t="s">
        <v>43</v>
      </c>
      <c r="Q121" s="1" t="s">
        <v>43</v>
      </c>
      <c r="R121" s="3">
        <v>0</v>
      </c>
      <c r="S121" s="1" t="s">
        <v>44</v>
      </c>
      <c r="T121" s="1" t="s">
        <v>45</v>
      </c>
      <c r="U121" s="1" t="s">
        <v>217</v>
      </c>
      <c r="V121" s="1" t="s">
        <v>46</v>
      </c>
      <c r="W121" s="1" t="s">
        <v>81</v>
      </c>
      <c r="X121" s="1" t="s">
        <v>218</v>
      </c>
      <c r="Y121" s="1" t="s">
        <v>83</v>
      </c>
      <c r="Z121" s="1" t="s">
        <v>219</v>
      </c>
      <c r="AA121" s="1" t="s">
        <v>51</v>
      </c>
      <c r="AB121" s="1" t="s">
        <v>218</v>
      </c>
      <c r="AC121" s="1" t="s">
        <v>37</v>
      </c>
    </row>
    <row r="122" spans="1:29" x14ac:dyDescent="0.25">
      <c r="A122" s="1" t="s">
        <v>33</v>
      </c>
      <c r="B122" s="1" t="s">
        <v>34</v>
      </c>
      <c r="C122" s="2">
        <v>45728</v>
      </c>
      <c r="D122" s="1" t="s">
        <v>238</v>
      </c>
      <c r="E122" s="1" t="s">
        <v>239</v>
      </c>
      <c r="F122" s="1" t="s">
        <v>37</v>
      </c>
      <c r="G122" s="1" t="s">
        <v>240</v>
      </c>
      <c r="H122" s="1" t="s">
        <v>241</v>
      </c>
      <c r="I122" s="3">
        <v>0</v>
      </c>
      <c r="J122" s="3">
        <v>2165553</v>
      </c>
      <c r="K122" s="1" t="s">
        <v>40</v>
      </c>
      <c r="L122" s="1" t="s">
        <v>242</v>
      </c>
      <c r="M122" s="1" t="s">
        <v>243</v>
      </c>
      <c r="N122" s="1" t="s">
        <v>37</v>
      </c>
      <c r="O122" s="1" t="s">
        <v>43</v>
      </c>
      <c r="P122" s="1" t="s">
        <v>43</v>
      </c>
      <c r="Q122" s="1" t="s">
        <v>43</v>
      </c>
      <c r="R122" s="3">
        <v>0</v>
      </c>
      <c r="S122" s="1" t="s">
        <v>44</v>
      </c>
      <c r="T122" s="1" t="s">
        <v>45</v>
      </c>
      <c r="U122" s="1" t="s">
        <v>240</v>
      </c>
      <c r="V122" s="1" t="s">
        <v>46</v>
      </c>
      <c r="W122" s="1" t="s">
        <v>81</v>
      </c>
      <c r="X122" s="1" t="s">
        <v>244</v>
      </c>
      <c r="Y122" s="1" t="s">
        <v>245</v>
      </c>
      <c r="Z122" s="1" t="s">
        <v>84</v>
      </c>
      <c r="AA122" s="1" t="s">
        <v>51</v>
      </c>
      <c r="AB122" s="1" t="s">
        <v>244</v>
      </c>
      <c r="AC122" s="1" t="s">
        <v>37</v>
      </c>
    </row>
    <row r="123" spans="1:29" x14ac:dyDescent="0.25">
      <c r="A123" s="1" t="s">
        <v>33</v>
      </c>
      <c r="B123" s="1" t="s">
        <v>34</v>
      </c>
      <c r="C123" s="2">
        <v>45728</v>
      </c>
      <c r="D123" s="1" t="s">
        <v>238</v>
      </c>
      <c r="E123" s="1" t="s">
        <v>239</v>
      </c>
      <c r="F123" s="1" t="s">
        <v>37</v>
      </c>
      <c r="G123" s="1" t="s">
        <v>240</v>
      </c>
      <c r="H123" s="1" t="s">
        <v>241</v>
      </c>
      <c r="I123" s="3">
        <v>2165553</v>
      </c>
      <c r="J123" s="3">
        <v>0</v>
      </c>
      <c r="K123" s="1" t="s">
        <v>40</v>
      </c>
      <c r="L123" s="1" t="s">
        <v>62</v>
      </c>
      <c r="M123" s="1" t="s">
        <v>63</v>
      </c>
      <c r="N123" s="1" t="s">
        <v>37</v>
      </c>
      <c r="O123" s="1" t="s">
        <v>43</v>
      </c>
      <c r="P123" s="1" t="s">
        <v>43</v>
      </c>
      <c r="Q123" s="1" t="s">
        <v>43</v>
      </c>
      <c r="R123" s="3">
        <v>0</v>
      </c>
      <c r="S123" s="1" t="s">
        <v>44</v>
      </c>
      <c r="T123" s="1" t="s">
        <v>45</v>
      </c>
      <c r="U123" s="1" t="s">
        <v>240</v>
      </c>
      <c r="V123" s="1" t="s">
        <v>46</v>
      </c>
      <c r="W123" s="1" t="s">
        <v>81</v>
      </c>
      <c r="X123" s="1" t="s">
        <v>244</v>
      </c>
      <c r="Y123" s="1" t="s">
        <v>245</v>
      </c>
      <c r="Z123" s="1" t="s">
        <v>84</v>
      </c>
      <c r="AA123" s="1" t="s">
        <v>51</v>
      </c>
      <c r="AB123" s="1" t="s">
        <v>244</v>
      </c>
      <c r="AC123" s="1" t="s">
        <v>37</v>
      </c>
    </row>
    <row r="124" spans="1:29" x14ac:dyDescent="0.25">
      <c r="A124" s="1" t="s">
        <v>33</v>
      </c>
      <c r="B124" s="1" t="s">
        <v>34</v>
      </c>
      <c r="C124" s="2">
        <v>45728</v>
      </c>
      <c r="D124" s="1" t="s">
        <v>238</v>
      </c>
      <c r="E124" s="1" t="s">
        <v>239</v>
      </c>
      <c r="F124" s="1" t="s">
        <v>37</v>
      </c>
      <c r="G124" s="1" t="s">
        <v>240</v>
      </c>
      <c r="H124" s="1" t="s">
        <v>241</v>
      </c>
      <c r="I124" s="3">
        <v>0</v>
      </c>
      <c r="J124" s="3">
        <v>43333</v>
      </c>
      <c r="K124" s="1" t="s">
        <v>40</v>
      </c>
      <c r="L124" s="1" t="s">
        <v>246</v>
      </c>
      <c r="M124" s="1" t="s">
        <v>247</v>
      </c>
      <c r="N124" s="1" t="s">
        <v>37</v>
      </c>
      <c r="O124" s="1" t="s">
        <v>43</v>
      </c>
      <c r="P124" s="1" t="s">
        <v>43</v>
      </c>
      <c r="Q124" s="1" t="s">
        <v>43</v>
      </c>
      <c r="R124" s="3">
        <v>0</v>
      </c>
      <c r="S124" s="1" t="s">
        <v>44</v>
      </c>
      <c r="T124" s="1" t="s">
        <v>45</v>
      </c>
      <c r="U124" s="1" t="s">
        <v>240</v>
      </c>
      <c r="V124" s="1" t="s">
        <v>46</v>
      </c>
      <c r="W124" s="1" t="s">
        <v>81</v>
      </c>
      <c r="X124" s="1" t="s">
        <v>244</v>
      </c>
      <c r="Y124" s="1" t="s">
        <v>245</v>
      </c>
      <c r="Z124" s="1" t="s">
        <v>84</v>
      </c>
      <c r="AA124" s="1" t="s">
        <v>51</v>
      </c>
      <c r="AB124" s="1" t="s">
        <v>244</v>
      </c>
      <c r="AC124" s="1" t="s">
        <v>37</v>
      </c>
    </row>
    <row r="125" spans="1:29" x14ac:dyDescent="0.25">
      <c r="A125" s="1" t="s">
        <v>33</v>
      </c>
      <c r="B125" s="1" t="s">
        <v>34</v>
      </c>
      <c r="C125" s="2">
        <v>45728</v>
      </c>
      <c r="D125" s="1" t="s">
        <v>238</v>
      </c>
      <c r="E125" s="1" t="s">
        <v>239</v>
      </c>
      <c r="F125" s="1" t="s">
        <v>37</v>
      </c>
      <c r="G125" s="1" t="s">
        <v>240</v>
      </c>
      <c r="H125" s="1" t="s">
        <v>241</v>
      </c>
      <c r="I125" s="3">
        <v>43333</v>
      </c>
      <c r="J125" s="3">
        <v>0</v>
      </c>
      <c r="K125" s="1" t="s">
        <v>40</v>
      </c>
      <c r="L125" s="1" t="s">
        <v>62</v>
      </c>
      <c r="M125" s="1" t="s">
        <v>63</v>
      </c>
      <c r="N125" s="1" t="s">
        <v>37</v>
      </c>
      <c r="O125" s="1" t="s">
        <v>43</v>
      </c>
      <c r="P125" s="1" t="s">
        <v>43</v>
      </c>
      <c r="Q125" s="1" t="s">
        <v>43</v>
      </c>
      <c r="R125" s="3">
        <v>0</v>
      </c>
      <c r="S125" s="1" t="s">
        <v>44</v>
      </c>
      <c r="T125" s="1" t="s">
        <v>45</v>
      </c>
      <c r="U125" s="1" t="s">
        <v>240</v>
      </c>
      <c r="V125" s="1" t="s">
        <v>46</v>
      </c>
      <c r="W125" s="1" t="s">
        <v>81</v>
      </c>
      <c r="X125" s="1" t="s">
        <v>244</v>
      </c>
      <c r="Y125" s="1" t="s">
        <v>245</v>
      </c>
      <c r="Z125" s="1" t="s">
        <v>84</v>
      </c>
      <c r="AA125" s="1" t="s">
        <v>51</v>
      </c>
      <c r="AB125" s="1" t="s">
        <v>244</v>
      </c>
      <c r="AC125" s="1" t="s">
        <v>37</v>
      </c>
    </row>
    <row r="126" spans="1:29" x14ac:dyDescent="0.25">
      <c r="A126" s="1" t="s">
        <v>33</v>
      </c>
      <c r="B126" s="1" t="s">
        <v>34</v>
      </c>
      <c r="C126" s="2">
        <v>45728</v>
      </c>
      <c r="D126" s="1" t="s">
        <v>238</v>
      </c>
      <c r="E126" s="1" t="s">
        <v>239</v>
      </c>
      <c r="F126" s="1" t="s">
        <v>37</v>
      </c>
      <c r="G126" s="1" t="s">
        <v>240</v>
      </c>
      <c r="H126" s="1" t="s">
        <v>241</v>
      </c>
      <c r="I126" s="3">
        <v>0</v>
      </c>
      <c r="J126" s="3">
        <v>45076</v>
      </c>
      <c r="K126" s="1" t="s">
        <v>40</v>
      </c>
      <c r="L126" s="1" t="s">
        <v>105</v>
      </c>
      <c r="M126" s="1" t="s">
        <v>106</v>
      </c>
      <c r="N126" s="1" t="s">
        <v>37</v>
      </c>
      <c r="O126" s="1" t="s">
        <v>43</v>
      </c>
      <c r="P126" s="1" t="s">
        <v>43</v>
      </c>
      <c r="Q126" s="1" t="s">
        <v>43</v>
      </c>
      <c r="R126" s="3">
        <v>0</v>
      </c>
      <c r="S126" s="1" t="s">
        <v>44</v>
      </c>
      <c r="T126" s="1" t="s">
        <v>45</v>
      </c>
      <c r="U126" s="1" t="s">
        <v>240</v>
      </c>
      <c r="V126" s="1" t="s">
        <v>46</v>
      </c>
      <c r="W126" s="1" t="s">
        <v>81</v>
      </c>
      <c r="X126" s="1" t="s">
        <v>244</v>
      </c>
      <c r="Y126" s="1" t="s">
        <v>245</v>
      </c>
      <c r="Z126" s="1" t="s">
        <v>84</v>
      </c>
      <c r="AA126" s="1" t="s">
        <v>51</v>
      </c>
      <c r="AB126" s="1" t="s">
        <v>244</v>
      </c>
      <c r="AC126" s="1" t="s">
        <v>37</v>
      </c>
    </row>
    <row r="127" spans="1:29" x14ac:dyDescent="0.25">
      <c r="A127" s="1" t="s">
        <v>33</v>
      </c>
      <c r="B127" s="1" t="s">
        <v>34</v>
      </c>
      <c r="C127" s="2">
        <v>45728</v>
      </c>
      <c r="D127" s="1" t="s">
        <v>238</v>
      </c>
      <c r="E127" s="1" t="s">
        <v>239</v>
      </c>
      <c r="F127" s="1" t="s">
        <v>37</v>
      </c>
      <c r="G127" s="1" t="s">
        <v>240</v>
      </c>
      <c r="H127" s="1" t="s">
        <v>241</v>
      </c>
      <c r="I127" s="3">
        <v>45076</v>
      </c>
      <c r="J127" s="3">
        <v>0</v>
      </c>
      <c r="K127" s="1" t="s">
        <v>40</v>
      </c>
      <c r="L127" s="1" t="s">
        <v>62</v>
      </c>
      <c r="M127" s="1" t="s">
        <v>63</v>
      </c>
      <c r="N127" s="1" t="s">
        <v>37</v>
      </c>
      <c r="O127" s="1" t="s">
        <v>43</v>
      </c>
      <c r="P127" s="1" t="s">
        <v>43</v>
      </c>
      <c r="Q127" s="1" t="s">
        <v>43</v>
      </c>
      <c r="R127" s="3">
        <v>0</v>
      </c>
      <c r="S127" s="1" t="s">
        <v>44</v>
      </c>
      <c r="T127" s="1" t="s">
        <v>45</v>
      </c>
      <c r="U127" s="1" t="s">
        <v>240</v>
      </c>
      <c r="V127" s="1" t="s">
        <v>46</v>
      </c>
      <c r="W127" s="1" t="s">
        <v>81</v>
      </c>
      <c r="X127" s="1" t="s">
        <v>244</v>
      </c>
      <c r="Y127" s="1" t="s">
        <v>245</v>
      </c>
      <c r="Z127" s="1" t="s">
        <v>84</v>
      </c>
      <c r="AA127" s="1" t="s">
        <v>51</v>
      </c>
      <c r="AB127" s="1" t="s">
        <v>244</v>
      </c>
      <c r="AC127" s="1" t="s">
        <v>37</v>
      </c>
    </row>
    <row r="128" spans="1:29" x14ac:dyDescent="0.25">
      <c r="A128" s="1" t="s">
        <v>33</v>
      </c>
      <c r="B128" s="1" t="s">
        <v>34</v>
      </c>
      <c r="C128" s="2">
        <v>45728</v>
      </c>
      <c r="D128" s="1" t="s">
        <v>238</v>
      </c>
      <c r="E128" s="1" t="s">
        <v>239</v>
      </c>
      <c r="F128" s="1" t="s">
        <v>37</v>
      </c>
      <c r="G128" s="1" t="s">
        <v>240</v>
      </c>
      <c r="H128" s="1" t="s">
        <v>241</v>
      </c>
      <c r="I128" s="3">
        <v>0</v>
      </c>
      <c r="J128" s="3">
        <v>139300</v>
      </c>
      <c r="K128" s="1" t="s">
        <v>40</v>
      </c>
      <c r="L128" s="1" t="s">
        <v>248</v>
      </c>
      <c r="M128" s="1" t="s">
        <v>249</v>
      </c>
      <c r="N128" s="1" t="s">
        <v>37</v>
      </c>
      <c r="O128" s="1" t="s">
        <v>43</v>
      </c>
      <c r="P128" s="1" t="s">
        <v>43</v>
      </c>
      <c r="Q128" s="1" t="s">
        <v>43</v>
      </c>
      <c r="R128" s="3">
        <v>0</v>
      </c>
      <c r="S128" s="1" t="s">
        <v>44</v>
      </c>
      <c r="T128" s="1" t="s">
        <v>45</v>
      </c>
      <c r="U128" s="1" t="s">
        <v>240</v>
      </c>
      <c r="V128" s="1" t="s">
        <v>46</v>
      </c>
      <c r="W128" s="1" t="s">
        <v>81</v>
      </c>
      <c r="X128" s="1" t="s">
        <v>244</v>
      </c>
      <c r="Y128" s="1" t="s">
        <v>245</v>
      </c>
      <c r="Z128" s="1" t="s">
        <v>84</v>
      </c>
      <c r="AA128" s="1" t="s">
        <v>51</v>
      </c>
      <c r="AB128" s="1" t="s">
        <v>244</v>
      </c>
      <c r="AC128" s="1" t="s">
        <v>37</v>
      </c>
    </row>
    <row r="129" spans="1:29" x14ac:dyDescent="0.25">
      <c r="A129" s="1" t="s">
        <v>33</v>
      </c>
      <c r="B129" s="1" t="s">
        <v>34</v>
      </c>
      <c r="C129" s="2">
        <v>45728</v>
      </c>
      <c r="D129" s="1" t="s">
        <v>238</v>
      </c>
      <c r="E129" s="1" t="s">
        <v>239</v>
      </c>
      <c r="F129" s="1" t="s">
        <v>37</v>
      </c>
      <c r="G129" s="1" t="s">
        <v>240</v>
      </c>
      <c r="H129" s="1" t="s">
        <v>241</v>
      </c>
      <c r="I129" s="3">
        <v>0</v>
      </c>
      <c r="J129" s="3">
        <v>1213333</v>
      </c>
      <c r="K129" s="1" t="s">
        <v>40</v>
      </c>
      <c r="L129" s="1" t="s">
        <v>250</v>
      </c>
      <c r="M129" s="1" t="s">
        <v>251</v>
      </c>
      <c r="N129" s="1" t="s">
        <v>37</v>
      </c>
      <c r="O129" s="1" t="s">
        <v>43</v>
      </c>
      <c r="P129" s="1" t="s">
        <v>43</v>
      </c>
      <c r="Q129" s="1" t="s">
        <v>43</v>
      </c>
      <c r="R129" s="3">
        <v>0</v>
      </c>
      <c r="S129" s="1" t="s">
        <v>44</v>
      </c>
      <c r="T129" s="1" t="s">
        <v>45</v>
      </c>
      <c r="U129" s="1" t="s">
        <v>240</v>
      </c>
      <c r="V129" s="1" t="s">
        <v>46</v>
      </c>
      <c r="W129" s="1" t="s">
        <v>81</v>
      </c>
      <c r="X129" s="1" t="s">
        <v>244</v>
      </c>
      <c r="Y129" s="1" t="s">
        <v>245</v>
      </c>
      <c r="Z129" s="1" t="s">
        <v>84</v>
      </c>
      <c r="AA129" s="1" t="s">
        <v>51</v>
      </c>
      <c r="AB129" s="1" t="s">
        <v>244</v>
      </c>
      <c r="AC129" s="1" t="s">
        <v>37</v>
      </c>
    </row>
    <row r="130" spans="1:29" x14ac:dyDescent="0.25">
      <c r="A130" s="1" t="s">
        <v>33</v>
      </c>
      <c r="B130" s="1" t="s">
        <v>34</v>
      </c>
      <c r="C130" s="2">
        <v>45728</v>
      </c>
      <c r="D130" s="1" t="s">
        <v>238</v>
      </c>
      <c r="E130" s="1" t="s">
        <v>239</v>
      </c>
      <c r="F130" s="1" t="s">
        <v>37</v>
      </c>
      <c r="G130" s="1" t="s">
        <v>240</v>
      </c>
      <c r="H130" s="1" t="s">
        <v>241</v>
      </c>
      <c r="I130" s="3">
        <v>1352633</v>
      </c>
      <c r="J130" s="3">
        <v>0</v>
      </c>
      <c r="K130" s="1" t="s">
        <v>40</v>
      </c>
      <c r="L130" s="1" t="s">
        <v>62</v>
      </c>
      <c r="M130" s="1" t="s">
        <v>63</v>
      </c>
      <c r="N130" s="1" t="s">
        <v>37</v>
      </c>
      <c r="O130" s="1" t="s">
        <v>43</v>
      </c>
      <c r="P130" s="1" t="s">
        <v>43</v>
      </c>
      <c r="Q130" s="1" t="s">
        <v>43</v>
      </c>
      <c r="R130" s="3">
        <v>0</v>
      </c>
      <c r="S130" s="1" t="s">
        <v>44</v>
      </c>
      <c r="T130" s="1" t="s">
        <v>45</v>
      </c>
      <c r="U130" s="1" t="s">
        <v>240</v>
      </c>
      <c r="V130" s="1" t="s">
        <v>46</v>
      </c>
      <c r="W130" s="1" t="s">
        <v>81</v>
      </c>
      <c r="X130" s="1" t="s">
        <v>244</v>
      </c>
      <c r="Y130" s="1" t="s">
        <v>245</v>
      </c>
      <c r="Z130" s="1" t="s">
        <v>84</v>
      </c>
      <c r="AA130" s="1" t="s">
        <v>51</v>
      </c>
      <c r="AB130" s="1" t="s">
        <v>244</v>
      </c>
      <c r="AC130" s="1" t="s">
        <v>37</v>
      </c>
    </row>
    <row r="131" spans="1:29" x14ac:dyDescent="0.25">
      <c r="A131" s="1" t="s">
        <v>33</v>
      </c>
      <c r="B131" s="1" t="s">
        <v>34</v>
      </c>
      <c r="C131" s="2">
        <v>45728</v>
      </c>
      <c r="D131" s="1" t="s">
        <v>238</v>
      </c>
      <c r="E131" s="1" t="s">
        <v>239</v>
      </c>
      <c r="F131" s="1" t="s">
        <v>37</v>
      </c>
      <c r="G131" s="1" t="s">
        <v>240</v>
      </c>
      <c r="H131" s="1" t="s">
        <v>241</v>
      </c>
      <c r="I131" s="3">
        <v>0</v>
      </c>
      <c r="J131" s="3">
        <v>216667</v>
      </c>
      <c r="K131" s="1" t="s">
        <v>40</v>
      </c>
      <c r="L131" s="1" t="s">
        <v>105</v>
      </c>
      <c r="M131" s="1" t="s">
        <v>106</v>
      </c>
      <c r="N131" s="1" t="s">
        <v>37</v>
      </c>
      <c r="O131" s="1" t="s">
        <v>43</v>
      </c>
      <c r="P131" s="1" t="s">
        <v>43</v>
      </c>
      <c r="Q131" s="1" t="s">
        <v>43</v>
      </c>
      <c r="R131" s="3">
        <v>0</v>
      </c>
      <c r="S131" s="1" t="s">
        <v>44</v>
      </c>
      <c r="T131" s="1" t="s">
        <v>45</v>
      </c>
      <c r="U131" s="1" t="s">
        <v>240</v>
      </c>
      <c r="V131" s="1" t="s">
        <v>46</v>
      </c>
      <c r="W131" s="1" t="s">
        <v>81</v>
      </c>
      <c r="X131" s="1" t="s">
        <v>244</v>
      </c>
      <c r="Y131" s="1" t="s">
        <v>245</v>
      </c>
      <c r="Z131" s="1" t="s">
        <v>84</v>
      </c>
      <c r="AA131" s="1" t="s">
        <v>51</v>
      </c>
      <c r="AB131" s="1" t="s">
        <v>244</v>
      </c>
      <c r="AC131" s="1" t="s">
        <v>37</v>
      </c>
    </row>
    <row r="132" spans="1:29" x14ac:dyDescent="0.25">
      <c r="A132" s="1" t="s">
        <v>33</v>
      </c>
      <c r="B132" s="1" t="s">
        <v>34</v>
      </c>
      <c r="C132" s="2">
        <v>45728</v>
      </c>
      <c r="D132" s="1" t="s">
        <v>238</v>
      </c>
      <c r="E132" s="1" t="s">
        <v>239</v>
      </c>
      <c r="F132" s="1" t="s">
        <v>37</v>
      </c>
      <c r="G132" s="1" t="s">
        <v>240</v>
      </c>
      <c r="H132" s="1" t="s">
        <v>241</v>
      </c>
      <c r="I132" s="3">
        <v>216667</v>
      </c>
      <c r="J132" s="3">
        <v>0</v>
      </c>
      <c r="K132" s="1" t="s">
        <v>40</v>
      </c>
      <c r="L132" s="1" t="s">
        <v>62</v>
      </c>
      <c r="M132" s="1" t="s">
        <v>63</v>
      </c>
      <c r="N132" s="1" t="s">
        <v>37</v>
      </c>
      <c r="O132" s="1" t="s">
        <v>43</v>
      </c>
      <c r="P132" s="1" t="s">
        <v>43</v>
      </c>
      <c r="Q132" s="1" t="s">
        <v>43</v>
      </c>
      <c r="R132" s="3">
        <v>0</v>
      </c>
      <c r="S132" s="1" t="s">
        <v>44</v>
      </c>
      <c r="T132" s="1" t="s">
        <v>45</v>
      </c>
      <c r="U132" s="1" t="s">
        <v>240</v>
      </c>
      <c r="V132" s="1" t="s">
        <v>46</v>
      </c>
      <c r="W132" s="1" t="s">
        <v>81</v>
      </c>
      <c r="X132" s="1" t="s">
        <v>244</v>
      </c>
      <c r="Y132" s="1" t="s">
        <v>245</v>
      </c>
      <c r="Z132" s="1" t="s">
        <v>84</v>
      </c>
      <c r="AA132" s="1" t="s">
        <v>51</v>
      </c>
      <c r="AB132" s="1" t="s">
        <v>244</v>
      </c>
      <c r="AC132" s="1" t="s">
        <v>37</v>
      </c>
    </row>
    <row r="133" spans="1:29" x14ac:dyDescent="0.25">
      <c r="A133" s="1" t="s">
        <v>33</v>
      </c>
      <c r="B133" s="1" t="s">
        <v>34</v>
      </c>
      <c r="C133" s="2">
        <v>45728</v>
      </c>
      <c r="D133" s="1" t="s">
        <v>238</v>
      </c>
      <c r="E133" s="1" t="s">
        <v>239</v>
      </c>
      <c r="F133" s="1" t="s">
        <v>37</v>
      </c>
      <c r="G133" s="1" t="s">
        <v>240</v>
      </c>
      <c r="H133" s="1" t="s">
        <v>241</v>
      </c>
      <c r="I133" s="3">
        <v>0</v>
      </c>
      <c r="J133" s="3">
        <v>130000</v>
      </c>
      <c r="K133" s="1" t="s">
        <v>40</v>
      </c>
      <c r="L133" s="1" t="s">
        <v>105</v>
      </c>
      <c r="M133" s="1" t="s">
        <v>106</v>
      </c>
      <c r="N133" s="1" t="s">
        <v>37</v>
      </c>
      <c r="O133" s="1" t="s">
        <v>43</v>
      </c>
      <c r="P133" s="1" t="s">
        <v>43</v>
      </c>
      <c r="Q133" s="1" t="s">
        <v>43</v>
      </c>
      <c r="R133" s="3">
        <v>0</v>
      </c>
      <c r="S133" s="1" t="s">
        <v>44</v>
      </c>
      <c r="T133" s="1" t="s">
        <v>45</v>
      </c>
      <c r="U133" s="1" t="s">
        <v>240</v>
      </c>
      <c r="V133" s="1" t="s">
        <v>46</v>
      </c>
      <c r="W133" s="1" t="s">
        <v>81</v>
      </c>
      <c r="X133" s="1" t="s">
        <v>244</v>
      </c>
      <c r="Y133" s="1" t="s">
        <v>245</v>
      </c>
      <c r="Z133" s="1" t="s">
        <v>84</v>
      </c>
      <c r="AA133" s="1" t="s">
        <v>51</v>
      </c>
      <c r="AB133" s="1" t="s">
        <v>244</v>
      </c>
      <c r="AC133" s="1" t="s">
        <v>37</v>
      </c>
    </row>
    <row r="134" spans="1:29" x14ac:dyDescent="0.25">
      <c r="A134" s="1" t="s">
        <v>33</v>
      </c>
      <c r="B134" s="1" t="s">
        <v>34</v>
      </c>
      <c r="C134" s="2">
        <v>45728</v>
      </c>
      <c r="D134" s="1" t="s">
        <v>238</v>
      </c>
      <c r="E134" s="1" t="s">
        <v>239</v>
      </c>
      <c r="F134" s="1" t="s">
        <v>37</v>
      </c>
      <c r="G134" s="1" t="s">
        <v>240</v>
      </c>
      <c r="H134" s="1" t="s">
        <v>241</v>
      </c>
      <c r="I134" s="3">
        <v>130000</v>
      </c>
      <c r="J134" s="3">
        <v>0</v>
      </c>
      <c r="K134" s="1" t="s">
        <v>40</v>
      </c>
      <c r="L134" s="1" t="s">
        <v>62</v>
      </c>
      <c r="M134" s="1" t="s">
        <v>63</v>
      </c>
      <c r="N134" s="1" t="s">
        <v>37</v>
      </c>
      <c r="O134" s="1" t="s">
        <v>43</v>
      </c>
      <c r="P134" s="1" t="s">
        <v>43</v>
      </c>
      <c r="Q134" s="1" t="s">
        <v>43</v>
      </c>
      <c r="R134" s="3">
        <v>0</v>
      </c>
      <c r="S134" s="1" t="s">
        <v>44</v>
      </c>
      <c r="T134" s="1" t="s">
        <v>45</v>
      </c>
      <c r="U134" s="1" t="s">
        <v>240</v>
      </c>
      <c r="V134" s="1" t="s">
        <v>46</v>
      </c>
      <c r="W134" s="1" t="s">
        <v>81</v>
      </c>
      <c r="X134" s="1" t="s">
        <v>244</v>
      </c>
      <c r="Y134" s="1" t="s">
        <v>245</v>
      </c>
      <c r="Z134" s="1" t="s">
        <v>84</v>
      </c>
      <c r="AA134" s="1" t="s">
        <v>51</v>
      </c>
      <c r="AB134" s="1" t="s">
        <v>244</v>
      </c>
      <c r="AC134" s="1" t="s">
        <v>37</v>
      </c>
    </row>
    <row r="135" spans="1:29" x14ac:dyDescent="0.25">
      <c r="A135" s="1" t="s">
        <v>33</v>
      </c>
      <c r="B135" s="1" t="s">
        <v>34</v>
      </c>
      <c r="C135" s="2">
        <v>45728</v>
      </c>
      <c r="D135" s="1" t="s">
        <v>238</v>
      </c>
      <c r="E135" s="1" t="s">
        <v>239</v>
      </c>
      <c r="F135" s="1" t="s">
        <v>37</v>
      </c>
      <c r="G135" s="1" t="s">
        <v>240</v>
      </c>
      <c r="H135" s="1" t="s">
        <v>241</v>
      </c>
      <c r="I135" s="3">
        <v>0</v>
      </c>
      <c r="J135" s="3">
        <v>130000</v>
      </c>
      <c r="K135" s="1" t="s">
        <v>40</v>
      </c>
      <c r="L135" s="1" t="s">
        <v>105</v>
      </c>
      <c r="M135" s="1" t="s">
        <v>106</v>
      </c>
      <c r="N135" s="1" t="s">
        <v>37</v>
      </c>
      <c r="O135" s="1" t="s">
        <v>43</v>
      </c>
      <c r="P135" s="1" t="s">
        <v>43</v>
      </c>
      <c r="Q135" s="1" t="s">
        <v>43</v>
      </c>
      <c r="R135" s="3">
        <v>0</v>
      </c>
      <c r="S135" s="1" t="s">
        <v>44</v>
      </c>
      <c r="T135" s="1" t="s">
        <v>45</v>
      </c>
      <c r="U135" s="1" t="s">
        <v>240</v>
      </c>
      <c r="V135" s="1" t="s">
        <v>46</v>
      </c>
      <c r="W135" s="1" t="s">
        <v>81</v>
      </c>
      <c r="X135" s="1" t="s">
        <v>244</v>
      </c>
      <c r="Y135" s="1" t="s">
        <v>245</v>
      </c>
      <c r="Z135" s="1" t="s">
        <v>84</v>
      </c>
      <c r="AA135" s="1" t="s">
        <v>51</v>
      </c>
      <c r="AB135" s="1" t="s">
        <v>244</v>
      </c>
      <c r="AC135" s="1" t="s">
        <v>37</v>
      </c>
    </row>
    <row r="136" spans="1:29" x14ac:dyDescent="0.25">
      <c r="A136" s="1" t="s">
        <v>33</v>
      </c>
      <c r="B136" s="1" t="s">
        <v>34</v>
      </c>
      <c r="C136" s="2">
        <v>45728</v>
      </c>
      <c r="D136" s="1" t="s">
        <v>238</v>
      </c>
      <c r="E136" s="1" t="s">
        <v>239</v>
      </c>
      <c r="F136" s="1" t="s">
        <v>37</v>
      </c>
      <c r="G136" s="1" t="s">
        <v>240</v>
      </c>
      <c r="H136" s="1" t="s">
        <v>241</v>
      </c>
      <c r="I136" s="3">
        <v>0</v>
      </c>
      <c r="J136" s="3">
        <v>43333</v>
      </c>
      <c r="K136" s="1" t="s">
        <v>40</v>
      </c>
      <c r="L136" s="1" t="s">
        <v>220</v>
      </c>
      <c r="M136" s="1" t="s">
        <v>221</v>
      </c>
      <c r="N136" s="1" t="s">
        <v>37</v>
      </c>
      <c r="O136" s="1" t="s">
        <v>43</v>
      </c>
      <c r="P136" s="1" t="s">
        <v>43</v>
      </c>
      <c r="Q136" s="1" t="s">
        <v>43</v>
      </c>
      <c r="R136" s="3">
        <v>0</v>
      </c>
      <c r="S136" s="1" t="s">
        <v>44</v>
      </c>
      <c r="T136" s="1" t="s">
        <v>45</v>
      </c>
      <c r="U136" s="1" t="s">
        <v>240</v>
      </c>
      <c r="V136" s="1" t="s">
        <v>46</v>
      </c>
      <c r="W136" s="1" t="s">
        <v>81</v>
      </c>
      <c r="X136" s="1" t="s">
        <v>244</v>
      </c>
      <c r="Y136" s="1" t="s">
        <v>245</v>
      </c>
      <c r="Z136" s="1" t="s">
        <v>84</v>
      </c>
      <c r="AA136" s="1" t="s">
        <v>51</v>
      </c>
      <c r="AB136" s="1" t="s">
        <v>244</v>
      </c>
      <c r="AC136" s="1" t="s">
        <v>37</v>
      </c>
    </row>
    <row r="137" spans="1:29" x14ac:dyDescent="0.25">
      <c r="A137" s="1" t="s">
        <v>33</v>
      </c>
      <c r="B137" s="1" t="s">
        <v>34</v>
      </c>
      <c r="C137" s="2">
        <v>45728</v>
      </c>
      <c r="D137" s="1" t="s">
        <v>238</v>
      </c>
      <c r="E137" s="1" t="s">
        <v>239</v>
      </c>
      <c r="F137" s="1" t="s">
        <v>37</v>
      </c>
      <c r="G137" s="1" t="s">
        <v>240</v>
      </c>
      <c r="H137" s="1" t="s">
        <v>241</v>
      </c>
      <c r="I137" s="3">
        <v>0</v>
      </c>
      <c r="J137" s="3">
        <v>173333</v>
      </c>
      <c r="K137" s="1" t="s">
        <v>40</v>
      </c>
      <c r="L137" s="1" t="s">
        <v>105</v>
      </c>
      <c r="M137" s="1" t="s">
        <v>106</v>
      </c>
      <c r="N137" s="1" t="s">
        <v>37</v>
      </c>
      <c r="O137" s="1" t="s">
        <v>43</v>
      </c>
      <c r="P137" s="1" t="s">
        <v>43</v>
      </c>
      <c r="Q137" s="1" t="s">
        <v>43</v>
      </c>
      <c r="R137" s="3">
        <v>0</v>
      </c>
      <c r="S137" s="1" t="s">
        <v>44</v>
      </c>
      <c r="T137" s="1" t="s">
        <v>45</v>
      </c>
      <c r="U137" s="1" t="s">
        <v>240</v>
      </c>
      <c r="V137" s="1" t="s">
        <v>46</v>
      </c>
      <c r="W137" s="1" t="s">
        <v>81</v>
      </c>
      <c r="X137" s="1" t="s">
        <v>244</v>
      </c>
      <c r="Y137" s="1" t="s">
        <v>245</v>
      </c>
      <c r="Z137" s="1" t="s">
        <v>84</v>
      </c>
      <c r="AA137" s="1" t="s">
        <v>51</v>
      </c>
      <c r="AB137" s="1" t="s">
        <v>244</v>
      </c>
      <c r="AC137" s="1" t="s">
        <v>37</v>
      </c>
    </row>
    <row r="138" spans="1:29" x14ac:dyDescent="0.25">
      <c r="A138" s="1" t="s">
        <v>33</v>
      </c>
      <c r="B138" s="1" t="s">
        <v>34</v>
      </c>
      <c r="C138" s="2">
        <v>45728</v>
      </c>
      <c r="D138" s="1" t="s">
        <v>238</v>
      </c>
      <c r="E138" s="1" t="s">
        <v>239</v>
      </c>
      <c r="F138" s="1" t="s">
        <v>37</v>
      </c>
      <c r="G138" s="1" t="s">
        <v>240</v>
      </c>
      <c r="H138" s="1" t="s">
        <v>241</v>
      </c>
      <c r="I138" s="3">
        <v>0</v>
      </c>
      <c r="J138" s="3">
        <v>216667</v>
      </c>
      <c r="K138" s="1" t="s">
        <v>40</v>
      </c>
      <c r="L138" s="1" t="s">
        <v>105</v>
      </c>
      <c r="M138" s="1" t="s">
        <v>106</v>
      </c>
      <c r="N138" s="1" t="s">
        <v>37</v>
      </c>
      <c r="O138" s="1" t="s">
        <v>43</v>
      </c>
      <c r="P138" s="1" t="s">
        <v>43</v>
      </c>
      <c r="Q138" s="1" t="s">
        <v>43</v>
      </c>
      <c r="R138" s="3">
        <v>0</v>
      </c>
      <c r="S138" s="1" t="s">
        <v>44</v>
      </c>
      <c r="T138" s="1" t="s">
        <v>45</v>
      </c>
      <c r="U138" s="1" t="s">
        <v>240</v>
      </c>
      <c r="V138" s="1" t="s">
        <v>46</v>
      </c>
      <c r="W138" s="1" t="s">
        <v>81</v>
      </c>
      <c r="X138" s="1" t="s">
        <v>244</v>
      </c>
      <c r="Y138" s="1" t="s">
        <v>245</v>
      </c>
      <c r="Z138" s="1" t="s">
        <v>84</v>
      </c>
      <c r="AA138" s="1" t="s">
        <v>51</v>
      </c>
      <c r="AB138" s="1" t="s">
        <v>244</v>
      </c>
      <c r="AC138" s="1" t="s">
        <v>37</v>
      </c>
    </row>
    <row r="139" spans="1:29" x14ac:dyDescent="0.25">
      <c r="A139" s="1" t="s">
        <v>33</v>
      </c>
      <c r="B139" s="1" t="s">
        <v>34</v>
      </c>
      <c r="C139" s="2">
        <v>45728</v>
      </c>
      <c r="D139" s="1" t="s">
        <v>238</v>
      </c>
      <c r="E139" s="1" t="s">
        <v>239</v>
      </c>
      <c r="F139" s="1" t="s">
        <v>37</v>
      </c>
      <c r="G139" s="1" t="s">
        <v>240</v>
      </c>
      <c r="H139" s="1" t="s">
        <v>241</v>
      </c>
      <c r="I139" s="3">
        <v>563333</v>
      </c>
      <c r="J139" s="3">
        <v>0</v>
      </c>
      <c r="K139" s="1" t="s">
        <v>40</v>
      </c>
      <c r="L139" s="1" t="s">
        <v>62</v>
      </c>
      <c r="M139" s="1" t="s">
        <v>63</v>
      </c>
      <c r="N139" s="1" t="s">
        <v>37</v>
      </c>
      <c r="O139" s="1" t="s">
        <v>43</v>
      </c>
      <c r="P139" s="1" t="s">
        <v>43</v>
      </c>
      <c r="Q139" s="1" t="s">
        <v>43</v>
      </c>
      <c r="R139" s="3">
        <v>0</v>
      </c>
      <c r="S139" s="1" t="s">
        <v>44</v>
      </c>
      <c r="T139" s="1" t="s">
        <v>45</v>
      </c>
      <c r="U139" s="1" t="s">
        <v>240</v>
      </c>
      <c r="V139" s="1" t="s">
        <v>46</v>
      </c>
      <c r="W139" s="1" t="s">
        <v>81</v>
      </c>
      <c r="X139" s="1" t="s">
        <v>244</v>
      </c>
      <c r="Y139" s="1" t="s">
        <v>245</v>
      </c>
      <c r="Z139" s="1" t="s">
        <v>84</v>
      </c>
      <c r="AA139" s="1" t="s">
        <v>51</v>
      </c>
      <c r="AB139" s="1" t="s">
        <v>244</v>
      </c>
      <c r="AC139" s="1" t="s">
        <v>37</v>
      </c>
    </row>
    <row r="140" spans="1:29" x14ac:dyDescent="0.25">
      <c r="A140" s="1" t="s">
        <v>33</v>
      </c>
      <c r="B140" s="1" t="s">
        <v>34</v>
      </c>
      <c r="C140" s="2">
        <v>45728</v>
      </c>
      <c r="D140" s="1" t="s">
        <v>238</v>
      </c>
      <c r="E140" s="1" t="s">
        <v>239</v>
      </c>
      <c r="F140" s="1" t="s">
        <v>37</v>
      </c>
      <c r="G140" s="1" t="s">
        <v>240</v>
      </c>
      <c r="H140" s="1" t="s">
        <v>241</v>
      </c>
      <c r="I140" s="3">
        <v>0</v>
      </c>
      <c r="J140" s="3">
        <v>216667</v>
      </c>
      <c r="K140" s="1" t="s">
        <v>40</v>
      </c>
      <c r="L140" s="1" t="s">
        <v>105</v>
      </c>
      <c r="M140" s="1" t="s">
        <v>106</v>
      </c>
      <c r="N140" s="1" t="s">
        <v>37</v>
      </c>
      <c r="O140" s="1" t="s">
        <v>43</v>
      </c>
      <c r="P140" s="1" t="s">
        <v>43</v>
      </c>
      <c r="Q140" s="1" t="s">
        <v>43</v>
      </c>
      <c r="R140" s="3">
        <v>0</v>
      </c>
      <c r="S140" s="1" t="s">
        <v>44</v>
      </c>
      <c r="T140" s="1" t="s">
        <v>45</v>
      </c>
      <c r="U140" s="1" t="s">
        <v>240</v>
      </c>
      <c r="V140" s="1" t="s">
        <v>46</v>
      </c>
      <c r="W140" s="1" t="s">
        <v>81</v>
      </c>
      <c r="X140" s="1" t="s">
        <v>244</v>
      </c>
      <c r="Y140" s="1" t="s">
        <v>245</v>
      </c>
      <c r="Z140" s="1" t="s">
        <v>84</v>
      </c>
      <c r="AA140" s="1" t="s">
        <v>51</v>
      </c>
      <c r="AB140" s="1" t="s">
        <v>244</v>
      </c>
      <c r="AC140" s="1" t="s">
        <v>37</v>
      </c>
    </row>
    <row r="141" spans="1:29" x14ac:dyDescent="0.25">
      <c r="A141" s="1" t="s">
        <v>33</v>
      </c>
      <c r="B141" s="1" t="s">
        <v>34</v>
      </c>
      <c r="C141" s="2">
        <v>45728</v>
      </c>
      <c r="D141" s="1" t="s">
        <v>238</v>
      </c>
      <c r="E141" s="1" t="s">
        <v>239</v>
      </c>
      <c r="F141" s="1" t="s">
        <v>37</v>
      </c>
      <c r="G141" s="1" t="s">
        <v>240</v>
      </c>
      <c r="H141" s="1" t="s">
        <v>241</v>
      </c>
      <c r="I141" s="3">
        <v>0</v>
      </c>
      <c r="J141" s="3">
        <v>216667</v>
      </c>
      <c r="K141" s="1" t="s">
        <v>40</v>
      </c>
      <c r="L141" s="1" t="s">
        <v>250</v>
      </c>
      <c r="M141" s="1" t="s">
        <v>251</v>
      </c>
      <c r="N141" s="1" t="s">
        <v>37</v>
      </c>
      <c r="O141" s="1" t="s">
        <v>43</v>
      </c>
      <c r="P141" s="1" t="s">
        <v>43</v>
      </c>
      <c r="Q141" s="1" t="s">
        <v>43</v>
      </c>
      <c r="R141" s="3">
        <v>0</v>
      </c>
      <c r="S141" s="1" t="s">
        <v>44</v>
      </c>
      <c r="T141" s="1" t="s">
        <v>45</v>
      </c>
      <c r="U141" s="1" t="s">
        <v>240</v>
      </c>
      <c r="V141" s="1" t="s">
        <v>46</v>
      </c>
      <c r="W141" s="1" t="s">
        <v>81</v>
      </c>
      <c r="X141" s="1" t="s">
        <v>244</v>
      </c>
      <c r="Y141" s="1" t="s">
        <v>245</v>
      </c>
      <c r="Z141" s="1" t="s">
        <v>84</v>
      </c>
      <c r="AA141" s="1" t="s">
        <v>51</v>
      </c>
      <c r="AB141" s="1" t="s">
        <v>244</v>
      </c>
      <c r="AC141" s="1" t="s">
        <v>37</v>
      </c>
    </row>
    <row r="142" spans="1:29" x14ac:dyDescent="0.25">
      <c r="A142" s="1" t="s">
        <v>33</v>
      </c>
      <c r="B142" s="1" t="s">
        <v>34</v>
      </c>
      <c r="C142" s="2">
        <v>45728</v>
      </c>
      <c r="D142" s="1" t="s">
        <v>238</v>
      </c>
      <c r="E142" s="1" t="s">
        <v>239</v>
      </c>
      <c r="F142" s="1" t="s">
        <v>37</v>
      </c>
      <c r="G142" s="1" t="s">
        <v>240</v>
      </c>
      <c r="H142" s="1" t="s">
        <v>241</v>
      </c>
      <c r="I142" s="3">
        <v>433334</v>
      </c>
      <c r="J142" s="3">
        <v>0</v>
      </c>
      <c r="K142" s="1" t="s">
        <v>40</v>
      </c>
      <c r="L142" s="1" t="s">
        <v>62</v>
      </c>
      <c r="M142" s="1" t="s">
        <v>63</v>
      </c>
      <c r="N142" s="1" t="s">
        <v>37</v>
      </c>
      <c r="O142" s="1" t="s">
        <v>43</v>
      </c>
      <c r="P142" s="1" t="s">
        <v>43</v>
      </c>
      <c r="Q142" s="1" t="s">
        <v>43</v>
      </c>
      <c r="R142" s="3">
        <v>0</v>
      </c>
      <c r="S142" s="1" t="s">
        <v>44</v>
      </c>
      <c r="T142" s="1" t="s">
        <v>45</v>
      </c>
      <c r="U142" s="1" t="s">
        <v>240</v>
      </c>
      <c r="V142" s="1" t="s">
        <v>46</v>
      </c>
      <c r="W142" s="1" t="s">
        <v>81</v>
      </c>
      <c r="X142" s="1" t="s">
        <v>244</v>
      </c>
      <c r="Y142" s="1" t="s">
        <v>245</v>
      </c>
      <c r="Z142" s="1" t="s">
        <v>84</v>
      </c>
      <c r="AA142" s="1" t="s">
        <v>51</v>
      </c>
      <c r="AB142" s="1" t="s">
        <v>244</v>
      </c>
      <c r="AC142" s="1" t="s">
        <v>37</v>
      </c>
    </row>
    <row r="143" spans="1:29" x14ac:dyDescent="0.25">
      <c r="A143" s="1" t="s">
        <v>33</v>
      </c>
      <c r="B143" s="1" t="s">
        <v>34</v>
      </c>
      <c r="C143" s="2">
        <v>45728</v>
      </c>
      <c r="D143" s="1" t="s">
        <v>238</v>
      </c>
      <c r="E143" s="1" t="s">
        <v>239</v>
      </c>
      <c r="F143" s="1" t="s">
        <v>37</v>
      </c>
      <c r="G143" s="1" t="s">
        <v>240</v>
      </c>
      <c r="H143" s="1" t="s">
        <v>241</v>
      </c>
      <c r="I143" s="3">
        <v>0</v>
      </c>
      <c r="J143" s="3">
        <v>86667</v>
      </c>
      <c r="K143" s="1" t="s">
        <v>40</v>
      </c>
      <c r="L143" s="1" t="s">
        <v>77</v>
      </c>
      <c r="M143" s="1" t="s">
        <v>78</v>
      </c>
      <c r="N143" s="1" t="s">
        <v>37</v>
      </c>
      <c r="O143" s="1" t="s">
        <v>43</v>
      </c>
      <c r="P143" s="1" t="s">
        <v>43</v>
      </c>
      <c r="Q143" s="1" t="s">
        <v>43</v>
      </c>
      <c r="R143" s="3">
        <v>0</v>
      </c>
      <c r="S143" s="1" t="s">
        <v>44</v>
      </c>
      <c r="T143" s="1" t="s">
        <v>45</v>
      </c>
      <c r="U143" s="1" t="s">
        <v>240</v>
      </c>
      <c r="V143" s="1" t="s">
        <v>46</v>
      </c>
      <c r="W143" s="1" t="s">
        <v>81</v>
      </c>
      <c r="X143" s="1" t="s">
        <v>244</v>
      </c>
      <c r="Y143" s="1" t="s">
        <v>245</v>
      </c>
      <c r="Z143" s="1" t="s">
        <v>84</v>
      </c>
      <c r="AA143" s="1" t="s">
        <v>51</v>
      </c>
      <c r="AB143" s="1" t="s">
        <v>244</v>
      </c>
      <c r="AC143" s="1" t="s">
        <v>37</v>
      </c>
    </row>
    <row r="144" spans="1:29" x14ac:dyDescent="0.25">
      <c r="A144" s="1" t="s">
        <v>33</v>
      </c>
      <c r="B144" s="1" t="s">
        <v>34</v>
      </c>
      <c r="C144" s="2">
        <v>45728</v>
      </c>
      <c r="D144" s="1" t="s">
        <v>238</v>
      </c>
      <c r="E144" s="1" t="s">
        <v>239</v>
      </c>
      <c r="F144" s="1" t="s">
        <v>37</v>
      </c>
      <c r="G144" s="1" t="s">
        <v>240</v>
      </c>
      <c r="H144" s="1" t="s">
        <v>241</v>
      </c>
      <c r="I144" s="3">
        <v>86667</v>
      </c>
      <c r="J144" s="3">
        <v>0</v>
      </c>
      <c r="K144" s="1" t="s">
        <v>40</v>
      </c>
      <c r="L144" s="1" t="s">
        <v>62</v>
      </c>
      <c r="M144" s="1" t="s">
        <v>63</v>
      </c>
      <c r="N144" s="1" t="s">
        <v>37</v>
      </c>
      <c r="O144" s="1" t="s">
        <v>43</v>
      </c>
      <c r="P144" s="1" t="s">
        <v>43</v>
      </c>
      <c r="Q144" s="1" t="s">
        <v>43</v>
      </c>
      <c r="R144" s="3">
        <v>0</v>
      </c>
      <c r="S144" s="1" t="s">
        <v>44</v>
      </c>
      <c r="T144" s="1" t="s">
        <v>45</v>
      </c>
      <c r="U144" s="1" t="s">
        <v>240</v>
      </c>
      <c r="V144" s="1" t="s">
        <v>46</v>
      </c>
      <c r="W144" s="1" t="s">
        <v>81</v>
      </c>
      <c r="X144" s="1" t="s">
        <v>244</v>
      </c>
      <c r="Y144" s="1" t="s">
        <v>245</v>
      </c>
      <c r="Z144" s="1" t="s">
        <v>84</v>
      </c>
      <c r="AA144" s="1" t="s">
        <v>51</v>
      </c>
      <c r="AB144" s="1" t="s">
        <v>244</v>
      </c>
      <c r="AC144" s="1" t="s">
        <v>37</v>
      </c>
    </row>
    <row r="145" spans="1:29" x14ac:dyDescent="0.25">
      <c r="A145" s="1" t="s">
        <v>33</v>
      </c>
      <c r="B145" s="1" t="s">
        <v>34</v>
      </c>
      <c r="C145" s="2">
        <v>45728</v>
      </c>
      <c r="D145" s="1" t="s">
        <v>238</v>
      </c>
      <c r="E145" s="1" t="s">
        <v>239</v>
      </c>
      <c r="F145" s="1" t="s">
        <v>37</v>
      </c>
      <c r="G145" s="1" t="s">
        <v>240</v>
      </c>
      <c r="H145" s="1" t="s">
        <v>241</v>
      </c>
      <c r="I145" s="3">
        <v>0</v>
      </c>
      <c r="J145" s="3">
        <v>1300000</v>
      </c>
      <c r="K145" s="1" t="s">
        <v>40</v>
      </c>
      <c r="L145" s="1" t="s">
        <v>105</v>
      </c>
      <c r="M145" s="1" t="s">
        <v>106</v>
      </c>
      <c r="N145" s="1" t="s">
        <v>37</v>
      </c>
      <c r="O145" s="1" t="s">
        <v>43</v>
      </c>
      <c r="P145" s="1" t="s">
        <v>43</v>
      </c>
      <c r="Q145" s="1" t="s">
        <v>43</v>
      </c>
      <c r="R145" s="3">
        <v>0</v>
      </c>
      <c r="S145" s="1" t="s">
        <v>44</v>
      </c>
      <c r="T145" s="1" t="s">
        <v>45</v>
      </c>
      <c r="U145" s="1" t="s">
        <v>240</v>
      </c>
      <c r="V145" s="1" t="s">
        <v>46</v>
      </c>
      <c r="W145" s="1" t="s">
        <v>81</v>
      </c>
      <c r="X145" s="1" t="s">
        <v>244</v>
      </c>
      <c r="Y145" s="1" t="s">
        <v>245</v>
      </c>
      <c r="Z145" s="1" t="s">
        <v>84</v>
      </c>
      <c r="AA145" s="1" t="s">
        <v>51</v>
      </c>
      <c r="AB145" s="1" t="s">
        <v>244</v>
      </c>
      <c r="AC145" s="1" t="s">
        <v>37</v>
      </c>
    </row>
    <row r="146" spans="1:29" x14ac:dyDescent="0.25">
      <c r="A146" s="1" t="s">
        <v>33</v>
      </c>
      <c r="B146" s="1" t="s">
        <v>34</v>
      </c>
      <c r="C146" s="2">
        <v>45728</v>
      </c>
      <c r="D146" s="1" t="s">
        <v>238</v>
      </c>
      <c r="E146" s="1" t="s">
        <v>239</v>
      </c>
      <c r="F146" s="1" t="s">
        <v>37</v>
      </c>
      <c r="G146" s="1" t="s">
        <v>240</v>
      </c>
      <c r="H146" s="1" t="s">
        <v>241</v>
      </c>
      <c r="I146" s="3">
        <v>0</v>
      </c>
      <c r="J146" s="3">
        <v>216667</v>
      </c>
      <c r="K146" s="1" t="s">
        <v>40</v>
      </c>
      <c r="L146" s="1" t="s">
        <v>105</v>
      </c>
      <c r="M146" s="1" t="s">
        <v>106</v>
      </c>
      <c r="N146" s="1" t="s">
        <v>37</v>
      </c>
      <c r="O146" s="1" t="s">
        <v>43</v>
      </c>
      <c r="P146" s="1" t="s">
        <v>43</v>
      </c>
      <c r="Q146" s="1" t="s">
        <v>43</v>
      </c>
      <c r="R146" s="3">
        <v>0</v>
      </c>
      <c r="S146" s="1" t="s">
        <v>44</v>
      </c>
      <c r="T146" s="1" t="s">
        <v>45</v>
      </c>
      <c r="U146" s="1" t="s">
        <v>240</v>
      </c>
      <c r="V146" s="1" t="s">
        <v>46</v>
      </c>
      <c r="W146" s="1" t="s">
        <v>81</v>
      </c>
      <c r="X146" s="1" t="s">
        <v>244</v>
      </c>
      <c r="Y146" s="1" t="s">
        <v>245</v>
      </c>
      <c r="Z146" s="1" t="s">
        <v>84</v>
      </c>
      <c r="AA146" s="1" t="s">
        <v>51</v>
      </c>
      <c r="AB146" s="1" t="s">
        <v>244</v>
      </c>
      <c r="AC146" s="1" t="s">
        <v>37</v>
      </c>
    </row>
    <row r="147" spans="1:29" x14ac:dyDescent="0.25">
      <c r="A147" s="1" t="s">
        <v>33</v>
      </c>
      <c r="B147" s="1" t="s">
        <v>34</v>
      </c>
      <c r="C147" s="2">
        <v>45728</v>
      </c>
      <c r="D147" s="1" t="s">
        <v>238</v>
      </c>
      <c r="E147" s="1" t="s">
        <v>239</v>
      </c>
      <c r="F147" s="1" t="s">
        <v>37</v>
      </c>
      <c r="G147" s="1" t="s">
        <v>240</v>
      </c>
      <c r="H147" s="1" t="s">
        <v>241</v>
      </c>
      <c r="I147" s="3">
        <v>0</v>
      </c>
      <c r="J147" s="3">
        <v>946592</v>
      </c>
      <c r="K147" s="1" t="s">
        <v>40</v>
      </c>
      <c r="L147" s="1" t="s">
        <v>105</v>
      </c>
      <c r="M147" s="1" t="s">
        <v>106</v>
      </c>
      <c r="N147" s="1" t="s">
        <v>37</v>
      </c>
      <c r="O147" s="1" t="s">
        <v>43</v>
      </c>
      <c r="P147" s="1" t="s">
        <v>43</v>
      </c>
      <c r="Q147" s="1" t="s">
        <v>43</v>
      </c>
      <c r="R147" s="3">
        <v>0</v>
      </c>
      <c r="S147" s="1" t="s">
        <v>44</v>
      </c>
      <c r="T147" s="1" t="s">
        <v>45</v>
      </c>
      <c r="U147" s="1" t="s">
        <v>240</v>
      </c>
      <c r="V147" s="1" t="s">
        <v>46</v>
      </c>
      <c r="W147" s="1" t="s">
        <v>81</v>
      </c>
      <c r="X147" s="1" t="s">
        <v>244</v>
      </c>
      <c r="Y147" s="1" t="s">
        <v>245</v>
      </c>
      <c r="Z147" s="1" t="s">
        <v>84</v>
      </c>
      <c r="AA147" s="1" t="s">
        <v>51</v>
      </c>
      <c r="AB147" s="1" t="s">
        <v>244</v>
      </c>
      <c r="AC147" s="1" t="s">
        <v>37</v>
      </c>
    </row>
    <row r="148" spans="1:29" x14ac:dyDescent="0.25">
      <c r="A148" s="1" t="s">
        <v>33</v>
      </c>
      <c r="B148" s="1" t="s">
        <v>34</v>
      </c>
      <c r="C148" s="2">
        <v>45728</v>
      </c>
      <c r="D148" s="1" t="s">
        <v>238</v>
      </c>
      <c r="E148" s="1" t="s">
        <v>239</v>
      </c>
      <c r="F148" s="1" t="s">
        <v>37</v>
      </c>
      <c r="G148" s="1" t="s">
        <v>240</v>
      </c>
      <c r="H148" s="1" t="s">
        <v>241</v>
      </c>
      <c r="I148" s="3">
        <v>2463259</v>
      </c>
      <c r="J148" s="3">
        <v>0</v>
      </c>
      <c r="K148" s="1" t="s">
        <v>40</v>
      </c>
      <c r="L148" s="1" t="s">
        <v>62</v>
      </c>
      <c r="M148" s="1" t="s">
        <v>63</v>
      </c>
      <c r="N148" s="1" t="s">
        <v>37</v>
      </c>
      <c r="O148" s="1" t="s">
        <v>43</v>
      </c>
      <c r="P148" s="1" t="s">
        <v>43</v>
      </c>
      <c r="Q148" s="1" t="s">
        <v>43</v>
      </c>
      <c r="R148" s="3">
        <v>0</v>
      </c>
      <c r="S148" s="1" t="s">
        <v>44</v>
      </c>
      <c r="T148" s="1" t="s">
        <v>45</v>
      </c>
      <c r="U148" s="1" t="s">
        <v>240</v>
      </c>
      <c r="V148" s="1" t="s">
        <v>46</v>
      </c>
      <c r="W148" s="1" t="s">
        <v>81</v>
      </c>
      <c r="X148" s="1" t="s">
        <v>244</v>
      </c>
      <c r="Y148" s="1" t="s">
        <v>245</v>
      </c>
      <c r="Z148" s="1" t="s">
        <v>84</v>
      </c>
      <c r="AA148" s="1" t="s">
        <v>51</v>
      </c>
      <c r="AB148" s="1" t="s">
        <v>244</v>
      </c>
      <c r="AC148" s="1" t="s">
        <v>37</v>
      </c>
    </row>
    <row r="149" spans="1:29" x14ac:dyDescent="0.25">
      <c r="A149" s="1" t="s">
        <v>33</v>
      </c>
      <c r="B149" s="1" t="s">
        <v>34</v>
      </c>
      <c r="C149" s="2">
        <v>45747</v>
      </c>
      <c r="D149" s="1" t="s">
        <v>73</v>
      </c>
      <c r="E149" s="1" t="s">
        <v>74</v>
      </c>
      <c r="F149" s="1" t="s">
        <v>37</v>
      </c>
      <c r="G149" s="1" t="s">
        <v>217</v>
      </c>
      <c r="H149" s="1" t="s">
        <v>76</v>
      </c>
      <c r="I149" s="3">
        <v>95962</v>
      </c>
      <c r="J149" s="3">
        <v>0</v>
      </c>
      <c r="K149" s="1" t="s">
        <v>40</v>
      </c>
      <c r="L149" s="1" t="s">
        <v>252</v>
      </c>
      <c r="M149" s="1" t="s">
        <v>253</v>
      </c>
      <c r="N149" s="1" t="s">
        <v>89</v>
      </c>
      <c r="O149" s="1" t="s">
        <v>90</v>
      </c>
      <c r="P149" s="1" t="s">
        <v>43</v>
      </c>
      <c r="Q149" s="1" t="s">
        <v>43</v>
      </c>
      <c r="R149" s="3">
        <v>0</v>
      </c>
      <c r="S149" s="1" t="s">
        <v>44</v>
      </c>
      <c r="T149" s="1" t="s">
        <v>45</v>
      </c>
      <c r="U149" s="1" t="s">
        <v>217</v>
      </c>
      <c r="V149" s="1" t="s">
        <v>46</v>
      </c>
      <c r="W149" s="1" t="s">
        <v>81</v>
      </c>
      <c r="X149" s="1" t="s">
        <v>218</v>
      </c>
      <c r="Y149" s="1" t="s">
        <v>83</v>
      </c>
      <c r="Z149" s="1" t="s">
        <v>219</v>
      </c>
      <c r="AA149" s="1" t="s">
        <v>51</v>
      </c>
      <c r="AB149" s="1" t="s">
        <v>218</v>
      </c>
      <c r="AC149" s="1" t="s">
        <v>37</v>
      </c>
    </row>
    <row r="150" spans="1:29" x14ac:dyDescent="0.25">
      <c r="A150" s="1" t="s">
        <v>33</v>
      </c>
      <c r="B150" s="1" t="s">
        <v>34</v>
      </c>
      <c r="C150" s="2">
        <v>45777</v>
      </c>
      <c r="D150" s="1" t="s">
        <v>73</v>
      </c>
      <c r="E150" s="1" t="s">
        <v>74</v>
      </c>
      <c r="F150" s="1" t="s">
        <v>37</v>
      </c>
      <c r="G150" s="1" t="s">
        <v>254</v>
      </c>
      <c r="H150" s="1" t="s">
        <v>76</v>
      </c>
      <c r="I150" s="3">
        <v>94900</v>
      </c>
      <c r="J150" s="3">
        <v>0</v>
      </c>
      <c r="K150" s="1" t="s">
        <v>40</v>
      </c>
      <c r="L150" s="1" t="s">
        <v>255</v>
      </c>
      <c r="M150" s="1" t="s">
        <v>256</v>
      </c>
      <c r="N150" s="1" t="s">
        <v>79</v>
      </c>
      <c r="O150" s="1" t="s">
        <v>80</v>
      </c>
      <c r="P150" s="1" t="s">
        <v>43</v>
      </c>
      <c r="Q150" s="1" t="s">
        <v>43</v>
      </c>
      <c r="R150" s="3">
        <v>0</v>
      </c>
      <c r="S150" s="1" t="s">
        <v>44</v>
      </c>
      <c r="T150" s="1" t="s">
        <v>45</v>
      </c>
      <c r="U150" s="1" t="s">
        <v>254</v>
      </c>
      <c r="V150" s="1" t="s">
        <v>46</v>
      </c>
      <c r="W150" s="1" t="s">
        <v>81</v>
      </c>
      <c r="X150" s="1" t="s">
        <v>257</v>
      </c>
      <c r="Y150" s="1" t="s">
        <v>83</v>
      </c>
      <c r="Z150" s="1" t="s">
        <v>219</v>
      </c>
      <c r="AA150" s="1" t="s">
        <v>51</v>
      </c>
      <c r="AB150" s="1" t="s">
        <v>257</v>
      </c>
      <c r="AC150" s="1" t="s">
        <v>37</v>
      </c>
    </row>
    <row r="151" spans="1:29" x14ac:dyDescent="0.25">
      <c r="A151" s="1" t="s">
        <v>33</v>
      </c>
      <c r="B151" s="1" t="s">
        <v>34</v>
      </c>
      <c r="C151" s="2">
        <v>45777</v>
      </c>
      <c r="D151" s="1" t="s">
        <v>73</v>
      </c>
      <c r="E151" s="1" t="s">
        <v>74</v>
      </c>
      <c r="F151" s="1" t="s">
        <v>37</v>
      </c>
      <c r="G151" s="1" t="s">
        <v>254</v>
      </c>
      <c r="H151" s="1" t="s">
        <v>76</v>
      </c>
      <c r="I151" s="3">
        <v>711750</v>
      </c>
      <c r="J151" s="3">
        <v>0</v>
      </c>
      <c r="K151" s="1" t="s">
        <v>40</v>
      </c>
      <c r="L151" s="1" t="s">
        <v>125</v>
      </c>
      <c r="M151" s="1" t="s">
        <v>126</v>
      </c>
      <c r="N151" s="1" t="s">
        <v>79</v>
      </c>
      <c r="O151" s="1" t="s">
        <v>80</v>
      </c>
      <c r="P151" s="1" t="s">
        <v>43</v>
      </c>
      <c r="Q151" s="1" t="s">
        <v>43</v>
      </c>
      <c r="R151" s="3">
        <v>0</v>
      </c>
      <c r="S151" s="1" t="s">
        <v>44</v>
      </c>
      <c r="T151" s="1" t="s">
        <v>45</v>
      </c>
      <c r="U151" s="1" t="s">
        <v>254</v>
      </c>
      <c r="V151" s="1" t="s">
        <v>46</v>
      </c>
      <c r="W151" s="1" t="s">
        <v>81</v>
      </c>
      <c r="X151" s="1" t="s">
        <v>257</v>
      </c>
      <c r="Y151" s="1" t="s">
        <v>83</v>
      </c>
      <c r="Z151" s="1" t="s">
        <v>219</v>
      </c>
      <c r="AA151" s="1" t="s">
        <v>51</v>
      </c>
      <c r="AB151" s="1" t="s">
        <v>257</v>
      </c>
      <c r="AC151" s="1" t="s">
        <v>37</v>
      </c>
    </row>
    <row r="152" spans="1:29" x14ac:dyDescent="0.25">
      <c r="A152" s="1" t="s">
        <v>33</v>
      </c>
      <c r="B152" s="1" t="s">
        <v>34</v>
      </c>
      <c r="C152" s="2">
        <v>45777</v>
      </c>
      <c r="D152" s="1" t="s">
        <v>73</v>
      </c>
      <c r="E152" s="1" t="s">
        <v>74</v>
      </c>
      <c r="F152" s="1" t="s">
        <v>37</v>
      </c>
      <c r="G152" s="1" t="s">
        <v>254</v>
      </c>
      <c r="H152" s="1" t="s">
        <v>76</v>
      </c>
      <c r="I152" s="3">
        <v>142350</v>
      </c>
      <c r="J152" s="3">
        <v>0</v>
      </c>
      <c r="K152" s="1" t="s">
        <v>40</v>
      </c>
      <c r="L152" s="1" t="s">
        <v>258</v>
      </c>
      <c r="M152" s="1" t="s">
        <v>259</v>
      </c>
      <c r="N152" s="1" t="s">
        <v>79</v>
      </c>
      <c r="O152" s="1" t="s">
        <v>80</v>
      </c>
      <c r="P152" s="1" t="s">
        <v>43</v>
      </c>
      <c r="Q152" s="1" t="s">
        <v>43</v>
      </c>
      <c r="R152" s="3">
        <v>0</v>
      </c>
      <c r="S152" s="1" t="s">
        <v>44</v>
      </c>
      <c r="T152" s="1" t="s">
        <v>45</v>
      </c>
      <c r="U152" s="1" t="s">
        <v>254</v>
      </c>
      <c r="V152" s="1" t="s">
        <v>46</v>
      </c>
      <c r="W152" s="1" t="s">
        <v>81</v>
      </c>
      <c r="X152" s="1" t="s">
        <v>257</v>
      </c>
      <c r="Y152" s="1" t="s">
        <v>83</v>
      </c>
      <c r="Z152" s="1" t="s">
        <v>219</v>
      </c>
      <c r="AA152" s="1" t="s">
        <v>51</v>
      </c>
      <c r="AB152" s="1" t="s">
        <v>257</v>
      </c>
      <c r="AC152" s="1" t="s">
        <v>37</v>
      </c>
    </row>
    <row r="153" spans="1:29" x14ac:dyDescent="0.25">
      <c r="A153" s="1" t="s">
        <v>33</v>
      </c>
      <c r="B153" s="1" t="s">
        <v>34</v>
      </c>
      <c r="C153" s="2">
        <v>45777</v>
      </c>
      <c r="D153" s="1" t="s">
        <v>73</v>
      </c>
      <c r="E153" s="1" t="s">
        <v>74</v>
      </c>
      <c r="F153" s="1" t="s">
        <v>37</v>
      </c>
      <c r="G153" s="1" t="s">
        <v>254</v>
      </c>
      <c r="H153" s="1" t="s">
        <v>76</v>
      </c>
      <c r="I153" s="3">
        <v>711750</v>
      </c>
      <c r="J153" s="3">
        <v>0</v>
      </c>
      <c r="K153" s="1" t="s">
        <v>40</v>
      </c>
      <c r="L153" s="1" t="s">
        <v>119</v>
      </c>
      <c r="M153" s="1" t="s">
        <v>120</v>
      </c>
      <c r="N153" s="1" t="s">
        <v>79</v>
      </c>
      <c r="O153" s="1" t="s">
        <v>80</v>
      </c>
      <c r="P153" s="1" t="s">
        <v>43</v>
      </c>
      <c r="Q153" s="1" t="s">
        <v>43</v>
      </c>
      <c r="R153" s="3">
        <v>0</v>
      </c>
      <c r="S153" s="1" t="s">
        <v>44</v>
      </c>
      <c r="T153" s="1" t="s">
        <v>45</v>
      </c>
      <c r="U153" s="1" t="s">
        <v>254</v>
      </c>
      <c r="V153" s="1" t="s">
        <v>46</v>
      </c>
      <c r="W153" s="1" t="s">
        <v>81</v>
      </c>
      <c r="X153" s="1" t="s">
        <v>257</v>
      </c>
      <c r="Y153" s="1" t="s">
        <v>83</v>
      </c>
      <c r="Z153" s="1" t="s">
        <v>219</v>
      </c>
      <c r="AA153" s="1" t="s">
        <v>51</v>
      </c>
      <c r="AB153" s="1" t="s">
        <v>257</v>
      </c>
      <c r="AC153" s="1" t="s">
        <v>37</v>
      </c>
    </row>
    <row r="154" spans="1:29" x14ac:dyDescent="0.25">
      <c r="A154" s="1" t="s">
        <v>33</v>
      </c>
      <c r="B154" s="1" t="s">
        <v>34</v>
      </c>
      <c r="C154" s="2">
        <v>45777</v>
      </c>
      <c r="D154" s="1" t="s">
        <v>73</v>
      </c>
      <c r="E154" s="1" t="s">
        <v>74</v>
      </c>
      <c r="F154" s="1" t="s">
        <v>37</v>
      </c>
      <c r="G154" s="1" t="s">
        <v>254</v>
      </c>
      <c r="H154" s="1" t="s">
        <v>76</v>
      </c>
      <c r="I154" s="3">
        <v>94900</v>
      </c>
      <c r="J154" s="3">
        <v>0</v>
      </c>
      <c r="K154" s="1" t="s">
        <v>40</v>
      </c>
      <c r="L154" s="1" t="s">
        <v>115</v>
      </c>
      <c r="M154" s="1" t="s">
        <v>116</v>
      </c>
      <c r="N154" s="1" t="s">
        <v>79</v>
      </c>
      <c r="O154" s="1" t="s">
        <v>80</v>
      </c>
      <c r="P154" s="1" t="s">
        <v>43</v>
      </c>
      <c r="Q154" s="1" t="s">
        <v>43</v>
      </c>
      <c r="R154" s="3">
        <v>0</v>
      </c>
      <c r="S154" s="1" t="s">
        <v>44</v>
      </c>
      <c r="T154" s="1" t="s">
        <v>45</v>
      </c>
      <c r="U154" s="1" t="s">
        <v>254</v>
      </c>
      <c r="V154" s="1" t="s">
        <v>46</v>
      </c>
      <c r="W154" s="1" t="s">
        <v>81</v>
      </c>
      <c r="X154" s="1" t="s">
        <v>257</v>
      </c>
      <c r="Y154" s="1" t="s">
        <v>83</v>
      </c>
      <c r="Z154" s="1" t="s">
        <v>219</v>
      </c>
      <c r="AA154" s="1" t="s">
        <v>51</v>
      </c>
      <c r="AB154" s="1" t="s">
        <v>257</v>
      </c>
      <c r="AC154" s="1" t="s">
        <v>37</v>
      </c>
    </row>
    <row r="155" spans="1:29" x14ac:dyDescent="0.25">
      <c r="A155" s="1" t="s">
        <v>33</v>
      </c>
      <c r="B155" s="1" t="s">
        <v>34</v>
      </c>
      <c r="C155" s="2">
        <v>45777</v>
      </c>
      <c r="D155" s="1" t="s">
        <v>73</v>
      </c>
      <c r="E155" s="1" t="s">
        <v>74</v>
      </c>
      <c r="F155" s="1" t="s">
        <v>37</v>
      </c>
      <c r="G155" s="1" t="s">
        <v>254</v>
      </c>
      <c r="H155" s="1" t="s">
        <v>76</v>
      </c>
      <c r="I155" s="3">
        <v>616850</v>
      </c>
      <c r="J155" s="3">
        <v>0</v>
      </c>
      <c r="K155" s="1" t="s">
        <v>40</v>
      </c>
      <c r="L155" s="1" t="s">
        <v>117</v>
      </c>
      <c r="M155" s="1" t="s">
        <v>118</v>
      </c>
      <c r="N155" s="1" t="s">
        <v>79</v>
      </c>
      <c r="O155" s="1" t="s">
        <v>80</v>
      </c>
      <c r="P155" s="1" t="s">
        <v>43</v>
      </c>
      <c r="Q155" s="1" t="s">
        <v>43</v>
      </c>
      <c r="R155" s="3">
        <v>0</v>
      </c>
      <c r="S155" s="1" t="s">
        <v>44</v>
      </c>
      <c r="T155" s="1" t="s">
        <v>45</v>
      </c>
      <c r="U155" s="1" t="s">
        <v>254</v>
      </c>
      <c r="V155" s="1" t="s">
        <v>46</v>
      </c>
      <c r="W155" s="1" t="s">
        <v>81</v>
      </c>
      <c r="X155" s="1" t="s">
        <v>257</v>
      </c>
      <c r="Y155" s="1" t="s">
        <v>83</v>
      </c>
      <c r="Z155" s="1" t="s">
        <v>219</v>
      </c>
      <c r="AA155" s="1" t="s">
        <v>51</v>
      </c>
      <c r="AB155" s="1" t="s">
        <v>257</v>
      </c>
      <c r="AC155" s="1" t="s">
        <v>37</v>
      </c>
    </row>
    <row r="156" spans="1:29" x14ac:dyDescent="0.25">
      <c r="A156" s="1" t="s">
        <v>33</v>
      </c>
      <c r="B156" s="1" t="s">
        <v>34</v>
      </c>
      <c r="C156" s="2">
        <v>45777</v>
      </c>
      <c r="D156" s="1" t="s">
        <v>73</v>
      </c>
      <c r="E156" s="1" t="s">
        <v>74</v>
      </c>
      <c r="F156" s="1" t="s">
        <v>37</v>
      </c>
      <c r="G156" s="1" t="s">
        <v>254</v>
      </c>
      <c r="H156" s="1" t="s">
        <v>76</v>
      </c>
      <c r="I156" s="3">
        <v>47450</v>
      </c>
      <c r="J156" s="3">
        <v>0</v>
      </c>
      <c r="K156" s="1" t="s">
        <v>40</v>
      </c>
      <c r="L156" s="1" t="s">
        <v>91</v>
      </c>
      <c r="M156" s="1" t="s">
        <v>92</v>
      </c>
      <c r="N156" s="1" t="s">
        <v>79</v>
      </c>
      <c r="O156" s="1" t="s">
        <v>80</v>
      </c>
      <c r="P156" s="1" t="s">
        <v>43</v>
      </c>
      <c r="Q156" s="1" t="s">
        <v>43</v>
      </c>
      <c r="R156" s="3">
        <v>0</v>
      </c>
      <c r="S156" s="1" t="s">
        <v>44</v>
      </c>
      <c r="T156" s="1" t="s">
        <v>45</v>
      </c>
      <c r="U156" s="1" t="s">
        <v>254</v>
      </c>
      <c r="V156" s="1" t="s">
        <v>46</v>
      </c>
      <c r="W156" s="1" t="s">
        <v>81</v>
      </c>
      <c r="X156" s="1" t="s">
        <v>257</v>
      </c>
      <c r="Y156" s="1" t="s">
        <v>83</v>
      </c>
      <c r="Z156" s="1" t="s">
        <v>219</v>
      </c>
      <c r="AA156" s="1" t="s">
        <v>51</v>
      </c>
      <c r="AB156" s="1" t="s">
        <v>257</v>
      </c>
      <c r="AC156" s="1" t="s">
        <v>37</v>
      </c>
    </row>
    <row r="157" spans="1:29" x14ac:dyDescent="0.25">
      <c r="A157" s="1" t="s">
        <v>33</v>
      </c>
      <c r="B157" s="1" t="s">
        <v>34</v>
      </c>
      <c r="C157" s="2">
        <v>45776</v>
      </c>
      <c r="D157" s="1" t="s">
        <v>35</v>
      </c>
      <c r="E157" s="1" t="s">
        <v>36</v>
      </c>
      <c r="F157" s="1" t="s">
        <v>37</v>
      </c>
      <c r="G157" s="1" t="s">
        <v>260</v>
      </c>
      <c r="H157" s="1" t="s">
        <v>261</v>
      </c>
      <c r="I157" s="3">
        <v>0</v>
      </c>
      <c r="J157" s="3">
        <v>3090938</v>
      </c>
      <c r="K157" s="1" t="s">
        <v>40</v>
      </c>
      <c r="L157" s="1" t="s">
        <v>206</v>
      </c>
      <c r="M157" s="1" t="s">
        <v>207</v>
      </c>
      <c r="N157" s="1" t="s">
        <v>37</v>
      </c>
      <c r="O157" s="1" t="s">
        <v>43</v>
      </c>
      <c r="P157" s="1" t="s">
        <v>43</v>
      </c>
      <c r="Q157" s="1" t="s">
        <v>43</v>
      </c>
      <c r="R157" s="3">
        <v>0</v>
      </c>
      <c r="S157" s="1" t="s">
        <v>44</v>
      </c>
      <c r="T157" s="1" t="s">
        <v>45</v>
      </c>
      <c r="U157" s="1" t="s">
        <v>260</v>
      </c>
      <c r="V157" s="1" t="s">
        <v>46</v>
      </c>
      <c r="W157" s="1" t="s">
        <v>47</v>
      </c>
      <c r="X157" s="1" t="s">
        <v>262</v>
      </c>
      <c r="Y157" s="1" t="s">
        <v>49</v>
      </c>
      <c r="Z157" s="1" t="s">
        <v>50</v>
      </c>
      <c r="AA157" s="1" t="s">
        <v>51</v>
      </c>
      <c r="AB157" s="1" t="s">
        <v>262</v>
      </c>
      <c r="AC157" s="1" t="s">
        <v>37</v>
      </c>
    </row>
    <row r="158" spans="1:29" x14ac:dyDescent="0.25">
      <c r="A158" s="1" t="s">
        <v>33</v>
      </c>
      <c r="B158" s="1" t="s">
        <v>34</v>
      </c>
      <c r="C158" s="2">
        <v>45769</v>
      </c>
      <c r="D158" s="1" t="s">
        <v>35</v>
      </c>
      <c r="E158" s="1" t="s">
        <v>36</v>
      </c>
      <c r="F158" s="1" t="s">
        <v>37</v>
      </c>
      <c r="G158" s="1" t="s">
        <v>263</v>
      </c>
      <c r="H158" s="1" t="s">
        <v>264</v>
      </c>
      <c r="I158" s="3">
        <v>0</v>
      </c>
      <c r="J158" s="3">
        <v>47450</v>
      </c>
      <c r="K158" s="1" t="s">
        <v>40</v>
      </c>
      <c r="L158" s="1" t="s">
        <v>54</v>
      </c>
      <c r="M158" s="1" t="s">
        <v>55</v>
      </c>
      <c r="N158" s="1" t="s">
        <v>37</v>
      </c>
      <c r="O158" s="1" t="s">
        <v>43</v>
      </c>
      <c r="P158" s="1" t="s">
        <v>43</v>
      </c>
      <c r="Q158" s="1" t="s">
        <v>43</v>
      </c>
      <c r="R158" s="3">
        <v>0</v>
      </c>
      <c r="S158" s="1" t="s">
        <v>44</v>
      </c>
      <c r="T158" s="1" t="s">
        <v>45</v>
      </c>
      <c r="U158" s="1" t="s">
        <v>263</v>
      </c>
      <c r="V158" s="1" t="s">
        <v>46</v>
      </c>
      <c r="W158" s="1" t="s">
        <v>47</v>
      </c>
      <c r="X158" s="1" t="s">
        <v>265</v>
      </c>
      <c r="Y158" s="1" t="s">
        <v>49</v>
      </c>
      <c r="Z158" s="1" t="s">
        <v>50</v>
      </c>
      <c r="AA158" s="1" t="s">
        <v>51</v>
      </c>
      <c r="AB158" s="1" t="s">
        <v>265</v>
      </c>
      <c r="AC158" s="1" t="s">
        <v>37</v>
      </c>
    </row>
    <row r="159" spans="1:29" x14ac:dyDescent="0.25">
      <c r="A159" s="1" t="s">
        <v>33</v>
      </c>
      <c r="B159" s="1" t="s">
        <v>34</v>
      </c>
      <c r="C159" s="2">
        <v>45768</v>
      </c>
      <c r="D159" s="1" t="s">
        <v>35</v>
      </c>
      <c r="E159" s="1" t="s">
        <v>36</v>
      </c>
      <c r="F159" s="1" t="s">
        <v>37</v>
      </c>
      <c r="G159" s="1" t="s">
        <v>266</v>
      </c>
      <c r="H159" s="1" t="s">
        <v>267</v>
      </c>
      <c r="I159" s="3">
        <v>0</v>
      </c>
      <c r="J159" s="3">
        <v>255603</v>
      </c>
      <c r="K159" s="1" t="s">
        <v>40</v>
      </c>
      <c r="L159" s="1" t="s">
        <v>54</v>
      </c>
      <c r="M159" s="1" t="s">
        <v>55</v>
      </c>
      <c r="N159" s="1" t="s">
        <v>37</v>
      </c>
      <c r="O159" s="1" t="s">
        <v>43</v>
      </c>
      <c r="P159" s="1" t="s">
        <v>43</v>
      </c>
      <c r="Q159" s="1" t="s">
        <v>43</v>
      </c>
      <c r="R159" s="3">
        <v>0</v>
      </c>
      <c r="S159" s="1" t="s">
        <v>44</v>
      </c>
      <c r="T159" s="1" t="s">
        <v>45</v>
      </c>
      <c r="U159" s="1" t="s">
        <v>266</v>
      </c>
      <c r="V159" s="1" t="s">
        <v>46</v>
      </c>
      <c r="W159" s="1" t="s">
        <v>47</v>
      </c>
      <c r="X159" s="1" t="s">
        <v>268</v>
      </c>
      <c r="Y159" s="1" t="s">
        <v>49</v>
      </c>
      <c r="Z159" s="1" t="s">
        <v>50</v>
      </c>
      <c r="AA159" s="1" t="s">
        <v>51</v>
      </c>
      <c r="AB159" s="1" t="s">
        <v>268</v>
      </c>
      <c r="AC159" s="1" t="s">
        <v>37</v>
      </c>
    </row>
    <row r="160" spans="1:29" x14ac:dyDescent="0.25">
      <c r="A160" s="1" t="s">
        <v>33</v>
      </c>
      <c r="B160" s="1" t="s">
        <v>34</v>
      </c>
      <c r="C160" s="2">
        <v>45763</v>
      </c>
      <c r="D160" s="1" t="s">
        <v>35</v>
      </c>
      <c r="E160" s="1" t="s">
        <v>36</v>
      </c>
      <c r="F160" s="1" t="s">
        <v>37</v>
      </c>
      <c r="G160" s="1" t="s">
        <v>269</v>
      </c>
      <c r="H160" s="1" t="s">
        <v>270</v>
      </c>
      <c r="I160" s="3">
        <v>0</v>
      </c>
      <c r="J160" s="3">
        <v>2562300</v>
      </c>
      <c r="K160" s="1" t="s">
        <v>40</v>
      </c>
      <c r="L160" s="1" t="s">
        <v>62</v>
      </c>
      <c r="M160" s="1" t="s">
        <v>63</v>
      </c>
      <c r="N160" s="1" t="s">
        <v>37</v>
      </c>
      <c r="O160" s="1" t="s">
        <v>43</v>
      </c>
      <c r="P160" s="1" t="s">
        <v>43</v>
      </c>
      <c r="Q160" s="1" t="s">
        <v>43</v>
      </c>
      <c r="R160" s="3">
        <v>0</v>
      </c>
      <c r="S160" s="1" t="s">
        <v>44</v>
      </c>
      <c r="T160" s="1" t="s">
        <v>45</v>
      </c>
      <c r="U160" s="1" t="s">
        <v>269</v>
      </c>
      <c r="V160" s="1" t="s">
        <v>46</v>
      </c>
      <c r="W160" s="1" t="s">
        <v>47</v>
      </c>
      <c r="X160" s="1" t="s">
        <v>271</v>
      </c>
      <c r="Y160" s="1" t="s">
        <v>49</v>
      </c>
      <c r="Z160" s="1" t="s">
        <v>50</v>
      </c>
      <c r="AA160" s="1" t="s">
        <v>51</v>
      </c>
      <c r="AB160" s="1" t="s">
        <v>271</v>
      </c>
      <c r="AC160" s="1" t="s">
        <v>37</v>
      </c>
    </row>
    <row r="161" spans="1:29" x14ac:dyDescent="0.25">
      <c r="A161" s="1" t="s">
        <v>33</v>
      </c>
      <c r="B161" s="1" t="s">
        <v>34</v>
      </c>
      <c r="C161" s="2">
        <v>45763</v>
      </c>
      <c r="D161" s="1" t="s">
        <v>35</v>
      </c>
      <c r="E161" s="1" t="s">
        <v>36</v>
      </c>
      <c r="F161" s="1" t="s">
        <v>37</v>
      </c>
      <c r="G161" s="1" t="s">
        <v>272</v>
      </c>
      <c r="H161" s="1" t="s">
        <v>273</v>
      </c>
      <c r="I161" s="3">
        <v>0</v>
      </c>
      <c r="J161" s="3">
        <v>86667</v>
      </c>
      <c r="K161" s="1" t="s">
        <v>40</v>
      </c>
      <c r="L161" s="1" t="s">
        <v>54</v>
      </c>
      <c r="M161" s="1" t="s">
        <v>55</v>
      </c>
      <c r="N161" s="1" t="s">
        <v>37</v>
      </c>
      <c r="O161" s="1" t="s">
        <v>43</v>
      </c>
      <c r="P161" s="1" t="s">
        <v>43</v>
      </c>
      <c r="Q161" s="1" t="s">
        <v>43</v>
      </c>
      <c r="R161" s="3">
        <v>0</v>
      </c>
      <c r="S161" s="1" t="s">
        <v>44</v>
      </c>
      <c r="T161" s="1" t="s">
        <v>45</v>
      </c>
      <c r="U161" s="1" t="s">
        <v>272</v>
      </c>
      <c r="V161" s="1" t="s">
        <v>46</v>
      </c>
      <c r="W161" s="1" t="s">
        <v>47</v>
      </c>
      <c r="X161" s="1" t="s">
        <v>274</v>
      </c>
      <c r="Y161" s="1" t="s">
        <v>49</v>
      </c>
      <c r="Z161" s="1" t="s">
        <v>50</v>
      </c>
      <c r="AA161" s="1" t="s">
        <v>51</v>
      </c>
      <c r="AB161" s="1" t="s">
        <v>274</v>
      </c>
      <c r="AC161" s="1" t="s">
        <v>37</v>
      </c>
    </row>
    <row r="162" spans="1:29" x14ac:dyDescent="0.25">
      <c r="A162" s="1" t="s">
        <v>33</v>
      </c>
      <c r="B162" s="1" t="s">
        <v>34</v>
      </c>
      <c r="C162" s="2">
        <v>45777</v>
      </c>
      <c r="D162" s="1" t="s">
        <v>73</v>
      </c>
      <c r="E162" s="1" t="s">
        <v>74</v>
      </c>
      <c r="F162" s="1" t="s">
        <v>37</v>
      </c>
      <c r="G162" s="1" t="s">
        <v>254</v>
      </c>
      <c r="H162" s="1" t="s">
        <v>76</v>
      </c>
      <c r="I162" s="3">
        <v>171590</v>
      </c>
      <c r="J162" s="3">
        <v>0</v>
      </c>
      <c r="K162" s="1" t="s">
        <v>40</v>
      </c>
      <c r="L162" s="1" t="s">
        <v>275</v>
      </c>
      <c r="M162" s="1" t="s">
        <v>276</v>
      </c>
      <c r="N162" s="1" t="s">
        <v>79</v>
      </c>
      <c r="O162" s="1" t="s">
        <v>80</v>
      </c>
      <c r="P162" s="1" t="s">
        <v>43</v>
      </c>
      <c r="Q162" s="1" t="s">
        <v>43</v>
      </c>
      <c r="R162" s="3">
        <v>0</v>
      </c>
      <c r="S162" s="1" t="s">
        <v>44</v>
      </c>
      <c r="T162" s="1" t="s">
        <v>45</v>
      </c>
      <c r="U162" s="1" t="s">
        <v>254</v>
      </c>
      <c r="V162" s="1" t="s">
        <v>46</v>
      </c>
      <c r="W162" s="1" t="s">
        <v>81</v>
      </c>
      <c r="X162" s="1" t="s">
        <v>257</v>
      </c>
      <c r="Y162" s="1" t="s">
        <v>83</v>
      </c>
      <c r="Z162" s="1" t="s">
        <v>219</v>
      </c>
      <c r="AA162" s="1" t="s">
        <v>51</v>
      </c>
      <c r="AB162" s="1" t="s">
        <v>257</v>
      </c>
      <c r="AC162" s="1" t="s">
        <v>37</v>
      </c>
    </row>
    <row r="163" spans="1:29" x14ac:dyDescent="0.25">
      <c r="A163" s="1" t="s">
        <v>33</v>
      </c>
      <c r="B163" s="1" t="s">
        <v>34</v>
      </c>
      <c r="C163" s="2">
        <v>45777</v>
      </c>
      <c r="D163" s="1" t="s">
        <v>73</v>
      </c>
      <c r="E163" s="1" t="s">
        <v>74</v>
      </c>
      <c r="F163" s="1" t="s">
        <v>37</v>
      </c>
      <c r="G163" s="1" t="s">
        <v>254</v>
      </c>
      <c r="H163" s="1" t="s">
        <v>76</v>
      </c>
      <c r="I163" s="3">
        <v>284700</v>
      </c>
      <c r="J163" s="3">
        <v>0</v>
      </c>
      <c r="K163" s="1" t="s">
        <v>40</v>
      </c>
      <c r="L163" s="1" t="s">
        <v>137</v>
      </c>
      <c r="M163" s="1" t="s">
        <v>138</v>
      </c>
      <c r="N163" s="1" t="s">
        <v>89</v>
      </c>
      <c r="O163" s="1" t="s">
        <v>90</v>
      </c>
      <c r="P163" s="1" t="s">
        <v>43</v>
      </c>
      <c r="Q163" s="1" t="s">
        <v>43</v>
      </c>
      <c r="R163" s="3">
        <v>0</v>
      </c>
      <c r="S163" s="1" t="s">
        <v>44</v>
      </c>
      <c r="T163" s="1" t="s">
        <v>45</v>
      </c>
      <c r="U163" s="1" t="s">
        <v>254</v>
      </c>
      <c r="V163" s="1" t="s">
        <v>46</v>
      </c>
      <c r="W163" s="1" t="s">
        <v>81</v>
      </c>
      <c r="X163" s="1" t="s">
        <v>257</v>
      </c>
      <c r="Y163" s="1" t="s">
        <v>83</v>
      </c>
      <c r="Z163" s="1" t="s">
        <v>219</v>
      </c>
      <c r="AA163" s="1" t="s">
        <v>51</v>
      </c>
      <c r="AB163" s="1" t="s">
        <v>257</v>
      </c>
      <c r="AC163" s="1" t="s">
        <v>37</v>
      </c>
    </row>
    <row r="164" spans="1:29" x14ac:dyDescent="0.25">
      <c r="A164" s="1" t="s">
        <v>33</v>
      </c>
      <c r="B164" s="1" t="s">
        <v>34</v>
      </c>
      <c r="C164" s="2">
        <v>45777</v>
      </c>
      <c r="D164" s="1" t="s">
        <v>73</v>
      </c>
      <c r="E164" s="1" t="s">
        <v>74</v>
      </c>
      <c r="F164" s="1" t="s">
        <v>37</v>
      </c>
      <c r="G164" s="1" t="s">
        <v>254</v>
      </c>
      <c r="H164" s="1" t="s">
        <v>76</v>
      </c>
      <c r="I164" s="3">
        <v>523716</v>
      </c>
      <c r="J164" s="3">
        <v>0</v>
      </c>
      <c r="K164" s="1" t="s">
        <v>40</v>
      </c>
      <c r="L164" s="1" t="s">
        <v>277</v>
      </c>
      <c r="M164" s="1" t="s">
        <v>278</v>
      </c>
      <c r="N164" s="1" t="s">
        <v>89</v>
      </c>
      <c r="O164" s="1" t="s">
        <v>90</v>
      </c>
      <c r="P164" s="1" t="s">
        <v>43</v>
      </c>
      <c r="Q164" s="1" t="s">
        <v>43</v>
      </c>
      <c r="R164" s="3">
        <v>0</v>
      </c>
      <c r="S164" s="1" t="s">
        <v>44</v>
      </c>
      <c r="T164" s="1" t="s">
        <v>45</v>
      </c>
      <c r="U164" s="1" t="s">
        <v>254</v>
      </c>
      <c r="V164" s="1" t="s">
        <v>46</v>
      </c>
      <c r="W164" s="1" t="s">
        <v>81</v>
      </c>
      <c r="X164" s="1" t="s">
        <v>257</v>
      </c>
      <c r="Y164" s="1" t="s">
        <v>83</v>
      </c>
      <c r="Z164" s="1" t="s">
        <v>219</v>
      </c>
      <c r="AA164" s="1" t="s">
        <v>51</v>
      </c>
      <c r="AB164" s="1" t="s">
        <v>257</v>
      </c>
      <c r="AC164" s="1" t="s">
        <v>37</v>
      </c>
    </row>
    <row r="165" spans="1:29" x14ac:dyDescent="0.25">
      <c r="A165" s="1" t="s">
        <v>33</v>
      </c>
      <c r="B165" s="1" t="s">
        <v>34</v>
      </c>
      <c r="C165" s="2">
        <v>45777</v>
      </c>
      <c r="D165" s="1" t="s">
        <v>73</v>
      </c>
      <c r="E165" s="1" t="s">
        <v>74</v>
      </c>
      <c r="F165" s="1" t="s">
        <v>37</v>
      </c>
      <c r="G165" s="1" t="s">
        <v>254</v>
      </c>
      <c r="H165" s="1" t="s">
        <v>76</v>
      </c>
      <c r="I165" s="3">
        <v>142350</v>
      </c>
      <c r="J165" s="3">
        <v>0</v>
      </c>
      <c r="K165" s="1" t="s">
        <v>40</v>
      </c>
      <c r="L165" s="1" t="s">
        <v>246</v>
      </c>
      <c r="M165" s="1" t="s">
        <v>247</v>
      </c>
      <c r="N165" s="1" t="s">
        <v>79</v>
      </c>
      <c r="O165" s="1" t="s">
        <v>80</v>
      </c>
      <c r="P165" s="1" t="s">
        <v>43</v>
      </c>
      <c r="Q165" s="1" t="s">
        <v>43</v>
      </c>
      <c r="R165" s="3">
        <v>0</v>
      </c>
      <c r="S165" s="1" t="s">
        <v>44</v>
      </c>
      <c r="T165" s="1" t="s">
        <v>45</v>
      </c>
      <c r="U165" s="1" t="s">
        <v>254</v>
      </c>
      <c r="V165" s="1" t="s">
        <v>46</v>
      </c>
      <c r="W165" s="1" t="s">
        <v>81</v>
      </c>
      <c r="X165" s="1" t="s">
        <v>257</v>
      </c>
      <c r="Y165" s="1" t="s">
        <v>83</v>
      </c>
      <c r="Z165" s="1" t="s">
        <v>219</v>
      </c>
      <c r="AA165" s="1" t="s">
        <v>51</v>
      </c>
      <c r="AB165" s="1" t="s">
        <v>257</v>
      </c>
      <c r="AC165" s="1" t="s">
        <v>37</v>
      </c>
    </row>
    <row r="166" spans="1:29" x14ac:dyDescent="0.25">
      <c r="A166" s="1" t="s">
        <v>33</v>
      </c>
      <c r="B166" s="1" t="s">
        <v>34</v>
      </c>
      <c r="C166" s="2">
        <v>45777</v>
      </c>
      <c r="D166" s="1" t="s">
        <v>73</v>
      </c>
      <c r="E166" s="1" t="s">
        <v>74</v>
      </c>
      <c r="F166" s="1" t="s">
        <v>37</v>
      </c>
      <c r="G166" s="1" t="s">
        <v>254</v>
      </c>
      <c r="H166" s="1" t="s">
        <v>76</v>
      </c>
      <c r="I166" s="3">
        <v>616850</v>
      </c>
      <c r="J166" s="3">
        <v>0</v>
      </c>
      <c r="K166" s="1" t="s">
        <v>40</v>
      </c>
      <c r="L166" s="1" t="s">
        <v>125</v>
      </c>
      <c r="M166" s="1" t="s">
        <v>126</v>
      </c>
      <c r="N166" s="1" t="s">
        <v>79</v>
      </c>
      <c r="O166" s="1" t="s">
        <v>80</v>
      </c>
      <c r="P166" s="1" t="s">
        <v>43</v>
      </c>
      <c r="Q166" s="1" t="s">
        <v>43</v>
      </c>
      <c r="R166" s="3">
        <v>0</v>
      </c>
      <c r="S166" s="1" t="s">
        <v>44</v>
      </c>
      <c r="T166" s="1" t="s">
        <v>45</v>
      </c>
      <c r="U166" s="1" t="s">
        <v>254</v>
      </c>
      <c r="V166" s="1" t="s">
        <v>46</v>
      </c>
      <c r="W166" s="1" t="s">
        <v>81</v>
      </c>
      <c r="X166" s="1" t="s">
        <v>257</v>
      </c>
      <c r="Y166" s="1" t="s">
        <v>83</v>
      </c>
      <c r="Z166" s="1" t="s">
        <v>219</v>
      </c>
      <c r="AA166" s="1" t="s">
        <v>51</v>
      </c>
      <c r="AB166" s="1" t="s">
        <v>257</v>
      </c>
      <c r="AC166" s="1" t="s">
        <v>37</v>
      </c>
    </row>
    <row r="167" spans="1:29" x14ac:dyDescent="0.25">
      <c r="A167" s="1" t="s">
        <v>33</v>
      </c>
      <c r="B167" s="1" t="s">
        <v>34</v>
      </c>
      <c r="C167" s="2">
        <v>45777</v>
      </c>
      <c r="D167" s="1" t="s">
        <v>73</v>
      </c>
      <c r="E167" s="1" t="s">
        <v>74</v>
      </c>
      <c r="F167" s="1" t="s">
        <v>37</v>
      </c>
      <c r="G167" s="1" t="s">
        <v>254</v>
      </c>
      <c r="H167" s="1" t="s">
        <v>76</v>
      </c>
      <c r="I167" s="3">
        <v>148176</v>
      </c>
      <c r="J167" s="3">
        <v>0</v>
      </c>
      <c r="K167" s="1" t="s">
        <v>40</v>
      </c>
      <c r="L167" s="1" t="s">
        <v>232</v>
      </c>
      <c r="M167" s="1" t="s">
        <v>233</v>
      </c>
      <c r="N167" s="1" t="s">
        <v>79</v>
      </c>
      <c r="O167" s="1" t="s">
        <v>80</v>
      </c>
      <c r="P167" s="1" t="s">
        <v>43</v>
      </c>
      <c r="Q167" s="1" t="s">
        <v>43</v>
      </c>
      <c r="R167" s="3">
        <v>0</v>
      </c>
      <c r="S167" s="1" t="s">
        <v>44</v>
      </c>
      <c r="T167" s="1" t="s">
        <v>45</v>
      </c>
      <c r="U167" s="1" t="s">
        <v>254</v>
      </c>
      <c r="V167" s="1" t="s">
        <v>46</v>
      </c>
      <c r="W167" s="1" t="s">
        <v>81</v>
      </c>
      <c r="X167" s="1" t="s">
        <v>257</v>
      </c>
      <c r="Y167" s="1" t="s">
        <v>83</v>
      </c>
      <c r="Z167" s="1" t="s">
        <v>219</v>
      </c>
      <c r="AA167" s="1" t="s">
        <v>51</v>
      </c>
      <c r="AB167" s="1" t="s">
        <v>257</v>
      </c>
      <c r="AC167" s="1" t="s">
        <v>37</v>
      </c>
    </row>
    <row r="168" spans="1:29" x14ac:dyDescent="0.25">
      <c r="A168" s="1" t="s">
        <v>33</v>
      </c>
      <c r="B168" s="1" t="s">
        <v>34</v>
      </c>
      <c r="C168" s="2">
        <v>45777</v>
      </c>
      <c r="D168" s="1" t="s">
        <v>73</v>
      </c>
      <c r="E168" s="1" t="s">
        <v>74</v>
      </c>
      <c r="F168" s="1" t="s">
        <v>37</v>
      </c>
      <c r="G168" s="1" t="s">
        <v>254</v>
      </c>
      <c r="H168" s="1" t="s">
        <v>76</v>
      </c>
      <c r="I168" s="3">
        <v>616850</v>
      </c>
      <c r="J168" s="3">
        <v>0</v>
      </c>
      <c r="K168" s="1" t="s">
        <v>40</v>
      </c>
      <c r="L168" s="1" t="s">
        <v>113</v>
      </c>
      <c r="M168" s="1" t="s">
        <v>114</v>
      </c>
      <c r="N168" s="1" t="s">
        <v>79</v>
      </c>
      <c r="O168" s="1" t="s">
        <v>80</v>
      </c>
      <c r="P168" s="1" t="s">
        <v>43</v>
      </c>
      <c r="Q168" s="1" t="s">
        <v>43</v>
      </c>
      <c r="R168" s="3">
        <v>0</v>
      </c>
      <c r="S168" s="1" t="s">
        <v>44</v>
      </c>
      <c r="T168" s="1" t="s">
        <v>45</v>
      </c>
      <c r="U168" s="1" t="s">
        <v>254</v>
      </c>
      <c r="V168" s="1" t="s">
        <v>46</v>
      </c>
      <c r="W168" s="1" t="s">
        <v>81</v>
      </c>
      <c r="X168" s="1" t="s">
        <v>257</v>
      </c>
      <c r="Y168" s="1" t="s">
        <v>83</v>
      </c>
      <c r="Z168" s="1" t="s">
        <v>219</v>
      </c>
      <c r="AA168" s="1" t="s">
        <v>51</v>
      </c>
      <c r="AB168" s="1" t="s">
        <v>257</v>
      </c>
      <c r="AC168" s="1" t="s">
        <v>37</v>
      </c>
    </row>
    <row r="169" spans="1:29" x14ac:dyDescent="0.25">
      <c r="A169" s="1" t="s">
        <v>33</v>
      </c>
      <c r="B169" s="1" t="s">
        <v>34</v>
      </c>
      <c r="C169" s="2">
        <v>45777</v>
      </c>
      <c r="D169" s="1" t="s">
        <v>73</v>
      </c>
      <c r="E169" s="1" t="s">
        <v>74</v>
      </c>
      <c r="F169" s="1" t="s">
        <v>37</v>
      </c>
      <c r="G169" s="1" t="s">
        <v>254</v>
      </c>
      <c r="H169" s="1" t="s">
        <v>76</v>
      </c>
      <c r="I169" s="3">
        <v>664300</v>
      </c>
      <c r="J169" s="3">
        <v>0</v>
      </c>
      <c r="K169" s="1" t="s">
        <v>40</v>
      </c>
      <c r="L169" s="1" t="s">
        <v>105</v>
      </c>
      <c r="M169" s="1" t="s">
        <v>106</v>
      </c>
      <c r="N169" s="1" t="s">
        <v>79</v>
      </c>
      <c r="O169" s="1" t="s">
        <v>80</v>
      </c>
      <c r="P169" s="1" t="s">
        <v>43</v>
      </c>
      <c r="Q169" s="1" t="s">
        <v>43</v>
      </c>
      <c r="R169" s="3">
        <v>0</v>
      </c>
      <c r="S169" s="1" t="s">
        <v>44</v>
      </c>
      <c r="T169" s="1" t="s">
        <v>45</v>
      </c>
      <c r="U169" s="1" t="s">
        <v>254</v>
      </c>
      <c r="V169" s="1" t="s">
        <v>46</v>
      </c>
      <c r="W169" s="1" t="s">
        <v>81</v>
      </c>
      <c r="X169" s="1" t="s">
        <v>257</v>
      </c>
      <c r="Y169" s="1" t="s">
        <v>83</v>
      </c>
      <c r="Z169" s="1" t="s">
        <v>219</v>
      </c>
      <c r="AA169" s="1" t="s">
        <v>51</v>
      </c>
      <c r="AB169" s="1" t="s">
        <v>257</v>
      </c>
      <c r="AC169" s="1" t="s">
        <v>37</v>
      </c>
    </row>
    <row r="170" spans="1:29" x14ac:dyDescent="0.25">
      <c r="A170" s="1" t="s">
        <v>33</v>
      </c>
      <c r="B170" s="1" t="s">
        <v>34</v>
      </c>
      <c r="C170" s="2">
        <v>45777</v>
      </c>
      <c r="D170" s="1" t="s">
        <v>73</v>
      </c>
      <c r="E170" s="1" t="s">
        <v>74</v>
      </c>
      <c r="F170" s="1" t="s">
        <v>37</v>
      </c>
      <c r="G170" s="1" t="s">
        <v>254</v>
      </c>
      <c r="H170" s="1" t="s">
        <v>76</v>
      </c>
      <c r="I170" s="3">
        <v>711750</v>
      </c>
      <c r="J170" s="3">
        <v>0</v>
      </c>
      <c r="K170" s="1" t="s">
        <v>40</v>
      </c>
      <c r="L170" s="1" t="s">
        <v>137</v>
      </c>
      <c r="M170" s="1" t="s">
        <v>138</v>
      </c>
      <c r="N170" s="1" t="s">
        <v>89</v>
      </c>
      <c r="O170" s="1" t="s">
        <v>90</v>
      </c>
      <c r="P170" s="1" t="s">
        <v>43</v>
      </c>
      <c r="Q170" s="1" t="s">
        <v>43</v>
      </c>
      <c r="R170" s="3">
        <v>0</v>
      </c>
      <c r="S170" s="1" t="s">
        <v>44</v>
      </c>
      <c r="T170" s="1" t="s">
        <v>45</v>
      </c>
      <c r="U170" s="1" t="s">
        <v>254</v>
      </c>
      <c r="V170" s="1" t="s">
        <v>46</v>
      </c>
      <c r="W170" s="1" t="s">
        <v>81</v>
      </c>
      <c r="X170" s="1" t="s">
        <v>257</v>
      </c>
      <c r="Y170" s="1" t="s">
        <v>83</v>
      </c>
      <c r="Z170" s="1" t="s">
        <v>219</v>
      </c>
      <c r="AA170" s="1" t="s">
        <v>51</v>
      </c>
      <c r="AB170" s="1" t="s">
        <v>257</v>
      </c>
      <c r="AC170" s="1" t="s">
        <v>37</v>
      </c>
    </row>
    <row r="171" spans="1:29" x14ac:dyDescent="0.25">
      <c r="A171" s="1" t="s">
        <v>33</v>
      </c>
      <c r="B171" s="1" t="s">
        <v>34</v>
      </c>
      <c r="C171" s="2">
        <v>45777</v>
      </c>
      <c r="D171" s="1" t="s">
        <v>73</v>
      </c>
      <c r="E171" s="1" t="s">
        <v>74</v>
      </c>
      <c r="F171" s="1" t="s">
        <v>37</v>
      </c>
      <c r="G171" s="1" t="s">
        <v>254</v>
      </c>
      <c r="H171" s="1" t="s">
        <v>76</v>
      </c>
      <c r="I171" s="3">
        <v>47450</v>
      </c>
      <c r="J171" s="3">
        <v>0</v>
      </c>
      <c r="K171" s="1" t="s">
        <v>40</v>
      </c>
      <c r="L171" s="1" t="s">
        <v>127</v>
      </c>
      <c r="M171" s="1" t="s">
        <v>128</v>
      </c>
      <c r="N171" s="1" t="s">
        <v>79</v>
      </c>
      <c r="O171" s="1" t="s">
        <v>80</v>
      </c>
      <c r="P171" s="1" t="s">
        <v>43</v>
      </c>
      <c r="Q171" s="1" t="s">
        <v>43</v>
      </c>
      <c r="R171" s="3">
        <v>0</v>
      </c>
      <c r="S171" s="1" t="s">
        <v>44</v>
      </c>
      <c r="T171" s="1" t="s">
        <v>45</v>
      </c>
      <c r="U171" s="1" t="s">
        <v>254</v>
      </c>
      <c r="V171" s="1" t="s">
        <v>46</v>
      </c>
      <c r="W171" s="1" t="s">
        <v>81</v>
      </c>
      <c r="X171" s="1" t="s">
        <v>257</v>
      </c>
      <c r="Y171" s="1" t="s">
        <v>83</v>
      </c>
      <c r="Z171" s="1" t="s">
        <v>219</v>
      </c>
      <c r="AA171" s="1" t="s">
        <v>51</v>
      </c>
      <c r="AB171" s="1" t="s">
        <v>257</v>
      </c>
      <c r="AC171" s="1" t="s">
        <v>37</v>
      </c>
    </row>
    <row r="172" spans="1:29" x14ac:dyDescent="0.25">
      <c r="A172" s="1" t="s">
        <v>33</v>
      </c>
      <c r="B172" s="1" t="s">
        <v>34</v>
      </c>
      <c r="C172" s="2">
        <v>45777</v>
      </c>
      <c r="D172" s="1" t="s">
        <v>73</v>
      </c>
      <c r="E172" s="1" t="s">
        <v>74</v>
      </c>
      <c r="F172" s="1" t="s">
        <v>37</v>
      </c>
      <c r="G172" s="1" t="s">
        <v>254</v>
      </c>
      <c r="H172" s="1" t="s">
        <v>76</v>
      </c>
      <c r="I172" s="3">
        <v>47450</v>
      </c>
      <c r="J172" s="3">
        <v>0</v>
      </c>
      <c r="K172" s="1" t="s">
        <v>40</v>
      </c>
      <c r="L172" s="1" t="s">
        <v>279</v>
      </c>
      <c r="M172" s="1" t="s">
        <v>280</v>
      </c>
      <c r="N172" s="1" t="s">
        <v>79</v>
      </c>
      <c r="O172" s="1" t="s">
        <v>80</v>
      </c>
      <c r="P172" s="1" t="s">
        <v>43</v>
      </c>
      <c r="Q172" s="1" t="s">
        <v>43</v>
      </c>
      <c r="R172" s="3">
        <v>0</v>
      </c>
      <c r="S172" s="1" t="s">
        <v>44</v>
      </c>
      <c r="T172" s="1" t="s">
        <v>45</v>
      </c>
      <c r="U172" s="1" t="s">
        <v>254</v>
      </c>
      <c r="V172" s="1" t="s">
        <v>46</v>
      </c>
      <c r="W172" s="1" t="s">
        <v>81</v>
      </c>
      <c r="X172" s="1" t="s">
        <v>257</v>
      </c>
      <c r="Y172" s="1" t="s">
        <v>83</v>
      </c>
      <c r="Z172" s="1" t="s">
        <v>219</v>
      </c>
      <c r="AA172" s="1" t="s">
        <v>51</v>
      </c>
      <c r="AB172" s="1" t="s">
        <v>257</v>
      </c>
      <c r="AC172" s="1" t="s">
        <v>37</v>
      </c>
    </row>
    <row r="173" spans="1:29" x14ac:dyDescent="0.25">
      <c r="A173" s="1" t="s">
        <v>33</v>
      </c>
      <c r="B173" s="1" t="s">
        <v>34</v>
      </c>
      <c r="C173" s="2">
        <v>45777</v>
      </c>
      <c r="D173" s="1" t="s">
        <v>73</v>
      </c>
      <c r="E173" s="1" t="s">
        <v>74</v>
      </c>
      <c r="F173" s="1" t="s">
        <v>37</v>
      </c>
      <c r="G173" s="1" t="s">
        <v>254</v>
      </c>
      <c r="H173" s="1" t="s">
        <v>76</v>
      </c>
      <c r="I173" s="3">
        <v>94900</v>
      </c>
      <c r="J173" s="3">
        <v>0</v>
      </c>
      <c r="K173" s="1" t="s">
        <v>40</v>
      </c>
      <c r="L173" s="1" t="s">
        <v>119</v>
      </c>
      <c r="M173" s="1" t="s">
        <v>120</v>
      </c>
      <c r="N173" s="1" t="s">
        <v>79</v>
      </c>
      <c r="O173" s="1" t="s">
        <v>80</v>
      </c>
      <c r="P173" s="1" t="s">
        <v>43</v>
      </c>
      <c r="Q173" s="1" t="s">
        <v>43</v>
      </c>
      <c r="R173" s="3">
        <v>0</v>
      </c>
      <c r="S173" s="1" t="s">
        <v>44</v>
      </c>
      <c r="T173" s="1" t="s">
        <v>45</v>
      </c>
      <c r="U173" s="1" t="s">
        <v>254</v>
      </c>
      <c r="V173" s="1" t="s">
        <v>46</v>
      </c>
      <c r="W173" s="1" t="s">
        <v>81</v>
      </c>
      <c r="X173" s="1" t="s">
        <v>257</v>
      </c>
      <c r="Y173" s="1" t="s">
        <v>83</v>
      </c>
      <c r="Z173" s="1" t="s">
        <v>219</v>
      </c>
      <c r="AA173" s="1" t="s">
        <v>51</v>
      </c>
      <c r="AB173" s="1" t="s">
        <v>257</v>
      </c>
      <c r="AC173" s="1" t="s">
        <v>37</v>
      </c>
    </row>
    <row r="174" spans="1:29" x14ac:dyDescent="0.25">
      <c r="A174" s="1" t="s">
        <v>33</v>
      </c>
      <c r="B174" s="1" t="s">
        <v>34</v>
      </c>
      <c r="C174" s="2">
        <v>45777</v>
      </c>
      <c r="D174" s="1" t="s">
        <v>73</v>
      </c>
      <c r="E174" s="1" t="s">
        <v>74</v>
      </c>
      <c r="F174" s="1" t="s">
        <v>37</v>
      </c>
      <c r="G174" s="1" t="s">
        <v>254</v>
      </c>
      <c r="H174" s="1" t="s">
        <v>76</v>
      </c>
      <c r="I174" s="3">
        <v>237250</v>
      </c>
      <c r="J174" s="3">
        <v>0</v>
      </c>
      <c r="K174" s="1" t="s">
        <v>40</v>
      </c>
      <c r="L174" s="1" t="s">
        <v>148</v>
      </c>
      <c r="M174" s="1" t="s">
        <v>149</v>
      </c>
      <c r="N174" s="1" t="s">
        <v>79</v>
      </c>
      <c r="O174" s="1" t="s">
        <v>80</v>
      </c>
      <c r="P174" s="1" t="s">
        <v>43</v>
      </c>
      <c r="Q174" s="1" t="s">
        <v>43</v>
      </c>
      <c r="R174" s="3">
        <v>0</v>
      </c>
      <c r="S174" s="1" t="s">
        <v>44</v>
      </c>
      <c r="T174" s="1" t="s">
        <v>45</v>
      </c>
      <c r="U174" s="1" t="s">
        <v>254</v>
      </c>
      <c r="V174" s="1" t="s">
        <v>46</v>
      </c>
      <c r="W174" s="1" t="s">
        <v>81</v>
      </c>
      <c r="X174" s="1" t="s">
        <v>257</v>
      </c>
      <c r="Y174" s="1" t="s">
        <v>83</v>
      </c>
      <c r="Z174" s="1" t="s">
        <v>219</v>
      </c>
      <c r="AA174" s="1" t="s">
        <v>51</v>
      </c>
      <c r="AB174" s="1" t="s">
        <v>257</v>
      </c>
      <c r="AC174" s="1" t="s">
        <v>37</v>
      </c>
    </row>
    <row r="175" spans="1:29" x14ac:dyDescent="0.25">
      <c r="A175" s="1" t="s">
        <v>33</v>
      </c>
      <c r="B175" s="1" t="s">
        <v>34</v>
      </c>
      <c r="C175" s="2">
        <v>45777</v>
      </c>
      <c r="D175" s="1" t="s">
        <v>73</v>
      </c>
      <c r="E175" s="1" t="s">
        <v>74</v>
      </c>
      <c r="F175" s="1" t="s">
        <v>37</v>
      </c>
      <c r="G175" s="1" t="s">
        <v>254</v>
      </c>
      <c r="H175" s="1" t="s">
        <v>76</v>
      </c>
      <c r="I175" s="3">
        <v>47450</v>
      </c>
      <c r="J175" s="3">
        <v>0</v>
      </c>
      <c r="K175" s="1" t="s">
        <v>40</v>
      </c>
      <c r="L175" s="1" t="s">
        <v>281</v>
      </c>
      <c r="M175" s="1" t="s">
        <v>282</v>
      </c>
      <c r="N175" s="1" t="s">
        <v>79</v>
      </c>
      <c r="O175" s="1" t="s">
        <v>80</v>
      </c>
      <c r="P175" s="1" t="s">
        <v>43</v>
      </c>
      <c r="Q175" s="1" t="s">
        <v>43</v>
      </c>
      <c r="R175" s="3">
        <v>0</v>
      </c>
      <c r="S175" s="1" t="s">
        <v>44</v>
      </c>
      <c r="T175" s="1" t="s">
        <v>45</v>
      </c>
      <c r="U175" s="1" t="s">
        <v>254</v>
      </c>
      <c r="V175" s="1" t="s">
        <v>46</v>
      </c>
      <c r="W175" s="1" t="s">
        <v>81</v>
      </c>
      <c r="X175" s="1" t="s">
        <v>257</v>
      </c>
      <c r="Y175" s="1" t="s">
        <v>83</v>
      </c>
      <c r="Z175" s="1" t="s">
        <v>219</v>
      </c>
      <c r="AA175" s="1" t="s">
        <v>51</v>
      </c>
      <c r="AB175" s="1" t="s">
        <v>257</v>
      </c>
      <c r="AC175" s="1" t="s">
        <v>37</v>
      </c>
    </row>
    <row r="176" spans="1:29" x14ac:dyDescent="0.25">
      <c r="A176" s="1" t="s">
        <v>33</v>
      </c>
      <c r="B176" s="1" t="s">
        <v>34</v>
      </c>
      <c r="C176" s="2">
        <v>45777</v>
      </c>
      <c r="D176" s="1" t="s">
        <v>73</v>
      </c>
      <c r="E176" s="1" t="s">
        <v>74</v>
      </c>
      <c r="F176" s="1" t="s">
        <v>37</v>
      </c>
      <c r="G176" s="1" t="s">
        <v>254</v>
      </c>
      <c r="H176" s="1" t="s">
        <v>76</v>
      </c>
      <c r="I176" s="3">
        <v>142350</v>
      </c>
      <c r="J176" s="3">
        <v>0</v>
      </c>
      <c r="K176" s="1" t="s">
        <v>40</v>
      </c>
      <c r="L176" s="1" t="s">
        <v>168</v>
      </c>
      <c r="M176" s="1" t="s">
        <v>169</v>
      </c>
      <c r="N176" s="1" t="s">
        <v>79</v>
      </c>
      <c r="O176" s="1" t="s">
        <v>80</v>
      </c>
      <c r="P176" s="1" t="s">
        <v>43</v>
      </c>
      <c r="Q176" s="1" t="s">
        <v>43</v>
      </c>
      <c r="R176" s="3">
        <v>0</v>
      </c>
      <c r="S176" s="1" t="s">
        <v>44</v>
      </c>
      <c r="T176" s="1" t="s">
        <v>45</v>
      </c>
      <c r="U176" s="1" t="s">
        <v>254</v>
      </c>
      <c r="V176" s="1" t="s">
        <v>46</v>
      </c>
      <c r="W176" s="1" t="s">
        <v>81</v>
      </c>
      <c r="X176" s="1" t="s">
        <v>257</v>
      </c>
      <c r="Y176" s="1" t="s">
        <v>83</v>
      </c>
      <c r="Z176" s="1" t="s">
        <v>219</v>
      </c>
      <c r="AA176" s="1" t="s">
        <v>51</v>
      </c>
      <c r="AB176" s="1" t="s">
        <v>257</v>
      </c>
      <c r="AC176" s="1" t="s">
        <v>37</v>
      </c>
    </row>
    <row r="177" spans="1:29" x14ac:dyDescent="0.25">
      <c r="A177" s="1" t="s">
        <v>33</v>
      </c>
      <c r="B177" s="1" t="s">
        <v>34</v>
      </c>
      <c r="C177" s="2">
        <v>45777</v>
      </c>
      <c r="D177" s="1" t="s">
        <v>73</v>
      </c>
      <c r="E177" s="1" t="s">
        <v>74</v>
      </c>
      <c r="F177" s="1" t="s">
        <v>37</v>
      </c>
      <c r="G177" s="1" t="s">
        <v>254</v>
      </c>
      <c r="H177" s="1" t="s">
        <v>76</v>
      </c>
      <c r="I177" s="3">
        <v>47450</v>
      </c>
      <c r="J177" s="3">
        <v>0</v>
      </c>
      <c r="K177" s="1" t="s">
        <v>40</v>
      </c>
      <c r="L177" s="1" t="s">
        <v>152</v>
      </c>
      <c r="M177" s="1" t="s">
        <v>153</v>
      </c>
      <c r="N177" s="1" t="s">
        <v>79</v>
      </c>
      <c r="O177" s="1" t="s">
        <v>80</v>
      </c>
      <c r="P177" s="1" t="s">
        <v>43</v>
      </c>
      <c r="Q177" s="1" t="s">
        <v>43</v>
      </c>
      <c r="R177" s="3">
        <v>0</v>
      </c>
      <c r="S177" s="1" t="s">
        <v>44</v>
      </c>
      <c r="T177" s="1" t="s">
        <v>45</v>
      </c>
      <c r="U177" s="1" t="s">
        <v>254</v>
      </c>
      <c r="V177" s="1" t="s">
        <v>46</v>
      </c>
      <c r="W177" s="1" t="s">
        <v>81</v>
      </c>
      <c r="X177" s="1" t="s">
        <v>257</v>
      </c>
      <c r="Y177" s="1" t="s">
        <v>83</v>
      </c>
      <c r="Z177" s="1" t="s">
        <v>219</v>
      </c>
      <c r="AA177" s="1" t="s">
        <v>51</v>
      </c>
      <c r="AB177" s="1" t="s">
        <v>257</v>
      </c>
      <c r="AC177" s="1" t="s">
        <v>37</v>
      </c>
    </row>
    <row r="178" spans="1:29" x14ac:dyDescent="0.25">
      <c r="A178" s="1" t="s">
        <v>33</v>
      </c>
      <c r="B178" s="1" t="s">
        <v>34</v>
      </c>
      <c r="C178" s="2">
        <v>45777</v>
      </c>
      <c r="D178" s="1" t="s">
        <v>73</v>
      </c>
      <c r="E178" s="1" t="s">
        <v>74</v>
      </c>
      <c r="F178" s="1" t="s">
        <v>37</v>
      </c>
      <c r="G178" s="1" t="s">
        <v>254</v>
      </c>
      <c r="H178" s="1" t="s">
        <v>76</v>
      </c>
      <c r="I178" s="3">
        <v>391625</v>
      </c>
      <c r="J178" s="3">
        <v>0</v>
      </c>
      <c r="K178" s="1" t="s">
        <v>40</v>
      </c>
      <c r="L178" s="1" t="s">
        <v>283</v>
      </c>
      <c r="M178" s="1" t="s">
        <v>284</v>
      </c>
      <c r="N178" s="1" t="s">
        <v>79</v>
      </c>
      <c r="O178" s="1" t="s">
        <v>80</v>
      </c>
      <c r="P178" s="1" t="s">
        <v>43</v>
      </c>
      <c r="Q178" s="1" t="s">
        <v>43</v>
      </c>
      <c r="R178" s="3">
        <v>0</v>
      </c>
      <c r="S178" s="1" t="s">
        <v>44</v>
      </c>
      <c r="T178" s="1" t="s">
        <v>45</v>
      </c>
      <c r="U178" s="1" t="s">
        <v>254</v>
      </c>
      <c r="V178" s="1" t="s">
        <v>46</v>
      </c>
      <c r="W178" s="1" t="s">
        <v>81</v>
      </c>
      <c r="X178" s="1" t="s">
        <v>257</v>
      </c>
      <c r="Y178" s="1" t="s">
        <v>83</v>
      </c>
      <c r="Z178" s="1" t="s">
        <v>219</v>
      </c>
      <c r="AA178" s="1" t="s">
        <v>51</v>
      </c>
      <c r="AB178" s="1" t="s">
        <v>257</v>
      </c>
      <c r="AC178" s="1" t="s">
        <v>37</v>
      </c>
    </row>
    <row r="179" spans="1:29" x14ac:dyDescent="0.25">
      <c r="A179" s="1" t="s">
        <v>33</v>
      </c>
      <c r="B179" s="1" t="s">
        <v>34</v>
      </c>
      <c r="C179" s="2">
        <v>45777</v>
      </c>
      <c r="D179" s="1" t="s">
        <v>73</v>
      </c>
      <c r="E179" s="1" t="s">
        <v>74</v>
      </c>
      <c r="F179" s="1" t="s">
        <v>37</v>
      </c>
      <c r="G179" s="1" t="s">
        <v>254</v>
      </c>
      <c r="H179" s="1" t="s">
        <v>76</v>
      </c>
      <c r="I179" s="3">
        <v>427050</v>
      </c>
      <c r="J179" s="3">
        <v>0</v>
      </c>
      <c r="K179" s="1" t="s">
        <v>40</v>
      </c>
      <c r="L179" s="1" t="s">
        <v>105</v>
      </c>
      <c r="M179" s="1" t="s">
        <v>106</v>
      </c>
      <c r="N179" s="1" t="s">
        <v>79</v>
      </c>
      <c r="O179" s="1" t="s">
        <v>80</v>
      </c>
      <c r="P179" s="1" t="s">
        <v>43</v>
      </c>
      <c r="Q179" s="1" t="s">
        <v>43</v>
      </c>
      <c r="R179" s="3">
        <v>0</v>
      </c>
      <c r="S179" s="1" t="s">
        <v>44</v>
      </c>
      <c r="T179" s="1" t="s">
        <v>45</v>
      </c>
      <c r="U179" s="1" t="s">
        <v>254</v>
      </c>
      <c r="V179" s="1" t="s">
        <v>46</v>
      </c>
      <c r="W179" s="1" t="s">
        <v>81</v>
      </c>
      <c r="X179" s="1" t="s">
        <v>257</v>
      </c>
      <c r="Y179" s="1" t="s">
        <v>83</v>
      </c>
      <c r="Z179" s="1" t="s">
        <v>219</v>
      </c>
      <c r="AA179" s="1" t="s">
        <v>51</v>
      </c>
      <c r="AB179" s="1" t="s">
        <v>257</v>
      </c>
      <c r="AC179" s="1" t="s">
        <v>37</v>
      </c>
    </row>
    <row r="180" spans="1:29" x14ac:dyDescent="0.25">
      <c r="A180" s="1" t="s">
        <v>33</v>
      </c>
      <c r="B180" s="1" t="s">
        <v>34</v>
      </c>
      <c r="C180" s="2">
        <v>45777</v>
      </c>
      <c r="D180" s="1" t="s">
        <v>73</v>
      </c>
      <c r="E180" s="1" t="s">
        <v>74</v>
      </c>
      <c r="F180" s="1" t="s">
        <v>37</v>
      </c>
      <c r="G180" s="1" t="s">
        <v>254</v>
      </c>
      <c r="H180" s="1" t="s">
        <v>76</v>
      </c>
      <c r="I180" s="3">
        <v>51145</v>
      </c>
      <c r="J180" s="3">
        <v>0</v>
      </c>
      <c r="K180" s="1" t="s">
        <v>40</v>
      </c>
      <c r="L180" s="1" t="s">
        <v>285</v>
      </c>
      <c r="M180" s="1" t="s">
        <v>286</v>
      </c>
      <c r="N180" s="1" t="s">
        <v>79</v>
      </c>
      <c r="O180" s="1" t="s">
        <v>80</v>
      </c>
      <c r="P180" s="1" t="s">
        <v>43</v>
      </c>
      <c r="Q180" s="1" t="s">
        <v>43</v>
      </c>
      <c r="R180" s="3">
        <v>0</v>
      </c>
      <c r="S180" s="1" t="s">
        <v>44</v>
      </c>
      <c r="T180" s="1" t="s">
        <v>45</v>
      </c>
      <c r="U180" s="1" t="s">
        <v>254</v>
      </c>
      <c r="V180" s="1" t="s">
        <v>46</v>
      </c>
      <c r="W180" s="1" t="s">
        <v>81</v>
      </c>
      <c r="X180" s="1" t="s">
        <v>257</v>
      </c>
      <c r="Y180" s="1" t="s">
        <v>83</v>
      </c>
      <c r="Z180" s="1" t="s">
        <v>219</v>
      </c>
      <c r="AA180" s="1" t="s">
        <v>51</v>
      </c>
      <c r="AB180" s="1" t="s">
        <v>257</v>
      </c>
      <c r="AC180" s="1" t="s">
        <v>37</v>
      </c>
    </row>
    <row r="181" spans="1:29" x14ac:dyDescent="0.25">
      <c r="A181" s="1" t="s">
        <v>33</v>
      </c>
      <c r="B181" s="1" t="s">
        <v>34</v>
      </c>
      <c r="C181" s="2">
        <v>45777</v>
      </c>
      <c r="D181" s="1" t="s">
        <v>73</v>
      </c>
      <c r="E181" s="1" t="s">
        <v>74</v>
      </c>
      <c r="F181" s="1" t="s">
        <v>37</v>
      </c>
      <c r="G181" s="1" t="s">
        <v>254</v>
      </c>
      <c r="H181" s="1" t="s">
        <v>76</v>
      </c>
      <c r="I181" s="3">
        <v>94900</v>
      </c>
      <c r="J181" s="3">
        <v>0</v>
      </c>
      <c r="K181" s="1" t="s">
        <v>40</v>
      </c>
      <c r="L181" s="1" t="s">
        <v>150</v>
      </c>
      <c r="M181" s="1" t="s">
        <v>151</v>
      </c>
      <c r="N181" s="1" t="s">
        <v>79</v>
      </c>
      <c r="O181" s="1" t="s">
        <v>80</v>
      </c>
      <c r="P181" s="1" t="s">
        <v>43</v>
      </c>
      <c r="Q181" s="1" t="s">
        <v>43</v>
      </c>
      <c r="R181" s="3">
        <v>0</v>
      </c>
      <c r="S181" s="1" t="s">
        <v>44</v>
      </c>
      <c r="T181" s="1" t="s">
        <v>45</v>
      </c>
      <c r="U181" s="1" t="s">
        <v>254</v>
      </c>
      <c r="V181" s="1" t="s">
        <v>46</v>
      </c>
      <c r="W181" s="1" t="s">
        <v>81</v>
      </c>
      <c r="X181" s="1" t="s">
        <v>257</v>
      </c>
      <c r="Y181" s="1" t="s">
        <v>83</v>
      </c>
      <c r="Z181" s="1" t="s">
        <v>219</v>
      </c>
      <c r="AA181" s="1" t="s">
        <v>51</v>
      </c>
      <c r="AB181" s="1" t="s">
        <v>257</v>
      </c>
      <c r="AC181" s="1" t="s">
        <v>37</v>
      </c>
    </row>
    <row r="182" spans="1:29" x14ac:dyDescent="0.25">
      <c r="A182" s="1" t="s">
        <v>33</v>
      </c>
      <c r="B182" s="1" t="s">
        <v>34</v>
      </c>
      <c r="C182" s="2">
        <v>45777</v>
      </c>
      <c r="D182" s="1" t="s">
        <v>73</v>
      </c>
      <c r="E182" s="1" t="s">
        <v>74</v>
      </c>
      <c r="F182" s="1" t="s">
        <v>37</v>
      </c>
      <c r="G182" s="1" t="s">
        <v>254</v>
      </c>
      <c r="H182" s="1" t="s">
        <v>76</v>
      </c>
      <c r="I182" s="3">
        <v>569400</v>
      </c>
      <c r="J182" s="3">
        <v>0</v>
      </c>
      <c r="K182" s="1" t="s">
        <v>40</v>
      </c>
      <c r="L182" s="1" t="s">
        <v>287</v>
      </c>
      <c r="M182" s="1" t="s">
        <v>288</v>
      </c>
      <c r="N182" s="1" t="s">
        <v>79</v>
      </c>
      <c r="O182" s="1" t="s">
        <v>80</v>
      </c>
      <c r="P182" s="1" t="s">
        <v>43</v>
      </c>
      <c r="Q182" s="1" t="s">
        <v>43</v>
      </c>
      <c r="R182" s="3">
        <v>0</v>
      </c>
      <c r="S182" s="1" t="s">
        <v>44</v>
      </c>
      <c r="T182" s="1" t="s">
        <v>45</v>
      </c>
      <c r="U182" s="1" t="s">
        <v>254</v>
      </c>
      <c r="V182" s="1" t="s">
        <v>46</v>
      </c>
      <c r="W182" s="1" t="s">
        <v>81</v>
      </c>
      <c r="X182" s="1" t="s">
        <v>257</v>
      </c>
      <c r="Y182" s="1" t="s">
        <v>83</v>
      </c>
      <c r="Z182" s="1" t="s">
        <v>219</v>
      </c>
      <c r="AA182" s="1" t="s">
        <v>51</v>
      </c>
      <c r="AB182" s="1" t="s">
        <v>257</v>
      </c>
      <c r="AC182" s="1" t="s">
        <v>37</v>
      </c>
    </row>
    <row r="183" spans="1:29" x14ac:dyDescent="0.25">
      <c r="A183" s="1" t="s">
        <v>33</v>
      </c>
      <c r="B183" s="1" t="s">
        <v>34</v>
      </c>
      <c r="C183" s="2">
        <v>45808</v>
      </c>
      <c r="D183" s="1" t="s">
        <v>73</v>
      </c>
      <c r="E183" s="1" t="s">
        <v>74</v>
      </c>
      <c r="F183" s="1" t="s">
        <v>37</v>
      </c>
      <c r="G183" s="1" t="s">
        <v>289</v>
      </c>
      <c r="H183" s="1" t="s">
        <v>76</v>
      </c>
      <c r="I183" s="3">
        <v>711750</v>
      </c>
      <c r="J183" s="3">
        <v>0</v>
      </c>
      <c r="K183" s="1" t="s">
        <v>40</v>
      </c>
      <c r="L183" s="1" t="s">
        <v>125</v>
      </c>
      <c r="M183" s="1" t="s">
        <v>126</v>
      </c>
      <c r="N183" s="1" t="s">
        <v>79</v>
      </c>
      <c r="O183" s="1" t="s">
        <v>80</v>
      </c>
      <c r="P183" s="1" t="s">
        <v>43</v>
      </c>
      <c r="Q183" s="1" t="s">
        <v>43</v>
      </c>
      <c r="R183" s="3">
        <v>0</v>
      </c>
      <c r="S183" s="1" t="s">
        <v>44</v>
      </c>
      <c r="T183" s="1" t="s">
        <v>45</v>
      </c>
      <c r="U183" s="1" t="s">
        <v>289</v>
      </c>
      <c r="V183" s="1" t="s">
        <v>46</v>
      </c>
      <c r="W183" s="1" t="s">
        <v>81</v>
      </c>
      <c r="X183" s="1" t="s">
        <v>290</v>
      </c>
      <c r="Y183" s="1" t="s">
        <v>83</v>
      </c>
      <c r="Z183" s="1" t="s">
        <v>219</v>
      </c>
      <c r="AA183" s="1" t="s">
        <v>51</v>
      </c>
      <c r="AB183" s="1" t="s">
        <v>290</v>
      </c>
      <c r="AC183" s="1" t="s">
        <v>37</v>
      </c>
    </row>
    <row r="184" spans="1:29" x14ac:dyDescent="0.25">
      <c r="A184" s="1" t="s">
        <v>33</v>
      </c>
      <c r="B184" s="1" t="s">
        <v>34</v>
      </c>
      <c r="C184" s="2">
        <v>45808</v>
      </c>
      <c r="D184" s="1" t="s">
        <v>73</v>
      </c>
      <c r="E184" s="1" t="s">
        <v>74</v>
      </c>
      <c r="F184" s="1" t="s">
        <v>37</v>
      </c>
      <c r="G184" s="1" t="s">
        <v>289</v>
      </c>
      <c r="H184" s="1" t="s">
        <v>76</v>
      </c>
      <c r="I184" s="3">
        <v>47450</v>
      </c>
      <c r="J184" s="3">
        <v>0</v>
      </c>
      <c r="K184" s="1" t="s">
        <v>40</v>
      </c>
      <c r="L184" s="1" t="s">
        <v>285</v>
      </c>
      <c r="M184" s="1" t="s">
        <v>286</v>
      </c>
      <c r="N184" s="1" t="s">
        <v>79</v>
      </c>
      <c r="O184" s="1" t="s">
        <v>80</v>
      </c>
      <c r="P184" s="1" t="s">
        <v>43</v>
      </c>
      <c r="Q184" s="1" t="s">
        <v>43</v>
      </c>
      <c r="R184" s="3">
        <v>0</v>
      </c>
      <c r="S184" s="1" t="s">
        <v>44</v>
      </c>
      <c r="T184" s="1" t="s">
        <v>45</v>
      </c>
      <c r="U184" s="1" t="s">
        <v>289</v>
      </c>
      <c r="V184" s="1" t="s">
        <v>46</v>
      </c>
      <c r="W184" s="1" t="s">
        <v>81</v>
      </c>
      <c r="X184" s="1" t="s">
        <v>290</v>
      </c>
      <c r="Y184" s="1" t="s">
        <v>83</v>
      </c>
      <c r="Z184" s="1" t="s">
        <v>219</v>
      </c>
      <c r="AA184" s="1" t="s">
        <v>51</v>
      </c>
      <c r="AB184" s="1" t="s">
        <v>290</v>
      </c>
      <c r="AC184" s="1" t="s">
        <v>37</v>
      </c>
    </row>
    <row r="185" spans="1:29" x14ac:dyDescent="0.25">
      <c r="A185" s="1" t="s">
        <v>33</v>
      </c>
      <c r="B185" s="1" t="s">
        <v>34</v>
      </c>
      <c r="C185" s="2">
        <v>45808</v>
      </c>
      <c r="D185" s="1" t="s">
        <v>73</v>
      </c>
      <c r="E185" s="1" t="s">
        <v>74</v>
      </c>
      <c r="F185" s="1" t="s">
        <v>37</v>
      </c>
      <c r="G185" s="1" t="s">
        <v>289</v>
      </c>
      <c r="H185" s="1" t="s">
        <v>76</v>
      </c>
      <c r="I185" s="3">
        <v>271345</v>
      </c>
      <c r="J185" s="3">
        <v>0</v>
      </c>
      <c r="K185" s="1" t="s">
        <v>40</v>
      </c>
      <c r="L185" s="1" t="s">
        <v>291</v>
      </c>
      <c r="M185" s="1" t="s">
        <v>292</v>
      </c>
      <c r="N185" s="1" t="s">
        <v>79</v>
      </c>
      <c r="O185" s="1" t="s">
        <v>80</v>
      </c>
      <c r="P185" s="1" t="s">
        <v>43</v>
      </c>
      <c r="Q185" s="1" t="s">
        <v>43</v>
      </c>
      <c r="R185" s="3">
        <v>0</v>
      </c>
      <c r="S185" s="1" t="s">
        <v>44</v>
      </c>
      <c r="T185" s="1" t="s">
        <v>45</v>
      </c>
      <c r="U185" s="1" t="s">
        <v>289</v>
      </c>
      <c r="V185" s="1" t="s">
        <v>46</v>
      </c>
      <c r="W185" s="1" t="s">
        <v>81</v>
      </c>
      <c r="X185" s="1" t="s">
        <v>290</v>
      </c>
      <c r="Y185" s="1" t="s">
        <v>83</v>
      </c>
      <c r="Z185" s="1" t="s">
        <v>219</v>
      </c>
      <c r="AA185" s="1" t="s">
        <v>51</v>
      </c>
      <c r="AB185" s="1" t="s">
        <v>290</v>
      </c>
      <c r="AC185" s="1" t="s">
        <v>37</v>
      </c>
    </row>
    <row r="186" spans="1:29" x14ac:dyDescent="0.25">
      <c r="A186" s="1" t="s">
        <v>33</v>
      </c>
      <c r="B186" s="1" t="s">
        <v>34</v>
      </c>
      <c r="C186" s="2">
        <v>45808</v>
      </c>
      <c r="D186" s="1" t="s">
        <v>73</v>
      </c>
      <c r="E186" s="1" t="s">
        <v>74</v>
      </c>
      <c r="F186" s="1" t="s">
        <v>37</v>
      </c>
      <c r="G186" s="1" t="s">
        <v>289</v>
      </c>
      <c r="H186" s="1" t="s">
        <v>76</v>
      </c>
      <c r="I186" s="3">
        <v>711750</v>
      </c>
      <c r="J186" s="3">
        <v>0</v>
      </c>
      <c r="K186" s="1" t="s">
        <v>40</v>
      </c>
      <c r="L186" s="1" t="s">
        <v>113</v>
      </c>
      <c r="M186" s="1" t="s">
        <v>114</v>
      </c>
      <c r="N186" s="1" t="s">
        <v>79</v>
      </c>
      <c r="O186" s="1" t="s">
        <v>80</v>
      </c>
      <c r="P186" s="1" t="s">
        <v>43</v>
      </c>
      <c r="Q186" s="1" t="s">
        <v>43</v>
      </c>
      <c r="R186" s="3">
        <v>0</v>
      </c>
      <c r="S186" s="1" t="s">
        <v>44</v>
      </c>
      <c r="T186" s="1" t="s">
        <v>45</v>
      </c>
      <c r="U186" s="1" t="s">
        <v>289</v>
      </c>
      <c r="V186" s="1" t="s">
        <v>46</v>
      </c>
      <c r="W186" s="1" t="s">
        <v>81</v>
      </c>
      <c r="X186" s="1" t="s">
        <v>290</v>
      </c>
      <c r="Y186" s="1" t="s">
        <v>83</v>
      </c>
      <c r="Z186" s="1" t="s">
        <v>219</v>
      </c>
      <c r="AA186" s="1" t="s">
        <v>51</v>
      </c>
      <c r="AB186" s="1" t="s">
        <v>290</v>
      </c>
      <c r="AC186" s="1" t="s">
        <v>37</v>
      </c>
    </row>
    <row r="187" spans="1:29" x14ac:dyDescent="0.25">
      <c r="A187" s="1" t="s">
        <v>33</v>
      </c>
      <c r="B187" s="1" t="s">
        <v>34</v>
      </c>
      <c r="C187" s="2">
        <v>45808</v>
      </c>
      <c r="D187" s="1" t="s">
        <v>73</v>
      </c>
      <c r="E187" s="1" t="s">
        <v>74</v>
      </c>
      <c r="F187" s="1" t="s">
        <v>37</v>
      </c>
      <c r="G187" s="1" t="s">
        <v>289</v>
      </c>
      <c r="H187" s="1" t="s">
        <v>76</v>
      </c>
      <c r="I187" s="3">
        <v>142350</v>
      </c>
      <c r="J187" s="3">
        <v>0</v>
      </c>
      <c r="K187" s="1" t="s">
        <v>40</v>
      </c>
      <c r="L187" s="1" t="s">
        <v>293</v>
      </c>
      <c r="M187" s="1" t="s">
        <v>294</v>
      </c>
      <c r="N187" s="1" t="s">
        <v>295</v>
      </c>
      <c r="O187" s="1" t="s">
        <v>296</v>
      </c>
      <c r="P187" s="1" t="s">
        <v>43</v>
      </c>
      <c r="Q187" s="1" t="s">
        <v>43</v>
      </c>
      <c r="R187" s="3">
        <v>0</v>
      </c>
      <c r="S187" s="1" t="s">
        <v>44</v>
      </c>
      <c r="T187" s="1" t="s">
        <v>45</v>
      </c>
      <c r="U187" s="1" t="s">
        <v>289</v>
      </c>
      <c r="V187" s="1" t="s">
        <v>46</v>
      </c>
      <c r="W187" s="1" t="s">
        <v>81</v>
      </c>
      <c r="X187" s="1" t="s">
        <v>290</v>
      </c>
      <c r="Y187" s="1" t="s">
        <v>83</v>
      </c>
      <c r="Z187" s="1" t="s">
        <v>219</v>
      </c>
      <c r="AA187" s="1" t="s">
        <v>51</v>
      </c>
      <c r="AB187" s="1" t="s">
        <v>290</v>
      </c>
      <c r="AC187" s="1" t="s">
        <v>37</v>
      </c>
    </row>
    <row r="188" spans="1:29" x14ac:dyDescent="0.25">
      <c r="A188" s="1" t="s">
        <v>33</v>
      </c>
      <c r="B188" s="1" t="s">
        <v>34</v>
      </c>
      <c r="C188" s="2">
        <v>45808</v>
      </c>
      <c r="D188" s="1" t="s">
        <v>73</v>
      </c>
      <c r="E188" s="1" t="s">
        <v>74</v>
      </c>
      <c r="F188" s="1" t="s">
        <v>37</v>
      </c>
      <c r="G188" s="1" t="s">
        <v>289</v>
      </c>
      <c r="H188" s="1" t="s">
        <v>76</v>
      </c>
      <c r="I188" s="3">
        <v>142350</v>
      </c>
      <c r="J188" s="3">
        <v>0</v>
      </c>
      <c r="K188" s="1" t="s">
        <v>40</v>
      </c>
      <c r="L188" s="1" t="s">
        <v>133</v>
      </c>
      <c r="M188" s="1" t="s">
        <v>134</v>
      </c>
      <c r="N188" s="1" t="s">
        <v>79</v>
      </c>
      <c r="O188" s="1" t="s">
        <v>80</v>
      </c>
      <c r="P188" s="1" t="s">
        <v>43</v>
      </c>
      <c r="Q188" s="1" t="s">
        <v>43</v>
      </c>
      <c r="R188" s="3">
        <v>0</v>
      </c>
      <c r="S188" s="1" t="s">
        <v>44</v>
      </c>
      <c r="T188" s="1" t="s">
        <v>45</v>
      </c>
      <c r="U188" s="1" t="s">
        <v>289</v>
      </c>
      <c r="V188" s="1" t="s">
        <v>46</v>
      </c>
      <c r="W188" s="1" t="s">
        <v>81</v>
      </c>
      <c r="X188" s="1" t="s">
        <v>290</v>
      </c>
      <c r="Y188" s="1" t="s">
        <v>83</v>
      </c>
      <c r="Z188" s="1" t="s">
        <v>219</v>
      </c>
      <c r="AA188" s="1" t="s">
        <v>51</v>
      </c>
      <c r="AB188" s="1" t="s">
        <v>290</v>
      </c>
      <c r="AC188" s="1" t="s">
        <v>37</v>
      </c>
    </row>
    <row r="189" spans="1:29" x14ac:dyDescent="0.25">
      <c r="A189" s="1" t="s">
        <v>33</v>
      </c>
      <c r="B189" s="1" t="s">
        <v>34</v>
      </c>
      <c r="C189" s="2">
        <v>45808</v>
      </c>
      <c r="D189" s="1" t="s">
        <v>73</v>
      </c>
      <c r="E189" s="1" t="s">
        <v>74</v>
      </c>
      <c r="F189" s="1" t="s">
        <v>37</v>
      </c>
      <c r="G189" s="1" t="s">
        <v>289</v>
      </c>
      <c r="H189" s="1" t="s">
        <v>76</v>
      </c>
      <c r="I189" s="3">
        <v>759200</v>
      </c>
      <c r="J189" s="3">
        <v>0</v>
      </c>
      <c r="K189" s="1" t="s">
        <v>40</v>
      </c>
      <c r="L189" s="1" t="s">
        <v>297</v>
      </c>
      <c r="M189" s="1" t="s">
        <v>298</v>
      </c>
      <c r="N189" s="1" t="s">
        <v>79</v>
      </c>
      <c r="O189" s="1" t="s">
        <v>80</v>
      </c>
      <c r="P189" s="1" t="s">
        <v>43</v>
      </c>
      <c r="Q189" s="1" t="s">
        <v>43</v>
      </c>
      <c r="R189" s="3">
        <v>0</v>
      </c>
      <c r="S189" s="1" t="s">
        <v>44</v>
      </c>
      <c r="T189" s="1" t="s">
        <v>45</v>
      </c>
      <c r="U189" s="1" t="s">
        <v>289</v>
      </c>
      <c r="V189" s="1" t="s">
        <v>46</v>
      </c>
      <c r="W189" s="1" t="s">
        <v>81</v>
      </c>
      <c r="X189" s="1" t="s">
        <v>290</v>
      </c>
      <c r="Y189" s="1" t="s">
        <v>83</v>
      </c>
      <c r="Z189" s="1" t="s">
        <v>219</v>
      </c>
      <c r="AA189" s="1" t="s">
        <v>51</v>
      </c>
      <c r="AB189" s="1" t="s">
        <v>290</v>
      </c>
      <c r="AC189" s="1" t="s">
        <v>37</v>
      </c>
    </row>
    <row r="190" spans="1:29" x14ac:dyDescent="0.25">
      <c r="A190" s="1" t="s">
        <v>33</v>
      </c>
      <c r="B190" s="1" t="s">
        <v>34</v>
      </c>
      <c r="C190" s="2">
        <v>45808</v>
      </c>
      <c r="D190" s="1" t="s">
        <v>73</v>
      </c>
      <c r="E190" s="1" t="s">
        <v>74</v>
      </c>
      <c r="F190" s="1" t="s">
        <v>37</v>
      </c>
      <c r="G190" s="1" t="s">
        <v>289</v>
      </c>
      <c r="H190" s="1" t="s">
        <v>76</v>
      </c>
      <c r="I190" s="3">
        <v>664300</v>
      </c>
      <c r="J190" s="3">
        <v>0</v>
      </c>
      <c r="K190" s="1" t="s">
        <v>40</v>
      </c>
      <c r="L190" s="1" t="s">
        <v>119</v>
      </c>
      <c r="M190" s="1" t="s">
        <v>120</v>
      </c>
      <c r="N190" s="1" t="s">
        <v>79</v>
      </c>
      <c r="O190" s="1" t="s">
        <v>80</v>
      </c>
      <c r="P190" s="1" t="s">
        <v>43</v>
      </c>
      <c r="Q190" s="1" t="s">
        <v>43</v>
      </c>
      <c r="R190" s="3">
        <v>0</v>
      </c>
      <c r="S190" s="1" t="s">
        <v>44</v>
      </c>
      <c r="T190" s="1" t="s">
        <v>45</v>
      </c>
      <c r="U190" s="1" t="s">
        <v>289</v>
      </c>
      <c r="V190" s="1" t="s">
        <v>46</v>
      </c>
      <c r="W190" s="1" t="s">
        <v>81</v>
      </c>
      <c r="X190" s="1" t="s">
        <v>290</v>
      </c>
      <c r="Y190" s="1" t="s">
        <v>83</v>
      </c>
      <c r="Z190" s="1" t="s">
        <v>219</v>
      </c>
      <c r="AA190" s="1" t="s">
        <v>51</v>
      </c>
      <c r="AB190" s="1" t="s">
        <v>290</v>
      </c>
      <c r="AC190" s="1" t="s">
        <v>37</v>
      </c>
    </row>
    <row r="191" spans="1:29" x14ac:dyDescent="0.25">
      <c r="A191" s="1" t="s">
        <v>33</v>
      </c>
      <c r="B191" s="1" t="s">
        <v>34</v>
      </c>
      <c r="C191" s="2">
        <v>45808</v>
      </c>
      <c r="D191" s="1" t="s">
        <v>73</v>
      </c>
      <c r="E191" s="1" t="s">
        <v>74</v>
      </c>
      <c r="F191" s="1" t="s">
        <v>37</v>
      </c>
      <c r="G191" s="1" t="s">
        <v>289</v>
      </c>
      <c r="H191" s="1" t="s">
        <v>76</v>
      </c>
      <c r="I191" s="3">
        <v>616850</v>
      </c>
      <c r="J191" s="3">
        <v>0</v>
      </c>
      <c r="K191" s="1" t="s">
        <v>40</v>
      </c>
      <c r="L191" s="1" t="s">
        <v>148</v>
      </c>
      <c r="M191" s="1" t="s">
        <v>149</v>
      </c>
      <c r="N191" s="1" t="s">
        <v>79</v>
      </c>
      <c r="O191" s="1" t="s">
        <v>80</v>
      </c>
      <c r="P191" s="1" t="s">
        <v>43</v>
      </c>
      <c r="Q191" s="1" t="s">
        <v>43</v>
      </c>
      <c r="R191" s="3">
        <v>0</v>
      </c>
      <c r="S191" s="1" t="s">
        <v>44</v>
      </c>
      <c r="T191" s="1" t="s">
        <v>45</v>
      </c>
      <c r="U191" s="1" t="s">
        <v>289</v>
      </c>
      <c r="V191" s="1" t="s">
        <v>46</v>
      </c>
      <c r="W191" s="1" t="s">
        <v>81</v>
      </c>
      <c r="X191" s="1" t="s">
        <v>290</v>
      </c>
      <c r="Y191" s="1" t="s">
        <v>83</v>
      </c>
      <c r="Z191" s="1" t="s">
        <v>219</v>
      </c>
      <c r="AA191" s="1" t="s">
        <v>51</v>
      </c>
      <c r="AB191" s="1" t="s">
        <v>290</v>
      </c>
      <c r="AC191" s="1" t="s">
        <v>37</v>
      </c>
    </row>
    <row r="192" spans="1:29" x14ac:dyDescent="0.25">
      <c r="A192" s="1" t="s">
        <v>33</v>
      </c>
      <c r="B192" s="1" t="s">
        <v>34</v>
      </c>
      <c r="C192" s="2">
        <v>45808</v>
      </c>
      <c r="D192" s="1" t="s">
        <v>73</v>
      </c>
      <c r="E192" s="1" t="s">
        <v>74</v>
      </c>
      <c r="F192" s="1" t="s">
        <v>37</v>
      </c>
      <c r="G192" s="1" t="s">
        <v>289</v>
      </c>
      <c r="H192" s="1" t="s">
        <v>76</v>
      </c>
      <c r="I192" s="3">
        <v>429714</v>
      </c>
      <c r="J192" s="3">
        <v>0</v>
      </c>
      <c r="K192" s="1" t="s">
        <v>40</v>
      </c>
      <c r="L192" s="1" t="s">
        <v>299</v>
      </c>
      <c r="M192" s="1" t="s">
        <v>300</v>
      </c>
      <c r="N192" s="1" t="s">
        <v>79</v>
      </c>
      <c r="O192" s="1" t="s">
        <v>80</v>
      </c>
      <c r="P192" s="1" t="s">
        <v>43</v>
      </c>
      <c r="Q192" s="1" t="s">
        <v>43</v>
      </c>
      <c r="R192" s="3">
        <v>0</v>
      </c>
      <c r="S192" s="1" t="s">
        <v>44</v>
      </c>
      <c r="T192" s="1" t="s">
        <v>45</v>
      </c>
      <c r="U192" s="1" t="s">
        <v>289</v>
      </c>
      <c r="V192" s="1" t="s">
        <v>46</v>
      </c>
      <c r="W192" s="1" t="s">
        <v>81</v>
      </c>
      <c r="X192" s="1" t="s">
        <v>290</v>
      </c>
      <c r="Y192" s="1" t="s">
        <v>83</v>
      </c>
      <c r="Z192" s="1" t="s">
        <v>219</v>
      </c>
      <c r="AA192" s="1" t="s">
        <v>51</v>
      </c>
      <c r="AB192" s="1" t="s">
        <v>290</v>
      </c>
      <c r="AC192" s="1" t="s">
        <v>37</v>
      </c>
    </row>
    <row r="193" spans="1:29" x14ac:dyDescent="0.25">
      <c r="A193" s="1" t="s">
        <v>33</v>
      </c>
      <c r="B193" s="1" t="s">
        <v>34</v>
      </c>
      <c r="C193" s="2">
        <v>45808</v>
      </c>
      <c r="D193" s="1" t="s">
        <v>73</v>
      </c>
      <c r="E193" s="1" t="s">
        <v>74</v>
      </c>
      <c r="F193" s="1" t="s">
        <v>37</v>
      </c>
      <c r="G193" s="1" t="s">
        <v>289</v>
      </c>
      <c r="H193" s="1" t="s">
        <v>76</v>
      </c>
      <c r="I193" s="3">
        <v>47450</v>
      </c>
      <c r="J193" s="3">
        <v>0</v>
      </c>
      <c r="K193" s="1" t="s">
        <v>40</v>
      </c>
      <c r="L193" s="1" t="s">
        <v>301</v>
      </c>
      <c r="M193" s="1" t="s">
        <v>302</v>
      </c>
      <c r="N193" s="1" t="s">
        <v>79</v>
      </c>
      <c r="O193" s="1" t="s">
        <v>80</v>
      </c>
      <c r="P193" s="1" t="s">
        <v>43</v>
      </c>
      <c r="Q193" s="1" t="s">
        <v>43</v>
      </c>
      <c r="R193" s="3">
        <v>0</v>
      </c>
      <c r="S193" s="1" t="s">
        <v>44</v>
      </c>
      <c r="T193" s="1" t="s">
        <v>45</v>
      </c>
      <c r="U193" s="1" t="s">
        <v>289</v>
      </c>
      <c r="V193" s="1" t="s">
        <v>46</v>
      </c>
      <c r="W193" s="1" t="s">
        <v>81</v>
      </c>
      <c r="X193" s="1" t="s">
        <v>290</v>
      </c>
      <c r="Y193" s="1" t="s">
        <v>83</v>
      </c>
      <c r="Z193" s="1" t="s">
        <v>219</v>
      </c>
      <c r="AA193" s="1" t="s">
        <v>51</v>
      </c>
      <c r="AB193" s="1" t="s">
        <v>290</v>
      </c>
      <c r="AC193" s="1" t="s">
        <v>37</v>
      </c>
    </row>
    <row r="194" spans="1:29" x14ac:dyDescent="0.25">
      <c r="A194" s="1" t="s">
        <v>33</v>
      </c>
      <c r="B194" s="1" t="s">
        <v>34</v>
      </c>
      <c r="C194" s="2">
        <v>45808</v>
      </c>
      <c r="D194" s="1" t="s">
        <v>73</v>
      </c>
      <c r="E194" s="1" t="s">
        <v>74</v>
      </c>
      <c r="F194" s="1" t="s">
        <v>37</v>
      </c>
      <c r="G194" s="1" t="s">
        <v>289</v>
      </c>
      <c r="H194" s="1" t="s">
        <v>76</v>
      </c>
      <c r="I194" s="3">
        <v>314229</v>
      </c>
      <c r="J194" s="3">
        <v>0</v>
      </c>
      <c r="K194" s="1" t="s">
        <v>40</v>
      </c>
      <c r="L194" s="1" t="s">
        <v>277</v>
      </c>
      <c r="M194" s="1" t="s">
        <v>278</v>
      </c>
      <c r="N194" s="1" t="s">
        <v>89</v>
      </c>
      <c r="O194" s="1" t="s">
        <v>90</v>
      </c>
      <c r="P194" s="1" t="s">
        <v>43</v>
      </c>
      <c r="Q194" s="1" t="s">
        <v>43</v>
      </c>
      <c r="R194" s="3">
        <v>0</v>
      </c>
      <c r="S194" s="1" t="s">
        <v>44</v>
      </c>
      <c r="T194" s="1" t="s">
        <v>45</v>
      </c>
      <c r="U194" s="1" t="s">
        <v>289</v>
      </c>
      <c r="V194" s="1" t="s">
        <v>46</v>
      </c>
      <c r="W194" s="1" t="s">
        <v>81</v>
      </c>
      <c r="X194" s="1" t="s">
        <v>290</v>
      </c>
      <c r="Y194" s="1" t="s">
        <v>83</v>
      </c>
      <c r="Z194" s="1" t="s">
        <v>219</v>
      </c>
      <c r="AA194" s="1" t="s">
        <v>51</v>
      </c>
      <c r="AB194" s="1" t="s">
        <v>290</v>
      </c>
      <c r="AC194" s="1" t="s">
        <v>37</v>
      </c>
    </row>
    <row r="195" spans="1:29" x14ac:dyDescent="0.25">
      <c r="A195" s="1" t="s">
        <v>33</v>
      </c>
      <c r="B195" s="1" t="s">
        <v>34</v>
      </c>
      <c r="C195" s="2">
        <v>45808</v>
      </c>
      <c r="D195" s="1" t="s">
        <v>73</v>
      </c>
      <c r="E195" s="1" t="s">
        <v>74</v>
      </c>
      <c r="F195" s="1" t="s">
        <v>37</v>
      </c>
      <c r="G195" s="1" t="s">
        <v>289</v>
      </c>
      <c r="H195" s="1" t="s">
        <v>76</v>
      </c>
      <c r="I195" s="3">
        <v>759200</v>
      </c>
      <c r="J195" s="3">
        <v>0</v>
      </c>
      <c r="K195" s="1" t="s">
        <v>40</v>
      </c>
      <c r="L195" s="1" t="s">
        <v>303</v>
      </c>
      <c r="M195" s="1" t="s">
        <v>304</v>
      </c>
      <c r="N195" s="1" t="s">
        <v>295</v>
      </c>
      <c r="O195" s="1" t="s">
        <v>296</v>
      </c>
      <c r="P195" s="1" t="s">
        <v>43</v>
      </c>
      <c r="Q195" s="1" t="s">
        <v>43</v>
      </c>
      <c r="R195" s="3">
        <v>0</v>
      </c>
      <c r="S195" s="1" t="s">
        <v>44</v>
      </c>
      <c r="T195" s="1" t="s">
        <v>45</v>
      </c>
      <c r="U195" s="1" t="s">
        <v>289</v>
      </c>
      <c r="V195" s="1" t="s">
        <v>46</v>
      </c>
      <c r="W195" s="1" t="s">
        <v>81</v>
      </c>
      <c r="X195" s="1" t="s">
        <v>290</v>
      </c>
      <c r="Y195" s="1" t="s">
        <v>83</v>
      </c>
      <c r="Z195" s="1" t="s">
        <v>219</v>
      </c>
      <c r="AA195" s="1" t="s">
        <v>51</v>
      </c>
      <c r="AB195" s="1" t="s">
        <v>290</v>
      </c>
      <c r="AC195" s="1" t="s">
        <v>37</v>
      </c>
    </row>
    <row r="196" spans="1:29" x14ac:dyDescent="0.25">
      <c r="A196" s="1" t="s">
        <v>33</v>
      </c>
      <c r="B196" s="1" t="s">
        <v>34</v>
      </c>
      <c r="C196" s="2">
        <v>45808</v>
      </c>
      <c r="D196" s="1" t="s">
        <v>73</v>
      </c>
      <c r="E196" s="1" t="s">
        <v>74</v>
      </c>
      <c r="F196" s="1" t="s">
        <v>37</v>
      </c>
      <c r="G196" s="1" t="s">
        <v>289</v>
      </c>
      <c r="H196" s="1" t="s">
        <v>76</v>
      </c>
      <c r="I196" s="3">
        <v>704586</v>
      </c>
      <c r="J196" s="3">
        <v>0</v>
      </c>
      <c r="K196" s="1" t="s">
        <v>40</v>
      </c>
      <c r="L196" s="1" t="s">
        <v>305</v>
      </c>
      <c r="M196" s="1" t="s">
        <v>306</v>
      </c>
      <c r="N196" s="1" t="s">
        <v>89</v>
      </c>
      <c r="O196" s="1" t="s">
        <v>90</v>
      </c>
      <c r="P196" s="1" t="s">
        <v>43</v>
      </c>
      <c r="Q196" s="1" t="s">
        <v>43</v>
      </c>
      <c r="R196" s="3">
        <v>0</v>
      </c>
      <c r="S196" s="1" t="s">
        <v>44</v>
      </c>
      <c r="T196" s="1" t="s">
        <v>45</v>
      </c>
      <c r="U196" s="1" t="s">
        <v>289</v>
      </c>
      <c r="V196" s="1" t="s">
        <v>46</v>
      </c>
      <c r="W196" s="1" t="s">
        <v>81</v>
      </c>
      <c r="X196" s="1" t="s">
        <v>290</v>
      </c>
      <c r="Y196" s="1" t="s">
        <v>83</v>
      </c>
      <c r="Z196" s="1" t="s">
        <v>219</v>
      </c>
      <c r="AA196" s="1" t="s">
        <v>51</v>
      </c>
      <c r="AB196" s="1" t="s">
        <v>290</v>
      </c>
      <c r="AC196" s="1" t="s">
        <v>37</v>
      </c>
    </row>
    <row r="197" spans="1:29" x14ac:dyDescent="0.25">
      <c r="A197" s="1" t="s">
        <v>33</v>
      </c>
      <c r="B197" s="1" t="s">
        <v>34</v>
      </c>
      <c r="C197" s="2">
        <v>45808</v>
      </c>
      <c r="D197" s="1" t="s">
        <v>73</v>
      </c>
      <c r="E197" s="1" t="s">
        <v>74</v>
      </c>
      <c r="F197" s="1" t="s">
        <v>37</v>
      </c>
      <c r="G197" s="1" t="s">
        <v>289</v>
      </c>
      <c r="H197" s="1" t="s">
        <v>76</v>
      </c>
      <c r="I197" s="3">
        <v>94900</v>
      </c>
      <c r="J197" s="3">
        <v>0</v>
      </c>
      <c r="K197" s="1" t="s">
        <v>40</v>
      </c>
      <c r="L197" s="1" t="s">
        <v>226</v>
      </c>
      <c r="M197" s="1" t="s">
        <v>227</v>
      </c>
      <c r="N197" s="1" t="s">
        <v>79</v>
      </c>
      <c r="O197" s="1" t="s">
        <v>80</v>
      </c>
      <c r="P197" s="1" t="s">
        <v>43</v>
      </c>
      <c r="Q197" s="1" t="s">
        <v>43</v>
      </c>
      <c r="R197" s="3">
        <v>0</v>
      </c>
      <c r="S197" s="1" t="s">
        <v>44</v>
      </c>
      <c r="T197" s="1" t="s">
        <v>45</v>
      </c>
      <c r="U197" s="1" t="s">
        <v>289</v>
      </c>
      <c r="V197" s="1" t="s">
        <v>46</v>
      </c>
      <c r="W197" s="1" t="s">
        <v>81</v>
      </c>
      <c r="X197" s="1" t="s">
        <v>290</v>
      </c>
      <c r="Y197" s="1" t="s">
        <v>83</v>
      </c>
      <c r="Z197" s="1" t="s">
        <v>219</v>
      </c>
      <c r="AA197" s="1" t="s">
        <v>51</v>
      </c>
      <c r="AB197" s="1" t="s">
        <v>290</v>
      </c>
      <c r="AC197" s="1" t="s">
        <v>37</v>
      </c>
    </row>
    <row r="198" spans="1:29" x14ac:dyDescent="0.25">
      <c r="A198" s="1" t="s">
        <v>33</v>
      </c>
      <c r="B198" s="1" t="s">
        <v>34</v>
      </c>
      <c r="C198" s="2">
        <v>45808</v>
      </c>
      <c r="D198" s="1" t="s">
        <v>73</v>
      </c>
      <c r="E198" s="1" t="s">
        <v>74</v>
      </c>
      <c r="F198" s="1" t="s">
        <v>37</v>
      </c>
      <c r="G198" s="1" t="s">
        <v>289</v>
      </c>
      <c r="H198" s="1" t="s">
        <v>76</v>
      </c>
      <c r="I198" s="3">
        <v>189800</v>
      </c>
      <c r="J198" s="3">
        <v>0</v>
      </c>
      <c r="K198" s="1" t="s">
        <v>40</v>
      </c>
      <c r="L198" s="1" t="s">
        <v>115</v>
      </c>
      <c r="M198" s="1" t="s">
        <v>116</v>
      </c>
      <c r="N198" s="1" t="s">
        <v>79</v>
      </c>
      <c r="O198" s="1" t="s">
        <v>80</v>
      </c>
      <c r="P198" s="1" t="s">
        <v>43</v>
      </c>
      <c r="Q198" s="1" t="s">
        <v>43</v>
      </c>
      <c r="R198" s="3">
        <v>0</v>
      </c>
      <c r="S198" s="1" t="s">
        <v>44</v>
      </c>
      <c r="T198" s="1" t="s">
        <v>45</v>
      </c>
      <c r="U198" s="1" t="s">
        <v>289</v>
      </c>
      <c r="V198" s="1" t="s">
        <v>46</v>
      </c>
      <c r="W198" s="1" t="s">
        <v>81</v>
      </c>
      <c r="X198" s="1" t="s">
        <v>290</v>
      </c>
      <c r="Y198" s="1" t="s">
        <v>83</v>
      </c>
      <c r="Z198" s="1" t="s">
        <v>219</v>
      </c>
      <c r="AA198" s="1" t="s">
        <v>51</v>
      </c>
      <c r="AB198" s="1" t="s">
        <v>290</v>
      </c>
      <c r="AC198" s="1" t="s">
        <v>37</v>
      </c>
    </row>
    <row r="199" spans="1:29" x14ac:dyDescent="0.25">
      <c r="A199" s="1" t="s">
        <v>33</v>
      </c>
      <c r="B199" s="1" t="s">
        <v>34</v>
      </c>
      <c r="C199" s="2">
        <v>45808</v>
      </c>
      <c r="D199" s="1" t="s">
        <v>73</v>
      </c>
      <c r="E199" s="1" t="s">
        <v>74</v>
      </c>
      <c r="F199" s="1" t="s">
        <v>37</v>
      </c>
      <c r="G199" s="1" t="s">
        <v>289</v>
      </c>
      <c r="H199" s="1" t="s">
        <v>76</v>
      </c>
      <c r="I199" s="3">
        <v>379600</v>
      </c>
      <c r="J199" s="3">
        <v>0</v>
      </c>
      <c r="K199" s="1" t="s">
        <v>40</v>
      </c>
      <c r="L199" s="1" t="s">
        <v>150</v>
      </c>
      <c r="M199" s="1" t="s">
        <v>151</v>
      </c>
      <c r="N199" s="1" t="s">
        <v>79</v>
      </c>
      <c r="O199" s="1" t="s">
        <v>80</v>
      </c>
      <c r="P199" s="1" t="s">
        <v>43</v>
      </c>
      <c r="Q199" s="1" t="s">
        <v>43</v>
      </c>
      <c r="R199" s="3">
        <v>0</v>
      </c>
      <c r="S199" s="1" t="s">
        <v>44</v>
      </c>
      <c r="T199" s="1" t="s">
        <v>45</v>
      </c>
      <c r="U199" s="1" t="s">
        <v>289</v>
      </c>
      <c r="V199" s="1" t="s">
        <v>46</v>
      </c>
      <c r="W199" s="1" t="s">
        <v>81</v>
      </c>
      <c r="X199" s="1" t="s">
        <v>290</v>
      </c>
      <c r="Y199" s="1" t="s">
        <v>83</v>
      </c>
      <c r="Z199" s="1" t="s">
        <v>219</v>
      </c>
      <c r="AA199" s="1" t="s">
        <v>51</v>
      </c>
      <c r="AB199" s="1" t="s">
        <v>290</v>
      </c>
      <c r="AC199" s="1" t="s">
        <v>37</v>
      </c>
    </row>
    <row r="200" spans="1:29" x14ac:dyDescent="0.25">
      <c r="A200" s="1" t="s">
        <v>33</v>
      </c>
      <c r="B200" s="1" t="s">
        <v>34</v>
      </c>
      <c r="C200" s="2">
        <v>45808</v>
      </c>
      <c r="D200" s="1" t="s">
        <v>73</v>
      </c>
      <c r="E200" s="1" t="s">
        <v>74</v>
      </c>
      <c r="F200" s="1" t="s">
        <v>37</v>
      </c>
      <c r="G200" s="1" t="s">
        <v>289</v>
      </c>
      <c r="H200" s="1" t="s">
        <v>76</v>
      </c>
      <c r="I200" s="3">
        <v>47450</v>
      </c>
      <c r="J200" s="3">
        <v>0</v>
      </c>
      <c r="K200" s="1" t="s">
        <v>40</v>
      </c>
      <c r="L200" s="1" t="s">
        <v>224</v>
      </c>
      <c r="M200" s="1" t="s">
        <v>225</v>
      </c>
      <c r="N200" s="1" t="s">
        <v>79</v>
      </c>
      <c r="O200" s="1" t="s">
        <v>80</v>
      </c>
      <c r="P200" s="1" t="s">
        <v>43</v>
      </c>
      <c r="Q200" s="1" t="s">
        <v>43</v>
      </c>
      <c r="R200" s="3">
        <v>0</v>
      </c>
      <c r="S200" s="1" t="s">
        <v>44</v>
      </c>
      <c r="T200" s="1" t="s">
        <v>45</v>
      </c>
      <c r="U200" s="1" t="s">
        <v>289</v>
      </c>
      <c r="V200" s="1" t="s">
        <v>46</v>
      </c>
      <c r="W200" s="1" t="s">
        <v>81</v>
      </c>
      <c r="X200" s="1" t="s">
        <v>290</v>
      </c>
      <c r="Y200" s="1" t="s">
        <v>83</v>
      </c>
      <c r="Z200" s="1" t="s">
        <v>219</v>
      </c>
      <c r="AA200" s="1" t="s">
        <v>51</v>
      </c>
      <c r="AB200" s="1" t="s">
        <v>290</v>
      </c>
      <c r="AC200" s="1" t="s">
        <v>37</v>
      </c>
    </row>
    <row r="201" spans="1:29" x14ac:dyDescent="0.25">
      <c r="A201" s="1" t="s">
        <v>33</v>
      </c>
      <c r="B201" s="1" t="s">
        <v>34</v>
      </c>
      <c r="C201" s="2">
        <v>45808</v>
      </c>
      <c r="D201" s="1" t="s">
        <v>73</v>
      </c>
      <c r="E201" s="1" t="s">
        <v>74</v>
      </c>
      <c r="F201" s="1" t="s">
        <v>37</v>
      </c>
      <c r="G201" s="1" t="s">
        <v>289</v>
      </c>
      <c r="H201" s="1" t="s">
        <v>76</v>
      </c>
      <c r="I201" s="3">
        <v>521950</v>
      </c>
      <c r="J201" s="3">
        <v>0</v>
      </c>
      <c r="K201" s="1" t="s">
        <v>40</v>
      </c>
      <c r="L201" s="1" t="s">
        <v>279</v>
      </c>
      <c r="M201" s="1" t="s">
        <v>280</v>
      </c>
      <c r="N201" s="1" t="s">
        <v>79</v>
      </c>
      <c r="O201" s="1" t="s">
        <v>80</v>
      </c>
      <c r="P201" s="1" t="s">
        <v>43</v>
      </c>
      <c r="Q201" s="1" t="s">
        <v>43</v>
      </c>
      <c r="R201" s="3">
        <v>0</v>
      </c>
      <c r="S201" s="1" t="s">
        <v>44</v>
      </c>
      <c r="T201" s="1" t="s">
        <v>45</v>
      </c>
      <c r="U201" s="1" t="s">
        <v>289</v>
      </c>
      <c r="V201" s="1" t="s">
        <v>46</v>
      </c>
      <c r="W201" s="1" t="s">
        <v>81</v>
      </c>
      <c r="X201" s="1" t="s">
        <v>290</v>
      </c>
      <c r="Y201" s="1" t="s">
        <v>83</v>
      </c>
      <c r="Z201" s="1" t="s">
        <v>219</v>
      </c>
      <c r="AA201" s="1" t="s">
        <v>51</v>
      </c>
      <c r="AB201" s="1" t="s">
        <v>290</v>
      </c>
      <c r="AC201" s="1" t="s">
        <v>37</v>
      </c>
    </row>
    <row r="202" spans="1:29" x14ac:dyDescent="0.25">
      <c r="A202" s="1" t="s">
        <v>33</v>
      </c>
      <c r="B202" s="1" t="s">
        <v>34</v>
      </c>
      <c r="C202" s="2">
        <v>45808</v>
      </c>
      <c r="D202" s="1" t="s">
        <v>73</v>
      </c>
      <c r="E202" s="1" t="s">
        <v>74</v>
      </c>
      <c r="F202" s="1" t="s">
        <v>37</v>
      </c>
      <c r="G202" s="1" t="s">
        <v>289</v>
      </c>
      <c r="H202" s="1" t="s">
        <v>76</v>
      </c>
      <c r="I202" s="3">
        <v>189800</v>
      </c>
      <c r="J202" s="3">
        <v>0</v>
      </c>
      <c r="K202" s="1" t="s">
        <v>40</v>
      </c>
      <c r="L202" s="1" t="s">
        <v>307</v>
      </c>
      <c r="M202" s="1" t="s">
        <v>308</v>
      </c>
      <c r="N202" s="1" t="s">
        <v>79</v>
      </c>
      <c r="O202" s="1" t="s">
        <v>80</v>
      </c>
      <c r="P202" s="1" t="s">
        <v>43</v>
      </c>
      <c r="Q202" s="1" t="s">
        <v>43</v>
      </c>
      <c r="R202" s="3">
        <v>0</v>
      </c>
      <c r="S202" s="1" t="s">
        <v>44</v>
      </c>
      <c r="T202" s="1" t="s">
        <v>45</v>
      </c>
      <c r="U202" s="1" t="s">
        <v>289</v>
      </c>
      <c r="V202" s="1" t="s">
        <v>46</v>
      </c>
      <c r="W202" s="1" t="s">
        <v>81</v>
      </c>
      <c r="X202" s="1" t="s">
        <v>290</v>
      </c>
      <c r="Y202" s="1" t="s">
        <v>83</v>
      </c>
      <c r="Z202" s="1" t="s">
        <v>219</v>
      </c>
      <c r="AA202" s="1" t="s">
        <v>51</v>
      </c>
      <c r="AB202" s="1" t="s">
        <v>290</v>
      </c>
      <c r="AC202" s="1" t="s">
        <v>37</v>
      </c>
    </row>
    <row r="203" spans="1:29" x14ac:dyDescent="0.25">
      <c r="A203" s="1" t="s">
        <v>33</v>
      </c>
      <c r="B203" s="1" t="s">
        <v>34</v>
      </c>
      <c r="C203" s="2">
        <v>45808</v>
      </c>
      <c r="D203" s="1" t="s">
        <v>73</v>
      </c>
      <c r="E203" s="1" t="s">
        <v>74</v>
      </c>
      <c r="F203" s="1" t="s">
        <v>37</v>
      </c>
      <c r="G203" s="1" t="s">
        <v>289</v>
      </c>
      <c r="H203" s="1" t="s">
        <v>76</v>
      </c>
      <c r="I203" s="3">
        <v>47450</v>
      </c>
      <c r="J203" s="3">
        <v>0</v>
      </c>
      <c r="K203" s="1" t="s">
        <v>40</v>
      </c>
      <c r="L203" s="1" t="s">
        <v>111</v>
      </c>
      <c r="M203" s="1" t="s">
        <v>112</v>
      </c>
      <c r="N203" s="1" t="s">
        <v>79</v>
      </c>
      <c r="O203" s="1" t="s">
        <v>80</v>
      </c>
      <c r="P203" s="1" t="s">
        <v>43</v>
      </c>
      <c r="Q203" s="1" t="s">
        <v>43</v>
      </c>
      <c r="R203" s="3">
        <v>0</v>
      </c>
      <c r="S203" s="1" t="s">
        <v>44</v>
      </c>
      <c r="T203" s="1" t="s">
        <v>45</v>
      </c>
      <c r="U203" s="1" t="s">
        <v>289</v>
      </c>
      <c r="V203" s="1" t="s">
        <v>46</v>
      </c>
      <c r="W203" s="1" t="s">
        <v>81</v>
      </c>
      <c r="X203" s="1" t="s">
        <v>290</v>
      </c>
      <c r="Y203" s="1" t="s">
        <v>83</v>
      </c>
      <c r="Z203" s="1" t="s">
        <v>219</v>
      </c>
      <c r="AA203" s="1" t="s">
        <v>51</v>
      </c>
      <c r="AB203" s="1" t="s">
        <v>290</v>
      </c>
      <c r="AC203" s="1" t="s">
        <v>37</v>
      </c>
    </row>
    <row r="204" spans="1:29" x14ac:dyDescent="0.25">
      <c r="A204" s="1" t="s">
        <v>33</v>
      </c>
      <c r="B204" s="1" t="s">
        <v>34</v>
      </c>
      <c r="C204" s="2">
        <v>45808</v>
      </c>
      <c r="D204" s="1" t="s">
        <v>73</v>
      </c>
      <c r="E204" s="1" t="s">
        <v>74</v>
      </c>
      <c r="F204" s="1" t="s">
        <v>37</v>
      </c>
      <c r="G204" s="1" t="s">
        <v>289</v>
      </c>
      <c r="H204" s="1" t="s">
        <v>76</v>
      </c>
      <c r="I204" s="3">
        <v>142350</v>
      </c>
      <c r="J204" s="3">
        <v>0</v>
      </c>
      <c r="K204" s="1" t="s">
        <v>40</v>
      </c>
      <c r="L204" s="1" t="s">
        <v>168</v>
      </c>
      <c r="M204" s="1" t="s">
        <v>169</v>
      </c>
      <c r="N204" s="1" t="s">
        <v>79</v>
      </c>
      <c r="O204" s="1" t="s">
        <v>80</v>
      </c>
      <c r="P204" s="1" t="s">
        <v>43</v>
      </c>
      <c r="Q204" s="1" t="s">
        <v>43</v>
      </c>
      <c r="R204" s="3">
        <v>0</v>
      </c>
      <c r="S204" s="1" t="s">
        <v>44</v>
      </c>
      <c r="T204" s="1" t="s">
        <v>45</v>
      </c>
      <c r="U204" s="1" t="s">
        <v>289</v>
      </c>
      <c r="V204" s="1" t="s">
        <v>46</v>
      </c>
      <c r="W204" s="1" t="s">
        <v>81</v>
      </c>
      <c r="X204" s="1" t="s">
        <v>290</v>
      </c>
      <c r="Y204" s="1" t="s">
        <v>83</v>
      </c>
      <c r="Z204" s="1" t="s">
        <v>219</v>
      </c>
      <c r="AA204" s="1" t="s">
        <v>51</v>
      </c>
      <c r="AB204" s="1" t="s">
        <v>290</v>
      </c>
      <c r="AC204" s="1" t="s">
        <v>37</v>
      </c>
    </row>
    <row r="205" spans="1:29" x14ac:dyDescent="0.25">
      <c r="A205" s="1" t="s">
        <v>33</v>
      </c>
      <c r="B205" s="1" t="s">
        <v>34</v>
      </c>
      <c r="C205" s="2">
        <v>45808</v>
      </c>
      <c r="D205" s="1" t="s">
        <v>73</v>
      </c>
      <c r="E205" s="1" t="s">
        <v>74</v>
      </c>
      <c r="F205" s="1" t="s">
        <v>37</v>
      </c>
      <c r="G205" s="1" t="s">
        <v>289</v>
      </c>
      <c r="H205" s="1" t="s">
        <v>76</v>
      </c>
      <c r="I205" s="3">
        <v>711750</v>
      </c>
      <c r="J205" s="3">
        <v>0</v>
      </c>
      <c r="K205" s="1" t="s">
        <v>40</v>
      </c>
      <c r="L205" s="1" t="s">
        <v>113</v>
      </c>
      <c r="M205" s="1" t="s">
        <v>114</v>
      </c>
      <c r="N205" s="1" t="s">
        <v>79</v>
      </c>
      <c r="O205" s="1" t="s">
        <v>80</v>
      </c>
      <c r="P205" s="1" t="s">
        <v>43</v>
      </c>
      <c r="Q205" s="1" t="s">
        <v>43</v>
      </c>
      <c r="R205" s="3">
        <v>0</v>
      </c>
      <c r="S205" s="1" t="s">
        <v>44</v>
      </c>
      <c r="T205" s="1" t="s">
        <v>45</v>
      </c>
      <c r="U205" s="1" t="s">
        <v>289</v>
      </c>
      <c r="V205" s="1" t="s">
        <v>46</v>
      </c>
      <c r="W205" s="1" t="s">
        <v>81</v>
      </c>
      <c r="X205" s="1" t="s">
        <v>290</v>
      </c>
      <c r="Y205" s="1" t="s">
        <v>83</v>
      </c>
      <c r="Z205" s="1" t="s">
        <v>219</v>
      </c>
      <c r="AA205" s="1" t="s">
        <v>51</v>
      </c>
      <c r="AB205" s="1" t="s">
        <v>290</v>
      </c>
      <c r="AC205" s="1" t="s">
        <v>37</v>
      </c>
    </row>
    <row r="206" spans="1:29" x14ac:dyDescent="0.25">
      <c r="A206" s="1" t="s">
        <v>33</v>
      </c>
      <c r="B206" s="1" t="s">
        <v>34</v>
      </c>
      <c r="C206" s="2">
        <v>45808</v>
      </c>
      <c r="D206" s="1" t="s">
        <v>73</v>
      </c>
      <c r="E206" s="1" t="s">
        <v>74</v>
      </c>
      <c r="F206" s="1" t="s">
        <v>37</v>
      </c>
      <c r="G206" s="1" t="s">
        <v>289</v>
      </c>
      <c r="H206" s="1" t="s">
        <v>76</v>
      </c>
      <c r="I206" s="3">
        <v>427050</v>
      </c>
      <c r="J206" s="3">
        <v>0</v>
      </c>
      <c r="K206" s="1" t="s">
        <v>40</v>
      </c>
      <c r="L206" s="1" t="s">
        <v>105</v>
      </c>
      <c r="M206" s="1" t="s">
        <v>106</v>
      </c>
      <c r="N206" s="1" t="s">
        <v>79</v>
      </c>
      <c r="O206" s="1" t="s">
        <v>80</v>
      </c>
      <c r="P206" s="1" t="s">
        <v>43</v>
      </c>
      <c r="Q206" s="1" t="s">
        <v>43</v>
      </c>
      <c r="R206" s="3">
        <v>0</v>
      </c>
      <c r="S206" s="1" t="s">
        <v>44</v>
      </c>
      <c r="T206" s="1" t="s">
        <v>45</v>
      </c>
      <c r="U206" s="1" t="s">
        <v>289</v>
      </c>
      <c r="V206" s="1" t="s">
        <v>46</v>
      </c>
      <c r="W206" s="1" t="s">
        <v>81</v>
      </c>
      <c r="X206" s="1" t="s">
        <v>290</v>
      </c>
      <c r="Y206" s="1" t="s">
        <v>83</v>
      </c>
      <c r="Z206" s="1" t="s">
        <v>219</v>
      </c>
      <c r="AA206" s="1" t="s">
        <v>51</v>
      </c>
      <c r="AB206" s="1" t="s">
        <v>290</v>
      </c>
      <c r="AC206" s="1" t="s">
        <v>37</v>
      </c>
    </row>
    <row r="207" spans="1:29" x14ac:dyDescent="0.25">
      <c r="A207" s="1" t="s">
        <v>33</v>
      </c>
      <c r="B207" s="1" t="s">
        <v>34</v>
      </c>
      <c r="C207" s="2">
        <v>45808</v>
      </c>
      <c r="D207" s="1" t="s">
        <v>73</v>
      </c>
      <c r="E207" s="1" t="s">
        <v>74</v>
      </c>
      <c r="F207" s="1" t="s">
        <v>37</v>
      </c>
      <c r="G207" s="1" t="s">
        <v>289</v>
      </c>
      <c r="H207" s="1" t="s">
        <v>76</v>
      </c>
      <c r="I207" s="3">
        <v>142350</v>
      </c>
      <c r="J207" s="3">
        <v>0</v>
      </c>
      <c r="K207" s="1" t="s">
        <v>40</v>
      </c>
      <c r="L207" s="1" t="s">
        <v>148</v>
      </c>
      <c r="M207" s="1" t="s">
        <v>149</v>
      </c>
      <c r="N207" s="1" t="s">
        <v>79</v>
      </c>
      <c r="O207" s="1" t="s">
        <v>80</v>
      </c>
      <c r="P207" s="1" t="s">
        <v>43</v>
      </c>
      <c r="Q207" s="1" t="s">
        <v>43</v>
      </c>
      <c r="R207" s="3">
        <v>0</v>
      </c>
      <c r="S207" s="1" t="s">
        <v>44</v>
      </c>
      <c r="T207" s="1" t="s">
        <v>45</v>
      </c>
      <c r="U207" s="1" t="s">
        <v>289</v>
      </c>
      <c r="V207" s="1" t="s">
        <v>46</v>
      </c>
      <c r="W207" s="1" t="s">
        <v>81</v>
      </c>
      <c r="X207" s="1" t="s">
        <v>290</v>
      </c>
      <c r="Y207" s="1" t="s">
        <v>83</v>
      </c>
      <c r="Z207" s="1" t="s">
        <v>219</v>
      </c>
      <c r="AA207" s="1" t="s">
        <v>51</v>
      </c>
      <c r="AB207" s="1" t="s">
        <v>290</v>
      </c>
      <c r="AC207" s="1" t="s">
        <v>37</v>
      </c>
    </row>
    <row r="208" spans="1:29" x14ac:dyDescent="0.25">
      <c r="A208" s="1" t="s">
        <v>33</v>
      </c>
      <c r="B208" s="1" t="s">
        <v>34</v>
      </c>
      <c r="C208" s="2">
        <v>45808</v>
      </c>
      <c r="D208" s="1" t="s">
        <v>73</v>
      </c>
      <c r="E208" s="1" t="s">
        <v>74</v>
      </c>
      <c r="F208" s="1" t="s">
        <v>37</v>
      </c>
      <c r="G208" s="1" t="s">
        <v>289</v>
      </c>
      <c r="H208" s="1" t="s">
        <v>76</v>
      </c>
      <c r="I208" s="3">
        <v>616850</v>
      </c>
      <c r="J208" s="3">
        <v>0</v>
      </c>
      <c r="K208" s="1" t="s">
        <v>40</v>
      </c>
      <c r="L208" s="1" t="s">
        <v>125</v>
      </c>
      <c r="M208" s="1" t="s">
        <v>126</v>
      </c>
      <c r="N208" s="1" t="s">
        <v>79</v>
      </c>
      <c r="O208" s="1" t="s">
        <v>80</v>
      </c>
      <c r="P208" s="1" t="s">
        <v>43</v>
      </c>
      <c r="Q208" s="1" t="s">
        <v>43</v>
      </c>
      <c r="R208" s="3">
        <v>0</v>
      </c>
      <c r="S208" s="1" t="s">
        <v>44</v>
      </c>
      <c r="T208" s="1" t="s">
        <v>45</v>
      </c>
      <c r="U208" s="1" t="s">
        <v>289</v>
      </c>
      <c r="V208" s="1" t="s">
        <v>46</v>
      </c>
      <c r="W208" s="1" t="s">
        <v>81</v>
      </c>
      <c r="X208" s="1" t="s">
        <v>290</v>
      </c>
      <c r="Y208" s="1" t="s">
        <v>83</v>
      </c>
      <c r="Z208" s="1" t="s">
        <v>219</v>
      </c>
      <c r="AA208" s="1" t="s">
        <v>51</v>
      </c>
      <c r="AB208" s="1" t="s">
        <v>290</v>
      </c>
      <c r="AC208" s="1" t="s">
        <v>37</v>
      </c>
    </row>
    <row r="209" spans="1:29" x14ac:dyDescent="0.25">
      <c r="A209" s="1" t="s">
        <v>33</v>
      </c>
      <c r="B209" s="1" t="s">
        <v>34</v>
      </c>
      <c r="C209" s="2">
        <v>45808</v>
      </c>
      <c r="D209" s="1" t="s">
        <v>73</v>
      </c>
      <c r="E209" s="1" t="s">
        <v>74</v>
      </c>
      <c r="F209" s="1" t="s">
        <v>37</v>
      </c>
      <c r="G209" s="1" t="s">
        <v>289</v>
      </c>
      <c r="H209" s="1" t="s">
        <v>76</v>
      </c>
      <c r="I209" s="3">
        <v>569400</v>
      </c>
      <c r="J209" s="3">
        <v>0</v>
      </c>
      <c r="K209" s="1" t="s">
        <v>40</v>
      </c>
      <c r="L209" s="1" t="s">
        <v>297</v>
      </c>
      <c r="M209" s="1" t="s">
        <v>298</v>
      </c>
      <c r="N209" s="1" t="s">
        <v>79</v>
      </c>
      <c r="O209" s="1" t="s">
        <v>80</v>
      </c>
      <c r="P209" s="1" t="s">
        <v>43</v>
      </c>
      <c r="Q209" s="1" t="s">
        <v>43</v>
      </c>
      <c r="R209" s="3">
        <v>0</v>
      </c>
      <c r="S209" s="1" t="s">
        <v>44</v>
      </c>
      <c r="T209" s="1" t="s">
        <v>45</v>
      </c>
      <c r="U209" s="1" t="s">
        <v>289</v>
      </c>
      <c r="V209" s="1" t="s">
        <v>46</v>
      </c>
      <c r="W209" s="1" t="s">
        <v>81</v>
      </c>
      <c r="X209" s="1" t="s">
        <v>290</v>
      </c>
      <c r="Y209" s="1" t="s">
        <v>83</v>
      </c>
      <c r="Z209" s="1" t="s">
        <v>219</v>
      </c>
      <c r="AA209" s="1" t="s">
        <v>51</v>
      </c>
      <c r="AB209" s="1" t="s">
        <v>290</v>
      </c>
      <c r="AC209" s="1" t="s">
        <v>37</v>
      </c>
    </row>
    <row r="210" spans="1:29" x14ac:dyDescent="0.25">
      <c r="A210" s="1" t="s">
        <v>33</v>
      </c>
      <c r="B210" s="1" t="s">
        <v>34</v>
      </c>
      <c r="C210" s="2">
        <v>45808</v>
      </c>
      <c r="D210" s="1" t="s">
        <v>73</v>
      </c>
      <c r="E210" s="1" t="s">
        <v>74</v>
      </c>
      <c r="F210" s="1" t="s">
        <v>37</v>
      </c>
      <c r="G210" s="1" t="s">
        <v>289</v>
      </c>
      <c r="H210" s="1" t="s">
        <v>76</v>
      </c>
      <c r="I210" s="3">
        <v>47450</v>
      </c>
      <c r="J210" s="3">
        <v>0</v>
      </c>
      <c r="K210" s="1" t="s">
        <v>40</v>
      </c>
      <c r="L210" s="1" t="s">
        <v>309</v>
      </c>
      <c r="M210" s="1" t="s">
        <v>310</v>
      </c>
      <c r="N210" s="1" t="s">
        <v>79</v>
      </c>
      <c r="O210" s="1" t="s">
        <v>80</v>
      </c>
      <c r="P210" s="1" t="s">
        <v>43</v>
      </c>
      <c r="Q210" s="1" t="s">
        <v>43</v>
      </c>
      <c r="R210" s="3">
        <v>0</v>
      </c>
      <c r="S210" s="1" t="s">
        <v>44</v>
      </c>
      <c r="T210" s="1" t="s">
        <v>45</v>
      </c>
      <c r="U210" s="1" t="s">
        <v>289</v>
      </c>
      <c r="V210" s="1" t="s">
        <v>46</v>
      </c>
      <c r="W210" s="1" t="s">
        <v>81</v>
      </c>
      <c r="X210" s="1" t="s">
        <v>290</v>
      </c>
      <c r="Y210" s="1" t="s">
        <v>83</v>
      </c>
      <c r="Z210" s="1" t="s">
        <v>219</v>
      </c>
      <c r="AA210" s="1" t="s">
        <v>51</v>
      </c>
      <c r="AB210" s="1" t="s">
        <v>290</v>
      </c>
      <c r="AC210" s="1" t="s">
        <v>37</v>
      </c>
    </row>
    <row r="211" spans="1:29" x14ac:dyDescent="0.25">
      <c r="A211" s="1" t="s">
        <v>33</v>
      </c>
      <c r="B211" s="1" t="s">
        <v>34</v>
      </c>
      <c r="C211" s="2">
        <v>45808</v>
      </c>
      <c r="D211" s="1" t="s">
        <v>73</v>
      </c>
      <c r="E211" s="1" t="s">
        <v>74</v>
      </c>
      <c r="F211" s="1" t="s">
        <v>37</v>
      </c>
      <c r="G211" s="1" t="s">
        <v>289</v>
      </c>
      <c r="H211" s="1" t="s">
        <v>76</v>
      </c>
      <c r="I211" s="3">
        <v>237250</v>
      </c>
      <c r="J211" s="3">
        <v>0</v>
      </c>
      <c r="K211" s="1" t="s">
        <v>40</v>
      </c>
      <c r="L211" s="1" t="s">
        <v>287</v>
      </c>
      <c r="M211" s="1" t="s">
        <v>288</v>
      </c>
      <c r="N211" s="1" t="s">
        <v>79</v>
      </c>
      <c r="O211" s="1" t="s">
        <v>80</v>
      </c>
      <c r="P211" s="1" t="s">
        <v>43</v>
      </c>
      <c r="Q211" s="1" t="s">
        <v>43</v>
      </c>
      <c r="R211" s="3">
        <v>0</v>
      </c>
      <c r="S211" s="1" t="s">
        <v>44</v>
      </c>
      <c r="T211" s="1" t="s">
        <v>45</v>
      </c>
      <c r="U211" s="1" t="s">
        <v>289</v>
      </c>
      <c r="V211" s="1" t="s">
        <v>46</v>
      </c>
      <c r="W211" s="1" t="s">
        <v>81</v>
      </c>
      <c r="X211" s="1" t="s">
        <v>290</v>
      </c>
      <c r="Y211" s="1" t="s">
        <v>83</v>
      </c>
      <c r="Z211" s="1" t="s">
        <v>219</v>
      </c>
      <c r="AA211" s="1" t="s">
        <v>51</v>
      </c>
      <c r="AB211" s="1" t="s">
        <v>290</v>
      </c>
      <c r="AC211" s="1" t="s">
        <v>37</v>
      </c>
    </row>
    <row r="212" spans="1:29" x14ac:dyDescent="0.25">
      <c r="A212" s="1" t="s">
        <v>33</v>
      </c>
      <c r="B212" s="1" t="s">
        <v>34</v>
      </c>
      <c r="C212" s="2">
        <v>45808</v>
      </c>
      <c r="D212" s="1" t="s">
        <v>73</v>
      </c>
      <c r="E212" s="1" t="s">
        <v>74</v>
      </c>
      <c r="F212" s="1" t="s">
        <v>37</v>
      </c>
      <c r="G212" s="1" t="s">
        <v>289</v>
      </c>
      <c r="H212" s="1" t="s">
        <v>76</v>
      </c>
      <c r="I212" s="3">
        <v>142350</v>
      </c>
      <c r="J212" s="3">
        <v>0</v>
      </c>
      <c r="K212" s="1" t="s">
        <v>40</v>
      </c>
      <c r="L212" s="1" t="s">
        <v>246</v>
      </c>
      <c r="M212" s="1" t="s">
        <v>247</v>
      </c>
      <c r="N212" s="1" t="s">
        <v>79</v>
      </c>
      <c r="O212" s="1" t="s">
        <v>80</v>
      </c>
      <c r="P212" s="1" t="s">
        <v>43</v>
      </c>
      <c r="Q212" s="1" t="s">
        <v>43</v>
      </c>
      <c r="R212" s="3">
        <v>0</v>
      </c>
      <c r="S212" s="1" t="s">
        <v>44</v>
      </c>
      <c r="T212" s="1" t="s">
        <v>45</v>
      </c>
      <c r="U212" s="1" t="s">
        <v>289</v>
      </c>
      <c r="V212" s="1" t="s">
        <v>46</v>
      </c>
      <c r="W212" s="1" t="s">
        <v>81</v>
      </c>
      <c r="X212" s="1" t="s">
        <v>290</v>
      </c>
      <c r="Y212" s="1" t="s">
        <v>83</v>
      </c>
      <c r="Z212" s="1" t="s">
        <v>219</v>
      </c>
      <c r="AA212" s="1" t="s">
        <v>51</v>
      </c>
      <c r="AB212" s="1" t="s">
        <v>290</v>
      </c>
      <c r="AC212" s="1" t="s">
        <v>37</v>
      </c>
    </row>
    <row r="213" spans="1:29" x14ac:dyDescent="0.25">
      <c r="A213" s="1" t="s">
        <v>33</v>
      </c>
      <c r="B213" s="1" t="s">
        <v>34</v>
      </c>
      <c r="C213" s="2">
        <v>45808</v>
      </c>
      <c r="D213" s="1" t="s">
        <v>73</v>
      </c>
      <c r="E213" s="1" t="s">
        <v>74</v>
      </c>
      <c r="F213" s="1" t="s">
        <v>37</v>
      </c>
      <c r="G213" s="1" t="s">
        <v>289</v>
      </c>
      <c r="H213" s="1" t="s">
        <v>76</v>
      </c>
      <c r="I213" s="3">
        <v>379600</v>
      </c>
      <c r="J213" s="3">
        <v>0</v>
      </c>
      <c r="K213" s="1" t="s">
        <v>40</v>
      </c>
      <c r="L213" s="1" t="s">
        <v>303</v>
      </c>
      <c r="M213" s="1" t="s">
        <v>304</v>
      </c>
      <c r="N213" s="1" t="s">
        <v>295</v>
      </c>
      <c r="O213" s="1" t="s">
        <v>296</v>
      </c>
      <c r="P213" s="1" t="s">
        <v>43</v>
      </c>
      <c r="Q213" s="1" t="s">
        <v>43</v>
      </c>
      <c r="R213" s="3">
        <v>0</v>
      </c>
      <c r="S213" s="1" t="s">
        <v>44</v>
      </c>
      <c r="T213" s="1" t="s">
        <v>45</v>
      </c>
      <c r="U213" s="1" t="s">
        <v>289</v>
      </c>
      <c r="V213" s="1" t="s">
        <v>46</v>
      </c>
      <c r="W213" s="1" t="s">
        <v>81</v>
      </c>
      <c r="X213" s="1" t="s">
        <v>290</v>
      </c>
      <c r="Y213" s="1" t="s">
        <v>83</v>
      </c>
      <c r="Z213" s="1" t="s">
        <v>219</v>
      </c>
      <c r="AA213" s="1" t="s">
        <v>51</v>
      </c>
      <c r="AB213" s="1" t="s">
        <v>290</v>
      </c>
      <c r="AC213" s="1" t="s">
        <v>37</v>
      </c>
    </row>
    <row r="214" spans="1:29" x14ac:dyDescent="0.25">
      <c r="A214" s="1" t="s">
        <v>33</v>
      </c>
      <c r="B214" s="1" t="s">
        <v>34</v>
      </c>
      <c r="C214" s="2">
        <v>45808</v>
      </c>
      <c r="D214" s="1" t="s">
        <v>73</v>
      </c>
      <c r="E214" s="1" t="s">
        <v>74</v>
      </c>
      <c r="F214" s="1" t="s">
        <v>37</v>
      </c>
      <c r="G214" s="1" t="s">
        <v>289</v>
      </c>
      <c r="H214" s="1" t="s">
        <v>76</v>
      </c>
      <c r="I214" s="3">
        <v>785573</v>
      </c>
      <c r="J214" s="3">
        <v>0</v>
      </c>
      <c r="K214" s="1" t="s">
        <v>40</v>
      </c>
      <c r="L214" s="1" t="s">
        <v>277</v>
      </c>
      <c r="M214" s="1" t="s">
        <v>278</v>
      </c>
      <c r="N214" s="1" t="s">
        <v>89</v>
      </c>
      <c r="O214" s="1" t="s">
        <v>90</v>
      </c>
      <c r="P214" s="1" t="s">
        <v>43</v>
      </c>
      <c r="Q214" s="1" t="s">
        <v>43</v>
      </c>
      <c r="R214" s="3">
        <v>0</v>
      </c>
      <c r="S214" s="1" t="s">
        <v>44</v>
      </c>
      <c r="T214" s="1" t="s">
        <v>45</v>
      </c>
      <c r="U214" s="1" t="s">
        <v>289</v>
      </c>
      <c r="V214" s="1" t="s">
        <v>46</v>
      </c>
      <c r="W214" s="1" t="s">
        <v>81</v>
      </c>
      <c r="X214" s="1" t="s">
        <v>290</v>
      </c>
      <c r="Y214" s="1" t="s">
        <v>83</v>
      </c>
      <c r="Z214" s="1" t="s">
        <v>219</v>
      </c>
      <c r="AA214" s="1" t="s">
        <v>51</v>
      </c>
      <c r="AB214" s="1" t="s">
        <v>290</v>
      </c>
      <c r="AC214" s="1" t="s">
        <v>37</v>
      </c>
    </row>
    <row r="215" spans="1:29" x14ac:dyDescent="0.25">
      <c r="A215" s="1" t="s">
        <v>33</v>
      </c>
      <c r="B215" s="1" t="s">
        <v>34</v>
      </c>
      <c r="C215" s="2">
        <v>45804</v>
      </c>
      <c r="D215" s="1" t="s">
        <v>35</v>
      </c>
      <c r="E215" s="1" t="s">
        <v>36</v>
      </c>
      <c r="F215" s="1" t="s">
        <v>37</v>
      </c>
      <c r="G215" s="1" t="s">
        <v>311</v>
      </c>
      <c r="H215" s="1" t="s">
        <v>312</v>
      </c>
      <c r="I215" s="3">
        <v>0</v>
      </c>
      <c r="J215" s="3">
        <v>142350</v>
      </c>
      <c r="K215" s="1" t="s">
        <v>40</v>
      </c>
      <c r="L215" s="1" t="s">
        <v>62</v>
      </c>
      <c r="M215" s="1" t="s">
        <v>63</v>
      </c>
      <c r="N215" s="1" t="s">
        <v>37</v>
      </c>
      <c r="O215" s="1" t="s">
        <v>43</v>
      </c>
      <c r="P215" s="1" t="s">
        <v>43</v>
      </c>
      <c r="Q215" s="1" t="s">
        <v>43</v>
      </c>
      <c r="R215" s="3">
        <v>0</v>
      </c>
      <c r="S215" s="1" t="s">
        <v>44</v>
      </c>
      <c r="T215" s="1" t="s">
        <v>45</v>
      </c>
      <c r="U215" s="1" t="s">
        <v>311</v>
      </c>
      <c r="V215" s="1" t="s">
        <v>46</v>
      </c>
      <c r="W215" s="1" t="s">
        <v>47</v>
      </c>
      <c r="X215" s="1" t="s">
        <v>313</v>
      </c>
      <c r="Y215" s="1" t="s">
        <v>49</v>
      </c>
      <c r="Z215" s="1" t="s">
        <v>50</v>
      </c>
      <c r="AA215" s="1" t="s">
        <v>51</v>
      </c>
      <c r="AB215" s="1" t="s">
        <v>313</v>
      </c>
      <c r="AC215" s="1" t="s">
        <v>37</v>
      </c>
    </row>
    <row r="216" spans="1:29" x14ac:dyDescent="0.25">
      <c r="A216" s="1" t="s">
        <v>33</v>
      </c>
      <c r="B216" s="1" t="s">
        <v>34</v>
      </c>
      <c r="C216" s="2">
        <v>45798</v>
      </c>
      <c r="D216" s="1" t="s">
        <v>35</v>
      </c>
      <c r="E216" s="1" t="s">
        <v>36</v>
      </c>
      <c r="F216" s="1" t="s">
        <v>37</v>
      </c>
      <c r="G216" s="1" t="s">
        <v>314</v>
      </c>
      <c r="H216" s="1" t="s">
        <v>315</v>
      </c>
      <c r="I216" s="3">
        <v>0</v>
      </c>
      <c r="J216" s="3">
        <v>128121</v>
      </c>
      <c r="K216" s="1" t="s">
        <v>40</v>
      </c>
      <c r="L216" s="1" t="s">
        <v>206</v>
      </c>
      <c r="M216" s="1" t="s">
        <v>207</v>
      </c>
      <c r="N216" s="1" t="s">
        <v>37</v>
      </c>
      <c r="O216" s="1" t="s">
        <v>43</v>
      </c>
      <c r="P216" s="1" t="s">
        <v>43</v>
      </c>
      <c r="Q216" s="1" t="s">
        <v>43</v>
      </c>
      <c r="R216" s="3">
        <v>0</v>
      </c>
      <c r="S216" s="1" t="s">
        <v>44</v>
      </c>
      <c r="T216" s="1" t="s">
        <v>45</v>
      </c>
      <c r="U216" s="1" t="s">
        <v>314</v>
      </c>
      <c r="V216" s="1" t="s">
        <v>46</v>
      </c>
      <c r="W216" s="1" t="s">
        <v>47</v>
      </c>
      <c r="X216" s="1" t="s">
        <v>316</v>
      </c>
      <c r="Y216" s="1" t="s">
        <v>49</v>
      </c>
      <c r="Z216" s="1" t="s">
        <v>50</v>
      </c>
      <c r="AA216" s="1" t="s">
        <v>51</v>
      </c>
      <c r="AB216" s="1" t="s">
        <v>316</v>
      </c>
      <c r="AC216" s="1" t="s">
        <v>37</v>
      </c>
    </row>
    <row r="217" spans="1:29" x14ac:dyDescent="0.25">
      <c r="A217" s="1" t="s">
        <v>33</v>
      </c>
      <c r="B217" s="1" t="s">
        <v>34</v>
      </c>
      <c r="C217" s="2">
        <v>45798</v>
      </c>
      <c r="D217" s="1" t="s">
        <v>35</v>
      </c>
      <c r="E217" s="1" t="s">
        <v>36</v>
      </c>
      <c r="F217" s="1" t="s">
        <v>37</v>
      </c>
      <c r="G217" s="1" t="s">
        <v>317</v>
      </c>
      <c r="H217" s="1" t="s">
        <v>318</v>
      </c>
      <c r="I217" s="3">
        <v>0</v>
      </c>
      <c r="J217" s="3">
        <v>1198257</v>
      </c>
      <c r="K217" s="1" t="s">
        <v>40</v>
      </c>
      <c r="L217" s="1" t="s">
        <v>62</v>
      </c>
      <c r="M217" s="1" t="s">
        <v>63</v>
      </c>
      <c r="N217" s="1" t="s">
        <v>37</v>
      </c>
      <c r="O217" s="1" t="s">
        <v>43</v>
      </c>
      <c r="P217" s="1" t="s">
        <v>43</v>
      </c>
      <c r="Q217" s="1" t="s">
        <v>43</v>
      </c>
      <c r="R217" s="3">
        <v>0</v>
      </c>
      <c r="S217" s="1" t="s">
        <v>44</v>
      </c>
      <c r="T217" s="1" t="s">
        <v>45</v>
      </c>
      <c r="U217" s="1" t="s">
        <v>317</v>
      </c>
      <c r="V217" s="1" t="s">
        <v>46</v>
      </c>
      <c r="W217" s="1" t="s">
        <v>47</v>
      </c>
      <c r="X217" s="1" t="s">
        <v>319</v>
      </c>
      <c r="Y217" s="1" t="s">
        <v>49</v>
      </c>
      <c r="Z217" s="1" t="s">
        <v>50</v>
      </c>
      <c r="AA217" s="1" t="s">
        <v>51</v>
      </c>
      <c r="AB217" s="1" t="s">
        <v>319</v>
      </c>
      <c r="AC217" s="1" t="s">
        <v>37</v>
      </c>
    </row>
    <row r="218" spans="1:29" x14ac:dyDescent="0.25">
      <c r="A218" s="1" t="s">
        <v>33</v>
      </c>
      <c r="B218" s="1" t="s">
        <v>34</v>
      </c>
      <c r="C218" s="2">
        <v>45786</v>
      </c>
      <c r="D218" s="1" t="s">
        <v>35</v>
      </c>
      <c r="E218" s="1" t="s">
        <v>36</v>
      </c>
      <c r="F218" s="1" t="s">
        <v>37</v>
      </c>
      <c r="G218" s="1" t="s">
        <v>320</v>
      </c>
      <c r="H218" s="1" t="s">
        <v>321</v>
      </c>
      <c r="I218" s="3">
        <v>0</v>
      </c>
      <c r="J218" s="3">
        <v>919887</v>
      </c>
      <c r="K218" s="1" t="s">
        <v>40</v>
      </c>
      <c r="L218" s="1" t="s">
        <v>206</v>
      </c>
      <c r="M218" s="1" t="s">
        <v>207</v>
      </c>
      <c r="N218" s="1" t="s">
        <v>37</v>
      </c>
      <c r="O218" s="1" t="s">
        <v>43</v>
      </c>
      <c r="P218" s="1" t="s">
        <v>43</v>
      </c>
      <c r="Q218" s="1" t="s">
        <v>43</v>
      </c>
      <c r="R218" s="3">
        <v>0</v>
      </c>
      <c r="S218" s="1" t="s">
        <v>44</v>
      </c>
      <c r="T218" s="1" t="s">
        <v>45</v>
      </c>
      <c r="U218" s="1" t="s">
        <v>320</v>
      </c>
      <c r="V218" s="1" t="s">
        <v>46</v>
      </c>
      <c r="W218" s="1" t="s">
        <v>47</v>
      </c>
      <c r="X218" s="1" t="s">
        <v>322</v>
      </c>
      <c r="Y218" s="1" t="s">
        <v>49</v>
      </c>
      <c r="Z218" s="1" t="s">
        <v>50</v>
      </c>
      <c r="AA218" s="1" t="s">
        <v>51</v>
      </c>
      <c r="AB218" s="1" t="s">
        <v>322</v>
      </c>
      <c r="AC218" s="1" t="s">
        <v>37</v>
      </c>
    </row>
    <row r="219" spans="1:29" x14ac:dyDescent="0.25">
      <c r="A219" s="1" t="s">
        <v>33</v>
      </c>
      <c r="B219" s="1" t="s">
        <v>34</v>
      </c>
      <c r="C219" s="2">
        <v>45785</v>
      </c>
      <c r="D219" s="1" t="s">
        <v>35</v>
      </c>
      <c r="E219" s="1" t="s">
        <v>36</v>
      </c>
      <c r="F219" s="1" t="s">
        <v>37</v>
      </c>
      <c r="G219" s="1" t="s">
        <v>323</v>
      </c>
      <c r="H219" s="1" t="s">
        <v>324</v>
      </c>
      <c r="I219" s="3">
        <v>0</v>
      </c>
      <c r="J219" s="3">
        <v>47450</v>
      </c>
      <c r="K219" s="1" t="s">
        <v>40</v>
      </c>
      <c r="L219" s="1" t="s">
        <v>214</v>
      </c>
      <c r="M219" s="1" t="s">
        <v>215</v>
      </c>
      <c r="N219" s="1" t="s">
        <v>37</v>
      </c>
      <c r="O219" s="1" t="s">
        <v>43</v>
      </c>
      <c r="P219" s="1" t="s">
        <v>43</v>
      </c>
      <c r="Q219" s="1" t="s">
        <v>43</v>
      </c>
      <c r="R219" s="3">
        <v>0</v>
      </c>
      <c r="S219" s="1" t="s">
        <v>44</v>
      </c>
      <c r="T219" s="1" t="s">
        <v>45</v>
      </c>
      <c r="U219" s="1" t="s">
        <v>323</v>
      </c>
      <c r="V219" s="1" t="s">
        <v>46</v>
      </c>
      <c r="W219" s="1" t="s">
        <v>47</v>
      </c>
      <c r="X219" s="1" t="s">
        <v>325</v>
      </c>
      <c r="Y219" s="1" t="s">
        <v>49</v>
      </c>
      <c r="Z219" s="1" t="s">
        <v>50</v>
      </c>
      <c r="AA219" s="1" t="s">
        <v>51</v>
      </c>
      <c r="AB219" s="1" t="s">
        <v>325</v>
      </c>
      <c r="AC219" s="1" t="s">
        <v>37</v>
      </c>
    </row>
    <row r="220" spans="1:29" x14ac:dyDescent="0.25">
      <c r="A220" s="1" t="s">
        <v>33</v>
      </c>
      <c r="B220" s="1" t="s">
        <v>34</v>
      </c>
      <c r="C220" s="2">
        <v>45785</v>
      </c>
      <c r="D220" s="1" t="s">
        <v>35</v>
      </c>
      <c r="E220" s="1" t="s">
        <v>36</v>
      </c>
      <c r="F220" s="1" t="s">
        <v>37</v>
      </c>
      <c r="G220" s="1" t="s">
        <v>326</v>
      </c>
      <c r="H220" s="1" t="s">
        <v>327</v>
      </c>
      <c r="I220" s="3">
        <v>0</v>
      </c>
      <c r="J220" s="3">
        <v>720066</v>
      </c>
      <c r="K220" s="1" t="s">
        <v>40</v>
      </c>
      <c r="L220" s="1" t="s">
        <v>214</v>
      </c>
      <c r="M220" s="1" t="s">
        <v>215</v>
      </c>
      <c r="N220" s="1" t="s">
        <v>37</v>
      </c>
      <c r="O220" s="1" t="s">
        <v>43</v>
      </c>
      <c r="P220" s="1" t="s">
        <v>43</v>
      </c>
      <c r="Q220" s="1" t="s">
        <v>43</v>
      </c>
      <c r="R220" s="3">
        <v>0</v>
      </c>
      <c r="S220" s="1" t="s">
        <v>44</v>
      </c>
      <c r="T220" s="1" t="s">
        <v>45</v>
      </c>
      <c r="U220" s="1" t="s">
        <v>326</v>
      </c>
      <c r="V220" s="1" t="s">
        <v>46</v>
      </c>
      <c r="W220" s="1" t="s">
        <v>47</v>
      </c>
      <c r="X220" s="1" t="s">
        <v>328</v>
      </c>
      <c r="Y220" s="1" t="s">
        <v>49</v>
      </c>
      <c r="Z220" s="1" t="s">
        <v>50</v>
      </c>
      <c r="AA220" s="1" t="s">
        <v>51</v>
      </c>
      <c r="AB220" s="1" t="s">
        <v>328</v>
      </c>
      <c r="AC220" s="1" t="s">
        <v>37</v>
      </c>
    </row>
    <row r="221" spans="1:29" x14ac:dyDescent="0.25">
      <c r="A221" s="1" t="s">
        <v>33</v>
      </c>
      <c r="B221" s="1" t="s">
        <v>34</v>
      </c>
      <c r="C221" s="2">
        <v>45784</v>
      </c>
      <c r="D221" s="1" t="s">
        <v>35</v>
      </c>
      <c r="E221" s="1" t="s">
        <v>36</v>
      </c>
      <c r="F221" s="1" t="s">
        <v>37</v>
      </c>
      <c r="G221" s="1" t="s">
        <v>329</v>
      </c>
      <c r="H221" s="1" t="s">
        <v>330</v>
      </c>
      <c r="I221" s="3">
        <v>0</v>
      </c>
      <c r="J221" s="3">
        <v>380155</v>
      </c>
      <c r="K221" s="1" t="s">
        <v>40</v>
      </c>
      <c r="L221" s="1" t="s">
        <v>214</v>
      </c>
      <c r="M221" s="1" t="s">
        <v>215</v>
      </c>
      <c r="N221" s="1" t="s">
        <v>37</v>
      </c>
      <c r="O221" s="1" t="s">
        <v>43</v>
      </c>
      <c r="P221" s="1" t="s">
        <v>43</v>
      </c>
      <c r="Q221" s="1" t="s">
        <v>43</v>
      </c>
      <c r="R221" s="3">
        <v>0</v>
      </c>
      <c r="S221" s="1" t="s">
        <v>44</v>
      </c>
      <c r="T221" s="1" t="s">
        <v>45</v>
      </c>
      <c r="U221" s="1" t="s">
        <v>329</v>
      </c>
      <c r="V221" s="1" t="s">
        <v>46</v>
      </c>
      <c r="W221" s="1" t="s">
        <v>47</v>
      </c>
      <c r="X221" s="1" t="s">
        <v>331</v>
      </c>
      <c r="Y221" s="1" t="s">
        <v>49</v>
      </c>
      <c r="Z221" s="1" t="s">
        <v>50</v>
      </c>
      <c r="AA221" s="1" t="s">
        <v>51</v>
      </c>
      <c r="AB221" s="1" t="s">
        <v>331</v>
      </c>
      <c r="AC221" s="1" t="s">
        <v>37</v>
      </c>
    </row>
    <row r="222" spans="1:29" x14ac:dyDescent="0.25">
      <c r="A222" s="1" t="s">
        <v>33</v>
      </c>
      <c r="B222" s="1" t="s">
        <v>34</v>
      </c>
      <c r="C222" s="2">
        <v>45784</v>
      </c>
      <c r="D222" s="1" t="s">
        <v>35</v>
      </c>
      <c r="E222" s="1" t="s">
        <v>36</v>
      </c>
      <c r="F222" s="1" t="s">
        <v>37</v>
      </c>
      <c r="G222" s="1" t="s">
        <v>332</v>
      </c>
      <c r="H222" s="1" t="s">
        <v>333</v>
      </c>
      <c r="I222" s="3">
        <v>0</v>
      </c>
      <c r="J222" s="3">
        <v>142350</v>
      </c>
      <c r="K222" s="1" t="s">
        <v>40</v>
      </c>
      <c r="L222" s="1" t="s">
        <v>62</v>
      </c>
      <c r="M222" s="1" t="s">
        <v>63</v>
      </c>
      <c r="N222" s="1" t="s">
        <v>37</v>
      </c>
      <c r="O222" s="1" t="s">
        <v>43</v>
      </c>
      <c r="P222" s="1" t="s">
        <v>43</v>
      </c>
      <c r="Q222" s="1" t="s">
        <v>43</v>
      </c>
      <c r="R222" s="3">
        <v>0</v>
      </c>
      <c r="S222" s="1" t="s">
        <v>44</v>
      </c>
      <c r="T222" s="1" t="s">
        <v>45</v>
      </c>
      <c r="U222" s="1" t="s">
        <v>332</v>
      </c>
      <c r="V222" s="1" t="s">
        <v>46</v>
      </c>
      <c r="W222" s="1" t="s">
        <v>47</v>
      </c>
      <c r="X222" s="1" t="s">
        <v>334</v>
      </c>
      <c r="Y222" s="1" t="s">
        <v>49</v>
      </c>
      <c r="Z222" s="1" t="s">
        <v>50</v>
      </c>
      <c r="AA222" s="1" t="s">
        <v>51</v>
      </c>
      <c r="AB222" s="1" t="s">
        <v>334</v>
      </c>
      <c r="AC222" s="1" t="s">
        <v>37</v>
      </c>
    </row>
    <row r="223" spans="1:29" x14ac:dyDescent="0.25">
      <c r="A223" s="1" t="s">
        <v>33</v>
      </c>
      <c r="B223" s="1" t="s">
        <v>34</v>
      </c>
      <c r="C223" s="2">
        <v>45782</v>
      </c>
      <c r="D223" s="1" t="s">
        <v>35</v>
      </c>
      <c r="E223" s="1" t="s">
        <v>36</v>
      </c>
      <c r="F223" s="1" t="s">
        <v>37</v>
      </c>
      <c r="G223" s="1" t="s">
        <v>335</v>
      </c>
      <c r="H223" s="1" t="s">
        <v>336</v>
      </c>
      <c r="I223" s="3">
        <v>0</v>
      </c>
      <c r="J223" s="3">
        <v>142350</v>
      </c>
      <c r="K223" s="1" t="s">
        <v>40</v>
      </c>
      <c r="L223" s="1" t="s">
        <v>54</v>
      </c>
      <c r="M223" s="1" t="s">
        <v>55</v>
      </c>
      <c r="N223" s="1" t="s">
        <v>37</v>
      </c>
      <c r="O223" s="1" t="s">
        <v>43</v>
      </c>
      <c r="P223" s="1" t="s">
        <v>43</v>
      </c>
      <c r="Q223" s="1" t="s">
        <v>43</v>
      </c>
      <c r="R223" s="3">
        <v>0</v>
      </c>
      <c r="S223" s="1" t="s">
        <v>44</v>
      </c>
      <c r="T223" s="1" t="s">
        <v>45</v>
      </c>
      <c r="U223" s="1" t="s">
        <v>335</v>
      </c>
      <c r="V223" s="1" t="s">
        <v>46</v>
      </c>
      <c r="W223" s="1" t="s">
        <v>47</v>
      </c>
      <c r="X223" s="1" t="s">
        <v>337</v>
      </c>
      <c r="Y223" s="1" t="s">
        <v>49</v>
      </c>
      <c r="Z223" s="1" t="s">
        <v>50</v>
      </c>
      <c r="AA223" s="1" t="s">
        <v>51</v>
      </c>
      <c r="AB223" s="1" t="s">
        <v>337</v>
      </c>
      <c r="AC223" s="1" t="s">
        <v>37</v>
      </c>
    </row>
    <row r="224" spans="1:29" x14ac:dyDescent="0.25">
      <c r="A224" s="1" t="s">
        <v>33</v>
      </c>
      <c r="B224" s="1" t="s">
        <v>34</v>
      </c>
      <c r="C224" s="2">
        <v>45779</v>
      </c>
      <c r="D224" s="1" t="s">
        <v>35</v>
      </c>
      <c r="E224" s="1" t="s">
        <v>36</v>
      </c>
      <c r="F224" s="1" t="s">
        <v>37</v>
      </c>
      <c r="G224" s="1" t="s">
        <v>338</v>
      </c>
      <c r="H224" s="1" t="s">
        <v>339</v>
      </c>
      <c r="I224" s="3">
        <v>0</v>
      </c>
      <c r="J224" s="3">
        <v>143578</v>
      </c>
      <c r="K224" s="1" t="s">
        <v>40</v>
      </c>
      <c r="L224" s="1" t="s">
        <v>340</v>
      </c>
      <c r="M224" s="1" t="s">
        <v>341</v>
      </c>
      <c r="N224" s="1" t="s">
        <v>37</v>
      </c>
      <c r="O224" s="1" t="s">
        <v>43</v>
      </c>
      <c r="P224" s="1" t="s">
        <v>43</v>
      </c>
      <c r="Q224" s="1" t="s">
        <v>43</v>
      </c>
      <c r="R224" s="3">
        <v>0</v>
      </c>
      <c r="S224" s="1" t="s">
        <v>44</v>
      </c>
      <c r="T224" s="1" t="s">
        <v>45</v>
      </c>
      <c r="U224" s="1" t="s">
        <v>338</v>
      </c>
      <c r="V224" s="1" t="s">
        <v>46</v>
      </c>
      <c r="W224" s="1" t="s">
        <v>47</v>
      </c>
      <c r="X224" s="1" t="s">
        <v>342</v>
      </c>
      <c r="Y224" s="1" t="s">
        <v>49</v>
      </c>
      <c r="Z224" s="1" t="s">
        <v>50</v>
      </c>
      <c r="AA224" s="1" t="s">
        <v>51</v>
      </c>
      <c r="AB224" s="1" t="s">
        <v>342</v>
      </c>
      <c r="AC224" s="1" t="s">
        <v>37</v>
      </c>
    </row>
    <row r="225" spans="1:29" x14ac:dyDescent="0.25">
      <c r="A225" s="1" t="s">
        <v>33</v>
      </c>
      <c r="B225" s="1" t="s">
        <v>34</v>
      </c>
      <c r="C225" s="2">
        <v>45779</v>
      </c>
      <c r="D225" s="1" t="s">
        <v>35</v>
      </c>
      <c r="E225" s="1" t="s">
        <v>36</v>
      </c>
      <c r="F225" s="1" t="s">
        <v>37</v>
      </c>
      <c r="G225" s="1" t="s">
        <v>343</v>
      </c>
      <c r="H225" s="1" t="s">
        <v>344</v>
      </c>
      <c r="I225" s="3">
        <v>0</v>
      </c>
      <c r="J225" s="3">
        <v>47860</v>
      </c>
      <c r="K225" s="1" t="s">
        <v>40</v>
      </c>
      <c r="L225" s="1" t="s">
        <v>340</v>
      </c>
      <c r="M225" s="1" t="s">
        <v>341</v>
      </c>
      <c r="N225" s="1" t="s">
        <v>37</v>
      </c>
      <c r="O225" s="1" t="s">
        <v>43</v>
      </c>
      <c r="P225" s="1" t="s">
        <v>43</v>
      </c>
      <c r="Q225" s="1" t="s">
        <v>43</v>
      </c>
      <c r="R225" s="3">
        <v>0</v>
      </c>
      <c r="S225" s="1" t="s">
        <v>44</v>
      </c>
      <c r="T225" s="1" t="s">
        <v>45</v>
      </c>
      <c r="U225" s="1" t="s">
        <v>343</v>
      </c>
      <c r="V225" s="1" t="s">
        <v>46</v>
      </c>
      <c r="W225" s="1" t="s">
        <v>47</v>
      </c>
      <c r="X225" s="1" t="s">
        <v>345</v>
      </c>
      <c r="Y225" s="1" t="s">
        <v>49</v>
      </c>
      <c r="Z225" s="1" t="s">
        <v>50</v>
      </c>
      <c r="AA225" s="1" t="s">
        <v>51</v>
      </c>
      <c r="AB225" s="1" t="s">
        <v>345</v>
      </c>
      <c r="AC225" s="1" t="s">
        <v>37</v>
      </c>
    </row>
    <row r="226" spans="1:29" x14ac:dyDescent="0.25">
      <c r="A226" s="1" t="s">
        <v>33</v>
      </c>
      <c r="B226" s="1" t="s">
        <v>34</v>
      </c>
      <c r="C226" s="2">
        <v>45779</v>
      </c>
      <c r="D226" s="1" t="s">
        <v>35</v>
      </c>
      <c r="E226" s="1" t="s">
        <v>36</v>
      </c>
      <c r="F226" s="1" t="s">
        <v>37</v>
      </c>
      <c r="G226" s="1" t="s">
        <v>346</v>
      </c>
      <c r="H226" s="1" t="s">
        <v>347</v>
      </c>
      <c r="I226" s="3">
        <v>0</v>
      </c>
      <c r="J226" s="3">
        <v>142350</v>
      </c>
      <c r="K226" s="1" t="s">
        <v>40</v>
      </c>
      <c r="L226" s="1" t="s">
        <v>340</v>
      </c>
      <c r="M226" s="1" t="s">
        <v>341</v>
      </c>
      <c r="N226" s="1" t="s">
        <v>37</v>
      </c>
      <c r="O226" s="1" t="s">
        <v>43</v>
      </c>
      <c r="P226" s="1" t="s">
        <v>43</v>
      </c>
      <c r="Q226" s="1" t="s">
        <v>43</v>
      </c>
      <c r="R226" s="3">
        <v>0</v>
      </c>
      <c r="S226" s="1" t="s">
        <v>44</v>
      </c>
      <c r="T226" s="1" t="s">
        <v>45</v>
      </c>
      <c r="U226" s="1" t="s">
        <v>346</v>
      </c>
      <c r="V226" s="1" t="s">
        <v>46</v>
      </c>
      <c r="W226" s="1" t="s">
        <v>47</v>
      </c>
      <c r="X226" s="1" t="s">
        <v>348</v>
      </c>
      <c r="Y226" s="1" t="s">
        <v>49</v>
      </c>
      <c r="Z226" s="1" t="s">
        <v>50</v>
      </c>
      <c r="AA226" s="1" t="s">
        <v>51</v>
      </c>
      <c r="AB226" s="1" t="s">
        <v>348</v>
      </c>
      <c r="AC226" s="1" t="s">
        <v>37</v>
      </c>
    </row>
    <row r="227" spans="1:29" x14ac:dyDescent="0.25">
      <c r="A227" s="1" t="s">
        <v>33</v>
      </c>
      <c r="B227" s="1" t="s">
        <v>34</v>
      </c>
      <c r="C227" s="2">
        <v>45835</v>
      </c>
      <c r="D227" s="1" t="s">
        <v>35</v>
      </c>
      <c r="E227" s="1" t="s">
        <v>36</v>
      </c>
      <c r="F227" s="1" t="s">
        <v>37</v>
      </c>
      <c r="G227" s="1" t="s">
        <v>349</v>
      </c>
      <c r="H227" s="1" t="s">
        <v>350</v>
      </c>
      <c r="I227" s="3">
        <v>0</v>
      </c>
      <c r="J227" s="3">
        <v>142350</v>
      </c>
      <c r="K227" s="1" t="s">
        <v>40</v>
      </c>
      <c r="L227" s="1" t="s">
        <v>293</v>
      </c>
      <c r="M227" s="1" t="s">
        <v>294</v>
      </c>
      <c r="N227" s="1" t="s">
        <v>37</v>
      </c>
      <c r="O227" s="1" t="s">
        <v>43</v>
      </c>
      <c r="P227" s="1" t="s">
        <v>43</v>
      </c>
      <c r="Q227" s="1" t="s">
        <v>43</v>
      </c>
      <c r="R227" s="3">
        <v>0</v>
      </c>
      <c r="S227" s="1" t="s">
        <v>44</v>
      </c>
      <c r="T227" s="1" t="s">
        <v>45</v>
      </c>
      <c r="U227" s="1" t="s">
        <v>349</v>
      </c>
      <c r="V227" s="1" t="s">
        <v>46</v>
      </c>
      <c r="W227" s="1" t="s">
        <v>47</v>
      </c>
      <c r="X227" s="1" t="s">
        <v>351</v>
      </c>
      <c r="Y227" s="1" t="s">
        <v>49</v>
      </c>
      <c r="Z227" s="1" t="s">
        <v>50</v>
      </c>
      <c r="AA227" s="1" t="s">
        <v>51</v>
      </c>
      <c r="AB227" s="1" t="s">
        <v>351</v>
      </c>
      <c r="AC227" s="1" t="s">
        <v>37</v>
      </c>
    </row>
    <row r="228" spans="1:29" x14ac:dyDescent="0.25">
      <c r="A228" s="1" t="s">
        <v>33</v>
      </c>
      <c r="B228" s="1" t="s">
        <v>34</v>
      </c>
      <c r="C228" s="2">
        <v>45835</v>
      </c>
      <c r="D228" s="1" t="s">
        <v>35</v>
      </c>
      <c r="E228" s="1" t="s">
        <v>36</v>
      </c>
      <c r="F228" s="1" t="s">
        <v>37</v>
      </c>
      <c r="G228" s="1" t="s">
        <v>349</v>
      </c>
      <c r="H228" s="1" t="s">
        <v>350</v>
      </c>
      <c r="I228" s="3">
        <v>0</v>
      </c>
      <c r="J228" s="3">
        <v>47450</v>
      </c>
      <c r="K228" s="1" t="s">
        <v>40</v>
      </c>
      <c r="L228" s="1" t="s">
        <v>352</v>
      </c>
      <c r="M228" s="1" t="s">
        <v>353</v>
      </c>
      <c r="N228" s="1" t="s">
        <v>37</v>
      </c>
      <c r="O228" s="1" t="s">
        <v>43</v>
      </c>
      <c r="P228" s="1" t="s">
        <v>43</v>
      </c>
      <c r="Q228" s="1" t="s">
        <v>43</v>
      </c>
      <c r="R228" s="3">
        <v>0</v>
      </c>
      <c r="S228" s="1" t="s">
        <v>44</v>
      </c>
      <c r="T228" s="1" t="s">
        <v>45</v>
      </c>
      <c r="U228" s="1" t="s">
        <v>349</v>
      </c>
      <c r="V228" s="1" t="s">
        <v>46</v>
      </c>
      <c r="W228" s="1" t="s">
        <v>47</v>
      </c>
      <c r="X228" s="1" t="s">
        <v>351</v>
      </c>
      <c r="Y228" s="1" t="s">
        <v>49</v>
      </c>
      <c r="Z228" s="1" t="s">
        <v>50</v>
      </c>
      <c r="AA228" s="1" t="s">
        <v>51</v>
      </c>
      <c r="AB228" s="1" t="s">
        <v>351</v>
      </c>
      <c r="AC228" s="1" t="s">
        <v>37</v>
      </c>
    </row>
    <row r="229" spans="1:29" x14ac:dyDescent="0.25">
      <c r="A229" s="1" t="s">
        <v>33</v>
      </c>
      <c r="B229" s="1" t="s">
        <v>34</v>
      </c>
      <c r="C229" s="2">
        <v>45835</v>
      </c>
      <c r="D229" s="1" t="s">
        <v>35</v>
      </c>
      <c r="E229" s="1" t="s">
        <v>36</v>
      </c>
      <c r="F229" s="1" t="s">
        <v>37</v>
      </c>
      <c r="G229" s="1" t="s">
        <v>349</v>
      </c>
      <c r="H229" s="1" t="s">
        <v>350</v>
      </c>
      <c r="I229" s="3">
        <v>0</v>
      </c>
      <c r="J229" s="3">
        <v>148582</v>
      </c>
      <c r="K229" s="1" t="s">
        <v>40</v>
      </c>
      <c r="L229" s="1" t="s">
        <v>291</v>
      </c>
      <c r="M229" s="1" t="s">
        <v>292</v>
      </c>
      <c r="N229" s="1" t="s">
        <v>37</v>
      </c>
      <c r="O229" s="1" t="s">
        <v>43</v>
      </c>
      <c r="P229" s="1" t="s">
        <v>43</v>
      </c>
      <c r="Q229" s="1" t="s">
        <v>43</v>
      </c>
      <c r="R229" s="3">
        <v>0</v>
      </c>
      <c r="S229" s="1" t="s">
        <v>44</v>
      </c>
      <c r="T229" s="1" t="s">
        <v>45</v>
      </c>
      <c r="U229" s="1" t="s">
        <v>349</v>
      </c>
      <c r="V229" s="1" t="s">
        <v>46</v>
      </c>
      <c r="W229" s="1" t="s">
        <v>47</v>
      </c>
      <c r="X229" s="1" t="s">
        <v>351</v>
      </c>
      <c r="Y229" s="1" t="s">
        <v>49</v>
      </c>
      <c r="Z229" s="1" t="s">
        <v>50</v>
      </c>
      <c r="AA229" s="1" t="s">
        <v>51</v>
      </c>
      <c r="AB229" s="1" t="s">
        <v>351</v>
      </c>
      <c r="AC229" s="1" t="s">
        <v>37</v>
      </c>
    </row>
    <row r="230" spans="1:29" x14ac:dyDescent="0.25">
      <c r="A230" s="1" t="s">
        <v>33</v>
      </c>
      <c r="B230" s="1" t="s">
        <v>34</v>
      </c>
      <c r="C230" s="2">
        <v>45835</v>
      </c>
      <c r="D230" s="1" t="s">
        <v>35</v>
      </c>
      <c r="E230" s="1" t="s">
        <v>36</v>
      </c>
      <c r="F230" s="1" t="s">
        <v>37</v>
      </c>
      <c r="G230" s="1" t="s">
        <v>349</v>
      </c>
      <c r="H230" s="1" t="s">
        <v>350</v>
      </c>
      <c r="I230" s="3">
        <v>0</v>
      </c>
      <c r="J230" s="3">
        <v>94900</v>
      </c>
      <c r="K230" s="1" t="s">
        <v>40</v>
      </c>
      <c r="L230" s="1" t="s">
        <v>101</v>
      </c>
      <c r="M230" s="1" t="s">
        <v>102</v>
      </c>
      <c r="N230" s="1" t="s">
        <v>37</v>
      </c>
      <c r="O230" s="1" t="s">
        <v>43</v>
      </c>
      <c r="P230" s="1" t="s">
        <v>43</v>
      </c>
      <c r="Q230" s="1" t="s">
        <v>43</v>
      </c>
      <c r="R230" s="3">
        <v>0</v>
      </c>
      <c r="S230" s="1" t="s">
        <v>44</v>
      </c>
      <c r="T230" s="1" t="s">
        <v>45</v>
      </c>
      <c r="U230" s="1" t="s">
        <v>349</v>
      </c>
      <c r="V230" s="1" t="s">
        <v>46</v>
      </c>
      <c r="W230" s="1" t="s">
        <v>47</v>
      </c>
      <c r="X230" s="1" t="s">
        <v>351</v>
      </c>
      <c r="Y230" s="1" t="s">
        <v>49</v>
      </c>
      <c r="Z230" s="1" t="s">
        <v>50</v>
      </c>
      <c r="AA230" s="1" t="s">
        <v>51</v>
      </c>
      <c r="AB230" s="1" t="s">
        <v>351</v>
      </c>
      <c r="AC230" s="1" t="s">
        <v>37</v>
      </c>
    </row>
    <row r="231" spans="1:29" x14ac:dyDescent="0.25">
      <c r="A231" s="1" t="s">
        <v>33</v>
      </c>
      <c r="B231" s="1" t="s">
        <v>34</v>
      </c>
      <c r="C231" s="2">
        <v>45835</v>
      </c>
      <c r="D231" s="1" t="s">
        <v>35</v>
      </c>
      <c r="E231" s="1" t="s">
        <v>36</v>
      </c>
      <c r="F231" s="1" t="s">
        <v>37</v>
      </c>
      <c r="G231" s="1" t="s">
        <v>349</v>
      </c>
      <c r="H231" s="1" t="s">
        <v>350</v>
      </c>
      <c r="I231" s="3">
        <v>0</v>
      </c>
      <c r="J231" s="3">
        <v>47450</v>
      </c>
      <c r="K231" s="1" t="s">
        <v>40</v>
      </c>
      <c r="L231" s="1" t="s">
        <v>152</v>
      </c>
      <c r="M231" s="1" t="s">
        <v>153</v>
      </c>
      <c r="N231" s="1" t="s">
        <v>37</v>
      </c>
      <c r="O231" s="1" t="s">
        <v>43</v>
      </c>
      <c r="P231" s="1" t="s">
        <v>43</v>
      </c>
      <c r="Q231" s="1" t="s">
        <v>43</v>
      </c>
      <c r="R231" s="3">
        <v>0</v>
      </c>
      <c r="S231" s="1" t="s">
        <v>44</v>
      </c>
      <c r="T231" s="1" t="s">
        <v>45</v>
      </c>
      <c r="U231" s="1" t="s">
        <v>349</v>
      </c>
      <c r="V231" s="1" t="s">
        <v>46</v>
      </c>
      <c r="W231" s="1" t="s">
        <v>47</v>
      </c>
      <c r="X231" s="1" t="s">
        <v>351</v>
      </c>
      <c r="Y231" s="1" t="s">
        <v>49</v>
      </c>
      <c r="Z231" s="1" t="s">
        <v>50</v>
      </c>
      <c r="AA231" s="1" t="s">
        <v>51</v>
      </c>
      <c r="AB231" s="1" t="s">
        <v>351</v>
      </c>
      <c r="AC231" s="1" t="s">
        <v>37</v>
      </c>
    </row>
    <row r="232" spans="1:29" x14ac:dyDescent="0.25">
      <c r="A232" s="1" t="s">
        <v>33</v>
      </c>
      <c r="B232" s="1" t="s">
        <v>34</v>
      </c>
      <c r="C232" s="2">
        <v>45835</v>
      </c>
      <c r="D232" s="1" t="s">
        <v>35</v>
      </c>
      <c r="E232" s="1" t="s">
        <v>36</v>
      </c>
      <c r="F232" s="1" t="s">
        <v>37</v>
      </c>
      <c r="G232" s="1" t="s">
        <v>349</v>
      </c>
      <c r="H232" s="1" t="s">
        <v>350</v>
      </c>
      <c r="I232" s="3">
        <v>0</v>
      </c>
      <c r="J232" s="3">
        <v>174368</v>
      </c>
      <c r="K232" s="1" t="s">
        <v>40</v>
      </c>
      <c r="L232" s="1" t="s">
        <v>156</v>
      </c>
      <c r="M232" s="1" t="s">
        <v>157</v>
      </c>
      <c r="N232" s="1" t="s">
        <v>37</v>
      </c>
      <c r="O232" s="1" t="s">
        <v>43</v>
      </c>
      <c r="P232" s="1" t="s">
        <v>43</v>
      </c>
      <c r="Q232" s="1" t="s">
        <v>43</v>
      </c>
      <c r="R232" s="3">
        <v>0</v>
      </c>
      <c r="S232" s="1" t="s">
        <v>44</v>
      </c>
      <c r="T232" s="1" t="s">
        <v>45</v>
      </c>
      <c r="U232" s="1" t="s">
        <v>349</v>
      </c>
      <c r="V232" s="1" t="s">
        <v>46</v>
      </c>
      <c r="W232" s="1" t="s">
        <v>47</v>
      </c>
      <c r="X232" s="1" t="s">
        <v>351</v>
      </c>
      <c r="Y232" s="1" t="s">
        <v>49</v>
      </c>
      <c r="Z232" s="1" t="s">
        <v>50</v>
      </c>
      <c r="AA232" s="1" t="s">
        <v>51</v>
      </c>
      <c r="AB232" s="1" t="s">
        <v>351</v>
      </c>
      <c r="AC232" s="1" t="s">
        <v>37</v>
      </c>
    </row>
    <row r="233" spans="1:29" x14ac:dyDescent="0.25">
      <c r="A233" s="1" t="s">
        <v>33</v>
      </c>
      <c r="B233" s="1" t="s">
        <v>34</v>
      </c>
      <c r="C233" s="2">
        <v>45835</v>
      </c>
      <c r="D233" s="1" t="s">
        <v>35</v>
      </c>
      <c r="E233" s="1" t="s">
        <v>36</v>
      </c>
      <c r="F233" s="1" t="s">
        <v>37</v>
      </c>
      <c r="G233" s="1" t="s">
        <v>349</v>
      </c>
      <c r="H233" s="1" t="s">
        <v>350</v>
      </c>
      <c r="I233" s="3">
        <v>0</v>
      </c>
      <c r="J233" s="3">
        <v>362001</v>
      </c>
      <c r="K233" s="1" t="s">
        <v>40</v>
      </c>
      <c r="L233" s="1" t="s">
        <v>152</v>
      </c>
      <c r="M233" s="1" t="s">
        <v>153</v>
      </c>
      <c r="N233" s="1" t="s">
        <v>37</v>
      </c>
      <c r="O233" s="1" t="s">
        <v>43</v>
      </c>
      <c r="P233" s="1" t="s">
        <v>43</v>
      </c>
      <c r="Q233" s="1" t="s">
        <v>43</v>
      </c>
      <c r="R233" s="3">
        <v>0</v>
      </c>
      <c r="S233" s="1" t="s">
        <v>44</v>
      </c>
      <c r="T233" s="1" t="s">
        <v>45</v>
      </c>
      <c r="U233" s="1" t="s">
        <v>349</v>
      </c>
      <c r="V233" s="1" t="s">
        <v>46</v>
      </c>
      <c r="W233" s="1" t="s">
        <v>47</v>
      </c>
      <c r="X233" s="1" t="s">
        <v>351</v>
      </c>
      <c r="Y233" s="1" t="s">
        <v>49</v>
      </c>
      <c r="Z233" s="1" t="s">
        <v>50</v>
      </c>
      <c r="AA233" s="1" t="s">
        <v>51</v>
      </c>
      <c r="AB233" s="1" t="s">
        <v>351</v>
      </c>
      <c r="AC233" s="1" t="s">
        <v>37</v>
      </c>
    </row>
    <row r="234" spans="1:29" x14ac:dyDescent="0.25">
      <c r="A234" s="1" t="s">
        <v>33</v>
      </c>
      <c r="B234" s="1" t="s">
        <v>34</v>
      </c>
      <c r="C234" s="2">
        <v>45835</v>
      </c>
      <c r="D234" s="1" t="s">
        <v>35</v>
      </c>
      <c r="E234" s="1" t="s">
        <v>36</v>
      </c>
      <c r="F234" s="1" t="s">
        <v>37</v>
      </c>
      <c r="G234" s="1" t="s">
        <v>349</v>
      </c>
      <c r="H234" s="1" t="s">
        <v>350</v>
      </c>
      <c r="I234" s="3">
        <v>0</v>
      </c>
      <c r="J234" s="3">
        <v>45710</v>
      </c>
      <c r="K234" s="1" t="s">
        <v>40</v>
      </c>
      <c r="L234" s="1" t="s">
        <v>301</v>
      </c>
      <c r="M234" s="1" t="s">
        <v>302</v>
      </c>
      <c r="N234" s="1" t="s">
        <v>37</v>
      </c>
      <c r="O234" s="1" t="s">
        <v>43</v>
      </c>
      <c r="P234" s="1" t="s">
        <v>43</v>
      </c>
      <c r="Q234" s="1" t="s">
        <v>43</v>
      </c>
      <c r="R234" s="3">
        <v>0</v>
      </c>
      <c r="S234" s="1" t="s">
        <v>44</v>
      </c>
      <c r="T234" s="1" t="s">
        <v>45</v>
      </c>
      <c r="U234" s="1" t="s">
        <v>349</v>
      </c>
      <c r="V234" s="1" t="s">
        <v>46</v>
      </c>
      <c r="W234" s="1" t="s">
        <v>47</v>
      </c>
      <c r="X234" s="1" t="s">
        <v>351</v>
      </c>
      <c r="Y234" s="1" t="s">
        <v>49</v>
      </c>
      <c r="Z234" s="1" t="s">
        <v>50</v>
      </c>
      <c r="AA234" s="1" t="s">
        <v>51</v>
      </c>
      <c r="AB234" s="1" t="s">
        <v>351</v>
      </c>
      <c r="AC234" s="1" t="s">
        <v>37</v>
      </c>
    </row>
    <row r="235" spans="1:29" x14ac:dyDescent="0.25">
      <c r="A235" s="1" t="s">
        <v>33</v>
      </c>
      <c r="B235" s="1" t="s">
        <v>34</v>
      </c>
      <c r="C235" s="2">
        <v>45835</v>
      </c>
      <c r="D235" s="1" t="s">
        <v>35</v>
      </c>
      <c r="E235" s="1" t="s">
        <v>36</v>
      </c>
      <c r="F235" s="1" t="s">
        <v>37</v>
      </c>
      <c r="G235" s="1" t="s">
        <v>349</v>
      </c>
      <c r="H235" s="1" t="s">
        <v>350</v>
      </c>
      <c r="I235" s="3">
        <v>0</v>
      </c>
      <c r="J235" s="3">
        <v>44416</v>
      </c>
      <c r="K235" s="1" t="s">
        <v>40</v>
      </c>
      <c r="L235" s="1" t="s">
        <v>354</v>
      </c>
      <c r="M235" s="1" t="s">
        <v>355</v>
      </c>
      <c r="N235" s="1" t="s">
        <v>37</v>
      </c>
      <c r="O235" s="1" t="s">
        <v>43</v>
      </c>
      <c r="P235" s="1" t="s">
        <v>43</v>
      </c>
      <c r="Q235" s="1" t="s">
        <v>43</v>
      </c>
      <c r="R235" s="3">
        <v>0</v>
      </c>
      <c r="S235" s="1" t="s">
        <v>44</v>
      </c>
      <c r="T235" s="1" t="s">
        <v>45</v>
      </c>
      <c r="U235" s="1" t="s">
        <v>349</v>
      </c>
      <c r="V235" s="1" t="s">
        <v>46</v>
      </c>
      <c r="W235" s="1" t="s">
        <v>47</v>
      </c>
      <c r="X235" s="1" t="s">
        <v>351</v>
      </c>
      <c r="Y235" s="1" t="s">
        <v>49</v>
      </c>
      <c r="Z235" s="1" t="s">
        <v>50</v>
      </c>
      <c r="AA235" s="1" t="s">
        <v>51</v>
      </c>
      <c r="AB235" s="1" t="s">
        <v>351</v>
      </c>
      <c r="AC235" s="1" t="s">
        <v>37</v>
      </c>
    </row>
    <row r="236" spans="1:29" x14ac:dyDescent="0.25">
      <c r="A236" s="1" t="s">
        <v>33</v>
      </c>
      <c r="B236" s="1" t="s">
        <v>34</v>
      </c>
      <c r="C236" s="2">
        <v>45835</v>
      </c>
      <c r="D236" s="1" t="s">
        <v>35</v>
      </c>
      <c r="E236" s="1" t="s">
        <v>36</v>
      </c>
      <c r="F236" s="1" t="s">
        <v>37</v>
      </c>
      <c r="G236" s="1" t="s">
        <v>349</v>
      </c>
      <c r="H236" s="1" t="s">
        <v>350</v>
      </c>
      <c r="I236" s="3">
        <v>0</v>
      </c>
      <c r="J236" s="3">
        <v>176290</v>
      </c>
      <c r="K236" s="1" t="s">
        <v>40</v>
      </c>
      <c r="L236" s="1" t="s">
        <v>354</v>
      </c>
      <c r="M236" s="1" t="s">
        <v>355</v>
      </c>
      <c r="N236" s="1" t="s">
        <v>37</v>
      </c>
      <c r="O236" s="1" t="s">
        <v>43</v>
      </c>
      <c r="P236" s="1" t="s">
        <v>43</v>
      </c>
      <c r="Q236" s="1" t="s">
        <v>43</v>
      </c>
      <c r="R236" s="3">
        <v>0</v>
      </c>
      <c r="S236" s="1" t="s">
        <v>44</v>
      </c>
      <c r="T236" s="1" t="s">
        <v>45</v>
      </c>
      <c r="U236" s="1" t="s">
        <v>349</v>
      </c>
      <c r="V236" s="1" t="s">
        <v>46</v>
      </c>
      <c r="W236" s="1" t="s">
        <v>47</v>
      </c>
      <c r="X236" s="1" t="s">
        <v>351</v>
      </c>
      <c r="Y236" s="1" t="s">
        <v>49</v>
      </c>
      <c r="Z236" s="1" t="s">
        <v>50</v>
      </c>
      <c r="AA236" s="1" t="s">
        <v>51</v>
      </c>
      <c r="AB236" s="1" t="s">
        <v>351</v>
      </c>
      <c r="AC236" s="1" t="s">
        <v>37</v>
      </c>
    </row>
    <row r="237" spans="1:29" x14ac:dyDescent="0.25">
      <c r="A237" s="1" t="s">
        <v>33</v>
      </c>
      <c r="B237" s="1" t="s">
        <v>34</v>
      </c>
      <c r="C237" s="2">
        <v>45835</v>
      </c>
      <c r="D237" s="1" t="s">
        <v>35</v>
      </c>
      <c r="E237" s="1" t="s">
        <v>36</v>
      </c>
      <c r="F237" s="1" t="s">
        <v>37</v>
      </c>
      <c r="G237" s="1" t="s">
        <v>349</v>
      </c>
      <c r="H237" s="1" t="s">
        <v>350</v>
      </c>
      <c r="I237" s="3">
        <v>0</v>
      </c>
      <c r="J237" s="3">
        <v>38667</v>
      </c>
      <c r="K237" s="1" t="s">
        <v>40</v>
      </c>
      <c r="L237" s="1" t="s">
        <v>297</v>
      </c>
      <c r="M237" s="1" t="s">
        <v>298</v>
      </c>
      <c r="N237" s="1" t="s">
        <v>37</v>
      </c>
      <c r="O237" s="1" t="s">
        <v>43</v>
      </c>
      <c r="P237" s="1" t="s">
        <v>43</v>
      </c>
      <c r="Q237" s="1" t="s">
        <v>43</v>
      </c>
      <c r="R237" s="3">
        <v>0</v>
      </c>
      <c r="S237" s="1" t="s">
        <v>44</v>
      </c>
      <c r="T237" s="1" t="s">
        <v>45</v>
      </c>
      <c r="U237" s="1" t="s">
        <v>349</v>
      </c>
      <c r="V237" s="1" t="s">
        <v>46</v>
      </c>
      <c r="W237" s="1" t="s">
        <v>47</v>
      </c>
      <c r="X237" s="1" t="s">
        <v>351</v>
      </c>
      <c r="Y237" s="1" t="s">
        <v>49</v>
      </c>
      <c r="Z237" s="1" t="s">
        <v>50</v>
      </c>
      <c r="AA237" s="1" t="s">
        <v>51</v>
      </c>
      <c r="AB237" s="1" t="s">
        <v>351</v>
      </c>
      <c r="AC237" s="1" t="s">
        <v>37</v>
      </c>
    </row>
    <row r="238" spans="1:29" x14ac:dyDescent="0.25">
      <c r="A238" s="1" t="s">
        <v>33</v>
      </c>
      <c r="B238" s="1" t="s">
        <v>34</v>
      </c>
      <c r="C238" s="2">
        <v>45835</v>
      </c>
      <c r="D238" s="1" t="s">
        <v>35</v>
      </c>
      <c r="E238" s="1" t="s">
        <v>36</v>
      </c>
      <c r="F238" s="1" t="s">
        <v>37</v>
      </c>
      <c r="G238" s="1" t="s">
        <v>349</v>
      </c>
      <c r="H238" s="1" t="s">
        <v>350</v>
      </c>
      <c r="I238" s="3">
        <v>0</v>
      </c>
      <c r="J238" s="3">
        <v>142350</v>
      </c>
      <c r="K238" s="1" t="s">
        <v>40</v>
      </c>
      <c r="L238" s="1" t="s">
        <v>93</v>
      </c>
      <c r="M238" s="1" t="s">
        <v>94</v>
      </c>
      <c r="N238" s="1" t="s">
        <v>37</v>
      </c>
      <c r="O238" s="1" t="s">
        <v>43</v>
      </c>
      <c r="P238" s="1" t="s">
        <v>43</v>
      </c>
      <c r="Q238" s="1" t="s">
        <v>43</v>
      </c>
      <c r="R238" s="3">
        <v>0</v>
      </c>
      <c r="S238" s="1" t="s">
        <v>44</v>
      </c>
      <c r="T238" s="1" t="s">
        <v>45</v>
      </c>
      <c r="U238" s="1" t="s">
        <v>349</v>
      </c>
      <c r="V238" s="1" t="s">
        <v>46</v>
      </c>
      <c r="W238" s="1" t="s">
        <v>47</v>
      </c>
      <c r="X238" s="1" t="s">
        <v>351</v>
      </c>
      <c r="Y238" s="1" t="s">
        <v>49</v>
      </c>
      <c r="Z238" s="1" t="s">
        <v>50</v>
      </c>
      <c r="AA238" s="1" t="s">
        <v>51</v>
      </c>
      <c r="AB238" s="1" t="s">
        <v>351</v>
      </c>
      <c r="AC238" s="1" t="s">
        <v>37</v>
      </c>
    </row>
    <row r="239" spans="1:29" x14ac:dyDescent="0.25">
      <c r="A239" s="1" t="s">
        <v>33</v>
      </c>
      <c r="B239" s="1" t="s">
        <v>34</v>
      </c>
      <c r="C239" s="2">
        <v>45835</v>
      </c>
      <c r="D239" s="1" t="s">
        <v>35</v>
      </c>
      <c r="E239" s="1" t="s">
        <v>36</v>
      </c>
      <c r="F239" s="1" t="s">
        <v>37</v>
      </c>
      <c r="G239" s="1" t="s">
        <v>349</v>
      </c>
      <c r="H239" s="1" t="s">
        <v>350</v>
      </c>
      <c r="I239" s="3">
        <v>0</v>
      </c>
      <c r="J239" s="3">
        <v>43333</v>
      </c>
      <c r="K239" s="1" t="s">
        <v>40</v>
      </c>
      <c r="L239" s="1" t="s">
        <v>168</v>
      </c>
      <c r="M239" s="1" t="s">
        <v>169</v>
      </c>
      <c r="N239" s="1" t="s">
        <v>37</v>
      </c>
      <c r="O239" s="1" t="s">
        <v>43</v>
      </c>
      <c r="P239" s="1" t="s">
        <v>43</v>
      </c>
      <c r="Q239" s="1" t="s">
        <v>43</v>
      </c>
      <c r="R239" s="3">
        <v>0</v>
      </c>
      <c r="S239" s="1" t="s">
        <v>44</v>
      </c>
      <c r="T239" s="1" t="s">
        <v>45</v>
      </c>
      <c r="U239" s="1" t="s">
        <v>349</v>
      </c>
      <c r="V239" s="1" t="s">
        <v>46</v>
      </c>
      <c r="W239" s="1" t="s">
        <v>47</v>
      </c>
      <c r="X239" s="1" t="s">
        <v>351</v>
      </c>
      <c r="Y239" s="1" t="s">
        <v>49</v>
      </c>
      <c r="Z239" s="1" t="s">
        <v>50</v>
      </c>
      <c r="AA239" s="1" t="s">
        <v>51</v>
      </c>
      <c r="AB239" s="1" t="s">
        <v>351</v>
      </c>
      <c r="AC239" s="1" t="s">
        <v>37</v>
      </c>
    </row>
    <row r="240" spans="1:29" x14ac:dyDescent="0.25">
      <c r="A240" s="1" t="s">
        <v>33</v>
      </c>
      <c r="B240" s="1" t="s">
        <v>34</v>
      </c>
      <c r="C240" s="2">
        <v>45835</v>
      </c>
      <c r="D240" s="1" t="s">
        <v>35</v>
      </c>
      <c r="E240" s="1" t="s">
        <v>36</v>
      </c>
      <c r="F240" s="1" t="s">
        <v>37</v>
      </c>
      <c r="G240" s="1" t="s">
        <v>349</v>
      </c>
      <c r="H240" s="1" t="s">
        <v>350</v>
      </c>
      <c r="I240" s="3">
        <v>0</v>
      </c>
      <c r="J240" s="3">
        <v>249424</v>
      </c>
      <c r="K240" s="1" t="s">
        <v>40</v>
      </c>
      <c r="L240" s="1" t="s">
        <v>166</v>
      </c>
      <c r="M240" s="1" t="s">
        <v>167</v>
      </c>
      <c r="N240" s="1" t="s">
        <v>37</v>
      </c>
      <c r="O240" s="1" t="s">
        <v>43</v>
      </c>
      <c r="P240" s="1" t="s">
        <v>43</v>
      </c>
      <c r="Q240" s="1" t="s">
        <v>43</v>
      </c>
      <c r="R240" s="3">
        <v>0</v>
      </c>
      <c r="S240" s="1" t="s">
        <v>44</v>
      </c>
      <c r="T240" s="1" t="s">
        <v>45</v>
      </c>
      <c r="U240" s="1" t="s">
        <v>349</v>
      </c>
      <c r="V240" s="1" t="s">
        <v>46</v>
      </c>
      <c r="W240" s="1" t="s">
        <v>47</v>
      </c>
      <c r="X240" s="1" t="s">
        <v>351</v>
      </c>
      <c r="Y240" s="1" t="s">
        <v>49</v>
      </c>
      <c r="Z240" s="1" t="s">
        <v>50</v>
      </c>
      <c r="AA240" s="1" t="s">
        <v>51</v>
      </c>
      <c r="AB240" s="1" t="s">
        <v>351</v>
      </c>
      <c r="AC240" s="1" t="s">
        <v>37</v>
      </c>
    </row>
    <row r="241" spans="1:29" x14ac:dyDescent="0.25">
      <c r="A241" s="1" t="s">
        <v>33</v>
      </c>
      <c r="B241" s="1" t="s">
        <v>34</v>
      </c>
      <c r="C241" s="2">
        <v>45835</v>
      </c>
      <c r="D241" s="1" t="s">
        <v>35</v>
      </c>
      <c r="E241" s="1" t="s">
        <v>36</v>
      </c>
      <c r="F241" s="1" t="s">
        <v>37</v>
      </c>
      <c r="G241" s="1" t="s">
        <v>349</v>
      </c>
      <c r="H241" s="1" t="s">
        <v>350</v>
      </c>
      <c r="I241" s="3">
        <v>0</v>
      </c>
      <c r="J241" s="3">
        <v>149654</v>
      </c>
      <c r="K241" s="1" t="s">
        <v>40</v>
      </c>
      <c r="L241" s="1" t="s">
        <v>166</v>
      </c>
      <c r="M241" s="1" t="s">
        <v>167</v>
      </c>
      <c r="N241" s="1" t="s">
        <v>37</v>
      </c>
      <c r="O241" s="1" t="s">
        <v>43</v>
      </c>
      <c r="P241" s="1" t="s">
        <v>43</v>
      </c>
      <c r="Q241" s="1" t="s">
        <v>43</v>
      </c>
      <c r="R241" s="3">
        <v>0</v>
      </c>
      <c r="S241" s="1" t="s">
        <v>44</v>
      </c>
      <c r="T241" s="1" t="s">
        <v>45</v>
      </c>
      <c r="U241" s="1" t="s">
        <v>349</v>
      </c>
      <c r="V241" s="1" t="s">
        <v>46</v>
      </c>
      <c r="W241" s="1" t="s">
        <v>47</v>
      </c>
      <c r="X241" s="1" t="s">
        <v>351</v>
      </c>
      <c r="Y241" s="1" t="s">
        <v>49</v>
      </c>
      <c r="Z241" s="1" t="s">
        <v>50</v>
      </c>
      <c r="AA241" s="1" t="s">
        <v>51</v>
      </c>
      <c r="AB241" s="1" t="s">
        <v>351</v>
      </c>
      <c r="AC241" s="1" t="s">
        <v>37</v>
      </c>
    </row>
    <row r="242" spans="1:29" x14ac:dyDescent="0.25">
      <c r="A242" s="1" t="s">
        <v>33</v>
      </c>
      <c r="B242" s="1" t="s">
        <v>34</v>
      </c>
      <c r="C242" s="2">
        <v>45835</v>
      </c>
      <c r="D242" s="1" t="s">
        <v>35</v>
      </c>
      <c r="E242" s="1" t="s">
        <v>36</v>
      </c>
      <c r="F242" s="1" t="s">
        <v>37</v>
      </c>
      <c r="G242" s="1" t="s">
        <v>349</v>
      </c>
      <c r="H242" s="1" t="s">
        <v>350</v>
      </c>
      <c r="I242" s="3">
        <v>0</v>
      </c>
      <c r="J242" s="3">
        <v>142350</v>
      </c>
      <c r="K242" s="1" t="s">
        <v>40</v>
      </c>
      <c r="L242" s="1" t="s">
        <v>139</v>
      </c>
      <c r="M242" s="1" t="s">
        <v>140</v>
      </c>
      <c r="N242" s="1" t="s">
        <v>37</v>
      </c>
      <c r="O242" s="1" t="s">
        <v>43</v>
      </c>
      <c r="P242" s="1" t="s">
        <v>43</v>
      </c>
      <c r="Q242" s="1" t="s">
        <v>43</v>
      </c>
      <c r="R242" s="3">
        <v>0</v>
      </c>
      <c r="S242" s="1" t="s">
        <v>44</v>
      </c>
      <c r="T242" s="1" t="s">
        <v>45</v>
      </c>
      <c r="U242" s="1" t="s">
        <v>349</v>
      </c>
      <c r="V242" s="1" t="s">
        <v>46</v>
      </c>
      <c r="W242" s="1" t="s">
        <v>47</v>
      </c>
      <c r="X242" s="1" t="s">
        <v>351</v>
      </c>
      <c r="Y242" s="1" t="s">
        <v>49</v>
      </c>
      <c r="Z242" s="1" t="s">
        <v>50</v>
      </c>
      <c r="AA242" s="1" t="s">
        <v>51</v>
      </c>
      <c r="AB242" s="1" t="s">
        <v>351</v>
      </c>
      <c r="AC242" s="1" t="s">
        <v>37</v>
      </c>
    </row>
    <row r="243" spans="1:29" x14ac:dyDescent="0.25">
      <c r="A243" s="1" t="s">
        <v>33</v>
      </c>
      <c r="B243" s="1" t="s">
        <v>34</v>
      </c>
      <c r="C243" s="2">
        <v>45835</v>
      </c>
      <c r="D243" s="1" t="s">
        <v>35</v>
      </c>
      <c r="E243" s="1" t="s">
        <v>36</v>
      </c>
      <c r="F243" s="1" t="s">
        <v>37</v>
      </c>
      <c r="G243" s="1" t="s">
        <v>349</v>
      </c>
      <c r="H243" s="1" t="s">
        <v>356</v>
      </c>
      <c r="I243" s="3">
        <v>0</v>
      </c>
      <c r="J243" s="3">
        <v>55638</v>
      </c>
      <c r="K243" s="1" t="s">
        <v>40</v>
      </c>
      <c r="L243" s="1" t="s">
        <v>166</v>
      </c>
      <c r="M243" s="1" t="s">
        <v>167</v>
      </c>
      <c r="N243" s="1" t="s">
        <v>37</v>
      </c>
      <c r="O243" s="1" t="s">
        <v>43</v>
      </c>
      <c r="P243" s="1" t="s">
        <v>43</v>
      </c>
      <c r="Q243" s="1" t="s">
        <v>43</v>
      </c>
      <c r="R243" s="3">
        <v>0</v>
      </c>
      <c r="S243" s="1" t="s">
        <v>44</v>
      </c>
      <c r="T243" s="1" t="s">
        <v>45</v>
      </c>
      <c r="U243" s="1" t="s">
        <v>349</v>
      </c>
      <c r="V243" s="1" t="s">
        <v>46</v>
      </c>
      <c r="W243" s="1" t="s">
        <v>47</v>
      </c>
      <c r="X243" s="1" t="s">
        <v>351</v>
      </c>
      <c r="Y243" s="1" t="s">
        <v>49</v>
      </c>
      <c r="Z243" s="1" t="s">
        <v>50</v>
      </c>
      <c r="AA243" s="1" t="s">
        <v>51</v>
      </c>
      <c r="AB243" s="1" t="s">
        <v>351</v>
      </c>
      <c r="AC243" s="1" t="s">
        <v>37</v>
      </c>
    </row>
    <row r="244" spans="1:29" x14ac:dyDescent="0.25">
      <c r="A244" s="1" t="s">
        <v>33</v>
      </c>
      <c r="B244" s="1" t="s">
        <v>34</v>
      </c>
      <c r="C244" s="2">
        <v>45833</v>
      </c>
      <c r="D244" s="1" t="s">
        <v>35</v>
      </c>
      <c r="E244" s="1" t="s">
        <v>36</v>
      </c>
      <c r="F244" s="1" t="s">
        <v>37</v>
      </c>
      <c r="G244" s="1" t="s">
        <v>357</v>
      </c>
      <c r="H244" s="1" t="s">
        <v>358</v>
      </c>
      <c r="I244" s="3">
        <v>0</v>
      </c>
      <c r="J244" s="3">
        <v>1130959</v>
      </c>
      <c r="K244" s="1" t="s">
        <v>40</v>
      </c>
      <c r="L244" s="1" t="s">
        <v>359</v>
      </c>
      <c r="M244" s="1" t="s">
        <v>360</v>
      </c>
      <c r="N244" s="1" t="s">
        <v>37</v>
      </c>
      <c r="O244" s="1" t="s">
        <v>43</v>
      </c>
      <c r="P244" s="1" t="s">
        <v>43</v>
      </c>
      <c r="Q244" s="1" t="s">
        <v>43</v>
      </c>
      <c r="R244" s="3">
        <v>0</v>
      </c>
      <c r="S244" s="1" t="s">
        <v>44</v>
      </c>
      <c r="T244" s="1" t="s">
        <v>45</v>
      </c>
      <c r="U244" s="1" t="s">
        <v>357</v>
      </c>
      <c r="V244" s="1" t="s">
        <v>46</v>
      </c>
      <c r="W244" s="1" t="s">
        <v>47</v>
      </c>
      <c r="X244" s="1" t="s">
        <v>361</v>
      </c>
      <c r="Y244" s="1" t="s">
        <v>49</v>
      </c>
      <c r="Z244" s="1" t="s">
        <v>50</v>
      </c>
      <c r="AA244" s="1" t="s">
        <v>51</v>
      </c>
      <c r="AB244" s="1" t="s">
        <v>361</v>
      </c>
      <c r="AC244" s="1" t="s">
        <v>37</v>
      </c>
    </row>
    <row r="245" spans="1:29" x14ac:dyDescent="0.25">
      <c r="A245" s="1" t="s">
        <v>33</v>
      </c>
      <c r="B245" s="1" t="s">
        <v>34</v>
      </c>
      <c r="C245" s="2">
        <v>45828</v>
      </c>
      <c r="D245" s="1" t="s">
        <v>35</v>
      </c>
      <c r="E245" s="1" t="s">
        <v>36</v>
      </c>
      <c r="F245" s="1" t="s">
        <v>37</v>
      </c>
      <c r="G245" s="1" t="s">
        <v>362</v>
      </c>
      <c r="H245" s="1" t="s">
        <v>363</v>
      </c>
      <c r="I245" s="3">
        <v>0</v>
      </c>
      <c r="J245" s="3">
        <v>427050</v>
      </c>
      <c r="K245" s="1" t="s">
        <v>40</v>
      </c>
      <c r="L245" s="1" t="s">
        <v>299</v>
      </c>
      <c r="M245" s="1" t="s">
        <v>300</v>
      </c>
      <c r="N245" s="1" t="s">
        <v>37</v>
      </c>
      <c r="O245" s="1" t="s">
        <v>43</v>
      </c>
      <c r="P245" s="1" t="s">
        <v>43</v>
      </c>
      <c r="Q245" s="1" t="s">
        <v>43</v>
      </c>
      <c r="R245" s="3">
        <v>0</v>
      </c>
      <c r="S245" s="1" t="s">
        <v>44</v>
      </c>
      <c r="T245" s="1" t="s">
        <v>45</v>
      </c>
      <c r="U245" s="1" t="s">
        <v>362</v>
      </c>
      <c r="V245" s="1" t="s">
        <v>46</v>
      </c>
      <c r="W245" s="1" t="s">
        <v>47</v>
      </c>
      <c r="X245" s="1" t="s">
        <v>364</v>
      </c>
      <c r="Y245" s="1" t="s">
        <v>49</v>
      </c>
      <c r="Z245" s="1" t="s">
        <v>50</v>
      </c>
      <c r="AA245" s="1" t="s">
        <v>51</v>
      </c>
      <c r="AB245" s="1" t="s">
        <v>364</v>
      </c>
      <c r="AC245" s="1" t="s">
        <v>37</v>
      </c>
    </row>
    <row r="246" spans="1:29" x14ac:dyDescent="0.25">
      <c r="A246" s="1" t="s">
        <v>33</v>
      </c>
      <c r="B246" s="1" t="s">
        <v>34</v>
      </c>
      <c r="C246" s="2">
        <v>45828</v>
      </c>
      <c r="D246" s="1" t="s">
        <v>35</v>
      </c>
      <c r="E246" s="1" t="s">
        <v>36</v>
      </c>
      <c r="F246" s="1" t="s">
        <v>37</v>
      </c>
      <c r="G246" s="1" t="s">
        <v>362</v>
      </c>
      <c r="H246" s="1" t="s">
        <v>365</v>
      </c>
      <c r="I246" s="3">
        <v>0</v>
      </c>
      <c r="J246" s="3">
        <v>142350</v>
      </c>
      <c r="K246" s="1" t="s">
        <v>40</v>
      </c>
      <c r="L246" s="1" t="s">
        <v>133</v>
      </c>
      <c r="M246" s="1" t="s">
        <v>134</v>
      </c>
      <c r="N246" s="1" t="s">
        <v>37</v>
      </c>
      <c r="O246" s="1" t="s">
        <v>43</v>
      </c>
      <c r="P246" s="1" t="s">
        <v>43</v>
      </c>
      <c r="Q246" s="1" t="s">
        <v>43</v>
      </c>
      <c r="R246" s="3">
        <v>0</v>
      </c>
      <c r="S246" s="1" t="s">
        <v>44</v>
      </c>
      <c r="T246" s="1" t="s">
        <v>45</v>
      </c>
      <c r="U246" s="1" t="s">
        <v>362</v>
      </c>
      <c r="V246" s="1" t="s">
        <v>46</v>
      </c>
      <c r="W246" s="1" t="s">
        <v>47</v>
      </c>
      <c r="X246" s="1" t="s">
        <v>364</v>
      </c>
      <c r="Y246" s="1" t="s">
        <v>49</v>
      </c>
      <c r="Z246" s="1" t="s">
        <v>50</v>
      </c>
      <c r="AA246" s="1" t="s">
        <v>51</v>
      </c>
      <c r="AB246" s="1" t="s">
        <v>364</v>
      </c>
      <c r="AC246" s="1" t="s">
        <v>37</v>
      </c>
    </row>
    <row r="247" spans="1:29" x14ac:dyDescent="0.25">
      <c r="A247" s="1" t="s">
        <v>33</v>
      </c>
      <c r="B247" s="1" t="s">
        <v>34</v>
      </c>
      <c r="C247" s="2">
        <v>45818</v>
      </c>
      <c r="D247" s="1" t="s">
        <v>35</v>
      </c>
      <c r="E247" s="1" t="s">
        <v>36</v>
      </c>
      <c r="F247" s="1" t="s">
        <v>37</v>
      </c>
      <c r="G247" s="1" t="s">
        <v>366</v>
      </c>
      <c r="H247" s="1" t="s">
        <v>363</v>
      </c>
      <c r="I247" s="3">
        <v>0</v>
      </c>
      <c r="J247" s="3">
        <v>833380</v>
      </c>
      <c r="K247" s="1" t="s">
        <v>40</v>
      </c>
      <c r="L247" s="1" t="s">
        <v>277</v>
      </c>
      <c r="M247" s="1" t="s">
        <v>278</v>
      </c>
      <c r="N247" s="1" t="s">
        <v>37</v>
      </c>
      <c r="O247" s="1" t="s">
        <v>43</v>
      </c>
      <c r="P247" s="1" t="s">
        <v>43</v>
      </c>
      <c r="Q247" s="1" t="s">
        <v>43</v>
      </c>
      <c r="R247" s="3">
        <v>0</v>
      </c>
      <c r="S247" s="1" t="s">
        <v>44</v>
      </c>
      <c r="T247" s="1" t="s">
        <v>45</v>
      </c>
      <c r="U247" s="1" t="s">
        <v>366</v>
      </c>
      <c r="V247" s="1" t="s">
        <v>46</v>
      </c>
      <c r="W247" s="1" t="s">
        <v>47</v>
      </c>
      <c r="X247" s="1" t="s">
        <v>367</v>
      </c>
      <c r="Y247" s="1" t="s">
        <v>49</v>
      </c>
      <c r="Z247" s="1" t="s">
        <v>50</v>
      </c>
      <c r="AA247" s="1" t="s">
        <v>51</v>
      </c>
      <c r="AB247" s="1" t="s">
        <v>367</v>
      </c>
      <c r="AC247" s="1" t="s">
        <v>37</v>
      </c>
    </row>
    <row r="248" spans="1:29" x14ac:dyDescent="0.25">
      <c r="A248" s="1" t="s">
        <v>33</v>
      </c>
      <c r="B248" s="1" t="s">
        <v>34</v>
      </c>
      <c r="C248" s="2">
        <v>45818</v>
      </c>
      <c r="D248" s="1" t="s">
        <v>35</v>
      </c>
      <c r="E248" s="1" t="s">
        <v>36</v>
      </c>
      <c r="F248" s="1" t="s">
        <v>37</v>
      </c>
      <c r="G248" s="1" t="s">
        <v>366</v>
      </c>
      <c r="H248" s="1" t="s">
        <v>368</v>
      </c>
      <c r="I248" s="3">
        <v>0</v>
      </c>
      <c r="J248" s="3">
        <v>346664</v>
      </c>
      <c r="K248" s="1" t="s">
        <v>40</v>
      </c>
      <c r="L248" s="1" t="s">
        <v>369</v>
      </c>
      <c r="M248" s="1" t="s">
        <v>370</v>
      </c>
      <c r="N248" s="1" t="s">
        <v>37</v>
      </c>
      <c r="O248" s="1" t="s">
        <v>43</v>
      </c>
      <c r="P248" s="1" t="s">
        <v>43</v>
      </c>
      <c r="Q248" s="1" t="s">
        <v>43</v>
      </c>
      <c r="R248" s="3">
        <v>0</v>
      </c>
      <c r="S248" s="1" t="s">
        <v>44</v>
      </c>
      <c r="T248" s="1" t="s">
        <v>45</v>
      </c>
      <c r="U248" s="1" t="s">
        <v>366</v>
      </c>
      <c r="V248" s="1" t="s">
        <v>46</v>
      </c>
      <c r="W248" s="1" t="s">
        <v>47</v>
      </c>
      <c r="X248" s="1" t="s">
        <v>367</v>
      </c>
      <c r="Y248" s="1" t="s">
        <v>49</v>
      </c>
      <c r="Z248" s="1" t="s">
        <v>50</v>
      </c>
      <c r="AA248" s="1" t="s">
        <v>51</v>
      </c>
      <c r="AB248" s="1" t="s">
        <v>367</v>
      </c>
      <c r="AC248" s="1" t="s">
        <v>37</v>
      </c>
    </row>
    <row r="249" spans="1:29" x14ac:dyDescent="0.25">
      <c r="A249" s="1" t="s">
        <v>33</v>
      </c>
      <c r="B249" s="1" t="s">
        <v>34</v>
      </c>
      <c r="C249" s="2">
        <v>45813</v>
      </c>
      <c r="D249" s="1" t="s">
        <v>35</v>
      </c>
      <c r="E249" s="1" t="s">
        <v>36</v>
      </c>
      <c r="F249" s="1" t="s">
        <v>37</v>
      </c>
      <c r="G249" s="1" t="s">
        <v>371</v>
      </c>
      <c r="H249" s="1" t="s">
        <v>350</v>
      </c>
      <c r="I249" s="3">
        <v>0</v>
      </c>
      <c r="J249" s="3">
        <v>46413</v>
      </c>
      <c r="K249" s="1" t="s">
        <v>40</v>
      </c>
      <c r="L249" s="1" t="s">
        <v>372</v>
      </c>
      <c r="M249" s="1" t="s">
        <v>373</v>
      </c>
      <c r="N249" s="1" t="s">
        <v>37</v>
      </c>
      <c r="O249" s="1" t="s">
        <v>43</v>
      </c>
      <c r="P249" s="1" t="s">
        <v>43</v>
      </c>
      <c r="Q249" s="1" t="s">
        <v>43</v>
      </c>
      <c r="R249" s="3">
        <v>0</v>
      </c>
      <c r="S249" s="1" t="s">
        <v>44</v>
      </c>
      <c r="T249" s="1" t="s">
        <v>45</v>
      </c>
      <c r="U249" s="1" t="s">
        <v>371</v>
      </c>
      <c r="V249" s="1" t="s">
        <v>46</v>
      </c>
      <c r="W249" s="1" t="s">
        <v>47</v>
      </c>
      <c r="X249" s="1" t="s">
        <v>374</v>
      </c>
      <c r="Y249" s="1" t="s">
        <v>49</v>
      </c>
      <c r="Z249" s="1" t="s">
        <v>50</v>
      </c>
      <c r="AA249" s="1" t="s">
        <v>51</v>
      </c>
      <c r="AB249" s="1" t="s">
        <v>374</v>
      </c>
      <c r="AC249" s="1" t="s">
        <v>37</v>
      </c>
    </row>
    <row r="250" spans="1:29" x14ac:dyDescent="0.25">
      <c r="A250" s="1" t="s">
        <v>33</v>
      </c>
      <c r="B250" s="1" t="s">
        <v>34</v>
      </c>
      <c r="C250" s="2">
        <v>45813</v>
      </c>
      <c r="D250" s="1" t="s">
        <v>35</v>
      </c>
      <c r="E250" s="1" t="s">
        <v>36</v>
      </c>
      <c r="F250" s="1" t="s">
        <v>37</v>
      </c>
      <c r="G250" s="1" t="s">
        <v>371</v>
      </c>
      <c r="H250" s="1" t="s">
        <v>350</v>
      </c>
      <c r="I250" s="3">
        <v>0</v>
      </c>
      <c r="J250" s="3">
        <v>129999</v>
      </c>
      <c r="K250" s="1" t="s">
        <v>40</v>
      </c>
      <c r="L250" s="1" t="s">
        <v>375</v>
      </c>
      <c r="M250" s="1" t="s">
        <v>376</v>
      </c>
      <c r="N250" s="1" t="s">
        <v>37</v>
      </c>
      <c r="O250" s="1" t="s">
        <v>43</v>
      </c>
      <c r="P250" s="1" t="s">
        <v>43</v>
      </c>
      <c r="Q250" s="1" t="s">
        <v>43</v>
      </c>
      <c r="R250" s="3">
        <v>0</v>
      </c>
      <c r="S250" s="1" t="s">
        <v>44</v>
      </c>
      <c r="T250" s="1" t="s">
        <v>45</v>
      </c>
      <c r="U250" s="1" t="s">
        <v>371</v>
      </c>
      <c r="V250" s="1" t="s">
        <v>46</v>
      </c>
      <c r="W250" s="1" t="s">
        <v>47</v>
      </c>
      <c r="X250" s="1" t="s">
        <v>374</v>
      </c>
      <c r="Y250" s="1" t="s">
        <v>49</v>
      </c>
      <c r="Z250" s="1" t="s">
        <v>50</v>
      </c>
      <c r="AA250" s="1" t="s">
        <v>51</v>
      </c>
      <c r="AB250" s="1" t="s">
        <v>374</v>
      </c>
      <c r="AC250" s="1" t="s">
        <v>37</v>
      </c>
    </row>
    <row r="251" spans="1:29" x14ac:dyDescent="0.25">
      <c r="A251" s="1" t="s">
        <v>33</v>
      </c>
      <c r="B251" s="1" t="s">
        <v>34</v>
      </c>
      <c r="C251" s="2">
        <v>45813</v>
      </c>
      <c r="D251" s="1" t="s">
        <v>35</v>
      </c>
      <c r="E251" s="1" t="s">
        <v>36</v>
      </c>
      <c r="F251" s="1" t="s">
        <v>37</v>
      </c>
      <c r="G251" s="1" t="s">
        <v>371</v>
      </c>
      <c r="H251" s="1" t="s">
        <v>350</v>
      </c>
      <c r="I251" s="3">
        <v>0</v>
      </c>
      <c r="J251" s="3">
        <v>67820</v>
      </c>
      <c r="K251" s="1" t="s">
        <v>40</v>
      </c>
      <c r="L251" s="1" t="s">
        <v>377</v>
      </c>
      <c r="M251" s="1" t="s">
        <v>378</v>
      </c>
      <c r="N251" s="1" t="s">
        <v>37</v>
      </c>
      <c r="O251" s="1" t="s">
        <v>43</v>
      </c>
      <c r="P251" s="1" t="s">
        <v>43</v>
      </c>
      <c r="Q251" s="1" t="s">
        <v>43</v>
      </c>
      <c r="R251" s="3">
        <v>0</v>
      </c>
      <c r="S251" s="1" t="s">
        <v>44</v>
      </c>
      <c r="T251" s="1" t="s">
        <v>45</v>
      </c>
      <c r="U251" s="1" t="s">
        <v>371</v>
      </c>
      <c r="V251" s="1" t="s">
        <v>46</v>
      </c>
      <c r="W251" s="1" t="s">
        <v>47</v>
      </c>
      <c r="X251" s="1" t="s">
        <v>374</v>
      </c>
      <c r="Y251" s="1" t="s">
        <v>49</v>
      </c>
      <c r="Z251" s="1" t="s">
        <v>50</v>
      </c>
      <c r="AA251" s="1" t="s">
        <v>51</v>
      </c>
      <c r="AB251" s="1" t="s">
        <v>374</v>
      </c>
      <c r="AC251" s="1" t="s">
        <v>37</v>
      </c>
    </row>
    <row r="252" spans="1:29" x14ac:dyDescent="0.25">
      <c r="A252" s="1" t="s">
        <v>33</v>
      </c>
      <c r="B252" s="1" t="s">
        <v>34</v>
      </c>
      <c r="C252" s="2">
        <v>45813</v>
      </c>
      <c r="D252" s="1" t="s">
        <v>35</v>
      </c>
      <c r="E252" s="1" t="s">
        <v>36</v>
      </c>
      <c r="F252" s="1" t="s">
        <v>37</v>
      </c>
      <c r="G252" s="1" t="s">
        <v>371</v>
      </c>
      <c r="H252" s="1" t="s">
        <v>350</v>
      </c>
      <c r="I252" s="3">
        <v>0</v>
      </c>
      <c r="J252" s="3">
        <v>43333</v>
      </c>
      <c r="K252" s="1" t="s">
        <v>40</v>
      </c>
      <c r="L252" s="1" t="s">
        <v>379</v>
      </c>
      <c r="M252" s="1" t="s">
        <v>380</v>
      </c>
      <c r="N252" s="1" t="s">
        <v>37</v>
      </c>
      <c r="O252" s="1" t="s">
        <v>43</v>
      </c>
      <c r="P252" s="1" t="s">
        <v>43</v>
      </c>
      <c r="Q252" s="1" t="s">
        <v>43</v>
      </c>
      <c r="R252" s="3">
        <v>0</v>
      </c>
      <c r="S252" s="1" t="s">
        <v>44</v>
      </c>
      <c r="T252" s="1" t="s">
        <v>45</v>
      </c>
      <c r="U252" s="1" t="s">
        <v>371</v>
      </c>
      <c r="V252" s="1" t="s">
        <v>46</v>
      </c>
      <c r="W252" s="1" t="s">
        <v>47</v>
      </c>
      <c r="X252" s="1" t="s">
        <v>374</v>
      </c>
      <c r="Y252" s="1" t="s">
        <v>49</v>
      </c>
      <c r="Z252" s="1" t="s">
        <v>50</v>
      </c>
      <c r="AA252" s="1" t="s">
        <v>51</v>
      </c>
      <c r="AB252" s="1" t="s">
        <v>374</v>
      </c>
      <c r="AC252" s="1" t="s">
        <v>37</v>
      </c>
    </row>
    <row r="253" spans="1:29" x14ac:dyDescent="0.25">
      <c r="A253" s="1" t="s">
        <v>33</v>
      </c>
      <c r="B253" s="1" t="s">
        <v>34</v>
      </c>
      <c r="C253" s="2">
        <v>45813</v>
      </c>
      <c r="D253" s="1" t="s">
        <v>35</v>
      </c>
      <c r="E253" s="1" t="s">
        <v>36</v>
      </c>
      <c r="F253" s="1" t="s">
        <v>37</v>
      </c>
      <c r="G253" s="1" t="s">
        <v>371</v>
      </c>
      <c r="H253" s="1" t="s">
        <v>350</v>
      </c>
      <c r="I253" s="3">
        <v>0</v>
      </c>
      <c r="J253" s="3">
        <v>43333</v>
      </c>
      <c r="K253" s="1" t="s">
        <v>40</v>
      </c>
      <c r="L253" s="1" t="s">
        <v>381</v>
      </c>
      <c r="M253" s="1" t="s">
        <v>382</v>
      </c>
      <c r="N253" s="1" t="s">
        <v>37</v>
      </c>
      <c r="O253" s="1" t="s">
        <v>43</v>
      </c>
      <c r="P253" s="1" t="s">
        <v>43</v>
      </c>
      <c r="Q253" s="1" t="s">
        <v>43</v>
      </c>
      <c r="R253" s="3">
        <v>0</v>
      </c>
      <c r="S253" s="1" t="s">
        <v>44</v>
      </c>
      <c r="T253" s="1" t="s">
        <v>45</v>
      </c>
      <c r="U253" s="1" t="s">
        <v>371</v>
      </c>
      <c r="V253" s="1" t="s">
        <v>46</v>
      </c>
      <c r="W253" s="1" t="s">
        <v>47</v>
      </c>
      <c r="X253" s="1" t="s">
        <v>374</v>
      </c>
      <c r="Y253" s="1" t="s">
        <v>49</v>
      </c>
      <c r="Z253" s="1" t="s">
        <v>50</v>
      </c>
      <c r="AA253" s="1" t="s">
        <v>51</v>
      </c>
      <c r="AB253" s="1" t="s">
        <v>374</v>
      </c>
      <c r="AC253" s="1" t="s">
        <v>37</v>
      </c>
    </row>
    <row r="254" spans="1:29" x14ac:dyDescent="0.25">
      <c r="A254" s="1" t="s">
        <v>33</v>
      </c>
      <c r="B254" s="1" t="s">
        <v>34</v>
      </c>
      <c r="C254" s="2">
        <v>45813</v>
      </c>
      <c r="D254" s="1" t="s">
        <v>35</v>
      </c>
      <c r="E254" s="1" t="s">
        <v>36</v>
      </c>
      <c r="F254" s="1" t="s">
        <v>37</v>
      </c>
      <c r="G254" s="1" t="s">
        <v>371</v>
      </c>
      <c r="H254" s="1" t="s">
        <v>350</v>
      </c>
      <c r="I254" s="3">
        <v>0</v>
      </c>
      <c r="J254" s="3">
        <v>97095</v>
      </c>
      <c r="K254" s="1" t="s">
        <v>40</v>
      </c>
      <c r="L254" s="1" t="s">
        <v>383</v>
      </c>
      <c r="M254" s="1" t="s">
        <v>384</v>
      </c>
      <c r="N254" s="1" t="s">
        <v>37</v>
      </c>
      <c r="O254" s="1" t="s">
        <v>43</v>
      </c>
      <c r="P254" s="1" t="s">
        <v>43</v>
      </c>
      <c r="Q254" s="1" t="s">
        <v>43</v>
      </c>
      <c r="R254" s="3">
        <v>0</v>
      </c>
      <c r="S254" s="1" t="s">
        <v>44</v>
      </c>
      <c r="T254" s="1" t="s">
        <v>45</v>
      </c>
      <c r="U254" s="1" t="s">
        <v>371</v>
      </c>
      <c r="V254" s="1" t="s">
        <v>46</v>
      </c>
      <c r="W254" s="1" t="s">
        <v>47</v>
      </c>
      <c r="X254" s="1" t="s">
        <v>374</v>
      </c>
      <c r="Y254" s="1" t="s">
        <v>49</v>
      </c>
      <c r="Z254" s="1" t="s">
        <v>50</v>
      </c>
      <c r="AA254" s="1" t="s">
        <v>51</v>
      </c>
      <c r="AB254" s="1" t="s">
        <v>374</v>
      </c>
      <c r="AC254" s="1" t="s">
        <v>37</v>
      </c>
    </row>
    <row r="255" spans="1:29" x14ac:dyDescent="0.25">
      <c r="A255" s="1" t="s">
        <v>33</v>
      </c>
      <c r="B255" s="1" t="s">
        <v>34</v>
      </c>
      <c r="C255" s="2">
        <v>45813</v>
      </c>
      <c r="D255" s="1" t="s">
        <v>35</v>
      </c>
      <c r="E255" s="1" t="s">
        <v>36</v>
      </c>
      <c r="F255" s="1" t="s">
        <v>37</v>
      </c>
      <c r="G255" s="1" t="s">
        <v>371</v>
      </c>
      <c r="H255" s="1" t="s">
        <v>350</v>
      </c>
      <c r="I255" s="3">
        <v>0</v>
      </c>
      <c r="J255" s="3">
        <v>146148</v>
      </c>
      <c r="K255" s="1" t="s">
        <v>40</v>
      </c>
      <c r="L255" s="1" t="s">
        <v>385</v>
      </c>
      <c r="M255" s="1" t="s">
        <v>386</v>
      </c>
      <c r="N255" s="1" t="s">
        <v>37</v>
      </c>
      <c r="O255" s="1" t="s">
        <v>43</v>
      </c>
      <c r="P255" s="1" t="s">
        <v>43</v>
      </c>
      <c r="Q255" s="1" t="s">
        <v>43</v>
      </c>
      <c r="R255" s="3">
        <v>0</v>
      </c>
      <c r="S255" s="1" t="s">
        <v>44</v>
      </c>
      <c r="T255" s="1" t="s">
        <v>45</v>
      </c>
      <c r="U255" s="1" t="s">
        <v>371</v>
      </c>
      <c r="V255" s="1" t="s">
        <v>46</v>
      </c>
      <c r="W255" s="1" t="s">
        <v>47</v>
      </c>
      <c r="X255" s="1" t="s">
        <v>374</v>
      </c>
      <c r="Y255" s="1" t="s">
        <v>49</v>
      </c>
      <c r="Z255" s="1" t="s">
        <v>50</v>
      </c>
      <c r="AA255" s="1" t="s">
        <v>51</v>
      </c>
      <c r="AB255" s="1" t="s">
        <v>374</v>
      </c>
      <c r="AC255" s="1" t="s">
        <v>37</v>
      </c>
    </row>
    <row r="256" spans="1:29" x14ac:dyDescent="0.25">
      <c r="A256" s="1" t="s">
        <v>33</v>
      </c>
      <c r="B256" s="1" t="s">
        <v>34</v>
      </c>
      <c r="C256" s="2">
        <v>45813</v>
      </c>
      <c r="D256" s="1" t="s">
        <v>35</v>
      </c>
      <c r="E256" s="1" t="s">
        <v>36</v>
      </c>
      <c r="F256" s="1" t="s">
        <v>37</v>
      </c>
      <c r="G256" s="1" t="s">
        <v>371</v>
      </c>
      <c r="H256" s="1" t="s">
        <v>350</v>
      </c>
      <c r="I256" s="3">
        <v>0</v>
      </c>
      <c r="J256" s="3">
        <v>923577</v>
      </c>
      <c r="K256" s="1" t="s">
        <v>40</v>
      </c>
      <c r="L256" s="1" t="s">
        <v>141</v>
      </c>
      <c r="M256" s="1" t="s">
        <v>142</v>
      </c>
      <c r="N256" s="1" t="s">
        <v>37</v>
      </c>
      <c r="O256" s="1" t="s">
        <v>43</v>
      </c>
      <c r="P256" s="1" t="s">
        <v>43</v>
      </c>
      <c r="Q256" s="1" t="s">
        <v>43</v>
      </c>
      <c r="R256" s="3">
        <v>0</v>
      </c>
      <c r="S256" s="1" t="s">
        <v>44</v>
      </c>
      <c r="T256" s="1" t="s">
        <v>45</v>
      </c>
      <c r="U256" s="1" t="s">
        <v>371</v>
      </c>
      <c r="V256" s="1" t="s">
        <v>46</v>
      </c>
      <c r="W256" s="1" t="s">
        <v>47</v>
      </c>
      <c r="X256" s="1" t="s">
        <v>374</v>
      </c>
      <c r="Y256" s="1" t="s">
        <v>49</v>
      </c>
      <c r="Z256" s="1" t="s">
        <v>50</v>
      </c>
      <c r="AA256" s="1" t="s">
        <v>51</v>
      </c>
      <c r="AB256" s="1" t="s">
        <v>374</v>
      </c>
      <c r="AC256" s="1" t="s">
        <v>37</v>
      </c>
    </row>
    <row r="257" spans="1:29" x14ac:dyDescent="0.25">
      <c r="A257" s="1" t="s">
        <v>33</v>
      </c>
      <c r="B257" s="1" t="s">
        <v>34</v>
      </c>
      <c r="C257" s="2">
        <v>45813</v>
      </c>
      <c r="D257" s="1" t="s">
        <v>35</v>
      </c>
      <c r="E257" s="1" t="s">
        <v>36</v>
      </c>
      <c r="F257" s="1" t="s">
        <v>37</v>
      </c>
      <c r="G257" s="1" t="s">
        <v>371</v>
      </c>
      <c r="H257" s="1" t="s">
        <v>350</v>
      </c>
      <c r="I257" s="3">
        <v>0</v>
      </c>
      <c r="J257" s="3">
        <v>36529</v>
      </c>
      <c r="K257" s="1" t="s">
        <v>40</v>
      </c>
      <c r="L257" s="1" t="s">
        <v>387</v>
      </c>
      <c r="M257" s="1" t="s">
        <v>388</v>
      </c>
      <c r="N257" s="1" t="s">
        <v>37</v>
      </c>
      <c r="O257" s="1" t="s">
        <v>43</v>
      </c>
      <c r="P257" s="1" t="s">
        <v>43</v>
      </c>
      <c r="Q257" s="1" t="s">
        <v>43</v>
      </c>
      <c r="R257" s="3">
        <v>0</v>
      </c>
      <c r="S257" s="1" t="s">
        <v>44</v>
      </c>
      <c r="T257" s="1" t="s">
        <v>45</v>
      </c>
      <c r="U257" s="1" t="s">
        <v>371</v>
      </c>
      <c r="V257" s="1" t="s">
        <v>46</v>
      </c>
      <c r="W257" s="1" t="s">
        <v>47</v>
      </c>
      <c r="X257" s="1" t="s">
        <v>374</v>
      </c>
      <c r="Y257" s="1" t="s">
        <v>49</v>
      </c>
      <c r="Z257" s="1" t="s">
        <v>50</v>
      </c>
      <c r="AA257" s="1" t="s">
        <v>51</v>
      </c>
      <c r="AB257" s="1" t="s">
        <v>374</v>
      </c>
      <c r="AC257" s="1" t="s">
        <v>37</v>
      </c>
    </row>
    <row r="258" spans="1:29" x14ac:dyDescent="0.25">
      <c r="A258" s="1" t="s">
        <v>33</v>
      </c>
      <c r="B258" s="1" t="s">
        <v>34</v>
      </c>
      <c r="C258" s="2">
        <v>45813</v>
      </c>
      <c r="D258" s="1" t="s">
        <v>35</v>
      </c>
      <c r="E258" s="1" t="s">
        <v>36</v>
      </c>
      <c r="F258" s="1" t="s">
        <v>37</v>
      </c>
      <c r="G258" s="1" t="s">
        <v>371</v>
      </c>
      <c r="H258" s="1" t="s">
        <v>350</v>
      </c>
      <c r="I258" s="3">
        <v>0</v>
      </c>
      <c r="J258" s="3">
        <v>43333</v>
      </c>
      <c r="K258" s="1" t="s">
        <v>40</v>
      </c>
      <c r="L258" s="1" t="s">
        <v>389</v>
      </c>
      <c r="M258" s="1" t="s">
        <v>390</v>
      </c>
      <c r="N258" s="1" t="s">
        <v>37</v>
      </c>
      <c r="O258" s="1" t="s">
        <v>43</v>
      </c>
      <c r="P258" s="1" t="s">
        <v>43</v>
      </c>
      <c r="Q258" s="1" t="s">
        <v>43</v>
      </c>
      <c r="R258" s="3">
        <v>0</v>
      </c>
      <c r="S258" s="1" t="s">
        <v>44</v>
      </c>
      <c r="T258" s="1" t="s">
        <v>45</v>
      </c>
      <c r="U258" s="1" t="s">
        <v>371</v>
      </c>
      <c r="V258" s="1" t="s">
        <v>46</v>
      </c>
      <c r="W258" s="1" t="s">
        <v>47</v>
      </c>
      <c r="X258" s="1" t="s">
        <v>374</v>
      </c>
      <c r="Y258" s="1" t="s">
        <v>49</v>
      </c>
      <c r="Z258" s="1" t="s">
        <v>50</v>
      </c>
      <c r="AA258" s="1" t="s">
        <v>51</v>
      </c>
      <c r="AB258" s="1" t="s">
        <v>374</v>
      </c>
      <c r="AC258" s="1" t="s">
        <v>37</v>
      </c>
    </row>
    <row r="259" spans="1:29" x14ac:dyDescent="0.25">
      <c r="A259" s="1" t="s">
        <v>33</v>
      </c>
      <c r="B259" s="1" t="s">
        <v>34</v>
      </c>
      <c r="C259" s="2">
        <v>45813</v>
      </c>
      <c r="D259" s="1" t="s">
        <v>35</v>
      </c>
      <c r="E259" s="1" t="s">
        <v>36</v>
      </c>
      <c r="F259" s="1" t="s">
        <v>37</v>
      </c>
      <c r="G259" s="1" t="s">
        <v>371</v>
      </c>
      <c r="H259" s="1" t="s">
        <v>350</v>
      </c>
      <c r="I259" s="3">
        <v>0</v>
      </c>
      <c r="J259" s="3">
        <v>45614</v>
      </c>
      <c r="K259" s="1" t="s">
        <v>40</v>
      </c>
      <c r="L259" s="1" t="s">
        <v>301</v>
      </c>
      <c r="M259" s="1" t="s">
        <v>302</v>
      </c>
      <c r="N259" s="1" t="s">
        <v>37</v>
      </c>
      <c r="O259" s="1" t="s">
        <v>43</v>
      </c>
      <c r="P259" s="1" t="s">
        <v>43</v>
      </c>
      <c r="Q259" s="1" t="s">
        <v>43</v>
      </c>
      <c r="R259" s="3">
        <v>0</v>
      </c>
      <c r="S259" s="1" t="s">
        <v>44</v>
      </c>
      <c r="T259" s="1" t="s">
        <v>45</v>
      </c>
      <c r="U259" s="1" t="s">
        <v>371</v>
      </c>
      <c r="V259" s="1" t="s">
        <v>46</v>
      </c>
      <c r="W259" s="1" t="s">
        <v>47</v>
      </c>
      <c r="X259" s="1" t="s">
        <v>374</v>
      </c>
      <c r="Y259" s="1" t="s">
        <v>49</v>
      </c>
      <c r="Z259" s="1" t="s">
        <v>50</v>
      </c>
      <c r="AA259" s="1" t="s">
        <v>51</v>
      </c>
      <c r="AB259" s="1" t="s">
        <v>374</v>
      </c>
      <c r="AC259" s="1" t="s">
        <v>37</v>
      </c>
    </row>
    <row r="260" spans="1:29" x14ac:dyDescent="0.25">
      <c r="A260" s="1" t="s">
        <v>33</v>
      </c>
      <c r="B260" s="1" t="s">
        <v>34</v>
      </c>
      <c r="C260" s="2">
        <v>45813</v>
      </c>
      <c r="D260" s="1" t="s">
        <v>35</v>
      </c>
      <c r="E260" s="1" t="s">
        <v>36</v>
      </c>
      <c r="F260" s="1" t="s">
        <v>37</v>
      </c>
      <c r="G260" s="1" t="s">
        <v>371</v>
      </c>
      <c r="H260" s="1" t="s">
        <v>350</v>
      </c>
      <c r="I260" s="3">
        <v>0</v>
      </c>
      <c r="J260" s="3">
        <v>48060</v>
      </c>
      <c r="K260" s="1" t="s">
        <v>40</v>
      </c>
      <c r="L260" s="1" t="s">
        <v>391</v>
      </c>
      <c r="M260" s="1" t="s">
        <v>392</v>
      </c>
      <c r="N260" s="1" t="s">
        <v>37</v>
      </c>
      <c r="O260" s="1" t="s">
        <v>43</v>
      </c>
      <c r="P260" s="1" t="s">
        <v>43</v>
      </c>
      <c r="Q260" s="1" t="s">
        <v>43</v>
      </c>
      <c r="R260" s="3">
        <v>0</v>
      </c>
      <c r="S260" s="1" t="s">
        <v>44</v>
      </c>
      <c r="T260" s="1" t="s">
        <v>45</v>
      </c>
      <c r="U260" s="1" t="s">
        <v>371</v>
      </c>
      <c r="V260" s="1" t="s">
        <v>46</v>
      </c>
      <c r="W260" s="1" t="s">
        <v>47</v>
      </c>
      <c r="X260" s="1" t="s">
        <v>374</v>
      </c>
      <c r="Y260" s="1" t="s">
        <v>49</v>
      </c>
      <c r="Z260" s="1" t="s">
        <v>50</v>
      </c>
      <c r="AA260" s="1" t="s">
        <v>51</v>
      </c>
      <c r="AB260" s="1" t="s">
        <v>374</v>
      </c>
      <c r="AC260" s="1" t="s">
        <v>37</v>
      </c>
    </row>
    <row r="261" spans="1:29" x14ac:dyDescent="0.25">
      <c r="A261" s="1" t="s">
        <v>33</v>
      </c>
      <c r="B261" s="1" t="s">
        <v>34</v>
      </c>
      <c r="C261" s="2">
        <v>45813</v>
      </c>
      <c r="D261" s="1" t="s">
        <v>35</v>
      </c>
      <c r="E261" s="1" t="s">
        <v>36</v>
      </c>
      <c r="F261" s="1" t="s">
        <v>37</v>
      </c>
      <c r="G261" s="1" t="s">
        <v>371</v>
      </c>
      <c r="H261" s="1" t="s">
        <v>350</v>
      </c>
      <c r="I261" s="3">
        <v>0</v>
      </c>
      <c r="J261" s="3">
        <v>43333</v>
      </c>
      <c r="K261" s="1" t="s">
        <v>40</v>
      </c>
      <c r="L261" s="1" t="s">
        <v>393</v>
      </c>
      <c r="M261" s="1" t="s">
        <v>394</v>
      </c>
      <c r="N261" s="1" t="s">
        <v>37</v>
      </c>
      <c r="O261" s="1" t="s">
        <v>43</v>
      </c>
      <c r="P261" s="1" t="s">
        <v>43</v>
      </c>
      <c r="Q261" s="1" t="s">
        <v>43</v>
      </c>
      <c r="R261" s="3">
        <v>0</v>
      </c>
      <c r="S261" s="1" t="s">
        <v>44</v>
      </c>
      <c r="T261" s="1" t="s">
        <v>45</v>
      </c>
      <c r="U261" s="1" t="s">
        <v>371</v>
      </c>
      <c r="V261" s="1" t="s">
        <v>46</v>
      </c>
      <c r="W261" s="1" t="s">
        <v>47</v>
      </c>
      <c r="X261" s="1" t="s">
        <v>374</v>
      </c>
      <c r="Y261" s="1" t="s">
        <v>49</v>
      </c>
      <c r="Z261" s="1" t="s">
        <v>50</v>
      </c>
      <c r="AA261" s="1" t="s">
        <v>51</v>
      </c>
      <c r="AB261" s="1" t="s">
        <v>374</v>
      </c>
      <c r="AC261" s="1" t="s">
        <v>37</v>
      </c>
    </row>
    <row r="262" spans="1:29" x14ac:dyDescent="0.25">
      <c r="A262" s="1" t="s">
        <v>33</v>
      </c>
      <c r="B262" s="1" t="s">
        <v>34</v>
      </c>
      <c r="C262" s="2">
        <v>45813</v>
      </c>
      <c r="D262" s="1" t="s">
        <v>35</v>
      </c>
      <c r="E262" s="1" t="s">
        <v>36</v>
      </c>
      <c r="F262" s="1" t="s">
        <v>37</v>
      </c>
      <c r="G262" s="1" t="s">
        <v>371</v>
      </c>
      <c r="H262" s="1" t="s">
        <v>350</v>
      </c>
      <c r="I262" s="3">
        <v>0</v>
      </c>
      <c r="J262" s="3">
        <v>38667</v>
      </c>
      <c r="K262" s="1" t="s">
        <v>40</v>
      </c>
      <c r="L262" s="1" t="s">
        <v>293</v>
      </c>
      <c r="M262" s="1" t="s">
        <v>294</v>
      </c>
      <c r="N262" s="1" t="s">
        <v>37</v>
      </c>
      <c r="O262" s="1" t="s">
        <v>43</v>
      </c>
      <c r="P262" s="1" t="s">
        <v>43</v>
      </c>
      <c r="Q262" s="1" t="s">
        <v>43</v>
      </c>
      <c r="R262" s="3">
        <v>0</v>
      </c>
      <c r="S262" s="1" t="s">
        <v>44</v>
      </c>
      <c r="T262" s="1" t="s">
        <v>45</v>
      </c>
      <c r="U262" s="1" t="s">
        <v>371</v>
      </c>
      <c r="V262" s="1" t="s">
        <v>46</v>
      </c>
      <c r="W262" s="1" t="s">
        <v>47</v>
      </c>
      <c r="X262" s="1" t="s">
        <v>374</v>
      </c>
      <c r="Y262" s="1" t="s">
        <v>49</v>
      </c>
      <c r="Z262" s="1" t="s">
        <v>50</v>
      </c>
      <c r="AA262" s="1" t="s">
        <v>51</v>
      </c>
      <c r="AB262" s="1" t="s">
        <v>374</v>
      </c>
      <c r="AC262" s="1" t="s">
        <v>37</v>
      </c>
    </row>
    <row r="263" spans="1:29" x14ac:dyDescent="0.25">
      <c r="A263" s="1" t="s">
        <v>33</v>
      </c>
      <c r="B263" s="1" t="s">
        <v>34</v>
      </c>
      <c r="C263" s="2">
        <v>45813</v>
      </c>
      <c r="D263" s="1" t="s">
        <v>35</v>
      </c>
      <c r="E263" s="1" t="s">
        <v>36</v>
      </c>
      <c r="F263" s="1" t="s">
        <v>37</v>
      </c>
      <c r="G263" s="1" t="s">
        <v>371</v>
      </c>
      <c r="H263" s="1" t="s">
        <v>350</v>
      </c>
      <c r="I263" s="3">
        <v>0</v>
      </c>
      <c r="J263" s="3">
        <v>52113</v>
      </c>
      <c r="K263" s="1" t="s">
        <v>40</v>
      </c>
      <c r="L263" s="1" t="s">
        <v>395</v>
      </c>
      <c r="M263" s="1" t="s">
        <v>396</v>
      </c>
      <c r="N263" s="1" t="s">
        <v>37</v>
      </c>
      <c r="O263" s="1" t="s">
        <v>43</v>
      </c>
      <c r="P263" s="1" t="s">
        <v>43</v>
      </c>
      <c r="Q263" s="1" t="s">
        <v>43</v>
      </c>
      <c r="R263" s="3">
        <v>0</v>
      </c>
      <c r="S263" s="1" t="s">
        <v>44</v>
      </c>
      <c r="T263" s="1" t="s">
        <v>45</v>
      </c>
      <c r="U263" s="1" t="s">
        <v>371</v>
      </c>
      <c r="V263" s="1" t="s">
        <v>46</v>
      </c>
      <c r="W263" s="1" t="s">
        <v>47</v>
      </c>
      <c r="X263" s="1" t="s">
        <v>374</v>
      </c>
      <c r="Y263" s="1" t="s">
        <v>49</v>
      </c>
      <c r="Z263" s="1" t="s">
        <v>50</v>
      </c>
      <c r="AA263" s="1" t="s">
        <v>51</v>
      </c>
      <c r="AB263" s="1" t="s">
        <v>374</v>
      </c>
      <c r="AC263" s="1" t="s">
        <v>37</v>
      </c>
    </row>
    <row r="264" spans="1:29" x14ac:dyDescent="0.25">
      <c r="A264" s="1" t="s">
        <v>33</v>
      </c>
      <c r="B264" s="1" t="s">
        <v>34</v>
      </c>
      <c r="C264" s="2">
        <v>45813</v>
      </c>
      <c r="D264" s="1" t="s">
        <v>35</v>
      </c>
      <c r="E264" s="1" t="s">
        <v>36</v>
      </c>
      <c r="F264" s="1" t="s">
        <v>37</v>
      </c>
      <c r="G264" s="1" t="s">
        <v>371</v>
      </c>
      <c r="H264" s="1" t="s">
        <v>350</v>
      </c>
      <c r="I264" s="3">
        <v>0</v>
      </c>
      <c r="J264" s="3">
        <v>193335</v>
      </c>
      <c r="K264" s="1" t="s">
        <v>40</v>
      </c>
      <c r="L264" s="1" t="s">
        <v>93</v>
      </c>
      <c r="M264" s="1" t="s">
        <v>94</v>
      </c>
      <c r="N264" s="1" t="s">
        <v>37</v>
      </c>
      <c r="O264" s="1" t="s">
        <v>43</v>
      </c>
      <c r="P264" s="1" t="s">
        <v>43</v>
      </c>
      <c r="Q264" s="1" t="s">
        <v>43</v>
      </c>
      <c r="R264" s="3">
        <v>0</v>
      </c>
      <c r="S264" s="1" t="s">
        <v>44</v>
      </c>
      <c r="T264" s="1" t="s">
        <v>45</v>
      </c>
      <c r="U264" s="1" t="s">
        <v>371</v>
      </c>
      <c r="V264" s="1" t="s">
        <v>46</v>
      </c>
      <c r="W264" s="1" t="s">
        <v>47</v>
      </c>
      <c r="X264" s="1" t="s">
        <v>374</v>
      </c>
      <c r="Y264" s="1" t="s">
        <v>49</v>
      </c>
      <c r="Z264" s="1" t="s">
        <v>50</v>
      </c>
      <c r="AA264" s="1" t="s">
        <v>51</v>
      </c>
      <c r="AB264" s="1" t="s">
        <v>374</v>
      </c>
      <c r="AC264" s="1" t="s">
        <v>37</v>
      </c>
    </row>
    <row r="265" spans="1:29" x14ac:dyDescent="0.25">
      <c r="A265" s="1" t="s">
        <v>33</v>
      </c>
      <c r="B265" s="1" t="s">
        <v>34</v>
      </c>
      <c r="C265" s="2">
        <v>45813</v>
      </c>
      <c r="D265" s="1" t="s">
        <v>35</v>
      </c>
      <c r="E265" s="1" t="s">
        <v>36</v>
      </c>
      <c r="F265" s="1" t="s">
        <v>37</v>
      </c>
      <c r="G265" s="1" t="s">
        <v>371</v>
      </c>
      <c r="H265" s="1" t="s">
        <v>350</v>
      </c>
      <c r="I265" s="3">
        <v>0</v>
      </c>
      <c r="J265" s="3">
        <v>129999</v>
      </c>
      <c r="K265" s="1" t="s">
        <v>40</v>
      </c>
      <c r="L265" s="1" t="s">
        <v>168</v>
      </c>
      <c r="M265" s="1" t="s">
        <v>169</v>
      </c>
      <c r="N265" s="1" t="s">
        <v>37</v>
      </c>
      <c r="O265" s="1" t="s">
        <v>43</v>
      </c>
      <c r="P265" s="1" t="s">
        <v>43</v>
      </c>
      <c r="Q265" s="1" t="s">
        <v>43</v>
      </c>
      <c r="R265" s="3">
        <v>0</v>
      </c>
      <c r="S265" s="1" t="s">
        <v>44</v>
      </c>
      <c r="T265" s="1" t="s">
        <v>45</v>
      </c>
      <c r="U265" s="1" t="s">
        <v>371</v>
      </c>
      <c r="V265" s="1" t="s">
        <v>46</v>
      </c>
      <c r="W265" s="1" t="s">
        <v>47</v>
      </c>
      <c r="X265" s="1" t="s">
        <v>374</v>
      </c>
      <c r="Y265" s="1" t="s">
        <v>49</v>
      </c>
      <c r="Z265" s="1" t="s">
        <v>50</v>
      </c>
      <c r="AA265" s="1" t="s">
        <v>51</v>
      </c>
      <c r="AB265" s="1" t="s">
        <v>374</v>
      </c>
      <c r="AC265" s="1" t="s">
        <v>37</v>
      </c>
    </row>
    <row r="266" spans="1:29" x14ac:dyDescent="0.25">
      <c r="A266" s="1" t="s">
        <v>33</v>
      </c>
      <c r="B266" s="1" t="s">
        <v>34</v>
      </c>
      <c r="C266" s="2">
        <v>45813</v>
      </c>
      <c r="D266" s="1" t="s">
        <v>35</v>
      </c>
      <c r="E266" s="1" t="s">
        <v>36</v>
      </c>
      <c r="F266" s="1" t="s">
        <v>37</v>
      </c>
      <c r="G266" s="1" t="s">
        <v>371</v>
      </c>
      <c r="H266" s="1" t="s">
        <v>350</v>
      </c>
      <c r="I266" s="3">
        <v>0</v>
      </c>
      <c r="J266" s="3">
        <v>47450</v>
      </c>
      <c r="K266" s="1" t="s">
        <v>40</v>
      </c>
      <c r="L266" s="1" t="s">
        <v>103</v>
      </c>
      <c r="M266" s="1" t="s">
        <v>104</v>
      </c>
      <c r="N266" s="1" t="s">
        <v>37</v>
      </c>
      <c r="O266" s="1" t="s">
        <v>43</v>
      </c>
      <c r="P266" s="1" t="s">
        <v>43</v>
      </c>
      <c r="Q266" s="1" t="s">
        <v>43</v>
      </c>
      <c r="R266" s="3">
        <v>0</v>
      </c>
      <c r="S266" s="1" t="s">
        <v>44</v>
      </c>
      <c r="T266" s="1" t="s">
        <v>45</v>
      </c>
      <c r="U266" s="1" t="s">
        <v>371</v>
      </c>
      <c r="V266" s="1" t="s">
        <v>46</v>
      </c>
      <c r="W266" s="1" t="s">
        <v>47</v>
      </c>
      <c r="X266" s="1" t="s">
        <v>374</v>
      </c>
      <c r="Y266" s="1" t="s">
        <v>49</v>
      </c>
      <c r="Z266" s="1" t="s">
        <v>50</v>
      </c>
      <c r="AA266" s="1" t="s">
        <v>51</v>
      </c>
      <c r="AB266" s="1" t="s">
        <v>374</v>
      </c>
      <c r="AC266" s="1" t="s">
        <v>37</v>
      </c>
    </row>
    <row r="267" spans="1:29" x14ac:dyDescent="0.25">
      <c r="A267" s="1" t="s">
        <v>33</v>
      </c>
      <c r="B267" s="1" t="s">
        <v>34</v>
      </c>
      <c r="C267" s="2">
        <v>45813</v>
      </c>
      <c r="D267" s="1" t="s">
        <v>35</v>
      </c>
      <c r="E267" s="1" t="s">
        <v>36</v>
      </c>
      <c r="F267" s="1" t="s">
        <v>37</v>
      </c>
      <c r="G267" s="1" t="s">
        <v>371</v>
      </c>
      <c r="H267" s="1" t="s">
        <v>350</v>
      </c>
      <c r="I267" s="3">
        <v>0</v>
      </c>
      <c r="J267" s="3">
        <v>86666</v>
      </c>
      <c r="K267" s="1" t="s">
        <v>40</v>
      </c>
      <c r="L267" s="1" t="s">
        <v>397</v>
      </c>
      <c r="M267" s="1" t="s">
        <v>398</v>
      </c>
      <c r="N267" s="1" t="s">
        <v>37</v>
      </c>
      <c r="O267" s="1" t="s">
        <v>43</v>
      </c>
      <c r="P267" s="1" t="s">
        <v>43</v>
      </c>
      <c r="Q267" s="1" t="s">
        <v>43</v>
      </c>
      <c r="R267" s="3">
        <v>0</v>
      </c>
      <c r="S267" s="1" t="s">
        <v>44</v>
      </c>
      <c r="T267" s="1" t="s">
        <v>45</v>
      </c>
      <c r="U267" s="1" t="s">
        <v>371</v>
      </c>
      <c r="V267" s="1" t="s">
        <v>46</v>
      </c>
      <c r="W267" s="1" t="s">
        <v>47</v>
      </c>
      <c r="X267" s="1" t="s">
        <v>374</v>
      </c>
      <c r="Y267" s="1" t="s">
        <v>49</v>
      </c>
      <c r="Z267" s="1" t="s">
        <v>50</v>
      </c>
      <c r="AA267" s="1" t="s">
        <v>51</v>
      </c>
      <c r="AB267" s="1" t="s">
        <v>374</v>
      </c>
      <c r="AC267" s="1" t="s">
        <v>37</v>
      </c>
    </row>
    <row r="268" spans="1:29" x14ac:dyDescent="0.25">
      <c r="A268" s="1" t="s">
        <v>33</v>
      </c>
      <c r="B268" s="1" t="s">
        <v>34</v>
      </c>
      <c r="C268" s="2">
        <v>45813</v>
      </c>
      <c r="D268" s="1" t="s">
        <v>35</v>
      </c>
      <c r="E268" s="1" t="s">
        <v>36</v>
      </c>
      <c r="F268" s="1" t="s">
        <v>37</v>
      </c>
      <c r="G268" s="1" t="s">
        <v>371</v>
      </c>
      <c r="H268" s="1" t="s">
        <v>350</v>
      </c>
      <c r="I268" s="3">
        <v>0</v>
      </c>
      <c r="J268" s="3">
        <v>109447</v>
      </c>
      <c r="K268" s="1" t="s">
        <v>40</v>
      </c>
      <c r="L268" s="1" t="s">
        <v>166</v>
      </c>
      <c r="M268" s="1" t="s">
        <v>167</v>
      </c>
      <c r="N268" s="1" t="s">
        <v>37</v>
      </c>
      <c r="O268" s="1" t="s">
        <v>43</v>
      </c>
      <c r="P268" s="1" t="s">
        <v>43</v>
      </c>
      <c r="Q268" s="1" t="s">
        <v>43</v>
      </c>
      <c r="R268" s="3">
        <v>0</v>
      </c>
      <c r="S268" s="1" t="s">
        <v>44</v>
      </c>
      <c r="T268" s="1" t="s">
        <v>45</v>
      </c>
      <c r="U268" s="1" t="s">
        <v>371</v>
      </c>
      <c r="V268" s="1" t="s">
        <v>46</v>
      </c>
      <c r="W268" s="1" t="s">
        <v>47</v>
      </c>
      <c r="X268" s="1" t="s">
        <v>374</v>
      </c>
      <c r="Y268" s="1" t="s">
        <v>49</v>
      </c>
      <c r="Z268" s="1" t="s">
        <v>50</v>
      </c>
      <c r="AA268" s="1" t="s">
        <v>51</v>
      </c>
      <c r="AB268" s="1" t="s">
        <v>374</v>
      </c>
      <c r="AC268" s="1" t="s">
        <v>37</v>
      </c>
    </row>
    <row r="269" spans="1:29" x14ac:dyDescent="0.25">
      <c r="A269" s="1" t="s">
        <v>33</v>
      </c>
      <c r="B269" s="1" t="s">
        <v>34</v>
      </c>
      <c r="C269" s="2">
        <v>45813</v>
      </c>
      <c r="D269" s="1" t="s">
        <v>35</v>
      </c>
      <c r="E269" s="1" t="s">
        <v>36</v>
      </c>
      <c r="F269" s="1" t="s">
        <v>37</v>
      </c>
      <c r="G269" s="1" t="s">
        <v>371</v>
      </c>
      <c r="H269" s="1" t="s">
        <v>399</v>
      </c>
      <c r="I269" s="3">
        <v>0</v>
      </c>
      <c r="J269" s="3">
        <v>48903</v>
      </c>
      <c r="K269" s="1" t="s">
        <v>40</v>
      </c>
      <c r="L269" s="1" t="s">
        <v>291</v>
      </c>
      <c r="M269" s="1" t="s">
        <v>292</v>
      </c>
      <c r="N269" s="1" t="s">
        <v>37</v>
      </c>
      <c r="O269" s="1" t="s">
        <v>43</v>
      </c>
      <c r="P269" s="1" t="s">
        <v>43</v>
      </c>
      <c r="Q269" s="1" t="s">
        <v>43</v>
      </c>
      <c r="R269" s="3">
        <v>0</v>
      </c>
      <c r="S269" s="1" t="s">
        <v>44</v>
      </c>
      <c r="T269" s="1" t="s">
        <v>45</v>
      </c>
      <c r="U269" s="1" t="s">
        <v>371</v>
      </c>
      <c r="V269" s="1" t="s">
        <v>46</v>
      </c>
      <c r="W269" s="1" t="s">
        <v>47</v>
      </c>
      <c r="X269" s="1" t="s">
        <v>374</v>
      </c>
      <c r="Y269" s="1" t="s">
        <v>49</v>
      </c>
      <c r="Z269" s="1" t="s">
        <v>50</v>
      </c>
      <c r="AA269" s="1" t="s">
        <v>51</v>
      </c>
      <c r="AB269" s="1" t="s">
        <v>374</v>
      </c>
      <c r="AC269" s="1" t="s">
        <v>37</v>
      </c>
    </row>
    <row r="270" spans="1:29" x14ac:dyDescent="0.25">
      <c r="A270" s="1" t="s">
        <v>33</v>
      </c>
      <c r="B270" s="1" t="s">
        <v>34</v>
      </c>
      <c r="C270" s="2">
        <v>45812</v>
      </c>
      <c r="D270" s="1" t="s">
        <v>35</v>
      </c>
      <c r="E270" s="1" t="s">
        <v>36</v>
      </c>
      <c r="F270" s="1" t="s">
        <v>37</v>
      </c>
      <c r="G270" s="1" t="s">
        <v>400</v>
      </c>
      <c r="H270" s="1" t="s">
        <v>401</v>
      </c>
      <c r="I270" s="3">
        <v>0</v>
      </c>
      <c r="J270" s="3">
        <v>901550</v>
      </c>
      <c r="K270" s="1" t="s">
        <v>40</v>
      </c>
      <c r="L270" s="1" t="s">
        <v>214</v>
      </c>
      <c r="M270" s="1" t="s">
        <v>215</v>
      </c>
      <c r="N270" s="1" t="s">
        <v>37</v>
      </c>
      <c r="O270" s="1" t="s">
        <v>43</v>
      </c>
      <c r="P270" s="1" t="s">
        <v>43</v>
      </c>
      <c r="Q270" s="1" t="s">
        <v>43</v>
      </c>
      <c r="R270" s="3">
        <v>0</v>
      </c>
      <c r="S270" s="1" t="s">
        <v>44</v>
      </c>
      <c r="T270" s="1" t="s">
        <v>45</v>
      </c>
      <c r="U270" s="1" t="s">
        <v>400</v>
      </c>
      <c r="V270" s="1" t="s">
        <v>46</v>
      </c>
      <c r="W270" s="1" t="s">
        <v>47</v>
      </c>
      <c r="X270" s="1" t="s">
        <v>402</v>
      </c>
      <c r="Y270" s="1" t="s">
        <v>49</v>
      </c>
      <c r="Z270" s="1" t="s">
        <v>50</v>
      </c>
      <c r="AA270" s="1" t="s">
        <v>51</v>
      </c>
      <c r="AB270" s="1" t="s">
        <v>402</v>
      </c>
      <c r="AC270" s="1" t="s">
        <v>37</v>
      </c>
    </row>
    <row r="271" spans="1:29" x14ac:dyDescent="0.25">
      <c r="A271" s="1" t="s">
        <v>33</v>
      </c>
      <c r="B271" s="1" t="s">
        <v>34</v>
      </c>
      <c r="C271" s="2">
        <v>45812</v>
      </c>
      <c r="D271" s="1" t="s">
        <v>35</v>
      </c>
      <c r="E271" s="1" t="s">
        <v>36</v>
      </c>
      <c r="F271" s="1" t="s">
        <v>37</v>
      </c>
      <c r="G271" s="1" t="s">
        <v>403</v>
      </c>
      <c r="H271" s="1" t="s">
        <v>404</v>
      </c>
      <c r="I271" s="3">
        <v>0</v>
      </c>
      <c r="J271" s="3">
        <v>616852</v>
      </c>
      <c r="K271" s="1" t="s">
        <v>40</v>
      </c>
      <c r="L271" s="1" t="s">
        <v>214</v>
      </c>
      <c r="M271" s="1" t="s">
        <v>215</v>
      </c>
      <c r="N271" s="1" t="s">
        <v>37</v>
      </c>
      <c r="O271" s="1" t="s">
        <v>43</v>
      </c>
      <c r="P271" s="1" t="s">
        <v>43</v>
      </c>
      <c r="Q271" s="1" t="s">
        <v>43</v>
      </c>
      <c r="R271" s="3">
        <v>0</v>
      </c>
      <c r="S271" s="1" t="s">
        <v>44</v>
      </c>
      <c r="T271" s="1" t="s">
        <v>45</v>
      </c>
      <c r="U271" s="1" t="s">
        <v>403</v>
      </c>
      <c r="V271" s="1" t="s">
        <v>46</v>
      </c>
      <c r="W271" s="1" t="s">
        <v>47</v>
      </c>
      <c r="X271" s="1" t="s">
        <v>405</v>
      </c>
      <c r="Y271" s="1" t="s">
        <v>49</v>
      </c>
      <c r="Z271" s="1" t="s">
        <v>50</v>
      </c>
      <c r="AA271" s="1" t="s">
        <v>51</v>
      </c>
      <c r="AB271" s="1" t="s">
        <v>405</v>
      </c>
      <c r="AC271" s="1" t="s">
        <v>37</v>
      </c>
    </row>
    <row r="272" spans="1:29" x14ac:dyDescent="0.25">
      <c r="A272" s="1" t="s">
        <v>33</v>
      </c>
      <c r="B272" s="1" t="s">
        <v>34</v>
      </c>
      <c r="C272" s="2">
        <v>45838</v>
      </c>
      <c r="D272" s="1" t="s">
        <v>73</v>
      </c>
      <c r="E272" s="1" t="s">
        <v>74</v>
      </c>
      <c r="F272" s="1" t="s">
        <v>37</v>
      </c>
      <c r="G272" s="1" t="s">
        <v>406</v>
      </c>
      <c r="H272" s="1" t="s">
        <v>76</v>
      </c>
      <c r="I272" s="3">
        <v>47450</v>
      </c>
      <c r="J272" s="3">
        <v>0</v>
      </c>
      <c r="K272" s="1" t="s">
        <v>40</v>
      </c>
      <c r="L272" s="1" t="s">
        <v>119</v>
      </c>
      <c r="M272" s="1" t="s">
        <v>120</v>
      </c>
      <c r="N272" s="1" t="s">
        <v>79</v>
      </c>
      <c r="O272" s="1" t="s">
        <v>80</v>
      </c>
      <c r="P272" s="1" t="s">
        <v>43</v>
      </c>
      <c r="Q272" s="1" t="s">
        <v>43</v>
      </c>
      <c r="R272" s="3">
        <v>0</v>
      </c>
      <c r="S272" s="1" t="s">
        <v>44</v>
      </c>
      <c r="T272" s="1" t="s">
        <v>45</v>
      </c>
      <c r="U272" s="1" t="s">
        <v>406</v>
      </c>
      <c r="V272" s="1" t="s">
        <v>46</v>
      </c>
      <c r="W272" s="1" t="s">
        <v>81</v>
      </c>
      <c r="X272" s="1" t="s">
        <v>407</v>
      </c>
      <c r="Y272" s="1" t="s">
        <v>83</v>
      </c>
      <c r="Z272" s="1" t="s">
        <v>219</v>
      </c>
      <c r="AA272" s="1" t="s">
        <v>51</v>
      </c>
      <c r="AB272" s="1" t="s">
        <v>407</v>
      </c>
      <c r="AC272" s="1" t="s">
        <v>37</v>
      </c>
    </row>
    <row r="273" spans="1:29" x14ac:dyDescent="0.25">
      <c r="A273" s="1" t="s">
        <v>33</v>
      </c>
      <c r="B273" s="1" t="s">
        <v>34</v>
      </c>
      <c r="C273" s="2">
        <v>45838</v>
      </c>
      <c r="D273" s="1" t="s">
        <v>73</v>
      </c>
      <c r="E273" s="1" t="s">
        <v>74</v>
      </c>
      <c r="F273" s="1" t="s">
        <v>37</v>
      </c>
      <c r="G273" s="1" t="s">
        <v>406</v>
      </c>
      <c r="H273" s="1" t="s">
        <v>76</v>
      </c>
      <c r="I273" s="3">
        <v>237250</v>
      </c>
      <c r="J273" s="3">
        <v>0</v>
      </c>
      <c r="K273" s="1" t="s">
        <v>40</v>
      </c>
      <c r="L273" s="1" t="s">
        <v>127</v>
      </c>
      <c r="M273" s="1" t="s">
        <v>128</v>
      </c>
      <c r="N273" s="1" t="s">
        <v>79</v>
      </c>
      <c r="O273" s="1" t="s">
        <v>80</v>
      </c>
      <c r="P273" s="1" t="s">
        <v>43</v>
      </c>
      <c r="Q273" s="1" t="s">
        <v>43</v>
      </c>
      <c r="R273" s="3">
        <v>0</v>
      </c>
      <c r="S273" s="1" t="s">
        <v>44</v>
      </c>
      <c r="T273" s="1" t="s">
        <v>45</v>
      </c>
      <c r="U273" s="1" t="s">
        <v>406</v>
      </c>
      <c r="V273" s="1" t="s">
        <v>46</v>
      </c>
      <c r="W273" s="1" t="s">
        <v>81</v>
      </c>
      <c r="X273" s="1" t="s">
        <v>407</v>
      </c>
      <c r="Y273" s="1" t="s">
        <v>83</v>
      </c>
      <c r="Z273" s="1" t="s">
        <v>219</v>
      </c>
      <c r="AA273" s="1" t="s">
        <v>51</v>
      </c>
      <c r="AB273" s="1" t="s">
        <v>407</v>
      </c>
      <c r="AC273" s="1" t="s">
        <v>37</v>
      </c>
    </row>
    <row r="274" spans="1:29" x14ac:dyDescent="0.25">
      <c r="A274" s="1" t="s">
        <v>33</v>
      </c>
      <c r="B274" s="1" t="s">
        <v>34</v>
      </c>
      <c r="C274" s="2">
        <v>45838</v>
      </c>
      <c r="D274" s="1" t="s">
        <v>73</v>
      </c>
      <c r="E274" s="1" t="s">
        <v>74</v>
      </c>
      <c r="F274" s="1" t="s">
        <v>37</v>
      </c>
      <c r="G274" s="1" t="s">
        <v>406</v>
      </c>
      <c r="H274" s="1" t="s">
        <v>76</v>
      </c>
      <c r="I274" s="3">
        <v>142350</v>
      </c>
      <c r="J274" s="3">
        <v>0</v>
      </c>
      <c r="K274" s="1" t="s">
        <v>40</v>
      </c>
      <c r="L274" s="1" t="s">
        <v>408</v>
      </c>
      <c r="M274" s="1" t="s">
        <v>409</v>
      </c>
      <c r="N274" s="1" t="s">
        <v>79</v>
      </c>
      <c r="O274" s="1" t="s">
        <v>80</v>
      </c>
      <c r="P274" s="1" t="s">
        <v>43</v>
      </c>
      <c r="Q274" s="1" t="s">
        <v>43</v>
      </c>
      <c r="R274" s="3">
        <v>0</v>
      </c>
      <c r="S274" s="1" t="s">
        <v>44</v>
      </c>
      <c r="T274" s="1" t="s">
        <v>45</v>
      </c>
      <c r="U274" s="1" t="s">
        <v>406</v>
      </c>
      <c r="V274" s="1" t="s">
        <v>46</v>
      </c>
      <c r="W274" s="1" t="s">
        <v>81</v>
      </c>
      <c r="X274" s="1" t="s">
        <v>407</v>
      </c>
      <c r="Y274" s="1" t="s">
        <v>83</v>
      </c>
      <c r="Z274" s="1" t="s">
        <v>219</v>
      </c>
      <c r="AA274" s="1" t="s">
        <v>51</v>
      </c>
      <c r="AB274" s="1" t="s">
        <v>407</v>
      </c>
      <c r="AC274" s="1" t="s">
        <v>37</v>
      </c>
    </row>
    <row r="275" spans="1:29" x14ac:dyDescent="0.25">
      <c r="A275" s="1" t="s">
        <v>33</v>
      </c>
      <c r="B275" s="1" t="s">
        <v>34</v>
      </c>
      <c r="C275" s="2">
        <v>45838</v>
      </c>
      <c r="D275" s="1" t="s">
        <v>73</v>
      </c>
      <c r="E275" s="1" t="s">
        <v>74</v>
      </c>
      <c r="F275" s="1" t="s">
        <v>37</v>
      </c>
      <c r="G275" s="1" t="s">
        <v>406</v>
      </c>
      <c r="H275" s="1" t="s">
        <v>76</v>
      </c>
      <c r="I275" s="3">
        <v>237250</v>
      </c>
      <c r="J275" s="3">
        <v>0</v>
      </c>
      <c r="K275" s="1" t="s">
        <v>40</v>
      </c>
      <c r="L275" s="1" t="s">
        <v>410</v>
      </c>
      <c r="M275" s="1" t="s">
        <v>411</v>
      </c>
      <c r="N275" s="1" t="s">
        <v>79</v>
      </c>
      <c r="O275" s="1" t="s">
        <v>80</v>
      </c>
      <c r="P275" s="1" t="s">
        <v>43</v>
      </c>
      <c r="Q275" s="1" t="s">
        <v>43</v>
      </c>
      <c r="R275" s="3">
        <v>0</v>
      </c>
      <c r="S275" s="1" t="s">
        <v>44</v>
      </c>
      <c r="T275" s="1" t="s">
        <v>45</v>
      </c>
      <c r="U275" s="1" t="s">
        <v>406</v>
      </c>
      <c r="V275" s="1" t="s">
        <v>46</v>
      </c>
      <c r="W275" s="1" t="s">
        <v>81</v>
      </c>
      <c r="X275" s="1" t="s">
        <v>407</v>
      </c>
      <c r="Y275" s="1" t="s">
        <v>83</v>
      </c>
      <c r="Z275" s="1" t="s">
        <v>219</v>
      </c>
      <c r="AA275" s="1" t="s">
        <v>51</v>
      </c>
      <c r="AB275" s="1" t="s">
        <v>407</v>
      </c>
      <c r="AC275" s="1" t="s">
        <v>37</v>
      </c>
    </row>
    <row r="276" spans="1:29" x14ac:dyDescent="0.25">
      <c r="A276" s="1" t="s">
        <v>33</v>
      </c>
      <c r="B276" s="1" t="s">
        <v>34</v>
      </c>
      <c r="C276" s="2">
        <v>45838</v>
      </c>
      <c r="D276" s="1" t="s">
        <v>73</v>
      </c>
      <c r="E276" s="1" t="s">
        <v>74</v>
      </c>
      <c r="F276" s="1" t="s">
        <v>37</v>
      </c>
      <c r="G276" s="1" t="s">
        <v>406</v>
      </c>
      <c r="H276" s="1" t="s">
        <v>76</v>
      </c>
      <c r="I276" s="3">
        <v>189800</v>
      </c>
      <c r="J276" s="3">
        <v>0</v>
      </c>
      <c r="K276" s="1" t="s">
        <v>40</v>
      </c>
      <c r="L276" s="1" t="s">
        <v>250</v>
      </c>
      <c r="M276" s="1" t="s">
        <v>251</v>
      </c>
      <c r="N276" s="1" t="s">
        <v>79</v>
      </c>
      <c r="O276" s="1" t="s">
        <v>80</v>
      </c>
      <c r="P276" s="1" t="s">
        <v>43</v>
      </c>
      <c r="Q276" s="1" t="s">
        <v>43</v>
      </c>
      <c r="R276" s="3">
        <v>0</v>
      </c>
      <c r="S276" s="1" t="s">
        <v>44</v>
      </c>
      <c r="T276" s="1" t="s">
        <v>45</v>
      </c>
      <c r="U276" s="1" t="s">
        <v>406</v>
      </c>
      <c r="V276" s="1" t="s">
        <v>46</v>
      </c>
      <c r="W276" s="1" t="s">
        <v>81</v>
      </c>
      <c r="X276" s="1" t="s">
        <v>407</v>
      </c>
      <c r="Y276" s="1" t="s">
        <v>83</v>
      </c>
      <c r="Z276" s="1" t="s">
        <v>219</v>
      </c>
      <c r="AA276" s="1" t="s">
        <v>51</v>
      </c>
      <c r="AB276" s="1" t="s">
        <v>407</v>
      </c>
      <c r="AC276" s="1" t="s">
        <v>37</v>
      </c>
    </row>
    <row r="277" spans="1:29" x14ac:dyDescent="0.25">
      <c r="A277" s="1" t="s">
        <v>33</v>
      </c>
      <c r="B277" s="1" t="s">
        <v>34</v>
      </c>
      <c r="C277" s="2">
        <v>45838</v>
      </c>
      <c r="D277" s="1" t="s">
        <v>73</v>
      </c>
      <c r="E277" s="1" t="s">
        <v>74</v>
      </c>
      <c r="F277" s="1" t="s">
        <v>37</v>
      </c>
      <c r="G277" s="1" t="s">
        <v>406</v>
      </c>
      <c r="H277" s="1" t="s">
        <v>76</v>
      </c>
      <c r="I277" s="3">
        <v>57638</v>
      </c>
      <c r="J277" s="3">
        <v>0</v>
      </c>
      <c r="K277" s="1" t="s">
        <v>40</v>
      </c>
      <c r="L277" s="1" t="s">
        <v>109</v>
      </c>
      <c r="M277" s="1" t="s">
        <v>110</v>
      </c>
      <c r="N277" s="1" t="s">
        <v>79</v>
      </c>
      <c r="O277" s="1" t="s">
        <v>80</v>
      </c>
      <c r="P277" s="1" t="s">
        <v>43</v>
      </c>
      <c r="Q277" s="1" t="s">
        <v>43</v>
      </c>
      <c r="R277" s="3">
        <v>0</v>
      </c>
      <c r="S277" s="1" t="s">
        <v>44</v>
      </c>
      <c r="T277" s="1" t="s">
        <v>45</v>
      </c>
      <c r="U277" s="1" t="s">
        <v>406</v>
      </c>
      <c r="V277" s="1" t="s">
        <v>46</v>
      </c>
      <c r="W277" s="1" t="s">
        <v>81</v>
      </c>
      <c r="X277" s="1" t="s">
        <v>407</v>
      </c>
      <c r="Y277" s="1" t="s">
        <v>83</v>
      </c>
      <c r="Z277" s="1" t="s">
        <v>219</v>
      </c>
      <c r="AA277" s="1" t="s">
        <v>51</v>
      </c>
      <c r="AB277" s="1" t="s">
        <v>407</v>
      </c>
      <c r="AC277" s="1" t="s">
        <v>37</v>
      </c>
    </row>
    <row r="278" spans="1:29" x14ac:dyDescent="0.25">
      <c r="A278" s="1" t="s">
        <v>33</v>
      </c>
      <c r="B278" s="1" t="s">
        <v>34</v>
      </c>
      <c r="C278" s="2">
        <v>45838</v>
      </c>
      <c r="D278" s="1" t="s">
        <v>73</v>
      </c>
      <c r="E278" s="1" t="s">
        <v>74</v>
      </c>
      <c r="F278" s="1" t="s">
        <v>37</v>
      </c>
      <c r="G278" s="1" t="s">
        <v>406</v>
      </c>
      <c r="H278" s="1" t="s">
        <v>76</v>
      </c>
      <c r="I278" s="3">
        <v>50689</v>
      </c>
      <c r="J278" s="3">
        <v>0</v>
      </c>
      <c r="K278" s="1" t="s">
        <v>40</v>
      </c>
      <c r="L278" s="1" t="s">
        <v>103</v>
      </c>
      <c r="M278" s="1" t="s">
        <v>104</v>
      </c>
      <c r="N278" s="1" t="s">
        <v>79</v>
      </c>
      <c r="O278" s="1" t="s">
        <v>80</v>
      </c>
      <c r="P278" s="1" t="s">
        <v>43</v>
      </c>
      <c r="Q278" s="1" t="s">
        <v>43</v>
      </c>
      <c r="R278" s="3">
        <v>0</v>
      </c>
      <c r="S278" s="1" t="s">
        <v>44</v>
      </c>
      <c r="T278" s="1" t="s">
        <v>45</v>
      </c>
      <c r="U278" s="1" t="s">
        <v>406</v>
      </c>
      <c r="V278" s="1" t="s">
        <v>46</v>
      </c>
      <c r="W278" s="1" t="s">
        <v>81</v>
      </c>
      <c r="X278" s="1" t="s">
        <v>407</v>
      </c>
      <c r="Y278" s="1" t="s">
        <v>83</v>
      </c>
      <c r="Z278" s="1" t="s">
        <v>219</v>
      </c>
      <c r="AA278" s="1" t="s">
        <v>51</v>
      </c>
      <c r="AB278" s="1" t="s">
        <v>407</v>
      </c>
      <c r="AC278" s="1" t="s">
        <v>37</v>
      </c>
    </row>
    <row r="279" spans="1:29" x14ac:dyDescent="0.25">
      <c r="A279" s="1" t="s">
        <v>33</v>
      </c>
      <c r="B279" s="1" t="s">
        <v>34</v>
      </c>
      <c r="C279" s="2">
        <v>45838</v>
      </c>
      <c r="D279" s="1" t="s">
        <v>73</v>
      </c>
      <c r="E279" s="1" t="s">
        <v>74</v>
      </c>
      <c r="F279" s="1" t="s">
        <v>37</v>
      </c>
      <c r="G279" s="1" t="s">
        <v>406</v>
      </c>
      <c r="H279" s="1" t="s">
        <v>76</v>
      </c>
      <c r="I279" s="3">
        <v>284700</v>
      </c>
      <c r="J279" s="3">
        <v>0</v>
      </c>
      <c r="K279" s="1" t="s">
        <v>40</v>
      </c>
      <c r="L279" s="1" t="s">
        <v>113</v>
      </c>
      <c r="M279" s="1" t="s">
        <v>114</v>
      </c>
      <c r="N279" s="1" t="s">
        <v>79</v>
      </c>
      <c r="O279" s="1" t="s">
        <v>80</v>
      </c>
      <c r="P279" s="1" t="s">
        <v>43</v>
      </c>
      <c r="Q279" s="1" t="s">
        <v>43</v>
      </c>
      <c r="R279" s="3">
        <v>0</v>
      </c>
      <c r="S279" s="1" t="s">
        <v>44</v>
      </c>
      <c r="T279" s="1" t="s">
        <v>45</v>
      </c>
      <c r="U279" s="1" t="s">
        <v>406</v>
      </c>
      <c r="V279" s="1" t="s">
        <v>46</v>
      </c>
      <c r="W279" s="1" t="s">
        <v>81</v>
      </c>
      <c r="X279" s="1" t="s">
        <v>407</v>
      </c>
      <c r="Y279" s="1" t="s">
        <v>83</v>
      </c>
      <c r="Z279" s="1" t="s">
        <v>219</v>
      </c>
      <c r="AA279" s="1" t="s">
        <v>51</v>
      </c>
      <c r="AB279" s="1" t="s">
        <v>407</v>
      </c>
      <c r="AC279" s="1" t="s">
        <v>37</v>
      </c>
    </row>
    <row r="280" spans="1:29" x14ac:dyDescent="0.25">
      <c r="A280" s="1" t="s">
        <v>33</v>
      </c>
      <c r="B280" s="1" t="s">
        <v>34</v>
      </c>
      <c r="C280" s="2">
        <v>45838</v>
      </c>
      <c r="D280" s="1" t="s">
        <v>73</v>
      </c>
      <c r="E280" s="1" t="s">
        <v>74</v>
      </c>
      <c r="F280" s="1" t="s">
        <v>37</v>
      </c>
      <c r="G280" s="1" t="s">
        <v>406</v>
      </c>
      <c r="H280" s="1" t="s">
        <v>76</v>
      </c>
      <c r="I280" s="3">
        <v>749295</v>
      </c>
      <c r="J280" s="3">
        <v>0</v>
      </c>
      <c r="K280" s="1" t="s">
        <v>40</v>
      </c>
      <c r="L280" s="1" t="s">
        <v>109</v>
      </c>
      <c r="M280" s="1" t="s">
        <v>110</v>
      </c>
      <c r="N280" s="1" t="s">
        <v>79</v>
      </c>
      <c r="O280" s="1" t="s">
        <v>80</v>
      </c>
      <c r="P280" s="1" t="s">
        <v>43</v>
      </c>
      <c r="Q280" s="1" t="s">
        <v>43</v>
      </c>
      <c r="R280" s="3">
        <v>0</v>
      </c>
      <c r="S280" s="1" t="s">
        <v>44</v>
      </c>
      <c r="T280" s="1" t="s">
        <v>45</v>
      </c>
      <c r="U280" s="1" t="s">
        <v>406</v>
      </c>
      <c r="V280" s="1" t="s">
        <v>46</v>
      </c>
      <c r="W280" s="1" t="s">
        <v>81</v>
      </c>
      <c r="X280" s="1" t="s">
        <v>407</v>
      </c>
      <c r="Y280" s="1" t="s">
        <v>83</v>
      </c>
      <c r="Z280" s="1" t="s">
        <v>219</v>
      </c>
      <c r="AA280" s="1" t="s">
        <v>51</v>
      </c>
      <c r="AB280" s="1" t="s">
        <v>407</v>
      </c>
      <c r="AC280" s="1" t="s">
        <v>37</v>
      </c>
    </row>
    <row r="281" spans="1:29" x14ac:dyDescent="0.25">
      <c r="A281" s="1" t="s">
        <v>33</v>
      </c>
      <c r="B281" s="1" t="s">
        <v>34</v>
      </c>
      <c r="C281" s="2">
        <v>45838</v>
      </c>
      <c r="D281" s="1" t="s">
        <v>73</v>
      </c>
      <c r="E281" s="1" t="s">
        <v>74</v>
      </c>
      <c r="F281" s="1" t="s">
        <v>37</v>
      </c>
      <c r="G281" s="1" t="s">
        <v>406</v>
      </c>
      <c r="H281" s="1" t="s">
        <v>76</v>
      </c>
      <c r="I281" s="3">
        <v>48657</v>
      </c>
      <c r="J281" s="3">
        <v>0</v>
      </c>
      <c r="K281" s="1" t="s">
        <v>40</v>
      </c>
      <c r="L281" s="1" t="s">
        <v>412</v>
      </c>
      <c r="M281" s="1" t="s">
        <v>413</v>
      </c>
      <c r="N281" s="1" t="s">
        <v>79</v>
      </c>
      <c r="O281" s="1" t="s">
        <v>80</v>
      </c>
      <c r="P281" s="1" t="s">
        <v>43</v>
      </c>
      <c r="Q281" s="1" t="s">
        <v>43</v>
      </c>
      <c r="R281" s="3">
        <v>0</v>
      </c>
      <c r="S281" s="1" t="s">
        <v>44</v>
      </c>
      <c r="T281" s="1" t="s">
        <v>45</v>
      </c>
      <c r="U281" s="1" t="s">
        <v>406</v>
      </c>
      <c r="V281" s="1" t="s">
        <v>46</v>
      </c>
      <c r="W281" s="1" t="s">
        <v>81</v>
      </c>
      <c r="X281" s="1" t="s">
        <v>407</v>
      </c>
      <c r="Y281" s="1" t="s">
        <v>83</v>
      </c>
      <c r="Z281" s="1" t="s">
        <v>219</v>
      </c>
      <c r="AA281" s="1" t="s">
        <v>51</v>
      </c>
      <c r="AB281" s="1" t="s">
        <v>407</v>
      </c>
      <c r="AC281" s="1" t="s">
        <v>37</v>
      </c>
    </row>
    <row r="282" spans="1:29" x14ac:dyDescent="0.25">
      <c r="A282" s="1" t="s">
        <v>33</v>
      </c>
      <c r="B282" s="1" t="s">
        <v>34</v>
      </c>
      <c r="C282" s="2">
        <v>45838</v>
      </c>
      <c r="D282" s="1" t="s">
        <v>73</v>
      </c>
      <c r="E282" s="1" t="s">
        <v>74</v>
      </c>
      <c r="F282" s="1" t="s">
        <v>37</v>
      </c>
      <c r="G282" s="1" t="s">
        <v>406</v>
      </c>
      <c r="H282" s="1" t="s">
        <v>76</v>
      </c>
      <c r="I282" s="3">
        <v>142350</v>
      </c>
      <c r="J282" s="3">
        <v>0</v>
      </c>
      <c r="K282" s="1" t="s">
        <v>40</v>
      </c>
      <c r="L282" s="1" t="s">
        <v>150</v>
      </c>
      <c r="M282" s="1" t="s">
        <v>151</v>
      </c>
      <c r="N282" s="1" t="s">
        <v>79</v>
      </c>
      <c r="O282" s="1" t="s">
        <v>80</v>
      </c>
      <c r="P282" s="1" t="s">
        <v>43</v>
      </c>
      <c r="Q282" s="1" t="s">
        <v>43</v>
      </c>
      <c r="R282" s="3">
        <v>0</v>
      </c>
      <c r="S282" s="1" t="s">
        <v>44</v>
      </c>
      <c r="T282" s="1" t="s">
        <v>45</v>
      </c>
      <c r="U282" s="1" t="s">
        <v>406</v>
      </c>
      <c r="V282" s="1" t="s">
        <v>46</v>
      </c>
      <c r="W282" s="1" t="s">
        <v>81</v>
      </c>
      <c r="X282" s="1" t="s">
        <v>407</v>
      </c>
      <c r="Y282" s="1" t="s">
        <v>83</v>
      </c>
      <c r="Z282" s="1" t="s">
        <v>219</v>
      </c>
      <c r="AA282" s="1" t="s">
        <v>51</v>
      </c>
      <c r="AB282" s="1" t="s">
        <v>407</v>
      </c>
      <c r="AC282" s="1" t="s">
        <v>37</v>
      </c>
    </row>
    <row r="283" spans="1:29" x14ac:dyDescent="0.25">
      <c r="A283" s="1" t="s">
        <v>33</v>
      </c>
      <c r="B283" s="1" t="s">
        <v>34</v>
      </c>
      <c r="C283" s="2">
        <v>45838</v>
      </c>
      <c r="D283" s="1" t="s">
        <v>73</v>
      </c>
      <c r="E283" s="1" t="s">
        <v>74</v>
      </c>
      <c r="F283" s="1" t="s">
        <v>37</v>
      </c>
      <c r="G283" s="1" t="s">
        <v>406</v>
      </c>
      <c r="H283" s="1" t="s">
        <v>76</v>
      </c>
      <c r="I283" s="3">
        <v>142350</v>
      </c>
      <c r="J283" s="3">
        <v>0</v>
      </c>
      <c r="K283" s="1" t="s">
        <v>40</v>
      </c>
      <c r="L283" s="1" t="s">
        <v>414</v>
      </c>
      <c r="M283" s="1" t="s">
        <v>415</v>
      </c>
      <c r="N283" s="1" t="s">
        <v>79</v>
      </c>
      <c r="O283" s="1" t="s">
        <v>80</v>
      </c>
      <c r="P283" s="1" t="s">
        <v>43</v>
      </c>
      <c r="Q283" s="1" t="s">
        <v>43</v>
      </c>
      <c r="R283" s="3">
        <v>0</v>
      </c>
      <c r="S283" s="1" t="s">
        <v>44</v>
      </c>
      <c r="T283" s="1" t="s">
        <v>45</v>
      </c>
      <c r="U283" s="1" t="s">
        <v>406</v>
      </c>
      <c r="V283" s="1" t="s">
        <v>46</v>
      </c>
      <c r="W283" s="1" t="s">
        <v>81</v>
      </c>
      <c r="X283" s="1" t="s">
        <v>407</v>
      </c>
      <c r="Y283" s="1" t="s">
        <v>83</v>
      </c>
      <c r="Z283" s="1" t="s">
        <v>219</v>
      </c>
      <c r="AA283" s="1" t="s">
        <v>51</v>
      </c>
      <c r="AB283" s="1" t="s">
        <v>407</v>
      </c>
      <c r="AC283" s="1" t="s">
        <v>37</v>
      </c>
    </row>
    <row r="284" spans="1:29" x14ac:dyDescent="0.25">
      <c r="A284" s="1" t="s">
        <v>33</v>
      </c>
      <c r="B284" s="1" t="s">
        <v>34</v>
      </c>
      <c r="C284" s="2">
        <v>45838</v>
      </c>
      <c r="D284" s="1" t="s">
        <v>73</v>
      </c>
      <c r="E284" s="1" t="s">
        <v>74</v>
      </c>
      <c r="F284" s="1" t="s">
        <v>37</v>
      </c>
      <c r="G284" s="1" t="s">
        <v>406</v>
      </c>
      <c r="H284" s="1" t="s">
        <v>76</v>
      </c>
      <c r="I284" s="3">
        <v>711750</v>
      </c>
      <c r="J284" s="3">
        <v>0</v>
      </c>
      <c r="K284" s="1" t="s">
        <v>40</v>
      </c>
      <c r="L284" s="1" t="s">
        <v>119</v>
      </c>
      <c r="M284" s="1" t="s">
        <v>120</v>
      </c>
      <c r="N284" s="1" t="s">
        <v>79</v>
      </c>
      <c r="O284" s="1" t="s">
        <v>80</v>
      </c>
      <c r="P284" s="1" t="s">
        <v>43</v>
      </c>
      <c r="Q284" s="1" t="s">
        <v>43</v>
      </c>
      <c r="R284" s="3">
        <v>0</v>
      </c>
      <c r="S284" s="1" t="s">
        <v>44</v>
      </c>
      <c r="T284" s="1" t="s">
        <v>45</v>
      </c>
      <c r="U284" s="1" t="s">
        <v>406</v>
      </c>
      <c r="V284" s="1" t="s">
        <v>46</v>
      </c>
      <c r="W284" s="1" t="s">
        <v>81</v>
      </c>
      <c r="X284" s="1" t="s">
        <v>407</v>
      </c>
      <c r="Y284" s="1" t="s">
        <v>83</v>
      </c>
      <c r="Z284" s="1" t="s">
        <v>219</v>
      </c>
      <c r="AA284" s="1" t="s">
        <v>51</v>
      </c>
      <c r="AB284" s="1" t="s">
        <v>407</v>
      </c>
      <c r="AC284" s="1" t="s">
        <v>37</v>
      </c>
    </row>
    <row r="285" spans="1:29" x14ac:dyDescent="0.25">
      <c r="A285" s="1" t="s">
        <v>33</v>
      </c>
      <c r="B285" s="1" t="s">
        <v>34</v>
      </c>
      <c r="C285" s="2">
        <v>45838</v>
      </c>
      <c r="D285" s="1" t="s">
        <v>73</v>
      </c>
      <c r="E285" s="1" t="s">
        <v>74</v>
      </c>
      <c r="F285" s="1" t="s">
        <v>37</v>
      </c>
      <c r="G285" s="1" t="s">
        <v>406</v>
      </c>
      <c r="H285" s="1" t="s">
        <v>76</v>
      </c>
      <c r="I285" s="3">
        <v>142350</v>
      </c>
      <c r="J285" s="3">
        <v>0</v>
      </c>
      <c r="K285" s="1" t="s">
        <v>40</v>
      </c>
      <c r="L285" s="1" t="s">
        <v>416</v>
      </c>
      <c r="M285" s="1" t="s">
        <v>417</v>
      </c>
      <c r="N285" s="1" t="s">
        <v>79</v>
      </c>
      <c r="O285" s="1" t="s">
        <v>80</v>
      </c>
      <c r="P285" s="1" t="s">
        <v>43</v>
      </c>
      <c r="Q285" s="1" t="s">
        <v>43</v>
      </c>
      <c r="R285" s="3">
        <v>0</v>
      </c>
      <c r="S285" s="1" t="s">
        <v>44</v>
      </c>
      <c r="T285" s="1" t="s">
        <v>45</v>
      </c>
      <c r="U285" s="1" t="s">
        <v>406</v>
      </c>
      <c r="V285" s="1" t="s">
        <v>46</v>
      </c>
      <c r="W285" s="1" t="s">
        <v>81</v>
      </c>
      <c r="X285" s="1" t="s">
        <v>407</v>
      </c>
      <c r="Y285" s="1" t="s">
        <v>83</v>
      </c>
      <c r="Z285" s="1" t="s">
        <v>219</v>
      </c>
      <c r="AA285" s="1" t="s">
        <v>51</v>
      </c>
      <c r="AB285" s="1" t="s">
        <v>407</v>
      </c>
      <c r="AC285" s="1" t="s">
        <v>37</v>
      </c>
    </row>
    <row r="286" spans="1:29" x14ac:dyDescent="0.25">
      <c r="A286" s="1" t="s">
        <v>33</v>
      </c>
      <c r="B286" s="1" t="s">
        <v>34</v>
      </c>
      <c r="C286" s="2">
        <v>45838</v>
      </c>
      <c r="D286" s="1" t="s">
        <v>73</v>
      </c>
      <c r="E286" s="1" t="s">
        <v>74</v>
      </c>
      <c r="F286" s="1" t="s">
        <v>37</v>
      </c>
      <c r="G286" s="1" t="s">
        <v>406</v>
      </c>
      <c r="H286" s="1" t="s">
        <v>76</v>
      </c>
      <c r="I286" s="3">
        <v>0</v>
      </c>
      <c r="J286" s="3">
        <v>142350</v>
      </c>
      <c r="K286" s="1" t="s">
        <v>40</v>
      </c>
      <c r="L286" s="1" t="s">
        <v>299</v>
      </c>
      <c r="M286" s="1" t="s">
        <v>300</v>
      </c>
      <c r="N286" s="1" t="s">
        <v>79</v>
      </c>
      <c r="O286" s="1" t="s">
        <v>80</v>
      </c>
      <c r="P286" s="1" t="s">
        <v>43</v>
      </c>
      <c r="Q286" s="1" t="s">
        <v>43</v>
      </c>
      <c r="R286" s="3">
        <v>0</v>
      </c>
      <c r="S286" s="1" t="s">
        <v>44</v>
      </c>
      <c r="T286" s="1" t="s">
        <v>45</v>
      </c>
      <c r="U286" s="1" t="s">
        <v>406</v>
      </c>
      <c r="V286" s="1" t="s">
        <v>46</v>
      </c>
      <c r="W286" s="1" t="s">
        <v>81</v>
      </c>
      <c r="X286" s="1" t="s">
        <v>407</v>
      </c>
      <c r="Y286" s="1" t="s">
        <v>83</v>
      </c>
      <c r="Z286" s="1" t="s">
        <v>219</v>
      </c>
      <c r="AA286" s="1" t="s">
        <v>51</v>
      </c>
      <c r="AB286" s="1" t="s">
        <v>407</v>
      </c>
      <c r="AC286" s="1" t="s">
        <v>37</v>
      </c>
    </row>
    <row r="287" spans="1:29" x14ac:dyDescent="0.25">
      <c r="A287" s="1" t="s">
        <v>33</v>
      </c>
      <c r="B287" s="1" t="s">
        <v>34</v>
      </c>
      <c r="C287" s="2">
        <v>45838</v>
      </c>
      <c r="D287" s="1" t="s">
        <v>73</v>
      </c>
      <c r="E287" s="1" t="s">
        <v>74</v>
      </c>
      <c r="F287" s="1" t="s">
        <v>37</v>
      </c>
      <c r="G287" s="1" t="s">
        <v>406</v>
      </c>
      <c r="H287" s="1" t="s">
        <v>76</v>
      </c>
      <c r="I287" s="3">
        <v>142350</v>
      </c>
      <c r="J287" s="3">
        <v>0</v>
      </c>
      <c r="K287" s="1" t="s">
        <v>40</v>
      </c>
      <c r="L287" s="1" t="s">
        <v>299</v>
      </c>
      <c r="M287" s="1" t="s">
        <v>300</v>
      </c>
      <c r="N287" s="1" t="s">
        <v>79</v>
      </c>
      <c r="O287" s="1" t="s">
        <v>80</v>
      </c>
      <c r="P287" s="1" t="s">
        <v>43</v>
      </c>
      <c r="Q287" s="1" t="s">
        <v>43</v>
      </c>
      <c r="R287" s="3">
        <v>0</v>
      </c>
      <c r="S287" s="1" t="s">
        <v>44</v>
      </c>
      <c r="T287" s="1" t="s">
        <v>45</v>
      </c>
      <c r="U287" s="1" t="s">
        <v>406</v>
      </c>
      <c r="V287" s="1" t="s">
        <v>46</v>
      </c>
      <c r="W287" s="1" t="s">
        <v>81</v>
      </c>
      <c r="X287" s="1" t="s">
        <v>407</v>
      </c>
      <c r="Y287" s="1" t="s">
        <v>83</v>
      </c>
      <c r="Z287" s="1" t="s">
        <v>219</v>
      </c>
      <c r="AA287" s="1" t="s">
        <v>51</v>
      </c>
      <c r="AB287" s="1" t="s">
        <v>407</v>
      </c>
      <c r="AC287" s="1" t="s">
        <v>37</v>
      </c>
    </row>
    <row r="288" spans="1:29" x14ac:dyDescent="0.25">
      <c r="A288" s="1" t="s">
        <v>33</v>
      </c>
      <c r="B288" s="1" t="s">
        <v>34</v>
      </c>
      <c r="C288" s="2">
        <v>45838</v>
      </c>
      <c r="D288" s="1" t="s">
        <v>73</v>
      </c>
      <c r="E288" s="1" t="s">
        <v>74</v>
      </c>
      <c r="F288" s="1" t="s">
        <v>37</v>
      </c>
      <c r="G288" s="1" t="s">
        <v>406</v>
      </c>
      <c r="H288" s="1" t="s">
        <v>76</v>
      </c>
      <c r="I288" s="3">
        <v>284700</v>
      </c>
      <c r="J288" s="3">
        <v>0</v>
      </c>
      <c r="K288" s="1" t="s">
        <v>40</v>
      </c>
      <c r="L288" s="1" t="s">
        <v>117</v>
      </c>
      <c r="M288" s="1" t="s">
        <v>118</v>
      </c>
      <c r="N288" s="1" t="s">
        <v>79</v>
      </c>
      <c r="O288" s="1" t="s">
        <v>80</v>
      </c>
      <c r="P288" s="1" t="s">
        <v>43</v>
      </c>
      <c r="Q288" s="1" t="s">
        <v>43</v>
      </c>
      <c r="R288" s="3">
        <v>0</v>
      </c>
      <c r="S288" s="1" t="s">
        <v>44</v>
      </c>
      <c r="T288" s="1" t="s">
        <v>45</v>
      </c>
      <c r="U288" s="1" t="s">
        <v>406</v>
      </c>
      <c r="V288" s="1" t="s">
        <v>46</v>
      </c>
      <c r="W288" s="1" t="s">
        <v>81</v>
      </c>
      <c r="X288" s="1" t="s">
        <v>407</v>
      </c>
      <c r="Y288" s="1" t="s">
        <v>83</v>
      </c>
      <c r="Z288" s="1" t="s">
        <v>219</v>
      </c>
      <c r="AA288" s="1" t="s">
        <v>51</v>
      </c>
      <c r="AB288" s="1" t="s">
        <v>407</v>
      </c>
      <c r="AC288" s="1" t="s">
        <v>37</v>
      </c>
    </row>
    <row r="289" spans="1:29" x14ac:dyDescent="0.25">
      <c r="A289" s="1" t="s">
        <v>33</v>
      </c>
      <c r="B289" s="1" t="s">
        <v>34</v>
      </c>
      <c r="C289" s="2">
        <v>45838</v>
      </c>
      <c r="D289" s="1" t="s">
        <v>73</v>
      </c>
      <c r="E289" s="1" t="s">
        <v>74</v>
      </c>
      <c r="F289" s="1" t="s">
        <v>37</v>
      </c>
      <c r="G289" s="1" t="s">
        <v>406</v>
      </c>
      <c r="H289" s="1" t="s">
        <v>76</v>
      </c>
      <c r="I289" s="3">
        <v>47450</v>
      </c>
      <c r="J289" s="3">
        <v>0</v>
      </c>
      <c r="K289" s="1" t="s">
        <v>40</v>
      </c>
      <c r="L289" s="1" t="s">
        <v>418</v>
      </c>
      <c r="M289" s="1" t="s">
        <v>419</v>
      </c>
      <c r="N289" s="1" t="s">
        <v>79</v>
      </c>
      <c r="O289" s="1" t="s">
        <v>80</v>
      </c>
      <c r="P289" s="1" t="s">
        <v>43</v>
      </c>
      <c r="Q289" s="1" t="s">
        <v>43</v>
      </c>
      <c r="R289" s="3">
        <v>0</v>
      </c>
      <c r="S289" s="1" t="s">
        <v>44</v>
      </c>
      <c r="T289" s="1" t="s">
        <v>45</v>
      </c>
      <c r="U289" s="1" t="s">
        <v>406</v>
      </c>
      <c r="V289" s="1" t="s">
        <v>46</v>
      </c>
      <c r="W289" s="1" t="s">
        <v>81</v>
      </c>
      <c r="X289" s="1" t="s">
        <v>407</v>
      </c>
      <c r="Y289" s="1" t="s">
        <v>83</v>
      </c>
      <c r="Z289" s="1" t="s">
        <v>219</v>
      </c>
      <c r="AA289" s="1" t="s">
        <v>51</v>
      </c>
      <c r="AB289" s="1" t="s">
        <v>407</v>
      </c>
      <c r="AC289" s="1" t="s">
        <v>37</v>
      </c>
    </row>
    <row r="290" spans="1:29" x14ac:dyDescent="0.25">
      <c r="A290" s="1" t="s">
        <v>33</v>
      </c>
      <c r="B290" s="1" t="s">
        <v>34</v>
      </c>
      <c r="C290" s="2">
        <v>45838</v>
      </c>
      <c r="D290" s="1" t="s">
        <v>73</v>
      </c>
      <c r="E290" s="1" t="s">
        <v>74</v>
      </c>
      <c r="F290" s="1" t="s">
        <v>37</v>
      </c>
      <c r="G290" s="1" t="s">
        <v>406</v>
      </c>
      <c r="H290" s="1" t="s">
        <v>76</v>
      </c>
      <c r="I290" s="3">
        <v>50764</v>
      </c>
      <c r="J290" s="3">
        <v>0</v>
      </c>
      <c r="K290" s="1" t="s">
        <v>40</v>
      </c>
      <c r="L290" s="1" t="s">
        <v>420</v>
      </c>
      <c r="M290" s="1" t="s">
        <v>421</v>
      </c>
      <c r="N290" s="1" t="s">
        <v>79</v>
      </c>
      <c r="O290" s="1" t="s">
        <v>80</v>
      </c>
      <c r="P290" s="1" t="s">
        <v>43</v>
      </c>
      <c r="Q290" s="1" t="s">
        <v>43</v>
      </c>
      <c r="R290" s="3">
        <v>0</v>
      </c>
      <c r="S290" s="1" t="s">
        <v>44</v>
      </c>
      <c r="T290" s="1" t="s">
        <v>45</v>
      </c>
      <c r="U290" s="1" t="s">
        <v>406</v>
      </c>
      <c r="V290" s="1" t="s">
        <v>46</v>
      </c>
      <c r="W290" s="1" t="s">
        <v>81</v>
      </c>
      <c r="X290" s="1" t="s">
        <v>407</v>
      </c>
      <c r="Y290" s="1" t="s">
        <v>83</v>
      </c>
      <c r="Z290" s="1" t="s">
        <v>219</v>
      </c>
      <c r="AA290" s="1" t="s">
        <v>51</v>
      </c>
      <c r="AB290" s="1" t="s">
        <v>407</v>
      </c>
      <c r="AC290" s="1" t="s">
        <v>37</v>
      </c>
    </row>
    <row r="291" spans="1:29" x14ac:dyDescent="0.25">
      <c r="A291" s="1" t="s">
        <v>33</v>
      </c>
      <c r="B291" s="1" t="s">
        <v>34</v>
      </c>
      <c r="C291" s="2">
        <v>45838</v>
      </c>
      <c r="D291" s="1" t="s">
        <v>73</v>
      </c>
      <c r="E291" s="1" t="s">
        <v>74</v>
      </c>
      <c r="F291" s="1" t="s">
        <v>37</v>
      </c>
      <c r="G291" s="1" t="s">
        <v>406</v>
      </c>
      <c r="H291" s="1" t="s">
        <v>76</v>
      </c>
      <c r="I291" s="3">
        <v>711750</v>
      </c>
      <c r="J291" s="3">
        <v>0</v>
      </c>
      <c r="K291" s="1" t="s">
        <v>40</v>
      </c>
      <c r="L291" s="1" t="s">
        <v>113</v>
      </c>
      <c r="M291" s="1" t="s">
        <v>114</v>
      </c>
      <c r="N291" s="1" t="s">
        <v>79</v>
      </c>
      <c r="O291" s="1" t="s">
        <v>80</v>
      </c>
      <c r="P291" s="1" t="s">
        <v>43</v>
      </c>
      <c r="Q291" s="1" t="s">
        <v>43</v>
      </c>
      <c r="R291" s="3">
        <v>0</v>
      </c>
      <c r="S291" s="1" t="s">
        <v>44</v>
      </c>
      <c r="T291" s="1" t="s">
        <v>45</v>
      </c>
      <c r="U291" s="1" t="s">
        <v>406</v>
      </c>
      <c r="V291" s="1" t="s">
        <v>46</v>
      </c>
      <c r="W291" s="1" t="s">
        <v>81</v>
      </c>
      <c r="X291" s="1" t="s">
        <v>407</v>
      </c>
      <c r="Y291" s="1" t="s">
        <v>83</v>
      </c>
      <c r="Z291" s="1" t="s">
        <v>219</v>
      </c>
      <c r="AA291" s="1" t="s">
        <v>51</v>
      </c>
      <c r="AB291" s="1" t="s">
        <v>407</v>
      </c>
      <c r="AC291" s="1" t="s">
        <v>37</v>
      </c>
    </row>
    <row r="292" spans="1:29" x14ac:dyDescent="0.25">
      <c r="A292" s="1" t="s">
        <v>33</v>
      </c>
      <c r="B292" s="1" t="s">
        <v>34</v>
      </c>
      <c r="C292" s="2">
        <v>45838</v>
      </c>
      <c r="D292" s="1" t="s">
        <v>73</v>
      </c>
      <c r="E292" s="1" t="s">
        <v>74</v>
      </c>
      <c r="F292" s="1" t="s">
        <v>37</v>
      </c>
      <c r="G292" s="1" t="s">
        <v>406</v>
      </c>
      <c r="H292" s="1" t="s">
        <v>76</v>
      </c>
      <c r="I292" s="3">
        <v>909998</v>
      </c>
      <c r="J292" s="3">
        <v>0</v>
      </c>
      <c r="K292" s="1" t="s">
        <v>40</v>
      </c>
      <c r="L292" s="1" t="s">
        <v>359</v>
      </c>
      <c r="M292" s="1" t="s">
        <v>360</v>
      </c>
      <c r="N292" s="1" t="s">
        <v>422</v>
      </c>
      <c r="O292" s="1" t="s">
        <v>423</v>
      </c>
      <c r="P292" s="1" t="s">
        <v>43</v>
      </c>
      <c r="Q292" s="1" t="s">
        <v>43</v>
      </c>
      <c r="R292" s="3">
        <v>0</v>
      </c>
      <c r="S292" s="1" t="s">
        <v>44</v>
      </c>
      <c r="T292" s="1" t="s">
        <v>45</v>
      </c>
      <c r="U292" s="1" t="s">
        <v>406</v>
      </c>
      <c r="V292" s="1" t="s">
        <v>46</v>
      </c>
      <c r="W292" s="1" t="s">
        <v>81</v>
      </c>
      <c r="X292" s="1" t="s">
        <v>407</v>
      </c>
      <c r="Y292" s="1" t="s">
        <v>83</v>
      </c>
      <c r="Z292" s="1" t="s">
        <v>219</v>
      </c>
      <c r="AA292" s="1" t="s">
        <v>51</v>
      </c>
      <c r="AB292" s="1" t="s">
        <v>407</v>
      </c>
      <c r="AC292" s="1" t="s">
        <v>37</v>
      </c>
    </row>
    <row r="293" spans="1:29" x14ac:dyDescent="0.25">
      <c r="A293" s="1" t="s">
        <v>33</v>
      </c>
      <c r="B293" s="1" t="s">
        <v>34</v>
      </c>
      <c r="C293" s="2">
        <v>45838</v>
      </c>
      <c r="D293" s="1" t="s">
        <v>73</v>
      </c>
      <c r="E293" s="1" t="s">
        <v>74</v>
      </c>
      <c r="F293" s="1" t="s">
        <v>37</v>
      </c>
      <c r="G293" s="1" t="s">
        <v>406</v>
      </c>
      <c r="H293" s="1" t="s">
        <v>76</v>
      </c>
      <c r="I293" s="3">
        <v>189800</v>
      </c>
      <c r="J293" s="3">
        <v>0</v>
      </c>
      <c r="K293" s="1" t="s">
        <v>40</v>
      </c>
      <c r="L293" s="1" t="s">
        <v>303</v>
      </c>
      <c r="M293" s="1" t="s">
        <v>304</v>
      </c>
      <c r="N293" s="1" t="s">
        <v>295</v>
      </c>
      <c r="O293" s="1" t="s">
        <v>296</v>
      </c>
      <c r="P293" s="1" t="s">
        <v>43</v>
      </c>
      <c r="Q293" s="1" t="s">
        <v>43</v>
      </c>
      <c r="R293" s="3">
        <v>0</v>
      </c>
      <c r="S293" s="1" t="s">
        <v>44</v>
      </c>
      <c r="T293" s="1" t="s">
        <v>45</v>
      </c>
      <c r="U293" s="1" t="s">
        <v>406</v>
      </c>
      <c r="V293" s="1" t="s">
        <v>46</v>
      </c>
      <c r="W293" s="1" t="s">
        <v>81</v>
      </c>
      <c r="X293" s="1" t="s">
        <v>407</v>
      </c>
      <c r="Y293" s="1" t="s">
        <v>83</v>
      </c>
      <c r="Z293" s="1" t="s">
        <v>219</v>
      </c>
      <c r="AA293" s="1" t="s">
        <v>51</v>
      </c>
      <c r="AB293" s="1" t="s">
        <v>407</v>
      </c>
      <c r="AC293" s="1" t="s">
        <v>37</v>
      </c>
    </row>
    <row r="294" spans="1:29" x14ac:dyDescent="0.25">
      <c r="A294" s="1" t="s">
        <v>33</v>
      </c>
      <c r="B294" s="1" t="s">
        <v>34</v>
      </c>
      <c r="C294" s="2">
        <v>45838</v>
      </c>
      <c r="D294" s="1" t="s">
        <v>73</v>
      </c>
      <c r="E294" s="1" t="s">
        <v>74</v>
      </c>
      <c r="F294" s="1" t="s">
        <v>37</v>
      </c>
      <c r="G294" s="1" t="s">
        <v>406</v>
      </c>
      <c r="H294" s="1" t="s">
        <v>76</v>
      </c>
      <c r="I294" s="3">
        <v>58553</v>
      </c>
      <c r="J294" s="3">
        <v>0</v>
      </c>
      <c r="K294" s="1" t="s">
        <v>40</v>
      </c>
      <c r="L294" s="1" t="s">
        <v>424</v>
      </c>
      <c r="M294" s="1" t="s">
        <v>425</v>
      </c>
      <c r="N294" s="1" t="s">
        <v>89</v>
      </c>
      <c r="O294" s="1" t="s">
        <v>90</v>
      </c>
      <c r="P294" s="1" t="s">
        <v>43</v>
      </c>
      <c r="Q294" s="1" t="s">
        <v>43</v>
      </c>
      <c r="R294" s="3">
        <v>0</v>
      </c>
      <c r="S294" s="1" t="s">
        <v>44</v>
      </c>
      <c r="T294" s="1" t="s">
        <v>45</v>
      </c>
      <c r="U294" s="1" t="s">
        <v>406</v>
      </c>
      <c r="V294" s="1" t="s">
        <v>46</v>
      </c>
      <c r="W294" s="1" t="s">
        <v>81</v>
      </c>
      <c r="X294" s="1" t="s">
        <v>407</v>
      </c>
      <c r="Y294" s="1" t="s">
        <v>83</v>
      </c>
      <c r="Z294" s="1" t="s">
        <v>219</v>
      </c>
      <c r="AA294" s="1" t="s">
        <v>51</v>
      </c>
      <c r="AB294" s="1" t="s">
        <v>407</v>
      </c>
      <c r="AC294" s="1" t="s">
        <v>37</v>
      </c>
    </row>
    <row r="295" spans="1:29" x14ac:dyDescent="0.25">
      <c r="A295" s="1" t="s">
        <v>33</v>
      </c>
      <c r="B295" s="1" t="s">
        <v>34</v>
      </c>
      <c r="C295" s="2">
        <v>45838</v>
      </c>
      <c r="D295" s="1" t="s">
        <v>73</v>
      </c>
      <c r="E295" s="1" t="s">
        <v>74</v>
      </c>
      <c r="F295" s="1" t="s">
        <v>37</v>
      </c>
      <c r="G295" s="1" t="s">
        <v>406</v>
      </c>
      <c r="H295" s="1" t="s">
        <v>76</v>
      </c>
      <c r="I295" s="3">
        <v>128107</v>
      </c>
      <c r="J295" s="3">
        <v>0</v>
      </c>
      <c r="K295" s="1" t="s">
        <v>40</v>
      </c>
      <c r="L295" s="1" t="s">
        <v>305</v>
      </c>
      <c r="M295" s="1" t="s">
        <v>306</v>
      </c>
      <c r="N295" s="1" t="s">
        <v>89</v>
      </c>
      <c r="O295" s="1" t="s">
        <v>90</v>
      </c>
      <c r="P295" s="1" t="s">
        <v>43</v>
      </c>
      <c r="Q295" s="1" t="s">
        <v>43</v>
      </c>
      <c r="R295" s="3">
        <v>0</v>
      </c>
      <c r="S295" s="1" t="s">
        <v>44</v>
      </c>
      <c r="T295" s="1" t="s">
        <v>45</v>
      </c>
      <c r="U295" s="1" t="s">
        <v>406</v>
      </c>
      <c r="V295" s="1" t="s">
        <v>46</v>
      </c>
      <c r="W295" s="1" t="s">
        <v>81</v>
      </c>
      <c r="X295" s="1" t="s">
        <v>407</v>
      </c>
      <c r="Y295" s="1" t="s">
        <v>83</v>
      </c>
      <c r="Z295" s="1" t="s">
        <v>219</v>
      </c>
      <c r="AA295" s="1" t="s">
        <v>51</v>
      </c>
      <c r="AB295" s="1" t="s">
        <v>407</v>
      </c>
      <c r="AC295" s="1" t="s">
        <v>37</v>
      </c>
    </row>
    <row r="296" spans="1:29" x14ac:dyDescent="0.25">
      <c r="A296" s="1" t="s">
        <v>33</v>
      </c>
      <c r="B296" s="1" t="s">
        <v>34</v>
      </c>
      <c r="C296" s="2">
        <v>45838</v>
      </c>
      <c r="D296" s="1" t="s">
        <v>73</v>
      </c>
      <c r="E296" s="1" t="s">
        <v>74</v>
      </c>
      <c r="F296" s="1" t="s">
        <v>37</v>
      </c>
      <c r="G296" s="1" t="s">
        <v>406</v>
      </c>
      <c r="H296" s="1" t="s">
        <v>76</v>
      </c>
      <c r="I296" s="3">
        <v>47450</v>
      </c>
      <c r="J296" s="3">
        <v>0</v>
      </c>
      <c r="K296" s="1" t="s">
        <v>40</v>
      </c>
      <c r="L296" s="1" t="s">
        <v>426</v>
      </c>
      <c r="M296" s="1" t="s">
        <v>427</v>
      </c>
      <c r="N296" s="1" t="s">
        <v>79</v>
      </c>
      <c r="O296" s="1" t="s">
        <v>80</v>
      </c>
      <c r="P296" s="1" t="s">
        <v>43</v>
      </c>
      <c r="Q296" s="1" t="s">
        <v>43</v>
      </c>
      <c r="R296" s="3">
        <v>0</v>
      </c>
      <c r="S296" s="1" t="s">
        <v>44</v>
      </c>
      <c r="T296" s="1" t="s">
        <v>45</v>
      </c>
      <c r="U296" s="1" t="s">
        <v>406</v>
      </c>
      <c r="V296" s="1" t="s">
        <v>46</v>
      </c>
      <c r="W296" s="1" t="s">
        <v>81</v>
      </c>
      <c r="X296" s="1" t="s">
        <v>407</v>
      </c>
      <c r="Y296" s="1" t="s">
        <v>83</v>
      </c>
      <c r="Z296" s="1" t="s">
        <v>219</v>
      </c>
      <c r="AA296" s="1" t="s">
        <v>51</v>
      </c>
      <c r="AB296" s="1" t="s">
        <v>407</v>
      </c>
      <c r="AC296" s="1" t="s">
        <v>37</v>
      </c>
    </row>
    <row r="297" spans="1:29" x14ac:dyDescent="0.25">
      <c r="A297" s="1" t="s">
        <v>33</v>
      </c>
      <c r="B297" s="1" t="s">
        <v>34</v>
      </c>
      <c r="C297" s="2">
        <v>45868</v>
      </c>
      <c r="D297" s="1" t="s">
        <v>35</v>
      </c>
      <c r="E297" s="1" t="s">
        <v>36</v>
      </c>
      <c r="F297" s="1" t="s">
        <v>37</v>
      </c>
      <c r="G297" s="1" t="s">
        <v>428</v>
      </c>
      <c r="H297" s="1" t="s">
        <v>429</v>
      </c>
      <c r="I297" s="3">
        <v>0</v>
      </c>
      <c r="J297" s="3">
        <v>1328600</v>
      </c>
      <c r="K297" s="1" t="s">
        <v>40</v>
      </c>
      <c r="L297" s="1" t="s">
        <v>62</v>
      </c>
      <c r="M297" s="1" t="s">
        <v>63</v>
      </c>
      <c r="N297" s="1" t="s">
        <v>37</v>
      </c>
      <c r="O297" s="1" t="s">
        <v>43</v>
      </c>
      <c r="P297" s="1" t="s">
        <v>43</v>
      </c>
      <c r="Q297" s="1" t="s">
        <v>43</v>
      </c>
      <c r="R297" s="3">
        <v>0</v>
      </c>
      <c r="S297" s="1" t="s">
        <v>44</v>
      </c>
      <c r="T297" s="1" t="s">
        <v>45</v>
      </c>
      <c r="U297" s="1" t="s">
        <v>428</v>
      </c>
      <c r="V297" s="1" t="s">
        <v>46</v>
      </c>
      <c r="W297" s="1" t="s">
        <v>47</v>
      </c>
      <c r="X297" s="1" t="s">
        <v>430</v>
      </c>
      <c r="Y297" s="1" t="s">
        <v>49</v>
      </c>
      <c r="Z297" s="1" t="s">
        <v>50</v>
      </c>
      <c r="AA297" s="1" t="s">
        <v>51</v>
      </c>
      <c r="AB297" s="1" t="s">
        <v>430</v>
      </c>
      <c r="AC297" s="1" t="s">
        <v>37</v>
      </c>
    </row>
    <row r="298" spans="1:29" x14ac:dyDescent="0.25">
      <c r="A298" s="1" t="s">
        <v>33</v>
      </c>
      <c r="B298" s="1" t="s">
        <v>34</v>
      </c>
      <c r="C298" s="2">
        <v>45867</v>
      </c>
      <c r="D298" s="1" t="s">
        <v>238</v>
      </c>
      <c r="E298" s="1" t="s">
        <v>239</v>
      </c>
      <c r="F298" s="1" t="s">
        <v>37</v>
      </c>
      <c r="G298" s="1" t="s">
        <v>431</v>
      </c>
      <c r="H298" s="1" t="s">
        <v>432</v>
      </c>
      <c r="I298" s="3">
        <v>422504</v>
      </c>
      <c r="J298" s="3">
        <v>0</v>
      </c>
      <c r="K298" s="1" t="s">
        <v>40</v>
      </c>
      <c r="L298" s="1" t="s">
        <v>41</v>
      </c>
      <c r="M298" s="1" t="s">
        <v>42</v>
      </c>
      <c r="N298" s="1" t="s">
        <v>37</v>
      </c>
      <c r="O298" s="1" t="s">
        <v>43</v>
      </c>
      <c r="P298" s="1" t="s">
        <v>43</v>
      </c>
      <c r="Q298" s="1" t="s">
        <v>43</v>
      </c>
      <c r="R298" s="3">
        <v>0</v>
      </c>
      <c r="S298" s="1" t="s">
        <v>44</v>
      </c>
      <c r="T298" s="1" t="s">
        <v>45</v>
      </c>
      <c r="U298" s="1" t="s">
        <v>431</v>
      </c>
      <c r="V298" s="1" t="s">
        <v>46</v>
      </c>
      <c r="W298" s="1" t="s">
        <v>81</v>
      </c>
      <c r="X298" s="1" t="s">
        <v>433</v>
      </c>
      <c r="Y298" s="1" t="s">
        <v>245</v>
      </c>
      <c r="Z298" s="1" t="s">
        <v>219</v>
      </c>
      <c r="AA298" s="1" t="s">
        <v>51</v>
      </c>
      <c r="AB298" s="1" t="s">
        <v>433</v>
      </c>
      <c r="AC298" s="1" t="s">
        <v>37</v>
      </c>
    </row>
    <row r="299" spans="1:29" x14ac:dyDescent="0.25">
      <c r="A299" s="1" t="s">
        <v>33</v>
      </c>
      <c r="B299" s="1" t="s">
        <v>34</v>
      </c>
      <c r="C299" s="2">
        <v>45867</v>
      </c>
      <c r="D299" s="1" t="s">
        <v>238</v>
      </c>
      <c r="E299" s="1" t="s">
        <v>239</v>
      </c>
      <c r="F299" s="1" t="s">
        <v>37</v>
      </c>
      <c r="G299" s="1" t="s">
        <v>431</v>
      </c>
      <c r="H299" s="1" t="s">
        <v>432</v>
      </c>
      <c r="I299" s="3">
        <v>0</v>
      </c>
      <c r="J299" s="3">
        <v>422504</v>
      </c>
      <c r="K299" s="1" t="s">
        <v>40</v>
      </c>
      <c r="L299" s="1" t="s">
        <v>434</v>
      </c>
      <c r="M299" s="1" t="s">
        <v>435</v>
      </c>
      <c r="N299" s="1" t="s">
        <v>37</v>
      </c>
      <c r="O299" s="1" t="s">
        <v>43</v>
      </c>
      <c r="P299" s="1" t="s">
        <v>43</v>
      </c>
      <c r="Q299" s="1" t="s">
        <v>43</v>
      </c>
      <c r="R299" s="3">
        <v>0</v>
      </c>
      <c r="S299" s="1" t="s">
        <v>44</v>
      </c>
      <c r="T299" s="1" t="s">
        <v>45</v>
      </c>
      <c r="U299" s="1" t="s">
        <v>431</v>
      </c>
      <c r="V299" s="1" t="s">
        <v>46</v>
      </c>
      <c r="W299" s="1" t="s">
        <v>81</v>
      </c>
      <c r="X299" s="1" t="s">
        <v>433</v>
      </c>
      <c r="Y299" s="1" t="s">
        <v>245</v>
      </c>
      <c r="Z299" s="1" t="s">
        <v>219</v>
      </c>
      <c r="AA299" s="1" t="s">
        <v>51</v>
      </c>
      <c r="AB299" s="1" t="s">
        <v>433</v>
      </c>
      <c r="AC299" s="1" t="s">
        <v>37</v>
      </c>
    </row>
    <row r="300" spans="1:29" x14ac:dyDescent="0.25">
      <c r="A300" s="1" t="s">
        <v>33</v>
      </c>
      <c r="B300" s="1" t="s">
        <v>34</v>
      </c>
      <c r="C300" s="2">
        <v>45867</v>
      </c>
      <c r="D300" s="1" t="s">
        <v>238</v>
      </c>
      <c r="E300" s="1" t="s">
        <v>239</v>
      </c>
      <c r="F300" s="1" t="s">
        <v>37</v>
      </c>
      <c r="G300" s="1" t="s">
        <v>431</v>
      </c>
      <c r="H300" s="1" t="s">
        <v>432</v>
      </c>
      <c r="I300" s="3">
        <v>33333</v>
      </c>
      <c r="J300" s="3">
        <v>0</v>
      </c>
      <c r="K300" s="1" t="s">
        <v>40</v>
      </c>
      <c r="L300" s="1" t="s">
        <v>41</v>
      </c>
      <c r="M300" s="1" t="s">
        <v>42</v>
      </c>
      <c r="N300" s="1" t="s">
        <v>37</v>
      </c>
      <c r="O300" s="1" t="s">
        <v>43</v>
      </c>
      <c r="P300" s="1" t="s">
        <v>43</v>
      </c>
      <c r="Q300" s="1" t="s">
        <v>43</v>
      </c>
      <c r="R300" s="3">
        <v>0</v>
      </c>
      <c r="S300" s="1" t="s">
        <v>44</v>
      </c>
      <c r="T300" s="1" t="s">
        <v>45</v>
      </c>
      <c r="U300" s="1" t="s">
        <v>431</v>
      </c>
      <c r="V300" s="1" t="s">
        <v>46</v>
      </c>
      <c r="W300" s="1" t="s">
        <v>81</v>
      </c>
      <c r="X300" s="1" t="s">
        <v>433</v>
      </c>
      <c r="Y300" s="1" t="s">
        <v>245</v>
      </c>
      <c r="Z300" s="1" t="s">
        <v>219</v>
      </c>
      <c r="AA300" s="1" t="s">
        <v>51</v>
      </c>
      <c r="AB300" s="1" t="s">
        <v>433</v>
      </c>
      <c r="AC300" s="1" t="s">
        <v>37</v>
      </c>
    </row>
    <row r="301" spans="1:29" x14ac:dyDescent="0.25">
      <c r="A301" s="1" t="s">
        <v>33</v>
      </c>
      <c r="B301" s="1" t="s">
        <v>34</v>
      </c>
      <c r="C301" s="2">
        <v>45867</v>
      </c>
      <c r="D301" s="1" t="s">
        <v>238</v>
      </c>
      <c r="E301" s="1" t="s">
        <v>239</v>
      </c>
      <c r="F301" s="1" t="s">
        <v>37</v>
      </c>
      <c r="G301" s="1" t="s">
        <v>431</v>
      </c>
      <c r="H301" s="1" t="s">
        <v>432</v>
      </c>
      <c r="I301" s="3">
        <v>0</v>
      </c>
      <c r="J301" s="3">
        <v>33333</v>
      </c>
      <c r="K301" s="1" t="s">
        <v>40</v>
      </c>
      <c r="L301" s="1" t="s">
        <v>436</v>
      </c>
      <c r="M301" s="1" t="s">
        <v>437</v>
      </c>
      <c r="N301" s="1" t="s">
        <v>37</v>
      </c>
      <c r="O301" s="1" t="s">
        <v>43</v>
      </c>
      <c r="P301" s="1" t="s">
        <v>43</v>
      </c>
      <c r="Q301" s="1" t="s">
        <v>43</v>
      </c>
      <c r="R301" s="3">
        <v>0</v>
      </c>
      <c r="S301" s="1" t="s">
        <v>44</v>
      </c>
      <c r="T301" s="1" t="s">
        <v>45</v>
      </c>
      <c r="U301" s="1" t="s">
        <v>431</v>
      </c>
      <c r="V301" s="1" t="s">
        <v>46</v>
      </c>
      <c r="W301" s="1" t="s">
        <v>81</v>
      </c>
      <c r="X301" s="1" t="s">
        <v>433</v>
      </c>
      <c r="Y301" s="1" t="s">
        <v>245</v>
      </c>
      <c r="Z301" s="1" t="s">
        <v>219</v>
      </c>
      <c r="AA301" s="1" t="s">
        <v>51</v>
      </c>
      <c r="AB301" s="1" t="s">
        <v>433</v>
      </c>
      <c r="AC301" s="1" t="s">
        <v>37</v>
      </c>
    </row>
    <row r="302" spans="1:29" x14ac:dyDescent="0.25">
      <c r="A302" s="1" t="s">
        <v>33</v>
      </c>
      <c r="B302" s="1" t="s">
        <v>34</v>
      </c>
      <c r="C302" s="2">
        <v>45867</v>
      </c>
      <c r="D302" s="1" t="s">
        <v>238</v>
      </c>
      <c r="E302" s="1" t="s">
        <v>239</v>
      </c>
      <c r="F302" s="1" t="s">
        <v>37</v>
      </c>
      <c r="G302" s="1" t="s">
        <v>431</v>
      </c>
      <c r="H302" s="1" t="s">
        <v>432</v>
      </c>
      <c r="I302" s="3">
        <v>68812</v>
      </c>
      <c r="J302" s="3">
        <v>0</v>
      </c>
      <c r="K302" s="1" t="s">
        <v>40</v>
      </c>
      <c r="L302" s="1" t="s">
        <v>41</v>
      </c>
      <c r="M302" s="1" t="s">
        <v>42</v>
      </c>
      <c r="N302" s="1" t="s">
        <v>37</v>
      </c>
      <c r="O302" s="1" t="s">
        <v>43</v>
      </c>
      <c r="P302" s="1" t="s">
        <v>43</v>
      </c>
      <c r="Q302" s="1" t="s">
        <v>43</v>
      </c>
      <c r="R302" s="3">
        <v>0</v>
      </c>
      <c r="S302" s="1" t="s">
        <v>44</v>
      </c>
      <c r="T302" s="1" t="s">
        <v>45</v>
      </c>
      <c r="U302" s="1" t="s">
        <v>431</v>
      </c>
      <c r="V302" s="1" t="s">
        <v>46</v>
      </c>
      <c r="W302" s="1" t="s">
        <v>81</v>
      </c>
      <c r="X302" s="1" t="s">
        <v>433</v>
      </c>
      <c r="Y302" s="1" t="s">
        <v>245</v>
      </c>
      <c r="Z302" s="1" t="s">
        <v>219</v>
      </c>
      <c r="AA302" s="1" t="s">
        <v>51</v>
      </c>
      <c r="AB302" s="1" t="s">
        <v>433</v>
      </c>
      <c r="AC302" s="1" t="s">
        <v>37</v>
      </c>
    </row>
    <row r="303" spans="1:29" x14ac:dyDescent="0.25">
      <c r="A303" s="1" t="s">
        <v>33</v>
      </c>
      <c r="B303" s="1" t="s">
        <v>34</v>
      </c>
      <c r="C303" s="2">
        <v>45867</v>
      </c>
      <c r="D303" s="1" t="s">
        <v>238</v>
      </c>
      <c r="E303" s="1" t="s">
        <v>239</v>
      </c>
      <c r="F303" s="1" t="s">
        <v>37</v>
      </c>
      <c r="G303" s="1" t="s">
        <v>431</v>
      </c>
      <c r="H303" s="1" t="s">
        <v>432</v>
      </c>
      <c r="I303" s="3">
        <v>0</v>
      </c>
      <c r="J303" s="3">
        <v>68812</v>
      </c>
      <c r="K303" s="1" t="s">
        <v>40</v>
      </c>
      <c r="L303" s="1" t="s">
        <v>91</v>
      </c>
      <c r="M303" s="1" t="s">
        <v>92</v>
      </c>
      <c r="N303" s="1" t="s">
        <v>37</v>
      </c>
      <c r="O303" s="1" t="s">
        <v>43</v>
      </c>
      <c r="P303" s="1" t="s">
        <v>43</v>
      </c>
      <c r="Q303" s="1" t="s">
        <v>43</v>
      </c>
      <c r="R303" s="3">
        <v>0</v>
      </c>
      <c r="S303" s="1" t="s">
        <v>44</v>
      </c>
      <c r="T303" s="1" t="s">
        <v>45</v>
      </c>
      <c r="U303" s="1" t="s">
        <v>431</v>
      </c>
      <c r="V303" s="1" t="s">
        <v>46</v>
      </c>
      <c r="W303" s="1" t="s">
        <v>81</v>
      </c>
      <c r="X303" s="1" t="s">
        <v>433</v>
      </c>
      <c r="Y303" s="1" t="s">
        <v>245</v>
      </c>
      <c r="Z303" s="1" t="s">
        <v>219</v>
      </c>
      <c r="AA303" s="1" t="s">
        <v>51</v>
      </c>
      <c r="AB303" s="1" t="s">
        <v>433</v>
      </c>
      <c r="AC303" s="1" t="s">
        <v>37</v>
      </c>
    </row>
    <row r="304" spans="1:29" x14ac:dyDescent="0.25">
      <c r="A304" s="1" t="s">
        <v>33</v>
      </c>
      <c r="B304" s="1" t="s">
        <v>34</v>
      </c>
      <c r="C304" s="2">
        <v>45867</v>
      </c>
      <c r="D304" s="1" t="s">
        <v>238</v>
      </c>
      <c r="E304" s="1" t="s">
        <v>239</v>
      </c>
      <c r="F304" s="1" t="s">
        <v>37</v>
      </c>
      <c r="G304" s="1" t="s">
        <v>431</v>
      </c>
      <c r="H304" s="1" t="s">
        <v>432</v>
      </c>
      <c r="I304" s="3">
        <v>41199</v>
      </c>
      <c r="J304" s="3">
        <v>0</v>
      </c>
      <c r="K304" s="1" t="s">
        <v>40</v>
      </c>
      <c r="L304" s="1" t="s">
        <v>340</v>
      </c>
      <c r="M304" s="1" t="s">
        <v>341</v>
      </c>
      <c r="N304" s="1" t="s">
        <v>37</v>
      </c>
      <c r="O304" s="1" t="s">
        <v>43</v>
      </c>
      <c r="P304" s="1" t="s">
        <v>43</v>
      </c>
      <c r="Q304" s="1" t="s">
        <v>43</v>
      </c>
      <c r="R304" s="3">
        <v>0</v>
      </c>
      <c r="S304" s="1" t="s">
        <v>44</v>
      </c>
      <c r="T304" s="1" t="s">
        <v>45</v>
      </c>
      <c r="U304" s="1" t="s">
        <v>431</v>
      </c>
      <c r="V304" s="1" t="s">
        <v>46</v>
      </c>
      <c r="W304" s="1" t="s">
        <v>81</v>
      </c>
      <c r="X304" s="1" t="s">
        <v>433</v>
      </c>
      <c r="Y304" s="1" t="s">
        <v>245</v>
      </c>
      <c r="Z304" s="1" t="s">
        <v>219</v>
      </c>
      <c r="AA304" s="1" t="s">
        <v>51</v>
      </c>
      <c r="AB304" s="1" t="s">
        <v>433</v>
      </c>
      <c r="AC304" s="1" t="s">
        <v>37</v>
      </c>
    </row>
    <row r="305" spans="1:29" x14ac:dyDescent="0.25">
      <c r="A305" s="1" t="s">
        <v>33</v>
      </c>
      <c r="B305" s="1" t="s">
        <v>34</v>
      </c>
      <c r="C305" s="2">
        <v>45867</v>
      </c>
      <c r="D305" s="1" t="s">
        <v>238</v>
      </c>
      <c r="E305" s="1" t="s">
        <v>239</v>
      </c>
      <c r="F305" s="1" t="s">
        <v>37</v>
      </c>
      <c r="G305" s="1" t="s">
        <v>431</v>
      </c>
      <c r="H305" s="1" t="s">
        <v>432</v>
      </c>
      <c r="I305" s="3">
        <v>0</v>
      </c>
      <c r="J305" s="3">
        <v>41199</v>
      </c>
      <c r="K305" s="1" t="s">
        <v>40</v>
      </c>
      <c r="L305" s="1" t="s">
        <v>438</v>
      </c>
      <c r="M305" s="1" t="s">
        <v>439</v>
      </c>
      <c r="N305" s="1" t="s">
        <v>37</v>
      </c>
      <c r="O305" s="1" t="s">
        <v>43</v>
      </c>
      <c r="P305" s="1" t="s">
        <v>43</v>
      </c>
      <c r="Q305" s="1" t="s">
        <v>43</v>
      </c>
      <c r="R305" s="3">
        <v>0</v>
      </c>
      <c r="S305" s="1" t="s">
        <v>44</v>
      </c>
      <c r="T305" s="1" t="s">
        <v>45</v>
      </c>
      <c r="U305" s="1" t="s">
        <v>431</v>
      </c>
      <c r="V305" s="1" t="s">
        <v>46</v>
      </c>
      <c r="W305" s="1" t="s">
        <v>81</v>
      </c>
      <c r="X305" s="1" t="s">
        <v>433</v>
      </c>
      <c r="Y305" s="1" t="s">
        <v>245</v>
      </c>
      <c r="Z305" s="1" t="s">
        <v>219</v>
      </c>
      <c r="AA305" s="1" t="s">
        <v>51</v>
      </c>
      <c r="AB305" s="1" t="s">
        <v>433</v>
      </c>
      <c r="AC305" s="1" t="s">
        <v>37</v>
      </c>
    </row>
    <row r="306" spans="1:29" x14ac:dyDescent="0.25">
      <c r="A306" s="1" t="s">
        <v>33</v>
      </c>
      <c r="B306" s="1" t="s">
        <v>34</v>
      </c>
      <c r="C306" s="2">
        <v>45867</v>
      </c>
      <c r="D306" s="1" t="s">
        <v>238</v>
      </c>
      <c r="E306" s="1" t="s">
        <v>239</v>
      </c>
      <c r="F306" s="1" t="s">
        <v>37</v>
      </c>
      <c r="G306" s="1" t="s">
        <v>431</v>
      </c>
      <c r="H306" s="1" t="s">
        <v>432</v>
      </c>
      <c r="I306" s="3">
        <v>40434</v>
      </c>
      <c r="J306" s="3">
        <v>0</v>
      </c>
      <c r="K306" s="1" t="s">
        <v>40</v>
      </c>
      <c r="L306" s="1" t="s">
        <v>41</v>
      </c>
      <c r="M306" s="1" t="s">
        <v>42</v>
      </c>
      <c r="N306" s="1" t="s">
        <v>37</v>
      </c>
      <c r="O306" s="1" t="s">
        <v>43</v>
      </c>
      <c r="P306" s="1" t="s">
        <v>43</v>
      </c>
      <c r="Q306" s="1" t="s">
        <v>43</v>
      </c>
      <c r="R306" s="3">
        <v>0</v>
      </c>
      <c r="S306" s="1" t="s">
        <v>44</v>
      </c>
      <c r="T306" s="1" t="s">
        <v>45</v>
      </c>
      <c r="U306" s="1" t="s">
        <v>431</v>
      </c>
      <c r="V306" s="1" t="s">
        <v>46</v>
      </c>
      <c r="W306" s="1" t="s">
        <v>81</v>
      </c>
      <c r="X306" s="1" t="s">
        <v>433</v>
      </c>
      <c r="Y306" s="1" t="s">
        <v>245</v>
      </c>
      <c r="Z306" s="1" t="s">
        <v>219</v>
      </c>
      <c r="AA306" s="1" t="s">
        <v>51</v>
      </c>
      <c r="AB306" s="1" t="s">
        <v>433</v>
      </c>
      <c r="AC306" s="1" t="s">
        <v>37</v>
      </c>
    </row>
    <row r="307" spans="1:29" x14ac:dyDescent="0.25">
      <c r="A307" s="1" t="s">
        <v>33</v>
      </c>
      <c r="B307" s="1" t="s">
        <v>34</v>
      </c>
      <c r="C307" s="2">
        <v>45867</v>
      </c>
      <c r="D307" s="1" t="s">
        <v>238</v>
      </c>
      <c r="E307" s="1" t="s">
        <v>239</v>
      </c>
      <c r="F307" s="1" t="s">
        <v>37</v>
      </c>
      <c r="G307" s="1" t="s">
        <v>431</v>
      </c>
      <c r="H307" s="1" t="s">
        <v>432</v>
      </c>
      <c r="I307" s="3">
        <v>0</v>
      </c>
      <c r="J307" s="3">
        <v>40434</v>
      </c>
      <c r="K307" s="1" t="s">
        <v>40</v>
      </c>
      <c r="L307" s="1" t="s">
        <v>440</v>
      </c>
      <c r="M307" s="1" t="s">
        <v>441</v>
      </c>
      <c r="N307" s="1" t="s">
        <v>37</v>
      </c>
      <c r="O307" s="1" t="s">
        <v>43</v>
      </c>
      <c r="P307" s="1" t="s">
        <v>43</v>
      </c>
      <c r="Q307" s="1" t="s">
        <v>43</v>
      </c>
      <c r="R307" s="3">
        <v>0</v>
      </c>
      <c r="S307" s="1" t="s">
        <v>44</v>
      </c>
      <c r="T307" s="1" t="s">
        <v>45</v>
      </c>
      <c r="U307" s="1" t="s">
        <v>431</v>
      </c>
      <c r="V307" s="1" t="s">
        <v>46</v>
      </c>
      <c r="W307" s="1" t="s">
        <v>81</v>
      </c>
      <c r="X307" s="1" t="s">
        <v>433</v>
      </c>
      <c r="Y307" s="1" t="s">
        <v>245</v>
      </c>
      <c r="Z307" s="1" t="s">
        <v>219</v>
      </c>
      <c r="AA307" s="1" t="s">
        <v>51</v>
      </c>
      <c r="AB307" s="1" t="s">
        <v>433</v>
      </c>
      <c r="AC307" s="1" t="s">
        <v>37</v>
      </c>
    </row>
    <row r="308" spans="1:29" x14ac:dyDescent="0.25">
      <c r="A308" s="1" t="s">
        <v>33</v>
      </c>
      <c r="B308" s="1" t="s">
        <v>34</v>
      </c>
      <c r="C308" s="2">
        <v>45867</v>
      </c>
      <c r="D308" s="1" t="s">
        <v>238</v>
      </c>
      <c r="E308" s="1" t="s">
        <v>239</v>
      </c>
      <c r="F308" s="1" t="s">
        <v>37</v>
      </c>
      <c r="G308" s="1" t="s">
        <v>431</v>
      </c>
      <c r="H308" s="1" t="s">
        <v>432</v>
      </c>
      <c r="I308" s="3">
        <v>33333</v>
      </c>
      <c r="J308" s="3">
        <v>0</v>
      </c>
      <c r="K308" s="1" t="s">
        <v>40</v>
      </c>
      <c r="L308" s="1" t="s">
        <v>62</v>
      </c>
      <c r="M308" s="1" t="s">
        <v>63</v>
      </c>
      <c r="N308" s="1" t="s">
        <v>37</v>
      </c>
      <c r="O308" s="1" t="s">
        <v>43</v>
      </c>
      <c r="P308" s="1" t="s">
        <v>43</v>
      </c>
      <c r="Q308" s="1" t="s">
        <v>43</v>
      </c>
      <c r="R308" s="3">
        <v>0</v>
      </c>
      <c r="S308" s="1" t="s">
        <v>44</v>
      </c>
      <c r="T308" s="1" t="s">
        <v>45</v>
      </c>
      <c r="U308" s="1" t="s">
        <v>431</v>
      </c>
      <c r="V308" s="1" t="s">
        <v>46</v>
      </c>
      <c r="W308" s="1" t="s">
        <v>81</v>
      </c>
      <c r="X308" s="1" t="s">
        <v>433</v>
      </c>
      <c r="Y308" s="1" t="s">
        <v>245</v>
      </c>
      <c r="Z308" s="1" t="s">
        <v>219</v>
      </c>
      <c r="AA308" s="1" t="s">
        <v>51</v>
      </c>
      <c r="AB308" s="1" t="s">
        <v>433</v>
      </c>
      <c r="AC308" s="1" t="s">
        <v>37</v>
      </c>
    </row>
    <row r="309" spans="1:29" x14ac:dyDescent="0.25">
      <c r="A309" s="1" t="s">
        <v>33</v>
      </c>
      <c r="B309" s="1" t="s">
        <v>34</v>
      </c>
      <c r="C309" s="2">
        <v>45867</v>
      </c>
      <c r="D309" s="1" t="s">
        <v>238</v>
      </c>
      <c r="E309" s="1" t="s">
        <v>239</v>
      </c>
      <c r="F309" s="1" t="s">
        <v>37</v>
      </c>
      <c r="G309" s="1" t="s">
        <v>431</v>
      </c>
      <c r="H309" s="1" t="s">
        <v>432</v>
      </c>
      <c r="I309" s="3">
        <v>0</v>
      </c>
      <c r="J309" s="3">
        <v>33333</v>
      </c>
      <c r="K309" s="1" t="s">
        <v>40</v>
      </c>
      <c r="L309" s="1" t="s">
        <v>442</v>
      </c>
      <c r="M309" s="1" t="s">
        <v>443</v>
      </c>
      <c r="N309" s="1" t="s">
        <v>37</v>
      </c>
      <c r="O309" s="1" t="s">
        <v>43</v>
      </c>
      <c r="P309" s="1" t="s">
        <v>43</v>
      </c>
      <c r="Q309" s="1" t="s">
        <v>43</v>
      </c>
      <c r="R309" s="3">
        <v>0</v>
      </c>
      <c r="S309" s="1" t="s">
        <v>44</v>
      </c>
      <c r="T309" s="1" t="s">
        <v>45</v>
      </c>
      <c r="U309" s="1" t="s">
        <v>431</v>
      </c>
      <c r="V309" s="1" t="s">
        <v>46</v>
      </c>
      <c r="W309" s="1" t="s">
        <v>81</v>
      </c>
      <c r="X309" s="1" t="s">
        <v>433</v>
      </c>
      <c r="Y309" s="1" t="s">
        <v>245</v>
      </c>
      <c r="Z309" s="1" t="s">
        <v>219</v>
      </c>
      <c r="AA309" s="1" t="s">
        <v>51</v>
      </c>
      <c r="AB309" s="1" t="s">
        <v>433</v>
      </c>
      <c r="AC309" s="1" t="s">
        <v>37</v>
      </c>
    </row>
    <row r="310" spans="1:29" x14ac:dyDescent="0.25">
      <c r="A310" s="1" t="s">
        <v>33</v>
      </c>
      <c r="B310" s="1" t="s">
        <v>34</v>
      </c>
      <c r="C310" s="2">
        <v>45867</v>
      </c>
      <c r="D310" s="1" t="s">
        <v>238</v>
      </c>
      <c r="E310" s="1" t="s">
        <v>239</v>
      </c>
      <c r="F310" s="1" t="s">
        <v>37</v>
      </c>
      <c r="G310" s="1" t="s">
        <v>431</v>
      </c>
      <c r="H310" s="1" t="s">
        <v>432</v>
      </c>
      <c r="I310" s="3">
        <v>36638</v>
      </c>
      <c r="J310" s="3">
        <v>0</v>
      </c>
      <c r="K310" s="1" t="s">
        <v>40</v>
      </c>
      <c r="L310" s="1" t="s">
        <v>444</v>
      </c>
      <c r="M310" s="1" t="s">
        <v>445</v>
      </c>
      <c r="N310" s="1" t="s">
        <v>37</v>
      </c>
      <c r="O310" s="1" t="s">
        <v>43</v>
      </c>
      <c r="P310" s="1" t="s">
        <v>43</v>
      </c>
      <c r="Q310" s="1" t="s">
        <v>43</v>
      </c>
      <c r="R310" s="3">
        <v>0</v>
      </c>
      <c r="S310" s="1" t="s">
        <v>44</v>
      </c>
      <c r="T310" s="1" t="s">
        <v>45</v>
      </c>
      <c r="U310" s="1" t="s">
        <v>431</v>
      </c>
      <c r="V310" s="1" t="s">
        <v>46</v>
      </c>
      <c r="W310" s="1" t="s">
        <v>81</v>
      </c>
      <c r="X310" s="1" t="s">
        <v>433</v>
      </c>
      <c r="Y310" s="1" t="s">
        <v>245</v>
      </c>
      <c r="Z310" s="1" t="s">
        <v>219</v>
      </c>
      <c r="AA310" s="1" t="s">
        <v>51</v>
      </c>
      <c r="AB310" s="1" t="s">
        <v>433</v>
      </c>
      <c r="AC310" s="1" t="s">
        <v>37</v>
      </c>
    </row>
    <row r="311" spans="1:29" x14ac:dyDescent="0.25">
      <c r="A311" s="1" t="s">
        <v>33</v>
      </c>
      <c r="B311" s="1" t="s">
        <v>34</v>
      </c>
      <c r="C311" s="2">
        <v>45867</v>
      </c>
      <c r="D311" s="1" t="s">
        <v>238</v>
      </c>
      <c r="E311" s="1" t="s">
        <v>239</v>
      </c>
      <c r="F311" s="1" t="s">
        <v>37</v>
      </c>
      <c r="G311" s="1" t="s">
        <v>431</v>
      </c>
      <c r="H311" s="1" t="s">
        <v>432</v>
      </c>
      <c r="I311" s="3">
        <v>0</v>
      </c>
      <c r="J311" s="3">
        <v>36638</v>
      </c>
      <c r="K311" s="1" t="s">
        <v>40</v>
      </c>
      <c r="L311" s="1" t="s">
        <v>446</v>
      </c>
      <c r="M311" s="1" t="s">
        <v>447</v>
      </c>
      <c r="N311" s="1" t="s">
        <v>37</v>
      </c>
      <c r="O311" s="1" t="s">
        <v>43</v>
      </c>
      <c r="P311" s="1" t="s">
        <v>43</v>
      </c>
      <c r="Q311" s="1" t="s">
        <v>43</v>
      </c>
      <c r="R311" s="3">
        <v>0</v>
      </c>
      <c r="S311" s="1" t="s">
        <v>44</v>
      </c>
      <c r="T311" s="1" t="s">
        <v>45</v>
      </c>
      <c r="U311" s="1" t="s">
        <v>431</v>
      </c>
      <c r="V311" s="1" t="s">
        <v>46</v>
      </c>
      <c r="W311" s="1" t="s">
        <v>81</v>
      </c>
      <c r="X311" s="1" t="s">
        <v>433</v>
      </c>
      <c r="Y311" s="1" t="s">
        <v>245</v>
      </c>
      <c r="Z311" s="1" t="s">
        <v>219</v>
      </c>
      <c r="AA311" s="1" t="s">
        <v>51</v>
      </c>
      <c r="AB311" s="1" t="s">
        <v>433</v>
      </c>
      <c r="AC311" s="1" t="s">
        <v>37</v>
      </c>
    </row>
    <row r="312" spans="1:29" x14ac:dyDescent="0.25">
      <c r="A312" s="1" t="s">
        <v>33</v>
      </c>
      <c r="B312" s="1" t="s">
        <v>34</v>
      </c>
      <c r="C312" s="2">
        <v>45867</v>
      </c>
      <c r="D312" s="1" t="s">
        <v>238</v>
      </c>
      <c r="E312" s="1" t="s">
        <v>239</v>
      </c>
      <c r="F312" s="1" t="s">
        <v>37</v>
      </c>
      <c r="G312" s="1" t="s">
        <v>431</v>
      </c>
      <c r="H312" s="1" t="s">
        <v>432</v>
      </c>
      <c r="I312" s="3">
        <v>41025</v>
      </c>
      <c r="J312" s="3">
        <v>0</v>
      </c>
      <c r="K312" s="1" t="s">
        <v>40</v>
      </c>
      <c r="L312" s="1" t="s">
        <v>41</v>
      </c>
      <c r="M312" s="1" t="s">
        <v>42</v>
      </c>
      <c r="N312" s="1" t="s">
        <v>37</v>
      </c>
      <c r="O312" s="1" t="s">
        <v>43</v>
      </c>
      <c r="P312" s="1" t="s">
        <v>43</v>
      </c>
      <c r="Q312" s="1" t="s">
        <v>43</v>
      </c>
      <c r="R312" s="3">
        <v>0</v>
      </c>
      <c r="S312" s="1" t="s">
        <v>44</v>
      </c>
      <c r="T312" s="1" t="s">
        <v>45</v>
      </c>
      <c r="U312" s="1" t="s">
        <v>431</v>
      </c>
      <c r="V312" s="1" t="s">
        <v>46</v>
      </c>
      <c r="W312" s="1" t="s">
        <v>81</v>
      </c>
      <c r="X312" s="1" t="s">
        <v>433</v>
      </c>
      <c r="Y312" s="1" t="s">
        <v>245</v>
      </c>
      <c r="Z312" s="1" t="s">
        <v>219</v>
      </c>
      <c r="AA312" s="1" t="s">
        <v>51</v>
      </c>
      <c r="AB312" s="1" t="s">
        <v>433</v>
      </c>
      <c r="AC312" s="1" t="s">
        <v>37</v>
      </c>
    </row>
    <row r="313" spans="1:29" x14ac:dyDescent="0.25">
      <c r="A313" s="1" t="s">
        <v>33</v>
      </c>
      <c r="B313" s="1" t="s">
        <v>34</v>
      </c>
      <c r="C313" s="2">
        <v>45867</v>
      </c>
      <c r="D313" s="1" t="s">
        <v>238</v>
      </c>
      <c r="E313" s="1" t="s">
        <v>239</v>
      </c>
      <c r="F313" s="1" t="s">
        <v>37</v>
      </c>
      <c r="G313" s="1" t="s">
        <v>431</v>
      </c>
      <c r="H313" s="1" t="s">
        <v>432</v>
      </c>
      <c r="I313" s="3">
        <v>0</v>
      </c>
      <c r="J313" s="3">
        <v>41025</v>
      </c>
      <c r="K313" s="1" t="s">
        <v>40</v>
      </c>
      <c r="L313" s="1" t="s">
        <v>448</v>
      </c>
      <c r="M313" s="1" t="s">
        <v>449</v>
      </c>
      <c r="N313" s="1" t="s">
        <v>37</v>
      </c>
      <c r="O313" s="1" t="s">
        <v>43</v>
      </c>
      <c r="P313" s="1" t="s">
        <v>43</v>
      </c>
      <c r="Q313" s="1" t="s">
        <v>43</v>
      </c>
      <c r="R313" s="3">
        <v>0</v>
      </c>
      <c r="S313" s="1" t="s">
        <v>44</v>
      </c>
      <c r="T313" s="1" t="s">
        <v>45</v>
      </c>
      <c r="U313" s="1" t="s">
        <v>431</v>
      </c>
      <c r="V313" s="1" t="s">
        <v>46</v>
      </c>
      <c r="W313" s="1" t="s">
        <v>81</v>
      </c>
      <c r="X313" s="1" t="s">
        <v>433</v>
      </c>
      <c r="Y313" s="1" t="s">
        <v>245</v>
      </c>
      <c r="Z313" s="1" t="s">
        <v>219</v>
      </c>
      <c r="AA313" s="1" t="s">
        <v>51</v>
      </c>
      <c r="AB313" s="1" t="s">
        <v>433</v>
      </c>
      <c r="AC313" s="1" t="s">
        <v>37</v>
      </c>
    </row>
    <row r="314" spans="1:29" x14ac:dyDescent="0.25">
      <c r="A314" s="1" t="s">
        <v>33</v>
      </c>
      <c r="B314" s="1" t="s">
        <v>34</v>
      </c>
      <c r="C314" s="2">
        <v>45867</v>
      </c>
      <c r="D314" s="1" t="s">
        <v>238</v>
      </c>
      <c r="E314" s="1" t="s">
        <v>239</v>
      </c>
      <c r="F314" s="1" t="s">
        <v>37</v>
      </c>
      <c r="G314" s="1" t="s">
        <v>431</v>
      </c>
      <c r="H314" s="1" t="s">
        <v>432</v>
      </c>
      <c r="I314" s="3">
        <v>2806895</v>
      </c>
      <c r="J314" s="3">
        <v>0</v>
      </c>
      <c r="K314" s="1" t="s">
        <v>40</v>
      </c>
      <c r="L314" s="1" t="s">
        <v>450</v>
      </c>
      <c r="M314" s="1" t="s">
        <v>451</v>
      </c>
      <c r="N314" s="1" t="s">
        <v>37</v>
      </c>
      <c r="O314" s="1" t="s">
        <v>43</v>
      </c>
      <c r="P314" s="1" t="s">
        <v>43</v>
      </c>
      <c r="Q314" s="1" t="s">
        <v>43</v>
      </c>
      <c r="R314" s="3">
        <v>0</v>
      </c>
      <c r="S314" s="1" t="s">
        <v>44</v>
      </c>
      <c r="T314" s="1" t="s">
        <v>45</v>
      </c>
      <c r="U314" s="1" t="s">
        <v>431</v>
      </c>
      <c r="V314" s="1" t="s">
        <v>46</v>
      </c>
      <c r="W314" s="1" t="s">
        <v>81</v>
      </c>
      <c r="X314" s="1" t="s">
        <v>433</v>
      </c>
      <c r="Y314" s="1" t="s">
        <v>245</v>
      </c>
      <c r="Z314" s="1" t="s">
        <v>219</v>
      </c>
      <c r="AA314" s="1" t="s">
        <v>51</v>
      </c>
      <c r="AB314" s="1" t="s">
        <v>433</v>
      </c>
      <c r="AC314" s="1" t="s">
        <v>37</v>
      </c>
    </row>
    <row r="315" spans="1:29" x14ac:dyDescent="0.25">
      <c r="A315" s="1" t="s">
        <v>33</v>
      </c>
      <c r="B315" s="1" t="s">
        <v>34</v>
      </c>
      <c r="C315" s="2">
        <v>45867</v>
      </c>
      <c r="D315" s="1" t="s">
        <v>238</v>
      </c>
      <c r="E315" s="1" t="s">
        <v>239</v>
      </c>
      <c r="F315" s="1" t="s">
        <v>37</v>
      </c>
      <c r="G315" s="1" t="s">
        <v>431</v>
      </c>
      <c r="H315" s="1" t="s">
        <v>432</v>
      </c>
      <c r="I315" s="3">
        <v>0</v>
      </c>
      <c r="J315" s="3">
        <v>2806895</v>
      </c>
      <c r="K315" s="1" t="s">
        <v>40</v>
      </c>
      <c r="L315" s="1" t="s">
        <v>452</v>
      </c>
      <c r="M315" s="1" t="s">
        <v>453</v>
      </c>
      <c r="N315" s="1" t="s">
        <v>37</v>
      </c>
      <c r="O315" s="1" t="s">
        <v>43</v>
      </c>
      <c r="P315" s="1" t="s">
        <v>43</v>
      </c>
      <c r="Q315" s="1" t="s">
        <v>43</v>
      </c>
      <c r="R315" s="3">
        <v>0</v>
      </c>
      <c r="S315" s="1" t="s">
        <v>44</v>
      </c>
      <c r="T315" s="1" t="s">
        <v>45</v>
      </c>
      <c r="U315" s="1" t="s">
        <v>431</v>
      </c>
      <c r="V315" s="1" t="s">
        <v>46</v>
      </c>
      <c r="W315" s="1" t="s">
        <v>81</v>
      </c>
      <c r="X315" s="1" t="s">
        <v>433</v>
      </c>
      <c r="Y315" s="1" t="s">
        <v>245</v>
      </c>
      <c r="Z315" s="1" t="s">
        <v>219</v>
      </c>
      <c r="AA315" s="1" t="s">
        <v>51</v>
      </c>
      <c r="AB315" s="1" t="s">
        <v>433</v>
      </c>
      <c r="AC315" s="1" t="s">
        <v>37</v>
      </c>
    </row>
    <row r="316" spans="1:29" x14ac:dyDescent="0.25">
      <c r="A316" s="1" t="s">
        <v>33</v>
      </c>
      <c r="B316" s="1" t="s">
        <v>34</v>
      </c>
      <c r="C316" s="2">
        <v>45867</v>
      </c>
      <c r="D316" s="1" t="s">
        <v>238</v>
      </c>
      <c r="E316" s="1" t="s">
        <v>239</v>
      </c>
      <c r="F316" s="1" t="s">
        <v>37</v>
      </c>
      <c r="G316" s="1" t="s">
        <v>431</v>
      </c>
      <c r="H316" s="1" t="s">
        <v>432</v>
      </c>
      <c r="I316" s="3">
        <v>140313</v>
      </c>
      <c r="J316" s="3">
        <v>0</v>
      </c>
      <c r="K316" s="1" t="s">
        <v>40</v>
      </c>
      <c r="L316" s="1" t="s">
        <v>62</v>
      </c>
      <c r="M316" s="1" t="s">
        <v>63</v>
      </c>
      <c r="N316" s="1" t="s">
        <v>37</v>
      </c>
      <c r="O316" s="1" t="s">
        <v>43</v>
      </c>
      <c r="P316" s="1" t="s">
        <v>43</v>
      </c>
      <c r="Q316" s="1" t="s">
        <v>43</v>
      </c>
      <c r="R316" s="3">
        <v>0</v>
      </c>
      <c r="S316" s="1" t="s">
        <v>44</v>
      </c>
      <c r="T316" s="1" t="s">
        <v>45</v>
      </c>
      <c r="U316" s="1" t="s">
        <v>431</v>
      </c>
      <c r="V316" s="1" t="s">
        <v>46</v>
      </c>
      <c r="W316" s="1" t="s">
        <v>81</v>
      </c>
      <c r="X316" s="1" t="s">
        <v>433</v>
      </c>
      <c r="Y316" s="1" t="s">
        <v>245</v>
      </c>
      <c r="Z316" s="1" t="s">
        <v>219</v>
      </c>
      <c r="AA316" s="1" t="s">
        <v>51</v>
      </c>
      <c r="AB316" s="1" t="s">
        <v>433</v>
      </c>
      <c r="AC316" s="1" t="s">
        <v>37</v>
      </c>
    </row>
    <row r="317" spans="1:29" x14ac:dyDescent="0.25">
      <c r="A317" s="1" t="s">
        <v>33</v>
      </c>
      <c r="B317" s="1" t="s">
        <v>34</v>
      </c>
      <c r="C317" s="2">
        <v>45867</v>
      </c>
      <c r="D317" s="1" t="s">
        <v>238</v>
      </c>
      <c r="E317" s="1" t="s">
        <v>239</v>
      </c>
      <c r="F317" s="1" t="s">
        <v>37</v>
      </c>
      <c r="G317" s="1" t="s">
        <v>431</v>
      </c>
      <c r="H317" s="1" t="s">
        <v>432</v>
      </c>
      <c r="I317" s="3">
        <v>0</v>
      </c>
      <c r="J317" s="3">
        <v>140313</v>
      </c>
      <c r="K317" s="1" t="s">
        <v>40</v>
      </c>
      <c r="L317" s="1" t="s">
        <v>454</v>
      </c>
      <c r="M317" s="1" t="s">
        <v>455</v>
      </c>
      <c r="N317" s="1" t="s">
        <v>37</v>
      </c>
      <c r="O317" s="1" t="s">
        <v>43</v>
      </c>
      <c r="P317" s="1" t="s">
        <v>43</v>
      </c>
      <c r="Q317" s="1" t="s">
        <v>43</v>
      </c>
      <c r="R317" s="3">
        <v>0</v>
      </c>
      <c r="S317" s="1" t="s">
        <v>44</v>
      </c>
      <c r="T317" s="1" t="s">
        <v>45</v>
      </c>
      <c r="U317" s="1" t="s">
        <v>431</v>
      </c>
      <c r="V317" s="1" t="s">
        <v>46</v>
      </c>
      <c r="W317" s="1" t="s">
        <v>81</v>
      </c>
      <c r="X317" s="1" t="s">
        <v>433</v>
      </c>
      <c r="Y317" s="1" t="s">
        <v>245</v>
      </c>
      <c r="Z317" s="1" t="s">
        <v>219</v>
      </c>
      <c r="AA317" s="1" t="s">
        <v>51</v>
      </c>
      <c r="AB317" s="1" t="s">
        <v>433</v>
      </c>
      <c r="AC317" s="1" t="s">
        <v>37</v>
      </c>
    </row>
    <row r="318" spans="1:29" x14ac:dyDescent="0.25">
      <c r="A318" s="1" t="s">
        <v>33</v>
      </c>
      <c r="B318" s="1" t="s">
        <v>34</v>
      </c>
      <c r="C318" s="2">
        <v>45867</v>
      </c>
      <c r="D318" s="1" t="s">
        <v>238</v>
      </c>
      <c r="E318" s="1" t="s">
        <v>239</v>
      </c>
      <c r="F318" s="1" t="s">
        <v>37</v>
      </c>
      <c r="G318" s="1" t="s">
        <v>431</v>
      </c>
      <c r="H318" s="1" t="s">
        <v>432</v>
      </c>
      <c r="I318" s="3">
        <v>33333</v>
      </c>
      <c r="J318" s="3">
        <v>0</v>
      </c>
      <c r="K318" s="1" t="s">
        <v>40</v>
      </c>
      <c r="L318" s="1" t="s">
        <v>62</v>
      </c>
      <c r="M318" s="1" t="s">
        <v>63</v>
      </c>
      <c r="N318" s="1" t="s">
        <v>37</v>
      </c>
      <c r="O318" s="1" t="s">
        <v>43</v>
      </c>
      <c r="P318" s="1" t="s">
        <v>43</v>
      </c>
      <c r="Q318" s="1" t="s">
        <v>43</v>
      </c>
      <c r="R318" s="3">
        <v>0</v>
      </c>
      <c r="S318" s="1" t="s">
        <v>44</v>
      </c>
      <c r="T318" s="1" t="s">
        <v>45</v>
      </c>
      <c r="U318" s="1" t="s">
        <v>431</v>
      </c>
      <c r="V318" s="1" t="s">
        <v>46</v>
      </c>
      <c r="W318" s="1" t="s">
        <v>81</v>
      </c>
      <c r="X318" s="1" t="s">
        <v>433</v>
      </c>
      <c r="Y318" s="1" t="s">
        <v>245</v>
      </c>
      <c r="Z318" s="1" t="s">
        <v>219</v>
      </c>
      <c r="AA318" s="1" t="s">
        <v>51</v>
      </c>
      <c r="AB318" s="1" t="s">
        <v>433</v>
      </c>
      <c r="AC318" s="1" t="s">
        <v>37</v>
      </c>
    </row>
    <row r="319" spans="1:29" x14ac:dyDescent="0.25">
      <c r="A319" s="1" t="s">
        <v>33</v>
      </c>
      <c r="B319" s="1" t="s">
        <v>34</v>
      </c>
      <c r="C319" s="2">
        <v>45867</v>
      </c>
      <c r="D319" s="1" t="s">
        <v>238</v>
      </c>
      <c r="E319" s="1" t="s">
        <v>239</v>
      </c>
      <c r="F319" s="1" t="s">
        <v>37</v>
      </c>
      <c r="G319" s="1" t="s">
        <v>431</v>
      </c>
      <c r="H319" s="1" t="s">
        <v>432</v>
      </c>
      <c r="I319" s="3">
        <v>0</v>
      </c>
      <c r="J319" s="3">
        <v>33333</v>
      </c>
      <c r="K319" s="1" t="s">
        <v>40</v>
      </c>
      <c r="L319" s="1" t="s">
        <v>303</v>
      </c>
      <c r="M319" s="1" t="s">
        <v>304</v>
      </c>
      <c r="N319" s="1" t="s">
        <v>37</v>
      </c>
      <c r="O319" s="1" t="s">
        <v>43</v>
      </c>
      <c r="P319" s="1" t="s">
        <v>43</v>
      </c>
      <c r="Q319" s="1" t="s">
        <v>43</v>
      </c>
      <c r="R319" s="3">
        <v>0</v>
      </c>
      <c r="S319" s="1" t="s">
        <v>44</v>
      </c>
      <c r="T319" s="1" t="s">
        <v>45</v>
      </c>
      <c r="U319" s="1" t="s">
        <v>431</v>
      </c>
      <c r="V319" s="1" t="s">
        <v>46</v>
      </c>
      <c r="W319" s="1" t="s">
        <v>81</v>
      </c>
      <c r="X319" s="1" t="s">
        <v>433</v>
      </c>
      <c r="Y319" s="1" t="s">
        <v>245</v>
      </c>
      <c r="Z319" s="1" t="s">
        <v>219</v>
      </c>
      <c r="AA319" s="1" t="s">
        <v>51</v>
      </c>
      <c r="AB319" s="1" t="s">
        <v>433</v>
      </c>
      <c r="AC319" s="1" t="s">
        <v>37</v>
      </c>
    </row>
    <row r="320" spans="1:29" x14ac:dyDescent="0.25">
      <c r="A320" s="1" t="s">
        <v>33</v>
      </c>
      <c r="B320" s="1" t="s">
        <v>34</v>
      </c>
      <c r="C320" s="2">
        <v>45867</v>
      </c>
      <c r="D320" s="1" t="s">
        <v>238</v>
      </c>
      <c r="E320" s="1" t="s">
        <v>239</v>
      </c>
      <c r="F320" s="1" t="s">
        <v>37</v>
      </c>
      <c r="G320" s="1" t="s">
        <v>431</v>
      </c>
      <c r="H320" s="1" t="s">
        <v>432</v>
      </c>
      <c r="I320" s="3">
        <v>574911</v>
      </c>
      <c r="J320" s="3">
        <v>0</v>
      </c>
      <c r="K320" s="1" t="s">
        <v>40</v>
      </c>
      <c r="L320" s="1" t="s">
        <v>62</v>
      </c>
      <c r="M320" s="1" t="s">
        <v>63</v>
      </c>
      <c r="N320" s="1" t="s">
        <v>37</v>
      </c>
      <c r="O320" s="1" t="s">
        <v>43</v>
      </c>
      <c r="P320" s="1" t="s">
        <v>43</v>
      </c>
      <c r="Q320" s="1" t="s">
        <v>43</v>
      </c>
      <c r="R320" s="3">
        <v>0</v>
      </c>
      <c r="S320" s="1" t="s">
        <v>44</v>
      </c>
      <c r="T320" s="1" t="s">
        <v>45</v>
      </c>
      <c r="U320" s="1" t="s">
        <v>431</v>
      </c>
      <c r="V320" s="1" t="s">
        <v>46</v>
      </c>
      <c r="W320" s="1" t="s">
        <v>81</v>
      </c>
      <c r="X320" s="1" t="s">
        <v>433</v>
      </c>
      <c r="Y320" s="1" t="s">
        <v>245</v>
      </c>
      <c r="Z320" s="1" t="s">
        <v>219</v>
      </c>
      <c r="AA320" s="1" t="s">
        <v>51</v>
      </c>
      <c r="AB320" s="1" t="s">
        <v>433</v>
      </c>
      <c r="AC320" s="1" t="s">
        <v>37</v>
      </c>
    </row>
    <row r="321" spans="1:29" x14ac:dyDescent="0.25">
      <c r="A321" s="1" t="s">
        <v>33</v>
      </c>
      <c r="B321" s="1" t="s">
        <v>34</v>
      </c>
      <c r="C321" s="2">
        <v>45867</v>
      </c>
      <c r="D321" s="1" t="s">
        <v>238</v>
      </c>
      <c r="E321" s="1" t="s">
        <v>239</v>
      </c>
      <c r="F321" s="1" t="s">
        <v>37</v>
      </c>
      <c r="G321" s="1" t="s">
        <v>431</v>
      </c>
      <c r="H321" s="1" t="s">
        <v>432</v>
      </c>
      <c r="I321" s="3">
        <v>0</v>
      </c>
      <c r="J321" s="3">
        <v>574911</v>
      </c>
      <c r="K321" s="1" t="s">
        <v>40</v>
      </c>
      <c r="L321" s="1" t="s">
        <v>456</v>
      </c>
      <c r="M321" s="1" t="s">
        <v>457</v>
      </c>
      <c r="N321" s="1" t="s">
        <v>37</v>
      </c>
      <c r="O321" s="1" t="s">
        <v>43</v>
      </c>
      <c r="P321" s="1" t="s">
        <v>43</v>
      </c>
      <c r="Q321" s="1" t="s">
        <v>43</v>
      </c>
      <c r="R321" s="3">
        <v>0</v>
      </c>
      <c r="S321" s="1" t="s">
        <v>44</v>
      </c>
      <c r="T321" s="1" t="s">
        <v>45</v>
      </c>
      <c r="U321" s="1" t="s">
        <v>431</v>
      </c>
      <c r="V321" s="1" t="s">
        <v>46</v>
      </c>
      <c r="W321" s="1" t="s">
        <v>81</v>
      </c>
      <c r="X321" s="1" t="s">
        <v>433</v>
      </c>
      <c r="Y321" s="1" t="s">
        <v>245</v>
      </c>
      <c r="Z321" s="1" t="s">
        <v>219</v>
      </c>
      <c r="AA321" s="1" t="s">
        <v>51</v>
      </c>
      <c r="AB321" s="1" t="s">
        <v>433</v>
      </c>
      <c r="AC321" s="1" t="s">
        <v>37</v>
      </c>
    </row>
    <row r="322" spans="1:29" x14ac:dyDescent="0.25">
      <c r="A322" s="1" t="s">
        <v>33</v>
      </c>
      <c r="B322" s="1" t="s">
        <v>34</v>
      </c>
      <c r="C322" s="2">
        <v>45867</v>
      </c>
      <c r="D322" s="1" t="s">
        <v>238</v>
      </c>
      <c r="E322" s="1" t="s">
        <v>239</v>
      </c>
      <c r="F322" s="1" t="s">
        <v>37</v>
      </c>
      <c r="G322" s="1" t="s">
        <v>431</v>
      </c>
      <c r="H322" s="1" t="s">
        <v>432</v>
      </c>
      <c r="I322" s="3">
        <v>33333</v>
      </c>
      <c r="J322" s="3">
        <v>0</v>
      </c>
      <c r="K322" s="1" t="s">
        <v>40</v>
      </c>
      <c r="L322" s="1" t="s">
        <v>41</v>
      </c>
      <c r="M322" s="1" t="s">
        <v>42</v>
      </c>
      <c r="N322" s="1" t="s">
        <v>37</v>
      </c>
      <c r="O322" s="1" t="s">
        <v>43</v>
      </c>
      <c r="P322" s="1" t="s">
        <v>43</v>
      </c>
      <c r="Q322" s="1" t="s">
        <v>43</v>
      </c>
      <c r="R322" s="3">
        <v>0</v>
      </c>
      <c r="S322" s="1" t="s">
        <v>44</v>
      </c>
      <c r="T322" s="1" t="s">
        <v>45</v>
      </c>
      <c r="U322" s="1" t="s">
        <v>431</v>
      </c>
      <c r="V322" s="1" t="s">
        <v>46</v>
      </c>
      <c r="W322" s="1" t="s">
        <v>81</v>
      </c>
      <c r="X322" s="1" t="s">
        <v>433</v>
      </c>
      <c r="Y322" s="1" t="s">
        <v>245</v>
      </c>
      <c r="Z322" s="1" t="s">
        <v>219</v>
      </c>
      <c r="AA322" s="1" t="s">
        <v>51</v>
      </c>
      <c r="AB322" s="1" t="s">
        <v>433</v>
      </c>
      <c r="AC322" s="1" t="s">
        <v>37</v>
      </c>
    </row>
    <row r="323" spans="1:29" x14ac:dyDescent="0.25">
      <c r="A323" s="1" t="s">
        <v>33</v>
      </c>
      <c r="B323" s="1" t="s">
        <v>34</v>
      </c>
      <c r="C323" s="2">
        <v>45867</v>
      </c>
      <c r="D323" s="1" t="s">
        <v>238</v>
      </c>
      <c r="E323" s="1" t="s">
        <v>239</v>
      </c>
      <c r="F323" s="1" t="s">
        <v>37</v>
      </c>
      <c r="G323" s="1" t="s">
        <v>431</v>
      </c>
      <c r="H323" s="1" t="s">
        <v>432</v>
      </c>
      <c r="I323" s="3">
        <v>0</v>
      </c>
      <c r="J323" s="3">
        <v>33333</v>
      </c>
      <c r="K323" s="1" t="s">
        <v>40</v>
      </c>
      <c r="L323" s="1" t="s">
        <v>458</v>
      </c>
      <c r="M323" s="1" t="s">
        <v>459</v>
      </c>
      <c r="N323" s="1" t="s">
        <v>37</v>
      </c>
      <c r="O323" s="1" t="s">
        <v>43</v>
      </c>
      <c r="P323" s="1" t="s">
        <v>43</v>
      </c>
      <c r="Q323" s="1" t="s">
        <v>43</v>
      </c>
      <c r="R323" s="3">
        <v>0</v>
      </c>
      <c r="S323" s="1" t="s">
        <v>44</v>
      </c>
      <c r="T323" s="1" t="s">
        <v>45</v>
      </c>
      <c r="U323" s="1" t="s">
        <v>431</v>
      </c>
      <c r="V323" s="1" t="s">
        <v>46</v>
      </c>
      <c r="W323" s="1" t="s">
        <v>81</v>
      </c>
      <c r="X323" s="1" t="s">
        <v>433</v>
      </c>
      <c r="Y323" s="1" t="s">
        <v>245</v>
      </c>
      <c r="Z323" s="1" t="s">
        <v>219</v>
      </c>
      <c r="AA323" s="1" t="s">
        <v>51</v>
      </c>
      <c r="AB323" s="1" t="s">
        <v>433</v>
      </c>
      <c r="AC323" s="1" t="s">
        <v>37</v>
      </c>
    </row>
    <row r="324" spans="1:29" x14ac:dyDescent="0.25">
      <c r="A324" s="1" t="s">
        <v>33</v>
      </c>
      <c r="B324" s="1" t="s">
        <v>34</v>
      </c>
      <c r="C324" s="2">
        <v>45867</v>
      </c>
      <c r="D324" s="1" t="s">
        <v>238</v>
      </c>
      <c r="E324" s="1" t="s">
        <v>239</v>
      </c>
      <c r="F324" s="1" t="s">
        <v>37</v>
      </c>
      <c r="G324" s="1" t="s">
        <v>431</v>
      </c>
      <c r="H324" s="1" t="s">
        <v>432</v>
      </c>
      <c r="I324" s="3">
        <v>33333</v>
      </c>
      <c r="J324" s="3">
        <v>0</v>
      </c>
      <c r="K324" s="1" t="s">
        <v>40</v>
      </c>
      <c r="L324" s="1" t="s">
        <v>41</v>
      </c>
      <c r="M324" s="1" t="s">
        <v>42</v>
      </c>
      <c r="N324" s="1" t="s">
        <v>37</v>
      </c>
      <c r="O324" s="1" t="s">
        <v>43</v>
      </c>
      <c r="P324" s="1" t="s">
        <v>43</v>
      </c>
      <c r="Q324" s="1" t="s">
        <v>43</v>
      </c>
      <c r="R324" s="3">
        <v>0</v>
      </c>
      <c r="S324" s="1" t="s">
        <v>44</v>
      </c>
      <c r="T324" s="1" t="s">
        <v>45</v>
      </c>
      <c r="U324" s="1" t="s">
        <v>431</v>
      </c>
      <c r="V324" s="1" t="s">
        <v>46</v>
      </c>
      <c r="W324" s="1" t="s">
        <v>81</v>
      </c>
      <c r="X324" s="1" t="s">
        <v>433</v>
      </c>
      <c r="Y324" s="1" t="s">
        <v>245</v>
      </c>
      <c r="Z324" s="1" t="s">
        <v>219</v>
      </c>
      <c r="AA324" s="1" t="s">
        <v>51</v>
      </c>
      <c r="AB324" s="1" t="s">
        <v>433</v>
      </c>
      <c r="AC324" s="1" t="s">
        <v>37</v>
      </c>
    </row>
    <row r="325" spans="1:29" x14ac:dyDescent="0.25">
      <c r="A325" s="1" t="s">
        <v>33</v>
      </c>
      <c r="B325" s="1" t="s">
        <v>34</v>
      </c>
      <c r="C325" s="2">
        <v>45867</v>
      </c>
      <c r="D325" s="1" t="s">
        <v>238</v>
      </c>
      <c r="E325" s="1" t="s">
        <v>239</v>
      </c>
      <c r="F325" s="1" t="s">
        <v>37</v>
      </c>
      <c r="G325" s="1" t="s">
        <v>431</v>
      </c>
      <c r="H325" s="1" t="s">
        <v>432</v>
      </c>
      <c r="I325" s="3">
        <v>0</v>
      </c>
      <c r="J325" s="3">
        <v>33333</v>
      </c>
      <c r="K325" s="1" t="s">
        <v>40</v>
      </c>
      <c r="L325" s="1" t="s">
        <v>460</v>
      </c>
      <c r="M325" s="1" t="s">
        <v>461</v>
      </c>
      <c r="N325" s="1" t="s">
        <v>37</v>
      </c>
      <c r="O325" s="1" t="s">
        <v>43</v>
      </c>
      <c r="P325" s="1" t="s">
        <v>43</v>
      </c>
      <c r="Q325" s="1" t="s">
        <v>43</v>
      </c>
      <c r="R325" s="3">
        <v>0</v>
      </c>
      <c r="S325" s="1" t="s">
        <v>44</v>
      </c>
      <c r="T325" s="1" t="s">
        <v>45</v>
      </c>
      <c r="U325" s="1" t="s">
        <v>431</v>
      </c>
      <c r="V325" s="1" t="s">
        <v>46</v>
      </c>
      <c r="W325" s="1" t="s">
        <v>81</v>
      </c>
      <c r="X325" s="1" t="s">
        <v>433</v>
      </c>
      <c r="Y325" s="1" t="s">
        <v>245</v>
      </c>
      <c r="Z325" s="1" t="s">
        <v>219</v>
      </c>
      <c r="AA325" s="1" t="s">
        <v>51</v>
      </c>
      <c r="AB325" s="1" t="s">
        <v>433</v>
      </c>
      <c r="AC325" s="1" t="s">
        <v>37</v>
      </c>
    </row>
    <row r="326" spans="1:29" x14ac:dyDescent="0.25">
      <c r="A326" s="1" t="s">
        <v>33</v>
      </c>
      <c r="B326" s="1" t="s">
        <v>34</v>
      </c>
      <c r="C326" s="2">
        <v>45867</v>
      </c>
      <c r="D326" s="1" t="s">
        <v>238</v>
      </c>
      <c r="E326" s="1" t="s">
        <v>239</v>
      </c>
      <c r="F326" s="1" t="s">
        <v>37</v>
      </c>
      <c r="G326" s="1" t="s">
        <v>431</v>
      </c>
      <c r="H326" s="1" t="s">
        <v>432</v>
      </c>
      <c r="I326" s="3">
        <v>66666</v>
      </c>
      <c r="J326" s="3">
        <v>0</v>
      </c>
      <c r="K326" s="1" t="s">
        <v>40</v>
      </c>
      <c r="L326" s="1" t="s">
        <v>41</v>
      </c>
      <c r="M326" s="1" t="s">
        <v>42</v>
      </c>
      <c r="N326" s="1" t="s">
        <v>37</v>
      </c>
      <c r="O326" s="1" t="s">
        <v>43</v>
      </c>
      <c r="P326" s="1" t="s">
        <v>43</v>
      </c>
      <c r="Q326" s="1" t="s">
        <v>43</v>
      </c>
      <c r="R326" s="3">
        <v>0</v>
      </c>
      <c r="S326" s="1" t="s">
        <v>44</v>
      </c>
      <c r="T326" s="1" t="s">
        <v>45</v>
      </c>
      <c r="U326" s="1" t="s">
        <v>431</v>
      </c>
      <c r="V326" s="1" t="s">
        <v>46</v>
      </c>
      <c r="W326" s="1" t="s">
        <v>81</v>
      </c>
      <c r="X326" s="1" t="s">
        <v>433</v>
      </c>
      <c r="Y326" s="1" t="s">
        <v>245</v>
      </c>
      <c r="Z326" s="1" t="s">
        <v>219</v>
      </c>
      <c r="AA326" s="1" t="s">
        <v>51</v>
      </c>
      <c r="AB326" s="1" t="s">
        <v>433</v>
      </c>
      <c r="AC326" s="1" t="s">
        <v>37</v>
      </c>
    </row>
    <row r="327" spans="1:29" x14ac:dyDescent="0.25">
      <c r="A327" s="1" t="s">
        <v>33</v>
      </c>
      <c r="B327" s="1" t="s">
        <v>34</v>
      </c>
      <c r="C327" s="2">
        <v>45867</v>
      </c>
      <c r="D327" s="1" t="s">
        <v>238</v>
      </c>
      <c r="E327" s="1" t="s">
        <v>239</v>
      </c>
      <c r="F327" s="1" t="s">
        <v>37</v>
      </c>
      <c r="G327" s="1" t="s">
        <v>431</v>
      </c>
      <c r="H327" s="1" t="s">
        <v>432</v>
      </c>
      <c r="I327" s="3">
        <v>0</v>
      </c>
      <c r="J327" s="3">
        <v>66666</v>
      </c>
      <c r="K327" s="1" t="s">
        <v>40</v>
      </c>
      <c r="L327" s="1" t="s">
        <v>168</v>
      </c>
      <c r="M327" s="1" t="s">
        <v>169</v>
      </c>
      <c r="N327" s="1" t="s">
        <v>37</v>
      </c>
      <c r="O327" s="1" t="s">
        <v>43</v>
      </c>
      <c r="P327" s="1" t="s">
        <v>43</v>
      </c>
      <c r="Q327" s="1" t="s">
        <v>43</v>
      </c>
      <c r="R327" s="3">
        <v>0</v>
      </c>
      <c r="S327" s="1" t="s">
        <v>44</v>
      </c>
      <c r="T327" s="1" t="s">
        <v>45</v>
      </c>
      <c r="U327" s="1" t="s">
        <v>431</v>
      </c>
      <c r="V327" s="1" t="s">
        <v>46</v>
      </c>
      <c r="W327" s="1" t="s">
        <v>81</v>
      </c>
      <c r="X327" s="1" t="s">
        <v>433</v>
      </c>
      <c r="Y327" s="1" t="s">
        <v>245</v>
      </c>
      <c r="Z327" s="1" t="s">
        <v>219</v>
      </c>
      <c r="AA327" s="1" t="s">
        <v>51</v>
      </c>
      <c r="AB327" s="1" t="s">
        <v>433</v>
      </c>
      <c r="AC327" s="1" t="s">
        <v>37</v>
      </c>
    </row>
    <row r="328" spans="1:29" x14ac:dyDescent="0.25">
      <c r="A328" s="1" t="s">
        <v>33</v>
      </c>
      <c r="B328" s="1" t="s">
        <v>34</v>
      </c>
      <c r="C328" s="2">
        <v>45867</v>
      </c>
      <c r="D328" s="1" t="s">
        <v>238</v>
      </c>
      <c r="E328" s="1" t="s">
        <v>239</v>
      </c>
      <c r="F328" s="1" t="s">
        <v>37</v>
      </c>
      <c r="G328" s="1" t="s">
        <v>431</v>
      </c>
      <c r="H328" s="1" t="s">
        <v>432</v>
      </c>
      <c r="I328" s="3">
        <v>40399</v>
      </c>
      <c r="J328" s="3">
        <v>0</v>
      </c>
      <c r="K328" s="1" t="s">
        <v>40</v>
      </c>
      <c r="L328" s="1" t="s">
        <v>67</v>
      </c>
      <c r="M328" s="1" t="s">
        <v>68</v>
      </c>
      <c r="N328" s="1" t="s">
        <v>37</v>
      </c>
      <c r="O328" s="1" t="s">
        <v>43</v>
      </c>
      <c r="P328" s="1" t="s">
        <v>43</v>
      </c>
      <c r="Q328" s="1" t="s">
        <v>43</v>
      </c>
      <c r="R328" s="3">
        <v>0</v>
      </c>
      <c r="S328" s="1" t="s">
        <v>44</v>
      </c>
      <c r="T328" s="1" t="s">
        <v>45</v>
      </c>
      <c r="U328" s="1" t="s">
        <v>431</v>
      </c>
      <c r="V328" s="1" t="s">
        <v>46</v>
      </c>
      <c r="W328" s="1" t="s">
        <v>81</v>
      </c>
      <c r="X328" s="1" t="s">
        <v>433</v>
      </c>
      <c r="Y328" s="1" t="s">
        <v>245</v>
      </c>
      <c r="Z328" s="1" t="s">
        <v>219</v>
      </c>
      <c r="AA328" s="1" t="s">
        <v>51</v>
      </c>
      <c r="AB328" s="1" t="s">
        <v>433</v>
      </c>
      <c r="AC328" s="1" t="s">
        <v>37</v>
      </c>
    </row>
    <row r="329" spans="1:29" x14ac:dyDescent="0.25">
      <c r="A329" s="1" t="s">
        <v>33</v>
      </c>
      <c r="B329" s="1" t="s">
        <v>34</v>
      </c>
      <c r="C329" s="2">
        <v>45867</v>
      </c>
      <c r="D329" s="1" t="s">
        <v>238</v>
      </c>
      <c r="E329" s="1" t="s">
        <v>239</v>
      </c>
      <c r="F329" s="1" t="s">
        <v>37</v>
      </c>
      <c r="G329" s="1" t="s">
        <v>431</v>
      </c>
      <c r="H329" s="1" t="s">
        <v>432</v>
      </c>
      <c r="I329" s="3">
        <v>0</v>
      </c>
      <c r="J329" s="3">
        <v>40399</v>
      </c>
      <c r="K329" s="1" t="s">
        <v>40</v>
      </c>
      <c r="L329" s="1" t="s">
        <v>462</v>
      </c>
      <c r="M329" s="1" t="s">
        <v>463</v>
      </c>
      <c r="N329" s="1" t="s">
        <v>37</v>
      </c>
      <c r="O329" s="1" t="s">
        <v>43</v>
      </c>
      <c r="P329" s="1" t="s">
        <v>43</v>
      </c>
      <c r="Q329" s="1" t="s">
        <v>43</v>
      </c>
      <c r="R329" s="3">
        <v>0</v>
      </c>
      <c r="S329" s="1" t="s">
        <v>44</v>
      </c>
      <c r="T329" s="1" t="s">
        <v>45</v>
      </c>
      <c r="U329" s="1" t="s">
        <v>431</v>
      </c>
      <c r="V329" s="1" t="s">
        <v>46</v>
      </c>
      <c r="W329" s="1" t="s">
        <v>81</v>
      </c>
      <c r="X329" s="1" t="s">
        <v>433</v>
      </c>
      <c r="Y329" s="1" t="s">
        <v>245</v>
      </c>
      <c r="Z329" s="1" t="s">
        <v>219</v>
      </c>
      <c r="AA329" s="1" t="s">
        <v>51</v>
      </c>
      <c r="AB329" s="1" t="s">
        <v>433</v>
      </c>
      <c r="AC329" s="1" t="s">
        <v>37</v>
      </c>
    </row>
    <row r="330" spans="1:29" x14ac:dyDescent="0.25">
      <c r="A330" s="1" t="s">
        <v>33</v>
      </c>
      <c r="B330" s="1" t="s">
        <v>34</v>
      </c>
      <c r="C330" s="2">
        <v>45867</v>
      </c>
      <c r="D330" s="1" t="s">
        <v>238</v>
      </c>
      <c r="E330" s="1" t="s">
        <v>239</v>
      </c>
      <c r="F330" s="1" t="s">
        <v>37</v>
      </c>
      <c r="G330" s="1" t="s">
        <v>431</v>
      </c>
      <c r="H330" s="1" t="s">
        <v>432</v>
      </c>
      <c r="I330" s="3">
        <v>433333</v>
      </c>
      <c r="J330" s="3">
        <v>0</v>
      </c>
      <c r="K330" s="1" t="s">
        <v>40</v>
      </c>
      <c r="L330" s="1" t="s">
        <v>41</v>
      </c>
      <c r="M330" s="1" t="s">
        <v>42</v>
      </c>
      <c r="N330" s="1" t="s">
        <v>37</v>
      </c>
      <c r="O330" s="1" t="s">
        <v>43</v>
      </c>
      <c r="P330" s="1" t="s">
        <v>43</v>
      </c>
      <c r="Q330" s="1" t="s">
        <v>43</v>
      </c>
      <c r="R330" s="3">
        <v>0</v>
      </c>
      <c r="S330" s="1" t="s">
        <v>44</v>
      </c>
      <c r="T330" s="1" t="s">
        <v>45</v>
      </c>
      <c r="U330" s="1" t="s">
        <v>431</v>
      </c>
      <c r="V330" s="1" t="s">
        <v>46</v>
      </c>
      <c r="W330" s="1" t="s">
        <v>81</v>
      </c>
      <c r="X330" s="1" t="s">
        <v>433</v>
      </c>
      <c r="Y330" s="1" t="s">
        <v>245</v>
      </c>
      <c r="Z330" s="1" t="s">
        <v>219</v>
      </c>
      <c r="AA330" s="1" t="s">
        <v>51</v>
      </c>
      <c r="AB330" s="1" t="s">
        <v>433</v>
      </c>
      <c r="AC330" s="1" t="s">
        <v>37</v>
      </c>
    </row>
    <row r="331" spans="1:29" x14ac:dyDescent="0.25">
      <c r="A331" s="1" t="s">
        <v>33</v>
      </c>
      <c r="B331" s="1" t="s">
        <v>34</v>
      </c>
      <c r="C331" s="2">
        <v>45867</v>
      </c>
      <c r="D331" s="1" t="s">
        <v>238</v>
      </c>
      <c r="E331" s="1" t="s">
        <v>239</v>
      </c>
      <c r="F331" s="1" t="s">
        <v>37</v>
      </c>
      <c r="G331" s="1" t="s">
        <v>431</v>
      </c>
      <c r="H331" s="1" t="s">
        <v>432</v>
      </c>
      <c r="I331" s="3">
        <v>0</v>
      </c>
      <c r="J331" s="3">
        <v>433333</v>
      </c>
      <c r="K331" s="1" t="s">
        <v>40</v>
      </c>
      <c r="L331" s="1" t="s">
        <v>464</v>
      </c>
      <c r="M331" s="1" t="s">
        <v>465</v>
      </c>
      <c r="N331" s="1" t="s">
        <v>37</v>
      </c>
      <c r="O331" s="1" t="s">
        <v>43</v>
      </c>
      <c r="P331" s="1" t="s">
        <v>43</v>
      </c>
      <c r="Q331" s="1" t="s">
        <v>43</v>
      </c>
      <c r="R331" s="3">
        <v>0</v>
      </c>
      <c r="S331" s="1" t="s">
        <v>44</v>
      </c>
      <c r="T331" s="1" t="s">
        <v>45</v>
      </c>
      <c r="U331" s="1" t="s">
        <v>431</v>
      </c>
      <c r="V331" s="1" t="s">
        <v>46</v>
      </c>
      <c r="W331" s="1" t="s">
        <v>81</v>
      </c>
      <c r="X331" s="1" t="s">
        <v>433</v>
      </c>
      <c r="Y331" s="1" t="s">
        <v>245</v>
      </c>
      <c r="Z331" s="1" t="s">
        <v>219</v>
      </c>
      <c r="AA331" s="1" t="s">
        <v>51</v>
      </c>
      <c r="AB331" s="1" t="s">
        <v>433</v>
      </c>
      <c r="AC331" s="1" t="s">
        <v>37</v>
      </c>
    </row>
    <row r="332" spans="1:29" x14ac:dyDescent="0.25">
      <c r="A332" s="1" t="s">
        <v>33</v>
      </c>
      <c r="B332" s="1" t="s">
        <v>34</v>
      </c>
      <c r="C332" s="2">
        <v>45867</v>
      </c>
      <c r="D332" s="1" t="s">
        <v>238</v>
      </c>
      <c r="E332" s="1" t="s">
        <v>239</v>
      </c>
      <c r="F332" s="1" t="s">
        <v>37</v>
      </c>
      <c r="G332" s="1" t="s">
        <v>431</v>
      </c>
      <c r="H332" s="1" t="s">
        <v>432</v>
      </c>
      <c r="I332" s="3">
        <v>932666</v>
      </c>
      <c r="J332" s="3">
        <v>0</v>
      </c>
      <c r="K332" s="1" t="s">
        <v>40</v>
      </c>
      <c r="L332" s="1" t="s">
        <v>41</v>
      </c>
      <c r="M332" s="1" t="s">
        <v>42</v>
      </c>
      <c r="N332" s="1" t="s">
        <v>37</v>
      </c>
      <c r="O332" s="1" t="s">
        <v>43</v>
      </c>
      <c r="P332" s="1" t="s">
        <v>43</v>
      </c>
      <c r="Q332" s="1" t="s">
        <v>43</v>
      </c>
      <c r="R332" s="3">
        <v>0</v>
      </c>
      <c r="S332" s="1" t="s">
        <v>44</v>
      </c>
      <c r="T332" s="1" t="s">
        <v>45</v>
      </c>
      <c r="U332" s="1" t="s">
        <v>431</v>
      </c>
      <c r="V332" s="1" t="s">
        <v>46</v>
      </c>
      <c r="W332" s="1" t="s">
        <v>81</v>
      </c>
      <c r="X332" s="1" t="s">
        <v>433</v>
      </c>
      <c r="Y332" s="1" t="s">
        <v>245</v>
      </c>
      <c r="Z332" s="1" t="s">
        <v>219</v>
      </c>
      <c r="AA332" s="1" t="s">
        <v>51</v>
      </c>
      <c r="AB332" s="1" t="s">
        <v>433</v>
      </c>
      <c r="AC332" s="1" t="s">
        <v>37</v>
      </c>
    </row>
    <row r="333" spans="1:29" x14ac:dyDescent="0.25">
      <c r="A333" s="1" t="s">
        <v>33</v>
      </c>
      <c r="B333" s="1" t="s">
        <v>34</v>
      </c>
      <c r="C333" s="2">
        <v>45867</v>
      </c>
      <c r="D333" s="1" t="s">
        <v>238</v>
      </c>
      <c r="E333" s="1" t="s">
        <v>239</v>
      </c>
      <c r="F333" s="1" t="s">
        <v>37</v>
      </c>
      <c r="G333" s="1" t="s">
        <v>431</v>
      </c>
      <c r="H333" s="1" t="s">
        <v>432</v>
      </c>
      <c r="I333" s="3">
        <v>0</v>
      </c>
      <c r="J333" s="3">
        <v>932666</v>
      </c>
      <c r="K333" s="1" t="s">
        <v>40</v>
      </c>
      <c r="L333" s="1" t="s">
        <v>466</v>
      </c>
      <c r="M333" s="1" t="s">
        <v>467</v>
      </c>
      <c r="N333" s="1" t="s">
        <v>37</v>
      </c>
      <c r="O333" s="1" t="s">
        <v>43</v>
      </c>
      <c r="P333" s="1" t="s">
        <v>43</v>
      </c>
      <c r="Q333" s="1" t="s">
        <v>43</v>
      </c>
      <c r="R333" s="3">
        <v>0</v>
      </c>
      <c r="S333" s="1" t="s">
        <v>44</v>
      </c>
      <c r="T333" s="1" t="s">
        <v>45</v>
      </c>
      <c r="U333" s="1" t="s">
        <v>431</v>
      </c>
      <c r="V333" s="1" t="s">
        <v>46</v>
      </c>
      <c r="W333" s="1" t="s">
        <v>81</v>
      </c>
      <c r="X333" s="1" t="s">
        <v>433</v>
      </c>
      <c r="Y333" s="1" t="s">
        <v>245</v>
      </c>
      <c r="Z333" s="1" t="s">
        <v>219</v>
      </c>
      <c r="AA333" s="1" t="s">
        <v>51</v>
      </c>
      <c r="AB333" s="1" t="s">
        <v>433</v>
      </c>
      <c r="AC333" s="1" t="s">
        <v>37</v>
      </c>
    </row>
    <row r="334" spans="1:29" x14ac:dyDescent="0.25">
      <c r="A334" s="1" t="s">
        <v>33</v>
      </c>
      <c r="B334" s="1" t="s">
        <v>34</v>
      </c>
      <c r="C334" s="2">
        <v>45867</v>
      </c>
      <c r="D334" s="1" t="s">
        <v>238</v>
      </c>
      <c r="E334" s="1" t="s">
        <v>239</v>
      </c>
      <c r="F334" s="1" t="s">
        <v>37</v>
      </c>
      <c r="G334" s="1" t="s">
        <v>431</v>
      </c>
      <c r="H334" s="1" t="s">
        <v>432</v>
      </c>
      <c r="I334" s="3">
        <v>300241</v>
      </c>
      <c r="J334" s="3">
        <v>0</v>
      </c>
      <c r="K334" s="1" t="s">
        <v>40</v>
      </c>
      <c r="L334" s="1" t="s">
        <v>41</v>
      </c>
      <c r="M334" s="1" t="s">
        <v>42</v>
      </c>
      <c r="N334" s="1" t="s">
        <v>37</v>
      </c>
      <c r="O334" s="1" t="s">
        <v>43</v>
      </c>
      <c r="P334" s="1" t="s">
        <v>43</v>
      </c>
      <c r="Q334" s="1" t="s">
        <v>43</v>
      </c>
      <c r="R334" s="3">
        <v>0</v>
      </c>
      <c r="S334" s="1" t="s">
        <v>44</v>
      </c>
      <c r="T334" s="1" t="s">
        <v>45</v>
      </c>
      <c r="U334" s="1" t="s">
        <v>431</v>
      </c>
      <c r="V334" s="1" t="s">
        <v>46</v>
      </c>
      <c r="W334" s="1" t="s">
        <v>81</v>
      </c>
      <c r="X334" s="1" t="s">
        <v>433</v>
      </c>
      <c r="Y334" s="1" t="s">
        <v>245</v>
      </c>
      <c r="Z334" s="1" t="s">
        <v>219</v>
      </c>
      <c r="AA334" s="1" t="s">
        <v>51</v>
      </c>
      <c r="AB334" s="1" t="s">
        <v>433</v>
      </c>
      <c r="AC334" s="1" t="s">
        <v>37</v>
      </c>
    </row>
    <row r="335" spans="1:29" x14ac:dyDescent="0.25">
      <c r="A335" s="1" t="s">
        <v>33</v>
      </c>
      <c r="B335" s="1" t="s">
        <v>34</v>
      </c>
      <c r="C335" s="2">
        <v>45867</v>
      </c>
      <c r="D335" s="1" t="s">
        <v>238</v>
      </c>
      <c r="E335" s="1" t="s">
        <v>239</v>
      </c>
      <c r="F335" s="1" t="s">
        <v>37</v>
      </c>
      <c r="G335" s="1" t="s">
        <v>431</v>
      </c>
      <c r="H335" s="1" t="s">
        <v>432</v>
      </c>
      <c r="I335" s="3">
        <v>0</v>
      </c>
      <c r="J335" s="3">
        <v>300241</v>
      </c>
      <c r="K335" s="1" t="s">
        <v>40</v>
      </c>
      <c r="L335" s="1" t="s">
        <v>352</v>
      </c>
      <c r="M335" s="1" t="s">
        <v>353</v>
      </c>
      <c r="N335" s="1" t="s">
        <v>37</v>
      </c>
      <c r="O335" s="1" t="s">
        <v>43</v>
      </c>
      <c r="P335" s="1" t="s">
        <v>43</v>
      </c>
      <c r="Q335" s="1" t="s">
        <v>43</v>
      </c>
      <c r="R335" s="3">
        <v>0</v>
      </c>
      <c r="S335" s="1" t="s">
        <v>44</v>
      </c>
      <c r="T335" s="1" t="s">
        <v>45</v>
      </c>
      <c r="U335" s="1" t="s">
        <v>431</v>
      </c>
      <c r="V335" s="1" t="s">
        <v>46</v>
      </c>
      <c r="W335" s="1" t="s">
        <v>81</v>
      </c>
      <c r="X335" s="1" t="s">
        <v>433</v>
      </c>
      <c r="Y335" s="1" t="s">
        <v>245</v>
      </c>
      <c r="Z335" s="1" t="s">
        <v>219</v>
      </c>
      <c r="AA335" s="1" t="s">
        <v>51</v>
      </c>
      <c r="AB335" s="1" t="s">
        <v>433</v>
      </c>
      <c r="AC335" s="1" t="s">
        <v>37</v>
      </c>
    </row>
    <row r="336" spans="1:29" x14ac:dyDescent="0.25">
      <c r="A336" s="1" t="s">
        <v>33</v>
      </c>
      <c r="B336" s="1" t="s">
        <v>34</v>
      </c>
      <c r="C336" s="2">
        <v>45867</v>
      </c>
      <c r="D336" s="1" t="s">
        <v>238</v>
      </c>
      <c r="E336" s="1" t="s">
        <v>239</v>
      </c>
      <c r="F336" s="1" t="s">
        <v>37</v>
      </c>
      <c r="G336" s="1" t="s">
        <v>431</v>
      </c>
      <c r="H336" s="1" t="s">
        <v>432</v>
      </c>
      <c r="I336" s="3">
        <v>73588</v>
      </c>
      <c r="J336" s="3">
        <v>0</v>
      </c>
      <c r="K336" s="1" t="s">
        <v>40</v>
      </c>
      <c r="L336" s="1" t="s">
        <v>41</v>
      </c>
      <c r="M336" s="1" t="s">
        <v>42</v>
      </c>
      <c r="N336" s="1" t="s">
        <v>37</v>
      </c>
      <c r="O336" s="1" t="s">
        <v>43</v>
      </c>
      <c r="P336" s="1" t="s">
        <v>43</v>
      </c>
      <c r="Q336" s="1" t="s">
        <v>43</v>
      </c>
      <c r="R336" s="3">
        <v>0</v>
      </c>
      <c r="S336" s="1" t="s">
        <v>44</v>
      </c>
      <c r="T336" s="1" t="s">
        <v>45</v>
      </c>
      <c r="U336" s="1" t="s">
        <v>431</v>
      </c>
      <c r="V336" s="1" t="s">
        <v>46</v>
      </c>
      <c r="W336" s="1" t="s">
        <v>81</v>
      </c>
      <c r="X336" s="1" t="s">
        <v>433</v>
      </c>
      <c r="Y336" s="1" t="s">
        <v>245</v>
      </c>
      <c r="Z336" s="1" t="s">
        <v>219</v>
      </c>
      <c r="AA336" s="1" t="s">
        <v>51</v>
      </c>
      <c r="AB336" s="1" t="s">
        <v>433</v>
      </c>
      <c r="AC336" s="1" t="s">
        <v>37</v>
      </c>
    </row>
    <row r="337" spans="1:29" x14ac:dyDescent="0.25">
      <c r="A337" s="1" t="s">
        <v>33</v>
      </c>
      <c r="B337" s="1" t="s">
        <v>34</v>
      </c>
      <c r="C337" s="2">
        <v>45867</v>
      </c>
      <c r="D337" s="1" t="s">
        <v>238</v>
      </c>
      <c r="E337" s="1" t="s">
        <v>239</v>
      </c>
      <c r="F337" s="1" t="s">
        <v>37</v>
      </c>
      <c r="G337" s="1" t="s">
        <v>431</v>
      </c>
      <c r="H337" s="1" t="s">
        <v>432</v>
      </c>
      <c r="I337" s="3">
        <v>0</v>
      </c>
      <c r="J337" s="3">
        <v>73588</v>
      </c>
      <c r="K337" s="1" t="s">
        <v>40</v>
      </c>
      <c r="L337" s="1" t="s">
        <v>468</v>
      </c>
      <c r="M337" s="1" t="s">
        <v>469</v>
      </c>
      <c r="N337" s="1" t="s">
        <v>37</v>
      </c>
      <c r="O337" s="1" t="s">
        <v>43</v>
      </c>
      <c r="P337" s="1" t="s">
        <v>43</v>
      </c>
      <c r="Q337" s="1" t="s">
        <v>43</v>
      </c>
      <c r="R337" s="3">
        <v>0</v>
      </c>
      <c r="S337" s="1" t="s">
        <v>44</v>
      </c>
      <c r="T337" s="1" t="s">
        <v>45</v>
      </c>
      <c r="U337" s="1" t="s">
        <v>431</v>
      </c>
      <c r="V337" s="1" t="s">
        <v>46</v>
      </c>
      <c r="W337" s="1" t="s">
        <v>81</v>
      </c>
      <c r="X337" s="1" t="s">
        <v>433</v>
      </c>
      <c r="Y337" s="1" t="s">
        <v>245</v>
      </c>
      <c r="Z337" s="1" t="s">
        <v>219</v>
      </c>
      <c r="AA337" s="1" t="s">
        <v>51</v>
      </c>
      <c r="AB337" s="1" t="s">
        <v>433</v>
      </c>
      <c r="AC337" s="1" t="s">
        <v>37</v>
      </c>
    </row>
    <row r="338" spans="1:29" x14ac:dyDescent="0.25">
      <c r="A338" s="1" t="s">
        <v>33</v>
      </c>
      <c r="B338" s="1" t="s">
        <v>34</v>
      </c>
      <c r="C338" s="2">
        <v>45867</v>
      </c>
      <c r="D338" s="1" t="s">
        <v>238</v>
      </c>
      <c r="E338" s="1" t="s">
        <v>239</v>
      </c>
      <c r="F338" s="1" t="s">
        <v>37</v>
      </c>
      <c r="G338" s="1" t="s">
        <v>431</v>
      </c>
      <c r="H338" s="1" t="s">
        <v>432</v>
      </c>
      <c r="I338" s="3">
        <v>71626</v>
      </c>
      <c r="J338" s="3">
        <v>0</v>
      </c>
      <c r="K338" s="1" t="s">
        <v>40</v>
      </c>
      <c r="L338" s="1" t="s">
        <v>62</v>
      </c>
      <c r="M338" s="1" t="s">
        <v>63</v>
      </c>
      <c r="N338" s="1" t="s">
        <v>37</v>
      </c>
      <c r="O338" s="1" t="s">
        <v>43</v>
      </c>
      <c r="P338" s="1" t="s">
        <v>43</v>
      </c>
      <c r="Q338" s="1" t="s">
        <v>43</v>
      </c>
      <c r="R338" s="3">
        <v>0</v>
      </c>
      <c r="S338" s="1" t="s">
        <v>44</v>
      </c>
      <c r="T338" s="1" t="s">
        <v>45</v>
      </c>
      <c r="U338" s="1" t="s">
        <v>431</v>
      </c>
      <c r="V338" s="1" t="s">
        <v>46</v>
      </c>
      <c r="W338" s="1" t="s">
        <v>81</v>
      </c>
      <c r="X338" s="1" t="s">
        <v>433</v>
      </c>
      <c r="Y338" s="1" t="s">
        <v>245</v>
      </c>
      <c r="Z338" s="1" t="s">
        <v>219</v>
      </c>
      <c r="AA338" s="1" t="s">
        <v>51</v>
      </c>
      <c r="AB338" s="1" t="s">
        <v>433</v>
      </c>
      <c r="AC338" s="1" t="s">
        <v>37</v>
      </c>
    </row>
    <row r="339" spans="1:29" x14ac:dyDescent="0.25">
      <c r="A339" s="1" t="s">
        <v>33</v>
      </c>
      <c r="B339" s="1" t="s">
        <v>34</v>
      </c>
      <c r="C339" s="2">
        <v>45867</v>
      </c>
      <c r="D339" s="1" t="s">
        <v>238</v>
      </c>
      <c r="E339" s="1" t="s">
        <v>239</v>
      </c>
      <c r="F339" s="1" t="s">
        <v>37</v>
      </c>
      <c r="G339" s="1" t="s">
        <v>431</v>
      </c>
      <c r="H339" s="1" t="s">
        <v>432</v>
      </c>
      <c r="I339" s="3">
        <v>0</v>
      </c>
      <c r="J339" s="3">
        <v>71626</v>
      </c>
      <c r="K339" s="1" t="s">
        <v>40</v>
      </c>
      <c r="L339" s="1" t="s">
        <v>470</v>
      </c>
      <c r="M339" s="1" t="s">
        <v>471</v>
      </c>
      <c r="N339" s="1" t="s">
        <v>37</v>
      </c>
      <c r="O339" s="1" t="s">
        <v>43</v>
      </c>
      <c r="P339" s="1" t="s">
        <v>43</v>
      </c>
      <c r="Q339" s="1" t="s">
        <v>43</v>
      </c>
      <c r="R339" s="3">
        <v>0</v>
      </c>
      <c r="S339" s="1" t="s">
        <v>44</v>
      </c>
      <c r="T339" s="1" t="s">
        <v>45</v>
      </c>
      <c r="U339" s="1" t="s">
        <v>431</v>
      </c>
      <c r="V339" s="1" t="s">
        <v>46</v>
      </c>
      <c r="W339" s="1" t="s">
        <v>81</v>
      </c>
      <c r="X339" s="1" t="s">
        <v>433</v>
      </c>
      <c r="Y339" s="1" t="s">
        <v>245</v>
      </c>
      <c r="Z339" s="1" t="s">
        <v>219</v>
      </c>
      <c r="AA339" s="1" t="s">
        <v>51</v>
      </c>
      <c r="AB339" s="1" t="s">
        <v>433</v>
      </c>
      <c r="AC339" s="1" t="s">
        <v>37</v>
      </c>
    </row>
    <row r="340" spans="1:29" x14ac:dyDescent="0.25">
      <c r="A340" s="1" t="s">
        <v>33</v>
      </c>
      <c r="B340" s="1" t="s">
        <v>34</v>
      </c>
      <c r="C340" s="2">
        <v>45867</v>
      </c>
      <c r="D340" s="1" t="s">
        <v>238</v>
      </c>
      <c r="E340" s="1" t="s">
        <v>239</v>
      </c>
      <c r="F340" s="1" t="s">
        <v>37</v>
      </c>
      <c r="G340" s="1" t="s">
        <v>431</v>
      </c>
      <c r="H340" s="1" t="s">
        <v>432</v>
      </c>
      <c r="I340" s="3">
        <v>896149</v>
      </c>
      <c r="J340" s="3">
        <v>0</v>
      </c>
      <c r="K340" s="1" t="s">
        <v>40</v>
      </c>
      <c r="L340" s="1" t="s">
        <v>41</v>
      </c>
      <c r="M340" s="1" t="s">
        <v>42</v>
      </c>
      <c r="N340" s="1" t="s">
        <v>37</v>
      </c>
      <c r="O340" s="1" t="s">
        <v>43</v>
      </c>
      <c r="P340" s="1" t="s">
        <v>43</v>
      </c>
      <c r="Q340" s="1" t="s">
        <v>43</v>
      </c>
      <c r="R340" s="3">
        <v>0</v>
      </c>
      <c r="S340" s="1" t="s">
        <v>44</v>
      </c>
      <c r="T340" s="1" t="s">
        <v>45</v>
      </c>
      <c r="U340" s="1" t="s">
        <v>431</v>
      </c>
      <c r="V340" s="1" t="s">
        <v>46</v>
      </c>
      <c r="W340" s="1" t="s">
        <v>81</v>
      </c>
      <c r="X340" s="1" t="s">
        <v>433</v>
      </c>
      <c r="Y340" s="1" t="s">
        <v>245</v>
      </c>
      <c r="Z340" s="1" t="s">
        <v>219</v>
      </c>
      <c r="AA340" s="1" t="s">
        <v>51</v>
      </c>
      <c r="AB340" s="1" t="s">
        <v>433</v>
      </c>
      <c r="AC340" s="1" t="s">
        <v>37</v>
      </c>
    </row>
    <row r="341" spans="1:29" x14ac:dyDescent="0.25">
      <c r="A341" s="1" t="s">
        <v>33</v>
      </c>
      <c r="B341" s="1" t="s">
        <v>34</v>
      </c>
      <c r="C341" s="2">
        <v>45867</v>
      </c>
      <c r="D341" s="1" t="s">
        <v>238</v>
      </c>
      <c r="E341" s="1" t="s">
        <v>239</v>
      </c>
      <c r="F341" s="1" t="s">
        <v>37</v>
      </c>
      <c r="G341" s="1" t="s">
        <v>431</v>
      </c>
      <c r="H341" s="1" t="s">
        <v>432</v>
      </c>
      <c r="I341" s="3">
        <v>0</v>
      </c>
      <c r="J341" s="3">
        <v>896149</v>
      </c>
      <c r="K341" s="1" t="s">
        <v>40</v>
      </c>
      <c r="L341" s="1" t="s">
        <v>472</v>
      </c>
      <c r="M341" s="1" t="s">
        <v>473</v>
      </c>
      <c r="N341" s="1" t="s">
        <v>37</v>
      </c>
      <c r="O341" s="1" t="s">
        <v>43</v>
      </c>
      <c r="P341" s="1" t="s">
        <v>43</v>
      </c>
      <c r="Q341" s="1" t="s">
        <v>43</v>
      </c>
      <c r="R341" s="3">
        <v>0</v>
      </c>
      <c r="S341" s="1" t="s">
        <v>44</v>
      </c>
      <c r="T341" s="1" t="s">
        <v>45</v>
      </c>
      <c r="U341" s="1" t="s">
        <v>431</v>
      </c>
      <c r="V341" s="1" t="s">
        <v>46</v>
      </c>
      <c r="W341" s="1" t="s">
        <v>81</v>
      </c>
      <c r="X341" s="1" t="s">
        <v>433</v>
      </c>
      <c r="Y341" s="1" t="s">
        <v>245</v>
      </c>
      <c r="Z341" s="1" t="s">
        <v>219</v>
      </c>
      <c r="AA341" s="1" t="s">
        <v>51</v>
      </c>
      <c r="AB341" s="1" t="s">
        <v>433</v>
      </c>
      <c r="AC341" s="1" t="s">
        <v>37</v>
      </c>
    </row>
    <row r="342" spans="1:29" x14ac:dyDescent="0.25">
      <c r="A342" s="1" t="s">
        <v>33</v>
      </c>
      <c r="B342" s="1" t="s">
        <v>34</v>
      </c>
      <c r="C342" s="2">
        <v>45867</v>
      </c>
      <c r="D342" s="1" t="s">
        <v>238</v>
      </c>
      <c r="E342" s="1" t="s">
        <v>239</v>
      </c>
      <c r="F342" s="1" t="s">
        <v>37</v>
      </c>
      <c r="G342" s="1" t="s">
        <v>431</v>
      </c>
      <c r="H342" s="1" t="s">
        <v>432</v>
      </c>
      <c r="I342" s="3">
        <v>109532</v>
      </c>
      <c r="J342" s="3">
        <v>0</v>
      </c>
      <c r="K342" s="1" t="s">
        <v>40</v>
      </c>
      <c r="L342" s="1" t="s">
        <v>62</v>
      </c>
      <c r="M342" s="1" t="s">
        <v>63</v>
      </c>
      <c r="N342" s="1" t="s">
        <v>37</v>
      </c>
      <c r="O342" s="1" t="s">
        <v>43</v>
      </c>
      <c r="P342" s="1" t="s">
        <v>43</v>
      </c>
      <c r="Q342" s="1" t="s">
        <v>43</v>
      </c>
      <c r="R342" s="3">
        <v>0</v>
      </c>
      <c r="S342" s="1" t="s">
        <v>44</v>
      </c>
      <c r="T342" s="1" t="s">
        <v>45</v>
      </c>
      <c r="U342" s="1" t="s">
        <v>431</v>
      </c>
      <c r="V342" s="1" t="s">
        <v>46</v>
      </c>
      <c r="W342" s="1" t="s">
        <v>81</v>
      </c>
      <c r="X342" s="1" t="s">
        <v>433</v>
      </c>
      <c r="Y342" s="1" t="s">
        <v>245</v>
      </c>
      <c r="Z342" s="1" t="s">
        <v>219</v>
      </c>
      <c r="AA342" s="1" t="s">
        <v>51</v>
      </c>
      <c r="AB342" s="1" t="s">
        <v>433</v>
      </c>
      <c r="AC342" s="1" t="s">
        <v>37</v>
      </c>
    </row>
    <row r="343" spans="1:29" x14ac:dyDescent="0.25">
      <c r="A343" s="1" t="s">
        <v>33</v>
      </c>
      <c r="B343" s="1" t="s">
        <v>34</v>
      </c>
      <c r="C343" s="2">
        <v>45867</v>
      </c>
      <c r="D343" s="1" t="s">
        <v>238</v>
      </c>
      <c r="E343" s="1" t="s">
        <v>239</v>
      </c>
      <c r="F343" s="1" t="s">
        <v>37</v>
      </c>
      <c r="G343" s="1" t="s">
        <v>431</v>
      </c>
      <c r="H343" s="1" t="s">
        <v>432</v>
      </c>
      <c r="I343" s="3">
        <v>0</v>
      </c>
      <c r="J343" s="3">
        <v>109532</v>
      </c>
      <c r="K343" s="1" t="s">
        <v>40</v>
      </c>
      <c r="L343" s="1" t="s">
        <v>474</v>
      </c>
      <c r="M343" s="1" t="s">
        <v>475</v>
      </c>
      <c r="N343" s="1" t="s">
        <v>37</v>
      </c>
      <c r="O343" s="1" t="s">
        <v>43</v>
      </c>
      <c r="P343" s="1" t="s">
        <v>43</v>
      </c>
      <c r="Q343" s="1" t="s">
        <v>43</v>
      </c>
      <c r="R343" s="3">
        <v>0</v>
      </c>
      <c r="S343" s="1" t="s">
        <v>44</v>
      </c>
      <c r="T343" s="1" t="s">
        <v>45</v>
      </c>
      <c r="U343" s="1" t="s">
        <v>431</v>
      </c>
      <c r="V343" s="1" t="s">
        <v>46</v>
      </c>
      <c r="W343" s="1" t="s">
        <v>81</v>
      </c>
      <c r="X343" s="1" t="s">
        <v>433</v>
      </c>
      <c r="Y343" s="1" t="s">
        <v>245</v>
      </c>
      <c r="Z343" s="1" t="s">
        <v>219</v>
      </c>
      <c r="AA343" s="1" t="s">
        <v>51</v>
      </c>
      <c r="AB343" s="1" t="s">
        <v>433</v>
      </c>
      <c r="AC343" s="1" t="s">
        <v>37</v>
      </c>
    </row>
    <row r="344" spans="1:29" x14ac:dyDescent="0.25">
      <c r="A344" s="1" t="s">
        <v>33</v>
      </c>
      <c r="B344" s="1" t="s">
        <v>34</v>
      </c>
      <c r="C344" s="2">
        <v>45867</v>
      </c>
      <c r="D344" s="1" t="s">
        <v>238</v>
      </c>
      <c r="E344" s="1" t="s">
        <v>239</v>
      </c>
      <c r="F344" s="1" t="s">
        <v>37</v>
      </c>
      <c r="G344" s="1" t="s">
        <v>431</v>
      </c>
      <c r="H344" s="1" t="s">
        <v>432</v>
      </c>
      <c r="I344" s="3">
        <v>119770</v>
      </c>
      <c r="J344" s="3">
        <v>0</v>
      </c>
      <c r="K344" s="1" t="s">
        <v>40</v>
      </c>
      <c r="L344" s="1" t="s">
        <v>54</v>
      </c>
      <c r="M344" s="1" t="s">
        <v>55</v>
      </c>
      <c r="N344" s="1" t="s">
        <v>37</v>
      </c>
      <c r="O344" s="1" t="s">
        <v>43</v>
      </c>
      <c r="P344" s="1" t="s">
        <v>43</v>
      </c>
      <c r="Q344" s="1" t="s">
        <v>43</v>
      </c>
      <c r="R344" s="3">
        <v>0</v>
      </c>
      <c r="S344" s="1" t="s">
        <v>44</v>
      </c>
      <c r="T344" s="1" t="s">
        <v>45</v>
      </c>
      <c r="U344" s="1" t="s">
        <v>431</v>
      </c>
      <c r="V344" s="1" t="s">
        <v>46</v>
      </c>
      <c r="W344" s="1" t="s">
        <v>81</v>
      </c>
      <c r="X344" s="1" t="s">
        <v>433</v>
      </c>
      <c r="Y344" s="1" t="s">
        <v>245</v>
      </c>
      <c r="Z344" s="1" t="s">
        <v>219</v>
      </c>
      <c r="AA344" s="1" t="s">
        <v>51</v>
      </c>
      <c r="AB344" s="1" t="s">
        <v>433</v>
      </c>
      <c r="AC344" s="1" t="s">
        <v>37</v>
      </c>
    </row>
    <row r="345" spans="1:29" x14ac:dyDescent="0.25">
      <c r="A345" s="1" t="s">
        <v>33</v>
      </c>
      <c r="B345" s="1" t="s">
        <v>34</v>
      </c>
      <c r="C345" s="2">
        <v>45867</v>
      </c>
      <c r="D345" s="1" t="s">
        <v>238</v>
      </c>
      <c r="E345" s="1" t="s">
        <v>239</v>
      </c>
      <c r="F345" s="1" t="s">
        <v>37</v>
      </c>
      <c r="G345" s="1" t="s">
        <v>431</v>
      </c>
      <c r="H345" s="1" t="s">
        <v>432</v>
      </c>
      <c r="I345" s="3">
        <v>0</v>
      </c>
      <c r="J345" s="3">
        <v>119770</v>
      </c>
      <c r="K345" s="1" t="s">
        <v>40</v>
      </c>
      <c r="L345" s="1" t="s">
        <v>476</v>
      </c>
      <c r="M345" s="1" t="s">
        <v>477</v>
      </c>
      <c r="N345" s="1" t="s">
        <v>37</v>
      </c>
      <c r="O345" s="1" t="s">
        <v>43</v>
      </c>
      <c r="P345" s="1" t="s">
        <v>43</v>
      </c>
      <c r="Q345" s="1" t="s">
        <v>43</v>
      </c>
      <c r="R345" s="3">
        <v>0</v>
      </c>
      <c r="S345" s="1" t="s">
        <v>44</v>
      </c>
      <c r="T345" s="1" t="s">
        <v>45</v>
      </c>
      <c r="U345" s="1" t="s">
        <v>431</v>
      </c>
      <c r="V345" s="1" t="s">
        <v>46</v>
      </c>
      <c r="W345" s="1" t="s">
        <v>81</v>
      </c>
      <c r="X345" s="1" t="s">
        <v>433</v>
      </c>
      <c r="Y345" s="1" t="s">
        <v>245</v>
      </c>
      <c r="Z345" s="1" t="s">
        <v>219</v>
      </c>
      <c r="AA345" s="1" t="s">
        <v>51</v>
      </c>
      <c r="AB345" s="1" t="s">
        <v>433</v>
      </c>
      <c r="AC345" s="1" t="s">
        <v>37</v>
      </c>
    </row>
    <row r="346" spans="1:29" x14ac:dyDescent="0.25">
      <c r="A346" s="1" t="s">
        <v>33</v>
      </c>
      <c r="B346" s="1" t="s">
        <v>34</v>
      </c>
      <c r="C346" s="2">
        <v>45867</v>
      </c>
      <c r="D346" s="1" t="s">
        <v>238</v>
      </c>
      <c r="E346" s="1" t="s">
        <v>239</v>
      </c>
      <c r="F346" s="1" t="s">
        <v>37</v>
      </c>
      <c r="G346" s="1" t="s">
        <v>431</v>
      </c>
      <c r="H346" s="1" t="s">
        <v>432</v>
      </c>
      <c r="I346" s="3">
        <v>138672</v>
      </c>
      <c r="J346" s="3">
        <v>0</v>
      </c>
      <c r="K346" s="1" t="s">
        <v>40</v>
      </c>
      <c r="L346" s="1" t="s">
        <v>62</v>
      </c>
      <c r="M346" s="1" t="s">
        <v>63</v>
      </c>
      <c r="N346" s="1" t="s">
        <v>37</v>
      </c>
      <c r="O346" s="1" t="s">
        <v>43</v>
      </c>
      <c r="P346" s="1" t="s">
        <v>43</v>
      </c>
      <c r="Q346" s="1" t="s">
        <v>43</v>
      </c>
      <c r="R346" s="3">
        <v>0</v>
      </c>
      <c r="S346" s="1" t="s">
        <v>44</v>
      </c>
      <c r="T346" s="1" t="s">
        <v>45</v>
      </c>
      <c r="U346" s="1" t="s">
        <v>431</v>
      </c>
      <c r="V346" s="1" t="s">
        <v>46</v>
      </c>
      <c r="W346" s="1" t="s">
        <v>81</v>
      </c>
      <c r="X346" s="1" t="s">
        <v>433</v>
      </c>
      <c r="Y346" s="1" t="s">
        <v>245</v>
      </c>
      <c r="Z346" s="1" t="s">
        <v>219</v>
      </c>
      <c r="AA346" s="1" t="s">
        <v>51</v>
      </c>
      <c r="AB346" s="1" t="s">
        <v>433</v>
      </c>
      <c r="AC346" s="1" t="s">
        <v>37</v>
      </c>
    </row>
    <row r="347" spans="1:29" x14ac:dyDescent="0.25">
      <c r="A347" s="1" t="s">
        <v>33</v>
      </c>
      <c r="B347" s="1" t="s">
        <v>34</v>
      </c>
      <c r="C347" s="2">
        <v>45867</v>
      </c>
      <c r="D347" s="1" t="s">
        <v>238</v>
      </c>
      <c r="E347" s="1" t="s">
        <v>239</v>
      </c>
      <c r="F347" s="1" t="s">
        <v>37</v>
      </c>
      <c r="G347" s="1" t="s">
        <v>431</v>
      </c>
      <c r="H347" s="1" t="s">
        <v>432</v>
      </c>
      <c r="I347" s="3">
        <v>0</v>
      </c>
      <c r="J347" s="3">
        <v>138672</v>
      </c>
      <c r="K347" s="1" t="s">
        <v>40</v>
      </c>
      <c r="L347" s="1" t="s">
        <v>478</v>
      </c>
      <c r="M347" s="1" t="s">
        <v>479</v>
      </c>
      <c r="N347" s="1" t="s">
        <v>37</v>
      </c>
      <c r="O347" s="1" t="s">
        <v>43</v>
      </c>
      <c r="P347" s="1" t="s">
        <v>43</v>
      </c>
      <c r="Q347" s="1" t="s">
        <v>43</v>
      </c>
      <c r="R347" s="3">
        <v>0</v>
      </c>
      <c r="S347" s="1" t="s">
        <v>44</v>
      </c>
      <c r="T347" s="1" t="s">
        <v>45</v>
      </c>
      <c r="U347" s="1" t="s">
        <v>431</v>
      </c>
      <c r="V347" s="1" t="s">
        <v>46</v>
      </c>
      <c r="W347" s="1" t="s">
        <v>81</v>
      </c>
      <c r="X347" s="1" t="s">
        <v>433</v>
      </c>
      <c r="Y347" s="1" t="s">
        <v>245</v>
      </c>
      <c r="Z347" s="1" t="s">
        <v>219</v>
      </c>
      <c r="AA347" s="1" t="s">
        <v>51</v>
      </c>
      <c r="AB347" s="1" t="s">
        <v>433</v>
      </c>
      <c r="AC347" s="1" t="s">
        <v>37</v>
      </c>
    </row>
    <row r="348" spans="1:29" x14ac:dyDescent="0.25">
      <c r="A348" s="1" t="s">
        <v>33</v>
      </c>
      <c r="B348" s="1" t="s">
        <v>34</v>
      </c>
      <c r="C348" s="2">
        <v>45867</v>
      </c>
      <c r="D348" s="1" t="s">
        <v>238</v>
      </c>
      <c r="E348" s="1" t="s">
        <v>239</v>
      </c>
      <c r="F348" s="1" t="s">
        <v>37</v>
      </c>
      <c r="G348" s="1" t="s">
        <v>431</v>
      </c>
      <c r="H348" s="1" t="s">
        <v>432</v>
      </c>
      <c r="I348" s="3">
        <v>883376</v>
      </c>
      <c r="J348" s="3">
        <v>0</v>
      </c>
      <c r="K348" s="1" t="s">
        <v>40</v>
      </c>
      <c r="L348" s="1" t="s">
        <v>450</v>
      </c>
      <c r="M348" s="1" t="s">
        <v>451</v>
      </c>
      <c r="N348" s="1" t="s">
        <v>37</v>
      </c>
      <c r="O348" s="1" t="s">
        <v>43</v>
      </c>
      <c r="P348" s="1" t="s">
        <v>43</v>
      </c>
      <c r="Q348" s="1" t="s">
        <v>43</v>
      </c>
      <c r="R348" s="3">
        <v>0</v>
      </c>
      <c r="S348" s="1" t="s">
        <v>44</v>
      </c>
      <c r="T348" s="1" t="s">
        <v>45</v>
      </c>
      <c r="U348" s="1" t="s">
        <v>431</v>
      </c>
      <c r="V348" s="1" t="s">
        <v>46</v>
      </c>
      <c r="W348" s="1" t="s">
        <v>81</v>
      </c>
      <c r="X348" s="1" t="s">
        <v>433</v>
      </c>
      <c r="Y348" s="1" t="s">
        <v>245</v>
      </c>
      <c r="Z348" s="1" t="s">
        <v>219</v>
      </c>
      <c r="AA348" s="1" t="s">
        <v>51</v>
      </c>
      <c r="AB348" s="1" t="s">
        <v>433</v>
      </c>
      <c r="AC348" s="1" t="s">
        <v>37</v>
      </c>
    </row>
    <row r="349" spans="1:29" x14ac:dyDescent="0.25">
      <c r="A349" s="1" t="s">
        <v>33</v>
      </c>
      <c r="B349" s="1" t="s">
        <v>34</v>
      </c>
      <c r="C349" s="2">
        <v>45867</v>
      </c>
      <c r="D349" s="1" t="s">
        <v>238</v>
      </c>
      <c r="E349" s="1" t="s">
        <v>239</v>
      </c>
      <c r="F349" s="1" t="s">
        <v>37</v>
      </c>
      <c r="G349" s="1" t="s">
        <v>431</v>
      </c>
      <c r="H349" s="1" t="s">
        <v>432</v>
      </c>
      <c r="I349" s="3">
        <v>0</v>
      </c>
      <c r="J349" s="3">
        <v>883376</v>
      </c>
      <c r="K349" s="1" t="s">
        <v>40</v>
      </c>
      <c r="L349" s="1" t="s">
        <v>480</v>
      </c>
      <c r="M349" s="1" t="s">
        <v>481</v>
      </c>
      <c r="N349" s="1" t="s">
        <v>37</v>
      </c>
      <c r="O349" s="1" t="s">
        <v>43</v>
      </c>
      <c r="P349" s="1" t="s">
        <v>43</v>
      </c>
      <c r="Q349" s="1" t="s">
        <v>43</v>
      </c>
      <c r="R349" s="3">
        <v>0</v>
      </c>
      <c r="S349" s="1" t="s">
        <v>44</v>
      </c>
      <c r="T349" s="1" t="s">
        <v>45</v>
      </c>
      <c r="U349" s="1" t="s">
        <v>431</v>
      </c>
      <c r="V349" s="1" t="s">
        <v>46</v>
      </c>
      <c r="W349" s="1" t="s">
        <v>81</v>
      </c>
      <c r="X349" s="1" t="s">
        <v>433</v>
      </c>
      <c r="Y349" s="1" t="s">
        <v>245</v>
      </c>
      <c r="Z349" s="1" t="s">
        <v>219</v>
      </c>
      <c r="AA349" s="1" t="s">
        <v>51</v>
      </c>
      <c r="AB349" s="1" t="s">
        <v>433</v>
      </c>
      <c r="AC349" s="1" t="s">
        <v>37</v>
      </c>
    </row>
    <row r="350" spans="1:29" x14ac:dyDescent="0.25">
      <c r="A350" s="1" t="s">
        <v>33</v>
      </c>
      <c r="B350" s="1" t="s">
        <v>34</v>
      </c>
      <c r="C350" s="2">
        <v>45867</v>
      </c>
      <c r="D350" s="1" t="s">
        <v>238</v>
      </c>
      <c r="E350" s="1" t="s">
        <v>239</v>
      </c>
      <c r="F350" s="1" t="s">
        <v>37</v>
      </c>
      <c r="G350" s="1" t="s">
        <v>431</v>
      </c>
      <c r="H350" s="1" t="s">
        <v>432</v>
      </c>
      <c r="I350" s="3">
        <v>139328</v>
      </c>
      <c r="J350" s="3">
        <v>0</v>
      </c>
      <c r="K350" s="1" t="s">
        <v>40</v>
      </c>
      <c r="L350" s="1" t="s">
        <v>340</v>
      </c>
      <c r="M350" s="1" t="s">
        <v>341</v>
      </c>
      <c r="N350" s="1" t="s">
        <v>37</v>
      </c>
      <c r="O350" s="1" t="s">
        <v>43</v>
      </c>
      <c r="P350" s="1" t="s">
        <v>43</v>
      </c>
      <c r="Q350" s="1" t="s">
        <v>43</v>
      </c>
      <c r="R350" s="3">
        <v>0</v>
      </c>
      <c r="S350" s="1" t="s">
        <v>44</v>
      </c>
      <c r="T350" s="1" t="s">
        <v>45</v>
      </c>
      <c r="U350" s="1" t="s">
        <v>431</v>
      </c>
      <c r="V350" s="1" t="s">
        <v>46</v>
      </c>
      <c r="W350" s="1" t="s">
        <v>81</v>
      </c>
      <c r="X350" s="1" t="s">
        <v>433</v>
      </c>
      <c r="Y350" s="1" t="s">
        <v>245</v>
      </c>
      <c r="Z350" s="1" t="s">
        <v>219</v>
      </c>
      <c r="AA350" s="1" t="s">
        <v>51</v>
      </c>
      <c r="AB350" s="1" t="s">
        <v>433</v>
      </c>
      <c r="AC350" s="1" t="s">
        <v>37</v>
      </c>
    </row>
    <row r="351" spans="1:29" x14ac:dyDescent="0.25">
      <c r="A351" s="1" t="s">
        <v>33</v>
      </c>
      <c r="B351" s="1" t="s">
        <v>34</v>
      </c>
      <c r="C351" s="2">
        <v>45867</v>
      </c>
      <c r="D351" s="1" t="s">
        <v>238</v>
      </c>
      <c r="E351" s="1" t="s">
        <v>239</v>
      </c>
      <c r="F351" s="1" t="s">
        <v>37</v>
      </c>
      <c r="G351" s="1" t="s">
        <v>431</v>
      </c>
      <c r="H351" s="1" t="s">
        <v>432</v>
      </c>
      <c r="I351" s="3">
        <v>0</v>
      </c>
      <c r="J351" s="3">
        <v>139328</v>
      </c>
      <c r="K351" s="1" t="s">
        <v>40</v>
      </c>
      <c r="L351" s="1" t="s">
        <v>482</v>
      </c>
      <c r="M351" s="1" t="s">
        <v>483</v>
      </c>
      <c r="N351" s="1" t="s">
        <v>37</v>
      </c>
      <c r="O351" s="1" t="s">
        <v>43</v>
      </c>
      <c r="P351" s="1" t="s">
        <v>43</v>
      </c>
      <c r="Q351" s="1" t="s">
        <v>43</v>
      </c>
      <c r="R351" s="3">
        <v>0</v>
      </c>
      <c r="S351" s="1" t="s">
        <v>44</v>
      </c>
      <c r="T351" s="1" t="s">
        <v>45</v>
      </c>
      <c r="U351" s="1" t="s">
        <v>431</v>
      </c>
      <c r="V351" s="1" t="s">
        <v>46</v>
      </c>
      <c r="W351" s="1" t="s">
        <v>81</v>
      </c>
      <c r="X351" s="1" t="s">
        <v>433</v>
      </c>
      <c r="Y351" s="1" t="s">
        <v>245</v>
      </c>
      <c r="Z351" s="1" t="s">
        <v>219</v>
      </c>
      <c r="AA351" s="1" t="s">
        <v>51</v>
      </c>
      <c r="AB351" s="1" t="s">
        <v>433</v>
      </c>
      <c r="AC351" s="1" t="s">
        <v>37</v>
      </c>
    </row>
    <row r="352" spans="1:29" x14ac:dyDescent="0.25">
      <c r="A352" s="1" t="s">
        <v>33</v>
      </c>
      <c r="B352" s="1" t="s">
        <v>34</v>
      </c>
      <c r="C352" s="2">
        <v>45867</v>
      </c>
      <c r="D352" s="1" t="s">
        <v>238</v>
      </c>
      <c r="E352" s="1" t="s">
        <v>239</v>
      </c>
      <c r="F352" s="1" t="s">
        <v>37</v>
      </c>
      <c r="G352" s="1" t="s">
        <v>431</v>
      </c>
      <c r="H352" s="1" t="s">
        <v>432</v>
      </c>
      <c r="I352" s="3">
        <v>42697</v>
      </c>
      <c r="J352" s="3">
        <v>0</v>
      </c>
      <c r="K352" s="1" t="s">
        <v>40</v>
      </c>
      <c r="L352" s="1" t="s">
        <v>41</v>
      </c>
      <c r="M352" s="1" t="s">
        <v>42</v>
      </c>
      <c r="N352" s="1" t="s">
        <v>37</v>
      </c>
      <c r="O352" s="1" t="s">
        <v>43</v>
      </c>
      <c r="P352" s="1" t="s">
        <v>43</v>
      </c>
      <c r="Q352" s="1" t="s">
        <v>43</v>
      </c>
      <c r="R352" s="3">
        <v>0</v>
      </c>
      <c r="S352" s="1" t="s">
        <v>44</v>
      </c>
      <c r="T352" s="1" t="s">
        <v>45</v>
      </c>
      <c r="U352" s="1" t="s">
        <v>431</v>
      </c>
      <c r="V352" s="1" t="s">
        <v>46</v>
      </c>
      <c r="W352" s="1" t="s">
        <v>81</v>
      </c>
      <c r="X352" s="1" t="s">
        <v>433</v>
      </c>
      <c r="Y352" s="1" t="s">
        <v>245</v>
      </c>
      <c r="Z352" s="1" t="s">
        <v>219</v>
      </c>
      <c r="AA352" s="1" t="s">
        <v>51</v>
      </c>
      <c r="AB352" s="1" t="s">
        <v>433</v>
      </c>
      <c r="AC352" s="1" t="s">
        <v>37</v>
      </c>
    </row>
    <row r="353" spans="1:29" x14ac:dyDescent="0.25">
      <c r="A353" s="1" t="s">
        <v>33</v>
      </c>
      <c r="B353" s="1" t="s">
        <v>34</v>
      </c>
      <c r="C353" s="2">
        <v>45867</v>
      </c>
      <c r="D353" s="1" t="s">
        <v>238</v>
      </c>
      <c r="E353" s="1" t="s">
        <v>239</v>
      </c>
      <c r="F353" s="1" t="s">
        <v>37</v>
      </c>
      <c r="G353" s="1" t="s">
        <v>431</v>
      </c>
      <c r="H353" s="1" t="s">
        <v>432</v>
      </c>
      <c r="I353" s="3">
        <v>0</v>
      </c>
      <c r="J353" s="3">
        <v>42697</v>
      </c>
      <c r="K353" s="1" t="s">
        <v>40</v>
      </c>
      <c r="L353" s="1" t="s">
        <v>166</v>
      </c>
      <c r="M353" s="1" t="s">
        <v>167</v>
      </c>
      <c r="N353" s="1" t="s">
        <v>37</v>
      </c>
      <c r="O353" s="1" t="s">
        <v>43</v>
      </c>
      <c r="P353" s="1" t="s">
        <v>43</v>
      </c>
      <c r="Q353" s="1" t="s">
        <v>43</v>
      </c>
      <c r="R353" s="3">
        <v>0</v>
      </c>
      <c r="S353" s="1" t="s">
        <v>44</v>
      </c>
      <c r="T353" s="1" t="s">
        <v>45</v>
      </c>
      <c r="U353" s="1" t="s">
        <v>431</v>
      </c>
      <c r="V353" s="1" t="s">
        <v>46</v>
      </c>
      <c r="W353" s="1" t="s">
        <v>81</v>
      </c>
      <c r="X353" s="1" t="s">
        <v>433</v>
      </c>
      <c r="Y353" s="1" t="s">
        <v>245</v>
      </c>
      <c r="Z353" s="1" t="s">
        <v>219</v>
      </c>
      <c r="AA353" s="1" t="s">
        <v>51</v>
      </c>
      <c r="AB353" s="1" t="s">
        <v>433</v>
      </c>
      <c r="AC353" s="1" t="s">
        <v>37</v>
      </c>
    </row>
    <row r="354" spans="1:29" x14ac:dyDescent="0.25">
      <c r="A354" s="1" t="s">
        <v>33</v>
      </c>
      <c r="B354" s="1" t="s">
        <v>34</v>
      </c>
      <c r="C354" s="2">
        <v>45867</v>
      </c>
      <c r="D354" s="1" t="s">
        <v>238</v>
      </c>
      <c r="E354" s="1" t="s">
        <v>239</v>
      </c>
      <c r="F354" s="1" t="s">
        <v>37</v>
      </c>
      <c r="G354" s="1" t="s">
        <v>431</v>
      </c>
      <c r="H354" s="1" t="s">
        <v>432</v>
      </c>
      <c r="I354" s="3">
        <v>99999</v>
      </c>
      <c r="J354" s="3">
        <v>0</v>
      </c>
      <c r="K354" s="1" t="s">
        <v>40</v>
      </c>
      <c r="L354" s="1" t="s">
        <v>41</v>
      </c>
      <c r="M354" s="1" t="s">
        <v>42</v>
      </c>
      <c r="N354" s="1" t="s">
        <v>37</v>
      </c>
      <c r="O354" s="1" t="s">
        <v>43</v>
      </c>
      <c r="P354" s="1" t="s">
        <v>43</v>
      </c>
      <c r="Q354" s="1" t="s">
        <v>43</v>
      </c>
      <c r="R354" s="3">
        <v>0</v>
      </c>
      <c r="S354" s="1" t="s">
        <v>44</v>
      </c>
      <c r="T354" s="1" t="s">
        <v>45</v>
      </c>
      <c r="U354" s="1" t="s">
        <v>431</v>
      </c>
      <c r="V354" s="1" t="s">
        <v>46</v>
      </c>
      <c r="W354" s="1" t="s">
        <v>81</v>
      </c>
      <c r="X354" s="1" t="s">
        <v>433</v>
      </c>
      <c r="Y354" s="1" t="s">
        <v>245</v>
      </c>
      <c r="Z354" s="1" t="s">
        <v>219</v>
      </c>
      <c r="AA354" s="1" t="s">
        <v>51</v>
      </c>
      <c r="AB354" s="1" t="s">
        <v>433</v>
      </c>
      <c r="AC354" s="1" t="s">
        <v>37</v>
      </c>
    </row>
    <row r="355" spans="1:29" x14ac:dyDescent="0.25">
      <c r="A355" s="1" t="s">
        <v>33</v>
      </c>
      <c r="B355" s="1" t="s">
        <v>34</v>
      </c>
      <c r="C355" s="2">
        <v>45867</v>
      </c>
      <c r="D355" s="1" t="s">
        <v>238</v>
      </c>
      <c r="E355" s="1" t="s">
        <v>239</v>
      </c>
      <c r="F355" s="1" t="s">
        <v>37</v>
      </c>
      <c r="G355" s="1" t="s">
        <v>431</v>
      </c>
      <c r="H355" s="1" t="s">
        <v>432</v>
      </c>
      <c r="I355" s="3">
        <v>0</v>
      </c>
      <c r="J355" s="3">
        <v>99999</v>
      </c>
      <c r="K355" s="1" t="s">
        <v>40</v>
      </c>
      <c r="L355" s="1" t="s">
        <v>484</v>
      </c>
      <c r="M355" s="1" t="s">
        <v>485</v>
      </c>
      <c r="N355" s="1" t="s">
        <v>37</v>
      </c>
      <c r="O355" s="1" t="s">
        <v>43</v>
      </c>
      <c r="P355" s="1" t="s">
        <v>43</v>
      </c>
      <c r="Q355" s="1" t="s">
        <v>43</v>
      </c>
      <c r="R355" s="3">
        <v>0</v>
      </c>
      <c r="S355" s="1" t="s">
        <v>44</v>
      </c>
      <c r="T355" s="1" t="s">
        <v>45</v>
      </c>
      <c r="U355" s="1" t="s">
        <v>431</v>
      </c>
      <c r="V355" s="1" t="s">
        <v>46</v>
      </c>
      <c r="W355" s="1" t="s">
        <v>81</v>
      </c>
      <c r="X355" s="1" t="s">
        <v>433</v>
      </c>
      <c r="Y355" s="1" t="s">
        <v>245</v>
      </c>
      <c r="Z355" s="1" t="s">
        <v>219</v>
      </c>
      <c r="AA355" s="1" t="s">
        <v>51</v>
      </c>
      <c r="AB355" s="1" t="s">
        <v>433</v>
      </c>
      <c r="AC355" s="1" t="s">
        <v>37</v>
      </c>
    </row>
    <row r="356" spans="1:29" x14ac:dyDescent="0.25">
      <c r="A356" s="1" t="s">
        <v>33</v>
      </c>
      <c r="B356" s="1" t="s">
        <v>34</v>
      </c>
      <c r="C356" s="2">
        <v>45867</v>
      </c>
      <c r="D356" s="1" t="s">
        <v>238</v>
      </c>
      <c r="E356" s="1" t="s">
        <v>239</v>
      </c>
      <c r="F356" s="1" t="s">
        <v>37</v>
      </c>
      <c r="G356" s="1" t="s">
        <v>431</v>
      </c>
      <c r="H356" s="1" t="s">
        <v>432</v>
      </c>
      <c r="I356" s="3">
        <v>169104</v>
      </c>
      <c r="J356" s="3">
        <v>0</v>
      </c>
      <c r="K356" s="1" t="s">
        <v>40</v>
      </c>
      <c r="L356" s="1" t="s">
        <v>62</v>
      </c>
      <c r="M356" s="1" t="s">
        <v>63</v>
      </c>
      <c r="N356" s="1" t="s">
        <v>37</v>
      </c>
      <c r="O356" s="1" t="s">
        <v>43</v>
      </c>
      <c r="P356" s="1" t="s">
        <v>43</v>
      </c>
      <c r="Q356" s="1" t="s">
        <v>43</v>
      </c>
      <c r="R356" s="3">
        <v>0</v>
      </c>
      <c r="S356" s="1" t="s">
        <v>44</v>
      </c>
      <c r="T356" s="1" t="s">
        <v>45</v>
      </c>
      <c r="U356" s="1" t="s">
        <v>431</v>
      </c>
      <c r="V356" s="1" t="s">
        <v>46</v>
      </c>
      <c r="W356" s="1" t="s">
        <v>81</v>
      </c>
      <c r="X356" s="1" t="s">
        <v>433</v>
      </c>
      <c r="Y356" s="1" t="s">
        <v>245</v>
      </c>
      <c r="Z356" s="1" t="s">
        <v>219</v>
      </c>
      <c r="AA356" s="1" t="s">
        <v>51</v>
      </c>
      <c r="AB356" s="1" t="s">
        <v>433</v>
      </c>
      <c r="AC356" s="1" t="s">
        <v>37</v>
      </c>
    </row>
    <row r="357" spans="1:29" x14ac:dyDescent="0.25">
      <c r="A357" s="1" t="s">
        <v>33</v>
      </c>
      <c r="B357" s="1" t="s">
        <v>34</v>
      </c>
      <c r="C357" s="2">
        <v>45867</v>
      </c>
      <c r="D357" s="1" t="s">
        <v>238</v>
      </c>
      <c r="E357" s="1" t="s">
        <v>239</v>
      </c>
      <c r="F357" s="1" t="s">
        <v>37</v>
      </c>
      <c r="G357" s="1" t="s">
        <v>431</v>
      </c>
      <c r="H357" s="1" t="s">
        <v>432</v>
      </c>
      <c r="I357" s="3">
        <v>0</v>
      </c>
      <c r="J357" s="3">
        <v>169104</v>
      </c>
      <c r="K357" s="1" t="s">
        <v>40</v>
      </c>
      <c r="L357" s="1" t="s">
        <v>486</v>
      </c>
      <c r="M357" s="1" t="s">
        <v>487</v>
      </c>
      <c r="N357" s="1" t="s">
        <v>37</v>
      </c>
      <c r="O357" s="1" t="s">
        <v>43</v>
      </c>
      <c r="P357" s="1" t="s">
        <v>43</v>
      </c>
      <c r="Q357" s="1" t="s">
        <v>43</v>
      </c>
      <c r="R357" s="3">
        <v>0</v>
      </c>
      <c r="S357" s="1" t="s">
        <v>44</v>
      </c>
      <c r="T357" s="1" t="s">
        <v>45</v>
      </c>
      <c r="U357" s="1" t="s">
        <v>431</v>
      </c>
      <c r="V357" s="1" t="s">
        <v>46</v>
      </c>
      <c r="W357" s="1" t="s">
        <v>81</v>
      </c>
      <c r="X357" s="1" t="s">
        <v>433</v>
      </c>
      <c r="Y357" s="1" t="s">
        <v>245</v>
      </c>
      <c r="Z357" s="1" t="s">
        <v>219</v>
      </c>
      <c r="AA357" s="1" t="s">
        <v>51</v>
      </c>
      <c r="AB357" s="1" t="s">
        <v>433</v>
      </c>
      <c r="AC357" s="1" t="s">
        <v>37</v>
      </c>
    </row>
    <row r="358" spans="1:29" x14ac:dyDescent="0.25">
      <c r="A358" s="1" t="s">
        <v>33</v>
      </c>
      <c r="B358" s="1" t="s">
        <v>34</v>
      </c>
      <c r="C358" s="2">
        <v>45867</v>
      </c>
      <c r="D358" s="1" t="s">
        <v>238</v>
      </c>
      <c r="E358" s="1" t="s">
        <v>239</v>
      </c>
      <c r="F358" s="1" t="s">
        <v>37</v>
      </c>
      <c r="G358" s="1" t="s">
        <v>431</v>
      </c>
      <c r="H358" s="1" t="s">
        <v>432</v>
      </c>
      <c r="I358" s="3">
        <v>144101</v>
      </c>
      <c r="J358" s="3">
        <v>0</v>
      </c>
      <c r="K358" s="1" t="s">
        <v>40</v>
      </c>
      <c r="L358" s="1" t="s">
        <v>214</v>
      </c>
      <c r="M358" s="1" t="s">
        <v>215</v>
      </c>
      <c r="N358" s="1" t="s">
        <v>37</v>
      </c>
      <c r="O358" s="1" t="s">
        <v>43</v>
      </c>
      <c r="P358" s="1" t="s">
        <v>43</v>
      </c>
      <c r="Q358" s="1" t="s">
        <v>43</v>
      </c>
      <c r="R358" s="3">
        <v>0</v>
      </c>
      <c r="S358" s="1" t="s">
        <v>44</v>
      </c>
      <c r="T358" s="1" t="s">
        <v>45</v>
      </c>
      <c r="U358" s="1" t="s">
        <v>431</v>
      </c>
      <c r="V358" s="1" t="s">
        <v>46</v>
      </c>
      <c r="W358" s="1" t="s">
        <v>81</v>
      </c>
      <c r="X358" s="1" t="s">
        <v>433</v>
      </c>
      <c r="Y358" s="1" t="s">
        <v>245</v>
      </c>
      <c r="Z358" s="1" t="s">
        <v>219</v>
      </c>
      <c r="AA358" s="1" t="s">
        <v>51</v>
      </c>
      <c r="AB358" s="1" t="s">
        <v>433</v>
      </c>
      <c r="AC358" s="1" t="s">
        <v>37</v>
      </c>
    </row>
    <row r="359" spans="1:29" x14ac:dyDescent="0.25">
      <c r="A359" s="1" t="s">
        <v>33</v>
      </c>
      <c r="B359" s="1" t="s">
        <v>34</v>
      </c>
      <c r="C359" s="2">
        <v>45867</v>
      </c>
      <c r="D359" s="1" t="s">
        <v>238</v>
      </c>
      <c r="E359" s="1" t="s">
        <v>239</v>
      </c>
      <c r="F359" s="1" t="s">
        <v>37</v>
      </c>
      <c r="G359" s="1" t="s">
        <v>431</v>
      </c>
      <c r="H359" s="1" t="s">
        <v>432</v>
      </c>
      <c r="I359" s="3">
        <v>0</v>
      </c>
      <c r="J359" s="3">
        <v>144101</v>
      </c>
      <c r="K359" s="1" t="s">
        <v>40</v>
      </c>
      <c r="L359" s="1" t="s">
        <v>488</v>
      </c>
      <c r="M359" s="1" t="s">
        <v>489</v>
      </c>
      <c r="N359" s="1" t="s">
        <v>37</v>
      </c>
      <c r="O359" s="1" t="s">
        <v>43</v>
      </c>
      <c r="P359" s="1" t="s">
        <v>43</v>
      </c>
      <c r="Q359" s="1" t="s">
        <v>43</v>
      </c>
      <c r="R359" s="3">
        <v>0</v>
      </c>
      <c r="S359" s="1" t="s">
        <v>44</v>
      </c>
      <c r="T359" s="1" t="s">
        <v>45</v>
      </c>
      <c r="U359" s="1" t="s">
        <v>431</v>
      </c>
      <c r="V359" s="1" t="s">
        <v>46</v>
      </c>
      <c r="W359" s="1" t="s">
        <v>81</v>
      </c>
      <c r="X359" s="1" t="s">
        <v>433</v>
      </c>
      <c r="Y359" s="1" t="s">
        <v>245</v>
      </c>
      <c r="Z359" s="1" t="s">
        <v>219</v>
      </c>
      <c r="AA359" s="1" t="s">
        <v>51</v>
      </c>
      <c r="AB359" s="1" t="s">
        <v>433</v>
      </c>
      <c r="AC359" s="1" t="s">
        <v>37</v>
      </c>
    </row>
    <row r="360" spans="1:29" x14ac:dyDescent="0.25">
      <c r="A360" s="1" t="s">
        <v>33</v>
      </c>
      <c r="B360" s="1" t="s">
        <v>34</v>
      </c>
      <c r="C360" s="2">
        <v>45867</v>
      </c>
      <c r="D360" s="1" t="s">
        <v>238</v>
      </c>
      <c r="E360" s="1" t="s">
        <v>239</v>
      </c>
      <c r="F360" s="1" t="s">
        <v>37</v>
      </c>
      <c r="G360" s="1" t="s">
        <v>431</v>
      </c>
      <c r="H360" s="1" t="s">
        <v>432</v>
      </c>
      <c r="I360" s="3">
        <v>245974</v>
      </c>
      <c r="J360" s="3">
        <v>0</v>
      </c>
      <c r="K360" s="1" t="s">
        <v>40</v>
      </c>
      <c r="L360" s="1" t="s">
        <v>41</v>
      </c>
      <c r="M360" s="1" t="s">
        <v>42</v>
      </c>
      <c r="N360" s="1" t="s">
        <v>37</v>
      </c>
      <c r="O360" s="1" t="s">
        <v>43</v>
      </c>
      <c r="P360" s="1" t="s">
        <v>43</v>
      </c>
      <c r="Q360" s="1" t="s">
        <v>43</v>
      </c>
      <c r="R360" s="3">
        <v>0</v>
      </c>
      <c r="S360" s="1" t="s">
        <v>44</v>
      </c>
      <c r="T360" s="1" t="s">
        <v>45</v>
      </c>
      <c r="U360" s="1" t="s">
        <v>431</v>
      </c>
      <c r="V360" s="1" t="s">
        <v>46</v>
      </c>
      <c r="W360" s="1" t="s">
        <v>81</v>
      </c>
      <c r="X360" s="1" t="s">
        <v>433</v>
      </c>
      <c r="Y360" s="1" t="s">
        <v>245</v>
      </c>
      <c r="Z360" s="1" t="s">
        <v>219</v>
      </c>
      <c r="AA360" s="1" t="s">
        <v>51</v>
      </c>
      <c r="AB360" s="1" t="s">
        <v>433</v>
      </c>
      <c r="AC360" s="1" t="s">
        <v>37</v>
      </c>
    </row>
    <row r="361" spans="1:29" x14ac:dyDescent="0.25">
      <c r="A361" s="1" t="s">
        <v>33</v>
      </c>
      <c r="B361" s="1" t="s">
        <v>34</v>
      </c>
      <c r="C361" s="2">
        <v>45867</v>
      </c>
      <c r="D361" s="1" t="s">
        <v>238</v>
      </c>
      <c r="E361" s="1" t="s">
        <v>239</v>
      </c>
      <c r="F361" s="1" t="s">
        <v>37</v>
      </c>
      <c r="G361" s="1" t="s">
        <v>431</v>
      </c>
      <c r="H361" s="1" t="s">
        <v>432</v>
      </c>
      <c r="I361" s="3">
        <v>0</v>
      </c>
      <c r="J361" s="3">
        <v>245974</v>
      </c>
      <c r="K361" s="1" t="s">
        <v>40</v>
      </c>
      <c r="L361" s="1" t="s">
        <v>162</v>
      </c>
      <c r="M361" s="1" t="s">
        <v>163</v>
      </c>
      <c r="N361" s="1" t="s">
        <v>37</v>
      </c>
      <c r="O361" s="1" t="s">
        <v>43</v>
      </c>
      <c r="P361" s="1" t="s">
        <v>43</v>
      </c>
      <c r="Q361" s="1" t="s">
        <v>43</v>
      </c>
      <c r="R361" s="3">
        <v>0</v>
      </c>
      <c r="S361" s="1" t="s">
        <v>44</v>
      </c>
      <c r="T361" s="1" t="s">
        <v>45</v>
      </c>
      <c r="U361" s="1" t="s">
        <v>431</v>
      </c>
      <c r="V361" s="1" t="s">
        <v>46</v>
      </c>
      <c r="W361" s="1" t="s">
        <v>81</v>
      </c>
      <c r="X361" s="1" t="s">
        <v>433</v>
      </c>
      <c r="Y361" s="1" t="s">
        <v>245</v>
      </c>
      <c r="Z361" s="1" t="s">
        <v>219</v>
      </c>
      <c r="AA361" s="1" t="s">
        <v>51</v>
      </c>
      <c r="AB361" s="1" t="s">
        <v>433</v>
      </c>
      <c r="AC361" s="1" t="s">
        <v>37</v>
      </c>
    </row>
    <row r="362" spans="1:29" x14ac:dyDescent="0.25">
      <c r="A362" s="1" t="s">
        <v>33</v>
      </c>
      <c r="B362" s="1" t="s">
        <v>34</v>
      </c>
      <c r="C362" s="2">
        <v>45867</v>
      </c>
      <c r="D362" s="1" t="s">
        <v>238</v>
      </c>
      <c r="E362" s="1" t="s">
        <v>239</v>
      </c>
      <c r="F362" s="1" t="s">
        <v>37</v>
      </c>
      <c r="G362" s="1" t="s">
        <v>431</v>
      </c>
      <c r="H362" s="1" t="s">
        <v>432</v>
      </c>
      <c r="I362" s="3">
        <v>456445</v>
      </c>
      <c r="J362" s="3">
        <v>0</v>
      </c>
      <c r="K362" s="1" t="s">
        <v>40</v>
      </c>
      <c r="L362" s="1" t="s">
        <v>41</v>
      </c>
      <c r="M362" s="1" t="s">
        <v>42</v>
      </c>
      <c r="N362" s="1" t="s">
        <v>37</v>
      </c>
      <c r="O362" s="1" t="s">
        <v>43</v>
      </c>
      <c r="P362" s="1" t="s">
        <v>43</v>
      </c>
      <c r="Q362" s="1" t="s">
        <v>43</v>
      </c>
      <c r="R362" s="3">
        <v>0</v>
      </c>
      <c r="S362" s="1" t="s">
        <v>44</v>
      </c>
      <c r="T362" s="1" t="s">
        <v>45</v>
      </c>
      <c r="U362" s="1" t="s">
        <v>431</v>
      </c>
      <c r="V362" s="1" t="s">
        <v>46</v>
      </c>
      <c r="W362" s="1" t="s">
        <v>81</v>
      </c>
      <c r="X362" s="1" t="s">
        <v>433</v>
      </c>
      <c r="Y362" s="1" t="s">
        <v>245</v>
      </c>
      <c r="Z362" s="1" t="s">
        <v>219</v>
      </c>
      <c r="AA362" s="1" t="s">
        <v>51</v>
      </c>
      <c r="AB362" s="1" t="s">
        <v>433</v>
      </c>
      <c r="AC362" s="1" t="s">
        <v>37</v>
      </c>
    </row>
    <row r="363" spans="1:29" x14ac:dyDescent="0.25">
      <c r="A363" s="1" t="s">
        <v>33</v>
      </c>
      <c r="B363" s="1" t="s">
        <v>34</v>
      </c>
      <c r="C363" s="2">
        <v>45867</v>
      </c>
      <c r="D363" s="1" t="s">
        <v>238</v>
      </c>
      <c r="E363" s="1" t="s">
        <v>239</v>
      </c>
      <c r="F363" s="1" t="s">
        <v>37</v>
      </c>
      <c r="G363" s="1" t="s">
        <v>431</v>
      </c>
      <c r="H363" s="1" t="s">
        <v>432</v>
      </c>
      <c r="I363" s="3">
        <v>0</v>
      </c>
      <c r="J363" s="3">
        <v>456445</v>
      </c>
      <c r="K363" s="1" t="s">
        <v>40</v>
      </c>
      <c r="L363" s="1" t="s">
        <v>490</v>
      </c>
      <c r="M363" s="1" t="s">
        <v>491</v>
      </c>
      <c r="N363" s="1" t="s">
        <v>37</v>
      </c>
      <c r="O363" s="1" t="s">
        <v>43</v>
      </c>
      <c r="P363" s="1" t="s">
        <v>43</v>
      </c>
      <c r="Q363" s="1" t="s">
        <v>43</v>
      </c>
      <c r="R363" s="3">
        <v>0</v>
      </c>
      <c r="S363" s="1" t="s">
        <v>44</v>
      </c>
      <c r="T363" s="1" t="s">
        <v>45</v>
      </c>
      <c r="U363" s="1" t="s">
        <v>431</v>
      </c>
      <c r="V363" s="1" t="s">
        <v>46</v>
      </c>
      <c r="W363" s="1" t="s">
        <v>81</v>
      </c>
      <c r="X363" s="1" t="s">
        <v>433</v>
      </c>
      <c r="Y363" s="1" t="s">
        <v>245</v>
      </c>
      <c r="Z363" s="1" t="s">
        <v>219</v>
      </c>
      <c r="AA363" s="1" t="s">
        <v>51</v>
      </c>
      <c r="AB363" s="1" t="s">
        <v>433</v>
      </c>
      <c r="AC363" s="1" t="s">
        <v>37</v>
      </c>
    </row>
    <row r="364" spans="1:29" x14ac:dyDescent="0.25">
      <c r="A364" s="1" t="s">
        <v>33</v>
      </c>
      <c r="B364" s="1" t="s">
        <v>34</v>
      </c>
      <c r="C364" s="2">
        <v>45867</v>
      </c>
      <c r="D364" s="1" t="s">
        <v>238</v>
      </c>
      <c r="E364" s="1" t="s">
        <v>239</v>
      </c>
      <c r="F364" s="1" t="s">
        <v>37</v>
      </c>
      <c r="G364" s="1" t="s">
        <v>431</v>
      </c>
      <c r="H364" s="1" t="s">
        <v>432</v>
      </c>
      <c r="I364" s="3">
        <v>1000000</v>
      </c>
      <c r="J364" s="3">
        <v>0</v>
      </c>
      <c r="K364" s="1" t="s">
        <v>40</v>
      </c>
      <c r="L364" s="1" t="s">
        <v>214</v>
      </c>
      <c r="M364" s="1" t="s">
        <v>215</v>
      </c>
      <c r="N364" s="1" t="s">
        <v>37</v>
      </c>
      <c r="O364" s="1" t="s">
        <v>43</v>
      </c>
      <c r="P364" s="1" t="s">
        <v>43</v>
      </c>
      <c r="Q364" s="1" t="s">
        <v>43</v>
      </c>
      <c r="R364" s="3">
        <v>0</v>
      </c>
      <c r="S364" s="1" t="s">
        <v>44</v>
      </c>
      <c r="T364" s="1" t="s">
        <v>45</v>
      </c>
      <c r="U364" s="1" t="s">
        <v>431</v>
      </c>
      <c r="V364" s="1" t="s">
        <v>46</v>
      </c>
      <c r="W364" s="1" t="s">
        <v>81</v>
      </c>
      <c r="X364" s="1" t="s">
        <v>433</v>
      </c>
      <c r="Y364" s="1" t="s">
        <v>245</v>
      </c>
      <c r="Z364" s="1" t="s">
        <v>219</v>
      </c>
      <c r="AA364" s="1" t="s">
        <v>51</v>
      </c>
      <c r="AB364" s="1" t="s">
        <v>433</v>
      </c>
      <c r="AC364" s="1" t="s">
        <v>37</v>
      </c>
    </row>
    <row r="365" spans="1:29" x14ac:dyDescent="0.25">
      <c r="A365" s="1" t="s">
        <v>33</v>
      </c>
      <c r="B365" s="1" t="s">
        <v>34</v>
      </c>
      <c r="C365" s="2">
        <v>45867</v>
      </c>
      <c r="D365" s="1" t="s">
        <v>238</v>
      </c>
      <c r="E365" s="1" t="s">
        <v>239</v>
      </c>
      <c r="F365" s="1" t="s">
        <v>37</v>
      </c>
      <c r="G365" s="1" t="s">
        <v>431</v>
      </c>
      <c r="H365" s="1" t="s">
        <v>432</v>
      </c>
      <c r="I365" s="3">
        <v>0</v>
      </c>
      <c r="J365" s="3">
        <v>1000000</v>
      </c>
      <c r="K365" s="1" t="s">
        <v>40</v>
      </c>
      <c r="L365" s="1" t="s">
        <v>492</v>
      </c>
      <c r="M365" s="1" t="s">
        <v>493</v>
      </c>
      <c r="N365" s="1" t="s">
        <v>37</v>
      </c>
      <c r="O365" s="1" t="s">
        <v>43</v>
      </c>
      <c r="P365" s="1" t="s">
        <v>43</v>
      </c>
      <c r="Q365" s="1" t="s">
        <v>43</v>
      </c>
      <c r="R365" s="3">
        <v>0</v>
      </c>
      <c r="S365" s="1" t="s">
        <v>44</v>
      </c>
      <c r="T365" s="1" t="s">
        <v>45</v>
      </c>
      <c r="U365" s="1" t="s">
        <v>431</v>
      </c>
      <c r="V365" s="1" t="s">
        <v>46</v>
      </c>
      <c r="W365" s="1" t="s">
        <v>81</v>
      </c>
      <c r="X365" s="1" t="s">
        <v>433</v>
      </c>
      <c r="Y365" s="1" t="s">
        <v>245</v>
      </c>
      <c r="Z365" s="1" t="s">
        <v>219</v>
      </c>
      <c r="AA365" s="1" t="s">
        <v>51</v>
      </c>
      <c r="AB365" s="1" t="s">
        <v>433</v>
      </c>
      <c r="AC365" s="1" t="s">
        <v>37</v>
      </c>
    </row>
    <row r="366" spans="1:29" x14ac:dyDescent="0.25">
      <c r="A366" s="1" t="s">
        <v>33</v>
      </c>
      <c r="B366" s="1" t="s">
        <v>34</v>
      </c>
      <c r="C366" s="2">
        <v>45867</v>
      </c>
      <c r="D366" s="1" t="s">
        <v>238</v>
      </c>
      <c r="E366" s="1" t="s">
        <v>239</v>
      </c>
      <c r="F366" s="1" t="s">
        <v>37</v>
      </c>
      <c r="G366" s="1" t="s">
        <v>431</v>
      </c>
      <c r="H366" s="1" t="s">
        <v>432</v>
      </c>
      <c r="I366" s="3">
        <v>2000000</v>
      </c>
      <c r="J366" s="3">
        <v>0</v>
      </c>
      <c r="K366" s="1" t="s">
        <v>40</v>
      </c>
      <c r="L366" s="1" t="s">
        <v>41</v>
      </c>
      <c r="M366" s="1" t="s">
        <v>42</v>
      </c>
      <c r="N366" s="1" t="s">
        <v>37</v>
      </c>
      <c r="O366" s="1" t="s">
        <v>43</v>
      </c>
      <c r="P366" s="1" t="s">
        <v>43</v>
      </c>
      <c r="Q366" s="1" t="s">
        <v>43</v>
      </c>
      <c r="R366" s="3">
        <v>0</v>
      </c>
      <c r="S366" s="1" t="s">
        <v>44</v>
      </c>
      <c r="T366" s="1" t="s">
        <v>45</v>
      </c>
      <c r="U366" s="1" t="s">
        <v>431</v>
      </c>
      <c r="V366" s="1" t="s">
        <v>46</v>
      </c>
      <c r="W366" s="1" t="s">
        <v>81</v>
      </c>
      <c r="X366" s="1" t="s">
        <v>433</v>
      </c>
      <c r="Y366" s="1" t="s">
        <v>245</v>
      </c>
      <c r="Z366" s="1" t="s">
        <v>219</v>
      </c>
      <c r="AA366" s="1" t="s">
        <v>51</v>
      </c>
      <c r="AB366" s="1" t="s">
        <v>433</v>
      </c>
      <c r="AC366" s="1" t="s">
        <v>37</v>
      </c>
    </row>
    <row r="367" spans="1:29" x14ac:dyDescent="0.25">
      <c r="A367" s="1" t="s">
        <v>33</v>
      </c>
      <c r="B367" s="1" t="s">
        <v>34</v>
      </c>
      <c r="C367" s="2">
        <v>45867</v>
      </c>
      <c r="D367" s="1" t="s">
        <v>238</v>
      </c>
      <c r="E367" s="1" t="s">
        <v>239</v>
      </c>
      <c r="F367" s="1" t="s">
        <v>37</v>
      </c>
      <c r="G367" s="1" t="s">
        <v>431</v>
      </c>
      <c r="H367" s="1" t="s">
        <v>432</v>
      </c>
      <c r="I367" s="3">
        <v>0</v>
      </c>
      <c r="J367" s="3">
        <v>2000000</v>
      </c>
      <c r="K367" s="1" t="s">
        <v>40</v>
      </c>
      <c r="L367" s="1" t="s">
        <v>494</v>
      </c>
      <c r="M367" s="1" t="s">
        <v>495</v>
      </c>
      <c r="N367" s="1" t="s">
        <v>37</v>
      </c>
      <c r="O367" s="1" t="s">
        <v>43</v>
      </c>
      <c r="P367" s="1" t="s">
        <v>43</v>
      </c>
      <c r="Q367" s="1" t="s">
        <v>43</v>
      </c>
      <c r="R367" s="3">
        <v>0</v>
      </c>
      <c r="S367" s="1" t="s">
        <v>44</v>
      </c>
      <c r="T367" s="1" t="s">
        <v>45</v>
      </c>
      <c r="U367" s="1" t="s">
        <v>431</v>
      </c>
      <c r="V367" s="1" t="s">
        <v>46</v>
      </c>
      <c r="W367" s="1" t="s">
        <v>81</v>
      </c>
      <c r="X367" s="1" t="s">
        <v>433</v>
      </c>
      <c r="Y367" s="1" t="s">
        <v>245</v>
      </c>
      <c r="Z367" s="1" t="s">
        <v>219</v>
      </c>
      <c r="AA367" s="1" t="s">
        <v>51</v>
      </c>
      <c r="AB367" s="1" t="s">
        <v>433</v>
      </c>
      <c r="AC367" s="1" t="s">
        <v>37</v>
      </c>
    </row>
    <row r="368" spans="1:29" x14ac:dyDescent="0.25">
      <c r="A368" s="1" t="s">
        <v>33</v>
      </c>
      <c r="B368" s="1" t="s">
        <v>34</v>
      </c>
      <c r="C368" s="2">
        <v>45867</v>
      </c>
      <c r="D368" s="1" t="s">
        <v>238</v>
      </c>
      <c r="E368" s="1" t="s">
        <v>239</v>
      </c>
      <c r="F368" s="1" t="s">
        <v>37</v>
      </c>
      <c r="G368" s="1" t="s">
        <v>431</v>
      </c>
      <c r="H368" s="1" t="s">
        <v>432</v>
      </c>
      <c r="I368" s="3">
        <v>138265</v>
      </c>
      <c r="J368" s="3">
        <v>0</v>
      </c>
      <c r="K368" s="1" t="s">
        <v>40</v>
      </c>
      <c r="L368" s="1" t="s">
        <v>444</v>
      </c>
      <c r="M368" s="1" t="s">
        <v>445</v>
      </c>
      <c r="N368" s="1" t="s">
        <v>37</v>
      </c>
      <c r="O368" s="1" t="s">
        <v>43</v>
      </c>
      <c r="P368" s="1" t="s">
        <v>43</v>
      </c>
      <c r="Q368" s="1" t="s">
        <v>43</v>
      </c>
      <c r="R368" s="3">
        <v>0</v>
      </c>
      <c r="S368" s="1" t="s">
        <v>44</v>
      </c>
      <c r="T368" s="1" t="s">
        <v>45</v>
      </c>
      <c r="U368" s="1" t="s">
        <v>431</v>
      </c>
      <c r="V368" s="1" t="s">
        <v>46</v>
      </c>
      <c r="W368" s="1" t="s">
        <v>81</v>
      </c>
      <c r="X368" s="1" t="s">
        <v>433</v>
      </c>
      <c r="Y368" s="1" t="s">
        <v>245</v>
      </c>
      <c r="Z368" s="1" t="s">
        <v>219</v>
      </c>
      <c r="AA368" s="1" t="s">
        <v>51</v>
      </c>
      <c r="AB368" s="1" t="s">
        <v>433</v>
      </c>
      <c r="AC368" s="1" t="s">
        <v>37</v>
      </c>
    </row>
    <row r="369" spans="1:29" x14ac:dyDescent="0.25">
      <c r="A369" s="1" t="s">
        <v>33</v>
      </c>
      <c r="B369" s="1" t="s">
        <v>34</v>
      </c>
      <c r="C369" s="2">
        <v>45867</v>
      </c>
      <c r="D369" s="1" t="s">
        <v>238</v>
      </c>
      <c r="E369" s="1" t="s">
        <v>239</v>
      </c>
      <c r="F369" s="1" t="s">
        <v>37</v>
      </c>
      <c r="G369" s="1" t="s">
        <v>431</v>
      </c>
      <c r="H369" s="1" t="s">
        <v>432</v>
      </c>
      <c r="I369" s="3">
        <v>0</v>
      </c>
      <c r="J369" s="3">
        <v>138265</v>
      </c>
      <c r="K369" s="1" t="s">
        <v>40</v>
      </c>
      <c r="L369" s="1" t="s">
        <v>496</v>
      </c>
      <c r="M369" s="1" t="s">
        <v>497</v>
      </c>
      <c r="N369" s="1" t="s">
        <v>37</v>
      </c>
      <c r="O369" s="1" t="s">
        <v>43</v>
      </c>
      <c r="P369" s="1" t="s">
        <v>43</v>
      </c>
      <c r="Q369" s="1" t="s">
        <v>43</v>
      </c>
      <c r="R369" s="3">
        <v>0</v>
      </c>
      <c r="S369" s="1" t="s">
        <v>44</v>
      </c>
      <c r="T369" s="1" t="s">
        <v>45</v>
      </c>
      <c r="U369" s="1" t="s">
        <v>431</v>
      </c>
      <c r="V369" s="1" t="s">
        <v>46</v>
      </c>
      <c r="W369" s="1" t="s">
        <v>81</v>
      </c>
      <c r="X369" s="1" t="s">
        <v>433</v>
      </c>
      <c r="Y369" s="1" t="s">
        <v>245</v>
      </c>
      <c r="Z369" s="1" t="s">
        <v>219</v>
      </c>
      <c r="AA369" s="1" t="s">
        <v>51</v>
      </c>
      <c r="AB369" s="1" t="s">
        <v>433</v>
      </c>
      <c r="AC369" s="1" t="s">
        <v>37</v>
      </c>
    </row>
    <row r="370" spans="1:29" x14ac:dyDescent="0.25">
      <c r="A370" s="1" t="s">
        <v>33</v>
      </c>
      <c r="B370" s="1" t="s">
        <v>34</v>
      </c>
      <c r="C370" s="2">
        <v>45867</v>
      </c>
      <c r="D370" s="1" t="s">
        <v>238</v>
      </c>
      <c r="E370" s="1" t="s">
        <v>239</v>
      </c>
      <c r="F370" s="1" t="s">
        <v>37</v>
      </c>
      <c r="G370" s="1" t="s">
        <v>431</v>
      </c>
      <c r="H370" s="1" t="s">
        <v>432</v>
      </c>
      <c r="I370" s="3">
        <v>2699999</v>
      </c>
      <c r="J370" s="3">
        <v>0</v>
      </c>
      <c r="K370" s="1" t="s">
        <v>40</v>
      </c>
      <c r="L370" s="1" t="s">
        <v>41</v>
      </c>
      <c r="M370" s="1" t="s">
        <v>42</v>
      </c>
      <c r="N370" s="1" t="s">
        <v>37</v>
      </c>
      <c r="O370" s="1" t="s">
        <v>43</v>
      </c>
      <c r="P370" s="1" t="s">
        <v>43</v>
      </c>
      <c r="Q370" s="1" t="s">
        <v>43</v>
      </c>
      <c r="R370" s="3">
        <v>0</v>
      </c>
      <c r="S370" s="1" t="s">
        <v>44</v>
      </c>
      <c r="T370" s="1" t="s">
        <v>45</v>
      </c>
      <c r="U370" s="1" t="s">
        <v>431</v>
      </c>
      <c r="V370" s="1" t="s">
        <v>46</v>
      </c>
      <c r="W370" s="1" t="s">
        <v>81</v>
      </c>
      <c r="X370" s="1" t="s">
        <v>433</v>
      </c>
      <c r="Y370" s="1" t="s">
        <v>245</v>
      </c>
      <c r="Z370" s="1" t="s">
        <v>219</v>
      </c>
      <c r="AA370" s="1" t="s">
        <v>51</v>
      </c>
      <c r="AB370" s="1" t="s">
        <v>433</v>
      </c>
      <c r="AC370" s="1" t="s">
        <v>37</v>
      </c>
    </row>
    <row r="371" spans="1:29" x14ac:dyDescent="0.25">
      <c r="A371" s="1" t="s">
        <v>33</v>
      </c>
      <c r="B371" s="1" t="s">
        <v>34</v>
      </c>
      <c r="C371" s="2">
        <v>45867</v>
      </c>
      <c r="D371" s="1" t="s">
        <v>238</v>
      </c>
      <c r="E371" s="1" t="s">
        <v>239</v>
      </c>
      <c r="F371" s="1" t="s">
        <v>37</v>
      </c>
      <c r="G371" s="1" t="s">
        <v>431</v>
      </c>
      <c r="H371" s="1" t="s">
        <v>432</v>
      </c>
      <c r="I371" s="3">
        <v>0</v>
      </c>
      <c r="J371" s="3">
        <v>2699999</v>
      </c>
      <c r="K371" s="1" t="s">
        <v>40</v>
      </c>
      <c r="L371" s="1" t="s">
        <v>139</v>
      </c>
      <c r="M371" s="1" t="s">
        <v>140</v>
      </c>
      <c r="N371" s="1" t="s">
        <v>37</v>
      </c>
      <c r="O371" s="1" t="s">
        <v>43</v>
      </c>
      <c r="P371" s="1" t="s">
        <v>43</v>
      </c>
      <c r="Q371" s="1" t="s">
        <v>43</v>
      </c>
      <c r="R371" s="3">
        <v>0</v>
      </c>
      <c r="S371" s="1" t="s">
        <v>44</v>
      </c>
      <c r="T371" s="1" t="s">
        <v>45</v>
      </c>
      <c r="U371" s="1" t="s">
        <v>431</v>
      </c>
      <c r="V371" s="1" t="s">
        <v>46</v>
      </c>
      <c r="W371" s="1" t="s">
        <v>81</v>
      </c>
      <c r="X371" s="1" t="s">
        <v>433</v>
      </c>
      <c r="Y371" s="1" t="s">
        <v>245</v>
      </c>
      <c r="Z371" s="1" t="s">
        <v>219</v>
      </c>
      <c r="AA371" s="1" t="s">
        <v>51</v>
      </c>
      <c r="AB371" s="1" t="s">
        <v>433</v>
      </c>
      <c r="AC371" s="1" t="s">
        <v>37</v>
      </c>
    </row>
    <row r="372" spans="1:29" x14ac:dyDescent="0.25">
      <c r="A372" s="1" t="s">
        <v>33</v>
      </c>
      <c r="B372" s="1" t="s">
        <v>34</v>
      </c>
      <c r="C372" s="2">
        <v>45867</v>
      </c>
      <c r="D372" s="1" t="s">
        <v>238</v>
      </c>
      <c r="E372" s="1" t="s">
        <v>239</v>
      </c>
      <c r="F372" s="1" t="s">
        <v>37</v>
      </c>
      <c r="G372" s="1" t="s">
        <v>431</v>
      </c>
      <c r="H372" s="1" t="s">
        <v>432</v>
      </c>
      <c r="I372" s="3">
        <v>190768</v>
      </c>
      <c r="J372" s="3">
        <v>0</v>
      </c>
      <c r="K372" s="1" t="s">
        <v>40</v>
      </c>
      <c r="L372" s="1" t="s">
        <v>340</v>
      </c>
      <c r="M372" s="1" t="s">
        <v>341</v>
      </c>
      <c r="N372" s="1" t="s">
        <v>37</v>
      </c>
      <c r="O372" s="1" t="s">
        <v>43</v>
      </c>
      <c r="P372" s="1" t="s">
        <v>43</v>
      </c>
      <c r="Q372" s="1" t="s">
        <v>43</v>
      </c>
      <c r="R372" s="3">
        <v>0</v>
      </c>
      <c r="S372" s="1" t="s">
        <v>44</v>
      </c>
      <c r="T372" s="1" t="s">
        <v>45</v>
      </c>
      <c r="U372" s="1" t="s">
        <v>431</v>
      </c>
      <c r="V372" s="1" t="s">
        <v>46</v>
      </c>
      <c r="W372" s="1" t="s">
        <v>81</v>
      </c>
      <c r="X372" s="1" t="s">
        <v>433</v>
      </c>
      <c r="Y372" s="1" t="s">
        <v>245</v>
      </c>
      <c r="Z372" s="1" t="s">
        <v>219</v>
      </c>
      <c r="AA372" s="1" t="s">
        <v>51</v>
      </c>
      <c r="AB372" s="1" t="s">
        <v>433</v>
      </c>
      <c r="AC372" s="1" t="s">
        <v>37</v>
      </c>
    </row>
    <row r="373" spans="1:29" x14ac:dyDescent="0.25">
      <c r="A373" s="1" t="s">
        <v>33</v>
      </c>
      <c r="B373" s="1" t="s">
        <v>34</v>
      </c>
      <c r="C373" s="2">
        <v>45867</v>
      </c>
      <c r="D373" s="1" t="s">
        <v>238</v>
      </c>
      <c r="E373" s="1" t="s">
        <v>239</v>
      </c>
      <c r="F373" s="1" t="s">
        <v>37</v>
      </c>
      <c r="G373" s="1" t="s">
        <v>431</v>
      </c>
      <c r="H373" s="1" t="s">
        <v>432</v>
      </c>
      <c r="I373" s="3">
        <v>0</v>
      </c>
      <c r="J373" s="3">
        <v>190768</v>
      </c>
      <c r="K373" s="1" t="s">
        <v>40</v>
      </c>
      <c r="L373" s="1" t="s">
        <v>498</v>
      </c>
      <c r="M373" s="1" t="s">
        <v>499</v>
      </c>
      <c r="N373" s="1" t="s">
        <v>37</v>
      </c>
      <c r="O373" s="1" t="s">
        <v>43</v>
      </c>
      <c r="P373" s="1" t="s">
        <v>43</v>
      </c>
      <c r="Q373" s="1" t="s">
        <v>43</v>
      </c>
      <c r="R373" s="3">
        <v>0</v>
      </c>
      <c r="S373" s="1" t="s">
        <v>44</v>
      </c>
      <c r="T373" s="1" t="s">
        <v>45</v>
      </c>
      <c r="U373" s="1" t="s">
        <v>431</v>
      </c>
      <c r="V373" s="1" t="s">
        <v>46</v>
      </c>
      <c r="W373" s="1" t="s">
        <v>81</v>
      </c>
      <c r="X373" s="1" t="s">
        <v>433</v>
      </c>
      <c r="Y373" s="1" t="s">
        <v>245</v>
      </c>
      <c r="Z373" s="1" t="s">
        <v>219</v>
      </c>
      <c r="AA373" s="1" t="s">
        <v>51</v>
      </c>
      <c r="AB373" s="1" t="s">
        <v>433</v>
      </c>
      <c r="AC373" s="1" t="s">
        <v>37</v>
      </c>
    </row>
    <row r="374" spans="1:29" x14ac:dyDescent="0.25">
      <c r="A374" s="1" t="s">
        <v>33</v>
      </c>
      <c r="B374" s="1" t="s">
        <v>34</v>
      </c>
      <c r="C374" s="2">
        <v>45867</v>
      </c>
      <c r="D374" s="1" t="s">
        <v>238</v>
      </c>
      <c r="E374" s="1" t="s">
        <v>239</v>
      </c>
      <c r="F374" s="1" t="s">
        <v>37</v>
      </c>
      <c r="G374" s="1" t="s">
        <v>431</v>
      </c>
      <c r="H374" s="1" t="s">
        <v>432</v>
      </c>
      <c r="I374" s="3">
        <v>35064</v>
      </c>
      <c r="J374" s="3">
        <v>0</v>
      </c>
      <c r="K374" s="1" t="s">
        <v>40</v>
      </c>
      <c r="L374" s="1" t="s">
        <v>41</v>
      </c>
      <c r="M374" s="1" t="s">
        <v>42</v>
      </c>
      <c r="N374" s="1" t="s">
        <v>37</v>
      </c>
      <c r="O374" s="1" t="s">
        <v>43</v>
      </c>
      <c r="P374" s="1" t="s">
        <v>43</v>
      </c>
      <c r="Q374" s="1" t="s">
        <v>43</v>
      </c>
      <c r="R374" s="3">
        <v>0</v>
      </c>
      <c r="S374" s="1" t="s">
        <v>44</v>
      </c>
      <c r="T374" s="1" t="s">
        <v>45</v>
      </c>
      <c r="U374" s="1" t="s">
        <v>431</v>
      </c>
      <c r="V374" s="1" t="s">
        <v>46</v>
      </c>
      <c r="W374" s="1" t="s">
        <v>81</v>
      </c>
      <c r="X374" s="1" t="s">
        <v>433</v>
      </c>
      <c r="Y374" s="1" t="s">
        <v>245</v>
      </c>
      <c r="Z374" s="1" t="s">
        <v>219</v>
      </c>
      <c r="AA374" s="1" t="s">
        <v>51</v>
      </c>
      <c r="AB374" s="1" t="s">
        <v>433</v>
      </c>
      <c r="AC374" s="1" t="s">
        <v>37</v>
      </c>
    </row>
    <row r="375" spans="1:29" x14ac:dyDescent="0.25">
      <c r="A375" s="1" t="s">
        <v>33</v>
      </c>
      <c r="B375" s="1" t="s">
        <v>34</v>
      </c>
      <c r="C375" s="2">
        <v>45867</v>
      </c>
      <c r="D375" s="1" t="s">
        <v>238</v>
      </c>
      <c r="E375" s="1" t="s">
        <v>239</v>
      </c>
      <c r="F375" s="1" t="s">
        <v>37</v>
      </c>
      <c r="G375" s="1" t="s">
        <v>431</v>
      </c>
      <c r="H375" s="1" t="s">
        <v>432</v>
      </c>
      <c r="I375" s="3">
        <v>0</v>
      </c>
      <c r="J375" s="3">
        <v>35064</v>
      </c>
      <c r="K375" s="1" t="s">
        <v>40</v>
      </c>
      <c r="L375" s="1" t="s">
        <v>500</v>
      </c>
      <c r="M375" s="1" t="s">
        <v>501</v>
      </c>
      <c r="N375" s="1" t="s">
        <v>37</v>
      </c>
      <c r="O375" s="1" t="s">
        <v>43</v>
      </c>
      <c r="P375" s="1" t="s">
        <v>43</v>
      </c>
      <c r="Q375" s="1" t="s">
        <v>43</v>
      </c>
      <c r="R375" s="3">
        <v>0</v>
      </c>
      <c r="S375" s="1" t="s">
        <v>44</v>
      </c>
      <c r="T375" s="1" t="s">
        <v>45</v>
      </c>
      <c r="U375" s="1" t="s">
        <v>431</v>
      </c>
      <c r="V375" s="1" t="s">
        <v>46</v>
      </c>
      <c r="W375" s="1" t="s">
        <v>81</v>
      </c>
      <c r="X375" s="1" t="s">
        <v>433</v>
      </c>
      <c r="Y375" s="1" t="s">
        <v>245</v>
      </c>
      <c r="Z375" s="1" t="s">
        <v>219</v>
      </c>
      <c r="AA375" s="1" t="s">
        <v>51</v>
      </c>
      <c r="AB375" s="1" t="s">
        <v>433</v>
      </c>
      <c r="AC375" s="1" t="s">
        <v>37</v>
      </c>
    </row>
    <row r="376" spans="1:29" x14ac:dyDescent="0.25">
      <c r="A376" s="1" t="s">
        <v>33</v>
      </c>
      <c r="B376" s="1" t="s">
        <v>34</v>
      </c>
      <c r="C376" s="2">
        <v>45867</v>
      </c>
      <c r="D376" s="1" t="s">
        <v>238</v>
      </c>
      <c r="E376" s="1" t="s">
        <v>239</v>
      </c>
      <c r="F376" s="1" t="s">
        <v>37</v>
      </c>
      <c r="G376" s="1" t="s">
        <v>431</v>
      </c>
      <c r="H376" s="1" t="s">
        <v>432</v>
      </c>
      <c r="I376" s="3">
        <v>208661</v>
      </c>
      <c r="J376" s="3">
        <v>0</v>
      </c>
      <c r="K376" s="1" t="s">
        <v>40</v>
      </c>
      <c r="L376" s="1" t="s">
        <v>41</v>
      </c>
      <c r="M376" s="1" t="s">
        <v>42</v>
      </c>
      <c r="N376" s="1" t="s">
        <v>37</v>
      </c>
      <c r="O376" s="1" t="s">
        <v>43</v>
      </c>
      <c r="P376" s="1" t="s">
        <v>43</v>
      </c>
      <c r="Q376" s="1" t="s">
        <v>43</v>
      </c>
      <c r="R376" s="3">
        <v>0</v>
      </c>
      <c r="S376" s="1" t="s">
        <v>44</v>
      </c>
      <c r="T376" s="1" t="s">
        <v>45</v>
      </c>
      <c r="U376" s="1" t="s">
        <v>431</v>
      </c>
      <c r="V376" s="1" t="s">
        <v>46</v>
      </c>
      <c r="W376" s="1" t="s">
        <v>81</v>
      </c>
      <c r="X376" s="1" t="s">
        <v>433</v>
      </c>
      <c r="Y376" s="1" t="s">
        <v>245</v>
      </c>
      <c r="Z376" s="1" t="s">
        <v>219</v>
      </c>
      <c r="AA376" s="1" t="s">
        <v>51</v>
      </c>
      <c r="AB376" s="1" t="s">
        <v>433</v>
      </c>
      <c r="AC376" s="1" t="s">
        <v>37</v>
      </c>
    </row>
    <row r="377" spans="1:29" x14ac:dyDescent="0.25">
      <c r="A377" s="1" t="s">
        <v>33</v>
      </c>
      <c r="B377" s="1" t="s">
        <v>34</v>
      </c>
      <c r="C377" s="2">
        <v>45867</v>
      </c>
      <c r="D377" s="1" t="s">
        <v>238</v>
      </c>
      <c r="E377" s="1" t="s">
        <v>239</v>
      </c>
      <c r="F377" s="1" t="s">
        <v>37</v>
      </c>
      <c r="G377" s="1" t="s">
        <v>431</v>
      </c>
      <c r="H377" s="1" t="s">
        <v>432</v>
      </c>
      <c r="I377" s="3">
        <v>0</v>
      </c>
      <c r="J377" s="3">
        <v>208661</v>
      </c>
      <c r="K377" s="1" t="s">
        <v>40</v>
      </c>
      <c r="L377" s="1" t="s">
        <v>502</v>
      </c>
      <c r="M377" s="1" t="s">
        <v>503</v>
      </c>
      <c r="N377" s="1" t="s">
        <v>37</v>
      </c>
      <c r="O377" s="1" t="s">
        <v>43</v>
      </c>
      <c r="P377" s="1" t="s">
        <v>43</v>
      </c>
      <c r="Q377" s="1" t="s">
        <v>43</v>
      </c>
      <c r="R377" s="3">
        <v>0</v>
      </c>
      <c r="S377" s="1" t="s">
        <v>44</v>
      </c>
      <c r="T377" s="1" t="s">
        <v>45</v>
      </c>
      <c r="U377" s="1" t="s">
        <v>431</v>
      </c>
      <c r="V377" s="1" t="s">
        <v>46</v>
      </c>
      <c r="W377" s="1" t="s">
        <v>81</v>
      </c>
      <c r="X377" s="1" t="s">
        <v>433</v>
      </c>
      <c r="Y377" s="1" t="s">
        <v>245</v>
      </c>
      <c r="Z377" s="1" t="s">
        <v>219</v>
      </c>
      <c r="AA377" s="1" t="s">
        <v>51</v>
      </c>
      <c r="AB377" s="1" t="s">
        <v>433</v>
      </c>
      <c r="AC377" s="1" t="s">
        <v>37</v>
      </c>
    </row>
    <row r="378" spans="1:29" x14ac:dyDescent="0.25">
      <c r="A378" s="1" t="s">
        <v>33</v>
      </c>
      <c r="B378" s="1" t="s">
        <v>34</v>
      </c>
      <c r="C378" s="2">
        <v>45867</v>
      </c>
      <c r="D378" s="1" t="s">
        <v>238</v>
      </c>
      <c r="E378" s="1" t="s">
        <v>239</v>
      </c>
      <c r="F378" s="1" t="s">
        <v>37</v>
      </c>
      <c r="G378" s="1" t="s">
        <v>431</v>
      </c>
      <c r="H378" s="1" t="s">
        <v>432</v>
      </c>
      <c r="I378" s="3">
        <v>33333</v>
      </c>
      <c r="J378" s="3">
        <v>0</v>
      </c>
      <c r="K378" s="1" t="s">
        <v>40</v>
      </c>
      <c r="L378" s="1" t="s">
        <v>41</v>
      </c>
      <c r="M378" s="1" t="s">
        <v>42</v>
      </c>
      <c r="N378" s="1" t="s">
        <v>37</v>
      </c>
      <c r="O378" s="1" t="s">
        <v>43</v>
      </c>
      <c r="P378" s="1" t="s">
        <v>43</v>
      </c>
      <c r="Q378" s="1" t="s">
        <v>43</v>
      </c>
      <c r="R378" s="3">
        <v>0</v>
      </c>
      <c r="S378" s="1" t="s">
        <v>44</v>
      </c>
      <c r="T378" s="1" t="s">
        <v>45</v>
      </c>
      <c r="U378" s="1" t="s">
        <v>431</v>
      </c>
      <c r="V378" s="1" t="s">
        <v>46</v>
      </c>
      <c r="W378" s="1" t="s">
        <v>81</v>
      </c>
      <c r="X378" s="1" t="s">
        <v>433</v>
      </c>
      <c r="Y378" s="1" t="s">
        <v>245</v>
      </c>
      <c r="Z378" s="1" t="s">
        <v>219</v>
      </c>
      <c r="AA378" s="1" t="s">
        <v>51</v>
      </c>
      <c r="AB378" s="1" t="s">
        <v>433</v>
      </c>
      <c r="AC378" s="1" t="s">
        <v>37</v>
      </c>
    </row>
    <row r="379" spans="1:29" x14ac:dyDescent="0.25">
      <c r="A379" s="1" t="s">
        <v>33</v>
      </c>
      <c r="B379" s="1" t="s">
        <v>34</v>
      </c>
      <c r="C379" s="2">
        <v>45867</v>
      </c>
      <c r="D379" s="1" t="s">
        <v>238</v>
      </c>
      <c r="E379" s="1" t="s">
        <v>239</v>
      </c>
      <c r="F379" s="1" t="s">
        <v>37</v>
      </c>
      <c r="G379" s="1" t="s">
        <v>431</v>
      </c>
      <c r="H379" s="1" t="s">
        <v>432</v>
      </c>
      <c r="I379" s="3">
        <v>0</v>
      </c>
      <c r="J379" s="3">
        <v>33333</v>
      </c>
      <c r="K379" s="1" t="s">
        <v>40</v>
      </c>
      <c r="L379" s="1" t="s">
        <v>504</v>
      </c>
      <c r="M379" s="1" t="s">
        <v>505</v>
      </c>
      <c r="N379" s="1" t="s">
        <v>37</v>
      </c>
      <c r="O379" s="1" t="s">
        <v>43</v>
      </c>
      <c r="P379" s="1" t="s">
        <v>43</v>
      </c>
      <c r="Q379" s="1" t="s">
        <v>43</v>
      </c>
      <c r="R379" s="3">
        <v>0</v>
      </c>
      <c r="S379" s="1" t="s">
        <v>44</v>
      </c>
      <c r="T379" s="1" t="s">
        <v>45</v>
      </c>
      <c r="U379" s="1" t="s">
        <v>431</v>
      </c>
      <c r="V379" s="1" t="s">
        <v>46</v>
      </c>
      <c r="W379" s="1" t="s">
        <v>81</v>
      </c>
      <c r="X379" s="1" t="s">
        <v>433</v>
      </c>
      <c r="Y379" s="1" t="s">
        <v>245</v>
      </c>
      <c r="Z379" s="1" t="s">
        <v>219</v>
      </c>
      <c r="AA379" s="1" t="s">
        <v>51</v>
      </c>
      <c r="AB379" s="1" t="s">
        <v>433</v>
      </c>
      <c r="AC379" s="1" t="s">
        <v>37</v>
      </c>
    </row>
    <row r="380" spans="1:29" x14ac:dyDescent="0.25">
      <c r="A380" s="1" t="s">
        <v>33</v>
      </c>
      <c r="B380" s="1" t="s">
        <v>34</v>
      </c>
      <c r="C380" s="2">
        <v>45867</v>
      </c>
      <c r="D380" s="1" t="s">
        <v>238</v>
      </c>
      <c r="E380" s="1" t="s">
        <v>239</v>
      </c>
      <c r="F380" s="1" t="s">
        <v>37</v>
      </c>
      <c r="G380" s="1" t="s">
        <v>431</v>
      </c>
      <c r="H380" s="1" t="s">
        <v>432</v>
      </c>
      <c r="I380" s="3">
        <v>266667</v>
      </c>
      <c r="J380" s="3">
        <v>0</v>
      </c>
      <c r="K380" s="1" t="s">
        <v>40</v>
      </c>
      <c r="L380" s="1" t="s">
        <v>41</v>
      </c>
      <c r="M380" s="1" t="s">
        <v>42</v>
      </c>
      <c r="N380" s="1" t="s">
        <v>37</v>
      </c>
      <c r="O380" s="1" t="s">
        <v>43</v>
      </c>
      <c r="P380" s="1" t="s">
        <v>43</v>
      </c>
      <c r="Q380" s="1" t="s">
        <v>43</v>
      </c>
      <c r="R380" s="3">
        <v>0</v>
      </c>
      <c r="S380" s="1" t="s">
        <v>44</v>
      </c>
      <c r="T380" s="1" t="s">
        <v>45</v>
      </c>
      <c r="U380" s="1" t="s">
        <v>431</v>
      </c>
      <c r="V380" s="1" t="s">
        <v>46</v>
      </c>
      <c r="W380" s="1" t="s">
        <v>81</v>
      </c>
      <c r="X380" s="1" t="s">
        <v>433</v>
      </c>
      <c r="Y380" s="1" t="s">
        <v>245</v>
      </c>
      <c r="Z380" s="1" t="s">
        <v>219</v>
      </c>
      <c r="AA380" s="1" t="s">
        <v>51</v>
      </c>
      <c r="AB380" s="1" t="s">
        <v>433</v>
      </c>
      <c r="AC380" s="1" t="s">
        <v>37</v>
      </c>
    </row>
    <row r="381" spans="1:29" x14ac:dyDescent="0.25">
      <c r="A381" s="1" t="s">
        <v>33</v>
      </c>
      <c r="B381" s="1" t="s">
        <v>34</v>
      </c>
      <c r="C381" s="2">
        <v>45867</v>
      </c>
      <c r="D381" s="1" t="s">
        <v>238</v>
      </c>
      <c r="E381" s="1" t="s">
        <v>239</v>
      </c>
      <c r="F381" s="1" t="s">
        <v>37</v>
      </c>
      <c r="G381" s="1" t="s">
        <v>431</v>
      </c>
      <c r="H381" s="1" t="s">
        <v>432</v>
      </c>
      <c r="I381" s="3">
        <v>0</v>
      </c>
      <c r="J381" s="3">
        <v>266667</v>
      </c>
      <c r="K381" s="1" t="s">
        <v>40</v>
      </c>
      <c r="L381" s="1" t="s">
        <v>506</v>
      </c>
      <c r="M381" s="1" t="s">
        <v>507</v>
      </c>
      <c r="N381" s="1" t="s">
        <v>37</v>
      </c>
      <c r="O381" s="1" t="s">
        <v>43</v>
      </c>
      <c r="P381" s="1" t="s">
        <v>43</v>
      </c>
      <c r="Q381" s="1" t="s">
        <v>43</v>
      </c>
      <c r="R381" s="3">
        <v>0</v>
      </c>
      <c r="S381" s="1" t="s">
        <v>44</v>
      </c>
      <c r="T381" s="1" t="s">
        <v>45</v>
      </c>
      <c r="U381" s="1" t="s">
        <v>431</v>
      </c>
      <c r="V381" s="1" t="s">
        <v>46</v>
      </c>
      <c r="W381" s="1" t="s">
        <v>81</v>
      </c>
      <c r="X381" s="1" t="s">
        <v>433</v>
      </c>
      <c r="Y381" s="1" t="s">
        <v>245</v>
      </c>
      <c r="Z381" s="1" t="s">
        <v>219</v>
      </c>
      <c r="AA381" s="1" t="s">
        <v>51</v>
      </c>
      <c r="AB381" s="1" t="s">
        <v>433</v>
      </c>
      <c r="AC381" s="1" t="s">
        <v>37</v>
      </c>
    </row>
    <row r="382" spans="1:29" x14ac:dyDescent="0.25">
      <c r="A382" s="1" t="s">
        <v>33</v>
      </c>
      <c r="B382" s="1" t="s">
        <v>34</v>
      </c>
      <c r="C382" s="2">
        <v>45867</v>
      </c>
      <c r="D382" s="1" t="s">
        <v>238</v>
      </c>
      <c r="E382" s="1" t="s">
        <v>239</v>
      </c>
      <c r="F382" s="1" t="s">
        <v>37</v>
      </c>
      <c r="G382" s="1" t="s">
        <v>431</v>
      </c>
      <c r="H382" s="1" t="s">
        <v>432</v>
      </c>
      <c r="I382" s="3">
        <v>753885</v>
      </c>
      <c r="J382" s="3">
        <v>0</v>
      </c>
      <c r="K382" s="1" t="s">
        <v>40</v>
      </c>
      <c r="L382" s="1" t="s">
        <v>41</v>
      </c>
      <c r="M382" s="1" t="s">
        <v>42</v>
      </c>
      <c r="N382" s="1" t="s">
        <v>37</v>
      </c>
      <c r="O382" s="1" t="s">
        <v>43</v>
      </c>
      <c r="P382" s="1" t="s">
        <v>43</v>
      </c>
      <c r="Q382" s="1" t="s">
        <v>43</v>
      </c>
      <c r="R382" s="3">
        <v>0</v>
      </c>
      <c r="S382" s="1" t="s">
        <v>44</v>
      </c>
      <c r="T382" s="1" t="s">
        <v>45</v>
      </c>
      <c r="U382" s="1" t="s">
        <v>431</v>
      </c>
      <c r="V382" s="1" t="s">
        <v>46</v>
      </c>
      <c r="W382" s="1" t="s">
        <v>81</v>
      </c>
      <c r="X382" s="1" t="s">
        <v>433</v>
      </c>
      <c r="Y382" s="1" t="s">
        <v>245</v>
      </c>
      <c r="Z382" s="1" t="s">
        <v>219</v>
      </c>
      <c r="AA382" s="1" t="s">
        <v>51</v>
      </c>
      <c r="AB382" s="1" t="s">
        <v>433</v>
      </c>
      <c r="AC382" s="1" t="s">
        <v>37</v>
      </c>
    </row>
    <row r="383" spans="1:29" x14ac:dyDescent="0.25">
      <c r="A383" s="1" t="s">
        <v>33</v>
      </c>
      <c r="B383" s="1" t="s">
        <v>34</v>
      </c>
      <c r="C383" s="2">
        <v>45867</v>
      </c>
      <c r="D383" s="1" t="s">
        <v>238</v>
      </c>
      <c r="E383" s="1" t="s">
        <v>239</v>
      </c>
      <c r="F383" s="1" t="s">
        <v>37</v>
      </c>
      <c r="G383" s="1" t="s">
        <v>431</v>
      </c>
      <c r="H383" s="1" t="s">
        <v>432</v>
      </c>
      <c r="I383" s="3">
        <v>0</v>
      </c>
      <c r="J383" s="3">
        <v>753885</v>
      </c>
      <c r="K383" s="1" t="s">
        <v>40</v>
      </c>
      <c r="L383" s="1" t="s">
        <v>141</v>
      </c>
      <c r="M383" s="1" t="s">
        <v>142</v>
      </c>
      <c r="N383" s="1" t="s">
        <v>37</v>
      </c>
      <c r="O383" s="1" t="s">
        <v>43</v>
      </c>
      <c r="P383" s="1" t="s">
        <v>43</v>
      </c>
      <c r="Q383" s="1" t="s">
        <v>43</v>
      </c>
      <c r="R383" s="3">
        <v>0</v>
      </c>
      <c r="S383" s="1" t="s">
        <v>44</v>
      </c>
      <c r="T383" s="1" t="s">
        <v>45</v>
      </c>
      <c r="U383" s="1" t="s">
        <v>431</v>
      </c>
      <c r="V383" s="1" t="s">
        <v>46</v>
      </c>
      <c r="W383" s="1" t="s">
        <v>81</v>
      </c>
      <c r="X383" s="1" t="s">
        <v>433</v>
      </c>
      <c r="Y383" s="1" t="s">
        <v>245</v>
      </c>
      <c r="Z383" s="1" t="s">
        <v>219</v>
      </c>
      <c r="AA383" s="1" t="s">
        <v>51</v>
      </c>
      <c r="AB383" s="1" t="s">
        <v>433</v>
      </c>
      <c r="AC383" s="1" t="s">
        <v>37</v>
      </c>
    </row>
    <row r="384" spans="1:29" x14ac:dyDescent="0.25">
      <c r="A384" s="1" t="s">
        <v>33</v>
      </c>
      <c r="B384" s="1" t="s">
        <v>34</v>
      </c>
      <c r="C384" s="2">
        <v>45867</v>
      </c>
      <c r="D384" s="1" t="s">
        <v>238</v>
      </c>
      <c r="E384" s="1" t="s">
        <v>239</v>
      </c>
      <c r="F384" s="1" t="s">
        <v>37</v>
      </c>
      <c r="G384" s="1" t="s">
        <v>431</v>
      </c>
      <c r="H384" s="1" t="s">
        <v>432</v>
      </c>
      <c r="I384" s="3">
        <v>33333</v>
      </c>
      <c r="J384" s="3">
        <v>0</v>
      </c>
      <c r="K384" s="1" t="s">
        <v>40</v>
      </c>
      <c r="L384" s="1" t="s">
        <v>41</v>
      </c>
      <c r="M384" s="1" t="s">
        <v>42</v>
      </c>
      <c r="N384" s="1" t="s">
        <v>37</v>
      </c>
      <c r="O384" s="1" t="s">
        <v>43</v>
      </c>
      <c r="P384" s="1" t="s">
        <v>43</v>
      </c>
      <c r="Q384" s="1" t="s">
        <v>43</v>
      </c>
      <c r="R384" s="3">
        <v>0</v>
      </c>
      <c r="S384" s="1" t="s">
        <v>44</v>
      </c>
      <c r="T384" s="1" t="s">
        <v>45</v>
      </c>
      <c r="U384" s="1" t="s">
        <v>431</v>
      </c>
      <c r="V384" s="1" t="s">
        <v>46</v>
      </c>
      <c r="W384" s="1" t="s">
        <v>81</v>
      </c>
      <c r="X384" s="1" t="s">
        <v>433</v>
      </c>
      <c r="Y384" s="1" t="s">
        <v>245</v>
      </c>
      <c r="Z384" s="1" t="s">
        <v>219</v>
      </c>
      <c r="AA384" s="1" t="s">
        <v>51</v>
      </c>
      <c r="AB384" s="1" t="s">
        <v>433</v>
      </c>
      <c r="AC384" s="1" t="s">
        <v>37</v>
      </c>
    </row>
    <row r="385" spans="1:29" x14ac:dyDescent="0.25">
      <c r="A385" s="1" t="s">
        <v>33</v>
      </c>
      <c r="B385" s="1" t="s">
        <v>34</v>
      </c>
      <c r="C385" s="2">
        <v>45867</v>
      </c>
      <c r="D385" s="1" t="s">
        <v>238</v>
      </c>
      <c r="E385" s="1" t="s">
        <v>239</v>
      </c>
      <c r="F385" s="1" t="s">
        <v>37</v>
      </c>
      <c r="G385" s="1" t="s">
        <v>431</v>
      </c>
      <c r="H385" s="1" t="s">
        <v>432</v>
      </c>
      <c r="I385" s="3">
        <v>0</v>
      </c>
      <c r="J385" s="3">
        <v>33333</v>
      </c>
      <c r="K385" s="1" t="s">
        <v>40</v>
      </c>
      <c r="L385" s="1" t="s">
        <v>508</v>
      </c>
      <c r="M385" s="1" t="s">
        <v>509</v>
      </c>
      <c r="N385" s="1" t="s">
        <v>37</v>
      </c>
      <c r="O385" s="1" t="s">
        <v>43</v>
      </c>
      <c r="P385" s="1" t="s">
        <v>43</v>
      </c>
      <c r="Q385" s="1" t="s">
        <v>43</v>
      </c>
      <c r="R385" s="3">
        <v>0</v>
      </c>
      <c r="S385" s="1" t="s">
        <v>44</v>
      </c>
      <c r="T385" s="1" t="s">
        <v>45</v>
      </c>
      <c r="U385" s="1" t="s">
        <v>431</v>
      </c>
      <c r="V385" s="1" t="s">
        <v>46</v>
      </c>
      <c r="W385" s="1" t="s">
        <v>81</v>
      </c>
      <c r="X385" s="1" t="s">
        <v>433</v>
      </c>
      <c r="Y385" s="1" t="s">
        <v>245</v>
      </c>
      <c r="Z385" s="1" t="s">
        <v>219</v>
      </c>
      <c r="AA385" s="1" t="s">
        <v>51</v>
      </c>
      <c r="AB385" s="1" t="s">
        <v>433</v>
      </c>
      <c r="AC385" s="1" t="s">
        <v>37</v>
      </c>
    </row>
    <row r="386" spans="1:29" x14ac:dyDescent="0.25">
      <c r="A386" s="1" t="s">
        <v>33</v>
      </c>
      <c r="B386" s="1" t="s">
        <v>34</v>
      </c>
      <c r="C386" s="2">
        <v>45867</v>
      </c>
      <c r="D386" s="1" t="s">
        <v>238</v>
      </c>
      <c r="E386" s="1" t="s">
        <v>239</v>
      </c>
      <c r="F386" s="1" t="s">
        <v>37</v>
      </c>
      <c r="G386" s="1" t="s">
        <v>431</v>
      </c>
      <c r="H386" s="1" t="s">
        <v>432</v>
      </c>
      <c r="I386" s="3">
        <v>34705</v>
      </c>
      <c r="J386" s="3">
        <v>0</v>
      </c>
      <c r="K386" s="1" t="s">
        <v>40</v>
      </c>
      <c r="L386" s="1" t="s">
        <v>41</v>
      </c>
      <c r="M386" s="1" t="s">
        <v>42</v>
      </c>
      <c r="N386" s="1" t="s">
        <v>37</v>
      </c>
      <c r="O386" s="1" t="s">
        <v>43</v>
      </c>
      <c r="P386" s="1" t="s">
        <v>43</v>
      </c>
      <c r="Q386" s="1" t="s">
        <v>43</v>
      </c>
      <c r="R386" s="3">
        <v>0</v>
      </c>
      <c r="S386" s="1" t="s">
        <v>44</v>
      </c>
      <c r="T386" s="1" t="s">
        <v>45</v>
      </c>
      <c r="U386" s="1" t="s">
        <v>431</v>
      </c>
      <c r="V386" s="1" t="s">
        <v>46</v>
      </c>
      <c r="W386" s="1" t="s">
        <v>81</v>
      </c>
      <c r="X386" s="1" t="s">
        <v>433</v>
      </c>
      <c r="Y386" s="1" t="s">
        <v>245</v>
      </c>
      <c r="Z386" s="1" t="s">
        <v>219</v>
      </c>
      <c r="AA386" s="1" t="s">
        <v>51</v>
      </c>
      <c r="AB386" s="1" t="s">
        <v>433</v>
      </c>
      <c r="AC386" s="1" t="s">
        <v>37</v>
      </c>
    </row>
    <row r="387" spans="1:29" x14ac:dyDescent="0.25">
      <c r="A387" s="1" t="s">
        <v>33</v>
      </c>
      <c r="B387" s="1" t="s">
        <v>34</v>
      </c>
      <c r="C387" s="2">
        <v>45867</v>
      </c>
      <c r="D387" s="1" t="s">
        <v>238</v>
      </c>
      <c r="E387" s="1" t="s">
        <v>239</v>
      </c>
      <c r="F387" s="1" t="s">
        <v>37</v>
      </c>
      <c r="G387" s="1" t="s">
        <v>431</v>
      </c>
      <c r="H387" s="1" t="s">
        <v>432</v>
      </c>
      <c r="I387" s="3">
        <v>0</v>
      </c>
      <c r="J387" s="3">
        <v>34705</v>
      </c>
      <c r="K387" s="1" t="s">
        <v>40</v>
      </c>
      <c r="L387" s="1" t="s">
        <v>510</v>
      </c>
      <c r="M387" s="1" t="s">
        <v>511</v>
      </c>
      <c r="N387" s="1" t="s">
        <v>37</v>
      </c>
      <c r="O387" s="1" t="s">
        <v>43</v>
      </c>
      <c r="P387" s="1" t="s">
        <v>43</v>
      </c>
      <c r="Q387" s="1" t="s">
        <v>43</v>
      </c>
      <c r="R387" s="3">
        <v>0</v>
      </c>
      <c r="S387" s="1" t="s">
        <v>44</v>
      </c>
      <c r="T387" s="1" t="s">
        <v>45</v>
      </c>
      <c r="U387" s="1" t="s">
        <v>431</v>
      </c>
      <c r="V387" s="1" t="s">
        <v>46</v>
      </c>
      <c r="W387" s="1" t="s">
        <v>81</v>
      </c>
      <c r="X387" s="1" t="s">
        <v>433</v>
      </c>
      <c r="Y387" s="1" t="s">
        <v>245</v>
      </c>
      <c r="Z387" s="1" t="s">
        <v>219</v>
      </c>
      <c r="AA387" s="1" t="s">
        <v>51</v>
      </c>
      <c r="AB387" s="1" t="s">
        <v>433</v>
      </c>
      <c r="AC387" s="1" t="s">
        <v>37</v>
      </c>
    </row>
    <row r="388" spans="1:29" x14ac:dyDescent="0.25">
      <c r="A388" s="1" t="s">
        <v>33</v>
      </c>
      <c r="B388" s="1" t="s">
        <v>34</v>
      </c>
      <c r="C388" s="2">
        <v>45867</v>
      </c>
      <c r="D388" s="1" t="s">
        <v>238</v>
      </c>
      <c r="E388" s="1" t="s">
        <v>239</v>
      </c>
      <c r="F388" s="1" t="s">
        <v>37</v>
      </c>
      <c r="G388" s="1" t="s">
        <v>431</v>
      </c>
      <c r="H388" s="1" t="s">
        <v>432</v>
      </c>
      <c r="I388" s="3">
        <v>33334</v>
      </c>
      <c r="J388" s="3">
        <v>0</v>
      </c>
      <c r="K388" s="1" t="s">
        <v>40</v>
      </c>
      <c r="L388" s="1" t="s">
        <v>41</v>
      </c>
      <c r="M388" s="1" t="s">
        <v>42</v>
      </c>
      <c r="N388" s="1" t="s">
        <v>37</v>
      </c>
      <c r="O388" s="1" t="s">
        <v>43</v>
      </c>
      <c r="P388" s="1" t="s">
        <v>43</v>
      </c>
      <c r="Q388" s="1" t="s">
        <v>43</v>
      </c>
      <c r="R388" s="3">
        <v>0</v>
      </c>
      <c r="S388" s="1" t="s">
        <v>44</v>
      </c>
      <c r="T388" s="1" t="s">
        <v>45</v>
      </c>
      <c r="U388" s="1" t="s">
        <v>431</v>
      </c>
      <c r="V388" s="1" t="s">
        <v>46</v>
      </c>
      <c r="W388" s="1" t="s">
        <v>81</v>
      </c>
      <c r="X388" s="1" t="s">
        <v>433</v>
      </c>
      <c r="Y388" s="1" t="s">
        <v>245</v>
      </c>
      <c r="Z388" s="1" t="s">
        <v>219</v>
      </c>
      <c r="AA388" s="1" t="s">
        <v>51</v>
      </c>
      <c r="AB388" s="1" t="s">
        <v>433</v>
      </c>
      <c r="AC388" s="1" t="s">
        <v>37</v>
      </c>
    </row>
    <row r="389" spans="1:29" x14ac:dyDescent="0.25">
      <c r="A389" s="1" t="s">
        <v>33</v>
      </c>
      <c r="B389" s="1" t="s">
        <v>34</v>
      </c>
      <c r="C389" s="2">
        <v>45867</v>
      </c>
      <c r="D389" s="1" t="s">
        <v>238</v>
      </c>
      <c r="E389" s="1" t="s">
        <v>239</v>
      </c>
      <c r="F389" s="1" t="s">
        <v>37</v>
      </c>
      <c r="G389" s="1" t="s">
        <v>431</v>
      </c>
      <c r="H389" s="1" t="s">
        <v>432</v>
      </c>
      <c r="I389" s="3">
        <v>0</v>
      </c>
      <c r="J389" s="3">
        <v>33334</v>
      </c>
      <c r="K389" s="1" t="s">
        <v>40</v>
      </c>
      <c r="L389" s="1" t="s">
        <v>512</v>
      </c>
      <c r="M389" s="1" t="s">
        <v>513</v>
      </c>
      <c r="N389" s="1" t="s">
        <v>37</v>
      </c>
      <c r="O389" s="1" t="s">
        <v>43</v>
      </c>
      <c r="P389" s="1" t="s">
        <v>43</v>
      </c>
      <c r="Q389" s="1" t="s">
        <v>43</v>
      </c>
      <c r="R389" s="3">
        <v>0</v>
      </c>
      <c r="S389" s="1" t="s">
        <v>44</v>
      </c>
      <c r="T389" s="1" t="s">
        <v>45</v>
      </c>
      <c r="U389" s="1" t="s">
        <v>431</v>
      </c>
      <c r="V389" s="1" t="s">
        <v>46</v>
      </c>
      <c r="W389" s="1" t="s">
        <v>81</v>
      </c>
      <c r="X389" s="1" t="s">
        <v>433</v>
      </c>
      <c r="Y389" s="1" t="s">
        <v>245</v>
      </c>
      <c r="Z389" s="1" t="s">
        <v>219</v>
      </c>
      <c r="AA389" s="1" t="s">
        <v>51</v>
      </c>
      <c r="AB389" s="1" t="s">
        <v>433</v>
      </c>
      <c r="AC389" s="1" t="s">
        <v>37</v>
      </c>
    </row>
    <row r="390" spans="1:29" x14ac:dyDescent="0.25">
      <c r="A390" s="1" t="s">
        <v>33</v>
      </c>
      <c r="B390" s="1" t="s">
        <v>34</v>
      </c>
      <c r="C390" s="2">
        <v>45866</v>
      </c>
      <c r="D390" s="1" t="s">
        <v>35</v>
      </c>
      <c r="E390" s="1" t="s">
        <v>36</v>
      </c>
      <c r="F390" s="1" t="s">
        <v>37</v>
      </c>
      <c r="G390" s="1" t="s">
        <v>514</v>
      </c>
      <c r="H390" s="1" t="s">
        <v>515</v>
      </c>
      <c r="I390" s="3">
        <v>0</v>
      </c>
      <c r="J390" s="3">
        <v>936586</v>
      </c>
      <c r="K390" s="1" t="s">
        <v>40</v>
      </c>
      <c r="L390" s="1" t="s">
        <v>109</v>
      </c>
      <c r="M390" s="1" t="s">
        <v>110</v>
      </c>
      <c r="N390" s="1" t="s">
        <v>37</v>
      </c>
      <c r="O390" s="1" t="s">
        <v>43</v>
      </c>
      <c r="P390" s="1" t="s">
        <v>43</v>
      </c>
      <c r="Q390" s="1" t="s">
        <v>43</v>
      </c>
      <c r="R390" s="3">
        <v>0</v>
      </c>
      <c r="S390" s="1" t="s">
        <v>44</v>
      </c>
      <c r="T390" s="1" t="s">
        <v>45</v>
      </c>
      <c r="U390" s="1" t="s">
        <v>514</v>
      </c>
      <c r="V390" s="1" t="s">
        <v>46</v>
      </c>
      <c r="W390" s="1" t="s">
        <v>47</v>
      </c>
      <c r="X390" s="1" t="s">
        <v>516</v>
      </c>
      <c r="Y390" s="1" t="s">
        <v>49</v>
      </c>
      <c r="Z390" s="1" t="s">
        <v>50</v>
      </c>
      <c r="AA390" s="1" t="s">
        <v>51</v>
      </c>
      <c r="AB390" s="1" t="s">
        <v>516</v>
      </c>
      <c r="AC390" s="1" t="s">
        <v>37</v>
      </c>
    </row>
    <row r="391" spans="1:29" x14ac:dyDescent="0.25">
      <c r="A391" s="1" t="s">
        <v>33</v>
      </c>
      <c r="B391" s="1" t="s">
        <v>34</v>
      </c>
      <c r="C391" s="2">
        <v>45860</v>
      </c>
      <c r="D391" s="1" t="s">
        <v>35</v>
      </c>
      <c r="E391" s="1" t="s">
        <v>36</v>
      </c>
      <c r="F391" s="1" t="s">
        <v>37</v>
      </c>
      <c r="G391" s="1" t="s">
        <v>517</v>
      </c>
      <c r="H391" s="1" t="s">
        <v>518</v>
      </c>
      <c r="I391" s="3">
        <v>0</v>
      </c>
      <c r="J391" s="3">
        <v>2040350</v>
      </c>
      <c r="K391" s="1" t="s">
        <v>40</v>
      </c>
      <c r="L391" s="1" t="s">
        <v>297</v>
      </c>
      <c r="M391" s="1" t="s">
        <v>298</v>
      </c>
      <c r="N391" s="1" t="s">
        <v>37</v>
      </c>
      <c r="O391" s="1" t="s">
        <v>43</v>
      </c>
      <c r="P391" s="1" t="s">
        <v>43</v>
      </c>
      <c r="Q391" s="1" t="s">
        <v>43</v>
      </c>
      <c r="R391" s="3">
        <v>0</v>
      </c>
      <c r="S391" s="1" t="s">
        <v>44</v>
      </c>
      <c r="T391" s="1" t="s">
        <v>45</v>
      </c>
      <c r="U391" s="1" t="s">
        <v>517</v>
      </c>
      <c r="V391" s="1" t="s">
        <v>46</v>
      </c>
      <c r="W391" s="1" t="s">
        <v>47</v>
      </c>
      <c r="X391" s="1" t="s">
        <v>519</v>
      </c>
      <c r="Y391" s="1" t="s">
        <v>49</v>
      </c>
      <c r="Z391" s="1" t="s">
        <v>50</v>
      </c>
      <c r="AA391" s="1" t="s">
        <v>51</v>
      </c>
      <c r="AB391" s="1" t="s">
        <v>519</v>
      </c>
      <c r="AC391" s="1" t="s">
        <v>37</v>
      </c>
    </row>
    <row r="392" spans="1:29" x14ac:dyDescent="0.25">
      <c r="A392" s="1" t="s">
        <v>33</v>
      </c>
      <c r="B392" s="1" t="s">
        <v>34</v>
      </c>
      <c r="C392" s="2">
        <v>45846</v>
      </c>
      <c r="D392" s="1" t="s">
        <v>35</v>
      </c>
      <c r="E392" s="1" t="s">
        <v>36</v>
      </c>
      <c r="F392" s="1" t="s">
        <v>37</v>
      </c>
      <c r="G392" s="1" t="s">
        <v>520</v>
      </c>
      <c r="H392" s="1" t="s">
        <v>363</v>
      </c>
      <c r="I392" s="3">
        <v>0</v>
      </c>
      <c r="J392" s="3">
        <v>1423500</v>
      </c>
      <c r="K392" s="1" t="s">
        <v>40</v>
      </c>
      <c r="L392" s="1" t="s">
        <v>297</v>
      </c>
      <c r="M392" s="1" t="s">
        <v>298</v>
      </c>
      <c r="N392" s="1" t="s">
        <v>37</v>
      </c>
      <c r="O392" s="1" t="s">
        <v>43</v>
      </c>
      <c r="P392" s="1" t="s">
        <v>43</v>
      </c>
      <c r="Q392" s="1" t="s">
        <v>43</v>
      </c>
      <c r="R392" s="3">
        <v>0</v>
      </c>
      <c r="S392" s="1" t="s">
        <v>44</v>
      </c>
      <c r="T392" s="1" t="s">
        <v>45</v>
      </c>
      <c r="U392" s="1" t="s">
        <v>520</v>
      </c>
      <c r="V392" s="1" t="s">
        <v>46</v>
      </c>
      <c r="W392" s="1" t="s">
        <v>47</v>
      </c>
      <c r="X392" s="1" t="s">
        <v>521</v>
      </c>
      <c r="Y392" s="1" t="s">
        <v>49</v>
      </c>
      <c r="Z392" s="1" t="s">
        <v>50</v>
      </c>
      <c r="AA392" s="1" t="s">
        <v>51</v>
      </c>
      <c r="AB392" s="1" t="s">
        <v>521</v>
      </c>
      <c r="AC392" s="1" t="s">
        <v>37</v>
      </c>
    </row>
    <row r="393" spans="1:29" x14ac:dyDescent="0.25">
      <c r="A393" s="1" t="s">
        <v>33</v>
      </c>
      <c r="B393" s="1" t="s">
        <v>34</v>
      </c>
      <c r="C393" s="2">
        <v>45846</v>
      </c>
      <c r="D393" s="1" t="s">
        <v>35</v>
      </c>
      <c r="E393" s="1" t="s">
        <v>36</v>
      </c>
      <c r="F393" s="1" t="s">
        <v>37</v>
      </c>
      <c r="G393" s="1" t="s">
        <v>520</v>
      </c>
      <c r="H393" s="1" t="s">
        <v>363</v>
      </c>
      <c r="I393" s="3">
        <v>0</v>
      </c>
      <c r="J393" s="3">
        <v>47450</v>
      </c>
      <c r="K393" s="1" t="s">
        <v>40</v>
      </c>
      <c r="L393" s="1" t="s">
        <v>506</v>
      </c>
      <c r="M393" s="1" t="s">
        <v>507</v>
      </c>
      <c r="N393" s="1" t="s">
        <v>37</v>
      </c>
      <c r="O393" s="1" t="s">
        <v>43</v>
      </c>
      <c r="P393" s="1" t="s">
        <v>43</v>
      </c>
      <c r="Q393" s="1" t="s">
        <v>43</v>
      </c>
      <c r="R393" s="3">
        <v>0</v>
      </c>
      <c r="S393" s="1" t="s">
        <v>44</v>
      </c>
      <c r="T393" s="1" t="s">
        <v>45</v>
      </c>
      <c r="U393" s="1" t="s">
        <v>520</v>
      </c>
      <c r="V393" s="1" t="s">
        <v>46</v>
      </c>
      <c r="W393" s="1" t="s">
        <v>47</v>
      </c>
      <c r="X393" s="1" t="s">
        <v>521</v>
      </c>
      <c r="Y393" s="1" t="s">
        <v>49</v>
      </c>
      <c r="Z393" s="1" t="s">
        <v>50</v>
      </c>
      <c r="AA393" s="1" t="s">
        <v>51</v>
      </c>
      <c r="AB393" s="1" t="s">
        <v>521</v>
      </c>
      <c r="AC393" s="1" t="s">
        <v>37</v>
      </c>
    </row>
    <row r="394" spans="1:29" x14ac:dyDescent="0.25">
      <c r="A394" s="1" t="s">
        <v>33</v>
      </c>
      <c r="B394" s="1" t="s">
        <v>34</v>
      </c>
      <c r="C394" s="2">
        <v>45846</v>
      </c>
      <c r="D394" s="1" t="s">
        <v>35</v>
      </c>
      <c r="E394" s="1" t="s">
        <v>36</v>
      </c>
      <c r="F394" s="1" t="s">
        <v>37</v>
      </c>
      <c r="G394" s="1" t="s">
        <v>520</v>
      </c>
      <c r="H394" s="1" t="s">
        <v>363</v>
      </c>
      <c r="I394" s="3">
        <v>0</v>
      </c>
      <c r="J394" s="3">
        <v>142350</v>
      </c>
      <c r="K394" s="1" t="s">
        <v>40</v>
      </c>
      <c r="L394" s="1" t="s">
        <v>152</v>
      </c>
      <c r="M394" s="1" t="s">
        <v>153</v>
      </c>
      <c r="N394" s="1" t="s">
        <v>37</v>
      </c>
      <c r="O394" s="1" t="s">
        <v>43</v>
      </c>
      <c r="P394" s="1" t="s">
        <v>43</v>
      </c>
      <c r="Q394" s="1" t="s">
        <v>43</v>
      </c>
      <c r="R394" s="3">
        <v>0</v>
      </c>
      <c r="S394" s="1" t="s">
        <v>44</v>
      </c>
      <c r="T394" s="1" t="s">
        <v>45</v>
      </c>
      <c r="U394" s="1" t="s">
        <v>520</v>
      </c>
      <c r="V394" s="1" t="s">
        <v>46</v>
      </c>
      <c r="W394" s="1" t="s">
        <v>47</v>
      </c>
      <c r="X394" s="1" t="s">
        <v>521</v>
      </c>
      <c r="Y394" s="1" t="s">
        <v>49</v>
      </c>
      <c r="Z394" s="1" t="s">
        <v>50</v>
      </c>
      <c r="AA394" s="1" t="s">
        <v>51</v>
      </c>
      <c r="AB394" s="1" t="s">
        <v>521</v>
      </c>
      <c r="AC394" s="1" t="s">
        <v>37</v>
      </c>
    </row>
    <row r="395" spans="1:29" x14ac:dyDescent="0.25">
      <c r="A395" s="1" t="s">
        <v>33</v>
      </c>
      <c r="B395" s="1" t="s">
        <v>34</v>
      </c>
      <c r="C395" s="2">
        <v>45846</v>
      </c>
      <c r="D395" s="1" t="s">
        <v>35</v>
      </c>
      <c r="E395" s="1" t="s">
        <v>36</v>
      </c>
      <c r="F395" s="1" t="s">
        <v>37</v>
      </c>
      <c r="G395" s="1" t="s">
        <v>520</v>
      </c>
      <c r="H395" s="1" t="s">
        <v>363</v>
      </c>
      <c r="I395" s="3">
        <v>0</v>
      </c>
      <c r="J395" s="3">
        <v>47450</v>
      </c>
      <c r="K395" s="1" t="s">
        <v>40</v>
      </c>
      <c r="L395" s="1" t="s">
        <v>354</v>
      </c>
      <c r="M395" s="1" t="s">
        <v>355</v>
      </c>
      <c r="N395" s="1" t="s">
        <v>37</v>
      </c>
      <c r="O395" s="1" t="s">
        <v>43</v>
      </c>
      <c r="P395" s="1" t="s">
        <v>43</v>
      </c>
      <c r="Q395" s="1" t="s">
        <v>43</v>
      </c>
      <c r="R395" s="3">
        <v>0</v>
      </c>
      <c r="S395" s="1" t="s">
        <v>44</v>
      </c>
      <c r="T395" s="1" t="s">
        <v>45</v>
      </c>
      <c r="U395" s="1" t="s">
        <v>520</v>
      </c>
      <c r="V395" s="1" t="s">
        <v>46</v>
      </c>
      <c r="W395" s="1" t="s">
        <v>47</v>
      </c>
      <c r="X395" s="1" t="s">
        <v>521</v>
      </c>
      <c r="Y395" s="1" t="s">
        <v>49</v>
      </c>
      <c r="Z395" s="1" t="s">
        <v>50</v>
      </c>
      <c r="AA395" s="1" t="s">
        <v>51</v>
      </c>
      <c r="AB395" s="1" t="s">
        <v>521</v>
      </c>
      <c r="AC395" s="1" t="s">
        <v>37</v>
      </c>
    </row>
    <row r="396" spans="1:29" x14ac:dyDescent="0.25">
      <c r="A396" s="1" t="s">
        <v>33</v>
      </c>
      <c r="B396" s="1" t="s">
        <v>34</v>
      </c>
      <c r="C396" s="2">
        <v>45846</v>
      </c>
      <c r="D396" s="1" t="s">
        <v>35</v>
      </c>
      <c r="E396" s="1" t="s">
        <v>36</v>
      </c>
      <c r="F396" s="1" t="s">
        <v>37</v>
      </c>
      <c r="G396" s="1" t="s">
        <v>520</v>
      </c>
      <c r="H396" s="1" t="s">
        <v>363</v>
      </c>
      <c r="I396" s="3">
        <v>0</v>
      </c>
      <c r="J396" s="3">
        <v>875021</v>
      </c>
      <c r="K396" s="1" t="s">
        <v>40</v>
      </c>
      <c r="L396" s="1" t="s">
        <v>156</v>
      </c>
      <c r="M396" s="1" t="s">
        <v>157</v>
      </c>
      <c r="N396" s="1" t="s">
        <v>37</v>
      </c>
      <c r="O396" s="1" t="s">
        <v>43</v>
      </c>
      <c r="P396" s="1" t="s">
        <v>43</v>
      </c>
      <c r="Q396" s="1" t="s">
        <v>43</v>
      </c>
      <c r="R396" s="3">
        <v>0</v>
      </c>
      <c r="S396" s="1" t="s">
        <v>44</v>
      </c>
      <c r="T396" s="1" t="s">
        <v>45</v>
      </c>
      <c r="U396" s="1" t="s">
        <v>520</v>
      </c>
      <c r="V396" s="1" t="s">
        <v>46</v>
      </c>
      <c r="W396" s="1" t="s">
        <v>47</v>
      </c>
      <c r="X396" s="1" t="s">
        <v>521</v>
      </c>
      <c r="Y396" s="1" t="s">
        <v>49</v>
      </c>
      <c r="Z396" s="1" t="s">
        <v>50</v>
      </c>
      <c r="AA396" s="1" t="s">
        <v>51</v>
      </c>
      <c r="AB396" s="1" t="s">
        <v>521</v>
      </c>
      <c r="AC396" s="1" t="s">
        <v>37</v>
      </c>
    </row>
    <row r="397" spans="1:29" x14ac:dyDescent="0.25">
      <c r="A397" s="1" t="s">
        <v>33</v>
      </c>
      <c r="B397" s="1" t="s">
        <v>34</v>
      </c>
      <c r="C397" s="2">
        <v>45846</v>
      </c>
      <c r="D397" s="1" t="s">
        <v>35</v>
      </c>
      <c r="E397" s="1" t="s">
        <v>36</v>
      </c>
      <c r="F397" s="1" t="s">
        <v>37</v>
      </c>
      <c r="G397" s="1" t="s">
        <v>520</v>
      </c>
      <c r="H397" s="1" t="s">
        <v>522</v>
      </c>
      <c r="I397" s="3">
        <v>0</v>
      </c>
      <c r="J397" s="3">
        <v>142350</v>
      </c>
      <c r="K397" s="1" t="s">
        <v>40</v>
      </c>
      <c r="L397" s="1" t="s">
        <v>158</v>
      </c>
      <c r="M397" s="1" t="s">
        <v>159</v>
      </c>
      <c r="N397" s="1" t="s">
        <v>37</v>
      </c>
      <c r="O397" s="1" t="s">
        <v>43</v>
      </c>
      <c r="P397" s="1" t="s">
        <v>43</v>
      </c>
      <c r="Q397" s="1" t="s">
        <v>43</v>
      </c>
      <c r="R397" s="3">
        <v>0</v>
      </c>
      <c r="S397" s="1" t="s">
        <v>44</v>
      </c>
      <c r="T397" s="1" t="s">
        <v>45</v>
      </c>
      <c r="U397" s="1" t="s">
        <v>520</v>
      </c>
      <c r="V397" s="1" t="s">
        <v>46</v>
      </c>
      <c r="W397" s="1" t="s">
        <v>47</v>
      </c>
      <c r="X397" s="1" t="s">
        <v>521</v>
      </c>
      <c r="Y397" s="1" t="s">
        <v>49</v>
      </c>
      <c r="Z397" s="1" t="s">
        <v>50</v>
      </c>
      <c r="AA397" s="1" t="s">
        <v>51</v>
      </c>
      <c r="AB397" s="1" t="s">
        <v>521</v>
      </c>
      <c r="AC397" s="1" t="s">
        <v>37</v>
      </c>
    </row>
    <row r="398" spans="1:29" x14ac:dyDescent="0.25">
      <c r="A398" s="1" t="s">
        <v>33</v>
      </c>
      <c r="B398" s="1" t="s">
        <v>34</v>
      </c>
      <c r="C398" s="2">
        <v>45841</v>
      </c>
      <c r="D398" s="1" t="s">
        <v>35</v>
      </c>
      <c r="E398" s="1" t="s">
        <v>36</v>
      </c>
      <c r="F398" s="1" t="s">
        <v>37</v>
      </c>
      <c r="G398" s="1" t="s">
        <v>523</v>
      </c>
      <c r="H398" s="1" t="s">
        <v>524</v>
      </c>
      <c r="I398" s="3">
        <v>0</v>
      </c>
      <c r="J398" s="3">
        <v>47450</v>
      </c>
      <c r="K398" s="1" t="s">
        <v>40</v>
      </c>
      <c r="L398" s="1" t="s">
        <v>285</v>
      </c>
      <c r="M398" s="1" t="s">
        <v>286</v>
      </c>
      <c r="N398" s="1" t="s">
        <v>37</v>
      </c>
      <c r="O398" s="1" t="s">
        <v>43</v>
      </c>
      <c r="P398" s="1" t="s">
        <v>43</v>
      </c>
      <c r="Q398" s="1" t="s">
        <v>43</v>
      </c>
      <c r="R398" s="3">
        <v>0</v>
      </c>
      <c r="S398" s="1" t="s">
        <v>44</v>
      </c>
      <c r="T398" s="1" t="s">
        <v>45</v>
      </c>
      <c r="U398" s="1" t="s">
        <v>523</v>
      </c>
      <c r="V398" s="1" t="s">
        <v>46</v>
      </c>
      <c r="W398" s="1" t="s">
        <v>47</v>
      </c>
      <c r="X398" s="1" t="s">
        <v>525</v>
      </c>
      <c r="Y398" s="1" t="s">
        <v>49</v>
      </c>
      <c r="Z398" s="1" t="s">
        <v>50</v>
      </c>
      <c r="AA398" s="1" t="s">
        <v>51</v>
      </c>
      <c r="AB398" s="1" t="s">
        <v>525</v>
      </c>
      <c r="AC398" s="1" t="s">
        <v>37</v>
      </c>
    </row>
    <row r="399" spans="1:29" x14ac:dyDescent="0.25">
      <c r="A399" s="1" t="s">
        <v>33</v>
      </c>
      <c r="B399" s="1" t="s">
        <v>34</v>
      </c>
      <c r="C399" s="2">
        <v>45840</v>
      </c>
      <c r="D399" s="1" t="s">
        <v>35</v>
      </c>
      <c r="E399" s="1" t="s">
        <v>36</v>
      </c>
      <c r="F399" s="1" t="s">
        <v>37</v>
      </c>
      <c r="G399" s="1" t="s">
        <v>526</v>
      </c>
      <c r="H399" s="1" t="s">
        <v>350</v>
      </c>
      <c r="I399" s="3">
        <v>0</v>
      </c>
      <c r="J399" s="3">
        <v>47450</v>
      </c>
      <c r="K399" s="1" t="s">
        <v>40</v>
      </c>
      <c r="L399" s="1" t="s">
        <v>285</v>
      </c>
      <c r="M399" s="1" t="s">
        <v>286</v>
      </c>
      <c r="N399" s="1" t="s">
        <v>37</v>
      </c>
      <c r="O399" s="1" t="s">
        <v>43</v>
      </c>
      <c r="P399" s="1" t="s">
        <v>43</v>
      </c>
      <c r="Q399" s="1" t="s">
        <v>43</v>
      </c>
      <c r="R399" s="3">
        <v>0</v>
      </c>
      <c r="S399" s="1" t="s">
        <v>44</v>
      </c>
      <c r="T399" s="1" t="s">
        <v>45</v>
      </c>
      <c r="U399" s="1" t="s">
        <v>526</v>
      </c>
      <c r="V399" s="1" t="s">
        <v>46</v>
      </c>
      <c r="W399" s="1" t="s">
        <v>47</v>
      </c>
      <c r="X399" s="1" t="s">
        <v>527</v>
      </c>
      <c r="Y399" s="1" t="s">
        <v>49</v>
      </c>
      <c r="Z399" s="1" t="s">
        <v>50</v>
      </c>
      <c r="AA399" s="1" t="s">
        <v>51</v>
      </c>
      <c r="AB399" s="1" t="s">
        <v>527</v>
      </c>
      <c r="AC399" s="1" t="s">
        <v>37</v>
      </c>
    </row>
    <row r="400" spans="1:29" x14ac:dyDescent="0.25">
      <c r="A400" s="1" t="s">
        <v>33</v>
      </c>
      <c r="B400" s="1" t="s">
        <v>34</v>
      </c>
      <c r="C400" s="2">
        <v>45840</v>
      </c>
      <c r="D400" s="1" t="s">
        <v>35</v>
      </c>
      <c r="E400" s="1" t="s">
        <v>36</v>
      </c>
      <c r="F400" s="1" t="s">
        <v>37</v>
      </c>
      <c r="G400" s="1" t="s">
        <v>526</v>
      </c>
      <c r="H400" s="1" t="s">
        <v>528</v>
      </c>
      <c r="I400" s="3">
        <v>0</v>
      </c>
      <c r="J400" s="3">
        <v>48218</v>
      </c>
      <c r="K400" s="1" t="s">
        <v>40</v>
      </c>
      <c r="L400" s="1" t="s">
        <v>111</v>
      </c>
      <c r="M400" s="1" t="s">
        <v>112</v>
      </c>
      <c r="N400" s="1" t="s">
        <v>37</v>
      </c>
      <c r="O400" s="1" t="s">
        <v>43</v>
      </c>
      <c r="P400" s="1" t="s">
        <v>43</v>
      </c>
      <c r="Q400" s="1" t="s">
        <v>43</v>
      </c>
      <c r="R400" s="3">
        <v>0</v>
      </c>
      <c r="S400" s="1" t="s">
        <v>44</v>
      </c>
      <c r="T400" s="1" t="s">
        <v>45</v>
      </c>
      <c r="U400" s="1" t="s">
        <v>526</v>
      </c>
      <c r="V400" s="1" t="s">
        <v>46</v>
      </c>
      <c r="W400" s="1" t="s">
        <v>47</v>
      </c>
      <c r="X400" s="1" t="s">
        <v>527</v>
      </c>
      <c r="Y400" s="1" t="s">
        <v>49</v>
      </c>
      <c r="Z400" s="1" t="s">
        <v>50</v>
      </c>
      <c r="AA400" s="1" t="s">
        <v>51</v>
      </c>
      <c r="AB400" s="1" t="s">
        <v>527</v>
      </c>
      <c r="AC400" s="1" t="s">
        <v>37</v>
      </c>
    </row>
    <row r="401" spans="1:29" x14ac:dyDescent="0.25">
      <c r="A401" s="1" t="s">
        <v>33</v>
      </c>
      <c r="B401" s="1" t="s">
        <v>34</v>
      </c>
      <c r="C401" s="2">
        <v>45869</v>
      </c>
      <c r="D401" s="1" t="s">
        <v>73</v>
      </c>
      <c r="E401" s="1" t="s">
        <v>74</v>
      </c>
      <c r="F401" s="1" t="s">
        <v>37</v>
      </c>
      <c r="G401" s="1" t="s">
        <v>529</v>
      </c>
      <c r="H401" s="1" t="s">
        <v>76</v>
      </c>
      <c r="I401" s="3">
        <v>142350</v>
      </c>
      <c r="J401" s="3">
        <v>0</v>
      </c>
      <c r="K401" s="1" t="s">
        <v>40</v>
      </c>
      <c r="L401" s="1" t="s">
        <v>115</v>
      </c>
      <c r="M401" s="1" t="s">
        <v>116</v>
      </c>
      <c r="N401" s="1" t="s">
        <v>79</v>
      </c>
      <c r="O401" s="1" t="s">
        <v>80</v>
      </c>
      <c r="P401" s="1" t="s">
        <v>43</v>
      </c>
      <c r="Q401" s="1" t="s">
        <v>43</v>
      </c>
      <c r="R401" s="3">
        <v>0</v>
      </c>
      <c r="S401" s="1" t="s">
        <v>44</v>
      </c>
      <c r="T401" s="1" t="s">
        <v>45</v>
      </c>
      <c r="U401" s="1" t="s">
        <v>529</v>
      </c>
      <c r="V401" s="1" t="s">
        <v>46</v>
      </c>
      <c r="W401" s="1" t="s">
        <v>530</v>
      </c>
      <c r="X401" s="1" t="s">
        <v>531</v>
      </c>
      <c r="Y401" s="1" t="s">
        <v>83</v>
      </c>
      <c r="Z401" s="1" t="s">
        <v>532</v>
      </c>
      <c r="AA401" s="1" t="s">
        <v>51</v>
      </c>
      <c r="AB401" s="1" t="s">
        <v>531</v>
      </c>
      <c r="AC401" s="1" t="s">
        <v>37</v>
      </c>
    </row>
    <row r="402" spans="1:29" x14ac:dyDescent="0.25">
      <c r="A402" s="1" t="s">
        <v>33</v>
      </c>
      <c r="B402" s="1" t="s">
        <v>34</v>
      </c>
      <c r="C402" s="2">
        <v>45869</v>
      </c>
      <c r="D402" s="1" t="s">
        <v>73</v>
      </c>
      <c r="E402" s="1" t="s">
        <v>74</v>
      </c>
      <c r="F402" s="1" t="s">
        <v>37</v>
      </c>
      <c r="G402" s="1" t="s">
        <v>529</v>
      </c>
      <c r="H402" s="1" t="s">
        <v>76</v>
      </c>
      <c r="I402" s="3">
        <v>47450</v>
      </c>
      <c r="J402" s="3">
        <v>0</v>
      </c>
      <c r="K402" s="1" t="s">
        <v>40</v>
      </c>
      <c r="L402" s="1" t="s">
        <v>285</v>
      </c>
      <c r="M402" s="1" t="s">
        <v>286</v>
      </c>
      <c r="N402" s="1" t="s">
        <v>79</v>
      </c>
      <c r="O402" s="1" t="s">
        <v>80</v>
      </c>
      <c r="P402" s="1" t="s">
        <v>43</v>
      </c>
      <c r="Q402" s="1" t="s">
        <v>43</v>
      </c>
      <c r="R402" s="3">
        <v>0</v>
      </c>
      <c r="S402" s="1" t="s">
        <v>44</v>
      </c>
      <c r="T402" s="1" t="s">
        <v>45</v>
      </c>
      <c r="U402" s="1" t="s">
        <v>529</v>
      </c>
      <c r="V402" s="1" t="s">
        <v>46</v>
      </c>
      <c r="W402" s="1" t="s">
        <v>530</v>
      </c>
      <c r="X402" s="1" t="s">
        <v>531</v>
      </c>
      <c r="Y402" s="1" t="s">
        <v>83</v>
      </c>
      <c r="Z402" s="1" t="s">
        <v>532</v>
      </c>
      <c r="AA402" s="1" t="s">
        <v>51</v>
      </c>
      <c r="AB402" s="1" t="s">
        <v>531</v>
      </c>
      <c r="AC402" s="1" t="s">
        <v>37</v>
      </c>
    </row>
    <row r="403" spans="1:29" x14ac:dyDescent="0.25">
      <c r="A403" s="1" t="s">
        <v>33</v>
      </c>
      <c r="B403" s="1" t="s">
        <v>34</v>
      </c>
      <c r="C403" s="2">
        <v>45869</v>
      </c>
      <c r="D403" s="1" t="s">
        <v>73</v>
      </c>
      <c r="E403" s="1" t="s">
        <v>74</v>
      </c>
      <c r="F403" s="1" t="s">
        <v>37</v>
      </c>
      <c r="G403" s="1" t="s">
        <v>529</v>
      </c>
      <c r="H403" s="1" t="s">
        <v>76</v>
      </c>
      <c r="I403" s="3">
        <v>94900</v>
      </c>
      <c r="J403" s="3">
        <v>0</v>
      </c>
      <c r="K403" s="1" t="s">
        <v>40</v>
      </c>
      <c r="L403" s="1" t="s">
        <v>133</v>
      </c>
      <c r="M403" s="1" t="s">
        <v>134</v>
      </c>
      <c r="N403" s="1" t="s">
        <v>79</v>
      </c>
      <c r="O403" s="1" t="s">
        <v>80</v>
      </c>
      <c r="P403" s="1" t="s">
        <v>43</v>
      </c>
      <c r="Q403" s="1" t="s">
        <v>43</v>
      </c>
      <c r="R403" s="3">
        <v>0</v>
      </c>
      <c r="S403" s="1" t="s">
        <v>44</v>
      </c>
      <c r="T403" s="1" t="s">
        <v>45</v>
      </c>
      <c r="U403" s="1" t="s">
        <v>529</v>
      </c>
      <c r="V403" s="1" t="s">
        <v>46</v>
      </c>
      <c r="W403" s="1" t="s">
        <v>530</v>
      </c>
      <c r="X403" s="1" t="s">
        <v>531</v>
      </c>
      <c r="Y403" s="1" t="s">
        <v>83</v>
      </c>
      <c r="Z403" s="1" t="s">
        <v>532</v>
      </c>
      <c r="AA403" s="1" t="s">
        <v>51</v>
      </c>
      <c r="AB403" s="1" t="s">
        <v>531</v>
      </c>
      <c r="AC403" s="1" t="s">
        <v>37</v>
      </c>
    </row>
    <row r="404" spans="1:29" x14ac:dyDescent="0.25">
      <c r="A404" s="1" t="s">
        <v>33</v>
      </c>
      <c r="B404" s="1" t="s">
        <v>34</v>
      </c>
      <c r="C404" s="2">
        <v>45869</v>
      </c>
      <c r="D404" s="1" t="s">
        <v>73</v>
      </c>
      <c r="E404" s="1" t="s">
        <v>74</v>
      </c>
      <c r="F404" s="1" t="s">
        <v>37</v>
      </c>
      <c r="G404" s="1" t="s">
        <v>529</v>
      </c>
      <c r="H404" s="1" t="s">
        <v>76</v>
      </c>
      <c r="I404" s="3">
        <v>332150</v>
      </c>
      <c r="J404" s="3">
        <v>0</v>
      </c>
      <c r="K404" s="1" t="s">
        <v>40</v>
      </c>
      <c r="L404" s="1" t="s">
        <v>117</v>
      </c>
      <c r="M404" s="1" t="s">
        <v>118</v>
      </c>
      <c r="N404" s="1" t="s">
        <v>79</v>
      </c>
      <c r="O404" s="1" t="s">
        <v>80</v>
      </c>
      <c r="P404" s="1" t="s">
        <v>43</v>
      </c>
      <c r="Q404" s="1" t="s">
        <v>43</v>
      </c>
      <c r="R404" s="3">
        <v>0</v>
      </c>
      <c r="S404" s="1" t="s">
        <v>44</v>
      </c>
      <c r="T404" s="1" t="s">
        <v>45</v>
      </c>
      <c r="U404" s="1" t="s">
        <v>529</v>
      </c>
      <c r="V404" s="1" t="s">
        <v>46</v>
      </c>
      <c r="W404" s="1" t="s">
        <v>530</v>
      </c>
      <c r="X404" s="1" t="s">
        <v>531</v>
      </c>
      <c r="Y404" s="1" t="s">
        <v>83</v>
      </c>
      <c r="Z404" s="1" t="s">
        <v>532</v>
      </c>
      <c r="AA404" s="1" t="s">
        <v>51</v>
      </c>
      <c r="AB404" s="1" t="s">
        <v>531</v>
      </c>
      <c r="AC404" s="1" t="s">
        <v>37</v>
      </c>
    </row>
    <row r="405" spans="1:29" x14ac:dyDescent="0.25">
      <c r="A405" s="1" t="s">
        <v>33</v>
      </c>
      <c r="B405" s="1" t="s">
        <v>34</v>
      </c>
      <c r="C405" s="2">
        <v>45869</v>
      </c>
      <c r="D405" s="1" t="s">
        <v>73</v>
      </c>
      <c r="E405" s="1" t="s">
        <v>74</v>
      </c>
      <c r="F405" s="1" t="s">
        <v>37</v>
      </c>
      <c r="G405" s="1" t="s">
        <v>529</v>
      </c>
      <c r="H405" s="1" t="s">
        <v>76</v>
      </c>
      <c r="I405" s="3">
        <v>153639</v>
      </c>
      <c r="J405" s="3">
        <v>0</v>
      </c>
      <c r="K405" s="1" t="s">
        <v>40</v>
      </c>
      <c r="L405" s="1" t="s">
        <v>533</v>
      </c>
      <c r="M405" s="1" t="s">
        <v>534</v>
      </c>
      <c r="N405" s="1" t="s">
        <v>79</v>
      </c>
      <c r="O405" s="1" t="s">
        <v>80</v>
      </c>
      <c r="P405" s="1" t="s">
        <v>43</v>
      </c>
      <c r="Q405" s="1" t="s">
        <v>43</v>
      </c>
      <c r="R405" s="3">
        <v>0</v>
      </c>
      <c r="S405" s="1" t="s">
        <v>44</v>
      </c>
      <c r="T405" s="1" t="s">
        <v>45</v>
      </c>
      <c r="U405" s="1" t="s">
        <v>529</v>
      </c>
      <c r="V405" s="1" t="s">
        <v>46</v>
      </c>
      <c r="W405" s="1" t="s">
        <v>530</v>
      </c>
      <c r="X405" s="1" t="s">
        <v>531</v>
      </c>
      <c r="Y405" s="1" t="s">
        <v>83</v>
      </c>
      <c r="Z405" s="1" t="s">
        <v>532</v>
      </c>
      <c r="AA405" s="1" t="s">
        <v>51</v>
      </c>
      <c r="AB405" s="1" t="s">
        <v>531</v>
      </c>
      <c r="AC405" s="1" t="s">
        <v>37</v>
      </c>
    </row>
    <row r="406" spans="1:29" x14ac:dyDescent="0.25">
      <c r="A406" s="1" t="s">
        <v>33</v>
      </c>
      <c r="B406" s="1" t="s">
        <v>34</v>
      </c>
      <c r="C406" s="2">
        <v>45869</v>
      </c>
      <c r="D406" s="1" t="s">
        <v>73</v>
      </c>
      <c r="E406" s="1" t="s">
        <v>74</v>
      </c>
      <c r="F406" s="1" t="s">
        <v>37</v>
      </c>
      <c r="G406" s="1" t="s">
        <v>529</v>
      </c>
      <c r="H406" s="1" t="s">
        <v>76</v>
      </c>
      <c r="I406" s="3">
        <v>379600</v>
      </c>
      <c r="J406" s="3">
        <v>0</v>
      </c>
      <c r="K406" s="1" t="s">
        <v>40</v>
      </c>
      <c r="L406" s="1" t="s">
        <v>410</v>
      </c>
      <c r="M406" s="1" t="s">
        <v>411</v>
      </c>
      <c r="N406" s="1" t="s">
        <v>79</v>
      </c>
      <c r="O406" s="1" t="s">
        <v>80</v>
      </c>
      <c r="P406" s="1" t="s">
        <v>43</v>
      </c>
      <c r="Q406" s="1" t="s">
        <v>43</v>
      </c>
      <c r="R406" s="3">
        <v>0</v>
      </c>
      <c r="S406" s="1" t="s">
        <v>44</v>
      </c>
      <c r="T406" s="1" t="s">
        <v>45</v>
      </c>
      <c r="U406" s="1" t="s">
        <v>529</v>
      </c>
      <c r="V406" s="1" t="s">
        <v>46</v>
      </c>
      <c r="W406" s="1" t="s">
        <v>530</v>
      </c>
      <c r="X406" s="1" t="s">
        <v>531</v>
      </c>
      <c r="Y406" s="1" t="s">
        <v>83</v>
      </c>
      <c r="Z406" s="1" t="s">
        <v>532</v>
      </c>
      <c r="AA406" s="1" t="s">
        <v>51</v>
      </c>
      <c r="AB406" s="1" t="s">
        <v>531</v>
      </c>
      <c r="AC406" s="1" t="s">
        <v>37</v>
      </c>
    </row>
    <row r="407" spans="1:29" x14ac:dyDescent="0.25">
      <c r="A407" s="1" t="s">
        <v>33</v>
      </c>
      <c r="B407" s="1" t="s">
        <v>34</v>
      </c>
      <c r="C407" s="2">
        <v>45869</v>
      </c>
      <c r="D407" s="1" t="s">
        <v>73</v>
      </c>
      <c r="E407" s="1" t="s">
        <v>74</v>
      </c>
      <c r="F407" s="1" t="s">
        <v>37</v>
      </c>
      <c r="G407" s="1" t="s">
        <v>529</v>
      </c>
      <c r="H407" s="1" t="s">
        <v>76</v>
      </c>
      <c r="I407" s="3">
        <v>150695</v>
      </c>
      <c r="J407" s="3">
        <v>0</v>
      </c>
      <c r="K407" s="1" t="s">
        <v>40</v>
      </c>
      <c r="L407" s="1" t="s">
        <v>535</v>
      </c>
      <c r="M407" s="1" t="s">
        <v>536</v>
      </c>
      <c r="N407" s="1" t="s">
        <v>79</v>
      </c>
      <c r="O407" s="1" t="s">
        <v>80</v>
      </c>
      <c r="P407" s="1" t="s">
        <v>43</v>
      </c>
      <c r="Q407" s="1" t="s">
        <v>43</v>
      </c>
      <c r="R407" s="3">
        <v>0</v>
      </c>
      <c r="S407" s="1" t="s">
        <v>44</v>
      </c>
      <c r="T407" s="1" t="s">
        <v>45</v>
      </c>
      <c r="U407" s="1" t="s">
        <v>529</v>
      </c>
      <c r="V407" s="1" t="s">
        <v>46</v>
      </c>
      <c r="W407" s="1" t="s">
        <v>530</v>
      </c>
      <c r="X407" s="1" t="s">
        <v>531</v>
      </c>
      <c r="Y407" s="1" t="s">
        <v>83</v>
      </c>
      <c r="Z407" s="1" t="s">
        <v>532</v>
      </c>
      <c r="AA407" s="1" t="s">
        <v>51</v>
      </c>
      <c r="AB407" s="1" t="s">
        <v>531</v>
      </c>
      <c r="AC407" s="1" t="s">
        <v>37</v>
      </c>
    </row>
    <row r="408" spans="1:29" x14ac:dyDescent="0.25">
      <c r="A408" s="1" t="s">
        <v>33</v>
      </c>
      <c r="B408" s="1" t="s">
        <v>34</v>
      </c>
      <c r="C408" s="2">
        <v>45869</v>
      </c>
      <c r="D408" s="1" t="s">
        <v>73</v>
      </c>
      <c r="E408" s="1" t="s">
        <v>74</v>
      </c>
      <c r="F408" s="1" t="s">
        <v>37</v>
      </c>
      <c r="G408" s="1" t="s">
        <v>529</v>
      </c>
      <c r="H408" s="1" t="s">
        <v>76</v>
      </c>
      <c r="I408" s="3">
        <v>711750</v>
      </c>
      <c r="J408" s="3">
        <v>0</v>
      </c>
      <c r="K408" s="1" t="s">
        <v>40</v>
      </c>
      <c r="L408" s="1" t="s">
        <v>250</v>
      </c>
      <c r="M408" s="1" t="s">
        <v>251</v>
      </c>
      <c r="N408" s="1" t="s">
        <v>79</v>
      </c>
      <c r="O408" s="1" t="s">
        <v>80</v>
      </c>
      <c r="P408" s="1" t="s">
        <v>43</v>
      </c>
      <c r="Q408" s="1" t="s">
        <v>43</v>
      </c>
      <c r="R408" s="3">
        <v>0</v>
      </c>
      <c r="S408" s="1" t="s">
        <v>44</v>
      </c>
      <c r="T408" s="1" t="s">
        <v>45</v>
      </c>
      <c r="U408" s="1" t="s">
        <v>529</v>
      </c>
      <c r="V408" s="1" t="s">
        <v>46</v>
      </c>
      <c r="W408" s="1" t="s">
        <v>530</v>
      </c>
      <c r="X408" s="1" t="s">
        <v>531</v>
      </c>
      <c r="Y408" s="1" t="s">
        <v>83</v>
      </c>
      <c r="Z408" s="1" t="s">
        <v>532</v>
      </c>
      <c r="AA408" s="1" t="s">
        <v>51</v>
      </c>
      <c r="AB408" s="1" t="s">
        <v>531</v>
      </c>
      <c r="AC408" s="1" t="s">
        <v>37</v>
      </c>
    </row>
    <row r="409" spans="1:29" x14ac:dyDescent="0.25">
      <c r="A409" s="1" t="s">
        <v>33</v>
      </c>
      <c r="B409" s="1" t="s">
        <v>34</v>
      </c>
      <c r="C409" s="2">
        <v>45869</v>
      </c>
      <c r="D409" s="1" t="s">
        <v>73</v>
      </c>
      <c r="E409" s="1" t="s">
        <v>74</v>
      </c>
      <c r="F409" s="1" t="s">
        <v>37</v>
      </c>
      <c r="G409" s="1" t="s">
        <v>529</v>
      </c>
      <c r="H409" s="1" t="s">
        <v>76</v>
      </c>
      <c r="I409" s="3">
        <v>146422</v>
      </c>
      <c r="J409" s="3">
        <v>0</v>
      </c>
      <c r="K409" s="1" t="s">
        <v>40</v>
      </c>
      <c r="L409" s="1" t="s">
        <v>252</v>
      </c>
      <c r="M409" s="1" t="s">
        <v>253</v>
      </c>
      <c r="N409" s="1" t="s">
        <v>89</v>
      </c>
      <c r="O409" s="1" t="s">
        <v>90</v>
      </c>
      <c r="P409" s="1" t="s">
        <v>43</v>
      </c>
      <c r="Q409" s="1" t="s">
        <v>43</v>
      </c>
      <c r="R409" s="3">
        <v>0</v>
      </c>
      <c r="S409" s="1" t="s">
        <v>44</v>
      </c>
      <c r="T409" s="1" t="s">
        <v>45</v>
      </c>
      <c r="U409" s="1" t="s">
        <v>529</v>
      </c>
      <c r="V409" s="1" t="s">
        <v>46</v>
      </c>
      <c r="W409" s="1" t="s">
        <v>530</v>
      </c>
      <c r="X409" s="1" t="s">
        <v>531</v>
      </c>
      <c r="Y409" s="1" t="s">
        <v>83</v>
      </c>
      <c r="Z409" s="1" t="s">
        <v>532</v>
      </c>
      <c r="AA409" s="1" t="s">
        <v>51</v>
      </c>
      <c r="AB409" s="1" t="s">
        <v>531</v>
      </c>
      <c r="AC409" s="1" t="s">
        <v>37</v>
      </c>
    </row>
    <row r="410" spans="1:29" x14ac:dyDescent="0.25">
      <c r="A410" s="1" t="s">
        <v>33</v>
      </c>
      <c r="B410" s="1" t="s">
        <v>34</v>
      </c>
      <c r="C410" s="2">
        <v>45869</v>
      </c>
      <c r="D410" s="1" t="s">
        <v>73</v>
      </c>
      <c r="E410" s="1" t="s">
        <v>74</v>
      </c>
      <c r="F410" s="1" t="s">
        <v>37</v>
      </c>
      <c r="G410" s="1" t="s">
        <v>529</v>
      </c>
      <c r="H410" s="1" t="s">
        <v>76</v>
      </c>
      <c r="I410" s="3">
        <v>47450</v>
      </c>
      <c r="J410" s="3">
        <v>0</v>
      </c>
      <c r="K410" s="1" t="s">
        <v>40</v>
      </c>
      <c r="L410" s="1" t="s">
        <v>148</v>
      </c>
      <c r="M410" s="1" t="s">
        <v>149</v>
      </c>
      <c r="N410" s="1" t="s">
        <v>79</v>
      </c>
      <c r="O410" s="1" t="s">
        <v>80</v>
      </c>
      <c r="P410" s="1" t="s">
        <v>43</v>
      </c>
      <c r="Q410" s="1" t="s">
        <v>43</v>
      </c>
      <c r="R410" s="3">
        <v>0</v>
      </c>
      <c r="S410" s="1" t="s">
        <v>44</v>
      </c>
      <c r="T410" s="1" t="s">
        <v>45</v>
      </c>
      <c r="U410" s="1" t="s">
        <v>529</v>
      </c>
      <c r="V410" s="1" t="s">
        <v>46</v>
      </c>
      <c r="W410" s="1" t="s">
        <v>530</v>
      </c>
      <c r="X410" s="1" t="s">
        <v>531</v>
      </c>
      <c r="Y410" s="1" t="s">
        <v>83</v>
      </c>
      <c r="Z410" s="1" t="s">
        <v>532</v>
      </c>
      <c r="AA410" s="1" t="s">
        <v>51</v>
      </c>
      <c r="AB410" s="1" t="s">
        <v>531</v>
      </c>
      <c r="AC410" s="1" t="s">
        <v>37</v>
      </c>
    </row>
    <row r="411" spans="1:29" x14ac:dyDescent="0.25">
      <c r="A411" s="1" t="s">
        <v>33</v>
      </c>
      <c r="B411" s="1" t="s">
        <v>34</v>
      </c>
      <c r="C411" s="2">
        <v>45869</v>
      </c>
      <c r="D411" s="1" t="s">
        <v>73</v>
      </c>
      <c r="E411" s="1" t="s">
        <v>74</v>
      </c>
      <c r="F411" s="1" t="s">
        <v>37</v>
      </c>
      <c r="G411" s="1" t="s">
        <v>529</v>
      </c>
      <c r="H411" s="1" t="s">
        <v>76</v>
      </c>
      <c r="I411" s="3">
        <v>616850</v>
      </c>
      <c r="J411" s="3">
        <v>0</v>
      </c>
      <c r="K411" s="1" t="s">
        <v>40</v>
      </c>
      <c r="L411" s="1" t="s">
        <v>125</v>
      </c>
      <c r="M411" s="1" t="s">
        <v>126</v>
      </c>
      <c r="N411" s="1" t="s">
        <v>79</v>
      </c>
      <c r="O411" s="1" t="s">
        <v>80</v>
      </c>
      <c r="P411" s="1" t="s">
        <v>43</v>
      </c>
      <c r="Q411" s="1" t="s">
        <v>43</v>
      </c>
      <c r="R411" s="3">
        <v>0</v>
      </c>
      <c r="S411" s="1" t="s">
        <v>44</v>
      </c>
      <c r="T411" s="1" t="s">
        <v>45</v>
      </c>
      <c r="U411" s="1" t="s">
        <v>529</v>
      </c>
      <c r="V411" s="1" t="s">
        <v>46</v>
      </c>
      <c r="W411" s="1" t="s">
        <v>530</v>
      </c>
      <c r="X411" s="1" t="s">
        <v>531</v>
      </c>
      <c r="Y411" s="1" t="s">
        <v>83</v>
      </c>
      <c r="Z411" s="1" t="s">
        <v>532</v>
      </c>
      <c r="AA411" s="1" t="s">
        <v>51</v>
      </c>
      <c r="AB411" s="1" t="s">
        <v>531</v>
      </c>
      <c r="AC411" s="1" t="s">
        <v>37</v>
      </c>
    </row>
    <row r="412" spans="1:29" x14ac:dyDescent="0.25">
      <c r="A412" s="1" t="s">
        <v>33</v>
      </c>
      <c r="B412" s="1" t="s">
        <v>34</v>
      </c>
      <c r="C412" s="2">
        <v>45869</v>
      </c>
      <c r="D412" s="1" t="s">
        <v>73</v>
      </c>
      <c r="E412" s="1" t="s">
        <v>74</v>
      </c>
      <c r="F412" s="1" t="s">
        <v>37</v>
      </c>
      <c r="G412" s="1" t="s">
        <v>529</v>
      </c>
      <c r="H412" s="1" t="s">
        <v>76</v>
      </c>
      <c r="I412" s="3">
        <v>108274</v>
      </c>
      <c r="J412" s="3">
        <v>0</v>
      </c>
      <c r="K412" s="1" t="s">
        <v>40</v>
      </c>
      <c r="L412" s="1" t="s">
        <v>537</v>
      </c>
      <c r="M412" s="1" t="s">
        <v>538</v>
      </c>
      <c r="N412" s="1" t="s">
        <v>79</v>
      </c>
      <c r="O412" s="1" t="s">
        <v>80</v>
      </c>
      <c r="P412" s="1" t="s">
        <v>43</v>
      </c>
      <c r="Q412" s="1" t="s">
        <v>43</v>
      </c>
      <c r="R412" s="3">
        <v>0</v>
      </c>
      <c r="S412" s="1" t="s">
        <v>44</v>
      </c>
      <c r="T412" s="1" t="s">
        <v>45</v>
      </c>
      <c r="U412" s="1" t="s">
        <v>529</v>
      </c>
      <c r="V412" s="1" t="s">
        <v>46</v>
      </c>
      <c r="W412" s="1" t="s">
        <v>530</v>
      </c>
      <c r="X412" s="1" t="s">
        <v>531</v>
      </c>
      <c r="Y412" s="1" t="s">
        <v>83</v>
      </c>
      <c r="Z412" s="1" t="s">
        <v>532</v>
      </c>
      <c r="AA412" s="1" t="s">
        <v>51</v>
      </c>
      <c r="AB412" s="1" t="s">
        <v>531</v>
      </c>
      <c r="AC412" s="1" t="s">
        <v>37</v>
      </c>
    </row>
    <row r="413" spans="1:29" x14ac:dyDescent="0.25">
      <c r="A413" s="1" t="s">
        <v>33</v>
      </c>
      <c r="B413" s="1" t="s">
        <v>34</v>
      </c>
      <c r="C413" s="2">
        <v>45869</v>
      </c>
      <c r="D413" s="1" t="s">
        <v>73</v>
      </c>
      <c r="E413" s="1" t="s">
        <v>74</v>
      </c>
      <c r="F413" s="1" t="s">
        <v>37</v>
      </c>
      <c r="G413" s="1" t="s">
        <v>529</v>
      </c>
      <c r="H413" s="1" t="s">
        <v>76</v>
      </c>
      <c r="I413" s="3">
        <v>142350</v>
      </c>
      <c r="J413" s="3">
        <v>0</v>
      </c>
      <c r="K413" s="1" t="s">
        <v>40</v>
      </c>
      <c r="L413" s="1" t="s">
        <v>408</v>
      </c>
      <c r="M413" s="1" t="s">
        <v>409</v>
      </c>
      <c r="N413" s="1" t="s">
        <v>79</v>
      </c>
      <c r="O413" s="1" t="s">
        <v>80</v>
      </c>
      <c r="P413" s="1" t="s">
        <v>43</v>
      </c>
      <c r="Q413" s="1" t="s">
        <v>43</v>
      </c>
      <c r="R413" s="3">
        <v>0</v>
      </c>
      <c r="S413" s="1" t="s">
        <v>44</v>
      </c>
      <c r="T413" s="1" t="s">
        <v>45</v>
      </c>
      <c r="U413" s="1" t="s">
        <v>529</v>
      </c>
      <c r="V413" s="1" t="s">
        <v>46</v>
      </c>
      <c r="W413" s="1" t="s">
        <v>530</v>
      </c>
      <c r="X413" s="1" t="s">
        <v>531</v>
      </c>
      <c r="Y413" s="1" t="s">
        <v>83</v>
      </c>
      <c r="Z413" s="1" t="s">
        <v>532</v>
      </c>
      <c r="AA413" s="1" t="s">
        <v>51</v>
      </c>
      <c r="AB413" s="1" t="s">
        <v>531</v>
      </c>
      <c r="AC413" s="1" t="s">
        <v>37</v>
      </c>
    </row>
    <row r="414" spans="1:29" x14ac:dyDescent="0.25">
      <c r="A414" s="1" t="s">
        <v>33</v>
      </c>
      <c r="B414" s="1" t="s">
        <v>34</v>
      </c>
      <c r="C414" s="2">
        <v>45869</v>
      </c>
      <c r="D414" s="1" t="s">
        <v>73</v>
      </c>
      <c r="E414" s="1" t="s">
        <v>74</v>
      </c>
      <c r="F414" s="1" t="s">
        <v>37</v>
      </c>
      <c r="G414" s="1" t="s">
        <v>529</v>
      </c>
      <c r="H414" s="1" t="s">
        <v>76</v>
      </c>
      <c r="I414" s="3">
        <v>616850</v>
      </c>
      <c r="J414" s="3">
        <v>0</v>
      </c>
      <c r="K414" s="1" t="s">
        <v>40</v>
      </c>
      <c r="L414" s="1" t="s">
        <v>150</v>
      </c>
      <c r="M414" s="1" t="s">
        <v>151</v>
      </c>
      <c r="N414" s="1" t="s">
        <v>79</v>
      </c>
      <c r="O414" s="1" t="s">
        <v>80</v>
      </c>
      <c r="P414" s="1" t="s">
        <v>43</v>
      </c>
      <c r="Q414" s="1" t="s">
        <v>43</v>
      </c>
      <c r="R414" s="3">
        <v>0</v>
      </c>
      <c r="S414" s="1" t="s">
        <v>44</v>
      </c>
      <c r="T414" s="1" t="s">
        <v>45</v>
      </c>
      <c r="U414" s="1" t="s">
        <v>529</v>
      </c>
      <c r="V414" s="1" t="s">
        <v>46</v>
      </c>
      <c r="W414" s="1" t="s">
        <v>530</v>
      </c>
      <c r="X414" s="1" t="s">
        <v>531</v>
      </c>
      <c r="Y414" s="1" t="s">
        <v>83</v>
      </c>
      <c r="Z414" s="1" t="s">
        <v>532</v>
      </c>
      <c r="AA414" s="1" t="s">
        <v>51</v>
      </c>
      <c r="AB414" s="1" t="s">
        <v>531</v>
      </c>
      <c r="AC414" s="1" t="s">
        <v>37</v>
      </c>
    </row>
    <row r="415" spans="1:29" x14ac:dyDescent="0.25">
      <c r="A415" s="1" t="s">
        <v>33</v>
      </c>
      <c r="B415" s="1" t="s">
        <v>34</v>
      </c>
      <c r="C415" s="2">
        <v>45869</v>
      </c>
      <c r="D415" s="1" t="s">
        <v>73</v>
      </c>
      <c r="E415" s="1" t="s">
        <v>74</v>
      </c>
      <c r="F415" s="1" t="s">
        <v>37</v>
      </c>
      <c r="G415" s="1" t="s">
        <v>529</v>
      </c>
      <c r="H415" s="1" t="s">
        <v>76</v>
      </c>
      <c r="I415" s="3">
        <v>521950</v>
      </c>
      <c r="J415" s="3">
        <v>0</v>
      </c>
      <c r="K415" s="1" t="s">
        <v>40</v>
      </c>
      <c r="L415" s="1" t="s">
        <v>539</v>
      </c>
      <c r="M415" s="1" t="s">
        <v>540</v>
      </c>
      <c r="N415" s="1" t="s">
        <v>79</v>
      </c>
      <c r="O415" s="1" t="s">
        <v>80</v>
      </c>
      <c r="P415" s="1" t="s">
        <v>43</v>
      </c>
      <c r="Q415" s="1" t="s">
        <v>43</v>
      </c>
      <c r="R415" s="3">
        <v>0</v>
      </c>
      <c r="S415" s="1" t="s">
        <v>44</v>
      </c>
      <c r="T415" s="1" t="s">
        <v>45</v>
      </c>
      <c r="U415" s="1" t="s">
        <v>529</v>
      </c>
      <c r="V415" s="1" t="s">
        <v>46</v>
      </c>
      <c r="W415" s="1" t="s">
        <v>530</v>
      </c>
      <c r="X415" s="1" t="s">
        <v>531</v>
      </c>
      <c r="Y415" s="1" t="s">
        <v>83</v>
      </c>
      <c r="Z415" s="1" t="s">
        <v>532</v>
      </c>
      <c r="AA415" s="1" t="s">
        <v>51</v>
      </c>
      <c r="AB415" s="1" t="s">
        <v>531</v>
      </c>
      <c r="AC415" s="1" t="s">
        <v>37</v>
      </c>
    </row>
    <row r="416" spans="1:29" x14ac:dyDescent="0.25">
      <c r="A416" s="1" t="s">
        <v>33</v>
      </c>
      <c r="B416" s="1" t="s">
        <v>34</v>
      </c>
      <c r="C416" s="2">
        <v>45869</v>
      </c>
      <c r="D416" s="1" t="s">
        <v>73</v>
      </c>
      <c r="E416" s="1" t="s">
        <v>74</v>
      </c>
      <c r="F416" s="1" t="s">
        <v>37</v>
      </c>
      <c r="G416" s="1" t="s">
        <v>529</v>
      </c>
      <c r="H416" s="1" t="s">
        <v>76</v>
      </c>
      <c r="I416" s="3">
        <v>94900</v>
      </c>
      <c r="J416" s="3">
        <v>0</v>
      </c>
      <c r="K416" s="1" t="s">
        <v>40</v>
      </c>
      <c r="L416" s="1" t="s">
        <v>541</v>
      </c>
      <c r="M416" s="1" t="s">
        <v>542</v>
      </c>
      <c r="N416" s="1" t="s">
        <v>79</v>
      </c>
      <c r="O416" s="1" t="s">
        <v>80</v>
      </c>
      <c r="P416" s="1" t="s">
        <v>43</v>
      </c>
      <c r="Q416" s="1" t="s">
        <v>43</v>
      </c>
      <c r="R416" s="3">
        <v>0</v>
      </c>
      <c r="S416" s="1" t="s">
        <v>44</v>
      </c>
      <c r="T416" s="1" t="s">
        <v>45</v>
      </c>
      <c r="U416" s="1" t="s">
        <v>529</v>
      </c>
      <c r="V416" s="1" t="s">
        <v>46</v>
      </c>
      <c r="W416" s="1" t="s">
        <v>530</v>
      </c>
      <c r="X416" s="1" t="s">
        <v>531</v>
      </c>
      <c r="Y416" s="1" t="s">
        <v>83</v>
      </c>
      <c r="Z416" s="1" t="s">
        <v>532</v>
      </c>
      <c r="AA416" s="1" t="s">
        <v>51</v>
      </c>
      <c r="AB416" s="1" t="s">
        <v>531</v>
      </c>
      <c r="AC416" s="1" t="s">
        <v>37</v>
      </c>
    </row>
    <row r="417" spans="1:29" x14ac:dyDescent="0.25">
      <c r="A417" s="1" t="s">
        <v>33</v>
      </c>
      <c r="B417" s="1" t="s">
        <v>34</v>
      </c>
      <c r="C417" s="2">
        <v>45869</v>
      </c>
      <c r="D417" s="1" t="s">
        <v>73</v>
      </c>
      <c r="E417" s="1" t="s">
        <v>74</v>
      </c>
      <c r="F417" s="1" t="s">
        <v>37</v>
      </c>
      <c r="G417" s="1" t="s">
        <v>529</v>
      </c>
      <c r="H417" s="1" t="s">
        <v>76</v>
      </c>
      <c r="I417" s="3">
        <v>569400</v>
      </c>
      <c r="J417" s="3">
        <v>0</v>
      </c>
      <c r="K417" s="1" t="s">
        <v>40</v>
      </c>
      <c r="L417" s="1" t="s">
        <v>117</v>
      </c>
      <c r="M417" s="1" t="s">
        <v>118</v>
      </c>
      <c r="N417" s="1" t="s">
        <v>79</v>
      </c>
      <c r="O417" s="1" t="s">
        <v>80</v>
      </c>
      <c r="P417" s="1" t="s">
        <v>43</v>
      </c>
      <c r="Q417" s="1" t="s">
        <v>43</v>
      </c>
      <c r="R417" s="3">
        <v>0</v>
      </c>
      <c r="S417" s="1" t="s">
        <v>44</v>
      </c>
      <c r="T417" s="1" t="s">
        <v>45</v>
      </c>
      <c r="U417" s="1" t="s">
        <v>529</v>
      </c>
      <c r="V417" s="1" t="s">
        <v>46</v>
      </c>
      <c r="W417" s="1" t="s">
        <v>530</v>
      </c>
      <c r="X417" s="1" t="s">
        <v>531</v>
      </c>
      <c r="Y417" s="1" t="s">
        <v>83</v>
      </c>
      <c r="Z417" s="1" t="s">
        <v>532</v>
      </c>
      <c r="AA417" s="1" t="s">
        <v>51</v>
      </c>
      <c r="AB417" s="1" t="s">
        <v>531</v>
      </c>
      <c r="AC417" s="1" t="s">
        <v>37</v>
      </c>
    </row>
    <row r="418" spans="1:29" x14ac:dyDescent="0.25">
      <c r="A418" s="1" t="s">
        <v>33</v>
      </c>
      <c r="B418" s="1" t="s">
        <v>34</v>
      </c>
      <c r="C418" s="2">
        <v>45869</v>
      </c>
      <c r="D418" s="1" t="s">
        <v>73</v>
      </c>
      <c r="E418" s="1" t="s">
        <v>74</v>
      </c>
      <c r="F418" s="1" t="s">
        <v>37</v>
      </c>
      <c r="G418" s="1" t="s">
        <v>529</v>
      </c>
      <c r="H418" s="1" t="s">
        <v>76</v>
      </c>
      <c r="I418" s="3">
        <v>237250</v>
      </c>
      <c r="J418" s="3">
        <v>0</v>
      </c>
      <c r="K418" s="1" t="s">
        <v>40</v>
      </c>
      <c r="L418" s="1" t="s">
        <v>152</v>
      </c>
      <c r="M418" s="1" t="s">
        <v>153</v>
      </c>
      <c r="N418" s="1" t="s">
        <v>79</v>
      </c>
      <c r="O418" s="1" t="s">
        <v>80</v>
      </c>
      <c r="P418" s="1" t="s">
        <v>43</v>
      </c>
      <c r="Q418" s="1" t="s">
        <v>43</v>
      </c>
      <c r="R418" s="3">
        <v>0</v>
      </c>
      <c r="S418" s="1" t="s">
        <v>44</v>
      </c>
      <c r="T418" s="1" t="s">
        <v>45</v>
      </c>
      <c r="U418" s="1" t="s">
        <v>529</v>
      </c>
      <c r="V418" s="1" t="s">
        <v>46</v>
      </c>
      <c r="W418" s="1" t="s">
        <v>530</v>
      </c>
      <c r="X418" s="1" t="s">
        <v>531</v>
      </c>
      <c r="Y418" s="1" t="s">
        <v>83</v>
      </c>
      <c r="Z418" s="1" t="s">
        <v>532</v>
      </c>
      <c r="AA418" s="1" t="s">
        <v>51</v>
      </c>
      <c r="AB418" s="1" t="s">
        <v>531</v>
      </c>
      <c r="AC418" s="1" t="s">
        <v>37</v>
      </c>
    </row>
    <row r="419" spans="1:29" x14ac:dyDescent="0.25">
      <c r="A419" s="1" t="s">
        <v>33</v>
      </c>
      <c r="B419" s="1" t="s">
        <v>34</v>
      </c>
      <c r="C419" s="2">
        <v>45869</v>
      </c>
      <c r="D419" s="1" t="s">
        <v>73</v>
      </c>
      <c r="E419" s="1" t="s">
        <v>74</v>
      </c>
      <c r="F419" s="1" t="s">
        <v>37</v>
      </c>
      <c r="G419" s="1" t="s">
        <v>529</v>
      </c>
      <c r="H419" s="1" t="s">
        <v>76</v>
      </c>
      <c r="I419" s="3">
        <v>237250</v>
      </c>
      <c r="J419" s="3">
        <v>0</v>
      </c>
      <c r="K419" s="1" t="s">
        <v>40</v>
      </c>
      <c r="L419" s="1" t="s">
        <v>141</v>
      </c>
      <c r="M419" s="1" t="s">
        <v>142</v>
      </c>
      <c r="N419" s="1" t="s">
        <v>79</v>
      </c>
      <c r="O419" s="1" t="s">
        <v>80</v>
      </c>
      <c r="P419" s="1" t="s">
        <v>43</v>
      </c>
      <c r="Q419" s="1" t="s">
        <v>43</v>
      </c>
      <c r="R419" s="3">
        <v>0</v>
      </c>
      <c r="S419" s="1" t="s">
        <v>44</v>
      </c>
      <c r="T419" s="1" t="s">
        <v>45</v>
      </c>
      <c r="U419" s="1" t="s">
        <v>529</v>
      </c>
      <c r="V419" s="1" t="s">
        <v>46</v>
      </c>
      <c r="W419" s="1" t="s">
        <v>530</v>
      </c>
      <c r="X419" s="1" t="s">
        <v>531</v>
      </c>
      <c r="Y419" s="1" t="s">
        <v>83</v>
      </c>
      <c r="Z419" s="1" t="s">
        <v>532</v>
      </c>
      <c r="AA419" s="1" t="s">
        <v>51</v>
      </c>
      <c r="AB419" s="1" t="s">
        <v>531</v>
      </c>
      <c r="AC419" s="1" t="s">
        <v>37</v>
      </c>
    </row>
    <row r="420" spans="1:29" x14ac:dyDescent="0.25">
      <c r="A420" s="1" t="s">
        <v>33</v>
      </c>
      <c r="B420" s="1" t="s">
        <v>34</v>
      </c>
      <c r="C420" s="2">
        <v>45869</v>
      </c>
      <c r="D420" s="1" t="s">
        <v>73</v>
      </c>
      <c r="E420" s="1" t="s">
        <v>74</v>
      </c>
      <c r="F420" s="1" t="s">
        <v>37</v>
      </c>
      <c r="G420" s="1" t="s">
        <v>529</v>
      </c>
      <c r="H420" s="1" t="s">
        <v>76</v>
      </c>
      <c r="I420" s="3">
        <v>47450</v>
      </c>
      <c r="J420" s="3">
        <v>0</v>
      </c>
      <c r="K420" s="1" t="s">
        <v>40</v>
      </c>
      <c r="L420" s="1" t="s">
        <v>543</v>
      </c>
      <c r="M420" s="1" t="s">
        <v>544</v>
      </c>
      <c r="N420" s="1" t="s">
        <v>79</v>
      </c>
      <c r="O420" s="1" t="s">
        <v>80</v>
      </c>
      <c r="P420" s="1" t="s">
        <v>43</v>
      </c>
      <c r="Q420" s="1" t="s">
        <v>43</v>
      </c>
      <c r="R420" s="3">
        <v>0</v>
      </c>
      <c r="S420" s="1" t="s">
        <v>44</v>
      </c>
      <c r="T420" s="1" t="s">
        <v>45</v>
      </c>
      <c r="U420" s="1" t="s">
        <v>529</v>
      </c>
      <c r="V420" s="1" t="s">
        <v>46</v>
      </c>
      <c r="W420" s="1" t="s">
        <v>530</v>
      </c>
      <c r="X420" s="1" t="s">
        <v>531</v>
      </c>
      <c r="Y420" s="1" t="s">
        <v>83</v>
      </c>
      <c r="Z420" s="1" t="s">
        <v>532</v>
      </c>
      <c r="AA420" s="1" t="s">
        <v>51</v>
      </c>
      <c r="AB420" s="1" t="s">
        <v>531</v>
      </c>
      <c r="AC420" s="1" t="s">
        <v>37</v>
      </c>
    </row>
    <row r="421" spans="1:29" x14ac:dyDescent="0.25">
      <c r="A421" s="1" t="s">
        <v>33</v>
      </c>
      <c r="B421" s="1" t="s">
        <v>34</v>
      </c>
      <c r="C421" s="2">
        <v>45869</v>
      </c>
      <c r="D421" s="1" t="s">
        <v>73</v>
      </c>
      <c r="E421" s="1" t="s">
        <v>74</v>
      </c>
      <c r="F421" s="1" t="s">
        <v>37</v>
      </c>
      <c r="G421" s="1" t="s">
        <v>529</v>
      </c>
      <c r="H421" s="1" t="s">
        <v>76</v>
      </c>
      <c r="I421" s="3">
        <v>427050</v>
      </c>
      <c r="J421" s="3">
        <v>0</v>
      </c>
      <c r="K421" s="1" t="s">
        <v>40</v>
      </c>
      <c r="L421" s="1" t="s">
        <v>250</v>
      </c>
      <c r="M421" s="1" t="s">
        <v>251</v>
      </c>
      <c r="N421" s="1" t="s">
        <v>79</v>
      </c>
      <c r="O421" s="1" t="s">
        <v>80</v>
      </c>
      <c r="P421" s="1" t="s">
        <v>43</v>
      </c>
      <c r="Q421" s="1" t="s">
        <v>43</v>
      </c>
      <c r="R421" s="3">
        <v>0</v>
      </c>
      <c r="S421" s="1" t="s">
        <v>44</v>
      </c>
      <c r="T421" s="1" t="s">
        <v>45</v>
      </c>
      <c r="U421" s="1" t="s">
        <v>529</v>
      </c>
      <c r="V421" s="1" t="s">
        <v>46</v>
      </c>
      <c r="W421" s="1" t="s">
        <v>530</v>
      </c>
      <c r="X421" s="1" t="s">
        <v>531</v>
      </c>
      <c r="Y421" s="1" t="s">
        <v>83</v>
      </c>
      <c r="Z421" s="1" t="s">
        <v>532</v>
      </c>
      <c r="AA421" s="1" t="s">
        <v>51</v>
      </c>
      <c r="AB421" s="1" t="s">
        <v>531</v>
      </c>
      <c r="AC421" s="1" t="s">
        <v>37</v>
      </c>
    </row>
    <row r="422" spans="1:29" x14ac:dyDescent="0.25">
      <c r="A422" s="1" t="s">
        <v>33</v>
      </c>
      <c r="B422" s="1" t="s">
        <v>34</v>
      </c>
      <c r="C422" s="2">
        <v>45867</v>
      </c>
      <c r="D422" s="1" t="s">
        <v>238</v>
      </c>
      <c r="E422" s="1" t="s">
        <v>239</v>
      </c>
      <c r="F422" s="1" t="s">
        <v>37</v>
      </c>
      <c r="G422" s="1" t="s">
        <v>431</v>
      </c>
      <c r="H422" s="1" t="s">
        <v>432</v>
      </c>
      <c r="I422" s="3">
        <v>3000000</v>
      </c>
      <c r="J422" s="3">
        <v>0</v>
      </c>
      <c r="K422" s="1" t="s">
        <v>40</v>
      </c>
      <c r="L422" s="1" t="s">
        <v>62</v>
      </c>
      <c r="M422" s="1" t="s">
        <v>63</v>
      </c>
      <c r="N422" s="1" t="s">
        <v>37</v>
      </c>
      <c r="O422" s="1" t="s">
        <v>43</v>
      </c>
      <c r="P422" s="1" t="s">
        <v>43</v>
      </c>
      <c r="Q422" s="1" t="s">
        <v>43</v>
      </c>
      <c r="R422" s="3">
        <v>0</v>
      </c>
      <c r="S422" s="1" t="s">
        <v>44</v>
      </c>
      <c r="T422" s="1" t="s">
        <v>45</v>
      </c>
      <c r="U422" s="1" t="s">
        <v>431</v>
      </c>
      <c r="V422" s="1" t="s">
        <v>46</v>
      </c>
      <c r="W422" s="1" t="s">
        <v>81</v>
      </c>
      <c r="X422" s="1" t="s">
        <v>433</v>
      </c>
      <c r="Y422" s="1" t="s">
        <v>245</v>
      </c>
      <c r="Z422" s="1" t="s">
        <v>219</v>
      </c>
      <c r="AA422" s="1" t="s">
        <v>51</v>
      </c>
      <c r="AB422" s="1" t="s">
        <v>433</v>
      </c>
      <c r="AC422" s="1" t="s">
        <v>37</v>
      </c>
    </row>
    <row r="423" spans="1:29" x14ac:dyDescent="0.25">
      <c r="A423" s="1" t="s">
        <v>33</v>
      </c>
      <c r="B423" s="1" t="s">
        <v>34</v>
      </c>
      <c r="C423" s="2">
        <v>45867</v>
      </c>
      <c r="D423" s="1" t="s">
        <v>238</v>
      </c>
      <c r="E423" s="1" t="s">
        <v>239</v>
      </c>
      <c r="F423" s="1" t="s">
        <v>37</v>
      </c>
      <c r="G423" s="1" t="s">
        <v>431</v>
      </c>
      <c r="H423" s="1" t="s">
        <v>432</v>
      </c>
      <c r="I423" s="3">
        <v>0</v>
      </c>
      <c r="J423" s="3">
        <v>3000000</v>
      </c>
      <c r="K423" s="1" t="s">
        <v>40</v>
      </c>
      <c r="L423" s="1" t="s">
        <v>77</v>
      </c>
      <c r="M423" s="1" t="s">
        <v>78</v>
      </c>
      <c r="N423" s="1" t="s">
        <v>37</v>
      </c>
      <c r="O423" s="1" t="s">
        <v>43</v>
      </c>
      <c r="P423" s="1" t="s">
        <v>43</v>
      </c>
      <c r="Q423" s="1" t="s">
        <v>43</v>
      </c>
      <c r="R423" s="3">
        <v>0</v>
      </c>
      <c r="S423" s="1" t="s">
        <v>44</v>
      </c>
      <c r="T423" s="1" t="s">
        <v>45</v>
      </c>
      <c r="U423" s="1" t="s">
        <v>431</v>
      </c>
      <c r="V423" s="1" t="s">
        <v>46</v>
      </c>
      <c r="W423" s="1" t="s">
        <v>81</v>
      </c>
      <c r="X423" s="1" t="s">
        <v>433</v>
      </c>
      <c r="Y423" s="1" t="s">
        <v>245</v>
      </c>
      <c r="Z423" s="1" t="s">
        <v>219</v>
      </c>
      <c r="AA423" s="1" t="s">
        <v>51</v>
      </c>
      <c r="AB423" s="1" t="s">
        <v>433</v>
      </c>
      <c r="AC423" s="1" t="s">
        <v>37</v>
      </c>
    </row>
    <row r="424" spans="1:29" x14ac:dyDescent="0.25">
      <c r="A424" s="1" t="s">
        <v>33</v>
      </c>
      <c r="B424" s="1" t="s">
        <v>34</v>
      </c>
      <c r="C424" s="2">
        <v>45867</v>
      </c>
      <c r="D424" s="1" t="s">
        <v>238</v>
      </c>
      <c r="E424" s="1" t="s">
        <v>239</v>
      </c>
      <c r="F424" s="1" t="s">
        <v>37</v>
      </c>
      <c r="G424" s="1" t="s">
        <v>431</v>
      </c>
      <c r="H424" s="1" t="s">
        <v>432</v>
      </c>
      <c r="I424" s="3">
        <v>1386125</v>
      </c>
      <c r="J424" s="3">
        <v>0</v>
      </c>
      <c r="K424" s="1" t="s">
        <v>40</v>
      </c>
      <c r="L424" s="1" t="s">
        <v>62</v>
      </c>
      <c r="M424" s="1" t="s">
        <v>63</v>
      </c>
      <c r="N424" s="1" t="s">
        <v>37</v>
      </c>
      <c r="O424" s="1" t="s">
        <v>43</v>
      </c>
      <c r="P424" s="1" t="s">
        <v>43</v>
      </c>
      <c r="Q424" s="1" t="s">
        <v>43</v>
      </c>
      <c r="R424" s="3">
        <v>0</v>
      </c>
      <c r="S424" s="1" t="s">
        <v>44</v>
      </c>
      <c r="T424" s="1" t="s">
        <v>45</v>
      </c>
      <c r="U424" s="1" t="s">
        <v>431</v>
      </c>
      <c r="V424" s="1" t="s">
        <v>46</v>
      </c>
      <c r="W424" s="1" t="s">
        <v>81</v>
      </c>
      <c r="X424" s="1" t="s">
        <v>433</v>
      </c>
      <c r="Y424" s="1" t="s">
        <v>245</v>
      </c>
      <c r="Z424" s="1" t="s">
        <v>219</v>
      </c>
      <c r="AA424" s="1" t="s">
        <v>51</v>
      </c>
      <c r="AB424" s="1" t="s">
        <v>433</v>
      </c>
      <c r="AC424" s="1" t="s">
        <v>37</v>
      </c>
    </row>
    <row r="425" spans="1:29" x14ac:dyDescent="0.25">
      <c r="A425" s="1" t="s">
        <v>33</v>
      </c>
      <c r="B425" s="1" t="s">
        <v>34</v>
      </c>
      <c r="C425" s="2">
        <v>45867</v>
      </c>
      <c r="D425" s="1" t="s">
        <v>238</v>
      </c>
      <c r="E425" s="1" t="s">
        <v>239</v>
      </c>
      <c r="F425" s="1" t="s">
        <v>37</v>
      </c>
      <c r="G425" s="1" t="s">
        <v>431</v>
      </c>
      <c r="H425" s="1" t="s">
        <v>432</v>
      </c>
      <c r="I425" s="3">
        <v>0</v>
      </c>
      <c r="J425" s="3">
        <v>1386125</v>
      </c>
      <c r="K425" s="1" t="s">
        <v>40</v>
      </c>
      <c r="L425" s="1" t="s">
        <v>537</v>
      </c>
      <c r="M425" s="1" t="s">
        <v>538</v>
      </c>
      <c r="N425" s="1" t="s">
        <v>37</v>
      </c>
      <c r="O425" s="1" t="s">
        <v>43</v>
      </c>
      <c r="P425" s="1" t="s">
        <v>43</v>
      </c>
      <c r="Q425" s="1" t="s">
        <v>43</v>
      </c>
      <c r="R425" s="3">
        <v>0</v>
      </c>
      <c r="S425" s="1" t="s">
        <v>44</v>
      </c>
      <c r="T425" s="1" t="s">
        <v>45</v>
      </c>
      <c r="U425" s="1" t="s">
        <v>431</v>
      </c>
      <c r="V425" s="1" t="s">
        <v>46</v>
      </c>
      <c r="W425" s="1" t="s">
        <v>81</v>
      </c>
      <c r="X425" s="1" t="s">
        <v>433</v>
      </c>
      <c r="Y425" s="1" t="s">
        <v>245</v>
      </c>
      <c r="Z425" s="1" t="s">
        <v>219</v>
      </c>
      <c r="AA425" s="1" t="s">
        <v>51</v>
      </c>
      <c r="AB425" s="1" t="s">
        <v>433</v>
      </c>
      <c r="AC425" s="1" t="s">
        <v>37</v>
      </c>
    </row>
    <row r="426" spans="1:29" x14ac:dyDescent="0.25">
      <c r="A426" s="1" t="s">
        <v>33</v>
      </c>
      <c r="B426" s="1" t="s">
        <v>34</v>
      </c>
      <c r="C426" s="2">
        <v>45867</v>
      </c>
      <c r="D426" s="1" t="s">
        <v>238</v>
      </c>
      <c r="E426" s="1" t="s">
        <v>239</v>
      </c>
      <c r="F426" s="1" t="s">
        <v>37</v>
      </c>
      <c r="G426" s="1" t="s">
        <v>431</v>
      </c>
      <c r="H426" s="1" t="s">
        <v>432</v>
      </c>
      <c r="I426" s="3">
        <v>35478</v>
      </c>
      <c r="J426" s="3">
        <v>0</v>
      </c>
      <c r="K426" s="1" t="s">
        <v>40</v>
      </c>
      <c r="L426" s="1" t="s">
        <v>444</v>
      </c>
      <c r="M426" s="1" t="s">
        <v>445</v>
      </c>
      <c r="N426" s="1" t="s">
        <v>37</v>
      </c>
      <c r="O426" s="1" t="s">
        <v>43</v>
      </c>
      <c r="P426" s="1" t="s">
        <v>43</v>
      </c>
      <c r="Q426" s="1" t="s">
        <v>43</v>
      </c>
      <c r="R426" s="3">
        <v>0</v>
      </c>
      <c r="S426" s="1" t="s">
        <v>44</v>
      </c>
      <c r="T426" s="1" t="s">
        <v>45</v>
      </c>
      <c r="U426" s="1" t="s">
        <v>431</v>
      </c>
      <c r="V426" s="1" t="s">
        <v>46</v>
      </c>
      <c r="W426" s="1" t="s">
        <v>81</v>
      </c>
      <c r="X426" s="1" t="s">
        <v>433</v>
      </c>
      <c r="Y426" s="1" t="s">
        <v>245</v>
      </c>
      <c r="Z426" s="1" t="s">
        <v>219</v>
      </c>
      <c r="AA426" s="1" t="s">
        <v>51</v>
      </c>
      <c r="AB426" s="1" t="s">
        <v>433</v>
      </c>
      <c r="AC426" s="1" t="s">
        <v>37</v>
      </c>
    </row>
    <row r="427" spans="1:29" x14ac:dyDescent="0.25">
      <c r="A427" s="1" t="s">
        <v>33</v>
      </c>
      <c r="B427" s="1" t="s">
        <v>34</v>
      </c>
      <c r="C427" s="2">
        <v>45867</v>
      </c>
      <c r="D427" s="1" t="s">
        <v>238</v>
      </c>
      <c r="E427" s="1" t="s">
        <v>239</v>
      </c>
      <c r="F427" s="1" t="s">
        <v>37</v>
      </c>
      <c r="G427" s="1" t="s">
        <v>431</v>
      </c>
      <c r="H427" s="1" t="s">
        <v>432</v>
      </c>
      <c r="I427" s="3">
        <v>0</v>
      </c>
      <c r="J427" s="3">
        <v>35478</v>
      </c>
      <c r="K427" s="1" t="s">
        <v>40</v>
      </c>
      <c r="L427" s="1" t="s">
        <v>545</v>
      </c>
      <c r="M427" s="1" t="s">
        <v>546</v>
      </c>
      <c r="N427" s="1" t="s">
        <v>37</v>
      </c>
      <c r="O427" s="1" t="s">
        <v>43</v>
      </c>
      <c r="P427" s="1" t="s">
        <v>43</v>
      </c>
      <c r="Q427" s="1" t="s">
        <v>43</v>
      </c>
      <c r="R427" s="3">
        <v>0</v>
      </c>
      <c r="S427" s="1" t="s">
        <v>44</v>
      </c>
      <c r="T427" s="1" t="s">
        <v>45</v>
      </c>
      <c r="U427" s="1" t="s">
        <v>431</v>
      </c>
      <c r="V427" s="1" t="s">
        <v>46</v>
      </c>
      <c r="W427" s="1" t="s">
        <v>81</v>
      </c>
      <c r="X427" s="1" t="s">
        <v>433</v>
      </c>
      <c r="Y427" s="1" t="s">
        <v>245</v>
      </c>
      <c r="Z427" s="1" t="s">
        <v>219</v>
      </c>
      <c r="AA427" s="1" t="s">
        <v>51</v>
      </c>
      <c r="AB427" s="1" t="s">
        <v>433</v>
      </c>
      <c r="AC427" s="1" t="s">
        <v>37</v>
      </c>
    </row>
    <row r="428" spans="1:29" x14ac:dyDescent="0.25">
      <c r="A428" s="1" t="s">
        <v>33</v>
      </c>
      <c r="B428" s="1" t="s">
        <v>34</v>
      </c>
      <c r="C428" s="2">
        <v>45867</v>
      </c>
      <c r="D428" s="1" t="s">
        <v>238</v>
      </c>
      <c r="E428" s="1" t="s">
        <v>239</v>
      </c>
      <c r="F428" s="1" t="s">
        <v>37</v>
      </c>
      <c r="G428" s="1" t="s">
        <v>431</v>
      </c>
      <c r="H428" s="1" t="s">
        <v>432</v>
      </c>
      <c r="I428" s="3">
        <v>39883</v>
      </c>
      <c r="J428" s="3">
        <v>0</v>
      </c>
      <c r="K428" s="1" t="s">
        <v>40</v>
      </c>
      <c r="L428" s="1" t="s">
        <v>62</v>
      </c>
      <c r="M428" s="1" t="s">
        <v>63</v>
      </c>
      <c r="N428" s="1" t="s">
        <v>37</v>
      </c>
      <c r="O428" s="1" t="s">
        <v>43</v>
      </c>
      <c r="P428" s="1" t="s">
        <v>43</v>
      </c>
      <c r="Q428" s="1" t="s">
        <v>43</v>
      </c>
      <c r="R428" s="3">
        <v>0</v>
      </c>
      <c r="S428" s="1" t="s">
        <v>44</v>
      </c>
      <c r="T428" s="1" t="s">
        <v>45</v>
      </c>
      <c r="U428" s="1" t="s">
        <v>431</v>
      </c>
      <c r="V428" s="1" t="s">
        <v>46</v>
      </c>
      <c r="W428" s="1" t="s">
        <v>81</v>
      </c>
      <c r="X428" s="1" t="s">
        <v>433</v>
      </c>
      <c r="Y428" s="1" t="s">
        <v>245</v>
      </c>
      <c r="Z428" s="1" t="s">
        <v>219</v>
      </c>
      <c r="AA428" s="1" t="s">
        <v>51</v>
      </c>
      <c r="AB428" s="1" t="s">
        <v>433</v>
      </c>
      <c r="AC428" s="1" t="s">
        <v>37</v>
      </c>
    </row>
    <row r="429" spans="1:29" x14ac:dyDescent="0.25">
      <c r="A429" s="1" t="s">
        <v>33</v>
      </c>
      <c r="B429" s="1" t="s">
        <v>34</v>
      </c>
      <c r="C429" s="2">
        <v>45867</v>
      </c>
      <c r="D429" s="1" t="s">
        <v>238</v>
      </c>
      <c r="E429" s="1" t="s">
        <v>239</v>
      </c>
      <c r="F429" s="1" t="s">
        <v>37</v>
      </c>
      <c r="G429" s="1" t="s">
        <v>431</v>
      </c>
      <c r="H429" s="1" t="s">
        <v>432</v>
      </c>
      <c r="I429" s="3">
        <v>0</v>
      </c>
      <c r="J429" s="3">
        <v>39883</v>
      </c>
      <c r="K429" s="1" t="s">
        <v>40</v>
      </c>
      <c r="L429" s="1" t="s">
        <v>547</v>
      </c>
      <c r="M429" s="1" t="s">
        <v>548</v>
      </c>
      <c r="N429" s="1" t="s">
        <v>37</v>
      </c>
      <c r="O429" s="1" t="s">
        <v>43</v>
      </c>
      <c r="P429" s="1" t="s">
        <v>43</v>
      </c>
      <c r="Q429" s="1" t="s">
        <v>43</v>
      </c>
      <c r="R429" s="3">
        <v>0</v>
      </c>
      <c r="S429" s="1" t="s">
        <v>44</v>
      </c>
      <c r="T429" s="1" t="s">
        <v>45</v>
      </c>
      <c r="U429" s="1" t="s">
        <v>431</v>
      </c>
      <c r="V429" s="1" t="s">
        <v>46</v>
      </c>
      <c r="W429" s="1" t="s">
        <v>81</v>
      </c>
      <c r="X429" s="1" t="s">
        <v>433</v>
      </c>
      <c r="Y429" s="1" t="s">
        <v>245</v>
      </c>
      <c r="Z429" s="1" t="s">
        <v>219</v>
      </c>
      <c r="AA429" s="1" t="s">
        <v>51</v>
      </c>
      <c r="AB429" s="1" t="s">
        <v>433</v>
      </c>
      <c r="AC429" s="1" t="s">
        <v>37</v>
      </c>
    </row>
    <row r="430" spans="1:29" x14ac:dyDescent="0.25">
      <c r="A430" s="1" t="s">
        <v>33</v>
      </c>
      <c r="B430" s="1" t="s">
        <v>34</v>
      </c>
      <c r="C430" s="2">
        <v>45867</v>
      </c>
      <c r="D430" s="1" t="s">
        <v>238</v>
      </c>
      <c r="E430" s="1" t="s">
        <v>239</v>
      </c>
      <c r="F430" s="1" t="s">
        <v>37</v>
      </c>
      <c r="G430" s="1" t="s">
        <v>431</v>
      </c>
      <c r="H430" s="1" t="s">
        <v>432</v>
      </c>
      <c r="I430" s="3">
        <v>660528</v>
      </c>
      <c r="J430" s="3">
        <v>0</v>
      </c>
      <c r="K430" s="1" t="s">
        <v>40</v>
      </c>
      <c r="L430" s="1" t="s">
        <v>450</v>
      </c>
      <c r="M430" s="1" t="s">
        <v>451</v>
      </c>
      <c r="N430" s="1" t="s">
        <v>37</v>
      </c>
      <c r="O430" s="1" t="s">
        <v>43</v>
      </c>
      <c r="P430" s="1" t="s">
        <v>43</v>
      </c>
      <c r="Q430" s="1" t="s">
        <v>43</v>
      </c>
      <c r="R430" s="3">
        <v>0</v>
      </c>
      <c r="S430" s="1" t="s">
        <v>44</v>
      </c>
      <c r="T430" s="1" t="s">
        <v>45</v>
      </c>
      <c r="U430" s="1" t="s">
        <v>431</v>
      </c>
      <c r="V430" s="1" t="s">
        <v>46</v>
      </c>
      <c r="W430" s="1" t="s">
        <v>81</v>
      </c>
      <c r="X430" s="1" t="s">
        <v>433</v>
      </c>
      <c r="Y430" s="1" t="s">
        <v>245</v>
      </c>
      <c r="Z430" s="1" t="s">
        <v>219</v>
      </c>
      <c r="AA430" s="1" t="s">
        <v>51</v>
      </c>
      <c r="AB430" s="1" t="s">
        <v>433</v>
      </c>
      <c r="AC430" s="1" t="s">
        <v>37</v>
      </c>
    </row>
    <row r="431" spans="1:29" x14ac:dyDescent="0.25">
      <c r="A431" s="1" t="s">
        <v>33</v>
      </c>
      <c r="B431" s="1" t="s">
        <v>34</v>
      </c>
      <c r="C431" s="2">
        <v>45867</v>
      </c>
      <c r="D431" s="1" t="s">
        <v>238</v>
      </c>
      <c r="E431" s="1" t="s">
        <v>239</v>
      </c>
      <c r="F431" s="1" t="s">
        <v>37</v>
      </c>
      <c r="G431" s="1" t="s">
        <v>431</v>
      </c>
      <c r="H431" s="1" t="s">
        <v>432</v>
      </c>
      <c r="I431" s="3">
        <v>0</v>
      </c>
      <c r="J431" s="3">
        <v>660528</v>
      </c>
      <c r="K431" s="1" t="s">
        <v>40</v>
      </c>
      <c r="L431" s="1" t="s">
        <v>549</v>
      </c>
      <c r="M431" s="1" t="s">
        <v>550</v>
      </c>
      <c r="N431" s="1" t="s">
        <v>37</v>
      </c>
      <c r="O431" s="1" t="s">
        <v>43</v>
      </c>
      <c r="P431" s="1" t="s">
        <v>43</v>
      </c>
      <c r="Q431" s="1" t="s">
        <v>43</v>
      </c>
      <c r="R431" s="3">
        <v>0</v>
      </c>
      <c r="S431" s="1" t="s">
        <v>44</v>
      </c>
      <c r="T431" s="1" t="s">
        <v>45</v>
      </c>
      <c r="U431" s="1" t="s">
        <v>431</v>
      </c>
      <c r="V431" s="1" t="s">
        <v>46</v>
      </c>
      <c r="W431" s="1" t="s">
        <v>81</v>
      </c>
      <c r="X431" s="1" t="s">
        <v>433</v>
      </c>
      <c r="Y431" s="1" t="s">
        <v>245</v>
      </c>
      <c r="Z431" s="1" t="s">
        <v>219</v>
      </c>
      <c r="AA431" s="1" t="s">
        <v>51</v>
      </c>
      <c r="AB431" s="1" t="s">
        <v>433</v>
      </c>
      <c r="AC431" s="1" t="s">
        <v>37</v>
      </c>
    </row>
    <row r="432" spans="1:29" x14ac:dyDescent="0.25">
      <c r="A432" s="1" t="s">
        <v>33</v>
      </c>
      <c r="B432" s="1" t="s">
        <v>34</v>
      </c>
      <c r="C432" s="2">
        <v>45867</v>
      </c>
      <c r="D432" s="1" t="s">
        <v>238</v>
      </c>
      <c r="E432" s="1" t="s">
        <v>239</v>
      </c>
      <c r="F432" s="1" t="s">
        <v>37</v>
      </c>
      <c r="G432" s="1" t="s">
        <v>431</v>
      </c>
      <c r="H432" s="1" t="s">
        <v>432</v>
      </c>
      <c r="I432" s="3">
        <v>168091</v>
      </c>
      <c r="J432" s="3">
        <v>0</v>
      </c>
      <c r="K432" s="1" t="s">
        <v>40</v>
      </c>
      <c r="L432" s="1" t="s">
        <v>214</v>
      </c>
      <c r="M432" s="1" t="s">
        <v>215</v>
      </c>
      <c r="N432" s="1" t="s">
        <v>37</v>
      </c>
      <c r="O432" s="1" t="s">
        <v>43</v>
      </c>
      <c r="P432" s="1" t="s">
        <v>43</v>
      </c>
      <c r="Q432" s="1" t="s">
        <v>43</v>
      </c>
      <c r="R432" s="3">
        <v>0</v>
      </c>
      <c r="S432" s="1" t="s">
        <v>44</v>
      </c>
      <c r="T432" s="1" t="s">
        <v>45</v>
      </c>
      <c r="U432" s="1" t="s">
        <v>431</v>
      </c>
      <c r="V432" s="1" t="s">
        <v>46</v>
      </c>
      <c r="W432" s="1" t="s">
        <v>81</v>
      </c>
      <c r="X432" s="1" t="s">
        <v>433</v>
      </c>
      <c r="Y432" s="1" t="s">
        <v>245</v>
      </c>
      <c r="Z432" s="1" t="s">
        <v>219</v>
      </c>
      <c r="AA432" s="1" t="s">
        <v>51</v>
      </c>
      <c r="AB432" s="1" t="s">
        <v>433</v>
      </c>
      <c r="AC432" s="1" t="s">
        <v>37</v>
      </c>
    </row>
    <row r="433" spans="1:29" x14ac:dyDescent="0.25">
      <c r="A433" s="1" t="s">
        <v>33</v>
      </c>
      <c r="B433" s="1" t="s">
        <v>34</v>
      </c>
      <c r="C433" s="2">
        <v>45867</v>
      </c>
      <c r="D433" s="1" t="s">
        <v>238</v>
      </c>
      <c r="E433" s="1" t="s">
        <v>239</v>
      </c>
      <c r="F433" s="1" t="s">
        <v>37</v>
      </c>
      <c r="G433" s="1" t="s">
        <v>431</v>
      </c>
      <c r="H433" s="1" t="s">
        <v>432</v>
      </c>
      <c r="I433" s="3">
        <v>0</v>
      </c>
      <c r="J433" s="3">
        <v>168091</v>
      </c>
      <c r="K433" s="1" t="s">
        <v>40</v>
      </c>
      <c r="L433" s="1" t="s">
        <v>551</v>
      </c>
      <c r="M433" s="1" t="s">
        <v>552</v>
      </c>
      <c r="N433" s="1" t="s">
        <v>37</v>
      </c>
      <c r="O433" s="1" t="s">
        <v>43</v>
      </c>
      <c r="P433" s="1" t="s">
        <v>43</v>
      </c>
      <c r="Q433" s="1" t="s">
        <v>43</v>
      </c>
      <c r="R433" s="3">
        <v>0</v>
      </c>
      <c r="S433" s="1" t="s">
        <v>44</v>
      </c>
      <c r="T433" s="1" t="s">
        <v>45</v>
      </c>
      <c r="U433" s="1" t="s">
        <v>431</v>
      </c>
      <c r="V433" s="1" t="s">
        <v>46</v>
      </c>
      <c r="W433" s="1" t="s">
        <v>81</v>
      </c>
      <c r="X433" s="1" t="s">
        <v>433</v>
      </c>
      <c r="Y433" s="1" t="s">
        <v>245</v>
      </c>
      <c r="Z433" s="1" t="s">
        <v>219</v>
      </c>
      <c r="AA433" s="1" t="s">
        <v>51</v>
      </c>
      <c r="AB433" s="1" t="s">
        <v>433</v>
      </c>
      <c r="AC433" s="1" t="s">
        <v>37</v>
      </c>
    </row>
    <row r="434" spans="1:29" x14ac:dyDescent="0.25">
      <c r="A434" s="1" t="s">
        <v>33</v>
      </c>
      <c r="B434" s="1" t="s">
        <v>34</v>
      </c>
      <c r="C434" s="2">
        <v>45867</v>
      </c>
      <c r="D434" s="1" t="s">
        <v>238</v>
      </c>
      <c r="E434" s="1" t="s">
        <v>239</v>
      </c>
      <c r="F434" s="1" t="s">
        <v>37</v>
      </c>
      <c r="G434" s="1" t="s">
        <v>431</v>
      </c>
      <c r="H434" s="1" t="s">
        <v>432</v>
      </c>
      <c r="I434" s="3">
        <v>333333</v>
      </c>
      <c r="J434" s="3">
        <v>0</v>
      </c>
      <c r="K434" s="1" t="s">
        <v>40</v>
      </c>
      <c r="L434" s="1" t="s">
        <v>41</v>
      </c>
      <c r="M434" s="1" t="s">
        <v>42</v>
      </c>
      <c r="N434" s="1" t="s">
        <v>37</v>
      </c>
      <c r="O434" s="1" t="s">
        <v>43</v>
      </c>
      <c r="P434" s="1" t="s">
        <v>43</v>
      </c>
      <c r="Q434" s="1" t="s">
        <v>43</v>
      </c>
      <c r="R434" s="3">
        <v>0</v>
      </c>
      <c r="S434" s="1" t="s">
        <v>44</v>
      </c>
      <c r="T434" s="1" t="s">
        <v>45</v>
      </c>
      <c r="U434" s="1" t="s">
        <v>431</v>
      </c>
      <c r="V434" s="1" t="s">
        <v>46</v>
      </c>
      <c r="W434" s="1" t="s">
        <v>81</v>
      </c>
      <c r="X434" s="1" t="s">
        <v>433</v>
      </c>
      <c r="Y434" s="1" t="s">
        <v>245</v>
      </c>
      <c r="Z434" s="1" t="s">
        <v>219</v>
      </c>
      <c r="AA434" s="1" t="s">
        <v>51</v>
      </c>
      <c r="AB434" s="1" t="s">
        <v>433</v>
      </c>
      <c r="AC434" s="1" t="s">
        <v>37</v>
      </c>
    </row>
    <row r="435" spans="1:29" x14ac:dyDescent="0.25">
      <c r="A435" s="1" t="s">
        <v>33</v>
      </c>
      <c r="B435" s="1" t="s">
        <v>34</v>
      </c>
      <c r="C435" s="2">
        <v>45867</v>
      </c>
      <c r="D435" s="1" t="s">
        <v>238</v>
      </c>
      <c r="E435" s="1" t="s">
        <v>239</v>
      </c>
      <c r="F435" s="1" t="s">
        <v>37</v>
      </c>
      <c r="G435" s="1" t="s">
        <v>431</v>
      </c>
      <c r="H435" s="1" t="s">
        <v>432</v>
      </c>
      <c r="I435" s="3">
        <v>0</v>
      </c>
      <c r="J435" s="3">
        <v>333333</v>
      </c>
      <c r="K435" s="1" t="s">
        <v>40</v>
      </c>
      <c r="L435" s="1" t="s">
        <v>158</v>
      </c>
      <c r="M435" s="1" t="s">
        <v>159</v>
      </c>
      <c r="N435" s="1" t="s">
        <v>37</v>
      </c>
      <c r="O435" s="1" t="s">
        <v>43</v>
      </c>
      <c r="P435" s="1" t="s">
        <v>43</v>
      </c>
      <c r="Q435" s="1" t="s">
        <v>43</v>
      </c>
      <c r="R435" s="3">
        <v>0</v>
      </c>
      <c r="S435" s="1" t="s">
        <v>44</v>
      </c>
      <c r="T435" s="1" t="s">
        <v>45</v>
      </c>
      <c r="U435" s="1" t="s">
        <v>431</v>
      </c>
      <c r="V435" s="1" t="s">
        <v>46</v>
      </c>
      <c r="W435" s="1" t="s">
        <v>81</v>
      </c>
      <c r="X435" s="1" t="s">
        <v>433</v>
      </c>
      <c r="Y435" s="1" t="s">
        <v>245</v>
      </c>
      <c r="Z435" s="1" t="s">
        <v>219</v>
      </c>
      <c r="AA435" s="1" t="s">
        <v>51</v>
      </c>
      <c r="AB435" s="1" t="s">
        <v>433</v>
      </c>
      <c r="AC435" s="1" t="s">
        <v>37</v>
      </c>
    </row>
    <row r="436" spans="1:29" x14ac:dyDescent="0.25">
      <c r="A436" s="1" t="s">
        <v>33</v>
      </c>
      <c r="B436" s="1" t="s">
        <v>34</v>
      </c>
      <c r="C436" s="2">
        <v>45867</v>
      </c>
      <c r="D436" s="1" t="s">
        <v>238</v>
      </c>
      <c r="E436" s="1" t="s">
        <v>239</v>
      </c>
      <c r="F436" s="1" t="s">
        <v>37</v>
      </c>
      <c r="G436" s="1" t="s">
        <v>431</v>
      </c>
      <c r="H436" s="1" t="s">
        <v>432</v>
      </c>
      <c r="I436" s="3">
        <v>167066</v>
      </c>
      <c r="J436" s="3">
        <v>0</v>
      </c>
      <c r="K436" s="1" t="s">
        <v>40</v>
      </c>
      <c r="L436" s="1" t="s">
        <v>41</v>
      </c>
      <c r="M436" s="1" t="s">
        <v>42</v>
      </c>
      <c r="N436" s="1" t="s">
        <v>37</v>
      </c>
      <c r="O436" s="1" t="s">
        <v>43</v>
      </c>
      <c r="P436" s="1" t="s">
        <v>43</v>
      </c>
      <c r="Q436" s="1" t="s">
        <v>43</v>
      </c>
      <c r="R436" s="3">
        <v>0</v>
      </c>
      <c r="S436" s="1" t="s">
        <v>44</v>
      </c>
      <c r="T436" s="1" t="s">
        <v>45</v>
      </c>
      <c r="U436" s="1" t="s">
        <v>431</v>
      </c>
      <c r="V436" s="1" t="s">
        <v>46</v>
      </c>
      <c r="W436" s="1" t="s">
        <v>81</v>
      </c>
      <c r="X436" s="1" t="s">
        <v>433</v>
      </c>
      <c r="Y436" s="1" t="s">
        <v>245</v>
      </c>
      <c r="Z436" s="1" t="s">
        <v>219</v>
      </c>
      <c r="AA436" s="1" t="s">
        <v>51</v>
      </c>
      <c r="AB436" s="1" t="s">
        <v>433</v>
      </c>
      <c r="AC436" s="1" t="s">
        <v>37</v>
      </c>
    </row>
    <row r="437" spans="1:29" x14ac:dyDescent="0.25">
      <c r="A437" s="1" t="s">
        <v>33</v>
      </c>
      <c r="B437" s="1" t="s">
        <v>34</v>
      </c>
      <c r="C437" s="2">
        <v>45867</v>
      </c>
      <c r="D437" s="1" t="s">
        <v>238</v>
      </c>
      <c r="E437" s="1" t="s">
        <v>239</v>
      </c>
      <c r="F437" s="1" t="s">
        <v>37</v>
      </c>
      <c r="G437" s="1" t="s">
        <v>431</v>
      </c>
      <c r="H437" s="1" t="s">
        <v>432</v>
      </c>
      <c r="I437" s="3">
        <v>0</v>
      </c>
      <c r="J437" s="3">
        <v>167066</v>
      </c>
      <c r="K437" s="1" t="s">
        <v>40</v>
      </c>
      <c r="L437" s="1" t="s">
        <v>553</v>
      </c>
      <c r="M437" s="1" t="s">
        <v>554</v>
      </c>
      <c r="N437" s="1" t="s">
        <v>37</v>
      </c>
      <c r="O437" s="1" t="s">
        <v>43</v>
      </c>
      <c r="P437" s="1" t="s">
        <v>43</v>
      </c>
      <c r="Q437" s="1" t="s">
        <v>43</v>
      </c>
      <c r="R437" s="3">
        <v>0</v>
      </c>
      <c r="S437" s="1" t="s">
        <v>44</v>
      </c>
      <c r="T437" s="1" t="s">
        <v>45</v>
      </c>
      <c r="U437" s="1" t="s">
        <v>431</v>
      </c>
      <c r="V437" s="1" t="s">
        <v>46</v>
      </c>
      <c r="W437" s="1" t="s">
        <v>81</v>
      </c>
      <c r="X437" s="1" t="s">
        <v>433</v>
      </c>
      <c r="Y437" s="1" t="s">
        <v>245</v>
      </c>
      <c r="Z437" s="1" t="s">
        <v>219</v>
      </c>
      <c r="AA437" s="1" t="s">
        <v>51</v>
      </c>
      <c r="AB437" s="1" t="s">
        <v>433</v>
      </c>
      <c r="AC437" s="1" t="s">
        <v>37</v>
      </c>
    </row>
    <row r="438" spans="1:29" x14ac:dyDescent="0.25">
      <c r="A438" s="1" t="s">
        <v>33</v>
      </c>
      <c r="B438" s="1" t="s">
        <v>34</v>
      </c>
      <c r="C438" s="2">
        <v>45867</v>
      </c>
      <c r="D438" s="1" t="s">
        <v>238</v>
      </c>
      <c r="E438" s="1" t="s">
        <v>239</v>
      </c>
      <c r="F438" s="1" t="s">
        <v>37</v>
      </c>
      <c r="G438" s="1" t="s">
        <v>431</v>
      </c>
      <c r="H438" s="1" t="s">
        <v>432</v>
      </c>
      <c r="I438" s="3">
        <v>33333</v>
      </c>
      <c r="J438" s="3">
        <v>0</v>
      </c>
      <c r="K438" s="1" t="s">
        <v>40</v>
      </c>
      <c r="L438" s="1" t="s">
        <v>41</v>
      </c>
      <c r="M438" s="1" t="s">
        <v>42</v>
      </c>
      <c r="N438" s="1" t="s">
        <v>37</v>
      </c>
      <c r="O438" s="1" t="s">
        <v>43</v>
      </c>
      <c r="P438" s="1" t="s">
        <v>43</v>
      </c>
      <c r="Q438" s="1" t="s">
        <v>43</v>
      </c>
      <c r="R438" s="3">
        <v>0</v>
      </c>
      <c r="S438" s="1" t="s">
        <v>44</v>
      </c>
      <c r="T438" s="1" t="s">
        <v>45</v>
      </c>
      <c r="U438" s="1" t="s">
        <v>431</v>
      </c>
      <c r="V438" s="1" t="s">
        <v>46</v>
      </c>
      <c r="W438" s="1" t="s">
        <v>81</v>
      </c>
      <c r="X438" s="1" t="s">
        <v>433</v>
      </c>
      <c r="Y438" s="1" t="s">
        <v>245</v>
      </c>
      <c r="Z438" s="1" t="s">
        <v>219</v>
      </c>
      <c r="AA438" s="1" t="s">
        <v>51</v>
      </c>
      <c r="AB438" s="1" t="s">
        <v>433</v>
      </c>
      <c r="AC438" s="1" t="s">
        <v>37</v>
      </c>
    </row>
    <row r="439" spans="1:29" x14ac:dyDescent="0.25">
      <c r="A439" s="1" t="s">
        <v>33</v>
      </c>
      <c r="B439" s="1" t="s">
        <v>34</v>
      </c>
      <c r="C439" s="2">
        <v>45867</v>
      </c>
      <c r="D439" s="1" t="s">
        <v>238</v>
      </c>
      <c r="E439" s="1" t="s">
        <v>239</v>
      </c>
      <c r="F439" s="1" t="s">
        <v>37</v>
      </c>
      <c r="G439" s="1" t="s">
        <v>431</v>
      </c>
      <c r="H439" s="1" t="s">
        <v>432</v>
      </c>
      <c r="I439" s="3">
        <v>0</v>
      </c>
      <c r="J439" s="3">
        <v>33333</v>
      </c>
      <c r="K439" s="1" t="s">
        <v>40</v>
      </c>
      <c r="L439" s="1" t="s">
        <v>555</v>
      </c>
      <c r="M439" s="1" t="s">
        <v>556</v>
      </c>
      <c r="N439" s="1" t="s">
        <v>37</v>
      </c>
      <c r="O439" s="1" t="s">
        <v>43</v>
      </c>
      <c r="P439" s="1" t="s">
        <v>43</v>
      </c>
      <c r="Q439" s="1" t="s">
        <v>43</v>
      </c>
      <c r="R439" s="3">
        <v>0</v>
      </c>
      <c r="S439" s="1" t="s">
        <v>44</v>
      </c>
      <c r="T439" s="1" t="s">
        <v>45</v>
      </c>
      <c r="U439" s="1" t="s">
        <v>431</v>
      </c>
      <c r="V439" s="1" t="s">
        <v>46</v>
      </c>
      <c r="W439" s="1" t="s">
        <v>81</v>
      </c>
      <c r="X439" s="1" t="s">
        <v>433</v>
      </c>
      <c r="Y439" s="1" t="s">
        <v>245</v>
      </c>
      <c r="Z439" s="1" t="s">
        <v>219</v>
      </c>
      <c r="AA439" s="1" t="s">
        <v>51</v>
      </c>
      <c r="AB439" s="1" t="s">
        <v>433</v>
      </c>
      <c r="AC439" s="1" t="s">
        <v>37</v>
      </c>
    </row>
    <row r="440" spans="1:29" x14ac:dyDescent="0.25">
      <c r="A440" s="1" t="s">
        <v>33</v>
      </c>
      <c r="B440" s="1" t="s">
        <v>34</v>
      </c>
      <c r="C440" s="2">
        <v>45867</v>
      </c>
      <c r="D440" s="1" t="s">
        <v>238</v>
      </c>
      <c r="E440" s="1" t="s">
        <v>239</v>
      </c>
      <c r="F440" s="1" t="s">
        <v>37</v>
      </c>
      <c r="G440" s="1" t="s">
        <v>431</v>
      </c>
      <c r="H440" s="1" t="s">
        <v>432</v>
      </c>
      <c r="I440" s="3">
        <v>2218777</v>
      </c>
      <c r="J440" s="3">
        <v>0</v>
      </c>
      <c r="K440" s="1" t="s">
        <v>40</v>
      </c>
      <c r="L440" s="1" t="s">
        <v>54</v>
      </c>
      <c r="M440" s="1" t="s">
        <v>55</v>
      </c>
      <c r="N440" s="1" t="s">
        <v>37</v>
      </c>
      <c r="O440" s="1" t="s">
        <v>43</v>
      </c>
      <c r="P440" s="1" t="s">
        <v>43</v>
      </c>
      <c r="Q440" s="1" t="s">
        <v>43</v>
      </c>
      <c r="R440" s="3">
        <v>0</v>
      </c>
      <c r="S440" s="1" t="s">
        <v>44</v>
      </c>
      <c r="T440" s="1" t="s">
        <v>45</v>
      </c>
      <c r="U440" s="1" t="s">
        <v>431</v>
      </c>
      <c r="V440" s="1" t="s">
        <v>46</v>
      </c>
      <c r="W440" s="1" t="s">
        <v>81</v>
      </c>
      <c r="X440" s="1" t="s">
        <v>433</v>
      </c>
      <c r="Y440" s="1" t="s">
        <v>245</v>
      </c>
      <c r="Z440" s="1" t="s">
        <v>219</v>
      </c>
      <c r="AA440" s="1" t="s">
        <v>51</v>
      </c>
      <c r="AB440" s="1" t="s">
        <v>433</v>
      </c>
      <c r="AC440" s="1" t="s">
        <v>37</v>
      </c>
    </row>
    <row r="441" spans="1:29" x14ac:dyDescent="0.25">
      <c r="A441" s="1" t="s">
        <v>33</v>
      </c>
      <c r="B441" s="1" t="s">
        <v>34</v>
      </c>
      <c r="C441" s="2">
        <v>45867</v>
      </c>
      <c r="D441" s="1" t="s">
        <v>238</v>
      </c>
      <c r="E441" s="1" t="s">
        <v>239</v>
      </c>
      <c r="F441" s="1" t="s">
        <v>37</v>
      </c>
      <c r="G441" s="1" t="s">
        <v>431</v>
      </c>
      <c r="H441" s="1" t="s">
        <v>432</v>
      </c>
      <c r="I441" s="3">
        <v>0</v>
      </c>
      <c r="J441" s="3">
        <v>2218777</v>
      </c>
      <c r="K441" s="1" t="s">
        <v>40</v>
      </c>
      <c r="L441" s="1" t="s">
        <v>555</v>
      </c>
      <c r="M441" s="1" t="s">
        <v>556</v>
      </c>
      <c r="N441" s="1" t="s">
        <v>37</v>
      </c>
      <c r="O441" s="1" t="s">
        <v>43</v>
      </c>
      <c r="P441" s="1" t="s">
        <v>43</v>
      </c>
      <c r="Q441" s="1" t="s">
        <v>43</v>
      </c>
      <c r="R441" s="3">
        <v>0</v>
      </c>
      <c r="S441" s="1" t="s">
        <v>44</v>
      </c>
      <c r="T441" s="1" t="s">
        <v>45</v>
      </c>
      <c r="U441" s="1" t="s">
        <v>431</v>
      </c>
      <c r="V441" s="1" t="s">
        <v>46</v>
      </c>
      <c r="W441" s="1" t="s">
        <v>81</v>
      </c>
      <c r="X441" s="1" t="s">
        <v>433</v>
      </c>
      <c r="Y441" s="1" t="s">
        <v>245</v>
      </c>
      <c r="Z441" s="1" t="s">
        <v>219</v>
      </c>
      <c r="AA441" s="1" t="s">
        <v>51</v>
      </c>
      <c r="AB441" s="1" t="s">
        <v>433</v>
      </c>
      <c r="AC441" s="1" t="s">
        <v>37</v>
      </c>
    </row>
    <row r="442" spans="1:29" x14ac:dyDescent="0.25">
      <c r="A442" s="1" t="s">
        <v>33</v>
      </c>
      <c r="B442" s="1" t="s">
        <v>34</v>
      </c>
      <c r="C442" s="2">
        <v>45867</v>
      </c>
      <c r="D442" s="1" t="s">
        <v>238</v>
      </c>
      <c r="E442" s="1" t="s">
        <v>239</v>
      </c>
      <c r="F442" s="1" t="s">
        <v>37</v>
      </c>
      <c r="G442" s="1" t="s">
        <v>431</v>
      </c>
      <c r="H442" s="1" t="s">
        <v>432</v>
      </c>
      <c r="I442" s="3">
        <v>34760</v>
      </c>
      <c r="J442" s="3">
        <v>0</v>
      </c>
      <c r="K442" s="1" t="s">
        <v>40</v>
      </c>
      <c r="L442" s="1" t="s">
        <v>41</v>
      </c>
      <c r="M442" s="1" t="s">
        <v>42</v>
      </c>
      <c r="N442" s="1" t="s">
        <v>37</v>
      </c>
      <c r="O442" s="1" t="s">
        <v>43</v>
      </c>
      <c r="P442" s="1" t="s">
        <v>43</v>
      </c>
      <c r="Q442" s="1" t="s">
        <v>43</v>
      </c>
      <c r="R442" s="3">
        <v>0</v>
      </c>
      <c r="S442" s="1" t="s">
        <v>44</v>
      </c>
      <c r="T442" s="1" t="s">
        <v>45</v>
      </c>
      <c r="U442" s="1" t="s">
        <v>431</v>
      </c>
      <c r="V442" s="1" t="s">
        <v>46</v>
      </c>
      <c r="W442" s="1" t="s">
        <v>81</v>
      </c>
      <c r="X442" s="1" t="s">
        <v>433</v>
      </c>
      <c r="Y442" s="1" t="s">
        <v>245</v>
      </c>
      <c r="Z442" s="1" t="s">
        <v>219</v>
      </c>
      <c r="AA442" s="1" t="s">
        <v>51</v>
      </c>
      <c r="AB442" s="1" t="s">
        <v>433</v>
      </c>
      <c r="AC442" s="1" t="s">
        <v>37</v>
      </c>
    </row>
    <row r="443" spans="1:29" x14ac:dyDescent="0.25">
      <c r="A443" s="1" t="s">
        <v>33</v>
      </c>
      <c r="B443" s="1" t="s">
        <v>34</v>
      </c>
      <c r="C443" s="2">
        <v>45867</v>
      </c>
      <c r="D443" s="1" t="s">
        <v>238</v>
      </c>
      <c r="E443" s="1" t="s">
        <v>239</v>
      </c>
      <c r="F443" s="1" t="s">
        <v>37</v>
      </c>
      <c r="G443" s="1" t="s">
        <v>431</v>
      </c>
      <c r="H443" s="1" t="s">
        <v>432</v>
      </c>
      <c r="I443" s="3">
        <v>0</v>
      </c>
      <c r="J443" s="3">
        <v>34760</v>
      </c>
      <c r="K443" s="1" t="s">
        <v>40</v>
      </c>
      <c r="L443" s="1" t="s">
        <v>557</v>
      </c>
      <c r="M443" s="1" t="s">
        <v>558</v>
      </c>
      <c r="N443" s="1" t="s">
        <v>37</v>
      </c>
      <c r="O443" s="1" t="s">
        <v>43</v>
      </c>
      <c r="P443" s="1" t="s">
        <v>43</v>
      </c>
      <c r="Q443" s="1" t="s">
        <v>43</v>
      </c>
      <c r="R443" s="3">
        <v>0</v>
      </c>
      <c r="S443" s="1" t="s">
        <v>44</v>
      </c>
      <c r="T443" s="1" t="s">
        <v>45</v>
      </c>
      <c r="U443" s="1" t="s">
        <v>431</v>
      </c>
      <c r="V443" s="1" t="s">
        <v>46</v>
      </c>
      <c r="W443" s="1" t="s">
        <v>81</v>
      </c>
      <c r="X443" s="1" t="s">
        <v>433</v>
      </c>
      <c r="Y443" s="1" t="s">
        <v>245</v>
      </c>
      <c r="Z443" s="1" t="s">
        <v>219</v>
      </c>
      <c r="AA443" s="1" t="s">
        <v>51</v>
      </c>
      <c r="AB443" s="1" t="s">
        <v>433</v>
      </c>
      <c r="AC443" s="1" t="s">
        <v>37</v>
      </c>
    </row>
    <row r="444" spans="1:29" x14ac:dyDescent="0.25">
      <c r="A444" s="1" t="s">
        <v>33</v>
      </c>
      <c r="B444" s="1" t="s">
        <v>34</v>
      </c>
      <c r="C444" s="2">
        <v>45867</v>
      </c>
      <c r="D444" s="1" t="s">
        <v>238</v>
      </c>
      <c r="E444" s="1" t="s">
        <v>239</v>
      </c>
      <c r="F444" s="1" t="s">
        <v>37</v>
      </c>
      <c r="G444" s="1" t="s">
        <v>431</v>
      </c>
      <c r="H444" s="1" t="s">
        <v>432</v>
      </c>
      <c r="I444" s="3">
        <v>1120000</v>
      </c>
      <c r="J444" s="3">
        <v>0</v>
      </c>
      <c r="K444" s="1" t="s">
        <v>40</v>
      </c>
      <c r="L444" s="1" t="s">
        <v>62</v>
      </c>
      <c r="M444" s="1" t="s">
        <v>63</v>
      </c>
      <c r="N444" s="1" t="s">
        <v>37</v>
      </c>
      <c r="O444" s="1" t="s">
        <v>43</v>
      </c>
      <c r="P444" s="1" t="s">
        <v>43</v>
      </c>
      <c r="Q444" s="1" t="s">
        <v>43</v>
      </c>
      <c r="R444" s="3">
        <v>0</v>
      </c>
      <c r="S444" s="1" t="s">
        <v>44</v>
      </c>
      <c r="T444" s="1" t="s">
        <v>45</v>
      </c>
      <c r="U444" s="1" t="s">
        <v>431</v>
      </c>
      <c r="V444" s="1" t="s">
        <v>46</v>
      </c>
      <c r="W444" s="1" t="s">
        <v>81</v>
      </c>
      <c r="X444" s="1" t="s">
        <v>433</v>
      </c>
      <c r="Y444" s="1" t="s">
        <v>245</v>
      </c>
      <c r="Z444" s="1" t="s">
        <v>219</v>
      </c>
      <c r="AA444" s="1" t="s">
        <v>51</v>
      </c>
      <c r="AB444" s="1" t="s">
        <v>433</v>
      </c>
      <c r="AC444" s="1" t="s">
        <v>37</v>
      </c>
    </row>
    <row r="445" spans="1:29" x14ac:dyDescent="0.25">
      <c r="A445" s="1" t="s">
        <v>33</v>
      </c>
      <c r="B445" s="1" t="s">
        <v>34</v>
      </c>
      <c r="C445" s="2">
        <v>45867</v>
      </c>
      <c r="D445" s="1" t="s">
        <v>238</v>
      </c>
      <c r="E445" s="1" t="s">
        <v>239</v>
      </c>
      <c r="F445" s="1" t="s">
        <v>37</v>
      </c>
      <c r="G445" s="1" t="s">
        <v>431</v>
      </c>
      <c r="H445" s="1" t="s">
        <v>432</v>
      </c>
      <c r="I445" s="3">
        <v>0</v>
      </c>
      <c r="J445" s="3">
        <v>1120000</v>
      </c>
      <c r="K445" s="1" t="s">
        <v>40</v>
      </c>
      <c r="L445" s="1" t="s">
        <v>559</v>
      </c>
      <c r="M445" s="1" t="s">
        <v>560</v>
      </c>
      <c r="N445" s="1" t="s">
        <v>37</v>
      </c>
      <c r="O445" s="1" t="s">
        <v>43</v>
      </c>
      <c r="P445" s="1" t="s">
        <v>43</v>
      </c>
      <c r="Q445" s="1" t="s">
        <v>43</v>
      </c>
      <c r="R445" s="3">
        <v>0</v>
      </c>
      <c r="S445" s="1" t="s">
        <v>44</v>
      </c>
      <c r="T445" s="1" t="s">
        <v>45</v>
      </c>
      <c r="U445" s="1" t="s">
        <v>431</v>
      </c>
      <c r="V445" s="1" t="s">
        <v>46</v>
      </c>
      <c r="W445" s="1" t="s">
        <v>81</v>
      </c>
      <c r="X445" s="1" t="s">
        <v>433</v>
      </c>
      <c r="Y445" s="1" t="s">
        <v>245</v>
      </c>
      <c r="Z445" s="1" t="s">
        <v>219</v>
      </c>
      <c r="AA445" s="1" t="s">
        <v>51</v>
      </c>
      <c r="AB445" s="1" t="s">
        <v>433</v>
      </c>
      <c r="AC445" s="1" t="s">
        <v>37</v>
      </c>
    </row>
    <row r="446" spans="1:29" x14ac:dyDescent="0.25">
      <c r="A446" s="1" t="s">
        <v>33</v>
      </c>
      <c r="B446" s="1" t="s">
        <v>34</v>
      </c>
      <c r="C446" s="2">
        <v>45867</v>
      </c>
      <c r="D446" s="1" t="s">
        <v>238</v>
      </c>
      <c r="E446" s="1" t="s">
        <v>239</v>
      </c>
      <c r="F446" s="1" t="s">
        <v>37</v>
      </c>
      <c r="G446" s="1" t="s">
        <v>431</v>
      </c>
      <c r="H446" s="1" t="s">
        <v>432</v>
      </c>
      <c r="I446" s="3">
        <v>33333</v>
      </c>
      <c r="J446" s="3">
        <v>0</v>
      </c>
      <c r="K446" s="1" t="s">
        <v>40</v>
      </c>
      <c r="L446" s="1" t="s">
        <v>41</v>
      </c>
      <c r="M446" s="1" t="s">
        <v>42</v>
      </c>
      <c r="N446" s="1" t="s">
        <v>37</v>
      </c>
      <c r="O446" s="1" t="s">
        <v>43</v>
      </c>
      <c r="P446" s="1" t="s">
        <v>43</v>
      </c>
      <c r="Q446" s="1" t="s">
        <v>43</v>
      </c>
      <c r="R446" s="3">
        <v>0</v>
      </c>
      <c r="S446" s="1" t="s">
        <v>44</v>
      </c>
      <c r="T446" s="1" t="s">
        <v>45</v>
      </c>
      <c r="U446" s="1" t="s">
        <v>431</v>
      </c>
      <c r="V446" s="1" t="s">
        <v>46</v>
      </c>
      <c r="W446" s="1" t="s">
        <v>81</v>
      </c>
      <c r="X446" s="1" t="s">
        <v>433</v>
      </c>
      <c r="Y446" s="1" t="s">
        <v>245</v>
      </c>
      <c r="Z446" s="1" t="s">
        <v>219</v>
      </c>
      <c r="AA446" s="1" t="s">
        <v>51</v>
      </c>
      <c r="AB446" s="1" t="s">
        <v>433</v>
      </c>
      <c r="AC446" s="1" t="s">
        <v>37</v>
      </c>
    </row>
    <row r="447" spans="1:29" x14ac:dyDescent="0.25">
      <c r="A447" s="1" t="s">
        <v>33</v>
      </c>
      <c r="B447" s="1" t="s">
        <v>34</v>
      </c>
      <c r="C447" s="2">
        <v>45867</v>
      </c>
      <c r="D447" s="1" t="s">
        <v>238</v>
      </c>
      <c r="E447" s="1" t="s">
        <v>239</v>
      </c>
      <c r="F447" s="1" t="s">
        <v>37</v>
      </c>
      <c r="G447" s="1" t="s">
        <v>431</v>
      </c>
      <c r="H447" s="1" t="s">
        <v>432</v>
      </c>
      <c r="I447" s="3">
        <v>0</v>
      </c>
      <c r="J447" s="3">
        <v>33333</v>
      </c>
      <c r="K447" s="1" t="s">
        <v>40</v>
      </c>
      <c r="L447" s="1" t="s">
        <v>561</v>
      </c>
      <c r="M447" s="1" t="s">
        <v>562</v>
      </c>
      <c r="N447" s="1" t="s">
        <v>37</v>
      </c>
      <c r="O447" s="1" t="s">
        <v>43</v>
      </c>
      <c r="P447" s="1" t="s">
        <v>43</v>
      </c>
      <c r="Q447" s="1" t="s">
        <v>43</v>
      </c>
      <c r="R447" s="3">
        <v>0</v>
      </c>
      <c r="S447" s="1" t="s">
        <v>44</v>
      </c>
      <c r="T447" s="1" t="s">
        <v>45</v>
      </c>
      <c r="U447" s="1" t="s">
        <v>431</v>
      </c>
      <c r="V447" s="1" t="s">
        <v>46</v>
      </c>
      <c r="W447" s="1" t="s">
        <v>81</v>
      </c>
      <c r="X447" s="1" t="s">
        <v>433</v>
      </c>
      <c r="Y447" s="1" t="s">
        <v>245</v>
      </c>
      <c r="Z447" s="1" t="s">
        <v>219</v>
      </c>
      <c r="AA447" s="1" t="s">
        <v>51</v>
      </c>
      <c r="AB447" s="1" t="s">
        <v>433</v>
      </c>
      <c r="AC447" s="1" t="s">
        <v>37</v>
      </c>
    </row>
    <row r="448" spans="1:29" x14ac:dyDescent="0.25">
      <c r="A448" s="1" t="s">
        <v>33</v>
      </c>
      <c r="B448" s="1" t="s">
        <v>34</v>
      </c>
      <c r="C448" s="2">
        <v>45867</v>
      </c>
      <c r="D448" s="1" t="s">
        <v>238</v>
      </c>
      <c r="E448" s="1" t="s">
        <v>239</v>
      </c>
      <c r="F448" s="1" t="s">
        <v>37</v>
      </c>
      <c r="G448" s="1" t="s">
        <v>431</v>
      </c>
      <c r="H448" s="1" t="s">
        <v>432</v>
      </c>
      <c r="I448" s="3">
        <v>726286</v>
      </c>
      <c r="J448" s="3">
        <v>0</v>
      </c>
      <c r="K448" s="1" t="s">
        <v>40</v>
      </c>
      <c r="L448" s="1" t="s">
        <v>444</v>
      </c>
      <c r="M448" s="1" t="s">
        <v>445</v>
      </c>
      <c r="N448" s="1" t="s">
        <v>37</v>
      </c>
      <c r="O448" s="1" t="s">
        <v>43</v>
      </c>
      <c r="P448" s="1" t="s">
        <v>43</v>
      </c>
      <c r="Q448" s="1" t="s">
        <v>43</v>
      </c>
      <c r="R448" s="3">
        <v>0</v>
      </c>
      <c r="S448" s="1" t="s">
        <v>44</v>
      </c>
      <c r="T448" s="1" t="s">
        <v>45</v>
      </c>
      <c r="U448" s="1" t="s">
        <v>431</v>
      </c>
      <c r="V448" s="1" t="s">
        <v>46</v>
      </c>
      <c r="W448" s="1" t="s">
        <v>81</v>
      </c>
      <c r="X448" s="1" t="s">
        <v>433</v>
      </c>
      <c r="Y448" s="1" t="s">
        <v>245</v>
      </c>
      <c r="Z448" s="1" t="s">
        <v>219</v>
      </c>
      <c r="AA448" s="1" t="s">
        <v>51</v>
      </c>
      <c r="AB448" s="1" t="s">
        <v>433</v>
      </c>
      <c r="AC448" s="1" t="s">
        <v>37</v>
      </c>
    </row>
    <row r="449" spans="1:29" x14ac:dyDescent="0.25">
      <c r="A449" s="1" t="s">
        <v>33</v>
      </c>
      <c r="B449" s="1" t="s">
        <v>34</v>
      </c>
      <c r="C449" s="2">
        <v>45867</v>
      </c>
      <c r="D449" s="1" t="s">
        <v>238</v>
      </c>
      <c r="E449" s="1" t="s">
        <v>239</v>
      </c>
      <c r="F449" s="1" t="s">
        <v>37</v>
      </c>
      <c r="G449" s="1" t="s">
        <v>431</v>
      </c>
      <c r="H449" s="1" t="s">
        <v>432</v>
      </c>
      <c r="I449" s="3">
        <v>0</v>
      </c>
      <c r="J449" s="3">
        <v>726286</v>
      </c>
      <c r="K449" s="1" t="s">
        <v>40</v>
      </c>
      <c r="L449" s="1" t="s">
        <v>563</v>
      </c>
      <c r="M449" s="1" t="s">
        <v>564</v>
      </c>
      <c r="N449" s="1" t="s">
        <v>37</v>
      </c>
      <c r="O449" s="1" t="s">
        <v>43</v>
      </c>
      <c r="P449" s="1" t="s">
        <v>43</v>
      </c>
      <c r="Q449" s="1" t="s">
        <v>43</v>
      </c>
      <c r="R449" s="3">
        <v>0</v>
      </c>
      <c r="S449" s="1" t="s">
        <v>44</v>
      </c>
      <c r="T449" s="1" t="s">
        <v>45</v>
      </c>
      <c r="U449" s="1" t="s">
        <v>431</v>
      </c>
      <c r="V449" s="1" t="s">
        <v>46</v>
      </c>
      <c r="W449" s="1" t="s">
        <v>81</v>
      </c>
      <c r="X449" s="1" t="s">
        <v>433</v>
      </c>
      <c r="Y449" s="1" t="s">
        <v>245</v>
      </c>
      <c r="Z449" s="1" t="s">
        <v>219</v>
      </c>
      <c r="AA449" s="1" t="s">
        <v>51</v>
      </c>
      <c r="AB449" s="1" t="s">
        <v>433</v>
      </c>
      <c r="AC449" s="1" t="s">
        <v>37</v>
      </c>
    </row>
    <row r="450" spans="1:29" x14ac:dyDescent="0.25">
      <c r="A450" s="1" t="s">
        <v>33</v>
      </c>
      <c r="B450" s="1" t="s">
        <v>34</v>
      </c>
      <c r="C450" s="2">
        <v>45867</v>
      </c>
      <c r="D450" s="1" t="s">
        <v>238</v>
      </c>
      <c r="E450" s="1" t="s">
        <v>239</v>
      </c>
      <c r="F450" s="1" t="s">
        <v>37</v>
      </c>
      <c r="G450" s="1" t="s">
        <v>431</v>
      </c>
      <c r="H450" s="1" t="s">
        <v>432</v>
      </c>
      <c r="I450" s="3">
        <v>3019999</v>
      </c>
      <c r="J450" s="3">
        <v>0</v>
      </c>
      <c r="K450" s="1" t="s">
        <v>40</v>
      </c>
      <c r="L450" s="1" t="s">
        <v>41</v>
      </c>
      <c r="M450" s="1" t="s">
        <v>42</v>
      </c>
      <c r="N450" s="1" t="s">
        <v>37</v>
      </c>
      <c r="O450" s="1" t="s">
        <v>43</v>
      </c>
      <c r="P450" s="1" t="s">
        <v>43</v>
      </c>
      <c r="Q450" s="1" t="s">
        <v>43</v>
      </c>
      <c r="R450" s="3">
        <v>0</v>
      </c>
      <c r="S450" s="1" t="s">
        <v>44</v>
      </c>
      <c r="T450" s="1" t="s">
        <v>45</v>
      </c>
      <c r="U450" s="1" t="s">
        <v>431</v>
      </c>
      <c r="V450" s="1" t="s">
        <v>46</v>
      </c>
      <c r="W450" s="1" t="s">
        <v>81</v>
      </c>
      <c r="X450" s="1" t="s">
        <v>433</v>
      </c>
      <c r="Y450" s="1" t="s">
        <v>245</v>
      </c>
      <c r="Z450" s="1" t="s">
        <v>219</v>
      </c>
      <c r="AA450" s="1" t="s">
        <v>51</v>
      </c>
      <c r="AB450" s="1" t="s">
        <v>433</v>
      </c>
      <c r="AC450" s="1" t="s">
        <v>37</v>
      </c>
    </row>
    <row r="451" spans="1:29" x14ac:dyDescent="0.25">
      <c r="A451" s="1" t="s">
        <v>33</v>
      </c>
      <c r="B451" s="1" t="s">
        <v>34</v>
      </c>
      <c r="C451" s="2">
        <v>45867</v>
      </c>
      <c r="D451" s="1" t="s">
        <v>238</v>
      </c>
      <c r="E451" s="1" t="s">
        <v>239</v>
      </c>
      <c r="F451" s="1" t="s">
        <v>37</v>
      </c>
      <c r="G451" s="1" t="s">
        <v>431</v>
      </c>
      <c r="H451" s="1" t="s">
        <v>432</v>
      </c>
      <c r="I451" s="3">
        <v>0</v>
      </c>
      <c r="J451" s="3">
        <v>3019999</v>
      </c>
      <c r="K451" s="1" t="s">
        <v>40</v>
      </c>
      <c r="L451" s="1" t="s">
        <v>113</v>
      </c>
      <c r="M451" s="1" t="s">
        <v>114</v>
      </c>
      <c r="N451" s="1" t="s">
        <v>37</v>
      </c>
      <c r="O451" s="1" t="s">
        <v>43</v>
      </c>
      <c r="P451" s="1" t="s">
        <v>43</v>
      </c>
      <c r="Q451" s="1" t="s">
        <v>43</v>
      </c>
      <c r="R451" s="3">
        <v>0</v>
      </c>
      <c r="S451" s="1" t="s">
        <v>44</v>
      </c>
      <c r="T451" s="1" t="s">
        <v>45</v>
      </c>
      <c r="U451" s="1" t="s">
        <v>431</v>
      </c>
      <c r="V451" s="1" t="s">
        <v>46</v>
      </c>
      <c r="W451" s="1" t="s">
        <v>81</v>
      </c>
      <c r="X451" s="1" t="s">
        <v>433</v>
      </c>
      <c r="Y451" s="1" t="s">
        <v>245</v>
      </c>
      <c r="Z451" s="1" t="s">
        <v>219</v>
      </c>
      <c r="AA451" s="1" t="s">
        <v>51</v>
      </c>
      <c r="AB451" s="1" t="s">
        <v>433</v>
      </c>
      <c r="AC451" s="1" t="s">
        <v>37</v>
      </c>
    </row>
    <row r="452" spans="1:29" x14ac:dyDescent="0.25">
      <c r="A452" s="1" t="s">
        <v>33</v>
      </c>
      <c r="B452" s="1" t="s">
        <v>34</v>
      </c>
      <c r="C452" s="2">
        <v>45867</v>
      </c>
      <c r="D452" s="1" t="s">
        <v>238</v>
      </c>
      <c r="E452" s="1" t="s">
        <v>239</v>
      </c>
      <c r="F452" s="1" t="s">
        <v>37</v>
      </c>
      <c r="G452" s="1" t="s">
        <v>431</v>
      </c>
      <c r="H452" s="1" t="s">
        <v>432</v>
      </c>
      <c r="I452" s="3">
        <v>531207</v>
      </c>
      <c r="J452" s="3">
        <v>0</v>
      </c>
      <c r="K452" s="1" t="s">
        <v>40</v>
      </c>
      <c r="L452" s="1" t="s">
        <v>41</v>
      </c>
      <c r="M452" s="1" t="s">
        <v>42</v>
      </c>
      <c r="N452" s="1" t="s">
        <v>37</v>
      </c>
      <c r="O452" s="1" t="s">
        <v>43</v>
      </c>
      <c r="P452" s="1" t="s">
        <v>43</v>
      </c>
      <c r="Q452" s="1" t="s">
        <v>43</v>
      </c>
      <c r="R452" s="3">
        <v>0</v>
      </c>
      <c r="S452" s="1" t="s">
        <v>44</v>
      </c>
      <c r="T452" s="1" t="s">
        <v>45</v>
      </c>
      <c r="U452" s="1" t="s">
        <v>431</v>
      </c>
      <c r="V452" s="1" t="s">
        <v>46</v>
      </c>
      <c r="W452" s="1" t="s">
        <v>81</v>
      </c>
      <c r="X452" s="1" t="s">
        <v>433</v>
      </c>
      <c r="Y452" s="1" t="s">
        <v>245</v>
      </c>
      <c r="Z452" s="1" t="s">
        <v>219</v>
      </c>
      <c r="AA452" s="1" t="s">
        <v>51</v>
      </c>
      <c r="AB452" s="1" t="s">
        <v>433</v>
      </c>
      <c r="AC452" s="1" t="s">
        <v>37</v>
      </c>
    </row>
    <row r="453" spans="1:29" x14ac:dyDescent="0.25">
      <c r="A453" s="1" t="s">
        <v>33</v>
      </c>
      <c r="B453" s="1" t="s">
        <v>34</v>
      </c>
      <c r="C453" s="2">
        <v>45867</v>
      </c>
      <c r="D453" s="1" t="s">
        <v>238</v>
      </c>
      <c r="E453" s="1" t="s">
        <v>239</v>
      </c>
      <c r="F453" s="1" t="s">
        <v>37</v>
      </c>
      <c r="G453" s="1" t="s">
        <v>431</v>
      </c>
      <c r="H453" s="1" t="s">
        <v>432</v>
      </c>
      <c r="I453" s="3">
        <v>0</v>
      </c>
      <c r="J453" s="3">
        <v>531207</v>
      </c>
      <c r="K453" s="1" t="s">
        <v>40</v>
      </c>
      <c r="L453" s="1" t="s">
        <v>565</v>
      </c>
      <c r="M453" s="1" t="s">
        <v>566</v>
      </c>
      <c r="N453" s="1" t="s">
        <v>37</v>
      </c>
      <c r="O453" s="1" t="s">
        <v>43</v>
      </c>
      <c r="P453" s="1" t="s">
        <v>43</v>
      </c>
      <c r="Q453" s="1" t="s">
        <v>43</v>
      </c>
      <c r="R453" s="3">
        <v>0</v>
      </c>
      <c r="S453" s="1" t="s">
        <v>44</v>
      </c>
      <c r="T453" s="1" t="s">
        <v>45</v>
      </c>
      <c r="U453" s="1" t="s">
        <v>431</v>
      </c>
      <c r="V453" s="1" t="s">
        <v>46</v>
      </c>
      <c r="W453" s="1" t="s">
        <v>81</v>
      </c>
      <c r="X453" s="1" t="s">
        <v>433</v>
      </c>
      <c r="Y453" s="1" t="s">
        <v>245</v>
      </c>
      <c r="Z453" s="1" t="s">
        <v>219</v>
      </c>
      <c r="AA453" s="1" t="s">
        <v>51</v>
      </c>
      <c r="AB453" s="1" t="s">
        <v>433</v>
      </c>
      <c r="AC453" s="1" t="s">
        <v>37</v>
      </c>
    </row>
    <row r="454" spans="1:29" x14ac:dyDescent="0.25">
      <c r="A454" s="1" t="s">
        <v>33</v>
      </c>
      <c r="B454" s="1" t="s">
        <v>34</v>
      </c>
      <c r="C454" s="2">
        <v>45867</v>
      </c>
      <c r="D454" s="1" t="s">
        <v>238</v>
      </c>
      <c r="E454" s="1" t="s">
        <v>239</v>
      </c>
      <c r="F454" s="1" t="s">
        <v>37</v>
      </c>
      <c r="G454" s="1" t="s">
        <v>431</v>
      </c>
      <c r="H454" s="1" t="s">
        <v>432</v>
      </c>
      <c r="I454" s="3">
        <v>33333</v>
      </c>
      <c r="J454" s="3">
        <v>0</v>
      </c>
      <c r="K454" s="1" t="s">
        <v>40</v>
      </c>
      <c r="L454" s="1" t="s">
        <v>41</v>
      </c>
      <c r="M454" s="1" t="s">
        <v>42</v>
      </c>
      <c r="N454" s="1" t="s">
        <v>37</v>
      </c>
      <c r="O454" s="1" t="s">
        <v>43</v>
      </c>
      <c r="P454" s="1" t="s">
        <v>43</v>
      </c>
      <c r="Q454" s="1" t="s">
        <v>43</v>
      </c>
      <c r="R454" s="3">
        <v>0</v>
      </c>
      <c r="S454" s="1" t="s">
        <v>44</v>
      </c>
      <c r="T454" s="1" t="s">
        <v>45</v>
      </c>
      <c r="U454" s="1" t="s">
        <v>431</v>
      </c>
      <c r="V454" s="1" t="s">
        <v>46</v>
      </c>
      <c r="W454" s="1" t="s">
        <v>81</v>
      </c>
      <c r="X454" s="1" t="s">
        <v>433</v>
      </c>
      <c r="Y454" s="1" t="s">
        <v>245</v>
      </c>
      <c r="Z454" s="1" t="s">
        <v>219</v>
      </c>
      <c r="AA454" s="1" t="s">
        <v>51</v>
      </c>
      <c r="AB454" s="1" t="s">
        <v>433</v>
      </c>
      <c r="AC454" s="1" t="s">
        <v>37</v>
      </c>
    </row>
    <row r="455" spans="1:29" x14ac:dyDescent="0.25">
      <c r="A455" s="1" t="s">
        <v>33</v>
      </c>
      <c r="B455" s="1" t="s">
        <v>34</v>
      </c>
      <c r="C455" s="2">
        <v>45867</v>
      </c>
      <c r="D455" s="1" t="s">
        <v>238</v>
      </c>
      <c r="E455" s="1" t="s">
        <v>239</v>
      </c>
      <c r="F455" s="1" t="s">
        <v>37</v>
      </c>
      <c r="G455" s="1" t="s">
        <v>431</v>
      </c>
      <c r="H455" s="1" t="s">
        <v>432</v>
      </c>
      <c r="I455" s="3">
        <v>0</v>
      </c>
      <c r="J455" s="3">
        <v>33333</v>
      </c>
      <c r="K455" s="1" t="s">
        <v>40</v>
      </c>
      <c r="L455" s="1" t="s">
        <v>393</v>
      </c>
      <c r="M455" s="1" t="s">
        <v>394</v>
      </c>
      <c r="N455" s="1" t="s">
        <v>37</v>
      </c>
      <c r="O455" s="1" t="s">
        <v>43</v>
      </c>
      <c r="P455" s="1" t="s">
        <v>43</v>
      </c>
      <c r="Q455" s="1" t="s">
        <v>43</v>
      </c>
      <c r="R455" s="3">
        <v>0</v>
      </c>
      <c r="S455" s="1" t="s">
        <v>44</v>
      </c>
      <c r="T455" s="1" t="s">
        <v>45</v>
      </c>
      <c r="U455" s="1" t="s">
        <v>431</v>
      </c>
      <c r="V455" s="1" t="s">
        <v>46</v>
      </c>
      <c r="W455" s="1" t="s">
        <v>81</v>
      </c>
      <c r="X455" s="1" t="s">
        <v>433</v>
      </c>
      <c r="Y455" s="1" t="s">
        <v>245</v>
      </c>
      <c r="Z455" s="1" t="s">
        <v>219</v>
      </c>
      <c r="AA455" s="1" t="s">
        <v>51</v>
      </c>
      <c r="AB455" s="1" t="s">
        <v>433</v>
      </c>
      <c r="AC455" s="1" t="s">
        <v>37</v>
      </c>
    </row>
    <row r="456" spans="1:29" x14ac:dyDescent="0.25">
      <c r="A456" s="1" t="s">
        <v>33</v>
      </c>
      <c r="B456" s="1" t="s">
        <v>34</v>
      </c>
      <c r="C456" s="2">
        <v>45867</v>
      </c>
      <c r="D456" s="1" t="s">
        <v>238</v>
      </c>
      <c r="E456" s="1" t="s">
        <v>239</v>
      </c>
      <c r="F456" s="1" t="s">
        <v>37</v>
      </c>
      <c r="G456" s="1" t="s">
        <v>431</v>
      </c>
      <c r="H456" s="1" t="s">
        <v>432</v>
      </c>
      <c r="I456" s="3">
        <v>108334</v>
      </c>
      <c r="J456" s="3">
        <v>0</v>
      </c>
      <c r="K456" s="1" t="s">
        <v>40</v>
      </c>
      <c r="L456" s="1" t="s">
        <v>67</v>
      </c>
      <c r="M456" s="1" t="s">
        <v>68</v>
      </c>
      <c r="N456" s="1" t="s">
        <v>37</v>
      </c>
      <c r="O456" s="1" t="s">
        <v>43</v>
      </c>
      <c r="P456" s="1" t="s">
        <v>43</v>
      </c>
      <c r="Q456" s="1" t="s">
        <v>43</v>
      </c>
      <c r="R456" s="3">
        <v>0</v>
      </c>
      <c r="S456" s="1" t="s">
        <v>44</v>
      </c>
      <c r="T456" s="1" t="s">
        <v>45</v>
      </c>
      <c r="U456" s="1" t="s">
        <v>431</v>
      </c>
      <c r="V456" s="1" t="s">
        <v>46</v>
      </c>
      <c r="W456" s="1" t="s">
        <v>81</v>
      </c>
      <c r="X456" s="1" t="s">
        <v>433</v>
      </c>
      <c r="Y456" s="1" t="s">
        <v>245</v>
      </c>
      <c r="Z456" s="1" t="s">
        <v>219</v>
      </c>
      <c r="AA456" s="1" t="s">
        <v>51</v>
      </c>
      <c r="AB456" s="1" t="s">
        <v>433</v>
      </c>
      <c r="AC456" s="1" t="s">
        <v>37</v>
      </c>
    </row>
    <row r="457" spans="1:29" x14ac:dyDescent="0.25">
      <c r="A457" s="1" t="s">
        <v>33</v>
      </c>
      <c r="B457" s="1" t="s">
        <v>34</v>
      </c>
      <c r="C457" s="2">
        <v>45867</v>
      </c>
      <c r="D457" s="1" t="s">
        <v>238</v>
      </c>
      <c r="E457" s="1" t="s">
        <v>239</v>
      </c>
      <c r="F457" s="1" t="s">
        <v>37</v>
      </c>
      <c r="G457" s="1" t="s">
        <v>431</v>
      </c>
      <c r="H457" s="1" t="s">
        <v>432</v>
      </c>
      <c r="I457" s="3">
        <v>0</v>
      </c>
      <c r="J457" s="3">
        <v>108334</v>
      </c>
      <c r="K457" s="1" t="s">
        <v>40</v>
      </c>
      <c r="L457" s="1" t="s">
        <v>567</v>
      </c>
      <c r="M457" s="1" t="s">
        <v>568</v>
      </c>
      <c r="N457" s="1" t="s">
        <v>37</v>
      </c>
      <c r="O457" s="1" t="s">
        <v>43</v>
      </c>
      <c r="P457" s="1" t="s">
        <v>43</v>
      </c>
      <c r="Q457" s="1" t="s">
        <v>43</v>
      </c>
      <c r="R457" s="3">
        <v>0</v>
      </c>
      <c r="S457" s="1" t="s">
        <v>44</v>
      </c>
      <c r="T457" s="1" t="s">
        <v>45</v>
      </c>
      <c r="U457" s="1" t="s">
        <v>431</v>
      </c>
      <c r="V457" s="1" t="s">
        <v>46</v>
      </c>
      <c r="W457" s="1" t="s">
        <v>81</v>
      </c>
      <c r="X457" s="1" t="s">
        <v>433</v>
      </c>
      <c r="Y457" s="1" t="s">
        <v>245</v>
      </c>
      <c r="Z457" s="1" t="s">
        <v>219</v>
      </c>
      <c r="AA457" s="1" t="s">
        <v>51</v>
      </c>
      <c r="AB457" s="1" t="s">
        <v>433</v>
      </c>
      <c r="AC457" s="1" t="s">
        <v>37</v>
      </c>
    </row>
    <row r="458" spans="1:29" x14ac:dyDescent="0.25">
      <c r="A458" s="1" t="s">
        <v>33</v>
      </c>
      <c r="B458" s="1" t="s">
        <v>34</v>
      </c>
      <c r="C458" s="2">
        <v>45867</v>
      </c>
      <c r="D458" s="1" t="s">
        <v>238</v>
      </c>
      <c r="E458" s="1" t="s">
        <v>239</v>
      </c>
      <c r="F458" s="1" t="s">
        <v>37</v>
      </c>
      <c r="G458" s="1" t="s">
        <v>431</v>
      </c>
      <c r="H458" s="1" t="s">
        <v>432</v>
      </c>
      <c r="I458" s="3">
        <v>130260</v>
      </c>
      <c r="J458" s="3">
        <v>0</v>
      </c>
      <c r="K458" s="1" t="s">
        <v>40</v>
      </c>
      <c r="L458" s="1" t="s">
        <v>444</v>
      </c>
      <c r="M458" s="1" t="s">
        <v>445</v>
      </c>
      <c r="N458" s="1" t="s">
        <v>37</v>
      </c>
      <c r="O458" s="1" t="s">
        <v>43</v>
      </c>
      <c r="P458" s="1" t="s">
        <v>43</v>
      </c>
      <c r="Q458" s="1" t="s">
        <v>43</v>
      </c>
      <c r="R458" s="3">
        <v>0</v>
      </c>
      <c r="S458" s="1" t="s">
        <v>44</v>
      </c>
      <c r="T458" s="1" t="s">
        <v>45</v>
      </c>
      <c r="U458" s="1" t="s">
        <v>431</v>
      </c>
      <c r="V458" s="1" t="s">
        <v>46</v>
      </c>
      <c r="W458" s="1" t="s">
        <v>81</v>
      </c>
      <c r="X458" s="1" t="s">
        <v>433</v>
      </c>
      <c r="Y458" s="1" t="s">
        <v>245</v>
      </c>
      <c r="Z458" s="1" t="s">
        <v>219</v>
      </c>
      <c r="AA458" s="1" t="s">
        <v>51</v>
      </c>
      <c r="AB458" s="1" t="s">
        <v>433</v>
      </c>
      <c r="AC458" s="1" t="s">
        <v>37</v>
      </c>
    </row>
    <row r="459" spans="1:29" x14ac:dyDescent="0.25">
      <c r="A459" s="1" t="s">
        <v>33</v>
      </c>
      <c r="B459" s="1" t="s">
        <v>34</v>
      </c>
      <c r="C459" s="2">
        <v>45867</v>
      </c>
      <c r="D459" s="1" t="s">
        <v>238</v>
      </c>
      <c r="E459" s="1" t="s">
        <v>239</v>
      </c>
      <c r="F459" s="1" t="s">
        <v>37</v>
      </c>
      <c r="G459" s="1" t="s">
        <v>431</v>
      </c>
      <c r="H459" s="1" t="s">
        <v>432</v>
      </c>
      <c r="I459" s="3">
        <v>0</v>
      </c>
      <c r="J459" s="3">
        <v>130260</v>
      </c>
      <c r="K459" s="1" t="s">
        <v>40</v>
      </c>
      <c r="L459" s="1" t="s">
        <v>569</v>
      </c>
      <c r="M459" s="1" t="s">
        <v>570</v>
      </c>
      <c r="N459" s="1" t="s">
        <v>37</v>
      </c>
      <c r="O459" s="1" t="s">
        <v>43</v>
      </c>
      <c r="P459" s="1" t="s">
        <v>43</v>
      </c>
      <c r="Q459" s="1" t="s">
        <v>43</v>
      </c>
      <c r="R459" s="3">
        <v>0</v>
      </c>
      <c r="S459" s="1" t="s">
        <v>44</v>
      </c>
      <c r="T459" s="1" t="s">
        <v>45</v>
      </c>
      <c r="U459" s="1" t="s">
        <v>431</v>
      </c>
      <c r="V459" s="1" t="s">
        <v>46</v>
      </c>
      <c r="W459" s="1" t="s">
        <v>81</v>
      </c>
      <c r="X459" s="1" t="s">
        <v>433</v>
      </c>
      <c r="Y459" s="1" t="s">
        <v>245</v>
      </c>
      <c r="Z459" s="1" t="s">
        <v>219</v>
      </c>
      <c r="AA459" s="1" t="s">
        <v>51</v>
      </c>
      <c r="AB459" s="1" t="s">
        <v>433</v>
      </c>
      <c r="AC459" s="1" t="s">
        <v>37</v>
      </c>
    </row>
    <row r="460" spans="1:29" x14ac:dyDescent="0.25">
      <c r="A460" s="1" t="s">
        <v>33</v>
      </c>
      <c r="B460" s="1" t="s">
        <v>34</v>
      </c>
      <c r="C460" s="2">
        <v>45867</v>
      </c>
      <c r="D460" s="1" t="s">
        <v>238</v>
      </c>
      <c r="E460" s="1" t="s">
        <v>239</v>
      </c>
      <c r="F460" s="1" t="s">
        <v>37</v>
      </c>
      <c r="G460" s="1" t="s">
        <v>431</v>
      </c>
      <c r="H460" s="1" t="s">
        <v>432</v>
      </c>
      <c r="I460" s="3">
        <v>251370</v>
      </c>
      <c r="J460" s="3">
        <v>0</v>
      </c>
      <c r="K460" s="1" t="s">
        <v>40</v>
      </c>
      <c r="L460" s="1" t="s">
        <v>450</v>
      </c>
      <c r="M460" s="1" t="s">
        <v>451</v>
      </c>
      <c r="N460" s="1" t="s">
        <v>37</v>
      </c>
      <c r="O460" s="1" t="s">
        <v>43</v>
      </c>
      <c r="P460" s="1" t="s">
        <v>43</v>
      </c>
      <c r="Q460" s="1" t="s">
        <v>43</v>
      </c>
      <c r="R460" s="3">
        <v>0</v>
      </c>
      <c r="S460" s="1" t="s">
        <v>44</v>
      </c>
      <c r="T460" s="1" t="s">
        <v>45</v>
      </c>
      <c r="U460" s="1" t="s">
        <v>431</v>
      </c>
      <c r="V460" s="1" t="s">
        <v>46</v>
      </c>
      <c r="W460" s="1" t="s">
        <v>81</v>
      </c>
      <c r="X460" s="1" t="s">
        <v>433</v>
      </c>
      <c r="Y460" s="1" t="s">
        <v>245</v>
      </c>
      <c r="Z460" s="1" t="s">
        <v>219</v>
      </c>
      <c r="AA460" s="1" t="s">
        <v>51</v>
      </c>
      <c r="AB460" s="1" t="s">
        <v>433</v>
      </c>
      <c r="AC460" s="1" t="s">
        <v>37</v>
      </c>
    </row>
    <row r="461" spans="1:29" x14ac:dyDescent="0.25">
      <c r="A461" s="1" t="s">
        <v>33</v>
      </c>
      <c r="B461" s="1" t="s">
        <v>34</v>
      </c>
      <c r="C461" s="2">
        <v>45867</v>
      </c>
      <c r="D461" s="1" t="s">
        <v>238</v>
      </c>
      <c r="E461" s="1" t="s">
        <v>239</v>
      </c>
      <c r="F461" s="1" t="s">
        <v>37</v>
      </c>
      <c r="G461" s="1" t="s">
        <v>431</v>
      </c>
      <c r="H461" s="1" t="s">
        <v>432</v>
      </c>
      <c r="I461" s="3">
        <v>0</v>
      </c>
      <c r="J461" s="3">
        <v>251370</v>
      </c>
      <c r="K461" s="1" t="s">
        <v>40</v>
      </c>
      <c r="L461" s="1" t="s">
        <v>571</v>
      </c>
      <c r="M461" s="1" t="s">
        <v>572</v>
      </c>
      <c r="N461" s="1" t="s">
        <v>37</v>
      </c>
      <c r="O461" s="1" t="s">
        <v>43</v>
      </c>
      <c r="P461" s="1" t="s">
        <v>43</v>
      </c>
      <c r="Q461" s="1" t="s">
        <v>43</v>
      </c>
      <c r="R461" s="3">
        <v>0</v>
      </c>
      <c r="S461" s="1" t="s">
        <v>44</v>
      </c>
      <c r="T461" s="1" t="s">
        <v>45</v>
      </c>
      <c r="U461" s="1" t="s">
        <v>431</v>
      </c>
      <c r="V461" s="1" t="s">
        <v>46</v>
      </c>
      <c r="W461" s="1" t="s">
        <v>81</v>
      </c>
      <c r="X461" s="1" t="s">
        <v>433</v>
      </c>
      <c r="Y461" s="1" t="s">
        <v>245</v>
      </c>
      <c r="Z461" s="1" t="s">
        <v>219</v>
      </c>
      <c r="AA461" s="1" t="s">
        <v>51</v>
      </c>
      <c r="AB461" s="1" t="s">
        <v>433</v>
      </c>
      <c r="AC461" s="1" t="s">
        <v>37</v>
      </c>
    </row>
    <row r="462" spans="1:29" x14ac:dyDescent="0.25">
      <c r="A462" s="1" t="s">
        <v>33</v>
      </c>
      <c r="B462" s="1" t="s">
        <v>34</v>
      </c>
      <c r="C462" s="2">
        <v>45867</v>
      </c>
      <c r="D462" s="1" t="s">
        <v>238</v>
      </c>
      <c r="E462" s="1" t="s">
        <v>239</v>
      </c>
      <c r="F462" s="1" t="s">
        <v>37</v>
      </c>
      <c r="G462" s="1" t="s">
        <v>431</v>
      </c>
      <c r="H462" s="1" t="s">
        <v>432</v>
      </c>
      <c r="I462" s="3">
        <v>676906</v>
      </c>
      <c r="J462" s="3">
        <v>0</v>
      </c>
      <c r="K462" s="1" t="s">
        <v>40</v>
      </c>
      <c r="L462" s="1" t="s">
        <v>41</v>
      </c>
      <c r="M462" s="1" t="s">
        <v>42</v>
      </c>
      <c r="N462" s="1" t="s">
        <v>37</v>
      </c>
      <c r="O462" s="1" t="s">
        <v>43</v>
      </c>
      <c r="P462" s="1" t="s">
        <v>43</v>
      </c>
      <c r="Q462" s="1" t="s">
        <v>43</v>
      </c>
      <c r="R462" s="3">
        <v>0</v>
      </c>
      <c r="S462" s="1" t="s">
        <v>44</v>
      </c>
      <c r="T462" s="1" t="s">
        <v>45</v>
      </c>
      <c r="U462" s="1" t="s">
        <v>431</v>
      </c>
      <c r="V462" s="1" t="s">
        <v>46</v>
      </c>
      <c r="W462" s="1" t="s">
        <v>81</v>
      </c>
      <c r="X462" s="1" t="s">
        <v>433</v>
      </c>
      <c r="Y462" s="1" t="s">
        <v>245</v>
      </c>
      <c r="Z462" s="1" t="s">
        <v>219</v>
      </c>
      <c r="AA462" s="1" t="s">
        <v>51</v>
      </c>
      <c r="AB462" s="1" t="s">
        <v>433</v>
      </c>
      <c r="AC462" s="1" t="s">
        <v>37</v>
      </c>
    </row>
    <row r="463" spans="1:29" x14ac:dyDescent="0.25">
      <c r="A463" s="1" t="s">
        <v>33</v>
      </c>
      <c r="B463" s="1" t="s">
        <v>34</v>
      </c>
      <c r="C463" s="2">
        <v>45867</v>
      </c>
      <c r="D463" s="1" t="s">
        <v>238</v>
      </c>
      <c r="E463" s="1" t="s">
        <v>239</v>
      </c>
      <c r="F463" s="1" t="s">
        <v>37</v>
      </c>
      <c r="G463" s="1" t="s">
        <v>431</v>
      </c>
      <c r="H463" s="1" t="s">
        <v>432</v>
      </c>
      <c r="I463" s="3">
        <v>0</v>
      </c>
      <c r="J463" s="3">
        <v>676906</v>
      </c>
      <c r="K463" s="1" t="s">
        <v>40</v>
      </c>
      <c r="L463" s="1" t="s">
        <v>234</v>
      </c>
      <c r="M463" s="1" t="s">
        <v>235</v>
      </c>
      <c r="N463" s="1" t="s">
        <v>37</v>
      </c>
      <c r="O463" s="1" t="s">
        <v>43</v>
      </c>
      <c r="P463" s="1" t="s">
        <v>43</v>
      </c>
      <c r="Q463" s="1" t="s">
        <v>43</v>
      </c>
      <c r="R463" s="3">
        <v>0</v>
      </c>
      <c r="S463" s="1" t="s">
        <v>44</v>
      </c>
      <c r="T463" s="1" t="s">
        <v>45</v>
      </c>
      <c r="U463" s="1" t="s">
        <v>431</v>
      </c>
      <c r="V463" s="1" t="s">
        <v>46</v>
      </c>
      <c r="W463" s="1" t="s">
        <v>81</v>
      </c>
      <c r="X463" s="1" t="s">
        <v>433</v>
      </c>
      <c r="Y463" s="1" t="s">
        <v>245</v>
      </c>
      <c r="Z463" s="1" t="s">
        <v>219</v>
      </c>
      <c r="AA463" s="1" t="s">
        <v>51</v>
      </c>
      <c r="AB463" s="1" t="s">
        <v>433</v>
      </c>
      <c r="AC463" s="1" t="s">
        <v>37</v>
      </c>
    </row>
    <row r="464" spans="1:29" x14ac:dyDescent="0.25">
      <c r="A464" s="1" t="s">
        <v>33</v>
      </c>
      <c r="B464" s="1" t="s">
        <v>34</v>
      </c>
      <c r="C464" s="2">
        <v>45867</v>
      </c>
      <c r="D464" s="1" t="s">
        <v>238</v>
      </c>
      <c r="E464" s="1" t="s">
        <v>239</v>
      </c>
      <c r="F464" s="1" t="s">
        <v>37</v>
      </c>
      <c r="G464" s="1" t="s">
        <v>431</v>
      </c>
      <c r="H464" s="1" t="s">
        <v>432</v>
      </c>
      <c r="I464" s="3">
        <v>390741</v>
      </c>
      <c r="J464" s="3">
        <v>0</v>
      </c>
      <c r="K464" s="1" t="s">
        <v>40</v>
      </c>
      <c r="L464" s="1" t="s">
        <v>67</v>
      </c>
      <c r="M464" s="1" t="s">
        <v>68</v>
      </c>
      <c r="N464" s="1" t="s">
        <v>37</v>
      </c>
      <c r="O464" s="1" t="s">
        <v>43</v>
      </c>
      <c r="P464" s="1" t="s">
        <v>43</v>
      </c>
      <c r="Q464" s="1" t="s">
        <v>43</v>
      </c>
      <c r="R464" s="3">
        <v>0</v>
      </c>
      <c r="S464" s="1" t="s">
        <v>44</v>
      </c>
      <c r="T464" s="1" t="s">
        <v>45</v>
      </c>
      <c r="U464" s="1" t="s">
        <v>431</v>
      </c>
      <c r="V464" s="1" t="s">
        <v>46</v>
      </c>
      <c r="W464" s="1" t="s">
        <v>81</v>
      </c>
      <c r="X464" s="1" t="s">
        <v>433</v>
      </c>
      <c r="Y464" s="1" t="s">
        <v>245</v>
      </c>
      <c r="Z464" s="1" t="s">
        <v>219</v>
      </c>
      <c r="AA464" s="1" t="s">
        <v>51</v>
      </c>
      <c r="AB464" s="1" t="s">
        <v>433</v>
      </c>
      <c r="AC464" s="1" t="s">
        <v>37</v>
      </c>
    </row>
    <row r="465" spans="1:29" x14ac:dyDescent="0.25">
      <c r="A465" s="1" t="s">
        <v>33</v>
      </c>
      <c r="B465" s="1" t="s">
        <v>34</v>
      </c>
      <c r="C465" s="2">
        <v>45867</v>
      </c>
      <c r="D465" s="1" t="s">
        <v>238</v>
      </c>
      <c r="E465" s="1" t="s">
        <v>239</v>
      </c>
      <c r="F465" s="1" t="s">
        <v>37</v>
      </c>
      <c r="G465" s="1" t="s">
        <v>431</v>
      </c>
      <c r="H465" s="1" t="s">
        <v>432</v>
      </c>
      <c r="I465" s="3">
        <v>0</v>
      </c>
      <c r="J465" s="3">
        <v>390741</v>
      </c>
      <c r="K465" s="1" t="s">
        <v>40</v>
      </c>
      <c r="L465" s="1" t="s">
        <v>115</v>
      </c>
      <c r="M465" s="1" t="s">
        <v>116</v>
      </c>
      <c r="N465" s="1" t="s">
        <v>37</v>
      </c>
      <c r="O465" s="1" t="s">
        <v>43</v>
      </c>
      <c r="P465" s="1" t="s">
        <v>43</v>
      </c>
      <c r="Q465" s="1" t="s">
        <v>43</v>
      </c>
      <c r="R465" s="3">
        <v>0</v>
      </c>
      <c r="S465" s="1" t="s">
        <v>44</v>
      </c>
      <c r="T465" s="1" t="s">
        <v>45</v>
      </c>
      <c r="U465" s="1" t="s">
        <v>431</v>
      </c>
      <c r="V465" s="1" t="s">
        <v>46</v>
      </c>
      <c r="W465" s="1" t="s">
        <v>81</v>
      </c>
      <c r="X465" s="1" t="s">
        <v>433</v>
      </c>
      <c r="Y465" s="1" t="s">
        <v>245</v>
      </c>
      <c r="Z465" s="1" t="s">
        <v>219</v>
      </c>
      <c r="AA465" s="1" t="s">
        <v>51</v>
      </c>
      <c r="AB465" s="1" t="s">
        <v>433</v>
      </c>
      <c r="AC465" s="1" t="s">
        <v>37</v>
      </c>
    </row>
    <row r="466" spans="1:29" x14ac:dyDescent="0.25">
      <c r="A466" s="1" t="s">
        <v>33</v>
      </c>
      <c r="B466" s="1" t="s">
        <v>34</v>
      </c>
      <c r="C466" s="2">
        <v>45867</v>
      </c>
      <c r="D466" s="1" t="s">
        <v>238</v>
      </c>
      <c r="E466" s="1" t="s">
        <v>239</v>
      </c>
      <c r="F466" s="1" t="s">
        <v>37</v>
      </c>
      <c r="G466" s="1" t="s">
        <v>431</v>
      </c>
      <c r="H466" s="1" t="s">
        <v>432</v>
      </c>
      <c r="I466" s="3">
        <v>1000000</v>
      </c>
      <c r="J466" s="3">
        <v>0</v>
      </c>
      <c r="K466" s="1" t="s">
        <v>40</v>
      </c>
      <c r="L466" s="1" t="s">
        <v>54</v>
      </c>
      <c r="M466" s="1" t="s">
        <v>55</v>
      </c>
      <c r="N466" s="1" t="s">
        <v>37</v>
      </c>
      <c r="O466" s="1" t="s">
        <v>43</v>
      </c>
      <c r="P466" s="1" t="s">
        <v>43</v>
      </c>
      <c r="Q466" s="1" t="s">
        <v>43</v>
      </c>
      <c r="R466" s="3">
        <v>0</v>
      </c>
      <c r="S466" s="1" t="s">
        <v>44</v>
      </c>
      <c r="T466" s="1" t="s">
        <v>45</v>
      </c>
      <c r="U466" s="1" t="s">
        <v>431</v>
      </c>
      <c r="V466" s="1" t="s">
        <v>46</v>
      </c>
      <c r="W466" s="1" t="s">
        <v>81</v>
      </c>
      <c r="X466" s="1" t="s">
        <v>433</v>
      </c>
      <c r="Y466" s="1" t="s">
        <v>245</v>
      </c>
      <c r="Z466" s="1" t="s">
        <v>219</v>
      </c>
      <c r="AA466" s="1" t="s">
        <v>51</v>
      </c>
      <c r="AB466" s="1" t="s">
        <v>433</v>
      </c>
      <c r="AC466" s="1" t="s">
        <v>37</v>
      </c>
    </row>
    <row r="467" spans="1:29" x14ac:dyDescent="0.25">
      <c r="A467" s="1" t="s">
        <v>33</v>
      </c>
      <c r="B467" s="1" t="s">
        <v>34</v>
      </c>
      <c r="C467" s="2">
        <v>45867</v>
      </c>
      <c r="D467" s="1" t="s">
        <v>238</v>
      </c>
      <c r="E467" s="1" t="s">
        <v>239</v>
      </c>
      <c r="F467" s="1" t="s">
        <v>37</v>
      </c>
      <c r="G467" s="1" t="s">
        <v>431</v>
      </c>
      <c r="H467" s="1" t="s">
        <v>432</v>
      </c>
      <c r="I467" s="3">
        <v>0</v>
      </c>
      <c r="J467" s="3">
        <v>1000000</v>
      </c>
      <c r="K467" s="1" t="s">
        <v>40</v>
      </c>
      <c r="L467" s="1" t="s">
        <v>117</v>
      </c>
      <c r="M467" s="1" t="s">
        <v>118</v>
      </c>
      <c r="N467" s="1" t="s">
        <v>37</v>
      </c>
      <c r="O467" s="1" t="s">
        <v>43</v>
      </c>
      <c r="P467" s="1" t="s">
        <v>43</v>
      </c>
      <c r="Q467" s="1" t="s">
        <v>43</v>
      </c>
      <c r="R467" s="3">
        <v>0</v>
      </c>
      <c r="S467" s="1" t="s">
        <v>44</v>
      </c>
      <c r="T467" s="1" t="s">
        <v>45</v>
      </c>
      <c r="U467" s="1" t="s">
        <v>431</v>
      </c>
      <c r="V467" s="1" t="s">
        <v>46</v>
      </c>
      <c r="W467" s="1" t="s">
        <v>81</v>
      </c>
      <c r="X467" s="1" t="s">
        <v>433</v>
      </c>
      <c r="Y467" s="1" t="s">
        <v>245</v>
      </c>
      <c r="Z467" s="1" t="s">
        <v>219</v>
      </c>
      <c r="AA467" s="1" t="s">
        <v>51</v>
      </c>
      <c r="AB467" s="1" t="s">
        <v>433</v>
      </c>
      <c r="AC467" s="1" t="s">
        <v>37</v>
      </c>
    </row>
    <row r="468" spans="1:29" x14ac:dyDescent="0.25">
      <c r="A468" s="1" t="s">
        <v>33</v>
      </c>
      <c r="B468" s="1" t="s">
        <v>34</v>
      </c>
      <c r="C468" s="2">
        <v>45867</v>
      </c>
      <c r="D468" s="1" t="s">
        <v>238</v>
      </c>
      <c r="E468" s="1" t="s">
        <v>239</v>
      </c>
      <c r="F468" s="1" t="s">
        <v>37</v>
      </c>
      <c r="G468" s="1" t="s">
        <v>431</v>
      </c>
      <c r="H468" s="1" t="s">
        <v>432</v>
      </c>
      <c r="I468" s="3">
        <v>33333</v>
      </c>
      <c r="J468" s="3">
        <v>0</v>
      </c>
      <c r="K468" s="1" t="s">
        <v>40</v>
      </c>
      <c r="L468" s="1" t="s">
        <v>41</v>
      </c>
      <c r="M468" s="1" t="s">
        <v>42</v>
      </c>
      <c r="N468" s="1" t="s">
        <v>37</v>
      </c>
      <c r="O468" s="1" t="s">
        <v>43</v>
      </c>
      <c r="P468" s="1" t="s">
        <v>43</v>
      </c>
      <c r="Q468" s="1" t="s">
        <v>43</v>
      </c>
      <c r="R468" s="3">
        <v>0</v>
      </c>
      <c r="S468" s="1" t="s">
        <v>44</v>
      </c>
      <c r="T468" s="1" t="s">
        <v>45</v>
      </c>
      <c r="U468" s="1" t="s">
        <v>431</v>
      </c>
      <c r="V468" s="1" t="s">
        <v>46</v>
      </c>
      <c r="W468" s="1" t="s">
        <v>81</v>
      </c>
      <c r="X468" s="1" t="s">
        <v>433</v>
      </c>
      <c r="Y468" s="1" t="s">
        <v>245</v>
      </c>
      <c r="Z468" s="1" t="s">
        <v>219</v>
      </c>
      <c r="AA468" s="1" t="s">
        <v>51</v>
      </c>
      <c r="AB468" s="1" t="s">
        <v>433</v>
      </c>
      <c r="AC468" s="1" t="s">
        <v>37</v>
      </c>
    </row>
    <row r="469" spans="1:29" x14ac:dyDescent="0.25">
      <c r="A469" s="1" t="s">
        <v>33</v>
      </c>
      <c r="B469" s="1" t="s">
        <v>34</v>
      </c>
      <c r="C469" s="2">
        <v>45867</v>
      </c>
      <c r="D469" s="1" t="s">
        <v>238</v>
      </c>
      <c r="E469" s="1" t="s">
        <v>239</v>
      </c>
      <c r="F469" s="1" t="s">
        <v>37</v>
      </c>
      <c r="G469" s="1" t="s">
        <v>431</v>
      </c>
      <c r="H469" s="1" t="s">
        <v>432</v>
      </c>
      <c r="I469" s="3">
        <v>0</v>
      </c>
      <c r="J469" s="3">
        <v>33333</v>
      </c>
      <c r="K469" s="1" t="s">
        <v>40</v>
      </c>
      <c r="L469" s="1" t="s">
        <v>573</v>
      </c>
      <c r="M469" s="1" t="s">
        <v>574</v>
      </c>
      <c r="N469" s="1" t="s">
        <v>37</v>
      </c>
      <c r="O469" s="1" t="s">
        <v>43</v>
      </c>
      <c r="P469" s="1" t="s">
        <v>43</v>
      </c>
      <c r="Q469" s="1" t="s">
        <v>43</v>
      </c>
      <c r="R469" s="3">
        <v>0</v>
      </c>
      <c r="S469" s="1" t="s">
        <v>44</v>
      </c>
      <c r="T469" s="1" t="s">
        <v>45</v>
      </c>
      <c r="U469" s="1" t="s">
        <v>431</v>
      </c>
      <c r="V469" s="1" t="s">
        <v>46</v>
      </c>
      <c r="W469" s="1" t="s">
        <v>81</v>
      </c>
      <c r="X469" s="1" t="s">
        <v>433</v>
      </c>
      <c r="Y469" s="1" t="s">
        <v>245</v>
      </c>
      <c r="Z469" s="1" t="s">
        <v>219</v>
      </c>
      <c r="AA469" s="1" t="s">
        <v>51</v>
      </c>
      <c r="AB469" s="1" t="s">
        <v>433</v>
      </c>
      <c r="AC469" s="1" t="s">
        <v>37</v>
      </c>
    </row>
    <row r="470" spans="1:29" x14ac:dyDescent="0.25">
      <c r="A470" s="1" t="s">
        <v>33</v>
      </c>
      <c r="B470" s="1" t="s">
        <v>34</v>
      </c>
      <c r="C470" s="2">
        <v>45867</v>
      </c>
      <c r="D470" s="1" t="s">
        <v>238</v>
      </c>
      <c r="E470" s="1" t="s">
        <v>239</v>
      </c>
      <c r="F470" s="1" t="s">
        <v>37</v>
      </c>
      <c r="G470" s="1" t="s">
        <v>431</v>
      </c>
      <c r="H470" s="1" t="s">
        <v>432</v>
      </c>
      <c r="I470" s="3">
        <v>108132</v>
      </c>
      <c r="J470" s="3">
        <v>0</v>
      </c>
      <c r="K470" s="1" t="s">
        <v>40</v>
      </c>
      <c r="L470" s="1" t="s">
        <v>41</v>
      </c>
      <c r="M470" s="1" t="s">
        <v>42</v>
      </c>
      <c r="N470" s="1" t="s">
        <v>37</v>
      </c>
      <c r="O470" s="1" t="s">
        <v>43</v>
      </c>
      <c r="P470" s="1" t="s">
        <v>43</v>
      </c>
      <c r="Q470" s="1" t="s">
        <v>43</v>
      </c>
      <c r="R470" s="3">
        <v>0</v>
      </c>
      <c r="S470" s="1" t="s">
        <v>44</v>
      </c>
      <c r="T470" s="1" t="s">
        <v>45</v>
      </c>
      <c r="U470" s="1" t="s">
        <v>431</v>
      </c>
      <c r="V470" s="1" t="s">
        <v>46</v>
      </c>
      <c r="W470" s="1" t="s">
        <v>81</v>
      </c>
      <c r="X470" s="1" t="s">
        <v>433</v>
      </c>
      <c r="Y470" s="1" t="s">
        <v>245</v>
      </c>
      <c r="Z470" s="1" t="s">
        <v>219</v>
      </c>
      <c r="AA470" s="1" t="s">
        <v>51</v>
      </c>
      <c r="AB470" s="1" t="s">
        <v>433</v>
      </c>
      <c r="AC470" s="1" t="s">
        <v>37</v>
      </c>
    </row>
    <row r="471" spans="1:29" x14ac:dyDescent="0.25">
      <c r="A471" s="1" t="s">
        <v>33</v>
      </c>
      <c r="B471" s="1" t="s">
        <v>34</v>
      </c>
      <c r="C471" s="2">
        <v>45867</v>
      </c>
      <c r="D471" s="1" t="s">
        <v>238</v>
      </c>
      <c r="E471" s="1" t="s">
        <v>239</v>
      </c>
      <c r="F471" s="1" t="s">
        <v>37</v>
      </c>
      <c r="G471" s="1" t="s">
        <v>431</v>
      </c>
      <c r="H471" s="1" t="s">
        <v>432</v>
      </c>
      <c r="I471" s="3">
        <v>0</v>
      </c>
      <c r="J471" s="3">
        <v>108132</v>
      </c>
      <c r="K471" s="1" t="s">
        <v>40</v>
      </c>
      <c r="L471" s="1" t="s">
        <v>575</v>
      </c>
      <c r="M471" s="1" t="s">
        <v>576</v>
      </c>
      <c r="N471" s="1" t="s">
        <v>37</v>
      </c>
      <c r="O471" s="1" t="s">
        <v>43</v>
      </c>
      <c r="P471" s="1" t="s">
        <v>43</v>
      </c>
      <c r="Q471" s="1" t="s">
        <v>43</v>
      </c>
      <c r="R471" s="3">
        <v>0</v>
      </c>
      <c r="S471" s="1" t="s">
        <v>44</v>
      </c>
      <c r="T471" s="1" t="s">
        <v>45</v>
      </c>
      <c r="U471" s="1" t="s">
        <v>431</v>
      </c>
      <c r="V471" s="1" t="s">
        <v>46</v>
      </c>
      <c r="W471" s="1" t="s">
        <v>81</v>
      </c>
      <c r="X471" s="1" t="s">
        <v>433</v>
      </c>
      <c r="Y471" s="1" t="s">
        <v>245</v>
      </c>
      <c r="Z471" s="1" t="s">
        <v>219</v>
      </c>
      <c r="AA471" s="1" t="s">
        <v>51</v>
      </c>
      <c r="AB471" s="1" t="s">
        <v>433</v>
      </c>
      <c r="AC471" s="1" t="s">
        <v>37</v>
      </c>
    </row>
    <row r="472" spans="1:29" x14ac:dyDescent="0.25">
      <c r="A472" s="1" t="s">
        <v>33</v>
      </c>
      <c r="B472" s="1" t="s">
        <v>34</v>
      </c>
      <c r="C472" s="2">
        <v>45867</v>
      </c>
      <c r="D472" s="1" t="s">
        <v>238</v>
      </c>
      <c r="E472" s="1" t="s">
        <v>239</v>
      </c>
      <c r="F472" s="1" t="s">
        <v>37</v>
      </c>
      <c r="G472" s="1" t="s">
        <v>431</v>
      </c>
      <c r="H472" s="1" t="s">
        <v>432</v>
      </c>
      <c r="I472" s="3">
        <v>99888</v>
      </c>
      <c r="J472" s="3">
        <v>0</v>
      </c>
      <c r="K472" s="1" t="s">
        <v>40</v>
      </c>
      <c r="L472" s="1" t="s">
        <v>54</v>
      </c>
      <c r="M472" s="1" t="s">
        <v>55</v>
      </c>
      <c r="N472" s="1" t="s">
        <v>37</v>
      </c>
      <c r="O472" s="1" t="s">
        <v>43</v>
      </c>
      <c r="P472" s="1" t="s">
        <v>43</v>
      </c>
      <c r="Q472" s="1" t="s">
        <v>43</v>
      </c>
      <c r="R472" s="3">
        <v>0</v>
      </c>
      <c r="S472" s="1" t="s">
        <v>44</v>
      </c>
      <c r="T472" s="1" t="s">
        <v>45</v>
      </c>
      <c r="U472" s="1" t="s">
        <v>431</v>
      </c>
      <c r="V472" s="1" t="s">
        <v>46</v>
      </c>
      <c r="W472" s="1" t="s">
        <v>81</v>
      </c>
      <c r="X472" s="1" t="s">
        <v>433</v>
      </c>
      <c r="Y472" s="1" t="s">
        <v>245</v>
      </c>
      <c r="Z472" s="1" t="s">
        <v>219</v>
      </c>
      <c r="AA472" s="1" t="s">
        <v>51</v>
      </c>
      <c r="AB472" s="1" t="s">
        <v>433</v>
      </c>
      <c r="AC472" s="1" t="s">
        <v>37</v>
      </c>
    </row>
    <row r="473" spans="1:29" x14ac:dyDescent="0.25">
      <c r="A473" s="1" t="s">
        <v>33</v>
      </c>
      <c r="B473" s="1" t="s">
        <v>34</v>
      </c>
      <c r="C473" s="2">
        <v>45867</v>
      </c>
      <c r="D473" s="1" t="s">
        <v>238</v>
      </c>
      <c r="E473" s="1" t="s">
        <v>239</v>
      </c>
      <c r="F473" s="1" t="s">
        <v>37</v>
      </c>
      <c r="G473" s="1" t="s">
        <v>431</v>
      </c>
      <c r="H473" s="1" t="s">
        <v>432</v>
      </c>
      <c r="I473" s="3">
        <v>0</v>
      </c>
      <c r="J473" s="3">
        <v>99888</v>
      </c>
      <c r="K473" s="1" t="s">
        <v>40</v>
      </c>
      <c r="L473" s="1" t="s">
        <v>541</v>
      </c>
      <c r="M473" s="1" t="s">
        <v>542</v>
      </c>
      <c r="N473" s="1" t="s">
        <v>37</v>
      </c>
      <c r="O473" s="1" t="s">
        <v>43</v>
      </c>
      <c r="P473" s="1" t="s">
        <v>43</v>
      </c>
      <c r="Q473" s="1" t="s">
        <v>43</v>
      </c>
      <c r="R473" s="3">
        <v>0</v>
      </c>
      <c r="S473" s="1" t="s">
        <v>44</v>
      </c>
      <c r="T473" s="1" t="s">
        <v>45</v>
      </c>
      <c r="U473" s="1" t="s">
        <v>431</v>
      </c>
      <c r="V473" s="1" t="s">
        <v>46</v>
      </c>
      <c r="W473" s="1" t="s">
        <v>81</v>
      </c>
      <c r="X473" s="1" t="s">
        <v>433</v>
      </c>
      <c r="Y473" s="1" t="s">
        <v>245</v>
      </c>
      <c r="Z473" s="1" t="s">
        <v>219</v>
      </c>
      <c r="AA473" s="1" t="s">
        <v>51</v>
      </c>
      <c r="AB473" s="1" t="s">
        <v>433</v>
      </c>
      <c r="AC473" s="1" t="s">
        <v>37</v>
      </c>
    </row>
    <row r="474" spans="1:29" x14ac:dyDescent="0.25">
      <c r="A474" s="1" t="s">
        <v>33</v>
      </c>
      <c r="B474" s="1" t="s">
        <v>34</v>
      </c>
      <c r="C474" s="2">
        <v>45867</v>
      </c>
      <c r="D474" s="1" t="s">
        <v>238</v>
      </c>
      <c r="E474" s="1" t="s">
        <v>239</v>
      </c>
      <c r="F474" s="1" t="s">
        <v>37</v>
      </c>
      <c r="G474" s="1" t="s">
        <v>431</v>
      </c>
      <c r="H474" s="1" t="s">
        <v>432</v>
      </c>
      <c r="I474" s="3">
        <v>110301</v>
      </c>
      <c r="J474" s="3">
        <v>0</v>
      </c>
      <c r="K474" s="1" t="s">
        <v>40</v>
      </c>
      <c r="L474" s="1" t="s">
        <v>54</v>
      </c>
      <c r="M474" s="1" t="s">
        <v>55</v>
      </c>
      <c r="N474" s="1" t="s">
        <v>37</v>
      </c>
      <c r="O474" s="1" t="s">
        <v>43</v>
      </c>
      <c r="P474" s="1" t="s">
        <v>43</v>
      </c>
      <c r="Q474" s="1" t="s">
        <v>43</v>
      </c>
      <c r="R474" s="3">
        <v>0</v>
      </c>
      <c r="S474" s="1" t="s">
        <v>44</v>
      </c>
      <c r="T474" s="1" t="s">
        <v>45</v>
      </c>
      <c r="U474" s="1" t="s">
        <v>431</v>
      </c>
      <c r="V474" s="1" t="s">
        <v>46</v>
      </c>
      <c r="W474" s="1" t="s">
        <v>81</v>
      </c>
      <c r="X474" s="1" t="s">
        <v>433</v>
      </c>
      <c r="Y474" s="1" t="s">
        <v>245</v>
      </c>
      <c r="Z474" s="1" t="s">
        <v>219</v>
      </c>
      <c r="AA474" s="1" t="s">
        <v>51</v>
      </c>
      <c r="AB474" s="1" t="s">
        <v>433</v>
      </c>
      <c r="AC474" s="1" t="s">
        <v>37</v>
      </c>
    </row>
    <row r="475" spans="1:29" x14ac:dyDescent="0.25">
      <c r="A475" s="1" t="s">
        <v>33</v>
      </c>
      <c r="B475" s="1" t="s">
        <v>34</v>
      </c>
      <c r="C475" s="2">
        <v>45867</v>
      </c>
      <c r="D475" s="1" t="s">
        <v>238</v>
      </c>
      <c r="E475" s="1" t="s">
        <v>239</v>
      </c>
      <c r="F475" s="1" t="s">
        <v>37</v>
      </c>
      <c r="G475" s="1" t="s">
        <v>431</v>
      </c>
      <c r="H475" s="1" t="s">
        <v>432</v>
      </c>
      <c r="I475" s="3">
        <v>0</v>
      </c>
      <c r="J475" s="3">
        <v>110301</v>
      </c>
      <c r="K475" s="1" t="s">
        <v>40</v>
      </c>
      <c r="L475" s="1" t="s">
        <v>121</v>
      </c>
      <c r="M475" s="1" t="s">
        <v>122</v>
      </c>
      <c r="N475" s="1" t="s">
        <v>37</v>
      </c>
      <c r="O475" s="1" t="s">
        <v>43</v>
      </c>
      <c r="P475" s="1" t="s">
        <v>43</v>
      </c>
      <c r="Q475" s="1" t="s">
        <v>43</v>
      </c>
      <c r="R475" s="3">
        <v>0</v>
      </c>
      <c r="S475" s="1" t="s">
        <v>44</v>
      </c>
      <c r="T475" s="1" t="s">
        <v>45</v>
      </c>
      <c r="U475" s="1" t="s">
        <v>431</v>
      </c>
      <c r="V475" s="1" t="s">
        <v>46</v>
      </c>
      <c r="W475" s="1" t="s">
        <v>81</v>
      </c>
      <c r="X475" s="1" t="s">
        <v>433</v>
      </c>
      <c r="Y475" s="1" t="s">
        <v>245</v>
      </c>
      <c r="Z475" s="1" t="s">
        <v>219</v>
      </c>
      <c r="AA475" s="1" t="s">
        <v>51</v>
      </c>
      <c r="AB475" s="1" t="s">
        <v>433</v>
      </c>
      <c r="AC475" s="1" t="s">
        <v>37</v>
      </c>
    </row>
    <row r="476" spans="1:29" x14ac:dyDescent="0.25">
      <c r="A476" s="1" t="s">
        <v>33</v>
      </c>
      <c r="B476" s="1" t="s">
        <v>34</v>
      </c>
      <c r="C476" s="2">
        <v>45867</v>
      </c>
      <c r="D476" s="1" t="s">
        <v>238</v>
      </c>
      <c r="E476" s="1" t="s">
        <v>239</v>
      </c>
      <c r="F476" s="1" t="s">
        <v>37</v>
      </c>
      <c r="G476" s="1" t="s">
        <v>431</v>
      </c>
      <c r="H476" s="1" t="s">
        <v>432</v>
      </c>
      <c r="I476" s="3">
        <v>1000000</v>
      </c>
      <c r="J476" s="3">
        <v>0</v>
      </c>
      <c r="K476" s="1" t="s">
        <v>40</v>
      </c>
      <c r="L476" s="1" t="s">
        <v>214</v>
      </c>
      <c r="M476" s="1" t="s">
        <v>215</v>
      </c>
      <c r="N476" s="1" t="s">
        <v>37</v>
      </c>
      <c r="O476" s="1" t="s">
        <v>43</v>
      </c>
      <c r="P476" s="1" t="s">
        <v>43</v>
      </c>
      <c r="Q476" s="1" t="s">
        <v>43</v>
      </c>
      <c r="R476" s="3">
        <v>0</v>
      </c>
      <c r="S476" s="1" t="s">
        <v>44</v>
      </c>
      <c r="T476" s="1" t="s">
        <v>45</v>
      </c>
      <c r="U476" s="1" t="s">
        <v>431</v>
      </c>
      <c r="V476" s="1" t="s">
        <v>46</v>
      </c>
      <c r="W476" s="1" t="s">
        <v>81</v>
      </c>
      <c r="X476" s="1" t="s">
        <v>433</v>
      </c>
      <c r="Y476" s="1" t="s">
        <v>245</v>
      </c>
      <c r="Z476" s="1" t="s">
        <v>219</v>
      </c>
      <c r="AA476" s="1" t="s">
        <v>51</v>
      </c>
      <c r="AB476" s="1" t="s">
        <v>433</v>
      </c>
      <c r="AC476" s="1" t="s">
        <v>37</v>
      </c>
    </row>
    <row r="477" spans="1:29" x14ac:dyDescent="0.25">
      <c r="A477" s="1" t="s">
        <v>33</v>
      </c>
      <c r="B477" s="1" t="s">
        <v>34</v>
      </c>
      <c r="C477" s="2">
        <v>45867</v>
      </c>
      <c r="D477" s="1" t="s">
        <v>238</v>
      </c>
      <c r="E477" s="1" t="s">
        <v>239</v>
      </c>
      <c r="F477" s="1" t="s">
        <v>37</v>
      </c>
      <c r="G477" s="1" t="s">
        <v>431</v>
      </c>
      <c r="H477" s="1" t="s">
        <v>432</v>
      </c>
      <c r="I477" s="3">
        <v>0</v>
      </c>
      <c r="J477" s="3">
        <v>1000000</v>
      </c>
      <c r="K477" s="1" t="s">
        <v>40</v>
      </c>
      <c r="L477" s="1" t="s">
        <v>416</v>
      </c>
      <c r="M477" s="1" t="s">
        <v>417</v>
      </c>
      <c r="N477" s="1" t="s">
        <v>37</v>
      </c>
      <c r="O477" s="1" t="s">
        <v>43</v>
      </c>
      <c r="P477" s="1" t="s">
        <v>43</v>
      </c>
      <c r="Q477" s="1" t="s">
        <v>43</v>
      </c>
      <c r="R477" s="3">
        <v>0</v>
      </c>
      <c r="S477" s="1" t="s">
        <v>44</v>
      </c>
      <c r="T477" s="1" t="s">
        <v>45</v>
      </c>
      <c r="U477" s="1" t="s">
        <v>431</v>
      </c>
      <c r="V477" s="1" t="s">
        <v>46</v>
      </c>
      <c r="W477" s="1" t="s">
        <v>81</v>
      </c>
      <c r="X477" s="1" t="s">
        <v>433</v>
      </c>
      <c r="Y477" s="1" t="s">
        <v>245</v>
      </c>
      <c r="Z477" s="1" t="s">
        <v>219</v>
      </c>
      <c r="AA477" s="1" t="s">
        <v>51</v>
      </c>
      <c r="AB477" s="1" t="s">
        <v>433</v>
      </c>
      <c r="AC477" s="1" t="s">
        <v>37</v>
      </c>
    </row>
    <row r="478" spans="1:29" x14ac:dyDescent="0.25">
      <c r="A478" s="1" t="s">
        <v>33</v>
      </c>
      <c r="B478" s="1" t="s">
        <v>34</v>
      </c>
      <c r="C478" s="2">
        <v>45867</v>
      </c>
      <c r="D478" s="1" t="s">
        <v>238</v>
      </c>
      <c r="E478" s="1" t="s">
        <v>239</v>
      </c>
      <c r="F478" s="1" t="s">
        <v>37</v>
      </c>
      <c r="G478" s="1" t="s">
        <v>431</v>
      </c>
      <c r="H478" s="1" t="s">
        <v>432</v>
      </c>
      <c r="I478" s="3">
        <v>42029</v>
      </c>
      <c r="J478" s="3">
        <v>0</v>
      </c>
      <c r="K478" s="1" t="s">
        <v>40</v>
      </c>
      <c r="L478" s="1" t="s">
        <v>41</v>
      </c>
      <c r="M478" s="1" t="s">
        <v>42</v>
      </c>
      <c r="N478" s="1" t="s">
        <v>37</v>
      </c>
      <c r="O478" s="1" t="s">
        <v>43</v>
      </c>
      <c r="P478" s="1" t="s">
        <v>43</v>
      </c>
      <c r="Q478" s="1" t="s">
        <v>43</v>
      </c>
      <c r="R478" s="3">
        <v>0</v>
      </c>
      <c r="S478" s="1" t="s">
        <v>44</v>
      </c>
      <c r="T478" s="1" t="s">
        <v>45</v>
      </c>
      <c r="U478" s="1" t="s">
        <v>431</v>
      </c>
      <c r="V478" s="1" t="s">
        <v>46</v>
      </c>
      <c r="W478" s="1" t="s">
        <v>81</v>
      </c>
      <c r="X478" s="1" t="s">
        <v>433</v>
      </c>
      <c r="Y478" s="1" t="s">
        <v>245</v>
      </c>
      <c r="Z478" s="1" t="s">
        <v>219</v>
      </c>
      <c r="AA478" s="1" t="s">
        <v>51</v>
      </c>
      <c r="AB478" s="1" t="s">
        <v>433</v>
      </c>
      <c r="AC478" s="1" t="s">
        <v>37</v>
      </c>
    </row>
    <row r="479" spans="1:29" x14ac:dyDescent="0.25">
      <c r="A479" s="1" t="s">
        <v>33</v>
      </c>
      <c r="B479" s="1" t="s">
        <v>34</v>
      </c>
      <c r="C479" s="2">
        <v>45867</v>
      </c>
      <c r="D479" s="1" t="s">
        <v>238</v>
      </c>
      <c r="E479" s="1" t="s">
        <v>239</v>
      </c>
      <c r="F479" s="1" t="s">
        <v>37</v>
      </c>
      <c r="G479" s="1" t="s">
        <v>431</v>
      </c>
      <c r="H479" s="1" t="s">
        <v>432</v>
      </c>
      <c r="I479" s="3">
        <v>0</v>
      </c>
      <c r="J479" s="3">
        <v>42029</v>
      </c>
      <c r="K479" s="1" t="s">
        <v>40</v>
      </c>
      <c r="L479" s="1" t="s">
        <v>123</v>
      </c>
      <c r="M479" s="1" t="s">
        <v>124</v>
      </c>
      <c r="N479" s="1" t="s">
        <v>37</v>
      </c>
      <c r="O479" s="1" t="s">
        <v>43</v>
      </c>
      <c r="P479" s="1" t="s">
        <v>43</v>
      </c>
      <c r="Q479" s="1" t="s">
        <v>43</v>
      </c>
      <c r="R479" s="3">
        <v>0</v>
      </c>
      <c r="S479" s="1" t="s">
        <v>44</v>
      </c>
      <c r="T479" s="1" t="s">
        <v>45</v>
      </c>
      <c r="U479" s="1" t="s">
        <v>431</v>
      </c>
      <c r="V479" s="1" t="s">
        <v>46</v>
      </c>
      <c r="W479" s="1" t="s">
        <v>81</v>
      </c>
      <c r="X479" s="1" t="s">
        <v>433</v>
      </c>
      <c r="Y479" s="1" t="s">
        <v>245</v>
      </c>
      <c r="Z479" s="1" t="s">
        <v>219</v>
      </c>
      <c r="AA479" s="1" t="s">
        <v>51</v>
      </c>
      <c r="AB479" s="1" t="s">
        <v>433</v>
      </c>
      <c r="AC479" s="1" t="s">
        <v>37</v>
      </c>
    </row>
    <row r="480" spans="1:29" x14ac:dyDescent="0.25">
      <c r="A480" s="1" t="s">
        <v>33</v>
      </c>
      <c r="B480" s="1" t="s">
        <v>34</v>
      </c>
      <c r="C480" s="2">
        <v>45867</v>
      </c>
      <c r="D480" s="1" t="s">
        <v>238</v>
      </c>
      <c r="E480" s="1" t="s">
        <v>239</v>
      </c>
      <c r="F480" s="1" t="s">
        <v>37</v>
      </c>
      <c r="G480" s="1" t="s">
        <v>431</v>
      </c>
      <c r="H480" s="1" t="s">
        <v>432</v>
      </c>
      <c r="I480" s="3">
        <v>509939</v>
      </c>
      <c r="J480" s="3">
        <v>0</v>
      </c>
      <c r="K480" s="1" t="s">
        <v>40</v>
      </c>
      <c r="L480" s="1" t="s">
        <v>41</v>
      </c>
      <c r="M480" s="1" t="s">
        <v>42</v>
      </c>
      <c r="N480" s="1" t="s">
        <v>37</v>
      </c>
      <c r="O480" s="1" t="s">
        <v>43</v>
      </c>
      <c r="P480" s="1" t="s">
        <v>43</v>
      </c>
      <c r="Q480" s="1" t="s">
        <v>43</v>
      </c>
      <c r="R480" s="3">
        <v>0</v>
      </c>
      <c r="S480" s="1" t="s">
        <v>44</v>
      </c>
      <c r="T480" s="1" t="s">
        <v>45</v>
      </c>
      <c r="U480" s="1" t="s">
        <v>431</v>
      </c>
      <c r="V480" s="1" t="s">
        <v>46</v>
      </c>
      <c r="W480" s="1" t="s">
        <v>81</v>
      </c>
      <c r="X480" s="1" t="s">
        <v>433</v>
      </c>
      <c r="Y480" s="1" t="s">
        <v>245</v>
      </c>
      <c r="Z480" s="1" t="s">
        <v>219</v>
      </c>
      <c r="AA480" s="1" t="s">
        <v>51</v>
      </c>
      <c r="AB480" s="1" t="s">
        <v>433</v>
      </c>
      <c r="AC480" s="1" t="s">
        <v>37</v>
      </c>
    </row>
    <row r="481" spans="1:29" x14ac:dyDescent="0.25">
      <c r="A481" s="1" t="s">
        <v>33</v>
      </c>
      <c r="B481" s="1" t="s">
        <v>34</v>
      </c>
      <c r="C481" s="2">
        <v>45867</v>
      </c>
      <c r="D481" s="1" t="s">
        <v>238</v>
      </c>
      <c r="E481" s="1" t="s">
        <v>239</v>
      </c>
      <c r="F481" s="1" t="s">
        <v>37</v>
      </c>
      <c r="G481" s="1" t="s">
        <v>431</v>
      </c>
      <c r="H481" s="1" t="s">
        <v>432</v>
      </c>
      <c r="I481" s="3">
        <v>0</v>
      </c>
      <c r="J481" s="3">
        <v>509939</v>
      </c>
      <c r="K481" s="1" t="s">
        <v>40</v>
      </c>
      <c r="L481" s="1" t="s">
        <v>577</v>
      </c>
      <c r="M481" s="1" t="s">
        <v>578</v>
      </c>
      <c r="N481" s="1" t="s">
        <v>37</v>
      </c>
      <c r="O481" s="1" t="s">
        <v>43</v>
      </c>
      <c r="P481" s="1" t="s">
        <v>43</v>
      </c>
      <c r="Q481" s="1" t="s">
        <v>43</v>
      </c>
      <c r="R481" s="3">
        <v>0</v>
      </c>
      <c r="S481" s="1" t="s">
        <v>44</v>
      </c>
      <c r="T481" s="1" t="s">
        <v>45</v>
      </c>
      <c r="U481" s="1" t="s">
        <v>431</v>
      </c>
      <c r="V481" s="1" t="s">
        <v>46</v>
      </c>
      <c r="W481" s="1" t="s">
        <v>81</v>
      </c>
      <c r="X481" s="1" t="s">
        <v>433</v>
      </c>
      <c r="Y481" s="1" t="s">
        <v>245</v>
      </c>
      <c r="Z481" s="1" t="s">
        <v>219</v>
      </c>
      <c r="AA481" s="1" t="s">
        <v>51</v>
      </c>
      <c r="AB481" s="1" t="s">
        <v>433</v>
      </c>
      <c r="AC481" s="1" t="s">
        <v>37</v>
      </c>
    </row>
    <row r="482" spans="1:29" x14ac:dyDescent="0.25">
      <c r="A482" s="1" t="s">
        <v>33</v>
      </c>
      <c r="B482" s="1" t="s">
        <v>34</v>
      </c>
      <c r="C482" s="2">
        <v>45867</v>
      </c>
      <c r="D482" s="1" t="s">
        <v>238</v>
      </c>
      <c r="E482" s="1" t="s">
        <v>239</v>
      </c>
      <c r="F482" s="1" t="s">
        <v>37</v>
      </c>
      <c r="G482" s="1" t="s">
        <v>431</v>
      </c>
      <c r="H482" s="1" t="s">
        <v>432</v>
      </c>
      <c r="I482" s="3">
        <v>73609</v>
      </c>
      <c r="J482" s="3">
        <v>0</v>
      </c>
      <c r="K482" s="1" t="s">
        <v>40</v>
      </c>
      <c r="L482" s="1" t="s">
        <v>41</v>
      </c>
      <c r="M482" s="1" t="s">
        <v>42</v>
      </c>
      <c r="N482" s="1" t="s">
        <v>37</v>
      </c>
      <c r="O482" s="1" t="s">
        <v>43</v>
      </c>
      <c r="P482" s="1" t="s">
        <v>43</v>
      </c>
      <c r="Q482" s="1" t="s">
        <v>43</v>
      </c>
      <c r="R482" s="3">
        <v>0</v>
      </c>
      <c r="S482" s="1" t="s">
        <v>44</v>
      </c>
      <c r="T482" s="1" t="s">
        <v>45</v>
      </c>
      <c r="U482" s="1" t="s">
        <v>431</v>
      </c>
      <c r="V482" s="1" t="s">
        <v>46</v>
      </c>
      <c r="W482" s="1" t="s">
        <v>81</v>
      </c>
      <c r="X482" s="1" t="s">
        <v>433</v>
      </c>
      <c r="Y482" s="1" t="s">
        <v>245</v>
      </c>
      <c r="Z482" s="1" t="s">
        <v>219</v>
      </c>
      <c r="AA482" s="1" t="s">
        <v>51</v>
      </c>
      <c r="AB482" s="1" t="s">
        <v>433</v>
      </c>
      <c r="AC482" s="1" t="s">
        <v>37</v>
      </c>
    </row>
    <row r="483" spans="1:29" x14ac:dyDescent="0.25">
      <c r="A483" s="1" t="s">
        <v>33</v>
      </c>
      <c r="B483" s="1" t="s">
        <v>34</v>
      </c>
      <c r="C483" s="2">
        <v>45867</v>
      </c>
      <c r="D483" s="1" t="s">
        <v>238</v>
      </c>
      <c r="E483" s="1" t="s">
        <v>239</v>
      </c>
      <c r="F483" s="1" t="s">
        <v>37</v>
      </c>
      <c r="G483" s="1" t="s">
        <v>431</v>
      </c>
      <c r="H483" s="1" t="s">
        <v>432</v>
      </c>
      <c r="I483" s="3">
        <v>0</v>
      </c>
      <c r="J483" s="3">
        <v>73609</v>
      </c>
      <c r="K483" s="1" t="s">
        <v>40</v>
      </c>
      <c r="L483" s="1" t="s">
        <v>391</v>
      </c>
      <c r="M483" s="1" t="s">
        <v>392</v>
      </c>
      <c r="N483" s="1" t="s">
        <v>37</v>
      </c>
      <c r="O483" s="1" t="s">
        <v>43</v>
      </c>
      <c r="P483" s="1" t="s">
        <v>43</v>
      </c>
      <c r="Q483" s="1" t="s">
        <v>43</v>
      </c>
      <c r="R483" s="3">
        <v>0</v>
      </c>
      <c r="S483" s="1" t="s">
        <v>44</v>
      </c>
      <c r="T483" s="1" t="s">
        <v>45</v>
      </c>
      <c r="U483" s="1" t="s">
        <v>431</v>
      </c>
      <c r="V483" s="1" t="s">
        <v>46</v>
      </c>
      <c r="W483" s="1" t="s">
        <v>81</v>
      </c>
      <c r="X483" s="1" t="s">
        <v>433</v>
      </c>
      <c r="Y483" s="1" t="s">
        <v>245</v>
      </c>
      <c r="Z483" s="1" t="s">
        <v>219</v>
      </c>
      <c r="AA483" s="1" t="s">
        <v>51</v>
      </c>
      <c r="AB483" s="1" t="s">
        <v>433</v>
      </c>
      <c r="AC483" s="1" t="s">
        <v>37</v>
      </c>
    </row>
    <row r="484" spans="1:29" x14ac:dyDescent="0.25">
      <c r="A484" s="1" t="s">
        <v>33</v>
      </c>
      <c r="B484" s="1" t="s">
        <v>34</v>
      </c>
      <c r="C484" s="2">
        <v>45867</v>
      </c>
      <c r="D484" s="1" t="s">
        <v>238</v>
      </c>
      <c r="E484" s="1" t="s">
        <v>239</v>
      </c>
      <c r="F484" s="1" t="s">
        <v>37</v>
      </c>
      <c r="G484" s="1" t="s">
        <v>431</v>
      </c>
      <c r="H484" s="1" t="s">
        <v>432</v>
      </c>
      <c r="I484" s="3">
        <v>1061408</v>
      </c>
      <c r="J484" s="3">
        <v>0</v>
      </c>
      <c r="K484" s="1" t="s">
        <v>40</v>
      </c>
      <c r="L484" s="1" t="s">
        <v>62</v>
      </c>
      <c r="M484" s="1" t="s">
        <v>63</v>
      </c>
      <c r="N484" s="1" t="s">
        <v>37</v>
      </c>
      <c r="O484" s="1" t="s">
        <v>43</v>
      </c>
      <c r="P484" s="1" t="s">
        <v>43</v>
      </c>
      <c r="Q484" s="1" t="s">
        <v>43</v>
      </c>
      <c r="R484" s="3">
        <v>0</v>
      </c>
      <c r="S484" s="1" t="s">
        <v>44</v>
      </c>
      <c r="T484" s="1" t="s">
        <v>45</v>
      </c>
      <c r="U484" s="1" t="s">
        <v>431</v>
      </c>
      <c r="V484" s="1" t="s">
        <v>46</v>
      </c>
      <c r="W484" s="1" t="s">
        <v>81</v>
      </c>
      <c r="X484" s="1" t="s">
        <v>433</v>
      </c>
      <c r="Y484" s="1" t="s">
        <v>245</v>
      </c>
      <c r="Z484" s="1" t="s">
        <v>219</v>
      </c>
      <c r="AA484" s="1" t="s">
        <v>51</v>
      </c>
      <c r="AB484" s="1" t="s">
        <v>433</v>
      </c>
      <c r="AC484" s="1" t="s">
        <v>37</v>
      </c>
    </row>
    <row r="485" spans="1:29" x14ac:dyDescent="0.25">
      <c r="A485" s="1" t="s">
        <v>33</v>
      </c>
      <c r="B485" s="1" t="s">
        <v>34</v>
      </c>
      <c r="C485" s="2">
        <v>45867</v>
      </c>
      <c r="D485" s="1" t="s">
        <v>238</v>
      </c>
      <c r="E485" s="1" t="s">
        <v>239</v>
      </c>
      <c r="F485" s="1" t="s">
        <v>37</v>
      </c>
      <c r="G485" s="1" t="s">
        <v>431</v>
      </c>
      <c r="H485" s="1" t="s">
        <v>432</v>
      </c>
      <c r="I485" s="3">
        <v>0</v>
      </c>
      <c r="J485" s="3">
        <v>1061408</v>
      </c>
      <c r="K485" s="1" t="s">
        <v>40</v>
      </c>
      <c r="L485" s="1" t="s">
        <v>408</v>
      </c>
      <c r="M485" s="1" t="s">
        <v>409</v>
      </c>
      <c r="N485" s="1" t="s">
        <v>37</v>
      </c>
      <c r="O485" s="1" t="s">
        <v>43</v>
      </c>
      <c r="P485" s="1" t="s">
        <v>43</v>
      </c>
      <c r="Q485" s="1" t="s">
        <v>43</v>
      </c>
      <c r="R485" s="3">
        <v>0</v>
      </c>
      <c r="S485" s="1" t="s">
        <v>44</v>
      </c>
      <c r="T485" s="1" t="s">
        <v>45</v>
      </c>
      <c r="U485" s="1" t="s">
        <v>431</v>
      </c>
      <c r="V485" s="1" t="s">
        <v>46</v>
      </c>
      <c r="W485" s="1" t="s">
        <v>81</v>
      </c>
      <c r="X485" s="1" t="s">
        <v>433</v>
      </c>
      <c r="Y485" s="1" t="s">
        <v>245</v>
      </c>
      <c r="Z485" s="1" t="s">
        <v>219</v>
      </c>
      <c r="AA485" s="1" t="s">
        <v>51</v>
      </c>
      <c r="AB485" s="1" t="s">
        <v>433</v>
      </c>
      <c r="AC485" s="1" t="s">
        <v>37</v>
      </c>
    </row>
    <row r="486" spans="1:29" x14ac:dyDescent="0.25">
      <c r="A486" s="1" t="s">
        <v>33</v>
      </c>
      <c r="B486" s="1" t="s">
        <v>34</v>
      </c>
      <c r="C486" s="2">
        <v>45867</v>
      </c>
      <c r="D486" s="1" t="s">
        <v>238</v>
      </c>
      <c r="E486" s="1" t="s">
        <v>239</v>
      </c>
      <c r="F486" s="1" t="s">
        <v>37</v>
      </c>
      <c r="G486" s="1" t="s">
        <v>431</v>
      </c>
      <c r="H486" s="1" t="s">
        <v>432</v>
      </c>
      <c r="I486" s="3">
        <v>166666</v>
      </c>
      <c r="J486" s="3">
        <v>0</v>
      </c>
      <c r="K486" s="1" t="s">
        <v>40</v>
      </c>
      <c r="L486" s="1" t="s">
        <v>444</v>
      </c>
      <c r="M486" s="1" t="s">
        <v>445</v>
      </c>
      <c r="N486" s="1" t="s">
        <v>37</v>
      </c>
      <c r="O486" s="1" t="s">
        <v>43</v>
      </c>
      <c r="P486" s="1" t="s">
        <v>43</v>
      </c>
      <c r="Q486" s="1" t="s">
        <v>43</v>
      </c>
      <c r="R486" s="3">
        <v>0</v>
      </c>
      <c r="S486" s="1" t="s">
        <v>44</v>
      </c>
      <c r="T486" s="1" t="s">
        <v>45</v>
      </c>
      <c r="U486" s="1" t="s">
        <v>431</v>
      </c>
      <c r="V486" s="1" t="s">
        <v>46</v>
      </c>
      <c r="W486" s="1" t="s">
        <v>81</v>
      </c>
      <c r="X486" s="1" t="s">
        <v>433</v>
      </c>
      <c r="Y486" s="1" t="s">
        <v>245</v>
      </c>
      <c r="Z486" s="1" t="s">
        <v>219</v>
      </c>
      <c r="AA486" s="1" t="s">
        <v>51</v>
      </c>
      <c r="AB486" s="1" t="s">
        <v>433</v>
      </c>
      <c r="AC486" s="1" t="s">
        <v>37</v>
      </c>
    </row>
    <row r="487" spans="1:29" x14ac:dyDescent="0.25">
      <c r="A487" s="1" t="s">
        <v>33</v>
      </c>
      <c r="B487" s="1" t="s">
        <v>34</v>
      </c>
      <c r="C487" s="2">
        <v>45867</v>
      </c>
      <c r="D487" s="1" t="s">
        <v>238</v>
      </c>
      <c r="E487" s="1" t="s">
        <v>239</v>
      </c>
      <c r="F487" s="1" t="s">
        <v>37</v>
      </c>
      <c r="G487" s="1" t="s">
        <v>431</v>
      </c>
      <c r="H487" s="1" t="s">
        <v>432</v>
      </c>
      <c r="I487" s="3">
        <v>0</v>
      </c>
      <c r="J487" s="3">
        <v>166666</v>
      </c>
      <c r="K487" s="1" t="s">
        <v>40</v>
      </c>
      <c r="L487" s="1" t="s">
        <v>125</v>
      </c>
      <c r="M487" s="1" t="s">
        <v>126</v>
      </c>
      <c r="N487" s="1" t="s">
        <v>37</v>
      </c>
      <c r="O487" s="1" t="s">
        <v>43</v>
      </c>
      <c r="P487" s="1" t="s">
        <v>43</v>
      </c>
      <c r="Q487" s="1" t="s">
        <v>43</v>
      </c>
      <c r="R487" s="3">
        <v>0</v>
      </c>
      <c r="S487" s="1" t="s">
        <v>44</v>
      </c>
      <c r="T487" s="1" t="s">
        <v>45</v>
      </c>
      <c r="U487" s="1" t="s">
        <v>431</v>
      </c>
      <c r="V487" s="1" t="s">
        <v>46</v>
      </c>
      <c r="W487" s="1" t="s">
        <v>81</v>
      </c>
      <c r="X487" s="1" t="s">
        <v>433</v>
      </c>
      <c r="Y487" s="1" t="s">
        <v>245</v>
      </c>
      <c r="Z487" s="1" t="s">
        <v>219</v>
      </c>
      <c r="AA487" s="1" t="s">
        <v>51</v>
      </c>
      <c r="AB487" s="1" t="s">
        <v>433</v>
      </c>
      <c r="AC487" s="1" t="s">
        <v>37</v>
      </c>
    </row>
    <row r="488" spans="1:29" x14ac:dyDescent="0.25">
      <c r="A488" s="1" t="s">
        <v>33</v>
      </c>
      <c r="B488" s="1" t="s">
        <v>34</v>
      </c>
      <c r="C488" s="2">
        <v>45867</v>
      </c>
      <c r="D488" s="1" t="s">
        <v>238</v>
      </c>
      <c r="E488" s="1" t="s">
        <v>239</v>
      </c>
      <c r="F488" s="1" t="s">
        <v>37</v>
      </c>
      <c r="G488" s="1" t="s">
        <v>431</v>
      </c>
      <c r="H488" s="1" t="s">
        <v>432</v>
      </c>
      <c r="I488" s="3">
        <v>205908</v>
      </c>
      <c r="J488" s="3">
        <v>0</v>
      </c>
      <c r="K488" s="1" t="s">
        <v>40</v>
      </c>
      <c r="L488" s="1" t="s">
        <v>41</v>
      </c>
      <c r="M488" s="1" t="s">
        <v>42</v>
      </c>
      <c r="N488" s="1" t="s">
        <v>37</v>
      </c>
      <c r="O488" s="1" t="s">
        <v>43</v>
      </c>
      <c r="P488" s="1" t="s">
        <v>43</v>
      </c>
      <c r="Q488" s="1" t="s">
        <v>43</v>
      </c>
      <c r="R488" s="3">
        <v>0</v>
      </c>
      <c r="S488" s="1" t="s">
        <v>44</v>
      </c>
      <c r="T488" s="1" t="s">
        <v>45</v>
      </c>
      <c r="U488" s="1" t="s">
        <v>431</v>
      </c>
      <c r="V488" s="1" t="s">
        <v>46</v>
      </c>
      <c r="W488" s="1" t="s">
        <v>81</v>
      </c>
      <c r="X488" s="1" t="s">
        <v>433</v>
      </c>
      <c r="Y488" s="1" t="s">
        <v>245</v>
      </c>
      <c r="Z488" s="1" t="s">
        <v>219</v>
      </c>
      <c r="AA488" s="1" t="s">
        <v>51</v>
      </c>
      <c r="AB488" s="1" t="s">
        <v>433</v>
      </c>
      <c r="AC488" s="1" t="s">
        <v>37</v>
      </c>
    </row>
    <row r="489" spans="1:29" x14ac:dyDescent="0.25">
      <c r="A489" s="1" t="s">
        <v>33</v>
      </c>
      <c r="B489" s="1" t="s">
        <v>34</v>
      </c>
      <c r="C489" s="2">
        <v>45867</v>
      </c>
      <c r="D489" s="1" t="s">
        <v>238</v>
      </c>
      <c r="E489" s="1" t="s">
        <v>239</v>
      </c>
      <c r="F489" s="1" t="s">
        <v>37</v>
      </c>
      <c r="G489" s="1" t="s">
        <v>431</v>
      </c>
      <c r="H489" s="1" t="s">
        <v>432</v>
      </c>
      <c r="I489" s="3">
        <v>0</v>
      </c>
      <c r="J489" s="3">
        <v>205908</v>
      </c>
      <c r="K489" s="1" t="s">
        <v>40</v>
      </c>
      <c r="L489" s="1" t="s">
        <v>579</v>
      </c>
      <c r="M489" s="1" t="s">
        <v>580</v>
      </c>
      <c r="N489" s="1" t="s">
        <v>37</v>
      </c>
      <c r="O489" s="1" t="s">
        <v>43</v>
      </c>
      <c r="P489" s="1" t="s">
        <v>43</v>
      </c>
      <c r="Q489" s="1" t="s">
        <v>43</v>
      </c>
      <c r="R489" s="3">
        <v>0</v>
      </c>
      <c r="S489" s="1" t="s">
        <v>44</v>
      </c>
      <c r="T489" s="1" t="s">
        <v>45</v>
      </c>
      <c r="U489" s="1" t="s">
        <v>431</v>
      </c>
      <c r="V489" s="1" t="s">
        <v>46</v>
      </c>
      <c r="W489" s="1" t="s">
        <v>81</v>
      </c>
      <c r="X489" s="1" t="s">
        <v>433</v>
      </c>
      <c r="Y489" s="1" t="s">
        <v>245</v>
      </c>
      <c r="Z489" s="1" t="s">
        <v>219</v>
      </c>
      <c r="AA489" s="1" t="s">
        <v>51</v>
      </c>
      <c r="AB489" s="1" t="s">
        <v>433</v>
      </c>
      <c r="AC489" s="1" t="s">
        <v>37</v>
      </c>
    </row>
    <row r="490" spans="1:29" x14ac:dyDescent="0.25">
      <c r="A490" s="1" t="s">
        <v>33</v>
      </c>
      <c r="B490" s="1" t="s">
        <v>34</v>
      </c>
      <c r="C490" s="2">
        <v>45867</v>
      </c>
      <c r="D490" s="1" t="s">
        <v>238</v>
      </c>
      <c r="E490" s="1" t="s">
        <v>239</v>
      </c>
      <c r="F490" s="1" t="s">
        <v>37</v>
      </c>
      <c r="G490" s="1" t="s">
        <v>431</v>
      </c>
      <c r="H490" s="1" t="s">
        <v>432</v>
      </c>
      <c r="I490" s="3">
        <v>433334</v>
      </c>
      <c r="J490" s="3">
        <v>0</v>
      </c>
      <c r="K490" s="1" t="s">
        <v>40</v>
      </c>
      <c r="L490" s="1" t="s">
        <v>581</v>
      </c>
      <c r="M490" s="1" t="s">
        <v>582</v>
      </c>
      <c r="N490" s="1" t="s">
        <v>37</v>
      </c>
      <c r="O490" s="1" t="s">
        <v>43</v>
      </c>
      <c r="P490" s="1" t="s">
        <v>43</v>
      </c>
      <c r="Q490" s="1" t="s">
        <v>43</v>
      </c>
      <c r="R490" s="3">
        <v>0</v>
      </c>
      <c r="S490" s="1" t="s">
        <v>44</v>
      </c>
      <c r="T490" s="1" t="s">
        <v>45</v>
      </c>
      <c r="U490" s="1" t="s">
        <v>431</v>
      </c>
      <c r="V490" s="1" t="s">
        <v>46</v>
      </c>
      <c r="W490" s="1" t="s">
        <v>81</v>
      </c>
      <c r="X490" s="1" t="s">
        <v>433</v>
      </c>
      <c r="Y490" s="1" t="s">
        <v>245</v>
      </c>
      <c r="Z490" s="1" t="s">
        <v>219</v>
      </c>
      <c r="AA490" s="1" t="s">
        <v>51</v>
      </c>
      <c r="AB490" s="1" t="s">
        <v>433</v>
      </c>
      <c r="AC490" s="1" t="s">
        <v>37</v>
      </c>
    </row>
    <row r="491" spans="1:29" x14ac:dyDescent="0.25">
      <c r="A491" s="1" t="s">
        <v>33</v>
      </c>
      <c r="B491" s="1" t="s">
        <v>34</v>
      </c>
      <c r="C491" s="2">
        <v>45867</v>
      </c>
      <c r="D491" s="1" t="s">
        <v>238</v>
      </c>
      <c r="E491" s="1" t="s">
        <v>239</v>
      </c>
      <c r="F491" s="1" t="s">
        <v>37</v>
      </c>
      <c r="G491" s="1" t="s">
        <v>431</v>
      </c>
      <c r="H491" s="1" t="s">
        <v>432</v>
      </c>
      <c r="I491" s="3">
        <v>0</v>
      </c>
      <c r="J491" s="3">
        <v>433334</v>
      </c>
      <c r="K491" s="1" t="s">
        <v>40</v>
      </c>
      <c r="L491" s="1" t="s">
        <v>127</v>
      </c>
      <c r="M491" s="1" t="s">
        <v>128</v>
      </c>
      <c r="N491" s="1" t="s">
        <v>37</v>
      </c>
      <c r="O491" s="1" t="s">
        <v>43</v>
      </c>
      <c r="P491" s="1" t="s">
        <v>43</v>
      </c>
      <c r="Q491" s="1" t="s">
        <v>43</v>
      </c>
      <c r="R491" s="3">
        <v>0</v>
      </c>
      <c r="S491" s="1" t="s">
        <v>44</v>
      </c>
      <c r="T491" s="1" t="s">
        <v>45</v>
      </c>
      <c r="U491" s="1" t="s">
        <v>431</v>
      </c>
      <c r="V491" s="1" t="s">
        <v>46</v>
      </c>
      <c r="W491" s="1" t="s">
        <v>81</v>
      </c>
      <c r="X491" s="1" t="s">
        <v>433</v>
      </c>
      <c r="Y491" s="1" t="s">
        <v>245</v>
      </c>
      <c r="Z491" s="1" t="s">
        <v>219</v>
      </c>
      <c r="AA491" s="1" t="s">
        <v>51</v>
      </c>
      <c r="AB491" s="1" t="s">
        <v>433</v>
      </c>
      <c r="AC491" s="1" t="s">
        <v>37</v>
      </c>
    </row>
    <row r="492" spans="1:29" x14ac:dyDescent="0.25">
      <c r="A492" s="1" t="s">
        <v>33</v>
      </c>
      <c r="B492" s="1" t="s">
        <v>34</v>
      </c>
      <c r="C492" s="2">
        <v>45867</v>
      </c>
      <c r="D492" s="1" t="s">
        <v>238</v>
      </c>
      <c r="E492" s="1" t="s">
        <v>239</v>
      </c>
      <c r="F492" s="1" t="s">
        <v>37</v>
      </c>
      <c r="G492" s="1" t="s">
        <v>431</v>
      </c>
      <c r="H492" s="1" t="s">
        <v>432</v>
      </c>
      <c r="I492" s="3">
        <v>552762</v>
      </c>
      <c r="J492" s="3">
        <v>0</v>
      </c>
      <c r="K492" s="1" t="s">
        <v>40</v>
      </c>
      <c r="L492" s="1" t="s">
        <v>41</v>
      </c>
      <c r="M492" s="1" t="s">
        <v>42</v>
      </c>
      <c r="N492" s="1" t="s">
        <v>37</v>
      </c>
      <c r="O492" s="1" t="s">
        <v>43</v>
      </c>
      <c r="P492" s="1" t="s">
        <v>43</v>
      </c>
      <c r="Q492" s="1" t="s">
        <v>43</v>
      </c>
      <c r="R492" s="3">
        <v>0</v>
      </c>
      <c r="S492" s="1" t="s">
        <v>44</v>
      </c>
      <c r="T492" s="1" t="s">
        <v>45</v>
      </c>
      <c r="U492" s="1" t="s">
        <v>431</v>
      </c>
      <c r="V492" s="1" t="s">
        <v>46</v>
      </c>
      <c r="W492" s="1" t="s">
        <v>81</v>
      </c>
      <c r="X492" s="1" t="s">
        <v>433</v>
      </c>
      <c r="Y492" s="1" t="s">
        <v>245</v>
      </c>
      <c r="Z492" s="1" t="s">
        <v>219</v>
      </c>
      <c r="AA492" s="1" t="s">
        <v>51</v>
      </c>
      <c r="AB492" s="1" t="s">
        <v>433</v>
      </c>
      <c r="AC492" s="1" t="s">
        <v>37</v>
      </c>
    </row>
    <row r="493" spans="1:29" x14ac:dyDescent="0.25">
      <c r="A493" s="1" t="s">
        <v>33</v>
      </c>
      <c r="B493" s="1" t="s">
        <v>34</v>
      </c>
      <c r="C493" s="2">
        <v>45867</v>
      </c>
      <c r="D493" s="1" t="s">
        <v>238</v>
      </c>
      <c r="E493" s="1" t="s">
        <v>239</v>
      </c>
      <c r="F493" s="1" t="s">
        <v>37</v>
      </c>
      <c r="G493" s="1" t="s">
        <v>431</v>
      </c>
      <c r="H493" s="1" t="s">
        <v>432</v>
      </c>
      <c r="I493" s="3">
        <v>0</v>
      </c>
      <c r="J493" s="3">
        <v>552762</v>
      </c>
      <c r="K493" s="1" t="s">
        <v>40</v>
      </c>
      <c r="L493" s="1" t="s">
        <v>293</v>
      </c>
      <c r="M493" s="1" t="s">
        <v>294</v>
      </c>
      <c r="N493" s="1" t="s">
        <v>37</v>
      </c>
      <c r="O493" s="1" t="s">
        <v>43</v>
      </c>
      <c r="P493" s="1" t="s">
        <v>43</v>
      </c>
      <c r="Q493" s="1" t="s">
        <v>43</v>
      </c>
      <c r="R493" s="3">
        <v>0</v>
      </c>
      <c r="S493" s="1" t="s">
        <v>44</v>
      </c>
      <c r="T493" s="1" t="s">
        <v>45</v>
      </c>
      <c r="U493" s="1" t="s">
        <v>431</v>
      </c>
      <c r="V493" s="1" t="s">
        <v>46</v>
      </c>
      <c r="W493" s="1" t="s">
        <v>81</v>
      </c>
      <c r="X493" s="1" t="s">
        <v>433</v>
      </c>
      <c r="Y493" s="1" t="s">
        <v>245</v>
      </c>
      <c r="Z493" s="1" t="s">
        <v>219</v>
      </c>
      <c r="AA493" s="1" t="s">
        <v>51</v>
      </c>
      <c r="AB493" s="1" t="s">
        <v>433</v>
      </c>
      <c r="AC493" s="1" t="s">
        <v>37</v>
      </c>
    </row>
    <row r="494" spans="1:29" x14ac:dyDescent="0.25">
      <c r="A494" s="1" t="s">
        <v>33</v>
      </c>
      <c r="B494" s="1" t="s">
        <v>34</v>
      </c>
      <c r="C494" s="2">
        <v>45867</v>
      </c>
      <c r="D494" s="1" t="s">
        <v>238</v>
      </c>
      <c r="E494" s="1" t="s">
        <v>239</v>
      </c>
      <c r="F494" s="1" t="s">
        <v>37</v>
      </c>
      <c r="G494" s="1" t="s">
        <v>431</v>
      </c>
      <c r="H494" s="1" t="s">
        <v>432</v>
      </c>
      <c r="I494" s="3">
        <v>373471</v>
      </c>
      <c r="J494" s="3">
        <v>0</v>
      </c>
      <c r="K494" s="1" t="s">
        <v>40</v>
      </c>
      <c r="L494" s="1" t="s">
        <v>41</v>
      </c>
      <c r="M494" s="1" t="s">
        <v>42</v>
      </c>
      <c r="N494" s="1" t="s">
        <v>37</v>
      </c>
      <c r="O494" s="1" t="s">
        <v>43</v>
      </c>
      <c r="P494" s="1" t="s">
        <v>43</v>
      </c>
      <c r="Q494" s="1" t="s">
        <v>43</v>
      </c>
      <c r="R494" s="3">
        <v>0</v>
      </c>
      <c r="S494" s="1" t="s">
        <v>44</v>
      </c>
      <c r="T494" s="1" t="s">
        <v>45</v>
      </c>
      <c r="U494" s="1" t="s">
        <v>431</v>
      </c>
      <c r="V494" s="1" t="s">
        <v>46</v>
      </c>
      <c r="W494" s="1" t="s">
        <v>81</v>
      </c>
      <c r="X494" s="1" t="s">
        <v>433</v>
      </c>
      <c r="Y494" s="1" t="s">
        <v>245</v>
      </c>
      <c r="Z494" s="1" t="s">
        <v>219</v>
      </c>
      <c r="AA494" s="1" t="s">
        <v>51</v>
      </c>
      <c r="AB494" s="1" t="s">
        <v>433</v>
      </c>
      <c r="AC494" s="1" t="s">
        <v>37</v>
      </c>
    </row>
    <row r="495" spans="1:29" x14ac:dyDescent="0.25">
      <c r="A495" s="1" t="s">
        <v>33</v>
      </c>
      <c r="B495" s="1" t="s">
        <v>34</v>
      </c>
      <c r="C495" s="2">
        <v>45867</v>
      </c>
      <c r="D495" s="1" t="s">
        <v>238</v>
      </c>
      <c r="E495" s="1" t="s">
        <v>239</v>
      </c>
      <c r="F495" s="1" t="s">
        <v>37</v>
      </c>
      <c r="G495" s="1" t="s">
        <v>431</v>
      </c>
      <c r="H495" s="1" t="s">
        <v>432</v>
      </c>
      <c r="I495" s="3">
        <v>0</v>
      </c>
      <c r="J495" s="3">
        <v>373471</v>
      </c>
      <c r="K495" s="1" t="s">
        <v>40</v>
      </c>
      <c r="L495" s="1" t="s">
        <v>152</v>
      </c>
      <c r="M495" s="1" t="s">
        <v>153</v>
      </c>
      <c r="N495" s="1" t="s">
        <v>37</v>
      </c>
      <c r="O495" s="1" t="s">
        <v>43</v>
      </c>
      <c r="P495" s="1" t="s">
        <v>43</v>
      </c>
      <c r="Q495" s="1" t="s">
        <v>43</v>
      </c>
      <c r="R495" s="3">
        <v>0</v>
      </c>
      <c r="S495" s="1" t="s">
        <v>44</v>
      </c>
      <c r="T495" s="1" t="s">
        <v>45</v>
      </c>
      <c r="U495" s="1" t="s">
        <v>431</v>
      </c>
      <c r="V495" s="1" t="s">
        <v>46</v>
      </c>
      <c r="W495" s="1" t="s">
        <v>81</v>
      </c>
      <c r="X495" s="1" t="s">
        <v>433</v>
      </c>
      <c r="Y495" s="1" t="s">
        <v>245</v>
      </c>
      <c r="Z495" s="1" t="s">
        <v>219</v>
      </c>
      <c r="AA495" s="1" t="s">
        <v>51</v>
      </c>
      <c r="AB495" s="1" t="s">
        <v>433</v>
      </c>
      <c r="AC495" s="1" t="s">
        <v>37</v>
      </c>
    </row>
    <row r="496" spans="1:29" x14ac:dyDescent="0.25">
      <c r="A496" s="1" t="s">
        <v>33</v>
      </c>
      <c r="B496" s="1" t="s">
        <v>34</v>
      </c>
      <c r="C496" s="2">
        <v>45867</v>
      </c>
      <c r="D496" s="1" t="s">
        <v>238</v>
      </c>
      <c r="E496" s="1" t="s">
        <v>239</v>
      </c>
      <c r="F496" s="1" t="s">
        <v>37</v>
      </c>
      <c r="G496" s="1" t="s">
        <v>431</v>
      </c>
      <c r="H496" s="1" t="s">
        <v>432</v>
      </c>
      <c r="I496" s="3">
        <v>118037</v>
      </c>
      <c r="J496" s="3">
        <v>0</v>
      </c>
      <c r="K496" s="1" t="s">
        <v>40</v>
      </c>
      <c r="L496" s="1" t="s">
        <v>214</v>
      </c>
      <c r="M496" s="1" t="s">
        <v>215</v>
      </c>
      <c r="N496" s="1" t="s">
        <v>37</v>
      </c>
      <c r="O496" s="1" t="s">
        <v>43</v>
      </c>
      <c r="P496" s="1" t="s">
        <v>43</v>
      </c>
      <c r="Q496" s="1" t="s">
        <v>43</v>
      </c>
      <c r="R496" s="3">
        <v>0</v>
      </c>
      <c r="S496" s="1" t="s">
        <v>44</v>
      </c>
      <c r="T496" s="1" t="s">
        <v>45</v>
      </c>
      <c r="U496" s="1" t="s">
        <v>431</v>
      </c>
      <c r="V496" s="1" t="s">
        <v>46</v>
      </c>
      <c r="W496" s="1" t="s">
        <v>81</v>
      </c>
      <c r="X496" s="1" t="s">
        <v>433</v>
      </c>
      <c r="Y496" s="1" t="s">
        <v>245</v>
      </c>
      <c r="Z496" s="1" t="s">
        <v>219</v>
      </c>
      <c r="AA496" s="1" t="s">
        <v>51</v>
      </c>
      <c r="AB496" s="1" t="s">
        <v>433</v>
      </c>
      <c r="AC496" s="1" t="s">
        <v>37</v>
      </c>
    </row>
    <row r="497" spans="1:29" x14ac:dyDescent="0.25">
      <c r="A497" s="1" t="s">
        <v>33</v>
      </c>
      <c r="B497" s="1" t="s">
        <v>34</v>
      </c>
      <c r="C497" s="2">
        <v>45867</v>
      </c>
      <c r="D497" s="1" t="s">
        <v>238</v>
      </c>
      <c r="E497" s="1" t="s">
        <v>239</v>
      </c>
      <c r="F497" s="1" t="s">
        <v>37</v>
      </c>
      <c r="G497" s="1" t="s">
        <v>431</v>
      </c>
      <c r="H497" s="1" t="s">
        <v>432</v>
      </c>
      <c r="I497" s="3">
        <v>0</v>
      </c>
      <c r="J497" s="3">
        <v>118037</v>
      </c>
      <c r="K497" s="1" t="s">
        <v>40</v>
      </c>
      <c r="L497" s="1" t="s">
        <v>583</v>
      </c>
      <c r="M497" s="1" t="s">
        <v>584</v>
      </c>
      <c r="N497" s="1" t="s">
        <v>37</v>
      </c>
      <c r="O497" s="1" t="s">
        <v>43</v>
      </c>
      <c r="P497" s="1" t="s">
        <v>43</v>
      </c>
      <c r="Q497" s="1" t="s">
        <v>43</v>
      </c>
      <c r="R497" s="3">
        <v>0</v>
      </c>
      <c r="S497" s="1" t="s">
        <v>44</v>
      </c>
      <c r="T497" s="1" t="s">
        <v>45</v>
      </c>
      <c r="U497" s="1" t="s">
        <v>431</v>
      </c>
      <c r="V497" s="1" t="s">
        <v>46</v>
      </c>
      <c r="W497" s="1" t="s">
        <v>81</v>
      </c>
      <c r="X497" s="1" t="s">
        <v>433</v>
      </c>
      <c r="Y497" s="1" t="s">
        <v>245</v>
      </c>
      <c r="Z497" s="1" t="s">
        <v>219</v>
      </c>
      <c r="AA497" s="1" t="s">
        <v>51</v>
      </c>
      <c r="AB497" s="1" t="s">
        <v>433</v>
      </c>
      <c r="AC497" s="1" t="s">
        <v>37</v>
      </c>
    </row>
    <row r="498" spans="1:29" x14ac:dyDescent="0.25">
      <c r="A498" s="1" t="s">
        <v>33</v>
      </c>
      <c r="B498" s="1" t="s">
        <v>34</v>
      </c>
      <c r="C498" s="2">
        <v>45867</v>
      </c>
      <c r="D498" s="1" t="s">
        <v>238</v>
      </c>
      <c r="E498" s="1" t="s">
        <v>239</v>
      </c>
      <c r="F498" s="1" t="s">
        <v>37</v>
      </c>
      <c r="G498" s="1" t="s">
        <v>431</v>
      </c>
      <c r="H498" s="1" t="s">
        <v>432</v>
      </c>
      <c r="I498" s="3">
        <v>35070</v>
      </c>
      <c r="J498" s="3">
        <v>0</v>
      </c>
      <c r="K498" s="1" t="s">
        <v>40</v>
      </c>
      <c r="L498" s="1" t="s">
        <v>41</v>
      </c>
      <c r="M498" s="1" t="s">
        <v>42</v>
      </c>
      <c r="N498" s="1" t="s">
        <v>37</v>
      </c>
      <c r="O498" s="1" t="s">
        <v>43</v>
      </c>
      <c r="P498" s="1" t="s">
        <v>43</v>
      </c>
      <c r="Q498" s="1" t="s">
        <v>43</v>
      </c>
      <c r="R498" s="3">
        <v>0</v>
      </c>
      <c r="S498" s="1" t="s">
        <v>44</v>
      </c>
      <c r="T498" s="1" t="s">
        <v>45</v>
      </c>
      <c r="U498" s="1" t="s">
        <v>431</v>
      </c>
      <c r="V498" s="1" t="s">
        <v>46</v>
      </c>
      <c r="W498" s="1" t="s">
        <v>81</v>
      </c>
      <c r="X498" s="1" t="s">
        <v>433</v>
      </c>
      <c r="Y498" s="1" t="s">
        <v>245</v>
      </c>
      <c r="Z498" s="1" t="s">
        <v>219</v>
      </c>
      <c r="AA498" s="1" t="s">
        <v>51</v>
      </c>
      <c r="AB498" s="1" t="s">
        <v>433</v>
      </c>
      <c r="AC498" s="1" t="s">
        <v>37</v>
      </c>
    </row>
    <row r="499" spans="1:29" x14ac:dyDescent="0.25">
      <c r="A499" s="1" t="s">
        <v>33</v>
      </c>
      <c r="B499" s="1" t="s">
        <v>34</v>
      </c>
      <c r="C499" s="2">
        <v>45867</v>
      </c>
      <c r="D499" s="1" t="s">
        <v>238</v>
      </c>
      <c r="E499" s="1" t="s">
        <v>239</v>
      </c>
      <c r="F499" s="1" t="s">
        <v>37</v>
      </c>
      <c r="G499" s="1" t="s">
        <v>431</v>
      </c>
      <c r="H499" s="1" t="s">
        <v>432</v>
      </c>
      <c r="I499" s="3">
        <v>0</v>
      </c>
      <c r="J499" s="3">
        <v>35070</v>
      </c>
      <c r="K499" s="1" t="s">
        <v>40</v>
      </c>
      <c r="L499" s="1" t="s">
        <v>585</v>
      </c>
      <c r="M499" s="1" t="s">
        <v>586</v>
      </c>
      <c r="N499" s="1" t="s">
        <v>37</v>
      </c>
      <c r="O499" s="1" t="s">
        <v>43</v>
      </c>
      <c r="P499" s="1" t="s">
        <v>43</v>
      </c>
      <c r="Q499" s="1" t="s">
        <v>43</v>
      </c>
      <c r="R499" s="3">
        <v>0</v>
      </c>
      <c r="S499" s="1" t="s">
        <v>44</v>
      </c>
      <c r="T499" s="1" t="s">
        <v>45</v>
      </c>
      <c r="U499" s="1" t="s">
        <v>431</v>
      </c>
      <c r="V499" s="1" t="s">
        <v>46</v>
      </c>
      <c r="W499" s="1" t="s">
        <v>81</v>
      </c>
      <c r="X499" s="1" t="s">
        <v>433</v>
      </c>
      <c r="Y499" s="1" t="s">
        <v>245</v>
      </c>
      <c r="Z499" s="1" t="s">
        <v>219</v>
      </c>
      <c r="AA499" s="1" t="s">
        <v>51</v>
      </c>
      <c r="AB499" s="1" t="s">
        <v>433</v>
      </c>
      <c r="AC499" s="1" t="s">
        <v>37</v>
      </c>
    </row>
    <row r="500" spans="1:29" x14ac:dyDescent="0.25">
      <c r="A500" s="1" t="s">
        <v>33</v>
      </c>
      <c r="B500" s="1" t="s">
        <v>34</v>
      </c>
      <c r="C500" s="2">
        <v>45867</v>
      </c>
      <c r="D500" s="1" t="s">
        <v>238</v>
      </c>
      <c r="E500" s="1" t="s">
        <v>239</v>
      </c>
      <c r="F500" s="1" t="s">
        <v>37</v>
      </c>
      <c r="G500" s="1" t="s">
        <v>431</v>
      </c>
      <c r="H500" s="1" t="s">
        <v>432</v>
      </c>
      <c r="I500" s="3">
        <v>120017</v>
      </c>
      <c r="J500" s="3">
        <v>0</v>
      </c>
      <c r="K500" s="1" t="s">
        <v>40</v>
      </c>
      <c r="L500" s="1" t="s">
        <v>41</v>
      </c>
      <c r="M500" s="1" t="s">
        <v>42</v>
      </c>
      <c r="N500" s="1" t="s">
        <v>37</v>
      </c>
      <c r="O500" s="1" t="s">
        <v>43</v>
      </c>
      <c r="P500" s="1" t="s">
        <v>43</v>
      </c>
      <c r="Q500" s="1" t="s">
        <v>43</v>
      </c>
      <c r="R500" s="3">
        <v>0</v>
      </c>
      <c r="S500" s="1" t="s">
        <v>44</v>
      </c>
      <c r="T500" s="1" t="s">
        <v>45</v>
      </c>
      <c r="U500" s="1" t="s">
        <v>431</v>
      </c>
      <c r="V500" s="1" t="s">
        <v>46</v>
      </c>
      <c r="W500" s="1" t="s">
        <v>81</v>
      </c>
      <c r="X500" s="1" t="s">
        <v>433</v>
      </c>
      <c r="Y500" s="1" t="s">
        <v>245</v>
      </c>
      <c r="Z500" s="1" t="s">
        <v>219</v>
      </c>
      <c r="AA500" s="1" t="s">
        <v>51</v>
      </c>
      <c r="AB500" s="1" t="s">
        <v>433</v>
      </c>
      <c r="AC500" s="1" t="s">
        <v>37</v>
      </c>
    </row>
    <row r="501" spans="1:29" x14ac:dyDescent="0.25">
      <c r="A501" s="1" t="s">
        <v>33</v>
      </c>
      <c r="B501" s="1" t="s">
        <v>34</v>
      </c>
      <c r="C501" s="2">
        <v>45867</v>
      </c>
      <c r="D501" s="1" t="s">
        <v>238</v>
      </c>
      <c r="E501" s="1" t="s">
        <v>239</v>
      </c>
      <c r="F501" s="1" t="s">
        <v>37</v>
      </c>
      <c r="G501" s="1" t="s">
        <v>431</v>
      </c>
      <c r="H501" s="1" t="s">
        <v>432</v>
      </c>
      <c r="I501" s="3">
        <v>0</v>
      </c>
      <c r="J501" s="3">
        <v>120017</v>
      </c>
      <c r="K501" s="1" t="s">
        <v>40</v>
      </c>
      <c r="L501" s="1" t="s">
        <v>587</v>
      </c>
      <c r="M501" s="1" t="s">
        <v>588</v>
      </c>
      <c r="N501" s="1" t="s">
        <v>37</v>
      </c>
      <c r="O501" s="1" t="s">
        <v>43</v>
      </c>
      <c r="P501" s="1" t="s">
        <v>43</v>
      </c>
      <c r="Q501" s="1" t="s">
        <v>43</v>
      </c>
      <c r="R501" s="3">
        <v>0</v>
      </c>
      <c r="S501" s="1" t="s">
        <v>44</v>
      </c>
      <c r="T501" s="1" t="s">
        <v>45</v>
      </c>
      <c r="U501" s="1" t="s">
        <v>431</v>
      </c>
      <c r="V501" s="1" t="s">
        <v>46</v>
      </c>
      <c r="W501" s="1" t="s">
        <v>81</v>
      </c>
      <c r="X501" s="1" t="s">
        <v>433</v>
      </c>
      <c r="Y501" s="1" t="s">
        <v>245</v>
      </c>
      <c r="Z501" s="1" t="s">
        <v>219</v>
      </c>
      <c r="AA501" s="1" t="s">
        <v>51</v>
      </c>
      <c r="AB501" s="1" t="s">
        <v>433</v>
      </c>
      <c r="AC501" s="1" t="s">
        <v>37</v>
      </c>
    </row>
    <row r="502" spans="1:29" x14ac:dyDescent="0.25">
      <c r="A502" s="1" t="s">
        <v>33</v>
      </c>
      <c r="B502" s="1" t="s">
        <v>34</v>
      </c>
      <c r="C502" s="2">
        <v>45867</v>
      </c>
      <c r="D502" s="1" t="s">
        <v>238</v>
      </c>
      <c r="E502" s="1" t="s">
        <v>239</v>
      </c>
      <c r="F502" s="1" t="s">
        <v>37</v>
      </c>
      <c r="G502" s="1" t="s">
        <v>431</v>
      </c>
      <c r="H502" s="1" t="s">
        <v>432</v>
      </c>
      <c r="I502" s="3">
        <v>35874</v>
      </c>
      <c r="J502" s="3">
        <v>0</v>
      </c>
      <c r="K502" s="1" t="s">
        <v>40</v>
      </c>
      <c r="L502" s="1" t="s">
        <v>41</v>
      </c>
      <c r="M502" s="1" t="s">
        <v>42</v>
      </c>
      <c r="N502" s="1" t="s">
        <v>37</v>
      </c>
      <c r="O502" s="1" t="s">
        <v>43</v>
      </c>
      <c r="P502" s="1" t="s">
        <v>43</v>
      </c>
      <c r="Q502" s="1" t="s">
        <v>43</v>
      </c>
      <c r="R502" s="3">
        <v>0</v>
      </c>
      <c r="S502" s="1" t="s">
        <v>44</v>
      </c>
      <c r="T502" s="1" t="s">
        <v>45</v>
      </c>
      <c r="U502" s="1" t="s">
        <v>431</v>
      </c>
      <c r="V502" s="1" t="s">
        <v>46</v>
      </c>
      <c r="W502" s="1" t="s">
        <v>81</v>
      </c>
      <c r="X502" s="1" t="s">
        <v>433</v>
      </c>
      <c r="Y502" s="1" t="s">
        <v>245</v>
      </c>
      <c r="Z502" s="1" t="s">
        <v>219</v>
      </c>
      <c r="AA502" s="1" t="s">
        <v>51</v>
      </c>
      <c r="AB502" s="1" t="s">
        <v>433</v>
      </c>
      <c r="AC502" s="1" t="s">
        <v>37</v>
      </c>
    </row>
    <row r="503" spans="1:29" x14ac:dyDescent="0.25">
      <c r="A503" s="1" t="s">
        <v>33</v>
      </c>
      <c r="B503" s="1" t="s">
        <v>34</v>
      </c>
      <c r="C503" s="2">
        <v>45867</v>
      </c>
      <c r="D503" s="1" t="s">
        <v>238</v>
      </c>
      <c r="E503" s="1" t="s">
        <v>239</v>
      </c>
      <c r="F503" s="1" t="s">
        <v>37</v>
      </c>
      <c r="G503" s="1" t="s">
        <v>431</v>
      </c>
      <c r="H503" s="1" t="s">
        <v>432</v>
      </c>
      <c r="I503" s="3">
        <v>0</v>
      </c>
      <c r="J503" s="3">
        <v>35874</v>
      </c>
      <c r="K503" s="1" t="s">
        <v>40</v>
      </c>
      <c r="L503" s="1" t="s">
        <v>589</v>
      </c>
      <c r="M503" s="1" t="s">
        <v>590</v>
      </c>
      <c r="N503" s="1" t="s">
        <v>37</v>
      </c>
      <c r="O503" s="1" t="s">
        <v>43</v>
      </c>
      <c r="P503" s="1" t="s">
        <v>43</v>
      </c>
      <c r="Q503" s="1" t="s">
        <v>43</v>
      </c>
      <c r="R503" s="3">
        <v>0</v>
      </c>
      <c r="S503" s="1" t="s">
        <v>44</v>
      </c>
      <c r="T503" s="1" t="s">
        <v>45</v>
      </c>
      <c r="U503" s="1" t="s">
        <v>431</v>
      </c>
      <c r="V503" s="1" t="s">
        <v>46</v>
      </c>
      <c r="W503" s="1" t="s">
        <v>81</v>
      </c>
      <c r="X503" s="1" t="s">
        <v>433</v>
      </c>
      <c r="Y503" s="1" t="s">
        <v>245</v>
      </c>
      <c r="Z503" s="1" t="s">
        <v>219</v>
      </c>
      <c r="AA503" s="1" t="s">
        <v>51</v>
      </c>
      <c r="AB503" s="1" t="s">
        <v>433</v>
      </c>
      <c r="AC503" s="1" t="s">
        <v>37</v>
      </c>
    </row>
    <row r="504" spans="1:29" x14ac:dyDescent="0.25">
      <c r="A504" s="1" t="s">
        <v>33</v>
      </c>
      <c r="B504" s="1" t="s">
        <v>34</v>
      </c>
      <c r="C504" s="2">
        <v>45867</v>
      </c>
      <c r="D504" s="1" t="s">
        <v>238</v>
      </c>
      <c r="E504" s="1" t="s">
        <v>239</v>
      </c>
      <c r="F504" s="1" t="s">
        <v>37</v>
      </c>
      <c r="G504" s="1" t="s">
        <v>431</v>
      </c>
      <c r="H504" s="1" t="s">
        <v>432</v>
      </c>
      <c r="I504" s="3">
        <v>52117</v>
      </c>
      <c r="J504" s="3">
        <v>0</v>
      </c>
      <c r="K504" s="1" t="s">
        <v>40</v>
      </c>
      <c r="L504" s="1" t="s">
        <v>67</v>
      </c>
      <c r="M504" s="1" t="s">
        <v>68</v>
      </c>
      <c r="N504" s="1" t="s">
        <v>37</v>
      </c>
      <c r="O504" s="1" t="s">
        <v>43</v>
      </c>
      <c r="P504" s="1" t="s">
        <v>43</v>
      </c>
      <c r="Q504" s="1" t="s">
        <v>43</v>
      </c>
      <c r="R504" s="3">
        <v>0</v>
      </c>
      <c r="S504" s="1" t="s">
        <v>44</v>
      </c>
      <c r="T504" s="1" t="s">
        <v>45</v>
      </c>
      <c r="U504" s="1" t="s">
        <v>431</v>
      </c>
      <c r="V504" s="1" t="s">
        <v>46</v>
      </c>
      <c r="W504" s="1" t="s">
        <v>81</v>
      </c>
      <c r="X504" s="1" t="s">
        <v>433</v>
      </c>
      <c r="Y504" s="1" t="s">
        <v>245</v>
      </c>
      <c r="Z504" s="1" t="s">
        <v>219</v>
      </c>
      <c r="AA504" s="1" t="s">
        <v>51</v>
      </c>
      <c r="AB504" s="1" t="s">
        <v>433</v>
      </c>
      <c r="AC504" s="1" t="s">
        <v>37</v>
      </c>
    </row>
    <row r="505" spans="1:29" x14ac:dyDescent="0.25">
      <c r="A505" s="1" t="s">
        <v>33</v>
      </c>
      <c r="B505" s="1" t="s">
        <v>34</v>
      </c>
      <c r="C505" s="2">
        <v>45867</v>
      </c>
      <c r="D505" s="1" t="s">
        <v>238</v>
      </c>
      <c r="E505" s="1" t="s">
        <v>239</v>
      </c>
      <c r="F505" s="1" t="s">
        <v>37</v>
      </c>
      <c r="G505" s="1" t="s">
        <v>431</v>
      </c>
      <c r="H505" s="1" t="s">
        <v>432</v>
      </c>
      <c r="I505" s="3">
        <v>0</v>
      </c>
      <c r="J505" s="3">
        <v>52117</v>
      </c>
      <c r="K505" s="1" t="s">
        <v>40</v>
      </c>
      <c r="L505" s="1" t="s">
        <v>591</v>
      </c>
      <c r="M505" s="1" t="s">
        <v>592</v>
      </c>
      <c r="N505" s="1" t="s">
        <v>37</v>
      </c>
      <c r="O505" s="1" t="s">
        <v>43</v>
      </c>
      <c r="P505" s="1" t="s">
        <v>43</v>
      </c>
      <c r="Q505" s="1" t="s">
        <v>43</v>
      </c>
      <c r="R505" s="3">
        <v>0</v>
      </c>
      <c r="S505" s="1" t="s">
        <v>44</v>
      </c>
      <c r="T505" s="1" t="s">
        <v>45</v>
      </c>
      <c r="U505" s="1" t="s">
        <v>431</v>
      </c>
      <c r="V505" s="1" t="s">
        <v>46</v>
      </c>
      <c r="W505" s="1" t="s">
        <v>81</v>
      </c>
      <c r="X505" s="1" t="s">
        <v>433</v>
      </c>
      <c r="Y505" s="1" t="s">
        <v>245</v>
      </c>
      <c r="Z505" s="1" t="s">
        <v>219</v>
      </c>
      <c r="AA505" s="1" t="s">
        <v>51</v>
      </c>
      <c r="AB505" s="1" t="s">
        <v>433</v>
      </c>
      <c r="AC505" s="1" t="s">
        <v>37</v>
      </c>
    </row>
    <row r="506" spans="1:29" x14ac:dyDescent="0.25">
      <c r="A506" s="1" t="s">
        <v>33</v>
      </c>
      <c r="B506" s="1" t="s">
        <v>34</v>
      </c>
      <c r="C506" s="2">
        <v>45867</v>
      </c>
      <c r="D506" s="1" t="s">
        <v>238</v>
      </c>
      <c r="E506" s="1" t="s">
        <v>239</v>
      </c>
      <c r="F506" s="1" t="s">
        <v>37</v>
      </c>
      <c r="G506" s="1" t="s">
        <v>431</v>
      </c>
      <c r="H506" s="1" t="s">
        <v>432</v>
      </c>
      <c r="I506" s="3">
        <v>231410</v>
      </c>
      <c r="J506" s="3">
        <v>0</v>
      </c>
      <c r="K506" s="1" t="s">
        <v>40</v>
      </c>
      <c r="L506" s="1" t="s">
        <v>214</v>
      </c>
      <c r="M506" s="1" t="s">
        <v>215</v>
      </c>
      <c r="N506" s="1" t="s">
        <v>37</v>
      </c>
      <c r="O506" s="1" t="s">
        <v>43</v>
      </c>
      <c r="P506" s="1" t="s">
        <v>43</v>
      </c>
      <c r="Q506" s="1" t="s">
        <v>43</v>
      </c>
      <c r="R506" s="3">
        <v>0</v>
      </c>
      <c r="S506" s="1" t="s">
        <v>44</v>
      </c>
      <c r="T506" s="1" t="s">
        <v>45</v>
      </c>
      <c r="U506" s="1" t="s">
        <v>431</v>
      </c>
      <c r="V506" s="1" t="s">
        <v>46</v>
      </c>
      <c r="W506" s="1" t="s">
        <v>81</v>
      </c>
      <c r="X506" s="1" t="s">
        <v>433</v>
      </c>
      <c r="Y506" s="1" t="s">
        <v>245</v>
      </c>
      <c r="Z506" s="1" t="s">
        <v>219</v>
      </c>
      <c r="AA506" s="1" t="s">
        <v>51</v>
      </c>
      <c r="AB506" s="1" t="s">
        <v>433</v>
      </c>
      <c r="AC506" s="1" t="s">
        <v>37</v>
      </c>
    </row>
    <row r="507" spans="1:29" x14ac:dyDescent="0.25">
      <c r="A507" s="1" t="s">
        <v>33</v>
      </c>
      <c r="B507" s="1" t="s">
        <v>34</v>
      </c>
      <c r="C507" s="2">
        <v>45867</v>
      </c>
      <c r="D507" s="1" t="s">
        <v>238</v>
      </c>
      <c r="E507" s="1" t="s">
        <v>239</v>
      </c>
      <c r="F507" s="1" t="s">
        <v>37</v>
      </c>
      <c r="G507" s="1" t="s">
        <v>431</v>
      </c>
      <c r="H507" s="1" t="s">
        <v>432</v>
      </c>
      <c r="I507" s="3">
        <v>0</v>
      </c>
      <c r="J507" s="3">
        <v>231410</v>
      </c>
      <c r="K507" s="1" t="s">
        <v>40</v>
      </c>
      <c r="L507" s="1" t="s">
        <v>593</v>
      </c>
      <c r="M507" s="1" t="s">
        <v>594</v>
      </c>
      <c r="N507" s="1" t="s">
        <v>37</v>
      </c>
      <c r="O507" s="1" t="s">
        <v>43</v>
      </c>
      <c r="P507" s="1" t="s">
        <v>43</v>
      </c>
      <c r="Q507" s="1" t="s">
        <v>43</v>
      </c>
      <c r="R507" s="3">
        <v>0</v>
      </c>
      <c r="S507" s="1" t="s">
        <v>44</v>
      </c>
      <c r="T507" s="1" t="s">
        <v>45</v>
      </c>
      <c r="U507" s="1" t="s">
        <v>431</v>
      </c>
      <c r="V507" s="1" t="s">
        <v>46</v>
      </c>
      <c r="W507" s="1" t="s">
        <v>81</v>
      </c>
      <c r="X507" s="1" t="s">
        <v>433</v>
      </c>
      <c r="Y507" s="1" t="s">
        <v>245</v>
      </c>
      <c r="Z507" s="1" t="s">
        <v>219</v>
      </c>
      <c r="AA507" s="1" t="s">
        <v>51</v>
      </c>
      <c r="AB507" s="1" t="s">
        <v>433</v>
      </c>
      <c r="AC507" s="1" t="s">
        <v>37</v>
      </c>
    </row>
    <row r="508" spans="1:29" x14ac:dyDescent="0.25">
      <c r="A508" s="1" t="s">
        <v>33</v>
      </c>
      <c r="B508" s="1" t="s">
        <v>34</v>
      </c>
      <c r="C508" s="2">
        <v>45867</v>
      </c>
      <c r="D508" s="1" t="s">
        <v>238</v>
      </c>
      <c r="E508" s="1" t="s">
        <v>239</v>
      </c>
      <c r="F508" s="1" t="s">
        <v>37</v>
      </c>
      <c r="G508" s="1" t="s">
        <v>431</v>
      </c>
      <c r="H508" s="1" t="s">
        <v>432</v>
      </c>
      <c r="I508" s="3">
        <v>133230</v>
      </c>
      <c r="J508" s="3">
        <v>0</v>
      </c>
      <c r="K508" s="1" t="s">
        <v>40</v>
      </c>
      <c r="L508" s="1" t="s">
        <v>340</v>
      </c>
      <c r="M508" s="1" t="s">
        <v>341</v>
      </c>
      <c r="N508" s="1" t="s">
        <v>37</v>
      </c>
      <c r="O508" s="1" t="s">
        <v>43</v>
      </c>
      <c r="P508" s="1" t="s">
        <v>43</v>
      </c>
      <c r="Q508" s="1" t="s">
        <v>43</v>
      </c>
      <c r="R508" s="3">
        <v>0</v>
      </c>
      <c r="S508" s="1" t="s">
        <v>44</v>
      </c>
      <c r="T508" s="1" t="s">
        <v>45</v>
      </c>
      <c r="U508" s="1" t="s">
        <v>431</v>
      </c>
      <c r="V508" s="1" t="s">
        <v>46</v>
      </c>
      <c r="W508" s="1" t="s">
        <v>81</v>
      </c>
      <c r="X508" s="1" t="s">
        <v>433</v>
      </c>
      <c r="Y508" s="1" t="s">
        <v>245</v>
      </c>
      <c r="Z508" s="1" t="s">
        <v>219</v>
      </c>
      <c r="AA508" s="1" t="s">
        <v>51</v>
      </c>
      <c r="AB508" s="1" t="s">
        <v>433</v>
      </c>
      <c r="AC508" s="1" t="s">
        <v>37</v>
      </c>
    </row>
    <row r="509" spans="1:29" x14ac:dyDescent="0.25">
      <c r="A509" s="1" t="s">
        <v>33</v>
      </c>
      <c r="B509" s="1" t="s">
        <v>34</v>
      </c>
      <c r="C509" s="2">
        <v>45867</v>
      </c>
      <c r="D509" s="1" t="s">
        <v>238</v>
      </c>
      <c r="E509" s="1" t="s">
        <v>239</v>
      </c>
      <c r="F509" s="1" t="s">
        <v>37</v>
      </c>
      <c r="G509" s="1" t="s">
        <v>431</v>
      </c>
      <c r="H509" s="1" t="s">
        <v>432</v>
      </c>
      <c r="I509" s="3">
        <v>0</v>
      </c>
      <c r="J509" s="3">
        <v>133230</v>
      </c>
      <c r="K509" s="1" t="s">
        <v>40</v>
      </c>
      <c r="L509" s="1" t="s">
        <v>595</v>
      </c>
      <c r="M509" s="1" t="s">
        <v>596</v>
      </c>
      <c r="N509" s="1" t="s">
        <v>37</v>
      </c>
      <c r="O509" s="1" t="s">
        <v>43</v>
      </c>
      <c r="P509" s="1" t="s">
        <v>43</v>
      </c>
      <c r="Q509" s="1" t="s">
        <v>43</v>
      </c>
      <c r="R509" s="3">
        <v>0</v>
      </c>
      <c r="S509" s="1" t="s">
        <v>44</v>
      </c>
      <c r="T509" s="1" t="s">
        <v>45</v>
      </c>
      <c r="U509" s="1" t="s">
        <v>431</v>
      </c>
      <c r="V509" s="1" t="s">
        <v>46</v>
      </c>
      <c r="W509" s="1" t="s">
        <v>81</v>
      </c>
      <c r="X509" s="1" t="s">
        <v>433</v>
      </c>
      <c r="Y509" s="1" t="s">
        <v>245</v>
      </c>
      <c r="Z509" s="1" t="s">
        <v>219</v>
      </c>
      <c r="AA509" s="1" t="s">
        <v>51</v>
      </c>
      <c r="AB509" s="1" t="s">
        <v>433</v>
      </c>
      <c r="AC509" s="1" t="s">
        <v>37</v>
      </c>
    </row>
    <row r="510" spans="1:29" x14ac:dyDescent="0.25">
      <c r="A510" s="1" t="s">
        <v>33</v>
      </c>
      <c r="B510" s="1" t="s">
        <v>34</v>
      </c>
      <c r="C510" s="2">
        <v>45867</v>
      </c>
      <c r="D510" s="1" t="s">
        <v>238</v>
      </c>
      <c r="E510" s="1" t="s">
        <v>239</v>
      </c>
      <c r="F510" s="1" t="s">
        <v>37</v>
      </c>
      <c r="G510" s="1" t="s">
        <v>431</v>
      </c>
      <c r="H510" s="1" t="s">
        <v>432</v>
      </c>
      <c r="I510" s="3">
        <v>102602</v>
      </c>
      <c r="J510" s="3">
        <v>0</v>
      </c>
      <c r="K510" s="1" t="s">
        <v>40</v>
      </c>
      <c r="L510" s="1" t="s">
        <v>444</v>
      </c>
      <c r="M510" s="1" t="s">
        <v>445</v>
      </c>
      <c r="N510" s="1" t="s">
        <v>37</v>
      </c>
      <c r="O510" s="1" t="s">
        <v>43</v>
      </c>
      <c r="P510" s="1" t="s">
        <v>43</v>
      </c>
      <c r="Q510" s="1" t="s">
        <v>43</v>
      </c>
      <c r="R510" s="3">
        <v>0</v>
      </c>
      <c r="S510" s="1" t="s">
        <v>44</v>
      </c>
      <c r="T510" s="1" t="s">
        <v>45</v>
      </c>
      <c r="U510" s="1" t="s">
        <v>431</v>
      </c>
      <c r="V510" s="1" t="s">
        <v>46</v>
      </c>
      <c r="W510" s="1" t="s">
        <v>81</v>
      </c>
      <c r="X510" s="1" t="s">
        <v>433</v>
      </c>
      <c r="Y510" s="1" t="s">
        <v>245</v>
      </c>
      <c r="Z510" s="1" t="s">
        <v>219</v>
      </c>
      <c r="AA510" s="1" t="s">
        <v>51</v>
      </c>
      <c r="AB510" s="1" t="s">
        <v>433</v>
      </c>
      <c r="AC510" s="1" t="s">
        <v>37</v>
      </c>
    </row>
    <row r="511" spans="1:29" x14ac:dyDescent="0.25">
      <c r="A511" s="1" t="s">
        <v>33</v>
      </c>
      <c r="B511" s="1" t="s">
        <v>34</v>
      </c>
      <c r="C511" s="2">
        <v>45867</v>
      </c>
      <c r="D511" s="1" t="s">
        <v>238</v>
      </c>
      <c r="E511" s="1" t="s">
        <v>239</v>
      </c>
      <c r="F511" s="1" t="s">
        <v>37</v>
      </c>
      <c r="G511" s="1" t="s">
        <v>431</v>
      </c>
      <c r="H511" s="1" t="s">
        <v>432</v>
      </c>
      <c r="I511" s="3">
        <v>0</v>
      </c>
      <c r="J511" s="3">
        <v>102602</v>
      </c>
      <c r="K511" s="1" t="s">
        <v>40</v>
      </c>
      <c r="L511" s="1" t="s">
        <v>597</v>
      </c>
      <c r="M511" s="1" t="s">
        <v>598</v>
      </c>
      <c r="N511" s="1" t="s">
        <v>37</v>
      </c>
      <c r="O511" s="1" t="s">
        <v>43</v>
      </c>
      <c r="P511" s="1" t="s">
        <v>43</v>
      </c>
      <c r="Q511" s="1" t="s">
        <v>43</v>
      </c>
      <c r="R511" s="3">
        <v>0</v>
      </c>
      <c r="S511" s="1" t="s">
        <v>44</v>
      </c>
      <c r="T511" s="1" t="s">
        <v>45</v>
      </c>
      <c r="U511" s="1" t="s">
        <v>431</v>
      </c>
      <c r="V511" s="1" t="s">
        <v>46</v>
      </c>
      <c r="W511" s="1" t="s">
        <v>81</v>
      </c>
      <c r="X511" s="1" t="s">
        <v>433</v>
      </c>
      <c r="Y511" s="1" t="s">
        <v>245</v>
      </c>
      <c r="Z511" s="1" t="s">
        <v>219</v>
      </c>
      <c r="AA511" s="1" t="s">
        <v>51</v>
      </c>
      <c r="AB511" s="1" t="s">
        <v>433</v>
      </c>
      <c r="AC511" s="1" t="s">
        <v>37</v>
      </c>
    </row>
    <row r="512" spans="1:29" x14ac:dyDescent="0.25">
      <c r="A512" s="1" t="s">
        <v>33</v>
      </c>
      <c r="B512" s="1" t="s">
        <v>34</v>
      </c>
      <c r="C512" s="2">
        <v>45867</v>
      </c>
      <c r="D512" s="1" t="s">
        <v>238</v>
      </c>
      <c r="E512" s="1" t="s">
        <v>239</v>
      </c>
      <c r="F512" s="1" t="s">
        <v>37</v>
      </c>
      <c r="G512" s="1" t="s">
        <v>431</v>
      </c>
      <c r="H512" s="1" t="s">
        <v>432</v>
      </c>
      <c r="I512" s="3">
        <v>244660</v>
      </c>
      <c r="J512" s="3">
        <v>0</v>
      </c>
      <c r="K512" s="1" t="s">
        <v>40</v>
      </c>
      <c r="L512" s="1" t="s">
        <v>41</v>
      </c>
      <c r="M512" s="1" t="s">
        <v>42</v>
      </c>
      <c r="N512" s="1" t="s">
        <v>37</v>
      </c>
      <c r="O512" s="1" t="s">
        <v>43</v>
      </c>
      <c r="P512" s="1" t="s">
        <v>43</v>
      </c>
      <c r="Q512" s="1" t="s">
        <v>43</v>
      </c>
      <c r="R512" s="3">
        <v>0</v>
      </c>
      <c r="S512" s="1" t="s">
        <v>44</v>
      </c>
      <c r="T512" s="1" t="s">
        <v>45</v>
      </c>
      <c r="U512" s="1" t="s">
        <v>431</v>
      </c>
      <c r="V512" s="1" t="s">
        <v>46</v>
      </c>
      <c r="W512" s="1" t="s">
        <v>81</v>
      </c>
      <c r="X512" s="1" t="s">
        <v>433</v>
      </c>
      <c r="Y512" s="1" t="s">
        <v>245</v>
      </c>
      <c r="Z512" s="1" t="s">
        <v>219</v>
      </c>
      <c r="AA512" s="1" t="s">
        <v>51</v>
      </c>
      <c r="AB512" s="1" t="s">
        <v>433</v>
      </c>
      <c r="AC512" s="1" t="s">
        <v>37</v>
      </c>
    </row>
    <row r="513" spans="1:29" x14ac:dyDescent="0.25">
      <c r="A513" s="1" t="s">
        <v>33</v>
      </c>
      <c r="B513" s="1" t="s">
        <v>34</v>
      </c>
      <c r="C513" s="2">
        <v>45867</v>
      </c>
      <c r="D513" s="1" t="s">
        <v>238</v>
      </c>
      <c r="E513" s="1" t="s">
        <v>239</v>
      </c>
      <c r="F513" s="1" t="s">
        <v>37</v>
      </c>
      <c r="G513" s="1" t="s">
        <v>431</v>
      </c>
      <c r="H513" s="1" t="s">
        <v>432</v>
      </c>
      <c r="I513" s="3">
        <v>0</v>
      </c>
      <c r="J513" s="3">
        <v>244660</v>
      </c>
      <c r="K513" s="1" t="s">
        <v>40</v>
      </c>
      <c r="L513" s="1" t="s">
        <v>156</v>
      </c>
      <c r="M513" s="1" t="s">
        <v>157</v>
      </c>
      <c r="N513" s="1" t="s">
        <v>37</v>
      </c>
      <c r="O513" s="1" t="s">
        <v>43</v>
      </c>
      <c r="P513" s="1" t="s">
        <v>43</v>
      </c>
      <c r="Q513" s="1" t="s">
        <v>43</v>
      </c>
      <c r="R513" s="3">
        <v>0</v>
      </c>
      <c r="S513" s="1" t="s">
        <v>44</v>
      </c>
      <c r="T513" s="1" t="s">
        <v>45</v>
      </c>
      <c r="U513" s="1" t="s">
        <v>431</v>
      </c>
      <c r="V513" s="1" t="s">
        <v>46</v>
      </c>
      <c r="W513" s="1" t="s">
        <v>81</v>
      </c>
      <c r="X513" s="1" t="s">
        <v>433</v>
      </c>
      <c r="Y513" s="1" t="s">
        <v>245</v>
      </c>
      <c r="Z513" s="1" t="s">
        <v>219</v>
      </c>
      <c r="AA513" s="1" t="s">
        <v>51</v>
      </c>
      <c r="AB513" s="1" t="s">
        <v>433</v>
      </c>
      <c r="AC513" s="1" t="s">
        <v>37</v>
      </c>
    </row>
    <row r="514" spans="1:29" x14ac:dyDescent="0.25">
      <c r="A514" s="1" t="s">
        <v>33</v>
      </c>
      <c r="B514" s="1" t="s">
        <v>34</v>
      </c>
      <c r="C514" s="2">
        <v>45867</v>
      </c>
      <c r="D514" s="1" t="s">
        <v>238</v>
      </c>
      <c r="E514" s="1" t="s">
        <v>239</v>
      </c>
      <c r="F514" s="1" t="s">
        <v>37</v>
      </c>
      <c r="G514" s="1" t="s">
        <v>431</v>
      </c>
      <c r="H514" s="1" t="s">
        <v>432</v>
      </c>
      <c r="I514" s="3">
        <v>584858</v>
      </c>
      <c r="J514" s="3">
        <v>0</v>
      </c>
      <c r="K514" s="1" t="s">
        <v>40</v>
      </c>
      <c r="L514" s="1" t="s">
        <v>450</v>
      </c>
      <c r="M514" s="1" t="s">
        <v>451</v>
      </c>
      <c r="N514" s="1" t="s">
        <v>37</v>
      </c>
      <c r="O514" s="1" t="s">
        <v>43</v>
      </c>
      <c r="P514" s="1" t="s">
        <v>43</v>
      </c>
      <c r="Q514" s="1" t="s">
        <v>43</v>
      </c>
      <c r="R514" s="3">
        <v>0</v>
      </c>
      <c r="S514" s="1" t="s">
        <v>44</v>
      </c>
      <c r="T514" s="1" t="s">
        <v>45</v>
      </c>
      <c r="U514" s="1" t="s">
        <v>431</v>
      </c>
      <c r="V514" s="1" t="s">
        <v>46</v>
      </c>
      <c r="W514" s="1" t="s">
        <v>81</v>
      </c>
      <c r="X514" s="1" t="s">
        <v>433</v>
      </c>
      <c r="Y514" s="1" t="s">
        <v>245</v>
      </c>
      <c r="Z514" s="1" t="s">
        <v>219</v>
      </c>
      <c r="AA514" s="1" t="s">
        <v>51</v>
      </c>
      <c r="AB514" s="1" t="s">
        <v>433</v>
      </c>
      <c r="AC514" s="1" t="s">
        <v>37</v>
      </c>
    </row>
    <row r="515" spans="1:29" x14ac:dyDescent="0.25">
      <c r="A515" s="1" t="s">
        <v>33</v>
      </c>
      <c r="B515" s="1" t="s">
        <v>34</v>
      </c>
      <c r="C515" s="2">
        <v>45867</v>
      </c>
      <c r="D515" s="1" t="s">
        <v>238</v>
      </c>
      <c r="E515" s="1" t="s">
        <v>239</v>
      </c>
      <c r="F515" s="1" t="s">
        <v>37</v>
      </c>
      <c r="G515" s="1" t="s">
        <v>431</v>
      </c>
      <c r="H515" s="1" t="s">
        <v>432</v>
      </c>
      <c r="I515" s="3">
        <v>0</v>
      </c>
      <c r="J515" s="3">
        <v>584858</v>
      </c>
      <c r="K515" s="1" t="s">
        <v>40</v>
      </c>
      <c r="L515" s="1" t="s">
        <v>599</v>
      </c>
      <c r="M515" s="1" t="s">
        <v>600</v>
      </c>
      <c r="N515" s="1" t="s">
        <v>37</v>
      </c>
      <c r="O515" s="1" t="s">
        <v>43</v>
      </c>
      <c r="P515" s="1" t="s">
        <v>43</v>
      </c>
      <c r="Q515" s="1" t="s">
        <v>43</v>
      </c>
      <c r="R515" s="3">
        <v>0</v>
      </c>
      <c r="S515" s="1" t="s">
        <v>44</v>
      </c>
      <c r="T515" s="1" t="s">
        <v>45</v>
      </c>
      <c r="U515" s="1" t="s">
        <v>431</v>
      </c>
      <c r="V515" s="1" t="s">
        <v>46</v>
      </c>
      <c r="W515" s="1" t="s">
        <v>81</v>
      </c>
      <c r="X515" s="1" t="s">
        <v>433</v>
      </c>
      <c r="Y515" s="1" t="s">
        <v>245</v>
      </c>
      <c r="Z515" s="1" t="s">
        <v>219</v>
      </c>
      <c r="AA515" s="1" t="s">
        <v>51</v>
      </c>
      <c r="AB515" s="1" t="s">
        <v>433</v>
      </c>
      <c r="AC515" s="1" t="s">
        <v>37</v>
      </c>
    </row>
    <row r="516" spans="1:29" x14ac:dyDescent="0.25">
      <c r="A516" s="1" t="s">
        <v>33</v>
      </c>
      <c r="B516" s="1" t="s">
        <v>34</v>
      </c>
      <c r="C516" s="2">
        <v>45867</v>
      </c>
      <c r="D516" s="1" t="s">
        <v>238</v>
      </c>
      <c r="E516" s="1" t="s">
        <v>239</v>
      </c>
      <c r="F516" s="1" t="s">
        <v>37</v>
      </c>
      <c r="G516" s="1" t="s">
        <v>431</v>
      </c>
      <c r="H516" s="1" t="s">
        <v>432</v>
      </c>
      <c r="I516" s="3">
        <v>111458</v>
      </c>
      <c r="J516" s="3">
        <v>0</v>
      </c>
      <c r="K516" s="1" t="s">
        <v>40</v>
      </c>
      <c r="L516" s="1" t="s">
        <v>41</v>
      </c>
      <c r="M516" s="1" t="s">
        <v>42</v>
      </c>
      <c r="N516" s="1" t="s">
        <v>37</v>
      </c>
      <c r="O516" s="1" t="s">
        <v>43</v>
      </c>
      <c r="P516" s="1" t="s">
        <v>43</v>
      </c>
      <c r="Q516" s="1" t="s">
        <v>43</v>
      </c>
      <c r="R516" s="3">
        <v>0</v>
      </c>
      <c r="S516" s="1" t="s">
        <v>44</v>
      </c>
      <c r="T516" s="1" t="s">
        <v>45</v>
      </c>
      <c r="U516" s="1" t="s">
        <v>431</v>
      </c>
      <c r="V516" s="1" t="s">
        <v>46</v>
      </c>
      <c r="W516" s="1" t="s">
        <v>81</v>
      </c>
      <c r="X516" s="1" t="s">
        <v>433</v>
      </c>
      <c r="Y516" s="1" t="s">
        <v>245</v>
      </c>
      <c r="Z516" s="1" t="s">
        <v>219</v>
      </c>
      <c r="AA516" s="1" t="s">
        <v>51</v>
      </c>
      <c r="AB516" s="1" t="s">
        <v>433</v>
      </c>
      <c r="AC516" s="1" t="s">
        <v>37</v>
      </c>
    </row>
    <row r="517" spans="1:29" x14ac:dyDescent="0.25">
      <c r="A517" s="1" t="s">
        <v>33</v>
      </c>
      <c r="B517" s="1" t="s">
        <v>34</v>
      </c>
      <c r="C517" s="2">
        <v>45867</v>
      </c>
      <c r="D517" s="1" t="s">
        <v>238</v>
      </c>
      <c r="E517" s="1" t="s">
        <v>239</v>
      </c>
      <c r="F517" s="1" t="s">
        <v>37</v>
      </c>
      <c r="G517" s="1" t="s">
        <v>431</v>
      </c>
      <c r="H517" s="1" t="s">
        <v>432</v>
      </c>
      <c r="I517" s="3">
        <v>0</v>
      </c>
      <c r="J517" s="3">
        <v>111458</v>
      </c>
      <c r="K517" s="1" t="s">
        <v>40</v>
      </c>
      <c r="L517" s="1" t="s">
        <v>377</v>
      </c>
      <c r="M517" s="1" t="s">
        <v>378</v>
      </c>
      <c r="N517" s="1" t="s">
        <v>37</v>
      </c>
      <c r="O517" s="1" t="s">
        <v>43</v>
      </c>
      <c r="P517" s="1" t="s">
        <v>43</v>
      </c>
      <c r="Q517" s="1" t="s">
        <v>43</v>
      </c>
      <c r="R517" s="3">
        <v>0</v>
      </c>
      <c r="S517" s="1" t="s">
        <v>44</v>
      </c>
      <c r="T517" s="1" t="s">
        <v>45</v>
      </c>
      <c r="U517" s="1" t="s">
        <v>431</v>
      </c>
      <c r="V517" s="1" t="s">
        <v>46</v>
      </c>
      <c r="W517" s="1" t="s">
        <v>81</v>
      </c>
      <c r="X517" s="1" t="s">
        <v>433</v>
      </c>
      <c r="Y517" s="1" t="s">
        <v>245</v>
      </c>
      <c r="Z517" s="1" t="s">
        <v>219</v>
      </c>
      <c r="AA517" s="1" t="s">
        <v>51</v>
      </c>
      <c r="AB517" s="1" t="s">
        <v>433</v>
      </c>
      <c r="AC517" s="1" t="s">
        <v>37</v>
      </c>
    </row>
    <row r="518" spans="1:29" x14ac:dyDescent="0.25">
      <c r="A518" s="1" t="s">
        <v>33</v>
      </c>
      <c r="B518" s="1" t="s">
        <v>34</v>
      </c>
      <c r="C518" s="2">
        <v>45867</v>
      </c>
      <c r="D518" s="1" t="s">
        <v>238</v>
      </c>
      <c r="E518" s="1" t="s">
        <v>239</v>
      </c>
      <c r="F518" s="1" t="s">
        <v>37</v>
      </c>
      <c r="G518" s="1" t="s">
        <v>431</v>
      </c>
      <c r="H518" s="1" t="s">
        <v>432</v>
      </c>
      <c r="I518" s="3">
        <v>133333</v>
      </c>
      <c r="J518" s="3">
        <v>0</v>
      </c>
      <c r="K518" s="1" t="s">
        <v>40</v>
      </c>
      <c r="L518" s="1" t="s">
        <v>54</v>
      </c>
      <c r="M518" s="1" t="s">
        <v>55</v>
      </c>
      <c r="N518" s="1" t="s">
        <v>37</v>
      </c>
      <c r="O518" s="1" t="s">
        <v>43</v>
      </c>
      <c r="P518" s="1" t="s">
        <v>43</v>
      </c>
      <c r="Q518" s="1" t="s">
        <v>43</v>
      </c>
      <c r="R518" s="3">
        <v>0</v>
      </c>
      <c r="S518" s="1" t="s">
        <v>44</v>
      </c>
      <c r="T518" s="1" t="s">
        <v>45</v>
      </c>
      <c r="U518" s="1" t="s">
        <v>431</v>
      </c>
      <c r="V518" s="1" t="s">
        <v>46</v>
      </c>
      <c r="W518" s="1" t="s">
        <v>81</v>
      </c>
      <c r="X518" s="1" t="s">
        <v>433</v>
      </c>
      <c r="Y518" s="1" t="s">
        <v>245</v>
      </c>
      <c r="Z518" s="1" t="s">
        <v>219</v>
      </c>
      <c r="AA518" s="1" t="s">
        <v>51</v>
      </c>
      <c r="AB518" s="1" t="s">
        <v>433</v>
      </c>
      <c r="AC518" s="1" t="s">
        <v>37</v>
      </c>
    </row>
    <row r="519" spans="1:29" x14ac:dyDescent="0.25">
      <c r="A519" s="1" t="s">
        <v>33</v>
      </c>
      <c r="B519" s="1" t="s">
        <v>34</v>
      </c>
      <c r="C519" s="2">
        <v>45867</v>
      </c>
      <c r="D519" s="1" t="s">
        <v>238</v>
      </c>
      <c r="E519" s="1" t="s">
        <v>239</v>
      </c>
      <c r="F519" s="1" t="s">
        <v>37</v>
      </c>
      <c r="G519" s="1" t="s">
        <v>431</v>
      </c>
      <c r="H519" s="1" t="s">
        <v>432</v>
      </c>
      <c r="I519" s="3">
        <v>0</v>
      </c>
      <c r="J519" s="3">
        <v>133333</v>
      </c>
      <c r="K519" s="1" t="s">
        <v>40</v>
      </c>
      <c r="L519" s="1" t="s">
        <v>133</v>
      </c>
      <c r="M519" s="1" t="s">
        <v>134</v>
      </c>
      <c r="N519" s="1" t="s">
        <v>37</v>
      </c>
      <c r="O519" s="1" t="s">
        <v>43</v>
      </c>
      <c r="P519" s="1" t="s">
        <v>43</v>
      </c>
      <c r="Q519" s="1" t="s">
        <v>43</v>
      </c>
      <c r="R519" s="3">
        <v>0</v>
      </c>
      <c r="S519" s="1" t="s">
        <v>44</v>
      </c>
      <c r="T519" s="1" t="s">
        <v>45</v>
      </c>
      <c r="U519" s="1" t="s">
        <v>431</v>
      </c>
      <c r="V519" s="1" t="s">
        <v>46</v>
      </c>
      <c r="W519" s="1" t="s">
        <v>81</v>
      </c>
      <c r="X519" s="1" t="s">
        <v>433</v>
      </c>
      <c r="Y519" s="1" t="s">
        <v>245</v>
      </c>
      <c r="Z519" s="1" t="s">
        <v>219</v>
      </c>
      <c r="AA519" s="1" t="s">
        <v>51</v>
      </c>
      <c r="AB519" s="1" t="s">
        <v>433</v>
      </c>
      <c r="AC519" s="1" t="s">
        <v>37</v>
      </c>
    </row>
    <row r="520" spans="1:29" x14ac:dyDescent="0.25">
      <c r="A520" s="1" t="s">
        <v>33</v>
      </c>
      <c r="B520" s="1" t="s">
        <v>34</v>
      </c>
      <c r="C520" s="2">
        <v>45867</v>
      </c>
      <c r="D520" s="1" t="s">
        <v>238</v>
      </c>
      <c r="E520" s="1" t="s">
        <v>239</v>
      </c>
      <c r="F520" s="1" t="s">
        <v>37</v>
      </c>
      <c r="G520" s="1" t="s">
        <v>431</v>
      </c>
      <c r="H520" s="1" t="s">
        <v>432</v>
      </c>
      <c r="I520" s="3">
        <v>742594</v>
      </c>
      <c r="J520" s="3">
        <v>0</v>
      </c>
      <c r="K520" s="1" t="s">
        <v>40</v>
      </c>
      <c r="L520" s="1" t="s">
        <v>67</v>
      </c>
      <c r="M520" s="1" t="s">
        <v>68</v>
      </c>
      <c r="N520" s="1" t="s">
        <v>37</v>
      </c>
      <c r="O520" s="1" t="s">
        <v>43</v>
      </c>
      <c r="P520" s="1" t="s">
        <v>43</v>
      </c>
      <c r="Q520" s="1" t="s">
        <v>43</v>
      </c>
      <c r="R520" s="3">
        <v>0</v>
      </c>
      <c r="S520" s="1" t="s">
        <v>44</v>
      </c>
      <c r="T520" s="1" t="s">
        <v>45</v>
      </c>
      <c r="U520" s="1" t="s">
        <v>431</v>
      </c>
      <c r="V520" s="1" t="s">
        <v>46</v>
      </c>
      <c r="W520" s="1" t="s">
        <v>81</v>
      </c>
      <c r="X520" s="1" t="s">
        <v>433</v>
      </c>
      <c r="Y520" s="1" t="s">
        <v>245</v>
      </c>
      <c r="Z520" s="1" t="s">
        <v>219</v>
      </c>
      <c r="AA520" s="1" t="s">
        <v>51</v>
      </c>
      <c r="AB520" s="1" t="s">
        <v>433</v>
      </c>
      <c r="AC520" s="1" t="s">
        <v>37</v>
      </c>
    </row>
    <row r="521" spans="1:29" x14ac:dyDescent="0.25">
      <c r="A521" s="1" t="s">
        <v>33</v>
      </c>
      <c r="B521" s="1" t="s">
        <v>34</v>
      </c>
      <c r="C521" s="2">
        <v>45867</v>
      </c>
      <c r="D521" s="1" t="s">
        <v>238</v>
      </c>
      <c r="E521" s="1" t="s">
        <v>239</v>
      </c>
      <c r="F521" s="1" t="s">
        <v>37</v>
      </c>
      <c r="G521" s="1" t="s">
        <v>431</v>
      </c>
      <c r="H521" s="1" t="s">
        <v>432</v>
      </c>
      <c r="I521" s="3">
        <v>0</v>
      </c>
      <c r="J521" s="3">
        <v>742594</v>
      </c>
      <c r="K521" s="1" t="s">
        <v>40</v>
      </c>
      <c r="L521" s="1" t="s">
        <v>601</v>
      </c>
      <c r="M521" s="1" t="s">
        <v>602</v>
      </c>
      <c r="N521" s="1" t="s">
        <v>37</v>
      </c>
      <c r="O521" s="1" t="s">
        <v>43</v>
      </c>
      <c r="P521" s="1" t="s">
        <v>43</v>
      </c>
      <c r="Q521" s="1" t="s">
        <v>43</v>
      </c>
      <c r="R521" s="3">
        <v>0</v>
      </c>
      <c r="S521" s="1" t="s">
        <v>44</v>
      </c>
      <c r="T521" s="1" t="s">
        <v>45</v>
      </c>
      <c r="U521" s="1" t="s">
        <v>431</v>
      </c>
      <c r="V521" s="1" t="s">
        <v>46</v>
      </c>
      <c r="W521" s="1" t="s">
        <v>81</v>
      </c>
      <c r="X521" s="1" t="s">
        <v>433</v>
      </c>
      <c r="Y521" s="1" t="s">
        <v>245</v>
      </c>
      <c r="Z521" s="1" t="s">
        <v>219</v>
      </c>
      <c r="AA521" s="1" t="s">
        <v>51</v>
      </c>
      <c r="AB521" s="1" t="s">
        <v>433</v>
      </c>
      <c r="AC521" s="1" t="s">
        <v>37</v>
      </c>
    </row>
    <row r="522" spans="1:29" x14ac:dyDescent="0.25">
      <c r="I522" s="6" t="str">
        <f>CONCATENATE("SUMA=",IF(SUBTOTAL(9,I7:I521)=TRUNC(SUBTOTAL(9,I7:I521)),TEXT(SUBTOTAL(9,I7:I521), "0"),TEXT(SUBTOTAL(9,I7:I521), "###,###,###,###.##")),"")</f>
        <v>SUMA=109263756</v>
      </c>
      <c r="J522" s="6" t="str">
        <f>CONCATENATE("SUMA=",IF(SUBTOTAL(9,J7:J521)=TRUNC(SUBTOTAL(9,J7:J521)),TEXT(SUBTOTAL(9,J7:J521), "0"),TEXT(SUBTOTAL(9,J7:J521), "###,###,###,###.##")),"")</f>
        <v>SUMA=96904517</v>
      </c>
    </row>
  </sheetData>
  <autoFilter ref="A6:AC522" xr:uid="{00000000-0009-0000-0000-000000000000}"/>
  <mergeCells count="1">
    <mergeCell ref="A1:E1"/>
  </mergeCells>
  <pageMargins left="0.7" right="0.7" top="0.75" bottom="0.75" header="0.3" footer="0.3"/>
  <pageSetup fitToWidth="0" fitToHeight="0" orientation="portrait" r:id="rId1"/>
  <ignoredErrors>
    <ignoredError sqref="A1:AC3 A5:AC522 A4:H4 L4:AC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177D-2709-4365-A8E6-3A7D1D95AFE4}">
  <sheetPr>
    <outlinePr summaryBelow="0" summaryRight="0"/>
  </sheetPr>
  <dimension ref="B2:W51"/>
  <sheetViews>
    <sheetView showGridLines="0" zoomScaleNormal="100" zoomScaleSheetLayoutView="115" workbookViewId="0">
      <selection activeCell="R6" sqref="R6"/>
    </sheetView>
  </sheetViews>
  <sheetFormatPr baseColWidth="10" defaultRowHeight="15" outlineLevelRow="1" outlineLevelCol="1" x14ac:dyDescent="0.25"/>
  <cols>
    <col min="1" max="1" width="4.140625" customWidth="1"/>
    <col min="2" max="2" width="10.7109375" customWidth="1"/>
    <col min="3" max="3" width="21.5703125" customWidth="1" collapsed="1"/>
    <col min="4" max="4" width="13.7109375" hidden="1" customWidth="1" outlineLevel="1"/>
    <col min="5" max="5" width="14.42578125" hidden="1" customWidth="1" outlineLevel="1"/>
    <col min="6" max="6" width="12" customWidth="1" collapsed="1"/>
    <col min="7" max="8" width="13.85546875" hidden="1" customWidth="1" outlineLevel="1"/>
    <col min="9" max="9" width="12.85546875" customWidth="1" collapsed="1"/>
    <col min="10" max="10" width="12.42578125" hidden="1" customWidth="1" outlineLevel="1"/>
    <col min="11" max="11" width="11.5703125" hidden="1" customWidth="1" outlineLevel="1"/>
    <col min="12" max="12" width="12.42578125" bestFit="1" customWidth="1" collapsed="1"/>
    <col min="13" max="14" width="12.42578125" hidden="1" customWidth="1" outlineLevel="1"/>
    <col min="15" max="15" width="12.42578125" bestFit="1" customWidth="1" collapsed="1"/>
    <col min="16" max="17" width="12.42578125" hidden="1" customWidth="1" outlineLevel="1"/>
    <col min="18" max="18" width="12.42578125" bestFit="1" customWidth="1"/>
    <col min="19" max="20" width="14.28515625" customWidth="1" outlineLevel="1"/>
    <col min="21" max="22" width="14.28515625" customWidth="1"/>
    <col min="23" max="23" width="49.7109375" customWidth="1"/>
    <col min="24" max="24" width="4.85546875" customWidth="1"/>
  </cols>
  <sheetData>
    <row r="2" spans="2:23" x14ac:dyDescent="0.25">
      <c r="B2" s="7" t="s">
        <v>2294</v>
      </c>
    </row>
    <row r="3" spans="2:23" x14ac:dyDescent="0.25">
      <c r="B3" s="8"/>
    </row>
    <row r="4" spans="2:23" ht="15.75" outlineLevel="1" thickBot="1" x14ac:dyDescent="0.3">
      <c r="B4" s="8"/>
      <c r="F4">
        <v>2021</v>
      </c>
      <c r="I4">
        <v>2022</v>
      </c>
      <c r="L4">
        <v>2023</v>
      </c>
      <c r="O4">
        <v>2024</v>
      </c>
      <c r="R4">
        <v>2025</v>
      </c>
      <c r="U4">
        <v>2026</v>
      </c>
    </row>
    <row r="5" spans="2:23" s="19" customFormat="1" ht="30" x14ac:dyDescent="0.25">
      <c r="B5" s="9" t="s">
        <v>876</v>
      </c>
      <c r="C5" s="10" t="s">
        <v>877</v>
      </c>
      <c r="D5" s="11" t="s">
        <v>878</v>
      </c>
      <c r="E5" s="12" t="s">
        <v>879</v>
      </c>
      <c r="F5" s="13" t="s">
        <v>880</v>
      </c>
      <c r="G5" s="14" t="s">
        <v>878</v>
      </c>
      <c r="H5" s="15" t="s">
        <v>879</v>
      </c>
      <c r="I5" s="16" t="s">
        <v>881</v>
      </c>
      <c r="J5" s="17" t="s">
        <v>878</v>
      </c>
      <c r="K5" s="18" t="s">
        <v>879</v>
      </c>
      <c r="L5" s="13" t="s">
        <v>882</v>
      </c>
      <c r="M5" s="14" t="s">
        <v>878</v>
      </c>
      <c r="N5" s="15" t="s">
        <v>879</v>
      </c>
      <c r="O5" s="16" t="s">
        <v>883</v>
      </c>
      <c r="P5" s="17" t="s">
        <v>878</v>
      </c>
      <c r="Q5" s="18" t="s">
        <v>879</v>
      </c>
      <c r="R5" s="13" t="s">
        <v>884</v>
      </c>
      <c r="S5" s="14" t="s">
        <v>878</v>
      </c>
      <c r="T5" s="15" t="s">
        <v>879</v>
      </c>
      <c r="U5" s="16" t="s">
        <v>2299</v>
      </c>
    </row>
    <row r="6" spans="2:23" ht="15.75" thickBot="1" x14ac:dyDescent="0.3">
      <c r="B6" s="1" t="s">
        <v>33</v>
      </c>
      <c r="C6" s="20" t="s">
        <v>34</v>
      </c>
      <c r="D6" s="21">
        <f>SUMIF('BD sin reclasif'!$D$7:$D$10000,Comportamiento!F4,'BD sin reclasif'!$J$7:$J$10000)</f>
        <v>42950760.060000002</v>
      </c>
      <c r="E6" s="22">
        <f>SUMIF('BD sin reclasif'!$D$7:$D$10000,Comportamiento!F4,'BD sin reclasif'!$K$7:$K$10000)</f>
        <v>3940992</v>
      </c>
      <c r="F6" s="23">
        <f>+D6-E6</f>
        <v>39009768.060000002</v>
      </c>
      <c r="G6" s="21">
        <f>SUMIF('BD sin reclasif'!$D$7:$D$10000,Comportamiento!I4,'BD sin reclasif'!$J$7:$J$10000)</f>
        <v>66175156</v>
      </c>
      <c r="H6" s="22">
        <f>SUMIF('BD sin reclasif'!$D$7:$D$10000,Comportamiento!I4,'BD sin reclasif'!$K$7:$K$10000)</f>
        <v>44088544</v>
      </c>
      <c r="I6" s="23">
        <f>+F6+G6-H6</f>
        <v>61096380.060000002</v>
      </c>
      <c r="J6" s="21">
        <f>SUMIF('BD sin reclasif'!$D$7:$D$10000,Comportamiento!L4,'BD sin reclasif'!$J$7:$J$10000)</f>
        <v>129358157</v>
      </c>
      <c r="K6" s="22">
        <f>SUMIF('BD sin reclasif'!$D$7:$D$10000,Comportamiento!L4,'BD sin reclasif'!$K$7:$K$10000)</f>
        <v>24346262</v>
      </c>
      <c r="L6" s="23">
        <f>+I6+J6-K6</f>
        <v>166108275.06</v>
      </c>
      <c r="M6" s="21">
        <f>SUMIF('BD sin reclasif'!$D$7:$D$10000,Comportamiento!O4,'BD sin reclasif'!$J$7:$J$10000)</f>
        <v>189024323</v>
      </c>
      <c r="N6" s="22">
        <f>SUMIF('BD sin reclasif'!$D$7:$D$9442,Comportamiento!O4,'BD sin reclasif'!$K$7:$K$9442)</f>
        <v>178759490</v>
      </c>
      <c r="O6" s="23">
        <f>+L6+M6-N6</f>
        <v>176373108.06</v>
      </c>
      <c r="P6" s="21">
        <f>SUMIF('BD sin reclasif'!$D$7:$D$10000,Comportamiento!R4,'BD sin reclasif'!$J$7:$J$10000)</f>
        <v>91449382</v>
      </c>
      <c r="Q6" s="22">
        <f>SUMIF('BD sin reclasif'!$D$7:$D$9442,Comportamiento!R4,'BD sin reclasif'!$K$7:$K$9442)</f>
        <v>88178930</v>
      </c>
      <c r="R6" s="23">
        <f>+O6+P6-Q6</f>
        <v>179643560.06</v>
      </c>
      <c r="S6" s="21">
        <f>SUMIF('BD sin reclasif'!$D$7:$D$10000,Comportamiento!U4,'BD sin reclasif'!$J$7:$J$10000)</f>
        <v>13425056</v>
      </c>
      <c r="T6" s="22">
        <f>SUMIF('BD sin reclasif'!$D$7:$D$9442,Comportamiento!U4,'BD sin reclasif'!$K$7:$K$9442)</f>
        <v>10261364</v>
      </c>
      <c r="U6" s="23">
        <f>+R6+S6-T6</f>
        <v>182807252.06</v>
      </c>
      <c r="W6" s="24"/>
    </row>
    <row r="7" spans="2:23" x14ac:dyDescent="0.25">
      <c r="R7" s="24"/>
    </row>
    <row r="8" spans="2:23" x14ac:dyDescent="0.25">
      <c r="F8" s="7">
        <v>2021</v>
      </c>
      <c r="I8" s="7">
        <v>2022</v>
      </c>
      <c r="L8" s="7">
        <v>2023</v>
      </c>
      <c r="O8" s="7">
        <v>2024</v>
      </c>
      <c r="R8" s="7">
        <v>2025</v>
      </c>
      <c r="U8" s="7">
        <v>2026</v>
      </c>
      <c r="W8" s="7" t="s">
        <v>885</v>
      </c>
    </row>
    <row r="9" spans="2:23" ht="14.45" customHeight="1" x14ac:dyDescent="0.25">
      <c r="C9" s="25" t="s">
        <v>886</v>
      </c>
      <c r="F9" s="26">
        <v>0</v>
      </c>
      <c r="H9" s="27"/>
      <c r="I9" s="26">
        <f>+F13</f>
        <v>39009768.060000002</v>
      </c>
      <c r="K9" s="27"/>
      <c r="L9" s="26">
        <f>+I13</f>
        <v>61096380.060000002</v>
      </c>
      <c r="N9" s="27"/>
      <c r="O9" s="26">
        <f>+L13</f>
        <v>166108275.06</v>
      </c>
      <c r="Q9" s="27"/>
      <c r="R9" s="26">
        <f>+O13</f>
        <v>176373108.06</v>
      </c>
      <c r="U9" s="26">
        <f>+R13</f>
        <v>179643560.06</v>
      </c>
      <c r="W9" s="80"/>
    </row>
    <row r="10" spans="2:23" x14ac:dyDescent="0.25">
      <c r="C10" s="25" t="s">
        <v>887</v>
      </c>
      <c r="F10" s="26">
        <f>+D6</f>
        <v>42950760.060000002</v>
      </c>
      <c r="I10" s="26">
        <f>+G6</f>
        <v>66175156</v>
      </c>
      <c r="L10" s="26">
        <f>+J6</f>
        <v>129358157</v>
      </c>
      <c r="O10" s="26">
        <f>+M6</f>
        <v>189024323</v>
      </c>
      <c r="R10" s="26">
        <f>+P6</f>
        <v>91449382</v>
      </c>
      <c r="U10" s="26">
        <f>+S6</f>
        <v>13425056</v>
      </c>
      <c r="W10" s="81"/>
    </row>
    <row r="11" spans="2:23" x14ac:dyDescent="0.25">
      <c r="C11" s="25" t="s">
        <v>888</v>
      </c>
      <c r="F11" s="26">
        <f>-E6</f>
        <v>-3940992</v>
      </c>
      <c r="I11" s="26">
        <f>-H6</f>
        <v>-44088544</v>
      </c>
      <c r="L11" s="26">
        <f>-K6</f>
        <v>-24346262</v>
      </c>
      <c r="O11" s="26">
        <f>-N6</f>
        <v>-178759490</v>
      </c>
      <c r="R11" s="26">
        <f>-Q6</f>
        <v>-88178930</v>
      </c>
      <c r="U11" s="26">
        <f>-T6</f>
        <v>-10261364</v>
      </c>
      <c r="W11" s="81"/>
    </row>
    <row r="12" spans="2:23" x14ac:dyDescent="0.25">
      <c r="C12" s="28" t="s">
        <v>889</v>
      </c>
      <c r="F12" s="29">
        <v>0</v>
      </c>
      <c r="I12" s="29">
        <v>0</v>
      </c>
      <c r="L12" s="29">
        <v>0</v>
      </c>
      <c r="O12" s="29">
        <v>0</v>
      </c>
      <c r="R12" s="29">
        <v>0</v>
      </c>
      <c r="U12" s="29">
        <v>0</v>
      </c>
      <c r="W12" s="81"/>
    </row>
    <row r="13" spans="2:23" x14ac:dyDescent="0.25">
      <c r="C13" s="30" t="s">
        <v>890</v>
      </c>
      <c r="F13" s="31">
        <f>SUM(F9:F12)</f>
        <v>39009768.060000002</v>
      </c>
      <c r="I13" s="31">
        <f t="shared" ref="I13:R13" si="0">SUM(I9:I12)</f>
        <v>61096380.060000002</v>
      </c>
      <c r="L13" s="31">
        <f t="shared" si="0"/>
        <v>166108275.06</v>
      </c>
      <c r="O13" s="31">
        <f t="shared" si="0"/>
        <v>176373108.06</v>
      </c>
      <c r="R13" s="31">
        <f t="shared" si="0"/>
        <v>179643560.06</v>
      </c>
      <c r="U13" s="31">
        <f t="shared" ref="U13" si="1">SUM(U9:U12)</f>
        <v>182807252.06</v>
      </c>
      <c r="W13" s="82"/>
    </row>
    <row r="14" spans="2:23" x14ac:dyDescent="0.25">
      <c r="W14" s="58"/>
    </row>
    <row r="15" spans="2:23" x14ac:dyDescent="0.25">
      <c r="W15" s="58"/>
    </row>
    <row r="16" spans="2:23" x14ac:dyDescent="0.25">
      <c r="W16" s="58"/>
    </row>
    <row r="17" spans="2:23" x14ac:dyDescent="0.25">
      <c r="W17" s="58"/>
    </row>
    <row r="18" spans="2:23" x14ac:dyDescent="0.25">
      <c r="W18" s="58"/>
    </row>
    <row r="19" spans="2:23" x14ac:dyDescent="0.25">
      <c r="W19" s="58"/>
    </row>
    <row r="20" spans="2:23" x14ac:dyDescent="0.25">
      <c r="W20" s="58"/>
    </row>
    <row r="21" spans="2:23" x14ac:dyDescent="0.25">
      <c r="W21" s="58"/>
    </row>
    <row r="22" spans="2:23" x14ac:dyDescent="0.25">
      <c r="W22" s="58"/>
    </row>
    <row r="23" spans="2:23" x14ac:dyDescent="0.25">
      <c r="W23" s="58"/>
    </row>
    <row r="24" spans="2:23" x14ac:dyDescent="0.25">
      <c r="W24" s="58"/>
    </row>
    <row r="25" spans="2:23" x14ac:dyDescent="0.25">
      <c r="W25" s="58"/>
    </row>
    <row r="26" spans="2:23" x14ac:dyDescent="0.25">
      <c r="W26" s="58"/>
    </row>
    <row r="27" spans="2:23" x14ac:dyDescent="0.25">
      <c r="W27" s="32"/>
    </row>
    <row r="28" spans="2:23" x14ac:dyDescent="0.25">
      <c r="B28" s="33" t="s">
        <v>891</v>
      </c>
    </row>
    <row r="50" spans="6:6" x14ac:dyDescent="0.25">
      <c r="F50" s="36"/>
    </row>
    <row r="51" spans="6:6" x14ac:dyDescent="0.25">
      <c r="F51" s="36"/>
    </row>
  </sheetData>
  <autoFilter ref="B5:F6" xr:uid="{00000000-0009-0000-0000-000000000000}"/>
  <mergeCells count="1">
    <mergeCell ref="W9:W13"/>
  </mergeCells>
  <pageMargins left="0.7" right="0.7" top="0.75" bottom="0.75" header="0.3" footer="0.3"/>
  <pageSetup scale="83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5FF4-CB9B-45E1-8F93-22655C346976}">
  <dimension ref="A1:I42"/>
  <sheetViews>
    <sheetView showGridLines="0" tabSelected="1" workbookViewId="0">
      <pane ySplit="1" topLeftCell="A2" activePane="bottomLeft" state="frozen"/>
      <selection pane="bottomLeft" activeCell="G9" sqref="G9"/>
    </sheetView>
  </sheetViews>
  <sheetFormatPr baseColWidth="10" defaultRowHeight="15" x14ac:dyDescent="0.25"/>
  <cols>
    <col min="1" max="1" width="42.140625" bestFit="1" customWidth="1"/>
    <col min="2" max="3" width="16.7109375" bestFit="1" customWidth="1"/>
    <col min="4" max="4" width="21" bestFit="1" customWidth="1"/>
    <col min="5" max="5" width="16.7109375" bestFit="1" customWidth="1"/>
    <col min="6" max="6" width="15.5703125" bestFit="1" customWidth="1"/>
    <col min="7" max="7" width="15.5703125" customWidth="1"/>
    <col min="8" max="8" width="16.85546875" bestFit="1" customWidth="1"/>
    <col min="9" max="9" width="16.7109375" bestFit="1" customWidth="1"/>
  </cols>
  <sheetData>
    <row r="1" spans="1:9" s="7" customFormat="1" x14ac:dyDescent="0.25">
      <c r="A1" s="75" t="s">
        <v>2191</v>
      </c>
      <c r="B1" s="76">
        <v>2021</v>
      </c>
      <c r="C1" s="76">
        <v>2022</v>
      </c>
      <c r="D1" s="76">
        <v>2023</v>
      </c>
      <c r="E1" s="76">
        <v>2024</v>
      </c>
      <c r="F1" s="76">
        <v>2025</v>
      </c>
      <c r="G1" s="76">
        <v>2026</v>
      </c>
      <c r="H1" s="76" t="s">
        <v>1992</v>
      </c>
      <c r="I1" s="59" t="s">
        <v>2204</v>
      </c>
    </row>
    <row r="2" spans="1:9" x14ac:dyDescent="0.25">
      <c r="A2" s="43" t="s">
        <v>2194</v>
      </c>
      <c r="B2" s="60">
        <v>38623261.060000002</v>
      </c>
      <c r="C2" s="60"/>
      <c r="D2" s="60"/>
      <c r="E2" s="60"/>
      <c r="F2" s="60"/>
      <c r="G2" s="60">
        <f>+SUMIFS('BD sin reclasif'!$J:$J,'BD sin reclasif'!$AH:$AH,'Detalle Gerencia'!A2,'BD sin reclasif'!$AF:$AF,'Detalle Gerencia'!$G$1)</f>
        <v>0</v>
      </c>
      <c r="H2" s="60">
        <f>SUM(B2:G2)</f>
        <v>38623261.060000002</v>
      </c>
      <c r="I2" s="61">
        <f>+H2/$H$15</f>
        <v>0.19457404523267899</v>
      </c>
    </row>
    <row r="3" spans="1:9" x14ac:dyDescent="0.25">
      <c r="A3" s="43" t="s">
        <v>2192</v>
      </c>
      <c r="B3" s="60">
        <v>0</v>
      </c>
      <c r="C3" s="60">
        <v>2882465</v>
      </c>
      <c r="D3" s="60">
        <f>4667958+7496555</f>
        <v>12164513</v>
      </c>
      <c r="E3" s="60">
        <f>12135741-2000000</f>
        <v>10135741</v>
      </c>
      <c r="F3" s="60">
        <f>14144951-2000000</f>
        <v>12144951</v>
      </c>
      <c r="G3" s="60">
        <f>+SUMIFS('BD sin reclasif'!$J:$J,'BD sin reclasif'!$AH:$AH,'Detalle Gerencia'!A3,'BD sin reclasif'!$AF:$AF,'Detalle Gerencia'!$G$1)</f>
        <v>4902540</v>
      </c>
      <c r="H3" s="60">
        <f t="shared" ref="H3:H14" si="0">SUM(B3:G3)</f>
        <v>42230210</v>
      </c>
      <c r="I3" s="61">
        <f>+H3/$H$15</f>
        <v>0.21274492534332709</v>
      </c>
    </row>
    <row r="4" spans="1:9" x14ac:dyDescent="0.25">
      <c r="A4" s="43" t="s">
        <v>2193</v>
      </c>
      <c r="B4" s="60">
        <v>0</v>
      </c>
      <c r="C4" s="60">
        <v>2310456</v>
      </c>
      <c r="D4" s="60">
        <f>16952990-1000000-480533</f>
        <v>15472457</v>
      </c>
      <c r="E4" s="60">
        <f>6188650-2000000</f>
        <v>4188650</v>
      </c>
      <c r="F4" s="60">
        <f>5165577+5285863</f>
        <v>10451440</v>
      </c>
      <c r="G4" s="60">
        <f>+SUMIFS('BD sin reclasif'!$J:$J,'BD sin reclasif'!$AH:$AH,'Detalle Gerencia'!A4,'BD sin reclasif'!$AF:$AF,'Detalle Gerencia'!$G$1)</f>
        <v>233455</v>
      </c>
      <c r="H4" s="60">
        <f t="shared" si="0"/>
        <v>32656458</v>
      </c>
      <c r="I4" s="61">
        <f>+H4/$H$15</f>
        <v>0.16451482763612818</v>
      </c>
    </row>
    <row r="5" spans="1:9" x14ac:dyDescent="0.25">
      <c r="A5" s="43" t="s">
        <v>2195</v>
      </c>
      <c r="B5" s="60">
        <v>0</v>
      </c>
      <c r="C5" s="60">
        <v>6782337</v>
      </c>
      <c r="D5" s="60">
        <v>6521414</v>
      </c>
      <c r="E5" s="60">
        <v>5476679</v>
      </c>
      <c r="F5" s="60">
        <f>6484188+8000000-1444921</f>
        <v>13039267</v>
      </c>
      <c r="G5" s="60">
        <f>+SUMIFS('BD sin reclasif'!$J:$J,'BD sin reclasif'!$AH:$AH,'Detalle Gerencia'!A5,'BD sin reclasif'!$AF:$AF,'Detalle Gerencia'!$G$1)</f>
        <v>1623876</v>
      </c>
      <c r="H5" s="60">
        <f t="shared" si="0"/>
        <v>33443573</v>
      </c>
      <c r="I5" s="61">
        <f>+H5/$H$15</f>
        <v>0.16848011035462787</v>
      </c>
    </row>
    <row r="6" spans="1:9" x14ac:dyDescent="0.25">
      <c r="A6" s="43" t="s">
        <v>2196</v>
      </c>
      <c r="B6" s="60">
        <v>0</v>
      </c>
      <c r="C6" s="60">
        <v>1328674</v>
      </c>
      <c r="D6" s="60">
        <f>7161414-4293000</f>
        <v>2868414</v>
      </c>
      <c r="E6" s="60">
        <v>1280000</v>
      </c>
      <c r="F6" s="60">
        <f>2485000+2000000</f>
        <v>4485000</v>
      </c>
      <c r="G6" s="60">
        <f>+SUMIFS('BD sin reclasif'!$J:$J,'BD sin reclasif'!$AH:$AH,'Detalle Gerencia'!A6,'BD sin reclasif'!$AF:$AF,'Detalle Gerencia'!$G$1)</f>
        <v>1925997</v>
      </c>
      <c r="H6" s="60">
        <f t="shared" si="0"/>
        <v>11888085</v>
      </c>
      <c r="I6" s="61">
        <f>+H6/$H$15</f>
        <v>5.9889111510459614E-2</v>
      </c>
    </row>
    <row r="7" spans="1:9" x14ac:dyDescent="0.25">
      <c r="A7" s="43" t="s">
        <v>2197</v>
      </c>
      <c r="B7" s="60">
        <v>0</v>
      </c>
      <c r="C7" s="60">
        <v>1810983</v>
      </c>
      <c r="D7" s="60">
        <v>3047344</v>
      </c>
      <c r="E7" s="60">
        <f>2991428+242467</f>
        <v>3233895</v>
      </c>
      <c r="F7" s="60">
        <f>2658540+4000000+1000000</f>
        <v>7658540</v>
      </c>
      <c r="G7" s="60">
        <f>+SUMIFS('BD sin reclasif'!$J:$J,'BD sin reclasif'!$AH:$AH,'Detalle Gerencia'!A7,'BD sin reclasif'!$AF:$AF,'Detalle Gerencia'!$G$1)</f>
        <v>2626360</v>
      </c>
      <c r="H7" s="60">
        <f t="shared" si="0"/>
        <v>18377122</v>
      </c>
      <c r="I7" s="61">
        <f>+H7/$H$15</f>
        <v>9.2579209241801394E-2</v>
      </c>
    </row>
    <row r="8" spans="1:9" x14ac:dyDescent="0.25">
      <c r="A8" s="43" t="s">
        <v>2198</v>
      </c>
      <c r="B8" s="60">
        <v>0</v>
      </c>
      <c r="C8" s="60">
        <v>710325</v>
      </c>
      <c r="D8" s="60">
        <v>3407896</v>
      </c>
      <c r="E8" s="60">
        <v>966867</v>
      </c>
      <c r="F8" s="60">
        <v>3661949</v>
      </c>
      <c r="G8" s="60">
        <f>+SUMIFS('BD sin reclasif'!$J:$J,'BD sin reclasif'!$AH:$AH,'Detalle Gerencia'!A8,'BD sin reclasif'!$AF:$AF,'Detalle Gerencia'!$G$1)</f>
        <v>0</v>
      </c>
      <c r="H8" s="60">
        <f t="shared" si="0"/>
        <v>8747037</v>
      </c>
      <c r="I8" s="61">
        <f>+H8/$H$15</f>
        <v>4.4065320384159105E-2</v>
      </c>
    </row>
    <row r="9" spans="1:9" x14ac:dyDescent="0.25">
      <c r="A9" s="43" t="s">
        <v>2199</v>
      </c>
      <c r="B9" s="60">
        <v>0</v>
      </c>
      <c r="C9" s="60">
        <v>0</v>
      </c>
      <c r="D9" s="60">
        <v>999324</v>
      </c>
      <c r="E9" s="60">
        <v>0</v>
      </c>
      <c r="F9" s="60">
        <f>2416853+1829196</f>
        <v>4246049</v>
      </c>
      <c r="G9" s="60">
        <f>+SUMIFS('BD sin reclasif'!$J:$J,'BD sin reclasif'!$AH:$AH,'Detalle Gerencia'!A9,'BD sin reclasif'!$AF:$AF,'Detalle Gerencia'!$G$1)</f>
        <v>1176111</v>
      </c>
      <c r="H9" s="60">
        <f t="shared" si="0"/>
        <v>6421484</v>
      </c>
      <c r="I9" s="61">
        <f>+H9/$H$15</f>
        <v>3.2349783109612035E-2</v>
      </c>
    </row>
    <row r="10" spans="1:9" x14ac:dyDescent="0.25">
      <c r="A10" s="43" t="s">
        <v>2200</v>
      </c>
      <c r="B10" s="60">
        <v>0</v>
      </c>
      <c r="C10" s="60"/>
      <c r="D10" s="60">
        <v>270668</v>
      </c>
      <c r="E10" s="60">
        <v>86667</v>
      </c>
      <c r="F10" s="60">
        <v>2229713</v>
      </c>
      <c r="G10" s="60">
        <f>+SUMIFS('BD sin reclasif'!$J:$J,'BD sin reclasif'!$AH:$AH,'Detalle Gerencia'!A10,'BD sin reclasif'!$AF:$AF,'Detalle Gerencia'!$G$1)</f>
        <v>758728</v>
      </c>
      <c r="H10" s="60">
        <f t="shared" si="0"/>
        <v>3345776</v>
      </c>
      <c r="I10" s="61">
        <f>+H10/$H$15</f>
        <v>1.6855158080802714E-2</v>
      </c>
    </row>
    <row r="11" spans="1:9" x14ac:dyDescent="0.25">
      <c r="A11" s="43" t="s">
        <v>2201</v>
      </c>
      <c r="B11" s="60"/>
      <c r="C11" s="60">
        <v>972655</v>
      </c>
      <c r="D11" s="60">
        <v>685000</v>
      </c>
      <c r="E11" s="60">
        <v>563334</v>
      </c>
      <c r="F11" s="60">
        <v>0</v>
      </c>
      <c r="G11" s="60">
        <f>+SUMIFS('BD sin reclasif'!$J:$J,'BD sin reclasif'!$AH:$AH,'Detalle Gerencia'!A11,'BD sin reclasif'!$AF:$AF,'Detalle Gerencia'!$G$1)</f>
        <v>0</v>
      </c>
      <c r="H11" s="60">
        <f t="shared" si="0"/>
        <v>2220989</v>
      </c>
      <c r="I11" s="61">
        <f>+H11/$H$15</f>
        <v>1.1188770763710403E-2</v>
      </c>
    </row>
    <row r="12" spans="1:9" x14ac:dyDescent="0.25">
      <c r="A12" s="43" t="s">
        <v>2202</v>
      </c>
      <c r="B12" s="60">
        <v>0</v>
      </c>
      <c r="C12" s="60">
        <v>327939</v>
      </c>
      <c r="D12" s="60">
        <v>0</v>
      </c>
      <c r="E12" s="60"/>
      <c r="F12" s="60"/>
      <c r="G12" s="60">
        <f>+SUMIFS('BD sin reclasif'!$J:$J,'BD sin reclasif'!$AH:$AH,'Detalle Gerencia'!A12,'BD sin reclasif'!$AF:$AF,'Detalle Gerencia'!$G$1)</f>
        <v>0</v>
      </c>
      <c r="H12" s="60">
        <f t="shared" si="0"/>
        <v>327939</v>
      </c>
      <c r="I12" s="61">
        <f>+H12/$H$15</f>
        <v>1.6520722504615852E-3</v>
      </c>
    </row>
    <row r="13" spans="1:9" x14ac:dyDescent="0.25">
      <c r="A13" s="43" t="s">
        <v>2203</v>
      </c>
      <c r="B13" s="60"/>
      <c r="C13" s="60">
        <v>41686</v>
      </c>
      <c r="D13" s="60"/>
      <c r="E13" s="60"/>
      <c r="F13" s="60"/>
      <c r="G13" s="60">
        <f>+SUMIFS('BD sin reclasif'!$J:$J,'BD sin reclasif'!$AH:$AH,'Detalle Gerencia'!A13,'BD sin reclasif'!$AF:$AF,'Detalle Gerencia'!$G$1)</f>
        <v>0</v>
      </c>
      <c r="H13" s="60">
        <f t="shared" si="0"/>
        <v>41686</v>
      </c>
      <c r="I13" s="61">
        <f>+H13/$H$15</f>
        <v>2.1000333547623688E-4</v>
      </c>
    </row>
    <row r="14" spans="1:9" x14ac:dyDescent="0.25">
      <c r="A14" s="43" t="s">
        <v>2298</v>
      </c>
      <c r="B14" s="60"/>
      <c r="C14" s="60"/>
      <c r="D14" s="60"/>
      <c r="E14" s="60"/>
      <c r="F14" s="60"/>
      <c r="G14" s="60">
        <f>+SUMIFS('BD sin reclasif'!$J:$J,'BD sin reclasif'!$AH:$AH,'Detalle Gerencia'!A14,'BD sin reclasif'!$AF:$AF,'Detalle Gerencia'!$G$1)</f>
        <v>177989</v>
      </c>
      <c r="H14" s="60">
        <f t="shared" si="0"/>
        <v>177989</v>
      </c>
      <c r="I14" s="61"/>
    </row>
    <row r="15" spans="1:9" s="7" customFormat="1" x14ac:dyDescent="0.25">
      <c r="A15" s="73" t="s">
        <v>2300</v>
      </c>
      <c r="B15" s="74">
        <f>SUM(B2:B13)</f>
        <v>38623261.060000002</v>
      </c>
      <c r="C15" s="74">
        <f>SUM(C2:C13)</f>
        <v>17167520</v>
      </c>
      <c r="D15" s="74">
        <f>SUM(D2:D13)</f>
        <v>45437030</v>
      </c>
      <c r="E15" s="74">
        <f>SUM(E2:E13)</f>
        <v>25931833</v>
      </c>
      <c r="F15" s="74">
        <f>SUM(F2:F13)</f>
        <v>57916909</v>
      </c>
      <c r="G15" s="74">
        <f>SUM(G2:G14)</f>
        <v>13425056</v>
      </c>
      <c r="H15" s="74">
        <f>SUM(H2:H14)</f>
        <v>198501609.06</v>
      </c>
      <c r="I15" s="74"/>
    </row>
    <row r="16" spans="1:9" x14ac:dyDescent="0.25">
      <c r="G16" s="63"/>
    </row>
    <row r="20" spans="1:9" x14ac:dyDescent="0.25">
      <c r="A20" s="43"/>
      <c r="B20" s="62"/>
      <c r="C20" s="62"/>
      <c r="D20" s="62"/>
      <c r="E20" s="62"/>
      <c r="F20" s="62"/>
      <c r="G20" s="62"/>
      <c r="H20" s="62"/>
      <c r="I20" s="62"/>
    </row>
    <row r="21" spans="1:9" x14ac:dyDescent="0.25">
      <c r="A21" s="43"/>
      <c r="B21" s="62"/>
      <c r="C21" s="62"/>
      <c r="D21" s="62"/>
      <c r="E21" s="62"/>
      <c r="F21" s="62"/>
      <c r="G21" s="62"/>
      <c r="H21" s="62"/>
      <c r="I21" s="62"/>
    </row>
    <row r="22" spans="1:9" x14ac:dyDescent="0.25">
      <c r="A22" s="69" t="s">
        <v>878</v>
      </c>
      <c r="B22" s="70">
        <f>+Comportamiento!F10</f>
        <v>42950760.060000002</v>
      </c>
      <c r="C22" s="70">
        <f>+Comportamiento!I10</f>
        <v>66175156</v>
      </c>
      <c r="D22" s="70">
        <f>+Comportamiento!L10</f>
        <v>129358157</v>
      </c>
      <c r="E22" s="70">
        <f>+Comportamiento!O10</f>
        <v>189024323</v>
      </c>
      <c r="F22" s="70">
        <f>+Comportamiento!R10</f>
        <v>91449382</v>
      </c>
      <c r="G22" s="70">
        <f>+Comportamiento!S6</f>
        <v>13425056</v>
      </c>
      <c r="H22" s="70">
        <f>SUM(B22:G22)</f>
        <v>532382834.06</v>
      </c>
      <c r="I22" s="62"/>
    </row>
    <row r="23" spans="1:9" x14ac:dyDescent="0.25">
      <c r="A23" s="69" t="s">
        <v>2205</v>
      </c>
      <c r="B23" s="71">
        <f>+Comportamiento!F11*-1</f>
        <v>3940992</v>
      </c>
      <c r="C23" s="71">
        <f>+Comportamiento!I11*-1</f>
        <v>44088544</v>
      </c>
      <c r="D23" s="71">
        <f>+Comportamiento!L11*-1</f>
        <v>24346262</v>
      </c>
      <c r="E23" s="71">
        <f>+Comportamiento!O11*-1</f>
        <v>178759490</v>
      </c>
      <c r="F23" s="71">
        <f>+Comportamiento!R11*-1</f>
        <v>88178930</v>
      </c>
      <c r="G23" s="71">
        <f>+Comportamiento!T6</f>
        <v>10261364</v>
      </c>
      <c r="H23" s="70">
        <f>SUM(B23:G23)</f>
        <v>349575582</v>
      </c>
      <c r="I23" s="63">
        <f>+H22-H23</f>
        <v>182807252.06</v>
      </c>
    </row>
    <row r="24" spans="1:9" x14ac:dyDescent="0.25">
      <c r="A24">
        <v>2021</v>
      </c>
      <c r="B24" s="64">
        <f>3398127+542865</f>
        <v>3940992</v>
      </c>
      <c r="C24" s="64">
        <f>5546000+223908</f>
        <v>5769908</v>
      </c>
      <c r="D24" s="64">
        <v>0</v>
      </c>
      <c r="E24" s="64">
        <v>0</v>
      </c>
      <c r="F24" s="64">
        <v>49592</v>
      </c>
      <c r="G24" s="64"/>
      <c r="H24" s="64">
        <f>SUM(B24:G24)</f>
        <v>9760492</v>
      </c>
      <c r="I24" s="89">
        <f>+I23-Comportamiento!U6</f>
        <v>0</v>
      </c>
    </row>
    <row r="25" spans="1:9" x14ac:dyDescent="0.25">
      <c r="A25">
        <v>2022</v>
      </c>
      <c r="B25" s="64">
        <v>0</v>
      </c>
      <c r="C25" s="64">
        <f>22905000+15413636</f>
        <v>38318636</v>
      </c>
      <c r="D25" s="64">
        <v>4104000</v>
      </c>
      <c r="E25" s="64">
        <v>3992000</v>
      </c>
      <c r="F25" s="64">
        <v>2593000</v>
      </c>
      <c r="G25" s="64"/>
      <c r="H25" s="64">
        <f t="shared" ref="H25:H28" si="1">SUM(B25:G25)</f>
        <v>49007636</v>
      </c>
    </row>
    <row r="26" spans="1:9" x14ac:dyDescent="0.25">
      <c r="A26">
        <v>2023</v>
      </c>
      <c r="B26" s="64">
        <v>0</v>
      </c>
      <c r="C26" s="64">
        <v>0</v>
      </c>
      <c r="D26" s="64">
        <f>+D23-D25</f>
        <v>20242262</v>
      </c>
      <c r="E26" s="64">
        <f>47423000+500000</f>
        <v>47923000</v>
      </c>
      <c r="F26" s="64">
        <f>3462865+8000000+4293000</f>
        <v>15755865</v>
      </c>
      <c r="G26" s="64">
        <f>1953742+1845170</f>
        <v>3798912</v>
      </c>
      <c r="H26" s="64">
        <f t="shared" si="1"/>
        <v>87720039</v>
      </c>
    </row>
    <row r="27" spans="1:9" x14ac:dyDescent="0.25">
      <c r="A27">
        <v>2024</v>
      </c>
      <c r="B27" s="64">
        <v>0</v>
      </c>
      <c r="C27" s="64">
        <v>0</v>
      </c>
      <c r="D27" s="64"/>
      <c r="E27" s="64">
        <v>126844490</v>
      </c>
      <c r="F27" s="64">
        <v>36248000</v>
      </c>
      <c r="G27" s="64">
        <v>2181242</v>
      </c>
      <c r="H27" s="64">
        <f t="shared" si="1"/>
        <v>165273732</v>
      </c>
    </row>
    <row r="28" spans="1:9" x14ac:dyDescent="0.25">
      <c r="A28">
        <v>2025</v>
      </c>
      <c r="B28" s="64">
        <v>0</v>
      </c>
      <c r="C28" s="64">
        <v>0</v>
      </c>
      <c r="D28" s="64"/>
      <c r="E28" s="64">
        <v>0</v>
      </c>
      <c r="F28" s="64">
        <f>45825473-8000000-4293000</f>
        <v>33532473</v>
      </c>
      <c r="G28" s="64">
        <f>2491485+1789725</f>
        <v>4281210</v>
      </c>
      <c r="H28" s="64">
        <f t="shared" si="1"/>
        <v>37813683</v>
      </c>
    </row>
    <row r="29" spans="1:9" x14ac:dyDescent="0.25">
      <c r="A29">
        <v>2026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f>SUM(B29:G29)</f>
        <v>0</v>
      </c>
    </row>
    <row r="30" spans="1:9" x14ac:dyDescent="0.25">
      <c r="A30" t="s">
        <v>2206</v>
      </c>
      <c r="B30" s="68">
        <f>SUM(B24:B29)</f>
        <v>3940992</v>
      </c>
      <c r="C30" s="68">
        <f t="shared" ref="C30:F30" si="2">SUM(C24:C29)</f>
        <v>44088544</v>
      </c>
      <c r="D30" s="68">
        <f t="shared" si="2"/>
        <v>24346262</v>
      </c>
      <c r="E30" s="68">
        <f t="shared" si="2"/>
        <v>178759490</v>
      </c>
      <c r="F30" s="68">
        <f t="shared" si="2"/>
        <v>88178930</v>
      </c>
      <c r="G30" s="68">
        <f>SUM(G24:G29)</f>
        <v>10261364</v>
      </c>
      <c r="H30" s="68">
        <f>SUM(H24:H29)</f>
        <v>349575582</v>
      </c>
    </row>
    <row r="31" spans="1:9" x14ac:dyDescent="0.25">
      <c r="B31" s="60" t="b">
        <f t="shared" ref="B31:H31" si="3">B23=B30</f>
        <v>1</v>
      </c>
      <c r="C31" s="60" t="b">
        <f t="shared" si="3"/>
        <v>1</v>
      </c>
      <c r="D31" s="60" t="b">
        <f t="shared" si="3"/>
        <v>1</v>
      </c>
      <c r="E31" s="60" t="b">
        <f t="shared" si="3"/>
        <v>1</v>
      </c>
      <c r="F31" s="60" t="b">
        <f t="shared" si="3"/>
        <v>1</v>
      </c>
      <c r="G31" s="60" t="b">
        <f t="shared" si="3"/>
        <v>1</v>
      </c>
      <c r="H31" s="60" t="b">
        <f t="shared" si="3"/>
        <v>1</v>
      </c>
      <c r="I31" s="60"/>
    </row>
    <row r="32" spans="1:9" x14ac:dyDescent="0.25">
      <c r="F32" s="60">
        <f>+F30-F23</f>
        <v>0</v>
      </c>
      <c r="G32" s="60">
        <f>+G23-G30</f>
        <v>0</v>
      </c>
      <c r="H32" s="65">
        <f>+H23-H30</f>
        <v>0</v>
      </c>
    </row>
    <row r="33" spans="1:8" x14ac:dyDescent="0.25">
      <c r="F33" s="60"/>
      <c r="G33" s="60"/>
      <c r="H33" s="65"/>
    </row>
    <row r="34" spans="1:8" x14ac:dyDescent="0.25">
      <c r="A34" s="72" t="s">
        <v>1953</v>
      </c>
      <c r="B34" s="67" t="s">
        <v>878</v>
      </c>
      <c r="C34" s="67" t="s">
        <v>2205</v>
      </c>
      <c r="D34" s="67" t="s">
        <v>2207</v>
      </c>
    </row>
    <row r="35" spans="1:8" x14ac:dyDescent="0.25">
      <c r="A35">
        <v>2021</v>
      </c>
      <c r="B35" s="65">
        <f>+B22</f>
        <v>42950760.060000002</v>
      </c>
      <c r="C35" s="65">
        <f t="shared" ref="C35:C40" si="4">+H24</f>
        <v>9760492</v>
      </c>
      <c r="D35" s="65">
        <f>+B35-C35</f>
        <v>33190268.060000002</v>
      </c>
    </row>
    <row r="36" spans="1:8" x14ac:dyDescent="0.25">
      <c r="A36">
        <v>2022</v>
      </c>
      <c r="B36" s="65">
        <f>+C22</f>
        <v>66175156</v>
      </c>
      <c r="C36" s="65">
        <f t="shared" si="4"/>
        <v>49007636</v>
      </c>
      <c r="D36" s="65">
        <f t="shared" ref="D36:D40" si="5">+B36-C36</f>
        <v>17167520</v>
      </c>
    </row>
    <row r="37" spans="1:8" x14ac:dyDescent="0.25">
      <c r="A37">
        <v>2023</v>
      </c>
      <c r="B37" s="65">
        <f>+D22</f>
        <v>129358157</v>
      </c>
      <c r="C37" s="65">
        <f t="shared" si="4"/>
        <v>87720039</v>
      </c>
      <c r="D37" s="65">
        <f t="shared" si="5"/>
        <v>41638118</v>
      </c>
    </row>
    <row r="38" spans="1:8" x14ac:dyDescent="0.25">
      <c r="A38">
        <v>2024</v>
      </c>
      <c r="B38" s="65">
        <f>+E22</f>
        <v>189024323</v>
      </c>
      <c r="C38" s="65">
        <f t="shared" si="4"/>
        <v>165273732</v>
      </c>
      <c r="D38" s="65">
        <f t="shared" si="5"/>
        <v>23750591</v>
      </c>
    </row>
    <row r="39" spans="1:8" x14ac:dyDescent="0.25">
      <c r="A39">
        <v>2025</v>
      </c>
      <c r="B39" s="65">
        <f>+F22</f>
        <v>91449382</v>
      </c>
      <c r="C39" s="65">
        <f t="shared" si="4"/>
        <v>37813683</v>
      </c>
      <c r="D39" s="65">
        <f t="shared" si="5"/>
        <v>53635699</v>
      </c>
    </row>
    <row r="40" spans="1:8" x14ac:dyDescent="0.25">
      <c r="A40">
        <v>2026</v>
      </c>
      <c r="B40" s="65">
        <f>+G22</f>
        <v>13425056</v>
      </c>
      <c r="C40" s="65">
        <f>+G30</f>
        <v>10261364</v>
      </c>
      <c r="D40" s="65">
        <f t="shared" si="5"/>
        <v>3163692</v>
      </c>
    </row>
    <row r="41" spans="1:8" x14ac:dyDescent="0.25">
      <c r="B41" s="66">
        <f>SUM(B35:B40)</f>
        <v>532382834.06</v>
      </c>
      <c r="C41" s="66">
        <f>SUM(C35:C40)</f>
        <v>359836946</v>
      </c>
      <c r="D41" s="66">
        <f>SUM(D35:D40)</f>
        <v>172545888.06</v>
      </c>
    </row>
    <row r="42" spans="1:8" x14ac:dyDescent="0.25">
      <c r="B42" s="63"/>
      <c r="C42" s="63"/>
    </row>
  </sheetData>
  <pageMargins left="0.7" right="0.7" top="0.75" bottom="0.75" header="0.3" footer="0.3"/>
  <ignoredErrors>
    <ignoredError sqref="B15:F15 H27 H29" formulaRange="1"/>
    <ignoredError sqref="G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7EA0-2195-48E9-9787-21BECD3BC715}">
  <dimension ref="A4:H381"/>
  <sheetViews>
    <sheetView topLeftCell="A4" workbookViewId="0">
      <pane ySplit="2" topLeftCell="A198" activePane="bottomLeft" state="frozen"/>
      <selection activeCell="A4" sqref="A4"/>
      <selection pane="bottomLeft" activeCell="H272" sqref="H272"/>
    </sheetView>
  </sheetViews>
  <sheetFormatPr baseColWidth="10" defaultRowHeight="15" x14ac:dyDescent="0.25"/>
  <cols>
    <col min="1" max="1" width="50.7109375" bestFit="1" customWidth="1"/>
    <col min="2" max="2" width="12.7109375" bestFit="1" customWidth="1"/>
    <col min="3" max="3" width="13.28515625" bestFit="1" customWidth="1"/>
    <col min="4" max="4" width="13.7109375" bestFit="1" customWidth="1"/>
    <col min="5" max="6" width="13.28515625" bestFit="1" customWidth="1"/>
    <col min="7" max="7" width="12.28515625" bestFit="1" customWidth="1"/>
    <col min="8" max="8" width="13.7109375" bestFit="1" customWidth="1"/>
    <col min="9" max="9" width="19.140625" bestFit="1" customWidth="1"/>
    <col min="10" max="10" width="13.42578125" bestFit="1" customWidth="1"/>
    <col min="11" max="11" width="19.140625" bestFit="1" customWidth="1"/>
    <col min="12" max="12" width="18.28515625" bestFit="1" customWidth="1"/>
    <col min="13" max="13" width="23.85546875" bestFit="1" customWidth="1"/>
    <col min="14" max="14" width="13.42578125" bestFit="1" customWidth="1"/>
    <col min="15" max="15" width="17.140625" bestFit="1" customWidth="1"/>
    <col min="16" max="16" width="19.140625" bestFit="1" customWidth="1"/>
    <col min="17" max="17" width="18.28515625" bestFit="1" customWidth="1"/>
    <col min="18" max="18" width="21.85546875" bestFit="1" customWidth="1"/>
    <col min="19" max="19" width="23.85546875" bestFit="1" customWidth="1"/>
    <col min="20" max="31" width="10.140625" bestFit="1" customWidth="1"/>
    <col min="32" max="33" width="12.7109375" bestFit="1" customWidth="1"/>
    <col min="34" max="34" width="13.28515625" bestFit="1" customWidth="1"/>
    <col min="35" max="35" width="9.140625" bestFit="1" customWidth="1"/>
    <col min="36" max="36" width="11.7109375" bestFit="1" customWidth="1"/>
    <col min="37" max="136" width="9.140625" bestFit="1" customWidth="1"/>
    <col min="137" max="138" width="10.140625" bestFit="1" customWidth="1"/>
    <col min="139" max="149" width="9.140625" bestFit="1" customWidth="1"/>
    <col min="150" max="150" width="10.140625" bestFit="1" customWidth="1"/>
    <col min="151" max="154" width="9.140625" bestFit="1" customWidth="1"/>
    <col min="155" max="155" width="11.7109375" bestFit="1" customWidth="1"/>
    <col min="156" max="188" width="10.140625" bestFit="1" customWidth="1"/>
    <col min="189" max="189" width="11.7109375" bestFit="1" customWidth="1"/>
    <col min="190" max="194" width="10.140625" bestFit="1" customWidth="1"/>
    <col min="195" max="195" width="11.7109375" bestFit="1" customWidth="1"/>
    <col min="196" max="210" width="10.140625" bestFit="1" customWidth="1"/>
    <col min="211" max="211" width="11.7109375" bestFit="1" customWidth="1"/>
    <col min="212" max="217" width="10.140625" bestFit="1" customWidth="1"/>
    <col min="218" max="218" width="11.7109375" bestFit="1" customWidth="1"/>
    <col min="219" max="229" width="10.140625" bestFit="1" customWidth="1"/>
    <col min="230" max="230" width="11.7109375" bestFit="1" customWidth="1"/>
    <col min="231" max="233" width="10.140625" bestFit="1" customWidth="1"/>
    <col min="234" max="234" width="11.7109375" bestFit="1" customWidth="1"/>
    <col min="235" max="238" width="10.140625" bestFit="1" customWidth="1"/>
    <col min="239" max="239" width="11.7109375" bestFit="1" customWidth="1"/>
    <col min="240" max="245" width="10.140625" bestFit="1" customWidth="1"/>
    <col min="246" max="247" width="11.7109375" bestFit="1" customWidth="1"/>
    <col min="248" max="248" width="10.140625" bestFit="1" customWidth="1"/>
    <col min="249" max="249" width="11.7109375" bestFit="1" customWidth="1"/>
    <col min="250" max="252" width="10.140625" bestFit="1" customWidth="1"/>
    <col min="253" max="254" width="11.7109375" bestFit="1" customWidth="1"/>
    <col min="255" max="259" width="10.140625" bestFit="1" customWidth="1"/>
    <col min="260" max="260" width="11.7109375" bestFit="1" customWidth="1"/>
    <col min="261" max="265" width="10.140625" bestFit="1" customWidth="1"/>
    <col min="266" max="266" width="11.7109375" bestFit="1" customWidth="1"/>
    <col min="267" max="268" width="13.28515625" bestFit="1" customWidth="1"/>
    <col min="269" max="269" width="11.7109375" bestFit="1" customWidth="1"/>
    <col min="270" max="307" width="9.140625" bestFit="1" customWidth="1"/>
    <col min="308" max="308" width="11.7109375" bestFit="1" customWidth="1"/>
    <col min="309" max="314" width="9.140625" bestFit="1" customWidth="1"/>
    <col min="315" max="316" width="10.140625" bestFit="1" customWidth="1"/>
    <col min="317" max="317" width="11.7109375" bestFit="1" customWidth="1"/>
    <col min="318" max="331" width="10.140625" bestFit="1" customWidth="1"/>
    <col min="332" max="332" width="11.7109375" bestFit="1" customWidth="1"/>
    <col min="333" max="337" width="10.140625" bestFit="1" customWidth="1"/>
    <col min="338" max="338" width="11.7109375" bestFit="1" customWidth="1"/>
    <col min="339" max="350" width="10.140625" bestFit="1" customWidth="1"/>
    <col min="351" max="351" width="11.7109375" bestFit="1" customWidth="1"/>
    <col min="352" max="355" width="10.140625" bestFit="1" customWidth="1"/>
    <col min="356" max="356" width="11.7109375" bestFit="1" customWidth="1"/>
    <col min="357" max="362" width="10.140625" bestFit="1" customWidth="1"/>
    <col min="363" max="363" width="11.7109375" bestFit="1" customWidth="1"/>
    <col min="364" max="366" width="10.140625" bestFit="1" customWidth="1"/>
    <col min="367" max="367" width="11.7109375" bestFit="1" customWidth="1"/>
    <col min="368" max="372" width="10.140625" bestFit="1" customWidth="1"/>
    <col min="373" max="373" width="11.7109375" bestFit="1" customWidth="1"/>
    <col min="374" max="374" width="10.140625" bestFit="1" customWidth="1"/>
    <col min="375" max="376" width="11.7109375" bestFit="1" customWidth="1"/>
    <col min="377" max="379" width="10.140625" bestFit="1" customWidth="1"/>
    <col min="380" max="380" width="12.7109375" bestFit="1" customWidth="1"/>
    <col min="381" max="381" width="11.7109375" bestFit="1" customWidth="1"/>
    <col min="382" max="383" width="10.140625" bestFit="1" customWidth="1"/>
    <col min="384" max="384" width="11.7109375" bestFit="1" customWidth="1"/>
    <col min="385" max="391" width="10.140625" bestFit="1" customWidth="1"/>
    <col min="392" max="392" width="12.7109375" bestFit="1" customWidth="1"/>
    <col min="393" max="411" width="10.140625" bestFit="1" customWidth="1"/>
    <col min="412" max="413" width="11.7109375" bestFit="1" customWidth="1"/>
    <col min="414" max="414" width="12.7109375" bestFit="1" customWidth="1"/>
    <col min="415" max="416" width="11.7109375" bestFit="1" customWidth="1"/>
    <col min="417" max="417" width="13.7109375" bestFit="1" customWidth="1"/>
    <col min="418" max="418" width="14.28515625" bestFit="1" customWidth="1"/>
    <col min="419" max="419" width="11.7109375" bestFit="1" customWidth="1"/>
    <col min="420" max="443" width="9.140625" bestFit="1" customWidth="1"/>
    <col min="444" max="444" width="10.140625" bestFit="1" customWidth="1"/>
    <col min="445" max="467" width="9.140625" bestFit="1" customWidth="1"/>
    <col min="468" max="468" width="11.7109375" bestFit="1" customWidth="1"/>
    <col min="469" max="469" width="10.140625" bestFit="1" customWidth="1"/>
    <col min="470" max="472" width="9.140625" bestFit="1" customWidth="1"/>
    <col min="473" max="476" width="10.140625" bestFit="1" customWidth="1"/>
    <col min="477" max="477" width="11.7109375" bestFit="1" customWidth="1"/>
    <col min="478" max="487" width="10.140625" bestFit="1" customWidth="1"/>
    <col min="488" max="488" width="11.7109375" bestFit="1" customWidth="1"/>
    <col min="489" max="492" width="10.140625" bestFit="1" customWidth="1"/>
    <col min="493" max="493" width="11.7109375" bestFit="1" customWidth="1"/>
    <col min="494" max="498" width="10.140625" bestFit="1" customWidth="1"/>
    <col min="499" max="499" width="11.7109375" bestFit="1" customWidth="1"/>
    <col min="500" max="504" width="10.140625" bestFit="1" customWidth="1"/>
    <col min="505" max="505" width="11.7109375" bestFit="1" customWidth="1"/>
    <col min="506" max="509" width="10.140625" bestFit="1" customWidth="1"/>
    <col min="510" max="510" width="11.7109375" bestFit="1" customWidth="1"/>
    <col min="511" max="512" width="10.140625" bestFit="1" customWidth="1"/>
    <col min="513" max="514" width="11.7109375" bestFit="1" customWidth="1"/>
    <col min="515" max="519" width="10.140625" bestFit="1" customWidth="1"/>
    <col min="520" max="520" width="11.7109375" bestFit="1" customWidth="1"/>
    <col min="521" max="524" width="10.140625" bestFit="1" customWidth="1"/>
    <col min="525" max="526" width="11.7109375" bestFit="1" customWidth="1"/>
    <col min="527" max="529" width="10.140625" bestFit="1" customWidth="1"/>
    <col min="530" max="531" width="11.7109375" bestFit="1" customWidth="1"/>
    <col min="532" max="535" width="10.140625" bestFit="1" customWidth="1"/>
    <col min="536" max="536" width="12.7109375" bestFit="1" customWidth="1"/>
    <col min="537" max="537" width="10.140625" bestFit="1" customWidth="1"/>
    <col min="538" max="538" width="11.7109375" bestFit="1" customWidth="1"/>
    <col min="539" max="540" width="10.140625" bestFit="1" customWidth="1"/>
    <col min="541" max="541" width="11.7109375" bestFit="1" customWidth="1"/>
    <col min="542" max="542" width="12.7109375" bestFit="1" customWidth="1"/>
    <col min="543" max="544" width="10.140625" bestFit="1" customWidth="1"/>
    <col min="545" max="545" width="11.7109375" bestFit="1" customWidth="1"/>
    <col min="546" max="548" width="10.140625" bestFit="1" customWidth="1"/>
    <col min="549" max="549" width="11.7109375" bestFit="1" customWidth="1"/>
    <col min="550" max="552" width="10.140625" bestFit="1" customWidth="1"/>
    <col min="553" max="553" width="11.7109375" bestFit="1" customWidth="1"/>
    <col min="554" max="556" width="10.140625" bestFit="1" customWidth="1"/>
    <col min="557" max="562" width="11.7109375" bestFit="1" customWidth="1"/>
    <col min="563" max="564" width="12.7109375" bestFit="1" customWidth="1"/>
    <col min="565" max="566" width="13.28515625" bestFit="1" customWidth="1"/>
    <col min="567" max="568" width="6.5703125" bestFit="1" customWidth="1"/>
    <col min="569" max="573" width="9.140625" bestFit="1" customWidth="1"/>
    <col min="574" max="574" width="10.140625" bestFit="1" customWidth="1"/>
    <col min="575" max="581" width="9.140625" bestFit="1" customWidth="1"/>
    <col min="582" max="582" width="11.7109375" bestFit="1" customWidth="1"/>
    <col min="583" max="605" width="9.140625" bestFit="1" customWidth="1"/>
    <col min="606" max="606" width="10.140625" bestFit="1" customWidth="1"/>
    <col min="607" max="609" width="9.140625" bestFit="1" customWidth="1"/>
    <col min="610" max="618" width="10.140625" bestFit="1" customWidth="1"/>
    <col min="619" max="619" width="11.7109375" bestFit="1" customWidth="1"/>
    <col min="620" max="630" width="10.140625" bestFit="1" customWidth="1"/>
    <col min="631" max="631" width="11.7109375" bestFit="1" customWidth="1"/>
    <col min="632" max="637" width="10.140625" bestFit="1" customWidth="1"/>
    <col min="638" max="638" width="11.7109375" bestFit="1" customWidth="1"/>
    <col min="639" max="644" width="10.140625" bestFit="1" customWidth="1"/>
    <col min="645" max="645" width="11.7109375" bestFit="1" customWidth="1"/>
    <col min="646" max="651" width="10.140625" bestFit="1" customWidth="1"/>
    <col min="652" max="652" width="11.7109375" bestFit="1" customWidth="1"/>
    <col min="653" max="655" width="10.140625" bestFit="1" customWidth="1"/>
    <col min="656" max="656" width="11.7109375" bestFit="1" customWidth="1"/>
    <col min="657" max="662" width="10.140625" bestFit="1" customWidth="1"/>
    <col min="663" max="663" width="11.7109375" bestFit="1" customWidth="1"/>
    <col min="664" max="666" width="10.140625" bestFit="1" customWidth="1"/>
    <col min="667" max="667" width="11.7109375" bestFit="1" customWidth="1"/>
    <col min="668" max="668" width="10.140625" bestFit="1" customWidth="1"/>
    <col min="669" max="669" width="11.7109375" bestFit="1" customWidth="1"/>
    <col min="670" max="671" width="10.140625" bestFit="1" customWidth="1"/>
    <col min="672" max="672" width="11.7109375" bestFit="1" customWidth="1"/>
    <col min="673" max="674" width="10.140625" bestFit="1" customWidth="1"/>
    <col min="675" max="675" width="12.7109375" bestFit="1" customWidth="1"/>
    <col min="676" max="679" width="10.140625" bestFit="1" customWidth="1"/>
    <col min="680" max="680" width="11.7109375" bestFit="1" customWidth="1"/>
    <col min="681" max="688" width="10.140625" bestFit="1" customWidth="1"/>
    <col min="689" max="706" width="11.7109375" bestFit="1" customWidth="1"/>
    <col min="707" max="707" width="12.7109375" bestFit="1" customWidth="1"/>
    <col min="708" max="708" width="13.7109375" bestFit="1" customWidth="1"/>
    <col min="709" max="709" width="12.140625" bestFit="1" customWidth="1"/>
    <col min="710" max="710" width="14.7109375" bestFit="1" customWidth="1"/>
    <col min="711" max="711" width="12.140625" bestFit="1" customWidth="1"/>
    <col min="712" max="712" width="14.7109375" bestFit="1" customWidth="1"/>
    <col min="713" max="713" width="12.140625" bestFit="1" customWidth="1"/>
    <col min="714" max="714" width="14.7109375" bestFit="1" customWidth="1"/>
    <col min="715" max="715" width="12.140625" bestFit="1" customWidth="1"/>
    <col min="716" max="716" width="14.7109375" bestFit="1" customWidth="1"/>
    <col min="717" max="717" width="12.140625" bestFit="1" customWidth="1"/>
    <col min="718" max="718" width="14.7109375" bestFit="1" customWidth="1"/>
    <col min="719" max="719" width="12.140625" bestFit="1" customWidth="1"/>
    <col min="720" max="720" width="14.7109375" bestFit="1" customWidth="1"/>
    <col min="721" max="721" width="12.140625" bestFit="1" customWidth="1"/>
    <col min="722" max="722" width="14.7109375" bestFit="1" customWidth="1"/>
    <col min="723" max="723" width="12.140625" bestFit="1" customWidth="1"/>
    <col min="724" max="724" width="14.7109375" bestFit="1" customWidth="1"/>
    <col min="725" max="725" width="12.140625" bestFit="1" customWidth="1"/>
    <col min="726" max="726" width="14.7109375" bestFit="1" customWidth="1"/>
    <col min="727" max="727" width="12.140625" bestFit="1" customWidth="1"/>
    <col min="728" max="728" width="14.7109375" bestFit="1" customWidth="1"/>
    <col min="729" max="729" width="12.140625" bestFit="1" customWidth="1"/>
    <col min="730" max="730" width="14.7109375" bestFit="1" customWidth="1"/>
    <col min="731" max="731" width="12.140625" bestFit="1" customWidth="1"/>
    <col min="732" max="732" width="14.7109375" bestFit="1" customWidth="1"/>
    <col min="733" max="733" width="12.140625" bestFit="1" customWidth="1"/>
    <col min="734" max="734" width="14.7109375" bestFit="1" customWidth="1"/>
    <col min="735" max="735" width="12.140625" bestFit="1" customWidth="1"/>
    <col min="736" max="736" width="14.7109375" bestFit="1" customWidth="1"/>
    <col min="737" max="737" width="12.140625" bestFit="1" customWidth="1"/>
    <col min="738" max="738" width="14.7109375" bestFit="1" customWidth="1"/>
    <col min="739" max="739" width="12.140625" bestFit="1" customWidth="1"/>
    <col min="740" max="740" width="10.140625" bestFit="1" customWidth="1"/>
    <col min="741" max="741" width="14.7109375" bestFit="1" customWidth="1"/>
    <col min="742" max="742" width="12.140625" bestFit="1" customWidth="1"/>
    <col min="743" max="743" width="14.7109375" bestFit="1" customWidth="1"/>
    <col min="744" max="744" width="12.140625" bestFit="1" customWidth="1"/>
    <col min="745" max="745" width="14.7109375" bestFit="1" customWidth="1"/>
    <col min="746" max="746" width="12.140625" bestFit="1" customWidth="1"/>
    <col min="747" max="747" width="14.7109375" bestFit="1" customWidth="1"/>
    <col min="748" max="748" width="12.140625" bestFit="1" customWidth="1"/>
    <col min="749" max="749" width="14.7109375" bestFit="1" customWidth="1"/>
    <col min="750" max="750" width="12.140625" bestFit="1" customWidth="1"/>
    <col min="751" max="751" width="14.7109375" bestFit="1" customWidth="1"/>
    <col min="752" max="752" width="12.140625" bestFit="1" customWidth="1"/>
    <col min="753" max="753" width="14.7109375" bestFit="1" customWidth="1"/>
    <col min="754" max="754" width="12.140625" bestFit="1" customWidth="1"/>
    <col min="755" max="755" width="14.7109375" bestFit="1" customWidth="1"/>
    <col min="756" max="756" width="12.140625" bestFit="1" customWidth="1"/>
    <col min="757" max="757" width="14.7109375" bestFit="1" customWidth="1"/>
    <col min="758" max="758" width="12.140625" bestFit="1" customWidth="1"/>
    <col min="759" max="759" width="14.7109375" bestFit="1" customWidth="1"/>
    <col min="760" max="760" width="12.140625" bestFit="1" customWidth="1"/>
    <col min="761" max="761" width="14.7109375" bestFit="1" customWidth="1"/>
    <col min="762" max="762" width="12.140625" bestFit="1" customWidth="1"/>
    <col min="763" max="763" width="14.7109375" bestFit="1" customWidth="1"/>
    <col min="764" max="764" width="12.140625" bestFit="1" customWidth="1"/>
    <col min="765" max="765" width="14.7109375" bestFit="1" customWidth="1"/>
    <col min="766" max="766" width="12.140625" bestFit="1" customWidth="1"/>
    <col min="767" max="767" width="14.7109375" bestFit="1" customWidth="1"/>
    <col min="768" max="768" width="12.140625" bestFit="1" customWidth="1"/>
    <col min="769" max="769" width="14.7109375" bestFit="1" customWidth="1"/>
    <col min="770" max="770" width="12.140625" bestFit="1" customWidth="1"/>
    <col min="771" max="771" width="14.7109375" bestFit="1" customWidth="1"/>
    <col min="772" max="772" width="12.140625" bestFit="1" customWidth="1"/>
    <col min="773" max="773" width="14.7109375" bestFit="1" customWidth="1"/>
    <col min="774" max="774" width="12.140625" bestFit="1" customWidth="1"/>
    <col min="775" max="775" width="14.7109375" bestFit="1" customWidth="1"/>
    <col min="776" max="776" width="12.140625" bestFit="1" customWidth="1"/>
    <col min="777" max="777" width="14.7109375" bestFit="1" customWidth="1"/>
    <col min="778" max="778" width="12.140625" bestFit="1" customWidth="1"/>
    <col min="779" max="779" width="14.7109375" bestFit="1" customWidth="1"/>
    <col min="780" max="780" width="12.140625" bestFit="1" customWidth="1"/>
    <col min="781" max="781" width="14.7109375" bestFit="1" customWidth="1"/>
    <col min="782" max="782" width="12.140625" bestFit="1" customWidth="1"/>
    <col min="783" max="783" width="14.7109375" bestFit="1" customWidth="1"/>
    <col min="784" max="784" width="12.140625" bestFit="1" customWidth="1"/>
    <col min="785" max="785" width="14.7109375" bestFit="1" customWidth="1"/>
    <col min="786" max="786" width="12.140625" bestFit="1" customWidth="1"/>
    <col min="787" max="787" width="14.7109375" bestFit="1" customWidth="1"/>
    <col min="788" max="788" width="12.140625" bestFit="1" customWidth="1"/>
    <col min="789" max="789" width="14.7109375" bestFit="1" customWidth="1"/>
    <col min="790" max="790" width="12.140625" bestFit="1" customWidth="1"/>
    <col min="791" max="791" width="14.7109375" bestFit="1" customWidth="1"/>
    <col min="792" max="792" width="12.140625" bestFit="1" customWidth="1"/>
    <col min="793" max="793" width="14.7109375" bestFit="1" customWidth="1"/>
    <col min="794" max="794" width="12.140625" bestFit="1" customWidth="1"/>
    <col min="795" max="795" width="14.7109375" bestFit="1" customWidth="1"/>
    <col min="796" max="796" width="12.140625" bestFit="1" customWidth="1"/>
    <col min="797" max="797" width="14.7109375" bestFit="1" customWidth="1"/>
    <col min="798" max="798" width="12.140625" bestFit="1" customWidth="1"/>
    <col min="799" max="799" width="14.7109375" bestFit="1" customWidth="1"/>
    <col min="800" max="800" width="12.140625" bestFit="1" customWidth="1"/>
    <col min="801" max="801" width="14.7109375" bestFit="1" customWidth="1"/>
    <col min="802" max="802" width="12.140625" bestFit="1" customWidth="1"/>
    <col min="803" max="803" width="14.7109375" bestFit="1" customWidth="1"/>
    <col min="804" max="804" width="12.140625" bestFit="1" customWidth="1"/>
    <col min="805" max="805" width="14.7109375" bestFit="1" customWidth="1"/>
    <col min="806" max="806" width="12.140625" bestFit="1" customWidth="1"/>
    <col min="807" max="807" width="14.7109375" bestFit="1" customWidth="1"/>
    <col min="808" max="808" width="12.140625" bestFit="1" customWidth="1"/>
    <col min="809" max="809" width="10.140625" bestFit="1" customWidth="1"/>
    <col min="810" max="810" width="14.7109375" bestFit="1" customWidth="1"/>
    <col min="811" max="811" width="12.140625" bestFit="1" customWidth="1"/>
    <col min="812" max="812" width="14.7109375" bestFit="1" customWidth="1"/>
    <col min="813" max="813" width="12.140625" bestFit="1" customWidth="1"/>
    <col min="814" max="814" width="14.7109375" bestFit="1" customWidth="1"/>
    <col min="815" max="815" width="12.140625" bestFit="1" customWidth="1"/>
    <col min="816" max="816" width="14.7109375" bestFit="1" customWidth="1"/>
    <col min="817" max="817" width="12.140625" bestFit="1" customWidth="1"/>
    <col min="818" max="818" width="14.7109375" bestFit="1" customWidth="1"/>
    <col min="819" max="819" width="12.140625" bestFit="1" customWidth="1"/>
    <col min="820" max="820" width="14.7109375" bestFit="1" customWidth="1"/>
    <col min="821" max="821" width="12.140625" bestFit="1" customWidth="1"/>
    <col min="822" max="822" width="14.7109375" bestFit="1" customWidth="1"/>
    <col min="823" max="823" width="12.140625" bestFit="1" customWidth="1"/>
    <col min="824" max="824" width="14.7109375" bestFit="1" customWidth="1"/>
    <col min="825" max="825" width="12.140625" bestFit="1" customWidth="1"/>
    <col min="826" max="826" width="14.7109375" bestFit="1" customWidth="1"/>
    <col min="827" max="827" width="12.140625" bestFit="1" customWidth="1"/>
    <col min="828" max="828" width="14.7109375" bestFit="1" customWidth="1"/>
    <col min="829" max="829" width="12.140625" bestFit="1" customWidth="1"/>
    <col min="830" max="830" width="10.140625" bestFit="1" customWidth="1"/>
    <col min="831" max="831" width="14.7109375" bestFit="1" customWidth="1"/>
    <col min="832" max="832" width="12.140625" bestFit="1" customWidth="1"/>
    <col min="833" max="833" width="14.7109375" bestFit="1" customWidth="1"/>
    <col min="834" max="834" width="12.140625" bestFit="1" customWidth="1"/>
    <col min="835" max="835" width="14.7109375" bestFit="1" customWidth="1"/>
    <col min="836" max="836" width="12.140625" bestFit="1" customWidth="1"/>
    <col min="837" max="837" width="14.7109375" bestFit="1" customWidth="1"/>
    <col min="838" max="838" width="12.140625" bestFit="1" customWidth="1"/>
    <col min="839" max="839" width="14.7109375" bestFit="1" customWidth="1"/>
    <col min="840" max="840" width="12.140625" bestFit="1" customWidth="1"/>
    <col min="841" max="841" width="14.7109375" bestFit="1" customWidth="1"/>
    <col min="842" max="842" width="12.140625" bestFit="1" customWidth="1"/>
    <col min="843" max="843" width="14.7109375" bestFit="1" customWidth="1"/>
    <col min="844" max="844" width="12.140625" bestFit="1" customWidth="1"/>
    <col min="845" max="845" width="14.7109375" bestFit="1" customWidth="1"/>
    <col min="846" max="846" width="12.140625" bestFit="1" customWidth="1"/>
    <col min="847" max="847" width="14.7109375" bestFit="1" customWidth="1"/>
    <col min="848" max="848" width="12.140625" bestFit="1" customWidth="1"/>
    <col min="849" max="849" width="14.7109375" bestFit="1" customWidth="1"/>
    <col min="850" max="850" width="12.140625" bestFit="1" customWidth="1"/>
    <col min="851" max="851" width="14.7109375" bestFit="1" customWidth="1"/>
    <col min="852" max="852" width="12.140625" bestFit="1" customWidth="1"/>
    <col min="853" max="853" width="14.7109375" bestFit="1" customWidth="1"/>
    <col min="854" max="854" width="12.140625" bestFit="1" customWidth="1"/>
    <col min="855" max="855" width="14.7109375" bestFit="1" customWidth="1"/>
    <col min="856" max="856" width="12.140625" bestFit="1" customWidth="1"/>
    <col min="857" max="857" width="14.7109375" bestFit="1" customWidth="1"/>
    <col min="858" max="858" width="12.140625" bestFit="1" customWidth="1"/>
    <col min="859" max="859" width="14.7109375" bestFit="1" customWidth="1"/>
    <col min="860" max="860" width="12.140625" bestFit="1" customWidth="1"/>
    <col min="861" max="861" width="14.7109375" bestFit="1" customWidth="1"/>
    <col min="862" max="862" width="12.140625" bestFit="1" customWidth="1"/>
    <col min="863" max="863" width="14.7109375" bestFit="1" customWidth="1"/>
    <col min="864" max="864" width="12.140625" bestFit="1" customWidth="1"/>
    <col min="865" max="865" width="14.7109375" bestFit="1" customWidth="1"/>
    <col min="866" max="866" width="12.140625" bestFit="1" customWidth="1"/>
    <col min="867" max="867" width="14.7109375" bestFit="1" customWidth="1"/>
    <col min="868" max="868" width="12.140625" bestFit="1" customWidth="1"/>
    <col min="869" max="869" width="14.7109375" bestFit="1" customWidth="1"/>
    <col min="870" max="870" width="12.140625" bestFit="1" customWidth="1"/>
    <col min="871" max="871" width="14.7109375" bestFit="1" customWidth="1"/>
    <col min="872" max="872" width="12.140625" bestFit="1" customWidth="1"/>
    <col min="873" max="873" width="14.7109375" bestFit="1" customWidth="1"/>
    <col min="874" max="874" width="12.140625" bestFit="1" customWidth="1"/>
    <col min="875" max="875" width="14.7109375" bestFit="1" customWidth="1"/>
    <col min="876" max="876" width="12.140625" bestFit="1" customWidth="1"/>
    <col min="877" max="877" width="14.7109375" bestFit="1" customWidth="1"/>
    <col min="878" max="878" width="12.140625" bestFit="1" customWidth="1"/>
    <col min="879" max="879" width="14.7109375" bestFit="1" customWidth="1"/>
    <col min="880" max="880" width="12.140625" bestFit="1" customWidth="1"/>
    <col min="881" max="881" width="14.7109375" bestFit="1" customWidth="1"/>
    <col min="882" max="882" width="12.140625" bestFit="1" customWidth="1"/>
    <col min="883" max="883" width="14.7109375" bestFit="1" customWidth="1"/>
    <col min="884" max="884" width="12.140625" bestFit="1" customWidth="1"/>
    <col min="885" max="885" width="14.7109375" bestFit="1" customWidth="1"/>
    <col min="886" max="886" width="12.140625" bestFit="1" customWidth="1"/>
    <col min="887" max="887" width="14.7109375" bestFit="1" customWidth="1"/>
    <col min="888" max="888" width="12.140625" bestFit="1" customWidth="1"/>
    <col min="889" max="889" width="14.7109375" bestFit="1" customWidth="1"/>
    <col min="890" max="890" width="12.140625" bestFit="1" customWidth="1"/>
    <col min="891" max="891" width="10.140625" bestFit="1" customWidth="1"/>
    <col min="892" max="892" width="14.7109375" bestFit="1" customWidth="1"/>
    <col min="893" max="893" width="12.140625" bestFit="1" customWidth="1"/>
    <col min="894" max="894" width="14.7109375" bestFit="1" customWidth="1"/>
    <col min="895" max="895" width="12.140625" bestFit="1" customWidth="1"/>
    <col min="896" max="896" width="14.7109375" bestFit="1" customWidth="1"/>
    <col min="897" max="897" width="12.140625" bestFit="1" customWidth="1"/>
    <col min="898" max="898" width="14.7109375" bestFit="1" customWidth="1"/>
    <col min="899" max="899" width="12.140625" bestFit="1" customWidth="1"/>
    <col min="900" max="900" width="14.7109375" bestFit="1" customWidth="1"/>
    <col min="901" max="901" width="12.140625" bestFit="1" customWidth="1"/>
    <col min="902" max="902" width="14.7109375" bestFit="1" customWidth="1"/>
    <col min="903" max="903" width="12.140625" bestFit="1" customWidth="1"/>
    <col min="904" max="904" width="14.7109375" bestFit="1" customWidth="1"/>
    <col min="905" max="905" width="12.140625" bestFit="1" customWidth="1"/>
    <col min="906" max="906" width="14.7109375" bestFit="1" customWidth="1"/>
    <col min="907" max="907" width="12.140625" bestFit="1" customWidth="1"/>
    <col min="908" max="908" width="14.7109375" bestFit="1" customWidth="1"/>
    <col min="909" max="909" width="12.140625" bestFit="1" customWidth="1"/>
    <col min="910" max="910" width="14.7109375" bestFit="1" customWidth="1"/>
    <col min="911" max="911" width="12.140625" bestFit="1" customWidth="1"/>
    <col min="912" max="912" width="14.7109375" bestFit="1" customWidth="1"/>
    <col min="913" max="913" width="12.140625" bestFit="1" customWidth="1"/>
    <col min="914" max="914" width="14.7109375" bestFit="1" customWidth="1"/>
    <col min="915" max="915" width="12.140625" bestFit="1" customWidth="1"/>
    <col min="916" max="916" width="14.7109375" bestFit="1" customWidth="1"/>
    <col min="917" max="917" width="12.140625" bestFit="1" customWidth="1"/>
    <col min="918" max="918" width="14.7109375" bestFit="1" customWidth="1"/>
    <col min="919" max="919" width="12.140625" bestFit="1" customWidth="1"/>
    <col min="920" max="920" width="14.7109375" bestFit="1" customWidth="1"/>
    <col min="921" max="921" width="12.140625" bestFit="1" customWidth="1"/>
    <col min="922" max="922" width="14.7109375" bestFit="1" customWidth="1"/>
    <col min="923" max="923" width="12.140625" bestFit="1" customWidth="1"/>
    <col min="924" max="924" width="14.7109375" bestFit="1" customWidth="1"/>
    <col min="925" max="925" width="12.140625" bestFit="1" customWidth="1"/>
    <col min="926" max="926" width="14.7109375" bestFit="1" customWidth="1"/>
    <col min="927" max="927" width="12.140625" bestFit="1" customWidth="1"/>
    <col min="928" max="928" width="14.7109375" bestFit="1" customWidth="1"/>
    <col min="929" max="929" width="12.140625" bestFit="1" customWidth="1"/>
    <col min="930" max="930" width="14.7109375" bestFit="1" customWidth="1"/>
    <col min="931" max="931" width="12.140625" bestFit="1" customWidth="1"/>
    <col min="932" max="932" width="14.7109375" bestFit="1" customWidth="1"/>
    <col min="933" max="933" width="12.140625" bestFit="1" customWidth="1"/>
    <col min="934" max="934" width="14.7109375" bestFit="1" customWidth="1"/>
    <col min="935" max="935" width="12.140625" bestFit="1" customWidth="1"/>
    <col min="936" max="936" width="14.7109375" bestFit="1" customWidth="1"/>
    <col min="937" max="937" width="12.140625" bestFit="1" customWidth="1"/>
    <col min="938" max="938" width="14.7109375" bestFit="1" customWidth="1"/>
    <col min="939" max="939" width="12.140625" bestFit="1" customWidth="1"/>
    <col min="940" max="940" width="14.7109375" bestFit="1" customWidth="1"/>
    <col min="941" max="941" width="12.140625" bestFit="1" customWidth="1"/>
    <col min="942" max="942" width="14.7109375" bestFit="1" customWidth="1"/>
    <col min="943" max="943" width="12.140625" bestFit="1" customWidth="1"/>
    <col min="944" max="944" width="14.7109375" bestFit="1" customWidth="1"/>
    <col min="945" max="945" width="12.140625" bestFit="1" customWidth="1"/>
    <col min="946" max="946" width="14.7109375" bestFit="1" customWidth="1"/>
    <col min="947" max="947" width="12.140625" bestFit="1" customWidth="1"/>
    <col min="948" max="948" width="14.7109375" bestFit="1" customWidth="1"/>
    <col min="949" max="949" width="12.140625" bestFit="1" customWidth="1"/>
    <col min="950" max="950" width="14.7109375" bestFit="1" customWidth="1"/>
    <col min="951" max="951" width="12.140625" bestFit="1" customWidth="1"/>
    <col min="952" max="952" width="14.7109375" bestFit="1" customWidth="1"/>
    <col min="953" max="953" width="12.140625" bestFit="1" customWidth="1"/>
    <col min="954" max="954" width="14.7109375" bestFit="1" customWidth="1"/>
    <col min="955" max="955" width="12.140625" bestFit="1" customWidth="1"/>
    <col min="956" max="956" width="14.7109375" bestFit="1" customWidth="1"/>
    <col min="957" max="957" width="12.140625" bestFit="1" customWidth="1"/>
    <col min="958" max="958" width="14.7109375" bestFit="1" customWidth="1"/>
    <col min="959" max="959" width="12.140625" bestFit="1" customWidth="1"/>
    <col min="960" max="960" width="14.7109375" bestFit="1" customWidth="1"/>
    <col min="961" max="961" width="12.140625" bestFit="1" customWidth="1"/>
    <col min="962" max="962" width="14.7109375" bestFit="1" customWidth="1"/>
    <col min="963" max="963" width="12.140625" bestFit="1" customWidth="1"/>
    <col min="964" max="964" width="14.7109375" bestFit="1" customWidth="1"/>
    <col min="965" max="965" width="12.140625" bestFit="1" customWidth="1"/>
    <col min="966" max="966" width="14.7109375" bestFit="1" customWidth="1"/>
    <col min="967" max="967" width="12.140625" bestFit="1" customWidth="1"/>
    <col min="968" max="968" width="14.7109375" bestFit="1" customWidth="1"/>
    <col min="969" max="969" width="12.140625" bestFit="1" customWidth="1"/>
    <col min="970" max="970" width="14.7109375" bestFit="1" customWidth="1"/>
    <col min="971" max="971" width="12.140625" bestFit="1" customWidth="1"/>
    <col min="972" max="972" width="14.7109375" bestFit="1" customWidth="1"/>
    <col min="973" max="973" width="12.140625" bestFit="1" customWidth="1"/>
    <col min="974" max="974" width="10.140625" bestFit="1" customWidth="1"/>
    <col min="975" max="975" width="14.7109375" bestFit="1" customWidth="1"/>
    <col min="976" max="976" width="12.140625" bestFit="1" customWidth="1"/>
    <col min="977" max="977" width="14.7109375" bestFit="1" customWidth="1"/>
    <col min="978" max="978" width="12.140625" bestFit="1" customWidth="1"/>
    <col min="979" max="979" width="14.7109375" bestFit="1" customWidth="1"/>
    <col min="980" max="980" width="12.140625" bestFit="1" customWidth="1"/>
    <col min="981" max="981" width="14.7109375" bestFit="1" customWidth="1"/>
    <col min="982" max="982" width="12.140625" bestFit="1" customWidth="1"/>
    <col min="983" max="983" width="14.7109375" bestFit="1" customWidth="1"/>
    <col min="984" max="984" width="12.140625" bestFit="1" customWidth="1"/>
    <col min="985" max="985" width="14.7109375" bestFit="1" customWidth="1"/>
    <col min="986" max="986" width="12.140625" bestFit="1" customWidth="1"/>
    <col min="987" max="987" width="14.7109375" bestFit="1" customWidth="1"/>
    <col min="988" max="988" width="12.140625" bestFit="1" customWidth="1"/>
    <col min="989" max="989" width="14.7109375" bestFit="1" customWidth="1"/>
    <col min="990" max="990" width="12.140625" bestFit="1" customWidth="1"/>
    <col min="991" max="991" width="14.7109375" bestFit="1" customWidth="1"/>
    <col min="992" max="992" width="12.140625" bestFit="1" customWidth="1"/>
    <col min="993" max="993" width="14.7109375" bestFit="1" customWidth="1"/>
    <col min="994" max="994" width="12.140625" bestFit="1" customWidth="1"/>
    <col min="995" max="995" width="14.7109375" bestFit="1" customWidth="1"/>
    <col min="996" max="996" width="12.140625" bestFit="1" customWidth="1"/>
    <col min="997" max="997" width="14.7109375" bestFit="1" customWidth="1"/>
    <col min="998" max="998" width="12.140625" bestFit="1" customWidth="1"/>
    <col min="999" max="999" width="14.7109375" bestFit="1" customWidth="1"/>
    <col min="1000" max="1000" width="12.140625" bestFit="1" customWidth="1"/>
    <col min="1001" max="1001" width="14.7109375" bestFit="1" customWidth="1"/>
    <col min="1002" max="1002" width="12.140625" bestFit="1" customWidth="1"/>
    <col min="1003" max="1003" width="14.7109375" bestFit="1" customWidth="1"/>
    <col min="1004" max="1004" width="12.140625" bestFit="1" customWidth="1"/>
    <col min="1005" max="1005" width="14.7109375" bestFit="1" customWidth="1"/>
    <col min="1006" max="1006" width="12.140625" bestFit="1" customWidth="1"/>
    <col min="1007" max="1007" width="14.7109375" bestFit="1" customWidth="1"/>
    <col min="1008" max="1008" width="12.140625" bestFit="1" customWidth="1"/>
    <col min="1009" max="1009" width="14.7109375" bestFit="1" customWidth="1"/>
    <col min="1010" max="1010" width="12.140625" bestFit="1" customWidth="1"/>
    <col min="1011" max="1011" width="14.7109375" bestFit="1" customWidth="1"/>
    <col min="1012" max="1012" width="12.140625" bestFit="1" customWidth="1"/>
    <col min="1013" max="1013" width="14.7109375" bestFit="1" customWidth="1"/>
    <col min="1014" max="1014" width="12.140625" bestFit="1" customWidth="1"/>
    <col min="1015" max="1015" width="14.7109375" bestFit="1" customWidth="1"/>
    <col min="1016" max="1016" width="12.140625" bestFit="1" customWidth="1"/>
    <col min="1017" max="1017" width="14.7109375" bestFit="1" customWidth="1"/>
    <col min="1018" max="1018" width="12.140625" bestFit="1" customWidth="1"/>
    <col min="1019" max="1019" width="14.7109375" bestFit="1" customWidth="1"/>
    <col min="1020" max="1020" width="12.140625" bestFit="1" customWidth="1"/>
    <col min="1021" max="1021" width="14.7109375" bestFit="1" customWidth="1"/>
    <col min="1022" max="1022" width="12.140625" bestFit="1" customWidth="1"/>
    <col min="1023" max="1023" width="10.140625" bestFit="1" customWidth="1"/>
    <col min="1024" max="1024" width="14.7109375" bestFit="1" customWidth="1"/>
    <col min="1025" max="1025" width="12.140625" bestFit="1" customWidth="1"/>
    <col min="1026" max="1026" width="14.7109375" bestFit="1" customWidth="1"/>
    <col min="1027" max="1027" width="12.140625" bestFit="1" customWidth="1"/>
    <col min="1028" max="1028" width="14.7109375" bestFit="1" customWidth="1"/>
    <col min="1029" max="1029" width="12.140625" bestFit="1" customWidth="1"/>
    <col min="1030" max="1030" width="14.7109375" bestFit="1" customWidth="1"/>
    <col min="1031" max="1031" width="12.140625" bestFit="1" customWidth="1"/>
    <col min="1032" max="1032" width="14.7109375" bestFit="1" customWidth="1"/>
    <col min="1033" max="1033" width="12.140625" bestFit="1" customWidth="1"/>
    <col min="1034" max="1034" width="14.7109375" bestFit="1" customWidth="1"/>
    <col min="1035" max="1035" width="12.140625" bestFit="1" customWidth="1"/>
    <col min="1036" max="1036" width="14.7109375" bestFit="1" customWidth="1"/>
    <col min="1037" max="1037" width="12.140625" bestFit="1" customWidth="1"/>
    <col min="1038" max="1038" width="14.7109375" bestFit="1" customWidth="1"/>
    <col min="1039" max="1039" width="12.140625" bestFit="1" customWidth="1"/>
    <col min="1040" max="1040" width="14.7109375" bestFit="1" customWidth="1"/>
    <col min="1041" max="1041" width="12.140625" bestFit="1" customWidth="1"/>
    <col min="1042" max="1042" width="14.7109375" bestFit="1" customWidth="1"/>
    <col min="1043" max="1043" width="12.140625" bestFit="1" customWidth="1"/>
    <col min="1044" max="1044" width="14.7109375" bestFit="1" customWidth="1"/>
    <col min="1045" max="1045" width="12.140625" bestFit="1" customWidth="1"/>
    <col min="1046" max="1046" width="14.7109375" bestFit="1" customWidth="1"/>
    <col min="1047" max="1047" width="12.140625" bestFit="1" customWidth="1"/>
    <col min="1048" max="1048" width="14.7109375" bestFit="1" customWidth="1"/>
    <col min="1049" max="1049" width="12.140625" bestFit="1" customWidth="1"/>
    <col min="1050" max="1050" width="14.7109375" bestFit="1" customWidth="1"/>
    <col min="1051" max="1051" width="12.140625" bestFit="1" customWidth="1"/>
    <col min="1052" max="1052" width="14.7109375" bestFit="1" customWidth="1"/>
    <col min="1053" max="1053" width="12.140625" bestFit="1" customWidth="1"/>
    <col min="1054" max="1054" width="14.7109375" bestFit="1" customWidth="1"/>
    <col min="1055" max="1055" width="12.140625" bestFit="1" customWidth="1"/>
    <col min="1056" max="1056" width="14.7109375" bestFit="1" customWidth="1"/>
    <col min="1057" max="1057" width="12.140625" bestFit="1" customWidth="1"/>
    <col min="1058" max="1058" width="14.7109375" bestFit="1" customWidth="1"/>
    <col min="1059" max="1059" width="12.140625" bestFit="1" customWidth="1"/>
    <col min="1060" max="1060" width="14.7109375" bestFit="1" customWidth="1"/>
    <col min="1061" max="1061" width="12.140625" bestFit="1" customWidth="1"/>
    <col min="1062" max="1062" width="11.7109375" bestFit="1" customWidth="1"/>
    <col min="1063" max="1063" width="14.7109375" bestFit="1" customWidth="1"/>
    <col min="1064" max="1064" width="12.140625" bestFit="1" customWidth="1"/>
    <col min="1065" max="1065" width="14.7109375" bestFit="1" customWidth="1"/>
    <col min="1066" max="1066" width="12.140625" bestFit="1" customWidth="1"/>
    <col min="1067" max="1067" width="14.7109375" bestFit="1" customWidth="1"/>
    <col min="1068" max="1068" width="12.140625" bestFit="1" customWidth="1"/>
    <col min="1069" max="1069" width="14.7109375" bestFit="1" customWidth="1"/>
    <col min="1070" max="1070" width="12.140625" bestFit="1" customWidth="1"/>
    <col min="1071" max="1071" width="14.7109375" bestFit="1" customWidth="1"/>
    <col min="1072" max="1072" width="12.140625" bestFit="1" customWidth="1"/>
    <col min="1073" max="1073" width="14.7109375" bestFit="1" customWidth="1"/>
    <col min="1074" max="1074" width="12.140625" bestFit="1" customWidth="1"/>
    <col min="1075" max="1075" width="14.7109375" bestFit="1" customWidth="1"/>
    <col min="1076" max="1076" width="12.140625" bestFit="1" customWidth="1"/>
    <col min="1077" max="1077" width="14.7109375" bestFit="1" customWidth="1"/>
    <col min="1078" max="1078" width="12.140625" bestFit="1" customWidth="1"/>
    <col min="1079" max="1079" width="10.140625" bestFit="1" customWidth="1"/>
    <col min="1080" max="1080" width="14.7109375" bestFit="1" customWidth="1"/>
    <col min="1081" max="1081" width="12.140625" bestFit="1" customWidth="1"/>
    <col min="1082" max="1082" width="14.7109375" bestFit="1" customWidth="1"/>
    <col min="1083" max="1083" width="12.140625" bestFit="1" customWidth="1"/>
    <col min="1084" max="1084" width="14.7109375" bestFit="1" customWidth="1"/>
    <col min="1085" max="1085" width="12.140625" bestFit="1" customWidth="1"/>
    <col min="1086" max="1086" width="14.7109375" bestFit="1" customWidth="1"/>
    <col min="1087" max="1087" width="12.140625" bestFit="1" customWidth="1"/>
    <col min="1088" max="1088" width="14.7109375" bestFit="1" customWidth="1"/>
    <col min="1089" max="1089" width="12.140625" bestFit="1" customWidth="1"/>
    <col min="1090" max="1090" width="14.7109375" bestFit="1" customWidth="1"/>
    <col min="1091" max="1091" width="12.140625" bestFit="1" customWidth="1"/>
    <col min="1092" max="1092" width="14.7109375" bestFit="1" customWidth="1"/>
    <col min="1093" max="1093" width="12.140625" bestFit="1" customWidth="1"/>
    <col min="1094" max="1094" width="14.7109375" bestFit="1" customWidth="1"/>
    <col min="1095" max="1095" width="12.140625" bestFit="1" customWidth="1"/>
    <col min="1096" max="1096" width="14.7109375" bestFit="1" customWidth="1"/>
    <col min="1097" max="1097" width="12.140625" bestFit="1" customWidth="1"/>
    <col min="1098" max="1098" width="14.7109375" bestFit="1" customWidth="1"/>
    <col min="1099" max="1099" width="12.140625" bestFit="1" customWidth="1"/>
    <col min="1100" max="1100" width="14.7109375" bestFit="1" customWidth="1"/>
    <col min="1101" max="1101" width="12.140625" bestFit="1" customWidth="1"/>
    <col min="1102" max="1102" width="14.7109375" bestFit="1" customWidth="1"/>
    <col min="1103" max="1103" width="12.140625" bestFit="1" customWidth="1"/>
    <col min="1104" max="1104" width="14.7109375" bestFit="1" customWidth="1"/>
    <col min="1105" max="1105" width="12.140625" bestFit="1" customWidth="1"/>
    <col min="1106" max="1106" width="14.7109375" bestFit="1" customWidth="1"/>
    <col min="1107" max="1107" width="12.140625" bestFit="1" customWidth="1"/>
    <col min="1108" max="1108" width="14.7109375" bestFit="1" customWidth="1"/>
    <col min="1109" max="1109" width="12.7109375" bestFit="1" customWidth="1"/>
    <col min="1110" max="1110" width="10.140625" bestFit="1" customWidth="1"/>
    <col min="1111" max="1111" width="14.7109375" bestFit="1" customWidth="1"/>
    <col min="1112" max="1112" width="12.140625" bestFit="1" customWidth="1"/>
    <col min="1113" max="1113" width="14.7109375" bestFit="1" customWidth="1"/>
    <col min="1114" max="1114" width="12.140625" bestFit="1" customWidth="1"/>
    <col min="1115" max="1115" width="14.7109375" bestFit="1" customWidth="1"/>
    <col min="1116" max="1116" width="12.140625" bestFit="1" customWidth="1"/>
    <col min="1117" max="1117" width="14.7109375" bestFit="1" customWidth="1"/>
    <col min="1118" max="1118" width="12.140625" bestFit="1" customWidth="1"/>
    <col min="1119" max="1119" width="14.7109375" bestFit="1" customWidth="1"/>
    <col min="1120" max="1120" width="12.140625" bestFit="1" customWidth="1"/>
    <col min="1121" max="1121" width="14.7109375" bestFit="1" customWidth="1"/>
    <col min="1122" max="1122" width="12.140625" bestFit="1" customWidth="1"/>
    <col min="1123" max="1123" width="14.7109375" bestFit="1" customWidth="1"/>
    <col min="1124" max="1124" width="12.140625" bestFit="1" customWidth="1"/>
    <col min="1125" max="1125" width="14.7109375" bestFit="1" customWidth="1"/>
    <col min="1126" max="1126" width="12.140625" bestFit="1" customWidth="1"/>
    <col min="1127" max="1127" width="14.7109375" bestFit="1" customWidth="1"/>
    <col min="1128" max="1128" width="12.140625" bestFit="1" customWidth="1"/>
    <col min="1129" max="1129" width="14.7109375" bestFit="1" customWidth="1"/>
    <col min="1130" max="1130" width="12.140625" bestFit="1" customWidth="1"/>
    <col min="1131" max="1131" width="14.7109375" bestFit="1" customWidth="1"/>
    <col min="1132" max="1132" width="12.140625" bestFit="1" customWidth="1"/>
    <col min="1133" max="1133" width="14.7109375" bestFit="1" customWidth="1"/>
    <col min="1134" max="1134" width="12.140625" bestFit="1" customWidth="1"/>
    <col min="1135" max="1135" width="14.7109375" bestFit="1" customWidth="1"/>
    <col min="1136" max="1136" width="12.140625" bestFit="1" customWidth="1"/>
    <col min="1137" max="1137" width="14.7109375" bestFit="1" customWidth="1"/>
    <col min="1138" max="1138" width="12.140625" bestFit="1" customWidth="1"/>
    <col min="1139" max="1139" width="14.7109375" bestFit="1" customWidth="1"/>
    <col min="1140" max="1140" width="12.140625" bestFit="1" customWidth="1"/>
    <col min="1141" max="1141" width="14.7109375" bestFit="1" customWidth="1"/>
    <col min="1142" max="1142" width="12.140625" bestFit="1" customWidth="1"/>
    <col min="1143" max="1143" width="14.7109375" bestFit="1" customWidth="1"/>
    <col min="1144" max="1144" width="12.140625" bestFit="1" customWidth="1"/>
    <col min="1145" max="1145" width="14.7109375" bestFit="1" customWidth="1"/>
    <col min="1146" max="1146" width="12.140625" bestFit="1" customWidth="1"/>
    <col min="1147" max="1147" width="14.7109375" bestFit="1" customWidth="1"/>
    <col min="1148" max="1148" width="12.140625" bestFit="1" customWidth="1"/>
    <col min="1149" max="1149" width="14.7109375" bestFit="1" customWidth="1"/>
    <col min="1150" max="1150" width="12.140625" bestFit="1" customWidth="1"/>
    <col min="1151" max="1151" width="14.7109375" bestFit="1" customWidth="1"/>
    <col min="1152" max="1152" width="12.140625" bestFit="1" customWidth="1"/>
    <col min="1153" max="1153" width="14.7109375" bestFit="1" customWidth="1"/>
    <col min="1154" max="1154" width="12.140625" bestFit="1" customWidth="1"/>
    <col min="1155" max="1155" width="14.7109375" bestFit="1" customWidth="1"/>
    <col min="1156" max="1156" width="12.140625" bestFit="1" customWidth="1"/>
    <col min="1157" max="1157" width="14.7109375" bestFit="1" customWidth="1"/>
    <col min="1158" max="1158" width="12.140625" bestFit="1" customWidth="1"/>
    <col min="1159" max="1159" width="14.7109375" bestFit="1" customWidth="1"/>
    <col min="1160" max="1160" width="12.7109375" bestFit="1" customWidth="1"/>
    <col min="1161" max="1161" width="14.7109375" bestFit="1" customWidth="1"/>
    <col min="1162" max="1162" width="12.140625" bestFit="1" customWidth="1"/>
    <col min="1163" max="1163" width="14.7109375" bestFit="1" customWidth="1"/>
    <col min="1164" max="1164" width="12.140625" bestFit="1" customWidth="1"/>
    <col min="1165" max="1165" width="14.7109375" bestFit="1" customWidth="1"/>
    <col min="1166" max="1166" width="12.140625" bestFit="1" customWidth="1"/>
    <col min="1167" max="1167" width="14.7109375" bestFit="1" customWidth="1"/>
    <col min="1168" max="1168" width="12.140625" bestFit="1" customWidth="1"/>
    <col min="1169" max="1169" width="14.7109375" bestFit="1" customWidth="1"/>
    <col min="1170" max="1170" width="12.7109375" bestFit="1" customWidth="1"/>
    <col min="1171" max="1171" width="10.140625" bestFit="1" customWidth="1"/>
    <col min="1172" max="1172" width="14.7109375" bestFit="1" customWidth="1"/>
    <col min="1173" max="1173" width="12.140625" bestFit="1" customWidth="1"/>
    <col min="1174" max="1174" width="14.7109375" bestFit="1" customWidth="1"/>
    <col min="1175" max="1175" width="12.140625" bestFit="1" customWidth="1"/>
    <col min="1176" max="1176" width="14.7109375" bestFit="1" customWidth="1"/>
    <col min="1177" max="1177" width="12.140625" bestFit="1" customWidth="1"/>
    <col min="1178" max="1178" width="14.7109375" bestFit="1" customWidth="1"/>
    <col min="1179" max="1179" width="12.140625" bestFit="1" customWidth="1"/>
    <col min="1180" max="1180" width="14.7109375" bestFit="1" customWidth="1"/>
    <col min="1181" max="1181" width="12.140625" bestFit="1" customWidth="1"/>
    <col min="1182" max="1182" width="14.7109375" bestFit="1" customWidth="1"/>
    <col min="1183" max="1183" width="12.140625" bestFit="1" customWidth="1"/>
    <col min="1184" max="1184" width="14.7109375" bestFit="1" customWidth="1"/>
    <col min="1185" max="1185" width="12.140625" bestFit="1" customWidth="1"/>
    <col min="1186" max="1186" width="14.7109375" bestFit="1" customWidth="1"/>
    <col min="1187" max="1187" width="12.140625" bestFit="1" customWidth="1"/>
    <col min="1188" max="1188" width="14.7109375" bestFit="1" customWidth="1"/>
    <col min="1189" max="1189" width="12.140625" bestFit="1" customWidth="1"/>
    <col min="1190" max="1190" width="14.7109375" bestFit="1" customWidth="1"/>
    <col min="1191" max="1191" width="12.140625" bestFit="1" customWidth="1"/>
    <col min="1192" max="1192" width="14.7109375" bestFit="1" customWidth="1"/>
    <col min="1193" max="1193" width="12.140625" bestFit="1" customWidth="1"/>
    <col min="1194" max="1194" width="10.140625" bestFit="1" customWidth="1"/>
    <col min="1195" max="1195" width="14.7109375" bestFit="1" customWidth="1"/>
    <col min="1196" max="1196" width="12.140625" bestFit="1" customWidth="1"/>
    <col min="1197" max="1197" width="14.7109375" bestFit="1" customWidth="1"/>
    <col min="1198" max="1198" width="12.140625" bestFit="1" customWidth="1"/>
    <col min="1199" max="1199" width="14.7109375" bestFit="1" customWidth="1"/>
    <col min="1200" max="1200" width="12.140625" bestFit="1" customWidth="1"/>
    <col min="1201" max="1201" width="14.7109375" bestFit="1" customWidth="1"/>
    <col min="1202" max="1202" width="12.140625" bestFit="1" customWidth="1"/>
    <col min="1203" max="1203" width="14.7109375" bestFit="1" customWidth="1"/>
    <col min="1204" max="1204" width="12.140625" bestFit="1" customWidth="1"/>
    <col min="1205" max="1205" width="14.7109375" bestFit="1" customWidth="1"/>
    <col min="1206" max="1206" width="12.140625" bestFit="1" customWidth="1"/>
    <col min="1207" max="1207" width="14.7109375" bestFit="1" customWidth="1"/>
    <col min="1208" max="1208" width="12.140625" bestFit="1" customWidth="1"/>
    <col min="1209" max="1209" width="14.7109375" bestFit="1" customWidth="1"/>
    <col min="1210" max="1210" width="12.7109375" bestFit="1" customWidth="1"/>
    <col min="1211" max="1211" width="14.7109375" bestFit="1" customWidth="1"/>
    <col min="1212" max="1212" width="12.140625" bestFit="1" customWidth="1"/>
    <col min="1213" max="1213" width="14.7109375" bestFit="1" customWidth="1"/>
    <col min="1214" max="1214" width="12.140625" bestFit="1" customWidth="1"/>
    <col min="1215" max="1215" width="14.7109375" bestFit="1" customWidth="1"/>
    <col min="1216" max="1216" width="12.140625" bestFit="1" customWidth="1"/>
    <col min="1217" max="1217" width="14.7109375" bestFit="1" customWidth="1"/>
    <col min="1218" max="1218" width="12.140625" bestFit="1" customWidth="1"/>
    <col min="1219" max="1219" width="14.7109375" bestFit="1" customWidth="1"/>
    <col min="1220" max="1220" width="12.140625" bestFit="1" customWidth="1"/>
    <col min="1221" max="1221" width="14.7109375" bestFit="1" customWidth="1"/>
    <col min="1222" max="1222" width="12.140625" bestFit="1" customWidth="1"/>
    <col min="1223" max="1223" width="14.7109375" bestFit="1" customWidth="1"/>
    <col min="1224" max="1224" width="12.140625" bestFit="1" customWidth="1"/>
    <col min="1225" max="1225" width="14.7109375" bestFit="1" customWidth="1"/>
    <col min="1226" max="1226" width="12.140625" bestFit="1" customWidth="1"/>
    <col min="1227" max="1227" width="14.7109375" bestFit="1" customWidth="1"/>
    <col min="1228" max="1228" width="12.140625" bestFit="1" customWidth="1"/>
    <col min="1229" max="1229" width="14.7109375" bestFit="1" customWidth="1"/>
    <col min="1230" max="1230" width="12.140625" bestFit="1" customWidth="1"/>
    <col min="1231" max="1231" width="14.7109375" bestFit="1" customWidth="1"/>
    <col min="1232" max="1232" width="12.140625" bestFit="1" customWidth="1"/>
    <col min="1233" max="1233" width="14.7109375" bestFit="1" customWidth="1"/>
    <col min="1234" max="1234" width="12.140625" bestFit="1" customWidth="1"/>
    <col min="1235" max="1235" width="14.7109375" bestFit="1" customWidth="1"/>
    <col min="1236" max="1236" width="12.140625" bestFit="1" customWidth="1"/>
    <col min="1237" max="1237" width="14.7109375" bestFit="1" customWidth="1"/>
    <col min="1238" max="1238" width="12.140625" bestFit="1" customWidth="1"/>
    <col min="1239" max="1239" width="14.7109375" bestFit="1" customWidth="1"/>
    <col min="1240" max="1240" width="12.140625" bestFit="1" customWidth="1"/>
    <col min="1241" max="1241" width="10.140625" bestFit="1" customWidth="1"/>
    <col min="1242" max="1242" width="14.7109375" bestFit="1" customWidth="1"/>
    <col min="1243" max="1243" width="12.140625" bestFit="1" customWidth="1"/>
    <col min="1244" max="1244" width="14.7109375" bestFit="1" customWidth="1"/>
    <col min="1245" max="1245" width="12.7109375" bestFit="1" customWidth="1"/>
    <col min="1246" max="1246" width="14.7109375" bestFit="1" customWidth="1"/>
    <col min="1247" max="1247" width="12.140625" bestFit="1" customWidth="1"/>
    <col min="1248" max="1248" width="14.7109375" bestFit="1" customWidth="1"/>
    <col min="1249" max="1249" width="12.140625" bestFit="1" customWidth="1"/>
    <col min="1250" max="1250" width="14.7109375" bestFit="1" customWidth="1"/>
    <col min="1251" max="1251" width="12.140625" bestFit="1" customWidth="1"/>
    <col min="1252" max="1252" width="14.7109375" bestFit="1" customWidth="1"/>
    <col min="1253" max="1253" width="12.140625" bestFit="1" customWidth="1"/>
    <col min="1254" max="1254" width="14.7109375" bestFit="1" customWidth="1"/>
    <col min="1255" max="1255" width="12.140625" bestFit="1" customWidth="1"/>
    <col min="1256" max="1256" width="14.7109375" bestFit="1" customWidth="1"/>
    <col min="1257" max="1257" width="12.140625" bestFit="1" customWidth="1"/>
    <col min="1258" max="1258" width="14.7109375" bestFit="1" customWidth="1"/>
    <col min="1259" max="1259" width="12.140625" bestFit="1" customWidth="1"/>
    <col min="1260" max="1260" width="14.7109375" bestFit="1" customWidth="1"/>
    <col min="1261" max="1261" width="12.140625" bestFit="1" customWidth="1"/>
    <col min="1262" max="1262" width="14.7109375" bestFit="1" customWidth="1"/>
    <col min="1263" max="1263" width="12.140625" bestFit="1" customWidth="1"/>
    <col min="1264" max="1264" width="14.7109375" bestFit="1" customWidth="1"/>
    <col min="1265" max="1265" width="12.140625" bestFit="1" customWidth="1"/>
    <col min="1266" max="1266" width="14.7109375" bestFit="1" customWidth="1"/>
    <col min="1267" max="1267" width="12.140625" bestFit="1" customWidth="1"/>
    <col min="1268" max="1268" width="14.7109375" bestFit="1" customWidth="1"/>
    <col min="1269" max="1269" width="12.140625" bestFit="1" customWidth="1"/>
    <col min="1270" max="1270" width="14.7109375" bestFit="1" customWidth="1"/>
    <col min="1271" max="1271" width="12.140625" bestFit="1" customWidth="1"/>
    <col min="1272" max="1272" width="14.7109375" bestFit="1" customWidth="1"/>
    <col min="1273" max="1273" width="12.140625" bestFit="1" customWidth="1"/>
    <col min="1274" max="1274" width="14.7109375" bestFit="1" customWidth="1"/>
    <col min="1275" max="1275" width="12.140625" bestFit="1" customWidth="1"/>
    <col min="1276" max="1276" width="14.7109375" bestFit="1" customWidth="1"/>
    <col min="1277" max="1277" width="12.140625" bestFit="1" customWidth="1"/>
    <col min="1278" max="1278" width="14.7109375" bestFit="1" customWidth="1"/>
    <col min="1279" max="1279" width="12.140625" bestFit="1" customWidth="1"/>
    <col min="1280" max="1280" width="14.7109375" bestFit="1" customWidth="1"/>
    <col min="1281" max="1281" width="12.140625" bestFit="1" customWidth="1"/>
    <col min="1282" max="1282" width="14.7109375" bestFit="1" customWidth="1"/>
    <col min="1283" max="1283" width="12.140625" bestFit="1" customWidth="1"/>
    <col min="1284" max="1284" width="14.7109375" bestFit="1" customWidth="1"/>
    <col min="1285" max="1285" width="12.140625" bestFit="1" customWidth="1"/>
    <col min="1286" max="1286" width="14.7109375" bestFit="1" customWidth="1"/>
    <col min="1287" max="1287" width="12.140625" bestFit="1" customWidth="1"/>
    <col min="1288" max="1288" width="14.7109375" bestFit="1" customWidth="1"/>
    <col min="1289" max="1289" width="12.140625" bestFit="1" customWidth="1"/>
    <col min="1290" max="1290" width="14.7109375" bestFit="1" customWidth="1"/>
    <col min="1291" max="1291" width="12.140625" bestFit="1" customWidth="1"/>
    <col min="1292" max="1292" width="14.7109375" bestFit="1" customWidth="1"/>
    <col min="1293" max="1293" width="12.140625" bestFit="1" customWidth="1"/>
    <col min="1294" max="1294" width="14.7109375" bestFit="1" customWidth="1"/>
    <col min="1295" max="1295" width="12.140625" bestFit="1" customWidth="1"/>
    <col min="1296" max="1296" width="14.7109375" bestFit="1" customWidth="1"/>
    <col min="1297" max="1297" width="12.140625" bestFit="1" customWidth="1"/>
    <col min="1298" max="1298" width="14.7109375" bestFit="1" customWidth="1"/>
    <col min="1299" max="1299" width="12.140625" bestFit="1" customWidth="1"/>
    <col min="1300" max="1300" width="14.7109375" bestFit="1" customWidth="1"/>
    <col min="1301" max="1301" width="12.140625" bestFit="1" customWidth="1"/>
    <col min="1302" max="1302" width="14.7109375" bestFit="1" customWidth="1"/>
    <col min="1303" max="1303" width="12.140625" bestFit="1" customWidth="1"/>
    <col min="1304" max="1304" width="14.7109375" bestFit="1" customWidth="1"/>
    <col min="1305" max="1305" width="12.140625" bestFit="1" customWidth="1"/>
    <col min="1306" max="1306" width="14.7109375" bestFit="1" customWidth="1"/>
    <col min="1307" max="1307" width="12.140625" bestFit="1" customWidth="1"/>
    <col min="1308" max="1308" width="14.7109375" bestFit="1" customWidth="1"/>
    <col min="1309" max="1309" width="12.140625" bestFit="1" customWidth="1"/>
    <col min="1310" max="1310" width="14.7109375" bestFit="1" customWidth="1"/>
    <col min="1311" max="1311" width="12.140625" bestFit="1" customWidth="1"/>
    <col min="1312" max="1312" width="14.7109375" bestFit="1" customWidth="1"/>
    <col min="1313" max="1313" width="13.7109375" bestFit="1" customWidth="1"/>
    <col min="1314" max="1314" width="16.42578125" bestFit="1" customWidth="1"/>
    <col min="1315" max="1315" width="13.7109375" bestFit="1" customWidth="1"/>
    <col min="1316" max="1316" width="16.42578125" bestFit="1" customWidth="1"/>
    <col min="1317" max="1317" width="13.7109375" bestFit="1" customWidth="1"/>
    <col min="1318" max="1318" width="16.42578125" bestFit="1" customWidth="1"/>
    <col min="1319" max="1319" width="13.7109375" bestFit="1" customWidth="1"/>
    <col min="1320" max="1320" width="16.42578125" bestFit="1" customWidth="1"/>
    <col min="1321" max="1321" width="13.7109375" bestFit="1" customWidth="1"/>
    <col min="1322" max="1322" width="16.42578125" bestFit="1" customWidth="1"/>
    <col min="1323" max="1323" width="13.7109375" bestFit="1" customWidth="1"/>
    <col min="1324" max="1324" width="16.42578125" bestFit="1" customWidth="1"/>
    <col min="1325" max="1325" width="13.7109375" bestFit="1" customWidth="1"/>
    <col min="1326" max="1326" width="16.42578125" bestFit="1" customWidth="1"/>
    <col min="1327" max="1327" width="13.7109375" bestFit="1" customWidth="1"/>
    <col min="1328" max="1328" width="16.42578125" bestFit="1" customWidth="1"/>
    <col min="1329" max="1329" width="13.7109375" bestFit="1" customWidth="1"/>
    <col min="1330" max="1330" width="16.42578125" bestFit="1" customWidth="1"/>
    <col min="1331" max="1331" width="13.7109375" bestFit="1" customWidth="1"/>
    <col min="1332" max="1332" width="16.42578125" bestFit="1" customWidth="1"/>
    <col min="1333" max="1333" width="13.7109375" bestFit="1" customWidth="1"/>
    <col min="1334" max="1334" width="16.42578125" bestFit="1" customWidth="1"/>
    <col min="1335" max="1335" width="13.7109375" bestFit="1" customWidth="1"/>
    <col min="1336" max="1336" width="16.42578125" bestFit="1" customWidth="1"/>
    <col min="1337" max="1337" width="13.7109375" bestFit="1" customWidth="1"/>
    <col min="1338" max="1338" width="16.42578125" bestFit="1" customWidth="1"/>
    <col min="1339" max="1339" width="13.7109375" bestFit="1" customWidth="1"/>
    <col min="1340" max="1340" width="16.42578125" bestFit="1" customWidth="1"/>
    <col min="1341" max="1341" width="13.7109375" bestFit="1" customWidth="1"/>
    <col min="1342" max="1342" width="16.42578125" bestFit="1" customWidth="1"/>
    <col min="1343" max="1343" width="13.7109375" bestFit="1" customWidth="1"/>
    <col min="1344" max="1344" width="16.42578125" bestFit="1" customWidth="1"/>
    <col min="1345" max="1345" width="13.7109375" bestFit="1" customWidth="1"/>
    <col min="1346" max="1346" width="16.42578125" bestFit="1" customWidth="1"/>
    <col min="1347" max="1347" width="13.7109375" bestFit="1" customWidth="1"/>
    <col min="1348" max="1348" width="16.42578125" bestFit="1" customWidth="1"/>
    <col min="1349" max="1349" width="13.7109375" bestFit="1" customWidth="1"/>
    <col min="1350" max="1350" width="16.42578125" bestFit="1" customWidth="1"/>
    <col min="1351" max="1351" width="13.7109375" bestFit="1" customWidth="1"/>
    <col min="1352" max="1352" width="16.42578125" bestFit="1" customWidth="1"/>
    <col min="1353" max="1353" width="13.7109375" bestFit="1" customWidth="1"/>
    <col min="1354" max="1354" width="16.42578125" bestFit="1" customWidth="1"/>
    <col min="1355" max="1355" width="13.7109375" bestFit="1" customWidth="1"/>
    <col min="1356" max="1356" width="16.42578125" bestFit="1" customWidth="1"/>
    <col min="1357" max="1357" width="13.7109375" bestFit="1" customWidth="1"/>
    <col min="1358" max="1358" width="16.42578125" bestFit="1" customWidth="1"/>
    <col min="1359" max="1359" width="13.7109375" bestFit="1" customWidth="1"/>
    <col min="1360" max="1360" width="16.42578125" bestFit="1" customWidth="1"/>
    <col min="1361" max="1361" width="13.7109375" bestFit="1" customWidth="1"/>
    <col min="1362" max="1362" width="16.42578125" bestFit="1" customWidth="1"/>
    <col min="1363" max="1363" width="13.7109375" bestFit="1" customWidth="1"/>
    <col min="1364" max="1364" width="16.42578125" bestFit="1" customWidth="1"/>
    <col min="1365" max="1365" width="13.7109375" bestFit="1" customWidth="1"/>
    <col min="1366" max="1366" width="16.42578125" bestFit="1" customWidth="1"/>
    <col min="1367" max="1367" width="13.7109375" bestFit="1" customWidth="1"/>
    <col min="1368" max="1368" width="16.42578125" bestFit="1" customWidth="1"/>
    <col min="1369" max="1369" width="13.7109375" bestFit="1" customWidth="1"/>
    <col min="1370" max="1370" width="16.42578125" bestFit="1" customWidth="1"/>
    <col min="1371" max="1371" width="13.7109375" bestFit="1" customWidth="1"/>
    <col min="1372" max="1372" width="16.42578125" bestFit="1" customWidth="1"/>
    <col min="1373" max="1373" width="13.7109375" bestFit="1" customWidth="1"/>
    <col min="1374" max="1374" width="16.42578125" bestFit="1" customWidth="1"/>
    <col min="1375" max="1375" width="13.7109375" bestFit="1" customWidth="1"/>
    <col min="1376" max="1376" width="16.42578125" bestFit="1" customWidth="1"/>
    <col min="1377" max="1377" width="14.7109375" bestFit="1" customWidth="1"/>
    <col min="1378" max="1378" width="17.42578125" bestFit="1" customWidth="1"/>
    <col min="1379" max="1379" width="13.7109375" bestFit="1" customWidth="1"/>
  </cols>
  <sheetData>
    <row r="4" spans="1:8" x14ac:dyDescent="0.25">
      <c r="A4" s="46" t="s">
        <v>1999</v>
      </c>
      <c r="B4" s="47" t="s">
        <v>2001</v>
      </c>
      <c r="C4" s="47"/>
      <c r="D4" s="47"/>
      <c r="E4" s="47"/>
      <c r="F4" s="47"/>
      <c r="G4" s="47"/>
      <c r="H4" s="47"/>
    </row>
    <row r="5" spans="1:8" x14ac:dyDescent="0.25">
      <c r="A5" s="46" t="s">
        <v>2002</v>
      </c>
      <c r="B5" s="47" t="s">
        <v>1997</v>
      </c>
      <c r="C5" s="47" t="s">
        <v>1993</v>
      </c>
      <c r="D5" s="47" t="s">
        <v>1994</v>
      </c>
      <c r="E5" s="47" t="s">
        <v>1995</v>
      </c>
      <c r="F5" s="47" t="s">
        <v>1996</v>
      </c>
      <c r="G5" s="47" t="s">
        <v>2293</v>
      </c>
      <c r="H5" s="47" t="s">
        <v>1992</v>
      </c>
    </row>
    <row r="6" spans="1:8" x14ac:dyDescent="0.25">
      <c r="A6" s="43" t="s">
        <v>441</v>
      </c>
      <c r="B6" s="44"/>
      <c r="C6" s="44">
        <v>82769</v>
      </c>
      <c r="D6" s="44">
        <v>464002</v>
      </c>
      <c r="E6" s="44">
        <v>23334</v>
      </c>
      <c r="F6" s="44"/>
      <c r="G6" s="44"/>
      <c r="H6" s="44">
        <v>570105</v>
      </c>
    </row>
    <row r="7" spans="1:8" x14ac:dyDescent="0.25">
      <c r="A7" s="43" t="s">
        <v>138</v>
      </c>
      <c r="B7" s="44"/>
      <c r="C7" s="44"/>
      <c r="D7" s="44"/>
      <c r="E7" s="44"/>
      <c r="F7" s="44">
        <v>2467400</v>
      </c>
      <c r="G7" s="44"/>
      <c r="H7" s="44">
        <v>2467400</v>
      </c>
    </row>
    <row r="8" spans="1:8" x14ac:dyDescent="0.25">
      <c r="A8" s="43" t="s">
        <v>225</v>
      </c>
      <c r="B8" s="44"/>
      <c r="C8" s="44"/>
      <c r="D8" s="44"/>
      <c r="E8" s="44"/>
      <c r="F8" s="44">
        <v>189800</v>
      </c>
      <c r="G8" s="44"/>
      <c r="H8" s="44">
        <v>189800</v>
      </c>
    </row>
    <row r="9" spans="1:8" x14ac:dyDescent="0.25">
      <c r="A9" s="43" t="s">
        <v>243</v>
      </c>
      <c r="B9" s="44"/>
      <c r="C9" s="44"/>
      <c r="D9" s="44"/>
      <c r="E9" s="44">
        <v>1514488</v>
      </c>
      <c r="F9" s="44"/>
      <c r="G9" s="44"/>
      <c r="H9" s="44">
        <v>1514488</v>
      </c>
    </row>
    <row r="10" spans="1:8" x14ac:dyDescent="0.25">
      <c r="A10" s="43" t="s">
        <v>511</v>
      </c>
      <c r="B10" s="44"/>
      <c r="C10" s="44">
        <v>503875</v>
      </c>
      <c r="D10" s="44">
        <v>541334</v>
      </c>
      <c r="E10" s="44">
        <v>-38667</v>
      </c>
      <c r="F10" s="44"/>
      <c r="G10" s="44"/>
      <c r="H10" s="44">
        <v>1006542</v>
      </c>
    </row>
    <row r="11" spans="1:8" x14ac:dyDescent="0.25">
      <c r="A11" s="43" t="s">
        <v>772</v>
      </c>
      <c r="B11" s="44"/>
      <c r="C11" s="44"/>
      <c r="D11" s="44">
        <v>43817</v>
      </c>
      <c r="E11" s="44">
        <v>43334</v>
      </c>
      <c r="F11" s="44"/>
      <c r="G11" s="44"/>
      <c r="H11" s="44">
        <v>87151</v>
      </c>
    </row>
    <row r="12" spans="1:8" x14ac:dyDescent="0.25">
      <c r="A12" s="43" t="s">
        <v>560</v>
      </c>
      <c r="B12" s="44"/>
      <c r="C12" s="44">
        <v>1000001</v>
      </c>
      <c r="D12" s="44">
        <v>812001</v>
      </c>
      <c r="E12" s="44">
        <v>260000</v>
      </c>
      <c r="F12" s="44"/>
      <c r="G12" s="44"/>
      <c r="H12" s="44">
        <v>2072002</v>
      </c>
    </row>
    <row r="13" spans="1:8" x14ac:dyDescent="0.25">
      <c r="A13" s="43" t="s">
        <v>540</v>
      </c>
      <c r="B13" s="44"/>
      <c r="C13" s="44"/>
      <c r="D13" s="44"/>
      <c r="E13" s="44"/>
      <c r="F13" s="44">
        <v>521950</v>
      </c>
      <c r="G13" s="44"/>
      <c r="H13" s="44">
        <v>521950</v>
      </c>
    </row>
    <row r="14" spans="1:8" x14ac:dyDescent="0.25">
      <c r="A14" s="43" t="s">
        <v>716</v>
      </c>
      <c r="B14" s="44"/>
      <c r="C14" s="44">
        <v>162171</v>
      </c>
      <c r="D14" s="44"/>
      <c r="E14" s="44"/>
      <c r="F14" s="44"/>
      <c r="G14" s="44"/>
      <c r="H14" s="44">
        <v>162171</v>
      </c>
    </row>
    <row r="15" spans="1:8" x14ac:dyDescent="0.25">
      <c r="A15" s="43" t="s">
        <v>507</v>
      </c>
      <c r="B15" s="44"/>
      <c r="C15" s="44">
        <v>666668</v>
      </c>
      <c r="D15" s="44">
        <v>889334</v>
      </c>
      <c r="E15" s="44">
        <v>86667</v>
      </c>
      <c r="F15" s="44">
        <v>-47450</v>
      </c>
      <c r="G15" s="44"/>
      <c r="H15" s="44">
        <v>1595219</v>
      </c>
    </row>
    <row r="16" spans="1:8" x14ac:dyDescent="0.25">
      <c r="A16" s="43" t="s">
        <v>785</v>
      </c>
      <c r="B16" s="44"/>
      <c r="C16" s="44">
        <v>103721</v>
      </c>
      <c r="D16" s="44">
        <v>341332</v>
      </c>
      <c r="E16" s="44"/>
      <c r="F16" s="44">
        <v>54371</v>
      </c>
      <c r="G16" s="44"/>
      <c r="H16" s="44">
        <v>499424</v>
      </c>
    </row>
    <row r="17" spans="1:8" x14ac:dyDescent="0.25">
      <c r="A17" s="43" t="s">
        <v>108</v>
      </c>
      <c r="B17" s="44"/>
      <c r="C17" s="44">
        <v>37832</v>
      </c>
      <c r="D17" s="44"/>
      <c r="E17" s="44"/>
      <c r="F17" s="44">
        <v>48077</v>
      </c>
      <c r="G17" s="44"/>
      <c r="H17" s="44">
        <v>85909</v>
      </c>
    </row>
    <row r="18" spans="1:8" x14ac:dyDescent="0.25">
      <c r="A18" s="43" t="s">
        <v>762</v>
      </c>
      <c r="B18" s="44"/>
      <c r="C18" s="44"/>
      <c r="D18" s="44">
        <v>1317230</v>
      </c>
      <c r="E18" s="44">
        <v>767046</v>
      </c>
      <c r="F18" s="44"/>
      <c r="G18" s="44"/>
      <c r="H18" s="44">
        <v>2084276</v>
      </c>
    </row>
    <row r="19" spans="1:8" x14ac:dyDescent="0.25">
      <c r="A19" s="43" t="s">
        <v>821</v>
      </c>
      <c r="B19" s="44"/>
      <c r="C19" s="44">
        <v>103272</v>
      </c>
      <c r="D19" s="44">
        <v>43311</v>
      </c>
      <c r="E19" s="44"/>
      <c r="F19" s="44"/>
      <c r="G19" s="44"/>
      <c r="H19" s="44">
        <v>146583</v>
      </c>
    </row>
    <row r="20" spans="1:8" x14ac:dyDescent="0.25">
      <c r="A20" s="43" t="s">
        <v>707</v>
      </c>
      <c r="B20" s="44"/>
      <c r="C20" s="44"/>
      <c r="D20" s="44">
        <v>309335</v>
      </c>
      <c r="E20" s="44"/>
      <c r="F20" s="44"/>
      <c r="G20" s="44"/>
      <c r="H20" s="44">
        <v>309335</v>
      </c>
    </row>
    <row r="21" spans="1:8" x14ac:dyDescent="0.25">
      <c r="A21" s="43" t="s">
        <v>841</v>
      </c>
      <c r="B21" s="44"/>
      <c r="C21" s="44"/>
      <c r="D21" s="44"/>
      <c r="E21" s="44">
        <v>433334</v>
      </c>
      <c r="F21" s="44"/>
      <c r="G21" s="44"/>
      <c r="H21" s="44">
        <v>433334</v>
      </c>
    </row>
    <row r="22" spans="1:8" x14ac:dyDescent="0.25">
      <c r="A22" s="43" t="s">
        <v>738</v>
      </c>
      <c r="B22" s="44"/>
      <c r="C22" s="44">
        <v>33334</v>
      </c>
      <c r="D22" s="44"/>
      <c r="E22" s="44"/>
      <c r="F22" s="44"/>
      <c r="G22" s="44"/>
      <c r="H22" s="44">
        <v>33334</v>
      </c>
    </row>
    <row r="23" spans="1:8" x14ac:dyDescent="0.25">
      <c r="A23" s="43" t="s">
        <v>223</v>
      </c>
      <c r="B23" s="44"/>
      <c r="C23" s="44"/>
      <c r="D23" s="44"/>
      <c r="E23" s="44">
        <v>698257</v>
      </c>
      <c r="F23" s="44">
        <v>759200</v>
      </c>
      <c r="G23" s="44"/>
      <c r="H23" s="44">
        <v>1457457</v>
      </c>
    </row>
    <row r="24" spans="1:8" x14ac:dyDescent="0.25">
      <c r="A24" s="43" t="s">
        <v>626</v>
      </c>
      <c r="B24" s="44"/>
      <c r="C24" s="44"/>
      <c r="D24" s="44"/>
      <c r="E24" s="44">
        <v>46681</v>
      </c>
      <c r="F24" s="44"/>
      <c r="G24" s="44"/>
      <c r="H24" s="44">
        <v>46681</v>
      </c>
    </row>
    <row r="25" spans="1:8" x14ac:dyDescent="0.25">
      <c r="A25" s="43" t="s">
        <v>594</v>
      </c>
      <c r="B25" s="44"/>
      <c r="C25" s="44">
        <v>33334</v>
      </c>
      <c r="D25" s="44"/>
      <c r="E25" s="44"/>
      <c r="F25" s="44"/>
      <c r="G25" s="44"/>
      <c r="H25" s="44">
        <v>33334</v>
      </c>
    </row>
    <row r="26" spans="1:8" x14ac:dyDescent="0.25">
      <c r="A26" s="43" t="s">
        <v>278</v>
      </c>
      <c r="B26" s="44"/>
      <c r="C26" s="44"/>
      <c r="D26" s="44"/>
      <c r="E26" s="44"/>
      <c r="F26" s="44">
        <v>790138</v>
      </c>
      <c r="G26" s="44"/>
      <c r="H26" s="44">
        <v>790138</v>
      </c>
    </row>
    <row r="27" spans="1:8" x14ac:dyDescent="0.25">
      <c r="A27" s="43" t="s">
        <v>513</v>
      </c>
      <c r="B27" s="44"/>
      <c r="C27" s="44">
        <v>33334</v>
      </c>
      <c r="D27" s="44"/>
      <c r="E27" s="44"/>
      <c r="F27" s="44"/>
      <c r="G27" s="44"/>
      <c r="H27" s="44">
        <v>33334</v>
      </c>
    </row>
    <row r="28" spans="1:8" x14ac:dyDescent="0.25">
      <c r="A28" s="43" t="s">
        <v>376</v>
      </c>
      <c r="B28" s="44"/>
      <c r="C28" s="44"/>
      <c r="D28" s="44"/>
      <c r="E28" s="44">
        <v>346667</v>
      </c>
      <c r="F28" s="44">
        <v>-129999</v>
      </c>
      <c r="G28" s="44"/>
      <c r="H28" s="44">
        <v>216668</v>
      </c>
    </row>
    <row r="29" spans="1:8" x14ac:dyDescent="0.25">
      <c r="A29" s="43" t="s">
        <v>1968</v>
      </c>
      <c r="B29" s="44"/>
      <c r="C29" s="44"/>
      <c r="D29" s="44"/>
      <c r="E29" s="44"/>
      <c r="F29" s="44">
        <v>-47450</v>
      </c>
      <c r="G29" s="44"/>
      <c r="H29" s="44">
        <v>-47450</v>
      </c>
    </row>
    <row r="30" spans="1:8" x14ac:dyDescent="0.25">
      <c r="A30" s="43" t="s">
        <v>787</v>
      </c>
      <c r="B30" s="44"/>
      <c r="C30" s="44">
        <v>266667</v>
      </c>
      <c r="D30" s="44">
        <v>1</v>
      </c>
      <c r="E30" s="44"/>
      <c r="F30" s="44">
        <v>-266668</v>
      </c>
      <c r="G30" s="44"/>
      <c r="H30" s="44">
        <v>0</v>
      </c>
    </row>
    <row r="31" spans="1:8" x14ac:dyDescent="0.25">
      <c r="A31" s="43" t="s">
        <v>503</v>
      </c>
      <c r="B31" s="44"/>
      <c r="C31" s="44">
        <v>115442</v>
      </c>
      <c r="D31" s="44">
        <v>47691</v>
      </c>
      <c r="E31" s="44">
        <v>419904</v>
      </c>
      <c r="F31" s="44"/>
      <c r="G31" s="44"/>
      <c r="H31" s="44">
        <v>583037</v>
      </c>
    </row>
    <row r="32" spans="1:8" x14ac:dyDescent="0.25">
      <c r="A32" s="43" t="s">
        <v>499</v>
      </c>
      <c r="B32" s="44"/>
      <c r="C32" s="44">
        <v>493876</v>
      </c>
      <c r="D32" s="44">
        <v>127151</v>
      </c>
      <c r="E32" s="44">
        <v>49997</v>
      </c>
      <c r="F32" s="44"/>
      <c r="G32" s="44"/>
      <c r="H32" s="44">
        <v>671024</v>
      </c>
    </row>
    <row r="33" spans="1:8" x14ac:dyDescent="0.25">
      <c r="A33" s="43" t="s">
        <v>501</v>
      </c>
      <c r="B33" s="44"/>
      <c r="C33" s="44">
        <v>37172</v>
      </c>
      <c r="D33" s="44"/>
      <c r="E33" s="44"/>
      <c r="F33" s="44"/>
      <c r="G33" s="44"/>
      <c r="H33" s="44">
        <v>37172</v>
      </c>
    </row>
    <row r="34" spans="1:8" x14ac:dyDescent="0.25">
      <c r="A34" s="43" t="s">
        <v>483</v>
      </c>
      <c r="B34" s="44"/>
      <c r="C34" s="44">
        <v>139328</v>
      </c>
      <c r="D34" s="44">
        <v>47209</v>
      </c>
      <c r="E34" s="44"/>
      <c r="F34" s="44"/>
      <c r="G34" s="44"/>
      <c r="H34" s="44">
        <v>186537</v>
      </c>
    </row>
    <row r="35" spans="1:8" x14ac:dyDescent="0.25">
      <c r="A35" s="43" t="s">
        <v>463</v>
      </c>
      <c r="B35" s="44"/>
      <c r="C35" s="44">
        <v>39976</v>
      </c>
      <c r="D35" s="44">
        <v>58969</v>
      </c>
      <c r="E35" s="44">
        <v>138057</v>
      </c>
      <c r="F35" s="44"/>
      <c r="G35" s="44"/>
      <c r="H35" s="44">
        <v>237002</v>
      </c>
    </row>
    <row r="36" spans="1:8" x14ac:dyDescent="0.25">
      <c r="A36" s="43" t="s">
        <v>648</v>
      </c>
      <c r="B36" s="44"/>
      <c r="C36" s="44"/>
      <c r="D36" s="44"/>
      <c r="E36" s="44">
        <v>407720</v>
      </c>
      <c r="F36" s="44"/>
      <c r="G36" s="44"/>
      <c r="H36" s="44">
        <v>407720</v>
      </c>
    </row>
    <row r="37" spans="1:8" x14ac:dyDescent="0.25">
      <c r="A37" s="43" t="s">
        <v>657</v>
      </c>
      <c r="B37" s="44"/>
      <c r="C37" s="44"/>
      <c r="D37" s="44">
        <v>184792</v>
      </c>
      <c r="E37" s="44">
        <v>-134937</v>
      </c>
      <c r="F37" s="44"/>
      <c r="G37" s="44"/>
      <c r="H37" s="44">
        <v>49855</v>
      </c>
    </row>
    <row r="38" spans="1:8" x14ac:dyDescent="0.25">
      <c r="A38" s="43" t="s">
        <v>509</v>
      </c>
      <c r="B38" s="44"/>
      <c r="C38" s="44">
        <v>66668</v>
      </c>
      <c r="D38" s="44"/>
      <c r="E38" s="44"/>
      <c r="F38" s="44"/>
      <c r="G38" s="44"/>
      <c r="H38" s="44">
        <v>66668</v>
      </c>
    </row>
    <row r="39" spans="1:8" x14ac:dyDescent="0.25">
      <c r="A39" s="43" t="s">
        <v>584</v>
      </c>
      <c r="B39" s="44"/>
      <c r="C39" s="44">
        <v>222227</v>
      </c>
      <c r="D39" s="44"/>
      <c r="E39" s="44"/>
      <c r="F39" s="44"/>
      <c r="G39" s="44"/>
      <c r="H39" s="44">
        <v>222227</v>
      </c>
    </row>
    <row r="40" spans="1:8" x14ac:dyDescent="0.25">
      <c r="A40" s="43" t="s">
        <v>837</v>
      </c>
      <c r="B40" s="44"/>
      <c r="C40" s="44"/>
      <c r="D40" s="44">
        <v>125809</v>
      </c>
      <c r="E40" s="44">
        <v>6702</v>
      </c>
      <c r="F40" s="44">
        <v>-49031</v>
      </c>
      <c r="G40" s="44">
        <v>175246</v>
      </c>
      <c r="H40" s="44">
        <v>258726</v>
      </c>
    </row>
    <row r="41" spans="1:8" x14ac:dyDescent="0.25">
      <c r="A41" s="43" t="s">
        <v>710</v>
      </c>
      <c r="B41" s="44"/>
      <c r="C41" s="44"/>
      <c r="D41" s="44">
        <v>38667</v>
      </c>
      <c r="E41" s="44">
        <v>86668</v>
      </c>
      <c r="F41" s="44"/>
      <c r="G41" s="44"/>
      <c r="H41" s="44">
        <v>125335</v>
      </c>
    </row>
    <row r="42" spans="1:8" x14ac:dyDescent="0.25">
      <c r="A42" s="43" t="s">
        <v>866</v>
      </c>
      <c r="B42" s="44"/>
      <c r="C42" s="44"/>
      <c r="D42" s="44"/>
      <c r="E42" s="44">
        <v>475752</v>
      </c>
      <c r="F42" s="44"/>
      <c r="G42" s="44"/>
      <c r="H42" s="44">
        <v>475752</v>
      </c>
    </row>
    <row r="43" spans="1:8" x14ac:dyDescent="0.25">
      <c r="A43" s="43" t="s">
        <v>153</v>
      </c>
      <c r="B43" s="44"/>
      <c r="C43" s="44">
        <v>357925</v>
      </c>
      <c r="D43" s="44">
        <v>850668</v>
      </c>
      <c r="E43" s="44">
        <v>2734311</v>
      </c>
      <c r="F43" s="44">
        <v>65049</v>
      </c>
      <c r="G43" s="44">
        <v>58364</v>
      </c>
      <c r="H43" s="44">
        <v>4066317</v>
      </c>
    </row>
    <row r="44" spans="1:8" x14ac:dyDescent="0.25">
      <c r="A44" s="43" t="s">
        <v>451</v>
      </c>
      <c r="B44" s="44">
        <v>458350</v>
      </c>
      <c r="C44" s="44">
        <v>446824</v>
      </c>
      <c r="D44" s="44"/>
      <c r="E44" s="44"/>
      <c r="F44" s="44"/>
      <c r="G44" s="44"/>
      <c r="H44" s="44">
        <v>905174</v>
      </c>
    </row>
    <row r="45" spans="1:8" x14ac:dyDescent="0.25">
      <c r="A45" s="43" t="s">
        <v>215</v>
      </c>
      <c r="B45" s="44">
        <v>-484</v>
      </c>
      <c r="C45" s="44">
        <v>-518613</v>
      </c>
      <c r="D45" s="44">
        <v>-812001</v>
      </c>
      <c r="E45" s="44">
        <v>-8417349</v>
      </c>
      <c r="F45" s="44">
        <v>-12685039</v>
      </c>
      <c r="G45" s="44">
        <v>-2047468</v>
      </c>
      <c r="H45" s="44">
        <v>-24480954</v>
      </c>
    </row>
    <row r="46" spans="1:8" x14ac:dyDescent="0.25">
      <c r="A46" s="43" t="s">
        <v>711</v>
      </c>
      <c r="B46" s="44"/>
      <c r="C46" s="44"/>
      <c r="D46" s="44">
        <v>941132</v>
      </c>
      <c r="E46" s="44">
        <v>173334</v>
      </c>
      <c r="F46" s="44"/>
      <c r="G46" s="44"/>
      <c r="H46" s="44">
        <v>1114466</v>
      </c>
    </row>
    <row r="47" spans="1:8" x14ac:dyDescent="0.25">
      <c r="A47" s="43" t="s">
        <v>505</v>
      </c>
      <c r="B47" s="44"/>
      <c r="C47" s="44">
        <v>33334</v>
      </c>
      <c r="D47" s="44"/>
      <c r="E47" s="44"/>
      <c r="F47" s="44"/>
      <c r="G47" s="44"/>
      <c r="H47" s="44">
        <v>33334</v>
      </c>
    </row>
    <row r="48" spans="1:8" x14ac:dyDescent="0.25">
      <c r="A48" s="43" t="s">
        <v>861</v>
      </c>
      <c r="B48" s="44"/>
      <c r="C48" s="44">
        <v>-301002</v>
      </c>
      <c r="D48" s="44"/>
      <c r="E48" s="44"/>
      <c r="F48" s="44"/>
      <c r="G48" s="44"/>
      <c r="H48" s="44">
        <v>-301002</v>
      </c>
    </row>
    <row r="49" spans="1:8" x14ac:dyDescent="0.25">
      <c r="A49" s="43" t="s">
        <v>280</v>
      </c>
      <c r="B49" s="44"/>
      <c r="C49" s="44"/>
      <c r="D49" s="44"/>
      <c r="E49" s="44"/>
      <c r="F49" s="44">
        <v>569400</v>
      </c>
      <c r="G49" s="44"/>
      <c r="H49" s="44">
        <v>569400</v>
      </c>
    </row>
    <row r="50" spans="1:8" x14ac:dyDescent="0.25">
      <c r="A50" s="43" t="s">
        <v>495</v>
      </c>
      <c r="B50" s="44"/>
      <c r="C50" s="44">
        <v>766668</v>
      </c>
      <c r="D50" s="44"/>
      <c r="E50" s="44">
        <v>43334</v>
      </c>
      <c r="F50" s="44"/>
      <c r="G50" s="44"/>
      <c r="H50" s="44">
        <v>810002</v>
      </c>
    </row>
    <row r="51" spans="1:8" x14ac:dyDescent="0.25">
      <c r="A51" s="43" t="s">
        <v>493</v>
      </c>
      <c r="B51" s="44"/>
      <c r="C51" s="44">
        <v>3944291</v>
      </c>
      <c r="D51" s="44">
        <v>980112</v>
      </c>
      <c r="E51" s="44"/>
      <c r="F51" s="44"/>
      <c r="G51" s="44"/>
      <c r="H51" s="44">
        <v>4924403</v>
      </c>
    </row>
    <row r="52" spans="1:8" x14ac:dyDescent="0.25">
      <c r="A52" s="43" t="s">
        <v>491</v>
      </c>
      <c r="B52" s="44"/>
      <c r="C52" s="44">
        <v>233334</v>
      </c>
      <c r="D52" s="44">
        <v>344429</v>
      </c>
      <c r="E52" s="44">
        <v>-43333</v>
      </c>
      <c r="F52" s="44"/>
      <c r="G52" s="44"/>
      <c r="H52" s="44">
        <v>534430</v>
      </c>
    </row>
    <row r="53" spans="1:8" x14ac:dyDescent="0.25">
      <c r="A53" s="43" t="s">
        <v>360</v>
      </c>
      <c r="B53" s="44"/>
      <c r="C53" s="44"/>
      <c r="D53" s="44"/>
      <c r="E53" s="44">
        <v>430218</v>
      </c>
      <c r="F53" s="44">
        <v>-220961</v>
      </c>
      <c r="G53" s="44"/>
      <c r="H53" s="44">
        <v>209257</v>
      </c>
    </row>
    <row r="54" spans="1:8" x14ac:dyDescent="0.25">
      <c r="A54" s="43" t="s">
        <v>145</v>
      </c>
      <c r="B54" s="44"/>
      <c r="C54" s="44"/>
      <c r="D54" s="44"/>
      <c r="E54" s="44"/>
      <c r="F54" s="44">
        <v>153230</v>
      </c>
      <c r="G54" s="44"/>
      <c r="H54" s="44">
        <v>153230</v>
      </c>
    </row>
    <row r="55" spans="1:8" x14ac:dyDescent="0.25">
      <c r="A55" s="43" t="s">
        <v>845</v>
      </c>
      <c r="B55" s="44"/>
      <c r="C55" s="44">
        <v>33334</v>
      </c>
      <c r="D55" s="44"/>
      <c r="E55" s="44">
        <v>-476666</v>
      </c>
      <c r="F55" s="44"/>
      <c r="G55" s="44"/>
      <c r="H55" s="44">
        <v>-443332</v>
      </c>
    </row>
    <row r="56" spans="1:8" x14ac:dyDescent="0.25">
      <c r="A56" s="43" t="s">
        <v>674</v>
      </c>
      <c r="B56" s="44"/>
      <c r="C56" s="44"/>
      <c r="D56" s="44">
        <v>270667</v>
      </c>
      <c r="E56" s="44">
        <v>1300001</v>
      </c>
      <c r="F56" s="44"/>
      <c r="G56" s="44"/>
      <c r="H56" s="44">
        <v>1570668</v>
      </c>
    </row>
    <row r="57" spans="1:8" x14ac:dyDescent="0.25">
      <c r="A57" s="43" t="s">
        <v>676</v>
      </c>
      <c r="B57" s="44"/>
      <c r="C57" s="44"/>
      <c r="D57" s="44"/>
      <c r="E57" s="44">
        <v>46773</v>
      </c>
      <c r="F57" s="44"/>
      <c r="G57" s="44"/>
      <c r="H57" s="44">
        <v>46773</v>
      </c>
    </row>
    <row r="58" spans="1:8" x14ac:dyDescent="0.25">
      <c r="A58" s="43" t="s">
        <v>690</v>
      </c>
      <c r="B58" s="44"/>
      <c r="C58" s="44"/>
      <c r="D58" s="44">
        <v>43924</v>
      </c>
      <c r="E58" s="44"/>
      <c r="F58" s="44"/>
      <c r="G58" s="44"/>
      <c r="H58" s="44">
        <v>43924</v>
      </c>
    </row>
    <row r="59" spans="1:8" x14ac:dyDescent="0.25">
      <c r="A59" s="43" t="s">
        <v>741</v>
      </c>
      <c r="B59" s="44"/>
      <c r="C59" s="44">
        <v>133334</v>
      </c>
      <c r="D59" s="44"/>
      <c r="E59" s="44"/>
      <c r="F59" s="44"/>
      <c r="G59" s="44"/>
      <c r="H59" s="44">
        <v>133334</v>
      </c>
    </row>
    <row r="60" spans="1:8" x14ac:dyDescent="0.25">
      <c r="A60" s="43" t="s">
        <v>660</v>
      </c>
      <c r="B60" s="44"/>
      <c r="C60" s="44"/>
      <c r="D60" s="44">
        <v>579340</v>
      </c>
      <c r="E60" s="44"/>
      <c r="F60" s="44"/>
      <c r="G60" s="44"/>
      <c r="H60" s="44">
        <v>579340</v>
      </c>
    </row>
    <row r="61" spans="1:8" x14ac:dyDescent="0.25">
      <c r="A61" s="43" t="s">
        <v>630</v>
      </c>
      <c r="B61" s="44"/>
      <c r="C61" s="44"/>
      <c r="D61" s="44">
        <v>78255</v>
      </c>
      <c r="E61" s="44"/>
      <c r="F61" s="44"/>
      <c r="G61" s="44"/>
      <c r="H61" s="44">
        <v>78255</v>
      </c>
    </row>
    <row r="62" spans="1:8" x14ac:dyDescent="0.25">
      <c r="A62" s="43" t="s">
        <v>409</v>
      </c>
      <c r="B62" s="44"/>
      <c r="C62" s="44">
        <v>915917</v>
      </c>
      <c r="D62" s="44">
        <v>348003</v>
      </c>
      <c r="E62" s="44">
        <v>-470423</v>
      </c>
      <c r="F62" s="44">
        <v>379600</v>
      </c>
      <c r="G62" s="44"/>
      <c r="H62" s="44">
        <v>1173097</v>
      </c>
    </row>
    <row r="63" spans="1:8" x14ac:dyDescent="0.25">
      <c r="A63" s="43" t="s">
        <v>849</v>
      </c>
      <c r="B63" s="44"/>
      <c r="C63" s="44"/>
      <c r="D63" s="44">
        <v>309334</v>
      </c>
      <c r="E63" s="44"/>
      <c r="F63" s="44">
        <v>806933</v>
      </c>
      <c r="G63" s="44"/>
      <c r="H63" s="44">
        <v>1116267</v>
      </c>
    </row>
    <row r="64" spans="1:8" x14ac:dyDescent="0.25">
      <c r="A64" s="43" t="s">
        <v>427</v>
      </c>
      <c r="B64" s="44"/>
      <c r="C64" s="44"/>
      <c r="D64" s="44"/>
      <c r="E64" s="44"/>
      <c r="F64" s="44">
        <v>47450</v>
      </c>
      <c r="G64" s="44"/>
      <c r="H64" s="44">
        <v>47450</v>
      </c>
    </row>
    <row r="65" spans="1:8" x14ac:dyDescent="0.25">
      <c r="A65" s="43" t="s">
        <v>850</v>
      </c>
      <c r="B65" s="44"/>
      <c r="C65" s="44"/>
      <c r="D65" s="44">
        <v>166141</v>
      </c>
      <c r="E65" s="44"/>
      <c r="F65" s="44"/>
      <c r="G65" s="44"/>
      <c r="H65" s="44">
        <v>166141</v>
      </c>
    </row>
    <row r="66" spans="1:8" x14ac:dyDescent="0.25">
      <c r="A66" s="43" t="s">
        <v>693</v>
      </c>
      <c r="B66" s="44"/>
      <c r="C66" s="44"/>
      <c r="D66" s="44">
        <v>77334</v>
      </c>
      <c r="E66" s="44"/>
      <c r="F66" s="44"/>
      <c r="G66" s="44"/>
      <c r="H66" s="44">
        <v>77334</v>
      </c>
    </row>
    <row r="67" spans="1:8" x14ac:dyDescent="0.25">
      <c r="A67" s="43" t="s">
        <v>771</v>
      </c>
      <c r="B67" s="44"/>
      <c r="C67" s="44">
        <v>40542</v>
      </c>
      <c r="D67" s="44">
        <v>865069</v>
      </c>
      <c r="E67" s="44">
        <v>310058</v>
      </c>
      <c r="F67" s="44"/>
      <c r="G67" s="44"/>
      <c r="H67" s="44">
        <v>1215669</v>
      </c>
    </row>
    <row r="68" spans="1:8" x14ac:dyDescent="0.25">
      <c r="A68" s="43" t="s">
        <v>746</v>
      </c>
      <c r="B68" s="44"/>
      <c r="C68" s="44"/>
      <c r="D68" s="44"/>
      <c r="E68" s="44">
        <v>86668</v>
      </c>
      <c r="F68" s="44"/>
      <c r="G68" s="44">
        <v>58364</v>
      </c>
      <c r="H68" s="44">
        <v>145032</v>
      </c>
    </row>
    <row r="69" spans="1:8" x14ac:dyDescent="0.25">
      <c r="A69" s="43" t="s">
        <v>227</v>
      </c>
      <c r="B69" s="44"/>
      <c r="C69" s="44"/>
      <c r="D69" s="44"/>
      <c r="E69" s="44"/>
      <c r="F69" s="44">
        <v>142350</v>
      </c>
      <c r="G69" s="44"/>
      <c r="H69" s="44">
        <v>142350</v>
      </c>
    </row>
    <row r="70" spans="1:8" x14ac:dyDescent="0.25">
      <c r="A70" s="43" t="s">
        <v>638</v>
      </c>
      <c r="B70" s="44"/>
      <c r="C70" s="44"/>
      <c r="D70" s="44">
        <v>1986969</v>
      </c>
      <c r="E70" s="44"/>
      <c r="F70" s="44"/>
      <c r="G70" s="44"/>
      <c r="H70" s="44">
        <v>1986969</v>
      </c>
    </row>
    <row r="71" spans="1:8" x14ac:dyDescent="0.25">
      <c r="A71" s="43" t="s">
        <v>765</v>
      </c>
      <c r="B71" s="44"/>
      <c r="C71" s="44"/>
      <c r="D71" s="44">
        <v>38667</v>
      </c>
      <c r="E71" s="44">
        <v>130002</v>
      </c>
      <c r="F71" s="44"/>
      <c r="G71" s="44"/>
      <c r="H71" s="44">
        <v>168669</v>
      </c>
    </row>
    <row r="72" spans="1:8" x14ac:dyDescent="0.25">
      <c r="A72" s="43" t="s">
        <v>633</v>
      </c>
      <c r="B72" s="44"/>
      <c r="C72" s="44"/>
      <c r="D72" s="44"/>
      <c r="E72" s="44">
        <v>130000</v>
      </c>
      <c r="F72" s="44"/>
      <c r="G72" s="44"/>
      <c r="H72" s="44">
        <v>130000</v>
      </c>
    </row>
    <row r="73" spans="1:8" x14ac:dyDescent="0.25">
      <c r="A73" s="43" t="s">
        <v>1837</v>
      </c>
      <c r="B73" s="44"/>
      <c r="C73" s="44"/>
      <c r="D73" s="44"/>
      <c r="E73" s="44">
        <v>650002</v>
      </c>
      <c r="F73" s="44"/>
      <c r="G73" s="44">
        <v>1634178</v>
      </c>
      <c r="H73" s="44">
        <v>2284180</v>
      </c>
    </row>
    <row r="74" spans="1:8" x14ac:dyDescent="0.25">
      <c r="A74" s="43" t="s">
        <v>696</v>
      </c>
      <c r="B74" s="44"/>
      <c r="C74" s="44"/>
      <c r="D74" s="44">
        <v>39600</v>
      </c>
      <c r="E74" s="44"/>
      <c r="F74" s="44"/>
      <c r="G74" s="44"/>
      <c r="H74" s="44">
        <v>39600</v>
      </c>
    </row>
    <row r="75" spans="1:8" x14ac:dyDescent="0.25">
      <c r="A75" s="43" t="s">
        <v>1983</v>
      </c>
      <c r="B75" s="44"/>
      <c r="C75" s="44"/>
      <c r="D75" s="44"/>
      <c r="E75" s="44"/>
      <c r="F75" s="44">
        <v>72063</v>
      </c>
      <c r="G75" s="44"/>
      <c r="H75" s="44">
        <v>72063</v>
      </c>
    </row>
    <row r="76" spans="1:8" x14ac:dyDescent="0.25">
      <c r="A76" s="43" t="s">
        <v>685</v>
      </c>
      <c r="B76" s="44"/>
      <c r="C76" s="44"/>
      <c r="D76" s="44"/>
      <c r="E76" s="44">
        <v>43334</v>
      </c>
      <c r="F76" s="44"/>
      <c r="G76" s="44"/>
      <c r="H76" s="44">
        <v>43334</v>
      </c>
    </row>
    <row r="77" spans="1:8" x14ac:dyDescent="0.25">
      <c r="A77" s="43" t="s">
        <v>766</v>
      </c>
      <c r="B77" s="44"/>
      <c r="C77" s="44"/>
      <c r="D77" s="44"/>
      <c r="E77" s="44">
        <v>43765</v>
      </c>
      <c r="F77" s="44"/>
      <c r="G77" s="44">
        <v>58364</v>
      </c>
      <c r="H77" s="44">
        <v>102129</v>
      </c>
    </row>
    <row r="78" spans="1:8" x14ac:dyDescent="0.25">
      <c r="A78" s="43" t="s">
        <v>795</v>
      </c>
      <c r="B78" s="44"/>
      <c r="C78" s="44"/>
      <c r="D78" s="44"/>
      <c r="E78" s="44">
        <v>93008</v>
      </c>
      <c r="F78" s="44"/>
      <c r="G78" s="44"/>
      <c r="H78" s="44">
        <v>93008</v>
      </c>
    </row>
    <row r="79" spans="1:8" x14ac:dyDescent="0.25">
      <c r="A79" s="43" t="s">
        <v>856</v>
      </c>
      <c r="B79" s="44"/>
      <c r="C79" s="44"/>
      <c r="D79" s="44"/>
      <c r="E79" s="44">
        <v>47394</v>
      </c>
      <c r="F79" s="44"/>
      <c r="G79" s="44"/>
      <c r="H79" s="44">
        <v>47394</v>
      </c>
    </row>
    <row r="80" spans="1:8" x14ac:dyDescent="0.25">
      <c r="A80" s="43" t="s">
        <v>619</v>
      </c>
      <c r="B80" s="44"/>
      <c r="C80" s="44"/>
      <c r="D80" s="44">
        <v>623905</v>
      </c>
      <c r="E80" s="44"/>
      <c r="F80" s="44"/>
      <c r="G80" s="44"/>
      <c r="H80" s="44">
        <v>623905</v>
      </c>
    </row>
    <row r="81" spans="1:8" ht="45" x14ac:dyDescent="0.25">
      <c r="A81" s="45" t="s">
        <v>207</v>
      </c>
      <c r="B81" s="44"/>
      <c r="C81" s="44"/>
      <c r="D81" s="44"/>
      <c r="E81" s="44"/>
      <c r="F81" s="44">
        <v>-5729366</v>
      </c>
      <c r="G81" s="44">
        <v>-382648</v>
      </c>
      <c r="H81" s="44">
        <v>-6112014</v>
      </c>
    </row>
    <row r="82" spans="1:8" x14ac:dyDescent="0.25">
      <c r="A82" s="43" t="s">
        <v>668</v>
      </c>
      <c r="B82" s="44"/>
      <c r="C82" s="44">
        <v>40853</v>
      </c>
      <c r="D82" s="44"/>
      <c r="E82" s="44"/>
      <c r="F82" s="44"/>
      <c r="G82" s="44"/>
      <c r="H82" s="44">
        <v>40853</v>
      </c>
    </row>
    <row r="83" spans="1:8" x14ac:dyDescent="0.25">
      <c r="A83" s="43" t="s">
        <v>286</v>
      </c>
      <c r="B83" s="44"/>
      <c r="C83" s="44"/>
      <c r="D83" s="44">
        <v>38667</v>
      </c>
      <c r="E83" s="44">
        <v>311</v>
      </c>
      <c r="F83" s="44">
        <v>146362</v>
      </c>
      <c r="G83" s="44"/>
      <c r="H83" s="44">
        <v>185340</v>
      </c>
    </row>
    <row r="84" spans="1:8" x14ac:dyDescent="0.25">
      <c r="A84" s="43" t="s">
        <v>384</v>
      </c>
      <c r="B84" s="44"/>
      <c r="C84" s="44"/>
      <c r="D84" s="44"/>
      <c r="E84" s="44">
        <v>100310</v>
      </c>
      <c r="F84" s="44">
        <v>-97095</v>
      </c>
      <c r="G84" s="44"/>
      <c r="H84" s="44">
        <v>3215</v>
      </c>
    </row>
    <row r="85" spans="1:8" x14ac:dyDescent="0.25">
      <c r="A85" s="43" t="s">
        <v>396</v>
      </c>
      <c r="B85" s="44"/>
      <c r="C85" s="44"/>
      <c r="D85" s="44">
        <v>541334</v>
      </c>
      <c r="E85" s="44">
        <v>55768</v>
      </c>
      <c r="F85" s="44">
        <v>-52113</v>
      </c>
      <c r="G85" s="44"/>
      <c r="H85" s="44">
        <v>544989</v>
      </c>
    </row>
    <row r="86" spans="1:8" x14ac:dyDescent="0.25">
      <c r="A86" s="43" t="s">
        <v>341</v>
      </c>
      <c r="B86" s="44">
        <v>33291</v>
      </c>
      <c r="C86" s="44">
        <v>-1849319</v>
      </c>
      <c r="D86" s="44">
        <v>-854152</v>
      </c>
      <c r="E86" s="44">
        <v>-173334</v>
      </c>
      <c r="F86" s="44">
        <v>-855607</v>
      </c>
      <c r="G86" s="44"/>
      <c r="H86" s="44">
        <v>-3699121</v>
      </c>
    </row>
    <row r="87" spans="1:8" x14ac:dyDescent="0.25">
      <c r="A87" s="43" t="s">
        <v>853</v>
      </c>
      <c r="B87" s="44"/>
      <c r="C87" s="44"/>
      <c r="D87" s="44">
        <v>-151421</v>
      </c>
      <c r="E87" s="44"/>
      <c r="F87" s="44"/>
      <c r="G87" s="44"/>
      <c r="H87" s="44">
        <v>-151421</v>
      </c>
    </row>
    <row r="88" spans="1:8" x14ac:dyDescent="0.25">
      <c r="A88" s="43" t="s">
        <v>688</v>
      </c>
      <c r="B88" s="44"/>
      <c r="C88" s="44"/>
      <c r="D88" s="44"/>
      <c r="E88" s="44">
        <v>43334</v>
      </c>
      <c r="F88" s="44"/>
      <c r="G88" s="44"/>
      <c r="H88" s="44">
        <v>43334</v>
      </c>
    </row>
    <row r="89" spans="1:8" x14ac:dyDescent="0.25">
      <c r="A89" s="43" t="s">
        <v>827</v>
      </c>
      <c r="B89" s="44"/>
      <c r="C89" s="44"/>
      <c r="D89" s="44">
        <v>130584</v>
      </c>
      <c r="E89" s="44">
        <v>-124000</v>
      </c>
      <c r="F89" s="44"/>
      <c r="G89" s="44"/>
      <c r="H89" s="44">
        <v>6584</v>
      </c>
    </row>
    <row r="90" spans="1:8" x14ac:dyDescent="0.25">
      <c r="A90" s="43" t="s">
        <v>698</v>
      </c>
      <c r="B90" s="44"/>
      <c r="C90" s="44"/>
      <c r="D90" s="44"/>
      <c r="E90" s="44">
        <v>43334</v>
      </c>
      <c r="F90" s="44"/>
      <c r="G90" s="44"/>
      <c r="H90" s="44">
        <v>43334</v>
      </c>
    </row>
    <row r="91" spans="1:8" x14ac:dyDescent="0.25">
      <c r="A91" s="43" t="s">
        <v>836</v>
      </c>
      <c r="B91" s="44"/>
      <c r="C91" s="44"/>
      <c r="D91" s="44">
        <v>38667</v>
      </c>
      <c r="E91" s="44"/>
      <c r="F91" s="44"/>
      <c r="G91" s="44">
        <v>58364</v>
      </c>
      <c r="H91" s="44">
        <v>97031</v>
      </c>
    </row>
    <row r="92" spans="1:8" x14ac:dyDescent="0.25">
      <c r="A92" s="43" t="s">
        <v>733</v>
      </c>
      <c r="B92" s="44"/>
      <c r="C92" s="44"/>
      <c r="D92" s="44">
        <v>348001</v>
      </c>
      <c r="E92" s="44"/>
      <c r="F92" s="44"/>
      <c r="G92" s="44"/>
      <c r="H92" s="44">
        <v>348001</v>
      </c>
    </row>
    <row r="93" spans="1:8" x14ac:dyDescent="0.25">
      <c r="A93" s="43" t="s">
        <v>390</v>
      </c>
      <c r="B93" s="44"/>
      <c r="C93" s="44"/>
      <c r="D93" s="44"/>
      <c r="E93" s="44"/>
      <c r="F93" s="44">
        <v>-43333</v>
      </c>
      <c r="G93" s="44"/>
      <c r="H93" s="44">
        <v>-43333</v>
      </c>
    </row>
    <row r="94" spans="1:8" x14ac:dyDescent="0.25">
      <c r="A94" s="43" t="s">
        <v>810</v>
      </c>
      <c r="B94" s="44"/>
      <c r="C94" s="44"/>
      <c r="D94" s="44">
        <v>38667</v>
      </c>
      <c r="E94" s="44"/>
      <c r="F94" s="44"/>
      <c r="G94" s="44"/>
      <c r="H94" s="44">
        <v>38667</v>
      </c>
    </row>
    <row r="95" spans="1:8" x14ac:dyDescent="0.25">
      <c r="A95" s="43" t="s">
        <v>749</v>
      </c>
      <c r="B95" s="44"/>
      <c r="C95" s="44"/>
      <c r="D95" s="44"/>
      <c r="E95" s="44">
        <v>1168306</v>
      </c>
      <c r="F95" s="44"/>
      <c r="G95" s="44"/>
      <c r="H95" s="44">
        <v>1168306</v>
      </c>
    </row>
    <row r="96" spans="1:8" x14ac:dyDescent="0.25">
      <c r="A96" s="43" t="s">
        <v>732</v>
      </c>
      <c r="B96" s="44"/>
      <c r="C96" s="44"/>
      <c r="D96" s="44">
        <v>77334</v>
      </c>
      <c r="E96" s="44">
        <v>-82276</v>
      </c>
      <c r="F96" s="44"/>
      <c r="G96" s="44"/>
      <c r="H96" s="44">
        <v>-4942</v>
      </c>
    </row>
    <row r="97" spans="1:8" x14ac:dyDescent="0.25">
      <c r="A97" s="43" t="s">
        <v>824</v>
      </c>
      <c r="B97" s="44"/>
      <c r="C97" s="44"/>
      <c r="D97" s="44"/>
      <c r="E97" s="44">
        <v>173334</v>
      </c>
      <c r="F97" s="44"/>
      <c r="G97" s="44"/>
      <c r="H97" s="44">
        <v>173334</v>
      </c>
    </row>
    <row r="98" spans="1:8" x14ac:dyDescent="0.25">
      <c r="A98" s="43" t="s">
        <v>658</v>
      </c>
      <c r="B98" s="44"/>
      <c r="C98" s="44"/>
      <c r="D98" s="44">
        <v>154667</v>
      </c>
      <c r="E98" s="44">
        <v>4927050</v>
      </c>
      <c r="F98" s="44"/>
      <c r="G98" s="44"/>
      <c r="H98" s="44">
        <v>5081717</v>
      </c>
    </row>
    <row r="99" spans="1:8" x14ac:dyDescent="0.25">
      <c r="A99" s="43" t="s">
        <v>465</v>
      </c>
      <c r="B99" s="44"/>
      <c r="C99" s="44">
        <v>887849</v>
      </c>
      <c r="D99" s="44">
        <v>1237334</v>
      </c>
      <c r="E99" s="44">
        <v>1820001</v>
      </c>
      <c r="F99" s="44">
        <v>1328600</v>
      </c>
      <c r="G99" s="44"/>
      <c r="H99" s="44">
        <v>5273784</v>
      </c>
    </row>
    <row r="100" spans="1:8" x14ac:dyDescent="0.25">
      <c r="A100" s="43" t="s">
        <v>576</v>
      </c>
      <c r="B100" s="44"/>
      <c r="C100" s="44">
        <v>35339</v>
      </c>
      <c r="D100" s="44"/>
      <c r="E100" s="44"/>
      <c r="F100" s="44"/>
      <c r="G100" s="44"/>
      <c r="H100" s="44">
        <v>35339</v>
      </c>
    </row>
    <row r="101" spans="1:8" x14ac:dyDescent="0.25">
      <c r="A101" s="43" t="s">
        <v>686</v>
      </c>
      <c r="B101" s="44"/>
      <c r="C101" s="44">
        <v>584877</v>
      </c>
      <c r="D101" s="44"/>
      <c r="E101" s="44"/>
      <c r="F101" s="44"/>
      <c r="G101" s="44"/>
      <c r="H101" s="44">
        <v>584877</v>
      </c>
    </row>
    <row r="102" spans="1:8" x14ac:dyDescent="0.25">
      <c r="A102" s="43" t="s">
        <v>370</v>
      </c>
      <c r="B102" s="44"/>
      <c r="C102" s="44"/>
      <c r="D102" s="44"/>
      <c r="E102" s="44">
        <v>351144</v>
      </c>
      <c r="F102" s="44">
        <v>-346664</v>
      </c>
      <c r="G102" s="44"/>
      <c r="H102" s="44">
        <v>4480</v>
      </c>
    </row>
    <row r="103" spans="1:8" x14ac:dyDescent="0.25">
      <c r="A103" s="43" t="s">
        <v>719</v>
      </c>
      <c r="B103" s="44"/>
      <c r="C103" s="44"/>
      <c r="D103" s="44"/>
      <c r="E103" s="44">
        <v>-983136</v>
      </c>
      <c r="F103" s="44"/>
      <c r="G103" s="44"/>
      <c r="H103" s="44">
        <v>-983136</v>
      </c>
    </row>
    <row r="104" spans="1:8" x14ac:dyDescent="0.25">
      <c r="A104" s="43" t="s">
        <v>461</v>
      </c>
      <c r="B104" s="44"/>
      <c r="C104" s="44">
        <v>33334</v>
      </c>
      <c r="D104" s="44"/>
      <c r="E104" s="44"/>
      <c r="F104" s="44"/>
      <c r="G104" s="44"/>
      <c r="H104" s="44">
        <v>33334</v>
      </c>
    </row>
    <row r="105" spans="1:8" x14ac:dyDescent="0.25">
      <c r="A105" s="43" t="s">
        <v>664</v>
      </c>
      <c r="B105" s="44"/>
      <c r="C105" s="44"/>
      <c r="D105" s="44"/>
      <c r="E105" s="44">
        <v>563334</v>
      </c>
      <c r="F105" s="44"/>
      <c r="G105" s="44"/>
      <c r="H105" s="44">
        <v>563334</v>
      </c>
    </row>
    <row r="106" spans="1:8" x14ac:dyDescent="0.25">
      <c r="A106" s="43" t="s">
        <v>869</v>
      </c>
      <c r="B106" s="44"/>
      <c r="C106" s="44">
        <v>36912</v>
      </c>
      <c r="D106" s="44"/>
      <c r="E106" s="44">
        <v>-35961</v>
      </c>
      <c r="F106" s="44"/>
      <c r="G106" s="44"/>
      <c r="H106" s="44">
        <v>951</v>
      </c>
    </row>
    <row r="107" spans="1:8" x14ac:dyDescent="0.25">
      <c r="A107" s="43" t="s">
        <v>791</v>
      </c>
      <c r="B107" s="44"/>
      <c r="C107" s="44">
        <v>319535</v>
      </c>
      <c r="D107" s="44"/>
      <c r="E107" s="44"/>
      <c r="F107" s="44"/>
      <c r="G107" s="44"/>
      <c r="H107" s="44">
        <v>319535</v>
      </c>
    </row>
    <row r="108" spans="1:8" x14ac:dyDescent="0.25">
      <c r="A108" s="43" t="s">
        <v>457</v>
      </c>
      <c r="B108" s="44"/>
      <c r="C108" s="44">
        <v>609389</v>
      </c>
      <c r="D108" s="44"/>
      <c r="E108" s="44"/>
      <c r="F108" s="44"/>
      <c r="G108" s="44"/>
      <c r="H108" s="44">
        <v>609389</v>
      </c>
    </row>
    <row r="109" spans="1:8" x14ac:dyDescent="0.25">
      <c r="A109" s="43" t="s">
        <v>100</v>
      </c>
      <c r="B109" s="44"/>
      <c r="C109" s="44"/>
      <c r="D109" s="44"/>
      <c r="E109" s="44"/>
      <c r="F109" s="44">
        <v>569400</v>
      </c>
      <c r="G109" s="44"/>
      <c r="H109" s="44">
        <v>569400</v>
      </c>
    </row>
    <row r="110" spans="1:8" x14ac:dyDescent="0.25">
      <c r="A110" s="43" t="s">
        <v>858</v>
      </c>
      <c r="B110" s="44"/>
      <c r="C110" s="44">
        <v>44424</v>
      </c>
      <c r="D110" s="44"/>
      <c r="E110" s="44"/>
      <c r="F110" s="44"/>
      <c r="G110" s="44"/>
      <c r="H110" s="44">
        <v>44424</v>
      </c>
    </row>
    <row r="111" spans="1:8" x14ac:dyDescent="0.25">
      <c r="A111" s="43" t="s">
        <v>445</v>
      </c>
      <c r="B111" s="44">
        <v>247883</v>
      </c>
      <c r="C111" s="44">
        <v>-2753052</v>
      </c>
      <c r="D111" s="44">
        <v>-1585654</v>
      </c>
      <c r="E111" s="44">
        <v>-1340066</v>
      </c>
      <c r="F111" s="44">
        <v>-189404</v>
      </c>
      <c r="G111" s="44"/>
      <c r="H111" s="44">
        <v>-5620293</v>
      </c>
    </row>
    <row r="112" spans="1:8" x14ac:dyDescent="0.25">
      <c r="A112" s="43" t="s">
        <v>55</v>
      </c>
      <c r="B112" s="44">
        <v>851585</v>
      </c>
      <c r="C112" s="44">
        <v>-1966101</v>
      </c>
      <c r="D112" s="44">
        <v>-862609</v>
      </c>
      <c r="E112" s="44">
        <v>-8222028</v>
      </c>
      <c r="F112" s="44">
        <v>-10753293</v>
      </c>
      <c r="G112" s="44">
        <v>-2172375</v>
      </c>
      <c r="H112" s="44">
        <v>-23124821</v>
      </c>
    </row>
    <row r="113" spans="1:8" x14ac:dyDescent="0.25">
      <c r="A113" s="43" t="s">
        <v>644</v>
      </c>
      <c r="B113" s="44"/>
      <c r="C113" s="44">
        <v>33334</v>
      </c>
      <c r="D113" s="44"/>
      <c r="E113" s="44"/>
      <c r="F113" s="44"/>
      <c r="G113" s="44"/>
      <c r="H113" s="44">
        <v>33334</v>
      </c>
    </row>
    <row r="114" spans="1:8" x14ac:dyDescent="0.25">
      <c r="A114" s="43" t="s">
        <v>871</v>
      </c>
      <c r="B114" s="44"/>
      <c r="C114" s="44">
        <v>72840</v>
      </c>
      <c r="D114" s="44"/>
      <c r="E114" s="44"/>
      <c r="F114" s="44"/>
      <c r="G114" s="44"/>
      <c r="H114" s="44">
        <v>72840</v>
      </c>
    </row>
    <row r="115" spans="1:8" x14ac:dyDescent="0.25">
      <c r="A115" s="43" t="s">
        <v>392</v>
      </c>
      <c r="B115" s="44"/>
      <c r="C115" s="44">
        <v>68552</v>
      </c>
      <c r="D115" s="44"/>
      <c r="E115" s="44">
        <v>45657</v>
      </c>
      <c r="F115" s="44">
        <v>-48060</v>
      </c>
      <c r="G115" s="44"/>
      <c r="H115" s="44">
        <v>66149</v>
      </c>
    </row>
    <row r="116" spans="1:8" x14ac:dyDescent="0.25">
      <c r="A116" s="43" t="s">
        <v>355</v>
      </c>
      <c r="B116" s="44"/>
      <c r="C116" s="44">
        <v>201925</v>
      </c>
      <c r="D116" s="44">
        <v>43859</v>
      </c>
      <c r="E116" s="44">
        <v>43334</v>
      </c>
      <c r="F116" s="44">
        <v>-268156</v>
      </c>
      <c r="G116" s="44"/>
      <c r="H116" s="44">
        <v>20962</v>
      </c>
    </row>
    <row r="117" spans="1:8" x14ac:dyDescent="0.25">
      <c r="A117" s="43" t="s">
        <v>300</v>
      </c>
      <c r="B117" s="44"/>
      <c r="C117" s="44"/>
      <c r="D117" s="44"/>
      <c r="E117" s="44">
        <v>130000</v>
      </c>
      <c r="F117" s="44">
        <v>2664</v>
      </c>
      <c r="G117" s="44"/>
      <c r="H117" s="44">
        <v>132664</v>
      </c>
    </row>
    <row r="118" spans="1:8" x14ac:dyDescent="0.25">
      <c r="A118" s="43" t="s">
        <v>831</v>
      </c>
      <c r="B118" s="44"/>
      <c r="C118" s="44"/>
      <c r="D118" s="44">
        <v>40786</v>
      </c>
      <c r="E118" s="44"/>
      <c r="F118" s="44"/>
      <c r="G118" s="44"/>
      <c r="H118" s="44">
        <v>40786</v>
      </c>
    </row>
    <row r="119" spans="1:8" x14ac:dyDescent="0.25">
      <c r="A119" s="43" t="s">
        <v>833</v>
      </c>
      <c r="B119" s="44"/>
      <c r="C119" s="44"/>
      <c r="D119" s="44"/>
      <c r="E119" s="44">
        <v>48178</v>
      </c>
      <c r="F119" s="44"/>
      <c r="G119" s="44"/>
      <c r="H119" s="44">
        <v>48178</v>
      </c>
    </row>
    <row r="120" spans="1:8" x14ac:dyDescent="0.25">
      <c r="A120" s="43" t="s">
        <v>481</v>
      </c>
      <c r="B120" s="44"/>
      <c r="C120" s="44">
        <v>683284</v>
      </c>
      <c r="D120" s="44"/>
      <c r="E120" s="44"/>
      <c r="F120" s="44"/>
      <c r="G120" s="44"/>
      <c r="H120" s="44">
        <v>683284</v>
      </c>
    </row>
    <row r="121" spans="1:8" x14ac:dyDescent="0.25">
      <c r="A121" s="43" t="s">
        <v>425</v>
      </c>
      <c r="B121" s="44"/>
      <c r="C121" s="44"/>
      <c r="D121" s="44">
        <v>129717</v>
      </c>
      <c r="E121" s="44"/>
      <c r="F121" s="44">
        <v>10832</v>
      </c>
      <c r="G121" s="44"/>
      <c r="H121" s="44">
        <v>140549</v>
      </c>
    </row>
    <row r="122" spans="1:8" x14ac:dyDescent="0.25">
      <c r="A122" s="43" t="s">
        <v>568</v>
      </c>
      <c r="B122" s="44"/>
      <c r="C122" s="44">
        <v>162500</v>
      </c>
      <c r="D122" s="44"/>
      <c r="E122" s="44">
        <v>2603918</v>
      </c>
      <c r="F122" s="44"/>
      <c r="G122" s="44"/>
      <c r="H122" s="44">
        <v>2766418</v>
      </c>
    </row>
    <row r="123" spans="1:8" x14ac:dyDescent="0.25">
      <c r="A123" s="43" t="s">
        <v>353</v>
      </c>
      <c r="B123" s="44"/>
      <c r="C123" s="44">
        <v>166672</v>
      </c>
      <c r="D123" s="44">
        <v>41918</v>
      </c>
      <c r="E123" s="44">
        <v>4527</v>
      </c>
      <c r="F123" s="44">
        <v>-47450</v>
      </c>
      <c r="G123" s="44"/>
      <c r="H123" s="44">
        <v>165667</v>
      </c>
    </row>
    <row r="124" spans="1:8" x14ac:dyDescent="0.25">
      <c r="A124" s="43" t="s">
        <v>63</v>
      </c>
      <c r="B124" s="44">
        <v>-85590</v>
      </c>
      <c r="C124" s="44">
        <v>-5057413</v>
      </c>
      <c r="D124" s="44">
        <v>-96933</v>
      </c>
      <c r="E124" s="44">
        <v>-9745043</v>
      </c>
      <c r="F124" s="44">
        <v>-10972370</v>
      </c>
      <c r="G124" s="44">
        <v>-274255</v>
      </c>
      <c r="H124" s="44">
        <v>-26231604</v>
      </c>
    </row>
    <row r="125" spans="1:8" x14ac:dyDescent="0.25">
      <c r="A125" s="43" t="s">
        <v>770</v>
      </c>
      <c r="B125" s="44"/>
      <c r="C125" s="44"/>
      <c r="D125" s="44"/>
      <c r="E125" s="44">
        <v>346667</v>
      </c>
      <c r="F125" s="44"/>
      <c r="G125" s="44"/>
      <c r="H125" s="44">
        <v>346667</v>
      </c>
    </row>
    <row r="126" spans="1:8" x14ac:dyDescent="0.25">
      <c r="A126" s="43" t="s">
        <v>163</v>
      </c>
      <c r="B126" s="44"/>
      <c r="C126" s="44">
        <v>158963</v>
      </c>
      <c r="D126" s="44"/>
      <c r="E126" s="44">
        <v>317821</v>
      </c>
      <c r="F126" s="44">
        <v>509930</v>
      </c>
      <c r="G126" s="44"/>
      <c r="H126" s="44">
        <v>986714</v>
      </c>
    </row>
    <row r="127" spans="1:8" x14ac:dyDescent="0.25">
      <c r="A127" s="43" t="s">
        <v>538</v>
      </c>
      <c r="B127" s="44"/>
      <c r="C127" s="44">
        <v>1258209</v>
      </c>
      <c r="D127" s="44">
        <v>929995</v>
      </c>
      <c r="E127" s="44">
        <v>2145571</v>
      </c>
      <c r="F127" s="44">
        <v>108274</v>
      </c>
      <c r="G127" s="44">
        <v>58364</v>
      </c>
      <c r="H127" s="44">
        <v>4500413</v>
      </c>
    </row>
    <row r="128" spans="1:8" x14ac:dyDescent="0.25">
      <c r="A128" s="43" t="s">
        <v>855</v>
      </c>
      <c r="B128" s="44"/>
      <c r="C128" s="44">
        <v>40691</v>
      </c>
      <c r="D128" s="44">
        <v>701373</v>
      </c>
      <c r="E128" s="44">
        <v>54399</v>
      </c>
      <c r="F128" s="44"/>
      <c r="G128" s="44"/>
      <c r="H128" s="44">
        <v>796463</v>
      </c>
    </row>
    <row r="129" spans="1:8" x14ac:dyDescent="0.25">
      <c r="A129" s="43" t="s">
        <v>134</v>
      </c>
      <c r="B129" s="44"/>
      <c r="C129" s="44">
        <v>514401</v>
      </c>
      <c r="D129" s="44">
        <v>1334096</v>
      </c>
      <c r="E129" s="44">
        <v>910004</v>
      </c>
      <c r="F129" s="44">
        <v>237250</v>
      </c>
      <c r="G129" s="44">
        <v>116728</v>
      </c>
      <c r="H129" s="44">
        <v>3112479</v>
      </c>
    </row>
    <row r="130" spans="1:8" x14ac:dyDescent="0.25">
      <c r="A130" s="43" t="s">
        <v>755</v>
      </c>
      <c r="B130" s="44"/>
      <c r="C130" s="44"/>
      <c r="D130" s="44">
        <v>185435</v>
      </c>
      <c r="E130" s="44"/>
      <c r="F130" s="44">
        <v>-185435</v>
      </c>
      <c r="G130" s="44"/>
      <c r="H130" s="44">
        <v>0</v>
      </c>
    </row>
    <row r="131" spans="1:8" x14ac:dyDescent="0.25">
      <c r="A131" s="43" t="s">
        <v>469</v>
      </c>
      <c r="B131" s="44"/>
      <c r="C131" s="44">
        <v>70593</v>
      </c>
      <c r="D131" s="44"/>
      <c r="E131" s="44"/>
      <c r="F131" s="44"/>
      <c r="G131" s="44"/>
      <c r="H131" s="44">
        <v>70593</v>
      </c>
    </row>
    <row r="132" spans="1:8" x14ac:dyDescent="0.25">
      <c r="A132" s="43" t="s">
        <v>489</v>
      </c>
      <c r="B132" s="44"/>
      <c r="C132" s="44">
        <v>190469</v>
      </c>
      <c r="D132" s="44">
        <v>0</v>
      </c>
      <c r="E132" s="44"/>
      <c r="F132" s="44"/>
      <c r="G132" s="44"/>
      <c r="H132" s="44">
        <v>190469</v>
      </c>
    </row>
    <row r="133" spans="1:8" x14ac:dyDescent="0.25">
      <c r="A133" s="43" t="s">
        <v>650</v>
      </c>
      <c r="B133" s="44"/>
      <c r="C133" s="44"/>
      <c r="D133" s="44">
        <v>5734869</v>
      </c>
      <c r="E133" s="44">
        <v>-346666</v>
      </c>
      <c r="F133" s="44"/>
      <c r="G133" s="44"/>
      <c r="H133" s="44">
        <v>5388203</v>
      </c>
    </row>
    <row r="134" spans="1:8" x14ac:dyDescent="0.25">
      <c r="A134" s="43" t="s">
        <v>378</v>
      </c>
      <c r="B134" s="44"/>
      <c r="C134" s="44">
        <v>142357</v>
      </c>
      <c r="D134" s="44">
        <v>331029</v>
      </c>
      <c r="E134" s="44">
        <v>953335</v>
      </c>
      <c r="F134" s="44">
        <v>79050</v>
      </c>
      <c r="G134" s="44"/>
      <c r="H134" s="44">
        <v>1505771</v>
      </c>
    </row>
    <row r="135" spans="1:8" x14ac:dyDescent="0.25">
      <c r="A135" s="43" t="s">
        <v>760</v>
      </c>
      <c r="B135" s="44"/>
      <c r="C135" s="44">
        <v>35329</v>
      </c>
      <c r="D135" s="44"/>
      <c r="E135" s="44"/>
      <c r="F135" s="44"/>
      <c r="G135" s="44"/>
      <c r="H135" s="44">
        <v>35329</v>
      </c>
    </row>
    <row r="136" spans="1:8" x14ac:dyDescent="0.25">
      <c r="A136" s="43" t="s">
        <v>789</v>
      </c>
      <c r="B136" s="44"/>
      <c r="C136" s="44">
        <v>355168</v>
      </c>
      <c r="D136" s="44"/>
      <c r="E136" s="44"/>
      <c r="F136" s="44"/>
      <c r="G136" s="44"/>
      <c r="H136" s="44">
        <v>355168</v>
      </c>
    </row>
    <row r="137" spans="1:8" x14ac:dyDescent="0.25">
      <c r="A137" s="43" t="s">
        <v>715</v>
      </c>
      <c r="B137" s="44"/>
      <c r="C137" s="44">
        <v>34458</v>
      </c>
      <c r="D137" s="44"/>
      <c r="E137" s="44"/>
      <c r="F137" s="44"/>
      <c r="G137" s="44"/>
      <c r="H137" s="44">
        <v>34458</v>
      </c>
    </row>
    <row r="138" spans="1:8" x14ac:dyDescent="0.25">
      <c r="A138" s="43" t="s">
        <v>380</v>
      </c>
      <c r="B138" s="44"/>
      <c r="C138" s="44"/>
      <c r="D138" s="44"/>
      <c r="E138" s="44">
        <v>43334</v>
      </c>
      <c r="F138" s="44">
        <v>-43333</v>
      </c>
      <c r="G138" s="44"/>
      <c r="H138" s="44">
        <v>1</v>
      </c>
    </row>
    <row r="139" spans="1:8" x14ac:dyDescent="0.25">
      <c r="A139" s="43" t="s">
        <v>873</v>
      </c>
      <c r="B139" s="44"/>
      <c r="C139" s="44">
        <v>300001</v>
      </c>
      <c r="D139" s="44"/>
      <c r="E139" s="44"/>
      <c r="F139" s="44"/>
      <c r="G139" s="44"/>
      <c r="H139" s="44">
        <v>300001</v>
      </c>
    </row>
    <row r="140" spans="1:8" x14ac:dyDescent="0.25">
      <c r="A140" s="43" t="s">
        <v>637</v>
      </c>
      <c r="B140" s="44"/>
      <c r="C140" s="44"/>
      <c r="D140" s="44"/>
      <c r="E140" s="44">
        <v>836887</v>
      </c>
      <c r="F140" s="44"/>
      <c r="G140" s="44"/>
      <c r="H140" s="44">
        <v>836887</v>
      </c>
    </row>
    <row r="141" spans="1:8" x14ac:dyDescent="0.25">
      <c r="A141" s="43" t="s">
        <v>419</v>
      </c>
      <c r="B141" s="44"/>
      <c r="C141" s="44"/>
      <c r="D141" s="44"/>
      <c r="E141" s="44"/>
      <c r="F141" s="44">
        <v>47450</v>
      </c>
      <c r="G141" s="44"/>
      <c r="H141" s="44">
        <v>47450</v>
      </c>
    </row>
    <row r="142" spans="1:8" x14ac:dyDescent="0.25">
      <c r="A142" s="43" t="s">
        <v>852</v>
      </c>
      <c r="B142" s="44"/>
      <c r="C142" s="44"/>
      <c r="D142" s="44">
        <v>2379971</v>
      </c>
      <c r="E142" s="44"/>
      <c r="F142" s="44"/>
      <c r="G142" s="44"/>
      <c r="H142" s="44">
        <v>2379971</v>
      </c>
    </row>
    <row r="143" spans="1:8" x14ac:dyDescent="0.25">
      <c r="A143" s="43" t="s">
        <v>459</v>
      </c>
      <c r="B143" s="44"/>
      <c r="C143" s="44">
        <v>33334</v>
      </c>
      <c r="D143" s="44"/>
      <c r="E143" s="44"/>
      <c r="F143" s="44"/>
      <c r="G143" s="44"/>
      <c r="H143" s="44">
        <v>33334</v>
      </c>
    </row>
    <row r="144" spans="1:8" x14ac:dyDescent="0.25">
      <c r="A144" s="43" t="s">
        <v>708</v>
      </c>
      <c r="B144" s="44"/>
      <c r="C144" s="44"/>
      <c r="D144" s="44">
        <v>464002</v>
      </c>
      <c r="E144" s="44"/>
      <c r="F144" s="44"/>
      <c r="G144" s="44"/>
      <c r="H144" s="44">
        <v>464002</v>
      </c>
    </row>
    <row r="145" spans="1:8" x14ac:dyDescent="0.25">
      <c r="A145" s="43" t="s">
        <v>413</v>
      </c>
      <c r="B145" s="44"/>
      <c r="C145" s="44"/>
      <c r="D145" s="44"/>
      <c r="E145" s="44"/>
      <c r="F145" s="44">
        <v>48657</v>
      </c>
      <c r="G145" s="44"/>
      <c r="H145" s="44">
        <v>48657</v>
      </c>
    </row>
    <row r="146" spans="1:8" x14ac:dyDescent="0.25">
      <c r="A146" s="43" t="s">
        <v>592</v>
      </c>
      <c r="B146" s="44"/>
      <c r="C146" s="44">
        <v>111192</v>
      </c>
      <c r="D146" s="44"/>
      <c r="E146" s="44"/>
      <c r="F146" s="44"/>
      <c r="G146" s="44"/>
      <c r="H146" s="44">
        <v>111192</v>
      </c>
    </row>
    <row r="147" spans="1:8" x14ac:dyDescent="0.25">
      <c r="A147" s="43" t="s">
        <v>132</v>
      </c>
      <c r="B147" s="44"/>
      <c r="C147" s="44"/>
      <c r="D147" s="44">
        <v>193334</v>
      </c>
      <c r="E147" s="44"/>
      <c r="F147" s="44">
        <v>99291</v>
      </c>
      <c r="G147" s="44"/>
      <c r="H147" s="44">
        <v>292625</v>
      </c>
    </row>
    <row r="148" spans="1:8" x14ac:dyDescent="0.25">
      <c r="A148" s="43" t="s">
        <v>847</v>
      </c>
      <c r="B148" s="44"/>
      <c r="C148" s="44">
        <v>147857</v>
      </c>
      <c r="D148" s="44">
        <v>38667</v>
      </c>
      <c r="E148" s="44"/>
      <c r="F148" s="44"/>
      <c r="G148" s="44"/>
      <c r="H148" s="44">
        <v>186524</v>
      </c>
    </row>
    <row r="149" spans="1:8" x14ac:dyDescent="0.25">
      <c r="A149" s="43" t="s">
        <v>611</v>
      </c>
      <c r="B149" s="44"/>
      <c r="C149" s="44">
        <v>38090</v>
      </c>
      <c r="D149" s="44"/>
      <c r="E149" s="44"/>
      <c r="F149" s="44"/>
      <c r="G149" s="44"/>
      <c r="H149" s="44">
        <v>38090</v>
      </c>
    </row>
    <row r="150" spans="1:8" x14ac:dyDescent="0.25">
      <c r="A150" s="43" t="s">
        <v>864</v>
      </c>
      <c r="B150" s="44"/>
      <c r="C150" s="44"/>
      <c r="D150" s="44">
        <v>84095</v>
      </c>
      <c r="E150" s="44"/>
      <c r="F150" s="44"/>
      <c r="G150" s="44"/>
      <c r="H150" s="44">
        <v>84095</v>
      </c>
    </row>
    <row r="151" spans="1:8" x14ac:dyDescent="0.25">
      <c r="A151" s="43" t="s">
        <v>86</v>
      </c>
      <c r="B151" s="44"/>
      <c r="C151" s="44"/>
      <c r="D151" s="44"/>
      <c r="E151" s="44">
        <v>50404</v>
      </c>
      <c r="F151" s="44">
        <v>49214</v>
      </c>
      <c r="G151" s="44"/>
      <c r="H151" s="44">
        <v>99618</v>
      </c>
    </row>
    <row r="152" spans="1:8" x14ac:dyDescent="0.25">
      <c r="A152" s="43" t="s">
        <v>231</v>
      </c>
      <c r="B152" s="44"/>
      <c r="C152" s="44"/>
      <c r="D152" s="44"/>
      <c r="E152" s="44">
        <v>1021067</v>
      </c>
      <c r="F152" s="44">
        <v>142350</v>
      </c>
      <c r="G152" s="44"/>
      <c r="H152" s="44">
        <v>1163417</v>
      </c>
    </row>
    <row r="153" spans="1:8" x14ac:dyDescent="0.25">
      <c r="A153" s="43" t="s">
        <v>872</v>
      </c>
      <c r="B153" s="44"/>
      <c r="C153" s="44">
        <v>42440</v>
      </c>
      <c r="D153" s="44"/>
      <c r="E153" s="44"/>
      <c r="F153" s="44"/>
      <c r="G153" s="44"/>
      <c r="H153" s="44">
        <v>42440</v>
      </c>
    </row>
    <row r="154" spans="1:8" x14ac:dyDescent="0.25">
      <c r="A154" s="43" t="s">
        <v>809</v>
      </c>
      <c r="B154" s="44"/>
      <c r="C154" s="44"/>
      <c r="D154" s="44"/>
      <c r="E154" s="44">
        <v>563334</v>
      </c>
      <c r="F154" s="44"/>
      <c r="G154" s="44"/>
      <c r="H154" s="44">
        <v>563334</v>
      </c>
    </row>
    <row r="155" spans="1:8" x14ac:dyDescent="0.25">
      <c r="A155" s="43" t="s">
        <v>294</v>
      </c>
      <c r="B155" s="44"/>
      <c r="C155" s="44">
        <v>375001</v>
      </c>
      <c r="D155" s="44">
        <v>77334</v>
      </c>
      <c r="E155" s="44"/>
      <c r="F155" s="44">
        <v>-38667</v>
      </c>
      <c r="G155" s="44"/>
      <c r="H155" s="44">
        <v>413668</v>
      </c>
    </row>
    <row r="156" spans="1:8" x14ac:dyDescent="0.25">
      <c r="A156" s="43" t="s">
        <v>830</v>
      </c>
      <c r="B156" s="44"/>
      <c r="C156" s="44"/>
      <c r="D156" s="44"/>
      <c r="E156" s="44">
        <v>43334</v>
      </c>
      <c r="F156" s="44"/>
      <c r="G156" s="44"/>
      <c r="H156" s="44">
        <v>43334</v>
      </c>
    </row>
    <row r="157" spans="1:8" x14ac:dyDescent="0.25">
      <c r="A157" s="43" t="s">
        <v>1377</v>
      </c>
      <c r="B157" s="44"/>
      <c r="C157" s="44"/>
      <c r="D157" s="44">
        <v>38667</v>
      </c>
      <c r="E157" s="44">
        <v>-38667</v>
      </c>
      <c r="F157" s="44"/>
      <c r="G157" s="44"/>
      <c r="H157" s="44">
        <v>0</v>
      </c>
    </row>
    <row r="158" spans="1:8" x14ac:dyDescent="0.25">
      <c r="A158" s="43" t="s">
        <v>251</v>
      </c>
      <c r="B158" s="44"/>
      <c r="C158" s="44"/>
      <c r="D158" s="44"/>
      <c r="E158" s="44">
        <v>1343334</v>
      </c>
      <c r="F158" s="44">
        <v>1328600</v>
      </c>
      <c r="G158" s="44"/>
      <c r="H158" s="44">
        <v>2671934</v>
      </c>
    </row>
    <row r="159" spans="1:8" x14ac:dyDescent="0.25">
      <c r="A159" s="43" t="s">
        <v>678</v>
      </c>
      <c r="B159" s="44"/>
      <c r="C159" s="44">
        <v>79302</v>
      </c>
      <c r="D159" s="44">
        <v>778974</v>
      </c>
      <c r="E159" s="44"/>
      <c r="F159" s="44"/>
      <c r="G159" s="44"/>
      <c r="H159" s="44">
        <v>858276</v>
      </c>
    </row>
    <row r="160" spans="1:8" x14ac:dyDescent="0.25">
      <c r="A160" s="43" t="s">
        <v>796</v>
      </c>
      <c r="B160" s="44"/>
      <c r="C160" s="44">
        <v>223355</v>
      </c>
      <c r="D160" s="44"/>
      <c r="E160" s="44">
        <v>136608</v>
      </c>
      <c r="F160" s="44"/>
      <c r="G160" s="44"/>
      <c r="H160" s="44">
        <v>359963</v>
      </c>
    </row>
    <row r="161" spans="1:8" x14ac:dyDescent="0.25">
      <c r="A161" s="43" t="s">
        <v>735</v>
      </c>
      <c r="B161" s="44"/>
      <c r="C161" s="44"/>
      <c r="D161" s="44">
        <v>-33292</v>
      </c>
      <c r="E161" s="44"/>
      <c r="F161" s="44"/>
      <c r="G161" s="44"/>
      <c r="H161" s="44">
        <v>-33292</v>
      </c>
    </row>
    <row r="162" spans="1:8" x14ac:dyDescent="0.25">
      <c r="A162" s="43" t="s">
        <v>298</v>
      </c>
      <c r="B162" s="44"/>
      <c r="C162" s="44"/>
      <c r="D162" s="44">
        <v>124248</v>
      </c>
      <c r="E162" s="44">
        <v>-77334</v>
      </c>
      <c r="F162" s="44">
        <v>-3597417</v>
      </c>
      <c r="G162" s="44"/>
      <c r="H162" s="44">
        <v>-3550503</v>
      </c>
    </row>
    <row r="163" spans="1:8" x14ac:dyDescent="0.25">
      <c r="A163" s="43" t="s">
        <v>485</v>
      </c>
      <c r="B163" s="44"/>
      <c r="C163" s="44">
        <v>101621</v>
      </c>
      <c r="D163" s="44"/>
      <c r="E163" s="44"/>
      <c r="F163" s="44"/>
      <c r="G163" s="44"/>
      <c r="H163" s="44">
        <v>101621</v>
      </c>
    </row>
    <row r="164" spans="1:8" x14ac:dyDescent="0.25">
      <c r="A164" s="43" t="s">
        <v>808</v>
      </c>
      <c r="B164" s="44"/>
      <c r="C164" s="44"/>
      <c r="D164" s="44">
        <v>126000</v>
      </c>
      <c r="E164" s="44"/>
      <c r="F164" s="44"/>
      <c r="G164" s="44"/>
      <c r="H164" s="44">
        <v>126000</v>
      </c>
    </row>
    <row r="165" spans="1:8" x14ac:dyDescent="0.25">
      <c r="A165" s="43" t="s">
        <v>778</v>
      </c>
      <c r="B165" s="44"/>
      <c r="C165" s="44"/>
      <c r="D165" s="44">
        <v>0</v>
      </c>
      <c r="E165" s="44">
        <v>44906</v>
      </c>
      <c r="F165" s="44"/>
      <c r="G165" s="44"/>
      <c r="H165" s="44">
        <v>44906</v>
      </c>
    </row>
    <row r="166" spans="1:8" x14ac:dyDescent="0.25">
      <c r="A166" s="43" t="s">
        <v>288</v>
      </c>
      <c r="B166" s="44"/>
      <c r="C166" s="44"/>
      <c r="D166" s="44">
        <v>551296</v>
      </c>
      <c r="E166" s="44"/>
      <c r="F166" s="44">
        <v>-114394</v>
      </c>
      <c r="G166" s="44">
        <v>58364</v>
      </c>
      <c r="H166" s="44">
        <v>495266</v>
      </c>
    </row>
    <row r="167" spans="1:8" x14ac:dyDescent="0.25">
      <c r="A167" s="43" t="s">
        <v>122</v>
      </c>
      <c r="B167" s="44"/>
      <c r="C167" s="44">
        <v>253936</v>
      </c>
      <c r="D167" s="44">
        <v>-32726</v>
      </c>
      <c r="E167" s="44">
        <v>1050747</v>
      </c>
      <c r="F167" s="44">
        <v>47450</v>
      </c>
      <c r="G167" s="44"/>
      <c r="H167" s="44">
        <v>1319407</v>
      </c>
    </row>
    <row r="168" spans="1:8" x14ac:dyDescent="0.25">
      <c r="A168" s="43" t="s">
        <v>570</v>
      </c>
      <c r="B168" s="44"/>
      <c r="C168" s="44">
        <v>169001</v>
      </c>
      <c r="D168" s="44">
        <v>312009</v>
      </c>
      <c r="E168" s="44">
        <v>47108</v>
      </c>
      <c r="F168" s="44"/>
      <c r="G168" s="44"/>
      <c r="H168" s="44">
        <v>528118</v>
      </c>
    </row>
    <row r="169" spans="1:8" x14ac:dyDescent="0.25">
      <c r="A169" s="43" t="s">
        <v>671</v>
      </c>
      <c r="B169" s="44"/>
      <c r="C169" s="44">
        <v>551543</v>
      </c>
      <c r="D169" s="44"/>
      <c r="E169" s="44"/>
      <c r="F169" s="44"/>
      <c r="G169" s="44"/>
      <c r="H169" s="44">
        <v>551543</v>
      </c>
    </row>
    <row r="170" spans="1:8" x14ac:dyDescent="0.25">
      <c r="A170" s="43" t="s">
        <v>487</v>
      </c>
      <c r="B170" s="44"/>
      <c r="C170" s="44">
        <v>238212</v>
      </c>
      <c r="D170" s="44"/>
      <c r="E170" s="44"/>
      <c r="F170" s="44"/>
      <c r="G170" s="44"/>
      <c r="H170" s="44">
        <v>238212</v>
      </c>
    </row>
    <row r="171" spans="1:8" x14ac:dyDescent="0.25">
      <c r="A171" s="43" t="s">
        <v>114</v>
      </c>
      <c r="B171" s="44"/>
      <c r="C171" s="44">
        <v>1600002</v>
      </c>
      <c r="D171" s="44">
        <v>7192004</v>
      </c>
      <c r="E171" s="44">
        <v>4983335</v>
      </c>
      <c r="F171" s="44">
        <v>10249201</v>
      </c>
      <c r="G171" s="44">
        <v>1634179</v>
      </c>
      <c r="H171" s="44">
        <v>25658721</v>
      </c>
    </row>
    <row r="172" spans="1:8" x14ac:dyDescent="0.25">
      <c r="A172" s="43" t="s">
        <v>142</v>
      </c>
      <c r="B172" s="44"/>
      <c r="C172" s="44">
        <v>677707</v>
      </c>
      <c r="D172" s="44">
        <v>193334</v>
      </c>
      <c r="E172" s="44">
        <v>667973</v>
      </c>
      <c r="F172" s="44">
        <v>-354177</v>
      </c>
      <c r="G172" s="44"/>
      <c r="H172" s="44">
        <v>1184837</v>
      </c>
    </row>
    <row r="173" spans="1:8" x14ac:dyDescent="0.25">
      <c r="A173" s="43" t="s">
        <v>447</v>
      </c>
      <c r="B173" s="44"/>
      <c r="C173" s="44">
        <v>257660</v>
      </c>
      <c r="D173" s="44"/>
      <c r="E173" s="44"/>
      <c r="F173" s="44"/>
      <c r="G173" s="44"/>
      <c r="H173" s="44">
        <v>257660</v>
      </c>
    </row>
    <row r="174" spans="1:8" x14ac:dyDescent="0.25">
      <c r="A174" s="43" t="s">
        <v>473</v>
      </c>
      <c r="B174" s="44"/>
      <c r="C174" s="44">
        <v>653834</v>
      </c>
      <c r="D174" s="44"/>
      <c r="E174" s="44"/>
      <c r="F174" s="44"/>
      <c r="G174" s="44"/>
      <c r="H174" s="44">
        <v>653834</v>
      </c>
    </row>
    <row r="175" spans="1:8" x14ac:dyDescent="0.25">
      <c r="A175" s="43" t="s">
        <v>780</v>
      </c>
      <c r="B175" s="44"/>
      <c r="C175" s="44"/>
      <c r="D175" s="44">
        <v>5334</v>
      </c>
      <c r="E175" s="44"/>
      <c r="F175" s="44"/>
      <c r="G175" s="44"/>
      <c r="H175" s="44">
        <v>5334</v>
      </c>
    </row>
    <row r="176" spans="1:8" x14ac:dyDescent="0.25">
      <c r="A176" s="43" t="s">
        <v>596</v>
      </c>
      <c r="B176" s="44"/>
      <c r="C176" s="44">
        <v>133336</v>
      </c>
      <c r="D176" s="44"/>
      <c r="E176" s="44"/>
      <c r="F176" s="44"/>
      <c r="G176" s="44"/>
      <c r="H176" s="44">
        <v>133336</v>
      </c>
    </row>
    <row r="177" spans="1:8" x14ac:dyDescent="0.25">
      <c r="A177" s="43" t="s">
        <v>702</v>
      </c>
      <c r="B177" s="44"/>
      <c r="C177" s="44"/>
      <c r="D177" s="44"/>
      <c r="E177" s="44">
        <v>681803</v>
      </c>
      <c r="F177" s="44"/>
      <c r="G177" s="44"/>
      <c r="H177" s="44">
        <v>681803</v>
      </c>
    </row>
    <row r="178" spans="1:8" x14ac:dyDescent="0.25">
      <c r="A178" s="43" t="s">
        <v>751</v>
      </c>
      <c r="B178" s="44"/>
      <c r="C178" s="44"/>
      <c r="D178" s="44"/>
      <c r="E178" s="44">
        <v>2235</v>
      </c>
      <c r="F178" s="44"/>
      <c r="G178" s="44"/>
      <c r="H178" s="44">
        <v>2235</v>
      </c>
    </row>
    <row r="179" spans="1:8" x14ac:dyDescent="0.25">
      <c r="A179" s="43" t="s">
        <v>812</v>
      </c>
      <c r="B179" s="44"/>
      <c r="C179" s="44"/>
      <c r="D179" s="44"/>
      <c r="E179" s="44">
        <v>43334</v>
      </c>
      <c r="F179" s="44"/>
      <c r="G179" s="44"/>
      <c r="H179" s="44">
        <v>43334</v>
      </c>
    </row>
    <row r="180" spans="1:8" x14ac:dyDescent="0.25">
      <c r="A180" s="43" t="s">
        <v>588</v>
      </c>
      <c r="B180" s="44"/>
      <c r="C180" s="44">
        <v>58649</v>
      </c>
      <c r="D180" s="44">
        <v>47364</v>
      </c>
      <c r="E180" s="44"/>
      <c r="F180" s="44"/>
      <c r="G180" s="44"/>
      <c r="H180" s="44">
        <v>106013</v>
      </c>
    </row>
    <row r="181" spans="1:8" x14ac:dyDescent="0.25">
      <c r="A181" s="43" t="s">
        <v>477</v>
      </c>
      <c r="B181" s="44"/>
      <c r="C181" s="44">
        <v>100000</v>
      </c>
      <c r="D181" s="44">
        <v>524326</v>
      </c>
      <c r="E181" s="44"/>
      <c r="F181" s="44"/>
      <c r="G181" s="44"/>
      <c r="H181" s="44">
        <v>624326</v>
      </c>
    </row>
    <row r="182" spans="1:8" x14ac:dyDescent="0.25">
      <c r="A182" s="43" t="s">
        <v>136</v>
      </c>
      <c r="B182" s="44"/>
      <c r="C182" s="44">
        <v>171517</v>
      </c>
      <c r="D182" s="44">
        <v>-67472</v>
      </c>
      <c r="E182" s="44">
        <v>1213334</v>
      </c>
      <c r="F182" s="44">
        <v>1423500</v>
      </c>
      <c r="G182" s="44"/>
      <c r="H182" s="44">
        <v>2740879</v>
      </c>
    </row>
    <row r="183" spans="1:8" x14ac:dyDescent="0.25">
      <c r="A183" s="43" t="s">
        <v>221</v>
      </c>
      <c r="B183" s="44"/>
      <c r="C183" s="44"/>
      <c r="D183" s="44">
        <v>196924</v>
      </c>
      <c r="E183" s="44">
        <v>43334</v>
      </c>
      <c r="F183" s="44">
        <v>47450</v>
      </c>
      <c r="G183" s="44"/>
      <c r="H183" s="44">
        <v>287708</v>
      </c>
    </row>
    <row r="184" spans="1:8" x14ac:dyDescent="0.25">
      <c r="A184" s="43" t="s">
        <v>736</v>
      </c>
      <c r="B184" s="44"/>
      <c r="C184" s="44">
        <v>33334</v>
      </c>
      <c r="D184" s="44"/>
      <c r="E184" s="44"/>
      <c r="F184" s="44"/>
      <c r="G184" s="44"/>
      <c r="H184" s="44">
        <v>33334</v>
      </c>
    </row>
    <row r="185" spans="1:8" x14ac:dyDescent="0.25">
      <c r="A185" s="43" t="s">
        <v>558</v>
      </c>
      <c r="B185" s="44"/>
      <c r="C185" s="44">
        <v>35450</v>
      </c>
      <c r="D185" s="44"/>
      <c r="E185" s="44"/>
      <c r="F185" s="44"/>
      <c r="G185" s="44"/>
      <c r="H185" s="44">
        <v>35450</v>
      </c>
    </row>
    <row r="186" spans="1:8" x14ac:dyDescent="0.25">
      <c r="A186" s="43" t="s">
        <v>846</v>
      </c>
      <c r="B186" s="44"/>
      <c r="C186" s="44">
        <v>37742</v>
      </c>
      <c r="D186" s="44"/>
      <c r="E186" s="44"/>
      <c r="F186" s="44"/>
      <c r="G186" s="44"/>
      <c r="H186" s="44">
        <v>37742</v>
      </c>
    </row>
    <row r="187" spans="1:8" x14ac:dyDescent="0.25">
      <c r="A187" s="43" t="s">
        <v>730</v>
      </c>
      <c r="B187" s="44"/>
      <c r="C187" s="44"/>
      <c r="D187" s="44"/>
      <c r="E187" s="44">
        <v>43334</v>
      </c>
      <c r="F187" s="44"/>
      <c r="G187" s="44"/>
      <c r="H187" s="44">
        <v>43334</v>
      </c>
    </row>
    <row r="188" spans="1:8" x14ac:dyDescent="0.25">
      <c r="A188" s="43" t="s">
        <v>542</v>
      </c>
      <c r="B188" s="44"/>
      <c r="C188" s="44">
        <v>66668</v>
      </c>
      <c r="D188" s="44">
        <v>-31931</v>
      </c>
      <c r="E188" s="44"/>
      <c r="F188" s="44">
        <v>94900</v>
      </c>
      <c r="G188" s="44"/>
      <c r="H188" s="44">
        <v>129637</v>
      </c>
    </row>
    <row r="189" spans="1:8" x14ac:dyDescent="0.25">
      <c r="A189" s="43" t="s">
        <v>140</v>
      </c>
      <c r="B189" s="44"/>
      <c r="C189" s="44">
        <v>3153836</v>
      </c>
      <c r="D189" s="44"/>
      <c r="E189" s="44">
        <v>346667</v>
      </c>
      <c r="F189" s="44">
        <v>785809</v>
      </c>
      <c r="G189" s="44">
        <v>0</v>
      </c>
      <c r="H189" s="44">
        <v>4286312</v>
      </c>
    </row>
    <row r="190" spans="1:8" x14ac:dyDescent="0.25">
      <c r="A190" s="43" t="s">
        <v>823</v>
      </c>
      <c r="B190" s="44"/>
      <c r="C190" s="44">
        <v>133334</v>
      </c>
      <c r="D190" s="44"/>
      <c r="E190" s="44"/>
      <c r="F190" s="44"/>
      <c r="G190" s="44"/>
      <c r="H190" s="44">
        <v>133334</v>
      </c>
    </row>
    <row r="191" spans="1:8" x14ac:dyDescent="0.25">
      <c r="A191" s="43" t="s">
        <v>229</v>
      </c>
      <c r="B191" s="44"/>
      <c r="C191" s="44"/>
      <c r="D191" s="44"/>
      <c r="E191" s="44"/>
      <c r="F191" s="44">
        <v>53738</v>
      </c>
      <c r="G191" s="44"/>
      <c r="H191" s="44">
        <v>53738</v>
      </c>
    </row>
    <row r="192" spans="1:8" x14ac:dyDescent="0.25">
      <c r="A192" s="43" t="s">
        <v>621</v>
      </c>
      <c r="B192" s="44"/>
      <c r="C192" s="44"/>
      <c r="D192" s="44">
        <v>46691</v>
      </c>
      <c r="E192" s="44"/>
      <c r="F192" s="44"/>
      <c r="G192" s="44"/>
      <c r="H192" s="44">
        <v>46691</v>
      </c>
    </row>
    <row r="193" spans="1:8" x14ac:dyDescent="0.25">
      <c r="A193" s="43" t="s">
        <v>628</v>
      </c>
      <c r="B193" s="44"/>
      <c r="C193" s="44"/>
      <c r="D193" s="44">
        <v>38667</v>
      </c>
      <c r="E193" s="44"/>
      <c r="F193" s="44"/>
      <c r="G193" s="44"/>
      <c r="H193" s="44">
        <v>38667</v>
      </c>
    </row>
    <row r="194" spans="1:8" x14ac:dyDescent="0.25">
      <c r="A194" s="43" t="s">
        <v>782</v>
      </c>
      <c r="B194" s="44"/>
      <c r="C194" s="44"/>
      <c r="D194" s="44"/>
      <c r="E194" s="44">
        <v>563334</v>
      </c>
      <c r="F194" s="44"/>
      <c r="G194" s="44"/>
      <c r="H194" s="44">
        <v>563334</v>
      </c>
    </row>
    <row r="195" spans="1:8" x14ac:dyDescent="0.25">
      <c r="A195" s="43" t="s">
        <v>700</v>
      </c>
      <c r="B195" s="44"/>
      <c r="C195" s="44"/>
      <c r="D195" s="44">
        <v>701909</v>
      </c>
      <c r="E195" s="44">
        <v>-760732</v>
      </c>
      <c r="F195" s="44"/>
      <c r="G195" s="44"/>
      <c r="H195" s="44">
        <v>-58823</v>
      </c>
    </row>
    <row r="196" spans="1:8" x14ac:dyDescent="0.25">
      <c r="A196" s="43" t="s">
        <v>705</v>
      </c>
      <c r="B196" s="44"/>
      <c r="C196" s="44"/>
      <c r="D196" s="44"/>
      <c r="E196" s="44">
        <v>1603335</v>
      </c>
      <c r="F196" s="44">
        <v>1423500</v>
      </c>
      <c r="G196" s="44"/>
      <c r="H196" s="44">
        <v>3026835</v>
      </c>
    </row>
    <row r="197" spans="1:8" x14ac:dyDescent="0.25">
      <c r="A197" s="43" t="s">
        <v>479</v>
      </c>
      <c r="B197" s="44"/>
      <c r="C197" s="44">
        <v>33632</v>
      </c>
      <c r="D197" s="44"/>
      <c r="E197" s="44"/>
      <c r="F197" s="44">
        <v>47450</v>
      </c>
      <c r="G197" s="44">
        <v>758726</v>
      </c>
      <c r="H197" s="44">
        <v>839808</v>
      </c>
    </row>
    <row r="198" spans="1:8" x14ac:dyDescent="0.25">
      <c r="A198" s="43" t="s">
        <v>417</v>
      </c>
      <c r="B198" s="44"/>
      <c r="C198" s="44">
        <v>2073043</v>
      </c>
      <c r="D198" s="44">
        <v>1203729</v>
      </c>
      <c r="E198" s="44"/>
      <c r="F198" s="44">
        <v>996450</v>
      </c>
      <c r="G198" s="44"/>
      <c r="H198" s="44">
        <v>4273222</v>
      </c>
    </row>
    <row r="199" spans="1:8" x14ac:dyDescent="0.25">
      <c r="A199" s="43" t="s">
        <v>572</v>
      </c>
      <c r="B199" s="44"/>
      <c r="C199" s="44">
        <v>0</v>
      </c>
      <c r="D199" s="44"/>
      <c r="E199" s="44">
        <v>45788</v>
      </c>
      <c r="F199" s="44"/>
      <c r="G199" s="44"/>
      <c r="H199" s="44">
        <v>45788</v>
      </c>
    </row>
    <row r="200" spans="1:8" x14ac:dyDescent="0.25">
      <c r="A200" s="43" t="s">
        <v>302</v>
      </c>
      <c r="B200" s="44"/>
      <c r="C200" s="44"/>
      <c r="D200" s="44"/>
      <c r="E200" s="44">
        <v>87457</v>
      </c>
      <c r="F200" s="44">
        <v>-43874</v>
      </c>
      <c r="G200" s="44"/>
      <c r="H200" s="44">
        <v>43583</v>
      </c>
    </row>
    <row r="201" spans="1:8" x14ac:dyDescent="0.25">
      <c r="A201" s="43" t="s">
        <v>806</v>
      </c>
      <c r="B201" s="44"/>
      <c r="C201" s="44"/>
      <c r="D201" s="44">
        <v>1957651</v>
      </c>
      <c r="E201" s="44">
        <v>730626</v>
      </c>
      <c r="F201" s="44">
        <v>476445</v>
      </c>
      <c r="G201" s="44"/>
      <c r="H201" s="44">
        <v>3164722</v>
      </c>
    </row>
    <row r="202" spans="1:8" x14ac:dyDescent="0.25">
      <c r="A202" s="43" t="s">
        <v>167</v>
      </c>
      <c r="B202" s="44"/>
      <c r="C202" s="44">
        <v>189931</v>
      </c>
      <c r="D202" s="44"/>
      <c r="E202" s="44">
        <v>1263265</v>
      </c>
      <c r="F202" s="44">
        <v>-469263</v>
      </c>
      <c r="G202" s="44">
        <v>291818</v>
      </c>
      <c r="H202" s="44">
        <v>1275751</v>
      </c>
    </row>
    <row r="203" spans="1:8" x14ac:dyDescent="0.25">
      <c r="A203" s="43" t="s">
        <v>398</v>
      </c>
      <c r="B203" s="44"/>
      <c r="C203" s="44"/>
      <c r="D203" s="44"/>
      <c r="E203" s="44">
        <v>130001</v>
      </c>
      <c r="F203" s="44">
        <v>-86666</v>
      </c>
      <c r="G203" s="44"/>
      <c r="H203" s="44">
        <v>43335</v>
      </c>
    </row>
    <row r="204" spans="1:8" x14ac:dyDescent="0.25">
      <c r="A204" s="43" t="s">
        <v>1595</v>
      </c>
      <c r="B204" s="44"/>
      <c r="C204" s="44"/>
      <c r="D204" s="44">
        <v>38667</v>
      </c>
      <c r="E204" s="44">
        <v>-38667</v>
      </c>
      <c r="F204" s="44"/>
      <c r="G204" s="44"/>
      <c r="H204" s="44">
        <v>0</v>
      </c>
    </row>
    <row r="205" spans="1:8" x14ac:dyDescent="0.25">
      <c r="A205" s="43" t="s">
        <v>1624</v>
      </c>
      <c r="B205" s="44"/>
      <c r="C205" s="44"/>
      <c r="D205" s="44"/>
      <c r="E205" s="44">
        <v>0</v>
      </c>
      <c r="F205" s="44"/>
      <c r="G205" s="44"/>
      <c r="H205" s="44">
        <v>0</v>
      </c>
    </row>
    <row r="206" spans="1:8" x14ac:dyDescent="0.25">
      <c r="A206" s="43" t="s">
        <v>868</v>
      </c>
      <c r="B206" s="44"/>
      <c r="C206" s="44"/>
      <c r="D206" s="44">
        <v>38667</v>
      </c>
      <c r="E206" s="44"/>
      <c r="F206" s="44"/>
      <c r="G206" s="44"/>
      <c r="H206" s="44">
        <v>38667</v>
      </c>
    </row>
    <row r="207" spans="1:8" x14ac:dyDescent="0.25">
      <c r="A207" s="43" t="s">
        <v>639</v>
      </c>
      <c r="B207" s="44"/>
      <c r="C207" s="44">
        <v>33334</v>
      </c>
      <c r="D207" s="44"/>
      <c r="E207" s="44"/>
      <c r="F207" s="44"/>
      <c r="G207" s="44"/>
      <c r="H207" s="44">
        <v>33334</v>
      </c>
    </row>
    <row r="208" spans="1:8" x14ac:dyDescent="0.25">
      <c r="A208" s="43" t="s">
        <v>615</v>
      </c>
      <c r="B208" s="44"/>
      <c r="C208" s="44"/>
      <c r="D208" s="44">
        <v>701910</v>
      </c>
      <c r="E208" s="44"/>
      <c r="F208" s="44"/>
      <c r="G208" s="44"/>
      <c r="H208" s="44">
        <v>701910</v>
      </c>
    </row>
    <row r="209" spans="1:8" x14ac:dyDescent="0.25">
      <c r="A209" s="43" t="s">
        <v>276</v>
      </c>
      <c r="B209" s="44"/>
      <c r="C209" s="44"/>
      <c r="D209" s="44"/>
      <c r="E209" s="44"/>
      <c r="F209" s="44">
        <v>219040</v>
      </c>
      <c r="G209" s="44"/>
      <c r="H209" s="44">
        <v>219040</v>
      </c>
    </row>
    <row r="210" spans="1:8" x14ac:dyDescent="0.25">
      <c r="A210" s="43" t="s">
        <v>600</v>
      </c>
      <c r="B210" s="44"/>
      <c r="C210" s="44">
        <v>306355</v>
      </c>
      <c r="D210" s="44"/>
      <c r="E210" s="44"/>
      <c r="F210" s="44"/>
      <c r="G210" s="44"/>
      <c r="H210" s="44">
        <v>306355</v>
      </c>
    </row>
    <row r="211" spans="1:8" x14ac:dyDescent="0.25">
      <c r="A211" s="43" t="s">
        <v>672</v>
      </c>
      <c r="B211" s="44"/>
      <c r="C211" s="44">
        <v>1931467</v>
      </c>
      <c r="D211" s="44"/>
      <c r="E211" s="44"/>
      <c r="F211" s="44"/>
      <c r="G211" s="44"/>
      <c r="H211" s="44">
        <v>1931467</v>
      </c>
    </row>
    <row r="212" spans="1:8" x14ac:dyDescent="0.25">
      <c r="A212" s="43" t="s">
        <v>578</v>
      </c>
      <c r="B212" s="44"/>
      <c r="C212" s="44">
        <v>633257</v>
      </c>
      <c r="D212" s="44">
        <v>154667</v>
      </c>
      <c r="E212" s="44"/>
      <c r="F212" s="44"/>
      <c r="G212" s="44"/>
      <c r="H212" s="44">
        <v>787924</v>
      </c>
    </row>
    <row r="213" spans="1:8" x14ac:dyDescent="0.25">
      <c r="A213" s="43" t="s">
        <v>699</v>
      </c>
      <c r="B213" s="44"/>
      <c r="C213" s="44"/>
      <c r="D213" s="44">
        <v>170876</v>
      </c>
      <c r="E213" s="44">
        <v>1040001</v>
      </c>
      <c r="F213" s="44"/>
      <c r="G213" s="44"/>
      <c r="H213" s="44">
        <v>1210877</v>
      </c>
    </row>
    <row r="214" spans="1:8" x14ac:dyDescent="0.25">
      <c r="A214" s="43" t="s">
        <v>149</v>
      </c>
      <c r="B214" s="44"/>
      <c r="C214" s="44">
        <v>204963</v>
      </c>
      <c r="D214" s="44">
        <v>-77333</v>
      </c>
      <c r="E214" s="44">
        <v>48542</v>
      </c>
      <c r="F214" s="44">
        <v>1378488</v>
      </c>
      <c r="G214" s="44"/>
      <c r="H214" s="44">
        <v>1554660</v>
      </c>
    </row>
    <row r="215" spans="1:8" x14ac:dyDescent="0.25">
      <c r="A215" s="43" t="s">
        <v>554</v>
      </c>
      <c r="B215" s="44"/>
      <c r="C215" s="44">
        <v>208752</v>
      </c>
      <c r="D215" s="44"/>
      <c r="E215" s="44">
        <v>50573</v>
      </c>
      <c r="F215" s="44"/>
      <c r="G215" s="44"/>
      <c r="H215" s="44">
        <v>259325</v>
      </c>
    </row>
    <row r="216" spans="1:8" x14ac:dyDescent="0.25">
      <c r="A216" s="43" t="s">
        <v>116</v>
      </c>
      <c r="B216" s="44"/>
      <c r="C216" s="44">
        <v>442468</v>
      </c>
      <c r="D216" s="44">
        <v>744870</v>
      </c>
      <c r="E216" s="44">
        <v>-81995</v>
      </c>
      <c r="F216" s="44">
        <v>1652794</v>
      </c>
      <c r="G216" s="44">
        <v>817089</v>
      </c>
      <c r="H216" s="44">
        <v>3575226</v>
      </c>
    </row>
    <row r="217" spans="1:8" x14ac:dyDescent="0.25">
      <c r="A217" s="43" t="s">
        <v>88</v>
      </c>
      <c r="B217" s="44"/>
      <c r="C217" s="44"/>
      <c r="D217" s="44"/>
      <c r="E217" s="44">
        <v>2072449</v>
      </c>
      <c r="F217" s="44">
        <v>-1944342</v>
      </c>
      <c r="G217" s="44"/>
      <c r="H217" s="44">
        <v>128107</v>
      </c>
    </row>
    <row r="218" spans="1:8" x14ac:dyDescent="0.25">
      <c r="A218" s="43" t="s">
        <v>634</v>
      </c>
      <c r="B218" s="44"/>
      <c r="C218" s="44"/>
      <c r="D218" s="44">
        <v>1237336</v>
      </c>
      <c r="E218" s="44"/>
      <c r="F218" s="44"/>
      <c r="G218" s="44"/>
      <c r="H218" s="44">
        <v>1237336</v>
      </c>
    </row>
    <row r="219" spans="1:8" x14ac:dyDescent="0.25">
      <c r="A219" s="43" t="s">
        <v>453</v>
      </c>
      <c r="B219" s="44"/>
      <c r="C219" s="44">
        <v>5259971</v>
      </c>
      <c r="D219" s="44"/>
      <c r="E219" s="44">
        <v>-565457</v>
      </c>
      <c r="F219" s="44">
        <v>-1887619</v>
      </c>
      <c r="G219" s="44"/>
      <c r="H219" s="44">
        <v>2806895</v>
      </c>
    </row>
    <row r="220" spans="1:8" x14ac:dyDescent="0.25">
      <c r="A220" s="43" t="s">
        <v>722</v>
      </c>
      <c r="B220" s="44"/>
      <c r="C220" s="44">
        <v>35104</v>
      </c>
      <c r="D220" s="44">
        <v>-189446</v>
      </c>
      <c r="E220" s="44">
        <v>21945</v>
      </c>
      <c r="F220" s="44"/>
      <c r="G220" s="44"/>
      <c r="H220" s="44">
        <v>-132397</v>
      </c>
    </row>
    <row r="221" spans="1:8" x14ac:dyDescent="0.25">
      <c r="A221" s="43" t="s">
        <v>106</v>
      </c>
      <c r="B221" s="44"/>
      <c r="C221" s="44"/>
      <c r="D221" s="44"/>
      <c r="E221" s="44">
        <v>2784905</v>
      </c>
      <c r="F221" s="44">
        <v>4006383</v>
      </c>
      <c r="G221" s="44"/>
      <c r="H221" s="44">
        <v>6791288</v>
      </c>
    </row>
    <row r="222" spans="1:8" x14ac:dyDescent="0.25">
      <c r="A222" s="43" t="s">
        <v>112</v>
      </c>
      <c r="B222" s="44"/>
      <c r="C222" s="44"/>
      <c r="D222" s="44"/>
      <c r="E222" s="44"/>
      <c r="F222" s="44">
        <v>437690</v>
      </c>
      <c r="G222" s="44"/>
      <c r="H222" s="44">
        <v>437690</v>
      </c>
    </row>
    <row r="223" spans="1:8" x14ac:dyDescent="0.25">
      <c r="A223" s="43" t="s">
        <v>110</v>
      </c>
      <c r="B223" s="44"/>
      <c r="C223" s="44">
        <v>37632</v>
      </c>
      <c r="D223" s="44">
        <v>55863</v>
      </c>
      <c r="E223" s="44">
        <v>133428</v>
      </c>
      <c r="F223" s="44">
        <v>-171739</v>
      </c>
      <c r="G223" s="44"/>
      <c r="H223" s="44">
        <v>55184</v>
      </c>
    </row>
    <row r="224" spans="1:8" x14ac:dyDescent="0.25">
      <c r="A224" s="43" t="s">
        <v>259</v>
      </c>
      <c r="B224" s="44"/>
      <c r="C224" s="44"/>
      <c r="D224" s="44"/>
      <c r="E224" s="44"/>
      <c r="F224" s="44">
        <v>0</v>
      </c>
      <c r="G224" s="44"/>
      <c r="H224" s="44">
        <v>0</v>
      </c>
    </row>
    <row r="225" spans="1:8" x14ac:dyDescent="0.25">
      <c r="A225" s="43" t="s">
        <v>675</v>
      </c>
      <c r="B225" s="44"/>
      <c r="C225" s="44">
        <v>233334</v>
      </c>
      <c r="D225" s="44"/>
      <c r="E225" s="44"/>
      <c r="F225" s="44"/>
      <c r="G225" s="44"/>
      <c r="H225" s="44">
        <v>233334</v>
      </c>
    </row>
    <row r="226" spans="1:8" x14ac:dyDescent="0.25">
      <c r="A226" s="43" t="s">
        <v>817</v>
      </c>
      <c r="B226" s="44"/>
      <c r="C226" s="44">
        <v>33334</v>
      </c>
      <c r="D226" s="44"/>
      <c r="E226" s="44"/>
      <c r="F226" s="44"/>
      <c r="G226" s="44"/>
      <c r="H226" s="44">
        <v>33334</v>
      </c>
    </row>
    <row r="227" spans="1:8" x14ac:dyDescent="0.25">
      <c r="A227" s="43" t="s">
        <v>819</v>
      </c>
      <c r="B227" s="44"/>
      <c r="C227" s="44">
        <v>33334</v>
      </c>
      <c r="D227" s="44"/>
      <c r="E227" s="44"/>
      <c r="F227" s="44"/>
      <c r="G227" s="44"/>
      <c r="H227" s="44">
        <v>33334</v>
      </c>
    </row>
    <row r="228" spans="1:8" x14ac:dyDescent="0.25">
      <c r="A228" s="43" t="s">
        <v>165</v>
      </c>
      <c r="B228" s="44"/>
      <c r="C228" s="44"/>
      <c r="D228" s="44"/>
      <c r="E228" s="44"/>
      <c r="F228" s="44">
        <v>47450</v>
      </c>
      <c r="G228" s="44"/>
      <c r="H228" s="44">
        <v>47450</v>
      </c>
    </row>
    <row r="229" spans="1:8" x14ac:dyDescent="0.25">
      <c r="A229" s="43" t="s">
        <v>548</v>
      </c>
      <c r="B229" s="44"/>
      <c r="C229" s="44">
        <v>39885</v>
      </c>
      <c r="D229" s="44">
        <v>130374</v>
      </c>
      <c r="E229" s="44">
        <v>-348766</v>
      </c>
      <c r="F229" s="44">
        <v>100764</v>
      </c>
      <c r="G229" s="44"/>
      <c r="H229" s="44">
        <v>-77743</v>
      </c>
    </row>
    <row r="230" spans="1:8" x14ac:dyDescent="0.25">
      <c r="A230" s="43" t="s">
        <v>646</v>
      </c>
      <c r="B230" s="44"/>
      <c r="C230" s="44"/>
      <c r="D230" s="44">
        <v>108694</v>
      </c>
      <c r="E230" s="44"/>
      <c r="F230" s="44"/>
      <c r="G230" s="44"/>
      <c r="H230" s="44">
        <v>108694</v>
      </c>
    </row>
    <row r="231" spans="1:8" x14ac:dyDescent="0.25">
      <c r="A231" s="43" t="s">
        <v>1074</v>
      </c>
      <c r="B231" s="44"/>
      <c r="C231" s="44">
        <v>0</v>
      </c>
      <c r="D231" s="44"/>
      <c r="E231" s="44"/>
      <c r="F231" s="44"/>
      <c r="G231" s="44"/>
      <c r="H231" s="44">
        <v>0</v>
      </c>
    </row>
    <row r="232" spans="1:8" x14ac:dyDescent="0.25">
      <c r="A232" s="43" t="s">
        <v>120</v>
      </c>
      <c r="B232" s="44"/>
      <c r="C232" s="44"/>
      <c r="D232" s="44">
        <v>42706</v>
      </c>
      <c r="E232" s="44">
        <v>1040003</v>
      </c>
      <c r="F232" s="44">
        <v>806217</v>
      </c>
      <c r="G232" s="44">
        <v>58364</v>
      </c>
      <c r="H232" s="44">
        <v>1947290</v>
      </c>
    </row>
    <row r="233" spans="1:8" x14ac:dyDescent="0.25">
      <c r="A233" s="43" t="s">
        <v>788</v>
      </c>
      <c r="B233" s="44"/>
      <c r="C233" s="44">
        <v>266667</v>
      </c>
      <c r="D233" s="44"/>
      <c r="E233" s="44"/>
      <c r="F233" s="44"/>
      <c r="G233" s="44"/>
      <c r="H233" s="44">
        <v>266667</v>
      </c>
    </row>
    <row r="234" spans="1:8" x14ac:dyDescent="0.25">
      <c r="A234" s="43" t="s">
        <v>713</v>
      </c>
      <c r="B234" s="44"/>
      <c r="C234" s="44"/>
      <c r="D234" s="44"/>
      <c r="E234" s="44">
        <v>137968</v>
      </c>
      <c r="F234" s="44"/>
      <c r="G234" s="44"/>
      <c r="H234" s="44">
        <v>137968</v>
      </c>
    </row>
    <row r="235" spans="1:8" x14ac:dyDescent="0.25">
      <c r="A235" s="43" t="s">
        <v>803</v>
      </c>
      <c r="B235" s="44"/>
      <c r="C235" s="44"/>
      <c r="D235" s="44">
        <v>38667</v>
      </c>
      <c r="E235" s="44"/>
      <c r="F235" s="44"/>
      <c r="G235" s="44"/>
      <c r="H235" s="44">
        <v>38667</v>
      </c>
    </row>
    <row r="236" spans="1:8" x14ac:dyDescent="0.25">
      <c r="A236" s="43" t="s">
        <v>839</v>
      </c>
      <c r="B236" s="44"/>
      <c r="C236" s="44"/>
      <c r="D236" s="44">
        <v>77334</v>
      </c>
      <c r="E236" s="44">
        <v>-473928</v>
      </c>
      <c r="F236" s="44"/>
      <c r="G236" s="44"/>
      <c r="H236" s="44">
        <v>-396594</v>
      </c>
    </row>
    <row r="237" spans="1:8" x14ac:dyDescent="0.25">
      <c r="A237" s="43" t="s">
        <v>662</v>
      </c>
      <c r="B237" s="44"/>
      <c r="C237" s="44"/>
      <c r="D237" s="44">
        <v>44380</v>
      </c>
      <c r="E237" s="44"/>
      <c r="F237" s="44"/>
      <c r="G237" s="44"/>
      <c r="H237" s="44">
        <v>44380</v>
      </c>
    </row>
    <row r="238" spans="1:8" x14ac:dyDescent="0.25">
      <c r="A238" s="43" t="s">
        <v>703</v>
      </c>
      <c r="B238" s="44"/>
      <c r="C238" s="44"/>
      <c r="D238" s="44"/>
      <c r="E238" s="44">
        <v>780001</v>
      </c>
      <c r="F238" s="44"/>
      <c r="G238" s="44"/>
      <c r="H238" s="44">
        <v>780001</v>
      </c>
    </row>
    <row r="239" spans="1:8" x14ac:dyDescent="0.25">
      <c r="A239" s="43" t="s">
        <v>235</v>
      </c>
      <c r="B239" s="44"/>
      <c r="C239" s="44">
        <v>2154629</v>
      </c>
      <c r="D239" s="44"/>
      <c r="E239" s="44"/>
      <c r="F239" s="44">
        <v>355605</v>
      </c>
      <c r="G239" s="44"/>
      <c r="H239" s="44">
        <v>2510234</v>
      </c>
    </row>
    <row r="240" spans="1:8" x14ac:dyDescent="0.25">
      <c r="A240" s="43" t="s">
        <v>602</v>
      </c>
      <c r="B240" s="44"/>
      <c r="C240" s="44">
        <v>1236763</v>
      </c>
      <c r="D240" s="44">
        <v>248011</v>
      </c>
      <c r="E240" s="44">
        <v>-173329</v>
      </c>
      <c r="F240" s="44"/>
      <c r="G240" s="44"/>
      <c r="H240" s="44">
        <v>1311445</v>
      </c>
    </row>
    <row r="241" spans="1:8" x14ac:dyDescent="0.25">
      <c r="A241" s="43" t="s">
        <v>411</v>
      </c>
      <c r="B241" s="44"/>
      <c r="C241" s="44"/>
      <c r="D241" s="44"/>
      <c r="E241" s="44"/>
      <c r="F241" s="44">
        <v>616850</v>
      </c>
      <c r="G241" s="44"/>
      <c r="H241" s="44">
        <v>616850</v>
      </c>
    </row>
    <row r="242" spans="1:8" x14ac:dyDescent="0.25">
      <c r="A242" s="43" t="s">
        <v>826</v>
      </c>
      <c r="B242" s="44"/>
      <c r="C242" s="44">
        <v>93912</v>
      </c>
      <c r="D242" s="44">
        <v>38667</v>
      </c>
      <c r="E242" s="44">
        <v>43334</v>
      </c>
      <c r="F242" s="44"/>
      <c r="G242" s="44"/>
      <c r="H242" s="44">
        <v>175913</v>
      </c>
    </row>
    <row r="243" spans="1:8" x14ac:dyDescent="0.25">
      <c r="A243" s="43" t="s">
        <v>471</v>
      </c>
      <c r="B243" s="44"/>
      <c r="C243" s="44">
        <v>134011</v>
      </c>
      <c r="D243" s="44">
        <v>1667273</v>
      </c>
      <c r="E243" s="44">
        <v>1077528</v>
      </c>
      <c r="F243" s="44"/>
      <c r="G243" s="44"/>
      <c r="H243" s="44">
        <v>2878812</v>
      </c>
    </row>
    <row r="244" spans="1:8" x14ac:dyDescent="0.25">
      <c r="A244" s="43" t="s">
        <v>834</v>
      </c>
      <c r="B244" s="44"/>
      <c r="C244" s="44"/>
      <c r="D244" s="44">
        <v>4405169</v>
      </c>
      <c r="E244" s="44"/>
      <c r="F244" s="44"/>
      <c r="G244" s="44"/>
      <c r="H244" s="44">
        <v>4405169</v>
      </c>
    </row>
    <row r="245" spans="1:8" x14ac:dyDescent="0.25">
      <c r="A245" s="43" t="s">
        <v>653</v>
      </c>
      <c r="B245" s="44"/>
      <c r="C245" s="44">
        <v>333334</v>
      </c>
      <c r="D245" s="44">
        <v>38667</v>
      </c>
      <c r="E245" s="44"/>
      <c r="F245" s="44"/>
      <c r="G245" s="44"/>
      <c r="H245" s="44">
        <v>372001</v>
      </c>
    </row>
    <row r="246" spans="1:8" x14ac:dyDescent="0.25">
      <c r="A246" s="43" t="s">
        <v>536</v>
      </c>
      <c r="B246" s="44"/>
      <c r="C246" s="44"/>
      <c r="D246" s="44">
        <v>116000</v>
      </c>
      <c r="E246" s="44"/>
      <c r="F246" s="44">
        <v>150707</v>
      </c>
      <c r="G246" s="44"/>
      <c r="H246" s="44">
        <v>266707</v>
      </c>
    </row>
    <row r="247" spans="1:8" x14ac:dyDescent="0.25">
      <c r="A247" s="43" t="s">
        <v>253</v>
      </c>
      <c r="B247" s="44"/>
      <c r="C247" s="44"/>
      <c r="D247" s="44"/>
      <c r="E247" s="44">
        <v>-43333</v>
      </c>
      <c r="F247" s="44">
        <v>242384</v>
      </c>
      <c r="G247" s="44"/>
      <c r="H247" s="44">
        <v>199051</v>
      </c>
    </row>
    <row r="248" spans="1:8" x14ac:dyDescent="0.25">
      <c r="A248" s="43" t="s">
        <v>745</v>
      </c>
      <c r="B248" s="44"/>
      <c r="C248" s="44">
        <v>33334</v>
      </c>
      <c r="D248" s="44"/>
      <c r="E248" s="44">
        <v>790</v>
      </c>
      <c r="F248" s="44"/>
      <c r="G248" s="44"/>
      <c r="H248" s="44">
        <v>34124</v>
      </c>
    </row>
    <row r="249" spans="1:8" x14ac:dyDescent="0.25">
      <c r="A249" s="43" t="s">
        <v>875</v>
      </c>
      <c r="B249" s="44"/>
      <c r="C249" s="44"/>
      <c r="D249" s="44"/>
      <c r="E249" s="44">
        <v>681803</v>
      </c>
      <c r="F249" s="44"/>
      <c r="G249" s="44"/>
      <c r="H249" s="44">
        <v>681803</v>
      </c>
    </row>
    <row r="250" spans="1:8" x14ac:dyDescent="0.25">
      <c r="A250" s="43" t="s">
        <v>641</v>
      </c>
      <c r="B250" s="44"/>
      <c r="C250" s="44"/>
      <c r="D250" s="44">
        <v>502667</v>
      </c>
      <c r="E250" s="44"/>
      <c r="F250" s="44"/>
      <c r="G250" s="44"/>
      <c r="H250" s="44">
        <v>502667</v>
      </c>
    </row>
    <row r="251" spans="1:8" x14ac:dyDescent="0.25">
      <c r="A251" s="43" t="s">
        <v>169</v>
      </c>
      <c r="B251" s="44"/>
      <c r="C251" s="44">
        <v>466668</v>
      </c>
      <c r="D251" s="44">
        <v>194787</v>
      </c>
      <c r="E251" s="44">
        <v>-119175</v>
      </c>
      <c r="F251" s="44">
        <v>213205</v>
      </c>
      <c r="G251" s="44"/>
      <c r="H251" s="44">
        <v>755485</v>
      </c>
    </row>
    <row r="252" spans="1:8" x14ac:dyDescent="0.25">
      <c r="A252" s="43" t="s">
        <v>104</v>
      </c>
      <c r="B252" s="44"/>
      <c r="C252" s="44"/>
      <c r="D252" s="44">
        <v>38667</v>
      </c>
      <c r="E252" s="44"/>
      <c r="F252" s="44">
        <v>50689</v>
      </c>
      <c r="G252" s="44"/>
      <c r="H252" s="44">
        <v>89356</v>
      </c>
    </row>
    <row r="253" spans="1:8" x14ac:dyDescent="0.25">
      <c r="A253" s="43" t="s">
        <v>161</v>
      </c>
      <c r="B253" s="44"/>
      <c r="C253" s="44"/>
      <c r="D253" s="44">
        <v>116000</v>
      </c>
      <c r="E253" s="44">
        <v>846526</v>
      </c>
      <c r="F253" s="44">
        <v>733498</v>
      </c>
      <c r="G253" s="44"/>
      <c r="H253" s="44">
        <v>1696024</v>
      </c>
    </row>
    <row r="254" spans="1:8" x14ac:dyDescent="0.25">
      <c r="A254" s="43" t="s">
        <v>574</v>
      </c>
      <c r="B254" s="44"/>
      <c r="C254" s="44">
        <v>66667</v>
      </c>
      <c r="D254" s="44"/>
      <c r="E254" s="44"/>
      <c r="F254" s="44"/>
      <c r="G254" s="44"/>
      <c r="H254" s="44">
        <v>66667</v>
      </c>
    </row>
    <row r="255" spans="1:8" x14ac:dyDescent="0.25">
      <c r="A255" s="43" t="s">
        <v>68</v>
      </c>
      <c r="B255" s="44">
        <v>525635</v>
      </c>
      <c r="C255" s="44">
        <v>-3270424</v>
      </c>
      <c r="D255" s="44">
        <v>-1006103</v>
      </c>
      <c r="E255" s="44">
        <v>-5406912</v>
      </c>
      <c r="F255" s="44">
        <v>-2108996</v>
      </c>
      <c r="G255" s="44">
        <v>-2127016</v>
      </c>
      <c r="H255" s="44">
        <v>-13393816</v>
      </c>
    </row>
    <row r="256" spans="1:8" x14ac:dyDescent="0.25">
      <c r="A256" s="43" t="s">
        <v>394</v>
      </c>
      <c r="B256" s="44"/>
      <c r="C256" s="44"/>
      <c r="D256" s="44">
        <v>541333</v>
      </c>
      <c r="E256" s="44"/>
      <c r="F256" s="44">
        <v>-43333</v>
      </c>
      <c r="G256" s="44"/>
      <c r="H256" s="44">
        <v>498000</v>
      </c>
    </row>
    <row r="257" spans="1:8" x14ac:dyDescent="0.25">
      <c r="A257" s="43" t="s">
        <v>624</v>
      </c>
      <c r="B257" s="44"/>
      <c r="C257" s="44">
        <v>33763</v>
      </c>
      <c r="D257" s="44"/>
      <c r="E257" s="44"/>
      <c r="F257" s="44"/>
      <c r="G257" s="44"/>
      <c r="H257" s="44">
        <v>33763</v>
      </c>
    </row>
    <row r="258" spans="1:8" x14ac:dyDescent="0.25">
      <c r="A258" s="43" t="s">
        <v>155</v>
      </c>
      <c r="B258" s="44"/>
      <c r="C258" s="44"/>
      <c r="D258" s="44"/>
      <c r="E258" s="44">
        <v>43901</v>
      </c>
      <c r="F258" s="44">
        <v>49552</v>
      </c>
      <c r="G258" s="44"/>
      <c r="H258" s="44">
        <v>93453</v>
      </c>
    </row>
    <row r="259" spans="1:8" x14ac:dyDescent="0.25">
      <c r="A259" s="43" t="s">
        <v>566</v>
      </c>
      <c r="B259" s="44"/>
      <c r="C259" s="44">
        <v>33334</v>
      </c>
      <c r="D259" s="44"/>
      <c r="E259" s="44"/>
      <c r="F259" s="44"/>
      <c r="G259" s="44"/>
      <c r="H259" s="44">
        <v>33334</v>
      </c>
    </row>
    <row r="260" spans="1:8" x14ac:dyDescent="0.25">
      <c r="A260" s="43" t="s">
        <v>388</v>
      </c>
      <c r="B260" s="44"/>
      <c r="C260" s="44"/>
      <c r="D260" s="44">
        <v>38667</v>
      </c>
      <c r="E260" s="44"/>
      <c r="F260" s="44">
        <v>-36529</v>
      </c>
      <c r="G260" s="44"/>
      <c r="H260" s="44">
        <v>2138</v>
      </c>
    </row>
    <row r="261" spans="1:8" x14ac:dyDescent="0.25">
      <c r="A261" s="43" t="s">
        <v>247</v>
      </c>
      <c r="B261" s="44"/>
      <c r="C261" s="44">
        <v>101969</v>
      </c>
      <c r="D261" s="44">
        <v>41460</v>
      </c>
      <c r="E261" s="44">
        <v>88544</v>
      </c>
      <c r="F261" s="44">
        <v>427050</v>
      </c>
      <c r="G261" s="44">
        <v>58364</v>
      </c>
      <c r="H261" s="44">
        <v>717387</v>
      </c>
    </row>
    <row r="262" spans="1:8" x14ac:dyDescent="0.25">
      <c r="A262" s="43" t="s">
        <v>308</v>
      </c>
      <c r="B262" s="44"/>
      <c r="C262" s="44"/>
      <c r="D262" s="44"/>
      <c r="E262" s="44">
        <v>464223</v>
      </c>
      <c r="F262" s="44">
        <v>189800</v>
      </c>
      <c r="G262" s="44">
        <v>58364</v>
      </c>
      <c r="H262" s="44">
        <v>712387</v>
      </c>
    </row>
    <row r="263" spans="1:8" x14ac:dyDescent="0.25">
      <c r="A263" s="43" t="s">
        <v>1456</v>
      </c>
      <c r="B263" s="44"/>
      <c r="C263" s="44"/>
      <c r="D263" s="44">
        <v>24705409</v>
      </c>
      <c r="E263" s="44">
        <v>-24705408</v>
      </c>
      <c r="F263" s="44"/>
      <c r="G263" s="44"/>
      <c r="H263" s="44">
        <v>1</v>
      </c>
    </row>
    <row r="264" spans="1:8" x14ac:dyDescent="0.25">
      <c r="A264" s="43" t="s">
        <v>720</v>
      </c>
      <c r="B264" s="44"/>
      <c r="C264" s="44"/>
      <c r="D264" s="44"/>
      <c r="E264" s="44">
        <v>949256</v>
      </c>
      <c r="F264" s="44"/>
      <c r="G264" s="44"/>
      <c r="H264" s="44">
        <v>949256</v>
      </c>
    </row>
    <row r="265" spans="1:8" x14ac:dyDescent="0.25">
      <c r="A265" s="43" t="s">
        <v>435</v>
      </c>
      <c r="B265" s="44"/>
      <c r="C265" s="44">
        <v>200000</v>
      </c>
      <c r="D265" s="44"/>
      <c r="E265" s="44"/>
      <c r="F265" s="44"/>
      <c r="G265" s="44"/>
      <c r="H265" s="44">
        <v>200000</v>
      </c>
    </row>
    <row r="266" spans="1:8" x14ac:dyDescent="0.25">
      <c r="A266" s="43" t="s">
        <v>728</v>
      </c>
      <c r="B266" s="44"/>
      <c r="C266" s="44"/>
      <c r="D266" s="44">
        <v>554567</v>
      </c>
      <c r="E266" s="44"/>
      <c r="F266" s="44"/>
      <c r="G266" s="44"/>
      <c r="H266" s="44">
        <v>554567</v>
      </c>
    </row>
    <row r="267" spans="1:8" x14ac:dyDescent="0.25">
      <c r="A267" s="43" t="s">
        <v>1611</v>
      </c>
      <c r="B267" s="44"/>
      <c r="C267" s="44"/>
      <c r="D267" s="44"/>
      <c r="E267" s="44">
        <v>0</v>
      </c>
      <c r="F267" s="44"/>
      <c r="G267" s="44"/>
      <c r="H267" s="44">
        <v>0</v>
      </c>
    </row>
    <row r="268" spans="1:8" x14ac:dyDescent="0.25">
      <c r="A268" s="43" t="s">
        <v>757</v>
      </c>
      <c r="B268" s="44"/>
      <c r="C268" s="44"/>
      <c r="D268" s="44"/>
      <c r="E268" s="44">
        <v>-86666</v>
      </c>
      <c r="F268" s="44"/>
      <c r="G268" s="44"/>
      <c r="H268" s="44">
        <v>-86666</v>
      </c>
    </row>
    <row r="269" spans="1:8" x14ac:dyDescent="0.25">
      <c r="A269" s="43" t="s">
        <v>815</v>
      </c>
      <c r="B269" s="44"/>
      <c r="C269" s="44"/>
      <c r="D269" s="44"/>
      <c r="E269" s="44">
        <v>87241</v>
      </c>
      <c r="F269" s="44">
        <v>58426</v>
      </c>
      <c r="G269" s="44"/>
      <c r="H269" s="44">
        <v>145667</v>
      </c>
    </row>
    <row r="270" spans="1:8" x14ac:dyDescent="0.25">
      <c r="A270" s="43" t="s">
        <v>292</v>
      </c>
      <c r="B270" s="44"/>
      <c r="C270" s="44"/>
      <c r="D270" s="44"/>
      <c r="E270" s="44"/>
      <c r="F270" s="44">
        <v>-223304</v>
      </c>
      <c r="G270" s="44"/>
      <c r="H270" s="44">
        <v>-223304</v>
      </c>
    </row>
    <row r="271" spans="1:8" x14ac:dyDescent="0.25">
      <c r="A271" s="43" t="s">
        <v>670</v>
      </c>
      <c r="B271" s="44"/>
      <c r="C271" s="44">
        <v>879735</v>
      </c>
      <c r="D271" s="44">
        <v>7617339</v>
      </c>
      <c r="E271" s="44">
        <v>1213334</v>
      </c>
      <c r="F271" s="44"/>
      <c r="G271" s="44"/>
      <c r="H271" s="44">
        <v>9710408</v>
      </c>
    </row>
    <row r="272" spans="1:8" x14ac:dyDescent="0.25">
      <c r="A272" s="43" t="s">
        <v>691</v>
      </c>
      <c r="B272" s="44"/>
      <c r="C272" s="44">
        <v>285419</v>
      </c>
      <c r="D272" s="44"/>
      <c r="E272" s="44"/>
      <c r="F272" s="44"/>
      <c r="G272" s="44"/>
      <c r="H272" s="44">
        <v>285419</v>
      </c>
    </row>
    <row r="273" spans="1:8" x14ac:dyDescent="0.25">
      <c r="A273" s="43" t="s">
        <v>233</v>
      </c>
      <c r="B273" s="44"/>
      <c r="C273" s="44">
        <v>107289</v>
      </c>
      <c r="D273" s="44"/>
      <c r="E273" s="44"/>
      <c r="F273" s="44">
        <v>203089</v>
      </c>
      <c r="G273" s="44"/>
      <c r="H273" s="44">
        <v>310378</v>
      </c>
    </row>
    <row r="274" spans="1:8" x14ac:dyDescent="0.25">
      <c r="A274" s="43" t="s">
        <v>556</v>
      </c>
      <c r="B274" s="44"/>
      <c r="C274" s="44">
        <v>2403676</v>
      </c>
      <c r="D274" s="44"/>
      <c r="E274" s="44"/>
      <c r="F274" s="44"/>
      <c r="G274" s="44"/>
      <c r="H274" s="44">
        <v>2403676</v>
      </c>
    </row>
    <row r="275" spans="1:8" x14ac:dyDescent="0.25">
      <c r="A275" s="43" t="s">
        <v>748</v>
      </c>
      <c r="B275" s="44"/>
      <c r="C275" s="44"/>
      <c r="D275" s="44">
        <v>116000</v>
      </c>
      <c r="E275" s="44"/>
      <c r="F275" s="44"/>
      <c r="G275" s="44"/>
      <c r="H275" s="44">
        <v>116000</v>
      </c>
    </row>
    <row r="276" spans="1:8" x14ac:dyDescent="0.25">
      <c r="A276" s="43" t="s">
        <v>793</v>
      </c>
      <c r="B276" s="44"/>
      <c r="C276" s="44"/>
      <c r="D276" s="44"/>
      <c r="E276" s="44">
        <v>44938</v>
      </c>
      <c r="F276" s="44"/>
      <c r="G276" s="44"/>
      <c r="H276" s="44">
        <v>44938</v>
      </c>
    </row>
    <row r="277" spans="1:8" x14ac:dyDescent="0.25">
      <c r="A277" s="43" t="s">
        <v>681</v>
      </c>
      <c r="B277" s="44"/>
      <c r="C277" s="44"/>
      <c r="D277" s="44"/>
      <c r="E277" s="44">
        <v>178517</v>
      </c>
      <c r="F277" s="44"/>
      <c r="G277" s="44"/>
      <c r="H277" s="44">
        <v>178517</v>
      </c>
    </row>
    <row r="278" spans="1:8" x14ac:dyDescent="0.25">
      <c r="A278" s="43" t="s">
        <v>310</v>
      </c>
      <c r="B278" s="44"/>
      <c r="C278" s="44"/>
      <c r="D278" s="44"/>
      <c r="E278" s="44"/>
      <c r="F278" s="44">
        <v>94900</v>
      </c>
      <c r="G278" s="44"/>
      <c r="H278" s="44">
        <v>94900</v>
      </c>
    </row>
    <row r="279" spans="1:8" x14ac:dyDescent="0.25">
      <c r="A279" s="43" t="s">
        <v>665</v>
      </c>
      <c r="B279" s="44"/>
      <c r="C279" s="44">
        <v>166667</v>
      </c>
      <c r="D279" s="44"/>
      <c r="E279" s="44"/>
      <c r="F279" s="44"/>
      <c r="G279" s="44"/>
      <c r="H279" s="44">
        <v>166667</v>
      </c>
    </row>
    <row r="280" spans="1:8" x14ac:dyDescent="0.25">
      <c r="A280" s="43" t="s">
        <v>623</v>
      </c>
      <c r="B280" s="44"/>
      <c r="C280" s="44"/>
      <c r="D280" s="44"/>
      <c r="E280" s="44">
        <v>43334</v>
      </c>
      <c r="F280" s="44"/>
      <c r="G280" s="44"/>
      <c r="H280" s="44">
        <v>43334</v>
      </c>
    </row>
    <row r="281" spans="1:8" x14ac:dyDescent="0.25">
      <c r="A281" s="43" t="s">
        <v>759</v>
      </c>
      <c r="B281" s="44"/>
      <c r="C281" s="44">
        <v>33334</v>
      </c>
      <c r="D281" s="44"/>
      <c r="E281" s="44"/>
      <c r="F281" s="44"/>
      <c r="G281" s="44"/>
      <c r="H281" s="44">
        <v>33334</v>
      </c>
    </row>
    <row r="282" spans="1:8" x14ac:dyDescent="0.25">
      <c r="A282" s="43" t="s">
        <v>159</v>
      </c>
      <c r="B282" s="44"/>
      <c r="C282" s="44"/>
      <c r="D282" s="44"/>
      <c r="E282" s="44"/>
      <c r="F282" s="44">
        <v>0</v>
      </c>
      <c r="G282" s="44"/>
      <c r="H282" s="44">
        <v>0</v>
      </c>
    </row>
    <row r="283" spans="1:8" x14ac:dyDescent="0.25">
      <c r="A283" s="43" t="s">
        <v>651</v>
      </c>
      <c r="B283" s="44"/>
      <c r="C283" s="44">
        <v>34288</v>
      </c>
      <c r="D283" s="44"/>
      <c r="E283" s="44"/>
      <c r="F283" s="44"/>
      <c r="G283" s="44"/>
      <c r="H283" s="44">
        <v>34288</v>
      </c>
    </row>
    <row r="284" spans="1:8" x14ac:dyDescent="0.25">
      <c r="A284" s="43" t="s">
        <v>382</v>
      </c>
      <c r="B284" s="44"/>
      <c r="C284" s="44">
        <v>116656</v>
      </c>
      <c r="D284" s="44"/>
      <c r="E284" s="44"/>
      <c r="F284" s="44">
        <v>99017</v>
      </c>
      <c r="G284" s="44"/>
      <c r="H284" s="44">
        <v>215673</v>
      </c>
    </row>
    <row r="285" spans="1:8" x14ac:dyDescent="0.25">
      <c r="A285" s="43" t="s">
        <v>552</v>
      </c>
      <c r="B285" s="44"/>
      <c r="C285" s="44"/>
      <c r="D285" s="44">
        <v>139766</v>
      </c>
      <c r="E285" s="44"/>
      <c r="F285" s="44"/>
      <c r="G285" s="44"/>
      <c r="H285" s="44">
        <v>139766</v>
      </c>
    </row>
    <row r="286" spans="1:8" x14ac:dyDescent="0.25">
      <c r="A286" s="43" t="s">
        <v>550</v>
      </c>
      <c r="B286" s="44"/>
      <c r="C286" s="44">
        <v>360625</v>
      </c>
      <c r="D286" s="44"/>
      <c r="E286" s="44"/>
      <c r="F286" s="44"/>
      <c r="G286" s="44"/>
      <c r="H286" s="44">
        <v>360625</v>
      </c>
    </row>
    <row r="287" spans="1:8" x14ac:dyDescent="0.25">
      <c r="A287" s="43" t="s">
        <v>874</v>
      </c>
      <c r="B287" s="44"/>
      <c r="C287" s="44">
        <v>66668</v>
      </c>
      <c r="D287" s="44">
        <v>43160</v>
      </c>
      <c r="E287" s="44"/>
      <c r="F287" s="44"/>
      <c r="G287" s="44"/>
      <c r="H287" s="44">
        <v>109828</v>
      </c>
    </row>
    <row r="288" spans="1:8" x14ac:dyDescent="0.25">
      <c r="A288" s="43" t="s">
        <v>534</v>
      </c>
      <c r="B288" s="44"/>
      <c r="C288" s="44">
        <v>917144</v>
      </c>
      <c r="D288" s="44">
        <v>716011</v>
      </c>
      <c r="E288" s="44"/>
      <c r="F288" s="44">
        <v>153639</v>
      </c>
      <c r="G288" s="44"/>
      <c r="H288" s="44">
        <v>1786794</v>
      </c>
    </row>
    <row r="289" spans="1:8" x14ac:dyDescent="0.25">
      <c r="A289" s="43" t="s">
        <v>784</v>
      </c>
      <c r="B289" s="44"/>
      <c r="C289" s="44">
        <v>100000</v>
      </c>
      <c r="D289" s="44"/>
      <c r="E289" s="44">
        <v>668042</v>
      </c>
      <c r="F289" s="44"/>
      <c r="G289" s="44"/>
      <c r="H289" s="44">
        <v>768042</v>
      </c>
    </row>
    <row r="290" spans="1:8" x14ac:dyDescent="0.25">
      <c r="A290" s="43" t="s">
        <v>421</v>
      </c>
      <c r="B290" s="44"/>
      <c r="C290" s="44"/>
      <c r="D290" s="44"/>
      <c r="E290" s="44"/>
      <c r="F290" s="44">
        <v>50764</v>
      </c>
      <c r="G290" s="44"/>
      <c r="H290" s="44">
        <v>50764</v>
      </c>
    </row>
    <row r="291" spans="1:8" x14ac:dyDescent="0.25">
      <c r="A291" s="43" t="s">
        <v>249</v>
      </c>
      <c r="B291" s="44"/>
      <c r="C291" s="44"/>
      <c r="D291" s="44">
        <v>701909</v>
      </c>
      <c r="E291" s="44"/>
      <c r="F291" s="44"/>
      <c r="G291" s="44"/>
      <c r="H291" s="44">
        <v>701909</v>
      </c>
    </row>
    <row r="292" spans="1:8" x14ac:dyDescent="0.25">
      <c r="A292" s="43" t="s">
        <v>386</v>
      </c>
      <c r="B292" s="44"/>
      <c r="C292" s="44"/>
      <c r="D292" s="44"/>
      <c r="E292" s="44">
        <v>46543</v>
      </c>
      <c r="F292" s="44">
        <v>-146148</v>
      </c>
      <c r="G292" s="44"/>
      <c r="H292" s="44">
        <v>-99605</v>
      </c>
    </row>
    <row r="293" spans="1:8" x14ac:dyDescent="0.25">
      <c r="A293" s="43" t="s">
        <v>774</v>
      </c>
      <c r="B293" s="44"/>
      <c r="C293" s="44">
        <v>1066732</v>
      </c>
      <c r="D293" s="44">
        <v>2088004</v>
      </c>
      <c r="E293" s="44">
        <v>-45828</v>
      </c>
      <c r="F293" s="44"/>
      <c r="G293" s="44"/>
      <c r="H293" s="44">
        <v>3108908</v>
      </c>
    </row>
    <row r="294" spans="1:8" x14ac:dyDescent="0.25">
      <c r="A294" s="43" t="s">
        <v>256</v>
      </c>
      <c r="B294" s="44"/>
      <c r="C294" s="44">
        <v>40427</v>
      </c>
      <c r="D294" s="44">
        <v>-34388</v>
      </c>
      <c r="E294" s="44"/>
      <c r="F294" s="44">
        <v>-8149</v>
      </c>
      <c r="G294" s="44"/>
      <c r="H294" s="44">
        <v>-2110</v>
      </c>
    </row>
    <row r="295" spans="1:8" x14ac:dyDescent="0.25">
      <c r="A295" s="43" t="s">
        <v>443</v>
      </c>
      <c r="B295" s="44"/>
      <c r="C295" s="44">
        <v>66668</v>
      </c>
      <c r="D295" s="44"/>
      <c r="E295" s="44"/>
      <c r="F295" s="44"/>
      <c r="G295" s="44"/>
      <c r="H295" s="44">
        <v>66668</v>
      </c>
    </row>
    <row r="296" spans="1:8" x14ac:dyDescent="0.25">
      <c r="A296" s="43" t="s">
        <v>790</v>
      </c>
      <c r="B296" s="44"/>
      <c r="C296" s="44">
        <v>33334</v>
      </c>
      <c r="D296" s="44"/>
      <c r="E296" s="44"/>
      <c r="F296" s="44"/>
      <c r="G296" s="44"/>
      <c r="H296" s="44">
        <v>33334</v>
      </c>
    </row>
    <row r="297" spans="1:8" x14ac:dyDescent="0.25">
      <c r="A297" s="43" t="s">
        <v>814</v>
      </c>
      <c r="B297" s="44"/>
      <c r="C297" s="44">
        <v>33334</v>
      </c>
      <c r="D297" s="44"/>
      <c r="E297" s="44"/>
      <c r="F297" s="44"/>
      <c r="G297" s="44"/>
      <c r="H297" s="44">
        <v>33334</v>
      </c>
    </row>
    <row r="298" spans="1:8" x14ac:dyDescent="0.25">
      <c r="A298" s="43" t="s">
        <v>799</v>
      </c>
      <c r="B298" s="44"/>
      <c r="C298" s="44"/>
      <c r="D298" s="44">
        <v>541334</v>
      </c>
      <c r="E298" s="44"/>
      <c r="F298" s="44"/>
      <c r="G298" s="44"/>
      <c r="H298" s="44">
        <v>541334</v>
      </c>
    </row>
    <row r="299" spans="1:8" x14ac:dyDescent="0.25">
      <c r="A299" s="43" t="s">
        <v>739</v>
      </c>
      <c r="B299" s="44"/>
      <c r="C299" s="44"/>
      <c r="D299" s="44">
        <v>38667</v>
      </c>
      <c r="E299" s="44"/>
      <c r="F299" s="44"/>
      <c r="G299" s="44"/>
      <c r="H299" s="44">
        <v>38667</v>
      </c>
    </row>
    <row r="300" spans="1:8" x14ac:dyDescent="0.25">
      <c r="A300" s="43" t="s">
        <v>753</v>
      </c>
      <c r="B300" s="44"/>
      <c r="C300" s="44"/>
      <c r="D300" s="44">
        <v>812003</v>
      </c>
      <c r="E300" s="44"/>
      <c r="F300" s="44"/>
      <c r="G300" s="44"/>
      <c r="H300" s="44">
        <v>812003</v>
      </c>
    </row>
    <row r="301" spans="1:8" x14ac:dyDescent="0.25">
      <c r="A301" s="43" t="s">
        <v>695</v>
      </c>
      <c r="B301" s="44"/>
      <c r="C301" s="44"/>
      <c r="D301" s="44">
        <v>580000</v>
      </c>
      <c r="E301" s="44"/>
      <c r="F301" s="44"/>
      <c r="G301" s="44"/>
      <c r="H301" s="44">
        <v>580000</v>
      </c>
    </row>
    <row r="302" spans="1:8" x14ac:dyDescent="0.25">
      <c r="A302" s="43" t="s">
        <v>102</v>
      </c>
      <c r="B302" s="44"/>
      <c r="C302" s="44"/>
      <c r="D302" s="44"/>
      <c r="E302" s="44"/>
      <c r="F302" s="44">
        <v>47450</v>
      </c>
      <c r="G302" s="44">
        <v>0</v>
      </c>
      <c r="H302" s="44">
        <v>47450</v>
      </c>
    </row>
    <row r="303" spans="1:8" x14ac:dyDescent="0.25">
      <c r="A303" s="43" t="s">
        <v>679</v>
      </c>
      <c r="B303" s="44"/>
      <c r="C303" s="44"/>
      <c r="D303" s="44"/>
      <c r="E303" s="44">
        <v>681803</v>
      </c>
      <c r="F303" s="44"/>
      <c r="G303" s="44"/>
      <c r="H303" s="44">
        <v>681803</v>
      </c>
    </row>
    <row r="304" spans="1:8" x14ac:dyDescent="0.25">
      <c r="A304" s="43" t="s">
        <v>237</v>
      </c>
      <c r="B304" s="44"/>
      <c r="C304" s="44"/>
      <c r="D304" s="44">
        <v>39418</v>
      </c>
      <c r="E304" s="44">
        <v>3736</v>
      </c>
      <c r="F304" s="44">
        <v>47450</v>
      </c>
      <c r="G304" s="44"/>
      <c r="H304" s="44">
        <v>90604</v>
      </c>
    </row>
    <row r="305" spans="1:8" x14ac:dyDescent="0.25">
      <c r="A305" s="43" t="s">
        <v>663</v>
      </c>
      <c r="B305" s="44"/>
      <c r="C305" s="44"/>
      <c r="D305" s="44"/>
      <c r="E305" s="44">
        <v>86668</v>
      </c>
      <c r="F305" s="44"/>
      <c r="G305" s="44"/>
      <c r="H305" s="44">
        <v>86668</v>
      </c>
    </row>
    <row r="306" spans="1:8" x14ac:dyDescent="0.25">
      <c r="A306" s="43" t="s">
        <v>1985</v>
      </c>
      <c r="B306" s="44"/>
      <c r="C306" s="44"/>
      <c r="D306" s="44"/>
      <c r="E306" s="44"/>
      <c r="F306" s="44">
        <v>52326</v>
      </c>
      <c r="G306" s="44"/>
      <c r="H306" s="44">
        <v>52326</v>
      </c>
    </row>
    <row r="307" spans="1:8" x14ac:dyDescent="0.25">
      <c r="A307" s="43" t="s">
        <v>124</v>
      </c>
      <c r="B307" s="44"/>
      <c r="C307" s="44">
        <v>45409</v>
      </c>
      <c r="D307" s="44"/>
      <c r="E307" s="44"/>
      <c r="F307" s="44">
        <v>50885</v>
      </c>
      <c r="G307" s="44"/>
      <c r="H307" s="44">
        <v>96294</v>
      </c>
    </row>
    <row r="308" spans="1:8" x14ac:dyDescent="0.25">
      <c r="A308" s="43" t="s">
        <v>304</v>
      </c>
      <c r="B308" s="44"/>
      <c r="C308" s="44">
        <v>66668</v>
      </c>
      <c r="D308" s="44"/>
      <c r="E308" s="44">
        <v>3336671</v>
      </c>
      <c r="F308" s="44">
        <v>1328600</v>
      </c>
      <c r="G308" s="44"/>
      <c r="H308" s="44">
        <v>4731939</v>
      </c>
    </row>
    <row r="309" spans="1:8" x14ac:dyDescent="0.25">
      <c r="A309" s="43" t="s">
        <v>126</v>
      </c>
      <c r="B309" s="44"/>
      <c r="C309" s="44">
        <v>1004691</v>
      </c>
      <c r="D309" s="44">
        <v>4524240</v>
      </c>
      <c r="E309" s="44">
        <v>9253341</v>
      </c>
      <c r="F309" s="44">
        <v>11862500</v>
      </c>
      <c r="G309" s="44">
        <v>1925997</v>
      </c>
      <c r="H309" s="44">
        <v>28570769</v>
      </c>
    </row>
    <row r="310" spans="1:8" x14ac:dyDescent="0.25">
      <c r="A310" s="43" t="s">
        <v>157</v>
      </c>
      <c r="B310" s="44"/>
      <c r="C310" s="44">
        <v>150663</v>
      </c>
      <c r="D310" s="44"/>
      <c r="E310" s="44">
        <v>365315</v>
      </c>
      <c r="F310" s="44">
        <v>-402520</v>
      </c>
      <c r="G310" s="44"/>
      <c r="H310" s="44">
        <v>113458</v>
      </c>
    </row>
    <row r="311" spans="1:8" x14ac:dyDescent="0.25">
      <c r="A311" s="43" t="s">
        <v>415</v>
      </c>
      <c r="B311" s="44"/>
      <c r="C311" s="44"/>
      <c r="D311" s="44"/>
      <c r="E311" s="44"/>
      <c r="F311" s="44">
        <v>142350</v>
      </c>
      <c r="G311" s="44"/>
      <c r="H311" s="44">
        <v>142350</v>
      </c>
    </row>
    <row r="312" spans="1:8" x14ac:dyDescent="0.25">
      <c r="A312" s="43" t="s">
        <v>449</v>
      </c>
      <c r="B312" s="44"/>
      <c r="C312" s="44">
        <v>33334</v>
      </c>
      <c r="D312" s="44"/>
      <c r="E312" s="44"/>
      <c r="F312" s="44"/>
      <c r="G312" s="44"/>
      <c r="H312" s="44">
        <v>33334</v>
      </c>
    </row>
    <row r="313" spans="1:8" x14ac:dyDescent="0.25">
      <c r="A313" s="43" t="s">
        <v>98</v>
      </c>
      <c r="B313" s="44"/>
      <c r="C313" s="44"/>
      <c r="D313" s="44"/>
      <c r="E313" s="44"/>
      <c r="F313" s="44">
        <v>47450</v>
      </c>
      <c r="G313" s="44"/>
      <c r="H313" s="44">
        <v>47450</v>
      </c>
    </row>
    <row r="314" spans="1:8" x14ac:dyDescent="0.25">
      <c r="A314" s="43" t="s">
        <v>282</v>
      </c>
      <c r="B314" s="44"/>
      <c r="C314" s="44"/>
      <c r="D314" s="44"/>
      <c r="E314" s="44"/>
      <c r="F314" s="44">
        <v>47450</v>
      </c>
      <c r="G314" s="44"/>
      <c r="H314" s="44">
        <v>47450</v>
      </c>
    </row>
    <row r="315" spans="1:8" x14ac:dyDescent="0.25">
      <c r="A315" s="43" t="s">
        <v>42</v>
      </c>
      <c r="B315" s="44">
        <v>-1644163</v>
      </c>
      <c r="C315" s="44">
        <v>-15027901</v>
      </c>
      <c r="D315" s="44">
        <v>-6255008</v>
      </c>
      <c r="E315" s="44">
        <v>-3595750</v>
      </c>
      <c r="F315" s="44">
        <v>-7321975</v>
      </c>
      <c r="G315" s="44">
        <v>-1623423</v>
      </c>
      <c r="H315" s="44">
        <v>-35468220</v>
      </c>
    </row>
    <row r="316" spans="1:8" x14ac:dyDescent="0.25">
      <c r="A316" s="43" t="s">
        <v>683</v>
      </c>
      <c r="B316" s="44"/>
      <c r="C316" s="44"/>
      <c r="D316" s="44">
        <v>38667</v>
      </c>
      <c r="E316" s="44"/>
      <c r="F316" s="44"/>
      <c r="G316" s="44"/>
      <c r="H316" s="44">
        <v>38667</v>
      </c>
    </row>
    <row r="317" spans="1:8" x14ac:dyDescent="0.25">
      <c r="A317" s="43" t="s">
        <v>717</v>
      </c>
      <c r="B317" s="44"/>
      <c r="C317" s="44"/>
      <c r="D317" s="44">
        <v>351135</v>
      </c>
      <c r="E317" s="44"/>
      <c r="F317" s="44"/>
      <c r="G317" s="44"/>
      <c r="H317" s="44">
        <v>351135</v>
      </c>
    </row>
    <row r="318" spans="1:8" x14ac:dyDescent="0.25">
      <c r="A318" s="43" t="s">
        <v>768</v>
      </c>
      <c r="B318" s="44"/>
      <c r="C318" s="44">
        <v>78939</v>
      </c>
      <c r="D318" s="44">
        <v>193334</v>
      </c>
      <c r="E318" s="44"/>
      <c r="F318" s="44"/>
      <c r="G318" s="44"/>
      <c r="H318" s="44">
        <v>272273</v>
      </c>
    </row>
    <row r="319" spans="1:8" x14ac:dyDescent="0.25">
      <c r="A319" s="43" t="s">
        <v>544</v>
      </c>
      <c r="B319" s="44"/>
      <c r="C319" s="44"/>
      <c r="D319" s="44"/>
      <c r="E319" s="44"/>
      <c r="F319" s="44">
        <v>47450</v>
      </c>
      <c r="G319" s="44"/>
      <c r="H319" s="44">
        <v>47450</v>
      </c>
    </row>
    <row r="320" spans="1:8" x14ac:dyDescent="0.25">
      <c r="A320" s="43" t="s">
        <v>859</v>
      </c>
      <c r="B320" s="44"/>
      <c r="C320" s="44">
        <v>-9904512</v>
      </c>
      <c r="D320" s="44"/>
      <c r="E320" s="44">
        <v>-69637</v>
      </c>
      <c r="F320" s="44"/>
      <c r="G320" s="44"/>
      <c r="H320" s="44">
        <v>-9974149</v>
      </c>
    </row>
    <row r="321" spans="1:8" x14ac:dyDescent="0.25">
      <c r="A321" s="43" t="s">
        <v>130</v>
      </c>
      <c r="B321" s="44"/>
      <c r="C321" s="44">
        <v>100823</v>
      </c>
      <c r="D321" s="44">
        <v>1382739</v>
      </c>
      <c r="E321" s="44">
        <v>-528260</v>
      </c>
      <c r="F321" s="44">
        <v>142350</v>
      </c>
      <c r="G321" s="44"/>
      <c r="H321" s="44">
        <v>1097652</v>
      </c>
    </row>
    <row r="322" spans="1:8" x14ac:dyDescent="0.25">
      <c r="A322" s="43" t="s">
        <v>96</v>
      </c>
      <c r="B322" s="44"/>
      <c r="C322" s="44"/>
      <c r="D322" s="44"/>
      <c r="E322" s="44">
        <v>132605</v>
      </c>
      <c r="F322" s="44">
        <v>12350</v>
      </c>
      <c r="G322" s="44">
        <v>116727</v>
      </c>
      <c r="H322" s="44">
        <v>261682</v>
      </c>
    </row>
    <row r="323" spans="1:8" x14ac:dyDescent="0.25">
      <c r="A323" s="43" t="s">
        <v>828</v>
      </c>
      <c r="B323" s="44"/>
      <c r="C323" s="44"/>
      <c r="D323" s="44">
        <v>89820</v>
      </c>
      <c r="E323" s="44"/>
      <c r="F323" s="44"/>
      <c r="G323" s="44"/>
      <c r="H323" s="44">
        <v>89820</v>
      </c>
    </row>
    <row r="324" spans="1:8" x14ac:dyDescent="0.25">
      <c r="A324" s="43" t="s">
        <v>769</v>
      </c>
      <c r="B324" s="44"/>
      <c r="C324" s="44"/>
      <c r="D324" s="44"/>
      <c r="E324" s="44">
        <v>303335</v>
      </c>
      <c r="F324" s="44"/>
      <c r="G324" s="44"/>
      <c r="H324" s="44">
        <v>303335</v>
      </c>
    </row>
    <row r="325" spans="1:8" x14ac:dyDescent="0.25">
      <c r="A325" s="43" t="s">
        <v>613</v>
      </c>
      <c r="B325" s="44"/>
      <c r="C325" s="44"/>
      <c r="D325" s="44">
        <v>701909</v>
      </c>
      <c r="E325" s="44"/>
      <c r="F325" s="44"/>
      <c r="G325" s="44"/>
      <c r="H325" s="44">
        <v>701909</v>
      </c>
    </row>
    <row r="326" spans="1:8" x14ac:dyDescent="0.25">
      <c r="A326" s="43" t="s">
        <v>764</v>
      </c>
      <c r="B326" s="44"/>
      <c r="C326" s="44">
        <v>49592</v>
      </c>
      <c r="D326" s="44"/>
      <c r="E326" s="44"/>
      <c r="F326" s="44">
        <v>-49592</v>
      </c>
      <c r="G326" s="44"/>
      <c r="H326" s="44">
        <v>0</v>
      </c>
    </row>
    <row r="327" spans="1:8" x14ac:dyDescent="0.25">
      <c r="A327" s="43" t="s">
        <v>643</v>
      </c>
      <c r="B327" s="44"/>
      <c r="C327" s="44"/>
      <c r="D327" s="44"/>
      <c r="E327" s="44">
        <v>50841</v>
      </c>
      <c r="F327" s="44"/>
      <c r="G327" s="44"/>
      <c r="H327" s="44">
        <v>50841</v>
      </c>
    </row>
    <row r="328" spans="1:8" x14ac:dyDescent="0.25">
      <c r="A328" s="43" t="s">
        <v>726</v>
      </c>
      <c r="B328" s="44"/>
      <c r="C328" s="44">
        <v>33856</v>
      </c>
      <c r="D328" s="44"/>
      <c r="E328" s="44"/>
      <c r="F328" s="44"/>
      <c r="G328" s="44"/>
      <c r="H328" s="44">
        <v>33856</v>
      </c>
    </row>
    <row r="329" spans="1:8" x14ac:dyDescent="0.25">
      <c r="A329" s="43" t="s">
        <v>632</v>
      </c>
      <c r="B329" s="44"/>
      <c r="C329" s="44"/>
      <c r="D329" s="44"/>
      <c r="E329" s="44">
        <v>43334</v>
      </c>
      <c r="F329" s="44"/>
      <c r="G329" s="44"/>
      <c r="H329" s="44">
        <v>43334</v>
      </c>
    </row>
    <row r="330" spans="1:8" x14ac:dyDescent="0.25">
      <c r="A330" s="43" t="s">
        <v>863</v>
      </c>
      <c r="B330" s="44">
        <v>38623261.060000002</v>
      </c>
      <c r="C330" s="44"/>
      <c r="D330" s="44"/>
      <c r="E330" s="44"/>
      <c r="F330" s="44"/>
      <c r="G330" s="44"/>
      <c r="H330" s="44">
        <v>38623261.060000002</v>
      </c>
    </row>
    <row r="331" spans="1:8" x14ac:dyDescent="0.25">
      <c r="A331" s="43" t="s">
        <v>805</v>
      </c>
      <c r="B331" s="44"/>
      <c r="C331" s="44">
        <v>37603</v>
      </c>
      <c r="D331" s="44"/>
      <c r="E331" s="44">
        <v>45607</v>
      </c>
      <c r="F331" s="44"/>
      <c r="G331" s="44"/>
      <c r="H331" s="44">
        <v>83210</v>
      </c>
    </row>
    <row r="332" spans="1:8" x14ac:dyDescent="0.25">
      <c r="A332" s="43" t="s">
        <v>151</v>
      </c>
      <c r="B332" s="44"/>
      <c r="C332" s="44"/>
      <c r="D332" s="44"/>
      <c r="E332" s="44">
        <v>1170002</v>
      </c>
      <c r="F332" s="44">
        <v>1945450</v>
      </c>
      <c r="G332" s="44"/>
      <c r="H332" s="44">
        <v>3115452</v>
      </c>
    </row>
    <row r="333" spans="1:8" x14ac:dyDescent="0.25">
      <c r="A333" s="43" t="s">
        <v>612</v>
      </c>
      <c r="B333" s="44"/>
      <c r="C333" s="44"/>
      <c r="D333" s="44"/>
      <c r="E333" s="44">
        <v>46490</v>
      </c>
      <c r="F333" s="44"/>
      <c r="G333" s="44"/>
      <c r="H333" s="44">
        <v>46490</v>
      </c>
    </row>
    <row r="334" spans="1:8" x14ac:dyDescent="0.25">
      <c r="A334" s="43" t="s">
        <v>635</v>
      </c>
      <c r="B334" s="44"/>
      <c r="C334" s="44"/>
      <c r="D334" s="44">
        <v>77334</v>
      </c>
      <c r="E334" s="44"/>
      <c r="F334" s="44"/>
      <c r="G334" s="44"/>
      <c r="H334" s="44">
        <v>77334</v>
      </c>
    </row>
    <row r="335" spans="1:8" x14ac:dyDescent="0.25">
      <c r="A335" s="43" t="s">
        <v>1557</v>
      </c>
      <c r="B335" s="44"/>
      <c r="C335" s="44"/>
      <c r="D335" s="44">
        <v>0</v>
      </c>
      <c r="E335" s="44"/>
      <c r="F335" s="44"/>
      <c r="G335" s="44"/>
      <c r="H335" s="44">
        <v>0</v>
      </c>
    </row>
    <row r="336" spans="1:8" x14ac:dyDescent="0.25">
      <c r="A336" s="43" t="s">
        <v>667</v>
      </c>
      <c r="B336" s="44"/>
      <c r="C336" s="44"/>
      <c r="D336" s="44">
        <v>623905</v>
      </c>
      <c r="E336" s="44"/>
      <c r="F336" s="44"/>
      <c r="G336" s="44"/>
      <c r="H336" s="44">
        <v>623905</v>
      </c>
    </row>
    <row r="337" spans="1:8" x14ac:dyDescent="0.25">
      <c r="A337" s="43" t="s">
        <v>373</v>
      </c>
      <c r="B337" s="44"/>
      <c r="C337" s="44"/>
      <c r="D337" s="44"/>
      <c r="E337" s="44">
        <v>43334</v>
      </c>
      <c r="F337" s="44">
        <v>-46413</v>
      </c>
      <c r="G337" s="44"/>
      <c r="H337" s="44">
        <v>-3079</v>
      </c>
    </row>
    <row r="338" spans="1:8" x14ac:dyDescent="0.25">
      <c r="A338" s="43" t="s">
        <v>78</v>
      </c>
      <c r="B338" s="44"/>
      <c r="C338" s="44">
        <v>3583693</v>
      </c>
      <c r="D338" s="44">
        <v>2938668</v>
      </c>
      <c r="E338" s="44">
        <v>-7151995</v>
      </c>
      <c r="F338" s="44">
        <v>3558750</v>
      </c>
      <c r="G338" s="44">
        <v>700364</v>
      </c>
      <c r="H338" s="44">
        <v>3629480</v>
      </c>
    </row>
    <row r="339" spans="1:8" x14ac:dyDescent="0.25">
      <c r="A339" s="43" t="s">
        <v>743</v>
      </c>
      <c r="B339" s="44"/>
      <c r="C339" s="44">
        <v>620500</v>
      </c>
      <c r="D339" s="44"/>
      <c r="E339" s="44"/>
      <c r="F339" s="44"/>
      <c r="G339" s="44"/>
      <c r="H339" s="44">
        <v>620500</v>
      </c>
    </row>
    <row r="340" spans="1:8" x14ac:dyDescent="0.25">
      <c r="A340" s="43" t="s">
        <v>655</v>
      </c>
      <c r="B340" s="44"/>
      <c r="C340" s="44"/>
      <c r="D340" s="44"/>
      <c r="E340" s="44">
        <v>47607</v>
      </c>
      <c r="F340" s="44">
        <v>147189</v>
      </c>
      <c r="G340" s="44"/>
      <c r="H340" s="44">
        <v>194796</v>
      </c>
    </row>
    <row r="341" spans="1:8" x14ac:dyDescent="0.25">
      <c r="A341" s="43" t="s">
        <v>580</v>
      </c>
      <c r="B341" s="44"/>
      <c r="C341" s="44">
        <v>66668</v>
      </c>
      <c r="D341" s="44"/>
      <c r="E341" s="44"/>
      <c r="F341" s="44"/>
      <c r="G341" s="44"/>
      <c r="H341" s="44">
        <v>66668</v>
      </c>
    </row>
    <row r="342" spans="1:8" x14ac:dyDescent="0.25">
      <c r="A342" s="43" t="s">
        <v>439</v>
      </c>
      <c r="B342" s="44"/>
      <c r="C342" s="44">
        <v>41199</v>
      </c>
      <c r="D342" s="44">
        <v>121467</v>
      </c>
      <c r="E342" s="44"/>
      <c r="F342" s="44"/>
      <c r="G342" s="44"/>
      <c r="H342" s="44">
        <v>162666</v>
      </c>
    </row>
    <row r="343" spans="1:8" x14ac:dyDescent="0.25">
      <c r="A343" s="43" t="s">
        <v>801</v>
      </c>
      <c r="B343" s="44"/>
      <c r="C343" s="44">
        <v>33334</v>
      </c>
      <c r="D343" s="44"/>
      <c r="E343" s="44"/>
      <c r="F343" s="44"/>
      <c r="G343" s="44"/>
      <c r="H343" s="44">
        <v>33334</v>
      </c>
    </row>
    <row r="344" spans="1:8" x14ac:dyDescent="0.25">
      <c r="A344" s="43" t="s">
        <v>798</v>
      </c>
      <c r="B344" s="44"/>
      <c r="C344" s="44">
        <v>37676</v>
      </c>
      <c r="D344" s="44">
        <v>129654</v>
      </c>
      <c r="E344" s="44"/>
      <c r="F344" s="44"/>
      <c r="G344" s="44"/>
      <c r="H344" s="44">
        <v>167330</v>
      </c>
    </row>
    <row r="345" spans="1:8" x14ac:dyDescent="0.25">
      <c r="A345" s="43" t="s">
        <v>118</v>
      </c>
      <c r="B345" s="44"/>
      <c r="C345" s="44">
        <v>4200008</v>
      </c>
      <c r="D345" s="44">
        <v>8916803</v>
      </c>
      <c r="E345" s="44">
        <v>7453337</v>
      </c>
      <c r="F345" s="44">
        <v>210817</v>
      </c>
      <c r="G345" s="44"/>
      <c r="H345" s="44">
        <v>20780965</v>
      </c>
    </row>
    <row r="346" spans="1:8" x14ac:dyDescent="0.25">
      <c r="A346" s="43" t="s">
        <v>437</v>
      </c>
      <c r="B346" s="44"/>
      <c r="C346" s="44">
        <v>68823</v>
      </c>
      <c r="D346" s="44">
        <v>776765</v>
      </c>
      <c r="E346" s="44"/>
      <c r="F346" s="44"/>
      <c r="G346" s="44"/>
      <c r="H346" s="44">
        <v>845588</v>
      </c>
    </row>
    <row r="347" spans="1:8" x14ac:dyDescent="0.25">
      <c r="A347" s="43" t="s">
        <v>306</v>
      </c>
      <c r="B347" s="44"/>
      <c r="C347" s="44"/>
      <c r="D347" s="44"/>
      <c r="E347" s="44"/>
      <c r="F347" s="44">
        <v>832693</v>
      </c>
      <c r="G347" s="44"/>
      <c r="H347" s="44">
        <v>832693</v>
      </c>
    </row>
    <row r="348" spans="1:8" x14ac:dyDescent="0.25">
      <c r="A348" s="43" t="s">
        <v>128</v>
      </c>
      <c r="B348" s="44"/>
      <c r="C348" s="44">
        <v>466668</v>
      </c>
      <c r="D348" s="44">
        <v>232001</v>
      </c>
      <c r="E348" s="44">
        <v>992310</v>
      </c>
      <c r="F348" s="44">
        <v>379600</v>
      </c>
      <c r="G348" s="44"/>
      <c r="H348" s="44">
        <v>2070579</v>
      </c>
    </row>
    <row r="349" spans="1:8" x14ac:dyDescent="0.25">
      <c r="A349" s="43" t="s">
        <v>843</v>
      </c>
      <c r="B349" s="44"/>
      <c r="C349" s="44">
        <v>213681</v>
      </c>
      <c r="D349" s="44"/>
      <c r="E349" s="44"/>
      <c r="F349" s="44"/>
      <c r="G349" s="44"/>
      <c r="H349" s="44">
        <v>213681</v>
      </c>
    </row>
    <row r="350" spans="1:8" x14ac:dyDescent="0.25">
      <c r="A350" s="43" t="s">
        <v>94</v>
      </c>
      <c r="B350" s="44"/>
      <c r="C350" s="44"/>
      <c r="D350" s="44">
        <v>193333</v>
      </c>
      <c r="E350" s="44">
        <v>-216855</v>
      </c>
      <c r="F350" s="44">
        <v>-183165</v>
      </c>
      <c r="G350" s="44"/>
      <c r="H350" s="44">
        <v>-206687</v>
      </c>
    </row>
    <row r="351" spans="1:8" x14ac:dyDescent="0.25">
      <c r="A351" s="43" t="s">
        <v>92</v>
      </c>
      <c r="B351" s="44"/>
      <c r="C351" s="44">
        <v>306193</v>
      </c>
      <c r="D351" s="44">
        <v>2171771</v>
      </c>
      <c r="E351" s="44">
        <v>178057</v>
      </c>
      <c r="F351" s="44">
        <v>-436363</v>
      </c>
      <c r="G351" s="44">
        <v>58364</v>
      </c>
      <c r="H351" s="44">
        <v>2278022</v>
      </c>
    </row>
    <row r="352" spans="1:8" x14ac:dyDescent="0.25">
      <c r="A352" s="43" t="s">
        <v>776</v>
      </c>
      <c r="B352" s="44"/>
      <c r="C352" s="44">
        <v>102392</v>
      </c>
      <c r="D352" s="44"/>
      <c r="E352" s="44"/>
      <c r="F352" s="44"/>
      <c r="G352" s="44"/>
      <c r="H352" s="44">
        <v>102392</v>
      </c>
    </row>
    <row r="353" spans="1:8" x14ac:dyDescent="0.25">
      <c r="A353" s="43" t="s">
        <v>475</v>
      </c>
      <c r="B353" s="44"/>
      <c r="C353" s="44">
        <v>109537</v>
      </c>
      <c r="D353" s="44"/>
      <c r="E353" s="44"/>
      <c r="F353" s="44"/>
      <c r="G353" s="44"/>
      <c r="H353" s="44">
        <v>109537</v>
      </c>
    </row>
    <row r="354" spans="1:8" x14ac:dyDescent="0.25">
      <c r="A354" s="43" t="s">
        <v>1981</v>
      </c>
      <c r="B354" s="44"/>
      <c r="C354" s="44"/>
      <c r="D354" s="44"/>
      <c r="E354" s="44"/>
      <c r="F354" s="44">
        <v>806933</v>
      </c>
      <c r="G354" s="44"/>
      <c r="H354" s="44">
        <v>806933</v>
      </c>
    </row>
    <row r="355" spans="1:8" x14ac:dyDescent="0.25">
      <c r="A355" s="43" t="s">
        <v>617</v>
      </c>
      <c r="B355" s="44"/>
      <c r="C355" s="44"/>
      <c r="D355" s="44">
        <v>43790</v>
      </c>
      <c r="E355" s="44">
        <v>-125155</v>
      </c>
      <c r="F355" s="44"/>
      <c r="G355" s="44"/>
      <c r="H355" s="44">
        <v>-81365</v>
      </c>
    </row>
    <row r="356" spans="1:8" x14ac:dyDescent="0.25">
      <c r="A356" s="43" t="s">
        <v>284</v>
      </c>
      <c r="B356" s="44"/>
      <c r="C356" s="44"/>
      <c r="D356" s="44">
        <v>38667</v>
      </c>
      <c r="E356" s="44">
        <v>-115998</v>
      </c>
      <c r="F356" s="44">
        <v>391625</v>
      </c>
      <c r="G356" s="44"/>
      <c r="H356" s="44">
        <v>314294</v>
      </c>
    </row>
    <row r="357" spans="1:8" x14ac:dyDescent="0.25">
      <c r="A357" s="43" t="s">
        <v>586</v>
      </c>
      <c r="B357" s="44"/>
      <c r="C357" s="44">
        <v>78775</v>
      </c>
      <c r="D357" s="44"/>
      <c r="E357" s="44"/>
      <c r="F357" s="44"/>
      <c r="G357" s="44"/>
      <c r="H357" s="44">
        <v>78775</v>
      </c>
    </row>
    <row r="358" spans="1:8" x14ac:dyDescent="0.25">
      <c r="A358" s="43" t="s">
        <v>724</v>
      </c>
      <c r="B358" s="44"/>
      <c r="C358" s="44"/>
      <c r="D358" s="44"/>
      <c r="E358" s="44">
        <v>299838</v>
      </c>
      <c r="F358" s="44"/>
      <c r="G358" s="44"/>
      <c r="H358" s="44">
        <v>299838</v>
      </c>
    </row>
    <row r="359" spans="1:8" x14ac:dyDescent="0.25">
      <c r="A359" s="43" t="s">
        <v>2023</v>
      </c>
      <c r="B359" s="44"/>
      <c r="C359" s="44"/>
      <c r="D359" s="44"/>
      <c r="E359" s="44"/>
      <c r="F359" s="44">
        <v>-22</v>
      </c>
      <c r="G359" s="44"/>
      <c r="H359" s="44">
        <v>-22</v>
      </c>
    </row>
    <row r="360" spans="1:8" x14ac:dyDescent="0.25">
      <c r="A360" s="43" t="s">
        <v>2026</v>
      </c>
      <c r="B360" s="44"/>
      <c r="C360" s="44"/>
      <c r="D360" s="44"/>
      <c r="E360" s="44"/>
      <c r="F360" s="44">
        <v>152264</v>
      </c>
      <c r="G360" s="44"/>
      <c r="H360" s="44">
        <v>152264</v>
      </c>
    </row>
    <row r="361" spans="1:8" x14ac:dyDescent="0.25">
      <c r="A361" s="43" t="s">
        <v>2028</v>
      </c>
      <c r="B361" s="44"/>
      <c r="C361" s="44"/>
      <c r="D361" s="44"/>
      <c r="E361" s="44"/>
      <c r="F361" s="44">
        <v>806933</v>
      </c>
      <c r="G361" s="44"/>
      <c r="H361" s="44">
        <v>806933</v>
      </c>
    </row>
    <row r="362" spans="1:8" x14ac:dyDescent="0.25">
      <c r="A362" s="43" t="s">
        <v>2030</v>
      </c>
      <c r="B362" s="44"/>
      <c r="C362" s="44"/>
      <c r="D362" s="44"/>
      <c r="E362" s="44"/>
      <c r="F362" s="44">
        <v>237250</v>
      </c>
      <c r="G362" s="44"/>
      <c r="H362" s="44">
        <v>237250</v>
      </c>
    </row>
    <row r="363" spans="1:8" x14ac:dyDescent="0.25">
      <c r="A363" s="43" t="s">
        <v>467</v>
      </c>
      <c r="B363" s="44"/>
      <c r="C363" s="44"/>
      <c r="D363" s="44"/>
      <c r="E363" s="44"/>
      <c r="F363" s="44">
        <v>53880</v>
      </c>
      <c r="G363" s="44"/>
      <c r="H363" s="44">
        <v>53880</v>
      </c>
    </row>
    <row r="364" spans="1:8" x14ac:dyDescent="0.25">
      <c r="A364" s="43" t="s">
        <v>2073</v>
      </c>
      <c r="B364" s="44"/>
      <c r="C364" s="44"/>
      <c r="D364" s="44"/>
      <c r="E364" s="44"/>
      <c r="F364" s="44">
        <v>1326365</v>
      </c>
      <c r="G364" s="44"/>
      <c r="H364" s="44">
        <v>1326365</v>
      </c>
    </row>
    <row r="365" spans="1:8" x14ac:dyDescent="0.25">
      <c r="A365" s="43" t="s">
        <v>2075</v>
      </c>
      <c r="B365" s="44"/>
      <c r="C365" s="44"/>
      <c r="D365" s="44"/>
      <c r="E365" s="44"/>
      <c r="F365" s="44">
        <v>146702</v>
      </c>
      <c r="G365" s="44"/>
      <c r="H365" s="44">
        <v>146702</v>
      </c>
    </row>
    <row r="366" spans="1:8" x14ac:dyDescent="0.25">
      <c r="A366" s="43" t="s">
        <v>2077</v>
      </c>
      <c r="B366" s="44"/>
      <c r="C366" s="44"/>
      <c r="D366" s="44"/>
      <c r="E366" s="44"/>
      <c r="F366" s="44">
        <v>47450</v>
      </c>
      <c r="G366" s="44"/>
      <c r="H366" s="44">
        <v>47450</v>
      </c>
    </row>
    <row r="367" spans="1:8" x14ac:dyDescent="0.25">
      <c r="A367" s="43" t="s">
        <v>2171</v>
      </c>
      <c r="B367" s="44"/>
      <c r="C367" s="44"/>
      <c r="D367" s="44"/>
      <c r="E367" s="44"/>
      <c r="F367" s="44">
        <v>1242255</v>
      </c>
      <c r="G367" s="44"/>
      <c r="H367" s="44">
        <v>1242255</v>
      </c>
    </row>
    <row r="368" spans="1:8" x14ac:dyDescent="0.25">
      <c r="A368" s="43" t="s">
        <v>2173</v>
      </c>
      <c r="B368" s="44"/>
      <c r="C368" s="44"/>
      <c r="D368" s="44"/>
      <c r="E368" s="44"/>
      <c r="F368" s="44">
        <v>47450</v>
      </c>
      <c r="G368" s="44"/>
      <c r="H368" s="44">
        <v>47450</v>
      </c>
    </row>
    <row r="369" spans="1:8" x14ac:dyDescent="0.25">
      <c r="A369" s="43" t="s">
        <v>2175</v>
      </c>
      <c r="B369" s="44"/>
      <c r="C369" s="44"/>
      <c r="D369" s="44"/>
      <c r="E369" s="44"/>
      <c r="F369" s="44">
        <v>142350</v>
      </c>
      <c r="G369" s="44"/>
      <c r="H369" s="44">
        <v>142350</v>
      </c>
    </row>
    <row r="370" spans="1:8" x14ac:dyDescent="0.25">
      <c r="A370" s="43" t="s">
        <v>2240</v>
      </c>
      <c r="B370" s="44"/>
      <c r="C370" s="44"/>
      <c r="D370" s="44"/>
      <c r="E370" s="44"/>
      <c r="F370" s="44"/>
      <c r="G370" s="44">
        <v>125412</v>
      </c>
      <c r="H370" s="44">
        <v>125412</v>
      </c>
    </row>
    <row r="371" spans="1:8" x14ac:dyDescent="0.25">
      <c r="A371" s="43" t="s">
        <v>2031</v>
      </c>
      <c r="B371" s="44"/>
      <c r="C371" s="44"/>
      <c r="D371" s="44"/>
      <c r="E371" s="44"/>
      <c r="F371" s="44"/>
      <c r="G371" s="44">
        <v>116727</v>
      </c>
      <c r="H371" s="44">
        <v>116727</v>
      </c>
    </row>
    <row r="372" spans="1:8" x14ac:dyDescent="0.25">
      <c r="A372" s="43" t="s">
        <v>2242</v>
      </c>
      <c r="B372" s="44"/>
      <c r="C372" s="44"/>
      <c r="D372" s="44"/>
      <c r="E372" s="44"/>
      <c r="F372" s="44"/>
      <c r="G372" s="44">
        <v>58364</v>
      </c>
      <c r="H372" s="44">
        <v>58364</v>
      </c>
    </row>
    <row r="373" spans="1:8" x14ac:dyDescent="0.25">
      <c r="A373" s="43" t="s">
        <v>2273</v>
      </c>
      <c r="B373" s="44"/>
      <c r="C373" s="44"/>
      <c r="D373" s="44"/>
      <c r="E373" s="44"/>
      <c r="F373" s="44"/>
      <c r="G373" s="44">
        <v>177989</v>
      </c>
      <c r="H373" s="44">
        <v>177989</v>
      </c>
    </row>
    <row r="374" spans="1:8" x14ac:dyDescent="0.25">
      <c r="A374" s="43" t="s">
        <v>2277</v>
      </c>
      <c r="B374" s="44"/>
      <c r="C374" s="44"/>
      <c r="D374" s="44"/>
      <c r="E374" s="44"/>
      <c r="F374" s="44"/>
      <c r="G374" s="44">
        <v>280383</v>
      </c>
      <c r="H374" s="44">
        <v>280383</v>
      </c>
    </row>
    <row r="375" spans="1:8" x14ac:dyDescent="0.25">
      <c r="A375" s="43" t="s">
        <v>2279</v>
      </c>
      <c r="B375" s="44"/>
      <c r="C375" s="44"/>
      <c r="D375" s="44"/>
      <c r="E375" s="44"/>
      <c r="F375" s="44"/>
      <c r="G375" s="44">
        <v>58364</v>
      </c>
      <c r="H375" s="44">
        <v>58364</v>
      </c>
    </row>
    <row r="376" spans="1:8" x14ac:dyDescent="0.25">
      <c r="A376" s="43" t="s">
        <v>2281</v>
      </c>
      <c r="B376" s="44"/>
      <c r="C376" s="44"/>
      <c r="D376" s="44"/>
      <c r="E376" s="44"/>
      <c r="F376" s="44"/>
      <c r="G376" s="44">
        <v>992180</v>
      </c>
      <c r="H376" s="44">
        <v>992180</v>
      </c>
    </row>
    <row r="377" spans="1:8" x14ac:dyDescent="0.25">
      <c r="A377" s="43" t="s">
        <v>2283</v>
      </c>
      <c r="B377" s="44"/>
      <c r="C377" s="44"/>
      <c r="D377" s="44"/>
      <c r="E377" s="44"/>
      <c r="F377" s="44"/>
      <c r="G377" s="44">
        <v>1050544</v>
      </c>
      <c r="H377" s="44">
        <v>1050544</v>
      </c>
    </row>
    <row r="378" spans="1:8" x14ac:dyDescent="0.25">
      <c r="A378" s="43" t="s">
        <v>2285</v>
      </c>
      <c r="B378" s="44"/>
      <c r="C378" s="44"/>
      <c r="D378" s="44"/>
      <c r="E378" s="44"/>
      <c r="F378" s="44"/>
      <c r="G378" s="44">
        <v>59494</v>
      </c>
      <c r="H378" s="44">
        <v>59494</v>
      </c>
    </row>
    <row r="379" spans="1:8" x14ac:dyDescent="0.25">
      <c r="A379" s="43" t="s">
        <v>2287</v>
      </c>
      <c r="B379" s="44"/>
      <c r="C379" s="44"/>
      <c r="D379" s="44"/>
      <c r="E379" s="44"/>
      <c r="F379" s="44"/>
      <c r="G379" s="44">
        <v>58364</v>
      </c>
      <c r="H379" s="44">
        <v>58364</v>
      </c>
    </row>
    <row r="380" spans="1:8" x14ac:dyDescent="0.25">
      <c r="A380" s="43" t="s">
        <v>2289</v>
      </c>
      <c r="B380" s="44"/>
      <c r="C380" s="44"/>
      <c r="D380" s="44"/>
      <c r="E380" s="44"/>
      <c r="F380" s="44"/>
      <c r="G380" s="44">
        <v>58364</v>
      </c>
      <c r="H380" s="44">
        <v>58364</v>
      </c>
    </row>
    <row r="381" spans="1:8" x14ac:dyDescent="0.25">
      <c r="A381" s="43" t="s">
        <v>1992</v>
      </c>
      <c r="B381" s="44">
        <v>39009768.060000002</v>
      </c>
      <c r="C381" s="44">
        <v>22086612</v>
      </c>
      <c r="D381" s="44">
        <v>105011895</v>
      </c>
      <c r="E381" s="44">
        <v>10264833</v>
      </c>
      <c r="F381" s="44">
        <v>3270452</v>
      </c>
      <c r="G381" s="44">
        <v>3163692</v>
      </c>
      <c r="H381" s="44">
        <v>182807252.06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534D-37CD-4162-A904-32466C65D75B}">
  <sheetPr filterMode="1">
    <outlinePr summaryBelow="0" summaryRight="0"/>
  </sheetPr>
  <dimension ref="A1:AI2119"/>
  <sheetViews>
    <sheetView topLeftCell="AC1" workbookViewId="0">
      <pane ySplit="6" topLeftCell="A2115" activePane="bottomLeft" state="frozen"/>
      <selection pane="bottomLeft" activeCell="AH2065" sqref="AH2065:AH2119"/>
    </sheetView>
  </sheetViews>
  <sheetFormatPr baseColWidth="10" defaultRowHeight="15" x14ac:dyDescent="0.25"/>
  <cols>
    <col min="1" max="1" width="14.28515625" customWidth="1"/>
    <col min="2" max="2" width="16.140625" customWidth="1"/>
    <col min="3" max="3" width="14.28515625" customWidth="1"/>
    <col min="4" max="4" width="11.5703125" customWidth="1"/>
    <col min="5" max="5" width="4.42578125" customWidth="1"/>
    <col min="6" max="6" width="22" customWidth="1"/>
    <col min="7" max="7" width="2.5703125" customWidth="1"/>
    <col min="8" max="8" width="14.28515625" customWidth="1"/>
    <col min="9" max="9" width="29.7109375" customWidth="1"/>
    <col min="10" max="11" width="20" customWidth="1"/>
    <col min="12" max="12" width="15" customWidth="1"/>
    <col min="13" max="14" width="14.28515625" customWidth="1"/>
    <col min="15" max="15" width="28.5703125" customWidth="1"/>
    <col min="16" max="16" width="14.28515625" customWidth="1"/>
    <col min="17" max="17" width="28.5703125" customWidth="1"/>
    <col min="18" max="19" width="14.28515625" customWidth="1"/>
    <col min="20" max="20" width="17.140625" customWidth="1"/>
    <col min="21" max="25" width="14.28515625" customWidth="1"/>
    <col min="26" max="26" width="28.5703125" customWidth="1"/>
    <col min="27" max="29" width="14.28515625" customWidth="1"/>
    <col min="30" max="30" width="28.5703125" customWidth="1"/>
    <col min="31" max="31" width="14.28515625" customWidth="1"/>
    <col min="34" max="34" width="104.42578125" bestFit="1" customWidth="1"/>
  </cols>
  <sheetData>
    <row r="1" spans="1:35" ht="15.75" x14ac:dyDescent="0.25">
      <c r="A1" s="86" t="s">
        <v>0</v>
      </c>
      <c r="B1" s="84"/>
      <c r="C1" s="85"/>
      <c r="D1" s="85"/>
      <c r="E1" s="84"/>
      <c r="F1" s="84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1"/>
      <c r="S1" s="1"/>
      <c r="T1" s="3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5" ht="15.75" x14ac:dyDescent="0.25">
      <c r="A2" s="37" t="s">
        <v>1</v>
      </c>
      <c r="B2" s="1"/>
      <c r="C2" s="2"/>
      <c r="D2" s="42"/>
      <c r="E2" s="1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1"/>
      <c r="T2" s="3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5" ht="15.75" x14ac:dyDescent="0.25">
      <c r="A3" s="4" t="s">
        <v>2292</v>
      </c>
      <c r="B3" s="1"/>
      <c r="C3" s="2"/>
      <c r="D3" s="42"/>
      <c r="E3" s="1"/>
      <c r="F3" s="1"/>
      <c r="G3" s="1"/>
      <c r="H3" s="1"/>
      <c r="I3" s="51" t="s">
        <v>2290</v>
      </c>
      <c r="J3" s="3"/>
      <c r="K3" s="3"/>
      <c r="L3" s="3"/>
      <c r="M3" s="1"/>
      <c r="N3" s="1"/>
      <c r="O3" s="1"/>
      <c r="P3" s="1"/>
      <c r="Q3" s="1"/>
      <c r="R3" s="1"/>
      <c r="S3" s="1"/>
      <c r="T3" s="3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5" ht="15.75" x14ac:dyDescent="0.25">
      <c r="A4" s="4" t="s">
        <v>2291</v>
      </c>
      <c r="B4" s="1"/>
      <c r="C4" s="2"/>
      <c r="D4" s="42"/>
      <c r="E4" s="1"/>
      <c r="F4" s="1"/>
      <c r="G4" s="1"/>
      <c r="H4" s="1"/>
      <c r="I4" s="52">
        <v>179706359.05000001</v>
      </c>
      <c r="J4" s="49">
        <f>SUBTOTAL(9,J7:J10000)</f>
        <v>13425056</v>
      </c>
      <c r="K4" s="49">
        <f>SUBTOTAL(9,K7:K10000)</f>
        <v>0</v>
      </c>
      <c r="L4" s="50">
        <f>+J4-K4</f>
        <v>13425056</v>
      </c>
      <c r="M4" s="53"/>
      <c r="N4" s="1"/>
      <c r="O4" s="1"/>
      <c r="P4" s="1"/>
      <c r="Q4" s="1"/>
      <c r="R4" s="1"/>
      <c r="S4" s="1"/>
      <c r="T4" s="3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5" x14ac:dyDescent="0.25">
      <c r="A5" s="1"/>
      <c r="B5" s="1"/>
      <c r="C5" s="2"/>
      <c r="D5" s="42"/>
      <c r="E5" s="1"/>
      <c r="F5" s="1"/>
      <c r="G5" s="1"/>
      <c r="H5" s="1"/>
      <c r="I5" s="1"/>
      <c r="J5" s="3"/>
      <c r="K5" s="3"/>
      <c r="L5" s="3"/>
      <c r="M5" s="1"/>
      <c r="N5" s="1"/>
      <c r="O5" s="1"/>
      <c r="P5" s="1"/>
      <c r="Q5" s="1"/>
      <c r="R5" s="1"/>
      <c r="S5" s="1"/>
      <c r="T5" s="3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5" s="75" customFormat="1" x14ac:dyDescent="0.25">
      <c r="A6" s="77" t="s">
        <v>4</v>
      </c>
      <c r="B6" s="77" t="s">
        <v>5</v>
      </c>
      <c r="C6" s="77" t="s">
        <v>6</v>
      </c>
      <c r="D6" s="78" t="s">
        <v>1953</v>
      </c>
      <c r="E6" s="77" t="s">
        <v>7</v>
      </c>
      <c r="F6" s="77" t="s">
        <v>8</v>
      </c>
      <c r="G6" s="77" t="s">
        <v>9</v>
      </c>
      <c r="H6" s="77" t="s">
        <v>10</v>
      </c>
      <c r="I6" s="77" t="s">
        <v>11</v>
      </c>
      <c r="J6" s="79" t="s">
        <v>878</v>
      </c>
      <c r="K6" s="79" t="s">
        <v>2000</v>
      </c>
      <c r="L6" s="79" t="s">
        <v>1998</v>
      </c>
      <c r="M6" s="77" t="s">
        <v>14</v>
      </c>
      <c r="N6" s="77" t="s">
        <v>15</v>
      </c>
      <c r="O6" s="77" t="s">
        <v>16</v>
      </c>
      <c r="P6" s="77" t="s">
        <v>17</v>
      </c>
      <c r="Q6" s="77" t="s">
        <v>18</v>
      </c>
      <c r="R6" s="77" t="s">
        <v>19</v>
      </c>
      <c r="S6" s="77" t="s">
        <v>20</v>
      </c>
      <c r="T6" s="79" t="s">
        <v>21</v>
      </c>
      <c r="U6" s="77" t="s">
        <v>22</v>
      </c>
      <c r="V6" s="77" t="s">
        <v>23</v>
      </c>
      <c r="W6" s="77" t="s">
        <v>24</v>
      </c>
      <c r="X6" s="77" t="s">
        <v>25</v>
      </c>
      <c r="Y6" s="77" t="s">
        <v>26</v>
      </c>
      <c r="Z6" s="77" t="s">
        <v>27</v>
      </c>
      <c r="AA6" s="77" t="s">
        <v>28</v>
      </c>
      <c r="AB6" s="77" t="s">
        <v>29</v>
      </c>
      <c r="AC6" s="77" t="s">
        <v>30</v>
      </c>
      <c r="AD6" s="77" t="s">
        <v>31</v>
      </c>
      <c r="AE6" s="77" t="s">
        <v>32</v>
      </c>
      <c r="AF6" s="75" t="s">
        <v>2003</v>
      </c>
      <c r="AG6" s="75" t="s">
        <v>2004</v>
      </c>
      <c r="AH6" s="75" t="s">
        <v>2296</v>
      </c>
    </row>
    <row r="7" spans="1:35" hidden="1" x14ac:dyDescent="0.25">
      <c r="A7" s="1" t="s">
        <v>33</v>
      </c>
      <c r="B7" s="1" t="s">
        <v>34</v>
      </c>
      <c r="C7" s="2">
        <v>44530</v>
      </c>
      <c r="D7" s="42" t="str">
        <f>TEXT(C7,"yyyy")</f>
        <v>2021</v>
      </c>
      <c r="E7" s="1" t="s">
        <v>909</v>
      </c>
      <c r="F7" s="1" t="s">
        <v>910</v>
      </c>
      <c r="G7" s="1" t="s">
        <v>37</v>
      </c>
      <c r="H7" s="1" t="s">
        <v>911</v>
      </c>
      <c r="I7" s="1" t="s">
        <v>34</v>
      </c>
      <c r="J7" s="3">
        <v>38623261.060000002</v>
      </c>
      <c r="K7" s="3">
        <v>0</v>
      </c>
      <c r="L7" s="3">
        <f>+J7-K7</f>
        <v>38623261.060000002</v>
      </c>
      <c r="M7" s="1" t="s">
        <v>40</v>
      </c>
      <c r="N7" s="88">
        <v>900771273</v>
      </c>
      <c r="O7" s="1" t="s">
        <v>863</v>
      </c>
      <c r="P7" s="1" t="s">
        <v>37</v>
      </c>
      <c r="Q7" s="1" t="s">
        <v>43</v>
      </c>
      <c r="R7" s="1" t="s">
        <v>43</v>
      </c>
      <c r="S7" s="1" t="s">
        <v>43</v>
      </c>
      <c r="T7" s="3">
        <v>0</v>
      </c>
      <c r="U7" s="1" t="s">
        <v>44</v>
      </c>
      <c r="V7" s="1" t="s">
        <v>45</v>
      </c>
      <c r="W7" s="1" t="s">
        <v>911</v>
      </c>
      <c r="X7" s="1" t="s">
        <v>46</v>
      </c>
      <c r="Y7" s="1" t="s">
        <v>912</v>
      </c>
      <c r="Z7" s="1" t="s">
        <v>913</v>
      </c>
      <c r="AA7" s="1" t="s">
        <v>83</v>
      </c>
      <c r="AB7" s="1" t="s">
        <v>914</v>
      </c>
      <c r="AC7" s="1" t="s">
        <v>51</v>
      </c>
      <c r="AD7" s="1" t="s">
        <v>913</v>
      </c>
      <c r="AE7" s="1" t="s">
        <v>37</v>
      </c>
      <c r="AF7">
        <f>YEAR(C7)</f>
        <v>2021</v>
      </c>
      <c r="AG7" t="str">
        <f>TEXT(C7,"mmm")</f>
        <v>nov</v>
      </c>
      <c r="AH7" t="s">
        <v>863</v>
      </c>
      <c r="AI7" t="e">
        <v>#N/A</v>
      </c>
    </row>
    <row r="8" spans="1:35" hidden="1" x14ac:dyDescent="0.25">
      <c r="A8" s="1" t="s">
        <v>33</v>
      </c>
      <c r="B8" s="1" t="s">
        <v>34</v>
      </c>
      <c r="C8" s="2">
        <v>44532</v>
      </c>
      <c r="D8" s="42" t="str">
        <f t="shared" ref="D8:D70" si="0">TEXT(C8,"yyyy")</f>
        <v>2021</v>
      </c>
      <c r="E8" s="1" t="s">
        <v>35</v>
      </c>
      <c r="F8" s="1" t="s">
        <v>36</v>
      </c>
      <c r="G8" s="1" t="s">
        <v>37</v>
      </c>
      <c r="H8" s="1" t="s">
        <v>915</v>
      </c>
      <c r="I8" s="1" t="s">
        <v>916</v>
      </c>
      <c r="J8" s="3">
        <v>0</v>
      </c>
      <c r="K8" s="3">
        <v>262479</v>
      </c>
      <c r="L8" s="3">
        <f t="shared" ref="L8:L70" si="1">+J8-K8</f>
        <v>-262479</v>
      </c>
      <c r="M8" s="1" t="s">
        <v>40</v>
      </c>
      <c r="N8" s="88">
        <v>800088702</v>
      </c>
      <c r="O8" s="1" t="s">
        <v>63</v>
      </c>
      <c r="P8" s="1" t="s">
        <v>37</v>
      </c>
      <c r="Q8" s="1" t="s">
        <v>43</v>
      </c>
      <c r="R8" s="1" t="s">
        <v>43</v>
      </c>
      <c r="S8" s="1" t="s">
        <v>43</v>
      </c>
      <c r="T8" s="3">
        <v>0</v>
      </c>
      <c r="U8" s="1" t="s">
        <v>44</v>
      </c>
      <c r="V8" s="1" t="s">
        <v>45</v>
      </c>
      <c r="W8" s="1" t="s">
        <v>915</v>
      </c>
      <c r="X8" s="1" t="s">
        <v>46</v>
      </c>
      <c r="Y8" s="1" t="s">
        <v>47</v>
      </c>
      <c r="Z8" s="1" t="s">
        <v>917</v>
      </c>
      <c r="AA8" s="1" t="s">
        <v>49</v>
      </c>
      <c r="AB8" s="1" t="s">
        <v>918</v>
      </c>
      <c r="AC8" s="1" t="s">
        <v>51</v>
      </c>
      <c r="AD8" s="1" t="s">
        <v>917</v>
      </c>
      <c r="AE8" s="1" t="s">
        <v>37</v>
      </c>
      <c r="AF8">
        <f t="shared" ref="AF8:AF70" si="2">YEAR(C8)</f>
        <v>2021</v>
      </c>
      <c r="AG8" t="str">
        <f t="shared" ref="AG8:AG70" si="3">TEXT(C8,"mmm")</f>
        <v>dic</v>
      </c>
      <c r="AH8" t="s">
        <v>63</v>
      </c>
      <c r="AI8" t="e">
        <v>#N/A</v>
      </c>
    </row>
    <row r="9" spans="1:35" hidden="1" x14ac:dyDescent="0.25">
      <c r="A9" s="1" t="s">
        <v>33</v>
      </c>
      <c r="B9" s="1" t="s">
        <v>34</v>
      </c>
      <c r="C9" s="2">
        <v>44532</v>
      </c>
      <c r="D9" s="42" t="str">
        <f t="shared" si="0"/>
        <v>2021</v>
      </c>
      <c r="E9" s="1" t="s">
        <v>35</v>
      </c>
      <c r="F9" s="1" t="s">
        <v>36</v>
      </c>
      <c r="G9" s="1" t="s">
        <v>37</v>
      </c>
      <c r="H9" s="1" t="s">
        <v>919</v>
      </c>
      <c r="I9" s="1" t="s">
        <v>920</v>
      </c>
      <c r="J9" s="3">
        <v>0</v>
      </c>
      <c r="K9" s="3">
        <v>428175</v>
      </c>
      <c r="L9" s="3">
        <f t="shared" si="1"/>
        <v>-428175</v>
      </c>
      <c r="M9" s="1" t="s">
        <v>40</v>
      </c>
      <c r="N9" s="88">
        <v>800130907</v>
      </c>
      <c r="O9" s="1" t="s">
        <v>42</v>
      </c>
      <c r="P9" s="1" t="s">
        <v>37</v>
      </c>
      <c r="Q9" s="1" t="s">
        <v>43</v>
      </c>
      <c r="R9" s="1" t="s">
        <v>43</v>
      </c>
      <c r="S9" s="1" t="s">
        <v>43</v>
      </c>
      <c r="T9" s="3">
        <v>0</v>
      </c>
      <c r="U9" s="1" t="s">
        <v>44</v>
      </c>
      <c r="V9" s="1" t="s">
        <v>45</v>
      </c>
      <c r="W9" s="1" t="s">
        <v>919</v>
      </c>
      <c r="X9" s="1" t="s">
        <v>46</v>
      </c>
      <c r="Y9" s="1" t="s">
        <v>47</v>
      </c>
      <c r="Z9" s="1" t="s">
        <v>921</v>
      </c>
      <c r="AA9" s="1" t="s">
        <v>49</v>
      </c>
      <c r="AB9" s="1" t="s">
        <v>918</v>
      </c>
      <c r="AC9" s="1" t="s">
        <v>51</v>
      </c>
      <c r="AD9" s="1" t="s">
        <v>921</v>
      </c>
      <c r="AE9" s="1" t="s">
        <v>37</v>
      </c>
      <c r="AF9">
        <f t="shared" si="2"/>
        <v>2021</v>
      </c>
      <c r="AG9" t="str">
        <f t="shared" si="3"/>
        <v>dic</v>
      </c>
      <c r="AH9" t="s">
        <v>42</v>
      </c>
      <c r="AI9" t="e">
        <v>#N/A</v>
      </c>
    </row>
    <row r="10" spans="1:35" hidden="1" x14ac:dyDescent="0.25">
      <c r="A10" s="1" t="s">
        <v>33</v>
      </c>
      <c r="B10" s="1" t="s">
        <v>34</v>
      </c>
      <c r="C10" s="2">
        <v>44540</v>
      </c>
      <c r="D10" s="42" t="str">
        <f t="shared" si="0"/>
        <v>2021</v>
      </c>
      <c r="E10" s="1" t="s">
        <v>35</v>
      </c>
      <c r="F10" s="1" t="s">
        <v>36</v>
      </c>
      <c r="G10" s="1" t="s">
        <v>37</v>
      </c>
      <c r="H10" s="1" t="s">
        <v>922</v>
      </c>
      <c r="I10" s="1" t="s">
        <v>923</v>
      </c>
      <c r="J10" s="3">
        <v>0</v>
      </c>
      <c r="K10" s="3">
        <v>1535787</v>
      </c>
      <c r="L10" s="3">
        <f t="shared" si="1"/>
        <v>-1535787</v>
      </c>
      <c r="M10" s="1" t="s">
        <v>40</v>
      </c>
      <c r="N10" s="88">
        <v>800130907</v>
      </c>
      <c r="O10" s="1" t="s">
        <v>42</v>
      </c>
      <c r="P10" s="1" t="s">
        <v>37</v>
      </c>
      <c r="Q10" s="1" t="s">
        <v>43</v>
      </c>
      <c r="R10" s="1" t="s">
        <v>43</v>
      </c>
      <c r="S10" s="1" t="s">
        <v>43</v>
      </c>
      <c r="T10" s="3">
        <v>0</v>
      </c>
      <c r="U10" s="1" t="s">
        <v>44</v>
      </c>
      <c r="V10" s="1" t="s">
        <v>45</v>
      </c>
      <c r="W10" s="1" t="s">
        <v>922</v>
      </c>
      <c r="X10" s="1" t="s">
        <v>46</v>
      </c>
      <c r="Y10" s="1" t="s">
        <v>47</v>
      </c>
      <c r="Z10" s="1" t="s">
        <v>924</v>
      </c>
      <c r="AA10" s="1" t="s">
        <v>49</v>
      </c>
      <c r="AB10" s="1" t="s">
        <v>918</v>
      </c>
      <c r="AC10" s="1" t="s">
        <v>51</v>
      </c>
      <c r="AD10" s="1" t="s">
        <v>924</v>
      </c>
      <c r="AE10" s="1" t="s">
        <v>37</v>
      </c>
      <c r="AF10">
        <f t="shared" si="2"/>
        <v>2021</v>
      </c>
      <c r="AG10" t="str">
        <f t="shared" si="3"/>
        <v>dic</v>
      </c>
      <c r="AH10" t="s">
        <v>42</v>
      </c>
      <c r="AI10" t="e">
        <v>#N/A</v>
      </c>
    </row>
    <row r="11" spans="1:35" hidden="1" x14ac:dyDescent="0.25">
      <c r="A11" s="1" t="s">
        <v>33</v>
      </c>
      <c r="B11" s="1" t="s">
        <v>34</v>
      </c>
      <c r="C11" s="2">
        <v>44540</v>
      </c>
      <c r="D11" s="42" t="str">
        <f t="shared" si="0"/>
        <v>2021</v>
      </c>
      <c r="E11" s="1" t="s">
        <v>35</v>
      </c>
      <c r="F11" s="1" t="s">
        <v>36</v>
      </c>
      <c r="G11" s="1" t="s">
        <v>37</v>
      </c>
      <c r="H11" s="1" t="s">
        <v>925</v>
      </c>
      <c r="I11" s="1" t="s">
        <v>926</v>
      </c>
      <c r="J11" s="3">
        <v>0</v>
      </c>
      <c r="K11" s="3">
        <v>195079</v>
      </c>
      <c r="L11" s="3">
        <f t="shared" si="1"/>
        <v>-195079</v>
      </c>
      <c r="M11" s="1" t="s">
        <v>40</v>
      </c>
      <c r="N11" s="88">
        <v>900156264</v>
      </c>
      <c r="O11" s="1" t="s">
        <v>68</v>
      </c>
      <c r="P11" s="1" t="s">
        <v>37</v>
      </c>
      <c r="Q11" s="1" t="s">
        <v>43</v>
      </c>
      <c r="R11" s="1" t="s">
        <v>43</v>
      </c>
      <c r="S11" s="1" t="s">
        <v>43</v>
      </c>
      <c r="T11" s="3">
        <v>0</v>
      </c>
      <c r="U11" s="1" t="s">
        <v>44</v>
      </c>
      <c r="V11" s="1" t="s">
        <v>45</v>
      </c>
      <c r="W11" s="1" t="s">
        <v>925</v>
      </c>
      <c r="X11" s="1" t="s">
        <v>46</v>
      </c>
      <c r="Y11" s="1" t="s">
        <v>47</v>
      </c>
      <c r="Z11" s="1" t="s">
        <v>927</v>
      </c>
      <c r="AA11" s="1" t="s">
        <v>49</v>
      </c>
      <c r="AB11" s="1" t="s">
        <v>918</v>
      </c>
      <c r="AC11" s="1" t="s">
        <v>51</v>
      </c>
      <c r="AD11" s="1" t="s">
        <v>927</v>
      </c>
      <c r="AE11" s="1" t="s">
        <v>37</v>
      </c>
      <c r="AF11">
        <f t="shared" si="2"/>
        <v>2021</v>
      </c>
      <c r="AG11" t="str">
        <f t="shared" si="3"/>
        <v>dic</v>
      </c>
      <c r="AH11" t="s">
        <v>68</v>
      </c>
      <c r="AI11" t="e">
        <v>#N/A</v>
      </c>
    </row>
    <row r="12" spans="1:35" hidden="1" x14ac:dyDescent="0.25">
      <c r="A12" s="1" t="s">
        <v>33</v>
      </c>
      <c r="B12" s="1" t="s">
        <v>34</v>
      </c>
      <c r="C12" s="2">
        <v>44545</v>
      </c>
      <c r="D12" s="42" t="str">
        <f t="shared" si="0"/>
        <v>2021</v>
      </c>
      <c r="E12" s="1" t="s">
        <v>73</v>
      </c>
      <c r="F12" s="1" t="s">
        <v>74</v>
      </c>
      <c r="G12" s="1" t="s">
        <v>37</v>
      </c>
      <c r="H12" s="1" t="s">
        <v>911</v>
      </c>
      <c r="I12" s="1" t="s">
        <v>76</v>
      </c>
      <c r="J12" s="3">
        <v>42866</v>
      </c>
      <c r="K12" s="3">
        <v>0</v>
      </c>
      <c r="L12" s="3">
        <f t="shared" si="1"/>
        <v>42866</v>
      </c>
      <c r="M12" s="1" t="s">
        <v>40</v>
      </c>
      <c r="N12" s="88">
        <v>800088702</v>
      </c>
      <c r="O12" s="1" t="s">
        <v>63</v>
      </c>
      <c r="P12" s="1" t="s">
        <v>928</v>
      </c>
      <c r="Q12" s="1" t="s">
        <v>929</v>
      </c>
      <c r="R12" s="1" t="s">
        <v>43</v>
      </c>
      <c r="S12" s="1" t="s">
        <v>43</v>
      </c>
      <c r="T12" s="3">
        <v>0</v>
      </c>
      <c r="U12" s="1" t="s">
        <v>44</v>
      </c>
      <c r="V12" s="1" t="s">
        <v>45</v>
      </c>
      <c r="W12" s="1" t="s">
        <v>911</v>
      </c>
      <c r="X12" s="1" t="s">
        <v>46</v>
      </c>
      <c r="Y12" s="1" t="s">
        <v>912</v>
      </c>
      <c r="Z12" s="1" t="s">
        <v>930</v>
      </c>
      <c r="AA12" s="1" t="s">
        <v>83</v>
      </c>
      <c r="AB12" s="1" t="s">
        <v>914</v>
      </c>
      <c r="AC12" s="1" t="s">
        <v>51</v>
      </c>
      <c r="AD12" s="1" t="s">
        <v>930</v>
      </c>
      <c r="AE12" s="1" t="s">
        <v>37</v>
      </c>
      <c r="AF12">
        <f t="shared" si="2"/>
        <v>2021</v>
      </c>
      <c r="AG12" t="str">
        <f t="shared" si="3"/>
        <v>dic</v>
      </c>
      <c r="AH12" t="s">
        <v>63</v>
      </c>
      <c r="AI12" t="e">
        <v>#N/A</v>
      </c>
    </row>
    <row r="13" spans="1:35" hidden="1" x14ac:dyDescent="0.25">
      <c r="A13" s="1" t="s">
        <v>33</v>
      </c>
      <c r="B13" s="1" t="s">
        <v>34</v>
      </c>
      <c r="C13" s="2">
        <v>44545</v>
      </c>
      <c r="D13" s="42" t="str">
        <f t="shared" si="0"/>
        <v>2021</v>
      </c>
      <c r="E13" s="1" t="s">
        <v>73</v>
      </c>
      <c r="F13" s="1" t="s">
        <v>74</v>
      </c>
      <c r="G13" s="1" t="s">
        <v>37</v>
      </c>
      <c r="H13" s="1" t="s">
        <v>911</v>
      </c>
      <c r="I13" s="1" t="s">
        <v>76</v>
      </c>
      <c r="J13" s="3">
        <v>30284</v>
      </c>
      <c r="K13" s="3">
        <v>0</v>
      </c>
      <c r="L13" s="3">
        <f t="shared" si="1"/>
        <v>30284</v>
      </c>
      <c r="M13" s="1" t="s">
        <v>40</v>
      </c>
      <c r="N13" s="88">
        <v>800088702</v>
      </c>
      <c r="O13" s="1" t="s">
        <v>63</v>
      </c>
      <c r="P13" s="1" t="s">
        <v>89</v>
      </c>
      <c r="Q13" s="1" t="s">
        <v>90</v>
      </c>
      <c r="R13" s="1" t="s">
        <v>43</v>
      </c>
      <c r="S13" s="1" t="s">
        <v>43</v>
      </c>
      <c r="T13" s="3">
        <v>0</v>
      </c>
      <c r="U13" s="1" t="s">
        <v>44</v>
      </c>
      <c r="V13" s="1" t="s">
        <v>45</v>
      </c>
      <c r="W13" s="1" t="s">
        <v>911</v>
      </c>
      <c r="X13" s="1" t="s">
        <v>46</v>
      </c>
      <c r="Y13" s="1" t="s">
        <v>912</v>
      </c>
      <c r="Z13" s="1" t="s">
        <v>930</v>
      </c>
      <c r="AA13" s="1" t="s">
        <v>83</v>
      </c>
      <c r="AB13" s="1" t="s">
        <v>914</v>
      </c>
      <c r="AC13" s="1" t="s">
        <v>51</v>
      </c>
      <c r="AD13" s="1" t="s">
        <v>930</v>
      </c>
      <c r="AE13" s="1" t="s">
        <v>37</v>
      </c>
      <c r="AF13">
        <f t="shared" si="2"/>
        <v>2021</v>
      </c>
      <c r="AG13" t="str">
        <f t="shared" si="3"/>
        <v>dic</v>
      </c>
      <c r="AH13" t="s">
        <v>63</v>
      </c>
      <c r="AI13" t="e">
        <v>#N/A</v>
      </c>
    </row>
    <row r="14" spans="1:35" hidden="1" x14ac:dyDescent="0.25">
      <c r="A14" s="1" t="s">
        <v>33</v>
      </c>
      <c r="B14" s="1" t="s">
        <v>34</v>
      </c>
      <c r="C14" s="2">
        <v>44545</v>
      </c>
      <c r="D14" s="42" t="str">
        <f t="shared" si="0"/>
        <v>2021</v>
      </c>
      <c r="E14" s="1" t="s">
        <v>73</v>
      </c>
      <c r="F14" s="1" t="s">
        <v>74</v>
      </c>
      <c r="G14" s="1" t="s">
        <v>37</v>
      </c>
      <c r="H14" s="1" t="s">
        <v>911</v>
      </c>
      <c r="I14" s="1" t="s">
        <v>76</v>
      </c>
      <c r="J14" s="3">
        <v>77628</v>
      </c>
      <c r="K14" s="3">
        <v>0</v>
      </c>
      <c r="L14" s="3">
        <f t="shared" si="1"/>
        <v>77628</v>
      </c>
      <c r="M14" s="1" t="s">
        <v>40</v>
      </c>
      <c r="N14" s="88">
        <v>800256161</v>
      </c>
      <c r="O14" s="1" t="s">
        <v>451</v>
      </c>
      <c r="P14" s="1" t="s">
        <v>89</v>
      </c>
      <c r="Q14" s="1" t="s">
        <v>90</v>
      </c>
      <c r="R14" s="1" t="s">
        <v>43</v>
      </c>
      <c r="S14" s="1" t="s">
        <v>43</v>
      </c>
      <c r="T14" s="3">
        <v>0</v>
      </c>
      <c r="U14" s="1" t="s">
        <v>44</v>
      </c>
      <c r="V14" s="1" t="s">
        <v>45</v>
      </c>
      <c r="W14" s="1" t="s">
        <v>911</v>
      </c>
      <c r="X14" s="1" t="s">
        <v>46</v>
      </c>
      <c r="Y14" s="1" t="s">
        <v>912</v>
      </c>
      <c r="Z14" s="1" t="s">
        <v>930</v>
      </c>
      <c r="AA14" s="1" t="s">
        <v>83</v>
      </c>
      <c r="AB14" s="1" t="s">
        <v>914</v>
      </c>
      <c r="AC14" s="1" t="s">
        <v>51</v>
      </c>
      <c r="AD14" s="1" t="s">
        <v>930</v>
      </c>
      <c r="AE14" s="1" t="s">
        <v>37</v>
      </c>
      <c r="AF14">
        <f t="shared" si="2"/>
        <v>2021</v>
      </c>
      <c r="AG14" t="str">
        <f t="shared" si="3"/>
        <v>dic</v>
      </c>
      <c r="AH14" t="s">
        <v>451</v>
      </c>
      <c r="AI14" t="e">
        <v>#N/A</v>
      </c>
    </row>
    <row r="15" spans="1:35" hidden="1" x14ac:dyDescent="0.25">
      <c r="A15" s="1" t="s">
        <v>33</v>
      </c>
      <c r="B15" s="1" t="s">
        <v>34</v>
      </c>
      <c r="C15" s="2">
        <v>44545</v>
      </c>
      <c r="D15" s="42" t="str">
        <f t="shared" si="0"/>
        <v>2021</v>
      </c>
      <c r="E15" s="1" t="s">
        <v>73</v>
      </c>
      <c r="F15" s="1" t="s">
        <v>74</v>
      </c>
      <c r="G15" s="1" t="s">
        <v>37</v>
      </c>
      <c r="H15" s="1" t="s">
        <v>911</v>
      </c>
      <c r="I15" s="1" t="s">
        <v>76</v>
      </c>
      <c r="J15" s="3">
        <v>60568</v>
      </c>
      <c r="K15" s="3">
        <v>0</v>
      </c>
      <c r="L15" s="3">
        <f t="shared" si="1"/>
        <v>60568</v>
      </c>
      <c r="M15" s="1" t="s">
        <v>40</v>
      </c>
      <c r="N15" s="88">
        <v>800130907</v>
      </c>
      <c r="O15" s="1" t="s">
        <v>42</v>
      </c>
      <c r="P15" s="1" t="s">
        <v>295</v>
      </c>
      <c r="Q15" s="1" t="s">
        <v>296</v>
      </c>
      <c r="R15" s="1" t="s">
        <v>43</v>
      </c>
      <c r="S15" s="1" t="s">
        <v>43</v>
      </c>
      <c r="T15" s="3">
        <v>0</v>
      </c>
      <c r="U15" s="1" t="s">
        <v>44</v>
      </c>
      <c r="V15" s="1" t="s">
        <v>45</v>
      </c>
      <c r="W15" s="1" t="s">
        <v>911</v>
      </c>
      <c r="X15" s="1" t="s">
        <v>46</v>
      </c>
      <c r="Y15" s="1" t="s">
        <v>912</v>
      </c>
      <c r="Z15" s="1" t="s">
        <v>930</v>
      </c>
      <c r="AA15" s="1" t="s">
        <v>83</v>
      </c>
      <c r="AB15" s="1" t="s">
        <v>914</v>
      </c>
      <c r="AC15" s="1" t="s">
        <v>51</v>
      </c>
      <c r="AD15" s="1" t="s">
        <v>930</v>
      </c>
      <c r="AE15" s="1" t="s">
        <v>37</v>
      </c>
      <c r="AF15">
        <f t="shared" si="2"/>
        <v>2021</v>
      </c>
      <c r="AG15" t="str">
        <f t="shared" si="3"/>
        <v>dic</v>
      </c>
      <c r="AH15" t="s">
        <v>42</v>
      </c>
      <c r="AI15" t="e">
        <v>#N/A</v>
      </c>
    </row>
    <row r="16" spans="1:35" hidden="1" x14ac:dyDescent="0.25">
      <c r="A16" s="1" t="s">
        <v>33</v>
      </c>
      <c r="B16" s="1" t="s">
        <v>34</v>
      </c>
      <c r="C16" s="2">
        <v>44545</v>
      </c>
      <c r="D16" s="42" t="str">
        <f t="shared" si="0"/>
        <v>2021</v>
      </c>
      <c r="E16" s="1" t="s">
        <v>73</v>
      </c>
      <c r="F16" s="1" t="s">
        <v>74</v>
      </c>
      <c r="G16" s="1" t="s">
        <v>37</v>
      </c>
      <c r="H16" s="1" t="s">
        <v>911</v>
      </c>
      <c r="I16" s="1" t="s">
        <v>76</v>
      </c>
      <c r="J16" s="3">
        <v>67244</v>
      </c>
      <c r="K16" s="3">
        <v>0</v>
      </c>
      <c r="L16" s="3">
        <f t="shared" si="1"/>
        <v>67244</v>
      </c>
      <c r="M16" s="1" t="s">
        <v>40</v>
      </c>
      <c r="N16" s="88">
        <v>800088702</v>
      </c>
      <c r="O16" s="1" t="s">
        <v>63</v>
      </c>
      <c r="P16" s="1" t="s">
        <v>79</v>
      </c>
      <c r="Q16" s="1" t="s">
        <v>80</v>
      </c>
      <c r="R16" s="1" t="s">
        <v>43</v>
      </c>
      <c r="S16" s="1" t="s">
        <v>43</v>
      </c>
      <c r="T16" s="3">
        <v>0</v>
      </c>
      <c r="U16" s="1" t="s">
        <v>44</v>
      </c>
      <c r="V16" s="1" t="s">
        <v>45</v>
      </c>
      <c r="W16" s="1" t="s">
        <v>911</v>
      </c>
      <c r="X16" s="1" t="s">
        <v>46</v>
      </c>
      <c r="Y16" s="1" t="s">
        <v>912</v>
      </c>
      <c r="Z16" s="1" t="s">
        <v>930</v>
      </c>
      <c r="AA16" s="1" t="s">
        <v>83</v>
      </c>
      <c r="AB16" s="1" t="s">
        <v>914</v>
      </c>
      <c r="AC16" s="1" t="s">
        <v>51</v>
      </c>
      <c r="AD16" s="1" t="s">
        <v>930</v>
      </c>
      <c r="AE16" s="1" t="s">
        <v>37</v>
      </c>
      <c r="AF16">
        <f t="shared" si="2"/>
        <v>2021</v>
      </c>
      <c r="AG16" t="str">
        <f t="shared" si="3"/>
        <v>dic</v>
      </c>
      <c r="AH16" t="s">
        <v>63</v>
      </c>
      <c r="AI16" t="e">
        <v>#N/A</v>
      </c>
    </row>
    <row r="17" spans="1:35" hidden="1" x14ac:dyDescent="0.25">
      <c r="A17" s="1" t="s">
        <v>33</v>
      </c>
      <c r="B17" s="1" t="s">
        <v>34</v>
      </c>
      <c r="C17" s="2">
        <v>44545</v>
      </c>
      <c r="D17" s="42" t="str">
        <f t="shared" si="0"/>
        <v>2021</v>
      </c>
      <c r="E17" s="1" t="s">
        <v>73</v>
      </c>
      <c r="F17" s="1" t="s">
        <v>74</v>
      </c>
      <c r="G17" s="1" t="s">
        <v>37</v>
      </c>
      <c r="H17" s="1" t="s">
        <v>911</v>
      </c>
      <c r="I17" s="1" t="s">
        <v>76</v>
      </c>
      <c r="J17" s="3">
        <v>454263</v>
      </c>
      <c r="K17" s="3">
        <v>0</v>
      </c>
      <c r="L17" s="3">
        <f t="shared" si="1"/>
        <v>454263</v>
      </c>
      <c r="M17" s="1" t="s">
        <v>40</v>
      </c>
      <c r="N17" s="88">
        <v>800130907</v>
      </c>
      <c r="O17" s="1" t="s">
        <v>42</v>
      </c>
      <c r="P17" s="1" t="s">
        <v>79</v>
      </c>
      <c r="Q17" s="1" t="s">
        <v>80</v>
      </c>
      <c r="R17" s="1" t="s">
        <v>43</v>
      </c>
      <c r="S17" s="1" t="s">
        <v>43</v>
      </c>
      <c r="T17" s="3">
        <v>0</v>
      </c>
      <c r="U17" s="1" t="s">
        <v>44</v>
      </c>
      <c r="V17" s="1" t="s">
        <v>45</v>
      </c>
      <c r="W17" s="1" t="s">
        <v>911</v>
      </c>
      <c r="X17" s="1" t="s">
        <v>46</v>
      </c>
      <c r="Y17" s="1" t="s">
        <v>912</v>
      </c>
      <c r="Z17" s="1" t="s">
        <v>930</v>
      </c>
      <c r="AA17" s="1" t="s">
        <v>83</v>
      </c>
      <c r="AB17" s="1" t="s">
        <v>914</v>
      </c>
      <c r="AC17" s="1" t="s">
        <v>51</v>
      </c>
      <c r="AD17" s="1" t="s">
        <v>930</v>
      </c>
      <c r="AE17" s="1" t="s">
        <v>37</v>
      </c>
      <c r="AF17">
        <f t="shared" si="2"/>
        <v>2021</v>
      </c>
      <c r="AG17" t="str">
        <f t="shared" si="3"/>
        <v>dic</v>
      </c>
      <c r="AH17" t="s">
        <v>42</v>
      </c>
      <c r="AI17" t="e">
        <v>#N/A</v>
      </c>
    </row>
    <row r="18" spans="1:35" hidden="1" x14ac:dyDescent="0.25">
      <c r="A18" s="1" t="s">
        <v>33</v>
      </c>
      <c r="B18" s="1" t="s">
        <v>34</v>
      </c>
      <c r="C18" s="2">
        <v>44545</v>
      </c>
      <c r="D18" s="42" t="str">
        <f t="shared" si="0"/>
        <v>2021</v>
      </c>
      <c r="E18" s="1" t="s">
        <v>73</v>
      </c>
      <c r="F18" s="1" t="s">
        <v>74</v>
      </c>
      <c r="G18" s="1" t="s">
        <v>37</v>
      </c>
      <c r="H18" s="1" t="s">
        <v>911</v>
      </c>
      <c r="I18" s="1" t="s">
        <v>76</v>
      </c>
      <c r="J18" s="3">
        <v>32965</v>
      </c>
      <c r="K18" s="3">
        <v>0</v>
      </c>
      <c r="L18" s="3">
        <f t="shared" si="1"/>
        <v>32965</v>
      </c>
      <c r="M18" s="1" t="s">
        <v>40</v>
      </c>
      <c r="N18" s="88">
        <v>800130907</v>
      </c>
      <c r="O18" s="1" t="s">
        <v>42</v>
      </c>
      <c r="P18" s="1" t="s">
        <v>79</v>
      </c>
      <c r="Q18" s="1" t="s">
        <v>80</v>
      </c>
      <c r="R18" s="1" t="s">
        <v>43</v>
      </c>
      <c r="S18" s="1" t="s">
        <v>43</v>
      </c>
      <c r="T18" s="3">
        <v>0</v>
      </c>
      <c r="U18" s="1" t="s">
        <v>44</v>
      </c>
      <c r="V18" s="1" t="s">
        <v>45</v>
      </c>
      <c r="W18" s="1" t="s">
        <v>911</v>
      </c>
      <c r="X18" s="1" t="s">
        <v>46</v>
      </c>
      <c r="Y18" s="1" t="s">
        <v>912</v>
      </c>
      <c r="Z18" s="1" t="s">
        <v>930</v>
      </c>
      <c r="AA18" s="1" t="s">
        <v>83</v>
      </c>
      <c r="AB18" s="1" t="s">
        <v>914</v>
      </c>
      <c r="AC18" s="1" t="s">
        <v>51</v>
      </c>
      <c r="AD18" s="1" t="s">
        <v>930</v>
      </c>
      <c r="AE18" s="1" t="s">
        <v>37</v>
      </c>
      <c r="AF18">
        <f t="shared" si="2"/>
        <v>2021</v>
      </c>
      <c r="AG18" t="str">
        <f t="shared" si="3"/>
        <v>dic</v>
      </c>
      <c r="AH18" t="s">
        <v>42</v>
      </c>
      <c r="AI18" t="e">
        <v>#N/A</v>
      </c>
    </row>
    <row r="19" spans="1:35" hidden="1" x14ac:dyDescent="0.25">
      <c r="A19" s="1" t="s">
        <v>33</v>
      </c>
      <c r="B19" s="1" t="s">
        <v>34</v>
      </c>
      <c r="C19" s="2">
        <v>44545</v>
      </c>
      <c r="D19" s="42" t="str">
        <f t="shared" si="0"/>
        <v>2021</v>
      </c>
      <c r="E19" s="1" t="s">
        <v>73</v>
      </c>
      <c r="F19" s="1" t="s">
        <v>74</v>
      </c>
      <c r="G19" s="1" t="s">
        <v>37</v>
      </c>
      <c r="H19" s="1" t="s">
        <v>911</v>
      </c>
      <c r="I19" s="1" t="s">
        <v>76</v>
      </c>
      <c r="J19" s="3">
        <v>163561</v>
      </c>
      <c r="K19" s="3">
        <v>0</v>
      </c>
      <c r="L19" s="3">
        <f t="shared" si="1"/>
        <v>163561</v>
      </c>
      <c r="M19" s="1" t="s">
        <v>40</v>
      </c>
      <c r="N19" s="88">
        <v>800130907</v>
      </c>
      <c r="O19" s="1" t="s">
        <v>42</v>
      </c>
      <c r="P19" s="1" t="s">
        <v>79</v>
      </c>
      <c r="Q19" s="1" t="s">
        <v>80</v>
      </c>
      <c r="R19" s="1" t="s">
        <v>43</v>
      </c>
      <c r="S19" s="1" t="s">
        <v>43</v>
      </c>
      <c r="T19" s="3">
        <v>0</v>
      </c>
      <c r="U19" s="1" t="s">
        <v>44</v>
      </c>
      <c r="V19" s="1" t="s">
        <v>45</v>
      </c>
      <c r="W19" s="1" t="s">
        <v>911</v>
      </c>
      <c r="X19" s="1" t="s">
        <v>46</v>
      </c>
      <c r="Y19" s="1" t="s">
        <v>912</v>
      </c>
      <c r="Z19" s="1" t="s">
        <v>930</v>
      </c>
      <c r="AA19" s="1" t="s">
        <v>83</v>
      </c>
      <c r="AB19" s="1" t="s">
        <v>914</v>
      </c>
      <c r="AC19" s="1" t="s">
        <v>51</v>
      </c>
      <c r="AD19" s="1" t="s">
        <v>930</v>
      </c>
      <c r="AE19" s="1" t="s">
        <v>37</v>
      </c>
      <c r="AF19">
        <f t="shared" si="2"/>
        <v>2021</v>
      </c>
      <c r="AG19" t="str">
        <f t="shared" si="3"/>
        <v>dic</v>
      </c>
      <c r="AH19" t="s">
        <v>42</v>
      </c>
      <c r="AI19" t="e">
        <v>#N/A</v>
      </c>
    </row>
    <row r="20" spans="1:35" hidden="1" x14ac:dyDescent="0.25">
      <c r="A20" s="1" t="s">
        <v>33</v>
      </c>
      <c r="B20" s="1" t="s">
        <v>34</v>
      </c>
      <c r="C20" s="2">
        <v>44545</v>
      </c>
      <c r="D20" s="42" t="str">
        <f t="shared" si="0"/>
        <v>2021</v>
      </c>
      <c r="E20" s="1" t="s">
        <v>73</v>
      </c>
      <c r="F20" s="1" t="s">
        <v>74</v>
      </c>
      <c r="G20" s="1" t="s">
        <v>37</v>
      </c>
      <c r="H20" s="1" t="s">
        <v>911</v>
      </c>
      <c r="I20" s="1" t="s">
        <v>76</v>
      </c>
      <c r="J20" s="3">
        <v>363410</v>
      </c>
      <c r="K20" s="3">
        <v>0</v>
      </c>
      <c r="L20" s="3">
        <f t="shared" si="1"/>
        <v>363410</v>
      </c>
      <c r="M20" s="1" t="s">
        <v>40</v>
      </c>
      <c r="N20" s="88">
        <v>800251440</v>
      </c>
      <c r="O20" s="1" t="s">
        <v>55</v>
      </c>
      <c r="P20" s="1" t="s">
        <v>79</v>
      </c>
      <c r="Q20" s="1" t="s">
        <v>80</v>
      </c>
      <c r="R20" s="1" t="s">
        <v>43</v>
      </c>
      <c r="S20" s="1" t="s">
        <v>43</v>
      </c>
      <c r="T20" s="3">
        <v>0</v>
      </c>
      <c r="U20" s="1" t="s">
        <v>44</v>
      </c>
      <c r="V20" s="1" t="s">
        <v>45</v>
      </c>
      <c r="W20" s="1" t="s">
        <v>911</v>
      </c>
      <c r="X20" s="1" t="s">
        <v>46</v>
      </c>
      <c r="Y20" s="1" t="s">
        <v>912</v>
      </c>
      <c r="Z20" s="1" t="s">
        <v>930</v>
      </c>
      <c r="AA20" s="1" t="s">
        <v>83</v>
      </c>
      <c r="AB20" s="1" t="s">
        <v>914</v>
      </c>
      <c r="AC20" s="1" t="s">
        <v>51</v>
      </c>
      <c r="AD20" s="1" t="s">
        <v>930</v>
      </c>
      <c r="AE20" s="1" t="s">
        <v>37</v>
      </c>
      <c r="AF20">
        <f t="shared" si="2"/>
        <v>2021</v>
      </c>
      <c r="AG20" t="str">
        <f t="shared" si="3"/>
        <v>dic</v>
      </c>
      <c r="AH20" t="s">
        <v>55</v>
      </c>
      <c r="AI20" t="e">
        <v>#N/A</v>
      </c>
    </row>
    <row r="21" spans="1:35" hidden="1" x14ac:dyDescent="0.25">
      <c r="A21" s="1" t="s">
        <v>33</v>
      </c>
      <c r="B21" s="1" t="s">
        <v>34</v>
      </c>
      <c r="C21" s="2">
        <v>44545</v>
      </c>
      <c r="D21" s="42" t="str">
        <f t="shared" si="0"/>
        <v>2021</v>
      </c>
      <c r="E21" s="1" t="s">
        <v>73</v>
      </c>
      <c r="F21" s="1" t="s">
        <v>74</v>
      </c>
      <c r="G21" s="1" t="s">
        <v>37</v>
      </c>
      <c r="H21" s="1" t="s">
        <v>911</v>
      </c>
      <c r="I21" s="1" t="s">
        <v>76</v>
      </c>
      <c r="J21" s="3">
        <v>60568</v>
      </c>
      <c r="K21" s="3">
        <v>0</v>
      </c>
      <c r="L21" s="3">
        <f t="shared" si="1"/>
        <v>60568</v>
      </c>
      <c r="M21" s="1" t="s">
        <v>40</v>
      </c>
      <c r="N21" s="88">
        <v>800251440</v>
      </c>
      <c r="O21" s="1" t="s">
        <v>55</v>
      </c>
      <c r="P21" s="1" t="s">
        <v>79</v>
      </c>
      <c r="Q21" s="1" t="s">
        <v>80</v>
      </c>
      <c r="R21" s="1" t="s">
        <v>43</v>
      </c>
      <c r="S21" s="1" t="s">
        <v>43</v>
      </c>
      <c r="T21" s="3">
        <v>0</v>
      </c>
      <c r="U21" s="1" t="s">
        <v>44</v>
      </c>
      <c r="V21" s="1" t="s">
        <v>45</v>
      </c>
      <c r="W21" s="1" t="s">
        <v>911</v>
      </c>
      <c r="X21" s="1" t="s">
        <v>46</v>
      </c>
      <c r="Y21" s="1" t="s">
        <v>912</v>
      </c>
      <c r="Z21" s="1" t="s">
        <v>930</v>
      </c>
      <c r="AA21" s="1" t="s">
        <v>83</v>
      </c>
      <c r="AB21" s="1" t="s">
        <v>914</v>
      </c>
      <c r="AC21" s="1" t="s">
        <v>51</v>
      </c>
      <c r="AD21" s="1" t="s">
        <v>930</v>
      </c>
      <c r="AE21" s="1" t="s">
        <v>37</v>
      </c>
      <c r="AF21">
        <f t="shared" si="2"/>
        <v>2021</v>
      </c>
      <c r="AG21" t="str">
        <f t="shared" si="3"/>
        <v>dic</v>
      </c>
      <c r="AH21" t="s">
        <v>55</v>
      </c>
      <c r="AI21" t="e">
        <v>#N/A</v>
      </c>
    </row>
    <row r="22" spans="1:35" hidden="1" x14ac:dyDescent="0.25">
      <c r="A22" s="1" t="s">
        <v>33</v>
      </c>
      <c r="B22" s="1" t="s">
        <v>34</v>
      </c>
      <c r="C22" s="2">
        <v>44545</v>
      </c>
      <c r="D22" s="42" t="str">
        <f t="shared" si="0"/>
        <v>2021</v>
      </c>
      <c r="E22" s="1" t="s">
        <v>73</v>
      </c>
      <c r="F22" s="1" t="s">
        <v>74</v>
      </c>
      <c r="G22" s="1" t="s">
        <v>37</v>
      </c>
      <c r="H22" s="1" t="s">
        <v>911</v>
      </c>
      <c r="I22" s="1" t="s">
        <v>76</v>
      </c>
      <c r="J22" s="3">
        <v>30284</v>
      </c>
      <c r="K22" s="3">
        <v>0</v>
      </c>
      <c r="L22" s="3">
        <f t="shared" si="1"/>
        <v>30284</v>
      </c>
      <c r="M22" s="1" t="s">
        <v>40</v>
      </c>
      <c r="N22" s="88">
        <v>800251440</v>
      </c>
      <c r="O22" s="1" t="s">
        <v>55</v>
      </c>
      <c r="P22" s="1" t="s">
        <v>79</v>
      </c>
      <c r="Q22" s="1" t="s">
        <v>80</v>
      </c>
      <c r="R22" s="1" t="s">
        <v>43</v>
      </c>
      <c r="S22" s="1" t="s">
        <v>43</v>
      </c>
      <c r="T22" s="3">
        <v>0</v>
      </c>
      <c r="U22" s="1" t="s">
        <v>44</v>
      </c>
      <c r="V22" s="1" t="s">
        <v>45</v>
      </c>
      <c r="W22" s="1" t="s">
        <v>911</v>
      </c>
      <c r="X22" s="1" t="s">
        <v>46</v>
      </c>
      <c r="Y22" s="1" t="s">
        <v>912</v>
      </c>
      <c r="Z22" s="1" t="s">
        <v>930</v>
      </c>
      <c r="AA22" s="1" t="s">
        <v>83</v>
      </c>
      <c r="AB22" s="1" t="s">
        <v>914</v>
      </c>
      <c r="AC22" s="1" t="s">
        <v>51</v>
      </c>
      <c r="AD22" s="1" t="s">
        <v>930</v>
      </c>
      <c r="AE22" s="1" t="s">
        <v>37</v>
      </c>
      <c r="AF22">
        <f t="shared" si="2"/>
        <v>2021</v>
      </c>
      <c r="AG22" t="str">
        <f t="shared" si="3"/>
        <v>dic</v>
      </c>
      <c r="AH22" t="s">
        <v>55</v>
      </c>
      <c r="AI22" t="e">
        <v>#N/A</v>
      </c>
    </row>
    <row r="23" spans="1:35" hidden="1" x14ac:dyDescent="0.25">
      <c r="A23" s="1" t="s">
        <v>33</v>
      </c>
      <c r="B23" s="1" t="s">
        <v>34</v>
      </c>
      <c r="C23" s="2">
        <v>44545</v>
      </c>
      <c r="D23" s="42" t="str">
        <f t="shared" si="0"/>
        <v>2021</v>
      </c>
      <c r="E23" s="1" t="s">
        <v>73</v>
      </c>
      <c r="F23" s="1" t="s">
        <v>74</v>
      </c>
      <c r="G23" s="1" t="s">
        <v>37</v>
      </c>
      <c r="H23" s="1" t="s">
        <v>911</v>
      </c>
      <c r="I23" s="1" t="s">
        <v>76</v>
      </c>
      <c r="J23" s="3">
        <v>31088</v>
      </c>
      <c r="K23" s="3">
        <v>0</v>
      </c>
      <c r="L23" s="3">
        <f t="shared" si="1"/>
        <v>31088</v>
      </c>
      <c r="M23" s="1" t="s">
        <v>40</v>
      </c>
      <c r="N23" s="88">
        <v>806008394</v>
      </c>
      <c r="O23" s="1" t="s">
        <v>215</v>
      </c>
      <c r="P23" s="1" t="s">
        <v>79</v>
      </c>
      <c r="Q23" s="1" t="s">
        <v>80</v>
      </c>
      <c r="R23" s="1" t="s">
        <v>43</v>
      </c>
      <c r="S23" s="1" t="s">
        <v>43</v>
      </c>
      <c r="T23" s="3">
        <v>0</v>
      </c>
      <c r="U23" s="1" t="s">
        <v>44</v>
      </c>
      <c r="V23" s="1" t="s">
        <v>45</v>
      </c>
      <c r="W23" s="1" t="s">
        <v>911</v>
      </c>
      <c r="X23" s="1" t="s">
        <v>46</v>
      </c>
      <c r="Y23" s="1" t="s">
        <v>912</v>
      </c>
      <c r="Z23" s="1" t="s">
        <v>930</v>
      </c>
      <c r="AA23" s="1" t="s">
        <v>83</v>
      </c>
      <c r="AB23" s="1" t="s">
        <v>914</v>
      </c>
      <c r="AC23" s="1" t="s">
        <v>51</v>
      </c>
      <c r="AD23" s="1" t="s">
        <v>930</v>
      </c>
      <c r="AE23" s="1" t="s">
        <v>37</v>
      </c>
      <c r="AF23">
        <f t="shared" si="2"/>
        <v>2021</v>
      </c>
      <c r="AG23" t="str">
        <f t="shared" si="3"/>
        <v>dic</v>
      </c>
      <c r="AH23" t="s">
        <v>215</v>
      </c>
      <c r="AI23" t="e">
        <v>#N/A</v>
      </c>
    </row>
    <row r="24" spans="1:35" hidden="1" x14ac:dyDescent="0.25">
      <c r="A24" s="1" t="s">
        <v>33</v>
      </c>
      <c r="B24" s="1" t="s">
        <v>34</v>
      </c>
      <c r="C24" s="2">
        <v>44545</v>
      </c>
      <c r="D24" s="42" t="str">
        <f t="shared" si="0"/>
        <v>2021</v>
      </c>
      <c r="E24" s="1" t="s">
        <v>73</v>
      </c>
      <c r="F24" s="1" t="s">
        <v>74</v>
      </c>
      <c r="G24" s="1" t="s">
        <v>37</v>
      </c>
      <c r="H24" s="1" t="s">
        <v>911</v>
      </c>
      <c r="I24" s="1" t="s">
        <v>76</v>
      </c>
      <c r="J24" s="3">
        <v>37209</v>
      </c>
      <c r="K24" s="3">
        <v>0</v>
      </c>
      <c r="L24" s="3">
        <f t="shared" si="1"/>
        <v>37209</v>
      </c>
      <c r="M24" s="1" t="s">
        <v>40</v>
      </c>
      <c r="N24" s="88">
        <v>900156264</v>
      </c>
      <c r="O24" s="1" t="s">
        <v>68</v>
      </c>
      <c r="P24" s="1" t="s">
        <v>79</v>
      </c>
      <c r="Q24" s="1" t="s">
        <v>80</v>
      </c>
      <c r="R24" s="1" t="s">
        <v>43</v>
      </c>
      <c r="S24" s="1" t="s">
        <v>43</v>
      </c>
      <c r="T24" s="3">
        <v>0</v>
      </c>
      <c r="U24" s="1" t="s">
        <v>44</v>
      </c>
      <c r="V24" s="1" t="s">
        <v>45</v>
      </c>
      <c r="W24" s="1" t="s">
        <v>911</v>
      </c>
      <c r="X24" s="1" t="s">
        <v>46</v>
      </c>
      <c r="Y24" s="1" t="s">
        <v>912</v>
      </c>
      <c r="Z24" s="1" t="s">
        <v>930</v>
      </c>
      <c r="AA24" s="1" t="s">
        <v>83</v>
      </c>
      <c r="AB24" s="1" t="s">
        <v>914</v>
      </c>
      <c r="AC24" s="1" t="s">
        <v>51</v>
      </c>
      <c r="AD24" s="1" t="s">
        <v>930</v>
      </c>
      <c r="AE24" s="1" t="s">
        <v>37</v>
      </c>
      <c r="AF24">
        <f t="shared" si="2"/>
        <v>2021</v>
      </c>
      <c r="AG24" t="str">
        <f t="shared" si="3"/>
        <v>dic</v>
      </c>
      <c r="AH24" t="s">
        <v>68</v>
      </c>
      <c r="AI24" t="e">
        <v>#N/A</v>
      </c>
    </row>
    <row r="25" spans="1:35" hidden="1" x14ac:dyDescent="0.25">
      <c r="A25" s="1" t="s">
        <v>33</v>
      </c>
      <c r="B25" s="1" t="s">
        <v>34</v>
      </c>
      <c r="C25" s="2">
        <v>44545</v>
      </c>
      <c r="D25" s="42" t="str">
        <f t="shared" si="0"/>
        <v>2021</v>
      </c>
      <c r="E25" s="1" t="s">
        <v>73</v>
      </c>
      <c r="F25" s="1" t="s">
        <v>74</v>
      </c>
      <c r="G25" s="1" t="s">
        <v>37</v>
      </c>
      <c r="H25" s="1" t="s">
        <v>911</v>
      </c>
      <c r="I25" s="1" t="s">
        <v>76</v>
      </c>
      <c r="J25" s="3">
        <v>513641</v>
      </c>
      <c r="K25" s="3">
        <v>0</v>
      </c>
      <c r="L25" s="3">
        <f t="shared" si="1"/>
        <v>513641</v>
      </c>
      <c r="M25" s="1" t="s">
        <v>40</v>
      </c>
      <c r="N25" s="88">
        <v>900156264</v>
      </c>
      <c r="O25" s="1" t="s">
        <v>68</v>
      </c>
      <c r="P25" s="1" t="s">
        <v>79</v>
      </c>
      <c r="Q25" s="1" t="s">
        <v>80</v>
      </c>
      <c r="R25" s="1" t="s">
        <v>43</v>
      </c>
      <c r="S25" s="1" t="s">
        <v>43</v>
      </c>
      <c r="T25" s="3">
        <v>0</v>
      </c>
      <c r="U25" s="1" t="s">
        <v>44</v>
      </c>
      <c r="V25" s="1" t="s">
        <v>45</v>
      </c>
      <c r="W25" s="1" t="s">
        <v>911</v>
      </c>
      <c r="X25" s="1" t="s">
        <v>46</v>
      </c>
      <c r="Y25" s="1" t="s">
        <v>912</v>
      </c>
      <c r="Z25" s="1" t="s">
        <v>930</v>
      </c>
      <c r="AA25" s="1" t="s">
        <v>83</v>
      </c>
      <c r="AB25" s="1" t="s">
        <v>914</v>
      </c>
      <c r="AC25" s="1" t="s">
        <v>51</v>
      </c>
      <c r="AD25" s="1" t="s">
        <v>930</v>
      </c>
      <c r="AE25" s="1" t="s">
        <v>37</v>
      </c>
      <c r="AF25">
        <f t="shared" si="2"/>
        <v>2021</v>
      </c>
      <c r="AG25" t="str">
        <f t="shared" si="3"/>
        <v>dic</v>
      </c>
      <c r="AH25" t="s">
        <v>68</v>
      </c>
      <c r="AI25" t="e">
        <v>#N/A</v>
      </c>
    </row>
    <row r="26" spans="1:35" hidden="1" x14ac:dyDescent="0.25">
      <c r="A26" s="1" t="s">
        <v>33</v>
      </c>
      <c r="B26" s="1" t="s">
        <v>34</v>
      </c>
      <c r="C26" s="2">
        <v>44553</v>
      </c>
      <c r="D26" s="42" t="str">
        <f t="shared" si="0"/>
        <v>2021</v>
      </c>
      <c r="E26" s="1" t="s">
        <v>35</v>
      </c>
      <c r="F26" s="1" t="s">
        <v>36</v>
      </c>
      <c r="G26" s="1" t="s">
        <v>37</v>
      </c>
      <c r="H26" s="1" t="s">
        <v>931</v>
      </c>
      <c r="I26" s="1" t="s">
        <v>932</v>
      </c>
      <c r="J26" s="3">
        <v>0</v>
      </c>
      <c r="K26" s="3">
        <v>885682</v>
      </c>
      <c r="L26" s="3">
        <f t="shared" si="1"/>
        <v>-885682</v>
      </c>
      <c r="M26" s="1" t="s">
        <v>40</v>
      </c>
      <c r="N26" s="88">
        <v>800130907</v>
      </c>
      <c r="O26" s="1" t="s">
        <v>42</v>
      </c>
      <c r="P26" s="1" t="s">
        <v>37</v>
      </c>
      <c r="Q26" s="1" t="s">
        <v>43</v>
      </c>
      <c r="R26" s="1" t="s">
        <v>43</v>
      </c>
      <c r="S26" s="1" t="s">
        <v>43</v>
      </c>
      <c r="T26" s="3">
        <v>0</v>
      </c>
      <c r="U26" s="1" t="s">
        <v>44</v>
      </c>
      <c r="V26" s="1" t="s">
        <v>45</v>
      </c>
      <c r="W26" s="1" t="s">
        <v>931</v>
      </c>
      <c r="X26" s="1" t="s">
        <v>46</v>
      </c>
      <c r="Y26" s="1" t="s">
        <v>47</v>
      </c>
      <c r="Z26" s="1" t="s">
        <v>933</v>
      </c>
      <c r="AA26" s="1" t="s">
        <v>49</v>
      </c>
      <c r="AB26" s="1" t="s">
        <v>918</v>
      </c>
      <c r="AC26" s="1" t="s">
        <v>51</v>
      </c>
      <c r="AD26" s="1" t="s">
        <v>933</v>
      </c>
      <c r="AE26" s="1" t="s">
        <v>37</v>
      </c>
      <c r="AF26">
        <f t="shared" si="2"/>
        <v>2021</v>
      </c>
      <c r="AG26" t="str">
        <f t="shared" si="3"/>
        <v>dic</v>
      </c>
      <c r="AH26" t="s">
        <v>42</v>
      </c>
      <c r="AI26" t="e">
        <v>#N/A</v>
      </c>
    </row>
    <row r="27" spans="1:35" hidden="1" x14ac:dyDescent="0.25">
      <c r="A27" s="1" t="s">
        <v>33</v>
      </c>
      <c r="B27" s="1" t="s">
        <v>34</v>
      </c>
      <c r="C27" s="2">
        <v>44553</v>
      </c>
      <c r="D27" s="42" t="str">
        <f t="shared" si="0"/>
        <v>2021</v>
      </c>
      <c r="E27" s="1" t="s">
        <v>35</v>
      </c>
      <c r="F27" s="1" t="s">
        <v>36</v>
      </c>
      <c r="G27" s="1" t="s">
        <v>37</v>
      </c>
      <c r="H27" s="1" t="s">
        <v>934</v>
      </c>
      <c r="I27" s="1" t="s">
        <v>935</v>
      </c>
      <c r="J27" s="3">
        <v>0</v>
      </c>
      <c r="K27" s="3">
        <v>274266</v>
      </c>
      <c r="L27" s="3">
        <f t="shared" si="1"/>
        <v>-274266</v>
      </c>
      <c r="M27" s="1" t="s">
        <v>40</v>
      </c>
      <c r="N27" s="88">
        <v>800130907</v>
      </c>
      <c r="O27" s="1" t="s">
        <v>42</v>
      </c>
      <c r="P27" s="1" t="s">
        <v>37</v>
      </c>
      <c r="Q27" s="1" t="s">
        <v>43</v>
      </c>
      <c r="R27" s="1" t="s">
        <v>43</v>
      </c>
      <c r="S27" s="1" t="s">
        <v>43</v>
      </c>
      <c r="T27" s="3">
        <v>0</v>
      </c>
      <c r="U27" s="1" t="s">
        <v>44</v>
      </c>
      <c r="V27" s="1" t="s">
        <v>45</v>
      </c>
      <c r="W27" s="1" t="s">
        <v>934</v>
      </c>
      <c r="X27" s="1" t="s">
        <v>46</v>
      </c>
      <c r="Y27" s="1" t="s">
        <v>47</v>
      </c>
      <c r="Z27" s="1" t="s">
        <v>936</v>
      </c>
      <c r="AA27" s="1" t="s">
        <v>49</v>
      </c>
      <c r="AB27" s="1" t="s">
        <v>918</v>
      </c>
      <c r="AC27" s="1" t="s">
        <v>51</v>
      </c>
      <c r="AD27" s="1" t="s">
        <v>936</v>
      </c>
      <c r="AE27" s="1" t="s">
        <v>37</v>
      </c>
      <c r="AF27">
        <f t="shared" si="2"/>
        <v>2021</v>
      </c>
      <c r="AG27" t="str">
        <f t="shared" si="3"/>
        <v>dic</v>
      </c>
      <c r="AH27" t="s">
        <v>42</v>
      </c>
      <c r="AI27" t="e">
        <v>#N/A</v>
      </c>
    </row>
    <row r="28" spans="1:35" hidden="1" x14ac:dyDescent="0.25">
      <c r="A28" s="1" t="s">
        <v>33</v>
      </c>
      <c r="B28" s="1" t="s">
        <v>34</v>
      </c>
      <c r="C28" s="2">
        <v>44553</v>
      </c>
      <c r="D28" s="42" t="str">
        <f t="shared" si="0"/>
        <v>2021</v>
      </c>
      <c r="E28" s="1" t="s">
        <v>35</v>
      </c>
      <c r="F28" s="1" t="s">
        <v>36</v>
      </c>
      <c r="G28" s="1" t="s">
        <v>37</v>
      </c>
      <c r="H28" s="1" t="s">
        <v>937</v>
      </c>
      <c r="I28" s="1" t="s">
        <v>938</v>
      </c>
      <c r="J28" s="3">
        <v>0</v>
      </c>
      <c r="K28" s="3">
        <v>97173</v>
      </c>
      <c r="L28" s="3">
        <f t="shared" si="1"/>
        <v>-97173</v>
      </c>
      <c r="M28" s="1" t="s">
        <v>40</v>
      </c>
      <c r="N28" s="88">
        <v>830003564</v>
      </c>
      <c r="O28" s="1" t="s">
        <v>445</v>
      </c>
      <c r="P28" s="1" t="s">
        <v>37</v>
      </c>
      <c r="Q28" s="1" t="s">
        <v>43</v>
      </c>
      <c r="R28" s="1" t="s">
        <v>43</v>
      </c>
      <c r="S28" s="1" t="s">
        <v>43</v>
      </c>
      <c r="T28" s="3">
        <v>0</v>
      </c>
      <c r="U28" s="1" t="s">
        <v>44</v>
      </c>
      <c r="V28" s="1" t="s">
        <v>45</v>
      </c>
      <c r="W28" s="1" t="s">
        <v>937</v>
      </c>
      <c r="X28" s="1" t="s">
        <v>46</v>
      </c>
      <c r="Y28" s="1" t="s">
        <v>47</v>
      </c>
      <c r="Z28" s="1" t="s">
        <v>939</v>
      </c>
      <c r="AA28" s="1" t="s">
        <v>49</v>
      </c>
      <c r="AB28" s="1" t="s">
        <v>918</v>
      </c>
      <c r="AC28" s="1" t="s">
        <v>51</v>
      </c>
      <c r="AD28" s="1" t="s">
        <v>939</v>
      </c>
      <c r="AE28" s="1" t="s">
        <v>37</v>
      </c>
      <c r="AF28">
        <f t="shared" si="2"/>
        <v>2021</v>
      </c>
      <c r="AG28" t="str">
        <f t="shared" si="3"/>
        <v>dic</v>
      </c>
      <c r="AH28" t="s">
        <v>445</v>
      </c>
      <c r="AI28" t="e">
        <v>#N/A</v>
      </c>
    </row>
    <row r="29" spans="1:35" hidden="1" x14ac:dyDescent="0.25">
      <c r="A29" s="1" t="s">
        <v>33</v>
      </c>
      <c r="B29" s="1" t="s">
        <v>34</v>
      </c>
      <c r="C29" s="2">
        <v>44553</v>
      </c>
      <c r="D29" s="42" t="str">
        <f t="shared" si="0"/>
        <v>2021</v>
      </c>
      <c r="E29" s="1" t="s">
        <v>35</v>
      </c>
      <c r="F29" s="1" t="s">
        <v>36</v>
      </c>
      <c r="G29" s="1" t="s">
        <v>37</v>
      </c>
      <c r="H29" s="1" t="s">
        <v>940</v>
      </c>
      <c r="I29" s="1" t="s">
        <v>941</v>
      </c>
      <c r="J29" s="3">
        <v>0</v>
      </c>
      <c r="K29" s="3">
        <v>97524</v>
      </c>
      <c r="L29" s="3">
        <f t="shared" si="1"/>
        <v>-97524</v>
      </c>
      <c r="M29" s="1" t="s">
        <v>40</v>
      </c>
      <c r="N29" s="88">
        <v>800088702</v>
      </c>
      <c r="O29" s="1" t="s">
        <v>63</v>
      </c>
      <c r="P29" s="1" t="s">
        <v>37</v>
      </c>
      <c r="Q29" s="1" t="s">
        <v>43</v>
      </c>
      <c r="R29" s="1" t="s">
        <v>43</v>
      </c>
      <c r="S29" s="1" t="s">
        <v>43</v>
      </c>
      <c r="T29" s="3">
        <v>0</v>
      </c>
      <c r="U29" s="1" t="s">
        <v>44</v>
      </c>
      <c r="V29" s="1" t="s">
        <v>45</v>
      </c>
      <c r="W29" s="1" t="s">
        <v>940</v>
      </c>
      <c r="X29" s="1" t="s">
        <v>46</v>
      </c>
      <c r="Y29" s="1" t="s">
        <v>47</v>
      </c>
      <c r="Z29" s="1" t="s">
        <v>942</v>
      </c>
      <c r="AA29" s="1" t="s">
        <v>49</v>
      </c>
      <c r="AB29" s="1" t="s">
        <v>918</v>
      </c>
      <c r="AC29" s="1" t="s">
        <v>51</v>
      </c>
      <c r="AD29" s="1" t="s">
        <v>942</v>
      </c>
      <c r="AE29" s="1" t="s">
        <v>37</v>
      </c>
      <c r="AF29">
        <f t="shared" si="2"/>
        <v>2021</v>
      </c>
      <c r="AG29" t="str">
        <f t="shared" si="3"/>
        <v>dic</v>
      </c>
      <c r="AH29" t="s">
        <v>63</v>
      </c>
      <c r="AI29" t="e">
        <v>#N/A</v>
      </c>
    </row>
    <row r="30" spans="1:35" hidden="1" x14ac:dyDescent="0.25">
      <c r="A30" s="1" t="s">
        <v>33</v>
      </c>
      <c r="B30" s="1" t="s">
        <v>34</v>
      </c>
      <c r="C30" s="2">
        <v>44554</v>
      </c>
      <c r="D30" s="42" t="str">
        <f t="shared" si="0"/>
        <v>2021</v>
      </c>
      <c r="E30" s="1" t="s">
        <v>35</v>
      </c>
      <c r="F30" s="1" t="s">
        <v>36</v>
      </c>
      <c r="G30" s="1" t="s">
        <v>37</v>
      </c>
      <c r="H30" s="1" t="s">
        <v>943</v>
      </c>
      <c r="I30" s="1" t="s">
        <v>944</v>
      </c>
      <c r="J30" s="3">
        <v>0</v>
      </c>
      <c r="K30" s="3">
        <v>31572</v>
      </c>
      <c r="L30" s="3">
        <f t="shared" si="1"/>
        <v>-31572</v>
      </c>
      <c r="M30" s="1" t="s">
        <v>40</v>
      </c>
      <c r="N30" s="88">
        <v>806008394</v>
      </c>
      <c r="O30" s="1" t="s">
        <v>215</v>
      </c>
      <c r="P30" s="1" t="s">
        <v>37</v>
      </c>
      <c r="Q30" s="1" t="s">
        <v>43</v>
      </c>
      <c r="R30" s="1" t="s">
        <v>43</v>
      </c>
      <c r="S30" s="1" t="s">
        <v>43</v>
      </c>
      <c r="T30" s="3">
        <v>0</v>
      </c>
      <c r="U30" s="1" t="s">
        <v>44</v>
      </c>
      <c r="V30" s="1" t="s">
        <v>45</v>
      </c>
      <c r="W30" s="1" t="s">
        <v>943</v>
      </c>
      <c r="X30" s="1" t="s">
        <v>46</v>
      </c>
      <c r="Y30" s="1" t="s">
        <v>47</v>
      </c>
      <c r="Z30" s="1" t="s">
        <v>945</v>
      </c>
      <c r="AA30" s="1" t="s">
        <v>49</v>
      </c>
      <c r="AB30" s="1" t="s">
        <v>918</v>
      </c>
      <c r="AC30" s="1" t="s">
        <v>51</v>
      </c>
      <c r="AD30" s="1" t="s">
        <v>945</v>
      </c>
      <c r="AE30" s="1" t="s">
        <v>37</v>
      </c>
      <c r="AF30">
        <f t="shared" si="2"/>
        <v>2021</v>
      </c>
      <c r="AG30" t="str">
        <f t="shared" si="3"/>
        <v>dic</v>
      </c>
      <c r="AH30" t="s">
        <v>215</v>
      </c>
      <c r="AI30" t="e">
        <v>#N/A</v>
      </c>
    </row>
    <row r="31" spans="1:35" hidden="1" x14ac:dyDescent="0.25">
      <c r="A31" s="1" t="s">
        <v>33</v>
      </c>
      <c r="B31" s="1" t="s">
        <v>34</v>
      </c>
      <c r="C31" s="2">
        <v>44559</v>
      </c>
      <c r="D31" s="42" t="str">
        <f t="shared" si="0"/>
        <v>2021</v>
      </c>
      <c r="E31" s="1" t="s">
        <v>35</v>
      </c>
      <c r="F31" s="1" t="s">
        <v>36</v>
      </c>
      <c r="G31" s="1" t="s">
        <v>37</v>
      </c>
      <c r="H31" s="1" t="s">
        <v>911</v>
      </c>
      <c r="I31" s="1" t="s">
        <v>946</v>
      </c>
      <c r="J31" s="3">
        <v>0</v>
      </c>
      <c r="K31" s="3">
        <v>133255</v>
      </c>
      <c r="L31" s="3">
        <f t="shared" si="1"/>
        <v>-133255</v>
      </c>
      <c r="M31" s="1" t="s">
        <v>40</v>
      </c>
      <c r="N31" s="88">
        <v>800130907</v>
      </c>
      <c r="O31" s="1" t="s">
        <v>42</v>
      </c>
      <c r="P31" s="1" t="s">
        <v>37</v>
      </c>
      <c r="Q31" s="1" t="s">
        <v>43</v>
      </c>
      <c r="R31" s="1" t="s">
        <v>43</v>
      </c>
      <c r="S31" s="1" t="s">
        <v>43</v>
      </c>
      <c r="T31" s="3">
        <v>0</v>
      </c>
      <c r="U31" s="1" t="s">
        <v>44</v>
      </c>
      <c r="V31" s="1" t="s">
        <v>45</v>
      </c>
      <c r="W31" s="1" t="s">
        <v>911</v>
      </c>
      <c r="X31" s="1" t="s">
        <v>46</v>
      </c>
      <c r="Y31" s="1" t="s">
        <v>47</v>
      </c>
      <c r="Z31" s="1" t="s">
        <v>947</v>
      </c>
      <c r="AA31" s="1" t="s">
        <v>49</v>
      </c>
      <c r="AB31" s="1" t="s">
        <v>918</v>
      </c>
      <c r="AC31" s="1" t="s">
        <v>51</v>
      </c>
      <c r="AD31" s="1" t="s">
        <v>947</v>
      </c>
      <c r="AE31" s="1" t="s">
        <v>37</v>
      </c>
      <c r="AF31">
        <f t="shared" si="2"/>
        <v>2021</v>
      </c>
      <c r="AG31" t="str">
        <f t="shared" si="3"/>
        <v>dic</v>
      </c>
      <c r="AH31" t="s">
        <v>42</v>
      </c>
      <c r="AI31" t="e">
        <v>#N/A</v>
      </c>
    </row>
    <row r="32" spans="1:35" hidden="1" x14ac:dyDescent="0.25">
      <c r="A32" s="1" t="s">
        <v>33</v>
      </c>
      <c r="B32" s="1" t="s">
        <v>34</v>
      </c>
      <c r="C32" s="2">
        <v>44561</v>
      </c>
      <c r="D32" s="42" t="str">
        <f t="shared" si="0"/>
        <v>2021</v>
      </c>
      <c r="E32" s="1" t="s">
        <v>73</v>
      </c>
      <c r="F32" s="1" t="s">
        <v>74</v>
      </c>
      <c r="G32" s="1" t="s">
        <v>37</v>
      </c>
      <c r="H32" s="1" t="s">
        <v>911</v>
      </c>
      <c r="I32" s="1" t="s">
        <v>76</v>
      </c>
      <c r="J32" s="3">
        <v>278990</v>
      </c>
      <c r="K32" s="3">
        <v>0</v>
      </c>
      <c r="L32" s="3">
        <f t="shared" si="1"/>
        <v>278990</v>
      </c>
      <c r="M32" s="1" t="s">
        <v>40</v>
      </c>
      <c r="N32" s="88">
        <v>800256161</v>
      </c>
      <c r="O32" s="1" t="s">
        <v>451</v>
      </c>
      <c r="P32" s="1" t="s">
        <v>89</v>
      </c>
      <c r="Q32" s="1" t="s">
        <v>90</v>
      </c>
      <c r="R32" s="1" t="s">
        <v>43</v>
      </c>
      <c r="S32" s="1" t="s">
        <v>43</v>
      </c>
      <c r="T32" s="3">
        <v>0</v>
      </c>
      <c r="U32" s="1" t="s">
        <v>44</v>
      </c>
      <c r="V32" s="1" t="s">
        <v>45</v>
      </c>
      <c r="W32" s="1" t="s">
        <v>911</v>
      </c>
      <c r="X32" s="1" t="s">
        <v>46</v>
      </c>
      <c r="Y32" s="1" t="s">
        <v>912</v>
      </c>
      <c r="Z32" s="1" t="s">
        <v>930</v>
      </c>
      <c r="AA32" s="1" t="s">
        <v>83</v>
      </c>
      <c r="AB32" s="1" t="s">
        <v>914</v>
      </c>
      <c r="AC32" s="1" t="s">
        <v>51</v>
      </c>
      <c r="AD32" s="1" t="s">
        <v>930</v>
      </c>
      <c r="AE32" s="1" t="s">
        <v>37</v>
      </c>
      <c r="AF32">
        <f t="shared" si="2"/>
        <v>2021</v>
      </c>
      <c r="AG32" t="str">
        <f t="shared" si="3"/>
        <v>dic</v>
      </c>
      <c r="AH32" t="s">
        <v>451</v>
      </c>
      <c r="AI32" t="e">
        <v>#N/A</v>
      </c>
    </row>
    <row r="33" spans="1:35" hidden="1" x14ac:dyDescent="0.25">
      <c r="A33" s="1" t="s">
        <v>33</v>
      </c>
      <c r="B33" s="1" t="s">
        <v>34</v>
      </c>
      <c r="C33" s="2">
        <v>44561</v>
      </c>
      <c r="D33" s="42" t="str">
        <f t="shared" si="0"/>
        <v>2021</v>
      </c>
      <c r="E33" s="1" t="s">
        <v>73</v>
      </c>
      <c r="F33" s="1" t="s">
        <v>74</v>
      </c>
      <c r="G33" s="1" t="s">
        <v>37</v>
      </c>
      <c r="H33" s="1" t="s">
        <v>911</v>
      </c>
      <c r="I33" s="1" t="s">
        <v>76</v>
      </c>
      <c r="J33" s="3">
        <v>33082</v>
      </c>
      <c r="K33" s="3">
        <v>0</v>
      </c>
      <c r="L33" s="3">
        <f t="shared" si="1"/>
        <v>33082</v>
      </c>
      <c r="M33" s="1" t="s">
        <v>40</v>
      </c>
      <c r="N33" s="88">
        <v>800088702</v>
      </c>
      <c r="O33" s="1" t="s">
        <v>63</v>
      </c>
      <c r="P33" s="1" t="s">
        <v>79</v>
      </c>
      <c r="Q33" s="1" t="s">
        <v>80</v>
      </c>
      <c r="R33" s="1" t="s">
        <v>43</v>
      </c>
      <c r="S33" s="1" t="s">
        <v>43</v>
      </c>
      <c r="T33" s="3">
        <v>0</v>
      </c>
      <c r="U33" s="1" t="s">
        <v>44</v>
      </c>
      <c r="V33" s="1" t="s">
        <v>45</v>
      </c>
      <c r="W33" s="1" t="s">
        <v>911</v>
      </c>
      <c r="X33" s="1" t="s">
        <v>46</v>
      </c>
      <c r="Y33" s="1" t="s">
        <v>912</v>
      </c>
      <c r="Z33" s="1" t="s">
        <v>930</v>
      </c>
      <c r="AA33" s="1" t="s">
        <v>83</v>
      </c>
      <c r="AB33" s="1" t="s">
        <v>914</v>
      </c>
      <c r="AC33" s="1" t="s">
        <v>51</v>
      </c>
      <c r="AD33" s="1" t="s">
        <v>930</v>
      </c>
      <c r="AE33" s="1" t="s">
        <v>37</v>
      </c>
      <c r="AF33">
        <f t="shared" si="2"/>
        <v>2021</v>
      </c>
      <c r="AG33" t="str">
        <f t="shared" si="3"/>
        <v>dic</v>
      </c>
      <c r="AH33" t="s">
        <v>63</v>
      </c>
      <c r="AI33" t="e">
        <v>#N/A</v>
      </c>
    </row>
    <row r="34" spans="1:35" hidden="1" x14ac:dyDescent="0.25">
      <c r="A34" s="1" t="s">
        <v>33</v>
      </c>
      <c r="B34" s="1" t="s">
        <v>34</v>
      </c>
      <c r="C34" s="2">
        <v>44561</v>
      </c>
      <c r="D34" s="42" t="str">
        <f t="shared" si="0"/>
        <v>2021</v>
      </c>
      <c r="E34" s="1" t="s">
        <v>73</v>
      </c>
      <c r="F34" s="1" t="s">
        <v>74</v>
      </c>
      <c r="G34" s="1" t="s">
        <v>37</v>
      </c>
      <c r="H34" s="1" t="s">
        <v>911</v>
      </c>
      <c r="I34" s="1" t="s">
        <v>76</v>
      </c>
      <c r="J34" s="3">
        <v>68499</v>
      </c>
      <c r="K34" s="3">
        <v>0</v>
      </c>
      <c r="L34" s="3">
        <f t="shared" si="1"/>
        <v>68499</v>
      </c>
      <c r="M34" s="1" t="s">
        <v>40</v>
      </c>
      <c r="N34" s="88">
        <v>800088702</v>
      </c>
      <c r="O34" s="1" t="s">
        <v>63</v>
      </c>
      <c r="P34" s="1" t="s">
        <v>79</v>
      </c>
      <c r="Q34" s="1" t="s">
        <v>80</v>
      </c>
      <c r="R34" s="1" t="s">
        <v>43</v>
      </c>
      <c r="S34" s="1" t="s">
        <v>43</v>
      </c>
      <c r="T34" s="3">
        <v>0</v>
      </c>
      <c r="U34" s="1" t="s">
        <v>44</v>
      </c>
      <c r="V34" s="1" t="s">
        <v>45</v>
      </c>
      <c r="W34" s="1" t="s">
        <v>911</v>
      </c>
      <c r="X34" s="1" t="s">
        <v>46</v>
      </c>
      <c r="Y34" s="1" t="s">
        <v>912</v>
      </c>
      <c r="Z34" s="1" t="s">
        <v>930</v>
      </c>
      <c r="AA34" s="1" t="s">
        <v>83</v>
      </c>
      <c r="AB34" s="1" t="s">
        <v>914</v>
      </c>
      <c r="AC34" s="1" t="s">
        <v>51</v>
      </c>
      <c r="AD34" s="1" t="s">
        <v>930</v>
      </c>
      <c r="AE34" s="1" t="s">
        <v>37</v>
      </c>
      <c r="AF34">
        <f t="shared" si="2"/>
        <v>2021</v>
      </c>
      <c r="AG34" t="str">
        <f t="shared" si="3"/>
        <v>dic</v>
      </c>
      <c r="AH34" t="s">
        <v>63</v>
      </c>
      <c r="AI34" t="e">
        <v>#N/A</v>
      </c>
    </row>
    <row r="35" spans="1:35" hidden="1" x14ac:dyDescent="0.25">
      <c r="A35" s="1" t="s">
        <v>33</v>
      </c>
      <c r="B35" s="1" t="s">
        <v>34</v>
      </c>
      <c r="C35" s="2">
        <v>44561</v>
      </c>
      <c r="D35" s="42" t="str">
        <f t="shared" si="0"/>
        <v>2021</v>
      </c>
      <c r="E35" s="1" t="s">
        <v>73</v>
      </c>
      <c r="F35" s="1" t="s">
        <v>74</v>
      </c>
      <c r="G35" s="1" t="s">
        <v>37</v>
      </c>
      <c r="H35" s="1" t="s">
        <v>911</v>
      </c>
      <c r="I35" s="1" t="s">
        <v>76</v>
      </c>
      <c r="J35" s="3">
        <v>484547</v>
      </c>
      <c r="K35" s="3">
        <v>0</v>
      </c>
      <c r="L35" s="3">
        <f t="shared" si="1"/>
        <v>484547</v>
      </c>
      <c r="M35" s="1" t="s">
        <v>40</v>
      </c>
      <c r="N35" s="88">
        <v>800130907</v>
      </c>
      <c r="O35" s="1" t="s">
        <v>42</v>
      </c>
      <c r="P35" s="1" t="s">
        <v>79</v>
      </c>
      <c r="Q35" s="1" t="s">
        <v>80</v>
      </c>
      <c r="R35" s="1" t="s">
        <v>43</v>
      </c>
      <c r="S35" s="1" t="s">
        <v>43</v>
      </c>
      <c r="T35" s="3">
        <v>0</v>
      </c>
      <c r="U35" s="1" t="s">
        <v>44</v>
      </c>
      <c r="V35" s="1" t="s">
        <v>45</v>
      </c>
      <c r="W35" s="1" t="s">
        <v>911</v>
      </c>
      <c r="X35" s="1" t="s">
        <v>46</v>
      </c>
      <c r="Y35" s="1" t="s">
        <v>912</v>
      </c>
      <c r="Z35" s="1" t="s">
        <v>930</v>
      </c>
      <c r="AA35" s="1" t="s">
        <v>83</v>
      </c>
      <c r="AB35" s="1" t="s">
        <v>914</v>
      </c>
      <c r="AC35" s="1" t="s">
        <v>51</v>
      </c>
      <c r="AD35" s="1" t="s">
        <v>930</v>
      </c>
      <c r="AE35" s="1" t="s">
        <v>37</v>
      </c>
      <c r="AF35">
        <f t="shared" si="2"/>
        <v>2021</v>
      </c>
      <c r="AG35" t="str">
        <f t="shared" si="3"/>
        <v>dic</v>
      </c>
      <c r="AH35" t="s">
        <v>42</v>
      </c>
      <c r="AI35" t="e">
        <v>#N/A</v>
      </c>
    </row>
    <row r="36" spans="1:35" hidden="1" x14ac:dyDescent="0.25">
      <c r="A36" s="1" t="s">
        <v>33</v>
      </c>
      <c r="B36" s="1" t="s">
        <v>34</v>
      </c>
      <c r="C36" s="2">
        <v>44561</v>
      </c>
      <c r="D36" s="42" t="str">
        <f t="shared" si="0"/>
        <v>2021</v>
      </c>
      <c r="E36" s="1" t="s">
        <v>73</v>
      </c>
      <c r="F36" s="1" t="s">
        <v>74</v>
      </c>
      <c r="G36" s="1" t="s">
        <v>37</v>
      </c>
      <c r="H36" s="1" t="s">
        <v>911</v>
      </c>
      <c r="I36" s="1" t="s">
        <v>76</v>
      </c>
      <c r="J36" s="3">
        <v>30881</v>
      </c>
      <c r="K36" s="3">
        <v>0</v>
      </c>
      <c r="L36" s="3">
        <f t="shared" si="1"/>
        <v>30881</v>
      </c>
      <c r="M36" s="1" t="s">
        <v>40</v>
      </c>
      <c r="N36" s="88">
        <v>800130907</v>
      </c>
      <c r="O36" s="1" t="s">
        <v>42</v>
      </c>
      <c r="P36" s="1" t="s">
        <v>79</v>
      </c>
      <c r="Q36" s="1" t="s">
        <v>80</v>
      </c>
      <c r="R36" s="1" t="s">
        <v>43</v>
      </c>
      <c r="S36" s="1" t="s">
        <v>43</v>
      </c>
      <c r="T36" s="3">
        <v>0</v>
      </c>
      <c r="U36" s="1" t="s">
        <v>44</v>
      </c>
      <c r="V36" s="1" t="s">
        <v>45</v>
      </c>
      <c r="W36" s="1" t="s">
        <v>911</v>
      </c>
      <c r="X36" s="1" t="s">
        <v>46</v>
      </c>
      <c r="Y36" s="1" t="s">
        <v>912</v>
      </c>
      <c r="Z36" s="1" t="s">
        <v>930</v>
      </c>
      <c r="AA36" s="1" t="s">
        <v>83</v>
      </c>
      <c r="AB36" s="1" t="s">
        <v>914</v>
      </c>
      <c r="AC36" s="1" t="s">
        <v>51</v>
      </c>
      <c r="AD36" s="1" t="s">
        <v>930</v>
      </c>
      <c r="AE36" s="1" t="s">
        <v>37</v>
      </c>
      <c r="AF36">
        <f t="shared" si="2"/>
        <v>2021</v>
      </c>
      <c r="AG36" t="str">
        <f t="shared" si="3"/>
        <v>dic</v>
      </c>
      <c r="AH36" t="s">
        <v>42</v>
      </c>
      <c r="AI36" t="e">
        <v>#N/A</v>
      </c>
    </row>
    <row r="37" spans="1:35" hidden="1" x14ac:dyDescent="0.25">
      <c r="A37" s="1" t="s">
        <v>33</v>
      </c>
      <c r="B37" s="1" t="s">
        <v>34</v>
      </c>
      <c r="C37" s="2">
        <v>44561</v>
      </c>
      <c r="D37" s="42" t="str">
        <f t="shared" si="0"/>
        <v>2021</v>
      </c>
      <c r="E37" s="1" t="s">
        <v>73</v>
      </c>
      <c r="F37" s="1" t="s">
        <v>74</v>
      </c>
      <c r="G37" s="1" t="s">
        <v>37</v>
      </c>
      <c r="H37" s="1" t="s">
        <v>911</v>
      </c>
      <c r="I37" s="1" t="s">
        <v>76</v>
      </c>
      <c r="J37" s="3">
        <v>102302</v>
      </c>
      <c r="K37" s="3">
        <v>0</v>
      </c>
      <c r="L37" s="3">
        <f t="shared" si="1"/>
        <v>102302</v>
      </c>
      <c r="M37" s="1" t="s">
        <v>40</v>
      </c>
      <c r="N37" s="88">
        <v>800130907</v>
      </c>
      <c r="O37" s="1" t="s">
        <v>42</v>
      </c>
      <c r="P37" s="1" t="s">
        <v>79</v>
      </c>
      <c r="Q37" s="1" t="s">
        <v>80</v>
      </c>
      <c r="R37" s="1" t="s">
        <v>43</v>
      </c>
      <c r="S37" s="1" t="s">
        <v>43</v>
      </c>
      <c r="T37" s="3">
        <v>0</v>
      </c>
      <c r="U37" s="1" t="s">
        <v>44</v>
      </c>
      <c r="V37" s="1" t="s">
        <v>45</v>
      </c>
      <c r="W37" s="1" t="s">
        <v>911</v>
      </c>
      <c r="X37" s="1" t="s">
        <v>46</v>
      </c>
      <c r="Y37" s="1" t="s">
        <v>912</v>
      </c>
      <c r="Z37" s="1" t="s">
        <v>930</v>
      </c>
      <c r="AA37" s="1" t="s">
        <v>83</v>
      </c>
      <c r="AB37" s="1" t="s">
        <v>914</v>
      </c>
      <c r="AC37" s="1" t="s">
        <v>51</v>
      </c>
      <c r="AD37" s="1" t="s">
        <v>930</v>
      </c>
      <c r="AE37" s="1" t="s">
        <v>37</v>
      </c>
      <c r="AF37">
        <f t="shared" si="2"/>
        <v>2021</v>
      </c>
      <c r="AG37" t="str">
        <f t="shared" si="3"/>
        <v>dic</v>
      </c>
      <c r="AH37" t="s">
        <v>42</v>
      </c>
      <c r="AI37" t="e">
        <v>#N/A</v>
      </c>
    </row>
    <row r="38" spans="1:35" hidden="1" x14ac:dyDescent="0.25">
      <c r="A38" s="1" t="s">
        <v>33</v>
      </c>
      <c r="B38" s="1" t="s">
        <v>34</v>
      </c>
      <c r="C38" s="2">
        <v>44561</v>
      </c>
      <c r="D38" s="42" t="str">
        <f t="shared" si="0"/>
        <v>2021</v>
      </c>
      <c r="E38" s="1" t="s">
        <v>73</v>
      </c>
      <c r="F38" s="1" t="s">
        <v>74</v>
      </c>
      <c r="G38" s="1" t="s">
        <v>37</v>
      </c>
      <c r="H38" s="1" t="s">
        <v>911</v>
      </c>
      <c r="I38" s="1" t="s">
        <v>76</v>
      </c>
      <c r="J38" s="3">
        <v>98137</v>
      </c>
      <c r="K38" s="3">
        <v>0</v>
      </c>
      <c r="L38" s="3">
        <f t="shared" si="1"/>
        <v>98137</v>
      </c>
      <c r="M38" s="1" t="s">
        <v>40</v>
      </c>
      <c r="N38" s="88">
        <v>800130907</v>
      </c>
      <c r="O38" s="1" t="s">
        <v>42</v>
      </c>
      <c r="P38" s="1" t="s">
        <v>79</v>
      </c>
      <c r="Q38" s="1" t="s">
        <v>80</v>
      </c>
      <c r="R38" s="1" t="s">
        <v>43</v>
      </c>
      <c r="S38" s="1" t="s">
        <v>43</v>
      </c>
      <c r="T38" s="3">
        <v>0</v>
      </c>
      <c r="U38" s="1" t="s">
        <v>44</v>
      </c>
      <c r="V38" s="1" t="s">
        <v>45</v>
      </c>
      <c r="W38" s="1" t="s">
        <v>911</v>
      </c>
      <c r="X38" s="1" t="s">
        <v>46</v>
      </c>
      <c r="Y38" s="1" t="s">
        <v>912</v>
      </c>
      <c r="Z38" s="1" t="s">
        <v>930</v>
      </c>
      <c r="AA38" s="1" t="s">
        <v>83</v>
      </c>
      <c r="AB38" s="1" t="s">
        <v>914</v>
      </c>
      <c r="AC38" s="1" t="s">
        <v>51</v>
      </c>
      <c r="AD38" s="1" t="s">
        <v>930</v>
      </c>
      <c r="AE38" s="1" t="s">
        <v>37</v>
      </c>
      <c r="AF38">
        <f t="shared" si="2"/>
        <v>2021</v>
      </c>
      <c r="AG38" t="str">
        <f t="shared" si="3"/>
        <v>dic</v>
      </c>
      <c r="AH38" t="s">
        <v>42</v>
      </c>
      <c r="AI38" t="e">
        <v>#N/A</v>
      </c>
    </row>
    <row r="39" spans="1:35" hidden="1" x14ac:dyDescent="0.25">
      <c r="A39" s="1" t="s">
        <v>33</v>
      </c>
      <c r="B39" s="1" t="s">
        <v>34</v>
      </c>
      <c r="C39" s="2">
        <v>44561</v>
      </c>
      <c r="D39" s="42" t="str">
        <f t="shared" si="0"/>
        <v>2021</v>
      </c>
      <c r="E39" s="1" t="s">
        <v>73</v>
      </c>
      <c r="F39" s="1" t="s">
        <v>74</v>
      </c>
      <c r="G39" s="1" t="s">
        <v>37</v>
      </c>
      <c r="H39" s="1" t="s">
        <v>911</v>
      </c>
      <c r="I39" s="1" t="s">
        <v>76</v>
      </c>
      <c r="J39" s="3">
        <v>34357</v>
      </c>
      <c r="K39" s="3">
        <v>0</v>
      </c>
      <c r="L39" s="3">
        <f t="shared" si="1"/>
        <v>34357</v>
      </c>
      <c r="M39" s="1" t="s">
        <v>40</v>
      </c>
      <c r="N39" s="88">
        <v>800130907</v>
      </c>
      <c r="O39" s="1" t="s">
        <v>42</v>
      </c>
      <c r="P39" s="1" t="s">
        <v>79</v>
      </c>
      <c r="Q39" s="1" t="s">
        <v>80</v>
      </c>
      <c r="R39" s="1" t="s">
        <v>43</v>
      </c>
      <c r="S39" s="1" t="s">
        <v>43</v>
      </c>
      <c r="T39" s="3">
        <v>0</v>
      </c>
      <c r="U39" s="1" t="s">
        <v>44</v>
      </c>
      <c r="V39" s="1" t="s">
        <v>45</v>
      </c>
      <c r="W39" s="1" t="s">
        <v>911</v>
      </c>
      <c r="X39" s="1" t="s">
        <v>46</v>
      </c>
      <c r="Y39" s="1" t="s">
        <v>912</v>
      </c>
      <c r="Z39" s="1" t="s">
        <v>930</v>
      </c>
      <c r="AA39" s="1" t="s">
        <v>83</v>
      </c>
      <c r="AB39" s="1" t="s">
        <v>914</v>
      </c>
      <c r="AC39" s="1" t="s">
        <v>51</v>
      </c>
      <c r="AD39" s="1" t="s">
        <v>930</v>
      </c>
      <c r="AE39" s="1" t="s">
        <v>37</v>
      </c>
      <c r="AF39">
        <f t="shared" si="2"/>
        <v>2021</v>
      </c>
      <c r="AG39" t="str">
        <f t="shared" si="3"/>
        <v>dic</v>
      </c>
      <c r="AH39" t="s">
        <v>42</v>
      </c>
      <c r="AI39" t="e">
        <v>#N/A</v>
      </c>
    </row>
    <row r="40" spans="1:35" hidden="1" x14ac:dyDescent="0.25">
      <c r="A40" s="1" t="s">
        <v>33</v>
      </c>
      <c r="B40" s="1" t="s">
        <v>34</v>
      </c>
      <c r="C40" s="2">
        <v>44561</v>
      </c>
      <c r="D40" s="42" t="str">
        <f t="shared" si="0"/>
        <v>2021</v>
      </c>
      <c r="E40" s="1" t="s">
        <v>73</v>
      </c>
      <c r="F40" s="1" t="s">
        <v>74</v>
      </c>
      <c r="G40" s="1" t="s">
        <v>37</v>
      </c>
      <c r="H40" s="1" t="s">
        <v>911</v>
      </c>
      <c r="I40" s="1" t="s">
        <v>76</v>
      </c>
      <c r="J40" s="3">
        <v>363411</v>
      </c>
      <c r="K40" s="3">
        <v>0</v>
      </c>
      <c r="L40" s="3">
        <f t="shared" si="1"/>
        <v>363411</v>
      </c>
      <c r="M40" s="1" t="s">
        <v>40</v>
      </c>
      <c r="N40" s="88">
        <v>800251440</v>
      </c>
      <c r="O40" s="1" t="s">
        <v>55</v>
      </c>
      <c r="P40" s="1" t="s">
        <v>79</v>
      </c>
      <c r="Q40" s="1" t="s">
        <v>80</v>
      </c>
      <c r="R40" s="1" t="s">
        <v>43</v>
      </c>
      <c r="S40" s="1" t="s">
        <v>43</v>
      </c>
      <c r="T40" s="3">
        <v>0</v>
      </c>
      <c r="U40" s="1" t="s">
        <v>44</v>
      </c>
      <c r="V40" s="1" t="s">
        <v>45</v>
      </c>
      <c r="W40" s="1" t="s">
        <v>911</v>
      </c>
      <c r="X40" s="1" t="s">
        <v>46</v>
      </c>
      <c r="Y40" s="1" t="s">
        <v>912</v>
      </c>
      <c r="Z40" s="1" t="s">
        <v>930</v>
      </c>
      <c r="AA40" s="1" t="s">
        <v>83</v>
      </c>
      <c r="AB40" s="1" t="s">
        <v>914</v>
      </c>
      <c r="AC40" s="1" t="s">
        <v>51</v>
      </c>
      <c r="AD40" s="1" t="s">
        <v>930</v>
      </c>
      <c r="AE40" s="1" t="s">
        <v>37</v>
      </c>
      <c r="AF40">
        <f t="shared" si="2"/>
        <v>2021</v>
      </c>
      <c r="AG40" t="str">
        <f t="shared" si="3"/>
        <v>dic</v>
      </c>
      <c r="AH40" t="s">
        <v>55</v>
      </c>
      <c r="AI40" t="e">
        <v>#N/A</v>
      </c>
    </row>
    <row r="41" spans="1:35" hidden="1" x14ac:dyDescent="0.25">
      <c r="A41" s="1" t="s">
        <v>33</v>
      </c>
      <c r="B41" s="1" t="s">
        <v>34</v>
      </c>
      <c r="C41" s="2">
        <v>44561</v>
      </c>
      <c r="D41" s="42" t="str">
        <f t="shared" si="0"/>
        <v>2021</v>
      </c>
      <c r="E41" s="1" t="s">
        <v>73</v>
      </c>
      <c r="F41" s="1" t="s">
        <v>74</v>
      </c>
      <c r="G41" s="1" t="s">
        <v>37</v>
      </c>
      <c r="H41" s="1" t="s">
        <v>911</v>
      </c>
      <c r="I41" s="1" t="s">
        <v>76</v>
      </c>
      <c r="J41" s="3">
        <v>33912</v>
      </c>
      <c r="K41" s="3">
        <v>0</v>
      </c>
      <c r="L41" s="3">
        <f t="shared" si="1"/>
        <v>33912</v>
      </c>
      <c r="M41" s="1" t="s">
        <v>40</v>
      </c>
      <c r="N41" s="88">
        <v>800251440</v>
      </c>
      <c r="O41" s="1" t="s">
        <v>55</v>
      </c>
      <c r="P41" s="1" t="s">
        <v>79</v>
      </c>
      <c r="Q41" s="1" t="s">
        <v>80</v>
      </c>
      <c r="R41" s="1" t="s">
        <v>43</v>
      </c>
      <c r="S41" s="1" t="s">
        <v>43</v>
      </c>
      <c r="T41" s="3">
        <v>0</v>
      </c>
      <c r="U41" s="1" t="s">
        <v>44</v>
      </c>
      <c r="V41" s="1" t="s">
        <v>45</v>
      </c>
      <c r="W41" s="1" t="s">
        <v>911</v>
      </c>
      <c r="X41" s="1" t="s">
        <v>46</v>
      </c>
      <c r="Y41" s="1" t="s">
        <v>912</v>
      </c>
      <c r="Z41" s="1" t="s">
        <v>930</v>
      </c>
      <c r="AA41" s="1" t="s">
        <v>83</v>
      </c>
      <c r="AB41" s="1" t="s">
        <v>914</v>
      </c>
      <c r="AC41" s="1" t="s">
        <v>51</v>
      </c>
      <c r="AD41" s="1" t="s">
        <v>930</v>
      </c>
      <c r="AE41" s="1" t="s">
        <v>37</v>
      </c>
      <c r="AF41">
        <f t="shared" si="2"/>
        <v>2021</v>
      </c>
      <c r="AG41" t="str">
        <f t="shared" si="3"/>
        <v>dic</v>
      </c>
      <c r="AH41" t="s">
        <v>55</v>
      </c>
      <c r="AI41" t="e">
        <v>#N/A</v>
      </c>
    </row>
    <row r="42" spans="1:35" hidden="1" x14ac:dyDescent="0.25">
      <c r="A42" s="1" t="s">
        <v>33</v>
      </c>
      <c r="B42" s="1" t="s">
        <v>34</v>
      </c>
      <c r="C42" s="2">
        <v>44561</v>
      </c>
      <c r="D42" s="42" t="str">
        <f t="shared" si="0"/>
        <v>2021</v>
      </c>
      <c r="E42" s="1" t="s">
        <v>73</v>
      </c>
      <c r="F42" s="1" t="s">
        <v>74</v>
      </c>
      <c r="G42" s="1" t="s">
        <v>37</v>
      </c>
      <c r="H42" s="1" t="s">
        <v>911</v>
      </c>
      <c r="I42" s="1" t="s">
        <v>76</v>
      </c>
      <c r="J42" s="3">
        <v>345056</v>
      </c>
      <c r="K42" s="3">
        <v>0</v>
      </c>
      <c r="L42" s="3">
        <f t="shared" si="1"/>
        <v>345056</v>
      </c>
      <c r="M42" s="1" t="s">
        <v>40</v>
      </c>
      <c r="N42" s="88">
        <v>830003564</v>
      </c>
      <c r="O42" s="1" t="s">
        <v>445</v>
      </c>
      <c r="P42" s="1" t="s">
        <v>79</v>
      </c>
      <c r="Q42" s="1" t="s">
        <v>80</v>
      </c>
      <c r="R42" s="1" t="s">
        <v>43</v>
      </c>
      <c r="S42" s="1" t="s">
        <v>43</v>
      </c>
      <c r="T42" s="3">
        <v>0</v>
      </c>
      <c r="U42" s="1" t="s">
        <v>44</v>
      </c>
      <c r="V42" s="1" t="s">
        <v>45</v>
      </c>
      <c r="W42" s="1" t="s">
        <v>911</v>
      </c>
      <c r="X42" s="1" t="s">
        <v>46</v>
      </c>
      <c r="Y42" s="1" t="s">
        <v>912</v>
      </c>
      <c r="Z42" s="1" t="s">
        <v>930</v>
      </c>
      <c r="AA42" s="1" t="s">
        <v>83</v>
      </c>
      <c r="AB42" s="1" t="s">
        <v>914</v>
      </c>
      <c r="AC42" s="1" t="s">
        <v>51</v>
      </c>
      <c r="AD42" s="1" t="s">
        <v>930</v>
      </c>
      <c r="AE42" s="1" t="s">
        <v>37</v>
      </c>
      <c r="AF42">
        <f t="shared" si="2"/>
        <v>2021</v>
      </c>
      <c r="AG42" t="str">
        <f t="shared" si="3"/>
        <v>dic</v>
      </c>
      <c r="AH42" t="s">
        <v>445</v>
      </c>
      <c r="AI42" t="e">
        <v>#N/A</v>
      </c>
    </row>
    <row r="43" spans="1:35" hidden="1" x14ac:dyDescent="0.25">
      <c r="A43" s="1" t="s">
        <v>33</v>
      </c>
      <c r="B43" s="1" t="s">
        <v>34</v>
      </c>
      <c r="C43" s="2">
        <v>44561</v>
      </c>
      <c r="D43" s="42" t="str">
        <f t="shared" si="0"/>
        <v>2021</v>
      </c>
      <c r="E43" s="1" t="s">
        <v>73</v>
      </c>
      <c r="F43" s="1" t="s">
        <v>74</v>
      </c>
      <c r="G43" s="1" t="s">
        <v>37</v>
      </c>
      <c r="H43" s="1" t="s">
        <v>911</v>
      </c>
      <c r="I43" s="1" t="s">
        <v>76</v>
      </c>
      <c r="J43" s="3">
        <v>32893</v>
      </c>
      <c r="K43" s="3">
        <v>0</v>
      </c>
      <c r="L43" s="3">
        <f t="shared" si="1"/>
        <v>32893</v>
      </c>
      <c r="M43" s="1" t="s">
        <v>40</v>
      </c>
      <c r="N43" s="88">
        <v>900156264</v>
      </c>
      <c r="O43" s="1" t="s">
        <v>68</v>
      </c>
      <c r="P43" s="1" t="s">
        <v>79</v>
      </c>
      <c r="Q43" s="1" t="s">
        <v>80</v>
      </c>
      <c r="R43" s="1" t="s">
        <v>43</v>
      </c>
      <c r="S43" s="1" t="s">
        <v>43</v>
      </c>
      <c r="T43" s="3">
        <v>0</v>
      </c>
      <c r="U43" s="1" t="s">
        <v>44</v>
      </c>
      <c r="V43" s="1" t="s">
        <v>45</v>
      </c>
      <c r="W43" s="1" t="s">
        <v>911</v>
      </c>
      <c r="X43" s="1" t="s">
        <v>46</v>
      </c>
      <c r="Y43" s="1" t="s">
        <v>912</v>
      </c>
      <c r="Z43" s="1" t="s">
        <v>930</v>
      </c>
      <c r="AA43" s="1" t="s">
        <v>83</v>
      </c>
      <c r="AB43" s="1" t="s">
        <v>914</v>
      </c>
      <c r="AC43" s="1" t="s">
        <v>51</v>
      </c>
      <c r="AD43" s="1" t="s">
        <v>930</v>
      </c>
      <c r="AE43" s="1" t="s">
        <v>37</v>
      </c>
      <c r="AF43">
        <f t="shared" si="2"/>
        <v>2021</v>
      </c>
      <c r="AG43" t="str">
        <f t="shared" si="3"/>
        <v>dic</v>
      </c>
      <c r="AH43" t="s">
        <v>68</v>
      </c>
      <c r="AI43" t="e">
        <v>#N/A</v>
      </c>
    </row>
    <row r="44" spans="1:35" hidden="1" x14ac:dyDescent="0.25">
      <c r="A44" s="1" t="s">
        <v>33</v>
      </c>
      <c r="B44" s="1" t="s">
        <v>34</v>
      </c>
      <c r="C44" s="2">
        <v>44561</v>
      </c>
      <c r="D44" s="42" t="str">
        <f t="shared" si="0"/>
        <v>2021</v>
      </c>
      <c r="E44" s="1" t="s">
        <v>73</v>
      </c>
      <c r="F44" s="1" t="s">
        <v>74</v>
      </c>
      <c r="G44" s="1" t="s">
        <v>37</v>
      </c>
      <c r="H44" s="1" t="s">
        <v>911</v>
      </c>
      <c r="I44" s="1" t="s">
        <v>76</v>
      </c>
      <c r="J44" s="3">
        <v>136971</v>
      </c>
      <c r="K44" s="3">
        <v>0</v>
      </c>
      <c r="L44" s="3">
        <f t="shared" si="1"/>
        <v>136971</v>
      </c>
      <c r="M44" s="1" t="s">
        <v>40</v>
      </c>
      <c r="N44" s="88">
        <v>900156264</v>
      </c>
      <c r="O44" s="1" t="s">
        <v>68</v>
      </c>
      <c r="P44" s="1" t="s">
        <v>79</v>
      </c>
      <c r="Q44" s="1" t="s">
        <v>80</v>
      </c>
      <c r="R44" s="1" t="s">
        <v>43</v>
      </c>
      <c r="S44" s="1" t="s">
        <v>43</v>
      </c>
      <c r="T44" s="3">
        <v>0</v>
      </c>
      <c r="U44" s="1" t="s">
        <v>44</v>
      </c>
      <c r="V44" s="1" t="s">
        <v>45</v>
      </c>
      <c r="W44" s="1" t="s">
        <v>911</v>
      </c>
      <c r="X44" s="1" t="s">
        <v>46</v>
      </c>
      <c r="Y44" s="1" t="s">
        <v>912</v>
      </c>
      <c r="Z44" s="1" t="s">
        <v>930</v>
      </c>
      <c r="AA44" s="1" t="s">
        <v>83</v>
      </c>
      <c r="AB44" s="1" t="s">
        <v>914</v>
      </c>
      <c r="AC44" s="1" t="s">
        <v>51</v>
      </c>
      <c r="AD44" s="1" t="s">
        <v>930</v>
      </c>
      <c r="AE44" s="1" t="s">
        <v>37</v>
      </c>
      <c r="AF44">
        <f t="shared" si="2"/>
        <v>2021</v>
      </c>
      <c r="AG44" t="str">
        <f t="shared" si="3"/>
        <v>dic</v>
      </c>
      <c r="AH44" t="s">
        <v>68</v>
      </c>
      <c r="AI44" t="e">
        <v>#N/A</v>
      </c>
    </row>
    <row r="45" spans="1:35" hidden="1" x14ac:dyDescent="0.25">
      <c r="A45" s="1" t="s">
        <v>33</v>
      </c>
      <c r="B45" s="1" t="s">
        <v>34</v>
      </c>
      <c r="C45" s="2">
        <v>44561</v>
      </c>
      <c r="D45" s="42" t="str">
        <f t="shared" si="0"/>
        <v>2021</v>
      </c>
      <c r="E45" s="1" t="s">
        <v>73</v>
      </c>
      <c r="F45" s="1" t="s">
        <v>74</v>
      </c>
      <c r="G45" s="1" t="s">
        <v>37</v>
      </c>
      <c r="H45" s="1" t="s">
        <v>911</v>
      </c>
      <c r="I45" s="1" t="s">
        <v>76</v>
      </c>
      <c r="J45" s="3">
        <v>33291</v>
      </c>
      <c r="K45" s="3">
        <v>0</v>
      </c>
      <c r="L45" s="3">
        <f t="shared" si="1"/>
        <v>33291</v>
      </c>
      <c r="M45" s="1" t="s">
        <v>40</v>
      </c>
      <c r="N45" s="88">
        <v>900226715</v>
      </c>
      <c r="O45" s="1" t="s">
        <v>341</v>
      </c>
      <c r="P45" s="1" t="s">
        <v>79</v>
      </c>
      <c r="Q45" s="1" t="s">
        <v>80</v>
      </c>
      <c r="R45" s="1" t="s">
        <v>43</v>
      </c>
      <c r="S45" s="1" t="s">
        <v>43</v>
      </c>
      <c r="T45" s="3">
        <v>0</v>
      </c>
      <c r="U45" s="1" t="s">
        <v>44</v>
      </c>
      <c r="V45" s="1" t="s">
        <v>45</v>
      </c>
      <c r="W45" s="1" t="s">
        <v>911</v>
      </c>
      <c r="X45" s="1" t="s">
        <v>46</v>
      </c>
      <c r="Y45" s="1" t="s">
        <v>912</v>
      </c>
      <c r="Z45" s="1" t="s">
        <v>930</v>
      </c>
      <c r="AA45" s="1" t="s">
        <v>83</v>
      </c>
      <c r="AB45" s="1" t="s">
        <v>914</v>
      </c>
      <c r="AC45" s="1" t="s">
        <v>51</v>
      </c>
      <c r="AD45" s="1" t="s">
        <v>930</v>
      </c>
      <c r="AE45" s="1" t="s">
        <v>37</v>
      </c>
      <c r="AF45">
        <f t="shared" si="2"/>
        <v>2021</v>
      </c>
      <c r="AG45" t="str">
        <f t="shared" si="3"/>
        <v>dic</v>
      </c>
      <c r="AH45" t="s">
        <v>341</v>
      </c>
      <c r="AI45" t="e">
        <v>#N/A</v>
      </c>
    </row>
    <row r="46" spans="1:35" hidden="1" x14ac:dyDescent="0.25">
      <c r="A46" s="1" t="s">
        <v>33</v>
      </c>
      <c r="B46" s="1" t="s">
        <v>34</v>
      </c>
      <c r="C46" s="2">
        <v>44561</v>
      </c>
      <c r="D46" s="42" t="str">
        <f t="shared" si="0"/>
        <v>2021</v>
      </c>
      <c r="E46" s="1" t="s">
        <v>73</v>
      </c>
      <c r="F46" s="1" t="s">
        <v>74</v>
      </c>
      <c r="G46" s="1" t="s">
        <v>37</v>
      </c>
      <c r="H46" s="1" t="s">
        <v>911</v>
      </c>
      <c r="I46" s="1" t="s">
        <v>76</v>
      </c>
      <c r="J46" s="3">
        <v>101732</v>
      </c>
      <c r="K46" s="3">
        <v>0</v>
      </c>
      <c r="L46" s="3">
        <f t="shared" si="1"/>
        <v>101732</v>
      </c>
      <c r="M46" s="1" t="s">
        <v>40</v>
      </c>
      <c r="N46" s="88">
        <v>800256161</v>
      </c>
      <c r="O46" s="1" t="s">
        <v>451</v>
      </c>
      <c r="P46" s="1" t="s">
        <v>79</v>
      </c>
      <c r="Q46" s="1" t="s">
        <v>80</v>
      </c>
      <c r="R46" s="1" t="s">
        <v>43</v>
      </c>
      <c r="S46" s="1" t="s">
        <v>43</v>
      </c>
      <c r="T46" s="3">
        <v>0</v>
      </c>
      <c r="U46" s="1" t="s">
        <v>44</v>
      </c>
      <c r="V46" s="1" t="s">
        <v>45</v>
      </c>
      <c r="W46" s="1" t="s">
        <v>911</v>
      </c>
      <c r="X46" s="1" t="s">
        <v>46</v>
      </c>
      <c r="Y46" s="1" t="s">
        <v>912</v>
      </c>
      <c r="Z46" s="1" t="s">
        <v>930</v>
      </c>
      <c r="AA46" s="1" t="s">
        <v>83</v>
      </c>
      <c r="AB46" s="1" t="s">
        <v>914</v>
      </c>
      <c r="AC46" s="1" t="s">
        <v>51</v>
      </c>
      <c r="AD46" s="1" t="s">
        <v>930</v>
      </c>
      <c r="AE46" s="1" t="s">
        <v>37</v>
      </c>
      <c r="AF46">
        <f t="shared" si="2"/>
        <v>2021</v>
      </c>
      <c r="AG46" t="str">
        <f t="shared" si="3"/>
        <v>dic</v>
      </c>
      <c r="AH46" t="s">
        <v>451</v>
      </c>
      <c r="AI46" t="e">
        <v>#N/A</v>
      </c>
    </row>
    <row r="47" spans="1:35" hidden="1" x14ac:dyDescent="0.25">
      <c r="A47" s="1" t="s">
        <v>33</v>
      </c>
      <c r="B47" s="1" t="s">
        <v>34</v>
      </c>
      <c r="C47" s="2">
        <v>44561</v>
      </c>
      <c r="D47" s="42" t="str">
        <f t="shared" si="0"/>
        <v>2021</v>
      </c>
      <c r="E47" s="1" t="s">
        <v>73</v>
      </c>
      <c r="F47" s="1" t="s">
        <v>74</v>
      </c>
      <c r="G47" s="1" t="s">
        <v>37</v>
      </c>
      <c r="H47" s="1" t="s">
        <v>911</v>
      </c>
      <c r="I47" s="1" t="s">
        <v>76</v>
      </c>
      <c r="J47" s="3">
        <v>151421</v>
      </c>
      <c r="K47" s="3">
        <v>0</v>
      </c>
      <c r="L47" s="3">
        <f t="shared" si="1"/>
        <v>151421</v>
      </c>
      <c r="M47" s="1" t="s">
        <v>40</v>
      </c>
      <c r="N47" s="88">
        <v>800130907</v>
      </c>
      <c r="O47" s="1" t="s">
        <v>42</v>
      </c>
      <c r="P47" s="1" t="s">
        <v>948</v>
      </c>
      <c r="Q47" s="1" t="s">
        <v>949</v>
      </c>
      <c r="R47" s="1" t="s">
        <v>43</v>
      </c>
      <c r="S47" s="1" t="s">
        <v>43</v>
      </c>
      <c r="T47" s="3">
        <v>0</v>
      </c>
      <c r="U47" s="1" t="s">
        <v>44</v>
      </c>
      <c r="V47" s="1" t="s">
        <v>45</v>
      </c>
      <c r="W47" s="1" t="s">
        <v>911</v>
      </c>
      <c r="X47" s="1" t="s">
        <v>46</v>
      </c>
      <c r="Y47" s="1" t="s">
        <v>912</v>
      </c>
      <c r="Z47" s="1" t="s">
        <v>930</v>
      </c>
      <c r="AA47" s="1" t="s">
        <v>83</v>
      </c>
      <c r="AB47" s="1" t="s">
        <v>914</v>
      </c>
      <c r="AC47" s="1" t="s">
        <v>51</v>
      </c>
      <c r="AD47" s="1" t="s">
        <v>930</v>
      </c>
      <c r="AE47" s="1" t="s">
        <v>37</v>
      </c>
      <c r="AF47">
        <f t="shared" si="2"/>
        <v>2021</v>
      </c>
      <c r="AG47" t="str">
        <f t="shared" si="3"/>
        <v>dic</v>
      </c>
      <c r="AH47" t="s">
        <v>42</v>
      </c>
      <c r="AI47" t="e">
        <v>#N/A</v>
      </c>
    </row>
    <row r="48" spans="1:35" hidden="1" x14ac:dyDescent="0.25">
      <c r="A48" s="1" t="s">
        <v>33</v>
      </c>
      <c r="B48" s="1" t="s">
        <v>34</v>
      </c>
      <c r="C48" s="2">
        <v>44561</v>
      </c>
      <c r="D48" s="42" t="str">
        <f t="shared" si="0"/>
        <v>2021</v>
      </c>
      <c r="E48" s="1" t="s">
        <v>73</v>
      </c>
      <c r="F48" s="1" t="s">
        <v>74</v>
      </c>
      <c r="G48" s="1" t="s">
        <v>37</v>
      </c>
      <c r="H48" s="1" t="s">
        <v>911</v>
      </c>
      <c r="I48" s="1" t="s">
        <v>76</v>
      </c>
      <c r="J48" s="3">
        <v>32438</v>
      </c>
      <c r="K48" s="3">
        <v>0</v>
      </c>
      <c r="L48" s="3">
        <f t="shared" si="1"/>
        <v>32438</v>
      </c>
      <c r="M48" s="1" t="s">
        <v>40</v>
      </c>
      <c r="N48" s="88">
        <v>800088702</v>
      </c>
      <c r="O48" s="1" t="s">
        <v>63</v>
      </c>
      <c r="P48" s="1" t="s">
        <v>79</v>
      </c>
      <c r="Q48" s="1" t="s">
        <v>80</v>
      </c>
      <c r="R48" s="1" t="s">
        <v>43</v>
      </c>
      <c r="S48" s="1" t="s">
        <v>43</v>
      </c>
      <c r="T48" s="3">
        <v>0</v>
      </c>
      <c r="U48" s="1" t="s">
        <v>44</v>
      </c>
      <c r="V48" s="1" t="s">
        <v>45</v>
      </c>
      <c r="W48" s="1" t="s">
        <v>911</v>
      </c>
      <c r="X48" s="1" t="s">
        <v>46</v>
      </c>
      <c r="Y48" s="1" t="s">
        <v>912</v>
      </c>
      <c r="Z48" s="1" t="s">
        <v>930</v>
      </c>
      <c r="AA48" s="1" t="s">
        <v>83</v>
      </c>
      <c r="AB48" s="1" t="s">
        <v>914</v>
      </c>
      <c r="AC48" s="1" t="s">
        <v>51</v>
      </c>
      <c r="AD48" s="1" t="s">
        <v>930</v>
      </c>
      <c r="AE48" s="1" t="s">
        <v>37</v>
      </c>
      <c r="AF48">
        <f t="shared" si="2"/>
        <v>2021</v>
      </c>
      <c r="AG48" t="str">
        <f t="shared" si="3"/>
        <v>dic</v>
      </c>
      <c r="AH48" t="s">
        <v>63</v>
      </c>
      <c r="AI48" t="e">
        <v>#N/A</v>
      </c>
    </row>
    <row r="49" spans="1:35" hidden="1" x14ac:dyDescent="0.25">
      <c r="A49" s="1" t="s">
        <v>33</v>
      </c>
      <c r="B49" s="1" t="s">
        <v>34</v>
      </c>
      <c r="C49" s="2">
        <v>44573</v>
      </c>
      <c r="D49" s="42" t="str">
        <f t="shared" si="0"/>
        <v>2022</v>
      </c>
      <c r="E49" s="1" t="s">
        <v>35</v>
      </c>
      <c r="F49" s="1" t="s">
        <v>36</v>
      </c>
      <c r="G49" s="1" t="s">
        <v>37</v>
      </c>
      <c r="H49" s="1" t="s">
        <v>954</v>
      </c>
      <c r="I49" s="1" t="s">
        <v>955</v>
      </c>
      <c r="J49" s="3">
        <v>0</v>
      </c>
      <c r="K49" s="3">
        <v>398184</v>
      </c>
      <c r="L49" s="3">
        <f t="shared" si="1"/>
        <v>-398184</v>
      </c>
      <c r="M49" s="1" t="s">
        <v>40</v>
      </c>
      <c r="N49" s="88">
        <v>900156264</v>
      </c>
      <c r="O49" s="1" t="s">
        <v>68</v>
      </c>
      <c r="P49" s="1" t="s">
        <v>37</v>
      </c>
      <c r="Q49" s="1" t="s">
        <v>43</v>
      </c>
      <c r="R49" s="1" t="s">
        <v>43</v>
      </c>
      <c r="S49" s="1" t="s">
        <v>43</v>
      </c>
      <c r="T49" s="3">
        <v>0</v>
      </c>
      <c r="U49" s="1" t="s">
        <v>44</v>
      </c>
      <c r="V49" s="1" t="s">
        <v>45</v>
      </c>
      <c r="W49" s="1" t="s">
        <v>954</v>
      </c>
      <c r="X49" s="1" t="s">
        <v>46</v>
      </c>
      <c r="Y49" s="1" t="s">
        <v>47</v>
      </c>
      <c r="Z49" s="1" t="s">
        <v>956</v>
      </c>
      <c r="AA49" s="1" t="s">
        <v>49</v>
      </c>
      <c r="AB49" s="1" t="s">
        <v>918</v>
      </c>
      <c r="AC49" s="1" t="s">
        <v>51</v>
      </c>
      <c r="AD49" s="1" t="s">
        <v>956</v>
      </c>
      <c r="AE49" s="1" t="s">
        <v>37</v>
      </c>
      <c r="AF49">
        <f t="shared" si="2"/>
        <v>2022</v>
      </c>
      <c r="AG49" t="str">
        <f t="shared" si="3"/>
        <v>ene</v>
      </c>
      <c r="AH49" t="s">
        <v>68</v>
      </c>
      <c r="AI49" t="e">
        <v>#N/A</v>
      </c>
    </row>
    <row r="50" spans="1:35" hidden="1" x14ac:dyDescent="0.25">
      <c r="A50" s="1" t="s">
        <v>33</v>
      </c>
      <c r="B50" s="1" t="s">
        <v>34</v>
      </c>
      <c r="C50" s="2">
        <v>44575</v>
      </c>
      <c r="D50" s="42" t="str">
        <f t="shared" si="0"/>
        <v>2022</v>
      </c>
      <c r="E50" s="1" t="s">
        <v>35</v>
      </c>
      <c r="F50" s="1" t="s">
        <v>36</v>
      </c>
      <c r="G50" s="1" t="s">
        <v>37</v>
      </c>
      <c r="H50" s="1" t="s">
        <v>957</v>
      </c>
      <c r="I50" s="1" t="s">
        <v>958</v>
      </c>
      <c r="J50" s="3">
        <v>0</v>
      </c>
      <c r="K50" s="3">
        <v>29261</v>
      </c>
      <c r="L50" s="3">
        <f t="shared" si="1"/>
        <v>-29261</v>
      </c>
      <c r="M50" s="1" t="s">
        <v>40</v>
      </c>
      <c r="N50" s="88">
        <v>900226715</v>
      </c>
      <c r="O50" s="1" t="s">
        <v>341</v>
      </c>
      <c r="P50" s="1" t="s">
        <v>37</v>
      </c>
      <c r="Q50" s="1" t="s">
        <v>43</v>
      </c>
      <c r="R50" s="1" t="s">
        <v>43</v>
      </c>
      <c r="S50" s="1" t="s">
        <v>43</v>
      </c>
      <c r="T50" s="3">
        <v>0</v>
      </c>
      <c r="U50" s="1" t="s">
        <v>44</v>
      </c>
      <c r="V50" s="1" t="s">
        <v>45</v>
      </c>
      <c r="W50" s="1" t="s">
        <v>957</v>
      </c>
      <c r="X50" s="1" t="s">
        <v>46</v>
      </c>
      <c r="Y50" s="1" t="s">
        <v>47</v>
      </c>
      <c r="Z50" s="1" t="s">
        <v>959</v>
      </c>
      <c r="AA50" s="1" t="s">
        <v>49</v>
      </c>
      <c r="AB50" s="1" t="s">
        <v>918</v>
      </c>
      <c r="AC50" s="1" t="s">
        <v>51</v>
      </c>
      <c r="AD50" s="1" t="s">
        <v>959</v>
      </c>
      <c r="AE50" s="1" t="s">
        <v>37</v>
      </c>
      <c r="AF50">
        <f t="shared" si="2"/>
        <v>2022</v>
      </c>
      <c r="AG50" t="str">
        <f t="shared" si="3"/>
        <v>ene</v>
      </c>
      <c r="AH50" t="s">
        <v>341</v>
      </c>
      <c r="AI50" t="e">
        <v>#N/A</v>
      </c>
    </row>
    <row r="51" spans="1:35" hidden="1" x14ac:dyDescent="0.25">
      <c r="A51" s="1" t="s">
        <v>33</v>
      </c>
      <c r="B51" s="1" t="s">
        <v>34</v>
      </c>
      <c r="C51" s="2">
        <v>44575</v>
      </c>
      <c r="D51" s="42" t="str">
        <f t="shared" si="0"/>
        <v>2022</v>
      </c>
      <c r="E51" s="1" t="s">
        <v>35</v>
      </c>
      <c r="F51" s="1" t="s">
        <v>36</v>
      </c>
      <c r="G51" s="1" t="s">
        <v>37</v>
      </c>
      <c r="H51" s="1" t="s">
        <v>960</v>
      </c>
      <c r="I51" s="1" t="s">
        <v>961</v>
      </c>
      <c r="J51" s="3">
        <v>0</v>
      </c>
      <c r="K51" s="3">
        <v>30285</v>
      </c>
      <c r="L51" s="3">
        <f t="shared" si="1"/>
        <v>-30285</v>
      </c>
      <c r="M51" s="1" t="s">
        <v>40</v>
      </c>
      <c r="N51" s="88">
        <v>900226715</v>
      </c>
      <c r="O51" s="1" t="s">
        <v>341</v>
      </c>
      <c r="P51" s="1" t="s">
        <v>37</v>
      </c>
      <c r="Q51" s="1" t="s">
        <v>43</v>
      </c>
      <c r="R51" s="1" t="s">
        <v>43</v>
      </c>
      <c r="S51" s="1" t="s">
        <v>43</v>
      </c>
      <c r="T51" s="3">
        <v>0</v>
      </c>
      <c r="U51" s="1" t="s">
        <v>44</v>
      </c>
      <c r="V51" s="1" t="s">
        <v>45</v>
      </c>
      <c r="W51" s="1" t="s">
        <v>960</v>
      </c>
      <c r="X51" s="1" t="s">
        <v>46</v>
      </c>
      <c r="Y51" s="1" t="s">
        <v>47</v>
      </c>
      <c r="Z51" s="1" t="s">
        <v>962</v>
      </c>
      <c r="AA51" s="1" t="s">
        <v>49</v>
      </c>
      <c r="AB51" s="1" t="s">
        <v>918</v>
      </c>
      <c r="AC51" s="1" t="s">
        <v>51</v>
      </c>
      <c r="AD51" s="1" t="s">
        <v>962</v>
      </c>
      <c r="AE51" s="1" t="s">
        <v>37</v>
      </c>
      <c r="AF51">
        <f t="shared" si="2"/>
        <v>2022</v>
      </c>
      <c r="AG51" t="str">
        <f t="shared" si="3"/>
        <v>ene</v>
      </c>
      <c r="AH51" t="s">
        <v>341</v>
      </c>
      <c r="AI51" t="e">
        <v>#N/A</v>
      </c>
    </row>
    <row r="52" spans="1:35" hidden="1" x14ac:dyDescent="0.25">
      <c r="A52" s="1" t="s">
        <v>33</v>
      </c>
      <c r="B52" s="1" t="s">
        <v>34</v>
      </c>
      <c r="C52" s="2">
        <v>44575</v>
      </c>
      <c r="D52" s="42" t="str">
        <f t="shared" si="0"/>
        <v>2022</v>
      </c>
      <c r="E52" s="1" t="s">
        <v>35</v>
      </c>
      <c r="F52" s="1" t="s">
        <v>36</v>
      </c>
      <c r="G52" s="1" t="s">
        <v>37</v>
      </c>
      <c r="H52" s="1" t="s">
        <v>963</v>
      </c>
      <c r="I52" s="1" t="s">
        <v>964</v>
      </c>
      <c r="J52" s="3">
        <v>0</v>
      </c>
      <c r="K52" s="3">
        <v>30285</v>
      </c>
      <c r="L52" s="3">
        <f t="shared" si="1"/>
        <v>-30285</v>
      </c>
      <c r="M52" s="1" t="s">
        <v>40</v>
      </c>
      <c r="N52" s="88">
        <v>900226715</v>
      </c>
      <c r="O52" s="1" t="s">
        <v>341</v>
      </c>
      <c r="P52" s="1" t="s">
        <v>37</v>
      </c>
      <c r="Q52" s="1" t="s">
        <v>43</v>
      </c>
      <c r="R52" s="1" t="s">
        <v>43</v>
      </c>
      <c r="S52" s="1" t="s">
        <v>43</v>
      </c>
      <c r="T52" s="3">
        <v>0</v>
      </c>
      <c r="U52" s="1" t="s">
        <v>44</v>
      </c>
      <c r="V52" s="1" t="s">
        <v>45</v>
      </c>
      <c r="W52" s="1" t="s">
        <v>963</v>
      </c>
      <c r="X52" s="1" t="s">
        <v>46</v>
      </c>
      <c r="Y52" s="1" t="s">
        <v>47</v>
      </c>
      <c r="Z52" s="1" t="s">
        <v>965</v>
      </c>
      <c r="AA52" s="1" t="s">
        <v>49</v>
      </c>
      <c r="AB52" s="1" t="s">
        <v>918</v>
      </c>
      <c r="AC52" s="1" t="s">
        <v>51</v>
      </c>
      <c r="AD52" s="1" t="s">
        <v>965</v>
      </c>
      <c r="AE52" s="1" t="s">
        <v>37</v>
      </c>
      <c r="AF52">
        <f t="shared" si="2"/>
        <v>2022</v>
      </c>
      <c r="AG52" t="str">
        <f t="shared" si="3"/>
        <v>ene</v>
      </c>
      <c r="AH52" t="s">
        <v>341</v>
      </c>
      <c r="AI52" t="e">
        <v>#N/A</v>
      </c>
    </row>
    <row r="53" spans="1:35" hidden="1" x14ac:dyDescent="0.25">
      <c r="A53" s="1" t="s">
        <v>33</v>
      </c>
      <c r="B53" s="1" t="s">
        <v>34</v>
      </c>
      <c r="C53" s="2">
        <v>44575</v>
      </c>
      <c r="D53" s="42" t="str">
        <f t="shared" si="0"/>
        <v>2022</v>
      </c>
      <c r="E53" s="1" t="s">
        <v>35</v>
      </c>
      <c r="F53" s="1" t="s">
        <v>36</v>
      </c>
      <c r="G53" s="1" t="s">
        <v>37</v>
      </c>
      <c r="H53" s="1" t="s">
        <v>966</v>
      </c>
      <c r="I53" s="1" t="s">
        <v>967</v>
      </c>
      <c r="J53" s="3">
        <v>0</v>
      </c>
      <c r="K53" s="3">
        <v>31032</v>
      </c>
      <c r="L53" s="3">
        <f t="shared" si="1"/>
        <v>-31032</v>
      </c>
      <c r="M53" s="1" t="s">
        <v>40</v>
      </c>
      <c r="N53" s="88">
        <v>900226715</v>
      </c>
      <c r="O53" s="1" t="s">
        <v>341</v>
      </c>
      <c r="P53" s="1" t="s">
        <v>37</v>
      </c>
      <c r="Q53" s="1" t="s">
        <v>43</v>
      </c>
      <c r="R53" s="1" t="s">
        <v>43</v>
      </c>
      <c r="S53" s="1" t="s">
        <v>43</v>
      </c>
      <c r="T53" s="3">
        <v>0</v>
      </c>
      <c r="U53" s="1" t="s">
        <v>44</v>
      </c>
      <c r="V53" s="1" t="s">
        <v>45</v>
      </c>
      <c r="W53" s="1" t="s">
        <v>966</v>
      </c>
      <c r="X53" s="1" t="s">
        <v>46</v>
      </c>
      <c r="Y53" s="1" t="s">
        <v>47</v>
      </c>
      <c r="Z53" s="1" t="s">
        <v>968</v>
      </c>
      <c r="AA53" s="1" t="s">
        <v>49</v>
      </c>
      <c r="AB53" s="1" t="s">
        <v>918</v>
      </c>
      <c r="AC53" s="1" t="s">
        <v>51</v>
      </c>
      <c r="AD53" s="1" t="s">
        <v>968</v>
      </c>
      <c r="AE53" s="1" t="s">
        <v>37</v>
      </c>
      <c r="AF53">
        <f t="shared" si="2"/>
        <v>2022</v>
      </c>
      <c r="AG53" t="str">
        <f t="shared" si="3"/>
        <v>ene</v>
      </c>
      <c r="AH53" t="s">
        <v>341</v>
      </c>
      <c r="AI53" t="e">
        <v>#N/A</v>
      </c>
    </row>
    <row r="54" spans="1:35" hidden="1" x14ac:dyDescent="0.25">
      <c r="A54" s="1" t="s">
        <v>33</v>
      </c>
      <c r="B54" s="1" t="s">
        <v>34</v>
      </c>
      <c r="C54" s="2">
        <v>44575</v>
      </c>
      <c r="D54" s="42" t="str">
        <f t="shared" si="0"/>
        <v>2022</v>
      </c>
      <c r="E54" s="1" t="s">
        <v>35</v>
      </c>
      <c r="F54" s="1" t="s">
        <v>36</v>
      </c>
      <c r="G54" s="1" t="s">
        <v>37</v>
      </c>
      <c r="H54" s="1" t="s">
        <v>969</v>
      </c>
      <c r="I54" s="1" t="s">
        <v>970</v>
      </c>
      <c r="J54" s="3">
        <v>0</v>
      </c>
      <c r="K54" s="3">
        <v>30285</v>
      </c>
      <c r="L54" s="3">
        <f t="shared" si="1"/>
        <v>-30285</v>
      </c>
      <c r="M54" s="1" t="s">
        <v>40</v>
      </c>
      <c r="N54" s="88">
        <v>900226715</v>
      </c>
      <c r="O54" s="1" t="s">
        <v>341</v>
      </c>
      <c r="P54" s="1" t="s">
        <v>37</v>
      </c>
      <c r="Q54" s="1" t="s">
        <v>43</v>
      </c>
      <c r="R54" s="1" t="s">
        <v>43</v>
      </c>
      <c r="S54" s="1" t="s">
        <v>43</v>
      </c>
      <c r="T54" s="3">
        <v>0</v>
      </c>
      <c r="U54" s="1" t="s">
        <v>44</v>
      </c>
      <c r="V54" s="1" t="s">
        <v>45</v>
      </c>
      <c r="W54" s="1" t="s">
        <v>969</v>
      </c>
      <c r="X54" s="1" t="s">
        <v>46</v>
      </c>
      <c r="Y54" s="1" t="s">
        <v>47</v>
      </c>
      <c r="Z54" s="1" t="s">
        <v>971</v>
      </c>
      <c r="AA54" s="1" t="s">
        <v>49</v>
      </c>
      <c r="AB54" s="1" t="s">
        <v>918</v>
      </c>
      <c r="AC54" s="1" t="s">
        <v>51</v>
      </c>
      <c r="AD54" s="1" t="s">
        <v>971</v>
      </c>
      <c r="AE54" s="1" t="s">
        <v>37</v>
      </c>
      <c r="AF54">
        <f t="shared" si="2"/>
        <v>2022</v>
      </c>
      <c r="AG54" t="str">
        <f t="shared" si="3"/>
        <v>ene</v>
      </c>
      <c r="AH54" t="s">
        <v>341</v>
      </c>
      <c r="AI54" t="e">
        <v>#N/A</v>
      </c>
    </row>
    <row r="55" spans="1:35" hidden="1" x14ac:dyDescent="0.25">
      <c r="A55" s="1" t="s">
        <v>33</v>
      </c>
      <c r="B55" s="1" t="s">
        <v>34</v>
      </c>
      <c r="C55" s="2">
        <v>44575</v>
      </c>
      <c r="D55" s="42" t="str">
        <f t="shared" si="0"/>
        <v>2022</v>
      </c>
      <c r="E55" s="1" t="s">
        <v>35</v>
      </c>
      <c r="F55" s="1" t="s">
        <v>36</v>
      </c>
      <c r="G55" s="1" t="s">
        <v>37</v>
      </c>
      <c r="H55" s="1" t="s">
        <v>972</v>
      </c>
      <c r="I55" s="1" t="s">
        <v>973</v>
      </c>
      <c r="J55" s="3">
        <v>0</v>
      </c>
      <c r="K55" s="3">
        <v>173891</v>
      </c>
      <c r="L55" s="3">
        <f t="shared" si="1"/>
        <v>-173891</v>
      </c>
      <c r="M55" s="1" t="s">
        <v>40</v>
      </c>
      <c r="N55" s="88">
        <v>900226715</v>
      </c>
      <c r="O55" s="1" t="s">
        <v>341</v>
      </c>
      <c r="P55" s="1" t="s">
        <v>37</v>
      </c>
      <c r="Q55" s="1" t="s">
        <v>43</v>
      </c>
      <c r="R55" s="1" t="s">
        <v>43</v>
      </c>
      <c r="S55" s="1" t="s">
        <v>43</v>
      </c>
      <c r="T55" s="3">
        <v>0</v>
      </c>
      <c r="U55" s="1" t="s">
        <v>44</v>
      </c>
      <c r="V55" s="1" t="s">
        <v>45</v>
      </c>
      <c r="W55" s="1" t="s">
        <v>972</v>
      </c>
      <c r="X55" s="1" t="s">
        <v>46</v>
      </c>
      <c r="Y55" s="1" t="s">
        <v>47</v>
      </c>
      <c r="Z55" s="1" t="s">
        <v>974</v>
      </c>
      <c r="AA55" s="1" t="s">
        <v>49</v>
      </c>
      <c r="AB55" s="1" t="s">
        <v>918</v>
      </c>
      <c r="AC55" s="1" t="s">
        <v>51</v>
      </c>
      <c r="AD55" s="1" t="s">
        <v>974</v>
      </c>
      <c r="AE55" s="1" t="s">
        <v>37</v>
      </c>
      <c r="AF55">
        <f t="shared" si="2"/>
        <v>2022</v>
      </c>
      <c r="AG55" t="str">
        <f t="shared" si="3"/>
        <v>ene</v>
      </c>
      <c r="AH55" t="s">
        <v>341</v>
      </c>
      <c r="AI55" t="e">
        <v>#N/A</v>
      </c>
    </row>
    <row r="56" spans="1:35" hidden="1" x14ac:dyDescent="0.25">
      <c r="A56" s="1" t="s">
        <v>33</v>
      </c>
      <c r="B56" s="1" t="s">
        <v>34</v>
      </c>
      <c r="C56" s="2">
        <v>44576</v>
      </c>
      <c r="D56" s="42" t="str">
        <f t="shared" si="0"/>
        <v>2022</v>
      </c>
      <c r="E56" s="1" t="s">
        <v>73</v>
      </c>
      <c r="F56" s="1" t="s">
        <v>74</v>
      </c>
      <c r="G56" s="1" t="s">
        <v>37</v>
      </c>
      <c r="H56" s="1" t="s">
        <v>934</v>
      </c>
      <c r="I56" s="1" t="s">
        <v>76</v>
      </c>
      <c r="J56" s="3">
        <v>33334</v>
      </c>
      <c r="K56" s="3">
        <v>0</v>
      </c>
      <c r="L56" s="3">
        <f t="shared" si="1"/>
        <v>33334</v>
      </c>
      <c r="M56" s="1" t="s">
        <v>40</v>
      </c>
      <c r="N56" s="88">
        <v>1128045753</v>
      </c>
      <c r="O56" s="1" t="s">
        <v>304</v>
      </c>
      <c r="P56" s="1" t="s">
        <v>295</v>
      </c>
      <c r="Q56" s="1" t="s">
        <v>296</v>
      </c>
      <c r="R56" s="1" t="s">
        <v>43</v>
      </c>
      <c r="S56" s="1" t="s">
        <v>43</v>
      </c>
      <c r="T56" s="3">
        <v>0</v>
      </c>
      <c r="U56" s="1" t="s">
        <v>44</v>
      </c>
      <c r="V56" s="1" t="s">
        <v>45</v>
      </c>
      <c r="W56" s="1" t="s">
        <v>934</v>
      </c>
      <c r="X56" s="1" t="s">
        <v>46</v>
      </c>
      <c r="Y56" s="1" t="s">
        <v>975</v>
      </c>
      <c r="Z56" s="1" t="s">
        <v>976</v>
      </c>
      <c r="AA56" s="1" t="s">
        <v>83</v>
      </c>
      <c r="AB56" s="1" t="s">
        <v>977</v>
      </c>
      <c r="AC56" s="1" t="s">
        <v>51</v>
      </c>
      <c r="AD56" s="1" t="s">
        <v>976</v>
      </c>
      <c r="AE56" s="1" t="s">
        <v>37</v>
      </c>
      <c r="AF56">
        <f t="shared" si="2"/>
        <v>2022</v>
      </c>
      <c r="AG56" t="str">
        <f t="shared" si="3"/>
        <v>ene</v>
      </c>
      <c r="AH56" t="s">
        <v>42</v>
      </c>
      <c r="AI56" t="s">
        <v>2197</v>
      </c>
    </row>
    <row r="57" spans="1:35" hidden="1" x14ac:dyDescent="0.25">
      <c r="A57" s="1" t="s">
        <v>33</v>
      </c>
      <c r="B57" s="1" t="s">
        <v>34</v>
      </c>
      <c r="C57" s="2">
        <v>44576</v>
      </c>
      <c r="D57" s="42" t="str">
        <f t="shared" si="0"/>
        <v>2022</v>
      </c>
      <c r="E57" s="1" t="s">
        <v>73</v>
      </c>
      <c r="F57" s="1" t="s">
        <v>74</v>
      </c>
      <c r="G57" s="1" t="s">
        <v>37</v>
      </c>
      <c r="H57" s="1" t="s">
        <v>934</v>
      </c>
      <c r="I57" s="1" t="s">
        <v>76</v>
      </c>
      <c r="J57" s="3">
        <v>270801</v>
      </c>
      <c r="K57" s="3">
        <v>0</v>
      </c>
      <c r="L57" s="3">
        <f t="shared" si="1"/>
        <v>270801</v>
      </c>
      <c r="M57" s="1" t="s">
        <v>40</v>
      </c>
      <c r="N57" s="88">
        <v>72073849</v>
      </c>
      <c r="O57" s="1" t="s">
        <v>457</v>
      </c>
      <c r="P57" s="1" t="s">
        <v>79</v>
      </c>
      <c r="Q57" s="1" t="s">
        <v>80</v>
      </c>
      <c r="R57" s="1" t="s">
        <v>43</v>
      </c>
      <c r="S57" s="1" t="s">
        <v>43</v>
      </c>
      <c r="T57" s="3">
        <v>0</v>
      </c>
      <c r="U57" s="1" t="s">
        <v>44</v>
      </c>
      <c r="V57" s="1" t="s">
        <v>45</v>
      </c>
      <c r="W57" s="1" t="s">
        <v>934</v>
      </c>
      <c r="X57" s="1" t="s">
        <v>46</v>
      </c>
      <c r="Y57" s="1" t="s">
        <v>975</v>
      </c>
      <c r="Z57" s="1" t="s">
        <v>976</v>
      </c>
      <c r="AA57" s="1" t="s">
        <v>83</v>
      </c>
      <c r="AB57" s="1" t="s">
        <v>977</v>
      </c>
      <c r="AC57" s="1" t="s">
        <v>51</v>
      </c>
      <c r="AD57" s="1" t="s">
        <v>976</v>
      </c>
      <c r="AE57" s="1" t="s">
        <v>37</v>
      </c>
      <c r="AF57">
        <f t="shared" si="2"/>
        <v>2022</v>
      </c>
      <c r="AG57" t="str">
        <f t="shared" si="3"/>
        <v>ene</v>
      </c>
      <c r="AH57" t="s">
        <v>42</v>
      </c>
      <c r="AI57" t="s">
        <v>2197</v>
      </c>
    </row>
    <row r="58" spans="1:35" hidden="1" x14ac:dyDescent="0.25">
      <c r="A58" s="1" t="s">
        <v>33</v>
      </c>
      <c r="B58" s="1" t="s">
        <v>34</v>
      </c>
      <c r="C58" s="2">
        <v>44576</v>
      </c>
      <c r="D58" s="42" t="str">
        <f t="shared" si="0"/>
        <v>2022</v>
      </c>
      <c r="E58" s="1" t="s">
        <v>73</v>
      </c>
      <c r="F58" s="1" t="s">
        <v>74</v>
      </c>
      <c r="G58" s="1" t="s">
        <v>37</v>
      </c>
      <c r="H58" s="1" t="s">
        <v>934</v>
      </c>
      <c r="I58" s="1" t="s">
        <v>76</v>
      </c>
      <c r="J58" s="3">
        <v>33632</v>
      </c>
      <c r="K58" s="3">
        <v>0</v>
      </c>
      <c r="L58" s="3">
        <f t="shared" si="1"/>
        <v>33632</v>
      </c>
      <c r="M58" s="1" t="s">
        <v>40</v>
      </c>
      <c r="N58" s="88">
        <v>73143163</v>
      </c>
      <c r="O58" s="1" t="s">
        <v>479</v>
      </c>
      <c r="P58" s="1" t="s">
        <v>79</v>
      </c>
      <c r="Q58" s="1" t="s">
        <v>80</v>
      </c>
      <c r="R58" s="1" t="s">
        <v>43</v>
      </c>
      <c r="S58" s="1" t="s">
        <v>43</v>
      </c>
      <c r="T58" s="3">
        <v>0</v>
      </c>
      <c r="U58" s="1" t="s">
        <v>44</v>
      </c>
      <c r="V58" s="1" t="s">
        <v>45</v>
      </c>
      <c r="W58" s="1" t="s">
        <v>934</v>
      </c>
      <c r="X58" s="1" t="s">
        <v>46</v>
      </c>
      <c r="Y58" s="1" t="s">
        <v>975</v>
      </c>
      <c r="Z58" s="1" t="s">
        <v>976</v>
      </c>
      <c r="AA58" s="1" t="s">
        <v>83</v>
      </c>
      <c r="AB58" s="1" t="s">
        <v>977</v>
      </c>
      <c r="AC58" s="1" t="s">
        <v>51</v>
      </c>
      <c r="AD58" s="1" t="s">
        <v>976</v>
      </c>
      <c r="AE58" s="1" t="s">
        <v>37</v>
      </c>
      <c r="AF58">
        <f t="shared" si="2"/>
        <v>2022</v>
      </c>
      <c r="AG58" t="str">
        <f t="shared" si="3"/>
        <v>ene</v>
      </c>
      <c r="AH58" t="s">
        <v>63</v>
      </c>
      <c r="AI58" t="s">
        <v>2197</v>
      </c>
    </row>
    <row r="59" spans="1:35" hidden="1" x14ac:dyDescent="0.25">
      <c r="A59" s="1" t="s">
        <v>33</v>
      </c>
      <c r="B59" s="1" t="s">
        <v>34</v>
      </c>
      <c r="C59" s="2">
        <v>44576</v>
      </c>
      <c r="D59" s="42" t="str">
        <f t="shared" si="0"/>
        <v>2022</v>
      </c>
      <c r="E59" s="1" t="s">
        <v>73</v>
      </c>
      <c r="F59" s="1" t="s">
        <v>74</v>
      </c>
      <c r="G59" s="1" t="s">
        <v>37</v>
      </c>
      <c r="H59" s="1" t="s">
        <v>934</v>
      </c>
      <c r="I59" s="1" t="s">
        <v>76</v>
      </c>
      <c r="J59" s="3">
        <v>100000</v>
      </c>
      <c r="K59" s="3">
        <v>0</v>
      </c>
      <c r="L59" s="3">
        <f t="shared" si="1"/>
        <v>100000</v>
      </c>
      <c r="M59" s="1" t="s">
        <v>40</v>
      </c>
      <c r="N59" s="88">
        <v>73202722</v>
      </c>
      <c r="O59" s="1" t="s">
        <v>487</v>
      </c>
      <c r="P59" s="1" t="s">
        <v>79</v>
      </c>
      <c r="Q59" s="1" t="s">
        <v>80</v>
      </c>
      <c r="R59" s="1" t="s">
        <v>43</v>
      </c>
      <c r="S59" s="1" t="s">
        <v>43</v>
      </c>
      <c r="T59" s="3">
        <v>0</v>
      </c>
      <c r="U59" s="1" t="s">
        <v>44</v>
      </c>
      <c r="V59" s="1" t="s">
        <v>45</v>
      </c>
      <c r="W59" s="1" t="s">
        <v>934</v>
      </c>
      <c r="X59" s="1" t="s">
        <v>46</v>
      </c>
      <c r="Y59" s="1" t="s">
        <v>975</v>
      </c>
      <c r="Z59" s="1" t="s">
        <v>976</v>
      </c>
      <c r="AA59" s="1" t="s">
        <v>83</v>
      </c>
      <c r="AB59" s="1" t="s">
        <v>977</v>
      </c>
      <c r="AC59" s="1" t="s">
        <v>51</v>
      </c>
      <c r="AD59" s="1" t="s">
        <v>976</v>
      </c>
      <c r="AE59" s="1" t="s">
        <v>37</v>
      </c>
      <c r="AF59">
        <f t="shared" si="2"/>
        <v>2022</v>
      </c>
      <c r="AG59" t="str">
        <f t="shared" si="3"/>
        <v>ene</v>
      </c>
      <c r="AH59" t="s">
        <v>42</v>
      </c>
      <c r="AI59" t="s">
        <v>2197</v>
      </c>
    </row>
    <row r="60" spans="1:35" hidden="1" x14ac:dyDescent="0.25">
      <c r="A60" s="1" t="s">
        <v>33</v>
      </c>
      <c r="B60" s="1" t="s">
        <v>34</v>
      </c>
      <c r="C60" s="2">
        <v>44576</v>
      </c>
      <c r="D60" s="42" t="str">
        <f t="shared" si="0"/>
        <v>2022</v>
      </c>
      <c r="E60" s="1" t="s">
        <v>73</v>
      </c>
      <c r="F60" s="1" t="s">
        <v>74</v>
      </c>
      <c r="G60" s="1" t="s">
        <v>37</v>
      </c>
      <c r="H60" s="1" t="s">
        <v>934</v>
      </c>
      <c r="I60" s="1" t="s">
        <v>76</v>
      </c>
      <c r="J60" s="3">
        <v>35814</v>
      </c>
      <c r="K60" s="3">
        <v>0</v>
      </c>
      <c r="L60" s="3">
        <f t="shared" si="1"/>
        <v>35814</v>
      </c>
      <c r="M60" s="1" t="s">
        <v>40</v>
      </c>
      <c r="N60" s="88">
        <v>7918997</v>
      </c>
      <c r="O60" s="1" t="s">
        <v>471</v>
      </c>
      <c r="P60" s="1" t="s">
        <v>79</v>
      </c>
      <c r="Q60" s="1" t="s">
        <v>80</v>
      </c>
      <c r="R60" s="1" t="s">
        <v>43</v>
      </c>
      <c r="S60" s="1" t="s">
        <v>43</v>
      </c>
      <c r="T60" s="3">
        <v>0</v>
      </c>
      <c r="U60" s="1" t="s">
        <v>44</v>
      </c>
      <c r="V60" s="1" t="s">
        <v>45</v>
      </c>
      <c r="W60" s="1" t="s">
        <v>934</v>
      </c>
      <c r="X60" s="1" t="s">
        <v>46</v>
      </c>
      <c r="Y60" s="1" t="s">
        <v>975</v>
      </c>
      <c r="Z60" s="1" t="s">
        <v>976</v>
      </c>
      <c r="AA60" s="1" t="s">
        <v>83</v>
      </c>
      <c r="AB60" s="1" t="s">
        <v>977</v>
      </c>
      <c r="AC60" s="1" t="s">
        <v>51</v>
      </c>
      <c r="AD60" s="1" t="s">
        <v>976</v>
      </c>
      <c r="AE60" s="1" t="s">
        <v>37</v>
      </c>
      <c r="AF60">
        <f t="shared" si="2"/>
        <v>2022</v>
      </c>
      <c r="AG60" t="str">
        <f t="shared" si="3"/>
        <v>ene</v>
      </c>
      <c r="AH60" t="s">
        <v>42</v>
      </c>
      <c r="AI60" t="s">
        <v>2197</v>
      </c>
    </row>
    <row r="61" spans="1:35" hidden="1" x14ac:dyDescent="0.25">
      <c r="A61" s="1" t="s">
        <v>33</v>
      </c>
      <c r="B61" s="1" t="s">
        <v>34</v>
      </c>
      <c r="C61" s="2">
        <v>44576</v>
      </c>
      <c r="D61" s="42" t="str">
        <f t="shared" si="0"/>
        <v>2022</v>
      </c>
      <c r="E61" s="1" t="s">
        <v>73</v>
      </c>
      <c r="F61" s="1" t="s">
        <v>74</v>
      </c>
      <c r="G61" s="1" t="s">
        <v>37</v>
      </c>
      <c r="H61" s="1" t="s">
        <v>934</v>
      </c>
      <c r="I61" s="1" t="s">
        <v>76</v>
      </c>
      <c r="J61" s="3">
        <v>33334</v>
      </c>
      <c r="K61" s="3">
        <v>0</v>
      </c>
      <c r="L61" s="3">
        <f t="shared" si="1"/>
        <v>33334</v>
      </c>
      <c r="M61" s="1" t="s">
        <v>40</v>
      </c>
      <c r="N61" s="88">
        <v>9288712</v>
      </c>
      <c r="O61" s="1" t="s">
        <v>874</v>
      </c>
      <c r="P61" s="1" t="s">
        <v>79</v>
      </c>
      <c r="Q61" s="1" t="s">
        <v>80</v>
      </c>
      <c r="R61" s="1" t="s">
        <v>43</v>
      </c>
      <c r="S61" s="1" t="s">
        <v>43</v>
      </c>
      <c r="T61" s="3">
        <v>0</v>
      </c>
      <c r="U61" s="1" t="s">
        <v>44</v>
      </c>
      <c r="V61" s="1" t="s">
        <v>45</v>
      </c>
      <c r="W61" s="1" t="s">
        <v>934</v>
      </c>
      <c r="X61" s="1" t="s">
        <v>46</v>
      </c>
      <c r="Y61" s="1" t="s">
        <v>975</v>
      </c>
      <c r="Z61" s="1" t="s">
        <v>976</v>
      </c>
      <c r="AA61" s="1" t="s">
        <v>83</v>
      </c>
      <c r="AB61" s="1" t="s">
        <v>977</v>
      </c>
      <c r="AC61" s="1" t="s">
        <v>51</v>
      </c>
      <c r="AD61" s="1" t="s">
        <v>976</v>
      </c>
      <c r="AE61" s="1" t="s">
        <v>37</v>
      </c>
      <c r="AF61">
        <f t="shared" si="2"/>
        <v>2022</v>
      </c>
      <c r="AG61" t="str">
        <f t="shared" si="3"/>
        <v>ene</v>
      </c>
      <c r="AH61" t="s">
        <v>42</v>
      </c>
      <c r="AI61" t="s">
        <v>2197</v>
      </c>
    </row>
    <row r="62" spans="1:35" hidden="1" x14ac:dyDescent="0.25">
      <c r="A62" s="1" t="s">
        <v>33</v>
      </c>
      <c r="B62" s="1" t="s">
        <v>34</v>
      </c>
      <c r="C62" s="2">
        <v>44576</v>
      </c>
      <c r="D62" s="42" t="str">
        <f t="shared" si="0"/>
        <v>2022</v>
      </c>
      <c r="E62" s="1" t="s">
        <v>73</v>
      </c>
      <c r="F62" s="1" t="s">
        <v>74</v>
      </c>
      <c r="G62" s="1" t="s">
        <v>37</v>
      </c>
      <c r="H62" s="1" t="s">
        <v>934</v>
      </c>
      <c r="I62" s="1" t="s">
        <v>76</v>
      </c>
      <c r="J62" s="3">
        <v>33334</v>
      </c>
      <c r="K62" s="3">
        <v>0</v>
      </c>
      <c r="L62" s="3">
        <f t="shared" si="1"/>
        <v>33334</v>
      </c>
      <c r="M62" s="1" t="s">
        <v>40</v>
      </c>
      <c r="N62" s="88">
        <v>1002059942</v>
      </c>
      <c r="O62" s="1" t="s">
        <v>92</v>
      </c>
      <c r="P62" s="1" t="s">
        <v>79</v>
      </c>
      <c r="Q62" s="1" t="s">
        <v>80</v>
      </c>
      <c r="R62" s="1" t="s">
        <v>43</v>
      </c>
      <c r="S62" s="1" t="s">
        <v>43</v>
      </c>
      <c r="T62" s="3">
        <v>0</v>
      </c>
      <c r="U62" s="1" t="s">
        <v>44</v>
      </c>
      <c r="V62" s="1" t="s">
        <v>45</v>
      </c>
      <c r="W62" s="1" t="s">
        <v>934</v>
      </c>
      <c r="X62" s="1" t="s">
        <v>46</v>
      </c>
      <c r="Y62" s="1" t="s">
        <v>975</v>
      </c>
      <c r="Z62" s="1" t="s">
        <v>976</v>
      </c>
      <c r="AA62" s="1" t="s">
        <v>83</v>
      </c>
      <c r="AB62" s="1" t="s">
        <v>977</v>
      </c>
      <c r="AC62" s="1" t="s">
        <v>51</v>
      </c>
      <c r="AD62" s="1" t="s">
        <v>976</v>
      </c>
      <c r="AE62" s="1" t="s">
        <v>37</v>
      </c>
      <c r="AF62">
        <f t="shared" si="2"/>
        <v>2022</v>
      </c>
      <c r="AG62" t="str">
        <f t="shared" si="3"/>
        <v>ene</v>
      </c>
      <c r="AH62" t="s">
        <v>341</v>
      </c>
      <c r="AI62" t="s">
        <v>2192</v>
      </c>
    </row>
    <row r="63" spans="1:35" hidden="1" x14ac:dyDescent="0.25">
      <c r="A63" s="1" t="s">
        <v>33</v>
      </c>
      <c r="B63" s="1" t="s">
        <v>34</v>
      </c>
      <c r="C63" s="2">
        <v>44576</v>
      </c>
      <c r="D63" s="42" t="str">
        <f t="shared" si="0"/>
        <v>2022</v>
      </c>
      <c r="E63" s="1" t="s">
        <v>73</v>
      </c>
      <c r="F63" s="1" t="s">
        <v>74</v>
      </c>
      <c r="G63" s="1" t="s">
        <v>37</v>
      </c>
      <c r="H63" s="1" t="s">
        <v>934</v>
      </c>
      <c r="I63" s="1" t="s">
        <v>76</v>
      </c>
      <c r="J63" s="3">
        <v>500000</v>
      </c>
      <c r="K63" s="3">
        <v>0</v>
      </c>
      <c r="L63" s="3">
        <f t="shared" si="1"/>
        <v>500000</v>
      </c>
      <c r="M63" s="1" t="s">
        <v>40</v>
      </c>
      <c r="N63" s="88">
        <v>1047370459</v>
      </c>
      <c r="O63" s="1" t="s">
        <v>140</v>
      </c>
      <c r="P63" s="1" t="s">
        <v>79</v>
      </c>
      <c r="Q63" s="1" t="s">
        <v>80</v>
      </c>
      <c r="R63" s="1" t="s">
        <v>43</v>
      </c>
      <c r="S63" s="1" t="s">
        <v>43</v>
      </c>
      <c r="T63" s="3">
        <v>0</v>
      </c>
      <c r="U63" s="1" t="s">
        <v>44</v>
      </c>
      <c r="V63" s="1" t="s">
        <v>45</v>
      </c>
      <c r="W63" s="1" t="s">
        <v>934</v>
      </c>
      <c r="X63" s="1" t="s">
        <v>46</v>
      </c>
      <c r="Y63" s="1" t="s">
        <v>975</v>
      </c>
      <c r="Z63" s="1" t="s">
        <v>976</v>
      </c>
      <c r="AA63" s="1" t="s">
        <v>83</v>
      </c>
      <c r="AB63" s="1" t="s">
        <v>977</v>
      </c>
      <c r="AC63" s="1" t="s">
        <v>51</v>
      </c>
      <c r="AD63" s="1" t="s">
        <v>976</v>
      </c>
      <c r="AE63" s="1" t="s">
        <v>37</v>
      </c>
      <c r="AF63">
        <f t="shared" si="2"/>
        <v>2022</v>
      </c>
      <c r="AG63" t="str">
        <f t="shared" si="3"/>
        <v>ene</v>
      </c>
      <c r="AH63" t="s">
        <v>341</v>
      </c>
      <c r="AI63" t="s">
        <v>2192</v>
      </c>
    </row>
    <row r="64" spans="1:35" hidden="1" x14ac:dyDescent="0.25">
      <c r="A64" s="1" t="s">
        <v>33</v>
      </c>
      <c r="B64" s="1" t="s">
        <v>34</v>
      </c>
      <c r="C64" s="2">
        <v>44576</v>
      </c>
      <c r="D64" s="42" t="str">
        <f t="shared" si="0"/>
        <v>2022</v>
      </c>
      <c r="E64" s="1" t="s">
        <v>73</v>
      </c>
      <c r="F64" s="1" t="s">
        <v>74</v>
      </c>
      <c r="G64" s="1" t="s">
        <v>37</v>
      </c>
      <c r="H64" s="1" t="s">
        <v>934</v>
      </c>
      <c r="I64" s="1" t="s">
        <v>76</v>
      </c>
      <c r="J64" s="3">
        <v>37832</v>
      </c>
      <c r="K64" s="3">
        <v>0</v>
      </c>
      <c r="L64" s="3">
        <f t="shared" si="1"/>
        <v>37832</v>
      </c>
      <c r="M64" s="1" t="s">
        <v>40</v>
      </c>
      <c r="N64" s="88">
        <v>1047364807</v>
      </c>
      <c r="O64" s="1" t="s">
        <v>108</v>
      </c>
      <c r="P64" s="1" t="s">
        <v>79</v>
      </c>
      <c r="Q64" s="1" t="s">
        <v>80</v>
      </c>
      <c r="R64" s="1" t="s">
        <v>43</v>
      </c>
      <c r="S64" s="1" t="s">
        <v>43</v>
      </c>
      <c r="T64" s="3">
        <v>0</v>
      </c>
      <c r="U64" s="1" t="s">
        <v>44</v>
      </c>
      <c r="V64" s="1" t="s">
        <v>45</v>
      </c>
      <c r="W64" s="1" t="s">
        <v>934</v>
      </c>
      <c r="X64" s="1" t="s">
        <v>46</v>
      </c>
      <c r="Y64" s="1" t="s">
        <v>975</v>
      </c>
      <c r="Z64" s="1" t="s">
        <v>976</v>
      </c>
      <c r="AA64" s="1" t="s">
        <v>83</v>
      </c>
      <c r="AB64" s="1" t="s">
        <v>977</v>
      </c>
      <c r="AC64" s="1" t="s">
        <v>51</v>
      </c>
      <c r="AD64" s="1" t="s">
        <v>976</v>
      </c>
      <c r="AE64" s="1" t="s">
        <v>37</v>
      </c>
      <c r="AF64">
        <f t="shared" si="2"/>
        <v>2022</v>
      </c>
      <c r="AG64" t="str">
        <f t="shared" si="3"/>
        <v>ene</v>
      </c>
      <c r="AH64" t="s">
        <v>341</v>
      </c>
      <c r="AI64" t="s">
        <v>2193</v>
      </c>
    </row>
    <row r="65" spans="1:35" hidden="1" x14ac:dyDescent="0.25">
      <c r="A65" s="1" t="s">
        <v>33</v>
      </c>
      <c r="B65" s="1" t="s">
        <v>34</v>
      </c>
      <c r="C65" s="2">
        <v>44576</v>
      </c>
      <c r="D65" s="42" t="str">
        <f t="shared" si="0"/>
        <v>2022</v>
      </c>
      <c r="E65" s="1" t="s">
        <v>73</v>
      </c>
      <c r="F65" s="1" t="s">
        <v>74</v>
      </c>
      <c r="G65" s="1" t="s">
        <v>37</v>
      </c>
      <c r="H65" s="1" t="s">
        <v>934</v>
      </c>
      <c r="I65" s="1" t="s">
        <v>76</v>
      </c>
      <c r="J65" s="3">
        <v>35677</v>
      </c>
      <c r="K65" s="3">
        <v>0</v>
      </c>
      <c r="L65" s="3">
        <f t="shared" si="1"/>
        <v>35677</v>
      </c>
      <c r="M65" s="1" t="s">
        <v>40</v>
      </c>
      <c r="N65" s="88">
        <v>1049532983</v>
      </c>
      <c r="O65" s="1" t="s">
        <v>691</v>
      </c>
      <c r="P65" s="1" t="s">
        <v>79</v>
      </c>
      <c r="Q65" s="1" t="s">
        <v>80</v>
      </c>
      <c r="R65" s="1" t="s">
        <v>43</v>
      </c>
      <c r="S65" s="1" t="s">
        <v>43</v>
      </c>
      <c r="T65" s="3">
        <v>0</v>
      </c>
      <c r="U65" s="1" t="s">
        <v>44</v>
      </c>
      <c r="V65" s="1" t="s">
        <v>45</v>
      </c>
      <c r="W65" s="1" t="s">
        <v>934</v>
      </c>
      <c r="X65" s="1" t="s">
        <v>46</v>
      </c>
      <c r="Y65" s="1" t="s">
        <v>975</v>
      </c>
      <c r="Z65" s="1" t="s">
        <v>976</v>
      </c>
      <c r="AA65" s="1" t="s">
        <v>83</v>
      </c>
      <c r="AB65" s="1" t="s">
        <v>977</v>
      </c>
      <c r="AC65" s="1" t="s">
        <v>51</v>
      </c>
      <c r="AD65" s="1" t="s">
        <v>976</v>
      </c>
      <c r="AE65" s="1" t="s">
        <v>37</v>
      </c>
      <c r="AF65">
        <f t="shared" si="2"/>
        <v>2022</v>
      </c>
      <c r="AG65" t="str">
        <f t="shared" si="3"/>
        <v>ene</v>
      </c>
      <c r="AH65" t="s">
        <v>341</v>
      </c>
      <c r="AI65" t="s">
        <v>2198</v>
      </c>
    </row>
    <row r="66" spans="1:35" hidden="1" x14ac:dyDescent="0.25">
      <c r="A66" s="1" t="s">
        <v>33</v>
      </c>
      <c r="B66" s="1" t="s">
        <v>34</v>
      </c>
      <c r="C66" s="2">
        <v>44576</v>
      </c>
      <c r="D66" s="42" t="str">
        <f t="shared" si="0"/>
        <v>2022</v>
      </c>
      <c r="E66" s="1" t="s">
        <v>73</v>
      </c>
      <c r="F66" s="1" t="s">
        <v>74</v>
      </c>
      <c r="G66" s="1" t="s">
        <v>37</v>
      </c>
      <c r="H66" s="1" t="s">
        <v>934</v>
      </c>
      <c r="I66" s="1" t="s">
        <v>76</v>
      </c>
      <c r="J66" s="3">
        <v>33856</v>
      </c>
      <c r="K66" s="3">
        <v>0</v>
      </c>
      <c r="L66" s="3">
        <f t="shared" si="1"/>
        <v>33856</v>
      </c>
      <c r="M66" s="1" t="s">
        <v>40</v>
      </c>
      <c r="N66" s="88">
        <v>1137220216</v>
      </c>
      <c r="O66" s="1" t="s">
        <v>726</v>
      </c>
      <c r="P66" s="1" t="s">
        <v>79</v>
      </c>
      <c r="Q66" s="1" t="s">
        <v>80</v>
      </c>
      <c r="R66" s="1" t="s">
        <v>43</v>
      </c>
      <c r="S66" s="1" t="s">
        <v>43</v>
      </c>
      <c r="T66" s="3">
        <v>0</v>
      </c>
      <c r="U66" s="1" t="s">
        <v>44</v>
      </c>
      <c r="V66" s="1" t="s">
        <v>45</v>
      </c>
      <c r="W66" s="1" t="s">
        <v>934</v>
      </c>
      <c r="X66" s="1" t="s">
        <v>46</v>
      </c>
      <c r="Y66" s="1" t="s">
        <v>975</v>
      </c>
      <c r="Z66" s="1" t="s">
        <v>976</v>
      </c>
      <c r="AA66" s="1" t="s">
        <v>83</v>
      </c>
      <c r="AB66" s="1" t="s">
        <v>977</v>
      </c>
      <c r="AC66" s="1" t="s">
        <v>51</v>
      </c>
      <c r="AD66" s="1" t="s">
        <v>976</v>
      </c>
      <c r="AE66" s="1" t="s">
        <v>37</v>
      </c>
      <c r="AF66">
        <f t="shared" si="2"/>
        <v>2022</v>
      </c>
      <c r="AG66" t="str">
        <f t="shared" si="3"/>
        <v>ene</v>
      </c>
      <c r="AH66" t="s">
        <v>341</v>
      </c>
      <c r="AI66" t="s">
        <v>2193</v>
      </c>
    </row>
    <row r="67" spans="1:35" hidden="1" x14ac:dyDescent="0.25">
      <c r="A67" s="1" t="s">
        <v>33</v>
      </c>
      <c r="B67" s="1" t="s">
        <v>34</v>
      </c>
      <c r="C67" s="2">
        <v>44576</v>
      </c>
      <c r="D67" s="42" t="str">
        <f t="shared" si="0"/>
        <v>2022</v>
      </c>
      <c r="E67" s="1" t="s">
        <v>73</v>
      </c>
      <c r="F67" s="1" t="s">
        <v>74</v>
      </c>
      <c r="G67" s="1" t="s">
        <v>37</v>
      </c>
      <c r="H67" s="1" t="s">
        <v>934</v>
      </c>
      <c r="I67" s="1" t="s">
        <v>76</v>
      </c>
      <c r="J67" s="3">
        <v>500000</v>
      </c>
      <c r="K67" s="3">
        <v>0</v>
      </c>
      <c r="L67" s="3">
        <f t="shared" si="1"/>
        <v>500000</v>
      </c>
      <c r="M67" s="1" t="s">
        <v>40</v>
      </c>
      <c r="N67" s="88">
        <v>73103777</v>
      </c>
      <c r="O67" s="1" t="s">
        <v>774</v>
      </c>
      <c r="P67" s="1" t="s">
        <v>79</v>
      </c>
      <c r="Q67" s="1" t="s">
        <v>80</v>
      </c>
      <c r="R67" s="1" t="s">
        <v>43</v>
      </c>
      <c r="S67" s="1" t="s">
        <v>43</v>
      </c>
      <c r="T67" s="3">
        <v>0</v>
      </c>
      <c r="U67" s="1" t="s">
        <v>44</v>
      </c>
      <c r="V67" s="1" t="s">
        <v>45</v>
      </c>
      <c r="W67" s="1" t="s">
        <v>934</v>
      </c>
      <c r="X67" s="1" t="s">
        <v>46</v>
      </c>
      <c r="Y67" s="1" t="s">
        <v>975</v>
      </c>
      <c r="Z67" s="1" t="s">
        <v>976</v>
      </c>
      <c r="AA67" s="1" t="s">
        <v>83</v>
      </c>
      <c r="AB67" s="1" t="s">
        <v>977</v>
      </c>
      <c r="AC67" s="1" t="s">
        <v>51</v>
      </c>
      <c r="AD67" s="1" t="s">
        <v>976</v>
      </c>
      <c r="AE67" s="1" t="s">
        <v>37</v>
      </c>
      <c r="AF67">
        <f t="shared" si="2"/>
        <v>2022</v>
      </c>
      <c r="AG67" t="str">
        <f t="shared" si="3"/>
        <v>ene</v>
      </c>
      <c r="AH67" t="s">
        <v>42</v>
      </c>
      <c r="AI67" t="s">
        <v>2193</v>
      </c>
    </row>
    <row r="68" spans="1:35" hidden="1" x14ac:dyDescent="0.25">
      <c r="A68" s="1" t="s">
        <v>33</v>
      </c>
      <c r="B68" s="1" t="s">
        <v>34</v>
      </c>
      <c r="C68" s="2">
        <v>44576</v>
      </c>
      <c r="D68" s="42" t="str">
        <f t="shared" si="0"/>
        <v>2022</v>
      </c>
      <c r="E68" s="1" t="s">
        <v>73</v>
      </c>
      <c r="F68" s="1" t="s">
        <v>74</v>
      </c>
      <c r="G68" s="1" t="s">
        <v>37</v>
      </c>
      <c r="H68" s="1" t="s">
        <v>934</v>
      </c>
      <c r="I68" s="1" t="s">
        <v>76</v>
      </c>
      <c r="J68" s="3">
        <v>33334</v>
      </c>
      <c r="K68" s="3">
        <v>0</v>
      </c>
      <c r="L68" s="3">
        <f t="shared" si="1"/>
        <v>33334</v>
      </c>
      <c r="M68" s="1" t="s">
        <v>40</v>
      </c>
      <c r="N68" s="88">
        <v>73127358</v>
      </c>
      <c r="O68" s="1" t="s">
        <v>542</v>
      </c>
      <c r="P68" s="1" t="s">
        <v>79</v>
      </c>
      <c r="Q68" s="1" t="s">
        <v>80</v>
      </c>
      <c r="R68" s="1" t="s">
        <v>43</v>
      </c>
      <c r="S68" s="1" t="s">
        <v>43</v>
      </c>
      <c r="T68" s="3">
        <v>0</v>
      </c>
      <c r="U68" s="1" t="s">
        <v>44</v>
      </c>
      <c r="V68" s="1" t="s">
        <v>45</v>
      </c>
      <c r="W68" s="1" t="s">
        <v>934</v>
      </c>
      <c r="X68" s="1" t="s">
        <v>46</v>
      </c>
      <c r="Y68" s="1" t="s">
        <v>975</v>
      </c>
      <c r="Z68" s="1" t="s">
        <v>976</v>
      </c>
      <c r="AA68" s="1" t="s">
        <v>83</v>
      </c>
      <c r="AB68" s="1" t="s">
        <v>977</v>
      </c>
      <c r="AC68" s="1" t="s">
        <v>51</v>
      </c>
      <c r="AD68" s="1" t="s">
        <v>976</v>
      </c>
      <c r="AE68" s="1" t="s">
        <v>37</v>
      </c>
      <c r="AF68">
        <f t="shared" si="2"/>
        <v>2022</v>
      </c>
      <c r="AG68" t="str">
        <f t="shared" si="3"/>
        <v>ene</v>
      </c>
      <c r="AH68" t="s">
        <v>42</v>
      </c>
      <c r="AI68" t="s">
        <v>2193</v>
      </c>
    </row>
    <row r="69" spans="1:35" hidden="1" x14ac:dyDescent="0.25">
      <c r="A69" s="1" t="s">
        <v>33</v>
      </c>
      <c r="B69" s="1" t="s">
        <v>34</v>
      </c>
      <c r="C69" s="2">
        <v>44576</v>
      </c>
      <c r="D69" s="42" t="str">
        <f t="shared" si="0"/>
        <v>2022</v>
      </c>
      <c r="E69" s="1" t="s">
        <v>73</v>
      </c>
      <c r="F69" s="1" t="s">
        <v>74</v>
      </c>
      <c r="G69" s="1" t="s">
        <v>37</v>
      </c>
      <c r="H69" s="1" t="s">
        <v>934</v>
      </c>
      <c r="I69" s="1" t="s">
        <v>76</v>
      </c>
      <c r="J69" s="3">
        <v>33334</v>
      </c>
      <c r="K69" s="3">
        <v>0</v>
      </c>
      <c r="L69" s="3">
        <f t="shared" si="1"/>
        <v>33334</v>
      </c>
      <c r="M69" s="1" t="s">
        <v>40</v>
      </c>
      <c r="N69" s="88">
        <v>73570305</v>
      </c>
      <c r="O69" s="1" t="s">
        <v>122</v>
      </c>
      <c r="P69" s="1" t="s">
        <v>79</v>
      </c>
      <c r="Q69" s="1" t="s">
        <v>80</v>
      </c>
      <c r="R69" s="1" t="s">
        <v>43</v>
      </c>
      <c r="S69" s="1" t="s">
        <v>43</v>
      </c>
      <c r="T69" s="3">
        <v>0</v>
      </c>
      <c r="U69" s="1" t="s">
        <v>44</v>
      </c>
      <c r="V69" s="1" t="s">
        <v>45</v>
      </c>
      <c r="W69" s="1" t="s">
        <v>934</v>
      </c>
      <c r="X69" s="1" t="s">
        <v>46</v>
      </c>
      <c r="Y69" s="1" t="s">
        <v>975</v>
      </c>
      <c r="Z69" s="1" t="s">
        <v>976</v>
      </c>
      <c r="AA69" s="1" t="s">
        <v>83</v>
      </c>
      <c r="AB69" s="1" t="s">
        <v>977</v>
      </c>
      <c r="AC69" s="1" t="s">
        <v>51</v>
      </c>
      <c r="AD69" s="1" t="s">
        <v>976</v>
      </c>
      <c r="AE69" s="1" t="s">
        <v>37</v>
      </c>
      <c r="AF69">
        <f t="shared" si="2"/>
        <v>2022</v>
      </c>
      <c r="AG69" t="str">
        <f t="shared" si="3"/>
        <v>ene</v>
      </c>
      <c r="AH69" t="s">
        <v>63</v>
      </c>
      <c r="AI69" t="s">
        <v>2193</v>
      </c>
    </row>
    <row r="70" spans="1:35" hidden="1" x14ac:dyDescent="0.25">
      <c r="A70" s="1" t="s">
        <v>33</v>
      </c>
      <c r="B70" s="1" t="s">
        <v>34</v>
      </c>
      <c r="C70" s="2">
        <v>44576</v>
      </c>
      <c r="D70" s="42" t="str">
        <f t="shared" si="0"/>
        <v>2022</v>
      </c>
      <c r="E70" s="1" t="s">
        <v>73</v>
      </c>
      <c r="F70" s="1" t="s">
        <v>74</v>
      </c>
      <c r="G70" s="1" t="s">
        <v>37</v>
      </c>
      <c r="H70" s="1" t="s">
        <v>934</v>
      </c>
      <c r="I70" s="1" t="s">
        <v>76</v>
      </c>
      <c r="J70" s="3">
        <v>68205</v>
      </c>
      <c r="K70" s="3">
        <v>0</v>
      </c>
      <c r="L70" s="3">
        <f t="shared" si="1"/>
        <v>68205</v>
      </c>
      <c r="M70" s="1" t="s">
        <v>40</v>
      </c>
      <c r="N70" s="88">
        <v>7921969</v>
      </c>
      <c r="O70" s="1" t="s">
        <v>578</v>
      </c>
      <c r="P70" s="1" t="s">
        <v>79</v>
      </c>
      <c r="Q70" s="1" t="s">
        <v>80</v>
      </c>
      <c r="R70" s="1" t="s">
        <v>43</v>
      </c>
      <c r="S70" s="1" t="s">
        <v>43</v>
      </c>
      <c r="T70" s="3">
        <v>0</v>
      </c>
      <c r="U70" s="1" t="s">
        <v>44</v>
      </c>
      <c r="V70" s="1" t="s">
        <v>45</v>
      </c>
      <c r="W70" s="1" t="s">
        <v>934</v>
      </c>
      <c r="X70" s="1" t="s">
        <v>46</v>
      </c>
      <c r="Y70" s="1" t="s">
        <v>975</v>
      </c>
      <c r="Z70" s="1" t="s">
        <v>976</v>
      </c>
      <c r="AA70" s="1" t="s">
        <v>83</v>
      </c>
      <c r="AB70" s="1" t="s">
        <v>977</v>
      </c>
      <c r="AC70" s="1" t="s">
        <v>51</v>
      </c>
      <c r="AD70" s="1" t="s">
        <v>976</v>
      </c>
      <c r="AE70" s="1" t="s">
        <v>37</v>
      </c>
      <c r="AF70">
        <f t="shared" si="2"/>
        <v>2022</v>
      </c>
      <c r="AG70" t="str">
        <f t="shared" si="3"/>
        <v>ene</v>
      </c>
      <c r="AH70" t="s">
        <v>68</v>
      </c>
      <c r="AI70" t="s">
        <v>2192</v>
      </c>
    </row>
    <row r="71" spans="1:35" hidden="1" x14ac:dyDescent="0.25">
      <c r="A71" s="1" t="s">
        <v>33</v>
      </c>
      <c r="B71" s="1" t="s">
        <v>34</v>
      </c>
      <c r="C71" s="2">
        <v>44576</v>
      </c>
      <c r="D71" s="42" t="str">
        <f t="shared" ref="D71:D134" si="4">TEXT(C71,"yyyy")</f>
        <v>2022</v>
      </c>
      <c r="E71" s="1" t="s">
        <v>73</v>
      </c>
      <c r="F71" s="1" t="s">
        <v>74</v>
      </c>
      <c r="G71" s="1" t="s">
        <v>37</v>
      </c>
      <c r="H71" s="1" t="s">
        <v>934</v>
      </c>
      <c r="I71" s="1" t="s">
        <v>76</v>
      </c>
      <c r="J71" s="3">
        <v>33334</v>
      </c>
      <c r="K71" s="3">
        <v>0</v>
      </c>
      <c r="L71" s="3">
        <f t="shared" ref="L71:L134" si="5">+J71-K71</f>
        <v>33334</v>
      </c>
      <c r="M71" s="1" t="s">
        <v>40</v>
      </c>
      <c r="N71" s="88">
        <v>73195328</v>
      </c>
      <c r="O71" s="1" t="s">
        <v>594</v>
      </c>
      <c r="P71" s="1" t="s">
        <v>79</v>
      </c>
      <c r="Q71" s="1" t="s">
        <v>80</v>
      </c>
      <c r="R71" s="1" t="s">
        <v>43</v>
      </c>
      <c r="S71" s="1" t="s">
        <v>43</v>
      </c>
      <c r="T71" s="3">
        <v>0</v>
      </c>
      <c r="U71" s="1" t="s">
        <v>44</v>
      </c>
      <c r="V71" s="1" t="s">
        <v>45</v>
      </c>
      <c r="W71" s="1" t="s">
        <v>934</v>
      </c>
      <c r="X71" s="1" t="s">
        <v>46</v>
      </c>
      <c r="Y71" s="1" t="s">
        <v>975</v>
      </c>
      <c r="Z71" s="1" t="s">
        <v>976</v>
      </c>
      <c r="AA71" s="1" t="s">
        <v>83</v>
      </c>
      <c r="AB71" s="1" t="s">
        <v>977</v>
      </c>
      <c r="AC71" s="1" t="s">
        <v>51</v>
      </c>
      <c r="AD71" s="1" t="s">
        <v>976</v>
      </c>
      <c r="AE71" s="1" t="s">
        <v>37</v>
      </c>
      <c r="AF71">
        <f t="shared" ref="AF71:AF134" si="6">YEAR(C71)</f>
        <v>2022</v>
      </c>
      <c r="AG71" t="str">
        <f t="shared" ref="AG71:AG134" si="7">TEXT(C71,"mmm")</f>
        <v>ene</v>
      </c>
      <c r="AH71" t="s">
        <v>68</v>
      </c>
      <c r="AI71" t="s">
        <v>2195</v>
      </c>
    </row>
    <row r="72" spans="1:35" hidden="1" x14ac:dyDescent="0.25">
      <c r="A72" s="1" t="s">
        <v>33</v>
      </c>
      <c r="B72" s="1" t="s">
        <v>34</v>
      </c>
      <c r="C72" s="2">
        <v>44576</v>
      </c>
      <c r="D72" s="42" t="str">
        <f t="shared" si="4"/>
        <v>2022</v>
      </c>
      <c r="E72" s="1" t="s">
        <v>73</v>
      </c>
      <c r="F72" s="1" t="s">
        <v>74</v>
      </c>
      <c r="G72" s="1" t="s">
        <v>37</v>
      </c>
      <c r="H72" s="1" t="s">
        <v>934</v>
      </c>
      <c r="I72" s="1" t="s">
        <v>76</v>
      </c>
      <c r="J72" s="3">
        <v>66667</v>
      </c>
      <c r="K72" s="3">
        <v>0</v>
      </c>
      <c r="L72" s="3">
        <f t="shared" si="5"/>
        <v>66667</v>
      </c>
      <c r="M72" s="1" t="s">
        <v>40</v>
      </c>
      <c r="N72" s="88">
        <v>1049825736</v>
      </c>
      <c r="O72" s="1" t="s">
        <v>538</v>
      </c>
      <c r="P72" s="1" t="s">
        <v>79</v>
      </c>
      <c r="Q72" s="1" t="s">
        <v>80</v>
      </c>
      <c r="R72" s="1" t="s">
        <v>43</v>
      </c>
      <c r="S72" s="1" t="s">
        <v>43</v>
      </c>
      <c r="T72" s="3">
        <v>0</v>
      </c>
      <c r="U72" s="1" t="s">
        <v>44</v>
      </c>
      <c r="V72" s="1" t="s">
        <v>45</v>
      </c>
      <c r="W72" s="1" t="s">
        <v>934</v>
      </c>
      <c r="X72" s="1" t="s">
        <v>46</v>
      </c>
      <c r="Y72" s="1" t="s">
        <v>975</v>
      </c>
      <c r="Z72" s="1" t="s">
        <v>976</v>
      </c>
      <c r="AA72" s="1" t="s">
        <v>83</v>
      </c>
      <c r="AB72" s="1" t="s">
        <v>977</v>
      </c>
      <c r="AC72" s="1" t="s">
        <v>51</v>
      </c>
      <c r="AD72" s="1" t="s">
        <v>976</v>
      </c>
      <c r="AE72" s="1" t="s">
        <v>37</v>
      </c>
      <c r="AF72">
        <f t="shared" si="6"/>
        <v>2022</v>
      </c>
      <c r="AG72" t="str">
        <f t="shared" si="7"/>
        <v>ene</v>
      </c>
      <c r="AH72" t="s">
        <v>63</v>
      </c>
      <c r="AI72" t="s">
        <v>2197</v>
      </c>
    </row>
    <row r="73" spans="1:35" hidden="1" x14ac:dyDescent="0.25">
      <c r="A73" s="1" t="s">
        <v>33</v>
      </c>
      <c r="B73" s="1" t="s">
        <v>34</v>
      </c>
      <c r="C73" s="2">
        <v>44576</v>
      </c>
      <c r="D73" s="42" t="str">
        <f t="shared" si="4"/>
        <v>2022</v>
      </c>
      <c r="E73" s="1" t="s">
        <v>73</v>
      </c>
      <c r="F73" s="1" t="s">
        <v>74</v>
      </c>
      <c r="G73" s="1" t="s">
        <v>37</v>
      </c>
      <c r="H73" s="1" t="s">
        <v>934</v>
      </c>
      <c r="I73" s="1" t="s">
        <v>76</v>
      </c>
      <c r="J73" s="3">
        <v>100000</v>
      </c>
      <c r="K73" s="3">
        <v>0</v>
      </c>
      <c r="L73" s="3">
        <f t="shared" si="5"/>
        <v>100000</v>
      </c>
      <c r="M73" s="1" t="s">
        <v>40</v>
      </c>
      <c r="N73" s="88">
        <v>30873721</v>
      </c>
      <c r="O73" s="1" t="s">
        <v>126</v>
      </c>
      <c r="P73" s="1" t="s">
        <v>79</v>
      </c>
      <c r="Q73" s="1" t="s">
        <v>80</v>
      </c>
      <c r="R73" s="1" t="s">
        <v>43</v>
      </c>
      <c r="S73" s="1" t="s">
        <v>43</v>
      </c>
      <c r="T73" s="3">
        <v>0</v>
      </c>
      <c r="U73" s="1" t="s">
        <v>44</v>
      </c>
      <c r="V73" s="1" t="s">
        <v>45</v>
      </c>
      <c r="W73" s="1" t="s">
        <v>934</v>
      </c>
      <c r="X73" s="1" t="s">
        <v>46</v>
      </c>
      <c r="Y73" s="1" t="s">
        <v>975</v>
      </c>
      <c r="Z73" s="1" t="s">
        <v>976</v>
      </c>
      <c r="AA73" s="1" t="s">
        <v>83</v>
      </c>
      <c r="AB73" s="1" t="s">
        <v>977</v>
      </c>
      <c r="AC73" s="1" t="s">
        <v>51</v>
      </c>
      <c r="AD73" s="1" t="s">
        <v>976</v>
      </c>
      <c r="AE73" s="1" t="s">
        <v>37</v>
      </c>
      <c r="AF73">
        <f t="shared" si="6"/>
        <v>2022</v>
      </c>
      <c r="AG73" t="str">
        <f t="shared" si="7"/>
        <v>ene</v>
      </c>
      <c r="AH73" t="s">
        <v>341</v>
      </c>
      <c r="AI73" t="s">
        <v>2196</v>
      </c>
    </row>
    <row r="74" spans="1:35" hidden="1" x14ac:dyDescent="0.25">
      <c r="A74" s="1" t="s">
        <v>33</v>
      </c>
      <c r="B74" s="1" t="s">
        <v>34</v>
      </c>
      <c r="C74" s="2">
        <v>44576</v>
      </c>
      <c r="D74" s="42" t="str">
        <f t="shared" si="4"/>
        <v>2022</v>
      </c>
      <c r="E74" s="1" t="s">
        <v>73</v>
      </c>
      <c r="F74" s="1" t="s">
        <v>74</v>
      </c>
      <c r="G74" s="1" t="s">
        <v>37</v>
      </c>
      <c r="H74" s="1" t="s">
        <v>934</v>
      </c>
      <c r="I74" s="1" t="s">
        <v>76</v>
      </c>
      <c r="J74" s="3">
        <v>66667</v>
      </c>
      <c r="K74" s="3">
        <v>0</v>
      </c>
      <c r="L74" s="3">
        <f t="shared" si="5"/>
        <v>66667</v>
      </c>
      <c r="M74" s="1" t="s">
        <v>40</v>
      </c>
      <c r="N74" s="88">
        <v>9291042</v>
      </c>
      <c r="O74" s="1" t="s">
        <v>570</v>
      </c>
      <c r="P74" s="1" t="s">
        <v>79</v>
      </c>
      <c r="Q74" s="1" t="s">
        <v>80</v>
      </c>
      <c r="R74" s="1" t="s">
        <v>43</v>
      </c>
      <c r="S74" s="1" t="s">
        <v>43</v>
      </c>
      <c r="T74" s="3">
        <v>0</v>
      </c>
      <c r="U74" s="1" t="s">
        <v>44</v>
      </c>
      <c r="V74" s="1" t="s">
        <v>45</v>
      </c>
      <c r="W74" s="1" t="s">
        <v>934</v>
      </c>
      <c r="X74" s="1" t="s">
        <v>46</v>
      </c>
      <c r="Y74" s="1" t="s">
        <v>975</v>
      </c>
      <c r="Z74" s="1" t="s">
        <v>976</v>
      </c>
      <c r="AA74" s="1" t="s">
        <v>83</v>
      </c>
      <c r="AB74" s="1" t="s">
        <v>977</v>
      </c>
      <c r="AC74" s="1" t="s">
        <v>51</v>
      </c>
      <c r="AD74" s="1" t="s">
        <v>976</v>
      </c>
      <c r="AE74" s="1" t="s">
        <v>37</v>
      </c>
      <c r="AF74">
        <f t="shared" si="6"/>
        <v>2022</v>
      </c>
      <c r="AG74" t="str">
        <f t="shared" si="7"/>
        <v>ene</v>
      </c>
      <c r="AH74" t="s">
        <v>341</v>
      </c>
      <c r="AI74" t="s">
        <v>2196</v>
      </c>
    </row>
    <row r="75" spans="1:35" hidden="1" x14ac:dyDescent="0.25">
      <c r="A75" s="1" t="s">
        <v>33</v>
      </c>
      <c r="B75" s="1" t="s">
        <v>34</v>
      </c>
      <c r="C75" s="2">
        <v>44576</v>
      </c>
      <c r="D75" s="42" t="str">
        <f t="shared" si="4"/>
        <v>2022</v>
      </c>
      <c r="E75" s="1" t="s">
        <v>73</v>
      </c>
      <c r="F75" s="1" t="s">
        <v>74</v>
      </c>
      <c r="G75" s="1" t="s">
        <v>37</v>
      </c>
      <c r="H75" s="1" t="s">
        <v>934</v>
      </c>
      <c r="I75" s="1" t="s">
        <v>76</v>
      </c>
      <c r="J75" s="3">
        <v>171790</v>
      </c>
      <c r="K75" s="3">
        <v>0</v>
      </c>
      <c r="L75" s="3">
        <f t="shared" si="5"/>
        <v>171790</v>
      </c>
      <c r="M75" s="1" t="s">
        <v>40</v>
      </c>
      <c r="N75" s="88">
        <v>12595533</v>
      </c>
      <c r="O75" s="1" t="s">
        <v>116</v>
      </c>
      <c r="P75" s="1" t="s">
        <v>79</v>
      </c>
      <c r="Q75" s="1" t="s">
        <v>80</v>
      </c>
      <c r="R75" s="1" t="s">
        <v>43</v>
      </c>
      <c r="S75" s="1" t="s">
        <v>43</v>
      </c>
      <c r="T75" s="3">
        <v>0</v>
      </c>
      <c r="U75" s="1" t="s">
        <v>44</v>
      </c>
      <c r="V75" s="1" t="s">
        <v>45</v>
      </c>
      <c r="W75" s="1" t="s">
        <v>934</v>
      </c>
      <c r="X75" s="1" t="s">
        <v>46</v>
      </c>
      <c r="Y75" s="1" t="s">
        <v>975</v>
      </c>
      <c r="Z75" s="1" t="s">
        <v>976</v>
      </c>
      <c r="AA75" s="1" t="s">
        <v>83</v>
      </c>
      <c r="AB75" s="1" t="s">
        <v>977</v>
      </c>
      <c r="AC75" s="1" t="s">
        <v>51</v>
      </c>
      <c r="AD75" s="1" t="s">
        <v>976</v>
      </c>
      <c r="AE75" s="1" t="s">
        <v>37</v>
      </c>
      <c r="AF75">
        <f t="shared" si="6"/>
        <v>2022</v>
      </c>
      <c r="AG75" t="str">
        <f t="shared" si="7"/>
        <v>ene</v>
      </c>
      <c r="AH75" t="s">
        <v>341</v>
      </c>
      <c r="AI75" t="s">
        <v>2199</v>
      </c>
    </row>
    <row r="76" spans="1:35" hidden="1" x14ac:dyDescent="0.25">
      <c r="A76" s="1" t="s">
        <v>33</v>
      </c>
      <c r="B76" s="1" t="s">
        <v>34</v>
      </c>
      <c r="C76" s="2">
        <v>44576</v>
      </c>
      <c r="D76" s="42" t="str">
        <f t="shared" si="4"/>
        <v>2022</v>
      </c>
      <c r="E76" s="1" t="s">
        <v>73</v>
      </c>
      <c r="F76" s="1" t="s">
        <v>74</v>
      </c>
      <c r="G76" s="1" t="s">
        <v>37</v>
      </c>
      <c r="H76" s="1" t="s">
        <v>934</v>
      </c>
      <c r="I76" s="1" t="s">
        <v>76</v>
      </c>
      <c r="J76" s="3">
        <v>135665</v>
      </c>
      <c r="K76" s="3">
        <v>0</v>
      </c>
      <c r="L76" s="3">
        <f t="shared" si="5"/>
        <v>135665</v>
      </c>
      <c r="M76" s="1" t="s">
        <v>40</v>
      </c>
      <c r="N76" s="88">
        <v>15031784</v>
      </c>
      <c r="O76" s="1" t="s">
        <v>149</v>
      </c>
      <c r="P76" s="1" t="s">
        <v>79</v>
      </c>
      <c r="Q76" s="1" t="s">
        <v>80</v>
      </c>
      <c r="R76" s="1" t="s">
        <v>43</v>
      </c>
      <c r="S76" s="1" t="s">
        <v>43</v>
      </c>
      <c r="T76" s="3">
        <v>0</v>
      </c>
      <c r="U76" s="1" t="s">
        <v>44</v>
      </c>
      <c r="V76" s="1" t="s">
        <v>45</v>
      </c>
      <c r="W76" s="1" t="s">
        <v>934</v>
      </c>
      <c r="X76" s="1" t="s">
        <v>46</v>
      </c>
      <c r="Y76" s="1" t="s">
        <v>975</v>
      </c>
      <c r="Z76" s="1" t="s">
        <v>976</v>
      </c>
      <c r="AA76" s="1" t="s">
        <v>83</v>
      </c>
      <c r="AB76" s="1" t="s">
        <v>977</v>
      </c>
      <c r="AC76" s="1" t="s">
        <v>51</v>
      </c>
      <c r="AD76" s="1" t="s">
        <v>976</v>
      </c>
      <c r="AE76" s="1" t="s">
        <v>37</v>
      </c>
      <c r="AF76">
        <f t="shared" si="6"/>
        <v>2022</v>
      </c>
      <c r="AG76" t="str">
        <f t="shared" si="7"/>
        <v>ene</v>
      </c>
      <c r="AH76" t="s">
        <v>341</v>
      </c>
      <c r="AI76" t="s">
        <v>2196</v>
      </c>
    </row>
    <row r="77" spans="1:35" hidden="1" x14ac:dyDescent="0.25">
      <c r="A77" s="1" t="s">
        <v>33</v>
      </c>
      <c r="B77" s="1" t="s">
        <v>34</v>
      </c>
      <c r="C77" s="2">
        <v>44576</v>
      </c>
      <c r="D77" s="42" t="str">
        <f t="shared" si="4"/>
        <v>2022</v>
      </c>
      <c r="E77" s="1" t="s">
        <v>73</v>
      </c>
      <c r="F77" s="1" t="s">
        <v>74</v>
      </c>
      <c r="G77" s="1" t="s">
        <v>37</v>
      </c>
      <c r="H77" s="1" t="s">
        <v>934</v>
      </c>
      <c r="I77" s="1" t="s">
        <v>76</v>
      </c>
      <c r="J77" s="3">
        <v>102392</v>
      </c>
      <c r="K77" s="3">
        <v>0</v>
      </c>
      <c r="L77" s="3">
        <f t="shared" si="5"/>
        <v>102392</v>
      </c>
      <c r="M77" s="1" t="s">
        <v>40</v>
      </c>
      <c r="N77" s="88">
        <v>73109827</v>
      </c>
      <c r="O77" s="1" t="s">
        <v>776</v>
      </c>
      <c r="P77" s="1" t="s">
        <v>79</v>
      </c>
      <c r="Q77" s="1" t="s">
        <v>80</v>
      </c>
      <c r="R77" s="1" t="s">
        <v>43</v>
      </c>
      <c r="S77" s="1" t="s">
        <v>43</v>
      </c>
      <c r="T77" s="3">
        <v>0</v>
      </c>
      <c r="U77" s="1" t="s">
        <v>44</v>
      </c>
      <c r="V77" s="1" t="s">
        <v>45</v>
      </c>
      <c r="W77" s="1" t="s">
        <v>934</v>
      </c>
      <c r="X77" s="1" t="s">
        <v>46</v>
      </c>
      <c r="Y77" s="1" t="s">
        <v>975</v>
      </c>
      <c r="Z77" s="1" t="s">
        <v>976</v>
      </c>
      <c r="AA77" s="1" t="s">
        <v>83</v>
      </c>
      <c r="AB77" s="1" t="s">
        <v>977</v>
      </c>
      <c r="AC77" s="1" t="s">
        <v>51</v>
      </c>
      <c r="AD77" s="1" t="s">
        <v>976</v>
      </c>
      <c r="AE77" s="1" t="s">
        <v>37</v>
      </c>
      <c r="AF77">
        <f t="shared" si="6"/>
        <v>2022</v>
      </c>
      <c r="AG77" t="str">
        <f t="shared" si="7"/>
        <v>ene</v>
      </c>
      <c r="AH77" t="s">
        <v>68</v>
      </c>
      <c r="AI77" t="s">
        <v>2199</v>
      </c>
    </row>
    <row r="78" spans="1:35" hidden="1" x14ac:dyDescent="0.25">
      <c r="A78" s="1" t="s">
        <v>33</v>
      </c>
      <c r="B78" s="1" t="s">
        <v>34</v>
      </c>
      <c r="C78" s="2">
        <v>44576</v>
      </c>
      <c r="D78" s="42" t="str">
        <f t="shared" si="4"/>
        <v>2022</v>
      </c>
      <c r="E78" s="1" t="s">
        <v>73</v>
      </c>
      <c r="F78" s="1" t="s">
        <v>74</v>
      </c>
      <c r="G78" s="1" t="s">
        <v>37</v>
      </c>
      <c r="H78" s="1" t="s">
        <v>934</v>
      </c>
      <c r="I78" s="1" t="s">
        <v>76</v>
      </c>
      <c r="J78" s="3">
        <v>166667</v>
      </c>
      <c r="K78" s="3">
        <v>0</v>
      </c>
      <c r="L78" s="3">
        <f t="shared" si="5"/>
        <v>166667</v>
      </c>
      <c r="M78" s="1" t="s">
        <v>40</v>
      </c>
      <c r="N78" s="88">
        <v>1047456475</v>
      </c>
      <c r="O78" s="1" t="s">
        <v>665</v>
      </c>
      <c r="P78" s="1" t="s">
        <v>79</v>
      </c>
      <c r="Q78" s="1" t="s">
        <v>80</v>
      </c>
      <c r="R78" s="1" t="s">
        <v>43</v>
      </c>
      <c r="S78" s="1" t="s">
        <v>43</v>
      </c>
      <c r="T78" s="3">
        <v>0</v>
      </c>
      <c r="U78" s="1" t="s">
        <v>44</v>
      </c>
      <c r="V78" s="1" t="s">
        <v>45</v>
      </c>
      <c r="W78" s="1" t="s">
        <v>934</v>
      </c>
      <c r="X78" s="1" t="s">
        <v>46</v>
      </c>
      <c r="Y78" s="1" t="s">
        <v>975</v>
      </c>
      <c r="Z78" s="1" t="s">
        <v>976</v>
      </c>
      <c r="AA78" s="1" t="s">
        <v>83</v>
      </c>
      <c r="AB78" s="1" t="s">
        <v>977</v>
      </c>
      <c r="AC78" s="1" t="s">
        <v>51</v>
      </c>
      <c r="AD78" s="1" t="s">
        <v>976</v>
      </c>
      <c r="AE78" s="1" t="s">
        <v>37</v>
      </c>
      <c r="AF78">
        <f t="shared" si="6"/>
        <v>2022</v>
      </c>
      <c r="AG78" t="str">
        <f t="shared" si="7"/>
        <v>ene</v>
      </c>
      <c r="AH78" t="s">
        <v>42</v>
      </c>
      <c r="AI78" t="s">
        <v>2198</v>
      </c>
    </row>
    <row r="79" spans="1:35" hidden="1" x14ac:dyDescent="0.25">
      <c r="A79" s="1" t="s">
        <v>33</v>
      </c>
      <c r="B79" s="1" t="s">
        <v>34</v>
      </c>
      <c r="C79" s="2">
        <v>44576</v>
      </c>
      <c r="D79" s="42" t="str">
        <f t="shared" si="4"/>
        <v>2022</v>
      </c>
      <c r="E79" s="1" t="s">
        <v>73</v>
      </c>
      <c r="F79" s="1" t="s">
        <v>74</v>
      </c>
      <c r="G79" s="1" t="s">
        <v>37</v>
      </c>
      <c r="H79" s="1" t="s">
        <v>934</v>
      </c>
      <c r="I79" s="1" t="s">
        <v>76</v>
      </c>
      <c r="J79" s="3">
        <v>166667</v>
      </c>
      <c r="K79" s="3">
        <v>0</v>
      </c>
      <c r="L79" s="3">
        <f t="shared" si="5"/>
        <v>166667</v>
      </c>
      <c r="M79" s="1" t="s">
        <v>40</v>
      </c>
      <c r="N79" s="88">
        <v>73117655</v>
      </c>
      <c r="O79" s="1" t="s">
        <v>128</v>
      </c>
      <c r="P79" s="1" t="s">
        <v>79</v>
      </c>
      <c r="Q79" s="1" t="s">
        <v>80</v>
      </c>
      <c r="R79" s="1" t="s">
        <v>43</v>
      </c>
      <c r="S79" s="1" t="s">
        <v>43</v>
      </c>
      <c r="T79" s="3">
        <v>0</v>
      </c>
      <c r="U79" s="1" t="s">
        <v>44</v>
      </c>
      <c r="V79" s="1" t="s">
        <v>45</v>
      </c>
      <c r="W79" s="1" t="s">
        <v>934</v>
      </c>
      <c r="X79" s="1" t="s">
        <v>46</v>
      </c>
      <c r="Y79" s="1" t="s">
        <v>975</v>
      </c>
      <c r="Z79" s="1" t="s">
        <v>976</v>
      </c>
      <c r="AA79" s="1" t="s">
        <v>83</v>
      </c>
      <c r="AB79" s="1" t="s">
        <v>977</v>
      </c>
      <c r="AC79" s="1" t="s">
        <v>51</v>
      </c>
      <c r="AD79" s="1" t="s">
        <v>976</v>
      </c>
      <c r="AE79" s="1" t="s">
        <v>37</v>
      </c>
      <c r="AF79">
        <f t="shared" si="6"/>
        <v>2022</v>
      </c>
      <c r="AG79" t="str">
        <f t="shared" si="7"/>
        <v>ene</v>
      </c>
      <c r="AH79" t="s">
        <v>341</v>
      </c>
      <c r="AI79" t="s">
        <v>2202</v>
      </c>
    </row>
    <row r="80" spans="1:35" hidden="1" x14ac:dyDescent="0.25">
      <c r="A80" s="1" t="s">
        <v>33</v>
      </c>
      <c r="B80" s="1" t="s">
        <v>34</v>
      </c>
      <c r="C80" s="2">
        <v>44576</v>
      </c>
      <c r="D80" s="42" t="str">
        <f t="shared" si="4"/>
        <v>2022</v>
      </c>
      <c r="E80" s="1" t="s">
        <v>73</v>
      </c>
      <c r="F80" s="1" t="s">
        <v>74</v>
      </c>
      <c r="G80" s="1" t="s">
        <v>37</v>
      </c>
      <c r="H80" s="1" t="s">
        <v>934</v>
      </c>
      <c r="I80" s="1" t="s">
        <v>76</v>
      </c>
      <c r="J80" s="3">
        <v>33334</v>
      </c>
      <c r="K80" s="3">
        <v>0</v>
      </c>
      <c r="L80" s="3">
        <f t="shared" si="5"/>
        <v>33334</v>
      </c>
      <c r="M80" s="1" t="s">
        <v>40</v>
      </c>
      <c r="N80" s="88">
        <v>73211472</v>
      </c>
      <c r="O80" s="1" t="s">
        <v>821</v>
      </c>
      <c r="P80" s="1" t="s">
        <v>79</v>
      </c>
      <c r="Q80" s="1" t="s">
        <v>80</v>
      </c>
      <c r="R80" s="1" t="s">
        <v>43</v>
      </c>
      <c r="S80" s="1" t="s">
        <v>43</v>
      </c>
      <c r="T80" s="3">
        <v>0</v>
      </c>
      <c r="U80" s="1" t="s">
        <v>44</v>
      </c>
      <c r="V80" s="1" t="s">
        <v>45</v>
      </c>
      <c r="W80" s="1" t="s">
        <v>934</v>
      </c>
      <c r="X80" s="1" t="s">
        <v>46</v>
      </c>
      <c r="Y80" s="1" t="s">
        <v>975</v>
      </c>
      <c r="Z80" s="1" t="s">
        <v>976</v>
      </c>
      <c r="AA80" s="1" t="s">
        <v>83</v>
      </c>
      <c r="AB80" s="1" t="s">
        <v>977</v>
      </c>
      <c r="AC80" s="1" t="s">
        <v>51</v>
      </c>
      <c r="AD80" s="1" t="s">
        <v>976</v>
      </c>
      <c r="AE80" s="1" t="s">
        <v>37</v>
      </c>
      <c r="AF80">
        <f t="shared" si="6"/>
        <v>2022</v>
      </c>
      <c r="AG80" t="str">
        <f t="shared" si="7"/>
        <v>ene</v>
      </c>
      <c r="AH80" t="s">
        <v>341</v>
      </c>
      <c r="AI80" t="s">
        <v>2198</v>
      </c>
    </row>
    <row r="81" spans="1:35" hidden="1" x14ac:dyDescent="0.25">
      <c r="A81" s="1" t="s">
        <v>33</v>
      </c>
      <c r="B81" s="1" t="s">
        <v>34</v>
      </c>
      <c r="C81" s="2">
        <v>44576</v>
      </c>
      <c r="D81" s="42" t="str">
        <f t="shared" si="4"/>
        <v>2022</v>
      </c>
      <c r="E81" s="1" t="s">
        <v>73</v>
      </c>
      <c r="F81" s="1" t="s">
        <v>74</v>
      </c>
      <c r="G81" s="1" t="s">
        <v>37</v>
      </c>
      <c r="H81" s="1" t="s">
        <v>934</v>
      </c>
      <c r="I81" s="1" t="s">
        <v>76</v>
      </c>
      <c r="J81" s="3">
        <v>233334</v>
      </c>
      <c r="K81" s="3">
        <v>0</v>
      </c>
      <c r="L81" s="3">
        <f t="shared" si="5"/>
        <v>233334</v>
      </c>
      <c r="M81" s="1" t="s">
        <v>40</v>
      </c>
      <c r="N81" s="88">
        <v>1047495774</v>
      </c>
      <c r="O81" s="1" t="s">
        <v>675</v>
      </c>
      <c r="P81" s="1" t="s">
        <v>948</v>
      </c>
      <c r="Q81" s="1" t="s">
        <v>949</v>
      </c>
      <c r="R81" s="1" t="s">
        <v>43</v>
      </c>
      <c r="S81" s="1" t="s">
        <v>43</v>
      </c>
      <c r="T81" s="3">
        <v>0</v>
      </c>
      <c r="U81" s="1" t="s">
        <v>44</v>
      </c>
      <c r="V81" s="1" t="s">
        <v>45</v>
      </c>
      <c r="W81" s="1" t="s">
        <v>934</v>
      </c>
      <c r="X81" s="1" t="s">
        <v>46</v>
      </c>
      <c r="Y81" s="1" t="s">
        <v>975</v>
      </c>
      <c r="Z81" s="1" t="s">
        <v>976</v>
      </c>
      <c r="AA81" s="1" t="s">
        <v>83</v>
      </c>
      <c r="AB81" s="1" t="s">
        <v>977</v>
      </c>
      <c r="AC81" s="1" t="s">
        <v>51</v>
      </c>
      <c r="AD81" s="1" t="s">
        <v>976</v>
      </c>
      <c r="AE81" s="1" t="s">
        <v>37</v>
      </c>
      <c r="AF81">
        <f t="shared" si="6"/>
        <v>2022</v>
      </c>
      <c r="AG81" t="str">
        <f t="shared" si="7"/>
        <v>ene</v>
      </c>
      <c r="AH81" t="s">
        <v>861</v>
      </c>
      <c r="AI81" t="s">
        <v>2192</v>
      </c>
    </row>
    <row r="82" spans="1:35" hidden="1" x14ac:dyDescent="0.25">
      <c r="A82" s="1" t="s">
        <v>33</v>
      </c>
      <c r="B82" s="1" t="s">
        <v>34</v>
      </c>
      <c r="C82" s="2">
        <v>44581</v>
      </c>
      <c r="D82" s="42" t="str">
        <f t="shared" si="4"/>
        <v>2022</v>
      </c>
      <c r="E82" s="1" t="s">
        <v>35</v>
      </c>
      <c r="F82" s="1" t="s">
        <v>36</v>
      </c>
      <c r="G82" s="1" t="s">
        <v>37</v>
      </c>
      <c r="H82" s="1" t="s">
        <v>982</v>
      </c>
      <c r="I82" s="1" t="s">
        <v>983</v>
      </c>
      <c r="J82" s="3">
        <v>0</v>
      </c>
      <c r="K82" s="3">
        <v>31475</v>
      </c>
      <c r="L82" s="3">
        <f t="shared" si="5"/>
        <v>-31475</v>
      </c>
      <c r="M82" s="1" t="s">
        <v>40</v>
      </c>
      <c r="N82" s="88">
        <v>800130907</v>
      </c>
      <c r="O82" s="1" t="s">
        <v>42</v>
      </c>
      <c r="P82" s="1" t="s">
        <v>37</v>
      </c>
      <c r="Q82" s="1" t="s">
        <v>43</v>
      </c>
      <c r="R82" s="1" t="s">
        <v>43</v>
      </c>
      <c r="S82" s="1" t="s">
        <v>43</v>
      </c>
      <c r="T82" s="3">
        <v>0</v>
      </c>
      <c r="U82" s="1" t="s">
        <v>44</v>
      </c>
      <c r="V82" s="1" t="s">
        <v>45</v>
      </c>
      <c r="W82" s="1" t="s">
        <v>982</v>
      </c>
      <c r="X82" s="1" t="s">
        <v>46</v>
      </c>
      <c r="Y82" s="1" t="s">
        <v>47</v>
      </c>
      <c r="Z82" s="1" t="s">
        <v>984</v>
      </c>
      <c r="AA82" s="1" t="s">
        <v>49</v>
      </c>
      <c r="AB82" s="1" t="s">
        <v>918</v>
      </c>
      <c r="AC82" s="1" t="s">
        <v>51</v>
      </c>
      <c r="AD82" s="1" t="s">
        <v>984</v>
      </c>
      <c r="AE82" s="1" t="s">
        <v>37</v>
      </c>
      <c r="AF82">
        <f t="shared" si="6"/>
        <v>2022</v>
      </c>
      <c r="AG82" t="str">
        <f t="shared" si="7"/>
        <v>ene</v>
      </c>
      <c r="AH82" t="s">
        <v>861</v>
      </c>
      <c r="AI82" t="e">
        <v>#N/A</v>
      </c>
    </row>
    <row r="83" spans="1:35" hidden="1" x14ac:dyDescent="0.25">
      <c r="A83" s="1" t="s">
        <v>33</v>
      </c>
      <c r="B83" s="1" t="s">
        <v>34</v>
      </c>
      <c r="C83" s="2">
        <v>44581</v>
      </c>
      <c r="D83" s="42" t="str">
        <f t="shared" si="4"/>
        <v>2022</v>
      </c>
      <c r="E83" s="1" t="s">
        <v>35</v>
      </c>
      <c r="F83" s="1" t="s">
        <v>36</v>
      </c>
      <c r="G83" s="1" t="s">
        <v>37</v>
      </c>
      <c r="H83" s="1" t="s">
        <v>985</v>
      </c>
      <c r="I83" s="1" t="s">
        <v>986</v>
      </c>
      <c r="J83" s="3">
        <v>0</v>
      </c>
      <c r="K83" s="3">
        <v>423976</v>
      </c>
      <c r="L83" s="3">
        <f t="shared" si="5"/>
        <v>-423976</v>
      </c>
      <c r="M83" s="1" t="s">
        <v>40</v>
      </c>
      <c r="N83" s="88">
        <v>800130907</v>
      </c>
      <c r="O83" s="1" t="s">
        <v>42</v>
      </c>
      <c r="P83" s="1" t="s">
        <v>37</v>
      </c>
      <c r="Q83" s="1" t="s">
        <v>43</v>
      </c>
      <c r="R83" s="1" t="s">
        <v>43</v>
      </c>
      <c r="S83" s="1" t="s">
        <v>43</v>
      </c>
      <c r="T83" s="3">
        <v>0</v>
      </c>
      <c r="U83" s="1" t="s">
        <v>44</v>
      </c>
      <c r="V83" s="1" t="s">
        <v>45</v>
      </c>
      <c r="W83" s="1" t="s">
        <v>985</v>
      </c>
      <c r="X83" s="1" t="s">
        <v>46</v>
      </c>
      <c r="Y83" s="1" t="s">
        <v>47</v>
      </c>
      <c r="Z83" s="1" t="s">
        <v>987</v>
      </c>
      <c r="AA83" s="1" t="s">
        <v>49</v>
      </c>
      <c r="AB83" s="1" t="s">
        <v>918</v>
      </c>
      <c r="AC83" s="1" t="s">
        <v>51</v>
      </c>
      <c r="AD83" s="1" t="s">
        <v>987</v>
      </c>
      <c r="AE83" s="1" t="s">
        <v>37</v>
      </c>
      <c r="AF83">
        <f t="shared" si="6"/>
        <v>2022</v>
      </c>
      <c r="AG83" t="str">
        <f t="shared" si="7"/>
        <v>ene</v>
      </c>
      <c r="AH83" t="s">
        <v>861</v>
      </c>
      <c r="AI83" t="e">
        <v>#N/A</v>
      </c>
    </row>
    <row r="84" spans="1:35" hidden="1" x14ac:dyDescent="0.25">
      <c r="A84" s="1" t="s">
        <v>33</v>
      </c>
      <c r="B84" s="1" t="s">
        <v>34</v>
      </c>
      <c r="C84" s="2">
        <v>44581</v>
      </c>
      <c r="D84" s="42" t="str">
        <f t="shared" si="4"/>
        <v>2022</v>
      </c>
      <c r="E84" s="1" t="s">
        <v>35</v>
      </c>
      <c r="F84" s="1" t="s">
        <v>36</v>
      </c>
      <c r="G84" s="1" t="s">
        <v>37</v>
      </c>
      <c r="H84" s="1" t="s">
        <v>988</v>
      </c>
      <c r="I84" s="1" t="s">
        <v>989</v>
      </c>
      <c r="J84" s="3">
        <v>0</v>
      </c>
      <c r="K84" s="3">
        <v>30284</v>
      </c>
      <c r="L84" s="3">
        <f t="shared" si="5"/>
        <v>-30284</v>
      </c>
      <c r="M84" s="1" t="s">
        <v>40</v>
      </c>
      <c r="N84" s="88">
        <v>800088702</v>
      </c>
      <c r="O84" s="1" t="s">
        <v>63</v>
      </c>
      <c r="P84" s="1" t="s">
        <v>37</v>
      </c>
      <c r="Q84" s="1" t="s">
        <v>43</v>
      </c>
      <c r="R84" s="1" t="s">
        <v>43</v>
      </c>
      <c r="S84" s="1" t="s">
        <v>43</v>
      </c>
      <c r="T84" s="3">
        <v>0</v>
      </c>
      <c r="U84" s="1" t="s">
        <v>44</v>
      </c>
      <c r="V84" s="1" t="s">
        <v>45</v>
      </c>
      <c r="W84" s="1" t="s">
        <v>988</v>
      </c>
      <c r="X84" s="1" t="s">
        <v>46</v>
      </c>
      <c r="Y84" s="1" t="s">
        <v>47</v>
      </c>
      <c r="Z84" s="1" t="s">
        <v>990</v>
      </c>
      <c r="AA84" s="1" t="s">
        <v>49</v>
      </c>
      <c r="AB84" s="1" t="s">
        <v>918</v>
      </c>
      <c r="AC84" s="1" t="s">
        <v>51</v>
      </c>
      <c r="AD84" s="1" t="s">
        <v>990</v>
      </c>
      <c r="AE84" s="1" t="s">
        <v>37</v>
      </c>
      <c r="AF84">
        <f t="shared" si="6"/>
        <v>2022</v>
      </c>
      <c r="AG84" t="str">
        <f t="shared" si="7"/>
        <v>ene</v>
      </c>
      <c r="AH84" t="s">
        <v>63</v>
      </c>
      <c r="AI84" t="e">
        <v>#N/A</v>
      </c>
    </row>
    <row r="85" spans="1:35" hidden="1" x14ac:dyDescent="0.25">
      <c r="A85" s="1" t="s">
        <v>33</v>
      </c>
      <c r="B85" s="1" t="s">
        <v>34</v>
      </c>
      <c r="C85" s="2">
        <v>44585</v>
      </c>
      <c r="D85" s="42" t="str">
        <f t="shared" si="4"/>
        <v>2022</v>
      </c>
      <c r="E85" s="1" t="s">
        <v>35</v>
      </c>
      <c r="F85" s="1" t="s">
        <v>36</v>
      </c>
      <c r="G85" s="1" t="s">
        <v>37</v>
      </c>
      <c r="H85" s="1" t="s">
        <v>991</v>
      </c>
      <c r="I85" s="1" t="s">
        <v>992</v>
      </c>
      <c r="J85" s="3">
        <v>0</v>
      </c>
      <c r="K85" s="3">
        <v>33623</v>
      </c>
      <c r="L85" s="3">
        <f t="shared" si="5"/>
        <v>-33623</v>
      </c>
      <c r="M85" s="1" t="s">
        <v>40</v>
      </c>
      <c r="N85" s="88">
        <v>800130907</v>
      </c>
      <c r="O85" s="1" t="s">
        <v>42</v>
      </c>
      <c r="P85" s="1" t="s">
        <v>37</v>
      </c>
      <c r="Q85" s="1" t="s">
        <v>43</v>
      </c>
      <c r="R85" s="1" t="s">
        <v>43</v>
      </c>
      <c r="S85" s="1" t="s">
        <v>43</v>
      </c>
      <c r="T85" s="3">
        <v>0</v>
      </c>
      <c r="U85" s="1" t="s">
        <v>44</v>
      </c>
      <c r="V85" s="1" t="s">
        <v>45</v>
      </c>
      <c r="W85" s="1" t="s">
        <v>991</v>
      </c>
      <c r="X85" s="1" t="s">
        <v>46</v>
      </c>
      <c r="Y85" s="1" t="s">
        <v>47</v>
      </c>
      <c r="Z85" s="1" t="s">
        <v>993</v>
      </c>
      <c r="AA85" s="1" t="s">
        <v>49</v>
      </c>
      <c r="AB85" s="1" t="s">
        <v>918</v>
      </c>
      <c r="AC85" s="1" t="s">
        <v>51</v>
      </c>
      <c r="AD85" s="1" t="s">
        <v>993</v>
      </c>
      <c r="AE85" s="1" t="s">
        <v>37</v>
      </c>
      <c r="AF85">
        <f t="shared" si="6"/>
        <v>2022</v>
      </c>
      <c r="AG85" t="str">
        <f t="shared" si="7"/>
        <v>ene</v>
      </c>
      <c r="AH85" t="s">
        <v>42</v>
      </c>
      <c r="AI85" t="e">
        <v>#N/A</v>
      </c>
    </row>
    <row r="86" spans="1:35" hidden="1" x14ac:dyDescent="0.25">
      <c r="A86" s="1" t="s">
        <v>33</v>
      </c>
      <c r="B86" s="1" t="s">
        <v>34</v>
      </c>
      <c r="C86" s="2">
        <v>44585</v>
      </c>
      <c r="D86" s="42" t="str">
        <f t="shared" si="4"/>
        <v>2022</v>
      </c>
      <c r="E86" s="1" t="s">
        <v>35</v>
      </c>
      <c r="F86" s="1" t="s">
        <v>36</v>
      </c>
      <c r="G86" s="1" t="s">
        <v>37</v>
      </c>
      <c r="H86" s="1" t="s">
        <v>994</v>
      </c>
      <c r="I86" s="1" t="s">
        <v>995</v>
      </c>
      <c r="J86" s="3">
        <v>0</v>
      </c>
      <c r="K86" s="3">
        <v>87781</v>
      </c>
      <c r="L86" s="3">
        <f t="shared" si="5"/>
        <v>-87781</v>
      </c>
      <c r="M86" s="1" t="s">
        <v>40</v>
      </c>
      <c r="N86" s="88">
        <v>800130907</v>
      </c>
      <c r="O86" s="1" t="s">
        <v>42</v>
      </c>
      <c r="P86" s="1" t="s">
        <v>37</v>
      </c>
      <c r="Q86" s="1" t="s">
        <v>43</v>
      </c>
      <c r="R86" s="1" t="s">
        <v>43</v>
      </c>
      <c r="S86" s="1" t="s">
        <v>43</v>
      </c>
      <c r="T86" s="3">
        <v>0</v>
      </c>
      <c r="U86" s="1" t="s">
        <v>44</v>
      </c>
      <c r="V86" s="1" t="s">
        <v>45</v>
      </c>
      <c r="W86" s="1" t="s">
        <v>994</v>
      </c>
      <c r="X86" s="1" t="s">
        <v>46</v>
      </c>
      <c r="Y86" s="1" t="s">
        <v>47</v>
      </c>
      <c r="Z86" s="1" t="s">
        <v>996</v>
      </c>
      <c r="AA86" s="1" t="s">
        <v>49</v>
      </c>
      <c r="AB86" s="1" t="s">
        <v>918</v>
      </c>
      <c r="AC86" s="1" t="s">
        <v>51</v>
      </c>
      <c r="AD86" s="1" t="s">
        <v>996</v>
      </c>
      <c r="AE86" s="1" t="s">
        <v>37</v>
      </c>
      <c r="AF86">
        <f t="shared" si="6"/>
        <v>2022</v>
      </c>
      <c r="AG86" t="str">
        <f t="shared" si="7"/>
        <v>ene</v>
      </c>
      <c r="AH86" t="s">
        <v>42</v>
      </c>
      <c r="AI86" t="e">
        <v>#N/A</v>
      </c>
    </row>
    <row r="87" spans="1:35" hidden="1" x14ac:dyDescent="0.25">
      <c r="A87" s="1" t="s">
        <v>33</v>
      </c>
      <c r="B87" s="1" t="s">
        <v>34</v>
      </c>
      <c r="C87" s="2">
        <v>44585</v>
      </c>
      <c r="D87" s="42" t="str">
        <f t="shared" si="4"/>
        <v>2022</v>
      </c>
      <c r="E87" s="1" t="s">
        <v>35</v>
      </c>
      <c r="F87" s="1" t="s">
        <v>36</v>
      </c>
      <c r="G87" s="1" t="s">
        <v>37</v>
      </c>
      <c r="H87" s="1" t="s">
        <v>997</v>
      </c>
      <c r="I87" s="1" t="s">
        <v>998</v>
      </c>
      <c r="J87" s="3">
        <v>0</v>
      </c>
      <c r="K87" s="3">
        <v>29261</v>
      </c>
      <c r="L87" s="3">
        <f t="shared" si="5"/>
        <v>-29261</v>
      </c>
      <c r="M87" s="1" t="s">
        <v>40</v>
      </c>
      <c r="N87" s="88">
        <v>800130907</v>
      </c>
      <c r="O87" s="1" t="s">
        <v>42</v>
      </c>
      <c r="P87" s="1" t="s">
        <v>37</v>
      </c>
      <c r="Q87" s="1" t="s">
        <v>43</v>
      </c>
      <c r="R87" s="1" t="s">
        <v>43</v>
      </c>
      <c r="S87" s="1" t="s">
        <v>43</v>
      </c>
      <c r="T87" s="3">
        <v>0</v>
      </c>
      <c r="U87" s="1" t="s">
        <v>44</v>
      </c>
      <c r="V87" s="1" t="s">
        <v>45</v>
      </c>
      <c r="W87" s="1" t="s">
        <v>997</v>
      </c>
      <c r="X87" s="1" t="s">
        <v>46</v>
      </c>
      <c r="Y87" s="1" t="s">
        <v>47</v>
      </c>
      <c r="Z87" s="1" t="s">
        <v>999</v>
      </c>
      <c r="AA87" s="1" t="s">
        <v>49</v>
      </c>
      <c r="AB87" s="1" t="s">
        <v>918</v>
      </c>
      <c r="AC87" s="1" t="s">
        <v>51</v>
      </c>
      <c r="AD87" s="1" t="s">
        <v>999</v>
      </c>
      <c r="AE87" s="1" t="s">
        <v>37</v>
      </c>
      <c r="AF87">
        <f t="shared" si="6"/>
        <v>2022</v>
      </c>
      <c r="AG87" t="str">
        <f t="shared" si="7"/>
        <v>ene</v>
      </c>
      <c r="AH87" t="s">
        <v>215</v>
      </c>
      <c r="AI87" t="e">
        <v>#N/A</v>
      </c>
    </row>
    <row r="88" spans="1:35" hidden="1" x14ac:dyDescent="0.25">
      <c r="A88" s="1" t="s">
        <v>33</v>
      </c>
      <c r="B88" s="1" t="s">
        <v>34</v>
      </c>
      <c r="C88" s="2">
        <v>44585</v>
      </c>
      <c r="D88" s="42" t="str">
        <f t="shared" si="4"/>
        <v>2022</v>
      </c>
      <c r="E88" s="1" t="s">
        <v>35</v>
      </c>
      <c r="F88" s="1" t="s">
        <v>36</v>
      </c>
      <c r="G88" s="1" t="s">
        <v>37</v>
      </c>
      <c r="H88" s="1" t="s">
        <v>1000</v>
      </c>
      <c r="I88" s="1" t="s">
        <v>1001</v>
      </c>
      <c r="J88" s="3">
        <v>0</v>
      </c>
      <c r="K88" s="3">
        <v>36615</v>
      </c>
      <c r="L88" s="3">
        <f t="shared" si="5"/>
        <v>-36615</v>
      </c>
      <c r="M88" s="1" t="s">
        <v>40</v>
      </c>
      <c r="N88" s="88">
        <v>900226715</v>
      </c>
      <c r="O88" s="1" t="s">
        <v>341</v>
      </c>
      <c r="P88" s="1" t="s">
        <v>37</v>
      </c>
      <c r="Q88" s="1" t="s">
        <v>43</v>
      </c>
      <c r="R88" s="1" t="s">
        <v>43</v>
      </c>
      <c r="S88" s="1" t="s">
        <v>43</v>
      </c>
      <c r="T88" s="3">
        <v>0</v>
      </c>
      <c r="U88" s="1" t="s">
        <v>44</v>
      </c>
      <c r="V88" s="1" t="s">
        <v>45</v>
      </c>
      <c r="W88" s="1" t="s">
        <v>1000</v>
      </c>
      <c r="X88" s="1" t="s">
        <v>46</v>
      </c>
      <c r="Y88" s="1" t="s">
        <v>47</v>
      </c>
      <c r="Z88" s="1" t="s">
        <v>1002</v>
      </c>
      <c r="AA88" s="1" t="s">
        <v>49</v>
      </c>
      <c r="AB88" s="1" t="s">
        <v>918</v>
      </c>
      <c r="AC88" s="1" t="s">
        <v>51</v>
      </c>
      <c r="AD88" s="1" t="s">
        <v>1002</v>
      </c>
      <c r="AE88" s="1" t="s">
        <v>37</v>
      </c>
      <c r="AF88">
        <f t="shared" si="6"/>
        <v>2022</v>
      </c>
      <c r="AG88" t="str">
        <f t="shared" si="7"/>
        <v>ene</v>
      </c>
      <c r="AH88" t="s">
        <v>42</v>
      </c>
      <c r="AI88" t="e">
        <v>#N/A</v>
      </c>
    </row>
    <row r="89" spans="1:35" hidden="1" x14ac:dyDescent="0.25">
      <c r="A89" s="1" t="s">
        <v>33</v>
      </c>
      <c r="B89" s="1" t="s">
        <v>34</v>
      </c>
      <c r="C89" s="2">
        <v>44585</v>
      </c>
      <c r="D89" s="42" t="str">
        <f t="shared" si="4"/>
        <v>2022</v>
      </c>
      <c r="E89" s="1" t="s">
        <v>35</v>
      </c>
      <c r="F89" s="1" t="s">
        <v>36</v>
      </c>
      <c r="G89" s="1" t="s">
        <v>37</v>
      </c>
      <c r="H89" s="1" t="s">
        <v>1003</v>
      </c>
      <c r="I89" s="1" t="s">
        <v>1004</v>
      </c>
      <c r="J89" s="3">
        <v>0</v>
      </c>
      <c r="K89" s="3">
        <v>29261</v>
      </c>
      <c r="L89" s="3">
        <f t="shared" si="5"/>
        <v>-29261</v>
      </c>
      <c r="M89" s="1" t="s">
        <v>40</v>
      </c>
      <c r="N89" s="88">
        <v>900226715</v>
      </c>
      <c r="O89" s="1" t="s">
        <v>341</v>
      </c>
      <c r="P89" s="1" t="s">
        <v>37</v>
      </c>
      <c r="Q89" s="1" t="s">
        <v>43</v>
      </c>
      <c r="R89" s="1" t="s">
        <v>43</v>
      </c>
      <c r="S89" s="1" t="s">
        <v>43</v>
      </c>
      <c r="T89" s="3">
        <v>0</v>
      </c>
      <c r="U89" s="1" t="s">
        <v>44</v>
      </c>
      <c r="V89" s="1" t="s">
        <v>45</v>
      </c>
      <c r="W89" s="1" t="s">
        <v>1003</v>
      </c>
      <c r="X89" s="1" t="s">
        <v>46</v>
      </c>
      <c r="Y89" s="1" t="s">
        <v>47</v>
      </c>
      <c r="Z89" s="1" t="s">
        <v>1005</v>
      </c>
      <c r="AA89" s="1" t="s">
        <v>49</v>
      </c>
      <c r="AB89" s="1" t="s">
        <v>918</v>
      </c>
      <c r="AC89" s="1" t="s">
        <v>51</v>
      </c>
      <c r="AD89" s="1" t="s">
        <v>1005</v>
      </c>
      <c r="AE89" s="1" t="s">
        <v>37</v>
      </c>
      <c r="AF89">
        <f t="shared" si="6"/>
        <v>2022</v>
      </c>
      <c r="AG89" t="str">
        <f t="shared" si="7"/>
        <v>ene</v>
      </c>
      <c r="AH89" t="s">
        <v>68</v>
      </c>
      <c r="AI89" t="e">
        <v>#N/A</v>
      </c>
    </row>
    <row r="90" spans="1:35" hidden="1" x14ac:dyDescent="0.25">
      <c r="A90" s="1" t="s">
        <v>33</v>
      </c>
      <c r="B90" s="1" t="s">
        <v>34</v>
      </c>
      <c r="C90" s="2">
        <v>44585</v>
      </c>
      <c r="D90" s="42" t="str">
        <f t="shared" si="4"/>
        <v>2022</v>
      </c>
      <c r="E90" s="1" t="s">
        <v>35</v>
      </c>
      <c r="F90" s="1" t="s">
        <v>36</v>
      </c>
      <c r="G90" s="1" t="s">
        <v>37</v>
      </c>
      <c r="H90" s="1" t="s">
        <v>1006</v>
      </c>
      <c r="I90" s="1" t="s">
        <v>1007</v>
      </c>
      <c r="J90" s="3">
        <v>0</v>
      </c>
      <c r="K90" s="3">
        <v>175561</v>
      </c>
      <c r="L90" s="3">
        <f t="shared" si="5"/>
        <v>-175561</v>
      </c>
      <c r="M90" s="1" t="s">
        <v>40</v>
      </c>
      <c r="N90" s="88">
        <v>900226715</v>
      </c>
      <c r="O90" s="1" t="s">
        <v>341</v>
      </c>
      <c r="P90" s="1" t="s">
        <v>37</v>
      </c>
      <c r="Q90" s="1" t="s">
        <v>43</v>
      </c>
      <c r="R90" s="1" t="s">
        <v>43</v>
      </c>
      <c r="S90" s="1" t="s">
        <v>43</v>
      </c>
      <c r="T90" s="3">
        <v>0</v>
      </c>
      <c r="U90" s="1" t="s">
        <v>44</v>
      </c>
      <c r="V90" s="1" t="s">
        <v>45</v>
      </c>
      <c r="W90" s="1" t="s">
        <v>1006</v>
      </c>
      <c r="X90" s="1" t="s">
        <v>46</v>
      </c>
      <c r="Y90" s="1" t="s">
        <v>47</v>
      </c>
      <c r="Z90" s="1" t="s">
        <v>1008</v>
      </c>
      <c r="AA90" s="1" t="s">
        <v>49</v>
      </c>
      <c r="AB90" s="1" t="s">
        <v>918</v>
      </c>
      <c r="AC90" s="1" t="s">
        <v>51</v>
      </c>
      <c r="AD90" s="1" t="s">
        <v>1008</v>
      </c>
      <c r="AE90" s="1" t="s">
        <v>37</v>
      </c>
      <c r="AF90">
        <f t="shared" si="6"/>
        <v>2022</v>
      </c>
      <c r="AG90" t="str">
        <f t="shared" si="7"/>
        <v>ene</v>
      </c>
      <c r="AH90" t="s">
        <v>445</v>
      </c>
      <c r="AI90" t="e">
        <v>#N/A</v>
      </c>
    </row>
    <row r="91" spans="1:35" hidden="1" x14ac:dyDescent="0.25">
      <c r="A91" s="1" t="s">
        <v>33</v>
      </c>
      <c r="B91" s="1" t="s">
        <v>34</v>
      </c>
      <c r="C91" s="2">
        <v>44585</v>
      </c>
      <c r="D91" s="42" t="str">
        <f t="shared" si="4"/>
        <v>2022</v>
      </c>
      <c r="E91" s="1" t="s">
        <v>35</v>
      </c>
      <c r="F91" s="1" t="s">
        <v>36</v>
      </c>
      <c r="G91" s="1" t="s">
        <v>37</v>
      </c>
      <c r="H91" s="1" t="s">
        <v>1009</v>
      </c>
      <c r="I91" s="1" t="s">
        <v>1010</v>
      </c>
      <c r="J91" s="3">
        <v>0</v>
      </c>
      <c r="K91" s="3">
        <v>46895</v>
      </c>
      <c r="L91" s="3">
        <f t="shared" si="5"/>
        <v>-46895</v>
      </c>
      <c r="M91" s="1" t="s">
        <v>40</v>
      </c>
      <c r="N91" s="88">
        <v>900226715</v>
      </c>
      <c r="O91" s="1" t="s">
        <v>341</v>
      </c>
      <c r="P91" s="1" t="s">
        <v>37</v>
      </c>
      <c r="Q91" s="1" t="s">
        <v>43</v>
      </c>
      <c r="R91" s="1" t="s">
        <v>43</v>
      </c>
      <c r="S91" s="1" t="s">
        <v>43</v>
      </c>
      <c r="T91" s="3">
        <v>0</v>
      </c>
      <c r="U91" s="1" t="s">
        <v>44</v>
      </c>
      <c r="V91" s="1" t="s">
        <v>45</v>
      </c>
      <c r="W91" s="1" t="s">
        <v>1009</v>
      </c>
      <c r="X91" s="1" t="s">
        <v>46</v>
      </c>
      <c r="Y91" s="1" t="s">
        <v>47</v>
      </c>
      <c r="Z91" s="1" t="s">
        <v>1011</v>
      </c>
      <c r="AA91" s="1" t="s">
        <v>49</v>
      </c>
      <c r="AB91" s="1" t="s">
        <v>918</v>
      </c>
      <c r="AC91" s="1" t="s">
        <v>51</v>
      </c>
      <c r="AD91" s="1" t="s">
        <v>1011</v>
      </c>
      <c r="AE91" s="1" t="s">
        <v>37</v>
      </c>
      <c r="AF91">
        <f t="shared" si="6"/>
        <v>2022</v>
      </c>
      <c r="AG91" t="str">
        <f t="shared" si="7"/>
        <v>ene</v>
      </c>
      <c r="AH91" t="s">
        <v>42</v>
      </c>
      <c r="AI91" t="e">
        <v>#N/A</v>
      </c>
    </row>
    <row r="92" spans="1:35" hidden="1" x14ac:dyDescent="0.25">
      <c r="A92" s="1" t="s">
        <v>33</v>
      </c>
      <c r="B92" s="1" t="s">
        <v>34</v>
      </c>
      <c r="C92" s="2">
        <v>44585</v>
      </c>
      <c r="D92" s="42" t="str">
        <f t="shared" si="4"/>
        <v>2022</v>
      </c>
      <c r="E92" s="1" t="s">
        <v>35</v>
      </c>
      <c r="F92" s="1" t="s">
        <v>36</v>
      </c>
      <c r="G92" s="1" t="s">
        <v>37</v>
      </c>
      <c r="H92" s="1" t="s">
        <v>1012</v>
      </c>
      <c r="I92" s="1" t="s">
        <v>1013</v>
      </c>
      <c r="J92" s="3">
        <v>0</v>
      </c>
      <c r="K92" s="3">
        <v>34280</v>
      </c>
      <c r="L92" s="3">
        <f t="shared" si="5"/>
        <v>-34280</v>
      </c>
      <c r="M92" s="1" t="s">
        <v>40</v>
      </c>
      <c r="N92" s="88">
        <v>900226715</v>
      </c>
      <c r="O92" s="1" t="s">
        <v>341</v>
      </c>
      <c r="P92" s="1" t="s">
        <v>37</v>
      </c>
      <c r="Q92" s="1" t="s">
        <v>43</v>
      </c>
      <c r="R92" s="1" t="s">
        <v>43</v>
      </c>
      <c r="S92" s="1" t="s">
        <v>43</v>
      </c>
      <c r="T92" s="3">
        <v>0</v>
      </c>
      <c r="U92" s="1" t="s">
        <v>44</v>
      </c>
      <c r="V92" s="1" t="s">
        <v>45</v>
      </c>
      <c r="W92" s="1" t="s">
        <v>1012</v>
      </c>
      <c r="X92" s="1" t="s">
        <v>46</v>
      </c>
      <c r="Y92" s="1" t="s">
        <v>47</v>
      </c>
      <c r="Z92" s="1" t="s">
        <v>1014</v>
      </c>
      <c r="AA92" s="1" t="s">
        <v>49</v>
      </c>
      <c r="AB92" s="1" t="s">
        <v>918</v>
      </c>
      <c r="AC92" s="1" t="s">
        <v>51</v>
      </c>
      <c r="AD92" s="1" t="s">
        <v>1014</v>
      </c>
      <c r="AE92" s="1" t="s">
        <v>37</v>
      </c>
      <c r="AF92">
        <f t="shared" si="6"/>
        <v>2022</v>
      </c>
      <c r="AG92" t="str">
        <f t="shared" si="7"/>
        <v>ene</v>
      </c>
      <c r="AH92" t="s">
        <v>42</v>
      </c>
      <c r="AI92" t="e">
        <v>#N/A</v>
      </c>
    </row>
    <row r="93" spans="1:35" hidden="1" x14ac:dyDescent="0.25">
      <c r="A93" s="1" t="s">
        <v>33</v>
      </c>
      <c r="B93" s="1" t="s">
        <v>34</v>
      </c>
      <c r="C93" s="2">
        <v>44586</v>
      </c>
      <c r="D93" s="42" t="str">
        <f t="shared" si="4"/>
        <v>2022</v>
      </c>
      <c r="E93" s="1" t="s">
        <v>35</v>
      </c>
      <c r="F93" s="1" t="s">
        <v>36</v>
      </c>
      <c r="G93" s="1" t="s">
        <v>37</v>
      </c>
      <c r="H93" s="1" t="s">
        <v>1015</v>
      </c>
      <c r="I93" s="1" t="s">
        <v>1016</v>
      </c>
      <c r="J93" s="3">
        <v>0</v>
      </c>
      <c r="K93" s="3">
        <v>371086</v>
      </c>
      <c r="L93" s="3">
        <f t="shared" si="5"/>
        <v>-371086</v>
      </c>
      <c r="M93" s="1" t="s">
        <v>40</v>
      </c>
      <c r="N93" s="88">
        <v>800130907</v>
      </c>
      <c r="O93" s="1" t="s">
        <v>42</v>
      </c>
      <c r="P93" s="1" t="s">
        <v>37</v>
      </c>
      <c r="Q93" s="1" t="s">
        <v>43</v>
      </c>
      <c r="R93" s="1" t="s">
        <v>43</v>
      </c>
      <c r="S93" s="1" t="s">
        <v>43</v>
      </c>
      <c r="T93" s="3">
        <v>0</v>
      </c>
      <c r="U93" s="1" t="s">
        <v>44</v>
      </c>
      <c r="V93" s="1" t="s">
        <v>45</v>
      </c>
      <c r="W93" s="1" t="s">
        <v>1015</v>
      </c>
      <c r="X93" s="1" t="s">
        <v>46</v>
      </c>
      <c r="Y93" s="1" t="s">
        <v>47</v>
      </c>
      <c r="Z93" s="1" t="s">
        <v>1017</v>
      </c>
      <c r="AA93" s="1" t="s">
        <v>49</v>
      </c>
      <c r="AB93" s="1" t="s">
        <v>918</v>
      </c>
      <c r="AC93" s="1" t="s">
        <v>51</v>
      </c>
      <c r="AD93" s="1" t="s">
        <v>1017</v>
      </c>
      <c r="AE93" s="1" t="s">
        <v>37</v>
      </c>
      <c r="AF93">
        <f t="shared" si="6"/>
        <v>2022</v>
      </c>
      <c r="AG93" t="str">
        <f t="shared" si="7"/>
        <v>ene</v>
      </c>
      <c r="AH93" t="s">
        <v>63</v>
      </c>
      <c r="AI93" t="e">
        <v>#N/A</v>
      </c>
    </row>
    <row r="94" spans="1:35" hidden="1" x14ac:dyDescent="0.25">
      <c r="A94" s="1" t="s">
        <v>33</v>
      </c>
      <c r="B94" s="1" t="s">
        <v>34</v>
      </c>
      <c r="C94" s="2">
        <v>44588</v>
      </c>
      <c r="D94" s="42" t="str">
        <f t="shared" si="4"/>
        <v>2022</v>
      </c>
      <c r="E94" s="1" t="s">
        <v>35</v>
      </c>
      <c r="F94" s="1" t="s">
        <v>36</v>
      </c>
      <c r="G94" s="1" t="s">
        <v>37</v>
      </c>
      <c r="H94" s="1" t="s">
        <v>1018</v>
      </c>
      <c r="I94" s="1" t="s">
        <v>1019</v>
      </c>
      <c r="J94" s="3">
        <v>0</v>
      </c>
      <c r="K94" s="3">
        <v>969509</v>
      </c>
      <c r="L94" s="3">
        <f t="shared" si="5"/>
        <v>-969509</v>
      </c>
      <c r="M94" s="1" t="s">
        <v>40</v>
      </c>
      <c r="N94" s="88">
        <v>800130907</v>
      </c>
      <c r="O94" s="1" t="s">
        <v>42</v>
      </c>
      <c r="P94" s="1" t="s">
        <v>37</v>
      </c>
      <c r="Q94" s="1" t="s">
        <v>43</v>
      </c>
      <c r="R94" s="1" t="s">
        <v>43</v>
      </c>
      <c r="S94" s="1" t="s">
        <v>43</v>
      </c>
      <c r="T94" s="3">
        <v>0</v>
      </c>
      <c r="U94" s="1" t="s">
        <v>44</v>
      </c>
      <c r="V94" s="1" t="s">
        <v>45</v>
      </c>
      <c r="W94" s="1" t="s">
        <v>1018</v>
      </c>
      <c r="X94" s="1" t="s">
        <v>46</v>
      </c>
      <c r="Y94" s="1" t="s">
        <v>47</v>
      </c>
      <c r="Z94" s="1" t="s">
        <v>1020</v>
      </c>
      <c r="AA94" s="1" t="s">
        <v>49</v>
      </c>
      <c r="AB94" s="1" t="s">
        <v>918</v>
      </c>
      <c r="AC94" s="1" t="s">
        <v>51</v>
      </c>
      <c r="AD94" s="1" t="s">
        <v>1020</v>
      </c>
      <c r="AE94" s="1" t="s">
        <v>37</v>
      </c>
      <c r="AF94">
        <f t="shared" si="6"/>
        <v>2022</v>
      </c>
      <c r="AG94" t="str">
        <f t="shared" si="7"/>
        <v>ene</v>
      </c>
      <c r="AH94" t="s">
        <v>68</v>
      </c>
      <c r="AI94" t="e">
        <v>#N/A</v>
      </c>
    </row>
    <row r="95" spans="1:35" hidden="1" x14ac:dyDescent="0.25">
      <c r="A95" s="1" t="s">
        <v>33</v>
      </c>
      <c r="B95" s="1" t="s">
        <v>34</v>
      </c>
      <c r="C95" s="2">
        <v>44592</v>
      </c>
      <c r="D95" s="42" t="str">
        <f t="shared" si="4"/>
        <v>2022</v>
      </c>
      <c r="E95" s="1" t="s">
        <v>73</v>
      </c>
      <c r="F95" s="1" t="s">
        <v>74</v>
      </c>
      <c r="G95" s="1" t="s">
        <v>37</v>
      </c>
      <c r="H95" s="1" t="s">
        <v>937</v>
      </c>
      <c r="I95" s="1" t="s">
        <v>76</v>
      </c>
      <c r="J95" s="3">
        <v>306355</v>
      </c>
      <c r="K95" s="3">
        <v>0</v>
      </c>
      <c r="L95" s="3">
        <f t="shared" si="5"/>
        <v>306355</v>
      </c>
      <c r="M95" s="1" t="s">
        <v>40</v>
      </c>
      <c r="N95" s="88">
        <v>1047447036</v>
      </c>
      <c r="O95" s="1" t="s">
        <v>600</v>
      </c>
      <c r="P95" s="1" t="s">
        <v>1021</v>
      </c>
      <c r="Q95" s="1" t="s">
        <v>1022</v>
      </c>
      <c r="R95" s="1" t="s">
        <v>43</v>
      </c>
      <c r="S95" s="1" t="s">
        <v>43</v>
      </c>
      <c r="T95" s="3">
        <v>0</v>
      </c>
      <c r="U95" s="1" t="s">
        <v>44</v>
      </c>
      <c r="V95" s="1" t="s">
        <v>45</v>
      </c>
      <c r="W95" s="1" t="s">
        <v>937</v>
      </c>
      <c r="X95" s="1" t="s">
        <v>46</v>
      </c>
      <c r="Y95" s="1" t="s">
        <v>975</v>
      </c>
      <c r="Z95" s="1" t="s">
        <v>1023</v>
      </c>
      <c r="AA95" s="1" t="s">
        <v>83</v>
      </c>
      <c r="AB95" s="1" t="s">
        <v>977</v>
      </c>
      <c r="AC95" s="1" t="s">
        <v>51</v>
      </c>
      <c r="AD95" s="1" t="s">
        <v>1023</v>
      </c>
      <c r="AE95" s="1" t="s">
        <v>37</v>
      </c>
      <c r="AF95">
        <f t="shared" si="6"/>
        <v>2022</v>
      </c>
      <c r="AG95" t="str">
        <f t="shared" si="7"/>
        <v>ene</v>
      </c>
      <c r="AH95" t="s">
        <v>215</v>
      </c>
      <c r="AI95" t="s">
        <v>2297</v>
      </c>
    </row>
    <row r="96" spans="1:35" hidden="1" x14ac:dyDescent="0.25">
      <c r="A96" s="1" t="s">
        <v>33</v>
      </c>
      <c r="B96" s="1" t="s">
        <v>34</v>
      </c>
      <c r="C96" s="2">
        <v>44592</v>
      </c>
      <c r="D96" s="42" t="str">
        <f t="shared" si="4"/>
        <v>2022</v>
      </c>
      <c r="E96" s="1" t="s">
        <v>73</v>
      </c>
      <c r="F96" s="1" t="s">
        <v>74</v>
      </c>
      <c r="G96" s="1" t="s">
        <v>37</v>
      </c>
      <c r="H96" s="1" t="s">
        <v>937</v>
      </c>
      <c r="I96" s="1" t="s">
        <v>76</v>
      </c>
      <c r="J96" s="3">
        <v>270801</v>
      </c>
      <c r="K96" s="3">
        <v>0</v>
      </c>
      <c r="L96" s="3">
        <f t="shared" si="5"/>
        <v>270801</v>
      </c>
      <c r="M96" s="1" t="s">
        <v>40</v>
      </c>
      <c r="N96" s="88">
        <v>72073849</v>
      </c>
      <c r="O96" s="1" t="s">
        <v>457</v>
      </c>
      <c r="P96" s="1" t="s">
        <v>79</v>
      </c>
      <c r="Q96" s="1" t="s">
        <v>80</v>
      </c>
      <c r="R96" s="1" t="s">
        <v>43</v>
      </c>
      <c r="S96" s="1" t="s">
        <v>43</v>
      </c>
      <c r="T96" s="3">
        <v>0</v>
      </c>
      <c r="U96" s="1" t="s">
        <v>44</v>
      </c>
      <c r="V96" s="1" t="s">
        <v>45</v>
      </c>
      <c r="W96" s="1" t="s">
        <v>937</v>
      </c>
      <c r="X96" s="1" t="s">
        <v>46</v>
      </c>
      <c r="Y96" s="1" t="s">
        <v>975</v>
      </c>
      <c r="Z96" s="1" t="s">
        <v>1023</v>
      </c>
      <c r="AA96" s="1" t="s">
        <v>83</v>
      </c>
      <c r="AB96" s="1" t="s">
        <v>977</v>
      </c>
      <c r="AC96" s="1" t="s">
        <v>51</v>
      </c>
      <c r="AD96" s="1" t="s">
        <v>1023</v>
      </c>
      <c r="AE96" s="1" t="s">
        <v>37</v>
      </c>
      <c r="AF96">
        <f t="shared" si="6"/>
        <v>2022</v>
      </c>
      <c r="AG96" t="str">
        <f t="shared" si="7"/>
        <v>ene</v>
      </c>
      <c r="AH96" t="s">
        <v>42</v>
      </c>
      <c r="AI96" t="s">
        <v>2197</v>
      </c>
    </row>
    <row r="97" spans="1:35" hidden="1" x14ac:dyDescent="0.25">
      <c r="A97" s="1" t="s">
        <v>33</v>
      </c>
      <c r="B97" s="1" t="s">
        <v>34</v>
      </c>
      <c r="C97" s="2">
        <v>44592</v>
      </c>
      <c r="D97" s="42" t="str">
        <f t="shared" si="4"/>
        <v>2022</v>
      </c>
      <c r="E97" s="1" t="s">
        <v>73</v>
      </c>
      <c r="F97" s="1" t="s">
        <v>74</v>
      </c>
      <c r="G97" s="1" t="s">
        <v>37</v>
      </c>
      <c r="H97" s="1" t="s">
        <v>937</v>
      </c>
      <c r="I97" s="1" t="s">
        <v>76</v>
      </c>
      <c r="J97" s="3">
        <v>33334</v>
      </c>
      <c r="K97" s="3">
        <v>0</v>
      </c>
      <c r="L97" s="3">
        <f t="shared" si="5"/>
        <v>33334</v>
      </c>
      <c r="M97" s="1" t="s">
        <v>40</v>
      </c>
      <c r="N97" s="88">
        <v>73130242</v>
      </c>
      <c r="O97" s="1" t="s">
        <v>443</v>
      </c>
      <c r="P97" s="1" t="s">
        <v>79</v>
      </c>
      <c r="Q97" s="1" t="s">
        <v>80</v>
      </c>
      <c r="R97" s="1" t="s">
        <v>43</v>
      </c>
      <c r="S97" s="1" t="s">
        <v>43</v>
      </c>
      <c r="T97" s="3">
        <v>0</v>
      </c>
      <c r="U97" s="1" t="s">
        <v>44</v>
      </c>
      <c r="V97" s="1" t="s">
        <v>45</v>
      </c>
      <c r="W97" s="1" t="s">
        <v>937</v>
      </c>
      <c r="X97" s="1" t="s">
        <v>46</v>
      </c>
      <c r="Y97" s="1" t="s">
        <v>975</v>
      </c>
      <c r="Z97" s="1" t="s">
        <v>1023</v>
      </c>
      <c r="AA97" s="1" t="s">
        <v>83</v>
      </c>
      <c r="AB97" s="1" t="s">
        <v>977</v>
      </c>
      <c r="AC97" s="1" t="s">
        <v>51</v>
      </c>
      <c r="AD97" s="1" t="s">
        <v>1023</v>
      </c>
      <c r="AE97" s="1" t="s">
        <v>37</v>
      </c>
      <c r="AF97">
        <f t="shared" si="6"/>
        <v>2022</v>
      </c>
      <c r="AG97" t="str">
        <f t="shared" si="7"/>
        <v>ene</v>
      </c>
      <c r="AH97" t="s">
        <v>445</v>
      </c>
      <c r="AI97" t="s">
        <v>2197</v>
      </c>
    </row>
    <row r="98" spans="1:35" hidden="1" x14ac:dyDescent="0.25">
      <c r="A98" s="1" t="s">
        <v>33</v>
      </c>
      <c r="B98" s="1" t="s">
        <v>34</v>
      </c>
      <c r="C98" s="2">
        <v>44592</v>
      </c>
      <c r="D98" s="42" t="str">
        <f t="shared" si="4"/>
        <v>2022</v>
      </c>
      <c r="E98" s="1" t="s">
        <v>73</v>
      </c>
      <c r="F98" s="1" t="s">
        <v>74</v>
      </c>
      <c r="G98" s="1" t="s">
        <v>37</v>
      </c>
      <c r="H98" s="1" t="s">
        <v>937</v>
      </c>
      <c r="I98" s="1" t="s">
        <v>76</v>
      </c>
      <c r="J98" s="3">
        <v>166667</v>
      </c>
      <c r="K98" s="3">
        <v>0</v>
      </c>
      <c r="L98" s="3">
        <f t="shared" si="5"/>
        <v>166667</v>
      </c>
      <c r="M98" s="1" t="s">
        <v>40</v>
      </c>
      <c r="N98" s="88">
        <v>1047370459</v>
      </c>
      <c r="O98" s="1" t="s">
        <v>140</v>
      </c>
      <c r="P98" s="1" t="s">
        <v>79</v>
      </c>
      <c r="Q98" s="1" t="s">
        <v>80</v>
      </c>
      <c r="R98" s="1" t="s">
        <v>43</v>
      </c>
      <c r="S98" s="1" t="s">
        <v>43</v>
      </c>
      <c r="T98" s="3">
        <v>0</v>
      </c>
      <c r="U98" s="1" t="s">
        <v>44</v>
      </c>
      <c r="V98" s="1" t="s">
        <v>45</v>
      </c>
      <c r="W98" s="1" t="s">
        <v>937</v>
      </c>
      <c r="X98" s="1" t="s">
        <v>46</v>
      </c>
      <c r="Y98" s="1" t="s">
        <v>975</v>
      </c>
      <c r="Z98" s="1" t="s">
        <v>1023</v>
      </c>
      <c r="AA98" s="1" t="s">
        <v>83</v>
      </c>
      <c r="AB98" s="1" t="s">
        <v>977</v>
      </c>
      <c r="AC98" s="1" t="s">
        <v>51</v>
      </c>
      <c r="AD98" s="1" t="s">
        <v>1023</v>
      </c>
      <c r="AE98" s="1" t="s">
        <v>37</v>
      </c>
      <c r="AF98">
        <f t="shared" si="6"/>
        <v>2022</v>
      </c>
      <c r="AG98" t="str">
        <f t="shared" si="7"/>
        <v>ene</v>
      </c>
      <c r="AH98" t="s">
        <v>445</v>
      </c>
      <c r="AI98" t="s">
        <v>2192</v>
      </c>
    </row>
    <row r="99" spans="1:35" hidden="1" x14ac:dyDescent="0.25">
      <c r="A99" s="1" t="s">
        <v>33</v>
      </c>
      <c r="B99" s="1" t="s">
        <v>34</v>
      </c>
      <c r="C99" s="2">
        <v>44592</v>
      </c>
      <c r="D99" s="42" t="str">
        <f t="shared" si="4"/>
        <v>2022</v>
      </c>
      <c r="E99" s="1" t="s">
        <v>73</v>
      </c>
      <c r="F99" s="1" t="s">
        <v>74</v>
      </c>
      <c r="G99" s="1" t="s">
        <v>37</v>
      </c>
      <c r="H99" s="1" t="s">
        <v>937</v>
      </c>
      <c r="I99" s="1" t="s">
        <v>76</v>
      </c>
      <c r="J99" s="3">
        <v>33334</v>
      </c>
      <c r="K99" s="3">
        <v>0</v>
      </c>
      <c r="L99" s="3">
        <f t="shared" si="5"/>
        <v>33334</v>
      </c>
      <c r="M99" s="1" t="s">
        <v>40</v>
      </c>
      <c r="N99" s="88">
        <v>73121602</v>
      </c>
      <c r="O99" s="1" t="s">
        <v>353</v>
      </c>
      <c r="P99" s="1" t="s">
        <v>79</v>
      </c>
      <c r="Q99" s="1" t="s">
        <v>80</v>
      </c>
      <c r="R99" s="1" t="s">
        <v>43</v>
      </c>
      <c r="S99" s="1" t="s">
        <v>43</v>
      </c>
      <c r="T99" s="3">
        <v>0</v>
      </c>
      <c r="U99" s="1" t="s">
        <v>44</v>
      </c>
      <c r="V99" s="1" t="s">
        <v>45</v>
      </c>
      <c r="W99" s="1" t="s">
        <v>937</v>
      </c>
      <c r="X99" s="1" t="s">
        <v>46</v>
      </c>
      <c r="Y99" s="1" t="s">
        <v>975</v>
      </c>
      <c r="Z99" s="1" t="s">
        <v>1023</v>
      </c>
      <c r="AA99" s="1" t="s">
        <v>83</v>
      </c>
      <c r="AB99" s="1" t="s">
        <v>977</v>
      </c>
      <c r="AC99" s="1" t="s">
        <v>51</v>
      </c>
      <c r="AD99" s="1" t="s">
        <v>1023</v>
      </c>
      <c r="AE99" s="1" t="s">
        <v>37</v>
      </c>
      <c r="AF99">
        <f t="shared" si="6"/>
        <v>2022</v>
      </c>
      <c r="AG99" t="str">
        <f t="shared" si="7"/>
        <v>ene</v>
      </c>
      <c r="AH99" t="s">
        <v>42</v>
      </c>
      <c r="AI99" t="s">
        <v>2192</v>
      </c>
    </row>
    <row r="100" spans="1:35" hidden="1" x14ac:dyDescent="0.25">
      <c r="A100" s="1" t="s">
        <v>33</v>
      </c>
      <c r="B100" s="1" t="s">
        <v>34</v>
      </c>
      <c r="C100" s="2">
        <v>44592</v>
      </c>
      <c r="D100" s="42" t="str">
        <f t="shared" si="4"/>
        <v>2022</v>
      </c>
      <c r="E100" s="1" t="s">
        <v>73</v>
      </c>
      <c r="F100" s="1" t="s">
        <v>74</v>
      </c>
      <c r="G100" s="1" t="s">
        <v>37</v>
      </c>
      <c r="H100" s="1" t="s">
        <v>937</v>
      </c>
      <c r="I100" s="1" t="s">
        <v>76</v>
      </c>
      <c r="J100" s="3">
        <v>101621</v>
      </c>
      <c r="K100" s="3">
        <v>0</v>
      </c>
      <c r="L100" s="3">
        <f t="shared" si="5"/>
        <v>101621</v>
      </c>
      <c r="M100" s="1" t="s">
        <v>40</v>
      </c>
      <c r="N100" s="88">
        <v>73186816</v>
      </c>
      <c r="O100" s="1" t="s">
        <v>485</v>
      </c>
      <c r="P100" s="1" t="s">
        <v>79</v>
      </c>
      <c r="Q100" s="1" t="s">
        <v>80</v>
      </c>
      <c r="R100" s="1" t="s">
        <v>43</v>
      </c>
      <c r="S100" s="1" t="s">
        <v>43</v>
      </c>
      <c r="T100" s="3">
        <v>0</v>
      </c>
      <c r="U100" s="1" t="s">
        <v>44</v>
      </c>
      <c r="V100" s="1" t="s">
        <v>45</v>
      </c>
      <c r="W100" s="1" t="s">
        <v>937</v>
      </c>
      <c r="X100" s="1" t="s">
        <v>46</v>
      </c>
      <c r="Y100" s="1" t="s">
        <v>975</v>
      </c>
      <c r="Z100" s="1" t="s">
        <v>1023</v>
      </c>
      <c r="AA100" s="1" t="s">
        <v>83</v>
      </c>
      <c r="AB100" s="1" t="s">
        <v>977</v>
      </c>
      <c r="AC100" s="1" t="s">
        <v>51</v>
      </c>
      <c r="AD100" s="1" t="s">
        <v>1023</v>
      </c>
      <c r="AE100" s="1" t="s">
        <v>37</v>
      </c>
      <c r="AF100">
        <f t="shared" si="6"/>
        <v>2022</v>
      </c>
      <c r="AG100" t="str">
        <f t="shared" si="7"/>
        <v>ene</v>
      </c>
      <c r="AH100" t="s">
        <v>68</v>
      </c>
      <c r="AI100" t="s">
        <v>2192</v>
      </c>
    </row>
    <row r="101" spans="1:35" hidden="1" x14ac:dyDescent="0.25">
      <c r="A101" s="1" t="s">
        <v>33</v>
      </c>
      <c r="B101" s="1" t="s">
        <v>34</v>
      </c>
      <c r="C101" s="2">
        <v>44592</v>
      </c>
      <c r="D101" s="42" t="str">
        <f t="shared" si="4"/>
        <v>2022</v>
      </c>
      <c r="E101" s="1" t="s">
        <v>73</v>
      </c>
      <c r="F101" s="1" t="s">
        <v>74</v>
      </c>
      <c r="G101" s="1" t="s">
        <v>37</v>
      </c>
      <c r="H101" s="1" t="s">
        <v>937</v>
      </c>
      <c r="I101" s="1" t="s">
        <v>76</v>
      </c>
      <c r="J101" s="3">
        <v>33476</v>
      </c>
      <c r="K101" s="3">
        <v>0</v>
      </c>
      <c r="L101" s="3">
        <f t="shared" si="5"/>
        <v>33476</v>
      </c>
      <c r="M101" s="1" t="s">
        <v>40</v>
      </c>
      <c r="N101" s="88">
        <v>73575088</v>
      </c>
      <c r="O101" s="1" t="s">
        <v>437</v>
      </c>
      <c r="P101" s="1" t="s">
        <v>79</v>
      </c>
      <c r="Q101" s="1" t="s">
        <v>80</v>
      </c>
      <c r="R101" s="1" t="s">
        <v>43</v>
      </c>
      <c r="S101" s="1" t="s">
        <v>43</v>
      </c>
      <c r="T101" s="3">
        <v>0</v>
      </c>
      <c r="U101" s="1" t="s">
        <v>44</v>
      </c>
      <c r="V101" s="1" t="s">
        <v>45</v>
      </c>
      <c r="W101" s="1" t="s">
        <v>937</v>
      </c>
      <c r="X101" s="1" t="s">
        <v>46</v>
      </c>
      <c r="Y101" s="1" t="s">
        <v>975</v>
      </c>
      <c r="Z101" s="1" t="s">
        <v>1023</v>
      </c>
      <c r="AA101" s="1" t="s">
        <v>83</v>
      </c>
      <c r="AB101" s="1" t="s">
        <v>977</v>
      </c>
      <c r="AC101" s="1" t="s">
        <v>51</v>
      </c>
      <c r="AD101" s="1" t="s">
        <v>1023</v>
      </c>
      <c r="AE101" s="1" t="s">
        <v>37</v>
      </c>
      <c r="AF101">
        <f t="shared" si="6"/>
        <v>2022</v>
      </c>
      <c r="AG101" t="str">
        <f t="shared" si="7"/>
        <v>ene</v>
      </c>
      <c r="AH101" t="s">
        <v>42</v>
      </c>
      <c r="AI101" t="s">
        <v>2192</v>
      </c>
    </row>
    <row r="102" spans="1:35" hidden="1" x14ac:dyDescent="0.25">
      <c r="A102" s="1" t="s">
        <v>33</v>
      </c>
      <c r="B102" s="1" t="s">
        <v>34</v>
      </c>
      <c r="C102" s="2">
        <v>44592</v>
      </c>
      <c r="D102" s="42" t="str">
        <f t="shared" si="4"/>
        <v>2022</v>
      </c>
      <c r="E102" s="1" t="s">
        <v>73</v>
      </c>
      <c r="F102" s="1" t="s">
        <v>74</v>
      </c>
      <c r="G102" s="1" t="s">
        <v>37</v>
      </c>
      <c r="H102" s="1" t="s">
        <v>937</v>
      </c>
      <c r="I102" s="1" t="s">
        <v>76</v>
      </c>
      <c r="J102" s="3">
        <v>33334</v>
      </c>
      <c r="K102" s="3">
        <v>0</v>
      </c>
      <c r="L102" s="3">
        <f t="shared" si="5"/>
        <v>33334</v>
      </c>
      <c r="M102" s="1" t="s">
        <v>40</v>
      </c>
      <c r="N102" s="88">
        <v>9186477</v>
      </c>
      <c r="O102" s="1" t="s">
        <v>505</v>
      </c>
      <c r="P102" s="1" t="s">
        <v>79</v>
      </c>
      <c r="Q102" s="1" t="s">
        <v>80</v>
      </c>
      <c r="R102" s="1" t="s">
        <v>43</v>
      </c>
      <c r="S102" s="1" t="s">
        <v>43</v>
      </c>
      <c r="T102" s="3">
        <v>0</v>
      </c>
      <c r="U102" s="1" t="s">
        <v>44</v>
      </c>
      <c r="V102" s="1" t="s">
        <v>45</v>
      </c>
      <c r="W102" s="1" t="s">
        <v>937</v>
      </c>
      <c r="X102" s="1" t="s">
        <v>46</v>
      </c>
      <c r="Y102" s="1" t="s">
        <v>975</v>
      </c>
      <c r="Z102" s="1" t="s">
        <v>1023</v>
      </c>
      <c r="AA102" s="1" t="s">
        <v>83</v>
      </c>
      <c r="AB102" s="1" t="s">
        <v>977</v>
      </c>
      <c r="AC102" s="1" t="s">
        <v>51</v>
      </c>
      <c r="AD102" s="1" t="s">
        <v>1023</v>
      </c>
      <c r="AE102" s="1" t="s">
        <v>37</v>
      </c>
      <c r="AF102">
        <f t="shared" si="6"/>
        <v>2022</v>
      </c>
      <c r="AG102" t="str">
        <f t="shared" si="7"/>
        <v>ene</v>
      </c>
      <c r="AH102" t="s">
        <v>445</v>
      </c>
      <c r="AI102" t="s">
        <v>2192</v>
      </c>
    </row>
    <row r="103" spans="1:35" hidden="1" x14ac:dyDescent="0.25">
      <c r="A103" s="1" t="s">
        <v>33</v>
      </c>
      <c r="B103" s="1" t="s">
        <v>34</v>
      </c>
      <c r="C103" s="2">
        <v>44592</v>
      </c>
      <c r="D103" s="42" t="str">
        <f t="shared" si="4"/>
        <v>2022</v>
      </c>
      <c r="E103" s="1" t="s">
        <v>73</v>
      </c>
      <c r="F103" s="1" t="s">
        <v>74</v>
      </c>
      <c r="G103" s="1" t="s">
        <v>37</v>
      </c>
      <c r="H103" s="1" t="s">
        <v>937</v>
      </c>
      <c r="I103" s="1" t="s">
        <v>76</v>
      </c>
      <c r="J103" s="3">
        <v>249742</v>
      </c>
      <c r="K103" s="3">
        <v>0</v>
      </c>
      <c r="L103" s="3">
        <f t="shared" si="5"/>
        <v>249742</v>
      </c>
      <c r="M103" s="1" t="s">
        <v>40</v>
      </c>
      <c r="N103" s="88">
        <v>1049532983</v>
      </c>
      <c r="O103" s="1" t="s">
        <v>691</v>
      </c>
      <c r="P103" s="1" t="s">
        <v>79</v>
      </c>
      <c r="Q103" s="1" t="s">
        <v>80</v>
      </c>
      <c r="R103" s="1" t="s">
        <v>43</v>
      </c>
      <c r="S103" s="1" t="s">
        <v>43</v>
      </c>
      <c r="T103" s="3">
        <v>0</v>
      </c>
      <c r="U103" s="1" t="s">
        <v>44</v>
      </c>
      <c r="V103" s="1" t="s">
        <v>45</v>
      </c>
      <c r="W103" s="1" t="s">
        <v>937</v>
      </c>
      <c r="X103" s="1" t="s">
        <v>46</v>
      </c>
      <c r="Y103" s="1" t="s">
        <v>975</v>
      </c>
      <c r="Z103" s="1" t="s">
        <v>1023</v>
      </c>
      <c r="AA103" s="1" t="s">
        <v>83</v>
      </c>
      <c r="AB103" s="1" t="s">
        <v>977</v>
      </c>
      <c r="AC103" s="1" t="s">
        <v>51</v>
      </c>
      <c r="AD103" s="1" t="s">
        <v>1023</v>
      </c>
      <c r="AE103" s="1" t="s">
        <v>37</v>
      </c>
      <c r="AF103">
        <f t="shared" si="6"/>
        <v>2022</v>
      </c>
      <c r="AG103" t="str">
        <f t="shared" si="7"/>
        <v>ene</v>
      </c>
      <c r="AH103" t="s">
        <v>445</v>
      </c>
      <c r="AI103" t="s">
        <v>2198</v>
      </c>
    </row>
    <row r="104" spans="1:35" hidden="1" x14ac:dyDescent="0.25">
      <c r="A104" s="1" t="s">
        <v>33</v>
      </c>
      <c r="B104" s="1" t="s">
        <v>34</v>
      </c>
      <c r="C104" s="2">
        <v>44592</v>
      </c>
      <c r="D104" s="42" t="str">
        <f t="shared" si="4"/>
        <v>2022</v>
      </c>
      <c r="E104" s="1" t="s">
        <v>73</v>
      </c>
      <c r="F104" s="1" t="s">
        <v>74</v>
      </c>
      <c r="G104" s="1" t="s">
        <v>37</v>
      </c>
      <c r="H104" s="1" t="s">
        <v>937</v>
      </c>
      <c r="I104" s="1" t="s">
        <v>76</v>
      </c>
      <c r="J104" s="3">
        <v>266668</v>
      </c>
      <c r="K104" s="3">
        <v>0</v>
      </c>
      <c r="L104" s="3">
        <f t="shared" si="5"/>
        <v>266668</v>
      </c>
      <c r="M104" s="1" t="s">
        <v>40</v>
      </c>
      <c r="N104" s="88">
        <v>73103777</v>
      </c>
      <c r="O104" s="1" t="s">
        <v>774</v>
      </c>
      <c r="P104" s="1" t="s">
        <v>79</v>
      </c>
      <c r="Q104" s="1" t="s">
        <v>80</v>
      </c>
      <c r="R104" s="1" t="s">
        <v>43</v>
      </c>
      <c r="S104" s="1" t="s">
        <v>43</v>
      </c>
      <c r="T104" s="3">
        <v>0</v>
      </c>
      <c r="U104" s="1" t="s">
        <v>44</v>
      </c>
      <c r="V104" s="1" t="s">
        <v>45</v>
      </c>
      <c r="W104" s="1" t="s">
        <v>937</v>
      </c>
      <c r="X104" s="1" t="s">
        <v>46</v>
      </c>
      <c r="Y104" s="1" t="s">
        <v>975</v>
      </c>
      <c r="Z104" s="1" t="s">
        <v>1023</v>
      </c>
      <c r="AA104" s="1" t="s">
        <v>83</v>
      </c>
      <c r="AB104" s="1" t="s">
        <v>977</v>
      </c>
      <c r="AC104" s="1" t="s">
        <v>51</v>
      </c>
      <c r="AD104" s="1" t="s">
        <v>1023</v>
      </c>
      <c r="AE104" s="1" t="s">
        <v>37</v>
      </c>
      <c r="AF104">
        <f t="shared" si="6"/>
        <v>2022</v>
      </c>
      <c r="AG104" t="str">
        <f t="shared" si="7"/>
        <v>ene</v>
      </c>
      <c r="AH104" t="s">
        <v>215</v>
      </c>
      <c r="AI104" t="s">
        <v>2193</v>
      </c>
    </row>
    <row r="105" spans="1:35" hidden="1" x14ac:dyDescent="0.25">
      <c r="A105" s="1" t="s">
        <v>33</v>
      </c>
      <c r="B105" s="1" t="s">
        <v>34</v>
      </c>
      <c r="C105" s="2">
        <v>44592</v>
      </c>
      <c r="D105" s="42" t="str">
        <f t="shared" si="4"/>
        <v>2022</v>
      </c>
      <c r="E105" s="1" t="s">
        <v>73</v>
      </c>
      <c r="F105" s="1" t="s">
        <v>74</v>
      </c>
      <c r="G105" s="1" t="s">
        <v>37</v>
      </c>
      <c r="H105" s="1" t="s">
        <v>937</v>
      </c>
      <c r="I105" s="1" t="s">
        <v>76</v>
      </c>
      <c r="J105" s="3">
        <v>35019</v>
      </c>
      <c r="K105" s="3">
        <v>0</v>
      </c>
      <c r="L105" s="3">
        <f t="shared" si="5"/>
        <v>35019</v>
      </c>
      <c r="M105" s="1" t="s">
        <v>40</v>
      </c>
      <c r="N105" s="88">
        <v>92031290</v>
      </c>
      <c r="O105" s="1" t="s">
        <v>136</v>
      </c>
      <c r="P105" s="1" t="s">
        <v>79</v>
      </c>
      <c r="Q105" s="1" t="s">
        <v>80</v>
      </c>
      <c r="R105" s="1" t="s">
        <v>43</v>
      </c>
      <c r="S105" s="1" t="s">
        <v>43</v>
      </c>
      <c r="T105" s="3">
        <v>0</v>
      </c>
      <c r="U105" s="1" t="s">
        <v>44</v>
      </c>
      <c r="V105" s="1" t="s">
        <v>45</v>
      </c>
      <c r="W105" s="1" t="s">
        <v>937</v>
      </c>
      <c r="X105" s="1" t="s">
        <v>46</v>
      </c>
      <c r="Y105" s="1" t="s">
        <v>975</v>
      </c>
      <c r="Z105" s="1" t="s">
        <v>1023</v>
      </c>
      <c r="AA105" s="1" t="s">
        <v>83</v>
      </c>
      <c r="AB105" s="1" t="s">
        <v>977</v>
      </c>
      <c r="AC105" s="1" t="s">
        <v>51</v>
      </c>
      <c r="AD105" s="1" t="s">
        <v>1023</v>
      </c>
      <c r="AE105" s="1" t="s">
        <v>37</v>
      </c>
      <c r="AF105">
        <f t="shared" si="6"/>
        <v>2022</v>
      </c>
      <c r="AG105" t="str">
        <f t="shared" si="7"/>
        <v>ene</v>
      </c>
      <c r="AH105" t="s">
        <v>42</v>
      </c>
      <c r="AI105" t="s">
        <v>2202</v>
      </c>
    </row>
    <row r="106" spans="1:35" hidden="1" x14ac:dyDescent="0.25">
      <c r="A106" s="1" t="s">
        <v>33</v>
      </c>
      <c r="B106" s="1" t="s">
        <v>34</v>
      </c>
      <c r="C106" s="2">
        <v>44592</v>
      </c>
      <c r="D106" s="42" t="str">
        <f t="shared" si="4"/>
        <v>2022</v>
      </c>
      <c r="E106" s="1" t="s">
        <v>73</v>
      </c>
      <c r="F106" s="1" t="s">
        <v>74</v>
      </c>
      <c r="G106" s="1" t="s">
        <v>37</v>
      </c>
      <c r="H106" s="1" t="s">
        <v>937</v>
      </c>
      <c r="I106" s="1" t="s">
        <v>76</v>
      </c>
      <c r="J106" s="3">
        <v>327939</v>
      </c>
      <c r="K106" s="3">
        <v>0</v>
      </c>
      <c r="L106" s="3">
        <f t="shared" si="5"/>
        <v>327939</v>
      </c>
      <c r="M106" s="1" t="s">
        <v>40</v>
      </c>
      <c r="N106" s="88">
        <v>10885706</v>
      </c>
      <c r="O106" s="1" t="s">
        <v>534</v>
      </c>
      <c r="P106" s="1" t="s">
        <v>79</v>
      </c>
      <c r="Q106" s="1" t="s">
        <v>80</v>
      </c>
      <c r="R106" s="1" t="s">
        <v>43</v>
      </c>
      <c r="S106" s="1" t="s">
        <v>43</v>
      </c>
      <c r="T106" s="3">
        <v>0</v>
      </c>
      <c r="U106" s="1" t="s">
        <v>44</v>
      </c>
      <c r="V106" s="1" t="s">
        <v>45</v>
      </c>
      <c r="W106" s="1" t="s">
        <v>937</v>
      </c>
      <c r="X106" s="1" t="s">
        <v>46</v>
      </c>
      <c r="Y106" s="1" t="s">
        <v>975</v>
      </c>
      <c r="Z106" s="1" t="s">
        <v>1023</v>
      </c>
      <c r="AA106" s="1" t="s">
        <v>83</v>
      </c>
      <c r="AB106" s="1" t="s">
        <v>977</v>
      </c>
      <c r="AC106" s="1" t="s">
        <v>51</v>
      </c>
      <c r="AD106" s="1" t="s">
        <v>1023</v>
      </c>
      <c r="AE106" s="1" t="s">
        <v>37</v>
      </c>
      <c r="AF106">
        <f t="shared" si="6"/>
        <v>2022</v>
      </c>
      <c r="AG106" t="str">
        <f t="shared" si="7"/>
        <v>ene</v>
      </c>
      <c r="AH106" t="s">
        <v>68</v>
      </c>
      <c r="AI106" t="s">
        <v>2202</v>
      </c>
    </row>
    <row r="107" spans="1:35" hidden="1" x14ac:dyDescent="0.25">
      <c r="A107" s="1" t="s">
        <v>33</v>
      </c>
      <c r="B107" s="1" t="s">
        <v>34</v>
      </c>
      <c r="C107" s="2">
        <v>44592</v>
      </c>
      <c r="D107" s="42" t="str">
        <f t="shared" si="4"/>
        <v>2022</v>
      </c>
      <c r="E107" s="1" t="s">
        <v>73</v>
      </c>
      <c r="F107" s="1" t="s">
        <v>74</v>
      </c>
      <c r="G107" s="1" t="s">
        <v>37</v>
      </c>
      <c r="H107" s="1" t="s">
        <v>937</v>
      </c>
      <c r="I107" s="1" t="s">
        <v>76</v>
      </c>
      <c r="J107" s="3">
        <v>466667</v>
      </c>
      <c r="K107" s="3">
        <v>0</v>
      </c>
      <c r="L107" s="3">
        <f t="shared" si="5"/>
        <v>466667</v>
      </c>
      <c r="M107" s="1" t="s">
        <v>40</v>
      </c>
      <c r="N107" s="88">
        <v>1049825736</v>
      </c>
      <c r="O107" s="1" t="s">
        <v>538</v>
      </c>
      <c r="P107" s="1" t="s">
        <v>79</v>
      </c>
      <c r="Q107" s="1" t="s">
        <v>80</v>
      </c>
      <c r="R107" s="1" t="s">
        <v>43</v>
      </c>
      <c r="S107" s="1" t="s">
        <v>43</v>
      </c>
      <c r="T107" s="3">
        <v>0</v>
      </c>
      <c r="U107" s="1" t="s">
        <v>44</v>
      </c>
      <c r="V107" s="1" t="s">
        <v>45</v>
      </c>
      <c r="W107" s="1" t="s">
        <v>937</v>
      </c>
      <c r="X107" s="1" t="s">
        <v>46</v>
      </c>
      <c r="Y107" s="1" t="s">
        <v>975</v>
      </c>
      <c r="Z107" s="1" t="s">
        <v>1023</v>
      </c>
      <c r="AA107" s="1" t="s">
        <v>83</v>
      </c>
      <c r="AB107" s="1" t="s">
        <v>977</v>
      </c>
      <c r="AC107" s="1" t="s">
        <v>51</v>
      </c>
      <c r="AD107" s="1" t="s">
        <v>1023</v>
      </c>
      <c r="AE107" s="1" t="s">
        <v>37</v>
      </c>
      <c r="AF107">
        <f t="shared" si="6"/>
        <v>2022</v>
      </c>
      <c r="AG107" t="str">
        <f t="shared" si="7"/>
        <v>ene</v>
      </c>
      <c r="AH107" t="s">
        <v>42</v>
      </c>
      <c r="AI107" t="s">
        <v>2197</v>
      </c>
    </row>
    <row r="108" spans="1:35" hidden="1" x14ac:dyDescent="0.25">
      <c r="A108" s="1" t="s">
        <v>33</v>
      </c>
      <c r="B108" s="1" t="s">
        <v>34</v>
      </c>
      <c r="C108" s="2">
        <v>44592</v>
      </c>
      <c r="D108" s="42" t="str">
        <f t="shared" si="4"/>
        <v>2022</v>
      </c>
      <c r="E108" s="1" t="s">
        <v>73</v>
      </c>
      <c r="F108" s="1" t="s">
        <v>74</v>
      </c>
      <c r="G108" s="1" t="s">
        <v>37</v>
      </c>
      <c r="H108" s="1" t="s">
        <v>937</v>
      </c>
      <c r="I108" s="1" t="s">
        <v>76</v>
      </c>
      <c r="J108" s="3">
        <v>33467</v>
      </c>
      <c r="K108" s="3">
        <v>0</v>
      </c>
      <c r="L108" s="3">
        <f t="shared" si="5"/>
        <v>33467</v>
      </c>
      <c r="M108" s="1" t="s">
        <v>40</v>
      </c>
      <c r="N108" s="88">
        <v>1007209632</v>
      </c>
      <c r="O108" s="1" t="s">
        <v>481</v>
      </c>
      <c r="P108" s="1" t="s">
        <v>79</v>
      </c>
      <c r="Q108" s="1" t="s">
        <v>80</v>
      </c>
      <c r="R108" s="1" t="s">
        <v>43</v>
      </c>
      <c r="S108" s="1" t="s">
        <v>43</v>
      </c>
      <c r="T108" s="3">
        <v>0</v>
      </c>
      <c r="U108" s="1" t="s">
        <v>44</v>
      </c>
      <c r="V108" s="1" t="s">
        <v>45</v>
      </c>
      <c r="W108" s="1" t="s">
        <v>937</v>
      </c>
      <c r="X108" s="1" t="s">
        <v>46</v>
      </c>
      <c r="Y108" s="1" t="s">
        <v>975</v>
      </c>
      <c r="Z108" s="1" t="s">
        <v>1023</v>
      </c>
      <c r="AA108" s="1" t="s">
        <v>83</v>
      </c>
      <c r="AB108" s="1" t="s">
        <v>977</v>
      </c>
      <c r="AC108" s="1" t="s">
        <v>51</v>
      </c>
      <c r="AD108" s="1" t="s">
        <v>1023</v>
      </c>
      <c r="AE108" s="1" t="s">
        <v>37</v>
      </c>
      <c r="AF108">
        <f t="shared" si="6"/>
        <v>2022</v>
      </c>
      <c r="AG108" t="str">
        <f t="shared" si="7"/>
        <v>ene</v>
      </c>
      <c r="AH108" t="s">
        <v>341</v>
      </c>
      <c r="AI108" t="s">
        <v>2297</v>
      </c>
    </row>
    <row r="109" spans="1:35" hidden="1" x14ac:dyDescent="0.25">
      <c r="A109" s="1" t="s">
        <v>33</v>
      </c>
      <c r="B109" s="1" t="s">
        <v>34</v>
      </c>
      <c r="C109" s="2">
        <v>44592</v>
      </c>
      <c r="D109" s="42" t="str">
        <f t="shared" si="4"/>
        <v>2022</v>
      </c>
      <c r="E109" s="1" t="s">
        <v>73</v>
      </c>
      <c r="F109" s="1" t="s">
        <v>74</v>
      </c>
      <c r="G109" s="1" t="s">
        <v>37</v>
      </c>
      <c r="H109" s="1" t="s">
        <v>937</v>
      </c>
      <c r="I109" s="1" t="s">
        <v>76</v>
      </c>
      <c r="J109" s="3">
        <v>103074</v>
      </c>
      <c r="K109" s="3">
        <v>0</v>
      </c>
      <c r="L109" s="3">
        <f t="shared" si="5"/>
        <v>103074</v>
      </c>
      <c r="M109" s="1" t="s">
        <v>40</v>
      </c>
      <c r="N109" s="88">
        <v>12595533</v>
      </c>
      <c r="O109" s="1" t="s">
        <v>116</v>
      </c>
      <c r="P109" s="1" t="s">
        <v>79</v>
      </c>
      <c r="Q109" s="1" t="s">
        <v>80</v>
      </c>
      <c r="R109" s="1" t="s">
        <v>43</v>
      </c>
      <c r="S109" s="1" t="s">
        <v>43</v>
      </c>
      <c r="T109" s="3">
        <v>0</v>
      </c>
      <c r="U109" s="1" t="s">
        <v>44</v>
      </c>
      <c r="V109" s="1" t="s">
        <v>45</v>
      </c>
      <c r="W109" s="1" t="s">
        <v>937</v>
      </c>
      <c r="X109" s="1" t="s">
        <v>46</v>
      </c>
      <c r="Y109" s="1" t="s">
        <v>975</v>
      </c>
      <c r="Z109" s="1" t="s">
        <v>1023</v>
      </c>
      <c r="AA109" s="1" t="s">
        <v>83</v>
      </c>
      <c r="AB109" s="1" t="s">
        <v>977</v>
      </c>
      <c r="AC109" s="1" t="s">
        <v>51</v>
      </c>
      <c r="AD109" s="1" t="s">
        <v>1023</v>
      </c>
      <c r="AE109" s="1" t="s">
        <v>37</v>
      </c>
      <c r="AF109">
        <f t="shared" si="6"/>
        <v>2022</v>
      </c>
      <c r="AG109" t="str">
        <f t="shared" si="7"/>
        <v>ene</v>
      </c>
      <c r="AH109" t="s">
        <v>63</v>
      </c>
      <c r="AI109" t="s">
        <v>2199</v>
      </c>
    </row>
    <row r="110" spans="1:35" hidden="1" x14ac:dyDescent="0.25">
      <c r="A110" s="1" t="s">
        <v>33</v>
      </c>
      <c r="B110" s="1" t="s">
        <v>34</v>
      </c>
      <c r="C110" s="2">
        <v>44595</v>
      </c>
      <c r="D110" s="42" t="str">
        <f t="shared" si="4"/>
        <v>2022</v>
      </c>
      <c r="E110" s="1" t="s">
        <v>35</v>
      </c>
      <c r="F110" s="1" t="s">
        <v>36</v>
      </c>
      <c r="G110" s="1" t="s">
        <v>37</v>
      </c>
      <c r="H110" s="1" t="s">
        <v>1024</v>
      </c>
      <c r="I110" s="1" t="s">
        <v>1025</v>
      </c>
      <c r="J110" s="3">
        <v>0</v>
      </c>
      <c r="K110" s="3">
        <v>306602</v>
      </c>
      <c r="L110" s="3">
        <f t="shared" si="5"/>
        <v>-306602</v>
      </c>
      <c r="M110" s="1" t="s">
        <v>40</v>
      </c>
      <c r="N110" s="88">
        <v>800088702</v>
      </c>
      <c r="O110" s="1" t="s">
        <v>63</v>
      </c>
      <c r="P110" s="1" t="s">
        <v>37</v>
      </c>
      <c r="Q110" s="1" t="s">
        <v>43</v>
      </c>
      <c r="R110" s="1" t="s">
        <v>43</v>
      </c>
      <c r="S110" s="1" t="s">
        <v>43</v>
      </c>
      <c r="T110" s="3">
        <v>0</v>
      </c>
      <c r="U110" s="1" t="s">
        <v>44</v>
      </c>
      <c r="V110" s="1" t="s">
        <v>45</v>
      </c>
      <c r="W110" s="1" t="s">
        <v>1024</v>
      </c>
      <c r="X110" s="1" t="s">
        <v>46</v>
      </c>
      <c r="Y110" s="1" t="s">
        <v>47</v>
      </c>
      <c r="Z110" s="1" t="s">
        <v>1026</v>
      </c>
      <c r="AA110" s="1" t="s">
        <v>49</v>
      </c>
      <c r="AB110" s="1" t="s">
        <v>918</v>
      </c>
      <c r="AC110" s="1" t="s">
        <v>51</v>
      </c>
      <c r="AD110" s="1" t="s">
        <v>1026</v>
      </c>
      <c r="AE110" s="1" t="s">
        <v>37</v>
      </c>
      <c r="AF110">
        <f t="shared" si="6"/>
        <v>2022</v>
      </c>
      <c r="AG110" t="str">
        <f t="shared" si="7"/>
        <v>feb</v>
      </c>
      <c r="AH110" t="s">
        <v>68</v>
      </c>
      <c r="AI110" t="e">
        <v>#N/A</v>
      </c>
    </row>
    <row r="111" spans="1:35" hidden="1" x14ac:dyDescent="0.25">
      <c r="A111" s="1" t="s">
        <v>33</v>
      </c>
      <c r="B111" s="1" t="s">
        <v>34</v>
      </c>
      <c r="C111" s="2">
        <v>44601</v>
      </c>
      <c r="D111" s="42" t="str">
        <f t="shared" si="4"/>
        <v>2022</v>
      </c>
      <c r="E111" s="1" t="s">
        <v>35</v>
      </c>
      <c r="F111" s="1" t="s">
        <v>36</v>
      </c>
      <c r="G111" s="1" t="s">
        <v>37</v>
      </c>
      <c r="H111" s="1" t="s">
        <v>1027</v>
      </c>
      <c r="I111" s="1" t="s">
        <v>1028</v>
      </c>
      <c r="J111" s="3">
        <v>0</v>
      </c>
      <c r="K111" s="3">
        <v>33804</v>
      </c>
      <c r="L111" s="3">
        <f t="shared" si="5"/>
        <v>-33804</v>
      </c>
      <c r="M111" s="1" t="s">
        <v>40</v>
      </c>
      <c r="N111" s="88">
        <v>900156264</v>
      </c>
      <c r="O111" s="1" t="s">
        <v>68</v>
      </c>
      <c r="P111" s="1" t="s">
        <v>37</v>
      </c>
      <c r="Q111" s="1" t="s">
        <v>43</v>
      </c>
      <c r="R111" s="1" t="s">
        <v>43</v>
      </c>
      <c r="S111" s="1" t="s">
        <v>43</v>
      </c>
      <c r="T111" s="3">
        <v>0</v>
      </c>
      <c r="U111" s="1" t="s">
        <v>44</v>
      </c>
      <c r="V111" s="1" t="s">
        <v>45</v>
      </c>
      <c r="W111" s="1" t="s">
        <v>1027</v>
      </c>
      <c r="X111" s="1" t="s">
        <v>46</v>
      </c>
      <c r="Y111" s="1" t="s">
        <v>47</v>
      </c>
      <c r="Z111" s="1" t="s">
        <v>1029</v>
      </c>
      <c r="AA111" s="1" t="s">
        <v>49</v>
      </c>
      <c r="AB111" s="1" t="s">
        <v>918</v>
      </c>
      <c r="AC111" s="1" t="s">
        <v>51</v>
      </c>
      <c r="AD111" s="1" t="s">
        <v>1029</v>
      </c>
      <c r="AE111" s="1" t="s">
        <v>37</v>
      </c>
      <c r="AF111">
        <f t="shared" si="6"/>
        <v>2022</v>
      </c>
      <c r="AG111" t="str">
        <f t="shared" si="7"/>
        <v>feb</v>
      </c>
      <c r="AH111" t="s">
        <v>68</v>
      </c>
      <c r="AI111" t="e">
        <v>#N/A</v>
      </c>
    </row>
    <row r="112" spans="1:35" hidden="1" x14ac:dyDescent="0.25">
      <c r="A112" s="1" t="s">
        <v>33</v>
      </c>
      <c r="B112" s="1" t="s">
        <v>34</v>
      </c>
      <c r="C112" s="2">
        <v>44601</v>
      </c>
      <c r="D112" s="42" t="str">
        <f t="shared" si="4"/>
        <v>2022</v>
      </c>
      <c r="E112" s="1" t="s">
        <v>35</v>
      </c>
      <c r="F112" s="1" t="s">
        <v>36</v>
      </c>
      <c r="G112" s="1" t="s">
        <v>37</v>
      </c>
      <c r="H112" s="1" t="s">
        <v>1030</v>
      </c>
      <c r="I112" s="1" t="s">
        <v>1031</v>
      </c>
      <c r="J112" s="3">
        <v>0</v>
      </c>
      <c r="K112" s="3">
        <v>1346338</v>
      </c>
      <c r="L112" s="3">
        <f t="shared" si="5"/>
        <v>-1346338</v>
      </c>
      <c r="M112" s="1" t="s">
        <v>40</v>
      </c>
      <c r="N112" s="88">
        <v>900156264</v>
      </c>
      <c r="O112" s="1" t="s">
        <v>68</v>
      </c>
      <c r="P112" s="1" t="s">
        <v>37</v>
      </c>
      <c r="Q112" s="1" t="s">
        <v>43</v>
      </c>
      <c r="R112" s="1" t="s">
        <v>43</v>
      </c>
      <c r="S112" s="1" t="s">
        <v>43</v>
      </c>
      <c r="T112" s="3">
        <v>0</v>
      </c>
      <c r="U112" s="1" t="s">
        <v>44</v>
      </c>
      <c r="V112" s="1" t="s">
        <v>45</v>
      </c>
      <c r="W112" s="1" t="s">
        <v>1030</v>
      </c>
      <c r="X112" s="1" t="s">
        <v>46</v>
      </c>
      <c r="Y112" s="1" t="s">
        <v>47</v>
      </c>
      <c r="Z112" s="1" t="s">
        <v>1032</v>
      </c>
      <c r="AA112" s="1" t="s">
        <v>49</v>
      </c>
      <c r="AB112" s="1" t="s">
        <v>918</v>
      </c>
      <c r="AC112" s="1" t="s">
        <v>51</v>
      </c>
      <c r="AD112" s="1" t="s">
        <v>1032</v>
      </c>
      <c r="AE112" s="1" t="s">
        <v>37</v>
      </c>
      <c r="AF112">
        <f t="shared" si="6"/>
        <v>2022</v>
      </c>
      <c r="AG112" t="str">
        <f t="shared" si="7"/>
        <v>feb</v>
      </c>
      <c r="AH112" t="s">
        <v>63</v>
      </c>
      <c r="AI112" t="e">
        <v>#N/A</v>
      </c>
    </row>
    <row r="113" spans="1:35" hidden="1" x14ac:dyDescent="0.25">
      <c r="A113" s="1" t="s">
        <v>33</v>
      </c>
      <c r="B113" s="1" t="s">
        <v>34</v>
      </c>
      <c r="C113" s="2">
        <v>44607</v>
      </c>
      <c r="D113" s="42" t="str">
        <f t="shared" si="4"/>
        <v>2022</v>
      </c>
      <c r="E113" s="1" t="s">
        <v>35</v>
      </c>
      <c r="F113" s="1" t="s">
        <v>36</v>
      </c>
      <c r="G113" s="1" t="s">
        <v>37</v>
      </c>
      <c r="H113" s="1" t="s">
        <v>1033</v>
      </c>
      <c r="I113" s="1" t="s">
        <v>1034</v>
      </c>
      <c r="J113" s="3">
        <v>0</v>
      </c>
      <c r="K113" s="3">
        <v>100000</v>
      </c>
      <c r="L113" s="3">
        <f t="shared" si="5"/>
        <v>-100000</v>
      </c>
      <c r="M113" s="1" t="s">
        <v>40</v>
      </c>
      <c r="N113" s="88">
        <v>800088702</v>
      </c>
      <c r="O113" s="1" t="s">
        <v>63</v>
      </c>
      <c r="P113" s="1" t="s">
        <v>37</v>
      </c>
      <c r="Q113" s="1" t="s">
        <v>43</v>
      </c>
      <c r="R113" s="1" t="s">
        <v>43</v>
      </c>
      <c r="S113" s="1" t="s">
        <v>43</v>
      </c>
      <c r="T113" s="3">
        <v>0</v>
      </c>
      <c r="U113" s="1" t="s">
        <v>44</v>
      </c>
      <c r="V113" s="1" t="s">
        <v>45</v>
      </c>
      <c r="W113" s="1" t="s">
        <v>1033</v>
      </c>
      <c r="X113" s="1" t="s">
        <v>46</v>
      </c>
      <c r="Y113" s="1" t="s">
        <v>47</v>
      </c>
      <c r="Z113" s="1" t="s">
        <v>1035</v>
      </c>
      <c r="AA113" s="1" t="s">
        <v>49</v>
      </c>
      <c r="AB113" s="1" t="s">
        <v>918</v>
      </c>
      <c r="AC113" s="1" t="s">
        <v>51</v>
      </c>
      <c r="AD113" s="1" t="s">
        <v>1035</v>
      </c>
      <c r="AE113" s="1" t="s">
        <v>37</v>
      </c>
      <c r="AF113">
        <f t="shared" si="6"/>
        <v>2022</v>
      </c>
      <c r="AG113" t="str">
        <f t="shared" si="7"/>
        <v>feb</v>
      </c>
      <c r="AH113" t="s">
        <v>445</v>
      </c>
      <c r="AI113" t="e">
        <v>#N/A</v>
      </c>
    </row>
    <row r="114" spans="1:35" hidden="1" x14ac:dyDescent="0.25">
      <c r="A114" s="1" t="s">
        <v>33</v>
      </c>
      <c r="B114" s="1" t="s">
        <v>34</v>
      </c>
      <c r="C114" s="2">
        <v>44607</v>
      </c>
      <c r="D114" s="42" t="str">
        <f t="shared" si="4"/>
        <v>2022</v>
      </c>
      <c r="E114" s="1" t="s">
        <v>35</v>
      </c>
      <c r="F114" s="1" t="s">
        <v>36</v>
      </c>
      <c r="G114" s="1" t="s">
        <v>37</v>
      </c>
      <c r="H114" s="1" t="s">
        <v>1036</v>
      </c>
      <c r="I114" s="1" t="s">
        <v>1037</v>
      </c>
      <c r="J114" s="3">
        <v>0</v>
      </c>
      <c r="K114" s="3">
        <v>31974</v>
      </c>
      <c r="L114" s="3">
        <f t="shared" si="5"/>
        <v>-31974</v>
      </c>
      <c r="M114" s="1" t="s">
        <v>40</v>
      </c>
      <c r="N114" s="88">
        <v>900226715</v>
      </c>
      <c r="O114" s="1" t="s">
        <v>341</v>
      </c>
      <c r="P114" s="1" t="s">
        <v>37</v>
      </c>
      <c r="Q114" s="1" t="s">
        <v>43</v>
      </c>
      <c r="R114" s="1" t="s">
        <v>43</v>
      </c>
      <c r="S114" s="1" t="s">
        <v>43</v>
      </c>
      <c r="T114" s="3">
        <v>0</v>
      </c>
      <c r="U114" s="1" t="s">
        <v>44</v>
      </c>
      <c r="V114" s="1" t="s">
        <v>45</v>
      </c>
      <c r="W114" s="1" t="s">
        <v>1036</v>
      </c>
      <c r="X114" s="1" t="s">
        <v>46</v>
      </c>
      <c r="Y114" s="1" t="s">
        <v>47</v>
      </c>
      <c r="Z114" s="1" t="s">
        <v>1038</v>
      </c>
      <c r="AA114" s="1" t="s">
        <v>49</v>
      </c>
      <c r="AB114" s="1" t="s">
        <v>918</v>
      </c>
      <c r="AC114" s="1" t="s">
        <v>51</v>
      </c>
      <c r="AD114" s="1" t="s">
        <v>1038</v>
      </c>
      <c r="AE114" s="1" t="s">
        <v>37</v>
      </c>
      <c r="AF114">
        <f t="shared" si="6"/>
        <v>2022</v>
      </c>
      <c r="AG114" t="str">
        <f t="shared" si="7"/>
        <v>feb</v>
      </c>
      <c r="AH114" t="s">
        <v>42</v>
      </c>
      <c r="AI114" t="e">
        <v>#N/A</v>
      </c>
    </row>
    <row r="115" spans="1:35" hidden="1" x14ac:dyDescent="0.25">
      <c r="A115" s="1" t="s">
        <v>33</v>
      </c>
      <c r="B115" s="1" t="s">
        <v>34</v>
      </c>
      <c r="C115" s="2">
        <v>44607</v>
      </c>
      <c r="D115" s="42" t="str">
        <f t="shared" si="4"/>
        <v>2022</v>
      </c>
      <c r="E115" s="1" t="s">
        <v>35</v>
      </c>
      <c r="F115" s="1" t="s">
        <v>36</v>
      </c>
      <c r="G115" s="1" t="s">
        <v>37</v>
      </c>
      <c r="H115" s="1" t="s">
        <v>1039</v>
      </c>
      <c r="I115" s="1" t="s">
        <v>1040</v>
      </c>
      <c r="J115" s="3">
        <v>0</v>
      </c>
      <c r="K115" s="3">
        <v>32439</v>
      </c>
      <c r="L115" s="3">
        <f t="shared" si="5"/>
        <v>-32439</v>
      </c>
      <c r="M115" s="1" t="s">
        <v>40</v>
      </c>
      <c r="N115" s="88">
        <v>900226715</v>
      </c>
      <c r="O115" s="1" t="s">
        <v>341</v>
      </c>
      <c r="P115" s="1" t="s">
        <v>37</v>
      </c>
      <c r="Q115" s="1" t="s">
        <v>43</v>
      </c>
      <c r="R115" s="1" t="s">
        <v>43</v>
      </c>
      <c r="S115" s="1" t="s">
        <v>43</v>
      </c>
      <c r="T115" s="3">
        <v>0</v>
      </c>
      <c r="U115" s="1" t="s">
        <v>44</v>
      </c>
      <c r="V115" s="1" t="s">
        <v>45</v>
      </c>
      <c r="W115" s="1" t="s">
        <v>1039</v>
      </c>
      <c r="X115" s="1" t="s">
        <v>46</v>
      </c>
      <c r="Y115" s="1" t="s">
        <v>47</v>
      </c>
      <c r="Z115" s="1" t="s">
        <v>1041</v>
      </c>
      <c r="AA115" s="1" t="s">
        <v>49</v>
      </c>
      <c r="AB115" s="1" t="s">
        <v>918</v>
      </c>
      <c r="AC115" s="1" t="s">
        <v>51</v>
      </c>
      <c r="AD115" s="1" t="s">
        <v>1041</v>
      </c>
      <c r="AE115" s="1" t="s">
        <v>37</v>
      </c>
      <c r="AF115">
        <f t="shared" si="6"/>
        <v>2022</v>
      </c>
      <c r="AG115" t="str">
        <f t="shared" si="7"/>
        <v>feb</v>
      </c>
      <c r="AH115" t="s">
        <v>63</v>
      </c>
      <c r="AI115" t="e">
        <v>#N/A</v>
      </c>
    </row>
    <row r="116" spans="1:35" hidden="1" x14ac:dyDescent="0.25">
      <c r="A116" s="1" t="s">
        <v>33</v>
      </c>
      <c r="B116" s="1" t="s">
        <v>34</v>
      </c>
      <c r="C116" s="2">
        <v>44617</v>
      </c>
      <c r="D116" s="42" t="str">
        <f t="shared" si="4"/>
        <v>2022</v>
      </c>
      <c r="E116" s="1" t="s">
        <v>35</v>
      </c>
      <c r="F116" s="1" t="s">
        <v>36</v>
      </c>
      <c r="G116" s="1" t="s">
        <v>37</v>
      </c>
      <c r="H116" s="1" t="s">
        <v>529</v>
      </c>
      <c r="I116" s="1" t="s">
        <v>1042</v>
      </c>
      <c r="J116" s="3">
        <v>0</v>
      </c>
      <c r="K116" s="3">
        <v>411927</v>
      </c>
      <c r="L116" s="3">
        <f t="shared" si="5"/>
        <v>-411927</v>
      </c>
      <c r="M116" s="1" t="s">
        <v>40</v>
      </c>
      <c r="N116" s="88">
        <v>900226715</v>
      </c>
      <c r="O116" s="1" t="s">
        <v>341</v>
      </c>
      <c r="P116" s="1" t="s">
        <v>37</v>
      </c>
      <c r="Q116" s="1" t="s">
        <v>43</v>
      </c>
      <c r="R116" s="1" t="s">
        <v>43</v>
      </c>
      <c r="S116" s="1" t="s">
        <v>43</v>
      </c>
      <c r="T116" s="3">
        <v>0</v>
      </c>
      <c r="U116" s="1" t="s">
        <v>44</v>
      </c>
      <c r="V116" s="1" t="s">
        <v>45</v>
      </c>
      <c r="W116" s="1" t="s">
        <v>529</v>
      </c>
      <c r="X116" s="1" t="s">
        <v>46</v>
      </c>
      <c r="Y116" s="1" t="s">
        <v>47</v>
      </c>
      <c r="Z116" s="1" t="s">
        <v>1043</v>
      </c>
      <c r="AA116" s="1" t="s">
        <v>49</v>
      </c>
      <c r="AB116" s="1" t="s">
        <v>918</v>
      </c>
      <c r="AC116" s="1" t="s">
        <v>51</v>
      </c>
      <c r="AD116" s="1" t="s">
        <v>1043</v>
      </c>
      <c r="AE116" s="1" t="s">
        <v>37</v>
      </c>
      <c r="AF116">
        <f t="shared" si="6"/>
        <v>2022</v>
      </c>
      <c r="AG116" t="str">
        <f t="shared" si="7"/>
        <v>feb</v>
      </c>
      <c r="AH116" t="s">
        <v>42</v>
      </c>
      <c r="AI116" t="e">
        <v>#N/A</v>
      </c>
    </row>
    <row r="117" spans="1:35" hidden="1" x14ac:dyDescent="0.25">
      <c r="A117" s="1" t="s">
        <v>33</v>
      </c>
      <c r="B117" s="1" t="s">
        <v>34</v>
      </c>
      <c r="C117" s="2">
        <v>44620</v>
      </c>
      <c r="D117" s="42" t="str">
        <f t="shared" si="4"/>
        <v>2022</v>
      </c>
      <c r="E117" s="1" t="s">
        <v>35</v>
      </c>
      <c r="F117" s="1" t="s">
        <v>36</v>
      </c>
      <c r="G117" s="1" t="s">
        <v>37</v>
      </c>
      <c r="H117" s="1" t="s">
        <v>406</v>
      </c>
      <c r="I117" s="1" t="s">
        <v>1044</v>
      </c>
      <c r="J117" s="3">
        <v>0</v>
      </c>
      <c r="K117" s="3">
        <v>151422</v>
      </c>
      <c r="L117" s="3">
        <f t="shared" si="5"/>
        <v>-151422</v>
      </c>
      <c r="M117" s="1" t="s">
        <v>40</v>
      </c>
      <c r="N117" s="88">
        <v>900226715</v>
      </c>
      <c r="O117" s="1" t="s">
        <v>341</v>
      </c>
      <c r="P117" s="1" t="s">
        <v>37</v>
      </c>
      <c r="Q117" s="1" t="s">
        <v>43</v>
      </c>
      <c r="R117" s="1" t="s">
        <v>43</v>
      </c>
      <c r="S117" s="1" t="s">
        <v>43</v>
      </c>
      <c r="T117" s="3">
        <v>0</v>
      </c>
      <c r="U117" s="1" t="s">
        <v>44</v>
      </c>
      <c r="V117" s="1" t="s">
        <v>45</v>
      </c>
      <c r="W117" s="1" t="s">
        <v>406</v>
      </c>
      <c r="X117" s="1" t="s">
        <v>46</v>
      </c>
      <c r="Y117" s="1" t="s">
        <v>47</v>
      </c>
      <c r="Z117" s="1" t="s">
        <v>1045</v>
      </c>
      <c r="AA117" s="1" t="s">
        <v>49</v>
      </c>
      <c r="AB117" s="1" t="s">
        <v>918</v>
      </c>
      <c r="AC117" s="1" t="s">
        <v>51</v>
      </c>
      <c r="AD117" s="1" t="s">
        <v>1045</v>
      </c>
      <c r="AE117" s="1" t="s">
        <v>37</v>
      </c>
      <c r="AF117">
        <f t="shared" si="6"/>
        <v>2022</v>
      </c>
      <c r="AG117" t="str">
        <f t="shared" si="7"/>
        <v>feb</v>
      </c>
      <c r="AH117" t="s">
        <v>341</v>
      </c>
      <c r="AI117" t="e">
        <v>#N/A</v>
      </c>
    </row>
    <row r="118" spans="1:35" hidden="1" x14ac:dyDescent="0.25">
      <c r="A118" s="1" t="s">
        <v>33</v>
      </c>
      <c r="B118" s="1" t="s">
        <v>34</v>
      </c>
      <c r="C118" s="2">
        <v>44620</v>
      </c>
      <c r="D118" s="42" t="str">
        <f t="shared" si="4"/>
        <v>2022</v>
      </c>
      <c r="E118" s="1" t="s">
        <v>73</v>
      </c>
      <c r="F118" s="1" t="s">
        <v>74</v>
      </c>
      <c r="G118" s="1" t="s">
        <v>37</v>
      </c>
      <c r="H118" s="1" t="s">
        <v>940</v>
      </c>
      <c r="I118" s="1" t="s">
        <v>76</v>
      </c>
      <c r="J118" s="3">
        <v>33334</v>
      </c>
      <c r="K118" s="3">
        <v>0</v>
      </c>
      <c r="L118" s="3">
        <f t="shared" si="5"/>
        <v>33334</v>
      </c>
      <c r="M118" s="1" t="s">
        <v>40</v>
      </c>
      <c r="N118" s="88">
        <v>73202722</v>
      </c>
      <c r="O118" s="1" t="s">
        <v>487</v>
      </c>
      <c r="P118" s="1" t="s">
        <v>79</v>
      </c>
      <c r="Q118" s="1" t="s">
        <v>80</v>
      </c>
      <c r="R118" s="1" t="s">
        <v>43</v>
      </c>
      <c r="S118" s="1" t="s">
        <v>43</v>
      </c>
      <c r="T118" s="3">
        <v>0</v>
      </c>
      <c r="U118" s="1" t="s">
        <v>44</v>
      </c>
      <c r="V118" s="1" t="s">
        <v>45</v>
      </c>
      <c r="W118" s="1" t="s">
        <v>940</v>
      </c>
      <c r="X118" s="1" t="s">
        <v>46</v>
      </c>
      <c r="Y118" s="1" t="s">
        <v>912</v>
      </c>
      <c r="Z118" s="1" t="s">
        <v>1046</v>
      </c>
      <c r="AA118" s="1" t="s">
        <v>83</v>
      </c>
      <c r="AB118" s="1" t="s">
        <v>914</v>
      </c>
      <c r="AC118" s="1" t="s">
        <v>51</v>
      </c>
      <c r="AD118" s="1" t="s">
        <v>1046</v>
      </c>
      <c r="AE118" s="1" t="s">
        <v>37</v>
      </c>
      <c r="AF118">
        <f t="shared" si="6"/>
        <v>2022</v>
      </c>
      <c r="AG118" t="str">
        <f t="shared" si="7"/>
        <v>feb</v>
      </c>
      <c r="AH118" t="s">
        <v>445</v>
      </c>
      <c r="AI118" t="s">
        <v>2197</v>
      </c>
    </row>
    <row r="119" spans="1:35" hidden="1" x14ac:dyDescent="0.25">
      <c r="A119" s="1" t="s">
        <v>33</v>
      </c>
      <c r="B119" s="1" t="s">
        <v>34</v>
      </c>
      <c r="C119" s="2">
        <v>44620</v>
      </c>
      <c r="D119" s="42" t="str">
        <f t="shared" si="4"/>
        <v>2022</v>
      </c>
      <c r="E119" s="1" t="s">
        <v>73</v>
      </c>
      <c r="F119" s="1" t="s">
        <v>74</v>
      </c>
      <c r="G119" s="1" t="s">
        <v>37</v>
      </c>
      <c r="H119" s="1" t="s">
        <v>940</v>
      </c>
      <c r="I119" s="1" t="s">
        <v>76</v>
      </c>
      <c r="J119" s="3">
        <v>500000</v>
      </c>
      <c r="K119" s="3">
        <v>0</v>
      </c>
      <c r="L119" s="3">
        <f t="shared" si="5"/>
        <v>500000</v>
      </c>
      <c r="M119" s="1" t="s">
        <v>40</v>
      </c>
      <c r="N119" s="88">
        <v>1047370459</v>
      </c>
      <c r="O119" s="1" t="s">
        <v>140</v>
      </c>
      <c r="P119" s="1" t="s">
        <v>79</v>
      </c>
      <c r="Q119" s="1" t="s">
        <v>80</v>
      </c>
      <c r="R119" s="1" t="s">
        <v>43</v>
      </c>
      <c r="S119" s="1" t="s">
        <v>43</v>
      </c>
      <c r="T119" s="3">
        <v>0</v>
      </c>
      <c r="U119" s="1" t="s">
        <v>44</v>
      </c>
      <c r="V119" s="1" t="s">
        <v>45</v>
      </c>
      <c r="W119" s="1" t="s">
        <v>940</v>
      </c>
      <c r="X119" s="1" t="s">
        <v>46</v>
      </c>
      <c r="Y119" s="1" t="s">
        <v>912</v>
      </c>
      <c r="Z119" s="1" t="s">
        <v>1046</v>
      </c>
      <c r="AA119" s="1" t="s">
        <v>83</v>
      </c>
      <c r="AB119" s="1" t="s">
        <v>914</v>
      </c>
      <c r="AC119" s="1" t="s">
        <v>51</v>
      </c>
      <c r="AD119" s="1" t="s">
        <v>1046</v>
      </c>
      <c r="AE119" s="1" t="s">
        <v>37</v>
      </c>
      <c r="AF119">
        <f t="shared" si="6"/>
        <v>2022</v>
      </c>
      <c r="AG119" t="str">
        <f t="shared" si="7"/>
        <v>feb</v>
      </c>
      <c r="AH119" t="s">
        <v>42</v>
      </c>
      <c r="AI119" t="s">
        <v>2192</v>
      </c>
    </row>
    <row r="120" spans="1:35" hidden="1" x14ac:dyDescent="0.25">
      <c r="A120" s="1" t="s">
        <v>33</v>
      </c>
      <c r="B120" s="1" t="s">
        <v>34</v>
      </c>
      <c r="C120" s="2">
        <v>44620</v>
      </c>
      <c r="D120" s="42" t="str">
        <f t="shared" si="4"/>
        <v>2022</v>
      </c>
      <c r="E120" s="1" t="s">
        <v>73</v>
      </c>
      <c r="F120" s="1" t="s">
        <v>74</v>
      </c>
      <c r="G120" s="1" t="s">
        <v>37</v>
      </c>
      <c r="H120" s="1" t="s">
        <v>940</v>
      </c>
      <c r="I120" s="1" t="s">
        <v>76</v>
      </c>
      <c r="J120" s="3">
        <v>34963</v>
      </c>
      <c r="K120" s="3">
        <v>0</v>
      </c>
      <c r="L120" s="3">
        <f t="shared" si="5"/>
        <v>34963</v>
      </c>
      <c r="M120" s="1" t="s">
        <v>40</v>
      </c>
      <c r="N120" s="88">
        <v>73106822</v>
      </c>
      <c r="O120" s="1" t="s">
        <v>465</v>
      </c>
      <c r="P120" s="1" t="s">
        <v>79</v>
      </c>
      <c r="Q120" s="1" t="s">
        <v>80</v>
      </c>
      <c r="R120" s="1" t="s">
        <v>43</v>
      </c>
      <c r="S120" s="1" t="s">
        <v>43</v>
      </c>
      <c r="T120" s="3">
        <v>0</v>
      </c>
      <c r="U120" s="1" t="s">
        <v>44</v>
      </c>
      <c r="V120" s="1" t="s">
        <v>45</v>
      </c>
      <c r="W120" s="1" t="s">
        <v>940</v>
      </c>
      <c r="X120" s="1" t="s">
        <v>46</v>
      </c>
      <c r="Y120" s="1" t="s">
        <v>912</v>
      </c>
      <c r="Z120" s="1" t="s">
        <v>1046</v>
      </c>
      <c r="AA120" s="1" t="s">
        <v>83</v>
      </c>
      <c r="AB120" s="1" t="s">
        <v>914</v>
      </c>
      <c r="AC120" s="1" t="s">
        <v>51</v>
      </c>
      <c r="AD120" s="1" t="s">
        <v>1046</v>
      </c>
      <c r="AE120" s="1" t="s">
        <v>37</v>
      </c>
      <c r="AF120">
        <f t="shared" si="6"/>
        <v>2022</v>
      </c>
      <c r="AG120" t="str">
        <f t="shared" si="7"/>
        <v>feb</v>
      </c>
      <c r="AH120" t="s">
        <v>42</v>
      </c>
      <c r="AI120" t="s">
        <v>2192</v>
      </c>
    </row>
    <row r="121" spans="1:35" hidden="1" x14ac:dyDescent="0.25">
      <c r="A121" s="1" t="s">
        <v>33</v>
      </c>
      <c r="B121" s="1" t="s">
        <v>34</v>
      </c>
      <c r="C121" s="2">
        <v>44620</v>
      </c>
      <c r="D121" s="42" t="str">
        <f t="shared" si="4"/>
        <v>2022</v>
      </c>
      <c r="E121" s="1" t="s">
        <v>73</v>
      </c>
      <c r="F121" s="1" t="s">
        <v>74</v>
      </c>
      <c r="G121" s="1" t="s">
        <v>37</v>
      </c>
      <c r="H121" s="1" t="s">
        <v>940</v>
      </c>
      <c r="I121" s="1" t="s">
        <v>76</v>
      </c>
      <c r="J121" s="3">
        <v>33334</v>
      </c>
      <c r="K121" s="3">
        <v>0</v>
      </c>
      <c r="L121" s="3">
        <f t="shared" si="5"/>
        <v>33334</v>
      </c>
      <c r="M121" s="1" t="s">
        <v>40</v>
      </c>
      <c r="N121" s="88">
        <v>73121602</v>
      </c>
      <c r="O121" s="1" t="s">
        <v>353</v>
      </c>
      <c r="P121" s="1" t="s">
        <v>79</v>
      </c>
      <c r="Q121" s="1" t="s">
        <v>80</v>
      </c>
      <c r="R121" s="1" t="s">
        <v>43</v>
      </c>
      <c r="S121" s="1" t="s">
        <v>43</v>
      </c>
      <c r="T121" s="3">
        <v>0</v>
      </c>
      <c r="U121" s="1" t="s">
        <v>44</v>
      </c>
      <c r="V121" s="1" t="s">
        <v>45</v>
      </c>
      <c r="W121" s="1" t="s">
        <v>940</v>
      </c>
      <c r="X121" s="1" t="s">
        <v>46</v>
      </c>
      <c r="Y121" s="1" t="s">
        <v>912</v>
      </c>
      <c r="Z121" s="1" t="s">
        <v>1046</v>
      </c>
      <c r="AA121" s="1" t="s">
        <v>83</v>
      </c>
      <c r="AB121" s="1" t="s">
        <v>914</v>
      </c>
      <c r="AC121" s="1" t="s">
        <v>51</v>
      </c>
      <c r="AD121" s="1" t="s">
        <v>1046</v>
      </c>
      <c r="AE121" s="1" t="s">
        <v>37</v>
      </c>
      <c r="AF121">
        <f t="shared" si="6"/>
        <v>2022</v>
      </c>
      <c r="AG121" t="str">
        <f t="shared" si="7"/>
        <v>feb</v>
      </c>
      <c r="AH121" t="s">
        <v>42</v>
      </c>
      <c r="AI121" t="s">
        <v>2192</v>
      </c>
    </row>
    <row r="122" spans="1:35" hidden="1" x14ac:dyDescent="0.25">
      <c r="A122" s="1" t="s">
        <v>33</v>
      </c>
      <c r="B122" s="1" t="s">
        <v>34</v>
      </c>
      <c r="C122" s="2">
        <v>44620</v>
      </c>
      <c r="D122" s="42" t="str">
        <f t="shared" si="4"/>
        <v>2022</v>
      </c>
      <c r="E122" s="1" t="s">
        <v>73</v>
      </c>
      <c r="F122" s="1" t="s">
        <v>74</v>
      </c>
      <c r="G122" s="1" t="s">
        <v>37</v>
      </c>
      <c r="H122" s="1" t="s">
        <v>940</v>
      </c>
      <c r="I122" s="1" t="s">
        <v>76</v>
      </c>
      <c r="J122" s="3">
        <v>36044</v>
      </c>
      <c r="K122" s="3">
        <v>0</v>
      </c>
      <c r="L122" s="3">
        <f t="shared" si="5"/>
        <v>36044</v>
      </c>
      <c r="M122" s="1" t="s">
        <v>40</v>
      </c>
      <c r="N122" s="88">
        <v>73131436</v>
      </c>
      <c r="O122" s="1" t="s">
        <v>153</v>
      </c>
      <c r="P122" s="1" t="s">
        <v>79</v>
      </c>
      <c r="Q122" s="1" t="s">
        <v>80</v>
      </c>
      <c r="R122" s="1" t="s">
        <v>43</v>
      </c>
      <c r="S122" s="1" t="s">
        <v>43</v>
      </c>
      <c r="T122" s="3">
        <v>0</v>
      </c>
      <c r="U122" s="1" t="s">
        <v>44</v>
      </c>
      <c r="V122" s="1" t="s">
        <v>45</v>
      </c>
      <c r="W122" s="1" t="s">
        <v>940</v>
      </c>
      <c r="X122" s="1" t="s">
        <v>46</v>
      </c>
      <c r="Y122" s="1" t="s">
        <v>912</v>
      </c>
      <c r="Z122" s="1" t="s">
        <v>1046</v>
      </c>
      <c r="AA122" s="1" t="s">
        <v>83</v>
      </c>
      <c r="AB122" s="1" t="s">
        <v>914</v>
      </c>
      <c r="AC122" s="1" t="s">
        <v>51</v>
      </c>
      <c r="AD122" s="1" t="s">
        <v>1046</v>
      </c>
      <c r="AE122" s="1" t="s">
        <v>37</v>
      </c>
      <c r="AF122">
        <f t="shared" si="6"/>
        <v>2022</v>
      </c>
      <c r="AG122" t="str">
        <f t="shared" si="7"/>
        <v>feb</v>
      </c>
      <c r="AH122" t="s">
        <v>42</v>
      </c>
      <c r="AI122" t="s">
        <v>2192</v>
      </c>
    </row>
    <row r="123" spans="1:35" hidden="1" x14ac:dyDescent="0.25">
      <c r="A123" s="1" t="s">
        <v>33</v>
      </c>
      <c r="B123" s="1" t="s">
        <v>34</v>
      </c>
      <c r="C123" s="2">
        <v>44620</v>
      </c>
      <c r="D123" s="42" t="str">
        <f t="shared" si="4"/>
        <v>2022</v>
      </c>
      <c r="E123" s="1" t="s">
        <v>73</v>
      </c>
      <c r="F123" s="1" t="s">
        <v>74</v>
      </c>
      <c r="G123" s="1" t="s">
        <v>37</v>
      </c>
      <c r="H123" s="1" t="s">
        <v>940</v>
      </c>
      <c r="I123" s="1" t="s">
        <v>76</v>
      </c>
      <c r="J123" s="3">
        <v>37742</v>
      </c>
      <c r="K123" s="3">
        <v>0</v>
      </c>
      <c r="L123" s="3">
        <f t="shared" si="5"/>
        <v>37742</v>
      </c>
      <c r="M123" s="1" t="s">
        <v>40</v>
      </c>
      <c r="N123" s="88">
        <v>7959129</v>
      </c>
      <c r="O123" s="1" t="s">
        <v>846</v>
      </c>
      <c r="P123" s="1" t="s">
        <v>79</v>
      </c>
      <c r="Q123" s="1" t="s">
        <v>80</v>
      </c>
      <c r="R123" s="1" t="s">
        <v>43</v>
      </c>
      <c r="S123" s="1" t="s">
        <v>43</v>
      </c>
      <c r="T123" s="3">
        <v>0</v>
      </c>
      <c r="U123" s="1" t="s">
        <v>44</v>
      </c>
      <c r="V123" s="1" t="s">
        <v>45</v>
      </c>
      <c r="W123" s="1" t="s">
        <v>940</v>
      </c>
      <c r="X123" s="1" t="s">
        <v>46</v>
      </c>
      <c r="Y123" s="1" t="s">
        <v>912</v>
      </c>
      <c r="Z123" s="1" t="s">
        <v>1046</v>
      </c>
      <c r="AA123" s="1" t="s">
        <v>83</v>
      </c>
      <c r="AB123" s="1" t="s">
        <v>914</v>
      </c>
      <c r="AC123" s="1" t="s">
        <v>51</v>
      </c>
      <c r="AD123" s="1" t="s">
        <v>1046</v>
      </c>
      <c r="AE123" s="1" t="s">
        <v>37</v>
      </c>
      <c r="AF123">
        <f t="shared" si="6"/>
        <v>2022</v>
      </c>
      <c r="AG123" t="str">
        <f t="shared" si="7"/>
        <v>feb</v>
      </c>
      <c r="AH123" t="s">
        <v>341</v>
      </c>
      <c r="AI123" t="s">
        <v>2192</v>
      </c>
    </row>
    <row r="124" spans="1:35" hidden="1" x14ac:dyDescent="0.25">
      <c r="A124" s="1" t="s">
        <v>33</v>
      </c>
      <c r="B124" s="1" t="s">
        <v>34</v>
      </c>
      <c r="C124" s="2">
        <v>44620</v>
      </c>
      <c r="D124" s="42" t="str">
        <f t="shared" si="4"/>
        <v>2022</v>
      </c>
      <c r="E124" s="1" t="s">
        <v>73</v>
      </c>
      <c r="F124" s="1" t="s">
        <v>74</v>
      </c>
      <c r="G124" s="1" t="s">
        <v>37</v>
      </c>
      <c r="H124" s="1" t="s">
        <v>940</v>
      </c>
      <c r="I124" s="1" t="s">
        <v>76</v>
      </c>
      <c r="J124" s="3">
        <v>37275</v>
      </c>
      <c r="K124" s="3">
        <v>0</v>
      </c>
      <c r="L124" s="3">
        <f t="shared" si="5"/>
        <v>37275</v>
      </c>
      <c r="M124" s="1" t="s">
        <v>40</v>
      </c>
      <c r="N124" s="88">
        <v>9104112</v>
      </c>
      <c r="O124" s="1" t="s">
        <v>572</v>
      </c>
      <c r="P124" s="1" t="s">
        <v>79</v>
      </c>
      <c r="Q124" s="1" t="s">
        <v>80</v>
      </c>
      <c r="R124" s="1" t="s">
        <v>43</v>
      </c>
      <c r="S124" s="1" t="s">
        <v>43</v>
      </c>
      <c r="T124" s="3">
        <v>0</v>
      </c>
      <c r="U124" s="1" t="s">
        <v>44</v>
      </c>
      <c r="V124" s="1" t="s">
        <v>45</v>
      </c>
      <c r="W124" s="1" t="s">
        <v>940</v>
      </c>
      <c r="X124" s="1" t="s">
        <v>46</v>
      </c>
      <c r="Y124" s="1" t="s">
        <v>912</v>
      </c>
      <c r="Z124" s="1" t="s">
        <v>1046</v>
      </c>
      <c r="AA124" s="1" t="s">
        <v>83</v>
      </c>
      <c r="AB124" s="1" t="s">
        <v>914</v>
      </c>
      <c r="AC124" s="1" t="s">
        <v>51</v>
      </c>
      <c r="AD124" s="1" t="s">
        <v>1046</v>
      </c>
      <c r="AE124" s="1" t="s">
        <v>37</v>
      </c>
      <c r="AF124">
        <f t="shared" si="6"/>
        <v>2022</v>
      </c>
      <c r="AG124" t="str">
        <f t="shared" si="7"/>
        <v>feb</v>
      </c>
      <c r="AH124" t="s">
        <v>63</v>
      </c>
      <c r="AI124" t="s">
        <v>2297</v>
      </c>
    </row>
    <row r="125" spans="1:35" hidden="1" x14ac:dyDescent="0.25">
      <c r="A125" s="1" t="s">
        <v>33</v>
      </c>
      <c r="B125" s="1" t="s">
        <v>34</v>
      </c>
      <c r="C125" s="2">
        <v>44620</v>
      </c>
      <c r="D125" s="42" t="str">
        <f t="shared" si="4"/>
        <v>2022</v>
      </c>
      <c r="E125" s="1" t="s">
        <v>73</v>
      </c>
      <c r="F125" s="1" t="s">
        <v>74</v>
      </c>
      <c r="G125" s="1" t="s">
        <v>37</v>
      </c>
      <c r="H125" s="1" t="s">
        <v>940</v>
      </c>
      <c r="I125" s="1" t="s">
        <v>76</v>
      </c>
      <c r="J125" s="3">
        <v>0</v>
      </c>
      <c r="K125" s="3">
        <v>37275</v>
      </c>
      <c r="L125" s="3">
        <f t="shared" si="5"/>
        <v>-37275</v>
      </c>
      <c r="M125" s="1" t="s">
        <v>40</v>
      </c>
      <c r="N125" s="88">
        <v>9104112</v>
      </c>
      <c r="O125" s="1" t="s">
        <v>572</v>
      </c>
      <c r="P125" s="1" t="s">
        <v>79</v>
      </c>
      <c r="Q125" s="1" t="s">
        <v>80</v>
      </c>
      <c r="R125" s="1" t="s">
        <v>43</v>
      </c>
      <c r="S125" s="1" t="s">
        <v>43</v>
      </c>
      <c r="T125" s="3">
        <v>0</v>
      </c>
      <c r="U125" s="1" t="s">
        <v>44</v>
      </c>
      <c r="V125" s="1" t="s">
        <v>45</v>
      </c>
      <c r="W125" s="1" t="s">
        <v>940</v>
      </c>
      <c r="X125" s="1" t="s">
        <v>46</v>
      </c>
      <c r="Y125" s="1" t="s">
        <v>912</v>
      </c>
      <c r="Z125" s="1" t="s">
        <v>1046</v>
      </c>
      <c r="AA125" s="1" t="s">
        <v>83</v>
      </c>
      <c r="AB125" s="1" t="s">
        <v>914</v>
      </c>
      <c r="AC125" s="1" t="s">
        <v>51</v>
      </c>
      <c r="AD125" s="1" t="s">
        <v>1046</v>
      </c>
      <c r="AE125" s="1" t="s">
        <v>37</v>
      </c>
      <c r="AF125">
        <f t="shared" si="6"/>
        <v>2022</v>
      </c>
      <c r="AG125" t="str">
        <f t="shared" si="7"/>
        <v>feb</v>
      </c>
      <c r="AH125" t="s">
        <v>63</v>
      </c>
      <c r="AI125" t="s">
        <v>2297</v>
      </c>
    </row>
    <row r="126" spans="1:35" hidden="1" x14ac:dyDescent="0.25">
      <c r="A126" s="1" t="s">
        <v>33</v>
      </c>
      <c r="B126" s="1" t="s">
        <v>34</v>
      </c>
      <c r="C126" s="2">
        <v>44620</v>
      </c>
      <c r="D126" s="42" t="str">
        <f t="shared" si="4"/>
        <v>2022</v>
      </c>
      <c r="E126" s="1" t="s">
        <v>73</v>
      </c>
      <c r="F126" s="1" t="s">
        <v>74</v>
      </c>
      <c r="G126" s="1" t="s">
        <v>37</v>
      </c>
      <c r="H126" s="1" t="s">
        <v>940</v>
      </c>
      <c r="I126" s="1" t="s">
        <v>76</v>
      </c>
      <c r="J126" s="3">
        <v>402068</v>
      </c>
      <c r="K126" s="3">
        <v>0</v>
      </c>
      <c r="L126" s="3">
        <f t="shared" si="5"/>
        <v>402068</v>
      </c>
      <c r="M126" s="1" t="s">
        <v>40</v>
      </c>
      <c r="N126" s="88">
        <v>10885706</v>
      </c>
      <c r="O126" s="1" t="s">
        <v>534</v>
      </c>
      <c r="P126" s="1" t="s">
        <v>79</v>
      </c>
      <c r="Q126" s="1" t="s">
        <v>80</v>
      </c>
      <c r="R126" s="1" t="s">
        <v>43</v>
      </c>
      <c r="S126" s="1" t="s">
        <v>43</v>
      </c>
      <c r="T126" s="3">
        <v>0</v>
      </c>
      <c r="U126" s="1" t="s">
        <v>44</v>
      </c>
      <c r="V126" s="1" t="s">
        <v>45</v>
      </c>
      <c r="W126" s="1" t="s">
        <v>940</v>
      </c>
      <c r="X126" s="1" t="s">
        <v>46</v>
      </c>
      <c r="Y126" s="1" t="s">
        <v>912</v>
      </c>
      <c r="Z126" s="1" t="s">
        <v>1046</v>
      </c>
      <c r="AA126" s="1" t="s">
        <v>83</v>
      </c>
      <c r="AB126" s="1" t="s">
        <v>914</v>
      </c>
      <c r="AC126" s="1" t="s">
        <v>51</v>
      </c>
      <c r="AD126" s="1" t="s">
        <v>1046</v>
      </c>
      <c r="AE126" s="1" t="s">
        <v>37</v>
      </c>
      <c r="AF126">
        <f t="shared" si="6"/>
        <v>2022</v>
      </c>
      <c r="AG126" t="str">
        <f t="shared" si="7"/>
        <v>feb</v>
      </c>
      <c r="AH126" t="s">
        <v>42</v>
      </c>
      <c r="AI126" t="s">
        <v>2202</v>
      </c>
    </row>
    <row r="127" spans="1:35" hidden="1" x14ac:dyDescent="0.25">
      <c r="A127" s="1" t="s">
        <v>33</v>
      </c>
      <c r="B127" s="1" t="s">
        <v>34</v>
      </c>
      <c r="C127" s="2">
        <v>44620</v>
      </c>
      <c r="D127" s="42" t="str">
        <f t="shared" si="4"/>
        <v>2022</v>
      </c>
      <c r="E127" s="1" t="s">
        <v>73</v>
      </c>
      <c r="F127" s="1" t="s">
        <v>74</v>
      </c>
      <c r="G127" s="1" t="s">
        <v>37</v>
      </c>
      <c r="H127" s="1" t="s">
        <v>940</v>
      </c>
      <c r="I127" s="1" t="s">
        <v>76</v>
      </c>
      <c r="J127" s="3">
        <v>33334</v>
      </c>
      <c r="K127" s="3">
        <v>0</v>
      </c>
      <c r="L127" s="3">
        <f t="shared" si="5"/>
        <v>33334</v>
      </c>
      <c r="M127" s="1" t="s">
        <v>40</v>
      </c>
      <c r="N127" s="88">
        <v>73109356</v>
      </c>
      <c r="O127" s="1" t="s">
        <v>118</v>
      </c>
      <c r="P127" s="1" t="s">
        <v>79</v>
      </c>
      <c r="Q127" s="1" t="s">
        <v>80</v>
      </c>
      <c r="R127" s="1" t="s">
        <v>43</v>
      </c>
      <c r="S127" s="1" t="s">
        <v>43</v>
      </c>
      <c r="T127" s="3">
        <v>0</v>
      </c>
      <c r="U127" s="1" t="s">
        <v>44</v>
      </c>
      <c r="V127" s="1" t="s">
        <v>45</v>
      </c>
      <c r="W127" s="1" t="s">
        <v>940</v>
      </c>
      <c r="X127" s="1" t="s">
        <v>46</v>
      </c>
      <c r="Y127" s="1" t="s">
        <v>912</v>
      </c>
      <c r="Z127" s="1" t="s">
        <v>1046</v>
      </c>
      <c r="AA127" s="1" t="s">
        <v>83</v>
      </c>
      <c r="AB127" s="1" t="s">
        <v>914</v>
      </c>
      <c r="AC127" s="1" t="s">
        <v>51</v>
      </c>
      <c r="AD127" s="1" t="s">
        <v>1046</v>
      </c>
      <c r="AE127" s="1" t="s">
        <v>37</v>
      </c>
      <c r="AF127">
        <f t="shared" si="6"/>
        <v>2022</v>
      </c>
      <c r="AG127" t="str">
        <f t="shared" si="7"/>
        <v>feb</v>
      </c>
      <c r="AH127" t="s">
        <v>42</v>
      </c>
      <c r="AI127" t="s">
        <v>2193</v>
      </c>
    </row>
    <row r="128" spans="1:35" hidden="1" x14ac:dyDescent="0.25">
      <c r="A128" s="1" t="s">
        <v>33</v>
      </c>
      <c r="B128" s="1" t="s">
        <v>34</v>
      </c>
      <c r="C128" s="2">
        <v>44620</v>
      </c>
      <c r="D128" s="42" t="str">
        <f t="shared" si="4"/>
        <v>2022</v>
      </c>
      <c r="E128" s="1" t="s">
        <v>73</v>
      </c>
      <c r="F128" s="1" t="s">
        <v>74</v>
      </c>
      <c r="G128" s="1" t="s">
        <v>37</v>
      </c>
      <c r="H128" s="1" t="s">
        <v>940</v>
      </c>
      <c r="I128" s="1" t="s">
        <v>76</v>
      </c>
      <c r="J128" s="3">
        <v>100000</v>
      </c>
      <c r="K128" s="3">
        <v>0</v>
      </c>
      <c r="L128" s="3">
        <f t="shared" si="5"/>
        <v>100000</v>
      </c>
      <c r="M128" s="1" t="s">
        <v>40</v>
      </c>
      <c r="N128" s="88">
        <v>73576572</v>
      </c>
      <c r="O128" s="1" t="s">
        <v>134</v>
      </c>
      <c r="P128" s="1" t="s">
        <v>79</v>
      </c>
      <c r="Q128" s="1" t="s">
        <v>80</v>
      </c>
      <c r="R128" s="1" t="s">
        <v>43</v>
      </c>
      <c r="S128" s="1" t="s">
        <v>43</v>
      </c>
      <c r="T128" s="3">
        <v>0</v>
      </c>
      <c r="U128" s="1" t="s">
        <v>44</v>
      </c>
      <c r="V128" s="1" t="s">
        <v>45</v>
      </c>
      <c r="W128" s="1" t="s">
        <v>940</v>
      </c>
      <c r="X128" s="1" t="s">
        <v>46</v>
      </c>
      <c r="Y128" s="1" t="s">
        <v>912</v>
      </c>
      <c r="Z128" s="1" t="s">
        <v>1046</v>
      </c>
      <c r="AA128" s="1" t="s">
        <v>83</v>
      </c>
      <c r="AB128" s="1" t="s">
        <v>914</v>
      </c>
      <c r="AC128" s="1" t="s">
        <v>51</v>
      </c>
      <c r="AD128" s="1" t="s">
        <v>1046</v>
      </c>
      <c r="AE128" s="1" t="s">
        <v>37</v>
      </c>
      <c r="AF128">
        <f t="shared" si="6"/>
        <v>2022</v>
      </c>
      <c r="AG128" t="str">
        <f t="shared" si="7"/>
        <v>feb</v>
      </c>
      <c r="AH128" t="s">
        <v>42</v>
      </c>
      <c r="AI128" t="s">
        <v>2193</v>
      </c>
    </row>
    <row r="129" spans="1:35" hidden="1" x14ac:dyDescent="0.25">
      <c r="A129" s="1" t="s">
        <v>33</v>
      </c>
      <c r="B129" s="1" t="s">
        <v>34</v>
      </c>
      <c r="C129" s="2">
        <v>44620</v>
      </c>
      <c r="D129" s="42" t="str">
        <f t="shared" si="4"/>
        <v>2022</v>
      </c>
      <c r="E129" s="1" t="s">
        <v>73</v>
      </c>
      <c r="F129" s="1" t="s">
        <v>74</v>
      </c>
      <c r="G129" s="1" t="s">
        <v>37</v>
      </c>
      <c r="H129" s="1" t="s">
        <v>940</v>
      </c>
      <c r="I129" s="1" t="s">
        <v>76</v>
      </c>
      <c r="J129" s="3">
        <v>36498</v>
      </c>
      <c r="K129" s="3">
        <v>0</v>
      </c>
      <c r="L129" s="3">
        <f t="shared" si="5"/>
        <v>36498</v>
      </c>
      <c r="M129" s="1" t="s">
        <v>40</v>
      </c>
      <c r="N129" s="88">
        <v>92031290</v>
      </c>
      <c r="O129" s="1" t="s">
        <v>136</v>
      </c>
      <c r="P129" s="1" t="s">
        <v>79</v>
      </c>
      <c r="Q129" s="1" t="s">
        <v>80</v>
      </c>
      <c r="R129" s="1" t="s">
        <v>43</v>
      </c>
      <c r="S129" s="1" t="s">
        <v>43</v>
      </c>
      <c r="T129" s="3">
        <v>0</v>
      </c>
      <c r="U129" s="1" t="s">
        <v>44</v>
      </c>
      <c r="V129" s="1" t="s">
        <v>45</v>
      </c>
      <c r="W129" s="1" t="s">
        <v>940</v>
      </c>
      <c r="X129" s="1" t="s">
        <v>46</v>
      </c>
      <c r="Y129" s="1" t="s">
        <v>912</v>
      </c>
      <c r="Z129" s="1" t="s">
        <v>1046</v>
      </c>
      <c r="AA129" s="1" t="s">
        <v>83</v>
      </c>
      <c r="AB129" s="1" t="s">
        <v>914</v>
      </c>
      <c r="AC129" s="1" t="s">
        <v>51</v>
      </c>
      <c r="AD129" s="1" t="s">
        <v>1046</v>
      </c>
      <c r="AE129" s="1" t="s">
        <v>37</v>
      </c>
      <c r="AF129">
        <f t="shared" si="6"/>
        <v>2022</v>
      </c>
      <c r="AG129" t="str">
        <f t="shared" si="7"/>
        <v>feb</v>
      </c>
      <c r="AH129" t="s">
        <v>42</v>
      </c>
      <c r="AI129" t="s">
        <v>2202</v>
      </c>
    </row>
    <row r="130" spans="1:35" hidden="1" x14ac:dyDescent="0.25">
      <c r="A130" s="1" t="s">
        <v>33</v>
      </c>
      <c r="B130" s="1" t="s">
        <v>34</v>
      </c>
      <c r="C130" s="2">
        <v>44620</v>
      </c>
      <c r="D130" s="42" t="str">
        <f t="shared" si="4"/>
        <v>2022</v>
      </c>
      <c r="E130" s="1" t="s">
        <v>73</v>
      </c>
      <c r="F130" s="1" t="s">
        <v>74</v>
      </c>
      <c r="G130" s="1" t="s">
        <v>37</v>
      </c>
      <c r="H130" s="1" t="s">
        <v>940</v>
      </c>
      <c r="I130" s="1" t="s">
        <v>76</v>
      </c>
      <c r="J130" s="3">
        <v>466667</v>
      </c>
      <c r="K130" s="3">
        <v>0</v>
      </c>
      <c r="L130" s="3">
        <f t="shared" si="5"/>
        <v>466667</v>
      </c>
      <c r="M130" s="1" t="s">
        <v>40</v>
      </c>
      <c r="N130" s="88">
        <v>1049825736</v>
      </c>
      <c r="O130" s="1" t="s">
        <v>538</v>
      </c>
      <c r="P130" s="1" t="s">
        <v>79</v>
      </c>
      <c r="Q130" s="1" t="s">
        <v>80</v>
      </c>
      <c r="R130" s="1" t="s">
        <v>43</v>
      </c>
      <c r="S130" s="1" t="s">
        <v>43</v>
      </c>
      <c r="T130" s="3">
        <v>0</v>
      </c>
      <c r="U130" s="1" t="s">
        <v>44</v>
      </c>
      <c r="V130" s="1" t="s">
        <v>45</v>
      </c>
      <c r="W130" s="1" t="s">
        <v>940</v>
      </c>
      <c r="X130" s="1" t="s">
        <v>46</v>
      </c>
      <c r="Y130" s="1" t="s">
        <v>912</v>
      </c>
      <c r="Z130" s="1" t="s">
        <v>1046</v>
      </c>
      <c r="AA130" s="1" t="s">
        <v>83</v>
      </c>
      <c r="AB130" s="1" t="s">
        <v>914</v>
      </c>
      <c r="AC130" s="1" t="s">
        <v>51</v>
      </c>
      <c r="AD130" s="1" t="s">
        <v>1046</v>
      </c>
      <c r="AE130" s="1" t="s">
        <v>37</v>
      </c>
      <c r="AF130">
        <f t="shared" si="6"/>
        <v>2022</v>
      </c>
      <c r="AG130" t="str">
        <f t="shared" si="7"/>
        <v>feb</v>
      </c>
      <c r="AH130" t="s">
        <v>445</v>
      </c>
      <c r="AI130" t="s">
        <v>2197</v>
      </c>
    </row>
    <row r="131" spans="1:35" hidden="1" x14ac:dyDescent="0.25">
      <c r="A131" s="1" t="s">
        <v>33</v>
      </c>
      <c r="B131" s="1" t="s">
        <v>34</v>
      </c>
      <c r="C131" s="2">
        <v>44620</v>
      </c>
      <c r="D131" s="42" t="str">
        <f t="shared" si="4"/>
        <v>2022</v>
      </c>
      <c r="E131" s="1" t="s">
        <v>73</v>
      </c>
      <c r="F131" s="1" t="s">
        <v>74</v>
      </c>
      <c r="G131" s="1" t="s">
        <v>37</v>
      </c>
      <c r="H131" s="1" t="s">
        <v>940</v>
      </c>
      <c r="I131" s="1" t="s">
        <v>76</v>
      </c>
      <c r="J131" s="3">
        <v>33334</v>
      </c>
      <c r="K131" s="3">
        <v>0</v>
      </c>
      <c r="L131" s="3">
        <f t="shared" si="5"/>
        <v>33334</v>
      </c>
      <c r="M131" s="1" t="s">
        <v>40</v>
      </c>
      <c r="N131" s="88">
        <v>9291042</v>
      </c>
      <c r="O131" s="1" t="s">
        <v>570</v>
      </c>
      <c r="P131" s="1" t="s">
        <v>79</v>
      </c>
      <c r="Q131" s="1" t="s">
        <v>80</v>
      </c>
      <c r="R131" s="1" t="s">
        <v>43</v>
      </c>
      <c r="S131" s="1" t="s">
        <v>43</v>
      </c>
      <c r="T131" s="3">
        <v>0</v>
      </c>
      <c r="U131" s="1" t="s">
        <v>44</v>
      </c>
      <c r="V131" s="1" t="s">
        <v>45</v>
      </c>
      <c r="W131" s="1" t="s">
        <v>940</v>
      </c>
      <c r="X131" s="1" t="s">
        <v>46</v>
      </c>
      <c r="Y131" s="1" t="s">
        <v>912</v>
      </c>
      <c r="Z131" s="1" t="s">
        <v>1046</v>
      </c>
      <c r="AA131" s="1" t="s">
        <v>83</v>
      </c>
      <c r="AB131" s="1" t="s">
        <v>914</v>
      </c>
      <c r="AC131" s="1" t="s">
        <v>51</v>
      </c>
      <c r="AD131" s="1" t="s">
        <v>1046</v>
      </c>
      <c r="AE131" s="1" t="s">
        <v>37</v>
      </c>
      <c r="AF131">
        <f t="shared" si="6"/>
        <v>2022</v>
      </c>
      <c r="AG131" t="str">
        <f t="shared" si="7"/>
        <v>feb</v>
      </c>
      <c r="AH131" t="s">
        <v>42</v>
      </c>
      <c r="AI131" t="s">
        <v>2196</v>
      </c>
    </row>
    <row r="132" spans="1:35" hidden="1" x14ac:dyDescent="0.25">
      <c r="A132" s="1" t="s">
        <v>33</v>
      </c>
      <c r="B132" s="1" t="s">
        <v>34</v>
      </c>
      <c r="C132" s="2">
        <v>44620</v>
      </c>
      <c r="D132" s="42" t="str">
        <f t="shared" si="4"/>
        <v>2022</v>
      </c>
      <c r="E132" s="1" t="s">
        <v>73</v>
      </c>
      <c r="F132" s="1" t="s">
        <v>74</v>
      </c>
      <c r="G132" s="1" t="s">
        <v>37</v>
      </c>
      <c r="H132" s="1" t="s">
        <v>940</v>
      </c>
      <c r="I132" s="1" t="s">
        <v>76</v>
      </c>
      <c r="J132" s="3">
        <v>33334</v>
      </c>
      <c r="K132" s="3">
        <v>0</v>
      </c>
      <c r="L132" s="3">
        <f t="shared" si="5"/>
        <v>33334</v>
      </c>
      <c r="M132" s="1" t="s">
        <v>40</v>
      </c>
      <c r="N132" s="88">
        <v>15031784</v>
      </c>
      <c r="O132" s="1" t="s">
        <v>149</v>
      </c>
      <c r="P132" s="1" t="s">
        <v>79</v>
      </c>
      <c r="Q132" s="1" t="s">
        <v>80</v>
      </c>
      <c r="R132" s="1" t="s">
        <v>43</v>
      </c>
      <c r="S132" s="1" t="s">
        <v>43</v>
      </c>
      <c r="T132" s="3">
        <v>0</v>
      </c>
      <c r="U132" s="1" t="s">
        <v>44</v>
      </c>
      <c r="V132" s="1" t="s">
        <v>45</v>
      </c>
      <c r="W132" s="1" t="s">
        <v>940</v>
      </c>
      <c r="X132" s="1" t="s">
        <v>46</v>
      </c>
      <c r="Y132" s="1" t="s">
        <v>912</v>
      </c>
      <c r="Z132" s="1" t="s">
        <v>1046</v>
      </c>
      <c r="AA132" s="1" t="s">
        <v>83</v>
      </c>
      <c r="AB132" s="1" t="s">
        <v>914</v>
      </c>
      <c r="AC132" s="1" t="s">
        <v>51</v>
      </c>
      <c r="AD132" s="1" t="s">
        <v>1046</v>
      </c>
      <c r="AE132" s="1" t="s">
        <v>37</v>
      </c>
      <c r="AF132">
        <f t="shared" si="6"/>
        <v>2022</v>
      </c>
      <c r="AG132" t="str">
        <f t="shared" si="7"/>
        <v>feb</v>
      </c>
      <c r="AH132" t="s">
        <v>859</v>
      </c>
      <c r="AI132" t="s">
        <v>2196</v>
      </c>
    </row>
    <row r="133" spans="1:35" hidden="1" x14ac:dyDescent="0.25">
      <c r="A133" s="1" t="s">
        <v>33</v>
      </c>
      <c r="B133" s="1" t="s">
        <v>34</v>
      </c>
      <c r="C133" s="2">
        <v>44620</v>
      </c>
      <c r="D133" s="42" t="str">
        <f t="shared" si="4"/>
        <v>2022</v>
      </c>
      <c r="E133" s="1" t="s">
        <v>73</v>
      </c>
      <c r="F133" s="1" t="s">
        <v>74</v>
      </c>
      <c r="G133" s="1" t="s">
        <v>37</v>
      </c>
      <c r="H133" s="1" t="s">
        <v>940</v>
      </c>
      <c r="I133" s="1" t="s">
        <v>76</v>
      </c>
      <c r="J133" s="3">
        <v>115442</v>
      </c>
      <c r="K133" s="3">
        <v>0</v>
      </c>
      <c r="L133" s="3">
        <f t="shared" si="5"/>
        <v>115442</v>
      </c>
      <c r="M133" s="1" t="s">
        <v>40</v>
      </c>
      <c r="N133" s="88">
        <v>9149038</v>
      </c>
      <c r="O133" s="1" t="s">
        <v>503</v>
      </c>
      <c r="P133" s="1" t="s">
        <v>79</v>
      </c>
      <c r="Q133" s="1" t="s">
        <v>80</v>
      </c>
      <c r="R133" s="1" t="s">
        <v>43</v>
      </c>
      <c r="S133" s="1" t="s">
        <v>43</v>
      </c>
      <c r="T133" s="3">
        <v>0</v>
      </c>
      <c r="U133" s="1" t="s">
        <v>44</v>
      </c>
      <c r="V133" s="1" t="s">
        <v>45</v>
      </c>
      <c r="W133" s="1" t="s">
        <v>940</v>
      </c>
      <c r="X133" s="1" t="s">
        <v>46</v>
      </c>
      <c r="Y133" s="1" t="s">
        <v>912</v>
      </c>
      <c r="Z133" s="1" t="s">
        <v>1046</v>
      </c>
      <c r="AA133" s="1" t="s">
        <v>83</v>
      </c>
      <c r="AB133" s="1" t="s">
        <v>914</v>
      </c>
      <c r="AC133" s="1" t="s">
        <v>51</v>
      </c>
      <c r="AD133" s="1" t="s">
        <v>1046</v>
      </c>
      <c r="AE133" s="1" t="s">
        <v>37</v>
      </c>
      <c r="AF133">
        <f t="shared" si="6"/>
        <v>2022</v>
      </c>
      <c r="AG133" t="str">
        <f t="shared" si="7"/>
        <v>feb</v>
      </c>
      <c r="AH133" t="s">
        <v>42</v>
      </c>
      <c r="AI133" t="s">
        <v>2192</v>
      </c>
    </row>
    <row r="134" spans="1:35" hidden="1" x14ac:dyDescent="0.25">
      <c r="A134" s="1" t="s">
        <v>33</v>
      </c>
      <c r="B134" s="1" t="s">
        <v>34</v>
      </c>
      <c r="C134" s="2">
        <v>44620</v>
      </c>
      <c r="D134" s="42" t="str">
        <f t="shared" si="4"/>
        <v>2022</v>
      </c>
      <c r="E134" s="1" t="s">
        <v>73</v>
      </c>
      <c r="F134" s="1" t="s">
        <v>74</v>
      </c>
      <c r="G134" s="1" t="s">
        <v>37</v>
      </c>
      <c r="H134" s="1" t="s">
        <v>940</v>
      </c>
      <c r="I134" s="1" t="s">
        <v>76</v>
      </c>
      <c r="J134" s="3">
        <v>33334</v>
      </c>
      <c r="K134" s="3">
        <v>0</v>
      </c>
      <c r="L134" s="3">
        <f t="shared" si="5"/>
        <v>33334</v>
      </c>
      <c r="M134" s="1" t="s">
        <v>40</v>
      </c>
      <c r="N134" s="88">
        <v>73008706</v>
      </c>
      <c r="O134" s="1" t="s">
        <v>580</v>
      </c>
      <c r="P134" s="1" t="s">
        <v>79</v>
      </c>
      <c r="Q134" s="1" t="s">
        <v>80</v>
      </c>
      <c r="R134" s="1" t="s">
        <v>43</v>
      </c>
      <c r="S134" s="1" t="s">
        <v>43</v>
      </c>
      <c r="T134" s="3">
        <v>0</v>
      </c>
      <c r="U134" s="1" t="s">
        <v>44</v>
      </c>
      <c r="V134" s="1" t="s">
        <v>45</v>
      </c>
      <c r="W134" s="1" t="s">
        <v>940</v>
      </c>
      <c r="X134" s="1" t="s">
        <v>46</v>
      </c>
      <c r="Y134" s="1" t="s">
        <v>912</v>
      </c>
      <c r="Z134" s="1" t="s">
        <v>1046</v>
      </c>
      <c r="AA134" s="1" t="s">
        <v>83</v>
      </c>
      <c r="AB134" s="1" t="s">
        <v>914</v>
      </c>
      <c r="AC134" s="1" t="s">
        <v>51</v>
      </c>
      <c r="AD134" s="1" t="s">
        <v>1046</v>
      </c>
      <c r="AE134" s="1" t="s">
        <v>37</v>
      </c>
      <c r="AF134">
        <f t="shared" si="6"/>
        <v>2022</v>
      </c>
      <c r="AG134" t="str">
        <f t="shared" si="7"/>
        <v>feb</v>
      </c>
      <c r="AH134" t="s">
        <v>42</v>
      </c>
      <c r="AI134" t="s">
        <v>2192</v>
      </c>
    </row>
    <row r="135" spans="1:35" hidden="1" x14ac:dyDescent="0.25">
      <c r="A135" s="1" t="s">
        <v>33</v>
      </c>
      <c r="B135" s="1" t="s">
        <v>34</v>
      </c>
      <c r="C135" s="2">
        <v>44620</v>
      </c>
      <c r="D135" s="42" t="str">
        <f t="shared" ref="D135:D198" si="8">TEXT(C135,"yyyy")</f>
        <v>2022</v>
      </c>
      <c r="E135" s="1" t="s">
        <v>73</v>
      </c>
      <c r="F135" s="1" t="s">
        <v>74</v>
      </c>
      <c r="G135" s="1" t="s">
        <v>37</v>
      </c>
      <c r="H135" s="1" t="s">
        <v>940</v>
      </c>
      <c r="I135" s="1" t="s">
        <v>76</v>
      </c>
      <c r="J135" s="3">
        <v>33334</v>
      </c>
      <c r="K135" s="3">
        <v>0</v>
      </c>
      <c r="L135" s="3">
        <f t="shared" ref="L135:L198" si="9">+J135-K135</f>
        <v>33334</v>
      </c>
      <c r="M135" s="1" t="s">
        <v>40</v>
      </c>
      <c r="N135" s="88">
        <v>1143364211</v>
      </c>
      <c r="O135" s="1" t="s">
        <v>741</v>
      </c>
      <c r="P135" s="1" t="s">
        <v>89</v>
      </c>
      <c r="Q135" s="1" t="s">
        <v>90</v>
      </c>
      <c r="R135" s="1" t="s">
        <v>43</v>
      </c>
      <c r="S135" s="1" t="s">
        <v>43</v>
      </c>
      <c r="T135" s="3">
        <v>0</v>
      </c>
      <c r="U135" s="1" t="s">
        <v>44</v>
      </c>
      <c r="V135" s="1" t="s">
        <v>45</v>
      </c>
      <c r="W135" s="1" t="s">
        <v>940</v>
      </c>
      <c r="X135" s="1" t="s">
        <v>46</v>
      </c>
      <c r="Y135" s="1" t="s">
        <v>912</v>
      </c>
      <c r="Z135" s="1" t="s">
        <v>1046</v>
      </c>
      <c r="AA135" s="1" t="s">
        <v>83</v>
      </c>
      <c r="AB135" s="1" t="s">
        <v>914</v>
      </c>
      <c r="AC135" s="1" t="s">
        <v>51</v>
      </c>
      <c r="AD135" s="1" t="s">
        <v>1046</v>
      </c>
      <c r="AE135" s="1" t="s">
        <v>37</v>
      </c>
      <c r="AF135">
        <f t="shared" ref="AF135:AF198" si="10">YEAR(C135)</f>
        <v>2022</v>
      </c>
      <c r="AG135" t="str">
        <f t="shared" ref="AG135:AG198" si="11">TEXT(C135,"mmm")</f>
        <v>feb</v>
      </c>
      <c r="AH135" t="s">
        <v>55</v>
      </c>
      <c r="AI135" t="s">
        <v>2195</v>
      </c>
    </row>
    <row r="136" spans="1:35" hidden="1" x14ac:dyDescent="0.25">
      <c r="A136" s="1" t="s">
        <v>33</v>
      </c>
      <c r="B136" s="1" t="s">
        <v>34</v>
      </c>
      <c r="C136" s="2">
        <v>44620</v>
      </c>
      <c r="D136" s="42" t="str">
        <f t="shared" si="8"/>
        <v>2022</v>
      </c>
      <c r="E136" s="1" t="s">
        <v>73</v>
      </c>
      <c r="F136" s="1" t="s">
        <v>74</v>
      </c>
      <c r="G136" s="1" t="s">
        <v>37</v>
      </c>
      <c r="H136" s="1" t="s">
        <v>940</v>
      </c>
      <c r="I136" s="1" t="s">
        <v>76</v>
      </c>
      <c r="J136" s="3">
        <v>78939</v>
      </c>
      <c r="K136" s="3">
        <v>0</v>
      </c>
      <c r="L136" s="3">
        <f t="shared" si="9"/>
        <v>78939</v>
      </c>
      <c r="M136" s="1" t="s">
        <v>40</v>
      </c>
      <c r="N136" s="88">
        <v>45544725</v>
      </c>
      <c r="O136" s="1" t="s">
        <v>768</v>
      </c>
      <c r="P136" s="1" t="s">
        <v>295</v>
      </c>
      <c r="Q136" s="1" t="s">
        <v>296</v>
      </c>
      <c r="R136" s="1" t="s">
        <v>43</v>
      </c>
      <c r="S136" s="1" t="s">
        <v>43</v>
      </c>
      <c r="T136" s="3">
        <v>0</v>
      </c>
      <c r="U136" s="1" t="s">
        <v>44</v>
      </c>
      <c r="V136" s="1" t="s">
        <v>45</v>
      </c>
      <c r="W136" s="1" t="s">
        <v>940</v>
      </c>
      <c r="X136" s="1" t="s">
        <v>46</v>
      </c>
      <c r="Y136" s="1" t="s">
        <v>912</v>
      </c>
      <c r="Z136" s="1" t="s">
        <v>1046</v>
      </c>
      <c r="AA136" s="1" t="s">
        <v>83</v>
      </c>
      <c r="AB136" s="1" t="s">
        <v>914</v>
      </c>
      <c r="AC136" s="1" t="s">
        <v>51</v>
      </c>
      <c r="AD136" s="1" t="s">
        <v>1046</v>
      </c>
      <c r="AE136" s="1" t="s">
        <v>37</v>
      </c>
      <c r="AF136">
        <f t="shared" si="10"/>
        <v>2022</v>
      </c>
      <c r="AG136" t="str">
        <f t="shared" si="11"/>
        <v>feb</v>
      </c>
      <c r="AH136" t="s">
        <v>68</v>
      </c>
      <c r="AI136" t="s">
        <v>2195</v>
      </c>
    </row>
    <row r="137" spans="1:35" hidden="1" x14ac:dyDescent="0.25">
      <c r="A137" s="1" t="s">
        <v>33</v>
      </c>
      <c r="B137" s="1" t="s">
        <v>34</v>
      </c>
      <c r="C137" s="2">
        <v>44620</v>
      </c>
      <c r="D137" s="42" t="str">
        <f t="shared" si="8"/>
        <v>2022</v>
      </c>
      <c r="E137" s="1" t="s">
        <v>73</v>
      </c>
      <c r="F137" s="1" t="s">
        <v>74</v>
      </c>
      <c r="G137" s="1" t="s">
        <v>37</v>
      </c>
      <c r="H137" s="1" t="s">
        <v>940</v>
      </c>
      <c r="I137" s="1" t="s">
        <v>76</v>
      </c>
      <c r="J137" s="3">
        <v>33334</v>
      </c>
      <c r="K137" s="3">
        <v>0</v>
      </c>
      <c r="L137" s="3">
        <f t="shared" si="9"/>
        <v>33334</v>
      </c>
      <c r="M137" s="1" t="s">
        <v>40</v>
      </c>
      <c r="N137" s="88">
        <v>73202722</v>
      </c>
      <c r="O137" s="1" t="s">
        <v>487</v>
      </c>
      <c r="P137" s="1" t="s">
        <v>79</v>
      </c>
      <c r="Q137" s="1" t="s">
        <v>80</v>
      </c>
      <c r="R137" s="1" t="s">
        <v>43</v>
      </c>
      <c r="S137" s="1" t="s">
        <v>43</v>
      </c>
      <c r="T137" s="3">
        <v>0</v>
      </c>
      <c r="U137" s="1" t="s">
        <v>44</v>
      </c>
      <c r="V137" s="1" t="s">
        <v>45</v>
      </c>
      <c r="W137" s="1" t="s">
        <v>940</v>
      </c>
      <c r="X137" s="1" t="s">
        <v>46</v>
      </c>
      <c r="Y137" s="1" t="s">
        <v>912</v>
      </c>
      <c r="Z137" s="1" t="s">
        <v>1046</v>
      </c>
      <c r="AA137" s="1" t="s">
        <v>83</v>
      </c>
      <c r="AB137" s="1" t="s">
        <v>914</v>
      </c>
      <c r="AC137" s="1" t="s">
        <v>51</v>
      </c>
      <c r="AD137" s="1" t="s">
        <v>1046</v>
      </c>
      <c r="AE137" s="1" t="s">
        <v>37</v>
      </c>
      <c r="AF137">
        <f t="shared" si="10"/>
        <v>2022</v>
      </c>
      <c r="AG137" t="str">
        <f t="shared" si="11"/>
        <v>feb</v>
      </c>
      <c r="AH137" t="s">
        <v>341</v>
      </c>
      <c r="AI137" t="s">
        <v>2197</v>
      </c>
    </row>
    <row r="138" spans="1:35" hidden="1" x14ac:dyDescent="0.25">
      <c r="A138" s="1" t="s">
        <v>33</v>
      </c>
      <c r="B138" s="1" t="s">
        <v>34</v>
      </c>
      <c r="C138" s="2">
        <v>44620</v>
      </c>
      <c r="D138" s="42" t="str">
        <f t="shared" si="8"/>
        <v>2022</v>
      </c>
      <c r="E138" s="1" t="s">
        <v>73</v>
      </c>
      <c r="F138" s="1" t="s">
        <v>74</v>
      </c>
      <c r="G138" s="1" t="s">
        <v>37</v>
      </c>
      <c r="H138" s="1" t="s">
        <v>940</v>
      </c>
      <c r="I138" s="1" t="s">
        <v>76</v>
      </c>
      <c r="J138" s="3">
        <v>433334</v>
      </c>
      <c r="K138" s="3">
        <v>0</v>
      </c>
      <c r="L138" s="3">
        <f t="shared" si="9"/>
        <v>433334</v>
      </c>
      <c r="M138" s="1" t="s">
        <v>40</v>
      </c>
      <c r="N138" s="88">
        <v>1047370459</v>
      </c>
      <c r="O138" s="1" t="s">
        <v>140</v>
      </c>
      <c r="P138" s="1" t="s">
        <v>79</v>
      </c>
      <c r="Q138" s="1" t="s">
        <v>80</v>
      </c>
      <c r="R138" s="1" t="s">
        <v>43</v>
      </c>
      <c r="S138" s="1" t="s">
        <v>43</v>
      </c>
      <c r="T138" s="3">
        <v>0</v>
      </c>
      <c r="U138" s="1" t="s">
        <v>44</v>
      </c>
      <c r="V138" s="1" t="s">
        <v>45</v>
      </c>
      <c r="W138" s="1" t="s">
        <v>940</v>
      </c>
      <c r="X138" s="1" t="s">
        <v>46</v>
      </c>
      <c r="Y138" s="1" t="s">
        <v>912</v>
      </c>
      <c r="Z138" s="1" t="s">
        <v>1046</v>
      </c>
      <c r="AA138" s="1" t="s">
        <v>83</v>
      </c>
      <c r="AB138" s="1" t="s">
        <v>914</v>
      </c>
      <c r="AC138" s="1" t="s">
        <v>51</v>
      </c>
      <c r="AD138" s="1" t="s">
        <v>1046</v>
      </c>
      <c r="AE138" s="1" t="s">
        <v>37</v>
      </c>
      <c r="AF138">
        <f t="shared" si="10"/>
        <v>2022</v>
      </c>
      <c r="AG138" t="str">
        <f t="shared" si="11"/>
        <v>feb</v>
      </c>
      <c r="AH138" t="s">
        <v>42</v>
      </c>
      <c r="AI138" t="s">
        <v>2192</v>
      </c>
    </row>
    <row r="139" spans="1:35" hidden="1" x14ac:dyDescent="0.25">
      <c r="A139" s="1" t="s">
        <v>33</v>
      </c>
      <c r="B139" s="1" t="s">
        <v>34</v>
      </c>
      <c r="C139" s="2">
        <v>44620</v>
      </c>
      <c r="D139" s="42" t="str">
        <f t="shared" si="8"/>
        <v>2022</v>
      </c>
      <c r="E139" s="1" t="s">
        <v>73</v>
      </c>
      <c r="F139" s="1" t="s">
        <v>74</v>
      </c>
      <c r="G139" s="1" t="s">
        <v>37</v>
      </c>
      <c r="H139" s="1" t="s">
        <v>940</v>
      </c>
      <c r="I139" s="1" t="s">
        <v>76</v>
      </c>
      <c r="J139" s="3">
        <v>35329</v>
      </c>
      <c r="K139" s="3">
        <v>0</v>
      </c>
      <c r="L139" s="3">
        <f t="shared" si="9"/>
        <v>35329</v>
      </c>
      <c r="M139" s="1" t="s">
        <v>40</v>
      </c>
      <c r="N139" s="88">
        <v>3806807</v>
      </c>
      <c r="O139" s="1" t="s">
        <v>760</v>
      </c>
      <c r="P139" s="1" t="s">
        <v>79</v>
      </c>
      <c r="Q139" s="1" t="s">
        <v>80</v>
      </c>
      <c r="R139" s="1" t="s">
        <v>43</v>
      </c>
      <c r="S139" s="1" t="s">
        <v>43</v>
      </c>
      <c r="T139" s="3">
        <v>0</v>
      </c>
      <c r="U139" s="1" t="s">
        <v>44</v>
      </c>
      <c r="V139" s="1" t="s">
        <v>45</v>
      </c>
      <c r="W139" s="1" t="s">
        <v>940</v>
      </c>
      <c r="X139" s="1" t="s">
        <v>46</v>
      </c>
      <c r="Y139" s="1" t="s">
        <v>912</v>
      </c>
      <c r="Z139" s="1" t="s">
        <v>1046</v>
      </c>
      <c r="AA139" s="1" t="s">
        <v>83</v>
      </c>
      <c r="AB139" s="1" t="s">
        <v>914</v>
      </c>
      <c r="AC139" s="1" t="s">
        <v>51</v>
      </c>
      <c r="AD139" s="1" t="s">
        <v>1046</v>
      </c>
      <c r="AE139" s="1" t="s">
        <v>37</v>
      </c>
      <c r="AF139">
        <f t="shared" si="10"/>
        <v>2022</v>
      </c>
      <c r="AG139" t="str">
        <f t="shared" si="11"/>
        <v>feb</v>
      </c>
      <c r="AH139" t="s">
        <v>68</v>
      </c>
      <c r="AI139" t="s">
        <v>2192</v>
      </c>
    </row>
    <row r="140" spans="1:35" hidden="1" x14ac:dyDescent="0.25">
      <c r="A140" s="1" t="s">
        <v>33</v>
      </c>
      <c r="B140" s="1" t="s">
        <v>34</v>
      </c>
      <c r="C140" s="2">
        <v>44620</v>
      </c>
      <c r="D140" s="42" t="str">
        <f t="shared" si="8"/>
        <v>2022</v>
      </c>
      <c r="E140" s="1" t="s">
        <v>73</v>
      </c>
      <c r="F140" s="1" t="s">
        <v>74</v>
      </c>
      <c r="G140" s="1" t="s">
        <v>37</v>
      </c>
      <c r="H140" s="1" t="s">
        <v>940</v>
      </c>
      <c r="I140" s="1" t="s">
        <v>76</v>
      </c>
      <c r="J140" s="3">
        <v>35339</v>
      </c>
      <c r="K140" s="3">
        <v>0</v>
      </c>
      <c r="L140" s="3">
        <f t="shared" si="9"/>
        <v>35339</v>
      </c>
      <c r="M140" s="1" t="s">
        <v>40</v>
      </c>
      <c r="N140" s="88">
        <v>73192117</v>
      </c>
      <c r="O140" s="1" t="s">
        <v>576</v>
      </c>
      <c r="P140" s="1" t="s">
        <v>79</v>
      </c>
      <c r="Q140" s="1" t="s">
        <v>80</v>
      </c>
      <c r="R140" s="1" t="s">
        <v>43</v>
      </c>
      <c r="S140" s="1" t="s">
        <v>43</v>
      </c>
      <c r="T140" s="3">
        <v>0</v>
      </c>
      <c r="U140" s="1" t="s">
        <v>44</v>
      </c>
      <c r="V140" s="1" t="s">
        <v>45</v>
      </c>
      <c r="W140" s="1" t="s">
        <v>940</v>
      </c>
      <c r="X140" s="1" t="s">
        <v>46</v>
      </c>
      <c r="Y140" s="1" t="s">
        <v>912</v>
      </c>
      <c r="Z140" s="1" t="s">
        <v>1046</v>
      </c>
      <c r="AA140" s="1" t="s">
        <v>83</v>
      </c>
      <c r="AB140" s="1" t="s">
        <v>914</v>
      </c>
      <c r="AC140" s="1" t="s">
        <v>51</v>
      </c>
      <c r="AD140" s="1" t="s">
        <v>1046</v>
      </c>
      <c r="AE140" s="1" t="s">
        <v>37</v>
      </c>
      <c r="AF140">
        <f t="shared" si="10"/>
        <v>2022</v>
      </c>
      <c r="AG140" t="str">
        <f t="shared" si="11"/>
        <v>feb</v>
      </c>
      <c r="AH140" t="s">
        <v>341</v>
      </c>
      <c r="AI140" t="s">
        <v>2192</v>
      </c>
    </row>
    <row r="141" spans="1:35" hidden="1" x14ac:dyDescent="0.25">
      <c r="A141" s="1" t="s">
        <v>33</v>
      </c>
      <c r="B141" s="1" t="s">
        <v>34</v>
      </c>
      <c r="C141" s="2">
        <v>44620</v>
      </c>
      <c r="D141" s="42" t="str">
        <f t="shared" si="8"/>
        <v>2022</v>
      </c>
      <c r="E141" s="1" t="s">
        <v>73</v>
      </c>
      <c r="F141" s="1" t="s">
        <v>74</v>
      </c>
      <c r="G141" s="1" t="s">
        <v>37</v>
      </c>
      <c r="H141" s="1" t="s">
        <v>940</v>
      </c>
      <c r="I141" s="1" t="s">
        <v>76</v>
      </c>
      <c r="J141" s="3">
        <v>36912</v>
      </c>
      <c r="K141" s="3">
        <v>0</v>
      </c>
      <c r="L141" s="3">
        <f t="shared" si="9"/>
        <v>36912</v>
      </c>
      <c r="M141" s="1" t="s">
        <v>40</v>
      </c>
      <c r="N141" s="88">
        <v>9180376</v>
      </c>
      <c r="O141" s="1" t="s">
        <v>869</v>
      </c>
      <c r="P141" s="1" t="s">
        <v>79</v>
      </c>
      <c r="Q141" s="1" t="s">
        <v>80</v>
      </c>
      <c r="R141" s="1" t="s">
        <v>43</v>
      </c>
      <c r="S141" s="1" t="s">
        <v>43</v>
      </c>
      <c r="T141" s="3">
        <v>0</v>
      </c>
      <c r="U141" s="1" t="s">
        <v>44</v>
      </c>
      <c r="V141" s="1" t="s">
        <v>45</v>
      </c>
      <c r="W141" s="1" t="s">
        <v>940</v>
      </c>
      <c r="X141" s="1" t="s">
        <v>46</v>
      </c>
      <c r="Y141" s="1" t="s">
        <v>912</v>
      </c>
      <c r="Z141" s="1" t="s">
        <v>1046</v>
      </c>
      <c r="AA141" s="1" t="s">
        <v>83</v>
      </c>
      <c r="AB141" s="1" t="s">
        <v>914</v>
      </c>
      <c r="AC141" s="1" t="s">
        <v>51</v>
      </c>
      <c r="AD141" s="1" t="s">
        <v>1046</v>
      </c>
      <c r="AE141" s="1" t="s">
        <v>37</v>
      </c>
      <c r="AF141">
        <f t="shared" si="10"/>
        <v>2022</v>
      </c>
      <c r="AG141" t="str">
        <f t="shared" si="11"/>
        <v>feb</v>
      </c>
      <c r="AH141" t="s">
        <v>42</v>
      </c>
      <c r="AI141" t="s">
        <v>2192</v>
      </c>
    </row>
    <row r="142" spans="1:35" hidden="1" x14ac:dyDescent="0.25">
      <c r="A142" s="1" t="s">
        <v>33</v>
      </c>
      <c r="B142" s="1" t="s">
        <v>34</v>
      </c>
      <c r="C142" s="2">
        <v>44620</v>
      </c>
      <c r="D142" s="42" t="str">
        <f t="shared" si="8"/>
        <v>2022</v>
      </c>
      <c r="E142" s="1" t="s">
        <v>73</v>
      </c>
      <c r="F142" s="1" t="s">
        <v>74</v>
      </c>
      <c r="G142" s="1" t="s">
        <v>37</v>
      </c>
      <c r="H142" s="1" t="s">
        <v>940</v>
      </c>
      <c r="I142" s="1" t="s">
        <v>76</v>
      </c>
      <c r="J142" s="3">
        <v>111193</v>
      </c>
      <c r="K142" s="3">
        <v>0</v>
      </c>
      <c r="L142" s="3">
        <f t="shared" si="9"/>
        <v>111193</v>
      </c>
      <c r="M142" s="1" t="s">
        <v>40</v>
      </c>
      <c r="N142" s="88">
        <v>10885706</v>
      </c>
      <c r="O142" s="1" t="s">
        <v>534</v>
      </c>
      <c r="P142" s="1" t="s">
        <v>79</v>
      </c>
      <c r="Q142" s="1" t="s">
        <v>80</v>
      </c>
      <c r="R142" s="1" t="s">
        <v>43</v>
      </c>
      <c r="S142" s="1" t="s">
        <v>43</v>
      </c>
      <c r="T142" s="3">
        <v>0</v>
      </c>
      <c r="U142" s="1" t="s">
        <v>44</v>
      </c>
      <c r="V142" s="1" t="s">
        <v>45</v>
      </c>
      <c r="W142" s="1" t="s">
        <v>940</v>
      </c>
      <c r="X142" s="1" t="s">
        <v>46</v>
      </c>
      <c r="Y142" s="1" t="s">
        <v>912</v>
      </c>
      <c r="Z142" s="1" t="s">
        <v>1046</v>
      </c>
      <c r="AA142" s="1" t="s">
        <v>83</v>
      </c>
      <c r="AB142" s="1" t="s">
        <v>914</v>
      </c>
      <c r="AC142" s="1" t="s">
        <v>51</v>
      </c>
      <c r="AD142" s="1" t="s">
        <v>1046</v>
      </c>
      <c r="AE142" s="1" t="s">
        <v>37</v>
      </c>
      <c r="AF142">
        <f t="shared" si="10"/>
        <v>2022</v>
      </c>
      <c r="AG142" t="str">
        <f t="shared" si="11"/>
        <v>feb</v>
      </c>
      <c r="AH142" t="s">
        <v>55</v>
      </c>
      <c r="AI142" t="s">
        <v>2202</v>
      </c>
    </row>
    <row r="143" spans="1:35" hidden="1" x14ac:dyDescent="0.25">
      <c r="A143" s="1" t="s">
        <v>33</v>
      </c>
      <c r="B143" s="1" t="s">
        <v>34</v>
      </c>
      <c r="C143" s="2">
        <v>44620</v>
      </c>
      <c r="D143" s="42" t="str">
        <f t="shared" si="8"/>
        <v>2022</v>
      </c>
      <c r="E143" s="1" t="s">
        <v>73</v>
      </c>
      <c r="F143" s="1" t="s">
        <v>74</v>
      </c>
      <c r="G143" s="1" t="s">
        <v>37</v>
      </c>
      <c r="H143" s="1" t="s">
        <v>940</v>
      </c>
      <c r="I143" s="1" t="s">
        <v>76</v>
      </c>
      <c r="J143" s="3">
        <v>233334</v>
      </c>
      <c r="K143" s="3">
        <v>0</v>
      </c>
      <c r="L143" s="3">
        <f t="shared" si="9"/>
        <v>233334</v>
      </c>
      <c r="M143" s="1" t="s">
        <v>40</v>
      </c>
      <c r="N143" s="88">
        <v>73109356</v>
      </c>
      <c r="O143" s="1" t="s">
        <v>118</v>
      </c>
      <c r="P143" s="1" t="s">
        <v>79</v>
      </c>
      <c r="Q143" s="1" t="s">
        <v>80</v>
      </c>
      <c r="R143" s="1" t="s">
        <v>43</v>
      </c>
      <c r="S143" s="1" t="s">
        <v>43</v>
      </c>
      <c r="T143" s="3">
        <v>0</v>
      </c>
      <c r="U143" s="1" t="s">
        <v>44</v>
      </c>
      <c r="V143" s="1" t="s">
        <v>45</v>
      </c>
      <c r="W143" s="1" t="s">
        <v>940</v>
      </c>
      <c r="X143" s="1" t="s">
        <v>46</v>
      </c>
      <c r="Y143" s="1" t="s">
        <v>912</v>
      </c>
      <c r="Z143" s="1" t="s">
        <v>1046</v>
      </c>
      <c r="AA143" s="1" t="s">
        <v>83</v>
      </c>
      <c r="AB143" s="1" t="s">
        <v>914</v>
      </c>
      <c r="AC143" s="1" t="s">
        <v>51</v>
      </c>
      <c r="AD143" s="1" t="s">
        <v>1046</v>
      </c>
      <c r="AE143" s="1" t="s">
        <v>37</v>
      </c>
      <c r="AF143">
        <f t="shared" si="10"/>
        <v>2022</v>
      </c>
      <c r="AG143" t="str">
        <f t="shared" si="11"/>
        <v>feb</v>
      </c>
      <c r="AH143" t="s">
        <v>341</v>
      </c>
      <c r="AI143" t="s">
        <v>2193</v>
      </c>
    </row>
    <row r="144" spans="1:35" hidden="1" x14ac:dyDescent="0.25">
      <c r="A144" s="1" t="s">
        <v>33</v>
      </c>
      <c r="B144" s="1" t="s">
        <v>34</v>
      </c>
      <c r="C144" s="2">
        <v>44620</v>
      </c>
      <c r="D144" s="42" t="str">
        <f t="shared" si="8"/>
        <v>2022</v>
      </c>
      <c r="E144" s="1" t="s">
        <v>73</v>
      </c>
      <c r="F144" s="1" t="s">
        <v>74</v>
      </c>
      <c r="G144" s="1" t="s">
        <v>37</v>
      </c>
      <c r="H144" s="1" t="s">
        <v>940</v>
      </c>
      <c r="I144" s="1" t="s">
        <v>76</v>
      </c>
      <c r="J144" s="3">
        <v>100000</v>
      </c>
      <c r="K144" s="3">
        <v>0</v>
      </c>
      <c r="L144" s="3">
        <f t="shared" si="9"/>
        <v>100000</v>
      </c>
      <c r="M144" s="1" t="s">
        <v>40</v>
      </c>
      <c r="N144" s="88">
        <v>1049825736</v>
      </c>
      <c r="O144" s="1" t="s">
        <v>538</v>
      </c>
      <c r="P144" s="1" t="s">
        <v>79</v>
      </c>
      <c r="Q144" s="1" t="s">
        <v>80</v>
      </c>
      <c r="R144" s="1" t="s">
        <v>43</v>
      </c>
      <c r="S144" s="1" t="s">
        <v>43</v>
      </c>
      <c r="T144" s="3">
        <v>0</v>
      </c>
      <c r="U144" s="1" t="s">
        <v>44</v>
      </c>
      <c r="V144" s="1" t="s">
        <v>45</v>
      </c>
      <c r="W144" s="1" t="s">
        <v>940</v>
      </c>
      <c r="X144" s="1" t="s">
        <v>46</v>
      </c>
      <c r="Y144" s="1" t="s">
        <v>912</v>
      </c>
      <c r="Z144" s="1" t="s">
        <v>1046</v>
      </c>
      <c r="AA144" s="1" t="s">
        <v>83</v>
      </c>
      <c r="AB144" s="1" t="s">
        <v>914</v>
      </c>
      <c r="AC144" s="1" t="s">
        <v>51</v>
      </c>
      <c r="AD144" s="1" t="s">
        <v>1046</v>
      </c>
      <c r="AE144" s="1" t="s">
        <v>37</v>
      </c>
      <c r="AF144">
        <f t="shared" si="10"/>
        <v>2022</v>
      </c>
      <c r="AG144" t="str">
        <f t="shared" si="11"/>
        <v>feb</v>
      </c>
      <c r="AH144" t="s">
        <v>42</v>
      </c>
      <c r="AI144" t="s">
        <v>2197</v>
      </c>
    </row>
    <row r="145" spans="1:35" hidden="1" x14ac:dyDescent="0.25">
      <c r="A145" s="1" t="s">
        <v>33</v>
      </c>
      <c r="B145" s="1" t="s">
        <v>34</v>
      </c>
      <c r="C145" s="2">
        <v>44620</v>
      </c>
      <c r="D145" s="42" t="str">
        <f t="shared" si="8"/>
        <v>2022</v>
      </c>
      <c r="E145" s="1" t="s">
        <v>73</v>
      </c>
      <c r="F145" s="1" t="s">
        <v>74</v>
      </c>
      <c r="G145" s="1" t="s">
        <v>37</v>
      </c>
      <c r="H145" s="1" t="s">
        <v>940</v>
      </c>
      <c r="I145" s="1" t="s">
        <v>76</v>
      </c>
      <c r="J145" s="3">
        <v>33334</v>
      </c>
      <c r="K145" s="3">
        <v>0</v>
      </c>
      <c r="L145" s="3">
        <f t="shared" si="9"/>
        <v>33334</v>
      </c>
      <c r="M145" s="1" t="s">
        <v>40</v>
      </c>
      <c r="N145" s="88">
        <v>1007209632</v>
      </c>
      <c r="O145" s="1" t="s">
        <v>481</v>
      </c>
      <c r="P145" s="1" t="s">
        <v>79</v>
      </c>
      <c r="Q145" s="1" t="s">
        <v>80</v>
      </c>
      <c r="R145" s="1" t="s">
        <v>43</v>
      </c>
      <c r="S145" s="1" t="s">
        <v>43</v>
      </c>
      <c r="T145" s="3">
        <v>0</v>
      </c>
      <c r="U145" s="1" t="s">
        <v>44</v>
      </c>
      <c r="V145" s="1" t="s">
        <v>45</v>
      </c>
      <c r="W145" s="1" t="s">
        <v>940</v>
      </c>
      <c r="X145" s="1" t="s">
        <v>46</v>
      </c>
      <c r="Y145" s="1" t="s">
        <v>912</v>
      </c>
      <c r="Z145" s="1" t="s">
        <v>1046</v>
      </c>
      <c r="AA145" s="1" t="s">
        <v>83</v>
      </c>
      <c r="AB145" s="1" t="s">
        <v>914</v>
      </c>
      <c r="AC145" s="1" t="s">
        <v>51</v>
      </c>
      <c r="AD145" s="1" t="s">
        <v>1046</v>
      </c>
      <c r="AE145" s="1" t="s">
        <v>37</v>
      </c>
      <c r="AF145">
        <f t="shared" si="10"/>
        <v>2022</v>
      </c>
      <c r="AG145" t="str">
        <f t="shared" si="11"/>
        <v>feb</v>
      </c>
      <c r="AH145" t="s">
        <v>42</v>
      </c>
      <c r="AI145" t="s">
        <v>2297</v>
      </c>
    </row>
    <row r="146" spans="1:35" hidden="1" x14ac:dyDescent="0.25">
      <c r="A146" s="1" t="s">
        <v>33</v>
      </c>
      <c r="B146" s="1" t="s">
        <v>34</v>
      </c>
      <c r="C146" s="2">
        <v>44620</v>
      </c>
      <c r="D146" s="42" t="str">
        <f t="shared" si="8"/>
        <v>2022</v>
      </c>
      <c r="E146" s="1" t="s">
        <v>73</v>
      </c>
      <c r="F146" s="1" t="s">
        <v>74</v>
      </c>
      <c r="G146" s="1" t="s">
        <v>37</v>
      </c>
      <c r="H146" s="1" t="s">
        <v>940</v>
      </c>
      <c r="I146" s="1" t="s">
        <v>76</v>
      </c>
      <c r="J146" s="3">
        <v>114992</v>
      </c>
      <c r="K146" s="3">
        <v>0</v>
      </c>
      <c r="L146" s="3">
        <f t="shared" si="9"/>
        <v>114992</v>
      </c>
      <c r="M146" s="1" t="s">
        <v>40</v>
      </c>
      <c r="N146" s="88">
        <v>9099334</v>
      </c>
      <c r="O146" s="1" t="s">
        <v>602</v>
      </c>
      <c r="P146" s="1" t="s">
        <v>79</v>
      </c>
      <c r="Q146" s="1" t="s">
        <v>80</v>
      </c>
      <c r="R146" s="1" t="s">
        <v>43</v>
      </c>
      <c r="S146" s="1" t="s">
        <v>43</v>
      </c>
      <c r="T146" s="3">
        <v>0</v>
      </c>
      <c r="U146" s="1" t="s">
        <v>44</v>
      </c>
      <c r="V146" s="1" t="s">
        <v>45</v>
      </c>
      <c r="W146" s="1" t="s">
        <v>940</v>
      </c>
      <c r="X146" s="1" t="s">
        <v>46</v>
      </c>
      <c r="Y146" s="1" t="s">
        <v>912</v>
      </c>
      <c r="Z146" s="1" t="s">
        <v>1046</v>
      </c>
      <c r="AA146" s="1" t="s">
        <v>83</v>
      </c>
      <c r="AB146" s="1" t="s">
        <v>914</v>
      </c>
      <c r="AC146" s="1" t="s">
        <v>51</v>
      </c>
      <c r="AD146" s="1" t="s">
        <v>1046</v>
      </c>
      <c r="AE146" s="1" t="s">
        <v>37</v>
      </c>
      <c r="AF146">
        <f t="shared" si="10"/>
        <v>2022</v>
      </c>
      <c r="AG146" t="str">
        <f t="shared" si="11"/>
        <v>feb</v>
      </c>
      <c r="AH146" t="s">
        <v>42</v>
      </c>
      <c r="AI146" t="s">
        <v>2199</v>
      </c>
    </row>
    <row r="147" spans="1:35" hidden="1" x14ac:dyDescent="0.25">
      <c r="A147" s="1" t="s">
        <v>33</v>
      </c>
      <c r="B147" s="1" t="s">
        <v>34</v>
      </c>
      <c r="C147" s="2">
        <v>44620</v>
      </c>
      <c r="D147" s="42" t="str">
        <f t="shared" si="8"/>
        <v>2022</v>
      </c>
      <c r="E147" s="1" t="s">
        <v>73</v>
      </c>
      <c r="F147" s="1" t="s">
        <v>74</v>
      </c>
      <c r="G147" s="1" t="s">
        <v>37</v>
      </c>
      <c r="H147" s="1" t="s">
        <v>940</v>
      </c>
      <c r="I147" s="1" t="s">
        <v>76</v>
      </c>
      <c r="J147" s="3">
        <v>103721</v>
      </c>
      <c r="K147" s="3">
        <v>0</v>
      </c>
      <c r="L147" s="3">
        <f t="shared" si="9"/>
        <v>103721</v>
      </c>
      <c r="M147" s="1" t="s">
        <v>40</v>
      </c>
      <c r="N147" s="88">
        <v>73136275</v>
      </c>
      <c r="O147" s="1" t="s">
        <v>785</v>
      </c>
      <c r="P147" s="1" t="s">
        <v>79</v>
      </c>
      <c r="Q147" s="1" t="s">
        <v>80</v>
      </c>
      <c r="R147" s="1" t="s">
        <v>43</v>
      </c>
      <c r="S147" s="1" t="s">
        <v>43</v>
      </c>
      <c r="T147" s="3">
        <v>0</v>
      </c>
      <c r="U147" s="1" t="s">
        <v>44</v>
      </c>
      <c r="V147" s="1" t="s">
        <v>45</v>
      </c>
      <c r="W147" s="1" t="s">
        <v>940</v>
      </c>
      <c r="X147" s="1" t="s">
        <v>46</v>
      </c>
      <c r="Y147" s="1" t="s">
        <v>912</v>
      </c>
      <c r="Z147" s="1" t="s">
        <v>1046</v>
      </c>
      <c r="AA147" s="1" t="s">
        <v>83</v>
      </c>
      <c r="AB147" s="1" t="s">
        <v>914</v>
      </c>
      <c r="AC147" s="1" t="s">
        <v>51</v>
      </c>
      <c r="AD147" s="1" t="s">
        <v>1046</v>
      </c>
      <c r="AE147" s="1" t="s">
        <v>37</v>
      </c>
      <c r="AF147">
        <f t="shared" si="10"/>
        <v>2022</v>
      </c>
      <c r="AG147" t="str">
        <f t="shared" si="11"/>
        <v>feb</v>
      </c>
      <c r="AH147" t="s">
        <v>42</v>
      </c>
      <c r="AI147" t="s">
        <v>2192</v>
      </c>
    </row>
    <row r="148" spans="1:35" hidden="1" x14ac:dyDescent="0.25">
      <c r="A148" s="1" t="s">
        <v>33</v>
      </c>
      <c r="B148" s="1" t="s">
        <v>34</v>
      </c>
      <c r="C148" s="2">
        <v>44624</v>
      </c>
      <c r="D148" s="42" t="str">
        <f t="shared" si="8"/>
        <v>2022</v>
      </c>
      <c r="E148" s="1" t="s">
        <v>35</v>
      </c>
      <c r="F148" s="1" t="s">
        <v>36</v>
      </c>
      <c r="G148" s="1" t="s">
        <v>37</v>
      </c>
      <c r="H148" s="1" t="s">
        <v>1051</v>
      </c>
      <c r="I148" s="1" t="s">
        <v>1052</v>
      </c>
      <c r="J148" s="3">
        <v>0</v>
      </c>
      <c r="K148" s="3">
        <v>168978</v>
      </c>
      <c r="L148" s="3">
        <f t="shared" si="9"/>
        <v>-168978</v>
      </c>
      <c r="M148" s="1" t="s">
        <v>40</v>
      </c>
      <c r="N148" s="88">
        <v>900156264</v>
      </c>
      <c r="O148" s="1" t="s">
        <v>68</v>
      </c>
      <c r="P148" s="1" t="s">
        <v>37</v>
      </c>
      <c r="Q148" s="1" t="s">
        <v>43</v>
      </c>
      <c r="R148" s="1" t="s">
        <v>43</v>
      </c>
      <c r="S148" s="1" t="s">
        <v>43</v>
      </c>
      <c r="T148" s="3">
        <v>0</v>
      </c>
      <c r="U148" s="1" t="s">
        <v>44</v>
      </c>
      <c r="V148" s="1" t="s">
        <v>45</v>
      </c>
      <c r="W148" s="1" t="s">
        <v>1051</v>
      </c>
      <c r="X148" s="1" t="s">
        <v>46</v>
      </c>
      <c r="Y148" s="1" t="s">
        <v>47</v>
      </c>
      <c r="Z148" s="1" t="s">
        <v>1053</v>
      </c>
      <c r="AA148" s="1" t="s">
        <v>49</v>
      </c>
      <c r="AB148" s="1" t="s">
        <v>918</v>
      </c>
      <c r="AC148" s="1" t="s">
        <v>51</v>
      </c>
      <c r="AD148" s="1" t="s">
        <v>1053</v>
      </c>
      <c r="AE148" s="1" t="s">
        <v>37</v>
      </c>
      <c r="AF148">
        <f t="shared" si="10"/>
        <v>2022</v>
      </c>
      <c r="AG148" t="str">
        <f t="shared" si="11"/>
        <v>mar</v>
      </c>
      <c r="AH148" t="s">
        <v>42</v>
      </c>
      <c r="AI148" t="e">
        <v>#N/A</v>
      </c>
    </row>
    <row r="149" spans="1:35" hidden="1" x14ac:dyDescent="0.25">
      <c r="A149" s="1" t="s">
        <v>33</v>
      </c>
      <c r="B149" s="1" t="s">
        <v>34</v>
      </c>
      <c r="C149" s="2">
        <v>44624</v>
      </c>
      <c r="D149" s="42" t="str">
        <f t="shared" si="8"/>
        <v>2022</v>
      </c>
      <c r="E149" s="1" t="s">
        <v>35</v>
      </c>
      <c r="F149" s="1" t="s">
        <v>36</v>
      </c>
      <c r="G149" s="1" t="s">
        <v>37</v>
      </c>
      <c r="H149" s="1" t="s">
        <v>1054</v>
      </c>
      <c r="I149" s="1" t="s">
        <v>1055</v>
      </c>
      <c r="J149" s="3">
        <v>0</v>
      </c>
      <c r="K149" s="3">
        <v>1051821</v>
      </c>
      <c r="L149" s="3">
        <f t="shared" si="9"/>
        <v>-1051821</v>
      </c>
      <c r="M149" s="1" t="s">
        <v>40</v>
      </c>
      <c r="N149" s="88">
        <v>800130907</v>
      </c>
      <c r="O149" s="1" t="s">
        <v>42</v>
      </c>
      <c r="P149" s="1" t="s">
        <v>37</v>
      </c>
      <c r="Q149" s="1" t="s">
        <v>43</v>
      </c>
      <c r="R149" s="1" t="s">
        <v>43</v>
      </c>
      <c r="S149" s="1" t="s">
        <v>43</v>
      </c>
      <c r="T149" s="3">
        <v>0</v>
      </c>
      <c r="U149" s="1" t="s">
        <v>44</v>
      </c>
      <c r="V149" s="1" t="s">
        <v>45</v>
      </c>
      <c r="W149" s="1" t="s">
        <v>1054</v>
      </c>
      <c r="X149" s="1" t="s">
        <v>46</v>
      </c>
      <c r="Y149" s="1" t="s">
        <v>47</v>
      </c>
      <c r="Z149" s="1" t="s">
        <v>1056</v>
      </c>
      <c r="AA149" s="1" t="s">
        <v>49</v>
      </c>
      <c r="AB149" s="1" t="s">
        <v>918</v>
      </c>
      <c r="AC149" s="1" t="s">
        <v>51</v>
      </c>
      <c r="AD149" s="1" t="s">
        <v>1056</v>
      </c>
      <c r="AE149" s="1" t="s">
        <v>37</v>
      </c>
      <c r="AF149">
        <f t="shared" si="10"/>
        <v>2022</v>
      </c>
      <c r="AG149" t="str">
        <f t="shared" si="11"/>
        <v>mar</v>
      </c>
      <c r="AH149" t="s">
        <v>63</v>
      </c>
      <c r="AI149" t="e">
        <v>#N/A</v>
      </c>
    </row>
    <row r="150" spans="1:35" hidden="1" x14ac:dyDescent="0.25">
      <c r="A150" s="1" t="s">
        <v>33</v>
      </c>
      <c r="B150" s="1" t="s">
        <v>34</v>
      </c>
      <c r="C150" s="2">
        <v>44627</v>
      </c>
      <c r="D150" s="42" t="str">
        <f t="shared" si="8"/>
        <v>2022</v>
      </c>
      <c r="E150" s="1" t="s">
        <v>35</v>
      </c>
      <c r="F150" s="1" t="s">
        <v>36</v>
      </c>
      <c r="G150" s="1" t="s">
        <v>37</v>
      </c>
      <c r="H150" s="1" t="s">
        <v>1057</v>
      </c>
      <c r="I150" s="1" t="s">
        <v>1058</v>
      </c>
      <c r="J150" s="3">
        <v>0</v>
      </c>
      <c r="K150" s="3">
        <v>67246</v>
      </c>
      <c r="L150" s="3">
        <f t="shared" si="9"/>
        <v>-67246</v>
      </c>
      <c r="M150" s="1" t="s">
        <v>40</v>
      </c>
      <c r="N150" s="88">
        <v>900226715</v>
      </c>
      <c r="O150" s="1" t="s">
        <v>341</v>
      </c>
      <c r="P150" s="1" t="s">
        <v>37</v>
      </c>
      <c r="Q150" s="1" t="s">
        <v>43</v>
      </c>
      <c r="R150" s="1" t="s">
        <v>43</v>
      </c>
      <c r="S150" s="1" t="s">
        <v>43</v>
      </c>
      <c r="T150" s="3">
        <v>0</v>
      </c>
      <c r="U150" s="1" t="s">
        <v>44</v>
      </c>
      <c r="V150" s="1" t="s">
        <v>45</v>
      </c>
      <c r="W150" s="1" t="s">
        <v>1057</v>
      </c>
      <c r="X150" s="1" t="s">
        <v>46</v>
      </c>
      <c r="Y150" s="1" t="s">
        <v>47</v>
      </c>
      <c r="Z150" s="1" t="s">
        <v>1059</v>
      </c>
      <c r="AA150" s="1" t="s">
        <v>49</v>
      </c>
      <c r="AB150" s="1" t="s">
        <v>918</v>
      </c>
      <c r="AC150" s="1" t="s">
        <v>51</v>
      </c>
      <c r="AD150" s="1" t="s">
        <v>1059</v>
      </c>
      <c r="AE150" s="1" t="s">
        <v>37</v>
      </c>
      <c r="AF150">
        <f t="shared" si="10"/>
        <v>2022</v>
      </c>
      <c r="AG150" t="str">
        <f t="shared" si="11"/>
        <v>mar</v>
      </c>
      <c r="AH150" t="s">
        <v>42</v>
      </c>
      <c r="AI150" t="e">
        <v>#N/A</v>
      </c>
    </row>
    <row r="151" spans="1:35" hidden="1" x14ac:dyDescent="0.25">
      <c r="A151" s="1" t="s">
        <v>33</v>
      </c>
      <c r="B151" s="1" t="s">
        <v>34</v>
      </c>
      <c r="C151" s="2">
        <v>44627</v>
      </c>
      <c r="D151" s="42" t="str">
        <f t="shared" si="8"/>
        <v>2022</v>
      </c>
      <c r="E151" s="1" t="s">
        <v>35</v>
      </c>
      <c r="F151" s="1" t="s">
        <v>36</v>
      </c>
      <c r="G151" s="1" t="s">
        <v>37</v>
      </c>
      <c r="H151" s="1" t="s">
        <v>1060</v>
      </c>
      <c r="I151" s="1" t="s">
        <v>1061</v>
      </c>
      <c r="J151" s="3">
        <v>0</v>
      </c>
      <c r="K151" s="3">
        <v>159613</v>
      </c>
      <c r="L151" s="3">
        <f t="shared" si="9"/>
        <v>-159613</v>
      </c>
      <c r="M151" s="1" t="s">
        <v>40</v>
      </c>
      <c r="N151" s="88">
        <v>900226715</v>
      </c>
      <c r="O151" s="1" t="s">
        <v>341</v>
      </c>
      <c r="P151" s="1" t="s">
        <v>37</v>
      </c>
      <c r="Q151" s="1" t="s">
        <v>43</v>
      </c>
      <c r="R151" s="1" t="s">
        <v>43</v>
      </c>
      <c r="S151" s="1" t="s">
        <v>43</v>
      </c>
      <c r="T151" s="3">
        <v>0</v>
      </c>
      <c r="U151" s="1" t="s">
        <v>44</v>
      </c>
      <c r="V151" s="1" t="s">
        <v>45</v>
      </c>
      <c r="W151" s="1" t="s">
        <v>1060</v>
      </c>
      <c r="X151" s="1" t="s">
        <v>46</v>
      </c>
      <c r="Y151" s="1" t="s">
        <v>47</v>
      </c>
      <c r="Z151" s="1" t="s">
        <v>1062</v>
      </c>
      <c r="AA151" s="1" t="s">
        <v>49</v>
      </c>
      <c r="AB151" s="1" t="s">
        <v>918</v>
      </c>
      <c r="AC151" s="1" t="s">
        <v>51</v>
      </c>
      <c r="AD151" s="1" t="s">
        <v>1062</v>
      </c>
      <c r="AE151" s="1" t="s">
        <v>37</v>
      </c>
      <c r="AF151">
        <f t="shared" si="10"/>
        <v>2022</v>
      </c>
      <c r="AG151" t="str">
        <f t="shared" si="11"/>
        <v>mar</v>
      </c>
      <c r="AH151" t="s">
        <v>42</v>
      </c>
      <c r="AI151" t="e">
        <v>#N/A</v>
      </c>
    </row>
    <row r="152" spans="1:35" hidden="1" x14ac:dyDescent="0.25">
      <c r="A152" s="1" t="s">
        <v>33</v>
      </c>
      <c r="B152" s="1" t="s">
        <v>34</v>
      </c>
      <c r="C152" s="2">
        <v>44628</v>
      </c>
      <c r="D152" s="42" t="str">
        <f t="shared" si="8"/>
        <v>2022</v>
      </c>
      <c r="E152" s="1" t="s">
        <v>35</v>
      </c>
      <c r="F152" s="1" t="s">
        <v>36</v>
      </c>
      <c r="G152" s="1" t="s">
        <v>37</v>
      </c>
      <c r="H152" s="1" t="s">
        <v>1063</v>
      </c>
      <c r="I152" s="1" t="s">
        <v>1064</v>
      </c>
      <c r="J152" s="3">
        <v>0</v>
      </c>
      <c r="K152" s="3">
        <v>231898</v>
      </c>
      <c r="L152" s="3">
        <f t="shared" si="9"/>
        <v>-231898</v>
      </c>
      <c r="M152" s="1" t="s">
        <v>40</v>
      </c>
      <c r="N152" s="88">
        <v>890903938</v>
      </c>
      <c r="O152" s="1" t="s">
        <v>861</v>
      </c>
      <c r="P152" s="1" t="s">
        <v>37</v>
      </c>
      <c r="Q152" s="1" t="s">
        <v>43</v>
      </c>
      <c r="R152" s="1" t="s">
        <v>43</v>
      </c>
      <c r="S152" s="1" t="s">
        <v>43</v>
      </c>
      <c r="T152" s="3">
        <v>0</v>
      </c>
      <c r="U152" s="1" t="s">
        <v>44</v>
      </c>
      <c r="V152" s="1" t="s">
        <v>45</v>
      </c>
      <c r="W152" s="1" t="s">
        <v>1063</v>
      </c>
      <c r="X152" s="1" t="s">
        <v>46</v>
      </c>
      <c r="Y152" s="1" t="s">
        <v>47</v>
      </c>
      <c r="Z152" s="1" t="s">
        <v>1065</v>
      </c>
      <c r="AA152" s="1" t="s">
        <v>49</v>
      </c>
      <c r="AB152" s="1" t="s">
        <v>918</v>
      </c>
      <c r="AC152" s="1" t="s">
        <v>51</v>
      </c>
      <c r="AD152" s="1" t="s">
        <v>1065</v>
      </c>
      <c r="AE152" s="1" t="s">
        <v>37</v>
      </c>
      <c r="AF152">
        <f t="shared" si="10"/>
        <v>2022</v>
      </c>
      <c r="AG152" t="str">
        <f t="shared" si="11"/>
        <v>mar</v>
      </c>
      <c r="AH152" t="s">
        <v>55</v>
      </c>
      <c r="AI152" t="e">
        <v>#N/A</v>
      </c>
    </row>
    <row r="153" spans="1:35" hidden="1" x14ac:dyDescent="0.25">
      <c r="A153" s="1" t="s">
        <v>33</v>
      </c>
      <c r="B153" s="1" t="s">
        <v>34</v>
      </c>
      <c r="C153" s="2">
        <v>44637</v>
      </c>
      <c r="D153" s="42" t="str">
        <f t="shared" si="8"/>
        <v>2022</v>
      </c>
      <c r="E153" s="1" t="s">
        <v>35</v>
      </c>
      <c r="F153" s="1" t="s">
        <v>36</v>
      </c>
      <c r="G153" s="1" t="s">
        <v>37</v>
      </c>
      <c r="H153" s="1" t="s">
        <v>1066</v>
      </c>
      <c r="I153" s="1" t="s">
        <v>1067</v>
      </c>
      <c r="J153" s="3">
        <v>0</v>
      </c>
      <c r="K153" s="3">
        <v>33333</v>
      </c>
      <c r="L153" s="3">
        <f t="shared" si="9"/>
        <v>-33333</v>
      </c>
      <c r="M153" s="1" t="s">
        <v>40</v>
      </c>
      <c r="N153" s="88">
        <v>890903938</v>
      </c>
      <c r="O153" s="1" t="s">
        <v>861</v>
      </c>
      <c r="P153" s="1" t="s">
        <v>37</v>
      </c>
      <c r="Q153" s="1" t="s">
        <v>43</v>
      </c>
      <c r="R153" s="1" t="s">
        <v>43</v>
      </c>
      <c r="S153" s="1" t="s">
        <v>43</v>
      </c>
      <c r="T153" s="3">
        <v>0</v>
      </c>
      <c r="U153" s="1" t="s">
        <v>44</v>
      </c>
      <c r="V153" s="1" t="s">
        <v>45</v>
      </c>
      <c r="W153" s="1" t="s">
        <v>1066</v>
      </c>
      <c r="X153" s="1" t="s">
        <v>46</v>
      </c>
      <c r="Y153" s="1" t="s">
        <v>47</v>
      </c>
      <c r="Z153" s="1" t="s">
        <v>1068</v>
      </c>
      <c r="AA153" s="1" t="s">
        <v>49</v>
      </c>
      <c r="AB153" s="1" t="s">
        <v>918</v>
      </c>
      <c r="AC153" s="1" t="s">
        <v>51</v>
      </c>
      <c r="AD153" s="1" t="s">
        <v>1068</v>
      </c>
      <c r="AE153" s="1" t="s">
        <v>37</v>
      </c>
      <c r="AF153">
        <f t="shared" si="10"/>
        <v>2022</v>
      </c>
      <c r="AG153" t="str">
        <f t="shared" si="11"/>
        <v>mar</v>
      </c>
      <c r="AH153" t="s">
        <v>55</v>
      </c>
      <c r="AI153" t="e">
        <v>#N/A</v>
      </c>
    </row>
    <row r="154" spans="1:35" hidden="1" x14ac:dyDescent="0.25">
      <c r="A154" s="1" t="s">
        <v>33</v>
      </c>
      <c r="B154" s="1" t="s">
        <v>34</v>
      </c>
      <c r="C154" s="2">
        <v>44642</v>
      </c>
      <c r="D154" s="42" t="str">
        <f t="shared" si="8"/>
        <v>2022</v>
      </c>
      <c r="E154" s="1" t="s">
        <v>35</v>
      </c>
      <c r="F154" s="1" t="s">
        <v>36</v>
      </c>
      <c r="G154" s="1" t="s">
        <v>37</v>
      </c>
      <c r="H154" s="1" t="s">
        <v>1069</v>
      </c>
      <c r="I154" s="1" t="s">
        <v>1070</v>
      </c>
      <c r="J154" s="3">
        <v>0</v>
      </c>
      <c r="K154" s="3">
        <v>35771</v>
      </c>
      <c r="L154" s="3">
        <f t="shared" si="9"/>
        <v>-35771</v>
      </c>
      <c r="M154" s="1" t="s">
        <v>40</v>
      </c>
      <c r="N154" s="88">
        <v>890903938</v>
      </c>
      <c r="O154" s="1" t="s">
        <v>861</v>
      </c>
      <c r="P154" s="1" t="s">
        <v>37</v>
      </c>
      <c r="Q154" s="1" t="s">
        <v>43</v>
      </c>
      <c r="R154" s="1" t="s">
        <v>43</v>
      </c>
      <c r="S154" s="1" t="s">
        <v>43</v>
      </c>
      <c r="T154" s="3">
        <v>0</v>
      </c>
      <c r="U154" s="1" t="s">
        <v>44</v>
      </c>
      <c r="V154" s="1" t="s">
        <v>45</v>
      </c>
      <c r="W154" s="1" t="s">
        <v>1069</v>
      </c>
      <c r="X154" s="1" t="s">
        <v>46</v>
      </c>
      <c r="Y154" s="1" t="s">
        <v>47</v>
      </c>
      <c r="Z154" s="1" t="s">
        <v>1071</v>
      </c>
      <c r="AA154" s="1" t="s">
        <v>49</v>
      </c>
      <c r="AB154" s="1" t="s">
        <v>918</v>
      </c>
      <c r="AC154" s="1" t="s">
        <v>51</v>
      </c>
      <c r="AD154" s="1" t="s">
        <v>1071</v>
      </c>
      <c r="AE154" s="1" t="s">
        <v>37</v>
      </c>
      <c r="AF154">
        <f t="shared" si="10"/>
        <v>2022</v>
      </c>
      <c r="AG154" t="str">
        <f t="shared" si="11"/>
        <v>mar</v>
      </c>
      <c r="AH154" t="s">
        <v>215</v>
      </c>
      <c r="AI154" t="e">
        <v>#N/A</v>
      </c>
    </row>
    <row r="155" spans="1:35" hidden="1" x14ac:dyDescent="0.25">
      <c r="A155" s="1" t="s">
        <v>33</v>
      </c>
      <c r="B155" s="1" t="s">
        <v>34</v>
      </c>
      <c r="C155" s="2">
        <v>44651</v>
      </c>
      <c r="D155" s="42" t="str">
        <f t="shared" si="8"/>
        <v>2022</v>
      </c>
      <c r="E155" s="1" t="s">
        <v>73</v>
      </c>
      <c r="F155" s="1" t="s">
        <v>74</v>
      </c>
      <c r="G155" s="1" t="s">
        <v>37</v>
      </c>
      <c r="H155" s="1" t="s">
        <v>922</v>
      </c>
      <c r="I155" s="1" t="s">
        <v>76</v>
      </c>
      <c r="J155" s="3">
        <v>79302</v>
      </c>
      <c r="K155" s="3">
        <v>0</v>
      </c>
      <c r="L155" s="3">
        <f t="shared" si="9"/>
        <v>79302</v>
      </c>
      <c r="M155" s="1" t="s">
        <v>40</v>
      </c>
      <c r="N155" s="88">
        <v>1047500808</v>
      </c>
      <c r="O155" s="1" t="s">
        <v>678</v>
      </c>
      <c r="P155" s="1" t="s">
        <v>89</v>
      </c>
      <c r="Q155" s="1" t="s">
        <v>90</v>
      </c>
      <c r="R155" s="1" t="s">
        <v>43</v>
      </c>
      <c r="S155" s="1" t="s">
        <v>43</v>
      </c>
      <c r="T155" s="3">
        <v>0</v>
      </c>
      <c r="U155" s="1" t="s">
        <v>44</v>
      </c>
      <c r="V155" s="1" t="s">
        <v>45</v>
      </c>
      <c r="W155" s="1" t="s">
        <v>922</v>
      </c>
      <c r="X155" s="1" t="s">
        <v>46</v>
      </c>
      <c r="Y155" s="1" t="s">
        <v>975</v>
      </c>
      <c r="Z155" s="1" t="s">
        <v>1072</v>
      </c>
      <c r="AA155" s="1" t="s">
        <v>83</v>
      </c>
      <c r="AB155" s="1" t="s">
        <v>977</v>
      </c>
      <c r="AC155" s="1" t="s">
        <v>51</v>
      </c>
      <c r="AD155" s="1" t="s">
        <v>1072</v>
      </c>
      <c r="AE155" s="1" t="s">
        <v>37</v>
      </c>
      <c r="AF155">
        <f t="shared" si="10"/>
        <v>2022</v>
      </c>
      <c r="AG155" t="str">
        <f t="shared" si="11"/>
        <v>mar</v>
      </c>
      <c r="AH155" t="s">
        <v>68</v>
      </c>
      <c r="AI155" t="s">
        <v>2195</v>
      </c>
    </row>
    <row r="156" spans="1:35" hidden="1" x14ac:dyDescent="0.25">
      <c r="A156" s="1" t="s">
        <v>33</v>
      </c>
      <c r="B156" s="1" t="s">
        <v>34</v>
      </c>
      <c r="C156" s="2">
        <v>44651</v>
      </c>
      <c r="D156" s="42" t="str">
        <f t="shared" si="8"/>
        <v>2022</v>
      </c>
      <c r="E156" s="1" t="s">
        <v>73</v>
      </c>
      <c r="F156" s="1" t="s">
        <v>74</v>
      </c>
      <c r="G156" s="1" t="s">
        <v>37</v>
      </c>
      <c r="H156" s="1" t="s">
        <v>922</v>
      </c>
      <c r="I156" s="1" t="s">
        <v>76</v>
      </c>
      <c r="J156" s="3">
        <v>38090</v>
      </c>
      <c r="K156" s="3">
        <v>0</v>
      </c>
      <c r="L156" s="3">
        <f t="shared" si="9"/>
        <v>38090</v>
      </c>
      <c r="M156" s="1" t="s">
        <v>40</v>
      </c>
      <c r="N156" s="88">
        <v>1001667142</v>
      </c>
      <c r="O156" s="1" t="s">
        <v>611</v>
      </c>
      <c r="P156" s="1" t="s">
        <v>89</v>
      </c>
      <c r="Q156" s="1" t="s">
        <v>90</v>
      </c>
      <c r="R156" s="1" t="s">
        <v>43</v>
      </c>
      <c r="S156" s="1" t="s">
        <v>43</v>
      </c>
      <c r="T156" s="3">
        <v>0</v>
      </c>
      <c r="U156" s="1" t="s">
        <v>44</v>
      </c>
      <c r="V156" s="1" t="s">
        <v>45</v>
      </c>
      <c r="W156" s="1" t="s">
        <v>922</v>
      </c>
      <c r="X156" s="1" t="s">
        <v>46</v>
      </c>
      <c r="Y156" s="1" t="s">
        <v>975</v>
      </c>
      <c r="Z156" s="1" t="s">
        <v>1072</v>
      </c>
      <c r="AA156" s="1" t="s">
        <v>83</v>
      </c>
      <c r="AB156" s="1" t="s">
        <v>977</v>
      </c>
      <c r="AC156" s="1" t="s">
        <v>51</v>
      </c>
      <c r="AD156" s="1" t="s">
        <v>1072</v>
      </c>
      <c r="AE156" s="1" t="s">
        <v>37</v>
      </c>
      <c r="AF156">
        <f t="shared" si="10"/>
        <v>2022</v>
      </c>
      <c r="AG156" t="str">
        <f t="shared" si="11"/>
        <v>mar</v>
      </c>
      <c r="AH156" t="s">
        <v>68</v>
      </c>
      <c r="AI156" t="s">
        <v>2192</v>
      </c>
    </row>
    <row r="157" spans="1:35" hidden="1" x14ac:dyDescent="0.25">
      <c r="A157" s="1" t="s">
        <v>33</v>
      </c>
      <c r="B157" s="1" t="s">
        <v>34</v>
      </c>
      <c r="C157" s="2">
        <v>44651</v>
      </c>
      <c r="D157" s="42" t="str">
        <f t="shared" si="8"/>
        <v>2022</v>
      </c>
      <c r="E157" s="1" t="s">
        <v>73</v>
      </c>
      <c r="F157" s="1" t="s">
        <v>74</v>
      </c>
      <c r="G157" s="1" t="s">
        <v>37</v>
      </c>
      <c r="H157" s="1" t="s">
        <v>922</v>
      </c>
      <c r="I157" s="1" t="s">
        <v>76</v>
      </c>
      <c r="J157" s="3">
        <v>33334</v>
      </c>
      <c r="K157" s="3">
        <v>0</v>
      </c>
      <c r="L157" s="3">
        <f t="shared" si="9"/>
        <v>33334</v>
      </c>
      <c r="M157" s="1" t="s">
        <v>40</v>
      </c>
      <c r="N157" s="88">
        <v>72073849</v>
      </c>
      <c r="O157" s="1" t="s">
        <v>457</v>
      </c>
      <c r="P157" s="1" t="s">
        <v>79</v>
      </c>
      <c r="Q157" s="1" t="s">
        <v>80</v>
      </c>
      <c r="R157" s="1" t="s">
        <v>43</v>
      </c>
      <c r="S157" s="1" t="s">
        <v>43</v>
      </c>
      <c r="T157" s="3">
        <v>0</v>
      </c>
      <c r="U157" s="1" t="s">
        <v>44</v>
      </c>
      <c r="V157" s="1" t="s">
        <v>45</v>
      </c>
      <c r="W157" s="1" t="s">
        <v>922</v>
      </c>
      <c r="X157" s="1" t="s">
        <v>46</v>
      </c>
      <c r="Y157" s="1" t="s">
        <v>975</v>
      </c>
      <c r="Z157" s="1" t="s">
        <v>1072</v>
      </c>
      <c r="AA157" s="1" t="s">
        <v>83</v>
      </c>
      <c r="AB157" s="1" t="s">
        <v>977</v>
      </c>
      <c r="AC157" s="1" t="s">
        <v>51</v>
      </c>
      <c r="AD157" s="1" t="s">
        <v>1072</v>
      </c>
      <c r="AE157" s="1" t="s">
        <v>37</v>
      </c>
      <c r="AF157">
        <f t="shared" si="10"/>
        <v>2022</v>
      </c>
      <c r="AG157" t="str">
        <f t="shared" si="11"/>
        <v>mar</v>
      </c>
      <c r="AH157" t="s">
        <v>341</v>
      </c>
      <c r="AI157" t="s">
        <v>2197</v>
      </c>
    </row>
    <row r="158" spans="1:35" hidden="1" x14ac:dyDescent="0.25">
      <c r="A158" s="1" t="s">
        <v>33</v>
      </c>
      <c r="B158" s="1" t="s">
        <v>34</v>
      </c>
      <c r="C158" s="2">
        <v>44651</v>
      </c>
      <c r="D158" s="42" t="str">
        <f t="shared" si="8"/>
        <v>2022</v>
      </c>
      <c r="E158" s="1" t="s">
        <v>73</v>
      </c>
      <c r="F158" s="1" t="s">
        <v>74</v>
      </c>
      <c r="G158" s="1" t="s">
        <v>37</v>
      </c>
      <c r="H158" s="1" t="s">
        <v>922</v>
      </c>
      <c r="I158" s="1" t="s">
        <v>76</v>
      </c>
      <c r="J158" s="3">
        <v>35772</v>
      </c>
      <c r="K158" s="3">
        <v>0</v>
      </c>
      <c r="L158" s="3">
        <f t="shared" si="9"/>
        <v>35772</v>
      </c>
      <c r="M158" s="1" t="s">
        <v>40</v>
      </c>
      <c r="N158" s="88">
        <v>73202722</v>
      </c>
      <c r="O158" s="1" t="s">
        <v>487</v>
      </c>
      <c r="P158" s="1" t="s">
        <v>79</v>
      </c>
      <c r="Q158" s="1" t="s">
        <v>80</v>
      </c>
      <c r="R158" s="1" t="s">
        <v>43</v>
      </c>
      <c r="S158" s="1" t="s">
        <v>43</v>
      </c>
      <c r="T158" s="3">
        <v>0</v>
      </c>
      <c r="U158" s="1" t="s">
        <v>44</v>
      </c>
      <c r="V158" s="1" t="s">
        <v>45</v>
      </c>
      <c r="W158" s="1" t="s">
        <v>922</v>
      </c>
      <c r="X158" s="1" t="s">
        <v>46</v>
      </c>
      <c r="Y158" s="1" t="s">
        <v>975</v>
      </c>
      <c r="Z158" s="1" t="s">
        <v>1072</v>
      </c>
      <c r="AA158" s="1" t="s">
        <v>83</v>
      </c>
      <c r="AB158" s="1" t="s">
        <v>977</v>
      </c>
      <c r="AC158" s="1" t="s">
        <v>51</v>
      </c>
      <c r="AD158" s="1" t="s">
        <v>1072</v>
      </c>
      <c r="AE158" s="1" t="s">
        <v>37</v>
      </c>
      <c r="AF158">
        <f t="shared" si="10"/>
        <v>2022</v>
      </c>
      <c r="AG158" t="str">
        <f t="shared" si="11"/>
        <v>mar</v>
      </c>
      <c r="AH158" t="s">
        <v>341</v>
      </c>
      <c r="AI158" t="s">
        <v>2197</v>
      </c>
    </row>
    <row r="159" spans="1:35" hidden="1" x14ac:dyDescent="0.25">
      <c r="A159" s="1" t="s">
        <v>33</v>
      </c>
      <c r="B159" s="1" t="s">
        <v>34</v>
      </c>
      <c r="C159" s="2">
        <v>44651</v>
      </c>
      <c r="D159" s="42" t="str">
        <f t="shared" si="8"/>
        <v>2022</v>
      </c>
      <c r="E159" s="1" t="s">
        <v>73</v>
      </c>
      <c r="F159" s="1" t="s">
        <v>74</v>
      </c>
      <c r="G159" s="1" t="s">
        <v>37</v>
      </c>
      <c r="H159" s="1" t="s">
        <v>922</v>
      </c>
      <c r="I159" s="1" t="s">
        <v>76</v>
      </c>
      <c r="J159" s="3">
        <v>500000</v>
      </c>
      <c r="K159" s="3">
        <v>0</v>
      </c>
      <c r="L159" s="3">
        <f t="shared" si="9"/>
        <v>500000</v>
      </c>
      <c r="M159" s="1" t="s">
        <v>40</v>
      </c>
      <c r="N159" s="88">
        <v>1047370459</v>
      </c>
      <c r="O159" s="1" t="s">
        <v>140</v>
      </c>
      <c r="P159" s="1" t="s">
        <v>79</v>
      </c>
      <c r="Q159" s="1" t="s">
        <v>80</v>
      </c>
      <c r="R159" s="1" t="s">
        <v>43</v>
      </c>
      <c r="S159" s="1" t="s">
        <v>43</v>
      </c>
      <c r="T159" s="3">
        <v>0</v>
      </c>
      <c r="U159" s="1" t="s">
        <v>44</v>
      </c>
      <c r="V159" s="1" t="s">
        <v>45</v>
      </c>
      <c r="W159" s="1" t="s">
        <v>922</v>
      </c>
      <c r="X159" s="1" t="s">
        <v>46</v>
      </c>
      <c r="Y159" s="1" t="s">
        <v>975</v>
      </c>
      <c r="Z159" s="1" t="s">
        <v>1072</v>
      </c>
      <c r="AA159" s="1" t="s">
        <v>83</v>
      </c>
      <c r="AB159" s="1" t="s">
        <v>977</v>
      </c>
      <c r="AC159" s="1" t="s">
        <v>51</v>
      </c>
      <c r="AD159" s="1" t="s">
        <v>1072</v>
      </c>
      <c r="AE159" s="1" t="s">
        <v>37</v>
      </c>
      <c r="AF159">
        <f t="shared" si="10"/>
        <v>2022</v>
      </c>
      <c r="AG159" t="str">
        <f t="shared" si="11"/>
        <v>mar</v>
      </c>
      <c r="AH159" t="s">
        <v>451</v>
      </c>
      <c r="AI159" t="s">
        <v>2192</v>
      </c>
    </row>
    <row r="160" spans="1:35" hidden="1" x14ac:dyDescent="0.25">
      <c r="A160" s="1" t="s">
        <v>33</v>
      </c>
      <c r="B160" s="1" t="s">
        <v>34</v>
      </c>
      <c r="C160" s="2">
        <v>44651</v>
      </c>
      <c r="D160" s="42" t="str">
        <f t="shared" si="8"/>
        <v>2022</v>
      </c>
      <c r="E160" s="1" t="s">
        <v>73</v>
      </c>
      <c r="F160" s="1" t="s">
        <v>74</v>
      </c>
      <c r="G160" s="1" t="s">
        <v>37</v>
      </c>
      <c r="H160" s="1" t="s">
        <v>922</v>
      </c>
      <c r="I160" s="1" t="s">
        <v>76</v>
      </c>
      <c r="J160" s="3">
        <v>419552</v>
      </c>
      <c r="K160" s="3">
        <v>0</v>
      </c>
      <c r="L160" s="3">
        <f t="shared" si="9"/>
        <v>419552</v>
      </c>
      <c r="M160" s="1" t="s">
        <v>40</v>
      </c>
      <c r="N160" s="88">
        <v>73106822</v>
      </c>
      <c r="O160" s="1" t="s">
        <v>465</v>
      </c>
      <c r="P160" s="1" t="s">
        <v>79</v>
      </c>
      <c r="Q160" s="1" t="s">
        <v>80</v>
      </c>
      <c r="R160" s="1" t="s">
        <v>43</v>
      </c>
      <c r="S160" s="1" t="s">
        <v>43</v>
      </c>
      <c r="T160" s="3">
        <v>0</v>
      </c>
      <c r="U160" s="1" t="s">
        <v>44</v>
      </c>
      <c r="V160" s="1" t="s">
        <v>45</v>
      </c>
      <c r="W160" s="1" t="s">
        <v>922</v>
      </c>
      <c r="X160" s="1" t="s">
        <v>46</v>
      </c>
      <c r="Y160" s="1" t="s">
        <v>975</v>
      </c>
      <c r="Z160" s="1" t="s">
        <v>1072</v>
      </c>
      <c r="AA160" s="1" t="s">
        <v>83</v>
      </c>
      <c r="AB160" s="1" t="s">
        <v>977</v>
      </c>
      <c r="AC160" s="1" t="s">
        <v>51</v>
      </c>
      <c r="AD160" s="1" t="s">
        <v>1072</v>
      </c>
      <c r="AE160" s="1" t="s">
        <v>37</v>
      </c>
      <c r="AF160">
        <f t="shared" si="10"/>
        <v>2022</v>
      </c>
      <c r="AG160" t="str">
        <f t="shared" si="11"/>
        <v>mar</v>
      </c>
      <c r="AH160" t="s">
        <v>451</v>
      </c>
      <c r="AI160" t="s">
        <v>2192</v>
      </c>
    </row>
    <row r="161" spans="1:35" hidden="1" x14ac:dyDescent="0.25">
      <c r="A161" s="1" t="s">
        <v>33</v>
      </c>
      <c r="B161" s="1" t="s">
        <v>34</v>
      </c>
      <c r="C161" s="2">
        <v>44651</v>
      </c>
      <c r="D161" s="42" t="str">
        <f t="shared" si="8"/>
        <v>2022</v>
      </c>
      <c r="E161" s="1" t="s">
        <v>73</v>
      </c>
      <c r="F161" s="1" t="s">
        <v>74</v>
      </c>
      <c r="G161" s="1" t="s">
        <v>37</v>
      </c>
      <c r="H161" s="1" t="s">
        <v>922</v>
      </c>
      <c r="I161" s="1" t="s">
        <v>76</v>
      </c>
      <c r="J161" s="3">
        <v>166667</v>
      </c>
      <c r="K161" s="3">
        <v>0</v>
      </c>
      <c r="L161" s="3">
        <f t="shared" si="9"/>
        <v>166667</v>
      </c>
      <c r="M161" s="1" t="s">
        <v>40</v>
      </c>
      <c r="N161" s="88">
        <v>73103777</v>
      </c>
      <c r="O161" s="1" t="s">
        <v>774</v>
      </c>
      <c r="P161" s="1" t="s">
        <v>79</v>
      </c>
      <c r="Q161" s="1" t="s">
        <v>80</v>
      </c>
      <c r="R161" s="1" t="s">
        <v>43</v>
      </c>
      <c r="S161" s="1" t="s">
        <v>43</v>
      </c>
      <c r="T161" s="3">
        <v>0</v>
      </c>
      <c r="U161" s="1" t="s">
        <v>44</v>
      </c>
      <c r="V161" s="1" t="s">
        <v>45</v>
      </c>
      <c r="W161" s="1" t="s">
        <v>922</v>
      </c>
      <c r="X161" s="1" t="s">
        <v>46</v>
      </c>
      <c r="Y161" s="1" t="s">
        <v>975</v>
      </c>
      <c r="Z161" s="1" t="s">
        <v>1072</v>
      </c>
      <c r="AA161" s="1" t="s">
        <v>83</v>
      </c>
      <c r="AB161" s="1" t="s">
        <v>977</v>
      </c>
      <c r="AC161" s="1" t="s">
        <v>51</v>
      </c>
      <c r="AD161" s="1" t="s">
        <v>1072</v>
      </c>
      <c r="AE161" s="1" t="s">
        <v>37</v>
      </c>
      <c r="AF161">
        <f t="shared" si="10"/>
        <v>2022</v>
      </c>
      <c r="AG161" t="str">
        <f t="shared" si="11"/>
        <v>mar</v>
      </c>
      <c r="AH161" t="s">
        <v>42</v>
      </c>
      <c r="AI161" t="s">
        <v>2193</v>
      </c>
    </row>
    <row r="162" spans="1:35" hidden="1" x14ac:dyDescent="0.25">
      <c r="A162" s="1" t="s">
        <v>33</v>
      </c>
      <c r="B162" s="1" t="s">
        <v>34</v>
      </c>
      <c r="C162" s="2">
        <v>44651</v>
      </c>
      <c r="D162" s="42" t="str">
        <f t="shared" si="8"/>
        <v>2022</v>
      </c>
      <c r="E162" s="1" t="s">
        <v>73</v>
      </c>
      <c r="F162" s="1" t="s">
        <v>74</v>
      </c>
      <c r="G162" s="1" t="s">
        <v>37</v>
      </c>
      <c r="H162" s="1" t="s">
        <v>922</v>
      </c>
      <c r="I162" s="1" t="s">
        <v>76</v>
      </c>
      <c r="J162" s="3">
        <v>500000</v>
      </c>
      <c r="K162" s="3">
        <v>0</v>
      </c>
      <c r="L162" s="3">
        <f t="shared" si="9"/>
        <v>500000</v>
      </c>
      <c r="M162" s="1" t="s">
        <v>40</v>
      </c>
      <c r="N162" s="88">
        <v>73109356</v>
      </c>
      <c r="O162" s="1" t="s">
        <v>118</v>
      </c>
      <c r="P162" s="1" t="s">
        <v>79</v>
      </c>
      <c r="Q162" s="1" t="s">
        <v>80</v>
      </c>
      <c r="R162" s="1" t="s">
        <v>43</v>
      </c>
      <c r="S162" s="1" t="s">
        <v>43</v>
      </c>
      <c r="T162" s="3">
        <v>0</v>
      </c>
      <c r="U162" s="1" t="s">
        <v>44</v>
      </c>
      <c r="V162" s="1" t="s">
        <v>45</v>
      </c>
      <c r="W162" s="1" t="s">
        <v>922</v>
      </c>
      <c r="X162" s="1" t="s">
        <v>46</v>
      </c>
      <c r="Y162" s="1" t="s">
        <v>975</v>
      </c>
      <c r="Z162" s="1" t="s">
        <v>1072</v>
      </c>
      <c r="AA162" s="1" t="s">
        <v>83</v>
      </c>
      <c r="AB162" s="1" t="s">
        <v>977</v>
      </c>
      <c r="AC162" s="1" t="s">
        <v>51</v>
      </c>
      <c r="AD162" s="1" t="s">
        <v>1072</v>
      </c>
      <c r="AE162" s="1" t="s">
        <v>37</v>
      </c>
      <c r="AF162">
        <f t="shared" si="10"/>
        <v>2022</v>
      </c>
      <c r="AG162" t="str">
        <f t="shared" si="11"/>
        <v>mar</v>
      </c>
      <c r="AH162" t="s">
        <v>42</v>
      </c>
      <c r="AI162" t="s">
        <v>2193</v>
      </c>
    </row>
    <row r="163" spans="1:35" hidden="1" x14ac:dyDescent="0.25">
      <c r="A163" s="1" t="s">
        <v>33</v>
      </c>
      <c r="B163" s="1" t="s">
        <v>34</v>
      </c>
      <c r="C163" s="2">
        <v>44651</v>
      </c>
      <c r="D163" s="42" t="str">
        <f t="shared" si="8"/>
        <v>2022</v>
      </c>
      <c r="E163" s="1" t="s">
        <v>73</v>
      </c>
      <c r="F163" s="1" t="s">
        <v>74</v>
      </c>
      <c r="G163" s="1" t="s">
        <v>37</v>
      </c>
      <c r="H163" s="1" t="s">
        <v>922</v>
      </c>
      <c r="I163" s="1" t="s">
        <v>76</v>
      </c>
      <c r="J163" s="3">
        <v>33334</v>
      </c>
      <c r="K163" s="3">
        <v>0</v>
      </c>
      <c r="L163" s="3">
        <f t="shared" si="9"/>
        <v>33334</v>
      </c>
      <c r="M163" s="1" t="s">
        <v>40</v>
      </c>
      <c r="N163" s="88">
        <v>73198196</v>
      </c>
      <c r="O163" s="1" t="s">
        <v>447</v>
      </c>
      <c r="P163" s="1" t="s">
        <v>79</v>
      </c>
      <c r="Q163" s="1" t="s">
        <v>80</v>
      </c>
      <c r="R163" s="1" t="s">
        <v>43</v>
      </c>
      <c r="S163" s="1" t="s">
        <v>43</v>
      </c>
      <c r="T163" s="3">
        <v>0</v>
      </c>
      <c r="U163" s="1" t="s">
        <v>44</v>
      </c>
      <c r="V163" s="1" t="s">
        <v>45</v>
      </c>
      <c r="W163" s="1" t="s">
        <v>922</v>
      </c>
      <c r="X163" s="1" t="s">
        <v>46</v>
      </c>
      <c r="Y163" s="1" t="s">
        <v>975</v>
      </c>
      <c r="Z163" s="1" t="s">
        <v>1072</v>
      </c>
      <c r="AA163" s="1" t="s">
        <v>83</v>
      </c>
      <c r="AB163" s="1" t="s">
        <v>977</v>
      </c>
      <c r="AC163" s="1" t="s">
        <v>51</v>
      </c>
      <c r="AD163" s="1" t="s">
        <v>1072</v>
      </c>
      <c r="AE163" s="1" t="s">
        <v>37</v>
      </c>
      <c r="AF163">
        <f t="shared" si="10"/>
        <v>2022</v>
      </c>
      <c r="AG163" t="str">
        <f t="shared" si="11"/>
        <v>mar</v>
      </c>
      <c r="AH163" t="s">
        <v>42</v>
      </c>
      <c r="AI163" t="s">
        <v>2196</v>
      </c>
    </row>
    <row r="164" spans="1:35" hidden="1" x14ac:dyDescent="0.25">
      <c r="A164" s="1" t="s">
        <v>33</v>
      </c>
      <c r="B164" s="1" t="s">
        <v>34</v>
      </c>
      <c r="C164" s="2">
        <v>44651</v>
      </c>
      <c r="D164" s="42" t="str">
        <f t="shared" si="8"/>
        <v>2022</v>
      </c>
      <c r="E164" s="1" t="s">
        <v>73</v>
      </c>
      <c r="F164" s="1" t="s">
        <v>74</v>
      </c>
      <c r="G164" s="1" t="s">
        <v>37</v>
      </c>
      <c r="H164" s="1" t="s">
        <v>922</v>
      </c>
      <c r="I164" s="1" t="s">
        <v>76</v>
      </c>
      <c r="J164" s="3">
        <v>114992</v>
      </c>
      <c r="K164" s="3">
        <v>0</v>
      </c>
      <c r="L164" s="3">
        <f t="shared" si="9"/>
        <v>114992</v>
      </c>
      <c r="M164" s="1" t="s">
        <v>40</v>
      </c>
      <c r="N164" s="88">
        <v>9099334</v>
      </c>
      <c r="O164" s="1" t="s">
        <v>602</v>
      </c>
      <c r="P164" s="1" t="s">
        <v>79</v>
      </c>
      <c r="Q164" s="1" t="s">
        <v>80</v>
      </c>
      <c r="R164" s="1" t="s">
        <v>43</v>
      </c>
      <c r="S164" s="1" t="s">
        <v>43</v>
      </c>
      <c r="T164" s="3">
        <v>0</v>
      </c>
      <c r="U164" s="1" t="s">
        <v>44</v>
      </c>
      <c r="V164" s="1" t="s">
        <v>45</v>
      </c>
      <c r="W164" s="1" t="s">
        <v>922</v>
      </c>
      <c r="X164" s="1" t="s">
        <v>46</v>
      </c>
      <c r="Y164" s="1" t="s">
        <v>975</v>
      </c>
      <c r="Z164" s="1" t="s">
        <v>1072</v>
      </c>
      <c r="AA164" s="1" t="s">
        <v>83</v>
      </c>
      <c r="AB164" s="1" t="s">
        <v>977</v>
      </c>
      <c r="AC164" s="1" t="s">
        <v>51</v>
      </c>
      <c r="AD164" s="1" t="s">
        <v>1072</v>
      </c>
      <c r="AE164" s="1" t="s">
        <v>37</v>
      </c>
      <c r="AF164">
        <f t="shared" si="10"/>
        <v>2022</v>
      </c>
      <c r="AG164" t="str">
        <f t="shared" si="11"/>
        <v>mar</v>
      </c>
      <c r="AH164" t="s">
        <v>42</v>
      </c>
      <c r="AI164" t="s">
        <v>2199</v>
      </c>
    </row>
    <row r="165" spans="1:35" hidden="1" x14ac:dyDescent="0.25">
      <c r="A165" s="1" t="s">
        <v>33</v>
      </c>
      <c r="B165" s="1" t="s">
        <v>34</v>
      </c>
      <c r="C165" s="2">
        <v>44651</v>
      </c>
      <c r="D165" s="42" t="str">
        <f t="shared" si="8"/>
        <v>2022</v>
      </c>
      <c r="E165" s="1" t="s">
        <v>73</v>
      </c>
      <c r="F165" s="1" t="s">
        <v>74</v>
      </c>
      <c r="G165" s="1" t="s">
        <v>37</v>
      </c>
      <c r="H165" s="1" t="s">
        <v>922</v>
      </c>
      <c r="I165" s="1" t="s">
        <v>76</v>
      </c>
      <c r="J165" s="3">
        <v>166667</v>
      </c>
      <c r="K165" s="3">
        <v>0</v>
      </c>
      <c r="L165" s="3">
        <f t="shared" si="9"/>
        <v>166667</v>
      </c>
      <c r="M165" s="1" t="s">
        <v>40</v>
      </c>
      <c r="N165" s="88">
        <v>1001971802</v>
      </c>
      <c r="O165" s="1" t="s">
        <v>1074</v>
      </c>
      <c r="P165" s="1" t="s">
        <v>1075</v>
      </c>
      <c r="Q165" s="1" t="s">
        <v>1076</v>
      </c>
      <c r="R165" s="1" t="s">
        <v>43</v>
      </c>
      <c r="S165" s="1" t="s">
        <v>43</v>
      </c>
      <c r="T165" s="3">
        <v>0</v>
      </c>
      <c r="U165" s="1" t="s">
        <v>44</v>
      </c>
      <c r="V165" s="1" t="s">
        <v>45</v>
      </c>
      <c r="W165" s="1" t="s">
        <v>922</v>
      </c>
      <c r="X165" s="1" t="s">
        <v>46</v>
      </c>
      <c r="Y165" s="1" t="s">
        <v>975</v>
      </c>
      <c r="Z165" s="1" t="s">
        <v>1072</v>
      </c>
      <c r="AA165" s="1" t="s">
        <v>83</v>
      </c>
      <c r="AB165" s="1" t="s">
        <v>977</v>
      </c>
      <c r="AC165" s="1" t="s">
        <v>51</v>
      </c>
      <c r="AD165" s="1" t="s">
        <v>1072</v>
      </c>
      <c r="AE165" s="1" t="s">
        <v>37</v>
      </c>
      <c r="AF165">
        <f t="shared" si="10"/>
        <v>2022</v>
      </c>
      <c r="AG165" t="str">
        <f t="shared" si="11"/>
        <v>mar</v>
      </c>
      <c r="AH165" t="s">
        <v>55</v>
      </c>
      <c r="AI165" t="s">
        <v>2192</v>
      </c>
    </row>
    <row r="166" spans="1:35" hidden="1" x14ac:dyDescent="0.25">
      <c r="A166" s="1" t="s">
        <v>33</v>
      </c>
      <c r="B166" s="1" t="s">
        <v>34</v>
      </c>
      <c r="C166" s="2">
        <v>44651</v>
      </c>
      <c r="D166" s="42" t="str">
        <f t="shared" si="8"/>
        <v>2022</v>
      </c>
      <c r="E166" s="1" t="s">
        <v>73</v>
      </c>
      <c r="F166" s="1" t="s">
        <v>74</v>
      </c>
      <c r="G166" s="1" t="s">
        <v>37</v>
      </c>
      <c r="H166" s="1" t="s">
        <v>922</v>
      </c>
      <c r="I166" s="1" t="s">
        <v>76</v>
      </c>
      <c r="J166" s="3">
        <v>0</v>
      </c>
      <c r="K166" s="3">
        <v>166667</v>
      </c>
      <c r="L166" s="3">
        <f t="shared" si="9"/>
        <v>-166667</v>
      </c>
      <c r="M166" s="1" t="s">
        <v>40</v>
      </c>
      <c r="N166" s="88">
        <v>1001971802</v>
      </c>
      <c r="O166" s="1" t="s">
        <v>1074</v>
      </c>
      <c r="P166" s="1" t="s">
        <v>1075</v>
      </c>
      <c r="Q166" s="1" t="s">
        <v>1076</v>
      </c>
      <c r="R166" s="1" t="s">
        <v>43</v>
      </c>
      <c r="S166" s="1" t="s">
        <v>43</v>
      </c>
      <c r="T166" s="3">
        <v>0</v>
      </c>
      <c r="U166" s="1" t="s">
        <v>44</v>
      </c>
      <c r="V166" s="1" t="s">
        <v>45</v>
      </c>
      <c r="W166" s="1" t="s">
        <v>922</v>
      </c>
      <c r="X166" s="1" t="s">
        <v>46</v>
      </c>
      <c r="Y166" s="1" t="s">
        <v>975</v>
      </c>
      <c r="Z166" s="1" t="s">
        <v>1072</v>
      </c>
      <c r="AA166" s="1" t="s">
        <v>83</v>
      </c>
      <c r="AB166" s="1" t="s">
        <v>977</v>
      </c>
      <c r="AC166" s="1" t="s">
        <v>51</v>
      </c>
      <c r="AD166" s="1" t="s">
        <v>1072</v>
      </c>
      <c r="AE166" s="1" t="s">
        <v>37</v>
      </c>
      <c r="AF166">
        <f t="shared" si="10"/>
        <v>2022</v>
      </c>
      <c r="AG166" t="str">
        <f t="shared" si="11"/>
        <v>mar</v>
      </c>
      <c r="AH166" t="s">
        <v>55</v>
      </c>
      <c r="AI166" t="s">
        <v>2192</v>
      </c>
    </row>
    <row r="167" spans="1:35" hidden="1" x14ac:dyDescent="0.25">
      <c r="A167" s="1" t="s">
        <v>33</v>
      </c>
      <c r="B167" s="1" t="s">
        <v>34</v>
      </c>
      <c r="C167" s="2">
        <v>44651</v>
      </c>
      <c r="D167" s="42" t="str">
        <f t="shared" si="8"/>
        <v>2022</v>
      </c>
      <c r="E167" s="1" t="s">
        <v>73</v>
      </c>
      <c r="F167" s="1" t="s">
        <v>74</v>
      </c>
      <c r="G167" s="1" t="s">
        <v>37</v>
      </c>
      <c r="H167" s="1" t="s">
        <v>922</v>
      </c>
      <c r="I167" s="1" t="s">
        <v>76</v>
      </c>
      <c r="J167" s="3">
        <v>354563</v>
      </c>
      <c r="K167" s="3">
        <v>0</v>
      </c>
      <c r="L167" s="3">
        <f t="shared" si="9"/>
        <v>354563</v>
      </c>
      <c r="M167" s="1" t="s">
        <v>40</v>
      </c>
      <c r="N167" s="88">
        <v>1047483041</v>
      </c>
      <c r="O167" s="1" t="s">
        <v>671</v>
      </c>
      <c r="P167" s="1" t="s">
        <v>79</v>
      </c>
      <c r="Q167" s="1" t="s">
        <v>80</v>
      </c>
      <c r="R167" s="1" t="s">
        <v>43</v>
      </c>
      <c r="S167" s="1" t="s">
        <v>43</v>
      </c>
      <c r="T167" s="3">
        <v>0</v>
      </c>
      <c r="U167" s="1" t="s">
        <v>44</v>
      </c>
      <c r="V167" s="1" t="s">
        <v>45</v>
      </c>
      <c r="W167" s="1" t="s">
        <v>922</v>
      </c>
      <c r="X167" s="1" t="s">
        <v>46</v>
      </c>
      <c r="Y167" s="1" t="s">
        <v>975</v>
      </c>
      <c r="Z167" s="1" t="s">
        <v>1072</v>
      </c>
      <c r="AA167" s="1" t="s">
        <v>83</v>
      </c>
      <c r="AB167" s="1" t="s">
        <v>977</v>
      </c>
      <c r="AC167" s="1" t="s">
        <v>51</v>
      </c>
      <c r="AD167" s="1" t="s">
        <v>1072</v>
      </c>
      <c r="AE167" s="1" t="s">
        <v>37</v>
      </c>
      <c r="AF167">
        <f t="shared" si="10"/>
        <v>2022</v>
      </c>
      <c r="AG167" t="str">
        <f t="shared" si="11"/>
        <v>mar</v>
      </c>
      <c r="AH167" t="s">
        <v>55</v>
      </c>
      <c r="AI167" t="s">
        <v>2192</v>
      </c>
    </row>
    <row r="168" spans="1:35" hidden="1" x14ac:dyDescent="0.25">
      <c r="A168" s="1" t="s">
        <v>33</v>
      </c>
      <c r="B168" s="1" t="s">
        <v>34</v>
      </c>
      <c r="C168" s="2">
        <v>44651</v>
      </c>
      <c r="D168" s="42" t="str">
        <f t="shared" si="8"/>
        <v>2022</v>
      </c>
      <c r="E168" s="1" t="s">
        <v>73</v>
      </c>
      <c r="F168" s="1" t="s">
        <v>74</v>
      </c>
      <c r="G168" s="1" t="s">
        <v>37</v>
      </c>
      <c r="H168" s="1" t="s">
        <v>922</v>
      </c>
      <c r="I168" s="1" t="s">
        <v>76</v>
      </c>
      <c r="J168" s="3">
        <v>52120</v>
      </c>
      <c r="K168" s="3">
        <v>0</v>
      </c>
      <c r="L168" s="3">
        <f t="shared" si="9"/>
        <v>52120</v>
      </c>
      <c r="M168" s="1" t="s">
        <v>40</v>
      </c>
      <c r="N168" s="88">
        <v>1050953229</v>
      </c>
      <c r="O168" s="1" t="s">
        <v>592</v>
      </c>
      <c r="P168" s="1" t="s">
        <v>1078</v>
      </c>
      <c r="Q168" s="1" t="s">
        <v>1079</v>
      </c>
      <c r="R168" s="1" t="s">
        <v>43</v>
      </c>
      <c r="S168" s="1" t="s">
        <v>43</v>
      </c>
      <c r="T168" s="3">
        <v>0</v>
      </c>
      <c r="U168" s="1" t="s">
        <v>44</v>
      </c>
      <c r="V168" s="1" t="s">
        <v>45</v>
      </c>
      <c r="W168" s="1" t="s">
        <v>922</v>
      </c>
      <c r="X168" s="1" t="s">
        <v>46</v>
      </c>
      <c r="Y168" s="1" t="s">
        <v>975</v>
      </c>
      <c r="Z168" s="1" t="s">
        <v>1072</v>
      </c>
      <c r="AA168" s="1" t="s">
        <v>83</v>
      </c>
      <c r="AB168" s="1" t="s">
        <v>977</v>
      </c>
      <c r="AC168" s="1" t="s">
        <v>51</v>
      </c>
      <c r="AD168" s="1" t="s">
        <v>1072</v>
      </c>
      <c r="AE168" s="1" t="s">
        <v>37</v>
      </c>
      <c r="AF168">
        <f t="shared" si="10"/>
        <v>2022</v>
      </c>
      <c r="AG168" t="str">
        <f t="shared" si="11"/>
        <v>mar</v>
      </c>
      <c r="AH168" t="s">
        <v>55</v>
      </c>
      <c r="AI168" t="s">
        <v>2199</v>
      </c>
    </row>
    <row r="169" spans="1:35" hidden="1" x14ac:dyDescent="0.25">
      <c r="A169" s="1" t="s">
        <v>33</v>
      </c>
      <c r="B169" s="1" t="s">
        <v>34</v>
      </c>
      <c r="C169" s="2">
        <v>44651</v>
      </c>
      <c r="D169" s="42" t="str">
        <f t="shared" si="8"/>
        <v>2022</v>
      </c>
      <c r="E169" s="1" t="s">
        <v>73</v>
      </c>
      <c r="F169" s="1" t="s">
        <v>74</v>
      </c>
      <c r="G169" s="1" t="s">
        <v>37</v>
      </c>
      <c r="H169" s="1" t="s">
        <v>922</v>
      </c>
      <c r="I169" s="1" t="s">
        <v>76</v>
      </c>
      <c r="J169" s="3">
        <v>49592</v>
      </c>
      <c r="K169" s="3">
        <v>0</v>
      </c>
      <c r="L169" s="3">
        <f t="shared" si="9"/>
        <v>49592</v>
      </c>
      <c r="M169" s="1" t="s">
        <v>40</v>
      </c>
      <c r="N169" s="88">
        <v>3814492</v>
      </c>
      <c r="O169" s="1" t="s">
        <v>764</v>
      </c>
      <c r="P169" s="1" t="s">
        <v>89</v>
      </c>
      <c r="Q169" s="1" t="s">
        <v>90</v>
      </c>
      <c r="R169" s="1" t="s">
        <v>43</v>
      </c>
      <c r="S169" s="1" t="s">
        <v>43</v>
      </c>
      <c r="T169" s="3">
        <v>0</v>
      </c>
      <c r="U169" s="1" t="s">
        <v>44</v>
      </c>
      <c r="V169" s="1" t="s">
        <v>45</v>
      </c>
      <c r="W169" s="1" t="s">
        <v>922</v>
      </c>
      <c r="X169" s="1" t="s">
        <v>46</v>
      </c>
      <c r="Y169" s="1" t="s">
        <v>975</v>
      </c>
      <c r="Z169" s="1" t="s">
        <v>1072</v>
      </c>
      <c r="AA169" s="1" t="s">
        <v>83</v>
      </c>
      <c r="AB169" s="1" t="s">
        <v>977</v>
      </c>
      <c r="AC169" s="1" t="s">
        <v>51</v>
      </c>
      <c r="AD169" s="1" t="s">
        <v>1072</v>
      </c>
      <c r="AE169" s="1" t="s">
        <v>37</v>
      </c>
      <c r="AF169">
        <f t="shared" si="10"/>
        <v>2022</v>
      </c>
      <c r="AG169" t="str">
        <f t="shared" si="11"/>
        <v>mar</v>
      </c>
      <c r="AH169" t="s">
        <v>55</v>
      </c>
      <c r="AI169" t="s">
        <v>2297</v>
      </c>
    </row>
    <row r="170" spans="1:35" hidden="1" x14ac:dyDescent="0.25">
      <c r="A170" s="1" t="s">
        <v>33</v>
      </c>
      <c r="B170" s="1" t="s">
        <v>34</v>
      </c>
      <c r="C170" s="2">
        <v>44651</v>
      </c>
      <c r="D170" s="42" t="str">
        <f t="shared" si="8"/>
        <v>2022</v>
      </c>
      <c r="E170" s="1" t="s">
        <v>73</v>
      </c>
      <c r="F170" s="1" t="s">
        <v>74</v>
      </c>
      <c r="G170" s="1" t="s">
        <v>37</v>
      </c>
      <c r="H170" s="1" t="s">
        <v>922</v>
      </c>
      <c r="I170" s="1" t="s">
        <v>76</v>
      </c>
      <c r="J170" s="3">
        <v>266667</v>
      </c>
      <c r="K170" s="3">
        <v>0</v>
      </c>
      <c r="L170" s="3">
        <f t="shared" si="9"/>
        <v>266667</v>
      </c>
      <c r="M170" s="1" t="s">
        <v>40</v>
      </c>
      <c r="N170" s="88">
        <v>45562071</v>
      </c>
      <c r="O170" s="1" t="s">
        <v>507</v>
      </c>
      <c r="P170" s="1" t="s">
        <v>295</v>
      </c>
      <c r="Q170" s="1" t="s">
        <v>296</v>
      </c>
      <c r="R170" s="1" t="s">
        <v>43</v>
      </c>
      <c r="S170" s="1" t="s">
        <v>43</v>
      </c>
      <c r="T170" s="3">
        <v>0</v>
      </c>
      <c r="U170" s="1" t="s">
        <v>44</v>
      </c>
      <c r="V170" s="1" t="s">
        <v>45</v>
      </c>
      <c r="W170" s="1" t="s">
        <v>922</v>
      </c>
      <c r="X170" s="1" t="s">
        <v>46</v>
      </c>
      <c r="Y170" s="1" t="s">
        <v>975</v>
      </c>
      <c r="Z170" s="1" t="s">
        <v>1072</v>
      </c>
      <c r="AA170" s="1" t="s">
        <v>83</v>
      </c>
      <c r="AB170" s="1" t="s">
        <v>977</v>
      </c>
      <c r="AC170" s="1" t="s">
        <v>51</v>
      </c>
      <c r="AD170" s="1" t="s">
        <v>1072</v>
      </c>
      <c r="AE170" s="1" t="s">
        <v>37</v>
      </c>
      <c r="AF170">
        <f t="shared" si="10"/>
        <v>2022</v>
      </c>
      <c r="AG170" t="str">
        <f t="shared" si="11"/>
        <v>mar</v>
      </c>
      <c r="AH170" t="s">
        <v>215</v>
      </c>
      <c r="AI170" t="s">
        <v>2192</v>
      </c>
    </row>
    <row r="171" spans="1:35" hidden="1" x14ac:dyDescent="0.25">
      <c r="A171" s="1" t="s">
        <v>33</v>
      </c>
      <c r="B171" s="1" t="s">
        <v>34</v>
      </c>
      <c r="C171" s="2">
        <v>44651</v>
      </c>
      <c r="D171" s="42" t="str">
        <f t="shared" si="8"/>
        <v>2022</v>
      </c>
      <c r="E171" s="1" t="s">
        <v>73</v>
      </c>
      <c r="F171" s="1" t="s">
        <v>74</v>
      </c>
      <c r="G171" s="1" t="s">
        <v>37</v>
      </c>
      <c r="H171" s="1" t="s">
        <v>922</v>
      </c>
      <c r="I171" s="1" t="s">
        <v>76</v>
      </c>
      <c r="J171" s="3">
        <v>106071</v>
      </c>
      <c r="K171" s="3">
        <v>0</v>
      </c>
      <c r="L171" s="3">
        <f t="shared" si="9"/>
        <v>106071</v>
      </c>
      <c r="M171" s="1" t="s">
        <v>40</v>
      </c>
      <c r="N171" s="88">
        <v>73143059</v>
      </c>
      <c r="O171" s="1" t="s">
        <v>409</v>
      </c>
      <c r="P171" s="1" t="s">
        <v>79</v>
      </c>
      <c r="Q171" s="1" t="s">
        <v>80</v>
      </c>
      <c r="R171" s="1" t="s">
        <v>43</v>
      </c>
      <c r="S171" s="1" t="s">
        <v>43</v>
      </c>
      <c r="T171" s="3">
        <v>0</v>
      </c>
      <c r="U171" s="1" t="s">
        <v>44</v>
      </c>
      <c r="V171" s="1" t="s">
        <v>45</v>
      </c>
      <c r="W171" s="1" t="s">
        <v>922</v>
      </c>
      <c r="X171" s="1" t="s">
        <v>46</v>
      </c>
      <c r="Y171" s="1" t="s">
        <v>975</v>
      </c>
      <c r="Z171" s="1" t="s">
        <v>1072</v>
      </c>
      <c r="AA171" s="1" t="s">
        <v>83</v>
      </c>
      <c r="AB171" s="1" t="s">
        <v>977</v>
      </c>
      <c r="AC171" s="1" t="s">
        <v>51</v>
      </c>
      <c r="AD171" s="1" t="s">
        <v>1072</v>
      </c>
      <c r="AE171" s="1" t="s">
        <v>37</v>
      </c>
      <c r="AF171">
        <f t="shared" si="10"/>
        <v>2022</v>
      </c>
      <c r="AG171" t="str">
        <f t="shared" si="11"/>
        <v>mar</v>
      </c>
      <c r="AH171" t="s">
        <v>215</v>
      </c>
      <c r="AI171" t="s">
        <v>2197</v>
      </c>
    </row>
    <row r="172" spans="1:35" hidden="1" x14ac:dyDescent="0.25">
      <c r="A172" s="1" t="s">
        <v>33</v>
      </c>
      <c r="B172" s="1" t="s">
        <v>34</v>
      </c>
      <c r="C172" s="2">
        <v>44651</v>
      </c>
      <c r="D172" s="42" t="str">
        <f t="shared" si="8"/>
        <v>2022</v>
      </c>
      <c r="E172" s="1" t="s">
        <v>73</v>
      </c>
      <c r="F172" s="1" t="s">
        <v>74</v>
      </c>
      <c r="G172" s="1" t="s">
        <v>37</v>
      </c>
      <c r="H172" s="1" t="s">
        <v>922</v>
      </c>
      <c r="I172" s="1" t="s">
        <v>76</v>
      </c>
      <c r="J172" s="3">
        <v>35772</v>
      </c>
      <c r="K172" s="3">
        <v>0</v>
      </c>
      <c r="L172" s="3">
        <f t="shared" si="9"/>
        <v>35772</v>
      </c>
      <c r="M172" s="1" t="s">
        <v>40</v>
      </c>
      <c r="N172" s="88">
        <v>73202722</v>
      </c>
      <c r="O172" s="1" t="s">
        <v>487</v>
      </c>
      <c r="P172" s="1" t="s">
        <v>79</v>
      </c>
      <c r="Q172" s="1" t="s">
        <v>80</v>
      </c>
      <c r="R172" s="1" t="s">
        <v>43</v>
      </c>
      <c r="S172" s="1" t="s">
        <v>43</v>
      </c>
      <c r="T172" s="3">
        <v>0</v>
      </c>
      <c r="U172" s="1" t="s">
        <v>44</v>
      </c>
      <c r="V172" s="1" t="s">
        <v>45</v>
      </c>
      <c r="W172" s="1" t="s">
        <v>922</v>
      </c>
      <c r="X172" s="1" t="s">
        <v>46</v>
      </c>
      <c r="Y172" s="1" t="s">
        <v>975</v>
      </c>
      <c r="Z172" s="1" t="s">
        <v>1072</v>
      </c>
      <c r="AA172" s="1" t="s">
        <v>83</v>
      </c>
      <c r="AB172" s="1" t="s">
        <v>977</v>
      </c>
      <c r="AC172" s="1" t="s">
        <v>51</v>
      </c>
      <c r="AD172" s="1" t="s">
        <v>1072</v>
      </c>
      <c r="AE172" s="1" t="s">
        <v>37</v>
      </c>
      <c r="AF172">
        <f t="shared" si="10"/>
        <v>2022</v>
      </c>
      <c r="AG172" t="str">
        <f t="shared" si="11"/>
        <v>mar</v>
      </c>
      <c r="AH172" t="s">
        <v>68</v>
      </c>
      <c r="AI172" t="s">
        <v>2197</v>
      </c>
    </row>
    <row r="173" spans="1:35" hidden="1" x14ac:dyDescent="0.25">
      <c r="A173" s="1" t="s">
        <v>33</v>
      </c>
      <c r="B173" s="1" t="s">
        <v>34</v>
      </c>
      <c r="C173" s="2">
        <v>44651</v>
      </c>
      <c r="D173" s="42" t="str">
        <f t="shared" si="8"/>
        <v>2022</v>
      </c>
      <c r="E173" s="1" t="s">
        <v>73</v>
      </c>
      <c r="F173" s="1" t="s">
        <v>74</v>
      </c>
      <c r="G173" s="1" t="s">
        <v>37</v>
      </c>
      <c r="H173" s="1" t="s">
        <v>922</v>
      </c>
      <c r="I173" s="1" t="s">
        <v>76</v>
      </c>
      <c r="J173" s="3">
        <v>33334</v>
      </c>
      <c r="K173" s="3">
        <v>0</v>
      </c>
      <c r="L173" s="3">
        <f t="shared" si="9"/>
        <v>33334</v>
      </c>
      <c r="M173" s="1" t="s">
        <v>40</v>
      </c>
      <c r="N173" s="88">
        <v>1047364298</v>
      </c>
      <c r="O173" s="1" t="s">
        <v>509</v>
      </c>
      <c r="P173" s="1" t="s">
        <v>79</v>
      </c>
      <c r="Q173" s="1" t="s">
        <v>80</v>
      </c>
      <c r="R173" s="1" t="s">
        <v>43</v>
      </c>
      <c r="S173" s="1" t="s">
        <v>43</v>
      </c>
      <c r="T173" s="3">
        <v>0</v>
      </c>
      <c r="U173" s="1" t="s">
        <v>44</v>
      </c>
      <c r="V173" s="1" t="s">
        <v>45</v>
      </c>
      <c r="W173" s="1" t="s">
        <v>922</v>
      </c>
      <c r="X173" s="1" t="s">
        <v>46</v>
      </c>
      <c r="Y173" s="1" t="s">
        <v>975</v>
      </c>
      <c r="Z173" s="1" t="s">
        <v>1072</v>
      </c>
      <c r="AA173" s="1" t="s">
        <v>83</v>
      </c>
      <c r="AB173" s="1" t="s">
        <v>977</v>
      </c>
      <c r="AC173" s="1" t="s">
        <v>51</v>
      </c>
      <c r="AD173" s="1" t="s">
        <v>1072</v>
      </c>
      <c r="AE173" s="1" t="s">
        <v>37</v>
      </c>
      <c r="AF173">
        <f t="shared" si="10"/>
        <v>2022</v>
      </c>
      <c r="AG173" t="str">
        <f t="shared" si="11"/>
        <v>mar</v>
      </c>
      <c r="AH173" t="s">
        <v>341</v>
      </c>
      <c r="AI173" t="s">
        <v>2192</v>
      </c>
    </row>
    <row r="174" spans="1:35" hidden="1" x14ac:dyDescent="0.25">
      <c r="A174" s="1" t="s">
        <v>33</v>
      </c>
      <c r="B174" s="1" t="s">
        <v>34</v>
      </c>
      <c r="C174" s="2">
        <v>44651</v>
      </c>
      <c r="D174" s="42" t="str">
        <f t="shared" si="8"/>
        <v>2022</v>
      </c>
      <c r="E174" s="1" t="s">
        <v>73</v>
      </c>
      <c r="F174" s="1" t="s">
        <v>74</v>
      </c>
      <c r="G174" s="1" t="s">
        <v>37</v>
      </c>
      <c r="H174" s="1" t="s">
        <v>922</v>
      </c>
      <c r="I174" s="1" t="s">
        <v>76</v>
      </c>
      <c r="J174" s="3">
        <v>33333</v>
      </c>
      <c r="K174" s="3">
        <v>0</v>
      </c>
      <c r="L174" s="3">
        <f t="shared" si="9"/>
        <v>33333</v>
      </c>
      <c r="M174" s="1" t="s">
        <v>40</v>
      </c>
      <c r="N174" s="88">
        <v>1047370459</v>
      </c>
      <c r="O174" s="1" t="s">
        <v>140</v>
      </c>
      <c r="P174" s="1" t="s">
        <v>79</v>
      </c>
      <c r="Q174" s="1" t="s">
        <v>80</v>
      </c>
      <c r="R174" s="1" t="s">
        <v>43</v>
      </c>
      <c r="S174" s="1" t="s">
        <v>43</v>
      </c>
      <c r="T174" s="3">
        <v>0</v>
      </c>
      <c r="U174" s="1" t="s">
        <v>44</v>
      </c>
      <c r="V174" s="1" t="s">
        <v>45</v>
      </c>
      <c r="W174" s="1" t="s">
        <v>922</v>
      </c>
      <c r="X174" s="1" t="s">
        <v>46</v>
      </c>
      <c r="Y174" s="1" t="s">
        <v>975</v>
      </c>
      <c r="Z174" s="1" t="s">
        <v>1072</v>
      </c>
      <c r="AA174" s="1" t="s">
        <v>83</v>
      </c>
      <c r="AB174" s="1" t="s">
        <v>977</v>
      </c>
      <c r="AC174" s="1" t="s">
        <v>51</v>
      </c>
      <c r="AD174" s="1" t="s">
        <v>1072</v>
      </c>
      <c r="AE174" s="1" t="s">
        <v>37</v>
      </c>
      <c r="AF174">
        <f t="shared" si="10"/>
        <v>2022</v>
      </c>
      <c r="AG174" t="str">
        <f t="shared" si="11"/>
        <v>mar</v>
      </c>
      <c r="AH174" t="s">
        <v>341</v>
      </c>
      <c r="AI174" t="s">
        <v>2192</v>
      </c>
    </row>
    <row r="175" spans="1:35" hidden="1" x14ac:dyDescent="0.25">
      <c r="A175" s="1" t="s">
        <v>33</v>
      </c>
      <c r="B175" s="1" t="s">
        <v>34</v>
      </c>
      <c r="C175" s="2">
        <v>44651</v>
      </c>
      <c r="D175" s="42" t="str">
        <f t="shared" si="8"/>
        <v>2022</v>
      </c>
      <c r="E175" s="1" t="s">
        <v>73</v>
      </c>
      <c r="F175" s="1" t="s">
        <v>74</v>
      </c>
      <c r="G175" s="1" t="s">
        <v>37</v>
      </c>
      <c r="H175" s="1" t="s">
        <v>922</v>
      </c>
      <c r="I175" s="1" t="s">
        <v>76</v>
      </c>
      <c r="J175" s="3">
        <v>33334</v>
      </c>
      <c r="K175" s="3">
        <v>0</v>
      </c>
      <c r="L175" s="3">
        <f t="shared" si="9"/>
        <v>33334</v>
      </c>
      <c r="M175" s="1" t="s">
        <v>40</v>
      </c>
      <c r="N175" s="88">
        <v>1143346787</v>
      </c>
      <c r="O175" s="1" t="s">
        <v>736</v>
      </c>
      <c r="P175" s="1" t="s">
        <v>79</v>
      </c>
      <c r="Q175" s="1" t="s">
        <v>80</v>
      </c>
      <c r="R175" s="1" t="s">
        <v>43</v>
      </c>
      <c r="S175" s="1" t="s">
        <v>43</v>
      </c>
      <c r="T175" s="3">
        <v>0</v>
      </c>
      <c r="U175" s="1" t="s">
        <v>44</v>
      </c>
      <c r="V175" s="1" t="s">
        <v>45</v>
      </c>
      <c r="W175" s="1" t="s">
        <v>922</v>
      </c>
      <c r="X175" s="1" t="s">
        <v>46</v>
      </c>
      <c r="Y175" s="1" t="s">
        <v>975</v>
      </c>
      <c r="Z175" s="1" t="s">
        <v>1072</v>
      </c>
      <c r="AA175" s="1" t="s">
        <v>83</v>
      </c>
      <c r="AB175" s="1" t="s">
        <v>977</v>
      </c>
      <c r="AC175" s="1" t="s">
        <v>51</v>
      </c>
      <c r="AD175" s="1" t="s">
        <v>1072</v>
      </c>
      <c r="AE175" s="1" t="s">
        <v>37</v>
      </c>
      <c r="AF175">
        <f t="shared" si="10"/>
        <v>2022</v>
      </c>
      <c r="AG175" t="str">
        <f t="shared" si="11"/>
        <v>mar</v>
      </c>
      <c r="AH175" t="s">
        <v>341</v>
      </c>
      <c r="AI175" t="s">
        <v>2192</v>
      </c>
    </row>
    <row r="176" spans="1:35" hidden="1" x14ac:dyDescent="0.25">
      <c r="A176" s="1" t="s">
        <v>33</v>
      </c>
      <c r="B176" s="1" t="s">
        <v>34</v>
      </c>
      <c r="C176" s="2">
        <v>44651</v>
      </c>
      <c r="D176" s="42" t="str">
        <f t="shared" si="8"/>
        <v>2022</v>
      </c>
      <c r="E176" s="1" t="s">
        <v>73</v>
      </c>
      <c r="F176" s="1" t="s">
        <v>74</v>
      </c>
      <c r="G176" s="1" t="s">
        <v>37</v>
      </c>
      <c r="H176" s="1" t="s">
        <v>922</v>
      </c>
      <c r="I176" s="1" t="s">
        <v>76</v>
      </c>
      <c r="J176" s="3">
        <v>35450</v>
      </c>
      <c r="K176" s="3">
        <v>0</v>
      </c>
      <c r="L176" s="3">
        <f t="shared" si="9"/>
        <v>35450</v>
      </c>
      <c r="M176" s="1" t="s">
        <v>40</v>
      </c>
      <c r="N176" s="88">
        <v>9148515</v>
      </c>
      <c r="O176" s="1" t="s">
        <v>558</v>
      </c>
      <c r="P176" s="1" t="s">
        <v>79</v>
      </c>
      <c r="Q176" s="1" t="s">
        <v>80</v>
      </c>
      <c r="R176" s="1" t="s">
        <v>43</v>
      </c>
      <c r="S176" s="1" t="s">
        <v>43</v>
      </c>
      <c r="T176" s="3">
        <v>0</v>
      </c>
      <c r="U176" s="1" t="s">
        <v>44</v>
      </c>
      <c r="V176" s="1" t="s">
        <v>45</v>
      </c>
      <c r="W176" s="1" t="s">
        <v>922</v>
      </c>
      <c r="X176" s="1" t="s">
        <v>46</v>
      </c>
      <c r="Y176" s="1" t="s">
        <v>975</v>
      </c>
      <c r="Z176" s="1" t="s">
        <v>1072</v>
      </c>
      <c r="AA176" s="1" t="s">
        <v>83</v>
      </c>
      <c r="AB176" s="1" t="s">
        <v>977</v>
      </c>
      <c r="AC176" s="1" t="s">
        <v>51</v>
      </c>
      <c r="AD176" s="1" t="s">
        <v>1072</v>
      </c>
      <c r="AE176" s="1" t="s">
        <v>37</v>
      </c>
      <c r="AF176">
        <f t="shared" si="10"/>
        <v>2022</v>
      </c>
      <c r="AG176" t="str">
        <f t="shared" si="11"/>
        <v>mar</v>
      </c>
      <c r="AH176" t="s">
        <v>42</v>
      </c>
      <c r="AI176" t="s">
        <v>2192</v>
      </c>
    </row>
    <row r="177" spans="1:35" hidden="1" x14ac:dyDescent="0.25">
      <c r="A177" s="1" t="s">
        <v>33</v>
      </c>
      <c r="B177" s="1" t="s">
        <v>34</v>
      </c>
      <c r="C177" s="2">
        <v>44651</v>
      </c>
      <c r="D177" s="42" t="str">
        <f t="shared" si="8"/>
        <v>2022</v>
      </c>
      <c r="E177" s="1" t="s">
        <v>73</v>
      </c>
      <c r="F177" s="1" t="s">
        <v>74</v>
      </c>
      <c r="G177" s="1" t="s">
        <v>37</v>
      </c>
      <c r="H177" s="1" t="s">
        <v>922</v>
      </c>
      <c r="I177" s="1" t="s">
        <v>76</v>
      </c>
      <c r="J177" s="3">
        <v>100000</v>
      </c>
      <c r="K177" s="3">
        <v>0</v>
      </c>
      <c r="L177" s="3">
        <f t="shared" si="9"/>
        <v>100000</v>
      </c>
      <c r="M177" s="1" t="s">
        <v>40</v>
      </c>
      <c r="N177" s="88">
        <v>73103777</v>
      </c>
      <c r="O177" s="1" t="s">
        <v>774</v>
      </c>
      <c r="P177" s="1" t="s">
        <v>79</v>
      </c>
      <c r="Q177" s="1" t="s">
        <v>80</v>
      </c>
      <c r="R177" s="1" t="s">
        <v>43</v>
      </c>
      <c r="S177" s="1" t="s">
        <v>43</v>
      </c>
      <c r="T177" s="3">
        <v>0</v>
      </c>
      <c r="U177" s="1" t="s">
        <v>44</v>
      </c>
      <c r="V177" s="1" t="s">
        <v>45</v>
      </c>
      <c r="W177" s="1" t="s">
        <v>922</v>
      </c>
      <c r="X177" s="1" t="s">
        <v>46</v>
      </c>
      <c r="Y177" s="1" t="s">
        <v>975</v>
      </c>
      <c r="Z177" s="1" t="s">
        <v>1072</v>
      </c>
      <c r="AA177" s="1" t="s">
        <v>83</v>
      </c>
      <c r="AB177" s="1" t="s">
        <v>977</v>
      </c>
      <c r="AC177" s="1" t="s">
        <v>51</v>
      </c>
      <c r="AD177" s="1" t="s">
        <v>1072</v>
      </c>
      <c r="AE177" s="1" t="s">
        <v>37</v>
      </c>
      <c r="AF177">
        <f t="shared" si="10"/>
        <v>2022</v>
      </c>
      <c r="AG177" t="str">
        <f t="shared" si="11"/>
        <v>mar</v>
      </c>
      <c r="AH177" t="s">
        <v>341</v>
      </c>
      <c r="AI177" t="s">
        <v>2193</v>
      </c>
    </row>
    <row r="178" spans="1:35" hidden="1" x14ac:dyDescent="0.25">
      <c r="A178" s="1" t="s">
        <v>33</v>
      </c>
      <c r="B178" s="1" t="s">
        <v>34</v>
      </c>
      <c r="C178" s="2">
        <v>44651</v>
      </c>
      <c r="D178" s="42" t="str">
        <f t="shared" si="8"/>
        <v>2022</v>
      </c>
      <c r="E178" s="1" t="s">
        <v>73</v>
      </c>
      <c r="F178" s="1" t="s">
        <v>74</v>
      </c>
      <c r="G178" s="1" t="s">
        <v>37</v>
      </c>
      <c r="H178" s="1" t="s">
        <v>922</v>
      </c>
      <c r="I178" s="1" t="s">
        <v>76</v>
      </c>
      <c r="J178" s="3">
        <v>200000</v>
      </c>
      <c r="K178" s="3">
        <v>0</v>
      </c>
      <c r="L178" s="3">
        <f t="shared" si="9"/>
        <v>200000</v>
      </c>
      <c r="M178" s="1" t="s">
        <v>40</v>
      </c>
      <c r="N178" s="88">
        <v>73109356</v>
      </c>
      <c r="O178" s="1" t="s">
        <v>118</v>
      </c>
      <c r="P178" s="1" t="s">
        <v>79</v>
      </c>
      <c r="Q178" s="1" t="s">
        <v>80</v>
      </c>
      <c r="R178" s="1" t="s">
        <v>43</v>
      </c>
      <c r="S178" s="1" t="s">
        <v>43</v>
      </c>
      <c r="T178" s="3">
        <v>0</v>
      </c>
      <c r="U178" s="1" t="s">
        <v>44</v>
      </c>
      <c r="V178" s="1" t="s">
        <v>45</v>
      </c>
      <c r="W178" s="1" t="s">
        <v>922</v>
      </c>
      <c r="X178" s="1" t="s">
        <v>46</v>
      </c>
      <c r="Y178" s="1" t="s">
        <v>975</v>
      </c>
      <c r="Z178" s="1" t="s">
        <v>1072</v>
      </c>
      <c r="AA178" s="1" t="s">
        <v>83</v>
      </c>
      <c r="AB178" s="1" t="s">
        <v>977</v>
      </c>
      <c r="AC178" s="1" t="s">
        <v>51</v>
      </c>
      <c r="AD178" s="1" t="s">
        <v>1072</v>
      </c>
      <c r="AE178" s="1" t="s">
        <v>37</v>
      </c>
      <c r="AF178">
        <f t="shared" si="10"/>
        <v>2022</v>
      </c>
      <c r="AG178" t="str">
        <f t="shared" si="11"/>
        <v>mar</v>
      </c>
      <c r="AH178" t="s">
        <v>68</v>
      </c>
      <c r="AI178" t="s">
        <v>2193</v>
      </c>
    </row>
    <row r="179" spans="1:35" hidden="1" x14ac:dyDescent="0.25">
      <c r="A179" s="1" t="s">
        <v>33</v>
      </c>
      <c r="B179" s="1" t="s">
        <v>34</v>
      </c>
      <c r="C179" s="2">
        <v>44651</v>
      </c>
      <c r="D179" s="42" t="str">
        <f t="shared" si="8"/>
        <v>2022</v>
      </c>
      <c r="E179" s="1" t="s">
        <v>73</v>
      </c>
      <c r="F179" s="1" t="s">
        <v>74</v>
      </c>
      <c r="G179" s="1" t="s">
        <v>37</v>
      </c>
      <c r="H179" s="1" t="s">
        <v>922</v>
      </c>
      <c r="I179" s="1" t="s">
        <v>76</v>
      </c>
      <c r="J179" s="3">
        <v>105399</v>
      </c>
      <c r="K179" s="3">
        <v>0</v>
      </c>
      <c r="L179" s="3">
        <f t="shared" si="9"/>
        <v>105399</v>
      </c>
      <c r="M179" s="1" t="s">
        <v>40</v>
      </c>
      <c r="N179" s="88">
        <v>73576572</v>
      </c>
      <c r="O179" s="1" t="s">
        <v>134</v>
      </c>
      <c r="P179" s="1" t="s">
        <v>79</v>
      </c>
      <c r="Q179" s="1" t="s">
        <v>80</v>
      </c>
      <c r="R179" s="1" t="s">
        <v>43</v>
      </c>
      <c r="S179" s="1" t="s">
        <v>43</v>
      </c>
      <c r="T179" s="3">
        <v>0</v>
      </c>
      <c r="U179" s="1" t="s">
        <v>44</v>
      </c>
      <c r="V179" s="1" t="s">
        <v>45</v>
      </c>
      <c r="W179" s="1" t="s">
        <v>922</v>
      </c>
      <c r="X179" s="1" t="s">
        <v>46</v>
      </c>
      <c r="Y179" s="1" t="s">
        <v>975</v>
      </c>
      <c r="Z179" s="1" t="s">
        <v>1072</v>
      </c>
      <c r="AA179" s="1" t="s">
        <v>83</v>
      </c>
      <c r="AB179" s="1" t="s">
        <v>977</v>
      </c>
      <c r="AC179" s="1" t="s">
        <v>51</v>
      </c>
      <c r="AD179" s="1" t="s">
        <v>1072</v>
      </c>
      <c r="AE179" s="1" t="s">
        <v>37</v>
      </c>
      <c r="AF179">
        <f t="shared" si="10"/>
        <v>2022</v>
      </c>
      <c r="AG179" t="str">
        <f t="shared" si="11"/>
        <v>mar</v>
      </c>
      <c r="AH179" t="s">
        <v>55</v>
      </c>
      <c r="AI179" t="s">
        <v>2193</v>
      </c>
    </row>
    <row r="180" spans="1:35" hidden="1" x14ac:dyDescent="0.25">
      <c r="A180" s="1" t="s">
        <v>33</v>
      </c>
      <c r="B180" s="1" t="s">
        <v>34</v>
      </c>
      <c r="C180" s="2">
        <v>44651</v>
      </c>
      <c r="D180" s="42" t="str">
        <f t="shared" si="8"/>
        <v>2022</v>
      </c>
      <c r="E180" s="1" t="s">
        <v>73</v>
      </c>
      <c r="F180" s="1" t="s">
        <v>74</v>
      </c>
      <c r="G180" s="1" t="s">
        <v>37</v>
      </c>
      <c r="H180" s="1" t="s">
        <v>922</v>
      </c>
      <c r="I180" s="1" t="s">
        <v>76</v>
      </c>
      <c r="J180" s="3">
        <v>36543</v>
      </c>
      <c r="K180" s="3">
        <v>0</v>
      </c>
      <c r="L180" s="3">
        <f t="shared" si="9"/>
        <v>36543</v>
      </c>
      <c r="M180" s="1" t="s">
        <v>40</v>
      </c>
      <c r="N180" s="88">
        <v>7960227</v>
      </c>
      <c r="O180" s="1" t="s">
        <v>847</v>
      </c>
      <c r="P180" s="1" t="s">
        <v>79</v>
      </c>
      <c r="Q180" s="1" t="s">
        <v>80</v>
      </c>
      <c r="R180" s="1" t="s">
        <v>43</v>
      </c>
      <c r="S180" s="1" t="s">
        <v>43</v>
      </c>
      <c r="T180" s="3">
        <v>0</v>
      </c>
      <c r="U180" s="1" t="s">
        <v>44</v>
      </c>
      <c r="V180" s="1" t="s">
        <v>45</v>
      </c>
      <c r="W180" s="1" t="s">
        <v>922</v>
      </c>
      <c r="X180" s="1" t="s">
        <v>46</v>
      </c>
      <c r="Y180" s="1" t="s">
        <v>975</v>
      </c>
      <c r="Z180" s="1" t="s">
        <v>1072</v>
      </c>
      <c r="AA180" s="1" t="s">
        <v>83</v>
      </c>
      <c r="AB180" s="1" t="s">
        <v>977</v>
      </c>
      <c r="AC180" s="1" t="s">
        <v>51</v>
      </c>
      <c r="AD180" s="1" t="s">
        <v>1072</v>
      </c>
      <c r="AE180" s="1" t="s">
        <v>37</v>
      </c>
      <c r="AF180">
        <f t="shared" si="10"/>
        <v>2022</v>
      </c>
      <c r="AG180" t="str">
        <f t="shared" si="11"/>
        <v>mar</v>
      </c>
      <c r="AH180" t="s">
        <v>55</v>
      </c>
      <c r="AI180" t="s">
        <v>2198</v>
      </c>
    </row>
    <row r="181" spans="1:35" hidden="1" x14ac:dyDescent="0.25">
      <c r="A181" s="1" t="s">
        <v>33</v>
      </c>
      <c r="B181" s="1" t="s">
        <v>34</v>
      </c>
      <c r="C181" s="2">
        <v>44651</v>
      </c>
      <c r="D181" s="42" t="str">
        <f t="shared" si="8"/>
        <v>2022</v>
      </c>
      <c r="E181" s="1" t="s">
        <v>73</v>
      </c>
      <c r="F181" s="1" t="s">
        <v>74</v>
      </c>
      <c r="G181" s="1" t="s">
        <v>37</v>
      </c>
      <c r="H181" s="1" t="s">
        <v>922</v>
      </c>
      <c r="I181" s="1" t="s">
        <v>76</v>
      </c>
      <c r="J181" s="3">
        <v>34458</v>
      </c>
      <c r="K181" s="3">
        <v>0</v>
      </c>
      <c r="L181" s="3">
        <f t="shared" si="9"/>
        <v>34458</v>
      </c>
      <c r="M181" s="1" t="s">
        <v>40</v>
      </c>
      <c r="N181" s="88">
        <v>1063075845</v>
      </c>
      <c r="O181" s="1" t="s">
        <v>715</v>
      </c>
      <c r="P181" s="1" t="s">
        <v>79</v>
      </c>
      <c r="Q181" s="1" t="s">
        <v>80</v>
      </c>
      <c r="R181" s="1" t="s">
        <v>43</v>
      </c>
      <c r="S181" s="1" t="s">
        <v>43</v>
      </c>
      <c r="T181" s="3">
        <v>0</v>
      </c>
      <c r="U181" s="1" t="s">
        <v>44</v>
      </c>
      <c r="V181" s="1" t="s">
        <v>45</v>
      </c>
      <c r="W181" s="1" t="s">
        <v>922</v>
      </c>
      <c r="X181" s="1" t="s">
        <v>46</v>
      </c>
      <c r="Y181" s="1" t="s">
        <v>975</v>
      </c>
      <c r="Z181" s="1" t="s">
        <v>1072</v>
      </c>
      <c r="AA181" s="1" t="s">
        <v>83</v>
      </c>
      <c r="AB181" s="1" t="s">
        <v>977</v>
      </c>
      <c r="AC181" s="1" t="s">
        <v>51</v>
      </c>
      <c r="AD181" s="1" t="s">
        <v>1072</v>
      </c>
      <c r="AE181" s="1" t="s">
        <v>37</v>
      </c>
      <c r="AF181">
        <f t="shared" si="10"/>
        <v>2022</v>
      </c>
      <c r="AG181" t="str">
        <f t="shared" si="11"/>
        <v>mar</v>
      </c>
      <c r="AH181" t="s">
        <v>68</v>
      </c>
      <c r="AI181" t="s">
        <v>2196</v>
      </c>
    </row>
    <row r="182" spans="1:35" hidden="1" x14ac:dyDescent="0.25">
      <c r="A182" s="1" t="s">
        <v>33</v>
      </c>
      <c r="B182" s="1" t="s">
        <v>34</v>
      </c>
      <c r="C182" s="2">
        <v>44651</v>
      </c>
      <c r="D182" s="42" t="str">
        <f t="shared" si="8"/>
        <v>2022</v>
      </c>
      <c r="E182" s="1" t="s">
        <v>73</v>
      </c>
      <c r="F182" s="1" t="s">
        <v>74</v>
      </c>
      <c r="G182" s="1" t="s">
        <v>37</v>
      </c>
      <c r="H182" s="1" t="s">
        <v>922</v>
      </c>
      <c r="I182" s="1" t="s">
        <v>76</v>
      </c>
      <c r="J182" s="3">
        <v>33334</v>
      </c>
      <c r="K182" s="3">
        <v>0</v>
      </c>
      <c r="L182" s="3">
        <f t="shared" si="9"/>
        <v>33334</v>
      </c>
      <c r="M182" s="1" t="s">
        <v>40</v>
      </c>
      <c r="N182" s="88">
        <v>30873721</v>
      </c>
      <c r="O182" s="1" t="s">
        <v>126</v>
      </c>
      <c r="P182" s="1" t="s">
        <v>79</v>
      </c>
      <c r="Q182" s="1" t="s">
        <v>80</v>
      </c>
      <c r="R182" s="1" t="s">
        <v>43</v>
      </c>
      <c r="S182" s="1" t="s">
        <v>43</v>
      </c>
      <c r="T182" s="3">
        <v>0</v>
      </c>
      <c r="U182" s="1" t="s">
        <v>44</v>
      </c>
      <c r="V182" s="1" t="s">
        <v>45</v>
      </c>
      <c r="W182" s="1" t="s">
        <v>922</v>
      </c>
      <c r="X182" s="1" t="s">
        <v>46</v>
      </c>
      <c r="Y182" s="1" t="s">
        <v>975</v>
      </c>
      <c r="Z182" s="1" t="s">
        <v>1072</v>
      </c>
      <c r="AA182" s="1" t="s">
        <v>83</v>
      </c>
      <c r="AB182" s="1" t="s">
        <v>977</v>
      </c>
      <c r="AC182" s="1" t="s">
        <v>51</v>
      </c>
      <c r="AD182" s="1" t="s">
        <v>1072</v>
      </c>
      <c r="AE182" s="1" t="s">
        <v>37</v>
      </c>
      <c r="AF182">
        <f t="shared" si="10"/>
        <v>2022</v>
      </c>
      <c r="AG182" t="str">
        <f t="shared" si="11"/>
        <v>mar</v>
      </c>
      <c r="AH182" t="s">
        <v>341</v>
      </c>
      <c r="AI182" t="s">
        <v>2196</v>
      </c>
    </row>
    <row r="183" spans="1:35" hidden="1" x14ac:dyDescent="0.25">
      <c r="A183" s="1" t="s">
        <v>33</v>
      </c>
      <c r="B183" s="1" t="s">
        <v>34</v>
      </c>
      <c r="C183" s="2">
        <v>44651</v>
      </c>
      <c r="D183" s="42" t="str">
        <f t="shared" si="8"/>
        <v>2022</v>
      </c>
      <c r="E183" s="1" t="s">
        <v>73</v>
      </c>
      <c r="F183" s="1" t="s">
        <v>74</v>
      </c>
      <c r="G183" s="1" t="s">
        <v>37</v>
      </c>
      <c r="H183" s="1" t="s">
        <v>922</v>
      </c>
      <c r="I183" s="1" t="s">
        <v>76</v>
      </c>
      <c r="J183" s="3">
        <v>35930</v>
      </c>
      <c r="K183" s="3">
        <v>0</v>
      </c>
      <c r="L183" s="3">
        <f t="shared" si="9"/>
        <v>35930</v>
      </c>
      <c r="M183" s="1" t="s">
        <v>40</v>
      </c>
      <c r="N183" s="88">
        <v>15031546</v>
      </c>
      <c r="O183" s="1" t="s">
        <v>499</v>
      </c>
      <c r="P183" s="1" t="s">
        <v>79</v>
      </c>
      <c r="Q183" s="1" t="s">
        <v>80</v>
      </c>
      <c r="R183" s="1" t="s">
        <v>43</v>
      </c>
      <c r="S183" s="1" t="s">
        <v>43</v>
      </c>
      <c r="T183" s="3">
        <v>0</v>
      </c>
      <c r="U183" s="1" t="s">
        <v>44</v>
      </c>
      <c r="V183" s="1" t="s">
        <v>45</v>
      </c>
      <c r="W183" s="1" t="s">
        <v>922</v>
      </c>
      <c r="X183" s="1" t="s">
        <v>46</v>
      </c>
      <c r="Y183" s="1" t="s">
        <v>975</v>
      </c>
      <c r="Z183" s="1" t="s">
        <v>1072</v>
      </c>
      <c r="AA183" s="1" t="s">
        <v>83</v>
      </c>
      <c r="AB183" s="1" t="s">
        <v>977</v>
      </c>
      <c r="AC183" s="1" t="s">
        <v>51</v>
      </c>
      <c r="AD183" s="1" t="s">
        <v>1072</v>
      </c>
      <c r="AE183" s="1" t="s">
        <v>37</v>
      </c>
      <c r="AF183">
        <f t="shared" si="10"/>
        <v>2022</v>
      </c>
      <c r="AG183" t="str">
        <f t="shared" si="11"/>
        <v>mar</v>
      </c>
      <c r="AH183" t="s">
        <v>42</v>
      </c>
      <c r="AI183" t="s">
        <v>2198</v>
      </c>
    </row>
    <row r="184" spans="1:35" hidden="1" x14ac:dyDescent="0.25">
      <c r="A184" s="1" t="s">
        <v>33</v>
      </c>
      <c r="B184" s="1" t="s">
        <v>34</v>
      </c>
      <c r="C184" s="2">
        <v>44651</v>
      </c>
      <c r="D184" s="42" t="str">
        <f t="shared" si="8"/>
        <v>2022</v>
      </c>
      <c r="E184" s="1" t="s">
        <v>73</v>
      </c>
      <c r="F184" s="1" t="s">
        <v>74</v>
      </c>
      <c r="G184" s="1" t="s">
        <v>37</v>
      </c>
      <c r="H184" s="1" t="s">
        <v>922</v>
      </c>
      <c r="I184" s="1" t="s">
        <v>76</v>
      </c>
      <c r="J184" s="3">
        <v>620500</v>
      </c>
      <c r="K184" s="3">
        <v>0</v>
      </c>
      <c r="L184" s="3">
        <f t="shared" si="9"/>
        <v>620500</v>
      </c>
      <c r="M184" s="1" t="s">
        <v>40</v>
      </c>
      <c r="N184" s="88">
        <v>1047370459</v>
      </c>
      <c r="O184" s="1" t="s">
        <v>140</v>
      </c>
      <c r="P184" s="1" t="s">
        <v>79</v>
      </c>
      <c r="Q184" s="1" t="s">
        <v>80</v>
      </c>
      <c r="R184" s="1" t="s">
        <v>43</v>
      </c>
      <c r="S184" s="1" t="s">
        <v>43</v>
      </c>
      <c r="T184" s="3">
        <v>0</v>
      </c>
      <c r="U184" s="1" t="s">
        <v>44</v>
      </c>
      <c r="V184" s="1" t="s">
        <v>45</v>
      </c>
      <c r="W184" s="1" t="s">
        <v>922</v>
      </c>
      <c r="X184" s="1" t="s">
        <v>46</v>
      </c>
      <c r="Y184" s="1" t="s">
        <v>975</v>
      </c>
      <c r="Z184" s="1" t="s">
        <v>1072</v>
      </c>
      <c r="AA184" s="1" t="s">
        <v>83</v>
      </c>
      <c r="AB184" s="1" t="s">
        <v>977</v>
      </c>
      <c r="AC184" s="1" t="s">
        <v>51</v>
      </c>
      <c r="AD184" s="1" t="s">
        <v>1072</v>
      </c>
      <c r="AE184" s="1" t="s">
        <v>37</v>
      </c>
      <c r="AF184">
        <f t="shared" si="10"/>
        <v>2022</v>
      </c>
      <c r="AG184" t="str">
        <f t="shared" si="11"/>
        <v>mar</v>
      </c>
      <c r="AH184" t="s">
        <v>859</v>
      </c>
      <c r="AI184" t="s">
        <v>2192</v>
      </c>
    </row>
    <row r="185" spans="1:35" hidden="1" x14ac:dyDescent="0.25">
      <c r="A185" s="1" t="s">
        <v>33</v>
      </c>
      <c r="B185" s="1" t="s">
        <v>34</v>
      </c>
      <c r="C185" s="2">
        <v>44656</v>
      </c>
      <c r="D185" s="42" t="str">
        <f t="shared" si="8"/>
        <v>2022</v>
      </c>
      <c r="E185" s="1" t="s">
        <v>35</v>
      </c>
      <c r="F185" s="1" t="s">
        <v>36</v>
      </c>
      <c r="G185" s="1" t="s">
        <v>37</v>
      </c>
      <c r="H185" s="1" t="s">
        <v>1082</v>
      </c>
      <c r="I185" s="1" t="s">
        <v>1083</v>
      </c>
      <c r="J185" s="3">
        <v>0</v>
      </c>
      <c r="K185" s="3">
        <v>213379</v>
      </c>
      <c r="L185" s="3">
        <f t="shared" si="9"/>
        <v>-213379</v>
      </c>
      <c r="M185" s="1" t="s">
        <v>40</v>
      </c>
      <c r="N185" s="88">
        <v>800088702</v>
      </c>
      <c r="O185" s="1" t="s">
        <v>63</v>
      </c>
      <c r="P185" s="1" t="s">
        <v>37</v>
      </c>
      <c r="Q185" s="1" t="s">
        <v>43</v>
      </c>
      <c r="R185" s="1" t="s">
        <v>43</v>
      </c>
      <c r="S185" s="1" t="s">
        <v>43</v>
      </c>
      <c r="T185" s="3">
        <v>0</v>
      </c>
      <c r="U185" s="1" t="s">
        <v>44</v>
      </c>
      <c r="V185" s="1" t="s">
        <v>45</v>
      </c>
      <c r="W185" s="1" t="s">
        <v>1082</v>
      </c>
      <c r="X185" s="1" t="s">
        <v>46</v>
      </c>
      <c r="Y185" s="1" t="s">
        <v>47</v>
      </c>
      <c r="Z185" s="1" t="s">
        <v>1084</v>
      </c>
      <c r="AA185" s="1" t="s">
        <v>49</v>
      </c>
      <c r="AB185" s="1" t="s">
        <v>918</v>
      </c>
      <c r="AC185" s="1" t="s">
        <v>51</v>
      </c>
      <c r="AD185" s="1" t="s">
        <v>1084</v>
      </c>
      <c r="AE185" s="1" t="s">
        <v>37</v>
      </c>
      <c r="AF185">
        <f t="shared" si="10"/>
        <v>2022</v>
      </c>
      <c r="AG185" t="str">
        <f t="shared" si="11"/>
        <v>abr</v>
      </c>
      <c r="AH185" t="s">
        <v>445</v>
      </c>
      <c r="AI185" t="e">
        <v>#N/A</v>
      </c>
    </row>
    <row r="186" spans="1:35" hidden="1" x14ac:dyDescent="0.25">
      <c r="A186" s="1" t="s">
        <v>33</v>
      </c>
      <c r="B186" s="1" t="s">
        <v>34</v>
      </c>
      <c r="C186" s="2">
        <v>44656</v>
      </c>
      <c r="D186" s="42" t="str">
        <f t="shared" si="8"/>
        <v>2022</v>
      </c>
      <c r="E186" s="1" t="s">
        <v>35</v>
      </c>
      <c r="F186" s="1" t="s">
        <v>36</v>
      </c>
      <c r="G186" s="1" t="s">
        <v>37</v>
      </c>
      <c r="H186" s="1" t="s">
        <v>1085</v>
      </c>
      <c r="I186" s="1" t="s">
        <v>1086</v>
      </c>
      <c r="J186" s="3">
        <v>0</v>
      </c>
      <c r="K186" s="3">
        <v>1099999</v>
      </c>
      <c r="L186" s="3">
        <f t="shared" si="9"/>
        <v>-1099999</v>
      </c>
      <c r="M186" s="1" t="s">
        <v>40</v>
      </c>
      <c r="N186" s="88">
        <v>800130907</v>
      </c>
      <c r="O186" s="1" t="s">
        <v>42</v>
      </c>
      <c r="P186" s="1" t="s">
        <v>37</v>
      </c>
      <c r="Q186" s="1" t="s">
        <v>43</v>
      </c>
      <c r="R186" s="1" t="s">
        <v>43</v>
      </c>
      <c r="S186" s="1" t="s">
        <v>43</v>
      </c>
      <c r="T186" s="3">
        <v>0</v>
      </c>
      <c r="U186" s="1" t="s">
        <v>44</v>
      </c>
      <c r="V186" s="1" t="s">
        <v>45</v>
      </c>
      <c r="W186" s="1" t="s">
        <v>1085</v>
      </c>
      <c r="X186" s="1" t="s">
        <v>46</v>
      </c>
      <c r="Y186" s="1" t="s">
        <v>47</v>
      </c>
      <c r="Z186" s="1" t="s">
        <v>1087</v>
      </c>
      <c r="AA186" s="1" t="s">
        <v>49</v>
      </c>
      <c r="AB186" s="1" t="s">
        <v>918</v>
      </c>
      <c r="AC186" s="1" t="s">
        <v>51</v>
      </c>
      <c r="AD186" s="1" t="s">
        <v>1087</v>
      </c>
      <c r="AE186" s="1" t="s">
        <v>37</v>
      </c>
      <c r="AF186">
        <f t="shared" si="10"/>
        <v>2022</v>
      </c>
      <c r="AG186" t="str">
        <f t="shared" si="11"/>
        <v>abr</v>
      </c>
      <c r="AH186" t="s">
        <v>445</v>
      </c>
      <c r="AI186" t="e">
        <v>#N/A</v>
      </c>
    </row>
    <row r="187" spans="1:35" hidden="1" x14ac:dyDescent="0.25">
      <c r="A187" s="1" t="s">
        <v>33</v>
      </c>
      <c r="B187" s="1" t="s">
        <v>34</v>
      </c>
      <c r="C187" s="2">
        <v>44656</v>
      </c>
      <c r="D187" s="42" t="str">
        <f t="shared" si="8"/>
        <v>2022</v>
      </c>
      <c r="E187" s="1" t="s">
        <v>35</v>
      </c>
      <c r="F187" s="1" t="s">
        <v>36</v>
      </c>
      <c r="G187" s="1" t="s">
        <v>37</v>
      </c>
      <c r="H187" s="1" t="s">
        <v>1088</v>
      </c>
      <c r="I187" s="1" t="s">
        <v>1089</v>
      </c>
      <c r="J187" s="3">
        <v>0</v>
      </c>
      <c r="K187" s="3">
        <v>33333</v>
      </c>
      <c r="L187" s="3">
        <f t="shared" si="9"/>
        <v>-33333</v>
      </c>
      <c r="M187" s="1" t="s">
        <v>40</v>
      </c>
      <c r="N187" s="88">
        <v>800130907</v>
      </c>
      <c r="O187" s="1" t="s">
        <v>42</v>
      </c>
      <c r="P187" s="1" t="s">
        <v>37</v>
      </c>
      <c r="Q187" s="1" t="s">
        <v>43</v>
      </c>
      <c r="R187" s="1" t="s">
        <v>43</v>
      </c>
      <c r="S187" s="1" t="s">
        <v>43</v>
      </c>
      <c r="T187" s="3">
        <v>0</v>
      </c>
      <c r="U187" s="1" t="s">
        <v>44</v>
      </c>
      <c r="V187" s="1" t="s">
        <v>45</v>
      </c>
      <c r="W187" s="1" t="s">
        <v>1088</v>
      </c>
      <c r="X187" s="1" t="s">
        <v>46</v>
      </c>
      <c r="Y187" s="1" t="s">
        <v>47</v>
      </c>
      <c r="Z187" s="1" t="s">
        <v>1090</v>
      </c>
      <c r="AA187" s="1" t="s">
        <v>49</v>
      </c>
      <c r="AB187" s="1" t="s">
        <v>918</v>
      </c>
      <c r="AC187" s="1" t="s">
        <v>51</v>
      </c>
      <c r="AD187" s="1" t="s">
        <v>1090</v>
      </c>
      <c r="AE187" s="1" t="s">
        <v>37</v>
      </c>
      <c r="AF187">
        <f t="shared" si="10"/>
        <v>2022</v>
      </c>
      <c r="AG187" t="str">
        <f t="shared" si="11"/>
        <v>abr</v>
      </c>
      <c r="AH187" t="s">
        <v>68</v>
      </c>
      <c r="AI187" t="e">
        <v>#N/A</v>
      </c>
    </row>
    <row r="188" spans="1:35" hidden="1" x14ac:dyDescent="0.25">
      <c r="A188" s="1" t="s">
        <v>33</v>
      </c>
      <c r="B188" s="1" t="s">
        <v>34</v>
      </c>
      <c r="C188" s="2">
        <v>44658</v>
      </c>
      <c r="D188" s="42" t="str">
        <f t="shared" si="8"/>
        <v>2022</v>
      </c>
      <c r="E188" s="1" t="s">
        <v>35</v>
      </c>
      <c r="F188" s="1" t="s">
        <v>36</v>
      </c>
      <c r="G188" s="1" t="s">
        <v>37</v>
      </c>
      <c r="H188" s="1" t="s">
        <v>1091</v>
      </c>
      <c r="I188" s="1" t="s">
        <v>1092</v>
      </c>
      <c r="J188" s="3">
        <v>0</v>
      </c>
      <c r="K188" s="3">
        <v>33334</v>
      </c>
      <c r="L188" s="3">
        <f t="shared" si="9"/>
        <v>-33334</v>
      </c>
      <c r="M188" s="1" t="s">
        <v>40</v>
      </c>
      <c r="N188" s="88">
        <v>806008394</v>
      </c>
      <c r="O188" s="1" t="s">
        <v>215</v>
      </c>
      <c r="P188" s="1" t="s">
        <v>37</v>
      </c>
      <c r="Q188" s="1" t="s">
        <v>43</v>
      </c>
      <c r="R188" s="1" t="s">
        <v>43</v>
      </c>
      <c r="S188" s="1" t="s">
        <v>43</v>
      </c>
      <c r="T188" s="3">
        <v>0</v>
      </c>
      <c r="U188" s="1" t="s">
        <v>44</v>
      </c>
      <c r="V188" s="1" t="s">
        <v>45</v>
      </c>
      <c r="W188" s="1" t="s">
        <v>1091</v>
      </c>
      <c r="X188" s="1" t="s">
        <v>46</v>
      </c>
      <c r="Y188" s="1" t="s">
        <v>47</v>
      </c>
      <c r="Z188" s="1" t="s">
        <v>1093</v>
      </c>
      <c r="AA188" s="1" t="s">
        <v>49</v>
      </c>
      <c r="AB188" s="1" t="s">
        <v>918</v>
      </c>
      <c r="AC188" s="1" t="s">
        <v>51</v>
      </c>
      <c r="AD188" s="1" t="s">
        <v>1093</v>
      </c>
      <c r="AE188" s="1" t="s">
        <v>37</v>
      </c>
      <c r="AF188">
        <f t="shared" si="10"/>
        <v>2022</v>
      </c>
      <c r="AG188" t="str">
        <f t="shared" si="11"/>
        <v>abr</v>
      </c>
      <c r="AH188" t="s">
        <v>42</v>
      </c>
      <c r="AI188" t="e">
        <v>#N/A</v>
      </c>
    </row>
    <row r="189" spans="1:35" hidden="1" x14ac:dyDescent="0.25">
      <c r="A189" s="1" t="s">
        <v>33</v>
      </c>
      <c r="B189" s="1" t="s">
        <v>34</v>
      </c>
      <c r="C189" s="2">
        <v>44658</v>
      </c>
      <c r="D189" s="42" t="str">
        <f t="shared" si="8"/>
        <v>2022</v>
      </c>
      <c r="E189" s="1" t="s">
        <v>35</v>
      </c>
      <c r="F189" s="1" t="s">
        <v>36</v>
      </c>
      <c r="G189" s="1" t="s">
        <v>37</v>
      </c>
      <c r="H189" s="1" t="s">
        <v>1094</v>
      </c>
      <c r="I189" s="1" t="s">
        <v>1095</v>
      </c>
      <c r="J189" s="3">
        <v>0</v>
      </c>
      <c r="K189" s="3">
        <v>1613486</v>
      </c>
      <c r="L189" s="3">
        <f t="shared" si="9"/>
        <v>-1613486</v>
      </c>
      <c r="M189" s="1" t="s">
        <v>40</v>
      </c>
      <c r="N189" s="88">
        <v>800130907</v>
      </c>
      <c r="O189" s="1" t="s">
        <v>42</v>
      </c>
      <c r="P189" s="1" t="s">
        <v>37</v>
      </c>
      <c r="Q189" s="1" t="s">
        <v>43</v>
      </c>
      <c r="R189" s="1" t="s">
        <v>43</v>
      </c>
      <c r="S189" s="1" t="s">
        <v>43</v>
      </c>
      <c r="T189" s="3">
        <v>0</v>
      </c>
      <c r="U189" s="1" t="s">
        <v>44</v>
      </c>
      <c r="V189" s="1" t="s">
        <v>45</v>
      </c>
      <c r="W189" s="1" t="s">
        <v>1094</v>
      </c>
      <c r="X189" s="1" t="s">
        <v>46</v>
      </c>
      <c r="Y189" s="1" t="s">
        <v>47</v>
      </c>
      <c r="Z189" s="1" t="s">
        <v>1096</v>
      </c>
      <c r="AA189" s="1" t="s">
        <v>49</v>
      </c>
      <c r="AB189" s="1" t="s">
        <v>918</v>
      </c>
      <c r="AC189" s="1" t="s">
        <v>51</v>
      </c>
      <c r="AD189" s="1" t="s">
        <v>1096</v>
      </c>
      <c r="AE189" s="1" t="s">
        <v>37</v>
      </c>
      <c r="AF189">
        <f t="shared" si="10"/>
        <v>2022</v>
      </c>
      <c r="AG189" t="str">
        <f t="shared" si="11"/>
        <v>abr</v>
      </c>
      <c r="AH189" t="s">
        <v>42</v>
      </c>
      <c r="AI189" t="e">
        <v>#N/A</v>
      </c>
    </row>
    <row r="190" spans="1:35" hidden="1" x14ac:dyDescent="0.25">
      <c r="A190" s="1" t="s">
        <v>33</v>
      </c>
      <c r="B190" s="1" t="s">
        <v>34</v>
      </c>
      <c r="C190" s="2">
        <v>44659</v>
      </c>
      <c r="D190" s="42" t="str">
        <f t="shared" si="8"/>
        <v>2022</v>
      </c>
      <c r="E190" s="1" t="s">
        <v>35</v>
      </c>
      <c r="F190" s="1" t="s">
        <v>36</v>
      </c>
      <c r="G190" s="1" t="s">
        <v>37</v>
      </c>
      <c r="H190" s="1" t="s">
        <v>1097</v>
      </c>
      <c r="I190" s="1" t="s">
        <v>1098</v>
      </c>
      <c r="J190" s="3">
        <v>0</v>
      </c>
      <c r="K190" s="3">
        <v>134257</v>
      </c>
      <c r="L190" s="3">
        <f t="shared" si="9"/>
        <v>-134257</v>
      </c>
      <c r="M190" s="1" t="s">
        <v>40</v>
      </c>
      <c r="N190" s="88">
        <v>900156264</v>
      </c>
      <c r="O190" s="1" t="s">
        <v>68</v>
      </c>
      <c r="P190" s="1" t="s">
        <v>37</v>
      </c>
      <c r="Q190" s="1" t="s">
        <v>43</v>
      </c>
      <c r="R190" s="1" t="s">
        <v>43</v>
      </c>
      <c r="S190" s="1" t="s">
        <v>43</v>
      </c>
      <c r="T190" s="3">
        <v>0</v>
      </c>
      <c r="U190" s="1" t="s">
        <v>44</v>
      </c>
      <c r="V190" s="1" t="s">
        <v>45</v>
      </c>
      <c r="W190" s="1" t="s">
        <v>1097</v>
      </c>
      <c r="X190" s="1" t="s">
        <v>46</v>
      </c>
      <c r="Y190" s="1" t="s">
        <v>47</v>
      </c>
      <c r="Z190" s="1" t="s">
        <v>1099</v>
      </c>
      <c r="AA190" s="1" t="s">
        <v>49</v>
      </c>
      <c r="AB190" s="1" t="s">
        <v>918</v>
      </c>
      <c r="AC190" s="1" t="s">
        <v>51</v>
      </c>
      <c r="AD190" s="1" t="s">
        <v>1099</v>
      </c>
      <c r="AE190" s="1" t="s">
        <v>37</v>
      </c>
      <c r="AF190">
        <f t="shared" si="10"/>
        <v>2022</v>
      </c>
      <c r="AG190" t="str">
        <f t="shared" si="11"/>
        <v>abr</v>
      </c>
      <c r="AH190" t="s">
        <v>55</v>
      </c>
      <c r="AI190" t="e">
        <v>#N/A</v>
      </c>
    </row>
    <row r="191" spans="1:35" hidden="1" x14ac:dyDescent="0.25">
      <c r="A191" s="1" t="s">
        <v>33</v>
      </c>
      <c r="B191" s="1" t="s">
        <v>34</v>
      </c>
      <c r="C191" s="2">
        <v>44662</v>
      </c>
      <c r="D191" s="42" t="str">
        <f t="shared" si="8"/>
        <v>2022</v>
      </c>
      <c r="E191" s="1" t="s">
        <v>35</v>
      </c>
      <c r="F191" s="1" t="s">
        <v>36</v>
      </c>
      <c r="G191" s="1" t="s">
        <v>37</v>
      </c>
      <c r="H191" s="1" t="s">
        <v>1100</v>
      </c>
      <c r="I191" s="1" t="s">
        <v>1101</v>
      </c>
      <c r="J191" s="3">
        <v>0</v>
      </c>
      <c r="K191" s="3">
        <v>726286</v>
      </c>
      <c r="L191" s="3">
        <f t="shared" si="9"/>
        <v>-726286</v>
      </c>
      <c r="M191" s="1" t="s">
        <v>40</v>
      </c>
      <c r="N191" s="88">
        <v>830003564</v>
      </c>
      <c r="O191" s="1" t="s">
        <v>445</v>
      </c>
      <c r="P191" s="1" t="s">
        <v>37</v>
      </c>
      <c r="Q191" s="1" t="s">
        <v>43</v>
      </c>
      <c r="R191" s="1" t="s">
        <v>43</v>
      </c>
      <c r="S191" s="1" t="s">
        <v>43</v>
      </c>
      <c r="T191" s="3">
        <v>0</v>
      </c>
      <c r="U191" s="1" t="s">
        <v>44</v>
      </c>
      <c r="V191" s="1" t="s">
        <v>45</v>
      </c>
      <c r="W191" s="1" t="s">
        <v>1100</v>
      </c>
      <c r="X191" s="1" t="s">
        <v>46</v>
      </c>
      <c r="Y191" s="1" t="s">
        <v>47</v>
      </c>
      <c r="Z191" s="1" t="s">
        <v>1102</v>
      </c>
      <c r="AA191" s="1" t="s">
        <v>49</v>
      </c>
      <c r="AB191" s="1" t="s">
        <v>918</v>
      </c>
      <c r="AC191" s="1" t="s">
        <v>51</v>
      </c>
      <c r="AD191" s="1" t="s">
        <v>1102</v>
      </c>
      <c r="AE191" s="1" t="s">
        <v>37</v>
      </c>
      <c r="AF191">
        <f t="shared" si="10"/>
        <v>2022</v>
      </c>
      <c r="AG191" t="str">
        <f t="shared" si="11"/>
        <v>abr</v>
      </c>
      <c r="AH191" t="s">
        <v>55</v>
      </c>
      <c r="AI191" t="e">
        <v>#N/A</v>
      </c>
    </row>
    <row r="192" spans="1:35" hidden="1" x14ac:dyDescent="0.25">
      <c r="A192" s="1" t="s">
        <v>33</v>
      </c>
      <c r="B192" s="1" t="s">
        <v>34</v>
      </c>
      <c r="C192" s="2">
        <v>44669</v>
      </c>
      <c r="D192" s="42" t="str">
        <f t="shared" si="8"/>
        <v>2022</v>
      </c>
      <c r="E192" s="1" t="s">
        <v>35</v>
      </c>
      <c r="F192" s="1" t="s">
        <v>36</v>
      </c>
      <c r="G192" s="1" t="s">
        <v>37</v>
      </c>
      <c r="H192" s="1" t="s">
        <v>1103</v>
      </c>
      <c r="I192" s="1" t="s">
        <v>1104</v>
      </c>
      <c r="J192" s="3">
        <v>0</v>
      </c>
      <c r="K192" s="3">
        <v>66666</v>
      </c>
      <c r="L192" s="3">
        <f t="shared" si="9"/>
        <v>-66666</v>
      </c>
      <c r="M192" s="1" t="s">
        <v>40</v>
      </c>
      <c r="N192" s="88">
        <v>800130907</v>
      </c>
      <c r="O192" s="1" t="s">
        <v>42</v>
      </c>
      <c r="P192" s="1" t="s">
        <v>37</v>
      </c>
      <c r="Q192" s="1" t="s">
        <v>43</v>
      </c>
      <c r="R192" s="1" t="s">
        <v>43</v>
      </c>
      <c r="S192" s="1" t="s">
        <v>43</v>
      </c>
      <c r="T192" s="3">
        <v>0</v>
      </c>
      <c r="U192" s="1" t="s">
        <v>44</v>
      </c>
      <c r="V192" s="1" t="s">
        <v>45</v>
      </c>
      <c r="W192" s="1" t="s">
        <v>1103</v>
      </c>
      <c r="X192" s="1" t="s">
        <v>46</v>
      </c>
      <c r="Y192" s="1" t="s">
        <v>47</v>
      </c>
      <c r="Z192" s="1" t="s">
        <v>1105</v>
      </c>
      <c r="AA192" s="1" t="s">
        <v>49</v>
      </c>
      <c r="AB192" s="1" t="s">
        <v>918</v>
      </c>
      <c r="AC192" s="1" t="s">
        <v>51</v>
      </c>
      <c r="AD192" s="1" t="s">
        <v>1105</v>
      </c>
      <c r="AE192" s="1" t="s">
        <v>37</v>
      </c>
      <c r="AF192">
        <f t="shared" si="10"/>
        <v>2022</v>
      </c>
      <c r="AG192" t="str">
        <f t="shared" si="11"/>
        <v>abr</v>
      </c>
      <c r="AH192" t="s">
        <v>341</v>
      </c>
      <c r="AI192" t="e">
        <v>#N/A</v>
      </c>
    </row>
    <row r="193" spans="1:35" hidden="1" x14ac:dyDescent="0.25">
      <c r="A193" s="1" t="s">
        <v>33</v>
      </c>
      <c r="B193" s="1" t="s">
        <v>34</v>
      </c>
      <c r="C193" s="2">
        <v>44677</v>
      </c>
      <c r="D193" s="42" t="str">
        <f t="shared" si="8"/>
        <v>2022</v>
      </c>
      <c r="E193" s="1" t="s">
        <v>35</v>
      </c>
      <c r="F193" s="1" t="s">
        <v>36</v>
      </c>
      <c r="G193" s="1" t="s">
        <v>37</v>
      </c>
      <c r="H193" s="1" t="s">
        <v>1106</v>
      </c>
      <c r="I193" s="1" t="s">
        <v>1107</v>
      </c>
      <c r="J193" s="3">
        <v>0</v>
      </c>
      <c r="K193" s="3">
        <v>309364</v>
      </c>
      <c r="L193" s="3">
        <f t="shared" si="9"/>
        <v>-309364</v>
      </c>
      <c r="M193" s="1" t="s">
        <v>40</v>
      </c>
      <c r="N193" s="88">
        <v>800130907</v>
      </c>
      <c r="O193" s="1" t="s">
        <v>42</v>
      </c>
      <c r="P193" s="1" t="s">
        <v>37</v>
      </c>
      <c r="Q193" s="1" t="s">
        <v>43</v>
      </c>
      <c r="R193" s="1" t="s">
        <v>43</v>
      </c>
      <c r="S193" s="1" t="s">
        <v>43</v>
      </c>
      <c r="T193" s="3">
        <v>0</v>
      </c>
      <c r="U193" s="1" t="s">
        <v>44</v>
      </c>
      <c r="V193" s="1" t="s">
        <v>45</v>
      </c>
      <c r="W193" s="1" t="s">
        <v>1106</v>
      </c>
      <c r="X193" s="1" t="s">
        <v>46</v>
      </c>
      <c r="Y193" s="1" t="s">
        <v>47</v>
      </c>
      <c r="Z193" s="1" t="s">
        <v>1108</v>
      </c>
      <c r="AA193" s="1" t="s">
        <v>49</v>
      </c>
      <c r="AB193" s="1" t="s">
        <v>918</v>
      </c>
      <c r="AC193" s="1" t="s">
        <v>51</v>
      </c>
      <c r="AD193" s="1" t="s">
        <v>1108</v>
      </c>
      <c r="AE193" s="1" t="s">
        <v>37</v>
      </c>
      <c r="AF193">
        <f t="shared" si="10"/>
        <v>2022</v>
      </c>
      <c r="AG193" t="str">
        <f t="shared" si="11"/>
        <v>abr</v>
      </c>
      <c r="AH193" t="s">
        <v>42</v>
      </c>
      <c r="AI193" t="e">
        <v>#N/A</v>
      </c>
    </row>
    <row r="194" spans="1:35" hidden="1" x14ac:dyDescent="0.25">
      <c r="A194" s="1" t="s">
        <v>33</v>
      </c>
      <c r="B194" s="1" t="s">
        <v>34</v>
      </c>
      <c r="C194" s="2">
        <v>44677</v>
      </c>
      <c r="D194" s="42" t="str">
        <f t="shared" si="8"/>
        <v>2022</v>
      </c>
      <c r="E194" s="1" t="s">
        <v>35</v>
      </c>
      <c r="F194" s="1" t="s">
        <v>36</v>
      </c>
      <c r="G194" s="1" t="s">
        <v>37</v>
      </c>
      <c r="H194" s="1" t="s">
        <v>1109</v>
      </c>
      <c r="I194" s="1" t="s">
        <v>1110</v>
      </c>
      <c r="J194" s="3">
        <v>0</v>
      </c>
      <c r="K194" s="3">
        <v>104795</v>
      </c>
      <c r="L194" s="3">
        <f t="shared" si="9"/>
        <v>-104795</v>
      </c>
      <c r="M194" s="1" t="s">
        <v>40</v>
      </c>
      <c r="N194" s="88">
        <v>800088702</v>
      </c>
      <c r="O194" s="1" t="s">
        <v>63</v>
      </c>
      <c r="P194" s="1" t="s">
        <v>37</v>
      </c>
      <c r="Q194" s="1" t="s">
        <v>43</v>
      </c>
      <c r="R194" s="1" t="s">
        <v>43</v>
      </c>
      <c r="S194" s="1" t="s">
        <v>43</v>
      </c>
      <c r="T194" s="3">
        <v>0</v>
      </c>
      <c r="U194" s="1" t="s">
        <v>44</v>
      </c>
      <c r="V194" s="1" t="s">
        <v>45</v>
      </c>
      <c r="W194" s="1" t="s">
        <v>1109</v>
      </c>
      <c r="X194" s="1" t="s">
        <v>46</v>
      </c>
      <c r="Y194" s="1" t="s">
        <v>47</v>
      </c>
      <c r="Z194" s="1" t="s">
        <v>1111</v>
      </c>
      <c r="AA194" s="1" t="s">
        <v>49</v>
      </c>
      <c r="AB194" s="1" t="s">
        <v>918</v>
      </c>
      <c r="AC194" s="1" t="s">
        <v>51</v>
      </c>
      <c r="AD194" s="1" t="s">
        <v>1111</v>
      </c>
      <c r="AE194" s="1" t="s">
        <v>37</v>
      </c>
      <c r="AF194">
        <f t="shared" si="10"/>
        <v>2022</v>
      </c>
      <c r="AG194" t="str">
        <f t="shared" si="11"/>
        <v>abr</v>
      </c>
      <c r="AH194" t="s">
        <v>42</v>
      </c>
      <c r="AI194" t="e">
        <v>#N/A</v>
      </c>
    </row>
    <row r="195" spans="1:35" hidden="1" x14ac:dyDescent="0.25">
      <c r="A195" s="1" t="s">
        <v>33</v>
      </c>
      <c r="B195" s="1" t="s">
        <v>34</v>
      </c>
      <c r="C195" s="2">
        <v>44681</v>
      </c>
      <c r="D195" s="42" t="str">
        <f t="shared" si="8"/>
        <v>2022</v>
      </c>
      <c r="E195" s="1" t="s">
        <v>73</v>
      </c>
      <c r="F195" s="1" t="s">
        <v>74</v>
      </c>
      <c r="G195" s="1" t="s">
        <v>37</v>
      </c>
      <c r="H195" s="1" t="s">
        <v>925</v>
      </c>
      <c r="I195" s="1" t="s">
        <v>76</v>
      </c>
      <c r="J195" s="3">
        <v>33334</v>
      </c>
      <c r="K195" s="3">
        <v>0</v>
      </c>
      <c r="L195" s="3">
        <f t="shared" si="9"/>
        <v>33334</v>
      </c>
      <c r="M195" s="1" t="s">
        <v>40</v>
      </c>
      <c r="N195" s="88">
        <v>1044929941</v>
      </c>
      <c r="O195" s="1" t="s">
        <v>639</v>
      </c>
      <c r="P195" s="1" t="s">
        <v>79</v>
      </c>
      <c r="Q195" s="1" t="s">
        <v>80</v>
      </c>
      <c r="R195" s="1" t="s">
        <v>43</v>
      </c>
      <c r="S195" s="1" t="s">
        <v>43</v>
      </c>
      <c r="T195" s="3">
        <v>0</v>
      </c>
      <c r="U195" s="1" t="s">
        <v>44</v>
      </c>
      <c r="V195" s="1" t="s">
        <v>45</v>
      </c>
      <c r="W195" s="1" t="s">
        <v>925</v>
      </c>
      <c r="X195" s="1" t="s">
        <v>46</v>
      </c>
      <c r="Y195" s="1" t="s">
        <v>81</v>
      </c>
      <c r="Z195" s="1" t="s">
        <v>1113</v>
      </c>
      <c r="AA195" s="1" t="s">
        <v>83</v>
      </c>
      <c r="AB195" s="1" t="s">
        <v>952</v>
      </c>
      <c r="AC195" s="1" t="s">
        <v>51</v>
      </c>
      <c r="AD195" s="1" t="s">
        <v>1113</v>
      </c>
      <c r="AE195" s="1" t="s">
        <v>37</v>
      </c>
      <c r="AF195">
        <f t="shared" si="10"/>
        <v>2022</v>
      </c>
      <c r="AG195" t="str">
        <f t="shared" si="11"/>
        <v>abr</v>
      </c>
      <c r="AH195" t="s">
        <v>341</v>
      </c>
      <c r="AI195" t="s">
        <v>2195</v>
      </c>
    </row>
    <row r="196" spans="1:35" hidden="1" x14ac:dyDescent="0.25">
      <c r="A196" s="1" t="s">
        <v>33</v>
      </c>
      <c r="B196" s="1" t="s">
        <v>34</v>
      </c>
      <c r="C196" s="2">
        <v>44681</v>
      </c>
      <c r="D196" s="42" t="str">
        <f t="shared" si="8"/>
        <v>2022</v>
      </c>
      <c r="E196" s="1" t="s">
        <v>73</v>
      </c>
      <c r="F196" s="1" t="s">
        <v>74</v>
      </c>
      <c r="G196" s="1" t="s">
        <v>37</v>
      </c>
      <c r="H196" s="1" t="s">
        <v>925</v>
      </c>
      <c r="I196" s="1" t="s">
        <v>76</v>
      </c>
      <c r="J196" s="3">
        <v>196980</v>
      </c>
      <c r="K196" s="3">
        <v>0</v>
      </c>
      <c r="L196" s="3">
        <f t="shared" si="9"/>
        <v>196980</v>
      </c>
      <c r="M196" s="1" t="s">
        <v>40</v>
      </c>
      <c r="N196" s="88">
        <v>1047483041</v>
      </c>
      <c r="O196" s="1" t="s">
        <v>671</v>
      </c>
      <c r="P196" s="1" t="s">
        <v>79</v>
      </c>
      <c r="Q196" s="1" t="s">
        <v>80</v>
      </c>
      <c r="R196" s="1" t="s">
        <v>43</v>
      </c>
      <c r="S196" s="1" t="s">
        <v>43</v>
      </c>
      <c r="T196" s="3">
        <v>0</v>
      </c>
      <c r="U196" s="1" t="s">
        <v>44</v>
      </c>
      <c r="V196" s="1" t="s">
        <v>45</v>
      </c>
      <c r="W196" s="1" t="s">
        <v>925</v>
      </c>
      <c r="X196" s="1" t="s">
        <v>46</v>
      </c>
      <c r="Y196" s="1" t="s">
        <v>81</v>
      </c>
      <c r="Z196" s="1" t="s">
        <v>1113</v>
      </c>
      <c r="AA196" s="1" t="s">
        <v>83</v>
      </c>
      <c r="AB196" s="1" t="s">
        <v>952</v>
      </c>
      <c r="AC196" s="1" t="s">
        <v>51</v>
      </c>
      <c r="AD196" s="1" t="s">
        <v>1113</v>
      </c>
      <c r="AE196" s="1" t="s">
        <v>37</v>
      </c>
      <c r="AF196">
        <f t="shared" si="10"/>
        <v>2022</v>
      </c>
      <c r="AG196" t="str">
        <f t="shared" si="11"/>
        <v>abr</v>
      </c>
      <c r="AH196" t="s">
        <v>341</v>
      </c>
      <c r="AI196" t="s">
        <v>2192</v>
      </c>
    </row>
    <row r="197" spans="1:35" hidden="1" x14ac:dyDescent="0.25">
      <c r="A197" s="1" t="s">
        <v>33</v>
      </c>
      <c r="B197" s="1" t="s">
        <v>34</v>
      </c>
      <c r="C197" s="2">
        <v>44681</v>
      </c>
      <c r="D197" s="42" t="str">
        <f t="shared" si="8"/>
        <v>2022</v>
      </c>
      <c r="E197" s="1" t="s">
        <v>73</v>
      </c>
      <c r="F197" s="1" t="s">
        <v>74</v>
      </c>
      <c r="G197" s="1" t="s">
        <v>37</v>
      </c>
      <c r="H197" s="1" t="s">
        <v>925</v>
      </c>
      <c r="I197" s="1" t="s">
        <v>76</v>
      </c>
      <c r="J197" s="3">
        <v>100000</v>
      </c>
      <c r="K197" s="3">
        <v>0</v>
      </c>
      <c r="L197" s="3">
        <f t="shared" si="9"/>
        <v>100000</v>
      </c>
      <c r="M197" s="1" t="s">
        <v>40</v>
      </c>
      <c r="N197" s="88">
        <v>1143364211</v>
      </c>
      <c r="O197" s="1" t="s">
        <v>741</v>
      </c>
      <c r="P197" s="1" t="s">
        <v>89</v>
      </c>
      <c r="Q197" s="1" t="s">
        <v>90</v>
      </c>
      <c r="R197" s="1" t="s">
        <v>43</v>
      </c>
      <c r="S197" s="1" t="s">
        <v>43</v>
      </c>
      <c r="T197" s="3">
        <v>0</v>
      </c>
      <c r="U197" s="1" t="s">
        <v>44</v>
      </c>
      <c r="V197" s="1" t="s">
        <v>45</v>
      </c>
      <c r="W197" s="1" t="s">
        <v>925</v>
      </c>
      <c r="X197" s="1" t="s">
        <v>46</v>
      </c>
      <c r="Y197" s="1" t="s">
        <v>81</v>
      </c>
      <c r="Z197" s="1" t="s">
        <v>1113</v>
      </c>
      <c r="AA197" s="1" t="s">
        <v>83</v>
      </c>
      <c r="AB197" s="1" t="s">
        <v>952</v>
      </c>
      <c r="AC197" s="1" t="s">
        <v>51</v>
      </c>
      <c r="AD197" s="1" t="s">
        <v>1113</v>
      </c>
      <c r="AE197" s="1" t="s">
        <v>37</v>
      </c>
      <c r="AF197">
        <f t="shared" si="10"/>
        <v>2022</v>
      </c>
      <c r="AG197" t="str">
        <f t="shared" si="11"/>
        <v>abr</v>
      </c>
      <c r="AH197" t="s">
        <v>341</v>
      </c>
      <c r="AI197" t="s">
        <v>2195</v>
      </c>
    </row>
    <row r="198" spans="1:35" hidden="1" x14ac:dyDescent="0.25">
      <c r="A198" s="1" t="s">
        <v>33</v>
      </c>
      <c r="B198" s="1" t="s">
        <v>34</v>
      </c>
      <c r="C198" s="2">
        <v>44681</v>
      </c>
      <c r="D198" s="42" t="str">
        <f t="shared" si="8"/>
        <v>2022</v>
      </c>
      <c r="E198" s="1" t="s">
        <v>73</v>
      </c>
      <c r="F198" s="1" t="s">
        <v>74</v>
      </c>
      <c r="G198" s="1" t="s">
        <v>37</v>
      </c>
      <c r="H198" s="1" t="s">
        <v>925</v>
      </c>
      <c r="I198" s="1" t="s">
        <v>76</v>
      </c>
      <c r="J198" s="3">
        <v>33763</v>
      </c>
      <c r="K198" s="3">
        <v>0</v>
      </c>
      <c r="L198" s="3">
        <f t="shared" si="9"/>
        <v>33763</v>
      </c>
      <c r="M198" s="1" t="s">
        <v>40</v>
      </c>
      <c r="N198" s="88">
        <v>1003589301</v>
      </c>
      <c r="O198" s="1" t="s">
        <v>624</v>
      </c>
      <c r="P198" s="1" t="s">
        <v>79</v>
      </c>
      <c r="Q198" s="1" t="s">
        <v>80</v>
      </c>
      <c r="R198" s="1" t="s">
        <v>43</v>
      </c>
      <c r="S198" s="1" t="s">
        <v>43</v>
      </c>
      <c r="T198" s="3">
        <v>0</v>
      </c>
      <c r="U198" s="1" t="s">
        <v>44</v>
      </c>
      <c r="V198" s="1" t="s">
        <v>45</v>
      </c>
      <c r="W198" s="1" t="s">
        <v>925</v>
      </c>
      <c r="X198" s="1" t="s">
        <v>46</v>
      </c>
      <c r="Y198" s="1" t="s">
        <v>81</v>
      </c>
      <c r="Z198" s="1" t="s">
        <v>1113</v>
      </c>
      <c r="AA198" s="1" t="s">
        <v>83</v>
      </c>
      <c r="AB198" s="1" t="s">
        <v>952</v>
      </c>
      <c r="AC198" s="1" t="s">
        <v>51</v>
      </c>
      <c r="AD198" s="1" t="s">
        <v>1113</v>
      </c>
      <c r="AE198" s="1" t="s">
        <v>37</v>
      </c>
      <c r="AF198">
        <f t="shared" si="10"/>
        <v>2022</v>
      </c>
      <c r="AG198" t="str">
        <f t="shared" si="11"/>
        <v>abr</v>
      </c>
      <c r="AH198" t="s">
        <v>341</v>
      </c>
      <c r="AI198" t="s">
        <v>2197</v>
      </c>
    </row>
    <row r="199" spans="1:35" hidden="1" x14ac:dyDescent="0.25">
      <c r="A199" s="1" t="s">
        <v>33</v>
      </c>
      <c r="B199" s="1" t="s">
        <v>34</v>
      </c>
      <c r="C199" s="2">
        <v>44681</v>
      </c>
      <c r="D199" s="42" t="str">
        <f t="shared" ref="D199:D262" si="12">TEXT(C199,"yyyy")</f>
        <v>2022</v>
      </c>
      <c r="E199" s="1" t="s">
        <v>73</v>
      </c>
      <c r="F199" s="1" t="s">
        <v>74</v>
      </c>
      <c r="G199" s="1" t="s">
        <v>37</v>
      </c>
      <c r="H199" s="1" t="s">
        <v>925</v>
      </c>
      <c r="I199" s="1" t="s">
        <v>76</v>
      </c>
      <c r="J199" s="3">
        <v>35058</v>
      </c>
      <c r="K199" s="3">
        <v>0</v>
      </c>
      <c r="L199" s="3">
        <f t="shared" ref="L199:L262" si="13">+J199-K199</f>
        <v>35058</v>
      </c>
      <c r="M199" s="1" t="s">
        <v>40</v>
      </c>
      <c r="N199" s="88">
        <v>1051885187</v>
      </c>
      <c r="O199" s="1" t="s">
        <v>475</v>
      </c>
      <c r="P199" s="1" t="s">
        <v>79</v>
      </c>
      <c r="Q199" s="1" t="s">
        <v>80</v>
      </c>
      <c r="R199" s="1" t="s">
        <v>43</v>
      </c>
      <c r="S199" s="1" t="s">
        <v>43</v>
      </c>
      <c r="T199" s="3">
        <v>0</v>
      </c>
      <c r="U199" s="1" t="s">
        <v>44</v>
      </c>
      <c r="V199" s="1" t="s">
        <v>45</v>
      </c>
      <c r="W199" s="1" t="s">
        <v>925</v>
      </c>
      <c r="X199" s="1" t="s">
        <v>46</v>
      </c>
      <c r="Y199" s="1" t="s">
        <v>81</v>
      </c>
      <c r="Z199" s="1" t="s">
        <v>1113</v>
      </c>
      <c r="AA199" s="1" t="s">
        <v>83</v>
      </c>
      <c r="AB199" s="1" t="s">
        <v>952</v>
      </c>
      <c r="AC199" s="1" t="s">
        <v>51</v>
      </c>
      <c r="AD199" s="1" t="s">
        <v>1113</v>
      </c>
      <c r="AE199" s="1" t="s">
        <v>37</v>
      </c>
      <c r="AF199">
        <f t="shared" ref="AF199:AF262" si="14">YEAR(C199)</f>
        <v>2022</v>
      </c>
      <c r="AG199" t="str">
        <f t="shared" ref="AG199:AG262" si="15">TEXT(C199,"mmm")</f>
        <v>abr</v>
      </c>
      <c r="AH199" t="s">
        <v>42</v>
      </c>
      <c r="AI199" t="s">
        <v>2197</v>
      </c>
    </row>
    <row r="200" spans="1:35" hidden="1" x14ac:dyDescent="0.25">
      <c r="A200" s="1" t="s">
        <v>33</v>
      </c>
      <c r="B200" s="1" t="s">
        <v>34</v>
      </c>
      <c r="C200" s="2">
        <v>44681</v>
      </c>
      <c r="D200" s="42" t="str">
        <f t="shared" si="12"/>
        <v>2022</v>
      </c>
      <c r="E200" s="1" t="s">
        <v>73</v>
      </c>
      <c r="F200" s="1" t="s">
        <v>74</v>
      </c>
      <c r="G200" s="1" t="s">
        <v>37</v>
      </c>
      <c r="H200" s="1" t="s">
        <v>925</v>
      </c>
      <c r="I200" s="1" t="s">
        <v>76</v>
      </c>
      <c r="J200" s="3">
        <v>33334</v>
      </c>
      <c r="K200" s="3">
        <v>0</v>
      </c>
      <c r="L200" s="3">
        <f t="shared" si="13"/>
        <v>33334</v>
      </c>
      <c r="M200" s="1" t="s">
        <v>40</v>
      </c>
      <c r="N200" s="88">
        <v>1047364298</v>
      </c>
      <c r="O200" s="1" t="s">
        <v>509</v>
      </c>
      <c r="P200" s="1" t="s">
        <v>79</v>
      </c>
      <c r="Q200" s="1" t="s">
        <v>80</v>
      </c>
      <c r="R200" s="1" t="s">
        <v>43</v>
      </c>
      <c r="S200" s="1" t="s">
        <v>43</v>
      </c>
      <c r="T200" s="3">
        <v>0</v>
      </c>
      <c r="U200" s="1" t="s">
        <v>44</v>
      </c>
      <c r="V200" s="1" t="s">
        <v>45</v>
      </c>
      <c r="W200" s="1" t="s">
        <v>925</v>
      </c>
      <c r="X200" s="1" t="s">
        <v>46</v>
      </c>
      <c r="Y200" s="1" t="s">
        <v>81</v>
      </c>
      <c r="Z200" s="1" t="s">
        <v>1113</v>
      </c>
      <c r="AA200" s="1" t="s">
        <v>83</v>
      </c>
      <c r="AB200" s="1" t="s">
        <v>952</v>
      </c>
      <c r="AC200" s="1" t="s">
        <v>51</v>
      </c>
      <c r="AD200" s="1" t="s">
        <v>1113</v>
      </c>
      <c r="AE200" s="1" t="s">
        <v>37</v>
      </c>
      <c r="AF200">
        <f t="shared" si="14"/>
        <v>2022</v>
      </c>
      <c r="AG200" t="str">
        <f t="shared" si="15"/>
        <v>abr</v>
      </c>
      <c r="AH200" t="s">
        <v>341</v>
      </c>
      <c r="AI200" t="s">
        <v>2192</v>
      </c>
    </row>
    <row r="201" spans="1:35" hidden="1" x14ac:dyDescent="0.25">
      <c r="A201" s="1" t="s">
        <v>33</v>
      </c>
      <c r="B201" s="1" t="s">
        <v>34</v>
      </c>
      <c r="C201" s="2">
        <v>44681</v>
      </c>
      <c r="D201" s="42" t="str">
        <f t="shared" si="12"/>
        <v>2022</v>
      </c>
      <c r="E201" s="1" t="s">
        <v>73</v>
      </c>
      <c r="F201" s="1" t="s">
        <v>74</v>
      </c>
      <c r="G201" s="1" t="s">
        <v>37</v>
      </c>
      <c r="H201" s="1" t="s">
        <v>925</v>
      </c>
      <c r="I201" s="1" t="s">
        <v>76</v>
      </c>
      <c r="J201" s="3">
        <v>37504</v>
      </c>
      <c r="K201" s="3">
        <v>0</v>
      </c>
      <c r="L201" s="3">
        <f t="shared" si="13"/>
        <v>37504</v>
      </c>
      <c r="M201" s="1" t="s">
        <v>40</v>
      </c>
      <c r="N201" s="88">
        <v>9156352</v>
      </c>
      <c r="O201" s="1" t="s">
        <v>167</v>
      </c>
      <c r="P201" s="1" t="s">
        <v>79</v>
      </c>
      <c r="Q201" s="1" t="s">
        <v>80</v>
      </c>
      <c r="R201" s="1" t="s">
        <v>43</v>
      </c>
      <c r="S201" s="1" t="s">
        <v>43</v>
      </c>
      <c r="T201" s="3">
        <v>0</v>
      </c>
      <c r="U201" s="1" t="s">
        <v>44</v>
      </c>
      <c r="V201" s="1" t="s">
        <v>45</v>
      </c>
      <c r="W201" s="1" t="s">
        <v>925</v>
      </c>
      <c r="X201" s="1" t="s">
        <v>46</v>
      </c>
      <c r="Y201" s="1" t="s">
        <v>81</v>
      </c>
      <c r="Z201" s="1" t="s">
        <v>1113</v>
      </c>
      <c r="AA201" s="1" t="s">
        <v>83</v>
      </c>
      <c r="AB201" s="1" t="s">
        <v>952</v>
      </c>
      <c r="AC201" s="1" t="s">
        <v>51</v>
      </c>
      <c r="AD201" s="1" t="s">
        <v>1113</v>
      </c>
      <c r="AE201" s="1" t="s">
        <v>37</v>
      </c>
      <c r="AF201">
        <f t="shared" si="14"/>
        <v>2022</v>
      </c>
      <c r="AG201" t="str">
        <f t="shared" si="15"/>
        <v>abr</v>
      </c>
      <c r="AH201" t="s">
        <v>341</v>
      </c>
      <c r="AI201" t="s">
        <v>2192</v>
      </c>
    </row>
    <row r="202" spans="1:35" hidden="1" x14ac:dyDescent="0.25">
      <c r="A202" s="1" t="s">
        <v>33</v>
      </c>
      <c r="B202" s="1" t="s">
        <v>34</v>
      </c>
      <c r="C202" s="2">
        <v>44681</v>
      </c>
      <c r="D202" s="42" t="str">
        <f t="shared" si="12"/>
        <v>2022</v>
      </c>
      <c r="E202" s="1" t="s">
        <v>73</v>
      </c>
      <c r="F202" s="1" t="s">
        <v>74</v>
      </c>
      <c r="G202" s="1" t="s">
        <v>37</v>
      </c>
      <c r="H202" s="1" t="s">
        <v>925</v>
      </c>
      <c r="I202" s="1" t="s">
        <v>76</v>
      </c>
      <c r="J202" s="3">
        <v>175666</v>
      </c>
      <c r="K202" s="3">
        <v>0</v>
      </c>
      <c r="L202" s="3">
        <f t="shared" si="13"/>
        <v>175666</v>
      </c>
      <c r="M202" s="1" t="s">
        <v>40</v>
      </c>
      <c r="N202" s="88">
        <v>73576572</v>
      </c>
      <c r="O202" s="1" t="s">
        <v>134</v>
      </c>
      <c r="P202" s="1" t="s">
        <v>79</v>
      </c>
      <c r="Q202" s="1" t="s">
        <v>80</v>
      </c>
      <c r="R202" s="1" t="s">
        <v>43</v>
      </c>
      <c r="S202" s="1" t="s">
        <v>43</v>
      </c>
      <c r="T202" s="3">
        <v>0</v>
      </c>
      <c r="U202" s="1" t="s">
        <v>44</v>
      </c>
      <c r="V202" s="1" t="s">
        <v>45</v>
      </c>
      <c r="W202" s="1" t="s">
        <v>925</v>
      </c>
      <c r="X202" s="1" t="s">
        <v>46</v>
      </c>
      <c r="Y202" s="1" t="s">
        <v>81</v>
      </c>
      <c r="Z202" s="1" t="s">
        <v>1113</v>
      </c>
      <c r="AA202" s="1" t="s">
        <v>83</v>
      </c>
      <c r="AB202" s="1" t="s">
        <v>952</v>
      </c>
      <c r="AC202" s="1" t="s">
        <v>51</v>
      </c>
      <c r="AD202" s="1" t="s">
        <v>1113</v>
      </c>
      <c r="AE202" s="1" t="s">
        <v>37</v>
      </c>
      <c r="AF202">
        <f t="shared" si="14"/>
        <v>2022</v>
      </c>
      <c r="AG202" t="str">
        <f t="shared" si="15"/>
        <v>abr</v>
      </c>
      <c r="AH202" t="s">
        <v>55</v>
      </c>
      <c r="AI202" t="s">
        <v>2193</v>
      </c>
    </row>
    <row r="203" spans="1:35" hidden="1" x14ac:dyDescent="0.25">
      <c r="A203" s="1" t="s">
        <v>33</v>
      </c>
      <c r="B203" s="1" t="s">
        <v>34</v>
      </c>
      <c r="C203" s="2">
        <v>44681</v>
      </c>
      <c r="D203" s="42" t="str">
        <f t="shared" si="12"/>
        <v>2022</v>
      </c>
      <c r="E203" s="1" t="s">
        <v>73</v>
      </c>
      <c r="F203" s="1" t="s">
        <v>74</v>
      </c>
      <c r="G203" s="1" t="s">
        <v>37</v>
      </c>
      <c r="H203" s="1" t="s">
        <v>925</v>
      </c>
      <c r="I203" s="1" t="s">
        <v>76</v>
      </c>
      <c r="J203" s="3">
        <v>33334</v>
      </c>
      <c r="K203" s="3">
        <v>0</v>
      </c>
      <c r="L203" s="3">
        <f t="shared" si="13"/>
        <v>33334</v>
      </c>
      <c r="M203" s="1" t="s">
        <v>40</v>
      </c>
      <c r="N203" s="88">
        <v>9147614</v>
      </c>
      <c r="O203" s="1" t="s">
        <v>233</v>
      </c>
      <c r="P203" s="1" t="s">
        <v>79</v>
      </c>
      <c r="Q203" s="1" t="s">
        <v>80</v>
      </c>
      <c r="R203" s="1" t="s">
        <v>43</v>
      </c>
      <c r="S203" s="1" t="s">
        <v>43</v>
      </c>
      <c r="T203" s="3">
        <v>0</v>
      </c>
      <c r="U203" s="1" t="s">
        <v>44</v>
      </c>
      <c r="V203" s="1" t="s">
        <v>45</v>
      </c>
      <c r="W203" s="1" t="s">
        <v>925</v>
      </c>
      <c r="X203" s="1" t="s">
        <v>46</v>
      </c>
      <c r="Y203" s="1" t="s">
        <v>81</v>
      </c>
      <c r="Z203" s="1" t="s">
        <v>1113</v>
      </c>
      <c r="AA203" s="1" t="s">
        <v>83</v>
      </c>
      <c r="AB203" s="1" t="s">
        <v>952</v>
      </c>
      <c r="AC203" s="1" t="s">
        <v>51</v>
      </c>
      <c r="AD203" s="1" t="s">
        <v>1113</v>
      </c>
      <c r="AE203" s="1" t="s">
        <v>37</v>
      </c>
      <c r="AF203">
        <f t="shared" si="14"/>
        <v>2022</v>
      </c>
      <c r="AG203" t="str">
        <f t="shared" si="15"/>
        <v>abr</v>
      </c>
      <c r="AH203" t="s">
        <v>55</v>
      </c>
      <c r="AI203" t="s">
        <v>2195</v>
      </c>
    </row>
    <row r="204" spans="1:35" hidden="1" x14ac:dyDescent="0.25">
      <c r="A204" s="1" t="s">
        <v>33</v>
      </c>
      <c r="B204" s="1" t="s">
        <v>34</v>
      </c>
      <c r="C204" s="2">
        <v>44681</v>
      </c>
      <c r="D204" s="42" t="str">
        <f t="shared" si="12"/>
        <v>2022</v>
      </c>
      <c r="E204" s="1" t="s">
        <v>73</v>
      </c>
      <c r="F204" s="1" t="s">
        <v>74</v>
      </c>
      <c r="G204" s="1" t="s">
        <v>37</v>
      </c>
      <c r="H204" s="1" t="s">
        <v>925</v>
      </c>
      <c r="I204" s="1" t="s">
        <v>76</v>
      </c>
      <c r="J204" s="3">
        <v>34477</v>
      </c>
      <c r="K204" s="3">
        <v>0</v>
      </c>
      <c r="L204" s="3">
        <f t="shared" si="13"/>
        <v>34477</v>
      </c>
      <c r="M204" s="1" t="s">
        <v>40</v>
      </c>
      <c r="N204" s="88">
        <v>9291042</v>
      </c>
      <c r="O204" s="1" t="s">
        <v>570</v>
      </c>
      <c r="P204" s="1" t="s">
        <v>79</v>
      </c>
      <c r="Q204" s="1" t="s">
        <v>80</v>
      </c>
      <c r="R204" s="1" t="s">
        <v>43</v>
      </c>
      <c r="S204" s="1" t="s">
        <v>43</v>
      </c>
      <c r="T204" s="3">
        <v>0</v>
      </c>
      <c r="U204" s="1" t="s">
        <v>44</v>
      </c>
      <c r="V204" s="1" t="s">
        <v>45</v>
      </c>
      <c r="W204" s="1" t="s">
        <v>925</v>
      </c>
      <c r="X204" s="1" t="s">
        <v>46</v>
      </c>
      <c r="Y204" s="1" t="s">
        <v>81</v>
      </c>
      <c r="Z204" s="1" t="s">
        <v>1113</v>
      </c>
      <c r="AA204" s="1" t="s">
        <v>83</v>
      </c>
      <c r="AB204" s="1" t="s">
        <v>952</v>
      </c>
      <c r="AC204" s="1" t="s">
        <v>51</v>
      </c>
      <c r="AD204" s="1" t="s">
        <v>1113</v>
      </c>
      <c r="AE204" s="1" t="s">
        <v>37</v>
      </c>
      <c r="AF204">
        <f t="shared" si="14"/>
        <v>2022</v>
      </c>
      <c r="AG204" t="str">
        <f t="shared" si="15"/>
        <v>abr</v>
      </c>
      <c r="AH204" t="s">
        <v>55</v>
      </c>
      <c r="AI204" t="s">
        <v>2196</v>
      </c>
    </row>
    <row r="205" spans="1:35" hidden="1" x14ac:dyDescent="0.25">
      <c r="A205" s="1" t="s">
        <v>33</v>
      </c>
      <c r="B205" s="1" t="s">
        <v>34</v>
      </c>
      <c r="C205" s="2">
        <v>44681</v>
      </c>
      <c r="D205" s="42" t="str">
        <f t="shared" si="12"/>
        <v>2022</v>
      </c>
      <c r="E205" s="1" t="s">
        <v>73</v>
      </c>
      <c r="F205" s="1" t="s">
        <v>74</v>
      </c>
      <c r="G205" s="1" t="s">
        <v>37</v>
      </c>
      <c r="H205" s="1" t="s">
        <v>925</v>
      </c>
      <c r="I205" s="1" t="s">
        <v>76</v>
      </c>
      <c r="J205" s="3">
        <v>37187</v>
      </c>
      <c r="K205" s="3">
        <v>0</v>
      </c>
      <c r="L205" s="3">
        <f t="shared" si="13"/>
        <v>37187</v>
      </c>
      <c r="M205" s="1" t="s">
        <v>40</v>
      </c>
      <c r="N205" s="88">
        <v>1007209632</v>
      </c>
      <c r="O205" s="1" t="s">
        <v>481</v>
      </c>
      <c r="P205" s="1" t="s">
        <v>79</v>
      </c>
      <c r="Q205" s="1" t="s">
        <v>80</v>
      </c>
      <c r="R205" s="1" t="s">
        <v>43</v>
      </c>
      <c r="S205" s="1" t="s">
        <v>43</v>
      </c>
      <c r="T205" s="3">
        <v>0</v>
      </c>
      <c r="U205" s="1" t="s">
        <v>44</v>
      </c>
      <c r="V205" s="1" t="s">
        <v>45</v>
      </c>
      <c r="W205" s="1" t="s">
        <v>925</v>
      </c>
      <c r="X205" s="1" t="s">
        <v>46</v>
      </c>
      <c r="Y205" s="1" t="s">
        <v>81</v>
      </c>
      <c r="Z205" s="1" t="s">
        <v>1113</v>
      </c>
      <c r="AA205" s="1" t="s">
        <v>83</v>
      </c>
      <c r="AB205" s="1" t="s">
        <v>952</v>
      </c>
      <c r="AC205" s="1" t="s">
        <v>51</v>
      </c>
      <c r="AD205" s="1" t="s">
        <v>1113</v>
      </c>
      <c r="AE205" s="1" t="s">
        <v>37</v>
      </c>
      <c r="AF205">
        <f t="shared" si="14"/>
        <v>2022</v>
      </c>
      <c r="AG205" t="str">
        <f t="shared" si="15"/>
        <v>abr</v>
      </c>
      <c r="AH205" t="s">
        <v>853</v>
      </c>
      <c r="AI205" t="s">
        <v>2297</v>
      </c>
    </row>
    <row r="206" spans="1:35" hidden="1" x14ac:dyDescent="0.25">
      <c r="A206" s="1" t="s">
        <v>33</v>
      </c>
      <c r="B206" s="1" t="s">
        <v>34</v>
      </c>
      <c r="C206" s="2">
        <v>44681</v>
      </c>
      <c r="D206" s="42" t="str">
        <f t="shared" si="12"/>
        <v>2022</v>
      </c>
      <c r="E206" s="1" t="s">
        <v>73</v>
      </c>
      <c r="F206" s="1" t="s">
        <v>74</v>
      </c>
      <c r="G206" s="1" t="s">
        <v>37</v>
      </c>
      <c r="H206" s="1" t="s">
        <v>925</v>
      </c>
      <c r="I206" s="1" t="s">
        <v>76</v>
      </c>
      <c r="J206" s="3">
        <v>38135</v>
      </c>
      <c r="K206" s="3">
        <v>0</v>
      </c>
      <c r="L206" s="3">
        <f t="shared" si="13"/>
        <v>38135</v>
      </c>
      <c r="M206" s="1" t="s">
        <v>40</v>
      </c>
      <c r="N206" s="88">
        <v>15031546</v>
      </c>
      <c r="O206" s="1" t="s">
        <v>499</v>
      </c>
      <c r="P206" s="1" t="s">
        <v>79</v>
      </c>
      <c r="Q206" s="1" t="s">
        <v>80</v>
      </c>
      <c r="R206" s="1" t="s">
        <v>43</v>
      </c>
      <c r="S206" s="1" t="s">
        <v>43</v>
      </c>
      <c r="T206" s="3">
        <v>0</v>
      </c>
      <c r="U206" s="1" t="s">
        <v>44</v>
      </c>
      <c r="V206" s="1" t="s">
        <v>45</v>
      </c>
      <c r="W206" s="1" t="s">
        <v>925</v>
      </c>
      <c r="X206" s="1" t="s">
        <v>46</v>
      </c>
      <c r="Y206" s="1" t="s">
        <v>81</v>
      </c>
      <c r="Z206" s="1" t="s">
        <v>1113</v>
      </c>
      <c r="AA206" s="1" t="s">
        <v>83</v>
      </c>
      <c r="AB206" s="1" t="s">
        <v>952</v>
      </c>
      <c r="AC206" s="1" t="s">
        <v>51</v>
      </c>
      <c r="AD206" s="1" t="s">
        <v>1113</v>
      </c>
      <c r="AE206" s="1" t="s">
        <v>37</v>
      </c>
      <c r="AF206">
        <f t="shared" si="14"/>
        <v>2022</v>
      </c>
      <c r="AG206" t="str">
        <f t="shared" si="15"/>
        <v>abr</v>
      </c>
      <c r="AH206" t="s">
        <v>42</v>
      </c>
      <c r="AI206" t="s">
        <v>2198</v>
      </c>
    </row>
    <row r="207" spans="1:35" hidden="1" x14ac:dyDescent="0.25">
      <c r="A207" s="1" t="s">
        <v>33</v>
      </c>
      <c r="B207" s="1" t="s">
        <v>34</v>
      </c>
      <c r="C207" s="2">
        <v>44681</v>
      </c>
      <c r="D207" s="42" t="str">
        <f t="shared" si="12"/>
        <v>2022</v>
      </c>
      <c r="E207" s="1" t="s">
        <v>73</v>
      </c>
      <c r="F207" s="1" t="s">
        <v>74</v>
      </c>
      <c r="G207" s="1" t="s">
        <v>37</v>
      </c>
      <c r="H207" s="1" t="s">
        <v>925</v>
      </c>
      <c r="I207" s="1" t="s">
        <v>76</v>
      </c>
      <c r="J207" s="3">
        <v>196980</v>
      </c>
      <c r="K207" s="3">
        <v>0</v>
      </c>
      <c r="L207" s="3">
        <f t="shared" si="13"/>
        <v>196980</v>
      </c>
      <c r="M207" s="1" t="s">
        <v>40</v>
      </c>
      <c r="N207" s="88">
        <v>1047486552</v>
      </c>
      <c r="O207" s="1" t="s">
        <v>672</v>
      </c>
      <c r="P207" s="1" t="s">
        <v>79</v>
      </c>
      <c r="Q207" s="1" t="s">
        <v>80</v>
      </c>
      <c r="R207" s="1" t="s">
        <v>43</v>
      </c>
      <c r="S207" s="1" t="s">
        <v>43</v>
      </c>
      <c r="T207" s="3">
        <v>0</v>
      </c>
      <c r="U207" s="1" t="s">
        <v>44</v>
      </c>
      <c r="V207" s="1" t="s">
        <v>45</v>
      </c>
      <c r="W207" s="1" t="s">
        <v>925</v>
      </c>
      <c r="X207" s="1" t="s">
        <v>46</v>
      </c>
      <c r="Y207" s="1" t="s">
        <v>81</v>
      </c>
      <c r="Z207" s="1" t="s">
        <v>1113</v>
      </c>
      <c r="AA207" s="1" t="s">
        <v>83</v>
      </c>
      <c r="AB207" s="1" t="s">
        <v>952</v>
      </c>
      <c r="AC207" s="1" t="s">
        <v>51</v>
      </c>
      <c r="AD207" s="1" t="s">
        <v>1113</v>
      </c>
      <c r="AE207" s="1" t="s">
        <v>37</v>
      </c>
      <c r="AF207">
        <f t="shared" si="14"/>
        <v>2022</v>
      </c>
      <c r="AG207" t="str">
        <f t="shared" si="15"/>
        <v>abr</v>
      </c>
      <c r="AH207" t="s">
        <v>68</v>
      </c>
      <c r="AI207" t="s">
        <v>2195</v>
      </c>
    </row>
    <row r="208" spans="1:35" hidden="1" x14ac:dyDescent="0.25">
      <c r="A208" s="1" t="s">
        <v>33</v>
      </c>
      <c r="B208" s="1" t="s">
        <v>34</v>
      </c>
      <c r="C208" s="2">
        <v>44681</v>
      </c>
      <c r="D208" s="42" t="str">
        <f t="shared" si="12"/>
        <v>2022</v>
      </c>
      <c r="E208" s="1" t="s">
        <v>73</v>
      </c>
      <c r="F208" s="1" t="s">
        <v>74</v>
      </c>
      <c r="G208" s="1" t="s">
        <v>37</v>
      </c>
      <c r="H208" s="1" t="s">
        <v>925</v>
      </c>
      <c r="I208" s="1" t="s">
        <v>76</v>
      </c>
      <c r="J208" s="3">
        <v>33334</v>
      </c>
      <c r="K208" s="3">
        <v>0</v>
      </c>
      <c r="L208" s="3">
        <f t="shared" si="13"/>
        <v>33334</v>
      </c>
      <c r="M208" s="1" t="s">
        <v>40</v>
      </c>
      <c r="N208" s="88">
        <v>1047396540</v>
      </c>
      <c r="O208" s="1" t="s">
        <v>596</v>
      </c>
      <c r="P208" s="1" t="s">
        <v>79</v>
      </c>
      <c r="Q208" s="1" t="s">
        <v>80</v>
      </c>
      <c r="R208" s="1" t="s">
        <v>43</v>
      </c>
      <c r="S208" s="1" t="s">
        <v>43</v>
      </c>
      <c r="T208" s="3">
        <v>0</v>
      </c>
      <c r="U208" s="1" t="s">
        <v>44</v>
      </c>
      <c r="V208" s="1" t="s">
        <v>45</v>
      </c>
      <c r="W208" s="1" t="s">
        <v>925</v>
      </c>
      <c r="X208" s="1" t="s">
        <v>46</v>
      </c>
      <c r="Y208" s="1" t="s">
        <v>81</v>
      </c>
      <c r="Z208" s="1" t="s">
        <v>1113</v>
      </c>
      <c r="AA208" s="1" t="s">
        <v>83</v>
      </c>
      <c r="AB208" s="1" t="s">
        <v>952</v>
      </c>
      <c r="AC208" s="1" t="s">
        <v>51</v>
      </c>
      <c r="AD208" s="1" t="s">
        <v>1113</v>
      </c>
      <c r="AE208" s="1" t="s">
        <v>37</v>
      </c>
      <c r="AF208">
        <f t="shared" si="14"/>
        <v>2022</v>
      </c>
      <c r="AG208" t="str">
        <f t="shared" si="15"/>
        <v>abr</v>
      </c>
      <c r="AH208" t="s">
        <v>445</v>
      </c>
      <c r="AI208" t="s">
        <v>2198</v>
      </c>
    </row>
    <row r="209" spans="1:35" hidden="1" x14ac:dyDescent="0.25">
      <c r="A209" s="1" t="s">
        <v>33</v>
      </c>
      <c r="B209" s="1" t="s">
        <v>34</v>
      </c>
      <c r="C209" s="2">
        <v>44681</v>
      </c>
      <c r="D209" s="42" t="str">
        <f t="shared" si="12"/>
        <v>2022</v>
      </c>
      <c r="E209" s="1" t="s">
        <v>73</v>
      </c>
      <c r="F209" s="1" t="s">
        <v>74</v>
      </c>
      <c r="G209" s="1" t="s">
        <v>37</v>
      </c>
      <c r="H209" s="1" t="s">
        <v>925</v>
      </c>
      <c r="I209" s="1" t="s">
        <v>76</v>
      </c>
      <c r="J209" s="3">
        <v>386540</v>
      </c>
      <c r="K209" s="3">
        <v>0</v>
      </c>
      <c r="L209" s="3">
        <f t="shared" si="13"/>
        <v>386540</v>
      </c>
      <c r="M209" s="1" t="s">
        <v>40</v>
      </c>
      <c r="N209" s="88">
        <v>9239701</v>
      </c>
      <c r="O209" s="1" t="s">
        <v>235</v>
      </c>
      <c r="P209" s="1" t="s">
        <v>89</v>
      </c>
      <c r="Q209" s="1" t="s">
        <v>90</v>
      </c>
      <c r="R209" s="1" t="s">
        <v>43</v>
      </c>
      <c r="S209" s="1" t="s">
        <v>43</v>
      </c>
      <c r="T209" s="3">
        <v>0</v>
      </c>
      <c r="U209" s="1" t="s">
        <v>44</v>
      </c>
      <c r="V209" s="1" t="s">
        <v>45</v>
      </c>
      <c r="W209" s="1" t="s">
        <v>925</v>
      </c>
      <c r="X209" s="1" t="s">
        <v>46</v>
      </c>
      <c r="Y209" s="1" t="s">
        <v>81</v>
      </c>
      <c r="Z209" s="1" t="s">
        <v>1113</v>
      </c>
      <c r="AA209" s="1" t="s">
        <v>83</v>
      </c>
      <c r="AB209" s="1" t="s">
        <v>952</v>
      </c>
      <c r="AC209" s="1" t="s">
        <v>51</v>
      </c>
      <c r="AD209" s="1" t="s">
        <v>1113</v>
      </c>
      <c r="AE209" s="1" t="s">
        <v>37</v>
      </c>
      <c r="AF209">
        <f t="shared" si="14"/>
        <v>2022</v>
      </c>
      <c r="AG209" t="str">
        <f t="shared" si="15"/>
        <v>abr</v>
      </c>
      <c r="AH209" t="s">
        <v>42</v>
      </c>
      <c r="AI209" t="s">
        <v>2192</v>
      </c>
    </row>
    <row r="210" spans="1:35" hidden="1" x14ac:dyDescent="0.25">
      <c r="A210" s="1" t="s">
        <v>33</v>
      </c>
      <c r="B210" s="1" t="s">
        <v>34</v>
      </c>
      <c r="C210" s="2">
        <v>44681</v>
      </c>
      <c r="D210" s="42" t="str">
        <f t="shared" si="12"/>
        <v>2022</v>
      </c>
      <c r="E210" s="1" t="s">
        <v>73</v>
      </c>
      <c r="F210" s="1" t="s">
        <v>74</v>
      </c>
      <c r="G210" s="1" t="s">
        <v>37</v>
      </c>
      <c r="H210" s="1" t="s">
        <v>925</v>
      </c>
      <c r="I210" s="1" t="s">
        <v>76</v>
      </c>
      <c r="J210" s="3">
        <v>33334</v>
      </c>
      <c r="K210" s="3">
        <v>0</v>
      </c>
      <c r="L210" s="3">
        <f t="shared" si="13"/>
        <v>33334</v>
      </c>
      <c r="M210" s="1" t="s">
        <v>40</v>
      </c>
      <c r="N210" s="88">
        <v>45562071</v>
      </c>
      <c r="O210" s="1" t="s">
        <v>507</v>
      </c>
      <c r="P210" s="1" t="s">
        <v>295</v>
      </c>
      <c r="Q210" s="1" t="s">
        <v>296</v>
      </c>
      <c r="R210" s="1" t="s">
        <v>43</v>
      </c>
      <c r="S210" s="1" t="s">
        <v>43</v>
      </c>
      <c r="T210" s="3">
        <v>0</v>
      </c>
      <c r="U210" s="1" t="s">
        <v>44</v>
      </c>
      <c r="V210" s="1" t="s">
        <v>45</v>
      </c>
      <c r="W210" s="1" t="s">
        <v>925</v>
      </c>
      <c r="X210" s="1" t="s">
        <v>46</v>
      </c>
      <c r="Y210" s="1" t="s">
        <v>81</v>
      </c>
      <c r="Z210" s="1" t="s">
        <v>1113</v>
      </c>
      <c r="AA210" s="1" t="s">
        <v>83</v>
      </c>
      <c r="AB210" s="1" t="s">
        <v>952</v>
      </c>
      <c r="AC210" s="1" t="s">
        <v>51</v>
      </c>
      <c r="AD210" s="1" t="s">
        <v>1113</v>
      </c>
      <c r="AE210" s="1" t="s">
        <v>37</v>
      </c>
      <c r="AF210">
        <f t="shared" si="14"/>
        <v>2022</v>
      </c>
      <c r="AG210" t="str">
        <f t="shared" si="15"/>
        <v>abr</v>
      </c>
      <c r="AH210" t="s">
        <v>55</v>
      </c>
      <c r="AI210" t="s">
        <v>2192</v>
      </c>
    </row>
    <row r="211" spans="1:35" hidden="1" x14ac:dyDescent="0.25">
      <c r="A211" s="1" t="s">
        <v>33</v>
      </c>
      <c r="B211" s="1" t="s">
        <v>34</v>
      </c>
      <c r="C211" s="2">
        <v>44681</v>
      </c>
      <c r="D211" s="42" t="str">
        <f t="shared" si="12"/>
        <v>2022</v>
      </c>
      <c r="E211" s="1" t="s">
        <v>73</v>
      </c>
      <c r="F211" s="1" t="s">
        <v>74</v>
      </c>
      <c r="G211" s="1" t="s">
        <v>37</v>
      </c>
      <c r="H211" s="1" t="s">
        <v>925</v>
      </c>
      <c r="I211" s="1" t="s">
        <v>76</v>
      </c>
      <c r="J211" s="3">
        <v>34453</v>
      </c>
      <c r="K211" s="3">
        <v>0</v>
      </c>
      <c r="L211" s="3">
        <f t="shared" si="13"/>
        <v>34453</v>
      </c>
      <c r="M211" s="1" t="s">
        <v>40</v>
      </c>
      <c r="N211" s="88">
        <v>72073849</v>
      </c>
      <c r="O211" s="1" t="s">
        <v>457</v>
      </c>
      <c r="P211" s="1" t="s">
        <v>79</v>
      </c>
      <c r="Q211" s="1" t="s">
        <v>80</v>
      </c>
      <c r="R211" s="1" t="s">
        <v>43</v>
      </c>
      <c r="S211" s="1" t="s">
        <v>43</v>
      </c>
      <c r="T211" s="3">
        <v>0</v>
      </c>
      <c r="U211" s="1" t="s">
        <v>44</v>
      </c>
      <c r="V211" s="1" t="s">
        <v>45</v>
      </c>
      <c r="W211" s="1" t="s">
        <v>925</v>
      </c>
      <c r="X211" s="1" t="s">
        <v>46</v>
      </c>
      <c r="Y211" s="1" t="s">
        <v>81</v>
      </c>
      <c r="Z211" s="1" t="s">
        <v>1113</v>
      </c>
      <c r="AA211" s="1" t="s">
        <v>83</v>
      </c>
      <c r="AB211" s="1" t="s">
        <v>952</v>
      </c>
      <c r="AC211" s="1" t="s">
        <v>51</v>
      </c>
      <c r="AD211" s="1" t="s">
        <v>1113</v>
      </c>
      <c r="AE211" s="1" t="s">
        <v>37</v>
      </c>
      <c r="AF211">
        <f t="shared" si="14"/>
        <v>2022</v>
      </c>
      <c r="AG211" t="str">
        <f t="shared" si="15"/>
        <v>abr</v>
      </c>
      <c r="AH211" t="s">
        <v>445</v>
      </c>
      <c r="AI211" t="s">
        <v>2197</v>
      </c>
    </row>
    <row r="212" spans="1:35" hidden="1" x14ac:dyDescent="0.25">
      <c r="A212" s="1" t="s">
        <v>33</v>
      </c>
      <c r="B212" s="1" t="s">
        <v>34</v>
      </c>
      <c r="C212" s="2">
        <v>44681</v>
      </c>
      <c r="D212" s="42" t="str">
        <f t="shared" si="12"/>
        <v>2022</v>
      </c>
      <c r="E212" s="1" t="s">
        <v>73</v>
      </c>
      <c r="F212" s="1" t="s">
        <v>74</v>
      </c>
      <c r="G212" s="1" t="s">
        <v>37</v>
      </c>
      <c r="H212" s="1" t="s">
        <v>925</v>
      </c>
      <c r="I212" s="1" t="s">
        <v>76</v>
      </c>
      <c r="J212" s="3">
        <v>35980</v>
      </c>
      <c r="K212" s="3">
        <v>0</v>
      </c>
      <c r="L212" s="3">
        <f t="shared" si="13"/>
        <v>35980</v>
      </c>
      <c r="M212" s="1" t="s">
        <v>40</v>
      </c>
      <c r="N212" s="88">
        <v>73143059</v>
      </c>
      <c r="O212" s="1" t="s">
        <v>409</v>
      </c>
      <c r="P212" s="1" t="s">
        <v>79</v>
      </c>
      <c r="Q212" s="1" t="s">
        <v>80</v>
      </c>
      <c r="R212" s="1" t="s">
        <v>43</v>
      </c>
      <c r="S212" s="1" t="s">
        <v>43</v>
      </c>
      <c r="T212" s="3">
        <v>0</v>
      </c>
      <c r="U212" s="1" t="s">
        <v>44</v>
      </c>
      <c r="V212" s="1" t="s">
        <v>45</v>
      </c>
      <c r="W212" s="1" t="s">
        <v>925</v>
      </c>
      <c r="X212" s="1" t="s">
        <v>46</v>
      </c>
      <c r="Y212" s="1" t="s">
        <v>81</v>
      </c>
      <c r="Z212" s="1" t="s">
        <v>1113</v>
      </c>
      <c r="AA212" s="1" t="s">
        <v>83</v>
      </c>
      <c r="AB212" s="1" t="s">
        <v>952</v>
      </c>
      <c r="AC212" s="1" t="s">
        <v>51</v>
      </c>
      <c r="AD212" s="1" t="s">
        <v>1113</v>
      </c>
      <c r="AE212" s="1" t="s">
        <v>37</v>
      </c>
      <c r="AF212">
        <f t="shared" si="14"/>
        <v>2022</v>
      </c>
      <c r="AG212" t="str">
        <f t="shared" si="15"/>
        <v>abr</v>
      </c>
      <c r="AH212" t="s">
        <v>42</v>
      </c>
      <c r="AI212" t="s">
        <v>2197</v>
      </c>
    </row>
    <row r="213" spans="1:35" hidden="1" x14ac:dyDescent="0.25">
      <c r="A213" s="1" t="s">
        <v>33</v>
      </c>
      <c r="B213" s="1" t="s">
        <v>34</v>
      </c>
      <c r="C213" s="2">
        <v>44681</v>
      </c>
      <c r="D213" s="42" t="str">
        <f t="shared" si="12"/>
        <v>2022</v>
      </c>
      <c r="E213" s="1" t="s">
        <v>73</v>
      </c>
      <c r="F213" s="1" t="s">
        <v>74</v>
      </c>
      <c r="G213" s="1" t="s">
        <v>37</v>
      </c>
      <c r="H213" s="1" t="s">
        <v>925</v>
      </c>
      <c r="I213" s="1" t="s">
        <v>76</v>
      </c>
      <c r="J213" s="3">
        <v>34264</v>
      </c>
      <c r="K213" s="3">
        <v>0</v>
      </c>
      <c r="L213" s="3">
        <f t="shared" si="13"/>
        <v>34264</v>
      </c>
      <c r="M213" s="1" t="s">
        <v>40</v>
      </c>
      <c r="N213" s="88">
        <v>1143350819</v>
      </c>
      <c r="O213" s="1" t="s">
        <v>469</v>
      </c>
      <c r="P213" s="1" t="s">
        <v>79</v>
      </c>
      <c r="Q213" s="1" t="s">
        <v>80</v>
      </c>
      <c r="R213" s="1" t="s">
        <v>43</v>
      </c>
      <c r="S213" s="1" t="s">
        <v>43</v>
      </c>
      <c r="T213" s="3">
        <v>0</v>
      </c>
      <c r="U213" s="1" t="s">
        <v>44</v>
      </c>
      <c r="V213" s="1" t="s">
        <v>45</v>
      </c>
      <c r="W213" s="1" t="s">
        <v>925</v>
      </c>
      <c r="X213" s="1" t="s">
        <v>46</v>
      </c>
      <c r="Y213" s="1" t="s">
        <v>81</v>
      </c>
      <c r="Z213" s="1" t="s">
        <v>1113</v>
      </c>
      <c r="AA213" s="1" t="s">
        <v>83</v>
      </c>
      <c r="AB213" s="1" t="s">
        <v>952</v>
      </c>
      <c r="AC213" s="1" t="s">
        <v>51</v>
      </c>
      <c r="AD213" s="1" t="s">
        <v>1113</v>
      </c>
      <c r="AE213" s="1" t="s">
        <v>37</v>
      </c>
      <c r="AF213">
        <f t="shared" si="14"/>
        <v>2022</v>
      </c>
      <c r="AG213" t="str">
        <f t="shared" si="15"/>
        <v>abr</v>
      </c>
      <c r="AH213" t="s">
        <v>42</v>
      </c>
      <c r="AI213" t="s">
        <v>2192</v>
      </c>
    </row>
    <row r="214" spans="1:35" hidden="1" x14ac:dyDescent="0.25">
      <c r="A214" s="1" t="s">
        <v>33</v>
      </c>
      <c r="B214" s="1" t="s">
        <v>34</v>
      </c>
      <c r="C214" s="2">
        <v>44681</v>
      </c>
      <c r="D214" s="42" t="str">
        <f t="shared" si="12"/>
        <v>2022</v>
      </c>
      <c r="E214" s="1" t="s">
        <v>73</v>
      </c>
      <c r="F214" s="1" t="s">
        <v>74</v>
      </c>
      <c r="G214" s="1" t="s">
        <v>37</v>
      </c>
      <c r="H214" s="1" t="s">
        <v>925</v>
      </c>
      <c r="I214" s="1" t="s">
        <v>76</v>
      </c>
      <c r="J214" s="3">
        <v>34215</v>
      </c>
      <c r="K214" s="3">
        <v>0</v>
      </c>
      <c r="L214" s="3">
        <f t="shared" si="13"/>
        <v>34215</v>
      </c>
      <c r="M214" s="1" t="s">
        <v>40</v>
      </c>
      <c r="N214" s="88">
        <v>73131436</v>
      </c>
      <c r="O214" s="1" t="s">
        <v>153</v>
      </c>
      <c r="P214" s="1" t="s">
        <v>79</v>
      </c>
      <c r="Q214" s="1" t="s">
        <v>80</v>
      </c>
      <c r="R214" s="1" t="s">
        <v>43</v>
      </c>
      <c r="S214" s="1" t="s">
        <v>43</v>
      </c>
      <c r="T214" s="3">
        <v>0</v>
      </c>
      <c r="U214" s="1" t="s">
        <v>44</v>
      </c>
      <c r="V214" s="1" t="s">
        <v>45</v>
      </c>
      <c r="W214" s="1" t="s">
        <v>925</v>
      </c>
      <c r="X214" s="1" t="s">
        <v>46</v>
      </c>
      <c r="Y214" s="1" t="s">
        <v>81</v>
      </c>
      <c r="Z214" s="1" t="s">
        <v>1113</v>
      </c>
      <c r="AA214" s="1" t="s">
        <v>83</v>
      </c>
      <c r="AB214" s="1" t="s">
        <v>952</v>
      </c>
      <c r="AC214" s="1" t="s">
        <v>51</v>
      </c>
      <c r="AD214" s="1" t="s">
        <v>1113</v>
      </c>
      <c r="AE214" s="1" t="s">
        <v>37</v>
      </c>
      <c r="AF214">
        <f t="shared" si="14"/>
        <v>2022</v>
      </c>
      <c r="AG214" t="str">
        <f t="shared" si="15"/>
        <v>abr</v>
      </c>
      <c r="AH214" t="s">
        <v>42</v>
      </c>
      <c r="AI214" t="s">
        <v>2192</v>
      </c>
    </row>
    <row r="215" spans="1:35" hidden="1" x14ac:dyDescent="0.25">
      <c r="A215" s="1" t="s">
        <v>33</v>
      </c>
      <c r="B215" s="1" t="s">
        <v>34</v>
      </c>
      <c r="C215" s="2">
        <v>44681</v>
      </c>
      <c r="D215" s="42" t="str">
        <f t="shared" si="12"/>
        <v>2022</v>
      </c>
      <c r="E215" s="1" t="s">
        <v>73</v>
      </c>
      <c r="F215" s="1" t="s">
        <v>74</v>
      </c>
      <c r="G215" s="1" t="s">
        <v>37</v>
      </c>
      <c r="H215" s="1" t="s">
        <v>925</v>
      </c>
      <c r="I215" s="1" t="s">
        <v>76</v>
      </c>
      <c r="J215" s="3">
        <v>33334</v>
      </c>
      <c r="K215" s="3">
        <v>0</v>
      </c>
      <c r="L215" s="3">
        <f t="shared" si="13"/>
        <v>33334</v>
      </c>
      <c r="M215" s="1" t="s">
        <v>40</v>
      </c>
      <c r="N215" s="88">
        <v>73109356</v>
      </c>
      <c r="O215" s="1" t="s">
        <v>118</v>
      </c>
      <c r="P215" s="1" t="s">
        <v>79</v>
      </c>
      <c r="Q215" s="1" t="s">
        <v>80</v>
      </c>
      <c r="R215" s="1" t="s">
        <v>43</v>
      </c>
      <c r="S215" s="1" t="s">
        <v>43</v>
      </c>
      <c r="T215" s="3">
        <v>0</v>
      </c>
      <c r="U215" s="1" t="s">
        <v>44</v>
      </c>
      <c r="V215" s="1" t="s">
        <v>45</v>
      </c>
      <c r="W215" s="1" t="s">
        <v>925</v>
      </c>
      <c r="X215" s="1" t="s">
        <v>46</v>
      </c>
      <c r="Y215" s="1" t="s">
        <v>81</v>
      </c>
      <c r="Z215" s="1" t="s">
        <v>1113</v>
      </c>
      <c r="AA215" s="1" t="s">
        <v>83</v>
      </c>
      <c r="AB215" s="1" t="s">
        <v>952</v>
      </c>
      <c r="AC215" s="1" t="s">
        <v>51</v>
      </c>
      <c r="AD215" s="1" t="s">
        <v>1113</v>
      </c>
      <c r="AE215" s="1" t="s">
        <v>37</v>
      </c>
      <c r="AF215">
        <f t="shared" si="14"/>
        <v>2022</v>
      </c>
      <c r="AG215" t="str">
        <f t="shared" si="15"/>
        <v>abr</v>
      </c>
      <c r="AH215" t="s">
        <v>63</v>
      </c>
      <c r="AI215" t="s">
        <v>2193</v>
      </c>
    </row>
    <row r="216" spans="1:35" hidden="1" x14ac:dyDescent="0.25">
      <c r="A216" s="1" t="s">
        <v>33</v>
      </c>
      <c r="B216" s="1" t="s">
        <v>34</v>
      </c>
      <c r="C216" s="2">
        <v>44681</v>
      </c>
      <c r="D216" s="42" t="str">
        <f t="shared" si="12"/>
        <v>2022</v>
      </c>
      <c r="E216" s="1" t="s">
        <v>73</v>
      </c>
      <c r="F216" s="1" t="s">
        <v>74</v>
      </c>
      <c r="G216" s="1" t="s">
        <v>37</v>
      </c>
      <c r="H216" s="1" t="s">
        <v>925</v>
      </c>
      <c r="I216" s="1" t="s">
        <v>76</v>
      </c>
      <c r="J216" s="3">
        <v>333334</v>
      </c>
      <c r="K216" s="3">
        <v>0</v>
      </c>
      <c r="L216" s="3">
        <f t="shared" si="13"/>
        <v>333334</v>
      </c>
      <c r="M216" s="1" t="s">
        <v>40</v>
      </c>
      <c r="N216" s="88">
        <v>73142139</v>
      </c>
      <c r="O216" s="1" t="s">
        <v>417</v>
      </c>
      <c r="P216" s="1" t="s">
        <v>79</v>
      </c>
      <c r="Q216" s="1" t="s">
        <v>80</v>
      </c>
      <c r="R216" s="1" t="s">
        <v>43</v>
      </c>
      <c r="S216" s="1" t="s">
        <v>43</v>
      </c>
      <c r="T216" s="3">
        <v>0</v>
      </c>
      <c r="U216" s="1" t="s">
        <v>44</v>
      </c>
      <c r="V216" s="1" t="s">
        <v>45</v>
      </c>
      <c r="W216" s="1" t="s">
        <v>925</v>
      </c>
      <c r="X216" s="1" t="s">
        <v>46</v>
      </c>
      <c r="Y216" s="1" t="s">
        <v>81</v>
      </c>
      <c r="Z216" s="1" t="s">
        <v>1113</v>
      </c>
      <c r="AA216" s="1" t="s">
        <v>83</v>
      </c>
      <c r="AB216" s="1" t="s">
        <v>952</v>
      </c>
      <c r="AC216" s="1" t="s">
        <v>51</v>
      </c>
      <c r="AD216" s="1" t="s">
        <v>1113</v>
      </c>
      <c r="AE216" s="1" t="s">
        <v>37</v>
      </c>
      <c r="AF216">
        <f t="shared" si="14"/>
        <v>2022</v>
      </c>
      <c r="AG216" t="str">
        <f t="shared" si="15"/>
        <v>abr</v>
      </c>
      <c r="AH216" t="s">
        <v>63</v>
      </c>
      <c r="AI216" t="s">
        <v>2195</v>
      </c>
    </row>
    <row r="217" spans="1:35" hidden="1" x14ac:dyDescent="0.25">
      <c r="A217" s="1" t="s">
        <v>33</v>
      </c>
      <c r="B217" s="1" t="s">
        <v>34</v>
      </c>
      <c r="C217" s="2">
        <v>44681</v>
      </c>
      <c r="D217" s="42" t="str">
        <f t="shared" si="12"/>
        <v>2022</v>
      </c>
      <c r="E217" s="1" t="s">
        <v>73</v>
      </c>
      <c r="F217" s="1" t="s">
        <v>74</v>
      </c>
      <c r="G217" s="1" t="s">
        <v>37</v>
      </c>
      <c r="H217" s="1" t="s">
        <v>925</v>
      </c>
      <c r="I217" s="1" t="s">
        <v>76</v>
      </c>
      <c r="J217" s="3">
        <v>108185</v>
      </c>
      <c r="K217" s="3">
        <v>0</v>
      </c>
      <c r="L217" s="3">
        <f t="shared" si="13"/>
        <v>108185</v>
      </c>
      <c r="M217" s="1" t="s">
        <v>40</v>
      </c>
      <c r="N217" s="88">
        <v>73230310</v>
      </c>
      <c r="O217" s="1" t="s">
        <v>584</v>
      </c>
      <c r="P217" s="1" t="s">
        <v>79</v>
      </c>
      <c r="Q217" s="1" t="s">
        <v>80</v>
      </c>
      <c r="R217" s="1" t="s">
        <v>43</v>
      </c>
      <c r="S217" s="1" t="s">
        <v>43</v>
      </c>
      <c r="T217" s="3">
        <v>0</v>
      </c>
      <c r="U217" s="1" t="s">
        <v>44</v>
      </c>
      <c r="V217" s="1" t="s">
        <v>45</v>
      </c>
      <c r="W217" s="1" t="s">
        <v>925</v>
      </c>
      <c r="X217" s="1" t="s">
        <v>46</v>
      </c>
      <c r="Y217" s="1" t="s">
        <v>81</v>
      </c>
      <c r="Z217" s="1" t="s">
        <v>1113</v>
      </c>
      <c r="AA217" s="1" t="s">
        <v>83</v>
      </c>
      <c r="AB217" s="1" t="s">
        <v>952</v>
      </c>
      <c r="AC217" s="1" t="s">
        <v>51</v>
      </c>
      <c r="AD217" s="1" t="s">
        <v>1113</v>
      </c>
      <c r="AE217" s="1" t="s">
        <v>37</v>
      </c>
      <c r="AF217">
        <f t="shared" si="14"/>
        <v>2022</v>
      </c>
      <c r="AG217" t="str">
        <f t="shared" si="15"/>
        <v>abr</v>
      </c>
      <c r="AH217" t="s">
        <v>341</v>
      </c>
      <c r="AI217" t="s">
        <v>2195</v>
      </c>
    </row>
    <row r="218" spans="1:35" hidden="1" x14ac:dyDescent="0.25">
      <c r="A218" s="1" t="s">
        <v>33</v>
      </c>
      <c r="B218" s="1" t="s">
        <v>34</v>
      </c>
      <c r="C218" s="2">
        <v>44681</v>
      </c>
      <c r="D218" s="42" t="str">
        <f t="shared" si="12"/>
        <v>2022</v>
      </c>
      <c r="E218" s="1" t="s">
        <v>73</v>
      </c>
      <c r="F218" s="1" t="s">
        <v>74</v>
      </c>
      <c r="G218" s="1" t="s">
        <v>37</v>
      </c>
      <c r="H218" s="1" t="s">
        <v>925</v>
      </c>
      <c r="I218" s="1" t="s">
        <v>76</v>
      </c>
      <c r="J218" s="3">
        <v>35592</v>
      </c>
      <c r="K218" s="3">
        <v>0</v>
      </c>
      <c r="L218" s="3">
        <f t="shared" si="13"/>
        <v>35592</v>
      </c>
      <c r="M218" s="1" t="s">
        <v>40</v>
      </c>
      <c r="N218" s="88">
        <v>9099334</v>
      </c>
      <c r="O218" s="1" t="s">
        <v>602</v>
      </c>
      <c r="P218" s="1" t="s">
        <v>79</v>
      </c>
      <c r="Q218" s="1" t="s">
        <v>80</v>
      </c>
      <c r="R218" s="1" t="s">
        <v>43</v>
      </c>
      <c r="S218" s="1" t="s">
        <v>43</v>
      </c>
      <c r="T218" s="3">
        <v>0</v>
      </c>
      <c r="U218" s="1" t="s">
        <v>44</v>
      </c>
      <c r="V218" s="1" t="s">
        <v>45</v>
      </c>
      <c r="W218" s="1" t="s">
        <v>925</v>
      </c>
      <c r="X218" s="1" t="s">
        <v>46</v>
      </c>
      <c r="Y218" s="1" t="s">
        <v>81</v>
      </c>
      <c r="Z218" s="1" t="s">
        <v>1113</v>
      </c>
      <c r="AA218" s="1" t="s">
        <v>83</v>
      </c>
      <c r="AB218" s="1" t="s">
        <v>952</v>
      </c>
      <c r="AC218" s="1" t="s">
        <v>51</v>
      </c>
      <c r="AD218" s="1" t="s">
        <v>1113</v>
      </c>
      <c r="AE218" s="1" t="s">
        <v>37</v>
      </c>
      <c r="AF218">
        <f t="shared" si="14"/>
        <v>2022</v>
      </c>
      <c r="AG218" t="str">
        <f t="shared" si="15"/>
        <v>abr</v>
      </c>
      <c r="AH218" t="s">
        <v>341</v>
      </c>
      <c r="AI218" t="s">
        <v>2199</v>
      </c>
    </row>
    <row r="219" spans="1:35" hidden="1" x14ac:dyDescent="0.25">
      <c r="A219" s="1" t="s">
        <v>33</v>
      </c>
      <c r="B219" s="1" t="s">
        <v>34</v>
      </c>
      <c r="C219" s="2">
        <v>44681</v>
      </c>
      <c r="D219" s="42" t="str">
        <f t="shared" si="12"/>
        <v>2022</v>
      </c>
      <c r="E219" s="1" t="s">
        <v>73</v>
      </c>
      <c r="F219" s="1" t="s">
        <v>74</v>
      </c>
      <c r="G219" s="1" t="s">
        <v>37</v>
      </c>
      <c r="H219" s="1" t="s">
        <v>925</v>
      </c>
      <c r="I219" s="1" t="s">
        <v>76</v>
      </c>
      <c r="J219" s="3">
        <v>166667</v>
      </c>
      <c r="K219" s="3">
        <v>0</v>
      </c>
      <c r="L219" s="3">
        <f t="shared" si="13"/>
        <v>166667</v>
      </c>
      <c r="M219" s="1" t="s">
        <v>40</v>
      </c>
      <c r="N219" s="88">
        <v>73117655</v>
      </c>
      <c r="O219" s="1" t="s">
        <v>128</v>
      </c>
      <c r="P219" s="1" t="s">
        <v>79</v>
      </c>
      <c r="Q219" s="1" t="s">
        <v>80</v>
      </c>
      <c r="R219" s="1" t="s">
        <v>43</v>
      </c>
      <c r="S219" s="1" t="s">
        <v>43</v>
      </c>
      <c r="T219" s="3">
        <v>0</v>
      </c>
      <c r="U219" s="1" t="s">
        <v>44</v>
      </c>
      <c r="V219" s="1" t="s">
        <v>45</v>
      </c>
      <c r="W219" s="1" t="s">
        <v>925</v>
      </c>
      <c r="X219" s="1" t="s">
        <v>46</v>
      </c>
      <c r="Y219" s="1" t="s">
        <v>81</v>
      </c>
      <c r="Z219" s="1" t="s">
        <v>1113</v>
      </c>
      <c r="AA219" s="1" t="s">
        <v>83</v>
      </c>
      <c r="AB219" s="1" t="s">
        <v>952</v>
      </c>
      <c r="AC219" s="1" t="s">
        <v>51</v>
      </c>
      <c r="AD219" s="1" t="s">
        <v>1113</v>
      </c>
      <c r="AE219" s="1" t="s">
        <v>37</v>
      </c>
      <c r="AF219">
        <f t="shared" si="14"/>
        <v>2022</v>
      </c>
      <c r="AG219" t="str">
        <f t="shared" si="15"/>
        <v>abr</v>
      </c>
      <c r="AH219" t="s">
        <v>68</v>
      </c>
      <c r="AI219" t="s">
        <v>2202</v>
      </c>
    </row>
    <row r="220" spans="1:35" hidden="1" x14ac:dyDescent="0.25">
      <c r="A220" s="1" t="s">
        <v>33</v>
      </c>
      <c r="B220" s="1" t="s">
        <v>34</v>
      </c>
      <c r="C220" s="2">
        <v>44681</v>
      </c>
      <c r="D220" s="42" t="str">
        <f t="shared" si="12"/>
        <v>2022</v>
      </c>
      <c r="E220" s="1" t="s">
        <v>73</v>
      </c>
      <c r="F220" s="1" t="s">
        <v>74</v>
      </c>
      <c r="G220" s="1" t="s">
        <v>37</v>
      </c>
      <c r="H220" s="1" t="s">
        <v>925</v>
      </c>
      <c r="I220" s="1" t="s">
        <v>76</v>
      </c>
      <c r="J220" s="3">
        <v>33701</v>
      </c>
      <c r="K220" s="3">
        <v>0</v>
      </c>
      <c r="L220" s="3">
        <f t="shared" si="13"/>
        <v>33701</v>
      </c>
      <c r="M220" s="1" t="s">
        <v>40</v>
      </c>
      <c r="N220" s="88">
        <v>73211472</v>
      </c>
      <c r="O220" s="1" t="s">
        <v>821</v>
      </c>
      <c r="P220" s="1" t="s">
        <v>79</v>
      </c>
      <c r="Q220" s="1" t="s">
        <v>80</v>
      </c>
      <c r="R220" s="1" t="s">
        <v>43</v>
      </c>
      <c r="S220" s="1" t="s">
        <v>43</v>
      </c>
      <c r="T220" s="3">
        <v>0</v>
      </c>
      <c r="U220" s="1" t="s">
        <v>44</v>
      </c>
      <c r="V220" s="1" t="s">
        <v>45</v>
      </c>
      <c r="W220" s="1" t="s">
        <v>925</v>
      </c>
      <c r="X220" s="1" t="s">
        <v>46</v>
      </c>
      <c r="Y220" s="1" t="s">
        <v>81</v>
      </c>
      <c r="Z220" s="1" t="s">
        <v>1113</v>
      </c>
      <c r="AA220" s="1" t="s">
        <v>83</v>
      </c>
      <c r="AB220" s="1" t="s">
        <v>952</v>
      </c>
      <c r="AC220" s="1" t="s">
        <v>51</v>
      </c>
      <c r="AD220" s="1" t="s">
        <v>1113</v>
      </c>
      <c r="AE220" s="1" t="s">
        <v>37</v>
      </c>
      <c r="AF220">
        <f t="shared" si="14"/>
        <v>2022</v>
      </c>
      <c r="AG220" t="str">
        <f t="shared" si="15"/>
        <v>abr</v>
      </c>
      <c r="AH220" t="s">
        <v>445</v>
      </c>
      <c r="AI220" t="s">
        <v>2198</v>
      </c>
    </row>
    <row r="221" spans="1:35" hidden="1" x14ac:dyDescent="0.25">
      <c r="A221" s="1" t="s">
        <v>33</v>
      </c>
      <c r="B221" s="1" t="s">
        <v>34</v>
      </c>
      <c r="C221" s="2">
        <v>44681</v>
      </c>
      <c r="D221" s="42" t="str">
        <f t="shared" si="12"/>
        <v>2022</v>
      </c>
      <c r="E221" s="1" t="s">
        <v>73</v>
      </c>
      <c r="F221" s="1" t="s">
        <v>74</v>
      </c>
      <c r="G221" s="1" t="s">
        <v>37</v>
      </c>
      <c r="H221" s="1" t="s">
        <v>925</v>
      </c>
      <c r="I221" s="1" t="s">
        <v>76</v>
      </c>
      <c r="J221" s="3">
        <v>354563</v>
      </c>
      <c r="K221" s="3">
        <v>0</v>
      </c>
      <c r="L221" s="3">
        <f t="shared" si="13"/>
        <v>354563</v>
      </c>
      <c r="M221" s="1" t="s">
        <v>40</v>
      </c>
      <c r="N221" s="88">
        <v>1047486552</v>
      </c>
      <c r="O221" s="1" t="s">
        <v>672</v>
      </c>
      <c r="P221" s="1" t="s">
        <v>79</v>
      </c>
      <c r="Q221" s="1" t="s">
        <v>80</v>
      </c>
      <c r="R221" s="1" t="s">
        <v>43</v>
      </c>
      <c r="S221" s="1" t="s">
        <v>43</v>
      </c>
      <c r="T221" s="3">
        <v>0</v>
      </c>
      <c r="U221" s="1" t="s">
        <v>44</v>
      </c>
      <c r="V221" s="1" t="s">
        <v>45</v>
      </c>
      <c r="W221" s="1" t="s">
        <v>925</v>
      </c>
      <c r="X221" s="1" t="s">
        <v>46</v>
      </c>
      <c r="Y221" s="1" t="s">
        <v>81</v>
      </c>
      <c r="Z221" s="1" t="s">
        <v>1113</v>
      </c>
      <c r="AA221" s="1" t="s">
        <v>83</v>
      </c>
      <c r="AB221" s="1" t="s">
        <v>952</v>
      </c>
      <c r="AC221" s="1" t="s">
        <v>51</v>
      </c>
      <c r="AD221" s="1" t="s">
        <v>1113</v>
      </c>
      <c r="AE221" s="1" t="s">
        <v>37</v>
      </c>
      <c r="AF221">
        <f t="shared" si="14"/>
        <v>2022</v>
      </c>
      <c r="AG221" t="str">
        <f t="shared" si="15"/>
        <v>abr</v>
      </c>
      <c r="AH221" t="s">
        <v>445</v>
      </c>
      <c r="AI221" t="s">
        <v>2195</v>
      </c>
    </row>
    <row r="222" spans="1:35" hidden="1" x14ac:dyDescent="0.25">
      <c r="A222" s="1" t="s">
        <v>33</v>
      </c>
      <c r="B222" s="1" t="s">
        <v>34</v>
      </c>
      <c r="C222" s="2">
        <v>44681</v>
      </c>
      <c r="D222" s="42" t="str">
        <f t="shared" si="12"/>
        <v>2022</v>
      </c>
      <c r="E222" s="1" t="s">
        <v>73</v>
      </c>
      <c r="F222" s="1" t="s">
        <v>74</v>
      </c>
      <c r="G222" s="1" t="s">
        <v>37</v>
      </c>
      <c r="H222" s="1" t="s">
        <v>925</v>
      </c>
      <c r="I222" s="1" t="s">
        <v>76</v>
      </c>
      <c r="J222" s="3">
        <v>102846</v>
      </c>
      <c r="K222" s="3">
        <v>0</v>
      </c>
      <c r="L222" s="3">
        <f t="shared" si="13"/>
        <v>102846</v>
      </c>
      <c r="M222" s="1" t="s">
        <v>40</v>
      </c>
      <c r="N222" s="88">
        <v>1007209632</v>
      </c>
      <c r="O222" s="1" t="s">
        <v>481</v>
      </c>
      <c r="P222" s="1" t="s">
        <v>79</v>
      </c>
      <c r="Q222" s="1" t="s">
        <v>80</v>
      </c>
      <c r="R222" s="1" t="s">
        <v>43</v>
      </c>
      <c r="S222" s="1" t="s">
        <v>43</v>
      </c>
      <c r="T222" s="3">
        <v>0</v>
      </c>
      <c r="U222" s="1" t="s">
        <v>44</v>
      </c>
      <c r="V222" s="1" t="s">
        <v>45</v>
      </c>
      <c r="W222" s="1" t="s">
        <v>925</v>
      </c>
      <c r="X222" s="1" t="s">
        <v>46</v>
      </c>
      <c r="Y222" s="1" t="s">
        <v>81</v>
      </c>
      <c r="Z222" s="1" t="s">
        <v>1113</v>
      </c>
      <c r="AA222" s="1" t="s">
        <v>83</v>
      </c>
      <c r="AB222" s="1" t="s">
        <v>952</v>
      </c>
      <c r="AC222" s="1" t="s">
        <v>51</v>
      </c>
      <c r="AD222" s="1" t="s">
        <v>1113</v>
      </c>
      <c r="AE222" s="1" t="s">
        <v>37</v>
      </c>
      <c r="AF222">
        <f t="shared" si="14"/>
        <v>2022</v>
      </c>
      <c r="AG222" t="str">
        <f t="shared" si="15"/>
        <v>abr</v>
      </c>
      <c r="AH222" t="s">
        <v>445</v>
      </c>
      <c r="AI222" t="s">
        <v>2297</v>
      </c>
    </row>
    <row r="223" spans="1:35" hidden="1" x14ac:dyDescent="0.25">
      <c r="A223" s="1" t="s">
        <v>33</v>
      </c>
      <c r="B223" s="1" t="s">
        <v>34</v>
      </c>
      <c r="C223" s="2">
        <v>44687</v>
      </c>
      <c r="D223" s="42" t="str">
        <f t="shared" si="12"/>
        <v>2022</v>
      </c>
      <c r="E223" s="1" t="s">
        <v>35</v>
      </c>
      <c r="F223" s="1" t="s">
        <v>36</v>
      </c>
      <c r="G223" s="1" t="s">
        <v>37</v>
      </c>
      <c r="H223" s="1" t="s">
        <v>1116</v>
      </c>
      <c r="I223" s="1" t="s">
        <v>1117</v>
      </c>
      <c r="J223" s="3">
        <v>0</v>
      </c>
      <c r="K223" s="3">
        <v>33344</v>
      </c>
      <c r="L223" s="3">
        <f t="shared" si="13"/>
        <v>-33344</v>
      </c>
      <c r="M223" s="1" t="s">
        <v>40</v>
      </c>
      <c r="N223" s="88">
        <v>900156264</v>
      </c>
      <c r="O223" s="1" t="s">
        <v>68</v>
      </c>
      <c r="P223" s="1" t="s">
        <v>37</v>
      </c>
      <c r="Q223" s="1" t="s">
        <v>43</v>
      </c>
      <c r="R223" s="1" t="s">
        <v>43</v>
      </c>
      <c r="S223" s="1" t="s">
        <v>43</v>
      </c>
      <c r="T223" s="3">
        <v>0</v>
      </c>
      <c r="U223" s="1" t="s">
        <v>44</v>
      </c>
      <c r="V223" s="1" t="s">
        <v>45</v>
      </c>
      <c r="W223" s="1" t="s">
        <v>1116</v>
      </c>
      <c r="X223" s="1" t="s">
        <v>46</v>
      </c>
      <c r="Y223" s="1" t="s">
        <v>47</v>
      </c>
      <c r="Z223" s="1" t="s">
        <v>1118</v>
      </c>
      <c r="AA223" s="1" t="s">
        <v>49</v>
      </c>
      <c r="AB223" s="1" t="s">
        <v>918</v>
      </c>
      <c r="AC223" s="1" t="s">
        <v>51</v>
      </c>
      <c r="AD223" s="1" t="s">
        <v>1118</v>
      </c>
      <c r="AE223" s="1" t="s">
        <v>37</v>
      </c>
      <c r="AF223">
        <f t="shared" si="14"/>
        <v>2022</v>
      </c>
      <c r="AG223" t="str">
        <f t="shared" si="15"/>
        <v>may</v>
      </c>
      <c r="AH223" t="s">
        <v>341</v>
      </c>
      <c r="AI223" t="e">
        <v>#N/A</v>
      </c>
    </row>
    <row r="224" spans="1:35" hidden="1" x14ac:dyDescent="0.25">
      <c r="A224" s="1" t="s">
        <v>33</v>
      </c>
      <c r="B224" s="1" t="s">
        <v>34</v>
      </c>
      <c r="C224" s="2">
        <v>44692</v>
      </c>
      <c r="D224" s="42" t="str">
        <f t="shared" si="12"/>
        <v>2022</v>
      </c>
      <c r="E224" s="1" t="s">
        <v>35</v>
      </c>
      <c r="F224" s="1" t="s">
        <v>36</v>
      </c>
      <c r="G224" s="1" t="s">
        <v>37</v>
      </c>
      <c r="H224" s="1" t="s">
        <v>1119</v>
      </c>
      <c r="I224" s="1" t="s">
        <v>1120</v>
      </c>
      <c r="J224" s="3">
        <v>0</v>
      </c>
      <c r="K224" s="3">
        <v>274853</v>
      </c>
      <c r="L224" s="3">
        <f t="shared" si="13"/>
        <v>-274853</v>
      </c>
      <c r="M224" s="1" t="s">
        <v>40</v>
      </c>
      <c r="N224" s="88">
        <v>806008394</v>
      </c>
      <c r="O224" s="1" t="s">
        <v>215</v>
      </c>
      <c r="P224" s="1" t="s">
        <v>37</v>
      </c>
      <c r="Q224" s="1" t="s">
        <v>43</v>
      </c>
      <c r="R224" s="1" t="s">
        <v>43</v>
      </c>
      <c r="S224" s="1" t="s">
        <v>43</v>
      </c>
      <c r="T224" s="3">
        <v>0</v>
      </c>
      <c r="U224" s="1" t="s">
        <v>44</v>
      </c>
      <c r="V224" s="1" t="s">
        <v>45</v>
      </c>
      <c r="W224" s="1" t="s">
        <v>1119</v>
      </c>
      <c r="X224" s="1" t="s">
        <v>46</v>
      </c>
      <c r="Y224" s="1" t="s">
        <v>47</v>
      </c>
      <c r="Z224" s="1" t="s">
        <v>1121</v>
      </c>
      <c r="AA224" s="1" t="s">
        <v>49</v>
      </c>
      <c r="AB224" s="1" t="s">
        <v>918</v>
      </c>
      <c r="AC224" s="1" t="s">
        <v>51</v>
      </c>
      <c r="AD224" s="1" t="s">
        <v>1121</v>
      </c>
      <c r="AE224" s="1" t="s">
        <v>37</v>
      </c>
      <c r="AF224">
        <f t="shared" si="14"/>
        <v>2022</v>
      </c>
      <c r="AG224" t="str">
        <f t="shared" si="15"/>
        <v>may</v>
      </c>
      <c r="AH224" t="s">
        <v>341</v>
      </c>
      <c r="AI224" t="e">
        <v>#N/A</v>
      </c>
    </row>
    <row r="225" spans="1:35" hidden="1" x14ac:dyDescent="0.25">
      <c r="A225" s="1" t="s">
        <v>33</v>
      </c>
      <c r="B225" s="1" t="s">
        <v>34</v>
      </c>
      <c r="C225" s="2">
        <v>44694</v>
      </c>
      <c r="D225" s="42" t="str">
        <f t="shared" si="12"/>
        <v>2022</v>
      </c>
      <c r="E225" s="1" t="s">
        <v>35</v>
      </c>
      <c r="F225" s="1" t="s">
        <v>36</v>
      </c>
      <c r="G225" s="1" t="s">
        <v>37</v>
      </c>
      <c r="H225" s="1" t="s">
        <v>1122</v>
      </c>
      <c r="I225" s="1" t="s">
        <v>1123</v>
      </c>
      <c r="J225" s="3">
        <v>0</v>
      </c>
      <c r="K225" s="3">
        <v>186430</v>
      </c>
      <c r="L225" s="3">
        <f t="shared" si="13"/>
        <v>-186430</v>
      </c>
      <c r="M225" s="1" t="s">
        <v>40</v>
      </c>
      <c r="N225" s="88">
        <v>800130907</v>
      </c>
      <c r="O225" s="1" t="s">
        <v>42</v>
      </c>
      <c r="P225" s="1" t="s">
        <v>37</v>
      </c>
      <c r="Q225" s="1" t="s">
        <v>43</v>
      </c>
      <c r="R225" s="1" t="s">
        <v>43</v>
      </c>
      <c r="S225" s="1" t="s">
        <v>43</v>
      </c>
      <c r="T225" s="3">
        <v>0</v>
      </c>
      <c r="U225" s="1" t="s">
        <v>44</v>
      </c>
      <c r="V225" s="1" t="s">
        <v>45</v>
      </c>
      <c r="W225" s="1" t="s">
        <v>1122</v>
      </c>
      <c r="X225" s="1" t="s">
        <v>46</v>
      </c>
      <c r="Y225" s="1" t="s">
        <v>47</v>
      </c>
      <c r="Z225" s="1" t="s">
        <v>1124</v>
      </c>
      <c r="AA225" s="1" t="s">
        <v>49</v>
      </c>
      <c r="AB225" s="1" t="s">
        <v>918</v>
      </c>
      <c r="AC225" s="1" t="s">
        <v>51</v>
      </c>
      <c r="AD225" s="1" t="s">
        <v>1124</v>
      </c>
      <c r="AE225" s="1" t="s">
        <v>37</v>
      </c>
      <c r="AF225">
        <f t="shared" si="14"/>
        <v>2022</v>
      </c>
      <c r="AG225" t="str">
        <f t="shared" si="15"/>
        <v>may</v>
      </c>
      <c r="AH225" t="s">
        <v>445</v>
      </c>
      <c r="AI225" t="e">
        <v>#N/A</v>
      </c>
    </row>
    <row r="226" spans="1:35" hidden="1" x14ac:dyDescent="0.25">
      <c r="A226" s="1" t="s">
        <v>33</v>
      </c>
      <c r="B226" s="1" t="s">
        <v>34</v>
      </c>
      <c r="C226" s="2">
        <v>44697</v>
      </c>
      <c r="D226" s="42" t="str">
        <f t="shared" si="12"/>
        <v>2022</v>
      </c>
      <c r="E226" s="1" t="s">
        <v>35</v>
      </c>
      <c r="F226" s="1" t="s">
        <v>36</v>
      </c>
      <c r="G226" s="1" t="s">
        <v>37</v>
      </c>
      <c r="H226" s="1" t="s">
        <v>1125</v>
      </c>
      <c r="I226" s="1" t="s">
        <v>1126</v>
      </c>
      <c r="J226" s="3">
        <v>0</v>
      </c>
      <c r="K226" s="3">
        <v>440584</v>
      </c>
      <c r="L226" s="3">
        <f t="shared" si="13"/>
        <v>-440584</v>
      </c>
      <c r="M226" s="1" t="s">
        <v>40</v>
      </c>
      <c r="N226" s="88">
        <v>830003564</v>
      </c>
      <c r="O226" s="1" t="s">
        <v>445</v>
      </c>
      <c r="P226" s="1" t="s">
        <v>37</v>
      </c>
      <c r="Q226" s="1" t="s">
        <v>43</v>
      </c>
      <c r="R226" s="1" t="s">
        <v>43</v>
      </c>
      <c r="S226" s="1" t="s">
        <v>43</v>
      </c>
      <c r="T226" s="3">
        <v>0</v>
      </c>
      <c r="U226" s="1" t="s">
        <v>44</v>
      </c>
      <c r="V226" s="1" t="s">
        <v>45</v>
      </c>
      <c r="W226" s="1" t="s">
        <v>1125</v>
      </c>
      <c r="X226" s="1" t="s">
        <v>46</v>
      </c>
      <c r="Y226" s="1" t="s">
        <v>47</v>
      </c>
      <c r="Z226" s="1" t="s">
        <v>1127</v>
      </c>
      <c r="AA226" s="1" t="s">
        <v>49</v>
      </c>
      <c r="AB226" s="1" t="s">
        <v>918</v>
      </c>
      <c r="AC226" s="1" t="s">
        <v>51</v>
      </c>
      <c r="AD226" s="1" t="s">
        <v>1127</v>
      </c>
      <c r="AE226" s="1" t="s">
        <v>37</v>
      </c>
      <c r="AF226">
        <f t="shared" si="14"/>
        <v>2022</v>
      </c>
      <c r="AG226" t="str">
        <f t="shared" si="15"/>
        <v>may</v>
      </c>
      <c r="AH226" t="s">
        <v>55</v>
      </c>
      <c r="AI226" t="e">
        <v>#N/A</v>
      </c>
    </row>
    <row r="227" spans="1:35" hidden="1" x14ac:dyDescent="0.25">
      <c r="A227" s="1" t="s">
        <v>33</v>
      </c>
      <c r="B227" s="1" t="s">
        <v>34</v>
      </c>
      <c r="C227" s="2">
        <v>44707</v>
      </c>
      <c r="D227" s="42" t="str">
        <f t="shared" si="12"/>
        <v>2022</v>
      </c>
      <c r="E227" s="1" t="s">
        <v>35</v>
      </c>
      <c r="F227" s="1" t="s">
        <v>36</v>
      </c>
      <c r="G227" s="1" t="s">
        <v>37</v>
      </c>
      <c r="H227" s="1" t="s">
        <v>1128</v>
      </c>
      <c r="I227" s="1" t="s">
        <v>1129</v>
      </c>
      <c r="J227" s="3">
        <v>0</v>
      </c>
      <c r="K227" s="3">
        <v>133334</v>
      </c>
      <c r="L227" s="3">
        <f t="shared" si="13"/>
        <v>-133334</v>
      </c>
      <c r="M227" s="1" t="s">
        <v>40</v>
      </c>
      <c r="N227" s="88">
        <v>830003564</v>
      </c>
      <c r="O227" s="1" t="s">
        <v>445</v>
      </c>
      <c r="P227" s="1" t="s">
        <v>37</v>
      </c>
      <c r="Q227" s="1" t="s">
        <v>43</v>
      </c>
      <c r="R227" s="1" t="s">
        <v>43</v>
      </c>
      <c r="S227" s="1" t="s">
        <v>43</v>
      </c>
      <c r="T227" s="3">
        <v>0</v>
      </c>
      <c r="U227" s="1" t="s">
        <v>44</v>
      </c>
      <c r="V227" s="1" t="s">
        <v>45</v>
      </c>
      <c r="W227" s="1" t="s">
        <v>1128</v>
      </c>
      <c r="X227" s="1" t="s">
        <v>46</v>
      </c>
      <c r="Y227" s="1" t="s">
        <v>47</v>
      </c>
      <c r="Z227" s="1" t="s">
        <v>1130</v>
      </c>
      <c r="AA227" s="1" t="s">
        <v>49</v>
      </c>
      <c r="AB227" s="1" t="s">
        <v>918</v>
      </c>
      <c r="AC227" s="1" t="s">
        <v>51</v>
      </c>
      <c r="AD227" s="1" t="s">
        <v>1130</v>
      </c>
      <c r="AE227" s="1" t="s">
        <v>37</v>
      </c>
      <c r="AF227">
        <f t="shared" si="14"/>
        <v>2022</v>
      </c>
      <c r="AG227" t="str">
        <f t="shared" si="15"/>
        <v>may</v>
      </c>
      <c r="AH227" t="s">
        <v>215</v>
      </c>
      <c r="AI227" t="e">
        <v>#N/A</v>
      </c>
    </row>
    <row r="228" spans="1:35" hidden="1" x14ac:dyDescent="0.25">
      <c r="A228" s="1" t="s">
        <v>33</v>
      </c>
      <c r="B228" s="1" t="s">
        <v>34</v>
      </c>
      <c r="C228" s="2">
        <v>44707</v>
      </c>
      <c r="D228" s="42" t="str">
        <f t="shared" si="12"/>
        <v>2022</v>
      </c>
      <c r="E228" s="1" t="s">
        <v>35</v>
      </c>
      <c r="F228" s="1" t="s">
        <v>36</v>
      </c>
      <c r="G228" s="1" t="s">
        <v>37</v>
      </c>
      <c r="H228" s="1" t="s">
        <v>1131</v>
      </c>
      <c r="I228" s="1" t="s">
        <v>1132</v>
      </c>
      <c r="J228" s="3">
        <v>0</v>
      </c>
      <c r="K228" s="3">
        <v>538454</v>
      </c>
      <c r="L228" s="3">
        <f t="shared" si="13"/>
        <v>-538454</v>
      </c>
      <c r="M228" s="1" t="s">
        <v>40</v>
      </c>
      <c r="N228" s="88">
        <v>800130907</v>
      </c>
      <c r="O228" s="1" t="s">
        <v>42</v>
      </c>
      <c r="P228" s="1" t="s">
        <v>37</v>
      </c>
      <c r="Q228" s="1" t="s">
        <v>43</v>
      </c>
      <c r="R228" s="1" t="s">
        <v>43</v>
      </c>
      <c r="S228" s="1" t="s">
        <v>43</v>
      </c>
      <c r="T228" s="3">
        <v>0</v>
      </c>
      <c r="U228" s="1" t="s">
        <v>44</v>
      </c>
      <c r="V228" s="1" t="s">
        <v>45</v>
      </c>
      <c r="W228" s="1" t="s">
        <v>1131</v>
      </c>
      <c r="X228" s="1" t="s">
        <v>46</v>
      </c>
      <c r="Y228" s="1" t="s">
        <v>47</v>
      </c>
      <c r="Z228" s="1" t="s">
        <v>1133</v>
      </c>
      <c r="AA228" s="1" t="s">
        <v>49</v>
      </c>
      <c r="AB228" s="1" t="s">
        <v>918</v>
      </c>
      <c r="AC228" s="1" t="s">
        <v>51</v>
      </c>
      <c r="AD228" s="1" t="s">
        <v>1133</v>
      </c>
      <c r="AE228" s="1" t="s">
        <v>37</v>
      </c>
      <c r="AF228">
        <f t="shared" si="14"/>
        <v>2022</v>
      </c>
      <c r="AG228" t="str">
        <f t="shared" si="15"/>
        <v>may</v>
      </c>
      <c r="AH228" t="s">
        <v>55</v>
      </c>
      <c r="AI228" t="e">
        <v>#N/A</v>
      </c>
    </row>
    <row r="229" spans="1:35" hidden="1" x14ac:dyDescent="0.25">
      <c r="A229" s="1" t="s">
        <v>33</v>
      </c>
      <c r="B229" s="1" t="s">
        <v>34</v>
      </c>
      <c r="C229" s="2">
        <v>44707</v>
      </c>
      <c r="D229" s="42" t="str">
        <f t="shared" si="12"/>
        <v>2022</v>
      </c>
      <c r="E229" s="1" t="s">
        <v>35</v>
      </c>
      <c r="F229" s="1" t="s">
        <v>36</v>
      </c>
      <c r="G229" s="1" t="s">
        <v>37</v>
      </c>
      <c r="H229" s="1" t="s">
        <v>1134</v>
      </c>
      <c r="I229" s="1" t="s">
        <v>1135</v>
      </c>
      <c r="J229" s="3">
        <v>0</v>
      </c>
      <c r="K229" s="3">
        <v>100752</v>
      </c>
      <c r="L229" s="3">
        <f t="shared" si="13"/>
        <v>-100752</v>
      </c>
      <c r="M229" s="1" t="s">
        <v>40</v>
      </c>
      <c r="N229" s="88">
        <v>900156264</v>
      </c>
      <c r="O229" s="1" t="s">
        <v>68</v>
      </c>
      <c r="P229" s="1" t="s">
        <v>37</v>
      </c>
      <c r="Q229" s="1" t="s">
        <v>43</v>
      </c>
      <c r="R229" s="1" t="s">
        <v>43</v>
      </c>
      <c r="S229" s="1" t="s">
        <v>43</v>
      </c>
      <c r="T229" s="3">
        <v>0</v>
      </c>
      <c r="U229" s="1" t="s">
        <v>44</v>
      </c>
      <c r="V229" s="1" t="s">
        <v>45</v>
      </c>
      <c r="W229" s="1" t="s">
        <v>1134</v>
      </c>
      <c r="X229" s="1" t="s">
        <v>46</v>
      </c>
      <c r="Y229" s="1" t="s">
        <v>47</v>
      </c>
      <c r="Z229" s="1" t="s">
        <v>1136</v>
      </c>
      <c r="AA229" s="1" t="s">
        <v>49</v>
      </c>
      <c r="AB229" s="1" t="s">
        <v>918</v>
      </c>
      <c r="AC229" s="1" t="s">
        <v>51</v>
      </c>
      <c r="AD229" s="1" t="s">
        <v>1136</v>
      </c>
      <c r="AE229" s="1" t="s">
        <v>37</v>
      </c>
      <c r="AF229">
        <f t="shared" si="14"/>
        <v>2022</v>
      </c>
      <c r="AG229" t="str">
        <f t="shared" si="15"/>
        <v>may</v>
      </c>
      <c r="AH229" t="s">
        <v>215</v>
      </c>
      <c r="AI229" t="e">
        <v>#N/A</v>
      </c>
    </row>
    <row r="230" spans="1:35" hidden="1" x14ac:dyDescent="0.25">
      <c r="A230" s="1" t="s">
        <v>33</v>
      </c>
      <c r="B230" s="1" t="s">
        <v>34</v>
      </c>
      <c r="C230" s="2">
        <v>44707</v>
      </c>
      <c r="D230" s="42" t="str">
        <f t="shared" si="12"/>
        <v>2022</v>
      </c>
      <c r="E230" s="1" t="s">
        <v>35</v>
      </c>
      <c r="F230" s="1" t="s">
        <v>36</v>
      </c>
      <c r="G230" s="1" t="s">
        <v>37</v>
      </c>
      <c r="H230" s="1" t="s">
        <v>1137</v>
      </c>
      <c r="I230" s="1" t="s">
        <v>1138</v>
      </c>
      <c r="J230" s="3">
        <v>0</v>
      </c>
      <c r="K230" s="3">
        <v>202102</v>
      </c>
      <c r="L230" s="3">
        <f t="shared" si="13"/>
        <v>-202102</v>
      </c>
      <c r="M230" s="1" t="s">
        <v>40</v>
      </c>
      <c r="N230" s="88">
        <v>800130907</v>
      </c>
      <c r="O230" s="1" t="s">
        <v>42</v>
      </c>
      <c r="P230" s="1" t="s">
        <v>37</v>
      </c>
      <c r="Q230" s="1" t="s">
        <v>43</v>
      </c>
      <c r="R230" s="1" t="s">
        <v>43</v>
      </c>
      <c r="S230" s="1" t="s">
        <v>43</v>
      </c>
      <c r="T230" s="3">
        <v>0</v>
      </c>
      <c r="U230" s="1" t="s">
        <v>44</v>
      </c>
      <c r="V230" s="1" t="s">
        <v>45</v>
      </c>
      <c r="W230" s="1" t="s">
        <v>1137</v>
      </c>
      <c r="X230" s="1" t="s">
        <v>46</v>
      </c>
      <c r="Y230" s="1" t="s">
        <v>47</v>
      </c>
      <c r="Z230" s="1" t="s">
        <v>1139</v>
      </c>
      <c r="AA230" s="1" t="s">
        <v>49</v>
      </c>
      <c r="AB230" s="1" t="s">
        <v>918</v>
      </c>
      <c r="AC230" s="1" t="s">
        <v>51</v>
      </c>
      <c r="AD230" s="1" t="s">
        <v>1139</v>
      </c>
      <c r="AE230" s="1" t="s">
        <v>37</v>
      </c>
      <c r="AF230">
        <f t="shared" si="14"/>
        <v>2022</v>
      </c>
      <c r="AG230" t="str">
        <f t="shared" si="15"/>
        <v>may</v>
      </c>
      <c r="AH230" t="s">
        <v>68</v>
      </c>
      <c r="AI230" t="e">
        <v>#N/A</v>
      </c>
    </row>
    <row r="231" spans="1:35" hidden="1" x14ac:dyDescent="0.25">
      <c r="A231" s="1" t="s">
        <v>33</v>
      </c>
      <c r="B231" s="1" t="s">
        <v>34</v>
      </c>
      <c r="C231" s="2">
        <v>44712</v>
      </c>
      <c r="D231" s="42" t="str">
        <f t="shared" si="12"/>
        <v>2022</v>
      </c>
      <c r="E231" s="1" t="s">
        <v>35</v>
      </c>
      <c r="F231" s="1" t="s">
        <v>36</v>
      </c>
      <c r="G231" s="1" t="s">
        <v>37</v>
      </c>
      <c r="H231" s="1" t="s">
        <v>1140</v>
      </c>
      <c r="I231" s="1" t="s">
        <v>1141</v>
      </c>
      <c r="J231" s="3">
        <v>0</v>
      </c>
      <c r="K231" s="3">
        <v>35478</v>
      </c>
      <c r="L231" s="3">
        <f t="shared" si="13"/>
        <v>-35478</v>
      </c>
      <c r="M231" s="1" t="s">
        <v>40</v>
      </c>
      <c r="N231" s="88">
        <v>830003564</v>
      </c>
      <c r="O231" s="1" t="s">
        <v>445</v>
      </c>
      <c r="P231" s="1" t="s">
        <v>37</v>
      </c>
      <c r="Q231" s="1" t="s">
        <v>43</v>
      </c>
      <c r="R231" s="1" t="s">
        <v>43</v>
      </c>
      <c r="S231" s="1" t="s">
        <v>43</v>
      </c>
      <c r="T231" s="3">
        <v>0</v>
      </c>
      <c r="U231" s="1" t="s">
        <v>44</v>
      </c>
      <c r="V231" s="1" t="s">
        <v>45</v>
      </c>
      <c r="W231" s="1" t="s">
        <v>1140</v>
      </c>
      <c r="X231" s="1" t="s">
        <v>46</v>
      </c>
      <c r="Y231" s="1" t="s">
        <v>47</v>
      </c>
      <c r="Z231" s="1" t="s">
        <v>1142</v>
      </c>
      <c r="AA231" s="1" t="s">
        <v>49</v>
      </c>
      <c r="AB231" s="1" t="s">
        <v>918</v>
      </c>
      <c r="AC231" s="1" t="s">
        <v>51</v>
      </c>
      <c r="AD231" s="1" t="s">
        <v>1142</v>
      </c>
      <c r="AE231" s="1" t="s">
        <v>37</v>
      </c>
      <c r="AF231">
        <f t="shared" si="14"/>
        <v>2022</v>
      </c>
      <c r="AG231" t="str">
        <f t="shared" si="15"/>
        <v>may</v>
      </c>
      <c r="AH231" t="s">
        <v>215</v>
      </c>
      <c r="AI231" t="e">
        <v>#N/A</v>
      </c>
    </row>
    <row r="232" spans="1:35" hidden="1" x14ac:dyDescent="0.25">
      <c r="A232" s="1" t="s">
        <v>33</v>
      </c>
      <c r="B232" s="1" t="s">
        <v>34</v>
      </c>
      <c r="C232" s="2">
        <v>44712</v>
      </c>
      <c r="D232" s="42" t="str">
        <f t="shared" si="12"/>
        <v>2022</v>
      </c>
      <c r="E232" s="1" t="s">
        <v>35</v>
      </c>
      <c r="F232" s="1" t="s">
        <v>36</v>
      </c>
      <c r="G232" s="1" t="s">
        <v>37</v>
      </c>
      <c r="H232" s="1" t="s">
        <v>1143</v>
      </c>
      <c r="I232" s="1" t="s">
        <v>1144</v>
      </c>
      <c r="J232" s="3">
        <v>0</v>
      </c>
      <c r="K232" s="3">
        <v>164139</v>
      </c>
      <c r="L232" s="3">
        <f t="shared" si="13"/>
        <v>-164139</v>
      </c>
      <c r="M232" s="1" t="s">
        <v>40</v>
      </c>
      <c r="N232" s="88">
        <v>830003564</v>
      </c>
      <c r="O232" s="1" t="s">
        <v>445</v>
      </c>
      <c r="P232" s="1" t="s">
        <v>37</v>
      </c>
      <c r="Q232" s="1" t="s">
        <v>43</v>
      </c>
      <c r="R232" s="1" t="s">
        <v>43</v>
      </c>
      <c r="S232" s="1" t="s">
        <v>43</v>
      </c>
      <c r="T232" s="3">
        <v>0</v>
      </c>
      <c r="U232" s="1" t="s">
        <v>44</v>
      </c>
      <c r="V232" s="1" t="s">
        <v>45</v>
      </c>
      <c r="W232" s="1" t="s">
        <v>1143</v>
      </c>
      <c r="X232" s="1" t="s">
        <v>46</v>
      </c>
      <c r="Y232" s="1" t="s">
        <v>47</v>
      </c>
      <c r="Z232" s="1" t="s">
        <v>1145</v>
      </c>
      <c r="AA232" s="1" t="s">
        <v>49</v>
      </c>
      <c r="AB232" s="1" t="s">
        <v>918</v>
      </c>
      <c r="AC232" s="1" t="s">
        <v>51</v>
      </c>
      <c r="AD232" s="1" t="s">
        <v>1145</v>
      </c>
      <c r="AE232" s="1" t="s">
        <v>37</v>
      </c>
      <c r="AF232">
        <f t="shared" si="14"/>
        <v>2022</v>
      </c>
      <c r="AG232" t="str">
        <f t="shared" si="15"/>
        <v>may</v>
      </c>
      <c r="AH232" t="s">
        <v>63</v>
      </c>
      <c r="AI232" t="e">
        <v>#N/A</v>
      </c>
    </row>
    <row r="233" spans="1:35" hidden="1" x14ac:dyDescent="0.25">
      <c r="A233" s="1" t="s">
        <v>33</v>
      </c>
      <c r="B233" s="1" t="s">
        <v>34</v>
      </c>
      <c r="C233" s="2">
        <v>44712</v>
      </c>
      <c r="D233" s="42" t="str">
        <f t="shared" si="12"/>
        <v>2022</v>
      </c>
      <c r="E233" s="1" t="s">
        <v>73</v>
      </c>
      <c r="F233" s="1" t="s">
        <v>74</v>
      </c>
      <c r="G233" s="1" t="s">
        <v>37</v>
      </c>
      <c r="H233" s="1" t="s">
        <v>1146</v>
      </c>
      <c r="I233" s="1" t="s">
        <v>76</v>
      </c>
      <c r="J233" s="3">
        <v>393959</v>
      </c>
      <c r="K233" s="3">
        <v>0</v>
      </c>
      <c r="L233" s="3">
        <f t="shared" si="13"/>
        <v>393959</v>
      </c>
      <c r="M233" s="1" t="s">
        <v>40</v>
      </c>
      <c r="N233" s="88">
        <v>1048604288</v>
      </c>
      <c r="O233" s="1" t="s">
        <v>686</v>
      </c>
      <c r="P233" s="1" t="s">
        <v>79</v>
      </c>
      <c r="Q233" s="1" t="s">
        <v>80</v>
      </c>
      <c r="R233" s="1" t="s">
        <v>43</v>
      </c>
      <c r="S233" s="1" t="s">
        <v>43</v>
      </c>
      <c r="T233" s="3">
        <v>0</v>
      </c>
      <c r="U233" s="1" t="s">
        <v>44</v>
      </c>
      <c r="V233" s="1" t="s">
        <v>45</v>
      </c>
      <c r="W233" s="1" t="s">
        <v>1146</v>
      </c>
      <c r="X233" s="1" t="s">
        <v>46</v>
      </c>
      <c r="Y233" s="1" t="s">
        <v>912</v>
      </c>
      <c r="Z233" s="1" t="s">
        <v>1148</v>
      </c>
      <c r="AA233" s="1" t="s">
        <v>83</v>
      </c>
      <c r="AB233" s="1" t="s">
        <v>1149</v>
      </c>
      <c r="AC233" s="1" t="s">
        <v>51</v>
      </c>
      <c r="AD233" s="1" t="s">
        <v>1148</v>
      </c>
      <c r="AE233" s="1" t="s">
        <v>37</v>
      </c>
      <c r="AF233">
        <f t="shared" si="14"/>
        <v>2022</v>
      </c>
      <c r="AG233" t="str">
        <f t="shared" si="15"/>
        <v>may</v>
      </c>
      <c r="AH233" t="s">
        <v>63</v>
      </c>
      <c r="AI233" t="s">
        <v>2195</v>
      </c>
    </row>
    <row r="234" spans="1:35" hidden="1" x14ac:dyDescent="0.25">
      <c r="A234" s="1" t="s">
        <v>33</v>
      </c>
      <c r="B234" s="1" t="s">
        <v>34</v>
      </c>
      <c r="C234" s="2">
        <v>44712</v>
      </c>
      <c r="D234" s="42" t="str">
        <f t="shared" si="12"/>
        <v>2022</v>
      </c>
      <c r="E234" s="1" t="s">
        <v>73</v>
      </c>
      <c r="F234" s="1" t="s">
        <v>74</v>
      </c>
      <c r="G234" s="1" t="s">
        <v>37</v>
      </c>
      <c r="H234" s="1" t="s">
        <v>1146</v>
      </c>
      <c r="I234" s="1" t="s">
        <v>76</v>
      </c>
      <c r="J234" s="3">
        <v>724762</v>
      </c>
      <c r="K234" s="3">
        <v>0</v>
      </c>
      <c r="L234" s="3">
        <f t="shared" si="13"/>
        <v>724762</v>
      </c>
      <c r="M234" s="1" t="s">
        <v>40</v>
      </c>
      <c r="N234" s="88">
        <v>9239701</v>
      </c>
      <c r="O234" s="1" t="s">
        <v>235</v>
      </c>
      <c r="P234" s="1" t="s">
        <v>89</v>
      </c>
      <c r="Q234" s="1" t="s">
        <v>90</v>
      </c>
      <c r="R234" s="1" t="s">
        <v>43</v>
      </c>
      <c r="S234" s="1" t="s">
        <v>43</v>
      </c>
      <c r="T234" s="3">
        <v>0</v>
      </c>
      <c r="U234" s="1" t="s">
        <v>44</v>
      </c>
      <c r="V234" s="1" t="s">
        <v>45</v>
      </c>
      <c r="W234" s="1" t="s">
        <v>1146</v>
      </c>
      <c r="X234" s="1" t="s">
        <v>46</v>
      </c>
      <c r="Y234" s="1" t="s">
        <v>912</v>
      </c>
      <c r="Z234" s="1" t="s">
        <v>1148</v>
      </c>
      <c r="AA234" s="1" t="s">
        <v>83</v>
      </c>
      <c r="AB234" s="1" t="s">
        <v>1149</v>
      </c>
      <c r="AC234" s="1" t="s">
        <v>51</v>
      </c>
      <c r="AD234" s="1" t="s">
        <v>1148</v>
      </c>
      <c r="AE234" s="1" t="s">
        <v>37</v>
      </c>
      <c r="AF234">
        <f t="shared" si="14"/>
        <v>2022</v>
      </c>
      <c r="AG234" t="str">
        <f t="shared" si="15"/>
        <v>may</v>
      </c>
      <c r="AH234" t="s">
        <v>42</v>
      </c>
      <c r="AI234" t="s">
        <v>2192</v>
      </c>
    </row>
    <row r="235" spans="1:35" hidden="1" x14ac:dyDescent="0.25">
      <c r="A235" s="1" t="s">
        <v>33</v>
      </c>
      <c r="B235" s="1" t="s">
        <v>34</v>
      </c>
      <c r="C235" s="2">
        <v>44712</v>
      </c>
      <c r="D235" s="42" t="str">
        <f t="shared" si="12"/>
        <v>2022</v>
      </c>
      <c r="E235" s="1" t="s">
        <v>73</v>
      </c>
      <c r="F235" s="1" t="s">
        <v>74</v>
      </c>
      <c r="G235" s="1" t="s">
        <v>37</v>
      </c>
      <c r="H235" s="1" t="s">
        <v>1146</v>
      </c>
      <c r="I235" s="1" t="s">
        <v>76</v>
      </c>
      <c r="J235" s="3">
        <v>366667</v>
      </c>
      <c r="K235" s="3">
        <v>0</v>
      </c>
      <c r="L235" s="3">
        <f t="shared" si="13"/>
        <v>366667</v>
      </c>
      <c r="M235" s="1" t="s">
        <v>40</v>
      </c>
      <c r="N235" s="88">
        <v>45562071</v>
      </c>
      <c r="O235" s="1" t="s">
        <v>507</v>
      </c>
      <c r="P235" s="1" t="s">
        <v>295</v>
      </c>
      <c r="Q235" s="1" t="s">
        <v>296</v>
      </c>
      <c r="R235" s="1" t="s">
        <v>43</v>
      </c>
      <c r="S235" s="1" t="s">
        <v>43</v>
      </c>
      <c r="T235" s="3">
        <v>0</v>
      </c>
      <c r="U235" s="1" t="s">
        <v>44</v>
      </c>
      <c r="V235" s="1" t="s">
        <v>45</v>
      </c>
      <c r="W235" s="1" t="s">
        <v>1146</v>
      </c>
      <c r="X235" s="1" t="s">
        <v>46</v>
      </c>
      <c r="Y235" s="1" t="s">
        <v>912</v>
      </c>
      <c r="Z235" s="1" t="s">
        <v>1148</v>
      </c>
      <c r="AA235" s="1" t="s">
        <v>83</v>
      </c>
      <c r="AB235" s="1" t="s">
        <v>1149</v>
      </c>
      <c r="AC235" s="1" t="s">
        <v>51</v>
      </c>
      <c r="AD235" s="1" t="s">
        <v>1148</v>
      </c>
      <c r="AE235" s="1" t="s">
        <v>37</v>
      </c>
      <c r="AF235">
        <f t="shared" si="14"/>
        <v>2022</v>
      </c>
      <c r="AG235" t="str">
        <f t="shared" si="15"/>
        <v>may</v>
      </c>
      <c r="AH235" t="s">
        <v>55</v>
      </c>
      <c r="AI235" t="s">
        <v>2192</v>
      </c>
    </row>
    <row r="236" spans="1:35" hidden="1" x14ac:dyDescent="0.25">
      <c r="A236" s="1" t="s">
        <v>33</v>
      </c>
      <c r="B236" s="1" t="s">
        <v>34</v>
      </c>
      <c r="C236" s="2">
        <v>44712</v>
      </c>
      <c r="D236" s="42" t="str">
        <f t="shared" si="12"/>
        <v>2022</v>
      </c>
      <c r="E236" s="1" t="s">
        <v>73</v>
      </c>
      <c r="F236" s="1" t="s">
        <v>74</v>
      </c>
      <c r="G236" s="1" t="s">
        <v>37</v>
      </c>
      <c r="H236" s="1" t="s">
        <v>1146</v>
      </c>
      <c r="I236" s="1" t="s">
        <v>76</v>
      </c>
      <c r="J236" s="3">
        <v>33334</v>
      </c>
      <c r="K236" s="3">
        <v>0</v>
      </c>
      <c r="L236" s="3">
        <f t="shared" si="13"/>
        <v>33334</v>
      </c>
      <c r="M236" s="1" t="s">
        <v>40</v>
      </c>
      <c r="N236" s="88">
        <v>9288712</v>
      </c>
      <c r="O236" s="1" t="s">
        <v>874</v>
      </c>
      <c r="P236" s="1" t="s">
        <v>79</v>
      </c>
      <c r="Q236" s="1" t="s">
        <v>80</v>
      </c>
      <c r="R236" s="1" t="s">
        <v>43</v>
      </c>
      <c r="S236" s="1" t="s">
        <v>43</v>
      </c>
      <c r="T236" s="3">
        <v>0</v>
      </c>
      <c r="U236" s="1" t="s">
        <v>44</v>
      </c>
      <c r="V236" s="1" t="s">
        <v>45</v>
      </c>
      <c r="W236" s="1" t="s">
        <v>1146</v>
      </c>
      <c r="X236" s="1" t="s">
        <v>46</v>
      </c>
      <c r="Y236" s="1" t="s">
        <v>912</v>
      </c>
      <c r="Z236" s="1" t="s">
        <v>1148</v>
      </c>
      <c r="AA236" s="1" t="s">
        <v>83</v>
      </c>
      <c r="AB236" s="1" t="s">
        <v>1149</v>
      </c>
      <c r="AC236" s="1" t="s">
        <v>51</v>
      </c>
      <c r="AD236" s="1" t="s">
        <v>1148</v>
      </c>
      <c r="AE236" s="1" t="s">
        <v>37</v>
      </c>
      <c r="AF236">
        <f t="shared" si="14"/>
        <v>2022</v>
      </c>
      <c r="AG236" t="str">
        <f t="shared" si="15"/>
        <v>may</v>
      </c>
      <c r="AH236" t="s">
        <v>68</v>
      </c>
      <c r="AI236" t="s">
        <v>2197</v>
      </c>
    </row>
    <row r="237" spans="1:35" hidden="1" x14ac:dyDescent="0.25">
      <c r="A237" s="1" t="s">
        <v>33</v>
      </c>
      <c r="B237" s="1" t="s">
        <v>34</v>
      </c>
      <c r="C237" s="2">
        <v>44712</v>
      </c>
      <c r="D237" s="42" t="str">
        <f t="shared" si="12"/>
        <v>2022</v>
      </c>
      <c r="E237" s="1" t="s">
        <v>73</v>
      </c>
      <c r="F237" s="1" t="s">
        <v>74</v>
      </c>
      <c r="G237" s="1" t="s">
        <v>37</v>
      </c>
      <c r="H237" s="1" t="s">
        <v>1146</v>
      </c>
      <c r="I237" s="1" t="s">
        <v>76</v>
      </c>
      <c r="J237" s="3">
        <v>66667</v>
      </c>
      <c r="K237" s="3">
        <v>0</v>
      </c>
      <c r="L237" s="3">
        <f t="shared" si="13"/>
        <v>66667</v>
      </c>
      <c r="M237" s="1" t="s">
        <v>40</v>
      </c>
      <c r="N237" s="88">
        <v>1047370459</v>
      </c>
      <c r="O237" s="1" t="s">
        <v>140</v>
      </c>
      <c r="P237" s="1" t="s">
        <v>79</v>
      </c>
      <c r="Q237" s="1" t="s">
        <v>80</v>
      </c>
      <c r="R237" s="1" t="s">
        <v>43</v>
      </c>
      <c r="S237" s="1" t="s">
        <v>43</v>
      </c>
      <c r="T237" s="3">
        <v>0</v>
      </c>
      <c r="U237" s="1" t="s">
        <v>44</v>
      </c>
      <c r="V237" s="1" t="s">
        <v>45</v>
      </c>
      <c r="W237" s="1" t="s">
        <v>1146</v>
      </c>
      <c r="X237" s="1" t="s">
        <v>46</v>
      </c>
      <c r="Y237" s="1" t="s">
        <v>912</v>
      </c>
      <c r="Z237" s="1" t="s">
        <v>1148</v>
      </c>
      <c r="AA237" s="1" t="s">
        <v>83</v>
      </c>
      <c r="AB237" s="1" t="s">
        <v>1149</v>
      </c>
      <c r="AC237" s="1" t="s">
        <v>51</v>
      </c>
      <c r="AD237" s="1" t="s">
        <v>1148</v>
      </c>
      <c r="AE237" s="1" t="s">
        <v>37</v>
      </c>
      <c r="AF237">
        <f t="shared" si="14"/>
        <v>2022</v>
      </c>
      <c r="AG237" t="str">
        <f t="shared" si="15"/>
        <v>may</v>
      </c>
      <c r="AH237" t="s">
        <v>215</v>
      </c>
      <c r="AI237" t="s">
        <v>2192</v>
      </c>
    </row>
    <row r="238" spans="1:35" hidden="1" x14ac:dyDescent="0.25">
      <c r="A238" s="1" t="s">
        <v>33</v>
      </c>
      <c r="B238" s="1" t="s">
        <v>34</v>
      </c>
      <c r="C238" s="2">
        <v>44712</v>
      </c>
      <c r="D238" s="42" t="str">
        <f t="shared" si="12"/>
        <v>2022</v>
      </c>
      <c r="E238" s="1" t="s">
        <v>73</v>
      </c>
      <c r="F238" s="1" t="s">
        <v>74</v>
      </c>
      <c r="G238" s="1" t="s">
        <v>37</v>
      </c>
      <c r="H238" s="1" t="s">
        <v>1146</v>
      </c>
      <c r="I238" s="1" t="s">
        <v>76</v>
      </c>
      <c r="J238" s="3">
        <v>33334</v>
      </c>
      <c r="K238" s="3">
        <v>0</v>
      </c>
      <c r="L238" s="3">
        <f t="shared" si="13"/>
        <v>33334</v>
      </c>
      <c r="M238" s="1" t="s">
        <v>40</v>
      </c>
      <c r="N238" s="88">
        <v>73121602</v>
      </c>
      <c r="O238" s="1" t="s">
        <v>353</v>
      </c>
      <c r="P238" s="1" t="s">
        <v>79</v>
      </c>
      <c r="Q238" s="1" t="s">
        <v>80</v>
      </c>
      <c r="R238" s="1" t="s">
        <v>43</v>
      </c>
      <c r="S238" s="1" t="s">
        <v>43</v>
      </c>
      <c r="T238" s="3">
        <v>0</v>
      </c>
      <c r="U238" s="1" t="s">
        <v>44</v>
      </c>
      <c r="V238" s="1" t="s">
        <v>45</v>
      </c>
      <c r="W238" s="1" t="s">
        <v>1146</v>
      </c>
      <c r="X238" s="1" t="s">
        <v>46</v>
      </c>
      <c r="Y238" s="1" t="s">
        <v>912</v>
      </c>
      <c r="Z238" s="1" t="s">
        <v>1148</v>
      </c>
      <c r="AA238" s="1" t="s">
        <v>83</v>
      </c>
      <c r="AB238" s="1" t="s">
        <v>1149</v>
      </c>
      <c r="AC238" s="1" t="s">
        <v>51</v>
      </c>
      <c r="AD238" s="1" t="s">
        <v>1148</v>
      </c>
      <c r="AE238" s="1" t="s">
        <v>37</v>
      </c>
      <c r="AF238">
        <f t="shared" si="14"/>
        <v>2022</v>
      </c>
      <c r="AG238" t="str">
        <f t="shared" si="15"/>
        <v>may</v>
      </c>
      <c r="AH238" t="s">
        <v>55</v>
      </c>
      <c r="AI238" t="s">
        <v>2192</v>
      </c>
    </row>
    <row r="239" spans="1:35" hidden="1" x14ac:dyDescent="0.25">
      <c r="A239" s="1" t="s">
        <v>33</v>
      </c>
      <c r="B239" s="1" t="s">
        <v>34</v>
      </c>
      <c r="C239" s="2">
        <v>44712</v>
      </c>
      <c r="D239" s="42" t="str">
        <f t="shared" si="12"/>
        <v>2022</v>
      </c>
      <c r="E239" s="1" t="s">
        <v>73</v>
      </c>
      <c r="F239" s="1" t="s">
        <v>74</v>
      </c>
      <c r="G239" s="1" t="s">
        <v>37</v>
      </c>
      <c r="H239" s="1" t="s">
        <v>1146</v>
      </c>
      <c r="I239" s="1" t="s">
        <v>76</v>
      </c>
      <c r="J239" s="3">
        <v>68552</v>
      </c>
      <c r="K239" s="3">
        <v>0</v>
      </c>
      <c r="L239" s="3">
        <f t="shared" si="13"/>
        <v>68552</v>
      </c>
      <c r="M239" s="1" t="s">
        <v>40</v>
      </c>
      <c r="N239" s="88">
        <v>73202177</v>
      </c>
      <c r="O239" s="1" t="s">
        <v>392</v>
      </c>
      <c r="P239" s="1" t="s">
        <v>79</v>
      </c>
      <c r="Q239" s="1" t="s">
        <v>80</v>
      </c>
      <c r="R239" s="1" t="s">
        <v>43</v>
      </c>
      <c r="S239" s="1" t="s">
        <v>43</v>
      </c>
      <c r="T239" s="3">
        <v>0</v>
      </c>
      <c r="U239" s="1" t="s">
        <v>44</v>
      </c>
      <c r="V239" s="1" t="s">
        <v>45</v>
      </c>
      <c r="W239" s="1" t="s">
        <v>1146</v>
      </c>
      <c r="X239" s="1" t="s">
        <v>46</v>
      </c>
      <c r="Y239" s="1" t="s">
        <v>912</v>
      </c>
      <c r="Z239" s="1" t="s">
        <v>1148</v>
      </c>
      <c r="AA239" s="1" t="s">
        <v>83</v>
      </c>
      <c r="AB239" s="1" t="s">
        <v>1149</v>
      </c>
      <c r="AC239" s="1" t="s">
        <v>51</v>
      </c>
      <c r="AD239" s="1" t="s">
        <v>1148</v>
      </c>
      <c r="AE239" s="1" t="s">
        <v>37</v>
      </c>
      <c r="AF239">
        <f t="shared" si="14"/>
        <v>2022</v>
      </c>
      <c r="AG239" t="str">
        <f t="shared" si="15"/>
        <v>may</v>
      </c>
      <c r="AH239" t="s">
        <v>341</v>
      </c>
      <c r="AI239" t="s">
        <v>2192</v>
      </c>
    </row>
    <row r="240" spans="1:35" hidden="1" x14ac:dyDescent="0.25">
      <c r="A240" s="1" t="s">
        <v>33</v>
      </c>
      <c r="B240" s="1" t="s">
        <v>34</v>
      </c>
      <c r="C240" s="2">
        <v>44712</v>
      </c>
      <c r="D240" s="42" t="str">
        <f t="shared" si="12"/>
        <v>2022</v>
      </c>
      <c r="E240" s="1" t="s">
        <v>73</v>
      </c>
      <c r="F240" s="1" t="s">
        <v>74</v>
      </c>
      <c r="G240" s="1" t="s">
        <v>37</v>
      </c>
      <c r="H240" s="1" t="s">
        <v>1146</v>
      </c>
      <c r="I240" s="1" t="s">
        <v>76</v>
      </c>
      <c r="J240" s="3">
        <v>44424</v>
      </c>
      <c r="K240" s="3">
        <v>0</v>
      </c>
      <c r="L240" s="3">
        <f t="shared" si="13"/>
        <v>44424</v>
      </c>
      <c r="M240" s="1" t="s">
        <v>40</v>
      </c>
      <c r="N240" s="88">
        <v>8854332</v>
      </c>
      <c r="O240" s="1" t="s">
        <v>858</v>
      </c>
      <c r="P240" s="1" t="s">
        <v>79</v>
      </c>
      <c r="Q240" s="1" t="s">
        <v>80</v>
      </c>
      <c r="R240" s="1" t="s">
        <v>43</v>
      </c>
      <c r="S240" s="1" t="s">
        <v>43</v>
      </c>
      <c r="T240" s="3">
        <v>0</v>
      </c>
      <c r="U240" s="1" t="s">
        <v>44</v>
      </c>
      <c r="V240" s="1" t="s">
        <v>45</v>
      </c>
      <c r="W240" s="1" t="s">
        <v>1146</v>
      </c>
      <c r="X240" s="1" t="s">
        <v>46</v>
      </c>
      <c r="Y240" s="1" t="s">
        <v>912</v>
      </c>
      <c r="Z240" s="1" t="s">
        <v>1148</v>
      </c>
      <c r="AA240" s="1" t="s">
        <v>83</v>
      </c>
      <c r="AB240" s="1" t="s">
        <v>1149</v>
      </c>
      <c r="AC240" s="1" t="s">
        <v>51</v>
      </c>
      <c r="AD240" s="1" t="s">
        <v>1148</v>
      </c>
      <c r="AE240" s="1" t="s">
        <v>37</v>
      </c>
      <c r="AF240">
        <f t="shared" si="14"/>
        <v>2022</v>
      </c>
      <c r="AG240" t="str">
        <f t="shared" si="15"/>
        <v>may</v>
      </c>
      <c r="AH240" t="s">
        <v>55</v>
      </c>
      <c r="AI240" t="s">
        <v>2192</v>
      </c>
    </row>
    <row r="241" spans="1:35" hidden="1" x14ac:dyDescent="0.25">
      <c r="A241" s="1" t="s">
        <v>33</v>
      </c>
      <c r="B241" s="1" t="s">
        <v>34</v>
      </c>
      <c r="C241" s="2">
        <v>44712</v>
      </c>
      <c r="D241" s="42" t="str">
        <f t="shared" si="12"/>
        <v>2022</v>
      </c>
      <c r="E241" s="1" t="s">
        <v>73</v>
      </c>
      <c r="F241" s="1" t="s">
        <v>74</v>
      </c>
      <c r="G241" s="1" t="s">
        <v>37</v>
      </c>
      <c r="H241" s="1" t="s">
        <v>1146</v>
      </c>
      <c r="I241" s="1" t="s">
        <v>76</v>
      </c>
      <c r="J241" s="3">
        <v>166667</v>
      </c>
      <c r="K241" s="3">
        <v>0</v>
      </c>
      <c r="L241" s="3">
        <f t="shared" si="13"/>
        <v>166667</v>
      </c>
      <c r="M241" s="1" t="s">
        <v>40</v>
      </c>
      <c r="N241" s="88">
        <v>9103331</v>
      </c>
      <c r="O241" s="1" t="s">
        <v>169</v>
      </c>
      <c r="P241" s="1" t="s">
        <v>79</v>
      </c>
      <c r="Q241" s="1" t="s">
        <v>80</v>
      </c>
      <c r="R241" s="1" t="s">
        <v>43</v>
      </c>
      <c r="S241" s="1" t="s">
        <v>43</v>
      </c>
      <c r="T241" s="3">
        <v>0</v>
      </c>
      <c r="U241" s="1" t="s">
        <v>44</v>
      </c>
      <c r="V241" s="1" t="s">
        <v>45</v>
      </c>
      <c r="W241" s="1" t="s">
        <v>1146</v>
      </c>
      <c r="X241" s="1" t="s">
        <v>46</v>
      </c>
      <c r="Y241" s="1" t="s">
        <v>912</v>
      </c>
      <c r="Z241" s="1" t="s">
        <v>1148</v>
      </c>
      <c r="AA241" s="1" t="s">
        <v>83</v>
      </c>
      <c r="AB241" s="1" t="s">
        <v>1149</v>
      </c>
      <c r="AC241" s="1" t="s">
        <v>51</v>
      </c>
      <c r="AD241" s="1" t="s">
        <v>1148</v>
      </c>
      <c r="AE241" s="1" t="s">
        <v>37</v>
      </c>
      <c r="AF241">
        <f t="shared" si="14"/>
        <v>2022</v>
      </c>
      <c r="AG241" t="str">
        <f t="shared" si="15"/>
        <v>may</v>
      </c>
      <c r="AH241" t="s">
        <v>68</v>
      </c>
      <c r="AI241" t="s">
        <v>2192</v>
      </c>
    </row>
    <row r="242" spans="1:35" hidden="1" x14ac:dyDescent="0.25">
      <c r="A242" s="1" t="s">
        <v>33</v>
      </c>
      <c r="B242" s="1" t="s">
        <v>34</v>
      </c>
      <c r="C242" s="2">
        <v>44712</v>
      </c>
      <c r="D242" s="42" t="str">
        <f t="shared" si="12"/>
        <v>2022</v>
      </c>
      <c r="E242" s="1" t="s">
        <v>73</v>
      </c>
      <c r="F242" s="1" t="s">
        <v>74</v>
      </c>
      <c r="G242" s="1" t="s">
        <v>37</v>
      </c>
      <c r="H242" s="1" t="s">
        <v>1146</v>
      </c>
      <c r="I242" s="1" t="s">
        <v>76</v>
      </c>
      <c r="J242" s="3">
        <v>35903</v>
      </c>
      <c r="K242" s="3">
        <v>0</v>
      </c>
      <c r="L242" s="3">
        <f t="shared" si="13"/>
        <v>35903</v>
      </c>
      <c r="M242" s="1" t="s">
        <v>40</v>
      </c>
      <c r="N242" s="88">
        <v>7921969</v>
      </c>
      <c r="O242" s="1" t="s">
        <v>578</v>
      </c>
      <c r="P242" s="1" t="s">
        <v>79</v>
      </c>
      <c r="Q242" s="1" t="s">
        <v>80</v>
      </c>
      <c r="R242" s="1" t="s">
        <v>43</v>
      </c>
      <c r="S242" s="1" t="s">
        <v>43</v>
      </c>
      <c r="T242" s="3">
        <v>0</v>
      </c>
      <c r="U242" s="1" t="s">
        <v>44</v>
      </c>
      <c r="V242" s="1" t="s">
        <v>45</v>
      </c>
      <c r="W242" s="1" t="s">
        <v>1146</v>
      </c>
      <c r="X242" s="1" t="s">
        <v>46</v>
      </c>
      <c r="Y242" s="1" t="s">
        <v>912</v>
      </c>
      <c r="Z242" s="1" t="s">
        <v>1148</v>
      </c>
      <c r="AA242" s="1" t="s">
        <v>83</v>
      </c>
      <c r="AB242" s="1" t="s">
        <v>1149</v>
      </c>
      <c r="AC242" s="1" t="s">
        <v>51</v>
      </c>
      <c r="AD242" s="1" t="s">
        <v>1148</v>
      </c>
      <c r="AE242" s="1" t="s">
        <v>37</v>
      </c>
      <c r="AF242">
        <f t="shared" si="14"/>
        <v>2022</v>
      </c>
      <c r="AG242" t="str">
        <f t="shared" si="15"/>
        <v>may</v>
      </c>
      <c r="AH242" t="s">
        <v>55</v>
      </c>
      <c r="AI242" t="s">
        <v>2192</v>
      </c>
    </row>
    <row r="243" spans="1:35" hidden="1" x14ac:dyDescent="0.25">
      <c r="A243" s="1" t="s">
        <v>33</v>
      </c>
      <c r="B243" s="1" t="s">
        <v>34</v>
      </c>
      <c r="C243" s="2">
        <v>44712</v>
      </c>
      <c r="D243" s="42" t="str">
        <f t="shared" si="12"/>
        <v>2022</v>
      </c>
      <c r="E243" s="1" t="s">
        <v>73</v>
      </c>
      <c r="F243" s="1" t="s">
        <v>74</v>
      </c>
      <c r="G243" s="1" t="s">
        <v>37</v>
      </c>
      <c r="H243" s="1" t="s">
        <v>1146</v>
      </c>
      <c r="I243" s="1" t="s">
        <v>76</v>
      </c>
      <c r="J243" s="3">
        <v>100000</v>
      </c>
      <c r="K243" s="3">
        <v>0</v>
      </c>
      <c r="L243" s="3">
        <f t="shared" si="13"/>
        <v>100000</v>
      </c>
      <c r="M243" s="1" t="s">
        <v>40</v>
      </c>
      <c r="N243" s="88">
        <v>73142139</v>
      </c>
      <c r="O243" s="1" t="s">
        <v>417</v>
      </c>
      <c r="P243" s="1" t="s">
        <v>79</v>
      </c>
      <c r="Q243" s="1" t="s">
        <v>80</v>
      </c>
      <c r="R243" s="1" t="s">
        <v>43</v>
      </c>
      <c r="S243" s="1" t="s">
        <v>43</v>
      </c>
      <c r="T243" s="3">
        <v>0</v>
      </c>
      <c r="U243" s="1" t="s">
        <v>44</v>
      </c>
      <c r="V243" s="1" t="s">
        <v>45</v>
      </c>
      <c r="W243" s="1" t="s">
        <v>1146</v>
      </c>
      <c r="X243" s="1" t="s">
        <v>46</v>
      </c>
      <c r="Y243" s="1" t="s">
        <v>912</v>
      </c>
      <c r="Z243" s="1" t="s">
        <v>1148</v>
      </c>
      <c r="AA243" s="1" t="s">
        <v>83</v>
      </c>
      <c r="AB243" s="1" t="s">
        <v>1149</v>
      </c>
      <c r="AC243" s="1" t="s">
        <v>51</v>
      </c>
      <c r="AD243" s="1" t="s">
        <v>1148</v>
      </c>
      <c r="AE243" s="1" t="s">
        <v>37</v>
      </c>
      <c r="AF243">
        <f t="shared" si="14"/>
        <v>2022</v>
      </c>
      <c r="AG243" t="str">
        <f t="shared" si="15"/>
        <v>may</v>
      </c>
      <c r="AH243" t="s">
        <v>215</v>
      </c>
      <c r="AI243" t="s">
        <v>2195</v>
      </c>
    </row>
    <row r="244" spans="1:35" hidden="1" x14ac:dyDescent="0.25">
      <c r="A244" s="1" t="s">
        <v>33</v>
      </c>
      <c r="B244" s="1" t="s">
        <v>34</v>
      </c>
      <c r="C244" s="2">
        <v>44712</v>
      </c>
      <c r="D244" s="42" t="str">
        <f t="shared" si="12"/>
        <v>2022</v>
      </c>
      <c r="E244" s="1" t="s">
        <v>73</v>
      </c>
      <c r="F244" s="1" t="s">
        <v>74</v>
      </c>
      <c r="G244" s="1" t="s">
        <v>37</v>
      </c>
      <c r="H244" s="1" t="s">
        <v>1146</v>
      </c>
      <c r="I244" s="1" t="s">
        <v>76</v>
      </c>
      <c r="J244" s="3">
        <v>36193</v>
      </c>
      <c r="K244" s="3">
        <v>0</v>
      </c>
      <c r="L244" s="3">
        <f t="shared" si="13"/>
        <v>36193</v>
      </c>
      <c r="M244" s="1" t="s">
        <v>40</v>
      </c>
      <c r="N244" s="88">
        <v>9147614</v>
      </c>
      <c r="O244" s="1" t="s">
        <v>233</v>
      </c>
      <c r="P244" s="1" t="s">
        <v>79</v>
      </c>
      <c r="Q244" s="1" t="s">
        <v>80</v>
      </c>
      <c r="R244" s="1" t="s">
        <v>43</v>
      </c>
      <c r="S244" s="1" t="s">
        <v>43</v>
      </c>
      <c r="T244" s="3">
        <v>0</v>
      </c>
      <c r="U244" s="1" t="s">
        <v>44</v>
      </c>
      <c r="V244" s="1" t="s">
        <v>45</v>
      </c>
      <c r="W244" s="1" t="s">
        <v>1146</v>
      </c>
      <c r="X244" s="1" t="s">
        <v>46</v>
      </c>
      <c r="Y244" s="1" t="s">
        <v>912</v>
      </c>
      <c r="Z244" s="1" t="s">
        <v>1148</v>
      </c>
      <c r="AA244" s="1" t="s">
        <v>83</v>
      </c>
      <c r="AB244" s="1" t="s">
        <v>1149</v>
      </c>
      <c r="AC244" s="1" t="s">
        <v>51</v>
      </c>
      <c r="AD244" s="1" t="s">
        <v>1148</v>
      </c>
      <c r="AE244" s="1" t="s">
        <v>37</v>
      </c>
      <c r="AF244">
        <f t="shared" si="14"/>
        <v>2022</v>
      </c>
      <c r="AG244" t="str">
        <f t="shared" si="15"/>
        <v>may</v>
      </c>
      <c r="AH244" t="s">
        <v>215</v>
      </c>
      <c r="AI244" t="s">
        <v>2195</v>
      </c>
    </row>
    <row r="245" spans="1:35" hidden="1" x14ac:dyDescent="0.25">
      <c r="A245" s="1" t="s">
        <v>33</v>
      </c>
      <c r="B245" s="1" t="s">
        <v>34</v>
      </c>
      <c r="C245" s="2">
        <v>44712</v>
      </c>
      <c r="D245" s="42" t="str">
        <f t="shared" si="12"/>
        <v>2022</v>
      </c>
      <c r="E245" s="1" t="s">
        <v>73</v>
      </c>
      <c r="F245" s="1" t="s">
        <v>74</v>
      </c>
      <c r="G245" s="1" t="s">
        <v>37</v>
      </c>
      <c r="H245" s="1" t="s">
        <v>1146</v>
      </c>
      <c r="I245" s="1" t="s">
        <v>76</v>
      </c>
      <c r="J245" s="3">
        <v>71184</v>
      </c>
      <c r="K245" s="3">
        <v>0</v>
      </c>
      <c r="L245" s="3">
        <f t="shared" si="13"/>
        <v>71184</v>
      </c>
      <c r="M245" s="1" t="s">
        <v>40</v>
      </c>
      <c r="N245" s="88">
        <v>9099334</v>
      </c>
      <c r="O245" s="1" t="s">
        <v>602</v>
      </c>
      <c r="P245" s="1" t="s">
        <v>79</v>
      </c>
      <c r="Q245" s="1" t="s">
        <v>80</v>
      </c>
      <c r="R245" s="1" t="s">
        <v>43</v>
      </c>
      <c r="S245" s="1" t="s">
        <v>43</v>
      </c>
      <c r="T245" s="3">
        <v>0</v>
      </c>
      <c r="U245" s="1" t="s">
        <v>44</v>
      </c>
      <c r="V245" s="1" t="s">
        <v>45</v>
      </c>
      <c r="W245" s="1" t="s">
        <v>1146</v>
      </c>
      <c r="X245" s="1" t="s">
        <v>46</v>
      </c>
      <c r="Y245" s="1" t="s">
        <v>912</v>
      </c>
      <c r="Z245" s="1" t="s">
        <v>1148</v>
      </c>
      <c r="AA245" s="1" t="s">
        <v>83</v>
      </c>
      <c r="AB245" s="1" t="s">
        <v>1149</v>
      </c>
      <c r="AC245" s="1" t="s">
        <v>51</v>
      </c>
      <c r="AD245" s="1" t="s">
        <v>1148</v>
      </c>
      <c r="AE245" s="1" t="s">
        <v>37</v>
      </c>
      <c r="AF245">
        <f t="shared" si="14"/>
        <v>2022</v>
      </c>
      <c r="AG245" t="str">
        <f t="shared" si="15"/>
        <v>may</v>
      </c>
      <c r="AH245" t="s">
        <v>215</v>
      </c>
      <c r="AI245" t="s">
        <v>2199</v>
      </c>
    </row>
    <row r="246" spans="1:35" hidden="1" x14ac:dyDescent="0.25">
      <c r="A246" s="1" t="s">
        <v>33</v>
      </c>
      <c r="B246" s="1" t="s">
        <v>34</v>
      </c>
      <c r="C246" s="2">
        <v>44712</v>
      </c>
      <c r="D246" s="42" t="str">
        <f t="shared" si="12"/>
        <v>2022</v>
      </c>
      <c r="E246" s="1" t="s">
        <v>73</v>
      </c>
      <c r="F246" s="1" t="s">
        <v>74</v>
      </c>
      <c r="G246" s="1" t="s">
        <v>37</v>
      </c>
      <c r="H246" s="1" t="s">
        <v>1146</v>
      </c>
      <c r="I246" s="1" t="s">
        <v>76</v>
      </c>
      <c r="J246" s="3">
        <v>37632</v>
      </c>
      <c r="K246" s="3">
        <v>0</v>
      </c>
      <c r="L246" s="3">
        <f t="shared" si="13"/>
        <v>37632</v>
      </c>
      <c r="M246" s="1" t="s">
        <v>40</v>
      </c>
      <c r="N246" s="88">
        <v>1047430645</v>
      </c>
      <c r="O246" s="1" t="s">
        <v>110</v>
      </c>
      <c r="P246" s="1" t="s">
        <v>79</v>
      </c>
      <c r="Q246" s="1" t="s">
        <v>80</v>
      </c>
      <c r="R246" s="1" t="s">
        <v>43</v>
      </c>
      <c r="S246" s="1" t="s">
        <v>43</v>
      </c>
      <c r="T246" s="3">
        <v>0</v>
      </c>
      <c r="U246" s="1" t="s">
        <v>44</v>
      </c>
      <c r="V246" s="1" t="s">
        <v>45</v>
      </c>
      <c r="W246" s="1" t="s">
        <v>1146</v>
      </c>
      <c r="X246" s="1" t="s">
        <v>46</v>
      </c>
      <c r="Y246" s="1" t="s">
        <v>912</v>
      </c>
      <c r="Z246" s="1" t="s">
        <v>1148</v>
      </c>
      <c r="AA246" s="1" t="s">
        <v>83</v>
      </c>
      <c r="AB246" s="1" t="s">
        <v>1149</v>
      </c>
      <c r="AC246" s="1" t="s">
        <v>51</v>
      </c>
      <c r="AD246" s="1" t="s">
        <v>1148</v>
      </c>
      <c r="AE246" s="1" t="s">
        <v>37</v>
      </c>
      <c r="AF246">
        <f t="shared" si="14"/>
        <v>2022</v>
      </c>
      <c r="AG246" t="str">
        <f t="shared" si="15"/>
        <v>may</v>
      </c>
      <c r="AH246" t="s">
        <v>215</v>
      </c>
      <c r="AI246" t="s">
        <v>2198</v>
      </c>
    </row>
    <row r="247" spans="1:35" hidden="1" x14ac:dyDescent="0.25">
      <c r="A247" s="1" t="s">
        <v>33</v>
      </c>
      <c r="B247" s="1" t="s">
        <v>34</v>
      </c>
      <c r="C247" s="2">
        <v>44712</v>
      </c>
      <c r="D247" s="42" t="str">
        <f t="shared" si="12"/>
        <v>2022</v>
      </c>
      <c r="E247" s="1" t="s">
        <v>73</v>
      </c>
      <c r="F247" s="1" t="s">
        <v>74</v>
      </c>
      <c r="G247" s="1" t="s">
        <v>37</v>
      </c>
      <c r="H247" s="1" t="s">
        <v>1146</v>
      </c>
      <c r="I247" s="1" t="s">
        <v>76</v>
      </c>
      <c r="J247" s="3">
        <v>620500</v>
      </c>
      <c r="K247" s="3">
        <v>0</v>
      </c>
      <c r="L247" s="3">
        <f t="shared" si="13"/>
        <v>620500</v>
      </c>
      <c r="M247" s="1" t="s">
        <v>40</v>
      </c>
      <c r="N247" s="88">
        <v>1143368159</v>
      </c>
      <c r="O247" s="1" t="s">
        <v>743</v>
      </c>
      <c r="P247" s="1" t="s">
        <v>79</v>
      </c>
      <c r="Q247" s="1" t="s">
        <v>80</v>
      </c>
      <c r="R247" s="1" t="s">
        <v>43</v>
      </c>
      <c r="S247" s="1" t="s">
        <v>43</v>
      </c>
      <c r="T247" s="3">
        <v>0</v>
      </c>
      <c r="U247" s="1" t="s">
        <v>44</v>
      </c>
      <c r="V247" s="1" t="s">
        <v>45</v>
      </c>
      <c r="W247" s="1" t="s">
        <v>1146</v>
      </c>
      <c r="X247" s="1" t="s">
        <v>46</v>
      </c>
      <c r="Y247" s="1" t="s">
        <v>912</v>
      </c>
      <c r="Z247" s="1" t="s">
        <v>1148</v>
      </c>
      <c r="AA247" s="1" t="s">
        <v>83</v>
      </c>
      <c r="AB247" s="1" t="s">
        <v>1149</v>
      </c>
      <c r="AC247" s="1" t="s">
        <v>51</v>
      </c>
      <c r="AD247" s="1" t="s">
        <v>1148</v>
      </c>
      <c r="AE247" s="1" t="s">
        <v>37</v>
      </c>
      <c r="AF247">
        <f t="shared" si="14"/>
        <v>2022</v>
      </c>
      <c r="AG247" t="str">
        <f t="shared" si="15"/>
        <v>may</v>
      </c>
      <c r="AH247" t="s">
        <v>63</v>
      </c>
      <c r="AI247" t="s">
        <v>2195</v>
      </c>
    </row>
    <row r="248" spans="1:35" hidden="1" x14ac:dyDescent="0.25">
      <c r="A248" s="1" t="s">
        <v>33</v>
      </c>
      <c r="B248" s="1" t="s">
        <v>34</v>
      </c>
      <c r="C248" s="2">
        <v>44712</v>
      </c>
      <c r="D248" s="42" t="str">
        <f t="shared" si="12"/>
        <v>2022</v>
      </c>
      <c r="E248" s="1" t="s">
        <v>73</v>
      </c>
      <c r="F248" s="1" t="s">
        <v>74</v>
      </c>
      <c r="G248" s="1" t="s">
        <v>37</v>
      </c>
      <c r="H248" s="1" t="s">
        <v>1146</v>
      </c>
      <c r="I248" s="1" t="s">
        <v>76</v>
      </c>
      <c r="J248" s="3">
        <v>157584</v>
      </c>
      <c r="K248" s="3">
        <v>0</v>
      </c>
      <c r="L248" s="3">
        <f t="shared" si="13"/>
        <v>157584</v>
      </c>
      <c r="M248" s="1" t="s">
        <v>40</v>
      </c>
      <c r="N248" s="88">
        <v>1048604288</v>
      </c>
      <c r="O248" s="1" t="s">
        <v>686</v>
      </c>
      <c r="P248" s="1" t="s">
        <v>79</v>
      </c>
      <c r="Q248" s="1" t="s">
        <v>80</v>
      </c>
      <c r="R248" s="1" t="s">
        <v>43</v>
      </c>
      <c r="S248" s="1" t="s">
        <v>43</v>
      </c>
      <c r="T248" s="3">
        <v>0</v>
      </c>
      <c r="U248" s="1" t="s">
        <v>44</v>
      </c>
      <c r="V248" s="1" t="s">
        <v>45</v>
      </c>
      <c r="W248" s="1" t="s">
        <v>1146</v>
      </c>
      <c r="X248" s="1" t="s">
        <v>46</v>
      </c>
      <c r="Y248" s="1" t="s">
        <v>912</v>
      </c>
      <c r="Z248" s="1" t="s">
        <v>1148</v>
      </c>
      <c r="AA248" s="1" t="s">
        <v>83</v>
      </c>
      <c r="AB248" s="1" t="s">
        <v>1149</v>
      </c>
      <c r="AC248" s="1" t="s">
        <v>51</v>
      </c>
      <c r="AD248" s="1" t="s">
        <v>1148</v>
      </c>
      <c r="AE248" s="1" t="s">
        <v>37</v>
      </c>
      <c r="AF248">
        <f t="shared" si="14"/>
        <v>2022</v>
      </c>
      <c r="AG248" t="str">
        <f t="shared" si="15"/>
        <v>may</v>
      </c>
      <c r="AH248" t="s">
        <v>859</v>
      </c>
      <c r="AI248" t="s">
        <v>2195</v>
      </c>
    </row>
    <row r="249" spans="1:35" hidden="1" x14ac:dyDescent="0.25">
      <c r="A249" s="1" t="s">
        <v>33</v>
      </c>
      <c r="B249" s="1" t="s">
        <v>34</v>
      </c>
      <c r="C249" s="2">
        <v>44712</v>
      </c>
      <c r="D249" s="42" t="str">
        <f t="shared" si="12"/>
        <v>2022</v>
      </c>
      <c r="E249" s="1" t="s">
        <v>73</v>
      </c>
      <c r="F249" s="1" t="s">
        <v>74</v>
      </c>
      <c r="G249" s="1" t="s">
        <v>37</v>
      </c>
      <c r="H249" s="1" t="s">
        <v>1146</v>
      </c>
      <c r="I249" s="1" t="s">
        <v>76</v>
      </c>
      <c r="J249" s="3">
        <v>59072</v>
      </c>
      <c r="K249" s="3">
        <v>0</v>
      </c>
      <c r="L249" s="3">
        <f t="shared" si="13"/>
        <v>59072</v>
      </c>
      <c r="M249" s="1" t="s">
        <v>40</v>
      </c>
      <c r="N249" s="88">
        <v>1050953229</v>
      </c>
      <c r="O249" s="1" t="s">
        <v>592</v>
      </c>
      <c r="P249" s="1" t="s">
        <v>1078</v>
      </c>
      <c r="Q249" s="1" t="s">
        <v>1079</v>
      </c>
      <c r="R249" s="1" t="s">
        <v>43</v>
      </c>
      <c r="S249" s="1" t="s">
        <v>43</v>
      </c>
      <c r="T249" s="3">
        <v>0</v>
      </c>
      <c r="U249" s="1" t="s">
        <v>44</v>
      </c>
      <c r="V249" s="1" t="s">
        <v>45</v>
      </c>
      <c r="W249" s="1" t="s">
        <v>1146</v>
      </c>
      <c r="X249" s="1" t="s">
        <v>46</v>
      </c>
      <c r="Y249" s="1" t="s">
        <v>912</v>
      </c>
      <c r="Z249" s="1" t="s">
        <v>1148</v>
      </c>
      <c r="AA249" s="1" t="s">
        <v>83</v>
      </c>
      <c r="AB249" s="1" t="s">
        <v>1149</v>
      </c>
      <c r="AC249" s="1" t="s">
        <v>51</v>
      </c>
      <c r="AD249" s="1" t="s">
        <v>1148</v>
      </c>
      <c r="AE249" s="1" t="s">
        <v>37</v>
      </c>
      <c r="AF249">
        <f t="shared" si="14"/>
        <v>2022</v>
      </c>
      <c r="AG249" t="str">
        <f t="shared" si="15"/>
        <v>may</v>
      </c>
      <c r="AH249" t="s">
        <v>42</v>
      </c>
      <c r="AI249" t="s">
        <v>2199</v>
      </c>
    </row>
    <row r="250" spans="1:35" hidden="1" x14ac:dyDescent="0.25">
      <c r="A250" s="1" t="s">
        <v>33</v>
      </c>
      <c r="B250" s="1" t="s">
        <v>34</v>
      </c>
      <c r="C250" s="2">
        <v>44712</v>
      </c>
      <c r="D250" s="42" t="str">
        <f t="shared" si="12"/>
        <v>2022</v>
      </c>
      <c r="E250" s="1" t="s">
        <v>73</v>
      </c>
      <c r="F250" s="1" t="s">
        <v>74</v>
      </c>
      <c r="G250" s="1" t="s">
        <v>37</v>
      </c>
      <c r="H250" s="1" t="s">
        <v>1146</v>
      </c>
      <c r="I250" s="1" t="s">
        <v>76</v>
      </c>
      <c r="J250" s="3">
        <v>241587</v>
      </c>
      <c r="K250" s="3">
        <v>0</v>
      </c>
      <c r="L250" s="3">
        <f t="shared" si="13"/>
        <v>241587</v>
      </c>
      <c r="M250" s="1" t="s">
        <v>40</v>
      </c>
      <c r="N250" s="88">
        <v>9239701</v>
      </c>
      <c r="O250" s="1" t="s">
        <v>235</v>
      </c>
      <c r="P250" s="1" t="s">
        <v>89</v>
      </c>
      <c r="Q250" s="1" t="s">
        <v>90</v>
      </c>
      <c r="R250" s="1" t="s">
        <v>43</v>
      </c>
      <c r="S250" s="1" t="s">
        <v>43</v>
      </c>
      <c r="T250" s="3">
        <v>0</v>
      </c>
      <c r="U250" s="1" t="s">
        <v>44</v>
      </c>
      <c r="V250" s="1" t="s">
        <v>45</v>
      </c>
      <c r="W250" s="1" t="s">
        <v>1146</v>
      </c>
      <c r="X250" s="1" t="s">
        <v>46</v>
      </c>
      <c r="Y250" s="1" t="s">
        <v>912</v>
      </c>
      <c r="Z250" s="1" t="s">
        <v>1148</v>
      </c>
      <c r="AA250" s="1" t="s">
        <v>83</v>
      </c>
      <c r="AB250" s="1" t="s">
        <v>1149</v>
      </c>
      <c r="AC250" s="1" t="s">
        <v>51</v>
      </c>
      <c r="AD250" s="1" t="s">
        <v>1148</v>
      </c>
      <c r="AE250" s="1" t="s">
        <v>37</v>
      </c>
      <c r="AF250">
        <f t="shared" si="14"/>
        <v>2022</v>
      </c>
      <c r="AG250" t="str">
        <f t="shared" si="15"/>
        <v>may</v>
      </c>
      <c r="AH250" t="s">
        <v>42</v>
      </c>
      <c r="AI250" t="s">
        <v>2192</v>
      </c>
    </row>
    <row r="251" spans="1:35" hidden="1" x14ac:dyDescent="0.25">
      <c r="A251" s="1" t="s">
        <v>33</v>
      </c>
      <c r="B251" s="1" t="s">
        <v>34</v>
      </c>
      <c r="C251" s="2">
        <v>44712</v>
      </c>
      <c r="D251" s="42" t="str">
        <f t="shared" si="12"/>
        <v>2022</v>
      </c>
      <c r="E251" s="1" t="s">
        <v>73</v>
      </c>
      <c r="F251" s="1" t="s">
        <v>74</v>
      </c>
      <c r="G251" s="1" t="s">
        <v>37</v>
      </c>
      <c r="H251" s="1" t="s">
        <v>1146</v>
      </c>
      <c r="I251" s="1" t="s">
        <v>76</v>
      </c>
      <c r="J251" s="3">
        <v>34515</v>
      </c>
      <c r="K251" s="3">
        <v>0</v>
      </c>
      <c r="L251" s="3">
        <f t="shared" si="13"/>
        <v>34515</v>
      </c>
      <c r="M251" s="1" t="s">
        <v>40</v>
      </c>
      <c r="N251" s="88">
        <v>1002059942</v>
      </c>
      <c r="O251" s="1" t="s">
        <v>92</v>
      </c>
      <c r="P251" s="1" t="s">
        <v>79</v>
      </c>
      <c r="Q251" s="1" t="s">
        <v>80</v>
      </c>
      <c r="R251" s="1" t="s">
        <v>43</v>
      </c>
      <c r="S251" s="1" t="s">
        <v>43</v>
      </c>
      <c r="T251" s="3">
        <v>0</v>
      </c>
      <c r="U251" s="1" t="s">
        <v>44</v>
      </c>
      <c r="V251" s="1" t="s">
        <v>45</v>
      </c>
      <c r="W251" s="1" t="s">
        <v>1146</v>
      </c>
      <c r="X251" s="1" t="s">
        <v>46</v>
      </c>
      <c r="Y251" s="1" t="s">
        <v>912</v>
      </c>
      <c r="Z251" s="1" t="s">
        <v>1148</v>
      </c>
      <c r="AA251" s="1" t="s">
        <v>83</v>
      </c>
      <c r="AB251" s="1" t="s">
        <v>1149</v>
      </c>
      <c r="AC251" s="1" t="s">
        <v>51</v>
      </c>
      <c r="AD251" s="1" t="s">
        <v>1148</v>
      </c>
      <c r="AE251" s="1" t="s">
        <v>37</v>
      </c>
      <c r="AF251">
        <f t="shared" si="14"/>
        <v>2022</v>
      </c>
      <c r="AG251" t="str">
        <f t="shared" si="15"/>
        <v>may</v>
      </c>
      <c r="AH251" t="s">
        <v>215</v>
      </c>
      <c r="AI251" t="s">
        <v>2192</v>
      </c>
    </row>
    <row r="252" spans="1:35" hidden="1" x14ac:dyDescent="0.25">
      <c r="A252" s="1" t="s">
        <v>33</v>
      </c>
      <c r="B252" s="1" t="s">
        <v>34</v>
      </c>
      <c r="C252" s="2">
        <v>44712</v>
      </c>
      <c r="D252" s="42" t="str">
        <f t="shared" si="12"/>
        <v>2022</v>
      </c>
      <c r="E252" s="1" t="s">
        <v>73</v>
      </c>
      <c r="F252" s="1" t="s">
        <v>74</v>
      </c>
      <c r="G252" s="1" t="s">
        <v>37</v>
      </c>
      <c r="H252" s="1" t="s">
        <v>1146</v>
      </c>
      <c r="I252" s="1" t="s">
        <v>76</v>
      </c>
      <c r="J252" s="3">
        <v>35014</v>
      </c>
      <c r="K252" s="3">
        <v>0</v>
      </c>
      <c r="L252" s="3">
        <f t="shared" si="13"/>
        <v>35014</v>
      </c>
      <c r="M252" s="1" t="s">
        <v>40</v>
      </c>
      <c r="N252" s="88">
        <v>1002199456</v>
      </c>
      <c r="O252" s="1" t="s">
        <v>511</v>
      </c>
      <c r="P252" s="1" t="s">
        <v>79</v>
      </c>
      <c r="Q252" s="1" t="s">
        <v>80</v>
      </c>
      <c r="R252" s="1" t="s">
        <v>43</v>
      </c>
      <c r="S252" s="1" t="s">
        <v>43</v>
      </c>
      <c r="T252" s="3">
        <v>0</v>
      </c>
      <c r="U252" s="1" t="s">
        <v>44</v>
      </c>
      <c r="V252" s="1" t="s">
        <v>45</v>
      </c>
      <c r="W252" s="1" t="s">
        <v>1146</v>
      </c>
      <c r="X252" s="1" t="s">
        <v>46</v>
      </c>
      <c r="Y252" s="1" t="s">
        <v>912</v>
      </c>
      <c r="Z252" s="1" t="s">
        <v>1148</v>
      </c>
      <c r="AA252" s="1" t="s">
        <v>83</v>
      </c>
      <c r="AB252" s="1" t="s">
        <v>1149</v>
      </c>
      <c r="AC252" s="1" t="s">
        <v>51</v>
      </c>
      <c r="AD252" s="1" t="s">
        <v>1148</v>
      </c>
      <c r="AE252" s="1" t="s">
        <v>37</v>
      </c>
      <c r="AF252">
        <f t="shared" si="14"/>
        <v>2022</v>
      </c>
      <c r="AG252" t="str">
        <f t="shared" si="15"/>
        <v>may</v>
      </c>
      <c r="AH252" t="s">
        <v>42</v>
      </c>
      <c r="AI252" t="s">
        <v>2192</v>
      </c>
    </row>
    <row r="253" spans="1:35" hidden="1" x14ac:dyDescent="0.25">
      <c r="A253" s="1" t="s">
        <v>33</v>
      </c>
      <c r="B253" s="1" t="s">
        <v>34</v>
      </c>
      <c r="C253" s="2">
        <v>44712</v>
      </c>
      <c r="D253" s="42" t="str">
        <f t="shared" si="12"/>
        <v>2022</v>
      </c>
      <c r="E253" s="1" t="s">
        <v>73</v>
      </c>
      <c r="F253" s="1" t="s">
        <v>74</v>
      </c>
      <c r="G253" s="1" t="s">
        <v>37</v>
      </c>
      <c r="H253" s="1" t="s">
        <v>1146</v>
      </c>
      <c r="I253" s="1" t="s">
        <v>76</v>
      </c>
      <c r="J253" s="3">
        <v>66667</v>
      </c>
      <c r="K253" s="3">
        <v>0</v>
      </c>
      <c r="L253" s="3">
        <f t="shared" si="13"/>
        <v>66667</v>
      </c>
      <c r="M253" s="1" t="s">
        <v>40</v>
      </c>
      <c r="N253" s="88">
        <v>1047370459</v>
      </c>
      <c r="O253" s="1" t="s">
        <v>140</v>
      </c>
      <c r="P253" s="1" t="s">
        <v>79</v>
      </c>
      <c r="Q253" s="1" t="s">
        <v>80</v>
      </c>
      <c r="R253" s="1" t="s">
        <v>43</v>
      </c>
      <c r="S253" s="1" t="s">
        <v>43</v>
      </c>
      <c r="T253" s="3">
        <v>0</v>
      </c>
      <c r="U253" s="1" t="s">
        <v>44</v>
      </c>
      <c r="V253" s="1" t="s">
        <v>45</v>
      </c>
      <c r="W253" s="1" t="s">
        <v>1146</v>
      </c>
      <c r="X253" s="1" t="s">
        <v>46</v>
      </c>
      <c r="Y253" s="1" t="s">
        <v>912</v>
      </c>
      <c r="Z253" s="1" t="s">
        <v>1148</v>
      </c>
      <c r="AA253" s="1" t="s">
        <v>83</v>
      </c>
      <c r="AB253" s="1" t="s">
        <v>1149</v>
      </c>
      <c r="AC253" s="1" t="s">
        <v>51</v>
      </c>
      <c r="AD253" s="1" t="s">
        <v>1148</v>
      </c>
      <c r="AE253" s="1" t="s">
        <v>37</v>
      </c>
      <c r="AF253">
        <f t="shared" si="14"/>
        <v>2022</v>
      </c>
      <c r="AG253" t="str">
        <f t="shared" si="15"/>
        <v>may</v>
      </c>
      <c r="AH253" t="s">
        <v>55</v>
      </c>
      <c r="AI253" t="s">
        <v>2192</v>
      </c>
    </row>
    <row r="254" spans="1:35" hidden="1" x14ac:dyDescent="0.25">
      <c r="A254" s="1" t="s">
        <v>33</v>
      </c>
      <c r="B254" s="1" t="s">
        <v>34</v>
      </c>
      <c r="C254" s="2">
        <v>44712</v>
      </c>
      <c r="D254" s="42" t="str">
        <f t="shared" si="12"/>
        <v>2022</v>
      </c>
      <c r="E254" s="1" t="s">
        <v>73</v>
      </c>
      <c r="F254" s="1" t="s">
        <v>74</v>
      </c>
      <c r="G254" s="1" t="s">
        <v>37</v>
      </c>
      <c r="H254" s="1" t="s">
        <v>1146</v>
      </c>
      <c r="I254" s="1" t="s">
        <v>76</v>
      </c>
      <c r="J254" s="3">
        <v>33334</v>
      </c>
      <c r="K254" s="3">
        <v>0</v>
      </c>
      <c r="L254" s="3">
        <f t="shared" si="13"/>
        <v>33334</v>
      </c>
      <c r="M254" s="1" t="s">
        <v>40</v>
      </c>
      <c r="N254" s="88">
        <v>73132647</v>
      </c>
      <c r="O254" s="1" t="s">
        <v>459</v>
      </c>
      <c r="P254" s="1" t="s">
        <v>79</v>
      </c>
      <c r="Q254" s="1" t="s">
        <v>80</v>
      </c>
      <c r="R254" s="1" t="s">
        <v>43</v>
      </c>
      <c r="S254" s="1" t="s">
        <v>43</v>
      </c>
      <c r="T254" s="3">
        <v>0</v>
      </c>
      <c r="U254" s="1" t="s">
        <v>44</v>
      </c>
      <c r="V254" s="1" t="s">
        <v>45</v>
      </c>
      <c r="W254" s="1" t="s">
        <v>1146</v>
      </c>
      <c r="X254" s="1" t="s">
        <v>46</v>
      </c>
      <c r="Y254" s="1" t="s">
        <v>912</v>
      </c>
      <c r="Z254" s="1" t="s">
        <v>1148</v>
      </c>
      <c r="AA254" s="1" t="s">
        <v>83</v>
      </c>
      <c r="AB254" s="1" t="s">
        <v>1149</v>
      </c>
      <c r="AC254" s="1" t="s">
        <v>51</v>
      </c>
      <c r="AD254" s="1" t="s">
        <v>1148</v>
      </c>
      <c r="AE254" s="1" t="s">
        <v>37</v>
      </c>
      <c r="AF254">
        <f t="shared" si="14"/>
        <v>2022</v>
      </c>
      <c r="AG254" t="str">
        <f t="shared" si="15"/>
        <v>may</v>
      </c>
      <c r="AH254" t="s">
        <v>215</v>
      </c>
      <c r="AI254" t="s">
        <v>2192</v>
      </c>
    </row>
    <row r="255" spans="1:35" hidden="1" x14ac:dyDescent="0.25">
      <c r="A255" s="1" t="s">
        <v>33</v>
      </c>
      <c r="B255" s="1" t="s">
        <v>34</v>
      </c>
      <c r="C255" s="2">
        <v>44712</v>
      </c>
      <c r="D255" s="42" t="str">
        <f t="shared" si="12"/>
        <v>2022</v>
      </c>
      <c r="E255" s="1" t="s">
        <v>73</v>
      </c>
      <c r="F255" s="1" t="s">
        <v>74</v>
      </c>
      <c r="G255" s="1" t="s">
        <v>37</v>
      </c>
      <c r="H255" s="1" t="s">
        <v>1146</v>
      </c>
      <c r="I255" s="1" t="s">
        <v>76</v>
      </c>
      <c r="J255" s="3">
        <v>266667</v>
      </c>
      <c r="K255" s="3">
        <v>0</v>
      </c>
      <c r="L255" s="3">
        <f t="shared" si="13"/>
        <v>266667</v>
      </c>
      <c r="M255" s="1" t="s">
        <v>40</v>
      </c>
      <c r="N255" s="88">
        <v>73149690</v>
      </c>
      <c r="O255" s="1" t="s">
        <v>788</v>
      </c>
      <c r="P255" s="1" t="s">
        <v>79</v>
      </c>
      <c r="Q255" s="1" t="s">
        <v>80</v>
      </c>
      <c r="R255" s="1" t="s">
        <v>43</v>
      </c>
      <c r="S255" s="1" t="s">
        <v>43</v>
      </c>
      <c r="T255" s="3">
        <v>0</v>
      </c>
      <c r="U255" s="1" t="s">
        <v>44</v>
      </c>
      <c r="V255" s="1" t="s">
        <v>45</v>
      </c>
      <c r="W255" s="1" t="s">
        <v>1146</v>
      </c>
      <c r="X255" s="1" t="s">
        <v>46</v>
      </c>
      <c r="Y255" s="1" t="s">
        <v>912</v>
      </c>
      <c r="Z255" s="1" t="s">
        <v>1148</v>
      </c>
      <c r="AA255" s="1" t="s">
        <v>83</v>
      </c>
      <c r="AB255" s="1" t="s">
        <v>1149</v>
      </c>
      <c r="AC255" s="1" t="s">
        <v>51</v>
      </c>
      <c r="AD255" s="1" t="s">
        <v>1148</v>
      </c>
      <c r="AE255" s="1" t="s">
        <v>37</v>
      </c>
      <c r="AF255">
        <f t="shared" si="14"/>
        <v>2022</v>
      </c>
      <c r="AG255" t="str">
        <f t="shared" si="15"/>
        <v>may</v>
      </c>
      <c r="AH255" t="s">
        <v>63</v>
      </c>
      <c r="AI255" t="s">
        <v>2192</v>
      </c>
    </row>
    <row r="256" spans="1:35" hidden="1" x14ac:dyDescent="0.25">
      <c r="A256" s="1" t="s">
        <v>33</v>
      </c>
      <c r="B256" s="1" t="s">
        <v>34</v>
      </c>
      <c r="C256" s="2">
        <v>44712</v>
      </c>
      <c r="D256" s="42" t="str">
        <f t="shared" si="12"/>
        <v>2022</v>
      </c>
      <c r="E256" s="1" t="s">
        <v>73</v>
      </c>
      <c r="F256" s="1" t="s">
        <v>74</v>
      </c>
      <c r="G256" s="1" t="s">
        <v>37</v>
      </c>
      <c r="H256" s="1" t="s">
        <v>1146</v>
      </c>
      <c r="I256" s="1" t="s">
        <v>76</v>
      </c>
      <c r="J256" s="3">
        <v>266667</v>
      </c>
      <c r="K256" s="3">
        <v>0</v>
      </c>
      <c r="L256" s="3">
        <f t="shared" si="13"/>
        <v>266667</v>
      </c>
      <c r="M256" s="1" t="s">
        <v>40</v>
      </c>
      <c r="N256" s="88">
        <v>9103331</v>
      </c>
      <c r="O256" s="1" t="s">
        <v>169</v>
      </c>
      <c r="P256" s="1" t="s">
        <v>79</v>
      </c>
      <c r="Q256" s="1" t="s">
        <v>80</v>
      </c>
      <c r="R256" s="1" t="s">
        <v>43</v>
      </c>
      <c r="S256" s="1" t="s">
        <v>43</v>
      </c>
      <c r="T256" s="3">
        <v>0</v>
      </c>
      <c r="U256" s="1" t="s">
        <v>44</v>
      </c>
      <c r="V256" s="1" t="s">
        <v>45</v>
      </c>
      <c r="W256" s="1" t="s">
        <v>1146</v>
      </c>
      <c r="X256" s="1" t="s">
        <v>46</v>
      </c>
      <c r="Y256" s="1" t="s">
        <v>912</v>
      </c>
      <c r="Z256" s="1" t="s">
        <v>1148</v>
      </c>
      <c r="AA256" s="1" t="s">
        <v>83</v>
      </c>
      <c r="AB256" s="1" t="s">
        <v>1149</v>
      </c>
      <c r="AC256" s="1" t="s">
        <v>51</v>
      </c>
      <c r="AD256" s="1" t="s">
        <v>1148</v>
      </c>
      <c r="AE256" s="1" t="s">
        <v>37</v>
      </c>
      <c r="AF256">
        <f t="shared" si="14"/>
        <v>2022</v>
      </c>
      <c r="AG256" t="str">
        <f t="shared" si="15"/>
        <v>may</v>
      </c>
      <c r="AH256" t="s">
        <v>42</v>
      </c>
      <c r="AI256" t="s">
        <v>2192</v>
      </c>
    </row>
    <row r="257" spans="1:35" hidden="1" x14ac:dyDescent="0.25">
      <c r="A257" s="1" t="s">
        <v>33</v>
      </c>
      <c r="B257" s="1" t="s">
        <v>34</v>
      </c>
      <c r="C257" s="2">
        <v>44712</v>
      </c>
      <c r="D257" s="42" t="str">
        <f t="shared" si="12"/>
        <v>2022</v>
      </c>
      <c r="E257" s="1" t="s">
        <v>73</v>
      </c>
      <c r="F257" s="1" t="s">
        <v>74</v>
      </c>
      <c r="G257" s="1" t="s">
        <v>37</v>
      </c>
      <c r="H257" s="1" t="s">
        <v>1146</v>
      </c>
      <c r="I257" s="1" t="s">
        <v>76</v>
      </c>
      <c r="J257" s="3">
        <v>37740</v>
      </c>
      <c r="K257" s="3">
        <v>0</v>
      </c>
      <c r="L257" s="3">
        <f t="shared" si="13"/>
        <v>37740</v>
      </c>
      <c r="M257" s="1" t="s">
        <v>40</v>
      </c>
      <c r="N257" s="88">
        <v>10885706</v>
      </c>
      <c r="O257" s="1" t="s">
        <v>534</v>
      </c>
      <c r="P257" s="1" t="s">
        <v>79</v>
      </c>
      <c r="Q257" s="1" t="s">
        <v>80</v>
      </c>
      <c r="R257" s="1" t="s">
        <v>43</v>
      </c>
      <c r="S257" s="1" t="s">
        <v>43</v>
      </c>
      <c r="T257" s="3">
        <v>0</v>
      </c>
      <c r="U257" s="1" t="s">
        <v>44</v>
      </c>
      <c r="V257" s="1" t="s">
        <v>45</v>
      </c>
      <c r="W257" s="1" t="s">
        <v>1146</v>
      </c>
      <c r="X257" s="1" t="s">
        <v>46</v>
      </c>
      <c r="Y257" s="1" t="s">
        <v>912</v>
      </c>
      <c r="Z257" s="1" t="s">
        <v>1148</v>
      </c>
      <c r="AA257" s="1" t="s">
        <v>83</v>
      </c>
      <c r="AB257" s="1" t="s">
        <v>1149</v>
      </c>
      <c r="AC257" s="1" t="s">
        <v>51</v>
      </c>
      <c r="AD257" s="1" t="s">
        <v>1148</v>
      </c>
      <c r="AE257" s="1" t="s">
        <v>37</v>
      </c>
      <c r="AF257">
        <f t="shared" si="14"/>
        <v>2022</v>
      </c>
      <c r="AG257" t="str">
        <f t="shared" si="15"/>
        <v>may</v>
      </c>
      <c r="AH257" t="s">
        <v>63</v>
      </c>
      <c r="AI257" t="s">
        <v>2202</v>
      </c>
    </row>
    <row r="258" spans="1:35" hidden="1" x14ac:dyDescent="0.25">
      <c r="A258" s="1" t="s">
        <v>33</v>
      </c>
      <c r="B258" s="1" t="s">
        <v>34</v>
      </c>
      <c r="C258" s="2">
        <v>44712</v>
      </c>
      <c r="D258" s="42" t="str">
        <f t="shared" si="12"/>
        <v>2022</v>
      </c>
      <c r="E258" s="1" t="s">
        <v>73</v>
      </c>
      <c r="F258" s="1" t="s">
        <v>74</v>
      </c>
      <c r="G258" s="1" t="s">
        <v>37</v>
      </c>
      <c r="H258" s="1" t="s">
        <v>1146</v>
      </c>
      <c r="I258" s="1" t="s">
        <v>76</v>
      </c>
      <c r="J258" s="3">
        <v>33334</v>
      </c>
      <c r="K258" s="3">
        <v>0</v>
      </c>
      <c r="L258" s="3">
        <f t="shared" si="13"/>
        <v>33334</v>
      </c>
      <c r="M258" s="1" t="s">
        <v>40</v>
      </c>
      <c r="N258" s="88">
        <v>73109356</v>
      </c>
      <c r="O258" s="1" t="s">
        <v>118</v>
      </c>
      <c r="P258" s="1" t="s">
        <v>79</v>
      </c>
      <c r="Q258" s="1" t="s">
        <v>80</v>
      </c>
      <c r="R258" s="1" t="s">
        <v>43</v>
      </c>
      <c r="S258" s="1" t="s">
        <v>43</v>
      </c>
      <c r="T258" s="3">
        <v>0</v>
      </c>
      <c r="U258" s="1" t="s">
        <v>44</v>
      </c>
      <c r="V258" s="1" t="s">
        <v>45</v>
      </c>
      <c r="W258" s="1" t="s">
        <v>1146</v>
      </c>
      <c r="X258" s="1" t="s">
        <v>46</v>
      </c>
      <c r="Y258" s="1" t="s">
        <v>912</v>
      </c>
      <c r="Z258" s="1" t="s">
        <v>1148</v>
      </c>
      <c r="AA258" s="1" t="s">
        <v>83</v>
      </c>
      <c r="AB258" s="1" t="s">
        <v>1149</v>
      </c>
      <c r="AC258" s="1" t="s">
        <v>51</v>
      </c>
      <c r="AD258" s="1" t="s">
        <v>1148</v>
      </c>
      <c r="AE258" s="1" t="s">
        <v>37</v>
      </c>
      <c r="AF258">
        <f t="shared" si="14"/>
        <v>2022</v>
      </c>
      <c r="AG258" t="str">
        <f t="shared" si="15"/>
        <v>may</v>
      </c>
      <c r="AH258" t="s">
        <v>445</v>
      </c>
      <c r="AI258" t="s">
        <v>2193</v>
      </c>
    </row>
    <row r="259" spans="1:35" hidden="1" x14ac:dyDescent="0.25">
      <c r="A259" s="1" t="s">
        <v>33</v>
      </c>
      <c r="B259" s="1" t="s">
        <v>34</v>
      </c>
      <c r="C259" s="2">
        <v>44714</v>
      </c>
      <c r="D259" s="42" t="str">
        <f t="shared" si="12"/>
        <v>2022</v>
      </c>
      <c r="E259" s="1" t="s">
        <v>35</v>
      </c>
      <c r="F259" s="1" t="s">
        <v>36</v>
      </c>
      <c r="G259" s="1" t="s">
        <v>37</v>
      </c>
      <c r="H259" s="1" t="s">
        <v>1151</v>
      </c>
      <c r="I259" s="1" t="s">
        <v>1152</v>
      </c>
      <c r="J259" s="3">
        <v>0</v>
      </c>
      <c r="K259" s="3">
        <v>433334</v>
      </c>
      <c r="L259" s="3">
        <f t="shared" si="13"/>
        <v>-433334</v>
      </c>
      <c r="M259" s="1" t="s">
        <v>40</v>
      </c>
      <c r="N259" s="88">
        <v>806008394</v>
      </c>
      <c r="O259" s="1" t="s">
        <v>215</v>
      </c>
      <c r="P259" s="1" t="s">
        <v>37</v>
      </c>
      <c r="Q259" s="1" t="s">
        <v>43</v>
      </c>
      <c r="R259" s="1" t="s">
        <v>43</v>
      </c>
      <c r="S259" s="1" t="s">
        <v>43</v>
      </c>
      <c r="T259" s="3">
        <v>0</v>
      </c>
      <c r="U259" s="1" t="s">
        <v>44</v>
      </c>
      <c r="V259" s="1" t="s">
        <v>45</v>
      </c>
      <c r="W259" s="1" t="s">
        <v>1151</v>
      </c>
      <c r="X259" s="1" t="s">
        <v>46</v>
      </c>
      <c r="Y259" s="1" t="s">
        <v>47</v>
      </c>
      <c r="Z259" s="1" t="s">
        <v>1153</v>
      </c>
      <c r="AA259" s="1" t="s">
        <v>49</v>
      </c>
      <c r="AB259" s="1" t="s">
        <v>918</v>
      </c>
      <c r="AC259" s="1" t="s">
        <v>51</v>
      </c>
      <c r="AD259" s="1" t="s">
        <v>1153</v>
      </c>
      <c r="AE259" s="1" t="s">
        <v>37</v>
      </c>
      <c r="AF259">
        <f t="shared" si="14"/>
        <v>2022</v>
      </c>
      <c r="AG259" t="str">
        <f t="shared" si="15"/>
        <v>jun</v>
      </c>
      <c r="AH259" t="s">
        <v>63</v>
      </c>
      <c r="AI259" t="e">
        <v>#N/A</v>
      </c>
    </row>
    <row r="260" spans="1:35" hidden="1" x14ac:dyDescent="0.25">
      <c r="A260" s="1" t="s">
        <v>33</v>
      </c>
      <c r="B260" s="1" t="s">
        <v>34</v>
      </c>
      <c r="C260" s="2">
        <v>44720</v>
      </c>
      <c r="D260" s="42" t="str">
        <f t="shared" si="12"/>
        <v>2022</v>
      </c>
      <c r="E260" s="1" t="s">
        <v>35</v>
      </c>
      <c r="F260" s="1" t="s">
        <v>36</v>
      </c>
      <c r="G260" s="1" t="s">
        <v>37</v>
      </c>
      <c r="H260" s="1" t="s">
        <v>1154</v>
      </c>
      <c r="I260" s="1" t="s">
        <v>1155</v>
      </c>
      <c r="J260" s="3">
        <v>0</v>
      </c>
      <c r="K260" s="3">
        <v>73609</v>
      </c>
      <c r="L260" s="3">
        <f t="shared" si="13"/>
        <v>-73609</v>
      </c>
      <c r="M260" s="1" t="s">
        <v>40</v>
      </c>
      <c r="N260" s="88">
        <v>800130907</v>
      </c>
      <c r="O260" s="1" t="s">
        <v>42</v>
      </c>
      <c r="P260" s="1" t="s">
        <v>37</v>
      </c>
      <c r="Q260" s="1" t="s">
        <v>43</v>
      </c>
      <c r="R260" s="1" t="s">
        <v>43</v>
      </c>
      <c r="S260" s="1" t="s">
        <v>43</v>
      </c>
      <c r="T260" s="3">
        <v>0</v>
      </c>
      <c r="U260" s="1" t="s">
        <v>44</v>
      </c>
      <c r="V260" s="1" t="s">
        <v>45</v>
      </c>
      <c r="W260" s="1" t="s">
        <v>1154</v>
      </c>
      <c r="X260" s="1" t="s">
        <v>46</v>
      </c>
      <c r="Y260" s="1" t="s">
        <v>47</v>
      </c>
      <c r="Z260" s="1" t="s">
        <v>1156</v>
      </c>
      <c r="AA260" s="1" t="s">
        <v>49</v>
      </c>
      <c r="AB260" s="1" t="s">
        <v>918</v>
      </c>
      <c r="AC260" s="1" t="s">
        <v>51</v>
      </c>
      <c r="AD260" s="1" t="s">
        <v>1156</v>
      </c>
      <c r="AE260" s="1" t="s">
        <v>37</v>
      </c>
      <c r="AF260">
        <f t="shared" si="14"/>
        <v>2022</v>
      </c>
      <c r="AG260" t="str">
        <f t="shared" si="15"/>
        <v>jun</v>
      </c>
      <c r="AH260" t="s">
        <v>63</v>
      </c>
      <c r="AI260" t="e">
        <v>#N/A</v>
      </c>
    </row>
    <row r="261" spans="1:35" hidden="1" x14ac:dyDescent="0.25">
      <c r="A261" s="1" t="s">
        <v>33</v>
      </c>
      <c r="B261" s="1" t="s">
        <v>34</v>
      </c>
      <c r="C261" s="2">
        <v>44722</v>
      </c>
      <c r="D261" s="42" t="str">
        <f t="shared" si="12"/>
        <v>2022</v>
      </c>
      <c r="E261" s="1" t="s">
        <v>35</v>
      </c>
      <c r="F261" s="1" t="s">
        <v>36</v>
      </c>
      <c r="G261" s="1" t="s">
        <v>37</v>
      </c>
      <c r="H261" s="1" t="s">
        <v>1157</v>
      </c>
      <c r="I261" s="1" t="s">
        <v>1158</v>
      </c>
      <c r="J261" s="3">
        <v>0</v>
      </c>
      <c r="K261" s="3">
        <v>33366</v>
      </c>
      <c r="L261" s="3">
        <f t="shared" si="13"/>
        <v>-33366</v>
      </c>
      <c r="M261" s="1" t="s">
        <v>40</v>
      </c>
      <c r="N261" s="88">
        <v>900156264</v>
      </c>
      <c r="O261" s="1" t="s">
        <v>68</v>
      </c>
      <c r="P261" s="1" t="s">
        <v>37</v>
      </c>
      <c r="Q261" s="1" t="s">
        <v>43</v>
      </c>
      <c r="R261" s="1" t="s">
        <v>43</v>
      </c>
      <c r="S261" s="1" t="s">
        <v>43</v>
      </c>
      <c r="T261" s="3">
        <v>0</v>
      </c>
      <c r="U261" s="1" t="s">
        <v>44</v>
      </c>
      <c r="V261" s="1" t="s">
        <v>45</v>
      </c>
      <c r="W261" s="1" t="s">
        <v>1157</v>
      </c>
      <c r="X261" s="1" t="s">
        <v>46</v>
      </c>
      <c r="Y261" s="1" t="s">
        <v>47</v>
      </c>
      <c r="Z261" s="1" t="s">
        <v>1159</v>
      </c>
      <c r="AA261" s="1" t="s">
        <v>49</v>
      </c>
      <c r="AB261" s="1" t="s">
        <v>918</v>
      </c>
      <c r="AC261" s="1" t="s">
        <v>51</v>
      </c>
      <c r="AD261" s="1" t="s">
        <v>1159</v>
      </c>
      <c r="AE261" s="1" t="s">
        <v>37</v>
      </c>
      <c r="AF261">
        <f t="shared" si="14"/>
        <v>2022</v>
      </c>
      <c r="AG261" t="str">
        <f t="shared" si="15"/>
        <v>jun</v>
      </c>
      <c r="AH261" t="s">
        <v>63</v>
      </c>
      <c r="AI261" t="e">
        <v>#N/A</v>
      </c>
    </row>
    <row r="262" spans="1:35" hidden="1" x14ac:dyDescent="0.25">
      <c r="A262" s="1" t="s">
        <v>33</v>
      </c>
      <c r="B262" s="1" t="s">
        <v>34</v>
      </c>
      <c r="C262" s="2">
        <v>44735</v>
      </c>
      <c r="D262" s="42" t="str">
        <f t="shared" si="12"/>
        <v>2022</v>
      </c>
      <c r="E262" s="1" t="s">
        <v>35</v>
      </c>
      <c r="F262" s="1" t="s">
        <v>36</v>
      </c>
      <c r="G262" s="1" t="s">
        <v>37</v>
      </c>
      <c r="H262" s="1" t="s">
        <v>1160</v>
      </c>
      <c r="I262" s="1" t="s">
        <v>1161</v>
      </c>
      <c r="J262" s="3">
        <v>0</v>
      </c>
      <c r="K262" s="3">
        <v>400000</v>
      </c>
      <c r="L262" s="3">
        <f t="shared" si="13"/>
        <v>-400000</v>
      </c>
      <c r="M262" s="1" t="s">
        <v>40</v>
      </c>
      <c r="N262" s="88">
        <v>800130907</v>
      </c>
      <c r="O262" s="1" t="s">
        <v>42</v>
      </c>
      <c r="P262" s="1" t="s">
        <v>37</v>
      </c>
      <c r="Q262" s="1" t="s">
        <v>43</v>
      </c>
      <c r="R262" s="1" t="s">
        <v>43</v>
      </c>
      <c r="S262" s="1" t="s">
        <v>43</v>
      </c>
      <c r="T262" s="3">
        <v>0</v>
      </c>
      <c r="U262" s="1" t="s">
        <v>44</v>
      </c>
      <c r="V262" s="1" t="s">
        <v>45</v>
      </c>
      <c r="W262" s="1" t="s">
        <v>1160</v>
      </c>
      <c r="X262" s="1" t="s">
        <v>46</v>
      </c>
      <c r="Y262" s="1" t="s">
        <v>47</v>
      </c>
      <c r="Z262" s="1" t="s">
        <v>1162</v>
      </c>
      <c r="AA262" s="1" t="s">
        <v>49</v>
      </c>
      <c r="AB262" s="1" t="s">
        <v>918</v>
      </c>
      <c r="AC262" s="1" t="s">
        <v>51</v>
      </c>
      <c r="AD262" s="1" t="s">
        <v>1162</v>
      </c>
      <c r="AE262" s="1" t="s">
        <v>37</v>
      </c>
      <c r="AF262">
        <f t="shared" si="14"/>
        <v>2022</v>
      </c>
      <c r="AG262" t="str">
        <f t="shared" si="15"/>
        <v>jun</v>
      </c>
      <c r="AH262" t="s">
        <v>341</v>
      </c>
      <c r="AI262" t="e">
        <v>#N/A</v>
      </c>
    </row>
    <row r="263" spans="1:35" hidden="1" x14ac:dyDescent="0.25">
      <c r="A263" s="1" t="s">
        <v>33</v>
      </c>
      <c r="B263" s="1" t="s">
        <v>34</v>
      </c>
      <c r="C263" s="2">
        <v>44740</v>
      </c>
      <c r="D263" s="42" t="str">
        <f t="shared" ref="D263:D326" si="16">TEXT(C263,"yyyy")</f>
        <v>2022</v>
      </c>
      <c r="E263" s="1" t="s">
        <v>35</v>
      </c>
      <c r="F263" s="1" t="s">
        <v>36</v>
      </c>
      <c r="G263" s="1" t="s">
        <v>37</v>
      </c>
      <c r="H263" s="1" t="s">
        <v>1163</v>
      </c>
      <c r="I263" s="1" t="s">
        <v>1164</v>
      </c>
      <c r="J263" s="3">
        <v>0</v>
      </c>
      <c r="K263" s="3">
        <v>35930</v>
      </c>
      <c r="L263" s="3">
        <f t="shared" ref="L263:L326" si="17">+J263-K263</f>
        <v>-35930</v>
      </c>
      <c r="M263" s="1" t="s">
        <v>40</v>
      </c>
      <c r="N263" s="88">
        <v>900226715</v>
      </c>
      <c r="O263" s="1" t="s">
        <v>341</v>
      </c>
      <c r="P263" s="1" t="s">
        <v>37</v>
      </c>
      <c r="Q263" s="1" t="s">
        <v>43</v>
      </c>
      <c r="R263" s="1" t="s">
        <v>43</v>
      </c>
      <c r="S263" s="1" t="s">
        <v>43</v>
      </c>
      <c r="T263" s="3">
        <v>0</v>
      </c>
      <c r="U263" s="1" t="s">
        <v>44</v>
      </c>
      <c r="V263" s="1" t="s">
        <v>45</v>
      </c>
      <c r="W263" s="1" t="s">
        <v>1163</v>
      </c>
      <c r="X263" s="1" t="s">
        <v>46</v>
      </c>
      <c r="Y263" s="1" t="s">
        <v>47</v>
      </c>
      <c r="Z263" s="1" t="s">
        <v>1165</v>
      </c>
      <c r="AA263" s="1" t="s">
        <v>49</v>
      </c>
      <c r="AB263" s="1" t="s">
        <v>918</v>
      </c>
      <c r="AC263" s="1" t="s">
        <v>51</v>
      </c>
      <c r="AD263" s="1" t="s">
        <v>1165</v>
      </c>
      <c r="AE263" s="1" t="s">
        <v>37</v>
      </c>
      <c r="AF263">
        <f t="shared" ref="AF263:AF326" si="18">YEAR(C263)</f>
        <v>2022</v>
      </c>
      <c r="AG263" t="str">
        <f t="shared" ref="AG263:AG326" si="19">TEXT(C263,"mmm")</f>
        <v>jun</v>
      </c>
      <c r="AH263" t="s">
        <v>68</v>
      </c>
      <c r="AI263" t="e">
        <v>#N/A</v>
      </c>
    </row>
    <row r="264" spans="1:35" hidden="1" x14ac:dyDescent="0.25">
      <c r="A264" s="1" t="s">
        <v>33</v>
      </c>
      <c r="B264" s="1" t="s">
        <v>34</v>
      </c>
      <c r="C264" s="2">
        <v>44742</v>
      </c>
      <c r="D264" s="42" t="str">
        <f t="shared" si="16"/>
        <v>2022</v>
      </c>
      <c r="E264" s="1" t="s">
        <v>35</v>
      </c>
      <c r="F264" s="1" t="s">
        <v>36</v>
      </c>
      <c r="G264" s="1" t="s">
        <v>37</v>
      </c>
      <c r="H264" s="1" t="s">
        <v>1166</v>
      </c>
      <c r="I264" s="1" t="s">
        <v>1167</v>
      </c>
      <c r="J264" s="3">
        <v>0</v>
      </c>
      <c r="K264" s="3">
        <v>1419212</v>
      </c>
      <c r="L264" s="3">
        <f t="shared" si="17"/>
        <v>-1419212</v>
      </c>
      <c r="M264" s="1" t="s">
        <v>40</v>
      </c>
      <c r="N264" s="88">
        <v>800088702</v>
      </c>
      <c r="O264" s="1" t="s">
        <v>63</v>
      </c>
      <c r="P264" s="1" t="s">
        <v>37</v>
      </c>
      <c r="Q264" s="1" t="s">
        <v>43</v>
      </c>
      <c r="R264" s="1" t="s">
        <v>43</v>
      </c>
      <c r="S264" s="1" t="s">
        <v>43</v>
      </c>
      <c r="T264" s="3">
        <v>0</v>
      </c>
      <c r="U264" s="1" t="s">
        <v>44</v>
      </c>
      <c r="V264" s="1" t="s">
        <v>45</v>
      </c>
      <c r="W264" s="1" t="s">
        <v>1166</v>
      </c>
      <c r="X264" s="1" t="s">
        <v>46</v>
      </c>
      <c r="Y264" s="1" t="s">
        <v>47</v>
      </c>
      <c r="Z264" s="1" t="s">
        <v>1168</v>
      </c>
      <c r="AA264" s="1" t="s">
        <v>49</v>
      </c>
      <c r="AB264" s="1" t="s">
        <v>918</v>
      </c>
      <c r="AC264" s="1" t="s">
        <v>51</v>
      </c>
      <c r="AD264" s="1" t="s">
        <v>1168</v>
      </c>
      <c r="AE264" s="1" t="s">
        <v>37</v>
      </c>
      <c r="AF264">
        <f t="shared" si="18"/>
        <v>2022</v>
      </c>
      <c r="AG264" t="str">
        <f t="shared" si="19"/>
        <v>jun</v>
      </c>
      <c r="AH264" t="s">
        <v>42</v>
      </c>
      <c r="AI264" t="e">
        <v>#N/A</v>
      </c>
    </row>
    <row r="265" spans="1:35" hidden="1" x14ac:dyDescent="0.25">
      <c r="A265" s="1" t="s">
        <v>33</v>
      </c>
      <c r="B265" s="1" t="s">
        <v>34</v>
      </c>
      <c r="C265" s="2">
        <v>44742</v>
      </c>
      <c r="D265" s="42" t="str">
        <f t="shared" si="16"/>
        <v>2022</v>
      </c>
      <c r="E265" s="1" t="s">
        <v>35</v>
      </c>
      <c r="F265" s="1" t="s">
        <v>36</v>
      </c>
      <c r="G265" s="1" t="s">
        <v>37</v>
      </c>
      <c r="H265" s="1" t="s">
        <v>1169</v>
      </c>
      <c r="I265" s="1" t="s">
        <v>1170</v>
      </c>
      <c r="J265" s="3">
        <v>0</v>
      </c>
      <c r="K265" s="3">
        <v>241178</v>
      </c>
      <c r="L265" s="3">
        <f t="shared" si="17"/>
        <v>-241178</v>
      </c>
      <c r="M265" s="1" t="s">
        <v>40</v>
      </c>
      <c r="N265" s="88">
        <v>900156264</v>
      </c>
      <c r="O265" s="1" t="s">
        <v>68</v>
      </c>
      <c r="P265" s="1" t="s">
        <v>37</v>
      </c>
      <c r="Q265" s="1" t="s">
        <v>43</v>
      </c>
      <c r="R265" s="1" t="s">
        <v>43</v>
      </c>
      <c r="S265" s="1" t="s">
        <v>43</v>
      </c>
      <c r="T265" s="3">
        <v>0</v>
      </c>
      <c r="U265" s="1" t="s">
        <v>44</v>
      </c>
      <c r="V265" s="1" t="s">
        <v>45</v>
      </c>
      <c r="W265" s="1" t="s">
        <v>1169</v>
      </c>
      <c r="X265" s="1" t="s">
        <v>46</v>
      </c>
      <c r="Y265" s="1" t="s">
        <v>47</v>
      </c>
      <c r="Z265" s="1" t="s">
        <v>1171</v>
      </c>
      <c r="AA265" s="1" t="s">
        <v>49</v>
      </c>
      <c r="AB265" s="1" t="s">
        <v>918</v>
      </c>
      <c r="AC265" s="1" t="s">
        <v>51</v>
      </c>
      <c r="AD265" s="1" t="s">
        <v>1171</v>
      </c>
      <c r="AE265" s="1" t="s">
        <v>37</v>
      </c>
      <c r="AF265">
        <f t="shared" si="18"/>
        <v>2022</v>
      </c>
      <c r="AG265" t="str">
        <f t="shared" si="19"/>
        <v>jun</v>
      </c>
      <c r="AH265" t="s">
        <v>215</v>
      </c>
      <c r="AI265" t="e">
        <v>#N/A</v>
      </c>
    </row>
    <row r="266" spans="1:35" hidden="1" x14ac:dyDescent="0.25">
      <c r="A266" s="1" t="s">
        <v>33</v>
      </c>
      <c r="B266" s="1" t="s">
        <v>34</v>
      </c>
      <c r="C266" s="2">
        <v>44742</v>
      </c>
      <c r="D266" s="42" t="str">
        <f t="shared" si="16"/>
        <v>2022</v>
      </c>
      <c r="E266" s="1" t="s">
        <v>73</v>
      </c>
      <c r="F266" s="1" t="s">
        <v>74</v>
      </c>
      <c r="G266" s="1" t="s">
        <v>37</v>
      </c>
      <c r="H266" s="1" t="s">
        <v>915</v>
      </c>
      <c r="I266" s="1" t="s">
        <v>76</v>
      </c>
      <c r="J266" s="3">
        <v>677925</v>
      </c>
      <c r="K266" s="3">
        <v>0</v>
      </c>
      <c r="L266" s="3">
        <f t="shared" si="17"/>
        <v>677925</v>
      </c>
      <c r="M266" s="1" t="s">
        <v>40</v>
      </c>
      <c r="N266" s="88">
        <v>1051822514</v>
      </c>
      <c r="O266" s="1" t="s">
        <v>493</v>
      </c>
      <c r="P266" s="1" t="s">
        <v>1078</v>
      </c>
      <c r="Q266" s="1" t="s">
        <v>1079</v>
      </c>
      <c r="R266" s="1" t="s">
        <v>43</v>
      </c>
      <c r="S266" s="1" t="s">
        <v>43</v>
      </c>
      <c r="T266" s="3">
        <v>0</v>
      </c>
      <c r="U266" s="1" t="s">
        <v>44</v>
      </c>
      <c r="V266" s="1" t="s">
        <v>45</v>
      </c>
      <c r="W266" s="1" t="s">
        <v>915</v>
      </c>
      <c r="X266" s="1" t="s">
        <v>46</v>
      </c>
      <c r="Y266" s="1" t="s">
        <v>81</v>
      </c>
      <c r="Z266" s="1" t="s">
        <v>1172</v>
      </c>
      <c r="AA266" s="1" t="s">
        <v>83</v>
      </c>
      <c r="AB266" s="1" t="s">
        <v>952</v>
      </c>
      <c r="AC266" s="1" t="s">
        <v>51</v>
      </c>
      <c r="AD266" s="1" t="s">
        <v>1172</v>
      </c>
      <c r="AE266" s="1" t="s">
        <v>37</v>
      </c>
      <c r="AF266">
        <f t="shared" si="18"/>
        <v>2022</v>
      </c>
      <c r="AG266" t="str">
        <f t="shared" si="19"/>
        <v>jun</v>
      </c>
      <c r="AH266" t="s">
        <v>215</v>
      </c>
      <c r="AI266" t="s">
        <v>2195</v>
      </c>
    </row>
    <row r="267" spans="1:35" hidden="1" x14ac:dyDescent="0.25">
      <c r="A267" s="1" t="s">
        <v>33</v>
      </c>
      <c r="B267" s="1" t="s">
        <v>34</v>
      </c>
      <c r="C267" s="2">
        <v>44742</v>
      </c>
      <c r="D267" s="42" t="str">
        <f t="shared" si="16"/>
        <v>2022</v>
      </c>
      <c r="E267" s="1" t="s">
        <v>73</v>
      </c>
      <c r="F267" s="1" t="s">
        <v>74</v>
      </c>
      <c r="G267" s="1" t="s">
        <v>37</v>
      </c>
      <c r="H267" s="1" t="s">
        <v>915</v>
      </c>
      <c r="I267" s="1" t="s">
        <v>76</v>
      </c>
      <c r="J267" s="3">
        <v>360625</v>
      </c>
      <c r="K267" s="3">
        <v>0</v>
      </c>
      <c r="L267" s="3">
        <f t="shared" si="17"/>
        <v>360625</v>
      </c>
      <c r="M267" s="1" t="s">
        <v>40</v>
      </c>
      <c r="N267" s="88">
        <v>9097779</v>
      </c>
      <c r="O267" s="1" t="s">
        <v>550</v>
      </c>
      <c r="P267" s="1" t="s">
        <v>89</v>
      </c>
      <c r="Q267" s="1" t="s">
        <v>90</v>
      </c>
      <c r="R267" s="1" t="s">
        <v>43</v>
      </c>
      <c r="S267" s="1" t="s">
        <v>43</v>
      </c>
      <c r="T267" s="3">
        <v>0</v>
      </c>
      <c r="U267" s="1" t="s">
        <v>44</v>
      </c>
      <c r="V267" s="1" t="s">
        <v>45</v>
      </c>
      <c r="W267" s="1" t="s">
        <v>915</v>
      </c>
      <c r="X267" s="1" t="s">
        <v>46</v>
      </c>
      <c r="Y267" s="1" t="s">
        <v>81</v>
      </c>
      <c r="Z267" s="1" t="s">
        <v>1172</v>
      </c>
      <c r="AA267" s="1" t="s">
        <v>83</v>
      </c>
      <c r="AB267" s="1" t="s">
        <v>952</v>
      </c>
      <c r="AC267" s="1" t="s">
        <v>51</v>
      </c>
      <c r="AD267" s="1" t="s">
        <v>1172</v>
      </c>
      <c r="AE267" s="1" t="s">
        <v>37</v>
      </c>
      <c r="AF267">
        <f t="shared" si="18"/>
        <v>2022</v>
      </c>
      <c r="AG267" t="str">
        <f t="shared" si="19"/>
        <v>jun</v>
      </c>
      <c r="AH267" t="s">
        <v>215</v>
      </c>
      <c r="AI267" t="s">
        <v>2297</v>
      </c>
    </row>
    <row r="268" spans="1:35" hidden="1" x14ac:dyDescent="0.25">
      <c r="A268" s="1" t="s">
        <v>33</v>
      </c>
      <c r="B268" s="1" t="s">
        <v>34</v>
      </c>
      <c r="C268" s="2">
        <v>44742</v>
      </c>
      <c r="D268" s="42" t="str">
        <f t="shared" si="16"/>
        <v>2022</v>
      </c>
      <c r="E268" s="1" t="s">
        <v>73</v>
      </c>
      <c r="F268" s="1" t="s">
        <v>74</v>
      </c>
      <c r="G268" s="1" t="s">
        <v>37</v>
      </c>
      <c r="H268" s="1" t="s">
        <v>915</v>
      </c>
      <c r="I268" s="1" t="s">
        <v>76</v>
      </c>
      <c r="J268" s="3">
        <v>41667</v>
      </c>
      <c r="K268" s="3">
        <v>0</v>
      </c>
      <c r="L268" s="3">
        <f t="shared" si="17"/>
        <v>41667</v>
      </c>
      <c r="M268" s="1" t="s">
        <v>40</v>
      </c>
      <c r="N268" s="88">
        <v>32936515</v>
      </c>
      <c r="O268" s="1" t="s">
        <v>294</v>
      </c>
      <c r="P268" s="1" t="s">
        <v>295</v>
      </c>
      <c r="Q268" s="1" t="s">
        <v>296</v>
      </c>
      <c r="R268" s="1" t="s">
        <v>43</v>
      </c>
      <c r="S268" s="1" t="s">
        <v>43</v>
      </c>
      <c r="T268" s="3">
        <v>0</v>
      </c>
      <c r="U268" s="1" t="s">
        <v>44</v>
      </c>
      <c r="V268" s="1" t="s">
        <v>45</v>
      </c>
      <c r="W268" s="1" t="s">
        <v>915</v>
      </c>
      <c r="X268" s="1" t="s">
        <v>46</v>
      </c>
      <c r="Y268" s="1" t="s">
        <v>81</v>
      </c>
      <c r="Z268" s="1" t="s">
        <v>1172</v>
      </c>
      <c r="AA268" s="1" t="s">
        <v>83</v>
      </c>
      <c r="AB268" s="1" t="s">
        <v>952</v>
      </c>
      <c r="AC268" s="1" t="s">
        <v>51</v>
      </c>
      <c r="AD268" s="1" t="s">
        <v>1172</v>
      </c>
      <c r="AE268" s="1" t="s">
        <v>37</v>
      </c>
      <c r="AF268">
        <f t="shared" si="18"/>
        <v>2022</v>
      </c>
      <c r="AG268" t="str">
        <f t="shared" si="19"/>
        <v>jun</v>
      </c>
      <c r="AH268" t="s">
        <v>68</v>
      </c>
      <c r="AI268" t="s">
        <v>2192</v>
      </c>
    </row>
    <row r="269" spans="1:35" hidden="1" x14ac:dyDescent="0.25">
      <c r="A269" s="1" t="s">
        <v>33</v>
      </c>
      <c r="B269" s="1" t="s">
        <v>34</v>
      </c>
      <c r="C269" s="2">
        <v>44742</v>
      </c>
      <c r="D269" s="42" t="str">
        <f t="shared" si="16"/>
        <v>2022</v>
      </c>
      <c r="E269" s="1" t="s">
        <v>73</v>
      </c>
      <c r="F269" s="1" t="s">
        <v>74</v>
      </c>
      <c r="G269" s="1" t="s">
        <v>37</v>
      </c>
      <c r="H269" s="1" t="s">
        <v>915</v>
      </c>
      <c r="I269" s="1" t="s">
        <v>76</v>
      </c>
      <c r="J269" s="3">
        <v>38086</v>
      </c>
      <c r="K269" s="3">
        <v>0</v>
      </c>
      <c r="L269" s="3">
        <f t="shared" si="17"/>
        <v>38086</v>
      </c>
      <c r="M269" s="1" t="s">
        <v>40</v>
      </c>
      <c r="N269" s="88">
        <v>1051885187</v>
      </c>
      <c r="O269" s="1" t="s">
        <v>475</v>
      </c>
      <c r="P269" s="1" t="s">
        <v>79</v>
      </c>
      <c r="Q269" s="1" t="s">
        <v>80</v>
      </c>
      <c r="R269" s="1" t="s">
        <v>43</v>
      </c>
      <c r="S269" s="1" t="s">
        <v>43</v>
      </c>
      <c r="T269" s="3">
        <v>0</v>
      </c>
      <c r="U269" s="1" t="s">
        <v>44</v>
      </c>
      <c r="V269" s="1" t="s">
        <v>45</v>
      </c>
      <c r="W269" s="1" t="s">
        <v>915</v>
      </c>
      <c r="X269" s="1" t="s">
        <v>46</v>
      </c>
      <c r="Y269" s="1" t="s">
        <v>81</v>
      </c>
      <c r="Z269" s="1" t="s">
        <v>1172</v>
      </c>
      <c r="AA269" s="1" t="s">
        <v>83</v>
      </c>
      <c r="AB269" s="1" t="s">
        <v>952</v>
      </c>
      <c r="AC269" s="1" t="s">
        <v>51</v>
      </c>
      <c r="AD269" s="1" t="s">
        <v>1172</v>
      </c>
      <c r="AE269" s="1" t="s">
        <v>37</v>
      </c>
      <c r="AF269">
        <f t="shared" si="18"/>
        <v>2022</v>
      </c>
      <c r="AG269" t="str">
        <f t="shared" si="19"/>
        <v>jun</v>
      </c>
      <c r="AH269" t="s">
        <v>55</v>
      </c>
      <c r="AI269" t="s">
        <v>2197</v>
      </c>
    </row>
    <row r="270" spans="1:35" hidden="1" x14ac:dyDescent="0.25">
      <c r="A270" s="1" t="s">
        <v>33</v>
      </c>
      <c r="B270" s="1" t="s">
        <v>34</v>
      </c>
      <c r="C270" s="2">
        <v>44742</v>
      </c>
      <c r="D270" s="42" t="str">
        <f t="shared" si="16"/>
        <v>2022</v>
      </c>
      <c r="E270" s="1" t="s">
        <v>73</v>
      </c>
      <c r="F270" s="1" t="s">
        <v>74</v>
      </c>
      <c r="G270" s="1" t="s">
        <v>37</v>
      </c>
      <c r="H270" s="1" t="s">
        <v>915</v>
      </c>
      <c r="I270" s="1" t="s">
        <v>76</v>
      </c>
      <c r="J270" s="3">
        <v>200001</v>
      </c>
      <c r="K270" s="3">
        <v>0</v>
      </c>
      <c r="L270" s="3">
        <f t="shared" si="17"/>
        <v>200001</v>
      </c>
      <c r="M270" s="1" t="s">
        <v>40</v>
      </c>
      <c r="N270" s="88">
        <v>73135176</v>
      </c>
      <c r="O270" s="1" t="s">
        <v>560</v>
      </c>
      <c r="P270" s="1" t="s">
        <v>79</v>
      </c>
      <c r="Q270" s="1" t="s">
        <v>80</v>
      </c>
      <c r="R270" s="1" t="s">
        <v>43</v>
      </c>
      <c r="S270" s="1" t="s">
        <v>43</v>
      </c>
      <c r="T270" s="3">
        <v>0</v>
      </c>
      <c r="U270" s="1" t="s">
        <v>44</v>
      </c>
      <c r="V270" s="1" t="s">
        <v>45</v>
      </c>
      <c r="W270" s="1" t="s">
        <v>915</v>
      </c>
      <c r="X270" s="1" t="s">
        <v>46</v>
      </c>
      <c r="Y270" s="1" t="s">
        <v>81</v>
      </c>
      <c r="Z270" s="1" t="s">
        <v>1172</v>
      </c>
      <c r="AA270" s="1" t="s">
        <v>83</v>
      </c>
      <c r="AB270" s="1" t="s">
        <v>952</v>
      </c>
      <c r="AC270" s="1" t="s">
        <v>51</v>
      </c>
      <c r="AD270" s="1" t="s">
        <v>1172</v>
      </c>
      <c r="AE270" s="1" t="s">
        <v>37</v>
      </c>
      <c r="AF270">
        <f t="shared" si="18"/>
        <v>2022</v>
      </c>
      <c r="AG270" t="str">
        <f t="shared" si="19"/>
        <v>jun</v>
      </c>
      <c r="AH270" t="s">
        <v>215</v>
      </c>
      <c r="AI270" t="s">
        <v>2197</v>
      </c>
    </row>
    <row r="271" spans="1:35" hidden="1" x14ac:dyDescent="0.25">
      <c r="A271" s="1" t="s">
        <v>33</v>
      </c>
      <c r="B271" s="1" t="s">
        <v>34</v>
      </c>
      <c r="C271" s="2">
        <v>44742</v>
      </c>
      <c r="D271" s="42" t="str">
        <f t="shared" si="16"/>
        <v>2022</v>
      </c>
      <c r="E271" s="1" t="s">
        <v>73</v>
      </c>
      <c r="F271" s="1" t="s">
        <v>74</v>
      </c>
      <c r="G271" s="1" t="s">
        <v>37</v>
      </c>
      <c r="H271" s="1" t="s">
        <v>915</v>
      </c>
      <c r="I271" s="1" t="s">
        <v>76</v>
      </c>
      <c r="J271" s="3">
        <v>188922</v>
      </c>
      <c r="K271" s="3">
        <v>0</v>
      </c>
      <c r="L271" s="3">
        <f t="shared" si="17"/>
        <v>188922</v>
      </c>
      <c r="M271" s="1" t="s">
        <v>40</v>
      </c>
      <c r="N271" s="88">
        <v>73143059</v>
      </c>
      <c r="O271" s="1" t="s">
        <v>409</v>
      </c>
      <c r="P271" s="1" t="s">
        <v>79</v>
      </c>
      <c r="Q271" s="1" t="s">
        <v>80</v>
      </c>
      <c r="R271" s="1" t="s">
        <v>43</v>
      </c>
      <c r="S271" s="1" t="s">
        <v>43</v>
      </c>
      <c r="T271" s="3">
        <v>0</v>
      </c>
      <c r="U271" s="1" t="s">
        <v>44</v>
      </c>
      <c r="V271" s="1" t="s">
        <v>45</v>
      </c>
      <c r="W271" s="1" t="s">
        <v>915</v>
      </c>
      <c r="X271" s="1" t="s">
        <v>46</v>
      </c>
      <c r="Y271" s="1" t="s">
        <v>81</v>
      </c>
      <c r="Z271" s="1" t="s">
        <v>1172</v>
      </c>
      <c r="AA271" s="1" t="s">
        <v>83</v>
      </c>
      <c r="AB271" s="1" t="s">
        <v>952</v>
      </c>
      <c r="AC271" s="1" t="s">
        <v>51</v>
      </c>
      <c r="AD271" s="1" t="s">
        <v>1172</v>
      </c>
      <c r="AE271" s="1" t="s">
        <v>37</v>
      </c>
      <c r="AF271">
        <f t="shared" si="18"/>
        <v>2022</v>
      </c>
      <c r="AG271" t="str">
        <f t="shared" si="19"/>
        <v>jun</v>
      </c>
      <c r="AH271" t="s">
        <v>63</v>
      </c>
      <c r="AI271" t="s">
        <v>2197</v>
      </c>
    </row>
    <row r="272" spans="1:35" hidden="1" x14ac:dyDescent="0.25">
      <c r="A272" s="1" t="s">
        <v>33</v>
      </c>
      <c r="B272" s="1" t="s">
        <v>34</v>
      </c>
      <c r="C272" s="2">
        <v>44742</v>
      </c>
      <c r="D272" s="42" t="str">
        <f t="shared" si="16"/>
        <v>2022</v>
      </c>
      <c r="E272" s="1" t="s">
        <v>73</v>
      </c>
      <c r="F272" s="1" t="s">
        <v>74</v>
      </c>
      <c r="G272" s="1" t="s">
        <v>37</v>
      </c>
      <c r="H272" s="1" t="s">
        <v>915</v>
      </c>
      <c r="I272" s="1" t="s">
        <v>76</v>
      </c>
      <c r="J272" s="3">
        <v>66667</v>
      </c>
      <c r="K272" s="3">
        <v>0</v>
      </c>
      <c r="L272" s="3">
        <f t="shared" si="17"/>
        <v>66667</v>
      </c>
      <c r="M272" s="1" t="s">
        <v>40</v>
      </c>
      <c r="N272" s="88">
        <v>1047391146</v>
      </c>
      <c r="O272" s="1" t="s">
        <v>574</v>
      </c>
      <c r="P272" s="1" t="s">
        <v>79</v>
      </c>
      <c r="Q272" s="1" t="s">
        <v>80</v>
      </c>
      <c r="R272" s="1" t="s">
        <v>43</v>
      </c>
      <c r="S272" s="1" t="s">
        <v>43</v>
      </c>
      <c r="T272" s="3">
        <v>0</v>
      </c>
      <c r="U272" s="1" t="s">
        <v>44</v>
      </c>
      <c r="V272" s="1" t="s">
        <v>45</v>
      </c>
      <c r="W272" s="1" t="s">
        <v>915</v>
      </c>
      <c r="X272" s="1" t="s">
        <v>46</v>
      </c>
      <c r="Y272" s="1" t="s">
        <v>81</v>
      </c>
      <c r="Z272" s="1" t="s">
        <v>1172</v>
      </c>
      <c r="AA272" s="1" t="s">
        <v>83</v>
      </c>
      <c r="AB272" s="1" t="s">
        <v>952</v>
      </c>
      <c r="AC272" s="1" t="s">
        <v>51</v>
      </c>
      <c r="AD272" s="1" t="s">
        <v>1172</v>
      </c>
      <c r="AE272" s="1" t="s">
        <v>37</v>
      </c>
      <c r="AF272">
        <f t="shared" si="18"/>
        <v>2022</v>
      </c>
      <c r="AG272" t="str">
        <f t="shared" si="19"/>
        <v>jun</v>
      </c>
      <c r="AH272" t="s">
        <v>55</v>
      </c>
      <c r="AI272" t="s">
        <v>2192</v>
      </c>
    </row>
    <row r="273" spans="1:35" hidden="1" x14ac:dyDescent="0.25">
      <c r="A273" s="1" t="s">
        <v>33</v>
      </c>
      <c r="B273" s="1" t="s">
        <v>34</v>
      </c>
      <c r="C273" s="2">
        <v>44742</v>
      </c>
      <c r="D273" s="42" t="str">
        <f t="shared" si="16"/>
        <v>2022</v>
      </c>
      <c r="E273" s="1" t="s">
        <v>73</v>
      </c>
      <c r="F273" s="1" t="s">
        <v>74</v>
      </c>
      <c r="G273" s="1" t="s">
        <v>37</v>
      </c>
      <c r="H273" s="1" t="s">
        <v>915</v>
      </c>
      <c r="I273" s="1" t="s">
        <v>76</v>
      </c>
      <c r="J273" s="3">
        <v>100000</v>
      </c>
      <c r="K273" s="3">
        <v>0</v>
      </c>
      <c r="L273" s="3">
        <f t="shared" si="17"/>
        <v>100000</v>
      </c>
      <c r="M273" s="1" t="s">
        <v>40</v>
      </c>
      <c r="N273" s="88">
        <v>73106822</v>
      </c>
      <c r="O273" s="1" t="s">
        <v>465</v>
      </c>
      <c r="P273" s="1" t="s">
        <v>79</v>
      </c>
      <c r="Q273" s="1" t="s">
        <v>80</v>
      </c>
      <c r="R273" s="1" t="s">
        <v>43</v>
      </c>
      <c r="S273" s="1" t="s">
        <v>43</v>
      </c>
      <c r="T273" s="3">
        <v>0</v>
      </c>
      <c r="U273" s="1" t="s">
        <v>44</v>
      </c>
      <c r="V273" s="1" t="s">
        <v>45</v>
      </c>
      <c r="W273" s="1" t="s">
        <v>915</v>
      </c>
      <c r="X273" s="1" t="s">
        <v>46</v>
      </c>
      <c r="Y273" s="1" t="s">
        <v>81</v>
      </c>
      <c r="Z273" s="1" t="s">
        <v>1172</v>
      </c>
      <c r="AA273" s="1" t="s">
        <v>83</v>
      </c>
      <c r="AB273" s="1" t="s">
        <v>952</v>
      </c>
      <c r="AC273" s="1" t="s">
        <v>51</v>
      </c>
      <c r="AD273" s="1" t="s">
        <v>1172</v>
      </c>
      <c r="AE273" s="1" t="s">
        <v>37</v>
      </c>
      <c r="AF273">
        <f t="shared" si="18"/>
        <v>2022</v>
      </c>
      <c r="AG273" t="str">
        <f t="shared" si="19"/>
        <v>jun</v>
      </c>
      <c r="AH273" t="s">
        <v>63</v>
      </c>
      <c r="AI273" t="s">
        <v>2192</v>
      </c>
    </row>
    <row r="274" spans="1:35" hidden="1" x14ac:dyDescent="0.25">
      <c r="A274" s="1" t="s">
        <v>33</v>
      </c>
      <c r="B274" s="1" t="s">
        <v>34</v>
      </c>
      <c r="C274" s="2">
        <v>44742</v>
      </c>
      <c r="D274" s="42" t="str">
        <f t="shared" si="16"/>
        <v>2022</v>
      </c>
      <c r="E274" s="1" t="s">
        <v>73</v>
      </c>
      <c r="F274" s="1" t="s">
        <v>74</v>
      </c>
      <c r="G274" s="1" t="s">
        <v>37</v>
      </c>
      <c r="H274" s="1" t="s">
        <v>915</v>
      </c>
      <c r="I274" s="1" t="s">
        <v>76</v>
      </c>
      <c r="J274" s="3">
        <v>41907</v>
      </c>
      <c r="K274" s="3">
        <v>0</v>
      </c>
      <c r="L274" s="3">
        <f t="shared" si="17"/>
        <v>41907</v>
      </c>
      <c r="M274" s="1" t="s">
        <v>40</v>
      </c>
      <c r="N274" s="88">
        <v>73108745</v>
      </c>
      <c r="O274" s="1" t="s">
        <v>142</v>
      </c>
      <c r="P274" s="1" t="s">
        <v>79</v>
      </c>
      <c r="Q274" s="1" t="s">
        <v>80</v>
      </c>
      <c r="R274" s="1" t="s">
        <v>43</v>
      </c>
      <c r="S274" s="1" t="s">
        <v>43</v>
      </c>
      <c r="T274" s="3">
        <v>0</v>
      </c>
      <c r="U274" s="1" t="s">
        <v>44</v>
      </c>
      <c r="V274" s="1" t="s">
        <v>45</v>
      </c>
      <c r="W274" s="1" t="s">
        <v>915</v>
      </c>
      <c r="X274" s="1" t="s">
        <v>46</v>
      </c>
      <c r="Y274" s="1" t="s">
        <v>81</v>
      </c>
      <c r="Z274" s="1" t="s">
        <v>1172</v>
      </c>
      <c r="AA274" s="1" t="s">
        <v>83</v>
      </c>
      <c r="AB274" s="1" t="s">
        <v>952</v>
      </c>
      <c r="AC274" s="1" t="s">
        <v>51</v>
      </c>
      <c r="AD274" s="1" t="s">
        <v>1172</v>
      </c>
      <c r="AE274" s="1" t="s">
        <v>37</v>
      </c>
      <c r="AF274">
        <f t="shared" si="18"/>
        <v>2022</v>
      </c>
      <c r="AG274" t="str">
        <f t="shared" si="19"/>
        <v>jun</v>
      </c>
      <c r="AH274" t="s">
        <v>55</v>
      </c>
      <c r="AI274" t="s">
        <v>2192</v>
      </c>
    </row>
    <row r="275" spans="1:35" hidden="1" x14ac:dyDescent="0.25">
      <c r="A275" s="1" t="s">
        <v>33</v>
      </c>
      <c r="B275" s="1" t="s">
        <v>34</v>
      </c>
      <c r="C275" s="2">
        <v>44742</v>
      </c>
      <c r="D275" s="42" t="str">
        <f t="shared" si="16"/>
        <v>2022</v>
      </c>
      <c r="E275" s="1" t="s">
        <v>73</v>
      </c>
      <c r="F275" s="1" t="s">
        <v>74</v>
      </c>
      <c r="G275" s="1" t="s">
        <v>37</v>
      </c>
      <c r="H275" s="1" t="s">
        <v>915</v>
      </c>
      <c r="I275" s="1" t="s">
        <v>76</v>
      </c>
      <c r="J275" s="3">
        <v>33335</v>
      </c>
      <c r="K275" s="3">
        <v>0</v>
      </c>
      <c r="L275" s="3">
        <f t="shared" si="17"/>
        <v>33335</v>
      </c>
      <c r="M275" s="1" t="s">
        <v>40</v>
      </c>
      <c r="N275" s="88">
        <v>73121602</v>
      </c>
      <c r="O275" s="1" t="s">
        <v>353</v>
      </c>
      <c r="P275" s="1" t="s">
        <v>79</v>
      </c>
      <c r="Q275" s="1" t="s">
        <v>80</v>
      </c>
      <c r="R275" s="1" t="s">
        <v>43</v>
      </c>
      <c r="S275" s="1" t="s">
        <v>43</v>
      </c>
      <c r="T275" s="3">
        <v>0</v>
      </c>
      <c r="U275" s="1" t="s">
        <v>44</v>
      </c>
      <c r="V275" s="1" t="s">
        <v>45</v>
      </c>
      <c r="W275" s="1" t="s">
        <v>915</v>
      </c>
      <c r="X275" s="1" t="s">
        <v>46</v>
      </c>
      <c r="Y275" s="1" t="s">
        <v>81</v>
      </c>
      <c r="Z275" s="1" t="s">
        <v>1172</v>
      </c>
      <c r="AA275" s="1" t="s">
        <v>83</v>
      </c>
      <c r="AB275" s="1" t="s">
        <v>952</v>
      </c>
      <c r="AC275" s="1" t="s">
        <v>51</v>
      </c>
      <c r="AD275" s="1" t="s">
        <v>1172</v>
      </c>
      <c r="AE275" s="1" t="s">
        <v>37</v>
      </c>
      <c r="AF275">
        <f t="shared" si="18"/>
        <v>2022</v>
      </c>
      <c r="AG275" t="str">
        <f t="shared" si="19"/>
        <v>jun</v>
      </c>
      <c r="AH275" t="s">
        <v>63</v>
      </c>
      <c r="AI275" t="s">
        <v>2192</v>
      </c>
    </row>
    <row r="276" spans="1:35" hidden="1" x14ac:dyDescent="0.25">
      <c r="A276" s="1" t="s">
        <v>33</v>
      </c>
      <c r="B276" s="1" t="s">
        <v>34</v>
      </c>
      <c r="C276" s="2">
        <v>44742</v>
      </c>
      <c r="D276" s="42" t="str">
        <f t="shared" si="16"/>
        <v>2022</v>
      </c>
      <c r="E276" s="1" t="s">
        <v>73</v>
      </c>
      <c r="F276" s="1" t="s">
        <v>74</v>
      </c>
      <c r="G276" s="1" t="s">
        <v>37</v>
      </c>
      <c r="H276" s="1" t="s">
        <v>915</v>
      </c>
      <c r="I276" s="1" t="s">
        <v>76</v>
      </c>
      <c r="J276" s="3">
        <v>114820</v>
      </c>
      <c r="K276" s="3">
        <v>0</v>
      </c>
      <c r="L276" s="3">
        <f t="shared" si="17"/>
        <v>114820</v>
      </c>
      <c r="M276" s="1" t="s">
        <v>40</v>
      </c>
      <c r="N276" s="88">
        <v>73131436</v>
      </c>
      <c r="O276" s="1" t="s">
        <v>153</v>
      </c>
      <c r="P276" s="1" t="s">
        <v>79</v>
      </c>
      <c r="Q276" s="1" t="s">
        <v>80</v>
      </c>
      <c r="R276" s="1" t="s">
        <v>43</v>
      </c>
      <c r="S276" s="1" t="s">
        <v>43</v>
      </c>
      <c r="T276" s="3">
        <v>0</v>
      </c>
      <c r="U276" s="1" t="s">
        <v>44</v>
      </c>
      <c r="V276" s="1" t="s">
        <v>45</v>
      </c>
      <c r="W276" s="1" t="s">
        <v>915</v>
      </c>
      <c r="X276" s="1" t="s">
        <v>46</v>
      </c>
      <c r="Y276" s="1" t="s">
        <v>81</v>
      </c>
      <c r="Z276" s="1" t="s">
        <v>1172</v>
      </c>
      <c r="AA276" s="1" t="s">
        <v>83</v>
      </c>
      <c r="AB276" s="1" t="s">
        <v>952</v>
      </c>
      <c r="AC276" s="1" t="s">
        <v>51</v>
      </c>
      <c r="AD276" s="1" t="s">
        <v>1172</v>
      </c>
      <c r="AE276" s="1" t="s">
        <v>37</v>
      </c>
      <c r="AF276">
        <f t="shared" si="18"/>
        <v>2022</v>
      </c>
      <c r="AG276" t="str">
        <f t="shared" si="19"/>
        <v>jun</v>
      </c>
      <c r="AH276" t="s">
        <v>68</v>
      </c>
      <c r="AI276" t="s">
        <v>2192</v>
      </c>
    </row>
    <row r="277" spans="1:35" hidden="1" x14ac:dyDescent="0.25">
      <c r="A277" s="1" t="s">
        <v>33</v>
      </c>
      <c r="B277" s="1" t="s">
        <v>34</v>
      </c>
      <c r="C277" s="2">
        <v>44742</v>
      </c>
      <c r="D277" s="42" t="str">
        <f t="shared" si="16"/>
        <v>2022</v>
      </c>
      <c r="E277" s="1" t="s">
        <v>73</v>
      </c>
      <c r="F277" s="1" t="s">
        <v>74</v>
      </c>
      <c r="G277" s="1" t="s">
        <v>37</v>
      </c>
      <c r="H277" s="1" t="s">
        <v>915</v>
      </c>
      <c r="I277" s="1" t="s">
        <v>76</v>
      </c>
      <c r="J277" s="3">
        <v>38002</v>
      </c>
      <c r="K277" s="3">
        <v>0</v>
      </c>
      <c r="L277" s="3">
        <f t="shared" si="17"/>
        <v>38002</v>
      </c>
      <c r="M277" s="1" t="s">
        <v>40</v>
      </c>
      <c r="N277" s="88">
        <v>73212587</v>
      </c>
      <c r="O277" s="1" t="s">
        <v>441</v>
      </c>
      <c r="P277" s="1" t="s">
        <v>79</v>
      </c>
      <c r="Q277" s="1" t="s">
        <v>80</v>
      </c>
      <c r="R277" s="1" t="s">
        <v>43</v>
      </c>
      <c r="S277" s="1" t="s">
        <v>43</v>
      </c>
      <c r="T277" s="3">
        <v>0</v>
      </c>
      <c r="U277" s="1" t="s">
        <v>44</v>
      </c>
      <c r="V277" s="1" t="s">
        <v>45</v>
      </c>
      <c r="W277" s="1" t="s">
        <v>915</v>
      </c>
      <c r="X277" s="1" t="s">
        <v>46</v>
      </c>
      <c r="Y277" s="1" t="s">
        <v>81</v>
      </c>
      <c r="Z277" s="1" t="s">
        <v>1172</v>
      </c>
      <c r="AA277" s="1" t="s">
        <v>83</v>
      </c>
      <c r="AB277" s="1" t="s">
        <v>952</v>
      </c>
      <c r="AC277" s="1" t="s">
        <v>51</v>
      </c>
      <c r="AD277" s="1" t="s">
        <v>1172</v>
      </c>
      <c r="AE277" s="1" t="s">
        <v>37</v>
      </c>
      <c r="AF277">
        <f t="shared" si="18"/>
        <v>2022</v>
      </c>
      <c r="AG277" t="str">
        <f t="shared" si="19"/>
        <v>jun</v>
      </c>
      <c r="AH277" t="s">
        <v>63</v>
      </c>
      <c r="AI277" t="s">
        <v>2192</v>
      </c>
    </row>
    <row r="278" spans="1:35" hidden="1" x14ac:dyDescent="0.25">
      <c r="A278" s="1" t="s">
        <v>33</v>
      </c>
      <c r="B278" s="1" t="s">
        <v>34</v>
      </c>
      <c r="C278" s="2">
        <v>44742</v>
      </c>
      <c r="D278" s="42" t="str">
        <f t="shared" si="16"/>
        <v>2022</v>
      </c>
      <c r="E278" s="1" t="s">
        <v>73</v>
      </c>
      <c r="F278" s="1" t="s">
        <v>74</v>
      </c>
      <c r="G278" s="1" t="s">
        <v>37</v>
      </c>
      <c r="H278" s="1" t="s">
        <v>915</v>
      </c>
      <c r="I278" s="1" t="s">
        <v>76</v>
      </c>
      <c r="J278" s="3">
        <v>37666</v>
      </c>
      <c r="K278" s="3">
        <v>0</v>
      </c>
      <c r="L278" s="3">
        <f t="shared" si="17"/>
        <v>37666</v>
      </c>
      <c r="M278" s="1" t="s">
        <v>40</v>
      </c>
      <c r="N278" s="88">
        <v>8854897</v>
      </c>
      <c r="O278" s="1" t="s">
        <v>157</v>
      </c>
      <c r="P278" s="1" t="s">
        <v>79</v>
      </c>
      <c r="Q278" s="1" t="s">
        <v>80</v>
      </c>
      <c r="R278" s="1" t="s">
        <v>43</v>
      </c>
      <c r="S278" s="1" t="s">
        <v>43</v>
      </c>
      <c r="T278" s="3">
        <v>0</v>
      </c>
      <c r="U278" s="1" t="s">
        <v>44</v>
      </c>
      <c r="V278" s="1" t="s">
        <v>45</v>
      </c>
      <c r="W278" s="1" t="s">
        <v>915</v>
      </c>
      <c r="X278" s="1" t="s">
        <v>46</v>
      </c>
      <c r="Y278" s="1" t="s">
        <v>81</v>
      </c>
      <c r="Z278" s="1" t="s">
        <v>1172</v>
      </c>
      <c r="AA278" s="1" t="s">
        <v>83</v>
      </c>
      <c r="AB278" s="1" t="s">
        <v>952</v>
      </c>
      <c r="AC278" s="1" t="s">
        <v>51</v>
      </c>
      <c r="AD278" s="1" t="s">
        <v>1172</v>
      </c>
      <c r="AE278" s="1" t="s">
        <v>37</v>
      </c>
      <c r="AF278">
        <f t="shared" si="18"/>
        <v>2022</v>
      </c>
      <c r="AG278" t="str">
        <f t="shared" si="19"/>
        <v>jun</v>
      </c>
      <c r="AH278" t="s">
        <v>68</v>
      </c>
      <c r="AI278" t="s">
        <v>2192</v>
      </c>
    </row>
    <row r="279" spans="1:35" hidden="1" x14ac:dyDescent="0.25">
      <c r="A279" s="1" t="s">
        <v>33</v>
      </c>
      <c r="B279" s="1" t="s">
        <v>34</v>
      </c>
      <c r="C279" s="2">
        <v>44742</v>
      </c>
      <c r="D279" s="42" t="str">
        <f t="shared" si="16"/>
        <v>2022</v>
      </c>
      <c r="E279" s="1" t="s">
        <v>73</v>
      </c>
      <c r="F279" s="1" t="s">
        <v>74</v>
      </c>
      <c r="G279" s="1" t="s">
        <v>37</v>
      </c>
      <c r="H279" s="1" t="s">
        <v>915</v>
      </c>
      <c r="I279" s="1" t="s">
        <v>76</v>
      </c>
      <c r="J279" s="3">
        <v>333334</v>
      </c>
      <c r="K279" s="3">
        <v>0</v>
      </c>
      <c r="L279" s="3">
        <f t="shared" si="17"/>
        <v>333334</v>
      </c>
      <c r="M279" s="1" t="s">
        <v>40</v>
      </c>
      <c r="N279" s="88">
        <v>73109356</v>
      </c>
      <c r="O279" s="1" t="s">
        <v>118</v>
      </c>
      <c r="P279" s="1" t="s">
        <v>79</v>
      </c>
      <c r="Q279" s="1" t="s">
        <v>80</v>
      </c>
      <c r="R279" s="1" t="s">
        <v>43</v>
      </c>
      <c r="S279" s="1" t="s">
        <v>43</v>
      </c>
      <c r="T279" s="3">
        <v>0</v>
      </c>
      <c r="U279" s="1" t="s">
        <v>44</v>
      </c>
      <c r="V279" s="1" t="s">
        <v>45</v>
      </c>
      <c r="W279" s="1" t="s">
        <v>915</v>
      </c>
      <c r="X279" s="1" t="s">
        <v>46</v>
      </c>
      <c r="Y279" s="1" t="s">
        <v>81</v>
      </c>
      <c r="Z279" s="1" t="s">
        <v>1172</v>
      </c>
      <c r="AA279" s="1" t="s">
        <v>83</v>
      </c>
      <c r="AB279" s="1" t="s">
        <v>952</v>
      </c>
      <c r="AC279" s="1" t="s">
        <v>51</v>
      </c>
      <c r="AD279" s="1" t="s">
        <v>1172</v>
      </c>
      <c r="AE279" s="1" t="s">
        <v>37</v>
      </c>
      <c r="AF279">
        <f t="shared" si="18"/>
        <v>2022</v>
      </c>
      <c r="AG279" t="str">
        <f t="shared" si="19"/>
        <v>jun</v>
      </c>
      <c r="AH279" t="s">
        <v>55</v>
      </c>
      <c r="AI279" t="s">
        <v>2193</v>
      </c>
    </row>
    <row r="280" spans="1:35" hidden="1" x14ac:dyDescent="0.25">
      <c r="A280" s="1" t="s">
        <v>33</v>
      </c>
      <c r="B280" s="1" t="s">
        <v>34</v>
      </c>
      <c r="C280" s="2">
        <v>44742</v>
      </c>
      <c r="D280" s="42" t="str">
        <f t="shared" si="16"/>
        <v>2022</v>
      </c>
      <c r="E280" s="1" t="s">
        <v>73</v>
      </c>
      <c r="F280" s="1" t="s">
        <v>74</v>
      </c>
      <c r="G280" s="1" t="s">
        <v>37</v>
      </c>
      <c r="H280" s="1" t="s">
        <v>915</v>
      </c>
      <c r="I280" s="1" t="s">
        <v>76</v>
      </c>
      <c r="J280" s="3">
        <v>37603</v>
      </c>
      <c r="K280" s="3">
        <v>0</v>
      </c>
      <c r="L280" s="3">
        <f t="shared" si="17"/>
        <v>37603</v>
      </c>
      <c r="M280" s="1" t="s">
        <v>40</v>
      </c>
      <c r="N280" s="88">
        <v>73185562</v>
      </c>
      <c r="O280" s="1" t="s">
        <v>805</v>
      </c>
      <c r="P280" s="1" t="s">
        <v>79</v>
      </c>
      <c r="Q280" s="1" t="s">
        <v>80</v>
      </c>
      <c r="R280" s="1" t="s">
        <v>43</v>
      </c>
      <c r="S280" s="1" t="s">
        <v>43</v>
      </c>
      <c r="T280" s="3">
        <v>0</v>
      </c>
      <c r="U280" s="1" t="s">
        <v>44</v>
      </c>
      <c r="V280" s="1" t="s">
        <v>45</v>
      </c>
      <c r="W280" s="1" t="s">
        <v>915</v>
      </c>
      <c r="X280" s="1" t="s">
        <v>46</v>
      </c>
      <c r="Y280" s="1" t="s">
        <v>81</v>
      </c>
      <c r="Z280" s="1" t="s">
        <v>1172</v>
      </c>
      <c r="AA280" s="1" t="s">
        <v>83</v>
      </c>
      <c r="AB280" s="1" t="s">
        <v>952</v>
      </c>
      <c r="AC280" s="1" t="s">
        <v>51</v>
      </c>
      <c r="AD280" s="1" t="s">
        <v>1172</v>
      </c>
      <c r="AE280" s="1" t="s">
        <v>37</v>
      </c>
      <c r="AF280">
        <f t="shared" si="18"/>
        <v>2022</v>
      </c>
      <c r="AG280" t="str">
        <f t="shared" si="19"/>
        <v>jun</v>
      </c>
      <c r="AH280" t="s">
        <v>55</v>
      </c>
      <c r="AI280" t="s">
        <v>2193</v>
      </c>
    </row>
    <row r="281" spans="1:35" hidden="1" x14ac:dyDescent="0.25">
      <c r="A281" s="1" t="s">
        <v>33</v>
      </c>
      <c r="B281" s="1" t="s">
        <v>34</v>
      </c>
      <c r="C281" s="2">
        <v>44742</v>
      </c>
      <c r="D281" s="42" t="str">
        <f t="shared" si="16"/>
        <v>2022</v>
      </c>
      <c r="E281" s="1" t="s">
        <v>73</v>
      </c>
      <c r="F281" s="1" t="s">
        <v>74</v>
      </c>
      <c r="G281" s="1" t="s">
        <v>37</v>
      </c>
      <c r="H281" s="1" t="s">
        <v>915</v>
      </c>
      <c r="I281" s="1" t="s">
        <v>76</v>
      </c>
      <c r="J281" s="3">
        <v>111314</v>
      </c>
      <c r="K281" s="3">
        <v>0</v>
      </c>
      <c r="L281" s="3">
        <f t="shared" si="17"/>
        <v>111314</v>
      </c>
      <c r="M281" s="1" t="s">
        <v>40</v>
      </c>
      <c r="N281" s="88">
        <v>7960227</v>
      </c>
      <c r="O281" s="1" t="s">
        <v>847</v>
      </c>
      <c r="P281" s="1" t="s">
        <v>79</v>
      </c>
      <c r="Q281" s="1" t="s">
        <v>80</v>
      </c>
      <c r="R281" s="1" t="s">
        <v>43</v>
      </c>
      <c r="S281" s="1" t="s">
        <v>43</v>
      </c>
      <c r="T281" s="3">
        <v>0</v>
      </c>
      <c r="U281" s="1" t="s">
        <v>44</v>
      </c>
      <c r="V281" s="1" t="s">
        <v>45</v>
      </c>
      <c r="W281" s="1" t="s">
        <v>915</v>
      </c>
      <c r="X281" s="1" t="s">
        <v>46</v>
      </c>
      <c r="Y281" s="1" t="s">
        <v>81</v>
      </c>
      <c r="Z281" s="1" t="s">
        <v>1172</v>
      </c>
      <c r="AA281" s="1" t="s">
        <v>83</v>
      </c>
      <c r="AB281" s="1" t="s">
        <v>952</v>
      </c>
      <c r="AC281" s="1" t="s">
        <v>51</v>
      </c>
      <c r="AD281" s="1" t="s">
        <v>1172</v>
      </c>
      <c r="AE281" s="1" t="s">
        <v>37</v>
      </c>
      <c r="AF281">
        <f t="shared" si="18"/>
        <v>2022</v>
      </c>
      <c r="AG281" t="str">
        <f t="shared" si="19"/>
        <v>jun</v>
      </c>
      <c r="AH281" t="s">
        <v>42</v>
      </c>
      <c r="AI281" t="s">
        <v>2198</v>
      </c>
    </row>
    <row r="282" spans="1:35" hidden="1" x14ac:dyDescent="0.25">
      <c r="A282" s="1" t="s">
        <v>33</v>
      </c>
      <c r="B282" s="1" t="s">
        <v>34</v>
      </c>
      <c r="C282" s="2">
        <v>44742</v>
      </c>
      <c r="D282" s="42" t="str">
        <f t="shared" si="16"/>
        <v>2022</v>
      </c>
      <c r="E282" s="1" t="s">
        <v>73</v>
      </c>
      <c r="F282" s="1" t="s">
        <v>74</v>
      </c>
      <c r="G282" s="1" t="s">
        <v>37</v>
      </c>
      <c r="H282" s="1" t="s">
        <v>915</v>
      </c>
      <c r="I282" s="1" t="s">
        <v>76</v>
      </c>
      <c r="J282" s="3">
        <v>33334</v>
      </c>
      <c r="K282" s="3">
        <v>0</v>
      </c>
      <c r="L282" s="3">
        <f t="shared" si="17"/>
        <v>33334</v>
      </c>
      <c r="M282" s="1" t="s">
        <v>40</v>
      </c>
      <c r="N282" s="88">
        <v>1047486552</v>
      </c>
      <c r="O282" s="1" t="s">
        <v>672</v>
      </c>
      <c r="P282" s="1" t="s">
        <v>79</v>
      </c>
      <c r="Q282" s="1" t="s">
        <v>80</v>
      </c>
      <c r="R282" s="1" t="s">
        <v>43</v>
      </c>
      <c r="S282" s="1" t="s">
        <v>43</v>
      </c>
      <c r="T282" s="3">
        <v>0</v>
      </c>
      <c r="U282" s="1" t="s">
        <v>44</v>
      </c>
      <c r="V282" s="1" t="s">
        <v>45</v>
      </c>
      <c r="W282" s="1" t="s">
        <v>915</v>
      </c>
      <c r="X282" s="1" t="s">
        <v>46</v>
      </c>
      <c r="Y282" s="1" t="s">
        <v>81</v>
      </c>
      <c r="Z282" s="1" t="s">
        <v>1172</v>
      </c>
      <c r="AA282" s="1" t="s">
        <v>83</v>
      </c>
      <c r="AB282" s="1" t="s">
        <v>952</v>
      </c>
      <c r="AC282" s="1" t="s">
        <v>51</v>
      </c>
      <c r="AD282" s="1" t="s">
        <v>1172</v>
      </c>
      <c r="AE282" s="1" t="s">
        <v>37</v>
      </c>
      <c r="AF282">
        <f t="shared" si="18"/>
        <v>2022</v>
      </c>
      <c r="AG282" t="str">
        <f t="shared" si="19"/>
        <v>jun</v>
      </c>
      <c r="AH282" t="s">
        <v>55</v>
      </c>
      <c r="AI282" t="s">
        <v>2195</v>
      </c>
    </row>
    <row r="283" spans="1:35" hidden="1" x14ac:dyDescent="0.25">
      <c r="A283" s="1" t="s">
        <v>33</v>
      </c>
      <c r="B283" s="1" t="s">
        <v>34</v>
      </c>
      <c r="C283" s="2">
        <v>44742</v>
      </c>
      <c r="D283" s="42" t="str">
        <f t="shared" si="16"/>
        <v>2022</v>
      </c>
      <c r="E283" s="1" t="s">
        <v>73</v>
      </c>
      <c r="F283" s="1" t="s">
        <v>74</v>
      </c>
      <c r="G283" s="1" t="s">
        <v>37</v>
      </c>
      <c r="H283" s="1" t="s">
        <v>915</v>
      </c>
      <c r="I283" s="1" t="s">
        <v>76</v>
      </c>
      <c r="J283" s="3">
        <v>280423</v>
      </c>
      <c r="K283" s="3">
        <v>0</v>
      </c>
      <c r="L283" s="3">
        <f t="shared" si="17"/>
        <v>280423</v>
      </c>
      <c r="M283" s="1" t="s">
        <v>40</v>
      </c>
      <c r="N283" s="88">
        <v>30873721</v>
      </c>
      <c r="O283" s="1" t="s">
        <v>126</v>
      </c>
      <c r="P283" s="1" t="s">
        <v>79</v>
      </c>
      <c r="Q283" s="1" t="s">
        <v>80</v>
      </c>
      <c r="R283" s="1" t="s">
        <v>43</v>
      </c>
      <c r="S283" s="1" t="s">
        <v>43</v>
      </c>
      <c r="T283" s="3">
        <v>0</v>
      </c>
      <c r="U283" s="1" t="s">
        <v>44</v>
      </c>
      <c r="V283" s="1" t="s">
        <v>45</v>
      </c>
      <c r="W283" s="1" t="s">
        <v>915</v>
      </c>
      <c r="X283" s="1" t="s">
        <v>46</v>
      </c>
      <c r="Y283" s="1" t="s">
        <v>81</v>
      </c>
      <c r="Z283" s="1" t="s">
        <v>1172</v>
      </c>
      <c r="AA283" s="1" t="s">
        <v>83</v>
      </c>
      <c r="AB283" s="1" t="s">
        <v>952</v>
      </c>
      <c r="AC283" s="1" t="s">
        <v>51</v>
      </c>
      <c r="AD283" s="1" t="s">
        <v>1172</v>
      </c>
      <c r="AE283" s="1" t="s">
        <v>37</v>
      </c>
      <c r="AF283">
        <f t="shared" si="18"/>
        <v>2022</v>
      </c>
      <c r="AG283" t="str">
        <f t="shared" si="19"/>
        <v>jun</v>
      </c>
      <c r="AH283" t="s">
        <v>55</v>
      </c>
      <c r="AI283" t="s">
        <v>2196</v>
      </c>
    </row>
    <row r="284" spans="1:35" hidden="1" x14ac:dyDescent="0.25">
      <c r="A284" s="1" t="s">
        <v>33</v>
      </c>
      <c r="B284" s="1" t="s">
        <v>34</v>
      </c>
      <c r="C284" s="2">
        <v>44742</v>
      </c>
      <c r="D284" s="42" t="str">
        <f t="shared" si="16"/>
        <v>2022</v>
      </c>
      <c r="E284" s="1" t="s">
        <v>73</v>
      </c>
      <c r="F284" s="1" t="s">
        <v>74</v>
      </c>
      <c r="G284" s="1" t="s">
        <v>37</v>
      </c>
      <c r="H284" s="1" t="s">
        <v>915</v>
      </c>
      <c r="I284" s="1" t="s">
        <v>76</v>
      </c>
      <c r="J284" s="3">
        <v>33334</v>
      </c>
      <c r="K284" s="3">
        <v>0</v>
      </c>
      <c r="L284" s="3">
        <f t="shared" si="17"/>
        <v>33334</v>
      </c>
      <c r="M284" s="1" t="s">
        <v>40</v>
      </c>
      <c r="N284" s="88">
        <v>9099334</v>
      </c>
      <c r="O284" s="1" t="s">
        <v>602</v>
      </c>
      <c r="P284" s="1" t="s">
        <v>79</v>
      </c>
      <c r="Q284" s="1" t="s">
        <v>80</v>
      </c>
      <c r="R284" s="1" t="s">
        <v>43</v>
      </c>
      <c r="S284" s="1" t="s">
        <v>43</v>
      </c>
      <c r="T284" s="3">
        <v>0</v>
      </c>
      <c r="U284" s="1" t="s">
        <v>44</v>
      </c>
      <c r="V284" s="1" t="s">
        <v>45</v>
      </c>
      <c r="W284" s="1" t="s">
        <v>915</v>
      </c>
      <c r="X284" s="1" t="s">
        <v>46</v>
      </c>
      <c r="Y284" s="1" t="s">
        <v>81</v>
      </c>
      <c r="Z284" s="1" t="s">
        <v>1172</v>
      </c>
      <c r="AA284" s="1" t="s">
        <v>83</v>
      </c>
      <c r="AB284" s="1" t="s">
        <v>952</v>
      </c>
      <c r="AC284" s="1" t="s">
        <v>51</v>
      </c>
      <c r="AD284" s="1" t="s">
        <v>1172</v>
      </c>
      <c r="AE284" s="1" t="s">
        <v>37</v>
      </c>
      <c r="AF284">
        <f t="shared" si="18"/>
        <v>2022</v>
      </c>
      <c r="AG284" t="str">
        <f t="shared" si="19"/>
        <v>jun</v>
      </c>
      <c r="AH284" t="s">
        <v>63</v>
      </c>
      <c r="AI284" t="s">
        <v>2199</v>
      </c>
    </row>
    <row r="285" spans="1:35" hidden="1" x14ac:dyDescent="0.25">
      <c r="A285" s="1" t="s">
        <v>33</v>
      </c>
      <c r="B285" s="1" t="s">
        <v>34</v>
      </c>
      <c r="C285" s="2">
        <v>44742</v>
      </c>
      <c r="D285" s="42" t="str">
        <f t="shared" si="16"/>
        <v>2022</v>
      </c>
      <c r="E285" s="1" t="s">
        <v>73</v>
      </c>
      <c r="F285" s="1" t="s">
        <v>74</v>
      </c>
      <c r="G285" s="1" t="s">
        <v>37</v>
      </c>
      <c r="H285" s="1" t="s">
        <v>915</v>
      </c>
      <c r="I285" s="1" t="s">
        <v>76</v>
      </c>
      <c r="J285" s="3">
        <v>40434</v>
      </c>
      <c r="K285" s="3">
        <v>0</v>
      </c>
      <c r="L285" s="3">
        <f t="shared" si="17"/>
        <v>40434</v>
      </c>
      <c r="M285" s="1" t="s">
        <v>40</v>
      </c>
      <c r="N285" s="88">
        <v>15031546</v>
      </c>
      <c r="O285" s="1" t="s">
        <v>499</v>
      </c>
      <c r="P285" s="1" t="s">
        <v>79</v>
      </c>
      <c r="Q285" s="1" t="s">
        <v>80</v>
      </c>
      <c r="R285" s="1" t="s">
        <v>43</v>
      </c>
      <c r="S285" s="1" t="s">
        <v>43</v>
      </c>
      <c r="T285" s="3">
        <v>0</v>
      </c>
      <c r="U285" s="1" t="s">
        <v>44</v>
      </c>
      <c r="V285" s="1" t="s">
        <v>45</v>
      </c>
      <c r="W285" s="1" t="s">
        <v>915</v>
      </c>
      <c r="X285" s="1" t="s">
        <v>46</v>
      </c>
      <c r="Y285" s="1" t="s">
        <v>81</v>
      </c>
      <c r="Z285" s="1" t="s">
        <v>1172</v>
      </c>
      <c r="AA285" s="1" t="s">
        <v>83</v>
      </c>
      <c r="AB285" s="1" t="s">
        <v>952</v>
      </c>
      <c r="AC285" s="1" t="s">
        <v>51</v>
      </c>
      <c r="AD285" s="1" t="s">
        <v>1172</v>
      </c>
      <c r="AE285" s="1" t="s">
        <v>37</v>
      </c>
      <c r="AF285">
        <f t="shared" si="18"/>
        <v>2022</v>
      </c>
      <c r="AG285" t="str">
        <f t="shared" si="19"/>
        <v>jun</v>
      </c>
      <c r="AH285" t="s">
        <v>68</v>
      </c>
      <c r="AI285" t="s">
        <v>2198</v>
      </c>
    </row>
    <row r="286" spans="1:35" hidden="1" x14ac:dyDescent="0.25">
      <c r="A286" s="1" t="s">
        <v>33</v>
      </c>
      <c r="B286" s="1" t="s">
        <v>34</v>
      </c>
      <c r="C286" s="2">
        <v>44742</v>
      </c>
      <c r="D286" s="42" t="str">
        <f t="shared" si="16"/>
        <v>2022</v>
      </c>
      <c r="E286" s="1" t="s">
        <v>73</v>
      </c>
      <c r="F286" s="1" t="s">
        <v>74</v>
      </c>
      <c r="G286" s="1" t="s">
        <v>37</v>
      </c>
      <c r="H286" s="1" t="s">
        <v>915</v>
      </c>
      <c r="I286" s="1" t="s">
        <v>76</v>
      </c>
      <c r="J286" s="3">
        <v>33334</v>
      </c>
      <c r="K286" s="3">
        <v>0</v>
      </c>
      <c r="L286" s="3">
        <f t="shared" si="17"/>
        <v>33334</v>
      </c>
      <c r="M286" s="1" t="s">
        <v>40</v>
      </c>
      <c r="N286" s="88">
        <v>73169001</v>
      </c>
      <c r="O286" s="1" t="s">
        <v>801</v>
      </c>
      <c r="P286" s="1" t="s">
        <v>79</v>
      </c>
      <c r="Q286" s="1" t="s">
        <v>80</v>
      </c>
      <c r="R286" s="1" t="s">
        <v>43</v>
      </c>
      <c r="S286" s="1" t="s">
        <v>43</v>
      </c>
      <c r="T286" s="3">
        <v>0</v>
      </c>
      <c r="U286" s="1" t="s">
        <v>44</v>
      </c>
      <c r="V286" s="1" t="s">
        <v>45</v>
      </c>
      <c r="W286" s="1" t="s">
        <v>915</v>
      </c>
      <c r="X286" s="1" t="s">
        <v>46</v>
      </c>
      <c r="Y286" s="1" t="s">
        <v>81</v>
      </c>
      <c r="Z286" s="1" t="s">
        <v>1172</v>
      </c>
      <c r="AA286" s="1" t="s">
        <v>83</v>
      </c>
      <c r="AB286" s="1" t="s">
        <v>952</v>
      </c>
      <c r="AC286" s="1" t="s">
        <v>51</v>
      </c>
      <c r="AD286" s="1" t="s">
        <v>1172</v>
      </c>
      <c r="AE286" s="1" t="s">
        <v>37</v>
      </c>
      <c r="AF286">
        <f t="shared" si="18"/>
        <v>2022</v>
      </c>
      <c r="AG286" t="str">
        <f t="shared" si="19"/>
        <v>jun</v>
      </c>
      <c r="AH286" t="s">
        <v>42</v>
      </c>
      <c r="AI286" t="s">
        <v>2197</v>
      </c>
    </row>
    <row r="287" spans="1:35" hidden="1" x14ac:dyDescent="0.25">
      <c r="A287" s="1" t="s">
        <v>33</v>
      </c>
      <c r="B287" s="1" t="s">
        <v>34</v>
      </c>
      <c r="C287" s="2">
        <v>44742</v>
      </c>
      <c r="D287" s="42" t="str">
        <f t="shared" si="16"/>
        <v>2022</v>
      </c>
      <c r="E287" s="1" t="s">
        <v>73</v>
      </c>
      <c r="F287" s="1" t="s">
        <v>74</v>
      </c>
      <c r="G287" s="1" t="s">
        <v>37</v>
      </c>
      <c r="H287" s="1" t="s">
        <v>915</v>
      </c>
      <c r="I287" s="1" t="s">
        <v>76</v>
      </c>
      <c r="J287" s="3">
        <v>34832</v>
      </c>
      <c r="K287" s="3">
        <v>0</v>
      </c>
      <c r="L287" s="3">
        <f t="shared" si="17"/>
        <v>34832</v>
      </c>
      <c r="M287" s="1" t="s">
        <v>40</v>
      </c>
      <c r="N287" s="88">
        <v>1143377774</v>
      </c>
      <c r="O287" s="1" t="s">
        <v>483</v>
      </c>
      <c r="P287" s="1" t="s">
        <v>79</v>
      </c>
      <c r="Q287" s="1" t="s">
        <v>80</v>
      </c>
      <c r="R287" s="1" t="s">
        <v>43</v>
      </c>
      <c r="S287" s="1" t="s">
        <v>43</v>
      </c>
      <c r="T287" s="3">
        <v>0</v>
      </c>
      <c r="U287" s="1" t="s">
        <v>44</v>
      </c>
      <c r="V287" s="1" t="s">
        <v>45</v>
      </c>
      <c r="W287" s="1" t="s">
        <v>915</v>
      </c>
      <c r="X287" s="1" t="s">
        <v>46</v>
      </c>
      <c r="Y287" s="1" t="s">
        <v>81</v>
      </c>
      <c r="Z287" s="1" t="s">
        <v>1172</v>
      </c>
      <c r="AA287" s="1" t="s">
        <v>83</v>
      </c>
      <c r="AB287" s="1" t="s">
        <v>952</v>
      </c>
      <c r="AC287" s="1" t="s">
        <v>51</v>
      </c>
      <c r="AD287" s="1" t="s">
        <v>1172</v>
      </c>
      <c r="AE287" s="1" t="s">
        <v>37</v>
      </c>
      <c r="AF287">
        <f t="shared" si="18"/>
        <v>2022</v>
      </c>
      <c r="AG287" t="str">
        <f t="shared" si="19"/>
        <v>jun</v>
      </c>
      <c r="AH287" t="s">
        <v>63</v>
      </c>
      <c r="AI287" t="s">
        <v>2198</v>
      </c>
    </row>
    <row r="288" spans="1:35" hidden="1" x14ac:dyDescent="0.25">
      <c r="A288" s="1" t="s">
        <v>33</v>
      </c>
      <c r="B288" s="1" t="s">
        <v>34</v>
      </c>
      <c r="C288" s="2">
        <v>44742</v>
      </c>
      <c r="D288" s="42" t="str">
        <f t="shared" si="16"/>
        <v>2022</v>
      </c>
      <c r="E288" s="1" t="s">
        <v>73</v>
      </c>
      <c r="F288" s="1" t="s">
        <v>74</v>
      </c>
      <c r="G288" s="1" t="s">
        <v>37</v>
      </c>
      <c r="H288" s="1" t="s">
        <v>915</v>
      </c>
      <c r="I288" s="1" t="s">
        <v>76</v>
      </c>
      <c r="J288" s="3">
        <v>249502</v>
      </c>
      <c r="K288" s="3">
        <v>0</v>
      </c>
      <c r="L288" s="3">
        <f t="shared" si="17"/>
        <v>249502</v>
      </c>
      <c r="M288" s="1" t="s">
        <v>40</v>
      </c>
      <c r="N288" s="88">
        <v>1047471721</v>
      </c>
      <c r="O288" s="1" t="s">
        <v>453</v>
      </c>
      <c r="P288" s="1" t="s">
        <v>928</v>
      </c>
      <c r="Q288" s="1" t="s">
        <v>929</v>
      </c>
      <c r="R288" s="1" t="s">
        <v>43</v>
      </c>
      <c r="S288" s="1" t="s">
        <v>43</v>
      </c>
      <c r="T288" s="3">
        <v>0</v>
      </c>
      <c r="U288" s="1" t="s">
        <v>44</v>
      </c>
      <c r="V288" s="1" t="s">
        <v>45</v>
      </c>
      <c r="W288" s="1" t="s">
        <v>915</v>
      </c>
      <c r="X288" s="1" t="s">
        <v>46</v>
      </c>
      <c r="Y288" s="1" t="s">
        <v>81</v>
      </c>
      <c r="Z288" s="1" t="s">
        <v>1172</v>
      </c>
      <c r="AA288" s="1" t="s">
        <v>83</v>
      </c>
      <c r="AB288" s="1" t="s">
        <v>952</v>
      </c>
      <c r="AC288" s="1" t="s">
        <v>51</v>
      </c>
      <c r="AD288" s="1" t="s">
        <v>1172</v>
      </c>
      <c r="AE288" s="1" t="s">
        <v>37</v>
      </c>
      <c r="AF288">
        <f t="shared" si="18"/>
        <v>2022</v>
      </c>
      <c r="AG288" t="str">
        <f t="shared" si="19"/>
        <v>jun</v>
      </c>
      <c r="AH288" t="s">
        <v>207</v>
      </c>
      <c r="AI288" t="s">
        <v>2297</v>
      </c>
    </row>
    <row r="289" spans="1:35" hidden="1" x14ac:dyDescent="0.25">
      <c r="A289" s="1" t="s">
        <v>33</v>
      </c>
      <c r="B289" s="1" t="s">
        <v>34</v>
      </c>
      <c r="C289" s="2">
        <v>44742</v>
      </c>
      <c r="D289" s="42" t="str">
        <f t="shared" si="16"/>
        <v>2022</v>
      </c>
      <c r="E289" s="1" t="s">
        <v>73</v>
      </c>
      <c r="F289" s="1" t="s">
        <v>74</v>
      </c>
      <c r="G289" s="1" t="s">
        <v>37</v>
      </c>
      <c r="H289" s="1" t="s">
        <v>915</v>
      </c>
      <c r="I289" s="1" t="s">
        <v>76</v>
      </c>
      <c r="J289" s="3">
        <v>924443</v>
      </c>
      <c r="K289" s="3">
        <v>0</v>
      </c>
      <c r="L289" s="3">
        <f t="shared" si="17"/>
        <v>924443</v>
      </c>
      <c r="M289" s="1" t="s">
        <v>40</v>
      </c>
      <c r="N289" s="88">
        <v>1051822514</v>
      </c>
      <c r="O289" s="1" t="s">
        <v>493</v>
      </c>
      <c r="P289" s="1" t="s">
        <v>1078</v>
      </c>
      <c r="Q289" s="1" t="s">
        <v>1079</v>
      </c>
      <c r="R289" s="1" t="s">
        <v>43</v>
      </c>
      <c r="S289" s="1" t="s">
        <v>43</v>
      </c>
      <c r="T289" s="3">
        <v>0</v>
      </c>
      <c r="U289" s="1" t="s">
        <v>44</v>
      </c>
      <c r="V289" s="1" t="s">
        <v>45</v>
      </c>
      <c r="W289" s="1" t="s">
        <v>915</v>
      </c>
      <c r="X289" s="1" t="s">
        <v>46</v>
      </c>
      <c r="Y289" s="1" t="s">
        <v>81</v>
      </c>
      <c r="Z289" s="1" t="s">
        <v>1172</v>
      </c>
      <c r="AA289" s="1" t="s">
        <v>83</v>
      </c>
      <c r="AB289" s="1" t="s">
        <v>952</v>
      </c>
      <c r="AC289" s="1" t="s">
        <v>51</v>
      </c>
      <c r="AD289" s="1" t="s">
        <v>1172</v>
      </c>
      <c r="AE289" s="1" t="s">
        <v>37</v>
      </c>
      <c r="AF289">
        <f t="shared" si="18"/>
        <v>2022</v>
      </c>
      <c r="AG289" t="str">
        <f t="shared" si="19"/>
        <v>jun</v>
      </c>
      <c r="AH289" t="s">
        <v>68</v>
      </c>
      <c r="AI289" t="s">
        <v>2195</v>
      </c>
    </row>
    <row r="290" spans="1:35" hidden="1" x14ac:dyDescent="0.25">
      <c r="A290" s="1" t="s">
        <v>33</v>
      </c>
      <c r="B290" s="1" t="s">
        <v>34</v>
      </c>
      <c r="C290" s="2">
        <v>44742</v>
      </c>
      <c r="D290" s="42" t="str">
        <f t="shared" si="16"/>
        <v>2022</v>
      </c>
      <c r="E290" s="1" t="s">
        <v>73</v>
      </c>
      <c r="F290" s="1" t="s">
        <v>74</v>
      </c>
      <c r="G290" s="1" t="s">
        <v>37</v>
      </c>
      <c r="H290" s="1" t="s">
        <v>915</v>
      </c>
      <c r="I290" s="1" t="s">
        <v>76</v>
      </c>
      <c r="J290" s="3">
        <v>500000</v>
      </c>
      <c r="K290" s="3">
        <v>0</v>
      </c>
      <c r="L290" s="3">
        <f t="shared" si="17"/>
        <v>500000</v>
      </c>
      <c r="M290" s="1" t="s">
        <v>40</v>
      </c>
      <c r="N290" s="88">
        <v>73135176</v>
      </c>
      <c r="O290" s="1" t="s">
        <v>560</v>
      </c>
      <c r="P290" s="1" t="s">
        <v>79</v>
      </c>
      <c r="Q290" s="1" t="s">
        <v>80</v>
      </c>
      <c r="R290" s="1" t="s">
        <v>43</v>
      </c>
      <c r="S290" s="1" t="s">
        <v>43</v>
      </c>
      <c r="T290" s="3">
        <v>0</v>
      </c>
      <c r="U290" s="1" t="s">
        <v>44</v>
      </c>
      <c r="V290" s="1" t="s">
        <v>45</v>
      </c>
      <c r="W290" s="1" t="s">
        <v>915</v>
      </c>
      <c r="X290" s="1" t="s">
        <v>46</v>
      </c>
      <c r="Y290" s="1" t="s">
        <v>81</v>
      </c>
      <c r="Z290" s="1" t="s">
        <v>1172</v>
      </c>
      <c r="AA290" s="1" t="s">
        <v>83</v>
      </c>
      <c r="AB290" s="1" t="s">
        <v>952</v>
      </c>
      <c r="AC290" s="1" t="s">
        <v>51</v>
      </c>
      <c r="AD290" s="1" t="s">
        <v>1172</v>
      </c>
      <c r="AE290" s="1" t="s">
        <v>37</v>
      </c>
      <c r="AF290">
        <f t="shared" si="18"/>
        <v>2022</v>
      </c>
      <c r="AG290" t="str">
        <f t="shared" si="19"/>
        <v>jun</v>
      </c>
      <c r="AH290" t="s">
        <v>215</v>
      </c>
      <c r="AI290" t="s">
        <v>2197</v>
      </c>
    </row>
    <row r="291" spans="1:35" hidden="1" x14ac:dyDescent="0.25">
      <c r="A291" s="1" t="s">
        <v>33</v>
      </c>
      <c r="B291" s="1" t="s">
        <v>34</v>
      </c>
      <c r="C291" s="2">
        <v>44742</v>
      </c>
      <c r="D291" s="42" t="str">
        <f t="shared" si="16"/>
        <v>2022</v>
      </c>
      <c r="E291" s="1" t="s">
        <v>73</v>
      </c>
      <c r="F291" s="1" t="s">
        <v>74</v>
      </c>
      <c r="G291" s="1" t="s">
        <v>37</v>
      </c>
      <c r="H291" s="1" t="s">
        <v>915</v>
      </c>
      <c r="I291" s="1" t="s">
        <v>76</v>
      </c>
      <c r="J291" s="3">
        <v>303932</v>
      </c>
      <c r="K291" s="3">
        <v>0</v>
      </c>
      <c r="L291" s="3">
        <f t="shared" si="17"/>
        <v>303932</v>
      </c>
      <c r="M291" s="1" t="s">
        <v>40</v>
      </c>
      <c r="N291" s="88">
        <v>73143059</v>
      </c>
      <c r="O291" s="1" t="s">
        <v>409</v>
      </c>
      <c r="P291" s="1" t="s">
        <v>79</v>
      </c>
      <c r="Q291" s="1" t="s">
        <v>80</v>
      </c>
      <c r="R291" s="1" t="s">
        <v>43</v>
      </c>
      <c r="S291" s="1" t="s">
        <v>43</v>
      </c>
      <c r="T291" s="3">
        <v>0</v>
      </c>
      <c r="U291" s="1" t="s">
        <v>44</v>
      </c>
      <c r="V291" s="1" t="s">
        <v>45</v>
      </c>
      <c r="W291" s="1" t="s">
        <v>915</v>
      </c>
      <c r="X291" s="1" t="s">
        <v>46</v>
      </c>
      <c r="Y291" s="1" t="s">
        <v>81</v>
      </c>
      <c r="Z291" s="1" t="s">
        <v>1172</v>
      </c>
      <c r="AA291" s="1" t="s">
        <v>83</v>
      </c>
      <c r="AB291" s="1" t="s">
        <v>952</v>
      </c>
      <c r="AC291" s="1" t="s">
        <v>51</v>
      </c>
      <c r="AD291" s="1" t="s">
        <v>1172</v>
      </c>
      <c r="AE291" s="1" t="s">
        <v>37</v>
      </c>
      <c r="AF291">
        <f t="shared" si="18"/>
        <v>2022</v>
      </c>
      <c r="AG291" t="str">
        <f t="shared" si="19"/>
        <v>jun</v>
      </c>
      <c r="AH291" t="s">
        <v>55</v>
      </c>
      <c r="AI291" t="s">
        <v>2197</v>
      </c>
    </row>
    <row r="292" spans="1:35" hidden="1" x14ac:dyDescent="0.25">
      <c r="A292" s="1" t="s">
        <v>33</v>
      </c>
      <c r="B292" s="1" t="s">
        <v>34</v>
      </c>
      <c r="C292" s="2">
        <v>44742</v>
      </c>
      <c r="D292" s="42" t="str">
        <f t="shared" si="16"/>
        <v>2022</v>
      </c>
      <c r="E292" s="1" t="s">
        <v>73</v>
      </c>
      <c r="F292" s="1" t="s">
        <v>74</v>
      </c>
      <c r="G292" s="1" t="s">
        <v>37</v>
      </c>
      <c r="H292" s="1" t="s">
        <v>915</v>
      </c>
      <c r="I292" s="1" t="s">
        <v>76</v>
      </c>
      <c r="J292" s="3">
        <v>616739</v>
      </c>
      <c r="K292" s="3">
        <v>0</v>
      </c>
      <c r="L292" s="3">
        <f t="shared" si="17"/>
        <v>616739</v>
      </c>
      <c r="M292" s="1" t="s">
        <v>40</v>
      </c>
      <c r="N292" s="88">
        <v>73169783</v>
      </c>
      <c r="O292" s="1" t="s">
        <v>78</v>
      </c>
      <c r="P292" s="1" t="s">
        <v>79</v>
      </c>
      <c r="Q292" s="1" t="s">
        <v>80</v>
      </c>
      <c r="R292" s="1" t="s">
        <v>43</v>
      </c>
      <c r="S292" s="1" t="s">
        <v>43</v>
      </c>
      <c r="T292" s="3">
        <v>0</v>
      </c>
      <c r="U292" s="1" t="s">
        <v>44</v>
      </c>
      <c r="V292" s="1" t="s">
        <v>45</v>
      </c>
      <c r="W292" s="1" t="s">
        <v>915</v>
      </c>
      <c r="X292" s="1" t="s">
        <v>46</v>
      </c>
      <c r="Y292" s="1" t="s">
        <v>81</v>
      </c>
      <c r="Z292" s="1" t="s">
        <v>1172</v>
      </c>
      <c r="AA292" s="1" t="s">
        <v>83</v>
      </c>
      <c r="AB292" s="1" t="s">
        <v>952</v>
      </c>
      <c r="AC292" s="1" t="s">
        <v>51</v>
      </c>
      <c r="AD292" s="1" t="s">
        <v>1172</v>
      </c>
      <c r="AE292" s="1" t="s">
        <v>37</v>
      </c>
      <c r="AF292">
        <f t="shared" si="18"/>
        <v>2022</v>
      </c>
      <c r="AG292" t="str">
        <f t="shared" si="19"/>
        <v>jun</v>
      </c>
      <c r="AH292" t="s">
        <v>55</v>
      </c>
      <c r="AI292" t="s">
        <v>2200</v>
      </c>
    </row>
    <row r="293" spans="1:35" hidden="1" x14ac:dyDescent="0.25">
      <c r="A293" s="1" t="s">
        <v>33</v>
      </c>
      <c r="B293" s="1" t="s">
        <v>34</v>
      </c>
      <c r="C293" s="2">
        <v>44742</v>
      </c>
      <c r="D293" s="42" t="str">
        <f t="shared" si="16"/>
        <v>2022</v>
      </c>
      <c r="E293" s="1" t="s">
        <v>73</v>
      </c>
      <c r="F293" s="1" t="s">
        <v>74</v>
      </c>
      <c r="G293" s="1" t="s">
        <v>37</v>
      </c>
      <c r="H293" s="1" t="s">
        <v>915</v>
      </c>
      <c r="I293" s="1" t="s">
        <v>76</v>
      </c>
      <c r="J293" s="3">
        <v>66667</v>
      </c>
      <c r="K293" s="3">
        <v>0</v>
      </c>
      <c r="L293" s="3">
        <f t="shared" si="17"/>
        <v>66667</v>
      </c>
      <c r="M293" s="1" t="s">
        <v>40</v>
      </c>
      <c r="N293" s="88">
        <v>1143339994</v>
      </c>
      <c r="O293" s="1" t="s">
        <v>114</v>
      </c>
      <c r="P293" s="1" t="s">
        <v>79</v>
      </c>
      <c r="Q293" s="1" t="s">
        <v>80</v>
      </c>
      <c r="R293" s="1" t="s">
        <v>43</v>
      </c>
      <c r="S293" s="1" t="s">
        <v>43</v>
      </c>
      <c r="T293" s="3">
        <v>0</v>
      </c>
      <c r="U293" s="1" t="s">
        <v>44</v>
      </c>
      <c r="V293" s="1" t="s">
        <v>45</v>
      </c>
      <c r="W293" s="1" t="s">
        <v>915</v>
      </c>
      <c r="X293" s="1" t="s">
        <v>46</v>
      </c>
      <c r="Y293" s="1" t="s">
        <v>81</v>
      </c>
      <c r="Z293" s="1" t="s">
        <v>1172</v>
      </c>
      <c r="AA293" s="1" t="s">
        <v>83</v>
      </c>
      <c r="AB293" s="1" t="s">
        <v>952</v>
      </c>
      <c r="AC293" s="1" t="s">
        <v>51</v>
      </c>
      <c r="AD293" s="1" t="s">
        <v>1172</v>
      </c>
      <c r="AE293" s="1" t="s">
        <v>37</v>
      </c>
      <c r="AF293">
        <f t="shared" si="18"/>
        <v>2022</v>
      </c>
      <c r="AG293" t="str">
        <f t="shared" si="19"/>
        <v>jun</v>
      </c>
      <c r="AH293" t="s">
        <v>55</v>
      </c>
      <c r="AI293" t="s">
        <v>2192</v>
      </c>
    </row>
    <row r="294" spans="1:35" hidden="1" x14ac:dyDescent="0.25">
      <c r="A294" s="1" t="s">
        <v>33</v>
      </c>
      <c r="B294" s="1" t="s">
        <v>34</v>
      </c>
      <c r="C294" s="2">
        <v>44742</v>
      </c>
      <c r="D294" s="42" t="str">
        <f t="shared" si="16"/>
        <v>2022</v>
      </c>
      <c r="E294" s="1" t="s">
        <v>73</v>
      </c>
      <c r="F294" s="1" t="s">
        <v>74</v>
      </c>
      <c r="G294" s="1" t="s">
        <v>37</v>
      </c>
      <c r="H294" s="1" t="s">
        <v>915</v>
      </c>
      <c r="I294" s="1" t="s">
        <v>76</v>
      </c>
      <c r="J294" s="3">
        <v>119222</v>
      </c>
      <c r="K294" s="3">
        <v>0</v>
      </c>
      <c r="L294" s="3">
        <f t="shared" si="17"/>
        <v>119222</v>
      </c>
      <c r="M294" s="1" t="s">
        <v>40</v>
      </c>
      <c r="N294" s="88">
        <v>1148693276</v>
      </c>
      <c r="O294" s="1" t="s">
        <v>163</v>
      </c>
      <c r="P294" s="1" t="s">
        <v>79</v>
      </c>
      <c r="Q294" s="1" t="s">
        <v>80</v>
      </c>
      <c r="R294" s="1" t="s">
        <v>43</v>
      </c>
      <c r="S294" s="1" t="s">
        <v>43</v>
      </c>
      <c r="T294" s="3">
        <v>0</v>
      </c>
      <c r="U294" s="1" t="s">
        <v>44</v>
      </c>
      <c r="V294" s="1" t="s">
        <v>45</v>
      </c>
      <c r="W294" s="1" t="s">
        <v>915</v>
      </c>
      <c r="X294" s="1" t="s">
        <v>46</v>
      </c>
      <c r="Y294" s="1" t="s">
        <v>81</v>
      </c>
      <c r="Z294" s="1" t="s">
        <v>1172</v>
      </c>
      <c r="AA294" s="1" t="s">
        <v>83</v>
      </c>
      <c r="AB294" s="1" t="s">
        <v>952</v>
      </c>
      <c r="AC294" s="1" t="s">
        <v>51</v>
      </c>
      <c r="AD294" s="1" t="s">
        <v>1172</v>
      </c>
      <c r="AE294" s="1" t="s">
        <v>37</v>
      </c>
      <c r="AF294">
        <f t="shared" si="18"/>
        <v>2022</v>
      </c>
      <c r="AG294" t="str">
        <f t="shared" si="19"/>
        <v>jun</v>
      </c>
      <c r="AH294" t="s">
        <v>207</v>
      </c>
      <c r="AI294" t="s">
        <v>2192</v>
      </c>
    </row>
    <row r="295" spans="1:35" hidden="1" x14ac:dyDescent="0.25">
      <c r="A295" s="1" t="s">
        <v>33</v>
      </c>
      <c r="B295" s="1" t="s">
        <v>34</v>
      </c>
      <c r="C295" s="2">
        <v>44742</v>
      </c>
      <c r="D295" s="42" t="str">
        <f t="shared" si="16"/>
        <v>2022</v>
      </c>
      <c r="E295" s="1" t="s">
        <v>73</v>
      </c>
      <c r="F295" s="1" t="s">
        <v>74</v>
      </c>
      <c r="G295" s="1" t="s">
        <v>37</v>
      </c>
      <c r="H295" s="1" t="s">
        <v>915</v>
      </c>
      <c r="I295" s="1" t="s">
        <v>76</v>
      </c>
      <c r="J295" s="3">
        <v>33334</v>
      </c>
      <c r="K295" s="3">
        <v>0</v>
      </c>
      <c r="L295" s="3">
        <f t="shared" si="17"/>
        <v>33334</v>
      </c>
      <c r="M295" s="1" t="s">
        <v>40</v>
      </c>
      <c r="N295" s="88">
        <v>73210741</v>
      </c>
      <c r="O295" s="1" t="s">
        <v>819</v>
      </c>
      <c r="P295" s="1" t="s">
        <v>79</v>
      </c>
      <c r="Q295" s="1" t="s">
        <v>80</v>
      </c>
      <c r="R295" s="1" t="s">
        <v>43</v>
      </c>
      <c r="S295" s="1" t="s">
        <v>43</v>
      </c>
      <c r="T295" s="3">
        <v>0</v>
      </c>
      <c r="U295" s="1" t="s">
        <v>44</v>
      </c>
      <c r="V295" s="1" t="s">
        <v>45</v>
      </c>
      <c r="W295" s="1" t="s">
        <v>915</v>
      </c>
      <c r="X295" s="1" t="s">
        <v>46</v>
      </c>
      <c r="Y295" s="1" t="s">
        <v>81</v>
      </c>
      <c r="Z295" s="1" t="s">
        <v>1172</v>
      </c>
      <c r="AA295" s="1" t="s">
        <v>83</v>
      </c>
      <c r="AB295" s="1" t="s">
        <v>952</v>
      </c>
      <c r="AC295" s="1" t="s">
        <v>51</v>
      </c>
      <c r="AD295" s="1" t="s">
        <v>1172</v>
      </c>
      <c r="AE295" s="1" t="s">
        <v>37</v>
      </c>
      <c r="AF295">
        <f t="shared" si="18"/>
        <v>2022</v>
      </c>
      <c r="AG295" t="str">
        <f t="shared" si="19"/>
        <v>jun</v>
      </c>
      <c r="AH295" t="s">
        <v>63</v>
      </c>
      <c r="AI295" t="s">
        <v>2192</v>
      </c>
    </row>
    <row r="296" spans="1:35" hidden="1" x14ac:dyDescent="0.25">
      <c r="A296" s="1" t="s">
        <v>33</v>
      </c>
      <c r="B296" s="1" t="s">
        <v>34</v>
      </c>
      <c r="C296" s="2">
        <v>44742</v>
      </c>
      <c r="D296" s="42" t="str">
        <f t="shared" si="16"/>
        <v>2022</v>
      </c>
      <c r="E296" s="1" t="s">
        <v>73</v>
      </c>
      <c r="F296" s="1" t="s">
        <v>74</v>
      </c>
      <c r="G296" s="1" t="s">
        <v>37</v>
      </c>
      <c r="H296" s="1" t="s">
        <v>915</v>
      </c>
      <c r="I296" s="1" t="s">
        <v>76</v>
      </c>
      <c r="J296" s="3">
        <v>112997</v>
      </c>
      <c r="K296" s="3">
        <v>0</v>
      </c>
      <c r="L296" s="3">
        <f t="shared" si="17"/>
        <v>112997</v>
      </c>
      <c r="M296" s="1" t="s">
        <v>40</v>
      </c>
      <c r="N296" s="88">
        <v>8854897</v>
      </c>
      <c r="O296" s="1" t="s">
        <v>157</v>
      </c>
      <c r="P296" s="1" t="s">
        <v>79</v>
      </c>
      <c r="Q296" s="1" t="s">
        <v>80</v>
      </c>
      <c r="R296" s="1" t="s">
        <v>43</v>
      </c>
      <c r="S296" s="1" t="s">
        <v>43</v>
      </c>
      <c r="T296" s="3">
        <v>0</v>
      </c>
      <c r="U296" s="1" t="s">
        <v>44</v>
      </c>
      <c r="V296" s="1" t="s">
        <v>45</v>
      </c>
      <c r="W296" s="1" t="s">
        <v>915</v>
      </c>
      <c r="X296" s="1" t="s">
        <v>46</v>
      </c>
      <c r="Y296" s="1" t="s">
        <v>81</v>
      </c>
      <c r="Z296" s="1" t="s">
        <v>1172</v>
      </c>
      <c r="AA296" s="1" t="s">
        <v>83</v>
      </c>
      <c r="AB296" s="1" t="s">
        <v>952</v>
      </c>
      <c r="AC296" s="1" t="s">
        <v>51</v>
      </c>
      <c r="AD296" s="1" t="s">
        <v>1172</v>
      </c>
      <c r="AE296" s="1" t="s">
        <v>37</v>
      </c>
      <c r="AF296">
        <f t="shared" si="18"/>
        <v>2022</v>
      </c>
      <c r="AG296" t="str">
        <f t="shared" si="19"/>
        <v>jun</v>
      </c>
      <c r="AH296" t="s">
        <v>63</v>
      </c>
      <c r="AI296" t="s">
        <v>2192</v>
      </c>
    </row>
    <row r="297" spans="1:35" hidden="1" x14ac:dyDescent="0.25">
      <c r="A297" s="1" t="s">
        <v>33</v>
      </c>
      <c r="B297" s="1" t="s">
        <v>34</v>
      </c>
      <c r="C297" s="2">
        <v>44742</v>
      </c>
      <c r="D297" s="42" t="str">
        <f t="shared" si="16"/>
        <v>2022</v>
      </c>
      <c r="E297" s="1" t="s">
        <v>73</v>
      </c>
      <c r="F297" s="1" t="s">
        <v>74</v>
      </c>
      <c r="G297" s="1" t="s">
        <v>37</v>
      </c>
      <c r="H297" s="1" t="s">
        <v>915</v>
      </c>
      <c r="I297" s="1" t="s">
        <v>76</v>
      </c>
      <c r="J297" s="3">
        <v>33334</v>
      </c>
      <c r="K297" s="3">
        <v>0</v>
      </c>
      <c r="L297" s="3">
        <f t="shared" si="17"/>
        <v>33334</v>
      </c>
      <c r="M297" s="1" t="s">
        <v>40</v>
      </c>
      <c r="N297" s="88">
        <v>9103331</v>
      </c>
      <c r="O297" s="1" t="s">
        <v>169</v>
      </c>
      <c r="P297" s="1" t="s">
        <v>79</v>
      </c>
      <c r="Q297" s="1" t="s">
        <v>80</v>
      </c>
      <c r="R297" s="1" t="s">
        <v>43</v>
      </c>
      <c r="S297" s="1" t="s">
        <v>43</v>
      </c>
      <c r="T297" s="3">
        <v>0</v>
      </c>
      <c r="U297" s="1" t="s">
        <v>44</v>
      </c>
      <c r="V297" s="1" t="s">
        <v>45</v>
      </c>
      <c r="W297" s="1" t="s">
        <v>915</v>
      </c>
      <c r="X297" s="1" t="s">
        <v>46</v>
      </c>
      <c r="Y297" s="1" t="s">
        <v>81</v>
      </c>
      <c r="Z297" s="1" t="s">
        <v>1172</v>
      </c>
      <c r="AA297" s="1" t="s">
        <v>83</v>
      </c>
      <c r="AB297" s="1" t="s">
        <v>952</v>
      </c>
      <c r="AC297" s="1" t="s">
        <v>51</v>
      </c>
      <c r="AD297" s="1" t="s">
        <v>1172</v>
      </c>
      <c r="AE297" s="1" t="s">
        <v>37</v>
      </c>
      <c r="AF297">
        <f t="shared" si="18"/>
        <v>2022</v>
      </c>
      <c r="AG297" t="str">
        <f t="shared" si="19"/>
        <v>jun</v>
      </c>
      <c r="AH297" t="s">
        <v>207</v>
      </c>
      <c r="AI297" t="s">
        <v>2192</v>
      </c>
    </row>
    <row r="298" spans="1:35" hidden="1" x14ac:dyDescent="0.25">
      <c r="A298" s="1" t="s">
        <v>33</v>
      </c>
      <c r="B298" s="1" t="s">
        <v>34</v>
      </c>
      <c r="C298" s="2">
        <v>44742</v>
      </c>
      <c r="D298" s="42" t="str">
        <f t="shared" si="16"/>
        <v>2022</v>
      </c>
      <c r="E298" s="1" t="s">
        <v>73</v>
      </c>
      <c r="F298" s="1" t="s">
        <v>74</v>
      </c>
      <c r="G298" s="1" t="s">
        <v>37</v>
      </c>
      <c r="H298" s="1" t="s">
        <v>915</v>
      </c>
      <c r="I298" s="1" t="s">
        <v>76</v>
      </c>
      <c r="J298" s="3">
        <v>266667</v>
      </c>
      <c r="K298" s="3">
        <v>0</v>
      </c>
      <c r="L298" s="3">
        <f t="shared" si="17"/>
        <v>266667</v>
      </c>
      <c r="M298" s="1" t="s">
        <v>40</v>
      </c>
      <c r="N298" s="88">
        <v>73109356</v>
      </c>
      <c r="O298" s="1" t="s">
        <v>118</v>
      </c>
      <c r="P298" s="1" t="s">
        <v>79</v>
      </c>
      <c r="Q298" s="1" t="s">
        <v>80</v>
      </c>
      <c r="R298" s="1" t="s">
        <v>43</v>
      </c>
      <c r="S298" s="1" t="s">
        <v>43</v>
      </c>
      <c r="T298" s="3">
        <v>0</v>
      </c>
      <c r="U298" s="1" t="s">
        <v>44</v>
      </c>
      <c r="V298" s="1" t="s">
        <v>45</v>
      </c>
      <c r="W298" s="1" t="s">
        <v>915</v>
      </c>
      <c r="X298" s="1" t="s">
        <v>46</v>
      </c>
      <c r="Y298" s="1" t="s">
        <v>81</v>
      </c>
      <c r="Z298" s="1" t="s">
        <v>1172</v>
      </c>
      <c r="AA298" s="1" t="s">
        <v>83</v>
      </c>
      <c r="AB298" s="1" t="s">
        <v>952</v>
      </c>
      <c r="AC298" s="1" t="s">
        <v>51</v>
      </c>
      <c r="AD298" s="1" t="s">
        <v>1172</v>
      </c>
      <c r="AE298" s="1" t="s">
        <v>37</v>
      </c>
      <c r="AF298">
        <f t="shared" si="18"/>
        <v>2022</v>
      </c>
      <c r="AG298" t="str">
        <f t="shared" si="19"/>
        <v>jun</v>
      </c>
      <c r="AH298" t="s">
        <v>63</v>
      </c>
      <c r="AI298" t="s">
        <v>2193</v>
      </c>
    </row>
    <row r="299" spans="1:35" hidden="1" x14ac:dyDescent="0.25">
      <c r="A299" s="1" t="s">
        <v>33</v>
      </c>
      <c r="B299" s="1" t="s">
        <v>34</v>
      </c>
      <c r="C299" s="2">
        <v>44742</v>
      </c>
      <c r="D299" s="42" t="str">
        <f t="shared" si="16"/>
        <v>2022</v>
      </c>
      <c r="E299" s="1" t="s">
        <v>73</v>
      </c>
      <c r="F299" s="1" t="s">
        <v>74</v>
      </c>
      <c r="G299" s="1" t="s">
        <v>37</v>
      </c>
      <c r="H299" s="1" t="s">
        <v>915</v>
      </c>
      <c r="I299" s="1" t="s">
        <v>76</v>
      </c>
      <c r="J299" s="3">
        <v>100000</v>
      </c>
      <c r="K299" s="3">
        <v>0</v>
      </c>
      <c r="L299" s="3">
        <f t="shared" si="17"/>
        <v>100000</v>
      </c>
      <c r="M299" s="1" t="s">
        <v>40</v>
      </c>
      <c r="N299" s="88">
        <v>92031290</v>
      </c>
      <c r="O299" s="1" t="s">
        <v>136</v>
      </c>
      <c r="P299" s="1" t="s">
        <v>79</v>
      </c>
      <c r="Q299" s="1" t="s">
        <v>80</v>
      </c>
      <c r="R299" s="1" t="s">
        <v>43</v>
      </c>
      <c r="S299" s="1" t="s">
        <v>43</v>
      </c>
      <c r="T299" s="3">
        <v>0</v>
      </c>
      <c r="U299" s="1" t="s">
        <v>44</v>
      </c>
      <c r="V299" s="1" t="s">
        <v>45</v>
      </c>
      <c r="W299" s="1" t="s">
        <v>915</v>
      </c>
      <c r="X299" s="1" t="s">
        <v>46</v>
      </c>
      <c r="Y299" s="1" t="s">
        <v>81</v>
      </c>
      <c r="Z299" s="1" t="s">
        <v>1172</v>
      </c>
      <c r="AA299" s="1" t="s">
        <v>83</v>
      </c>
      <c r="AB299" s="1" t="s">
        <v>952</v>
      </c>
      <c r="AC299" s="1" t="s">
        <v>51</v>
      </c>
      <c r="AD299" s="1" t="s">
        <v>1172</v>
      </c>
      <c r="AE299" s="1" t="s">
        <v>37</v>
      </c>
      <c r="AF299">
        <f t="shared" si="18"/>
        <v>2022</v>
      </c>
      <c r="AG299" t="str">
        <f t="shared" si="19"/>
        <v>jun</v>
      </c>
      <c r="AH299" t="s">
        <v>207</v>
      </c>
      <c r="AI299" t="s">
        <v>2202</v>
      </c>
    </row>
    <row r="300" spans="1:35" hidden="1" x14ac:dyDescent="0.25">
      <c r="A300" s="1" t="s">
        <v>33</v>
      </c>
      <c r="B300" s="1" t="s">
        <v>34</v>
      </c>
      <c r="C300" s="2">
        <v>44742</v>
      </c>
      <c r="D300" s="42" t="str">
        <f t="shared" si="16"/>
        <v>2022</v>
      </c>
      <c r="E300" s="1" t="s">
        <v>73</v>
      </c>
      <c r="F300" s="1" t="s">
        <v>74</v>
      </c>
      <c r="G300" s="1" t="s">
        <v>37</v>
      </c>
      <c r="H300" s="1" t="s">
        <v>915</v>
      </c>
      <c r="I300" s="1" t="s">
        <v>76</v>
      </c>
      <c r="J300" s="3">
        <v>158208</v>
      </c>
      <c r="K300" s="3">
        <v>0</v>
      </c>
      <c r="L300" s="3">
        <f t="shared" si="17"/>
        <v>158208</v>
      </c>
      <c r="M300" s="1" t="s">
        <v>40</v>
      </c>
      <c r="N300" s="88">
        <v>1049825736</v>
      </c>
      <c r="O300" s="1" t="s">
        <v>538</v>
      </c>
      <c r="P300" s="1" t="s">
        <v>79</v>
      </c>
      <c r="Q300" s="1" t="s">
        <v>80</v>
      </c>
      <c r="R300" s="1" t="s">
        <v>43</v>
      </c>
      <c r="S300" s="1" t="s">
        <v>43</v>
      </c>
      <c r="T300" s="3">
        <v>0</v>
      </c>
      <c r="U300" s="1" t="s">
        <v>44</v>
      </c>
      <c r="V300" s="1" t="s">
        <v>45</v>
      </c>
      <c r="W300" s="1" t="s">
        <v>915</v>
      </c>
      <c r="X300" s="1" t="s">
        <v>46</v>
      </c>
      <c r="Y300" s="1" t="s">
        <v>81</v>
      </c>
      <c r="Z300" s="1" t="s">
        <v>1172</v>
      </c>
      <c r="AA300" s="1" t="s">
        <v>83</v>
      </c>
      <c r="AB300" s="1" t="s">
        <v>952</v>
      </c>
      <c r="AC300" s="1" t="s">
        <v>51</v>
      </c>
      <c r="AD300" s="1" t="s">
        <v>1172</v>
      </c>
      <c r="AE300" s="1" t="s">
        <v>37</v>
      </c>
      <c r="AF300">
        <f t="shared" si="18"/>
        <v>2022</v>
      </c>
      <c r="AG300" t="str">
        <f t="shared" si="19"/>
        <v>jun</v>
      </c>
      <c r="AH300" t="s">
        <v>215</v>
      </c>
      <c r="AI300" t="s">
        <v>2197</v>
      </c>
    </row>
    <row r="301" spans="1:35" hidden="1" x14ac:dyDescent="0.25">
      <c r="A301" s="1" t="s">
        <v>33</v>
      </c>
      <c r="B301" s="1" t="s">
        <v>34</v>
      </c>
      <c r="C301" s="2">
        <v>44742</v>
      </c>
      <c r="D301" s="42" t="str">
        <f t="shared" si="16"/>
        <v>2022</v>
      </c>
      <c r="E301" s="1" t="s">
        <v>73</v>
      </c>
      <c r="F301" s="1" t="s">
        <v>74</v>
      </c>
      <c r="G301" s="1" t="s">
        <v>37</v>
      </c>
      <c r="H301" s="1" t="s">
        <v>915</v>
      </c>
      <c r="I301" s="1" t="s">
        <v>76</v>
      </c>
      <c r="J301" s="3">
        <v>350660</v>
      </c>
      <c r="K301" s="3">
        <v>0</v>
      </c>
      <c r="L301" s="3">
        <f t="shared" si="17"/>
        <v>350660</v>
      </c>
      <c r="M301" s="1" t="s">
        <v>40</v>
      </c>
      <c r="N301" s="88">
        <v>30873721</v>
      </c>
      <c r="O301" s="1" t="s">
        <v>126</v>
      </c>
      <c r="P301" s="1" t="s">
        <v>79</v>
      </c>
      <c r="Q301" s="1" t="s">
        <v>80</v>
      </c>
      <c r="R301" s="1" t="s">
        <v>43</v>
      </c>
      <c r="S301" s="1" t="s">
        <v>43</v>
      </c>
      <c r="T301" s="3">
        <v>0</v>
      </c>
      <c r="U301" s="1" t="s">
        <v>44</v>
      </c>
      <c r="V301" s="1" t="s">
        <v>45</v>
      </c>
      <c r="W301" s="1" t="s">
        <v>915</v>
      </c>
      <c r="X301" s="1" t="s">
        <v>46</v>
      </c>
      <c r="Y301" s="1" t="s">
        <v>81</v>
      </c>
      <c r="Z301" s="1" t="s">
        <v>1172</v>
      </c>
      <c r="AA301" s="1" t="s">
        <v>83</v>
      </c>
      <c r="AB301" s="1" t="s">
        <v>952</v>
      </c>
      <c r="AC301" s="1" t="s">
        <v>51</v>
      </c>
      <c r="AD301" s="1" t="s">
        <v>1172</v>
      </c>
      <c r="AE301" s="1" t="s">
        <v>37</v>
      </c>
      <c r="AF301">
        <f t="shared" si="18"/>
        <v>2022</v>
      </c>
      <c r="AG301" t="str">
        <f t="shared" si="19"/>
        <v>jun</v>
      </c>
      <c r="AH301" t="s">
        <v>215</v>
      </c>
      <c r="AI301" t="s">
        <v>2196</v>
      </c>
    </row>
    <row r="302" spans="1:35" hidden="1" x14ac:dyDescent="0.25">
      <c r="A302" s="1" t="s">
        <v>33</v>
      </c>
      <c r="B302" s="1" t="s">
        <v>34</v>
      </c>
      <c r="C302" s="2">
        <v>44742</v>
      </c>
      <c r="D302" s="42" t="str">
        <f t="shared" si="16"/>
        <v>2022</v>
      </c>
      <c r="E302" s="1" t="s">
        <v>73</v>
      </c>
      <c r="F302" s="1" t="s">
        <v>74</v>
      </c>
      <c r="G302" s="1" t="s">
        <v>37</v>
      </c>
      <c r="H302" s="1" t="s">
        <v>915</v>
      </c>
      <c r="I302" s="1" t="s">
        <v>76</v>
      </c>
      <c r="J302" s="3">
        <v>42440</v>
      </c>
      <c r="K302" s="3">
        <v>0</v>
      </c>
      <c r="L302" s="3">
        <f t="shared" si="17"/>
        <v>42440</v>
      </c>
      <c r="M302" s="1" t="s">
        <v>40</v>
      </c>
      <c r="N302" s="88">
        <v>9186009</v>
      </c>
      <c r="O302" s="1" t="s">
        <v>872</v>
      </c>
      <c r="P302" s="1" t="s">
        <v>79</v>
      </c>
      <c r="Q302" s="1" t="s">
        <v>80</v>
      </c>
      <c r="R302" s="1" t="s">
        <v>43</v>
      </c>
      <c r="S302" s="1" t="s">
        <v>43</v>
      </c>
      <c r="T302" s="3">
        <v>0</v>
      </c>
      <c r="U302" s="1" t="s">
        <v>44</v>
      </c>
      <c r="V302" s="1" t="s">
        <v>45</v>
      </c>
      <c r="W302" s="1" t="s">
        <v>915</v>
      </c>
      <c r="X302" s="1" t="s">
        <v>46</v>
      </c>
      <c r="Y302" s="1" t="s">
        <v>81</v>
      </c>
      <c r="Z302" s="1" t="s">
        <v>1172</v>
      </c>
      <c r="AA302" s="1" t="s">
        <v>83</v>
      </c>
      <c r="AB302" s="1" t="s">
        <v>952</v>
      </c>
      <c r="AC302" s="1" t="s">
        <v>51</v>
      </c>
      <c r="AD302" s="1" t="s">
        <v>1172</v>
      </c>
      <c r="AE302" s="1" t="s">
        <v>37</v>
      </c>
      <c r="AF302">
        <f t="shared" si="18"/>
        <v>2022</v>
      </c>
      <c r="AG302" t="str">
        <f t="shared" si="19"/>
        <v>jun</v>
      </c>
      <c r="AH302" t="s">
        <v>215</v>
      </c>
      <c r="AI302" t="s">
        <v>2196</v>
      </c>
    </row>
    <row r="303" spans="1:35" hidden="1" x14ac:dyDescent="0.25">
      <c r="A303" s="1" t="s">
        <v>33</v>
      </c>
      <c r="B303" s="1" t="s">
        <v>34</v>
      </c>
      <c r="C303" s="2">
        <v>44742</v>
      </c>
      <c r="D303" s="42" t="str">
        <f t="shared" si="16"/>
        <v>2022</v>
      </c>
      <c r="E303" s="1" t="s">
        <v>73</v>
      </c>
      <c r="F303" s="1" t="s">
        <v>74</v>
      </c>
      <c r="G303" s="1" t="s">
        <v>37</v>
      </c>
      <c r="H303" s="1" t="s">
        <v>915</v>
      </c>
      <c r="I303" s="1" t="s">
        <v>76</v>
      </c>
      <c r="J303" s="3">
        <v>170161</v>
      </c>
      <c r="K303" s="3">
        <v>0</v>
      </c>
      <c r="L303" s="3">
        <f t="shared" si="17"/>
        <v>170161</v>
      </c>
      <c r="M303" s="1" t="s">
        <v>40</v>
      </c>
      <c r="N303" s="88">
        <v>1007209632</v>
      </c>
      <c r="O303" s="1" t="s">
        <v>481</v>
      </c>
      <c r="P303" s="1" t="s">
        <v>79</v>
      </c>
      <c r="Q303" s="1" t="s">
        <v>80</v>
      </c>
      <c r="R303" s="1" t="s">
        <v>43</v>
      </c>
      <c r="S303" s="1" t="s">
        <v>43</v>
      </c>
      <c r="T303" s="3">
        <v>0</v>
      </c>
      <c r="U303" s="1" t="s">
        <v>44</v>
      </c>
      <c r="V303" s="1" t="s">
        <v>45</v>
      </c>
      <c r="W303" s="1" t="s">
        <v>915</v>
      </c>
      <c r="X303" s="1" t="s">
        <v>46</v>
      </c>
      <c r="Y303" s="1" t="s">
        <v>81</v>
      </c>
      <c r="Z303" s="1" t="s">
        <v>1172</v>
      </c>
      <c r="AA303" s="1" t="s">
        <v>83</v>
      </c>
      <c r="AB303" s="1" t="s">
        <v>952</v>
      </c>
      <c r="AC303" s="1" t="s">
        <v>51</v>
      </c>
      <c r="AD303" s="1" t="s">
        <v>1172</v>
      </c>
      <c r="AE303" s="1" t="s">
        <v>37</v>
      </c>
      <c r="AF303">
        <f t="shared" si="18"/>
        <v>2022</v>
      </c>
      <c r="AG303" t="str">
        <f t="shared" si="19"/>
        <v>jun</v>
      </c>
      <c r="AH303" t="s">
        <v>63</v>
      </c>
      <c r="AI303" t="s">
        <v>2297</v>
      </c>
    </row>
    <row r="304" spans="1:35" hidden="1" x14ac:dyDescent="0.25">
      <c r="A304" s="1" t="s">
        <v>33</v>
      </c>
      <c r="B304" s="1" t="s">
        <v>34</v>
      </c>
      <c r="C304" s="2">
        <v>44742</v>
      </c>
      <c r="D304" s="42" t="str">
        <f t="shared" si="16"/>
        <v>2022</v>
      </c>
      <c r="E304" s="1" t="s">
        <v>73</v>
      </c>
      <c r="F304" s="1" t="s">
        <v>74</v>
      </c>
      <c r="G304" s="1" t="s">
        <v>37</v>
      </c>
      <c r="H304" s="1" t="s">
        <v>915</v>
      </c>
      <c r="I304" s="1" t="s">
        <v>76</v>
      </c>
      <c r="J304" s="3">
        <v>41758</v>
      </c>
      <c r="K304" s="3">
        <v>0</v>
      </c>
      <c r="L304" s="3">
        <f t="shared" si="17"/>
        <v>41758</v>
      </c>
      <c r="M304" s="1" t="s">
        <v>40</v>
      </c>
      <c r="N304" s="88">
        <v>73167244</v>
      </c>
      <c r="O304" s="1" t="s">
        <v>586</v>
      </c>
      <c r="P304" s="1" t="s">
        <v>79</v>
      </c>
      <c r="Q304" s="1" t="s">
        <v>80</v>
      </c>
      <c r="R304" s="1" t="s">
        <v>43</v>
      </c>
      <c r="S304" s="1" t="s">
        <v>43</v>
      </c>
      <c r="T304" s="3">
        <v>0</v>
      </c>
      <c r="U304" s="1" t="s">
        <v>44</v>
      </c>
      <c r="V304" s="1" t="s">
        <v>45</v>
      </c>
      <c r="W304" s="1" t="s">
        <v>915</v>
      </c>
      <c r="X304" s="1" t="s">
        <v>46</v>
      </c>
      <c r="Y304" s="1" t="s">
        <v>81</v>
      </c>
      <c r="Z304" s="1" t="s">
        <v>1172</v>
      </c>
      <c r="AA304" s="1" t="s">
        <v>83</v>
      </c>
      <c r="AB304" s="1" t="s">
        <v>952</v>
      </c>
      <c r="AC304" s="1" t="s">
        <v>51</v>
      </c>
      <c r="AD304" s="1" t="s">
        <v>1172</v>
      </c>
      <c r="AE304" s="1" t="s">
        <v>37</v>
      </c>
      <c r="AF304">
        <f t="shared" si="18"/>
        <v>2022</v>
      </c>
      <c r="AG304" t="str">
        <f t="shared" si="19"/>
        <v>jun</v>
      </c>
      <c r="AH304" t="s">
        <v>55</v>
      </c>
      <c r="AI304" t="s">
        <v>2192</v>
      </c>
    </row>
    <row r="305" spans="1:35" hidden="1" x14ac:dyDescent="0.25">
      <c r="A305" s="1" t="s">
        <v>33</v>
      </c>
      <c r="B305" s="1" t="s">
        <v>34</v>
      </c>
      <c r="C305" s="2">
        <v>44742</v>
      </c>
      <c r="D305" s="42" t="str">
        <f t="shared" si="16"/>
        <v>2022</v>
      </c>
      <c r="E305" s="1" t="s">
        <v>73</v>
      </c>
      <c r="F305" s="1" t="s">
        <v>74</v>
      </c>
      <c r="G305" s="1" t="s">
        <v>37</v>
      </c>
      <c r="H305" s="1" t="s">
        <v>915</v>
      </c>
      <c r="I305" s="1" t="s">
        <v>76</v>
      </c>
      <c r="J305" s="3">
        <v>41199</v>
      </c>
      <c r="K305" s="3">
        <v>0</v>
      </c>
      <c r="L305" s="3">
        <f t="shared" si="17"/>
        <v>41199</v>
      </c>
      <c r="M305" s="1" t="s">
        <v>40</v>
      </c>
      <c r="N305" s="88">
        <v>1047422987</v>
      </c>
      <c r="O305" s="1" t="s">
        <v>439</v>
      </c>
      <c r="P305" s="1" t="s">
        <v>79</v>
      </c>
      <c r="Q305" s="1" t="s">
        <v>80</v>
      </c>
      <c r="R305" s="1" t="s">
        <v>43</v>
      </c>
      <c r="S305" s="1" t="s">
        <v>43</v>
      </c>
      <c r="T305" s="3">
        <v>0</v>
      </c>
      <c r="U305" s="1" t="s">
        <v>44</v>
      </c>
      <c r="V305" s="1" t="s">
        <v>45</v>
      </c>
      <c r="W305" s="1" t="s">
        <v>915</v>
      </c>
      <c r="X305" s="1" t="s">
        <v>46</v>
      </c>
      <c r="Y305" s="1" t="s">
        <v>81</v>
      </c>
      <c r="Z305" s="1" t="s">
        <v>1172</v>
      </c>
      <c r="AA305" s="1" t="s">
        <v>83</v>
      </c>
      <c r="AB305" s="1" t="s">
        <v>952</v>
      </c>
      <c r="AC305" s="1" t="s">
        <v>51</v>
      </c>
      <c r="AD305" s="1" t="s">
        <v>1172</v>
      </c>
      <c r="AE305" s="1" t="s">
        <v>37</v>
      </c>
      <c r="AF305">
        <f t="shared" si="18"/>
        <v>2022</v>
      </c>
      <c r="AG305" t="str">
        <f t="shared" si="19"/>
        <v>jun</v>
      </c>
      <c r="AH305" t="s">
        <v>341</v>
      </c>
      <c r="AI305" t="s">
        <v>2198</v>
      </c>
    </row>
    <row r="306" spans="1:35" hidden="1" x14ac:dyDescent="0.25">
      <c r="A306" s="1" t="s">
        <v>33</v>
      </c>
      <c r="B306" s="1" t="s">
        <v>34</v>
      </c>
      <c r="C306" s="2">
        <v>44742</v>
      </c>
      <c r="D306" s="42" t="str">
        <f t="shared" si="16"/>
        <v>2022</v>
      </c>
      <c r="E306" s="1" t="s">
        <v>73</v>
      </c>
      <c r="F306" s="1" t="s">
        <v>74</v>
      </c>
      <c r="G306" s="1" t="s">
        <v>37</v>
      </c>
      <c r="H306" s="1" t="s">
        <v>915</v>
      </c>
      <c r="I306" s="1" t="s">
        <v>76</v>
      </c>
      <c r="J306" s="3">
        <v>133334</v>
      </c>
      <c r="K306" s="3">
        <v>0</v>
      </c>
      <c r="L306" s="3">
        <f t="shared" si="17"/>
        <v>133334</v>
      </c>
      <c r="M306" s="1" t="s">
        <v>40</v>
      </c>
      <c r="N306" s="88">
        <v>73212580</v>
      </c>
      <c r="O306" s="1" t="s">
        <v>823</v>
      </c>
      <c r="P306" s="1" t="s">
        <v>79</v>
      </c>
      <c r="Q306" s="1" t="s">
        <v>80</v>
      </c>
      <c r="R306" s="1" t="s">
        <v>43</v>
      </c>
      <c r="S306" s="1" t="s">
        <v>43</v>
      </c>
      <c r="T306" s="3">
        <v>0</v>
      </c>
      <c r="U306" s="1" t="s">
        <v>44</v>
      </c>
      <c r="V306" s="1" t="s">
        <v>45</v>
      </c>
      <c r="W306" s="1" t="s">
        <v>915</v>
      </c>
      <c r="X306" s="1" t="s">
        <v>46</v>
      </c>
      <c r="Y306" s="1" t="s">
        <v>81</v>
      </c>
      <c r="Z306" s="1" t="s">
        <v>1172</v>
      </c>
      <c r="AA306" s="1" t="s">
        <v>83</v>
      </c>
      <c r="AB306" s="1" t="s">
        <v>952</v>
      </c>
      <c r="AC306" s="1" t="s">
        <v>51</v>
      </c>
      <c r="AD306" s="1" t="s">
        <v>1172</v>
      </c>
      <c r="AE306" s="1" t="s">
        <v>37</v>
      </c>
      <c r="AF306">
        <f t="shared" si="18"/>
        <v>2022</v>
      </c>
      <c r="AG306" t="str">
        <f t="shared" si="19"/>
        <v>jun</v>
      </c>
      <c r="AH306" t="s">
        <v>341</v>
      </c>
      <c r="AI306" t="s">
        <v>2192</v>
      </c>
    </row>
    <row r="307" spans="1:35" hidden="1" x14ac:dyDescent="0.25">
      <c r="A307" s="1" t="s">
        <v>33</v>
      </c>
      <c r="B307" s="1" t="s">
        <v>34</v>
      </c>
      <c r="C307" s="2">
        <v>44770</v>
      </c>
      <c r="D307" s="42" t="str">
        <f t="shared" si="16"/>
        <v>2022</v>
      </c>
      <c r="E307" s="1" t="s">
        <v>35</v>
      </c>
      <c r="F307" s="1" t="s">
        <v>36</v>
      </c>
      <c r="G307" s="1" t="s">
        <v>37</v>
      </c>
      <c r="H307" s="1" t="s">
        <v>1174</v>
      </c>
      <c r="I307" s="1" t="s">
        <v>1175</v>
      </c>
      <c r="J307" s="3">
        <v>0</v>
      </c>
      <c r="K307" s="3">
        <v>73402</v>
      </c>
      <c r="L307" s="3">
        <f t="shared" si="17"/>
        <v>-73402</v>
      </c>
      <c r="M307" s="1" t="s">
        <v>40</v>
      </c>
      <c r="N307" s="88">
        <v>900156264</v>
      </c>
      <c r="O307" s="1" t="s">
        <v>68</v>
      </c>
      <c r="P307" s="1" t="s">
        <v>37</v>
      </c>
      <c r="Q307" s="1" t="s">
        <v>43</v>
      </c>
      <c r="R307" s="1" t="s">
        <v>43</v>
      </c>
      <c r="S307" s="1" t="s">
        <v>43</v>
      </c>
      <c r="T307" s="3">
        <v>0</v>
      </c>
      <c r="U307" s="1" t="s">
        <v>44</v>
      </c>
      <c r="V307" s="1" t="s">
        <v>45</v>
      </c>
      <c r="W307" s="1" t="s">
        <v>1174</v>
      </c>
      <c r="X307" s="1" t="s">
        <v>46</v>
      </c>
      <c r="Y307" s="1" t="s">
        <v>47</v>
      </c>
      <c r="Z307" s="1" t="s">
        <v>1176</v>
      </c>
      <c r="AA307" s="1" t="s">
        <v>49</v>
      </c>
      <c r="AB307" s="1" t="s">
        <v>918</v>
      </c>
      <c r="AC307" s="1" t="s">
        <v>51</v>
      </c>
      <c r="AD307" s="1" t="s">
        <v>1176</v>
      </c>
      <c r="AE307" s="1" t="s">
        <v>37</v>
      </c>
      <c r="AF307">
        <f t="shared" si="18"/>
        <v>2022</v>
      </c>
      <c r="AG307" t="str">
        <f t="shared" si="19"/>
        <v>jul</v>
      </c>
      <c r="AH307" t="s">
        <v>341</v>
      </c>
      <c r="AI307" t="e">
        <v>#N/A</v>
      </c>
    </row>
    <row r="308" spans="1:35" hidden="1" x14ac:dyDescent="0.25">
      <c r="A308" s="1" t="s">
        <v>33</v>
      </c>
      <c r="B308" s="1" t="s">
        <v>34</v>
      </c>
      <c r="C308" s="2">
        <v>44770</v>
      </c>
      <c r="D308" s="42" t="str">
        <f t="shared" si="16"/>
        <v>2022</v>
      </c>
      <c r="E308" s="1" t="s">
        <v>35</v>
      </c>
      <c r="F308" s="1" t="s">
        <v>36</v>
      </c>
      <c r="G308" s="1" t="s">
        <v>37</v>
      </c>
      <c r="H308" s="1" t="s">
        <v>1177</v>
      </c>
      <c r="I308" s="1" t="s">
        <v>1178</v>
      </c>
      <c r="J308" s="3">
        <v>0</v>
      </c>
      <c r="K308" s="3">
        <v>627815</v>
      </c>
      <c r="L308" s="3">
        <f t="shared" si="17"/>
        <v>-627815</v>
      </c>
      <c r="M308" s="1" t="s">
        <v>40</v>
      </c>
      <c r="N308" s="88">
        <v>800088702</v>
      </c>
      <c r="O308" s="1" t="s">
        <v>63</v>
      </c>
      <c r="P308" s="1" t="s">
        <v>37</v>
      </c>
      <c r="Q308" s="1" t="s">
        <v>43</v>
      </c>
      <c r="R308" s="1" t="s">
        <v>43</v>
      </c>
      <c r="S308" s="1" t="s">
        <v>43</v>
      </c>
      <c r="T308" s="3">
        <v>0</v>
      </c>
      <c r="U308" s="1" t="s">
        <v>44</v>
      </c>
      <c r="V308" s="1" t="s">
        <v>45</v>
      </c>
      <c r="W308" s="1" t="s">
        <v>1177</v>
      </c>
      <c r="X308" s="1" t="s">
        <v>46</v>
      </c>
      <c r="Y308" s="1" t="s">
        <v>47</v>
      </c>
      <c r="Z308" s="1" t="s">
        <v>1179</v>
      </c>
      <c r="AA308" s="1" t="s">
        <v>49</v>
      </c>
      <c r="AB308" s="1" t="s">
        <v>918</v>
      </c>
      <c r="AC308" s="1" t="s">
        <v>51</v>
      </c>
      <c r="AD308" s="1" t="s">
        <v>1179</v>
      </c>
      <c r="AE308" s="1" t="s">
        <v>37</v>
      </c>
      <c r="AF308">
        <f t="shared" si="18"/>
        <v>2022</v>
      </c>
      <c r="AG308" t="str">
        <f t="shared" si="19"/>
        <v>jul</v>
      </c>
      <c r="AH308" t="s">
        <v>215</v>
      </c>
      <c r="AI308" t="e">
        <v>#N/A</v>
      </c>
    </row>
    <row r="309" spans="1:35" hidden="1" x14ac:dyDescent="0.25">
      <c r="A309" s="1" t="s">
        <v>33</v>
      </c>
      <c r="B309" s="1" t="s">
        <v>34</v>
      </c>
      <c r="C309" s="2">
        <v>44770</v>
      </c>
      <c r="D309" s="42" t="str">
        <f t="shared" si="16"/>
        <v>2022</v>
      </c>
      <c r="E309" s="1" t="s">
        <v>35</v>
      </c>
      <c r="F309" s="1" t="s">
        <v>36</v>
      </c>
      <c r="G309" s="1" t="s">
        <v>37</v>
      </c>
      <c r="H309" s="1" t="s">
        <v>1180</v>
      </c>
      <c r="I309" s="1" t="s">
        <v>1181</v>
      </c>
      <c r="J309" s="3">
        <v>0</v>
      </c>
      <c r="K309" s="3">
        <v>138265</v>
      </c>
      <c r="L309" s="3">
        <f t="shared" si="17"/>
        <v>-138265</v>
      </c>
      <c r="M309" s="1" t="s">
        <v>40</v>
      </c>
      <c r="N309" s="88">
        <v>830003564</v>
      </c>
      <c r="O309" s="1" t="s">
        <v>445</v>
      </c>
      <c r="P309" s="1" t="s">
        <v>37</v>
      </c>
      <c r="Q309" s="1" t="s">
        <v>43</v>
      </c>
      <c r="R309" s="1" t="s">
        <v>43</v>
      </c>
      <c r="S309" s="1" t="s">
        <v>43</v>
      </c>
      <c r="T309" s="3">
        <v>0</v>
      </c>
      <c r="U309" s="1" t="s">
        <v>44</v>
      </c>
      <c r="V309" s="1" t="s">
        <v>45</v>
      </c>
      <c r="W309" s="1" t="s">
        <v>1180</v>
      </c>
      <c r="X309" s="1" t="s">
        <v>46</v>
      </c>
      <c r="Y309" s="1" t="s">
        <v>47</v>
      </c>
      <c r="Z309" s="1" t="s">
        <v>1182</v>
      </c>
      <c r="AA309" s="1" t="s">
        <v>49</v>
      </c>
      <c r="AB309" s="1" t="s">
        <v>918</v>
      </c>
      <c r="AC309" s="1" t="s">
        <v>51</v>
      </c>
      <c r="AD309" s="1" t="s">
        <v>1182</v>
      </c>
      <c r="AE309" s="1" t="s">
        <v>37</v>
      </c>
      <c r="AF309">
        <f t="shared" si="18"/>
        <v>2022</v>
      </c>
      <c r="AG309" t="str">
        <f t="shared" si="19"/>
        <v>jul</v>
      </c>
      <c r="AH309" t="s">
        <v>215</v>
      </c>
      <c r="AI309" t="e">
        <v>#N/A</v>
      </c>
    </row>
    <row r="310" spans="1:35" hidden="1" x14ac:dyDescent="0.25">
      <c r="A310" s="1" t="s">
        <v>33</v>
      </c>
      <c r="B310" s="1" t="s">
        <v>34</v>
      </c>
      <c r="C310" s="2">
        <v>44770</v>
      </c>
      <c r="D310" s="42" t="str">
        <f t="shared" si="16"/>
        <v>2022</v>
      </c>
      <c r="E310" s="1" t="s">
        <v>35</v>
      </c>
      <c r="F310" s="1" t="s">
        <v>36</v>
      </c>
      <c r="G310" s="1" t="s">
        <v>37</v>
      </c>
      <c r="H310" s="1" t="s">
        <v>1183</v>
      </c>
      <c r="I310" s="1" t="s">
        <v>1184</v>
      </c>
      <c r="J310" s="3">
        <v>0</v>
      </c>
      <c r="K310" s="3">
        <v>108990</v>
      </c>
      <c r="L310" s="3">
        <f t="shared" si="17"/>
        <v>-108990</v>
      </c>
      <c r="M310" s="1" t="s">
        <v>40</v>
      </c>
      <c r="N310" s="88">
        <v>800130907</v>
      </c>
      <c r="O310" s="1" t="s">
        <v>42</v>
      </c>
      <c r="P310" s="1" t="s">
        <v>37</v>
      </c>
      <c r="Q310" s="1" t="s">
        <v>43</v>
      </c>
      <c r="R310" s="1" t="s">
        <v>43</v>
      </c>
      <c r="S310" s="1" t="s">
        <v>43</v>
      </c>
      <c r="T310" s="3">
        <v>0</v>
      </c>
      <c r="U310" s="1" t="s">
        <v>44</v>
      </c>
      <c r="V310" s="1" t="s">
        <v>45</v>
      </c>
      <c r="W310" s="1" t="s">
        <v>1183</v>
      </c>
      <c r="X310" s="1" t="s">
        <v>46</v>
      </c>
      <c r="Y310" s="1" t="s">
        <v>47</v>
      </c>
      <c r="Z310" s="1" t="s">
        <v>1185</v>
      </c>
      <c r="AA310" s="1" t="s">
        <v>49</v>
      </c>
      <c r="AB310" s="1" t="s">
        <v>918</v>
      </c>
      <c r="AC310" s="1" t="s">
        <v>51</v>
      </c>
      <c r="AD310" s="1" t="s">
        <v>1185</v>
      </c>
      <c r="AE310" s="1" t="s">
        <v>37</v>
      </c>
      <c r="AF310">
        <f t="shared" si="18"/>
        <v>2022</v>
      </c>
      <c r="AG310" t="str">
        <f t="shared" si="19"/>
        <v>jul</v>
      </c>
      <c r="AH310" t="s">
        <v>415</v>
      </c>
      <c r="AI310" t="e">
        <v>#N/A</v>
      </c>
    </row>
    <row r="311" spans="1:35" hidden="1" x14ac:dyDescent="0.25">
      <c r="A311" s="1" t="s">
        <v>33</v>
      </c>
      <c r="B311" s="1" t="s">
        <v>34</v>
      </c>
      <c r="C311" s="2">
        <v>44773</v>
      </c>
      <c r="D311" s="42" t="str">
        <f t="shared" si="16"/>
        <v>2022</v>
      </c>
      <c r="E311" s="1" t="s">
        <v>73</v>
      </c>
      <c r="F311" s="1" t="s">
        <v>74</v>
      </c>
      <c r="G311" s="1" t="s">
        <v>37</v>
      </c>
      <c r="H311" s="1" t="s">
        <v>919</v>
      </c>
      <c r="I311" s="1" t="s">
        <v>76</v>
      </c>
      <c r="J311" s="3">
        <v>104496</v>
      </c>
      <c r="K311" s="3">
        <v>0</v>
      </c>
      <c r="L311" s="3">
        <f t="shared" si="17"/>
        <v>104496</v>
      </c>
      <c r="M311" s="1" t="s">
        <v>40</v>
      </c>
      <c r="N311" s="88">
        <v>1143377774</v>
      </c>
      <c r="O311" s="1" t="s">
        <v>483</v>
      </c>
      <c r="P311" s="1" t="s">
        <v>79</v>
      </c>
      <c r="Q311" s="1" t="s">
        <v>80</v>
      </c>
      <c r="R311" s="1" t="s">
        <v>43</v>
      </c>
      <c r="S311" s="1" t="s">
        <v>43</v>
      </c>
      <c r="T311" s="3">
        <v>0</v>
      </c>
      <c r="U311" s="1" t="s">
        <v>44</v>
      </c>
      <c r="V311" s="1" t="s">
        <v>45</v>
      </c>
      <c r="W311" s="1" t="s">
        <v>919</v>
      </c>
      <c r="X311" s="1" t="s">
        <v>46</v>
      </c>
      <c r="Y311" s="1" t="s">
        <v>975</v>
      </c>
      <c r="Z311" s="1" t="s">
        <v>1186</v>
      </c>
      <c r="AA311" s="1" t="s">
        <v>83</v>
      </c>
      <c r="AB311" s="1" t="s">
        <v>1187</v>
      </c>
      <c r="AC311" s="1" t="s">
        <v>51</v>
      </c>
      <c r="AD311" s="1" t="s">
        <v>1186</v>
      </c>
      <c r="AE311" s="1" t="s">
        <v>37</v>
      </c>
      <c r="AF311">
        <f t="shared" si="18"/>
        <v>2022</v>
      </c>
      <c r="AG311" t="str">
        <f t="shared" si="19"/>
        <v>jul</v>
      </c>
      <c r="AH311" t="s">
        <v>63</v>
      </c>
      <c r="AI311" t="s">
        <v>2198</v>
      </c>
    </row>
    <row r="312" spans="1:35" hidden="1" x14ac:dyDescent="0.25">
      <c r="A312" s="1" t="s">
        <v>33</v>
      </c>
      <c r="B312" s="1" t="s">
        <v>34</v>
      </c>
      <c r="C312" s="2">
        <v>44773</v>
      </c>
      <c r="D312" s="42" t="str">
        <f t="shared" si="16"/>
        <v>2022</v>
      </c>
      <c r="E312" s="1" t="s">
        <v>73</v>
      </c>
      <c r="F312" s="1" t="s">
        <v>74</v>
      </c>
      <c r="G312" s="1" t="s">
        <v>37</v>
      </c>
      <c r="H312" s="1" t="s">
        <v>919</v>
      </c>
      <c r="I312" s="1" t="s">
        <v>76</v>
      </c>
      <c r="J312" s="3">
        <v>935631</v>
      </c>
      <c r="K312" s="3">
        <v>0</v>
      </c>
      <c r="L312" s="3">
        <f t="shared" si="17"/>
        <v>935631</v>
      </c>
      <c r="M312" s="1" t="s">
        <v>40</v>
      </c>
      <c r="N312" s="88">
        <v>1047471721</v>
      </c>
      <c r="O312" s="1" t="s">
        <v>453</v>
      </c>
      <c r="P312" s="1" t="s">
        <v>928</v>
      </c>
      <c r="Q312" s="1" t="s">
        <v>929</v>
      </c>
      <c r="R312" s="1" t="s">
        <v>43</v>
      </c>
      <c r="S312" s="1" t="s">
        <v>43</v>
      </c>
      <c r="T312" s="3">
        <v>0</v>
      </c>
      <c r="U312" s="1" t="s">
        <v>44</v>
      </c>
      <c r="V312" s="1" t="s">
        <v>45</v>
      </c>
      <c r="W312" s="1" t="s">
        <v>919</v>
      </c>
      <c r="X312" s="1" t="s">
        <v>46</v>
      </c>
      <c r="Y312" s="1" t="s">
        <v>975</v>
      </c>
      <c r="Z312" s="1" t="s">
        <v>1186</v>
      </c>
      <c r="AA312" s="1" t="s">
        <v>83</v>
      </c>
      <c r="AB312" s="1" t="s">
        <v>1187</v>
      </c>
      <c r="AC312" s="1" t="s">
        <v>51</v>
      </c>
      <c r="AD312" s="1" t="s">
        <v>1186</v>
      </c>
      <c r="AE312" s="1" t="s">
        <v>37</v>
      </c>
      <c r="AF312">
        <f t="shared" si="18"/>
        <v>2022</v>
      </c>
      <c r="AG312" t="str">
        <f t="shared" si="19"/>
        <v>jul</v>
      </c>
      <c r="AH312" t="s">
        <v>2026</v>
      </c>
      <c r="AI312" t="s">
        <v>2297</v>
      </c>
    </row>
    <row r="313" spans="1:35" hidden="1" x14ac:dyDescent="0.25">
      <c r="A313" s="1" t="s">
        <v>33</v>
      </c>
      <c r="B313" s="1" t="s">
        <v>34</v>
      </c>
      <c r="C313" s="2">
        <v>44773</v>
      </c>
      <c r="D313" s="42" t="str">
        <f t="shared" si="16"/>
        <v>2022</v>
      </c>
      <c r="E313" s="1" t="s">
        <v>73</v>
      </c>
      <c r="F313" s="1" t="s">
        <v>74</v>
      </c>
      <c r="G313" s="1" t="s">
        <v>37</v>
      </c>
      <c r="H313" s="1" t="s">
        <v>919</v>
      </c>
      <c r="I313" s="1" t="s">
        <v>76</v>
      </c>
      <c r="J313" s="3">
        <v>924443</v>
      </c>
      <c r="K313" s="3">
        <v>0</v>
      </c>
      <c r="L313" s="3">
        <f t="shared" si="17"/>
        <v>924443</v>
      </c>
      <c r="M313" s="1" t="s">
        <v>40</v>
      </c>
      <c r="N313" s="88">
        <v>1051822514</v>
      </c>
      <c r="O313" s="1" t="s">
        <v>493</v>
      </c>
      <c r="P313" s="1" t="s">
        <v>1078</v>
      </c>
      <c r="Q313" s="1" t="s">
        <v>1079</v>
      </c>
      <c r="R313" s="1" t="s">
        <v>43</v>
      </c>
      <c r="S313" s="1" t="s">
        <v>43</v>
      </c>
      <c r="T313" s="3">
        <v>0</v>
      </c>
      <c r="U313" s="1" t="s">
        <v>44</v>
      </c>
      <c r="V313" s="1" t="s">
        <v>45</v>
      </c>
      <c r="W313" s="1" t="s">
        <v>919</v>
      </c>
      <c r="X313" s="1" t="s">
        <v>46</v>
      </c>
      <c r="Y313" s="1" t="s">
        <v>975</v>
      </c>
      <c r="Z313" s="1" t="s">
        <v>1186</v>
      </c>
      <c r="AA313" s="1" t="s">
        <v>83</v>
      </c>
      <c r="AB313" s="1" t="s">
        <v>1187</v>
      </c>
      <c r="AC313" s="1" t="s">
        <v>51</v>
      </c>
      <c r="AD313" s="1" t="s">
        <v>1186</v>
      </c>
      <c r="AE313" s="1" t="s">
        <v>37</v>
      </c>
      <c r="AF313">
        <f t="shared" si="18"/>
        <v>2022</v>
      </c>
      <c r="AG313" t="str">
        <f t="shared" si="19"/>
        <v>jul</v>
      </c>
      <c r="AH313" t="s">
        <v>215</v>
      </c>
      <c r="AI313" t="s">
        <v>2195</v>
      </c>
    </row>
    <row r="314" spans="1:35" hidden="1" x14ac:dyDescent="0.25">
      <c r="A314" s="1" t="s">
        <v>33</v>
      </c>
      <c r="B314" s="1" t="s">
        <v>34</v>
      </c>
      <c r="C314" s="2">
        <v>44773</v>
      </c>
      <c r="D314" s="42" t="str">
        <f t="shared" si="16"/>
        <v>2022</v>
      </c>
      <c r="E314" s="1" t="s">
        <v>73</v>
      </c>
      <c r="F314" s="1" t="s">
        <v>74</v>
      </c>
      <c r="G314" s="1" t="s">
        <v>37</v>
      </c>
      <c r="H314" s="1" t="s">
        <v>919</v>
      </c>
      <c r="I314" s="1" t="s">
        <v>76</v>
      </c>
      <c r="J314" s="3">
        <v>300000</v>
      </c>
      <c r="K314" s="3">
        <v>0</v>
      </c>
      <c r="L314" s="3">
        <f t="shared" si="17"/>
        <v>300000</v>
      </c>
      <c r="M314" s="1" t="s">
        <v>40</v>
      </c>
      <c r="N314" s="88">
        <v>73135176</v>
      </c>
      <c r="O314" s="1" t="s">
        <v>560</v>
      </c>
      <c r="P314" s="1" t="s">
        <v>79</v>
      </c>
      <c r="Q314" s="1" t="s">
        <v>80</v>
      </c>
      <c r="R314" s="1" t="s">
        <v>43</v>
      </c>
      <c r="S314" s="1" t="s">
        <v>43</v>
      </c>
      <c r="T314" s="3">
        <v>0</v>
      </c>
      <c r="U314" s="1" t="s">
        <v>44</v>
      </c>
      <c r="V314" s="1" t="s">
        <v>45</v>
      </c>
      <c r="W314" s="1" t="s">
        <v>919</v>
      </c>
      <c r="X314" s="1" t="s">
        <v>46</v>
      </c>
      <c r="Y314" s="1" t="s">
        <v>975</v>
      </c>
      <c r="Z314" s="1" t="s">
        <v>1186</v>
      </c>
      <c r="AA314" s="1" t="s">
        <v>83</v>
      </c>
      <c r="AB314" s="1" t="s">
        <v>1187</v>
      </c>
      <c r="AC314" s="1" t="s">
        <v>51</v>
      </c>
      <c r="AD314" s="1" t="s">
        <v>1186</v>
      </c>
      <c r="AE314" s="1" t="s">
        <v>37</v>
      </c>
      <c r="AF314">
        <f t="shared" si="18"/>
        <v>2022</v>
      </c>
      <c r="AG314" t="str">
        <f t="shared" si="19"/>
        <v>jul</v>
      </c>
      <c r="AH314" t="s">
        <v>445</v>
      </c>
      <c r="AI314" t="s">
        <v>2197</v>
      </c>
    </row>
    <row r="315" spans="1:35" hidden="1" x14ac:dyDescent="0.25">
      <c r="A315" s="1" t="s">
        <v>33</v>
      </c>
      <c r="B315" s="1" t="s">
        <v>34</v>
      </c>
      <c r="C315" s="2">
        <v>44773</v>
      </c>
      <c r="D315" s="42" t="str">
        <f t="shared" si="16"/>
        <v>2022</v>
      </c>
      <c r="E315" s="1" t="s">
        <v>73</v>
      </c>
      <c r="F315" s="1" t="s">
        <v>74</v>
      </c>
      <c r="G315" s="1" t="s">
        <v>37</v>
      </c>
      <c r="H315" s="1" t="s">
        <v>919</v>
      </c>
      <c r="I315" s="1" t="s">
        <v>76</v>
      </c>
      <c r="J315" s="3">
        <v>114344</v>
      </c>
      <c r="K315" s="3">
        <v>0</v>
      </c>
      <c r="L315" s="3">
        <f t="shared" si="17"/>
        <v>114344</v>
      </c>
      <c r="M315" s="1" t="s">
        <v>40</v>
      </c>
      <c r="N315" s="88">
        <v>73143059</v>
      </c>
      <c r="O315" s="1" t="s">
        <v>409</v>
      </c>
      <c r="P315" s="1" t="s">
        <v>79</v>
      </c>
      <c r="Q315" s="1" t="s">
        <v>80</v>
      </c>
      <c r="R315" s="1" t="s">
        <v>43</v>
      </c>
      <c r="S315" s="1" t="s">
        <v>43</v>
      </c>
      <c r="T315" s="3">
        <v>0</v>
      </c>
      <c r="U315" s="1" t="s">
        <v>44</v>
      </c>
      <c r="V315" s="1" t="s">
        <v>45</v>
      </c>
      <c r="W315" s="1" t="s">
        <v>919</v>
      </c>
      <c r="X315" s="1" t="s">
        <v>46</v>
      </c>
      <c r="Y315" s="1" t="s">
        <v>975</v>
      </c>
      <c r="Z315" s="1" t="s">
        <v>1186</v>
      </c>
      <c r="AA315" s="1" t="s">
        <v>83</v>
      </c>
      <c r="AB315" s="1" t="s">
        <v>1187</v>
      </c>
      <c r="AC315" s="1" t="s">
        <v>51</v>
      </c>
      <c r="AD315" s="1" t="s">
        <v>1186</v>
      </c>
      <c r="AE315" s="1" t="s">
        <v>37</v>
      </c>
      <c r="AF315">
        <f t="shared" si="18"/>
        <v>2022</v>
      </c>
      <c r="AG315" t="str">
        <f t="shared" si="19"/>
        <v>jul</v>
      </c>
      <c r="AH315" t="s">
        <v>55</v>
      </c>
      <c r="AI315" t="s">
        <v>2197</v>
      </c>
    </row>
    <row r="316" spans="1:35" hidden="1" x14ac:dyDescent="0.25">
      <c r="A316" s="1" t="s">
        <v>33</v>
      </c>
      <c r="B316" s="1" t="s">
        <v>34</v>
      </c>
      <c r="C316" s="2">
        <v>44773</v>
      </c>
      <c r="D316" s="42" t="str">
        <f t="shared" si="16"/>
        <v>2022</v>
      </c>
      <c r="E316" s="1" t="s">
        <v>73</v>
      </c>
      <c r="F316" s="1" t="s">
        <v>74</v>
      </c>
      <c r="G316" s="1" t="s">
        <v>37</v>
      </c>
      <c r="H316" s="1" t="s">
        <v>919</v>
      </c>
      <c r="I316" s="1" t="s">
        <v>76</v>
      </c>
      <c r="J316" s="3">
        <v>616739</v>
      </c>
      <c r="K316" s="3">
        <v>0</v>
      </c>
      <c r="L316" s="3">
        <f t="shared" si="17"/>
        <v>616739</v>
      </c>
      <c r="M316" s="1" t="s">
        <v>40</v>
      </c>
      <c r="N316" s="88">
        <v>73169783</v>
      </c>
      <c r="O316" s="1" t="s">
        <v>78</v>
      </c>
      <c r="P316" s="1" t="s">
        <v>79</v>
      </c>
      <c r="Q316" s="1" t="s">
        <v>80</v>
      </c>
      <c r="R316" s="1" t="s">
        <v>43</v>
      </c>
      <c r="S316" s="1" t="s">
        <v>43</v>
      </c>
      <c r="T316" s="3">
        <v>0</v>
      </c>
      <c r="U316" s="1" t="s">
        <v>44</v>
      </c>
      <c r="V316" s="1" t="s">
        <v>45</v>
      </c>
      <c r="W316" s="1" t="s">
        <v>919</v>
      </c>
      <c r="X316" s="1" t="s">
        <v>46</v>
      </c>
      <c r="Y316" s="1" t="s">
        <v>975</v>
      </c>
      <c r="Z316" s="1" t="s">
        <v>1186</v>
      </c>
      <c r="AA316" s="1" t="s">
        <v>83</v>
      </c>
      <c r="AB316" s="1" t="s">
        <v>1187</v>
      </c>
      <c r="AC316" s="1" t="s">
        <v>51</v>
      </c>
      <c r="AD316" s="1" t="s">
        <v>1186</v>
      </c>
      <c r="AE316" s="1" t="s">
        <v>37</v>
      </c>
      <c r="AF316">
        <f t="shared" si="18"/>
        <v>2022</v>
      </c>
      <c r="AG316" t="str">
        <f t="shared" si="19"/>
        <v>jul</v>
      </c>
      <c r="AH316" t="s">
        <v>445</v>
      </c>
      <c r="AI316" t="s">
        <v>2200</v>
      </c>
    </row>
    <row r="317" spans="1:35" hidden="1" x14ac:dyDescent="0.25">
      <c r="A317" s="1" t="s">
        <v>33</v>
      </c>
      <c r="B317" s="1" t="s">
        <v>34</v>
      </c>
      <c r="C317" s="2">
        <v>44773</v>
      </c>
      <c r="D317" s="42" t="str">
        <f t="shared" si="16"/>
        <v>2022</v>
      </c>
      <c r="E317" s="1" t="s">
        <v>73</v>
      </c>
      <c r="F317" s="1" t="s">
        <v>74</v>
      </c>
      <c r="G317" s="1" t="s">
        <v>37</v>
      </c>
      <c r="H317" s="1" t="s">
        <v>919</v>
      </c>
      <c r="I317" s="1" t="s">
        <v>76</v>
      </c>
      <c r="J317" s="3">
        <v>33334</v>
      </c>
      <c r="K317" s="3">
        <v>0</v>
      </c>
      <c r="L317" s="3">
        <f t="shared" si="17"/>
        <v>33334</v>
      </c>
      <c r="M317" s="1" t="s">
        <v>40</v>
      </c>
      <c r="N317" s="88">
        <v>79329193</v>
      </c>
      <c r="O317" s="1" t="s">
        <v>845</v>
      </c>
      <c r="P317" s="1" t="s">
        <v>79</v>
      </c>
      <c r="Q317" s="1" t="s">
        <v>80</v>
      </c>
      <c r="R317" s="1" t="s">
        <v>43</v>
      </c>
      <c r="S317" s="1" t="s">
        <v>43</v>
      </c>
      <c r="T317" s="3">
        <v>0</v>
      </c>
      <c r="U317" s="1" t="s">
        <v>44</v>
      </c>
      <c r="V317" s="1" t="s">
        <v>45</v>
      </c>
      <c r="W317" s="1" t="s">
        <v>919</v>
      </c>
      <c r="X317" s="1" t="s">
        <v>46</v>
      </c>
      <c r="Y317" s="1" t="s">
        <v>975</v>
      </c>
      <c r="Z317" s="1" t="s">
        <v>1186</v>
      </c>
      <c r="AA317" s="1" t="s">
        <v>83</v>
      </c>
      <c r="AB317" s="1" t="s">
        <v>1187</v>
      </c>
      <c r="AC317" s="1" t="s">
        <v>51</v>
      </c>
      <c r="AD317" s="1" t="s">
        <v>1186</v>
      </c>
      <c r="AE317" s="1" t="s">
        <v>37</v>
      </c>
      <c r="AF317">
        <f t="shared" si="18"/>
        <v>2022</v>
      </c>
      <c r="AG317" t="str">
        <f t="shared" si="19"/>
        <v>jul</v>
      </c>
      <c r="AH317" t="s">
        <v>63</v>
      </c>
      <c r="AI317" t="s">
        <v>2197</v>
      </c>
    </row>
    <row r="318" spans="1:35" hidden="1" x14ac:dyDescent="0.25">
      <c r="A318" s="1" t="s">
        <v>33</v>
      </c>
      <c r="B318" s="1" t="s">
        <v>34</v>
      </c>
      <c r="C318" s="2">
        <v>44773</v>
      </c>
      <c r="D318" s="42" t="str">
        <f t="shared" si="16"/>
        <v>2022</v>
      </c>
      <c r="E318" s="1" t="s">
        <v>73</v>
      </c>
      <c r="F318" s="1" t="s">
        <v>74</v>
      </c>
      <c r="G318" s="1" t="s">
        <v>37</v>
      </c>
      <c r="H318" s="1" t="s">
        <v>919</v>
      </c>
      <c r="I318" s="1" t="s">
        <v>76</v>
      </c>
      <c r="J318" s="3">
        <v>67877</v>
      </c>
      <c r="K318" s="3">
        <v>0</v>
      </c>
      <c r="L318" s="3">
        <f t="shared" si="17"/>
        <v>67877</v>
      </c>
      <c r="M318" s="1" t="s">
        <v>40</v>
      </c>
      <c r="N318" s="88">
        <v>9236697</v>
      </c>
      <c r="O318" s="1" t="s">
        <v>247</v>
      </c>
      <c r="P318" s="1" t="s">
        <v>79</v>
      </c>
      <c r="Q318" s="1" t="s">
        <v>80</v>
      </c>
      <c r="R318" s="1" t="s">
        <v>43</v>
      </c>
      <c r="S318" s="1" t="s">
        <v>43</v>
      </c>
      <c r="T318" s="3">
        <v>0</v>
      </c>
      <c r="U318" s="1" t="s">
        <v>44</v>
      </c>
      <c r="V318" s="1" t="s">
        <v>45</v>
      </c>
      <c r="W318" s="1" t="s">
        <v>919</v>
      </c>
      <c r="X318" s="1" t="s">
        <v>46</v>
      </c>
      <c r="Y318" s="1" t="s">
        <v>975</v>
      </c>
      <c r="Z318" s="1" t="s">
        <v>1186</v>
      </c>
      <c r="AA318" s="1" t="s">
        <v>83</v>
      </c>
      <c r="AB318" s="1" t="s">
        <v>1187</v>
      </c>
      <c r="AC318" s="1" t="s">
        <v>51</v>
      </c>
      <c r="AD318" s="1" t="s">
        <v>1186</v>
      </c>
      <c r="AE318" s="1" t="s">
        <v>37</v>
      </c>
      <c r="AF318">
        <f t="shared" si="18"/>
        <v>2022</v>
      </c>
      <c r="AG318" t="str">
        <f t="shared" si="19"/>
        <v>jul</v>
      </c>
      <c r="AH318" t="s">
        <v>42</v>
      </c>
      <c r="AI318" t="s">
        <v>2197</v>
      </c>
    </row>
    <row r="319" spans="1:35" hidden="1" x14ac:dyDescent="0.25">
      <c r="A319" s="1" t="s">
        <v>33</v>
      </c>
      <c r="B319" s="1" t="s">
        <v>34</v>
      </c>
      <c r="C319" s="2">
        <v>44773</v>
      </c>
      <c r="D319" s="42" t="str">
        <f t="shared" si="16"/>
        <v>2022</v>
      </c>
      <c r="E319" s="1" t="s">
        <v>73</v>
      </c>
      <c r="F319" s="1" t="s">
        <v>74</v>
      </c>
      <c r="G319" s="1" t="s">
        <v>37</v>
      </c>
      <c r="H319" s="1" t="s">
        <v>919</v>
      </c>
      <c r="I319" s="1" t="s">
        <v>76</v>
      </c>
      <c r="J319" s="3">
        <v>37172</v>
      </c>
      <c r="K319" s="3">
        <v>0</v>
      </c>
      <c r="L319" s="3">
        <f t="shared" si="17"/>
        <v>37172</v>
      </c>
      <c r="M319" s="1" t="s">
        <v>40</v>
      </c>
      <c r="N319" s="88">
        <v>1128059054</v>
      </c>
      <c r="O319" s="1" t="s">
        <v>501</v>
      </c>
      <c r="P319" s="1" t="s">
        <v>79</v>
      </c>
      <c r="Q319" s="1" t="s">
        <v>80</v>
      </c>
      <c r="R319" s="1" t="s">
        <v>43</v>
      </c>
      <c r="S319" s="1" t="s">
        <v>43</v>
      </c>
      <c r="T319" s="3">
        <v>0</v>
      </c>
      <c r="U319" s="1" t="s">
        <v>44</v>
      </c>
      <c r="V319" s="1" t="s">
        <v>45</v>
      </c>
      <c r="W319" s="1" t="s">
        <v>919</v>
      </c>
      <c r="X319" s="1" t="s">
        <v>46</v>
      </c>
      <c r="Y319" s="1" t="s">
        <v>975</v>
      </c>
      <c r="Z319" s="1" t="s">
        <v>1186</v>
      </c>
      <c r="AA319" s="1" t="s">
        <v>83</v>
      </c>
      <c r="AB319" s="1" t="s">
        <v>1187</v>
      </c>
      <c r="AC319" s="1" t="s">
        <v>51</v>
      </c>
      <c r="AD319" s="1" t="s">
        <v>1186</v>
      </c>
      <c r="AE319" s="1" t="s">
        <v>37</v>
      </c>
      <c r="AF319">
        <f t="shared" si="18"/>
        <v>2022</v>
      </c>
      <c r="AG319" t="str">
        <f t="shared" si="19"/>
        <v>jul</v>
      </c>
      <c r="AH319" t="s">
        <v>215</v>
      </c>
      <c r="AI319" t="s">
        <v>2192</v>
      </c>
    </row>
    <row r="320" spans="1:35" hidden="1" x14ac:dyDescent="0.25">
      <c r="A320" s="1" t="s">
        <v>33</v>
      </c>
      <c r="B320" s="1" t="s">
        <v>34</v>
      </c>
      <c r="C320" s="2">
        <v>44773</v>
      </c>
      <c r="D320" s="42" t="str">
        <f t="shared" si="16"/>
        <v>2022</v>
      </c>
      <c r="E320" s="1" t="s">
        <v>73</v>
      </c>
      <c r="F320" s="1" t="s">
        <v>74</v>
      </c>
      <c r="G320" s="1" t="s">
        <v>37</v>
      </c>
      <c r="H320" s="1" t="s">
        <v>919</v>
      </c>
      <c r="I320" s="1" t="s">
        <v>76</v>
      </c>
      <c r="J320" s="3">
        <v>39741</v>
      </c>
      <c r="K320" s="3">
        <v>0</v>
      </c>
      <c r="L320" s="3">
        <f t="shared" si="17"/>
        <v>39741</v>
      </c>
      <c r="M320" s="1" t="s">
        <v>40</v>
      </c>
      <c r="N320" s="88">
        <v>1148693276</v>
      </c>
      <c r="O320" s="1" t="s">
        <v>163</v>
      </c>
      <c r="P320" s="1" t="s">
        <v>79</v>
      </c>
      <c r="Q320" s="1" t="s">
        <v>80</v>
      </c>
      <c r="R320" s="1" t="s">
        <v>43</v>
      </c>
      <c r="S320" s="1" t="s">
        <v>43</v>
      </c>
      <c r="T320" s="3">
        <v>0</v>
      </c>
      <c r="U320" s="1" t="s">
        <v>44</v>
      </c>
      <c r="V320" s="1" t="s">
        <v>45</v>
      </c>
      <c r="W320" s="1" t="s">
        <v>919</v>
      </c>
      <c r="X320" s="1" t="s">
        <v>46</v>
      </c>
      <c r="Y320" s="1" t="s">
        <v>975</v>
      </c>
      <c r="Z320" s="1" t="s">
        <v>1186</v>
      </c>
      <c r="AA320" s="1" t="s">
        <v>83</v>
      </c>
      <c r="AB320" s="1" t="s">
        <v>1187</v>
      </c>
      <c r="AC320" s="1" t="s">
        <v>51</v>
      </c>
      <c r="AD320" s="1" t="s">
        <v>1186</v>
      </c>
      <c r="AE320" s="1" t="s">
        <v>37</v>
      </c>
      <c r="AF320">
        <f t="shared" si="18"/>
        <v>2022</v>
      </c>
      <c r="AG320" t="str">
        <f t="shared" si="19"/>
        <v>jul</v>
      </c>
      <c r="AH320" t="s">
        <v>215</v>
      </c>
      <c r="AI320" t="s">
        <v>2192</v>
      </c>
    </row>
    <row r="321" spans="1:35" hidden="1" x14ac:dyDescent="0.25">
      <c r="A321" s="1" t="s">
        <v>33</v>
      </c>
      <c r="B321" s="1" t="s">
        <v>34</v>
      </c>
      <c r="C321" s="2">
        <v>44773</v>
      </c>
      <c r="D321" s="42" t="str">
        <f t="shared" si="16"/>
        <v>2022</v>
      </c>
      <c r="E321" s="1" t="s">
        <v>73</v>
      </c>
      <c r="F321" s="1" t="s">
        <v>74</v>
      </c>
      <c r="G321" s="1" t="s">
        <v>37</v>
      </c>
      <c r="H321" s="1" t="s">
        <v>919</v>
      </c>
      <c r="I321" s="1" t="s">
        <v>76</v>
      </c>
      <c r="J321" s="3">
        <v>33335</v>
      </c>
      <c r="K321" s="3">
        <v>0</v>
      </c>
      <c r="L321" s="3">
        <f t="shared" si="17"/>
        <v>33335</v>
      </c>
      <c r="M321" s="1" t="s">
        <v>40</v>
      </c>
      <c r="N321" s="88">
        <v>73121602</v>
      </c>
      <c r="O321" s="1" t="s">
        <v>353</v>
      </c>
      <c r="P321" s="1" t="s">
        <v>79</v>
      </c>
      <c r="Q321" s="1" t="s">
        <v>80</v>
      </c>
      <c r="R321" s="1" t="s">
        <v>43</v>
      </c>
      <c r="S321" s="1" t="s">
        <v>43</v>
      </c>
      <c r="T321" s="3">
        <v>0</v>
      </c>
      <c r="U321" s="1" t="s">
        <v>44</v>
      </c>
      <c r="V321" s="1" t="s">
        <v>45</v>
      </c>
      <c r="W321" s="1" t="s">
        <v>919</v>
      </c>
      <c r="X321" s="1" t="s">
        <v>46</v>
      </c>
      <c r="Y321" s="1" t="s">
        <v>975</v>
      </c>
      <c r="Z321" s="1" t="s">
        <v>1186</v>
      </c>
      <c r="AA321" s="1" t="s">
        <v>83</v>
      </c>
      <c r="AB321" s="1" t="s">
        <v>1187</v>
      </c>
      <c r="AC321" s="1" t="s">
        <v>51</v>
      </c>
      <c r="AD321" s="1" t="s">
        <v>1186</v>
      </c>
      <c r="AE321" s="1" t="s">
        <v>37</v>
      </c>
      <c r="AF321">
        <f t="shared" si="18"/>
        <v>2022</v>
      </c>
      <c r="AG321" t="str">
        <f t="shared" si="19"/>
        <v>jul</v>
      </c>
      <c r="AH321" t="s">
        <v>42</v>
      </c>
      <c r="AI321" t="s">
        <v>2192</v>
      </c>
    </row>
    <row r="322" spans="1:35" hidden="1" x14ac:dyDescent="0.25">
      <c r="A322" s="1" t="s">
        <v>33</v>
      </c>
      <c r="B322" s="1" t="s">
        <v>34</v>
      </c>
      <c r="C322" s="2">
        <v>44773</v>
      </c>
      <c r="D322" s="42" t="str">
        <f t="shared" si="16"/>
        <v>2022</v>
      </c>
      <c r="E322" s="1" t="s">
        <v>73</v>
      </c>
      <c r="F322" s="1" t="s">
        <v>74</v>
      </c>
      <c r="G322" s="1" t="s">
        <v>37</v>
      </c>
      <c r="H322" s="1" t="s">
        <v>919</v>
      </c>
      <c r="I322" s="1" t="s">
        <v>76</v>
      </c>
      <c r="J322" s="3">
        <v>108694</v>
      </c>
      <c r="K322" s="3">
        <v>0</v>
      </c>
      <c r="L322" s="3">
        <f t="shared" si="17"/>
        <v>108694</v>
      </c>
      <c r="M322" s="1" t="s">
        <v>40</v>
      </c>
      <c r="N322" s="88">
        <v>73152237</v>
      </c>
      <c r="O322" s="1" t="s">
        <v>378</v>
      </c>
      <c r="P322" s="1" t="s">
        <v>79</v>
      </c>
      <c r="Q322" s="1" t="s">
        <v>80</v>
      </c>
      <c r="R322" s="1" t="s">
        <v>43</v>
      </c>
      <c r="S322" s="1" t="s">
        <v>43</v>
      </c>
      <c r="T322" s="3">
        <v>0</v>
      </c>
      <c r="U322" s="1" t="s">
        <v>44</v>
      </c>
      <c r="V322" s="1" t="s">
        <v>45</v>
      </c>
      <c r="W322" s="1" t="s">
        <v>919</v>
      </c>
      <c r="X322" s="1" t="s">
        <v>46</v>
      </c>
      <c r="Y322" s="1" t="s">
        <v>975</v>
      </c>
      <c r="Z322" s="1" t="s">
        <v>1186</v>
      </c>
      <c r="AA322" s="1" t="s">
        <v>83</v>
      </c>
      <c r="AB322" s="1" t="s">
        <v>1187</v>
      </c>
      <c r="AC322" s="1" t="s">
        <v>51</v>
      </c>
      <c r="AD322" s="1" t="s">
        <v>1186</v>
      </c>
      <c r="AE322" s="1" t="s">
        <v>37</v>
      </c>
      <c r="AF322">
        <f t="shared" si="18"/>
        <v>2022</v>
      </c>
      <c r="AG322" t="str">
        <f t="shared" si="19"/>
        <v>jul</v>
      </c>
      <c r="AH322" t="s">
        <v>215</v>
      </c>
      <c r="AI322" t="s">
        <v>2192</v>
      </c>
    </row>
    <row r="323" spans="1:35" hidden="1" x14ac:dyDescent="0.25">
      <c r="A323" s="1" t="s">
        <v>33</v>
      </c>
      <c r="B323" s="1" t="s">
        <v>34</v>
      </c>
      <c r="C323" s="2">
        <v>44773</v>
      </c>
      <c r="D323" s="42" t="str">
        <f t="shared" si="16"/>
        <v>2022</v>
      </c>
      <c r="E323" s="1" t="s">
        <v>73</v>
      </c>
      <c r="F323" s="1" t="s">
        <v>74</v>
      </c>
      <c r="G323" s="1" t="s">
        <v>37</v>
      </c>
      <c r="H323" s="1" t="s">
        <v>919</v>
      </c>
      <c r="I323" s="1" t="s">
        <v>76</v>
      </c>
      <c r="J323" s="3">
        <v>33334</v>
      </c>
      <c r="K323" s="3">
        <v>0</v>
      </c>
      <c r="L323" s="3">
        <f t="shared" si="17"/>
        <v>33334</v>
      </c>
      <c r="M323" s="1" t="s">
        <v>40</v>
      </c>
      <c r="N323" s="88">
        <v>73206327</v>
      </c>
      <c r="O323" s="1" t="s">
        <v>814</v>
      </c>
      <c r="P323" s="1" t="s">
        <v>79</v>
      </c>
      <c r="Q323" s="1" t="s">
        <v>80</v>
      </c>
      <c r="R323" s="1" t="s">
        <v>43</v>
      </c>
      <c r="S323" s="1" t="s">
        <v>43</v>
      </c>
      <c r="T323" s="3">
        <v>0</v>
      </c>
      <c r="U323" s="1" t="s">
        <v>44</v>
      </c>
      <c r="V323" s="1" t="s">
        <v>45</v>
      </c>
      <c r="W323" s="1" t="s">
        <v>919</v>
      </c>
      <c r="X323" s="1" t="s">
        <v>46</v>
      </c>
      <c r="Y323" s="1" t="s">
        <v>975</v>
      </c>
      <c r="Z323" s="1" t="s">
        <v>1186</v>
      </c>
      <c r="AA323" s="1" t="s">
        <v>83</v>
      </c>
      <c r="AB323" s="1" t="s">
        <v>1187</v>
      </c>
      <c r="AC323" s="1" t="s">
        <v>51</v>
      </c>
      <c r="AD323" s="1" t="s">
        <v>1186</v>
      </c>
      <c r="AE323" s="1" t="s">
        <v>37</v>
      </c>
      <c r="AF323">
        <f t="shared" si="18"/>
        <v>2022</v>
      </c>
      <c r="AG323" t="str">
        <f t="shared" si="19"/>
        <v>jul</v>
      </c>
      <c r="AH323" t="s">
        <v>63</v>
      </c>
      <c r="AI323" t="s">
        <v>2192</v>
      </c>
    </row>
    <row r="324" spans="1:35" hidden="1" x14ac:dyDescent="0.25">
      <c r="A324" s="1" t="s">
        <v>33</v>
      </c>
      <c r="B324" s="1" t="s">
        <v>34</v>
      </c>
      <c r="C324" s="2">
        <v>44773</v>
      </c>
      <c r="D324" s="42" t="str">
        <f t="shared" si="16"/>
        <v>2022</v>
      </c>
      <c r="E324" s="1" t="s">
        <v>73</v>
      </c>
      <c r="F324" s="1" t="s">
        <v>74</v>
      </c>
      <c r="G324" s="1" t="s">
        <v>37</v>
      </c>
      <c r="H324" s="1" t="s">
        <v>919</v>
      </c>
      <c r="I324" s="1" t="s">
        <v>76</v>
      </c>
      <c r="J324" s="3">
        <v>35347</v>
      </c>
      <c r="K324" s="3">
        <v>0</v>
      </c>
      <c r="L324" s="3">
        <f t="shared" si="17"/>
        <v>35347</v>
      </c>
      <c r="M324" s="1" t="s">
        <v>40</v>
      </c>
      <c r="N324" s="88">
        <v>73575088</v>
      </c>
      <c r="O324" s="1" t="s">
        <v>437</v>
      </c>
      <c r="P324" s="1" t="s">
        <v>79</v>
      </c>
      <c r="Q324" s="1" t="s">
        <v>80</v>
      </c>
      <c r="R324" s="1" t="s">
        <v>43</v>
      </c>
      <c r="S324" s="1" t="s">
        <v>43</v>
      </c>
      <c r="T324" s="3">
        <v>0</v>
      </c>
      <c r="U324" s="1" t="s">
        <v>44</v>
      </c>
      <c r="V324" s="1" t="s">
        <v>45</v>
      </c>
      <c r="W324" s="1" t="s">
        <v>919</v>
      </c>
      <c r="X324" s="1" t="s">
        <v>46</v>
      </c>
      <c r="Y324" s="1" t="s">
        <v>975</v>
      </c>
      <c r="Z324" s="1" t="s">
        <v>1186</v>
      </c>
      <c r="AA324" s="1" t="s">
        <v>83</v>
      </c>
      <c r="AB324" s="1" t="s">
        <v>1187</v>
      </c>
      <c r="AC324" s="1" t="s">
        <v>51</v>
      </c>
      <c r="AD324" s="1" t="s">
        <v>1186</v>
      </c>
      <c r="AE324" s="1" t="s">
        <v>37</v>
      </c>
      <c r="AF324">
        <f t="shared" si="18"/>
        <v>2022</v>
      </c>
      <c r="AG324" t="str">
        <f t="shared" si="19"/>
        <v>jul</v>
      </c>
      <c r="AH324" t="s">
        <v>63</v>
      </c>
      <c r="AI324" t="s">
        <v>2192</v>
      </c>
    </row>
    <row r="325" spans="1:35" hidden="1" x14ac:dyDescent="0.25">
      <c r="A325" s="1" t="s">
        <v>33</v>
      </c>
      <c r="B325" s="1" t="s">
        <v>34</v>
      </c>
      <c r="C325" s="2">
        <v>44773</v>
      </c>
      <c r="D325" s="42" t="str">
        <f t="shared" si="16"/>
        <v>2022</v>
      </c>
      <c r="E325" s="1" t="s">
        <v>73</v>
      </c>
      <c r="F325" s="1" t="s">
        <v>74</v>
      </c>
      <c r="G325" s="1" t="s">
        <v>37</v>
      </c>
      <c r="H325" s="1" t="s">
        <v>919</v>
      </c>
      <c r="I325" s="1" t="s">
        <v>76</v>
      </c>
      <c r="J325" s="3">
        <v>33397</v>
      </c>
      <c r="K325" s="3">
        <v>0</v>
      </c>
      <c r="L325" s="3">
        <f t="shared" si="17"/>
        <v>33397</v>
      </c>
      <c r="M325" s="1" t="s">
        <v>40</v>
      </c>
      <c r="N325" s="88">
        <v>73103777</v>
      </c>
      <c r="O325" s="1" t="s">
        <v>774</v>
      </c>
      <c r="P325" s="1" t="s">
        <v>79</v>
      </c>
      <c r="Q325" s="1" t="s">
        <v>80</v>
      </c>
      <c r="R325" s="1" t="s">
        <v>43</v>
      </c>
      <c r="S325" s="1" t="s">
        <v>43</v>
      </c>
      <c r="T325" s="3">
        <v>0</v>
      </c>
      <c r="U325" s="1" t="s">
        <v>44</v>
      </c>
      <c r="V325" s="1" t="s">
        <v>45</v>
      </c>
      <c r="W325" s="1" t="s">
        <v>919</v>
      </c>
      <c r="X325" s="1" t="s">
        <v>46</v>
      </c>
      <c r="Y325" s="1" t="s">
        <v>975</v>
      </c>
      <c r="Z325" s="1" t="s">
        <v>1186</v>
      </c>
      <c r="AA325" s="1" t="s">
        <v>83</v>
      </c>
      <c r="AB325" s="1" t="s">
        <v>1187</v>
      </c>
      <c r="AC325" s="1" t="s">
        <v>51</v>
      </c>
      <c r="AD325" s="1" t="s">
        <v>1186</v>
      </c>
      <c r="AE325" s="1" t="s">
        <v>37</v>
      </c>
      <c r="AF325">
        <f t="shared" si="18"/>
        <v>2022</v>
      </c>
      <c r="AG325" t="str">
        <f t="shared" si="19"/>
        <v>jul</v>
      </c>
      <c r="AH325" t="s">
        <v>42</v>
      </c>
      <c r="AI325" t="s">
        <v>2193</v>
      </c>
    </row>
    <row r="326" spans="1:35" hidden="1" x14ac:dyDescent="0.25">
      <c r="A326" s="1" t="s">
        <v>33</v>
      </c>
      <c r="B326" s="1" t="s">
        <v>34</v>
      </c>
      <c r="C326" s="2">
        <v>44773</v>
      </c>
      <c r="D326" s="42" t="str">
        <f t="shared" si="16"/>
        <v>2022</v>
      </c>
      <c r="E326" s="1" t="s">
        <v>73</v>
      </c>
      <c r="F326" s="1" t="s">
        <v>74</v>
      </c>
      <c r="G326" s="1" t="s">
        <v>37</v>
      </c>
      <c r="H326" s="1" t="s">
        <v>919</v>
      </c>
      <c r="I326" s="1" t="s">
        <v>76</v>
      </c>
      <c r="J326" s="3">
        <v>33334</v>
      </c>
      <c r="K326" s="3">
        <v>0</v>
      </c>
      <c r="L326" s="3">
        <f t="shared" si="17"/>
        <v>33334</v>
      </c>
      <c r="M326" s="1" t="s">
        <v>40</v>
      </c>
      <c r="N326" s="88">
        <v>73109356</v>
      </c>
      <c r="O326" s="1" t="s">
        <v>118</v>
      </c>
      <c r="P326" s="1" t="s">
        <v>79</v>
      </c>
      <c r="Q326" s="1" t="s">
        <v>80</v>
      </c>
      <c r="R326" s="1" t="s">
        <v>43</v>
      </c>
      <c r="S326" s="1" t="s">
        <v>43</v>
      </c>
      <c r="T326" s="3">
        <v>0</v>
      </c>
      <c r="U326" s="1" t="s">
        <v>44</v>
      </c>
      <c r="V326" s="1" t="s">
        <v>45</v>
      </c>
      <c r="W326" s="1" t="s">
        <v>919</v>
      </c>
      <c r="X326" s="1" t="s">
        <v>46</v>
      </c>
      <c r="Y326" s="1" t="s">
        <v>975</v>
      </c>
      <c r="Z326" s="1" t="s">
        <v>1186</v>
      </c>
      <c r="AA326" s="1" t="s">
        <v>83</v>
      </c>
      <c r="AB326" s="1" t="s">
        <v>1187</v>
      </c>
      <c r="AC326" s="1" t="s">
        <v>51</v>
      </c>
      <c r="AD326" s="1" t="s">
        <v>1186</v>
      </c>
      <c r="AE326" s="1" t="s">
        <v>37</v>
      </c>
      <c r="AF326">
        <f t="shared" si="18"/>
        <v>2022</v>
      </c>
      <c r="AG326" t="str">
        <f t="shared" si="19"/>
        <v>jul</v>
      </c>
      <c r="AH326" t="s">
        <v>55</v>
      </c>
      <c r="AI326" t="s">
        <v>2193</v>
      </c>
    </row>
    <row r="327" spans="1:35" hidden="1" x14ac:dyDescent="0.25">
      <c r="A327" s="1" t="s">
        <v>33</v>
      </c>
      <c r="B327" s="1" t="s">
        <v>34</v>
      </c>
      <c r="C327" s="2">
        <v>44773</v>
      </c>
      <c r="D327" s="42" t="str">
        <f t="shared" ref="D327:D390" si="20">TEXT(C327,"yyyy")</f>
        <v>2022</v>
      </c>
      <c r="E327" s="1" t="s">
        <v>73</v>
      </c>
      <c r="F327" s="1" t="s">
        <v>74</v>
      </c>
      <c r="G327" s="1" t="s">
        <v>37</v>
      </c>
      <c r="H327" s="1" t="s">
        <v>919</v>
      </c>
      <c r="I327" s="1" t="s">
        <v>76</v>
      </c>
      <c r="J327" s="3">
        <v>33334</v>
      </c>
      <c r="K327" s="3">
        <v>0</v>
      </c>
      <c r="L327" s="3">
        <f t="shared" ref="L327:L390" si="21">+J327-K327</f>
        <v>33334</v>
      </c>
      <c r="M327" s="1" t="s">
        <v>40</v>
      </c>
      <c r="N327" s="88">
        <v>73576572</v>
      </c>
      <c r="O327" s="1" t="s">
        <v>134</v>
      </c>
      <c r="P327" s="1" t="s">
        <v>79</v>
      </c>
      <c r="Q327" s="1" t="s">
        <v>80</v>
      </c>
      <c r="R327" s="1" t="s">
        <v>43</v>
      </c>
      <c r="S327" s="1" t="s">
        <v>43</v>
      </c>
      <c r="T327" s="3">
        <v>0</v>
      </c>
      <c r="U327" s="1" t="s">
        <v>44</v>
      </c>
      <c r="V327" s="1" t="s">
        <v>45</v>
      </c>
      <c r="W327" s="1" t="s">
        <v>919</v>
      </c>
      <c r="X327" s="1" t="s">
        <v>46</v>
      </c>
      <c r="Y327" s="1" t="s">
        <v>975</v>
      </c>
      <c r="Z327" s="1" t="s">
        <v>1186</v>
      </c>
      <c r="AA327" s="1" t="s">
        <v>83</v>
      </c>
      <c r="AB327" s="1" t="s">
        <v>1187</v>
      </c>
      <c r="AC327" s="1" t="s">
        <v>51</v>
      </c>
      <c r="AD327" s="1" t="s">
        <v>1186</v>
      </c>
      <c r="AE327" s="1" t="s">
        <v>37</v>
      </c>
      <c r="AF327">
        <f t="shared" ref="AF327:AF390" si="22">YEAR(C327)</f>
        <v>2022</v>
      </c>
      <c r="AG327" t="str">
        <f t="shared" ref="AG327:AG390" si="23">TEXT(C327,"mmm")</f>
        <v>jul</v>
      </c>
      <c r="AH327" t="s">
        <v>63</v>
      </c>
      <c r="AI327" t="s">
        <v>2193</v>
      </c>
    </row>
    <row r="328" spans="1:35" hidden="1" x14ac:dyDescent="0.25">
      <c r="A328" s="1" t="s">
        <v>33</v>
      </c>
      <c r="B328" s="1" t="s">
        <v>34</v>
      </c>
      <c r="C328" s="2">
        <v>44773</v>
      </c>
      <c r="D328" s="42" t="str">
        <f t="shared" si="20"/>
        <v>2022</v>
      </c>
      <c r="E328" s="1" t="s">
        <v>73</v>
      </c>
      <c r="F328" s="1" t="s">
        <v>74</v>
      </c>
      <c r="G328" s="1" t="s">
        <v>37</v>
      </c>
      <c r="H328" s="1" t="s">
        <v>919</v>
      </c>
      <c r="I328" s="1" t="s">
        <v>76</v>
      </c>
      <c r="J328" s="3">
        <v>105198</v>
      </c>
      <c r="K328" s="3">
        <v>0</v>
      </c>
      <c r="L328" s="3">
        <f t="shared" si="21"/>
        <v>105198</v>
      </c>
      <c r="M328" s="1" t="s">
        <v>40</v>
      </c>
      <c r="N328" s="88">
        <v>30873721</v>
      </c>
      <c r="O328" s="1" t="s">
        <v>126</v>
      </c>
      <c r="P328" s="1" t="s">
        <v>79</v>
      </c>
      <c r="Q328" s="1" t="s">
        <v>80</v>
      </c>
      <c r="R328" s="1" t="s">
        <v>43</v>
      </c>
      <c r="S328" s="1" t="s">
        <v>43</v>
      </c>
      <c r="T328" s="3">
        <v>0</v>
      </c>
      <c r="U328" s="1" t="s">
        <v>44</v>
      </c>
      <c r="V328" s="1" t="s">
        <v>45</v>
      </c>
      <c r="W328" s="1" t="s">
        <v>919</v>
      </c>
      <c r="X328" s="1" t="s">
        <v>46</v>
      </c>
      <c r="Y328" s="1" t="s">
        <v>975</v>
      </c>
      <c r="Z328" s="1" t="s">
        <v>1186</v>
      </c>
      <c r="AA328" s="1" t="s">
        <v>83</v>
      </c>
      <c r="AB328" s="1" t="s">
        <v>1187</v>
      </c>
      <c r="AC328" s="1" t="s">
        <v>51</v>
      </c>
      <c r="AD328" s="1" t="s">
        <v>1186</v>
      </c>
      <c r="AE328" s="1" t="s">
        <v>37</v>
      </c>
      <c r="AF328">
        <f t="shared" si="22"/>
        <v>2022</v>
      </c>
      <c r="AG328" t="str">
        <f t="shared" si="23"/>
        <v>jul</v>
      </c>
      <c r="AH328" t="s">
        <v>215</v>
      </c>
      <c r="AI328" t="s">
        <v>2196</v>
      </c>
    </row>
    <row r="329" spans="1:35" hidden="1" x14ac:dyDescent="0.25">
      <c r="A329" s="1" t="s">
        <v>33</v>
      </c>
      <c r="B329" s="1" t="s">
        <v>34</v>
      </c>
      <c r="C329" s="2">
        <v>44773</v>
      </c>
      <c r="D329" s="42" t="str">
        <f t="shared" si="20"/>
        <v>2022</v>
      </c>
      <c r="E329" s="1" t="s">
        <v>73</v>
      </c>
      <c r="F329" s="1" t="s">
        <v>74</v>
      </c>
      <c r="G329" s="1" t="s">
        <v>37</v>
      </c>
      <c r="H329" s="1" t="s">
        <v>919</v>
      </c>
      <c r="I329" s="1" t="s">
        <v>76</v>
      </c>
      <c r="J329" s="3">
        <v>306289</v>
      </c>
      <c r="K329" s="3">
        <v>0</v>
      </c>
      <c r="L329" s="3">
        <f t="shared" si="21"/>
        <v>306289</v>
      </c>
      <c r="M329" s="1" t="s">
        <v>40</v>
      </c>
      <c r="N329" s="88">
        <v>1007209632</v>
      </c>
      <c r="O329" s="1" t="s">
        <v>481</v>
      </c>
      <c r="P329" s="1" t="s">
        <v>79</v>
      </c>
      <c r="Q329" s="1" t="s">
        <v>80</v>
      </c>
      <c r="R329" s="1" t="s">
        <v>43</v>
      </c>
      <c r="S329" s="1" t="s">
        <v>43</v>
      </c>
      <c r="T329" s="3">
        <v>0</v>
      </c>
      <c r="U329" s="1" t="s">
        <v>44</v>
      </c>
      <c r="V329" s="1" t="s">
        <v>45</v>
      </c>
      <c r="W329" s="1" t="s">
        <v>919</v>
      </c>
      <c r="X329" s="1" t="s">
        <v>46</v>
      </c>
      <c r="Y329" s="1" t="s">
        <v>975</v>
      </c>
      <c r="Z329" s="1" t="s">
        <v>1186</v>
      </c>
      <c r="AA329" s="1" t="s">
        <v>83</v>
      </c>
      <c r="AB329" s="1" t="s">
        <v>1187</v>
      </c>
      <c r="AC329" s="1" t="s">
        <v>51</v>
      </c>
      <c r="AD329" s="1" t="s">
        <v>1186</v>
      </c>
      <c r="AE329" s="1" t="s">
        <v>37</v>
      </c>
      <c r="AF329">
        <f t="shared" si="22"/>
        <v>2022</v>
      </c>
      <c r="AG329" t="str">
        <f t="shared" si="23"/>
        <v>jul</v>
      </c>
      <c r="AH329" t="s">
        <v>215</v>
      </c>
      <c r="AI329" t="s">
        <v>2297</v>
      </c>
    </row>
    <row r="330" spans="1:35" hidden="1" x14ac:dyDescent="0.25">
      <c r="A330" s="1" t="s">
        <v>33</v>
      </c>
      <c r="B330" s="1" t="s">
        <v>34</v>
      </c>
      <c r="C330" s="2">
        <v>44773</v>
      </c>
      <c r="D330" s="42" t="str">
        <f t="shared" si="20"/>
        <v>2022</v>
      </c>
      <c r="E330" s="1" t="s">
        <v>73</v>
      </c>
      <c r="F330" s="1" t="s">
        <v>74</v>
      </c>
      <c r="G330" s="1" t="s">
        <v>37</v>
      </c>
      <c r="H330" s="1" t="s">
        <v>919</v>
      </c>
      <c r="I330" s="1" t="s">
        <v>76</v>
      </c>
      <c r="J330" s="3">
        <v>35104</v>
      </c>
      <c r="K330" s="3">
        <v>0</v>
      </c>
      <c r="L330" s="3">
        <f t="shared" si="21"/>
        <v>35104</v>
      </c>
      <c r="M330" s="1" t="s">
        <v>40</v>
      </c>
      <c r="N330" s="88">
        <v>11077259</v>
      </c>
      <c r="O330" s="1" t="s">
        <v>722</v>
      </c>
      <c r="P330" s="1" t="s">
        <v>79</v>
      </c>
      <c r="Q330" s="1" t="s">
        <v>80</v>
      </c>
      <c r="R330" s="1" t="s">
        <v>43</v>
      </c>
      <c r="S330" s="1" t="s">
        <v>43</v>
      </c>
      <c r="T330" s="3">
        <v>0</v>
      </c>
      <c r="U330" s="1" t="s">
        <v>44</v>
      </c>
      <c r="V330" s="1" t="s">
        <v>45</v>
      </c>
      <c r="W330" s="1" t="s">
        <v>919</v>
      </c>
      <c r="X330" s="1" t="s">
        <v>46</v>
      </c>
      <c r="Y330" s="1" t="s">
        <v>975</v>
      </c>
      <c r="Z330" s="1" t="s">
        <v>1186</v>
      </c>
      <c r="AA330" s="1" t="s">
        <v>83</v>
      </c>
      <c r="AB330" s="1" t="s">
        <v>1187</v>
      </c>
      <c r="AC330" s="1" t="s">
        <v>51</v>
      </c>
      <c r="AD330" s="1" t="s">
        <v>1186</v>
      </c>
      <c r="AE330" s="1" t="s">
        <v>37</v>
      </c>
      <c r="AF330">
        <f t="shared" si="22"/>
        <v>2022</v>
      </c>
      <c r="AG330" t="str">
        <f t="shared" si="23"/>
        <v>jul</v>
      </c>
      <c r="AH330" t="s">
        <v>215</v>
      </c>
      <c r="AI330" t="s">
        <v>2199</v>
      </c>
    </row>
    <row r="331" spans="1:35" hidden="1" x14ac:dyDescent="0.25">
      <c r="A331" s="1" t="s">
        <v>33</v>
      </c>
      <c r="B331" s="1" t="s">
        <v>34</v>
      </c>
      <c r="C331" s="2">
        <v>44773</v>
      </c>
      <c r="D331" s="42" t="str">
        <f t="shared" si="20"/>
        <v>2022</v>
      </c>
      <c r="E331" s="1" t="s">
        <v>73</v>
      </c>
      <c r="F331" s="1" t="s">
        <v>74</v>
      </c>
      <c r="G331" s="1" t="s">
        <v>37</v>
      </c>
      <c r="H331" s="1" t="s">
        <v>919</v>
      </c>
      <c r="I331" s="1" t="s">
        <v>76</v>
      </c>
      <c r="J331" s="3">
        <v>221607</v>
      </c>
      <c r="K331" s="3">
        <v>0</v>
      </c>
      <c r="L331" s="3">
        <f t="shared" si="21"/>
        <v>221607</v>
      </c>
      <c r="M331" s="1" t="s">
        <v>40</v>
      </c>
      <c r="N331" s="88">
        <v>1066175311</v>
      </c>
      <c r="O331" s="1" t="s">
        <v>473</v>
      </c>
      <c r="P331" s="1" t="s">
        <v>79</v>
      </c>
      <c r="Q331" s="1" t="s">
        <v>80</v>
      </c>
      <c r="R331" s="1" t="s">
        <v>43</v>
      </c>
      <c r="S331" s="1" t="s">
        <v>43</v>
      </c>
      <c r="T331" s="3">
        <v>0</v>
      </c>
      <c r="U331" s="1" t="s">
        <v>44</v>
      </c>
      <c r="V331" s="1" t="s">
        <v>45</v>
      </c>
      <c r="W331" s="1" t="s">
        <v>919</v>
      </c>
      <c r="X331" s="1" t="s">
        <v>46</v>
      </c>
      <c r="Y331" s="1" t="s">
        <v>975</v>
      </c>
      <c r="Z331" s="1" t="s">
        <v>1186</v>
      </c>
      <c r="AA331" s="1" t="s">
        <v>83</v>
      </c>
      <c r="AB331" s="1" t="s">
        <v>1187</v>
      </c>
      <c r="AC331" s="1" t="s">
        <v>51</v>
      </c>
      <c r="AD331" s="1" t="s">
        <v>1186</v>
      </c>
      <c r="AE331" s="1" t="s">
        <v>37</v>
      </c>
      <c r="AF331">
        <f t="shared" si="22"/>
        <v>2022</v>
      </c>
      <c r="AG331" t="str">
        <f t="shared" si="23"/>
        <v>jul</v>
      </c>
      <c r="AH331" t="s">
        <v>42</v>
      </c>
      <c r="AI331" t="s">
        <v>2192</v>
      </c>
    </row>
    <row r="332" spans="1:35" hidden="1" x14ac:dyDescent="0.25">
      <c r="A332" s="1" t="s">
        <v>33</v>
      </c>
      <c r="B332" s="1" t="s">
        <v>34</v>
      </c>
      <c r="C332" s="2">
        <v>44773</v>
      </c>
      <c r="D332" s="42" t="str">
        <f t="shared" si="20"/>
        <v>2022</v>
      </c>
      <c r="E332" s="1" t="s">
        <v>73</v>
      </c>
      <c r="F332" s="1" t="s">
        <v>74</v>
      </c>
      <c r="G332" s="1" t="s">
        <v>37</v>
      </c>
      <c r="H332" s="1" t="s">
        <v>919</v>
      </c>
      <c r="I332" s="1" t="s">
        <v>76</v>
      </c>
      <c r="J332" s="3">
        <v>83533</v>
      </c>
      <c r="K332" s="3">
        <v>0</v>
      </c>
      <c r="L332" s="3">
        <f t="shared" si="21"/>
        <v>83533</v>
      </c>
      <c r="M332" s="1" t="s">
        <v>40</v>
      </c>
      <c r="N332" s="88">
        <v>1047416363</v>
      </c>
      <c r="O332" s="1" t="s">
        <v>554</v>
      </c>
      <c r="P332" s="1" t="s">
        <v>79</v>
      </c>
      <c r="Q332" s="1" t="s">
        <v>80</v>
      </c>
      <c r="R332" s="1" t="s">
        <v>43</v>
      </c>
      <c r="S332" s="1" t="s">
        <v>43</v>
      </c>
      <c r="T332" s="3">
        <v>0</v>
      </c>
      <c r="U332" s="1" t="s">
        <v>44</v>
      </c>
      <c r="V332" s="1" t="s">
        <v>45</v>
      </c>
      <c r="W332" s="1" t="s">
        <v>919</v>
      </c>
      <c r="X332" s="1" t="s">
        <v>46</v>
      </c>
      <c r="Y332" s="1" t="s">
        <v>975</v>
      </c>
      <c r="Z332" s="1" t="s">
        <v>1186</v>
      </c>
      <c r="AA332" s="1" t="s">
        <v>83</v>
      </c>
      <c r="AB332" s="1" t="s">
        <v>1187</v>
      </c>
      <c r="AC332" s="1" t="s">
        <v>51</v>
      </c>
      <c r="AD332" s="1" t="s">
        <v>1186</v>
      </c>
      <c r="AE332" s="1" t="s">
        <v>37</v>
      </c>
      <c r="AF332">
        <f t="shared" si="22"/>
        <v>2022</v>
      </c>
      <c r="AG332" t="str">
        <f t="shared" si="23"/>
        <v>jul</v>
      </c>
      <c r="AH332" t="s">
        <v>215</v>
      </c>
      <c r="AI332" t="s">
        <v>2192</v>
      </c>
    </row>
    <row r="333" spans="1:35" hidden="1" x14ac:dyDescent="0.25">
      <c r="A333" s="1" t="s">
        <v>33</v>
      </c>
      <c r="B333" s="1" t="s">
        <v>34</v>
      </c>
      <c r="C333" s="2">
        <v>44773</v>
      </c>
      <c r="D333" s="42" t="str">
        <f t="shared" si="20"/>
        <v>2022</v>
      </c>
      <c r="E333" s="1" t="s">
        <v>73</v>
      </c>
      <c r="F333" s="1" t="s">
        <v>74</v>
      </c>
      <c r="G333" s="1" t="s">
        <v>37</v>
      </c>
      <c r="H333" s="1" t="s">
        <v>919</v>
      </c>
      <c r="I333" s="1" t="s">
        <v>76</v>
      </c>
      <c r="J333" s="3">
        <v>128837</v>
      </c>
      <c r="K333" s="3">
        <v>0</v>
      </c>
      <c r="L333" s="3">
        <f t="shared" si="21"/>
        <v>128837</v>
      </c>
      <c r="M333" s="1" t="s">
        <v>40</v>
      </c>
      <c r="N333" s="88">
        <v>1070816666</v>
      </c>
      <c r="O333" s="1" t="s">
        <v>716</v>
      </c>
      <c r="P333" s="1" t="s">
        <v>79</v>
      </c>
      <c r="Q333" s="1" t="s">
        <v>80</v>
      </c>
      <c r="R333" s="1" t="s">
        <v>43</v>
      </c>
      <c r="S333" s="1" t="s">
        <v>43</v>
      </c>
      <c r="T333" s="3">
        <v>0</v>
      </c>
      <c r="U333" s="1" t="s">
        <v>44</v>
      </c>
      <c r="V333" s="1" t="s">
        <v>45</v>
      </c>
      <c r="W333" s="1" t="s">
        <v>919</v>
      </c>
      <c r="X333" s="1" t="s">
        <v>46</v>
      </c>
      <c r="Y333" s="1" t="s">
        <v>975</v>
      </c>
      <c r="Z333" s="1" t="s">
        <v>1186</v>
      </c>
      <c r="AA333" s="1" t="s">
        <v>83</v>
      </c>
      <c r="AB333" s="1" t="s">
        <v>1187</v>
      </c>
      <c r="AC333" s="1" t="s">
        <v>51</v>
      </c>
      <c r="AD333" s="1" t="s">
        <v>1186</v>
      </c>
      <c r="AE333" s="1" t="s">
        <v>37</v>
      </c>
      <c r="AF333">
        <f t="shared" si="22"/>
        <v>2022</v>
      </c>
      <c r="AG333" t="str">
        <f t="shared" si="23"/>
        <v>jul</v>
      </c>
      <c r="AH333" t="s">
        <v>215</v>
      </c>
      <c r="AI333" t="s">
        <v>2192</v>
      </c>
    </row>
    <row r="334" spans="1:35" hidden="1" x14ac:dyDescent="0.25">
      <c r="A334" s="1" t="s">
        <v>33</v>
      </c>
      <c r="B334" s="1" t="s">
        <v>34</v>
      </c>
      <c r="C334" s="2">
        <v>44773</v>
      </c>
      <c r="D334" s="42" t="str">
        <f t="shared" si="20"/>
        <v>2022</v>
      </c>
      <c r="E334" s="1" t="s">
        <v>73</v>
      </c>
      <c r="F334" s="1" t="s">
        <v>74</v>
      </c>
      <c r="G334" s="1" t="s">
        <v>37</v>
      </c>
      <c r="H334" s="1" t="s">
        <v>919</v>
      </c>
      <c r="I334" s="1" t="s">
        <v>76</v>
      </c>
      <c r="J334" s="3">
        <v>101027</v>
      </c>
      <c r="K334" s="3">
        <v>0</v>
      </c>
      <c r="L334" s="3">
        <f t="shared" si="21"/>
        <v>101027</v>
      </c>
      <c r="M334" s="1" t="s">
        <v>40</v>
      </c>
      <c r="N334" s="88">
        <v>73131436</v>
      </c>
      <c r="O334" s="1" t="s">
        <v>153</v>
      </c>
      <c r="P334" s="1" t="s">
        <v>79</v>
      </c>
      <c r="Q334" s="1" t="s">
        <v>80</v>
      </c>
      <c r="R334" s="1" t="s">
        <v>43</v>
      </c>
      <c r="S334" s="1" t="s">
        <v>43</v>
      </c>
      <c r="T334" s="3">
        <v>0</v>
      </c>
      <c r="U334" s="1" t="s">
        <v>44</v>
      </c>
      <c r="V334" s="1" t="s">
        <v>45</v>
      </c>
      <c r="W334" s="1" t="s">
        <v>919</v>
      </c>
      <c r="X334" s="1" t="s">
        <v>46</v>
      </c>
      <c r="Y334" s="1" t="s">
        <v>975</v>
      </c>
      <c r="Z334" s="1" t="s">
        <v>1186</v>
      </c>
      <c r="AA334" s="1" t="s">
        <v>83</v>
      </c>
      <c r="AB334" s="1" t="s">
        <v>1187</v>
      </c>
      <c r="AC334" s="1" t="s">
        <v>51</v>
      </c>
      <c r="AD334" s="1" t="s">
        <v>1186</v>
      </c>
      <c r="AE334" s="1" t="s">
        <v>37</v>
      </c>
      <c r="AF334">
        <f t="shared" si="22"/>
        <v>2022</v>
      </c>
      <c r="AG334" t="str">
        <f t="shared" si="23"/>
        <v>jul</v>
      </c>
      <c r="AH334" t="s">
        <v>215</v>
      </c>
      <c r="AI334" t="s">
        <v>2192</v>
      </c>
    </row>
    <row r="335" spans="1:35" hidden="1" x14ac:dyDescent="0.25">
      <c r="A335" s="1" t="s">
        <v>33</v>
      </c>
      <c r="B335" s="1" t="s">
        <v>34</v>
      </c>
      <c r="C335" s="2">
        <v>44773</v>
      </c>
      <c r="D335" s="42" t="str">
        <f t="shared" si="20"/>
        <v>2022</v>
      </c>
      <c r="E335" s="1" t="s">
        <v>73</v>
      </c>
      <c r="F335" s="1" t="s">
        <v>74</v>
      </c>
      <c r="G335" s="1" t="s">
        <v>37</v>
      </c>
      <c r="H335" s="1" t="s">
        <v>919</v>
      </c>
      <c r="I335" s="1" t="s">
        <v>76</v>
      </c>
      <c r="J335" s="3">
        <v>998007</v>
      </c>
      <c r="K335" s="3">
        <v>0</v>
      </c>
      <c r="L335" s="3">
        <f t="shared" si="21"/>
        <v>998007</v>
      </c>
      <c r="M335" s="1" t="s">
        <v>40</v>
      </c>
      <c r="N335" s="88">
        <v>1047471721</v>
      </c>
      <c r="O335" s="1" t="s">
        <v>453</v>
      </c>
      <c r="P335" s="1" t="s">
        <v>928</v>
      </c>
      <c r="Q335" s="1" t="s">
        <v>929</v>
      </c>
      <c r="R335" s="1" t="s">
        <v>43</v>
      </c>
      <c r="S335" s="1" t="s">
        <v>43</v>
      </c>
      <c r="T335" s="3">
        <v>0</v>
      </c>
      <c r="U335" s="1" t="s">
        <v>44</v>
      </c>
      <c r="V335" s="1" t="s">
        <v>45</v>
      </c>
      <c r="W335" s="1" t="s">
        <v>919</v>
      </c>
      <c r="X335" s="1" t="s">
        <v>46</v>
      </c>
      <c r="Y335" s="1" t="s">
        <v>975</v>
      </c>
      <c r="Z335" s="1" t="s">
        <v>1186</v>
      </c>
      <c r="AA335" s="1" t="s">
        <v>83</v>
      </c>
      <c r="AB335" s="1" t="s">
        <v>1187</v>
      </c>
      <c r="AC335" s="1" t="s">
        <v>51</v>
      </c>
      <c r="AD335" s="1" t="s">
        <v>1186</v>
      </c>
      <c r="AE335" s="1" t="s">
        <v>37</v>
      </c>
      <c r="AF335">
        <f t="shared" si="22"/>
        <v>2022</v>
      </c>
      <c r="AG335" t="str">
        <f t="shared" si="23"/>
        <v>jul</v>
      </c>
      <c r="AH335" t="s">
        <v>55</v>
      </c>
      <c r="AI335" t="s">
        <v>2297</v>
      </c>
    </row>
    <row r="336" spans="1:35" hidden="1" x14ac:dyDescent="0.25">
      <c r="A336" s="1" t="s">
        <v>33</v>
      </c>
      <c r="B336" s="1" t="s">
        <v>34</v>
      </c>
      <c r="C336" s="2">
        <v>44773</v>
      </c>
      <c r="D336" s="42" t="str">
        <f t="shared" si="20"/>
        <v>2022</v>
      </c>
      <c r="E336" s="1" t="s">
        <v>73</v>
      </c>
      <c r="F336" s="1" t="s">
        <v>74</v>
      </c>
      <c r="G336" s="1" t="s">
        <v>37</v>
      </c>
      <c r="H336" s="1" t="s">
        <v>919</v>
      </c>
      <c r="I336" s="1" t="s">
        <v>76</v>
      </c>
      <c r="J336" s="3">
        <v>986073</v>
      </c>
      <c r="K336" s="3">
        <v>0</v>
      </c>
      <c r="L336" s="3">
        <f t="shared" si="21"/>
        <v>986073</v>
      </c>
      <c r="M336" s="1" t="s">
        <v>40</v>
      </c>
      <c r="N336" s="88">
        <v>1051822514</v>
      </c>
      <c r="O336" s="1" t="s">
        <v>493</v>
      </c>
      <c r="P336" s="1" t="s">
        <v>1078</v>
      </c>
      <c r="Q336" s="1" t="s">
        <v>1079</v>
      </c>
      <c r="R336" s="1" t="s">
        <v>43</v>
      </c>
      <c r="S336" s="1" t="s">
        <v>43</v>
      </c>
      <c r="T336" s="3">
        <v>0</v>
      </c>
      <c r="U336" s="1" t="s">
        <v>44</v>
      </c>
      <c r="V336" s="1" t="s">
        <v>45</v>
      </c>
      <c r="W336" s="1" t="s">
        <v>919</v>
      </c>
      <c r="X336" s="1" t="s">
        <v>46</v>
      </c>
      <c r="Y336" s="1" t="s">
        <v>975</v>
      </c>
      <c r="Z336" s="1" t="s">
        <v>1186</v>
      </c>
      <c r="AA336" s="1" t="s">
        <v>83</v>
      </c>
      <c r="AB336" s="1" t="s">
        <v>1187</v>
      </c>
      <c r="AC336" s="1" t="s">
        <v>51</v>
      </c>
      <c r="AD336" s="1" t="s">
        <v>1186</v>
      </c>
      <c r="AE336" s="1" t="s">
        <v>37</v>
      </c>
      <c r="AF336">
        <f t="shared" si="22"/>
        <v>2022</v>
      </c>
      <c r="AG336" t="str">
        <f t="shared" si="23"/>
        <v>jul</v>
      </c>
      <c r="AH336" t="s">
        <v>341</v>
      </c>
      <c r="AI336" t="s">
        <v>2195</v>
      </c>
    </row>
    <row r="337" spans="1:35" hidden="1" x14ac:dyDescent="0.25">
      <c r="A337" s="1" t="s">
        <v>33</v>
      </c>
      <c r="B337" s="1" t="s">
        <v>34</v>
      </c>
      <c r="C337" s="2">
        <v>44773</v>
      </c>
      <c r="D337" s="42" t="str">
        <f t="shared" si="20"/>
        <v>2022</v>
      </c>
      <c r="E337" s="1" t="s">
        <v>73</v>
      </c>
      <c r="F337" s="1" t="s">
        <v>74</v>
      </c>
      <c r="G337" s="1" t="s">
        <v>37</v>
      </c>
      <c r="H337" s="1" t="s">
        <v>919</v>
      </c>
      <c r="I337" s="1" t="s">
        <v>76</v>
      </c>
      <c r="J337" s="3">
        <v>133334</v>
      </c>
      <c r="K337" s="3">
        <v>0</v>
      </c>
      <c r="L337" s="3">
        <f t="shared" si="21"/>
        <v>133334</v>
      </c>
      <c r="M337" s="1" t="s">
        <v>40</v>
      </c>
      <c r="N337" s="88">
        <v>73143059</v>
      </c>
      <c r="O337" s="1" t="s">
        <v>409</v>
      </c>
      <c r="P337" s="1" t="s">
        <v>79</v>
      </c>
      <c r="Q337" s="1" t="s">
        <v>80</v>
      </c>
      <c r="R337" s="1" t="s">
        <v>43</v>
      </c>
      <c r="S337" s="1" t="s">
        <v>43</v>
      </c>
      <c r="T337" s="3">
        <v>0</v>
      </c>
      <c r="U337" s="1" t="s">
        <v>44</v>
      </c>
      <c r="V337" s="1" t="s">
        <v>45</v>
      </c>
      <c r="W337" s="1" t="s">
        <v>919</v>
      </c>
      <c r="X337" s="1" t="s">
        <v>46</v>
      </c>
      <c r="Y337" s="1" t="s">
        <v>975</v>
      </c>
      <c r="Z337" s="1" t="s">
        <v>1186</v>
      </c>
      <c r="AA337" s="1" t="s">
        <v>83</v>
      </c>
      <c r="AB337" s="1" t="s">
        <v>1187</v>
      </c>
      <c r="AC337" s="1" t="s">
        <v>51</v>
      </c>
      <c r="AD337" s="1" t="s">
        <v>1186</v>
      </c>
      <c r="AE337" s="1" t="s">
        <v>37</v>
      </c>
      <c r="AF337">
        <f t="shared" si="22"/>
        <v>2022</v>
      </c>
      <c r="AG337" t="str">
        <f t="shared" si="23"/>
        <v>jul</v>
      </c>
      <c r="AH337" t="s">
        <v>341</v>
      </c>
      <c r="AI337" t="s">
        <v>2197</v>
      </c>
    </row>
    <row r="338" spans="1:35" hidden="1" x14ac:dyDescent="0.25">
      <c r="A338" s="1" t="s">
        <v>33</v>
      </c>
      <c r="B338" s="1" t="s">
        <v>34</v>
      </c>
      <c r="C338" s="2">
        <v>44773</v>
      </c>
      <c r="D338" s="42" t="str">
        <f t="shared" si="20"/>
        <v>2022</v>
      </c>
      <c r="E338" s="1" t="s">
        <v>73</v>
      </c>
      <c r="F338" s="1" t="s">
        <v>74</v>
      </c>
      <c r="G338" s="1" t="s">
        <v>37</v>
      </c>
      <c r="H338" s="1" t="s">
        <v>919</v>
      </c>
      <c r="I338" s="1" t="s">
        <v>76</v>
      </c>
      <c r="J338" s="3">
        <v>657854</v>
      </c>
      <c r="K338" s="3">
        <v>0</v>
      </c>
      <c r="L338" s="3">
        <f t="shared" si="21"/>
        <v>657854</v>
      </c>
      <c r="M338" s="1" t="s">
        <v>40</v>
      </c>
      <c r="N338" s="88">
        <v>73169783</v>
      </c>
      <c r="O338" s="1" t="s">
        <v>78</v>
      </c>
      <c r="P338" s="1" t="s">
        <v>79</v>
      </c>
      <c r="Q338" s="1" t="s">
        <v>80</v>
      </c>
      <c r="R338" s="1" t="s">
        <v>43</v>
      </c>
      <c r="S338" s="1" t="s">
        <v>43</v>
      </c>
      <c r="T338" s="3">
        <v>0</v>
      </c>
      <c r="U338" s="1" t="s">
        <v>44</v>
      </c>
      <c r="V338" s="1" t="s">
        <v>45</v>
      </c>
      <c r="W338" s="1" t="s">
        <v>919</v>
      </c>
      <c r="X338" s="1" t="s">
        <v>46</v>
      </c>
      <c r="Y338" s="1" t="s">
        <v>975</v>
      </c>
      <c r="Z338" s="1" t="s">
        <v>1186</v>
      </c>
      <c r="AA338" s="1" t="s">
        <v>83</v>
      </c>
      <c r="AB338" s="1" t="s">
        <v>1187</v>
      </c>
      <c r="AC338" s="1" t="s">
        <v>51</v>
      </c>
      <c r="AD338" s="1" t="s">
        <v>1186</v>
      </c>
      <c r="AE338" s="1" t="s">
        <v>37</v>
      </c>
      <c r="AF338">
        <f t="shared" si="22"/>
        <v>2022</v>
      </c>
      <c r="AG338" t="str">
        <f t="shared" si="23"/>
        <v>jul</v>
      </c>
      <c r="AH338" t="s">
        <v>341</v>
      </c>
      <c r="AI338" t="s">
        <v>2200</v>
      </c>
    </row>
    <row r="339" spans="1:35" hidden="1" x14ac:dyDescent="0.25">
      <c r="A339" s="1" t="s">
        <v>33</v>
      </c>
      <c r="B339" s="1" t="s">
        <v>34</v>
      </c>
      <c r="C339" s="2">
        <v>44773</v>
      </c>
      <c r="D339" s="42" t="str">
        <f t="shared" si="20"/>
        <v>2022</v>
      </c>
      <c r="E339" s="1" t="s">
        <v>73</v>
      </c>
      <c r="F339" s="1" t="s">
        <v>74</v>
      </c>
      <c r="G339" s="1" t="s">
        <v>37</v>
      </c>
      <c r="H339" s="1" t="s">
        <v>919</v>
      </c>
      <c r="I339" s="1" t="s">
        <v>76</v>
      </c>
      <c r="J339" s="3">
        <v>33334</v>
      </c>
      <c r="K339" s="3">
        <v>0</v>
      </c>
      <c r="L339" s="3">
        <f t="shared" si="21"/>
        <v>33334</v>
      </c>
      <c r="M339" s="1" t="s">
        <v>40</v>
      </c>
      <c r="N339" s="88">
        <v>1047384900</v>
      </c>
      <c r="O339" s="1" t="s">
        <v>644</v>
      </c>
      <c r="P339" s="1" t="s">
        <v>79</v>
      </c>
      <c r="Q339" s="1" t="s">
        <v>80</v>
      </c>
      <c r="R339" s="1" t="s">
        <v>43</v>
      </c>
      <c r="S339" s="1" t="s">
        <v>43</v>
      </c>
      <c r="T339" s="3">
        <v>0</v>
      </c>
      <c r="U339" s="1" t="s">
        <v>44</v>
      </c>
      <c r="V339" s="1" t="s">
        <v>45</v>
      </c>
      <c r="W339" s="1" t="s">
        <v>919</v>
      </c>
      <c r="X339" s="1" t="s">
        <v>46</v>
      </c>
      <c r="Y339" s="1" t="s">
        <v>975</v>
      </c>
      <c r="Z339" s="1" t="s">
        <v>1186</v>
      </c>
      <c r="AA339" s="1" t="s">
        <v>83</v>
      </c>
      <c r="AB339" s="1" t="s">
        <v>1187</v>
      </c>
      <c r="AC339" s="1" t="s">
        <v>51</v>
      </c>
      <c r="AD339" s="1" t="s">
        <v>1186</v>
      </c>
      <c r="AE339" s="1" t="s">
        <v>37</v>
      </c>
      <c r="AF339">
        <f t="shared" si="22"/>
        <v>2022</v>
      </c>
      <c r="AG339" t="str">
        <f t="shared" si="23"/>
        <v>jul</v>
      </c>
      <c r="AH339" t="s">
        <v>55</v>
      </c>
      <c r="AI339" t="s">
        <v>2192</v>
      </c>
    </row>
    <row r="340" spans="1:35" hidden="1" x14ac:dyDescent="0.25">
      <c r="A340" s="1" t="s">
        <v>33</v>
      </c>
      <c r="B340" s="1" t="s">
        <v>34</v>
      </c>
      <c r="C340" s="2">
        <v>44773</v>
      </c>
      <c r="D340" s="42" t="str">
        <f t="shared" si="20"/>
        <v>2022</v>
      </c>
      <c r="E340" s="1" t="s">
        <v>73</v>
      </c>
      <c r="F340" s="1" t="s">
        <v>74</v>
      </c>
      <c r="G340" s="1" t="s">
        <v>37</v>
      </c>
      <c r="H340" s="1" t="s">
        <v>919</v>
      </c>
      <c r="I340" s="1" t="s">
        <v>76</v>
      </c>
      <c r="J340" s="3">
        <v>33334</v>
      </c>
      <c r="K340" s="3">
        <v>0</v>
      </c>
      <c r="L340" s="3">
        <f t="shared" si="21"/>
        <v>33334</v>
      </c>
      <c r="M340" s="1" t="s">
        <v>40</v>
      </c>
      <c r="N340" s="88">
        <v>1047396540</v>
      </c>
      <c r="O340" s="1" t="s">
        <v>596</v>
      </c>
      <c r="P340" s="1" t="s">
        <v>79</v>
      </c>
      <c r="Q340" s="1" t="s">
        <v>80</v>
      </c>
      <c r="R340" s="1" t="s">
        <v>43</v>
      </c>
      <c r="S340" s="1" t="s">
        <v>43</v>
      </c>
      <c r="T340" s="3">
        <v>0</v>
      </c>
      <c r="U340" s="1" t="s">
        <v>44</v>
      </c>
      <c r="V340" s="1" t="s">
        <v>45</v>
      </c>
      <c r="W340" s="1" t="s">
        <v>919</v>
      </c>
      <c r="X340" s="1" t="s">
        <v>46</v>
      </c>
      <c r="Y340" s="1" t="s">
        <v>975</v>
      </c>
      <c r="Z340" s="1" t="s">
        <v>1186</v>
      </c>
      <c r="AA340" s="1" t="s">
        <v>83</v>
      </c>
      <c r="AB340" s="1" t="s">
        <v>1187</v>
      </c>
      <c r="AC340" s="1" t="s">
        <v>51</v>
      </c>
      <c r="AD340" s="1" t="s">
        <v>1186</v>
      </c>
      <c r="AE340" s="1" t="s">
        <v>37</v>
      </c>
      <c r="AF340">
        <f t="shared" si="22"/>
        <v>2022</v>
      </c>
      <c r="AG340" t="str">
        <f t="shared" si="23"/>
        <v>jul</v>
      </c>
      <c r="AH340" t="s">
        <v>207</v>
      </c>
      <c r="AI340" t="s">
        <v>2198</v>
      </c>
    </row>
    <row r="341" spans="1:35" hidden="1" x14ac:dyDescent="0.25">
      <c r="A341" s="1" t="s">
        <v>33</v>
      </c>
      <c r="B341" s="1" t="s">
        <v>34</v>
      </c>
      <c r="C341" s="2">
        <v>44773</v>
      </c>
      <c r="D341" s="42" t="str">
        <f t="shared" si="20"/>
        <v>2022</v>
      </c>
      <c r="E341" s="1" t="s">
        <v>73</v>
      </c>
      <c r="F341" s="1" t="s">
        <v>74</v>
      </c>
      <c r="G341" s="1" t="s">
        <v>37</v>
      </c>
      <c r="H341" s="1" t="s">
        <v>919</v>
      </c>
      <c r="I341" s="1" t="s">
        <v>76</v>
      </c>
      <c r="J341" s="3">
        <v>166667</v>
      </c>
      <c r="K341" s="3">
        <v>0</v>
      </c>
      <c r="L341" s="3">
        <f t="shared" si="21"/>
        <v>166667</v>
      </c>
      <c r="M341" s="1" t="s">
        <v>40</v>
      </c>
      <c r="N341" s="88">
        <v>1047502408</v>
      </c>
      <c r="O341" s="1" t="s">
        <v>491</v>
      </c>
      <c r="P341" s="1" t="s">
        <v>79</v>
      </c>
      <c r="Q341" s="1" t="s">
        <v>80</v>
      </c>
      <c r="R341" s="1" t="s">
        <v>43</v>
      </c>
      <c r="S341" s="1" t="s">
        <v>43</v>
      </c>
      <c r="T341" s="3">
        <v>0</v>
      </c>
      <c r="U341" s="1" t="s">
        <v>44</v>
      </c>
      <c r="V341" s="1" t="s">
        <v>45</v>
      </c>
      <c r="W341" s="1" t="s">
        <v>919</v>
      </c>
      <c r="X341" s="1" t="s">
        <v>46</v>
      </c>
      <c r="Y341" s="1" t="s">
        <v>975</v>
      </c>
      <c r="Z341" s="1" t="s">
        <v>1186</v>
      </c>
      <c r="AA341" s="1" t="s">
        <v>83</v>
      </c>
      <c r="AB341" s="1" t="s">
        <v>1187</v>
      </c>
      <c r="AC341" s="1" t="s">
        <v>51</v>
      </c>
      <c r="AD341" s="1" t="s">
        <v>1186</v>
      </c>
      <c r="AE341" s="1" t="s">
        <v>37</v>
      </c>
      <c r="AF341">
        <f t="shared" si="22"/>
        <v>2022</v>
      </c>
      <c r="AG341" t="str">
        <f t="shared" si="23"/>
        <v>jul</v>
      </c>
      <c r="AH341" t="s">
        <v>63</v>
      </c>
      <c r="AI341" t="s">
        <v>2192</v>
      </c>
    </row>
    <row r="342" spans="1:35" hidden="1" x14ac:dyDescent="0.25">
      <c r="A342" s="1" t="s">
        <v>33</v>
      </c>
      <c r="B342" s="1" t="s">
        <v>34</v>
      </c>
      <c r="C342" s="2">
        <v>44773</v>
      </c>
      <c r="D342" s="42" t="str">
        <f t="shared" si="20"/>
        <v>2022</v>
      </c>
      <c r="E342" s="1" t="s">
        <v>73</v>
      </c>
      <c r="F342" s="1" t="s">
        <v>74</v>
      </c>
      <c r="G342" s="1" t="s">
        <v>37</v>
      </c>
      <c r="H342" s="1" t="s">
        <v>919</v>
      </c>
      <c r="I342" s="1" t="s">
        <v>76</v>
      </c>
      <c r="J342" s="3">
        <v>88899</v>
      </c>
      <c r="K342" s="3">
        <v>0</v>
      </c>
      <c r="L342" s="3">
        <f t="shared" si="21"/>
        <v>88899</v>
      </c>
      <c r="M342" s="1" t="s">
        <v>40</v>
      </c>
      <c r="N342" s="88">
        <v>73108745</v>
      </c>
      <c r="O342" s="1" t="s">
        <v>142</v>
      </c>
      <c r="P342" s="1" t="s">
        <v>79</v>
      </c>
      <c r="Q342" s="1" t="s">
        <v>80</v>
      </c>
      <c r="R342" s="1" t="s">
        <v>43</v>
      </c>
      <c r="S342" s="1" t="s">
        <v>43</v>
      </c>
      <c r="T342" s="3">
        <v>0</v>
      </c>
      <c r="U342" s="1" t="s">
        <v>44</v>
      </c>
      <c r="V342" s="1" t="s">
        <v>45</v>
      </c>
      <c r="W342" s="1" t="s">
        <v>919</v>
      </c>
      <c r="X342" s="1" t="s">
        <v>46</v>
      </c>
      <c r="Y342" s="1" t="s">
        <v>975</v>
      </c>
      <c r="Z342" s="1" t="s">
        <v>1186</v>
      </c>
      <c r="AA342" s="1" t="s">
        <v>83</v>
      </c>
      <c r="AB342" s="1" t="s">
        <v>1187</v>
      </c>
      <c r="AC342" s="1" t="s">
        <v>51</v>
      </c>
      <c r="AD342" s="1" t="s">
        <v>1186</v>
      </c>
      <c r="AE342" s="1" t="s">
        <v>37</v>
      </c>
      <c r="AF342">
        <f t="shared" si="22"/>
        <v>2022</v>
      </c>
      <c r="AG342" t="str">
        <f t="shared" si="23"/>
        <v>jul</v>
      </c>
      <c r="AH342" t="s">
        <v>42</v>
      </c>
      <c r="AI342" t="s">
        <v>2192</v>
      </c>
    </row>
    <row r="343" spans="1:35" hidden="1" x14ac:dyDescent="0.25">
      <c r="A343" s="1" t="s">
        <v>33</v>
      </c>
      <c r="B343" s="1" t="s">
        <v>34</v>
      </c>
      <c r="C343" s="2">
        <v>44773</v>
      </c>
      <c r="D343" s="42" t="str">
        <f t="shared" si="20"/>
        <v>2022</v>
      </c>
      <c r="E343" s="1" t="s">
        <v>73</v>
      </c>
      <c r="F343" s="1" t="s">
        <v>74</v>
      </c>
      <c r="G343" s="1" t="s">
        <v>37</v>
      </c>
      <c r="H343" s="1" t="s">
        <v>919</v>
      </c>
      <c r="I343" s="1" t="s">
        <v>76</v>
      </c>
      <c r="J343" s="3">
        <v>44767</v>
      </c>
      <c r="K343" s="3">
        <v>0</v>
      </c>
      <c r="L343" s="3">
        <f t="shared" si="21"/>
        <v>44767</v>
      </c>
      <c r="M343" s="1" t="s">
        <v>40</v>
      </c>
      <c r="N343" s="88">
        <v>73212587</v>
      </c>
      <c r="O343" s="1" t="s">
        <v>441</v>
      </c>
      <c r="P343" s="1" t="s">
        <v>79</v>
      </c>
      <c r="Q343" s="1" t="s">
        <v>80</v>
      </c>
      <c r="R343" s="1" t="s">
        <v>43</v>
      </c>
      <c r="S343" s="1" t="s">
        <v>43</v>
      </c>
      <c r="T343" s="3">
        <v>0</v>
      </c>
      <c r="U343" s="1" t="s">
        <v>44</v>
      </c>
      <c r="V343" s="1" t="s">
        <v>45</v>
      </c>
      <c r="W343" s="1" t="s">
        <v>919</v>
      </c>
      <c r="X343" s="1" t="s">
        <v>46</v>
      </c>
      <c r="Y343" s="1" t="s">
        <v>975</v>
      </c>
      <c r="Z343" s="1" t="s">
        <v>1186</v>
      </c>
      <c r="AA343" s="1" t="s">
        <v>83</v>
      </c>
      <c r="AB343" s="1" t="s">
        <v>1187</v>
      </c>
      <c r="AC343" s="1" t="s">
        <v>51</v>
      </c>
      <c r="AD343" s="1" t="s">
        <v>1186</v>
      </c>
      <c r="AE343" s="1" t="s">
        <v>37</v>
      </c>
      <c r="AF343">
        <f t="shared" si="22"/>
        <v>2022</v>
      </c>
      <c r="AG343" t="str">
        <f t="shared" si="23"/>
        <v>jul</v>
      </c>
      <c r="AH343" t="s">
        <v>55</v>
      </c>
      <c r="AI343" t="s">
        <v>2192</v>
      </c>
    </row>
    <row r="344" spans="1:35" hidden="1" x14ac:dyDescent="0.25">
      <c r="A344" s="1" t="s">
        <v>33</v>
      </c>
      <c r="B344" s="1" t="s">
        <v>34</v>
      </c>
      <c r="C344" s="2">
        <v>44773</v>
      </c>
      <c r="D344" s="42" t="str">
        <f t="shared" si="20"/>
        <v>2022</v>
      </c>
      <c r="E344" s="1" t="s">
        <v>73</v>
      </c>
      <c r="F344" s="1" t="s">
        <v>74</v>
      </c>
      <c r="G344" s="1" t="s">
        <v>37</v>
      </c>
      <c r="H344" s="1" t="s">
        <v>919</v>
      </c>
      <c r="I344" s="1" t="s">
        <v>76</v>
      </c>
      <c r="J344" s="3">
        <v>233334</v>
      </c>
      <c r="K344" s="3">
        <v>0</v>
      </c>
      <c r="L344" s="3">
        <f t="shared" si="21"/>
        <v>233334</v>
      </c>
      <c r="M344" s="1" t="s">
        <v>40</v>
      </c>
      <c r="N344" s="88">
        <v>9186317</v>
      </c>
      <c r="O344" s="1" t="s">
        <v>873</v>
      </c>
      <c r="P344" s="1" t="s">
        <v>79</v>
      </c>
      <c r="Q344" s="1" t="s">
        <v>80</v>
      </c>
      <c r="R344" s="1" t="s">
        <v>43</v>
      </c>
      <c r="S344" s="1" t="s">
        <v>43</v>
      </c>
      <c r="T344" s="3">
        <v>0</v>
      </c>
      <c r="U344" s="1" t="s">
        <v>44</v>
      </c>
      <c r="V344" s="1" t="s">
        <v>45</v>
      </c>
      <c r="W344" s="1" t="s">
        <v>919</v>
      </c>
      <c r="X344" s="1" t="s">
        <v>46</v>
      </c>
      <c r="Y344" s="1" t="s">
        <v>975</v>
      </c>
      <c r="Z344" s="1" t="s">
        <v>1186</v>
      </c>
      <c r="AA344" s="1" t="s">
        <v>83</v>
      </c>
      <c r="AB344" s="1" t="s">
        <v>1187</v>
      </c>
      <c r="AC344" s="1" t="s">
        <v>51</v>
      </c>
      <c r="AD344" s="1" t="s">
        <v>1186</v>
      </c>
      <c r="AE344" s="1" t="s">
        <v>37</v>
      </c>
      <c r="AF344">
        <f t="shared" si="22"/>
        <v>2022</v>
      </c>
      <c r="AG344" t="str">
        <f t="shared" si="23"/>
        <v>jul</v>
      </c>
      <c r="AH344" t="s">
        <v>55</v>
      </c>
      <c r="AI344" t="s">
        <v>2192</v>
      </c>
    </row>
    <row r="345" spans="1:35" hidden="1" x14ac:dyDescent="0.25">
      <c r="A345" s="1" t="s">
        <v>33</v>
      </c>
      <c r="B345" s="1" t="s">
        <v>34</v>
      </c>
      <c r="C345" s="2">
        <v>44773</v>
      </c>
      <c r="D345" s="42" t="str">
        <f t="shared" si="20"/>
        <v>2022</v>
      </c>
      <c r="E345" s="1" t="s">
        <v>73</v>
      </c>
      <c r="F345" s="1" t="s">
        <v>74</v>
      </c>
      <c r="G345" s="1" t="s">
        <v>37</v>
      </c>
      <c r="H345" s="1" t="s">
        <v>919</v>
      </c>
      <c r="I345" s="1" t="s">
        <v>76</v>
      </c>
      <c r="J345" s="3">
        <v>33334</v>
      </c>
      <c r="K345" s="3">
        <v>0</v>
      </c>
      <c r="L345" s="3">
        <f t="shared" si="21"/>
        <v>33334</v>
      </c>
      <c r="M345" s="1" t="s">
        <v>40</v>
      </c>
      <c r="N345" s="88">
        <v>73127358</v>
      </c>
      <c r="O345" s="1" t="s">
        <v>542</v>
      </c>
      <c r="P345" s="1" t="s">
        <v>79</v>
      </c>
      <c r="Q345" s="1" t="s">
        <v>80</v>
      </c>
      <c r="R345" s="1" t="s">
        <v>43</v>
      </c>
      <c r="S345" s="1" t="s">
        <v>43</v>
      </c>
      <c r="T345" s="3">
        <v>0</v>
      </c>
      <c r="U345" s="1" t="s">
        <v>44</v>
      </c>
      <c r="V345" s="1" t="s">
        <v>45</v>
      </c>
      <c r="W345" s="1" t="s">
        <v>919</v>
      </c>
      <c r="X345" s="1" t="s">
        <v>46</v>
      </c>
      <c r="Y345" s="1" t="s">
        <v>975</v>
      </c>
      <c r="Z345" s="1" t="s">
        <v>1186</v>
      </c>
      <c r="AA345" s="1" t="s">
        <v>83</v>
      </c>
      <c r="AB345" s="1" t="s">
        <v>1187</v>
      </c>
      <c r="AC345" s="1" t="s">
        <v>51</v>
      </c>
      <c r="AD345" s="1" t="s">
        <v>1186</v>
      </c>
      <c r="AE345" s="1" t="s">
        <v>37</v>
      </c>
      <c r="AF345">
        <f t="shared" si="22"/>
        <v>2022</v>
      </c>
      <c r="AG345" t="str">
        <f t="shared" si="23"/>
        <v>jul</v>
      </c>
      <c r="AH345" t="s">
        <v>215</v>
      </c>
      <c r="AI345" t="s">
        <v>2193</v>
      </c>
    </row>
    <row r="346" spans="1:35" hidden="1" x14ac:dyDescent="0.25">
      <c r="A346" s="1" t="s">
        <v>33</v>
      </c>
      <c r="B346" s="1" t="s">
        <v>34</v>
      </c>
      <c r="C346" s="2">
        <v>44773</v>
      </c>
      <c r="D346" s="42" t="str">
        <f t="shared" si="20"/>
        <v>2022</v>
      </c>
      <c r="E346" s="1" t="s">
        <v>73</v>
      </c>
      <c r="F346" s="1" t="s">
        <v>74</v>
      </c>
      <c r="G346" s="1" t="s">
        <v>37</v>
      </c>
      <c r="H346" s="1" t="s">
        <v>919</v>
      </c>
      <c r="I346" s="1" t="s">
        <v>76</v>
      </c>
      <c r="J346" s="3">
        <v>74480</v>
      </c>
      <c r="K346" s="3">
        <v>0</v>
      </c>
      <c r="L346" s="3">
        <f t="shared" si="21"/>
        <v>74480</v>
      </c>
      <c r="M346" s="1" t="s">
        <v>40</v>
      </c>
      <c r="N346" s="88">
        <v>73157204</v>
      </c>
      <c r="O346" s="1" t="s">
        <v>791</v>
      </c>
      <c r="P346" s="1" t="s">
        <v>79</v>
      </c>
      <c r="Q346" s="1" t="s">
        <v>80</v>
      </c>
      <c r="R346" s="1" t="s">
        <v>43</v>
      </c>
      <c r="S346" s="1" t="s">
        <v>43</v>
      </c>
      <c r="T346" s="3">
        <v>0</v>
      </c>
      <c r="U346" s="1" t="s">
        <v>44</v>
      </c>
      <c r="V346" s="1" t="s">
        <v>45</v>
      </c>
      <c r="W346" s="1" t="s">
        <v>919</v>
      </c>
      <c r="X346" s="1" t="s">
        <v>46</v>
      </c>
      <c r="Y346" s="1" t="s">
        <v>975</v>
      </c>
      <c r="Z346" s="1" t="s">
        <v>1186</v>
      </c>
      <c r="AA346" s="1" t="s">
        <v>83</v>
      </c>
      <c r="AB346" s="1" t="s">
        <v>1187</v>
      </c>
      <c r="AC346" s="1" t="s">
        <v>51</v>
      </c>
      <c r="AD346" s="1" t="s">
        <v>1186</v>
      </c>
      <c r="AE346" s="1" t="s">
        <v>37</v>
      </c>
      <c r="AF346">
        <f t="shared" si="22"/>
        <v>2022</v>
      </c>
      <c r="AG346" t="str">
        <f t="shared" si="23"/>
        <v>jul</v>
      </c>
      <c r="AH346" t="s">
        <v>215</v>
      </c>
      <c r="AI346" t="s">
        <v>2193</v>
      </c>
    </row>
    <row r="347" spans="1:35" hidden="1" x14ac:dyDescent="0.25">
      <c r="A347" s="1" t="s">
        <v>33</v>
      </c>
      <c r="B347" s="1" t="s">
        <v>34</v>
      </c>
      <c r="C347" s="2">
        <v>44773</v>
      </c>
      <c r="D347" s="42" t="str">
        <f t="shared" si="20"/>
        <v>2022</v>
      </c>
      <c r="E347" s="1" t="s">
        <v>73</v>
      </c>
      <c r="F347" s="1" t="s">
        <v>74</v>
      </c>
      <c r="G347" s="1" t="s">
        <v>37</v>
      </c>
      <c r="H347" s="1" t="s">
        <v>919</v>
      </c>
      <c r="I347" s="1" t="s">
        <v>76</v>
      </c>
      <c r="J347" s="3">
        <v>33334</v>
      </c>
      <c r="K347" s="3">
        <v>0</v>
      </c>
      <c r="L347" s="3">
        <f t="shared" si="21"/>
        <v>33334</v>
      </c>
      <c r="M347" s="1" t="s">
        <v>40</v>
      </c>
      <c r="N347" s="88">
        <v>30873721</v>
      </c>
      <c r="O347" s="1" t="s">
        <v>126</v>
      </c>
      <c r="P347" s="1" t="s">
        <v>79</v>
      </c>
      <c r="Q347" s="1" t="s">
        <v>80</v>
      </c>
      <c r="R347" s="1" t="s">
        <v>43</v>
      </c>
      <c r="S347" s="1" t="s">
        <v>43</v>
      </c>
      <c r="T347" s="3">
        <v>0</v>
      </c>
      <c r="U347" s="1" t="s">
        <v>44</v>
      </c>
      <c r="V347" s="1" t="s">
        <v>45</v>
      </c>
      <c r="W347" s="1" t="s">
        <v>919</v>
      </c>
      <c r="X347" s="1" t="s">
        <v>46</v>
      </c>
      <c r="Y347" s="1" t="s">
        <v>975</v>
      </c>
      <c r="Z347" s="1" t="s">
        <v>1186</v>
      </c>
      <c r="AA347" s="1" t="s">
        <v>83</v>
      </c>
      <c r="AB347" s="1" t="s">
        <v>1187</v>
      </c>
      <c r="AC347" s="1" t="s">
        <v>51</v>
      </c>
      <c r="AD347" s="1" t="s">
        <v>1186</v>
      </c>
      <c r="AE347" s="1" t="s">
        <v>37</v>
      </c>
      <c r="AF347">
        <f t="shared" si="22"/>
        <v>2022</v>
      </c>
      <c r="AG347" t="str">
        <f t="shared" si="23"/>
        <v>jul</v>
      </c>
      <c r="AH347" t="s">
        <v>215</v>
      </c>
      <c r="AI347" t="s">
        <v>2196</v>
      </c>
    </row>
    <row r="348" spans="1:35" hidden="1" x14ac:dyDescent="0.25">
      <c r="A348" s="1" t="s">
        <v>33</v>
      </c>
      <c r="B348" s="1" t="s">
        <v>34</v>
      </c>
      <c r="C348" s="2">
        <v>44773</v>
      </c>
      <c r="D348" s="42" t="str">
        <f t="shared" si="20"/>
        <v>2022</v>
      </c>
      <c r="E348" s="1" t="s">
        <v>73</v>
      </c>
      <c r="F348" s="1" t="s">
        <v>74</v>
      </c>
      <c r="G348" s="1" t="s">
        <v>37</v>
      </c>
      <c r="H348" s="1" t="s">
        <v>919</v>
      </c>
      <c r="I348" s="1" t="s">
        <v>76</v>
      </c>
      <c r="J348" s="3">
        <v>118020</v>
      </c>
      <c r="K348" s="3">
        <v>0</v>
      </c>
      <c r="L348" s="3">
        <f t="shared" si="21"/>
        <v>118020</v>
      </c>
      <c r="M348" s="1" t="s">
        <v>40</v>
      </c>
      <c r="N348" s="88">
        <v>15031546</v>
      </c>
      <c r="O348" s="1" t="s">
        <v>499</v>
      </c>
      <c r="P348" s="1" t="s">
        <v>79</v>
      </c>
      <c r="Q348" s="1" t="s">
        <v>80</v>
      </c>
      <c r="R348" s="1" t="s">
        <v>43</v>
      </c>
      <c r="S348" s="1" t="s">
        <v>43</v>
      </c>
      <c r="T348" s="3">
        <v>0</v>
      </c>
      <c r="U348" s="1" t="s">
        <v>44</v>
      </c>
      <c r="V348" s="1" t="s">
        <v>45</v>
      </c>
      <c r="W348" s="1" t="s">
        <v>919</v>
      </c>
      <c r="X348" s="1" t="s">
        <v>46</v>
      </c>
      <c r="Y348" s="1" t="s">
        <v>975</v>
      </c>
      <c r="Z348" s="1" t="s">
        <v>1186</v>
      </c>
      <c r="AA348" s="1" t="s">
        <v>83</v>
      </c>
      <c r="AB348" s="1" t="s">
        <v>1187</v>
      </c>
      <c r="AC348" s="1" t="s">
        <v>51</v>
      </c>
      <c r="AD348" s="1" t="s">
        <v>1186</v>
      </c>
      <c r="AE348" s="1" t="s">
        <v>37</v>
      </c>
      <c r="AF348">
        <f t="shared" si="22"/>
        <v>2022</v>
      </c>
      <c r="AG348" t="str">
        <f t="shared" si="23"/>
        <v>jul</v>
      </c>
      <c r="AH348" t="s">
        <v>215</v>
      </c>
      <c r="AI348" t="s">
        <v>2198</v>
      </c>
    </row>
    <row r="349" spans="1:35" hidden="1" x14ac:dyDescent="0.25">
      <c r="A349" s="1" t="s">
        <v>33</v>
      </c>
      <c r="B349" s="1" t="s">
        <v>34</v>
      </c>
      <c r="C349" s="2">
        <v>44773</v>
      </c>
      <c r="D349" s="42" t="str">
        <f t="shared" si="20"/>
        <v>2022</v>
      </c>
      <c r="E349" s="1" t="s">
        <v>73</v>
      </c>
      <c r="F349" s="1" t="s">
        <v>74</v>
      </c>
      <c r="G349" s="1" t="s">
        <v>37</v>
      </c>
      <c r="H349" s="1" t="s">
        <v>919</v>
      </c>
      <c r="I349" s="1" t="s">
        <v>76</v>
      </c>
      <c r="J349" s="3">
        <v>36237</v>
      </c>
      <c r="K349" s="3">
        <v>0</v>
      </c>
      <c r="L349" s="3">
        <f t="shared" si="21"/>
        <v>36237</v>
      </c>
      <c r="M349" s="1" t="s">
        <v>40</v>
      </c>
      <c r="N349" s="88">
        <v>73211472</v>
      </c>
      <c r="O349" s="1" t="s">
        <v>821</v>
      </c>
      <c r="P349" s="1" t="s">
        <v>79</v>
      </c>
      <c r="Q349" s="1" t="s">
        <v>80</v>
      </c>
      <c r="R349" s="1" t="s">
        <v>43</v>
      </c>
      <c r="S349" s="1" t="s">
        <v>43</v>
      </c>
      <c r="T349" s="3">
        <v>0</v>
      </c>
      <c r="U349" s="1" t="s">
        <v>44</v>
      </c>
      <c r="V349" s="1" t="s">
        <v>45</v>
      </c>
      <c r="W349" s="1" t="s">
        <v>919</v>
      </c>
      <c r="X349" s="1" t="s">
        <v>46</v>
      </c>
      <c r="Y349" s="1" t="s">
        <v>975</v>
      </c>
      <c r="Z349" s="1" t="s">
        <v>1186</v>
      </c>
      <c r="AA349" s="1" t="s">
        <v>83</v>
      </c>
      <c r="AB349" s="1" t="s">
        <v>1187</v>
      </c>
      <c r="AC349" s="1" t="s">
        <v>51</v>
      </c>
      <c r="AD349" s="1" t="s">
        <v>1186</v>
      </c>
      <c r="AE349" s="1" t="s">
        <v>37</v>
      </c>
      <c r="AF349">
        <f t="shared" si="22"/>
        <v>2022</v>
      </c>
      <c r="AG349" t="str">
        <f t="shared" si="23"/>
        <v>jul</v>
      </c>
      <c r="AH349" t="s">
        <v>215</v>
      </c>
      <c r="AI349" t="s">
        <v>2198</v>
      </c>
    </row>
    <row r="350" spans="1:35" hidden="1" x14ac:dyDescent="0.25">
      <c r="A350" s="1" t="s">
        <v>33</v>
      </c>
      <c r="B350" s="1" t="s">
        <v>34</v>
      </c>
      <c r="C350" s="2">
        <v>44773</v>
      </c>
      <c r="D350" s="42" t="str">
        <f t="shared" si="20"/>
        <v>2022</v>
      </c>
      <c r="E350" s="1" t="s">
        <v>73</v>
      </c>
      <c r="F350" s="1" t="s">
        <v>74</v>
      </c>
      <c r="G350" s="1" t="s">
        <v>37</v>
      </c>
      <c r="H350" s="1" t="s">
        <v>919</v>
      </c>
      <c r="I350" s="1" t="s">
        <v>76</v>
      </c>
      <c r="J350" s="3">
        <v>398893</v>
      </c>
      <c r="K350" s="3">
        <v>0</v>
      </c>
      <c r="L350" s="3">
        <f t="shared" si="21"/>
        <v>398893</v>
      </c>
      <c r="M350" s="1" t="s">
        <v>40</v>
      </c>
      <c r="N350" s="88">
        <v>1066175311</v>
      </c>
      <c r="O350" s="1" t="s">
        <v>473</v>
      </c>
      <c r="P350" s="1" t="s">
        <v>79</v>
      </c>
      <c r="Q350" s="1" t="s">
        <v>80</v>
      </c>
      <c r="R350" s="1" t="s">
        <v>43</v>
      </c>
      <c r="S350" s="1" t="s">
        <v>43</v>
      </c>
      <c r="T350" s="3">
        <v>0</v>
      </c>
      <c r="U350" s="1" t="s">
        <v>44</v>
      </c>
      <c r="V350" s="1" t="s">
        <v>45</v>
      </c>
      <c r="W350" s="1" t="s">
        <v>919</v>
      </c>
      <c r="X350" s="1" t="s">
        <v>46</v>
      </c>
      <c r="Y350" s="1" t="s">
        <v>975</v>
      </c>
      <c r="Z350" s="1" t="s">
        <v>1186</v>
      </c>
      <c r="AA350" s="1" t="s">
        <v>83</v>
      </c>
      <c r="AB350" s="1" t="s">
        <v>1187</v>
      </c>
      <c r="AC350" s="1" t="s">
        <v>51</v>
      </c>
      <c r="AD350" s="1" t="s">
        <v>1186</v>
      </c>
      <c r="AE350" s="1" t="s">
        <v>37</v>
      </c>
      <c r="AF350">
        <f t="shared" si="22"/>
        <v>2022</v>
      </c>
      <c r="AG350" t="str">
        <f t="shared" si="23"/>
        <v>jul</v>
      </c>
      <c r="AH350" t="s">
        <v>42</v>
      </c>
      <c r="AI350" t="s">
        <v>2192</v>
      </c>
    </row>
    <row r="351" spans="1:35" hidden="1" x14ac:dyDescent="0.25">
      <c r="A351" s="1" t="s">
        <v>33</v>
      </c>
      <c r="B351" s="1" t="s">
        <v>34</v>
      </c>
      <c r="C351" s="2">
        <v>44773</v>
      </c>
      <c r="D351" s="42" t="str">
        <f t="shared" si="20"/>
        <v>2022</v>
      </c>
      <c r="E351" s="1" t="s">
        <v>73</v>
      </c>
      <c r="F351" s="1" t="s">
        <v>74</v>
      </c>
      <c r="G351" s="1" t="s">
        <v>37</v>
      </c>
      <c r="H351" s="1" t="s">
        <v>919</v>
      </c>
      <c r="I351" s="1" t="s">
        <v>76</v>
      </c>
      <c r="J351" s="3">
        <v>58649</v>
      </c>
      <c r="K351" s="3">
        <v>0</v>
      </c>
      <c r="L351" s="3">
        <f t="shared" si="21"/>
        <v>58649</v>
      </c>
      <c r="M351" s="1" t="s">
        <v>40</v>
      </c>
      <c r="N351" s="88">
        <v>1047387638</v>
      </c>
      <c r="O351" s="1" t="s">
        <v>588</v>
      </c>
      <c r="P351" s="1" t="s">
        <v>79</v>
      </c>
      <c r="Q351" s="1" t="s">
        <v>80</v>
      </c>
      <c r="R351" s="1" t="s">
        <v>43</v>
      </c>
      <c r="S351" s="1" t="s">
        <v>43</v>
      </c>
      <c r="T351" s="3">
        <v>0</v>
      </c>
      <c r="U351" s="1" t="s">
        <v>44</v>
      </c>
      <c r="V351" s="1" t="s">
        <v>45</v>
      </c>
      <c r="W351" s="1" t="s">
        <v>919</v>
      </c>
      <c r="X351" s="1" t="s">
        <v>46</v>
      </c>
      <c r="Y351" s="1" t="s">
        <v>975</v>
      </c>
      <c r="Z351" s="1" t="s">
        <v>1186</v>
      </c>
      <c r="AA351" s="1" t="s">
        <v>83</v>
      </c>
      <c r="AB351" s="1" t="s">
        <v>1187</v>
      </c>
      <c r="AC351" s="1" t="s">
        <v>51</v>
      </c>
      <c r="AD351" s="1" t="s">
        <v>1186</v>
      </c>
      <c r="AE351" s="1" t="s">
        <v>37</v>
      </c>
      <c r="AF351">
        <f t="shared" si="22"/>
        <v>2022</v>
      </c>
      <c r="AG351" t="str">
        <f t="shared" si="23"/>
        <v>jul</v>
      </c>
      <c r="AH351" t="s">
        <v>445</v>
      </c>
      <c r="AI351" t="s">
        <v>2192</v>
      </c>
    </row>
    <row r="352" spans="1:35" hidden="1" x14ac:dyDescent="0.25">
      <c r="A352" s="1" t="s">
        <v>33</v>
      </c>
      <c r="B352" s="1" t="s">
        <v>34</v>
      </c>
      <c r="C352" s="2">
        <v>44773</v>
      </c>
      <c r="D352" s="42" t="str">
        <f t="shared" si="20"/>
        <v>2022</v>
      </c>
      <c r="E352" s="1" t="s">
        <v>73</v>
      </c>
      <c r="F352" s="1" t="s">
        <v>74</v>
      </c>
      <c r="G352" s="1" t="s">
        <v>37</v>
      </c>
      <c r="H352" s="1" t="s">
        <v>919</v>
      </c>
      <c r="I352" s="1" t="s">
        <v>76</v>
      </c>
      <c r="J352" s="3">
        <v>83533</v>
      </c>
      <c r="K352" s="3">
        <v>0</v>
      </c>
      <c r="L352" s="3">
        <f t="shared" si="21"/>
        <v>83533</v>
      </c>
      <c r="M352" s="1" t="s">
        <v>40</v>
      </c>
      <c r="N352" s="88">
        <v>1047416363</v>
      </c>
      <c r="O352" s="1" t="s">
        <v>554</v>
      </c>
      <c r="P352" s="1" t="s">
        <v>79</v>
      </c>
      <c r="Q352" s="1" t="s">
        <v>80</v>
      </c>
      <c r="R352" s="1" t="s">
        <v>43</v>
      </c>
      <c r="S352" s="1" t="s">
        <v>43</v>
      </c>
      <c r="T352" s="3">
        <v>0</v>
      </c>
      <c r="U352" s="1" t="s">
        <v>44</v>
      </c>
      <c r="V352" s="1" t="s">
        <v>45</v>
      </c>
      <c r="W352" s="1" t="s">
        <v>919</v>
      </c>
      <c r="X352" s="1" t="s">
        <v>46</v>
      </c>
      <c r="Y352" s="1" t="s">
        <v>975</v>
      </c>
      <c r="Z352" s="1" t="s">
        <v>1186</v>
      </c>
      <c r="AA352" s="1" t="s">
        <v>83</v>
      </c>
      <c r="AB352" s="1" t="s">
        <v>1187</v>
      </c>
      <c r="AC352" s="1" t="s">
        <v>51</v>
      </c>
      <c r="AD352" s="1" t="s">
        <v>1186</v>
      </c>
      <c r="AE352" s="1" t="s">
        <v>37</v>
      </c>
      <c r="AF352">
        <f t="shared" si="22"/>
        <v>2022</v>
      </c>
      <c r="AG352" t="str">
        <f t="shared" si="23"/>
        <v>jul</v>
      </c>
      <c r="AH352" t="s">
        <v>215</v>
      </c>
      <c r="AI352" t="s">
        <v>2192</v>
      </c>
    </row>
    <row r="353" spans="1:35" hidden="1" x14ac:dyDescent="0.25">
      <c r="A353" s="1" t="s">
        <v>33</v>
      </c>
      <c r="B353" s="1" t="s">
        <v>34</v>
      </c>
      <c r="C353" s="2">
        <v>44773</v>
      </c>
      <c r="D353" s="42" t="str">
        <f t="shared" si="20"/>
        <v>2022</v>
      </c>
      <c r="E353" s="1" t="s">
        <v>73</v>
      </c>
      <c r="F353" s="1" t="s">
        <v>74</v>
      </c>
      <c r="G353" s="1" t="s">
        <v>37</v>
      </c>
      <c r="H353" s="1" t="s">
        <v>919</v>
      </c>
      <c r="I353" s="1" t="s">
        <v>76</v>
      </c>
      <c r="J353" s="3">
        <v>114042</v>
      </c>
      <c r="K353" s="3">
        <v>0</v>
      </c>
      <c r="L353" s="3">
        <f t="shared" si="21"/>
        <v>114042</v>
      </c>
      <c r="M353" s="1" t="s">
        <v>40</v>
      </c>
      <c r="N353" s="88">
        <v>73230310</v>
      </c>
      <c r="O353" s="1" t="s">
        <v>584</v>
      </c>
      <c r="P353" s="1" t="s">
        <v>79</v>
      </c>
      <c r="Q353" s="1" t="s">
        <v>80</v>
      </c>
      <c r="R353" s="1" t="s">
        <v>43</v>
      </c>
      <c r="S353" s="1" t="s">
        <v>43</v>
      </c>
      <c r="T353" s="3">
        <v>0</v>
      </c>
      <c r="U353" s="1" t="s">
        <v>44</v>
      </c>
      <c r="V353" s="1" t="s">
        <v>45</v>
      </c>
      <c r="W353" s="1" t="s">
        <v>919</v>
      </c>
      <c r="X353" s="1" t="s">
        <v>46</v>
      </c>
      <c r="Y353" s="1" t="s">
        <v>975</v>
      </c>
      <c r="Z353" s="1" t="s">
        <v>1186</v>
      </c>
      <c r="AA353" s="1" t="s">
        <v>83</v>
      </c>
      <c r="AB353" s="1" t="s">
        <v>1187</v>
      </c>
      <c r="AC353" s="1" t="s">
        <v>51</v>
      </c>
      <c r="AD353" s="1" t="s">
        <v>1186</v>
      </c>
      <c r="AE353" s="1" t="s">
        <v>37</v>
      </c>
      <c r="AF353">
        <f t="shared" si="22"/>
        <v>2022</v>
      </c>
      <c r="AG353" t="str">
        <f t="shared" si="23"/>
        <v>jul</v>
      </c>
      <c r="AH353" t="s">
        <v>207</v>
      </c>
      <c r="AI353" t="s">
        <v>2195</v>
      </c>
    </row>
    <row r="354" spans="1:35" hidden="1" x14ac:dyDescent="0.25">
      <c r="A354" s="1" t="s">
        <v>33</v>
      </c>
      <c r="B354" s="1" t="s">
        <v>34</v>
      </c>
      <c r="C354" s="2">
        <v>44775</v>
      </c>
      <c r="D354" s="42" t="str">
        <f t="shared" si="20"/>
        <v>2022</v>
      </c>
      <c r="E354" s="1" t="s">
        <v>35</v>
      </c>
      <c r="F354" s="1" t="s">
        <v>36</v>
      </c>
      <c r="G354" s="1" t="s">
        <v>37</v>
      </c>
      <c r="H354" s="1" t="s">
        <v>1192</v>
      </c>
      <c r="I354" s="1" t="s">
        <v>1193</v>
      </c>
      <c r="J354" s="3">
        <v>0</v>
      </c>
      <c r="K354" s="3">
        <v>2000000</v>
      </c>
      <c r="L354" s="3">
        <f t="shared" si="21"/>
        <v>-2000000</v>
      </c>
      <c r="M354" s="1" t="s">
        <v>40</v>
      </c>
      <c r="N354" s="88">
        <v>800088702</v>
      </c>
      <c r="O354" s="1" t="s">
        <v>63</v>
      </c>
      <c r="P354" s="1" t="s">
        <v>37</v>
      </c>
      <c r="Q354" s="1" t="s">
        <v>43</v>
      </c>
      <c r="R354" s="1" t="s">
        <v>43</v>
      </c>
      <c r="S354" s="1" t="s">
        <v>43</v>
      </c>
      <c r="T354" s="3">
        <v>0</v>
      </c>
      <c r="U354" s="1" t="s">
        <v>44</v>
      </c>
      <c r="V354" s="1" t="s">
        <v>45</v>
      </c>
      <c r="W354" s="1" t="s">
        <v>1192</v>
      </c>
      <c r="X354" s="1" t="s">
        <v>46</v>
      </c>
      <c r="Y354" s="1" t="s">
        <v>47</v>
      </c>
      <c r="Z354" s="1" t="s">
        <v>1194</v>
      </c>
      <c r="AA354" s="1" t="s">
        <v>49</v>
      </c>
      <c r="AB354" s="1" t="s">
        <v>918</v>
      </c>
      <c r="AC354" s="1" t="s">
        <v>51</v>
      </c>
      <c r="AD354" s="1" t="s">
        <v>1194</v>
      </c>
      <c r="AE354" s="1" t="s">
        <v>37</v>
      </c>
      <c r="AF354">
        <f t="shared" si="22"/>
        <v>2022</v>
      </c>
      <c r="AG354" t="str">
        <f t="shared" si="23"/>
        <v>ago</v>
      </c>
      <c r="AH354" t="s">
        <v>68</v>
      </c>
      <c r="AI354" t="e">
        <v>#N/A</v>
      </c>
    </row>
    <row r="355" spans="1:35" hidden="1" x14ac:dyDescent="0.25">
      <c r="A355" s="1" t="s">
        <v>33</v>
      </c>
      <c r="B355" s="1" t="s">
        <v>34</v>
      </c>
      <c r="C355" s="2">
        <v>44778</v>
      </c>
      <c r="D355" s="42" t="str">
        <f t="shared" si="20"/>
        <v>2022</v>
      </c>
      <c r="E355" s="1" t="s">
        <v>35</v>
      </c>
      <c r="F355" s="1" t="s">
        <v>36</v>
      </c>
      <c r="G355" s="1" t="s">
        <v>37</v>
      </c>
      <c r="H355" s="1" t="s">
        <v>1195</v>
      </c>
      <c r="I355" s="1" t="s">
        <v>1196</v>
      </c>
      <c r="J355" s="3">
        <v>0</v>
      </c>
      <c r="K355" s="3">
        <v>311530</v>
      </c>
      <c r="L355" s="3">
        <f t="shared" si="21"/>
        <v>-311530</v>
      </c>
      <c r="M355" s="1" t="s">
        <v>40</v>
      </c>
      <c r="N355" s="88">
        <v>800130907</v>
      </c>
      <c r="O355" s="1" t="s">
        <v>42</v>
      </c>
      <c r="P355" s="1" t="s">
        <v>37</v>
      </c>
      <c r="Q355" s="1" t="s">
        <v>43</v>
      </c>
      <c r="R355" s="1" t="s">
        <v>43</v>
      </c>
      <c r="S355" s="1" t="s">
        <v>43</v>
      </c>
      <c r="T355" s="3">
        <v>0</v>
      </c>
      <c r="U355" s="1" t="s">
        <v>44</v>
      </c>
      <c r="V355" s="1" t="s">
        <v>45</v>
      </c>
      <c r="W355" s="1" t="s">
        <v>1195</v>
      </c>
      <c r="X355" s="1" t="s">
        <v>46</v>
      </c>
      <c r="Y355" s="1" t="s">
        <v>47</v>
      </c>
      <c r="Z355" s="1" t="s">
        <v>1197</v>
      </c>
      <c r="AA355" s="1" t="s">
        <v>49</v>
      </c>
      <c r="AB355" s="1" t="s">
        <v>918</v>
      </c>
      <c r="AC355" s="1" t="s">
        <v>51</v>
      </c>
      <c r="AD355" s="1" t="s">
        <v>1197</v>
      </c>
      <c r="AE355" s="1" t="s">
        <v>37</v>
      </c>
      <c r="AF355">
        <f t="shared" si="22"/>
        <v>2022</v>
      </c>
      <c r="AG355" t="str">
        <f t="shared" si="23"/>
        <v>ago</v>
      </c>
      <c r="AH355" t="s">
        <v>55</v>
      </c>
      <c r="AI355" t="e">
        <v>#N/A</v>
      </c>
    </row>
    <row r="356" spans="1:35" hidden="1" x14ac:dyDescent="0.25">
      <c r="A356" s="1" t="s">
        <v>33</v>
      </c>
      <c r="B356" s="1" t="s">
        <v>34</v>
      </c>
      <c r="C356" s="2">
        <v>44781</v>
      </c>
      <c r="D356" s="42" t="str">
        <f t="shared" si="20"/>
        <v>2022</v>
      </c>
      <c r="E356" s="1" t="s">
        <v>35</v>
      </c>
      <c r="F356" s="1" t="s">
        <v>36</v>
      </c>
      <c r="G356" s="1" t="s">
        <v>37</v>
      </c>
      <c r="H356" s="1" t="s">
        <v>1198</v>
      </c>
      <c r="I356" s="1" t="s">
        <v>1199</v>
      </c>
      <c r="J356" s="3">
        <v>0</v>
      </c>
      <c r="K356" s="3">
        <v>166667</v>
      </c>
      <c r="L356" s="3">
        <f t="shared" si="21"/>
        <v>-166667</v>
      </c>
      <c r="M356" s="1" t="s">
        <v>40</v>
      </c>
      <c r="N356" s="88">
        <v>900226715</v>
      </c>
      <c r="O356" s="1" t="s">
        <v>341</v>
      </c>
      <c r="P356" s="1" t="s">
        <v>37</v>
      </c>
      <c r="Q356" s="1" t="s">
        <v>43</v>
      </c>
      <c r="R356" s="1" t="s">
        <v>43</v>
      </c>
      <c r="S356" s="1" t="s">
        <v>43</v>
      </c>
      <c r="T356" s="3">
        <v>0</v>
      </c>
      <c r="U356" s="1" t="s">
        <v>44</v>
      </c>
      <c r="V356" s="1" t="s">
        <v>45</v>
      </c>
      <c r="W356" s="1" t="s">
        <v>1198</v>
      </c>
      <c r="X356" s="1" t="s">
        <v>46</v>
      </c>
      <c r="Y356" s="1" t="s">
        <v>47</v>
      </c>
      <c r="Z356" s="1" t="s">
        <v>1200</v>
      </c>
      <c r="AA356" s="1" t="s">
        <v>49</v>
      </c>
      <c r="AB356" s="1" t="s">
        <v>918</v>
      </c>
      <c r="AC356" s="1" t="s">
        <v>51</v>
      </c>
      <c r="AD356" s="1" t="s">
        <v>1200</v>
      </c>
      <c r="AE356" s="1" t="s">
        <v>37</v>
      </c>
      <c r="AF356">
        <f t="shared" si="22"/>
        <v>2022</v>
      </c>
      <c r="AG356" t="str">
        <f t="shared" si="23"/>
        <v>ago</v>
      </c>
      <c r="AH356" t="s">
        <v>63</v>
      </c>
      <c r="AI356" t="e">
        <v>#N/A</v>
      </c>
    </row>
    <row r="357" spans="1:35" hidden="1" x14ac:dyDescent="0.25">
      <c r="A357" s="1" t="s">
        <v>33</v>
      </c>
      <c r="B357" s="1" t="s">
        <v>34</v>
      </c>
      <c r="C357" s="2">
        <v>44783</v>
      </c>
      <c r="D357" s="42" t="str">
        <f t="shared" si="20"/>
        <v>2022</v>
      </c>
      <c r="E357" s="1" t="s">
        <v>35</v>
      </c>
      <c r="F357" s="1" t="s">
        <v>36</v>
      </c>
      <c r="G357" s="1" t="s">
        <v>37</v>
      </c>
      <c r="H357" s="1" t="s">
        <v>1201</v>
      </c>
      <c r="I357" s="1" t="s">
        <v>1202</v>
      </c>
      <c r="J357" s="3">
        <v>0</v>
      </c>
      <c r="K357" s="3">
        <v>33333</v>
      </c>
      <c r="L357" s="3">
        <f t="shared" si="21"/>
        <v>-33333</v>
      </c>
      <c r="M357" s="1" t="s">
        <v>40</v>
      </c>
      <c r="N357" s="88">
        <v>830003564</v>
      </c>
      <c r="O357" s="1" t="s">
        <v>445</v>
      </c>
      <c r="P357" s="1" t="s">
        <v>37</v>
      </c>
      <c r="Q357" s="1" t="s">
        <v>43</v>
      </c>
      <c r="R357" s="1" t="s">
        <v>43</v>
      </c>
      <c r="S357" s="1" t="s">
        <v>43</v>
      </c>
      <c r="T357" s="3">
        <v>0</v>
      </c>
      <c r="U357" s="1" t="s">
        <v>44</v>
      </c>
      <c r="V357" s="1" t="s">
        <v>45</v>
      </c>
      <c r="W357" s="1" t="s">
        <v>1201</v>
      </c>
      <c r="X357" s="1" t="s">
        <v>46</v>
      </c>
      <c r="Y357" s="1" t="s">
        <v>47</v>
      </c>
      <c r="Z357" s="1" t="s">
        <v>1203</v>
      </c>
      <c r="AA357" s="1" t="s">
        <v>49</v>
      </c>
      <c r="AB357" s="1" t="s">
        <v>918</v>
      </c>
      <c r="AC357" s="1" t="s">
        <v>51</v>
      </c>
      <c r="AD357" s="1" t="s">
        <v>1203</v>
      </c>
      <c r="AE357" s="1" t="s">
        <v>37</v>
      </c>
      <c r="AF357">
        <f t="shared" si="22"/>
        <v>2022</v>
      </c>
      <c r="AG357" t="str">
        <f t="shared" si="23"/>
        <v>ago</v>
      </c>
      <c r="AH357" t="s">
        <v>55</v>
      </c>
      <c r="AI357" t="e">
        <v>#N/A</v>
      </c>
    </row>
    <row r="358" spans="1:35" hidden="1" x14ac:dyDescent="0.25">
      <c r="A358" s="1" t="s">
        <v>33</v>
      </c>
      <c r="B358" s="1" t="s">
        <v>34</v>
      </c>
      <c r="C358" s="2">
        <v>44784</v>
      </c>
      <c r="D358" s="42" t="str">
        <f t="shared" si="20"/>
        <v>2022</v>
      </c>
      <c r="E358" s="1" t="s">
        <v>35</v>
      </c>
      <c r="F358" s="1" t="s">
        <v>36</v>
      </c>
      <c r="G358" s="1" t="s">
        <v>37</v>
      </c>
      <c r="H358" s="1" t="s">
        <v>1204</v>
      </c>
      <c r="I358" s="1" t="s">
        <v>1205</v>
      </c>
      <c r="J358" s="3">
        <v>0</v>
      </c>
      <c r="K358" s="3">
        <v>279307</v>
      </c>
      <c r="L358" s="3">
        <f t="shared" si="21"/>
        <v>-279307</v>
      </c>
      <c r="M358" s="1" t="s">
        <v>40</v>
      </c>
      <c r="N358" s="88">
        <v>800130907</v>
      </c>
      <c r="O358" s="1" t="s">
        <v>42</v>
      </c>
      <c r="P358" s="1" t="s">
        <v>37</v>
      </c>
      <c r="Q358" s="1" t="s">
        <v>43</v>
      </c>
      <c r="R358" s="1" t="s">
        <v>43</v>
      </c>
      <c r="S358" s="1" t="s">
        <v>43</v>
      </c>
      <c r="T358" s="3">
        <v>0</v>
      </c>
      <c r="U358" s="1" t="s">
        <v>44</v>
      </c>
      <c r="V358" s="1" t="s">
        <v>45</v>
      </c>
      <c r="W358" s="1" t="s">
        <v>1204</v>
      </c>
      <c r="X358" s="1" t="s">
        <v>46</v>
      </c>
      <c r="Y358" s="1" t="s">
        <v>47</v>
      </c>
      <c r="Z358" s="1" t="s">
        <v>1206</v>
      </c>
      <c r="AA358" s="1" t="s">
        <v>49</v>
      </c>
      <c r="AB358" s="1" t="s">
        <v>918</v>
      </c>
      <c r="AC358" s="1" t="s">
        <v>51</v>
      </c>
      <c r="AD358" s="1" t="s">
        <v>1206</v>
      </c>
      <c r="AE358" s="1" t="s">
        <v>37</v>
      </c>
      <c r="AF358">
        <f t="shared" si="22"/>
        <v>2022</v>
      </c>
      <c r="AG358" t="str">
        <f t="shared" si="23"/>
        <v>ago</v>
      </c>
      <c r="AH358" t="s">
        <v>215</v>
      </c>
      <c r="AI358" t="e">
        <v>#N/A</v>
      </c>
    </row>
    <row r="359" spans="1:35" hidden="1" x14ac:dyDescent="0.25">
      <c r="A359" s="1" t="s">
        <v>33</v>
      </c>
      <c r="B359" s="1" t="s">
        <v>34</v>
      </c>
      <c r="C359" s="2">
        <v>44784</v>
      </c>
      <c r="D359" s="42" t="str">
        <f t="shared" si="20"/>
        <v>2022</v>
      </c>
      <c r="E359" s="1" t="s">
        <v>35</v>
      </c>
      <c r="F359" s="1" t="s">
        <v>36</v>
      </c>
      <c r="G359" s="1" t="s">
        <v>37</v>
      </c>
      <c r="H359" s="1" t="s">
        <v>1207</v>
      </c>
      <c r="I359" s="1" t="s">
        <v>1208</v>
      </c>
      <c r="J359" s="3">
        <v>0</v>
      </c>
      <c r="K359" s="3">
        <v>530290</v>
      </c>
      <c r="L359" s="3">
        <f t="shared" si="21"/>
        <v>-530290</v>
      </c>
      <c r="M359" s="1" t="s">
        <v>40</v>
      </c>
      <c r="N359" s="88">
        <v>800130907</v>
      </c>
      <c r="O359" s="1" t="s">
        <v>42</v>
      </c>
      <c r="P359" s="1" t="s">
        <v>37</v>
      </c>
      <c r="Q359" s="1" t="s">
        <v>43</v>
      </c>
      <c r="R359" s="1" t="s">
        <v>43</v>
      </c>
      <c r="S359" s="1" t="s">
        <v>43</v>
      </c>
      <c r="T359" s="3">
        <v>0</v>
      </c>
      <c r="U359" s="1" t="s">
        <v>44</v>
      </c>
      <c r="V359" s="1" t="s">
        <v>45</v>
      </c>
      <c r="W359" s="1" t="s">
        <v>1207</v>
      </c>
      <c r="X359" s="1" t="s">
        <v>46</v>
      </c>
      <c r="Y359" s="1" t="s">
        <v>47</v>
      </c>
      <c r="Z359" s="1" t="s">
        <v>1209</v>
      </c>
      <c r="AA359" s="1" t="s">
        <v>49</v>
      </c>
      <c r="AB359" s="1" t="s">
        <v>918</v>
      </c>
      <c r="AC359" s="1" t="s">
        <v>51</v>
      </c>
      <c r="AD359" s="1" t="s">
        <v>1209</v>
      </c>
      <c r="AE359" s="1" t="s">
        <v>37</v>
      </c>
      <c r="AF359">
        <f t="shared" si="22"/>
        <v>2022</v>
      </c>
      <c r="AG359" t="str">
        <f t="shared" si="23"/>
        <v>ago</v>
      </c>
      <c r="AH359" t="s">
        <v>215</v>
      </c>
      <c r="AI359" t="e">
        <v>#N/A</v>
      </c>
    </row>
    <row r="360" spans="1:35" hidden="1" x14ac:dyDescent="0.25">
      <c r="A360" s="1" t="s">
        <v>33</v>
      </c>
      <c r="B360" s="1" t="s">
        <v>34</v>
      </c>
      <c r="C360" s="2">
        <v>44791</v>
      </c>
      <c r="D360" s="42" t="str">
        <f t="shared" si="20"/>
        <v>2022</v>
      </c>
      <c r="E360" s="1" t="s">
        <v>35</v>
      </c>
      <c r="F360" s="1" t="s">
        <v>36</v>
      </c>
      <c r="G360" s="1" t="s">
        <v>37</v>
      </c>
      <c r="H360" s="1" t="s">
        <v>1210</v>
      </c>
      <c r="I360" s="1" t="s">
        <v>1211</v>
      </c>
      <c r="J360" s="3">
        <v>0</v>
      </c>
      <c r="K360" s="3">
        <v>601957</v>
      </c>
      <c r="L360" s="3">
        <f t="shared" si="21"/>
        <v>-601957</v>
      </c>
      <c r="M360" s="1" t="s">
        <v>40</v>
      </c>
      <c r="N360" s="88">
        <v>800130907</v>
      </c>
      <c r="O360" s="1" t="s">
        <v>42</v>
      </c>
      <c r="P360" s="1" t="s">
        <v>37</v>
      </c>
      <c r="Q360" s="1" t="s">
        <v>43</v>
      </c>
      <c r="R360" s="1" t="s">
        <v>43</v>
      </c>
      <c r="S360" s="1" t="s">
        <v>43</v>
      </c>
      <c r="T360" s="3">
        <v>0</v>
      </c>
      <c r="U360" s="1" t="s">
        <v>44</v>
      </c>
      <c r="V360" s="1" t="s">
        <v>45</v>
      </c>
      <c r="W360" s="1" t="s">
        <v>1210</v>
      </c>
      <c r="X360" s="1" t="s">
        <v>46</v>
      </c>
      <c r="Y360" s="1" t="s">
        <v>47</v>
      </c>
      <c r="Z360" s="1" t="s">
        <v>1212</v>
      </c>
      <c r="AA360" s="1" t="s">
        <v>49</v>
      </c>
      <c r="AB360" s="1" t="s">
        <v>918</v>
      </c>
      <c r="AC360" s="1" t="s">
        <v>51</v>
      </c>
      <c r="AD360" s="1" t="s">
        <v>1212</v>
      </c>
      <c r="AE360" s="1" t="s">
        <v>37</v>
      </c>
      <c r="AF360">
        <f t="shared" si="22"/>
        <v>2022</v>
      </c>
      <c r="AG360" t="str">
        <f t="shared" si="23"/>
        <v>ago</v>
      </c>
      <c r="AH360" t="s">
        <v>63</v>
      </c>
      <c r="AI360" t="e">
        <v>#N/A</v>
      </c>
    </row>
    <row r="361" spans="1:35" hidden="1" x14ac:dyDescent="0.25">
      <c r="A361" s="1" t="s">
        <v>33</v>
      </c>
      <c r="B361" s="1" t="s">
        <v>34</v>
      </c>
      <c r="C361" s="2">
        <v>44792</v>
      </c>
      <c r="D361" s="42" t="str">
        <f t="shared" si="20"/>
        <v>2022</v>
      </c>
      <c r="E361" s="1" t="s">
        <v>35</v>
      </c>
      <c r="F361" s="1" t="s">
        <v>36</v>
      </c>
      <c r="G361" s="1" t="s">
        <v>37</v>
      </c>
      <c r="H361" s="1" t="s">
        <v>1213</v>
      </c>
      <c r="I361" s="1" t="s">
        <v>1214</v>
      </c>
      <c r="J361" s="3">
        <v>0</v>
      </c>
      <c r="K361" s="3">
        <v>237178</v>
      </c>
      <c r="L361" s="3">
        <f t="shared" si="21"/>
        <v>-237178</v>
      </c>
      <c r="M361" s="1" t="s">
        <v>40</v>
      </c>
      <c r="N361" s="88">
        <v>800130907</v>
      </c>
      <c r="O361" s="1" t="s">
        <v>42</v>
      </c>
      <c r="P361" s="1" t="s">
        <v>37</v>
      </c>
      <c r="Q361" s="1" t="s">
        <v>43</v>
      </c>
      <c r="R361" s="1" t="s">
        <v>43</v>
      </c>
      <c r="S361" s="1" t="s">
        <v>43</v>
      </c>
      <c r="T361" s="3">
        <v>0</v>
      </c>
      <c r="U361" s="1" t="s">
        <v>44</v>
      </c>
      <c r="V361" s="1" t="s">
        <v>45</v>
      </c>
      <c r="W361" s="1" t="s">
        <v>1213</v>
      </c>
      <c r="X361" s="1" t="s">
        <v>46</v>
      </c>
      <c r="Y361" s="1" t="s">
        <v>47</v>
      </c>
      <c r="Z361" s="1" t="s">
        <v>1215</v>
      </c>
      <c r="AA361" s="1" t="s">
        <v>49</v>
      </c>
      <c r="AB361" s="1" t="s">
        <v>918</v>
      </c>
      <c r="AC361" s="1" t="s">
        <v>51</v>
      </c>
      <c r="AD361" s="1" t="s">
        <v>1215</v>
      </c>
      <c r="AE361" s="1" t="s">
        <v>37</v>
      </c>
      <c r="AF361">
        <f t="shared" si="22"/>
        <v>2022</v>
      </c>
      <c r="AG361" t="str">
        <f t="shared" si="23"/>
        <v>ago</v>
      </c>
      <c r="AH361" t="s">
        <v>42</v>
      </c>
      <c r="AI361" t="e">
        <v>#N/A</v>
      </c>
    </row>
    <row r="362" spans="1:35" hidden="1" x14ac:dyDescent="0.25">
      <c r="A362" s="1" t="s">
        <v>33</v>
      </c>
      <c r="B362" s="1" t="s">
        <v>34</v>
      </c>
      <c r="C362" s="2">
        <v>44796</v>
      </c>
      <c r="D362" s="42" t="str">
        <f t="shared" si="20"/>
        <v>2022</v>
      </c>
      <c r="E362" s="1" t="s">
        <v>35</v>
      </c>
      <c r="F362" s="1" t="s">
        <v>36</v>
      </c>
      <c r="G362" s="1" t="s">
        <v>37</v>
      </c>
      <c r="H362" s="1" t="s">
        <v>1216</v>
      </c>
      <c r="I362" s="1" t="s">
        <v>1217</v>
      </c>
      <c r="J362" s="3">
        <v>0</v>
      </c>
      <c r="K362" s="3">
        <v>114404</v>
      </c>
      <c r="L362" s="3">
        <f t="shared" si="21"/>
        <v>-114404</v>
      </c>
      <c r="M362" s="1" t="s">
        <v>40</v>
      </c>
      <c r="N362" s="88">
        <v>900226715</v>
      </c>
      <c r="O362" s="1" t="s">
        <v>341</v>
      </c>
      <c r="P362" s="1" t="s">
        <v>37</v>
      </c>
      <c r="Q362" s="1" t="s">
        <v>43</v>
      </c>
      <c r="R362" s="1" t="s">
        <v>43</v>
      </c>
      <c r="S362" s="1" t="s">
        <v>43</v>
      </c>
      <c r="T362" s="3">
        <v>0</v>
      </c>
      <c r="U362" s="1" t="s">
        <v>44</v>
      </c>
      <c r="V362" s="1" t="s">
        <v>45</v>
      </c>
      <c r="W362" s="1" t="s">
        <v>1216</v>
      </c>
      <c r="X362" s="1" t="s">
        <v>46</v>
      </c>
      <c r="Y362" s="1" t="s">
        <v>47</v>
      </c>
      <c r="Z362" s="1" t="s">
        <v>1218</v>
      </c>
      <c r="AA362" s="1" t="s">
        <v>49</v>
      </c>
      <c r="AB362" s="1" t="s">
        <v>918</v>
      </c>
      <c r="AC362" s="1" t="s">
        <v>51</v>
      </c>
      <c r="AD362" s="1" t="s">
        <v>1218</v>
      </c>
      <c r="AE362" s="1" t="s">
        <v>37</v>
      </c>
      <c r="AF362">
        <f t="shared" si="22"/>
        <v>2022</v>
      </c>
      <c r="AG362" t="str">
        <f t="shared" si="23"/>
        <v>ago</v>
      </c>
      <c r="AH362" t="s">
        <v>207</v>
      </c>
      <c r="AI362" t="e">
        <v>#N/A</v>
      </c>
    </row>
    <row r="363" spans="1:35" hidden="1" x14ac:dyDescent="0.25">
      <c r="A363" s="1" t="s">
        <v>33</v>
      </c>
      <c r="B363" s="1" t="s">
        <v>34</v>
      </c>
      <c r="C363" s="2">
        <v>44798</v>
      </c>
      <c r="D363" s="42" t="str">
        <f t="shared" si="20"/>
        <v>2022</v>
      </c>
      <c r="E363" s="1" t="s">
        <v>35</v>
      </c>
      <c r="F363" s="1" t="s">
        <v>36</v>
      </c>
      <c r="G363" s="1" t="s">
        <v>37</v>
      </c>
      <c r="H363" s="1" t="s">
        <v>1219</v>
      </c>
      <c r="I363" s="1" t="s">
        <v>1220</v>
      </c>
      <c r="J363" s="3">
        <v>0</v>
      </c>
      <c r="K363" s="3">
        <v>228392</v>
      </c>
      <c r="L363" s="3">
        <f t="shared" si="21"/>
        <v>-228392</v>
      </c>
      <c r="M363" s="1" t="s">
        <v>40</v>
      </c>
      <c r="N363" s="88">
        <v>800088702</v>
      </c>
      <c r="O363" s="1" t="s">
        <v>63</v>
      </c>
      <c r="P363" s="1" t="s">
        <v>37</v>
      </c>
      <c r="Q363" s="1" t="s">
        <v>43</v>
      </c>
      <c r="R363" s="1" t="s">
        <v>43</v>
      </c>
      <c r="S363" s="1" t="s">
        <v>43</v>
      </c>
      <c r="T363" s="3">
        <v>0</v>
      </c>
      <c r="U363" s="1" t="s">
        <v>44</v>
      </c>
      <c r="V363" s="1" t="s">
        <v>45</v>
      </c>
      <c r="W363" s="1" t="s">
        <v>1219</v>
      </c>
      <c r="X363" s="1" t="s">
        <v>46</v>
      </c>
      <c r="Y363" s="1" t="s">
        <v>47</v>
      </c>
      <c r="Z363" s="1" t="s">
        <v>1221</v>
      </c>
      <c r="AA363" s="1" t="s">
        <v>49</v>
      </c>
      <c r="AB363" s="1" t="s">
        <v>918</v>
      </c>
      <c r="AC363" s="1" t="s">
        <v>51</v>
      </c>
      <c r="AD363" s="1" t="s">
        <v>1221</v>
      </c>
      <c r="AE363" s="1" t="s">
        <v>37</v>
      </c>
      <c r="AF363">
        <f t="shared" si="22"/>
        <v>2022</v>
      </c>
      <c r="AG363" t="str">
        <f t="shared" si="23"/>
        <v>ago</v>
      </c>
      <c r="AH363" t="s">
        <v>63</v>
      </c>
      <c r="AI363" t="e">
        <v>#N/A</v>
      </c>
    </row>
    <row r="364" spans="1:35" hidden="1" x14ac:dyDescent="0.25">
      <c r="A364" s="1" t="s">
        <v>33</v>
      </c>
      <c r="B364" s="1" t="s">
        <v>34</v>
      </c>
      <c r="C364" s="2">
        <v>44798</v>
      </c>
      <c r="D364" s="42" t="str">
        <f t="shared" si="20"/>
        <v>2022</v>
      </c>
      <c r="E364" s="1" t="s">
        <v>35</v>
      </c>
      <c r="F364" s="1" t="s">
        <v>36</v>
      </c>
      <c r="G364" s="1" t="s">
        <v>37</v>
      </c>
      <c r="H364" s="1" t="s">
        <v>1222</v>
      </c>
      <c r="I364" s="1" t="s">
        <v>1223</v>
      </c>
      <c r="J364" s="3">
        <v>0</v>
      </c>
      <c r="K364" s="3">
        <v>160268</v>
      </c>
      <c r="L364" s="3">
        <f t="shared" si="21"/>
        <v>-160268</v>
      </c>
      <c r="M364" s="1" t="s">
        <v>40</v>
      </c>
      <c r="N364" s="88">
        <v>800088702</v>
      </c>
      <c r="O364" s="1" t="s">
        <v>63</v>
      </c>
      <c r="P364" s="1" t="s">
        <v>37</v>
      </c>
      <c r="Q364" s="1" t="s">
        <v>43</v>
      </c>
      <c r="R364" s="1" t="s">
        <v>43</v>
      </c>
      <c r="S364" s="1" t="s">
        <v>43</v>
      </c>
      <c r="T364" s="3">
        <v>0</v>
      </c>
      <c r="U364" s="1" t="s">
        <v>44</v>
      </c>
      <c r="V364" s="1" t="s">
        <v>45</v>
      </c>
      <c r="W364" s="1" t="s">
        <v>1222</v>
      </c>
      <c r="X364" s="1" t="s">
        <v>46</v>
      </c>
      <c r="Y364" s="1" t="s">
        <v>47</v>
      </c>
      <c r="Z364" s="1" t="s">
        <v>1224</v>
      </c>
      <c r="AA364" s="1" t="s">
        <v>49</v>
      </c>
      <c r="AB364" s="1" t="s">
        <v>918</v>
      </c>
      <c r="AC364" s="1" t="s">
        <v>51</v>
      </c>
      <c r="AD364" s="1" t="s">
        <v>1224</v>
      </c>
      <c r="AE364" s="1" t="s">
        <v>37</v>
      </c>
      <c r="AF364">
        <f t="shared" si="22"/>
        <v>2022</v>
      </c>
      <c r="AG364" t="str">
        <f t="shared" si="23"/>
        <v>ago</v>
      </c>
      <c r="AH364" t="s">
        <v>42</v>
      </c>
      <c r="AI364" t="e">
        <v>#N/A</v>
      </c>
    </row>
    <row r="365" spans="1:35" hidden="1" x14ac:dyDescent="0.25">
      <c r="A365" s="1" t="s">
        <v>33</v>
      </c>
      <c r="B365" s="1" t="s">
        <v>34</v>
      </c>
      <c r="C365" s="2">
        <v>44802</v>
      </c>
      <c r="D365" s="42" t="str">
        <f t="shared" si="20"/>
        <v>2022</v>
      </c>
      <c r="E365" s="1" t="s">
        <v>35</v>
      </c>
      <c r="F365" s="1" t="s">
        <v>36</v>
      </c>
      <c r="G365" s="1" t="s">
        <v>37</v>
      </c>
      <c r="H365" s="1" t="s">
        <v>1225</v>
      </c>
      <c r="I365" s="1" t="s">
        <v>1226</v>
      </c>
      <c r="J365" s="3">
        <v>0</v>
      </c>
      <c r="K365" s="3">
        <v>66666</v>
      </c>
      <c r="L365" s="3">
        <f t="shared" si="21"/>
        <v>-66666</v>
      </c>
      <c r="M365" s="1" t="s">
        <v>40</v>
      </c>
      <c r="N365" s="88">
        <v>800130907</v>
      </c>
      <c r="O365" s="1" t="s">
        <v>42</v>
      </c>
      <c r="P365" s="1" t="s">
        <v>37</v>
      </c>
      <c r="Q365" s="1" t="s">
        <v>43</v>
      </c>
      <c r="R365" s="1" t="s">
        <v>43</v>
      </c>
      <c r="S365" s="1" t="s">
        <v>43</v>
      </c>
      <c r="T365" s="3">
        <v>0</v>
      </c>
      <c r="U365" s="1" t="s">
        <v>44</v>
      </c>
      <c r="V365" s="1" t="s">
        <v>45</v>
      </c>
      <c r="W365" s="1" t="s">
        <v>1225</v>
      </c>
      <c r="X365" s="1" t="s">
        <v>46</v>
      </c>
      <c r="Y365" s="1" t="s">
        <v>47</v>
      </c>
      <c r="Z365" s="1" t="s">
        <v>1227</v>
      </c>
      <c r="AA365" s="1" t="s">
        <v>49</v>
      </c>
      <c r="AB365" s="1" t="s">
        <v>918</v>
      </c>
      <c r="AC365" s="1" t="s">
        <v>51</v>
      </c>
      <c r="AD365" s="1" t="s">
        <v>1227</v>
      </c>
      <c r="AE365" s="1" t="s">
        <v>37</v>
      </c>
      <c r="AF365">
        <f t="shared" si="22"/>
        <v>2022</v>
      </c>
      <c r="AG365" t="str">
        <f t="shared" si="23"/>
        <v>ago</v>
      </c>
      <c r="AH365" t="s">
        <v>215</v>
      </c>
      <c r="AI365" t="e">
        <v>#N/A</v>
      </c>
    </row>
    <row r="366" spans="1:35" hidden="1" x14ac:dyDescent="0.25">
      <c r="A366" s="1" t="s">
        <v>33</v>
      </c>
      <c r="B366" s="1" t="s">
        <v>34</v>
      </c>
      <c r="C366" s="2">
        <v>44804</v>
      </c>
      <c r="D366" s="42" t="str">
        <f t="shared" si="20"/>
        <v>2022</v>
      </c>
      <c r="E366" s="1" t="s">
        <v>73</v>
      </c>
      <c r="F366" s="1" t="s">
        <v>74</v>
      </c>
      <c r="G366" s="1" t="s">
        <v>37</v>
      </c>
      <c r="H366" s="1" t="s">
        <v>1228</v>
      </c>
      <c r="I366" s="1" t="s">
        <v>76</v>
      </c>
      <c r="J366" s="3">
        <v>977574</v>
      </c>
      <c r="K366" s="3">
        <v>0</v>
      </c>
      <c r="L366" s="3">
        <f t="shared" si="21"/>
        <v>977574</v>
      </c>
      <c r="M366" s="1" t="s">
        <v>40</v>
      </c>
      <c r="N366" s="88">
        <v>1047471721</v>
      </c>
      <c r="O366" s="1" t="s">
        <v>453</v>
      </c>
      <c r="P366" s="1" t="s">
        <v>928</v>
      </c>
      <c r="Q366" s="1" t="s">
        <v>929</v>
      </c>
      <c r="R366" s="1" t="s">
        <v>43</v>
      </c>
      <c r="S366" s="1" t="s">
        <v>43</v>
      </c>
      <c r="T366" s="3">
        <v>0</v>
      </c>
      <c r="U366" s="1" t="s">
        <v>44</v>
      </c>
      <c r="V366" s="1" t="s">
        <v>45</v>
      </c>
      <c r="W366" s="1" t="s">
        <v>1228</v>
      </c>
      <c r="X366" s="1" t="s">
        <v>46</v>
      </c>
      <c r="Y366" s="1" t="s">
        <v>975</v>
      </c>
      <c r="Z366" s="1" t="s">
        <v>1229</v>
      </c>
      <c r="AA366" s="1" t="s">
        <v>83</v>
      </c>
      <c r="AB366" s="1" t="s">
        <v>1230</v>
      </c>
      <c r="AC366" s="1" t="s">
        <v>51</v>
      </c>
      <c r="AD366" s="1" t="s">
        <v>1229</v>
      </c>
      <c r="AE366" s="1" t="s">
        <v>37</v>
      </c>
      <c r="AF366">
        <f t="shared" si="22"/>
        <v>2022</v>
      </c>
      <c r="AG366" t="str">
        <f t="shared" si="23"/>
        <v>ago</v>
      </c>
      <c r="AH366" t="s">
        <v>215</v>
      </c>
      <c r="AI366" t="s">
        <v>2297</v>
      </c>
    </row>
    <row r="367" spans="1:35" hidden="1" x14ac:dyDescent="0.25">
      <c r="A367" s="1" t="s">
        <v>33</v>
      </c>
      <c r="B367" s="1" t="s">
        <v>34</v>
      </c>
      <c r="C367" s="2">
        <v>44804</v>
      </c>
      <c r="D367" s="42" t="str">
        <f t="shared" si="20"/>
        <v>2022</v>
      </c>
      <c r="E367" s="1" t="s">
        <v>73</v>
      </c>
      <c r="F367" s="1" t="s">
        <v>74</v>
      </c>
      <c r="G367" s="1" t="s">
        <v>37</v>
      </c>
      <c r="H367" s="1" t="s">
        <v>1228</v>
      </c>
      <c r="I367" s="1" t="s">
        <v>76</v>
      </c>
      <c r="J367" s="3">
        <v>431407</v>
      </c>
      <c r="K367" s="3">
        <v>0</v>
      </c>
      <c r="L367" s="3">
        <f t="shared" si="21"/>
        <v>431407</v>
      </c>
      <c r="M367" s="1" t="s">
        <v>40</v>
      </c>
      <c r="N367" s="88">
        <v>1051822514</v>
      </c>
      <c r="O367" s="1" t="s">
        <v>493</v>
      </c>
      <c r="P367" s="1" t="s">
        <v>1078</v>
      </c>
      <c r="Q367" s="1" t="s">
        <v>1079</v>
      </c>
      <c r="R367" s="1" t="s">
        <v>43</v>
      </c>
      <c r="S367" s="1" t="s">
        <v>43</v>
      </c>
      <c r="T367" s="3">
        <v>0</v>
      </c>
      <c r="U367" s="1" t="s">
        <v>44</v>
      </c>
      <c r="V367" s="1" t="s">
        <v>45</v>
      </c>
      <c r="W367" s="1" t="s">
        <v>1228</v>
      </c>
      <c r="X367" s="1" t="s">
        <v>46</v>
      </c>
      <c r="Y367" s="1" t="s">
        <v>975</v>
      </c>
      <c r="Z367" s="1" t="s">
        <v>1229</v>
      </c>
      <c r="AA367" s="1" t="s">
        <v>83</v>
      </c>
      <c r="AB367" s="1" t="s">
        <v>1230</v>
      </c>
      <c r="AC367" s="1" t="s">
        <v>51</v>
      </c>
      <c r="AD367" s="1" t="s">
        <v>1229</v>
      </c>
      <c r="AE367" s="1" t="s">
        <v>37</v>
      </c>
      <c r="AF367">
        <f t="shared" si="22"/>
        <v>2022</v>
      </c>
      <c r="AG367" t="str">
        <f t="shared" si="23"/>
        <v>ago</v>
      </c>
      <c r="AH367" t="s">
        <v>215</v>
      </c>
      <c r="AI367" t="s">
        <v>2195</v>
      </c>
    </row>
    <row r="368" spans="1:35" hidden="1" x14ac:dyDescent="0.25">
      <c r="A368" s="1" t="s">
        <v>33</v>
      </c>
      <c r="B368" s="1" t="s">
        <v>34</v>
      </c>
      <c r="C368" s="2">
        <v>44804</v>
      </c>
      <c r="D368" s="42" t="str">
        <f t="shared" si="20"/>
        <v>2022</v>
      </c>
      <c r="E368" s="1" t="s">
        <v>73</v>
      </c>
      <c r="F368" s="1" t="s">
        <v>74</v>
      </c>
      <c r="G368" s="1" t="s">
        <v>37</v>
      </c>
      <c r="H368" s="1" t="s">
        <v>1228</v>
      </c>
      <c r="I368" s="1" t="s">
        <v>76</v>
      </c>
      <c r="J368" s="3">
        <v>258105</v>
      </c>
      <c r="K368" s="3">
        <v>0</v>
      </c>
      <c r="L368" s="3">
        <f t="shared" si="21"/>
        <v>258105</v>
      </c>
      <c r="M368" s="1" t="s">
        <v>40</v>
      </c>
      <c r="N368" s="88">
        <v>9239701</v>
      </c>
      <c r="O368" s="1" t="s">
        <v>235</v>
      </c>
      <c r="P368" s="1" t="s">
        <v>89</v>
      </c>
      <c r="Q368" s="1" t="s">
        <v>90</v>
      </c>
      <c r="R368" s="1" t="s">
        <v>43</v>
      </c>
      <c r="S368" s="1" t="s">
        <v>43</v>
      </c>
      <c r="T368" s="3">
        <v>0</v>
      </c>
      <c r="U368" s="1" t="s">
        <v>44</v>
      </c>
      <c r="V368" s="1" t="s">
        <v>45</v>
      </c>
      <c r="W368" s="1" t="s">
        <v>1228</v>
      </c>
      <c r="X368" s="1" t="s">
        <v>46</v>
      </c>
      <c r="Y368" s="1" t="s">
        <v>975</v>
      </c>
      <c r="Z368" s="1" t="s">
        <v>1229</v>
      </c>
      <c r="AA368" s="1" t="s">
        <v>83</v>
      </c>
      <c r="AB368" s="1" t="s">
        <v>1230</v>
      </c>
      <c r="AC368" s="1" t="s">
        <v>51</v>
      </c>
      <c r="AD368" s="1" t="s">
        <v>1229</v>
      </c>
      <c r="AE368" s="1" t="s">
        <v>37</v>
      </c>
      <c r="AF368">
        <f t="shared" si="22"/>
        <v>2022</v>
      </c>
      <c r="AG368" t="str">
        <f t="shared" si="23"/>
        <v>ago</v>
      </c>
      <c r="AH368" t="s">
        <v>55</v>
      </c>
      <c r="AI368" t="s">
        <v>2192</v>
      </c>
    </row>
    <row r="369" spans="1:35" hidden="1" x14ac:dyDescent="0.25">
      <c r="A369" s="1" t="s">
        <v>33</v>
      </c>
      <c r="B369" s="1" t="s">
        <v>34</v>
      </c>
      <c r="C369" s="2">
        <v>44804</v>
      </c>
      <c r="D369" s="42" t="str">
        <f t="shared" si="20"/>
        <v>2022</v>
      </c>
      <c r="E369" s="1" t="s">
        <v>73</v>
      </c>
      <c r="F369" s="1" t="s">
        <v>74</v>
      </c>
      <c r="G369" s="1" t="s">
        <v>37</v>
      </c>
      <c r="H369" s="1" t="s">
        <v>1228</v>
      </c>
      <c r="I369" s="1" t="s">
        <v>76</v>
      </c>
      <c r="J369" s="3">
        <v>213681</v>
      </c>
      <c r="K369" s="3">
        <v>0</v>
      </c>
      <c r="L369" s="3">
        <f t="shared" si="21"/>
        <v>213681</v>
      </c>
      <c r="M369" s="1" t="s">
        <v>40</v>
      </c>
      <c r="N369" s="88">
        <v>7921557</v>
      </c>
      <c r="O369" s="1" t="s">
        <v>843</v>
      </c>
      <c r="P369" s="1" t="s">
        <v>295</v>
      </c>
      <c r="Q369" s="1" t="s">
        <v>296</v>
      </c>
      <c r="R369" s="1" t="s">
        <v>43</v>
      </c>
      <c r="S369" s="1" t="s">
        <v>43</v>
      </c>
      <c r="T369" s="3">
        <v>0</v>
      </c>
      <c r="U369" s="1" t="s">
        <v>44</v>
      </c>
      <c r="V369" s="1" t="s">
        <v>45</v>
      </c>
      <c r="W369" s="1" t="s">
        <v>1228</v>
      </c>
      <c r="X369" s="1" t="s">
        <v>46</v>
      </c>
      <c r="Y369" s="1" t="s">
        <v>975</v>
      </c>
      <c r="Z369" s="1" t="s">
        <v>1229</v>
      </c>
      <c r="AA369" s="1" t="s">
        <v>83</v>
      </c>
      <c r="AB369" s="1" t="s">
        <v>1230</v>
      </c>
      <c r="AC369" s="1" t="s">
        <v>51</v>
      </c>
      <c r="AD369" s="1" t="s">
        <v>1229</v>
      </c>
      <c r="AE369" s="1" t="s">
        <v>37</v>
      </c>
      <c r="AF369">
        <f t="shared" si="22"/>
        <v>2022</v>
      </c>
      <c r="AG369" t="str">
        <f t="shared" si="23"/>
        <v>ago</v>
      </c>
      <c r="AH369" t="s">
        <v>55</v>
      </c>
      <c r="AI369" t="s">
        <v>2193</v>
      </c>
    </row>
    <row r="370" spans="1:35" hidden="1" x14ac:dyDescent="0.25">
      <c r="A370" s="1" t="s">
        <v>33</v>
      </c>
      <c r="B370" s="1" t="s">
        <v>34</v>
      </c>
      <c r="C370" s="2">
        <v>44804</v>
      </c>
      <c r="D370" s="42" t="str">
        <f t="shared" si="20"/>
        <v>2022</v>
      </c>
      <c r="E370" s="1" t="s">
        <v>73</v>
      </c>
      <c r="F370" s="1" t="s">
        <v>74</v>
      </c>
      <c r="G370" s="1" t="s">
        <v>37</v>
      </c>
      <c r="H370" s="1" t="s">
        <v>1228</v>
      </c>
      <c r="I370" s="1" t="s">
        <v>76</v>
      </c>
      <c r="J370" s="3">
        <v>36393</v>
      </c>
      <c r="K370" s="3">
        <v>0</v>
      </c>
      <c r="L370" s="3">
        <f t="shared" si="21"/>
        <v>36393</v>
      </c>
      <c r="M370" s="1" t="s">
        <v>40</v>
      </c>
      <c r="N370" s="88">
        <v>1051885187</v>
      </c>
      <c r="O370" s="1" t="s">
        <v>475</v>
      </c>
      <c r="P370" s="1" t="s">
        <v>79</v>
      </c>
      <c r="Q370" s="1" t="s">
        <v>80</v>
      </c>
      <c r="R370" s="1" t="s">
        <v>43</v>
      </c>
      <c r="S370" s="1" t="s">
        <v>43</v>
      </c>
      <c r="T370" s="3">
        <v>0</v>
      </c>
      <c r="U370" s="1" t="s">
        <v>44</v>
      </c>
      <c r="V370" s="1" t="s">
        <v>45</v>
      </c>
      <c r="W370" s="1" t="s">
        <v>1228</v>
      </c>
      <c r="X370" s="1" t="s">
        <v>46</v>
      </c>
      <c r="Y370" s="1" t="s">
        <v>975</v>
      </c>
      <c r="Z370" s="1" t="s">
        <v>1229</v>
      </c>
      <c r="AA370" s="1" t="s">
        <v>83</v>
      </c>
      <c r="AB370" s="1" t="s">
        <v>1230</v>
      </c>
      <c r="AC370" s="1" t="s">
        <v>51</v>
      </c>
      <c r="AD370" s="1" t="s">
        <v>1229</v>
      </c>
      <c r="AE370" s="1" t="s">
        <v>37</v>
      </c>
      <c r="AF370">
        <f t="shared" si="22"/>
        <v>2022</v>
      </c>
      <c r="AG370" t="str">
        <f t="shared" si="23"/>
        <v>ago</v>
      </c>
      <c r="AH370" t="s">
        <v>55</v>
      </c>
      <c r="AI370" t="s">
        <v>2197</v>
      </c>
    </row>
    <row r="371" spans="1:35" hidden="1" x14ac:dyDescent="0.25">
      <c r="A371" s="1" t="s">
        <v>33</v>
      </c>
      <c r="B371" s="1" t="s">
        <v>34</v>
      </c>
      <c r="C371" s="2">
        <v>44804</v>
      </c>
      <c r="D371" s="42" t="str">
        <f t="shared" si="20"/>
        <v>2022</v>
      </c>
      <c r="E371" s="1" t="s">
        <v>73</v>
      </c>
      <c r="F371" s="1" t="s">
        <v>74</v>
      </c>
      <c r="G371" s="1" t="s">
        <v>37</v>
      </c>
      <c r="H371" s="1" t="s">
        <v>1228</v>
      </c>
      <c r="I371" s="1" t="s">
        <v>76</v>
      </c>
      <c r="J371" s="3">
        <v>33334</v>
      </c>
      <c r="K371" s="3">
        <v>0</v>
      </c>
      <c r="L371" s="3">
        <f t="shared" si="21"/>
        <v>33334</v>
      </c>
      <c r="M371" s="1" t="s">
        <v>40</v>
      </c>
      <c r="N371" s="88">
        <v>73143059</v>
      </c>
      <c r="O371" s="1" t="s">
        <v>409</v>
      </c>
      <c r="P371" s="1" t="s">
        <v>79</v>
      </c>
      <c r="Q371" s="1" t="s">
        <v>80</v>
      </c>
      <c r="R371" s="1" t="s">
        <v>43</v>
      </c>
      <c r="S371" s="1" t="s">
        <v>43</v>
      </c>
      <c r="T371" s="3">
        <v>0</v>
      </c>
      <c r="U371" s="1" t="s">
        <v>44</v>
      </c>
      <c r="V371" s="1" t="s">
        <v>45</v>
      </c>
      <c r="W371" s="1" t="s">
        <v>1228</v>
      </c>
      <c r="X371" s="1" t="s">
        <v>46</v>
      </c>
      <c r="Y371" s="1" t="s">
        <v>975</v>
      </c>
      <c r="Z371" s="1" t="s">
        <v>1229</v>
      </c>
      <c r="AA371" s="1" t="s">
        <v>83</v>
      </c>
      <c r="AB371" s="1" t="s">
        <v>1230</v>
      </c>
      <c r="AC371" s="1" t="s">
        <v>51</v>
      </c>
      <c r="AD371" s="1" t="s">
        <v>1229</v>
      </c>
      <c r="AE371" s="1" t="s">
        <v>37</v>
      </c>
      <c r="AF371">
        <f t="shared" si="22"/>
        <v>2022</v>
      </c>
      <c r="AG371" t="str">
        <f t="shared" si="23"/>
        <v>ago</v>
      </c>
      <c r="AH371" t="s">
        <v>68</v>
      </c>
      <c r="AI371" t="s">
        <v>2197</v>
      </c>
    </row>
    <row r="372" spans="1:35" hidden="1" x14ac:dyDescent="0.25">
      <c r="A372" s="1" t="s">
        <v>33</v>
      </c>
      <c r="B372" s="1" t="s">
        <v>34</v>
      </c>
      <c r="C372" s="2">
        <v>44804</v>
      </c>
      <c r="D372" s="42" t="str">
        <f t="shared" si="20"/>
        <v>2022</v>
      </c>
      <c r="E372" s="1" t="s">
        <v>73</v>
      </c>
      <c r="F372" s="1" t="s">
        <v>74</v>
      </c>
      <c r="G372" s="1" t="s">
        <v>37</v>
      </c>
      <c r="H372" s="1" t="s">
        <v>1228</v>
      </c>
      <c r="I372" s="1" t="s">
        <v>76</v>
      </c>
      <c r="J372" s="3">
        <v>616739</v>
      </c>
      <c r="K372" s="3">
        <v>0</v>
      </c>
      <c r="L372" s="3">
        <f t="shared" si="21"/>
        <v>616739</v>
      </c>
      <c r="M372" s="1" t="s">
        <v>40</v>
      </c>
      <c r="N372" s="88">
        <v>73169783</v>
      </c>
      <c r="O372" s="1" t="s">
        <v>78</v>
      </c>
      <c r="P372" s="1" t="s">
        <v>79</v>
      </c>
      <c r="Q372" s="1" t="s">
        <v>80</v>
      </c>
      <c r="R372" s="1" t="s">
        <v>43</v>
      </c>
      <c r="S372" s="1" t="s">
        <v>43</v>
      </c>
      <c r="T372" s="3">
        <v>0</v>
      </c>
      <c r="U372" s="1" t="s">
        <v>44</v>
      </c>
      <c r="V372" s="1" t="s">
        <v>45</v>
      </c>
      <c r="W372" s="1" t="s">
        <v>1228</v>
      </c>
      <c r="X372" s="1" t="s">
        <v>46</v>
      </c>
      <c r="Y372" s="1" t="s">
        <v>975</v>
      </c>
      <c r="Z372" s="1" t="s">
        <v>1229</v>
      </c>
      <c r="AA372" s="1" t="s">
        <v>83</v>
      </c>
      <c r="AB372" s="1" t="s">
        <v>1230</v>
      </c>
      <c r="AC372" s="1" t="s">
        <v>51</v>
      </c>
      <c r="AD372" s="1" t="s">
        <v>1229</v>
      </c>
      <c r="AE372" s="1" t="s">
        <v>37</v>
      </c>
      <c r="AF372">
        <f t="shared" si="22"/>
        <v>2022</v>
      </c>
      <c r="AG372" t="str">
        <f t="shared" si="23"/>
        <v>ago</v>
      </c>
      <c r="AH372" t="s">
        <v>68</v>
      </c>
      <c r="AI372" t="s">
        <v>2200</v>
      </c>
    </row>
    <row r="373" spans="1:35" hidden="1" x14ac:dyDescent="0.25">
      <c r="A373" s="1" t="s">
        <v>33</v>
      </c>
      <c r="B373" s="1" t="s">
        <v>34</v>
      </c>
      <c r="C373" s="2">
        <v>44804</v>
      </c>
      <c r="D373" s="42" t="str">
        <f t="shared" si="20"/>
        <v>2022</v>
      </c>
      <c r="E373" s="1" t="s">
        <v>73</v>
      </c>
      <c r="F373" s="1" t="s">
        <v>74</v>
      </c>
      <c r="G373" s="1" t="s">
        <v>37</v>
      </c>
      <c r="H373" s="1" t="s">
        <v>1228</v>
      </c>
      <c r="I373" s="1" t="s">
        <v>76</v>
      </c>
      <c r="J373" s="3">
        <v>39885</v>
      </c>
      <c r="K373" s="3">
        <v>0</v>
      </c>
      <c r="L373" s="3">
        <f t="shared" si="21"/>
        <v>39885</v>
      </c>
      <c r="M373" s="1" t="s">
        <v>40</v>
      </c>
      <c r="N373" s="88">
        <v>73573281</v>
      </c>
      <c r="O373" s="1" t="s">
        <v>548</v>
      </c>
      <c r="P373" s="1" t="s">
        <v>79</v>
      </c>
      <c r="Q373" s="1" t="s">
        <v>80</v>
      </c>
      <c r="R373" s="1" t="s">
        <v>43</v>
      </c>
      <c r="S373" s="1" t="s">
        <v>43</v>
      </c>
      <c r="T373" s="3">
        <v>0</v>
      </c>
      <c r="U373" s="1" t="s">
        <v>44</v>
      </c>
      <c r="V373" s="1" t="s">
        <v>45</v>
      </c>
      <c r="W373" s="1" t="s">
        <v>1228</v>
      </c>
      <c r="X373" s="1" t="s">
        <v>46</v>
      </c>
      <c r="Y373" s="1" t="s">
        <v>975</v>
      </c>
      <c r="Z373" s="1" t="s">
        <v>1229</v>
      </c>
      <c r="AA373" s="1" t="s">
        <v>83</v>
      </c>
      <c r="AB373" s="1" t="s">
        <v>1230</v>
      </c>
      <c r="AC373" s="1" t="s">
        <v>51</v>
      </c>
      <c r="AD373" s="1" t="s">
        <v>1229</v>
      </c>
      <c r="AE373" s="1" t="s">
        <v>37</v>
      </c>
      <c r="AF373">
        <f t="shared" si="22"/>
        <v>2022</v>
      </c>
      <c r="AG373" t="str">
        <f t="shared" si="23"/>
        <v>ago</v>
      </c>
      <c r="AH373" t="s">
        <v>68</v>
      </c>
      <c r="AI373" t="s">
        <v>2197</v>
      </c>
    </row>
    <row r="374" spans="1:35" hidden="1" x14ac:dyDescent="0.25">
      <c r="A374" s="1" t="s">
        <v>33</v>
      </c>
      <c r="B374" s="1" t="s">
        <v>34</v>
      </c>
      <c r="C374" s="2">
        <v>44804</v>
      </c>
      <c r="D374" s="42" t="str">
        <f t="shared" si="20"/>
        <v>2022</v>
      </c>
      <c r="E374" s="1" t="s">
        <v>73</v>
      </c>
      <c r="F374" s="1" t="s">
        <v>74</v>
      </c>
      <c r="G374" s="1" t="s">
        <v>37</v>
      </c>
      <c r="H374" s="1" t="s">
        <v>1228</v>
      </c>
      <c r="I374" s="1" t="s">
        <v>76</v>
      </c>
      <c r="J374" s="3">
        <v>133334</v>
      </c>
      <c r="K374" s="3">
        <v>0</v>
      </c>
      <c r="L374" s="3">
        <f t="shared" si="21"/>
        <v>133334</v>
      </c>
      <c r="M374" s="1" t="s">
        <v>40</v>
      </c>
      <c r="N374" s="88">
        <v>1047370459</v>
      </c>
      <c r="O374" s="1" t="s">
        <v>140</v>
      </c>
      <c r="P374" s="1" t="s">
        <v>79</v>
      </c>
      <c r="Q374" s="1" t="s">
        <v>80</v>
      </c>
      <c r="R374" s="1" t="s">
        <v>43</v>
      </c>
      <c r="S374" s="1" t="s">
        <v>43</v>
      </c>
      <c r="T374" s="3">
        <v>0</v>
      </c>
      <c r="U374" s="1" t="s">
        <v>44</v>
      </c>
      <c r="V374" s="1" t="s">
        <v>45</v>
      </c>
      <c r="W374" s="1" t="s">
        <v>1228</v>
      </c>
      <c r="X374" s="1" t="s">
        <v>46</v>
      </c>
      <c r="Y374" s="1" t="s">
        <v>975</v>
      </c>
      <c r="Z374" s="1" t="s">
        <v>1229</v>
      </c>
      <c r="AA374" s="1" t="s">
        <v>83</v>
      </c>
      <c r="AB374" s="1" t="s">
        <v>1230</v>
      </c>
      <c r="AC374" s="1" t="s">
        <v>51</v>
      </c>
      <c r="AD374" s="1" t="s">
        <v>1229</v>
      </c>
      <c r="AE374" s="1" t="s">
        <v>37</v>
      </c>
      <c r="AF374">
        <f t="shared" si="22"/>
        <v>2022</v>
      </c>
      <c r="AG374" t="str">
        <f t="shared" si="23"/>
        <v>ago</v>
      </c>
      <c r="AH374" t="s">
        <v>68</v>
      </c>
      <c r="AI374" t="s">
        <v>2192</v>
      </c>
    </row>
    <row r="375" spans="1:35" hidden="1" x14ac:dyDescent="0.25">
      <c r="A375" s="1" t="s">
        <v>33</v>
      </c>
      <c r="B375" s="1" t="s">
        <v>34</v>
      </c>
      <c r="C375" s="2">
        <v>44804</v>
      </c>
      <c r="D375" s="42" t="str">
        <f t="shared" si="20"/>
        <v>2022</v>
      </c>
      <c r="E375" s="1" t="s">
        <v>73</v>
      </c>
      <c r="F375" s="1" t="s">
        <v>74</v>
      </c>
      <c r="G375" s="1" t="s">
        <v>37</v>
      </c>
      <c r="H375" s="1" t="s">
        <v>1228</v>
      </c>
      <c r="I375" s="1" t="s">
        <v>76</v>
      </c>
      <c r="J375" s="3">
        <v>66667</v>
      </c>
      <c r="K375" s="3">
        <v>0</v>
      </c>
      <c r="L375" s="3">
        <f t="shared" si="21"/>
        <v>66667</v>
      </c>
      <c r="M375" s="1" t="s">
        <v>40</v>
      </c>
      <c r="N375" s="88">
        <v>1047502408</v>
      </c>
      <c r="O375" s="1" t="s">
        <v>491</v>
      </c>
      <c r="P375" s="1" t="s">
        <v>79</v>
      </c>
      <c r="Q375" s="1" t="s">
        <v>80</v>
      </c>
      <c r="R375" s="1" t="s">
        <v>43</v>
      </c>
      <c r="S375" s="1" t="s">
        <v>43</v>
      </c>
      <c r="T375" s="3">
        <v>0</v>
      </c>
      <c r="U375" s="1" t="s">
        <v>44</v>
      </c>
      <c r="V375" s="1" t="s">
        <v>45</v>
      </c>
      <c r="W375" s="1" t="s">
        <v>1228</v>
      </c>
      <c r="X375" s="1" t="s">
        <v>46</v>
      </c>
      <c r="Y375" s="1" t="s">
        <v>975</v>
      </c>
      <c r="Z375" s="1" t="s">
        <v>1229</v>
      </c>
      <c r="AA375" s="1" t="s">
        <v>83</v>
      </c>
      <c r="AB375" s="1" t="s">
        <v>1230</v>
      </c>
      <c r="AC375" s="1" t="s">
        <v>51</v>
      </c>
      <c r="AD375" s="1" t="s">
        <v>1229</v>
      </c>
      <c r="AE375" s="1" t="s">
        <v>37</v>
      </c>
      <c r="AF375">
        <f t="shared" si="22"/>
        <v>2022</v>
      </c>
      <c r="AG375" t="str">
        <f t="shared" si="23"/>
        <v>ago</v>
      </c>
      <c r="AH375" t="s">
        <v>2279</v>
      </c>
      <c r="AI375" t="s">
        <v>2192</v>
      </c>
    </row>
    <row r="376" spans="1:35" hidden="1" x14ac:dyDescent="0.25">
      <c r="A376" s="1" t="s">
        <v>33</v>
      </c>
      <c r="B376" s="1" t="s">
        <v>34</v>
      </c>
      <c r="C376" s="2">
        <v>44804</v>
      </c>
      <c r="D376" s="42" t="str">
        <f t="shared" si="20"/>
        <v>2022</v>
      </c>
      <c r="E376" s="1" t="s">
        <v>73</v>
      </c>
      <c r="F376" s="1" t="s">
        <v>74</v>
      </c>
      <c r="G376" s="1" t="s">
        <v>37</v>
      </c>
      <c r="H376" s="1" t="s">
        <v>1228</v>
      </c>
      <c r="I376" s="1" t="s">
        <v>76</v>
      </c>
      <c r="J376" s="3">
        <v>400000</v>
      </c>
      <c r="K376" s="3">
        <v>0</v>
      </c>
      <c r="L376" s="3">
        <f t="shared" si="21"/>
        <v>400000</v>
      </c>
      <c r="M376" s="1" t="s">
        <v>40</v>
      </c>
      <c r="N376" s="88">
        <v>1143339994</v>
      </c>
      <c r="O376" s="1" t="s">
        <v>114</v>
      </c>
      <c r="P376" s="1" t="s">
        <v>79</v>
      </c>
      <c r="Q376" s="1" t="s">
        <v>80</v>
      </c>
      <c r="R376" s="1" t="s">
        <v>43</v>
      </c>
      <c r="S376" s="1" t="s">
        <v>43</v>
      </c>
      <c r="T376" s="3">
        <v>0</v>
      </c>
      <c r="U376" s="1" t="s">
        <v>44</v>
      </c>
      <c r="V376" s="1" t="s">
        <v>45</v>
      </c>
      <c r="W376" s="1" t="s">
        <v>1228</v>
      </c>
      <c r="X376" s="1" t="s">
        <v>46</v>
      </c>
      <c r="Y376" s="1" t="s">
        <v>975</v>
      </c>
      <c r="Z376" s="1" t="s">
        <v>1229</v>
      </c>
      <c r="AA376" s="1" t="s">
        <v>83</v>
      </c>
      <c r="AB376" s="1" t="s">
        <v>1230</v>
      </c>
      <c r="AC376" s="1" t="s">
        <v>51</v>
      </c>
      <c r="AD376" s="1" t="s">
        <v>1229</v>
      </c>
      <c r="AE376" s="1" t="s">
        <v>37</v>
      </c>
      <c r="AF376">
        <f t="shared" si="22"/>
        <v>2022</v>
      </c>
      <c r="AG376" t="str">
        <f t="shared" si="23"/>
        <v>ago</v>
      </c>
      <c r="AH376" t="str">
        <f>+VLOOKUP(N376,'[1]2. Ingreso de incapacidades'!$C$5:$O$6997,13,FALSE)</f>
        <v>SALUD TOTAL E.P.S.</v>
      </c>
      <c r="AI376" t="s">
        <v>2192</v>
      </c>
    </row>
    <row r="377" spans="1:35" hidden="1" x14ac:dyDescent="0.25">
      <c r="A377" s="1" t="s">
        <v>33</v>
      </c>
      <c r="B377" s="1" t="s">
        <v>34</v>
      </c>
      <c r="C377" s="2">
        <v>44804</v>
      </c>
      <c r="D377" s="42" t="str">
        <f t="shared" si="20"/>
        <v>2022</v>
      </c>
      <c r="E377" s="1" t="s">
        <v>73</v>
      </c>
      <c r="F377" s="1" t="s">
        <v>74</v>
      </c>
      <c r="G377" s="1" t="s">
        <v>37</v>
      </c>
      <c r="H377" s="1" t="s">
        <v>1228</v>
      </c>
      <c r="I377" s="1" t="s">
        <v>76</v>
      </c>
      <c r="J377" s="3">
        <v>44450</v>
      </c>
      <c r="K377" s="3">
        <v>0</v>
      </c>
      <c r="L377" s="3">
        <f t="shared" si="21"/>
        <v>44450</v>
      </c>
      <c r="M377" s="1" t="s">
        <v>40</v>
      </c>
      <c r="N377" s="88">
        <v>73108745</v>
      </c>
      <c r="O377" s="1" t="s">
        <v>142</v>
      </c>
      <c r="P377" s="1" t="s">
        <v>79</v>
      </c>
      <c r="Q377" s="1" t="s">
        <v>80</v>
      </c>
      <c r="R377" s="1" t="s">
        <v>43</v>
      </c>
      <c r="S377" s="1" t="s">
        <v>43</v>
      </c>
      <c r="T377" s="3">
        <v>0</v>
      </c>
      <c r="U377" s="1" t="s">
        <v>44</v>
      </c>
      <c r="V377" s="1" t="s">
        <v>45</v>
      </c>
      <c r="W377" s="1" t="s">
        <v>1228</v>
      </c>
      <c r="X377" s="1" t="s">
        <v>46</v>
      </c>
      <c r="Y377" s="1" t="s">
        <v>975</v>
      </c>
      <c r="Z377" s="1" t="s">
        <v>1229</v>
      </c>
      <c r="AA377" s="1" t="s">
        <v>83</v>
      </c>
      <c r="AB377" s="1" t="s">
        <v>1230</v>
      </c>
      <c r="AC377" s="1" t="s">
        <v>51</v>
      </c>
      <c r="AD377" s="1" t="s">
        <v>1229</v>
      </c>
      <c r="AE377" s="1" t="s">
        <v>37</v>
      </c>
      <c r="AF377">
        <f t="shared" si="22"/>
        <v>2022</v>
      </c>
      <c r="AG377" t="str">
        <f t="shared" si="23"/>
        <v>ago</v>
      </c>
      <c r="AH377" t="str">
        <f>+VLOOKUP(N377,'[1]2. Ingreso de incapacidades'!$C$5:$O$6997,13,FALSE)</f>
        <v>SALUD TOTAL E.P.S.</v>
      </c>
      <c r="AI377" t="s">
        <v>2192</v>
      </c>
    </row>
    <row r="378" spans="1:35" hidden="1" x14ac:dyDescent="0.25">
      <c r="A378" s="1" t="s">
        <v>33</v>
      </c>
      <c r="B378" s="1" t="s">
        <v>34</v>
      </c>
      <c r="C378" s="2">
        <v>44804</v>
      </c>
      <c r="D378" s="42" t="str">
        <f t="shared" si="20"/>
        <v>2022</v>
      </c>
      <c r="E378" s="1" t="s">
        <v>73</v>
      </c>
      <c r="F378" s="1" t="s">
        <v>74</v>
      </c>
      <c r="G378" s="1" t="s">
        <v>37</v>
      </c>
      <c r="H378" s="1" t="s">
        <v>1228</v>
      </c>
      <c r="I378" s="1" t="s">
        <v>76</v>
      </c>
      <c r="J378" s="3">
        <v>37765</v>
      </c>
      <c r="K378" s="3">
        <v>0</v>
      </c>
      <c r="L378" s="3">
        <f t="shared" si="21"/>
        <v>37765</v>
      </c>
      <c r="M378" s="1" t="s">
        <v>40</v>
      </c>
      <c r="N378" s="88">
        <v>9156352</v>
      </c>
      <c r="O378" s="1" t="s">
        <v>167</v>
      </c>
      <c r="P378" s="1" t="s">
        <v>79</v>
      </c>
      <c r="Q378" s="1" t="s">
        <v>80</v>
      </c>
      <c r="R378" s="1" t="s">
        <v>43</v>
      </c>
      <c r="S378" s="1" t="s">
        <v>43</v>
      </c>
      <c r="T378" s="3">
        <v>0</v>
      </c>
      <c r="U378" s="1" t="s">
        <v>44</v>
      </c>
      <c r="V378" s="1" t="s">
        <v>45</v>
      </c>
      <c r="W378" s="1" t="s">
        <v>1228</v>
      </c>
      <c r="X378" s="1" t="s">
        <v>46</v>
      </c>
      <c r="Y378" s="1" t="s">
        <v>975</v>
      </c>
      <c r="Z378" s="1" t="s">
        <v>1229</v>
      </c>
      <c r="AA378" s="1" t="s">
        <v>83</v>
      </c>
      <c r="AB378" s="1" t="s">
        <v>1230</v>
      </c>
      <c r="AC378" s="1" t="s">
        <v>51</v>
      </c>
      <c r="AD378" s="1" t="s">
        <v>1229</v>
      </c>
      <c r="AE378" s="1" t="s">
        <v>37</v>
      </c>
      <c r="AF378">
        <f t="shared" si="22"/>
        <v>2022</v>
      </c>
      <c r="AG378" t="str">
        <f t="shared" si="23"/>
        <v>ago</v>
      </c>
      <c r="AH378" t="str">
        <f>+VLOOKUP(N378,'[1]2. Ingreso de incapacidades'!$C$5:$O$6997,13,FALSE)</f>
        <v>SALUD TOTAL E.P.S.</v>
      </c>
      <c r="AI378" t="s">
        <v>2192</v>
      </c>
    </row>
    <row r="379" spans="1:35" hidden="1" x14ac:dyDescent="0.25">
      <c r="A379" s="1" t="s">
        <v>33</v>
      </c>
      <c r="B379" s="1" t="s">
        <v>34</v>
      </c>
      <c r="C379" s="2">
        <v>44804</v>
      </c>
      <c r="D379" s="42" t="str">
        <f t="shared" si="20"/>
        <v>2022</v>
      </c>
      <c r="E379" s="1" t="s">
        <v>73</v>
      </c>
      <c r="F379" s="1" t="s">
        <v>74</v>
      </c>
      <c r="G379" s="1" t="s">
        <v>37</v>
      </c>
      <c r="H379" s="1" t="s">
        <v>1228</v>
      </c>
      <c r="I379" s="1" t="s">
        <v>76</v>
      </c>
      <c r="J379" s="3">
        <v>66667</v>
      </c>
      <c r="K379" s="3">
        <v>0</v>
      </c>
      <c r="L379" s="3">
        <f t="shared" si="21"/>
        <v>66667</v>
      </c>
      <c r="M379" s="1" t="s">
        <v>40</v>
      </c>
      <c r="N379" s="88">
        <v>9186317</v>
      </c>
      <c r="O379" s="1" t="s">
        <v>873</v>
      </c>
      <c r="P379" s="1" t="s">
        <v>79</v>
      </c>
      <c r="Q379" s="1" t="s">
        <v>80</v>
      </c>
      <c r="R379" s="1" t="s">
        <v>43</v>
      </c>
      <c r="S379" s="1" t="s">
        <v>43</v>
      </c>
      <c r="T379" s="3">
        <v>0</v>
      </c>
      <c r="U379" s="1" t="s">
        <v>44</v>
      </c>
      <c r="V379" s="1" t="s">
        <v>45</v>
      </c>
      <c r="W379" s="1" t="s">
        <v>1228</v>
      </c>
      <c r="X379" s="1" t="s">
        <v>46</v>
      </c>
      <c r="Y379" s="1" t="s">
        <v>975</v>
      </c>
      <c r="Z379" s="1" t="s">
        <v>1229</v>
      </c>
      <c r="AA379" s="1" t="s">
        <v>83</v>
      </c>
      <c r="AB379" s="1" t="s">
        <v>1230</v>
      </c>
      <c r="AC379" s="1" t="s">
        <v>51</v>
      </c>
      <c r="AD379" s="1" t="s">
        <v>1229</v>
      </c>
      <c r="AE379" s="1" t="s">
        <v>37</v>
      </c>
      <c r="AF379">
        <f t="shared" si="22"/>
        <v>2022</v>
      </c>
      <c r="AG379" t="str">
        <f t="shared" si="23"/>
        <v>ago</v>
      </c>
      <c r="AH379" t="str">
        <f>+VLOOKUP(N379,'[1]2. Ingreso de incapacidades'!$C$5:$O$6997,13,FALSE)</f>
        <v>SALUD TOTAL E.P.S.</v>
      </c>
      <c r="AI379" t="s">
        <v>2192</v>
      </c>
    </row>
    <row r="380" spans="1:35" hidden="1" x14ac:dyDescent="0.25">
      <c r="A380" s="1" t="s">
        <v>33</v>
      </c>
      <c r="B380" s="1" t="s">
        <v>34</v>
      </c>
      <c r="C380" s="2">
        <v>44804</v>
      </c>
      <c r="D380" s="42" t="str">
        <f t="shared" si="20"/>
        <v>2022</v>
      </c>
      <c r="E380" s="1" t="s">
        <v>73</v>
      </c>
      <c r="F380" s="1" t="s">
        <v>74</v>
      </c>
      <c r="G380" s="1" t="s">
        <v>37</v>
      </c>
      <c r="H380" s="1" t="s">
        <v>1228</v>
      </c>
      <c r="I380" s="1" t="s">
        <v>76</v>
      </c>
      <c r="J380" s="3">
        <v>38204</v>
      </c>
      <c r="K380" s="3">
        <v>0</v>
      </c>
      <c r="L380" s="3">
        <f t="shared" si="21"/>
        <v>38204</v>
      </c>
      <c r="M380" s="1" t="s">
        <v>40</v>
      </c>
      <c r="N380" s="88">
        <v>10885706</v>
      </c>
      <c r="O380" s="1" t="s">
        <v>534</v>
      </c>
      <c r="P380" s="1" t="s">
        <v>79</v>
      </c>
      <c r="Q380" s="1" t="s">
        <v>80</v>
      </c>
      <c r="R380" s="1" t="s">
        <v>43</v>
      </c>
      <c r="S380" s="1" t="s">
        <v>43</v>
      </c>
      <c r="T380" s="3">
        <v>0</v>
      </c>
      <c r="U380" s="1" t="s">
        <v>44</v>
      </c>
      <c r="V380" s="1" t="s">
        <v>45</v>
      </c>
      <c r="W380" s="1" t="s">
        <v>1228</v>
      </c>
      <c r="X380" s="1" t="s">
        <v>46</v>
      </c>
      <c r="Y380" s="1" t="s">
        <v>975</v>
      </c>
      <c r="Z380" s="1" t="s">
        <v>1229</v>
      </c>
      <c r="AA380" s="1" t="s">
        <v>83</v>
      </c>
      <c r="AB380" s="1" t="s">
        <v>1230</v>
      </c>
      <c r="AC380" s="1" t="s">
        <v>51</v>
      </c>
      <c r="AD380" s="1" t="s">
        <v>1229</v>
      </c>
      <c r="AE380" s="1" t="s">
        <v>37</v>
      </c>
      <c r="AF380">
        <f t="shared" si="22"/>
        <v>2022</v>
      </c>
      <c r="AG380" t="str">
        <f t="shared" si="23"/>
        <v>ago</v>
      </c>
      <c r="AH380" t="str">
        <f>+VLOOKUP(N380,'[1]2. Ingreso de incapacidades'!$C$5:$O$6997,13,FALSE)</f>
        <v>COOMEVA E.P.S</v>
      </c>
      <c r="AI380" t="s">
        <v>2202</v>
      </c>
    </row>
    <row r="381" spans="1:35" hidden="1" x14ac:dyDescent="0.25">
      <c r="A381" s="1" t="s">
        <v>33</v>
      </c>
      <c r="B381" s="1" t="s">
        <v>34</v>
      </c>
      <c r="C381" s="2">
        <v>44804</v>
      </c>
      <c r="D381" s="42" t="str">
        <f t="shared" si="20"/>
        <v>2022</v>
      </c>
      <c r="E381" s="1" t="s">
        <v>73</v>
      </c>
      <c r="F381" s="1" t="s">
        <v>74</v>
      </c>
      <c r="G381" s="1" t="s">
        <v>37</v>
      </c>
      <c r="H381" s="1" t="s">
        <v>1228</v>
      </c>
      <c r="I381" s="1" t="s">
        <v>76</v>
      </c>
      <c r="J381" s="3">
        <v>111721</v>
      </c>
      <c r="K381" s="3">
        <v>0</v>
      </c>
      <c r="L381" s="3">
        <f t="shared" si="21"/>
        <v>111721</v>
      </c>
      <c r="M381" s="1" t="s">
        <v>40</v>
      </c>
      <c r="N381" s="88">
        <v>73157204</v>
      </c>
      <c r="O381" s="1" t="s">
        <v>791</v>
      </c>
      <c r="P381" s="1" t="s">
        <v>79</v>
      </c>
      <c r="Q381" s="1" t="s">
        <v>80</v>
      </c>
      <c r="R381" s="1" t="s">
        <v>43</v>
      </c>
      <c r="S381" s="1" t="s">
        <v>43</v>
      </c>
      <c r="T381" s="3">
        <v>0</v>
      </c>
      <c r="U381" s="1" t="s">
        <v>44</v>
      </c>
      <c r="V381" s="1" t="s">
        <v>45</v>
      </c>
      <c r="W381" s="1" t="s">
        <v>1228</v>
      </c>
      <c r="X381" s="1" t="s">
        <v>46</v>
      </c>
      <c r="Y381" s="1" t="s">
        <v>975</v>
      </c>
      <c r="Z381" s="1" t="s">
        <v>1229</v>
      </c>
      <c r="AA381" s="1" t="s">
        <v>83</v>
      </c>
      <c r="AB381" s="1" t="s">
        <v>1230</v>
      </c>
      <c r="AC381" s="1" t="s">
        <v>51</v>
      </c>
      <c r="AD381" s="1" t="s">
        <v>1229</v>
      </c>
      <c r="AE381" s="1" t="s">
        <v>37</v>
      </c>
      <c r="AF381">
        <f t="shared" si="22"/>
        <v>2022</v>
      </c>
      <c r="AG381" t="str">
        <f t="shared" si="23"/>
        <v>ago</v>
      </c>
      <c r="AH381" t="str">
        <f>+VLOOKUP(N381,'[1]2. Ingreso de incapacidades'!$C$5:$O$6997,13,FALSE)</f>
        <v>SANITAS E.P.S</v>
      </c>
      <c r="AI381" t="s">
        <v>2193</v>
      </c>
    </row>
    <row r="382" spans="1:35" hidden="1" x14ac:dyDescent="0.25">
      <c r="A382" s="1" t="s">
        <v>33</v>
      </c>
      <c r="B382" s="1" t="s">
        <v>34</v>
      </c>
      <c r="C382" s="2">
        <v>44804</v>
      </c>
      <c r="D382" s="42" t="str">
        <f t="shared" si="20"/>
        <v>2022</v>
      </c>
      <c r="E382" s="1" t="s">
        <v>73</v>
      </c>
      <c r="F382" s="1" t="s">
        <v>74</v>
      </c>
      <c r="G382" s="1" t="s">
        <v>37</v>
      </c>
      <c r="H382" s="1" t="s">
        <v>1228</v>
      </c>
      <c r="I382" s="1" t="s">
        <v>76</v>
      </c>
      <c r="J382" s="3">
        <v>186129</v>
      </c>
      <c r="K382" s="3">
        <v>0</v>
      </c>
      <c r="L382" s="3">
        <f t="shared" si="21"/>
        <v>186129</v>
      </c>
      <c r="M382" s="1" t="s">
        <v>40</v>
      </c>
      <c r="N382" s="88">
        <v>73163341</v>
      </c>
      <c r="O382" s="1" t="s">
        <v>796</v>
      </c>
      <c r="P382" s="1" t="s">
        <v>79</v>
      </c>
      <c r="Q382" s="1" t="s">
        <v>80</v>
      </c>
      <c r="R382" s="1" t="s">
        <v>43</v>
      </c>
      <c r="S382" s="1" t="s">
        <v>43</v>
      </c>
      <c r="T382" s="3">
        <v>0</v>
      </c>
      <c r="U382" s="1" t="s">
        <v>44</v>
      </c>
      <c r="V382" s="1" t="s">
        <v>45</v>
      </c>
      <c r="W382" s="1" t="s">
        <v>1228</v>
      </c>
      <c r="X382" s="1" t="s">
        <v>46</v>
      </c>
      <c r="Y382" s="1" t="s">
        <v>975</v>
      </c>
      <c r="Z382" s="1" t="s">
        <v>1229</v>
      </c>
      <c r="AA382" s="1" t="s">
        <v>83</v>
      </c>
      <c r="AB382" s="1" t="s">
        <v>1230</v>
      </c>
      <c r="AC382" s="1" t="s">
        <v>51</v>
      </c>
      <c r="AD382" s="1" t="s">
        <v>1229</v>
      </c>
      <c r="AE382" s="1" t="s">
        <v>37</v>
      </c>
      <c r="AF382">
        <f t="shared" si="22"/>
        <v>2022</v>
      </c>
      <c r="AG382" t="str">
        <f t="shared" si="23"/>
        <v>ago</v>
      </c>
      <c r="AH382" t="str">
        <f>+VLOOKUP(N382,'[1]2. Ingreso de incapacidades'!$C$5:$O$6997,13,FALSE)</f>
        <v>SANITAS E.P.S</v>
      </c>
      <c r="AI382" t="s">
        <v>2193</v>
      </c>
    </row>
    <row r="383" spans="1:35" hidden="1" x14ac:dyDescent="0.25">
      <c r="A383" s="1" t="s">
        <v>33</v>
      </c>
      <c r="B383" s="1" t="s">
        <v>34</v>
      </c>
      <c r="C383" s="2">
        <v>44804</v>
      </c>
      <c r="D383" s="42" t="str">
        <f t="shared" si="20"/>
        <v>2022</v>
      </c>
      <c r="E383" s="1" t="s">
        <v>73</v>
      </c>
      <c r="F383" s="1" t="s">
        <v>74</v>
      </c>
      <c r="G383" s="1" t="s">
        <v>37</v>
      </c>
      <c r="H383" s="1" t="s">
        <v>1228</v>
      </c>
      <c r="I383" s="1" t="s">
        <v>76</v>
      </c>
      <c r="J383" s="3">
        <v>200000</v>
      </c>
      <c r="K383" s="3">
        <v>0</v>
      </c>
      <c r="L383" s="3">
        <f t="shared" si="21"/>
        <v>200000</v>
      </c>
      <c r="M383" s="1" t="s">
        <v>40</v>
      </c>
      <c r="N383" s="88">
        <v>1047486552</v>
      </c>
      <c r="O383" s="1" t="s">
        <v>672</v>
      </c>
      <c r="P383" s="1" t="s">
        <v>79</v>
      </c>
      <c r="Q383" s="1" t="s">
        <v>80</v>
      </c>
      <c r="R383" s="1" t="s">
        <v>43</v>
      </c>
      <c r="S383" s="1" t="s">
        <v>43</v>
      </c>
      <c r="T383" s="3">
        <v>0</v>
      </c>
      <c r="U383" s="1" t="s">
        <v>44</v>
      </c>
      <c r="V383" s="1" t="s">
        <v>45</v>
      </c>
      <c r="W383" s="1" t="s">
        <v>1228</v>
      </c>
      <c r="X383" s="1" t="s">
        <v>46</v>
      </c>
      <c r="Y383" s="1" t="s">
        <v>975</v>
      </c>
      <c r="Z383" s="1" t="s">
        <v>1229</v>
      </c>
      <c r="AA383" s="1" t="s">
        <v>83</v>
      </c>
      <c r="AB383" s="1" t="s">
        <v>1230</v>
      </c>
      <c r="AC383" s="1" t="s">
        <v>51</v>
      </c>
      <c r="AD383" s="1" t="s">
        <v>1229</v>
      </c>
      <c r="AE383" s="1" t="s">
        <v>37</v>
      </c>
      <c r="AF383">
        <f t="shared" si="22"/>
        <v>2022</v>
      </c>
      <c r="AG383" t="str">
        <f t="shared" si="23"/>
        <v>ago</v>
      </c>
      <c r="AH383" t="str">
        <f>+VLOOKUP(N383,'[1]2. Ingreso de incapacidades'!$C$5:$O$6997,13,FALSE)</f>
        <v>EPS MUTUAL SER</v>
      </c>
      <c r="AI383" t="s">
        <v>2195</v>
      </c>
    </row>
    <row r="384" spans="1:35" hidden="1" x14ac:dyDescent="0.25">
      <c r="A384" s="1" t="s">
        <v>33</v>
      </c>
      <c r="B384" s="1" t="s">
        <v>34</v>
      </c>
      <c r="C384" s="2">
        <v>44804</v>
      </c>
      <c r="D384" s="42" t="str">
        <f t="shared" si="20"/>
        <v>2022</v>
      </c>
      <c r="E384" s="1" t="s">
        <v>73</v>
      </c>
      <c r="F384" s="1" t="s">
        <v>74</v>
      </c>
      <c r="G384" s="1" t="s">
        <v>37</v>
      </c>
      <c r="H384" s="1" t="s">
        <v>1228</v>
      </c>
      <c r="I384" s="1" t="s">
        <v>76</v>
      </c>
      <c r="J384" s="3">
        <v>33334</v>
      </c>
      <c r="K384" s="3">
        <v>0</v>
      </c>
      <c r="L384" s="3">
        <f t="shared" si="21"/>
        <v>33334</v>
      </c>
      <c r="M384" s="1" t="s">
        <v>40</v>
      </c>
      <c r="N384" s="88">
        <v>1143377441</v>
      </c>
      <c r="O384" s="1" t="s">
        <v>745</v>
      </c>
      <c r="P384" s="1" t="s">
        <v>79</v>
      </c>
      <c r="Q384" s="1" t="s">
        <v>80</v>
      </c>
      <c r="R384" s="1" t="s">
        <v>43</v>
      </c>
      <c r="S384" s="1" t="s">
        <v>43</v>
      </c>
      <c r="T384" s="3">
        <v>0</v>
      </c>
      <c r="U384" s="1" t="s">
        <v>44</v>
      </c>
      <c r="V384" s="1" t="s">
        <v>45</v>
      </c>
      <c r="W384" s="1" t="s">
        <v>1228</v>
      </c>
      <c r="X384" s="1" t="s">
        <v>46</v>
      </c>
      <c r="Y384" s="1" t="s">
        <v>975</v>
      </c>
      <c r="Z384" s="1" t="s">
        <v>1229</v>
      </c>
      <c r="AA384" s="1" t="s">
        <v>83</v>
      </c>
      <c r="AB384" s="1" t="s">
        <v>1230</v>
      </c>
      <c r="AC384" s="1" t="s">
        <v>51</v>
      </c>
      <c r="AD384" s="1" t="s">
        <v>1229</v>
      </c>
      <c r="AE384" s="1" t="s">
        <v>37</v>
      </c>
      <c r="AF384">
        <f t="shared" si="22"/>
        <v>2022</v>
      </c>
      <c r="AG384" t="str">
        <f t="shared" si="23"/>
        <v>ago</v>
      </c>
      <c r="AH384" t="str">
        <f>+VLOOKUP(N384,'[1]2. Ingreso de incapacidades'!$C$5:$O$6997,13,FALSE)</f>
        <v>EPS MUTUAL SER</v>
      </c>
      <c r="AI384" t="s">
        <v>2195</v>
      </c>
    </row>
    <row r="385" spans="1:35" hidden="1" x14ac:dyDescent="0.25">
      <c r="A385" s="1" t="s">
        <v>33</v>
      </c>
      <c r="B385" s="1" t="s">
        <v>34</v>
      </c>
      <c r="C385" s="2">
        <v>44804</v>
      </c>
      <c r="D385" s="42" t="str">
        <f t="shared" si="20"/>
        <v>2022</v>
      </c>
      <c r="E385" s="1" t="s">
        <v>73</v>
      </c>
      <c r="F385" s="1" t="s">
        <v>74</v>
      </c>
      <c r="G385" s="1" t="s">
        <v>37</v>
      </c>
      <c r="H385" s="1" t="s">
        <v>1228</v>
      </c>
      <c r="I385" s="1" t="s">
        <v>76</v>
      </c>
      <c r="J385" s="3">
        <v>279895</v>
      </c>
      <c r="K385" s="3">
        <v>0</v>
      </c>
      <c r="L385" s="3">
        <f t="shared" si="21"/>
        <v>279895</v>
      </c>
      <c r="M385" s="1" t="s">
        <v>40</v>
      </c>
      <c r="N385" s="88">
        <v>73142139</v>
      </c>
      <c r="O385" s="1" t="s">
        <v>417</v>
      </c>
      <c r="P385" s="1" t="s">
        <v>79</v>
      </c>
      <c r="Q385" s="1" t="s">
        <v>80</v>
      </c>
      <c r="R385" s="1" t="s">
        <v>43</v>
      </c>
      <c r="S385" s="1" t="s">
        <v>43</v>
      </c>
      <c r="T385" s="3">
        <v>0</v>
      </c>
      <c r="U385" s="1" t="s">
        <v>44</v>
      </c>
      <c r="V385" s="1" t="s">
        <v>45</v>
      </c>
      <c r="W385" s="1" t="s">
        <v>1228</v>
      </c>
      <c r="X385" s="1" t="s">
        <v>46</v>
      </c>
      <c r="Y385" s="1" t="s">
        <v>975</v>
      </c>
      <c r="Z385" s="1" t="s">
        <v>1229</v>
      </c>
      <c r="AA385" s="1" t="s">
        <v>83</v>
      </c>
      <c r="AB385" s="1" t="s">
        <v>1230</v>
      </c>
      <c r="AC385" s="1" t="s">
        <v>51</v>
      </c>
      <c r="AD385" s="1" t="s">
        <v>1229</v>
      </c>
      <c r="AE385" s="1" t="s">
        <v>37</v>
      </c>
      <c r="AF385">
        <f t="shared" si="22"/>
        <v>2022</v>
      </c>
      <c r="AG385" t="str">
        <f t="shared" si="23"/>
        <v>ago</v>
      </c>
      <c r="AH385" t="str">
        <f>+VLOOKUP(N385,'[1]2. Ingreso de incapacidades'!$C$5:$O$6997,13,FALSE)</f>
        <v>EPS MUTUAL SER</v>
      </c>
      <c r="AI385" t="s">
        <v>2195</v>
      </c>
    </row>
    <row r="386" spans="1:35" hidden="1" x14ac:dyDescent="0.25">
      <c r="A386" s="1" t="s">
        <v>33</v>
      </c>
      <c r="B386" s="1" t="s">
        <v>34</v>
      </c>
      <c r="C386" s="2">
        <v>44804</v>
      </c>
      <c r="D386" s="42" t="str">
        <f t="shared" si="20"/>
        <v>2022</v>
      </c>
      <c r="E386" s="1" t="s">
        <v>73</v>
      </c>
      <c r="F386" s="1" t="s">
        <v>74</v>
      </c>
      <c r="G386" s="1" t="s">
        <v>37</v>
      </c>
      <c r="H386" s="1" t="s">
        <v>1228</v>
      </c>
      <c r="I386" s="1" t="s">
        <v>76</v>
      </c>
      <c r="J386" s="3">
        <v>36638</v>
      </c>
      <c r="K386" s="3">
        <v>0</v>
      </c>
      <c r="L386" s="3">
        <f t="shared" si="21"/>
        <v>36638</v>
      </c>
      <c r="M386" s="1" t="s">
        <v>40</v>
      </c>
      <c r="N386" s="88">
        <v>73198196</v>
      </c>
      <c r="O386" s="1" t="s">
        <v>447</v>
      </c>
      <c r="P386" s="1" t="s">
        <v>79</v>
      </c>
      <c r="Q386" s="1" t="s">
        <v>80</v>
      </c>
      <c r="R386" s="1" t="s">
        <v>43</v>
      </c>
      <c r="S386" s="1" t="s">
        <v>43</v>
      </c>
      <c r="T386" s="3">
        <v>0</v>
      </c>
      <c r="U386" s="1" t="s">
        <v>44</v>
      </c>
      <c r="V386" s="1" t="s">
        <v>45</v>
      </c>
      <c r="W386" s="1" t="s">
        <v>1228</v>
      </c>
      <c r="X386" s="1" t="s">
        <v>46</v>
      </c>
      <c r="Y386" s="1" t="s">
        <v>975</v>
      </c>
      <c r="Z386" s="1" t="s">
        <v>1229</v>
      </c>
      <c r="AA386" s="1" t="s">
        <v>83</v>
      </c>
      <c r="AB386" s="1" t="s">
        <v>1230</v>
      </c>
      <c r="AC386" s="1" t="s">
        <v>51</v>
      </c>
      <c r="AD386" s="1" t="s">
        <v>1229</v>
      </c>
      <c r="AE386" s="1" t="s">
        <v>37</v>
      </c>
      <c r="AF386">
        <f t="shared" si="22"/>
        <v>2022</v>
      </c>
      <c r="AG386" t="str">
        <f t="shared" si="23"/>
        <v>ago</v>
      </c>
      <c r="AH386" t="str">
        <f>+VLOOKUP(N386,'[1]2. Ingreso de incapacidades'!$C$5:$O$6997,13,FALSE)</f>
        <v>FAMISANAR E.P.S</v>
      </c>
      <c r="AI386" t="s">
        <v>2196</v>
      </c>
    </row>
    <row r="387" spans="1:35" hidden="1" x14ac:dyDescent="0.25">
      <c r="A387" s="1" t="s">
        <v>33</v>
      </c>
      <c r="B387" s="1" t="s">
        <v>34</v>
      </c>
      <c r="C387" s="2">
        <v>44804</v>
      </c>
      <c r="D387" s="42" t="str">
        <f t="shared" si="20"/>
        <v>2022</v>
      </c>
      <c r="E387" s="1" t="s">
        <v>73</v>
      </c>
      <c r="F387" s="1" t="s">
        <v>74</v>
      </c>
      <c r="G387" s="1" t="s">
        <v>37</v>
      </c>
      <c r="H387" s="1" t="s">
        <v>1228</v>
      </c>
      <c r="I387" s="1" t="s">
        <v>76</v>
      </c>
      <c r="J387" s="3">
        <v>35238</v>
      </c>
      <c r="K387" s="3">
        <v>0</v>
      </c>
      <c r="L387" s="3">
        <f t="shared" si="21"/>
        <v>35238</v>
      </c>
      <c r="M387" s="1" t="s">
        <v>40</v>
      </c>
      <c r="N387" s="88">
        <v>12595533</v>
      </c>
      <c r="O387" s="1" t="s">
        <v>116</v>
      </c>
      <c r="P387" s="1" t="s">
        <v>79</v>
      </c>
      <c r="Q387" s="1" t="s">
        <v>80</v>
      </c>
      <c r="R387" s="1" t="s">
        <v>43</v>
      </c>
      <c r="S387" s="1" t="s">
        <v>43</v>
      </c>
      <c r="T387" s="3">
        <v>0</v>
      </c>
      <c r="U387" s="1" t="s">
        <v>44</v>
      </c>
      <c r="V387" s="1" t="s">
        <v>45</v>
      </c>
      <c r="W387" s="1" t="s">
        <v>1228</v>
      </c>
      <c r="X387" s="1" t="s">
        <v>46</v>
      </c>
      <c r="Y387" s="1" t="s">
        <v>975</v>
      </c>
      <c r="Z387" s="1" t="s">
        <v>1229</v>
      </c>
      <c r="AA387" s="1" t="s">
        <v>83</v>
      </c>
      <c r="AB387" s="1" t="s">
        <v>1230</v>
      </c>
      <c r="AC387" s="1" t="s">
        <v>51</v>
      </c>
      <c r="AD387" s="1" t="s">
        <v>1229</v>
      </c>
      <c r="AE387" s="1" t="s">
        <v>37</v>
      </c>
      <c r="AF387">
        <f t="shared" si="22"/>
        <v>2022</v>
      </c>
      <c r="AG387" t="str">
        <f t="shared" si="23"/>
        <v>ago</v>
      </c>
      <c r="AH387" t="str">
        <f>+VLOOKUP(N387,'[1]2. Ingreso de incapacidades'!$C$5:$O$6997,13,FALSE)</f>
        <v>NUEVA E.P.S</v>
      </c>
      <c r="AI387" t="s">
        <v>2199</v>
      </c>
    </row>
    <row r="388" spans="1:35" hidden="1" x14ac:dyDescent="0.25">
      <c r="A388" s="1" t="s">
        <v>33</v>
      </c>
      <c r="B388" s="1" t="s">
        <v>34</v>
      </c>
      <c r="C388" s="2">
        <v>44804</v>
      </c>
      <c r="D388" s="42" t="str">
        <f t="shared" si="20"/>
        <v>2022</v>
      </c>
      <c r="E388" s="1" t="s">
        <v>73</v>
      </c>
      <c r="F388" s="1" t="s">
        <v>74</v>
      </c>
      <c r="G388" s="1" t="s">
        <v>37</v>
      </c>
      <c r="H388" s="1" t="s">
        <v>1228</v>
      </c>
      <c r="I388" s="1" t="s">
        <v>76</v>
      </c>
      <c r="J388" s="3">
        <v>100000</v>
      </c>
      <c r="K388" s="3">
        <v>0</v>
      </c>
      <c r="L388" s="3">
        <f t="shared" si="21"/>
        <v>100000</v>
      </c>
      <c r="M388" s="1" t="s">
        <v>40</v>
      </c>
      <c r="N388" s="88">
        <v>9099334</v>
      </c>
      <c r="O388" s="1" t="s">
        <v>602</v>
      </c>
      <c r="P388" s="1" t="s">
        <v>79</v>
      </c>
      <c r="Q388" s="1" t="s">
        <v>80</v>
      </c>
      <c r="R388" s="1" t="s">
        <v>43</v>
      </c>
      <c r="S388" s="1" t="s">
        <v>43</v>
      </c>
      <c r="T388" s="3">
        <v>0</v>
      </c>
      <c r="U388" s="1" t="s">
        <v>44</v>
      </c>
      <c r="V388" s="1" t="s">
        <v>45</v>
      </c>
      <c r="W388" s="1" t="s">
        <v>1228</v>
      </c>
      <c r="X388" s="1" t="s">
        <v>46</v>
      </c>
      <c r="Y388" s="1" t="s">
        <v>975</v>
      </c>
      <c r="Z388" s="1" t="s">
        <v>1229</v>
      </c>
      <c r="AA388" s="1" t="s">
        <v>83</v>
      </c>
      <c r="AB388" s="1" t="s">
        <v>1230</v>
      </c>
      <c r="AC388" s="1" t="s">
        <v>51</v>
      </c>
      <c r="AD388" s="1" t="s">
        <v>1229</v>
      </c>
      <c r="AE388" s="1" t="s">
        <v>37</v>
      </c>
      <c r="AF388">
        <f t="shared" si="22"/>
        <v>2022</v>
      </c>
      <c r="AG388" t="str">
        <f t="shared" si="23"/>
        <v>ago</v>
      </c>
      <c r="AH388" t="str">
        <f>+VLOOKUP(N388,'[1]2. Ingreso de incapacidades'!$C$5:$O$6997,13,FALSE)</f>
        <v>NUEVA E.P.S</v>
      </c>
      <c r="AI388" t="s">
        <v>2199</v>
      </c>
    </row>
    <row r="389" spans="1:35" hidden="1" x14ac:dyDescent="0.25">
      <c r="A389" s="1" t="s">
        <v>33</v>
      </c>
      <c r="B389" s="1" t="s">
        <v>34</v>
      </c>
      <c r="C389" s="2">
        <v>44804</v>
      </c>
      <c r="D389" s="42" t="str">
        <f t="shared" si="20"/>
        <v>2022</v>
      </c>
      <c r="E389" s="1" t="s">
        <v>73</v>
      </c>
      <c r="F389" s="1" t="s">
        <v>74</v>
      </c>
      <c r="G389" s="1" t="s">
        <v>37</v>
      </c>
      <c r="H389" s="1" t="s">
        <v>1228</v>
      </c>
      <c r="I389" s="1" t="s">
        <v>76</v>
      </c>
      <c r="J389" s="3">
        <v>34288</v>
      </c>
      <c r="K389" s="3">
        <v>0</v>
      </c>
      <c r="L389" s="3">
        <f t="shared" si="21"/>
        <v>34288</v>
      </c>
      <c r="M389" s="1" t="s">
        <v>40</v>
      </c>
      <c r="N389" s="88">
        <v>1047416469</v>
      </c>
      <c r="O389" s="1" t="s">
        <v>651</v>
      </c>
      <c r="P389" s="1" t="s">
        <v>79</v>
      </c>
      <c r="Q389" s="1" t="s">
        <v>80</v>
      </c>
      <c r="R389" s="1" t="s">
        <v>43</v>
      </c>
      <c r="S389" s="1" t="s">
        <v>43</v>
      </c>
      <c r="T389" s="3">
        <v>0</v>
      </c>
      <c r="U389" s="1" t="s">
        <v>44</v>
      </c>
      <c r="V389" s="1" t="s">
        <v>45</v>
      </c>
      <c r="W389" s="1" t="s">
        <v>1228</v>
      </c>
      <c r="X389" s="1" t="s">
        <v>46</v>
      </c>
      <c r="Y389" s="1" t="s">
        <v>975</v>
      </c>
      <c r="Z389" s="1" t="s">
        <v>1229</v>
      </c>
      <c r="AA389" s="1" t="s">
        <v>83</v>
      </c>
      <c r="AB389" s="1" t="s">
        <v>1230</v>
      </c>
      <c r="AC389" s="1" t="s">
        <v>51</v>
      </c>
      <c r="AD389" s="1" t="s">
        <v>1229</v>
      </c>
      <c r="AE389" s="1" t="s">
        <v>37</v>
      </c>
      <c r="AF389">
        <f t="shared" si="22"/>
        <v>2022</v>
      </c>
      <c r="AG389" t="str">
        <f t="shared" si="23"/>
        <v>ago</v>
      </c>
      <c r="AH389" t="str">
        <f>+VLOOKUP(N389,'[1]2. Ingreso de incapacidades'!$C$5:$O$6997,13,FALSE)</f>
        <v>COOSALUD ESS EPS -S</v>
      </c>
      <c r="AI389" t="s">
        <v>2198</v>
      </c>
    </row>
    <row r="390" spans="1:35" hidden="1" x14ac:dyDescent="0.25">
      <c r="A390" s="1" t="s">
        <v>33</v>
      </c>
      <c r="B390" s="1" t="s">
        <v>34</v>
      </c>
      <c r="C390" s="2">
        <v>44804</v>
      </c>
      <c r="D390" s="42" t="str">
        <f t="shared" si="20"/>
        <v>2022</v>
      </c>
      <c r="E390" s="1" t="s">
        <v>73</v>
      </c>
      <c r="F390" s="1" t="s">
        <v>74</v>
      </c>
      <c r="G390" s="1" t="s">
        <v>37</v>
      </c>
      <c r="H390" s="1" t="s">
        <v>1228</v>
      </c>
      <c r="I390" s="1" t="s">
        <v>76</v>
      </c>
      <c r="J390" s="3">
        <v>78680</v>
      </c>
      <c r="K390" s="3">
        <v>0</v>
      </c>
      <c r="L390" s="3">
        <f t="shared" si="21"/>
        <v>78680</v>
      </c>
      <c r="M390" s="1" t="s">
        <v>40</v>
      </c>
      <c r="N390" s="88">
        <v>15031546</v>
      </c>
      <c r="O390" s="1" t="s">
        <v>499</v>
      </c>
      <c r="P390" s="1" t="s">
        <v>79</v>
      </c>
      <c r="Q390" s="1" t="s">
        <v>80</v>
      </c>
      <c r="R390" s="1" t="s">
        <v>43</v>
      </c>
      <c r="S390" s="1" t="s">
        <v>43</v>
      </c>
      <c r="T390" s="3">
        <v>0</v>
      </c>
      <c r="U390" s="1" t="s">
        <v>44</v>
      </c>
      <c r="V390" s="1" t="s">
        <v>45</v>
      </c>
      <c r="W390" s="1" t="s">
        <v>1228</v>
      </c>
      <c r="X390" s="1" t="s">
        <v>46</v>
      </c>
      <c r="Y390" s="1" t="s">
        <v>975</v>
      </c>
      <c r="Z390" s="1" t="s">
        <v>1229</v>
      </c>
      <c r="AA390" s="1" t="s">
        <v>83</v>
      </c>
      <c r="AB390" s="1" t="s">
        <v>1230</v>
      </c>
      <c r="AC390" s="1" t="s">
        <v>51</v>
      </c>
      <c r="AD390" s="1" t="s">
        <v>1229</v>
      </c>
      <c r="AE390" s="1" t="s">
        <v>37</v>
      </c>
      <c r="AF390">
        <f t="shared" si="22"/>
        <v>2022</v>
      </c>
      <c r="AG390" t="str">
        <f t="shared" si="23"/>
        <v>ago</v>
      </c>
      <c r="AH390" t="str">
        <f>+VLOOKUP(N390,'[1]2. Ingreso de incapacidades'!$C$5:$O$6997,13,FALSE)</f>
        <v>COOSALUD ESS EPS -S</v>
      </c>
      <c r="AI390" t="s">
        <v>2198</v>
      </c>
    </row>
    <row r="391" spans="1:35" hidden="1" x14ac:dyDescent="0.25">
      <c r="A391" s="1" t="s">
        <v>33</v>
      </c>
      <c r="B391" s="1" t="s">
        <v>34</v>
      </c>
      <c r="C391" s="2">
        <v>44804</v>
      </c>
      <c r="D391" s="42" t="str">
        <f t="shared" ref="D391:D454" si="24">TEXT(C391,"yyyy")</f>
        <v>2022</v>
      </c>
      <c r="E391" s="1" t="s">
        <v>73</v>
      </c>
      <c r="F391" s="1" t="s">
        <v>74</v>
      </c>
      <c r="G391" s="1" t="s">
        <v>37</v>
      </c>
      <c r="H391" s="1" t="s">
        <v>1228</v>
      </c>
      <c r="I391" s="1" t="s">
        <v>76</v>
      </c>
      <c r="J391" s="3">
        <v>100000</v>
      </c>
      <c r="K391" s="3">
        <v>0</v>
      </c>
      <c r="L391" s="3">
        <f t="shared" ref="L391:L454" si="25">+J391-K391</f>
        <v>100000</v>
      </c>
      <c r="M391" s="1" t="s">
        <v>40</v>
      </c>
      <c r="N391" s="88">
        <v>73117655</v>
      </c>
      <c r="O391" s="1" t="s">
        <v>128</v>
      </c>
      <c r="P391" s="1" t="s">
        <v>79</v>
      </c>
      <c r="Q391" s="1" t="s">
        <v>80</v>
      </c>
      <c r="R391" s="1" t="s">
        <v>43</v>
      </c>
      <c r="S391" s="1" t="s">
        <v>43</v>
      </c>
      <c r="T391" s="3">
        <v>0</v>
      </c>
      <c r="U391" s="1" t="s">
        <v>44</v>
      </c>
      <c r="V391" s="1" t="s">
        <v>45</v>
      </c>
      <c r="W391" s="1" t="s">
        <v>1228</v>
      </c>
      <c r="X391" s="1" t="s">
        <v>46</v>
      </c>
      <c r="Y391" s="1" t="s">
        <v>975</v>
      </c>
      <c r="Z391" s="1" t="s">
        <v>1229</v>
      </c>
      <c r="AA391" s="1" t="s">
        <v>83</v>
      </c>
      <c r="AB391" s="1" t="s">
        <v>1230</v>
      </c>
      <c r="AC391" s="1" t="s">
        <v>51</v>
      </c>
      <c r="AD391" s="1" t="s">
        <v>1229</v>
      </c>
      <c r="AE391" s="1" t="s">
        <v>37</v>
      </c>
      <c r="AF391">
        <f t="shared" ref="AF391:AF454" si="26">YEAR(C391)</f>
        <v>2022</v>
      </c>
      <c r="AG391" t="str">
        <f t="shared" ref="AG391:AG454" si="27">TEXT(C391,"mmm")</f>
        <v>ago</v>
      </c>
      <c r="AH391" t="str">
        <f>+VLOOKUP(N391,'[1]2. Ingreso de incapacidades'!$C$5:$O$6997,13,FALSE)</f>
        <v>COOMEVA E.P.S</v>
      </c>
      <c r="AI391" t="s">
        <v>2202</v>
      </c>
    </row>
    <row r="392" spans="1:35" hidden="1" x14ac:dyDescent="0.25">
      <c r="A392" s="1" t="s">
        <v>33</v>
      </c>
      <c r="B392" s="1" t="s">
        <v>34</v>
      </c>
      <c r="C392" s="2">
        <v>44804</v>
      </c>
      <c r="D392" s="42" t="str">
        <f t="shared" si="24"/>
        <v>2022</v>
      </c>
      <c r="E392" s="1" t="s">
        <v>73</v>
      </c>
      <c r="F392" s="1" t="s">
        <v>74</v>
      </c>
      <c r="G392" s="1" t="s">
        <v>37</v>
      </c>
      <c r="H392" s="1" t="s">
        <v>1228</v>
      </c>
      <c r="I392" s="1" t="s">
        <v>76</v>
      </c>
      <c r="J392" s="3">
        <v>162500</v>
      </c>
      <c r="K392" s="3">
        <v>0</v>
      </c>
      <c r="L392" s="3">
        <f t="shared" si="25"/>
        <v>162500</v>
      </c>
      <c r="M392" s="1" t="s">
        <v>40</v>
      </c>
      <c r="N392" s="88">
        <v>73554580</v>
      </c>
      <c r="O392" s="1" t="s">
        <v>568</v>
      </c>
      <c r="P392" s="1" t="s">
        <v>79</v>
      </c>
      <c r="Q392" s="1" t="s">
        <v>80</v>
      </c>
      <c r="R392" s="1" t="s">
        <v>43</v>
      </c>
      <c r="S392" s="1" t="s">
        <v>43</v>
      </c>
      <c r="T392" s="3">
        <v>0</v>
      </c>
      <c r="U392" s="1" t="s">
        <v>44</v>
      </c>
      <c r="V392" s="1" t="s">
        <v>45</v>
      </c>
      <c r="W392" s="1" t="s">
        <v>1228</v>
      </c>
      <c r="X392" s="1" t="s">
        <v>46</v>
      </c>
      <c r="Y392" s="1" t="s">
        <v>975</v>
      </c>
      <c r="Z392" s="1" t="s">
        <v>1229</v>
      </c>
      <c r="AA392" s="1" t="s">
        <v>83</v>
      </c>
      <c r="AB392" s="1" t="s">
        <v>1230</v>
      </c>
      <c r="AC392" s="1" t="s">
        <v>51</v>
      </c>
      <c r="AD392" s="1" t="s">
        <v>1229</v>
      </c>
      <c r="AE392" s="1" t="s">
        <v>37</v>
      </c>
      <c r="AF392">
        <f t="shared" si="26"/>
        <v>2022</v>
      </c>
      <c r="AG392" t="str">
        <f t="shared" si="27"/>
        <v>ago</v>
      </c>
      <c r="AH392" t="str">
        <f>+VLOOKUP(N392,'[1]2. Ingreso de incapacidades'!$C$5:$O$6997,13,FALSE)</f>
        <v>NUEVA E.P.S</v>
      </c>
      <c r="AI392" t="s">
        <v>2199</v>
      </c>
    </row>
    <row r="393" spans="1:35" hidden="1" x14ac:dyDescent="0.25">
      <c r="A393" s="1" t="s">
        <v>33</v>
      </c>
      <c r="B393" s="1" t="s">
        <v>34</v>
      </c>
      <c r="C393" s="2">
        <v>44804</v>
      </c>
      <c r="D393" s="42" t="str">
        <f t="shared" si="24"/>
        <v>2022</v>
      </c>
      <c r="E393" s="1" t="s">
        <v>73</v>
      </c>
      <c r="F393" s="1" t="s">
        <v>74</v>
      </c>
      <c r="G393" s="1" t="s">
        <v>37</v>
      </c>
      <c r="H393" s="1" t="s">
        <v>1228</v>
      </c>
      <c r="I393" s="1" t="s">
        <v>76</v>
      </c>
      <c r="J393" s="3">
        <v>529149</v>
      </c>
      <c r="K393" s="3">
        <v>0</v>
      </c>
      <c r="L393" s="3">
        <f t="shared" si="25"/>
        <v>529149</v>
      </c>
      <c r="M393" s="1" t="s">
        <v>40</v>
      </c>
      <c r="N393" s="88">
        <v>7921969</v>
      </c>
      <c r="O393" s="1" t="s">
        <v>578</v>
      </c>
      <c r="P393" s="1" t="s">
        <v>79</v>
      </c>
      <c r="Q393" s="1" t="s">
        <v>80</v>
      </c>
      <c r="R393" s="1" t="s">
        <v>43</v>
      </c>
      <c r="S393" s="1" t="s">
        <v>43</v>
      </c>
      <c r="T393" s="3">
        <v>0</v>
      </c>
      <c r="U393" s="1" t="s">
        <v>44</v>
      </c>
      <c r="V393" s="1" t="s">
        <v>45</v>
      </c>
      <c r="W393" s="1" t="s">
        <v>1228</v>
      </c>
      <c r="X393" s="1" t="s">
        <v>46</v>
      </c>
      <c r="Y393" s="1" t="s">
        <v>975</v>
      </c>
      <c r="Z393" s="1" t="s">
        <v>1229</v>
      </c>
      <c r="AA393" s="1" t="s">
        <v>83</v>
      </c>
      <c r="AB393" s="1" t="s">
        <v>1230</v>
      </c>
      <c r="AC393" s="1" t="s">
        <v>51</v>
      </c>
      <c r="AD393" s="1" t="s">
        <v>1229</v>
      </c>
      <c r="AE393" s="1" t="s">
        <v>37</v>
      </c>
      <c r="AF393">
        <f t="shared" si="26"/>
        <v>2022</v>
      </c>
      <c r="AG393" t="str">
        <f t="shared" si="27"/>
        <v>ago</v>
      </c>
      <c r="AH393" t="str">
        <f>+VLOOKUP(N393,'[1]2. Ingreso de incapacidades'!$C$5:$O$6997,13,FALSE)</f>
        <v>SALUD TOTAL E.P.S.</v>
      </c>
      <c r="AI393" t="s">
        <v>2192</v>
      </c>
    </row>
    <row r="394" spans="1:35" hidden="1" x14ac:dyDescent="0.25">
      <c r="A394" s="1" t="s">
        <v>33</v>
      </c>
      <c r="B394" s="1" t="s">
        <v>34</v>
      </c>
      <c r="C394" s="2">
        <v>44804</v>
      </c>
      <c r="D394" s="42" t="str">
        <f t="shared" si="24"/>
        <v>2022</v>
      </c>
      <c r="E394" s="1" t="s">
        <v>73</v>
      </c>
      <c r="F394" s="1" t="s">
        <v>74</v>
      </c>
      <c r="G394" s="1" t="s">
        <v>37</v>
      </c>
      <c r="H394" s="1" t="s">
        <v>1228</v>
      </c>
      <c r="I394" s="1" t="s">
        <v>76</v>
      </c>
      <c r="J394" s="3">
        <v>721620</v>
      </c>
      <c r="K394" s="3">
        <v>0</v>
      </c>
      <c r="L394" s="3">
        <f t="shared" si="25"/>
        <v>721620</v>
      </c>
      <c r="M394" s="1" t="s">
        <v>40</v>
      </c>
      <c r="N394" s="88">
        <v>1047471721</v>
      </c>
      <c r="O394" s="1" t="s">
        <v>453</v>
      </c>
      <c r="P394" s="1" t="s">
        <v>928</v>
      </c>
      <c r="Q394" s="1" t="s">
        <v>929</v>
      </c>
      <c r="R394" s="1" t="s">
        <v>43</v>
      </c>
      <c r="S394" s="1" t="s">
        <v>43</v>
      </c>
      <c r="T394" s="3">
        <v>0</v>
      </c>
      <c r="U394" s="1" t="s">
        <v>44</v>
      </c>
      <c r="V394" s="1" t="s">
        <v>45</v>
      </c>
      <c r="W394" s="1" t="s">
        <v>1228</v>
      </c>
      <c r="X394" s="1" t="s">
        <v>46</v>
      </c>
      <c r="Y394" s="1" t="s">
        <v>975</v>
      </c>
      <c r="Z394" s="1" t="s">
        <v>1229</v>
      </c>
      <c r="AA394" s="1" t="s">
        <v>83</v>
      </c>
      <c r="AB394" s="1" t="s">
        <v>1230</v>
      </c>
      <c r="AC394" s="1" t="s">
        <v>51</v>
      </c>
      <c r="AD394" s="1" t="s">
        <v>1229</v>
      </c>
      <c r="AE394" s="1" t="s">
        <v>37</v>
      </c>
      <c r="AF394">
        <f t="shared" si="26"/>
        <v>2022</v>
      </c>
      <c r="AG394" t="str">
        <f t="shared" si="27"/>
        <v>ago</v>
      </c>
      <c r="AH394" t="str">
        <f>+VLOOKUP(N394,'[1]2. Ingreso de incapacidades'!$C$5:$O$6997,13,FALSE)</f>
        <v>ARL SURA</v>
      </c>
      <c r="AI394" t="s">
        <v>2297</v>
      </c>
    </row>
    <row r="395" spans="1:35" hidden="1" x14ac:dyDescent="0.25">
      <c r="A395" s="1" t="s">
        <v>33</v>
      </c>
      <c r="B395" s="1" t="s">
        <v>34</v>
      </c>
      <c r="C395" s="2">
        <v>44804</v>
      </c>
      <c r="D395" s="42" t="str">
        <f t="shared" si="24"/>
        <v>2022</v>
      </c>
      <c r="E395" s="1" t="s">
        <v>73</v>
      </c>
      <c r="F395" s="1" t="s">
        <v>74</v>
      </c>
      <c r="G395" s="1" t="s">
        <v>37</v>
      </c>
      <c r="H395" s="1" t="s">
        <v>1228</v>
      </c>
      <c r="I395" s="1" t="s">
        <v>76</v>
      </c>
      <c r="J395" s="3">
        <v>116656</v>
      </c>
      <c r="K395" s="3">
        <v>0</v>
      </c>
      <c r="L395" s="3">
        <f t="shared" si="25"/>
        <v>116656</v>
      </c>
      <c r="M395" s="1" t="s">
        <v>40</v>
      </c>
      <c r="N395" s="88">
        <v>73575321</v>
      </c>
      <c r="O395" s="1" t="s">
        <v>382</v>
      </c>
      <c r="P395" s="1" t="s">
        <v>295</v>
      </c>
      <c r="Q395" s="1" t="s">
        <v>296</v>
      </c>
      <c r="R395" s="1" t="s">
        <v>43</v>
      </c>
      <c r="S395" s="1" t="s">
        <v>43</v>
      </c>
      <c r="T395" s="3">
        <v>0</v>
      </c>
      <c r="U395" s="1" t="s">
        <v>44</v>
      </c>
      <c r="V395" s="1" t="s">
        <v>45</v>
      </c>
      <c r="W395" s="1" t="s">
        <v>1228</v>
      </c>
      <c r="X395" s="1" t="s">
        <v>46</v>
      </c>
      <c r="Y395" s="1" t="s">
        <v>975</v>
      </c>
      <c r="Z395" s="1" t="s">
        <v>1229</v>
      </c>
      <c r="AA395" s="1" t="s">
        <v>83</v>
      </c>
      <c r="AB395" s="1" t="s">
        <v>1230</v>
      </c>
      <c r="AC395" s="1" t="s">
        <v>51</v>
      </c>
      <c r="AD395" s="1" t="s">
        <v>1229</v>
      </c>
      <c r="AE395" s="1" t="s">
        <v>37</v>
      </c>
      <c r="AF395">
        <f t="shared" si="26"/>
        <v>2022</v>
      </c>
      <c r="AG395" t="str">
        <f t="shared" si="27"/>
        <v>ago</v>
      </c>
      <c r="AH395" t="str">
        <f>+VLOOKUP(N395,'[1]2. Ingreso de incapacidades'!$C$5:$O$6997,13,FALSE)</f>
        <v>SALUD TOTAL E.P.S.</v>
      </c>
      <c r="AI395" t="s">
        <v>2192</v>
      </c>
    </row>
    <row r="396" spans="1:35" hidden="1" x14ac:dyDescent="0.25">
      <c r="A396" s="1" t="s">
        <v>33</v>
      </c>
      <c r="B396" s="1" t="s">
        <v>34</v>
      </c>
      <c r="C396" s="2">
        <v>44804</v>
      </c>
      <c r="D396" s="42" t="str">
        <f t="shared" si="24"/>
        <v>2022</v>
      </c>
      <c r="E396" s="1" t="s">
        <v>73</v>
      </c>
      <c r="F396" s="1" t="s">
        <v>74</v>
      </c>
      <c r="G396" s="1" t="s">
        <v>37</v>
      </c>
      <c r="H396" s="1" t="s">
        <v>1228</v>
      </c>
      <c r="I396" s="1" t="s">
        <v>76</v>
      </c>
      <c r="J396" s="3">
        <v>33334</v>
      </c>
      <c r="K396" s="3">
        <v>0</v>
      </c>
      <c r="L396" s="3">
        <f t="shared" si="25"/>
        <v>33334</v>
      </c>
      <c r="M396" s="1" t="s">
        <v>40</v>
      </c>
      <c r="N396" s="88">
        <v>73130242</v>
      </c>
      <c r="O396" s="1" t="s">
        <v>443</v>
      </c>
      <c r="P396" s="1" t="s">
        <v>79</v>
      </c>
      <c r="Q396" s="1" t="s">
        <v>80</v>
      </c>
      <c r="R396" s="1" t="s">
        <v>43</v>
      </c>
      <c r="S396" s="1" t="s">
        <v>43</v>
      </c>
      <c r="T396" s="3">
        <v>0</v>
      </c>
      <c r="U396" s="1" t="s">
        <v>44</v>
      </c>
      <c r="V396" s="1" t="s">
        <v>45</v>
      </c>
      <c r="W396" s="1" t="s">
        <v>1228</v>
      </c>
      <c r="X396" s="1" t="s">
        <v>46</v>
      </c>
      <c r="Y396" s="1" t="s">
        <v>975</v>
      </c>
      <c r="Z396" s="1" t="s">
        <v>1229</v>
      </c>
      <c r="AA396" s="1" t="s">
        <v>83</v>
      </c>
      <c r="AB396" s="1" t="s">
        <v>1230</v>
      </c>
      <c r="AC396" s="1" t="s">
        <v>51</v>
      </c>
      <c r="AD396" s="1" t="s">
        <v>1229</v>
      </c>
      <c r="AE396" s="1" t="s">
        <v>37</v>
      </c>
      <c r="AF396">
        <f t="shared" si="26"/>
        <v>2022</v>
      </c>
      <c r="AG396" t="str">
        <f t="shared" si="27"/>
        <v>ago</v>
      </c>
      <c r="AH396" t="str">
        <f>+VLOOKUP(N396,'[1]2. Ingreso de incapacidades'!$C$5:$O$6997,13,FALSE)</f>
        <v>SURA E.P.S.</v>
      </c>
      <c r="AI396" t="s">
        <v>2197</v>
      </c>
    </row>
    <row r="397" spans="1:35" hidden="1" x14ac:dyDescent="0.25">
      <c r="A397" s="1" t="s">
        <v>33</v>
      </c>
      <c r="B397" s="1" t="s">
        <v>34</v>
      </c>
      <c r="C397" s="2">
        <v>44804</v>
      </c>
      <c r="D397" s="42" t="str">
        <f t="shared" si="24"/>
        <v>2022</v>
      </c>
      <c r="E397" s="1" t="s">
        <v>73</v>
      </c>
      <c r="F397" s="1" t="s">
        <v>74</v>
      </c>
      <c r="G397" s="1" t="s">
        <v>37</v>
      </c>
      <c r="H397" s="1" t="s">
        <v>1228</v>
      </c>
      <c r="I397" s="1" t="s">
        <v>76</v>
      </c>
      <c r="J397" s="3">
        <v>642289</v>
      </c>
      <c r="K397" s="3">
        <v>0</v>
      </c>
      <c r="L397" s="3">
        <f t="shared" si="25"/>
        <v>642289</v>
      </c>
      <c r="M397" s="1" t="s">
        <v>40</v>
      </c>
      <c r="N397" s="88">
        <v>73169783</v>
      </c>
      <c r="O397" s="1" t="s">
        <v>78</v>
      </c>
      <c r="P397" s="1" t="s">
        <v>79</v>
      </c>
      <c r="Q397" s="1" t="s">
        <v>80</v>
      </c>
      <c r="R397" s="1" t="s">
        <v>43</v>
      </c>
      <c r="S397" s="1" t="s">
        <v>43</v>
      </c>
      <c r="T397" s="3">
        <v>0</v>
      </c>
      <c r="U397" s="1" t="s">
        <v>44</v>
      </c>
      <c r="V397" s="1" t="s">
        <v>45</v>
      </c>
      <c r="W397" s="1" t="s">
        <v>1228</v>
      </c>
      <c r="X397" s="1" t="s">
        <v>46</v>
      </c>
      <c r="Y397" s="1" t="s">
        <v>975</v>
      </c>
      <c r="Z397" s="1" t="s">
        <v>1229</v>
      </c>
      <c r="AA397" s="1" t="s">
        <v>83</v>
      </c>
      <c r="AB397" s="1" t="s">
        <v>1230</v>
      </c>
      <c r="AC397" s="1" t="s">
        <v>51</v>
      </c>
      <c r="AD397" s="1" t="s">
        <v>1229</v>
      </c>
      <c r="AE397" s="1" t="s">
        <v>37</v>
      </c>
      <c r="AF397">
        <f t="shared" si="26"/>
        <v>2022</v>
      </c>
      <c r="AG397" t="str">
        <f t="shared" si="27"/>
        <v>ago</v>
      </c>
      <c r="AH397" t="str">
        <f>+VLOOKUP(N397,'[1]2. Ingreso de incapacidades'!$C$5:$O$6997,13,FALSE)</f>
        <v>EPS-S CAJACOPI</v>
      </c>
      <c r="AI397" t="s">
        <v>2200</v>
      </c>
    </row>
    <row r="398" spans="1:35" hidden="1" x14ac:dyDescent="0.25">
      <c r="A398" s="1" t="s">
        <v>33</v>
      </c>
      <c r="B398" s="1" t="s">
        <v>34</v>
      </c>
      <c r="C398" s="2">
        <v>44804</v>
      </c>
      <c r="D398" s="42" t="str">
        <f t="shared" si="24"/>
        <v>2022</v>
      </c>
      <c r="E398" s="1" t="s">
        <v>73</v>
      </c>
      <c r="F398" s="1" t="s">
        <v>74</v>
      </c>
      <c r="G398" s="1" t="s">
        <v>37</v>
      </c>
      <c r="H398" s="1" t="s">
        <v>1228</v>
      </c>
      <c r="I398" s="1" t="s">
        <v>76</v>
      </c>
      <c r="J398" s="3">
        <v>133334</v>
      </c>
      <c r="K398" s="3">
        <v>0</v>
      </c>
      <c r="L398" s="3">
        <f t="shared" si="25"/>
        <v>133334</v>
      </c>
      <c r="M398" s="1" t="s">
        <v>40</v>
      </c>
      <c r="N398" s="88">
        <v>1047370459</v>
      </c>
      <c r="O398" s="1" t="s">
        <v>140</v>
      </c>
      <c r="P398" s="1" t="s">
        <v>79</v>
      </c>
      <c r="Q398" s="1" t="s">
        <v>80</v>
      </c>
      <c r="R398" s="1" t="s">
        <v>43</v>
      </c>
      <c r="S398" s="1" t="s">
        <v>43</v>
      </c>
      <c r="T398" s="3">
        <v>0</v>
      </c>
      <c r="U398" s="1" t="s">
        <v>44</v>
      </c>
      <c r="V398" s="1" t="s">
        <v>45</v>
      </c>
      <c r="W398" s="1" t="s">
        <v>1228</v>
      </c>
      <c r="X398" s="1" t="s">
        <v>46</v>
      </c>
      <c r="Y398" s="1" t="s">
        <v>975</v>
      </c>
      <c r="Z398" s="1" t="s">
        <v>1229</v>
      </c>
      <c r="AA398" s="1" t="s">
        <v>83</v>
      </c>
      <c r="AB398" s="1" t="s">
        <v>1230</v>
      </c>
      <c r="AC398" s="1" t="s">
        <v>51</v>
      </c>
      <c r="AD398" s="1" t="s">
        <v>1229</v>
      </c>
      <c r="AE398" s="1" t="s">
        <v>37</v>
      </c>
      <c r="AF398">
        <f t="shared" si="26"/>
        <v>2022</v>
      </c>
      <c r="AG398" t="str">
        <f t="shared" si="27"/>
        <v>ago</v>
      </c>
      <c r="AH398" t="str">
        <f>+VLOOKUP(N398,'[1]2. Ingreso de incapacidades'!$C$5:$O$6997,13,FALSE)</f>
        <v>SALUD TOTAL E.P.S.</v>
      </c>
      <c r="AI398" t="s">
        <v>2192</v>
      </c>
    </row>
    <row r="399" spans="1:35" hidden="1" x14ac:dyDescent="0.25">
      <c r="A399" s="1" t="s">
        <v>33</v>
      </c>
      <c r="B399" s="1" t="s">
        <v>34</v>
      </c>
      <c r="C399" s="2">
        <v>44804</v>
      </c>
      <c r="D399" s="42" t="str">
        <f t="shared" si="24"/>
        <v>2022</v>
      </c>
      <c r="E399" s="1" t="s">
        <v>73</v>
      </c>
      <c r="F399" s="1" t="s">
        <v>74</v>
      </c>
      <c r="G399" s="1" t="s">
        <v>37</v>
      </c>
      <c r="H399" s="1" t="s">
        <v>1228</v>
      </c>
      <c r="I399" s="1" t="s">
        <v>76</v>
      </c>
      <c r="J399" s="3">
        <v>33334</v>
      </c>
      <c r="K399" s="3">
        <v>0</v>
      </c>
      <c r="L399" s="3">
        <f t="shared" si="25"/>
        <v>33334</v>
      </c>
      <c r="M399" s="1" t="s">
        <v>40</v>
      </c>
      <c r="N399" s="88">
        <v>1047396540</v>
      </c>
      <c r="O399" s="1" t="s">
        <v>596</v>
      </c>
      <c r="P399" s="1" t="s">
        <v>79</v>
      </c>
      <c r="Q399" s="1" t="s">
        <v>80</v>
      </c>
      <c r="R399" s="1" t="s">
        <v>43</v>
      </c>
      <c r="S399" s="1" t="s">
        <v>43</v>
      </c>
      <c r="T399" s="3">
        <v>0</v>
      </c>
      <c r="U399" s="1" t="s">
        <v>44</v>
      </c>
      <c r="V399" s="1" t="s">
        <v>45</v>
      </c>
      <c r="W399" s="1" t="s">
        <v>1228</v>
      </c>
      <c r="X399" s="1" t="s">
        <v>46</v>
      </c>
      <c r="Y399" s="1" t="s">
        <v>975</v>
      </c>
      <c r="Z399" s="1" t="s">
        <v>1229</v>
      </c>
      <c r="AA399" s="1" t="s">
        <v>83</v>
      </c>
      <c r="AB399" s="1" t="s">
        <v>1230</v>
      </c>
      <c r="AC399" s="1" t="s">
        <v>51</v>
      </c>
      <c r="AD399" s="1" t="s">
        <v>1229</v>
      </c>
      <c r="AE399" s="1" t="s">
        <v>37</v>
      </c>
      <c r="AF399">
        <f t="shared" si="26"/>
        <v>2022</v>
      </c>
      <c r="AG399" t="str">
        <f t="shared" si="27"/>
        <v>ago</v>
      </c>
      <c r="AH399" t="str">
        <f>+VLOOKUP(N399,'[1]2. Ingreso de incapacidades'!$C$5:$O$6997,13,FALSE)</f>
        <v>COOSALUD ESS EPS -S</v>
      </c>
      <c r="AI399" t="s">
        <v>2198</v>
      </c>
    </row>
    <row r="400" spans="1:35" hidden="1" x14ac:dyDescent="0.25">
      <c r="A400" s="1" t="s">
        <v>33</v>
      </c>
      <c r="B400" s="1" t="s">
        <v>34</v>
      </c>
      <c r="C400" s="2">
        <v>44804</v>
      </c>
      <c r="D400" s="42" t="str">
        <f t="shared" si="24"/>
        <v>2022</v>
      </c>
      <c r="E400" s="1" t="s">
        <v>73</v>
      </c>
      <c r="F400" s="1" t="s">
        <v>74</v>
      </c>
      <c r="G400" s="1" t="s">
        <v>37</v>
      </c>
      <c r="H400" s="1" t="s">
        <v>1228</v>
      </c>
      <c r="I400" s="1" t="s">
        <v>76</v>
      </c>
      <c r="J400" s="3">
        <v>533334</v>
      </c>
      <c r="K400" s="3">
        <v>0</v>
      </c>
      <c r="L400" s="3">
        <f t="shared" si="25"/>
        <v>533334</v>
      </c>
      <c r="M400" s="1" t="s">
        <v>40</v>
      </c>
      <c r="N400" s="88">
        <v>1143339994</v>
      </c>
      <c r="O400" s="1" t="s">
        <v>114</v>
      </c>
      <c r="P400" s="1" t="s">
        <v>79</v>
      </c>
      <c r="Q400" s="1" t="s">
        <v>80</v>
      </c>
      <c r="R400" s="1" t="s">
        <v>43</v>
      </c>
      <c r="S400" s="1" t="s">
        <v>43</v>
      </c>
      <c r="T400" s="3">
        <v>0</v>
      </c>
      <c r="U400" s="1" t="s">
        <v>44</v>
      </c>
      <c r="V400" s="1" t="s">
        <v>45</v>
      </c>
      <c r="W400" s="1" t="s">
        <v>1228</v>
      </c>
      <c r="X400" s="1" t="s">
        <v>46</v>
      </c>
      <c r="Y400" s="1" t="s">
        <v>975</v>
      </c>
      <c r="Z400" s="1" t="s">
        <v>1229</v>
      </c>
      <c r="AA400" s="1" t="s">
        <v>83</v>
      </c>
      <c r="AB400" s="1" t="s">
        <v>1230</v>
      </c>
      <c r="AC400" s="1" t="s">
        <v>51</v>
      </c>
      <c r="AD400" s="1" t="s">
        <v>1229</v>
      </c>
      <c r="AE400" s="1" t="s">
        <v>37</v>
      </c>
      <c r="AF400">
        <f t="shared" si="26"/>
        <v>2022</v>
      </c>
      <c r="AG400" t="str">
        <f t="shared" si="27"/>
        <v>ago</v>
      </c>
      <c r="AH400" t="str">
        <f>+VLOOKUP(N400,'[1]2. Ingreso de incapacidades'!$C$5:$O$6997,13,FALSE)</f>
        <v>SALUD TOTAL E.P.S.</v>
      </c>
      <c r="AI400" t="s">
        <v>2192</v>
      </c>
    </row>
    <row r="401" spans="1:35" hidden="1" x14ac:dyDescent="0.25">
      <c r="A401" s="1" t="s">
        <v>33</v>
      </c>
      <c r="B401" s="1" t="s">
        <v>34</v>
      </c>
      <c r="C401" s="2">
        <v>44804</v>
      </c>
      <c r="D401" s="42" t="str">
        <f t="shared" si="24"/>
        <v>2022</v>
      </c>
      <c r="E401" s="1" t="s">
        <v>73</v>
      </c>
      <c r="F401" s="1" t="s">
        <v>74</v>
      </c>
      <c r="G401" s="1" t="s">
        <v>37</v>
      </c>
      <c r="H401" s="1" t="s">
        <v>1228</v>
      </c>
      <c r="I401" s="1" t="s">
        <v>76</v>
      </c>
      <c r="J401" s="3">
        <v>33334</v>
      </c>
      <c r="K401" s="3">
        <v>0</v>
      </c>
      <c r="L401" s="3">
        <f t="shared" si="25"/>
        <v>33334</v>
      </c>
      <c r="M401" s="1" t="s">
        <v>40</v>
      </c>
      <c r="N401" s="88">
        <v>73008706</v>
      </c>
      <c r="O401" s="1" t="s">
        <v>580</v>
      </c>
      <c r="P401" s="1" t="s">
        <v>79</v>
      </c>
      <c r="Q401" s="1" t="s">
        <v>80</v>
      </c>
      <c r="R401" s="1" t="s">
        <v>43</v>
      </c>
      <c r="S401" s="1" t="s">
        <v>43</v>
      </c>
      <c r="T401" s="3">
        <v>0</v>
      </c>
      <c r="U401" s="1" t="s">
        <v>44</v>
      </c>
      <c r="V401" s="1" t="s">
        <v>45</v>
      </c>
      <c r="W401" s="1" t="s">
        <v>1228</v>
      </c>
      <c r="X401" s="1" t="s">
        <v>46</v>
      </c>
      <c r="Y401" s="1" t="s">
        <v>975</v>
      </c>
      <c r="Z401" s="1" t="s">
        <v>1229</v>
      </c>
      <c r="AA401" s="1" t="s">
        <v>83</v>
      </c>
      <c r="AB401" s="1" t="s">
        <v>1230</v>
      </c>
      <c r="AC401" s="1" t="s">
        <v>51</v>
      </c>
      <c r="AD401" s="1" t="s">
        <v>1229</v>
      </c>
      <c r="AE401" s="1" t="s">
        <v>37</v>
      </c>
      <c r="AF401">
        <f t="shared" si="26"/>
        <v>2022</v>
      </c>
      <c r="AG401" t="str">
        <f t="shared" si="27"/>
        <v>ago</v>
      </c>
      <c r="AH401" t="str">
        <f>+VLOOKUP(N401,'[1]2. Ingreso de incapacidades'!$C$5:$O$6997,13,FALSE)</f>
        <v>SALUD TOTAL E.P.S.</v>
      </c>
      <c r="AI401" t="s">
        <v>2192</v>
      </c>
    </row>
    <row r="402" spans="1:35" hidden="1" x14ac:dyDescent="0.25">
      <c r="A402" s="1" t="s">
        <v>33</v>
      </c>
      <c r="B402" s="1" t="s">
        <v>34</v>
      </c>
      <c r="C402" s="2">
        <v>44804</v>
      </c>
      <c r="D402" s="42" t="str">
        <f t="shared" si="24"/>
        <v>2022</v>
      </c>
      <c r="E402" s="1" t="s">
        <v>73</v>
      </c>
      <c r="F402" s="1" t="s">
        <v>74</v>
      </c>
      <c r="G402" s="1" t="s">
        <v>37</v>
      </c>
      <c r="H402" s="1" t="s">
        <v>1228</v>
      </c>
      <c r="I402" s="1" t="s">
        <v>76</v>
      </c>
      <c r="J402" s="3">
        <v>45409</v>
      </c>
      <c r="K402" s="3">
        <v>0</v>
      </c>
      <c r="L402" s="3">
        <f t="shared" si="25"/>
        <v>45409</v>
      </c>
      <c r="M402" s="1" t="s">
        <v>40</v>
      </c>
      <c r="N402" s="88">
        <v>73111450</v>
      </c>
      <c r="O402" s="1" t="s">
        <v>124</v>
      </c>
      <c r="P402" s="1" t="s">
        <v>79</v>
      </c>
      <c r="Q402" s="1" t="s">
        <v>80</v>
      </c>
      <c r="R402" s="1" t="s">
        <v>43</v>
      </c>
      <c r="S402" s="1" t="s">
        <v>43</v>
      </c>
      <c r="T402" s="3">
        <v>0</v>
      </c>
      <c r="U402" s="1" t="s">
        <v>44</v>
      </c>
      <c r="V402" s="1" t="s">
        <v>45</v>
      </c>
      <c r="W402" s="1" t="s">
        <v>1228</v>
      </c>
      <c r="X402" s="1" t="s">
        <v>46</v>
      </c>
      <c r="Y402" s="1" t="s">
        <v>975</v>
      </c>
      <c r="Z402" s="1" t="s">
        <v>1229</v>
      </c>
      <c r="AA402" s="1" t="s">
        <v>83</v>
      </c>
      <c r="AB402" s="1" t="s">
        <v>1230</v>
      </c>
      <c r="AC402" s="1" t="s">
        <v>51</v>
      </c>
      <c r="AD402" s="1" t="s">
        <v>1229</v>
      </c>
      <c r="AE402" s="1" t="s">
        <v>37</v>
      </c>
      <c r="AF402">
        <f t="shared" si="26"/>
        <v>2022</v>
      </c>
      <c r="AG402" t="str">
        <f t="shared" si="27"/>
        <v>ago</v>
      </c>
      <c r="AH402" t="str">
        <f>+VLOOKUP(N402,'[1]2. Ingreso de incapacidades'!$C$5:$O$6997,13,FALSE)</f>
        <v>SALUD TOTAL E.P.S.</v>
      </c>
      <c r="AI402" t="s">
        <v>2192</v>
      </c>
    </row>
    <row r="403" spans="1:35" hidden="1" x14ac:dyDescent="0.25">
      <c r="A403" s="1" t="s">
        <v>33</v>
      </c>
      <c r="B403" s="1" t="s">
        <v>34</v>
      </c>
      <c r="C403" s="2">
        <v>44804</v>
      </c>
      <c r="D403" s="42" t="str">
        <f t="shared" si="24"/>
        <v>2022</v>
      </c>
      <c r="E403" s="1" t="s">
        <v>73</v>
      </c>
      <c r="F403" s="1" t="s">
        <v>74</v>
      </c>
      <c r="G403" s="1" t="s">
        <v>37</v>
      </c>
      <c r="H403" s="1" t="s">
        <v>1228</v>
      </c>
      <c r="I403" s="1" t="s">
        <v>76</v>
      </c>
      <c r="J403" s="3">
        <v>36390</v>
      </c>
      <c r="K403" s="3">
        <v>0</v>
      </c>
      <c r="L403" s="3">
        <f t="shared" si="25"/>
        <v>36390</v>
      </c>
      <c r="M403" s="1" t="s">
        <v>40</v>
      </c>
      <c r="N403" s="88">
        <v>73131436</v>
      </c>
      <c r="O403" s="1" t="s">
        <v>153</v>
      </c>
      <c r="P403" s="1" t="s">
        <v>79</v>
      </c>
      <c r="Q403" s="1" t="s">
        <v>80</v>
      </c>
      <c r="R403" s="1" t="s">
        <v>43</v>
      </c>
      <c r="S403" s="1" t="s">
        <v>43</v>
      </c>
      <c r="T403" s="3">
        <v>0</v>
      </c>
      <c r="U403" s="1" t="s">
        <v>44</v>
      </c>
      <c r="V403" s="1" t="s">
        <v>45</v>
      </c>
      <c r="W403" s="1" t="s">
        <v>1228</v>
      </c>
      <c r="X403" s="1" t="s">
        <v>46</v>
      </c>
      <c r="Y403" s="1" t="s">
        <v>975</v>
      </c>
      <c r="Z403" s="1" t="s">
        <v>1229</v>
      </c>
      <c r="AA403" s="1" t="s">
        <v>83</v>
      </c>
      <c r="AB403" s="1" t="s">
        <v>1230</v>
      </c>
      <c r="AC403" s="1" t="s">
        <v>51</v>
      </c>
      <c r="AD403" s="1" t="s">
        <v>1229</v>
      </c>
      <c r="AE403" s="1" t="s">
        <v>37</v>
      </c>
      <c r="AF403">
        <f t="shared" si="26"/>
        <v>2022</v>
      </c>
      <c r="AG403" t="str">
        <f t="shared" si="27"/>
        <v>ago</v>
      </c>
      <c r="AH403" t="str">
        <f>+VLOOKUP(N403,'[1]2. Ingreso de incapacidades'!$C$5:$O$6997,13,FALSE)</f>
        <v>SALUD TOTAL E.P.S.</v>
      </c>
      <c r="AI403" t="s">
        <v>2192</v>
      </c>
    </row>
    <row r="404" spans="1:35" hidden="1" x14ac:dyDescent="0.25">
      <c r="A404" s="1" t="s">
        <v>33</v>
      </c>
      <c r="B404" s="1" t="s">
        <v>34</v>
      </c>
      <c r="C404" s="2">
        <v>44804</v>
      </c>
      <c r="D404" s="42" t="str">
        <f t="shared" si="24"/>
        <v>2022</v>
      </c>
      <c r="E404" s="1" t="s">
        <v>73</v>
      </c>
      <c r="F404" s="1" t="s">
        <v>74</v>
      </c>
      <c r="G404" s="1" t="s">
        <v>37</v>
      </c>
      <c r="H404" s="1" t="s">
        <v>1228</v>
      </c>
      <c r="I404" s="1" t="s">
        <v>76</v>
      </c>
      <c r="J404" s="3">
        <v>100823</v>
      </c>
      <c r="K404" s="3">
        <v>0</v>
      </c>
      <c r="L404" s="3">
        <f t="shared" si="25"/>
        <v>100823</v>
      </c>
      <c r="M404" s="1" t="s">
        <v>40</v>
      </c>
      <c r="N404" s="88">
        <v>1002248481</v>
      </c>
      <c r="O404" s="1" t="s">
        <v>130</v>
      </c>
      <c r="P404" s="1" t="s">
        <v>79</v>
      </c>
      <c r="Q404" s="1" t="s">
        <v>80</v>
      </c>
      <c r="R404" s="1" t="s">
        <v>43</v>
      </c>
      <c r="S404" s="1" t="s">
        <v>43</v>
      </c>
      <c r="T404" s="3">
        <v>0</v>
      </c>
      <c r="U404" s="1" t="s">
        <v>44</v>
      </c>
      <c r="V404" s="1" t="s">
        <v>45</v>
      </c>
      <c r="W404" s="1" t="s">
        <v>1228</v>
      </c>
      <c r="X404" s="1" t="s">
        <v>46</v>
      </c>
      <c r="Y404" s="1" t="s">
        <v>975</v>
      </c>
      <c r="Z404" s="1" t="s">
        <v>1229</v>
      </c>
      <c r="AA404" s="1" t="s">
        <v>83</v>
      </c>
      <c r="AB404" s="1" t="s">
        <v>1230</v>
      </c>
      <c r="AC404" s="1" t="s">
        <v>51</v>
      </c>
      <c r="AD404" s="1" t="s">
        <v>1229</v>
      </c>
      <c r="AE404" s="1" t="s">
        <v>37</v>
      </c>
      <c r="AF404">
        <f t="shared" si="26"/>
        <v>2022</v>
      </c>
      <c r="AG404" t="str">
        <f t="shared" si="27"/>
        <v>ago</v>
      </c>
      <c r="AH404" t="str">
        <f>+VLOOKUP(N404,'[1]2. Ingreso de incapacidades'!$C$5:$O$6997,13,FALSE)</f>
        <v>SANITAS E.P.S</v>
      </c>
      <c r="AI404" t="s">
        <v>2193</v>
      </c>
    </row>
    <row r="405" spans="1:35" hidden="1" x14ac:dyDescent="0.25">
      <c r="A405" s="1" t="s">
        <v>33</v>
      </c>
      <c r="B405" s="1" t="s">
        <v>34</v>
      </c>
      <c r="C405" s="2">
        <v>44804</v>
      </c>
      <c r="D405" s="42" t="str">
        <f t="shared" si="24"/>
        <v>2022</v>
      </c>
      <c r="E405" s="1" t="s">
        <v>73</v>
      </c>
      <c r="F405" s="1" t="s">
        <v>74</v>
      </c>
      <c r="G405" s="1" t="s">
        <v>37</v>
      </c>
      <c r="H405" s="1" t="s">
        <v>1228</v>
      </c>
      <c r="I405" s="1" t="s">
        <v>76</v>
      </c>
      <c r="J405" s="3">
        <v>133334</v>
      </c>
      <c r="K405" s="3">
        <v>0</v>
      </c>
      <c r="L405" s="3">
        <f t="shared" si="25"/>
        <v>133334</v>
      </c>
      <c r="M405" s="1" t="s">
        <v>40</v>
      </c>
      <c r="N405" s="88">
        <v>73109356</v>
      </c>
      <c r="O405" s="1" t="s">
        <v>118</v>
      </c>
      <c r="P405" s="1" t="s">
        <v>79</v>
      </c>
      <c r="Q405" s="1" t="s">
        <v>80</v>
      </c>
      <c r="R405" s="1" t="s">
        <v>43</v>
      </c>
      <c r="S405" s="1" t="s">
        <v>43</v>
      </c>
      <c r="T405" s="3">
        <v>0</v>
      </c>
      <c r="U405" s="1" t="s">
        <v>44</v>
      </c>
      <c r="V405" s="1" t="s">
        <v>45</v>
      </c>
      <c r="W405" s="1" t="s">
        <v>1228</v>
      </c>
      <c r="X405" s="1" t="s">
        <v>46</v>
      </c>
      <c r="Y405" s="1" t="s">
        <v>975</v>
      </c>
      <c r="Z405" s="1" t="s">
        <v>1229</v>
      </c>
      <c r="AA405" s="1" t="s">
        <v>83</v>
      </c>
      <c r="AB405" s="1" t="s">
        <v>1230</v>
      </c>
      <c r="AC405" s="1" t="s">
        <v>51</v>
      </c>
      <c r="AD405" s="1" t="s">
        <v>1229</v>
      </c>
      <c r="AE405" s="1" t="s">
        <v>37</v>
      </c>
      <c r="AF405">
        <f t="shared" si="26"/>
        <v>2022</v>
      </c>
      <c r="AG405" t="str">
        <f t="shared" si="27"/>
        <v>ago</v>
      </c>
      <c r="AH405" t="str">
        <f>+VLOOKUP(N405,'[1]2. Ingreso de incapacidades'!$C$5:$O$6997,13,FALSE)</f>
        <v>SANITAS E.P.S</v>
      </c>
      <c r="AI405" t="s">
        <v>2193</v>
      </c>
    </row>
    <row r="406" spans="1:35" hidden="1" x14ac:dyDescent="0.25">
      <c r="A406" s="1" t="s">
        <v>33</v>
      </c>
      <c r="B406" s="1" t="s">
        <v>34</v>
      </c>
      <c r="C406" s="2">
        <v>44804</v>
      </c>
      <c r="D406" s="42" t="str">
        <f t="shared" si="24"/>
        <v>2022</v>
      </c>
      <c r="E406" s="1" t="s">
        <v>73</v>
      </c>
      <c r="F406" s="1" t="s">
        <v>74</v>
      </c>
      <c r="G406" s="1" t="s">
        <v>37</v>
      </c>
      <c r="H406" s="1" t="s">
        <v>1228</v>
      </c>
      <c r="I406" s="1" t="s">
        <v>76</v>
      </c>
      <c r="J406" s="3">
        <v>37226</v>
      </c>
      <c r="K406" s="3">
        <v>0</v>
      </c>
      <c r="L406" s="3">
        <f t="shared" si="25"/>
        <v>37226</v>
      </c>
      <c r="M406" s="1" t="s">
        <v>40</v>
      </c>
      <c r="N406" s="88">
        <v>73163341</v>
      </c>
      <c r="O406" s="1" t="s">
        <v>796</v>
      </c>
      <c r="P406" s="1" t="s">
        <v>79</v>
      </c>
      <c r="Q406" s="1" t="s">
        <v>80</v>
      </c>
      <c r="R406" s="1" t="s">
        <v>43</v>
      </c>
      <c r="S406" s="1" t="s">
        <v>43</v>
      </c>
      <c r="T406" s="3">
        <v>0</v>
      </c>
      <c r="U406" s="1" t="s">
        <v>44</v>
      </c>
      <c r="V406" s="1" t="s">
        <v>45</v>
      </c>
      <c r="W406" s="1" t="s">
        <v>1228</v>
      </c>
      <c r="X406" s="1" t="s">
        <v>46</v>
      </c>
      <c r="Y406" s="1" t="s">
        <v>975</v>
      </c>
      <c r="Z406" s="1" t="s">
        <v>1229</v>
      </c>
      <c r="AA406" s="1" t="s">
        <v>83</v>
      </c>
      <c r="AB406" s="1" t="s">
        <v>1230</v>
      </c>
      <c r="AC406" s="1" t="s">
        <v>51</v>
      </c>
      <c r="AD406" s="1" t="s">
        <v>1229</v>
      </c>
      <c r="AE406" s="1" t="s">
        <v>37</v>
      </c>
      <c r="AF406">
        <f t="shared" si="26"/>
        <v>2022</v>
      </c>
      <c r="AG406" t="str">
        <f t="shared" si="27"/>
        <v>ago</v>
      </c>
      <c r="AH406" t="str">
        <f>+VLOOKUP(N406,'[1]2. Ingreso de incapacidades'!$C$5:$O$6997,13,FALSE)</f>
        <v>SANITAS E.P.S</v>
      </c>
      <c r="AI406" t="s">
        <v>2193</v>
      </c>
    </row>
    <row r="407" spans="1:35" hidden="1" x14ac:dyDescent="0.25">
      <c r="A407" s="1" t="s">
        <v>33</v>
      </c>
      <c r="B407" s="1" t="s">
        <v>34</v>
      </c>
      <c r="C407" s="2">
        <v>44804</v>
      </c>
      <c r="D407" s="42" t="str">
        <f t="shared" si="24"/>
        <v>2022</v>
      </c>
      <c r="E407" s="1" t="s">
        <v>73</v>
      </c>
      <c r="F407" s="1" t="s">
        <v>74</v>
      </c>
      <c r="G407" s="1" t="s">
        <v>37</v>
      </c>
      <c r="H407" s="1" t="s">
        <v>1228</v>
      </c>
      <c r="I407" s="1" t="s">
        <v>76</v>
      </c>
      <c r="J407" s="3">
        <v>39976</v>
      </c>
      <c r="K407" s="3">
        <v>0</v>
      </c>
      <c r="L407" s="3">
        <f t="shared" si="25"/>
        <v>39976</v>
      </c>
      <c r="M407" s="1" t="s">
        <v>40</v>
      </c>
      <c r="N407" s="88">
        <v>7917646</v>
      </c>
      <c r="O407" s="1" t="s">
        <v>463</v>
      </c>
      <c r="P407" s="1" t="s">
        <v>79</v>
      </c>
      <c r="Q407" s="1" t="s">
        <v>80</v>
      </c>
      <c r="R407" s="1" t="s">
        <v>43</v>
      </c>
      <c r="S407" s="1" t="s">
        <v>43</v>
      </c>
      <c r="T407" s="3">
        <v>0</v>
      </c>
      <c r="U407" s="1" t="s">
        <v>44</v>
      </c>
      <c r="V407" s="1" t="s">
        <v>45</v>
      </c>
      <c r="W407" s="1" t="s">
        <v>1228</v>
      </c>
      <c r="X407" s="1" t="s">
        <v>46</v>
      </c>
      <c r="Y407" s="1" t="s">
        <v>975</v>
      </c>
      <c r="Z407" s="1" t="s">
        <v>1229</v>
      </c>
      <c r="AA407" s="1" t="s">
        <v>83</v>
      </c>
      <c r="AB407" s="1" t="s">
        <v>1230</v>
      </c>
      <c r="AC407" s="1" t="s">
        <v>51</v>
      </c>
      <c r="AD407" s="1" t="s">
        <v>1229</v>
      </c>
      <c r="AE407" s="1" t="s">
        <v>37</v>
      </c>
      <c r="AF407">
        <f t="shared" si="26"/>
        <v>2022</v>
      </c>
      <c r="AG407" t="str">
        <f t="shared" si="27"/>
        <v>ago</v>
      </c>
      <c r="AH407" t="str">
        <f>+VLOOKUP(N407,'[1]2. Ingreso de incapacidades'!$C$5:$O$6997,13,FALSE)</f>
        <v>NUEVA E.P.S</v>
      </c>
      <c r="AI407" t="s">
        <v>2199</v>
      </c>
    </row>
    <row r="408" spans="1:35" hidden="1" x14ac:dyDescent="0.25">
      <c r="A408" s="1" t="s">
        <v>33</v>
      </c>
      <c r="B408" s="1" t="s">
        <v>34</v>
      </c>
      <c r="C408" s="2">
        <v>44804</v>
      </c>
      <c r="D408" s="42" t="str">
        <f t="shared" si="24"/>
        <v>2022</v>
      </c>
      <c r="E408" s="1" t="s">
        <v>73</v>
      </c>
      <c r="F408" s="1" t="s">
        <v>74</v>
      </c>
      <c r="G408" s="1" t="s">
        <v>37</v>
      </c>
      <c r="H408" s="1" t="s">
        <v>1228</v>
      </c>
      <c r="I408" s="1" t="s">
        <v>76</v>
      </c>
      <c r="J408" s="3">
        <v>433334</v>
      </c>
      <c r="K408" s="3">
        <v>0</v>
      </c>
      <c r="L408" s="3">
        <f t="shared" si="25"/>
        <v>433334</v>
      </c>
      <c r="M408" s="1" t="s">
        <v>40</v>
      </c>
      <c r="N408" s="88">
        <v>1047486552</v>
      </c>
      <c r="O408" s="1" t="s">
        <v>672</v>
      </c>
      <c r="P408" s="1" t="s">
        <v>79</v>
      </c>
      <c r="Q408" s="1" t="s">
        <v>80</v>
      </c>
      <c r="R408" s="1" t="s">
        <v>43</v>
      </c>
      <c r="S408" s="1" t="s">
        <v>43</v>
      </c>
      <c r="T408" s="3">
        <v>0</v>
      </c>
      <c r="U408" s="1" t="s">
        <v>44</v>
      </c>
      <c r="V408" s="1" t="s">
        <v>45</v>
      </c>
      <c r="W408" s="1" t="s">
        <v>1228</v>
      </c>
      <c r="X408" s="1" t="s">
        <v>46</v>
      </c>
      <c r="Y408" s="1" t="s">
        <v>975</v>
      </c>
      <c r="Z408" s="1" t="s">
        <v>1229</v>
      </c>
      <c r="AA408" s="1" t="s">
        <v>83</v>
      </c>
      <c r="AB408" s="1" t="s">
        <v>1230</v>
      </c>
      <c r="AC408" s="1" t="s">
        <v>51</v>
      </c>
      <c r="AD408" s="1" t="s">
        <v>1229</v>
      </c>
      <c r="AE408" s="1" t="s">
        <v>37</v>
      </c>
      <c r="AF408">
        <f t="shared" si="26"/>
        <v>2022</v>
      </c>
      <c r="AG408" t="str">
        <f t="shared" si="27"/>
        <v>ago</v>
      </c>
      <c r="AH408" t="str">
        <f>+VLOOKUP(N408,'[1]2. Ingreso de incapacidades'!$C$5:$O$6997,13,FALSE)</f>
        <v>EPS MUTUAL SER</v>
      </c>
      <c r="AI408" t="s">
        <v>2195</v>
      </c>
    </row>
    <row r="409" spans="1:35" hidden="1" x14ac:dyDescent="0.25">
      <c r="A409" s="1" t="s">
        <v>33</v>
      </c>
      <c r="B409" s="1" t="s">
        <v>34</v>
      </c>
      <c r="C409" s="2">
        <v>44804</v>
      </c>
      <c r="D409" s="42" t="str">
        <f t="shared" si="24"/>
        <v>2022</v>
      </c>
      <c r="E409" s="1" t="s">
        <v>73</v>
      </c>
      <c r="F409" s="1" t="s">
        <v>74</v>
      </c>
      <c r="G409" s="1" t="s">
        <v>37</v>
      </c>
      <c r="H409" s="1" t="s">
        <v>1228</v>
      </c>
      <c r="I409" s="1" t="s">
        <v>76</v>
      </c>
      <c r="J409" s="3">
        <v>426480</v>
      </c>
      <c r="K409" s="3">
        <v>0</v>
      </c>
      <c r="L409" s="3">
        <f t="shared" si="25"/>
        <v>426480</v>
      </c>
      <c r="M409" s="1" t="s">
        <v>40</v>
      </c>
      <c r="N409" s="88">
        <v>73142139</v>
      </c>
      <c r="O409" s="1" t="s">
        <v>417</v>
      </c>
      <c r="P409" s="1" t="s">
        <v>79</v>
      </c>
      <c r="Q409" s="1" t="s">
        <v>80</v>
      </c>
      <c r="R409" s="1" t="s">
        <v>43</v>
      </c>
      <c r="S409" s="1" t="s">
        <v>43</v>
      </c>
      <c r="T409" s="3">
        <v>0</v>
      </c>
      <c r="U409" s="1" t="s">
        <v>44</v>
      </c>
      <c r="V409" s="1" t="s">
        <v>45</v>
      </c>
      <c r="W409" s="1" t="s">
        <v>1228</v>
      </c>
      <c r="X409" s="1" t="s">
        <v>46</v>
      </c>
      <c r="Y409" s="1" t="s">
        <v>975</v>
      </c>
      <c r="Z409" s="1" t="s">
        <v>1229</v>
      </c>
      <c r="AA409" s="1" t="s">
        <v>83</v>
      </c>
      <c r="AB409" s="1" t="s">
        <v>1230</v>
      </c>
      <c r="AC409" s="1" t="s">
        <v>51</v>
      </c>
      <c r="AD409" s="1" t="s">
        <v>1229</v>
      </c>
      <c r="AE409" s="1" t="s">
        <v>37</v>
      </c>
      <c r="AF409">
        <f t="shared" si="26"/>
        <v>2022</v>
      </c>
      <c r="AG409" t="str">
        <f t="shared" si="27"/>
        <v>ago</v>
      </c>
      <c r="AH409" t="str">
        <f>+VLOOKUP(N409,'[1]2. Ingreso de incapacidades'!$C$5:$O$6997,13,FALSE)</f>
        <v>EPS MUTUAL SER</v>
      </c>
      <c r="AI409" t="s">
        <v>2195</v>
      </c>
    </row>
    <row r="410" spans="1:35" hidden="1" x14ac:dyDescent="0.25">
      <c r="A410" s="1" t="s">
        <v>33</v>
      </c>
      <c r="B410" s="1" t="s">
        <v>34</v>
      </c>
      <c r="C410" s="2">
        <v>44804</v>
      </c>
      <c r="D410" s="42" t="str">
        <f t="shared" si="24"/>
        <v>2022</v>
      </c>
      <c r="E410" s="1" t="s">
        <v>73</v>
      </c>
      <c r="F410" s="1" t="s">
        <v>74</v>
      </c>
      <c r="G410" s="1" t="s">
        <v>37</v>
      </c>
      <c r="H410" s="1" t="s">
        <v>1228</v>
      </c>
      <c r="I410" s="1" t="s">
        <v>76</v>
      </c>
      <c r="J410" s="3">
        <v>33334</v>
      </c>
      <c r="K410" s="3">
        <v>0</v>
      </c>
      <c r="L410" s="3">
        <f t="shared" si="25"/>
        <v>33334</v>
      </c>
      <c r="M410" s="1" t="s">
        <v>40</v>
      </c>
      <c r="N410" s="88">
        <v>30873721</v>
      </c>
      <c r="O410" s="1" t="s">
        <v>126</v>
      </c>
      <c r="P410" s="1" t="s">
        <v>79</v>
      </c>
      <c r="Q410" s="1" t="s">
        <v>80</v>
      </c>
      <c r="R410" s="1" t="s">
        <v>43</v>
      </c>
      <c r="S410" s="1" t="s">
        <v>43</v>
      </c>
      <c r="T410" s="3">
        <v>0</v>
      </c>
      <c r="U410" s="1" t="s">
        <v>44</v>
      </c>
      <c r="V410" s="1" t="s">
        <v>45</v>
      </c>
      <c r="W410" s="1" t="s">
        <v>1228</v>
      </c>
      <c r="X410" s="1" t="s">
        <v>46</v>
      </c>
      <c r="Y410" s="1" t="s">
        <v>975</v>
      </c>
      <c r="Z410" s="1" t="s">
        <v>1229</v>
      </c>
      <c r="AA410" s="1" t="s">
        <v>83</v>
      </c>
      <c r="AB410" s="1" t="s">
        <v>1230</v>
      </c>
      <c r="AC410" s="1" t="s">
        <v>51</v>
      </c>
      <c r="AD410" s="1" t="s">
        <v>1229</v>
      </c>
      <c r="AE410" s="1" t="s">
        <v>37</v>
      </c>
      <c r="AF410">
        <f t="shared" si="26"/>
        <v>2022</v>
      </c>
      <c r="AG410" t="str">
        <f t="shared" si="27"/>
        <v>ago</v>
      </c>
      <c r="AH410" t="str">
        <f>+VLOOKUP(N410,'[1]2. Ingreso de incapacidades'!$C$5:$O$6997,13,FALSE)</f>
        <v>FAMISANAR E.P.S</v>
      </c>
      <c r="AI410" t="s">
        <v>2196</v>
      </c>
    </row>
    <row r="411" spans="1:35" hidden="1" x14ac:dyDescent="0.25">
      <c r="A411" s="1" t="s">
        <v>33</v>
      </c>
      <c r="B411" s="1" t="s">
        <v>34</v>
      </c>
      <c r="C411" s="2">
        <v>44804</v>
      </c>
      <c r="D411" s="42" t="str">
        <f t="shared" si="24"/>
        <v>2022</v>
      </c>
      <c r="E411" s="1" t="s">
        <v>73</v>
      </c>
      <c r="F411" s="1" t="s">
        <v>74</v>
      </c>
      <c r="G411" s="1" t="s">
        <v>37</v>
      </c>
      <c r="H411" s="1" t="s">
        <v>1228</v>
      </c>
      <c r="I411" s="1" t="s">
        <v>76</v>
      </c>
      <c r="J411" s="3">
        <v>35238</v>
      </c>
      <c r="K411" s="3">
        <v>0</v>
      </c>
      <c r="L411" s="3">
        <f t="shared" si="25"/>
        <v>35238</v>
      </c>
      <c r="M411" s="1" t="s">
        <v>40</v>
      </c>
      <c r="N411" s="88">
        <v>12595533</v>
      </c>
      <c r="O411" s="1" t="s">
        <v>116</v>
      </c>
      <c r="P411" s="1" t="s">
        <v>79</v>
      </c>
      <c r="Q411" s="1" t="s">
        <v>80</v>
      </c>
      <c r="R411" s="1" t="s">
        <v>43</v>
      </c>
      <c r="S411" s="1" t="s">
        <v>43</v>
      </c>
      <c r="T411" s="3">
        <v>0</v>
      </c>
      <c r="U411" s="1" t="s">
        <v>44</v>
      </c>
      <c r="V411" s="1" t="s">
        <v>45</v>
      </c>
      <c r="W411" s="1" t="s">
        <v>1228</v>
      </c>
      <c r="X411" s="1" t="s">
        <v>46</v>
      </c>
      <c r="Y411" s="1" t="s">
        <v>975</v>
      </c>
      <c r="Z411" s="1" t="s">
        <v>1229</v>
      </c>
      <c r="AA411" s="1" t="s">
        <v>83</v>
      </c>
      <c r="AB411" s="1" t="s">
        <v>1230</v>
      </c>
      <c r="AC411" s="1" t="s">
        <v>51</v>
      </c>
      <c r="AD411" s="1" t="s">
        <v>1229</v>
      </c>
      <c r="AE411" s="1" t="s">
        <v>37</v>
      </c>
      <c r="AF411">
        <f t="shared" si="26"/>
        <v>2022</v>
      </c>
      <c r="AG411" t="str">
        <f t="shared" si="27"/>
        <v>ago</v>
      </c>
      <c r="AH411" t="str">
        <f>+VLOOKUP(N411,'[1]2. Ingreso de incapacidades'!$C$5:$O$6997,13,FALSE)</f>
        <v>NUEVA E.P.S</v>
      </c>
      <c r="AI411" t="s">
        <v>2199</v>
      </c>
    </row>
    <row r="412" spans="1:35" hidden="1" x14ac:dyDescent="0.25">
      <c r="A412" s="1" t="s">
        <v>33</v>
      </c>
      <c r="B412" s="1" t="s">
        <v>34</v>
      </c>
      <c r="C412" s="2">
        <v>44804</v>
      </c>
      <c r="D412" s="42" t="str">
        <f t="shared" si="24"/>
        <v>2022</v>
      </c>
      <c r="E412" s="1" t="s">
        <v>73</v>
      </c>
      <c r="F412" s="1" t="s">
        <v>74</v>
      </c>
      <c r="G412" s="1" t="s">
        <v>37</v>
      </c>
      <c r="H412" s="1" t="s">
        <v>1228</v>
      </c>
      <c r="I412" s="1" t="s">
        <v>76</v>
      </c>
      <c r="J412" s="3">
        <v>233334</v>
      </c>
      <c r="K412" s="3">
        <v>0</v>
      </c>
      <c r="L412" s="3">
        <f t="shared" si="25"/>
        <v>233334</v>
      </c>
      <c r="M412" s="1" t="s">
        <v>40</v>
      </c>
      <c r="N412" s="88">
        <v>9099334</v>
      </c>
      <c r="O412" s="1" t="s">
        <v>602</v>
      </c>
      <c r="P412" s="1" t="s">
        <v>79</v>
      </c>
      <c r="Q412" s="1" t="s">
        <v>80</v>
      </c>
      <c r="R412" s="1" t="s">
        <v>43</v>
      </c>
      <c r="S412" s="1" t="s">
        <v>43</v>
      </c>
      <c r="T412" s="3">
        <v>0</v>
      </c>
      <c r="U412" s="1" t="s">
        <v>44</v>
      </c>
      <c r="V412" s="1" t="s">
        <v>45</v>
      </c>
      <c r="W412" s="1" t="s">
        <v>1228</v>
      </c>
      <c r="X412" s="1" t="s">
        <v>46</v>
      </c>
      <c r="Y412" s="1" t="s">
        <v>975</v>
      </c>
      <c r="Z412" s="1" t="s">
        <v>1229</v>
      </c>
      <c r="AA412" s="1" t="s">
        <v>83</v>
      </c>
      <c r="AB412" s="1" t="s">
        <v>1230</v>
      </c>
      <c r="AC412" s="1" t="s">
        <v>51</v>
      </c>
      <c r="AD412" s="1" t="s">
        <v>1229</v>
      </c>
      <c r="AE412" s="1" t="s">
        <v>37</v>
      </c>
      <c r="AF412">
        <f t="shared" si="26"/>
        <v>2022</v>
      </c>
      <c r="AG412" t="str">
        <f t="shared" si="27"/>
        <v>ago</v>
      </c>
      <c r="AH412" t="str">
        <f>+VLOOKUP(N412,'[1]2. Ingreso de incapacidades'!$C$5:$O$6997,13,FALSE)</f>
        <v>NUEVA E.P.S</v>
      </c>
      <c r="AI412" t="s">
        <v>2199</v>
      </c>
    </row>
    <row r="413" spans="1:35" hidden="1" x14ac:dyDescent="0.25">
      <c r="A413" s="1" t="s">
        <v>33</v>
      </c>
      <c r="B413" s="1" t="s">
        <v>34</v>
      </c>
      <c r="C413" s="2">
        <v>44811</v>
      </c>
      <c r="D413" s="42" t="str">
        <f t="shared" si="24"/>
        <v>2022</v>
      </c>
      <c r="E413" s="1" t="s">
        <v>35</v>
      </c>
      <c r="F413" s="1" t="s">
        <v>36</v>
      </c>
      <c r="G413" s="1" t="s">
        <v>37</v>
      </c>
      <c r="H413" s="1" t="s">
        <v>1233</v>
      </c>
      <c r="I413" s="1" t="s">
        <v>1234</v>
      </c>
      <c r="J413" s="3">
        <v>0</v>
      </c>
      <c r="K413" s="3">
        <v>148280</v>
      </c>
      <c r="L413" s="3">
        <f t="shared" si="25"/>
        <v>-148280</v>
      </c>
      <c r="M413" s="1" t="s">
        <v>40</v>
      </c>
      <c r="N413" s="88">
        <v>800130907</v>
      </c>
      <c r="O413" s="1" t="s">
        <v>42</v>
      </c>
      <c r="P413" s="1" t="s">
        <v>37</v>
      </c>
      <c r="Q413" s="1" t="s">
        <v>43</v>
      </c>
      <c r="R413" s="1" t="s">
        <v>43</v>
      </c>
      <c r="S413" s="1" t="s">
        <v>43</v>
      </c>
      <c r="T413" s="3">
        <v>0</v>
      </c>
      <c r="U413" s="1" t="s">
        <v>44</v>
      </c>
      <c r="V413" s="1" t="s">
        <v>45</v>
      </c>
      <c r="W413" s="1" t="s">
        <v>1233</v>
      </c>
      <c r="X413" s="1" t="s">
        <v>46</v>
      </c>
      <c r="Y413" s="1" t="s">
        <v>47</v>
      </c>
      <c r="Z413" s="1" t="s">
        <v>1235</v>
      </c>
      <c r="AA413" s="1" t="s">
        <v>49</v>
      </c>
      <c r="AB413" s="1" t="s">
        <v>918</v>
      </c>
      <c r="AC413" s="1" t="s">
        <v>51</v>
      </c>
      <c r="AD413" s="1" t="s">
        <v>1235</v>
      </c>
      <c r="AE413" s="1" t="s">
        <v>37</v>
      </c>
      <c r="AF413">
        <f t="shared" si="26"/>
        <v>2022</v>
      </c>
      <c r="AG413" t="str">
        <f t="shared" si="27"/>
        <v>sep</v>
      </c>
      <c r="AH413" t="e">
        <f>+VLOOKUP(N413,'[1]2. Ingreso de incapacidades'!$C$5:$O$6997,13,FALSE)</f>
        <v>#N/A</v>
      </c>
      <c r="AI413" t="e">
        <v>#N/A</v>
      </c>
    </row>
    <row r="414" spans="1:35" hidden="1" x14ac:dyDescent="0.25">
      <c r="A414" s="1" t="s">
        <v>33</v>
      </c>
      <c r="B414" s="1" t="s">
        <v>34</v>
      </c>
      <c r="C414" s="2">
        <v>44811</v>
      </c>
      <c r="D414" s="42" t="str">
        <f t="shared" si="24"/>
        <v>2022</v>
      </c>
      <c r="E414" s="1" t="s">
        <v>35</v>
      </c>
      <c r="F414" s="1" t="s">
        <v>36</v>
      </c>
      <c r="G414" s="1" t="s">
        <v>37</v>
      </c>
      <c r="H414" s="1" t="s">
        <v>1236</v>
      </c>
      <c r="I414" s="1" t="s">
        <v>1237</v>
      </c>
      <c r="J414" s="3">
        <v>0</v>
      </c>
      <c r="K414" s="3">
        <v>858242</v>
      </c>
      <c r="L414" s="3">
        <f t="shared" si="25"/>
        <v>-858242</v>
      </c>
      <c r="M414" s="1" t="s">
        <v>40</v>
      </c>
      <c r="N414" s="88">
        <v>800130907</v>
      </c>
      <c r="O414" s="1" t="s">
        <v>42</v>
      </c>
      <c r="P414" s="1" t="s">
        <v>37</v>
      </c>
      <c r="Q414" s="1" t="s">
        <v>43</v>
      </c>
      <c r="R414" s="1" t="s">
        <v>43</v>
      </c>
      <c r="S414" s="1" t="s">
        <v>43</v>
      </c>
      <c r="T414" s="3">
        <v>0</v>
      </c>
      <c r="U414" s="1" t="s">
        <v>44</v>
      </c>
      <c r="V414" s="1" t="s">
        <v>45</v>
      </c>
      <c r="W414" s="1" t="s">
        <v>1236</v>
      </c>
      <c r="X414" s="1" t="s">
        <v>46</v>
      </c>
      <c r="Y414" s="1" t="s">
        <v>47</v>
      </c>
      <c r="Z414" s="1" t="s">
        <v>1238</v>
      </c>
      <c r="AA414" s="1" t="s">
        <v>49</v>
      </c>
      <c r="AB414" s="1" t="s">
        <v>918</v>
      </c>
      <c r="AC414" s="1" t="s">
        <v>51</v>
      </c>
      <c r="AD414" s="1" t="s">
        <v>1238</v>
      </c>
      <c r="AE414" s="1" t="s">
        <v>37</v>
      </c>
      <c r="AF414">
        <f t="shared" si="26"/>
        <v>2022</v>
      </c>
      <c r="AG414" t="str">
        <f t="shared" si="27"/>
        <v>sep</v>
      </c>
      <c r="AH414" t="e">
        <f>+VLOOKUP(N414,'[1]2. Ingreso de incapacidades'!$C$5:$O$6997,13,FALSE)</f>
        <v>#N/A</v>
      </c>
      <c r="AI414" t="e">
        <v>#N/A</v>
      </c>
    </row>
    <row r="415" spans="1:35" hidden="1" x14ac:dyDescent="0.25">
      <c r="A415" s="1" t="s">
        <v>33</v>
      </c>
      <c r="B415" s="1" t="s">
        <v>34</v>
      </c>
      <c r="C415" s="2">
        <v>44811</v>
      </c>
      <c r="D415" s="42" t="str">
        <f t="shared" si="24"/>
        <v>2022</v>
      </c>
      <c r="E415" s="1" t="s">
        <v>35</v>
      </c>
      <c r="F415" s="1" t="s">
        <v>36</v>
      </c>
      <c r="G415" s="1" t="s">
        <v>37</v>
      </c>
      <c r="H415" s="1" t="s">
        <v>1239</v>
      </c>
      <c r="I415" s="1" t="s">
        <v>1240</v>
      </c>
      <c r="J415" s="3">
        <v>0</v>
      </c>
      <c r="K415" s="3">
        <v>133332</v>
      </c>
      <c r="L415" s="3">
        <f t="shared" si="25"/>
        <v>-133332</v>
      </c>
      <c r="M415" s="1" t="s">
        <v>40</v>
      </c>
      <c r="N415" s="88">
        <v>800130907</v>
      </c>
      <c r="O415" s="1" t="s">
        <v>42</v>
      </c>
      <c r="P415" s="1" t="s">
        <v>37</v>
      </c>
      <c r="Q415" s="1" t="s">
        <v>43</v>
      </c>
      <c r="R415" s="1" t="s">
        <v>43</v>
      </c>
      <c r="S415" s="1" t="s">
        <v>43</v>
      </c>
      <c r="T415" s="3">
        <v>0</v>
      </c>
      <c r="U415" s="1" t="s">
        <v>44</v>
      </c>
      <c r="V415" s="1" t="s">
        <v>45</v>
      </c>
      <c r="W415" s="1" t="s">
        <v>1239</v>
      </c>
      <c r="X415" s="1" t="s">
        <v>46</v>
      </c>
      <c r="Y415" s="1" t="s">
        <v>47</v>
      </c>
      <c r="Z415" s="1" t="s">
        <v>1241</v>
      </c>
      <c r="AA415" s="1" t="s">
        <v>49</v>
      </c>
      <c r="AB415" s="1" t="s">
        <v>918</v>
      </c>
      <c r="AC415" s="1" t="s">
        <v>51</v>
      </c>
      <c r="AD415" s="1" t="s">
        <v>1241</v>
      </c>
      <c r="AE415" s="1" t="s">
        <v>37</v>
      </c>
      <c r="AF415">
        <f t="shared" si="26"/>
        <v>2022</v>
      </c>
      <c r="AG415" t="str">
        <f t="shared" si="27"/>
        <v>sep</v>
      </c>
      <c r="AH415" t="e">
        <f>+VLOOKUP(N415,'[1]2. Ingreso de incapacidades'!$C$5:$O$6997,13,FALSE)</f>
        <v>#N/A</v>
      </c>
      <c r="AI415" t="e">
        <v>#N/A</v>
      </c>
    </row>
    <row r="416" spans="1:35" hidden="1" x14ac:dyDescent="0.25">
      <c r="A416" s="1" t="s">
        <v>33</v>
      </c>
      <c r="B416" s="1" t="s">
        <v>34</v>
      </c>
      <c r="C416" s="2">
        <v>44812</v>
      </c>
      <c r="D416" s="42" t="str">
        <f t="shared" si="24"/>
        <v>2022</v>
      </c>
      <c r="E416" s="1" t="s">
        <v>35</v>
      </c>
      <c r="F416" s="1" t="s">
        <v>36</v>
      </c>
      <c r="G416" s="1" t="s">
        <v>37</v>
      </c>
      <c r="H416" s="1" t="s">
        <v>1242</v>
      </c>
      <c r="I416" s="1" t="s">
        <v>1243</v>
      </c>
      <c r="J416" s="3">
        <v>0</v>
      </c>
      <c r="K416" s="3">
        <v>978329</v>
      </c>
      <c r="L416" s="3">
        <f t="shared" si="25"/>
        <v>-978329</v>
      </c>
      <c r="M416" s="1" t="s">
        <v>40</v>
      </c>
      <c r="N416" s="88">
        <v>830003564</v>
      </c>
      <c r="O416" s="1" t="s">
        <v>445</v>
      </c>
      <c r="P416" s="1" t="s">
        <v>37</v>
      </c>
      <c r="Q416" s="1" t="s">
        <v>43</v>
      </c>
      <c r="R416" s="1" t="s">
        <v>43</v>
      </c>
      <c r="S416" s="1" t="s">
        <v>43</v>
      </c>
      <c r="T416" s="3">
        <v>0</v>
      </c>
      <c r="U416" s="1" t="s">
        <v>44</v>
      </c>
      <c r="V416" s="1" t="s">
        <v>45</v>
      </c>
      <c r="W416" s="1" t="s">
        <v>1242</v>
      </c>
      <c r="X416" s="1" t="s">
        <v>46</v>
      </c>
      <c r="Y416" s="1" t="s">
        <v>47</v>
      </c>
      <c r="Z416" s="1" t="s">
        <v>1244</v>
      </c>
      <c r="AA416" s="1" t="s">
        <v>49</v>
      </c>
      <c r="AB416" s="1" t="s">
        <v>918</v>
      </c>
      <c r="AC416" s="1" t="s">
        <v>51</v>
      </c>
      <c r="AD416" s="1" t="s">
        <v>1244</v>
      </c>
      <c r="AE416" s="1" t="s">
        <v>37</v>
      </c>
      <c r="AF416">
        <f t="shared" si="26"/>
        <v>2022</v>
      </c>
      <c r="AG416" t="str">
        <f t="shared" si="27"/>
        <v>sep</v>
      </c>
      <c r="AH416" t="e">
        <f>+VLOOKUP(N416,'[1]2. Ingreso de incapacidades'!$C$5:$O$6997,13,FALSE)</f>
        <v>#N/A</v>
      </c>
      <c r="AI416" t="e">
        <v>#N/A</v>
      </c>
    </row>
    <row r="417" spans="1:35" hidden="1" x14ac:dyDescent="0.25">
      <c r="A417" s="1" t="s">
        <v>33</v>
      </c>
      <c r="B417" s="1" t="s">
        <v>34</v>
      </c>
      <c r="C417" s="2">
        <v>44818</v>
      </c>
      <c r="D417" s="42" t="str">
        <f t="shared" si="24"/>
        <v>2022</v>
      </c>
      <c r="E417" s="1" t="s">
        <v>35</v>
      </c>
      <c r="F417" s="1" t="s">
        <v>36</v>
      </c>
      <c r="G417" s="1" t="s">
        <v>37</v>
      </c>
      <c r="H417" s="1" t="s">
        <v>1245</v>
      </c>
      <c r="I417" s="1" t="s">
        <v>1246</v>
      </c>
      <c r="J417" s="3">
        <v>0</v>
      </c>
      <c r="K417" s="3">
        <v>933333</v>
      </c>
      <c r="L417" s="3">
        <f t="shared" si="25"/>
        <v>-933333</v>
      </c>
      <c r="M417" s="1" t="s">
        <v>40</v>
      </c>
      <c r="N417" s="88">
        <v>800130907</v>
      </c>
      <c r="O417" s="1" t="s">
        <v>42</v>
      </c>
      <c r="P417" s="1" t="s">
        <v>37</v>
      </c>
      <c r="Q417" s="1" t="s">
        <v>43</v>
      </c>
      <c r="R417" s="1" t="s">
        <v>43</v>
      </c>
      <c r="S417" s="1" t="s">
        <v>43</v>
      </c>
      <c r="T417" s="3">
        <v>0</v>
      </c>
      <c r="U417" s="1" t="s">
        <v>44</v>
      </c>
      <c r="V417" s="1" t="s">
        <v>45</v>
      </c>
      <c r="W417" s="1" t="s">
        <v>1245</v>
      </c>
      <c r="X417" s="1" t="s">
        <v>46</v>
      </c>
      <c r="Y417" s="1" t="s">
        <v>47</v>
      </c>
      <c r="Z417" s="1" t="s">
        <v>1247</v>
      </c>
      <c r="AA417" s="1" t="s">
        <v>49</v>
      </c>
      <c r="AB417" s="1" t="s">
        <v>918</v>
      </c>
      <c r="AC417" s="1" t="s">
        <v>51</v>
      </c>
      <c r="AD417" s="1" t="s">
        <v>1247</v>
      </c>
      <c r="AE417" s="1" t="s">
        <v>37</v>
      </c>
      <c r="AF417">
        <f t="shared" si="26"/>
        <v>2022</v>
      </c>
      <c r="AG417" t="str">
        <f t="shared" si="27"/>
        <v>sep</v>
      </c>
      <c r="AH417" t="e">
        <f>+VLOOKUP(N417,'[1]2. Ingreso de incapacidades'!$C$5:$O$6997,13,FALSE)</f>
        <v>#N/A</v>
      </c>
      <c r="AI417" t="e">
        <v>#N/A</v>
      </c>
    </row>
    <row r="418" spans="1:35" hidden="1" x14ac:dyDescent="0.25">
      <c r="A418" s="1" t="s">
        <v>33</v>
      </c>
      <c r="B418" s="1" t="s">
        <v>34</v>
      </c>
      <c r="C418" s="2">
        <v>44827</v>
      </c>
      <c r="D418" s="42" t="str">
        <f t="shared" si="24"/>
        <v>2022</v>
      </c>
      <c r="E418" s="1" t="s">
        <v>35</v>
      </c>
      <c r="F418" s="1" t="s">
        <v>36</v>
      </c>
      <c r="G418" s="1" t="s">
        <v>37</v>
      </c>
      <c r="H418" s="1" t="s">
        <v>1248</v>
      </c>
      <c r="I418" s="1" t="s">
        <v>1249</v>
      </c>
      <c r="J418" s="3">
        <v>0</v>
      </c>
      <c r="K418" s="3">
        <v>2207341</v>
      </c>
      <c r="L418" s="3">
        <f t="shared" si="25"/>
        <v>-2207341</v>
      </c>
      <c r="M418" s="1" t="s">
        <v>40</v>
      </c>
      <c r="N418" s="88">
        <v>890903790</v>
      </c>
      <c r="O418" s="1" t="s">
        <v>859</v>
      </c>
      <c r="P418" s="1" t="s">
        <v>37</v>
      </c>
      <c r="Q418" s="1" t="s">
        <v>43</v>
      </c>
      <c r="R418" s="1" t="s">
        <v>43</v>
      </c>
      <c r="S418" s="1" t="s">
        <v>43</v>
      </c>
      <c r="T418" s="3">
        <v>0</v>
      </c>
      <c r="U418" s="1" t="s">
        <v>44</v>
      </c>
      <c r="V418" s="1" t="s">
        <v>45</v>
      </c>
      <c r="W418" s="1" t="s">
        <v>1248</v>
      </c>
      <c r="X418" s="1" t="s">
        <v>46</v>
      </c>
      <c r="Y418" s="1" t="s">
        <v>47</v>
      </c>
      <c r="Z418" s="1" t="s">
        <v>1251</v>
      </c>
      <c r="AA418" s="1" t="s">
        <v>49</v>
      </c>
      <c r="AB418" s="1" t="s">
        <v>918</v>
      </c>
      <c r="AC418" s="1" t="s">
        <v>51</v>
      </c>
      <c r="AD418" s="1" t="s">
        <v>1251</v>
      </c>
      <c r="AE418" s="1" t="s">
        <v>37</v>
      </c>
      <c r="AF418">
        <f t="shared" si="26"/>
        <v>2022</v>
      </c>
      <c r="AG418" t="str">
        <f t="shared" si="27"/>
        <v>sep</v>
      </c>
      <c r="AH418" t="e">
        <f>+VLOOKUP(N418,'[1]2. Ingreso de incapacidades'!$C$5:$O$6997,13,FALSE)</f>
        <v>#N/A</v>
      </c>
      <c r="AI418" t="e">
        <v>#N/A</v>
      </c>
    </row>
    <row r="419" spans="1:35" hidden="1" x14ac:dyDescent="0.25">
      <c r="A419" s="1" t="s">
        <v>33</v>
      </c>
      <c r="B419" s="1" t="s">
        <v>34</v>
      </c>
      <c r="C419" s="2">
        <v>44833</v>
      </c>
      <c r="D419" s="42" t="str">
        <f t="shared" si="24"/>
        <v>2022</v>
      </c>
      <c r="E419" s="1" t="s">
        <v>35</v>
      </c>
      <c r="F419" s="1" t="s">
        <v>36</v>
      </c>
      <c r="G419" s="1" t="s">
        <v>37</v>
      </c>
      <c r="H419" s="1" t="s">
        <v>1252</v>
      </c>
      <c r="I419" s="1" t="s">
        <v>1253</v>
      </c>
      <c r="J419" s="3">
        <v>0</v>
      </c>
      <c r="K419" s="3">
        <v>344707</v>
      </c>
      <c r="L419" s="3">
        <f t="shared" si="25"/>
        <v>-344707</v>
      </c>
      <c r="M419" s="1" t="s">
        <v>40</v>
      </c>
      <c r="N419" s="88">
        <v>800130907</v>
      </c>
      <c r="O419" s="1" t="s">
        <v>42</v>
      </c>
      <c r="P419" s="1" t="s">
        <v>37</v>
      </c>
      <c r="Q419" s="1" t="s">
        <v>43</v>
      </c>
      <c r="R419" s="1" t="s">
        <v>43</v>
      </c>
      <c r="S419" s="1" t="s">
        <v>43</v>
      </c>
      <c r="T419" s="3">
        <v>0</v>
      </c>
      <c r="U419" s="1" t="s">
        <v>44</v>
      </c>
      <c r="V419" s="1" t="s">
        <v>45</v>
      </c>
      <c r="W419" s="1" t="s">
        <v>1252</v>
      </c>
      <c r="X419" s="1" t="s">
        <v>46</v>
      </c>
      <c r="Y419" s="1" t="s">
        <v>47</v>
      </c>
      <c r="Z419" s="1" t="s">
        <v>1254</v>
      </c>
      <c r="AA419" s="1" t="s">
        <v>49</v>
      </c>
      <c r="AB419" s="1" t="s">
        <v>918</v>
      </c>
      <c r="AC419" s="1" t="s">
        <v>51</v>
      </c>
      <c r="AD419" s="1" t="s">
        <v>1254</v>
      </c>
      <c r="AE419" s="1" t="s">
        <v>37</v>
      </c>
      <c r="AF419">
        <f t="shared" si="26"/>
        <v>2022</v>
      </c>
      <c r="AG419" t="str">
        <f t="shared" si="27"/>
        <v>sep</v>
      </c>
      <c r="AH419" t="e">
        <f>+VLOOKUP(N419,'[1]2. Ingreso de incapacidades'!$C$5:$O$6997,13,FALSE)</f>
        <v>#N/A</v>
      </c>
      <c r="AI419" t="e">
        <v>#N/A</v>
      </c>
    </row>
    <row r="420" spans="1:35" hidden="1" x14ac:dyDescent="0.25">
      <c r="A420" s="1" t="s">
        <v>33</v>
      </c>
      <c r="B420" s="1" t="s">
        <v>34</v>
      </c>
      <c r="C420" s="2">
        <v>44834</v>
      </c>
      <c r="D420" s="42" t="str">
        <f t="shared" si="24"/>
        <v>2022</v>
      </c>
      <c r="E420" s="1" t="s">
        <v>73</v>
      </c>
      <c r="F420" s="1" t="s">
        <v>74</v>
      </c>
      <c r="G420" s="1" t="s">
        <v>37</v>
      </c>
      <c r="H420" s="1" t="s">
        <v>1255</v>
      </c>
      <c r="I420" s="1" t="s">
        <v>76</v>
      </c>
      <c r="J420" s="3">
        <v>984026</v>
      </c>
      <c r="K420" s="3">
        <v>0</v>
      </c>
      <c r="L420" s="3">
        <f t="shared" si="25"/>
        <v>984026</v>
      </c>
      <c r="M420" s="1" t="s">
        <v>40</v>
      </c>
      <c r="N420" s="88">
        <v>1047471721</v>
      </c>
      <c r="O420" s="1" t="s">
        <v>453</v>
      </c>
      <c r="P420" s="1" t="s">
        <v>928</v>
      </c>
      <c r="Q420" s="1" t="s">
        <v>929</v>
      </c>
      <c r="R420" s="1" t="s">
        <v>43</v>
      </c>
      <c r="S420" s="1" t="s">
        <v>43</v>
      </c>
      <c r="T420" s="3">
        <v>0</v>
      </c>
      <c r="U420" s="1" t="s">
        <v>44</v>
      </c>
      <c r="V420" s="1" t="s">
        <v>45</v>
      </c>
      <c r="W420" s="1" t="s">
        <v>1255</v>
      </c>
      <c r="X420" s="1" t="s">
        <v>46</v>
      </c>
      <c r="Y420" s="1" t="s">
        <v>975</v>
      </c>
      <c r="Z420" s="1" t="s">
        <v>1256</v>
      </c>
      <c r="AA420" s="1" t="s">
        <v>83</v>
      </c>
      <c r="AB420" s="1" t="s">
        <v>1230</v>
      </c>
      <c r="AC420" s="1" t="s">
        <v>51</v>
      </c>
      <c r="AD420" s="1" t="s">
        <v>1256</v>
      </c>
      <c r="AE420" s="1" t="s">
        <v>37</v>
      </c>
      <c r="AF420">
        <f t="shared" si="26"/>
        <v>2022</v>
      </c>
      <c r="AG420" t="str">
        <f t="shared" si="27"/>
        <v>sep</v>
      </c>
      <c r="AH420" t="str">
        <f>+VLOOKUP(N420,'[1]2. Ingreso de incapacidades'!$C$5:$O$6997,13,FALSE)</f>
        <v>ARL SURA</v>
      </c>
      <c r="AI420" t="s">
        <v>2297</v>
      </c>
    </row>
    <row r="421" spans="1:35" hidden="1" x14ac:dyDescent="0.25">
      <c r="A421" s="1" t="s">
        <v>33</v>
      </c>
      <c r="B421" s="1" t="s">
        <v>34</v>
      </c>
      <c r="C421" s="2">
        <v>44834</v>
      </c>
      <c r="D421" s="42" t="str">
        <f t="shared" si="24"/>
        <v>2022</v>
      </c>
      <c r="E421" s="1" t="s">
        <v>73</v>
      </c>
      <c r="F421" s="1" t="s">
        <v>74</v>
      </c>
      <c r="G421" s="1" t="s">
        <v>37</v>
      </c>
      <c r="H421" s="1" t="s">
        <v>1255</v>
      </c>
      <c r="I421" s="1" t="s">
        <v>76</v>
      </c>
      <c r="J421" s="3">
        <v>266667</v>
      </c>
      <c r="K421" s="3">
        <v>0</v>
      </c>
      <c r="L421" s="3">
        <f t="shared" si="25"/>
        <v>266667</v>
      </c>
      <c r="M421" s="1" t="s">
        <v>40</v>
      </c>
      <c r="N421" s="88">
        <v>73139344</v>
      </c>
      <c r="O421" s="1" t="s">
        <v>787</v>
      </c>
      <c r="P421" s="1" t="s">
        <v>89</v>
      </c>
      <c r="Q421" s="1" t="s">
        <v>90</v>
      </c>
      <c r="R421" s="1" t="s">
        <v>43</v>
      </c>
      <c r="S421" s="1" t="s">
        <v>43</v>
      </c>
      <c r="T421" s="3">
        <v>0</v>
      </c>
      <c r="U421" s="1" t="s">
        <v>44</v>
      </c>
      <c r="V421" s="1" t="s">
        <v>45</v>
      </c>
      <c r="W421" s="1" t="s">
        <v>1255</v>
      </c>
      <c r="X421" s="1" t="s">
        <v>46</v>
      </c>
      <c r="Y421" s="1" t="s">
        <v>975</v>
      </c>
      <c r="Z421" s="1" t="s">
        <v>1256</v>
      </c>
      <c r="AA421" s="1" t="s">
        <v>83</v>
      </c>
      <c r="AB421" s="1" t="s">
        <v>1230</v>
      </c>
      <c r="AC421" s="1" t="s">
        <v>51</v>
      </c>
      <c r="AD421" s="1" t="s">
        <v>1256</v>
      </c>
      <c r="AE421" s="1" t="s">
        <v>37</v>
      </c>
      <c r="AF421">
        <f t="shared" si="26"/>
        <v>2022</v>
      </c>
      <c r="AG421" t="str">
        <f t="shared" si="27"/>
        <v>sep</v>
      </c>
      <c r="AH421" t="str">
        <f>+VLOOKUP(N421,'[1]2. Ingreso de incapacidades'!$C$5:$O$6997,13,FALSE)</f>
        <v>ARL SURA</v>
      </c>
      <c r="AI421" t="s">
        <v>2297</v>
      </c>
    </row>
    <row r="422" spans="1:35" hidden="1" x14ac:dyDescent="0.25">
      <c r="A422" s="1" t="s">
        <v>33</v>
      </c>
      <c r="B422" s="1" t="s">
        <v>34</v>
      </c>
      <c r="C422" s="2">
        <v>44834</v>
      </c>
      <c r="D422" s="42" t="str">
        <f t="shared" si="24"/>
        <v>2022</v>
      </c>
      <c r="E422" s="1" t="s">
        <v>73</v>
      </c>
      <c r="F422" s="1" t="s">
        <v>74</v>
      </c>
      <c r="G422" s="1" t="s">
        <v>37</v>
      </c>
      <c r="H422" s="1" t="s">
        <v>1255</v>
      </c>
      <c r="I422" s="1" t="s">
        <v>76</v>
      </c>
      <c r="J422" s="3">
        <v>543635</v>
      </c>
      <c r="K422" s="3">
        <v>0</v>
      </c>
      <c r="L422" s="3">
        <f t="shared" si="25"/>
        <v>543635</v>
      </c>
      <c r="M422" s="1" t="s">
        <v>40</v>
      </c>
      <c r="N422" s="88">
        <v>9239701</v>
      </c>
      <c r="O422" s="1" t="s">
        <v>235</v>
      </c>
      <c r="P422" s="1" t="s">
        <v>89</v>
      </c>
      <c r="Q422" s="1" t="s">
        <v>90</v>
      </c>
      <c r="R422" s="1" t="s">
        <v>43</v>
      </c>
      <c r="S422" s="1" t="s">
        <v>43</v>
      </c>
      <c r="T422" s="3">
        <v>0</v>
      </c>
      <c r="U422" s="1" t="s">
        <v>44</v>
      </c>
      <c r="V422" s="1" t="s">
        <v>45</v>
      </c>
      <c r="W422" s="1" t="s">
        <v>1255</v>
      </c>
      <c r="X422" s="1" t="s">
        <v>46</v>
      </c>
      <c r="Y422" s="1" t="s">
        <v>975</v>
      </c>
      <c r="Z422" s="1" t="s">
        <v>1256</v>
      </c>
      <c r="AA422" s="1" t="s">
        <v>83</v>
      </c>
      <c r="AB422" s="1" t="s">
        <v>1230</v>
      </c>
      <c r="AC422" s="1" t="s">
        <v>51</v>
      </c>
      <c r="AD422" s="1" t="s">
        <v>1256</v>
      </c>
      <c r="AE422" s="1" t="s">
        <v>37</v>
      </c>
      <c r="AF422">
        <f t="shared" si="26"/>
        <v>2022</v>
      </c>
      <c r="AG422" t="str">
        <f t="shared" si="27"/>
        <v>sep</v>
      </c>
      <c r="AH422" t="str">
        <f>+VLOOKUP(N422,'[1]2. Ingreso de incapacidades'!$C$5:$O$6997,13,FALSE)</f>
        <v>SALUD TOTAL E.P.S.</v>
      </c>
      <c r="AI422" t="s">
        <v>2192</v>
      </c>
    </row>
    <row r="423" spans="1:35" hidden="1" x14ac:dyDescent="0.25">
      <c r="A423" s="1" t="s">
        <v>33</v>
      </c>
      <c r="B423" s="1" t="s">
        <v>34</v>
      </c>
      <c r="C423" s="2">
        <v>44834</v>
      </c>
      <c r="D423" s="42" t="str">
        <f t="shared" si="24"/>
        <v>2022</v>
      </c>
      <c r="E423" s="1" t="s">
        <v>73</v>
      </c>
      <c r="F423" s="1" t="s">
        <v>74</v>
      </c>
      <c r="G423" s="1" t="s">
        <v>37</v>
      </c>
      <c r="H423" s="1" t="s">
        <v>1255</v>
      </c>
      <c r="I423" s="1" t="s">
        <v>76</v>
      </c>
      <c r="J423" s="3">
        <v>33334</v>
      </c>
      <c r="K423" s="3">
        <v>0</v>
      </c>
      <c r="L423" s="3">
        <f t="shared" si="25"/>
        <v>33334</v>
      </c>
      <c r="M423" s="1" t="s">
        <v>40</v>
      </c>
      <c r="N423" s="88">
        <v>1128045753</v>
      </c>
      <c r="O423" s="1" t="s">
        <v>304</v>
      </c>
      <c r="P423" s="1" t="s">
        <v>295</v>
      </c>
      <c r="Q423" s="1" t="s">
        <v>296</v>
      </c>
      <c r="R423" s="1" t="s">
        <v>43</v>
      </c>
      <c r="S423" s="1" t="s">
        <v>43</v>
      </c>
      <c r="T423" s="3">
        <v>0</v>
      </c>
      <c r="U423" s="1" t="s">
        <v>44</v>
      </c>
      <c r="V423" s="1" t="s">
        <v>45</v>
      </c>
      <c r="W423" s="1" t="s">
        <v>1255</v>
      </c>
      <c r="X423" s="1" t="s">
        <v>46</v>
      </c>
      <c r="Y423" s="1" t="s">
        <v>975</v>
      </c>
      <c r="Z423" s="1" t="s">
        <v>1256</v>
      </c>
      <c r="AA423" s="1" t="s">
        <v>83</v>
      </c>
      <c r="AB423" s="1" t="s">
        <v>1230</v>
      </c>
      <c r="AC423" s="1" t="s">
        <v>51</v>
      </c>
      <c r="AD423" s="1" t="s">
        <v>1256</v>
      </c>
      <c r="AE423" s="1" t="s">
        <v>37</v>
      </c>
      <c r="AF423">
        <f t="shared" si="26"/>
        <v>2022</v>
      </c>
      <c r="AG423" t="str">
        <f t="shared" si="27"/>
        <v>sep</v>
      </c>
      <c r="AH423" t="str">
        <f>+VLOOKUP(N423,'[1]2. Ingreso de incapacidades'!$C$5:$O$6997,13,FALSE)</f>
        <v>SURA E.P.S.</v>
      </c>
      <c r="AI423" t="s">
        <v>2197</v>
      </c>
    </row>
    <row r="424" spans="1:35" hidden="1" x14ac:dyDescent="0.25">
      <c r="A424" s="1" t="s">
        <v>33</v>
      </c>
      <c r="B424" s="1" t="s">
        <v>34</v>
      </c>
      <c r="C424" s="2">
        <v>44834</v>
      </c>
      <c r="D424" s="42" t="str">
        <f t="shared" si="24"/>
        <v>2022</v>
      </c>
      <c r="E424" s="1" t="s">
        <v>73</v>
      </c>
      <c r="F424" s="1" t="s">
        <v>74</v>
      </c>
      <c r="G424" s="1" t="s">
        <v>37</v>
      </c>
      <c r="H424" s="1" t="s">
        <v>1255</v>
      </c>
      <c r="I424" s="1" t="s">
        <v>76</v>
      </c>
      <c r="J424" s="3">
        <v>433333</v>
      </c>
      <c r="K424" s="3">
        <v>0</v>
      </c>
      <c r="L424" s="3">
        <f t="shared" si="25"/>
        <v>433333</v>
      </c>
      <c r="M424" s="1" t="s">
        <v>40</v>
      </c>
      <c r="N424" s="88">
        <v>73169783</v>
      </c>
      <c r="O424" s="1" t="s">
        <v>78</v>
      </c>
      <c r="P424" s="1" t="s">
        <v>79</v>
      </c>
      <c r="Q424" s="1" t="s">
        <v>80</v>
      </c>
      <c r="R424" s="1" t="s">
        <v>43</v>
      </c>
      <c r="S424" s="1" t="s">
        <v>43</v>
      </c>
      <c r="T424" s="3">
        <v>0</v>
      </c>
      <c r="U424" s="1" t="s">
        <v>44</v>
      </c>
      <c r="V424" s="1" t="s">
        <v>45</v>
      </c>
      <c r="W424" s="1" t="s">
        <v>1255</v>
      </c>
      <c r="X424" s="1" t="s">
        <v>46</v>
      </c>
      <c r="Y424" s="1" t="s">
        <v>975</v>
      </c>
      <c r="Z424" s="1" t="s">
        <v>1256</v>
      </c>
      <c r="AA424" s="1" t="s">
        <v>83</v>
      </c>
      <c r="AB424" s="1" t="s">
        <v>1230</v>
      </c>
      <c r="AC424" s="1" t="s">
        <v>51</v>
      </c>
      <c r="AD424" s="1" t="s">
        <v>1256</v>
      </c>
      <c r="AE424" s="1" t="s">
        <v>37</v>
      </c>
      <c r="AF424">
        <f t="shared" si="26"/>
        <v>2022</v>
      </c>
      <c r="AG424" t="str">
        <f t="shared" si="27"/>
        <v>sep</v>
      </c>
      <c r="AH424" t="str">
        <f>+VLOOKUP(N424,'[1]2. Ingreso de incapacidades'!$C$5:$O$6997,13,FALSE)</f>
        <v>EPS-S CAJACOPI</v>
      </c>
      <c r="AI424" t="s">
        <v>2200</v>
      </c>
    </row>
    <row r="425" spans="1:35" hidden="1" x14ac:dyDescent="0.25">
      <c r="A425" s="1" t="s">
        <v>33</v>
      </c>
      <c r="B425" s="1" t="s">
        <v>34</v>
      </c>
      <c r="C425" s="2">
        <v>44834</v>
      </c>
      <c r="D425" s="42" t="str">
        <f t="shared" si="24"/>
        <v>2022</v>
      </c>
      <c r="E425" s="1" t="s">
        <v>73</v>
      </c>
      <c r="F425" s="1" t="s">
        <v>74</v>
      </c>
      <c r="G425" s="1" t="s">
        <v>37</v>
      </c>
      <c r="H425" s="1" t="s">
        <v>1255</v>
      </c>
      <c r="I425" s="1" t="s">
        <v>76</v>
      </c>
      <c r="J425" s="3">
        <v>35527</v>
      </c>
      <c r="K425" s="3">
        <v>0</v>
      </c>
      <c r="L425" s="3">
        <f t="shared" si="25"/>
        <v>35527</v>
      </c>
      <c r="M425" s="1" t="s">
        <v>40</v>
      </c>
      <c r="N425" s="88">
        <v>1002199456</v>
      </c>
      <c r="O425" s="1" t="s">
        <v>511</v>
      </c>
      <c r="P425" s="1" t="s">
        <v>79</v>
      </c>
      <c r="Q425" s="1" t="s">
        <v>80</v>
      </c>
      <c r="R425" s="1" t="s">
        <v>43</v>
      </c>
      <c r="S425" s="1" t="s">
        <v>43</v>
      </c>
      <c r="T425" s="3">
        <v>0</v>
      </c>
      <c r="U425" s="1" t="s">
        <v>44</v>
      </c>
      <c r="V425" s="1" t="s">
        <v>45</v>
      </c>
      <c r="W425" s="1" t="s">
        <v>1255</v>
      </c>
      <c r="X425" s="1" t="s">
        <v>46</v>
      </c>
      <c r="Y425" s="1" t="s">
        <v>975</v>
      </c>
      <c r="Z425" s="1" t="s">
        <v>1256</v>
      </c>
      <c r="AA425" s="1" t="s">
        <v>83</v>
      </c>
      <c r="AB425" s="1" t="s">
        <v>1230</v>
      </c>
      <c r="AC425" s="1" t="s">
        <v>51</v>
      </c>
      <c r="AD425" s="1" t="s">
        <v>1256</v>
      </c>
      <c r="AE425" s="1" t="s">
        <v>37</v>
      </c>
      <c r="AF425">
        <f t="shared" si="26"/>
        <v>2022</v>
      </c>
      <c r="AG425" t="str">
        <f t="shared" si="27"/>
        <v>sep</v>
      </c>
      <c r="AH425" t="str">
        <f>+VLOOKUP(N425,'[1]2. Ingreso de incapacidades'!$C$5:$O$6997,13,FALSE)</f>
        <v>SALUD TOTAL E.P.S.</v>
      </c>
      <c r="AI425" t="s">
        <v>2192</v>
      </c>
    </row>
    <row r="426" spans="1:35" hidden="1" x14ac:dyDescent="0.25">
      <c r="A426" s="1" t="s">
        <v>33</v>
      </c>
      <c r="B426" s="1" t="s">
        <v>34</v>
      </c>
      <c r="C426" s="2">
        <v>44834</v>
      </c>
      <c r="D426" s="42" t="str">
        <f t="shared" si="24"/>
        <v>2022</v>
      </c>
      <c r="E426" s="1" t="s">
        <v>73</v>
      </c>
      <c r="F426" s="1" t="s">
        <v>74</v>
      </c>
      <c r="G426" s="1" t="s">
        <v>37</v>
      </c>
      <c r="H426" s="1" t="s">
        <v>1255</v>
      </c>
      <c r="I426" s="1" t="s">
        <v>76</v>
      </c>
      <c r="J426" s="3">
        <v>33334</v>
      </c>
      <c r="K426" s="3">
        <v>0</v>
      </c>
      <c r="L426" s="3">
        <f t="shared" si="25"/>
        <v>33334</v>
      </c>
      <c r="M426" s="1" t="s">
        <v>40</v>
      </c>
      <c r="N426" s="88">
        <v>1052731417</v>
      </c>
      <c r="O426" s="1" t="s">
        <v>566</v>
      </c>
      <c r="P426" s="1" t="s">
        <v>79</v>
      </c>
      <c r="Q426" s="1" t="s">
        <v>80</v>
      </c>
      <c r="R426" s="1" t="s">
        <v>43</v>
      </c>
      <c r="S426" s="1" t="s">
        <v>43</v>
      </c>
      <c r="T426" s="3">
        <v>0</v>
      </c>
      <c r="U426" s="1" t="s">
        <v>44</v>
      </c>
      <c r="V426" s="1" t="s">
        <v>45</v>
      </c>
      <c r="W426" s="1" t="s">
        <v>1255</v>
      </c>
      <c r="X426" s="1" t="s">
        <v>46</v>
      </c>
      <c r="Y426" s="1" t="s">
        <v>975</v>
      </c>
      <c r="Z426" s="1" t="s">
        <v>1256</v>
      </c>
      <c r="AA426" s="1" t="s">
        <v>83</v>
      </c>
      <c r="AB426" s="1" t="s">
        <v>1230</v>
      </c>
      <c r="AC426" s="1" t="s">
        <v>51</v>
      </c>
      <c r="AD426" s="1" t="s">
        <v>1256</v>
      </c>
      <c r="AE426" s="1" t="s">
        <v>37</v>
      </c>
      <c r="AF426">
        <f t="shared" si="26"/>
        <v>2022</v>
      </c>
      <c r="AG426" t="str">
        <f t="shared" si="27"/>
        <v>sep</v>
      </c>
      <c r="AH426" t="str">
        <f>+VLOOKUP(N426,'[1]2. Ingreso de incapacidades'!$C$5:$O$6997,13,FALSE)</f>
        <v>SALUD TOTAL E.P.S.</v>
      </c>
      <c r="AI426" t="s">
        <v>2192</v>
      </c>
    </row>
    <row r="427" spans="1:35" hidden="1" x14ac:dyDescent="0.25">
      <c r="A427" s="1" t="s">
        <v>33</v>
      </c>
      <c r="B427" s="1" t="s">
        <v>34</v>
      </c>
      <c r="C427" s="2">
        <v>44834</v>
      </c>
      <c r="D427" s="42" t="str">
        <f t="shared" si="24"/>
        <v>2022</v>
      </c>
      <c r="E427" s="1" t="s">
        <v>73</v>
      </c>
      <c r="F427" s="1" t="s">
        <v>74</v>
      </c>
      <c r="G427" s="1" t="s">
        <v>37</v>
      </c>
      <c r="H427" s="1" t="s">
        <v>1255</v>
      </c>
      <c r="I427" s="1" t="s">
        <v>76</v>
      </c>
      <c r="J427" s="3">
        <v>366667</v>
      </c>
      <c r="K427" s="3">
        <v>0</v>
      </c>
      <c r="L427" s="3">
        <f t="shared" si="25"/>
        <v>366667</v>
      </c>
      <c r="M427" s="1" t="s">
        <v>40</v>
      </c>
      <c r="N427" s="88">
        <v>1143339994</v>
      </c>
      <c r="O427" s="1" t="s">
        <v>114</v>
      </c>
      <c r="P427" s="1" t="s">
        <v>79</v>
      </c>
      <c r="Q427" s="1" t="s">
        <v>80</v>
      </c>
      <c r="R427" s="1" t="s">
        <v>43</v>
      </c>
      <c r="S427" s="1" t="s">
        <v>43</v>
      </c>
      <c r="T427" s="3">
        <v>0</v>
      </c>
      <c r="U427" s="1" t="s">
        <v>44</v>
      </c>
      <c r="V427" s="1" t="s">
        <v>45</v>
      </c>
      <c r="W427" s="1" t="s">
        <v>1255</v>
      </c>
      <c r="X427" s="1" t="s">
        <v>46</v>
      </c>
      <c r="Y427" s="1" t="s">
        <v>975</v>
      </c>
      <c r="Z427" s="1" t="s">
        <v>1256</v>
      </c>
      <c r="AA427" s="1" t="s">
        <v>83</v>
      </c>
      <c r="AB427" s="1" t="s">
        <v>1230</v>
      </c>
      <c r="AC427" s="1" t="s">
        <v>51</v>
      </c>
      <c r="AD427" s="1" t="s">
        <v>1256</v>
      </c>
      <c r="AE427" s="1" t="s">
        <v>37</v>
      </c>
      <c r="AF427">
        <f t="shared" si="26"/>
        <v>2022</v>
      </c>
      <c r="AG427" t="str">
        <f t="shared" si="27"/>
        <v>sep</v>
      </c>
      <c r="AH427" t="str">
        <f>+VLOOKUP(N427,'[1]2. Ingreso de incapacidades'!$C$5:$O$6997,13,FALSE)</f>
        <v>SALUD TOTAL E.P.S.</v>
      </c>
      <c r="AI427" t="s">
        <v>2192</v>
      </c>
    </row>
    <row r="428" spans="1:35" hidden="1" x14ac:dyDescent="0.25">
      <c r="A428" s="1" t="s">
        <v>33</v>
      </c>
      <c r="B428" s="1" t="s">
        <v>34</v>
      </c>
      <c r="C428" s="2">
        <v>44834</v>
      </c>
      <c r="D428" s="42" t="str">
        <f t="shared" si="24"/>
        <v>2022</v>
      </c>
      <c r="E428" s="1" t="s">
        <v>73</v>
      </c>
      <c r="F428" s="1" t="s">
        <v>74</v>
      </c>
      <c r="G428" s="1" t="s">
        <v>37</v>
      </c>
      <c r="H428" s="1" t="s">
        <v>1255</v>
      </c>
      <c r="I428" s="1" t="s">
        <v>76</v>
      </c>
      <c r="J428" s="3">
        <v>35429</v>
      </c>
      <c r="K428" s="3">
        <v>0</v>
      </c>
      <c r="L428" s="3">
        <f t="shared" si="25"/>
        <v>35429</v>
      </c>
      <c r="M428" s="1" t="s">
        <v>40</v>
      </c>
      <c r="N428" s="88">
        <v>73131436</v>
      </c>
      <c r="O428" s="1" t="s">
        <v>153</v>
      </c>
      <c r="P428" s="1" t="s">
        <v>79</v>
      </c>
      <c r="Q428" s="1" t="s">
        <v>80</v>
      </c>
      <c r="R428" s="1" t="s">
        <v>43</v>
      </c>
      <c r="S428" s="1" t="s">
        <v>43</v>
      </c>
      <c r="T428" s="3">
        <v>0</v>
      </c>
      <c r="U428" s="1" t="s">
        <v>44</v>
      </c>
      <c r="V428" s="1" t="s">
        <v>45</v>
      </c>
      <c r="W428" s="1" t="s">
        <v>1255</v>
      </c>
      <c r="X428" s="1" t="s">
        <v>46</v>
      </c>
      <c r="Y428" s="1" t="s">
        <v>975</v>
      </c>
      <c r="Z428" s="1" t="s">
        <v>1256</v>
      </c>
      <c r="AA428" s="1" t="s">
        <v>83</v>
      </c>
      <c r="AB428" s="1" t="s">
        <v>1230</v>
      </c>
      <c r="AC428" s="1" t="s">
        <v>51</v>
      </c>
      <c r="AD428" s="1" t="s">
        <v>1256</v>
      </c>
      <c r="AE428" s="1" t="s">
        <v>37</v>
      </c>
      <c r="AF428">
        <f t="shared" si="26"/>
        <v>2022</v>
      </c>
      <c r="AG428" t="str">
        <f t="shared" si="27"/>
        <v>sep</v>
      </c>
      <c r="AH428" t="str">
        <f>+VLOOKUP(N428,'[1]2. Ingreso de incapacidades'!$C$5:$O$6997,13,FALSE)</f>
        <v>SALUD TOTAL E.P.S.</v>
      </c>
      <c r="AI428" t="s">
        <v>2192</v>
      </c>
    </row>
    <row r="429" spans="1:35" hidden="1" x14ac:dyDescent="0.25">
      <c r="A429" s="1" t="s">
        <v>33</v>
      </c>
      <c r="B429" s="1" t="s">
        <v>34</v>
      </c>
      <c r="C429" s="2">
        <v>44834</v>
      </c>
      <c r="D429" s="42" t="str">
        <f t="shared" si="24"/>
        <v>2022</v>
      </c>
      <c r="E429" s="1" t="s">
        <v>73</v>
      </c>
      <c r="F429" s="1" t="s">
        <v>74</v>
      </c>
      <c r="G429" s="1" t="s">
        <v>37</v>
      </c>
      <c r="H429" s="1" t="s">
        <v>1255</v>
      </c>
      <c r="I429" s="1" t="s">
        <v>76</v>
      </c>
      <c r="J429" s="3">
        <v>33334</v>
      </c>
      <c r="K429" s="3">
        <v>0</v>
      </c>
      <c r="L429" s="3">
        <f t="shared" si="25"/>
        <v>33334</v>
      </c>
      <c r="M429" s="1" t="s">
        <v>40</v>
      </c>
      <c r="N429" s="88">
        <v>73151174</v>
      </c>
      <c r="O429" s="1" t="s">
        <v>461</v>
      </c>
      <c r="P429" s="1" t="s">
        <v>79</v>
      </c>
      <c r="Q429" s="1" t="s">
        <v>80</v>
      </c>
      <c r="R429" s="1" t="s">
        <v>43</v>
      </c>
      <c r="S429" s="1" t="s">
        <v>43</v>
      </c>
      <c r="T429" s="3">
        <v>0</v>
      </c>
      <c r="U429" s="1" t="s">
        <v>44</v>
      </c>
      <c r="V429" s="1" t="s">
        <v>45</v>
      </c>
      <c r="W429" s="1" t="s">
        <v>1255</v>
      </c>
      <c r="X429" s="1" t="s">
        <v>46</v>
      </c>
      <c r="Y429" s="1" t="s">
        <v>975</v>
      </c>
      <c r="Z429" s="1" t="s">
        <v>1256</v>
      </c>
      <c r="AA429" s="1" t="s">
        <v>83</v>
      </c>
      <c r="AB429" s="1" t="s">
        <v>1230</v>
      </c>
      <c r="AC429" s="1" t="s">
        <v>51</v>
      </c>
      <c r="AD429" s="1" t="s">
        <v>1256</v>
      </c>
      <c r="AE429" s="1" t="s">
        <v>37</v>
      </c>
      <c r="AF429">
        <f t="shared" si="26"/>
        <v>2022</v>
      </c>
      <c r="AG429" t="str">
        <f t="shared" si="27"/>
        <v>sep</v>
      </c>
      <c r="AH429" t="str">
        <f>+VLOOKUP(N429,'[1]2. Ingreso de incapacidades'!$C$5:$O$6997,13,FALSE)</f>
        <v>SALUD TOTAL E.P.S.</v>
      </c>
      <c r="AI429" t="s">
        <v>2192</v>
      </c>
    </row>
    <row r="430" spans="1:35" hidden="1" x14ac:dyDescent="0.25">
      <c r="A430" s="1" t="s">
        <v>33</v>
      </c>
      <c r="B430" s="1" t="s">
        <v>34</v>
      </c>
      <c r="C430" s="2">
        <v>44834</v>
      </c>
      <c r="D430" s="42" t="str">
        <f t="shared" si="24"/>
        <v>2022</v>
      </c>
      <c r="E430" s="1" t="s">
        <v>73</v>
      </c>
      <c r="F430" s="1" t="s">
        <v>74</v>
      </c>
      <c r="G430" s="1" t="s">
        <v>37</v>
      </c>
      <c r="H430" s="1" t="s">
        <v>1255</v>
      </c>
      <c r="I430" s="1" t="s">
        <v>76</v>
      </c>
      <c r="J430" s="3">
        <v>33334</v>
      </c>
      <c r="K430" s="3">
        <v>0</v>
      </c>
      <c r="L430" s="3">
        <f t="shared" si="25"/>
        <v>33334</v>
      </c>
      <c r="M430" s="1" t="s">
        <v>40</v>
      </c>
      <c r="N430" s="88">
        <v>73571293</v>
      </c>
      <c r="O430" s="1" t="s">
        <v>513</v>
      </c>
      <c r="P430" s="1" t="s">
        <v>79</v>
      </c>
      <c r="Q430" s="1" t="s">
        <v>80</v>
      </c>
      <c r="R430" s="1" t="s">
        <v>43</v>
      </c>
      <c r="S430" s="1" t="s">
        <v>43</v>
      </c>
      <c r="T430" s="3">
        <v>0</v>
      </c>
      <c r="U430" s="1" t="s">
        <v>44</v>
      </c>
      <c r="V430" s="1" t="s">
        <v>45</v>
      </c>
      <c r="W430" s="1" t="s">
        <v>1255</v>
      </c>
      <c r="X430" s="1" t="s">
        <v>46</v>
      </c>
      <c r="Y430" s="1" t="s">
        <v>975</v>
      </c>
      <c r="Z430" s="1" t="s">
        <v>1256</v>
      </c>
      <c r="AA430" s="1" t="s">
        <v>83</v>
      </c>
      <c r="AB430" s="1" t="s">
        <v>1230</v>
      </c>
      <c r="AC430" s="1" t="s">
        <v>51</v>
      </c>
      <c r="AD430" s="1" t="s">
        <v>1256</v>
      </c>
      <c r="AE430" s="1" t="s">
        <v>37</v>
      </c>
      <c r="AF430">
        <f t="shared" si="26"/>
        <v>2022</v>
      </c>
      <c r="AG430" t="str">
        <f t="shared" si="27"/>
        <v>sep</v>
      </c>
      <c r="AH430" t="str">
        <f>+VLOOKUP(N430,'[1]2. Ingreso de incapacidades'!$C$5:$O$6997,13,FALSE)</f>
        <v>SALUD TOTAL E.P.S.</v>
      </c>
      <c r="AI430" t="s">
        <v>2192</v>
      </c>
    </row>
    <row r="431" spans="1:35" hidden="1" x14ac:dyDescent="0.25">
      <c r="A431" s="1" t="s">
        <v>33</v>
      </c>
      <c r="B431" s="1" t="s">
        <v>34</v>
      </c>
      <c r="C431" s="2">
        <v>44834</v>
      </c>
      <c r="D431" s="42" t="str">
        <f t="shared" si="24"/>
        <v>2022</v>
      </c>
      <c r="E431" s="1" t="s">
        <v>73</v>
      </c>
      <c r="F431" s="1" t="s">
        <v>74</v>
      </c>
      <c r="G431" s="1" t="s">
        <v>37</v>
      </c>
      <c r="H431" s="1" t="s">
        <v>1255</v>
      </c>
      <c r="I431" s="1" t="s">
        <v>76</v>
      </c>
      <c r="J431" s="3">
        <v>500000</v>
      </c>
      <c r="K431" s="3">
        <v>0</v>
      </c>
      <c r="L431" s="3">
        <f t="shared" si="25"/>
        <v>500000</v>
      </c>
      <c r="M431" s="1" t="s">
        <v>40</v>
      </c>
      <c r="N431" s="88">
        <v>73109356</v>
      </c>
      <c r="O431" s="1" t="s">
        <v>118</v>
      </c>
      <c r="P431" s="1" t="s">
        <v>79</v>
      </c>
      <c r="Q431" s="1" t="s">
        <v>80</v>
      </c>
      <c r="R431" s="1" t="s">
        <v>43</v>
      </c>
      <c r="S431" s="1" t="s">
        <v>43</v>
      </c>
      <c r="T431" s="3">
        <v>0</v>
      </c>
      <c r="U431" s="1" t="s">
        <v>44</v>
      </c>
      <c r="V431" s="1" t="s">
        <v>45</v>
      </c>
      <c r="W431" s="1" t="s">
        <v>1255</v>
      </c>
      <c r="X431" s="1" t="s">
        <v>46</v>
      </c>
      <c r="Y431" s="1" t="s">
        <v>975</v>
      </c>
      <c r="Z431" s="1" t="s">
        <v>1256</v>
      </c>
      <c r="AA431" s="1" t="s">
        <v>83</v>
      </c>
      <c r="AB431" s="1" t="s">
        <v>1230</v>
      </c>
      <c r="AC431" s="1" t="s">
        <v>51</v>
      </c>
      <c r="AD431" s="1" t="s">
        <v>1256</v>
      </c>
      <c r="AE431" s="1" t="s">
        <v>37</v>
      </c>
      <c r="AF431">
        <f t="shared" si="26"/>
        <v>2022</v>
      </c>
      <c r="AG431" t="str">
        <f t="shared" si="27"/>
        <v>sep</v>
      </c>
      <c r="AH431" t="str">
        <f>+VLOOKUP(N431,'[1]2. Ingreso de incapacidades'!$C$5:$O$6997,13,FALSE)</f>
        <v>SANITAS E.P.S</v>
      </c>
      <c r="AI431" t="s">
        <v>2193</v>
      </c>
    </row>
    <row r="432" spans="1:35" hidden="1" x14ac:dyDescent="0.25">
      <c r="A432" s="1" t="s">
        <v>33</v>
      </c>
      <c r="B432" s="1" t="s">
        <v>34</v>
      </c>
      <c r="C432" s="2">
        <v>44834</v>
      </c>
      <c r="D432" s="42" t="str">
        <f t="shared" si="24"/>
        <v>2022</v>
      </c>
      <c r="E432" s="1" t="s">
        <v>73</v>
      </c>
      <c r="F432" s="1" t="s">
        <v>74</v>
      </c>
      <c r="G432" s="1" t="s">
        <v>37</v>
      </c>
      <c r="H432" s="1" t="s">
        <v>1255</v>
      </c>
      <c r="I432" s="1" t="s">
        <v>76</v>
      </c>
      <c r="J432" s="3">
        <v>110301</v>
      </c>
      <c r="K432" s="3">
        <v>0</v>
      </c>
      <c r="L432" s="3">
        <f t="shared" si="25"/>
        <v>110301</v>
      </c>
      <c r="M432" s="1" t="s">
        <v>40</v>
      </c>
      <c r="N432" s="88">
        <v>73570305</v>
      </c>
      <c r="O432" s="1" t="s">
        <v>122</v>
      </c>
      <c r="P432" s="1" t="s">
        <v>79</v>
      </c>
      <c r="Q432" s="1" t="s">
        <v>80</v>
      </c>
      <c r="R432" s="1" t="s">
        <v>43</v>
      </c>
      <c r="S432" s="1" t="s">
        <v>43</v>
      </c>
      <c r="T432" s="3">
        <v>0</v>
      </c>
      <c r="U432" s="1" t="s">
        <v>44</v>
      </c>
      <c r="V432" s="1" t="s">
        <v>45</v>
      </c>
      <c r="W432" s="1" t="s">
        <v>1255</v>
      </c>
      <c r="X432" s="1" t="s">
        <v>46</v>
      </c>
      <c r="Y432" s="1" t="s">
        <v>975</v>
      </c>
      <c r="Z432" s="1" t="s">
        <v>1256</v>
      </c>
      <c r="AA432" s="1" t="s">
        <v>83</v>
      </c>
      <c r="AB432" s="1" t="s">
        <v>1230</v>
      </c>
      <c r="AC432" s="1" t="s">
        <v>51</v>
      </c>
      <c r="AD432" s="1" t="s">
        <v>1256</v>
      </c>
      <c r="AE432" s="1" t="s">
        <v>37</v>
      </c>
      <c r="AF432">
        <f t="shared" si="26"/>
        <v>2022</v>
      </c>
      <c r="AG432" t="str">
        <f t="shared" si="27"/>
        <v>sep</v>
      </c>
      <c r="AH432" t="str">
        <f>+VLOOKUP(N432,'[1]2. Ingreso de incapacidades'!$C$5:$O$6997,13,FALSE)</f>
        <v>SANITAS E.P.S</v>
      </c>
      <c r="AI432" t="s">
        <v>2193</v>
      </c>
    </row>
    <row r="433" spans="1:35" hidden="1" x14ac:dyDescent="0.25">
      <c r="A433" s="1" t="s">
        <v>33</v>
      </c>
      <c r="B433" s="1" t="s">
        <v>34</v>
      </c>
      <c r="C433" s="2">
        <v>44834</v>
      </c>
      <c r="D433" s="42" t="str">
        <f t="shared" si="24"/>
        <v>2022</v>
      </c>
      <c r="E433" s="1" t="s">
        <v>73</v>
      </c>
      <c r="F433" s="1" t="s">
        <v>74</v>
      </c>
      <c r="G433" s="1" t="s">
        <v>37</v>
      </c>
      <c r="H433" s="1" t="s">
        <v>1255</v>
      </c>
      <c r="I433" s="1" t="s">
        <v>76</v>
      </c>
      <c r="J433" s="3">
        <v>66668</v>
      </c>
      <c r="K433" s="3">
        <v>0</v>
      </c>
      <c r="L433" s="3">
        <f t="shared" si="25"/>
        <v>66668</v>
      </c>
      <c r="M433" s="1" t="s">
        <v>40</v>
      </c>
      <c r="N433" s="88">
        <v>73576572</v>
      </c>
      <c r="O433" s="1" t="s">
        <v>134</v>
      </c>
      <c r="P433" s="1" t="s">
        <v>79</v>
      </c>
      <c r="Q433" s="1" t="s">
        <v>80</v>
      </c>
      <c r="R433" s="1" t="s">
        <v>43</v>
      </c>
      <c r="S433" s="1" t="s">
        <v>43</v>
      </c>
      <c r="T433" s="3">
        <v>0</v>
      </c>
      <c r="U433" s="1" t="s">
        <v>44</v>
      </c>
      <c r="V433" s="1" t="s">
        <v>45</v>
      </c>
      <c r="W433" s="1" t="s">
        <v>1255</v>
      </c>
      <c r="X433" s="1" t="s">
        <v>46</v>
      </c>
      <c r="Y433" s="1" t="s">
        <v>975</v>
      </c>
      <c r="Z433" s="1" t="s">
        <v>1256</v>
      </c>
      <c r="AA433" s="1" t="s">
        <v>83</v>
      </c>
      <c r="AB433" s="1" t="s">
        <v>1230</v>
      </c>
      <c r="AC433" s="1" t="s">
        <v>51</v>
      </c>
      <c r="AD433" s="1" t="s">
        <v>1256</v>
      </c>
      <c r="AE433" s="1" t="s">
        <v>37</v>
      </c>
      <c r="AF433">
        <f t="shared" si="26"/>
        <v>2022</v>
      </c>
      <c r="AG433" t="str">
        <f t="shared" si="27"/>
        <v>sep</v>
      </c>
      <c r="AH433" t="str">
        <f>+VLOOKUP(N433,'[1]2. Ingreso de incapacidades'!$C$5:$O$6997,13,FALSE)</f>
        <v>SANITAS E.P.S</v>
      </c>
      <c r="AI433" t="s">
        <v>2193</v>
      </c>
    </row>
    <row r="434" spans="1:35" hidden="1" x14ac:dyDescent="0.25">
      <c r="A434" s="1" t="s">
        <v>33</v>
      </c>
      <c r="B434" s="1" t="s">
        <v>34</v>
      </c>
      <c r="C434" s="2">
        <v>44834</v>
      </c>
      <c r="D434" s="42" t="str">
        <f t="shared" si="24"/>
        <v>2022</v>
      </c>
      <c r="E434" s="1" t="s">
        <v>73</v>
      </c>
      <c r="F434" s="1" t="s">
        <v>74</v>
      </c>
      <c r="G434" s="1" t="s">
        <v>37</v>
      </c>
      <c r="H434" s="1" t="s">
        <v>1255</v>
      </c>
      <c r="I434" s="1" t="s">
        <v>76</v>
      </c>
      <c r="J434" s="3">
        <v>433334</v>
      </c>
      <c r="K434" s="3">
        <v>0</v>
      </c>
      <c r="L434" s="3">
        <f t="shared" si="25"/>
        <v>433334</v>
      </c>
      <c r="M434" s="1" t="s">
        <v>40</v>
      </c>
      <c r="N434" s="88">
        <v>1047486552</v>
      </c>
      <c r="O434" s="1" t="s">
        <v>672</v>
      </c>
      <c r="P434" s="1" t="s">
        <v>79</v>
      </c>
      <c r="Q434" s="1" t="s">
        <v>80</v>
      </c>
      <c r="R434" s="1" t="s">
        <v>43</v>
      </c>
      <c r="S434" s="1" t="s">
        <v>43</v>
      </c>
      <c r="T434" s="3">
        <v>0</v>
      </c>
      <c r="U434" s="1" t="s">
        <v>44</v>
      </c>
      <c r="V434" s="1" t="s">
        <v>45</v>
      </c>
      <c r="W434" s="1" t="s">
        <v>1255</v>
      </c>
      <c r="X434" s="1" t="s">
        <v>46</v>
      </c>
      <c r="Y434" s="1" t="s">
        <v>975</v>
      </c>
      <c r="Z434" s="1" t="s">
        <v>1256</v>
      </c>
      <c r="AA434" s="1" t="s">
        <v>83</v>
      </c>
      <c r="AB434" s="1" t="s">
        <v>1230</v>
      </c>
      <c r="AC434" s="1" t="s">
        <v>51</v>
      </c>
      <c r="AD434" s="1" t="s">
        <v>1256</v>
      </c>
      <c r="AE434" s="1" t="s">
        <v>37</v>
      </c>
      <c r="AF434">
        <f t="shared" si="26"/>
        <v>2022</v>
      </c>
      <c r="AG434" t="str">
        <f t="shared" si="27"/>
        <v>sep</v>
      </c>
      <c r="AH434" t="str">
        <f>+VLOOKUP(N434,'[1]2. Ingreso de incapacidades'!$C$5:$O$6997,13,FALSE)</f>
        <v>EPS MUTUAL SER</v>
      </c>
      <c r="AI434" t="s">
        <v>2195</v>
      </c>
    </row>
    <row r="435" spans="1:35" hidden="1" x14ac:dyDescent="0.25">
      <c r="A435" s="1" t="s">
        <v>33</v>
      </c>
      <c r="B435" s="1" t="s">
        <v>34</v>
      </c>
      <c r="C435" s="2">
        <v>44834</v>
      </c>
      <c r="D435" s="42" t="str">
        <f t="shared" si="24"/>
        <v>2022</v>
      </c>
      <c r="E435" s="1" t="s">
        <v>73</v>
      </c>
      <c r="F435" s="1" t="s">
        <v>74</v>
      </c>
      <c r="G435" s="1" t="s">
        <v>37</v>
      </c>
      <c r="H435" s="1" t="s">
        <v>1255</v>
      </c>
      <c r="I435" s="1" t="s">
        <v>76</v>
      </c>
      <c r="J435" s="3">
        <v>37762</v>
      </c>
      <c r="K435" s="3">
        <v>0</v>
      </c>
      <c r="L435" s="3">
        <f t="shared" si="25"/>
        <v>37762</v>
      </c>
      <c r="M435" s="1" t="s">
        <v>40</v>
      </c>
      <c r="N435" s="88">
        <v>9147614</v>
      </c>
      <c r="O435" s="1" t="s">
        <v>233</v>
      </c>
      <c r="P435" s="1" t="s">
        <v>79</v>
      </c>
      <c r="Q435" s="1" t="s">
        <v>80</v>
      </c>
      <c r="R435" s="1" t="s">
        <v>43</v>
      </c>
      <c r="S435" s="1" t="s">
        <v>43</v>
      </c>
      <c r="T435" s="3">
        <v>0</v>
      </c>
      <c r="U435" s="1" t="s">
        <v>44</v>
      </c>
      <c r="V435" s="1" t="s">
        <v>45</v>
      </c>
      <c r="W435" s="1" t="s">
        <v>1255</v>
      </c>
      <c r="X435" s="1" t="s">
        <v>46</v>
      </c>
      <c r="Y435" s="1" t="s">
        <v>975</v>
      </c>
      <c r="Z435" s="1" t="s">
        <v>1256</v>
      </c>
      <c r="AA435" s="1" t="s">
        <v>83</v>
      </c>
      <c r="AB435" s="1" t="s">
        <v>1230</v>
      </c>
      <c r="AC435" s="1" t="s">
        <v>51</v>
      </c>
      <c r="AD435" s="1" t="s">
        <v>1256</v>
      </c>
      <c r="AE435" s="1" t="s">
        <v>37</v>
      </c>
      <c r="AF435">
        <f t="shared" si="26"/>
        <v>2022</v>
      </c>
      <c r="AG435" t="str">
        <f t="shared" si="27"/>
        <v>sep</v>
      </c>
      <c r="AH435" t="str">
        <f>+VLOOKUP(N435,'[1]2. Ingreso de incapacidades'!$C$5:$O$6997,13,FALSE)</f>
        <v>EPS MUTUAL SER</v>
      </c>
      <c r="AI435" t="s">
        <v>2195</v>
      </c>
    </row>
    <row r="436" spans="1:35" hidden="1" x14ac:dyDescent="0.25">
      <c r="A436" s="1" t="s">
        <v>33</v>
      </c>
      <c r="B436" s="1" t="s">
        <v>34</v>
      </c>
      <c r="C436" s="2">
        <v>44834</v>
      </c>
      <c r="D436" s="42" t="str">
        <f t="shared" si="24"/>
        <v>2022</v>
      </c>
      <c r="E436" s="1" t="s">
        <v>73</v>
      </c>
      <c r="F436" s="1" t="s">
        <v>74</v>
      </c>
      <c r="G436" s="1" t="s">
        <v>37</v>
      </c>
      <c r="H436" s="1" t="s">
        <v>1255</v>
      </c>
      <c r="I436" s="1" t="s">
        <v>76</v>
      </c>
      <c r="J436" s="3">
        <v>187688</v>
      </c>
      <c r="K436" s="3">
        <v>0</v>
      </c>
      <c r="L436" s="3">
        <f t="shared" si="25"/>
        <v>187688</v>
      </c>
      <c r="M436" s="1" t="s">
        <v>40</v>
      </c>
      <c r="N436" s="88">
        <v>73198196</v>
      </c>
      <c r="O436" s="1" t="s">
        <v>447</v>
      </c>
      <c r="P436" s="1" t="s">
        <v>79</v>
      </c>
      <c r="Q436" s="1" t="s">
        <v>80</v>
      </c>
      <c r="R436" s="1" t="s">
        <v>43</v>
      </c>
      <c r="S436" s="1" t="s">
        <v>43</v>
      </c>
      <c r="T436" s="3">
        <v>0</v>
      </c>
      <c r="U436" s="1" t="s">
        <v>44</v>
      </c>
      <c r="V436" s="1" t="s">
        <v>45</v>
      </c>
      <c r="W436" s="1" t="s">
        <v>1255</v>
      </c>
      <c r="X436" s="1" t="s">
        <v>46</v>
      </c>
      <c r="Y436" s="1" t="s">
        <v>975</v>
      </c>
      <c r="Z436" s="1" t="s">
        <v>1256</v>
      </c>
      <c r="AA436" s="1" t="s">
        <v>83</v>
      </c>
      <c r="AB436" s="1" t="s">
        <v>1230</v>
      </c>
      <c r="AC436" s="1" t="s">
        <v>51</v>
      </c>
      <c r="AD436" s="1" t="s">
        <v>1256</v>
      </c>
      <c r="AE436" s="1" t="s">
        <v>37</v>
      </c>
      <c r="AF436">
        <f t="shared" si="26"/>
        <v>2022</v>
      </c>
      <c r="AG436" t="str">
        <f t="shared" si="27"/>
        <v>sep</v>
      </c>
      <c r="AH436" t="str">
        <f>+VLOOKUP(N436,'[1]2. Ingreso de incapacidades'!$C$5:$O$6997,13,FALSE)</f>
        <v>FAMISANAR E.P.S</v>
      </c>
      <c r="AI436" t="s">
        <v>2196</v>
      </c>
    </row>
    <row r="437" spans="1:35" hidden="1" x14ac:dyDescent="0.25">
      <c r="A437" s="1" t="s">
        <v>33</v>
      </c>
      <c r="B437" s="1" t="s">
        <v>34</v>
      </c>
      <c r="C437" s="2">
        <v>44834</v>
      </c>
      <c r="D437" s="42" t="str">
        <f t="shared" si="24"/>
        <v>2022</v>
      </c>
      <c r="E437" s="1" t="s">
        <v>73</v>
      </c>
      <c r="F437" s="1" t="s">
        <v>74</v>
      </c>
      <c r="G437" s="1" t="s">
        <v>37</v>
      </c>
      <c r="H437" s="1" t="s">
        <v>1255</v>
      </c>
      <c r="I437" s="1" t="s">
        <v>76</v>
      </c>
      <c r="J437" s="3">
        <v>35964</v>
      </c>
      <c r="K437" s="3">
        <v>0</v>
      </c>
      <c r="L437" s="3">
        <f t="shared" si="25"/>
        <v>35964</v>
      </c>
      <c r="M437" s="1" t="s">
        <v>40</v>
      </c>
      <c r="N437" s="88">
        <v>15031784</v>
      </c>
      <c r="O437" s="1" t="s">
        <v>149</v>
      </c>
      <c r="P437" s="1" t="s">
        <v>79</v>
      </c>
      <c r="Q437" s="1" t="s">
        <v>80</v>
      </c>
      <c r="R437" s="1" t="s">
        <v>43</v>
      </c>
      <c r="S437" s="1" t="s">
        <v>43</v>
      </c>
      <c r="T437" s="3">
        <v>0</v>
      </c>
      <c r="U437" s="1" t="s">
        <v>44</v>
      </c>
      <c r="V437" s="1" t="s">
        <v>45</v>
      </c>
      <c r="W437" s="1" t="s">
        <v>1255</v>
      </c>
      <c r="X437" s="1" t="s">
        <v>46</v>
      </c>
      <c r="Y437" s="1" t="s">
        <v>975</v>
      </c>
      <c r="Z437" s="1" t="s">
        <v>1256</v>
      </c>
      <c r="AA437" s="1" t="s">
        <v>83</v>
      </c>
      <c r="AB437" s="1" t="s">
        <v>1230</v>
      </c>
      <c r="AC437" s="1" t="s">
        <v>51</v>
      </c>
      <c r="AD437" s="1" t="s">
        <v>1256</v>
      </c>
      <c r="AE437" s="1" t="s">
        <v>37</v>
      </c>
      <c r="AF437">
        <f t="shared" si="26"/>
        <v>2022</v>
      </c>
      <c r="AG437" t="str">
        <f t="shared" si="27"/>
        <v>sep</v>
      </c>
      <c r="AH437" t="str">
        <f>+VLOOKUP(N437,'[1]2. Ingreso de incapacidades'!$C$5:$O$6997,13,FALSE)</f>
        <v>FAMISANAR E.P.S</v>
      </c>
      <c r="AI437" t="s">
        <v>2196</v>
      </c>
    </row>
    <row r="438" spans="1:35" hidden="1" x14ac:dyDescent="0.25">
      <c r="A438" s="1" t="s">
        <v>33</v>
      </c>
      <c r="B438" s="1" t="s">
        <v>34</v>
      </c>
      <c r="C438" s="2">
        <v>44834</v>
      </c>
      <c r="D438" s="42" t="str">
        <f t="shared" si="24"/>
        <v>2022</v>
      </c>
      <c r="E438" s="1" t="s">
        <v>73</v>
      </c>
      <c r="F438" s="1" t="s">
        <v>74</v>
      </c>
      <c r="G438" s="1" t="s">
        <v>37</v>
      </c>
      <c r="H438" s="1" t="s">
        <v>1255</v>
      </c>
      <c r="I438" s="1" t="s">
        <v>76</v>
      </c>
      <c r="J438" s="3">
        <v>33334</v>
      </c>
      <c r="K438" s="3">
        <v>0</v>
      </c>
      <c r="L438" s="3">
        <f t="shared" si="25"/>
        <v>33334</v>
      </c>
      <c r="M438" s="1" t="s">
        <v>40</v>
      </c>
      <c r="N438" s="88">
        <v>9099334</v>
      </c>
      <c r="O438" s="1" t="s">
        <v>602</v>
      </c>
      <c r="P438" s="1" t="s">
        <v>79</v>
      </c>
      <c r="Q438" s="1" t="s">
        <v>80</v>
      </c>
      <c r="R438" s="1" t="s">
        <v>43</v>
      </c>
      <c r="S438" s="1" t="s">
        <v>43</v>
      </c>
      <c r="T438" s="3">
        <v>0</v>
      </c>
      <c r="U438" s="1" t="s">
        <v>44</v>
      </c>
      <c r="V438" s="1" t="s">
        <v>45</v>
      </c>
      <c r="W438" s="1" t="s">
        <v>1255</v>
      </c>
      <c r="X438" s="1" t="s">
        <v>46</v>
      </c>
      <c r="Y438" s="1" t="s">
        <v>975</v>
      </c>
      <c r="Z438" s="1" t="s">
        <v>1256</v>
      </c>
      <c r="AA438" s="1" t="s">
        <v>83</v>
      </c>
      <c r="AB438" s="1" t="s">
        <v>1230</v>
      </c>
      <c r="AC438" s="1" t="s">
        <v>51</v>
      </c>
      <c r="AD438" s="1" t="s">
        <v>1256</v>
      </c>
      <c r="AE438" s="1" t="s">
        <v>37</v>
      </c>
      <c r="AF438">
        <f t="shared" si="26"/>
        <v>2022</v>
      </c>
      <c r="AG438" t="str">
        <f t="shared" si="27"/>
        <v>sep</v>
      </c>
      <c r="AH438" t="str">
        <f>+VLOOKUP(N438,'[1]2. Ingreso de incapacidades'!$C$5:$O$6997,13,FALSE)</f>
        <v>NUEVA E.P.S</v>
      </c>
      <c r="AI438" t="s">
        <v>2199</v>
      </c>
    </row>
    <row r="439" spans="1:35" hidden="1" x14ac:dyDescent="0.25">
      <c r="A439" s="1" t="s">
        <v>33</v>
      </c>
      <c r="B439" s="1" t="s">
        <v>34</v>
      </c>
      <c r="C439" s="2">
        <v>44834</v>
      </c>
      <c r="D439" s="42" t="str">
        <f t="shared" si="24"/>
        <v>2022</v>
      </c>
      <c r="E439" s="1" t="s">
        <v>73</v>
      </c>
      <c r="F439" s="1" t="s">
        <v>74</v>
      </c>
      <c r="G439" s="1" t="s">
        <v>37</v>
      </c>
      <c r="H439" s="1" t="s">
        <v>1255</v>
      </c>
      <c r="I439" s="1" t="s">
        <v>76</v>
      </c>
      <c r="J439" s="3">
        <v>100000</v>
      </c>
      <c r="K439" s="3">
        <v>0</v>
      </c>
      <c r="L439" s="3">
        <f t="shared" si="25"/>
        <v>100000</v>
      </c>
      <c r="M439" s="1" t="s">
        <v>40</v>
      </c>
      <c r="N439" s="88">
        <v>1047429646</v>
      </c>
      <c r="O439" s="1" t="s">
        <v>653</v>
      </c>
      <c r="P439" s="1" t="s">
        <v>79</v>
      </c>
      <c r="Q439" s="1" t="s">
        <v>80</v>
      </c>
      <c r="R439" s="1" t="s">
        <v>43</v>
      </c>
      <c r="S439" s="1" t="s">
        <v>43</v>
      </c>
      <c r="T439" s="3">
        <v>0</v>
      </c>
      <c r="U439" s="1" t="s">
        <v>44</v>
      </c>
      <c r="V439" s="1" t="s">
        <v>45</v>
      </c>
      <c r="W439" s="1" t="s">
        <v>1255</v>
      </c>
      <c r="X439" s="1" t="s">
        <v>46</v>
      </c>
      <c r="Y439" s="1" t="s">
        <v>975</v>
      </c>
      <c r="Z439" s="1" t="s">
        <v>1256</v>
      </c>
      <c r="AA439" s="1" t="s">
        <v>83</v>
      </c>
      <c r="AB439" s="1" t="s">
        <v>1230</v>
      </c>
      <c r="AC439" s="1" t="s">
        <v>51</v>
      </c>
      <c r="AD439" s="1" t="s">
        <v>1256</v>
      </c>
      <c r="AE439" s="1" t="s">
        <v>37</v>
      </c>
      <c r="AF439">
        <f t="shared" si="26"/>
        <v>2022</v>
      </c>
      <c r="AG439" t="str">
        <f t="shared" si="27"/>
        <v>sep</v>
      </c>
      <c r="AH439" t="str">
        <f>+VLOOKUP(N439,'[1]2. Ingreso de incapacidades'!$C$5:$O$6997,13,FALSE)</f>
        <v>COOSALUD ESS EPS -S</v>
      </c>
      <c r="AI439" t="s">
        <v>2198</v>
      </c>
    </row>
    <row r="440" spans="1:35" hidden="1" x14ac:dyDescent="0.25">
      <c r="A440" s="1" t="s">
        <v>33</v>
      </c>
      <c r="B440" s="1" t="s">
        <v>34</v>
      </c>
      <c r="C440" s="2">
        <v>44834</v>
      </c>
      <c r="D440" s="42" t="str">
        <f t="shared" si="24"/>
        <v>2022</v>
      </c>
      <c r="E440" s="1" t="s">
        <v>73</v>
      </c>
      <c r="F440" s="1" t="s">
        <v>74</v>
      </c>
      <c r="G440" s="1" t="s">
        <v>37</v>
      </c>
      <c r="H440" s="1" t="s">
        <v>1255</v>
      </c>
      <c r="I440" s="1" t="s">
        <v>76</v>
      </c>
      <c r="J440" s="3">
        <v>190469</v>
      </c>
      <c r="K440" s="3">
        <v>0</v>
      </c>
      <c r="L440" s="3">
        <f t="shared" si="25"/>
        <v>190469</v>
      </c>
      <c r="M440" s="1" t="s">
        <v>40</v>
      </c>
      <c r="N440" s="88">
        <v>1047441861</v>
      </c>
      <c r="O440" s="1" t="s">
        <v>489</v>
      </c>
      <c r="P440" s="1" t="s">
        <v>79</v>
      </c>
      <c r="Q440" s="1" t="s">
        <v>80</v>
      </c>
      <c r="R440" s="1" t="s">
        <v>43</v>
      </c>
      <c r="S440" s="1" t="s">
        <v>43</v>
      </c>
      <c r="T440" s="3">
        <v>0</v>
      </c>
      <c r="U440" s="1" t="s">
        <v>44</v>
      </c>
      <c r="V440" s="1" t="s">
        <v>45</v>
      </c>
      <c r="W440" s="1" t="s">
        <v>1255</v>
      </c>
      <c r="X440" s="1" t="s">
        <v>46</v>
      </c>
      <c r="Y440" s="1" t="s">
        <v>975</v>
      </c>
      <c r="Z440" s="1" t="s">
        <v>1256</v>
      </c>
      <c r="AA440" s="1" t="s">
        <v>83</v>
      </c>
      <c r="AB440" s="1" t="s">
        <v>1230</v>
      </c>
      <c r="AC440" s="1" t="s">
        <v>51</v>
      </c>
      <c r="AD440" s="1" t="s">
        <v>1256</v>
      </c>
      <c r="AE440" s="1" t="s">
        <v>37</v>
      </c>
      <c r="AF440">
        <f t="shared" si="26"/>
        <v>2022</v>
      </c>
      <c r="AG440" t="str">
        <f t="shared" si="27"/>
        <v>sep</v>
      </c>
      <c r="AH440" t="str">
        <f>+VLOOKUP(N440,'[1]2. Ingreso de incapacidades'!$C$5:$O$6997,13,FALSE)</f>
        <v>EPS MUTUAL SER</v>
      </c>
      <c r="AI440" t="s">
        <v>2195</v>
      </c>
    </row>
    <row r="441" spans="1:35" hidden="1" x14ac:dyDescent="0.25">
      <c r="A441" s="1" t="s">
        <v>33</v>
      </c>
      <c r="B441" s="1" t="s">
        <v>34</v>
      </c>
      <c r="C441" s="2">
        <v>44834</v>
      </c>
      <c r="D441" s="42" t="str">
        <f t="shared" si="24"/>
        <v>2022</v>
      </c>
      <c r="E441" s="1" t="s">
        <v>73</v>
      </c>
      <c r="F441" s="1" t="s">
        <v>74</v>
      </c>
      <c r="G441" s="1" t="s">
        <v>37</v>
      </c>
      <c r="H441" s="1" t="s">
        <v>1255</v>
      </c>
      <c r="I441" s="1" t="s">
        <v>76</v>
      </c>
      <c r="J441" s="3">
        <v>97128</v>
      </c>
      <c r="K441" s="3">
        <v>0</v>
      </c>
      <c r="L441" s="3">
        <f t="shared" si="25"/>
        <v>97128</v>
      </c>
      <c r="M441" s="1" t="s">
        <v>40</v>
      </c>
      <c r="N441" s="88">
        <v>12595533</v>
      </c>
      <c r="O441" s="1" t="s">
        <v>116</v>
      </c>
      <c r="P441" s="1" t="s">
        <v>79</v>
      </c>
      <c r="Q441" s="1" t="s">
        <v>80</v>
      </c>
      <c r="R441" s="1" t="s">
        <v>43</v>
      </c>
      <c r="S441" s="1" t="s">
        <v>43</v>
      </c>
      <c r="T441" s="3">
        <v>0</v>
      </c>
      <c r="U441" s="1" t="s">
        <v>44</v>
      </c>
      <c r="V441" s="1" t="s">
        <v>45</v>
      </c>
      <c r="W441" s="1" t="s">
        <v>1255</v>
      </c>
      <c r="X441" s="1" t="s">
        <v>46</v>
      </c>
      <c r="Y441" s="1" t="s">
        <v>975</v>
      </c>
      <c r="Z441" s="1" t="s">
        <v>1256</v>
      </c>
      <c r="AA441" s="1" t="s">
        <v>83</v>
      </c>
      <c r="AB441" s="1" t="s">
        <v>1230</v>
      </c>
      <c r="AC441" s="1" t="s">
        <v>51</v>
      </c>
      <c r="AD441" s="1" t="s">
        <v>1256</v>
      </c>
      <c r="AE441" s="1" t="s">
        <v>37</v>
      </c>
      <c r="AF441">
        <f t="shared" si="26"/>
        <v>2022</v>
      </c>
      <c r="AG441" t="str">
        <f t="shared" si="27"/>
        <v>sep</v>
      </c>
      <c r="AH441" t="str">
        <f>+VLOOKUP(N441,'[1]2. Ingreso de incapacidades'!$C$5:$O$6997,13,FALSE)</f>
        <v>NUEVA E.P.S</v>
      </c>
      <c r="AI441" t="s">
        <v>2199</v>
      </c>
    </row>
    <row r="442" spans="1:35" hidden="1" x14ac:dyDescent="0.25">
      <c r="A442" s="1" t="s">
        <v>33</v>
      </c>
      <c r="B442" s="1" t="s">
        <v>34</v>
      </c>
      <c r="C442" s="2">
        <v>44834</v>
      </c>
      <c r="D442" s="42" t="str">
        <f t="shared" si="24"/>
        <v>2022</v>
      </c>
      <c r="E442" s="1" t="s">
        <v>73</v>
      </c>
      <c r="F442" s="1" t="s">
        <v>74</v>
      </c>
      <c r="G442" s="1" t="s">
        <v>37</v>
      </c>
      <c r="H442" s="1" t="s">
        <v>1255</v>
      </c>
      <c r="I442" s="1" t="s">
        <v>76</v>
      </c>
      <c r="J442" s="3">
        <v>393611</v>
      </c>
      <c r="K442" s="3">
        <v>0</v>
      </c>
      <c r="L442" s="3">
        <f t="shared" si="25"/>
        <v>393611</v>
      </c>
      <c r="M442" s="1" t="s">
        <v>40</v>
      </c>
      <c r="N442" s="88">
        <v>1047471721</v>
      </c>
      <c r="O442" s="1" t="s">
        <v>453</v>
      </c>
      <c r="P442" s="1" t="s">
        <v>928</v>
      </c>
      <c r="Q442" s="1" t="s">
        <v>929</v>
      </c>
      <c r="R442" s="1" t="s">
        <v>43</v>
      </c>
      <c r="S442" s="1" t="s">
        <v>43</v>
      </c>
      <c r="T442" s="3">
        <v>0</v>
      </c>
      <c r="U442" s="1" t="s">
        <v>44</v>
      </c>
      <c r="V442" s="1" t="s">
        <v>45</v>
      </c>
      <c r="W442" s="1" t="s">
        <v>1255</v>
      </c>
      <c r="X442" s="1" t="s">
        <v>46</v>
      </c>
      <c r="Y442" s="1" t="s">
        <v>975</v>
      </c>
      <c r="Z442" s="1" t="s">
        <v>1256</v>
      </c>
      <c r="AA442" s="1" t="s">
        <v>83</v>
      </c>
      <c r="AB442" s="1" t="s">
        <v>1230</v>
      </c>
      <c r="AC442" s="1" t="s">
        <v>51</v>
      </c>
      <c r="AD442" s="1" t="s">
        <v>1256</v>
      </c>
      <c r="AE442" s="1" t="s">
        <v>37</v>
      </c>
      <c r="AF442">
        <f t="shared" si="26"/>
        <v>2022</v>
      </c>
      <c r="AG442" t="str">
        <f t="shared" si="27"/>
        <v>sep</v>
      </c>
      <c r="AH442" t="str">
        <f>+VLOOKUP(N442,'[1]2. Ingreso de incapacidades'!$C$5:$O$6997,13,FALSE)</f>
        <v>ARL SURA</v>
      </c>
      <c r="AI442" t="s">
        <v>2297</v>
      </c>
    </row>
    <row r="443" spans="1:35" hidden="1" x14ac:dyDescent="0.25">
      <c r="A443" s="1" t="s">
        <v>33</v>
      </c>
      <c r="B443" s="1" t="s">
        <v>34</v>
      </c>
      <c r="C443" s="2">
        <v>44834</v>
      </c>
      <c r="D443" s="42" t="str">
        <f t="shared" si="24"/>
        <v>2022</v>
      </c>
      <c r="E443" s="1" t="s">
        <v>73</v>
      </c>
      <c r="F443" s="1" t="s">
        <v>74</v>
      </c>
      <c r="G443" s="1" t="s">
        <v>37</v>
      </c>
      <c r="H443" s="1" t="s">
        <v>1255</v>
      </c>
      <c r="I443" s="1" t="s">
        <v>76</v>
      </c>
      <c r="J443" s="3">
        <v>333334</v>
      </c>
      <c r="K443" s="3">
        <v>0</v>
      </c>
      <c r="L443" s="3">
        <f t="shared" si="25"/>
        <v>333334</v>
      </c>
      <c r="M443" s="1" t="s">
        <v>40</v>
      </c>
      <c r="N443" s="88">
        <v>32936515</v>
      </c>
      <c r="O443" s="1" t="s">
        <v>294</v>
      </c>
      <c r="P443" s="1" t="s">
        <v>295</v>
      </c>
      <c r="Q443" s="1" t="s">
        <v>296</v>
      </c>
      <c r="R443" s="1" t="s">
        <v>43</v>
      </c>
      <c r="S443" s="1" t="s">
        <v>43</v>
      </c>
      <c r="T443" s="3">
        <v>0</v>
      </c>
      <c r="U443" s="1" t="s">
        <v>44</v>
      </c>
      <c r="V443" s="1" t="s">
        <v>45</v>
      </c>
      <c r="W443" s="1" t="s">
        <v>1255</v>
      </c>
      <c r="X443" s="1" t="s">
        <v>46</v>
      </c>
      <c r="Y443" s="1" t="s">
        <v>975</v>
      </c>
      <c r="Z443" s="1" t="s">
        <v>1256</v>
      </c>
      <c r="AA443" s="1" t="s">
        <v>83</v>
      </c>
      <c r="AB443" s="1" t="s">
        <v>1230</v>
      </c>
      <c r="AC443" s="1" t="s">
        <v>51</v>
      </c>
      <c r="AD443" s="1" t="s">
        <v>1256</v>
      </c>
      <c r="AE443" s="1" t="s">
        <v>37</v>
      </c>
      <c r="AF443">
        <f t="shared" si="26"/>
        <v>2022</v>
      </c>
      <c r="AG443" t="str">
        <f t="shared" si="27"/>
        <v>sep</v>
      </c>
      <c r="AH443" t="str">
        <f>+VLOOKUP(N443,'[1]2. Ingreso de incapacidades'!$C$5:$O$6997,13,FALSE)</f>
        <v>SALUD TOTAL E.P.S.</v>
      </c>
      <c r="AI443" t="s">
        <v>2192</v>
      </c>
    </row>
    <row r="444" spans="1:35" hidden="1" x14ac:dyDescent="0.25">
      <c r="A444" s="1" t="s">
        <v>33</v>
      </c>
      <c r="B444" s="1" t="s">
        <v>34</v>
      </c>
      <c r="C444" s="2">
        <v>44834</v>
      </c>
      <c r="D444" s="42" t="str">
        <f t="shared" si="24"/>
        <v>2022</v>
      </c>
      <c r="E444" s="1" t="s">
        <v>73</v>
      </c>
      <c r="F444" s="1" t="s">
        <v>74</v>
      </c>
      <c r="G444" s="1" t="s">
        <v>37</v>
      </c>
      <c r="H444" s="1" t="s">
        <v>1255</v>
      </c>
      <c r="I444" s="1" t="s">
        <v>76</v>
      </c>
      <c r="J444" s="3">
        <v>33334</v>
      </c>
      <c r="K444" s="3">
        <v>0</v>
      </c>
      <c r="L444" s="3">
        <f t="shared" si="25"/>
        <v>33334</v>
      </c>
      <c r="M444" s="1" t="s">
        <v>40</v>
      </c>
      <c r="N444" s="88">
        <v>13570815</v>
      </c>
      <c r="O444" s="1" t="s">
        <v>759</v>
      </c>
      <c r="P444" s="1" t="s">
        <v>79</v>
      </c>
      <c r="Q444" s="1" t="s">
        <v>80</v>
      </c>
      <c r="R444" s="1" t="s">
        <v>43</v>
      </c>
      <c r="S444" s="1" t="s">
        <v>43</v>
      </c>
      <c r="T444" s="3">
        <v>0</v>
      </c>
      <c r="U444" s="1" t="s">
        <v>44</v>
      </c>
      <c r="V444" s="1" t="s">
        <v>45</v>
      </c>
      <c r="W444" s="1" t="s">
        <v>1255</v>
      </c>
      <c r="X444" s="1" t="s">
        <v>46</v>
      </c>
      <c r="Y444" s="1" t="s">
        <v>975</v>
      </c>
      <c r="Z444" s="1" t="s">
        <v>1256</v>
      </c>
      <c r="AA444" s="1" t="s">
        <v>83</v>
      </c>
      <c r="AB444" s="1" t="s">
        <v>1230</v>
      </c>
      <c r="AC444" s="1" t="s">
        <v>51</v>
      </c>
      <c r="AD444" s="1" t="s">
        <v>1256</v>
      </c>
      <c r="AE444" s="1" t="s">
        <v>37</v>
      </c>
      <c r="AF444">
        <f t="shared" si="26"/>
        <v>2022</v>
      </c>
      <c r="AG444" t="str">
        <f t="shared" si="27"/>
        <v>sep</v>
      </c>
      <c r="AH444" t="str">
        <f>+VLOOKUP(N444,'[1]2. Ingreso de incapacidades'!$C$5:$O$6997,13,FALSE)</f>
        <v>SURA E.P.S.</v>
      </c>
      <c r="AI444" t="s">
        <v>2197</v>
      </c>
    </row>
    <row r="445" spans="1:35" hidden="1" x14ac:dyDescent="0.25">
      <c r="A445" s="1" t="s">
        <v>33</v>
      </c>
      <c r="B445" s="1" t="s">
        <v>34</v>
      </c>
      <c r="C445" s="2">
        <v>44834</v>
      </c>
      <c r="D445" s="42" t="str">
        <f t="shared" si="24"/>
        <v>2022</v>
      </c>
      <c r="E445" s="1" t="s">
        <v>73</v>
      </c>
      <c r="F445" s="1" t="s">
        <v>74</v>
      </c>
      <c r="G445" s="1" t="s">
        <v>37</v>
      </c>
      <c r="H445" s="1" t="s">
        <v>1255</v>
      </c>
      <c r="I445" s="1" t="s">
        <v>76</v>
      </c>
      <c r="J445" s="3">
        <v>233334</v>
      </c>
      <c r="K445" s="3">
        <v>0</v>
      </c>
      <c r="L445" s="3">
        <f t="shared" si="25"/>
        <v>233334</v>
      </c>
      <c r="M445" s="1" t="s">
        <v>40</v>
      </c>
      <c r="N445" s="88">
        <v>1143339994</v>
      </c>
      <c r="O445" s="1" t="s">
        <v>114</v>
      </c>
      <c r="P445" s="1" t="s">
        <v>79</v>
      </c>
      <c r="Q445" s="1" t="s">
        <v>80</v>
      </c>
      <c r="R445" s="1" t="s">
        <v>43</v>
      </c>
      <c r="S445" s="1" t="s">
        <v>43</v>
      </c>
      <c r="T445" s="3">
        <v>0</v>
      </c>
      <c r="U445" s="1" t="s">
        <v>44</v>
      </c>
      <c r="V445" s="1" t="s">
        <v>45</v>
      </c>
      <c r="W445" s="1" t="s">
        <v>1255</v>
      </c>
      <c r="X445" s="1" t="s">
        <v>46</v>
      </c>
      <c r="Y445" s="1" t="s">
        <v>975</v>
      </c>
      <c r="Z445" s="1" t="s">
        <v>1256</v>
      </c>
      <c r="AA445" s="1" t="s">
        <v>83</v>
      </c>
      <c r="AB445" s="1" t="s">
        <v>1230</v>
      </c>
      <c r="AC445" s="1" t="s">
        <v>51</v>
      </c>
      <c r="AD445" s="1" t="s">
        <v>1256</v>
      </c>
      <c r="AE445" s="1" t="s">
        <v>37</v>
      </c>
      <c r="AF445">
        <f t="shared" si="26"/>
        <v>2022</v>
      </c>
      <c r="AG445" t="str">
        <f t="shared" si="27"/>
        <v>sep</v>
      </c>
      <c r="AH445" t="str">
        <f>+VLOOKUP(N445,'[1]2. Ingreso de incapacidades'!$C$5:$O$6997,13,FALSE)</f>
        <v>SALUD TOTAL E.P.S.</v>
      </c>
      <c r="AI445" t="s">
        <v>2192</v>
      </c>
    </row>
    <row r="446" spans="1:35" hidden="1" x14ac:dyDescent="0.25">
      <c r="A446" s="1" t="s">
        <v>33</v>
      </c>
      <c r="B446" s="1" t="s">
        <v>34</v>
      </c>
      <c r="C446" s="2">
        <v>44834</v>
      </c>
      <c r="D446" s="42" t="str">
        <f t="shared" si="24"/>
        <v>2022</v>
      </c>
      <c r="E446" s="1" t="s">
        <v>73</v>
      </c>
      <c r="F446" s="1" t="s">
        <v>74</v>
      </c>
      <c r="G446" s="1" t="s">
        <v>37</v>
      </c>
      <c r="H446" s="1" t="s">
        <v>1255</v>
      </c>
      <c r="I446" s="1" t="s">
        <v>76</v>
      </c>
      <c r="J446" s="3">
        <v>36329</v>
      </c>
      <c r="K446" s="3">
        <v>0</v>
      </c>
      <c r="L446" s="3">
        <f t="shared" si="25"/>
        <v>36329</v>
      </c>
      <c r="M446" s="1" t="s">
        <v>40</v>
      </c>
      <c r="N446" s="88">
        <v>1143350819</v>
      </c>
      <c r="O446" s="1" t="s">
        <v>469</v>
      </c>
      <c r="P446" s="1" t="s">
        <v>79</v>
      </c>
      <c r="Q446" s="1" t="s">
        <v>80</v>
      </c>
      <c r="R446" s="1" t="s">
        <v>43</v>
      </c>
      <c r="S446" s="1" t="s">
        <v>43</v>
      </c>
      <c r="T446" s="3">
        <v>0</v>
      </c>
      <c r="U446" s="1" t="s">
        <v>44</v>
      </c>
      <c r="V446" s="1" t="s">
        <v>45</v>
      </c>
      <c r="W446" s="1" t="s">
        <v>1255</v>
      </c>
      <c r="X446" s="1" t="s">
        <v>46</v>
      </c>
      <c r="Y446" s="1" t="s">
        <v>975</v>
      </c>
      <c r="Z446" s="1" t="s">
        <v>1256</v>
      </c>
      <c r="AA446" s="1" t="s">
        <v>83</v>
      </c>
      <c r="AB446" s="1" t="s">
        <v>1230</v>
      </c>
      <c r="AC446" s="1" t="s">
        <v>51</v>
      </c>
      <c r="AD446" s="1" t="s">
        <v>1256</v>
      </c>
      <c r="AE446" s="1" t="s">
        <v>37</v>
      </c>
      <c r="AF446">
        <f t="shared" si="26"/>
        <v>2022</v>
      </c>
      <c r="AG446" t="str">
        <f t="shared" si="27"/>
        <v>sep</v>
      </c>
      <c r="AH446" t="str">
        <f>+VLOOKUP(N446,'[1]2. Ingreso de incapacidades'!$C$5:$O$6997,13,FALSE)</f>
        <v>SALUD TOTAL E.P.S.</v>
      </c>
      <c r="AI446" t="s">
        <v>2192</v>
      </c>
    </row>
    <row r="447" spans="1:35" hidden="1" x14ac:dyDescent="0.25">
      <c r="A447" s="1" t="s">
        <v>33</v>
      </c>
      <c r="B447" s="1" t="s">
        <v>34</v>
      </c>
      <c r="C447" s="2">
        <v>44834</v>
      </c>
      <c r="D447" s="42" t="str">
        <f t="shared" si="24"/>
        <v>2022</v>
      </c>
      <c r="E447" s="1" t="s">
        <v>73</v>
      </c>
      <c r="F447" s="1" t="s">
        <v>74</v>
      </c>
      <c r="G447" s="1" t="s">
        <v>37</v>
      </c>
      <c r="H447" s="1" t="s">
        <v>1255</v>
      </c>
      <c r="I447" s="1" t="s">
        <v>76</v>
      </c>
      <c r="J447" s="3">
        <v>37676</v>
      </c>
      <c r="K447" s="3">
        <v>0</v>
      </c>
      <c r="L447" s="3">
        <f t="shared" si="25"/>
        <v>37676</v>
      </c>
      <c r="M447" s="1" t="s">
        <v>40</v>
      </c>
      <c r="N447" s="88">
        <v>73167217</v>
      </c>
      <c r="O447" s="1" t="s">
        <v>798</v>
      </c>
      <c r="P447" s="1" t="s">
        <v>79</v>
      </c>
      <c r="Q447" s="1" t="s">
        <v>80</v>
      </c>
      <c r="R447" s="1" t="s">
        <v>43</v>
      </c>
      <c r="S447" s="1" t="s">
        <v>43</v>
      </c>
      <c r="T447" s="3">
        <v>0</v>
      </c>
      <c r="U447" s="1" t="s">
        <v>44</v>
      </c>
      <c r="V447" s="1" t="s">
        <v>45</v>
      </c>
      <c r="W447" s="1" t="s">
        <v>1255</v>
      </c>
      <c r="X447" s="1" t="s">
        <v>46</v>
      </c>
      <c r="Y447" s="1" t="s">
        <v>975</v>
      </c>
      <c r="Z447" s="1" t="s">
        <v>1256</v>
      </c>
      <c r="AA447" s="1" t="s">
        <v>83</v>
      </c>
      <c r="AB447" s="1" t="s">
        <v>1230</v>
      </c>
      <c r="AC447" s="1" t="s">
        <v>51</v>
      </c>
      <c r="AD447" s="1" t="s">
        <v>1256</v>
      </c>
      <c r="AE447" s="1" t="s">
        <v>37</v>
      </c>
      <c r="AF447">
        <f t="shared" si="26"/>
        <v>2022</v>
      </c>
      <c r="AG447" t="str">
        <f t="shared" si="27"/>
        <v>sep</v>
      </c>
      <c r="AH447" t="str">
        <f>+VLOOKUP(N447,'[1]2. Ingreso de incapacidades'!$C$5:$O$6997,13,FALSE)</f>
        <v>SALUD TOTAL E.P.S.</v>
      </c>
      <c r="AI447" t="s">
        <v>2192</v>
      </c>
    </row>
    <row r="448" spans="1:35" hidden="1" x14ac:dyDescent="0.25">
      <c r="A448" s="1" t="s">
        <v>33</v>
      </c>
      <c r="B448" s="1" t="s">
        <v>34</v>
      </c>
      <c r="C448" s="2">
        <v>44834</v>
      </c>
      <c r="D448" s="42" t="str">
        <f t="shared" si="24"/>
        <v>2022</v>
      </c>
      <c r="E448" s="1" t="s">
        <v>73</v>
      </c>
      <c r="F448" s="1" t="s">
        <v>74</v>
      </c>
      <c r="G448" s="1" t="s">
        <v>37</v>
      </c>
      <c r="H448" s="1" t="s">
        <v>1255</v>
      </c>
      <c r="I448" s="1" t="s">
        <v>76</v>
      </c>
      <c r="J448" s="3">
        <v>400000</v>
      </c>
      <c r="K448" s="3">
        <v>0</v>
      </c>
      <c r="L448" s="3">
        <f t="shared" si="25"/>
        <v>400000</v>
      </c>
      <c r="M448" s="1" t="s">
        <v>40</v>
      </c>
      <c r="N448" s="88">
        <v>73109356</v>
      </c>
      <c r="O448" s="1" t="s">
        <v>118</v>
      </c>
      <c r="P448" s="1" t="s">
        <v>79</v>
      </c>
      <c r="Q448" s="1" t="s">
        <v>80</v>
      </c>
      <c r="R448" s="1" t="s">
        <v>43</v>
      </c>
      <c r="S448" s="1" t="s">
        <v>43</v>
      </c>
      <c r="T448" s="3">
        <v>0</v>
      </c>
      <c r="U448" s="1" t="s">
        <v>44</v>
      </c>
      <c r="V448" s="1" t="s">
        <v>45</v>
      </c>
      <c r="W448" s="1" t="s">
        <v>1255</v>
      </c>
      <c r="X448" s="1" t="s">
        <v>46</v>
      </c>
      <c r="Y448" s="1" t="s">
        <v>975</v>
      </c>
      <c r="Z448" s="1" t="s">
        <v>1256</v>
      </c>
      <c r="AA448" s="1" t="s">
        <v>83</v>
      </c>
      <c r="AB448" s="1" t="s">
        <v>1230</v>
      </c>
      <c r="AC448" s="1" t="s">
        <v>51</v>
      </c>
      <c r="AD448" s="1" t="s">
        <v>1256</v>
      </c>
      <c r="AE448" s="1" t="s">
        <v>37</v>
      </c>
      <c r="AF448">
        <f t="shared" si="26"/>
        <v>2022</v>
      </c>
      <c r="AG448" t="str">
        <f t="shared" si="27"/>
        <v>sep</v>
      </c>
      <c r="AH448" t="str">
        <f>+VLOOKUP(N448,'[1]2. Ingreso de incapacidades'!$C$5:$O$6997,13,FALSE)</f>
        <v>SANITAS E.P.S</v>
      </c>
      <c r="AI448" t="s">
        <v>2193</v>
      </c>
    </row>
    <row r="449" spans="1:35" hidden="1" x14ac:dyDescent="0.25">
      <c r="A449" s="1" t="s">
        <v>33</v>
      </c>
      <c r="B449" s="1" t="s">
        <v>34</v>
      </c>
      <c r="C449" s="2">
        <v>44834</v>
      </c>
      <c r="D449" s="42" t="str">
        <f t="shared" si="24"/>
        <v>2022</v>
      </c>
      <c r="E449" s="1" t="s">
        <v>73</v>
      </c>
      <c r="F449" s="1" t="s">
        <v>74</v>
      </c>
      <c r="G449" s="1" t="s">
        <v>37</v>
      </c>
      <c r="H449" s="1" t="s">
        <v>1255</v>
      </c>
      <c r="I449" s="1" t="s">
        <v>76</v>
      </c>
      <c r="J449" s="3">
        <v>35588</v>
      </c>
      <c r="K449" s="3">
        <v>0</v>
      </c>
      <c r="L449" s="3">
        <f t="shared" si="25"/>
        <v>35588</v>
      </c>
      <c r="M449" s="1" t="s">
        <v>40</v>
      </c>
      <c r="N449" s="88">
        <v>73152933</v>
      </c>
      <c r="O449" s="1" t="s">
        <v>789</v>
      </c>
      <c r="P449" s="1" t="s">
        <v>79</v>
      </c>
      <c r="Q449" s="1" t="s">
        <v>80</v>
      </c>
      <c r="R449" s="1" t="s">
        <v>43</v>
      </c>
      <c r="S449" s="1" t="s">
        <v>43</v>
      </c>
      <c r="T449" s="3">
        <v>0</v>
      </c>
      <c r="U449" s="1" t="s">
        <v>44</v>
      </c>
      <c r="V449" s="1" t="s">
        <v>45</v>
      </c>
      <c r="W449" s="1" t="s">
        <v>1255</v>
      </c>
      <c r="X449" s="1" t="s">
        <v>46</v>
      </c>
      <c r="Y449" s="1" t="s">
        <v>975</v>
      </c>
      <c r="Z449" s="1" t="s">
        <v>1256</v>
      </c>
      <c r="AA449" s="1" t="s">
        <v>83</v>
      </c>
      <c r="AB449" s="1" t="s">
        <v>1230</v>
      </c>
      <c r="AC449" s="1" t="s">
        <v>51</v>
      </c>
      <c r="AD449" s="1" t="s">
        <v>1256</v>
      </c>
      <c r="AE449" s="1" t="s">
        <v>37</v>
      </c>
      <c r="AF449">
        <f t="shared" si="26"/>
        <v>2022</v>
      </c>
      <c r="AG449" t="str">
        <f t="shared" si="27"/>
        <v>sep</v>
      </c>
      <c r="AH449" t="str">
        <f>+VLOOKUP(N449,'[1]2. Ingreso de incapacidades'!$C$5:$O$6997,13,FALSE)</f>
        <v>SALUD TOTAL E.P.S.</v>
      </c>
      <c r="AI449" t="s">
        <v>2192</v>
      </c>
    </row>
    <row r="450" spans="1:35" hidden="1" x14ac:dyDescent="0.25">
      <c r="A450" s="1" t="s">
        <v>33</v>
      </c>
      <c r="B450" s="1" t="s">
        <v>34</v>
      </c>
      <c r="C450" s="2">
        <v>44834</v>
      </c>
      <c r="D450" s="42" t="str">
        <f t="shared" si="24"/>
        <v>2022</v>
      </c>
      <c r="E450" s="1" t="s">
        <v>73</v>
      </c>
      <c r="F450" s="1" t="s">
        <v>74</v>
      </c>
      <c r="G450" s="1" t="s">
        <v>37</v>
      </c>
      <c r="H450" s="1" t="s">
        <v>1255</v>
      </c>
      <c r="I450" s="1" t="s">
        <v>76</v>
      </c>
      <c r="J450" s="3">
        <v>110301</v>
      </c>
      <c r="K450" s="3">
        <v>0</v>
      </c>
      <c r="L450" s="3">
        <f t="shared" si="25"/>
        <v>110301</v>
      </c>
      <c r="M450" s="1" t="s">
        <v>40</v>
      </c>
      <c r="N450" s="88">
        <v>73570305</v>
      </c>
      <c r="O450" s="1" t="s">
        <v>122</v>
      </c>
      <c r="P450" s="1" t="s">
        <v>79</v>
      </c>
      <c r="Q450" s="1" t="s">
        <v>80</v>
      </c>
      <c r="R450" s="1" t="s">
        <v>43</v>
      </c>
      <c r="S450" s="1" t="s">
        <v>43</v>
      </c>
      <c r="T450" s="3">
        <v>0</v>
      </c>
      <c r="U450" s="1" t="s">
        <v>44</v>
      </c>
      <c r="V450" s="1" t="s">
        <v>45</v>
      </c>
      <c r="W450" s="1" t="s">
        <v>1255</v>
      </c>
      <c r="X450" s="1" t="s">
        <v>46</v>
      </c>
      <c r="Y450" s="1" t="s">
        <v>975</v>
      </c>
      <c r="Z450" s="1" t="s">
        <v>1256</v>
      </c>
      <c r="AA450" s="1" t="s">
        <v>83</v>
      </c>
      <c r="AB450" s="1" t="s">
        <v>1230</v>
      </c>
      <c r="AC450" s="1" t="s">
        <v>51</v>
      </c>
      <c r="AD450" s="1" t="s">
        <v>1256</v>
      </c>
      <c r="AE450" s="1" t="s">
        <v>37</v>
      </c>
      <c r="AF450">
        <f t="shared" si="26"/>
        <v>2022</v>
      </c>
      <c r="AG450" t="str">
        <f t="shared" si="27"/>
        <v>sep</v>
      </c>
      <c r="AH450" t="str">
        <f>+VLOOKUP(N450,'[1]2. Ingreso de incapacidades'!$C$5:$O$6997,13,FALSE)</f>
        <v>SANITAS E.P.S</v>
      </c>
      <c r="AI450" t="s">
        <v>2193</v>
      </c>
    </row>
    <row r="451" spans="1:35" hidden="1" x14ac:dyDescent="0.25">
      <c r="A451" s="1" t="s">
        <v>33</v>
      </c>
      <c r="B451" s="1" t="s">
        <v>34</v>
      </c>
      <c r="C451" s="2">
        <v>44834</v>
      </c>
      <c r="D451" s="42" t="str">
        <f t="shared" si="24"/>
        <v>2022</v>
      </c>
      <c r="E451" s="1" t="s">
        <v>73</v>
      </c>
      <c r="F451" s="1" t="s">
        <v>74</v>
      </c>
      <c r="G451" s="1" t="s">
        <v>37</v>
      </c>
      <c r="H451" s="1" t="s">
        <v>1255</v>
      </c>
      <c r="I451" s="1" t="s">
        <v>76</v>
      </c>
      <c r="J451" s="3">
        <v>35202</v>
      </c>
      <c r="K451" s="3">
        <v>0</v>
      </c>
      <c r="L451" s="3">
        <f t="shared" si="25"/>
        <v>35202</v>
      </c>
      <c r="M451" s="1" t="s">
        <v>40</v>
      </c>
      <c r="N451" s="88">
        <v>1047476501</v>
      </c>
      <c r="O451" s="1" t="s">
        <v>670</v>
      </c>
      <c r="P451" s="1" t="s">
        <v>79</v>
      </c>
      <c r="Q451" s="1" t="s">
        <v>80</v>
      </c>
      <c r="R451" s="1" t="s">
        <v>43</v>
      </c>
      <c r="S451" s="1" t="s">
        <v>43</v>
      </c>
      <c r="T451" s="3">
        <v>0</v>
      </c>
      <c r="U451" s="1" t="s">
        <v>44</v>
      </c>
      <c r="V451" s="1" t="s">
        <v>45</v>
      </c>
      <c r="W451" s="1" t="s">
        <v>1255</v>
      </c>
      <c r="X451" s="1" t="s">
        <v>46</v>
      </c>
      <c r="Y451" s="1" t="s">
        <v>975</v>
      </c>
      <c r="Z451" s="1" t="s">
        <v>1256</v>
      </c>
      <c r="AA451" s="1" t="s">
        <v>83</v>
      </c>
      <c r="AB451" s="1" t="s">
        <v>1230</v>
      </c>
      <c r="AC451" s="1" t="s">
        <v>51</v>
      </c>
      <c r="AD451" s="1" t="s">
        <v>1256</v>
      </c>
      <c r="AE451" s="1" t="s">
        <v>37</v>
      </c>
      <c r="AF451">
        <f t="shared" si="26"/>
        <v>2022</v>
      </c>
      <c r="AG451" t="str">
        <f t="shared" si="27"/>
        <v>sep</v>
      </c>
      <c r="AH451" t="str">
        <f>+VLOOKUP(N451,'[1]2. Ingreso de incapacidades'!$C$5:$O$6997,13,FALSE)</f>
        <v>EPS MUTUAL SER</v>
      </c>
      <c r="AI451" t="s">
        <v>2195</v>
      </c>
    </row>
    <row r="452" spans="1:35" hidden="1" x14ac:dyDescent="0.25">
      <c r="A452" s="1" t="s">
        <v>33</v>
      </c>
      <c r="B452" s="1" t="s">
        <v>34</v>
      </c>
      <c r="C452" s="2">
        <v>44834</v>
      </c>
      <c r="D452" s="42" t="str">
        <f t="shared" si="24"/>
        <v>2022</v>
      </c>
      <c r="E452" s="1" t="s">
        <v>73</v>
      </c>
      <c r="F452" s="1" t="s">
        <v>74</v>
      </c>
      <c r="G452" s="1" t="s">
        <v>37</v>
      </c>
      <c r="H452" s="1" t="s">
        <v>1255</v>
      </c>
      <c r="I452" s="1" t="s">
        <v>76</v>
      </c>
      <c r="J452" s="3">
        <v>166667</v>
      </c>
      <c r="K452" s="3">
        <v>0</v>
      </c>
      <c r="L452" s="3">
        <f t="shared" si="25"/>
        <v>166667</v>
      </c>
      <c r="M452" s="1" t="s">
        <v>40</v>
      </c>
      <c r="N452" s="88">
        <v>1047486552</v>
      </c>
      <c r="O452" s="1" t="s">
        <v>672</v>
      </c>
      <c r="P452" s="1" t="s">
        <v>79</v>
      </c>
      <c r="Q452" s="1" t="s">
        <v>80</v>
      </c>
      <c r="R452" s="1" t="s">
        <v>43</v>
      </c>
      <c r="S452" s="1" t="s">
        <v>43</v>
      </c>
      <c r="T452" s="3">
        <v>0</v>
      </c>
      <c r="U452" s="1" t="s">
        <v>44</v>
      </c>
      <c r="V452" s="1" t="s">
        <v>45</v>
      </c>
      <c r="W452" s="1" t="s">
        <v>1255</v>
      </c>
      <c r="X452" s="1" t="s">
        <v>46</v>
      </c>
      <c r="Y452" s="1" t="s">
        <v>975</v>
      </c>
      <c r="Z452" s="1" t="s">
        <v>1256</v>
      </c>
      <c r="AA452" s="1" t="s">
        <v>83</v>
      </c>
      <c r="AB452" s="1" t="s">
        <v>1230</v>
      </c>
      <c r="AC452" s="1" t="s">
        <v>51</v>
      </c>
      <c r="AD452" s="1" t="s">
        <v>1256</v>
      </c>
      <c r="AE452" s="1" t="s">
        <v>37</v>
      </c>
      <c r="AF452">
        <f t="shared" si="26"/>
        <v>2022</v>
      </c>
      <c r="AG452" t="str">
        <f t="shared" si="27"/>
        <v>sep</v>
      </c>
      <c r="AH452" t="str">
        <f>+VLOOKUP(N452,'[1]2. Ingreso de incapacidades'!$C$5:$O$6997,13,FALSE)</f>
        <v>EPS MUTUAL SER</v>
      </c>
      <c r="AI452" t="s">
        <v>2195</v>
      </c>
    </row>
    <row r="453" spans="1:35" hidden="1" x14ac:dyDescent="0.25">
      <c r="A453" s="1" t="s">
        <v>33</v>
      </c>
      <c r="B453" s="1" t="s">
        <v>34</v>
      </c>
      <c r="C453" s="2">
        <v>44834</v>
      </c>
      <c r="D453" s="42" t="str">
        <f t="shared" si="24"/>
        <v>2022</v>
      </c>
      <c r="E453" s="1" t="s">
        <v>73</v>
      </c>
      <c r="F453" s="1" t="s">
        <v>74</v>
      </c>
      <c r="G453" s="1" t="s">
        <v>37</v>
      </c>
      <c r="H453" s="1" t="s">
        <v>1255</v>
      </c>
      <c r="I453" s="1" t="s">
        <v>76</v>
      </c>
      <c r="J453" s="3">
        <v>33334</v>
      </c>
      <c r="K453" s="3">
        <v>0</v>
      </c>
      <c r="L453" s="3">
        <f t="shared" si="25"/>
        <v>33334</v>
      </c>
      <c r="M453" s="1" t="s">
        <v>40</v>
      </c>
      <c r="N453" s="88">
        <v>30873721</v>
      </c>
      <c r="O453" s="1" t="s">
        <v>126</v>
      </c>
      <c r="P453" s="1" t="s">
        <v>79</v>
      </c>
      <c r="Q453" s="1" t="s">
        <v>80</v>
      </c>
      <c r="R453" s="1" t="s">
        <v>43</v>
      </c>
      <c r="S453" s="1" t="s">
        <v>43</v>
      </c>
      <c r="T453" s="3">
        <v>0</v>
      </c>
      <c r="U453" s="1" t="s">
        <v>44</v>
      </c>
      <c r="V453" s="1" t="s">
        <v>45</v>
      </c>
      <c r="W453" s="1" t="s">
        <v>1255</v>
      </c>
      <c r="X453" s="1" t="s">
        <v>46</v>
      </c>
      <c r="Y453" s="1" t="s">
        <v>975</v>
      </c>
      <c r="Z453" s="1" t="s">
        <v>1256</v>
      </c>
      <c r="AA453" s="1" t="s">
        <v>83</v>
      </c>
      <c r="AB453" s="1" t="s">
        <v>1230</v>
      </c>
      <c r="AC453" s="1" t="s">
        <v>51</v>
      </c>
      <c r="AD453" s="1" t="s">
        <v>1256</v>
      </c>
      <c r="AE453" s="1" t="s">
        <v>37</v>
      </c>
      <c r="AF453">
        <f t="shared" si="26"/>
        <v>2022</v>
      </c>
      <c r="AG453" t="str">
        <f t="shared" si="27"/>
        <v>sep</v>
      </c>
      <c r="AH453" t="str">
        <f>+VLOOKUP(N453,'[1]2. Ingreso de incapacidades'!$C$5:$O$6997,13,FALSE)</f>
        <v>FAMISANAR E.P.S</v>
      </c>
      <c r="AI453" t="s">
        <v>2196</v>
      </c>
    </row>
    <row r="454" spans="1:35" hidden="1" x14ac:dyDescent="0.25">
      <c r="A454" s="1" t="s">
        <v>33</v>
      </c>
      <c r="B454" s="1" t="s">
        <v>34</v>
      </c>
      <c r="C454" s="2">
        <v>44834</v>
      </c>
      <c r="D454" s="42" t="str">
        <f t="shared" si="24"/>
        <v>2022</v>
      </c>
      <c r="E454" s="1" t="s">
        <v>73</v>
      </c>
      <c r="F454" s="1" t="s">
        <v>74</v>
      </c>
      <c r="G454" s="1" t="s">
        <v>37</v>
      </c>
      <c r="H454" s="1" t="s">
        <v>1255</v>
      </c>
      <c r="I454" s="1" t="s">
        <v>76</v>
      </c>
      <c r="J454" s="3">
        <v>34523</v>
      </c>
      <c r="K454" s="3">
        <v>0</v>
      </c>
      <c r="L454" s="3">
        <f t="shared" si="25"/>
        <v>34523</v>
      </c>
      <c r="M454" s="1" t="s">
        <v>40</v>
      </c>
      <c r="N454" s="88">
        <v>9291042</v>
      </c>
      <c r="O454" s="1" t="s">
        <v>570</v>
      </c>
      <c r="P454" s="1" t="s">
        <v>79</v>
      </c>
      <c r="Q454" s="1" t="s">
        <v>80</v>
      </c>
      <c r="R454" s="1" t="s">
        <v>43</v>
      </c>
      <c r="S454" s="1" t="s">
        <v>43</v>
      </c>
      <c r="T454" s="3">
        <v>0</v>
      </c>
      <c r="U454" s="1" t="s">
        <v>44</v>
      </c>
      <c r="V454" s="1" t="s">
        <v>45</v>
      </c>
      <c r="W454" s="1" t="s">
        <v>1255</v>
      </c>
      <c r="X454" s="1" t="s">
        <v>46</v>
      </c>
      <c r="Y454" s="1" t="s">
        <v>975</v>
      </c>
      <c r="Z454" s="1" t="s">
        <v>1256</v>
      </c>
      <c r="AA454" s="1" t="s">
        <v>83</v>
      </c>
      <c r="AB454" s="1" t="s">
        <v>1230</v>
      </c>
      <c r="AC454" s="1" t="s">
        <v>51</v>
      </c>
      <c r="AD454" s="1" t="s">
        <v>1256</v>
      </c>
      <c r="AE454" s="1" t="s">
        <v>37</v>
      </c>
      <c r="AF454">
        <f t="shared" si="26"/>
        <v>2022</v>
      </c>
      <c r="AG454" t="str">
        <f t="shared" si="27"/>
        <v>sep</v>
      </c>
      <c r="AH454" t="str">
        <f>+VLOOKUP(N454,'[1]2. Ingreso de incapacidades'!$C$5:$O$6997,13,FALSE)</f>
        <v>FAMISANAR E.P.S</v>
      </c>
      <c r="AI454" t="s">
        <v>2196</v>
      </c>
    </row>
    <row r="455" spans="1:35" hidden="1" x14ac:dyDescent="0.25">
      <c r="A455" s="1" t="s">
        <v>33</v>
      </c>
      <c r="B455" s="1" t="s">
        <v>34</v>
      </c>
      <c r="C455" s="2">
        <v>44834</v>
      </c>
      <c r="D455" s="42" t="str">
        <f t="shared" ref="D455:D518" si="28">TEXT(C455,"yyyy")</f>
        <v>2022</v>
      </c>
      <c r="E455" s="1" t="s">
        <v>73</v>
      </c>
      <c r="F455" s="1" t="s">
        <v>74</v>
      </c>
      <c r="G455" s="1" t="s">
        <v>37</v>
      </c>
      <c r="H455" s="1" t="s">
        <v>1255</v>
      </c>
      <c r="I455" s="1" t="s">
        <v>76</v>
      </c>
      <c r="J455" s="3">
        <v>37017</v>
      </c>
      <c r="K455" s="3">
        <v>0</v>
      </c>
      <c r="L455" s="3">
        <f t="shared" ref="L455:L518" si="29">+J455-K455</f>
        <v>37017</v>
      </c>
      <c r="M455" s="1" t="s">
        <v>40</v>
      </c>
      <c r="N455" s="88">
        <v>73167244</v>
      </c>
      <c r="O455" s="1" t="s">
        <v>586</v>
      </c>
      <c r="P455" s="1" t="s">
        <v>79</v>
      </c>
      <c r="Q455" s="1" t="s">
        <v>80</v>
      </c>
      <c r="R455" s="1" t="s">
        <v>43</v>
      </c>
      <c r="S455" s="1" t="s">
        <v>43</v>
      </c>
      <c r="T455" s="3">
        <v>0</v>
      </c>
      <c r="U455" s="1" t="s">
        <v>44</v>
      </c>
      <c r="V455" s="1" t="s">
        <v>45</v>
      </c>
      <c r="W455" s="1" t="s">
        <v>1255</v>
      </c>
      <c r="X455" s="1" t="s">
        <v>46</v>
      </c>
      <c r="Y455" s="1" t="s">
        <v>975</v>
      </c>
      <c r="Z455" s="1" t="s">
        <v>1256</v>
      </c>
      <c r="AA455" s="1" t="s">
        <v>83</v>
      </c>
      <c r="AB455" s="1" t="s">
        <v>1230</v>
      </c>
      <c r="AC455" s="1" t="s">
        <v>51</v>
      </c>
      <c r="AD455" s="1" t="s">
        <v>1256</v>
      </c>
      <c r="AE455" s="1" t="s">
        <v>37</v>
      </c>
      <c r="AF455">
        <f t="shared" ref="AF455:AF518" si="30">YEAR(C455)</f>
        <v>2022</v>
      </c>
      <c r="AG455" t="str">
        <f t="shared" ref="AG455:AG518" si="31">TEXT(C455,"mmm")</f>
        <v>sep</v>
      </c>
      <c r="AH455" t="str">
        <f>+VLOOKUP(N455,'[1]2. Ingreso de incapacidades'!$C$5:$O$6997,13,FALSE)</f>
        <v>SALUD TOTAL E.P.S.</v>
      </c>
      <c r="AI455" t="s">
        <v>2192</v>
      </c>
    </row>
    <row r="456" spans="1:35" hidden="1" x14ac:dyDescent="0.25">
      <c r="A456" s="1" t="s">
        <v>33</v>
      </c>
      <c r="B456" s="1" t="s">
        <v>34</v>
      </c>
      <c r="C456" s="2">
        <v>44834</v>
      </c>
      <c r="D456" s="42" t="str">
        <f t="shared" si="28"/>
        <v>2022</v>
      </c>
      <c r="E456" s="1" t="s">
        <v>73</v>
      </c>
      <c r="F456" s="1" t="s">
        <v>74</v>
      </c>
      <c r="G456" s="1" t="s">
        <v>37</v>
      </c>
      <c r="H456" s="1" t="s">
        <v>1255</v>
      </c>
      <c r="I456" s="1" t="s">
        <v>76</v>
      </c>
      <c r="J456" s="3">
        <v>211199</v>
      </c>
      <c r="K456" s="3">
        <v>0</v>
      </c>
      <c r="L456" s="3">
        <f t="shared" si="29"/>
        <v>211199</v>
      </c>
      <c r="M456" s="1" t="s">
        <v>40</v>
      </c>
      <c r="N456" s="88">
        <v>1047476501</v>
      </c>
      <c r="O456" s="1" t="s">
        <v>670</v>
      </c>
      <c r="P456" s="1" t="s">
        <v>79</v>
      </c>
      <c r="Q456" s="1" t="s">
        <v>80</v>
      </c>
      <c r="R456" s="1" t="s">
        <v>43</v>
      </c>
      <c r="S456" s="1" t="s">
        <v>43</v>
      </c>
      <c r="T456" s="3">
        <v>0</v>
      </c>
      <c r="U456" s="1" t="s">
        <v>44</v>
      </c>
      <c r="V456" s="1" t="s">
        <v>45</v>
      </c>
      <c r="W456" s="1" t="s">
        <v>1255</v>
      </c>
      <c r="X456" s="1" t="s">
        <v>46</v>
      </c>
      <c r="Y456" s="1" t="s">
        <v>975</v>
      </c>
      <c r="Z456" s="1" t="s">
        <v>1256</v>
      </c>
      <c r="AA456" s="1" t="s">
        <v>83</v>
      </c>
      <c r="AB456" s="1" t="s">
        <v>1230</v>
      </c>
      <c r="AC456" s="1" t="s">
        <v>51</v>
      </c>
      <c r="AD456" s="1" t="s">
        <v>1256</v>
      </c>
      <c r="AE456" s="1" t="s">
        <v>37</v>
      </c>
      <c r="AF456">
        <f t="shared" si="30"/>
        <v>2022</v>
      </c>
      <c r="AG456" t="str">
        <f t="shared" si="31"/>
        <v>sep</v>
      </c>
      <c r="AH456" t="str">
        <f>+VLOOKUP(N456,'[1]2. Ingreso de incapacidades'!$C$5:$O$6997,13,FALSE)</f>
        <v>EPS MUTUAL SER</v>
      </c>
      <c r="AI456" t="s">
        <v>2195</v>
      </c>
    </row>
    <row r="457" spans="1:35" hidden="1" x14ac:dyDescent="0.25">
      <c r="A457" s="1" t="s">
        <v>33</v>
      </c>
      <c r="B457" s="1" t="s">
        <v>34</v>
      </c>
      <c r="C457" s="2">
        <v>44840</v>
      </c>
      <c r="D457" s="42" t="str">
        <f t="shared" si="28"/>
        <v>2022</v>
      </c>
      <c r="E457" s="1" t="s">
        <v>35</v>
      </c>
      <c r="F457" s="1" t="s">
        <v>36</v>
      </c>
      <c r="G457" s="1" t="s">
        <v>37</v>
      </c>
      <c r="H457" s="1" t="s">
        <v>1258</v>
      </c>
      <c r="I457" s="1" t="s">
        <v>1259</v>
      </c>
      <c r="J457" s="3">
        <v>0</v>
      </c>
      <c r="K457" s="3">
        <v>33333</v>
      </c>
      <c r="L457" s="3">
        <f t="shared" si="29"/>
        <v>-33333</v>
      </c>
      <c r="M457" s="1" t="s">
        <v>40</v>
      </c>
      <c r="N457" s="88">
        <v>800130907</v>
      </c>
      <c r="O457" s="1" t="s">
        <v>42</v>
      </c>
      <c r="P457" s="1" t="s">
        <v>37</v>
      </c>
      <c r="Q457" s="1" t="s">
        <v>43</v>
      </c>
      <c r="R457" s="1" t="s">
        <v>43</v>
      </c>
      <c r="S457" s="1" t="s">
        <v>43</v>
      </c>
      <c r="T457" s="3">
        <v>0</v>
      </c>
      <c r="U457" s="1" t="s">
        <v>44</v>
      </c>
      <c r="V457" s="1" t="s">
        <v>45</v>
      </c>
      <c r="W457" s="1" t="s">
        <v>1258</v>
      </c>
      <c r="X457" s="1" t="s">
        <v>46</v>
      </c>
      <c r="Y457" s="1" t="s">
        <v>47</v>
      </c>
      <c r="Z457" s="1" t="s">
        <v>1260</v>
      </c>
      <c r="AA457" s="1" t="s">
        <v>49</v>
      </c>
      <c r="AB457" s="1" t="s">
        <v>918</v>
      </c>
      <c r="AC457" s="1" t="s">
        <v>51</v>
      </c>
      <c r="AD457" s="1" t="s">
        <v>1260</v>
      </c>
      <c r="AE457" s="1" t="s">
        <v>37</v>
      </c>
      <c r="AF457">
        <f t="shared" si="30"/>
        <v>2022</v>
      </c>
      <c r="AG457" t="str">
        <f t="shared" si="31"/>
        <v>oct</v>
      </c>
      <c r="AH457" t="e">
        <f>+VLOOKUP(N457,'[1]2. Ingreso de incapacidades'!$C$5:$O$6997,13,FALSE)</f>
        <v>#N/A</v>
      </c>
      <c r="AI457" t="e">
        <v>#N/A</v>
      </c>
    </row>
    <row r="458" spans="1:35" hidden="1" x14ac:dyDescent="0.25">
      <c r="A458" s="1" t="s">
        <v>33</v>
      </c>
      <c r="B458" s="1" t="s">
        <v>34</v>
      </c>
      <c r="C458" s="2">
        <v>44840</v>
      </c>
      <c r="D458" s="42" t="str">
        <f t="shared" si="28"/>
        <v>2022</v>
      </c>
      <c r="E458" s="1" t="s">
        <v>35</v>
      </c>
      <c r="F458" s="1" t="s">
        <v>36</v>
      </c>
      <c r="G458" s="1" t="s">
        <v>37</v>
      </c>
      <c r="H458" s="1" t="s">
        <v>1261</v>
      </c>
      <c r="I458" s="1" t="s">
        <v>1262</v>
      </c>
      <c r="J458" s="3">
        <v>0</v>
      </c>
      <c r="K458" s="3">
        <v>133333</v>
      </c>
      <c r="L458" s="3">
        <f t="shared" si="29"/>
        <v>-133333</v>
      </c>
      <c r="M458" s="1" t="s">
        <v>40</v>
      </c>
      <c r="N458" s="88">
        <v>800251440</v>
      </c>
      <c r="O458" s="1" t="s">
        <v>55</v>
      </c>
      <c r="P458" s="1" t="s">
        <v>37</v>
      </c>
      <c r="Q458" s="1" t="s">
        <v>43</v>
      </c>
      <c r="R458" s="1" t="s">
        <v>43</v>
      </c>
      <c r="S458" s="1" t="s">
        <v>43</v>
      </c>
      <c r="T458" s="3">
        <v>0</v>
      </c>
      <c r="U458" s="1" t="s">
        <v>44</v>
      </c>
      <c r="V458" s="1" t="s">
        <v>45</v>
      </c>
      <c r="W458" s="1" t="s">
        <v>1261</v>
      </c>
      <c r="X458" s="1" t="s">
        <v>46</v>
      </c>
      <c r="Y458" s="1" t="s">
        <v>47</v>
      </c>
      <c r="Z458" s="1" t="s">
        <v>1263</v>
      </c>
      <c r="AA458" s="1" t="s">
        <v>49</v>
      </c>
      <c r="AB458" s="1" t="s">
        <v>918</v>
      </c>
      <c r="AC458" s="1" t="s">
        <v>51</v>
      </c>
      <c r="AD458" s="1" t="s">
        <v>1263</v>
      </c>
      <c r="AE458" s="1" t="s">
        <v>37</v>
      </c>
      <c r="AF458">
        <f t="shared" si="30"/>
        <v>2022</v>
      </c>
      <c r="AG458" t="str">
        <f t="shared" si="31"/>
        <v>oct</v>
      </c>
      <c r="AH458" t="e">
        <f>+VLOOKUP(N458,'[1]2. Ingreso de incapacidades'!$C$5:$O$6997,13,FALSE)</f>
        <v>#N/A</v>
      </c>
      <c r="AI458" t="e">
        <v>#N/A</v>
      </c>
    </row>
    <row r="459" spans="1:35" hidden="1" x14ac:dyDescent="0.25">
      <c r="A459" s="1" t="s">
        <v>33</v>
      </c>
      <c r="B459" s="1" t="s">
        <v>34</v>
      </c>
      <c r="C459" s="2">
        <v>44841</v>
      </c>
      <c r="D459" s="42" t="str">
        <f t="shared" si="28"/>
        <v>2022</v>
      </c>
      <c r="E459" s="1" t="s">
        <v>35</v>
      </c>
      <c r="F459" s="1" t="s">
        <v>36</v>
      </c>
      <c r="G459" s="1" t="s">
        <v>37</v>
      </c>
      <c r="H459" s="1" t="s">
        <v>1264</v>
      </c>
      <c r="I459" s="1" t="s">
        <v>1265</v>
      </c>
      <c r="J459" s="3">
        <v>0</v>
      </c>
      <c r="K459" s="3">
        <v>270539</v>
      </c>
      <c r="L459" s="3">
        <f t="shared" si="29"/>
        <v>-270539</v>
      </c>
      <c r="M459" s="1" t="s">
        <v>40</v>
      </c>
      <c r="N459" s="88">
        <v>900156264</v>
      </c>
      <c r="O459" s="1" t="s">
        <v>68</v>
      </c>
      <c r="P459" s="1" t="s">
        <v>37</v>
      </c>
      <c r="Q459" s="1" t="s">
        <v>43</v>
      </c>
      <c r="R459" s="1" t="s">
        <v>43</v>
      </c>
      <c r="S459" s="1" t="s">
        <v>43</v>
      </c>
      <c r="T459" s="3">
        <v>0</v>
      </c>
      <c r="U459" s="1" t="s">
        <v>44</v>
      </c>
      <c r="V459" s="1" t="s">
        <v>45</v>
      </c>
      <c r="W459" s="1" t="s">
        <v>1264</v>
      </c>
      <c r="X459" s="1" t="s">
        <v>46</v>
      </c>
      <c r="Y459" s="1" t="s">
        <v>47</v>
      </c>
      <c r="Z459" s="1" t="s">
        <v>1266</v>
      </c>
      <c r="AA459" s="1" t="s">
        <v>49</v>
      </c>
      <c r="AB459" s="1" t="s">
        <v>918</v>
      </c>
      <c r="AC459" s="1" t="s">
        <v>51</v>
      </c>
      <c r="AD459" s="1" t="s">
        <v>1266</v>
      </c>
      <c r="AE459" s="1" t="s">
        <v>37</v>
      </c>
      <c r="AF459">
        <f t="shared" si="30"/>
        <v>2022</v>
      </c>
      <c r="AG459" t="str">
        <f t="shared" si="31"/>
        <v>oct</v>
      </c>
      <c r="AH459" t="e">
        <f>+VLOOKUP(N459,'[1]2. Ingreso de incapacidades'!$C$5:$O$6997,13,FALSE)</f>
        <v>#N/A</v>
      </c>
      <c r="AI459" t="e">
        <v>#N/A</v>
      </c>
    </row>
    <row r="460" spans="1:35" hidden="1" x14ac:dyDescent="0.25">
      <c r="A460" s="1" t="s">
        <v>33</v>
      </c>
      <c r="B460" s="1" t="s">
        <v>34</v>
      </c>
      <c r="C460" s="2">
        <v>44845</v>
      </c>
      <c r="D460" s="42" t="str">
        <f t="shared" si="28"/>
        <v>2022</v>
      </c>
      <c r="E460" s="1" t="s">
        <v>35</v>
      </c>
      <c r="F460" s="1" t="s">
        <v>36</v>
      </c>
      <c r="G460" s="1" t="s">
        <v>37</v>
      </c>
      <c r="H460" s="1" t="s">
        <v>1267</v>
      </c>
      <c r="I460" s="1" t="s">
        <v>1268</v>
      </c>
      <c r="J460" s="3">
        <v>0</v>
      </c>
      <c r="K460" s="3">
        <v>41199</v>
      </c>
      <c r="L460" s="3">
        <f t="shared" si="29"/>
        <v>-41199</v>
      </c>
      <c r="M460" s="1" t="s">
        <v>40</v>
      </c>
      <c r="N460" s="88">
        <v>900226715</v>
      </c>
      <c r="O460" s="1" t="s">
        <v>341</v>
      </c>
      <c r="P460" s="1" t="s">
        <v>37</v>
      </c>
      <c r="Q460" s="1" t="s">
        <v>43</v>
      </c>
      <c r="R460" s="1" t="s">
        <v>43</v>
      </c>
      <c r="S460" s="1" t="s">
        <v>43</v>
      </c>
      <c r="T460" s="3">
        <v>0</v>
      </c>
      <c r="U460" s="1" t="s">
        <v>44</v>
      </c>
      <c r="V460" s="1" t="s">
        <v>45</v>
      </c>
      <c r="W460" s="1" t="s">
        <v>1267</v>
      </c>
      <c r="X460" s="1" t="s">
        <v>46</v>
      </c>
      <c r="Y460" s="1" t="s">
        <v>47</v>
      </c>
      <c r="Z460" s="1" t="s">
        <v>1269</v>
      </c>
      <c r="AA460" s="1" t="s">
        <v>49</v>
      </c>
      <c r="AB460" s="1" t="s">
        <v>918</v>
      </c>
      <c r="AC460" s="1" t="s">
        <v>51</v>
      </c>
      <c r="AD460" s="1" t="s">
        <v>1269</v>
      </c>
      <c r="AE460" s="1" t="s">
        <v>37</v>
      </c>
      <c r="AF460">
        <f t="shared" si="30"/>
        <v>2022</v>
      </c>
      <c r="AG460" t="str">
        <f t="shared" si="31"/>
        <v>oct</v>
      </c>
      <c r="AH460" t="e">
        <f>+VLOOKUP(N460,'[1]2. Ingreso de incapacidades'!$C$5:$O$6997,13,FALSE)</f>
        <v>#N/A</v>
      </c>
      <c r="AI460" t="e">
        <v>#N/A</v>
      </c>
    </row>
    <row r="461" spans="1:35" hidden="1" x14ac:dyDescent="0.25">
      <c r="A461" s="1" t="s">
        <v>33</v>
      </c>
      <c r="B461" s="1" t="s">
        <v>34</v>
      </c>
      <c r="C461" s="2">
        <v>44846</v>
      </c>
      <c r="D461" s="42" t="str">
        <f t="shared" si="28"/>
        <v>2022</v>
      </c>
      <c r="E461" s="1" t="s">
        <v>35</v>
      </c>
      <c r="F461" s="1" t="s">
        <v>36</v>
      </c>
      <c r="G461" s="1" t="s">
        <v>37</v>
      </c>
      <c r="H461" s="1" t="s">
        <v>1270</v>
      </c>
      <c r="I461" s="1" t="s">
        <v>1271</v>
      </c>
      <c r="J461" s="3">
        <v>0</v>
      </c>
      <c r="K461" s="3">
        <v>901593</v>
      </c>
      <c r="L461" s="3">
        <f t="shared" si="29"/>
        <v>-901593</v>
      </c>
      <c r="M461" s="1" t="s">
        <v>40</v>
      </c>
      <c r="N461" s="88">
        <v>800130907</v>
      </c>
      <c r="O461" s="1" t="s">
        <v>42</v>
      </c>
      <c r="P461" s="1" t="s">
        <v>37</v>
      </c>
      <c r="Q461" s="1" t="s">
        <v>43</v>
      </c>
      <c r="R461" s="1" t="s">
        <v>43</v>
      </c>
      <c r="S461" s="1" t="s">
        <v>43</v>
      </c>
      <c r="T461" s="3">
        <v>0</v>
      </c>
      <c r="U461" s="1" t="s">
        <v>44</v>
      </c>
      <c r="V461" s="1" t="s">
        <v>45</v>
      </c>
      <c r="W461" s="1" t="s">
        <v>1270</v>
      </c>
      <c r="X461" s="1" t="s">
        <v>46</v>
      </c>
      <c r="Y461" s="1" t="s">
        <v>47</v>
      </c>
      <c r="Z461" s="1" t="s">
        <v>1272</v>
      </c>
      <c r="AA461" s="1" t="s">
        <v>49</v>
      </c>
      <c r="AB461" s="1" t="s">
        <v>918</v>
      </c>
      <c r="AC461" s="1" t="s">
        <v>51</v>
      </c>
      <c r="AD461" s="1" t="s">
        <v>1272</v>
      </c>
      <c r="AE461" s="1" t="s">
        <v>37</v>
      </c>
      <c r="AF461">
        <f t="shared" si="30"/>
        <v>2022</v>
      </c>
      <c r="AG461" t="str">
        <f t="shared" si="31"/>
        <v>oct</v>
      </c>
      <c r="AH461" t="e">
        <f>+VLOOKUP(N461,'[1]2. Ingreso de incapacidades'!$C$5:$O$6997,13,FALSE)</f>
        <v>#N/A</v>
      </c>
      <c r="AI461" t="e">
        <v>#N/A</v>
      </c>
    </row>
    <row r="462" spans="1:35" hidden="1" x14ac:dyDescent="0.25">
      <c r="A462" s="1" t="s">
        <v>33</v>
      </c>
      <c r="B462" s="1" t="s">
        <v>34</v>
      </c>
      <c r="C462" s="2">
        <v>44848</v>
      </c>
      <c r="D462" s="42" t="str">
        <f t="shared" si="28"/>
        <v>2022</v>
      </c>
      <c r="E462" s="1" t="s">
        <v>35</v>
      </c>
      <c r="F462" s="1" t="s">
        <v>36</v>
      </c>
      <c r="G462" s="1" t="s">
        <v>37</v>
      </c>
      <c r="H462" s="1" t="s">
        <v>1273</v>
      </c>
      <c r="I462" s="1" t="s">
        <v>1274</v>
      </c>
      <c r="J462" s="3">
        <v>0</v>
      </c>
      <c r="K462" s="3">
        <v>169139</v>
      </c>
      <c r="L462" s="3">
        <f t="shared" si="29"/>
        <v>-169139</v>
      </c>
      <c r="M462" s="1" t="s">
        <v>40</v>
      </c>
      <c r="N462" s="88">
        <v>900156264</v>
      </c>
      <c r="O462" s="1" t="s">
        <v>68</v>
      </c>
      <c r="P462" s="1" t="s">
        <v>37</v>
      </c>
      <c r="Q462" s="1" t="s">
        <v>43</v>
      </c>
      <c r="R462" s="1" t="s">
        <v>43</v>
      </c>
      <c r="S462" s="1" t="s">
        <v>43</v>
      </c>
      <c r="T462" s="3">
        <v>0</v>
      </c>
      <c r="U462" s="1" t="s">
        <v>44</v>
      </c>
      <c r="V462" s="1" t="s">
        <v>45</v>
      </c>
      <c r="W462" s="1" t="s">
        <v>1273</v>
      </c>
      <c r="X462" s="1" t="s">
        <v>46</v>
      </c>
      <c r="Y462" s="1" t="s">
        <v>47</v>
      </c>
      <c r="Z462" s="1" t="s">
        <v>1275</v>
      </c>
      <c r="AA462" s="1" t="s">
        <v>49</v>
      </c>
      <c r="AB462" s="1" t="s">
        <v>918</v>
      </c>
      <c r="AC462" s="1" t="s">
        <v>51</v>
      </c>
      <c r="AD462" s="1" t="s">
        <v>1275</v>
      </c>
      <c r="AE462" s="1" t="s">
        <v>37</v>
      </c>
      <c r="AF462">
        <f t="shared" si="30"/>
        <v>2022</v>
      </c>
      <c r="AG462" t="str">
        <f t="shared" si="31"/>
        <v>oct</v>
      </c>
      <c r="AH462" t="e">
        <f>+VLOOKUP(N462,'[1]2. Ingreso de incapacidades'!$C$5:$O$6997,13,FALSE)</f>
        <v>#N/A</v>
      </c>
      <c r="AI462" t="e">
        <v>#N/A</v>
      </c>
    </row>
    <row r="463" spans="1:35" hidden="1" x14ac:dyDescent="0.25">
      <c r="A463" s="1" t="s">
        <v>33</v>
      </c>
      <c r="B463" s="1" t="s">
        <v>34</v>
      </c>
      <c r="C463" s="2">
        <v>44853</v>
      </c>
      <c r="D463" s="42" t="str">
        <f t="shared" si="28"/>
        <v>2022</v>
      </c>
      <c r="E463" s="1" t="s">
        <v>35</v>
      </c>
      <c r="F463" s="1" t="s">
        <v>36</v>
      </c>
      <c r="G463" s="1" t="s">
        <v>37</v>
      </c>
      <c r="H463" s="1" t="s">
        <v>1276</v>
      </c>
      <c r="I463" s="1" t="s">
        <v>1277</v>
      </c>
      <c r="J463" s="3">
        <v>0</v>
      </c>
      <c r="K463" s="3">
        <v>40434</v>
      </c>
      <c r="L463" s="3">
        <f t="shared" si="29"/>
        <v>-40434</v>
      </c>
      <c r="M463" s="1" t="s">
        <v>40</v>
      </c>
      <c r="N463" s="88">
        <v>900226715</v>
      </c>
      <c r="O463" s="1" t="s">
        <v>341</v>
      </c>
      <c r="P463" s="1" t="s">
        <v>37</v>
      </c>
      <c r="Q463" s="1" t="s">
        <v>43</v>
      </c>
      <c r="R463" s="1" t="s">
        <v>43</v>
      </c>
      <c r="S463" s="1" t="s">
        <v>43</v>
      </c>
      <c r="T463" s="3">
        <v>0</v>
      </c>
      <c r="U463" s="1" t="s">
        <v>44</v>
      </c>
      <c r="V463" s="1" t="s">
        <v>45</v>
      </c>
      <c r="W463" s="1" t="s">
        <v>1276</v>
      </c>
      <c r="X463" s="1" t="s">
        <v>46</v>
      </c>
      <c r="Y463" s="1" t="s">
        <v>47</v>
      </c>
      <c r="Z463" s="1" t="s">
        <v>1278</v>
      </c>
      <c r="AA463" s="1" t="s">
        <v>49</v>
      </c>
      <c r="AB463" s="1" t="s">
        <v>918</v>
      </c>
      <c r="AC463" s="1" t="s">
        <v>51</v>
      </c>
      <c r="AD463" s="1" t="s">
        <v>1278</v>
      </c>
      <c r="AE463" s="1" t="s">
        <v>37</v>
      </c>
      <c r="AF463">
        <f t="shared" si="30"/>
        <v>2022</v>
      </c>
      <c r="AG463" t="str">
        <f t="shared" si="31"/>
        <v>oct</v>
      </c>
      <c r="AH463" t="e">
        <f>+VLOOKUP(N463,'[1]2. Ingreso de incapacidades'!$C$5:$O$6997,13,FALSE)</f>
        <v>#N/A</v>
      </c>
      <c r="AI463" t="e">
        <v>#N/A</v>
      </c>
    </row>
    <row r="464" spans="1:35" hidden="1" x14ac:dyDescent="0.25">
      <c r="A464" s="1" t="s">
        <v>33</v>
      </c>
      <c r="B464" s="1" t="s">
        <v>34</v>
      </c>
      <c r="C464" s="2">
        <v>44854</v>
      </c>
      <c r="D464" s="42" t="str">
        <f t="shared" si="28"/>
        <v>2022</v>
      </c>
      <c r="E464" s="1" t="s">
        <v>35</v>
      </c>
      <c r="F464" s="1" t="s">
        <v>36</v>
      </c>
      <c r="G464" s="1" t="s">
        <v>37</v>
      </c>
      <c r="H464" s="1" t="s">
        <v>1279</v>
      </c>
      <c r="I464" s="1" t="s">
        <v>1280</v>
      </c>
      <c r="J464" s="3">
        <v>0</v>
      </c>
      <c r="K464" s="3">
        <v>33333</v>
      </c>
      <c r="L464" s="3">
        <f t="shared" si="29"/>
        <v>-33333</v>
      </c>
      <c r="M464" s="1" t="s">
        <v>40</v>
      </c>
      <c r="N464" s="88">
        <v>800130907</v>
      </c>
      <c r="O464" s="1" t="s">
        <v>42</v>
      </c>
      <c r="P464" s="1" t="s">
        <v>37</v>
      </c>
      <c r="Q464" s="1" t="s">
        <v>43</v>
      </c>
      <c r="R464" s="1" t="s">
        <v>43</v>
      </c>
      <c r="S464" s="1" t="s">
        <v>43</v>
      </c>
      <c r="T464" s="3">
        <v>0</v>
      </c>
      <c r="U464" s="1" t="s">
        <v>44</v>
      </c>
      <c r="V464" s="1" t="s">
        <v>45</v>
      </c>
      <c r="W464" s="1" t="s">
        <v>1279</v>
      </c>
      <c r="X464" s="1" t="s">
        <v>46</v>
      </c>
      <c r="Y464" s="1" t="s">
        <v>47</v>
      </c>
      <c r="Z464" s="1" t="s">
        <v>1281</v>
      </c>
      <c r="AA464" s="1" t="s">
        <v>49</v>
      </c>
      <c r="AB464" s="1" t="s">
        <v>918</v>
      </c>
      <c r="AC464" s="1" t="s">
        <v>51</v>
      </c>
      <c r="AD464" s="1" t="s">
        <v>1281</v>
      </c>
      <c r="AE464" s="1" t="s">
        <v>37</v>
      </c>
      <c r="AF464">
        <f t="shared" si="30"/>
        <v>2022</v>
      </c>
      <c r="AG464" t="str">
        <f t="shared" si="31"/>
        <v>oct</v>
      </c>
      <c r="AH464" t="e">
        <f>+VLOOKUP(N464,'[1]2. Ingreso de incapacidades'!$C$5:$O$6997,13,FALSE)</f>
        <v>#N/A</v>
      </c>
      <c r="AI464" t="e">
        <v>#N/A</v>
      </c>
    </row>
    <row r="465" spans="1:35" hidden="1" x14ac:dyDescent="0.25">
      <c r="A465" s="1" t="s">
        <v>33</v>
      </c>
      <c r="B465" s="1" t="s">
        <v>34</v>
      </c>
      <c r="C465" s="2">
        <v>44858</v>
      </c>
      <c r="D465" s="42" t="str">
        <f t="shared" si="28"/>
        <v>2022</v>
      </c>
      <c r="E465" s="1" t="s">
        <v>35</v>
      </c>
      <c r="F465" s="1" t="s">
        <v>36</v>
      </c>
      <c r="G465" s="1" t="s">
        <v>37</v>
      </c>
      <c r="H465" s="1" t="s">
        <v>1282</v>
      </c>
      <c r="I465" s="1" t="s">
        <v>1283</v>
      </c>
      <c r="J465" s="3">
        <v>0</v>
      </c>
      <c r="K465" s="3">
        <v>214775</v>
      </c>
      <c r="L465" s="3">
        <f t="shared" si="29"/>
        <v>-214775</v>
      </c>
      <c r="M465" s="1" t="s">
        <v>40</v>
      </c>
      <c r="N465" s="88">
        <v>800251440</v>
      </c>
      <c r="O465" s="1" t="s">
        <v>55</v>
      </c>
      <c r="P465" s="1" t="s">
        <v>37</v>
      </c>
      <c r="Q465" s="1" t="s">
        <v>43</v>
      </c>
      <c r="R465" s="1" t="s">
        <v>43</v>
      </c>
      <c r="S465" s="1" t="s">
        <v>43</v>
      </c>
      <c r="T465" s="3">
        <v>0</v>
      </c>
      <c r="U465" s="1" t="s">
        <v>44</v>
      </c>
      <c r="V465" s="1" t="s">
        <v>45</v>
      </c>
      <c r="W465" s="1" t="s">
        <v>1282</v>
      </c>
      <c r="X465" s="1" t="s">
        <v>46</v>
      </c>
      <c r="Y465" s="1" t="s">
        <v>47</v>
      </c>
      <c r="Z465" s="1" t="s">
        <v>1284</v>
      </c>
      <c r="AA465" s="1" t="s">
        <v>49</v>
      </c>
      <c r="AB465" s="1" t="s">
        <v>918</v>
      </c>
      <c r="AC465" s="1" t="s">
        <v>51</v>
      </c>
      <c r="AD465" s="1" t="s">
        <v>1284</v>
      </c>
      <c r="AE465" s="1" t="s">
        <v>37</v>
      </c>
      <c r="AF465">
        <f t="shared" si="30"/>
        <v>2022</v>
      </c>
      <c r="AG465" t="str">
        <f t="shared" si="31"/>
        <v>oct</v>
      </c>
      <c r="AH465" t="e">
        <f>+VLOOKUP(N465,'[1]2. Ingreso de incapacidades'!$C$5:$O$6997,13,FALSE)</f>
        <v>#N/A</v>
      </c>
      <c r="AI465" t="e">
        <v>#N/A</v>
      </c>
    </row>
    <row r="466" spans="1:35" hidden="1" x14ac:dyDescent="0.25">
      <c r="A466" s="1" t="s">
        <v>33</v>
      </c>
      <c r="B466" s="1" t="s">
        <v>34</v>
      </c>
      <c r="C466" s="2">
        <v>44861</v>
      </c>
      <c r="D466" s="42" t="str">
        <f t="shared" si="28"/>
        <v>2022</v>
      </c>
      <c r="E466" s="1" t="s">
        <v>35</v>
      </c>
      <c r="F466" s="1" t="s">
        <v>36</v>
      </c>
      <c r="G466" s="1" t="s">
        <v>37</v>
      </c>
      <c r="H466" s="1" t="s">
        <v>1285</v>
      </c>
      <c r="I466" s="1" t="s">
        <v>1286</v>
      </c>
      <c r="J466" s="3">
        <v>0</v>
      </c>
      <c r="K466" s="3">
        <v>139328</v>
      </c>
      <c r="L466" s="3">
        <f t="shared" si="29"/>
        <v>-139328</v>
      </c>
      <c r="M466" s="1" t="s">
        <v>40</v>
      </c>
      <c r="N466" s="88">
        <v>900226715</v>
      </c>
      <c r="O466" s="1" t="s">
        <v>341</v>
      </c>
      <c r="P466" s="1" t="s">
        <v>37</v>
      </c>
      <c r="Q466" s="1" t="s">
        <v>43</v>
      </c>
      <c r="R466" s="1" t="s">
        <v>43</v>
      </c>
      <c r="S466" s="1" t="s">
        <v>43</v>
      </c>
      <c r="T466" s="3">
        <v>0</v>
      </c>
      <c r="U466" s="1" t="s">
        <v>44</v>
      </c>
      <c r="V466" s="1" t="s">
        <v>45</v>
      </c>
      <c r="W466" s="1" t="s">
        <v>1285</v>
      </c>
      <c r="X466" s="1" t="s">
        <v>46</v>
      </c>
      <c r="Y466" s="1" t="s">
        <v>47</v>
      </c>
      <c r="Z466" s="1" t="s">
        <v>1287</v>
      </c>
      <c r="AA466" s="1" t="s">
        <v>49</v>
      </c>
      <c r="AB466" s="1" t="s">
        <v>918</v>
      </c>
      <c r="AC466" s="1" t="s">
        <v>51</v>
      </c>
      <c r="AD466" s="1" t="s">
        <v>1287</v>
      </c>
      <c r="AE466" s="1" t="s">
        <v>37</v>
      </c>
      <c r="AF466">
        <f t="shared" si="30"/>
        <v>2022</v>
      </c>
      <c r="AG466" t="str">
        <f t="shared" si="31"/>
        <v>oct</v>
      </c>
      <c r="AH466" t="e">
        <f>+VLOOKUP(N466,'[1]2. Ingreso de incapacidades'!$C$5:$O$6997,13,FALSE)</f>
        <v>#N/A</v>
      </c>
      <c r="AI466" t="e">
        <v>#N/A</v>
      </c>
    </row>
    <row r="467" spans="1:35" hidden="1" x14ac:dyDescent="0.25">
      <c r="A467" s="1" t="s">
        <v>33</v>
      </c>
      <c r="B467" s="1" t="s">
        <v>34</v>
      </c>
      <c r="C467" s="2">
        <v>44862</v>
      </c>
      <c r="D467" s="42" t="str">
        <f t="shared" si="28"/>
        <v>2022</v>
      </c>
      <c r="E467" s="1" t="s">
        <v>35</v>
      </c>
      <c r="F467" s="1" t="s">
        <v>36</v>
      </c>
      <c r="G467" s="1" t="s">
        <v>37</v>
      </c>
      <c r="H467" s="1" t="s">
        <v>1288</v>
      </c>
      <c r="I467" s="1" t="s">
        <v>1289</v>
      </c>
      <c r="J467" s="3">
        <v>0</v>
      </c>
      <c r="K467" s="3">
        <v>552762</v>
      </c>
      <c r="L467" s="3">
        <f t="shared" si="29"/>
        <v>-552762</v>
      </c>
      <c r="M467" s="1" t="s">
        <v>40</v>
      </c>
      <c r="N467" s="88">
        <v>800130907</v>
      </c>
      <c r="O467" s="1" t="s">
        <v>42</v>
      </c>
      <c r="P467" s="1" t="s">
        <v>37</v>
      </c>
      <c r="Q467" s="1" t="s">
        <v>43</v>
      </c>
      <c r="R467" s="1" t="s">
        <v>43</v>
      </c>
      <c r="S467" s="1" t="s">
        <v>43</v>
      </c>
      <c r="T467" s="3">
        <v>0</v>
      </c>
      <c r="U467" s="1" t="s">
        <v>44</v>
      </c>
      <c r="V467" s="1" t="s">
        <v>45</v>
      </c>
      <c r="W467" s="1" t="s">
        <v>1288</v>
      </c>
      <c r="X467" s="1" t="s">
        <v>46</v>
      </c>
      <c r="Y467" s="1" t="s">
        <v>47</v>
      </c>
      <c r="Z467" s="1" t="s">
        <v>1290</v>
      </c>
      <c r="AA467" s="1" t="s">
        <v>49</v>
      </c>
      <c r="AB467" s="1" t="s">
        <v>918</v>
      </c>
      <c r="AC467" s="1" t="s">
        <v>51</v>
      </c>
      <c r="AD467" s="1" t="s">
        <v>1290</v>
      </c>
      <c r="AE467" s="1" t="s">
        <v>37</v>
      </c>
      <c r="AF467">
        <f t="shared" si="30"/>
        <v>2022</v>
      </c>
      <c r="AG467" t="str">
        <f t="shared" si="31"/>
        <v>oct</v>
      </c>
      <c r="AH467" t="e">
        <f>+VLOOKUP(N467,'[1]2. Ingreso de incapacidades'!$C$5:$O$6997,13,FALSE)</f>
        <v>#N/A</v>
      </c>
      <c r="AI467" t="e">
        <v>#N/A</v>
      </c>
    </row>
    <row r="468" spans="1:35" hidden="1" x14ac:dyDescent="0.25">
      <c r="A468" s="1" t="s">
        <v>33</v>
      </c>
      <c r="B468" s="1" t="s">
        <v>34</v>
      </c>
      <c r="C468" s="2">
        <v>44862</v>
      </c>
      <c r="D468" s="42" t="str">
        <f t="shared" si="28"/>
        <v>2022</v>
      </c>
      <c r="E468" s="1" t="s">
        <v>35</v>
      </c>
      <c r="F468" s="1" t="s">
        <v>36</v>
      </c>
      <c r="G468" s="1" t="s">
        <v>37</v>
      </c>
      <c r="H468" s="1" t="s">
        <v>1291</v>
      </c>
      <c r="I468" s="1" t="s">
        <v>1292</v>
      </c>
      <c r="J468" s="3">
        <v>0</v>
      </c>
      <c r="K468" s="3">
        <v>66910</v>
      </c>
      <c r="L468" s="3">
        <f t="shared" si="29"/>
        <v>-66910</v>
      </c>
      <c r="M468" s="1" t="s">
        <v>40</v>
      </c>
      <c r="N468" s="88">
        <v>800130907</v>
      </c>
      <c r="O468" s="1" t="s">
        <v>42</v>
      </c>
      <c r="P468" s="1" t="s">
        <v>37</v>
      </c>
      <c r="Q468" s="1" t="s">
        <v>43</v>
      </c>
      <c r="R468" s="1" t="s">
        <v>43</v>
      </c>
      <c r="S468" s="1" t="s">
        <v>43</v>
      </c>
      <c r="T468" s="3">
        <v>0</v>
      </c>
      <c r="U468" s="1" t="s">
        <v>44</v>
      </c>
      <c r="V468" s="1" t="s">
        <v>45</v>
      </c>
      <c r="W468" s="1" t="s">
        <v>1291</v>
      </c>
      <c r="X468" s="1" t="s">
        <v>46</v>
      </c>
      <c r="Y468" s="1" t="s">
        <v>47</v>
      </c>
      <c r="Z468" s="1" t="s">
        <v>1293</v>
      </c>
      <c r="AA468" s="1" t="s">
        <v>49</v>
      </c>
      <c r="AB468" s="1" t="s">
        <v>918</v>
      </c>
      <c r="AC468" s="1" t="s">
        <v>51</v>
      </c>
      <c r="AD468" s="1" t="s">
        <v>1293</v>
      </c>
      <c r="AE468" s="1" t="s">
        <v>37</v>
      </c>
      <c r="AF468">
        <f t="shared" si="30"/>
        <v>2022</v>
      </c>
      <c r="AG468" t="str">
        <f t="shared" si="31"/>
        <v>oct</v>
      </c>
      <c r="AH468" t="e">
        <f>+VLOOKUP(N468,'[1]2. Ingreso de incapacidades'!$C$5:$O$6997,13,FALSE)</f>
        <v>#N/A</v>
      </c>
      <c r="AI468" t="e">
        <v>#N/A</v>
      </c>
    </row>
    <row r="469" spans="1:35" hidden="1" x14ac:dyDescent="0.25">
      <c r="A469" s="1" t="s">
        <v>33</v>
      </c>
      <c r="B469" s="1" t="s">
        <v>34</v>
      </c>
      <c r="C469" s="2">
        <v>44865</v>
      </c>
      <c r="D469" s="42" t="str">
        <f t="shared" si="28"/>
        <v>2022</v>
      </c>
      <c r="E469" s="1" t="s">
        <v>73</v>
      </c>
      <c r="F469" s="1" t="s">
        <v>74</v>
      </c>
      <c r="G469" s="1" t="s">
        <v>37</v>
      </c>
      <c r="H469" s="1" t="s">
        <v>1294</v>
      </c>
      <c r="I469" s="1" t="s">
        <v>76</v>
      </c>
      <c r="J469" s="3">
        <v>33334</v>
      </c>
      <c r="K469" s="3">
        <v>0</v>
      </c>
      <c r="L469" s="3">
        <f t="shared" si="29"/>
        <v>33334</v>
      </c>
      <c r="M469" s="1" t="s">
        <v>40</v>
      </c>
      <c r="N469" s="88">
        <v>800130907</v>
      </c>
      <c r="O469" s="1" t="s">
        <v>42</v>
      </c>
      <c r="P469" s="1" t="s">
        <v>89</v>
      </c>
      <c r="Q469" s="1" t="s">
        <v>90</v>
      </c>
      <c r="R469" s="1" t="s">
        <v>43</v>
      </c>
      <c r="S469" s="1" t="s">
        <v>43</v>
      </c>
      <c r="T469" s="3">
        <v>0</v>
      </c>
      <c r="U469" s="1" t="s">
        <v>44</v>
      </c>
      <c r="V469" s="1" t="s">
        <v>45</v>
      </c>
      <c r="W469" s="1" t="s">
        <v>1294</v>
      </c>
      <c r="X469" s="1" t="s">
        <v>46</v>
      </c>
      <c r="Y469" s="1" t="s">
        <v>975</v>
      </c>
      <c r="Z469" s="1" t="s">
        <v>1295</v>
      </c>
      <c r="AA469" s="1" t="s">
        <v>83</v>
      </c>
      <c r="AB469" s="1" t="s">
        <v>1230</v>
      </c>
      <c r="AC469" s="1" t="s">
        <v>51</v>
      </c>
      <c r="AD469" s="1" t="s">
        <v>1295</v>
      </c>
      <c r="AE469" s="1" t="s">
        <v>37</v>
      </c>
      <c r="AF469">
        <f t="shared" si="30"/>
        <v>2022</v>
      </c>
      <c r="AG469" t="str">
        <f t="shared" si="31"/>
        <v>oct</v>
      </c>
      <c r="AH469" t="e">
        <f>+VLOOKUP(N469,'[1]2. Ingreso de incapacidades'!$C$5:$O$6997,13,FALSE)</f>
        <v>#N/A</v>
      </c>
      <c r="AI469" t="e">
        <v>#N/A</v>
      </c>
    </row>
    <row r="470" spans="1:35" hidden="1" x14ac:dyDescent="0.25">
      <c r="A470" s="1" t="s">
        <v>33</v>
      </c>
      <c r="B470" s="1" t="s">
        <v>34</v>
      </c>
      <c r="C470" s="2">
        <v>44865</v>
      </c>
      <c r="D470" s="42" t="str">
        <f t="shared" si="28"/>
        <v>2022</v>
      </c>
      <c r="E470" s="1" t="s">
        <v>73</v>
      </c>
      <c r="F470" s="1" t="s">
        <v>74</v>
      </c>
      <c r="G470" s="1" t="s">
        <v>37</v>
      </c>
      <c r="H470" s="1" t="s">
        <v>1294</v>
      </c>
      <c r="I470" s="1" t="s">
        <v>76</v>
      </c>
      <c r="J470" s="3">
        <v>66667</v>
      </c>
      <c r="K470" s="3">
        <v>0</v>
      </c>
      <c r="L470" s="3">
        <f t="shared" si="29"/>
        <v>66667</v>
      </c>
      <c r="M470" s="1" t="s">
        <v>40</v>
      </c>
      <c r="N470" s="88">
        <v>800130907</v>
      </c>
      <c r="O470" s="1" t="s">
        <v>42</v>
      </c>
      <c r="P470" s="1" t="s">
        <v>295</v>
      </c>
      <c r="Q470" s="1" t="s">
        <v>296</v>
      </c>
      <c r="R470" s="1" t="s">
        <v>43</v>
      </c>
      <c r="S470" s="1" t="s">
        <v>43</v>
      </c>
      <c r="T470" s="3">
        <v>0</v>
      </c>
      <c r="U470" s="1" t="s">
        <v>44</v>
      </c>
      <c r="V470" s="1" t="s">
        <v>45</v>
      </c>
      <c r="W470" s="1" t="s">
        <v>1294</v>
      </c>
      <c r="X470" s="1" t="s">
        <v>46</v>
      </c>
      <c r="Y470" s="1" t="s">
        <v>975</v>
      </c>
      <c r="Z470" s="1" t="s">
        <v>1295</v>
      </c>
      <c r="AA470" s="1" t="s">
        <v>83</v>
      </c>
      <c r="AB470" s="1" t="s">
        <v>1230</v>
      </c>
      <c r="AC470" s="1" t="s">
        <v>51</v>
      </c>
      <c r="AD470" s="1" t="s">
        <v>1295</v>
      </c>
      <c r="AE470" s="1" t="s">
        <v>37</v>
      </c>
      <c r="AF470">
        <f t="shared" si="30"/>
        <v>2022</v>
      </c>
      <c r="AG470" t="str">
        <f t="shared" si="31"/>
        <v>oct</v>
      </c>
      <c r="AH470" t="e">
        <f>+VLOOKUP(N470,'[1]2. Ingreso de incapacidades'!$C$5:$O$6997,13,FALSE)</f>
        <v>#N/A</v>
      </c>
      <c r="AI470" t="e">
        <v>#N/A</v>
      </c>
    </row>
    <row r="471" spans="1:35" hidden="1" x14ac:dyDescent="0.25">
      <c r="A471" s="1" t="s">
        <v>33</v>
      </c>
      <c r="B471" s="1" t="s">
        <v>34</v>
      </c>
      <c r="C471" s="2">
        <v>44865</v>
      </c>
      <c r="D471" s="42" t="str">
        <f t="shared" si="28"/>
        <v>2022</v>
      </c>
      <c r="E471" s="1" t="s">
        <v>73</v>
      </c>
      <c r="F471" s="1" t="s">
        <v>74</v>
      </c>
      <c r="G471" s="1" t="s">
        <v>37</v>
      </c>
      <c r="H471" s="1" t="s">
        <v>1294</v>
      </c>
      <c r="I471" s="1" t="s">
        <v>76</v>
      </c>
      <c r="J471" s="3">
        <v>33334</v>
      </c>
      <c r="K471" s="3">
        <v>0</v>
      </c>
      <c r="L471" s="3">
        <f t="shared" si="29"/>
        <v>33334</v>
      </c>
      <c r="M471" s="1" t="s">
        <v>40</v>
      </c>
      <c r="N471" s="88">
        <v>800130907</v>
      </c>
      <c r="O471" s="1" t="s">
        <v>42</v>
      </c>
      <c r="P471" s="1" t="s">
        <v>295</v>
      </c>
      <c r="Q471" s="1" t="s">
        <v>296</v>
      </c>
      <c r="R471" s="1" t="s">
        <v>43</v>
      </c>
      <c r="S471" s="1" t="s">
        <v>43</v>
      </c>
      <c r="T471" s="3">
        <v>0</v>
      </c>
      <c r="U471" s="1" t="s">
        <v>44</v>
      </c>
      <c r="V471" s="1" t="s">
        <v>45</v>
      </c>
      <c r="W471" s="1" t="s">
        <v>1294</v>
      </c>
      <c r="X471" s="1" t="s">
        <v>46</v>
      </c>
      <c r="Y471" s="1" t="s">
        <v>975</v>
      </c>
      <c r="Z471" s="1" t="s">
        <v>1295</v>
      </c>
      <c r="AA471" s="1" t="s">
        <v>83</v>
      </c>
      <c r="AB471" s="1" t="s">
        <v>1230</v>
      </c>
      <c r="AC471" s="1" t="s">
        <v>51</v>
      </c>
      <c r="AD471" s="1" t="s">
        <v>1295</v>
      </c>
      <c r="AE471" s="1" t="s">
        <v>37</v>
      </c>
      <c r="AF471">
        <f t="shared" si="30"/>
        <v>2022</v>
      </c>
      <c r="AG471" t="str">
        <f t="shared" si="31"/>
        <v>oct</v>
      </c>
      <c r="AH471" t="e">
        <f>+VLOOKUP(N471,'[1]2. Ingreso de incapacidades'!$C$5:$O$6997,13,FALSE)</f>
        <v>#N/A</v>
      </c>
      <c r="AI471" t="e">
        <v>#N/A</v>
      </c>
    </row>
    <row r="472" spans="1:35" hidden="1" x14ac:dyDescent="0.25">
      <c r="A472" s="1" t="s">
        <v>33</v>
      </c>
      <c r="B472" s="1" t="s">
        <v>34</v>
      </c>
      <c r="C472" s="2">
        <v>44865</v>
      </c>
      <c r="D472" s="42" t="str">
        <f t="shared" si="28"/>
        <v>2022</v>
      </c>
      <c r="E472" s="1" t="s">
        <v>73</v>
      </c>
      <c r="F472" s="1" t="s">
        <v>74</v>
      </c>
      <c r="G472" s="1" t="s">
        <v>37</v>
      </c>
      <c r="H472" s="1" t="s">
        <v>1294</v>
      </c>
      <c r="I472" s="1" t="s">
        <v>76</v>
      </c>
      <c r="J472" s="3">
        <v>133334</v>
      </c>
      <c r="K472" s="3">
        <v>0</v>
      </c>
      <c r="L472" s="3">
        <f t="shared" si="29"/>
        <v>133334</v>
      </c>
      <c r="M472" s="1" t="s">
        <v>40</v>
      </c>
      <c r="N472" s="88">
        <v>800088702</v>
      </c>
      <c r="O472" s="1" t="s">
        <v>63</v>
      </c>
      <c r="P472" s="1" t="s">
        <v>79</v>
      </c>
      <c r="Q472" s="1" t="s">
        <v>80</v>
      </c>
      <c r="R472" s="1" t="s">
        <v>43</v>
      </c>
      <c r="S472" s="1" t="s">
        <v>43</v>
      </c>
      <c r="T472" s="3">
        <v>0</v>
      </c>
      <c r="U472" s="1" t="s">
        <v>44</v>
      </c>
      <c r="V472" s="1" t="s">
        <v>45</v>
      </c>
      <c r="W472" s="1" t="s">
        <v>1294</v>
      </c>
      <c r="X472" s="1" t="s">
        <v>46</v>
      </c>
      <c r="Y472" s="1" t="s">
        <v>975</v>
      </c>
      <c r="Z472" s="1" t="s">
        <v>1295</v>
      </c>
      <c r="AA472" s="1" t="s">
        <v>83</v>
      </c>
      <c r="AB472" s="1" t="s">
        <v>1230</v>
      </c>
      <c r="AC472" s="1" t="s">
        <v>51</v>
      </c>
      <c r="AD472" s="1" t="s">
        <v>1295</v>
      </c>
      <c r="AE472" s="1" t="s">
        <v>37</v>
      </c>
      <c r="AF472">
        <f t="shared" si="30"/>
        <v>2022</v>
      </c>
      <c r="AG472" t="str">
        <f t="shared" si="31"/>
        <v>oct</v>
      </c>
      <c r="AH472" t="e">
        <f>+VLOOKUP(N472,'[1]2. Ingreso de incapacidades'!$C$5:$O$6997,13,FALSE)</f>
        <v>#N/A</v>
      </c>
      <c r="AI472" t="e">
        <v>#N/A</v>
      </c>
    </row>
    <row r="473" spans="1:35" hidden="1" x14ac:dyDescent="0.25">
      <c r="A473" s="1" t="s">
        <v>33</v>
      </c>
      <c r="B473" s="1" t="s">
        <v>34</v>
      </c>
      <c r="C473" s="2">
        <v>44865</v>
      </c>
      <c r="D473" s="42" t="str">
        <f t="shared" si="28"/>
        <v>2022</v>
      </c>
      <c r="E473" s="1" t="s">
        <v>73</v>
      </c>
      <c r="F473" s="1" t="s">
        <v>74</v>
      </c>
      <c r="G473" s="1" t="s">
        <v>37</v>
      </c>
      <c r="H473" s="1" t="s">
        <v>1294</v>
      </c>
      <c r="I473" s="1" t="s">
        <v>76</v>
      </c>
      <c r="J473" s="3">
        <v>33334</v>
      </c>
      <c r="K473" s="3">
        <v>0</v>
      </c>
      <c r="L473" s="3">
        <f t="shared" si="29"/>
        <v>33334</v>
      </c>
      <c r="M473" s="1" t="s">
        <v>40</v>
      </c>
      <c r="N473" s="88">
        <v>800130907</v>
      </c>
      <c r="O473" s="1" t="s">
        <v>42</v>
      </c>
      <c r="P473" s="1" t="s">
        <v>79</v>
      </c>
      <c r="Q473" s="1" t="s">
        <v>80</v>
      </c>
      <c r="R473" s="1" t="s">
        <v>43</v>
      </c>
      <c r="S473" s="1" t="s">
        <v>43</v>
      </c>
      <c r="T473" s="3">
        <v>0</v>
      </c>
      <c r="U473" s="1" t="s">
        <v>44</v>
      </c>
      <c r="V473" s="1" t="s">
        <v>45</v>
      </c>
      <c r="W473" s="1" t="s">
        <v>1294</v>
      </c>
      <c r="X473" s="1" t="s">
        <v>46</v>
      </c>
      <c r="Y473" s="1" t="s">
        <v>975</v>
      </c>
      <c r="Z473" s="1" t="s">
        <v>1295</v>
      </c>
      <c r="AA473" s="1" t="s">
        <v>83</v>
      </c>
      <c r="AB473" s="1" t="s">
        <v>1230</v>
      </c>
      <c r="AC473" s="1" t="s">
        <v>51</v>
      </c>
      <c r="AD473" s="1" t="s">
        <v>1295</v>
      </c>
      <c r="AE473" s="1" t="s">
        <v>37</v>
      </c>
      <c r="AF473">
        <f t="shared" si="30"/>
        <v>2022</v>
      </c>
      <c r="AG473" t="str">
        <f t="shared" si="31"/>
        <v>oct</v>
      </c>
      <c r="AH473" t="e">
        <f>+VLOOKUP(N473,'[1]2. Ingreso de incapacidades'!$C$5:$O$6997,13,FALSE)</f>
        <v>#N/A</v>
      </c>
      <c r="AI473" t="e">
        <v>#N/A</v>
      </c>
    </row>
    <row r="474" spans="1:35" hidden="1" x14ac:dyDescent="0.25">
      <c r="A474" s="1" t="s">
        <v>33</v>
      </c>
      <c r="B474" s="1" t="s">
        <v>34</v>
      </c>
      <c r="C474" s="2">
        <v>44865</v>
      </c>
      <c r="D474" s="42" t="str">
        <f t="shared" si="28"/>
        <v>2022</v>
      </c>
      <c r="E474" s="1" t="s">
        <v>73</v>
      </c>
      <c r="F474" s="1" t="s">
        <v>74</v>
      </c>
      <c r="G474" s="1" t="s">
        <v>37</v>
      </c>
      <c r="H474" s="1" t="s">
        <v>1294</v>
      </c>
      <c r="I474" s="1" t="s">
        <v>76</v>
      </c>
      <c r="J474" s="3">
        <v>33705</v>
      </c>
      <c r="K474" s="3">
        <v>0</v>
      </c>
      <c r="L474" s="3">
        <f t="shared" si="29"/>
        <v>33705</v>
      </c>
      <c r="M474" s="1" t="s">
        <v>40</v>
      </c>
      <c r="N474" s="88">
        <v>800130907</v>
      </c>
      <c r="O474" s="1" t="s">
        <v>42</v>
      </c>
      <c r="P474" s="1" t="s">
        <v>79</v>
      </c>
      <c r="Q474" s="1" t="s">
        <v>80</v>
      </c>
      <c r="R474" s="1" t="s">
        <v>43</v>
      </c>
      <c r="S474" s="1" t="s">
        <v>43</v>
      </c>
      <c r="T474" s="3">
        <v>0</v>
      </c>
      <c r="U474" s="1" t="s">
        <v>44</v>
      </c>
      <c r="V474" s="1" t="s">
        <v>45</v>
      </c>
      <c r="W474" s="1" t="s">
        <v>1294</v>
      </c>
      <c r="X474" s="1" t="s">
        <v>46</v>
      </c>
      <c r="Y474" s="1" t="s">
        <v>975</v>
      </c>
      <c r="Z474" s="1" t="s">
        <v>1295</v>
      </c>
      <c r="AA474" s="1" t="s">
        <v>83</v>
      </c>
      <c r="AB474" s="1" t="s">
        <v>1230</v>
      </c>
      <c r="AC474" s="1" t="s">
        <v>51</v>
      </c>
      <c r="AD474" s="1" t="s">
        <v>1295</v>
      </c>
      <c r="AE474" s="1" t="s">
        <v>37</v>
      </c>
      <c r="AF474">
        <f t="shared" si="30"/>
        <v>2022</v>
      </c>
      <c r="AG474" t="str">
        <f t="shared" si="31"/>
        <v>oct</v>
      </c>
      <c r="AH474" t="e">
        <f>+VLOOKUP(N474,'[1]2. Ingreso de incapacidades'!$C$5:$O$6997,13,FALSE)</f>
        <v>#N/A</v>
      </c>
      <c r="AI474" t="e">
        <v>#N/A</v>
      </c>
    </row>
    <row r="475" spans="1:35" hidden="1" x14ac:dyDescent="0.25">
      <c r="A475" s="1" t="s">
        <v>33</v>
      </c>
      <c r="B475" s="1" t="s">
        <v>34</v>
      </c>
      <c r="C475" s="2">
        <v>44865</v>
      </c>
      <c r="D475" s="42" t="str">
        <f t="shared" si="28"/>
        <v>2022</v>
      </c>
      <c r="E475" s="1" t="s">
        <v>73</v>
      </c>
      <c r="F475" s="1" t="s">
        <v>74</v>
      </c>
      <c r="G475" s="1" t="s">
        <v>37</v>
      </c>
      <c r="H475" s="1" t="s">
        <v>1294</v>
      </c>
      <c r="I475" s="1" t="s">
        <v>76</v>
      </c>
      <c r="J475" s="3">
        <v>333334</v>
      </c>
      <c r="K475" s="3">
        <v>0</v>
      </c>
      <c r="L475" s="3">
        <f t="shared" si="29"/>
        <v>333334</v>
      </c>
      <c r="M475" s="1" t="s">
        <v>40</v>
      </c>
      <c r="N475" s="88">
        <v>800251440</v>
      </c>
      <c r="O475" s="1" t="s">
        <v>55</v>
      </c>
      <c r="P475" s="1" t="s">
        <v>79</v>
      </c>
      <c r="Q475" s="1" t="s">
        <v>80</v>
      </c>
      <c r="R475" s="1" t="s">
        <v>43</v>
      </c>
      <c r="S475" s="1" t="s">
        <v>43</v>
      </c>
      <c r="T475" s="3">
        <v>0</v>
      </c>
      <c r="U475" s="1" t="s">
        <v>44</v>
      </c>
      <c r="V475" s="1" t="s">
        <v>45</v>
      </c>
      <c r="W475" s="1" t="s">
        <v>1294</v>
      </c>
      <c r="X475" s="1" t="s">
        <v>46</v>
      </c>
      <c r="Y475" s="1" t="s">
        <v>975</v>
      </c>
      <c r="Z475" s="1" t="s">
        <v>1295</v>
      </c>
      <c r="AA475" s="1" t="s">
        <v>83</v>
      </c>
      <c r="AB475" s="1" t="s">
        <v>1230</v>
      </c>
      <c r="AC475" s="1" t="s">
        <v>51</v>
      </c>
      <c r="AD475" s="1" t="s">
        <v>1295</v>
      </c>
      <c r="AE475" s="1" t="s">
        <v>37</v>
      </c>
      <c r="AF475">
        <f t="shared" si="30"/>
        <v>2022</v>
      </c>
      <c r="AG475" t="str">
        <f t="shared" si="31"/>
        <v>oct</v>
      </c>
      <c r="AH475" t="e">
        <f>+VLOOKUP(N475,'[1]2. Ingreso de incapacidades'!$C$5:$O$6997,13,FALSE)</f>
        <v>#N/A</v>
      </c>
      <c r="AI475" t="e">
        <v>#N/A</v>
      </c>
    </row>
    <row r="476" spans="1:35" hidden="1" x14ac:dyDescent="0.25">
      <c r="A476" s="1" t="s">
        <v>33</v>
      </c>
      <c r="B476" s="1" t="s">
        <v>34</v>
      </c>
      <c r="C476" s="2">
        <v>44865</v>
      </c>
      <c r="D476" s="42" t="str">
        <f t="shared" si="28"/>
        <v>2022</v>
      </c>
      <c r="E476" s="1" t="s">
        <v>73</v>
      </c>
      <c r="F476" s="1" t="s">
        <v>74</v>
      </c>
      <c r="G476" s="1" t="s">
        <v>37</v>
      </c>
      <c r="H476" s="1" t="s">
        <v>1294</v>
      </c>
      <c r="I476" s="1" t="s">
        <v>76</v>
      </c>
      <c r="J476" s="3">
        <v>33334</v>
      </c>
      <c r="K476" s="3">
        <v>0</v>
      </c>
      <c r="L476" s="3">
        <f t="shared" si="29"/>
        <v>33334</v>
      </c>
      <c r="M476" s="1" t="s">
        <v>40</v>
      </c>
      <c r="N476" s="88">
        <v>800251440</v>
      </c>
      <c r="O476" s="1" t="s">
        <v>55</v>
      </c>
      <c r="P476" s="1" t="s">
        <v>79</v>
      </c>
      <c r="Q476" s="1" t="s">
        <v>80</v>
      </c>
      <c r="R476" s="1" t="s">
        <v>43</v>
      </c>
      <c r="S476" s="1" t="s">
        <v>43</v>
      </c>
      <c r="T476" s="3">
        <v>0</v>
      </c>
      <c r="U476" s="1" t="s">
        <v>44</v>
      </c>
      <c r="V476" s="1" t="s">
        <v>45</v>
      </c>
      <c r="W476" s="1" t="s">
        <v>1294</v>
      </c>
      <c r="X476" s="1" t="s">
        <v>46</v>
      </c>
      <c r="Y476" s="1" t="s">
        <v>975</v>
      </c>
      <c r="Z476" s="1" t="s">
        <v>1295</v>
      </c>
      <c r="AA476" s="1" t="s">
        <v>83</v>
      </c>
      <c r="AB476" s="1" t="s">
        <v>1230</v>
      </c>
      <c r="AC476" s="1" t="s">
        <v>51</v>
      </c>
      <c r="AD476" s="1" t="s">
        <v>1295</v>
      </c>
      <c r="AE476" s="1" t="s">
        <v>37</v>
      </c>
      <c r="AF476">
        <f t="shared" si="30"/>
        <v>2022</v>
      </c>
      <c r="AG476" t="str">
        <f t="shared" si="31"/>
        <v>oct</v>
      </c>
      <c r="AH476" t="e">
        <f>+VLOOKUP(N476,'[1]2. Ingreso de incapacidades'!$C$5:$O$6997,13,FALSE)</f>
        <v>#N/A</v>
      </c>
      <c r="AI476" t="e">
        <v>#N/A</v>
      </c>
    </row>
    <row r="477" spans="1:35" hidden="1" x14ac:dyDescent="0.25">
      <c r="A477" s="1" t="s">
        <v>33</v>
      </c>
      <c r="B477" s="1" t="s">
        <v>34</v>
      </c>
      <c r="C477" s="2">
        <v>44865</v>
      </c>
      <c r="D477" s="42" t="str">
        <f t="shared" si="28"/>
        <v>2022</v>
      </c>
      <c r="E477" s="1" t="s">
        <v>73</v>
      </c>
      <c r="F477" s="1" t="s">
        <v>74</v>
      </c>
      <c r="G477" s="1" t="s">
        <v>37</v>
      </c>
      <c r="H477" s="1" t="s">
        <v>1294</v>
      </c>
      <c r="I477" s="1" t="s">
        <v>76</v>
      </c>
      <c r="J477" s="3">
        <v>118916</v>
      </c>
      <c r="K477" s="3">
        <v>0</v>
      </c>
      <c r="L477" s="3">
        <f t="shared" si="29"/>
        <v>118916</v>
      </c>
      <c r="M477" s="1" t="s">
        <v>40</v>
      </c>
      <c r="N477" s="88">
        <v>806008394</v>
      </c>
      <c r="O477" s="1" t="s">
        <v>215</v>
      </c>
      <c r="P477" s="1" t="s">
        <v>79</v>
      </c>
      <c r="Q477" s="1" t="s">
        <v>80</v>
      </c>
      <c r="R477" s="1" t="s">
        <v>43</v>
      </c>
      <c r="S477" s="1" t="s">
        <v>43</v>
      </c>
      <c r="T477" s="3">
        <v>0</v>
      </c>
      <c r="U477" s="1" t="s">
        <v>44</v>
      </c>
      <c r="V477" s="1" t="s">
        <v>45</v>
      </c>
      <c r="W477" s="1" t="s">
        <v>1294</v>
      </c>
      <c r="X477" s="1" t="s">
        <v>46</v>
      </c>
      <c r="Y477" s="1" t="s">
        <v>975</v>
      </c>
      <c r="Z477" s="1" t="s">
        <v>1295</v>
      </c>
      <c r="AA477" s="1" t="s">
        <v>83</v>
      </c>
      <c r="AB477" s="1" t="s">
        <v>1230</v>
      </c>
      <c r="AC477" s="1" t="s">
        <v>51</v>
      </c>
      <c r="AD477" s="1" t="s">
        <v>1295</v>
      </c>
      <c r="AE477" s="1" t="s">
        <v>37</v>
      </c>
      <c r="AF477">
        <f t="shared" si="30"/>
        <v>2022</v>
      </c>
      <c r="AG477" t="str">
        <f t="shared" si="31"/>
        <v>oct</v>
      </c>
      <c r="AH477" t="e">
        <f>+VLOOKUP(N477,'[1]2. Ingreso de incapacidades'!$C$5:$O$6997,13,FALSE)</f>
        <v>#N/A</v>
      </c>
      <c r="AI477" t="e">
        <v>#N/A</v>
      </c>
    </row>
    <row r="478" spans="1:35" hidden="1" x14ac:dyDescent="0.25">
      <c r="A478" s="1" t="s">
        <v>33</v>
      </c>
      <c r="B478" s="1" t="s">
        <v>34</v>
      </c>
      <c r="C478" s="2">
        <v>44865</v>
      </c>
      <c r="D478" s="42" t="str">
        <f t="shared" si="28"/>
        <v>2022</v>
      </c>
      <c r="E478" s="1" t="s">
        <v>73</v>
      </c>
      <c r="F478" s="1" t="s">
        <v>74</v>
      </c>
      <c r="G478" s="1" t="s">
        <v>37</v>
      </c>
      <c r="H478" s="1" t="s">
        <v>1294</v>
      </c>
      <c r="I478" s="1" t="s">
        <v>76</v>
      </c>
      <c r="J478" s="3">
        <v>33334</v>
      </c>
      <c r="K478" s="3">
        <v>0</v>
      </c>
      <c r="L478" s="3">
        <f t="shared" si="29"/>
        <v>33334</v>
      </c>
      <c r="M478" s="1" t="s">
        <v>40</v>
      </c>
      <c r="N478" s="88">
        <v>900156264</v>
      </c>
      <c r="O478" s="1" t="s">
        <v>68</v>
      </c>
      <c r="P478" s="1" t="s">
        <v>79</v>
      </c>
      <c r="Q478" s="1" t="s">
        <v>80</v>
      </c>
      <c r="R478" s="1" t="s">
        <v>43</v>
      </c>
      <c r="S478" s="1" t="s">
        <v>43</v>
      </c>
      <c r="T478" s="3">
        <v>0</v>
      </c>
      <c r="U478" s="1" t="s">
        <v>44</v>
      </c>
      <c r="V478" s="1" t="s">
        <v>45</v>
      </c>
      <c r="W478" s="1" t="s">
        <v>1294</v>
      </c>
      <c r="X478" s="1" t="s">
        <v>46</v>
      </c>
      <c r="Y478" s="1" t="s">
        <v>975</v>
      </c>
      <c r="Z478" s="1" t="s">
        <v>1295</v>
      </c>
      <c r="AA478" s="1" t="s">
        <v>83</v>
      </c>
      <c r="AB478" s="1" t="s">
        <v>1230</v>
      </c>
      <c r="AC478" s="1" t="s">
        <v>51</v>
      </c>
      <c r="AD478" s="1" t="s">
        <v>1295</v>
      </c>
      <c r="AE478" s="1" t="s">
        <v>37</v>
      </c>
      <c r="AF478">
        <f t="shared" si="30"/>
        <v>2022</v>
      </c>
      <c r="AG478" t="str">
        <f t="shared" si="31"/>
        <v>oct</v>
      </c>
      <c r="AH478" t="e">
        <f>+VLOOKUP(N478,'[1]2. Ingreso de incapacidades'!$C$5:$O$6997,13,FALSE)</f>
        <v>#N/A</v>
      </c>
      <c r="AI478" t="e">
        <v>#N/A</v>
      </c>
    </row>
    <row r="479" spans="1:35" hidden="1" x14ac:dyDescent="0.25">
      <c r="A479" s="1" t="s">
        <v>33</v>
      </c>
      <c r="B479" s="1" t="s">
        <v>34</v>
      </c>
      <c r="C479" s="2">
        <v>44865</v>
      </c>
      <c r="D479" s="42" t="str">
        <f t="shared" si="28"/>
        <v>2022</v>
      </c>
      <c r="E479" s="1" t="s">
        <v>73</v>
      </c>
      <c r="F479" s="1" t="s">
        <v>74</v>
      </c>
      <c r="G479" s="1" t="s">
        <v>37</v>
      </c>
      <c r="H479" s="1" t="s">
        <v>1294</v>
      </c>
      <c r="I479" s="1" t="s">
        <v>76</v>
      </c>
      <c r="J479" s="3">
        <v>300001</v>
      </c>
      <c r="K479" s="3">
        <v>0</v>
      </c>
      <c r="L479" s="3">
        <f t="shared" si="29"/>
        <v>300001</v>
      </c>
      <c r="M479" s="1" t="s">
        <v>40</v>
      </c>
      <c r="N479" s="88">
        <v>900156264</v>
      </c>
      <c r="O479" s="1" t="s">
        <v>68</v>
      </c>
      <c r="P479" s="1" t="s">
        <v>79</v>
      </c>
      <c r="Q479" s="1" t="s">
        <v>80</v>
      </c>
      <c r="R479" s="1" t="s">
        <v>43</v>
      </c>
      <c r="S479" s="1" t="s">
        <v>43</v>
      </c>
      <c r="T479" s="3">
        <v>0</v>
      </c>
      <c r="U479" s="1" t="s">
        <v>44</v>
      </c>
      <c r="V479" s="1" t="s">
        <v>45</v>
      </c>
      <c r="W479" s="1" t="s">
        <v>1294</v>
      </c>
      <c r="X479" s="1" t="s">
        <v>46</v>
      </c>
      <c r="Y479" s="1" t="s">
        <v>975</v>
      </c>
      <c r="Z479" s="1" t="s">
        <v>1295</v>
      </c>
      <c r="AA479" s="1" t="s">
        <v>83</v>
      </c>
      <c r="AB479" s="1" t="s">
        <v>1230</v>
      </c>
      <c r="AC479" s="1" t="s">
        <v>51</v>
      </c>
      <c r="AD479" s="1" t="s">
        <v>1295</v>
      </c>
      <c r="AE479" s="1" t="s">
        <v>37</v>
      </c>
      <c r="AF479">
        <f t="shared" si="30"/>
        <v>2022</v>
      </c>
      <c r="AG479" t="str">
        <f t="shared" si="31"/>
        <v>oct</v>
      </c>
      <c r="AH479" t="e">
        <f>+VLOOKUP(N479,'[1]2. Ingreso de incapacidades'!$C$5:$O$6997,13,FALSE)</f>
        <v>#N/A</v>
      </c>
      <c r="AI479" t="e">
        <v>#N/A</v>
      </c>
    </row>
    <row r="480" spans="1:35" hidden="1" x14ac:dyDescent="0.25">
      <c r="A480" s="1" t="s">
        <v>33</v>
      </c>
      <c r="B480" s="1" t="s">
        <v>34</v>
      </c>
      <c r="C480" s="2">
        <v>44865</v>
      </c>
      <c r="D480" s="42" t="str">
        <f t="shared" si="28"/>
        <v>2022</v>
      </c>
      <c r="E480" s="1" t="s">
        <v>73</v>
      </c>
      <c r="F480" s="1" t="s">
        <v>74</v>
      </c>
      <c r="G480" s="1" t="s">
        <v>37</v>
      </c>
      <c r="H480" s="1" t="s">
        <v>1294</v>
      </c>
      <c r="I480" s="1" t="s">
        <v>76</v>
      </c>
      <c r="J480" s="3">
        <v>117626</v>
      </c>
      <c r="K480" s="3">
        <v>0</v>
      </c>
      <c r="L480" s="3">
        <f t="shared" si="29"/>
        <v>117626</v>
      </c>
      <c r="M480" s="1" t="s">
        <v>40</v>
      </c>
      <c r="N480" s="88">
        <v>900226715</v>
      </c>
      <c r="O480" s="1" t="s">
        <v>341</v>
      </c>
      <c r="P480" s="1" t="s">
        <v>79</v>
      </c>
      <c r="Q480" s="1" t="s">
        <v>80</v>
      </c>
      <c r="R480" s="1" t="s">
        <v>43</v>
      </c>
      <c r="S480" s="1" t="s">
        <v>43</v>
      </c>
      <c r="T480" s="3">
        <v>0</v>
      </c>
      <c r="U480" s="1" t="s">
        <v>44</v>
      </c>
      <c r="V480" s="1" t="s">
        <v>45</v>
      </c>
      <c r="W480" s="1" t="s">
        <v>1294</v>
      </c>
      <c r="X480" s="1" t="s">
        <v>46</v>
      </c>
      <c r="Y480" s="1" t="s">
        <v>975</v>
      </c>
      <c r="Z480" s="1" t="s">
        <v>1295</v>
      </c>
      <c r="AA480" s="1" t="s">
        <v>83</v>
      </c>
      <c r="AB480" s="1" t="s">
        <v>1230</v>
      </c>
      <c r="AC480" s="1" t="s">
        <v>51</v>
      </c>
      <c r="AD480" s="1" t="s">
        <v>1295</v>
      </c>
      <c r="AE480" s="1" t="s">
        <v>37</v>
      </c>
      <c r="AF480">
        <f t="shared" si="30"/>
        <v>2022</v>
      </c>
      <c r="AG480" t="str">
        <f t="shared" si="31"/>
        <v>oct</v>
      </c>
      <c r="AH480" t="e">
        <f>+VLOOKUP(N480,'[1]2. Ingreso de incapacidades'!$C$5:$O$6997,13,FALSE)</f>
        <v>#N/A</v>
      </c>
      <c r="AI480" t="e">
        <v>#N/A</v>
      </c>
    </row>
    <row r="481" spans="1:35" hidden="1" x14ac:dyDescent="0.25">
      <c r="A481" s="1" t="s">
        <v>33</v>
      </c>
      <c r="B481" s="1" t="s">
        <v>34</v>
      </c>
      <c r="C481" s="2">
        <v>44865</v>
      </c>
      <c r="D481" s="42" t="str">
        <f t="shared" si="28"/>
        <v>2022</v>
      </c>
      <c r="E481" s="1" t="s">
        <v>73</v>
      </c>
      <c r="F481" s="1" t="s">
        <v>74</v>
      </c>
      <c r="G481" s="1" t="s">
        <v>37</v>
      </c>
      <c r="H481" s="1" t="s">
        <v>1294</v>
      </c>
      <c r="I481" s="1" t="s">
        <v>76</v>
      </c>
      <c r="J481" s="3">
        <v>33334</v>
      </c>
      <c r="K481" s="3">
        <v>0</v>
      </c>
      <c r="L481" s="3">
        <f t="shared" si="29"/>
        <v>33334</v>
      </c>
      <c r="M481" s="1" t="s">
        <v>40</v>
      </c>
      <c r="N481" s="88">
        <v>900226715</v>
      </c>
      <c r="O481" s="1" t="s">
        <v>341</v>
      </c>
      <c r="P481" s="1" t="s">
        <v>79</v>
      </c>
      <c r="Q481" s="1" t="s">
        <v>80</v>
      </c>
      <c r="R481" s="1" t="s">
        <v>43</v>
      </c>
      <c r="S481" s="1" t="s">
        <v>43</v>
      </c>
      <c r="T481" s="3">
        <v>0</v>
      </c>
      <c r="U481" s="1" t="s">
        <v>44</v>
      </c>
      <c r="V481" s="1" t="s">
        <v>45</v>
      </c>
      <c r="W481" s="1" t="s">
        <v>1294</v>
      </c>
      <c r="X481" s="1" t="s">
        <v>46</v>
      </c>
      <c r="Y481" s="1" t="s">
        <v>975</v>
      </c>
      <c r="Z481" s="1" t="s">
        <v>1295</v>
      </c>
      <c r="AA481" s="1" t="s">
        <v>83</v>
      </c>
      <c r="AB481" s="1" t="s">
        <v>1230</v>
      </c>
      <c r="AC481" s="1" t="s">
        <v>51</v>
      </c>
      <c r="AD481" s="1" t="s">
        <v>1295</v>
      </c>
      <c r="AE481" s="1" t="s">
        <v>37</v>
      </c>
      <c r="AF481">
        <f t="shared" si="30"/>
        <v>2022</v>
      </c>
      <c r="AG481" t="str">
        <f t="shared" si="31"/>
        <v>oct</v>
      </c>
      <c r="AH481" t="e">
        <f>+VLOOKUP(N481,'[1]2. Ingreso de incapacidades'!$C$5:$O$6997,13,FALSE)</f>
        <v>#N/A</v>
      </c>
      <c r="AI481" t="e">
        <v>#N/A</v>
      </c>
    </row>
    <row r="482" spans="1:35" hidden="1" x14ac:dyDescent="0.25">
      <c r="A482" s="1" t="s">
        <v>33</v>
      </c>
      <c r="B482" s="1" t="s">
        <v>34</v>
      </c>
      <c r="C482" s="2">
        <v>44865</v>
      </c>
      <c r="D482" s="42" t="str">
        <f t="shared" si="28"/>
        <v>2022</v>
      </c>
      <c r="E482" s="1" t="s">
        <v>73</v>
      </c>
      <c r="F482" s="1" t="s">
        <v>74</v>
      </c>
      <c r="G482" s="1" t="s">
        <v>37</v>
      </c>
      <c r="H482" s="1" t="s">
        <v>1294</v>
      </c>
      <c r="I482" s="1" t="s">
        <v>76</v>
      </c>
      <c r="J482" s="3">
        <v>157562</v>
      </c>
      <c r="K482" s="3">
        <v>0</v>
      </c>
      <c r="L482" s="3">
        <f t="shared" si="29"/>
        <v>157562</v>
      </c>
      <c r="M482" s="1" t="s">
        <v>40</v>
      </c>
      <c r="N482" s="88">
        <v>800256161</v>
      </c>
      <c r="O482" s="1" t="s">
        <v>451</v>
      </c>
      <c r="P482" s="1" t="s">
        <v>79</v>
      </c>
      <c r="Q482" s="1" t="s">
        <v>80</v>
      </c>
      <c r="R482" s="1" t="s">
        <v>43</v>
      </c>
      <c r="S482" s="1" t="s">
        <v>43</v>
      </c>
      <c r="T482" s="3">
        <v>0</v>
      </c>
      <c r="U482" s="1" t="s">
        <v>44</v>
      </c>
      <c r="V482" s="1" t="s">
        <v>45</v>
      </c>
      <c r="W482" s="1" t="s">
        <v>1294</v>
      </c>
      <c r="X482" s="1" t="s">
        <v>46</v>
      </c>
      <c r="Y482" s="1" t="s">
        <v>975</v>
      </c>
      <c r="Z482" s="1" t="s">
        <v>1295</v>
      </c>
      <c r="AA482" s="1" t="s">
        <v>83</v>
      </c>
      <c r="AB482" s="1" t="s">
        <v>1230</v>
      </c>
      <c r="AC482" s="1" t="s">
        <v>51</v>
      </c>
      <c r="AD482" s="1" t="s">
        <v>1295</v>
      </c>
      <c r="AE482" s="1" t="s">
        <v>37</v>
      </c>
      <c r="AF482">
        <f t="shared" si="30"/>
        <v>2022</v>
      </c>
      <c r="AG482" t="str">
        <f t="shared" si="31"/>
        <v>oct</v>
      </c>
      <c r="AH482" t="e">
        <f>+VLOOKUP(N482,'[1]2. Ingreso de incapacidades'!$C$5:$O$6997,13,FALSE)</f>
        <v>#N/A</v>
      </c>
      <c r="AI482" t="e">
        <v>#N/A</v>
      </c>
    </row>
    <row r="483" spans="1:35" hidden="1" x14ac:dyDescent="0.25">
      <c r="A483" s="1" t="s">
        <v>33</v>
      </c>
      <c r="B483" s="1" t="s">
        <v>34</v>
      </c>
      <c r="C483" s="2">
        <v>44865</v>
      </c>
      <c r="D483" s="42" t="str">
        <f t="shared" si="28"/>
        <v>2022</v>
      </c>
      <c r="E483" s="1" t="s">
        <v>73</v>
      </c>
      <c r="F483" s="1" t="s">
        <v>74</v>
      </c>
      <c r="G483" s="1" t="s">
        <v>37</v>
      </c>
      <c r="H483" s="1" t="s">
        <v>1294</v>
      </c>
      <c r="I483" s="1" t="s">
        <v>76</v>
      </c>
      <c r="J483" s="3">
        <v>289262</v>
      </c>
      <c r="K483" s="3">
        <v>0</v>
      </c>
      <c r="L483" s="3">
        <f t="shared" si="29"/>
        <v>289262</v>
      </c>
      <c r="M483" s="1" t="s">
        <v>40</v>
      </c>
      <c r="N483" s="88">
        <v>800256161</v>
      </c>
      <c r="O483" s="1" t="s">
        <v>451</v>
      </c>
      <c r="P483" s="1" t="s">
        <v>79</v>
      </c>
      <c r="Q483" s="1" t="s">
        <v>80</v>
      </c>
      <c r="R483" s="1" t="s">
        <v>43</v>
      </c>
      <c r="S483" s="1" t="s">
        <v>43</v>
      </c>
      <c r="T483" s="3">
        <v>0</v>
      </c>
      <c r="U483" s="1" t="s">
        <v>44</v>
      </c>
      <c r="V483" s="1" t="s">
        <v>45</v>
      </c>
      <c r="W483" s="1" t="s">
        <v>1294</v>
      </c>
      <c r="X483" s="1" t="s">
        <v>46</v>
      </c>
      <c r="Y483" s="1" t="s">
        <v>975</v>
      </c>
      <c r="Z483" s="1" t="s">
        <v>1295</v>
      </c>
      <c r="AA483" s="1" t="s">
        <v>83</v>
      </c>
      <c r="AB483" s="1" t="s">
        <v>1230</v>
      </c>
      <c r="AC483" s="1" t="s">
        <v>51</v>
      </c>
      <c r="AD483" s="1" t="s">
        <v>1295</v>
      </c>
      <c r="AE483" s="1" t="s">
        <v>37</v>
      </c>
      <c r="AF483">
        <f t="shared" si="30"/>
        <v>2022</v>
      </c>
      <c r="AG483" t="str">
        <f t="shared" si="31"/>
        <v>oct</v>
      </c>
      <c r="AH483" t="e">
        <f>+VLOOKUP(N483,'[1]2. Ingreso de incapacidades'!$C$5:$O$6997,13,FALSE)</f>
        <v>#N/A</v>
      </c>
      <c r="AI483" t="e">
        <v>#N/A</v>
      </c>
    </row>
    <row r="484" spans="1:35" hidden="1" x14ac:dyDescent="0.25">
      <c r="A484" s="1" t="s">
        <v>33</v>
      </c>
      <c r="B484" s="1" t="s">
        <v>34</v>
      </c>
      <c r="C484" s="2">
        <v>44865</v>
      </c>
      <c r="D484" s="42" t="str">
        <f t="shared" si="28"/>
        <v>2022</v>
      </c>
      <c r="E484" s="1" t="s">
        <v>73</v>
      </c>
      <c r="F484" s="1" t="s">
        <v>74</v>
      </c>
      <c r="G484" s="1" t="s">
        <v>37</v>
      </c>
      <c r="H484" s="1" t="s">
        <v>1294</v>
      </c>
      <c r="I484" s="1" t="s">
        <v>76</v>
      </c>
      <c r="J484" s="3">
        <v>101591</v>
      </c>
      <c r="K484" s="3">
        <v>0</v>
      </c>
      <c r="L484" s="3">
        <f t="shared" si="29"/>
        <v>101591</v>
      </c>
      <c r="M484" s="1" t="s">
        <v>40</v>
      </c>
      <c r="N484" s="88">
        <v>800130907</v>
      </c>
      <c r="O484" s="1" t="s">
        <v>42</v>
      </c>
      <c r="P484" s="1" t="s">
        <v>79</v>
      </c>
      <c r="Q484" s="1" t="s">
        <v>80</v>
      </c>
      <c r="R484" s="1" t="s">
        <v>43</v>
      </c>
      <c r="S484" s="1" t="s">
        <v>43</v>
      </c>
      <c r="T484" s="3">
        <v>0</v>
      </c>
      <c r="U484" s="1" t="s">
        <v>44</v>
      </c>
      <c r="V484" s="1" t="s">
        <v>45</v>
      </c>
      <c r="W484" s="1" t="s">
        <v>1294</v>
      </c>
      <c r="X484" s="1" t="s">
        <v>46</v>
      </c>
      <c r="Y484" s="1" t="s">
        <v>975</v>
      </c>
      <c r="Z484" s="1" t="s">
        <v>1295</v>
      </c>
      <c r="AA484" s="1" t="s">
        <v>83</v>
      </c>
      <c r="AB484" s="1" t="s">
        <v>1230</v>
      </c>
      <c r="AC484" s="1" t="s">
        <v>51</v>
      </c>
      <c r="AD484" s="1" t="s">
        <v>1295</v>
      </c>
      <c r="AE484" s="1" t="s">
        <v>37</v>
      </c>
      <c r="AF484">
        <f t="shared" si="30"/>
        <v>2022</v>
      </c>
      <c r="AG484" t="str">
        <f t="shared" si="31"/>
        <v>oct</v>
      </c>
      <c r="AH484" t="e">
        <f>+VLOOKUP(N484,'[1]2. Ingreso de incapacidades'!$C$5:$O$6997,13,FALSE)</f>
        <v>#N/A</v>
      </c>
      <c r="AI484" t="e">
        <v>#N/A</v>
      </c>
    </row>
    <row r="485" spans="1:35" hidden="1" x14ac:dyDescent="0.25">
      <c r="A485" s="1" t="s">
        <v>33</v>
      </c>
      <c r="B485" s="1" t="s">
        <v>34</v>
      </c>
      <c r="C485" s="2">
        <v>44865</v>
      </c>
      <c r="D485" s="42" t="str">
        <f t="shared" si="28"/>
        <v>2022</v>
      </c>
      <c r="E485" s="1" t="s">
        <v>73</v>
      </c>
      <c r="F485" s="1" t="s">
        <v>74</v>
      </c>
      <c r="G485" s="1" t="s">
        <v>37</v>
      </c>
      <c r="H485" s="1" t="s">
        <v>1294</v>
      </c>
      <c r="I485" s="1" t="s">
        <v>76</v>
      </c>
      <c r="J485" s="3">
        <v>33334</v>
      </c>
      <c r="K485" s="3">
        <v>0</v>
      </c>
      <c r="L485" s="3">
        <f t="shared" si="29"/>
        <v>33334</v>
      </c>
      <c r="M485" s="1" t="s">
        <v>40</v>
      </c>
      <c r="N485" s="88">
        <v>800130907</v>
      </c>
      <c r="O485" s="1" t="s">
        <v>42</v>
      </c>
      <c r="P485" s="1" t="s">
        <v>79</v>
      </c>
      <c r="Q485" s="1" t="s">
        <v>80</v>
      </c>
      <c r="R485" s="1" t="s">
        <v>43</v>
      </c>
      <c r="S485" s="1" t="s">
        <v>43</v>
      </c>
      <c r="T485" s="3">
        <v>0</v>
      </c>
      <c r="U485" s="1" t="s">
        <v>44</v>
      </c>
      <c r="V485" s="1" t="s">
        <v>45</v>
      </c>
      <c r="W485" s="1" t="s">
        <v>1294</v>
      </c>
      <c r="X485" s="1" t="s">
        <v>46</v>
      </c>
      <c r="Y485" s="1" t="s">
        <v>975</v>
      </c>
      <c r="Z485" s="1" t="s">
        <v>1295</v>
      </c>
      <c r="AA485" s="1" t="s">
        <v>83</v>
      </c>
      <c r="AB485" s="1" t="s">
        <v>1230</v>
      </c>
      <c r="AC485" s="1" t="s">
        <v>51</v>
      </c>
      <c r="AD485" s="1" t="s">
        <v>1295</v>
      </c>
      <c r="AE485" s="1" t="s">
        <v>37</v>
      </c>
      <c r="AF485">
        <f t="shared" si="30"/>
        <v>2022</v>
      </c>
      <c r="AG485" t="str">
        <f t="shared" si="31"/>
        <v>oct</v>
      </c>
      <c r="AH485" t="e">
        <f>+VLOOKUP(N485,'[1]2. Ingreso de incapacidades'!$C$5:$O$6997,13,FALSE)</f>
        <v>#N/A</v>
      </c>
      <c r="AI485" t="e">
        <v>#N/A</v>
      </c>
    </row>
    <row r="486" spans="1:35" hidden="1" x14ac:dyDescent="0.25">
      <c r="A486" s="1" t="s">
        <v>33</v>
      </c>
      <c r="B486" s="1" t="s">
        <v>34</v>
      </c>
      <c r="C486" s="2">
        <v>44865</v>
      </c>
      <c r="D486" s="42" t="str">
        <f t="shared" si="28"/>
        <v>2022</v>
      </c>
      <c r="E486" s="1" t="s">
        <v>73</v>
      </c>
      <c r="F486" s="1" t="s">
        <v>74</v>
      </c>
      <c r="G486" s="1" t="s">
        <v>37</v>
      </c>
      <c r="H486" s="1" t="s">
        <v>1294</v>
      </c>
      <c r="I486" s="1" t="s">
        <v>76</v>
      </c>
      <c r="J486" s="3">
        <v>400000</v>
      </c>
      <c r="K486" s="3">
        <v>0</v>
      </c>
      <c r="L486" s="3">
        <f t="shared" si="29"/>
        <v>400000</v>
      </c>
      <c r="M486" s="1" t="s">
        <v>40</v>
      </c>
      <c r="N486" s="88">
        <v>800130907</v>
      </c>
      <c r="O486" s="1" t="s">
        <v>42</v>
      </c>
      <c r="P486" s="1" t="s">
        <v>79</v>
      </c>
      <c r="Q486" s="1" t="s">
        <v>80</v>
      </c>
      <c r="R486" s="1" t="s">
        <v>43</v>
      </c>
      <c r="S486" s="1" t="s">
        <v>43</v>
      </c>
      <c r="T486" s="3">
        <v>0</v>
      </c>
      <c r="U486" s="1" t="s">
        <v>44</v>
      </c>
      <c r="V486" s="1" t="s">
        <v>45</v>
      </c>
      <c r="W486" s="1" t="s">
        <v>1294</v>
      </c>
      <c r="X486" s="1" t="s">
        <v>46</v>
      </c>
      <c r="Y486" s="1" t="s">
        <v>975</v>
      </c>
      <c r="Z486" s="1" t="s">
        <v>1295</v>
      </c>
      <c r="AA486" s="1" t="s">
        <v>83</v>
      </c>
      <c r="AB486" s="1" t="s">
        <v>1230</v>
      </c>
      <c r="AC486" s="1" t="s">
        <v>51</v>
      </c>
      <c r="AD486" s="1" t="s">
        <v>1295</v>
      </c>
      <c r="AE486" s="1" t="s">
        <v>37</v>
      </c>
      <c r="AF486">
        <f t="shared" si="30"/>
        <v>2022</v>
      </c>
      <c r="AG486" t="str">
        <f t="shared" si="31"/>
        <v>oct</v>
      </c>
      <c r="AH486" t="e">
        <f>+VLOOKUP(N486,'[1]2. Ingreso de incapacidades'!$C$5:$O$6997,13,FALSE)</f>
        <v>#N/A</v>
      </c>
      <c r="AI486" t="e">
        <v>#N/A</v>
      </c>
    </row>
    <row r="487" spans="1:35" hidden="1" x14ac:dyDescent="0.25">
      <c r="A487" s="1" t="s">
        <v>33</v>
      </c>
      <c r="B487" s="1" t="s">
        <v>34</v>
      </c>
      <c r="C487" s="2">
        <v>44865</v>
      </c>
      <c r="D487" s="42" t="str">
        <f t="shared" si="28"/>
        <v>2022</v>
      </c>
      <c r="E487" s="1" t="s">
        <v>73</v>
      </c>
      <c r="F487" s="1" t="s">
        <v>74</v>
      </c>
      <c r="G487" s="1" t="s">
        <v>37</v>
      </c>
      <c r="H487" s="1" t="s">
        <v>1294</v>
      </c>
      <c r="I487" s="1" t="s">
        <v>76</v>
      </c>
      <c r="J487" s="3">
        <v>36024</v>
      </c>
      <c r="K487" s="3">
        <v>0</v>
      </c>
      <c r="L487" s="3">
        <f t="shared" si="29"/>
        <v>36024</v>
      </c>
      <c r="M487" s="1" t="s">
        <v>40</v>
      </c>
      <c r="N487" s="88">
        <v>800130907</v>
      </c>
      <c r="O487" s="1" t="s">
        <v>42</v>
      </c>
      <c r="P487" s="1" t="s">
        <v>79</v>
      </c>
      <c r="Q487" s="1" t="s">
        <v>80</v>
      </c>
      <c r="R487" s="1" t="s">
        <v>43</v>
      </c>
      <c r="S487" s="1" t="s">
        <v>43</v>
      </c>
      <c r="T487" s="3">
        <v>0</v>
      </c>
      <c r="U487" s="1" t="s">
        <v>44</v>
      </c>
      <c r="V487" s="1" t="s">
        <v>45</v>
      </c>
      <c r="W487" s="1" t="s">
        <v>1294</v>
      </c>
      <c r="X487" s="1" t="s">
        <v>46</v>
      </c>
      <c r="Y487" s="1" t="s">
        <v>975</v>
      </c>
      <c r="Z487" s="1" t="s">
        <v>1295</v>
      </c>
      <c r="AA487" s="1" t="s">
        <v>83</v>
      </c>
      <c r="AB487" s="1" t="s">
        <v>1230</v>
      </c>
      <c r="AC487" s="1" t="s">
        <v>51</v>
      </c>
      <c r="AD487" s="1" t="s">
        <v>1295</v>
      </c>
      <c r="AE487" s="1" t="s">
        <v>37</v>
      </c>
      <c r="AF487">
        <f t="shared" si="30"/>
        <v>2022</v>
      </c>
      <c r="AG487" t="str">
        <f t="shared" si="31"/>
        <v>oct</v>
      </c>
      <c r="AH487" t="e">
        <f>+VLOOKUP(N487,'[1]2. Ingreso de incapacidades'!$C$5:$O$6997,13,FALSE)</f>
        <v>#N/A</v>
      </c>
      <c r="AI487" t="e">
        <v>#N/A</v>
      </c>
    </row>
    <row r="488" spans="1:35" hidden="1" x14ac:dyDescent="0.25">
      <c r="A488" s="1" t="s">
        <v>33</v>
      </c>
      <c r="B488" s="1" t="s">
        <v>34</v>
      </c>
      <c r="C488" s="2">
        <v>44865</v>
      </c>
      <c r="D488" s="42" t="str">
        <f t="shared" si="28"/>
        <v>2022</v>
      </c>
      <c r="E488" s="1" t="s">
        <v>73</v>
      </c>
      <c r="F488" s="1" t="s">
        <v>74</v>
      </c>
      <c r="G488" s="1" t="s">
        <v>37</v>
      </c>
      <c r="H488" s="1" t="s">
        <v>1294</v>
      </c>
      <c r="I488" s="1" t="s">
        <v>76</v>
      </c>
      <c r="J488" s="3">
        <v>466667</v>
      </c>
      <c r="K488" s="3">
        <v>0</v>
      </c>
      <c r="L488" s="3">
        <f t="shared" si="29"/>
        <v>466667</v>
      </c>
      <c r="M488" s="1" t="s">
        <v>40</v>
      </c>
      <c r="N488" s="88">
        <v>800251440</v>
      </c>
      <c r="O488" s="1" t="s">
        <v>55</v>
      </c>
      <c r="P488" s="1" t="s">
        <v>79</v>
      </c>
      <c r="Q488" s="1" t="s">
        <v>80</v>
      </c>
      <c r="R488" s="1" t="s">
        <v>43</v>
      </c>
      <c r="S488" s="1" t="s">
        <v>43</v>
      </c>
      <c r="T488" s="3">
        <v>0</v>
      </c>
      <c r="U488" s="1" t="s">
        <v>44</v>
      </c>
      <c r="V488" s="1" t="s">
        <v>45</v>
      </c>
      <c r="W488" s="1" t="s">
        <v>1294</v>
      </c>
      <c r="X488" s="1" t="s">
        <v>46</v>
      </c>
      <c r="Y488" s="1" t="s">
        <v>975</v>
      </c>
      <c r="Z488" s="1" t="s">
        <v>1295</v>
      </c>
      <c r="AA488" s="1" t="s">
        <v>83</v>
      </c>
      <c r="AB488" s="1" t="s">
        <v>1230</v>
      </c>
      <c r="AC488" s="1" t="s">
        <v>51</v>
      </c>
      <c r="AD488" s="1" t="s">
        <v>1295</v>
      </c>
      <c r="AE488" s="1" t="s">
        <v>37</v>
      </c>
      <c r="AF488">
        <f t="shared" si="30"/>
        <v>2022</v>
      </c>
      <c r="AG488" t="str">
        <f t="shared" si="31"/>
        <v>oct</v>
      </c>
      <c r="AH488" t="e">
        <f>+VLOOKUP(N488,'[1]2. Ingreso de incapacidades'!$C$5:$O$6997,13,FALSE)</f>
        <v>#N/A</v>
      </c>
      <c r="AI488" t="e">
        <v>#N/A</v>
      </c>
    </row>
    <row r="489" spans="1:35" hidden="1" x14ac:dyDescent="0.25">
      <c r="A489" s="1" t="s">
        <v>33</v>
      </c>
      <c r="B489" s="1" t="s">
        <v>34</v>
      </c>
      <c r="C489" s="2">
        <v>44865</v>
      </c>
      <c r="D489" s="42" t="str">
        <f t="shared" si="28"/>
        <v>2022</v>
      </c>
      <c r="E489" s="1" t="s">
        <v>73</v>
      </c>
      <c r="F489" s="1" t="s">
        <v>74</v>
      </c>
      <c r="G489" s="1" t="s">
        <v>37</v>
      </c>
      <c r="H489" s="1" t="s">
        <v>1294</v>
      </c>
      <c r="I489" s="1" t="s">
        <v>76</v>
      </c>
      <c r="J489" s="3">
        <v>33334</v>
      </c>
      <c r="K489" s="3">
        <v>0</v>
      </c>
      <c r="L489" s="3">
        <f t="shared" si="29"/>
        <v>33334</v>
      </c>
      <c r="M489" s="1" t="s">
        <v>40</v>
      </c>
      <c r="N489" s="88">
        <v>800251440</v>
      </c>
      <c r="O489" s="1" t="s">
        <v>55</v>
      </c>
      <c r="P489" s="1" t="s">
        <v>79</v>
      </c>
      <c r="Q489" s="1" t="s">
        <v>80</v>
      </c>
      <c r="R489" s="1" t="s">
        <v>43</v>
      </c>
      <c r="S489" s="1" t="s">
        <v>43</v>
      </c>
      <c r="T489" s="3">
        <v>0</v>
      </c>
      <c r="U489" s="1" t="s">
        <v>44</v>
      </c>
      <c r="V489" s="1" t="s">
        <v>45</v>
      </c>
      <c r="W489" s="1" t="s">
        <v>1294</v>
      </c>
      <c r="X489" s="1" t="s">
        <v>46</v>
      </c>
      <c r="Y489" s="1" t="s">
        <v>975</v>
      </c>
      <c r="Z489" s="1" t="s">
        <v>1295</v>
      </c>
      <c r="AA489" s="1" t="s">
        <v>83</v>
      </c>
      <c r="AB489" s="1" t="s">
        <v>1230</v>
      </c>
      <c r="AC489" s="1" t="s">
        <v>51</v>
      </c>
      <c r="AD489" s="1" t="s">
        <v>1295</v>
      </c>
      <c r="AE489" s="1" t="s">
        <v>37</v>
      </c>
      <c r="AF489">
        <f t="shared" si="30"/>
        <v>2022</v>
      </c>
      <c r="AG489" t="str">
        <f t="shared" si="31"/>
        <v>oct</v>
      </c>
      <c r="AH489" t="e">
        <f>+VLOOKUP(N489,'[1]2. Ingreso de incapacidades'!$C$5:$O$6997,13,FALSE)</f>
        <v>#N/A</v>
      </c>
      <c r="AI489" t="e">
        <v>#N/A</v>
      </c>
    </row>
    <row r="490" spans="1:35" hidden="1" x14ac:dyDescent="0.25">
      <c r="A490" s="1" t="s">
        <v>33</v>
      </c>
      <c r="B490" s="1" t="s">
        <v>34</v>
      </c>
      <c r="C490" s="2">
        <v>44865</v>
      </c>
      <c r="D490" s="42" t="str">
        <f t="shared" si="28"/>
        <v>2022</v>
      </c>
      <c r="E490" s="1" t="s">
        <v>73</v>
      </c>
      <c r="F490" s="1" t="s">
        <v>74</v>
      </c>
      <c r="G490" s="1" t="s">
        <v>37</v>
      </c>
      <c r="H490" s="1" t="s">
        <v>1294</v>
      </c>
      <c r="I490" s="1" t="s">
        <v>76</v>
      </c>
      <c r="J490" s="3">
        <v>214092</v>
      </c>
      <c r="K490" s="3">
        <v>0</v>
      </c>
      <c r="L490" s="3">
        <f t="shared" si="29"/>
        <v>214092</v>
      </c>
      <c r="M490" s="1" t="s">
        <v>40</v>
      </c>
      <c r="N490" s="88">
        <v>800251440</v>
      </c>
      <c r="O490" s="1" t="s">
        <v>55</v>
      </c>
      <c r="P490" s="1" t="s">
        <v>79</v>
      </c>
      <c r="Q490" s="1" t="s">
        <v>80</v>
      </c>
      <c r="R490" s="1" t="s">
        <v>43</v>
      </c>
      <c r="S490" s="1" t="s">
        <v>43</v>
      </c>
      <c r="T490" s="3">
        <v>0</v>
      </c>
      <c r="U490" s="1" t="s">
        <v>44</v>
      </c>
      <c r="V490" s="1" t="s">
        <v>45</v>
      </c>
      <c r="W490" s="1" t="s">
        <v>1294</v>
      </c>
      <c r="X490" s="1" t="s">
        <v>46</v>
      </c>
      <c r="Y490" s="1" t="s">
        <v>975</v>
      </c>
      <c r="Z490" s="1" t="s">
        <v>1295</v>
      </c>
      <c r="AA490" s="1" t="s">
        <v>83</v>
      </c>
      <c r="AB490" s="1" t="s">
        <v>1230</v>
      </c>
      <c r="AC490" s="1" t="s">
        <v>51</v>
      </c>
      <c r="AD490" s="1" t="s">
        <v>1295</v>
      </c>
      <c r="AE490" s="1" t="s">
        <v>37</v>
      </c>
      <c r="AF490">
        <f t="shared" si="30"/>
        <v>2022</v>
      </c>
      <c r="AG490" t="str">
        <f t="shared" si="31"/>
        <v>oct</v>
      </c>
      <c r="AH490" t="e">
        <f>+VLOOKUP(N490,'[1]2. Ingreso de incapacidades'!$C$5:$O$6997,13,FALSE)</f>
        <v>#N/A</v>
      </c>
      <c r="AI490" t="e">
        <v>#N/A</v>
      </c>
    </row>
    <row r="491" spans="1:35" hidden="1" x14ac:dyDescent="0.25">
      <c r="A491" s="1" t="s">
        <v>33</v>
      </c>
      <c r="B491" s="1" t="s">
        <v>34</v>
      </c>
      <c r="C491" s="2">
        <v>44865</v>
      </c>
      <c r="D491" s="42" t="str">
        <f t="shared" si="28"/>
        <v>2022</v>
      </c>
      <c r="E491" s="1" t="s">
        <v>73</v>
      </c>
      <c r="F491" s="1" t="s">
        <v>74</v>
      </c>
      <c r="G491" s="1" t="s">
        <v>37</v>
      </c>
      <c r="H491" s="1" t="s">
        <v>1294</v>
      </c>
      <c r="I491" s="1" t="s">
        <v>76</v>
      </c>
      <c r="J491" s="3">
        <v>133334</v>
      </c>
      <c r="K491" s="3">
        <v>0</v>
      </c>
      <c r="L491" s="3">
        <f t="shared" si="29"/>
        <v>133334</v>
      </c>
      <c r="M491" s="1" t="s">
        <v>40</v>
      </c>
      <c r="N491" s="88">
        <v>800251440</v>
      </c>
      <c r="O491" s="1" t="s">
        <v>55</v>
      </c>
      <c r="P491" s="1" t="s">
        <v>79</v>
      </c>
      <c r="Q491" s="1" t="s">
        <v>80</v>
      </c>
      <c r="R491" s="1" t="s">
        <v>43</v>
      </c>
      <c r="S491" s="1" t="s">
        <v>43</v>
      </c>
      <c r="T491" s="3">
        <v>0</v>
      </c>
      <c r="U491" s="1" t="s">
        <v>44</v>
      </c>
      <c r="V491" s="1" t="s">
        <v>45</v>
      </c>
      <c r="W491" s="1" t="s">
        <v>1294</v>
      </c>
      <c r="X491" s="1" t="s">
        <v>46</v>
      </c>
      <c r="Y491" s="1" t="s">
        <v>975</v>
      </c>
      <c r="Z491" s="1" t="s">
        <v>1295</v>
      </c>
      <c r="AA491" s="1" t="s">
        <v>83</v>
      </c>
      <c r="AB491" s="1" t="s">
        <v>1230</v>
      </c>
      <c r="AC491" s="1" t="s">
        <v>51</v>
      </c>
      <c r="AD491" s="1" t="s">
        <v>1295</v>
      </c>
      <c r="AE491" s="1" t="s">
        <v>37</v>
      </c>
      <c r="AF491">
        <f t="shared" si="30"/>
        <v>2022</v>
      </c>
      <c r="AG491" t="str">
        <f t="shared" si="31"/>
        <v>oct</v>
      </c>
      <c r="AH491" t="e">
        <f>+VLOOKUP(N491,'[1]2. Ingreso de incapacidades'!$C$5:$O$6997,13,FALSE)</f>
        <v>#N/A</v>
      </c>
      <c r="AI491" t="e">
        <v>#N/A</v>
      </c>
    </row>
    <row r="492" spans="1:35" hidden="1" x14ac:dyDescent="0.25">
      <c r="A492" s="1" t="s">
        <v>33</v>
      </c>
      <c r="B492" s="1" t="s">
        <v>34</v>
      </c>
      <c r="C492" s="2">
        <v>44865</v>
      </c>
      <c r="D492" s="42" t="str">
        <f t="shared" si="28"/>
        <v>2022</v>
      </c>
      <c r="E492" s="1" t="s">
        <v>73</v>
      </c>
      <c r="F492" s="1" t="s">
        <v>74</v>
      </c>
      <c r="G492" s="1" t="s">
        <v>37</v>
      </c>
      <c r="H492" s="1" t="s">
        <v>1294</v>
      </c>
      <c r="I492" s="1" t="s">
        <v>76</v>
      </c>
      <c r="J492" s="3">
        <v>33334</v>
      </c>
      <c r="K492" s="3">
        <v>0</v>
      </c>
      <c r="L492" s="3">
        <f t="shared" si="29"/>
        <v>33334</v>
      </c>
      <c r="M492" s="1" t="s">
        <v>40</v>
      </c>
      <c r="N492" s="88">
        <v>800251440</v>
      </c>
      <c r="O492" s="1" t="s">
        <v>55</v>
      </c>
      <c r="P492" s="1" t="s">
        <v>79</v>
      </c>
      <c r="Q492" s="1" t="s">
        <v>80</v>
      </c>
      <c r="R492" s="1" t="s">
        <v>43</v>
      </c>
      <c r="S492" s="1" t="s">
        <v>43</v>
      </c>
      <c r="T492" s="3">
        <v>0</v>
      </c>
      <c r="U492" s="1" t="s">
        <v>44</v>
      </c>
      <c r="V492" s="1" t="s">
        <v>45</v>
      </c>
      <c r="W492" s="1" t="s">
        <v>1294</v>
      </c>
      <c r="X492" s="1" t="s">
        <v>46</v>
      </c>
      <c r="Y492" s="1" t="s">
        <v>975</v>
      </c>
      <c r="Z492" s="1" t="s">
        <v>1295</v>
      </c>
      <c r="AA492" s="1" t="s">
        <v>83</v>
      </c>
      <c r="AB492" s="1" t="s">
        <v>1230</v>
      </c>
      <c r="AC492" s="1" t="s">
        <v>51</v>
      </c>
      <c r="AD492" s="1" t="s">
        <v>1295</v>
      </c>
      <c r="AE492" s="1" t="s">
        <v>37</v>
      </c>
      <c r="AF492">
        <f t="shared" si="30"/>
        <v>2022</v>
      </c>
      <c r="AG492" t="str">
        <f t="shared" si="31"/>
        <v>oct</v>
      </c>
      <c r="AH492" t="e">
        <f>+VLOOKUP(N492,'[1]2. Ingreso de incapacidades'!$C$5:$O$6997,13,FALSE)</f>
        <v>#N/A</v>
      </c>
      <c r="AI492" t="e">
        <v>#N/A</v>
      </c>
    </row>
    <row r="493" spans="1:35" hidden="1" x14ac:dyDescent="0.25">
      <c r="A493" s="1" t="s">
        <v>33</v>
      </c>
      <c r="B493" s="1" t="s">
        <v>34</v>
      </c>
      <c r="C493" s="2">
        <v>44865</v>
      </c>
      <c r="D493" s="42" t="str">
        <f t="shared" si="28"/>
        <v>2022</v>
      </c>
      <c r="E493" s="1" t="s">
        <v>73</v>
      </c>
      <c r="F493" s="1" t="s">
        <v>74</v>
      </c>
      <c r="G493" s="1" t="s">
        <v>37</v>
      </c>
      <c r="H493" s="1" t="s">
        <v>1294</v>
      </c>
      <c r="I493" s="1" t="s">
        <v>76</v>
      </c>
      <c r="J493" s="3">
        <v>70658</v>
      </c>
      <c r="K493" s="3">
        <v>0</v>
      </c>
      <c r="L493" s="3">
        <f t="shared" si="29"/>
        <v>70658</v>
      </c>
      <c r="M493" s="1" t="s">
        <v>40</v>
      </c>
      <c r="N493" s="88">
        <v>806008394</v>
      </c>
      <c r="O493" s="1" t="s">
        <v>215</v>
      </c>
      <c r="P493" s="1" t="s">
        <v>79</v>
      </c>
      <c r="Q493" s="1" t="s">
        <v>80</v>
      </c>
      <c r="R493" s="1" t="s">
        <v>43</v>
      </c>
      <c r="S493" s="1" t="s">
        <v>43</v>
      </c>
      <c r="T493" s="3">
        <v>0</v>
      </c>
      <c r="U493" s="1" t="s">
        <v>44</v>
      </c>
      <c r="V493" s="1" t="s">
        <v>45</v>
      </c>
      <c r="W493" s="1" t="s">
        <v>1294</v>
      </c>
      <c r="X493" s="1" t="s">
        <v>46</v>
      </c>
      <c r="Y493" s="1" t="s">
        <v>975</v>
      </c>
      <c r="Z493" s="1" t="s">
        <v>1295</v>
      </c>
      <c r="AA493" s="1" t="s">
        <v>83</v>
      </c>
      <c r="AB493" s="1" t="s">
        <v>1230</v>
      </c>
      <c r="AC493" s="1" t="s">
        <v>51</v>
      </c>
      <c r="AD493" s="1" t="s">
        <v>1295</v>
      </c>
      <c r="AE493" s="1" t="s">
        <v>37</v>
      </c>
      <c r="AF493">
        <f t="shared" si="30"/>
        <v>2022</v>
      </c>
      <c r="AG493" t="str">
        <f t="shared" si="31"/>
        <v>oct</v>
      </c>
      <c r="AH493" t="e">
        <f>+VLOOKUP(N493,'[1]2. Ingreso de incapacidades'!$C$5:$O$6997,13,FALSE)</f>
        <v>#N/A</v>
      </c>
      <c r="AI493" t="e">
        <v>#N/A</v>
      </c>
    </row>
    <row r="494" spans="1:35" hidden="1" x14ac:dyDescent="0.25">
      <c r="A494" s="1" t="s">
        <v>33</v>
      </c>
      <c r="B494" s="1" t="s">
        <v>34</v>
      </c>
      <c r="C494" s="2">
        <v>44865</v>
      </c>
      <c r="D494" s="42" t="str">
        <f t="shared" si="28"/>
        <v>2022</v>
      </c>
      <c r="E494" s="1" t="s">
        <v>73</v>
      </c>
      <c r="F494" s="1" t="s">
        <v>74</v>
      </c>
      <c r="G494" s="1" t="s">
        <v>37</v>
      </c>
      <c r="H494" s="1" t="s">
        <v>1294</v>
      </c>
      <c r="I494" s="1" t="s">
        <v>76</v>
      </c>
      <c r="J494" s="3">
        <v>33334</v>
      </c>
      <c r="K494" s="3">
        <v>0</v>
      </c>
      <c r="L494" s="3">
        <f t="shared" si="29"/>
        <v>33334</v>
      </c>
      <c r="M494" s="1" t="s">
        <v>40</v>
      </c>
      <c r="N494" s="88">
        <v>806008394</v>
      </c>
      <c r="O494" s="1" t="s">
        <v>215</v>
      </c>
      <c r="P494" s="1" t="s">
        <v>79</v>
      </c>
      <c r="Q494" s="1" t="s">
        <v>80</v>
      </c>
      <c r="R494" s="1" t="s">
        <v>43</v>
      </c>
      <c r="S494" s="1" t="s">
        <v>43</v>
      </c>
      <c r="T494" s="3">
        <v>0</v>
      </c>
      <c r="U494" s="1" t="s">
        <v>44</v>
      </c>
      <c r="V494" s="1" t="s">
        <v>45</v>
      </c>
      <c r="W494" s="1" t="s">
        <v>1294</v>
      </c>
      <c r="X494" s="1" t="s">
        <v>46</v>
      </c>
      <c r="Y494" s="1" t="s">
        <v>975</v>
      </c>
      <c r="Z494" s="1" t="s">
        <v>1295</v>
      </c>
      <c r="AA494" s="1" t="s">
        <v>83</v>
      </c>
      <c r="AB494" s="1" t="s">
        <v>1230</v>
      </c>
      <c r="AC494" s="1" t="s">
        <v>51</v>
      </c>
      <c r="AD494" s="1" t="s">
        <v>1295</v>
      </c>
      <c r="AE494" s="1" t="s">
        <v>37</v>
      </c>
      <c r="AF494">
        <f t="shared" si="30"/>
        <v>2022</v>
      </c>
      <c r="AG494" t="str">
        <f t="shared" si="31"/>
        <v>oct</v>
      </c>
      <c r="AH494" t="e">
        <f>+VLOOKUP(N494,'[1]2. Ingreso de incapacidades'!$C$5:$O$6997,13,FALSE)</f>
        <v>#N/A</v>
      </c>
      <c r="AI494" t="e">
        <v>#N/A</v>
      </c>
    </row>
    <row r="495" spans="1:35" hidden="1" x14ac:dyDescent="0.25">
      <c r="A495" s="1" t="s">
        <v>33</v>
      </c>
      <c r="B495" s="1" t="s">
        <v>34</v>
      </c>
      <c r="C495" s="2">
        <v>44865</v>
      </c>
      <c r="D495" s="42" t="str">
        <f t="shared" si="28"/>
        <v>2022</v>
      </c>
      <c r="E495" s="1" t="s">
        <v>73</v>
      </c>
      <c r="F495" s="1" t="s">
        <v>74</v>
      </c>
      <c r="G495" s="1" t="s">
        <v>37</v>
      </c>
      <c r="H495" s="1" t="s">
        <v>1294</v>
      </c>
      <c r="I495" s="1" t="s">
        <v>76</v>
      </c>
      <c r="J495" s="3">
        <v>200001</v>
      </c>
      <c r="K495" s="3">
        <v>0</v>
      </c>
      <c r="L495" s="3">
        <f t="shared" si="29"/>
        <v>200001</v>
      </c>
      <c r="M495" s="1" t="s">
        <v>40</v>
      </c>
      <c r="N495" s="88">
        <v>900156264</v>
      </c>
      <c r="O495" s="1" t="s">
        <v>68</v>
      </c>
      <c r="P495" s="1" t="s">
        <v>79</v>
      </c>
      <c r="Q495" s="1" t="s">
        <v>80</v>
      </c>
      <c r="R495" s="1" t="s">
        <v>43</v>
      </c>
      <c r="S495" s="1" t="s">
        <v>43</v>
      </c>
      <c r="T495" s="3">
        <v>0</v>
      </c>
      <c r="U495" s="1" t="s">
        <v>44</v>
      </c>
      <c r="V495" s="1" t="s">
        <v>45</v>
      </c>
      <c r="W495" s="1" t="s">
        <v>1294</v>
      </c>
      <c r="X495" s="1" t="s">
        <v>46</v>
      </c>
      <c r="Y495" s="1" t="s">
        <v>975</v>
      </c>
      <c r="Z495" s="1" t="s">
        <v>1295</v>
      </c>
      <c r="AA495" s="1" t="s">
        <v>83</v>
      </c>
      <c r="AB495" s="1" t="s">
        <v>1230</v>
      </c>
      <c r="AC495" s="1" t="s">
        <v>51</v>
      </c>
      <c r="AD495" s="1" t="s">
        <v>1295</v>
      </c>
      <c r="AE495" s="1" t="s">
        <v>37</v>
      </c>
      <c r="AF495">
        <f t="shared" si="30"/>
        <v>2022</v>
      </c>
      <c r="AG495" t="str">
        <f t="shared" si="31"/>
        <v>oct</v>
      </c>
      <c r="AH495" t="e">
        <f>+VLOOKUP(N495,'[1]2. Ingreso de incapacidades'!$C$5:$O$6997,13,FALSE)</f>
        <v>#N/A</v>
      </c>
      <c r="AI495" t="e">
        <v>#N/A</v>
      </c>
    </row>
    <row r="496" spans="1:35" hidden="1" x14ac:dyDescent="0.25">
      <c r="A496" s="1" t="s">
        <v>33</v>
      </c>
      <c r="B496" s="1" t="s">
        <v>34</v>
      </c>
      <c r="C496" s="2">
        <v>44865</v>
      </c>
      <c r="D496" s="42" t="str">
        <f t="shared" si="28"/>
        <v>2022</v>
      </c>
      <c r="E496" s="1" t="s">
        <v>73</v>
      </c>
      <c r="F496" s="1" t="s">
        <v>74</v>
      </c>
      <c r="G496" s="1" t="s">
        <v>37</v>
      </c>
      <c r="H496" s="1" t="s">
        <v>1294</v>
      </c>
      <c r="I496" s="1" t="s">
        <v>76</v>
      </c>
      <c r="J496" s="3">
        <v>33334</v>
      </c>
      <c r="K496" s="3">
        <v>0</v>
      </c>
      <c r="L496" s="3">
        <f t="shared" si="29"/>
        <v>33334</v>
      </c>
      <c r="M496" s="1" t="s">
        <v>40</v>
      </c>
      <c r="N496" s="88">
        <v>900226715</v>
      </c>
      <c r="O496" s="1" t="s">
        <v>341</v>
      </c>
      <c r="P496" s="1" t="s">
        <v>79</v>
      </c>
      <c r="Q496" s="1" t="s">
        <v>80</v>
      </c>
      <c r="R496" s="1" t="s">
        <v>43</v>
      </c>
      <c r="S496" s="1" t="s">
        <v>43</v>
      </c>
      <c r="T496" s="3">
        <v>0</v>
      </c>
      <c r="U496" s="1" t="s">
        <v>44</v>
      </c>
      <c r="V496" s="1" t="s">
        <v>45</v>
      </c>
      <c r="W496" s="1" t="s">
        <v>1294</v>
      </c>
      <c r="X496" s="1" t="s">
        <v>46</v>
      </c>
      <c r="Y496" s="1" t="s">
        <v>975</v>
      </c>
      <c r="Z496" s="1" t="s">
        <v>1295</v>
      </c>
      <c r="AA496" s="1" t="s">
        <v>83</v>
      </c>
      <c r="AB496" s="1" t="s">
        <v>1230</v>
      </c>
      <c r="AC496" s="1" t="s">
        <v>51</v>
      </c>
      <c r="AD496" s="1" t="s">
        <v>1295</v>
      </c>
      <c r="AE496" s="1" t="s">
        <v>37</v>
      </c>
      <c r="AF496">
        <f t="shared" si="30"/>
        <v>2022</v>
      </c>
      <c r="AG496" t="str">
        <f t="shared" si="31"/>
        <v>oct</v>
      </c>
      <c r="AH496" t="e">
        <f>+VLOOKUP(N496,'[1]2. Ingreso de incapacidades'!$C$5:$O$6997,13,FALSE)</f>
        <v>#N/A</v>
      </c>
      <c r="AI496" t="e">
        <v>#N/A</v>
      </c>
    </row>
    <row r="497" spans="1:35" hidden="1" x14ac:dyDescent="0.25">
      <c r="A497" s="1" t="s">
        <v>33</v>
      </c>
      <c r="B497" s="1" t="s">
        <v>34</v>
      </c>
      <c r="C497" s="2">
        <v>44865</v>
      </c>
      <c r="D497" s="42" t="str">
        <f t="shared" si="28"/>
        <v>2022</v>
      </c>
      <c r="E497" s="1" t="s">
        <v>73</v>
      </c>
      <c r="F497" s="1" t="s">
        <v>74</v>
      </c>
      <c r="G497" s="1" t="s">
        <v>37</v>
      </c>
      <c r="H497" s="1" t="s">
        <v>1294</v>
      </c>
      <c r="I497" s="1" t="s">
        <v>76</v>
      </c>
      <c r="J497" s="3">
        <v>39209</v>
      </c>
      <c r="K497" s="3">
        <v>0</v>
      </c>
      <c r="L497" s="3">
        <f t="shared" si="29"/>
        <v>39209</v>
      </c>
      <c r="M497" s="1" t="s">
        <v>40</v>
      </c>
      <c r="N497" s="88">
        <v>900226715</v>
      </c>
      <c r="O497" s="1" t="s">
        <v>341</v>
      </c>
      <c r="P497" s="1" t="s">
        <v>79</v>
      </c>
      <c r="Q497" s="1" t="s">
        <v>80</v>
      </c>
      <c r="R497" s="1" t="s">
        <v>43</v>
      </c>
      <c r="S497" s="1" t="s">
        <v>43</v>
      </c>
      <c r="T497" s="3">
        <v>0</v>
      </c>
      <c r="U497" s="1" t="s">
        <v>44</v>
      </c>
      <c r="V497" s="1" t="s">
        <v>45</v>
      </c>
      <c r="W497" s="1" t="s">
        <v>1294</v>
      </c>
      <c r="X497" s="1" t="s">
        <v>46</v>
      </c>
      <c r="Y497" s="1" t="s">
        <v>975</v>
      </c>
      <c r="Z497" s="1" t="s">
        <v>1295</v>
      </c>
      <c r="AA497" s="1" t="s">
        <v>83</v>
      </c>
      <c r="AB497" s="1" t="s">
        <v>1230</v>
      </c>
      <c r="AC497" s="1" t="s">
        <v>51</v>
      </c>
      <c r="AD497" s="1" t="s">
        <v>1295</v>
      </c>
      <c r="AE497" s="1" t="s">
        <v>37</v>
      </c>
      <c r="AF497">
        <f t="shared" si="30"/>
        <v>2022</v>
      </c>
      <c r="AG497" t="str">
        <f t="shared" si="31"/>
        <v>oct</v>
      </c>
      <c r="AH497" t="e">
        <f>+VLOOKUP(N497,'[1]2. Ingreso de incapacidades'!$C$5:$O$6997,13,FALSE)</f>
        <v>#N/A</v>
      </c>
      <c r="AI497" t="e">
        <v>#N/A</v>
      </c>
    </row>
    <row r="498" spans="1:35" hidden="1" x14ac:dyDescent="0.25">
      <c r="A498" s="1" t="s">
        <v>33</v>
      </c>
      <c r="B498" s="1" t="s">
        <v>34</v>
      </c>
      <c r="C498" s="2">
        <v>44865</v>
      </c>
      <c r="D498" s="42" t="str">
        <f t="shared" si="28"/>
        <v>2022</v>
      </c>
      <c r="E498" s="1" t="s">
        <v>73</v>
      </c>
      <c r="F498" s="1" t="s">
        <v>74</v>
      </c>
      <c r="G498" s="1" t="s">
        <v>37</v>
      </c>
      <c r="H498" s="1" t="s">
        <v>1294</v>
      </c>
      <c r="I498" s="1" t="s">
        <v>76</v>
      </c>
      <c r="J498" s="3">
        <v>104432</v>
      </c>
      <c r="K498" s="3">
        <v>0</v>
      </c>
      <c r="L498" s="3">
        <f t="shared" si="29"/>
        <v>104432</v>
      </c>
      <c r="M498" s="1" t="s">
        <v>40</v>
      </c>
      <c r="N498" s="88">
        <v>900226715</v>
      </c>
      <c r="O498" s="1" t="s">
        <v>341</v>
      </c>
      <c r="P498" s="1" t="s">
        <v>79</v>
      </c>
      <c r="Q498" s="1" t="s">
        <v>80</v>
      </c>
      <c r="R498" s="1" t="s">
        <v>43</v>
      </c>
      <c r="S498" s="1" t="s">
        <v>43</v>
      </c>
      <c r="T498" s="3">
        <v>0</v>
      </c>
      <c r="U498" s="1" t="s">
        <v>44</v>
      </c>
      <c r="V498" s="1" t="s">
        <v>45</v>
      </c>
      <c r="W498" s="1" t="s">
        <v>1294</v>
      </c>
      <c r="X498" s="1" t="s">
        <v>46</v>
      </c>
      <c r="Y498" s="1" t="s">
        <v>975</v>
      </c>
      <c r="Z498" s="1" t="s">
        <v>1295</v>
      </c>
      <c r="AA498" s="1" t="s">
        <v>83</v>
      </c>
      <c r="AB498" s="1" t="s">
        <v>1230</v>
      </c>
      <c r="AC498" s="1" t="s">
        <v>51</v>
      </c>
      <c r="AD498" s="1" t="s">
        <v>1295</v>
      </c>
      <c r="AE498" s="1" t="s">
        <v>37</v>
      </c>
      <c r="AF498">
        <f t="shared" si="30"/>
        <v>2022</v>
      </c>
      <c r="AG498" t="str">
        <f t="shared" si="31"/>
        <v>oct</v>
      </c>
      <c r="AH498" t="e">
        <f>+VLOOKUP(N498,'[1]2. Ingreso de incapacidades'!$C$5:$O$6997,13,FALSE)</f>
        <v>#N/A</v>
      </c>
      <c r="AI498" t="e">
        <v>#N/A</v>
      </c>
    </row>
    <row r="499" spans="1:35" hidden="1" x14ac:dyDescent="0.25">
      <c r="A499" s="1" t="s">
        <v>33</v>
      </c>
      <c r="B499" s="1" t="s">
        <v>34</v>
      </c>
      <c r="C499" s="2">
        <v>44875</v>
      </c>
      <c r="D499" s="42" t="str">
        <f t="shared" si="28"/>
        <v>2022</v>
      </c>
      <c r="E499" s="1" t="s">
        <v>35</v>
      </c>
      <c r="F499" s="1" t="s">
        <v>36</v>
      </c>
      <c r="G499" s="1" t="s">
        <v>37</v>
      </c>
      <c r="H499" s="1" t="s">
        <v>1296</v>
      </c>
      <c r="I499" s="1" t="s">
        <v>1297</v>
      </c>
      <c r="J499" s="3">
        <v>0</v>
      </c>
      <c r="K499" s="3">
        <v>173803</v>
      </c>
      <c r="L499" s="3">
        <f t="shared" si="29"/>
        <v>-173803</v>
      </c>
      <c r="M499" s="1" t="s">
        <v>40</v>
      </c>
      <c r="N499" s="88">
        <v>800130907</v>
      </c>
      <c r="O499" s="1" t="s">
        <v>42</v>
      </c>
      <c r="P499" s="1" t="s">
        <v>37</v>
      </c>
      <c r="Q499" s="1" t="s">
        <v>43</v>
      </c>
      <c r="R499" s="1" t="s">
        <v>43</v>
      </c>
      <c r="S499" s="1" t="s">
        <v>43</v>
      </c>
      <c r="T499" s="3">
        <v>0</v>
      </c>
      <c r="U499" s="1" t="s">
        <v>44</v>
      </c>
      <c r="V499" s="1" t="s">
        <v>45</v>
      </c>
      <c r="W499" s="1" t="s">
        <v>1296</v>
      </c>
      <c r="X499" s="1" t="s">
        <v>46</v>
      </c>
      <c r="Y499" s="1" t="s">
        <v>47</v>
      </c>
      <c r="Z499" s="1" t="s">
        <v>1298</v>
      </c>
      <c r="AA499" s="1" t="s">
        <v>49</v>
      </c>
      <c r="AB499" s="1" t="s">
        <v>918</v>
      </c>
      <c r="AC499" s="1" t="s">
        <v>51</v>
      </c>
      <c r="AD499" s="1" t="s">
        <v>1298</v>
      </c>
      <c r="AE499" s="1" t="s">
        <v>37</v>
      </c>
      <c r="AF499">
        <f t="shared" si="30"/>
        <v>2022</v>
      </c>
      <c r="AG499" t="str">
        <f t="shared" si="31"/>
        <v>nov</v>
      </c>
      <c r="AH499" t="e">
        <f>+VLOOKUP(N499,'[1]2. Ingreso de incapacidades'!$C$5:$O$6997,13,FALSE)</f>
        <v>#N/A</v>
      </c>
      <c r="AI499" t="e">
        <v>#N/A</v>
      </c>
    </row>
    <row r="500" spans="1:35" hidden="1" x14ac:dyDescent="0.25">
      <c r="A500" s="1" t="s">
        <v>33</v>
      </c>
      <c r="B500" s="1" t="s">
        <v>34</v>
      </c>
      <c r="C500" s="2">
        <v>44875</v>
      </c>
      <c r="D500" s="42" t="str">
        <f t="shared" si="28"/>
        <v>2022</v>
      </c>
      <c r="E500" s="1" t="s">
        <v>35</v>
      </c>
      <c r="F500" s="1" t="s">
        <v>36</v>
      </c>
      <c r="G500" s="1" t="s">
        <v>37</v>
      </c>
      <c r="H500" s="1" t="s">
        <v>1299</v>
      </c>
      <c r="I500" s="1" t="s">
        <v>1300</v>
      </c>
      <c r="J500" s="3">
        <v>0</v>
      </c>
      <c r="K500" s="3">
        <v>37020</v>
      </c>
      <c r="L500" s="3">
        <f t="shared" si="29"/>
        <v>-37020</v>
      </c>
      <c r="M500" s="1" t="s">
        <v>40</v>
      </c>
      <c r="N500" s="88">
        <v>900226715</v>
      </c>
      <c r="O500" s="1" t="s">
        <v>341</v>
      </c>
      <c r="P500" s="1" t="s">
        <v>37</v>
      </c>
      <c r="Q500" s="1" t="s">
        <v>43</v>
      </c>
      <c r="R500" s="1" t="s">
        <v>43</v>
      </c>
      <c r="S500" s="1" t="s">
        <v>43</v>
      </c>
      <c r="T500" s="3">
        <v>0</v>
      </c>
      <c r="U500" s="1" t="s">
        <v>44</v>
      </c>
      <c r="V500" s="1" t="s">
        <v>45</v>
      </c>
      <c r="W500" s="1" t="s">
        <v>1299</v>
      </c>
      <c r="X500" s="1" t="s">
        <v>46</v>
      </c>
      <c r="Y500" s="1" t="s">
        <v>47</v>
      </c>
      <c r="Z500" s="1" t="s">
        <v>1301</v>
      </c>
      <c r="AA500" s="1" t="s">
        <v>49</v>
      </c>
      <c r="AB500" s="1" t="s">
        <v>918</v>
      </c>
      <c r="AC500" s="1" t="s">
        <v>51</v>
      </c>
      <c r="AD500" s="1" t="s">
        <v>1301</v>
      </c>
      <c r="AE500" s="1" t="s">
        <v>37</v>
      </c>
      <c r="AF500">
        <f t="shared" si="30"/>
        <v>2022</v>
      </c>
      <c r="AG500" t="str">
        <f t="shared" si="31"/>
        <v>nov</v>
      </c>
      <c r="AH500" t="e">
        <f>+VLOOKUP(N500,'[1]2. Ingreso de incapacidades'!$C$5:$O$6997,13,FALSE)</f>
        <v>#N/A</v>
      </c>
      <c r="AI500" t="e">
        <v>#N/A</v>
      </c>
    </row>
    <row r="501" spans="1:35" hidden="1" x14ac:dyDescent="0.25">
      <c r="A501" s="1" t="s">
        <v>33</v>
      </c>
      <c r="B501" s="1" t="s">
        <v>34</v>
      </c>
      <c r="C501" s="2">
        <v>44876</v>
      </c>
      <c r="D501" s="42" t="str">
        <f t="shared" si="28"/>
        <v>2022</v>
      </c>
      <c r="E501" s="1" t="s">
        <v>35</v>
      </c>
      <c r="F501" s="1" t="s">
        <v>36</v>
      </c>
      <c r="G501" s="1" t="s">
        <v>37</v>
      </c>
      <c r="H501" s="1" t="s">
        <v>1302</v>
      </c>
      <c r="I501" s="1" t="s">
        <v>1303</v>
      </c>
      <c r="J501" s="3">
        <v>0</v>
      </c>
      <c r="K501" s="3">
        <v>366954</v>
      </c>
      <c r="L501" s="3">
        <f t="shared" si="29"/>
        <v>-366954</v>
      </c>
      <c r="M501" s="1" t="s">
        <v>40</v>
      </c>
      <c r="N501" s="88">
        <v>900156264</v>
      </c>
      <c r="O501" s="1" t="s">
        <v>68</v>
      </c>
      <c r="P501" s="1" t="s">
        <v>37</v>
      </c>
      <c r="Q501" s="1" t="s">
        <v>43</v>
      </c>
      <c r="R501" s="1" t="s">
        <v>43</v>
      </c>
      <c r="S501" s="1" t="s">
        <v>43</v>
      </c>
      <c r="T501" s="3">
        <v>0</v>
      </c>
      <c r="U501" s="1" t="s">
        <v>44</v>
      </c>
      <c r="V501" s="1" t="s">
        <v>45</v>
      </c>
      <c r="W501" s="1" t="s">
        <v>1302</v>
      </c>
      <c r="X501" s="1" t="s">
        <v>46</v>
      </c>
      <c r="Y501" s="1" t="s">
        <v>47</v>
      </c>
      <c r="Z501" s="1" t="s">
        <v>1304</v>
      </c>
      <c r="AA501" s="1" t="s">
        <v>49</v>
      </c>
      <c r="AB501" s="1" t="s">
        <v>918</v>
      </c>
      <c r="AC501" s="1" t="s">
        <v>51</v>
      </c>
      <c r="AD501" s="1" t="s">
        <v>1304</v>
      </c>
      <c r="AE501" s="1" t="s">
        <v>37</v>
      </c>
      <c r="AF501">
        <f t="shared" si="30"/>
        <v>2022</v>
      </c>
      <c r="AG501" t="str">
        <f t="shared" si="31"/>
        <v>nov</v>
      </c>
      <c r="AH501" t="e">
        <f>+VLOOKUP(N501,'[1]2. Ingreso de incapacidades'!$C$5:$O$6997,13,FALSE)</f>
        <v>#N/A</v>
      </c>
      <c r="AI501" t="e">
        <v>#N/A</v>
      </c>
    </row>
    <row r="502" spans="1:35" hidden="1" x14ac:dyDescent="0.25">
      <c r="A502" s="1" t="s">
        <v>33</v>
      </c>
      <c r="B502" s="1" t="s">
        <v>34</v>
      </c>
      <c r="C502" s="2">
        <v>44876</v>
      </c>
      <c r="D502" s="42" t="str">
        <f t="shared" si="28"/>
        <v>2022</v>
      </c>
      <c r="E502" s="1" t="s">
        <v>35</v>
      </c>
      <c r="F502" s="1" t="s">
        <v>36</v>
      </c>
      <c r="G502" s="1" t="s">
        <v>37</v>
      </c>
      <c r="H502" s="1" t="s">
        <v>1305</v>
      </c>
      <c r="I502" s="1" t="s">
        <v>1306</v>
      </c>
      <c r="J502" s="3">
        <v>0</v>
      </c>
      <c r="K502" s="3">
        <v>40399</v>
      </c>
      <c r="L502" s="3">
        <f t="shared" si="29"/>
        <v>-40399</v>
      </c>
      <c r="M502" s="1" t="s">
        <v>40</v>
      </c>
      <c r="N502" s="88">
        <v>800251440</v>
      </c>
      <c r="O502" s="1" t="s">
        <v>55</v>
      </c>
      <c r="P502" s="1" t="s">
        <v>37</v>
      </c>
      <c r="Q502" s="1" t="s">
        <v>43</v>
      </c>
      <c r="R502" s="1" t="s">
        <v>43</v>
      </c>
      <c r="S502" s="1" t="s">
        <v>43</v>
      </c>
      <c r="T502" s="3">
        <v>0</v>
      </c>
      <c r="U502" s="1" t="s">
        <v>44</v>
      </c>
      <c r="V502" s="1" t="s">
        <v>45</v>
      </c>
      <c r="W502" s="1" t="s">
        <v>1305</v>
      </c>
      <c r="X502" s="1" t="s">
        <v>46</v>
      </c>
      <c r="Y502" s="1" t="s">
        <v>47</v>
      </c>
      <c r="Z502" s="1" t="s">
        <v>1307</v>
      </c>
      <c r="AA502" s="1" t="s">
        <v>49</v>
      </c>
      <c r="AB502" s="1" t="s">
        <v>918</v>
      </c>
      <c r="AC502" s="1" t="s">
        <v>51</v>
      </c>
      <c r="AD502" s="1" t="s">
        <v>1307</v>
      </c>
      <c r="AE502" s="1" t="s">
        <v>37</v>
      </c>
      <c r="AF502">
        <f t="shared" si="30"/>
        <v>2022</v>
      </c>
      <c r="AG502" t="str">
        <f t="shared" si="31"/>
        <v>nov</v>
      </c>
      <c r="AH502" t="e">
        <f>+VLOOKUP(N502,'[1]2. Ingreso de incapacidades'!$C$5:$O$6997,13,FALSE)</f>
        <v>#N/A</v>
      </c>
      <c r="AI502" t="e">
        <v>#N/A</v>
      </c>
    </row>
    <row r="503" spans="1:35" hidden="1" x14ac:dyDescent="0.25">
      <c r="A503" s="1" t="s">
        <v>33</v>
      </c>
      <c r="B503" s="1" t="s">
        <v>34</v>
      </c>
      <c r="C503" s="2">
        <v>44880</v>
      </c>
      <c r="D503" s="42" t="str">
        <f t="shared" si="28"/>
        <v>2022</v>
      </c>
      <c r="E503" s="1" t="s">
        <v>35</v>
      </c>
      <c r="F503" s="1" t="s">
        <v>36</v>
      </c>
      <c r="G503" s="1" t="s">
        <v>37</v>
      </c>
      <c r="H503" s="1" t="s">
        <v>1308</v>
      </c>
      <c r="I503" s="1" t="s">
        <v>1309</v>
      </c>
      <c r="J503" s="3">
        <v>0</v>
      </c>
      <c r="K503" s="3">
        <v>39606</v>
      </c>
      <c r="L503" s="3">
        <f t="shared" si="29"/>
        <v>-39606</v>
      </c>
      <c r="M503" s="1" t="s">
        <v>40</v>
      </c>
      <c r="N503" s="88">
        <v>800251440</v>
      </c>
      <c r="O503" s="1" t="s">
        <v>55</v>
      </c>
      <c r="P503" s="1" t="s">
        <v>37</v>
      </c>
      <c r="Q503" s="1" t="s">
        <v>43</v>
      </c>
      <c r="R503" s="1" t="s">
        <v>43</v>
      </c>
      <c r="S503" s="1" t="s">
        <v>43</v>
      </c>
      <c r="T503" s="3">
        <v>0</v>
      </c>
      <c r="U503" s="1" t="s">
        <v>44</v>
      </c>
      <c r="V503" s="1" t="s">
        <v>45</v>
      </c>
      <c r="W503" s="1" t="s">
        <v>1308</v>
      </c>
      <c r="X503" s="1" t="s">
        <v>46</v>
      </c>
      <c r="Y503" s="1" t="s">
        <v>47</v>
      </c>
      <c r="Z503" s="1" t="s">
        <v>1310</v>
      </c>
      <c r="AA503" s="1" t="s">
        <v>49</v>
      </c>
      <c r="AB503" s="1" t="s">
        <v>918</v>
      </c>
      <c r="AC503" s="1" t="s">
        <v>51</v>
      </c>
      <c r="AD503" s="1" t="s">
        <v>1310</v>
      </c>
      <c r="AE503" s="1" t="s">
        <v>37</v>
      </c>
      <c r="AF503">
        <f t="shared" si="30"/>
        <v>2022</v>
      </c>
      <c r="AG503" t="str">
        <f t="shared" si="31"/>
        <v>nov</v>
      </c>
      <c r="AH503" t="e">
        <f>+VLOOKUP(N503,'[1]2. Ingreso de incapacidades'!$C$5:$O$6997,13,FALSE)</f>
        <v>#N/A</v>
      </c>
      <c r="AI503" t="e">
        <v>#N/A</v>
      </c>
    </row>
    <row r="504" spans="1:35" hidden="1" x14ac:dyDescent="0.25">
      <c r="A504" s="1" t="s">
        <v>33</v>
      </c>
      <c r="B504" s="1" t="s">
        <v>34</v>
      </c>
      <c r="C504" s="2">
        <v>44883</v>
      </c>
      <c r="D504" s="42" t="str">
        <f t="shared" si="28"/>
        <v>2022</v>
      </c>
      <c r="E504" s="1" t="s">
        <v>35</v>
      </c>
      <c r="F504" s="1" t="s">
        <v>36</v>
      </c>
      <c r="G504" s="1" t="s">
        <v>37</v>
      </c>
      <c r="H504" s="1" t="s">
        <v>1311</v>
      </c>
      <c r="I504" s="1" t="s">
        <v>1312</v>
      </c>
      <c r="J504" s="3">
        <v>0</v>
      </c>
      <c r="K504" s="3">
        <v>66858</v>
      </c>
      <c r="L504" s="3">
        <f t="shared" si="29"/>
        <v>-66858</v>
      </c>
      <c r="M504" s="1" t="s">
        <v>40</v>
      </c>
      <c r="N504" s="88">
        <v>900156264</v>
      </c>
      <c r="O504" s="1" t="s">
        <v>68</v>
      </c>
      <c r="P504" s="1" t="s">
        <v>37</v>
      </c>
      <c r="Q504" s="1" t="s">
        <v>43</v>
      </c>
      <c r="R504" s="1" t="s">
        <v>43</v>
      </c>
      <c r="S504" s="1" t="s">
        <v>43</v>
      </c>
      <c r="T504" s="3">
        <v>0</v>
      </c>
      <c r="U504" s="1" t="s">
        <v>44</v>
      </c>
      <c r="V504" s="1" t="s">
        <v>45</v>
      </c>
      <c r="W504" s="1" t="s">
        <v>1311</v>
      </c>
      <c r="X504" s="1" t="s">
        <v>46</v>
      </c>
      <c r="Y504" s="1" t="s">
        <v>47</v>
      </c>
      <c r="Z504" s="1" t="s">
        <v>1313</v>
      </c>
      <c r="AA504" s="1" t="s">
        <v>49</v>
      </c>
      <c r="AB504" s="1" t="s">
        <v>918</v>
      </c>
      <c r="AC504" s="1" t="s">
        <v>51</v>
      </c>
      <c r="AD504" s="1" t="s">
        <v>1313</v>
      </c>
      <c r="AE504" s="1" t="s">
        <v>37</v>
      </c>
      <c r="AF504">
        <f t="shared" si="30"/>
        <v>2022</v>
      </c>
      <c r="AG504" t="str">
        <f t="shared" si="31"/>
        <v>nov</v>
      </c>
      <c r="AH504" t="e">
        <f>+VLOOKUP(N504,'[1]2. Ingreso de incapacidades'!$C$5:$O$6997,13,FALSE)</f>
        <v>#N/A</v>
      </c>
      <c r="AI504" t="e">
        <v>#N/A</v>
      </c>
    </row>
    <row r="505" spans="1:35" hidden="1" x14ac:dyDescent="0.25">
      <c r="A505" s="1" t="s">
        <v>33</v>
      </c>
      <c r="B505" s="1" t="s">
        <v>34</v>
      </c>
      <c r="C505" s="2">
        <v>44886</v>
      </c>
      <c r="D505" s="42" t="str">
        <f t="shared" si="28"/>
        <v>2022</v>
      </c>
      <c r="E505" s="1" t="s">
        <v>35</v>
      </c>
      <c r="F505" s="1" t="s">
        <v>36</v>
      </c>
      <c r="G505" s="1" t="s">
        <v>37</v>
      </c>
      <c r="H505" s="1" t="s">
        <v>1314</v>
      </c>
      <c r="I505" s="1" t="s">
        <v>1315</v>
      </c>
      <c r="J505" s="3">
        <v>0</v>
      </c>
      <c r="K505" s="3">
        <v>100000</v>
      </c>
      <c r="L505" s="3">
        <f t="shared" si="29"/>
        <v>-100000</v>
      </c>
      <c r="M505" s="1" t="s">
        <v>40</v>
      </c>
      <c r="N505" s="88">
        <v>900226715</v>
      </c>
      <c r="O505" s="1" t="s">
        <v>341</v>
      </c>
      <c r="P505" s="1" t="s">
        <v>37</v>
      </c>
      <c r="Q505" s="1" t="s">
        <v>43</v>
      </c>
      <c r="R505" s="1" t="s">
        <v>43</v>
      </c>
      <c r="S505" s="1" t="s">
        <v>43</v>
      </c>
      <c r="T505" s="3">
        <v>0</v>
      </c>
      <c r="U505" s="1" t="s">
        <v>44</v>
      </c>
      <c r="V505" s="1" t="s">
        <v>45</v>
      </c>
      <c r="W505" s="1" t="s">
        <v>1314</v>
      </c>
      <c r="X505" s="1" t="s">
        <v>46</v>
      </c>
      <c r="Y505" s="1" t="s">
        <v>47</v>
      </c>
      <c r="Z505" s="1" t="s">
        <v>1316</v>
      </c>
      <c r="AA505" s="1" t="s">
        <v>49</v>
      </c>
      <c r="AB505" s="1" t="s">
        <v>918</v>
      </c>
      <c r="AC505" s="1" t="s">
        <v>51</v>
      </c>
      <c r="AD505" s="1" t="s">
        <v>1316</v>
      </c>
      <c r="AE505" s="1" t="s">
        <v>37</v>
      </c>
      <c r="AF505">
        <f t="shared" si="30"/>
        <v>2022</v>
      </c>
      <c r="AG505" t="str">
        <f t="shared" si="31"/>
        <v>nov</v>
      </c>
      <c r="AH505" t="e">
        <f>+VLOOKUP(N505,'[1]2. Ingreso de incapacidades'!$C$5:$O$6997,13,FALSE)</f>
        <v>#N/A</v>
      </c>
      <c r="AI505" t="e">
        <v>#N/A</v>
      </c>
    </row>
    <row r="506" spans="1:35" hidden="1" x14ac:dyDescent="0.25">
      <c r="A506" s="1" t="s">
        <v>33</v>
      </c>
      <c r="B506" s="1" t="s">
        <v>34</v>
      </c>
      <c r="C506" s="2">
        <v>44888</v>
      </c>
      <c r="D506" s="42" t="str">
        <f t="shared" si="28"/>
        <v>2022</v>
      </c>
      <c r="E506" s="1" t="s">
        <v>35</v>
      </c>
      <c r="F506" s="1" t="s">
        <v>36</v>
      </c>
      <c r="G506" s="1" t="s">
        <v>37</v>
      </c>
      <c r="H506" s="1" t="s">
        <v>1317</v>
      </c>
      <c r="I506" s="1" t="s">
        <v>1318</v>
      </c>
      <c r="J506" s="3">
        <v>0</v>
      </c>
      <c r="K506" s="3">
        <v>526592</v>
      </c>
      <c r="L506" s="3">
        <f t="shared" si="29"/>
        <v>-526592</v>
      </c>
      <c r="M506" s="1" t="s">
        <v>40</v>
      </c>
      <c r="N506" s="88">
        <v>800130907</v>
      </c>
      <c r="O506" s="1" t="s">
        <v>42</v>
      </c>
      <c r="P506" s="1" t="s">
        <v>37</v>
      </c>
      <c r="Q506" s="1" t="s">
        <v>43</v>
      </c>
      <c r="R506" s="1" t="s">
        <v>43</v>
      </c>
      <c r="S506" s="1" t="s">
        <v>43</v>
      </c>
      <c r="T506" s="3">
        <v>0</v>
      </c>
      <c r="U506" s="1" t="s">
        <v>44</v>
      </c>
      <c r="V506" s="1" t="s">
        <v>45</v>
      </c>
      <c r="W506" s="1" t="s">
        <v>1317</v>
      </c>
      <c r="X506" s="1" t="s">
        <v>46</v>
      </c>
      <c r="Y506" s="1" t="s">
        <v>47</v>
      </c>
      <c r="Z506" s="1" t="s">
        <v>1319</v>
      </c>
      <c r="AA506" s="1" t="s">
        <v>49</v>
      </c>
      <c r="AB506" s="1" t="s">
        <v>918</v>
      </c>
      <c r="AC506" s="1" t="s">
        <v>51</v>
      </c>
      <c r="AD506" s="1" t="s">
        <v>1319</v>
      </c>
      <c r="AE506" s="1" t="s">
        <v>37</v>
      </c>
      <c r="AF506">
        <f t="shared" si="30"/>
        <v>2022</v>
      </c>
      <c r="AG506" t="str">
        <f t="shared" si="31"/>
        <v>nov</v>
      </c>
      <c r="AH506" t="e">
        <f>+VLOOKUP(N506,'[1]2. Ingreso de incapacidades'!$C$5:$O$6997,13,FALSE)</f>
        <v>#N/A</v>
      </c>
      <c r="AI506" t="e">
        <v>#N/A</v>
      </c>
    </row>
    <row r="507" spans="1:35" hidden="1" x14ac:dyDescent="0.25">
      <c r="A507" s="1" t="s">
        <v>33</v>
      </c>
      <c r="B507" s="1" t="s">
        <v>34</v>
      </c>
      <c r="C507" s="2">
        <v>44889</v>
      </c>
      <c r="D507" s="42" t="str">
        <f t="shared" si="28"/>
        <v>2022</v>
      </c>
      <c r="E507" s="1" t="s">
        <v>35</v>
      </c>
      <c r="F507" s="1" t="s">
        <v>36</v>
      </c>
      <c r="G507" s="1" t="s">
        <v>37</v>
      </c>
      <c r="H507" s="1" t="s">
        <v>1320</v>
      </c>
      <c r="I507" s="1" t="s">
        <v>1321</v>
      </c>
      <c r="J507" s="3">
        <v>0</v>
      </c>
      <c r="K507" s="3">
        <v>7697171</v>
      </c>
      <c r="L507" s="3">
        <f t="shared" si="29"/>
        <v>-7697171</v>
      </c>
      <c r="M507" s="1" t="s">
        <v>40</v>
      </c>
      <c r="N507" s="88">
        <v>890903790</v>
      </c>
      <c r="O507" s="1" t="s">
        <v>859</v>
      </c>
      <c r="P507" s="1" t="s">
        <v>37</v>
      </c>
      <c r="Q507" s="1" t="s">
        <v>43</v>
      </c>
      <c r="R507" s="1" t="s">
        <v>43</v>
      </c>
      <c r="S507" s="1" t="s">
        <v>43</v>
      </c>
      <c r="T507" s="3">
        <v>0</v>
      </c>
      <c r="U507" s="1" t="s">
        <v>44</v>
      </c>
      <c r="V507" s="1" t="s">
        <v>45</v>
      </c>
      <c r="W507" s="1" t="s">
        <v>1320</v>
      </c>
      <c r="X507" s="1" t="s">
        <v>46</v>
      </c>
      <c r="Y507" s="1" t="s">
        <v>47</v>
      </c>
      <c r="Z507" s="1" t="s">
        <v>1322</v>
      </c>
      <c r="AA507" s="1" t="s">
        <v>49</v>
      </c>
      <c r="AB507" s="1" t="s">
        <v>918</v>
      </c>
      <c r="AC507" s="1" t="s">
        <v>51</v>
      </c>
      <c r="AD507" s="1" t="s">
        <v>1322</v>
      </c>
      <c r="AE507" s="1" t="s">
        <v>37</v>
      </c>
      <c r="AF507">
        <f t="shared" si="30"/>
        <v>2022</v>
      </c>
      <c r="AG507" t="str">
        <f t="shared" si="31"/>
        <v>nov</v>
      </c>
      <c r="AH507" t="e">
        <f>+VLOOKUP(N507,'[1]2. Ingreso de incapacidades'!$C$5:$O$6997,13,FALSE)</f>
        <v>#N/A</v>
      </c>
      <c r="AI507" t="e">
        <v>#N/A</v>
      </c>
    </row>
    <row r="508" spans="1:35" hidden="1" x14ac:dyDescent="0.25">
      <c r="A508" s="1" t="s">
        <v>33</v>
      </c>
      <c r="B508" s="1" t="s">
        <v>34</v>
      </c>
      <c r="C508" s="2">
        <v>44895</v>
      </c>
      <c r="D508" s="42" t="str">
        <f t="shared" si="28"/>
        <v>2022</v>
      </c>
      <c r="E508" s="1" t="s">
        <v>73</v>
      </c>
      <c r="F508" s="1" t="s">
        <v>74</v>
      </c>
      <c r="G508" s="1" t="s">
        <v>37</v>
      </c>
      <c r="H508" s="1" t="s">
        <v>1331</v>
      </c>
      <c r="I508" s="1" t="s">
        <v>76</v>
      </c>
      <c r="J508" s="3">
        <v>1201838</v>
      </c>
      <c r="K508" s="3">
        <v>0</v>
      </c>
      <c r="L508" s="3">
        <f t="shared" si="29"/>
        <v>1201838</v>
      </c>
      <c r="M508" s="1" t="s">
        <v>40</v>
      </c>
      <c r="N508" s="88">
        <v>22804822</v>
      </c>
      <c r="O508" s="1" t="s">
        <v>556</v>
      </c>
      <c r="P508" s="1" t="s">
        <v>1323</v>
      </c>
      <c r="Q508" s="1" t="s">
        <v>1324</v>
      </c>
      <c r="R508" s="1" t="s">
        <v>43</v>
      </c>
      <c r="S508" s="1" t="s">
        <v>43</v>
      </c>
      <c r="T508" s="3">
        <v>0</v>
      </c>
      <c r="U508" s="1" t="s">
        <v>44</v>
      </c>
      <c r="V508" s="1" t="s">
        <v>45</v>
      </c>
      <c r="W508" s="1" t="s">
        <v>1331</v>
      </c>
      <c r="X508" s="1" t="s">
        <v>46</v>
      </c>
      <c r="Y508" s="1" t="s">
        <v>975</v>
      </c>
      <c r="Z508" s="1" t="s">
        <v>1332</v>
      </c>
      <c r="AA508" s="1" t="s">
        <v>83</v>
      </c>
      <c r="AB508" s="1" t="s">
        <v>1230</v>
      </c>
      <c r="AC508" s="1" t="s">
        <v>51</v>
      </c>
      <c r="AD508" s="1" t="s">
        <v>1332</v>
      </c>
      <c r="AE508" s="1" t="s">
        <v>37</v>
      </c>
      <c r="AF508">
        <f t="shared" si="30"/>
        <v>2022</v>
      </c>
      <c r="AG508" t="str">
        <f t="shared" si="31"/>
        <v>nov</v>
      </c>
      <c r="AH508" t="str">
        <f>+VLOOKUP(N508,'[1]2. Ingreso de incapacidades'!$C$5:$O$6997,13,FALSE)</f>
        <v>SANITAS E.P.S</v>
      </c>
      <c r="AI508" t="s">
        <v>2193</v>
      </c>
    </row>
    <row r="509" spans="1:35" hidden="1" x14ac:dyDescent="0.25">
      <c r="A509" s="1" t="s">
        <v>33</v>
      </c>
      <c r="B509" s="1" t="s">
        <v>34</v>
      </c>
      <c r="C509" s="2">
        <v>44895</v>
      </c>
      <c r="D509" s="42" t="str">
        <f t="shared" si="28"/>
        <v>2022</v>
      </c>
      <c r="E509" s="1" t="s">
        <v>73</v>
      </c>
      <c r="F509" s="1" t="s">
        <v>74</v>
      </c>
      <c r="G509" s="1" t="s">
        <v>37</v>
      </c>
      <c r="H509" s="1" t="s">
        <v>1331</v>
      </c>
      <c r="I509" s="1" t="s">
        <v>76</v>
      </c>
      <c r="J509" s="3">
        <v>40691</v>
      </c>
      <c r="K509" s="3">
        <v>0</v>
      </c>
      <c r="L509" s="3">
        <f t="shared" si="29"/>
        <v>40691</v>
      </c>
      <c r="M509" s="1" t="s">
        <v>40</v>
      </c>
      <c r="N509" s="88">
        <v>88222328</v>
      </c>
      <c r="O509" s="1" t="s">
        <v>855</v>
      </c>
      <c r="P509" s="1" t="s">
        <v>89</v>
      </c>
      <c r="Q509" s="1" t="s">
        <v>90</v>
      </c>
      <c r="R509" s="1" t="s">
        <v>43</v>
      </c>
      <c r="S509" s="1" t="s">
        <v>43</v>
      </c>
      <c r="T509" s="3">
        <v>0</v>
      </c>
      <c r="U509" s="1" t="s">
        <v>44</v>
      </c>
      <c r="V509" s="1" t="s">
        <v>45</v>
      </c>
      <c r="W509" s="1" t="s">
        <v>1331</v>
      </c>
      <c r="X509" s="1" t="s">
        <v>46</v>
      </c>
      <c r="Y509" s="1" t="s">
        <v>975</v>
      </c>
      <c r="Z509" s="1" t="s">
        <v>1332</v>
      </c>
      <c r="AA509" s="1" t="s">
        <v>83</v>
      </c>
      <c r="AB509" s="1" t="s">
        <v>1230</v>
      </c>
      <c r="AC509" s="1" t="s">
        <v>51</v>
      </c>
      <c r="AD509" s="1" t="s">
        <v>1332</v>
      </c>
      <c r="AE509" s="1" t="s">
        <v>37</v>
      </c>
      <c r="AF509">
        <f t="shared" si="30"/>
        <v>2022</v>
      </c>
      <c r="AG509" t="str">
        <f t="shared" si="31"/>
        <v>nov</v>
      </c>
      <c r="AH509" t="str">
        <f>+VLOOKUP(N509,'[1]2. Ingreso de incapacidades'!$C$5:$O$6997,13,FALSE)</f>
        <v>COOSALUD ESS EPS -S</v>
      </c>
      <c r="AI509" t="s">
        <v>2198</v>
      </c>
    </row>
    <row r="510" spans="1:35" hidden="1" x14ac:dyDescent="0.25">
      <c r="A510" s="1" t="s">
        <v>33</v>
      </c>
      <c r="B510" s="1" t="s">
        <v>34</v>
      </c>
      <c r="C510" s="2">
        <v>44895</v>
      </c>
      <c r="D510" s="42" t="str">
        <f t="shared" si="28"/>
        <v>2022</v>
      </c>
      <c r="E510" s="1" t="s">
        <v>73</v>
      </c>
      <c r="F510" s="1" t="s">
        <v>74</v>
      </c>
      <c r="G510" s="1" t="s">
        <v>37</v>
      </c>
      <c r="H510" s="1" t="s">
        <v>1331</v>
      </c>
      <c r="I510" s="1" t="s">
        <v>76</v>
      </c>
      <c r="J510" s="3">
        <v>33334</v>
      </c>
      <c r="K510" s="3">
        <v>0</v>
      </c>
      <c r="L510" s="3">
        <f t="shared" si="29"/>
        <v>33334</v>
      </c>
      <c r="M510" s="1" t="s">
        <v>40</v>
      </c>
      <c r="N510" s="88">
        <v>1051418658</v>
      </c>
      <c r="O510" s="1" t="s">
        <v>449</v>
      </c>
      <c r="P510" s="1" t="s">
        <v>79</v>
      </c>
      <c r="Q510" s="1" t="s">
        <v>80</v>
      </c>
      <c r="R510" s="1" t="s">
        <v>43</v>
      </c>
      <c r="S510" s="1" t="s">
        <v>43</v>
      </c>
      <c r="T510" s="3">
        <v>0</v>
      </c>
      <c r="U510" s="1" t="s">
        <v>44</v>
      </c>
      <c r="V510" s="1" t="s">
        <v>45</v>
      </c>
      <c r="W510" s="1" t="s">
        <v>1331</v>
      </c>
      <c r="X510" s="1" t="s">
        <v>46</v>
      </c>
      <c r="Y510" s="1" t="s">
        <v>975</v>
      </c>
      <c r="Z510" s="1" t="s">
        <v>1332</v>
      </c>
      <c r="AA510" s="1" t="s">
        <v>83</v>
      </c>
      <c r="AB510" s="1" t="s">
        <v>1230</v>
      </c>
      <c r="AC510" s="1" t="s">
        <v>51</v>
      </c>
      <c r="AD510" s="1" t="s">
        <v>1332</v>
      </c>
      <c r="AE510" s="1" t="s">
        <v>37</v>
      </c>
      <c r="AF510">
        <f t="shared" si="30"/>
        <v>2022</v>
      </c>
      <c r="AG510" t="str">
        <f t="shared" si="31"/>
        <v>nov</v>
      </c>
      <c r="AH510" t="str">
        <f>+VLOOKUP(N510,'[1]2. Ingreso de incapacidades'!$C$5:$O$6997,13,FALSE)</f>
        <v>SALUD TOTAL E.P.S.</v>
      </c>
      <c r="AI510" t="s">
        <v>2192</v>
      </c>
    </row>
    <row r="511" spans="1:35" hidden="1" x14ac:dyDescent="0.25">
      <c r="A511" s="1" t="s">
        <v>33</v>
      </c>
      <c r="B511" s="1" t="s">
        <v>34</v>
      </c>
      <c r="C511" s="2">
        <v>44895</v>
      </c>
      <c r="D511" s="42" t="str">
        <f t="shared" si="28"/>
        <v>2022</v>
      </c>
      <c r="E511" s="1" t="s">
        <v>73</v>
      </c>
      <c r="F511" s="1" t="s">
        <v>74</v>
      </c>
      <c r="G511" s="1" t="s">
        <v>37</v>
      </c>
      <c r="H511" s="1" t="s">
        <v>1331</v>
      </c>
      <c r="I511" s="1" t="s">
        <v>76</v>
      </c>
      <c r="J511" s="3">
        <v>33334</v>
      </c>
      <c r="K511" s="3">
        <v>0</v>
      </c>
      <c r="L511" s="3">
        <f t="shared" si="29"/>
        <v>33334</v>
      </c>
      <c r="M511" s="1" t="s">
        <v>40</v>
      </c>
      <c r="N511" s="88">
        <v>1066175311</v>
      </c>
      <c r="O511" s="1" t="s">
        <v>473</v>
      </c>
      <c r="P511" s="1" t="s">
        <v>79</v>
      </c>
      <c r="Q511" s="1" t="s">
        <v>80</v>
      </c>
      <c r="R511" s="1" t="s">
        <v>43</v>
      </c>
      <c r="S511" s="1" t="s">
        <v>43</v>
      </c>
      <c r="T511" s="3">
        <v>0</v>
      </c>
      <c r="U511" s="1" t="s">
        <v>44</v>
      </c>
      <c r="V511" s="1" t="s">
        <v>45</v>
      </c>
      <c r="W511" s="1" t="s">
        <v>1331</v>
      </c>
      <c r="X511" s="1" t="s">
        <v>46</v>
      </c>
      <c r="Y511" s="1" t="s">
        <v>975</v>
      </c>
      <c r="Z511" s="1" t="s">
        <v>1332</v>
      </c>
      <c r="AA511" s="1" t="s">
        <v>83</v>
      </c>
      <c r="AB511" s="1" t="s">
        <v>1230</v>
      </c>
      <c r="AC511" s="1" t="s">
        <v>51</v>
      </c>
      <c r="AD511" s="1" t="s">
        <v>1332</v>
      </c>
      <c r="AE511" s="1" t="s">
        <v>37</v>
      </c>
      <c r="AF511">
        <f t="shared" si="30"/>
        <v>2022</v>
      </c>
      <c r="AG511" t="str">
        <f t="shared" si="31"/>
        <v>nov</v>
      </c>
      <c r="AH511" t="str">
        <f>+VLOOKUP(N511,'[1]2. Ingreso de incapacidades'!$C$5:$O$6997,13,FALSE)</f>
        <v>SALUD TOTAL E.P.S.</v>
      </c>
      <c r="AI511" t="s">
        <v>2192</v>
      </c>
    </row>
    <row r="512" spans="1:35" hidden="1" x14ac:dyDescent="0.25">
      <c r="A512" s="1" t="s">
        <v>33</v>
      </c>
      <c r="B512" s="1" t="s">
        <v>34</v>
      </c>
      <c r="C512" s="2">
        <v>44895</v>
      </c>
      <c r="D512" s="42" t="str">
        <f t="shared" si="28"/>
        <v>2022</v>
      </c>
      <c r="E512" s="1" t="s">
        <v>73</v>
      </c>
      <c r="F512" s="1" t="s">
        <v>74</v>
      </c>
      <c r="G512" s="1" t="s">
        <v>37</v>
      </c>
      <c r="H512" s="1" t="s">
        <v>1331</v>
      </c>
      <c r="I512" s="1" t="s">
        <v>76</v>
      </c>
      <c r="J512" s="3">
        <v>500000</v>
      </c>
      <c r="K512" s="3">
        <v>0</v>
      </c>
      <c r="L512" s="3">
        <f t="shared" si="29"/>
        <v>500000</v>
      </c>
      <c r="M512" s="1" t="s">
        <v>40</v>
      </c>
      <c r="N512" s="88">
        <v>1143330783</v>
      </c>
      <c r="O512" s="1" t="s">
        <v>495</v>
      </c>
      <c r="P512" s="1" t="s">
        <v>79</v>
      </c>
      <c r="Q512" s="1" t="s">
        <v>80</v>
      </c>
      <c r="R512" s="1" t="s">
        <v>43</v>
      </c>
      <c r="S512" s="1" t="s">
        <v>43</v>
      </c>
      <c r="T512" s="3">
        <v>0</v>
      </c>
      <c r="U512" s="1" t="s">
        <v>44</v>
      </c>
      <c r="V512" s="1" t="s">
        <v>45</v>
      </c>
      <c r="W512" s="1" t="s">
        <v>1331</v>
      </c>
      <c r="X512" s="1" t="s">
        <v>46</v>
      </c>
      <c r="Y512" s="1" t="s">
        <v>975</v>
      </c>
      <c r="Z512" s="1" t="s">
        <v>1332</v>
      </c>
      <c r="AA512" s="1" t="s">
        <v>83</v>
      </c>
      <c r="AB512" s="1" t="s">
        <v>1230</v>
      </c>
      <c r="AC512" s="1" t="s">
        <v>51</v>
      </c>
      <c r="AD512" s="1" t="s">
        <v>1332</v>
      </c>
      <c r="AE512" s="1" t="s">
        <v>37</v>
      </c>
      <c r="AF512">
        <f t="shared" si="30"/>
        <v>2022</v>
      </c>
      <c r="AG512" t="str">
        <f t="shared" si="31"/>
        <v>nov</v>
      </c>
      <c r="AH512" t="str">
        <f>+VLOOKUP(N512,'[1]2. Ingreso de incapacidades'!$C$5:$O$6997,13,FALSE)</f>
        <v>SALUD TOTAL E.P.S.</v>
      </c>
      <c r="AI512" t="s">
        <v>2192</v>
      </c>
    </row>
    <row r="513" spans="1:35" hidden="1" x14ac:dyDescent="0.25">
      <c r="A513" s="1" t="s">
        <v>33</v>
      </c>
      <c r="B513" s="1" t="s">
        <v>34</v>
      </c>
      <c r="C513" s="2">
        <v>44895</v>
      </c>
      <c r="D513" s="42" t="str">
        <f t="shared" si="28"/>
        <v>2022</v>
      </c>
      <c r="E513" s="1" t="s">
        <v>73</v>
      </c>
      <c r="F513" s="1" t="s">
        <v>74</v>
      </c>
      <c r="G513" s="1" t="s">
        <v>37</v>
      </c>
      <c r="H513" s="1" t="s">
        <v>1331</v>
      </c>
      <c r="I513" s="1" t="s">
        <v>76</v>
      </c>
      <c r="J513" s="3">
        <v>100000</v>
      </c>
      <c r="K513" s="3">
        <v>0</v>
      </c>
      <c r="L513" s="3">
        <f t="shared" si="29"/>
        <v>100000</v>
      </c>
      <c r="M513" s="1" t="s">
        <v>40</v>
      </c>
      <c r="N513" s="88">
        <v>73160096</v>
      </c>
      <c r="O513" s="1" t="s">
        <v>435</v>
      </c>
      <c r="P513" s="1" t="s">
        <v>79</v>
      </c>
      <c r="Q513" s="1" t="s">
        <v>80</v>
      </c>
      <c r="R513" s="1" t="s">
        <v>43</v>
      </c>
      <c r="S513" s="1" t="s">
        <v>43</v>
      </c>
      <c r="T513" s="3">
        <v>0</v>
      </c>
      <c r="U513" s="1" t="s">
        <v>44</v>
      </c>
      <c r="V513" s="1" t="s">
        <v>45</v>
      </c>
      <c r="W513" s="1" t="s">
        <v>1331</v>
      </c>
      <c r="X513" s="1" t="s">
        <v>46</v>
      </c>
      <c r="Y513" s="1" t="s">
        <v>975</v>
      </c>
      <c r="Z513" s="1" t="s">
        <v>1332</v>
      </c>
      <c r="AA513" s="1" t="s">
        <v>83</v>
      </c>
      <c r="AB513" s="1" t="s">
        <v>1230</v>
      </c>
      <c r="AC513" s="1" t="s">
        <v>51</v>
      </c>
      <c r="AD513" s="1" t="s">
        <v>1332</v>
      </c>
      <c r="AE513" s="1" t="s">
        <v>37</v>
      </c>
      <c r="AF513">
        <f t="shared" si="30"/>
        <v>2022</v>
      </c>
      <c r="AG513" t="str">
        <f t="shared" si="31"/>
        <v>nov</v>
      </c>
      <c r="AH513" t="str">
        <f>+VLOOKUP(N513,'[1]2. Ingreso de incapacidades'!$C$5:$O$6997,13,FALSE)</f>
        <v>SALUD TOTAL E.P.S.</v>
      </c>
      <c r="AI513" t="s">
        <v>2192</v>
      </c>
    </row>
    <row r="514" spans="1:35" hidden="1" x14ac:dyDescent="0.25">
      <c r="A514" s="1" t="s">
        <v>33</v>
      </c>
      <c r="B514" s="1" t="s">
        <v>34</v>
      </c>
      <c r="C514" s="2">
        <v>44895</v>
      </c>
      <c r="D514" s="42" t="str">
        <f t="shared" si="28"/>
        <v>2022</v>
      </c>
      <c r="E514" s="1" t="s">
        <v>73</v>
      </c>
      <c r="F514" s="1" t="s">
        <v>74</v>
      </c>
      <c r="G514" s="1" t="s">
        <v>37</v>
      </c>
      <c r="H514" s="1" t="s">
        <v>1331</v>
      </c>
      <c r="I514" s="1" t="s">
        <v>76</v>
      </c>
      <c r="J514" s="3">
        <v>466667</v>
      </c>
      <c r="K514" s="3">
        <v>0</v>
      </c>
      <c r="L514" s="3">
        <f t="shared" si="29"/>
        <v>466667</v>
      </c>
      <c r="M514" s="1" t="s">
        <v>40</v>
      </c>
      <c r="N514" s="88">
        <v>73109356</v>
      </c>
      <c r="O514" s="1" t="s">
        <v>118</v>
      </c>
      <c r="P514" s="1" t="s">
        <v>79</v>
      </c>
      <c r="Q514" s="1" t="s">
        <v>80</v>
      </c>
      <c r="R514" s="1" t="s">
        <v>43</v>
      </c>
      <c r="S514" s="1" t="s">
        <v>43</v>
      </c>
      <c r="T514" s="3">
        <v>0</v>
      </c>
      <c r="U514" s="1" t="s">
        <v>44</v>
      </c>
      <c r="V514" s="1" t="s">
        <v>45</v>
      </c>
      <c r="W514" s="1" t="s">
        <v>1331</v>
      </c>
      <c r="X514" s="1" t="s">
        <v>46</v>
      </c>
      <c r="Y514" s="1" t="s">
        <v>975</v>
      </c>
      <c r="Z514" s="1" t="s">
        <v>1332</v>
      </c>
      <c r="AA514" s="1" t="s">
        <v>83</v>
      </c>
      <c r="AB514" s="1" t="s">
        <v>1230</v>
      </c>
      <c r="AC514" s="1" t="s">
        <v>51</v>
      </c>
      <c r="AD514" s="1" t="s">
        <v>1332</v>
      </c>
      <c r="AE514" s="1" t="s">
        <v>37</v>
      </c>
      <c r="AF514">
        <f t="shared" si="30"/>
        <v>2022</v>
      </c>
      <c r="AG514" t="str">
        <f t="shared" si="31"/>
        <v>nov</v>
      </c>
      <c r="AH514" t="str">
        <f>+VLOOKUP(N514,'[1]2. Ingreso de incapacidades'!$C$5:$O$6997,13,FALSE)</f>
        <v>SANITAS E.P.S</v>
      </c>
      <c r="AI514" t="s">
        <v>2193</v>
      </c>
    </row>
    <row r="515" spans="1:35" hidden="1" x14ac:dyDescent="0.25">
      <c r="A515" s="1" t="s">
        <v>33</v>
      </c>
      <c r="B515" s="1" t="s">
        <v>34</v>
      </c>
      <c r="C515" s="2">
        <v>44895</v>
      </c>
      <c r="D515" s="42" t="str">
        <f t="shared" si="28"/>
        <v>2022</v>
      </c>
      <c r="E515" s="1" t="s">
        <v>73</v>
      </c>
      <c r="F515" s="1" t="s">
        <v>74</v>
      </c>
      <c r="G515" s="1" t="s">
        <v>37</v>
      </c>
      <c r="H515" s="1" t="s">
        <v>1331</v>
      </c>
      <c r="I515" s="1" t="s">
        <v>76</v>
      </c>
      <c r="J515" s="3">
        <v>248562</v>
      </c>
      <c r="K515" s="3">
        <v>0</v>
      </c>
      <c r="L515" s="3">
        <f t="shared" si="29"/>
        <v>248562</v>
      </c>
      <c r="M515" s="1" t="s">
        <v>40</v>
      </c>
      <c r="N515" s="88">
        <v>73152933</v>
      </c>
      <c r="O515" s="1" t="s">
        <v>789</v>
      </c>
      <c r="P515" s="1" t="s">
        <v>79</v>
      </c>
      <c r="Q515" s="1" t="s">
        <v>80</v>
      </c>
      <c r="R515" s="1" t="s">
        <v>43</v>
      </c>
      <c r="S515" s="1" t="s">
        <v>43</v>
      </c>
      <c r="T515" s="3">
        <v>0</v>
      </c>
      <c r="U515" s="1" t="s">
        <v>44</v>
      </c>
      <c r="V515" s="1" t="s">
        <v>45</v>
      </c>
      <c r="W515" s="1" t="s">
        <v>1331</v>
      </c>
      <c r="X515" s="1" t="s">
        <v>46</v>
      </c>
      <c r="Y515" s="1" t="s">
        <v>975</v>
      </c>
      <c r="Z515" s="1" t="s">
        <v>1332</v>
      </c>
      <c r="AA515" s="1" t="s">
        <v>83</v>
      </c>
      <c r="AB515" s="1" t="s">
        <v>1230</v>
      </c>
      <c r="AC515" s="1" t="s">
        <v>51</v>
      </c>
      <c r="AD515" s="1" t="s">
        <v>1332</v>
      </c>
      <c r="AE515" s="1" t="s">
        <v>37</v>
      </c>
      <c r="AF515">
        <f t="shared" si="30"/>
        <v>2022</v>
      </c>
      <c r="AG515" t="str">
        <f t="shared" si="31"/>
        <v>nov</v>
      </c>
      <c r="AH515" t="str">
        <f>+VLOOKUP(N515,'[1]2. Ingreso de incapacidades'!$C$5:$O$6997,13,FALSE)</f>
        <v>SALUD TOTAL E.P.S.</v>
      </c>
      <c r="AI515" t="s">
        <v>2192</v>
      </c>
    </row>
    <row r="516" spans="1:35" hidden="1" x14ac:dyDescent="0.25">
      <c r="A516" s="1" t="s">
        <v>33</v>
      </c>
      <c r="B516" s="1" t="s">
        <v>34</v>
      </c>
      <c r="C516" s="2">
        <v>44895</v>
      </c>
      <c r="D516" s="42" t="str">
        <f t="shared" si="28"/>
        <v>2022</v>
      </c>
      <c r="E516" s="1" t="s">
        <v>73</v>
      </c>
      <c r="F516" s="1" t="s">
        <v>74</v>
      </c>
      <c r="G516" s="1" t="s">
        <v>37</v>
      </c>
      <c r="H516" s="1" t="s">
        <v>1331</v>
      </c>
      <c r="I516" s="1" t="s">
        <v>76</v>
      </c>
      <c r="J516" s="3">
        <v>33334</v>
      </c>
      <c r="K516" s="3">
        <v>0</v>
      </c>
      <c r="L516" s="3">
        <f t="shared" si="29"/>
        <v>33334</v>
      </c>
      <c r="M516" s="1" t="s">
        <v>40</v>
      </c>
      <c r="N516" s="88">
        <v>73154523</v>
      </c>
      <c r="O516" s="1" t="s">
        <v>790</v>
      </c>
      <c r="P516" s="1" t="s">
        <v>79</v>
      </c>
      <c r="Q516" s="1" t="s">
        <v>80</v>
      </c>
      <c r="R516" s="1" t="s">
        <v>43</v>
      </c>
      <c r="S516" s="1" t="s">
        <v>43</v>
      </c>
      <c r="T516" s="3">
        <v>0</v>
      </c>
      <c r="U516" s="1" t="s">
        <v>44</v>
      </c>
      <c r="V516" s="1" t="s">
        <v>45</v>
      </c>
      <c r="W516" s="1" t="s">
        <v>1331</v>
      </c>
      <c r="X516" s="1" t="s">
        <v>46</v>
      </c>
      <c r="Y516" s="1" t="s">
        <v>975</v>
      </c>
      <c r="Z516" s="1" t="s">
        <v>1332</v>
      </c>
      <c r="AA516" s="1" t="s">
        <v>83</v>
      </c>
      <c r="AB516" s="1" t="s">
        <v>1230</v>
      </c>
      <c r="AC516" s="1" t="s">
        <v>51</v>
      </c>
      <c r="AD516" s="1" t="s">
        <v>1332</v>
      </c>
      <c r="AE516" s="1" t="s">
        <v>37</v>
      </c>
      <c r="AF516">
        <f t="shared" si="30"/>
        <v>2022</v>
      </c>
      <c r="AG516" t="str">
        <f t="shared" si="31"/>
        <v>nov</v>
      </c>
      <c r="AH516" t="str">
        <f>+VLOOKUP(N516,'[1]2. Ingreso de incapacidades'!$C$5:$O$6997,13,FALSE)</f>
        <v>SANITAS E.P.S</v>
      </c>
      <c r="AI516" t="s">
        <v>2193</v>
      </c>
    </row>
    <row r="517" spans="1:35" hidden="1" x14ac:dyDescent="0.25">
      <c r="A517" s="1" t="s">
        <v>33</v>
      </c>
      <c r="B517" s="1" t="s">
        <v>34</v>
      </c>
      <c r="C517" s="2">
        <v>44895</v>
      </c>
      <c r="D517" s="42" t="str">
        <f t="shared" si="28"/>
        <v>2022</v>
      </c>
      <c r="E517" s="1" t="s">
        <v>73</v>
      </c>
      <c r="F517" s="1" t="s">
        <v>74</v>
      </c>
      <c r="G517" s="1" t="s">
        <v>37</v>
      </c>
      <c r="H517" s="1" t="s">
        <v>1331</v>
      </c>
      <c r="I517" s="1" t="s">
        <v>76</v>
      </c>
      <c r="J517" s="3">
        <v>133334</v>
      </c>
      <c r="K517" s="3">
        <v>0</v>
      </c>
      <c r="L517" s="3">
        <f t="shared" si="29"/>
        <v>133334</v>
      </c>
      <c r="M517" s="1" t="s">
        <v>40</v>
      </c>
      <c r="N517" s="88">
        <v>73157204</v>
      </c>
      <c r="O517" s="1" t="s">
        <v>791</v>
      </c>
      <c r="P517" s="1" t="s">
        <v>79</v>
      </c>
      <c r="Q517" s="1" t="s">
        <v>80</v>
      </c>
      <c r="R517" s="1" t="s">
        <v>43</v>
      </c>
      <c r="S517" s="1" t="s">
        <v>43</v>
      </c>
      <c r="T517" s="3">
        <v>0</v>
      </c>
      <c r="U517" s="1" t="s">
        <v>44</v>
      </c>
      <c r="V517" s="1" t="s">
        <v>45</v>
      </c>
      <c r="W517" s="1" t="s">
        <v>1331</v>
      </c>
      <c r="X517" s="1" t="s">
        <v>46</v>
      </c>
      <c r="Y517" s="1" t="s">
        <v>975</v>
      </c>
      <c r="Z517" s="1" t="s">
        <v>1332</v>
      </c>
      <c r="AA517" s="1" t="s">
        <v>83</v>
      </c>
      <c r="AB517" s="1" t="s">
        <v>1230</v>
      </c>
      <c r="AC517" s="1" t="s">
        <v>51</v>
      </c>
      <c r="AD517" s="1" t="s">
        <v>1332</v>
      </c>
      <c r="AE517" s="1" t="s">
        <v>37</v>
      </c>
      <c r="AF517">
        <f t="shared" si="30"/>
        <v>2022</v>
      </c>
      <c r="AG517" t="str">
        <f t="shared" si="31"/>
        <v>nov</v>
      </c>
      <c r="AH517" t="str">
        <f>+VLOOKUP(N517,'[1]2. Ingreso de incapacidades'!$C$5:$O$6997,13,FALSE)</f>
        <v>SANITAS E.P.S</v>
      </c>
      <c r="AI517" t="s">
        <v>2193</v>
      </c>
    </row>
    <row r="518" spans="1:35" hidden="1" x14ac:dyDescent="0.25">
      <c r="A518" s="1" t="s">
        <v>33</v>
      </c>
      <c r="B518" s="1" t="s">
        <v>34</v>
      </c>
      <c r="C518" s="2">
        <v>44895</v>
      </c>
      <c r="D518" s="42" t="str">
        <f t="shared" si="28"/>
        <v>2022</v>
      </c>
      <c r="E518" s="1" t="s">
        <v>73</v>
      </c>
      <c r="F518" s="1" t="s">
        <v>74</v>
      </c>
      <c r="G518" s="1" t="s">
        <v>37</v>
      </c>
      <c r="H518" s="1" t="s">
        <v>1331</v>
      </c>
      <c r="I518" s="1" t="s">
        <v>76</v>
      </c>
      <c r="J518" s="3">
        <v>100000</v>
      </c>
      <c r="K518" s="3">
        <v>0</v>
      </c>
      <c r="L518" s="3">
        <f t="shared" si="29"/>
        <v>100000</v>
      </c>
      <c r="M518" s="1" t="s">
        <v>40</v>
      </c>
      <c r="N518" s="88">
        <v>73196675</v>
      </c>
      <c r="O518" s="1" t="s">
        <v>477</v>
      </c>
      <c r="P518" s="1" t="s">
        <v>79</v>
      </c>
      <c r="Q518" s="1" t="s">
        <v>80</v>
      </c>
      <c r="R518" s="1" t="s">
        <v>43</v>
      </c>
      <c r="S518" s="1" t="s">
        <v>43</v>
      </c>
      <c r="T518" s="3">
        <v>0</v>
      </c>
      <c r="U518" s="1" t="s">
        <v>44</v>
      </c>
      <c r="V518" s="1" t="s">
        <v>45</v>
      </c>
      <c r="W518" s="1" t="s">
        <v>1331</v>
      </c>
      <c r="X518" s="1" t="s">
        <v>46</v>
      </c>
      <c r="Y518" s="1" t="s">
        <v>975</v>
      </c>
      <c r="Z518" s="1" t="s">
        <v>1332</v>
      </c>
      <c r="AA518" s="1" t="s">
        <v>83</v>
      </c>
      <c r="AB518" s="1" t="s">
        <v>1230</v>
      </c>
      <c r="AC518" s="1" t="s">
        <v>51</v>
      </c>
      <c r="AD518" s="1" t="s">
        <v>1332</v>
      </c>
      <c r="AE518" s="1" t="s">
        <v>37</v>
      </c>
      <c r="AF518">
        <f t="shared" si="30"/>
        <v>2022</v>
      </c>
      <c r="AG518" t="str">
        <f t="shared" si="31"/>
        <v>nov</v>
      </c>
      <c r="AH518" t="str">
        <f>+VLOOKUP(N518,'[1]2. Ingreso de incapacidades'!$C$5:$O$6997,13,FALSE)</f>
        <v>SANITAS E.P.S</v>
      </c>
      <c r="AI518" t="s">
        <v>2193</v>
      </c>
    </row>
    <row r="519" spans="1:35" hidden="1" x14ac:dyDescent="0.25">
      <c r="A519" s="1" t="s">
        <v>33</v>
      </c>
      <c r="B519" s="1" t="s">
        <v>34</v>
      </c>
      <c r="C519" s="2">
        <v>44895</v>
      </c>
      <c r="D519" s="42" t="str">
        <f t="shared" ref="D519:D582" si="32">TEXT(C519,"yyyy")</f>
        <v>2022</v>
      </c>
      <c r="E519" s="1" t="s">
        <v>73</v>
      </c>
      <c r="F519" s="1" t="s">
        <v>74</v>
      </c>
      <c r="G519" s="1" t="s">
        <v>37</v>
      </c>
      <c r="H519" s="1" t="s">
        <v>1331</v>
      </c>
      <c r="I519" s="1" t="s">
        <v>76</v>
      </c>
      <c r="J519" s="3">
        <v>35074</v>
      </c>
      <c r="K519" s="3">
        <v>0</v>
      </c>
      <c r="L519" s="3">
        <f t="shared" ref="L519:L582" si="33">+J519-K519</f>
        <v>35074</v>
      </c>
      <c r="M519" s="1" t="s">
        <v>40</v>
      </c>
      <c r="N519" s="88">
        <v>30873721</v>
      </c>
      <c r="O519" s="1" t="s">
        <v>126</v>
      </c>
      <c r="P519" s="1" t="s">
        <v>79</v>
      </c>
      <c r="Q519" s="1" t="s">
        <v>80</v>
      </c>
      <c r="R519" s="1" t="s">
        <v>43</v>
      </c>
      <c r="S519" s="1" t="s">
        <v>43</v>
      </c>
      <c r="T519" s="3">
        <v>0</v>
      </c>
      <c r="U519" s="1" t="s">
        <v>44</v>
      </c>
      <c r="V519" s="1" t="s">
        <v>45</v>
      </c>
      <c r="W519" s="1" t="s">
        <v>1331</v>
      </c>
      <c r="X519" s="1" t="s">
        <v>46</v>
      </c>
      <c r="Y519" s="1" t="s">
        <v>975</v>
      </c>
      <c r="Z519" s="1" t="s">
        <v>1332</v>
      </c>
      <c r="AA519" s="1" t="s">
        <v>83</v>
      </c>
      <c r="AB519" s="1" t="s">
        <v>1230</v>
      </c>
      <c r="AC519" s="1" t="s">
        <v>51</v>
      </c>
      <c r="AD519" s="1" t="s">
        <v>1332</v>
      </c>
      <c r="AE519" s="1" t="s">
        <v>37</v>
      </c>
      <c r="AF519">
        <f t="shared" ref="AF519:AF582" si="34">YEAR(C519)</f>
        <v>2022</v>
      </c>
      <c r="AG519" t="str">
        <f t="shared" ref="AG519:AG582" si="35">TEXT(C519,"mmm")</f>
        <v>nov</v>
      </c>
      <c r="AH519" t="str">
        <f>+VLOOKUP(N519,'[1]2. Ingreso de incapacidades'!$C$5:$O$6997,13,FALSE)</f>
        <v>FAMISANAR E.P.S</v>
      </c>
      <c r="AI519" t="s">
        <v>2196</v>
      </c>
    </row>
    <row r="520" spans="1:35" hidden="1" x14ac:dyDescent="0.25">
      <c r="A520" s="1" t="s">
        <v>33</v>
      </c>
      <c r="B520" s="1" t="s">
        <v>34</v>
      </c>
      <c r="C520" s="2">
        <v>44895</v>
      </c>
      <c r="D520" s="42" t="str">
        <f t="shared" si="32"/>
        <v>2022</v>
      </c>
      <c r="E520" s="1" t="s">
        <v>73</v>
      </c>
      <c r="F520" s="1" t="s">
        <v>74</v>
      </c>
      <c r="G520" s="1" t="s">
        <v>37</v>
      </c>
      <c r="H520" s="1" t="s">
        <v>1331</v>
      </c>
      <c r="I520" s="1" t="s">
        <v>76</v>
      </c>
      <c r="J520" s="3">
        <v>93912</v>
      </c>
      <c r="K520" s="3">
        <v>0</v>
      </c>
      <c r="L520" s="3">
        <f t="shared" si="33"/>
        <v>93912</v>
      </c>
      <c r="M520" s="1" t="s">
        <v>40</v>
      </c>
      <c r="N520" s="88">
        <v>73231254</v>
      </c>
      <c r="O520" s="1" t="s">
        <v>826</v>
      </c>
      <c r="P520" s="1" t="s">
        <v>79</v>
      </c>
      <c r="Q520" s="1" t="s">
        <v>80</v>
      </c>
      <c r="R520" s="1" t="s">
        <v>43</v>
      </c>
      <c r="S520" s="1" t="s">
        <v>43</v>
      </c>
      <c r="T520" s="3">
        <v>0</v>
      </c>
      <c r="U520" s="1" t="s">
        <v>44</v>
      </c>
      <c r="V520" s="1" t="s">
        <v>45</v>
      </c>
      <c r="W520" s="1" t="s">
        <v>1331</v>
      </c>
      <c r="X520" s="1" t="s">
        <v>46</v>
      </c>
      <c r="Y520" s="1" t="s">
        <v>975</v>
      </c>
      <c r="Z520" s="1" t="s">
        <v>1332</v>
      </c>
      <c r="AA520" s="1" t="s">
        <v>83</v>
      </c>
      <c r="AB520" s="1" t="s">
        <v>1230</v>
      </c>
      <c r="AC520" s="1" t="s">
        <v>51</v>
      </c>
      <c r="AD520" s="1" t="s">
        <v>1332</v>
      </c>
      <c r="AE520" s="1" t="s">
        <v>37</v>
      </c>
      <c r="AF520">
        <f t="shared" si="34"/>
        <v>2022</v>
      </c>
      <c r="AG520" t="str">
        <f t="shared" si="35"/>
        <v>nov</v>
      </c>
      <c r="AH520" t="str">
        <f>+VLOOKUP(N520,'[1]2. Ingreso de incapacidades'!$C$5:$O$6997,13,FALSE)</f>
        <v>EPS MUTUAL SER</v>
      </c>
      <c r="AI520" t="s">
        <v>2195</v>
      </c>
    </row>
    <row r="521" spans="1:35" hidden="1" x14ac:dyDescent="0.25">
      <c r="A521" s="1" t="s">
        <v>33</v>
      </c>
      <c r="B521" s="1" t="s">
        <v>34</v>
      </c>
      <c r="C521" s="2">
        <v>44895</v>
      </c>
      <c r="D521" s="42" t="str">
        <f t="shared" si="32"/>
        <v>2022</v>
      </c>
      <c r="E521" s="1" t="s">
        <v>73</v>
      </c>
      <c r="F521" s="1" t="s">
        <v>74</v>
      </c>
      <c r="G521" s="1" t="s">
        <v>37</v>
      </c>
      <c r="H521" s="1" t="s">
        <v>1331</v>
      </c>
      <c r="I521" s="1" t="s">
        <v>76</v>
      </c>
      <c r="J521" s="3">
        <v>1201838</v>
      </c>
      <c r="K521" s="3">
        <v>0</v>
      </c>
      <c r="L521" s="3">
        <f t="shared" si="33"/>
        <v>1201838</v>
      </c>
      <c r="M521" s="1" t="s">
        <v>40</v>
      </c>
      <c r="N521" s="88">
        <v>22804822</v>
      </c>
      <c r="O521" s="1" t="s">
        <v>556</v>
      </c>
      <c r="P521" s="1" t="s">
        <v>1323</v>
      </c>
      <c r="Q521" s="1" t="s">
        <v>1324</v>
      </c>
      <c r="R521" s="1" t="s">
        <v>43</v>
      </c>
      <c r="S521" s="1" t="s">
        <v>43</v>
      </c>
      <c r="T521" s="3">
        <v>0</v>
      </c>
      <c r="U521" s="1" t="s">
        <v>44</v>
      </c>
      <c r="V521" s="1" t="s">
        <v>45</v>
      </c>
      <c r="W521" s="1" t="s">
        <v>1331</v>
      </c>
      <c r="X521" s="1" t="s">
        <v>46</v>
      </c>
      <c r="Y521" s="1" t="s">
        <v>975</v>
      </c>
      <c r="Z521" s="1" t="s">
        <v>1332</v>
      </c>
      <c r="AA521" s="1" t="s">
        <v>83</v>
      </c>
      <c r="AB521" s="1" t="s">
        <v>1230</v>
      </c>
      <c r="AC521" s="1" t="s">
        <v>51</v>
      </c>
      <c r="AD521" s="1" t="s">
        <v>1332</v>
      </c>
      <c r="AE521" s="1" t="s">
        <v>37</v>
      </c>
      <c r="AF521">
        <f t="shared" si="34"/>
        <v>2022</v>
      </c>
      <c r="AG521" t="str">
        <f t="shared" si="35"/>
        <v>nov</v>
      </c>
      <c r="AH521" t="str">
        <f>+VLOOKUP(N521,'[1]2. Ingreso de incapacidades'!$C$5:$O$6997,13,FALSE)</f>
        <v>SANITAS E.P.S</v>
      </c>
      <c r="AI521" t="s">
        <v>2193</v>
      </c>
    </row>
    <row r="522" spans="1:35" hidden="1" x14ac:dyDescent="0.25">
      <c r="A522" s="1" t="s">
        <v>33</v>
      </c>
      <c r="B522" s="1" t="s">
        <v>34</v>
      </c>
      <c r="C522" s="2">
        <v>44895</v>
      </c>
      <c r="D522" s="42" t="str">
        <f t="shared" si="32"/>
        <v>2022</v>
      </c>
      <c r="E522" s="1" t="s">
        <v>73</v>
      </c>
      <c r="F522" s="1" t="s">
        <v>74</v>
      </c>
      <c r="G522" s="1" t="s">
        <v>37</v>
      </c>
      <c r="H522" s="1" t="s">
        <v>1331</v>
      </c>
      <c r="I522" s="1" t="s">
        <v>76</v>
      </c>
      <c r="J522" s="3">
        <v>233334</v>
      </c>
      <c r="K522" s="3">
        <v>0</v>
      </c>
      <c r="L522" s="3">
        <f t="shared" si="33"/>
        <v>233334</v>
      </c>
      <c r="M522" s="1" t="s">
        <v>40</v>
      </c>
      <c r="N522" s="88">
        <v>1143330783</v>
      </c>
      <c r="O522" s="1" t="s">
        <v>495</v>
      </c>
      <c r="P522" s="1" t="s">
        <v>79</v>
      </c>
      <c r="Q522" s="1" t="s">
        <v>80</v>
      </c>
      <c r="R522" s="1" t="s">
        <v>43</v>
      </c>
      <c r="S522" s="1" t="s">
        <v>43</v>
      </c>
      <c r="T522" s="3">
        <v>0</v>
      </c>
      <c r="U522" s="1" t="s">
        <v>44</v>
      </c>
      <c r="V522" s="1" t="s">
        <v>45</v>
      </c>
      <c r="W522" s="1" t="s">
        <v>1331</v>
      </c>
      <c r="X522" s="1" t="s">
        <v>46</v>
      </c>
      <c r="Y522" s="1" t="s">
        <v>975</v>
      </c>
      <c r="Z522" s="1" t="s">
        <v>1332</v>
      </c>
      <c r="AA522" s="1" t="s">
        <v>83</v>
      </c>
      <c r="AB522" s="1" t="s">
        <v>1230</v>
      </c>
      <c r="AC522" s="1" t="s">
        <v>51</v>
      </c>
      <c r="AD522" s="1" t="s">
        <v>1332</v>
      </c>
      <c r="AE522" s="1" t="s">
        <v>37</v>
      </c>
      <c r="AF522">
        <f t="shared" si="34"/>
        <v>2022</v>
      </c>
      <c r="AG522" t="str">
        <f t="shared" si="35"/>
        <v>nov</v>
      </c>
      <c r="AH522" t="str">
        <f>+VLOOKUP(N522,'[1]2. Ingreso de incapacidades'!$C$5:$O$6997,13,FALSE)</f>
        <v>SALUD TOTAL E.P.S.</v>
      </c>
      <c r="AI522" t="s">
        <v>2192</v>
      </c>
    </row>
    <row r="523" spans="1:35" hidden="1" x14ac:dyDescent="0.25">
      <c r="A523" s="1" t="s">
        <v>33</v>
      </c>
      <c r="B523" s="1" t="s">
        <v>34</v>
      </c>
      <c r="C523" s="2">
        <v>44895</v>
      </c>
      <c r="D523" s="42" t="str">
        <f t="shared" si="32"/>
        <v>2022</v>
      </c>
      <c r="E523" s="1" t="s">
        <v>73</v>
      </c>
      <c r="F523" s="1" t="s">
        <v>74</v>
      </c>
      <c r="G523" s="1" t="s">
        <v>37</v>
      </c>
      <c r="H523" s="1" t="s">
        <v>1331</v>
      </c>
      <c r="I523" s="1" t="s">
        <v>76</v>
      </c>
      <c r="J523" s="3">
        <v>36019</v>
      </c>
      <c r="K523" s="3">
        <v>0</v>
      </c>
      <c r="L523" s="3">
        <f t="shared" si="33"/>
        <v>36019</v>
      </c>
      <c r="M523" s="1" t="s">
        <v>40</v>
      </c>
      <c r="N523" s="88">
        <v>73108745</v>
      </c>
      <c r="O523" s="1" t="s">
        <v>142</v>
      </c>
      <c r="P523" s="1" t="s">
        <v>79</v>
      </c>
      <c r="Q523" s="1" t="s">
        <v>80</v>
      </c>
      <c r="R523" s="1" t="s">
        <v>43</v>
      </c>
      <c r="S523" s="1" t="s">
        <v>43</v>
      </c>
      <c r="T523" s="3">
        <v>0</v>
      </c>
      <c r="U523" s="1" t="s">
        <v>44</v>
      </c>
      <c r="V523" s="1" t="s">
        <v>45</v>
      </c>
      <c r="W523" s="1" t="s">
        <v>1331</v>
      </c>
      <c r="X523" s="1" t="s">
        <v>46</v>
      </c>
      <c r="Y523" s="1" t="s">
        <v>975</v>
      </c>
      <c r="Z523" s="1" t="s">
        <v>1332</v>
      </c>
      <c r="AA523" s="1" t="s">
        <v>83</v>
      </c>
      <c r="AB523" s="1" t="s">
        <v>1230</v>
      </c>
      <c r="AC523" s="1" t="s">
        <v>51</v>
      </c>
      <c r="AD523" s="1" t="s">
        <v>1332</v>
      </c>
      <c r="AE523" s="1" t="s">
        <v>37</v>
      </c>
      <c r="AF523">
        <f t="shared" si="34"/>
        <v>2022</v>
      </c>
      <c r="AG523" t="str">
        <f t="shared" si="35"/>
        <v>nov</v>
      </c>
      <c r="AH523" t="str">
        <f>+VLOOKUP(N523,'[1]2. Ingreso de incapacidades'!$C$5:$O$6997,13,FALSE)</f>
        <v>SALUD TOTAL E.P.S.</v>
      </c>
      <c r="AI523" t="s">
        <v>2192</v>
      </c>
    </row>
    <row r="524" spans="1:35" hidden="1" x14ac:dyDescent="0.25">
      <c r="A524" s="1" t="s">
        <v>33</v>
      </c>
      <c r="B524" s="1" t="s">
        <v>34</v>
      </c>
      <c r="C524" s="2">
        <v>44895</v>
      </c>
      <c r="D524" s="42" t="str">
        <f t="shared" si="32"/>
        <v>2022</v>
      </c>
      <c r="E524" s="1" t="s">
        <v>73</v>
      </c>
      <c r="F524" s="1" t="s">
        <v>74</v>
      </c>
      <c r="G524" s="1" t="s">
        <v>37</v>
      </c>
      <c r="H524" s="1" t="s">
        <v>1331</v>
      </c>
      <c r="I524" s="1" t="s">
        <v>76</v>
      </c>
      <c r="J524" s="3">
        <v>100000</v>
      </c>
      <c r="K524" s="3">
        <v>0</v>
      </c>
      <c r="L524" s="3">
        <f t="shared" si="33"/>
        <v>100000</v>
      </c>
      <c r="M524" s="1" t="s">
        <v>40</v>
      </c>
      <c r="N524" s="88">
        <v>73160096</v>
      </c>
      <c r="O524" s="1" t="s">
        <v>435</v>
      </c>
      <c r="P524" s="1" t="s">
        <v>79</v>
      </c>
      <c r="Q524" s="1" t="s">
        <v>80</v>
      </c>
      <c r="R524" s="1" t="s">
        <v>43</v>
      </c>
      <c r="S524" s="1" t="s">
        <v>43</v>
      </c>
      <c r="T524" s="3">
        <v>0</v>
      </c>
      <c r="U524" s="1" t="s">
        <v>44</v>
      </c>
      <c r="V524" s="1" t="s">
        <v>45</v>
      </c>
      <c r="W524" s="1" t="s">
        <v>1331</v>
      </c>
      <c r="X524" s="1" t="s">
        <v>46</v>
      </c>
      <c r="Y524" s="1" t="s">
        <v>975</v>
      </c>
      <c r="Z524" s="1" t="s">
        <v>1332</v>
      </c>
      <c r="AA524" s="1" t="s">
        <v>83</v>
      </c>
      <c r="AB524" s="1" t="s">
        <v>1230</v>
      </c>
      <c r="AC524" s="1" t="s">
        <v>51</v>
      </c>
      <c r="AD524" s="1" t="s">
        <v>1332</v>
      </c>
      <c r="AE524" s="1" t="s">
        <v>37</v>
      </c>
      <c r="AF524">
        <f t="shared" si="34"/>
        <v>2022</v>
      </c>
      <c r="AG524" t="str">
        <f t="shared" si="35"/>
        <v>nov</v>
      </c>
      <c r="AH524" t="str">
        <f>+VLOOKUP(N524,'[1]2. Ingreso de incapacidades'!$C$5:$O$6997,13,FALSE)</f>
        <v>SALUD TOTAL E.P.S.</v>
      </c>
      <c r="AI524" t="s">
        <v>2192</v>
      </c>
    </row>
    <row r="525" spans="1:35" hidden="1" x14ac:dyDescent="0.25">
      <c r="A525" s="1" t="s">
        <v>33</v>
      </c>
      <c r="B525" s="1" t="s">
        <v>34</v>
      </c>
      <c r="C525" s="2">
        <v>44895</v>
      </c>
      <c r="D525" s="42" t="str">
        <f t="shared" si="32"/>
        <v>2022</v>
      </c>
      <c r="E525" s="1" t="s">
        <v>73</v>
      </c>
      <c r="F525" s="1" t="s">
        <v>74</v>
      </c>
      <c r="G525" s="1" t="s">
        <v>37</v>
      </c>
      <c r="H525" s="1" t="s">
        <v>1331</v>
      </c>
      <c r="I525" s="1" t="s">
        <v>76</v>
      </c>
      <c r="J525" s="3">
        <v>33334</v>
      </c>
      <c r="K525" s="3">
        <v>0</v>
      </c>
      <c r="L525" s="3">
        <f t="shared" si="33"/>
        <v>33334</v>
      </c>
      <c r="M525" s="1" t="s">
        <v>40</v>
      </c>
      <c r="N525" s="88">
        <v>73207279</v>
      </c>
      <c r="O525" s="1" t="s">
        <v>817</v>
      </c>
      <c r="P525" s="1" t="s">
        <v>79</v>
      </c>
      <c r="Q525" s="1" t="s">
        <v>80</v>
      </c>
      <c r="R525" s="1" t="s">
        <v>43</v>
      </c>
      <c r="S525" s="1" t="s">
        <v>43</v>
      </c>
      <c r="T525" s="3">
        <v>0</v>
      </c>
      <c r="U525" s="1" t="s">
        <v>44</v>
      </c>
      <c r="V525" s="1" t="s">
        <v>45</v>
      </c>
      <c r="W525" s="1" t="s">
        <v>1331</v>
      </c>
      <c r="X525" s="1" t="s">
        <v>46</v>
      </c>
      <c r="Y525" s="1" t="s">
        <v>975</v>
      </c>
      <c r="Z525" s="1" t="s">
        <v>1332</v>
      </c>
      <c r="AA525" s="1" t="s">
        <v>83</v>
      </c>
      <c r="AB525" s="1" t="s">
        <v>1230</v>
      </c>
      <c r="AC525" s="1" t="s">
        <v>51</v>
      </c>
      <c r="AD525" s="1" t="s">
        <v>1332</v>
      </c>
      <c r="AE525" s="1" t="s">
        <v>37</v>
      </c>
      <c r="AF525">
        <f t="shared" si="34"/>
        <v>2022</v>
      </c>
      <c r="AG525" t="str">
        <f t="shared" si="35"/>
        <v>nov</v>
      </c>
      <c r="AH525" t="str">
        <f>+VLOOKUP(N525,'[1]2. Ingreso de incapacidades'!$C$5:$O$6997,13,FALSE)</f>
        <v>SALUD TOTAL E.P.S.</v>
      </c>
      <c r="AI525" t="s">
        <v>2192</v>
      </c>
    </row>
    <row r="526" spans="1:35" hidden="1" x14ac:dyDescent="0.25">
      <c r="A526" s="1" t="s">
        <v>33</v>
      </c>
      <c r="B526" s="1" t="s">
        <v>34</v>
      </c>
      <c r="C526" s="2">
        <v>44895</v>
      </c>
      <c r="D526" s="42" t="str">
        <f t="shared" si="32"/>
        <v>2022</v>
      </c>
      <c r="E526" s="1" t="s">
        <v>73</v>
      </c>
      <c r="F526" s="1" t="s">
        <v>74</v>
      </c>
      <c r="G526" s="1" t="s">
        <v>37</v>
      </c>
      <c r="H526" s="1" t="s">
        <v>1331</v>
      </c>
      <c r="I526" s="1" t="s">
        <v>76</v>
      </c>
      <c r="J526" s="3">
        <v>35258</v>
      </c>
      <c r="K526" s="3">
        <v>0</v>
      </c>
      <c r="L526" s="3">
        <f t="shared" si="33"/>
        <v>35258</v>
      </c>
      <c r="M526" s="1" t="s">
        <v>40</v>
      </c>
      <c r="N526" s="88">
        <v>92447136</v>
      </c>
      <c r="O526" s="1" t="s">
        <v>355</v>
      </c>
      <c r="P526" s="1" t="s">
        <v>79</v>
      </c>
      <c r="Q526" s="1" t="s">
        <v>80</v>
      </c>
      <c r="R526" s="1" t="s">
        <v>43</v>
      </c>
      <c r="S526" s="1" t="s">
        <v>43</v>
      </c>
      <c r="T526" s="3">
        <v>0</v>
      </c>
      <c r="U526" s="1" t="s">
        <v>44</v>
      </c>
      <c r="V526" s="1" t="s">
        <v>45</v>
      </c>
      <c r="W526" s="1" t="s">
        <v>1331</v>
      </c>
      <c r="X526" s="1" t="s">
        <v>46</v>
      </c>
      <c r="Y526" s="1" t="s">
        <v>975</v>
      </c>
      <c r="Z526" s="1" t="s">
        <v>1332</v>
      </c>
      <c r="AA526" s="1" t="s">
        <v>83</v>
      </c>
      <c r="AB526" s="1" t="s">
        <v>1230</v>
      </c>
      <c r="AC526" s="1" t="s">
        <v>51</v>
      </c>
      <c r="AD526" s="1" t="s">
        <v>1332</v>
      </c>
      <c r="AE526" s="1" t="s">
        <v>37</v>
      </c>
      <c r="AF526">
        <f t="shared" si="34"/>
        <v>2022</v>
      </c>
      <c r="AG526" t="str">
        <f t="shared" si="35"/>
        <v>nov</v>
      </c>
      <c r="AH526" t="str">
        <f>+VLOOKUP(N526,'[1]2. Ingreso de incapacidades'!$C$5:$O$6997,13,FALSE)</f>
        <v>SALUD TOTAL E.P.S.</v>
      </c>
      <c r="AI526" t="s">
        <v>2192</v>
      </c>
    </row>
    <row r="527" spans="1:35" hidden="1" x14ac:dyDescent="0.25">
      <c r="A527" s="1" t="s">
        <v>33</v>
      </c>
      <c r="B527" s="1" t="s">
        <v>34</v>
      </c>
      <c r="C527" s="2">
        <v>44895</v>
      </c>
      <c r="D527" s="42" t="str">
        <f t="shared" si="32"/>
        <v>2022</v>
      </c>
      <c r="E527" s="1" t="s">
        <v>73</v>
      </c>
      <c r="F527" s="1" t="s">
        <v>74</v>
      </c>
      <c r="G527" s="1" t="s">
        <v>37</v>
      </c>
      <c r="H527" s="1" t="s">
        <v>1331</v>
      </c>
      <c r="I527" s="1" t="s">
        <v>76</v>
      </c>
      <c r="J527" s="3">
        <v>66668</v>
      </c>
      <c r="K527" s="3">
        <v>0</v>
      </c>
      <c r="L527" s="3">
        <f t="shared" si="33"/>
        <v>66668</v>
      </c>
      <c r="M527" s="1" t="s">
        <v>40</v>
      </c>
      <c r="N527" s="88">
        <v>73109356</v>
      </c>
      <c r="O527" s="1" t="s">
        <v>118</v>
      </c>
      <c r="P527" s="1" t="s">
        <v>79</v>
      </c>
      <c r="Q527" s="1" t="s">
        <v>80</v>
      </c>
      <c r="R527" s="1" t="s">
        <v>43</v>
      </c>
      <c r="S527" s="1" t="s">
        <v>43</v>
      </c>
      <c r="T527" s="3">
        <v>0</v>
      </c>
      <c r="U527" s="1" t="s">
        <v>44</v>
      </c>
      <c r="V527" s="1" t="s">
        <v>45</v>
      </c>
      <c r="W527" s="1" t="s">
        <v>1331</v>
      </c>
      <c r="X527" s="1" t="s">
        <v>46</v>
      </c>
      <c r="Y527" s="1" t="s">
        <v>975</v>
      </c>
      <c r="Z527" s="1" t="s">
        <v>1332</v>
      </c>
      <c r="AA527" s="1" t="s">
        <v>83</v>
      </c>
      <c r="AB527" s="1" t="s">
        <v>1230</v>
      </c>
      <c r="AC527" s="1" t="s">
        <v>51</v>
      </c>
      <c r="AD527" s="1" t="s">
        <v>1332</v>
      </c>
      <c r="AE527" s="1" t="s">
        <v>37</v>
      </c>
      <c r="AF527">
        <f t="shared" si="34"/>
        <v>2022</v>
      </c>
      <c r="AG527" t="str">
        <f t="shared" si="35"/>
        <v>nov</v>
      </c>
      <c r="AH527" t="str">
        <f>+VLOOKUP(N527,'[1]2. Ingreso de incapacidades'!$C$5:$O$6997,13,FALSE)</f>
        <v>SANITAS E.P.S</v>
      </c>
      <c r="AI527" t="s">
        <v>2193</v>
      </c>
    </row>
    <row r="528" spans="1:35" hidden="1" x14ac:dyDescent="0.25">
      <c r="A528" s="1" t="s">
        <v>33</v>
      </c>
      <c r="B528" s="1" t="s">
        <v>34</v>
      </c>
      <c r="C528" s="2">
        <v>44895</v>
      </c>
      <c r="D528" s="42" t="str">
        <f t="shared" si="32"/>
        <v>2022</v>
      </c>
      <c r="E528" s="1" t="s">
        <v>73</v>
      </c>
      <c r="F528" s="1" t="s">
        <v>74</v>
      </c>
      <c r="G528" s="1" t="s">
        <v>37</v>
      </c>
      <c r="H528" s="1" t="s">
        <v>1331</v>
      </c>
      <c r="I528" s="1" t="s">
        <v>76</v>
      </c>
      <c r="J528" s="3">
        <v>33334</v>
      </c>
      <c r="K528" s="3">
        <v>0</v>
      </c>
      <c r="L528" s="3">
        <f t="shared" si="33"/>
        <v>33334</v>
      </c>
      <c r="M528" s="1" t="s">
        <v>40</v>
      </c>
      <c r="N528" s="88">
        <v>73576572</v>
      </c>
      <c r="O528" s="1" t="s">
        <v>134</v>
      </c>
      <c r="P528" s="1" t="s">
        <v>79</v>
      </c>
      <c r="Q528" s="1" t="s">
        <v>80</v>
      </c>
      <c r="R528" s="1" t="s">
        <v>43</v>
      </c>
      <c r="S528" s="1" t="s">
        <v>43</v>
      </c>
      <c r="T528" s="3">
        <v>0</v>
      </c>
      <c r="U528" s="1" t="s">
        <v>44</v>
      </c>
      <c r="V528" s="1" t="s">
        <v>45</v>
      </c>
      <c r="W528" s="1" t="s">
        <v>1331</v>
      </c>
      <c r="X528" s="1" t="s">
        <v>46</v>
      </c>
      <c r="Y528" s="1" t="s">
        <v>975</v>
      </c>
      <c r="Z528" s="1" t="s">
        <v>1332</v>
      </c>
      <c r="AA528" s="1" t="s">
        <v>83</v>
      </c>
      <c r="AB528" s="1" t="s">
        <v>1230</v>
      </c>
      <c r="AC528" s="1" t="s">
        <v>51</v>
      </c>
      <c r="AD528" s="1" t="s">
        <v>1332</v>
      </c>
      <c r="AE528" s="1" t="s">
        <v>37</v>
      </c>
      <c r="AF528">
        <f t="shared" si="34"/>
        <v>2022</v>
      </c>
      <c r="AG528" t="str">
        <f t="shared" si="35"/>
        <v>nov</v>
      </c>
      <c r="AH528" t="str">
        <f>+VLOOKUP(N528,'[1]2. Ingreso de incapacidades'!$C$5:$O$6997,13,FALSE)</f>
        <v>SANITAS E.P.S</v>
      </c>
      <c r="AI528" t="s">
        <v>2193</v>
      </c>
    </row>
    <row r="529" spans="1:35" hidden="1" x14ac:dyDescent="0.25">
      <c r="A529" s="1" t="s">
        <v>33</v>
      </c>
      <c r="B529" s="1" t="s">
        <v>34</v>
      </c>
      <c r="C529" s="2">
        <v>44895</v>
      </c>
      <c r="D529" s="42" t="str">
        <f t="shared" si="32"/>
        <v>2022</v>
      </c>
      <c r="E529" s="1" t="s">
        <v>73</v>
      </c>
      <c r="F529" s="1" t="s">
        <v>74</v>
      </c>
      <c r="G529" s="1" t="s">
        <v>37</v>
      </c>
      <c r="H529" s="1" t="s">
        <v>1331</v>
      </c>
      <c r="I529" s="1" t="s">
        <v>76</v>
      </c>
      <c r="J529" s="3">
        <v>100000</v>
      </c>
      <c r="K529" s="3">
        <v>0</v>
      </c>
      <c r="L529" s="3">
        <f t="shared" si="33"/>
        <v>100000</v>
      </c>
      <c r="M529" s="1" t="s">
        <v>40</v>
      </c>
      <c r="N529" s="88">
        <v>1047476501</v>
      </c>
      <c r="O529" s="1" t="s">
        <v>670</v>
      </c>
      <c r="P529" s="1" t="s">
        <v>79</v>
      </c>
      <c r="Q529" s="1" t="s">
        <v>80</v>
      </c>
      <c r="R529" s="1" t="s">
        <v>43</v>
      </c>
      <c r="S529" s="1" t="s">
        <v>43</v>
      </c>
      <c r="T529" s="3">
        <v>0</v>
      </c>
      <c r="U529" s="1" t="s">
        <v>44</v>
      </c>
      <c r="V529" s="1" t="s">
        <v>45</v>
      </c>
      <c r="W529" s="1" t="s">
        <v>1331</v>
      </c>
      <c r="X529" s="1" t="s">
        <v>46</v>
      </c>
      <c r="Y529" s="1" t="s">
        <v>975</v>
      </c>
      <c r="Z529" s="1" t="s">
        <v>1332</v>
      </c>
      <c r="AA529" s="1" t="s">
        <v>83</v>
      </c>
      <c r="AB529" s="1" t="s">
        <v>1230</v>
      </c>
      <c r="AC529" s="1" t="s">
        <v>51</v>
      </c>
      <c r="AD529" s="1" t="s">
        <v>1332</v>
      </c>
      <c r="AE529" s="1" t="s">
        <v>37</v>
      </c>
      <c r="AF529">
        <f t="shared" si="34"/>
        <v>2022</v>
      </c>
      <c r="AG529" t="str">
        <f t="shared" si="35"/>
        <v>nov</v>
      </c>
      <c r="AH529" t="str">
        <f>+VLOOKUP(N529,'[1]2. Ingreso de incapacidades'!$C$5:$O$6997,13,FALSE)</f>
        <v>EPS MUTUAL SER</v>
      </c>
      <c r="AI529" t="s">
        <v>2195</v>
      </c>
    </row>
    <row r="530" spans="1:35" hidden="1" x14ac:dyDescent="0.25">
      <c r="A530" s="1" t="s">
        <v>33</v>
      </c>
      <c r="B530" s="1" t="s">
        <v>34</v>
      </c>
      <c r="C530" s="2">
        <v>44895</v>
      </c>
      <c r="D530" s="42" t="str">
        <f t="shared" si="32"/>
        <v>2022</v>
      </c>
      <c r="E530" s="1" t="s">
        <v>73</v>
      </c>
      <c r="F530" s="1" t="s">
        <v>74</v>
      </c>
      <c r="G530" s="1" t="s">
        <v>37</v>
      </c>
      <c r="H530" s="1" t="s">
        <v>1331</v>
      </c>
      <c r="I530" s="1" t="s">
        <v>76</v>
      </c>
      <c r="J530" s="3">
        <v>33334</v>
      </c>
      <c r="K530" s="3">
        <v>0</v>
      </c>
      <c r="L530" s="3">
        <f t="shared" si="33"/>
        <v>33334</v>
      </c>
      <c r="M530" s="1" t="s">
        <v>40</v>
      </c>
      <c r="N530" s="88">
        <v>1048604288</v>
      </c>
      <c r="O530" s="1" t="s">
        <v>686</v>
      </c>
      <c r="P530" s="1" t="s">
        <v>79</v>
      </c>
      <c r="Q530" s="1" t="s">
        <v>80</v>
      </c>
      <c r="R530" s="1" t="s">
        <v>43</v>
      </c>
      <c r="S530" s="1" t="s">
        <v>43</v>
      </c>
      <c r="T530" s="3">
        <v>0</v>
      </c>
      <c r="U530" s="1" t="s">
        <v>44</v>
      </c>
      <c r="V530" s="1" t="s">
        <v>45</v>
      </c>
      <c r="W530" s="1" t="s">
        <v>1331</v>
      </c>
      <c r="X530" s="1" t="s">
        <v>46</v>
      </c>
      <c r="Y530" s="1" t="s">
        <v>975</v>
      </c>
      <c r="Z530" s="1" t="s">
        <v>1332</v>
      </c>
      <c r="AA530" s="1" t="s">
        <v>83</v>
      </c>
      <c r="AB530" s="1" t="s">
        <v>1230</v>
      </c>
      <c r="AC530" s="1" t="s">
        <v>51</v>
      </c>
      <c r="AD530" s="1" t="s">
        <v>1332</v>
      </c>
      <c r="AE530" s="1" t="s">
        <v>37</v>
      </c>
      <c r="AF530">
        <f t="shared" si="34"/>
        <v>2022</v>
      </c>
      <c r="AG530" t="str">
        <f t="shared" si="35"/>
        <v>nov</v>
      </c>
      <c r="AH530" t="str">
        <f>+VLOOKUP(N530,'[1]2. Ingreso de incapacidades'!$C$5:$O$6997,13,FALSE)</f>
        <v>EPS MUTUAL SER</v>
      </c>
      <c r="AI530" t="s">
        <v>2195</v>
      </c>
    </row>
    <row r="531" spans="1:35" hidden="1" x14ac:dyDescent="0.25">
      <c r="A531" s="1" t="s">
        <v>33</v>
      </c>
      <c r="B531" s="1" t="s">
        <v>34</v>
      </c>
      <c r="C531" s="2">
        <v>44895</v>
      </c>
      <c r="D531" s="42" t="str">
        <f t="shared" si="32"/>
        <v>2022</v>
      </c>
      <c r="E531" s="1" t="s">
        <v>73</v>
      </c>
      <c r="F531" s="1" t="s">
        <v>74</v>
      </c>
      <c r="G531" s="1" t="s">
        <v>37</v>
      </c>
      <c r="H531" s="1" t="s">
        <v>1331</v>
      </c>
      <c r="I531" s="1" t="s">
        <v>76</v>
      </c>
      <c r="J531" s="3">
        <v>400000</v>
      </c>
      <c r="K531" s="3">
        <v>0</v>
      </c>
      <c r="L531" s="3">
        <f t="shared" si="33"/>
        <v>400000</v>
      </c>
      <c r="M531" s="1" t="s">
        <v>40</v>
      </c>
      <c r="N531" s="88">
        <v>73142139</v>
      </c>
      <c r="O531" s="1" t="s">
        <v>417</v>
      </c>
      <c r="P531" s="1" t="s">
        <v>79</v>
      </c>
      <c r="Q531" s="1" t="s">
        <v>80</v>
      </c>
      <c r="R531" s="1" t="s">
        <v>43</v>
      </c>
      <c r="S531" s="1" t="s">
        <v>43</v>
      </c>
      <c r="T531" s="3">
        <v>0</v>
      </c>
      <c r="U531" s="1" t="s">
        <v>44</v>
      </c>
      <c r="V531" s="1" t="s">
        <v>45</v>
      </c>
      <c r="W531" s="1" t="s">
        <v>1331</v>
      </c>
      <c r="X531" s="1" t="s">
        <v>46</v>
      </c>
      <c r="Y531" s="1" t="s">
        <v>975</v>
      </c>
      <c r="Z531" s="1" t="s">
        <v>1332</v>
      </c>
      <c r="AA531" s="1" t="s">
        <v>83</v>
      </c>
      <c r="AB531" s="1" t="s">
        <v>1230</v>
      </c>
      <c r="AC531" s="1" t="s">
        <v>51</v>
      </c>
      <c r="AD531" s="1" t="s">
        <v>1332</v>
      </c>
      <c r="AE531" s="1" t="s">
        <v>37</v>
      </c>
      <c r="AF531">
        <f t="shared" si="34"/>
        <v>2022</v>
      </c>
      <c r="AG531" t="str">
        <f t="shared" si="35"/>
        <v>nov</v>
      </c>
      <c r="AH531" t="str">
        <f>+VLOOKUP(N531,'[1]2. Ingreso de incapacidades'!$C$5:$O$6997,13,FALSE)</f>
        <v>EPS MUTUAL SER</v>
      </c>
      <c r="AI531" t="s">
        <v>2195</v>
      </c>
    </row>
    <row r="532" spans="1:35" hidden="1" x14ac:dyDescent="0.25">
      <c r="A532" s="1" t="s">
        <v>33</v>
      </c>
      <c r="B532" s="1" t="s">
        <v>34</v>
      </c>
      <c r="C532" s="2">
        <v>44895</v>
      </c>
      <c r="D532" s="42" t="str">
        <f t="shared" si="32"/>
        <v>2022</v>
      </c>
      <c r="E532" s="1" t="s">
        <v>73</v>
      </c>
      <c r="F532" s="1" t="s">
        <v>74</v>
      </c>
      <c r="G532" s="1" t="s">
        <v>37</v>
      </c>
      <c r="H532" s="1" t="s">
        <v>1331</v>
      </c>
      <c r="I532" s="1" t="s">
        <v>76</v>
      </c>
      <c r="J532" s="3">
        <v>133334</v>
      </c>
      <c r="K532" s="3">
        <v>0</v>
      </c>
      <c r="L532" s="3">
        <f t="shared" si="33"/>
        <v>133334</v>
      </c>
      <c r="M532" s="1" t="s">
        <v>40</v>
      </c>
      <c r="N532" s="88">
        <v>9099334</v>
      </c>
      <c r="O532" s="1" t="s">
        <v>602</v>
      </c>
      <c r="P532" s="1" t="s">
        <v>79</v>
      </c>
      <c r="Q532" s="1" t="s">
        <v>80</v>
      </c>
      <c r="R532" s="1" t="s">
        <v>43</v>
      </c>
      <c r="S532" s="1" t="s">
        <v>43</v>
      </c>
      <c r="T532" s="3">
        <v>0</v>
      </c>
      <c r="U532" s="1" t="s">
        <v>44</v>
      </c>
      <c r="V532" s="1" t="s">
        <v>45</v>
      </c>
      <c r="W532" s="1" t="s">
        <v>1331</v>
      </c>
      <c r="X532" s="1" t="s">
        <v>46</v>
      </c>
      <c r="Y532" s="1" t="s">
        <v>975</v>
      </c>
      <c r="Z532" s="1" t="s">
        <v>1332</v>
      </c>
      <c r="AA532" s="1" t="s">
        <v>83</v>
      </c>
      <c r="AB532" s="1" t="s">
        <v>1230</v>
      </c>
      <c r="AC532" s="1" t="s">
        <v>51</v>
      </c>
      <c r="AD532" s="1" t="s">
        <v>1332</v>
      </c>
      <c r="AE532" s="1" t="s">
        <v>37</v>
      </c>
      <c r="AF532">
        <f t="shared" si="34"/>
        <v>2022</v>
      </c>
      <c r="AG532" t="str">
        <f t="shared" si="35"/>
        <v>nov</v>
      </c>
      <c r="AH532" t="str">
        <f>+VLOOKUP(N532,'[1]2. Ingreso de incapacidades'!$C$5:$O$6997,13,FALSE)</f>
        <v>NUEVA E.P.S</v>
      </c>
      <c r="AI532" t="s">
        <v>2199</v>
      </c>
    </row>
    <row r="533" spans="1:35" hidden="1" x14ac:dyDescent="0.25">
      <c r="A533" s="1" t="s">
        <v>33</v>
      </c>
      <c r="B533" s="1" t="s">
        <v>34</v>
      </c>
      <c r="C533" s="2">
        <v>44895</v>
      </c>
      <c r="D533" s="42" t="str">
        <f t="shared" si="32"/>
        <v>2022</v>
      </c>
      <c r="E533" s="1" t="s">
        <v>73</v>
      </c>
      <c r="F533" s="1" t="s">
        <v>74</v>
      </c>
      <c r="G533" s="1" t="s">
        <v>37</v>
      </c>
      <c r="H533" s="1" t="s">
        <v>1331</v>
      </c>
      <c r="I533" s="1" t="s">
        <v>76</v>
      </c>
      <c r="J533" s="3">
        <v>40427</v>
      </c>
      <c r="K533" s="3">
        <v>0</v>
      </c>
      <c r="L533" s="3">
        <f t="shared" si="33"/>
        <v>40427</v>
      </c>
      <c r="M533" s="1" t="s">
        <v>40</v>
      </c>
      <c r="N533" s="88">
        <v>9148287</v>
      </c>
      <c r="O533" s="1" t="s">
        <v>256</v>
      </c>
      <c r="P533" s="1" t="s">
        <v>79</v>
      </c>
      <c r="Q533" s="1" t="s">
        <v>80</v>
      </c>
      <c r="R533" s="1" t="s">
        <v>43</v>
      </c>
      <c r="S533" s="1" t="s">
        <v>43</v>
      </c>
      <c r="T533" s="3">
        <v>0</v>
      </c>
      <c r="U533" s="1" t="s">
        <v>44</v>
      </c>
      <c r="V533" s="1" t="s">
        <v>45</v>
      </c>
      <c r="W533" s="1" t="s">
        <v>1331</v>
      </c>
      <c r="X533" s="1" t="s">
        <v>46</v>
      </c>
      <c r="Y533" s="1" t="s">
        <v>975</v>
      </c>
      <c r="Z533" s="1" t="s">
        <v>1332</v>
      </c>
      <c r="AA533" s="1" t="s">
        <v>83</v>
      </c>
      <c r="AB533" s="1" t="s">
        <v>1230</v>
      </c>
      <c r="AC533" s="1" t="s">
        <v>51</v>
      </c>
      <c r="AD533" s="1" t="s">
        <v>1332</v>
      </c>
      <c r="AE533" s="1" t="s">
        <v>37</v>
      </c>
      <c r="AF533">
        <f t="shared" si="34"/>
        <v>2022</v>
      </c>
      <c r="AG533" t="str">
        <f t="shared" si="35"/>
        <v>nov</v>
      </c>
      <c r="AH533" t="str">
        <f>+VLOOKUP(N533,'[1]2. Ingreso de incapacidades'!$C$5:$O$6997,13,FALSE)</f>
        <v>NUEVA E.P.S</v>
      </c>
      <c r="AI533" t="s">
        <v>2199</v>
      </c>
    </row>
    <row r="534" spans="1:35" hidden="1" x14ac:dyDescent="0.25">
      <c r="A534" s="1" t="s">
        <v>33</v>
      </c>
      <c r="B534" s="1" t="s">
        <v>34</v>
      </c>
      <c r="C534" s="2">
        <v>44895</v>
      </c>
      <c r="D534" s="42" t="str">
        <f t="shared" si="32"/>
        <v>2022</v>
      </c>
      <c r="E534" s="1" t="s">
        <v>73</v>
      </c>
      <c r="F534" s="1" t="s">
        <v>74</v>
      </c>
      <c r="G534" s="1" t="s">
        <v>37</v>
      </c>
      <c r="H534" s="1" t="s">
        <v>1331</v>
      </c>
      <c r="I534" s="1" t="s">
        <v>76</v>
      </c>
      <c r="J534" s="3">
        <v>233334</v>
      </c>
      <c r="K534" s="3">
        <v>0</v>
      </c>
      <c r="L534" s="3">
        <f t="shared" si="33"/>
        <v>233334</v>
      </c>
      <c r="M534" s="1" t="s">
        <v>40</v>
      </c>
      <c r="N534" s="88">
        <v>1047429646</v>
      </c>
      <c r="O534" s="1" t="s">
        <v>653</v>
      </c>
      <c r="P534" s="1" t="s">
        <v>79</v>
      </c>
      <c r="Q534" s="1" t="s">
        <v>80</v>
      </c>
      <c r="R534" s="1" t="s">
        <v>43</v>
      </c>
      <c r="S534" s="1" t="s">
        <v>43</v>
      </c>
      <c r="T534" s="3">
        <v>0</v>
      </c>
      <c r="U534" s="1" t="s">
        <v>44</v>
      </c>
      <c r="V534" s="1" t="s">
        <v>45</v>
      </c>
      <c r="W534" s="1" t="s">
        <v>1331</v>
      </c>
      <c r="X534" s="1" t="s">
        <v>46</v>
      </c>
      <c r="Y534" s="1" t="s">
        <v>975</v>
      </c>
      <c r="Z534" s="1" t="s">
        <v>1332</v>
      </c>
      <c r="AA534" s="1" t="s">
        <v>83</v>
      </c>
      <c r="AB534" s="1" t="s">
        <v>1230</v>
      </c>
      <c r="AC534" s="1" t="s">
        <v>51</v>
      </c>
      <c r="AD534" s="1" t="s">
        <v>1332</v>
      </c>
      <c r="AE534" s="1" t="s">
        <v>37</v>
      </c>
      <c r="AF534">
        <f t="shared" si="34"/>
        <v>2022</v>
      </c>
      <c r="AG534" t="str">
        <f t="shared" si="35"/>
        <v>nov</v>
      </c>
      <c r="AH534" t="str">
        <f>+VLOOKUP(N534,'[1]2. Ingreso de incapacidades'!$C$5:$O$6997,13,FALSE)</f>
        <v>COOSALUD ESS EPS -S</v>
      </c>
      <c r="AI534" t="s">
        <v>2198</v>
      </c>
    </row>
    <row r="535" spans="1:35" hidden="1" x14ac:dyDescent="0.25">
      <c r="A535" s="1" t="s">
        <v>33</v>
      </c>
      <c r="B535" s="1" t="s">
        <v>34</v>
      </c>
      <c r="C535" s="2">
        <v>44895</v>
      </c>
      <c r="D535" s="42" t="str">
        <f t="shared" si="32"/>
        <v>2022</v>
      </c>
      <c r="E535" s="1" t="s">
        <v>73</v>
      </c>
      <c r="F535" s="1" t="s">
        <v>74</v>
      </c>
      <c r="G535" s="1" t="s">
        <v>37</v>
      </c>
      <c r="H535" s="1" t="s">
        <v>1331</v>
      </c>
      <c r="I535" s="1" t="s">
        <v>76</v>
      </c>
      <c r="J535" s="3">
        <v>33334</v>
      </c>
      <c r="K535" s="3">
        <v>0</v>
      </c>
      <c r="L535" s="3">
        <f t="shared" si="33"/>
        <v>33334</v>
      </c>
      <c r="M535" s="1" t="s">
        <v>40</v>
      </c>
      <c r="N535" s="88">
        <v>73117655</v>
      </c>
      <c r="O535" s="1" t="s">
        <v>128</v>
      </c>
      <c r="P535" s="1" t="s">
        <v>79</v>
      </c>
      <c r="Q535" s="1" t="s">
        <v>80</v>
      </c>
      <c r="R535" s="1" t="s">
        <v>43</v>
      </c>
      <c r="S535" s="1" t="s">
        <v>43</v>
      </c>
      <c r="T535" s="3">
        <v>0</v>
      </c>
      <c r="U535" s="1" t="s">
        <v>44</v>
      </c>
      <c r="V535" s="1" t="s">
        <v>45</v>
      </c>
      <c r="W535" s="1" t="s">
        <v>1331</v>
      </c>
      <c r="X535" s="1" t="s">
        <v>46</v>
      </c>
      <c r="Y535" s="1" t="s">
        <v>975</v>
      </c>
      <c r="Z535" s="1" t="s">
        <v>1332</v>
      </c>
      <c r="AA535" s="1" t="s">
        <v>83</v>
      </c>
      <c r="AB535" s="1" t="s">
        <v>1230</v>
      </c>
      <c r="AC535" s="1" t="s">
        <v>51</v>
      </c>
      <c r="AD535" s="1" t="s">
        <v>1332</v>
      </c>
      <c r="AE535" s="1" t="s">
        <v>37</v>
      </c>
      <c r="AF535">
        <f t="shared" si="34"/>
        <v>2022</v>
      </c>
      <c r="AG535" t="str">
        <f t="shared" si="35"/>
        <v>nov</v>
      </c>
      <c r="AH535" t="str">
        <f>+VLOOKUP(N535,'[1]2. Ingreso de incapacidades'!$C$5:$O$6997,13,FALSE)</f>
        <v>COOMEVA E.P.S</v>
      </c>
      <c r="AI535" t="s">
        <v>2202</v>
      </c>
    </row>
    <row r="536" spans="1:35" hidden="1" x14ac:dyDescent="0.25">
      <c r="A536" s="1" t="s">
        <v>33</v>
      </c>
      <c r="B536" s="1" t="s">
        <v>34</v>
      </c>
      <c r="C536" s="2">
        <v>44895</v>
      </c>
      <c r="D536" s="42" t="str">
        <f t="shared" si="32"/>
        <v>2022</v>
      </c>
      <c r="E536" s="1" t="s">
        <v>73</v>
      </c>
      <c r="F536" s="1" t="s">
        <v>74</v>
      </c>
      <c r="G536" s="1" t="s">
        <v>37</v>
      </c>
      <c r="H536" s="1" t="s">
        <v>1331</v>
      </c>
      <c r="I536" s="1" t="s">
        <v>76</v>
      </c>
      <c r="J536" s="3">
        <v>113255</v>
      </c>
      <c r="K536" s="3">
        <v>0</v>
      </c>
      <c r="L536" s="3">
        <f t="shared" si="33"/>
        <v>113255</v>
      </c>
      <c r="M536" s="1" t="s">
        <v>40</v>
      </c>
      <c r="N536" s="88">
        <v>1047486552</v>
      </c>
      <c r="O536" s="1" t="s">
        <v>672</v>
      </c>
      <c r="P536" s="1" t="s">
        <v>79</v>
      </c>
      <c r="Q536" s="1" t="s">
        <v>80</v>
      </c>
      <c r="R536" s="1" t="s">
        <v>43</v>
      </c>
      <c r="S536" s="1" t="s">
        <v>43</v>
      </c>
      <c r="T536" s="3">
        <v>0</v>
      </c>
      <c r="U536" s="1" t="s">
        <v>44</v>
      </c>
      <c r="V536" s="1" t="s">
        <v>45</v>
      </c>
      <c r="W536" s="1" t="s">
        <v>1331</v>
      </c>
      <c r="X536" s="1" t="s">
        <v>46</v>
      </c>
      <c r="Y536" s="1" t="s">
        <v>975</v>
      </c>
      <c r="Z536" s="1" t="s">
        <v>1332</v>
      </c>
      <c r="AA536" s="1" t="s">
        <v>83</v>
      </c>
      <c r="AB536" s="1" t="s">
        <v>1230</v>
      </c>
      <c r="AC536" s="1" t="s">
        <v>51</v>
      </c>
      <c r="AD536" s="1" t="s">
        <v>1332</v>
      </c>
      <c r="AE536" s="1" t="s">
        <v>37</v>
      </c>
      <c r="AF536">
        <f t="shared" si="34"/>
        <v>2022</v>
      </c>
      <c r="AG536" t="str">
        <f t="shared" si="35"/>
        <v>nov</v>
      </c>
      <c r="AH536" t="str">
        <f>+VLOOKUP(N536,'[1]2. Ingreso de incapacidades'!$C$5:$O$6997,13,FALSE)</f>
        <v>EPS MUTUAL SER</v>
      </c>
      <c r="AI536" t="s">
        <v>2195</v>
      </c>
    </row>
    <row r="537" spans="1:35" hidden="1" x14ac:dyDescent="0.25">
      <c r="A537" s="1" t="s">
        <v>33</v>
      </c>
      <c r="B537" s="1" t="s">
        <v>34</v>
      </c>
      <c r="C537" s="2">
        <v>44895</v>
      </c>
      <c r="D537" s="42" t="str">
        <f t="shared" si="32"/>
        <v>2022</v>
      </c>
      <c r="E537" s="1" t="s">
        <v>73</v>
      </c>
      <c r="F537" s="1" t="s">
        <v>74</v>
      </c>
      <c r="G537" s="1" t="s">
        <v>37</v>
      </c>
      <c r="H537" s="1" t="s">
        <v>1331</v>
      </c>
      <c r="I537" s="1" t="s">
        <v>76</v>
      </c>
      <c r="J537" s="3">
        <v>40853</v>
      </c>
      <c r="K537" s="3">
        <v>0</v>
      </c>
      <c r="L537" s="3">
        <f t="shared" si="33"/>
        <v>40853</v>
      </c>
      <c r="M537" s="1" t="s">
        <v>40</v>
      </c>
      <c r="N537" s="88">
        <v>1047470195</v>
      </c>
      <c r="O537" s="1" t="s">
        <v>668</v>
      </c>
      <c r="P537" s="1" t="s">
        <v>1329</v>
      </c>
      <c r="Q537" s="1" t="s">
        <v>1330</v>
      </c>
      <c r="R537" s="1" t="s">
        <v>43</v>
      </c>
      <c r="S537" s="1" t="s">
        <v>43</v>
      </c>
      <c r="T537" s="3">
        <v>0</v>
      </c>
      <c r="U537" s="1" t="s">
        <v>44</v>
      </c>
      <c r="V537" s="1" t="s">
        <v>45</v>
      </c>
      <c r="W537" s="1" t="s">
        <v>1331</v>
      </c>
      <c r="X537" s="1" t="s">
        <v>46</v>
      </c>
      <c r="Y537" s="1" t="s">
        <v>975</v>
      </c>
      <c r="Z537" s="1" t="s">
        <v>1332</v>
      </c>
      <c r="AA537" s="1" t="s">
        <v>83</v>
      </c>
      <c r="AB537" s="1" t="s">
        <v>1230</v>
      </c>
      <c r="AC537" s="1" t="s">
        <v>51</v>
      </c>
      <c r="AD537" s="1" t="s">
        <v>1332</v>
      </c>
      <c r="AE537" s="1" t="s">
        <v>37</v>
      </c>
      <c r="AF537">
        <f t="shared" si="34"/>
        <v>2022</v>
      </c>
      <c r="AG537" t="str">
        <f t="shared" si="35"/>
        <v>nov</v>
      </c>
      <c r="AH537" t="str">
        <f>+VLOOKUP(N537,'[1]2. Ingreso de incapacidades'!$C$5:$O$6997,13,FALSE)</f>
        <v>SANITAS E.P.S</v>
      </c>
      <c r="AI537" t="s">
        <v>2193</v>
      </c>
    </row>
    <row r="538" spans="1:35" hidden="1" x14ac:dyDescent="0.25">
      <c r="A538" s="1" t="s">
        <v>33</v>
      </c>
      <c r="B538" s="1" t="s">
        <v>34</v>
      </c>
      <c r="C538" s="2">
        <v>44895</v>
      </c>
      <c r="D538" s="42" t="str">
        <f t="shared" si="32"/>
        <v>2022</v>
      </c>
      <c r="E538" s="1" t="s">
        <v>73</v>
      </c>
      <c r="F538" s="1" t="s">
        <v>74</v>
      </c>
      <c r="G538" s="1" t="s">
        <v>37</v>
      </c>
      <c r="H538" s="1" t="s">
        <v>1331</v>
      </c>
      <c r="I538" s="1" t="s">
        <v>76</v>
      </c>
      <c r="J538" s="3">
        <v>71018</v>
      </c>
      <c r="K538" s="3">
        <v>0</v>
      </c>
      <c r="L538" s="3">
        <f t="shared" si="33"/>
        <v>71018</v>
      </c>
      <c r="M538" s="1" t="s">
        <v>40</v>
      </c>
      <c r="N538" s="88">
        <v>73152933</v>
      </c>
      <c r="O538" s="1" t="s">
        <v>789</v>
      </c>
      <c r="P538" s="1" t="s">
        <v>79</v>
      </c>
      <c r="Q538" s="1" t="s">
        <v>80</v>
      </c>
      <c r="R538" s="1" t="s">
        <v>43</v>
      </c>
      <c r="S538" s="1" t="s">
        <v>43</v>
      </c>
      <c r="T538" s="3">
        <v>0</v>
      </c>
      <c r="U538" s="1" t="s">
        <v>44</v>
      </c>
      <c r="V538" s="1" t="s">
        <v>45</v>
      </c>
      <c r="W538" s="1" t="s">
        <v>1331</v>
      </c>
      <c r="X538" s="1" t="s">
        <v>46</v>
      </c>
      <c r="Y538" s="1" t="s">
        <v>975</v>
      </c>
      <c r="Z538" s="1" t="s">
        <v>1332</v>
      </c>
      <c r="AA538" s="1" t="s">
        <v>83</v>
      </c>
      <c r="AB538" s="1" t="s">
        <v>1230</v>
      </c>
      <c r="AC538" s="1" t="s">
        <v>51</v>
      </c>
      <c r="AD538" s="1" t="s">
        <v>1332</v>
      </c>
      <c r="AE538" s="1" t="s">
        <v>37</v>
      </c>
      <c r="AF538">
        <f t="shared" si="34"/>
        <v>2022</v>
      </c>
      <c r="AG538" t="str">
        <f t="shared" si="35"/>
        <v>nov</v>
      </c>
      <c r="AH538" t="str">
        <f>+VLOOKUP(N538,'[1]2. Ingreso de incapacidades'!$C$5:$O$6997,13,FALSE)</f>
        <v>SALUD TOTAL E.P.S.</v>
      </c>
      <c r="AI538" t="s">
        <v>2192</v>
      </c>
    </row>
    <row r="539" spans="1:35" hidden="1" x14ac:dyDescent="0.25">
      <c r="A539" s="1" t="s">
        <v>33</v>
      </c>
      <c r="B539" s="1" t="s">
        <v>34</v>
      </c>
      <c r="C539" s="2">
        <v>44896</v>
      </c>
      <c r="D539" s="42" t="str">
        <f t="shared" si="32"/>
        <v>2022</v>
      </c>
      <c r="E539" s="1" t="s">
        <v>35</v>
      </c>
      <c r="F539" s="1" t="s">
        <v>36</v>
      </c>
      <c r="G539" s="1" t="s">
        <v>37</v>
      </c>
      <c r="H539" s="1" t="s">
        <v>1333</v>
      </c>
      <c r="I539" s="1" t="s">
        <v>1334</v>
      </c>
      <c r="J539" s="3">
        <v>0</v>
      </c>
      <c r="K539" s="3">
        <v>36638</v>
      </c>
      <c r="L539" s="3">
        <f t="shared" si="33"/>
        <v>-36638</v>
      </c>
      <c r="M539" s="1" t="s">
        <v>40</v>
      </c>
      <c r="N539" s="88">
        <v>830003564</v>
      </c>
      <c r="O539" s="1" t="s">
        <v>445</v>
      </c>
      <c r="P539" s="1" t="s">
        <v>37</v>
      </c>
      <c r="Q539" s="1" t="s">
        <v>43</v>
      </c>
      <c r="R539" s="1" t="s">
        <v>43</v>
      </c>
      <c r="S539" s="1" t="s">
        <v>43</v>
      </c>
      <c r="T539" s="3">
        <v>0</v>
      </c>
      <c r="U539" s="1" t="s">
        <v>44</v>
      </c>
      <c r="V539" s="1" t="s">
        <v>45</v>
      </c>
      <c r="W539" s="1" t="s">
        <v>1333</v>
      </c>
      <c r="X539" s="1" t="s">
        <v>46</v>
      </c>
      <c r="Y539" s="1" t="s">
        <v>47</v>
      </c>
      <c r="Z539" s="1" t="s">
        <v>1335</v>
      </c>
      <c r="AA539" s="1" t="s">
        <v>49</v>
      </c>
      <c r="AB539" s="1" t="s">
        <v>918</v>
      </c>
      <c r="AC539" s="1" t="s">
        <v>51</v>
      </c>
      <c r="AD539" s="1" t="s">
        <v>1335</v>
      </c>
      <c r="AE539" s="1" t="s">
        <v>37</v>
      </c>
      <c r="AF539">
        <f t="shared" si="34"/>
        <v>2022</v>
      </c>
      <c r="AG539" t="str">
        <f t="shared" si="35"/>
        <v>dic</v>
      </c>
      <c r="AH539" t="e">
        <f>+VLOOKUP(N539,'[1]2. Ingreso de incapacidades'!$C$5:$O$6997,13,FALSE)</f>
        <v>#N/A</v>
      </c>
      <c r="AI539" t="e">
        <v>#N/A</v>
      </c>
    </row>
    <row r="540" spans="1:35" hidden="1" x14ac:dyDescent="0.25">
      <c r="A540" s="1" t="s">
        <v>33</v>
      </c>
      <c r="B540" s="1" t="s">
        <v>34</v>
      </c>
      <c r="C540" s="2">
        <v>44902</v>
      </c>
      <c r="D540" s="42" t="str">
        <f t="shared" si="32"/>
        <v>2022</v>
      </c>
      <c r="E540" s="1" t="s">
        <v>35</v>
      </c>
      <c r="F540" s="1" t="s">
        <v>36</v>
      </c>
      <c r="G540" s="1" t="s">
        <v>37</v>
      </c>
      <c r="H540" s="1" t="s">
        <v>1336</v>
      </c>
      <c r="I540" s="1" t="s">
        <v>1337</v>
      </c>
      <c r="J540" s="3">
        <v>0</v>
      </c>
      <c r="K540" s="3">
        <v>66666</v>
      </c>
      <c r="L540" s="3">
        <f t="shared" si="33"/>
        <v>-66666</v>
      </c>
      <c r="M540" s="1" t="s">
        <v>40</v>
      </c>
      <c r="N540" s="88">
        <v>830003564</v>
      </c>
      <c r="O540" s="1" t="s">
        <v>445</v>
      </c>
      <c r="P540" s="1" t="s">
        <v>37</v>
      </c>
      <c r="Q540" s="1" t="s">
        <v>43</v>
      </c>
      <c r="R540" s="1" t="s">
        <v>43</v>
      </c>
      <c r="S540" s="1" t="s">
        <v>43</v>
      </c>
      <c r="T540" s="3">
        <v>0</v>
      </c>
      <c r="U540" s="1" t="s">
        <v>44</v>
      </c>
      <c r="V540" s="1" t="s">
        <v>45</v>
      </c>
      <c r="W540" s="1" t="s">
        <v>1336</v>
      </c>
      <c r="X540" s="1" t="s">
        <v>46</v>
      </c>
      <c r="Y540" s="1" t="s">
        <v>47</v>
      </c>
      <c r="Z540" s="1" t="s">
        <v>1338</v>
      </c>
      <c r="AA540" s="1" t="s">
        <v>49</v>
      </c>
      <c r="AB540" s="1" t="s">
        <v>918</v>
      </c>
      <c r="AC540" s="1" t="s">
        <v>51</v>
      </c>
      <c r="AD540" s="1" t="s">
        <v>1338</v>
      </c>
      <c r="AE540" s="1" t="s">
        <v>37</v>
      </c>
      <c r="AF540">
        <f t="shared" si="34"/>
        <v>2022</v>
      </c>
      <c r="AG540" t="str">
        <f t="shared" si="35"/>
        <v>dic</v>
      </c>
      <c r="AH540" t="e">
        <f>+VLOOKUP(N540,'[1]2. Ingreso de incapacidades'!$C$5:$O$6997,13,FALSE)</f>
        <v>#N/A</v>
      </c>
      <c r="AI540" t="e">
        <v>#N/A</v>
      </c>
    </row>
    <row r="541" spans="1:35" hidden="1" x14ac:dyDescent="0.25">
      <c r="A541" s="1" t="s">
        <v>33</v>
      </c>
      <c r="B541" s="1" t="s">
        <v>34</v>
      </c>
      <c r="C541" s="2">
        <v>44904</v>
      </c>
      <c r="D541" s="42" t="str">
        <f t="shared" si="32"/>
        <v>2022</v>
      </c>
      <c r="E541" s="1" t="s">
        <v>35</v>
      </c>
      <c r="F541" s="1" t="s">
        <v>36</v>
      </c>
      <c r="G541" s="1" t="s">
        <v>37</v>
      </c>
      <c r="H541" s="1" t="s">
        <v>1339</v>
      </c>
      <c r="I541" s="1" t="s">
        <v>1340</v>
      </c>
      <c r="J541" s="3">
        <v>0</v>
      </c>
      <c r="K541" s="3">
        <v>366667</v>
      </c>
      <c r="L541" s="3">
        <f t="shared" si="33"/>
        <v>-366667</v>
      </c>
      <c r="M541" s="1" t="s">
        <v>40</v>
      </c>
      <c r="N541" s="88">
        <v>900156264</v>
      </c>
      <c r="O541" s="1" t="s">
        <v>68</v>
      </c>
      <c r="P541" s="1" t="s">
        <v>37</v>
      </c>
      <c r="Q541" s="1" t="s">
        <v>43</v>
      </c>
      <c r="R541" s="1" t="s">
        <v>43</v>
      </c>
      <c r="S541" s="1" t="s">
        <v>43</v>
      </c>
      <c r="T541" s="3">
        <v>0</v>
      </c>
      <c r="U541" s="1" t="s">
        <v>44</v>
      </c>
      <c r="V541" s="1" t="s">
        <v>45</v>
      </c>
      <c r="W541" s="1" t="s">
        <v>1339</v>
      </c>
      <c r="X541" s="1" t="s">
        <v>46</v>
      </c>
      <c r="Y541" s="1" t="s">
        <v>47</v>
      </c>
      <c r="Z541" s="1" t="s">
        <v>1341</v>
      </c>
      <c r="AA541" s="1" t="s">
        <v>49</v>
      </c>
      <c r="AB541" s="1" t="s">
        <v>918</v>
      </c>
      <c r="AC541" s="1" t="s">
        <v>51</v>
      </c>
      <c r="AD541" s="1" t="s">
        <v>1341</v>
      </c>
      <c r="AE541" s="1" t="s">
        <v>37</v>
      </c>
      <c r="AF541">
        <f t="shared" si="34"/>
        <v>2022</v>
      </c>
      <c r="AG541" t="str">
        <f t="shared" si="35"/>
        <v>dic</v>
      </c>
      <c r="AH541" t="e">
        <f>+VLOOKUP(N541,'[1]2. Ingreso de incapacidades'!$C$5:$O$6997,13,FALSE)</f>
        <v>#N/A</v>
      </c>
      <c r="AI541" t="e">
        <v>#N/A</v>
      </c>
    </row>
    <row r="542" spans="1:35" hidden="1" x14ac:dyDescent="0.25">
      <c r="A542" s="1" t="s">
        <v>33</v>
      </c>
      <c r="B542" s="1" t="s">
        <v>34</v>
      </c>
      <c r="C542" s="2">
        <v>44907</v>
      </c>
      <c r="D542" s="42" t="str">
        <f t="shared" si="32"/>
        <v>2022</v>
      </c>
      <c r="E542" s="1" t="s">
        <v>35</v>
      </c>
      <c r="F542" s="1" t="s">
        <v>36</v>
      </c>
      <c r="G542" s="1" t="s">
        <v>37</v>
      </c>
      <c r="H542" s="1" t="s">
        <v>1342</v>
      </c>
      <c r="I542" s="1" t="s">
        <v>1343</v>
      </c>
      <c r="J542" s="3">
        <v>0</v>
      </c>
      <c r="K542" s="3">
        <v>932666</v>
      </c>
      <c r="L542" s="3">
        <f t="shared" si="33"/>
        <v>-932666</v>
      </c>
      <c r="M542" s="1" t="s">
        <v>40</v>
      </c>
      <c r="N542" s="88">
        <v>800130907</v>
      </c>
      <c r="O542" s="1" t="s">
        <v>42</v>
      </c>
      <c r="P542" s="1" t="s">
        <v>37</v>
      </c>
      <c r="Q542" s="1" t="s">
        <v>43</v>
      </c>
      <c r="R542" s="1" t="s">
        <v>43</v>
      </c>
      <c r="S542" s="1" t="s">
        <v>43</v>
      </c>
      <c r="T542" s="3">
        <v>0</v>
      </c>
      <c r="U542" s="1" t="s">
        <v>44</v>
      </c>
      <c r="V542" s="1" t="s">
        <v>45</v>
      </c>
      <c r="W542" s="1" t="s">
        <v>1342</v>
      </c>
      <c r="X542" s="1" t="s">
        <v>46</v>
      </c>
      <c r="Y542" s="1" t="s">
        <v>47</v>
      </c>
      <c r="Z542" s="1" t="s">
        <v>1344</v>
      </c>
      <c r="AA542" s="1" t="s">
        <v>49</v>
      </c>
      <c r="AB542" s="1" t="s">
        <v>918</v>
      </c>
      <c r="AC542" s="1" t="s">
        <v>51</v>
      </c>
      <c r="AD542" s="1" t="s">
        <v>1344</v>
      </c>
      <c r="AE542" s="1" t="s">
        <v>37</v>
      </c>
      <c r="AF542">
        <f t="shared" si="34"/>
        <v>2022</v>
      </c>
      <c r="AG542" t="str">
        <f t="shared" si="35"/>
        <v>dic</v>
      </c>
      <c r="AH542" t="e">
        <f>+VLOOKUP(N542,'[1]2. Ingreso de incapacidades'!$C$5:$O$6997,13,FALSE)</f>
        <v>#N/A</v>
      </c>
      <c r="AI542" t="e">
        <v>#N/A</v>
      </c>
    </row>
    <row r="543" spans="1:35" hidden="1" x14ac:dyDescent="0.25">
      <c r="A543" s="1" t="s">
        <v>33</v>
      </c>
      <c r="B543" s="1" t="s">
        <v>34</v>
      </c>
      <c r="C543" s="2">
        <v>44910</v>
      </c>
      <c r="D543" s="42" t="str">
        <f t="shared" si="32"/>
        <v>2022</v>
      </c>
      <c r="E543" s="1" t="s">
        <v>35</v>
      </c>
      <c r="F543" s="1" t="s">
        <v>36</v>
      </c>
      <c r="G543" s="1" t="s">
        <v>37</v>
      </c>
      <c r="H543" s="1" t="s">
        <v>1345</v>
      </c>
      <c r="I543" s="1" t="s">
        <v>1346</v>
      </c>
      <c r="J543" s="3">
        <v>0</v>
      </c>
      <c r="K543" s="3">
        <v>502445</v>
      </c>
      <c r="L543" s="3">
        <f t="shared" si="33"/>
        <v>-502445</v>
      </c>
      <c r="M543" s="1" t="s">
        <v>40</v>
      </c>
      <c r="N543" s="88">
        <v>800130907</v>
      </c>
      <c r="O543" s="1" t="s">
        <v>42</v>
      </c>
      <c r="P543" s="1" t="s">
        <v>37</v>
      </c>
      <c r="Q543" s="1" t="s">
        <v>43</v>
      </c>
      <c r="R543" s="1" t="s">
        <v>43</v>
      </c>
      <c r="S543" s="1" t="s">
        <v>43</v>
      </c>
      <c r="T543" s="3">
        <v>0</v>
      </c>
      <c r="U543" s="1" t="s">
        <v>44</v>
      </c>
      <c r="V543" s="1" t="s">
        <v>45</v>
      </c>
      <c r="W543" s="1" t="s">
        <v>1345</v>
      </c>
      <c r="X543" s="1" t="s">
        <v>46</v>
      </c>
      <c r="Y543" s="1" t="s">
        <v>47</v>
      </c>
      <c r="Z543" s="1" t="s">
        <v>1347</v>
      </c>
      <c r="AA543" s="1" t="s">
        <v>49</v>
      </c>
      <c r="AB543" s="1" t="s">
        <v>918</v>
      </c>
      <c r="AC543" s="1" t="s">
        <v>51</v>
      </c>
      <c r="AD543" s="1" t="s">
        <v>1347</v>
      </c>
      <c r="AE543" s="1" t="s">
        <v>37</v>
      </c>
      <c r="AF543">
        <f t="shared" si="34"/>
        <v>2022</v>
      </c>
      <c r="AG543" t="str">
        <f t="shared" si="35"/>
        <v>dic</v>
      </c>
      <c r="AH543" t="e">
        <f>+VLOOKUP(N543,'[1]2. Ingreso de incapacidades'!$C$5:$O$6997,13,FALSE)</f>
        <v>#N/A</v>
      </c>
      <c r="AI543" t="e">
        <v>#N/A</v>
      </c>
    </row>
    <row r="544" spans="1:35" hidden="1" x14ac:dyDescent="0.25">
      <c r="A544" s="1" t="s">
        <v>33</v>
      </c>
      <c r="B544" s="1" t="s">
        <v>34</v>
      </c>
      <c r="C544" s="2">
        <v>44918</v>
      </c>
      <c r="D544" s="42" t="str">
        <f t="shared" si="32"/>
        <v>2022</v>
      </c>
      <c r="E544" s="1" t="s">
        <v>35</v>
      </c>
      <c r="F544" s="1" t="s">
        <v>36</v>
      </c>
      <c r="G544" s="1" t="s">
        <v>37</v>
      </c>
      <c r="H544" s="1" t="s">
        <v>1348</v>
      </c>
      <c r="I544" s="1" t="s">
        <v>1349</v>
      </c>
      <c r="J544" s="3">
        <v>0</v>
      </c>
      <c r="K544" s="3">
        <v>336569</v>
      </c>
      <c r="L544" s="3">
        <f t="shared" si="33"/>
        <v>-336569</v>
      </c>
      <c r="M544" s="1" t="s">
        <v>40</v>
      </c>
      <c r="N544" s="88">
        <v>800251440</v>
      </c>
      <c r="O544" s="1" t="s">
        <v>55</v>
      </c>
      <c r="P544" s="1" t="s">
        <v>37</v>
      </c>
      <c r="Q544" s="1" t="s">
        <v>43</v>
      </c>
      <c r="R544" s="1" t="s">
        <v>43</v>
      </c>
      <c r="S544" s="1" t="s">
        <v>43</v>
      </c>
      <c r="T544" s="3">
        <v>0</v>
      </c>
      <c r="U544" s="1" t="s">
        <v>44</v>
      </c>
      <c r="V544" s="1" t="s">
        <v>45</v>
      </c>
      <c r="W544" s="1" t="s">
        <v>1348</v>
      </c>
      <c r="X544" s="1" t="s">
        <v>46</v>
      </c>
      <c r="Y544" s="1" t="s">
        <v>47</v>
      </c>
      <c r="Z544" s="1" t="s">
        <v>1350</v>
      </c>
      <c r="AA544" s="1" t="s">
        <v>49</v>
      </c>
      <c r="AB544" s="1" t="s">
        <v>918</v>
      </c>
      <c r="AC544" s="1" t="s">
        <v>51</v>
      </c>
      <c r="AD544" s="1" t="s">
        <v>1350</v>
      </c>
      <c r="AE544" s="1" t="s">
        <v>37</v>
      </c>
      <c r="AF544">
        <f t="shared" si="34"/>
        <v>2022</v>
      </c>
      <c r="AG544" t="str">
        <f t="shared" si="35"/>
        <v>dic</v>
      </c>
      <c r="AH544" t="e">
        <f>+VLOOKUP(N544,'[1]2. Ingreso de incapacidades'!$C$5:$O$6997,13,FALSE)</f>
        <v>#N/A</v>
      </c>
      <c r="AI544" t="e">
        <v>#N/A</v>
      </c>
    </row>
    <row r="545" spans="1:35" hidden="1" x14ac:dyDescent="0.25">
      <c r="A545" s="1" t="s">
        <v>33</v>
      </c>
      <c r="B545" s="1" t="s">
        <v>34</v>
      </c>
      <c r="C545" s="2">
        <v>44922</v>
      </c>
      <c r="D545" s="42" t="str">
        <f t="shared" si="32"/>
        <v>2022</v>
      </c>
      <c r="E545" s="1" t="s">
        <v>35</v>
      </c>
      <c r="F545" s="1" t="s">
        <v>36</v>
      </c>
      <c r="G545" s="1" t="s">
        <v>37</v>
      </c>
      <c r="H545" s="1" t="s">
        <v>1351</v>
      </c>
      <c r="I545" s="1" t="s">
        <v>1352</v>
      </c>
      <c r="J545" s="3">
        <v>0</v>
      </c>
      <c r="K545" s="3">
        <v>2448848</v>
      </c>
      <c r="L545" s="3">
        <f t="shared" si="33"/>
        <v>-2448848</v>
      </c>
      <c r="M545" s="1" t="s">
        <v>40</v>
      </c>
      <c r="N545" s="88">
        <v>800251440</v>
      </c>
      <c r="O545" s="1" t="s">
        <v>55</v>
      </c>
      <c r="P545" s="1" t="s">
        <v>37</v>
      </c>
      <c r="Q545" s="1" t="s">
        <v>43</v>
      </c>
      <c r="R545" s="1" t="s">
        <v>43</v>
      </c>
      <c r="S545" s="1" t="s">
        <v>43</v>
      </c>
      <c r="T545" s="3">
        <v>0</v>
      </c>
      <c r="U545" s="1" t="s">
        <v>44</v>
      </c>
      <c r="V545" s="1" t="s">
        <v>45</v>
      </c>
      <c r="W545" s="1" t="s">
        <v>1351</v>
      </c>
      <c r="X545" s="1" t="s">
        <v>46</v>
      </c>
      <c r="Y545" s="1" t="s">
        <v>47</v>
      </c>
      <c r="Z545" s="1" t="s">
        <v>1353</v>
      </c>
      <c r="AA545" s="1" t="s">
        <v>49</v>
      </c>
      <c r="AB545" s="1" t="s">
        <v>918</v>
      </c>
      <c r="AC545" s="1" t="s">
        <v>51</v>
      </c>
      <c r="AD545" s="1" t="s">
        <v>1353</v>
      </c>
      <c r="AE545" s="1" t="s">
        <v>37</v>
      </c>
      <c r="AF545">
        <f t="shared" si="34"/>
        <v>2022</v>
      </c>
      <c r="AG545" t="str">
        <f t="shared" si="35"/>
        <v>dic</v>
      </c>
      <c r="AH545" t="e">
        <f>+VLOOKUP(N545,'[1]2. Ingreso de incapacidades'!$C$5:$O$6997,13,FALSE)</f>
        <v>#N/A</v>
      </c>
      <c r="AI545" t="e">
        <v>#N/A</v>
      </c>
    </row>
    <row r="546" spans="1:35" hidden="1" x14ac:dyDescent="0.25">
      <c r="A546" s="1" t="s">
        <v>33</v>
      </c>
      <c r="B546" s="1" t="s">
        <v>34</v>
      </c>
      <c r="C546" s="2">
        <v>44926</v>
      </c>
      <c r="D546" s="42" t="str">
        <f t="shared" si="32"/>
        <v>2022</v>
      </c>
      <c r="E546" s="1" t="s">
        <v>73</v>
      </c>
      <c r="F546" s="1" t="s">
        <v>74</v>
      </c>
      <c r="G546" s="1" t="s">
        <v>37</v>
      </c>
      <c r="H546" s="1" t="s">
        <v>1354</v>
      </c>
      <c r="I546" s="1" t="s">
        <v>76</v>
      </c>
      <c r="J546" s="3">
        <v>34092</v>
      </c>
      <c r="K546" s="3">
        <v>0</v>
      </c>
      <c r="L546" s="3">
        <f t="shared" si="33"/>
        <v>34092</v>
      </c>
      <c r="M546" s="1" t="s">
        <v>40</v>
      </c>
      <c r="N546" s="88">
        <v>9236697</v>
      </c>
      <c r="O546" s="1" t="s">
        <v>247</v>
      </c>
      <c r="P546" s="1" t="s">
        <v>79</v>
      </c>
      <c r="Q546" s="1" t="s">
        <v>80</v>
      </c>
      <c r="R546" s="1" t="s">
        <v>43</v>
      </c>
      <c r="S546" s="1" t="s">
        <v>43</v>
      </c>
      <c r="T546" s="3">
        <v>0</v>
      </c>
      <c r="U546" s="1" t="s">
        <v>44</v>
      </c>
      <c r="V546" s="1" t="s">
        <v>45</v>
      </c>
      <c r="W546" s="1" t="s">
        <v>1354</v>
      </c>
      <c r="X546" s="1" t="s">
        <v>46</v>
      </c>
      <c r="Y546" s="1" t="s">
        <v>1325</v>
      </c>
      <c r="Z546" s="1" t="s">
        <v>1355</v>
      </c>
      <c r="AA546" s="1" t="s">
        <v>83</v>
      </c>
      <c r="AB546" s="1" t="s">
        <v>1356</v>
      </c>
      <c r="AC546" s="1" t="s">
        <v>51</v>
      </c>
      <c r="AD546" s="1" t="s">
        <v>1357</v>
      </c>
      <c r="AE546" s="1" t="s">
        <v>37</v>
      </c>
      <c r="AF546">
        <f t="shared" si="34"/>
        <v>2022</v>
      </c>
      <c r="AG546" t="str">
        <f t="shared" si="35"/>
        <v>dic</v>
      </c>
      <c r="AH546" t="str">
        <f>+VLOOKUP(N546,'[1]2. Ingreso de incapacidades'!$C$5:$O$6997,13,FALSE)</f>
        <v>SURA E.P.S.</v>
      </c>
      <c r="AI546" t="s">
        <v>2197</v>
      </c>
    </row>
    <row r="547" spans="1:35" hidden="1" x14ac:dyDescent="0.25">
      <c r="A547" s="1" t="s">
        <v>33</v>
      </c>
      <c r="B547" s="1" t="s">
        <v>34</v>
      </c>
      <c r="C547" s="2">
        <v>44926</v>
      </c>
      <c r="D547" s="42" t="str">
        <f t="shared" si="32"/>
        <v>2022</v>
      </c>
      <c r="E547" s="1" t="s">
        <v>73</v>
      </c>
      <c r="F547" s="1" t="s">
        <v>74</v>
      </c>
      <c r="G547" s="1" t="s">
        <v>37</v>
      </c>
      <c r="H547" s="1" t="s">
        <v>1354</v>
      </c>
      <c r="I547" s="1" t="s">
        <v>76</v>
      </c>
      <c r="J547" s="3">
        <v>33334</v>
      </c>
      <c r="K547" s="3">
        <v>0</v>
      </c>
      <c r="L547" s="3">
        <f t="shared" si="33"/>
        <v>33334</v>
      </c>
      <c r="M547" s="1" t="s">
        <v>40</v>
      </c>
      <c r="N547" s="88">
        <v>1047396540</v>
      </c>
      <c r="O547" s="1" t="s">
        <v>596</v>
      </c>
      <c r="P547" s="1" t="s">
        <v>79</v>
      </c>
      <c r="Q547" s="1" t="s">
        <v>80</v>
      </c>
      <c r="R547" s="1" t="s">
        <v>43</v>
      </c>
      <c r="S547" s="1" t="s">
        <v>43</v>
      </c>
      <c r="T547" s="3">
        <v>0</v>
      </c>
      <c r="U547" s="1" t="s">
        <v>44</v>
      </c>
      <c r="V547" s="1" t="s">
        <v>45</v>
      </c>
      <c r="W547" s="1" t="s">
        <v>1354</v>
      </c>
      <c r="X547" s="1" t="s">
        <v>46</v>
      </c>
      <c r="Y547" s="1" t="s">
        <v>1325</v>
      </c>
      <c r="Z547" s="1" t="s">
        <v>1355</v>
      </c>
      <c r="AA547" s="1" t="s">
        <v>83</v>
      </c>
      <c r="AB547" s="1" t="s">
        <v>1356</v>
      </c>
      <c r="AC547" s="1" t="s">
        <v>51</v>
      </c>
      <c r="AD547" s="1" t="s">
        <v>1357</v>
      </c>
      <c r="AE547" s="1" t="s">
        <v>37</v>
      </c>
      <c r="AF547">
        <f t="shared" si="34"/>
        <v>2022</v>
      </c>
      <c r="AG547" t="str">
        <f t="shared" si="35"/>
        <v>dic</v>
      </c>
      <c r="AH547" t="str">
        <f>+VLOOKUP(N547,'[1]2. Ingreso de incapacidades'!$C$5:$O$6997,13,FALSE)</f>
        <v>COOSALUD ESS EPS -S</v>
      </c>
      <c r="AI547" t="s">
        <v>2198</v>
      </c>
    </row>
    <row r="548" spans="1:35" hidden="1" x14ac:dyDescent="0.25">
      <c r="A548" s="1" t="s">
        <v>33</v>
      </c>
      <c r="B548" s="1" t="s">
        <v>34</v>
      </c>
      <c r="C548" s="2">
        <v>44926</v>
      </c>
      <c r="D548" s="42" t="str">
        <f t="shared" si="32"/>
        <v>2022</v>
      </c>
      <c r="E548" s="1" t="s">
        <v>73</v>
      </c>
      <c r="F548" s="1" t="s">
        <v>74</v>
      </c>
      <c r="G548" s="1" t="s">
        <v>37</v>
      </c>
      <c r="H548" s="1" t="s">
        <v>1354</v>
      </c>
      <c r="I548" s="1" t="s">
        <v>76</v>
      </c>
      <c r="J548" s="3">
        <v>432229</v>
      </c>
      <c r="K548" s="3">
        <v>0</v>
      </c>
      <c r="L548" s="3">
        <f t="shared" si="33"/>
        <v>432229</v>
      </c>
      <c r="M548" s="1" t="s">
        <v>40</v>
      </c>
      <c r="N548" s="88">
        <v>73108745</v>
      </c>
      <c r="O548" s="1" t="s">
        <v>142</v>
      </c>
      <c r="P548" s="1" t="s">
        <v>79</v>
      </c>
      <c r="Q548" s="1" t="s">
        <v>80</v>
      </c>
      <c r="R548" s="1" t="s">
        <v>43</v>
      </c>
      <c r="S548" s="1" t="s">
        <v>43</v>
      </c>
      <c r="T548" s="3">
        <v>0</v>
      </c>
      <c r="U548" s="1" t="s">
        <v>44</v>
      </c>
      <c r="V548" s="1" t="s">
        <v>45</v>
      </c>
      <c r="W548" s="1" t="s">
        <v>1354</v>
      </c>
      <c r="X548" s="1" t="s">
        <v>46</v>
      </c>
      <c r="Y548" s="1" t="s">
        <v>1325</v>
      </c>
      <c r="Z548" s="1" t="s">
        <v>1355</v>
      </c>
      <c r="AA548" s="1" t="s">
        <v>83</v>
      </c>
      <c r="AB548" s="1" t="s">
        <v>1356</v>
      </c>
      <c r="AC548" s="1" t="s">
        <v>51</v>
      </c>
      <c r="AD548" s="1" t="s">
        <v>1357</v>
      </c>
      <c r="AE548" s="1" t="s">
        <v>37</v>
      </c>
      <c r="AF548">
        <f t="shared" si="34"/>
        <v>2022</v>
      </c>
      <c r="AG548" t="str">
        <f t="shared" si="35"/>
        <v>dic</v>
      </c>
      <c r="AH548" t="str">
        <f>+VLOOKUP(N548,'[1]2. Ingreso de incapacidades'!$C$5:$O$6997,13,FALSE)</f>
        <v>SALUD TOTAL E.P.S.</v>
      </c>
      <c r="AI548" t="s">
        <v>2192</v>
      </c>
    </row>
    <row r="549" spans="1:35" hidden="1" x14ac:dyDescent="0.25">
      <c r="A549" s="1" t="s">
        <v>33</v>
      </c>
      <c r="B549" s="1" t="s">
        <v>34</v>
      </c>
      <c r="C549" s="2">
        <v>44926</v>
      </c>
      <c r="D549" s="42" t="str">
        <f t="shared" si="32"/>
        <v>2022</v>
      </c>
      <c r="E549" s="1" t="s">
        <v>73</v>
      </c>
      <c r="F549" s="1" t="s">
        <v>74</v>
      </c>
      <c r="G549" s="1" t="s">
        <v>37</v>
      </c>
      <c r="H549" s="1" t="s">
        <v>1354</v>
      </c>
      <c r="I549" s="1" t="s">
        <v>76</v>
      </c>
      <c r="J549" s="3">
        <v>33663</v>
      </c>
      <c r="K549" s="3">
        <v>0</v>
      </c>
      <c r="L549" s="3">
        <f t="shared" si="33"/>
        <v>33663</v>
      </c>
      <c r="M549" s="1" t="s">
        <v>40</v>
      </c>
      <c r="N549" s="88">
        <v>73152237</v>
      </c>
      <c r="O549" s="1" t="s">
        <v>378</v>
      </c>
      <c r="P549" s="1" t="s">
        <v>79</v>
      </c>
      <c r="Q549" s="1" t="s">
        <v>80</v>
      </c>
      <c r="R549" s="1" t="s">
        <v>43</v>
      </c>
      <c r="S549" s="1" t="s">
        <v>43</v>
      </c>
      <c r="T549" s="3">
        <v>0</v>
      </c>
      <c r="U549" s="1" t="s">
        <v>44</v>
      </c>
      <c r="V549" s="1" t="s">
        <v>45</v>
      </c>
      <c r="W549" s="1" t="s">
        <v>1354</v>
      </c>
      <c r="X549" s="1" t="s">
        <v>46</v>
      </c>
      <c r="Y549" s="1" t="s">
        <v>1325</v>
      </c>
      <c r="Z549" s="1" t="s">
        <v>1355</v>
      </c>
      <c r="AA549" s="1" t="s">
        <v>83</v>
      </c>
      <c r="AB549" s="1" t="s">
        <v>1356</v>
      </c>
      <c r="AC549" s="1" t="s">
        <v>51</v>
      </c>
      <c r="AD549" s="1" t="s">
        <v>1357</v>
      </c>
      <c r="AE549" s="1" t="s">
        <v>37</v>
      </c>
      <c r="AF549">
        <f t="shared" si="34"/>
        <v>2022</v>
      </c>
      <c r="AG549" t="str">
        <f t="shared" si="35"/>
        <v>dic</v>
      </c>
      <c r="AH549" t="str">
        <f>+VLOOKUP(N549,'[1]2. Ingreso de incapacidades'!$C$5:$O$6997,13,FALSE)</f>
        <v>SALUD TOTAL E.P.S.</v>
      </c>
      <c r="AI549" t="s">
        <v>2192</v>
      </c>
    </row>
    <row r="550" spans="1:35" hidden="1" x14ac:dyDescent="0.25">
      <c r="A550" s="1" t="s">
        <v>33</v>
      </c>
      <c r="B550" s="1" t="s">
        <v>34</v>
      </c>
      <c r="C550" s="2">
        <v>44926</v>
      </c>
      <c r="D550" s="42" t="str">
        <f t="shared" si="32"/>
        <v>2022</v>
      </c>
      <c r="E550" s="1" t="s">
        <v>73</v>
      </c>
      <c r="F550" s="1" t="s">
        <v>74</v>
      </c>
      <c r="G550" s="1" t="s">
        <v>37</v>
      </c>
      <c r="H550" s="1" t="s">
        <v>1354</v>
      </c>
      <c r="I550" s="1" t="s">
        <v>76</v>
      </c>
      <c r="J550" s="3">
        <v>166667</v>
      </c>
      <c r="K550" s="3">
        <v>0</v>
      </c>
      <c r="L550" s="3">
        <f t="shared" si="33"/>
        <v>166667</v>
      </c>
      <c r="M550" s="1" t="s">
        <v>40</v>
      </c>
      <c r="N550" s="88">
        <v>92447136</v>
      </c>
      <c r="O550" s="1" t="s">
        <v>355</v>
      </c>
      <c r="P550" s="1" t="s">
        <v>79</v>
      </c>
      <c r="Q550" s="1" t="s">
        <v>80</v>
      </c>
      <c r="R550" s="1" t="s">
        <v>43</v>
      </c>
      <c r="S550" s="1" t="s">
        <v>43</v>
      </c>
      <c r="T550" s="3">
        <v>0</v>
      </c>
      <c r="U550" s="1" t="s">
        <v>44</v>
      </c>
      <c r="V550" s="1" t="s">
        <v>45</v>
      </c>
      <c r="W550" s="1" t="s">
        <v>1354</v>
      </c>
      <c r="X550" s="1" t="s">
        <v>46</v>
      </c>
      <c r="Y550" s="1" t="s">
        <v>1325</v>
      </c>
      <c r="Z550" s="1" t="s">
        <v>1355</v>
      </c>
      <c r="AA550" s="1" t="s">
        <v>83</v>
      </c>
      <c r="AB550" s="1" t="s">
        <v>1356</v>
      </c>
      <c r="AC550" s="1" t="s">
        <v>51</v>
      </c>
      <c r="AD550" s="1" t="s">
        <v>1357</v>
      </c>
      <c r="AE550" s="1" t="s">
        <v>37</v>
      </c>
      <c r="AF550">
        <f t="shared" si="34"/>
        <v>2022</v>
      </c>
      <c r="AG550" t="str">
        <f t="shared" si="35"/>
        <v>dic</v>
      </c>
      <c r="AH550" t="str">
        <f>+VLOOKUP(N550,'[1]2. Ingreso de incapacidades'!$C$5:$O$6997,13,FALSE)</f>
        <v>SALUD TOTAL E.P.S.</v>
      </c>
      <c r="AI550" t="s">
        <v>2192</v>
      </c>
    </row>
    <row r="551" spans="1:35" hidden="1" x14ac:dyDescent="0.25">
      <c r="A551" s="1" t="s">
        <v>33</v>
      </c>
      <c r="B551" s="1" t="s">
        <v>34</v>
      </c>
      <c r="C551" s="2">
        <v>44926</v>
      </c>
      <c r="D551" s="42" t="str">
        <f t="shared" si="32"/>
        <v>2022</v>
      </c>
      <c r="E551" s="1" t="s">
        <v>73</v>
      </c>
      <c r="F551" s="1" t="s">
        <v>74</v>
      </c>
      <c r="G551" s="1" t="s">
        <v>37</v>
      </c>
      <c r="H551" s="1" t="s">
        <v>1354</v>
      </c>
      <c r="I551" s="1" t="s">
        <v>76</v>
      </c>
      <c r="J551" s="3">
        <v>500000</v>
      </c>
      <c r="K551" s="3">
        <v>0</v>
      </c>
      <c r="L551" s="3">
        <f t="shared" si="33"/>
        <v>500000</v>
      </c>
      <c r="M551" s="1" t="s">
        <v>40</v>
      </c>
      <c r="N551" s="88">
        <v>73109356</v>
      </c>
      <c r="O551" s="1" t="s">
        <v>118</v>
      </c>
      <c r="P551" s="1" t="s">
        <v>79</v>
      </c>
      <c r="Q551" s="1" t="s">
        <v>80</v>
      </c>
      <c r="R551" s="1" t="s">
        <v>43</v>
      </c>
      <c r="S551" s="1" t="s">
        <v>43</v>
      </c>
      <c r="T551" s="3">
        <v>0</v>
      </c>
      <c r="U551" s="1" t="s">
        <v>44</v>
      </c>
      <c r="V551" s="1" t="s">
        <v>45</v>
      </c>
      <c r="W551" s="1" t="s">
        <v>1354</v>
      </c>
      <c r="X551" s="1" t="s">
        <v>46</v>
      </c>
      <c r="Y551" s="1" t="s">
        <v>1325</v>
      </c>
      <c r="Z551" s="1" t="s">
        <v>1355</v>
      </c>
      <c r="AA551" s="1" t="s">
        <v>83</v>
      </c>
      <c r="AB551" s="1" t="s">
        <v>1356</v>
      </c>
      <c r="AC551" s="1" t="s">
        <v>51</v>
      </c>
      <c r="AD551" s="1" t="s">
        <v>1357</v>
      </c>
      <c r="AE551" s="1" t="s">
        <v>37</v>
      </c>
      <c r="AF551">
        <f t="shared" si="34"/>
        <v>2022</v>
      </c>
      <c r="AG551" t="str">
        <f t="shared" si="35"/>
        <v>dic</v>
      </c>
      <c r="AH551" t="str">
        <f>+VLOOKUP(N551,'[1]2. Ingreso de incapacidades'!$C$5:$O$6997,13,FALSE)</f>
        <v>SANITAS E.P.S</v>
      </c>
      <c r="AI551" t="s">
        <v>2193</v>
      </c>
    </row>
    <row r="552" spans="1:35" hidden="1" x14ac:dyDescent="0.25">
      <c r="A552" s="1" t="s">
        <v>33</v>
      </c>
      <c r="B552" s="1" t="s">
        <v>34</v>
      </c>
      <c r="C552" s="2">
        <v>44926</v>
      </c>
      <c r="D552" s="42" t="str">
        <f t="shared" si="32"/>
        <v>2022</v>
      </c>
      <c r="E552" s="1" t="s">
        <v>73</v>
      </c>
      <c r="F552" s="1" t="s">
        <v>74</v>
      </c>
      <c r="G552" s="1" t="s">
        <v>37</v>
      </c>
      <c r="H552" s="1" t="s">
        <v>1354</v>
      </c>
      <c r="I552" s="1" t="s">
        <v>76</v>
      </c>
      <c r="J552" s="3">
        <v>300000</v>
      </c>
      <c r="K552" s="3">
        <v>0</v>
      </c>
      <c r="L552" s="3">
        <f t="shared" si="33"/>
        <v>300000</v>
      </c>
      <c r="M552" s="1" t="s">
        <v>40</v>
      </c>
      <c r="N552" s="88">
        <v>1047476501</v>
      </c>
      <c r="O552" s="1" t="s">
        <v>670</v>
      </c>
      <c r="P552" s="1" t="s">
        <v>79</v>
      </c>
      <c r="Q552" s="1" t="s">
        <v>80</v>
      </c>
      <c r="R552" s="1" t="s">
        <v>43</v>
      </c>
      <c r="S552" s="1" t="s">
        <v>43</v>
      </c>
      <c r="T552" s="3">
        <v>0</v>
      </c>
      <c r="U552" s="1" t="s">
        <v>44</v>
      </c>
      <c r="V552" s="1" t="s">
        <v>45</v>
      </c>
      <c r="W552" s="1" t="s">
        <v>1354</v>
      </c>
      <c r="X552" s="1" t="s">
        <v>46</v>
      </c>
      <c r="Y552" s="1" t="s">
        <v>1325</v>
      </c>
      <c r="Z552" s="1" t="s">
        <v>1355</v>
      </c>
      <c r="AA552" s="1" t="s">
        <v>83</v>
      </c>
      <c r="AB552" s="1" t="s">
        <v>1356</v>
      </c>
      <c r="AC552" s="1" t="s">
        <v>51</v>
      </c>
      <c r="AD552" s="1" t="s">
        <v>1357</v>
      </c>
      <c r="AE552" s="1" t="s">
        <v>37</v>
      </c>
      <c r="AF552">
        <f t="shared" si="34"/>
        <v>2022</v>
      </c>
      <c r="AG552" t="str">
        <f t="shared" si="35"/>
        <v>dic</v>
      </c>
      <c r="AH552" t="str">
        <f>+VLOOKUP(N552,'[1]2. Ingreso de incapacidades'!$C$5:$O$6997,13,FALSE)</f>
        <v>EPS MUTUAL SER</v>
      </c>
      <c r="AI552" t="s">
        <v>2195</v>
      </c>
    </row>
    <row r="553" spans="1:35" hidden="1" x14ac:dyDescent="0.25">
      <c r="A553" s="1" t="s">
        <v>33</v>
      </c>
      <c r="B553" s="1" t="s">
        <v>34</v>
      </c>
      <c r="C553" s="2">
        <v>44926</v>
      </c>
      <c r="D553" s="42" t="str">
        <f t="shared" si="32"/>
        <v>2022</v>
      </c>
      <c r="E553" s="1" t="s">
        <v>73</v>
      </c>
      <c r="F553" s="1" t="s">
        <v>74</v>
      </c>
      <c r="G553" s="1" t="s">
        <v>37</v>
      </c>
      <c r="H553" s="1" t="s">
        <v>1354</v>
      </c>
      <c r="I553" s="1" t="s">
        <v>76</v>
      </c>
      <c r="J553" s="3">
        <v>500000</v>
      </c>
      <c r="K553" s="3">
        <v>0</v>
      </c>
      <c r="L553" s="3">
        <f t="shared" si="33"/>
        <v>500000</v>
      </c>
      <c r="M553" s="1" t="s">
        <v>40</v>
      </c>
      <c r="N553" s="88">
        <v>73142139</v>
      </c>
      <c r="O553" s="1" t="s">
        <v>417</v>
      </c>
      <c r="P553" s="1" t="s">
        <v>79</v>
      </c>
      <c r="Q553" s="1" t="s">
        <v>80</v>
      </c>
      <c r="R553" s="1" t="s">
        <v>43</v>
      </c>
      <c r="S553" s="1" t="s">
        <v>43</v>
      </c>
      <c r="T553" s="3">
        <v>0</v>
      </c>
      <c r="U553" s="1" t="s">
        <v>44</v>
      </c>
      <c r="V553" s="1" t="s">
        <v>45</v>
      </c>
      <c r="W553" s="1" t="s">
        <v>1354</v>
      </c>
      <c r="X553" s="1" t="s">
        <v>46</v>
      </c>
      <c r="Y553" s="1" t="s">
        <v>1325</v>
      </c>
      <c r="Z553" s="1" t="s">
        <v>1355</v>
      </c>
      <c r="AA553" s="1" t="s">
        <v>83</v>
      </c>
      <c r="AB553" s="1" t="s">
        <v>1356</v>
      </c>
      <c r="AC553" s="1" t="s">
        <v>51</v>
      </c>
      <c r="AD553" s="1" t="s">
        <v>1357</v>
      </c>
      <c r="AE553" s="1" t="s">
        <v>37</v>
      </c>
      <c r="AF553">
        <f t="shared" si="34"/>
        <v>2022</v>
      </c>
      <c r="AG553" t="str">
        <f t="shared" si="35"/>
        <v>dic</v>
      </c>
      <c r="AH553" t="str">
        <f>+VLOOKUP(N553,'[1]2. Ingreso de incapacidades'!$C$5:$O$6997,13,FALSE)</f>
        <v>EPS MUTUAL SER</v>
      </c>
      <c r="AI553" t="s">
        <v>2195</v>
      </c>
    </row>
    <row r="554" spans="1:35" hidden="1" x14ac:dyDescent="0.25">
      <c r="A554" s="1" t="s">
        <v>33</v>
      </c>
      <c r="B554" s="1" t="s">
        <v>34</v>
      </c>
      <c r="C554" s="2">
        <v>44926</v>
      </c>
      <c r="D554" s="42" t="str">
        <f t="shared" si="32"/>
        <v>2022</v>
      </c>
      <c r="E554" s="1" t="s">
        <v>73</v>
      </c>
      <c r="F554" s="1" t="s">
        <v>74</v>
      </c>
      <c r="G554" s="1" t="s">
        <v>37</v>
      </c>
      <c r="H554" s="1" t="s">
        <v>1354</v>
      </c>
      <c r="I554" s="1" t="s">
        <v>76</v>
      </c>
      <c r="J554" s="3">
        <v>238344</v>
      </c>
      <c r="K554" s="3">
        <v>0</v>
      </c>
      <c r="L554" s="3">
        <f t="shared" si="33"/>
        <v>238344</v>
      </c>
      <c r="M554" s="1" t="s">
        <v>40</v>
      </c>
      <c r="N554" s="88">
        <v>1002059942</v>
      </c>
      <c r="O554" s="1" t="s">
        <v>92</v>
      </c>
      <c r="P554" s="1" t="s">
        <v>79</v>
      </c>
      <c r="Q554" s="1" t="s">
        <v>80</v>
      </c>
      <c r="R554" s="1" t="s">
        <v>43</v>
      </c>
      <c r="S554" s="1" t="s">
        <v>43</v>
      </c>
      <c r="T554" s="3">
        <v>0</v>
      </c>
      <c r="U554" s="1" t="s">
        <v>44</v>
      </c>
      <c r="V554" s="1" t="s">
        <v>45</v>
      </c>
      <c r="W554" s="1" t="s">
        <v>1354</v>
      </c>
      <c r="X554" s="1" t="s">
        <v>46</v>
      </c>
      <c r="Y554" s="1" t="s">
        <v>1325</v>
      </c>
      <c r="Z554" s="1" t="s">
        <v>1355</v>
      </c>
      <c r="AA554" s="1" t="s">
        <v>83</v>
      </c>
      <c r="AB554" s="1" t="s">
        <v>1356</v>
      </c>
      <c r="AC554" s="1" t="s">
        <v>51</v>
      </c>
      <c r="AD554" s="1" t="s">
        <v>1357</v>
      </c>
      <c r="AE554" s="1" t="s">
        <v>37</v>
      </c>
      <c r="AF554">
        <f t="shared" si="34"/>
        <v>2022</v>
      </c>
      <c r="AG554" t="str">
        <f t="shared" si="35"/>
        <v>dic</v>
      </c>
      <c r="AH554" t="str">
        <f>+VLOOKUP(N554,'[1]2. Ingreso de incapacidades'!$C$5:$O$6997,13,FALSE)</f>
        <v>SALUD TOTAL E.P.S.</v>
      </c>
      <c r="AI554" t="s">
        <v>2192</v>
      </c>
    </row>
    <row r="555" spans="1:35" hidden="1" x14ac:dyDescent="0.25">
      <c r="A555" s="1" t="s">
        <v>33</v>
      </c>
      <c r="B555" s="1" t="s">
        <v>34</v>
      </c>
      <c r="C555" s="2">
        <v>44926</v>
      </c>
      <c r="D555" s="42" t="str">
        <f t="shared" si="32"/>
        <v>2022</v>
      </c>
      <c r="E555" s="1" t="s">
        <v>73</v>
      </c>
      <c r="F555" s="1" t="s">
        <v>74</v>
      </c>
      <c r="G555" s="1" t="s">
        <v>37</v>
      </c>
      <c r="H555" s="1" t="s">
        <v>1354</v>
      </c>
      <c r="I555" s="1" t="s">
        <v>76</v>
      </c>
      <c r="J555" s="3">
        <v>98197</v>
      </c>
      <c r="K555" s="3">
        <v>0</v>
      </c>
      <c r="L555" s="3">
        <f t="shared" si="33"/>
        <v>98197</v>
      </c>
      <c r="M555" s="1" t="s">
        <v>40</v>
      </c>
      <c r="N555" s="88">
        <v>7918997</v>
      </c>
      <c r="O555" s="1" t="s">
        <v>471</v>
      </c>
      <c r="P555" s="1" t="s">
        <v>79</v>
      </c>
      <c r="Q555" s="1" t="s">
        <v>80</v>
      </c>
      <c r="R555" s="1" t="s">
        <v>43</v>
      </c>
      <c r="S555" s="1" t="s">
        <v>43</v>
      </c>
      <c r="T555" s="3">
        <v>0</v>
      </c>
      <c r="U555" s="1" t="s">
        <v>44</v>
      </c>
      <c r="V555" s="1" t="s">
        <v>45</v>
      </c>
      <c r="W555" s="1" t="s">
        <v>1354</v>
      </c>
      <c r="X555" s="1" t="s">
        <v>46</v>
      </c>
      <c r="Y555" s="1" t="s">
        <v>1325</v>
      </c>
      <c r="Z555" s="1" t="s">
        <v>1355</v>
      </c>
      <c r="AA555" s="1" t="s">
        <v>83</v>
      </c>
      <c r="AB555" s="1" t="s">
        <v>1356</v>
      </c>
      <c r="AC555" s="1" t="s">
        <v>51</v>
      </c>
      <c r="AD555" s="1" t="s">
        <v>1357</v>
      </c>
      <c r="AE555" s="1" t="s">
        <v>37</v>
      </c>
      <c r="AF555">
        <f t="shared" si="34"/>
        <v>2022</v>
      </c>
      <c r="AG555" t="str">
        <f t="shared" si="35"/>
        <v>dic</v>
      </c>
      <c r="AH555" t="str">
        <f>+VLOOKUP(N555,'[1]2. Ingreso de incapacidades'!$C$5:$O$6997,13,FALSE)</f>
        <v>SURA E.P.S.</v>
      </c>
      <c r="AI555" t="s">
        <v>2197</v>
      </c>
    </row>
    <row r="556" spans="1:35" hidden="1" x14ac:dyDescent="0.25">
      <c r="A556" s="1" t="s">
        <v>33</v>
      </c>
      <c r="B556" s="1" t="s">
        <v>34</v>
      </c>
      <c r="C556" s="2">
        <v>44926</v>
      </c>
      <c r="D556" s="42" t="str">
        <f t="shared" si="32"/>
        <v>2022</v>
      </c>
      <c r="E556" s="1" t="s">
        <v>73</v>
      </c>
      <c r="F556" s="1" t="s">
        <v>74</v>
      </c>
      <c r="G556" s="1" t="s">
        <v>37</v>
      </c>
      <c r="H556" s="1" t="s">
        <v>1354</v>
      </c>
      <c r="I556" s="1" t="s">
        <v>76</v>
      </c>
      <c r="J556" s="3">
        <v>72840</v>
      </c>
      <c r="K556" s="3">
        <v>0</v>
      </c>
      <c r="L556" s="3">
        <f t="shared" si="33"/>
        <v>72840</v>
      </c>
      <c r="M556" s="1" t="s">
        <v>40</v>
      </c>
      <c r="N556" s="88">
        <v>9185875</v>
      </c>
      <c r="O556" s="1" t="s">
        <v>871</v>
      </c>
      <c r="P556" s="1" t="s">
        <v>79</v>
      </c>
      <c r="Q556" s="1" t="s">
        <v>80</v>
      </c>
      <c r="R556" s="1" t="s">
        <v>43</v>
      </c>
      <c r="S556" s="1" t="s">
        <v>43</v>
      </c>
      <c r="T556" s="3">
        <v>0</v>
      </c>
      <c r="U556" s="1" t="s">
        <v>44</v>
      </c>
      <c r="V556" s="1" t="s">
        <v>45</v>
      </c>
      <c r="W556" s="1" t="s">
        <v>1354</v>
      </c>
      <c r="X556" s="1" t="s">
        <v>46</v>
      </c>
      <c r="Y556" s="1" t="s">
        <v>1325</v>
      </c>
      <c r="Z556" s="1" t="s">
        <v>1355</v>
      </c>
      <c r="AA556" s="1" t="s">
        <v>83</v>
      </c>
      <c r="AB556" s="1" t="s">
        <v>1356</v>
      </c>
      <c r="AC556" s="1" t="s">
        <v>51</v>
      </c>
      <c r="AD556" s="1" t="s">
        <v>1358</v>
      </c>
      <c r="AE556" s="1" t="s">
        <v>37</v>
      </c>
      <c r="AF556">
        <f t="shared" si="34"/>
        <v>2022</v>
      </c>
      <c r="AG556" t="str">
        <f t="shared" si="35"/>
        <v>dic</v>
      </c>
      <c r="AH556" t="str">
        <f>+VLOOKUP(N556,'[1]2. Ingreso de incapacidades'!$C$5:$O$6997,13,FALSE)</f>
        <v>SALUD TOTAL E.P.S.</v>
      </c>
      <c r="AI556" t="s">
        <v>2192</v>
      </c>
    </row>
    <row r="557" spans="1:35" hidden="1" x14ac:dyDescent="0.25">
      <c r="A557" s="1" t="s">
        <v>33</v>
      </c>
      <c r="B557" s="1" t="s">
        <v>34</v>
      </c>
      <c r="C557" s="2">
        <v>44926</v>
      </c>
      <c r="D557" s="42" t="str">
        <f t="shared" si="32"/>
        <v>2022</v>
      </c>
      <c r="E557" s="1" t="s">
        <v>73</v>
      </c>
      <c r="F557" s="1" t="s">
        <v>74</v>
      </c>
      <c r="G557" s="1" t="s">
        <v>37</v>
      </c>
      <c r="H557" s="1" t="s">
        <v>1354</v>
      </c>
      <c r="I557" s="1" t="s">
        <v>76</v>
      </c>
      <c r="J557" s="3">
        <v>33334</v>
      </c>
      <c r="K557" s="3">
        <v>0</v>
      </c>
      <c r="L557" s="3">
        <f t="shared" si="33"/>
        <v>33334</v>
      </c>
      <c r="M557" s="1" t="s">
        <v>40</v>
      </c>
      <c r="N557" s="88">
        <v>1143350903</v>
      </c>
      <c r="O557" s="1" t="s">
        <v>738</v>
      </c>
      <c r="P557" s="1" t="s">
        <v>79</v>
      </c>
      <c r="Q557" s="1" t="s">
        <v>80</v>
      </c>
      <c r="R557" s="1" t="s">
        <v>43</v>
      </c>
      <c r="S557" s="1" t="s">
        <v>43</v>
      </c>
      <c r="T557" s="3">
        <v>0</v>
      </c>
      <c r="U557" s="1" t="s">
        <v>44</v>
      </c>
      <c r="V557" s="1" t="s">
        <v>45</v>
      </c>
      <c r="W557" s="1" t="s">
        <v>1354</v>
      </c>
      <c r="X557" s="1" t="s">
        <v>46</v>
      </c>
      <c r="Y557" s="1" t="s">
        <v>1325</v>
      </c>
      <c r="Z557" s="1" t="s">
        <v>1355</v>
      </c>
      <c r="AA557" s="1" t="s">
        <v>83</v>
      </c>
      <c r="AB557" s="1" t="s">
        <v>1356</v>
      </c>
      <c r="AC557" s="1" t="s">
        <v>51</v>
      </c>
      <c r="AD557" s="1" t="s">
        <v>1358</v>
      </c>
      <c r="AE557" s="1" t="s">
        <v>37</v>
      </c>
      <c r="AF557">
        <f t="shared" si="34"/>
        <v>2022</v>
      </c>
      <c r="AG557" t="str">
        <f t="shared" si="35"/>
        <v>dic</v>
      </c>
      <c r="AH557" t="str">
        <f>+VLOOKUP(N557,'[1]2. Ingreso de incapacidades'!$C$5:$O$6997,13,FALSE)</f>
        <v>EPS MUTUAL SER</v>
      </c>
      <c r="AI557" t="s">
        <v>2195</v>
      </c>
    </row>
    <row r="558" spans="1:35" hidden="1" x14ac:dyDescent="0.25">
      <c r="A558" s="1" t="s">
        <v>33</v>
      </c>
      <c r="B558" s="1" t="s">
        <v>34</v>
      </c>
      <c r="C558" s="2">
        <v>44926</v>
      </c>
      <c r="D558" s="42" t="str">
        <f t="shared" si="32"/>
        <v>2022</v>
      </c>
      <c r="E558" s="1" t="s">
        <v>73</v>
      </c>
      <c r="F558" s="1" t="s">
        <v>74</v>
      </c>
      <c r="G558" s="1" t="s">
        <v>37</v>
      </c>
      <c r="H558" s="1" t="s">
        <v>1354</v>
      </c>
      <c r="I558" s="1" t="s">
        <v>76</v>
      </c>
      <c r="J558" s="3">
        <v>433334</v>
      </c>
      <c r="K558" s="3">
        <v>0</v>
      </c>
      <c r="L558" s="3">
        <f t="shared" si="33"/>
        <v>433334</v>
      </c>
      <c r="M558" s="1" t="s">
        <v>40</v>
      </c>
      <c r="N558" s="88">
        <v>1002199456</v>
      </c>
      <c r="O558" s="1" t="s">
        <v>511</v>
      </c>
      <c r="P558" s="1" t="s">
        <v>79</v>
      </c>
      <c r="Q558" s="1" t="s">
        <v>80</v>
      </c>
      <c r="R558" s="1" t="s">
        <v>43</v>
      </c>
      <c r="S558" s="1" t="s">
        <v>43</v>
      </c>
      <c r="T558" s="3">
        <v>0</v>
      </c>
      <c r="U558" s="1" t="s">
        <v>44</v>
      </c>
      <c r="V558" s="1" t="s">
        <v>45</v>
      </c>
      <c r="W558" s="1" t="s">
        <v>1354</v>
      </c>
      <c r="X558" s="1" t="s">
        <v>46</v>
      </c>
      <c r="Y558" s="1" t="s">
        <v>1325</v>
      </c>
      <c r="Z558" s="1" t="s">
        <v>1355</v>
      </c>
      <c r="AA558" s="1" t="s">
        <v>83</v>
      </c>
      <c r="AB558" s="1" t="s">
        <v>1356</v>
      </c>
      <c r="AC558" s="1" t="s">
        <v>51</v>
      </c>
      <c r="AD558" s="1" t="s">
        <v>1359</v>
      </c>
      <c r="AE558" s="1" t="s">
        <v>37</v>
      </c>
      <c r="AF558">
        <f t="shared" si="34"/>
        <v>2022</v>
      </c>
      <c r="AG558" t="str">
        <f t="shared" si="35"/>
        <v>dic</v>
      </c>
      <c r="AH558" t="str">
        <f>+VLOOKUP(N558,'[1]2. Ingreso de incapacidades'!$C$5:$O$6997,13,FALSE)</f>
        <v>SALUD TOTAL E.P.S.</v>
      </c>
      <c r="AI558" t="s">
        <v>2192</v>
      </c>
    </row>
    <row r="559" spans="1:35" hidden="1" x14ac:dyDescent="0.25">
      <c r="A559" s="1" t="s">
        <v>33</v>
      </c>
      <c r="B559" s="1" t="s">
        <v>34</v>
      </c>
      <c r="C559" s="2">
        <v>44926</v>
      </c>
      <c r="D559" s="42" t="str">
        <f t="shared" si="32"/>
        <v>2022</v>
      </c>
      <c r="E559" s="1" t="s">
        <v>73</v>
      </c>
      <c r="F559" s="1" t="s">
        <v>74</v>
      </c>
      <c r="G559" s="1" t="s">
        <v>37</v>
      </c>
      <c r="H559" s="1" t="s">
        <v>1354</v>
      </c>
      <c r="I559" s="1" t="s">
        <v>76</v>
      </c>
      <c r="J559" s="3">
        <v>33334</v>
      </c>
      <c r="K559" s="3">
        <v>0</v>
      </c>
      <c r="L559" s="3">
        <f t="shared" si="33"/>
        <v>33334</v>
      </c>
      <c r="M559" s="1" t="s">
        <v>40</v>
      </c>
      <c r="N559" s="88">
        <v>1070816666</v>
      </c>
      <c r="O559" s="1" t="s">
        <v>716</v>
      </c>
      <c r="P559" s="1" t="s">
        <v>79</v>
      </c>
      <c r="Q559" s="1" t="s">
        <v>80</v>
      </c>
      <c r="R559" s="1" t="s">
        <v>43</v>
      </c>
      <c r="S559" s="1" t="s">
        <v>43</v>
      </c>
      <c r="T559" s="3">
        <v>0</v>
      </c>
      <c r="U559" s="1" t="s">
        <v>44</v>
      </c>
      <c r="V559" s="1" t="s">
        <v>45</v>
      </c>
      <c r="W559" s="1" t="s">
        <v>1354</v>
      </c>
      <c r="X559" s="1" t="s">
        <v>46</v>
      </c>
      <c r="Y559" s="1" t="s">
        <v>1325</v>
      </c>
      <c r="Z559" s="1" t="s">
        <v>1355</v>
      </c>
      <c r="AA559" s="1" t="s">
        <v>83</v>
      </c>
      <c r="AB559" s="1" t="s">
        <v>1356</v>
      </c>
      <c r="AC559" s="1" t="s">
        <v>51</v>
      </c>
      <c r="AD559" s="1" t="s">
        <v>1359</v>
      </c>
      <c r="AE559" s="1" t="s">
        <v>37</v>
      </c>
      <c r="AF559">
        <f t="shared" si="34"/>
        <v>2022</v>
      </c>
      <c r="AG559" t="str">
        <f t="shared" si="35"/>
        <v>dic</v>
      </c>
      <c r="AH559" t="str">
        <f>+VLOOKUP(N559,'[1]2. Ingreso de incapacidades'!$C$5:$O$6997,13,FALSE)</f>
        <v>SALUD TOTAL E.P.S.</v>
      </c>
      <c r="AI559" t="s">
        <v>2192</v>
      </c>
    </row>
    <row r="560" spans="1:35" hidden="1" x14ac:dyDescent="0.25">
      <c r="A560" s="1" t="s">
        <v>33</v>
      </c>
      <c r="B560" s="1" t="s">
        <v>34</v>
      </c>
      <c r="C560" s="2">
        <v>44926</v>
      </c>
      <c r="D560" s="42" t="str">
        <f t="shared" si="32"/>
        <v>2022</v>
      </c>
      <c r="E560" s="1" t="s">
        <v>73</v>
      </c>
      <c r="F560" s="1" t="s">
        <v>74</v>
      </c>
      <c r="G560" s="1" t="s">
        <v>37</v>
      </c>
      <c r="H560" s="1" t="s">
        <v>1354</v>
      </c>
      <c r="I560" s="1" t="s">
        <v>76</v>
      </c>
      <c r="J560" s="3">
        <v>33334</v>
      </c>
      <c r="K560" s="3">
        <v>0</v>
      </c>
      <c r="L560" s="3">
        <f t="shared" si="33"/>
        <v>33334</v>
      </c>
      <c r="M560" s="1" t="s">
        <v>40</v>
      </c>
      <c r="N560" s="88">
        <v>1143330783</v>
      </c>
      <c r="O560" s="1" t="s">
        <v>495</v>
      </c>
      <c r="P560" s="1" t="s">
        <v>79</v>
      </c>
      <c r="Q560" s="1" t="s">
        <v>80</v>
      </c>
      <c r="R560" s="1" t="s">
        <v>43</v>
      </c>
      <c r="S560" s="1" t="s">
        <v>43</v>
      </c>
      <c r="T560" s="3">
        <v>0</v>
      </c>
      <c r="U560" s="1" t="s">
        <v>44</v>
      </c>
      <c r="V560" s="1" t="s">
        <v>45</v>
      </c>
      <c r="W560" s="1" t="s">
        <v>1354</v>
      </c>
      <c r="X560" s="1" t="s">
        <v>46</v>
      </c>
      <c r="Y560" s="1" t="s">
        <v>1325</v>
      </c>
      <c r="Z560" s="1" t="s">
        <v>1355</v>
      </c>
      <c r="AA560" s="1" t="s">
        <v>83</v>
      </c>
      <c r="AB560" s="1" t="s">
        <v>1356</v>
      </c>
      <c r="AC560" s="1" t="s">
        <v>51</v>
      </c>
      <c r="AD560" s="1" t="s">
        <v>1359</v>
      </c>
      <c r="AE560" s="1" t="s">
        <v>37</v>
      </c>
      <c r="AF560">
        <f t="shared" si="34"/>
        <v>2022</v>
      </c>
      <c r="AG560" t="str">
        <f t="shared" si="35"/>
        <v>dic</v>
      </c>
      <c r="AH560" t="str">
        <f>+VLOOKUP(N560,'[1]2. Ingreso de incapacidades'!$C$5:$O$6997,13,FALSE)</f>
        <v>SALUD TOTAL E.P.S.</v>
      </c>
      <c r="AI560" t="s">
        <v>2192</v>
      </c>
    </row>
    <row r="561" spans="1:35" hidden="1" x14ac:dyDescent="0.25">
      <c r="A561" s="1" t="s">
        <v>33</v>
      </c>
      <c r="B561" s="1" t="s">
        <v>34</v>
      </c>
      <c r="C561" s="2">
        <v>44926</v>
      </c>
      <c r="D561" s="42" t="str">
        <f t="shared" si="32"/>
        <v>2022</v>
      </c>
      <c r="E561" s="1" t="s">
        <v>73</v>
      </c>
      <c r="F561" s="1" t="s">
        <v>74</v>
      </c>
      <c r="G561" s="1" t="s">
        <v>37</v>
      </c>
      <c r="H561" s="1" t="s">
        <v>1354</v>
      </c>
      <c r="I561" s="1" t="s">
        <v>76</v>
      </c>
      <c r="J561" s="3">
        <v>333334</v>
      </c>
      <c r="K561" s="3">
        <v>0</v>
      </c>
      <c r="L561" s="3">
        <f t="shared" si="33"/>
        <v>333334</v>
      </c>
      <c r="M561" s="1" t="s">
        <v>40</v>
      </c>
      <c r="N561" s="88">
        <v>73106822</v>
      </c>
      <c r="O561" s="1" t="s">
        <v>465</v>
      </c>
      <c r="P561" s="1" t="s">
        <v>79</v>
      </c>
      <c r="Q561" s="1" t="s">
        <v>80</v>
      </c>
      <c r="R561" s="1" t="s">
        <v>43</v>
      </c>
      <c r="S561" s="1" t="s">
        <v>43</v>
      </c>
      <c r="T561" s="3">
        <v>0</v>
      </c>
      <c r="U561" s="1" t="s">
        <v>44</v>
      </c>
      <c r="V561" s="1" t="s">
        <v>45</v>
      </c>
      <c r="W561" s="1" t="s">
        <v>1354</v>
      </c>
      <c r="X561" s="1" t="s">
        <v>46</v>
      </c>
      <c r="Y561" s="1" t="s">
        <v>1325</v>
      </c>
      <c r="Z561" s="1" t="s">
        <v>1355</v>
      </c>
      <c r="AA561" s="1" t="s">
        <v>83</v>
      </c>
      <c r="AB561" s="1" t="s">
        <v>1356</v>
      </c>
      <c r="AC561" s="1" t="s">
        <v>51</v>
      </c>
      <c r="AD561" s="1" t="s">
        <v>1359</v>
      </c>
      <c r="AE561" s="1" t="s">
        <v>37</v>
      </c>
      <c r="AF561">
        <f t="shared" si="34"/>
        <v>2022</v>
      </c>
      <c r="AG561" t="str">
        <f t="shared" si="35"/>
        <v>dic</v>
      </c>
      <c r="AH561" t="str">
        <f>+VLOOKUP(N561,'[1]2. Ingreso de incapacidades'!$C$5:$O$6997,13,FALSE)</f>
        <v>SALUD TOTAL E.P.S.</v>
      </c>
      <c r="AI561" t="s">
        <v>2192</v>
      </c>
    </row>
    <row r="562" spans="1:35" hidden="1" x14ac:dyDescent="0.25">
      <c r="A562" s="1" t="s">
        <v>33</v>
      </c>
      <c r="B562" s="1" t="s">
        <v>34</v>
      </c>
      <c r="C562" s="2">
        <v>44926</v>
      </c>
      <c r="D562" s="42" t="str">
        <f t="shared" si="32"/>
        <v>2022</v>
      </c>
      <c r="E562" s="1" t="s">
        <v>73</v>
      </c>
      <c r="F562" s="1" t="s">
        <v>74</v>
      </c>
      <c r="G562" s="1" t="s">
        <v>37</v>
      </c>
      <c r="H562" s="1" t="s">
        <v>1354</v>
      </c>
      <c r="I562" s="1" t="s">
        <v>76</v>
      </c>
      <c r="J562" s="3">
        <v>34203</v>
      </c>
      <c r="K562" s="3">
        <v>0</v>
      </c>
      <c r="L562" s="3">
        <f t="shared" si="33"/>
        <v>34203</v>
      </c>
      <c r="M562" s="1" t="s">
        <v>40</v>
      </c>
      <c r="N562" s="88">
        <v>73108745</v>
      </c>
      <c r="O562" s="1" t="s">
        <v>142</v>
      </c>
      <c r="P562" s="1" t="s">
        <v>79</v>
      </c>
      <c r="Q562" s="1" t="s">
        <v>80</v>
      </c>
      <c r="R562" s="1" t="s">
        <v>43</v>
      </c>
      <c r="S562" s="1" t="s">
        <v>43</v>
      </c>
      <c r="T562" s="3">
        <v>0</v>
      </c>
      <c r="U562" s="1" t="s">
        <v>44</v>
      </c>
      <c r="V562" s="1" t="s">
        <v>45</v>
      </c>
      <c r="W562" s="1" t="s">
        <v>1354</v>
      </c>
      <c r="X562" s="1" t="s">
        <v>46</v>
      </c>
      <c r="Y562" s="1" t="s">
        <v>1325</v>
      </c>
      <c r="Z562" s="1" t="s">
        <v>1355</v>
      </c>
      <c r="AA562" s="1" t="s">
        <v>83</v>
      </c>
      <c r="AB562" s="1" t="s">
        <v>1356</v>
      </c>
      <c r="AC562" s="1" t="s">
        <v>51</v>
      </c>
      <c r="AD562" s="1" t="s">
        <v>1359</v>
      </c>
      <c r="AE562" s="1" t="s">
        <v>37</v>
      </c>
      <c r="AF562">
        <f t="shared" si="34"/>
        <v>2022</v>
      </c>
      <c r="AG562" t="str">
        <f t="shared" si="35"/>
        <v>dic</v>
      </c>
      <c r="AH562" t="str">
        <f>+VLOOKUP(N562,'[1]2. Ingreso de incapacidades'!$C$5:$O$6997,13,FALSE)</f>
        <v>SALUD TOTAL E.P.S.</v>
      </c>
      <c r="AI562" t="s">
        <v>2192</v>
      </c>
    </row>
    <row r="563" spans="1:35" hidden="1" x14ac:dyDescent="0.25">
      <c r="A563" s="1" t="s">
        <v>33</v>
      </c>
      <c r="B563" s="1" t="s">
        <v>34</v>
      </c>
      <c r="C563" s="2">
        <v>44926</v>
      </c>
      <c r="D563" s="42" t="str">
        <f t="shared" si="32"/>
        <v>2022</v>
      </c>
      <c r="E563" s="1" t="s">
        <v>73</v>
      </c>
      <c r="F563" s="1" t="s">
        <v>74</v>
      </c>
      <c r="G563" s="1" t="s">
        <v>37</v>
      </c>
      <c r="H563" s="1" t="s">
        <v>1354</v>
      </c>
      <c r="I563" s="1" t="s">
        <v>76</v>
      </c>
      <c r="J563" s="3">
        <v>114662</v>
      </c>
      <c r="K563" s="3">
        <v>0</v>
      </c>
      <c r="L563" s="3">
        <f t="shared" si="33"/>
        <v>114662</v>
      </c>
      <c r="M563" s="1" t="s">
        <v>40</v>
      </c>
      <c r="N563" s="88">
        <v>9156352</v>
      </c>
      <c r="O563" s="1" t="s">
        <v>167</v>
      </c>
      <c r="P563" s="1" t="s">
        <v>79</v>
      </c>
      <c r="Q563" s="1" t="s">
        <v>80</v>
      </c>
      <c r="R563" s="1" t="s">
        <v>43</v>
      </c>
      <c r="S563" s="1" t="s">
        <v>43</v>
      </c>
      <c r="T563" s="3">
        <v>0</v>
      </c>
      <c r="U563" s="1" t="s">
        <v>44</v>
      </c>
      <c r="V563" s="1" t="s">
        <v>45</v>
      </c>
      <c r="W563" s="1" t="s">
        <v>1354</v>
      </c>
      <c r="X563" s="1" t="s">
        <v>46</v>
      </c>
      <c r="Y563" s="1" t="s">
        <v>1325</v>
      </c>
      <c r="Z563" s="1" t="s">
        <v>1355</v>
      </c>
      <c r="AA563" s="1" t="s">
        <v>83</v>
      </c>
      <c r="AB563" s="1" t="s">
        <v>1356</v>
      </c>
      <c r="AC563" s="1" t="s">
        <v>51</v>
      </c>
      <c r="AD563" s="1" t="s">
        <v>1359</v>
      </c>
      <c r="AE563" s="1" t="s">
        <v>37</v>
      </c>
      <c r="AF563">
        <f t="shared" si="34"/>
        <v>2022</v>
      </c>
      <c r="AG563" t="str">
        <f t="shared" si="35"/>
        <v>dic</v>
      </c>
      <c r="AH563" t="str">
        <f>+VLOOKUP(N563,'[1]2. Ingreso de incapacidades'!$C$5:$O$6997,13,FALSE)</f>
        <v>SALUD TOTAL E.P.S.</v>
      </c>
      <c r="AI563" t="s">
        <v>2192</v>
      </c>
    </row>
    <row r="564" spans="1:35" hidden="1" x14ac:dyDescent="0.25">
      <c r="A564" s="1" t="s">
        <v>33</v>
      </c>
      <c r="B564" s="1" t="s">
        <v>34</v>
      </c>
      <c r="C564" s="2">
        <v>44926</v>
      </c>
      <c r="D564" s="42" t="str">
        <f t="shared" si="32"/>
        <v>2022</v>
      </c>
      <c r="E564" s="1" t="s">
        <v>73</v>
      </c>
      <c r="F564" s="1" t="s">
        <v>74</v>
      </c>
      <c r="G564" s="1" t="s">
        <v>37</v>
      </c>
      <c r="H564" s="1" t="s">
        <v>1354</v>
      </c>
      <c r="I564" s="1" t="s">
        <v>76</v>
      </c>
      <c r="J564" s="3">
        <v>41686</v>
      </c>
      <c r="K564" s="3">
        <v>0</v>
      </c>
      <c r="L564" s="3">
        <f t="shared" si="33"/>
        <v>41686</v>
      </c>
      <c r="M564" s="1" t="s">
        <v>40</v>
      </c>
      <c r="N564" s="88">
        <v>1047416363</v>
      </c>
      <c r="O564" s="1" t="s">
        <v>554</v>
      </c>
      <c r="P564" s="1" t="s">
        <v>79</v>
      </c>
      <c r="Q564" s="1" t="s">
        <v>80</v>
      </c>
      <c r="R564" s="1" t="s">
        <v>43</v>
      </c>
      <c r="S564" s="1" t="s">
        <v>43</v>
      </c>
      <c r="T564" s="3">
        <v>0</v>
      </c>
      <c r="U564" s="1" t="s">
        <v>44</v>
      </c>
      <c r="V564" s="1" t="s">
        <v>45</v>
      </c>
      <c r="W564" s="1" t="s">
        <v>1354</v>
      </c>
      <c r="X564" s="1" t="s">
        <v>46</v>
      </c>
      <c r="Y564" s="1" t="s">
        <v>1325</v>
      </c>
      <c r="Z564" s="1" t="s">
        <v>1355</v>
      </c>
      <c r="AA564" s="1" t="s">
        <v>83</v>
      </c>
      <c r="AB564" s="1" t="s">
        <v>1356</v>
      </c>
      <c r="AC564" s="1" t="s">
        <v>51</v>
      </c>
      <c r="AD564" s="1" t="s">
        <v>1359</v>
      </c>
      <c r="AE564" s="1" t="s">
        <v>37</v>
      </c>
      <c r="AF564">
        <f t="shared" si="34"/>
        <v>2022</v>
      </c>
      <c r="AG564" t="str">
        <f t="shared" si="35"/>
        <v>dic</v>
      </c>
      <c r="AH564" t="str">
        <f>+VLOOKUP(N564,'[1]2. Ingreso de incapacidades'!$C$5:$O$6997,13,FALSE)</f>
        <v>SALUD TOTAL E.P.S.</v>
      </c>
      <c r="AI564" t="s">
        <v>2192</v>
      </c>
    </row>
    <row r="565" spans="1:35" hidden="1" x14ac:dyDescent="0.25">
      <c r="A565" s="1" t="s">
        <v>33</v>
      </c>
      <c r="B565" s="1" t="s">
        <v>34</v>
      </c>
      <c r="C565" s="2">
        <v>44926</v>
      </c>
      <c r="D565" s="42" t="str">
        <f t="shared" si="32"/>
        <v>2022</v>
      </c>
      <c r="E565" s="1" t="s">
        <v>73</v>
      </c>
      <c r="F565" s="1" t="s">
        <v>74</v>
      </c>
      <c r="G565" s="1" t="s">
        <v>37</v>
      </c>
      <c r="H565" s="1" t="s">
        <v>1354</v>
      </c>
      <c r="I565" s="1" t="s">
        <v>76</v>
      </c>
      <c r="J565" s="3">
        <v>40542</v>
      </c>
      <c r="K565" s="3">
        <v>0</v>
      </c>
      <c r="L565" s="3">
        <f t="shared" si="33"/>
        <v>40542</v>
      </c>
      <c r="M565" s="1" t="s">
        <v>40</v>
      </c>
      <c r="N565" s="88">
        <v>73008014</v>
      </c>
      <c r="O565" s="1" t="s">
        <v>771</v>
      </c>
      <c r="P565" s="1" t="s">
        <v>79</v>
      </c>
      <c r="Q565" s="1" t="s">
        <v>80</v>
      </c>
      <c r="R565" s="1" t="s">
        <v>43</v>
      </c>
      <c r="S565" s="1" t="s">
        <v>43</v>
      </c>
      <c r="T565" s="3">
        <v>0</v>
      </c>
      <c r="U565" s="1" t="s">
        <v>44</v>
      </c>
      <c r="V565" s="1" t="s">
        <v>45</v>
      </c>
      <c r="W565" s="1" t="s">
        <v>1354</v>
      </c>
      <c r="X565" s="1" t="s">
        <v>46</v>
      </c>
      <c r="Y565" s="1" t="s">
        <v>1325</v>
      </c>
      <c r="Z565" s="1" t="s">
        <v>1355</v>
      </c>
      <c r="AA565" s="1" t="s">
        <v>83</v>
      </c>
      <c r="AB565" s="1" t="s">
        <v>1356</v>
      </c>
      <c r="AC565" s="1" t="s">
        <v>51</v>
      </c>
      <c r="AD565" s="1" t="s">
        <v>1359</v>
      </c>
      <c r="AE565" s="1" t="s">
        <v>37</v>
      </c>
      <c r="AF565">
        <f t="shared" si="34"/>
        <v>2022</v>
      </c>
      <c r="AG565" t="str">
        <f t="shared" si="35"/>
        <v>dic</v>
      </c>
      <c r="AH565" t="str">
        <f>+VLOOKUP(N565,'[1]2. Ingreso de incapacidades'!$C$5:$O$6997,13,FALSE)</f>
        <v>SALUD TOTAL E.P.S.</v>
      </c>
      <c r="AI565" t="s">
        <v>2192</v>
      </c>
    </row>
    <row r="566" spans="1:35" hidden="1" x14ac:dyDescent="0.25">
      <c r="A566" s="1" t="s">
        <v>33</v>
      </c>
      <c r="B566" s="1" t="s">
        <v>34</v>
      </c>
      <c r="C566" s="2">
        <v>44926</v>
      </c>
      <c r="D566" s="42" t="str">
        <f t="shared" si="32"/>
        <v>2022</v>
      </c>
      <c r="E566" s="1" t="s">
        <v>73</v>
      </c>
      <c r="F566" s="1" t="s">
        <v>74</v>
      </c>
      <c r="G566" s="1" t="s">
        <v>37</v>
      </c>
      <c r="H566" s="1" t="s">
        <v>1354</v>
      </c>
      <c r="I566" s="1" t="s">
        <v>76</v>
      </c>
      <c r="J566" s="3">
        <v>466668</v>
      </c>
      <c r="K566" s="3">
        <v>0</v>
      </c>
      <c r="L566" s="3">
        <f t="shared" si="33"/>
        <v>466668</v>
      </c>
      <c r="M566" s="1" t="s">
        <v>40</v>
      </c>
      <c r="N566" s="88">
        <v>73109356</v>
      </c>
      <c r="O566" s="1" t="s">
        <v>118</v>
      </c>
      <c r="P566" s="1" t="s">
        <v>79</v>
      </c>
      <c r="Q566" s="1" t="s">
        <v>80</v>
      </c>
      <c r="R566" s="1" t="s">
        <v>43</v>
      </c>
      <c r="S566" s="1" t="s">
        <v>43</v>
      </c>
      <c r="T566" s="3">
        <v>0</v>
      </c>
      <c r="U566" s="1" t="s">
        <v>44</v>
      </c>
      <c r="V566" s="1" t="s">
        <v>45</v>
      </c>
      <c r="W566" s="1" t="s">
        <v>1354</v>
      </c>
      <c r="X566" s="1" t="s">
        <v>46</v>
      </c>
      <c r="Y566" s="1" t="s">
        <v>1325</v>
      </c>
      <c r="Z566" s="1" t="s">
        <v>1355</v>
      </c>
      <c r="AA566" s="1" t="s">
        <v>83</v>
      </c>
      <c r="AB566" s="1" t="s">
        <v>1356</v>
      </c>
      <c r="AC566" s="1" t="s">
        <v>51</v>
      </c>
      <c r="AD566" s="1" t="s">
        <v>1359</v>
      </c>
      <c r="AE566" s="1" t="s">
        <v>37</v>
      </c>
      <c r="AF566">
        <f t="shared" si="34"/>
        <v>2022</v>
      </c>
      <c r="AG566" t="str">
        <f t="shared" si="35"/>
        <v>dic</v>
      </c>
      <c r="AH566" t="str">
        <f>+VLOOKUP(N566,'[1]2. Ingreso de incapacidades'!$C$5:$O$6997,13,FALSE)</f>
        <v>SANITAS E.P.S</v>
      </c>
      <c r="AI566" t="s">
        <v>2193</v>
      </c>
    </row>
    <row r="567" spans="1:35" hidden="1" x14ac:dyDescent="0.25">
      <c r="A567" s="1" t="s">
        <v>33</v>
      </c>
      <c r="B567" s="1" t="s">
        <v>34</v>
      </c>
      <c r="C567" s="2">
        <v>44926</v>
      </c>
      <c r="D567" s="42" t="str">
        <f t="shared" si="32"/>
        <v>2022</v>
      </c>
      <c r="E567" s="1" t="s">
        <v>73</v>
      </c>
      <c r="F567" s="1" t="s">
        <v>74</v>
      </c>
      <c r="G567" s="1" t="s">
        <v>37</v>
      </c>
      <c r="H567" s="1" t="s">
        <v>1354</v>
      </c>
      <c r="I567" s="1" t="s">
        <v>76</v>
      </c>
      <c r="J567" s="3">
        <v>233334</v>
      </c>
      <c r="K567" s="3">
        <v>0</v>
      </c>
      <c r="L567" s="3">
        <f t="shared" si="33"/>
        <v>233334</v>
      </c>
      <c r="M567" s="1" t="s">
        <v>40</v>
      </c>
      <c r="N567" s="88">
        <v>1047476501</v>
      </c>
      <c r="O567" s="1" t="s">
        <v>670</v>
      </c>
      <c r="P567" s="1" t="s">
        <v>79</v>
      </c>
      <c r="Q567" s="1" t="s">
        <v>80</v>
      </c>
      <c r="R567" s="1" t="s">
        <v>43</v>
      </c>
      <c r="S567" s="1" t="s">
        <v>43</v>
      </c>
      <c r="T567" s="3">
        <v>0</v>
      </c>
      <c r="U567" s="1" t="s">
        <v>44</v>
      </c>
      <c r="V567" s="1" t="s">
        <v>45</v>
      </c>
      <c r="W567" s="1" t="s">
        <v>1354</v>
      </c>
      <c r="X567" s="1" t="s">
        <v>46</v>
      </c>
      <c r="Y567" s="1" t="s">
        <v>1325</v>
      </c>
      <c r="Z567" s="1" t="s">
        <v>1355</v>
      </c>
      <c r="AA567" s="1" t="s">
        <v>83</v>
      </c>
      <c r="AB567" s="1" t="s">
        <v>1356</v>
      </c>
      <c r="AC567" s="1" t="s">
        <v>51</v>
      </c>
      <c r="AD567" s="1" t="s">
        <v>1359</v>
      </c>
      <c r="AE567" s="1" t="s">
        <v>37</v>
      </c>
      <c r="AF567">
        <f t="shared" si="34"/>
        <v>2022</v>
      </c>
      <c r="AG567" t="str">
        <f t="shared" si="35"/>
        <v>dic</v>
      </c>
      <c r="AH567" t="str">
        <f>+VLOOKUP(N567,'[1]2. Ingreso de incapacidades'!$C$5:$O$6997,13,FALSE)</f>
        <v>EPS MUTUAL SER</v>
      </c>
      <c r="AI567" t="s">
        <v>2195</v>
      </c>
    </row>
    <row r="568" spans="1:35" hidden="1" x14ac:dyDescent="0.25">
      <c r="A568" s="1" t="s">
        <v>33</v>
      </c>
      <c r="B568" s="1" t="s">
        <v>34</v>
      </c>
      <c r="C568" s="2">
        <v>44926</v>
      </c>
      <c r="D568" s="42" t="str">
        <f t="shared" si="32"/>
        <v>2022</v>
      </c>
      <c r="E568" s="1" t="s">
        <v>73</v>
      </c>
      <c r="F568" s="1" t="s">
        <v>74</v>
      </c>
      <c r="G568" s="1" t="s">
        <v>37</v>
      </c>
      <c r="H568" s="1" t="s">
        <v>1354</v>
      </c>
      <c r="I568" s="1" t="s">
        <v>76</v>
      </c>
      <c r="J568" s="3">
        <v>100000</v>
      </c>
      <c r="K568" s="3">
        <v>0</v>
      </c>
      <c r="L568" s="3">
        <f t="shared" si="33"/>
        <v>100000</v>
      </c>
      <c r="M568" s="1" t="s">
        <v>40</v>
      </c>
      <c r="N568" s="88">
        <v>73133105</v>
      </c>
      <c r="O568" s="1" t="s">
        <v>784</v>
      </c>
      <c r="P568" s="1" t="s">
        <v>79</v>
      </c>
      <c r="Q568" s="1" t="s">
        <v>80</v>
      </c>
      <c r="R568" s="1" t="s">
        <v>43</v>
      </c>
      <c r="S568" s="1" t="s">
        <v>43</v>
      </c>
      <c r="T568" s="3">
        <v>0</v>
      </c>
      <c r="U568" s="1" t="s">
        <v>44</v>
      </c>
      <c r="V568" s="1" t="s">
        <v>45</v>
      </c>
      <c r="W568" s="1" t="s">
        <v>1354</v>
      </c>
      <c r="X568" s="1" t="s">
        <v>46</v>
      </c>
      <c r="Y568" s="1" t="s">
        <v>1325</v>
      </c>
      <c r="Z568" s="1" t="s">
        <v>1355</v>
      </c>
      <c r="AA568" s="1" t="s">
        <v>83</v>
      </c>
      <c r="AB568" s="1" t="s">
        <v>1356</v>
      </c>
      <c r="AC568" s="1" t="s">
        <v>51</v>
      </c>
      <c r="AD568" s="1" t="s">
        <v>1359</v>
      </c>
      <c r="AE568" s="1" t="s">
        <v>37</v>
      </c>
      <c r="AF568">
        <f t="shared" si="34"/>
        <v>2022</v>
      </c>
      <c r="AG568" t="str">
        <f t="shared" si="35"/>
        <v>dic</v>
      </c>
      <c r="AH568" t="str">
        <f>+VLOOKUP(N568,'[1]2. Ingreso de incapacidades'!$C$5:$O$6997,13,FALSE)</f>
        <v>EPS MUTUAL SER</v>
      </c>
      <c r="AI568" t="s">
        <v>2195</v>
      </c>
    </row>
    <row r="569" spans="1:35" hidden="1" x14ac:dyDescent="0.25">
      <c r="A569" s="1" t="s">
        <v>33</v>
      </c>
      <c r="B569" s="1" t="s">
        <v>34</v>
      </c>
      <c r="C569" s="2">
        <v>44926</v>
      </c>
      <c r="D569" s="42" t="str">
        <f t="shared" si="32"/>
        <v>2022</v>
      </c>
      <c r="E569" s="1" t="s">
        <v>73</v>
      </c>
      <c r="F569" s="1" t="s">
        <v>74</v>
      </c>
      <c r="G569" s="1" t="s">
        <v>37</v>
      </c>
      <c r="H569" s="1" t="s">
        <v>1354</v>
      </c>
      <c r="I569" s="1" t="s">
        <v>76</v>
      </c>
      <c r="J569" s="3">
        <v>33334</v>
      </c>
      <c r="K569" s="3">
        <v>0</v>
      </c>
      <c r="L569" s="3">
        <f t="shared" si="33"/>
        <v>33334</v>
      </c>
      <c r="M569" s="1" t="s">
        <v>40</v>
      </c>
      <c r="N569" s="88">
        <v>73142139</v>
      </c>
      <c r="O569" s="1" t="s">
        <v>417</v>
      </c>
      <c r="P569" s="1" t="s">
        <v>79</v>
      </c>
      <c r="Q569" s="1" t="s">
        <v>80</v>
      </c>
      <c r="R569" s="1" t="s">
        <v>43</v>
      </c>
      <c r="S569" s="1" t="s">
        <v>43</v>
      </c>
      <c r="T569" s="3">
        <v>0</v>
      </c>
      <c r="U569" s="1" t="s">
        <v>44</v>
      </c>
      <c r="V569" s="1" t="s">
        <v>45</v>
      </c>
      <c r="W569" s="1" t="s">
        <v>1354</v>
      </c>
      <c r="X569" s="1" t="s">
        <v>46</v>
      </c>
      <c r="Y569" s="1" t="s">
        <v>1325</v>
      </c>
      <c r="Z569" s="1" t="s">
        <v>1355</v>
      </c>
      <c r="AA569" s="1" t="s">
        <v>83</v>
      </c>
      <c r="AB569" s="1" t="s">
        <v>1356</v>
      </c>
      <c r="AC569" s="1" t="s">
        <v>51</v>
      </c>
      <c r="AD569" s="1" t="s">
        <v>1359</v>
      </c>
      <c r="AE569" s="1" t="s">
        <v>37</v>
      </c>
      <c r="AF569">
        <f t="shared" si="34"/>
        <v>2022</v>
      </c>
      <c r="AG569" t="str">
        <f t="shared" si="35"/>
        <v>dic</v>
      </c>
      <c r="AH569" t="str">
        <f>+VLOOKUP(N569,'[1]2. Ingreso de incapacidades'!$C$5:$O$6997,13,FALSE)</f>
        <v>EPS MUTUAL SER</v>
      </c>
      <c r="AI569" t="s">
        <v>2195</v>
      </c>
    </row>
    <row r="570" spans="1:35" hidden="1" x14ac:dyDescent="0.25">
      <c r="A570" s="1" t="s">
        <v>33</v>
      </c>
      <c r="B570" s="1" t="s">
        <v>34</v>
      </c>
      <c r="C570" s="2">
        <v>44926</v>
      </c>
      <c r="D570" s="42" t="str">
        <f t="shared" si="32"/>
        <v>2022</v>
      </c>
      <c r="E570" s="1" t="s">
        <v>73</v>
      </c>
      <c r="F570" s="1" t="s">
        <v>74</v>
      </c>
      <c r="G570" s="1" t="s">
        <v>37</v>
      </c>
      <c r="H570" s="1" t="s">
        <v>1354</v>
      </c>
      <c r="I570" s="1" t="s">
        <v>76</v>
      </c>
      <c r="J570" s="3">
        <v>366667</v>
      </c>
      <c r="K570" s="3">
        <v>0</v>
      </c>
      <c r="L570" s="3">
        <f t="shared" si="33"/>
        <v>366667</v>
      </c>
      <c r="M570" s="1" t="s">
        <v>40</v>
      </c>
      <c r="N570" s="88">
        <v>9099334</v>
      </c>
      <c r="O570" s="1" t="s">
        <v>602</v>
      </c>
      <c r="P570" s="1" t="s">
        <v>79</v>
      </c>
      <c r="Q570" s="1" t="s">
        <v>80</v>
      </c>
      <c r="R570" s="1" t="s">
        <v>43</v>
      </c>
      <c r="S570" s="1" t="s">
        <v>43</v>
      </c>
      <c r="T570" s="3">
        <v>0</v>
      </c>
      <c r="U570" s="1" t="s">
        <v>44</v>
      </c>
      <c r="V570" s="1" t="s">
        <v>45</v>
      </c>
      <c r="W570" s="1" t="s">
        <v>1354</v>
      </c>
      <c r="X570" s="1" t="s">
        <v>46</v>
      </c>
      <c r="Y570" s="1" t="s">
        <v>1325</v>
      </c>
      <c r="Z570" s="1" t="s">
        <v>1355</v>
      </c>
      <c r="AA570" s="1" t="s">
        <v>83</v>
      </c>
      <c r="AB570" s="1" t="s">
        <v>1356</v>
      </c>
      <c r="AC570" s="1" t="s">
        <v>51</v>
      </c>
      <c r="AD570" s="1" t="s">
        <v>1359</v>
      </c>
      <c r="AE570" s="1" t="s">
        <v>37</v>
      </c>
      <c r="AF570">
        <f t="shared" si="34"/>
        <v>2022</v>
      </c>
      <c r="AG570" t="str">
        <f t="shared" si="35"/>
        <v>dic</v>
      </c>
      <c r="AH570" t="str">
        <f>+VLOOKUP(N570,'[1]2. Ingreso de incapacidades'!$C$5:$O$6997,13,FALSE)</f>
        <v>NUEVA E.P.S</v>
      </c>
      <c r="AI570" t="s">
        <v>2199</v>
      </c>
    </row>
    <row r="571" spans="1:35" hidden="1" x14ac:dyDescent="0.25">
      <c r="A571" s="1" t="s">
        <v>33</v>
      </c>
      <c r="B571" s="1" t="s">
        <v>34</v>
      </c>
      <c r="C571" s="2">
        <v>44926</v>
      </c>
      <c r="D571" s="42" t="str">
        <f t="shared" si="32"/>
        <v>2022</v>
      </c>
      <c r="E571" s="1" t="s">
        <v>73</v>
      </c>
      <c r="F571" s="1" t="s">
        <v>74</v>
      </c>
      <c r="G571" s="1" t="s">
        <v>37</v>
      </c>
      <c r="H571" s="1" t="s">
        <v>1354</v>
      </c>
      <c r="I571" s="1" t="s">
        <v>76</v>
      </c>
      <c r="J571" s="3">
        <v>182677</v>
      </c>
      <c r="K571" s="3">
        <v>0</v>
      </c>
      <c r="L571" s="3">
        <f t="shared" si="33"/>
        <v>182677</v>
      </c>
      <c r="M571" s="1" t="s">
        <v>40</v>
      </c>
      <c r="N571" s="88">
        <v>15031546</v>
      </c>
      <c r="O571" s="1" t="s">
        <v>499</v>
      </c>
      <c r="P571" s="1" t="s">
        <v>79</v>
      </c>
      <c r="Q571" s="1" t="s">
        <v>80</v>
      </c>
      <c r="R571" s="1" t="s">
        <v>43</v>
      </c>
      <c r="S571" s="1" t="s">
        <v>43</v>
      </c>
      <c r="T571" s="3">
        <v>0</v>
      </c>
      <c r="U571" s="1" t="s">
        <v>44</v>
      </c>
      <c r="V571" s="1" t="s">
        <v>45</v>
      </c>
      <c r="W571" s="1" t="s">
        <v>1354</v>
      </c>
      <c r="X571" s="1" t="s">
        <v>46</v>
      </c>
      <c r="Y571" s="1" t="s">
        <v>1325</v>
      </c>
      <c r="Z571" s="1" t="s">
        <v>1355</v>
      </c>
      <c r="AA571" s="1" t="s">
        <v>83</v>
      </c>
      <c r="AB571" s="1" t="s">
        <v>1356</v>
      </c>
      <c r="AC571" s="1" t="s">
        <v>51</v>
      </c>
      <c r="AD571" s="1" t="s">
        <v>1359</v>
      </c>
      <c r="AE571" s="1" t="s">
        <v>37</v>
      </c>
      <c r="AF571">
        <f t="shared" si="34"/>
        <v>2022</v>
      </c>
      <c r="AG571" t="str">
        <f t="shared" si="35"/>
        <v>dic</v>
      </c>
      <c r="AH571" t="str">
        <f>+VLOOKUP(N571,'[1]2. Ingreso de incapacidades'!$C$5:$O$6997,13,FALSE)</f>
        <v>COOSALUD ESS EPS -S</v>
      </c>
      <c r="AI571" t="s">
        <v>2198</v>
      </c>
    </row>
    <row r="572" spans="1:35" hidden="1" x14ac:dyDescent="0.25">
      <c r="A572" s="1" t="s">
        <v>33</v>
      </c>
      <c r="B572" s="1" t="s">
        <v>34</v>
      </c>
      <c r="C572" s="2">
        <v>44932</v>
      </c>
      <c r="D572" s="42" t="str">
        <f t="shared" si="32"/>
        <v>2023</v>
      </c>
      <c r="E572" s="1" t="s">
        <v>35</v>
      </c>
      <c r="F572" s="1" t="s">
        <v>36</v>
      </c>
      <c r="G572" s="1" t="s">
        <v>37</v>
      </c>
      <c r="H572" s="1" t="s">
        <v>1361</v>
      </c>
      <c r="I572" s="1" t="s">
        <v>1362</v>
      </c>
      <c r="J572" s="3">
        <v>0</v>
      </c>
      <c r="K572" s="3">
        <v>196701</v>
      </c>
      <c r="L572" s="3">
        <f t="shared" si="33"/>
        <v>-196701</v>
      </c>
      <c r="M572" s="1" t="s">
        <v>40</v>
      </c>
      <c r="N572" s="88">
        <v>900226715</v>
      </c>
      <c r="O572" s="1" t="s">
        <v>341</v>
      </c>
      <c r="P572" s="1" t="s">
        <v>37</v>
      </c>
      <c r="Q572" s="1" t="s">
        <v>43</v>
      </c>
      <c r="R572" s="1" t="s">
        <v>43</v>
      </c>
      <c r="S572" s="1" t="s">
        <v>43</v>
      </c>
      <c r="T572" s="3">
        <v>0</v>
      </c>
      <c r="U572" s="1" t="s">
        <v>44</v>
      </c>
      <c r="V572" s="1" t="s">
        <v>45</v>
      </c>
      <c r="W572" s="1" t="s">
        <v>1361</v>
      </c>
      <c r="X572" s="1" t="s">
        <v>46</v>
      </c>
      <c r="Y572" s="1" t="s">
        <v>47</v>
      </c>
      <c r="Z572" s="1" t="s">
        <v>1363</v>
      </c>
      <c r="AA572" s="1" t="s">
        <v>49</v>
      </c>
      <c r="AB572" s="1" t="s">
        <v>918</v>
      </c>
      <c r="AC572" s="1" t="s">
        <v>51</v>
      </c>
      <c r="AD572" s="1" t="s">
        <v>1363</v>
      </c>
      <c r="AE572" s="1" t="s">
        <v>37</v>
      </c>
      <c r="AF572">
        <f t="shared" si="34"/>
        <v>2023</v>
      </c>
      <c r="AG572" t="str">
        <f t="shared" si="35"/>
        <v>ene</v>
      </c>
      <c r="AH572" t="e">
        <f>+VLOOKUP(N572,'[1]2. Ingreso de incapacidades'!$C$5:$O$6997,13,FALSE)</f>
        <v>#N/A</v>
      </c>
      <c r="AI572" t="e">
        <v>#N/A</v>
      </c>
    </row>
    <row r="573" spans="1:35" hidden="1" x14ac:dyDescent="0.25">
      <c r="A573" s="1" t="s">
        <v>33</v>
      </c>
      <c r="B573" s="1" t="s">
        <v>34</v>
      </c>
      <c r="C573" s="2">
        <v>44938</v>
      </c>
      <c r="D573" s="42" t="str">
        <f t="shared" si="32"/>
        <v>2023</v>
      </c>
      <c r="E573" s="1" t="s">
        <v>35</v>
      </c>
      <c r="F573" s="1" t="s">
        <v>36</v>
      </c>
      <c r="G573" s="1" t="s">
        <v>37</v>
      </c>
      <c r="H573" s="1" t="s">
        <v>1364</v>
      </c>
      <c r="I573" s="1" t="s">
        <v>1365</v>
      </c>
      <c r="J573" s="3">
        <v>0</v>
      </c>
      <c r="K573" s="3">
        <v>39265</v>
      </c>
      <c r="L573" s="3">
        <f t="shared" si="33"/>
        <v>-39265</v>
      </c>
      <c r="M573" s="1" t="s">
        <v>40</v>
      </c>
      <c r="N573" s="88">
        <v>800130907</v>
      </c>
      <c r="O573" s="1" t="s">
        <v>42</v>
      </c>
      <c r="P573" s="1" t="s">
        <v>37</v>
      </c>
      <c r="Q573" s="1" t="s">
        <v>43</v>
      </c>
      <c r="R573" s="1" t="s">
        <v>43</v>
      </c>
      <c r="S573" s="1" t="s">
        <v>43</v>
      </c>
      <c r="T573" s="3">
        <v>0</v>
      </c>
      <c r="U573" s="1" t="s">
        <v>44</v>
      </c>
      <c r="V573" s="1" t="s">
        <v>45</v>
      </c>
      <c r="W573" s="1" t="s">
        <v>1364</v>
      </c>
      <c r="X573" s="1" t="s">
        <v>46</v>
      </c>
      <c r="Y573" s="1" t="s">
        <v>47</v>
      </c>
      <c r="Z573" s="1" t="s">
        <v>1366</v>
      </c>
      <c r="AA573" s="1" t="s">
        <v>49</v>
      </c>
      <c r="AB573" s="1" t="s">
        <v>918</v>
      </c>
      <c r="AC573" s="1" t="s">
        <v>51</v>
      </c>
      <c r="AD573" s="1" t="s">
        <v>1366</v>
      </c>
      <c r="AE573" s="1" t="s">
        <v>37</v>
      </c>
      <c r="AF573">
        <f t="shared" si="34"/>
        <v>2023</v>
      </c>
      <c r="AG573" t="str">
        <f t="shared" si="35"/>
        <v>ene</v>
      </c>
      <c r="AH573" t="e">
        <f>+VLOOKUP(N573,'[1]2. Ingreso de incapacidades'!$C$5:$O$6997,13,FALSE)</f>
        <v>#N/A</v>
      </c>
      <c r="AI573" t="e">
        <v>#N/A</v>
      </c>
    </row>
    <row r="574" spans="1:35" hidden="1" x14ac:dyDescent="0.25">
      <c r="A574" s="1" t="s">
        <v>33</v>
      </c>
      <c r="B574" s="1" t="s">
        <v>34</v>
      </c>
      <c r="C574" s="2">
        <v>44943</v>
      </c>
      <c r="D574" s="42" t="str">
        <f t="shared" si="32"/>
        <v>2023</v>
      </c>
      <c r="E574" s="1" t="s">
        <v>35</v>
      </c>
      <c r="F574" s="1" t="s">
        <v>36</v>
      </c>
      <c r="G574" s="1" t="s">
        <v>37</v>
      </c>
      <c r="H574" s="1" t="s">
        <v>1367</v>
      </c>
      <c r="I574" s="1" t="s">
        <v>1368</v>
      </c>
      <c r="J574" s="3">
        <v>0</v>
      </c>
      <c r="K574" s="3">
        <v>638755</v>
      </c>
      <c r="L574" s="3">
        <f t="shared" si="33"/>
        <v>-638755</v>
      </c>
      <c r="M574" s="1" t="s">
        <v>40</v>
      </c>
      <c r="N574" s="88">
        <v>800130907</v>
      </c>
      <c r="O574" s="1" t="s">
        <v>42</v>
      </c>
      <c r="P574" s="1" t="s">
        <v>37</v>
      </c>
      <c r="Q574" s="1" t="s">
        <v>43</v>
      </c>
      <c r="R574" s="1" t="s">
        <v>43</v>
      </c>
      <c r="S574" s="1" t="s">
        <v>43</v>
      </c>
      <c r="T574" s="3">
        <v>0</v>
      </c>
      <c r="U574" s="1" t="s">
        <v>44</v>
      </c>
      <c r="V574" s="1" t="s">
        <v>45</v>
      </c>
      <c r="W574" s="1" t="s">
        <v>1367</v>
      </c>
      <c r="X574" s="1" t="s">
        <v>46</v>
      </c>
      <c r="Y574" s="1" t="s">
        <v>47</v>
      </c>
      <c r="Z574" s="1" t="s">
        <v>1369</v>
      </c>
      <c r="AA574" s="1" t="s">
        <v>49</v>
      </c>
      <c r="AB574" s="1" t="s">
        <v>918</v>
      </c>
      <c r="AC574" s="1" t="s">
        <v>51</v>
      </c>
      <c r="AD574" s="1" t="s">
        <v>1369</v>
      </c>
      <c r="AE574" s="1" t="s">
        <v>37</v>
      </c>
      <c r="AF574">
        <f t="shared" si="34"/>
        <v>2023</v>
      </c>
      <c r="AG574" t="str">
        <f t="shared" si="35"/>
        <v>ene</v>
      </c>
      <c r="AH574" t="e">
        <f>+VLOOKUP(N574,'[1]2. Ingreso de incapacidades'!$C$5:$O$6997,13,FALSE)</f>
        <v>#N/A</v>
      </c>
      <c r="AI574" t="e">
        <v>#N/A</v>
      </c>
    </row>
    <row r="575" spans="1:35" hidden="1" x14ac:dyDescent="0.25">
      <c r="A575" s="1" t="s">
        <v>33</v>
      </c>
      <c r="B575" s="1" t="s">
        <v>34</v>
      </c>
      <c r="C575" s="2">
        <v>44953</v>
      </c>
      <c r="D575" s="42" t="str">
        <f t="shared" si="32"/>
        <v>2023</v>
      </c>
      <c r="E575" s="1" t="s">
        <v>35</v>
      </c>
      <c r="F575" s="1" t="s">
        <v>36</v>
      </c>
      <c r="G575" s="1" t="s">
        <v>37</v>
      </c>
      <c r="H575" s="1" t="s">
        <v>1370</v>
      </c>
      <c r="I575" s="1" t="s">
        <v>1371</v>
      </c>
      <c r="J575" s="3">
        <v>0</v>
      </c>
      <c r="K575" s="3">
        <v>34289</v>
      </c>
      <c r="L575" s="3">
        <f t="shared" si="33"/>
        <v>-34289</v>
      </c>
      <c r="M575" s="1" t="s">
        <v>40</v>
      </c>
      <c r="N575" s="88">
        <v>900226715</v>
      </c>
      <c r="O575" s="1" t="s">
        <v>341</v>
      </c>
      <c r="P575" s="1" t="s">
        <v>37</v>
      </c>
      <c r="Q575" s="1" t="s">
        <v>43</v>
      </c>
      <c r="R575" s="1" t="s">
        <v>43</v>
      </c>
      <c r="S575" s="1" t="s">
        <v>43</v>
      </c>
      <c r="T575" s="3">
        <v>0</v>
      </c>
      <c r="U575" s="1" t="s">
        <v>44</v>
      </c>
      <c r="V575" s="1" t="s">
        <v>45</v>
      </c>
      <c r="W575" s="1" t="s">
        <v>1370</v>
      </c>
      <c r="X575" s="1" t="s">
        <v>46</v>
      </c>
      <c r="Y575" s="1" t="s">
        <v>47</v>
      </c>
      <c r="Z575" s="1" t="s">
        <v>1372</v>
      </c>
      <c r="AA575" s="1" t="s">
        <v>49</v>
      </c>
      <c r="AB575" s="1" t="s">
        <v>918</v>
      </c>
      <c r="AC575" s="1" t="s">
        <v>51</v>
      </c>
      <c r="AD575" s="1" t="s">
        <v>1372</v>
      </c>
      <c r="AE575" s="1" t="s">
        <v>37</v>
      </c>
      <c r="AF575">
        <f t="shared" si="34"/>
        <v>2023</v>
      </c>
      <c r="AG575" t="str">
        <f t="shared" si="35"/>
        <v>ene</v>
      </c>
      <c r="AH575" t="e">
        <f>+VLOOKUP(N575,'[1]2. Ingreso de incapacidades'!$C$5:$O$6997,13,FALSE)</f>
        <v>#N/A</v>
      </c>
      <c r="AI575" t="e">
        <v>#N/A</v>
      </c>
    </row>
    <row r="576" spans="1:35" hidden="1" x14ac:dyDescent="0.25">
      <c r="A576" s="1" t="s">
        <v>33</v>
      </c>
      <c r="B576" s="1" t="s">
        <v>34</v>
      </c>
      <c r="C576" s="2">
        <v>44957</v>
      </c>
      <c r="D576" s="42" t="str">
        <f t="shared" si="32"/>
        <v>2023</v>
      </c>
      <c r="E576" s="1" t="s">
        <v>73</v>
      </c>
      <c r="F576" s="1" t="s">
        <v>74</v>
      </c>
      <c r="G576" s="1" t="s">
        <v>37</v>
      </c>
      <c r="H576" s="1" t="s">
        <v>1373</v>
      </c>
      <c r="I576" s="1" t="s">
        <v>76</v>
      </c>
      <c r="J576" s="3">
        <v>980112</v>
      </c>
      <c r="K576" s="3">
        <v>0</v>
      </c>
      <c r="L576" s="3">
        <f t="shared" si="33"/>
        <v>980112</v>
      </c>
      <c r="M576" s="1" t="s">
        <v>40</v>
      </c>
      <c r="N576" s="88">
        <v>1051822514</v>
      </c>
      <c r="O576" s="1" t="s">
        <v>493</v>
      </c>
      <c r="P576" s="1" t="s">
        <v>1078</v>
      </c>
      <c r="Q576" s="1" t="s">
        <v>1079</v>
      </c>
      <c r="R576" s="1" t="s">
        <v>43</v>
      </c>
      <c r="S576" s="1" t="s">
        <v>43</v>
      </c>
      <c r="T576" s="3">
        <v>0</v>
      </c>
      <c r="U576" s="1" t="s">
        <v>44</v>
      </c>
      <c r="V576" s="1" t="s">
        <v>45</v>
      </c>
      <c r="W576" s="1" t="s">
        <v>1373</v>
      </c>
      <c r="X576" s="1" t="s">
        <v>46</v>
      </c>
      <c r="Y576" s="1" t="s">
        <v>1325</v>
      </c>
      <c r="Z576" s="1" t="s">
        <v>1374</v>
      </c>
      <c r="AA576" s="1" t="s">
        <v>83</v>
      </c>
      <c r="AB576" s="1" t="s">
        <v>1356</v>
      </c>
      <c r="AC576" s="1" t="s">
        <v>51</v>
      </c>
      <c r="AD576" s="1" t="s">
        <v>1374</v>
      </c>
      <c r="AE576" s="1" t="s">
        <v>37</v>
      </c>
      <c r="AF576">
        <f t="shared" si="34"/>
        <v>2023</v>
      </c>
      <c r="AG576" t="str">
        <f t="shared" si="35"/>
        <v>ene</v>
      </c>
      <c r="AH576" t="str">
        <f>+VLOOKUP(N576,'[1]2. Ingreso de incapacidades'!$C$5:$O$6997,13,FALSE)</f>
        <v>EPS MUTUAL SER</v>
      </c>
      <c r="AI576" t="s">
        <v>2195</v>
      </c>
    </row>
    <row r="577" spans="1:35" hidden="1" x14ac:dyDescent="0.25">
      <c r="A577" s="1" t="s">
        <v>33</v>
      </c>
      <c r="B577" s="1" t="s">
        <v>34</v>
      </c>
      <c r="C577" s="2">
        <v>44957</v>
      </c>
      <c r="D577" s="42" t="str">
        <f t="shared" si="32"/>
        <v>2023</v>
      </c>
      <c r="E577" s="1" t="s">
        <v>73</v>
      </c>
      <c r="F577" s="1" t="s">
        <v>74</v>
      </c>
      <c r="G577" s="1" t="s">
        <v>37</v>
      </c>
      <c r="H577" s="1" t="s">
        <v>1373</v>
      </c>
      <c r="I577" s="1" t="s">
        <v>76</v>
      </c>
      <c r="J577" s="3">
        <v>154667</v>
      </c>
      <c r="K577" s="3">
        <v>0</v>
      </c>
      <c r="L577" s="3">
        <f t="shared" si="33"/>
        <v>154667</v>
      </c>
      <c r="M577" s="1" t="s">
        <v>40</v>
      </c>
      <c r="N577" s="88">
        <v>45544725</v>
      </c>
      <c r="O577" s="1" t="s">
        <v>768</v>
      </c>
      <c r="P577" s="1" t="s">
        <v>295</v>
      </c>
      <c r="Q577" s="1" t="s">
        <v>296</v>
      </c>
      <c r="R577" s="1" t="s">
        <v>43</v>
      </c>
      <c r="S577" s="1" t="s">
        <v>43</v>
      </c>
      <c r="T577" s="3">
        <v>0</v>
      </c>
      <c r="U577" s="1" t="s">
        <v>44</v>
      </c>
      <c r="V577" s="1" t="s">
        <v>45</v>
      </c>
      <c r="W577" s="1" t="s">
        <v>1373</v>
      </c>
      <c r="X577" s="1" t="s">
        <v>46</v>
      </c>
      <c r="Y577" s="1" t="s">
        <v>1325</v>
      </c>
      <c r="Z577" s="1" t="s">
        <v>1374</v>
      </c>
      <c r="AA577" s="1" t="s">
        <v>83</v>
      </c>
      <c r="AB577" s="1" t="s">
        <v>1356</v>
      </c>
      <c r="AC577" s="1" t="s">
        <v>51</v>
      </c>
      <c r="AD577" s="1" t="s">
        <v>1374</v>
      </c>
      <c r="AE577" s="1" t="s">
        <v>37</v>
      </c>
      <c r="AF577">
        <f t="shared" si="34"/>
        <v>2023</v>
      </c>
      <c r="AG577" t="str">
        <f t="shared" si="35"/>
        <v>ene</v>
      </c>
      <c r="AH577" t="str">
        <f>+VLOOKUP(N577,'[1]2. Ingreso de incapacidades'!$C$5:$O$6997,13,FALSE)</f>
        <v>EPS MUTUAL SER</v>
      </c>
      <c r="AI577" t="s">
        <v>2195</v>
      </c>
    </row>
    <row r="578" spans="1:35" hidden="1" x14ac:dyDescent="0.25">
      <c r="A578" s="1" t="s">
        <v>33</v>
      </c>
      <c r="B578" s="1" t="s">
        <v>34</v>
      </c>
      <c r="C578" s="2">
        <v>44957</v>
      </c>
      <c r="D578" s="42" t="str">
        <f t="shared" si="32"/>
        <v>2023</v>
      </c>
      <c r="E578" s="1" t="s">
        <v>73</v>
      </c>
      <c r="F578" s="1" t="s">
        <v>74</v>
      </c>
      <c r="G578" s="1" t="s">
        <v>37</v>
      </c>
      <c r="H578" s="1" t="s">
        <v>1373</v>
      </c>
      <c r="I578" s="1" t="s">
        <v>76</v>
      </c>
      <c r="J578" s="3">
        <v>38667</v>
      </c>
      <c r="K578" s="3">
        <v>0</v>
      </c>
      <c r="L578" s="3">
        <f t="shared" si="33"/>
        <v>38667</v>
      </c>
      <c r="M578" s="1" t="s">
        <v>40</v>
      </c>
      <c r="N578" s="88">
        <v>1128058315</v>
      </c>
      <c r="O578" s="1" t="s">
        <v>388</v>
      </c>
      <c r="P578" s="1" t="s">
        <v>79</v>
      </c>
      <c r="Q578" s="1" t="s">
        <v>80</v>
      </c>
      <c r="R578" s="1" t="s">
        <v>43</v>
      </c>
      <c r="S578" s="1" t="s">
        <v>43</v>
      </c>
      <c r="T578" s="3">
        <v>0</v>
      </c>
      <c r="U578" s="1" t="s">
        <v>44</v>
      </c>
      <c r="V578" s="1" t="s">
        <v>45</v>
      </c>
      <c r="W578" s="1" t="s">
        <v>1373</v>
      </c>
      <c r="X578" s="1" t="s">
        <v>46</v>
      </c>
      <c r="Y578" s="1" t="s">
        <v>1325</v>
      </c>
      <c r="Z578" s="1" t="s">
        <v>1374</v>
      </c>
      <c r="AA578" s="1" t="s">
        <v>83</v>
      </c>
      <c r="AB578" s="1" t="s">
        <v>1356</v>
      </c>
      <c r="AC578" s="1" t="s">
        <v>51</v>
      </c>
      <c r="AD578" s="1" t="s">
        <v>1374</v>
      </c>
      <c r="AE578" s="1" t="s">
        <v>37</v>
      </c>
      <c r="AF578">
        <f t="shared" si="34"/>
        <v>2023</v>
      </c>
      <c r="AG578" t="str">
        <f t="shared" si="35"/>
        <v>ene</v>
      </c>
      <c r="AH578" t="str">
        <f>+VLOOKUP(N578,'[1]2. Ingreso de incapacidades'!$C$5:$O$6997,13,FALSE)</f>
        <v>SALUD TOTAL E.P.S.</v>
      </c>
      <c r="AI578" t="s">
        <v>2192</v>
      </c>
    </row>
    <row r="579" spans="1:35" hidden="1" x14ac:dyDescent="0.25">
      <c r="A579" s="1" t="s">
        <v>33</v>
      </c>
      <c r="B579" s="1" t="s">
        <v>34</v>
      </c>
      <c r="C579" s="2">
        <v>44957</v>
      </c>
      <c r="D579" s="42" t="str">
        <f t="shared" si="32"/>
        <v>2023</v>
      </c>
      <c r="E579" s="1" t="s">
        <v>73</v>
      </c>
      <c r="F579" s="1" t="s">
        <v>74</v>
      </c>
      <c r="G579" s="1" t="s">
        <v>37</v>
      </c>
      <c r="H579" s="1" t="s">
        <v>1373</v>
      </c>
      <c r="I579" s="1" t="s">
        <v>76</v>
      </c>
      <c r="J579" s="3">
        <v>154667</v>
      </c>
      <c r="K579" s="3">
        <v>0</v>
      </c>
      <c r="L579" s="3">
        <f t="shared" si="33"/>
        <v>154667</v>
      </c>
      <c r="M579" s="1" t="s">
        <v>40</v>
      </c>
      <c r="N579" s="88">
        <v>73106822</v>
      </c>
      <c r="O579" s="1" t="s">
        <v>465</v>
      </c>
      <c r="P579" s="1" t="s">
        <v>79</v>
      </c>
      <c r="Q579" s="1" t="s">
        <v>80</v>
      </c>
      <c r="R579" s="1" t="s">
        <v>43</v>
      </c>
      <c r="S579" s="1" t="s">
        <v>43</v>
      </c>
      <c r="T579" s="3">
        <v>0</v>
      </c>
      <c r="U579" s="1" t="s">
        <v>44</v>
      </c>
      <c r="V579" s="1" t="s">
        <v>45</v>
      </c>
      <c r="W579" s="1" t="s">
        <v>1373</v>
      </c>
      <c r="X579" s="1" t="s">
        <v>46</v>
      </c>
      <c r="Y579" s="1" t="s">
        <v>1325</v>
      </c>
      <c r="Z579" s="1" t="s">
        <v>1374</v>
      </c>
      <c r="AA579" s="1" t="s">
        <v>83</v>
      </c>
      <c r="AB579" s="1" t="s">
        <v>1356</v>
      </c>
      <c r="AC579" s="1" t="s">
        <v>51</v>
      </c>
      <c r="AD579" s="1" t="s">
        <v>1374</v>
      </c>
      <c r="AE579" s="1" t="s">
        <v>37</v>
      </c>
      <c r="AF579">
        <f t="shared" si="34"/>
        <v>2023</v>
      </c>
      <c r="AG579" t="str">
        <f t="shared" si="35"/>
        <v>ene</v>
      </c>
      <c r="AH579" t="str">
        <f>+VLOOKUP(N579,'[1]2. Ingreso de incapacidades'!$C$5:$O$6997,13,FALSE)</f>
        <v>SALUD TOTAL E.P.S.</v>
      </c>
      <c r="AI579" t="s">
        <v>2192</v>
      </c>
    </row>
    <row r="580" spans="1:35" hidden="1" x14ac:dyDescent="0.25">
      <c r="A580" s="1" t="s">
        <v>33</v>
      </c>
      <c r="B580" s="1" t="s">
        <v>34</v>
      </c>
      <c r="C580" s="2">
        <v>44957</v>
      </c>
      <c r="D580" s="42" t="str">
        <f t="shared" si="32"/>
        <v>2023</v>
      </c>
      <c r="E580" s="1" t="s">
        <v>73</v>
      </c>
      <c r="F580" s="1" t="s">
        <v>74</v>
      </c>
      <c r="G580" s="1" t="s">
        <v>37</v>
      </c>
      <c r="H580" s="1" t="s">
        <v>1373</v>
      </c>
      <c r="I580" s="1" t="s">
        <v>76</v>
      </c>
      <c r="J580" s="3">
        <v>38667</v>
      </c>
      <c r="K580" s="3">
        <v>0</v>
      </c>
      <c r="L580" s="3">
        <f t="shared" si="33"/>
        <v>38667</v>
      </c>
      <c r="M580" s="1" t="s">
        <v>40</v>
      </c>
      <c r="N580" s="88">
        <v>73131436</v>
      </c>
      <c r="O580" s="1" t="s">
        <v>153</v>
      </c>
      <c r="P580" s="1" t="s">
        <v>79</v>
      </c>
      <c r="Q580" s="1" t="s">
        <v>80</v>
      </c>
      <c r="R580" s="1" t="s">
        <v>43</v>
      </c>
      <c r="S580" s="1" t="s">
        <v>43</v>
      </c>
      <c r="T580" s="3">
        <v>0</v>
      </c>
      <c r="U580" s="1" t="s">
        <v>44</v>
      </c>
      <c r="V580" s="1" t="s">
        <v>45</v>
      </c>
      <c r="W580" s="1" t="s">
        <v>1373</v>
      </c>
      <c r="X580" s="1" t="s">
        <v>46</v>
      </c>
      <c r="Y580" s="1" t="s">
        <v>1325</v>
      </c>
      <c r="Z580" s="1" t="s">
        <v>1374</v>
      </c>
      <c r="AA580" s="1" t="s">
        <v>83</v>
      </c>
      <c r="AB580" s="1" t="s">
        <v>1356</v>
      </c>
      <c r="AC580" s="1" t="s">
        <v>51</v>
      </c>
      <c r="AD580" s="1" t="s">
        <v>1374</v>
      </c>
      <c r="AE580" s="1" t="s">
        <v>37</v>
      </c>
      <c r="AF580">
        <f t="shared" si="34"/>
        <v>2023</v>
      </c>
      <c r="AG580" t="str">
        <f t="shared" si="35"/>
        <v>ene</v>
      </c>
      <c r="AH580" t="str">
        <f>+VLOOKUP(N580,'[1]2. Ingreso de incapacidades'!$C$5:$O$6997,13,FALSE)</f>
        <v>SALUD TOTAL E.P.S.</v>
      </c>
      <c r="AI580" t="s">
        <v>2192</v>
      </c>
    </row>
    <row r="581" spans="1:35" hidden="1" x14ac:dyDescent="0.25">
      <c r="A581" s="1" t="s">
        <v>33</v>
      </c>
      <c r="B581" s="1" t="s">
        <v>34</v>
      </c>
      <c r="C581" s="2">
        <v>44957</v>
      </c>
      <c r="D581" s="42" t="str">
        <f t="shared" si="32"/>
        <v>2023</v>
      </c>
      <c r="E581" s="1" t="s">
        <v>73</v>
      </c>
      <c r="F581" s="1" t="s">
        <v>74</v>
      </c>
      <c r="G581" s="1" t="s">
        <v>37</v>
      </c>
      <c r="H581" s="1" t="s">
        <v>1373</v>
      </c>
      <c r="I581" s="1" t="s">
        <v>76</v>
      </c>
      <c r="J581" s="3">
        <v>38667</v>
      </c>
      <c r="K581" s="3">
        <v>0</v>
      </c>
      <c r="L581" s="3">
        <f t="shared" si="33"/>
        <v>38667</v>
      </c>
      <c r="M581" s="1" t="s">
        <v>40</v>
      </c>
      <c r="N581" s="88">
        <v>73151581</v>
      </c>
      <c r="O581" s="1" t="s">
        <v>298</v>
      </c>
      <c r="P581" s="1" t="s">
        <v>79</v>
      </c>
      <c r="Q581" s="1" t="s">
        <v>80</v>
      </c>
      <c r="R581" s="1" t="s">
        <v>43</v>
      </c>
      <c r="S581" s="1" t="s">
        <v>43</v>
      </c>
      <c r="T581" s="3">
        <v>0</v>
      </c>
      <c r="U581" s="1" t="s">
        <v>44</v>
      </c>
      <c r="V581" s="1" t="s">
        <v>45</v>
      </c>
      <c r="W581" s="1" t="s">
        <v>1373</v>
      </c>
      <c r="X581" s="1" t="s">
        <v>46</v>
      </c>
      <c r="Y581" s="1" t="s">
        <v>1325</v>
      </c>
      <c r="Z581" s="1" t="s">
        <v>1374</v>
      </c>
      <c r="AA581" s="1" t="s">
        <v>83</v>
      </c>
      <c r="AB581" s="1" t="s">
        <v>1356</v>
      </c>
      <c r="AC581" s="1" t="s">
        <v>51</v>
      </c>
      <c r="AD581" s="1" t="s">
        <v>1374</v>
      </c>
      <c r="AE581" s="1" t="s">
        <v>37</v>
      </c>
      <c r="AF581">
        <f t="shared" si="34"/>
        <v>2023</v>
      </c>
      <c r="AG581" t="str">
        <f t="shared" si="35"/>
        <v>ene</v>
      </c>
      <c r="AH581" t="str">
        <f>+VLOOKUP(N581,'[1]2. Ingreso de incapacidades'!$C$5:$O$6997,13,FALSE)</f>
        <v>SALUD TOTAL E.P.S.</v>
      </c>
      <c r="AI581" t="s">
        <v>2192</v>
      </c>
    </row>
    <row r="582" spans="1:35" hidden="1" x14ac:dyDescent="0.25">
      <c r="A582" s="1" t="s">
        <v>33</v>
      </c>
      <c r="B582" s="1" t="s">
        <v>34</v>
      </c>
      <c r="C582" s="2">
        <v>44957</v>
      </c>
      <c r="D582" s="42" t="str">
        <f t="shared" si="32"/>
        <v>2023</v>
      </c>
      <c r="E582" s="1" t="s">
        <v>73</v>
      </c>
      <c r="F582" s="1" t="s">
        <v>74</v>
      </c>
      <c r="G582" s="1" t="s">
        <v>37</v>
      </c>
      <c r="H582" s="1" t="s">
        <v>1373</v>
      </c>
      <c r="I582" s="1" t="s">
        <v>76</v>
      </c>
      <c r="J582" s="3">
        <v>38667</v>
      </c>
      <c r="K582" s="3">
        <v>0</v>
      </c>
      <c r="L582" s="3">
        <f t="shared" si="33"/>
        <v>38667</v>
      </c>
      <c r="M582" s="1" t="s">
        <v>40</v>
      </c>
      <c r="N582" s="88">
        <v>7921809</v>
      </c>
      <c r="O582" s="1" t="s">
        <v>104</v>
      </c>
      <c r="P582" s="1" t="s">
        <v>79</v>
      </c>
      <c r="Q582" s="1" t="s">
        <v>80</v>
      </c>
      <c r="R582" s="1" t="s">
        <v>43</v>
      </c>
      <c r="S582" s="1" t="s">
        <v>43</v>
      </c>
      <c r="T582" s="3">
        <v>0</v>
      </c>
      <c r="U582" s="1" t="s">
        <v>44</v>
      </c>
      <c r="V582" s="1" t="s">
        <v>45</v>
      </c>
      <c r="W582" s="1" t="s">
        <v>1373</v>
      </c>
      <c r="X582" s="1" t="s">
        <v>46</v>
      </c>
      <c r="Y582" s="1" t="s">
        <v>1325</v>
      </c>
      <c r="Z582" s="1" t="s">
        <v>1374</v>
      </c>
      <c r="AA582" s="1" t="s">
        <v>83</v>
      </c>
      <c r="AB582" s="1" t="s">
        <v>1356</v>
      </c>
      <c r="AC582" s="1" t="s">
        <v>51</v>
      </c>
      <c r="AD582" s="1" t="s">
        <v>1374</v>
      </c>
      <c r="AE582" s="1" t="s">
        <v>37</v>
      </c>
      <c r="AF582">
        <f t="shared" si="34"/>
        <v>2023</v>
      </c>
      <c r="AG582" t="str">
        <f t="shared" si="35"/>
        <v>ene</v>
      </c>
      <c r="AH582" t="str">
        <f>+VLOOKUP(N582,'[1]2. Ingreso de incapacidades'!$C$5:$O$6997,13,FALSE)</f>
        <v>SALUD TOTAL E.P.S.</v>
      </c>
      <c r="AI582" t="s">
        <v>2192</v>
      </c>
    </row>
    <row r="583" spans="1:35" hidden="1" x14ac:dyDescent="0.25">
      <c r="A583" s="1" t="s">
        <v>33</v>
      </c>
      <c r="B583" s="1" t="s">
        <v>34</v>
      </c>
      <c r="C583" s="2">
        <v>44957</v>
      </c>
      <c r="D583" s="42" t="str">
        <f t="shared" ref="D583:D646" si="36">TEXT(C583,"yyyy")</f>
        <v>2023</v>
      </c>
      <c r="E583" s="1" t="s">
        <v>73</v>
      </c>
      <c r="F583" s="1" t="s">
        <v>74</v>
      </c>
      <c r="G583" s="1" t="s">
        <v>37</v>
      </c>
      <c r="H583" s="1" t="s">
        <v>1373</v>
      </c>
      <c r="I583" s="1" t="s">
        <v>76</v>
      </c>
      <c r="J583" s="3">
        <v>116000</v>
      </c>
      <c r="K583" s="3">
        <v>0</v>
      </c>
      <c r="L583" s="3">
        <f t="shared" ref="L583:L646" si="37">+J583-K583</f>
        <v>116000</v>
      </c>
      <c r="M583" s="1" t="s">
        <v>40</v>
      </c>
      <c r="N583" s="88">
        <v>10885706</v>
      </c>
      <c r="O583" s="1" t="s">
        <v>534</v>
      </c>
      <c r="P583" s="1" t="s">
        <v>79</v>
      </c>
      <c r="Q583" s="1" t="s">
        <v>80</v>
      </c>
      <c r="R583" s="1" t="s">
        <v>43</v>
      </c>
      <c r="S583" s="1" t="s">
        <v>43</v>
      </c>
      <c r="T583" s="3">
        <v>0</v>
      </c>
      <c r="U583" s="1" t="s">
        <v>44</v>
      </c>
      <c r="V583" s="1" t="s">
        <v>45</v>
      </c>
      <c r="W583" s="1" t="s">
        <v>1373</v>
      </c>
      <c r="X583" s="1" t="s">
        <v>46</v>
      </c>
      <c r="Y583" s="1" t="s">
        <v>1325</v>
      </c>
      <c r="Z583" s="1" t="s">
        <v>1374</v>
      </c>
      <c r="AA583" s="1" t="s">
        <v>83</v>
      </c>
      <c r="AB583" s="1" t="s">
        <v>1356</v>
      </c>
      <c r="AC583" s="1" t="s">
        <v>51</v>
      </c>
      <c r="AD583" s="1" t="s">
        <v>1374</v>
      </c>
      <c r="AE583" s="1" t="s">
        <v>37</v>
      </c>
      <c r="AF583">
        <f t="shared" ref="AF583:AF646" si="38">YEAR(C583)</f>
        <v>2023</v>
      </c>
      <c r="AG583" t="str">
        <f t="shared" ref="AG583:AG646" si="39">TEXT(C583,"mmm")</f>
        <v>ene</v>
      </c>
      <c r="AH583" t="str">
        <f>+VLOOKUP(N583,'[1]2. Ingreso de incapacidades'!$C$5:$O$6997,13,FALSE)</f>
        <v>COOMEVA E.P.S</v>
      </c>
      <c r="AI583" t="s">
        <v>2202</v>
      </c>
    </row>
    <row r="584" spans="1:35" hidden="1" x14ac:dyDescent="0.25">
      <c r="A584" s="1" t="s">
        <v>33</v>
      </c>
      <c r="B584" s="1" t="s">
        <v>34</v>
      </c>
      <c r="C584" s="2">
        <v>44957</v>
      </c>
      <c r="D584" s="42" t="str">
        <f t="shared" si="36"/>
        <v>2023</v>
      </c>
      <c r="E584" s="1" t="s">
        <v>73</v>
      </c>
      <c r="F584" s="1" t="s">
        <v>74</v>
      </c>
      <c r="G584" s="1" t="s">
        <v>37</v>
      </c>
      <c r="H584" s="1" t="s">
        <v>1373</v>
      </c>
      <c r="I584" s="1" t="s">
        <v>76</v>
      </c>
      <c r="J584" s="3">
        <v>154667</v>
      </c>
      <c r="K584" s="3">
        <v>0</v>
      </c>
      <c r="L584" s="3">
        <f t="shared" si="37"/>
        <v>154667</v>
      </c>
      <c r="M584" s="1" t="s">
        <v>40</v>
      </c>
      <c r="N584" s="88">
        <v>73109356</v>
      </c>
      <c r="O584" s="1" t="s">
        <v>118</v>
      </c>
      <c r="P584" s="1" t="s">
        <v>79</v>
      </c>
      <c r="Q584" s="1" t="s">
        <v>80</v>
      </c>
      <c r="R584" s="1" t="s">
        <v>43</v>
      </c>
      <c r="S584" s="1" t="s">
        <v>43</v>
      </c>
      <c r="T584" s="3">
        <v>0</v>
      </c>
      <c r="U584" s="1" t="s">
        <v>44</v>
      </c>
      <c r="V584" s="1" t="s">
        <v>45</v>
      </c>
      <c r="W584" s="1" t="s">
        <v>1373</v>
      </c>
      <c r="X584" s="1" t="s">
        <v>46</v>
      </c>
      <c r="Y584" s="1" t="s">
        <v>1325</v>
      </c>
      <c r="Z584" s="1" t="s">
        <v>1374</v>
      </c>
      <c r="AA584" s="1" t="s">
        <v>83</v>
      </c>
      <c r="AB584" s="1" t="s">
        <v>1356</v>
      </c>
      <c r="AC584" s="1" t="s">
        <v>51</v>
      </c>
      <c r="AD584" s="1" t="s">
        <v>1374</v>
      </c>
      <c r="AE584" s="1" t="s">
        <v>37</v>
      </c>
      <c r="AF584">
        <f t="shared" si="38"/>
        <v>2023</v>
      </c>
      <c r="AG584" t="str">
        <f t="shared" si="39"/>
        <v>ene</v>
      </c>
      <c r="AH584" t="str">
        <f>+VLOOKUP(N584,'[1]2. Ingreso de incapacidades'!$C$5:$O$6997,13,FALSE)</f>
        <v>SANITAS E.P.S</v>
      </c>
      <c r="AI584" t="s">
        <v>2193</v>
      </c>
    </row>
    <row r="585" spans="1:35" hidden="1" x14ac:dyDescent="0.25">
      <c r="A585" s="1" t="s">
        <v>33</v>
      </c>
      <c r="B585" s="1" t="s">
        <v>34</v>
      </c>
      <c r="C585" s="2">
        <v>44957</v>
      </c>
      <c r="D585" s="42" t="str">
        <f t="shared" si="36"/>
        <v>2023</v>
      </c>
      <c r="E585" s="1" t="s">
        <v>73</v>
      </c>
      <c r="F585" s="1" t="s">
        <v>74</v>
      </c>
      <c r="G585" s="1" t="s">
        <v>37</v>
      </c>
      <c r="H585" s="1" t="s">
        <v>1373</v>
      </c>
      <c r="I585" s="1" t="s">
        <v>76</v>
      </c>
      <c r="J585" s="3">
        <v>116000</v>
      </c>
      <c r="K585" s="3">
        <v>0</v>
      </c>
      <c r="L585" s="3">
        <f t="shared" si="37"/>
        <v>116000</v>
      </c>
      <c r="M585" s="1" t="s">
        <v>40</v>
      </c>
      <c r="N585" s="88">
        <v>73147510</v>
      </c>
      <c r="O585" s="1" t="s">
        <v>161</v>
      </c>
      <c r="P585" s="1" t="s">
        <v>79</v>
      </c>
      <c r="Q585" s="1" t="s">
        <v>80</v>
      </c>
      <c r="R585" s="1" t="s">
        <v>43</v>
      </c>
      <c r="S585" s="1" t="s">
        <v>43</v>
      </c>
      <c r="T585" s="3">
        <v>0</v>
      </c>
      <c r="U585" s="1" t="s">
        <v>44</v>
      </c>
      <c r="V585" s="1" t="s">
        <v>45</v>
      </c>
      <c r="W585" s="1" t="s">
        <v>1373</v>
      </c>
      <c r="X585" s="1" t="s">
        <v>46</v>
      </c>
      <c r="Y585" s="1" t="s">
        <v>1325</v>
      </c>
      <c r="Z585" s="1" t="s">
        <v>1374</v>
      </c>
      <c r="AA585" s="1" t="s">
        <v>83</v>
      </c>
      <c r="AB585" s="1" t="s">
        <v>1356</v>
      </c>
      <c r="AC585" s="1" t="s">
        <v>51</v>
      </c>
      <c r="AD585" s="1" t="s">
        <v>1374</v>
      </c>
      <c r="AE585" s="1" t="s">
        <v>37</v>
      </c>
      <c r="AF585">
        <f t="shared" si="38"/>
        <v>2023</v>
      </c>
      <c r="AG585" t="str">
        <f t="shared" si="39"/>
        <v>ene</v>
      </c>
      <c r="AH585" t="str">
        <f>+VLOOKUP(N585,'[1]2. Ingreso de incapacidades'!$C$5:$O$6997,13,FALSE)</f>
        <v>SANITAS E.P.S</v>
      </c>
      <c r="AI585" t="s">
        <v>2193</v>
      </c>
    </row>
    <row r="586" spans="1:35" hidden="1" x14ac:dyDescent="0.25">
      <c r="A586" s="1" t="s">
        <v>33</v>
      </c>
      <c r="B586" s="1" t="s">
        <v>34</v>
      </c>
      <c r="C586" s="2">
        <v>44957</v>
      </c>
      <c r="D586" s="42" t="str">
        <f t="shared" si="36"/>
        <v>2023</v>
      </c>
      <c r="E586" s="1" t="s">
        <v>73</v>
      </c>
      <c r="F586" s="1" t="s">
        <v>74</v>
      </c>
      <c r="G586" s="1" t="s">
        <v>37</v>
      </c>
      <c r="H586" s="1" t="s">
        <v>1373</v>
      </c>
      <c r="I586" s="1" t="s">
        <v>76</v>
      </c>
      <c r="J586" s="3">
        <v>77334</v>
      </c>
      <c r="K586" s="3">
        <v>0</v>
      </c>
      <c r="L586" s="3">
        <f t="shared" si="37"/>
        <v>77334</v>
      </c>
      <c r="M586" s="1" t="s">
        <v>40</v>
      </c>
      <c r="N586" s="88">
        <v>73576572</v>
      </c>
      <c r="O586" s="1" t="s">
        <v>134</v>
      </c>
      <c r="P586" s="1" t="s">
        <v>79</v>
      </c>
      <c r="Q586" s="1" t="s">
        <v>80</v>
      </c>
      <c r="R586" s="1" t="s">
        <v>43</v>
      </c>
      <c r="S586" s="1" t="s">
        <v>43</v>
      </c>
      <c r="T586" s="3">
        <v>0</v>
      </c>
      <c r="U586" s="1" t="s">
        <v>44</v>
      </c>
      <c r="V586" s="1" t="s">
        <v>45</v>
      </c>
      <c r="W586" s="1" t="s">
        <v>1373</v>
      </c>
      <c r="X586" s="1" t="s">
        <v>46</v>
      </c>
      <c r="Y586" s="1" t="s">
        <v>1325</v>
      </c>
      <c r="Z586" s="1" t="s">
        <v>1374</v>
      </c>
      <c r="AA586" s="1" t="s">
        <v>83</v>
      </c>
      <c r="AB586" s="1" t="s">
        <v>1356</v>
      </c>
      <c r="AC586" s="1" t="s">
        <v>51</v>
      </c>
      <c r="AD586" s="1" t="s">
        <v>1374</v>
      </c>
      <c r="AE586" s="1" t="s">
        <v>37</v>
      </c>
      <c r="AF586">
        <f t="shared" si="38"/>
        <v>2023</v>
      </c>
      <c r="AG586" t="str">
        <f t="shared" si="39"/>
        <v>ene</v>
      </c>
      <c r="AH586" t="str">
        <f>+VLOOKUP(N586,'[1]2. Ingreso de incapacidades'!$C$5:$O$6997,13,FALSE)</f>
        <v>SANITAS E.P.S</v>
      </c>
      <c r="AI586" t="s">
        <v>2193</v>
      </c>
    </row>
    <row r="587" spans="1:35" hidden="1" x14ac:dyDescent="0.25">
      <c r="A587" s="1" t="s">
        <v>33</v>
      </c>
      <c r="B587" s="1" t="s">
        <v>34</v>
      </c>
      <c r="C587" s="2">
        <v>44957</v>
      </c>
      <c r="D587" s="42" t="str">
        <f t="shared" si="36"/>
        <v>2023</v>
      </c>
      <c r="E587" s="1" t="s">
        <v>73</v>
      </c>
      <c r="F587" s="1" t="s">
        <v>74</v>
      </c>
      <c r="G587" s="1" t="s">
        <v>37</v>
      </c>
      <c r="H587" s="1" t="s">
        <v>1373</v>
      </c>
      <c r="I587" s="1" t="s">
        <v>76</v>
      </c>
      <c r="J587" s="3">
        <v>38667</v>
      </c>
      <c r="K587" s="3">
        <v>0</v>
      </c>
      <c r="L587" s="3">
        <f t="shared" si="37"/>
        <v>38667</v>
      </c>
      <c r="M587" s="1" t="s">
        <v>40</v>
      </c>
      <c r="N587" s="88">
        <v>7921969</v>
      </c>
      <c r="O587" s="1" t="s">
        <v>578</v>
      </c>
      <c r="P587" s="1" t="s">
        <v>79</v>
      </c>
      <c r="Q587" s="1" t="s">
        <v>80</v>
      </c>
      <c r="R587" s="1" t="s">
        <v>43</v>
      </c>
      <c r="S587" s="1" t="s">
        <v>43</v>
      </c>
      <c r="T587" s="3">
        <v>0</v>
      </c>
      <c r="U587" s="1" t="s">
        <v>44</v>
      </c>
      <c r="V587" s="1" t="s">
        <v>45</v>
      </c>
      <c r="W587" s="1" t="s">
        <v>1373</v>
      </c>
      <c r="X587" s="1" t="s">
        <v>46</v>
      </c>
      <c r="Y587" s="1" t="s">
        <v>1325</v>
      </c>
      <c r="Z587" s="1" t="s">
        <v>1374</v>
      </c>
      <c r="AA587" s="1" t="s">
        <v>83</v>
      </c>
      <c r="AB587" s="1" t="s">
        <v>1356</v>
      </c>
      <c r="AC587" s="1" t="s">
        <v>51</v>
      </c>
      <c r="AD587" s="1" t="s">
        <v>1374</v>
      </c>
      <c r="AE587" s="1" t="s">
        <v>37</v>
      </c>
      <c r="AF587">
        <f t="shared" si="38"/>
        <v>2023</v>
      </c>
      <c r="AG587" t="str">
        <f t="shared" si="39"/>
        <v>ene</v>
      </c>
      <c r="AH587" t="str">
        <f>+VLOOKUP(N587,'[1]2. Ingreso de incapacidades'!$C$5:$O$6997,13,FALSE)</f>
        <v>SALUD TOTAL E.P.S.</v>
      </c>
      <c r="AI587" t="s">
        <v>2192</v>
      </c>
    </row>
    <row r="588" spans="1:35" hidden="1" x14ac:dyDescent="0.25">
      <c r="A588" s="1" t="s">
        <v>33</v>
      </c>
      <c r="B588" s="1" t="s">
        <v>34</v>
      </c>
      <c r="C588" s="2">
        <v>44957</v>
      </c>
      <c r="D588" s="42" t="str">
        <f t="shared" si="36"/>
        <v>2023</v>
      </c>
      <c r="E588" s="1" t="s">
        <v>73</v>
      </c>
      <c r="F588" s="1" t="s">
        <v>74</v>
      </c>
      <c r="G588" s="1" t="s">
        <v>37</v>
      </c>
      <c r="H588" s="1" t="s">
        <v>1373</v>
      </c>
      <c r="I588" s="1" t="s">
        <v>76</v>
      </c>
      <c r="J588" s="3">
        <v>386667</v>
      </c>
      <c r="K588" s="3">
        <v>0</v>
      </c>
      <c r="L588" s="3">
        <f t="shared" si="37"/>
        <v>386667</v>
      </c>
      <c r="M588" s="1" t="s">
        <v>40</v>
      </c>
      <c r="N588" s="88">
        <v>1047476501</v>
      </c>
      <c r="O588" s="1" t="s">
        <v>670</v>
      </c>
      <c r="P588" s="1" t="s">
        <v>79</v>
      </c>
      <c r="Q588" s="1" t="s">
        <v>80</v>
      </c>
      <c r="R588" s="1" t="s">
        <v>43</v>
      </c>
      <c r="S588" s="1" t="s">
        <v>43</v>
      </c>
      <c r="T588" s="3">
        <v>0</v>
      </c>
      <c r="U588" s="1" t="s">
        <v>44</v>
      </c>
      <c r="V588" s="1" t="s">
        <v>45</v>
      </c>
      <c r="W588" s="1" t="s">
        <v>1373</v>
      </c>
      <c r="X588" s="1" t="s">
        <v>46</v>
      </c>
      <c r="Y588" s="1" t="s">
        <v>1325</v>
      </c>
      <c r="Z588" s="1" t="s">
        <v>1374</v>
      </c>
      <c r="AA588" s="1" t="s">
        <v>83</v>
      </c>
      <c r="AB588" s="1" t="s">
        <v>1356</v>
      </c>
      <c r="AC588" s="1" t="s">
        <v>51</v>
      </c>
      <c r="AD588" s="1" t="s">
        <v>1374</v>
      </c>
      <c r="AE588" s="1" t="s">
        <v>37</v>
      </c>
      <c r="AF588">
        <f t="shared" si="38"/>
        <v>2023</v>
      </c>
      <c r="AG588" t="str">
        <f t="shared" si="39"/>
        <v>ene</v>
      </c>
      <c r="AH588" t="str">
        <f>+VLOOKUP(N588,'[1]2. Ingreso de incapacidades'!$C$5:$O$6997,13,FALSE)</f>
        <v>EPS MUTUAL SER</v>
      </c>
      <c r="AI588" t="s">
        <v>2195</v>
      </c>
    </row>
    <row r="589" spans="1:35" hidden="1" x14ac:dyDescent="0.25">
      <c r="A589" s="1" t="s">
        <v>33</v>
      </c>
      <c r="B589" s="1" t="s">
        <v>34</v>
      </c>
      <c r="C589" s="2">
        <v>44957</v>
      </c>
      <c r="D589" s="42" t="str">
        <f t="shared" si="36"/>
        <v>2023</v>
      </c>
      <c r="E589" s="1" t="s">
        <v>73</v>
      </c>
      <c r="F589" s="1" t="s">
        <v>74</v>
      </c>
      <c r="G589" s="1" t="s">
        <v>37</v>
      </c>
      <c r="H589" s="1" t="s">
        <v>1373</v>
      </c>
      <c r="I589" s="1" t="s">
        <v>76</v>
      </c>
      <c r="J589" s="3">
        <v>38667</v>
      </c>
      <c r="K589" s="3">
        <v>0</v>
      </c>
      <c r="L589" s="3">
        <f t="shared" si="37"/>
        <v>38667</v>
      </c>
      <c r="M589" s="1" t="s">
        <v>40</v>
      </c>
      <c r="N589" s="88">
        <v>73231254</v>
      </c>
      <c r="O589" s="1" t="s">
        <v>826</v>
      </c>
      <c r="P589" s="1" t="s">
        <v>79</v>
      </c>
      <c r="Q589" s="1" t="s">
        <v>80</v>
      </c>
      <c r="R589" s="1" t="s">
        <v>43</v>
      </c>
      <c r="S589" s="1" t="s">
        <v>43</v>
      </c>
      <c r="T589" s="3">
        <v>0</v>
      </c>
      <c r="U589" s="1" t="s">
        <v>44</v>
      </c>
      <c r="V589" s="1" t="s">
        <v>45</v>
      </c>
      <c r="W589" s="1" t="s">
        <v>1373</v>
      </c>
      <c r="X589" s="1" t="s">
        <v>46</v>
      </c>
      <c r="Y589" s="1" t="s">
        <v>1325</v>
      </c>
      <c r="Z589" s="1" t="s">
        <v>1374</v>
      </c>
      <c r="AA589" s="1" t="s">
        <v>83</v>
      </c>
      <c r="AB589" s="1" t="s">
        <v>1356</v>
      </c>
      <c r="AC589" s="1" t="s">
        <v>51</v>
      </c>
      <c r="AD589" s="1" t="s">
        <v>1374</v>
      </c>
      <c r="AE589" s="1" t="s">
        <v>37</v>
      </c>
      <c r="AF589">
        <f t="shared" si="38"/>
        <v>2023</v>
      </c>
      <c r="AG589" t="str">
        <f t="shared" si="39"/>
        <v>ene</v>
      </c>
      <c r="AH589" t="str">
        <f>+VLOOKUP(N589,'[1]2. Ingreso de incapacidades'!$C$5:$O$6997,13,FALSE)</f>
        <v>EPS MUTUAL SER</v>
      </c>
      <c r="AI589" t="s">
        <v>2195</v>
      </c>
    </row>
    <row r="590" spans="1:35" hidden="1" x14ac:dyDescent="0.25">
      <c r="A590" s="1" t="s">
        <v>33</v>
      </c>
      <c r="B590" s="1" t="s">
        <v>34</v>
      </c>
      <c r="C590" s="2">
        <v>44957</v>
      </c>
      <c r="D590" s="42" t="str">
        <f t="shared" si="36"/>
        <v>2023</v>
      </c>
      <c r="E590" s="1" t="s">
        <v>73</v>
      </c>
      <c r="F590" s="1" t="s">
        <v>74</v>
      </c>
      <c r="G590" s="1" t="s">
        <v>37</v>
      </c>
      <c r="H590" s="1" t="s">
        <v>1373</v>
      </c>
      <c r="I590" s="1" t="s">
        <v>76</v>
      </c>
      <c r="J590" s="3">
        <v>38667</v>
      </c>
      <c r="K590" s="3">
        <v>0</v>
      </c>
      <c r="L590" s="3">
        <f t="shared" si="37"/>
        <v>38667</v>
      </c>
      <c r="M590" s="1" t="s">
        <v>40</v>
      </c>
      <c r="N590" s="88">
        <v>7961072</v>
      </c>
      <c r="O590" s="1" t="s">
        <v>850</v>
      </c>
      <c r="P590" s="1" t="s">
        <v>79</v>
      </c>
      <c r="Q590" s="1" t="s">
        <v>80</v>
      </c>
      <c r="R590" s="1" t="s">
        <v>43</v>
      </c>
      <c r="S590" s="1" t="s">
        <v>43</v>
      </c>
      <c r="T590" s="3">
        <v>0</v>
      </c>
      <c r="U590" s="1" t="s">
        <v>44</v>
      </c>
      <c r="V590" s="1" t="s">
        <v>45</v>
      </c>
      <c r="W590" s="1" t="s">
        <v>1373</v>
      </c>
      <c r="X590" s="1" t="s">
        <v>46</v>
      </c>
      <c r="Y590" s="1" t="s">
        <v>1325</v>
      </c>
      <c r="Z590" s="1" t="s">
        <v>1374</v>
      </c>
      <c r="AA590" s="1" t="s">
        <v>83</v>
      </c>
      <c r="AB590" s="1" t="s">
        <v>1356</v>
      </c>
      <c r="AC590" s="1" t="s">
        <v>51</v>
      </c>
      <c r="AD590" s="1" t="s">
        <v>1374</v>
      </c>
      <c r="AE590" s="1" t="s">
        <v>37</v>
      </c>
      <c r="AF590">
        <f t="shared" si="38"/>
        <v>2023</v>
      </c>
      <c r="AG590" t="str">
        <f t="shared" si="39"/>
        <v>ene</v>
      </c>
      <c r="AH590" t="str">
        <f>+VLOOKUP(N590,'[1]2. Ingreso de incapacidades'!$C$5:$O$6997,13,FALSE)</f>
        <v>EPS MUTUAL SER</v>
      </c>
      <c r="AI590" t="s">
        <v>2195</v>
      </c>
    </row>
    <row r="591" spans="1:35" hidden="1" x14ac:dyDescent="0.25">
      <c r="A591" s="1" t="s">
        <v>33</v>
      </c>
      <c r="B591" s="1" t="s">
        <v>34</v>
      </c>
      <c r="C591" s="2">
        <v>44957</v>
      </c>
      <c r="D591" s="42" t="str">
        <f t="shared" si="36"/>
        <v>2023</v>
      </c>
      <c r="E591" s="1" t="s">
        <v>73</v>
      </c>
      <c r="F591" s="1" t="s">
        <v>74</v>
      </c>
      <c r="G591" s="1" t="s">
        <v>37</v>
      </c>
      <c r="H591" s="1" t="s">
        <v>1373</v>
      </c>
      <c r="I591" s="1" t="s">
        <v>76</v>
      </c>
      <c r="J591" s="3">
        <v>38667</v>
      </c>
      <c r="K591" s="3">
        <v>0</v>
      </c>
      <c r="L591" s="3">
        <f t="shared" si="37"/>
        <v>38667</v>
      </c>
      <c r="M591" s="1" t="s">
        <v>40</v>
      </c>
      <c r="N591" s="88">
        <v>30873721</v>
      </c>
      <c r="O591" s="1" t="s">
        <v>126</v>
      </c>
      <c r="P591" s="1" t="s">
        <v>79</v>
      </c>
      <c r="Q591" s="1" t="s">
        <v>80</v>
      </c>
      <c r="R591" s="1" t="s">
        <v>43</v>
      </c>
      <c r="S591" s="1" t="s">
        <v>43</v>
      </c>
      <c r="T591" s="3">
        <v>0</v>
      </c>
      <c r="U591" s="1" t="s">
        <v>44</v>
      </c>
      <c r="V591" s="1" t="s">
        <v>45</v>
      </c>
      <c r="W591" s="1" t="s">
        <v>1373</v>
      </c>
      <c r="X591" s="1" t="s">
        <v>46</v>
      </c>
      <c r="Y591" s="1" t="s">
        <v>1325</v>
      </c>
      <c r="Z591" s="1" t="s">
        <v>1374</v>
      </c>
      <c r="AA591" s="1" t="s">
        <v>83</v>
      </c>
      <c r="AB591" s="1" t="s">
        <v>1356</v>
      </c>
      <c r="AC591" s="1" t="s">
        <v>51</v>
      </c>
      <c r="AD591" s="1" t="s">
        <v>1374</v>
      </c>
      <c r="AE591" s="1" t="s">
        <v>37</v>
      </c>
      <c r="AF591">
        <f t="shared" si="38"/>
        <v>2023</v>
      </c>
      <c r="AG591" t="str">
        <f t="shared" si="39"/>
        <v>ene</v>
      </c>
      <c r="AH591" t="str">
        <f>+VLOOKUP(N591,'[1]2. Ingreso de incapacidades'!$C$5:$O$6997,13,FALSE)</f>
        <v>FAMISANAR E.P.S</v>
      </c>
      <c r="AI591" t="s">
        <v>2196</v>
      </c>
    </row>
    <row r="592" spans="1:35" hidden="1" x14ac:dyDescent="0.25">
      <c r="A592" s="1" t="s">
        <v>33</v>
      </c>
      <c r="B592" s="1" t="s">
        <v>34</v>
      </c>
      <c r="C592" s="2">
        <v>44957</v>
      </c>
      <c r="D592" s="42" t="str">
        <f t="shared" si="36"/>
        <v>2023</v>
      </c>
      <c r="E592" s="1" t="s">
        <v>73</v>
      </c>
      <c r="F592" s="1" t="s">
        <v>74</v>
      </c>
      <c r="G592" s="1" t="s">
        <v>37</v>
      </c>
      <c r="H592" s="1" t="s">
        <v>1373</v>
      </c>
      <c r="I592" s="1" t="s">
        <v>76</v>
      </c>
      <c r="J592" s="3">
        <v>38667</v>
      </c>
      <c r="K592" s="3">
        <v>0</v>
      </c>
      <c r="L592" s="3">
        <f t="shared" si="37"/>
        <v>38667</v>
      </c>
      <c r="M592" s="1" t="s">
        <v>40</v>
      </c>
      <c r="N592" s="88">
        <v>73127908</v>
      </c>
      <c r="O592" s="1" t="s">
        <v>780</v>
      </c>
      <c r="P592" s="1" t="s">
        <v>79</v>
      </c>
      <c r="Q592" s="1" t="s">
        <v>80</v>
      </c>
      <c r="R592" s="1" t="s">
        <v>43</v>
      </c>
      <c r="S592" s="1" t="s">
        <v>43</v>
      </c>
      <c r="T592" s="3">
        <v>0</v>
      </c>
      <c r="U592" s="1" t="s">
        <v>44</v>
      </c>
      <c r="V592" s="1" t="s">
        <v>45</v>
      </c>
      <c r="W592" s="1" t="s">
        <v>1373</v>
      </c>
      <c r="X592" s="1" t="s">
        <v>46</v>
      </c>
      <c r="Y592" s="1" t="s">
        <v>1325</v>
      </c>
      <c r="Z592" s="1" t="s">
        <v>1374</v>
      </c>
      <c r="AA592" s="1" t="s">
        <v>83</v>
      </c>
      <c r="AB592" s="1" t="s">
        <v>1356</v>
      </c>
      <c r="AC592" s="1" t="s">
        <v>51</v>
      </c>
      <c r="AD592" s="1" t="s">
        <v>1374</v>
      </c>
      <c r="AE592" s="1" t="s">
        <v>37</v>
      </c>
      <c r="AF592">
        <f t="shared" si="38"/>
        <v>2023</v>
      </c>
      <c r="AG592" t="str">
        <f t="shared" si="39"/>
        <v>ene</v>
      </c>
      <c r="AH592" t="str">
        <f>+VLOOKUP(N592,'[1]2. Ingreso de incapacidades'!$C$5:$O$6997,13,FALSE)</f>
        <v>NUEVA E.P.S</v>
      </c>
      <c r="AI592" t="s">
        <v>2199</v>
      </c>
    </row>
    <row r="593" spans="1:35" hidden="1" x14ac:dyDescent="0.25">
      <c r="A593" s="1" t="s">
        <v>33</v>
      </c>
      <c r="B593" s="1" t="s">
        <v>34</v>
      </c>
      <c r="C593" s="2">
        <v>44957</v>
      </c>
      <c r="D593" s="42" t="str">
        <f t="shared" si="36"/>
        <v>2023</v>
      </c>
      <c r="E593" s="1" t="s">
        <v>73</v>
      </c>
      <c r="F593" s="1" t="s">
        <v>74</v>
      </c>
      <c r="G593" s="1" t="s">
        <v>37</v>
      </c>
      <c r="H593" s="1" t="s">
        <v>1373</v>
      </c>
      <c r="I593" s="1" t="s">
        <v>76</v>
      </c>
      <c r="J593" s="3">
        <v>580000</v>
      </c>
      <c r="K593" s="3">
        <v>0</v>
      </c>
      <c r="L593" s="3">
        <f t="shared" si="37"/>
        <v>580000</v>
      </c>
      <c r="M593" s="1" t="s">
        <v>40</v>
      </c>
      <c r="N593" s="88">
        <v>9099334</v>
      </c>
      <c r="O593" s="1" t="s">
        <v>602</v>
      </c>
      <c r="P593" s="1" t="s">
        <v>79</v>
      </c>
      <c r="Q593" s="1" t="s">
        <v>80</v>
      </c>
      <c r="R593" s="1" t="s">
        <v>43</v>
      </c>
      <c r="S593" s="1" t="s">
        <v>43</v>
      </c>
      <c r="T593" s="3">
        <v>0</v>
      </c>
      <c r="U593" s="1" t="s">
        <v>44</v>
      </c>
      <c r="V593" s="1" t="s">
        <v>45</v>
      </c>
      <c r="W593" s="1" t="s">
        <v>1373</v>
      </c>
      <c r="X593" s="1" t="s">
        <v>46</v>
      </c>
      <c r="Y593" s="1" t="s">
        <v>1325</v>
      </c>
      <c r="Z593" s="1" t="s">
        <v>1374</v>
      </c>
      <c r="AA593" s="1" t="s">
        <v>83</v>
      </c>
      <c r="AB593" s="1" t="s">
        <v>1356</v>
      </c>
      <c r="AC593" s="1" t="s">
        <v>51</v>
      </c>
      <c r="AD593" s="1" t="s">
        <v>1374</v>
      </c>
      <c r="AE593" s="1" t="s">
        <v>37</v>
      </c>
      <c r="AF593">
        <f t="shared" si="38"/>
        <v>2023</v>
      </c>
      <c r="AG593" t="str">
        <f t="shared" si="39"/>
        <v>ene</v>
      </c>
      <c r="AH593" t="str">
        <f>+VLOOKUP(N593,'[1]2. Ingreso de incapacidades'!$C$5:$O$6997,13,FALSE)</f>
        <v>NUEVA E.P.S</v>
      </c>
      <c r="AI593" t="s">
        <v>2199</v>
      </c>
    </row>
    <row r="594" spans="1:35" hidden="1" x14ac:dyDescent="0.25">
      <c r="A594" s="1" t="s">
        <v>33</v>
      </c>
      <c r="B594" s="1" t="s">
        <v>34</v>
      </c>
      <c r="C594" s="2">
        <v>44957</v>
      </c>
      <c r="D594" s="42" t="str">
        <f t="shared" si="36"/>
        <v>2023</v>
      </c>
      <c r="E594" s="1" t="s">
        <v>73</v>
      </c>
      <c r="F594" s="1" t="s">
        <v>74</v>
      </c>
      <c r="G594" s="1" t="s">
        <v>37</v>
      </c>
      <c r="H594" s="1" t="s">
        <v>1373</v>
      </c>
      <c r="I594" s="1" t="s">
        <v>76</v>
      </c>
      <c r="J594" s="3">
        <v>38667</v>
      </c>
      <c r="K594" s="3">
        <v>0</v>
      </c>
      <c r="L594" s="3">
        <f t="shared" si="37"/>
        <v>38667</v>
      </c>
      <c r="M594" s="1" t="s">
        <v>40</v>
      </c>
      <c r="N594" s="88">
        <v>1049929370</v>
      </c>
      <c r="O594" s="1" t="s">
        <v>1377</v>
      </c>
      <c r="P594" s="1" t="s">
        <v>79</v>
      </c>
      <c r="Q594" s="1" t="s">
        <v>80</v>
      </c>
      <c r="R594" s="1" t="s">
        <v>43</v>
      </c>
      <c r="S594" s="1" t="s">
        <v>43</v>
      </c>
      <c r="T594" s="3">
        <v>0</v>
      </c>
      <c r="U594" s="1" t="s">
        <v>44</v>
      </c>
      <c r="V594" s="1" t="s">
        <v>45</v>
      </c>
      <c r="W594" s="1" t="s">
        <v>1373</v>
      </c>
      <c r="X594" s="1" t="s">
        <v>46</v>
      </c>
      <c r="Y594" s="1" t="s">
        <v>1325</v>
      </c>
      <c r="Z594" s="1" t="s">
        <v>1374</v>
      </c>
      <c r="AA594" s="1" t="s">
        <v>83</v>
      </c>
      <c r="AB594" s="1" t="s">
        <v>1356</v>
      </c>
      <c r="AC594" s="1" t="s">
        <v>51</v>
      </c>
      <c r="AD594" s="1" t="s">
        <v>1374</v>
      </c>
      <c r="AE594" s="1" t="s">
        <v>37</v>
      </c>
      <c r="AF594">
        <f t="shared" si="38"/>
        <v>2023</v>
      </c>
      <c r="AG594" t="str">
        <f t="shared" si="39"/>
        <v>ene</v>
      </c>
      <c r="AH594" t="str">
        <f>+VLOOKUP(N594,'[1]2. Ingreso de incapacidades'!$C$5:$O$6997,13,FALSE)</f>
        <v>SURA E.P.S.</v>
      </c>
      <c r="AI594" t="s">
        <v>2197</v>
      </c>
    </row>
    <row r="595" spans="1:35" hidden="1" x14ac:dyDescent="0.25">
      <c r="A595" s="1" t="s">
        <v>33</v>
      </c>
      <c r="B595" s="1" t="s">
        <v>34</v>
      </c>
      <c r="C595" s="2">
        <v>44957</v>
      </c>
      <c r="D595" s="42" t="str">
        <f t="shared" si="36"/>
        <v>2023</v>
      </c>
      <c r="E595" s="1" t="s">
        <v>73</v>
      </c>
      <c r="F595" s="1" t="s">
        <v>74</v>
      </c>
      <c r="G595" s="1" t="s">
        <v>37</v>
      </c>
      <c r="H595" s="1" t="s">
        <v>1373</v>
      </c>
      <c r="I595" s="1" t="s">
        <v>76</v>
      </c>
      <c r="J595" s="3">
        <v>77334</v>
      </c>
      <c r="K595" s="3">
        <v>0</v>
      </c>
      <c r="L595" s="3">
        <f t="shared" si="37"/>
        <v>77334</v>
      </c>
      <c r="M595" s="1" t="s">
        <v>40</v>
      </c>
      <c r="N595" s="88">
        <v>1030619889</v>
      </c>
      <c r="O595" s="1" t="s">
        <v>635</v>
      </c>
      <c r="P595" s="1" t="s">
        <v>79</v>
      </c>
      <c r="Q595" s="1" t="s">
        <v>80</v>
      </c>
      <c r="R595" s="1" t="s">
        <v>43</v>
      </c>
      <c r="S595" s="1" t="s">
        <v>43</v>
      </c>
      <c r="T595" s="3">
        <v>0</v>
      </c>
      <c r="U595" s="1" t="s">
        <v>44</v>
      </c>
      <c r="V595" s="1" t="s">
        <v>45</v>
      </c>
      <c r="W595" s="1" t="s">
        <v>1373</v>
      </c>
      <c r="X595" s="1" t="s">
        <v>46</v>
      </c>
      <c r="Y595" s="1" t="s">
        <v>1325</v>
      </c>
      <c r="Z595" s="1" t="s">
        <v>1374</v>
      </c>
      <c r="AA595" s="1" t="s">
        <v>83</v>
      </c>
      <c r="AB595" s="1" t="s">
        <v>1356</v>
      </c>
      <c r="AC595" s="1" t="s">
        <v>51</v>
      </c>
      <c r="AD595" s="1" t="s">
        <v>1374</v>
      </c>
      <c r="AE595" s="1" t="s">
        <v>37</v>
      </c>
      <c r="AF595">
        <f t="shared" si="38"/>
        <v>2023</v>
      </c>
      <c r="AG595" t="str">
        <f t="shared" si="39"/>
        <v>ene</v>
      </c>
      <c r="AH595" t="str">
        <f>+VLOOKUP(N595,'[1]2. Ingreso de incapacidades'!$C$5:$O$6997,13,FALSE)</f>
        <v>FAMISANAR E.P.S</v>
      </c>
      <c r="AI595" t="s">
        <v>2196</v>
      </c>
    </row>
    <row r="596" spans="1:35" hidden="1" x14ac:dyDescent="0.25">
      <c r="A596" s="1" t="s">
        <v>33</v>
      </c>
      <c r="B596" s="1" t="s">
        <v>34</v>
      </c>
      <c r="C596" s="2">
        <v>44957</v>
      </c>
      <c r="D596" s="42" t="str">
        <f t="shared" si="36"/>
        <v>2023</v>
      </c>
      <c r="E596" s="1" t="s">
        <v>73</v>
      </c>
      <c r="F596" s="1" t="s">
        <v>74</v>
      </c>
      <c r="G596" s="1" t="s">
        <v>37</v>
      </c>
      <c r="H596" s="1" t="s">
        <v>1373</v>
      </c>
      <c r="I596" s="1" t="s">
        <v>76</v>
      </c>
      <c r="J596" s="3">
        <v>309334</v>
      </c>
      <c r="K596" s="3">
        <v>0</v>
      </c>
      <c r="L596" s="3">
        <f t="shared" si="37"/>
        <v>309334</v>
      </c>
      <c r="M596" s="1" t="s">
        <v>40</v>
      </c>
      <c r="N596" s="88">
        <v>10776145</v>
      </c>
      <c r="O596" s="1" t="s">
        <v>717</v>
      </c>
      <c r="P596" s="1" t="s">
        <v>89</v>
      </c>
      <c r="Q596" s="1" t="s">
        <v>90</v>
      </c>
      <c r="R596" s="1" t="s">
        <v>43</v>
      </c>
      <c r="S596" s="1" t="s">
        <v>43</v>
      </c>
      <c r="T596" s="3">
        <v>0</v>
      </c>
      <c r="U596" s="1" t="s">
        <v>44</v>
      </c>
      <c r="V596" s="1" t="s">
        <v>45</v>
      </c>
      <c r="W596" s="1" t="s">
        <v>1373</v>
      </c>
      <c r="X596" s="1" t="s">
        <v>46</v>
      </c>
      <c r="Y596" s="1" t="s">
        <v>1325</v>
      </c>
      <c r="Z596" s="1" t="s">
        <v>1374</v>
      </c>
      <c r="AA596" s="1" t="s">
        <v>83</v>
      </c>
      <c r="AB596" s="1" t="s">
        <v>1356</v>
      </c>
      <c r="AC596" s="1" t="s">
        <v>51</v>
      </c>
      <c r="AD596" s="1" t="s">
        <v>1374</v>
      </c>
      <c r="AE596" s="1" t="s">
        <v>37</v>
      </c>
      <c r="AF596">
        <f t="shared" si="38"/>
        <v>2023</v>
      </c>
      <c r="AG596" t="str">
        <f t="shared" si="39"/>
        <v>ene</v>
      </c>
      <c r="AH596" t="str">
        <f>+VLOOKUP(N596,'[1]2. Ingreso de incapacidades'!$C$5:$O$6997,13,FALSE)</f>
        <v>NUEVA E.P.S</v>
      </c>
      <c r="AI596" t="s">
        <v>2199</v>
      </c>
    </row>
    <row r="597" spans="1:35" hidden="1" x14ac:dyDescent="0.25">
      <c r="A597" s="1" t="s">
        <v>33</v>
      </c>
      <c r="B597" s="1" t="s">
        <v>34</v>
      </c>
      <c r="C597" s="2">
        <v>44957</v>
      </c>
      <c r="D597" s="42" t="str">
        <f t="shared" si="36"/>
        <v>2023</v>
      </c>
      <c r="E597" s="1" t="s">
        <v>73</v>
      </c>
      <c r="F597" s="1" t="s">
        <v>74</v>
      </c>
      <c r="G597" s="1" t="s">
        <v>37</v>
      </c>
      <c r="H597" s="1" t="s">
        <v>1373</v>
      </c>
      <c r="I597" s="1" t="s">
        <v>76</v>
      </c>
      <c r="J597" s="3">
        <v>38667</v>
      </c>
      <c r="K597" s="3">
        <v>0</v>
      </c>
      <c r="L597" s="3">
        <f t="shared" si="37"/>
        <v>38667</v>
      </c>
      <c r="M597" s="1" t="s">
        <v>40</v>
      </c>
      <c r="N597" s="88">
        <v>73136985</v>
      </c>
      <c r="O597" s="1" t="s">
        <v>284</v>
      </c>
      <c r="P597" s="1" t="s">
        <v>79</v>
      </c>
      <c r="Q597" s="1" t="s">
        <v>80</v>
      </c>
      <c r="R597" s="1" t="s">
        <v>43</v>
      </c>
      <c r="S597" s="1" t="s">
        <v>43</v>
      </c>
      <c r="T597" s="3">
        <v>0</v>
      </c>
      <c r="U597" s="1" t="s">
        <v>44</v>
      </c>
      <c r="V597" s="1" t="s">
        <v>45</v>
      </c>
      <c r="W597" s="1" t="s">
        <v>1373</v>
      </c>
      <c r="X597" s="1" t="s">
        <v>46</v>
      </c>
      <c r="Y597" s="1" t="s">
        <v>1325</v>
      </c>
      <c r="Z597" s="1" t="s">
        <v>1374</v>
      </c>
      <c r="AA597" s="1" t="s">
        <v>83</v>
      </c>
      <c r="AB597" s="1" t="s">
        <v>1356</v>
      </c>
      <c r="AC597" s="1" t="s">
        <v>51</v>
      </c>
      <c r="AD597" s="1" t="s">
        <v>1374</v>
      </c>
      <c r="AE597" s="1" t="s">
        <v>37</v>
      </c>
      <c r="AF597">
        <f t="shared" si="38"/>
        <v>2023</v>
      </c>
      <c r="AG597" t="str">
        <f t="shared" si="39"/>
        <v>ene</v>
      </c>
      <c r="AH597" t="str">
        <f>+VLOOKUP(N597,'[1]2. Ingreso de incapacidades'!$C$5:$O$6997,13,FALSE)</f>
        <v>SALUD TOTAL E.P.S.</v>
      </c>
      <c r="AI597" t="s">
        <v>2192</v>
      </c>
    </row>
    <row r="598" spans="1:35" hidden="1" x14ac:dyDescent="0.25">
      <c r="A598" s="1" t="s">
        <v>33</v>
      </c>
      <c r="B598" s="1" t="s">
        <v>34</v>
      </c>
      <c r="C598" s="2">
        <v>44957</v>
      </c>
      <c r="D598" s="42" t="str">
        <f t="shared" si="36"/>
        <v>2023</v>
      </c>
      <c r="E598" s="1" t="s">
        <v>73</v>
      </c>
      <c r="F598" s="1" t="s">
        <v>74</v>
      </c>
      <c r="G598" s="1" t="s">
        <v>37</v>
      </c>
      <c r="H598" s="1" t="s">
        <v>1373</v>
      </c>
      <c r="I598" s="1" t="s">
        <v>76</v>
      </c>
      <c r="J598" s="3">
        <v>38667</v>
      </c>
      <c r="K598" s="3">
        <v>0</v>
      </c>
      <c r="L598" s="3">
        <f t="shared" si="37"/>
        <v>38667</v>
      </c>
      <c r="M598" s="1" t="s">
        <v>40</v>
      </c>
      <c r="N598" s="88">
        <v>73143059</v>
      </c>
      <c r="O598" s="1" t="s">
        <v>409</v>
      </c>
      <c r="P598" s="1" t="s">
        <v>79</v>
      </c>
      <c r="Q598" s="1" t="s">
        <v>80</v>
      </c>
      <c r="R598" s="1" t="s">
        <v>43</v>
      </c>
      <c r="S598" s="1" t="s">
        <v>43</v>
      </c>
      <c r="T598" s="3">
        <v>0</v>
      </c>
      <c r="U598" s="1" t="s">
        <v>44</v>
      </c>
      <c r="V598" s="1" t="s">
        <v>45</v>
      </c>
      <c r="W598" s="1" t="s">
        <v>1373</v>
      </c>
      <c r="X598" s="1" t="s">
        <v>46</v>
      </c>
      <c r="Y598" s="1" t="s">
        <v>1325</v>
      </c>
      <c r="Z598" s="1" t="s">
        <v>1374</v>
      </c>
      <c r="AA598" s="1" t="s">
        <v>83</v>
      </c>
      <c r="AB598" s="1" t="s">
        <v>1356</v>
      </c>
      <c r="AC598" s="1" t="s">
        <v>51</v>
      </c>
      <c r="AD598" s="1" t="s">
        <v>1374</v>
      </c>
      <c r="AE598" s="1" t="s">
        <v>37</v>
      </c>
      <c r="AF598">
        <f t="shared" si="38"/>
        <v>2023</v>
      </c>
      <c r="AG598" t="str">
        <f t="shared" si="39"/>
        <v>ene</v>
      </c>
      <c r="AH598" t="str">
        <f>+VLOOKUP(N598,'[1]2. Ingreso de incapacidades'!$C$5:$O$6997,13,FALSE)</f>
        <v>SURA E.P.S.</v>
      </c>
      <c r="AI598" t="s">
        <v>2197</v>
      </c>
    </row>
    <row r="599" spans="1:35" hidden="1" x14ac:dyDescent="0.25">
      <c r="A599" s="1" t="s">
        <v>33</v>
      </c>
      <c r="B599" s="1" t="s">
        <v>34</v>
      </c>
      <c r="C599" s="2">
        <v>44957</v>
      </c>
      <c r="D599" s="42" t="str">
        <f t="shared" si="36"/>
        <v>2023</v>
      </c>
      <c r="E599" s="1" t="s">
        <v>73</v>
      </c>
      <c r="F599" s="1" t="s">
        <v>74</v>
      </c>
      <c r="G599" s="1" t="s">
        <v>37</v>
      </c>
      <c r="H599" s="1" t="s">
        <v>1373</v>
      </c>
      <c r="I599" s="1" t="s">
        <v>76</v>
      </c>
      <c r="J599" s="3">
        <v>464000</v>
      </c>
      <c r="K599" s="3">
        <v>0</v>
      </c>
      <c r="L599" s="3">
        <f t="shared" si="37"/>
        <v>464000</v>
      </c>
      <c r="M599" s="1" t="s">
        <v>40</v>
      </c>
      <c r="N599" s="88">
        <v>73106822</v>
      </c>
      <c r="O599" s="1" t="s">
        <v>465</v>
      </c>
      <c r="P599" s="1" t="s">
        <v>79</v>
      </c>
      <c r="Q599" s="1" t="s">
        <v>80</v>
      </c>
      <c r="R599" s="1" t="s">
        <v>43</v>
      </c>
      <c r="S599" s="1" t="s">
        <v>43</v>
      </c>
      <c r="T599" s="3">
        <v>0</v>
      </c>
      <c r="U599" s="1" t="s">
        <v>44</v>
      </c>
      <c r="V599" s="1" t="s">
        <v>45</v>
      </c>
      <c r="W599" s="1" t="s">
        <v>1373</v>
      </c>
      <c r="X599" s="1" t="s">
        <v>46</v>
      </c>
      <c r="Y599" s="1" t="s">
        <v>1325</v>
      </c>
      <c r="Z599" s="1" t="s">
        <v>1374</v>
      </c>
      <c r="AA599" s="1" t="s">
        <v>83</v>
      </c>
      <c r="AB599" s="1" t="s">
        <v>1356</v>
      </c>
      <c r="AC599" s="1" t="s">
        <v>51</v>
      </c>
      <c r="AD599" s="1" t="s">
        <v>1374</v>
      </c>
      <c r="AE599" s="1" t="s">
        <v>37</v>
      </c>
      <c r="AF599">
        <f t="shared" si="38"/>
        <v>2023</v>
      </c>
      <c r="AG599" t="str">
        <f t="shared" si="39"/>
        <v>ene</v>
      </c>
      <c r="AH599" t="str">
        <f>+VLOOKUP(N599,'[1]2. Ingreso de incapacidades'!$C$5:$O$6997,13,FALSE)</f>
        <v>SALUD TOTAL E.P.S.</v>
      </c>
      <c r="AI599" t="s">
        <v>2192</v>
      </c>
    </row>
    <row r="600" spans="1:35" hidden="1" x14ac:dyDescent="0.25">
      <c r="A600" s="1" t="s">
        <v>33</v>
      </c>
      <c r="B600" s="1" t="s">
        <v>34</v>
      </c>
      <c r="C600" s="2">
        <v>44957</v>
      </c>
      <c r="D600" s="42" t="str">
        <f t="shared" si="36"/>
        <v>2023</v>
      </c>
      <c r="E600" s="1" t="s">
        <v>73</v>
      </c>
      <c r="F600" s="1" t="s">
        <v>74</v>
      </c>
      <c r="G600" s="1" t="s">
        <v>37</v>
      </c>
      <c r="H600" s="1" t="s">
        <v>1373</v>
      </c>
      <c r="I600" s="1" t="s">
        <v>76</v>
      </c>
      <c r="J600" s="3">
        <v>77334</v>
      </c>
      <c r="K600" s="3">
        <v>0</v>
      </c>
      <c r="L600" s="3">
        <f t="shared" si="37"/>
        <v>77334</v>
      </c>
      <c r="M600" s="1" t="s">
        <v>40</v>
      </c>
      <c r="N600" s="88">
        <v>73108745</v>
      </c>
      <c r="O600" s="1" t="s">
        <v>142</v>
      </c>
      <c r="P600" s="1" t="s">
        <v>79</v>
      </c>
      <c r="Q600" s="1" t="s">
        <v>80</v>
      </c>
      <c r="R600" s="1" t="s">
        <v>43</v>
      </c>
      <c r="S600" s="1" t="s">
        <v>43</v>
      </c>
      <c r="T600" s="3">
        <v>0</v>
      </c>
      <c r="U600" s="1" t="s">
        <v>44</v>
      </c>
      <c r="V600" s="1" t="s">
        <v>45</v>
      </c>
      <c r="W600" s="1" t="s">
        <v>1373</v>
      </c>
      <c r="X600" s="1" t="s">
        <v>46</v>
      </c>
      <c r="Y600" s="1" t="s">
        <v>1325</v>
      </c>
      <c r="Z600" s="1" t="s">
        <v>1374</v>
      </c>
      <c r="AA600" s="1" t="s">
        <v>83</v>
      </c>
      <c r="AB600" s="1" t="s">
        <v>1356</v>
      </c>
      <c r="AC600" s="1" t="s">
        <v>51</v>
      </c>
      <c r="AD600" s="1" t="s">
        <v>1374</v>
      </c>
      <c r="AE600" s="1" t="s">
        <v>37</v>
      </c>
      <c r="AF600">
        <f t="shared" si="38"/>
        <v>2023</v>
      </c>
      <c r="AG600" t="str">
        <f t="shared" si="39"/>
        <v>ene</v>
      </c>
      <c r="AH600" t="str">
        <f>+VLOOKUP(N600,'[1]2. Ingreso de incapacidades'!$C$5:$O$6997,13,FALSE)</f>
        <v>SALUD TOTAL E.P.S.</v>
      </c>
      <c r="AI600" t="s">
        <v>2192</v>
      </c>
    </row>
    <row r="601" spans="1:35" hidden="1" x14ac:dyDescent="0.25">
      <c r="A601" s="1" t="s">
        <v>33</v>
      </c>
      <c r="B601" s="1" t="s">
        <v>34</v>
      </c>
      <c r="C601" s="2">
        <v>44957</v>
      </c>
      <c r="D601" s="42" t="str">
        <f t="shared" si="36"/>
        <v>2023</v>
      </c>
      <c r="E601" s="1" t="s">
        <v>73</v>
      </c>
      <c r="F601" s="1" t="s">
        <v>74</v>
      </c>
      <c r="G601" s="1" t="s">
        <v>37</v>
      </c>
      <c r="H601" s="1" t="s">
        <v>1373</v>
      </c>
      <c r="I601" s="1" t="s">
        <v>76</v>
      </c>
      <c r="J601" s="3">
        <v>154667</v>
      </c>
      <c r="K601" s="3">
        <v>0</v>
      </c>
      <c r="L601" s="3">
        <f t="shared" si="37"/>
        <v>154667</v>
      </c>
      <c r="M601" s="1" t="s">
        <v>40</v>
      </c>
      <c r="N601" s="88">
        <v>9103331</v>
      </c>
      <c r="O601" s="1" t="s">
        <v>169</v>
      </c>
      <c r="P601" s="1" t="s">
        <v>79</v>
      </c>
      <c r="Q601" s="1" t="s">
        <v>80</v>
      </c>
      <c r="R601" s="1" t="s">
        <v>43</v>
      </c>
      <c r="S601" s="1" t="s">
        <v>43</v>
      </c>
      <c r="T601" s="3">
        <v>0</v>
      </c>
      <c r="U601" s="1" t="s">
        <v>44</v>
      </c>
      <c r="V601" s="1" t="s">
        <v>45</v>
      </c>
      <c r="W601" s="1" t="s">
        <v>1373</v>
      </c>
      <c r="X601" s="1" t="s">
        <v>46</v>
      </c>
      <c r="Y601" s="1" t="s">
        <v>1325</v>
      </c>
      <c r="Z601" s="1" t="s">
        <v>1374</v>
      </c>
      <c r="AA601" s="1" t="s">
        <v>83</v>
      </c>
      <c r="AB601" s="1" t="s">
        <v>1356</v>
      </c>
      <c r="AC601" s="1" t="s">
        <v>51</v>
      </c>
      <c r="AD601" s="1" t="s">
        <v>1374</v>
      </c>
      <c r="AE601" s="1" t="s">
        <v>37</v>
      </c>
      <c r="AF601">
        <f t="shared" si="38"/>
        <v>2023</v>
      </c>
      <c r="AG601" t="str">
        <f t="shared" si="39"/>
        <v>ene</v>
      </c>
      <c r="AH601" t="str">
        <f>+VLOOKUP(N601,'[1]2. Ingreso de incapacidades'!$C$5:$O$6997,13,FALSE)</f>
        <v>SALUD TOTAL E.P.S.</v>
      </c>
      <c r="AI601" t="s">
        <v>2192</v>
      </c>
    </row>
    <row r="602" spans="1:35" hidden="1" x14ac:dyDescent="0.25">
      <c r="A602" s="1" t="s">
        <v>33</v>
      </c>
      <c r="B602" s="1" t="s">
        <v>34</v>
      </c>
      <c r="C602" s="2">
        <v>44957</v>
      </c>
      <c r="D602" s="42" t="str">
        <f t="shared" si="36"/>
        <v>2023</v>
      </c>
      <c r="E602" s="1" t="s">
        <v>73</v>
      </c>
      <c r="F602" s="1" t="s">
        <v>74</v>
      </c>
      <c r="G602" s="1" t="s">
        <v>37</v>
      </c>
      <c r="H602" s="1" t="s">
        <v>1373</v>
      </c>
      <c r="I602" s="1" t="s">
        <v>76</v>
      </c>
      <c r="J602" s="3">
        <v>46362</v>
      </c>
      <c r="K602" s="3">
        <v>0</v>
      </c>
      <c r="L602" s="3">
        <f t="shared" si="37"/>
        <v>46362</v>
      </c>
      <c r="M602" s="1" t="s">
        <v>40</v>
      </c>
      <c r="N602" s="88">
        <v>73008014</v>
      </c>
      <c r="O602" s="1" t="s">
        <v>771</v>
      </c>
      <c r="P602" s="1" t="s">
        <v>79</v>
      </c>
      <c r="Q602" s="1" t="s">
        <v>80</v>
      </c>
      <c r="R602" s="1" t="s">
        <v>43</v>
      </c>
      <c r="S602" s="1" t="s">
        <v>43</v>
      </c>
      <c r="T602" s="3">
        <v>0</v>
      </c>
      <c r="U602" s="1" t="s">
        <v>44</v>
      </c>
      <c r="V602" s="1" t="s">
        <v>45</v>
      </c>
      <c r="W602" s="1" t="s">
        <v>1373</v>
      </c>
      <c r="X602" s="1" t="s">
        <v>46</v>
      </c>
      <c r="Y602" s="1" t="s">
        <v>1325</v>
      </c>
      <c r="Z602" s="1" t="s">
        <v>1374</v>
      </c>
      <c r="AA602" s="1" t="s">
        <v>83</v>
      </c>
      <c r="AB602" s="1" t="s">
        <v>1356</v>
      </c>
      <c r="AC602" s="1" t="s">
        <v>51</v>
      </c>
      <c r="AD602" s="1" t="s">
        <v>1374</v>
      </c>
      <c r="AE602" s="1" t="s">
        <v>37</v>
      </c>
      <c r="AF602">
        <f t="shared" si="38"/>
        <v>2023</v>
      </c>
      <c r="AG602" t="str">
        <f t="shared" si="39"/>
        <v>ene</v>
      </c>
      <c r="AH602" t="str">
        <f>+VLOOKUP(N602,'[1]2. Ingreso de incapacidades'!$C$5:$O$6997,13,FALSE)</f>
        <v>SALUD TOTAL E.P.S.</v>
      </c>
      <c r="AI602" t="s">
        <v>2192</v>
      </c>
    </row>
    <row r="603" spans="1:35" hidden="1" x14ac:dyDescent="0.25">
      <c r="A603" s="1" t="s">
        <v>33</v>
      </c>
      <c r="B603" s="1" t="s">
        <v>34</v>
      </c>
      <c r="C603" s="2">
        <v>44957</v>
      </c>
      <c r="D603" s="42" t="str">
        <f t="shared" si="36"/>
        <v>2023</v>
      </c>
      <c r="E603" s="1" t="s">
        <v>73</v>
      </c>
      <c r="F603" s="1" t="s">
        <v>74</v>
      </c>
      <c r="G603" s="1" t="s">
        <v>37</v>
      </c>
      <c r="H603" s="1" t="s">
        <v>1373</v>
      </c>
      <c r="I603" s="1" t="s">
        <v>76</v>
      </c>
      <c r="J603" s="3">
        <v>309334</v>
      </c>
      <c r="K603" s="3">
        <v>0</v>
      </c>
      <c r="L603" s="3">
        <f t="shared" si="37"/>
        <v>309334</v>
      </c>
      <c r="M603" s="1" t="s">
        <v>40</v>
      </c>
      <c r="N603" s="88">
        <v>73103777</v>
      </c>
      <c r="O603" s="1" t="s">
        <v>774</v>
      </c>
      <c r="P603" s="1" t="s">
        <v>79</v>
      </c>
      <c r="Q603" s="1" t="s">
        <v>80</v>
      </c>
      <c r="R603" s="1" t="s">
        <v>43</v>
      </c>
      <c r="S603" s="1" t="s">
        <v>43</v>
      </c>
      <c r="T603" s="3">
        <v>0</v>
      </c>
      <c r="U603" s="1" t="s">
        <v>44</v>
      </c>
      <c r="V603" s="1" t="s">
        <v>45</v>
      </c>
      <c r="W603" s="1" t="s">
        <v>1373</v>
      </c>
      <c r="X603" s="1" t="s">
        <v>46</v>
      </c>
      <c r="Y603" s="1" t="s">
        <v>1325</v>
      </c>
      <c r="Z603" s="1" t="s">
        <v>1374</v>
      </c>
      <c r="AA603" s="1" t="s">
        <v>83</v>
      </c>
      <c r="AB603" s="1" t="s">
        <v>1356</v>
      </c>
      <c r="AC603" s="1" t="s">
        <v>51</v>
      </c>
      <c r="AD603" s="1" t="s">
        <v>1374</v>
      </c>
      <c r="AE603" s="1" t="s">
        <v>37</v>
      </c>
      <c r="AF603">
        <f t="shared" si="38"/>
        <v>2023</v>
      </c>
      <c r="AG603" t="str">
        <f t="shared" si="39"/>
        <v>ene</v>
      </c>
      <c r="AH603" t="str">
        <f>+VLOOKUP(N603,'[1]2. Ingreso de incapacidades'!$C$5:$O$6997,13,FALSE)</f>
        <v>SANITAS E.P.S</v>
      </c>
      <c r="AI603" t="s">
        <v>2193</v>
      </c>
    </row>
    <row r="604" spans="1:35" hidden="1" x14ac:dyDescent="0.25">
      <c r="A604" s="1" t="s">
        <v>33</v>
      </c>
      <c r="B604" s="1" t="s">
        <v>34</v>
      </c>
      <c r="C604" s="2">
        <v>44957</v>
      </c>
      <c r="D604" s="42" t="str">
        <f t="shared" si="36"/>
        <v>2023</v>
      </c>
      <c r="E604" s="1" t="s">
        <v>73</v>
      </c>
      <c r="F604" s="1" t="s">
        <v>74</v>
      </c>
      <c r="G604" s="1" t="s">
        <v>37</v>
      </c>
      <c r="H604" s="1" t="s">
        <v>1373</v>
      </c>
      <c r="I604" s="1" t="s">
        <v>76</v>
      </c>
      <c r="J604" s="3">
        <v>464001</v>
      </c>
      <c r="K604" s="3">
        <v>0</v>
      </c>
      <c r="L604" s="3">
        <f t="shared" si="37"/>
        <v>464001</v>
      </c>
      <c r="M604" s="1" t="s">
        <v>40</v>
      </c>
      <c r="N604" s="88">
        <v>73109356</v>
      </c>
      <c r="O604" s="1" t="s">
        <v>118</v>
      </c>
      <c r="P604" s="1" t="s">
        <v>79</v>
      </c>
      <c r="Q604" s="1" t="s">
        <v>80</v>
      </c>
      <c r="R604" s="1" t="s">
        <v>43</v>
      </c>
      <c r="S604" s="1" t="s">
        <v>43</v>
      </c>
      <c r="T604" s="3">
        <v>0</v>
      </c>
      <c r="U604" s="1" t="s">
        <v>44</v>
      </c>
      <c r="V604" s="1" t="s">
        <v>45</v>
      </c>
      <c r="W604" s="1" t="s">
        <v>1373</v>
      </c>
      <c r="X604" s="1" t="s">
        <v>46</v>
      </c>
      <c r="Y604" s="1" t="s">
        <v>1325</v>
      </c>
      <c r="Z604" s="1" t="s">
        <v>1374</v>
      </c>
      <c r="AA604" s="1" t="s">
        <v>83</v>
      </c>
      <c r="AB604" s="1" t="s">
        <v>1356</v>
      </c>
      <c r="AC604" s="1" t="s">
        <v>51</v>
      </c>
      <c r="AD604" s="1" t="s">
        <v>1374</v>
      </c>
      <c r="AE604" s="1" t="s">
        <v>37</v>
      </c>
      <c r="AF604">
        <f t="shared" si="38"/>
        <v>2023</v>
      </c>
      <c r="AG604" t="str">
        <f t="shared" si="39"/>
        <v>ene</v>
      </c>
      <c r="AH604" t="str">
        <f>+VLOOKUP(N604,'[1]2. Ingreso de incapacidades'!$C$5:$O$6997,13,FALSE)</f>
        <v>SANITAS E.P.S</v>
      </c>
      <c r="AI604" t="s">
        <v>2193</v>
      </c>
    </row>
    <row r="605" spans="1:35" hidden="1" x14ac:dyDescent="0.25">
      <c r="A605" s="1" t="s">
        <v>33</v>
      </c>
      <c r="B605" s="1" t="s">
        <v>34</v>
      </c>
      <c r="C605" s="2">
        <v>44957</v>
      </c>
      <c r="D605" s="42" t="str">
        <f t="shared" si="36"/>
        <v>2023</v>
      </c>
      <c r="E605" s="1" t="s">
        <v>73</v>
      </c>
      <c r="F605" s="1" t="s">
        <v>74</v>
      </c>
      <c r="G605" s="1" t="s">
        <v>37</v>
      </c>
      <c r="H605" s="1" t="s">
        <v>1373</v>
      </c>
      <c r="I605" s="1" t="s">
        <v>76</v>
      </c>
      <c r="J605" s="3">
        <v>116000</v>
      </c>
      <c r="K605" s="3">
        <v>0</v>
      </c>
      <c r="L605" s="3">
        <f t="shared" si="37"/>
        <v>116000</v>
      </c>
      <c r="M605" s="1" t="s">
        <v>40</v>
      </c>
      <c r="N605" s="88">
        <v>73576572</v>
      </c>
      <c r="O605" s="1" t="s">
        <v>134</v>
      </c>
      <c r="P605" s="1" t="s">
        <v>79</v>
      </c>
      <c r="Q605" s="1" t="s">
        <v>80</v>
      </c>
      <c r="R605" s="1" t="s">
        <v>43</v>
      </c>
      <c r="S605" s="1" t="s">
        <v>43</v>
      </c>
      <c r="T605" s="3">
        <v>0</v>
      </c>
      <c r="U605" s="1" t="s">
        <v>44</v>
      </c>
      <c r="V605" s="1" t="s">
        <v>45</v>
      </c>
      <c r="W605" s="1" t="s">
        <v>1373</v>
      </c>
      <c r="X605" s="1" t="s">
        <v>46</v>
      </c>
      <c r="Y605" s="1" t="s">
        <v>1325</v>
      </c>
      <c r="Z605" s="1" t="s">
        <v>1374</v>
      </c>
      <c r="AA605" s="1" t="s">
        <v>83</v>
      </c>
      <c r="AB605" s="1" t="s">
        <v>1356</v>
      </c>
      <c r="AC605" s="1" t="s">
        <v>51</v>
      </c>
      <c r="AD605" s="1" t="s">
        <v>1374</v>
      </c>
      <c r="AE605" s="1" t="s">
        <v>37</v>
      </c>
      <c r="AF605">
        <f t="shared" si="38"/>
        <v>2023</v>
      </c>
      <c r="AG605" t="str">
        <f t="shared" si="39"/>
        <v>ene</v>
      </c>
      <c r="AH605" t="str">
        <f>+VLOOKUP(N605,'[1]2. Ingreso de incapacidades'!$C$5:$O$6997,13,FALSE)</f>
        <v>SANITAS E.P.S</v>
      </c>
      <c r="AI605" t="s">
        <v>2193</v>
      </c>
    </row>
    <row r="606" spans="1:35" hidden="1" x14ac:dyDescent="0.25">
      <c r="A606" s="1" t="s">
        <v>33</v>
      </c>
      <c r="B606" s="1" t="s">
        <v>34</v>
      </c>
      <c r="C606" s="2">
        <v>44957</v>
      </c>
      <c r="D606" s="42" t="str">
        <f t="shared" si="36"/>
        <v>2023</v>
      </c>
      <c r="E606" s="1" t="s">
        <v>73</v>
      </c>
      <c r="F606" s="1" t="s">
        <v>74</v>
      </c>
      <c r="G606" s="1" t="s">
        <v>37</v>
      </c>
      <c r="H606" s="1" t="s">
        <v>1373</v>
      </c>
      <c r="I606" s="1" t="s">
        <v>76</v>
      </c>
      <c r="J606" s="3">
        <v>43159</v>
      </c>
      <c r="K606" s="3">
        <v>0</v>
      </c>
      <c r="L606" s="3">
        <f t="shared" si="37"/>
        <v>43159</v>
      </c>
      <c r="M606" s="1" t="s">
        <v>40</v>
      </c>
      <c r="N606" s="88">
        <v>73136275</v>
      </c>
      <c r="O606" s="1" t="s">
        <v>785</v>
      </c>
      <c r="P606" s="1" t="s">
        <v>79</v>
      </c>
      <c r="Q606" s="1" t="s">
        <v>80</v>
      </c>
      <c r="R606" s="1" t="s">
        <v>43</v>
      </c>
      <c r="S606" s="1" t="s">
        <v>43</v>
      </c>
      <c r="T606" s="3">
        <v>0</v>
      </c>
      <c r="U606" s="1" t="s">
        <v>44</v>
      </c>
      <c r="V606" s="1" t="s">
        <v>45</v>
      </c>
      <c r="W606" s="1" t="s">
        <v>1373</v>
      </c>
      <c r="X606" s="1" t="s">
        <v>46</v>
      </c>
      <c r="Y606" s="1" t="s">
        <v>1325</v>
      </c>
      <c r="Z606" s="1" t="s">
        <v>1374</v>
      </c>
      <c r="AA606" s="1" t="s">
        <v>83</v>
      </c>
      <c r="AB606" s="1" t="s">
        <v>1356</v>
      </c>
      <c r="AC606" s="1" t="s">
        <v>51</v>
      </c>
      <c r="AD606" s="1" t="s">
        <v>1374</v>
      </c>
      <c r="AE606" s="1" t="s">
        <v>37</v>
      </c>
      <c r="AF606">
        <f t="shared" si="38"/>
        <v>2023</v>
      </c>
      <c r="AG606" t="str">
        <f t="shared" si="39"/>
        <v>ene</v>
      </c>
      <c r="AH606" t="str">
        <f>+VLOOKUP(N606,'[1]2. Ingreso de incapacidades'!$C$5:$O$6997,13,FALSE)</f>
        <v>SALUD TOTAL E.P.S.</v>
      </c>
      <c r="AI606" t="s">
        <v>2192</v>
      </c>
    </row>
    <row r="607" spans="1:35" hidden="1" x14ac:dyDescent="0.25">
      <c r="A607" s="1" t="s">
        <v>33</v>
      </c>
      <c r="B607" s="1" t="s">
        <v>34</v>
      </c>
      <c r="C607" s="2">
        <v>44957</v>
      </c>
      <c r="D607" s="42" t="str">
        <f t="shared" si="36"/>
        <v>2023</v>
      </c>
      <c r="E607" s="1" t="s">
        <v>73</v>
      </c>
      <c r="F607" s="1" t="s">
        <v>74</v>
      </c>
      <c r="G607" s="1" t="s">
        <v>37</v>
      </c>
      <c r="H607" s="1" t="s">
        <v>1373</v>
      </c>
      <c r="I607" s="1" t="s">
        <v>76</v>
      </c>
      <c r="J607" s="3">
        <v>348001</v>
      </c>
      <c r="K607" s="3">
        <v>0</v>
      </c>
      <c r="L607" s="3">
        <f t="shared" si="37"/>
        <v>348001</v>
      </c>
      <c r="M607" s="1" t="s">
        <v>40</v>
      </c>
      <c r="N607" s="88">
        <v>73142139</v>
      </c>
      <c r="O607" s="1" t="s">
        <v>417</v>
      </c>
      <c r="P607" s="1" t="s">
        <v>79</v>
      </c>
      <c r="Q607" s="1" t="s">
        <v>80</v>
      </c>
      <c r="R607" s="1" t="s">
        <v>43</v>
      </c>
      <c r="S607" s="1" t="s">
        <v>43</v>
      </c>
      <c r="T607" s="3">
        <v>0</v>
      </c>
      <c r="U607" s="1" t="s">
        <v>44</v>
      </c>
      <c r="V607" s="1" t="s">
        <v>45</v>
      </c>
      <c r="W607" s="1" t="s">
        <v>1373</v>
      </c>
      <c r="X607" s="1" t="s">
        <v>46</v>
      </c>
      <c r="Y607" s="1" t="s">
        <v>1325</v>
      </c>
      <c r="Z607" s="1" t="s">
        <v>1374</v>
      </c>
      <c r="AA607" s="1" t="s">
        <v>83</v>
      </c>
      <c r="AB607" s="1" t="s">
        <v>1356</v>
      </c>
      <c r="AC607" s="1" t="s">
        <v>51</v>
      </c>
      <c r="AD607" s="1" t="s">
        <v>1374</v>
      </c>
      <c r="AE607" s="1" t="s">
        <v>37</v>
      </c>
      <c r="AF607">
        <f t="shared" si="38"/>
        <v>2023</v>
      </c>
      <c r="AG607" t="str">
        <f t="shared" si="39"/>
        <v>ene</v>
      </c>
      <c r="AH607" t="str">
        <f>+VLOOKUP(N607,'[1]2. Ingreso de incapacidades'!$C$5:$O$6997,13,FALSE)</f>
        <v>EPS MUTUAL SER</v>
      </c>
      <c r="AI607" t="s">
        <v>2195</v>
      </c>
    </row>
    <row r="608" spans="1:35" hidden="1" x14ac:dyDescent="0.25">
      <c r="A608" s="1" t="s">
        <v>33</v>
      </c>
      <c r="B608" s="1" t="s">
        <v>34</v>
      </c>
      <c r="C608" s="2">
        <v>44957</v>
      </c>
      <c r="D608" s="42" t="str">
        <f t="shared" si="36"/>
        <v>2023</v>
      </c>
      <c r="E608" s="1" t="s">
        <v>73</v>
      </c>
      <c r="F608" s="1" t="s">
        <v>74</v>
      </c>
      <c r="G608" s="1" t="s">
        <v>37</v>
      </c>
      <c r="H608" s="1" t="s">
        <v>1373</v>
      </c>
      <c r="I608" s="1" t="s">
        <v>76</v>
      </c>
      <c r="J608" s="3">
        <v>38667</v>
      </c>
      <c r="K608" s="3">
        <v>0</v>
      </c>
      <c r="L608" s="3">
        <f t="shared" si="37"/>
        <v>38667</v>
      </c>
      <c r="M608" s="1" t="s">
        <v>40</v>
      </c>
      <c r="N608" s="88">
        <v>15031784</v>
      </c>
      <c r="O608" s="1" t="s">
        <v>149</v>
      </c>
      <c r="P608" s="1" t="s">
        <v>79</v>
      </c>
      <c r="Q608" s="1" t="s">
        <v>80</v>
      </c>
      <c r="R608" s="1" t="s">
        <v>43</v>
      </c>
      <c r="S608" s="1" t="s">
        <v>43</v>
      </c>
      <c r="T608" s="3">
        <v>0</v>
      </c>
      <c r="U608" s="1" t="s">
        <v>44</v>
      </c>
      <c r="V608" s="1" t="s">
        <v>45</v>
      </c>
      <c r="W608" s="1" t="s">
        <v>1373</v>
      </c>
      <c r="X608" s="1" t="s">
        <v>46</v>
      </c>
      <c r="Y608" s="1" t="s">
        <v>1325</v>
      </c>
      <c r="Z608" s="1" t="s">
        <v>1374</v>
      </c>
      <c r="AA608" s="1" t="s">
        <v>83</v>
      </c>
      <c r="AB608" s="1" t="s">
        <v>1356</v>
      </c>
      <c r="AC608" s="1" t="s">
        <v>51</v>
      </c>
      <c r="AD608" s="1" t="s">
        <v>1374</v>
      </c>
      <c r="AE608" s="1" t="s">
        <v>37</v>
      </c>
      <c r="AF608">
        <f t="shared" si="38"/>
        <v>2023</v>
      </c>
      <c r="AG608" t="str">
        <f t="shared" si="39"/>
        <v>ene</v>
      </c>
      <c r="AH608" t="str">
        <f>+VLOOKUP(N608,'[1]2. Ingreso de incapacidades'!$C$5:$O$6997,13,FALSE)</f>
        <v>FAMISANAR E.P.S</v>
      </c>
      <c r="AI608" t="s">
        <v>2196</v>
      </c>
    </row>
    <row r="609" spans="1:35" hidden="1" x14ac:dyDescent="0.25">
      <c r="A609" s="1" t="s">
        <v>33</v>
      </c>
      <c r="B609" s="1" t="s">
        <v>34</v>
      </c>
      <c r="C609" s="2">
        <v>44957</v>
      </c>
      <c r="D609" s="42" t="str">
        <f t="shared" si="36"/>
        <v>2023</v>
      </c>
      <c r="E609" s="1" t="s">
        <v>73</v>
      </c>
      <c r="F609" s="1" t="s">
        <v>74</v>
      </c>
      <c r="G609" s="1" t="s">
        <v>37</v>
      </c>
      <c r="H609" s="1" t="s">
        <v>1373</v>
      </c>
      <c r="I609" s="1" t="s">
        <v>76</v>
      </c>
      <c r="J609" s="3">
        <v>464001</v>
      </c>
      <c r="K609" s="3">
        <v>0</v>
      </c>
      <c r="L609" s="3">
        <f t="shared" si="37"/>
        <v>464001</v>
      </c>
      <c r="M609" s="1" t="s">
        <v>40</v>
      </c>
      <c r="N609" s="88">
        <v>9099334</v>
      </c>
      <c r="O609" s="1" t="s">
        <v>602</v>
      </c>
      <c r="P609" s="1" t="s">
        <v>79</v>
      </c>
      <c r="Q609" s="1" t="s">
        <v>80</v>
      </c>
      <c r="R609" s="1" t="s">
        <v>43</v>
      </c>
      <c r="S609" s="1" t="s">
        <v>43</v>
      </c>
      <c r="T609" s="3">
        <v>0</v>
      </c>
      <c r="U609" s="1" t="s">
        <v>44</v>
      </c>
      <c r="V609" s="1" t="s">
        <v>45</v>
      </c>
      <c r="W609" s="1" t="s">
        <v>1373</v>
      </c>
      <c r="X609" s="1" t="s">
        <v>46</v>
      </c>
      <c r="Y609" s="1" t="s">
        <v>1325</v>
      </c>
      <c r="Z609" s="1" t="s">
        <v>1374</v>
      </c>
      <c r="AA609" s="1" t="s">
        <v>83</v>
      </c>
      <c r="AB609" s="1" t="s">
        <v>1356</v>
      </c>
      <c r="AC609" s="1" t="s">
        <v>51</v>
      </c>
      <c r="AD609" s="1" t="s">
        <v>1374</v>
      </c>
      <c r="AE609" s="1" t="s">
        <v>37</v>
      </c>
      <c r="AF609">
        <f t="shared" si="38"/>
        <v>2023</v>
      </c>
      <c r="AG609" t="str">
        <f t="shared" si="39"/>
        <v>ene</v>
      </c>
      <c r="AH609" t="str">
        <f>+VLOOKUP(N609,'[1]2. Ingreso de incapacidades'!$C$5:$O$6997,13,FALSE)</f>
        <v>NUEVA E.P.S</v>
      </c>
      <c r="AI609" t="s">
        <v>2199</v>
      </c>
    </row>
    <row r="610" spans="1:35" hidden="1" x14ac:dyDescent="0.25">
      <c r="A610" s="1" t="s">
        <v>33</v>
      </c>
      <c r="B610" s="1" t="s">
        <v>34</v>
      </c>
      <c r="C610" s="2">
        <v>44957</v>
      </c>
      <c r="D610" s="42" t="str">
        <f t="shared" si="36"/>
        <v>2023</v>
      </c>
      <c r="E610" s="1" t="s">
        <v>73</v>
      </c>
      <c r="F610" s="1" t="s">
        <v>74</v>
      </c>
      <c r="G610" s="1" t="s">
        <v>37</v>
      </c>
      <c r="H610" s="1" t="s">
        <v>1373</v>
      </c>
      <c r="I610" s="1" t="s">
        <v>76</v>
      </c>
      <c r="J610" s="3">
        <v>222823</v>
      </c>
      <c r="K610" s="3">
        <v>0</v>
      </c>
      <c r="L610" s="3">
        <f t="shared" si="37"/>
        <v>222823</v>
      </c>
      <c r="M610" s="1" t="s">
        <v>40</v>
      </c>
      <c r="N610" s="88">
        <v>1047465960</v>
      </c>
      <c r="O610" s="1" t="s">
        <v>667</v>
      </c>
      <c r="P610" s="1" t="s">
        <v>79</v>
      </c>
      <c r="Q610" s="1" t="s">
        <v>80</v>
      </c>
      <c r="R610" s="1" t="s">
        <v>43</v>
      </c>
      <c r="S610" s="1" t="s">
        <v>43</v>
      </c>
      <c r="T610" s="3">
        <v>0</v>
      </c>
      <c r="U610" s="1" t="s">
        <v>44</v>
      </c>
      <c r="V610" s="1" t="s">
        <v>45</v>
      </c>
      <c r="W610" s="1" t="s">
        <v>1373</v>
      </c>
      <c r="X610" s="1" t="s">
        <v>46</v>
      </c>
      <c r="Y610" s="1" t="s">
        <v>1325</v>
      </c>
      <c r="Z610" s="1" t="s">
        <v>1374</v>
      </c>
      <c r="AA610" s="1" t="s">
        <v>83</v>
      </c>
      <c r="AB610" s="1" t="s">
        <v>1356</v>
      </c>
      <c r="AC610" s="1" t="s">
        <v>51</v>
      </c>
      <c r="AD610" s="1" t="s">
        <v>1374</v>
      </c>
      <c r="AE610" s="1" t="s">
        <v>37</v>
      </c>
      <c r="AF610">
        <f t="shared" si="38"/>
        <v>2023</v>
      </c>
      <c r="AG610" t="str">
        <f t="shared" si="39"/>
        <v>ene</v>
      </c>
      <c r="AH610" t="str">
        <f>+VLOOKUP(N610,'[1]2. Ingreso de incapacidades'!$C$5:$O$6997,13,FALSE)</f>
        <v>SANITAS E.P.S</v>
      </c>
      <c r="AI610" t="s">
        <v>2193</v>
      </c>
    </row>
    <row r="611" spans="1:35" hidden="1" x14ac:dyDescent="0.25">
      <c r="A611" s="1" t="s">
        <v>33</v>
      </c>
      <c r="B611" s="1" t="s">
        <v>34</v>
      </c>
      <c r="C611" s="2">
        <v>44959</v>
      </c>
      <c r="D611" s="42" t="str">
        <f t="shared" si="36"/>
        <v>2023</v>
      </c>
      <c r="E611" s="1" t="s">
        <v>35</v>
      </c>
      <c r="F611" s="1" t="s">
        <v>36</v>
      </c>
      <c r="G611" s="1" t="s">
        <v>37</v>
      </c>
      <c r="H611" s="1" t="s">
        <v>1380</v>
      </c>
      <c r="I611" s="1" t="s">
        <v>1381</v>
      </c>
      <c r="J611" s="3">
        <v>0</v>
      </c>
      <c r="K611" s="3">
        <v>36238</v>
      </c>
      <c r="L611" s="3">
        <f t="shared" si="37"/>
        <v>-36238</v>
      </c>
      <c r="M611" s="1" t="s">
        <v>40</v>
      </c>
      <c r="N611" s="88">
        <v>900226715</v>
      </c>
      <c r="O611" s="1" t="s">
        <v>341</v>
      </c>
      <c r="P611" s="1" t="s">
        <v>37</v>
      </c>
      <c r="Q611" s="1" t="s">
        <v>43</v>
      </c>
      <c r="R611" s="1" t="s">
        <v>43</v>
      </c>
      <c r="S611" s="1" t="s">
        <v>43</v>
      </c>
      <c r="T611" s="3">
        <v>0</v>
      </c>
      <c r="U611" s="1" t="s">
        <v>44</v>
      </c>
      <c r="V611" s="1" t="s">
        <v>45</v>
      </c>
      <c r="W611" s="1" t="s">
        <v>1380</v>
      </c>
      <c r="X611" s="1" t="s">
        <v>46</v>
      </c>
      <c r="Y611" s="1" t="s">
        <v>47</v>
      </c>
      <c r="Z611" s="1" t="s">
        <v>1382</v>
      </c>
      <c r="AA611" s="1" t="s">
        <v>49</v>
      </c>
      <c r="AB611" s="1" t="s">
        <v>918</v>
      </c>
      <c r="AC611" s="1" t="s">
        <v>51</v>
      </c>
      <c r="AD611" s="1" t="s">
        <v>1382</v>
      </c>
      <c r="AE611" s="1" t="s">
        <v>37</v>
      </c>
      <c r="AF611">
        <f t="shared" si="38"/>
        <v>2023</v>
      </c>
      <c r="AG611" t="str">
        <f t="shared" si="39"/>
        <v>feb</v>
      </c>
      <c r="AH611" t="e">
        <f>+VLOOKUP(N611,'[1]2. Ingreso de incapacidades'!$C$5:$O$6997,13,FALSE)</f>
        <v>#N/A</v>
      </c>
      <c r="AI611" t="e">
        <v>#N/A</v>
      </c>
    </row>
    <row r="612" spans="1:35" hidden="1" x14ac:dyDescent="0.25">
      <c r="A612" s="1" t="s">
        <v>33</v>
      </c>
      <c r="B612" s="1" t="s">
        <v>34</v>
      </c>
      <c r="C612" s="2">
        <v>44967</v>
      </c>
      <c r="D612" s="42" t="str">
        <f t="shared" si="36"/>
        <v>2023</v>
      </c>
      <c r="E612" s="1" t="s">
        <v>35</v>
      </c>
      <c r="F612" s="1" t="s">
        <v>36</v>
      </c>
      <c r="G612" s="1" t="s">
        <v>37</v>
      </c>
      <c r="H612" s="1" t="s">
        <v>1383</v>
      </c>
      <c r="I612" s="1" t="s">
        <v>1384</v>
      </c>
      <c r="J612" s="3">
        <v>0</v>
      </c>
      <c r="K612" s="3">
        <v>33334</v>
      </c>
      <c r="L612" s="3">
        <f t="shared" si="37"/>
        <v>-33334</v>
      </c>
      <c r="M612" s="1" t="s">
        <v>40</v>
      </c>
      <c r="N612" s="88">
        <v>900226715</v>
      </c>
      <c r="O612" s="1" t="s">
        <v>341</v>
      </c>
      <c r="P612" s="1" t="s">
        <v>37</v>
      </c>
      <c r="Q612" s="1" t="s">
        <v>43</v>
      </c>
      <c r="R612" s="1" t="s">
        <v>43</v>
      </c>
      <c r="S612" s="1" t="s">
        <v>43</v>
      </c>
      <c r="T612" s="3">
        <v>0</v>
      </c>
      <c r="U612" s="1" t="s">
        <v>44</v>
      </c>
      <c r="V612" s="1" t="s">
        <v>45</v>
      </c>
      <c r="W612" s="1" t="s">
        <v>1383</v>
      </c>
      <c r="X612" s="1" t="s">
        <v>46</v>
      </c>
      <c r="Y612" s="1" t="s">
        <v>47</v>
      </c>
      <c r="Z612" s="1" t="s">
        <v>1385</v>
      </c>
      <c r="AA612" s="1" t="s">
        <v>49</v>
      </c>
      <c r="AB612" s="1" t="s">
        <v>918</v>
      </c>
      <c r="AC612" s="1" t="s">
        <v>51</v>
      </c>
      <c r="AD612" s="1" t="s">
        <v>1385</v>
      </c>
      <c r="AE612" s="1" t="s">
        <v>37</v>
      </c>
      <c r="AF612">
        <f t="shared" si="38"/>
        <v>2023</v>
      </c>
      <c r="AG612" t="str">
        <f t="shared" si="39"/>
        <v>feb</v>
      </c>
      <c r="AH612" t="e">
        <f>+VLOOKUP(N612,'[1]2. Ingreso de incapacidades'!$C$5:$O$6997,13,FALSE)</f>
        <v>#N/A</v>
      </c>
      <c r="AI612" t="e">
        <v>#N/A</v>
      </c>
    </row>
    <row r="613" spans="1:35" hidden="1" x14ac:dyDescent="0.25">
      <c r="A613" s="1" t="s">
        <v>33</v>
      </c>
      <c r="B613" s="1" t="s">
        <v>34</v>
      </c>
      <c r="C613" s="2">
        <v>44967</v>
      </c>
      <c r="D613" s="42" t="str">
        <f t="shared" si="36"/>
        <v>2023</v>
      </c>
      <c r="E613" s="1" t="s">
        <v>35</v>
      </c>
      <c r="F613" s="1" t="s">
        <v>36</v>
      </c>
      <c r="G613" s="1" t="s">
        <v>37</v>
      </c>
      <c r="H613" s="1" t="s">
        <v>1386</v>
      </c>
      <c r="I613" s="1" t="s">
        <v>1387</v>
      </c>
      <c r="J613" s="3">
        <v>0</v>
      </c>
      <c r="K613" s="3">
        <v>104433</v>
      </c>
      <c r="L613" s="3">
        <f t="shared" si="37"/>
        <v>-104433</v>
      </c>
      <c r="M613" s="1" t="s">
        <v>40</v>
      </c>
      <c r="N613" s="88">
        <v>900226715</v>
      </c>
      <c r="O613" s="1" t="s">
        <v>341</v>
      </c>
      <c r="P613" s="1" t="s">
        <v>37</v>
      </c>
      <c r="Q613" s="1" t="s">
        <v>43</v>
      </c>
      <c r="R613" s="1" t="s">
        <v>43</v>
      </c>
      <c r="S613" s="1" t="s">
        <v>43</v>
      </c>
      <c r="T613" s="3">
        <v>0</v>
      </c>
      <c r="U613" s="1" t="s">
        <v>44</v>
      </c>
      <c r="V613" s="1" t="s">
        <v>45</v>
      </c>
      <c r="W613" s="1" t="s">
        <v>1386</v>
      </c>
      <c r="X613" s="1" t="s">
        <v>46</v>
      </c>
      <c r="Y613" s="1" t="s">
        <v>47</v>
      </c>
      <c r="Z613" s="1" t="s">
        <v>1388</v>
      </c>
      <c r="AA613" s="1" t="s">
        <v>49</v>
      </c>
      <c r="AB613" s="1" t="s">
        <v>918</v>
      </c>
      <c r="AC613" s="1" t="s">
        <v>51</v>
      </c>
      <c r="AD613" s="1" t="s">
        <v>1388</v>
      </c>
      <c r="AE613" s="1" t="s">
        <v>37</v>
      </c>
      <c r="AF613">
        <f t="shared" si="38"/>
        <v>2023</v>
      </c>
      <c r="AG613" t="str">
        <f t="shared" si="39"/>
        <v>feb</v>
      </c>
      <c r="AH613" t="e">
        <f>+VLOOKUP(N613,'[1]2. Ingreso de incapacidades'!$C$5:$O$6997,13,FALSE)</f>
        <v>#N/A</v>
      </c>
      <c r="AI613" t="e">
        <v>#N/A</v>
      </c>
    </row>
    <row r="614" spans="1:35" hidden="1" x14ac:dyDescent="0.25">
      <c r="A614" s="1" t="s">
        <v>33</v>
      </c>
      <c r="B614" s="1" t="s">
        <v>34</v>
      </c>
      <c r="C614" s="2">
        <v>44967</v>
      </c>
      <c r="D614" s="42" t="str">
        <f t="shared" si="36"/>
        <v>2023</v>
      </c>
      <c r="E614" s="1" t="s">
        <v>35</v>
      </c>
      <c r="F614" s="1" t="s">
        <v>36</v>
      </c>
      <c r="G614" s="1" t="s">
        <v>37</v>
      </c>
      <c r="H614" s="1" t="s">
        <v>1389</v>
      </c>
      <c r="I614" s="1" t="s">
        <v>1390</v>
      </c>
      <c r="J614" s="3">
        <v>0</v>
      </c>
      <c r="K614" s="3">
        <v>38667</v>
      </c>
      <c r="L614" s="3">
        <f t="shared" si="37"/>
        <v>-38667</v>
      </c>
      <c r="M614" s="1" t="s">
        <v>40</v>
      </c>
      <c r="N614" s="88">
        <v>800130907</v>
      </c>
      <c r="O614" s="1" t="s">
        <v>42</v>
      </c>
      <c r="P614" s="1" t="s">
        <v>37</v>
      </c>
      <c r="Q614" s="1" t="s">
        <v>43</v>
      </c>
      <c r="R614" s="1" t="s">
        <v>43</v>
      </c>
      <c r="S614" s="1" t="s">
        <v>43</v>
      </c>
      <c r="T614" s="3">
        <v>0</v>
      </c>
      <c r="U614" s="1" t="s">
        <v>44</v>
      </c>
      <c r="V614" s="1" t="s">
        <v>45</v>
      </c>
      <c r="W614" s="1" t="s">
        <v>1389</v>
      </c>
      <c r="X614" s="1" t="s">
        <v>46</v>
      </c>
      <c r="Y614" s="1" t="s">
        <v>47</v>
      </c>
      <c r="Z614" s="1" t="s">
        <v>1391</v>
      </c>
      <c r="AA614" s="1" t="s">
        <v>49</v>
      </c>
      <c r="AB614" s="1" t="s">
        <v>918</v>
      </c>
      <c r="AC614" s="1" t="s">
        <v>51</v>
      </c>
      <c r="AD614" s="1" t="s">
        <v>1391</v>
      </c>
      <c r="AE614" s="1" t="s">
        <v>37</v>
      </c>
      <c r="AF614">
        <f t="shared" si="38"/>
        <v>2023</v>
      </c>
      <c r="AG614" t="str">
        <f t="shared" si="39"/>
        <v>feb</v>
      </c>
      <c r="AH614" t="e">
        <f>+VLOOKUP(N614,'[1]2. Ingreso de incapacidades'!$C$5:$O$6997,13,FALSE)</f>
        <v>#N/A</v>
      </c>
      <c r="AI614" t="e">
        <v>#N/A</v>
      </c>
    </row>
    <row r="615" spans="1:35" hidden="1" x14ac:dyDescent="0.25">
      <c r="A615" s="1" t="s">
        <v>33</v>
      </c>
      <c r="B615" s="1" t="s">
        <v>34</v>
      </c>
      <c r="C615" s="2">
        <v>44974</v>
      </c>
      <c r="D615" s="42" t="str">
        <f t="shared" si="36"/>
        <v>2023</v>
      </c>
      <c r="E615" s="1" t="s">
        <v>35</v>
      </c>
      <c r="F615" s="1" t="s">
        <v>36</v>
      </c>
      <c r="G615" s="1" t="s">
        <v>37</v>
      </c>
      <c r="H615" s="1" t="s">
        <v>1392</v>
      </c>
      <c r="I615" s="1" t="s">
        <v>1393</v>
      </c>
      <c r="J615" s="3">
        <v>0</v>
      </c>
      <c r="K615" s="3">
        <v>33334</v>
      </c>
      <c r="L615" s="3">
        <f t="shared" si="37"/>
        <v>-33334</v>
      </c>
      <c r="M615" s="1" t="s">
        <v>40</v>
      </c>
      <c r="N615" s="88">
        <v>900226715</v>
      </c>
      <c r="O615" s="1" t="s">
        <v>341</v>
      </c>
      <c r="P615" s="1" t="s">
        <v>37</v>
      </c>
      <c r="Q615" s="1" t="s">
        <v>43</v>
      </c>
      <c r="R615" s="1" t="s">
        <v>43</v>
      </c>
      <c r="S615" s="1" t="s">
        <v>43</v>
      </c>
      <c r="T615" s="3">
        <v>0</v>
      </c>
      <c r="U615" s="1" t="s">
        <v>44</v>
      </c>
      <c r="V615" s="1" t="s">
        <v>45</v>
      </c>
      <c r="W615" s="1" t="s">
        <v>1392</v>
      </c>
      <c r="X615" s="1" t="s">
        <v>46</v>
      </c>
      <c r="Y615" s="1" t="s">
        <v>47</v>
      </c>
      <c r="Z615" s="1" t="s">
        <v>1394</v>
      </c>
      <c r="AA615" s="1" t="s">
        <v>49</v>
      </c>
      <c r="AB615" s="1" t="s">
        <v>918</v>
      </c>
      <c r="AC615" s="1" t="s">
        <v>51</v>
      </c>
      <c r="AD615" s="1" t="s">
        <v>1394</v>
      </c>
      <c r="AE615" s="1" t="s">
        <v>37</v>
      </c>
      <c r="AF615">
        <f t="shared" si="38"/>
        <v>2023</v>
      </c>
      <c r="AG615" t="str">
        <f t="shared" si="39"/>
        <v>feb</v>
      </c>
      <c r="AH615" t="e">
        <f>+VLOOKUP(N615,'[1]2. Ingreso de incapacidades'!$C$5:$O$6997,13,FALSE)</f>
        <v>#N/A</v>
      </c>
      <c r="AI615" t="e">
        <v>#N/A</v>
      </c>
    </row>
    <row r="616" spans="1:35" hidden="1" x14ac:dyDescent="0.25">
      <c r="A616" s="1" t="s">
        <v>33</v>
      </c>
      <c r="B616" s="1" t="s">
        <v>34</v>
      </c>
      <c r="C616" s="2">
        <v>44979</v>
      </c>
      <c r="D616" s="42" t="str">
        <f t="shared" si="36"/>
        <v>2023</v>
      </c>
      <c r="E616" s="1" t="s">
        <v>35</v>
      </c>
      <c r="F616" s="1" t="s">
        <v>36</v>
      </c>
      <c r="G616" s="1" t="s">
        <v>37</v>
      </c>
      <c r="H616" s="1" t="s">
        <v>1395</v>
      </c>
      <c r="I616" s="1" t="s">
        <v>1396</v>
      </c>
      <c r="J616" s="3">
        <v>0</v>
      </c>
      <c r="K616" s="3">
        <v>106488</v>
      </c>
      <c r="L616" s="3">
        <f t="shared" si="37"/>
        <v>-106488</v>
      </c>
      <c r="M616" s="1" t="s">
        <v>40</v>
      </c>
      <c r="N616" s="88">
        <v>900226715</v>
      </c>
      <c r="O616" s="1" t="s">
        <v>341</v>
      </c>
      <c r="P616" s="1" t="s">
        <v>37</v>
      </c>
      <c r="Q616" s="1" t="s">
        <v>43</v>
      </c>
      <c r="R616" s="1" t="s">
        <v>43</v>
      </c>
      <c r="S616" s="1" t="s">
        <v>43</v>
      </c>
      <c r="T616" s="3">
        <v>0</v>
      </c>
      <c r="U616" s="1" t="s">
        <v>44</v>
      </c>
      <c r="V616" s="1" t="s">
        <v>45</v>
      </c>
      <c r="W616" s="1" t="s">
        <v>1395</v>
      </c>
      <c r="X616" s="1" t="s">
        <v>46</v>
      </c>
      <c r="Y616" s="1" t="s">
        <v>47</v>
      </c>
      <c r="Z616" s="1" t="s">
        <v>1397</v>
      </c>
      <c r="AA616" s="1" t="s">
        <v>49</v>
      </c>
      <c r="AB616" s="1" t="s">
        <v>918</v>
      </c>
      <c r="AC616" s="1" t="s">
        <v>51</v>
      </c>
      <c r="AD616" s="1" t="s">
        <v>1397</v>
      </c>
      <c r="AE616" s="1" t="s">
        <v>37</v>
      </c>
      <c r="AF616">
        <f t="shared" si="38"/>
        <v>2023</v>
      </c>
      <c r="AG616" t="str">
        <f t="shared" si="39"/>
        <v>feb</v>
      </c>
      <c r="AH616" t="e">
        <f>+VLOOKUP(N616,'[1]2. Ingreso de incapacidades'!$C$5:$O$6997,13,FALSE)</f>
        <v>#N/A</v>
      </c>
      <c r="AI616" t="e">
        <v>#N/A</v>
      </c>
    </row>
    <row r="617" spans="1:35" hidden="1" x14ac:dyDescent="0.25">
      <c r="A617" s="1" t="s">
        <v>33</v>
      </c>
      <c r="B617" s="1" t="s">
        <v>34</v>
      </c>
      <c r="C617" s="2">
        <v>44984</v>
      </c>
      <c r="D617" s="42" t="str">
        <f t="shared" si="36"/>
        <v>2023</v>
      </c>
      <c r="E617" s="1" t="s">
        <v>35</v>
      </c>
      <c r="F617" s="1" t="s">
        <v>36</v>
      </c>
      <c r="G617" s="1" t="s">
        <v>37</v>
      </c>
      <c r="H617" s="1" t="s">
        <v>1398</v>
      </c>
      <c r="I617" s="1" t="s">
        <v>1399</v>
      </c>
      <c r="J617" s="3">
        <v>0</v>
      </c>
      <c r="K617" s="3">
        <v>36196</v>
      </c>
      <c r="L617" s="3">
        <f t="shared" si="37"/>
        <v>-36196</v>
      </c>
      <c r="M617" s="1" t="s">
        <v>40</v>
      </c>
      <c r="N617" s="88">
        <v>800251440</v>
      </c>
      <c r="O617" s="1" t="s">
        <v>55</v>
      </c>
      <c r="P617" s="1" t="s">
        <v>37</v>
      </c>
      <c r="Q617" s="1" t="s">
        <v>43</v>
      </c>
      <c r="R617" s="1" t="s">
        <v>43</v>
      </c>
      <c r="S617" s="1" t="s">
        <v>43</v>
      </c>
      <c r="T617" s="3">
        <v>0</v>
      </c>
      <c r="U617" s="1" t="s">
        <v>44</v>
      </c>
      <c r="V617" s="1" t="s">
        <v>45</v>
      </c>
      <c r="W617" s="1" t="s">
        <v>1398</v>
      </c>
      <c r="X617" s="1" t="s">
        <v>46</v>
      </c>
      <c r="Y617" s="1" t="s">
        <v>47</v>
      </c>
      <c r="Z617" s="1" t="s">
        <v>1400</v>
      </c>
      <c r="AA617" s="1" t="s">
        <v>49</v>
      </c>
      <c r="AB617" s="1" t="s">
        <v>918</v>
      </c>
      <c r="AC617" s="1" t="s">
        <v>51</v>
      </c>
      <c r="AD617" s="1" t="s">
        <v>1400</v>
      </c>
      <c r="AE617" s="1" t="s">
        <v>37</v>
      </c>
      <c r="AF617">
        <f t="shared" si="38"/>
        <v>2023</v>
      </c>
      <c r="AG617" t="str">
        <f t="shared" si="39"/>
        <v>feb</v>
      </c>
      <c r="AH617" t="e">
        <f>+VLOOKUP(N617,'[1]2. Ingreso de incapacidades'!$C$5:$O$6997,13,FALSE)</f>
        <v>#N/A</v>
      </c>
      <c r="AI617" t="e">
        <v>#N/A</v>
      </c>
    </row>
    <row r="618" spans="1:35" hidden="1" x14ac:dyDescent="0.25">
      <c r="A618" s="1" t="s">
        <v>33</v>
      </c>
      <c r="B618" s="1" t="s">
        <v>34</v>
      </c>
      <c r="C618" s="2">
        <v>44985</v>
      </c>
      <c r="D618" s="42" t="str">
        <f t="shared" si="36"/>
        <v>2023</v>
      </c>
      <c r="E618" s="1" t="s">
        <v>73</v>
      </c>
      <c r="F618" s="1" t="s">
        <v>74</v>
      </c>
      <c r="G618" s="1" t="s">
        <v>37</v>
      </c>
      <c r="H618" s="1" t="s">
        <v>1403</v>
      </c>
      <c r="I618" s="1" t="s">
        <v>76</v>
      </c>
      <c r="J618" s="3">
        <v>116000</v>
      </c>
      <c r="K618" s="3">
        <v>0</v>
      </c>
      <c r="L618" s="3">
        <f t="shared" si="37"/>
        <v>116000</v>
      </c>
      <c r="M618" s="1" t="s">
        <v>40</v>
      </c>
      <c r="N618" s="88">
        <v>7921969</v>
      </c>
      <c r="O618" s="1" t="s">
        <v>578</v>
      </c>
      <c r="P618" s="1" t="s">
        <v>79</v>
      </c>
      <c r="Q618" s="1" t="s">
        <v>80</v>
      </c>
      <c r="R618" s="1" t="s">
        <v>43</v>
      </c>
      <c r="S618" s="1" t="s">
        <v>43</v>
      </c>
      <c r="T618" s="3">
        <v>0</v>
      </c>
      <c r="U618" s="1" t="s">
        <v>44</v>
      </c>
      <c r="V618" s="1" t="s">
        <v>45</v>
      </c>
      <c r="W618" s="1" t="s">
        <v>1403</v>
      </c>
      <c r="X618" s="1" t="s">
        <v>46</v>
      </c>
      <c r="Y618" s="1" t="s">
        <v>81</v>
      </c>
      <c r="Z618" s="1" t="s">
        <v>1404</v>
      </c>
      <c r="AA618" s="1" t="s">
        <v>83</v>
      </c>
      <c r="AB618" s="1" t="s">
        <v>1405</v>
      </c>
      <c r="AC618" s="1" t="s">
        <v>51</v>
      </c>
      <c r="AD618" s="1" t="s">
        <v>1406</v>
      </c>
      <c r="AE618" s="1" t="s">
        <v>37</v>
      </c>
      <c r="AF618">
        <f t="shared" si="38"/>
        <v>2023</v>
      </c>
      <c r="AG618" t="str">
        <f t="shared" si="39"/>
        <v>feb</v>
      </c>
      <c r="AH618" t="str">
        <f>+VLOOKUP(N618,'[1]2. Ingreso de incapacidades'!$C$5:$O$6997,13,FALSE)</f>
        <v>SALUD TOTAL E.P.S.</v>
      </c>
      <c r="AI618" t="s">
        <v>2192</v>
      </c>
    </row>
    <row r="619" spans="1:35" hidden="1" x14ac:dyDescent="0.25">
      <c r="A619" s="1" t="s">
        <v>33</v>
      </c>
      <c r="B619" s="1" t="s">
        <v>34</v>
      </c>
      <c r="C619" s="2">
        <v>44985</v>
      </c>
      <c r="D619" s="42" t="str">
        <f t="shared" si="36"/>
        <v>2023</v>
      </c>
      <c r="E619" s="1" t="s">
        <v>73</v>
      </c>
      <c r="F619" s="1" t="s">
        <v>74</v>
      </c>
      <c r="G619" s="1" t="s">
        <v>37</v>
      </c>
      <c r="H619" s="1" t="s">
        <v>1403</v>
      </c>
      <c r="I619" s="1" t="s">
        <v>76</v>
      </c>
      <c r="J619" s="3">
        <v>38667</v>
      </c>
      <c r="K619" s="3">
        <v>0</v>
      </c>
      <c r="L619" s="3">
        <f t="shared" si="37"/>
        <v>38667</v>
      </c>
      <c r="M619" s="1" t="s">
        <v>40</v>
      </c>
      <c r="N619" s="88">
        <v>7960227</v>
      </c>
      <c r="O619" s="1" t="s">
        <v>847</v>
      </c>
      <c r="P619" s="1" t="s">
        <v>79</v>
      </c>
      <c r="Q619" s="1" t="s">
        <v>80</v>
      </c>
      <c r="R619" s="1" t="s">
        <v>43</v>
      </c>
      <c r="S619" s="1" t="s">
        <v>43</v>
      </c>
      <c r="T619" s="3">
        <v>0</v>
      </c>
      <c r="U619" s="1" t="s">
        <v>44</v>
      </c>
      <c r="V619" s="1" t="s">
        <v>45</v>
      </c>
      <c r="W619" s="1" t="s">
        <v>1403</v>
      </c>
      <c r="X619" s="1" t="s">
        <v>46</v>
      </c>
      <c r="Y619" s="1" t="s">
        <v>81</v>
      </c>
      <c r="Z619" s="1" t="s">
        <v>1404</v>
      </c>
      <c r="AA619" s="1" t="s">
        <v>83</v>
      </c>
      <c r="AB619" s="1" t="s">
        <v>1405</v>
      </c>
      <c r="AC619" s="1" t="s">
        <v>51</v>
      </c>
      <c r="AD619" s="1" t="s">
        <v>1406</v>
      </c>
      <c r="AE619" s="1" t="s">
        <v>37</v>
      </c>
      <c r="AF619">
        <f t="shared" si="38"/>
        <v>2023</v>
      </c>
      <c r="AG619" t="str">
        <f t="shared" si="39"/>
        <v>feb</v>
      </c>
      <c r="AH619" t="str">
        <f>+VLOOKUP(N619,'[1]2. Ingreso de incapacidades'!$C$5:$O$6997,13,FALSE)</f>
        <v>COOSALUD ESS EPS -S</v>
      </c>
      <c r="AI619" t="s">
        <v>2198</v>
      </c>
    </row>
    <row r="620" spans="1:35" hidden="1" x14ac:dyDescent="0.25">
      <c r="A620" s="1" t="s">
        <v>33</v>
      </c>
      <c r="B620" s="1" t="s">
        <v>34</v>
      </c>
      <c r="C620" s="2">
        <v>44985</v>
      </c>
      <c r="D620" s="42" t="str">
        <f t="shared" si="36"/>
        <v>2023</v>
      </c>
      <c r="E620" s="1" t="s">
        <v>73</v>
      </c>
      <c r="F620" s="1" t="s">
        <v>74</v>
      </c>
      <c r="G620" s="1" t="s">
        <v>37</v>
      </c>
      <c r="H620" s="1" t="s">
        <v>1403</v>
      </c>
      <c r="I620" s="1" t="s">
        <v>76</v>
      </c>
      <c r="J620" s="3">
        <v>154667</v>
      </c>
      <c r="K620" s="3">
        <v>0</v>
      </c>
      <c r="L620" s="3">
        <f t="shared" si="37"/>
        <v>154667</v>
      </c>
      <c r="M620" s="1" t="s">
        <v>40</v>
      </c>
      <c r="N620" s="88">
        <v>9099334</v>
      </c>
      <c r="O620" s="1" t="s">
        <v>602</v>
      </c>
      <c r="P620" s="1" t="s">
        <v>79</v>
      </c>
      <c r="Q620" s="1" t="s">
        <v>80</v>
      </c>
      <c r="R620" s="1" t="s">
        <v>43</v>
      </c>
      <c r="S620" s="1" t="s">
        <v>43</v>
      </c>
      <c r="T620" s="3">
        <v>0</v>
      </c>
      <c r="U620" s="1" t="s">
        <v>44</v>
      </c>
      <c r="V620" s="1" t="s">
        <v>45</v>
      </c>
      <c r="W620" s="1" t="s">
        <v>1403</v>
      </c>
      <c r="X620" s="1" t="s">
        <v>46</v>
      </c>
      <c r="Y620" s="1" t="s">
        <v>81</v>
      </c>
      <c r="Z620" s="1" t="s">
        <v>1404</v>
      </c>
      <c r="AA620" s="1" t="s">
        <v>83</v>
      </c>
      <c r="AB620" s="1" t="s">
        <v>1405</v>
      </c>
      <c r="AC620" s="1" t="s">
        <v>51</v>
      </c>
      <c r="AD620" s="1" t="s">
        <v>1406</v>
      </c>
      <c r="AE620" s="1" t="s">
        <v>37</v>
      </c>
      <c r="AF620">
        <f t="shared" si="38"/>
        <v>2023</v>
      </c>
      <c r="AG620" t="str">
        <f t="shared" si="39"/>
        <v>feb</v>
      </c>
      <c r="AH620" t="str">
        <f>+VLOOKUP(N620,'[1]2. Ingreso de incapacidades'!$C$5:$O$6997,13,FALSE)</f>
        <v>NUEVA E.P.S</v>
      </c>
      <c r="AI620" t="s">
        <v>2199</v>
      </c>
    </row>
    <row r="621" spans="1:35" hidden="1" x14ac:dyDescent="0.25">
      <c r="A621" s="1" t="s">
        <v>33</v>
      </c>
      <c r="B621" s="1" t="s">
        <v>34</v>
      </c>
      <c r="C621" s="2">
        <v>44985</v>
      </c>
      <c r="D621" s="42" t="str">
        <f t="shared" si="36"/>
        <v>2023</v>
      </c>
      <c r="E621" s="1" t="s">
        <v>73</v>
      </c>
      <c r="F621" s="1" t="s">
        <v>74</v>
      </c>
      <c r="G621" s="1" t="s">
        <v>37</v>
      </c>
      <c r="H621" s="1" t="s">
        <v>1403</v>
      </c>
      <c r="I621" s="1" t="s">
        <v>76</v>
      </c>
      <c r="J621" s="3">
        <v>77334</v>
      </c>
      <c r="K621" s="3">
        <v>0</v>
      </c>
      <c r="L621" s="3">
        <f t="shared" si="37"/>
        <v>77334</v>
      </c>
      <c r="M621" s="1" t="s">
        <v>40</v>
      </c>
      <c r="N621" s="88">
        <v>9099334</v>
      </c>
      <c r="O621" s="1" t="s">
        <v>602</v>
      </c>
      <c r="P621" s="1" t="s">
        <v>79</v>
      </c>
      <c r="Q621" s="1" t="s">
        <v>80</v>
      </c>
      <c r="R621" s="1" t="s">
        <v>43</v>
      </c>
      <c r="S621" s="1" t="s">
        <v>43</v>
      </c>
      <c r="T621" s="3">
        <v>0</v>
      </c>
      <c r="U621" s="1" t="s">
        <v>44</v>
      </c>
      <c r="V621" s="1" t="s">
        <v>45</v>
      </c>
      <c r="W621" s="1" t="s">
        <v>1403</v>
      </c>
      <c r="X621" s="1" t="s">
        <v>46</v>
      </c>
      <c r="Y621" s="1" t="s">
        <v>81</v>
      </c>
      <c r="Z621" s="1" t="s">
        <v>1404</v>
      </c>
      <c r="AA621" s="1" t="s">
        <v>83</v>
      </c>
      <c r="AB621" s="1" t="s">
        <v>1405</v>
      </c>
      <c r="AC621" s="1" t="s">
        <v>51</v>
      </c>
      <c r="AD621" s="1" t="s">
        <v>1406</v>
      </c>
      <c r="AE621" s="1" t="s">
        <v>37</v>
      </c>
      <c r="AF621">
        <f t="shared" si="38"/>
        <v>2023</v>
      </c>
      <c r="AG621" t="str">
        <f t="shared" si="39"/>
        <v>feb</v>
      </c>
      <c r="AH621" t="str">
        <f>+VLOOKUP(N621,'[1]2. Ingreso de incapacidades'!$C$5:$O$6997,13,FALSE)</f>
        <v>NUEVA E.P.S</v>
      </c>
      <c r="AI621" t="s">
        <v>2199</v>
      </c>
    </row>
    <row r="622" spans="1:35" hidden="1" x14ac:dyDescent="0.25">
      <c r="A622" s="1" t="s">
        <v>33</v>
      </c>
      <c r="B622" s="1" t="s">
        <v>34</v>
      </c>
      <c r="C622" s="2">
        <v>44985</v>
      </c>
      <c r="D622" s="42" t="str">
        <f t="shared" si="36"/>
        <v>2023</v>
      </c>
      <c r="E622" s="1" t="s">
        <v>73</v>
      </c>
      <c r="F622" s="1" t="s">
        <v>74</v>
      </c>
      <c r="G622" s="1" t="s">
        <v>37</v>
      </c>
      <c r="H622" s="1" t="s">
        <v>1403</v>
      </c>
      <c r="I622" s="1" t="s">
        <v>76</v>
      </c>
      <c r="J622" s="3">
        <v>38667</v>
      </c>
      <c r="K622" s="3">
        <v>0</v>
      </c>
      <c r="L622" s="3">
        <f t="shared" si="37"/>
        <v>38667</v>
      </c>
      <c r="M622" s="1" t="s">
        <v>40</v>
      </c>
      <c r="N622" s="88">
        <v>9103331</v>
      </c>
      <c r="O622" s="1" t="s">
        <v>169</v>
      </c>
      <c r="P622" s="1" t="s">
        <v>79</v>
      </c>
      <c r="Q622" s="1" t="s">
        <v>80</v>
      </c>
      <c r="R622" s="1" t="s">
        <v>43</v>
      </c>
      <c r="S622" s="1" t="s">
        <v>43</v>
      </c>
      <c r="T622" s="3">
        <v>0</v>
      </c>
      <c r="U622" s="1" t="s">
        <v>44</v>
      </c>
      <c r="V622" s="1" t="s">
        <v>45</v>
      </c>
      <c r="W622" s="1" t="s">
        <v>1403</v>
      </c>
      <c r="X622" s="1" t="s">
        <v>46</v>
      </c>
      <c r="Y622" s="1" t="s">
        <v>81</v>
      </c>
      <c r="Z622" s="1" t="s">
        <v>1404</v>
      </c>
      <c r="AA622" s="1" t="s">
        <v>83</v>
      </c>
      <c r="AB622" s="1" t="s">
        <v>1405</v>
      </c>
      <c r="AC622" s="1" t="s">
        <v>51</v>
      </c>
      <c r="AD622" s="1" t="s">
        <v>1406</v>
      </c>
      <c r="AE622" s="1" t="s">
        <v>37</v>
      </c>
      <c r="AF622">
        <f t="shared" si="38"/>
        <v>2023</v>
      </c>
      <c r="AG622" t="str">
        <f t="shared" si="39"/>
        <v>feb</v>
      </c>
      <c r="AH622" t="str">
        <f>+VLOOKUP(N622,'[1]2. Ingreso de incapacidades'!$C$5:$O$6997,13,FALSE)</f>
        <v>SALUD TOTAL E.P.S.</v>
      </c>
      <c r="AI622" t="s">
        <v>2192</v>
      </c>
    </row>
    <row r="623" spans="1:35" hidden="1" x14ac:dyDescent="0.25">
      <c r="A623" s="1" t="s">
        <v>33</v>
      </c>
      <c r="B623" s="1" t="s">
        <v>34</v>
      </c>
      <c r="C623" s="2">
        <v>44985</v>
      </c>
      <c r="D623" s="42" t="str">
        <f t="shared" si="36"/>
        <v>2023</v>
      </c>
      <c r="E623" s="1" t="s">
        <v>73</v>
      </c>
      <c r="F623" s="1" t="s">
        <v>74</v>
      </c>
      <c r="G623" s="1" t="s">
        <v>37</v>
      </c>
      <c r="H623" s="1" t="s">
        <v>1403</v>
      </c>
      <c r="I623" s="1" t="s">
        <v>76</v>
      </c>
      <c r="J623" s="3">
        <v>38667</v>
      </c>
      <c r="K623" s="3">
        <v>0</v>
      </c>
      <c r="L623" s="3">
        <f t="shared" si="37"/>
        <v>38667</v>
      </c>
      <c r="M623" s="1" t="s">
        <v>40</v>
      </c>
      <c r="N623" s="88">
        <v>32936515</v>
      </c>
      <c r="O623" s="1" t="s">
        <v>294</v>
      </c>
      <c r="P623" s="1" t="s">
        <v>295</v>
      </c>
      <c r="Q623" s="1" t="s">
        <v>296</v>
      </c>
      <c r="R623" s="1" t="s">
        <v>43</v>
      </c>
      <c r="S623" s="1" t="s">
        <v>43</v>
      </c>
      <c r="T623" s="3">
        <v>0</v>
      </c>
      <c r="U623" s="1" t="s">
        <v>44</v>
      </c>
      <c r="V623" s="1" t="s">
        <v>45</v>
      </c>
      <c r="W623" s="1" t="s">
        <v>1403</v>
      </c>
      <c r="X623" s="1" t="s">
        <v>46</v>
      </c>
      <c r="Y623" s="1" t="s">
        <v>81</v>
      </c>
      <c r="Z623" s="1" t="s">
        <v>1404</v>
      </c>
      <c r="AA623" s="1" t="s">
        <v>83</v>
      </c>
      <c r="AB623" s="1" t="s">
        <v>1405</v>
      </c>
      <c r="AC623" s="1" t="s">
        <v>51</v>
      </c>
      <c r="AD623" s="1" t="s">
        <v>1406</v>
      </c>
      <c r="AE623" s="1" t="s">
        <v>37</v>
      </c>
      <c r="AF623">
        <f t="shared" si="38"/>
        <v>2023</v>
      </c>
      <c r="AG623" t="str">
        <f t="shared" si="39"/>
        <v>feb</v>
      </c>
      <c r="AH623" t="str">
        <f>+VLOOKUP(N623,'[1]2. Ingreso de incapacidades'!$C$5:$O$6997,13,FALSE)</f>
        <v>SALUD TOTAL E.P.S.</v>
      </c>
      <c r="AI623" t="s">
        <v>2192</v>
      </c>
    </row>
    <row r="624" spans="1:35" hidden="1" x14ac:dyDescent="0.25">
      <c r="A624" s="1" t="s">
        <v>33</v>
      </c>
      <c r="B624" s="1" t="s">
        <v>34</v>
      </c>
      <c r="C624" s="2">
        <v>44985</v>
      </c>
      <c r="D624" s="42" t="str">
        <f t="shared" si="36"/>
        <v>2023</v>
      </c>
      <c r="E624" s="1" t="s">
        <v>73</v>
      </c>
      <c r="F624" s="1" t="s">
        <v>74</v>
      </c>
      <c r="G624" s="1" t="s">
        <v>37</v>
      </c>
      <c r="H624" s="1" t="s">
        <v>1403</v>
      </c>
      <c r="I624" s="1" t="s">
        <v>76</v>
      </c>
      <c r="J624" s="3">
        <v>38667</v>
      </c>
      <c r="K624" s="3">
        <v>0</v>
      </c>
      <c r="L624" s="3">
        <f t="shared" si="37"/>
        <v>38667</v>
      </c>
      <c r="M624" s="1" t="s">
        <v>40</v>
      </c>
      <c r="N624" s="88">
        <v>32936515</v>
      </c>
      <c r="O624" s="1" t="s">
        <v>294</v>
      </c>
      <c r="P624" s="1" t="s">
        <v>295</v>
      </c>
      <c r="Q624" s="1" t="s">
        <v>296</v>
      </c>
      <c r="R624" s="1" t="s">
        <v>43</v>
      </c>
      <c r="S624" s="1" t="s">
        <v>43</v>
      </c>
      <c r="T624" s="3">
        <v>0</v>
      </c>
      <c r="U624" s="1" t="s">
        <v>44</v>
      </c>
      <c r="V624" s="1" t="s">
        <v>45</v>
      </c>
      <c r="W624" s="1" t="s">
        <v>1403</v>
      </c>
      <c r="X624" s="1" t="s">
        <v>46</v>
      </c>
      <c r="Y624" s="1" t="s">
        <v>81</v>
      </c>
      <c r="Z624" s="1" t="s">
        <v>1404</v>
      </c>
      <c r="AA624" s="1" t="s">
        <v>83</v>
      </c>
      <c r="AB624" s="1" t="s">
        <v>1405</v>
      </c>
      <c r="AC624" s="1" t="s">
        <v>51</v>
      </c>
      <c r="AD624" s="1" t="s">
        <v>1406</v>
      </c>
      <c r="AE624" s="1" t="s">
        <v>37</v>
      </c>
      <c r="AF624">
        <f t="shared" si="38"/>
        <v>2023</v>
      </c>
      <c r="AG624" t="str">
        <f t="shared" si="39"/>
        <v>feb</v>
      </c>
      <c r="AH624" t="str">
        <f>+VLOOKUP(N624,'[1]2. Ingreso de incapacidades'!$C$5:$O$6997,13,FALSE)</f>
        <v>SALUD TOTAL E.P.S.</v>
      </c>
      <c r="AI624" t="s">
        <v>2192</v>
      </c>
    </row>
    <row r="625" spans="1:35" hidden="1" x14ac:dyDescent="0.25">
      <c r="A625" s="1" t="s">
        <v>33</v>
      </c>
      <c r="B625" s="1" t="s">
        <v>34</v>
      </c>
      <c r="C625" s="2">
        <v>44985</v>
      </c>
      <c r="D625" s="42" t="str">
        <f t="shared" si="36"/>
        <v>2023</v>
      </c>
      <c r="E625" s="1" t="s">
        <v>73</v>
      </c>
      <c r="F625" s="1" t="s">
        <v>74</v>
      </c>
      <c r="G625" s="1" t="s">
        <v>37</v>
      </c>
      <c r="H625" s="1" t="s">
        <v>1403</v>
      </c>
      <c r="I625" s="1" t="s">
        <v>76</v>
      </c>
      <c r="J625" s="3">
        <v>92775</v>
      </c>
      <c r="K625" s="3">
        <v>0</v>
      </c>
      <c r="L625" s="3">
        <f t="shared" si="37"/>
        <v>92775</v>
      </c>
      <c r="M625" s="1" t="s">
        <v>40</v>
      </c>
      <c r="N625" s="88">
        <v>73008014</v>
      </c>
      <c r="O625" s="1" t="s">
        <v>771</v>
      </c>
      <c r="P625" s="1" t="s">
        <v>79</v>
      </c>
      <c r="Q625" s="1" t="s">
        <v>80</v>
      </c>
      <c r="R625" s="1" t="s">
        <v>43</v>
      </c>
      <c r="S625" s="1" t="s">
        <v>43</v>
      </c>
      <c r="T625" s="3">
        <v>0</v>
      </c>
      <c r="U625" s="1" t="s">
        <v>44</v>
      </c>
      <c r="V625" s="1" t="s">
        <v>45</v>
      </c>
      <c r="W625" s="1" t="s">
        <v>1403</v>
      </c>
      <c r="X625" s="1" t="s">
        <v>46</v>
      </c>
      <c r="Y625" s="1" t="s">
        <v>81</v>
      </c>
      <c r="Z625" s="1" t="s">
        <v>1404</v>
      </c>
      <c r="AA625" s="1" t="s">
        <v>83</v>
      </c>
      <c r="AB625" s="1" t="s">
        <v>1405</v>
      </c>
      <c r="AC625" s="1" t="s">
        <v>51</v>
      </c>
      <c r="AD625" s="1" t="s">
        <v>1406</v>
      </c>
      <c r="AE625" s="1" t="s">
        <v>37</v>
      </c>
      <c r="AF625">
        <f t="shared" si="38"/>
        <v>2023</v>
      </c>
      <c r="AG625" t="str">
        <f t="shared" si="39"/>
        <v>feb</v>
      </c>
      <c r="AH625" t="str">
        <f>+VLOOKUP(N625,'[1]2. Ingreso de incapacidades'!$C$5:$O$6997,13,FALSE)</f>
        <v>SALUD TOTAL E.P.S.</v>
      </c>
      <c r="AI625" t="s">
        <v>2192</v>
      </c>
    </row>
    <row r="626" spans="1:35" hidden="1" x14ac:dyDescent="0.25">
      <c r="A626" s="1" t="s">
        <v>33</v>
      </c>
      <c r="B626" s="1" t="s">
        <v>34</v>
      </c>
      <c r="C626" s="2">
        <v>44985</v>
      </c>
      <c r="D626" s="42" t="str">
        <f t="shared" si="36"/>
        <v>2023</v>
      </c>
      <c r="E626" s="1" t="s">
        <v>73</v>
      </c>
      <c r="F626" s="1" t="s">
        <v>74</v>
      </c>
      <c r="G626" s="1" t="s">
        <v>37</v>
      </c>
      <c r="H626" s="1" t="s">
        <v>1403</v>
      </c>
      <c r="I626" s="1" t="s">
        <v>76</v>
      </c>
      <c r="J626" s="3">
        <v>580000</v>
      </c>
      <c r="K626" s="3">
        <v>0</v>
      </c>
      <c r="L626" s="3">
        <f t="shared" si="37"/>
        <v>580000</v>
      </c>
      <c r="M626" s="1" t="s">
        <v>40</v>
      </c>
      <c r="N626" s="88">
        <v>73106822</v>
      </c>
      <c r="O626" s="1" t="s">
        <v>465</v>
      </c>
      <c r="P626" s="1" t="s">
        <v>79</v>
      </c>
      <c r="Q626" s="1" t="s">
        <v>80</v>
      </c>
      <c r="R626" s="1" t="s">
        <v>43</v>
      </c>
      <c r="S626" s="1" t="s">
        <v>43</v>
      </c>
      <c r="T626" s="3">
        <v>0</v>
      </c>
      <c r="U626" s="1" t="s">
        <v>44</v>
      </c>
      <c r="V626" s="1" t="s">
        <v>45</v>
      </c>
      <c r="W626" s="1" t="s">
        <v>1403</v>
      </c>
      <c r="X626" s="1" t="s">
        <v>46</v>
      </c>
      <c r="Y626" s="1" t="s">
        <v>81</v>
      </c>
      <c r="Z626" s="1" t="s">
        <v>1404</v>
      </c>
      <c r="AA626" s="1" t="s">
        <v>83</v>
      </c>
      <c r="AB626" s="1" t="s">
        <v>1405</v>
      </c>
      <c r="AC626" s="1" t="s">
        <v>51</v>
      </c>
      <c r="AD626" s="1" t="s">
        <v>1406</v>
      </c>
      <c r="AE626" s="1" t="s">
        <v>37</v>
      </c>
      <c r="AF626">
        <f t="shared" si="38"/>
        <v>2023</v>
      </c>
      <c r="AG626" t="str">
        <f t="shared" si="39"/>
        <v>feb</v>
      </c>
      <c r="AH626" t="str">
        <f>+VLOOKUP(N626,'[1]2. Ingreso de incapacidades'!$C$5:$O$6997,13,FALSE)</f>
        <v>SALUD TOTAL E.P.S.</v>
      </c>
      <c r="AI626" t="s">
        <v>2192</v>
      </c>
    </row>
    <row r="627" spans="1:35" hidden="1" x14ac:dyDescent="0.25">
      <c r="A627" s="1" t="s">
        <v>33</v>
      </c>
      <c r="B627" s="1" t="s">
        <v>34</v>
      </c>
      <c r="C627" s="2">
        <v>44985</v>
      </c>
      <c r="D627" s="42" t="str">
        <f t="shared" si="36"/>
        <v>2023</v>
      </c>
      <c r="E627" s="1" t="s">
        <v>73</v>
      </c>
      <c r="F627" s="1" t="s">
        <v>74</v>
      </c>
      <c r="G627" s="1" t="s">
        <v>37</v>
      </c>
      <c r="H627" s="1" t="s">
        <v>1403</v>
      </c>
      <c r="I627" s="1" t="s">
        <v>76</v>
      </c>
      <c r="J627" s="3">
        <v>38667</v>
      </c>
      <c r="K627" s="3">
        <v>0</v>
      </c>
      <c r="L627" s="3">
        <f t="shared" si="37"/>
        <v>38667</v>
      </c>
      <c r="M627" s="1" t="s">
        <v>40</v>
      </c>
      <c r="N627" s="88">
        <v>73106822</v>
      </c>
      <c r="O627" s="1" t="s">
        <v>465</v>
      </c>
      <c r="P627" s="1" t="s">
        <v>79</v>
      </c>
      <c r="Q627" s="1" t="s">
        <v>80</v>
      </c>
      <c r="R627" s="1" t="s">
        <v>43</v>
      </c>
      <c r="S627" s="1" t="s">
        <v>43</v>
      </c>
      <c r="T627" s="3">
        <v>0</v>
      </c>
      <c r="U627" s="1" t="s">
        <v>44</v>
      </c>
      <c r="V627" s="1" t="s">
        <v>45</v>
      </c>
      <c r="W627" s="1" t="s">
        <v>1403</v>
      </c>
      <c r="X627" s="1" t="s">
        <v>46</v>
      </c>
      <c r="Y627" s="1" t="s">
        <v>81</v>
      </c>
      <c r="Z627" s="1" t="s">
        <v>1404</v>
      </c>
      <c r="AA627" s="1" t="s">
        <v>83</v>
      </c>
      <c r="AB627" s="1" t="s">
        <v>1405</v>
      </c>
      <c r="AC627" s="1" t="s">
        <v>51</v>
      </c>
      <c r="AD627" s="1" t="s">
        <v>1406</v>
      </c>
      <c r="AE627" s="1" t="s">
        <v>37</v>
      </c>
      <c r="AF627">
        <f t="shared" si="38"/>
        <v>2023</v>
      </c>
      <c r="AG627" t="str">
        <f t="shared" si="39"/>
        <v>feb</v>
      </c>
      <c r="AH627" t="str">
        <f>+VLOOKUP(N627,'[1]2. Ingreso de incapacidades'!$C$5:$O$6997,13,FALSE)</f>
        <v>SALUD TOTAL E.P.S.</v>
      </c>
      <c r="AI627" t="s">
        <v>2192</v>
      </c>
    </row>
    <row r="628" spans="1:35" hidden="1" x14ac:dyDescent="0.25">
      <c r="A628" s="1" t="s">
        <v>33</v>
      </c>
      <c r="B628" s="1" t="s">
        <v>34</v>
      </c>
      <c r="C628" s="2">
        <v>44985</v>
      </c>
      <c r="D628" s="42" t="str">
        <f t="shared" si="36"/>
        <v>2023</v>
      </c>
      <c r="E628" s="1" t="s">
        <v>73</v>
      </c>
      <c r="F628" s="1" t="s">
        <v>74</v>
      </c>
      <c r="G628" s="1" t="s">
        <v>37</v>
      </c>
      <c r="H628" s="1" t="s">
        <v>1403</v>
      </c>
      <c r="I628" s="1" t="s">
        <v>76</v>
      </c>
      <c r="J628" s="3">
        <v>193334</v>
      </c>
      <c r="K628" s="3">
        <v>0</v>
      </c>
      <c r="L628" s="3">
        <f t="shared" si="37"/>
        <v>193334</v>
      </c>
      <c r="M628" s="1" t="s">
        <v>40</v>
      </c>
      <c r="N628" s="88">
        <v>73108745</v>
      </c>
      <c r="O628" s="1" t="s">
        <v>142</v>
      </c>
      <c r="P628" s="1" t="s">
        <v>79</v>
      </c>
      <c r="Q628" s="1" t="s">
        <v>80</v>
      </c>
      <c r="R628" s="1" t="s">
        <v>43</v>
      </c>
      <c r="S628" s="1" t="s">
        <v>43</v>
      </c>
      <c r="T628" s="3">
        <v>0</v>
      </c>
      <c r="U628" s="1" t="s">
        <v>44</v>
      </c>
      <c r="V628" s="1" t="s">
        <v>45</v>
      </c>
      <c r="W628" s="1" t="s">
        <v>1403</v>
      </c>
      <c r="X628" s="1" t="s">
        <v>46</v>
      </c>
      <c r="Y628" s="1" t="s">
        <v>81</v>
      </c>
      <c r="Z628" s="1" t="s">
        <v>1404</v>
      </c>
      <c r="AA628" s="1" t="s">
        <v>83</v>
      </c>
      <c r="AB628" s="1" t="s">
        <v>1405</v>
      </c>
      <c r="AC628" s="1" t="s">
        <v>51</v>
      </c>
      <c r="AD628" s="1" t="s">
        <v>1406</v>
      </c>
      <c r="AE628" s="1" t="s">
        <v>37</v>
      </c>
      <c r="AF628">
        <f t="shared" si="38"/>
        <v>2023</v>
      </c>
      <c r="AG628" t="str">
        <f t="shared" si="39"/>
        <v>feb</v>
      </c>
      <c r="AH628" t="str">
        <f>+VLOOKUP(N628,'[1]2. Ingreso de incapacidades'!$C$5:$O$6997,13,FALSE)</f>
        <v>SALUD TOTAL E.P.S.</v>
      </c>
      <c r="AI628" t="s">
        <v>2192</v>
      </c>
    </row>
    <row r="629" spans="1:35" hidden="1" x14ac:dyDescent="0.25">
      <c r="A629" s="1" t="s">
        <v>33</v>
      </c>
      <c r="B629" s="1" t="s">
        <v>34</v>
      </c>
      <c r="C629" s="2">
        <v>44985</v>
      </c>
      <c r="D629" s="42" t="str">
        <f t="shared" si="36"/>
        <v>2023</v>
      </c>
      <c r="E629" s="1" t="s">
        <v>73</v>
      </c>
      <c r="F629" s="1" t="s">
        <v>74</v>
      </c>
      <c r="G629" s="1" t="s">
        <v>37</v>
      </c>
      <c r="H629" s="1" t="s">
        <v>1403</v>
      </c>
      <c r="I629" s="1" t="s">
        <v>76</v>
      </c>
      <c r="J629" s="3">
        <v>464000</v>
      </c>
      <c r="K629" s="3">
        <v>0</v>
      </c>
      <c r="L629" s="3">
        <f t="shared" si="37"/>
        <v>464000</v>
      </c>
      <c r="M629" s="1" t="s">
        <v>40</v>
      </c>
      <c r="N629" s="88">
        <v>73109356</v>
      </c>
      <c r="O629" s="1" t="s">
        <v>118</v>
      </c>
      <c r="P629" s="1" t="s">
        <v>79</v>
      </c>
      <c r="Q629" s="1" t="s">
        <v>80</v>
      </c>
      <c r="R629" s="1" t="s">
        <v>43</v>
      </c>
      <c r="S629" s="1" t="s">
        <v>43</v>
      </c>
      <c r="T629" s="3">
        <v>0</v>
      </c>
      <c r="U629" s="1" t="s">
        <v>44</v>
      </c>
      <c r="V629" s="1" t="s">
        <v>45</v>
      </c>
      <c r="W629" s="1" t="s">
        <v>1403</v>
      </c>
      <c r="X629" s="1" t="s">
        <v>46</v>
      </c>
      <c r="Y629" s="1" t="s">
        <v>81</v>
      </c>
      <c r="Z629" s="1" t="s">
        <v>1404</v>
      </c>
      <c r="AA629" s="1" t="s">
        <v>83</v>
      </c>
      <c r="AB629" s="1" t="s">
        <v>1405</v>
      </c>
      <c r="AC629" s="1" t="s">
        <v>51</v>
      </c>
      <c r="AD629" s="1" t="s">
        <v>1406</v>
      </c>
      <c r="AE629" s="1" t="s">
        <v>37</v>
      </c>
      <c r="AF629">
        <f t="shared" si="38"/>
        <v>2023</v>
      </c>
      <c r="AG629" t="str">
        <f t="shared" si="39"/>
        <v>feb</v>
      </c>
      <c r="AH629" t="str">
        <f>+VLOOKUP(N629,'[1]2. Ingreso de incapacidades'!$C$5:$O$6997,13,FALSE)</f>
        <v>SANITAS E.P.S</v>
      </c>
      <c r="AI629" t="s">
        <v>2193</v>
      </c>
    </row>
    <row r="630" spans="1:35" hidden="1" x14ac:dyDescent="0.25">
      <c r="A630" s="1" t="s">
        <v>33</v>
      </c>
      <c r="B630" s="1" t="s">
        <v>34</v>
      </c>
      <c r="C630" s="2">
        <v>44985</v>
      </c>
      <c r="D630" s="42" t="str">
        <f t="shared" si="36"/>
        <v>2023</v>
      </c>
      <c r="E630" s="1" t="s">
        <v>73</v>
      </c>
      <c r="F630" s="1" t="s">
        <v>74</v>
      </c>
      <c r="G630" s="1" t="s">
        <v>37</v>
      </c>
      <c r="H630" s="1" t="s">
        <v>1403</v>
      </c>
      <c r="I630" s="1" t="s">
        <v>76</v>
      </c>
      <c r="J630" s="3">
        <v>386668</v>
      </c>
      <c r="K630" s="3">
        <v>0</v>
      </c>
      <c r="L630" s="3">
        <f t="shared" si="37"/>
        <v>386668</v>
      </c>
      <c r="M630" s="1" t="s">
        <v>40</v>
      </c>
      <c r="N630" s="88">
        <v>73109356</v>
      </c>
      <c r="O630" s="1" t="s">
        <v>118</v>
      </c>
      <c r="P630" s="1" t="s">
        <v>79</v>
      </c>
      <c r="Q630" s="1" t="s">
        <v>80</v>
      </c>
      <c r="R630" s="1" t="s">
        <v>43</v>
      </c>
      <c r="S630" s="1" t="s">
        <v>43</v>
      </c>
      <c r="T630" s="3">
        <v>0</v>
      </c>
      <c r="U630" s="1" t="s">
        <v>44</v>
      </c>
      <c r="V630" s="1" t="s">
        <v>45</v>
      </c>
      <c r="W630" s="1" t="s">
        <v>1403</v>
      </c>
      <c r="X630" s="1" t="s">
        <v>46</v>
      </c>
      <c r="Y630" s="1" t="s">
        <v>81</v>
      </c>
      <c r="Z630" s="1" t="s">
        <v>1404</v>
      </c>
      <c r="AA630" s="1" t="s">
        <v>83</v>
      </c>
      <c r="AB630" s="1" t="s">
        <v>1405</v>
      </c>
      <c r="AC630" s="1" t="s">
        <v>51</v>
      </c>
      <c r="AD630" s="1" t="s">
        <v>1406</v>
      </c>
      <c r="AE630" s="1" t="s">
        <v>37</v>
      </c>
      <c r="AF630">
        <f t="shared" si="38"/>
        <v>2023</v>
      </c>
      <c r="AG630" t="str">
        <f t="shared" si="39"/>
        <v>feb</v>
      </c>
      <c r="AH630" t="str">
        <f>+VLOOKUP(N630,'[1]2. Ingreso de incapacidades'!$C$5:$O$6997,13,FALSE)</f>
        <v>SANITAS E.P.S</v>
      </c>
      <c r="AI630" t="s">
        <v>2193</v>
      </c>
    </row>
    <row r="631" spans="1:35" hidden="1" x14ac:dyDescent="0.25">
      <c r="A631" s="1" t="s">
        <v>33</v>
      </c>
      <c r="B631" s="1" t="s">
        <v>34</v>
      </c>
      <c r="C631" s="2">
        <v>44985</v>
      </c>
      <c r="D631" s="42" t="str">
        <f t="shared" si="36"/>
        <v>2023</v>
      </c>
      <c r="E631" s="1" t="s">
        <v>73</v>
      </c>
      <c r="F631" s="1" t="s">
        <v>74</v>
      </c>
      <c r="G631" s="1" t="s">
        <v>37</v>
      </c>
      <c r="H631" s="1" t="s">
        <v>1403</v>
      </c>
      <c r="I631" s="1" t="s">
        <v>76</v>
      </c>
      <c r="J631" s="3">
        <v>38667</v>
      </c>
      <c r="K631" s="3">
        <v>0</v>
      </c>
      <c r="L631" s="3">
        <f t="shared" si="37"/>
        <v>38667</v>
      </c>
      <c r="M631" s="1" t="s">
        <v>40</v>
      </c>
      <c r="N631" s="88">
        <v>73117655</v>
      </c>
      <c r="O631" s="1" t="s">
        <v>128</v>
      </c>
      <c r="P631" s="1" t="s">
        <v>79</v>
      </c>
      <c r="Q631" s="1" t="s">
        <v>80</v>
      </c>
      <c r="R631" s="1" t="s">
        <v>43</v>
      </c>
      <c r="S631" s="1" t="s">
        <v>43</v>
      </c>
      <c r="T631" s="3">
        <v>0</v>
      </c>
      <c r="U631" s="1" t="s">
        <v>44</v>
      </c>
      <c r="V631" s="1" t="s">
        <v>45</v>
      </c>
      <c r="W631" s="1" t="s">
        <v>1403</v>
      </c>
      <c r="X631" s="1" t="s">
        <v>46</v>
      </c>
      <c r="Y631" s="1" t="s">
        <v>81</v>
      </c>
      <c r="Z631" s="1" t="s">
        <v>1404</v>
      </c>
      <c r="AA631" s="1" t="s">
        <v>83</v>
      </c>
      <c r="AB631" s="1" t="s">
        <v>1405</v>
      </c>
      <c r="AC631" s="1" t="s">
        <v>51</v>
      </c>
      <c r="AD631" s="1" t="s">
        <v>1406</v>
      </c>
      <c r="AE631" s="1" t="s">
        <v>37</v>
      </c>
      <c r="AF631">
        <f t="shared" si="38"/>
        <v>2023</v>
      </c>
      <c r="AG631" t="str">
        <f t="shared" si="39"/>
        <v>feb</v>
      </c>
      <c r="AH631" t="str">
        <f>+VLOOKUP(N631,'[1]2. Ingreso de incapacidades'!$C$5:$O$6997,13,FALSE)</f>
        <v>COOMEVA E.P.S</v>
      </c>
      <c r="AI631" t="s">
        <v>2202</v>
      </c>
    </row>
    <row r="632" spans="1:35" hidden="1" x14ac:dyDescent="0.25">
      <c r="A632" s="1" t="s">
        <v>33</v>
      </c>
      <c r="B632" s="1" t="s">
        <v>34</v>
      </c>
      <c r="C632" s="2">
        <v>44985</v>
      </c>
      <c r="D632" s="42" t="str">
        <f t="shared" si="36"/>
        <v>2023</v>
      </c>
      <c r="E632" s="1" t="s">
        <v>73</v>
      </c>
      <c r="F632" s="1" t="s">
        <v>74</v>
      </c>
      <c r="G632" s="1" t="s">
        <v>37</v>
      </c>
      <c r="H632" s="1" t="s">
        <v>1403</v>
      </c>
      <c r="I632" s="1" t="s">
        <v>76</v>
      </c>
      <c r="J632" s="3">
        <v>38667</v>
      </c>
      <c r="K632" s="3">
        <v>0</v>
      </c>
      <c r="L632" s="3">
        <f t="shared" si="37"/>
        <v>38667</v>
      </c>
      <c r="M632" s="1" t="s">
        <v>40</v>
      </c>
      <c r="N632" s="88">
        <v>73131436</v>
      </c>
      <c r="O632" s="1" t="s">
        <v>153</v>
      </c>
      <c r="P632" s="1" t="s">
        <v>79</v>
      </c>
      <c r="Q632" s="1" t="s">
        <v>80</v>
      </c>
      <c r="R632" s="1" t="s">
        <v>43</v>
      </c>
      <c r="S632" s="1" t="s">
        <v>43</v>
      </c>
      <c r="T632" s="3">
        <v>0</v>
      </c>
      <c r="U632" s="1" t="s">
        <v>44</v>
      </c>
      <c r="V632" s="1" t="s">
        <v>45</v>
      </c>
      <c r="W632" s="1" t="s">
        <v>1403</v>
      </c>
      <c r="X632" s="1" t="s">
        <v>46</v>
      </c>
      <c r="Y632" s="1" t="s">
        <v>81</v>
      </c>
      <c r="Z632" s="1" t="s">
        <v>1404</v>
      </c>
      <c r="AA632" s="1" t="s">
        <v>83</v>
      </c>
      <c r="AB632" s="1" t="s">
        <v>1405</v>
      </c>
      <c r="AC632" s="1" t="s">
        <v>51</v>
      </c>
      <c r="AD632" s="1" t="s">
        <v>1406</v>
      </c>
      <c r="AE632" s="1" t="s">
        <v>37</v>
      </c>
      <c r="AF632">
        <f t="shared" si="38"/>
        <v>2023</v>
      </c>
      <c r="AG632" t="str">
        <f t="shared" si="39"/>
        <v>feb</v>
      </c>
      <c r="AH632" t="str">
        <f>+VLOOKUP(N632,'[1]2. Ingreso de incapacidades'!$C$5:$O$6997,13,FALSE)</f>
        <v>SALUD TOTAL E.P.S.</v>
      </c>
      <c r="AI632" t="s">
        <v>2192</v>
      </c>
    </row>
    <row r="633" spans="1:35" hidden="1" x14ac:dyDescent="0.25">
      <c r="A633" s="1" t="s">
        <v>33</v>
      </c>
      <c r="B633" s="1" t="s">
        <v>34</v>
      </c>
      <c r="C633" s="2">
        <v>44985</v>
      </c>
      <c r="D633" s="42" t="str">
        <f t="shared" si="36"/>
        <v>2023</v>
      </c>
      <c r="E633" s="1" t="s">
        <v>73</v>
      </c>
      <c r="F633" s="1" t="s">
        <v>74</v>
      </c>
      <c r="G633" s="1" t="s">
        <v>37</v>
      </c>
      <c r="H633" s="1" t="s">
        <v>1403</v>
      </c>
      <c r="I633" s="1" t="s">
        <v>76</v>
      </c>
      <c r="J633" s="3">
        <v>38667</v>
      </c>
      <c r="K633" s="3">
        <v>0</v>
      </c>
      <c r="L633" s="3">
        <f t="shared" si="37"/>
        <v>38667</v>
      </c>
      <c r="M633" s="1" t="s">
        <v>40</v>
      </c>
      <c r="N633" s="88">
        <v>73135176</v>
      </c>
      <c r="O633" s="1" t="s">
        <v>560</v>
      </c>
      <c r="P633" s="1" t="s">
        <v>79</v>
      </c>
      <c r="Q633" s="1" t="s">
        <v>80</v>
      </c>
      <c r="R633" s="1" t="s">
        <v>43</v>
      </c>
      <c r="S633" s="1" t="s">
        <v>43</v>
      </c>
      <c r="T633" s="3">
        <v>0</v>
      </c>
      <c r="U633" s="1" t="s">
        <v>44</v>
      </c>
      <c r="V633" s="1" t="s">
        <v>45</v>
      </c>
      <c r="W633" s="1" t="s">
        <v>1403</v>
      </c>
      <c r="X633" s="1" t="s">
        <v>46</v>
      </c>
      <c r="Y633" s="1" t="s">
        <v>81</v>
      </c>
      <c r="Z633" s="1" t="s">
        <v>1404</v>
      </c>
      <c r="AA633" s="1" t="s">
        <v>83</v>
      </c>
      <c r="AB633" s="1" t="s">
        <v>1405</v>
      </c>
      <c r="AC633" s="1" t="s">
        <v>51</v>
      </c>
      <c r="AD633" s="1" t="s">
        <v>1407</v>
      </c>
      <c r="AE633" s="1" t="s">
        <v>37</v>
      </c>
      <c r="AF633">
        <f t="shared" si="38"/>
        <v>2023</v>
      </c>
      <c r="AG633" t="str">
        <f t="shared" si="39"/>
        <v>feb</v>
      </c>
      <c r="AH633" t="str">
        <f>+VLOOKUP(N633,'[1]2. Ingreso de incapacidades'!$C$5:$O$6997,13,FALSE)</f>
        <v>SURA E.P.S.</v>
      </c>
      <c r="AI633" t="s">
        <v>2197</v>
      </c>
    </row>
    <row r="634" spans="1:35" hidden="1" x14ac:dyDescent="0.25">
      <c r="A634" s="1" t="s">
        <v>33</v>
      </c>
      <c r="B634" s="1" t="s">
        <v>34</v>
      </c>
      <c r="C634" s="2">
        <v>44985</v>
      </c>
      <c r="D634" s="42" t="str">
        <f t="shared" si="36"/>
        <v>2023</v>
      </c>
      <c r="E634" s="1" t="s">
        <v>73</v>
      </c>
      <c r="F634" s="1" t="s">
        <v>74</v>
      </c>
      <c r="G634" s="1" t="s">
        <v>37</v>
      </c>
      <c r="H634" s="1" t="s">
        <v>1403</v>
      </c>
      <c r="I634" s="1" t="s">
        <v>76</v>
      </c>
      <c r="J634" s="3">
        <v>270667</v>
      </c>
      <c r="K634" s="3">
        <v>0</v>
      </c>
      <c r="L634" s="3">
        <f t="shared" si="37"/>
        <v>270667</v>
      </c>
      <c r="M634" s="1" t="s">
        <v>40</v>
      </c>
      <c r="N634" s="88">
        <v>73135176</v>
      </c>
      <c r="O634" s="1" t="s">
        <v>560</v>
      </c>
      <c r="P634" s="1" t="s">
        <v>79</v>
      </c>
      <c r="Q634" s="1" t="s">
        <v>80</v>
      </c>
      <c r="R634" s="1" t="s">
        <v>43</v>
      </c>
      <c r="S634" s="1" t="s">
        <v>43</v>
      </c>
      <c r="T634" s="3">
        <v>0</v>
      </c>
      <c r="U634" s="1" t="s">
        <v>44</v>
      </c>
      <c r="V634" s="1" t="s">
        <v>45</v>
      </c>
      <c r="W634" s="1" t="s">
        <v>1403</v>
      </c>
      <c r="X634" s="1" t="s">
        <v>46</v>
      </c>
      <c r="Y634" s="1" t="s">
        <v>81</v>
      </c>
      <c r="Z634" s="1" t="s">
        <v>1404</v>
      </c>
      <c r="AA634" s="1" t="s">
        <v>83</v>
      </c>
      <c r="AB634" s="1" t="s">
        <v>1405</v>
      </c>
      <c r="AC634" s="1" t="s">
        <v>51</v>
      </c>
      <c r="AD634" s="1" t="s">
        <v>1407</v>
      </c>
      <c r="AE634" s="1" t="s">
        <v>37</v>
      </c>
      <c r="AF634">
        <f t="shared" si="38"/>
        <v>2023</v>
      </c>
      <c r="AG634" t="str">
        <f t="shared" si="39"/>
        <v>feb</v>
      </c>
      <c r="AH634" t="str">
        <f>+VLOOKUP(N634,'[1]2. Ingreso de incapacidades'!$C$5:$O$6997,13,FALSE)</f>
        <v>SURA E.P.S.</v>
      </c>
      <c r="AI634" t="s">
        <v>2197</v>
      </c>
    </row>
    <row r="635" spans="1:35" hidden="1" x14ac:dyDescent="0.25">
      <c r="A635" s="1" t="s">
        <v>33</v>
      </c>
      <c r="B635" s="1" t="s">
        <v>34</v>
      </c>
      <c r="C635" s="2">
        <v>44985</v>
      </c>
      <c r="D635" s="42" t="str">
        <f t="shared" si="36"/>
        <v>2023</v>
      </c>
      <c r="E635" s="1" t="s">
        <v>73</v>
      </c>
      <c r="F635" s="1" t="s">
        <v>74</v>
      </c>
      <c r="G635" s="1" t="s">
        <v>37</v>
      </c>
      <c r="H635" s="1" t="s">
        <v>1403</v>
      </c>
      <c r="I635" s="1" t="s">
        <v>76</v>
      </c>
      <c r="J635" s="3">
        <v>580000</v>
      </c>
      <c r="K635" s="3">
        <v>0</v>
      </c>
      <c r="L635" s="3">
        <f t="shared" si="37"/>
        <v>580000</v>
      </c>
      <c r="M635" s="1" t="s">
        <v>40</v>
      </c>
      <c r="N635" s="88">
        <v>73142139</v>
      </c>
      <c r="O635" s="1" t="s">
        <v>417</v>
      </c>
      <c r="P635" s="1" t="s">
        <v>79</v>
      </c>
      <c r="Q635" s="1" t="s">
        <v>80</v>
      </c>
      <c r="R635" s="1" t="s">
        <v>43</v>
      </c>
      <c r="S635" s="1" t="s">
        <v>43</v>
      </c>
      <c r="T635" s="3">
        <v>0</v>
      </c>
      <c r="U635" s="1" t="s">
        <v>44</v>
      </c>
      <c r="V635" s="1" t="s">
        <v>45</v>
      </c>
      <c r="W635" s="1" t="s">
        <v>1403</v>
      </c>
      <c r="X635" s="1" t="s">
        <v>46</v>
      </c>
      <c r="Y635" s="1" t="s">
        <v>81</v>
      </c>
      <c r="Z635" s="1" t="s">
        <v>1404</v>
      </c>
      <c r="AA635" s="1" t="s">
        <v>83</v>
      </c>
      <c r="AB635" s="1" t="s">
        <v>1405</v>
      </c>
      <c r="AC635" s="1" t="s">
        <v>51</v>
      </c>
      <c r="AD635" s="1" t="s">
        <v>1407</v>
      </c>
      <c r="AE635" s="1" t="s">
        <v>37</v>
      </c>
      <c r="AF635">
        <f t="shared" si="38"/>
        <v>2023</v>
      </c>
      <c r="AG635" t="str">
        <f t="shared" si="39"/>
        <v>feb</v>
      </c>
      <c r="AH635" t="str">
        <f>+VLOOKUP(N635,'[1]2. Ingreso de incapacidades'!$C$5:$O$6997,13,FALSE)</f>
        <v>EPS MUTUAL SER</v>
      </c>
      <c r="AI635" t="s">
        <v>2195</v>
      </c>
    </row>
    <row r="636" spans="1:35" hidden="1" x14ac:dyDescent="0.25">
      <c r="A636" s="1" t="s">
        <v>33</v>
      </c>
      <c r="B636" s="1" t="s">
        <v>34</v>
      </c>
      <c r="C636" s="2">
        <v>44985</v>
      </c>
      <c r="D636" s="42" t="str">
        <f t="shared" si="36"/>
        <v>2023</v>
      </c>
      <c r="E636" s="1" t="s">
        <v>73</v>
      </c>
      <c r="F636" s="1" t="s">
        <v>74</v>
      </c>
      <c r="G636" s="1" t="s">
        <v>37</v>
      </c>
      <c r="H636" s="1" t="s">
        <v>1403</v>
      </c>
      <c r="I636" s="1" t="s">
        <v>76</v>
      </c>
      <c r="J636" s="3">
        <v>232000</v>
      </c>
      <c r="K636" s="3">
        <v>0</v>
      </c>
      <c r="L636" s="3">
        <f t="shared" si="37"/>
        <v>232000</v>
      </c>
      <c r="M636" s="1" t="s">
        <v>40</v>
      </c>
      <c r="N636" s="88">
        <v>73142139</v>
      </c>
      <c r="O636" s="1" t="s">
        <v>417</v>
      </c>
      <c r="P636" s="1" t="s">
        <v>79</v>
      </c>
      <c r="Q636" s="1" t="s">
        <v>80</v>
      </c>
      <c r="R636" s="1" t="s">
        <v>43</v>
      </c>
      <c r="S636" s="1" t="s">
        <v>43</v>
      </c>
      <c r="T636" s="3">
        <v>0</v>
      </c>
      <c r="U636" s="1" t="s">
        <v>44</v>
      </c>
      <c r="V636" s="1" t="s">
        <v>45</v>
      </c>
      <c r="W636" s="1" t="s">
        <v>1403</v>
      </c>
      <c r="X636" s="1" t="s">
        <v>46</v>
      </c>
      <c r="Y636" s="1" t="s">
        <v>81</v>
      </c>
      <c r="Z636" s="1" t="s">
        <v>1404</v>
      </c>
      <c r="AA636" s="1" t="s">
        <v>83</v>
      </c>
      <c r="AB636" s="1" t="s">
        <v>1405</v>
      </c>
      <c r="AC636" s="1" t="s">
        <v>51</v>
      </c>
      <c r="AD636" s="1" t="s">
        <v>1407</v>
      </c>
      <c r="AE636" s="1" t="s">
        <v>37</v>
      </c>
      <c r="AF636">
        <f t="shared" si="38"/>
        <v>2023</v>
      </c>
      <c r="AG636" t="str">
        <f t="shared" si="39"/>
        <v>feb</v>
      </c>
      <c r="AH636" t="str">
        <f>+VLOOKUP(N636,'[1]2. Ingreso de incapacidades'!$C$5:$O$6997,13,FALSE)</f>
        <v>EPS MUTUAL SER</v>
      </c>
      <c r="AI636" t="s">
        <v>2195</v>
      </c>
    </row>
    <row r="637" spans="1:35" hidden="1" x14ac:dyDescent="0.25">
      <c r="A637" s="1" t="s">
        <v>33</v>
      </c>
      <c r="B637" s="1" t="s">
        <v>34</v>
      </c>
      <c r="C637" s="2">
        <v>44985</v>
      </c>
      <c r="D637" s="42" t="str">
        <f t="shared" si="36"/>
        <v>2023</v>
      </c>
      <c r="E637" s="1" t="s">
        <v>73</v>
      </c>
      <c r="F637" s="1" t="s">
        <v>74</v>
      </c>
      <c r="G637" s="1" t="s">
        <v>37</v>
      </c>
      <c r="H637" s="1" t="s">
        <v>1403</v>
      </c>
      <c r="I637" s="1" t="s">
        <v>76</v>
      </c>
      <c r="J637" s="3">
        <v>38667</v>
      </c>
      <c r="K637" s="3">
        <v>0</v>
      </c>
      <c r="L637" s="3">
        <f t="shared" si="37"/>
        <v>38667</v>
      </c>
      <c r="M637" s="1" t="s">
        <v>40</v>
      </c>
      <c r="N637" s="88">
        <v>73143059</v>
      </c>
      <c r="O637" s="1" t="s">
        <v>409</v>
      </c>
      <c r="P637" s="1" t="s">
        <v>79</v>
      </c>
      <c r="Q637" s="1" t="s">
        <v>80</v>
      </c>
      <c r="R637" s="1" t="s">
        <v>43</v>
      </c>
      <c r="S637" s="1" t="s">
        <v>43</v>
      </c>
      <c r="T637" s="3">
        <v>0</v>
      </c>
      <c r="U637" s="1" t="s">
        <v>44</v>
      </c>
      <c r="V637" s="1" t="s">
        <v>45</v>
      </c>
      <c r="W637" s="1" t="s">
        <v>1403</v>
      </c>
      <c r="X637" s="1" t="s">
        <v>46</v>
      </c>
      <c r="Y637" s="1" t="s">
        <v>81</v>
      </c>
      <c r="Z637" s="1" t="s">
        <v>1404</v>
      </c>
      <c r="AA637" s="1" t="s">
        <v>83</v>
      </c>
      <c r="AB637" s="1" t="s">
        <v>1405</v>
      </c>
      <c r="AC637" s="1" t="s">
        <v>51</v>
      </c>
      <c r="AD637" s="1" t="s">
        <v>1407</v>
      </c>
      <c r="AE637" s="1" t="s">
        <v>37</v>
      </c>
      <c r="AF637">
        <f t="shared" si="38"/>
        <v>2023</v>
      </c>
      <c r="AG637" t="str">
        <f t="shared" si="39"/>
        <v>feb</v>
      </c>
      <c r="AH637" t="str">
        <f>+VLOOKUP(N637,'[1]2. Ingreso de incapacidades'!$C$5:$O$6997,13,FALSE)</f>
        <v>SURA E.P.S.</v>
      </c>
      <c r="AI637" t="s">
        <v>2197</v>
      </c>
    </row>
    <row r="638" spans="1:35" hidden="1" x14ac:dyDescent="0.25">
      <c r="A638" s="1" t="s">
        <v>33</v>
      </c>
      <c r="B638" s="1" t="s">
        <v>34</v>
      </c>
      <c r="C638" s="2">
        <v>44985</v>
      </c>
      <c r="D638" s="42" t="str">
        <f t="shared" si="36"/>
        <v>2023</v>
      </c>
      <c r="E638" s="1" t="s">
        <v>73</v>
      </c>
      <c r="F638" s="1" t="s">
        <v>74</v>
      </c>
      <c r="G638" s="1" t="s">
        <v>37</v>
      </c>
      <c r="H638" s="1" t="s">
        <v>1403</v>
      </c>
      <c r="I638" s="1" t="s">
        <v>76</v>
      </c>
      <c r="J638" s="3">
        <v>77334</v>
      </c>
      <c r="K638" s="3">
        <v>0</v>
      </c>
      <c r="L638" s="3">
        <f t="shared" si="37"/>
        <v>77334</v>
      </c>
      <c r="M638" s="1" t="s">
        <v>40</v>
      </c>
      <c r="N638" s="88">
        <v>73143059</v>
      </c>
      <c r="O638" s="1" t="s">
        <v>409</v>
      </c>
      <c r="P638" s="1" t="s">
        <v>79</v>
      </c>
      <c r="Q638" s="1" t="s">
        <v>80</v>
      </c>
      <c r="R638" s="1" t="s">
        <v>43</v>
      </c>
      <c r="S638" s="1" t="s">
        <v>43</v>
      </c>
      <c r="T638" s="3">
        <v>0</v>
      </c>
      <c r="U638" s="1" t="s">
        <v>44</v>
      </c>
      <c r="V638" s="1" t="s">
        <v>45</v>
      </c>
      <c r="W638" s="1" t="s">
        <v>1403</v>
      </c>
      <c r="X638" s="1" t="s">
        <v>46</v>
      </c>
      <c r="Y638" s="1" t="s">
        <v>81</v>
      </c>
      <c r="Z638" s="1" t="s">
        <v>1404</v>
      </c>
      <c r="AA638" s="1" t="s">
        <v>83</v>
      </c>
      <c r="AB638" s="1" t="s">
        <v>1405</v>
      </c>
      <c r="AC638" s="1" t="s">
        <v>51</v>
      </c>
      <c r="AD638" s="1" t="s">
        <v>1407</v>
      </c>
      <c r="AE638" s="1" t="s">
        <v>37</v>
      </c>
      <c r="AF638">
        <f t="shared" si="38"/>
        <v>2023</v>
      </c>
      <c r="AG638" t="str">
        <f t="shared" si="39"/>
        <v>feb</v>
      </c>
      <c r="AH638" t="str">
        <f>+VLOOKUP(N638,'[1]2. Ingreso de incapacidades'!$C$5:$O$6997,13,FALSE)</f>
        <v>SURA E.P.S.</v>
      </c>
      <c r="AI638" t="s">
        <v>2197</v>
      </c>
    </row>
    <row r="639" spans="1:35" hidden="1" x14ac:dyDescent="0.25">
      <c r="A639" s="1" t="s">
        <v>33</v>
      </c>
      <c r="B639" s="1" t="s">
        <v>34</v>
      </c>
      <c r="C639" s="2">
        <v>44985</v>
      </c>
      <c r="D639" s="42" t="str">
        <f t="shared" si="36"/>
        <v>2023</v>
      </c>
      <c r="E639" s="1" t="s">
        <v>73</v>
      </c>
      <c r="F639" s="1" t="s">
        <v>74</v>
      </c>
      <c r="G639" s="1" t="s">
        <v>37</v>
      </c>
      <c r="H639" s="1" t="s">
        <v>1403</v>
      </c>
      <c r="I639" s="1" t="s">
        <v>76</v>
      </c>
      <c r="J639" s="3">
        <v>38667</v>
      </c>
      <c r="K639" s="3">
        <v>0</v>
      </c>
      <c r="L639" s="3">
        <f t="shared" si="37"/>
        <v>38667</v>
      </c>
      <c r="M639" s="1" t="s">
        <v>40</v>
      </c>
      <c r="N639" s="88">
        <v>73192652</v>
      </c>
      <c r="O639" s="1" t="s">
        <v>810</v>
      </c>
      <c r="P639" s="1" t="s">
        <v>79</v>
      </c>
      <c r="Q639" s="1" t="s">
        <v>80</v>
      </c>
      <c r="R639" s="1" t="s">
        <v>43</v>
      </c>
      <c r="S639" s="1" t="s">
        <v>43</v>
      </c>
      <c r="T639" s="3">
        <v>0</v>
      </c>
      <c r="U639" s="1" t="s">
        <v>44</v>
      </c>
      <c r="V639" s="1" t="s">
        <v>45</v>
      </c>
      <c r="W639" s="1" t="s">
        <v>1403</v>
      </c>
      <c r="X639" s="1" t="s">
        <v>46</v>
      </c>
      <c r="Y639" s="1" t="s">
        <v>81</v>
      </c>
      <c r="Z639" s="1" t="s">
        <v>1404</v>
      </c>
      <c r="AA639" s="1" t="s">
        <v>83</v>
      </c>
      <c r="AB639" s="1" t="s">
        <v>1405</v>
      </c>
      <c r="AC639" s="1" t="s">
        <v>51</v>
      </c>
      <c r="AD639" s="1" t="s">
        <v>1406</v>
      </c>
      <c r="AE639" s="1" t="s">
        <v>37</v>
      </c>
      <c r="AF639">
        <f t="shared" si="38"/>
        <v>2023</v>
      </c>
      <c r="AG639" t="str">
        <f t="shared" si="39"/>
        <v>feb</v>
      </c>
      <c r="AH639" t="str">
        <f>+VLOOKUP(N639,'[1]2. Ingreso de incapacidades'!$C$5:$O$6997,13,FALSE)</f>
        <v>SALUD TOTAL E.P.S.</v>
      </c>
      <c r="AI639" t="s">
        <v>2192</v>
      </c>
    </row>
    <row r="640" spans="1:35" hidden="1" x14ac:dyDescent="0.25">
      <c r="A640" s="1" t="s">
        <v>33</v>
      </c>
      <c r="B640" s="1" t="s">
        <v>34</v>
      </c>
      <c r="C640" s="2">
        <v>44985</v>
      </c>
      <c r="D640" s="42" t="str">
        <f t="shared" si="36"/>
        <v>2023</v>
      </c>
      <c r="E640" s="1" t="s">
        <v>73</v>
      </c>
      <c r="F640" s="1" t="s">
        <v>74</v>
      </c>
      <c r="G640" s="1" t="s">
        <v>37</v>
      </c>
      <c r="H640" s="1" t="s">
        <v>1403</v>
      </c>
      <c r="I640" s="1" t="s">
        <v>76</v>
      </c>
      <c r="J640" s="3">
        <v>116001</v>
      </c>
      <c r="K640" s="3">
        <v>0</v>
      </c>
      <c r="L640" s="3">
        <f t="shared" si="37"/>
        <v>116001</v>
      </c>
      <c r="M640" s="1" t="s">
        <v>40</v>
      </c>
      <c r="N640" s="88">
        <v>73576572</v>
      </c>
      <c r="O640" s="1" t="s">
        <v>134</v>
      </c>
      <c r="P640" s="1" t="s">
        <v>79</v>
      </c>
      <c r="Q640" s="1" t="s">
        <v>80</v>
      </c>
      <c r="R640" s="1" t="s">
        <v>43</v>
      </c>
      <c r="S640" s="1" t="s">
        <v>43</v>
      </c>
      <c r="T640" s="3">
        <v>0</v>
      </c>
      <c r="U640" s="1" t="s">
        <v>44</v>
      </c>
      <c r="V640" s="1" t="s">
        <v>45</v>
      </c>
      <c r="W640" s="1" t="s">
        <v>1403</v>
      </c>
      <c r="X640" s="1" t="s">
        <v>46</v>
      </c>
      <c r="Y640" s="1" t="s">
        <v>81</v>
      </c>
      <c r="Z640" s="1" t="s">
        <v>1404</v>
      </c>
      <c r="AA640" s="1" t="s">
        <v>83</v>
      </c>
      <c r="AB640" s="1" t="s">
        <v>1405</v>
      </c>
      <c r="AC640" s="1" t="s">
        <v>51</v>
      </c>
      <c r="AD640" s="1" t="s">
        <v>1406</v>
      </c>
      <c r="AE640" s="1" t="s">
        <v>37</v>
      </c>
      <c r="AF640">
        <f t="shared" si="38"/>
        <v>2023</v>
      </c>
      <c r="AG640" t="str">
        <f t="shared" si="39"/>
        <v>feb</v>
      </c>
      <c r="AH640" t="str">
        <f>+VLOOKUP(N640,'[1]2. Ingreso de incapacidades'!$C$5:$O$6997,13,FALSE)</f>
        <v>SANITAS E.P.S</v>
      </c>
      <c r="AI640" t="s">
        <v>2193</v>
      </c>
    </row>
    <row r="641" spans="1:35" hidden="1" x14ac:dyDescent="0.25">
      <c r="A641" s="1" t="s">
        <v>33</v>
      </c>
      <c r="B641" s="1" t="s">
        <v>34</v>
      </c>
      <c r="C641" s="2">
        <v>44985</v>
      </c>
      <c r="D641" s="42" t="str">
        <f t="shared" si="36"/>
        <v>2023</v>
      </c>
      <c r="E641" s="1" t="s">
        <v>73</v>
      </c>
      <c r="F641" s="1" t="s">
        <v>74</v>
      </c>
      <c r="G641" s="1" t="s">
        <v>37</v>
      </c>
      <c r="H641" s="1" t="s">
        <v>1403</v>
      </c>
      <c r="I641" s="1" t="s">
        <v>76</v>
      </c>
      <c r="J641" s="3">
        <v>502667</v>
      </c>
      <c r="K641" s="3">
        <v>0</v>
      </c>
      <c r="L641" s="3">
        <f t="shared" si="37"/>
        <v>502667</v>
      </c>
      <c r="M641" s="1" t="s">
        <v>40</v>
      </c>
      <c r="N641" s="88">
        <v>73576572</v>
      </c>
      <c r="O641" s="1" t="s">
        <v>134</v>
      </c>
      <c r="P641" s="1" t="s">
        <v>79</v>
      </c>
      <c r="Q641" s="1" t="s">
        <v>80</v>
      </c>
      <c r="R641" s="1" t="s">
        <v>43</v>
      </c>
      <c r="S641" s="1" t="s">
        <v>43</v>
      </c>
      <c r="T641" s="3">
        <v>0</v>
      </c>
      <c r="U641" s="1" t="s">
        <v>44</v>
      </c>
      <c r="V641" s="1" t="s">
        <v>45</v>
      </c>
      <c r="W641" s="1" t="s">
        <v>1403</v>
      </c>
      <c r="X641" s="1" t="s">
        <v>46</v>
      </c>
      <c r="Y641" s="1" t="s">
        <v>81</v>
      </c>
      <c r="Z641" s="1" t="s">
        <v>1404</v>
      </c>
      <c r="AA641" s="1" t="s">
        <v>83</v>
      </c>
      <c r="AB641" s="1" t="s">
        <v>1405</v>
      </c>
      <c r="AC641" s="1" t="s">
        <v>51</v>
      </c>
      <c r="AD641" s="1" t="s">
        <v>1406</v>
      </c>
      <c r="AE641" s="1" t="s">
        <v>37</v>
      </c>
      <c r="AF641">
        <f t="shared" si="38"/>
        <v>2023</v>
      </c>
      <c r="AG641" t="str">
        <f t="shared" si="39"/>
        <v>feb</v>
      </c>
      <c r="AH641" t="str">
        <f>+VLOOKUP(N641,'[1]2. Ingreso de incapacidades'!$C$5:$O$6997,13,FALSE)</f>
        <v>SANITAS E.P.S</v>
      </c>
      <c r="AI641" t="s">
        <v>2193</v>
      </c>
    </row>
    <row r="642" spans="1:35" hidden="1" x14ac:dyDescent="0.25">
      <c r="A642" s="1" t="s">
        <v>33</v>
      </c>
      <c r="B642" s="1" t="s">
        <v>34</v>
      </c>
      <c r="C642" s="2">
        <v>44985</v>
      </c>
      <c r="D642" s="42" t="str">
        <f t="shared" si="36"/>
        <v>2023</v>
      </c>
      <c r="E642" s="1" t="s">
        <v>73</v>
      </c>
      <c r="F642" s="1" t="s">
        <v>74</v>
      </c>
      <c r="G642" s="1" t="s">
        <v>37</v>
      </c>
      <c r="H642" s="1" t="s">
        <v>1403</v>
      </c>
      <c r="I642" s="1" t="s">
        <v>76</v>
      </c>
      <c r="J642" s="3">
        <v>38667</v>
      </c>
      <c r="K642" s="3">
        <v>0</v>
      </c>
      <c r="L642" s="3">
        <f t="shared" si="37"/>
        <v>38667</v>
      </c>
      <c r="M642" s="1" t="s">
        <v>40</v>
      </c>
      <c r="N642" s="88">
        <v>78730044</v>
      </c>
      <c r="O642" s="1" t="s">
        <v>837</v>
      </c>
      <c r="P642" s="1" t="s">
        <v>79</v>
      </c>
      <c r="Q642" s="1" t="s">
        <v>80</v>
      </c>
      <c r="R642" s="1" t="s">
        <v>43</v>
      </c>
      <c r="S642" s="1" t="s">
        <v>43</v>
      </c>
      <c r="T642" s="3">
        <v>0</v>
      </c>
      <c r="U642" s="1" t="s">
        <v>44</v>
      </c>
      <c r="V642" s="1" t="s">
        <v>45</v>
      </c>
      <c r="W642" s="1" t="s">
        <v>1403</v>
      </c>
      <c r="X642" s="1" t="s">
        <v>46</v>
      </c>
      <c r="Y642" s="1" t="s">
        <v>81</v>
      </c>
      <c r="Z642" s="1" t="s">
        <v>1404</v>
      </c>
      <c r="AA642" s="1" t="s">
        <v>83</v>
      </c>
      <c r="AB642" s="1" t="s">
        <v>1405</v>
      </c>
      <c r="AC642" s="1" t="s">
        <v>51</v>
      </c>
      <c r="AD642" s="1" t="s">
        <v>1407</v>
      </c>
      <c r="AE642" s="1" t="s">
        <v>37</v>
      </c>
      <c r="AF642">
        <f t="shared" si="38"/>
        <v>2023</v>
      </c>
      <c r="AG642" t="str">
        <f t="shared" si="39"/>
        <v>feb</v>
      </c>
      <c r="AH642" t="str">
        <f>+VLOOKUP(N642,'[1]2. Ingreso de incapacidades'!$C$5:$O$6997,13,FALSE)</f>
        <v>NUEVA E.P.S</v>
      </c>
      <c r="AI642" t="s">
        <v>2199</v>
      </c>
    </row>
    <row r="643" spans="1:35" hidden="1" x14ac:dyDescent="0.25">
      <c r="A643" s="1" t="s">
        <v>33</v>
      </c>
      <c r="B643" s="1" t="s">
        <v>34</v>
      </c>
      <c r="C643" s="2">
        <v>44985</v>
      </c>
      <c r="D643" s="42" t="str">
        <f t="shared" si="36"/>
        <v>2023</v>
      </c>
      <c r="E643" s="1" t="s">
        <v>73</v>
      </c>
      <c r="F643" s="1" t="s">
        <v>74</v>
      </c>
      <c r="G643" s="1" t="s">
        <v>37</v>
      </c>
      <c r="H643" s="1" t="s">
        <v>1403</v>
      </c>
      <c r="I643" s="1" t="s">
        <v>76</v>
      </c>
      <c r="J643" s="3">
        <v>514488</v>
      </c>
      <c r="K643" s="3">
        <v>0</v>
      </c>
      <c r="L643" s="3">
        <f t="shared" si="37"/>
        <v>514488</v>
      </c>
      <c r="M643" s="1" t="s">
        <v>40</v>
      </c>
      <c r="N643" s="88">
        <v>1047416099</v>
      </c>
      <c r="O643" s="1" t="s">
        <v>650</v>
      </c>
      <c r="P643" s="1" t="s">
        <v>79</v>
      </c>
      <c r="Q643" s="1" t="s">
        <v>80</v>
      </c>
      <c r="R643" s="1" t="s">
        <v>43</v>
      </c>
      <c r="S643" s="1" t="s">
        <v>43</v>
      </c>
      <c r="T643" s="3">
        <v>0</v>
      </c>
      <c r="U643" s="1" t="s">
        <v>44</v>
      </c>
      <c r="V643" s="1" t="s">
        <v>45</v>
      </c>
      <c r="W643" s="1" t="s">
        <v>1403</v>
      </c>
      <c r="X643" s="1" t="s">
        <v>46</v>
      </c>
      <c r="Y643" s="1" t="s">
        <v>81</v>
      </c>
      <c r="Z643" s="1" t="s">
        <v>1404</v>
      </c>
      <c r="AA643" s="1" t="s">
        <v>83</v>
      </c>
      <c r="AB643" s="1" t="s">
        <v>1405</v>
      </c>
      <c r="AC643" s="1" t="s">
        <v>51</v>
      </c>
      <c r="AD643" s="1" t="s">
        <v>1407</v>
      </c>
      <c r="AE643" s="1" t="s">
        <v>37</v>
      </c>
      <c r="AF643">
        <f t="shared" si="38"/>
        <v>2023</v>
      </c>
      <c r="AG643" t="str">
        <f t="shared" si="39"/>
        <v>feb</v>
      </c>
      <c r="AH643" t="str">
        <f>+VLOOKUP(N643,'[1]2. Ingreso de incapacidades'!$C$5:$O$6997,13,FALSE)</f>
        <v>COOSALUD ESS EPS -S</v>
      </c>
      <c r="AI643" t="s">
        <v>2198</v>
      </c>
    </row>
    <row r="644" spans="1:35" hidden="1" x14ac:dyDescent="0.25">
      <c r="A644" s="1" t="s">
        <v>33</v>
      </c>
      <c r="B644" s="1" t="s">
        <v>34</v>
      </c>
      <c r="C644" s="2">
        <v>44985</v>
      </c>
      <c r="D644" s="42" t="str">
        <f t="shared" si="36"/>
        <v>2023</v>
      </c>
      <c r="E644" s="1" t="s">
        <v>73</v>
      </c>
      <c r="F644" s="1" t="s">
        <v>74</v>
      </c>
      <c r="G644" s="1" t="s">
        <v>37</v>
      </c>
      <c r="H644" s="1" t="s">
        <v>1403</v>
      </c>
      <c r="I644" s="1" t="s">
        <v>76</v>
      </c>
      <c r="J644" s="3">
        <v>38667</v>
      </c>
      <c r="K644" s="3">
        <v>0</v>
      </c>
      <c r="L644" s="3">
        <f t="shared" si="37"/>
        <v>38667</v>
      </c>
      <c r="M644" s="1" t="s">
        <v>40</v>
      </c>
      <c r="N644" s="88">
        <v>1047422987</v>
      </c>
      <c r="O644" s="1" t="s">
        <v>439</v>
      </c>
      <c r="P644" s="1" t="s">
        <v>79</v>
      </c>
      <c r="Q644" s="1" t="s">
        <v>80</v>
      </c>
      <c r="R644" s="1" t="s">
        <v>43</v>
      </c>
      <c r="S644" s="1" t="s">
        <v>43</v>
      </c>
      <c r="T644" s="3">
        <v>0</v>
      </c>
      <c r="U644" s="1" t="s">
        <v>44</v>
      </c>
      <c r="V644" s="1" t="s">
        <v>45</v>
      </c>
      <c r="W644" s="1" t="s">
        <v>1403</v>
      </c>
      <c r="X644" s="1" t="s">
        <v>46</v>
      </c>
      <c r="Y644" s="1" t="s">
        <v>81</v>
      </c>
      <c r="Z644" s="1" t="s">
        <v>1404</v>
      </c>
      <c r="AA644" s="1" t="s">
        <v>83</v>
      </c>
      <c r="AB644" s="1" t="s">
        <v>1405</v>
      </c>
      <c r="AC644" s="1" t="s">
        <v>51</v>
      </c>
      <c r="AD644" s="1" t="s">
        <v>1407</v>
      </c>
      <c r="AE644" s="1" t="s">
        <v>37</v>
      </c>
      <c r="AF644">
        <f t="shared" si="38"/>
        <v>2023</v>
      </c>
      <c r="AG644" t="str">
        <f t="shared" si="39"/>
        <v>feb</v>
      </c>
      <c r="AH644" t="str">
        <f>+VLOOKUP(N644,'[1]2. Ingreso de incapacidades'!$C$5:$O$6997,13,FALSE)</f>
        <v>COOSALUD ESS EPS -S</v>
      </c>
      <c r="AI644" t="s">
        <v>2198</v>
      </c>
    </row>
    <row r="645" spans="1:35" hidden="1" x14ac:dyDescent="0.25">
      <c r="A645" s="1" t="s">
        <v>33</v>
      </c>
      <c r="B645" s="1" t="s">
        <v>34</v>
      </c>
      <c r="C645" s="2">
        <v>44985</v>
      </c>
      <c r="D645" s="42" t="str">
        <f t="shared" si="36"/>
        <v>2023</v>
      </c>
      <c r="E645" s="1" t="s">
        <v>73</v>
      </c>
      <c r="F645" s="1" t="s">
        <v>74</v>
      </c>
      <c r="G645" s="1" t="s">
        <v>37</v>
      </c>
      <c r="H645" s="1" t="s">
        <v>1403</v>
      </c>
      <c r="I645" s="1" t="s">
        <v>76</v>
      </c>
      <c r="J645" s="3">
        <v>401082</v>
      </c>
      <c r="K645" s="3">
        <v>0</v>
      </c>
      <c r="L645" s="3">
        <f t="shared" si="37"/>
        <v>401082</v>
      </c>
      <c r="M645" s="1" t="s">
        <v>40</v>
      </c>
      <c r="N645" s="88">
        <v>1047465960</v>
      </c>
      <c r="O645" s="1" t="s">
        <v>667</v>
      </c>
      <c r="P645" s="1" t="s">
        <v>79</v>
      </c>
      <c r="Q645" s="1" t="s">
        <v>80</v>
      </c>
      <c r="R645" s="1" t="s">
        <v>43</v>
      </c>
      <c r="S645" s="1" t="s">
        <v>43</v>
      </c>
      <c r="T645" s="3">
        <v>0</v>
      </c>
      <c r="U645" s="1" t="s">
        <v>44</v>
      </c>
      <c r="V645" s="1" t="s">
        <v>45</v>
      </c>
      <c r="W645" s="1" t="s">
        <v>1403</v>
      </c>
      <c r="X645" s="1" t="s">
        <v>46</v>
      </c>
      <c r="Y645" s="1" t="s">
        <v>81</v>
      </c>
      <c r="Z645" s="1" t="s">
        <v>1404</v>
      </c>
      <c r="AA645" s="1" t="s">
        <v>83</v>
      </c>
      <c r="AB645" s="1" t="s">
        <v>1405</v>
      </c>
      <c r="AC645" s="1" t="s">
        <v>51</v>
      </c>
      <c r="AD645" s="1" t="s">
        <v>1407</v>
      </c>
      <c r="AE645" s="1" t="s">
        <v>37</v>
      </c>
      <c r="AF645">
        <f t="shared" si="38"/>
        <v>2023</v>
      </c>
      <c r="AG645" t="str">
        <f t="shared" si="39"/>
        <v>feb</v>
      </c>
      <c r="AH645" t="str">
        <f>+VLOOKUP(N645,'[1]2. Ingreso de incapacidades'!$C$5:$O$6997,13,FALSE)</f>
        <v>SANITAS E.P.S</v>
      </c>
      <c r="AI645" t="s">
        <v>2193</v>
      </c>
    </row>
    <row r="646" spans="1:35" hidden="1" x14ac:dyDescent="0.25">
      <c r="A646" s="1" t="s">
        <v>33</v>
      </c>
      <c r="B646" s="1" t="s">
        <v>34</v>
      </c>
      <c r="C646" s="2">
        <v>44985</v>
      </c>
      <c r="D646" s="42" t="str">
        <f t="shared" si="36"/>
        <v>2023</v>
      </c>
      <c r="E646" s="1" t="s">
        <v>73</v>
      </c>
      <c r="F646" s="1" t="s">
        <v>74</v>
      </c>
      <c r="G646" s="1" t="s">
        <v>37</v>
      </c>
      <c r="H646" s="1" t="s">
        <v>1403</v>
      </c>
      <c r="I646" s="1" t="s">
        <v>76</v>
      </c>
      <c r="J646" s="3">
        <v>502667</v>
      </c>
      <c r="K646" s="3">
        <v>0</v>
      </c>
      <c r="L646" s="3">
        <f t="shared" si="37"/>
        <v>502667</v>
      </c>
      <c r="M646" s="1" t="s">
        <v>40</v>
      </c>
      <c r="N646" s="88">
        <v>1047476501</v>
      </c>
      <c r="O646" s="1" t="s">
        <v>670</v>
      </c>
      <c r="P646" s="1" t="s">
        <v>79</v>
      </c>
      <c r="Q646" s="1" t="s">
        <v>80</v>
      </c>
      <c r="R646" s="1" t="s">
        <v>43</v>
      </c>
      <c r="S646" s="1" t="s">
        <v>43</v>
      </c>
      <c r="T646" s="3">
        <v>0</v>
      </c>
      <c r="U646" s="1" t="s">
        <v>44</v>
      </c>
      <c r="V646" s="1" t="s">
        <v>45</v>
      </c>
      <c r="W646" s="1" t="s">
        <v>1403</v>
      </c>
      <c r="X646" s="1" t="s">
        <v>46</v>
      </c>
      <c r="Y646" s="1" t="s">
        <v>81</v>
      </c>
      <c r="Z646" s="1" t="s">
        <v>1404</v>
      </c>
      <c r="AA646" s="1" t="s">
        <v>83</v>
      </c>
      <c r="AB646" s="1" t="s">
        <v>1405</v>
      </c>
      <c r="AC646" s="1" t="s">
        <v>51</v>
      </c>
      <c r="AD646" s="1" t="s">
        <v>1407</v>
      </c>
      <c r="AE646" s="1" t="s">
        <v>37</v>
      </c>
      <c r="AF646">
        <f t="shared" si="38"/>
        <v>2023</v>
      </c>
      <c r="AG646" t="str">
        <f t="shared" si="39"/>
        <v>feb</v>
      </c>
      <c r="AH646" t="str">
        <f>+VLOOKUP(N646,'[1]2. Ingreso de incapacidades'!$C$5:$O$6997,13,FALSE)</f>
        <v>EPS MUTUAL SER</v>
      </c>
      <c r="AI646" t="s">
        <v>2195</v>
      </c>
    </row>
    <row r="647" spans="1:35" hidden="1" x14ac:dyDescent="0.25">
      <c r="A647" s="1" t="s">
        <v>33</v>
      </c>
      <c r="B647" s="1" t="s">
        <v>34</v>
      </c>
      <c r="C647" s="2">
        <v>44985</v>
      </c>
      <c r="D647" s="42" t="str">
        <f t="shared" ref="D647:D710" si="40">TEXT(C647,"yyyy")</f>
        <v>2023</v>
      </c>
      <c r="E647" s="1" t="s">
        <v>73</v>
      </c>
      <c r="F647" s="1" t="s">
        <v>74</v>
      </c>
      <c r="G647" s="1" t="s">
        <v>37</v>
      </c>
      <c r="H647" s="1" t="s">
        <v>1403</v>
      </c>
      <c r="I647" s="1" t="s">
        <v>76</v>
      </c>
      <c r="J647" s="3">
        <v>38933</v>
      </c>
      <c r="K647" s="3">
        <v>0</v>
      </c>
      <c r="L647" s="3">
        <f t="shared" ref="L647:L710" si="41">+J647-K647</f>
        <v>38933</v>
      </c>
      <c r="M647" s="1" t="s">
        <v>40</v>
      </c>
      <c r="N647" s="88">
        <v>1047500808</v>
      </c>
      <c r="O647" s="1" t="s">
        <v>678</v>
      </c>
      <c r="P647" s="1" t="s">
        <v>89</v>
      </c>
      <c r="Q647" s="1" t="s">
        <v>90</v>
      </c>
      <c r="R647" s="1" t="s">
        <v>43</v>
      </c>
      <c r="S647" s="1" t="s">
        <v>43</v>
      </c>
      <c r="T647" s="3">
        <v>0</v>
      </c>
      <c r="U647" s="1" t="s">
        <v>44</v>
      </c>
      <c r="V647" s="1" t="s">
        <v>45</v>
      </c>
      <c r="W647" s="1" t="s">
        <v>1403</v>
      </c>
      <c r="X647" s="1" t="s">
        <v>46</v>
      </c>
      <c r="Y647" s="1" t="s">
        <v>81</v>
      </c>
      <c r="Z647" s="1" t="s">
        <v>1404</v>
      </c>
      <c r="AA647" s="1" t="s">
        <v>83</v>
      </c>
      <c r="AB647" s="1" t="s">
        <v>1405</v>
      </c>
      <c r="AC647" s="1" t="s">
        <v>51</v>
      </c>
      <c r="AD647" s="1" t="s">
        <v>1407</v>
      </c>
      <c r="AE647" s="1" t="s">
        <v>37</v>
      </c>
      <c r="AF647">
        <f t="shared" ref="AF647:AF710" si="42">YEAR(C647)</f>
        <v>2023</v>
      </c>
      <c r="AG647" t="str">
        <f t="shared" ref="AG647:AG710" si="43">TEXT(C647,"mmm")</f>
        <v>feb</v>
      </c>
      <c r="AH647" t="str">
        <f>+VLOOKUP(N647,'[1]2. Ingreso de incapacidades'!$C$5:$O$6997,13,FALSE)</f>
        <v>EPS MUTUAL SER</v>
      </c>
      <c r="AI647" t="s">
        <v>2195</v>
      </c>
    </row>
    <row r="648" spans="1:35" hidden="1" x14ac:dyDescent="0.25">
      <c r="A648" s="1" t="s">
        <v>33</v>
      </c>
      <c r="B648" s="1" t="s">
        <v>34</v>
      </c>
      <c r="C648" s="2">
        <v>44985</v>
      </c>
      <c r="D648" s="42" t="str">
        <f t="shared" si="40"/>
        <v>2023</v>
      </c>
      <c r="E648" s="1" t="s">
        <v>73</v>
      </c>
      <c r="F648" s="1" t="s">
        <v>74</v>
      </c>
      <c r="G648" s="1" t="s">
        <v>37</v>
      </c>
      <c r="H648" s="1" t="s">
        <v>1403</v>
      </c>
      <c r="I648" s="1" t="s">
        <v>76</v>
      </c>
      <c r="J648" s="3">
        <v>300589</v>
      </c>
      <c r="K648" s="3">
        <v>0</v>
      </c>
      <c r="L648" s="3">
        <f t="shared" si="41"/>
        <v>300589</v>
      </c>
      <c r="M648" s="1" t="s">
        <v>40</v>
      </c>
      <c r="N648" s="88">
        <v>1047500808</v>
      </c>
      <c r="O648" s="1" t="s">
        <v>678</v>
      </c>
      <c r="P648" s="1" t="s">
        <v>89</v>
      </c>
      <c r="Q648" s="1" t="s">
        <v>90</v>
      </c>
      <c r="R648" s="1" t="s">
        <v>43</v>
      </c>
      <c r="S648" s="1" t="s">
        <v>43</v>
      </c>
      <c r="T648" s="3">
        <v>0</v>
      </c>
      <c r="U648" s="1" t="s">
        <v>44</v>
      </c>
      <c r="V648" s="1" t="s">
        <v>45</v>
      </c>
      <c r="W648" s="1" t="s">
        <v>1403</v>
      </c>
      <c r="X648" s="1" t="s">
        <v>46</v>
      </c>
      <c r="Y648" s="1" t="s">
        <v>81</v>
      </c>
      <c r="Z648" s="1" t="s">
        <v>1404</v>
      </c>
      <c r="AA648" s="1" t="s">
        <v>83</v>
      </c>
      <c r="AB648" s="1" t="s">
        <v>1405</v>
      </c>
      <c r="AC648" s="1" t="s">
        <v>51</v>
      </c>
      <c r="AD648" s="1" t="s">
        <v>1407</v>
      </c>
      <c r="AE648" s="1" t="s">
        <v>37</v>
      </c>
      <c r="AF648">
        <f t="shared" si="42"/>
        <v>2023</v>
      </c>
      <c r="AG648" t="str">
        <f t="shared" si="43"/>
        <v>feb</v>
      </c>
      <c r="AH648" t="str">
        <f>+VLOOKUP(N648,'[1]2. Ingreso de incapacidades'!$C$5:$O$6997,13,FALSE)</f>
        <v>EPS MUTUAL SER</v>
      </c>
      <c r="AI648" t="s">
        <v>2195</v>
      </c>
    </row>
    <row r="649" spans="1:35" hidden="1" x14ac:dyDescent="0.25">
      <c r="A649" s="1" t="s">
        <v>33</v>
      </c>
      <c r="B649" s="1" t="s">
        <v>34</v>
      </c>
      <c r="C649" s="2">
        <v>44985</v>
      </c>
      <c r="D649" s="42" t="str">
        <f t="shared" si="40"/>
        <v>2023</v>
      </c>
      <c r="E649" s="1" t="s">
        <v>73</v>
      </c>
      <c r="F649" s="1" t="s">
        <v>74</v>
      </c>
      <c r="G649" s="1" t="s">
        <v>37</v>
      </c>
      <c r="H649" s="1" t="s">
        <v>1403</v>
      </c>
      <c r="I649" s="1" t="s">
        <v>76</v>
      </c>
      <c r="J649" s="3">
        <v>400785</v>
      </c>
      <c r="K649" s="3">
        <v>0</v>
      </c>
      <c r="L649" s="3">
        <f t="shared" si="41"/>
        <v>400785</v>
      </c>
      <c r="M649" s="1" t="s">
        <v>40</v>
      </c>
      <c r="N649" s="88">
        <v>1047500808</v>
      </c>
      <c r="O649" s="1" t="s">
        <v>678</v>
      </c>
      <c r="P649" s="1" t="s">
        <v>89</v>
      </c>
      <c r="Q649" s="1" t="s">
        <v>90</v>
      </c>
      <c r="R649" s="1" t="s">
        <v>43</v>
      </c>
      <c r="S649" s="1" t="s">
        <v>43</v>
      </c>
      <c r="T649" s="3">
        <v>0</v>
      </c>
      <c r="U649" s="1" t="s">
        <v>44</v>
      </c>
      <c r="V649" s="1" t="s">
        <v>45</v>
      </c>
      <c r="W649" s="1" t="s">
        <v>1403</v>
      </c>
      <c r="X649" s="1" t="s">
        <v>46</v>
      </c>
      <c r="Y649" s="1" t="s">
        <v>81</v>
      </c>
      <c r="Z649" s="1" t="s">
        <v>1404</v>
      </c>
      <c r="AA649" s="1" t="s">
        <v>83</v>
      </c>
      <c r="AB649" s="1" t="s">
        <v>1405</v>
      </c>
      <c r="AC649" s="1" t="s">
        <v>51</v>
      </c>
      <c r="AD649" s="1" t="s">
        <v>1407</v>
      </c>
      <c r="AE649" s="1" t="s">
        <v>37</v>
      </c>
      <c r="AF649">
        <f t="shared" si="42"/>
        <v>2023</v>
      </c>
      <c r="AG649" t="str">
        <f t="shared" si="43"/>
        <v>feb</v>
      </c>
      <c r="AH649" t="str">
        <f>+VLOOKUP(N649,'[1]2. Ingreso de incapacidades'!$C$5:$O$6997,13,FALSE)</f>
        <v>EPS MUTUAL SER</v>
      </c>
      <c r="AI649" t="s">
        <v>2195</v>
      </c>
    </row>
    <row r="650" spans="1:35" hidden="1" x14ac:dyDescent="0.25">
      <c r="A650" s="1" t="s">
        <v>33</v>
      </c>
      <c r="B650" s="1" t="s">
        <v>34</v>
      </c>
      <c r="C650" s="2">
        <v>44998</v>
      </c>
      <c r="D650" s="42" t="str">
        <f t="shared" si="40"/>
        <v>2023</v>
      </c>
      <c r="E650" s="1" t="s">
        <v>35</v>
      </c>
      <c r="F650" s="1" t="s">
        <v>36</v>
      </c>
      <c r="G650" s="1" t="s">
        <v>37</v>
      </c>
      <c r="H650" s="1" t="s">
        <v>1408</v>
      </c>
      <c r="I650" s="1" t="s">
        <v>1409</v>
      </c>
      <c r="J650" s="3">
        <v>0</v>
      </c>
      <c r="K650" s="3">
        <v>116001</v>
      </c>
      <c r="L650" s="3">
        <f t="shared" si="41"/>
        <v>-116001</v>
      </c>
      <c r="M650" s="1" t="s">
        <v>40</v>
      </c>
      <c r="N650" s="88">
        <v>9103331</v>
      </c>
      <c r="O650" s="1" t="s">
        <v>169</v>
      </c>
      <c r="P650" s="1" t="s">
        <v>37</v>
      </c>
      <c r="Q650" s="1" t="s">
        <v>43</v>
      </c>
      <c r="R650" s="1" t="s">
        <v>43</v>
      </c>
      <c r="S650" s="1" t="s">
        <v>43</v>
      </c>
      <c r="T650" s="3">
        <v>0</v>
      </c>
      <c r="U650" s="1" t="s">
        <v>44</v>
      </c>
      <c r="V650" s="1" t="s">
        <v>45</v>
      </c>
      <c r="W650" s="1" t="s">
        <v>1408</v>
      </c>
      <c r="X650" s="1" t="s">
        <v>46</v>
      </c>
      <c r="Y650" s="1" t="s">
        <v>47</v>
      </c>
      <c r="Z650" s="1" t="s">
        <v>1410</v>
      </c>
      <c r="AA650" s="1" t="s">
        <v>49</v>
      </c>
      <c r="AB650" s="1" t="s">
        <v>918</v>
      </c>
      <c r="AC650" s="1" t="s">
        <v>51</v>
      </c>
      <c r="AD650" s="1" t="s">
        <v>1410</v>
      </c>
      <c r="AE650" s="1" t="s">
        <v>37</v>
      </c>
      <c r="AF650">
        <f t="shared" si="42"/>
        <v>2023</v>
      </c>
      <c r="AG650" t="str">
        <f t="shared" si="43"/>
        <v>mar</v>
      </c>
      <c r="AH650" t="str">
        <f>+VLOOKUP(N650,'[1]2. Ingreso de incapacidades'!$C$5:$O$6997,13,FALSE)</f>
        <v>SALUD TOTAL E.P.S.</v>
      </c>
      <c r="AI650" t="s">
        <v>2192</v>
      </c>
    </row>
    <row r="651" spans="1:35" hidden="1" x14ac:dyDescent="0.25">
      <c r="A651" s="1" t="s">
        <v>33</v>
      </c>
      <c r="B651" s="1" t="s">
        <v>34</v>
      </c>
      <c r="C651" s="2">
        <v>44998</v>
      </c>
      <c r="D651" s="42" t="str">
        <f t="shared" si="40"/>
        <v>2023</v>
      </c>
      <c r="E651" s="1" t="s">
        <v>35</v>
      </c>
      <c r="F651" s="1" t="s">
        <v>36</v>
      </c>
      <c r="G651" s="1" t="s">
        <v>37</v>
      </c>
      <c r="H651" s="1" t="s">
        <v>1408</v>
      </c>
      <c r="I651" s="1" t="s">
        <v>1411</v>
      </c>
      <c r="J651" s="3">
        <v>0</v>
      </c>
      <c r="K651" s="3">
        <v>77334</v>
      </c>
      <c r="L651" s="3">
        <f t="shared" si="41"/>
        <v>-77334</v>
      </c>
      <c r="M651" s="1" t="s">
        <v>40</v>
      </c>
      <c r="N651" s="88">
        <v>73108745</v>
      </c>
      <c r="O651" s="1" t="s">
        <v>142</v>
      </c>
      <c r="P651" s="1" t="s">
        <v>37</v>
      </c>
      <c r="Q651" s="1" t="s">
        <v>43</v>
      </c>
      <c r="R651" s="1" t="s">
        <v>43</v>
      </c>
      <c r="S651" s="1" t="s">
        <v>43</v>
      </c>
      <c r="T651" s="3">
        <v>0</v>
      </c>
      <c r="U651" s="1" t="s">
        <v>44</v>
      </c>
      <c r="V651" s="1" t="s">
        <v>45</v>
      </c>
      <c r="W651" s="1" t="s">
        <v>1408</v>
      </c>
      <c r="X651" s="1" t="s">
        <v>46</v>
      </c>
      <c r="Y651" s="1" t="s">
        <v>47</v>
      </c>
      <c r="Z651" s="1" t="s">
        <v>1410</v>
      </c>
      <c r="AA651" s="1" t="s">
        <v>49</v>
      </c>
      <c r="AB651" s="1" t="s">
        <v>918</v>
      </c>
      <c r="AC651" s="1" t="s">
        <v>51</v>
      </c>
      <c r="AD651" s="1" t="s">
        <v>1410</v>
      </c>
      <c r="AE651" s="1" t="s">
        <v>37</v>
      </c>
      <c r="AF651">
        <f t="shared" si="42"/>
        <v>2023</v>
      </c>
      <c r="AG651" t="str">
        <f t="shared" si="43"/>
        <v>mar</v>
      </c>
      <c r="AH651" t="str">
        <f>+VLOOKUP(N651,'[1]2. Ingreso de incapacidades'!$C$5:$O$6997,13,FALSE)</f>
        <v>SALUD TOTAL E.P.S.</v>
      </c>
      <c r="AI651" t="s">
        <v>2192</v>
      </c>
    </row>
    <row r="652" spans="1:35" hidden="1" x14ac:dyDescent="0.25">
      <c r="A652" s="1" t="s">
        <v>33</v>
      </c>
      <c r="B652" s="1" t="s">
        <v>34</v>
      </c>
      <c r="C652" s="2">
        <v>44998</v>
      </c>
      <c r="D652" s="42" t="str">
        <f t="shared" si="40"/>
        <v>2023</v>
      </c>
      <c r="E652" s="1" t="s">
        <v>35</v>
      </c>
      <c r="F652" s="1" t="s">
        <v>36</v>
      </c>
      <c r="G652" s="1" t="s">
        <v>37</v>
      </c>
      <c r="H652" s="1" t="s">
        <v>1408</v>
      </c>
      <c r="I652" s="1" t="s">
        <v>1411</v>
      </c>
      <c r="J652" s="3">
        <v>0</v>
      </c>
      <c r="K652" s="3">
        <v>116001</v>
      </c>
      <c r="L652" s="3">
        <f t="shared" si="41"/>
        <v>-116001</v>
      </c>
      <c r="M652" s="1" t="s">
        <v>40</v>
      </c>
      <c r="N652" s="88">
        <v>9103331</v>
      </c>
      <c r="O652" s="1" t="s">
        <v>169</v>
      </c>
      <c r="P652" s="1" t="s">
        <v>37</v>
      </c>
      <c r="Q652" s="1" t="s">
        <v>43</v>
      </c>
      <c r="R652" s="1" t="s">
        <v>43</v>
      </c>
      <c r="S652" s="1" t="s">
        <v>43</v>
      </c>
      <c r="T652" s="3">
        <v>0</v>
      </c>
      <c r="U652" s="1" t="s">
        <v>44</v>
      </c>
      <c r="V652" s="1" t="s">
        <v>45</v>
      </c>
      <c r="W652" s="1" t="s">
        <v>1408</v>
      </c>
      <c r="X652" s="1" t="s">
        <v>46</v>
      </c>
      <c r="Y652" s="1" t="s">
        <v>47</v>
      </c>
      <c r="Z652" s="1" t="s">
        <v>1410</v>
      </c>
      <c r="AA652" s="1" t="s">
        <v>49</v>
      </c>
      <c r="AB652" s="1" t="s">
        <v>918</v>
      </c>
      <c r="AC652" s="1" t="s">
        <v>51</v>
      </c>
      <c r="AD652" s="1" t="s">
        <v>1410</v>
      </c>
      <c r="AE652" s="1" t="s">
        <v>37</v>
      </c>
      <c r="AF652">
        <f t="shared" si="42"/>
        <v>2023</v>
      </c>
      <c r="AG652" t="str">
        <f t="shared" si="43"/>
        <v>mar</v>
      </c>
      <c r="AH652" t="str">
        <f>+VLOOKUP(N652,'[1]2. Ingreso de incapacidades'!$C$5:$O$6997,13,FALSE)</f>
        <v>SALUD TOTAL E.P.S.</v>
      </c>
      <c r="AI652" t="s">
        <v>2192</v>
      </c>
    </row>
    <row r="653" spans="1:35" hidden="1" x14ac:dyDescent="0.25">
      <c r="A653" s="1" t="s">
        <v>33</v>
      </c>
      <c r="B653" s="1" t="s">
        <v>34</v>
      </c>
      <c r="C653" s="2">
        <v>44999</v>
      </c>
      <c r="D653" s="42" t="str">
        <f t="shared" si="40"/>
        <v>2023</v>
      </c>
      <c r="E653" s="1" t="s">
        <v>35</v>
      </c>
      <c r="F653" s="1" t="s">
        <v>36</v>
      </c>
      <c r="G653" s="1" t="s">
        <v>37</v>
      </c>
      <c r="H653" s="1" t="s">
        <v>1412</v>
      </c>
      <c r="I653" s="1" t="s">
        <v>1413</v>
      </c>
      <c r="J653" s="3">
        <v>0</v>
      </c>
      <c r="K653" s="3">
        <v>425333</v>
      </c>
      <c r="L653" s="3">
        <f t="shared" si="41"/>
        <v>-425333</v>
      </c>
      <c r="M653" s="1" t="s">
        <v>40</v>
      </c>
      <c r="N653" s="88">
        <v>9099334</v>
      </c>
      <c r="O653" s="1" t="s">
        <v>602</v>
      </c>
      <c r="P653" s="1" t="s">
        <v>37</v>
      </c>
      <c r="Q653" s="1" t="s">
        <v>43</v>
      </c>
      <c r="R653" s="1" t="s">
        <v>43</v>
      </c>
      <c r="S653" s="1" t="s">
        <v>43</v>
      </c>
      <c r="T653" s="3">
        <v>0</v>
      </c>
      <c r="U653" s="1" t="s">
        <v>44</v>
      </c>
      <c r="V653" s="1" t="s">
        <v>45</v>
      </c>
      <c r="W653" s="1" t="s">
        <v>1412</v>
      </c>
      <c r="X653" s="1" t="s">
        <v>46</v>
      </c>
      <c r="Y653" s="1" t="s">
        <v>47</v>
      </c>
      <c r="Z653" s="1" t="s">
        <v>1414</v>
      </c>
      <c r="AA653" s="1" t="s">
        <v>49</v>
      </c>
      <c r="AB653" s="1" t="s">
        <v>918</v>
      </c>
      <c r="AC653" s="1" t="s">
        <v>51</v>
      </c>
      <c r="AD653" s="1" t="s">
        <v>1414</v>
      </c>
      <c r="AE653" s="1" t="s">
        <v>37</v>
      </c>
      <c r="AF653">
        <f t="shared" si="42"/>
        <v>2023</v>
      </c>
      <c r="AG653" t="str">
        <f t="shared" si="43"/>
        <v>mar</v>
      </c>
      <c r="AH653" t="str">
        <f>+VLOOKUP(N653,'[1]2. Ingreso de incapacidades'!$C$5:$O$6997,13,FALSE)</f>
        <v>NUEVA E.P.S</v>
      </c>
      <c r="AI653" t="s">
        <v>2199</v>
      </c>
    </row>
    <row r="654" spans="1:35" hidden="1" x14ac:dyDescent="0.25">
      <c r="A654" s="1" t="s">
        <v>33</v>
      </c>
      <c r="B654" s="1" t="s">
        <v>34</v>
      </c>
      <c r="C654" s="2">
        <v>44999</v>
      </c>
      <c r="D654" s="42" t="str">
        <f t="shared" si="40"/>
        <v>2023</v>
      </c>
      <c r="E654" s="1" t="s">
        <v>35</v>
      </c>
      <c r="F654" s="1" t="s">
        <v>36</v>
      </c>
      <c r="G654" s="1" t="s">
        <v>37</v>
      </c>
      <c r="H654" s="1" t="s">
        <v>1412</v>
      </c>
      <c r="I654" s="1" t="s">
        <v>1415</v>
      </c>
      <c r="J654" s="3">
        <v>0</v>
      </c>
      <c r="K654" s="3">
        <v>233333</v>
      </c>
      <c r="L654" s="3">
        <f t="shared" si="41"/>
        <v>-233333</v>
      </c>
      <c r="M654" s="1" t="s">
        <v>40</v>
      </c>
      <c r="N654" s="88">
        <v>9099334</v>
      </c>
      <c r="O654" s="1" t="s">
        <v>602</v>
      </c>
      <c r="P654" s="1" t="s">
        <v>37</v>
      </c>
      <c r="Q654" s="1" t="s">
        <v>43</v>
      </c>
      <c r="R654" s="1" t="s">
        <v>43</v>
      </c>
      <c r="S654" s="1" t="s">
        <v>43</v>
      </c>
      <c r="T654" s="3">
        <v>0</v>
      </c>
      <c r="U654" s="1" t="s">
        <v>44</v>
      </c>
      <c r="V654" s="1" t="s">
        <v>45</v>
      </c>
      <c r="W654" s="1" t="s">
        <v>1412</v>
      </c>
      <c r="X654" s="1" t="s">
        <v>46</v>
      </c>
      <c r="Y654" s="1" t="s">
        <v>47</v>
      </c>
      <c r="Z654" s="1" t="s">
        <v>1414</v>
      </c>
      <c r="AA654" s="1" t="s">
        <v>49</v>
      </c>
      <c r="AB654" s="1" t="s">
        <v>918</v>
      </c>
      <c r="AC654" s="1" t="s">
        <v>51</v>
      </c>
      <c r="AD654" s="1" t="s">
        <v>1414</v>
      </c>
      <c r="AE654" s="1" t="s">
        <v>37</v>
      </c>
      <c r="AF654">
        <f t="shared" si="42"/>
        <v>2023</v>
      </c>
      <c r="AG654" t="str">
        <f t="shared" si="43"/>
        <v>mar</v>
      </c>
      <c r="AH654" t="str">
        <f>+VLOOKUP(N654,'[1]2. Ingreso de incapacidades'!$C$5:$O$6997,13,FALSE)</f>
        <v>NUEVA E.P.S</v>
      </c>
      <c r="AI654" t="s">
        <v>2199</v>
      </c>
    </row>
    <row r="655" spans="1:35" hidden="1" x14ac:dyDescent="0.25">
      <c r="A655" s="1" t="s">
        <v>33</v>
      </c>
      <c r="B655" s="1" t="s">
        <v>34</v>
      </c>
      <c r="C655" s="2">
        <v>44999</v>
      </c>
      <c r="D655" s="42" t="str">
        <f t="shared" si="40"/>
        <v>2023</v>
      </c>
      <c r="E655" s="1" t="s">
        <v>35</v>
      </c>
      <c r="F655" s="1" t="s">
        <v>36</v>
      </c>
      <c r="G655" s="1" t="s">
        <v>37</v>
      </c>
      <c r="H655" s="1" t="s">
        <v>1412</v>
      </c>
      <c r="I655" s="1" t="s">
        <v>1415</v>
      </c>
      <c r="J655" s="3">
        <v>0</v>
      </c>
      <c r="K655" s="3">
        <v>166667</v>
      </c>
      <c r="L655" s="3">
        <f t="shared" si="41"/>
        <v>-166667</v>
      </c>
      <c r="M655" s="1" t="s">
        <v>40</v>
      </c>
      <c r="N655" s="88">
        <v>9099334</v>
      </c>
      <c r="O655" s="1" t="s">
        <v>602</v>
      </c>
      <c r="P655" s="1" t="s">
        <v>37</v>
      </c>
      <c r="Q655" s="1" t="s">
        <v>43</v>
      </c>
      <c r="R655" s="1" t="s">
        <v>43</v>
      </c>
      <c r="S655" s="1" t="s">
        <v>43</v>
      </c>
      <c r="T655" s="3">
        <v>0</v>
      </c>
      <c r="U655" s="1" t="s">
        <v>44</v>
      </c>
      <c r="V655" s="1" t="s">
        <v>45</v>
      </c>
      <c r="W655" s="1" t="s">
        <v>1412</v>
      </c>
      <c r="X655" s="1" t="s">
        <v>46</v>
      </c>
      <c r="Y655" s="1" t="s">
        <v>47</v>
      </c>
      <c r="Z655" s="1" t="s">
        <v>1414</v>
      </c>
      <c r="AA655" s="1" t="s">
        <v>49</v>
      </c>
      <c r="AB655" s="1" t="s">
        <v>918</v>
      </c>
      <c r="AC655" s="1" t="s">
        <v>51</v>
      </c>
      <c r="AD655" s="1" t="s">
        <v>1414</v>
      </c>
      <c r="AE655" s="1" t="s">
        <v>37</v>
      </c>
      <c r="AF655">
        <f t="shared" si="42"/>
        <v>2023</v>
      </c>
      <c r="AG655" t="str">
        <f t="shared" si="43"/>
        <v>mar</v>
      </c>
      <c r="AH655" t="str">
        <f>+VLOOKUP(N655,'[1]2. Ingreso de incapacidades'!$C$5:$O$6997,13,FALSE)</f>
        <v>NUEVA E.P.S</v>
      </c>
      <c r="AI655" t="s">
        <v>2199</v>
      </c>
    </row>
    <row r="656" spans="1:35" hidden="1" x14ac:dyDescent="0.25">
      <c r="A656" s="1" t="s">
        <v>33</v>
      </c>
      <c r="B656" s="1" t="s">
        <v>34</v>
      </c>
      <c r="C656" s="2">
        <v>44999</v>
      </c>
      <c r="D656" s="42" t="str">
        <f t="shared" si="40"/>
        <v>2023</v>
      </c>
      <c r="E656" s="1" t="s">
        <v>35</v>
      </c>
      <c r="F656" s="1" t="s">
        <v>36</v>
      </c>
      <c r="G656" s="1" t="s">
        <v>37</v>
      </c>
      <c r="H656" s="1" t="s">
        <v>1412</v>
      </c>
      <c r="I656" s="1" t="s">
        <v>1415</v>
      </c>
      <c r="J656" s="3">
        <v>0</v>
      </c>
      <c r="K656" s="3">
        <v>933333</v>
      </c>
      <c r="L656" s="3">
        <f t="shared" si="41"/>
        <v>-933333</v>
      </c>
      <c r="M656" s="1" t="s">
        <v>40</v>
      </c>
      <c r="N656" s="88">
        <v>9099334</v>
      </c>
      <c r="O656" s="1" t="s">
        <v>602</v>
      </c>
      <c r="P656" s="1" t="s">
        <v>37</v>
      </c>
      <c r="Q656" s="1" t="s">
        <v>43</v>
      </c>
      <c r="R656" s="1" t="s">
        <v>43</v>
      </c>
      <c r="S656" s="1" t="s">
        <v>43</v>
      </c>
      <c r="T656" s="3">
        <v>0</v>
      </c>
      <c r="U656" s="1" t="s">
        <v>44</v>
      </c>
      <c r="V656" s="1" t="s">
        <v>45</v>
      </c>
      <c r="W656" s="1" t="s">
        <v>1412</v>
      </c>
      <c r="X656" s="1" t="s">
        <v>46</v>
      </c>
      <c r="Y656" s="1" t="s">
        <v>47</v>
      </c>
      <c r="Z656" s="1" t="s">
        <v>1414</v>
      </c>
      <c r="AA656" s="1" t="s">
        <v>49</v>
      </c>
      <c r="AB656" s="1" t="s">
        <v>918</v>
      </c>
      <c r="AC656" s="1" t="s">
        <v>51</v>
      </c>
      <c r="AD656" s="1" t="s">
        <v>1414</v>
      </c>
      <c r="AE656" s="1" t="s">
        <v>37</v>
      </c>
      <c r="AF656">
        <f t="shared" si="42"/>
        <v>2023</v>
      </c>
      <c r="AG656" t="str">
        <f t="shared" si="43"/>
        <v>mar</v>
      </c>
      <c r="AH656" t="str">
        <f>+VLOOKUP(N656,'[1]2. Ingreso de incapacidades'!$C$5:$O$6997,13,FALSE)</f>
        <v>NUEVA E.P.S</v>
      </c>
      <c r="AI656" t="s">
        <v>2199</v>
      </c>
    </row>
    <row r="657" spans="1:35" hidden="1" x14ac:dyDescent="0.25">
      <c r="A657" s="1" t="s">
        <v>33</v>
      </c>
      <c r="B657" s="1" t="s">
        <v>34</v>
      </c>
      <c r="C657" s="2">
        <v>44999</v>
      </c>
      <c r="D657" s="42" t="str">
        <f t="shared" si="40"/>
        <v>2023</v>
      </c>
      <c r="E657" s="1" t="s">
        <v>35</v>
      </c>
      <c r="F657" s="1" t="s">
        <v>36</v>
      </c>
      <c r="G657" s="1" t="s">
        <v>37</v>
      </c>
      <c r="H657" s="1" t="s">
        <v>1412</v>
      </c>
      <c r="I657" s="1" t="s">
        <v>1415</v>
      </c>
      <c r="J657" s="3">
        <v>0</v>
      </c>
      <c r="K657" s="3">
        <v>34388</v>
      </c>
      <c r="L657" s="3">
        <f t="shared" si="41"/>
        <v>-34388</v>
      </c>
      <c r="M657" s="1" t="s">
        <v>40</v>
      </c>
      <c r="N657" s="88">
        <v>9148287</v>
      </c>
      <c r="O657" s="1" t="s">
        <v>256</v>
      </c>
      <c r="P657" s="1" t="s">
        <v>37</v>
      </c>
      <c r="Q657" s="1" t="s">
        <v>43</v>
      </c>
      <c r="R657" s="1" t="s">
        <v>43</v>
      </c>
      <c r="S657" s="1" t="s">
        <v>43</v>
      </c>
      <c r="T657" s="3">
        <v>0</v>
      </c>
      <c r="U657" s="1" t="s">
        <v>44</v>
      </c>
      <c r="V657" s="1" t="s">
        <v>45</v>
      </c>
      <c r="W657" s="1" t="s">
        <v>1412</v>
      </c>
      <c r="X657" s="1" t="s">
        <v>46</v>
      </c>
      <c r="Y657" s="1" t="s">
        <v>47</v>
      </c>
      <c r="Z657" s="1" t="s">
        <v>1414</v>
      </c>
      <c r="AA657" s="1" t="s">
        <v>49</v>
      </c>
      <c r="AB657" s="1" t="s">
        <v>918</v>
      </c>
      <c r="AC657" s="1" t="s">
        <v>51</v>
      </c>
      <c r="AD657" s="1" t="s">
        <v>1414</v>
      </c>
      <c r="AE657" s="1" t="s">
        <v>37</v>
      </c>
      <c r="AF657">
        <f t="shared" si="42"/>
        <v>2023</v>
      </c>
      <c r="AG657" t="str">
        <f t="shared" si="43"/>
        <v>mar</v>
      </c>
      <c r="AH657" t="str">
        <f>+VLOOKUP(N657,'[1]2. Ingreso de incapacidades'!$C$5:$O$6997,13,FALSE)</f>
        <v>NUEVA E.P.S</v>
      </c>
      <c r="AI657" t="s">
        <v>2199</v>
      </c>
    </row>
    <row r="658" spans="1:35" hidden="1" x14ac:dyDescent="0.25">
      <c r="A658" s="1" t="s">
        <v>33</v>
      </c>
      <c r="B658" s="1" t="s">
        <v>34</v>
      </c>
      <c r="C658" s="2">
        <v>44999</v>
      </c>
      <c r="D658" s="42" t="str">
        <f t="shared" si="40"/>
        <v>2023</v>
      </c>
      <c r="E658" s="1" t="s">
        <v>35</v>
      </c>
      <c r="F658" s="1" t="s">
        <v>36</v>
      </c>
      <c r="G658" s="1" t="s">
        <v>37</v>
      </c>
      <c r="H658" s="1" t="s">
        <v>1412</v>
      </c>
      <c r="I658" s="1" t="s">
        <v>1415</v>
      </c>
      <c r="J658" s="3">
        <v>0</v>
      </c>
      <c r="K658" s="3">
        <v>34035</v>
      </c>
      <c r="L658" s="3">
        <f t="shared" si="41"/>
        <v>-34035</v>
      </c>
      <c r="M658" s="1" t="s">
        <v>40</v>
      </c>
      <c r="N658" s="88">
        <v>12595533</v>
      </c>
      <c r="O658" s="1" t="s">
        <v>116</v>
      </c>
      <c r="P658" s="1" t="s">
        <v>37</v>
      </c>
      <c r="Q658" s="1" t="s">
        <v>43</v>
      </c>
      <c r="R658" s="1" t="s">
        <v>43</v>
      </c>
      <c r="S658" s="1" t="s">
        <v>43</v>
      </c>
      <c r="T658" s="3">
        <v>0</v>
      </c>
      <c r="U658" s="1" t="s">
        <v>44</v>
      </c>
      <c r="V658" s="1" t="s">
        <v>45</v>
      </c>
      <c r="W658" s="1" t="s">
        <v>1412</v>
      </c>
      <c r="X658" s="1" t="s">
        <v>46</v>
      </c>
      <c r="Y658" s="1" t="s">
        <v>47</v>
      </c>
      <c r="Z658" s="1" t="s">
        <v>1414</v>
      </c>
      <c r="AA658" s="1" t="s">
        <v>49</v>
      </c>
      <c r="AB658" s="1" t="s">
        <v>918</v>
      </c>
      <c r="AC658" s="1" t="s">
        <v>51</v>
      </c>
      <c r="AD658" s="1" t="s">
        <v>1414</v>
      </c>
      <c r="AE658" s="1" t="s">
        <v>37</v>
      </c>
      <c r="AF658">
        <f t="shared" si="42"/>
        <v>2023</v>
      </c>
      <c r="AG658" t="str">
        <f t="shared" si="43"/>
        <v>mar</v>
      </c>
      <c r="AH658" t="str">
        <f>+VLOOKUP(N658,'[1]2. Ingreso de incapacidades'!$C$5:$O$6997,13,FALSE)</f>
        <v>NUEVA E.P.S</v>
      </c>
      <c r="AI658" t="s">
        <v>2199</v>
      </c>
    </row>
    <row r="659" spans="1:35" hidden="1" x14ac:dyDescent="0.25">
      <c r="A659" s="1" t="s">
        <v>33</v>
      </c>
      <c r="B659" s="1" t="s">
        <v>34</v>
      </c>
      <c r="C659" s="2">
        <v>44999</v>
      </c>
      <c r="D659" s="42" t="str">
        <f t="shared" si="40"/>
        <v>2023</v>
      </c>
      <c r="E659" s="1" t="s">
        <v>35</v>
      </c>
      <c r="F659" s="1" t="s">
        <v>36</v>
      </c>
      <c r="G659" s="1" t="s">
        <v>37</v>
      </c>
      <c r="H659" s="1" t="s">
        <v>1412</v>
      </c>
      <c r="I659" s="1" t="s">
        <v>1415</v>
      </c>
      <c r="J659" s="3">
        <v>0</v>
      </c>
      <c r="K659" s="3">
        <v>33333</v>
      </c>
      <c r="L659" s="3">
        <f t="shared" si="41"/>
        <v>-33333</v>
      </c>
      <c r="M659" s="1" t="s">
        <v>40</v>
      </c>
      <c r="N659" s="88">
        <v>73127908</v>
      </c>
      <c r="O659" s="1" t="s">
        <v>780</v>
      </c>
      <c r="P659" s="1" t="s">
        <v>37</v>
      </c>
      <c r="Q659" s="1" t="s">
        <v>43</v>
      </c>
      <c r="R659" s="1" t="s">
        <v>43</v>
      </c>
      <c r="S659" s="1" t="s">
        <v>43</v>
      </c>
      <c r="T659" s="3">
        <v>0</v>
      </c>
      <c r="U659" s="1" t="s">
        <v>44</v>
      </c>
      <c r="V659" s="1" t="s">
        <v>45</v>
      </c>
      <c r="W659" s="1" t="s">
        <v>1412</v>
      </c>
      <c r="X659" s="1" t="s">
        <v>46</v>
      </c>
      <c r="Y659" s="1" t="s">
        <v>47</v>
      </c>
      <c r="Z659" s="1" t="s">
        <v>1414</v>
      </c>
      <c r="AA659" s="1" t="s">
        <v>49</v>
      </c>
      <c r="AB659" s="1" t="s">
        <v>918</v>
      </c>
      <c r="AC659" s="1" t="s">
        <v>51</v>
      </c>
      <c r="AD659" s="1" t="s">
        <v>1414</v>
      </c>
      <c r="AE659" s="1" t="s">
        <v>37</v>
      </c>
      <c r="AF659">
        <f t="shared" si="42"/>
        <v>2023</v>
      </c>
      <c r="AG659" t="str">
        <f t="shared" si="43"/>
        <v>mar</v>
      </c>
      <c r="AH659" t="str">
        <f>+VLOOKUP(N659,'[1]2. Ingreso de incapacidades'!$C$5:$O$6997,13,FALSE)</f>
        <v>NUEVA E.P.S</v>
      </c>
      <c r="AI659" t="s">
        <v>2199</v>
      </c>
    </row>
    <row r="660" spans="1:35" hidden="1" x14ac:dyDescent="0.25">
      <c r="A660" s="1" t="s">
        <v>33</v>
      </c>
      <c r="B660" s="1" t="s">
        <v>34</v>
      </c>
      <c r="C660" s="2">
        <v>44999</v>
      </c>
      <c r="D660" s="42" t="str">
        <f t="shared" si="40"/>
        <v>2023</v>
      </c>
      <c r="E660" s="1" t="s">
        <v>35</v>
      </c>
      <c r="F660" s="1" t="s">
        <v>36</v>
      </c>
      <c r="G660" s="1" t="s">
        <v>37</v>
      </c>
      <c r="H660" s="1" t="s">
        <v>1412</v>
      </c>
      <c r="I660" s="1" t="s">
        <v>1415</v>
      </c>
      <c r="J660" s="3">
        <v>0</v>
      </c>
      <c r="K660" s="3">
        <v>68539</v>
      </c>
      <c r="L660" s="3">
        <f t="shared" si="41"/>
        <v>-68539</v>
      </c>
      <c r="M660" s="1" t="s">
        <v>40</v>
      </c>
      <c r="N660" s="88">
        <v>73149268</v>
      </c>
      <c r="O660" s="1" t="s">
        <v>425</v>
      </c>
      <c r="P660" s="1" t="s">
        <v>37</v>
      </c>
      <c r="Q660" s="1" t="s">
        <v>43</v>
      </c>
      <c r="R660" s="1" t="s">
        <v>43</v>
      </c>
      <c r="S660" s="1" t="s">
        <v>43</v>
      </c>
      <c r="T660" s="3">
        <v>0</v>
      </c>
      <c r="U660" s="1" t="s">
        <v>44</v>
      </c>
      <c r="V660" s="1" t="s">
        <v>45</v>
      </c>
      <c r="W660" s="1" t="s">
        <v>1412</v>
      </c>
      <c r="X660" s="1" t="s">
        <v>46</v>
      </c>
      <c r="Y660" s="1" t="s">
        <v>47</v>
      </c>
      <c r="Z660" s="1" t="s">
        <v>1414</v>
      </c>
      <c r="AA660" s="1" t="s">
        <v>49</v>
      </c>
      <c r="AB660" s="1" t="s">
        <v>918</v>
      </c>
      <c r="AC660" s="1" t="s">
        <v>51</v>
      </c>
      <c r="AD660" s="1" t="s">
        <v>1414</v>
      </c>
      <c r="AE660" s="1" t="s">
        <v>37</v>
      </c>
      <c r="AF660">
        <f t="shared" si="42"/>
        <v>2023</v>
      </c>
      <c r="AG660" t="str">
        <f t="shared" si="43"/>
        <v>mar</v>
      </c>
      <c r="AH660" t="str">
        <f>+VLOOKUP(N660,'[1]2. Ingreso de incapacidades'!$C$5:$O$6997,13,FALSE)</f>
        <v>COOSALUD ESS EPS -S</v>
      </c>
      <c r="AI660" t="s">
        <v>2198</v>
      </c>
    </row>
    <row r="661" spans="1:35" hidden="1" x14ac:dyDescent="0.25">
      <c r="A661" s="1" t="s">
        <v>33</v>
      </c>
      <c r="B661" s="1" t="s">
        <v>34</v>
      </c>
      <c r="C661" s="2">
        <v>45008</v>
      </c>
      <c r="D661" s="42" t="str">
        <f t="shared" si="40"/>
        <v>2023</v>
      </c>
      <c r="E661" s="1" t="s">
        <v>35</v>
      </c>
      <c r="F661" s="1" t="s">
        <v>36</v>
      </c>
      <c r="G661" s="1" t="s">
        <v>37</v>
      </c>
      <c r="H661" s="1" t="s">
        <v>1416</v>
      </c>
      <c r="I661" s="1" t="s">
        <v>1417</v>
      </c>
      <c r="J661" s="3">
        <v>0</v>
      </c>
      <c r="K661" s="3">
        <v>154668</v>
      </c>
      <c r="L661" s="3">
        <f t="shared" si="41"/>
        <v>-154668</v>
      </c>
      <c r="M661" s="1" t="s">
        <v>40</v>
      </c>
      <c r="N661" s="88">
        <v>1050959328</v>
      </c>
      <c r="O661" s="1" t="s">
        <v>94</v>
      </c>
      <c r="P661" s="1" t="s">
        <v>37</v>
      </c>
      <c r="Q661" s="1" t="s">
        <v>43</v>
      </c>
      <c r="R661" s="1" t="s">
        <v>43</v>
      </c>
      <c r="S661" s="1" t="s">
        <v>43</v>
      </c>
      <c r="T661" s="3">
        <v>0</v>
      </c>
      <c r="U661" s="1" t="s">
        <v>44</v>
      </c>
      <c r="V661" s="1" t="s">
        <v>45</v>
      </c>
      <c r="W661" s="1" t="s">
        <v>1416</v>
      </c>
      <c r="X661" s="1" t="s">
        <v>46</v>
      </c>
      <c r="Y661" s="1" t="s">
        <v>47</v>
      </c>
      <c r="Z661" s="1" t="s">
        <v>1418</v>
      </c>
      <c r="AA661" s="1" t="s">
        <v>49</v>
      </c>
      <c r="AB661" s="1" t="s">
        <v>918</v>
      </c>
      <c r="AC661" s="1" t="s">
        <v>51</v>
      </c>
      <c r="AD661" s="1" t="s">
        <v>1418</v>
      </c>
      <c r="AE661" s="1" t="s">
        <v>37</v>
      </c>
      <c r="AF661">
        <f t="shared" si="42"/>
        <v>2023</v>
      </c>
      <c r="AG661" t="str">
        <f t="shared" si="43"/>
        <v>mar</v>
      </c>
      <c r="AH661" t="str">
        <f>+VLOOKUP(N661,'[1]2. Ingreso de incapacidades'!$C$5:$O$6997,13,FALSE)</f>
        <v>SALUD TOTAL E.P.S.</v>
      </c>
      <c r="AI661" t="s">
        <v>2192</v>
      </c>
    </row>
    <row r="662" spans="1:35" hidden="1" x14ac:dyDescent="0.25">
      <c r="A662" s="1" t="s">
        <v>33</v>
      </c>
      <c r="B662" s="1" t="s">
        <v>34</v>
      </c>
      <c r="C662" s="2">
        <v>45016</v>
      </c>
      <c r="D662" s="42" t="str">
        <f t="shared" si="40"/>
        <v>2023</v>
      </c>
      <c r="E662" s="1" t="s">
        <v>73</v>
      </c>
      <c r="F662" s="1" t="s">
        <v>74</v>
      </c>
      <c r="G662" s="1" t="s">
        <v>37</v>
      </c>
      <c r="H662" s="1" t="s">
        <v>1419</v>
      </c>
      <c r="I662" s="1" t="s">
        <v>76</v>
      </c>
      <c r="J662" s="3">
        <v>154667</v>
      </c>
      <c r="K662" s="3">
        <v>0</v>
      </c>
      <c r="L662" s="3">
        <f t="shared" si="41"/>
        <v>154667</v>
      </c>
      <c r="M662" s="1" t="s">
        <v>40</v>
      </c>
      <c r="N662" s="88">
        <v>9099334</v>
      </c>
      <c r="O662" s="1" t="s">
        <v>602</v>
      </c>
      <c r="P662" s="1" t="s">
        <v>79</v>
      </c>
      <c r="Q662" s="1" t="s">
        <v>80</v>
      </c>
      <c r="R662" s="1" t="s">
        <v>43</v>
      </c>
      <c r="S662" s="1" t="s">
        <v>43</v>
      </c>
      <c r="T662" s="3">
        <v>0</v>
      </c>
      <c r="U662" s="1" t="s">
        <v>44</v>
      </c>
      <c r="V662" s="1" t="s">
        <v>45</v>
      </c>
      <c r="W662" s="1" t="s">
        <v>1419</v>
      </c>
      <c r="X662" s="1" t="s">
        <v>46</v>
      </c>
      <c r="Y662" s="1" t="s">
        <v>912</v>
      </c>
      <c r="Z662" s="1" t="s">
        <v>1420</v>
      </c>
      <c r="AA662" s="1" t="s">
        <v>83</v>
      </c>
      <c r="AB662" s="1" t="s">
        <v>1326</v>
      </c>
      <c r="AC662" s="1" t="s">
        <v>51</v>
      </c>
      <c r="AD662" s="1" t="s">
        <v>1420</v>
      </c>
      <c r="AE662" s="1" t="s">
        <v>37</v>
      </c>
      <c r="AF662">
        <f t="shared" si="42"/>
        <v>2023</v>
      </c>
      <c r="AG662" t="str">
        <f t="shared" si="43"/>
        <v>mar</v>
      </c>
      <c r="AH662" t="str">
        <f>+VLOOKUP(N662,'[1]2. Ingreso de incapacidades'!$C$5:$O$6997,13,FALSE)</f>
        <v>NUEVA E.P.S</v>
      </c>
      <c r="AI662" t="s">
        <v>2199</v>
      </c>
    </row>
    <row r="663" spans="1:35" hidden="1" x14ac:dyDescent="0.25">
      <c r="A663" s="1" t="s">
        <v>33</v>
      </c>
      <c r="B663" s="1" t="s">
        <v>34</v>
      </c>
      <c r="C663" s="2">
        <v>45016</v>
      </c>
      <c r="D663" s="42" t="str">
        <f t="shared" si="40"/>
        <v>2023</v>
      </c>
      <c r="E663" s="1" t="s">
        <v>73</v>
      </c>
      <c r="F663" s="1" t="s">
        <v>74</v>
      </c>
      <c r="G663" s="1" t="s">
        <v>37</v>
      </c>
      <c r="H663" s="1" t="s">
        <v>1419</v>
      </c>
      <c r="I663" s="1" t="s">
        <v>76</v>
      </c>
      <c r="J663" s="3">
        <v>43160</v>
      </c>
      <c r="K663" s="3">
        <v>0</v>
      </c>
      <c r="L663" s="3">
        <f t="shared" si="41"/>
        <v>43160</v>
      </c>
      <c r="M663" s="1" t="s">
        <v>40</v>
      </c>
      <c r="N663" s="88">
        <v>9288712</v>
      </c>
      <c r="O663" s="1" t="s">
        <v>874</v>
      </c>
      <c r="P663" s="1" t="s">
        <v>79</v>
      </c>
      <c r="Q663" s="1" t="s">
        <v>80</v>
      </c>
      <c r="R663" s="1" t="s">
        <v>43</v>
      </c>
      <c r="S663" s="1" t="s">
        <v>43</v>
      </c>
      <c r="T663" s="3">
        <v>0</v>
      </c>
      <c r="U663" s="1" t="s">
        <v>44</v>
      </c>
      <c r="V663" s="1" t="s">
        <v>45</v>
      </c>
      <c r="W663" s="1" t="s">
        <v>1419</v>
      </c>
      <c r="X663" s="1" t="s">
        <v>46</v>
      </c>
      <c r="Y663" s="1" t="s">
        <v>912</v>
      </c>
      <c r="Z663" s="1" t="s">
        <v>1420</v>
      </c>
      <c r="AA663" s="1" t="s">
        <v>83</v>
      </c>
      <c r="AB663" s="1" t="s">
        <v>1326</v>
      </c>
      <c r="AC663" s="1" t="s">
        <v>51</v>
      </c>
      <c r="AD663" s="1" t="s">
        <v>1420</v>
      </c>
      <c r="AE663" s="1" t="s">
        <v>37</v>
      </c>
      <c r="AF663">
        <f t="shared" si="42"/>
        <v>2023</v>
      </c>
      <c r="AG663" t="str">
        <f t="shared" si="43"/>
        <v>mar</v>
      </c>
      <c r="AH663" t="str">
        <f>+VLOOKUP(N663,'[1]2. Ingreso de incapacidades'!$C$5:$O$6997,13,FALSE)</f>
        <v>SURA E.P.S.</v>
      </c>
      <c r="AI663" t="s">
        <v>2197</v>
      </c>
    </row>
    <row r="664" spans="1:35" hidden="1" x14ac:dyDescent="0.25">
      <c r="A664" s="1" t="s">
        <v>33</v>
      </c>
      <c r="B664" s="1" t="s">
        <v>34</v>
      </c>
      <c r="C664" s="2">
        <v>45016</v>
      </c>
      <c r="D664" s="42" t="str">
        <f t="shared" si="40"/>
        <v>2023</v>
      </c>
      <c r="E664" s="1" t="s">
        <v>73</v>
      </c>
      <c r="F664" s="1" t="s">
        <v>74</v>
      </c>
      <c r="G664" s="1" t="s">
        <v>37</v>
      </c>
      <c r="H664" s="1" t="s">
        <v>1419</v>
      </c>
      <c r="I664" s="1" t="s">
        <v>76</v>
      </c>
      <c r="J664" s="3">
        <v>139766</v>
      </c>
      <c r="K664" s="3">
        <v>0</v>
      </c>
      <c r="L664" s="3">
        <f t="shared" si="41"/>
        <v>139766</v>
      </c>
      <c r="M664" s="1" t="s">
        <v>40</v>
      </c>
      <c r="N664" s="88">
        <v>9298803</v>
      </c>
      <c r="O664" s="1" t="s">
        <v>552</v>
      </c>
      <c r="P664" s="1" t="s">
        <v>89</v>
      </c>
      <c r="Q664" s="1" t="s">
        <v>90</v>
      </c>
      <c r="R664" s="1" t="s">
        <v>43</v>
      </c>
      <c r="S664" s="1" t="s">
        <v>43</v>
      </c>
      <c r="T664" s="3">
        <v>0</v>
      </c>
      <c r="U664" s="1" t="s">
        <v>44</v>
      </c>
      <c r="V664" s="1" t="s">
        <v>45</v>
      </c>
      <c r="W664" s="1" t="s">
        <v>1419</v>
      </c>
      <c r="X664" s="1" t="s">
        <v>46</v>
      </c>
      <c r="Y664" s="1" t="s">
        <v>912</v>
      </c>
      <c r="Z664" s="1" t="s">
        <v>1420</v>
      </c>
      <c r="AA664" s="1" t="s">
        <v>83</v>
      </c>
      <c r="AB664" s="1" t="s">
        <v>1326</v>
      </c>
      <c r="AC664" s="1" t="s">
        <v>51</v>
      </c>
      <c r="AD664" s="1" t="s">
        <v>1420</v>
      </c>
      <c r="AE664" s="1" t="s">
        <v>37</v>
      </c>
      <c r="AF664">
        <f t="shared" si="42"/>
        <v>2023</v>
      </c>
      <c r="AG664" t="str">
        <f t="shared" si="43"/>
        <v>mar</v>
      </c>
      <c r="AH664" t="str">
        <f>+VLOOKUP(N664,'[1]2. Ingreso de incapacidades'!$C$5:$O$6997,13,FALSE)</f>
        <v>EPS MUTUAL SER</v>
      </c>
      <c r="AI664" t="s">
        <v>2195</v>
      </c>
    </row>
    <row r="665" spans="1:35" hidden="1" x14ac:dyDescent="0.25">
      <c r="A665" s="1" t="s">
        <v>33</v>
      </c>
      <c r="B665" s="1" t="s">
        <v>34</v>
      </c>
      <c r="C665" s="2">
        <v>45016</v>
      </c>
      <c r="D665" s="42" t="str">
        <f t="shared" si="40"/>
        <v>2023</v>
      </c>
      <c r="E665" s="1" t="s">
        <v>73</v>
      </c>
      <c r="F665" s="1" t="s">
        <v>74</v>
      </c>
      <c r="G665" s="1" t="s">
        <v>37</v>
      </c>
      <c r="H665" s="1" t="s">
        <v>1419</v>
      </c>
      <c r="I665" s="1" t="s">
        <v>76</v>
      </c>
      <c r="J665" s="3">
        <v>116000</v>
      </c>
      <c r="K665" s="3">
        <v>0</v>
      </c>
      <c r="L665" s="3">
        <f t="shared" si="41"/>
        <v>116000</v>
      </c>
      <c r="M665" s="1" t="s">
        <v>40</v>
      </c>
      <c r="N665" s="88">
        <v>10885706</v>
      </c>
      <c r="O665" s="1" t="s">
        <v>534</v>
      </c>
      <c r="P665" s="1" t="s">
        <v>79</v>
      </c>
      <c r="Q665" s="1" t="s">
        <v>80</v>
      </c>
      <c r="R665" s="1" t="s">
        <v>43</v>
      </c>
      <c r="S665" s="1" t="s">
        <v>43</v>
      </c>
      <c r="T665" s="3">
        <v>0</v>
      </c>
      <c r="U665" s="1" t="s">
        <v>44</v>
      </c>
      <c r="V665" s="1" t="s">
        <v>45</v>
      </c>
      <c r="W665" s="1" t="s">
        <v>1419</v>
      </c>
      <c r="X665" s="1" t="s">
        <v>46</v>
      </c>
      <c r="Y665" s="1" t="s">
        <v>912</v>
      </c>
      <c r="Z665" s="1" t="s">
        <v>1420</v>
      </c>
      <c r="AA665" s="1" t="s">
        <v>83</v>
      </c>
      <c r="AB665" s="1" t="s">
        <v>1326</v>
      </c>
      <c r="AC665" s="1" t="s">
        <v>51</v>
      </c>
      <c r="AD665" s="1" t="s">
        <v>1420</v>
      </c>
      <c r="AE665" s="1" t="s">
        <v>37</v>
      </c>
      <c r="AF665">
        <f t="shared" si="42"/>
        <v>2023</v>
      </c>
      <c r="AG665" t="str">
        <f t="shared" si="43"/>
        <v>mar</v>
      </c>
      <c r="AH665" t="str">
        <f>+VLOOKUP(N665,'[1]2. Ingreso de incapacidades'!$C$5:$O$6997,13,FALSE)</f>
        <v>COOMEVA E.P.S</v>
      </c>
      <c r="AI665" t="s">
        <v>2202</v>
      </c>
    </row>
    <row r="666" spans="1:35" hidden="1" x14ac:dyDescent="0.25">
      <c r="A666" s="1" t="s">
        <v>33</v>
      </c>
      <c r="B666" s="1" t="s">
        <v>34</v>
      </c>
      <c r="C666" s="2">
        <v>45016</v>
      </c>
      <c r="D666" s="42" t="str">
        <f t="shared" si="40"/>
        <v>2023</v>
      </c>
      <c r="E666" s="1" t="s">
        <v>73</v>
      </c>
      <c r="F666" s="1" t="s">
        <v>74</v>
      </c>
      <c r="G666" s="1" t="s">
        <v>37</v>
      </c>
      <c r="H666" s="1" t="s">
        <v>1419</v>
      </c>
      <c r="I666" s="1" t="s">
        <v>76</v>
      </c>
      <c r="J666" s="3">
        <v>38667</v>
      </c>
      <c r="K666" s="3">
        <v>0</v>
      </c>
      <c r="L666" s="3">
        <f t="shared" si="41"/>
        <v>38667</v>
      </c>
      <c r="M666" s="1" t="s">
        <v>40</v>
      </c>
      <c r="N666" s="88">
        <v>12595533</v>
      </c>
      <c r="O666" s="1" t="s">
        <v>116</v>
      </c>
      <c r="P666" s="1" t="s">
        <v>79</v>
      </c>
      <c r="Q666" s="1" t="s">
        <v>80</v>
      </c>
      <c r="R666" s="1" t="s">
        <v>43</v>
      </c>
      <c r="S666" s="1" t="s">
        <v>43</v>
      </c>
      <c r="T666" s="3">
        <v>0</v>
      </c>
      <c r="U666" s="1" t="s">
        <v>44</v>
      </c>
      <c r="V666" s="1" t="s">
        <v>45</v>
      </c>
      <c r="W666" s="1" t="s">
        <v>1419</v>
      </c>
      <c r="X666" s="1" t="s">
        <v>46</v>
      </c>
      <c r="Y666" s="1" t="s">
        <v>912</v>
      </c>
      <c r="Z666" s="1" t="s">
        <v>1420</v>
      </c>
      <c r="AA666" s="1" t="s">
        <v>83</v>
      </c>
      <c r="AB666" s="1" t="s">
        <v>1326</v>
      </c>
      <c r="AC666" s="1" t="s">
        <v>51</v>
      </c>
      <c r="AD666" s="1" t="s">
        <v>1420</v>
      </c>
      <c r="AE666" s="1" t="s">
        <v>37</v>
      </c>
      <c r="AF666">
        <f t="shared" si="42"/>
        <v>2023</v>
      </c>
      <c r="AG666" t="str">
        <f t="shared" si="43"/>
        <v>mar</v>
      </c>
      <c r="AH666" t="str">
        <f>+VLOOKUP(N666,'[1]2. Ingreso de incapacidades'!$C$5:$O$6997,13,FALSE)</f>
        <v>NUEVA E.P.S</v>
      </c>
      <c r="AI666" t="s">
        <v>2199</v>
      </c>
    </row>
    <row r="667" spans="1:35" hidden="1" x14ac:dyDescent="0.25">
      <c r="A667" s="1" t="s">
        <v>33</v>
      </c>
      <c r="B667" s="1" t="s">
        <v>34</v>
      </c>
      <c r="C667" s="2">
        <v>45016</v>
      </c>
      <c r="D667" s="42" t="str">
        <f t="shared" si="40"/>
        <v>2023</v>
      </c>
      <c r="E667" s="1" t="s">
        <v>73</v>
      </c>
      <c r="F667" s="1" t="s">
        <v>74</v>
      </c>
      <c r="G667" s="1" t="s">
        <v>37</v>
      </c>
      <c r="H667" s="1" t="s">
        <v>1419</v>
      </c>
      <c r="I667" s="1" t="s">
        <v>76</v>
      </c>
      <c r="J667" s="3">
        <v>44192</v>
      </c>
      <c r="K667" s="3">
        <v>0</v>
      </c>
      <c r="L667" s="3">
        <f t="shared" si="41"/>
        <v>44192</v>
      </c>
      <c r="M667" s="1" t="s">
        <v>40</v>
      </c>
      <c r="N667" s="88">
        <v>15031546</v>
      </c>
      <c r="O667" s="1" t="s">
        <v>499</v>
      </c>
      <c r="P667" s="1" t="s">
        <v>79</v>
      </c>
      <c r="Q667" s="1" t="s">
        <v>80</v>
      </c>
      <c r="R667" s="1" t="s">
        <v>43</v>
      </c>
      <c r="S667" s="1" t="s">
        <v>43</v>
      </c>
      <c r="T667" s="3">
        <v>0</v>
      </c>
      <c r="U667" s="1" t="s">
        <v>44</v>
      </c>
      <c r="V667" s="1" t="s">
        <v>45</v>
      </c>
      <c r="W667" s="1" t="s">
        <v>1419</v>
      </c>
      <c r="X667" s="1" t="s">
        <v>46</v>
      </c>
      <c r="Y667" s="1" t="s">
        <v>912</v>
      </c>
      <c r="Z667" s="1" t="s">
        <v>1420</v>
      </c>
      <c r="AA667" s="1" t="s">
        <v>83</v>
      </c>
      <c r="AB667" s="1" t="s">
        <v>1326</v>
      </c>
      <c r="AC667" s="1" t="s">
        <v>51</v>
      </c>
      <c r="AD667" s="1" t="s">
        <v>1420</v>
      </c>
      <c r="AE667" s="1" t="s">
        <v>37</v>
      </c>
      <c r="AF667">
        <f t="shared" si="42"/>
        <v>2023</v>
      </c>
      <c r="AG667" t="str">
        <f t="shared" si="43"/>
        <v>mar</v>
      </c>
      <c r="AH667" t="str">
        <f>+VLOOKUP(N667,'[1]2. Ingreso de incapacidades'!$C$5:$O$6997,13,FALSE)</f>
        <v>COOSALUD ESS EPS -S</v>
      </c>
      <c r="AI667" t="s">
        <v>2198</v>
      </c>
    </row>
    <row r="668" spans="1:35" hidden="1" x14ac:dyDescent="0.25">
      <c r="A668" s="1" t="s">
        <v>33</v>
      </c>
      <c r="B668" s="1" t="s">
        <v>34</v>
      </c>
      <c r="C668" s="2">
        <v>45016</v>
      </c>
      <c r="D668" s="42" t="str">
        <f t="shared" si="40"/>
        <v>2023</v>
      </c>
      <c r="E668" s="1" t="s">
        <v>73</v>
      </c>
      <c r="F668" s="1" t="s">
        <v>74</v>
      </c>
      <c r="G668" s="1" t="s">
        <v>37</v>
      </c>
      <c r="H668" s="1" t="s">
        <v>1419</v>
      </c>
      <c r="I668" s="1" t="s">
        <v>76</v>
      </c>
      <c r="J668" s="3">
        <v>603372</v>
      </c>
      <c r="K668" s="3">
        <v>0</v>
      </c>
      <c r="L668" s="3">
        <f t="shared" si="41"/>
        <v>603372</v>
      </c>
      <c r="M668" s="1" t="s">
        <v>40</v>
      </c>
      <c r="N668" s="88">
        <v>73008014</v>
      </c>
      <c r="O668" s="1" t="s">
        <v>771</v>
      </c>
      <c r="P668" s="1" t="s">
        <v>79</v>
      </c>
      <c r="Q668" s="1" t="s">
        <v>80</v>
      </c>
      <c r="R668" s="1" t="s">
        <v>43</v>
      </c>
      <c r="S668" s="1" t="s">
        <v>43</v>
      </c>
      <c r="T668" s="3">
        <v>0</v>
      </c>
      <c r="U668" s="1" t="s">
        <v>44</v>
      </c>
      <c r="V668" s="1" t="s">
        <v>45</v>
      </c>
      <c r="W668" s="1" t="s">
        <v>1419</v>
      </c>
      <c r="X668" s="1" t="s">
        <v>46</v>
      </c>
      <c r="Y668" s="1" t="s">
        <v>912</v>
      </c>
      <c r="Z668" s="1" t="s">
        <v>1420</v>
      </c>
      <c r="AA668" s="1" t="s">
        <v>83</v>
      </c>
      <c r="AB668" s="1" t="s">
        <v>1326</v>
      </c>
      <c r="AC668" s="1" t="s">
        <v>51</v>
      </c>
      <c r="AD668" s="1" t="s">
        <v>1420</v>
      </c>
      <c r="AE668" s="1" t="s">
        <v>37</v>
      </c>
      <c r="AF668">
        <f t="shared" si="42"/>
        <v>2023</v>
      </c>
      <c r="AG668" t="str">
        <f t="shared" si="43"/>
        <v>mar</v>
      </c>
      <c r="AH668" t="str">
        <f>+VLOOKUP(N668,'[1]2. Ingreso de incapacidades'!$C$5:$O$6997,13,FALSE)</f>
        <v>SALUD TOTAL E.P.S.</v>
      </c>
      <c r="AI668" t="s">
        <v>2192</v>
      </c>
    </row>
    <row r="669" spans="1:35" hidden="1" x14ac:dyDescent="0.25">
      <c r="A669" s="1" t="s">
        <v>33</v>
      </c>
      <c r="B669" s="1" t="s">
        <v>34</v>
      </c>
      <c r="C669" s="2">
        <v>45016</v>
      </c>
      <c r="D669" s="42" t="str">
        <f t="shared" si="40"/>
        <v>2023</v>
      </c>
      <c r="E669" s="1" t="s">
        <v>73</v>
      </c>
      <c r="F669" s="1" t="s">
        <v>74</v>
      </c>
      <c r="G669" s="1" t="s">
        <v>37</v>
      </c>
      <c r="H669" s="1" t="s">
        <v>1419</v>
      </c>
      <c r="I669" s="1" t="s">
        <v>76</v>
      </c>
      <c r="J669" s="3">
        <v>41832</v>
      </c>
      <c r="K669" s="3">
        <v>0</v>
      </c>
      <c r="L669" s="3">
        <f t="shared" si="41"/>
        <v>41832</v>
      </c>
      <c r="M669" s="1" t="s">
        <v>40</v>
      </c>
      <c r="N669" s="88">
        <v>73008014</v>
      </c>
      <c r="O669" s="1" t="s">
        <v>771</v>
      </c>
      <c r="P669" s="1" t="s">
        <v>79</v>
      </c>
      <c r="Q669" s="1" t="s">
        <v>80</v>
      </c>
      <c r="R669" s="1" t="s">
        <v>43</v>
      </c>
      <c r="S669" s="1" t="s">
        <v>43</v>
      </c>
      <c r="T669" s="3">
        <v>0</v>
      </c>
      <c r="U669" s="1" t="s">
        <v>44</v>
      </c>
      <c r="V669" s="1" t="s">
        <v>45</v>
      </c>
      <c r="W669" s="1" t="s">
        <v>1419</v>
      </c>
      <c r="X669" s="1" t="s">
        <v>46</v>
      </c>
      <c r="Y669" s="1" t="s">
        <v>912</v>
      </c>
      <c r="Z669" s="1" t="s">
        <v>1420</v>
      </c>
      <c r="AA669" s="1" t="s">
        <v>83</v>
      </c>
      <c r="AB669" s="1" t="s">
        <v>1326</v>
      </c>
      <c r="AC669" s="1" t="s">
        <v>51</v>
      </c>
      <c r="AD669" s="1" t="s">
        <v>1420</v>
      </c>
      <c r="AE669" s="1" t="s">
        <v>37</v>
      </c>
      <c r="AF669">
        <f t="shared" si="42"/>
        <v>2023</v>
      </c>
      <c r="AG669" t="str">
        <f t="shared" si="43"/>
        <v>mar</v>
      </c>
      <c r="AH669" t="str">
        <f>+VLOOKUP(N669,'[1]2. Ingreso de incapacidades'!$C$5:$O$6997,13,FALSE)</f>
        <v>SALUD TOTAL E.P.S.</v>
      </c>
      <c r="AI669" t="s">
        <v>2192</v>
      </c>
    </row>
    <row r="670" spans="1:35" hidden="1" x14ac:dyDescent="0.25">
      <c r="A670" s="1" t="s">
        <v>33</v>
      </c>
      <c r="B670" s="1" t="s">
        <v>34</v>
      </c>
      <c r="C670" s="2">
        <v>45016</v>
      </c>
      <c r="D670" s="42" t="str">
        <f t="shared" si="40"/>
        <v>2023</v>
      </c>
      <c r="E670" s="1" t="s">
        <v>73</v>
      </c>
      <c r="F670" s="1" t="s">
        <v>74</v>
      </c>
      <c r="G670" s="1" t="s">
        <v>37</v>
      </c>
      <c r="H670" s="1" t="s">
        <v>1419</v>
      </c>
      <c r="I670" s="1" t="s">
        <v>76</v>
      </c>
      <c r="J670" s="3">
        <v>38667</v>
      </c>
      <c r="K670" s="3">
        <v>0</v>
      </c>
      <c r="L670" s="3">
        <f t="shared" si="41"/>
        <v>38667</v>
      </c>
      <c r="M670" s="1" t="s">
        <v>40</v>
      </c>
      <c r="N670" s="88">
        <v>73103777</v>
      </c>
      <c r="O670" s="1" t="s">
        <v>774</v>
      </c>
      <c r="P670" s="1" t="s">
        <v>79</v>
      </c>
      <c r="Q670" s="1" t="s">
        <v>80</v>
      </c>
      <c r="R670" s="1" t="s">
        <v>43</v>
      </c>
      <c r="S670" s="1" t="s">
        <v>43</v>
      </c>
      <c r="T670" s="3">
        <v>0</v>
      </c>
      <c r="U670" s="1" t="s">
        <v>44</v>
      </c>
      <c r="V670" s="1" t="s">
        <v>45</v>
      </c>
      <c r="W670" s="1" t="s">
        <v>1419</v>
      </c>
      <c r="X670" s="1" t="s">
        <v>46</v>
      </c>
      <c r="Y670" s="1" t="s">
        <v>912</v>
      </c>
      <c r="Z670" s="1" t="s">
        <v>1420</v>
      </c>
      <c r="AA670" s="1" t="s">
        <v>83</v>
      </c>
      <c r="AB670" s="1" t="s">
        <v>1326</v>
      </c>
      <c r="AC670" s="1" t="s">
        <v>51</v>
      </c>
      <c r="AD670" s="1" t="s">
        <v>1420</v>
      </c>
      <c r="AE670" s="1" t="s">
        <v>37</v>
      </c>
      <c r="AF670">
        <f t="shared" si="42"/>
        <v>2023</v>
      </c>
      <c r="AG670" t="str">
        <f t="shared" si="43"/>
        <v>mar</v>
      </c>
      <c r="AH670" t="str">
        <f>+VLOOKUP(N670,'[1]2. Ingreso de incapacidades'!$C$5:$O$6997,13,FALSE)</f>
        <v>SANITAS E.P.S</v>
      </c>
      <c r="AI670" t="s">
        <v>2193</v>
      </c>
    </row>
    <row r="671" spans="1:35" hidden="1" x14ac:dyDescent="0.25">
      <c r="A671" s="1" t="s">
        <v>33</v>
      </c>
      <c r="B671" s="1" t="s">
        <v>34</v>
      </c>
      <c r="C671" s="2">
        <v>45016</v>
      </c>
      <c r="D671" s="42" t="str">
        <f t="shared" si="40"/>
        <v>2023</v>
      </c>
      <c r="E671" s="1" t="s">
        <v>73</v>
      </c>
      <c r="F671" s="1" t="s">
        <v>74</v>
      </c>
      <c r="G671" s="1" t="s">
        <v>37</v>
      </c>
      <c r="H671" s="1" t="s">
        <v>1419</v>
      </c>
      <c r="I671" s="1" t="s">
        <v>76</v>
      </c>
      <c r="J671" s="3">
        <v>580000</v>
      </c>
      <c r="K671" s="3">
        <v>0</v>
      </c>
      <c r="L671" s="3">
        <f t="shared" si="41"/>
        <v>580000</v>
      </c>
      <c r="M671" s="1" t="s">
        <v>40</v>
      </c>
      <c r="N671" s="88">
        <v>73109356</v>
      </c>
      <c r="O671" s="1" t="s">
        <v>118</v>
      </c>
      <c r="P671" s="1" t="s">
        <v>79</v>
      </c>
      <c r="Q671" s="1" t="s">
        <v>80</v>
      </c>
      <c r="R671" s="1" t="s">
        <v>43</v>
      </c>
      <c r="S671" s="1" t="s">
        <v>43</v>
      </c>
      <c r="T671" s="3">
        <v>0</v>
      </c>
      <c r="U671" s="1" t="s">
        <v>44</v>
      </c>
      <c r="V671" s="1" t="s">
        <v>45</v>
      </c>
      <c r="W671" s="1" t="s">
        <v>1419</v>
      </c>
      <c r="X671" s="1" t="s">
        <v>46</v>
      </c>
      <c r="Y671" s="1" t="s">
        <v>912</v>
      </c>
      <c r="Z671" s="1" t="s">
        <v>1420</v>
      </c>
      <c r="AA671" s="1" t="s">
        <v>83</v>
      </c>
      <c r="AB671" s="1" t="s">
        <v>1326</v>
      </c>
      <c r="AC671" s="1" t="s">
        <v>51</v>
      </c>
      <c r="AD671" s="1" t="s">
        <v>1420</v>
      </c>
      <c r="AE671" s="1" t="s">
        <v>37</v>
      </c>
      <c r="AF671">
        <f t="shared" si="42"/>
        <v>2023</v>
      </c>
      <c r="AG671" t="str">
        <f t="shared" si="43"/>
        <v>mar</v>
      </c>
      <c r="AH671" t="str">
        <f>+VLOOKUP(N671,'[1]2. Ingreso de incapacidades'!$C$5:$O$6997,13,FALSE)</f>
        <v>SANITAS E.P.S</v>
      </c>
      <c r="AI671" t="s">
        <v>2193</v>
      </c>
    </row>
    <row r="672" spans="1:35" hidden="1" x14ac:dyDescent="0.25">
      <c r="A672" s="1" t="s">
        <v>33</v>
      </c>
      <c r="B672" s="1" t="s">
        <v>34</v>
      </c>
      <c r="C672" s="2">
        <v>45016</v>
      </c>
      <c r="D672" s="42" t="str">
        <f t="shared" si="40"/>
        <v>2023</v>
      </c>
      <c r="E672" s="1" t="s">
        <v>73</v>
      </c>
      <c r="F672" s="1" t="s">
        <v>74</v>
      </c>
      <c r="G672" s="1" t="s">
        <v>37</v>
      </c>
      <c r="H672" s="1" t="s">
        <v>1419</v>
      </c>
      <c r="I672" s="1" t="s">
        <v>76</v>
      </c>
      <c r="J672" s="3">
        <v>425334</v>
      </c>
      <c r="K672" s="3">
        <v>0</v>
      </c>
      <c r="L672" s="3">
        <f t="shared" si="41"/>
        <v>425334</v>
      </c>
      <c r="M672" s="1" t="s">
        <v>40</v>
      </c>
      <c r="N672" s="88">
        <v>73109356</v>
      </c>
      <c r="O672" s="1" t="s">
        <v>118</v>
      </c>
      <c r="P672" s="1" t="s">
        <v>79</v>
      </c>
      <c r="Q672" s="1" t="s">
        <v>80</v>
      </c>
      <c r="R672" s="1" t="s">
        <v>43</v>
      </c>
      <c r="S672" s="1" t="s">
        <v>43</v>
      </c>
      <c r="T672" s="3">
        <v>0</v>
      </c>
      <c r="U672" s="1" t="s">
        <v>44</v>
      </c>
      <c r="V672" s="1" t="s">
        <v>45</v>
      </c>
      <c r="W672" s="1" t="s">
        <v>1419</v>
      </c>
      <c r="X672" s="1" t="s">
        <v>46</v>
      </c>
      <c r="Y672" s="1" t="s">
        <v>912</v>
      </c>
      <c r="Z672" s="1" t="s">
        <v>1420</v>
      </c>
      <c r="AA672" s="1" t="s">
        <v>83</v>
      </c>
      <c r="AB672" s="1" t="s">
        <v>1326</v>
      </c>
      <c r="AC672" s="1" t="s">
        <v>51</v>
      </c>
      <c r="AD672" s="1" t="s">
        <v>1420</v>
      </c>
      <c r="AE672" s="1" t="s">
        <v>37</v>
      </c>
      <c r="AF672">
        <f t="shared" si="42"/>
        <v>2023</v>
      </c>
      <c r="AG672" t="str">
        <f t="shared" si="43"/>
        <v>mar</v>
      </c>
      <c r="AH672" t="str">
        <f>+VLOOKUP(N672,'[1]2. Ingreso de incapacidades'!$C$5:$O$6997,13,FALSE)</f>
        <v>SANITAS E.P.S</v>
      </c>
      <c r="AI672" t="s">
        <v>2193</v>
      </c>
    </row>
    <row r="673" spans="1:35" hidden="1" x14ac:dyDescent="0.25">
      <c r="A673" s="1" t="s">
        <v>33</v>
      </c>
      <c r="B673" s="1" t="s">
        <v>34</v>
      </c>
      <c r="C673" s="2">
        <v>45016</v>
      </c>
      <c r="D673" s="42" t="str">
        <f t="shared" si="40"/>
        <v>2023</v>
      </c>
      <c r="E673" s="1" t="s">
        <v>73</v>
      </c>
      <c r="F673" s="1" t="s">
        <v>74</v>
      </c>
      <c r="G673" s="1" t="s">
        <v>37</v>
      </c>
      <c r="H673" s="1" t="s">
        <v>1419</v>
      </c>
      <c r="I673" s="1" t="s">
        <v>76</v>
      </c>
      <c r="J673" s="3">
        <v>38667</v>
      </c>
      <c r="K673" s="3">
        <v>0</v>
      </c>
      <c r="L673" s="3">
        <f t="shared" si="41"/>
        <v>38667</v>
      </c>
      <c r="M673" s="1" t="s">
        <v>40</v>
      </c>
      <c r="N673" s="88">
        <v>73131436</v>
      </c>
      <c r="O673" s="1" t="s">
        <v>153</v>
      </c>
      <c r="P673" s="1" t="s">
        <v>79</v>
      </c>
      <c r="Q673" s="1" t="s">
        <v>80</v>
      </c>
      <c r="R673" s="1" t="s">
        <v>43</v>
      </c>
      <c r="S673" s="1" t="s">
        <v>43</v>
      </c>
      <c r="T673" s="3">
        <v>0</v>
      </c>
      <c r="U673" s="1" t="s">
        <v>44</v>
      </c>
      <c r="V673" s="1" t="s">
        <v>45</v>
      </c>
      <c r="W673" s="1" t="s">
        <v>1419</v>
      </c>
      <c r="X673" s="1" t="s">
        <v>46</v>
      </c>
      <c r="Y673" s="1" t="s">
        <v>912</v>
      </c>
      <c r="Z673" s="1" t="s">
        <v>1420</v>
      </c>
      <c r="AA673" s="1" t="s">
        <v>83</v>
      </c>
      <c r="AB673" s="1" t="s">
        <v>1326</v>
      </c>
      <c r="AC673" s="1" t="s">
        <v>51</v>
      </c>
      <c r="AD673" s="1" t="s">
        <v>1420</v>
      </c>
      <c r="AE673" s="1" t="s">
        <v>37</v>
      </c>
      <c r="AF673">
        <f t="shared" si="42"/>
        <v>2023</v>
      </c>
      <c r="AG673" t="str">
        <f t="shared" si="43"/>
        <v>mar</v>
      </c>
      <c r="AH673" t="str">
        <f>+VLOOKUP(N673,'[1]2. Ingreso de incapacidades'!$C$5:$O$6997,13,FALSE)</f>
        <v>SALUD TOTAL E.P.S.</v>
      </c>
      <c r="AI673" t="s">
        <v>2192</v>
      </c>
    </row>
    <row r="674" spans="1:35" hidden="1" x14ac:dyDescent="0.25">
      <c r="A674" s="1" t="s">
        <v>33</v>
      </c>
      <c r="B674" s="1" t="s">
        <v>34</v>
      </c>
      <c r="C674" s="2">
        <v>45016</v>
      </c>
      <c r="D674" s="42" t="str">
        <f t="shared" si="40"/>
        <v>2023</v>
      </c>
      <c r="E674" s="1" t="s">
        <v>73</v>
      </c>
      <c r="F674" s="1" t="s">
        <v>74</v>
      </c>
      <c r="G674" s="1" t="s">
        <v>37</v>
      </c>
      <c r="H674" s="1" t="s">
        <v>1419</v>
      </c>
      <c r="I674" s="1" t="s">
        <v>76</v>
      </c>
      <c r="J674" s="3">
        <v>43728</v>
      </c>
      <c r="K674" s="3">
        <v>0</v>
      </c>
      <c r="L674" s="3">
        <f t="shared" si="41"/>
        <v>43728</v>
      </c>
      <c r="M674" s="1" t="s">
        <v>40</v>
      </c>
      <c r="N674" s="88">
        <v>73142139</v>
      </c>
      <c r="O674" s="1" t="s">
        <v>417</v>
      </c>
      <c r="P674" s="1" t="s">
        <v>79</v>
      </c>
      <c r="Q674" s="1" t="s">
        <v>80</v>
      </c>
      <c r="R674" s="1" t="s">
        <v>43</v>
      </c>
      <c r="S674" s="1" t="s">
        <v>43</v>
      </c>
      <c r="T674" s="3">
        <v>0</v>
      </c>
      <c r="U674" s="1" t="s">
        <v>44</v>
      </c>
      <c r="V674" s="1" t="s">
        <v>45</v>
      </c>
      <c r="W674" s="1" t="s">
        <v>1419</v>
      </c>
      <c r="X674" s="1" t="s">
        <v>46</v>
      </c>
      <c r="Y674" s="1" t="s">
        <v>912</v>
      </c>
      <c r="Z674" s="1" t="s">
        <v>1420</v>
      </c>
      <c r="AA674" s="1" t="s">
        <v>83</v>
      </c>
      <c r="AB674" s="1" t="s">
        <v>1326</v>
      </c>
      <c r="AC674" s="1" t="s">
        <v>51</v>
      </c>
      <c r="AD674" s="1" t="s">
        <v>1420</v>
      </c>
      <c r="AE674" s="1" t="s">
        <v>37</v>
      </c>
      <c r="AF674">
        <f t="shared" si="42"/>
        <v>2023</v>
      </c>
      <c r="AG674" t="str">
        <f t="shared" si="43"/>
        <v>mar</v>
      </c>
      <c r="AH674" t="str">
        <f>+VLOOKUP(N674,'[1]2. Ingreso de incapacidades'!$C$5:$O$6997,13,FALSE)</f>
        <v>EPS MUTUAL SER</v>
      </c>
      <c r="AI674" t="s">
        <v>2195</v>
      </c>
    </row>
    <row r="675" spans="1:35" hidden="1" x14ac:dyDescent="0.25">
      <c r="A675" s="1" t="s">
        <v>33</v>
      </c>
      <c r="B675" s="1" t="s">
        <v>34</v>
      </c>
      <c r="C675" s="2">
        <v>45016</v>
      </c>
      <c r="D675" s="42" t="str">
        <f t="shared" si="40"/>
        <v>2023</v>
      </c>
      <c r="E675" s="1" t="s">
        <v>73</v>
      </c>
      <c r="F675" s="1" t="s">
        <v>74</v>
      </c>
      <c r="G675" s="1" t="s">
        <v>37</v>
      </c>
      <c r="H675" s="1" t="s">
        <v>1419</v>
      </c>
      <c r="I675" s="1" t="s">
        <v>76</v>
      </c>
      <c r="J675" s="3">
        <v>116001</v>
      </c>
      <c r="K675" s="3">
        <v>0</v>
      </c>
      <c r="L675" s="3">
        <f t="shared" si="41"/>
        <v>116001</v>
      </c>
      <c r="M675" s="1" t="s">
        <v>40</v>
      </c>
      <c r="N675" s="88">
        <v>73143059</v>
      </c>
      <c r="O675" s="1" t="s">
        <v>409</v>
      </c>
      <c r="P675" s="1" t="s">
        <v>79</v>
      </c>
      <c r="Q675" s="1" t="s">
        <v>80</v>
      </c>
      <c r="R675" s="1" t="s">
        <v>43</v>
      </c>
      <c r="S675" s="1" t="s">
        <v>43</v>
      </c>
      <c r="T675" s="3">
        <v>0</v>
      </c>
      <c r="U675" s="1" t="s">
        <v>44</v>
      </c>
      <c r="V675" s="1" t="s">
        <v>45</v>
      </c>
      <c r="W675" s="1" t="s">
        <v>1419</v>
      </c>
      <c r="X675" s="1" t="s">
        <v>46</v>
      </c>
      <c r="Y675" s="1" t="s">
        <v>912</v>
      </c>
      <c r="Z675" s="1" t="s">
        <v>1420</v>
      </c>
      <c r="AA675" s="1" t="s">
        <v>83</v>
      </c>
      <c r="AB675" s="1" t="s">
        <v>1326</v>
      </c>
      <c r="AC675" s="1" t="s">
        <v>51</v>
      </c>
      <c r="AD675" s="1" t="s">
        <v>1420</v>
      </c>
      <c r="AE675" s="1" t="s">
        <v>37</v>
      </c>
      <c r="AF675">
        <f t="shared" si="42"/>
        <v>2023</v>
      </c>
      <c r="AG675" t="str">
        <f t="shared" si="43"/>
        <v>mar</v>
      </c>
      <c r="AH675" t="str">
        <f>+VLOOKUP(N675,'[1]2. Ingreso de incapacidades'!$C$5:$O$6997,13,FALSE)</f>
        <v>SURA E.P.S.</v>
      </c>
      <c r="AI675" t="s">
        <v>2197</v>
      </c>
    </row>
    <row r="676" spans="1:35" hidden="1" x14ac:dyDescent="0.25">
      <c r="A676" s="1" t="s">
        <v>33</v>
      </c>
      <c r="B676" s="1" t="s">
        <v>34</v>
      </c>
      <c r="C676" s="2">
        <v>45016</v>
      </c>
      <c r="D676" s="42" t="str">
        <f t="shared" si="40"/>
        <v>2023</v>
      </c>
      <c r="E676" s="1" t="s">
        <v>73</v>
      </c>
      <c r="F676" s="1" t="s">
        <v>74</v>
      </c>
      <c r="G676" s="1" t="s">
        <v>37</v>
      </c>
      <c r="H676" s="1" t="s">
        <v>1419</v>
      </c>
      <c r="I676" s="1" t="s">
        <v>76</v>
      </c>
      <c r="J676" s="3">
        <v>38667</v>
      </c>
      <c r="K676" s="3">
        <v>0</v>
      </c>
      <c r="L676" s="3">
        <f t="shared" si="41"/>
        <v>38667</v>
      </c>
      <c r="M676" s="1" t="s">
        <v>40</v>
      </c>
      <c r="N676" s="88">
        <v>73143059</v>
      </c>
      <c r="O676" s="1" t="s">
        <v>409</v>
      </c>
      <c r="P676" s="1" t="s">
        <v>79</v>
      </c>
      <c r="Q676" s="1" t="s">
        <v>80</v>
      </c>
      <c r="R676" s="1" t="s">
        <v>43</v>
      </c>
      <c r="S676" s="1" t="s">
        <v>43</v>
      </c>
      <c r="T676" s="3">
        <v>0</v>
      </c>
      <c r="U676" s="1" t="s">
        <v>44</v>
      </c>
      <c r="V676" s="1" t="s">
        <v>45</v>
      </c>
      <c r="W676" s="1" t="s">
        <v>1419</v>
      </c>
      <c r="X676" s="1" t="s">
        <v>46</v>
      </c>
      <c r="Y676" s="1" t="s">
        <v>912</v>
      </c>
      <c r="Z676" s="1" t="s">
        <v>1420</v>
      </c>
      <c r="AA676" s="1" t="s">
        <v>83</v>
      </c>
      <c r="AB676" s="1" t="s">
        <v>1326</v>
      </c>
      <c r="AC676" s="1" t="s">
        <v>51</v>
      </c>
      <c r="AD676" s="1" t="s">
        <v>1420</v>
      </c>
      <c r="AE676" s="1" t="s">
        <v>37</v>
      </c>
      <c r="AF676">
        <f t="shared" si="42"/>
        <v>2023</v>
      </c>
      <c r="AG676" t="str">
        <f t="shared" si="43"/>
        <v>mar</v>
      </c>
      <c r="AH676" t="str">
        <f>+VLOOKUP(N676,'[1]2. Ingreso de incapacidades'!$C$5:$O$6997,13,FALSE)</f>
        <v>SURA E.P.S.</v>
      </c>
      <c r="AI676" t="s">
        <v>2197</v>
      </c>
    </row>
    <row r="677" spans="1:35" hidden="1" x14ac:dyDescent="0.25">
      <c r="A677" s="1" t="s">
        <v>33</v>
      </c>
      <c r="B677" s="1" t="s">
        <v>34</v>
      </c>
      <c r="C677" s="2">
        <v>45016</v>
      </c>
      <c r="D677" s="42" t="str">
        <f t="shared" si="40"/>
        <v>2023</v>
      </c>
      <c r="E677" s="1" t="s">
        <v>73</v>
      </c>
      <c r="F677" s="1" t="s">
        <v>74</v>
      </c>
      <c r="G677" s="1" t="s">
        <v>37</v>
      </c>
      <c r="H677" s="1" t="s">
        <v>1419</v>
      </c>
      <c r="I677" s="1" t="s">
        <v>76</v>
      </c>
      <c r="J677" s="3">
        <v>261127</v>
      </c>
      <c r="K677" s="3">
        <v>0</v>
      </c>
      <c r="L677" s="3">
        <f t="shared" si="41"/>
        <v>261127</v>
      </c>
      <c r="M677" s="1" t="s">
        <v>40</v>
      </c>
      <c r="N677" s="88">
        <v>73196675</v>
      </c>
      <c r="O677" s="1" t="s">
        <v>477</v>
      </c>
      <c r="P677" s="1" t="s">
        <v>79</v>
      </c>
      <c r="Q677" s="1" t="s">
        <v>80</v>
      </c>
      <c r="R677" s="1" t="s">
        <v>43</v>
      </c>
      <c r="S677" s="1" t="s">
        <v>43</v>
      </c>
      <c r="T677" s="3">
        <v>0</v>
      </c>
      <c r="U677" s="1" t="s">
        <v>44</v>
      </c>
      <c r="V677" s="1" t="s">
        <v>45</v>
      </c>
      <c r="W677" s="1" t="s">
        <v>1419</v>
      </c>
      <c r="X677" s="1" t="s">
        <v>46</v>
      </c>
      <c r="Y677" s="1" t="s">
        <v>912</v>
      </c>
      <c r="Z677" s="1" t="s">
        <v>1420</v>
      </c>
      <c r="AA677" s="1" t="s">
        <v>83</v>
      </c>
      <c r="AB677" s="1" t="s">
        <v>1326</v>
      </c>
      <c r="AC677" s="1" t="s">
        <v>51</v>
      </c>
      <c r="AD677" s="1" t="s">
        <v>1420</v>
      </c>
      <c r="AE677" s="1" t="s">
        <v>37</v>
      </c>
      <c r="AF677">
        <f t="shared" si="42"/>
        <v>2023</v>
      </c>
      <c r="AG677" t="str">
        <f t="shared" si="43"/>
        <v>mar</v>
      </c>
      <c r="AH677" t="str">
        <f>+VLOOKUP(N677,'[1]2. Ingreso de incapacidades'!$C$5:$O$6997,13,FALSE)</f>
        <v>SANITAS E.P.S</v>
      </c>
      <c r="AI677" t="s">
        <v>2193</v>
      </c>
    </row>
    <row r="678" spans="1:35" hidden="1" x14ac:dyDescent="0.25">
      <c r="A678" s="1" t="s">
        <v>33</v>
      </c>
      <c r="B678" s="1" t="s">
        <v>34</v>
      </c>
      <c r="C678" s="2">
        <v>45016</v>
      </c>
      <c r="D678" s="42" t="str">
        <f t="shared" si="40"/>
        <v>2023</v>
      </c>
      <c r="E678" s="1" t="s">
        <v>73</v>
      </c>
      <c r="F678" s="1" t="s">
        <v>74</v>
      </c>
      <c r="G678" s="1" t="s">
        <v>37</v>
      </c>
      <c r="H678" s="1" t="s">
        <v>1419</v>
      </c>
      <c r="I678" s="1" t="s">
        <v>76</v>
      </c>
      <c r="J678" s="3">
        <v>154667</v>
      </c>
      <c r="K678" s="3">
        <v>0</v>
      </c>
      <c r="L678" s="3">
        <f t="shared" si="41"/>
        <v>154667</v>
      </c>
      <c r="M678" s="1" t="s">
        <v>40</v>
      </c>
      <c r="N678" s="88">
        <v>73576572</v>
      </c>
      <c r="O678" s="1" t="s">
        <v>134</v>
      </c>
      <c r="P678" s="1" t="s">
        <v>79</v>
      </c>
      <c r="Q678" s="1" t="s">
        <v>80</v>
      </c>
      <c r="R678" s="1" t="s">
        <v>43</v>
      </c>
      <c r="S678" s="1" t="s">
        <v>43</v>
      </c>
      <c r="T678" s="3">
        <v>0</v>
      </c>
      <c r="U678" s="1" t="s">
        <v>44</v>
      </c>
      <c r="V678" s="1" t="s">
        <v>45</v>
      </c>
      <c r="W678" s="1" t="s">
        <v>1419</v>
      </c>
      <c r="X678" s="1" t="s">
        <v>46</v>
      </c>
      <c r="Y678" s="1" t="s">
        <v>912</v>
      </c>
      <c r="Z678" s="1" t="s">
        <v>1420</v>
      </c>
      <c r="AA678" s="1" t="s">
        <v>83</v>
      </c>
      <c r="AB678" s="1" t="s">
        <v>1326</v>
      </c>
      <c r="AC678" s="1" t="s">
        <v>51</v>
      </c>
      <c r="AD678" s="1" t="s">
        <v>1420</v>
      </c>
      <c r="AE678" s="1" t="s">
        <v>37</v>
      </c>
      <c r="AF678">
        <f t="shared" si="42"/>
        <v>2023</v>
      </c>
      <c r="AG678" t="str">
        <f t="shared" si="43"/>
        <v>mar</v>
      </c>
      <c r="AH678" t="str">
        <f>+VLOOKUP(N678,'[1]2. Ingreso de incapacidades'!$C$5:$O$6997,13,FALSE)</f>
        <v>SANITAS E.P.S</v>
      </c>
      <c r="AI678" t="s">
        <v>2193</v>
      </c>
    </row>
    <row r="679" spans="1:35" hidden="1" x14ac:dyDescent="0.25">
      <c r="A679" s="1" t="s">
        <v>33</v>
      </c>
      <c r="B679" s="1" t="s">
        <v>34</v>
      </c>
      <c r="C679" s="2">
        <v>45016</v>
      </c>
      <c r="D679" s="42" t="str">
        <f t="shared" si="40"/>
        <v>2023</v>
      </c>
      <c r="E679" s="1" t="s">
        <v>73</v>
      </c>
      <c r="F679" s="1" t="s">
        <v>74</v>
      </c>
      <c r="G679" s="1" t="s">
        <v>37</v>
      </c>
      <c r="H679" s="1" t="s">
        <v>1419</v>
      </c>
      <c r="I679" s="1" t="s">
        <v>76</v>
      </c>
      <c r="J679" s="3">
        <v>38667</v>
      </c>
      <c r="K679" s="3">
        <v>0</v>
      </c>
      <c r="L679" s="3">
        <f t="shared" si="41"/>
        <v>38667</v>
      </c>
      <c r="M679" s="1" t="s">
        <v>40</v>
      </c>
      <c r="N679" s="88">
        <v>73576572</v>
      </c>
      <c r="O679" s="1" t="s">
        <v>134</v>
      </c>
      <c r="P679" s="1" t="s">
        <v>79</v>
      </c>
      <c r="Q679" s="1" t="s">
        <v>80</v>
      </c>
      <c r="R679" s="1" t="s">
        <v>43</v>
      </c>
      <c r="S679" s="1" t="s">
        <v>43</v>
      </c>
      <c r="T679" s="3">
        <v>0</v>
      </c>
      <c r="U679" s="1" t="s">
        <v>44</v>
      </c>
      <c r="V679" s="1" t="s">
        <v>45</v>
      </c>
      <c r="W679" s="1" t="s">
        <v>1419</v>
      </c>
      <c r="X679" s="1" t="s">
        <v>46</v>
      </c>
      <c r="Y679" s="1" t="s">
        <v>912</v>
      </c>
      <c r="Z679" s="1" t="s">
        <v>1420</v>
      </c>
      <c r="AA679" s="1" t="s">
        <v>83</v>
      </c>
      <c r="AB679" s="1" t="s">
        <v>1326</v>
      </c>
      <c r="AC679" s="1" t="s">
        <v>51</v>
      </c>
      <c r="AD679" s="1" t="s">
        <v>1420</v>
      </c>
      <c r="AE679" s="1" t="s">
        <v>37</v>
      </c>
      <c r="AF679">
        <f t="shared" si="42"/>
        <v>2023</v>
      </c>
      <c r="AG679" t="str">
        <f t="shared" si="43"/>
        <v>mar</v>
      </c>
      <c r="AH679" t="str">
        <f>+VLOOKUP(N679,'[1]2. Ingreso de incapacidades'!$C$5:$O$6997,13,FALSE)</f>
        <v>SANITAS E.P.S</v>
      </c>
      <c r="AI679" t="s">
        <v>2193</v>
      </c>
    </row>
    <row r="680" spans="1:35" hidden="1" x14ac:dyDescent="0.25">
      <c r="A680" s="1" t="s">
        <v>33</v>
      </c>
      <c r="B680" s="1" t="s">
        <v>34</v>
      </c>
      <c r="C680" s="2">
        <v>45016</v>
      </c>
      <c r="D680" s="42" t="str">
        <f t="shared" si="40"/>
        <v>2023</v>
      </c>
      <c r="E680" s="1" t="s">
        <v>73</v>
      </c>
      <c r="F680" s="1" t="s">
        <v>74</v>
      </c>
      <c r="G680" s="1" t="s">
        <v>37</v>
      </c>
      <c r="H680" s="1" t="s">
        <v>1419</v>
      </c>
      <c r="I680" s="1" t="s">
        <v>76</v>
      </c>
      <c r="J680" s="3">
        <v>501364</v>
      </c>
      <c r="K680" s="3">
        <v>0</v>
      </c>
      <c r="L680" s="3">
        <f t="shared" si="41"/>
        <v>501364</v>
      </c>
      <c r="M680" s="1" t="s">
        <v>40</v>
      </c>
      <c r="N680" s="88">
        <v>1002195044</v>
      </c>
      <c r="O680" s="1" t="s">
        <v>613</v>
      </c>
      <c r="P680" s="1" t="s">
        <v>79</v>
      </c>
      <c r="Q680" s="1" t="s">
        <v>80</v>
      </c>
      <c r="R680" s="1" t="s">
        <v>43</v>
      </c>
      <c r="S680" s="1" t="s">
        <v>43</v>
      </c>
      <c r="T680" s="3">
        <v>0</v>
      </c>
      <c r="U680" s="1" t="s">
        <v>44</v>
      </c>
      <c r="V680" s="1" t="s">
        <v>45</v>
      </c>
      <c r="W680" s="1" t="s">
        <v>1419</v>
      </c>
      <c r="X680" s="1" t="s">
        <v>46</v>
      </c>
      <c r="Y680" s="1" t="s">
        <v>912</v>
      </c>
      <c r="Z680" s="1" t="s">
        <v>1420</v>
      </c>
      <c r="AA680" s="1" t="s">
        <v>83</v>
      </c>
      <c r="AB680" s="1" t="s">
        <v>1326</v>
      </c>
      <c r="AC680" s="1" t="s">
        <v>51</v>
      </c>
      <c r="AD680" s="1" t="s">
        <v>1420</v>
      </c>
      <c r="AE680" s="1" t="s">
        <v>37</v>
      </c>
      <c r="AF680">
        <f t="shared" si="42"/>
        <v>2023</v>
      </c>
      <c r="AG680" t="str">
        <f t="shared" si="43"/>
        <v>mar</v>
      </c>
      <c r="AH680" t="str">
        <f>+VLOOKUP(N680,'[1]2. Ingreso de incapacidades'!$C$5:$O$6997,13,FALSE)</f>
        <v>NUEVA E.P.S</v>
      </c>
      <c r="AI680" t="s">
        <v>2199</v>
      </c>
    </row>
    <row r="681" spans="1:35" hidden="1" x14ac:dyDescent="0.25">
      <c r="A681" s="1" t="s">
        <v>33</v>
      </c>
      <c r="B681" s="1" t="s">
        <v>34</v>
      </c>
      <c r="C681" s="2">
        <v>45016</v>
      </c>
      <c r="D681" s="42" t="str">
        <f t="shared" si="40"/>
        <v>2023</v>
      </c>
      <c r="E681" s="1" t="s">
        <v>73</v>
      </c>
      <c r="F681" s="1" t="s">
        <v>74</v>
      </c>
      <c r="G681" s="1" t="s">
        <v>37</v>
      </c>
      <c r="H681" s="1" t="s">
        <v>1419</v>
      </c>
      <c r="I681" s="1" t="s">
        <v>76</v>
      </c>
      <c r="J681" s="3">
        <v>200545</v>
      </c>
      <c r="K681" s="3">
        <v>0</v>
      </c>
      <c r="L681" s="3">
        <f t="shared" si="41"/>
        <v>200545</v>
      </c>
      <c r="M681" s="1" t="s">
        <v>40</v>
      </c>
      <c r="N681" s="88">
        <v>1002195044</v>
      </c>
      <c r="O681" s="1" t="s">
        <v>613</v>
      </c>
      <c r="P681" s="1" t="s">
        <v>79</v>
      </c>
      <c r="Q681" s="1" t="s">
        <v>80</v>
      </c>
      <c r="R681" s="1" t="s">
        <v>43</v>
      </c>
      <c r="S681" s="1" t="s">
        <v>43</v>
      </c>
      <c r="T681" s="3">
        <v>0</v>
      </c>
      <c r="U681" s="1" t="s">
        <v>44</v>
      </c>
      <c r="V681" s="1" t="s">
        <v>45</v>
      </c>
      <c r="W681" s="1" t="s">
        <v>1419</v>
      </c>
      <c r="X681" s="1" t="s">
        <v>46</v>
      </c>
      <c r="Y681" s="1" t="s">
        <v>912</v>
      </c>
      <c r="Z681" s="1" t="s">
        <v>1420</v>
      </c>
      <c r="AA681" s="1" t="s">
        <v>83</v>
      </c>
      <c r="AB681" s="1" t="s">
        <v>1326</v>
      </c>
      <c r="AC681" s="1" t="s">
        <v>51</v>
      </c>
      <c r="AD681" s="1" t="s">
        <v>1420</v>
      </c>
      <c r="AE681" s="1" t="s">
        <v>37</v>
      </c>
      <c r="AF681">
        <f t="shared" si="42"/>
        <v>2023</v>
      </c>
      <c r="AG681" t="str">
        <f t="shared" si="43"/>
        <v>mar</v>
      </c>
      <c r="AH681" t="str">
        <f>+VLOOKUP(N681,'[1]2. Ingreso de incapacidades'!$C$5:$O$6997,13,FALSE)</f>
        <v>NUEVA E.P.S</v>
      </c>
      <c r="AI681" t="s">
        <v>2199</v>
      </c>
    </row>
    <row r="682" spans="1:35" hidden="1" x14ac:dyDescent="0.25">
      <c r="A682" s="1" t="s">
        <v>33</v>
      </c>
      <c r="B682" s="1" t="s">
        <v>34</v>
      </c>
      <c r="C682" s="2">
        <v>45016</v>
      </c>
      <c r="D682" s="42" t="str">
        <f t="shared" si="40"/>
        <v>2023</v>
      </c>
      <c r="E682" s="1" t="s">
        <v>73</v>
      </c>
      <c r="F682" s="1" t="s">
        <v>74</v>
      </c>
      <c r="G682" s="1" t="s">
        <v>37</v>
      </c>
      <c r="H682" s="1" t="s">
        <v>1419</v>
      </c>
      <c r="I682" s="1" t="s">
        <v>76</v>
      </c>
      <c r="J682" s="3">
        <v>623905</v>
      </c>
      <c r="K682" s="3">
        <v>0</v>
      </c>
      <c r="L682" s="3">
        <f t="shared" si="41"/>
        <v>623905</v>
      </c>
      <c r="M682" s="1" t="s">
        <v>40</v>
      </c>
      <c r="N682" s="88">
        <v>1002501829</v>
      </c>
      <c r="O682" s="1" t="s">
        <v>619</v>
      </c>
      <c r="P682" s="1" t="s">
        <v>79</v>
      </c>
      <c r="Q682" s="1" t="s">
        <v>80</v>
      </c>
      <c r="R682" s="1" t="s">
        <v>43</v>
      </c>
      <c r="S682" s="1" t="s">
        <v>43</v>
      </c>
      <c r="T682" s="3">
        <v>0</v>
      </c>
      <c r="U682" s="1" t="s">
        <v>44</v>
      </c>
      <c r="V682" s="1" t="s">
        <v>45</v>
      </c>
      <c r="W682" s="1" t="s">
        <v>1419</v>
      </c>
      <c r="X682" s="1" t="s">
        <v>46</v>
      </c>
      <c r="Y682" s="1" t="s">
        <v>912</v>
      </c>
      <c r="Z682" s="1" t="s">
        <v>1420</v>
      </c>
      <c r="AA682" s="1" t="s">
        <v>83</v>
      </c>
      <c r="AB682" s="1" t="s">
        <v>1326</v>
      </c>
      <c r="AC682" s="1" t="s">
        <v>51</v>
      </c>
      <c r="AD682" s="1" t="s">
        <v>1420</v>
      </c>
      <c r="AE682" s="1" t="s">
        <v>37</v>
      </c>
      <c r="AF682">
        <f t="shared" si="42"/>
        <v>2023</v>
      </c>
      <c r="AG682" t="str">
        <f t="shared" si="43"/>
        <v>mar</v>
      </c>
      <c r="AH682" t="str">
        <f>+VLOOKUP(N682,'[1]2. Ingreso de incapacidades'!$C$5:$O$6997,13,FALSE)</f>
        <v>FAMISANAR E.P.S</v>
      </c>
      <c r="AI682" t="s">
        <v>2196</v>
      </c>
    </row>
    <row r="683" spans="1:35" hidden="1" x14ac:dyDescent="0.25">
      <c r="A683" s="1" t="s">
        <v>33</v>
      </c>
      <c r="B683" s="1" t="s">
        <v>34</v>
      </c>
      <c r="C683" s="2">
        <v>45016</v>
      </c>
      <c r="D683" s="42" t="str">
        <f t="shared" si="40"/>
        <v>2023</v>
      </c>
      <c r="E683" s="1" t="s">
        <v>73</v>
      </c>
      <c r="F683" s="1" t="s">
        <v>74</v>
      </c>
      <c r="G683" s="1" t="s">
        <v>37</v>
      </c>
      <c r="H683" s="1" t="s">
        <v>1419</v>
      </c>
      <c r="I683" s="1" t="s">
        <v>76</v>
      </c>
      <c r="J683" s="3">
        <v>701574</v>
      </c>
      <c r="K683" s="3">
        <v>0</v>
      </c>
      <c r="L683" s="3">
        <f t="shared" si="41"/>
        <v>701574</v>
      </c>
      <c r="M683" s="1" t="s">
        <v>40</v>
      </c>
      <c r="N683" s="88">
        <v>1047416099</v>
      </c>
      <c r="O683" s="1" t="s">
        <v>650</v>
      </c>
      <c r="P683" s="1" t="s">
        <v>79</v>
      </c>
      <c r="Q683" s="1" t="s">
        <v>80</v>
      </c>
      <c r="R683" s="1" t="s">
        <v>43</v>
      </c>
      <c r="S683" s="1" t="s">
        <v>43</v>
      </c>
      <c r="T683" s="3">
        <v>0</v>
      </c>
      <c r="U683" s="1" t="s">
        <v>44</v>
      </c>
      <c r="V683" s="1" t="s">
        <v>45</v>
      </c>
      <c r="W683" s="1" t="s">
        <v>1419</v>
      </c>
      <c r="X683" s="1" t="s">
        <v>46</v>
      </c>
      <c r="Y683" s="1" t="s">
        <v>912</v>
      </c>
      <c r="Z683" s="1" t="s">
        <v>1420</v>
      </c>
      <c r="AA683" s="1" t="s">
        <v>83</v>
      </c>
      <c r="AB683" s="1" t="s">
        <v>1326</v>
      </c>
      <c r="AC683" s="1" t="s">
        <v>51</v>
      </c>
      <c r="AD683" s="1" t="s">
        <v>1420</v>
      </c>
      <c r="AE683" s="1" t="s">
        <v>37</v>
      </c>
      <c r="AF683">
        <f t="shared" si="42"/>
        <v>2023</v>
      </c>
      <c r="AG683" t="str">
        <f t="shared" si="43"/>
        <v>mar</v>
      </c>
      <c r="AH683" t="str">
        <f>+VLOOKUP(N683,'[1]2. Ingreso de incapacidades'!$C$5:$O$6997,13,FALSE)</f>
        <v>COOSALUD ESS EPS -S</v>
      </c>
      <c r="AI683" t="s">
        <v>2198</v>
      </c>
    </row>
    <row r="684" spans="1:35" hidden="1" x14ac:dyDescent="0.25">
      <c r="A684" s="1" t="s">
        <v>33</v>
      </c>
      <c r="B684" s="1" t="s">
        <v>34</v>
      </c>
      <c r="C684" s="2">
        <v>45016</v>
      </c>
      <c r="D684" s="42" t="str">
        <f t="shared" si="40"/>
        <v>2023</v>
      </c>
      <c r="E684" s="1" t="s">
        <v>73</v>
      </c>
      <c r="F684" s="1" t="s">
        <v>74</v>
      </c>
      <c r="G684" s="1" t="s">
        <v>37</v>
      </c>
      <c r="H684" s="1" t="s">
        <v>1419</v>
      </c>
      <c r="I684" s="1" t="s">
        <v>76</v>
      </c>
      <c r="J684" s="3">
        <v>618937</v>
      </c>
      <c r="K684" s="3">
        <v>0</v>
      </c>
      <c r="L684" s="3">
        <f t="shared" si="41"/>
        <v>618937</v>
      </c>
      <c r="M684" s="1" t="s">
        <v>40</v>
      </c>
      <c r="N684" s="88">
        <v>1047416099</v>
      </c>
      <c r="O684" s="1" t="s">
        <v>650</v>
      </c>
      <c r="P684" s="1" t="s">
        <v>79</v>
      </c>
      <c r="Q684" s="1" t="s">
        <v>80</v>
      </c>
      <c r="R684" s="1" t="s">
        <v>43</v>
      </c>
      <c r="S684" s="1" t="s">
        <v>43</v>
      </c>
      <c r="T684" s="3">
        <v>0</v>
      </c>
      <c r="U684" s="1" t="s">
        <v>44</v>
      </c>
      <c r="V684" s="1" t="s">
        <v>45</v>
      </c>
      <c r="W684" s="1" t="s">
        <v>1419</v>
      </c>
      <c r="X684" s="1" t="s">
        <v>46</v>
      </c>
      <c r="Y684" s="1" t="s">
        <v>912</v>
      </c>
      <c r="Z684" s="1" t="s">
        <v>1420</v>
      </c>
      <c r="AA684" s="1" t="s">
        <v>83</v>
      </c>
      <c r="AB684" s="1" t="s">
        <v>1326</v>
      </c>
      <c r="AC684" s="1" t="s">
        <v>51</v>
      </c>
      <c r="AD684" s="1" t="s">
        <v>1420</v>
      </c>
      <c r="AE684" s="1" t="s">
        <v>37</v>
      </c>
      <c r="AF684">
        <f t="shared" si="42"/>
        <v>2023</v>
      </c>
      <c r="AG684" t="str">
        <f t="shared" si="43"/>
        <v>mar</v>
      </c>
      <c r="AH684" t="str">
        <f>+VLOOKUP(N684,'[1]2. Ingreso de incapacidades'!$C$5:$O$6997,13,FALSE)</f>
        <v>COOSALUD ESS EPS -S</v>
      </c>
      <c r="AI684" t="s">
        <v>2198</v>
      </c>
    </row>
    <row r="685" spans="1:35" hidden="1" x14ac:dyDescent="0.25">
      <c r="A685" s="1" t="s">
        <v>33</v>
      </c>
      <c r="B685" s="1" t="s">
        <v>34</v>
      </c>
      <c r="C685" s="2">
        <v>45016</v>
      </c>
      <c r="D685" s="42" t="str">
        <f t="shared" si="40"/>
        <v>2023</v>
      </c>
      <c r="E685" s="1" t="s">
        <v>73</v>
      </c>
      <c r="F685" s="1" t="s">
        <v>74</v>
      </c>
      <c r="G685" s="1" t="s">
        <v>37</v>
      </c>
      <c r="H685" s="1" t="s">
        <v>1419</v>
      </c>
      <c r="I685" s="1" t="s">
        <v>76</v>
      </c>
      <c r="J685" s="3">
        <v>44380</v>
      </c>
      <c r="K685" s="3">
        <v>0</v>
      </c>
      <c r="L685" s="3">
        <f t="shared" si="41"/>
        <v>44380</v>
      </c>
      <c r="M685" s="1" t="s">
        <v>40</v>
      </c>
      <c r="N685" s="88">
        <v>1047440229</v>
      </c>
      <c r="O685" s="1" t="s">
        <v>662</v>
      </c>
      <c r="P685" s="1" t="s">
        <v>79</v>
      </c>
      <c r="Q685" s="1" t="s">
        <v>80</v>
      </c>
      <c r="R685" s="1" t="s">
        <v>43</v>
      </c>
      <c r="S685" s="1" t="s">
        <v>43</v>
      </c>
      <c r="T685" s="3">
        <v>0</v>
      </c>
      <c r="U685" s="1" t="s">
        <v>44</v>
      </c>
      <c r="V685" s="1" t="s">
        <v>45</v>
      </c>
      <c r="W685" s="1" t="s">
        <v>1419</v>
      </c>
      <c r="X685" s="1" t="s">
        <v>46</v>
      </c>
      <c r="Y685" s="1" t="s">
        <v>912</v>
      </c>
      <c r="Z685" s="1" t="s">
        <v>1420</v>
      </c>
      <c r="AA685" s="1" t="s">
        <v>83</v>
      </c>
      <c r="AB685" s="1" t="s">
        <v>1326</v>
      </c>
      <c r="AC685" s="1" t="s">
        <v>51</v>
      </c>
      <c r="AD685" s="1" t="s">
        <v>1420</v>
      </c>
      <c r="AE685" s="1" t="s">
        <v>37</v>
      </c>
      <c r="AF685">
        <f t="shared" si="42"/>
        <v>2023</v>
      </c>
      <c r="AG685" t="str">
        <f t="shared" si="43"/>
        <v>mar</v>
      </c>
      <c r="AH685" t="str">
        <f>+VLOOKUP(N685,'[1]2. Ingreso de incapacidades'!$C$5:$O$6997,13,FALSE)</f>
        <v>COOSALUD ESS EPS -S</v>
      </c>
      <c r="AI685" t="s">
        <v>2198</v>
      </c>
    </row>
    <row r="686" spans="1:35" hidden="1" x14ac:dyDescent="0.25">
      <c r="A686" s="1" t="s">
        <v>33</v>
      </c>
      <c r="B686" s="1" t="s">
        <v>34</v>
      </c>
      <c r="C686" s="2">
        <v>45016</v>
      </c>
      <c r="D686" s="42" t="str">
        <f t="shared" si="40"/>
        <v>2023</v>
      </c>
      <c r="E686" s="1" t="s">
        <v>73</v>
      </c>
      <c r="F686" s="1" t="s">
        <v>74</v>
      </c>
      <c r="G686" s="1" t="s">
        <v>37</v>
      </c>
      <c r="H686" s="1" t="s">
        <v>1419</v>
      </c>
      <c r="I686" s="1" t="s">
        <v>76</v>
      </c>
      <c r="J686" s="3">
        <v>154667</v>
      </c>
      <c r="K686" s="3">
        <v>0</v>
      </c>
      <c r="L686" s="3">
        <f t="shared" si="41"/>
        <v>154667</v>
      </c>
      <c r="M686" s="1" t="s">
        <v>40</v>
      </c>
      <c r="N686" s="88">
        <v>1047450770</v>
      </c>
      <c r="O686" s="1" t="s">
        <v>396</v>
      </c>
      <c r="P686" s="1" t="s">
        <v>89</v>
      </c>
      <c r="Q686" s="1" t="s">
        <v>90</v>
      </c>
      <c r="R686" s="1" t="s">
        <v>43</v>
      </c>
      <c r="S686" s="1" t="s">
        <v>43</v>
      </c>
      <c r="T686" s="3">
        <v>0</v>
      </c>
      <c r="U686" s="1" t="s">
        <v>44</v>
      </c>
      <c r="V686" s="1" t="s">
        <v>45</v>
      </c>
      <c r="W686" s="1" t="s">
        <v>1419</v>
      </c>
      <c r="X686" s="1" t="s">
        <v>46</v>
      </c>
      <c r="Y686" s="1" t="s">
        <v>912</v>
      </c>
      <c r="Z686" s="1" t="s">
        <v>1420</v>
      </c>
      <c r="AA686" s="1" t="s">
        <v>83</v>
      </c>
      <c r="AB686" s="1" t="s">
        <v>1326</v>
      </c>
      <c r="AC686" s="1" t="s">
        <v>51</v>
      </c>
      <c r="AD686" s="1" t="s">
        <v>1420</v>
      </c>
      <c r="AE686" s="1" t="s">
        <v>37</v>
      </c>
      <c r="AF686">
        <f t="shared" si="42"/>
        <v>2023</v>
      </c>
      <c r="AG686" t="str">
        <f t="shared" si="43"/>
        <v>mar</v>
      </c>
      <c r="AH686" t="str">
        <f>+VLOOKUP(N686,'[1]2. Ingreso de incapacidades'!$C$5:$O$6997,13,FALSE)</f>
        <v>SALUD TOTAL E.P.S.</v>
      </c>
      <c r="AI686" t="s">
        <v>2192</v>
      </c>
    </row>
    <row r="687" spans="1:35" hidden="1" x14ac:dyDescent="0.25">
      <c r="A687" s="1" t="s">
        <v>33</v>
      </c>
      <c r="B687" s="1" t="s">
        <v>34</v>
      </c>
      <c r="C687" s="2">
        <v>45016</v>
      </c>
      <c r="D687" s="42" t="str">
        <f t="shared" si="40"/>
        <v>2023</v>
      </c>
      <c r="E687" s="1" t="s">
        <v>73</v>
      </c>
      <c r="F687" s="1" t="s">
        <v>74</v>
      </c>
      <c r="G687" s="1" t="s">
        <v>37</v>
      </c>
      <c r="H687" s="1" t="s">
        <v>1419</v>
      </c>
      <c r="I687" s="1" t="s">
        <v>76</v>
      </c>
      <c r="J687" s="3">
        <v>386667</v>
      </c>
      <c r="K687" s="3">
        <v>0</v>
      </c>
      <c r="L687" s="3">
        <f t="shared" si="41"/>
        <v>386667</v>
      </c>
      <c r="M687" s="1" t="s">
        <v>40</v>
      </c>
      <c r="N687" s="88">
        <v>1047450770</v>
      </c>
      <c r="O687" s="1" t="s">
        <v>396</v>
      </c>
      <c r="P687" s="1" t="s">
        <v>89</v>
      </c>
      <c r="Q687" s="1" t="s">
        <v>90</v>
      </c>
      <c r="R687" s="1" t="s">
        <v>43</v>
      </c>
      <c r="S687" s="1" t="s">
        <v>43</v>
      </c>
      <c r="T687" s="3">
        <v>0</v>
      </c>
      <c r="U687" s="1" t="s">
        <v>44</v>
      </c>
      <c r="V687" s="1" t="s">
        <v>45</v>
      </c>
      <c r="W687" s="1" t="s">
        <v>1419</v>
      </c>
      <c r="X687" s="1" t="s">
        <v>46</v>
      </c>
      <c r="Y687" s="1" t="s">
        <v>912</v>
      </c>
      <c r="Z687" s="1" t="s">
        <v>1420</v>
      </c>
      <c r="AA687" s="1" t="s">
        <v>83</v>
      </c>
      <c r="AB687" s="1" t="s">
        <v>1326</v>
      </c>
      <c r="AC687" s="1" t="s">
        <v>51</v>
      </c>
      <c r="AD687" s="1" t="s">
        <v>1420</v>
      </c>
      <c r="AE687" s="1" t="s">
        <v>37</v>
      </c>
      <c r="AF687">
        <f t="shared" si="42"/>
        <v>2023</v>
      </c>
      <c r="AG687" t="str">
        <f t="shared" si="43"/>
        <v>mar</v>
      </c>
      <c r="AH687" t="str">
        <f>+VLOOKUP(N687,'[1]2. Ingreso de incapacidades'!$C$5:$O$6997,13,FALSE)</f>
        <v>SALUD TOTAL E.P.S.</v>
      </c>
      <c r="AI687" t="s">
        <v>2192</v>
      </c>
    </row>
    <row r="688" spans="1:35" hidden="1" x14ac:dyDescent="0.25">
      <c r="A688" s="1" t="s">
        <v>33</v>
      </c>
      <c r="B688" s="1" t="s">
        <v>34</v>
      </c>
      <c r="C688" s="2">
        <v>45016</v>
      </c>
      <c r="D688" s="42" t="str">
        <f t="shared" si="40"/>
        <v>2023</v>
      </c>
      <c r="E688" s="1" t="s">
        <v>73</v>
      </c>
      <c r="F688" s="1" t="s">
        <v>74</v>
      </c>
      <c r="G688" s="1" t="s">
        <v>37</v>
      </c>
      <c r="H688" s="1" t="s">
        <v>1419</v>
      </c>
      <c r="I688" s="1" t="s">
        <v>76</v>
      </c>
      <c r="J688" s="3">
        <v>77334</v>
      </c>
      <c r="K688" s="3">
        <v>0</v>
      </c>
      <c r="L688" s="3">
        <f t="shared" si="41"/>
        <v>77334</v>
      </c>
      <c r="M688" s="1" t="s">
        <v>40</v>
      </c>
      <c r="N688" s="88">
        <v>1047476501</v>
      </c>
      <c r="O688" s="1" t="s">
        <v>670</v>
      </c>
      <c r="P688" s="1" t="s">
        <v>79</v>
      </c>
      <c r="Q688" s="1" t="s">
        <v>80</v>
      </c>
      <c r="R688" s="1" t="s">
        <v>43</v>
      </c>
      <c r="S688" s="1" t="s">
        <v>43</v>
      </c>
      <c r="T688" s="3">
        <v>0</v>
      </c>
      <c r="U688" s="1" t="s">
        <v>44</v>
      </c>
      <c r="V688" s="1" t="s">
        <v>45</v>
      </c>
      <c r="W688" s="1" t="s">
        <v>1419</v>
      </c>
      <c r="X688" s="1" t="s">
        <v>46</v>
      </c>
      <c r="Y688" s="1" t="s">
        <v>912</v>
      </c>
      <c r="Z688" s="1" t="s">
        <v>1420</v>
      </c>
      <c r="AA688" s="1" t="s">
        <v>83</v>
      </c>
      <c r="AB688" s="1" t="s">
        <v>1326</v>
      </c>
      <c r="AC688" s="1" t="s">
        <v>51</v>
      </c>
      <c r="AD688" s="1" t="s">
        <v>1420</v>
      </c>
      <c r="AE688" s="1" t="s">
        <v>37</v>
      </c>
      <c r="AF688">
        <f t="shared" si="42"/>
        <v>2023</v>
      </c>
      <c r="AG688" t="str">
        <f t="shared" si="43"/>
        <v>mar</v>
      </c>
      <c r="AH688" t="str">
        <f>+VLOOKUP(N688,'[1]2. Ingreso de incapacidades'!$C$5:$O$6997,13,FALSE)</f>
        <v>EPS MUTUAL SER</v>
      </c>
      <c r="AI688" t="s">
        <v>2195</v>
      </c>
    </row>
    <row r="689" spans="1:35" hidden="1" x14ac:dyDescent="0.25">
      <c r="A689" s="1" t="s">
        <v>33</v>
      </c>
      <c r="B689" s="1" t="s">
        <v>34</v>
      </c>
      <c r="C689" s="2">
        <v>45016</v>
      </c>
      <c r="D689" s="42" t="str">
        <f t="shared" si="40"/>
        <v>2023</v>
      </c>
      <c r="E689" s="1" t="s">
        <v>73</v>
      </c>
      <c r="F689" s="1" t="s">
        <v>74</v>
      </c>
      <c r="G689" s="1" t="s">
        <v>37</v>
      </c>
      <c r="H689" s="1" t="s">
        <v>1419</v>
      </c>
      <c r="I689" s="1" t="s">
        <v>76</v>
      </c>
      <c r="J689" s="3">
        <v>38667</v>
      </c>
      <c r="K689" s="3">
        <v>0</v>
      </c>
      <c r="L689" s="3">
        <f t="shared" si="41"/>
        <v>38667</v>
      </c>
      <c r="M689" s="1" t="s">
        <v>40</v>
      </c>
      <c r="N689" s="88">
        <v>1047500808</v>
      </c>
      <c r="O689" s="1" t="s">
        <v>678</v>
      </c>
      <c r="P689" s="1" t="s">
        <v>89</v>
      </c>
      <c r="Q689" s="1" t="s">
        <v>90</v>
      </c>
      <c r="R689" s="1" t="s">
        <v>43</v>
      </c>
      <c r="S689" s="1" t="s">
        <v>43</v>
      </c>
      <c r="T689" s="3">
        <v>0</v>
      </c>
      <c r="U689" s="1" t="s">
        <v>44</v>
      </c>
      <c r="V689" s="1" t="s">
        <v>45</v>
      </c>
      <c r="W689" s="1" t="s">
        <v>1419</v>
      </c>
      <c r="X689" s="1" t="s">
        <v>46</v>
      </c>
      <c r="Y689" s="1" t="s">
        <v>912</v>
      </c>
      <c r="Z689" s="1" t="s">
        <v>1420</v>
      </c>
      <c r="AA689" s="1" t="s">
        <v>83</v>
      </c>
      <c r="AB689" s="1" t="s">
        <v>1326</v>
      </c>
      <c r="AC689" s="1" t="s">
        <v>51</v>
      </c>
      <c r="AD689" s="1" t="s">
        <v>1420</v>
      </c>
      <c r="AE689" s="1" t="s">
        <v>37</v>
      </c>
      <c r="AF689">
        <f t="shared" si="42"/>
        <v>2023</v>
      </c>
      <c r="AG689" t="str">
        <f t="shared" si="43"/>
        <v>mar</v>
      </c>
      <c r="AH689" t="str">
        <f>+VLOOKUP(N689,'[1]2. Ingreso de incapacidades'!$C$5:$O$6997,13,FALSE)</f>
        <v>EPS MUTUAL SER</v>
      </c>
      <c r="AI689" t="s">
        <v>2195</v>
      </c>
    </row>
    <row r="690" spans="1:35" hidden="1" x14ac:dyDescent="0.25">
      <c r="A690" s="1" t="s">
        <v>33</v>
      </c>
      <c r="B690" s="1" t="s">
        <v>34</v>
      </c>
      <c r="C690" s="2">
        <v>45016</v>
      </c>
      <c r="D690" s="42" t="str">
        <f t="shared" si="40"/>
        <v>2023</v>
      </c>
      <c r="E690" s="1" t="s">
        <v>73</v>
      </c>
      <c r="F690" s="1" t="s">
        <v>74</v>
      </c>
      <c r="G690" s="1" t="s">
        <v>37</v>
      </c>
      <c r="H690" s="1" t="s">
        <v>1419</v>
      </c>
      <c r="I690" s="1" t="s">
        <v>76</v>
      </c>
      <c r="J690" s="3">
        <v>38667</v>
      </c>
      <c r="K690" s="3">
        <v>0</v>
      </c>
      <c r="L690" s="3">
        <f t="shared" si="41"/>
        <v>38667</v>
      </c>
      <c r="M690" s="1" t="s">
        <v>40</v>
      </c>
      <c r="N690" s="88">
        <v>1047519002</v>
      </c>
      <c r="O690" s="1" t="s">
        <v>683</v>
      </c>
      <c r="P690" s="1" t="s">
        <v>79</v>
      </c>
      <c r="Q690" s="1" t="s">
        <v>80</v>
      </c>
      <c r="R690" s="1" t="s">
        <v>43</v>
      </c>
      <c r="S690" s="1" t="s">
        <v>43</v>
      </c>
      <c r="T690" s="3">
        <v>0</v>
      </c>
      <c r="U690" s="1" t="s">
        <v>44</v>
      </c>
      <c r="V690" s="1" t="s">
        <v>45</v>
      </c>
      <c r="W690" s="1" t="s">
        <v>1419</v>
      </c>
      <c r="X690" s="1" t="s">
        <v>46</v>
      </c>
      <c r="Y690" s="1" t="s">
        <v>912</v>
      </c>
      <c r="Z690" s="1" t="s">
        <v>1420</v>
      </c>
      <c r="AA690" s="1" t="s">
        <v>83</v>
      </c>
      <c r="AB690" s="1" t="s">
        <v>1326</v>
      </c>
      <c r="AC690" s="1" t="s">
        <v>51</v>
      </c>
      <c r="AD690" s="1" t="s">
        <v>1420</v>
      </c>
      <c r="AE690" s="1" t="s">
        <v>37</v>
      </c>
      <c r="AF690">
        <f t="shared" si="42"/>
        <v>2023</v>
      </c>
      <c r="AG690" t="str">
        <f t="shared" si="43"/>
        <v>mar</v>
      </c>
      <c r="AH690" t="str">
        <f>+VLOOKUP(N690,'[1]2. Ingreso de incapacidades'!$C$5:$O$6997,13,FALSE)</f>
        <v>SALUD TOTAL E.P.S.</v>
      </c>
      <c r="AI690" t="s">
        <v>2192</v>
      </c>
    </row>
    <row r="691" spans="1:35" hidden="1" x14ac:dyDescent="0.25">
      <c r="A691" s="1" t="s">
        <v>33</v>
      </c>
      <c r="B691" s="1" t="s">
        <v>34</v>
      </c>
      <c r="C691" s="2">
        <v>45016</v>
      </c>
      <c r="D691" s="42" t="str">
        <f t="shared" si="40"/>
        <v>2023</v>
      </c>
      <c r="E691" s="1" t="s">
        <v>73</v>
      </c>
      <c r="F691" s="1" t="s">
        <v>74</v>
      </c>
      <c r="G691" s="1" t="s">
        <v>37</v>
      </c>
      <c r="H691" s="1" t="s">
        <v>1419</v>
      </c>
      <c r="I691" s="1" t="s">
        <v>76</v>
      </c>
      <c r="J691" s="3">
        <v>348001</v>
      </c>
      <c r="K691" s="3">
        <v>0</v>
      </c>
      <c r="L691" s="3">
        <f t="shared" si="41"/>
        <v>348001</v>
      </c>
      <c r="M691" s="1" t="s">
        <v>40</v>
      </c>
      <c r="N691" s="88">
        <v>1050959328</v>
      </c>
      <c r="O691" s="1" t="s">
        <v>94</v>
      </c>
      <c r="P691" s="1" t="s">
        <v>79</v>
      </c>
      <c r="Q691" s="1" t="s">
        <v>80</v>
      </c>
      <c r="R691" s="1" t="s">
        <v>43</v>
      </c>
      <c r="S691" s="1" t="s">
        <v>43</v>
      </c>
      <c r="T691" s="3">
        <v>0</v>
      </c>
      <c r="U691" s="1" t="s">
        <v>44</v>
      </c>
      <c r="V691" s="1" t="s">
        <v>45</v>
      </c>
      <c r="W691" s="1" t="s">
        <v>1419</v>
      </c>
      <c r="X691" s="1" t="s">
        <v>46</v>
      </c>
      <c r="Y691" s="1" t="s">
        <v>912</v>
      </c>
      <c r="Z691" s="1" t="s">
        <v>1420</v>
      </c>
      <c r="AA691" s="1" t="s">
        <v>83</v>
      </c>
      <c r="AB691" s="1" t="s">
        <v>1326</v>
      </c>
      <c r="AC691" s="1" t="s">
        <v>51</v>
      </c>
      <c r="AD691" s="1" t="s">
        <v>1420</v>
      </c>
      <c r="AE691" s="1" t="s">
        <v>37</v>
      </c>
      <c r="AF691">
        <f t="shared" si="42"/>
        <v>2023</v>
      </c>
      <c r="AG691" t="str">
        <f t="shared" si="43"/>
        <v>mar</v>
      </c>
      <c r="AH691" t="str">
        <f>+VLOOKUP(N691,'[1]2. Ingreso de incapacidades'!$C$5:$O$6997,13,FALSE)</f>
        <v>SALUD TOTAL E.P.S.</v>
      </c>
      <c r="AI691" t="s">
        <v>2192</v>
      </c>
    </row>
    <row r="692" spans="1:35" hidden="1" x14ac:dyDescent="0.25">
      <c r="A692" s="1" t="s">
        <v>33</v>
      </c>
      <c r="B692" s="1" t="s">
        <v>34</v>
      </c>
      <c r="C692" s="2">
        <v>45016</v>
      </c>
      <c r="D692" s="42" t="str">
        <f t="shared" si="40"/>
        <v>2023</v>
      </c>
      <c r="E692" s="1" t="s">
        <v>73</v>
      </c>
      <c r="F692" s="1" t="s">
        <v>74</v>
      </c>
      <c r="G692" s="1" t="s">
        <v>37</v>
      </c>
      <c r="H692" s="1" t="s">
        <v>1419</v>
      </c>
      <c r="I692" s="1" t="s">
        <v>76</v>
      </c>
      <c r="J692" s="3">
        <v>77334</v>
      </c>
      <c r="K692" s="3">
        <v>0</v>
      </c>
      <c r="L692" s="3">
        <f t="shared" si="41"/>
        <v>77334</v>
      </c>
      <c r="M692" s="1" t="s">
        <v>40</v>
      </c>
      <c r="N692" s="88">
        <v>1051444872</v>
      </c>
      <c r="O692" s="1" t="s">
        <v>707</v>
      </c>
      <c r="P692" s="1" t="s">
        <v>79</v>
      </c>
      <c r="Q692" s="1" t="s">
        <v>80</v>
      </c>
      <c r="R692" s="1" t="s">
        <v>43</v>
      </c>
      <c r="S692" s="1" t="s">
        <v>43</v>
      </c>
      <c r="T692" s="3">
        <v>0</v>
      </c>
      <c r="U692" s="1" t="s">
        <v>44</v>
      </c>
      <c r="V692" s="1" t="s">
        <v>45</v>
      </c>
      <c r="W692" s="1" t="s">
        <v>1419</v>
      </c>
      <c r="X692" s="1" t="s">
        <v>46</v>
      </c>
      <c r="Y692" s="1" t="s">
        <v>912</v>
      </c>
      <c r="Z692" s="1" t="s">
        <v>1420</v>
      </c>
      <c r="AA692" s="1" t="s">
        <v>83</v>
      </c>
      <c r="AB692" s="1" t="s">
        <v>1326</v>
      </c>
      <c r="AC692" s="1" t="s">
        <v>51</v>
      </c>
      <c r="AD692" s="1" t="s">
        <v>1420</v>
      </c>
      <c r="AE692" s="1" t="s">
        <v>37</v>
      </c>
      <c r="AF692">
        <f t="shared" si="42"/>
        <v>2023</v>
      </c>
      <c r="AG692" t="str">
        <f t="shared" si="43"/>
        <v>mar</v>
      </c>
      <c r="AH692" t="str">
        <f>+VLOOKUP(N692,'[1]2. Ingreso de incapacidades'!$C$5:$O$6997,13,FALSE)</f>
        <v>EPS-S CAJACOPI</v>
      </c>
      <c r="AI692" t="s">
        <v>2200</v>
      </c>
    </row>
    <row r="693" spans="1:35" hidden="1" x14ac:dyDescent="0.25">
      <c r="A693" s="1" t="s">
        <v>33</v>
      </c>
      <c r="B693" s="1" t="s">
        <v>34</v>
      </c>
      <c r="C693" s="2">
        <v>45016</v>
      </c>
      <c r="D693" s="42" t="str">
        <f t="shared" si="40"/>
        <v>2023</v>
      </c>
      <c r="E693" s="1" t="s">
        <v>73</v>
      </c>
      <c r="F693" s="1" t="s">
        <v>74</v>
      </c>
      <c r="G693" s="1" t="s">
        <v>37</v>
      </c>
      <c r="H693" s="1" t="s">
        <v>1419</v>
      </c>
      <c r="I693" s="1" t="s">
        <v>76</v>
      </c>
      <c r="J693" s="3">
        <v>193334</v>
      </c>
      <c r="K693" s="3">
        <v>0</v>
      </c>
      <c r="L693" s="3">
        <f t="shared" si="41"/>
        <v>193334</v>
      </c>
      <c r="M693" s="1" t="s">
        <v>40</v>
      </c>
      <c r="N693" s="88">
        <v>1051444872</v>
      </c>
      <c r="O693" s="1" t="s">
        <v>707</v>
      </c>
      <c r="P693" s="1" t="s">
        <v>79</v>
      </c>
      <c r="Q693" s="1" t="s">
        <v>80</v>
      </c>
      <c r="R693" s="1" t="s">
        <v>43</v>
      </c>
      <c r="S693" s="1" t="s">
        <v>43</v>
      </c>
      <c r="T693" s="3">
        <v>0</v>
      </c>
      <c r="U693" s="1" t="s">
        <v>44</v>
      </c>
      <c r="V693" s="1" t="s">
        <v>45</v>
      </c>
      <c r="W693" s="1" t="s">
        <v>1419</v>
      </c>
      <c r="X693" s="1" t="s">
        <v>46</v>
      </c>
      <c r="Y693" s="1" t="s">
        <v>912</v>
      </c>
      <c r="Z693" s="1" t="s">
        <v>1420</v>
      </c>
      <c r="AA693" s="1" t="s">
        <v>83</v>
      </c>
      <c r="AB693" s="1" t="s">
        <v>1326</v>
      </c>
      <c r="AC693" s="1" t="s">
        <v>51</v>
      </c>
      <c r="AD693" s="1" t="s">
        <v>1420</v>
      </c>
      <c r="AE693" s="1" t="s">
        <v>37</v>
      </c>
      <c r="AF693">
        <f t="shared" si="42"/>
        <v>2023</v>
      </c>
      <c r="AG693" t="str">
        <f t="shared" si="43"/>
        <v>mar</v>
      </c>
      <c r="AH693" t="str">
        <f>+VLOOKUP(N693,'[1]2. Ingreso de incapacidades'!$C$5:$O$6997,13,FALSE)</f>
        <v>EPS-S CAJACOPI</v>
      </c>
      <c r="AI693" t="s">
        <v>2200</v>
      </c>
    </row>
    <row r="694" spans="1:35" hidden="1" x14ac:dyDescent="0.25">
      <c r="A694" s="1" t="s">
        <v>33</v>
      </c>
      <c r="B694" s="1" t="s">
        <v>34</v>
      </c>
      <c r="C694" s="2">
        <v>45016</v>
      </c>
      <c r="D694" s="42" t="str">
        <f t="shared" si="40"/>
        <v>2023</v>
      </c>
      <c r="E694" s="1" t="s">
        <v>73</v>
      </c>
      <c r="F694" s="1" t="s">
        <v>74</v>
      </c>
      <c r="G694" s="1" t="s">
        <v>37</v>
      </c>
      <c r="H694" s="1" t="s">
        <v>1419</v>
      </c>
      <c r="I694" s="1" t="s">
        <v>76</v>
      </c>
      <c r="J694" s="3">
        <v>38667</v>
      </c>
      <c r="K694" s="3">
        <v>0</v>
      </c>
      <c r="L694" s="3">
        <f t="shared" si="41"/>
        <v>38667</v>
      </c>
      <c r="M694" s="1" t="s">
        <v>40</v>
      </c>
      <c r="N694" s="88">
        <v>1143331199</v>
      </c>
      <c r="O694" s="1" t="s">
        <v>733</v>
      </c>
      <c r="P694" s="1" t="s">
        <v>79</v>
      </c>
      <c r="Q694" s="1" t="s">
        <v>80</v>
      </c>
      <c r="R694" s="1" t="s">
        <v>43</v>
      </c>
      <c r="S694" s="1" t="s">
        <v>43</v>
      </c>
      <c r="T694" s="3">
        <v>0</v>
      </c>
      <c r="U694" s="1" t="s">
        <v>44</v>
      </c>
      <c r="V694" s="1" t="s">
        <v>45</v>
      </c>
      <c r="W694" s="1" t="s">
        <v>1419</v>
      </c>
      <c r="X694" s="1" t="s">
        <v>46</v>
      </c>
      <c r="Y694" s="1" t="s">
        <v>912</v>
      </c>
      <c r="Z694" s="1" t="s">
        <v>1420</v>
      </c>
      <c r="AA694" s="1" t="s">
        <v>83</v>
      </c>
      <c r="AB694" s="1" t="s">
        <v>1326</v>
      </c>
      <c r="AC694" s="1" t="s">
        <v>51</v>
      </c>
      <c r="AD694" s="1" t="s">
        <v>1420</v>
      </c>
      <c r="AE694" s="1" t="s">
        <v>37</v>
      </c>
      <c r="AF694">
        <f t="shared" si="42"/>
        <v>2023</v>
      </c>
      <c r="AG694" t="str">
        <f t="shared" si="43"/>
        <v>mar</v>
      </c>
      <c r="AH694" t="str">
        <f>+VLOOKUP(N694,'[1]2. Ingreso de incapacidades'!$C$5:$O$6997,13,FALSE)</f>
        <v>NUEVA E.P.S</v>
      </c>
      <c r="AI694" t="s">
        <v>2199</v>
      </c>
    </row>
    <row r="695" spans="1:35" hidden="1" x14ac:dyDescent="0.25">
      <c r="A695" s="1" t="s">
        <v>33</v>
      </c>
      <c r="B695" s="1" t="s">
        <v>34</v>
      </c>
      <c r="C695" s="2">
        <v>45016</v>
      </c>
      <c r="D695" s="42" t="str">
        <f t="shared" si="40"/>
        <v>2023</v>
      </c>
      <c r="E695" s="1" t="s">
        <v>73</v>
      </c>
      <c r="F695" s="1" t="s">
        <v>74</v>
      </c>
      <c r="G695" s="1" t="s">
        <v>37</v>
      </c>
      <c r="H695" s="1" t="s">
        <v>1419</v>
      </c>
      <c r="I695" s="1" t="s">
        <v>76</v>
      </c>
      <c r="J695" s="3">
        <v>502667</v>
      </c>
      <c r="K695" s="3">
        <v>0</v>
      </c>
      <c r="L695" s="3">
        <f t="shared" si="41"/>
        <v>502667</v>
      </c>
      <c r="M695" s="1" t="s">
        <v>40</v>
      </c>
      <c r="N695" s="88">
        <v>1143339994</v>
      </c>
      <c r="O695" s="1" t="s">
        <v>114</v>
      </c>
      <c r="P695" s="1" t="s">
        <v>79</v>
      </c>
      <c r="Q695" s="1" t="s">
        <v>80</v>
      </c>
      <c r="R695" s="1" t="s">
        <v>43</v>
      </c>
      <c r="S695" s="1" t="s">
        <v>43</v>
      </c>
      <c r="T695" s="3">
        <v>0</v>
      </c>
      <c r="U695" s="1" t="s">
        <v>44</v>
      </c>
      <c r="V695" s="1" t="s">
        <v>45</v>
      </c>
      <c r="W695" s="1" t="s">
        <v>1419</v>
      </c>
      <c r="X695" s="1" t="s">
        <v>46</v>
      </c>
      <c r="Y695" s="1" t="s">
        <v>912</v>
      </c>
      <c r="Z695" s="1" t="s">
        <v>1420</v>
      </c>
      <c r="AA695" s="1" t="s">
        <v>83</v>
      </c>
      <c r="AB695" s="1" t="s">
        <v>1326</v>
      </c>
      <c r="AC695" s="1" t="s">
        <v>51</v>
      </c>
      <c r="AD695" s="1" t="s">
        <v>1420</v>
      </c>
      <c r="AE695" s="1" t="s">
        <v>37</v>
      </c>
      <c r="AF695">
        <f t="shared" si="42"/>
        <v>2023</v>
      </c>
      <c r="AG695" t="str">
        <f t="shared" si="43"/>
        <v>mar</v>
      </c>
      <c r="AH695" t="str">
        <f>+VLOOKUP(N695,'[1]2. Ingreso de incapacidades'!$C$5:$O$6997,13,FALSE)</f>
        <v>SALUD TOTAL E.P.S.</v>
      </c>
      <c r="AI695" t="s">
        <v>2192</v>
      </c>
    </row>
    <row r="696" spans="1:35" hidden="1" x14ac:dyDescent="0.25">
      <c r="A696" s="1" t="s">
        <v>33</v>
      </c>
      <c r="B696" s="1" t="s">
        <v>34</v>
      </c>
      <c r="C696" s="2">
        <v>45016</v>
      </c>
      <c r="D696" s="42" t="str">
        <f t="shared" si="40"/>
        <v>2023</v>
      </c>
      <c r="E696" s="1" t="s">
        <v>73</v>
      </c>
      <c r="F696" s="1" t="s">
        <v>74</v>
      </c>
      <c r="G696" s="1" t="s">
        <v>37</v>
      </c>
      <c r="H696" s="1" t="s">
        <v>1419</v>
      </c>
      <c r="I696" s="1" t="s">
        <v>76</v>
      </c>
      <c r="J696" s="3">
        <v>580000</v>
      </c>
      <c r="K696" s="3">
        <v>0</v>
      </c>
      <c r="L696" s="3">
        <f t="shared" si="41"/>
        <v>580000</v>
      </c>
      <c r="M696" s="1" t="s">
        <v>40</v>
      </c>
      <c r="N696" s="88">
        <v>1143339994</v>
      </c>
      <c r="O696" s="1" t="s">
        <v>114</v>
      </c>
      <c r="P696" s="1" t="s">
        <v>79</v>
      </c>
      <c r="Q696" s="1" t="s">
        <v>80</v>
      </c>
      <c r="R696" s="1" t="s">
        <v>43</v>
      </c>
      <c r="S696" s="1" t="s">
        <v>43</v>
      </c>
      <c r="T696" s="3">
        <v>0</v>
      </c>
      <c r="U696" s="1" t="s">
        <v>44</v>
      </c>
      <c r="V696" s="1" t="s">
        <v>45</v>
      </c>
      <c r="W696" s="1" t="s">
        <v>1419</v>
      </c>
      <c r="X696" s="1" t="s">
        <v>46</v>
      </c>
      <c r="Y696" s="1" t="s">
        <v>912</v>
      </c>
      <c r="Z696" s="1" t="s">
        <v>1420</v>
      </c>
      <c r="AA696" s="1" t="s">
        <v>83</v>
      </c>
      <c r="AB696" s="1" t="s">
        <v>1326</v>
      </c>
      <c r="AC696" s="1" t="s">
        <v>51</v>
      </c>
      <c r="AD696" s="1" t="s">
        <v>1420</v>
      </c>
      <c r="AE696" s="1" t="s">
        <v>37</v>
      </c>
      <c r="AF696">
        <f t="shared" si="42"/>
        <v>2023</v>
      </c>
      <c r="AG696" t="str">
        <f t="shared" si="43"/>
        <v>mar</v>
      </c>
      <c r="AH696" t="str">
        <f>+VLOOKUP(N696,'[1]2. Ingreso de incapacidades'!$C$5:$O$6997,13,FALSE)</f>
        <v>SALUD TOTAL E.P.S.</v>
      </c>
      <c r="AI696" t="s">
        <v>2192</v>
      </c>
    </row>
    <row r="697" spans="1:35" hidden="1" x14ac:dyDescent="0.25">
      <c r="A697" s="1" t="s">
        <v>33</v>
      </c>
      <c r="B697" s="1" t="s">
        <v>34</v>
      </c>
      <c r="C697" s="2">
        <v>45016</v>
      </c>
      <c r="D697" s="42" t="str">
        <f t="shared" si="40"/>
        <v>2023</v>
      </c>
      <c r="E697" s="1" t="s">
        <v>73</v>
      </c>
      <c r="F697" s="1" t="s">
        <v>74</v>
      </c>
      <c r="G697" s="1" t="s">
        <v>37</v>
      </c>
      <c r="H697" s="1" t="s">
        <v>1419</v>
      </c>
      <c r="I697" s="1" t="s">
        <v>76</v>
      </c>
      <c r="J697" s="3">
        <v>116000</v>
      </c>
      <c r="K697" s="3">
        <v>0</v>
      </c>
      <c r="L697" s="3">
        <f t="shared" si="41"/>
        <v>116000</v>
      </c>
      <c r="M697" s="1" t="s">
        <v>40</v>
      </c>
      <c r="N697" s="88">
        <v>1143387876</v>
      </c>
      <c r="O697" s="1" t="s">
        <v>748</v>
      </c>
      <c r="P697" s="1" t="s">
        <v>1423</v>
      </c>
      <c r="Q697" s="1" t="s">
        <v>1424</v>
      </c>
      <c r="R697" s="1" t="s">
        <v>43</v>
      </c>
      <c r="S697" s="1" t="s">
        <v>43</v>
      </c>
      <c r="T697" s="3">
        <v>0</v>
      </c>
      <c r="U697" s="1" t="s">
        <v>44</v>
      </c>
      <c r="V697" s="1" t="s">
        <v>45</v>
      </c>
      <c r="W697" s="1" t="s">
        <v>1419</v>
      </c>
      <c r="X697" s="1" t="s">
        <v>46</v>
      </c>
      <c r="Y697" s="1" t="s">
        <v>912</v>
      </c>
      <c r="Z697" s="1" t="s">
        <v>1420</v>
      </c>
      <c r="AA697" s="1" t="s">
        <v>83</v>
      </c>
      <c r="AB697" s="1" t="s">
        <v>1326</v>
      </c>
      <c r="AC697" s="1" t="s">
        <v>51</v>
      </c>
      <c r="AD697" s="1" t="s">
        <v>1420</v>
      </c>
      <c r="AE697" s="1" t="s">
        <v>37</v>
      </c>
      <c r="AF697">
        <f t="shared" si="42"/>
        <v>2023</v>
      </c>
      <c r="AG697" t="str">
        <f t="shared" si="43"/>
        <v>mar</v>
      </c>
      <c r="AH697" t="str">
        <f>+VLOOKUP(N697,'[1]2. Ingreso de incapacidades'!$C$5:$O$6997,13,FALSE)</f>
        <v>SURA E.P.S.</v>
      </c>
      <c r="AI697" t="s">
        <v>2197</v>
      </c>
    </row>
    <row r="698" spans="1:35" hidden="1" x14ac:dyDescent="0.25">
      <c r="A698" s="1" t="s">
        <v>33</v>
      </c>
      <c r="B698" s="1" t="s">
        <v>34</v>
      </c>
      <c r="C698" s="2">
        <v>45030</v>
      </c>
      <c r="D698" s="42" t="str">
        <f t="shared" si="40"/>
        <v>2023</v>
      </c>
      <c r="E698" s="1" t="s">
        <v>35</v>
      </c>
      <c r="F698" s="1" t="s">
        <v>36</v>
      </c>
      <c r="G698" s="1" t="s">
        <v>37</v>
      </c>
      <c r="H698" s="1" t="s">
        <v>1425</v>
      </c>
      <c r="I698" s="1" t="s">
        <v>1426</v>
      </c>
      <c r="J698" s="3">
        <v>0</v>
      </c>
      <c r="K698" s="3">
        <v>700000</v>
      </c>
      <c r="L698" s="3">
        <f t="shared" si="41"/>
        <v>-700000</v>
      </c>
      <c r="M698" s="1" t="s">
        <v>40</v>
      </c>
      <c r="N698" s="88">
        <v>9099334</v>
      </c>
      <c r="O698" s="1" t="s">
        <v>602</v>
      </c>
      <c r="P698" s="1" t="s">
        <v>37</v>
      </c>
      <c r="Q698" s="1" t="s">
        <v>43</v>
      </c>
      <c r="R698" s="1" t="s">
        <v>43</v>
      </c>
      <c r="S698" s="1" t="s">
        <v>43</v>
      </c>
      <c r="T698" s="3">
        <v>0</v>
      </c>
      <c r="U698" s="1" t="s">
        <v>44</v>
      </c>
      <c r="V698" s="1" t="s">
        <v>45</v>
      </c>
      <c r="W698" s="1" t="s">
        <v>1425</v>
      </c>
      <c r="X698" s="1" t="s">
        <v>46</v>
      </c>
      <c r="Y698" s="1" t="s">
        <v>47</v>
      </c>
      <c r="Z698" s="1" t="s">
        <v>1427</v>
      </c>
      <c r="AA698" s="1" t="s">
        <v>49</v>
      </c>
      <c r="AB698" s="1" t="s">
        <v>918</v>
      </c>
      <c r="AC698" s="1" t="s">
        <v>51</v>
      </c>
      <c r="AD698" s="1" t="s">
        <v>1427</v>
      </c>
      <c r="AE698" s="1" t="s">
        <v>37</v>
      </c>
      <c r="AF698">
        <f t="shared" si="42"/>
        <v>2023</v>
      </c>
      <c r="AG698" t="str">
        <f t="shared" si="43"/>
        <v>abr</v>
      </c>
      <c r="AH698" t="str">
        <f>+VLOOKUP(N698,'[1]2. Ingreso de incapacidades'!$C$5:$O$6997,13,FALSE)</f>
        <v>NUEVA E.P.S</v>
      </c>
      <c r="AI698" t="s">
        <v>2199</v>
      </c>
    </row>
    <row r="699" spans="1:35" hidden="1" x14ac:dyDescent="0.25">
      <c r="A699" s="1" t="s">
        <v>33</v>
      </c>
      <c r="B699" s="1" t="s">
        <v>34</v>
      </c>
      <c r="C699" s="2">
        <v>45030</v>
      </c>
      <c r="D699" s="42" t="str">
        <f t="shared" si="40"/>
        <v>2023</v>
      </c>
      <c r="E699" s="1" t="s">
        <v>35</v>
      </c>
      <c r="F699" s="1" t="s">
        <v>36</v>
      </c>
      <c r="G699" s="1" t="s">
        <v>37</v>
      </c>
      <c r="H699" s="1" t="s">
        <v>1425</v>
      </c>
      <c r="I699" s="1" t="s">
        <v>192</v>
      </c>
      <c r="J699" s="3">
        <v>0</v>
      </c>
      <c r="K699" s="3">
        <v>116000</v>
      </c>
      <c r="L699" s="3">
        <f t="shared" si="41"/>
        <v>-116000</v>
      </c>
      <c r="M699" s="1" t="s">
        <v>40</v>
      </c>
      <c r="N699" s="88">
        <v>15031784</v>
      </c>
      <c r="O699" s="1" t="s">
        <v>149</v>
      </c>
      <c r="P699" s="1" t="s">
        <v>37</v>
      </c>
      <c r="Q699" s="1" t="s">
        <v>43</v>
      </c>
      <c r="R699" s="1" t="s">
        <v>43</v>
      </c>
      <c r="S699" s="1" t="s">
        <v>43</v>
      </c>
      <c r="T699" s="3">
        <v>0</v>
      </c>
      <c r="U699" s="1" t="s">
        <v>44</v>
      </c>
      <c r="V699" s="1" t="s">
        <v>45</v>
      </c>
      <c r="W699" s="1" t="s">
        <v>1425</v>
      </c>
      <c r="X699" s="1" t="s">
        <v>46</v>
      </c>
      <c r="Y699" s="1" t="s">
        <v>47</v>
      </c>
      <c r="Z699" s="1" t="s">
        <v>1427</v>
      </c>
      <c r="AA699" s="1" t="s">
        <v>49</v>
      </c>
      <c r="AB699" s="1" t="s">
        <v>918</v>
      </c>
      <c r="AC699" s="1" t="s">
        <v>51</v>
      </c>
      <c r="AD699" s="1" t="s">
        <v>1427</v>
      </c>
      <c r="AE699" s="1" t="s">
        <v>37</v>
      </c>
      <c r="AF699">
        <f t="shared" si="42"/>
        <v>2023</v>
      </c>
      <c r="AG699" t="str">
        <f t="shared" si="43"/>
        <v>abr</v>
      </c>
      <c r="AH699" t="str">
        <f>+VLOOKUP(N699,'[1]2. Ingreso de incapacidades'!$C$5:$O$6997,13,FALSE)</f>
        <v>FAMISANAR E.P.S</v>
      </c>
      <c r="AI699" t="s">
        <v>2196</v>
      </c>
    </row>
    <row r="700" spans="1:35" hidden="1" x14ac:dyDescent="0.25">
      <c r="A700" s="1" t="s">
        <v>33</v>
      </c>
      <c r="B700" s="1" t="s">
        <v>34</v>
      </c>
      <c r="C700" s="2">
        <v>45035</v>
      </c>
      <c r="D700" s="42" t="str">
        <f t="shared" si="40"/>
        <v>2023</v>
      </c>
      <c r="E700" s="1" t="s">
        <v>35</v>
      </c>
      <c r="F700" s="1" t="s">
        <v>36</v>
      </c>
      <c r="G700" s="1" t="s">
        <v>37</v>
      </c>
      <c r="H700" s="1" t="s">
        <v>1428</v>
      </c>
      <c r="I700" s="1" t="s">
        <v>1429</v>
      </c>
      <c r="J700" s="3">
        <v>0</v>
      </c>
      <c r="K700" s="3">
        <v>1082667</v>
      </c>
      <c r="L700" s="3">
        <f t="shared" si="41"/>
        <v>-1082667</v>
      </c>
      <c r="M700" s="1" t="s">
        <v>40</v>
      </c>
      <c r="N700" s="88">
        <v>1143339994</v>
      </c>
      <c r="O700" s="1" t="s">
        <v>114</v>
      </c>
      <c r="P700" s="1" t="s">
        <v>37</v>
      </c>
      <c r="Q700" s="1" t="s">
        <v>43</v>
      </c>
      <c r="R700" s="1" t="s">
        <v>43</v>
      </c>
      <c r="S700" s="1" t="s">
        <v>43</v>
      </c>
      <c r="T700" s="3">
        <v>0</v>
      </c>
      <c r="U700" s="1" t="s">
        <v>44</v>
      </c>
      <c r="V700" s="1" t="s">
        <v>45</v>
      </c>
      <c r="W700" s="1" t="s">
        <v>1428</v>
      </c>
      <c r="X700" s="1" t="s">
        <v>46</v>
      </c>
      <c r="Y700" s="1" t="s">
        <v>47</v>
      </c>
      <c r="Z700" s="1" t="s">
        <v>1430</v>
      </c>
      <c r="AA700" s="1" t="s">
        <v>49</v>
      </c>
      <c r="AB700" s="1" t="s">
        <v>918</v>
      </c>
      <c r="AC700" s="1" t="s">
        <v>51</v>
      </c>
      <c r="AD700" s="1" t="s">
        <v>1430</v>
      </c>
      <c r="AE700" s="1" t="s">
        <v>37</v>
      </c>
      <c r="AF700">
        <f t="shared" si="42"/>
        <v>2023</v>
      </c>
      <c r="AG700" t="str">
        <f t="shared" si="43"/>
        <v>abr</v>
      </c>
      <c r="AH700" t="str">
        <f>+VLOOKUP(N700,'[1]2. Ingreso de incapacidades'!$C$5:$O$6997,13,FALSE)</f>
        <v>SALUD TOTAL E.P.S.</v>
      </c>
      <c r="AI700" t="s">
        <v>2192</v>
      </c>
    </row>
    <row r="701" spans="1:35" hidden="1" x14ac:dyDescent="0.25">
      <c r="A701" s="1" t="s">
        <v>33</v>
      </c>
      <c r="B701" s="1" t="s">
        <v>34</v>
      </c>
      <c r="C701" s="2">
        <v>45046</v>
      </c>
      <c r="D701" s="42" t="str">
        <f t="shared" si="40"/>
        <v>2023</v>
      </c>
      <c r="E701" s="1" t="s">
        <v>73</v>
      </c>
      <c r="F701" s="1" t="s">
        <v>74</v>
      </c>
      <c r="G701" s="1" t="s">
        <v>37</v>
      </c>
      <c r="H701" s="1" t="s">
        <v>1431</v>
      </c>
      <c r="I701" s="1" t="s">
        <v>76</v>
      </c>
      <c r="J701" s="3">
        <v>386667</v>
      </c>
      <c r="K701" s="3">
        <v>0</v>
      </c>
      <c r="L701" s="3">
        <f t="shared" si="41"/>
        <v>386667</v>
      </c>
      <c r="M701" s="1" t="s">
        <v>40</v>
      </c>
      <c r="N701" s="88">
        <v>45562071</v>
      </c>
      <c r="O701" s="1" t="s">
        <v>507</v>
      </c>
      <c r="P701" s="1" t="s">
        <v>295</v>
      </c>
      <c r="Q701" s="1" t="s">
        <v>296</v>
      </c>
      <c r="R701" s="1" t="s">
        <v>43</v>
      </c>
      <c r="S701" s="1" t="s">
        <v>43</v>
      </c>
      <c r="T701" s="3">
        <v>0</v>
      </c>
      <c r="U701" s="1" t="s">
        <v>44</v>
      </c>
      <c r="V701" s="1" t="s">
        <v>45</v>
      </c>
      <c r="W701" s="1" t="s">
        <v>1431</v>
      </c>
      <c r="X701" s="1" t="s">
        <v>46</v>
      </c>
      <c r="Y701" s="1" t="s">
        <v>81</v>
      </c>
      <c r="Z701" s="1" t="s">
        <v>1432</v>
      </c>
      <c r="AA701" s="1" t="s">
        <v>83</v>
      </c>
      <c r="AB701" s="1" t="s">
        <v>1405</v>
      </c>
      <c r="AC701" s="1" t="s">
        <v>51</v>
      </c>
      <c r="AD701" s="1" t="s">
        <v>1432</v>
      </c>
      <c r="AE701" s="1" t="s">
        <v>37</v>
      </c>
      <c r="AF701">
        <f t="shared" si="42"/>
        <v>2023</v>
      </c>
      <c r="AG701" t="str">
        <f t="shared" si="43"/>
        <v>abr</v>
      </c>
      <c r="AH701" t="str">
        <f>+VLOOKUP(N701,'[1]2. Ingreso de incapacidades'!$C$5:$O$6997,13,FALSE)</f>
        <v>SALUD TOTAL E.P.S.</v>
      </c>
      <c r="AI701" t="s">
        <v>2192</v>
      </c>
    </row>
    <row r="702" spans="1:35" hidden="1" x14ac:dyDescent="0.25">
      <c r="A702" s="1" t="s">
        <v>33</v>
      </c>
      <c r="B702" s="1" t="s">
        <v>34</v>
      </c>
      <c r="C702" s="2">
        <v>45046</v>
      </c>
      <c r="D702" s="42" t="str">
        <f t="shared" si="40"/>
        <v>2023</v>
      </c>
      <c r="E702" s="1" t="s">
        <v>73</v>
      </c>
      <c r="F702" s="1" t="s">
        <v>74</v>
      </c>
      <c r="G702" s="1" t="s">
        <v>37</v>
      </c>
      <c r="H702" s="1" t="s">
        <v>1431</v>
      </c>
      <c r="I702" s="1" t="s">
        <v>76</v>
      </c>
      <c r="J702" s="3">
        <v>38667</v>
      </c>
      <c r="K702" s="3">
        <v>0</v>
      </c>
      <c r="L702" s="3">
        <f t="shared" si="41"/>
        <v>38667</v>
      </c>
      <c r="M702" s="1" t="s">
        <v>40</v>
      </c>
      <c r="N702" s="88">
        <v>7918997</v>
      </c>
      <c r="O702" s="1" t="s">
        <v>471</v>
      </c>
      <c r="P702" s="1" t="s">
        <v>79</v>
      </c>
      <c r="Q702" s="1" t="s">
        <v>80</v>
      </c>
      <c r="R702" s="1" t="s">
        <v>43</v>
      </c>
      <c r="S702" s="1" t="s">
        <v>43</v>
      </c>
      <c r="T702" s="3">
        <v>0</v>
      </c>
      <c r="U702" s="1" t="s">
        <v>44</v>
      </c>
      <c r="V702" s="1" t="s">
        <v>45</v>
      </c>
      <c r="W702" s="1" t="s">
        <v>1431</v>
      </c>
      <c r="X702" s="1" t="s">
        <v>46</v>
      </c>
      <c r="Y702" s="1" t="s">
        <v>81</v>
      </c>
      <c r="Z702" s="1" t="s">
        <v>1432</v>
      </c>
      <c r="AA702" s="1" t="s">
        <v>83</v>
      </c>
      <c r="AB702" s="1" t="s">
        <v>1405</v>
      </c>
      <c r="AC702" s="1" t="s">
        <v>51</v>
      </c>
      <c r="AD702" s="1" t="s">
        <v>1432</v>
      </c>
      <c r="AE702" s="1" t="s">
        <v>37</v>
      </c>
      <c r="AF702">
        <f t="shared" si="42"/>
        <v>2023</v>
      </c>
      <c r="AG702" t="str">
        <f t="shared" si="43"/>
        <v>abr</v>
      </c>
      <c r="AH702" t="str">
        <f>+VLOOKUP(N702,'[1]2. Ingreso de incapacidades'!$C$5:$O$6997,13,FALSE)</f>
        <v>SURA E.P.S.</v>
      </c>
      <c r="AI702" t="s">
        <v>2197</v>
      </c>
    </row>
    <row r="703" spans="1:35" hidden="1" x14ac:dyDescent="0.25">
      <c r="A703" s="1" t="s">
        <v>33</v>
      </c>
      <c r="B703" s="1" t="s">
        <v>34</v>
      </c>
      <c r="C703" s="2">
        <v>45046</v>
      </c>
      <c r="D703" s="42" t="str">
        <f t="shared" si="40"/>
        <v>2023</v>
      </c>
      <c r="E703" s="1" t="s">
        <v>73</v>
      </c>
      <c r="F703" s="1" t="s">
        <v>74</v>
      </c>
      <c r="G703" s="1" t="s">
        <v>37</v>
      </c>
      <c r="H703" s="1" t="s">
        <v>1431</v>
      </c>
      <c r="I703" s="1" t="s">
        <v>76</v>
      </c>
      <c r="J703" s="3">
        <v>502667</v>
      </c>
      <c r="K703" s="3">
        <v>0</v>
      </c>
      <c r="L703" s="3">
        <f t="shared" si="41"/>
        <v>502667</v>
      </c>
      <c r="M703" s="1" t="s">
        <v>40</v>
      </c>
      <c r="N703" s="88">
        <v>1143339994</v>
      </c>
      <c r="O703" s="1" t="s">
        <v>114</v>
      </c>
      <c r="P703" s="1" t="s">
        <v>79</v>
      </c>
      <c r="Q703" s="1" t="s">
        <v>80</v>
      </c>
      <c r="R703" s="1" t="s">
        <v>43</v>
      </c>
      <c r="S703" s="1" t="s">
        <v>43</v>
      </c>
      <c r="T703" s="3">
        <v>0</v>
      </c>
      <c r="U703" s="1" t="s">
        <v>44</v>
      </c>
      <c r="V703" s="1" t="s">
        <v>45</v>
      </c>
      <c r="W703" s="1" t="s">
        <v>1431</v>
      </c>
      <c r="X703" s="1" t="s">
        <v>46</v>
      </c>
      <c r="Y703" s="1" t="s">
        <v>81</v>
      </c>
      <c r="Z703" s="1" t="s">
        <v>1432</v>
      </c>
      <c r="AA703" s="1" t="s">
        <v>83</v>
      </c>
      <c r="AB703" s="1" t="s">
        <v>1405</v>
      </c>
      <c r="AC703" s="1" t="s">
        <v>51</v>
      </c>
      <c r="AD703" s="1" t="s">
        <v>1432</v>
      </c>
      <c r="AE703" s="1" t="s">
        <v>37</v>
      </c>
      <c r="AF703">
        <f t="shared" si="42"/>
        <v>2023</v>
      </c>
      <c r="AG703" t="str">
        <f t="shared" si="43"/>
        <v>abr</v>
      </c>
      <c r="AH703" t="str">
        <f>+VLOOKUP(N703,'[1]2. Ingreso de incapacidades'!$C$5:$O$6997,13,FALSE)</f>
        <v>SALUD TOTAL E.P.S.</v>
      </c>
      <c r="AI703" t="s">
        <v>2192</v>
      </c>
    </row>
    <row r="704" spans="1:35" hidden="1" x14ac:dyDescent="0.25">
      <c r="A704" s="1" t="s">
        <v>33</v>
      </c>
      <c r="B704" s="1" t="s">
        <v>34</v>
      </c>
      <c r="C704" s="2">
        <v>45046</v>
      </c>
      <c r="D704" s="42" t="str">
        <f t="shared" si="40"/>
        <v>2023</v>
      </c>
      <c r="E704" s="1" t="s">
        <v>73</v>
      </c>
      <c r="F704" s="1" t="s">
        <v>74</v>
      </c>
      <c r="G704" s="1" t="s">
        <v>37</v>
      </c>
      <c r="H704" s="1" t="s">
        <v>1431</v>
      </c>
      <c r="I704" s="1" t="s">
        <v>76</v>
      </c>
      <c r="J704" s="3">
        <v>77334</v>
      </c>
      <c r="K704" s="3">
        <v>0</v>
      </c>
      <c r="L704" s="3">
        <f t="shared" si="41"/>
        <v>77334</v>
      </c>
      <c r="M704" s="1" t="s">
        <v>40</v>
      </c>
      <c r="N704" s="88">
        <v>73131436</v>
      </c>
      <c r="O704" s="1" t="s">
        <v>153</v>
      </c>
      <c r="P704" s="1" t="s">
        <v>79</v>
      </c>
      <c r="Q704" s="1" t="s">
        <v>80</v>
      </c>
      <c r="R704" s="1" t="s">
        <v>43</v>
      </c>
      <c r="S704" s="1" t="s">
        <v>43</v>
      </c>
      <c r="T704" s="3">
        <v>0</v>
      </c>
      <c r="U704" s="1" t="s">
        <v>44</v>
      </c>
      <c r="V704" s="1" t="s">
        <v>45</v>
      </c>
      <c r="W704" s="1" t="s">
        <v>1431</v>
      </c>
      <c r="X704" s="1" t="s">
        <v>46</v>
      </c>
      <c r="Y704" s="1" t="s">
        <v>81</v>
      </c>
      <c r="Z704" s="1" t="s">
        <v>1432</v>
      </c>
      <c r="AA704" s="1" t="s">
        <v>83</v>
      </c>
      <c r="AB704" s="1" t="s">
        <v>1405</v>
      </c>
      <c r="AC704" s="1" t="s">
        <v>51</v>
      </c>
      <c r="AD704" s="1" t="s">
        <v>1432</v>
      </c>
      <c r="AE704" s="1" t="s">
        <v>37</v>
      </c>
      <c r="AF704">
        <f t="shared" si="42"/>
        <v>2023</v>
      </c>
      <c r="AG704" t="str">
        <f t="shared" si="43"/>
        <v>abr</v>
      </c>
      <c r="AH704" t="str">
        <f>+VLOOKUP(N704,'[1]2. Ingreso de incapacidades'!$C$5:$O$6997,13,FALSE)</f>
        <v>SALUD TOTAL E.P.S.</v>
      </c>
      <c r="AI704" t="s">
        <v>2192</v>
      </c>
    </row>
    <row r="705" spans="1:35" hidden="1" x14ac:dyDescent="0.25">
      <c r="A705" s="1" t="s">
        <v>33</v>
      </c>
      <c r="B705" s="1" t="s">
        <v>34</v>
      </c>
      <c r="C705" s="2">
        <v>45046</v>
      </c>
      <c r="D705" s="42" t="str">
        <f t="shared" si="40"/>
        <v>2023</v>
      </c>
      <c r="E705" s="1" t="s">
        <v>73</v>
      </c>
      <c r="F705" s="1" t="s">
        <v>74</v>
      </c>
      <c r="G705" s="1" t="s">
        <v>37</v>
      </c>
      <c r="H705" s="1" t="s">
        <v>1431</v>
      </c>
      <c r="I705" s="1" t="s">
        <v>76</v>
      </c>
      <c r="J705" s="3">
        <v>116000</v>
      </c>
      <c r="K705" s="3">
        <v>0</v>
      </c>
      <c r="L705" s="3">
        <f t="shared" si="41"/>
        <v>116000</v>
      </c>
      <c r="M705" s="1" t="s">
        <v>40</v>
      </c>
      <c r="N705" s="88">
        <v>73152237</v>
      </c>
      <c r="O705" s="1" t="s">
        <v>378</v>
      </c>
      <c r="P705" s="1" t="s">
        <v>79</v>
      </c>
      <c r="Q705" s="1" t="s">
        <v>80</v>
      </c>
      <c r="R705" s="1" t="s">
        <v>43</v>
      </c>
      <c r="S705" s="1" t="s">
        <v>43</v>
      </c>
      <c r="T705" s="3">
        <v>0</v>
      </c>
      <c r="U705" s="1" t="s">
        <v>44</v>
      </c>
      <c r="V705" s="1" t="s">
        <v>45</v>
      </c>
      <c r="W705" s="1" t="s">
        <v>1431</v>
      </c>
      <c r="X705" s="1" t="s">
        <v>46</v>
      </c>
      <c r="Y705" s="1" t="s">
        <v>81</v>
      </c>
      <c r="Z705" s="1" t="s">
        <v>1432</v>
      </c>
      <c r="AA705" s="1" t="s">
        <v>83</v>
      </c>
      <c r="AB705" s="1" t="s">
        <v>1405</v>
      </c>
      <c r="AC705" s="1" t="s">
        <v>51</v>
      </c>
      <c r="AD705" s="1" t="s">
        <v>1432</v>
      </c>
      <c r="AE705" s="1" t="s">
        <v>37</v>
      </c>
      <c r="AF705">
        <f t="shared" si="42"/>
        <v>2023</v>
      </c>
      <c r="AG705" t="str">
        <f t="shared" si="43"/>
        <v>abr</v>
      </c>
      <c r="AH705" t="str">
        <f>+VLOOKUP(N705,'[1]2. Ingreso de incapacidades'!$C$5:$O$6997,13,FALSE)</f>
        <v>SALUD TOTAL E.P.S.</v>
      </c>
      <c r="AI705" t="s">
        <v>2192</v>
      </c>
    </row>
    <row r="706" spans="1:35" hidden="1" x14ac:dyDescent="0.25">
      <c r="A706" s="1" t="s">
        <v>33</v>
      </c>
      <c r="B706" s="1" t="s">
        <v>34</v>
      </c>
      <c r="C706" s="2">
        <v>45046</v>
      </c>
      <c r="D706" s="42" t="str">
        <f t="shared" si="40"/>
        <v>2023</v>
      </c>
      <c r="E706" s="1" t="s">
        <v>73</v>
      </c>
      <c r="F706" s="1" t="s">
        <v>74</v>
      </c>
      <c r="G706" s="1" t="s">
        <v>37</v>
      </c>
      <c r="H706" s="1" t="s">
        <v>1431</v>
      </c>
      <c r="I706" s="1" t="s">
        <v>76</v>
      </c>
      <c r="J706" s="3">
        <v>38667</v>
      </c>
      <c r="K706" s="3">
        <v>0</v>
      </c>
      <c r="L706" s="3">
        <f t="shared" si="41"/>
        <v>38667</v>
      </c>
      <c r="M706" s="1" t="s">
        <v>40</v>
      </c>
      <c r="N706" s="88">
        <v>1051444872</v>
      </c>
      <c r="O706" s="1" t="s">
        <v>707</v>
      </c>
      <c r="P706" s="1" t="s">
        <v>79</v>
      </c>
      <c r="Q706" s="1" t="s">
        <v>80</v>
      </c>
      <c r="R706" s="1" t="s">
        <v>43</v>
      </c>
      <c r="S706" s="1" t="s">
        <v>43</v>
      </c>
      <c r="T706" s="3">
        <v>0</v>
      </c>
      <c r="U706" s="1" t="s">
        <v>44</v>
      </c>
      <c r="V706" s="1" t="s">
        <v>45</v>
      </c>
      <c r="W706" s="1" t="s">
        <v>1431</v>
      </c>
      <c r="X706" s="1" t="s">
        <v>46</v>
      </c>
      <c r="Y706" s="1" t="s">
        <v>81</v>
      </c>
      <c r="Z706" s="1" t="s">
        <v>1432</v>
      </c>
      <c r="AA706" s="1" t="s">
        <v>83</v>
      </c>
      <c r="AB706" s="1" t="s">
        <v>1405</v>
      </c>
      <c r="AC706" s="1" t="s">
        <v>51</v>
      </c>
      <c r="AD706" s="1" t="s">
        <v>1432</v>
      </c>
      <c r="AE706" s="1" t="s">
        <v>37</v>
      </c>
      <c r="AF706">
        <f t="shared" si="42"/>
        <v>2023</v>
      </c>
      <c r="AG706" t="str">
        <f t="shared" si="43"/>
        <v>abr</v>
      </c>
      <c r="AH706" t="str">
        <f>+VLOOKUP(N706,'[1]2. Ingreso de incapacidades'!$C$5:$O$6997,13,FALSE)</f>
        <v>EPS-S CAJACOPI</v>
      </c>
      <c r="AI706" t="s">
        <v>2200</v>
      </c>
    </row>
    <row r="707" spans="1:35" hidden="1" x14ac:dyDescent="0.25">
      <c r="A707" s="1" t="s">
        <v>33</v>
      </c>
      <c r="B707" s="1" t="s">
        <v>34</v>
      </c>
      <c r="C707" s="2">
        <v>45046</v>
      </c>
      <c r="D707" s="42" t="str">
        <f t="shared" si="40"/>
        <v>2023</v>
      </c>
      <c r="E707" s="1" t="s">
        <v>73</v>
      </c>
      <c r="F707" s="1" t="s">
        <v>74</v>
      </c>
      <c r="G707" s="1" t="s">
        <v>37</v>
      </c>
      <c r="H707" s="1" t="s">
        <v>1431</v>
      </c>
      <c r="I707" s="1" t="s">
        <v>76</v>
      </c>
      <c r="J707" s="3">
        <v>348000</v>
      </c>
      <c r="K707" s="3">
        <v>0</v>
      </c>
      <c r="L707" s="3">
        <f t="shared" si="41"/>
        <v>348000</v>
      </c>
      <c r="M707" s="1" t="s">
        <v>40</v>
      </c>
      <c r="N707" s="88">
        <v>10885706</v>
      </c>
      <c r="O707" s="1" t="s">
        <v>534</v>
      </c>
      <c r="P707" s="1" t="s">
        <v>79</v>
      </c>
      <c r="Q707" s="1" t="s">
        <v>80</v>
      </c>
      <c r="R707" s="1" t="s">
        <v>43</v>
      </c>
      <c r="S707" s="1" t="s">
        <v>43</v>
      </c>
      <c r="T707" s="3">
        <v>0</v>
      </c>
      <c r="U707" s="1" t="s">
        <v>44</v>
      </c>
      <c r="V707" s="1" t="s">
        <v>45</v>
      </c>
      <c r="W707" s="1" t="s">
        <v>1431</v>
      </c>
      <c r="X707" s="1" t="s">
        <v>46</v>
      </c>
      <c r="Y707" s="1" t="s">
        <v>81</v>
      </c>
      <c r="Z707" s="1" t="s">
        <v>1432</v>
      </c>
      <c r="AA707" s="1" t="s">
        <v>83</v>
      </c>
      <c r="AB707" s="1" t="s">
        <v>1405</v>
      </c>
      <c r="AC707" s="1" t="s">
        <v>51</v>
      </c>
      <c r="AD707" s="1" t="s">
        <v>1432</v>
      </c>
      <c r="AE707" s="1" t="s">
        <v>37</v>
      </c>
      <c r="AF707">
        <f t="shared" si="42"/>
        <v>2023</v>
      </c>
      <c r="AG707" t="str">
        <f t="shared" si="43"/>
        <v>abr</v>
      </c>
      <c r="AH707" t="str">
        <f>+VLOOKUP(N707,'[1]2. Ingreso de incapacidades'!$C$5:$O$6997,13,FALSE)</f>
        <v>COOMEVA E.P.S</v>
      </c>
      <c r="AI707" t="s">
        <v>2202</v>
      </c>
    </row>
    <row r="708" spans="1:35" hidden="1" x14ac:dyDescent="0.25">
      <c r="A708" s="1" t="s">
        <v>33</v>
      </c>
      <c r="B708" s="1" t="s">
        <v>34</v>
      </c>
      <c r="C708" s="2">
        <v>45046</v>
      </c>
      <c r="D708" s="42" t="str">
        <f t="shared" si="40"/>
        <v>2023</v>
      </c>
      <c r="E708" s="1" t="s">
        <v>73</v>
      </c>
      <c r="F708" s="1" t="s">
        <v>74</v>
      </c>
      <c r="G708" s="1" t="s">
        <v>37</v>
      </c>
      <c r="H708" s="1" t="s">
        <v>1431</v>
      </c>
      <c r="I708" s="1" t="s">
        <v>76</v>
      </c>
      <c r="J708" s="3">
        <v>502668</v>
      </c>
      <c r="K708" s="3">
        <v>0</v>
      </c>
      <c r="L708" s="3">
        <f t="shared" si="41"/>
        <v>502668</v>
      </c>
      <c r="M708" s="1" t="s">
        <v>40</v>
      </c>
      <c r="N708" s="88">
        <v>73109356</v>
      </c>
      <c r="O708" s="1" t="s">
        <v>118</v>
      </c>
      <c r="P708" s="1" t="s">
        <v>79</v>
      </c>
      <c r="Q708" s="1" t="s">
        <v>80</v>
      </c>
      <c r="R708" s="1" t="s">
        <v>43</v>
      </c>
      <c r="S708" s="1" t="s">
        <v>43</v>
      </c>
      <c r="T708" s="3">
        <v>0</v>
      </c>
      <c r="U708" s="1" t="s">
        <v>44</v>
      </c>
      <c r="V708" s="1" t="s">
        <v>45</v>
      </c>
      <c r="W708" s="1" t="s">
        <v>1431</v>
      </c>
      <c r="X708" s="1" t="s">
        <v>46</v>
      </c>
      <c r="Y708" s="1" t="s">
        <v>81</v>
      </c>
      <c r="Z708" s="1" t="s">
        <v>1432</v>
      </c>
      <c r="AA708" s="1" t="s">
        <v>83</v>
      </c>
      <c r="AB708" s="1" t="s">
        <v>1405</v>
      </c>
      <c r="AC708" s="1" t="s">
        <v>51</v>
      </c>
      <c r="AD708" s="1" t="s">
        <v>1432</v>
      </c>
      <c r="AE708" s="1" t="s">
        <v>37</v>
      </c>
      <c r="AF708">
        <f t="shared" si="42"/>
        <v>2023</v>
      </c>
      <c r="AG708" t="str">
        <f t="shared" si="43"/>
        <v>abr</v>
      </c>
      <c r="AH708" t="str">
        <f>+VLOOKUP(N708,'[1]2. Ingreso de incapacidades'!$C$5:$O$6997,13,FALSE)</f>
        <v>SANITAS E.P.S</v>
      </c>
      <c r="AI708" t="s">
        <v>2193</v>
      </c>
    </row>
    <row r="709" spans="1:35" hidden="1" x14ac:dyDescent="0.25">
      <c r="A709" s="1" t="s">
        <v>33</v>
      </c>
      <c r="B709" s="1" t="s">
        <v>34</v>
      </c>
      <c r="C709" s="2">
        <v>45046</v>
      </c>
      <c r="D709" s="42" t="str">
        <f t="shared" si="40"/>
        <v>2023</v>
      </c>
      <c r="E709" s="1" t="s">
        <v>73</v>
      </c>
      <c r="F709" s="1" t="s">
        <v>74</v>
      </c>
      <c r="G709" s="1" t="s">
        <v>37</v>
      </c>
      <c r="H709" s="1" t="s">
        <v>1431</v>
      </c>
      <c r="I709" s="1" t="s">
        <v>76</v>
      </c>
      <c r="J709" s="3">
        <v>304648</v>
      </c>
      <c r="K709" s="3">
        <v>0</v>
      </c>
      <c r="L709" s="3">
        <f t="shared" si="41"/>
        <v>304648</v>
      </c>
      <c r="M709" s="1" t="s">
        <v>40</v>
      </c>
      <c r="N709" s="88">
        <v>73196675</v>
      </c>
      <c r="O709" s="1" t="s">
        <v>477</v>
      </c>
      <c r="P709" s="1" t="s">
        <v>79</v>
      </c>
      <c r="Q709" s="1" t="s">
        <v>80</v>
      </c>
      <c r="R709" s="1" t="s">
        <v>43</v>
      </c>
      <c r="S709" s="1" t="s">
        <v>43</v>
      </c>
      <c r="T709" s="3">
        <v>0</v>
      </c>
      <c r="U709" s="1" t="s">
        <v>44</v>
      </c>
      <c r="V709" s="1" t="s">
        <v>45</v>
      </c>
      <c r="W709" s="1" t="s">
        <v>1431</v>
      </c>
      <c r="X709" s="1" t="s">
        <v>46</v>
      </c>
      <c r="Y709" s="1" t="s">
        <v>81</v>
      </c>
      <c r="Z709" s="1" t="s">
        <v>1432</v>
      </c>
      <c r="AA709" s="1" t="s">
        <v>83</v>
      </c>
      <c r="AB709" s="1" t="s">
        <v>1405</v>
      </c>
      <c r="AC709" s="1" t="s">
        <v>51</v>
      </c>
      <c r="AD709" s="1" t="s">
        <v>1432</v>
      </c>
      <c r="AE709" s="1" t="s">
        <v>37</v>
      </c>
      <c r="AF709">
        <f t="shared" si="42"/>
        <v>2023</v>
      </c>
      <c r="AG709" t="str">
        <f t="shared" si="43"/>
        <v>abr</v>
      </c>
      <c r="AH709" t="str">
        <f>+VLOOKUP(N709,'[1]2. Ingreso de incapacidades'!$C$5:$O$6997,13,FALSE)</f>
        <v>SANITAS E.P.S</v>
      </c>
      <c r="AI709" t="s">
        <v>2193</v>
      </c>
    </row>
    <row r="710" spans="1:35" hidden="1" x14ac:dyDescent="0.25">
      <c r="A710" s="1" t="s">
        <v>33</v>
      </c>
      <c r="B710" s="1" t="s">
        <v>34</v>
      </c>
      <c r="C710" s="2">
        <v>45046</v>
      </c>
      <c r="D710" s="42" t="str">
        <f t="shared" si="40"/>
        <v>2023</v>
      </c>
      <c r="E710" s="1" t="s">
        <v>73</v>
      </c>
      <c r="F710" s="1" t="s">
        <v>74</v>
      </c>
      <c r="G710" s="1" t="s">
        <v>37</v>
      </c>
      <c r="H710" s="1" t="s">
        <v>1431</v>
      </c>
      <c r="I710" s="1" t="s">
        <v>76</v>
      </c>
      <c r="J710" s="3">
        <v>116000</v>
      </c>
      <c r="K710" s="3">
        <v>0</v>
      </c>
      <c r="L710" s="3">
        <f t="shared" si="41"/>
        <v>116000</v>
      </c>
      <c r="M710" s="1" t="s">
        <v>40</v>
      </c>
      <c r="N710" s="88">
        <v>73576572</v>
      </c>
      <c r="O710" s="1" t="s">
        <v>134</v>
      </c>
      <c r="P710" s="1" t="s">
        <v>79</v>
      </c>
      <c r="Q710" s="1" t="s">
        <v>80</v>
      </c>
      <c r="R710" s="1" t="s">
        <v>43</v>
      </c>
      <c r="S710" s="1" t="s">
        <v>43</v>
      </c>
      <c r="T710" s="3">
        <v>0</v>
      </c>
      <c r="U710" s="1" t="s">
        <v>44</v>
      </c>
      <c r="V710" s="1" t="s">
        <v>45</v>
      </c>
      <c r="W710" s="1" t="s">
        <v>1431</v>
      </c>
      <c r="X710" s="1" t="s">
        <v>46</v>
      </c>
      <c r="Y710" s="1" t="s">
        <v>81</v>
      </c>
      <c r="Z710" s="1" t="s">
        <v>1432</v>
      </c>
      <c r="AA710" s="1" t="s">
        <v>83</v>
      </c>
      <c r="AB710" s="1" t="s">
        <v>1405</v>
      </c>
      <c r="AC710" s="1" t="s">
        <v>51</v>
      </c>
      <c r="AD710" s="1" t="s">
        <v>1432</v>
      </c>
      <c r="AE710" s="1" t="s">
        <v>37</v>
      </c>
      <c r="AF710">
        <f t="shared" si="42"/>
        <v>2023</v>
      </c>
      <c r="AG710" t="str">
        <f t="shared" si="43"/>
        <v>abr</v>
      </c>
      <c r="AH710" t="str">
        <f>+VLOOKUP(N710,'[1]2. Ingreso de incapacidades'!$C$5:$O$6997,13,FALSE)</f>
        <v>SANITAS E.P.S</v>
      </c>
      <c r="AI710" t="s">
        <v>2193</v>
      </c>
    </row>
    <row r="711" spans="1:35" hidden="1" x14ac:dyDescent="0.25">
      <c r="A711" s="1" t="s">
        <v>33</v>
      </c>
      <c r="B711" s="1" t="s">
        <v>34</v>
      </c>
      <c r="C711" s="2">
        <v>45046</v>
      </c>
      <c r="D711" s="42" t="str">
        <f t="shared" ref="D711:D774" si="44">TEXT(C711,"yyyy")</f>
        <v>2023</v>
      </c>
      <c r="E711" s="1" t="s">
        <v>73</v>
      </c>
      <c r="F711" s="1" t="s">
        <v>74</v>
      </c>
      <c r="G711" s="1" t="s">
        <v>37</v>
      </c>
      <c r="H711" s="1" t="s">
        <v>1431</v>
      </c>
      <c r="I711" s="1" t="s">
        <v>76</v>
      </c>
      <c r="J711" s="3">
        <v>116000</v>
      </c>
      <c r="K711" s="3">
        <v>0</v>
      </c>
      <c r="L711" s="3">
        <f t="shared" ref="L711:L774" si="45">+J711-K711</f>
        <v>116000</v>
      </c>
      <c r="M711" s="1" t="s">
        <v>40</v>
      </c>
      <c r="N711" s="88">
        <v>1047476501</v>
      </c>
      <c r="O711" s="1" t="s">
        <v>670</v>
      </c>
      <c r="P711" s="1" t="s">
        <v>79</v>
      </c>
      <c r="Q711" s="1" t="s">
        <v>80</v>
      </c>
      <c r="R711" s="1" t="s">
        <v>43</v>
      </c>
      <c r="S711" s="1" t="s">
        <v>43</v>
      </c>
      <c r="T711" s="3">
        <v>0</v>
      </c>
      <c r="U711" s="1" t="s">
        <v>44</v>
      </c>
      <c r="V711" s="1" t="s">
        <v>45</v>
      </c>
      <c r="W711" s="1" t="s">
        <v>1431</v>
      </c>
      <c r="X711" s="1" t="s">
        <v>46</v>
      </c>
      <c r="Y711" s="1" t="s">
        <v>81</v>
      </c>
      <c r="Z711" s="1" t="s">
        <v>1432</v>
      </c>
      <c r="AA711" s="1" t="s">
        <v>83</v>
      </c>
      <c r="AB711" s="1" t="s">
        <v>1405</v>
      </c>
      <c r="AC711" s="1" t="s">
        <v>51</v>
      </c>
      <c r="AD711" s="1" t="s">
        <v>1432</v>
      </c>
      <c r="AE711" s="1" t="s">
        <v>37</v>
      </c>
      <c r="AF711">
        <f t="shared" ref="AF711:AF774" si="46">YEAR(C711)</f>
        <v>2023</v>
      </c>
      <c r="AG711" t="str">
        <f t="shared" ref="AG711:AG774" si="47">TEXT(C711,"mmm")</f>
        <v>abr</v>
      </c>
      <c r="AH711" t="str">
        <f>+VLOOKUP(N711,'[1]2. Ingreso de incapacidades'!$C$5:$O$6997,13,FALSE)</f>
        <v>EPS MUTUAL SER</v>
      </c>
      <c r="AI711" t="s">
        <v>2195</v>
      </c>
    </row>
    <row r="712" spans="1:35" hidden="1" x14ac:dyDescent="0.25">
      <c r="A712" s="1" t="s">
        <v>33</v>
      </c>
      <c r="B712" s="1" t="s">
        <v>34</v>
      </c>
      <c r="C712" s="2">
        <v>45046</v>
      </c>
      <c r="D712" s="42" t="str">
        <f t="shared" si="44"/>
        <v>2023</v>
      </c>
      <c r="E712" s="1" t="s">
        <v>73</v>
      </c>
      <c r="F712" s="1" t="s">
        <v>74</v>
      </c>
      <c r="G712" s="1" t="s">
        <v>37</v>
      </c>
      <c r="H712" s="1" t="s">
        <v>1431</v>
      </c>
      <c r="I712" s="1" t="s">
        <v>76</v>
      </c>
      <c r="J712" s="3">
        <v>38781</v>
      </c>
      <c r="K712" s="3">
        <v>0</v>
      </c>
      <c r="L712" s="3">
        <f t="shared" si="45"/>
        <v>38781</v>
      </c>
      <c r="M712" s="1" t="s">
        <v>40</v>
      </c>
      <c r="N712" s="88">
        <v>30873721</v>
      </c>
      <c r="O712" s="1" t="s">
        <v>126</v>
      </c>
      <c r="P712" s="1" t="s">
        <v>79</v>
      </c>
      <c r="Q712" s="1" t="s">
        <v>80</v>
      </c>
      <c r="R712" s="1" t="s">
        <v>43</v>
      </c>
      <c r="S712" s="1" t="s">
        <v>43</v>
      </c>
      <c r="T712" s="3">
        <v>0</v>
      </c>
      <c r="U712" s="1" t="s">
        <v>44</v>
      </c>
      <c r="V712" s="1" t="s">
        <v>45</v>
      </c>
      <c r="W712" s="1" t="s">
        <v>1431</v>
      </c>
      <c r="X712" s="1" t="s">
        <v>46</v>
      </c>
      <c r="Y712" s="1" t="s">
        <v>81</v>
      </c>
      <c r="Z712" s="1" t="s">
        <v>1432</v>
      </c>
      <c r="AA712" s="1" t="s">
        <v>83</v>
      </c>
      <c r="AB712" s="1" t="s">
        <v>1405</v>
      </c>
      <c r="AC712" s="1" t="s">
        <v>51</v>
      </c>
      <c r="AD712" s="1" t="s">
        <v>1432</v>
      </c>
      <c r="AE712" s="1" t="s">
        <v>37</v>
      </c>
      <c r="AF712">
        <f t="shared" si="46"/>
        <v>2023</v>
      </c>
      <c r="AG712" t="str">
        <f t="shared" si="47"/>
        <v>abr</v>
      </c>
      <c r="AH712" t="str">
        <f>+VLOOKUP(N712,'[1]2. Ingreso de incapacidades'!$C$5:$O$6997,13,FALSE)</f>
        <v>FAMISANAR E.P.S</v>
      </c>
      <c r="AI712" t="s">
        <v>2196</v>
      </c>
    </row>
    <row r="713" spans="1:35" hidden="1" x14ac:dyDescent="0.25">
      <c r="A713" s="1" t="s">
        <v>33</v>
      </c>
      <c r="B713" s="1" t="s">
        <v>34</v>
      </c>
      <c r="C713" s="2">
        <v>45046</v>
      </c>
      <c r="D713" s="42" t="str">
        <f t="shared" si="44"/>
        <v>2023</v>
      </c>
      <c r="E713" s="1" t="s">
        <v>73</v>
      </c>
      <c r="F713" s="1" t="s">
        <v>74</v>
      </c>
      <c r="G713" s="1" t="s">
        <v>37</v>
      </c>
      <c r="H713" s="1" t="s">
        <v>1431</v>
      </c>
      <c r="I713" s="1" t="s">
        <v>76</v>
      </c>
      <c r="J713" s="3">
        <v>270667</v>
      </c>
      <c r="K713" s="3">
        <v>0</v>
      </c>
      <c r="L713" s="3">
        <f t="shared" si="45"/>
        <v>270667</v>
      </c>
      <c r="M713" s="1" t="s">
        <v>40</v>
      </c>
      <c r="N713" s="88">
        <v>9291042</v>
      </c>
      <c r="O713" s="1" t="s">
        <v>570</v>
      </c>
      <c r="P713" s="1" t="s">
        <v>79</v>
      </c>
      <c r="Q713" s="1" t="s">
        <v>80</v>
      </c>
      <c r="R713" s="1" t="s">
        <v>43</v>
      </c>
      <c r="S713" s="1" t="s">
        <v>43</v>
      </c>
      <c r="T713" s="3">
        <v>0</v>
      </c>
      <c r="U713" s="1" t="s">
        <v>44</v>
      </c>
      <c r="V713" s="1" t="s">
        <v>45</v>
      </c>
      <c r="W713" s="1" t="s">
        <v>1431</v>
      </c>
      <c r="X713" s="1" t="s">
        <v>46</v>
      </c>
      <c r="Y713" s="1" t="s">
        <v>81</v>
      </c>
      <c r="Z713" s="1" t="s">
        <v>1432</v>
      </c>
      <c r="AA713" s="1" t="s">
        <v>83</v>
      </c>
      <c r="AB713" s="1" t="s">
        <v>1405</v>
      </c>
      <c r="AC713" s="1" t="s">
        <v>51</v>
      </c>
      <c r="AD713" s="1" t="s">
        <v>1432</v>
      </c>
      <c r="AE713" s="1" t="s">
        <v>37</v>
      </c>
      <c r="AF713">
        <f t="shared" si="46"/>
        <v>2023</v>
      </c>
      <c r="AG713" t="str">
        <f t="shared" si="47"/>
        <v>abr</v>
      </c>
      <c r="AH713" t="str">
        <f>+VLOOKUP(N713,'[1]2. Ingreso de incapacidades'!$C$5:$O$6997,13,FALSE)</f>
        <v>FAMISANAR E.P.S</v>
      </c>
      <c r="AI713" t="s">
        <v>2196</v>
      </c>
    </row>
    <row r="714" spans="1:35" hidden="1" x14ac:dyDescent="0.25">
      <c r="A714" s="1" t="s">
        <v>33</v>
      </c>
      <c r="B714" s="1" t="s">
        <v>34</v>
      </c>
      <c r="C714" s="2">
        <v>45046</v>
      </c>
      <c r="D714" s="42" t="str">
        <f t="shared" si="44"/>
        <v>2023</v>
      </c>
      <c r="E714" s="1" t="s">
        <v>73</v>
      </c>
      <c r="F714" s="1" t="s">
        <v>74</v>
      </c>
      <c r="G714" s="1" t="s">
        <v>37</v>
      </c>
      <c r="H714" s="1" t="s">
        <v>1431</v>
      </c>
      <c r="I714" s="1" t="s">
        <v>76</v>
      </c>
      <c r="J714" s="3">
        <v>788092</v>
      </c>
      <c r="K714" s="3">
        <v>0</v>
      </c>
      <c r="L714" s="3">
        <f t="shared" si="45"/>
        <v>788092</v>
      </c>
      <c r="M714" s="1" t="s">
        <v>40</v>
      </c>
      <c r="N714" s="88">
        <v>1047416099</v>
      </c>
      <c r="O714" s="1" t="s">
        <v>650</v>
      </c>
      <c r="P714" s="1" t="s">
        <v>79</v>
      </c>
      <c r="Q714" s="1" t="s">
        <v>80</v>
      </c>
      <c r="R714" s="1" t="s">
        <v>43</v>
      </c>
      <c r="S714" s="1" t="s">
        <v>43</v>
      </c>
      <c r="T714" s="3">
        <v>0</v>
      </c>
      <c r="U714" s="1" t="s">
        <v>44</v>
      </c>
      <c r="V714" s="1" t="s">
        <v>45</v>
      </c>
      <c r="W714" s="1" t="s">
        <v>1431</v>
      </c>
      <c r="X714" s="1" t="s">
        <v>46</v>
      </c>
      <c r="Y714" s="1" t="s">
        <v>81</v>
      </c>
      <c r="Z714" s="1" t="s">
        <v>1432</v>
      </c>
      <c r="AA714" s="1" t="s">
        <v>83</v>
      </c>
      <c r="AB714" s="1" t="s">
        <v>1405</v>
      </c>
      <c r="AC714" s="1" t="s">
        <v>51</v>
      </c>
      <c r="AD714" s="1" t="s">
        <v>1432</v>
      </c>
      <c r="AE714" s="1" t="s">
        <v>37</v>
      </c>
      <c r="AF714">
        <f t="shared" si="46"/>
        <v>2023</v>
      </c>
      <c r="AG714" t="str">
        <f t="shared" si="47"/>
        <v>abr</v>
      </c>
      <c r="AH714" t="str">
        <f>+VLOOKUP(N714,'[1]2. Ingreso de incapacidades'!$C$5:$O$6997,13,FALSE)</f>
        <v>COOSALUD ESS EPS -S</v>
      </c>
      <c r="AI714" t="s">
        <v>2198</v>
      </c>
    </row>
    <row r="715" spans="1:35" hidden="1" x14ac:dyDescent="0.25">
      <c r="A715" s="1" t="s">
        <v>33</v>
      </c>
      <c r="B715" s="1" t="s">
        <v>34</v>
      </c>
      <c r="C715" s="2">
        <v>45046</v>
      </c>
      <c r="D715" s="42" t="str">
        <f t="shared" si="44"/>
        <v>2023</v>
      </c>
      <c r="E715" s="1" t="s">
        <v>73</v>
      </c>
      <c r="F715" s="1" t="s">
        <v>74</v>
      </c>
      <c r="G715" s="1" t="s">
        <v>37</v>
      </c>
      <c r="H715" s="1" t="s">
        <v>1431</v>
      </c>
      <c r="I715" s="1" t="s">
        <v>76</v>
      </c>
      <c r="J715" s="3">
        <v>41484</v>
      </c>
      <c r="K715" s="3">
        <v>0</v>
      </c>
      <c r="L715" s="3">
        <f t="shared" si="45"/>
        <v>41484</v>
      </c>
      <c r="M715" s="1" t="s">
        <v>40</v>
      </c>
      <c r="N715" s="88">
        <v>1047422987</v>
      </c>
      <c r="O715" s="1" t="s">
        <v>439</v>
      </c>
      <c r="P715" s="1" t="s">
        <v>79</v>
      </c>
      <c r="Q715" s="1" t="s">
        <v>80</v>
      </c>
      <c r="R715" s="1" t="s">
        <v>43</v>
      </c>
      <c r="S715" s="1" t="s">
        <v>43</v>
      </c>
      <c r="T715" s="3">
        <v>0</v>
      </c>
      <c r="U715" s="1" t="s">
        <v>44</v>
      </c>
      <c r="V715" s="1" t="s">
        <v>45</v>
      </c>
      <c r="W715" s="1" t="s">
        <v>1431</v>
      </c>
      <c r="X715" s="1" t="s">
        <v>46</v>
      </c>
      <c r="Y715" s="1" t="s">
        <v>81</v>
      </c>
      <c r="Z715" s="1" t="s">
        <v>1432</v>
      </c>
      <c r="AA715" s="1" t="s">
        <v>83</v>
      </c>
      <c r="AB715" s="1" t="s">
        <v>1405</v>
      </c>
      <c r="AC715" s="1" t="s">
        <v>51</v>
      </c>
      <c r="AD715" s="1" t="s">
        <v>1432</v>
      </c>
      <c r="AE715" s="1" t="s">
        <v>37</v>
      </c>
      <c r="AF715">
        <f t="shared" si="46"/>
        <v>2023</v>
      </c>
      <c r="AG715" t="str">
        <f t="shared" si="47"/>
        <v>abr</v>
      </c>
      <c r="AH715" t="str">
        <f>+VLOOKUP(N715,'[1]2. Ingreso de incapacidades'!$C$5:$O$6997,13,FALSE)</f>
        <v>COOSALUD ESS EPS -S</v>
      </c>
      <c r="AI715" t="s">
        <v>2198</v>
      </c>
    </row>
    <row r="716" spans="1:35" hidden="1" x14ac:dyDescent="0.25">
      <c r="A716" s="1" t="s">
        <v>33</v>
      </c>
      <c r="B716" s="1" t="s">
        <v>34</v>
      </c>
      <c r="C716" s="2">
        <v>45046</v>
      </c>
      <c r="D716" s="42" t="str">
        <f t="shared" si="44"/>
        <v>2023</v>
      </c>
      <c r="E716" s="1" t="s">
        <v>73</v>
      </c>
      <c r="F716" s="1" t="s">
        <v>74</v>
      </c>
      <c r="G716" s="1" t="s">
        <v>37</v>
      </c>
      <c r="H716" s="1" t="s">
        <v>1431</v>
      </c>
      <c r="I716" s="1" t="s">
        <v>76</v>
      </c>
      <c r="J716" s="3">
        <v>502667</v>
      </c>
      <c r="K716" s="3">
        <v>0</v>
      </c>
      <c r="L716" s="3">
        <f t="shared" si="45"/>
        <v>502667</v>
      </c>
      <c r="M716" s="1" t="s">
        <v>40</v>
      </c>
      <c r="N716" s="88">
        <v>45562071</v>
      </c>
      <c r="O716" s="1" t="s">
        <v>507</v>
      </c>
      <c r="P716" s="1" t="s">
        <v>295</v>
      </c>
      <c r="Q716" s="1" t="s">
        <v>296</v>
      </c>
      <c r="R716" s="1" t="s">
        <v>43</v>
      </c>
      <c r="S716" s="1" t="s">
        <v>43</v>
      </c>
      <c r="T716" s="3">
        <v>0</v>
      </c>
      <c r="U716" s="1" t="s">
        <v>44</v>
      </c>
      <c r="V716" s="1" t="s">
        <v>45</v>
      </c>
      <c r="W716" s="1" t="s">
        <v>1431</v>
      </c>
      <c r="X716" s="1" t="s">
        <v>46</v>
      </c>
      <c r="Y716" s="1" t="s">
        <v>81</v>
      </c>
      <c r="Z716" s="1" t="s">
        <v>1432</v>
      </c>
      <c r="AA716" s="1" t="s">
        <v>83</v>
      </c>
      <c r="AB716" s="1" t="s">
        <v>1405</v>
      </c>
      <c r="AC716" s="1" t="s">
        <v>51</v>
      </c>
      <c r="AD716" s="1" t="s">
        <v>1432</v>
      </c>
      <c r="AE716" s="1" t="s">
        <v>37</v>
      </c>
      <c r="AF716">
        <f t="shared" si="46"/>
        <v>2023</v>
      </c>
      <c r="AG716" t="str">
        <f t="shared" si="47"/>
        <v>abr</v>
      </c>
      <c r="AH716" t="str">
        <f>+VLOOKUP(N716,'[1]2. Ingreso de incapacidades'!$C$5:$O$6997,13,FALSE)</f>
        <v>SALUD TOTAL E.P.S.</v>
      </c>
      <c r="AI716" t="s">
        <v>2192</v>
      </c>
    </row>
    <row r="717" spans="1:35" hidden="1" x14ac:dyDescent="0.25">
      <c r="A717" s="1" t="s">
        <v>33</v>
      </c>
      <c r="B717" s="1" t="s">
        <v>34</v>
      </c>
      <c r="C717" s="2">
        <v>45046</v>
      </c>
      <c r="D717" s="42" t="str">
        <f t="shared" si="44"/>
        <v>2023</v>
      </c>
      <c r="E717" s="1" t="s">
        <v>73</v>
      </c>
      <c r="F717" s="1" t="s">
        <v>74</v>
      </c>
      <c r="G717" s="1" t="s">
        <v>37</v>
      </c>
      <c r="H717" s="1" t="s">
        <v>1431</v>
      </c>
      <c r="I717" s="1" t="s">
        <v>76</v>
      </c>
      <c r="J717" s="3">
        <v>116000</v>
      </c>
      <c r="K717" s="3">
        <v>0</v>
      </c>
      <c r="L717" s="3">
        <f t="shared" si="45"/>
        <v>116000</v>
      </c>
      <c r="M717" s="1" t="s">
        <v>40</v>
      </c>
      <c r="N717" s="88">
        <v>73135176</v>
      </c>
      <c r="O717" s="1" t="s">
        <v>560</v>
      </c>
      <c r="P717" s="1" t="s">
        <v>79</v>
      </c>
      <c r="Q717" s="1" t="s">
        <v>80</v>
      </c>
      <c r="R717" s="1" t="s">
        <v>43</v>
      </c>
      <c r="S717" s="1" t="s">
        <v>43</v>
      </c>
      <c r="T717" s="3">
        <v>0</v>
      </c>
      <c r="U717" s="1" t="s">
        <v>44</v>
      </c>
      <c r="V717" s="1" t="s">
        <v>45</v>
      </c>
      <c r="W717" s="1" t="s">
        <v>1431</v>
      </c>
      <c r="X717" s="1" t="s">
        <v>46</v>
      </c>
      <c r="Y717" s="1" t="s">
        <v>81</v>
      </c>
      <c r="Z717" s="1" t="s">
        <v>1432</v>
      </c>
      <c r="AA717" s="1" t="s">
        <v>83</v>
      </c>
      <c r="AB717" s="1" t="s">
        <v>1405</v>
      </c>
      <c r="AC717" s="1" t="s">
        <v>51</v>
      </c>
      <c r="AD717" s="1" t="s">
        <v>1432</v>
      </c>
      <c r="AE717" s="1" t="s">
        <v>37</v>
      </c>
      <c r="AF717">
        <f t="shared" si="46"/>
        <v>2023</v>
      </c>
      <c r="AG717" t="str">
        <f t="shared" si="47"/>
        <v>abr</v>
      </c>
      <c r="AH717" t="str">
        <f>+VLOOKUP(N717,'[1]2. Ingreso de incapacidades'!$C$5:$O$6997,13,FALSE)</f>
        <v>SURA E.P.S.</v>
      </c>
      <c r="AI717" t="s">
        <v>2197</v>
      </c>
    </row>
    <row r="718" spans="1:35" hidden="1" x14ac:dyDescent="0.25">
      <c r="A718" s="1" t="s">
        <v>33</v>
      </c>
      <c r="B718" s="1" t="s">
        <v>34</v>
      </c>
      <c r="C718" s="2">
        <v>45046</v>
      </c>
      <c r="D718" s="42" t="str">
        <f t="shared" si="44"/>
        <v>2023</v>
      </c>
      <c r="E718" s="1" t="s">
        <v>73</v>
      </c>
      <c r="F718" s="1" t="s">
        <v>74</v>
      </c>
      <c r="G718" s="1" t="s">
        <v>37</v>
      </c>
      <c r="H718" s="1" t="s">
        <v>1431</v>
      </c>
      <c r="I718" s="1" t="s">
        <v>76</v>
      </c>
      <c r="J718" s="3">
        <v>133398</v>
      </c>
      <c r="K718" s="3">
        <v>0</v>
      </c>
      <c r="L718" s="3">
        <f t="shared" si="45"/>
        <v>133398</v>
      </c>
      <c r="M718" s="1" t="s">
        <v>40</v>
      </c>
      <c r="N718" s="88">
        <v>73189641</v>
      </c>
      <c r="O718" s="1" t="s">
        <v>806</v>
      </c>
      <c r="P718" s="1" t="s">
        <v>79</v>
      </c>
      <c r="Q718" s="1" t="s">
        <v>80</v>
      </c>
      <c r="R718" s="1" t="s">
        <v>43</v>
      </c>
      <c r="S718" s="1" t="s">
        <v>43</v>
      </c>
      <c r="T718" s="3">
        <v>0</v>
      </c>
      <c r="U718" s="1" t="s">
        <v>44</v>
      </c>
      <c r="V718" s="1" t="s">
        <v>45</v>
      </c>
      <c r="W718" s="1" t="s">
        <v>1431</v>
      </c>
      <c r="X718" s="1" t="s">
        <v>46</v>
      </c>
      <c r="Y718" s="1" t="s">
        <v>81</v>
      </c>
      <c r="Z718" s="1" t="s">
        <v>1432</v>
      </c>
      <c r="AA718" s="1" t="s">
        <v>83</v>
      </c>
      <c r="AB718" s="1" t="s">
        <v>1405</v>
      </c>
      <c r="AC718" s="1" t="s">
        <v>51</v>
      </c>
      <c r="AD718" s="1" t="s">
        <v>1432</v>
      </c>
      <c r="AE718" s="1" t="s">
        <v>37</v>
      </c>
      <c r="AF718">
        <f t="shared" si="46"/>
        <v>2023</v>
      </c>
      <c r="AG718" t="str">
        <f t="shared" si="47"/>
        <v>abr</v>
      </c>
      <c r="AH718" t="str">
        <f>+VLOOKUP(N718,'[1]2. Ingreso de incapacidades'!$C$5:$O$6997,13,FALSE)</f>
        <v>SURA E.P.S.</v>
      </c>
      <c r="AI718" t="s">
        <v>2197</v>
      </c>
    </row>
    <row r="719" spans="1:35" hidden="1" x14ac:dyDescent="0.25">
      <c r="A719" s="1" t="s">
        <v>33</v>
      </c>
      <c r="B719" s="1" t="s">
        <v>34</v>
      </c>
      <c r="C719" s="2">
        <v>45046</v>
      </c>
      <c r="D719" s="42" t="str">
        <f t="shared" si="44"/>
        <v>2023</v>
      </c>
      <c r="E719" s="1" t="s">
        <v>73</v>
      </c>
      <c r="F719" s="1" t="s">
        <v>74</v>
      </c>
      <c r="G719" s="1" t="s">
        <v>37</v>
      </c>
      <c r="H719" s="1" t="s">
        <v>1431</v>
      </c>
      <c r="I719" s="1" t="s">
        <v>76</v>
      </c>
      <c r="J719" s="3">
        <v>502668</v>
      </c>
      <c r="K719" s="3">
        <v>0</v>
      </c>
      <c r="L719" s="3">
        <f t="shared" si="45"/>
        <v>502668</v>
      </c>
      <c r="M719" s="1" t="s">
        <v>40</v>
      </c>
      <c r="N719" s="88">
        <v>1143339994</v>
      </c>
      <c r="O719" s="1" t="s">
        <v>114</v>
      </c>
      <c r="P719" s="1" t="s">
        <v>79</v>
      </c>
      <c r="Q719" s="1" t="s">
        <v>80</v>
      </c>
      <c r="R719" s="1" t="s">
        <v>43</v>
      </c>
      <c r="S719" s="1" t="s">
        <v>43</v>
      </c>
      <c r="T719" s="3">
        <v>0</v>
      </c>
      <c r="U719" s="1" t="s">
        <v>44</v>
      </c>
      <c r="V719" s="1" t="s">
        <v>45</v>
      </c>
      <c r="W719" s="1" t="s">
        <v>1431</v>
      </c>
      <c r="X719" s="1" t="s">
        <v>46</v>
      </c>
      <c r="Y719" s="1" t="s">
        <v>81</v>
      </c>
      <c r="Z719" s="1" t="s">
        <v>1432</v>
      </c>
      <c r="AA719" s="1" t="s">
        <v>83</v>
      </c>
      <c r="AB719" s="1" t="s">
        <v>1405</v>
      </c>
      <c r="AC719" s="1" t="s">
        <v>51</v>
      </c>
      <c r="AD719" s="1" t="s">
        <v>1432</v>
      </c>
      <c r="AE719" s="1" t="s">
        <v>37</v>
      </c>
      <c r="AF719">
        <f t="shared" si="46"/>
        <v>2023</v>
      </c>
      <c r="AG719" t="str">
        <f t="shared" si="47"/>
        <v>abr</v>
      </c>
      <c r="AH719" t="str">
        <f>+VLOOKUP(N719,'[1]2. Ingreso de incapacidades'!$C$5:$O$6997,13,FALSE)</f>
        <v>SALUD TOTAL E.P.S.</v>
      </c>
      <c r="AI719" t="s">
        <v>2192</v>
      </c>
    </row>
    <row r="720" spans="1:35" hidden="1" x14ac:dyDescent="0.25">
      <c r="A720" s="1" t="s">
        <v>33</v>
      </c>
      <c r="B720" s="1" t="s">
        <v>34</v>
      </c>
      <c r="C720" s="2">
        <v>45046</v>
      </c>
      <c r="D720" s="42" t="str">
        <f t="shared" si="44"/>
        <v>2023</v>
      </c>
      <c r="E720" s="1" t="s">
        <v>73</v>
      </c>
      <c r="F720" s="1" t="s">
        <v>74</v>
      </c>
      <c r="G720" s="1" t="s">
        <v>37</v>
      </c>
      <c r="H720" s="1" t="s">
        <v>1431</v>
      </c>
      <c r="I720" s="1" t="s">
        <v>76</v>
      </c>
      <c r="J720" s="3">
        <v>116000</v>
      </c>
      <c r="K720" s="3">
        <v>0</v>
      </c>
      <c r="L720" s="3">
        <f t="shared" si="45"/>
        <v>116000</v>
      </c>
      <c r="M720" s="1" t="s">
        <v>40</v>
      </c>
      <c r="N720" s="88">
        <v>73131436</v>
      </c>
      <c r="O720" s="1" t="s">
        <v>153</v>
      </c>
      <c r="P720" s="1" t="s">
        <v>79</v>
      </c>
      <c r="Q720" s="1" t="s">
        <v>80</v>
      </c>
      <c r="R720" s="1" t="s">
        <v>43</v>
      </c>
      <c r="S720" s="1" t="s">
        <v>43</v>
      </c>
      <c r="T720" s="3">
        <v>0</v>
      </c>
      <c r="U720" s="1" t="s">
        <v>44</v>
      </c>
      <c r="V720" s="1" t="s">
        <v>45</v>
      </c>
      <c r="W720" s="1" t="s">
        <v>1431</v>
      </c>
      <c r="X720" s="1" t="s">
        <v>46</v>
      </c>
      <c r="Y720" s="1" t="s">
        <v>81</v>
      </c>
      <c r="Z720" s="1" t="s">
        <v>1432</v>
      </c>
      <c r="AA720" s="1" t="s">
        <v>83</v>
      </c>
      <c r="AB720" s="1" t="s">
        <v>1405</v>
      </c>
      <c r="AC720" s="1" t="s">
        <v>51</v>
      </c>
      <c r="AD720" s="1" t="s">
        <v>1432</v>
      </c>
      <c r="AE720" s="1" t="s">
        <v>37</v>
      </c>
      <c r="AF720">
        <f t="shared" si="46"/>
        <v>2023</v>
      </c>
      <c r="AG720" t="str">
        <f t="shared" si="47"/>
        <v>abr</v>
      </c>
      <c r="AH720" t="str">
        <f>+VLOOKUP(N720,'[1]2. Ingreso de incapacidades'!$C$5:$O$6997,13,FALSE)</f>
        <v>SALUD TOTAL E.P.S.</v>
      </c>
      <c r="AI720" t="s">
        <v>2192</v>
      </c>
    </row>
    <row r="721" spans="1:35" hidden="1" x14ac:dyDescent="0.25">
      <c r="A721" s="1" t="s">
        <v>33</v>
      </c>
      <c r="B721" s="1" t="s">
        <v>34</v>
      </c>
      <c r="C721" s="2">
        <v>45046</v>
      </c>
      <c r="D721" s="42" t="str">
        <f t="shared" si="44"/>
        <v>2023</v>
      </c>
      <c r="E721" s="1" t="s">
        <v>73</v>
      </c>
      <c r="F721" s="1" t="s">
        <v>74</v>
      </c>
      <c r="G721" s="1" t="s">
        <v>37</v>
      </c>
      <c r="H721" s="1" t="s">
        <v>1431</v>
      </c>
      <c r="I721" s="1" t="s">
        <v>76</v>
      </c>
      <c r="J721" s="3">
        <v>40786</v>
      </c>
      <c r="K721" s="3">
        <v>0</v>
      </c>
      <c r="L721" s="3">
        <f t="shared" si="45"/>
        <v>40786</v>
      </c>
      <c r="M721" s="1" t="s">
        <v>40</v>
      </c>
      <c r="N721" s="88">
        <v>73571560</v>
      </c>
      <c r="O721" s="1" t="s">
        <v>831</v>
      </c>
      <c r="P721" s="1" t="s">
        <v>79</v>
      </c>
      <c r="Q721" s="1" t="s">
        <v>80</v>
      </c>
      <c r="R721" s="1" t="s">
        <v>43</v>
      </c>
      <c r="S721" s="1" t="s">
        <v>43</v>
      </c>
      <c r="T721" s="3">
        <v>0</v>
      </c>
      <c r="U721" s="1" t="s">
        <v>44</v>
      </c>
      <c r="V721" s="1" t="s">
        <v>45</v>
      </c>
      <c r="W721" s="1" t="s">
        <v>1431</v>
      </c>
      <c r="X721" s="1" t="s">
        <v>46</v>
      </c>
      <c r="Y721" s="1" t="s">
        <v>81</v>
      </c>
      <c r="Z721" s="1" t="s">
        <v>1432</v>
      </c>
      <c r="AA721" s="1" t="s">
        <v>83</v>
      </c>
      <c r="AB721" s="1" t="s">
        <v>1405</v>
      </c>
      <c r="AC721" s="1" t="s">
        <v>51</v>
      </c>
      <c r="AD721" s="1" t="s">
        <v>1432</v>
      </c>
      <c r="AE721" s="1" t="s">
        <v>37</v>
      </c>
      <c r="AF721">
        <f t="shared" si="46"/>
        <v>2023</v>
      </c>
      <c r="AG721" t="str">
        <f t="shared" si="47"/>
        <v>abr</v>
      </c>
      <c r="AH721" t="str">
        <f>+VLOOKUP(N721,'[1]2. Ingreso de incapacidades'!$C$5:$O$6997,13,FALSE)</f>
        <v>COOSALUD ESS EPS -S</v>
      </c>
      <c r="AI721" t="s">
        <v>2198</v>
      </c>
    </row>
    <row r="722" spans="1:35" hidden="1" x14ac:dyDescent="0.25">
      <c r="A722" s="1" t="s">
        <v>33</v>
      </c>
      <c r="B722" s="1" t="s">
        <v>34</v>
      </c>
      <c r="C722" s="2">
        <v>45046</v>
      </c>
      <c r="D722" s="42" t="str">
        <f t="shared" si="44"/>
        <v>2023</v>
      </c>
      <c r="E722" s="1" t="s">
        <v>73</v>
      </c>
      <c r="F722" s="1" t="s">
        <v>74</v>
      </c>
      <c r="G722" s="1" t="s">
        <v>37</v>
      </c>
      <c r="H722" s="1" t="s">
        <v>1431</v>
      </c>
      <c r="I722" s="1" t="s">
        <v>76</v>
      </c>
      <c r="J722" s="3">
        <v>348000</v>
      </c>
      <c r="K722" s="3">
        <v>0</v>
      </c>
      <c r="L722" s="3">
        <f t="shared" si="45"/>
        <v>348000</v>
      </c>
      <c r="M722" s="1" t="s">
        <v>40</v>
      </c>
      <c r="N722" s="88">
        <v>10885706</v>
      </c>
      <c r="O722" s="1" t="s">
        <v>534</v>
      </c>
      <c r="P722" s="1" t="s">
        <v>79</v>
      </c>
      <c r="Q722" s="1" t="s">
        <v>80</v>
      </c>
      <c r="R722" s="1" t="s">
        <v>43</v>
      </c>
      <c r="S722" s="1" t="s">
        <v>43</v>
      </c>
      <c r="T722" s="3">
        <v>0</v>
      </c>
      <c r="U722" s="1" t="s">
        <v>44</v>
      </c>
      <c r="V722" s="1" t="s">
        <v>45</v>
      </c>
      <c r="W722" s="1" t="s">
        <v>1431</v>
      </c>
      <c r="X722" s="1" t="s">
        <v>46</v>
      </c>
      <c r="Y722" s="1" t="s">
        <v>81</v>
      </c>
      <c r="Z722" s="1" t="s">
        <v>1432</v>
      </c>
      <c r="AA722" s="1" t="s">
        <v>83</v>
      </c>
      <c r="AB722" s="1" t="s">
        <v>1405</v>
      </c>
      <c r="AC722" s="1" t="s">
        <v>51</v>
      </c>
      <c r="AD722" s="1" t="s">
        <v>1432</v>
      </c>
      <c r="AE722" s="1" t="s">
        <v>37</v>
      </c>
      <c r="AF722">
        <f t="shared" si="46"/>
        <v>2023</v>
      </c>
      <c r="AG722" t="str">
        <f t="shared" si="47"/>
        <v>abr</v>
      </c>
      <c r="AH722" t="str">
        <f>+VLOOKUP(N722,'[1]2. Ingreso de incapacidades'!$C$5:$O$6997,13,FALSE)</f>
        <v>COOMEVA E.P.S</v>
      </c>
      <c r="AI722" t="s">
        <v>2202</v>
      </c>
    </row>
    <row r="723" spans="1:35" hidden="1" x14ac:dyDescent="0.25">
      <c r="A723" s="1" t="s">
        <v>33</v>
      </c>
      <c r="B723" s="1" t="s">
        <v>34</v>
      </c>
      <c r="C723" s="2">
        <v>45046</v>
      </c>
      <c r="D723" s="42" t="str">
        <f t="shared" si="44"/>
        <v>2023</v>
      </c>
      <c r="E723" s="1" t="s">
        <v>73</v>
      </c>
      <c r="F723" s="1" t="s">
        <v>74</v>
      </c>
      <c r="G723" s="1" t="s">
        <v>37</v>
      </c>
      <c r="H723" s="1" t="s">
        <v>1431</v>
      </c>
      <c r="I723" s="1" t="s">
        <v>76</v>
      </c>
      <c r="J723" s="3">
        <v>464000</v>
      </c>
      <c r="K723" s="3">
        <v>0</v>
      </c>
      <c r="L723" s="3">
        <f t="shared" si="45"/>
        <v>464000</v>
      </c>
      <c r="M723" s="1" t="s">
        <v>40</v>
      </c>
      <c r="N723" s="88">
        <v>73109356</v>
      </c>
      <c r="O723" s="1" t="s">
        <v>118</v>
      </c>
      <c r="P723" s="1" t="s">
        <v>79</v>
      </c>
      <c r="Q723" s="1" t="s">
        <v>80</v>
      </c>
      <c r="R723" s="1" t="s">
        <v>43</v>
      </c>
      <c r="S723" s="1" t="s">
        <v>43</v>
      </c>
      <c r="T723" s="3">
        <v>0</v>
      </c>
      <c r="U723" s="1" t="s">
        <v>44</v>
      </c>
      <c r="V723" s="1" t="s">
        <v>45</v>
      </c>
      <c r="W723" s="1" t="s">
        <v>1431</v>
      </c>
      <c r="X723" s="1" t="s">
        <v>46</v>
      </c>
      <c r="Y723" s="1" t="s">
        <v>81</v>
      </c>
      <c r="Z723" s="1" t="s">
        <v>1432</v>
      </c>
      <c r="AA723" s="1" t="s">
        <v>83</v>
      </c>
      <c r="AB723" s="1" t="s">
        <v>1405</v>
      </c>
      <c r="AC723" s="1" t="s">
        <v>51</v>
      </c>
      <c r="AD723" s="1" t="s">
        <v>1432</v>
      </c>
      <c r="AE723" s="1" t="s">
        <v>37</v>
      </c>
      <c r="AF723">
        <f t="shared" si="46"/>
        <v>2023</v>
      </c>
      <c r="AG723" t="str">
        <f t="shared" si="47"/>
        <v>abr</v>
      </c>
      <c r="AH723" t="str">
        <f>+VLOOKUP(N723,'[1]2. Ingreso de incapacidades'!$C$5:$O$6997,13,FALSE)</f>
        <v>SANITAS E.P.S</v>
      </c>
      <c r="AI723" t="s">
        <v>2193</v>
      </c>
    </row>
    <row r="724" spans="1:35" hidden="1" x14ac:dyDescent="0.25">
      <c r="A724" s="1" t="s">
        <v>33</v>
      </c>
      <c r="B724" s="1" t="s">
        <v>34</v>
      </c>
      <c r="C724" s="2">
        <v>45046</v>
      </c>
      <c r="D724" s="42" t="str">
        <f t="shared" si="44"/>
        <v>2023</v>
      </c>
      <c r="E724" s="1" t="s">
        <v>73</v>
      </c>
      <c r="F724" s="1" t="s">
        <v>74</v>
      </c>
      <c r="G724" s="1" t="s">
        <v>37</v>
      </c>
      <c r="H724" s="1" t="s">
        <v>1431</v>
      </c>
      <c r="I724" s="1" t="s">
        <v>76</v>
      </c>
      <c r="J724" s="3">
        <v>38667</v>
      </c>
      <c r="K724" s="3">
        <v>0</v>
      </c>
      <c r="L724" s="3">
        <f t="shared" si="45"/>
        <v>38667</v>
      </c>
      <c r="M724" s="1" t="s">
        <v>40</v>
      </c>
      <c r="N724" s="88">
        <v>1047476501</v>
      </c>
      <c r="O724" s="1" t="s">
        <v>670</v>
      </c>
      <c r="P724" s="1" t="s">
        <v>79</v>
      </c>
      <c r="Q724" s="1" t="s">
        <v>80</v>
      </c>
      <c r="R724" s="1" t="s">
        <v>43</v>
      </c>
      <c r="S724" s="1" t="s">
        <v>43</v>
      </c>
      <c r="T724" s="3">
        <v>0</v>
      </c>
      <c r="U724" s="1" t="s">
        <v>44</v>
      </c>
      <c r="V724" s="1" t="s">
        <v>45</v>
      </c>
      <c r="W724" s="1" t="s">
        <v>1431</v>
      </c>
      <c r="X724" s="1" t="s">
        <v>46</v>
      </c>
      <c r="Y724" s="1" t="s">
        <v>81</v>
      </c>
      <c r="Z724" s="1" t="s">
        <v>1432</v>
      </c>
      <c r="AA724" s="1" t="s">
        <v>83</v>
      </c>
      <c r="AB724" s="1" t="s">
        <v>1405</v>
      </c>
      <c r="AC724" s="1" t="s">
        <v>51</v>
      </c>
      <c r="AD724" s="1" t="s">
        <v>1432</v>
      </c>
      <c r="AE724" s="1" t="s">
        <v>37</v>
      </c>
      <c r="AF724">
        <f t="shared" si="46"/>
        <v>2023</v>
      </c>
      <c r="AG724" t="str">
        <f t="shared" si="47"/>
        <v>abr</v>
      </c>
      <c r="AH724" t="str">
        <f>+VLOOKUP(N724,'[1]2. Ingreso de incapacidades'!$C$5:$O$6997,13,FALSE)</f>
        <v>EPS MUTUAL SER</v>
      </c>
      <c r="AI724" t="s">
        <v>2195</v>
      </c>
    </row>
    <row r="725" spans="1:35" hidden="1" x14ac:dyDescent="0.25">
      <c r="A725" s="1" t="s">
        <v>33</v>
      </c>
      <c r="B725" s="1" t="s">
        <v>34</v>
      </c>
      <c r="C725" s="2">
        <v>45046</v>
      </c>
      <c r="D725" s="42" t="str">
        <f t="shared" si="44"/>
        <v>2023</v>
      </c>
      <c r="E725" s="1" t="s">
        <v>73</v>
      </c>
      <c r="F725" s="1" t="s">
        <v>74</v>
      </c>
      <c r="G725" s="1" t="s">
        <v>37</v>
      </c>
      <c r="H725" s="1" t="s">
        <v>1431</v>
      </c>
      <c r="I725" s="1" t="s">
        <v>76</v>
      </c>
      <c r="J725" s="3">
        <v>116000</v>
      </c>
      <c r="K725" s="3">
        <v>0</v>
      </c>
      <c r="L725" s="3">
        <f t="shared" si="45"/>
        <v>116000</v>
      </c>
      <c r="M725" s="1" t="s">
        <v>40</v>
      </c>
      <c r="N725" s="88">
        <v>9099334</v>
      </c>
      <c r="O725" s="1" t="s">
        <v>602</v>
      </c>
      <c r="P725" s="1" t="s">
        <v>79</v>
      </c>
      <c r="Q725" s="1" t="s">
        <v>80</v>
      </c>
      <c r="R725" s="1" t="s">
        <v>43</v>
      </c>
      <c r="S725" s="1" t="s">
        <v>43</v>
      </c>
      <c r="T725" s="3">
        <v>0</v>
      </c>
      <c r="U725" s="1" t="s">
        <v>44</v>
      </c>
      <c r="V725" s="1" t="s">
        <v>45</v>
      </c>
      <c r="W725" s="1" t="s">
        <v>1431</v>
      </c>
      <c r="X725" s="1" t="s">
        <v>46</v>
      </c>
      <c r="Y725" s="1" t="s">
        <v>81</v>
      </c>
      <c r="Z725" s="1" t="s">
        <v>1432</v>
      </c>
      <c r="AA725" s="1" t="s">
        <v>83</v>
      </c>
      <c r="AB725" s="1" t="s">
        <v>1405</v>
      </c>
      <c r="AC725" s="1" t="s">
        <v>51</v>
      </c>
      <c r="AD725" s="1" t="s">
        <v>1432</v>
      </c>
      <c r="AE725" s="1" t="s">
        <v>37</v>
      </c>
      <c r="AF725">
        <f t="shared" si="46"/>
        <v>2023</v>
      </c>
      <c r="AG725" t="str">
        <f t="shared" si="47"/>
        <v>abr</v>
      </c>
      <c r="AH725" t="str">
        <f>+VLOOKUP(N725,'[1]2. Ingreso de incapacidades'!$C$5:$O$6997,13,FALSE)</f>
        <v>NUEVA E.P.S</v>
      </c>
      <c r="AI725" t="s">
        <v>2199</v>
      </c>
    </row>
    <row r="726" spans="1:35" hidden="1" x14ac:dyDescent="0.25">
      <c r="A726" s="1" t="s">
        <v>33</v>
      </c>
      <c r="B726" s="1" t="s">
        <v>34</v>
      </c>
      <c r="C726" s="2">
        <v>45046</v>
      </c>
      <c r="D726" s="42" t="str">
        <f t="shared" si="44"/>
        <v>2023</v>
      </c>
      <c r="E726" s="1" t="s">
        <v>73</v>
      </c>
      <c r="F726" s="1" t="s">
        <v>74</v>
      </c>
      <c r="G726" s="1" t="s">
        <v>37</v>
      </c>
      <c r="H726" s="1" t="s">
        <v>1431</v>
      </c>
      <c r="I726" s="1" t="s">
        <v>76</v>
      </c>
      <c r="J726" s="3">
        <v>630474</v>
      </c>
      <c r="K726" s="3">
        <v>0</v>
      </c>
      <c r="L726" s="3">
        <f t="shared" si="45"/>
        <v>630474</v>
      </c>
      <c r="M726" s="1" t="s">
        <v>40</v>
      </c>
      <c r="N726" s="88">
        <v>1047416099</v>
      </c>
      <c r="O726" s="1" t="s">
        <v>650</v>
      </c>
      <c r="P726" s="1" t="s">
        <v>79</v>
      </c>
      <c r="Q726" s="1" t="s">
        <v>80</v>
      </c>
      <c r="R726" s="1" t="s">
        <v>43</v>
      </c>
      <c r="S726" s="1" t="s">
        <v>43</v>
      </c>
      <c r="T726" s="3">
        <v>0</v>
      </c>
      <c r="U726" s="1" t="s">
        <v>44</v>
      </c>
      <c r="V726" s="1" t="s">
        <v>45</v>
      </c>
      <c r="W726" s="1" t="s">
        <v>1431</v>
      </c>
      <c r="X726" s="1" t="s">
        <v>46</v>
      </c>
      <c r="Y726" s="1" t="s">
        <v>81</v>
      </c>
      <c r="Z726" s="1" t="s">
        <v>1432</v>
      </c>
      <c r="AA726" s="1" t="s">
        <v>83</v>
      </c>
      <c r="AB726" s="1" t="s">
        <v>1405</v>
      </c>
      <c r="AC726" s="1" t="s">
        <v>51</v>
      </c>
      <c r="AD726" s="1" t="s">
        <v>1432</v>
      </c>
      <c r="AE726" s="1" t="s">
        <v>37</v>
      </c>
      <c r="AF726">
        <f t="shared" si="46"/>
        <v>2023</v>
      </c>
      <c r="AG726" t="str">
        <f t="shared" si="47"/>
        <v>abr</v>
      </c>
      <c r="AH726" t="str">
        <f>+VLOOKUP(N726,'[1]2. Ingreso de incapacidades'!$C$5:$O$6997,13,FALSE)</f>
        <v>COOSALUD ESS EPS -S</v>
      </c>
      <c r="AI726" t="s">
        <v>2198</v>
      </c>
    </row>
    <row r="727" spans="1:35" hidden="1" x14ac:dyDescent="0.25">
      <c r="A727" s="1" t="s">
        <v>33</v>
      </c>
      <c r="B727" s="1" t="s">
        <v>34</v>
      </c>
      <c r="C727" s="2">
        <v>45046</v>
      </c>
      <c r="D727" s="42" t="str">
        <f t="shared" si="44"/>
        <v>2023</v>
      </c>
      <c r="E727" s="1" t="s">
        <v>73</v>
      </c>
      <c r="F727" s="1" t="s">
        <v>74</v>
      </c>
      <c r="G727" s="1" t="s">
        <v>37</v>
      </c>
      <c r="H727" s="1" t="s">
        <v>1431</v>
      </c>
      <c r="I727" s="1" t="s">
        <v>76</v>
      </c>
      <c r="J727" s="3">
        <v>141600</v>
      </c>
      <c r="K727" s="3">
        <v>0</v>
      </c>
      <c r="L727" s="3">
        <f t="shared" si="45"/>
        <v>141600</v>
      </c>
      <c r="M727" s="1" t="s">
        <v>40</v>
      </c>
      <c r="N727" s="88">
        <v>1148693357</v>
      </c>
      <c r="O727" s="1" t="s">
        <v>755</v>
      </c>
      <c r="P727" s="1" t="s">
        <v>79</v>
      </c>
      <c r="Q727" s="1" t="s">
        <v>80</v>
      </c>
      <c r="R727" s="1" t="s">
        <v>43</v>
      </c>
      <c r="S727" s="1" t="s">
        <v>43</v>
      </c>
      <c r="T727" s="3">
        <v>0</v>
      </c>
      <c r="U727" s="1" t="s">
        <v>44</v>
      </c>
      <c r="V727" s="1" t="s">
        <v>45</v>
      </c>
      <c r="W727" s="1" t="s">
        <v>1431</v>
      </c>
      <c r="X727" s="1" t="s">
        <v>46</v>
      </c>
      <c r="Y727" s="1" t="s">
        <v>81</v>
      </c>
      <c r="Z727" s="1" t="s">
        <v>1432</v>
      </c>
      <c r="AA727" s="1" t="s">
        <v>83</v>
      </c>
      <c r="AB727" s="1" t="s">
        <v>1405</v>
      </c>
      <c r="AC727" s="1" t="s">
        <v>51</v>
      </c>
      <c r="AD727" s="1" t="s">
        <v>1432</v>
      </c>
      <c r="AE727" s="1" t="s">
        <v>37</v>
      </c>
      <c r="AF727">
        <f t="shared" si="46"/>
        <v>2023</v>
      </c>
      <c r="AG727" t="str">
        <f t="shared" si="47"/>
        <v>abr</v>
      </c>
      <c r="AH727" t="str">
        <f>+VLOOKUP(N727,'[1]2. Ingreso de incapacidades'!$C$5:$O$6997,13,FALSE)</f>
        <v>ARL SURA</v>
      </c>
      <c r="AI727" t="s">
        <v>2297</v>
      </c>
    </row>
    <row r="728" spans="1:35" hidden="1" x14ac:dyDescent="0.25">
      <c r="A728" s="1" t="s">
        <v>33</v>
      </c>
      <c r="B728" s="1" t="s">
        <v>34</v>
      </c>
      <c r="C728" s="2">
        <v>45046</v>
      </c>
      <c r="D728" s="42" t="str">
        <f t="shared" si="44"/>
        <v>2023</v>
      </c>
      <c r="E728" s="1" t="s">
        <v>73</v>
      </c>
      <c r="F728" s="1" t="s">
        <v>74</v>
      </c>
      <c r="G728" s="1" t="s">
        <v>37</v>
      </c>
      <c r="H728" s="1" t="s">
        <v>1431</v>
      </c>
      <c r="I728" s="1" t="s">
        <v>76</v>
      </c>
      <c r="J728" s="3">
        <v>215029</v>
      </c>
      <c r="K728" s="3">
        <v>0</v>
      </c>
      <c r="L728" s="3">
        <f t="shared" si="45"/>
        <v>215029</v>
      </c>
      <c r="M728" s="1" t="s">
        <v>40</v>
      </c>
      <c r="N728" s="88">
        <v>73152237</v>
      </c>
      <c r="O728" s="1" t="s">
        <v>378</v>
      </c>
      <c r="P728" s="1" t="s">
        <v>79</v>
      </c>
      <c r="Q728" s="1" t="s">
        <v>80</v>
      </c>
      <c r="R728" s="1" t="s">
        <v>43</v>
      </c>
      <c r="S728" s="1" t="s">
        <v>43</v>
      </c>
      <c r="T728" s="3">
        <v>0</v>
      </c>
      <c r="U728" s="1" t="s">
        <v>44</v>
      </c>
      <c r="V728" s="1" t="s">
        <v>45</v>
      </c>
      <c r="W728" s="1" t="s">
        <v>1431</v>
      </c>
      <c r="X728" s="1" t="s">
        <v>46</v>
      </c>
      <c r="Y728" s="1" t="s">
        <v>81</v>
      </c>
      <c r="Z728" s="1" t="s">
        <v>1432</v>
      </c>
      <c r="AA728" s="1" t="s">
        <v>83</v>
      </c>
      <c r="AB728" s="1" t="s">
        <v>1405</v>
      </c>
      <c r="AC728" s="1" t="s">
        <v>51</v>
      </c>
      <c r="AD728" s="1" t="s">
        <v>1432</v>
      </c>
      <c r="AE728" s="1" t="s">
        <v>37</v>
      </c>
      <c r="AF728">
        <f t="shared" si="46"/>
        <v>2023</v>
      </c>
      <c r="AG728" t="str">
        <f t="shared" si="47"/>
        <v>abr</v>
      </c>
      <c r="AH728" t="str">
        <f>+VLOOKUP(N728,'[1]2. Ingreso de incapacidades'!$C$5:$O$6997,13,FALSE)</f>
        <v>SALUD TOTAL E.P.S.</v>
      </c>
      <c r="AI728" t="s">
        <v>2192</v>
      </c>
    </row>
    <row r="729" spans="1:35" hidden="1" x14ac:dyDescent="0.25">
      <c r="A729" s="1" t="s">
        <v>33</v>
      </c>
      <c r="B729" s="1" t="s">
        <v>34</v>
      </c>
      <c r="C729" s="2">
        <v>45077</v>
      </c>
      <c r="D729" s="42" t="str">
        <f t="shared" si="44"/>
        <v>2023</v>
      </c>
      <c r="E729" s="1" t="s">
        <v>73</v>
      </c>
      <c r="F729" s="1" t="s">
        <v>74</v>
      </c>
      <c r="G729" s="1" t="s">
        <v>37</v>
      </c>
      <c r="H729" s="1" t="s">
        <v>1018</v>
      </c>
      <c r="I729" s="1" t="s">
        <v>34</v>
      </c>
      <c r="J729" s="3">
        <v>193334</v>
      </c>
      <c r="K729" s="3">
        <v>0</v>
      </c>
      <c r="L729" s="3">
        <f t="shared" si="45"/>
        <v>193334</v>
      </c>
      <c r="M729" s="1" t="s">
        <v>40</v>
      </c>
      <c r="N729" s="88">
        <v>73139344</v>
      </c>
      <c r="O729" s="1" t="s">
        <v>787</v>
      </c>
      <c r="P729" s="1" t="s">
        <v>89</v>
      </c>
      <c r="Q729" s="1" t="s">
        <v>90</v>
      </c>
      <c r="R729" s="1" t="s">
        <v>43</v>
      </c>
      <c r="S729" s="1" t="s">
        <v>43</v>
      </c>
      <c r="T729" s="3">
        <v>0</v>
      </c>
      <c r="U729" s="1" t="s">
        <v>44</v>
      </c>
      <c r="V729" s="1" t="s">
        <v>45</v>
      </c>
      <c r="W729" s="1" t="s">
        <v>1018</v>
      </c>
      <c r="X729" s="1" t="s">
        <v>46</v>
      </c>
      <c r="Y729" s="1" t="s">
        <v>81</v>
      </c>
      <c r="Z729" s="1" t="s">
        <v>1435</v>
      </c>
      <c r="AA729" s="1" t="s">
        <v>83</v>
      </c>
      <c r="AB729" s="1" t="s">
        <v>1405</v>
      </c>
      <c r="AC729" s="1" t="s">
        <v>51</v>
      </c>
      <c r="AD729" s="1" t="s">
        <v>1435</v>
      </c>
      <c r="AE729" s="1" t="s">
        <v>37</v>
      </c>
      <c r="AF729">
        <f t="shared" si="46"/>
        <v>2023</v>
      </c>
      <c r="AG729" t="str">
        <f t="shared" si="47"/>
        <v>may</v>
      </c>
      <c r="AH729" t="str">
        <f>+VLOOKUP(N729,'[1]2. Ingreso de incapacidades'!$C$5:$O$6997,13,FALSE)</f>
        <v>ARL SURA</v>
      </c>
      <c r="AI729" t="s">
        <v>2297</v>
      </c>
    </row>
    <row r="730" spans="1:35" hidden="1" x14ac:dyDescent="0.25">
      <c r="A730" s="1" t="s">
        <v>33</v>
      </c>
      <c r="B730" s="1" t="s">
        <v>34</v>
      </c>
      <c r="C730" s="2">
        <v>45077</v>
      </c>
      <c r="D730" s="42" t="str">
        <f t="shared" si="44"/>
        <v>2023</v>
      </c>
      <c r="E730" s="1" t="s">
        <v>73</v>
      </c>
      <c r="F730" s="1" t="s">
        <v>74</v>
      </c>
      <c r="G730" s="1" t="s">
        <v>37</v>
      </c>
      <c r="H730" s="1" t="s">
        <v>1018</v>
      </c>
      <c r="I730" s="1" t="s">
        <v>34</v>
      </c>
      <c r="J730" s="3">
        <v>386667</v>
      </c>
      <c r="K730" s="3">
        <v>0</v>
      </c>
      <c r="L730" s="3">
        <f t="shared" si="45"/>
        <v>386667</v>
      </c>
      <c r="M730" s="1" t="s">
        <v>40</v>
      </c>
      <c r="N730" s="88">
        <v>73135176</v>
      </c>
      <c r="O730" s="1" t="s">
        <v>560</v>
      </c>
      <c r="P730" s="1" t="s">
        <v>79</v>
      </c>
      <c r="Q730" s="1" t="s">
        <v>80</v>
      </c>
      <c r="R730" s="1" t="s">
        <v>43</v>
      </c>
      <c r="S730" s="1" t="s">
        <v>43</v>
      </c>
      <c r="T730" s="3">
        <v>0</v>
      </c>
      <c r="U730" s="1" t="s">
        <v>44</v>
      </c>
      <c r="V730" s="1" t="s">
        <v>45</v>
      </c>
      <c r="W730" s="1" t="s">
        <v>1018</v>
      </c>
      <c r="X730" s="1" t="s">
        <v>46</v>
      </c>
      <c r="Y730" s="1" t="s">
        <v>81</v>
      </c>
      <c r="Z730" s="1" t="s">
        <v>1435</v>
      </c>
      <c r="AA730" s="1" t="s">
        <v>83</v>
      </c>
      <c r="AB730" s="1" t="s">
        <v>1405</v>
      </c>
      <c r="AC730" s="1" t="s">
        <v>51</v>
      </c>
      <c r="AD730" s="1" t="s">
        <v>1435</v>
      </c>
      <c r="AE730" s="1" t="s">
        <v>37</v>
      </c>
      <c r="AF730">
        <f t="shared" si="46"/>
        <v>2023</v>
      </c>
      <c r="AG730" t="str">
        <f t="shared" si="47"/>
        <v>may</v>
      </c>
      <c r="AH730" t="str">
        <f>+VLOOKUP(N730,'[1]2. Ingreso de incapacidades'!$C$5:$O$6997,13,FALSE)</f>
        <v>SURA E.P.S.</v>
      </c>
      <c r="AI730" t="s">
        <v>2197</v>
      </c>
    </row>
    <row r="731" spans="1:35" hidden="1" x14ac:dyDescent="0.25">
      <c r="A731" s="1" t="s">
        <v>33</v>
      </c>
      <c r="B731" s="1" t="s">
        <v>34</v>
      </c>
      <c r="C731" s="2">
        <v>45077</v>
      </c>
      <c r="D731" s="42" t="str">
        <f t="shared" si="44"/>
        <v>2023</v>
      </c>
      <c r="E731" s="1" t="s">
        <v>73</v>
      </c>
      <c r="F731" s="1" t="s">
        <v>74</v>
      </c>
      <c r="G731" s="1" t="s">
        <v>37</v>
      </c>
      <c r="H731" s="1" t="s">
        <v>1018</v>
      </c>
      <c r="I731" s="1" t="s">
        <v>34</v>
      </c>
      <c r="J731" s="3">
        <v>344429</v>
      </c>
      <c r="K731" s="3">
        <v>0</v>
      </c>
      <c r="L731" s="3">
        <f t="shared" si="45"/>
        <v>344429</v>
      </c>
      <c r="M731" s="1" t="s">
        <v>40</v>
      </c>
      <c r="N731" s="88">
        <v>1047502408</v>
      </c>
      <c r="O731" s="1" t="s">
        <v>491</v>
      </c>
      <c r="P731" s="1" t="s">
        <v>79</v>
      </c>
      <c r="Q731" s="1" t="s">
        <v>80</v>
      </c>
      <c r="R731" s="1" t="s">
        <v>43</v>
      </c>
      <c r="S731" s="1" t="s">
        <v>43</v>
      </c>
      <c r="T731" s="3">
        <v>0</v>
      </c>
      <c r="U731" s="1" t="s">
        <v>44</v>
      </c>
      <c r="V731" s="1" t="s">
        <v>45</v>
      </c>
      <c r="W731" s="1" t="s">
        <v>1018</v>
      </c>
      <c r="X731" s="1" t="s">
        <v>46</v>
      </c>
      <c r="Y731" s="1" t="s">
        <v>81</v>
      </c>
      <c r="Z731" s="1" t="s">
        <v>1435</v>
      </c>
      <c r="AA731" s="1" t="s">
        <v>83</v>
      </c>
      <c r="AB731" s="1" t="s">
        <v>1405</v>
      </c>
      <c r="AC731" s="1" t="s">
        <v>51</v>
      </c>
      <c r="AD731" s="1" t="s">
        <v>1435</v>
      </c>
      <c r="AE731" s="1" t="s">
        <v>37</v>
      </c>
      <c r="AF731">
        <f t="shared" si="46"/>
        <v>2023</v>
      </c>
      <c r="AG731" t="str">
        <f t="shared" si="47"/>
        <v>may</v>
      </c>
      <c r="AH731" t="str">
        <f>+VLOOKUP(N731,'[1]2. Ingreso de incapacidades'!$C$5:$O$6997,13,FALSE)</f>
        <v>SALUD TOTAL E.P.S.</v>
      </c>
      <c r="AI731" t="s">
        <v>2192</v>
      </c>
    </row>
    <row r="732" spans="1:35" hidden="1" x14ac:dyDescent="0.25">
      <c r="A732" s="1" t="s">
        <v>33</v>
      </c>
      <c r="B732" s="1" t="s">
        <v>34</v>
      </c>
      <c r="C732" s="2">
        <v>45077</v>
      </c>
      <c r="D732" s="42" t="str">
        <f t="shared" si="44"/>
        <v>2023</v>
      </c>
      <c r="E732" s="1" t="s">
        <v>73</v>
      </c>
      <c r="F732" s="1" t="s">
        <v>74</v>
      </c>
      <c r="G732" s="1" t="s">
        <v>37</v>
      </c>
      <c r="H732" s="1" t="s">
        <v>1018</v>
      </c>
      <c r="I732" s="1" t="s">
        <v>34</v>
      </c>
      <c r="J732" s="3">
        <v>354897</v>
      </c>
      <c r="K732" s="3">
        <v>0</v>
      </c>
      <c r="L732" s="3">
        <f t="shared" si="45"/>
        <v>354897</v>
      </c>
      <c r="M732" s="1" t="s">
        <v>40</v>
      </c>
      <c r="N732" s="88">
        <v>1050960338</v>
      </c>
      <c r="O732" s="1" t="s">
        <v>288</v>
      </c>
      <c r="P732" s="1" t="s">
        <v>79</v>
      </c>
      <c r="Q732" s="1" t="s">
        <v>80</v>
      </c>
      <c r="R732" s="1" t="s">
        <v>43</v>
      </c>
      <c r="S732" s="1" t="s">
        <v>43</v>
      </c>
      <c r="T732" s="3">
        <v>0</v>
      </c>
      <c r="U732" s="1" t="s">
        <v>44</v>
      </c>
      <c r="V732" s="1" t="s">
        <v>45</v>
      </c>
      <c r="W732" s="1" t="s">
        <v>1018</v>
      </c>
      <c r="X732" s="1" t="s">
        <v>46</v>
      </c>
      <c r="Y732" s="1" t="s">
        <v>81</v>
      </c>
      <c r="Z732" s="1" t="s">
        <v>1435</v>
      </c>
      <c r="AA732" s="1" t="s">
        <v>83</v>
      </c>
      <c r="AB732" s="1" t="s">
        <v>1405</v>
      </c>
      <c r="AC732" s="1" t="s">
        <v>51</v>
      </c>
      <c r="AD732" s="1" t="s">
        <v>1435</v>
      </c>
      <c r="AE732" s="1" t="s">
        <v>37</v>
      </c>
      <c r="AF732">
        <f t="shared" si="46"/>
        <v>2023</v>
      </c>
      <c r="AG732" t="str">
        <f t="shared" si="47"/>
        <v>may</v>
      </c>
      <c r="AH732" t="str">
        <f>+VLOOKUP(N732,'[1]2. Ingreso de incapacidades'!$C$5:$O$6997,13,FALSE)</f>
        <v>SALUD TOTAL E.P.S.</v>
      </c>
      <c r="AI732" t="s">
        <v>2192</v>
      </c>
    </row>
    <row r="733" spans="1:35" hidden="1" x14ac:dyDescent="0.25">
      <c r="A733" s="1" t="s">
        <v>33</v>
      </c>
      <c r="B733" s="1" t="s">
        <v>34</v>
      </c>
      <c r="C733" s="2">
        <v>45077</v>
      </c>
      <c r="D733" s="42" t="str">
        <f t="shared" si="44"/>
        <v>2023</v>
      </c>
      <c r="E733" s="1" t="s">
        <v>73</v>
      </c>
      <c r="F733" s="1" t="s">
        <v>74</v>
      </c>
      <c r="G733" s="1" t="s">
        <v>37</v>
      </c>
      <c r="H733" s="1" t="s">
        <v>1018</v>
      </c>
      <c r="I733" s="1" t="s">
        <v>34</v>
      </c>
      <c r="J733" s="3">
        <v>580000</v>
      </c>
      <c r="K733" s="3">
        <v>0</v>
      </c>
      <c r="L733" s="3">
        <f t="shared" si="45"/>
        <v>580000</v>
      </c>
      <c r="M733" s="1" t="s">
        <v>40</v>
      </c>
      <c r="N733" s="88">
        <v>1143339994</v>
      </c>
      <c r="O733" s="1" t="s">
        <v>114</v>
      </c>
      <c r="P733" s="1" t="s">
        <v>79</v>
      </c>
      <c r="Q733" s="1" t="s">
        <v>80</v>
      </c>
      <c r="R733" s="1" t="s">
        <v>43</v>
      </c>
      <c r="S733" s="1" t="s">
        <v>43</v>
      </c>
      <c r="T733" s="3">
        <v>0</v>
      </c>
      <c r="U733" s="1" t="s">
        <v>44</v>
      </c>
      <c r="V733" s="1" t="s">
        <v>45</v>
      </c>
      <c r="W733" s="1" t="s">
        <v>1018</v>
      </c>
      <c r="X733" s="1" t="s">
        <v>46</v>
      </c>
      <c r="Y733" s="1" t="s">
        <v>81</v>
      </c>
      <c r="Z733" s="1" t="s">
        <v>1435</v>
      </c>
      <c r="AA733" s="1" t="s">
        <v>83</v>
      </c>
      <c r="AB733" s="1" t="s">
        <v>1405</v>
      </c>
      <c r="AC733" s="1" t="s">
        <v>51</v>
      </c>
      <c r="AD733" s="1" t="s">
        <v>1435</v>
      </c>
      <c r="AE733" s="1" t="s">
        <v>37</v>
      </c>
      <c r="AF733">
        <f t="shared" si="46"/>
        <v>2023</v>
      </c>
      <c r="AG733" t="str">
        <f t="shared" si="47"/>
        <v>may</v>
      </c>
      <c r="AH733" t="str">
        <f>+VLOOKUP(N733,'[1]2. Ingreso de incapacidades'!$C$5:$O$6997,13,FALSE)</f>
        <v>SALUD TOTAL E.P.S.</v>
      </c>
      <c r="AI733" t="s">
        <v>2192</v>
      </c>
    </row>
    <row r="734" spans="1:35" hidden="1" x14ac:dyDescent="0.25">
      <c r="A734" s="1" t="s">
        <v>33</v>
      </c>
      <c r="B734" s="1" t="s">
        <v>34</v>
      </c>
      <c r="C734" s="2">
        <v>45077</v>
      </c>
      <c r="D734" s="42" t="str">
        <f t="shared" si="44"/>
        <v>2023</v>
      </c>
      <c r="E734" s="1" t="s">
        <v>73</v>
      </c>
      <c r="F734" s="1" t="s">
        <v>74</v>
      </c>
      <c r="G734" s="1" t="s">
        <v>37</v>
      </c>
      <c r="H734" s="1" t="s">
        <v>1018</v>
      </c>
      <c r="I734" s="1" t="s">
        <v>34</v>
      </c>
      <c r="J734" s="3">
        <v>43802</v>
      </c>
      <c r="K734" s="3">
        <v>0</v>
      </c>
      <c r="L734" s="3">
        <f t="shared" si="45"/>
        <v>43802</v>
      </c>
      <c r="M734" s="1" t="s">
        <v>40</v>
      </c>
      <c r="N734" s="88">
        <v>1143377774</v>
      </c>
      <c r="O734" s="1" t="s">
        <v>483</v>
      </c>
      <c r="P734" s="1" t="s">
        <v>79</v>
      </c>
      <c r="Q734" s="1" t="s">
        <v>80</v>
      </c>
      <c r="R734" s="1" t="s">
        <v>43</v>
      </c>
      <c r="S734" s="1" t="s">
        <v>43</v>
      </c>
      <c r="T734" s="3">
        <v>0</v>
      </c>
      <c r="U734" s="1" t="s">
        <v>44</v>
      </c>
      <c r="V734" s="1" t="s">
        <v>45</v>
      </c>
      <c r="W734" s="1" t="s">
        <v>1018</v>
      </c>
      <c r="X734" s="1" t="s">
        <v>46</v>
      </c>
      <c r="Y734" s="1" t="s">
        <v>81</v>
      </c>
      <c r="Z734" s="1" t="s">
        <v>1435</v>
      </c>
      <c r="AA734" s="1" t="s">
        <v>83</v>
      </c>
      <c r="AB734" s="1" t="s">
        <v>1405</v>
      </c>
      <c r="AC734" s="1" t="s">
        <v>51</v>
      </c>
      <c r="AD734" s="1" t="s">
        <v>1435</v>
      </c>
      <c r="AE734" s="1" t="s">
        <v>37</v>
      </c>
      <c r="AF734">
        <f t="shared" si="46"/>
        <v>2023</v>
      </c>
      <c r="AG734" t="str">
        <f t="shared" si="47"/>
        <v>may</v>
      </c>
      <c r="AH734" t="str">
        <f>+VLOOKUP(N734,'[1]2. Ingreso de incapacidades'!$C$5:$O$6997,13,FALSE)</f>
        <v>COOSALUD ESS EPS -S</v>
      </c>
      <c r="AI734" t="s">
        <v>2198</v>
      </c>
    </row>
    <row r="735" spans="1:35" hidden="1" x14ac:dyDescent="0.25">
      <c r="A735" s="1" t="s">
        <v>33</v>
      </c>
      <c r="B735" s="1" t="s">
        <v>34</v>
      </c>
      <c r="C735" s="2">
        <v>45077</v>
      </c>
      <c r="D735" s="42" t="str">
        <f t="shared" si="44"/>
        <v>2023</v>
      </c>
      <c r="E735" s="1" t="s">
        <v>73</v>
      </c>
      <c r="F735" s="1" t="s">
        <v>74</v>
      </c>
      <c r="G735" s="1" t="s">
        <v>37</v>
      </c>
      <c r="H735" s="1" t="s">
        <v>1018</v>
      </c>
      <c r="I735" s="1" t="s">
        <v>34</v>
      </c>
      <c r="J735" s="3">
        <v>502667</v>
      </c>
      <c r="K735" s="3">
        <v>0</v>
      </c>
      <c r="L735" s="3">
        <f t="shared" si="45"/>
        <v>502667</v>
      </c>
      <c r="M735" s="1" t="s">
        <v>40</v>
      </c>
      <c r="N735" s="88">
        <v>73131436</v>
      </c>
      <c r="O735" s="1" t="s">
        <v>153</v>
      </c>
      <c r="P735" s="1" t="s">
        <v>79</v>
      </c>
      <c r="Q735" s="1" t="s">
        <v>80</v>
      </c>
      <c r="R735" s="1" t="s">
        <v>43</v>
      </c>
      <c r="S735" s="1" t="s">
        <v>43</v>
      </c>
      <c r="T735" s="3">
        <v>0</v>
      </c>
      <c r="U735" s="1" t="s">
        <v>44</v>
      </c>
      <c r="V735" s="1" t="s">
        <v>45</v>
      </c>
      <c r="W735" s="1" t="s">
        <v>1018</v>
      </c>
      <c r="X735" s="1" t="s">
        <v>46</v>
      </c>
      <c r="Y735" s="1" t="s">
        <v>81</v>
      </c>
      <c r="Z735" s="1" t="s">
        <v>1435</v>
      </c>
      <c r="AA735" s="1" t="s">
        <v>83</v>
      </c>
      <c r="AB735" s="1" t="s">
        <v>1405</v>
      </c>
      <c r="AC735" s="1" t="s">
        <v>51</v>
      </c>
      <c r="AD735" s="1" t="s">
        <v>1435</v>
      </c>
      <c r="AE735" s="1" t="s">
        <v>37</v>
      </c>
      <c r="AF735">
        <f t="shared" si="46"/>
        <v>2023</v>
      </c>
      <c r="AG735" t="str">
        <f t="shared" si="47"/>
        <v>may</v>
      </c>
      <c r="AH735" t="str">
        <f>+VLOOKUP(N735,'[1]2. Ingreso de incapacidades'!$C$5:$O$6997,13,FALSE)</f>
        <v>SALUD TOTAL E.P.S.</v>
      </c>
      <c r="AI735" t="s">
        <v>2192</v>
      </c>
    </row>
    <row r="736" spans="1:35" hidden="1" x14ac:dyDescent="0.25">
      <c r="A736" s="1" t="s">
        <v>33</v>
      </c>
      <c r="B736" s="1" t="s">
        <v>34</v>
      </c>
      <c r="C736" s="2">
        <v>45077</v>
      </c>
      <c r="D736" s="42" t="str">
        <f t="shared" si="44"/>
        <v>2023</v>
      </c>
      <c r="E736" s="1" t="s">
        <v>73</v>
      </c>
      <c r="F736" s="1" t="s">
        <v>74</v>
      </c>
      <c r="G736" s="1" t="s">
        <v>37</v>
      </c>
      <c r="H736" s="1" t="s">
        <v>1018</v>
      </c>
      <c r="I736" s="1" t="s">
        <v>34</v>
      </c>
      <c r="J736" s="3">
        <v>580000</v>
      </c>
      <c r="K736" s="3">
        <v>0</v>
      </c>
      <c r="L736" s="3">
        <f t="shared" si="45"/>
        <v>580000</v>
      </c>
      <c r="M736" s="1" t="s">
        <v>40</v>
      </c>
      <c r="N736" s="88">
        <v>73109356</v>
      </c>
      <c r="O736" s="1" t="s">
        <v>118</v>
      </c>
      <c r="P736" s="1" t="s">
        <v>79</v>
      </c>
      <c r="Q736" s="1" t="s">
        <v>80</v>
      </c>
      <c r="R736" s="1" t="s">
        <v>43</v>
      </c>
      <c r="S736" s="1" t="s">
        <v>43</v>
      </c>
      <c r="T736" s="3">
        <v>0</v>
      </c>
      <c r="U736" s="1" t="s">
        <v>44</v>
      </c>
      <c r="V736" s="1" t="s">
        <v>45</v>
      </c>
      <c r="W736" s="1" t="s">
        <v>1018</v>
      </c>
      <c r="X736" s="1" t="s">
        <v>46</v>
      </c>
      <c r="Y736" s="1" t="s">
        <v>81</v>
      </c>
      <c r="Z736" s="1" t="s">
        <v>1435</v>
      </c>
      <c r="AA736" s="1" t="s">
        <v>83</v>
      </c>
      <c r="AB736" s="1" t="s">
        <v>1405</v>
      </c>
      <c r="AC736" s="1" t="s">
        <v>51</v>
      </c>
      <c r="AD736" s="1" t="s">
        <v>1435</v>
      </c>
      <c r="AE736" s="1" t="s">
        <v>37</v>
      </c>
      <c r="AF736">
        <f t="shared" si="46"/>
        <v>2023</v>
      </c>
      <c r="AG736" t="str">
        <f t="shared" si="47"/>
        <v>may</v>
      </c>
      <c r="AH736" t="str">
        <f>+VLOOKUP(N736,'[1]2. Ingreso de incapacidades'!$C$5:$O$6997,13,FALSE)</f>
        <v>SANITAS E.P.S</v>
      </c>
      <c r="AI736" t="s">
        <v>2193</v>
      </c>
    </row>
    <row r="737" spans="1:35" hidden="1" x14ac:dyDescent="0.25">
      <c r="A737" s="1" t="s">
        <v>33</v>
      </c>
      <c r="B737" s="1" t="s">
        <v>34</v>
      </c>
      <c r="C737" s="2">
        <v>45077</v>
      </c>
      <c r="D737" s="42" t="str">
        <f t="shared" si="44"/>
        <v>2023</v>
      </c>
      <c r="E737" s="1" t="s">
        <v>73</v>
      </c>
      <c r="F737" s="1" t="s">
        <v>74</v>
      </c>
      <c r="G737" s="1" t="s">
        <v>37</v>
      </c>
      <c r="H737" s="1" t="s">
        <v>1018</v>
      </c>
      <c r="I737" s="1" t="s">
        <v>34</v>
      </c>
      <c r="J737" s="3">
        <v>502667</v>
      </c>
      <c r="K737" s="3">
        <v>0</v>
      </c>
      <c r="L737" s="3">
        <f t="shared" si="45"/>
        <v>502667</v>
      </c>
      <c r="M737" s="1" t="s">
        <v>40</v>
      </c>
      <c r="N737" s="88">
        <v>1047476501</v>
      </c>
      <c r="O737" s="1" t="s">
        <v>670</v>
      </c>
      <c r="P737" s="1" t="s">
        <v>79</v>
      </c>
      <c r="Q737" s="1" t="s">
        <v>80</v>
      </c>
      <c r="R737" s="1" t="s">
        <v>43</v>
      </c>
      <c r="S737" s="1" t="s">
        <v>43</v>
      </c>
      <c r="T737" s="3">
        <v>0</v>
      </c>
      <c r="U737" s="1" t="s">
        <v>44</v>
      </c>
      <c r="V737" s="1" t="s">
        <v>45</v>
      </c>
      <c r="W737" s="1" t="s">
        <v>1018</v>
      </c>
      <c r="X737" s="1" t="s">
        <v>46</v>
      </c>
      <c r="Y737" s="1" t="s">
        <v>81</v>
      </c>
      <c r="Z737" s="1" t="s">
        <v>1435</v>
      </c>
      <c r="AA737" s="1" t="s">
        <v>83</v>
      </c>
      <c r="AB737" s="1" t="s">
        <v>1405</v>
      </c>
      <c r="AC737" s="1" t="s">
        <v>51</v>
      </c>
      <c r="AD737" s="1" t="s">
        <v>1435</v>
      </c>
      <c r="AE737" s="1" t="s">
        <v>37</v>
      </c>
      <c r="AF737">
        <f t="shared" si="46"/>
        <v>2023</v>
      </c>
      <c r="AG737" t="str">
        <f t="shared" si="47"/>
        <v>may</v>
      </c>
      <c r="AH737" t="str">
        <f>+VLOOKUP(N737,'[1]2. Ingreso de incapacidades'!$C$5:$O$6997,13,FALSE)</f>
        <v>EPS MUTUAL SER</v>
      </c>
      <c r="AI737" t="s">
        <v>2195</v>
      </c>
    </row>
    <row r="738" spans="1:35" hidden="1" x14ac:dyDescent="0.25">
      <c r="A738" s="1" t="s">
        <v>33</v>
      </c>
      <c r="B738" s="1" t="s">
        <v>34</v>
      </c>
      <c r="C738" s="2">
        <v>45077</v>
      </c>
      <c r="D738" s="42" t="str">
        <f t="shared" si="44"/>
        <v>2023</v>
      </c>
      <c r="E738" s="1" t="s">
        <v>73</v>
      </c>
      <c r="F738" s="1" t="s">
        <v>74</v>
      </c>
      <c r="G738" s="1" t="s">
        <v>37</v>
      </c>
      <c r="H738" s="1" t="s">
        <v>1018</v>
      </c>
      <c r="I738" s="1" t="s">
        <v>34</v>
      </c>
      <c r="J738" s="3">
        <v>232115</v>
      </c>
      <c r="K738" s="3">
        <v>0</v>
      </c>
      <c r="L738" s="3">
        <f t="shared" si="45"/>
        <v>232115</v>
      </c>
      <c r="M738" s="1" t="s">
        <v>40</v>
      </c>
      <c r="N738" s="88">
        <v>30873721</v>
      </c>
      <c r="O738" s="1" t="s">
        <v>126</v>
      </c>
      <c r="P738" s="1" t="s">
        <v>79</v>
      </c>
      <c r="Q738" s="1" t="s">
        <v>80</v>
      </c>
      <c r="R738" s="1" t="s">
        <v>43</v>
      </c>
      <c r="S738" s="1" t="s">
        <v>43</v>
      </c>
      <c r="T738" s="3">
        <v>0</v>
      </c>
      <c r="U738" s="1" t="s">
        <v>44</v>
      </c>
      <c r="V738" s="1" t="s">
        <v>45</v>
      </c>
      <c r="W738" s="1" t="s">
        <v>1018</v>
      </c>
      <c r="X738" s="1" t="s">
        <v>46</v>
      </c>
      <c r="Y738" s="1" t="s">
        <v>81</v>
      </c>
      <c r="Z738" s="1" t="s">
        <v>1435</v>
      </c>
      <c r="AA738" s="1" t="s">
        <v>83</v>
      </c>
      <c r="AB738" s="1" t="s">
        <v>1405</v>
      </c>
      <c r="AC738" s="1" t="s">
        <v>51</v>
      </c>
      <c r="AD738" s="1" t="s">
        <v>1435</v>
      </c>
      <c r="AE738" s="1" t="s">
        <v>37</v>
      </c>
      <c r="AF738">
        <f t="shared" si="46"/>
        <v>2023</v>
      </c>
      <c r="AG738" t="str">
        <f t="shared" si="47"/>
        <v>may</v>
      </c>
      <c r="AH738" t="str">
        <f>+VLOOKUP(N738,'[1]2. Ingreso de incapacidades'!$C$5:$O$6997,13,FALSE)</f>
        <v>FAMISANAR E.P.S</v>
      </c>
      <c r="AI738" t="s">
        <v>2196</v>
      </c>
    </row>
    <row r="739" spans="1:35" hidden="1" x14ac:dyDescent="0.25">
      <c r="A739" s="1" t="s">
        <v>33</v>
      </c>
      <c r="B739" s="1" t="s">
        <v>34</v>
      </c>
      <c r="C739" s="2">
        <v>45077</v>
      </c>
      <c r="D739" s="42" t="str">
        <f t="shared" si="44"/>
        <v>2023</v>
      </c>
      <c r="E739" s="1" t="s">
        <v>73</v>
      </c>
      <c r="F739" s="1" t="s">
        <v>74</v>
      </c>
      <c r="G739" s="1" t="s">
        <v>37</v>
      </c>
      <c r="H739" s="1" t="s">
        <v>1018</v>
      </c>
      <c r="I739" s="1" t="s">
        <v>34</v>
      </c>
      <c r="J739" s="3">
        <v>41135</v>
      </c>
      <c r="K739" s="3">
        <v>0</v>
      </c>
      <c r="L739" s="3">
        <f t="shared" si="45"/>
        <v>41135</v>
      </c>
      <c r="M739" s="1" t="s">
        <v>40</v>
      </c>
      <c r="N739" s="88">
        <v>12595533</v>
      </c>
      <c r="O739" s="1" t="s">
        <v>116</v>
      </c>
      <c r="P739" s="1" t="s">
        <v>79</v>
      </c>
      <c r="Q739" s="1" t="s">
        <v>80</v>
      </c>
      <c r="R739" s="1" t="s">
        <v>43</v>
      </c>
      <c r="S739" s="1" t="s">
        <v>43</v>
      </c>
      <c r="T739" s="3">
        <v>0</v>
      </c>
      <c r="U739" s="1" t="s">
        <v>44</v>
      </c>
      <c r="V739" s="1" t="s">
        <v>45</v>
      </c>
      <c r="W739" s="1" t="s">
        <v>1018</v>
      </c>
      <c r="X739" s="1" t="s">
        <v>46</v>
      </c>
      <c r="Y739" s="1" t="s">
        <v>81</v>
      </c>
      <c r="Z739" s="1" t="s">
        <v>1435</v>
      </c>
      <c r="AA739" s="1" t="s">
        <v>83</v>
      </c>
      <c r="AB739" s="1" t="s">
        <v>1405</v>
      </c>
      <c r="AC739" s="1" t="s">
        <v>51</v>
      </c>
      <c r="AD739" s="1" t="s">
        <v>1435</v>
      </c>
      <c r="AE739" s="1" t="s">
        <v>37</v>
      </c>
      <c r="AF739">
        <f t="shared" si="46"/>
        <v>2023</v>
      </c>
      <c r="AG739" t="str">
        <f t="shared" si="47"/>
        <v>may</v>
      </c>
      <c r="AH739" t="str">
        <f>+VLOOKUP(N739,'[1]2. Ingreso de incapacidades'!$C$5:$O$6997,13,FALSE)</f>
        <v>NUEVA E.P.S</v>
      </c>
      <c r="AI739" t="s">
        <v>2199</v>
      </c>
    </row>
    <row r="740" spans="1:35" hidden="1" x14ac:dyDescent="0.25">
      <c r="A740" s="1" t="s">
        <v>33</v>
      </c>
      <c r="B740" s="1" t="s">
        <v>34</v>
      </c>
      <c r="C740" s="2">
        <v>45077</v>
      </c>
      <c r="D740" s="42" t="str">
        <f t="shared" si="44"/>
        <v>2023</v>
      </c>
      <c r="E740" s="1" t="s">
        <v>73</v>
      </c>
      <c r="F740" s="1" t="s">
        <v>74</v>
      </c>
      <c r="G740" s="1" t="s">
        <v>37</v>
      </c>
      <c r="H740" s="1" t="s">
        <v>1018</v>
      </c>
      <c r="I740" s="1" t="s">
        <v>34</v>
      </c>
      <c r="J740" s="3">
        <v>38667</v>
      </c>
      <c r="K740" s="3">
        <v>0</v>
      </c>
      <c r="L740" s="3">
        <f t="shared" si="45"/>
        <v>38667</v>
      </c>
      <c r="M740" s="1" t="s">
        <v>40</v>
      </c>
      <c r="N740" s="88">
        <v>73111559</v>
      </c>
      <c r="O740" s="1" t="s">
        <v>778</v>
      </c>
      <c r="P740" s="1" t="s">
        <v>79</v>
      </c>
      <c r="Q740" s="1" t="s">
        <v>80</v>
      </c>
      <c r="R740" s="1" t="s">
        <v>43</v>
      </c>
      <c r="S740" s="1" t="s">
        <v>43</v>
      </c>
      <c r="T740" s="3">
        <v>0</v>
      </c>
      <c r="U740" s="1" t="s">
        <v>44</v>
      </c>
      <c r="V740" s="1" t="s">
        <v>45</v>
      </c>
      <c r="W740" s="1" t="s">
        <v>1018</v>
      </c>
      <c r="X740" s="1" t="s">
        <v>46</v>
      </c>
      <c r="Y740" s="1" t="s">
        <v>81</v>
      </c>
      <c r="Z740" s="1" t="s">
        <v>1435</v>
      </c>
      <c r="AA740" s="1" t="s">
        <v>83</v>
      </c>
      <c r="AB740" s="1" t="s">
        <v>1405</v>
      </c>
      <c r="AC740" s="1" t="s">
        <v>51</v>
      </c>
      <c r="AD740" s="1" t="s">
        <v>1435</v>
      </c>
      <c r="AE740" s="1" t="s">
        <v>37</v>
      </c>
      <c r="AF740">
        <f t="shared" si="46"/>
        <v>2023</v>
      </c>
      <c r="AG740" t="str">
        <f t="shared" si="47"/>
        <v>may</v>
      </c>
      <c r="AH740" t="str">
        <f>+VLOOKUP(N740,'[1]2. Ingreso de incapacidades'!$C$5:$O$6997,13,FALSE)</f>
        <v>NUEVA E.P.S</v>
      </c>
      <c r="AI740" t="s">
        <v>2199</v>
      </c>
    </row>
    <row r="741" spans="1:35" hidden="1" x14ac:dyDescent="0.25">
      <c r="A741" s="1" t="s">
        <v>33</v>
      </c>
      <c r="B741" s="1" t="s">
        <v>34</v>
      </c>
      <c r="C741" s="2">
        <v>45077</v>
      </c>
      <c r="D741" s="42" t="str">
        <f t="shared" si="44"/>
        <v>2023</v>
      </c>
      <c r="E741" s="1" t="s">
        <v>73</v>
      </c>
      <c r="F741" s="1" t="s">
        <v>74</v>
      </c>
      <c r="G741" s="1" t="s">
        <v>37</v>
      </c>
      <c r="H741" s="1" t="s">
        <v>1018</v>
      </c>
      <c r="I741" s="1" t="s">
        <v>34</v>
      </c>
      <c r="J741" s="3">
        <v>154667</v>
      </c>
      <c r="K741" s="3">
        <v>0</v>
      </c>
      <c r="L741" s="3">
        <f t="shared" si="45"/>
        <v>154667</v>
      </c>
      <c r="M741" s="1" t="s">
        <v>40</v>
      </c>
      <c r="N741" s="88">
        <v>9099334</v>
      </c>
      <c r="O741" s="1" t="s">
        <v>602</v>
      </c>
      <c r="P741" s="1" t="s">
        <v>79</v>
      </c>
      <c r="Q741" s="1" t="s">
        <v>80</v>
      </c>
      <c r="R741" s="1" t="s">
        <v>43</v>
      </c>
      <c r="S741" s="1" t="s">
        <v>43</v>
      </c>
      <c r="T741" s="3">
        <v>0</v>
      </c>
      <c r="U741" s="1" t="s">
        <v>44</v>
      </c>
      <c r="V741" s="1" t="s">
        <v>45</v>
      </c>
      <c r="W741" s="1" t="s">
        <v>1018</v>
      </c>
      <c r="X741" s="1" t="s">
        <v>46</v>
      </c>
      <c r="Y741" s="1" t="s">
        <v>81</v>
      </c>
      <c r="Z741" s="1" t="s">
        <v>1435</v>
      </c>
      <c r="AA741" s="1" t="s">
        <v>83</v>
      </c>
      <c r="AB741" s="1" t="s">
        <v>1405</v>
      </c>
      <c r="AC741" s="1" t="s">
        <v>51</v>
      </c>
      <c r="AD741" s="1" t="s">
        <v>1435</v>
      </c>
      <c r="AE741" s="1" t="s">
        <v>37</v>
      </c>
      <c r="AF741">
        <f t="shared" si="46"/>
        <v>2023</v>
      </c>
      <c r="AG741" t="str">
        <f t="shared" si="47"/>
        <v>may</v>
      </c>
      <c r="AH741" t="str">
        <f>+VLOOKUP(N741,'[1]2. Ingreso de incapacidades'!$C$5:$O$6997,13,FALSE)</f>
        <v>NUEVA E.P.S</v>
      </c>
      <c r="AI741" t="s">
        <v>2199</v>
      </c>
    </row>
    <row r="742" spans="1:35" hidden="1" x14ac:dyDescent="0.25">
      <c r="A742" s="1" t="s">
        <v>33</v>
      </c>
      <c r="B742" s="1" t="s">
        <v>34</v>
      </c>
      <c r="C742" s="2">
        <v>45077</v>
      </c>
      <c r="D742" s="42" t="str">
        <f t="shared" si="44"/>
        <v>2023</v>
      </c>
      <c r="E742" s="1" t="s">
        <v>73</v>
      </c>
      <c r="F742" s="1" t="s">
        <v>74</v>
      </c>
      <c r="G742" s="1" t="s">
        <v>37</v>
      </c>
      <c r="H742" s="1" t="s">
        <v>1018</v>
      </c>
      <c r="I742" s="1" t="s">
        <v>34</v>
      </c>
      <c r="J742" s="3">
        <v>502667</v>
      </c>
      <c r="K742" s="3">
        <v>0</v>
      </c>
      <c r="L742" s="3">
        <f t="shared" si="45"/>
        <v>502667</v>
      </c>
      <c r="M742" s="1" t="s">
        <v>40</v>
      </c>
      <c r="N742" s="88">
        <v>1047416099</v>
      </c>
      <c r="O742" s="1" t="s">
        <v>650</v>
      </c>
      <c r="P742" s="1" t="s">
        <v>79</v>
      </c>
      <c r="Q742" s="1" t="s">
        <v>80</v>
      </c>
      <c r="R742" s="1" t="s">
        <v>43</v>
      </c>
      <c r="S742" s="1" t="s">
        <v>43</v>
      </c>
      <c r="T742" s="3">
        <v>0</v>
      </c>
      <c r="U742" s="1" t="s">
        <v>44</v>
      </c>
      <c r="V742" s="1" t="s">
        <v>45</v>
      </c>
      <c r="W742" s="1" t="s">
        <v>1018</v>
      </c>
      <c r="X742" s="1" t="s">
        <v>46</v>
      </c>
      <c r="Y742" s="1" t="s">
        <v>81</v>
      </c>
      <c r="Z742" s="1" t="s">
        <v>1435</v>
      </c>
      <c r="AA742" s="1" t="s">
        <v>83</v>
      </c>
      <c r="AB742" s="1" t="s">
        <v>1405</v>
      </c>
      <c r="AC742" s="1" t="s">
        <v>51</v>
      </c>
      <c r="AD742" s="1" t="s">
        <v>1435</v>
      </c>
      <c r="AE742" s="1" t="s">
        <v>37</v>
      </c>
      <c r="AF742">
        <f t="shared" si="46"/>
        <v>2023</v>
      </c>
      <c r="AG742" t="str">
        <f t="shared" si="47"/>
        <v>may</v>
      </c>
      <c r="AH742" t="str">
        <f>+VLOOKUP(N742,'[1]2. Ingreso de incapacidades'!$C$5:$O$6997,13,FALSE)</f>
        <v>COOSALUD ESS EPS -S</v>
      </c>
      <c r="AI742" t="s">
        <v>2198</v>
      </c>
    </row>
    <row r="743" spans="1:35" hidden="1" x14ac:dyDescent="0.25">
      <c r="A743" s="1" t="s">
        <v>33</v>
      </c>
      <c r="B743" s="1" t="s">
        <v>34</v>
      </c>
      <c r="C743" s="2">
        <v>45077</v>
      </c>
      <c r="D743" s="42" t="str">
        <f t="shared" si="44"/>
        <v>2023</v>
      </c>
      <c r="E743" s="1" t="s">
        <v>73</v>
      </c>
      <c r="F743" s="1" t="s">
        <v>74</v>
      </c>
      <c r="G743" s="1" t="s">
        <v>37</v>
      </c>
      <c r="H743" s="1" t="s">
        <v>1018</v>
      </c>
      <c r="I743" s="1" t="s">
        <v>34</v>
      </c>
      <c r="J743" s="3">
        <v>41316</v>
      </c>
      <c r="K743" s="3">
        <v>0</v>
      </c>
      <c r="L743" s="3">
        <f t="shared" si="45"/>
        <v>41316</v>
      </c>
      <c r="M743" s="1" t="s">
        <v>40</v>
      </c>
      <c r="N743" s="88">
        <v>1047422987</v>
      </c>
      <c r="O743" s="1" t="s">
        <v>439</v>
      </c>
      <c r="P743" s="1" t="s">
        <v>79</v>
      </c>
      <c r="Q743" s="1" t="s">
        <v>80</v>
      </c>
      <c r="R743" s="1" t="s">
        <v>43</v>
      </c>
      <c r="S743" s="1" t="s">
        <v>43</v>
      </c>
      <c r="T743" s="3">
        <v>0</v>
      </c>
      <c r="U743" s="1" t="s">
        <v>44</v>
      </c>
      <c r="V743" s="1" t="s">
        <v>45</v>
      </c>
      <c r="W743" s="1" t="s">
        <v>1018</v>
      </c>
      <c r="X743" s="1" t="s">
        <v>46</v>
      </c>
      <c r="Y743" s="1" t="s">
        <v>81</v>
      </c>
      <c r="Z743" s="1" t="s">
        <v>1435</v>
      </c>
      <c r="AA743" s="1" t="s">
        <v>83</v>
      </c>
      <c r="AB743" s="1" t="s">
        <v>1405</v>
      </c>
      <c r="AC743" s="1" t="s">
        <v>51</v>
      </c>
      <c r="AD743" s="1" t="s">
        <v>1435</v>
      </c>
      <c r="AE743" s="1" t="s">
        <v>37</v>
      </c>
      <c r="AF743">
        <f t="shared" si="46"/>
        <v>2023</v>
      </c>
      <c r="AG743" t="str">
        <f t="shared" si="47"/>
        <v>may</v>
      </c>
      <c r="AH743" t="str">
        <f>+VLOOKUP(N743,'[1]2. Ingreso de incapacidades'!$C$5:$O$6997,13,FALSE)</f>
        <v>COOSALUD ESS EPS -S</v>
      </c>
      <c r="AI743" t="s">
        <v>2198</v>
      </c>
    </row>
    <row r="744" spans="1:35" hidden="1" x14ac:dyDescent="0.25">
      <c r="A744" s="1" t="s">
        <v>33</v>
      </c>
      <c r="B744" s="1" t="s">
        <v>34</v>
      </c>
      <c r="C744" s="2">
        <v>45077</v>
      </c>
      <c r="D744" s="42" t="str">
        <f t="shared" si="44"/>
        <v>2023</v>
      </c>
      <c r="E744" s="1" t="s">
        <v>73</v>
      </c>
      <c r="F744" s="1" t="s">
        <v>74</v>
      </c>
      <c r="G744" s="1" t="s">
        <v>37</v>
      </c>
      <c r="H744" s="1" t="s">
        <v>1018</v>
      </c>
      <c r="I744" s="1" t="s">
        <v>34</v>
      </c>
      <c r="J744" s="3">
        <v>579340</v>
      </c>
      <c r="K744" s="3">
        <v>0</v>
      </c>
      <c r="L744" s="3">
        <f t="shared" si="45"/>
        <v>579340</v>
      </c>
      <c r="M744" s="1" t="s">
        <v>40</v>
      </c>
      <c r="N744" s="88">
        <v>1047438877</v>
      </c>
      <c r="O744" s="1" t="s">
        <v>660</v>
      </c>
      <c r="P744" s="1" t="s">
        <v>79</v>
      </c>
      <c r="Q744" s="1" t="s">
        <v>80</v>
      </c>
      <c r="R744" s="1" t="s">
        <v>43</v>
      </c>
      <c r="S744" s="1" t="s">
        <v>43</v>
      </c>
      <c r="T744" s="3">
        <v>0</v>
      </c>
      <c r="U744" s="1" t="s">
        <v>44</v>
      </c>
      <c r="V744" s="1" t="s">
        <v>45</v>
      </c>
      <c r="W744" s="1" t="s">
        <v>1018</v>
      </c>
      <c r="X744" s="1" t="s">
        <v>46</v>
      </c>
      <c r="Y744" s="1" t="s">
        <v>81</v>
      </c>
      <c r="Z744" s="1" t="s">
        <v>1435</v>
      </c>
      <c r="AA744" s="1" t="s">
        <v>83</v>
      </c>
      <c r="AB744" s="1" t="s">
        <v>1405</v>
      </c>
      <c r="AC744" s="1" t="s">
        <v>51</v>
      </c>
      <c r="AD744" s="1" t="s">
        <v>1435</v>
      </c>
      <c r="AE744" s="1" t="s">
        <v>37</v>
      </c>
      <c r="AF744">
        <f t="shared" si="46"/>
        <v>2023</v>
      </c>
      <c r="AG744" t="str">
        <f t="shared" si="47"/>
        <v>may</v>
      </c>
      <c r="AH744" t="str">
        <f>+VLOOKUP(N744,'[1]2. Ingreso de incapacidades'!$C$5:$O$6997,13,FALSE)</f>
        <v>SALUD TOTAL E.P.S.</v>
      </c>
      <c r="AI744" t="s">
        <v>2192</v>
      </c>
    </row>
    <row r="745" spans="1:35" hidden="1" x14ac:dyDescent="0.25">
      <c r="A745" s="1" t="s">
        <v>33</v>
      </c>
      <c r="B745" s="1" t="s">
        <v>34</v>
      </c>
      <c r="C745" s="2">
        <v>45077</v>
      </c>
      <c r="D745" s="42" t="str">
        <f t="shared" si="44"/>
        <v>2023</v>
      </c>
      <c r="E745" s="1" t="s">
        <v>73</v>
      </c>
      <c r="F745" s="1" t="s">
        <v>74</v>
      </c>
      <c r="G745" s="1" t="s">
        <v>37</v>
      </c>
      <c r="H745" s="1" t="s">
        <v>1018</v>
      </c>
      <c r="I745" s="1" t="s">
        <v>34</v>
      </c>
      <c r="J745" s="3">
        <v>150294</v>
      </c>
      <c r="K745" s="3">
        <v>0</v>
      </c>
      <c r="L745" s="3">
        <f t="shared" si="45"/>
        <v>150294</v>
      </c>
      <c r="M745" s="1" t="s">
        <v>40</v>
      </c>
      <c r="N745" s="88">
        <v>88222328</v>
      </c>
      <c r="O745" s="1" t="s">
        <v>855</v>
      </c>
      <c r="P745" s="1" t="s">
        <v>89</v>
      </c>
      <c r="Q745" s="1" t="s">
        <v>90</v>
      </c>
      <c r="R745" s="1" t="s">
        <v>43</v>
      </c>
      <c r="S745" s="1" t="s">
        <v>43</v>
      </c>
      <c r="T745" s="3">
        <v>0</v>
      </c>
      <c r="U745" s="1" t="s">
        <v>44</v>
      </c>
      <c r="V745" s="1" t="s">
        <v>45</v>
      </c>
      <c r="W745" s="1" t="s">
        <v>1018</v>
      </c>
      <c r="X745" s="1" t="s">
        <v>46</v>
      </c>
      <c r="Y745" s="1" t="s">
        <v>81</v>
      </c>
      <c r="Z745" s="1" t="s">
        <v>1435</v>
      </c>
      <c r="AA745" s="1" t="s">
        <v>83</v>
      </c>
      <c r="AB745" s="1" t="s">
        <v>1405</v>
      </c>
      <c r="AC745" s="1" t="s">
        <v>51</v>
      </c>
      <c r="AD745" s="1" t="s">
        <v>1435</v>
      </c>
      <c r="AE745" s="1" t="s">
        <v>37</v>
      </c>
      <c r="AF745">
        <f t="shared" si="46"/>
        <v>2023</v>
      </c>
      <c r="AG745" t="str">
        <f t="shared" si="47"/>
        <v>may</v>
      </c>
      <c r="AH745" t="str">
        <f>+VLOOKUP(N745,'[1]2. Ingreso de incapacidades'!$C$5:$O$6997,13,FALSE)</f>
        <v>COOSALUD ESS EPS -S</v>
      </c>
      <c r="AI745" t="s">
        <v>2198</v>
      </c>
    </row>
    <row r="746" spans="1:35" hidden="1" x14ac:dyDescent="0.25">
      <c r="A746" s="1" t="s">
        <v>33</v>
      </c>
      <c r="B746" s="1" t="s">
        <v>34</v>
      </c>
      <c r="C746" s="2">
        <v>45077</v>
      </c>
      <c r="D746" s="42" t="str">
        <f t="shared" si="44"/>
        <v>2023</v>
      </c>
      <c r="E746" s="1" t="s">
        <v>73</v>
      </c>
      <c r="F746" s="1" t="s">
        <v>74</v>
      </c>
      <c r="G746" s="1" t="s">
        <v>37</v>
      </c>
      <c r="H746" s="1" t="s">
        <v>1018</v>
      </c>
      <c r="I746" s="1" t="s">
        <v>34</v>
      </c>
      <c r="J746" s="3">
        <v>38667</v>
      </c>
      <c r="K746" s="3">
        <v>0</v>
      </c>
      <c r="L746" s="3">
        <f t="shared" si="45"/>
        <v>38667</v>
      </c>
      <c r="M746" s="1" t="s">
        <v>40</v>
      </c>
      <c r="N746" s="88">
        <v>1143358148</v>
      </c>
      <c r="O746" s="1" t="s">
        <v>739</v>
      </c>
      <c r="P746" s="1" t="s">
        <v>295</v>
      </c>
      <c r="Q746" s="1" t="s">
        <v>296</v>
      </c>
      <c r="R746" s="1" t="s">
        <v>43</v>
      </c>
      <c r="S746" s="1" t="s">
        <v>43</v>
      </c>
      <c r="T746" s="3">
        <v>0</v>
      </c>
      <c r="U746" s="1" t="s">
        <v>44</v>
      </c>
      <c r="V746" s="1" t="s">
        <v>45</v>
      </c>
      <c r="W746" s="1" t="s">
        <v>1018</v>
      </c>
      <c r="X746" s="1" t="s">
        <v>46</v>
      </c>
      <c r="Y746" s="1" t="s">
        <v>81</v>
      </c>
      <c r="Z746" s="1" t="s">
        <v>1435</v>
      </c>
      <c r="AA746" s="1" t="s">
        <v>83</v>
      </c>
      <c r="AB746" s="1" t="s">
        <v>1405</v>
      </c>
      <c r="AC746" s="1" t="s">
        <v>51</v>
      </c>
      <c r="AD746" s="1" t="s">
        <v>1435</v>
      </c>
      <c r="AE746" s="1" t="s">
        <v>37</v>
      </c>
      <c r="AF746">
        <f t="shared" si="46"/>
        <v>2023</v>
      </c>
      <c r="AG746" t="str">
        <f t="shared" si="47"/>
        <v>may</v>
      </c>
      <c r="AH746" t="str">
        <f>+VLOOKUP(N746,'[1]2. Ingreso de incapacidades'!$C$5:$O$6997,13,FALSE)</f>
        <v>NUEVA E.P.S</v>
      </c>
      <c r="AI746" t="s">
        <v>2199</v>
      </c>
    </row>
    <row r="747" spans="1:35" hidden="1" x14ac:dyDescent="0.25">
      <c r="A747" s="1" t="s">
        <v>33</v>
      </c>
      <c r="B747" s="1" t="s">
        <v>34</v>
      </c>
      <c r="C747" s="2">
        <v>45077</v>
      </c>
      <c r="D747" s="42" t="str">
        <f t="shared" si="44"/>
        <v>2023</v>
      </c>
      <c r="E747" s="1" t="s">
        <v>73</v>
      </c>
      <c r="F747" s="1" t="s">
        <v>74</v>
      </c>
      <c r="G747" s="1" t="s">
        <v>37</v>
      </c>
      <c r="H747" s="1" t="s">
        <v>1018</v>
      </c>
      <c r="I747" s="1" t="s">
        <v>34</v>
      </c>
      <c r="J747" s="3">
        <v>157732</v>
      </c>
      <c r="K747" s="3">
        <v>0</v>
      </c>
      <c r="L747" s="3">
        <f t="shared" si="45"/>
        <v>157732</v>
      </c>
      <c r="M747" s="1" t="s">
        <v>40</v>
      </c>
      <c r="N747" s="88">
        <v>1050960338</v>
      </c>
      <c r="O747" s="1" t="s">
        <v>288</v>
      </c>
      <c r="P747" s="1" t="s">
        <v>79</v>
      </c>
      <c r="Q747" s="1" t="s">
        <v>80</v>
      </c>
      <c r="R747" s="1" t="s">
        <v>43</v>
      </c>
      <c r="S747" s="1" t="s">
        <v>43</v>
      </c>
      <c r="T747" s="3">
        <v>0</v>
      </c>
      <c r="U747" s="1" t="s">
        <v>44</v>
      </c>
      <c r="V747" s="1" t="s">
        <v>45</v>
      </c>
      <c r="W747" s="1" t="s">
        <v>1018</v>
      </c>
      <c r="X747" s="1" t="s">
        <v>46</v>
      </c>
      <c r="Y747" s="1" t="s">
        <v>81</v>
      </c>
      <c r="Z747" s="1" t="s">
        <v>1435</v>
      </c>
      <c r="AA747" s="1" t="s">
        <v>83</v>
      </c>
      <c r="AB747" s="1" t="s">
        <v>1405</v>
      </c>
      <c r="AC747" s="1" t="s">
        <v>51</v>
      </c>
      <c r="AD747" s="1" t="s">
        <v>1435</v>
      </c>
      <c r="AE747" s="1" t="s">
        <v>37</v>
      </c>
      <c r="AF747">
        <f t="shared" si="46"/>
        <v>2023</v>
      </c>
      <c r="AG747" t="str">
        <f t="shared" si="47"/>
        <v>may</v>
      </c>
      <c r="AH747" t="str">
        <f>+VLOOKUP(N747,'[1]2. Ingreso de incapacidades'!$C$5:$O$6997,13,FALSE)</f>
        <v>SALUD TOTAL E.P.S.</v>
      </c>
      <c r="AI747" t="s">
        <v>2192</v>
      </c>
    </row>
    <row r="748" spans="1:35" hidden="1" x14ac:dyDescent="0.25">
      <c r="A748" s="1" t="s">
        <v>33</v>
      </c>
      <c r="B748" s="1" t="s">
        <v>34</v>
      </c>
      <c r="C748" s="2">
        <v>45077</v>
      </c>
      <c r="D748" s="42" t="str">
        <f t="shared" si="44"/>
        <v>2023</v>
      </c>
      <c r="E748" s="1" t="s">
        <v>73</v>
      </c>
      <c r="F748" s="1" t="s">
        <v>74</v>
      </c>
      <c r="G748" s="1" t="s">
        <v>37</v>
      </c>
      <c r="H748" s="1" t="s">
        <v>1018</v>
      </c>
      <c r="I748" s="1" t="s">
        <v>34</v>
      </c>
      <c r="J748" s="3">
        <v>541334</v>
      </c>
      <c r="K748" s="3">
        <v>0</v>
      </c>
      <c r="L748" s="3">
        <f t="shared" si="45"/>
        <v>541334</v>
      </c>
      <c r="M748" s="1" t="s">
        <v>40</v>
      </c>
      <c r="N748" s="88">
        <v>1143339994</v>
      </c>
      <c r="O748" s="1" t="s">
        <v>114</v>
      </c>
      <c r="P748" s="1" t="s">
        <v>79</v>
      </c>
      <c r="Q748" s="1" t="s">
        <v>80</v>
      </c>
      <c r="R748" s="1" t="s">
        <v>43</v>
      </c>
      <c r="S748" s="1" t="s">
        <v>43</v>
      </c>
      <c r="T748" s="3">
        <v>0</v>
      </c>
      <c r="U748" s="1" t="s">
        <v>44</v>
      </c>
      <c r="V748" s="1" t="s">
        <v>45</v>
      </c>
      <c r="W748" s="1" t="s">
        <v>1018</v>
      </c>
      <c r="X748" s="1" t="s">
        <v>46</v>
      </c>
      <c r="Y748" s="1" t="s">
        <v>81</v>
      </c>
      <c r="Z748" s="1" t="s">
        <v>1435</v>
      </c>
      <c r="AA748" s="1" t="s">
        <v>83</v>
      </c>
      <c r="AB748" s="1" t="s">
        <v>1405</v>
      </c>
      <c r="AC748" s="1" t="s">
        <v>51</v>
      </c>
      <c r="AD748" s="1" t="s">
        <v>1435</v>
      </c>
      <c r="AE748" s="1" t="s">
        <v>37</v>
      </c>
      <c r="AF748">
        <f t="shared" si="46"/>
        <v>2023</v>
      </c>
      <c r="AG748" t="str">
        <f t="shared" si="47"/>
        <v>may</v>
      </c>
      <c r="AH748" t="str">
        <f>+VLOOKUP(N748,'[1]2. Ingreso de incapacidades'!$C$5:$O$6997,13,FALSE)</f>
        <v>SALUD TOTAL E.P.S.</v>
      </c>
      <c r="AI748" t="s">
        <v>2192</v>
      </c>
    </row>
    <row r="749" spans="1:35" hidden="1" x14ac:dyDescent="0.25">
      <c r="A749" s="1" t="s">
        <v>33</v>
      </c>
      <c r="B749" s="1" t="s">
        <v>34</v>
      </c>
      <c r="C749" s="2">
        <v>45077</v>
      </c>
      <c r="D749" s="42" t="str">
        <f t="shared" si="44"/>
        <v>2023</v>
      </c>
      <c r="E749" s="1" t="s">
        <v>73</v>
      </c>
      <c r="F749" s="1" t="s">
        <v>74</v>
      </c>
      <c r="G749" s="1" t="s">
        <v>37</v>
      </c>
      <c r="H749" s="1" t="s">
        <v>1018</v>
      </c>
      <c r="I749" s="1" t="s">
        <v>34</v>
      </c>
      <c r="J749" s="3">
        <v>232001</v>
      </c>
      <c r="K749" s="3">
        <v>0</v>
      </c>
      <c r="L749" s="3">
        <f t="shared" si="45"/>
        <v>232001</v>
      </c>
      <c r="M749" s="1" t="s">
        <v>40</v>
      </c>
      <c r="N749" s="88">
        <v>73131436</v>
      </c>
      <c r="O749" s="1" t="s">
        <v>153</v>
      </c>
      <c r="P749" s="1" t="s">
        <v>79</v>
      </c>
      <c r="Q749" s="1" t="s">
        <v>80</v>
      </c>
      <c r="R749" s="1" t="s">
        <v>43</v>
      </c>
      <c r="S749" s="1" t="s">
        <v>43</v>
      </c>
      <c r="T749" s="3">
        <v>0</v>
      </c>
      <c r="U749" s="1" t="s">
        <v>44</v>
      </c>
      <c r="V749" s="1" t="s">
        <v>45</v>
      </c>
      <c r="W749" s="1" t="s">
        <v>1018</v>
      </c>
      <c r="X749" s="1" t="s">
        <v>46</v>
      </c>
      <c r="Y749" s="1" t="s">
        <v>81</v>
      </c>
      <c r="Z749" s="1" t="s">
        <v>1435</v>
      </c>
      <c r="AA749" s="1" t="s">
        <v>83</v>
      </c>
      <c r="AB749" s="1" t="s">
        <v>1405</v>
      </c>
      <c r="AC749" s="1" t="s">
        <v>51</v>
      </c>
      <c r="AD749" s="1" t="s">
        <v>1435</v>
      </c>
      <c r="AE749" s="1" t="s">
        <v>37</v>
      </c>
      <c r="AF749">
        <f t="shared" si="46"/>
        <v>2023</v>
      </c>
      <c r="AG749" t="str">
        <f t="shared" si="47"/>
        <v>may</v>
      </c>
      <c r="AH749" t="str">
        <f>+VLOOKUP(N749,'[1]2. Ingreso de incapacidades'!$C$5:$O$6997,13,FALSE)</f>
        <v>SALUD TOTAL E.P.S.</v>
      </c>
      <c r="AI749" t="s">
        <v>2192</v>
      </c>
    </row>
    <row r="750" spans="1:35" hidden="1" x14ac:dyDescent="0.25">
      <c r="A750" s="1" t="s">
        <v>33</v>
      </c>
      <c r="B750" s="1" t="s">
        <v>34</v>
      </c>
      <c r="C750" s="2">
        <v>45077</v>
      </c>
      <c r="D750" s="42" t="str">
        <f t="shared" si="44"/>
        <v>2023</v>
      </c>
      <c r="E750" s="1" t="s">
        <v>73</v>
      </c>
      <c r="F750" s="1" t="s">
        <v>74</v>
      </c>
      <c r="G750" s="1" t="s">
        <v>37</v>
      </c>
      <c r="H750" s="1" t="s">
        <v>1018</v>
      </c>
      <c r="I750" s="1" t="s">
        <v>34</v>
      </c>
      <c r="J750" s="3">
        <v>464001</v>
      </c>
      <c r="K750" s="3">
        <v>0</v>
      </c>
      <c r="L750" s="3">
        <f t="shared" si="45"/>
        <v>464001</v>
      </c>
      <c r="M750" s="1" t="s">
        <v>40</v>
      </c>
      <c r="N750" s="88">
        <v>73109356</v>
      </c>
      <c r="O750" s="1" t="s">
        <v>118</v>
      </c>
      <c r="P750" s="1" t="s">
        <v>79</v>
      </c>
      <c r="Q750" s="1" t="s">
        <v>80</v>
      </c>
      <c r="R750" s="1" t="s">
        <v>43</v>
      </c>
      <c r="S750" s="1" t="s">
        <v>43</v>
      </c>
      <c r="T750" s="3">
        <v>0</v>
      </c>
      <c r="U750" s="1" t="s">
        <v>44</v>
      </c>
      <c r="V750" s="1" t="s">
        <v>45</v>
      </c>
      <c r="W750" s="1" t="s">
        <v>1018</v>
      </c>
      <c r="X750" s="1" t="s">
        <v>46</v>
      </c>
      <c r="Y750" s="1" t="s">
        <v>81</v>
      </c>
      <c r="Z750" s="1" t="s">
        <v>1435</v>
      </c>
      <c r="AA750" s="1" t="s">
        <v>83</v>
      </c>
      <c r="AB750" s="1" t="s">
        <v>1405</v>
      </c>
      <c r="AC750" s="1" t="s">
        <v>51</v>
      </c>
      <c r="AD750" s="1" t="s">
        <v>1435</v>
      </c>
      <c r="AE750" s="1" t="s">
        <v>37</v>
      </c>
      <c r="AF750">
        <f t="shared" si="46"/>
        <v>2023</v>
      </c>
      <c r="AG750" t="str">
        <f t="shared" si="47"/>
        <v>may</v>
      </c>
      <c r="AH750" t="str">
        <f>+VLOOKUP(N750,'[1]2. Ingreso de incapacidades'!$C$5:$O$6997,13,FALSE)</f>
        <v>SANITAS E.P.S</v>
      </c>
      <c r="AI750" t="s">
        <v>2193</v>
      </c>
    </row>
    <row r="751" spans="1:35" hidden="1" x14ac:dyDescent="0.25">
      <c r="A751" s="1" t="s">
        <v>33</v>
      </c>
      <c r="B751" s="1" t="s">
        <v>34</v>
      </c>
      <c r="C751" s="2">
        <v>45077</v>
      </c>
      <c r="D751" s="42" t="str">
        <f t="shared" si="44"/>
        <v>2023</v>
      </c>
      <c r="E751" s="1" t="s">
        <v>73</v>
      </c>
      <c r="F751" s="1" t="s">
        <v>74</v>
      </c>
      <c r="G751" s="1" t="s">
        <v>37</v>
      </c>
      <c r="H751" s="1" t="s">
        <v>1018</v>
      </c>
      <c r="I751" s="1" t="s">
        <v>34</v>
      </c>
      <c r="J751" s="3">
        <v>561636</v>
      </c>
      <c r="K751" s="3">
        <v>0</v>
      </c>
      <c r="L751" s="3">
        <f t="shared" si="45"/>
        <v>561636</v>
      </c>
      <c r="M751" s="1" t="s">
        <v>40</v>
      </c>
      <c r="N751" s="88">
        <v>7917646</v>
      </c>
      <c r="O751" s="1" t="s">
        <v>463</v>
      </c>
      <c r="P751" s="1" t="s">
        <v>79</v>
      </c>
      <c r="Q751" s="1" t="s">
        <v>80</v>
      </c>
      <c r="R751" s="1" t="s">
        <v>43</v>
      </c>
      <c r="S751" s="1" t="s">
        <v>43</v>
      </c>
      <c r="T751" s="3">
        <v>0</v>
      </c>
      <c r="U751" s="1" t="s">
        <v>44</v>
      </c>
      <c r="V751" s="1" t="s">
        <v>45</v>
      </c>
      <c r="W751" s="1" t="s">
        <v>1018</v>
      </c>
      <c r="X751" s="1" t="s">
        <v>46</v>
      </c>
      <c r="Y751" s="1" t="s">
        <v>81</v>
      </c>
      <c r="Z751" s="1" t="s">
        <v>1435</v>
      </c>
      <c r="AA751" s="1" t="s">
        <v>83</v>
      </c>
      <c r="AB751" s="1" t="s">
        <v>1405</v>
      </c>
      <c r="AC751" s="1" t="s">
        <v>51</v>
      </c>
      <c r="AD751" s="1" t="s">
        <v>1435</v>
      </c>
      <c r="AE751" s="1" t="s">
        <v>37</v>
      </c>
      <c r="AF751">
        <f t="shared" si="46"/>
        <v>2023</v>
      </c>
      <c r="AG751" t="str">
        <f t="shared" si="47"/>
        <v>may</v>
      </c>
      <c r="AH751" t="str">
        <f>+VLOOKUP(N751,'[1]2. Ingreso de incapacidades'!$C$5:$O$6997,13,FALSE)</f>
        <v>NUEVA E.P.S</v>
      </c>
      <c r="AI751" t="s">
        <v>2199</v>
      </c>
    </row>
    <row r="752" spans="1:35" hidden="1" x14ac:dyDescent="0.25">
      <c r="A752" s="1" t="s">
        <v>33</v>
      </c>
      <c r="B752" s="1" t="s">
        <v>34</v>
      </c>
      <c r="C752" s="2">
        <v>45077</v>
      </c>
      <c r="D752" s="42" t="str">
        <f t="shared" si="44"/>
        <v>2023</v>
      </c>
      <c r="E752" s="1" t="s">
        <v>73</v>
      </c>
      <c r="F752" s="1" t="s">
        <v>74</v>
      </c>
      <c r="G752" s="1" t="s">
        <v>37</v>
      </c>
      <c r="H752" s="1" t="s">
        <v>1018</v>
      </c>
      <c r="I752" s="1" t="s">
        <v>34</v>
      </c>
      <c r="J752" s="3">
        <v>580000</v>
      </c>
      <c r="K752" s="3">
        <v>0</v>
      </c>
      <c r="L752" s="3">
        <f t="shared" si="45"/>
        <v>580000</v>
      </c>
      <c r="M752" s="1" t="s">
        <v>40</v>
      </c>
      <c r="N752" s="88">
        <v>1047476501</v>
      </c>
      <c r="O752" s="1" t="s">
        <v>670</v>
      </c>
      <c r="P752" s="1" t="s">
        <v>79</v>
      </c>
      <c r="Q752" s="1" t="s">
        <v>80</v>
      </c>
      <c r="R752" s="1" t="s">
        <v>43</v>
      </c>
      <c r="S752" s="1" t="s">
        <v>43</v>
      </c>
      <c r="T752" s="3">
        <v>0</v>
      </c>
      <c r="U752" s="1" t="s">
        <v>44</v>
      </c>
      <c r="V752" s="1" t="s">
        <v>45</v>
      </c>
      <c r="W752" s="1" t="s">
        <v>1018</v>
      </c>
      <c r="X752" s="1" t="s">
        <v>46</v>
      </c>
      <c r="Y752" s="1" t="s">
        <v>81</v>
      </c>
      <c r="Z752" s="1" t="s">
        <v>1435</v>
      </c>
      <c r="AA752" s="1" t="s">
        <v>83</v>
      </c>
      <c r="AB752" s="1" t="s">
        <v>1405</v>
      </c>
      <c r="AC752" s="1" t="s">
        <v>51</v>
      </c>
      <c r="AD752" s="1" t="s">
        <v>1435</v>
      </c>
      <c r="AE752" s="1" t="s">
        <v>37</v>
      </c>
      <c r="AF752">
        <f t="shared" si="46"/>
        <v>2023</v>
      </c>
      <c r="AG752" t="str">
        <f t="shared" si="47"/>
        <v>may</v>
      </c>
      <c r="AH752" t="str">
        <f>+VLOOKUP(N752,'[1]2. Ingreso de incapacidades'!$C$5:$O$6997,13,FALSE)</f>
        <v>EPS MUTUAL SER</v>
      </c>
      <c r="AI752" t="s">
        <v>2195</v>
      </c>
    </row>
    <row r="753" spans="1:35" hidden="1" x14ac:dyDescent="0.25">
      <c r="A753" s="1" t="s">
        <v>33</v>
      </c>
      <c r="B753" s="1" t="s">
        <v>34</v>
      </c>
      <c r="C753" s="2">
        <v>45077</v>
      </c>
      <c r="D753" s="42" t="str">
        <f t="shared" si="44"/>
        <v>2023</v>
      </c>
      <c r="E753" s="1" t="s">
        <v>73</v>
      </c>
      <c r="F753" s="1" t="s">
        <v>74</v>
      </c>
      <c r="G753" s="1" t="s">
        <v>37</v>
      </c>
      <c r="H753" s="1" t="s">
        <v>1018</v>
      </c>
      <c r="I753" s="1" t="s">
        <v>34</v>
      </c>
      <c r="J753" s="3">
        <v>309335</v>
      </c>
      <c r="K753" s="3">
        <v>0</v>
      </c>
      <c r="L753" s="3">
        <f t="shared" si="45"/>
        <v>309335</v>
      </c>
      <c r="M753" s="1" t="s">
        <v>40</v>
      </c>
      <c r="N753" s="88">
        <v>30873721</v>
      </c>
      <c r="O753" s="1" t="s">
        <v>126</v>
      </c>
      <c r="P753" s="1" t="s">
        <v>79</v>
      </c>
      <c r="Q753" s="1" t="s">
        <v>80</v>
      </c>
      <c r="R753" s="1" t="s">
        <v>43</v>
      </c>
      <c r="S753" s="1" t="s">
        <v>43</v>
      </c>
      <c r="T753" s="3">
        <v>0</v>
      </c>
      <c r="U753" s="1" t="s">
        <v>44</v>
      </c>
      <c r="V753" s="1" t="s">
        <v>45</v>
      </c>
      <c r="W753" s="1" t="s">
        <v>1018</v>
      </c>
      <c r="X753" s="1" t="s">
        <v>46</v>
      </c>
      <c r="Y753" s="1" t="s">
        <v>81</v>
      </c>
      <c r="Z753" s="1" t="s">
        <v>1435</v>
      </c>
      <c r="AA753" s="1" t="s">
        <v>83</v>
      </c>
      <c r="AB753" s="1" t="s">
        <v>1405</v>
      </c>
      <c r="AC753" s="1" t="s">
        <v>51</v>
      </c>
      <c r="AD753" s="1" t="s">
        <v>1435</v>
      </c>
      <c r="AE753" s="1" t="s">
        <v>37</v>
      </c>
      <c r="AF753">
        <f t="shared" si="46"/>
        <v>2023</v>
      </c>
      <c r="AG753" t="str">
        <f t="shared" si="47"/>
        <v>may</v>
      </c>
      <c r="AH753" t="str">
        <f>+VLOOKUP(N753,'[1]2. Ingreso de incapacidades'!$C$5:$O$6997,13,FALSE)</f>
        <v>FAMISANAR E.P.S</v>
      </c>
      <c r="AI753" t="s">
        <v>2196</v>
      </c>
    </row>
    <row r="754" spans="1:35" hidden="1" x14ac:dyDescent="0.25">
      <c r="A754" s="1" t="s">
        <v>33</v>
      </c>
      <c r="B754" s="1" t="s">
        <v>34</v>
      </c>
      <c r="C754" s="2">
        <v>45077</v>
      </c>
      <c r="D754" s="42" t="str">
        <f t="shared" si="44"/>
        <v>2023</v>
      </c>
      <c r="E754" s="1" t="s">
        <v>73</v>
      </c>
      <c r="F754" s="1" t="s">
        <v>74</v>
      </c>
      <c r="G754" s="1" t="s">
        <v>37</v>
      </c>
      <c r="H754" s="1" t="s">
        <v>1018</v>
      </c>
      <c r="I754" s="1" t="s">
        <v>34</v>
      </c>
      <c r="J754" s="3">
        <v>116000</v>
      </c>
      <c r="K754" s="3">
        <v>0</v>
      </c>
      <c r="L754" s="3">
        <f t="shared" si="45"/>
        <v>116000</v>
      </c>
      <c r="M754" s="1" t="s">
        <v>40</v>
      </c>
      <c r="N754" s="88">
        <v>1143331199</v>
      </c>
      <c r="O754" s="1" t="s">
        <v>733</v>
      </c>
      <c r="P754" s="1" t="s">
        <v>79</v>
      </c>
      <c r="Q754" s="1" t="s">
        <v>80</v>
      </c>
      <c r="R754" s="1" t="s">
        <v>43</v>
      </c>
      <c r="S754" s="1" t="s">
        <v>43</v>
      </c>
      <c r="T754" s="3">
        <v>0</v>
      </c>
      <c r="U754" s="1" t="s">
        <v>44</v>
      </c>
      <c r="V754" s="1" t="s">
        <v>45</v>
      </c>
      <c r="W754" s="1" t="s">
        <v>1018</v>
      </c>
      <c r="X754" s="1" t="s">
        <v>46</v>
      </c>
      <c r="Y754" s="1" t="s">
        <v>81</v>
      </c>
      <c r="Z754" s="1" t="s">
        <v>1435</v>
      </c>
      <c r="AA754" s="1" t="s">
        <v>83</v>
      </c>
      <c r="AB754" s="1" t="s">
        <v>1405</v>
      </c>
      <c r="AC754" s="1" t="s">
        <v>51</v>
      </c>
      <c r="AD754" s="1" t="s">
        <v>1435</v>
      </c>
      <c r="AE754" s="1" t="s">
        <v>37</v>
      </c>
      <c r="AF754">
        <f t="shared" si="46"/>
        <v>2023</v>
      </c>
      <c r="AG754" t="str">
        <f t="shared" si="47"/>
        <v>may</v>
      </c>
      <c r="AH754" t="str">
        <f>+VLOOKUP(N754,'[1]2. Ingreso de incapacidades'!$C$5:$O$6997,13,FALSE)</f>
        <v>NUEVA E.P.S</v>
      </c>
      <c r="AI754" t="s">
        <v>2199</v>
      </c>
    </row>
    <row r="755" spans="1:35" hidden="1" x14ac:dyDescent="0.25">
      <c r="A755" s="1" t="s">
        <v>33</v>
      </c>
      <c r="B755" s="1" t="s">
        <v>34</v>
      </c>
      <c r="C755" s="2">
        <v>45077</v>
      </c>
      <c r="D755" s="42" t="str">
        <f t="shared" si="44"/>
        <v>2023</v>
      </c>
      <c r="E755" s="1" t="s">
        <v>73</v>
      </c>
      <c r="F755" s="1" t="s">
        <v>74</v>
      </c>
      <c r="G755" s="1" t="s">
        <v>37</v>
      </c>
      <c r="H755" s="1" t="s">
        <v>1018</v>
      </c>
      <c r="I755" s="1" t="s">
        <v>34</v>
      </c>
      <c r="J755" s="3">
        <v>41135</v>
      </c>
      <c r="K755" s="3">
        <v>0</v>
      </c>
      <c r="L755" s="3">
        <f t="shared" si="45"/>
        <v>41135</v>
      </c>
      <c r="M755" s="1" t="s">
        <v>40</v>
      </c>
      <c r="N755" s="88">
        <v>12595533</v>
      </c>
      <c r="O755" s="1" t="s">
        <v>116</v>
      </c>
      <c r="P755" s="1" t="s">
        <v>79</v>
      </c>
      <c r="Q755" s="1" t="s">
        <v>80</v>
      </c>
      <c r="R755" s="1" t="s">
        <v>43</v>
      </c>
      <c r="S755" s="1" t="s">
        <v>43</v>
      </c>
      <c r="T755" s="3">
        <v>0</v>
      </c>
      <c r="U755" s="1" t="s">
        <v>44</v>
      </c>
      <c r="V755" s="1" t="s">
        <v>45</v>
      </c>
      <c r="W755" s="1" t="s">
        <v>1018</v>
      </c>
      <c r="X755" s="1" t="s">
        <v>46</v>
      </c>
      <c r="Y755" s="1" t="s">
        <v>81</v>
      </c>
      <c r="Z755" s="1" t="s">
        <v>1435</v>
      </c>
      <c r="AA755" s="1" t="s">
        <v>83</v>
      </c>
      <c r="AB755" s="1" t="s">
        <v>1405</v>
      </c>
      <c r="AC755" s="1" t="s">
        <v>51</v>
      </c>
      <c r="AD755" s="1" t="s">
        <v>1435</v>
      </c>
      <c r="AE755" s="1" t="s">
        <v>37</v>
      </c>
      <c r="AF755">
        <f t="shared" si="46"/>
        <v>2023</v>
      </c>
      <c r="AG755" t="str">
        <f t="shared" si="47"/>
        <v>may</v>
      </c>
      <c r="AH755" t="str">
        <f>+VLOOKUP(N755,'[1]2. Ingreso de incapacidades'!$C$5:$O$6997,13,FALSE)</f>
        <v>NUEVA E.P.S</v>
      </c>
      <c r="AI755" t="s">
        <v>2199</v>
      </c>
    </row>
    <row r="756" spans="1:35" hidden="1" x14ac:dyDescent="0.25">
      <c r="A756" s="1" t="s">
        <v>33</v>
      </c>
      <c r="B756" s="1" t="s">
        <v>34</v>
      </c>
      <c r="C756" s="2">
        <v>45077</v>
      </c>
      <c r="D756" s="42" t="str">
        <f t="shared" si="44"/>
        <v>2023</v>
      </c>
      <c r="E756" s="1" t="s">
        <v>73</v>
      </c>
      <c r="F756" s="1" t="s">
        <v>74</v>
      </c>
      <c r="G756" s="1" t="s">
        <v>37</v>
      </c>
      <c r="H756" s="1" t="s">
        <v>1018</v>
      </c>
      <c r="I756" s="1" t="s">
        <v>34</v>
      </c>
      <c r="J756" s="3">
        <v>464001</v>
      </c>
      <c r="K756" s="3">
        <v>0</v>
      </c>
      <c r="L756" s="3">
        <f t="shared" si="45"/>
        <v>464001</v>
      </c>
      <c r="M756" s="1" t="s">
        <v>40</v>
      </c>
      <c r="N756" s="88">
        <v>9099334</v>
      </c>
      <c r="O756" s="1" t="s">
        <v>602</v>
      </c>
      <c r="P756" s="1" t="s">
        <v>79</v>
      </c>
      <c r="Q756" s="1" t="s">
        <v>80</v>
      </c>
      <c r="R756" s="1" t="s">
        <v>43</v>
      </c>
      <c r="S756" s="1" t="s">
        <v>43</v>
      </c>
      <c r="T756" s="3">
        <v>0</v>
      </c>
      <c r="U756" s="1" t="s">
        <v>44</v>
      </c>
      <c r="V756" s="1" t="s">
        <v>45</v>
      </c>
      <c r="W756" s="1" t="s">
        <v>1018</v>
      </c>
      <c r="X756" s="1" t="s">
        <v>46</v>
      </c>
      <c r="Y756" s="1" t="s">
        <v>81</v>
      </c>
      <c r="Z756" s="1" t="s">
        <v>1435</v>
      </c>
      <c r="AA756" s="1" t="s">
        <v>83</v>
      </c>
      <c r="AB756" s="1" t="s">
        <v>1405</v>
      </c>
      <c r="AC756" s="1" t="s">
        <v>51</v>
      </c>
      <c r="AD756" s="1" t="s">
        <v>1435</v>
      </c>
      <c r="AE756" s="1" t="s">
        <v>37</v>
      </c>
      <c r="AF756">
        <f t="shared" si="46"/>
        <v>2023</v>
      </c>
      <c r="AG756" t="str">
        <f t="shared" si="47"/>
        <v>may</v>
      </c>
      <c r="AH756" t="str">
        <f>+VLOOKUP(N756,'[1]2. Ingreso de incapacidades'!$C$5:$O$6997,13,FALSE)</f>
        <v>NUEVA E.P.S</v>
      </c>
      <c r="AI756" t="s">
        <v>2199</v>
      </c>
    </row>
    <row r="757" spans="1:35" hidden="1" x14ac:dyDescent="0.25">
      <c r="A757" s="1" t="s">
        <v>33</v>
      </c>
      <c r="B757" s="1" t="s">
        <v>34</v>
      </c>
      <c r="C757" s="2">
        <v>45077</v>
      </c>
      <c r="D757" s="42" t="str">
        <f t="shared" si="44"/>
        <v>2023</v>
      </c>
      <c r="E757" s="1" t="s">
        <v>73</v>
      </c>
      <c r="F757" s="1" t="s">
        <v>74</v>
      </c>
      <c r="G757" s="1" t="s">
        <v>37</v>
      </c>
      <c r="H757" s="1" t="s">
        <v>1018</v>
      </c>
      <c r="I757" s="1" t="s">
        <v>34</v>
      </c>
      <c r="J757" s="3">
        <v>580000</v>
      </c>
      <c r="K757" s="3">
        <v>0</v>
      </c>
      <c r="L757" s="3">
        <f t="shared" si="45"/>
        <v>580000</v>
      </c>
      <c r="M757" s="1" t="s">
        <v>40</v>
      </c>
      <c r="N757" s="88">
        <v>1047416099</v>
      </c>
      <c r="O757" s="1" t="s">
        <v>650</v>
      </c>
      <c r="P757" s="1" t="s">
        <v>79</v>
      </c>
      <c r="Q757" s="1" t="s">
        <v>80</v>
      </c>
      <c r="R757" s="1" t="s">
        <v>43</v>
      </c>
      <c r="S757" s="1" t="s">
        <v>43</v>
      </c>
      <c r="T757" s="3">
        <v>0</v>
      </c>
      <c r="U757" s="1" t="s">
        <v>44</v>
      </c>
      <c r="V757" s="1" t="s">
        <v>45</v>
      </c>
      <c r="W757" s="1" t="s">
        <v>1018</v>
      </c>
      <c r="X757" s="1" t="s">
        <v>46</v>
      </c>
      <c r="Y757" s="1" t="s">
        <v>81</v>
      </c>
      <c r="Z757" s="1" t="s">
        <v>1435</v>
      </c>
      <c r="AA757" s="1" t="s">
        <v>83</v>
      </c>
      <c r="AB757" s="1" t="s">
        <v>1405</v>
      </c>
      <c r="AC757" s="1" t="s">
        <v>51</v>
      </c>
      <c r="AD757" s="1" t="s">
        <v>1435</v>
      </c>
      <c r="AE757" s="1" t="s">
        <v>37</v>
      </c>
      <c r="AF757">
        <f t="shared" si="46"/>
        <v>2023</v>
      </c>
      <c r="AG757" t="str">
        <f t="shared" si="47"/>
        <v>may</v>
      </c>
      <c r="AH757" t="str">
        <f>+VLOOKUP(N757,'[1]2. Ingreso de incapacidades'!$C$5:$O$6997,13,FALSE)</f>
        <v>COOSALUD ESS EPS -S</v>
      </c>
      <c r="AI757" t="s">
        <v>2198</v>
      </c>
    </row>
    <row r="758" spans="1:35" hidden="1" x14ac:dyDescent="0.25">
      <c r="A758" s="1" t="s">
        <v>33</v>
      </c>
      <c r="B758" s="1" t="s">
        <v>34</v>
      </c>
      <c r="C758" s="2">
        <v>45077</v>
      </c>
      <c r="D758" s="42" t="str">
        <f t="shared" si="44"/>
        <v>2023</v>
      </c>
      <c r="E758" s="1" t="s">
        <v>73</v>
      </c>
      <c r="F758" s="1" t="s">
        <v>74</v>
      </c>
      <c r="G758" s="1" t="s">
        <v>37</v>
      </c>
      <c r="H758" s="1" t="s">
        <v>1018</v>
      </c>
      <c r="I758" s="1" t="s">
        <v>34</v>
      </c>
      <c r="J758" s="3">
        <v>38667</v>
      </c>
      <c r="K758" s="3">
        <v>0</v>
      </c>
      <c r="L758" s="3">
        <f t="shared" si="45"/>
        <v>38667</v>
      </c>
      <c r="M758" s="1" t="s">
        <v>40</v>
      </c>
      <c r="N758" s="88">
        <v>1047429646</v>
      </c>
      <c r="O758" s="1" t="s">
        <v>653</v>
      </c>
      <c r="P758" s="1" t="s">
        <v>79</v>
      </c>
      <c r="Q758" s="1" t="s">
        <v>80</v>
      </c>
      <c r="R758" s="1" t="s">
        <v>43</v>
      </c>
      <c r="S758" s="1" t="s">
        <v>43</v>
      </c>
      <c r="T758" s="3">
        <v>0</v>
      </c>
      <c r="U758" s="1" t="s">
        <v>44</v>
      </c>
      <c r="V758" s="1" t="s">
        <v>45</v>
      </c>
      <c r="W758" s="1" t="s">
        <v>1018</v>
      </c>
      <c r="X758" s="1" t="s">
        <v>46</v>
      </c>
      <c r="Y758" s="1" t="s">
        <v>81</v>
      </c>
      <c r="Z758" s="1" t="s">
        <v>1435</v>
      </c>
      <c r="AA758" s="1" t="s">
        <v>83</v>
      </c>
      <c r="AB758" s="1" t="s">
        <v>1405</v>
      </c>
      <c r="AC758" s="1" t="s">
        <v>51</v>
      </c>
      <c r="AD758" s="1" t="s">
        <v>1435</v>
      </c>
      <c r="AE758" s="1" t="s">
        <v>37</v>
      </c>
      <c r="AF758">
        <f t="shared" si="46"/>
        <v>2023</v>
      </c>
      <c r="AG758" t="str">
        <f t="shared" si="47"/>
        <v>may</v>
      </c>
      <c r="AH758" t="str">
        <f>+VLOOKUP(N758,'[1]2. Ingreso de incapacidades'!$C$5:$O$6997,13,FALSE)</f>
        <v>COOSALUD ESS EPS -S</v>
      </c>
      <c r="AI758" t="s">
        <v>2198</v>
      </c>
    </row>
    <row r="759" spans="1:35" hidden="1" x14ac:dyDescent="0.25">
      <c r="A759" s="1" t="s">
        <v>33</v>
      </c>
      <c r="B759" s="1" t="s">
        <v>34</v>
      </c>
      <c r="C759" s="2">
        <v>45084</v>
      </c>
      <c r="D759" s="42" t="str">
        <f t="shared" si="44"/>
        <v>2023</v>
      </c>
      <c r="E759" s="1" t="s">
        <v>35</v>
      </c>
      <c r="F759" s="1" t="s">
        <v>36</v>
      </c>
      <c r="G759" s="1" t="s">
        <v>37</v>
      </c>
      <c r="H759" s="1" t="s">
        <v>1437</v>
      </c>
      <c r="I759" s="1" t="s">
        <v>1438</v>
      </c>
      <c r="J759" s="3">
        <v>0</v>
      </c>
      <c r="K759" s="3">
        <v>116001</v>
      </c>
      <c r="L759" s="3">
        <f t="shared" si="45"/>
        <v>-116001</v>
      </c>
      <c r="M759" s="1" t="s">
        <v>40</v>
      </c>
      <c r="N759" s="88">
        <v>73131436</v>
      </c>
      <c r="O759" s="1" t="s">
        <v>153</v>
      </c>
      <c r="P759" s="1" t="s">
        <v>37</v>
      </c>
      <c r="Q759" s="1" t="s">
        <v>43</v>
      </c>
      <c r="R759" s="1" t="s">
        <v>43</v>
      </c>
      <c r="S759" s="1" t="s">
        <v>43</v>
      </c>
      <c r="T759" s="3">
        <v>0</v>
      </c>
      <c r="U759" s="1" t="s">
        <v>44</v>
      </c>
      <c r="V759" s="1" t="s">
        <v>45</v>
      </c>
      <c r="W759" s="1" t="s">
        <v>1437</v>
      </c>
      <c r="X759" s="1" t="s">
        <v>46</v>
      </c>
      <c r="Y759" s="1" t="s">
        <v>47</v>
      </c>
      <c r="Z759" s="1" t="s">
        <v>1439</v>
      </c>
      <c r="AA759" s="1" t="s">
        <v>49</v>
      </c>
      <c r="AB759" s="1" t="s">
        <v>1440</v>
      </c>
      <c r="AC759" s="1" t="s">
        <v>51</v>
      </c>
      <c r="AD759" s="1" t="s">
        <v>1439</v>
      </c>
      <c r="AE759" s="1" t="s">
        <v>37</v>
      </c>
      <c r="AF759">
        <f t="shared" si="46"/>
        <v>2023</v>
      </c>
      <c r="AG759" t="str">
        <f t="shared" si="47"/>
        <v>jun</v>
      </c>
      <c r="AH759" t="str">
        <f>+VLOOKUP(N759,'[1]2. Ingreso de incapacidades'!$C$5:$O$6997,13,FALSE)</f>
        <v>SALUD TOTAL E.P.S.</v>
      </c>
      <c r="AI759" t="s">
        <v>2192</v>
      </c>
    </row>
    <row r="760" spans="1:35" hidden="1" x14ac:dyDescent="0.25">
      <c r="A760" s="1" t="s">
        <v>33</v>
      </c>
      <c r="B760" s="1" t="s">
        <v>34</v>
      </c>
      <c r="C760" s="2">
        <v>45085</v>
      </c>
      <c r="D760" s="42" t="str">
        <f t="shared" si="44"/>
        <v>2023</v>
      </c>
      <c r="E760" s="1" t="s">
        <v>35</v>
      </c>
      <c r="F760" s="1" t="s">
        <v>36</v>
      </c>
      <c r="G760" s="1" t="s">
        <v>37</v>
      </c>
      <c r="H760" s="1" t="s">
        <v>1441</v>
      </c>
      <c r="I760" s="1" t="s">
        <v>1442</v>
      </c>
      <c r="J760" s="3">
        <v>0</v>
      </c>
      <c r="K760" s="3">
        <v>313202</v>
      </c>
      <c r="L760" s="3">
        <f t="shared" si="45"/>
        <v>-313202</v>
      </c>
      <c r="M760" s="1" t="s">
        <v>40</v>
      </c>
      <c r="N760" s="88">
        <v>800251440</v>
      </c>
      <c r="O760" s="1" t="s">
        <v>55</v>
      </c>
      <c r="P760" s="1" t="s">
        <v>37</v>
      </c>
      <c r="Q760" s="1" t="s">
        <v>43</v>
      </c>
      <c r="R760" s="1" t="s">
        <v>43</v>
      </c>
      <c r="S760" s="1" t="s">
        <v>43</v>
      </c>
      <c r="T760" s="3">
        <v>0</v>
      </c>
      <c r="U760" s="1" t="s">
        <v>44</v>
      </c>
      <c r="V760" s="1" t="s">
        <v>45</v>
      </c>
      <c r="W760" s="1" t="s">
        <v>1441</v>
      </c>
      <c r="X760" s="1" t="s">
        <v>46</v>
      </c>
      <c r="Y760" s="1" t="s">
        <v>47</v>
      </c>
      <c r="Z760" s="1" t="s">
        <v>1443</v>
      </c>
      <c r="AA760" s="1" t="s">
        <v>49</v>
      </c>
      <c r="AB760" s="1" t="s">
        <v>1440</v>
      </c>
      <c r="AC760" s="1" t="s">
        <v>51</v>
      </c>
      <c r="AD760" s="1" t="s">
        <v>1443</v>
      </c>
      <c r="AE760" s="1" t="s">
        <v>37</v>
      </c>
      <c r="AF760">
        <f t="shared" si="46"/>
        <v>2023</v>
      </c>
      <c r="AG760" t="str">
        <f t="shared" si="47"/>
        <v>jun</v>
      </c>
      <c r="AH760" t="e">
        <f>+VLOOKUP(N760,'[1]2. Ingreso de incapacidades'!$C$5:$O$6997,13,FALSE)</f>
        <v>#N/A</v>
      </c>
      <c r="AI760" t="e">
        <v>#N/A</v>
      </c>
    </row>
    <row r="761" spans="1:35" hidden="1" x14ac:dyDescent="0.25">
      <c r="A761" s="1" t="s">
        <v>33</v>
      </c>
      <c r="B761" s="1" t="s">
        <v>34</v>
      </c>
      <c r="C761" s="2">
        <v>45100</v>
      </c>
      <c r="D761" s="42" t="str">
        <f t="shared" si="44"/>
        <v>2023</v>
      </c>
      <c r="E761" s="1" t="s">
        <v>35</v>
      </c>
      <c r="F761" s="1" t="s">
        <v>36</v>
      </c>
      <c r="G761" s="1" t="s">
        <v>37</v>
      </c>
      <c r="H761" s="1" t="s">
        <v>1444</v>
      </c>
      <c r="I761" s="1" t="s">
        <v>1445</v>
      </c>
      <c r="J761" s="3">
        <v>0</v>
      </c>
      <c r="K761" s="3">
        <v>151421</v>
      </c>
      <c r="L761" s="3">
        <f t="shared" si="45"/>
        <v>-151421</v>
      </c>
      <c r="M761" s="1" t="s">
        <v>40</v>
      </c>
      <c r="N761" s="88">
        <v>800251440</v>
      </c>
      <c r="O761" s="1" t="s">
        <v>55</v>
      </c>
      <c r="P761" s="1" t="s">
        <v>37</v>
      </c>
      <c r="Q761" s="1" t="s">
        <v>43</v>
      </c>
      <c r="R761" s="1" t="s">
        <v>43</v>
      </c>
      <c r="S761" s="1" t="s">
        <v>43</v>
      </c>
      <c r="T761" s="3">
        <v>0</v>
      </c>
      <c r="U761" s="1" t="s">
        <v>44</v>
      </c>
      <c r="V761" s="1" t="s">
        <v>45</v>
      </c>
      <c r="W761" s="1" t="s">
        <v>1444</v>
      </c>
      <c r="X761" s="1" t="s">
        <v>46</v>
      </c>
      <c r="Y761" s="1" t="s">
        <v>47</v>
      </c>
      <c r="Z761" s="1" t="s">
        <v>1443</v>
      </c>
      <c r="AA761" s="1" t="s">
        <v>49</v>
      </c>
      <c r="AB761" s="1" t="s">
        <v>1440</v>
      </c>
      <c r="AC761" s="1" t="s">
        <v>51</v>
      </c>
      <c r="AD761" s="1" t="s">
        <v>1443</v>
      </c>
      <c r="AE761" s="1" t="s">
        <v>37</v>
      </c>
      <c r="AF761">
        <f t="shared" si="46"/>
        <v>2023</v>
      </c>
      <c r="AG761" t="str">
        <f t="shared" si="47"/>
        <v>jun</v>
      </c>
      <c r="AH761" t="e">
        <f>+VLOOKUP(N761,'[1]2. Ingreso de incapacidades'!$C$5:$O$6997,13,FALSE)</f>
        <v>#N/A</v>
      </c>
      <c r="AI761" t="e">
        <v>#N/A</v>
      </c>
    </row>
    <row r="762" spans="1:35" hidden="1" x14ac:dyDescent="0.25">
      <c r="A762" s="1" t="s">
        <v>33</v>
      </c>
      <c r="B762" s="1" t="s">
        <v>34</v>
      </c>
      <c r="C762" s="2">
        <v>45100</v>
      </c>
      <c r="D762" s="42" t="str">
        <f t="shared" si="44"/>
        <v>2023</v>
      </c>
      <c r="E762" s="1" t="s">
        <v>35</v>
      </c>
      <c r="F762" s="1" t="s">
        <v>36</v>
      </c>
      <c r="G762" s="1" t="s">
        <v>37</v>
      </c>
      <c r="H762" s="1" t="s">
        <v>1446</v>
      </c>
      <c r="I762" s="1" t="s">
        <v>1447</v>
      </c>
      <c r="J762" s="3">
        <v>0</v>
      </c>
      <c r="K762" s="3">
        <v>1198667</v>
      </c>
      <c r="L762" s="3">
        <f t="shared" si="45"/>
        <v>-1198667</v>
      </c>
      <c r="M762" s="1" t="s">
        <v>40</v>
      </c>
      <c r="N762" s="88">
        <v>9099334</v>
      </c>
      <c r="O762" s="1" t="s">
        <v>602</v>
      </c>
      <c r="P762" s="1" t="s">
        <v>37</v>
      </c>
      <c r="Q762" s="1" t="s">
        <v>43</v>
      </c>
      <c r="R762" s="1" t="s">
        <v>43</v>
      </c>
      <c r="S762" s="1" t="s">
        <v>43</v>
      </c>
      <c r="T762" s="3">
        <v>0</v>
      </c>
      <c r="U762" s="1" t="s">
        <v>44</v>
      </c>
      <c r="V762" s="1" t="s">
        <v>45</v>
      </c>
      <c r="W762" s="1" t="s">
        <v>1446</v>
      </c>
      <c r="X762" s="1" t="s">
        <v>46</v>
      </c>
      <c r="Y762" s="1" t="s">
        <v>47</v>
      </c>
      <c r="Z762" s="1" t="s">
        <v>1448</v>
      </c>
      <c r="AA762" s="1" t="s">
        <v>49</v>
      </c>
      <c r="AB762" s="1" t="s">
        <v>1440</v>
      </c>
      <c r="AC762" s="1" t="s">
        <v>51</v>
      </c>
      <c r="AD762" s="1" t="s">
        <v>1448</v>
      </c>
      <c r="AE762" s="1" t="s">
        <v>37</v>
      </c>
      <c r="AF762">
        <f t="shared" si="46"/>
        <v>2023</v>
      </c>
      <c r="AG762" t="str">
        <f t="shared" si="47"/>
        <v>jun</v>
      </c>
      <c r="AH762" t="str">
        <f>+VLOOKUP(N762,'[1]2. Ingreso de incapacidades'!$C$5:$O$6997,13,FALSE)</f>
        <v>NUEVA E.P.S</v>
      </c>
      <c r="AI762" t="s">
        <v>2199</v>
      </c>
    </row>
    <row r="763" spans="1:35" hidden="1" x14ac:dyDescent="0.25">
      <c r="A763" s="1" t="s">
        <v>33</v>
      </c>
      <c r="B763" s="1" t="s">
        <v>34</v>
      </c>
      <c r="C763" s="2">
        <v>45100</v>
      </c>
      <c r="D763" s="42" t="str">
        <f t="shared" si="44"/>
        <v>2023</v>
      </c>
      <c r="E763" s="1" t="s">
        <v>35</v>
      </c>
      <c r="F763" s="1" t="s">
        <v>36</v>
      </c>
      <c r="G763" s="1" t="s">
        <v>37</v>
      </c>
      <c r="H763" s="1" t="s">
        <v>1446</v>
      </c>
      <c r="I763" s="1" t="s">
        <v>350</v>
      </c>
      <c r="J763" s="3">
        <v>0</v>
      </c>
      <c r="K763" s="3">
        <v>232000</v>
      </c>
      <c r="L763" s="3">
        <f t="shared" si="45"/>
        <v>-232000</v>
      </c>
      <c r="M763" s="1" t="s">
        <v>40</v>
      </c>
      <c r="N763" s="88">
        <v>11077259</v>
      </c>
      <c r="O763" s="1" t="s">
        <v>722</v>
      </c>
      <c r="P763" s="1" t="s">
        <v>37</v>
      </c>
      <c r="Q763" s="1" t="s">
        <v>43</v>
      </c>
      <c r="R763" s="1" t="s">
        <v>43</v>
      </c>
      <c r="S763" s="1" t="s">
        <v>43</v>
      </c>
      <c r="T763" s="3">
        <v>0</v>
      </c>
      <c r="U763" s="1" t="s">
        <v>44</v>
      </c>
      <c r="V763" s="1" t="s">
        <v>45</v>
      </c>
      <c r="W763" s="1" t="s">
        <v>1446</v>
      </c>
      <c r="X763" s="1" t="s">
        <v>46</v>
      </c>
      <c r="Y763" s="1" t="s">
        <v>47</v>
      </c>
      <c r="Z763" s="1" t="s">
        <v>1448</v>
      </c>
      <c r="AA763" s="1" t="s">
        <v>49</v>
      </c>
      <c r="AB763" s="1" t="s">
        <v>1440</v>
      </c>
      <c r="AC763" s="1" t="s">
        <v>51</v>
      </c>
      <c r="AD763" s="1" t="s">
        <v>1448</v>
      </c>
      <c r="AE763" s="1" t="s">
        <v>37</v>
      </c>
      <c r="AF763">
        <f t="shared" si="46"/>
        <v>2023</v>
      </c>
      <c r="AG763" t="str">
        <f t="shared" si="47"/>
        <v>jun</v>
      </c>
      <c r="AH763" t="str">
        <f>+VLOOKUP(N763,'[1]2. Ingreso de incapacidades'!$C$5:$O$6997,13,FALSE)</f>
        <v>NUEVA E.P.S</v>
      </c>
      <c r="AI763" t="s">
        <v>2199</v>
      </c>
    </row>
    <row r="764" spans="1:35" hidden="1" x14ac:dyDescent="0.25">
      <c r="A764" s="1" t="s">
        <v>33</v>
      </c>
      <c r="B764" s="1" t="s">
        <v>34</v>
      </c>
      <c r="C764" s="2">
        <v>45106</v>
      </c>
      <c r="D764" s="42" t="str">
        <f t="shared" si="44"/>
        <v>2023</v>
      </c>
      <c r="E764" s="1" t="s">
        <v>35</v>
      </c>
      <c r="F764" s="1" t="s">
        <v>36</v>
      </c>
      <c r="G764" s="1" t="s">
        <v>37</v>
      </c>
      <c r="H764" s="1" t="s">
        <v>1449</v>
      </c>
      <c r="I764" s="1" t="s">
        <v>1450</v>
      </c>
      <c r="J764" s="3">
        <v>0</v>
      </c>
      <c r="K764" s="3">
        <v>151421</v>
      </c>
      <c r="L764" s="3">
        <f t="shared" si="45"/>
        <v>-151421</v>
      </c>
      <c r="M764" s="1" t="s">
        <v>40</v>
      </c>
      <c r="N764" s="88">
        <v>800249241</v>
      </c>
      <c r="O764" s="1" t="s">
        <v>853</v>
      </c>
      <c r="P764" s="1" t="s">
        <v>37</v>
      </c>
      <c r="Q764" s="1" t="s">
        <v>43</v>
      </c>
      <c r="R764" s="1" t="s">
        <v>43</v>
      </c>
      <c r="S764" s="1" t="s">
        <v>43</v>
      </c>
      <c r="T764" s="3">
        <v>0</v>
      </c>
      <c r="U764" s="1" t="s">
        <v>44</v>
      </c>
      <c r="V764" s="1" t="s">
        <v>45</v>
      </c>
      <c r="W764" s="1" t="s">
        <v>1449</v>
      </c>
      <c r="X764" s="1" t="s">
        <v>46</v>
      </c>
      <c r="Y764" s="1" t="s">
        <v>47</v>
      </c>
      <c r="Z764" s="1" t="s">
        <v>1452</v>
      </c>
      <c r="AA764" s="1" t="s">
        <v>49</v>
      </c>
      <c r="AB764" s="1" t="s">
        <v>1440</v>
      </c>
      <c r="AC764" s="1" t="s">
        <v>51</v>
      </c>
      <c r="AD764" s="1" t="s">
        <v>1452</v>
      </c>
      <c r="AE764" s="1" t="s">
        <v>37</v>
      </c>
      <c r="AF764">
        <f t="shared" si="46"/>
        <v>2023</v>
      </c>
      <c r="AG764" t="str">
        <f t="shared" si="47"/>
        <v>jun</v>
      </c>
      <c r="AH764" t="e">
        <f>+VLOOKUP(N764,'[1]2. Ingreso de incapacidades'!$C$5:$O$6997,13,FALSE)</f>
        <v>#N/A</v>
      </c>
      <c r="AI764" t="e">
        <v>#N/A</v>
      </c>
    </row>
    <row r="765" spans="1:35" hidden="1" x14ac:dyDescent="0.25">
      <c r="A765" s="1" t="s">
        <v>33</v>
      </c>
      <c r="B765" s="1" t="s">
        <v>34</v>
      </c>
      <c r="C765" s="2">
        <v>45107</v>
      </c>
      <c r="D765" s="42" t="str">
        <f t="shared" si="44"/>
        <v>2023</v>
      </c>
      <c r="E765" s="1" t="s">
        <v>73</v>
      </c>
      <c r="F765" s="1" t="s">
        <v>74</v>
      </c>
      <c r="G765" s="1" t="s">
        <v>37</v>
      </c>
      <c r="H765" s="1" t="s">
        <v>1015</v>
      </c>
      <c r="I765" s="1" t="s">
        <v>34</v>
      </c>
      <c r="J765" s="3">
        <v>551079</v>
      </c>
      <c r="K765" s="3">
        <v>0</v>
      </c>
      <c r="L765" s="3">
        <f t="shared" si="45"/>
        <v>551079</v>
      </c>
      <c r="M765" s="1" t="s">
        <v>40</v>
      </c>
      <c r="N765" s="88">
        <v>88222328</v>
      </c>
      <c r="O765" s="1" t="s">
        <v>855</v>
      </c>
      <c r="P765" s="1" t="s">
        <v>89</v>
      </c>
      <c r="Q765" s="1" t="s">
        <v>90</v>
      </c>
      <c r="R765" s="1" t="s">
        <v>43</v>
      </c>
      <c r="S765" s="1" t="s">
        <v>43</v>
      </c>
      <c r="T765" s="3">
        <v>0</v>
      </c>
      <c r="U765" s="1" t="s">
        <v>44</v>
      </c>
      <c r="V765" s="1" t="s">
        <v>45</v>
      </c>
      <c r="W765" s="1" t="s">
        <v>1015</v>
      </c>
      <c r="X765" s="1" t="s">
        <v>46</v>
      </c>
      <c r="Y765" s="1" t="s">
        <v>81</v>
      </c>
      <c r="Z765" s="1" t="s">
        <v>1453</v>
      </c>
      <c r="AA765" s="1" t="s">
        <v>83</v>
      </c>
      <c r="AB765" s="1" t="s">
        <v>1405</v>
      </c>
      <c r="AC765" s="1" t="s">
        <v>51</v>
      </c>
      <c r="AD765" s="1" t="s">
        <v>1453</v>
      </c>
      <c r="AE765" s="1" t="s">
        <v>37</v>
      </c>
      <c r="AF765">
        <f t="shared" si="46"/>
        <v>2023</v>
      </c>
      <c r="AG765" t="str">
        <f t="shared" si="47"/>
        <v>jun</v>
      </c>
      <c r="AH765" t="str">
        <f>+VLOOKUP(N765,'[1]2. Ingreso de incapacidades'!$C$5:$O$6997,13,FALSE)</f>
        <v>COOSALUD ESS EPS -S</v>
      </c>
      <c r="AI765" t="s">
        <v>2198</v>
      </c>
    </row>
    <row r="766" spans="1:35" hidden="1" x14ac:dyDescent="0.25">
      <c r="A766" s="1" t="s">
        <v>33</v>
      </c>
      <c r="B766" s="1" t="s">
        <v>34</v>
      </c>
      <c r="C766" s="2">
        <v>45107</v>
      </c>
      <c r="D766" s="42" t="str">
        <f t="shared" si="44"/>
        <v>2023</v>
      </c>
      <c r="E766" s="1" t="s">
        <v>73</v>
      </c>
      <c r="F766" s="1" t="s">
        <v>74</v>
      </c>
      <c r="G766" s="1" t="s">
        <v>37</v>
      </c>
      <c r="H766" s="1" t="s">
        <v>1015</v>
      </c>
      <c r="I766" s="1" t="s">
        <v>34</v>
      </c>
      <c r="J766" s="3">
        <v>580000</v>
      </c>
      <c r="K766" s="3">
        <v>0</v>
      </c>
      <c r="L766" s="3">
        <f t="shared" si="45"/>
        <v>580000</v>
      </c>
      <c r="M766" s="1" t="s">
        <v>40</v>
      </c>
      <c r="N766" s="88">
        <v>1143339994</v>
      </c>
      <c r="O766" s="1" t="s">
        <v>114</v>
      </c>
      <c r="P766" s="1" t="s">
        <v>79</v>
      </c>
      <c r="Q766" s="1" t="s">
        <v>80</v>
      </c>
      <c r="R766" s="1" t="s">
        <v>43</v>
      </c>
      <c r="S766" s="1" t="s">
        <v>43</v>
      </c>
      <c r="T766" s="3">
        <v>0</v>
      </c>
      <c r="U766" s="1" t="s">
        <v>44</v>
      </c>
      <c r="V766" s="1" t="s">
        <v>45</v>
      </c>
      <c r="W766" s="1" t="s">
        <v>1015</v>
      </c>
      <c r="X766" s="1" t="s">
        <v>46</v>
      </c>
      <c r="Y766" s="1" t="s">
        <v>81</v>
      </c>
      <c r="Z766" s="1" t="s">
        <v>1453</v>
      </c>
      <c r="AA766" s="1" t="s">
        <v>83</v>
      </c>
      <c r="AB766" s="1" t="s">
        <v>1405</v>
      </c>
      <c r="AC766" s="1" t="s">
        <v>51</v>
      </c>
      <c r="AD766" s="1" t="s">
        <v>1453</v>
      </c>
      <c r="AE766" s="1" t="s">
        <v>37</v>
      </c>
      <c r="AF766">
        <f t="shared" si="46"/>
        <v>2023</v>
      </c>
      <c r="AG766" t="str">
        <f t="shared" si="47"/>
        <v>jun</v>
      </c>
      <c r="AH766" t="str">
        <f>+VLOOKUP(N766,'[1]2. Ingreso de incapacidades'!$C$5:$O$6997,13,FALSE)</f>
        <v>SALUD TOTAL E.P.S.</v>
      </c>
      <c r="AI766" t="s">
        <v>2192</v>
      </c>
    </row>
    <row r="767" spans="1:35" hidden="1" x14ac:dyDescent="0.25">
      <c r="A767" s="1" t="s">
        <v>33</v>
      </c>
      <c r="B767" s="1" t="s">
        <v>34</v>
      </c>
      <c r="C767" s="2">
        <v>45107</v>
      </c>
      <c r="D767" s="42" t="str">
        <f t="shared" si="44"/>
        <v>2023</v>
      </c>
      <c r="E767" s="1" t="s">
        <v>73</v>
      </c>
      <c r="F767" s="1" t="s">
        <v>74</v>
      </c>
      <c r="G767" s="1" t="s">
        <v>37</v>
      </c>
      <c r="H767" s="1" t="s">
        <v>1015</v>
      </c>
      <c r="I767" s="1" t="s">
        <v>34</v>
      </c>
      <c r="J767" s="3">
        <v>116000</v>
      </c>
      <c r="K767" s="3">
        <v>0</v>
      </c>
      <c r="L767" s="3">
        <f t="shared" si="45"/>
        <v>116000</v>
      </c>
      <c r="M767" s="1" t="s">
        <v>40</v>
      </c>
      <c r="N767" s="88">
        <v>73570209</v>
      </c>
      <c r="O767" s="1" t="s">
        <v>828</v>
      </c>
      <c r="P767" s="1" t="s">
        <v>79</v>
      </c>
      <c r="Q767" s="1" t="s">
        <v>80</v>
      </c>
      <c r="R767" s="1" t="s">
        <v>43</v>
      </c>
      <c r="S767" s="1" t="s">
        <v>43</v>
      </c>
      <c r="T767" s="3">
        <v>0</v>
      </c>
      <c r="U767" s="1" t="s">
        <v>44</v>
      </c>
      <c r="V767" s="1" t="s">
        <v>45</v>
      </c>
      <c r="W767" s="1" t="s">
        <v>1015</v>
      </c>
      <c r="X767" s="1" t="s">
        <v>46</v>
      </c>
      <c r="Y767" s="1" t="s">
        <v>81</v>
      </c>
      <c r="Z767" s="1" t="s">
        <v>1453</v>
      </c>
      <c r="AA767" s="1" t="s">
        <v>83</v>
      </c>
      <c r="AB767" s="1" t="s">
        <v>1405</v>
      </c>
      <c r="AC767" s="1" t="s">
        <v>51</v>
      </c>
      <c r="AD767" s="1" t="s">
        <v>1453</v>
      </c>
      <c r="AE767" s="1" t="s">
        <v>37</v>
      </c>
      <c r="AF767">
        <f t="shared" si="46"/>
        <v>2023</v>
      </c>
      <c r="AG767" t="str">
        <f t="shared" si="47"/>
        <v>jun</v>
      </c>
      <c r="AH767" t="str">
        <f>+VLOOKUP(N767,'[1]2. Ingreso de incapacidades'!$C$5:$O$6997,13,FALSE)</f>
        <v>SALUD TOTAL E.P.S.</v>
      </c>
      <c r="AI767" t="s">
        <v>2192</v>
      </c>
    </row>
    <row r="768" spans="1:35" hidden="1" x14ac:dyDescent="0.25">
      <c r="A768" s="1" t="s">
        <v>33</v>
      </c>
      <c r="B768" s="1" t="s">
        <v>34</v>
      </c>
      <c r="C768" s="2">
        <v>45107</v>
      </c>
      <c r="D768" s="42" t="str">
        <f t="shared" si="44"/>
        <v>2023</v>
      </c>
      <c r="E768" s="1" t="s">
        <v>73</v>
      </c>
      <c r="F768" s="1" t="s">
        <v>74</v>
      </c>
      <c r="G768" s="1" t="s">
        <v>37</v>
      </c>
      <c r="H768" s="1" t="s">
        <v>1015</v>
      </c>
      <c r="I768" s="1" t="s">
        <v>34</v>
      </c>
      <c r="J768" s="3">
        <v>502667</v>
      </c>
      <c r="K768" s="3">
        <v>0</v>
      </c>
      <c r="L768" s="3">
        <f t="shared" si="45"/>
        <v>502667</v>
      </c>
      <c r="M768" s="1" t="s">
        <v>40</v>
      </c>
      <c r="N768" s="88">
        <v>73109356</v>
      </c>
      <c r="O768" s="1" t="s">
        <v>118</v>
      </c>
      <c r="P768" s="1" t="s">
        <v>79</v>
      </c>
      <c r="Q768" s="1" t="s">
        <v>80</v>
      </c>
      <c r="R768" s="1" t="s">
        <v>43</v>
      </c>
      <c r="S768" s="1" t="s">
        <v>43</v>
      </c>
      <c r="T768" s="3">
        <v>0</v>
      </c>
      <c r="U768" s="1" t="s">
        <v>44</v>
      </c>
      <c r="V768" s="1" t="s">
        <v>45</v>
      </c>
      <c r="W768" s="1" t="s">
        <v>1015</v>
      </c>
      <c r="X768" s="1" t="s">
        <v>46</v>
      </c>
      <c r="Y768" s="1" t="s">
        <v>81</v>
      </c>
      <c r="Z768" s="1" t="s">
        <v>1453</v>
      </c>
      <c r="AA768" s="1" t="s">
        <v>83</v>
      </c>
      <c r="AB768" s="1" t="s">
        <v>1405</v>
      </c>
      <c r="AC768" s="1" t="s">
        <v>51</v>
      </c>
      <c r="AD768" s="1" t="s">
        <v>1453</v>
      </c>
      <c r="AE768" s="1" t="s">
        <v>37</v>
      </c>
      <c r="AF768">
        <f t="shared" si="46"/>
        <v>2023</v>
      </c>
      <c r="AG768" t="str">
        <f t="shared" si="47"/>
        <v>jun</v>
      </c>
      <c r="AH768" t="str">
        <f>+VLOOKUP(N768,'[1]2. Ingreso de incapacidades'!$C$5:$O$6997,13,FALSE)</f>
        <v>SANITAS E.P.S</v>
      </c>
      <c r="AI768" t="s">
        <v>2193</v>
      </c>
    </row>
    <row r="769" spans="1:35" hidden="1" x14ac:dyDescent="0.25">
      <c r="A769" s="1" t="s">
        <v>33</v>
      </c>
      <c r="B769" s="1" t="s">
        <v>34</v>
      </c>
      <c r="C769" s="2">
        <v>45107</v>
      </c>
      <c r="D769" s="42" t="str">
        <f t="shared" si="44"/>
        <v>2023</v>
      </c>
      <c r="E769" s="1" t="s">
        <v>73</v>
      </c>
      <c r="F769" s="1" t="s">
        <v>74</v>
      </c>
      <c r="G769" s="1" t="s">
        <v>37</v>
      </c>
      <c r="H769" s="1" t="s">
        <v>1015</v>
      </c>
      <c r="I769" s="1" t="s">
        <v>34</v>
      </c>
      <c r="J769" s="3">
        <v>77334</v>
      </c>
      <c r="K769" s="3">
        <v>0</v>
      </c>
      <c r="L769" s="3">
        <f t="shared" si="45"/>
        <v>77334</v>
      </c>
      <c r="M769" s="1" t="s">
        <v>40</v>
      </c>
      <c r="N769" s="88">
        <v>73576572</v>
      </c>
      <c r="O769" s="1" t="s">
        <v>134</v>
      </c>
      <c r="P769" s="1" t="s">
        <v>79</v>
      </c>
      <c r="Q769" s="1" t="s">
        <v>80</v>
      </c>
      <c r="R769" s="1" t="s">
        <v>43</v>
      </c>
      <c r="S769" s="1" t="s">
        <v>43</v>
      </c>
      <c r="T769" s="3">
        <v>0</v>
      </c>
      <c r="U769" s="1" t="s">
        <v>44</v>
      </c>
      <c r="V769" s="1" t="s">
        <v>45</v>
      </c>
      <c r="W769" s="1" t="s">
        <v>1015</v>
      </c>
      <c r="X769" s="1" t="s">
        <v>46</v>
      </c>
      <c r="Y769" s="1" t="s">
        <v>81</v>
      </c>
      <c r="Z769" s="1" t="s">
        <v>1453</v>
      </c>
      <c r="AA769" s="1" t="s">
        <v>83</v>
      </c>
      <c r="AB769" s="1" t="s">
        <v>1405</v>
      </c>
      <c r="AC769" s="1" t="s">
        <v>51</v>
      </c>
      <c r="AD769" s="1" t="s">
        <v>1453</v>
      </c>
      <c r="AE769" s="1" t="s">
        <v>37</v>
      </c>
      <c r="AF769">
        <f t="shared" si="46"/>
        <v>2023</v>
      </c>
      <c r="AG769" t="str">
        <f t="shared" si="47"/>
        <v>jun</v>
      </c>
      <c r="AH769" t="str">
        <f>+VLOOKUP(N769,'[1]2. Ingreso de incapacidades'!$C$5:$O$6997,13,FALSE)</f>
        <v>SANITAS E.P.S</v>
      </c>
      <c r="AI769" t="s">
        <v>2193</v>
      </c>
    </row>
    <row r="770" spans="1:35" hidden="1" x14ac:dyDescent="0.25">
      <c r="A770" s="1" t="s">
        <v>33</v>
      </c>
      <c r="B770" s="1" t="s">
        <v>34</v>
      </c>
      <c r="C770" s="2">
        <v>45107</v>
      </c>
      <c r="D770" s="42" t="str">
        <f t="shared" si="44"/>
        <v>2023</v>
      </c>
      <c r="E770" s="1" t="s">
        <v>73</v>
      </c>
      <c r="F770" s="1" t="s">
        <v>74</v>
      </c>
      <c r="G770" s="1" t="s">
        <v>37</v>
      </c>
      <c r="H770" s="1" t="s">
        <v>1015</v>
      </c>
      <c r="I770" s="1" t="s">
        <v>34</v>
      </c>
      <c r="J770" s="3">
        <v>502667</v>
      </c>
      <c r="K770" s="3">
        <v>0</v>
      </c>
      <c r="L770" s="3">
        <f t="shared" si="45"/>
        <v>502667</v>
      </c>
      <c r="M770" s="1" t="s">
        <v>40</v>
      </c>
      <c r="N770" s="88">
        <v>1047476501</v>
      </c>
      <c r="O770" s="1" t="s">
        <v>670</v>
      </c>
      <c r="P770" s="1" t="s">
        <v>79</v>
      </c>
      <c r="Q770" s="1" t="s">
        <v>80</v>
      </c>
      <c r="R770" s="1" t="s">
        <v>43</v>
      </c>
      <c r="S770" s="1" t="s">
        <v>43</v>
      </c>
      <c r="T770" s="3">
        <v>0</v>
      </c>
      <c r="U770" s="1" t="s">
        <v>44</v>
      </c>
      <c r="V770" s="1" t="s">
        <v>45</v>
      </c>
      <c r="W770" s="1" t="s">
        <v>1015</v>
      </c>
      <c r="X770" s="1" t="s">
        <v>46</v>
      </c>
      <c r="Y770" s="1" t="s">
        <v>81</v>
      </c>
      <c r="Z770" s="1" t="s">
        <v>1453</v>
      </c>
      <c r="AA770" s="1" t="s">
        <v>83</v>
      </c>
      <c r="AB770" s="1" t="s">
        <v>1405</v>
      </c>
      <c r="AC770" s="1" t="s">
        <v>51</v>
      </c>
      <c r="AD770" s="1" t="s">
        <v>1453</v>
      </c>
      <c r="AE770" s="1" t="s">
        <v>37</v>
      </c>
      <c r="AF770">
        <f t="shared" si="46"/>
        <v>2023</v>
      </c>
      <c r="AG770" t="str">
        <f t="shared" si="47"/>
        <v>jun</v>
      </c>
      <c r="AH770" t="str">
        <f>+VLOOKUP(N770,'[1]2. Ingreso de incapacidades'!$C$5:$O$6997,13,FALSE)</f>
        <v>EPS MUTUAL SER</v>
      </c>
      <c r="AI770" t="s">
        <v>2195</v>
      </c>
    </row>
    <row r="771" spans="1:35" hidden="1" x14ac:dyDescent="0.25">
      <c r="A771" s="1" t="s">
        <v>33</v>
      </c>
      <c r="B771" s="1" t="s">
        <v>34</v>
      </c>
      <c r="C771" s="2">
        <v>45107</v>
      </c>
      <c r="D771" s="42" t="str">
        <f t="shared" si="44"/>
        <v>2023</v>
      </c>
      <c r="E771" s="1" t="s">
        <v>73</v>
      </c>
      <c r="F771" s="1" t="s">
        <v>74</v>
      </c>
      <c r="G771" s="1" t="s">
        <v>37</v>
      </c>
      <c r="H771" s="1" t="s">
        <v>1015</v>
      </c>
      <c r="I771" s="1" t="s">
        <v>34</v>
      </c>
      <c r="J771" s="3">
        <v>38667</v>
      </c>
      <c r="K771" s="3">
        <v>0</v>
      </c>
      <c r="L771" s="3">
        <f t="shared" si="45"/>
        <v>38667</v>
      </c>
      <c r="M771" s="1" t="s">
        <v>40</v>
      </c>
      <c r="N771" s="88">
        <v>1050948814</v>
      </c>
      <c r="O771" s="1" t="s">
        <v>693</v>
      </c>
      <c r="P771" s="1" t="s">
        <v>79</v>
      </c>
      <c r="Q771" s="1" t="s">
        <v>80</v>
      </c>
      <c r="R771" s="1" t="s">
        <v>43</v>
      </c>
      <c r="S771" s="1" t="s">
        <v>43</v>
      </c>
      <c r="T771" s="3">
        <v>0</v>
      </c>
      <c r="U771" s="1" t="s">
        <v>44</v>
      </c>
      <c r="V771" s="1" t="s">
        <v>45</v>
      </c>
      <c r="W771" s="1" t="s">
        <v>1015</v>
      </c>
      <c r="X771" s="1" t="s">
        <v>46</v>
      </c>
      <c r="Y771" s="1" t="s">
        <v>81</v>
      </c>
      <c r="Z771" s="1" t="s">
        <v>1453</v>
      </c>
      <c r="AA771" s="1" t="s">
        <v>83</v>
      </c>
      <c r="AB771" s="1" t="s">
        <v>1405</v>
      </c>
      <c r="AC771" s="1" t="s">
        <v>51</v>
      </c>
      <c r="AD771" s="1" t="s">
        <v>1453</v>
      </c>
      <c r="AE771" s="1" t="s">
        <v>37</v>
      </c>
      <c r="AF771">
        <f t="shared" si="46"/>
        <v>2023</v>
      </c>
      <c r="AG771" t="str">
        <f t="shared" si="47"/>
        <v>jun</v>
      </c>
      <c r="AH771" t="str">
        <f>+VLOOKUP(N771,'[1]2. Ingreso de incapacidades'!$C$5:$O$6997,13,FALSE)</f>
        <v>EPS MUTUAL SER</v>
      </c>
      <c r="AI771" t="s">
        <v>2195</v>
      </c>
    </row>
    <row r="772" spans="1:35" hidden="1" x14ac:dyDescent="0.25">
      <c r="A772" s="1" t="s">
        <v>33</v>
      </c>
      <c r="B772" s="1" t="s">
        <v>34</v>
      </c>
      <c r="C772" s="2">
        <v>45107</v>
      </c>
      <c r="D772" s="42" t="str">
        <f t="shared" si="44"/>
        <v>2023</v>
      </c>
      <c r="E772" s="1" t="s">
        <v>73</v>
      </c>
      <c r="F772" s="1" t="s">
        <v>74</v>
      </c>
      <c r="G772" s="1" t="s">
        <v>37</v>
      </c>
      <c r="H772" s="1" t="s">
        <v>1015</v>
      </c>
      <c r="I772" s="1" t="s">
        <v>34</v>
      </c>
      <c r="J772" s="3">
        <v>38667</v>
      </c>
      <c r="K772" s="3">
        <v>0</v>
      </c>
      <c r="L772" s="3">
        <f t="shared" si="45"/>
        <v>38667</v>
      </c>
      <c r="M772" s="1" t="s">
        <v>40</v>
      </c>
      <c r="N772" s="88">
        <v>1143407300</v>
      </c>
      <c r="O772" s="1" t="s">
        <v>753</v>
      </c>
      <c r="P772" s="1" t="s">
        <v>79</v>
      </c>
      <c r="Q772" s="1" t="s">
        <v>80</v>
      </c>
      <c r="R772" s="1" t="s">
        <v>43</v>
      </c>
      <c r="S772" s="1" t="s">
        <v>43</v>
      </c>
      <c r="T772" s="3">
        <v>0</v>
      </c>
      <c r="U772" s="1" t="s">
        <v>44</v>
      </c>
      <c r="V772" s="1" t="s">
        <v>45</v>
      </c>
      <c r="W772" s="1" t="s">
        <v>1015</v>
      </c>
      <c r="X772" s="1" t="s">
        <v>46</v>
      </c>
      <c r="Y772" s="1" t="s">
        <v>81</v>
      </c>
      <c r="Z772" s="1" t="s">
        <v>1453</v>
      </c>
      <c r="AA772" s="1" t="s">
        <v>83</v>
      </c>
      <c r="AB772" s="1" t="s">
        <v>1405</v>
      </c>
      <c r="AC772" s="1" t="s">
        <v>51</v>
      </c>
      <c r="AD772" s="1" t="s">
        <v>1453</v>
      </c>
      <c r="AE772" s="1" t="s">
        <v>37</v>
      </c>
      <c r="AF772">
        <f t="shared" si="46"/>
        <v>2023</v>
      </c>
      <c r="AG772" t="str">
        <f t="shared" si="47"/>
        <v>jun</v>
      </c>
      <c r="AH772" t="str">
        <f>+VLOOKUP(N772,'[1]2. Ingreso de incapacidades'!$C$5:$O$6997,13,FALSE)</f>
        <v>EPS MUTUAL SER</v>
      </c>
      <c r="AI772" t="s">
        <v>2195</v>
      </c>
    </row>
    <row r="773" spans="1:35" hidden="1" x14ac:dyDescent="0.25">
      <c r="A773" s="1" t="s">
        <v>33</v>
      </c>
      <c r="B773" s="1" t="s">
        <v>34</v>
      </c>
      <c r="C773" s="2">
        <v>45107</v>
      </c>
      <c r="D773" s="42" t="str">
        <f t="shared" si="44"/>
        <v>2023</v>
      </c>
      <c r="E773" s="1" t="s">
        <v>73</v>
      </c>
      <c r="F773" s="1" t="s">
        <v>74</v>
      </c>
      <c r="G773" s="1" t="s">
        <v>37</v>
      </c>
      <c r="H773" s="1" t="s">
        <v>1015</v>
      </c>
      <c r="I773" s="1" t="s">
        <v>34</v>
      </c>
      <c r="J773" s="3">
        <v>755621</v>
      </c>
      <c r="K773" s="3">
        <v>0</v>
      </c>
      <c r="L773" s="3">
        <f t="shared" si="45"/>
        <v>755621</v>
      </c>
      <c r="M773" s="1" t="s">
        <v>40</v>
      </c>
      <c r="N773" s="88">
        <v>1049825736</v>
      </c>
      <c r="O773" s="1" t="s">
        <v>538</v>
      </c>
      <c r="P773" s="1" t="s">
        <v>79</v>
      </c>
      <c r="Q773" s="1" t="s">
        <v>80</v>
      </c>
      <c r="R773" s="1" t="s">
        <v>43</v>
      </c>
      <c r="S773" s="1" t="s">
        <v>43</v>
      </c>
      <c r="T773" s="3">
        <v>0</v>
      </c>
      <c r="U773" s="1" t="s">
        <v>44</v>
      </c>
      <c r="V773" s="1" t="s">
        <v>45</v>
      </c>
      <c r="W773" s="1" t="s">
        <v>1015</v>
      </c>
      <c r="X773" s="1" t="s">
        <v>46</v>
      </c>
      <c r="Y773" s="1" t="s">
        <v>81</v>
      </c>
      <c r="Z773" s="1" t="s">
        <v>1453</v>
      </c>
      <c r="AA773" s="1" t="s">
        <v>83</v>
      </c>
      <c r="AB773" s="1" t="s">
        <v>1405</v>
      </c>
      <c r="AC773" s="1" t="s">
        <v>51</v>
      </c>
      <c r="AD773" s="1" t="s">
        <v>1453</v>
      </c>
      <c r="AE773" s="1" t="s">
        <v>37</v>
      </c>
      <c r="AF773">
        <f t="shared" si="46"/>
        <v>2023</v>
      </c>
      <c r="AG773" t="str">
        <f t="shared" si="47"/>
        <v>jun</v>
      </c>
      <c r="AH773" t="str">
        <f>+VLOOKUP(N773,'[1]2. Ingreso de incapacidades'!$C$5:$O$6997,13,FALSE)</f>
        <v>SURA E.P.S.</v>
      </c>
      <c r="AI773" t="s">
        <v>2197</v>
      </c>
    </row>
    <row r="774" spans="1:35" hidden="1" x14ac:dyDescent="0.25">
      <c r="A774" s="1" t="s">
        <v>33</v>
      </c>
      <c r="B774" s="1" t="s">
        <v>34</v>
      </c>
      <c r="C774" s="2">
        <v>45107</v>
      </c>
      <c r="D774" s="42" t="str">
        <f t="shared" si="44"/>
        <v>2023</v>
      </c>
      <c r="E774" s="1" t="s">
        <v>73</v>
      </c>
      <c r="F774" s="1" t="s">
        <v>74</v>
      </c>
      <c r="G774" s="1" t="s">
        <v>37</v>
      </c>
      <c r="H774" s="1" t="s">
        <v>1015</v>
      </c>
      <c r="I774" s="1" t="s">
        <v>34</v>
      </c>
      <c r="J774" s="3">
        <v>502667</v>
      </c>
      <c r="K774" s="3">
        <v>0</v>
      </c>
      <c r="L774" s="3">
        <f t="shared" si="45"/>
        <v>502667</v>
      </c>
      <c r="M774" s="1" t="s">
        <v>40</v>
      </c>
      <c r="N774" s="88">
        <v>30873721</v>
      </c>
      <c r="O774" s="1" t="s">
        <v>126</v>
      </c>
      <c r="P774" s="1" t="s">
        <v>79</v>
      </c>
      <c r="Q774" s="1" t="s">
        <v>80</v>
      </c>
      <c r="R774" s="1" t="s">
        <v>43</v>
      </c>
      <c r="S774" s="1" t="s">
        <v>43</v>
      </c>
      <c r="T774" s="3">
        <v>0</v>
      </c>
      <c r="U774" s="1" t="s">
        <v>44</v>
      </c>
      <c r="V774" s="1" t="s">
        <v>45</v>
      </c>
      <c r="W774" s="1" t="s">
        <v>1015</v>
      </c>
      <c r="X774" s="1" t="s">
        <v>46</v>
      </c>
      <c r="Y774" s="1" t="s">
        <v>81</v>
      </c>
      <c r="Z774" s="1" t="s">
        <v>1453</v>
      </c>
      <c r="AA774" s="1" t="s">
        <v>83</v>
      </c>
      <c r="AB774" s="1" t="s">
        <v>1405</v>
      </c>
      <c r="AC774" s="1" t="s">
        <v>51</v>
      </c>
      <c r="AD774" s="1" t="s">
        <v>1453</v>
      </c>
      <c r="AE774" s="1" t="s">
        <v>37</v>
      </c>
      <c r="AF774">
        <f t="shared" si="46"/>
        <v>2023</v>
      </c>
      <c r="AG774" t="str">
        <f t="shared" si="47"/>
        <v>jun</v>
      </c>
      <c r="AH774" t="str">
        <f>+VLOOKUP(N774,'[1]2. Ingreso de incapacidades'!$C$5:$O$6997,13,FALSE)</f>
        <v>FAMISANAR E.P.S</v>
      </c>
      <c r="AI774" t="s">
        <v>2196</v>
      </c>
    </row>
    <row r="775" spans="1:35" hidden="1" x14ac:dyDescent="0.25">
      <c r="A775" s="1" t="s">
        <v>33</v>
      </c>
      <c r="B775" s="1" t="s">
        <v>34</v>
      </c>
      <c r="C775" s="2">
        <v>45107</v>
      </c>
      <c r="D775" s="42" t="str">
        <f t="shared" ref="D775:D838" si="48">TEXT(C775,"yyyy")</f>
        <v>2023</v>
      </c>
      <c r="E775" s="1" t="s">
        <v>73</v>
      </c>
      <c r="F775" s="1" t="s">
        <v>74</v>
      </c>
      <c r="G775" s="1" t="s">
        <v>37</v>
      </c>
      <c r="H775" s="1" t="s">
        <v>1015</v>
      </c>
      <c r="I775" s="1" t="s">
        <v>34</v>
      </c>
      <c r="J775" s="3">
        <v>193334</v>
      </c>
      <c r="K775" s="3">
        <v>0</v>
      </c>
      <c r="L775" s="3">
        <f t="shared" ref="L775:L838" si="49">+J775-K775</f>
        <v>193334</v>
      </c>
      <c r="M775" s="1" t="s">
        <v>40</v>
      </c>
      <c r="N775" s="88">
        <v>1143331199</v>
      </c>
      <c r="O775" s="1" t="s">
        <v>733</v>
      </c>
      <c r="P775" s="1" t="s">
        <v>79</v>
      </c>
      <c r="Q775" s="1" t="s">
        <v>80</v>
      </c>
      <c r="R775" s="1" t="s">
        <v>43</v>
      </c>
      <c r="S775" s="1" t="s">
        <v>43</v>
      </c>
      <c r="T775" s="3">
        <v>0</v>
      </c>
      <c r="U775" s="1" t="s">
        <v>44</v>
      </c>
      <c r="V775" s="1" t="s">
        <v>45</v>
      </c>
      <c r="W775" s="1" t="s">
        <v>1015</v>
      </c>
      <c r="X775" s="1" t="s">
        <v>46</v>
      </c>
      <c r="Y775" s="1" t="s">
        <v>81</v>
      </c>
      <c r="Z775" s="1" t="s">
        <v>1453</v>
      </c>
      <c r="AA775" s="1" t="s">
        <v>83</v>
      </c>
      <c r="AB775" s="1" t="s">
        <v>1405</v>
      </c>
      <c r="AC775" s="1" t="s">
        <v>51</v>
      </c>
      <c r="AD775" s="1" t="s">
        <v>1453</v>
      </c>
      <c r="AE775" s="1" t="s">
        <v>37</v>
      </c>
      <c r="AF775">
        <f t="shared" ref="AF775:AF838" si="50">YEAR(C775)</f>
        <v>2023</v>
      </c>
      <c r="AG775" t="str">
        <f t="shared" ref="AG775:AG838" si="51">TEXT(C775,"mmm")</f>
        <v>jun</v>
      </c>
      <c r="AH775" t="str">
        <f>+VLOOKUP(N775,'[1]2. Ingreso de incapacidades'!$C$5:$O$6997,13,FALSE)</f>
        <v>NUEVA E.P.S</v>
      </c>
      <c r="AI775" t="s">
        <v>2199</v>
      </c>
    </row>
    <row r="776" spans="1:35" hidden="1" x14ac:dyDescent="0.25">
      <c r="A776" s="1" t="s">
        <v>33</v>
      </c>
      <c r="B776" s="1" t="s">
        <v>34</v>
      </c>
      <c r="C776" s="2">
        <v>45107</v>
      </c>
      <c r="D776" s="42" t="str">
        <f t="shared" si="48"/>
        <v>2023</v>
      </c>
      <c r="E776" s="1" t="s">
        <v>73</v>
      </c>
      <c r="F776" s="1" t="s">
        <v>74</v>
      </c>
      <c r="G776" s="1" t="s">
        <v>37</v>
      </c>
      <c r="H776" s="1" t="s">
        <v>1015</v>
      </c>
      <c r="I776" s="1" t="s">
        <v>34</v>
      </c>
      <c r="J776" s="3">
        <v>38667</v>
      </c>
      <c r="K776" s="3">
        <v>0</v>
      </c>
      <c r="L776" s="3">
        <f t="shared" si="49"/>
        <v>38667</v>
      </c>
      <c r="M776" s="1" t="s">
        <v>40</v>
      </c>
      <c r="N776" s="88">
        <v>12595533</v>
      </c>
      <c r="O776" s="1" t="s">
        <v>116</v>
      </c>
      <c r="P776" s="1" t="s">
        <v>79</v>
      </c>
      <c r="Q776" s="1" t="s">
        <v>80</v>
      </c>
      <c r="R776" s="1" t="s">
        <v>43</v>
      </c>
      <c r="S776" s="1" t="s">
        <v>43</v>
      </c>
      <c r="T776" s="3">
        <v>0</v>
      </c>
      <c r="U776" s="1" t="s">
        <v>44</v>
      </c>
      <c r="V776" s="1" t="s">
        <v>45</v>
      </c>
      <c r="W776" s="1" t="s">
        <v>1015</v>
      </c>
      <c r="X776" s="1" t="s">
        <v>46</v>
      </c>
      <c r="Y776" s="1" t="s">
        <v>81</v>
      </c>
      <c r="Z776" s="1" t="s">
        <v>1453</v>
      </c>
      <c r="AA776" s="1" t="s">
        <v>83</v>
      </c>
      <c r="AB776" s="1" t="s">
        <v>1405</v>
      </c>
      <c r="AC776" s="1" t="s">
        <v>51</v>
      </c>
      <c r="AD776" s="1" t="s">
        <v>1453</v>
      </c>
      <c r="AE776" s="1" t="s">
        <v>37</v>
      </c>
      <c r="AF776">
        <f t="shared" si="50"/>
        <v>2023</v>
      </c>
      <c r="AG776" t="str">
        <f t="shared" si="51"/>
        <v>jun</v>
      </c>
      <c r="AH776" t="str">
        <f>+VLOOKUP(N776,'[1]2. Ingreso de incapacidades'!$C$5:$O$6997,13,FALSE)</f>
        <v>NUEVA E.P.S</v>
      </c>
      <c r="AI776" t="s">
        <v>2199</v>
      </c>
    </row>
    <row r="777" spans="1:35" hidden="1" x14ac:dyDescent="0.25">
      <c r="A777" s="1" t="s">
        <v>33</v>
      </c>
      <c r="B777" s="1" t="s">
        <v>34</v>
      </c>
      <c r="C777" s="2">
        <v>45107</v>
      </c>
      <c r="D777" s="42" t="str">
        <f t="shared" si="48"/>
        <v>2023</v>
      </c>
      <c r="E777" s="1" t="s">
        <v>73</v>
      </c>
      <c r="F777" s="1" t="s">
        <v>74</v>
      </c>
      <c r="G777" s="1" t="s">
        <v>37</v>
      </c>
      <c r="H777" s="1" t="s">
        <v>1015</v>
      </c>
      <c r="I777" s="1" t="s">
        <v>34</v>
      </c>
      <c r="J777" s="3">
        <v>38667</v>
      </c>
      <c r="K777" s="3">
        <v>0</v>
      </c>
      <c r="L777" s="3">
        <f t="shared" si="49"/>
        <v>38667</v>
      </c>
      <c r="M777" s="1" t="s">
        <v>40</v>
      </c>
      <c r="N777" s="88">
        <v>9099334</v>
      </c>
      <c r="O777" s="1" t="s">
        <v>602</v>
      </c>
      <c r="P777" s="1" t="s">
        <v>79</v>
      </c>
      <c r="Q777" s="1" t="s">
        <v>80</v>
      </c>
      <c r="R777" s="1" t="s">
        <v>43</v>
      </c>
      <c r="S777" s="1" t="s">
        <v>43</v>
      </c>
      <c r="T777" s="3">
        <v>0</v>
      </c>
      <c r="U777" s="1" t="s">
        <v>44</v>
      </c>
      <c r="V777" s="1" t="s">
        <v>45</v>
      </c>
      <c r="W777" s="1" t="s">
        <v>1015</v>
      </c>
      <c r="X777" s="1" t="s">
        <v>46</v>
      </c>
      <c r="Y777" s="1" t="s">
        <v>81</v>
      </c>
      <c r="Z777" s="1" t="s">
        <v>1453</v>
      </c>
      <c r="AA777" s="1" t="s">
        <v>83</v>
      </c>
      <c r="AB777" s="1" t="s">
        <v>1405</v>
      </c>
      <c r="AC777" s="1" t="s">
        <v>51</v>
      </c>
      <c r="AD777" s="1" t="s">
        <v>1453</v>
      </c>
      <c r="AE777" s="1" t="s">
        <v>37</v>
      </c>
      <c r="AF777">
        <f t="shared" si="50"/>
        <v>2023</v>
      </c>
      <c r="AG777" t="str">
        <f t="shared" si="51"/>
        <v>jun</v>
      </c>
      <c r="AH777" t="str">
        <f>+VLOOKUP(N777,'[1]2. Ingreso de incapacidades'!$C$5:$O$6997,13,FALSE)</f>
        <v>NUEVA E.P.S</v>
      </c>
      <c r="AI777" t="s">
        <v>2199</v>
      </c>
    </row>
    <row r="778" spans="1:35" hidden="1" x14ac:dyDescent="0.25">
      <c r="A778" s="1" t="s">
        <v>33</v>
      </c>
      <c r="B778" s="1" t="s">
        <v>34</v>
      </c>
      <c r="C778" s="2">
        <v>45107</v>
      </c>
      <c r="D778" s="42" t="str">
        <f t="shared" si="48"/>
        <v>2023</v>
      </c>
      <c r="E778" s="1" t="s">
        <v>73</v>
      </c>
      <c r="F778" s="1" t="s">
        <v>74</v>
      </c>
      <c r="G778" s="1" t="s">
        <v>37</v>
      </c>
      <c r="H778" s="1" t="s">
        <v>1015</v>
      </c>
      <c r="I778" s="1" t="s">
        <v>34</v>
      </c>
      <c r="J778" s="3">
        <v>502667</v>
      </c>
      <c r="K778" s="3">
        <v>0</v>
      </c>
      <c r="L778" s="3">
        <f t="shared" si="49"/>
        <v>502667</v>
      </c>
      <c r="M778" s="1" t="s">
        <v>40</v>
      </c>
      <c r="N778" s="88">
        <v>1047416099</v>
      </c>
      <c r="O778" s="1" t="s">
        <v>650</v>
      </c>
      <c r="P778" s="1" t="s">
        <v>79</v>
      </c>
      <c r="Q778" s="1" t="s">
        <v>80</v>
      </c>
      <c r="R778" s="1" t="s">
        <v>43</v>
      </c>
      <c r="S778" s="1" t="s">
        <v>43</v>
      </c>
      <c r="T778" s="3">
        <v>0</v>
      </c>
      <c r="U778" s="1" t="s">
        <v>44</v>
      </c>
      <c r="V778" s="1" t="s">
        <v>45</v>
      </c>
      <c r="W778" s="1" t="s">
        <v>1015</v>
      </c>
      <c r="X778" s="1" t="s">
        <v>46</v>
      </c>
      <c r="Y778" s="1" t="s">
        <v>81</v>
      </c>
      <c r="Z778" s="1" t="s">
        <v>1453</v>
      </c>
      <c r="AA778" s="1" t="s">
        <v>83</v>
      </c>
      <c r="AB778" s="1" t="s">
        <v>1405</v>
      </c>
      <c r="AC778" s="1" t="s">
        <v>51</v>
      </c>
      <c r="AD778" s="1" t="s">
        <v>1453</v>
      </c>
      <c r="AE778" s="1" t="s">
        <v>37</v>
      </c>
      <c r="AF778">
        <f t="shared" si="50"/>
        <v>2023</v>
      </c>
      <c r="AG778" t="str">
        <f t="shared" si="51"/>
        <v>jun</v>
      </c>
      <c r="AH778" t="str">
        <f>+VLOOKUP(N778,'[1]2. Ingreso de incapacidades'!$C$5:$O$6997,13,FALSE)</f>
        <v>COOSALUD ESS EPS -S</v>
      </c>
      <c r="AI778" t="s">
        <v>2198</v>
      </c>
    </row>
    <row r="779" spans="1:35" hidden="1" x14ac:dyDescent="0.25">
      <c r="A779" s="1" t="s">
        <v>33</v>
      </c>
      <c r="B779" s="1" t="s">
        <v>34</v>
      </c>
      <c r="C779" s="2">
        <v>45107</v>
      </c>
      <c r="D779" s="42" t="str">
        <f t="shared" si="48"/>
        <v>2023</v>
      </c>
      <c r="E779" s="1" t="s">
        <v>73</v>
      </c>
      <c r="F779" s="1" t="s">
        <v>74</v>
      </c>
      <c r="G779" s="1" t="s">
        <v>37</v>
      </c>
      <c r="H779" s="1" t="s">
        <v>1015</v>
      </c>
      <c r="I779" s="1" t="s">
        <v>34</v>
      </c>
      <c r="J779" s="3">
        <v>298173</v>
      </c>
      <c r="K779" s="3">
        <v>0</v>
      </c>
      <c r="L779" s="3">
        <f t="shared" si="49"/>
        <v>298173</v>
      </c>
      <c r="M779" s="1" t="s">
        <v>40</v>
      </c>
      <c r="N779" s="88">
        <v>73136275</v>
      </c>
      <c r="O779" s="1" t="s">
        <v>785</v>
      </c>
      <c r="P779" s="1" t="s">
        <v>79</v>
      </c>
      <c r="Q779" s="1" t="s">
        <v>80</v>
      </c>
      <c r="R779" s="1" t="s">
        <v>43</v>
      </c>
      <c r="S779" s="1" t="s">
        <v>43</v>
      </c>
      <c r="T779" s="3">
        <v>0</v>
      </c>
      <c r="U779" s="1" t="s">
        <v>44</v>
      </c>
      <c r="V779" s="1" t="s">
        <v>45</v>
      </c>
      <c r="W779" s="1" t="s">
        <v>1015</v>
      </c>
      <c r="X779" s="1" t="s">
        <v>46</v>
      </c>
      <c r="Y779" s="1" t="s">
        <v>81</v>
      </c>
      <c r="Z779" s="1" t="s">
        <v>1453</v>
      </c>
      <c r="AA779" s="1" t="s">
        <v>83</v>
      </c>
      <c r="AB779" s="1" t="s">
        <v>1405</v>
      </c>
      <c r="AC779" s="1" t="s">
        <v>51</v>
      </c>
      <c r="AD779" s="1" t="s">
        <v>1453</v>
      </c>
      <c r="AE779" s="1" t="s">
        <v>37</v>
      </c>
      <c r="AF779">
        <f t="shared" si="50"/>
        <v>2023</v>
      </c>
      <c r="AG779" t="str">
        <f t="shared" si="51"/>
        <v>jun</v>
      </c>
      <c r="AH779" t="str">
        <f>+VLOOKUP(N779,'[1]2. Ingreso de incapacidades'!$C$5:$O$6997,13,FALSE)</f>
        <v>SALUD TOTAL E.P.S.</v>
      </c>
      <c r="AI779" t="s">
        <v>2192</v>
      </c>
    </row>
    <row r="780" spans="1:35" hidden="1" x14ac:dyDescent="0.25">
      <c r="A780" s="1" t="s">
        <v>33</v>
      </c>
      <c r="B780" s="1" t="s">
        <v>34</v>
      </c>
      <c r="C780" s="2">
        <v>45107</v>
      </c>
      <c r="D780" s="42" t="str">
        <f t="shared" si="48"/>
        <v>2023</v>
      </c>
      <c r="E780" s="1" t="s">
        <v>73</v>
      </c>
      <c r="F780" s="1" t="s">
        <v>74</v>
      </c>
      <c r="G780" s="1" t="s">
        <v>37</v>
      </c>
      <c r="H780" s="1" t="s">
        <v>1015</v>
      </c>
      <c r="I780" s="1" t="s">
        <v>34</v>
      </c>
      <c r="J780" s="3">
        <v>2941120</v>
      </c>
      <c r="K780" s="3">
        <v>0</v>
      </c>
      <c r="L780" s="3">
        <f t="shared" si="49"/>
        <v>2941120</v>
      </c>
      <c r="M780" s="1" t="s">
        <v>40</v>
      </c>
      <c r="N780" s="88">
        <v>1071162031</v>
      </c>
      <c r="O780" s="1" t="s">
        <v>1456</v>
      </c>
      <c r="P780" s="1" t="s">
        <v>1457</v>
      </c>
      <c r="Q780" s="1" t="s">
        <v>1458</v>
      </c>
      <c r="R780" s="1" t="s">
        <v>43</v>
      </c>
      <c r="S780" s="1" t="s">
        <v>43</v>
      </c>
      <c r="T780" s="3">
        <v>0</v>
      </c>
      <c r="U780" s="1" t="s">
        <v>44</v>
      </c>
      <c r="V780" s="1" t="s">
        <v>45</v>
      </c>
      <c r="W780" s="1" t="s">
        <v>1015</v>
      </c>
      <c r="X780" s="1" t="s">
        <v>46</v>
      </c>
      <c r="Y780" s="1" t="s">
        <v>81</v>
      </c>
      <c r="Z780" s="1" t="s">
        <v>1453</v>
      </c>
      <c r="AA780" s="1" t="s">
        <v>83</v>
      </c>
      <c r="AB780" s="1" t="s">
        <v>1405</v>
      </c>
      <c r="AC780" s="1" t="s">
        <v>51</v>
      </c>
      <c r="AD780" s="1" t="s">
        <v>1453</v>
      </c>
      <c r="AE780" s="1" t="s">
        <v>37</v>
      </c>
      <c r="AF780">
        <f t="shared" si="50"/>
        <v>2023</v>
      </c>
      <c r="AG780" t="str">
        <f t="shared" si="51"/>
        <v>jun</v>
      </c>
      <c r="AH780" t="str">
        <f>+VLOOKUP(N780,'[1]2. Ingreso de incapacidades'!$C$5:$O$6997,13,FALSE)</f>
        <v>SANITAS E.P.S</v>
      </c>
      <c r="AI780" t="s">
        <v>2193</v>
      </c>
    </row>
    <row r="781" spans="1:35" hidden="1" x14ac:dyDescent="0.25">
      <c r="A781" s="1" t="s">
        <v>33</v>
      </c>
      <c r="B781" s="1" t="s">
        <v>34</v>
      </c>
      <c r="C781" s="2">
        <v>45107</v>
      </c>
      <c r="D781" s="42" t="str">
        <f t="shared" si="48"/>
        <v>2023</v>
      </c>
      <c r="E781" s="1" t="s">
        <v>73</v>
      </c>
      <c r="F781" s="1" t="s">
        <v>74</v>
      </c>
      <c r="G781" s="1" t="s">
        <v>37</v>
      </c>
      <c r="H781" s="1" t="s">
        <v>1015</v>
      </c>
      <c r="I781" s="1" t="s">
        <v>34</v>
      </c>
      <c r="J781" s="3">
        <v>77334</v>
      </c>
      <c r="K781" s="3">
        <v>0</v>
      </c>
      <c r="L781" s="3">
        <f t="shared" si="49"/>
        <v>77334</v>
      </c>
      <c r="M781" s="1" t="s">
        <v>40</v>
      </c>
      <c r="N781" s="88">
        <v>1047441861</v>
      </c>
      <c r="O781" s="1" t="s">
        <v>489</v>
      </c>
      <c r="P781" s="1" t="s">
        <v>79</v>
      </c>
      <c r="Q781" s="1" t="s">
        <v>80</v>
      </c>
      <c r="R781" s="1" t="s">
        <v>43</v>
      </c>
      <c r="S781" s="1" t="s">
        <v>43</v>
      </c>
      <c r="T781" s="3">
        <v>0</v>
      </c>
      <c r="U781" s="1" t="s">
        <v>44</v>
      </c>
      <c r="V781" s="1" t="s">
        <v>45</v>
      </c>
      <c r="W781" s="1" t="s">
        <v>1015</v>
      </c>
      <c r="X781" s="1" t="s">
        <v>46</v>
      </c>
      <c r="Y781" s="1" t="s">
        <v>81</v>
      </c>
      <c r="Z781" s="1" t="s">
        <v>1453</v>
      </c>
      <c r="AA781" s="1" t="s">
        <v>83</v>
      </c>
      <c r="AB781" s="1" t="s">
        <v>1405</v>
      </c>
      <c r="AC781" s="1" t="s">
        <v>51</v>
      </c>
      <c r="AD781" s="1" t="s">
        <v>1453</v>
      </c>
      <c r="AE781" s="1" t="s">
        <v>37</v>
      </c>
      <c r="AF781">
        <f t="shared" si="50"/>
        <v>2023</v>
      </c>
      <c r="AG781" t="str">
        <f t="shared" si="51"/>
        <v>jun</v>
      </c>
      <c r="AH781" t="str">
        <f>+VLOOKUP(N781,'[1]2. Ingreso de incapacidades'!$C$5:$O$6997,13,FALSE)</f>
        <v>EPS MUTUAL SER</v>
      </c>
      <c r="AI781" t="s">
        <v>2195</v>
      </c>
    </row>
    <row r="782" spans="1:35" hidden="1" x14ac:dyDescent="0.25">
      <c r="A782" s="1" t="s">
        <v>33</v>
      </c>
      <c r="B782" s="1" t="s">
        <v>34</v>
      </c>
      <c r="C782" s="2">
        <v>45107</v>
      </c>
      <c r="D782" s="42" t="str">
        <f t="shared" si="48"/>
        <v>2023</v>
      </c>
      <c r="E782" s="1" t="s">
        <v>73</v>
      </c>
      <c r="F782" s="1" t="s">
        <v>74</v>
      </c>
      <c r="G782" s="1" t="s">
        <v>37</v>
      </c>
      <c r="H782" s="1" t="s">
        <v>1015</v>
      </c>
      <c r="I782" s="1" t="s">
        <v>34</v>
      </c>
      <c r="J782" s="3">
        <v>2379971</v>
      </c>
      <c r="K782" s="3">
        <v>0</v>
      </c>
      <c r="L782" s="3">
        <f t="shared" si="49"/>
        <v>2379971</v>
      </c>
      <c r="M782" s="1" t="s">
        <v>40</v>
      </c>
      <c r="N782" s="88">
        <v>79628116</v>
      </c>
      <c r="O782" s="1" t="s">
        <v>852</v>
      </c>
      <c r="P782" s="1" t="s">
        <v>1459</v>
      </c>
      <c r="Q782" s="1" t="s">
        <v>1460</v>
      </c>
      <c r="R782" s="1" t="s">
        <v>43</v>
      </c>
      <c r="S782" s="1" t="s">
        <v>43</v>
      </c>
      <c r="T782" s="3">
        <v>0</v>
      </c>
      <c r="U782" s="1" t="s">
        <v>44</v>
      </c>
      <c r="V782" s="1" t="s">
        <v>45</v>
      </c>
      <c r="W782" s="1" t="s">
        <v>1015</v>
      </c>
      <c r="X782" s="1" t="s">
        <v>46</v>
      </c>
      <c r="Y782" s="1" t="s">
        <v>81</v>
      </c>
      <c r="Z782" s="1" t="s">
        <v>1453</v>
      </c>
      <c r="AA782" s="1" t="s">
        <v>83</v>
      </c>
      <c r="AB782" s="1" t="s">
        <v>1405</v>
      </c>
      <c r="AC782" s="1" t="s">
        <v>51</v>
      </c>
      <c r="AD782" s="1" t="s">
        <v>1453</v>
      </c>
      <c r="AE782" s="1" t="s">
        <v>37</v>
      </c>
      <c r="AF782">
        <f t="shared" si="50"/>
        <v>2023</v>
      </c>
      <c r="AG782" t="str">
        <f t="shared" si="51"/>
        <v>jun</v>
      </c>
      <c r="AH782" t="str">
        <f>+VLOOKUP(N782,'[1]2. Ingreso de incapacidades'!$C$5:$O$6997,13,FALSE)</f>
        <v>SANITAS E.P.S</v>
      </c>
      <c r="AI782" t="s">
        <v>2193</v>
      </c>
    </row>
    <row r="783" spans="1:35" hidden="1" x14ac:dyDescent="0.25">
      <c r="A783" s="1" t="s">
        <v>33</v>
      </c>
      <c r="B783" s="1" t="s">
        <v>34</v>
      </c>
      <c r="C783" s="2">
        <v>45107</v>
      </c>
      <c r="D783" s="42" t="str">
        <f t="shared" si="48"/>
        <v>2023</v>
      </c>
      <c r="E783" s="1" t="s">
        <v>73</v>
      </c>
      <c r="F783" s="1" t="s">
        <v>74</v>
      </c>
      <c r="G783" s="1" t="s">
        <v>37</v>
      </c>
      <c r="H783" s="1" t="s">
        <v>1015</v>
      </c>
      <c r="I783" s="1" t="s">
        <v>34</v>
      </c>
      <c r="J783" s="3">
        <v>502667</v>
      </c>
      <c r="K783" s="3">
        <v>0</v>
      </c>
      <c r="L783" s="3">
        <f t="shared" si="49"/>
        <v>502667</v>
      </c>
      <c r="M783" s="1" t="s">
        <v>40</v>
      </c>
      <c r="N783" s="88">
        <v>1143339994</v>
      </c>
      <c r="O783" s="1" t="s">
        <v>114</v>
      </c>
      <c r="P783" s="1" t="s">
        <v>79</v>
      </c>
      <c r="Q783" s="1" t="s">
        <v>80</v>
      </c>
      <c r="R783" s="1" t="s">
        <v>43</v>
      </c>
      <c r="S783" s="1" t="s">
        <v>43</v>
      </c>
      <c r="T783" s="3">
        <v>0</v>
      </c>
      <c r="U783" s="1" t="s">
        <v>44</v>
      </c>
      <c r="V783" s="1" t="s">
        <v>45</v>
      </c>
      <c r="W783" s="1" t="s">
        <v>1015</v>
      </c>
      <c r="X783" s="1" t="s">
        <v>46</v>
      </c>
      <c r="Y783" s="1" t="s">
        <v>81</v>
      </c>
      <c r="Z783" s="1" t="s">
        <v>1453</v>
      </c>
      <c r="AA783" s="1" t="s">
        <v>83</v>
      </c>
      <c r="AB783" s="1" t="s">
        <v>1405</v>
      </c>
      <c r="AC783" s="1" t="s">
        <v>51</v>
      </c>
      <c r="AD783" s="1" t="s">
        <v>1453</v>
      </c>
      <c r="AE783" s="1" t="s">
        <v>37</v>
      </c>
      <c r="AF783">
        <f t="shared" si="50"/>
        <v>2023</v>
      </c>
      <c r="AG783" t="str">
        <f t="shared" si="51"/>
        <v>jun</v>
      </c>
      <c r="AH783" t="str">
        <f>+VLOOKUP(N783,'[1]2. Ingreso de incapacidades'!$C$5:$O$6997,13,FALSE)</f>
        <v>SALUD TOTAL E.P.S.</v>
      </c>
      <c r="AI783" t="s">
        <v>2192</v>
      </c>
    </row>
    <row r="784" spans="1:35" hidden="1" x14ac:dyDescent="0.25">
      <c r="A784" s="1" t="s">
        <v>33</v>
      </c>
      <c r="B784" s="1" t="s">
        <v>34</v>
      </c>
      <c r="C784" s="2">
        <v>45107</v>
      </c>
      <c r="D784" s="42" t="str">
        <f t="shared" si="48"/>
        <v>2023</v>
      </c>
      <c r="E784" s="1" t="s">
        <v>73</v>
      </c>
      <c r="F784" s="1" t="s">
        <v>74</v>
      </c>
      <c r="G784" s="1" t="s">
        <v>37</v>
      </c>
      <c r="H784" s="1" t="s">
        <v>1015</v>
      </c>
      <c r="I784" s="1" t="s">
        <v>34</v>
      </c>
      <c r="J784" s="3">
        <v>47209</v>
      </c>
      <c r="K784" s="3">
        <v>0</v>
      </c>
      <c r="L784" s="3">
        <f t="shared" si="49"/>
        <v>47209</v>
      </c>
      <c r="M784" s="1" t="s">
        <v>40</v>
      </c>
      <c r="N784" s="88">
        <v>1143377774</v>
      </c>
      <c r="O784" s="1" t="s">
        <v>483</v>
      </c>
      <c r="P784" s="1" t="s">
        <v>79</v>
      </c>
      <c r="Q784" s="1" t="s">
        <v>80</v>
      </c>
      <c r="R784" s="1" t="s">
        <v>43</v>
      </c>
      <c r="S784" s="1" t="s">
        <v>43</v>
      </c>
      <c r="T784" s="3">
        <v>0</v>
      </c>
      <c r="U784" s="1" t="s">
        <v>44</v>
      </c>
      <c r="V784" s="1" t="s">
        <v>45</v>
      </c>
      <c r="W784" s="1" t="s">
        <v>1015</v>
      </c>
      <c r="X784" s="1" t="s">
        <v>46</v>
      </c>
      <c r="Y784" s="1" t="s">
        <v>81</v>
      </c>
      <c r="Z784" s="1" t="s">
        <v>1453</v>
      </c>
      <c r="AA784" s="1" t="s">
        <v>83</v>
      </c>
      <c r="AB784" s="1" t="s">
        <v>1405</v>
      </c>
      <c r="AC784" s="1" t="s">
        <v>51</v>
      </c>
      <c r="AD784" s="1" t="s">
        <v>1453</v>
      </c>
      <c r="AE784" s="1" t="s">
        <v>37</v>
      </c>
      <c r="AF784">
        <f t="shared" si="50"/>
        <v>2023</v>
      </c>
      <c r="AG784" t="str">
        <f t="shared" si="51"/>
        <v>jun</v>
      </c>
      <c r="AH784" t="str">
        <f>+VLOOKUP(N784,'[1]2. Ingreso de incapacidades'!$C$5:$O$6997,13,FALSE)</f>
        <v>COOSALUD ESS EPS -S</v>
      </c>
      <c r="AI784" t="s">
        <v>2198</v>
      </c>
    </row>
    <row r="785" spans="1:35" hidden="1" x14ac:dyDescent="0.25">
      <c r="A785" s="1" t="s">
        <v>33</v>
      </c>
      <c r="B785" s="1" t="s">
        <v>34</v>
      </c>
      <c r="C785" s="2">
        <v>45107</v>
      </c>
      <c r="D785" s="42" t="str">
        <f t="shared" si="48"/>
        <v>2023</v>
      </c>
      <c r="E785" s="1" t="s">
        <v>73</v>
      </c>
      <c r="F785" s="1" t="s">
        <v>74</v>
      </c>
      <c r="G785" s="1" t="s">
        <v>37</v>
      </c>
      <c r="H785" s="1" t="s">
        <v>1015</v>
      </c>
      <c r="I785" s="1" t="s">
        <v>34</v>
      </c>
      <c r="J785" s="3">
        <v>309334</v>
      </c>
      <c r="K785" s="3">
        <v>0</v>
      </c>
      <c r="L785" s="3">
        <f t="shared" si="49"/>
        <v>309334</v>
      </c>
      <c r="M785" s="1" t="s">
        <v>40</v>
      </c>
      <c r="N785" s="88">
        <v>73570209</v>
      </c>
      <c r="O785" s="1" t="s">
        <v>828</v>
      </c>
      <c r="P785" s="1" t="s">
        <v>79</v>
      </c>
      <c r="Q785" s="1" t="s">
        <v>80</v>
      </c>
      <c r="R785" s="1" t="s">
        <v>43</v>
      </c>
      <c r="S785" s="1" t="s">
        <v>43</v>
      </c>
      <c r="T785" s="3">
        <v>0</v>
      </c>
      <c r="U785" s="1" t="s">
        <v>44</v>
      </c>
      <c r="V785" s="1" t="s">
        <v>45</v>
      </c>
      <c r="W785" s="1" t="s">
        <v>1015</v>
      </c>
      <c r="X785" s="1" t="s">
        <v>46</v>
      </c>
      <c r="Y785" s="1" t="s">
        <v>81</v>
      </c>
      <c r="Z785" s="1" t="s">
        <v>1453</v>
      </c>
      <c r="AA785" s="1" t="s">
        <v>83</v>
      </c>
      <c r="AB785" s="1" t="s">
        <v>1405</v>
      </c>
      <c r="AC785" s="1" t="s">
        <v>51</v>
      </c>
      <c r="AD785" s="1" t="s">
        <v>1453</v>
      </c>
      <c r="AE785" s="1" t="s">
        <v>37</v>
      </c>
      <c r="AF785">
        <f t="shared" si="50"/>
        <v>2023</v>
      </c>
      <c r="AG785" t="str">
        <f t="shared" si="51"/>
        <v>jun</v>
      </c>
      <c r="AH785" t="str">
        <f>+VLOOKUP(N785,'[1]2. Ingreso de incapacidades'!$C$5:$O$6997,13,FALSE)</f>
        <v>SALUD TOTAL E.P.S.</v>
      </c>
      <c r="AI785" t="s">
        <v>2192</v>
      </c>
    </row>
    <row r="786" spans="1:35" hidden="1" x14ac:dyDescent="0.25">
      <c r="A786" s="1" t="s">
        <v>33</v>
      </c>
      <c r="B786" s="1" t="s">
        <v>34</v>
      </c>
      <c r="C786" s="2">
        <v>45107</v>
      </c>
      <c r="D786" s="42" t="str">
        <f t="shared" si="48"/>
        <v>2023</v>
      </c>
      <c r="E786" s="1" t="s">
        <v>73</v>
      </c>
      <c r="F786" s="1" t="s">
        <v>74</v>
      </c>
      <c r="G786" s="1" t="s">
        <v>37</v>
      </c>
      <c r="H786" s="1" t="s">
        <v>1015</v>
      </c>
      <c r="I786" s="1" t="s">
        <v>34</v>
      </c>
      <c r="J786" s="3">
        <v>193334</v>
      </c>
      <c r="K786" s="3">
        <v>0</v>
      </c>
      <c r="L786" s="3">
        <f t="shared" si="49"/>
        <v>193334</v>
      </c>
      <c r="M786" s="1" t="s">
        <v>40</v>
      </c>
      <c r="N786" s="88">
        <v>73103777</v>
      </c>
      <c r="O786" s="1" t="s">
        <v>774</v>
      </c>
      <c r="P786" s="1" t="s">
        <v>79</v>
      </c>
      <c r="Q786" s="1" t="s">
        <v>80</v>
      </c>
      <c r="R786" s="1" t="s">
        <v>43</v>
      </c>
      <c r="S786" s="1" t="s">
        <v>43</v>
      </c>
      <c r="T786" s="3">
        <v>0</v>
      </c>
      <c r="U786" s="1" t="s">
        <v>44</v>
      </c>
      <c r="V786" s="1" t="s">
        <v>45</v>
      </c>
      <c r="W786" s="1" t="s">
        <v>1015</v>
      </c>
      <c r="X786" s="1" t="s">
        <v>46</v>
      </c>
      <c r="Y786" s="1" t="s">
        <v>81</v>
      </c>
      <c r="Z786" s="1" t="s">
        <v>1453</v>
      </c>
      <c r="AA786" s="1" t="s">
        <v>83</v>
      </c>
      <c r="AB786" s="1" t="s">
        <v>1405</v>
      </c>
      <c r="AC786" s="1" t="s">
        <v>51</v>
      </c>
      <c r="AD786" s="1" t="s">
        <v>1453</v>
      </c>
      <c r="AE786" s="1" t="s">
        <v>37</v>
      </c>
      <c r="AF786">
        <f t="shared" si="50"/>
        <v>2023</v>
      </c>
      <c r="AG786" t="str">
        <f t="shared" si="51"/>
        <v>jun</v>
      </c>
      <c r="AH786" t="str">
        <f>+VLOOKUP(N786,'[1]2. Ingreso de incapacidades'!$C$5:$O$6997,13,FALSE)</f>
        <v>SANITAS E.P.S</v>
      </c>
      <c r="AI786" t="s">
        <v>2193</v>
      </c>
    </row>
    <row r="787" spans="1:35" hidden="1" x14ac:dyDescent="0.25">
      <c r="A787" s="1" t="s">
        <v>33</v>
      </c>
      <c r="B787" s="1" t="s">
        <v>34</v>
      </c>
      <c r="C787" s="2">
        <v>45107</v>
      </c>
      <c r="D787" s="42" t="str">
        <f t="shared" si="48"/>
        <v>2023</v>
      </c>
      <c r="E787" s="1" t="s">
        <v>73</v>
      </c>
      <c r="F787" s="1" t="s">
        <v>74</v>
      </c>
      <c r="G787" s="1" t="s">
        <v>37</v>
      </c>
      <c r="H787" s="1" t="s">
        <v>1015</v>
      </c>
      <c r="I787" s="1" t="s">
        <v>34</v>
      </c>
      <c r="J787" s="3">
        <v>580000</v>
      </c>
      <c r="K787" s="3">
        <v>0</v>
      </c>
      <c r="L787" s="3">
        <f t="shared" si="49"/>
        <v>580000</v>
      </c>
      <c r="M787" s="1" t="s">
        <v>40</v>
      </c>
      <c r="N787" s="88">
        <v>73109356</v>
      </c>
      <c r="O787" s="1" t="s">
        <v>118</v>
      </c>
      <c r="P787" s="1" t="s">
        <v>79</v>
      </c>
      <c r="Q787" s="1" t="s">
        <v>80</v>
      </c>
      <c r="R787" s="1" t="s">
        <v>43</v>
      </c>
      <c r="S787" s="1" t="s">
        <v>43</v>
      </c>
      <c r="T787" s="3">
        <v>0</v>
      </c>
      <c r="U787" s="1" t="s">
        <v>44</v>
      </c>
      <c r="V787" s="1" t="s">
        <v>45</v>
      </c>
      <c r="W787" s="1" t="s">
        <v>1015</v>
      </c>
      <c r="X787" s="1" t="s">
        <v>46</v>
      </c>
      <c r="Y787" s="1" t="s">
        <v>81</v>
      </c>
      <c r="Z787" s="1" t="s">
        <v>1453</v>
      </c>
      <c r="AA787" s="1" t="s">
        <v>83</v>
      </c>
      <c r="AB787" s="1" t="s">
        <v>1405</v>
      </c>
      <c r="AC787" s="1" t="s">
        <v>51</v>
      </c>
      <c r="AD787" s="1" t="s">
        <v>1453</v>
      </c>
      <c r="AE787" s="1" t="s">
        <v>37</v>
      </c>
      <c r="AF787">
        <f t="shared" si="50"/>
        <v>2023</v>
      </c>
      <c r="AG787" t="str">
        <f t="shared" si="51"/>
        <v>jun</v>
      </c>
      <c r="AH787" t="str">
        <f>+VLOOKUP(N787,'[1]2. Ingreso de incapacidades'!$C$5:$O$6997,13,FALSE)</f>
        <v>SANITAS E.P.S</v>
      </c>
      <c r="AI787" t="s">
        <v>2193</v>
      </c>
    </row>
    <row r="788" spans="1:35" hidden="1" x14ac:dyDescent="0.25">
      <c r="A788" s="1" t="s">
        <v>33</v>
      </c>
      <c r="B788" s="1" t="s">
        <v>34</v>
      </c>
      <c r="C788" s="2">
        <v>45107</v>
      </c>
      <c r="D788" s="42" t="str">
        <f t="shared" si="48"/>
        <v>2023</v>
      </c>
      <c r="E788" s="1" t="s">
        <v>73</v>
      </c>
      <c r="F788" s="1" t="s">
        <v>74</v>
      </c>
      <c r="G788" s="1" t="s">
        <v>37</v>
      </c>
      <c r="H788" s="1" t="s">
        <v>1015</v>
      </c>
      <c r="I788" s="1" t="s">
        <v>34</v>
      </c>
      <c r="J788" s="3">
        <v>580000</v>
      </c>
      <c r="K788" s="3">
        <v>0</v>
      </c>
      <c r="L788" s="3">
        <f t="shared" si="49"/>
        <v>580000</v>
      </c>
      <c r="M788" s="1" t="s">
        <v>40</v>
      </c>
      <c r="N788" s="88">
        <v>1047476501</v>
      </c>
      <c r="O788" s="1" t="s">
        <v>670</v>
      </c>
      <c r="P788" s="1" t="s">
        <v>79</v>
      </c>
      <c r="Q788" s="1" t="s">
        <v>80</v>
      </c>
      <c r="R788" s="1" t="s">
        <v>43</v>
      </c>
      <c r="S788" s="1" t="s">
        <v>43</v>
      </c>
      <c r="T788" s="3">
        <v>0</v>
      </c>
      <c r="U788" s="1" t="s">
        <v>44</v>
      </c>
      <c r="V788" s="1" t="s">
        <v>45</v>
      </c>
      <c r="W788" s="1" t="s">
        <v>1015</v>
      </c>
      <c r="X788" s="1" t="s">
        <v>46</v>
      </c>
      <c r="Y788" s="1" t="s">
        <v>81</v>
      </c>
      <c r="Z788" s="1" t="s">
        <v>1453</v>
      </c>
      <c r="AA788" s="1" t="s">
        <v>83</v>
      </c>
      <c r="AB788" s="1" t="s">
        <v>1405</v>
      </c>
      <c r="AC788" s="1" t="s">
        <v>51</v>
      </c>
      <c r="AD788" s="1" t="s">
        <v>1453</v>
      </c>
      <c r="AE788" s="1" t="s">
        <v>37</v>
      </c>
      <c r="AF788">
        <f t="shared" si="50"/>
        <v>2023</v>
      </c>
      <c r="AG788" t="str">
        <f t="shared" si="51"/>
        <v>jun</v>
      </c>
      <c r="AH788" t="str">
        <f>+VLOOKUP(N788,'[1]2. Ingreso de incapacidades'!$C$5:$O$6997,13,FALSE)</f>
        <v>EPS MUTUAL SER</v>
      </c>
      <c r="AI788" t="s">
        <v>2195</v>
      </c>
    </row>
    <row r="789" spans="1:35" hidden="1" x14ac:dyDescent="0.25">
      <c r="A789" s="1" t="s">
        <v>33</v>
      </c>
      <c r="B789" s="1" t="s">
        <v>34</v>
      </c>
      <c r="C789" s="2">
        <v>45107</v>
      </c>
      <c r="D789" s="42" t="str">
        <f t="shared" si="48"/>
        <v>2023</v>
      </c>
      <c r="E789" s="1" t="s">
        <v>73</v>
      </c>
      <c r="F789" s="1" t="s">
        <v>74</v>
      </c>
      <c r="G789" s="1" t="s">
        <v>37</v>
      </c>
      <c r="H789" s="1" t="s">
        <v>1015</v>
      </c>
      <c r="I789" s="1" t="s">
        <v>34</v>
      </c>
      <c r="J789" s="3">
        <v>38667</v>
      </c>
      <c r="K789" s="3">
        <v>0</v>
      </c>
      <c r="L789" s="3">
        <f t="shared" si="49"/>
        <v>38667</v>
      </c>
      <c r="M789" s="1" t="s">
        <v>40</v>
      </c>
      <c r="N789" s="88">
        <v>1050948814</v>
      </c>
      <c r="O789" s="1" t="s">
        <v>693</v>
      </c>
      <c r="P789" s="1" t="s">
        <v>79</v>
      </c>
      <c r="Q789" s="1" t="s">
        <v>80</v>
      </c>
      <c r="R789" s="1" t="s">
        <v>43</v>
      </c>
      <c r="S789" s="1" t="s">
        <v>43</v>
      </c>
      <c r="T789" s="3">
        <v>0</v>
      </c>
      <c r="U789" s="1" t="s">
        <v>44</v>
      </c>
      <c r="V789" s="1" t="s">
        <v>45</v>
      </c>
      <c r="W789" s="1" t="s">
        <v>1015</v>
      </c>
      <c r="X789" s="1" t="s">
        <v>46</v>
      </c>
      <c r="Y789" s="1" t="s">
        <v>81</v>
      </c>
      <c r="Z789" s="1" t="s">
        <v>1453</v>
      </c>
      <c r="AA789" s="1" t="s">
        <v>83</v>
      </c>
      <c r="AB789" s="1" t="s">
        <v>1405</v>
      </c>
      <c r="AC789" s="1" t="s">
        <v>51</v>
      </c>
      <c r="AD789" s="1" t="s">
        <v>1453</v>
      </c>
      <c r="AE789" s="1" t="s">
        <v>37</v>
      </c>
      <c r="AF789">
        <f t="shared" si="50"/>
        <v>2023</v>
      </c>
      <c r="AG789" t="str">
        <f t="shared" si="51"/>
        <v>jun</v>
      </c>
      <c r="AH789" t="str">
        <f>+VLOOKUP(N789,'[1]2. Ingreso de incapacidades'!$C$5:$O$6997,13,FALSE)</f>
        <v>EPS MUTUAL SER</v>
      </c>
      <c r="AI789" t="s">
        <v>2195</v>
      </c>
    </row>
    <row r="790" spans="1:35" hidden="1" x14ac:dyDescent="0.25">
      <c r="A790" s="1" t="s">
        <v>33</v>
      </c>
      <c r="B790" s="1" t="s">
        <v>34</v>
      </c>
      <c r="C790" s="2">
        <v>45107</v>
      </c>
      <c r="D790" s="42" t="str">
        <f t="shared" si="48"/>
        <v>2023</v>
      </c>
      <c r="E790" s="1" t="s">
        <v>73</v>
      </c>
      <c r="F790" s="1" t="s">
        <v>74</v>
      </c>
      <c r="G790" s="1" t="s">
        <v>37</v>
      </c>
      <c r="H790" s="1" t="s">
        <v>1015</v>
      </c>
      <c r="I790" s="1" t="s">
        <v>34</v>
      </c>
      <c r="J790" s="3">
        <v>174374</v>
      </c>
      <c r="K790" s="3">
        <v>0</v>
      </c>
      <c r="L790" s="3">
        <f t="shared" si="49"/>
        <v>174374</v>
      </c>
      <c r="M790" s="1" t="s">
        <v>40</v>
      </c>
      <c r="N790" s="88">
        <v>1049825736</v>
      </c>
      <c r="O790" s="1" t="s">
        <v>538</v>
      </c>
      <c r="P790" s="1" t="s">
        <v>79</v>
      </c>
      <c r="Q790" s="1" t="s">
        <v>80</v>
      </c>
      <c r="R790" s="1" t="s">
        <v>43</v>
      </c>
      <c r="S790" s="1" t="s">
        <v>43</v>
      </c>
      <c r="T790" s="3">
        <v>0</v>
      </c>
      <c r="U790" s="1" t="s">
        <v>44</v>
      </c>
      <c r="V790" s="1" t="s">
        <v>45</v>
      </c>
      <c r="W790" s="1" t="s">
        <v>1015</v>
      </c>
      <c r="X790" s="1" t="s">
        <v>46</v>
      </c>
      <c r="Y790" s="1" t="s">
        <v>81</v>
      </c>
      <c r="Z790" s="1" t="s">
        <v>1453</v>
      </c>
      <c r="AA790" s="1" t="s">
        <v>83</v>
      </c>
      <c r="AB790" s="1" t="s">
        <v>1405</v>
      </c>
      <c r="AC790" s="1" t="s">
        <v>51</v>
      </c>
      <c r="AD790" s="1" t="s">
        <v>1453</v>
      </c>
      <c r="AE790" s="1" t="s">
        <v>37</v>
      </c>
      <c r="AF790">
        <f t="shared" si="50"/>
        <v>2023</v>
      </c>
      <c r="AG790" t="str">
        <f t="shared" si="51"/>
        <v>jun</v>
      </c>
      <c r="AH790" t="str">
        <f>+VLOOKUP(N790,'[1]2. Ingreso de incapacidades'!$C$5:$O$6997,13,FALSE)</f>
        <v>SURA E.P.S.</v>
      </c>
      <c r="AI790" t="s">
        <v>2197</v>
      </c>
    </row>
    <row r="791" spans="1:35" hidden="1" x14ac:dyDescent="0.25">
      <c r="A791" s="1" t="s">
        <v>33</v>
      </c>
      <c r="B791" s="1" t="s">
        <v>34</v>
      </c>
      <c r="C791" s="2">
        <v>45107</v>
      </c>
      <c r="D791" s="42" t="str">
        <f t="shared" si="48"/>
        <v>2023</v>
      </c>
      <c r="E791" s="1" t="s">
        <v>73</v>
      </c>
      <c r="F791" s="1" t="s">
        <v>74</v>
      </c>
      <c r="G791" s="1" t="s">
        <v>37</v>
      </c>
      <c r="H791" s="1" t="s">
        <v>1015</v>
      </c>
      <c r="I791" s="1" t="s">
        <v>34</v>
      </c>
      <c r="J791" s="3">
        <v>502667</v>
      </c>
      <c r="K791" s="3">
        <v>0</v>
      </c>
      <c r="L791" s="3">
        <f t="shared" si="49"/>
        <v>502667</v>
      </c>
      <c r="M791" s="1" t="s">
        <v>40</v>
      </c>
      <c r="N791" s="88">
        <v>30873721</v>
      </c>
      <c r="O791" s="1" t="s">
        <v>126</v>
      </c>
      <c r="P791" s="1" t="s">
        <v>79</v>
      </c>
      <c r="Q791" s="1" t="s">
        <v>80</v>
      </c>
      <c r="R791" s="1" t="s">
        <v>43</v>
      </c>
      <c r="S791" s="1" t="s">
        <v>43</v>
      </c>
      <c r="T791" s="3">
        <v>0</v>
      </c>
      <c r="U791" s="1" t="s">
        <v>44</v>
      </c>
      <c r="V791" s="1" t="s">
        <v>45</v>
      </c>
      <c r="W791" s="1" t="s">
        <v>1015</v>
      </c>
      <c r="X791" s="1" t="s">
        <v>46</v>
      </c>
      <c r="Y791" s="1" t="s">
        <v>81</v>
      </c>
      <c r="Z791" s="1" t="s">
        <v>1453</v>
      </c>
      <c r="AA791" s="1" t="s">
        <v>83</v>
      </c>
      <c r="AB791" s="1" t="s">
        <v>1405</v>
      </c>
      <c r="AC791" s="1" t="s">
        <v>51</v>
      </c>
      <c r="AD791" s="1" t="s">
        <v>1453</v>
      </c>
      <c r="AE791" s="1" t="s">
        <v>37</v>
      </c>
      <c r="AF791">
        <f t="shared" si="50"/>
        <v>2023</v>
      </c>
      <c r="AG791" t="str">
        <f t="shared" si="51"/>
        <v>jun</v>
      </c>
      <c r="AH791" t="str">
        <f>+VLOOKUP(N791,'[1]2. Ingreso de incapacidades'!$C$5:$O$6997,13,FALSE)</f>
        <v>FAMISANAR E.P.S</v>
      </c>
      <c r="AI791" t="s">
        <v>2196</v>
      </c>
    </row>
    <row r="792" spans="1:35" hidden="1" x14ac:dyDescent="0.25">
      <c r="A792" s="1" t="s">
        <v>33</v>
      </c>
      <c r="B792" s="1" t="s">
        <v>34</v>
      </c>
      <c r="C792" s="2">
        <v>45107</v>
      </c>
      <c r="D792" s="42" t="str">
        <f t="shared" si="48"/>
        <v>2023</v>
      </c>
      <c r="E792" s="1" t="s">
        <v>73</v>
      </c>
      <c r="F792" s="1" t="s">
        <v>74</v>
      </c>
      <c r="G792" s="1" t="s">
        <v>37</v>
      </c>
      <c r="H792" s="1" t="s">
        <v>1015</v>
      </c>
      <c r="I792" s="1" t="s">
        <v>34</v>
      </c>
      <c r="J792" s="3">
        <v>41342</v>
      </c>
      <c r="K792" s="3">
        <v>0</v>
      </c>
      <c r="L792" s="3">
        <f t="shared" si="49"/>
        <v>41342</v>
      </c>
      <c r="M792" s="1" t="s">
        <v>40</v>
      </c>
      <c r="N792" s="88">
        <v>9291042</v>
      </c>
      <c r="O792" s="1" t="s">
        <v>570</v>
      </c>
      <c r="P792" s="1" t="s">
        <v>79</v>
      </c>
      <c r="Q792" s="1" t="s">
        <v>80</v>
      </c>
      <c r="R792" s="1" t="s">
        <v>43</v>
      </c>
      <c r="S792" s="1" t="s">
        <v>43</v>
      </c>
      <c r="T792" s="3">
        <v>0</v>
      </c>
      <c r="U792" s="1" t="s">
        <v>44</v>
      </c>
      <c r="V792" s="1" t="s">
        <v>45</v>
      </c>
      <c r="W792" s="1" t="s">
        <v>1015</v>
      </c>
      <c r="X792" s="1" t="s">
        <v>46</v>
      </c>
      <c r="Y792" s="1" t="s">
        <v>81</v>
      </c>
      <c r="Z792" s="1" t="s">
        <v>1453</v>
      </c>
      <c r="AA792" s="1" t="s">
        <v>83</v>
      </c>
      <c r="AB792" s="1" t="s">
        <v>1405</v>
      </c>
      <c r="AC792" s="1" t="s">
        <v>51</v>
      </c>
      <c r="AD792" s="1" t="s">
        <v>1453</v>
      </c>
      <c r="AE792" s="1" t="s">
        <v>37</v>
      </c>
      <c r="AF792">
        <f t="shared" si="50"/>
        <v>2023</v>
      </c>
      <c r="AG792" t="str">
        <f t="shared" si="51"/>
        <v>jun</v>
      </c>
      <c r="AH792" t="str">
        <f>+VLOOKUP(N792,'[1]2. Ingreso de incapacidades'!$C$5:$O$6997,13,FALSE)</f>
        <v>FAMISANAR E.P.S</v>
      </c>
      <c r="AI792" t="s">
        <v>2196</v>
      </c>
    </row>
    <row r="793" spans="1:35" hidden="1" x14ac:dyDescent="0.25">
      <c r="A793" s="1" t="s">
        <v>33</v>
      </c>
      <c r="B793" s="1" t="s">
        <v>34</v>
      </c>
      <c r="C793" s="2">
        <v>45107</v>
      </c>
      <c r="D793" s="42" t="str">
        <f t="shared" si="48"/>
        <v>2023</v>
      </c>
      <c r="E793" s="1" t="s">
        <v>73</v>
      </c>
      <c r="F793" s="1" t="s">
        <v>74</v>
      </c>
      <c r="G793" s="1" t="s">
        <v>37</v>
      </c>
      <c r="H793" s="1" t="s">
        <v>1015</v>
      </c>
      <c r="I793" s="1" t="s">
        <v>34</v>
      </c>
      <c r="J793" s="3">
        <v>232001</v>
      </c>
      <c r="K793" s="3">
        <v>0</v>
      </c>
      <c r="L793" s="3">
        <f t="shared" si="49"/>
        <v>232001</v>
      </c>
      <c r="M793" s="1" t="s">
        <v>40</v>
      </c>
      <c r="N793" s="88">
        <v>9099334</v>
      </c>
      <c r="O793" s="1" t="s">
        <v>602</v>
      </c>
      <c r="P793" s="1" t="s">
        <v>79</v>
      </c>
      <c r="Q793" s="1" t="s">
        <v>80</v>
      </c>
      <c r="R793" s="1" t="s">
        <v>43</v>
      </c>
      <c r="S793" s="1" t="s">
        <v>43</v>
      </c>
      <c r="T793" s="3">
        <v>0</v>
      </c>
      <c r="U793" s="1" t="s">
        <v>44</v>
      </c>
      <c r="V793" s="1" t="s">
        <v>45</v>
      </c>
      <c r="W793" s="1" t="s">
        <v>1015</v>
      </c>
      <c r="X793" s="1" t="s">
        <v>46</v>
      </c>
      <c r="Y793" s="1" t="s">
        <v>81</v>
      </c>
      <c r="Z793" s="1" t="s">
        <v>1453</v>
      </c>
      <c r="AA793" s="1" t="s">
        <v>83</v>
      </c>
      <c r="AB793" s="1" t="s">
        <v>1405</v>
      </c>
      <c r="AC793" s="1" t="s">
        <v>51</v>
      </c>
      <c r="AD793" s="1" t="s">
        <v>1453</v>
      </c>
      <c r="AE793" s="1" t="s">
        <v>37</v>
      </c>
      <c r="AF793">
        <f t="shared" si="50"/>
        <v>2023</v>
      </c>
      <c r="AG793" t="str">
        <f t="shared" si="51"/>
        <v>jun</v>
      </c>
      <c r="AH793" t="str">
        <f>+VLOOKUP(N793,'[1]2. Ingreso de incapacidades'!$C$5:$O$6997,13,FALSE)</f>
        <v>NUEVA E.P.S</v>
      </c>
      <c r="AI793" t="s">
        <v>2199</v>
      </c>
    </row>
    <row r="794" spans="1:35" hidden="1" x14ac:dyDescent="0.25">
      <c r="A794" s="1" t="s">
        <v>33</v>
      </c>
      <c r="B794" s="1" t="s">
        <v>34</v>
      </c>
      <c r="C794" s="2">
        <v>45107</v>
      </c>
      <c r="D794" s="42" t="str">
        <f t="shared" si="48"/>
        <v>2023</v>
      </c>
      <c r="E794" s="1" t="s">
        <v>73</v>
      </c>
      <c r="F794" s="1" t="s">
        <v>74</v>
      </c>
      <c r="G794" s="1" t="s">
        <v>37</v>
      </c>
      <c r="H794" s="1" t="s">
        <v>1015</v>
      </c>
      <c r="I794" s="1" t="s">
        <v>34</v>
      </c>
      <c r="J794" s="3">
        <v>580000</v>
      </c>
      <c r="K794" s="3">
        <v>0</v>
      </c>
      <c r="L794" s="3">
        <f t="shared" si="49"/>
        <v>580000</v>
      </c>
      <c r="M794" s="1" t="s">
        <v>40</v>
      </c>
      <c r="N794" s="88">
        <v>1047416099</v>
      </c>
      <c r="O794" s="1" t="s">
        <v>650</v>
      </c>
      <c r="P794" s="1" t="s">
        <v>79</v>
      </c>
      <c r="Q794" s="1" t="s">
        <v>80</v>
      </c>
      <c r="R794" s="1" t="s">
        <v>43</v>
      </c>
      <c r="S794" s="1" t="s">
        <v>43</v>
      </c>
      <c r="T794" s="3">
        <v>0</v>
      </c>
      <c r="U794" s="1" t="s">
        <v>44</v>
      </c>
      <c r="V794" s="1" t="s">
        <v>45</v>
      </c>
      <c r="W794" s="1" t="s">
        <v>1015</v>
      </c>
      <c r="X794" s="1" t="s">
        <v>46</v>
      </c>
      <c r="Y794" s="1" t="s">
        <v>81</v>
      </c>
      <c r="Z794" s="1" t="s">
        <v>1453</v>
      </c>
      <c r="AA794" s="1" t="s">
        <v>83</v>
      </c>
      <c r="AB794" s="1" t="s">
        <v>1405</v>
      </c>
      <c r="AC794" s="1" t="s">
        <v>51</v>
      </c>
      <c r="AD794" s="1" t="s">
        <v>1453</v>
      </c>
      <c r="AE794" s="1" t="s">
        <v>37</v>
      </c>
      <c r="AF794">
        <f t="shared" si="50"/>
        <v>2023</v>
      </c>
      <c r="AG794" t="str">
        <f t="shared" si="51"/>
        <v>jun</v>
      </c>
      <c r="AH794" t="str">
        <f>+VLOOKUP(N794,'[1]2. Ingreso de incapacidades'!$C$5:$O$6997,13,FALSE)</f>
        <v>COOSALUD ESS EPS -S</v>
      </c>
      <c r="AI794" t="s">
        <v>2198</v>
      </c>
    </row>
    <row r="795" spans="1:35" hidden="1" x14ac:dyDescent="0.25">
      <c r="A795" s="1" t="s">
        <v>33</v>
      </c>
      <c r="B795" s="1" t="s">
        <v>34</v>
      </c>
      <c r="C795" s="2">
        <v>45107</v>
      </c>
      <c r="D795" s="42" t="str">
        <f t="shared" si="48"/>
        <v>2023</v>
      </c>
      <c r="E795" s="1" t="s">
        <v>73</v>
      </c>
      <c r="F795" s="1" t="s">
        <v>74</v>
      </c>
      <c r="G795" s="1" t="s">
        <v>37</v>
      </c>
      <c r="H795" s="1" t="s">
        <v>1015</v>
      </c>
      <c r="I795" s="1" t="s">
        <v>34</v>
      </c>
      <c r="J795" s="3">
        <v>55863</v>
      </c>
      <c r="K795" s="3">
        <v>0</v>
      </c>
      <c r="L795" s="3">
        <f t="shared" si="49"/>
        <v>55863</v>
      </c>
      <c r="M795" s="1" t="s">
        <v>40</v>
      </c>
      <c r="N795" s="88">
        <v>1047430645</v>
      </c>
      <c r="O795" s="1" t="s">
        <v>110</v>
      </c>
      <c r="P795" s="1" t="s">
        <v>79</v>
      </c>
      <c r="Q795" s="1" t="s">
        <v>80</v>
      </c>
      <c r="R795" s="1" t="s">
        <v>43</v>
      </c>
      <c r="S795" s="1" t="s">
        <v>43</v>
      </c>
      <c r="T795" s="3">
        <v>0</v>
      </c>
      <c r="U795" s="1" t="s">
        <v>44</v>
      </c>
      <c r="V795" s="1" t="s">
        <v>45</v>
      </c>
      <c r="W795" s="1" t="s">
        <v>1015</v>
      </c>
      <c r="X795" s="1" t="s">
        <v>46</v>
      </c>
      <c r="Y795" s="1" t="s">
        <v>81</v>
      </c>
      <c r="Z795" s="1" t="s">
        <v>1453</v>
      </c>
      <c r="AA795" s="1" t="s">
        <v>83</v>
      </c>
      <c r="AB795" s="1" t="s">
        <v>1405</v>
      </c>
      <c r="AC795" s="1" t="s">
        <v>51</v>
      </c>
      <c r="AD795" s="1" t="s">
        <v>1453</v>
      </c>
      <c r="AE795" s="1" t="s">
        <v>37</v>
      </c>
      <c r="AF795">
        <f t="shared" si="50"/>
        <v>2023</v>
      </c>
      <c r="AG795" t="str">
        <f t="shared" si="51"/>
        <v>jun</v>
      </c>
      <c r="AH795" t="str">
        <f>+VLOOKUP(N795,'[1]2. Ingreso de incapacidades'!$C$5:$O$6997,13,FALSE)</f>
        <v>COOSALUD ESS EPS -S</v>
      </c>
      <c r="AI795" t="s">
        <v>2198</v>
      </c>
    </row>
    <row r="796" spans="1:35" hidden="1" x14ac:dyDescent="0.25">
      <c r="A796" s="1" t="s">
        <v>33</v>
      </c>
      <c r="B796" s="1" t="s">
        <v>34</v>
      </c>
      <c r="C796" s="2">
        <v>45107</v>
      </c>
      <c r="D796" s="42" t="str">
        <f t="shared" si="48"/>
        <v>2023</v>
      </c>
      <c r="E796" s="1" t="s">
        <v>73</v>
      </c>
      <c r="F796" s="1" t="s">
        <v>74</v>
      </c>
      <c r="G796" s="1" t="s">
        <v>37</v>
      </c>
      <c r="H796" s="1" t="s">
        <v>1015</v>
      </c>
      <c r="I796" s="1" t="s">
        <v>34</v>
      </c>
      <c r="J796" s="3">
        <v>350955</v>
      </c>
      <c r="K796" s="3">
        <v>0</v>
      </c>
      <c r="L796" s="3">
        <f t="shared" si="49"/>
        <v>350955</v>
      </c>
      <c r="M796" s="1" t="s">
        <v>40</v>
      </c>
      <c r="N796" s="88">
        <v>1002199720</v>
      </c>
      <c r="O796" s="1" t="s">
        <v>615</v>
      </c>
      <c r="P796" s="1" t="s">
        <v>79</v>
      </c>
      <c r="Q796" s="1" t="s">
        <v>80</v>
      </c>
      <c r="R796" s="1" t="s">
        <v>43</v>
      </c>
      <c r="S796" s="1" t="s">
        <v>43</v>
      </c>
      <c r="T796" s="3">
        <v>0</v>
      </c>
      <c r="U796" s="1" t="s">
        <v>44</v>
      </c>
      <c r="V796" s="1" t="s">
        <v>45</v>
      </c>
      <c r="W796" s="1" t="s">
        <v>1015</v>
      </c>
      <c r="X796" s="1" t="s">
        <v>46</v>
      </c>
      <c r="Y796" s="1" t="s">
        <v>81</v>
      </c>
      <c r="Z796" s="1" t="s">
        <v>1453</v>
      </c>
      <c r="AA796" s="1" t="s">
        <v>83</v>
      </c>
      <c r="AB796" s="1" t="s">
        <v>1405</v>
      </c>
      <c r="AC796" s="1" t="s">
        <v>51</v>
      </c>
      <c r="AD796" s="1" t="s">
        <v>1453</v>
      </c>
      <c r="AE796" s="1" t="s">
        <v>37</v>
      </c>
      <c r="AF796">
        <f t="shared" si="50"/>
        <v>2023</v>
      </c>
      <c r="AG796" t="str">
        <f t="shared" si="51"/>
        <v>jun</v>
      </c>
      <c r="AH796" t="str">
        <f>+VLOOKUP(N796,'[1]2. Ingreso de incapacidades'!$C$5:$O$6997,13,FALSE)</f>
        <v>EPS MUTUAL SER</v>
      </c>
      <c r="AI796" t="s">
        <v>2195</v>
      </c>
    </row>
    <row r="797" spans="1:35" hidden="1" x14ac:dyDescent="0.25">
      <c r="A797" s="1" t="s">
        <v>33</v>
      </c>
      <c r="B797" s="1" t="s">
        <v>34</v>
      </c>
      <c r="C797" s="2">
        <v>45107</v>
      </c>
      <c r="D797" s="42" t="str">
        <f t="shared" si="48"/>
        <v>2023</v>
      </c>
      <c r="E797" s="1" t="s">
        <v>73</v>
      </c>
      <c r="F797" s="1" t="s">
        <v>74</v>
      </c>
      <c r="G797" s="1" t="s">
        <v>37</v>
      </c>
      <c r="H797" s="1" t="s">
        <v>1015</v>
      </c>
      <c r="I797" s="1" t="s">
        <v>34</v>
      </c>
      <c r="J797" s="3">
        <v>196924</v>
      </c>
      <c r="K797" s="3">
        <v>0</v>
      </c>
      <c r="L797" s="3">
        <f t="shared" si="49"/>
        <v>196924</v>
      </c>
      <c r="M797" s="1" t="s">
        <v>40</v>
      </c>
      <c r="N797" s="88">
        <v>73154547</v>
      </c>
      <c r="O797" s="1" t="s">
        <v>221</v>
      </c>
      <c r="P797" s="1" t="s">
        <v>79</v>
      </c>
      <c r="Q797" s="1" t="s">
        <v>80</v>
      </c>
      <c r="R797" s="1" t="s">
        <v>43</v>
      </c>
      <c r="S797" s="1" t="s">
        <v>43</v>
      </c>
      <c r="T797" s="3">
        <v>0</v>
      </c>
      <c r="U797" s="1" t="s">
        <v>44</v>
      </c>
      <c r="V797" s="1" t="s">
        <v>45</v>
      </c>
      <c r="W797" s="1" t="s">
        <v>1015</v>
      </c>
      <c r="X797" s="1" t="s">
        <v>46</v>
      </c>
      <c r="Y797" s="1" t="s">
        <v>81</v>
      </c>
      <c r="Z797" s="1" t="s">
        <v>1453</v>
      </c>
      <c r="AA797" s="1" t="s">
        <v>83</v>
      </c>
      <c r="AB797" s="1" t="s">
        <v>1405</v>
      </c>
      <c r="AC797" s="1" t="s">
        <v>51</v>
      </c>
      <c r="AD797" s="1" t="s">
        <v>1453</v>
      </c>
      <c r="AE797" s="1" t="s">
        <v>37</v>
      </c>
      <c r="AF797">
        <f t="shared" si="50"/>
        <v>2023</v>
      </c>
      <c r="AG797" t="str">
        <f t="shared" si="51"/>
        <v>jun</v>
      </c>
      <c r="AH797" t="str">
        <f>+VLOOKUP(N797,'[1]2. Ingreso de incapacidades'!$C$5:$O$6997,13,FALSE)</f>
        <v>SALUD TOTAL E.P.S.</v>
      </c>
      <c r="AI797" t="s">
        <v>2192</v>
      </c>
    </row>
    <row r="798" spans="1:35" hidden="1" x14ac:dyDescent="0.25">
      <c r="A798" s="1" t="s">
        <v>33</v>
      </c>
      <c r="B798" s="1" t="s">
        <v>34</v>
      </c>
      <c r="C798" s="2">
        <v>45107</v>
      </c>
      <c r="D798" s="42" t="str">
        <f t="shared" si="48"/>
        <v>2023</v>
      </c>
      <c r="E798" s="1" t="s">
        <v>73</v>
      </c>
      <c r="F798" s="1" t="s">
        <v>74</v>
      </c>
      <c r="G798" s="1" t="s">
        <v>37</v>
      </c>
      <c r="H798" s="1" t="s">
        <v>1015</v>
      </c>
      <c r="I798" s="1" t="s">
        <v>34</v>
      </c>
      <c r="J798" s="3">
        <v>2941120</v>
      </c>
      <c r="K798" s="3">
        <v>0</v>
      </c>
      <c r="L798" s="3">
        <f t="shared" si="49"/>
        <v>2941120</v>
      </c>
      <c r="M798" s="1" t="s">
        <v>40</v>
      </c>
      <c r="N798" s="88">
        <v>1071162031</v>
      </c>
      <c r="O798" s="1" t="s">
        <v>1456</v>
      </c>
      <c r="P798" s="1" t="s">
        <v>1457</v>
      </c>
      <c r="Q798" s="1" t="s">
        <v>1458</v>
      </c>
      <c r="R798" s="1" t="s">
        <v>43</v>
      </c>
      <c r="S798" s="1" t="s">
        <v>43</v>
      </c>
      <c r="T798" s="3">
        <v>0</v>
      </c>
      <c r="U798" s="1" t="s">
        <v>44</v>
      </c>
      <c r="V798" s="1" t="s">
        <v>45</v>
      </c>
      <c r="W798" s="1" t="s">
        <v>1015</v>
      </c>
      <c r="X798" s="1" t="s">
        <v>46</v>
      </c>
      <c r="Y798" s="1" t="s">
        <v>81</v>
      </c>
      <c r="Z798" s="1" t="s">
        <v>1453</v>
      </c>
      <c r="AA798" s="1" t="s">
        <v>83</v>
      </c>
      <c r="AB798" s="1" t="s">
        <v>1405</v>
      </c>
      <c r="AC798" s="1" t="s">
        <v>51</v>
      </c>
      <c r="AD798" s="1" t="s">
        <v>1453</v>
      </c>
      <c r="AE798" s="1" t="s">
        <v>37</v>
      </c>
      <c r="AF798">
        <f t="shared" si="50"/>
        <v>2023</v>
      </c>
      <c r="AG798" t="str">
        <f t="shared" si="51"/>
        <v>jun</v>
      </c>
      <c r="AH798" t="str">
        <f>+VLOOKUP(N798,'[1]2. Ingreso de incapacidades'!$C$5:$O$6997,13,FALSE)</f>
        <v>SANITAS E.P.S</v>
      </c>
      <c r="AI798" t="s">
        <v>2193</v>
      </c>
    </row>
    <row r="799" spans="1:35" hidden="1" x14ac:dyDescent="0.25">
      <c r="A799" s="1" t="s">
        <v>33</v>
      </c>
      <c r="B799" s="1" t="s">
        <v>34</v>
      </c>
      <c r="C799" s="2">
        <v>45120</v>
      </c>
      <c r="D799" s="42" t="str">
        <f t="shared" si="48"/>
        <v>2023</v>
      </c>
      <c r="E799" s="1" t="s">
        <v>35</v>
      </c>
      <c r="F799" s="1" t="s">
        <v>36</v>
      </c>
      <c r="G799" s="1" t="s">
        <v>37</v>
      </c>
      <c r="H799" s="1" t="s">
        <v>1461</v>
      </c>
      <c r="I799" s="1" t="s">
        <v>1462</v>
      </c>
      <c r="J799" s="3">
        <v>0</v>
      </c>
      <c r="K799" s="3">
        <v>148811</v>
      </c>
      <c r="L799" s="3">
        <f t="shared" si="49"/>
        <v>-148811</v>
      </c>
      <c r="M799" s="1" t="s">
        <v>40</v>
      </c>
      <c r="N799" s="88">
        <v>73570209</v>
      </c>
      <c r="O799" s="1" t="s">
        <v>828</v>
      </c>
      <c r="P799" s="1" t="s">
        <v>37</v>
      </c>
      <c r="Q799" s="1" t="s">
        <v>43</v>
      </c>
      <c r="R799" s="1" t="s">
        <v>43</v>
      </c>
      <c r="S799" s="1" t="s">
        <v>43</v>
      </c>
      <c r="T799" s="3">
        <v>0</v>
      </c>
      <c r="U799" s="1" t="s">
        <v>44</v>
      </c>
      <c r="V799" s="1" t="s">
        <v>45</v>
      </c>
      <c r="W799" s="1" t="s">
        <v>1461</v>
      </c>
      <c r="X799" s="1" t="s">
        <v>46</v>
      </c>
      <c r="Y799" s="1" t="s">
        <v>47</v>
      </c>
      <c r="Z799" s="1" t="s">
        <v>1463</v>
      </c>
      <c r="AA799" s="1" t="s">
        <v>49</v>
      </c>
      <c r="AB799" s="1" t="s">
        <v>1440</v>
      </c>
      <c r="AC799" s="1" t="s">
        <v>51</v>
      </c>
      <c r="AD799" s="1" t="s">
        <v>1463</v>
      </c>
      <c r="AE799" s="1" t="s">
        <v>37</v>
      </c>
      <c r="AF799">
        <f t="shared" si="50"/>
        <v>2023</v>
      </c>
      <c r="AG799" t="str">
        <f t="shared" si="51"/>
        <v>jul</v>
      </c>
      <c r="AH799" t="str">
        <f>+VLOOKUP(N799,'[1]2. Ingreso de incapacidades'!$C$5:$O$6997,13,FALSE)</f>
        <v>SALUD TOTAL E.P.S.</v>
      </c>
      <c r="AI799" t="s">
        <v>2192</v>
      </c>
    </row>
    <row r="800" spans="1:35" hidden="1" x14ac:dyDescent="0.25">
      <c r="A800" s="1" t="s">
        <v>33</v>
      </c>
      <c r="B800" s="1" t="s">
        <v>34</v>
      </c>
      <c r="C800" s="2">
        <v>45120</v>
      </c>
      <c r="D800" s="42" t="str">
        <f t="shared" si="48"/>
        <v>2023</v>
      </c>
      <c r="E800" s="1" t="s">
        <v>35</v>
      </c>
      <c r="F800" s="1" t="s">
        <v>36</v>
      </c>
      <c r="G800" s="1" t="s">
        <v>37</v>
      </c>
      <c r="H800" s="1" t="s">
        <v>1461</v>
      </c>
      <c r="I800" s="1" t="s">
        <v>363</v>
      </c>
      <c r="J800" s="3">
        <v>0</v>
      </c>
      <c r="K800" s="3">
        <v>309336</v>
      </c>
      <c r="L800" s="3">
        <f t="shared" si="49"/>
        <v>-309336</v>
      </c>
      <c r="M800" s="1" t="s">
        <v>40</v>
      </c>
      <c r="N800" s="88">
        <v>73131436</v>
      </c>
      <c r="O800" s="1" t="s">
        <v>153</v>
      </c>
      <c r="P800" s="1" t="s">
        <v>37</v>
      </c>
      <c r="Q800" s="1" t="s">
        <v>43</v>
      </c>
      <c r="R800" s="1" t="s">
        <v>43</v>
      </c>
      <c r="S800" s="1" t="s">
        <v>43</v>
      </c>
      <c r="T800" s="3">
        <v>0</v>
      </c>
      <c r="U800" s="1" t="s">
        <v>44</v>
      </c>
      <c r="V800" s="1" t="s">
        <v>45</v>
      </c>
      <c r="W800" s="1" t="s">
        <v>1461</v>
      </c>
      <c r="X800" s="1" t="s">
        <v>46</v>
      </c>
      <c r="Y800" s="1" t="s">
        <v>47</v>
      </c>
      <c r="Z800" s="1" t="s">
        <v>1463</v>
      </c>
      <c r="AA800" s="1" t="s">
        <v>49</v>
      </c>
      <c r="AB800" s="1" t="s">
        <v>1440</v>
      </c>
      <c r="AC800" s="1" t="s">
        <v>51</v>
      </c>
      <c r="AD800" s="1" t="s">
        <v>1463</v>
      </c>
      <c r="AE800" s="1" t="s">
        <v>37</v>
      </c>
      <c r="AF800">
        <f t="shared" si="50"/>
        <v>2023</v>
      </c>
      <c r="AG800" t="str">
        <f t="shared" si="51"/>
        <v>jul</v>
      </c>
      <c r="AH800" t="str">
        <f>+VLOOKUP(N800,'[1]2. Ingreso de incapacidades'!$C$5:$O$6997,13,FALSE)</f>
        <v>SALUD TOTAL E.P.S.</v>
      </c>
      <c r="AI800" t="s">
        <v>2192</v>
      </c>
    </row>
    <row r="801" spans="1:35" hidden="1" x14ac:dyDescent="0.25">
      <c r="A801" s="1" t="s">
        <v>33</v>
      </c>
      <c r="B801" s="1" t="s">
        <v>34</v>
      </c>
      <c r="C801" s="2">
        <v>45120</v>
      </c>
      <c r="D801" s="42" t="str">
        <f t="shared" si="48"/>
        <v>2023</v>
      </c>
      <c r="E801" s="1" t="s">
        <v>35</v>
      </c>
      <c r="F801" s="1" t="s">
        <v>36</v>
      </c>
      <c r="G801" s="1" t="s">
        <v>37</v>
      </c>
      <c r="H801" s="1" t="s">
        <v>1461</v>
      </c>
      <c r="I801" s="1" t="s">
        <v>363</v>
      </c>
      <c r="J801" s="3">
        <v>0</v>
      </c>
      <c r="K801" s="3">
        <v>1082667</v>
      </c>
      <c r="L801" s="3">
        <f t="shared" si="49"/>
        <v>-1082667</v>
      </c>
      <c r="M801" s="1" t="s">
        <v>40</v>
      </c>
      <c r="N801" s="88">
        <v>1143339994</v>
      </c>
      <c r="O801" s="1" t="s">
        <v>114</v>
      </c>
      <c r="P801" s="1" t="s">
        <v>37</v>
      </c>
      <c r="Q801" s="1" t="s">
        <v>43</v>
      </c>
      <c r="R801" s="1" t="s">
        <v>43</v>
      </c>
      <c r="S801" s="1" t="s">
        <v>43</v>
      </c>
      <c r="T801" s="3">
        <v>0</v>
      </c>
      <c r="U801" s="1" t="s">
        <v>44</v>
      </c>
      <c r="V801" s="1" t="s">
        <v>45</v>
      </c>
      <c r="W801" s="1" t="s">
        <v>1461</v>
      </c>
      <c r="X801" s="1" t="s">
        <v>46</v>
      </c>
      <c r="Y801" s="1" t="s">
        <v>47</v>
      </c>
      <c r="Z801" s="1" t="s">
        <v>1463</v>
      </c>
      <c r="AA801" s="1" t="s">
        <v>49</v>
      </c>
      <c r="AB801" s="1" t="s">
        <v>1440</v>
      </c>
      <c r="AC801" s="1" t="s">
        <v>51</v>
      </c>
      <c r="AD801" s="1" t="s">
        <v>1463</v>
      </c>
      <c r="AE801" s="1" t="s">
        <v>37</v>
      </c>
      <c r="AF801">
        <f t="shared" si="50"/>
        <v>2023</v>
      </c>
      <c r="AG801" t="str">
        <f t="shared" si="51"/>
        <v>jul</v>
      </c>
      <c r="AH801" t="str">
        <f>+VLOOKUP(N801,'[1]2. Ingreso de incapacidades'!$C$5:$O$6997,13,FALSE)</f>
        <v>SALUD TOTAL E.P.S.</v>
      </c>
      <c r="AI801" t="s">
        <v>2192</v>
      </c>
    </row>
    <row r="802" spans="1:35" hidden="1" x14ac:dyDescent="0.25">
      <c r="A802" s="1" t="s">
        <v>33</v>
      </c>
      <c r="B802" s="1" t="s">
        <v>34</v>
      </c>
      <c r="C802" s="2">
        <v>45120</v>
      </c>
      <c r="D802" s="42" t="str">
        <f t="shared" si="48"/>
        <v>2023</v>
      </c>
      <c r="E802" s="1" t="s">
        <v>35</v>
      </c>
      <c r="F802" s="1" t="s">
        <v>36</v>
      </c>
      <c r="G802" s="1" t="s">
        <v>37</v>
      </c>
      <c r="H802" s="1" t="s">
        <v>1461</v>
      </c>
      <c r="I802" s="1" t="s">
        <v>363</v>
      </c>
      <c r="J802" s="3">
        <v>0</v>
      </c>
      <c r="K802" s="3">
        <v>43802</v>
      </c>
      <c r="L802" s="3">
        <f t="shared" si="49"/>
        <v>-43802</v>
      </c>
      <c r="M802" s="1" t="s">
        <v>40</v>
      </c>
      <c r="N802" s="88">
        <v>1143377774</v>
      </c>
      <c r="O802" s="1" t="s">
        <v>483</v>
      </c>
      <c r="P802" s="1" t="s">
        <v>37</v>
      </c>
      <c r="Q802" s="1" t="s">
        <v>43</v>
      </c>
      <c r="R802" s="1" t="s">
        <v>43</v>
      </c>
      <c r="S802" s="1" t="s">
        <v>43</v>
      </c>
      <c r="T802" s="3">
        <v>0</v>
      </c>
      <c r="U802" s="1" t="s">
        <v>44</v>
      </c>
      <c r="V802" s="1" t="s">
        <v>45</v>
      </c>
      <c r="W802" s="1" t="s">
        <v>1461</v>
      </c>
      <c r="X802" s="1" t="s">
        <v>46</v>
      </c>
      <c r="Y802" s="1" t="s">
        <v>47</v>
      </c>
      <c r="Z802" s="1" t="s">
        <v>1463</v>
      </c>
      <c r="AA802" s="1" t="s">
        <v>49</v>
      </c>
      <c r="AB802" s="1" t="s">
        <v>1440</v>
      </c>
      <c r="AC802" s="1" t="s">
        <v>51</v>
      </c>
      <c r="AD802" s="1" t="s">
        <v>1463</v>
      </c>
      <c r="AE802" s="1" t="s">
        <v>37</v>
      </c>
      <c r="AF802">
        <f t="shared" si="50"/>
        <v>2023</v>
      </c>
      <c r="AG802" t="str">
        <f t="shared" si="51"/>
        <v>jul</v>
      </c>
      <c r="AH802" t="str">
        <f>+VLOOKUP(N802,'[1]2. Ingreso de incapacidades'!$C$5:$O$6997,13,FALSE)</f>
        <v>COOSALUD ESS EPS -S</v>
      </c>
      <c r="AI802" t="s">
        <v>2198</v>
      </c>
    </row>
    <row r="803" spans="1:35" hidden="1" x14ac:dyDescent="0.25">
      <c r="A803" s="1" t="s">
        <v>33</v>
      </c>
      <c r="B803" s="1" t="s">
        <v>34</v>
      </c>
      <c r="C803" s="2">
        <v>45120</v>
      </c>
      <c r="D803" s="42" t="str">
        <f t="shared" si="48"/>
        <v>2023</v>
      </c>
      <c r="E803" s="1" t="s">
        <v>35</v>
      </c>
      <c r="F803" s="1" t="s">
        <v>36</v>
      </c>
      <c r="G803" s="1" t="s">
        <v>37</v>
      </c>
      <c r="H803" s="1" t="s">
        <v>1461</v>
      </c>
      <c r="I803" s="1" t="s">
        <v>363</v>
      </c>
      <c r="J803" s="3">
        <v>0</v>
      </c>
      <c r="K803" s="3">
        <v>38667</v>
      </c>
      <c r="L803" s="3">
        <f t="shared" si="49"/>
        <v>-38667</v>
      </c>
      <c r="M803" s="1" t="s">
        <v>40</v>
      </c>
      <c r="N803" s="88">
        <v>9103331</v>
      </c>
      <c r="O803" s="1" t="s">
        <v>169</v>
      </c>
      <c r="P803" s="1" t="s">
        <v>37</v>
      </c>
      <c r="Q803" s="1" t="s">
        <v>43</v>
      </c>
      <c r="R803" s="1" t="s">
        <v>43</v>
      </c>
      <c r="S803" s="1" t="s">
        <v>43</v>
      </c>
      <c r="T803" s="3">
        <v>0</v>
      </c>
      <c r="U803" s="1" t="s">
        <v>44</v>
      </c>
      <c r="V803" s="1" t="s">
        <v>45</v>
      </c>
      <c r="W803" s="1" t="s">
        <v>1461</v>
      </c>
      <c r="X803" s="1" t="s">
        <v>46</v>
      </c>
      <c r="Y803" s="1" t="s">
        <v>47</v>
      </c>
      <c r="Z803" s="1" t="s">
        <v>1463</v>
      </c>
      <c r="AA803" s="1" t="s">
        <v>49</v>
      </c>
      <c r="AB803" s="1" t="s">
        <v>1440</v>
      </c>
      <c r="AC803" s="1" t="s">
        <v>51</v>
      </c>
      <c r="AD803" s="1" t="s">
        <v>1463</v>
      </c>
      <c r="AE803" s="1" t="s">
        <v>37</v>
      </c>
      <c r="AF803">
        <f t="shared" si="50"/>
        <v>2023</v>
      </c>
      <c r="AG803" t="str">
        <f t="shared" si="51"/>
        <v>jul</v>
      </c>
      <c r="AH803" t="str">
        <f>+VLOOKUP(N803,'[1]2. Ingreso de incapacidades'!$C$5:$O$6997,13,FALSE)</f>
        <v>SALUD TOTAL E.P.S.</v>
      </c>
      <c r="AI803" t="s">
        <v>2192</v>
      </c>
    </row>
    <row r="804" spans="1:35" hidden="1" x14ac:dyDescent="0.25">
      <c r="A804" s="1" t="s">
        <v>33</v>
      </c>
      <c r="B804" s="1" t="s">
        <v>34</v>
      </c>
      <c r="C804" s="2">
        <v>45120</v>
      </c>
      <c r="D804" s="42" t="str">
        <f t="shared" si="48"/>
        <v>2023</v>
      </c>
      <c r="E804" s="1" t="s">
        <v>35</v>
      </c>
      <c r="F804" s="1" t="s">
        <v>36</v>
      </c>
      <c r="G804" s="1" t="s">
        <v>37</v>
      </c>
      <c r="H804" s="1" t="s">
        <v>1461</v>
      </c>
      <c r="I804" s="1" t="s">
        <v>363</v>
      </c>
      <c r="J804" s="3">
        <v>0</v>
      </c>
      <c r="K804" s="3">
        <v>496038</v>
      </c>
      <c r="L804" s="3">
        <f t="shared" si="49"/>
        <v>-496038</v>
      </c>
      <c r="M804" s="1" t="s">
        <v>40</v>
      </c>
      <c r="N804" s="88">
        <v>73570209</v>
      </c>
      <c r="O804" s="1" t="s">
        <v>828</v>
      </c>
      <c r="P804" s="1" t="s">
        <v>37</v>
      </c>
      <c r="Q804" s="1" t="s">
        <v>43</v>
      </c>
      <c r="R804" s="1" t="s">
        <v>43</v>
      </c>
      <c r="S804" s="1" t="s">
        <v>43</v>
      </c>
      <c r="T804" s="3">
        <v>0</v>
      </c>
      <c r="U804" s="1" t="s">
        <v>44</v>
      </c>
      <c r="V804" s="1" t="s">
        <v>45</v>
      </c>
      <c r="W804" s="1" t="s">
        <v>1461</v>
      </c>
      <c r="X804" s="1" t="s">
        <v>46</v>
      </c>
      <c r="Y804" s="1" t="s">
        <v>47</v>
      </c>
      <c r="Z804" s="1" t="s">
        <v>1463</v>
      </c>
      <c r="AA804" s="1" t="s">
        <v>49</v>
      </c>
      <c r="AB804" s="1" t="s">
        <v>1440</v>
      </c>
      <c r="AC804" s="1" t="s">
        <v>51</v>
      </c>
      <c r="AD804" s="1" t="s">
        <v>1463</v>
      </c>
      <c r="AE804" s="1" t="s">
        <v>37</v>
      </c>
      <c r="AF804">
        <f t="shared" si="50"/>
        <v>2023</v>
      </c>
      <c r="AG804" t="str">
        <f t="shared" si="51"/>
        <v>jul</v>
      </c>
      <c r="AH804" t="str">
        <f>+VLOOKUP(N804,'[1]2. Ingreso de incapacidades'!$C$5:$O$6997,13,FALSE)</f>
        <v>SALUD TOTAL E.P.S.</v>
      </c>
      <c r="AI804" t="s">
        <v>2192</v>
      </c>
    </row>
    <row r="805" spans="1:35" hidden="1" x14ac:dyDescent="0.25">
      <c r="A805" s="1" t="s">
        <v>33</v>
      </c>
      <c r="B805" s="1" t="s">
        <v>34</v>
      </c>
      <c r="C805" s="2">
        <v>45121</v>
      </c>
      <c r="D805" s="42" t="str">
        <f t="shared" si="48"/>
        <v>2023</v>
      </c>
      <c r="E805" s="1" t="s">
        <v>35</v>
      </c>
      <c r="F805" s="1" t="s">
        <v>36</v>
      </c>
      <c r="G805" s="1" t="s">
        <v>37</v>
      </c>
      <c r="H805" s="1" t="s">
        <v>1464</v>
      </c>
      <c r="I805" s="1" t="s">
        <v>1465</v>
      </c>
      <c r="J805" s="3">
        <v>0</v>
      </c>
      <c r="K805" s="3">
        <v>270667</v>
      </c>
      <c r="L805" s="3">
        <f t="shared" si="49"/>
        <v>-270667</v>
      </c>
      <c r="M805" s="1" t="s">
        <v>40</v>
      </c>
      <c r="N805" s="88">
        <v>9099334</v>
      </c>
      <c r="O805" s="1" t="s">
        <v>602</v>
      </c>
      <c r="P805" s="1" t="s">
        <v>37</v>
      </c>
      <c r="Q805" s="1" t="s">
        <v>43</v>
      </c>
      <c r="R805" s="1" t="s">
        <v>43</v>
      </c>
      <c r="S805" s="1" t="s">
        <v>43</v>
      </c>
      <c r="T805" s="3">
        <v>0</v>
      </c>
      <c r="U805" s="1" t="s">
        <v>44</v>
      </c>
      <c r="V805" s="1" t="s">
        <v>45</v>
      </c>
      <c r="W805" s="1" t="s">
        <v>1464</v>
      </c>
      <c r="X805" s="1" t="s">
        <v>46</v>
      </c>
      <c r="Y805" s="1" t="s">
        <v>47</v>
      </c>
      <c r="Z805" s="1" t="s">
        <v>1466</v>
      </c>
      <c r="AA805" s="1" t="s">
        <v>49</v>
      </c>
      <c r="AB805" s="1" t="s">
        <v>1440</v>
      </c>
      <c r="AC805" s="1" t="s">
        <v>51</v>
      </c>
      <c r="AD805" s="1" t="s">
        <v>1466</v>
      </c>
      <c r="AE805" s="1" t="s">
        <v>37</v>
      </c>
      <c r="AF805">
        <f t="shared" si="50"/>
        <v>2023</v>
      </c>
      <c r="AG805" t="str">
        <f t="shared" si="51"/>
        <v>jul</v>
      </c>
      <c r="AH805" t="str">
        <f>+VLOOKUP(N805,'[1]2. Ingreso de incapacidades'!$C$5:$O$6997,13,FALSE)</f>
        <v>NUEVA E.P.S</v>
      </c>
      <c r="AI805" t="s">
        <v>2199</v>
      </c>
    </row>
    <row r="806" spans="1:35" hidden="1" x14ac:dyDescent="0.25">
      <c r="A806" s="1" t="s">
        <v>33</v>
      </c>
      <c r="B806" s="1" t="s">
        <v>34</v>
      </c>
      <c r="C806" s="2">
        <v>45121</v>
      </c>
      <c r="D806" s="42" t="str">
        <f t="shared" si="48"/>
        <v>2023</v>
      </c>
      <c r="E806" s="1" t="s">
        <v>35</v>
      </c>
      <c r="F806" s="1" t="s">
        <v>36</v>
      </c>
      <c r="G806" s="1" t="s">
        <v>37</v>
      </c>
      <c r="H806" s="1" t="s">
        <v>1464</v>
      </c>
      <c r="I806" s="1" t="s">
        <v>1465</v>
      </c>
      <c r="J806" s="3">
        <v>0</v>
      </c>
      <c r="K806" s="3">
        <v>38667</v>
      </c>
      <c r="L806" s="3">
        <f t="shared" si="49"/>
        <v>-38667</v>
      </c>
      <c r="M806" s="1" t="s">
        <v>40</v>
      </c>
      <c r="N806" s="88">
        <v>73111559</v>
      </c>
      <c r="O806" s="1" t="s">
        <v>778</v>
      </c>
      <c r="P806" s="1" t="s">
        <v>37</v>
      </c>
      <c r="Q806" s="1" t="s">
        <v>43</v>
      </c>
      <c r="R806" s="1" t="s">
        <v>43</v>
      </c>
      <c r="S806" s="1" t="s">
        <v>43</v>
      </c>
      <c r="T806" s="3">
        <v>0</v>
      </c>
      <c r="U806" s="1" t="s">
        <v>44</v>
      </c>
      <c r="V806" s="1" t="s">
        <v>45</v>
      </c>
      <c r="W806" s="1" t="s">
        <v>1464</v>
      </c>
      <c r="X806" s="1" t="s">
        <v>46</v>
      </c>
      <c r="Y806" s="1" t="s">
        <v>47</v>
      </c>
      <c r="Z806" s="1" t="s">
        <v>1466</v>
      </c>
      <c r="AA806" s="1" t="s">
        <v>49</v>
      </c>
      <c r="AB806" s="1" t="s">
        <v>1440</v>
      </c>
      <c r="AC806" s="1" t="s">
        <v>51</v>
      </c>
      <c r="AD806" s="1" t="s">
        <v>1466</v>
      </c>
      <c r="AE806" s="1" t="s">
        <v>37</v>
      </c>
      <c r="AF806">
        <f t="shared" si="50"/>
        <v>2023</v>
      </c>
      <c r="AG806" t="str">
        <f t="shared" si="51"/>
        <v>jul</v>
      </c>
      <c r="AH806" t="str">
        <f>+VLOOKUP(N806,'[1]2. Ingreso de incapacidades'!$C$5:$O$6997,13,FALSE)</f>
        <v>NUEVA E.P.S</v>
      </c>
      <c r="AI806" t="s">
        <v>2199</v>
      </c>
    </row>
    <row r="807" spans="1:35" hidden="1" x14ac:dyDescent="0.25">
      <c r="A807" s="1" t="s">
        <v>33</v>
      </c>
      <c r="B807" s="1" t="s">
        <v>34</v>
      </c>
      <c r="C807" s="2">
        <v>45121</v>
      </c>
      <c r="D807" s="42" t="str">
        <f t="shared" si="48"/>
        <v>2023</v>
      </c>
      <c r="E807" s="1" t="s">
        <v>35</v>
      </c>
      <c r="F807" s="1" t="s">
        <v>36</v>
      </c>
      <c r="G807" s="1" t="s">
        <v>37</v>
      </c>
      <c r="H807" s="1" t="s">
        <v>1464</v>
      </c>
      <c r="I807" s="1" t="s">
        <v>1465</v>
      </c>
      <c r="J807" s="3">
        <v>0</v>
      </c>
      <c r="K807" s="3">
        <v>193333</v>
      </c>
      <c r="L807" s="3">
        <f t="shared" si="49"/>
        <v>-193333</v>
      </c>
      <c r="M807" s="1" t="s">
        <v>40</v>
      </c>
      <c r="N807" s="88">
        <v>73139344</v>
      </c>
      <c r="O807" s="1" t="s">
        <v>787</v>
      </c>
      <c r="P807" s="1" t="s">
        <v>37</v>
      </c>
      <c r="Q807" s="1" t="s">
        <v>43</v>
      </c>
      <c r="R807" s="1" t="s">
        <v>43</v>
      </c>
      <c r="S807" s="1" t="s">
        <v>43</v>
      </c>
      <c r="T807" s="3">
        <v>0</v>
      </c>
      <c r="U807" s="1" t="s">
        <v>44</v>
      </c>
      <c r="V807" s="1" t="s">
        <v>45</v>
      </c>
      <c r="W807" s="1" t="s">
        <v>1464</v>
      </c>
      <c r="X807" s="1" t="s">
        <v>46</v>
      </c>
      <c r="Y807" s="1" t="s">
        <v>47</v>
      </c>
      <c r="Z807" s="1" t="s">
        <v>1466</v>
      </c>
      <c r="AA807" s="1" t="s">
        <v>49</v>
      </c>
      <c r="AB807" s="1" t="s">
        <v>1440</v>
      </c>
      <c r="AC807" s="1" t="s">
        <v>51</v>
      </c>
      <c r="AD807" s="1" t="s">
        <v>1466</v>
      </c>
      <c r="AE807" s="1" t="s">
        <v>37</v>
      </c>
      <c r="AF807">
        <f t="shared" si="50"/>
        <v>2023</v>
      </c>
      <c r="AG807" t="str">
        <f t="shared" si="51"/>
        <v>jul</v>
      </c>
      <c r="AH807" t="str">
        <f>+VLOOKUP(N807,'[1]2. Ingreso de incapacidades'!$C$5:$O$6997,13,FALSE)</f>
        <v>ARL SURA</v>
      </c>
      <c r="AI807" t="s">
        <v>2297</v>
      </c>
    </row>
    <row r="808" spans="1:35" hidden="1" x14ac:dyDescent="0.25">
      <c r="A808" s="1" t="s">
        <v>33</v>
      </c>
      <c r="B808" s="1" t="s">
        <v>34</v>
      </c>
      <c r="C808" s="2">
        <v>45121</v>
      </c>
      <c r="D808" s="42" t="str">
        <f t="shared" si="48"/>
        <v>2023</v>
      </c>
      <c r="E808" s="1" t="s">
        <v>35</v>
      </c>
      <c r="F808" s="1" t="s">
        <v>36</v>
      </c>
      <c r="G808" s="1" t="s">
        <v>37</v>
      </c>
      <c r="H808" s="1" t="s">
        <v>1467</v>
      </c>
      <c r="I808" s="1" t="s">
        <v>1468</v>
      </c>
      <c r="J808" s="3">
        <v>0</v>
      </c>
      <c r="K808" s="3">
        <v>41449</v>
      </c>
      <c r="L808" s="3">
        <f t="shared" si="49"/>
        <v>-41449</v>
      </c>
      <c r="M808" s="1" t="s">
        <v>40</v>
      </c>
      <c r="N808" s="88">
        <v>73196675</v>
      </c>
      <c r="O808" s="1" t="s">
        <v>477</v>
      </c>
      <c r="P808" s="1" t="s">
        <v>37</v>
      </c>
      <c r="Q808" s="1" t="s">
        <v>43</v>
      </c>
      <c r="R808" s="1" t="s">
        <v>43</v>
      </c>
      <c r="S808" s="1" t="s">
        <v>43</v>
      </c>
      <c r="T808" s="3">
        <v>0</v>
      </c>
      <c r="U808" s="1" t="s">
        <v>44</v>
      </c>
      <c r="V808" s="1" t="s">
        <v>45</v>
      </c>
      <c r="W808" s="1" t="s">
        <v>1467</v>
      </c>
      <c r="X808" s="1" t="s">
        <v>46</v>
      </c>
      <c r="Y808" s="1" t="s">
        <v>47</v>
      </c>
      <c r="Z808" s="1" t="s">
        <v>1469</v>
      </c>
      <c r="AA808" s="1" t="s">
        <v>49</v>
      </c>
      <c r="AB808" s="1" t="s">
        <v>1440</v>
      </c>
      <c r="AC808" s="1" t="s">
        <v>51</v>
      </c>
      <c r="AD808" s="1" t="s">
        <v>1469</v>
      </c>
      <c r="AE808" s="1" t="s">
        <v>37</v>
      </c>
      <c r="AF808">
        <f t="shared" si="50"/>
        <v>2023</v>
      </c>
      <c r="AG808" t="str">
        <f t="shared" si="51"/>
        <v>jul</v>
      </c>
      <c r="AH808" t="str">
        <f>+VLOOKUP(N808,'[1]2. Ingreso de incapacidades'!$C$5:$O$6997,13,FALSE)</f>
        <v>SANITAS E.P.S</v>
      </c>
      <c r="AI808" t="s">
        <v>2193</v>
      </c>
    </row>
    <row r="809" spans="1:35" hidden="1" x14ac:dyDescent="0.25">
      <c r="A809" s="1" t="s">
        <v>33</v>
      </c>
      <c r="B809" s="1" t="s">
        <v>34</v>
      </c>
      <c r="C809" s="2">
        <v>45121</v>
      </c>
      <c r="D809" s="42" t="str">
        <f t="shared" si="48"/>
        <v>2023</v>
      </c>
      <c r="E809" s="1" t="s">
        <v>35</v>
      </c>
      <c r="F809" s="1" t="s">
        <v>36</v>
      </c>
      <c r="G809" s="1" t="s">
        <v>37</v>
      </c>
      <c r="H809" s="1" t="s">
        <v>1467</v>
      </c>
      <c r="I809" s="1" t="s">
        <v>1468</v>
      </c>
      <c r="J809" s="3">
        <v>0</v>
      </c>
      <c r="K809" s="3">
        <v>77334</v>
      </c>
      <c r="L809" s="3">
        <f t="shared" si="49"/>
        <v>-77334</v>
      </c>
      <c r="M809" s="1" t="s">
        <v>40</v>
      </c>
      <c r="N809" s="88">
        <v>73576572</v>
      </c>
      <c r="O809" s="1" t="s">
        <v>134</v>
      </c>
      <c r="P809" s="1" t="s">
        <v>37</v>
      </c>
      <c r="Q809" s="1" t="s">
        <v>43</v>
      </c>
      <c r="R809" s="1" t="s">
        <v>43</v>
      </c>
      <c r="S809" s="1" t="s">
        <v>43</v>
      </c>
      <c r="T809" s="3">
        <v>0</v>
      </c>
      <c r="U809" s="1" t="s">
        <v>44</v>
      </c>
      <c r="V809" s="1" t="s">
        <v>45</v>
      </c>
      <c r="W809" s="1" t="s">
        <v>1467</v>
      </c>
      <c r="X809" s="1" t="s">
        <v>46</v>
      </c>
      <c r="Y809" s="1" t="s">
        <v>47</v>
      </c>
      <c r="Z809" s="1" t="s">
        <v>1469</v>
      </c>
      <c r="AA809" s="1" t="s">
        <v>49</v>
      </c>
      <c r="AB809" s="1" t="s">
        <v>1440</v>
      </c>
      <c r="AC809" s="1" t="s">
        <v>51</v>
      </c>
      <c r="AD809" s="1" t="s">
        <v>1469</v>
      </c>
      <c r="AE809" s="1" t="s">
        <v>37</v>
      </c>
      <c r="AF809">
        <f t="shared" si="50"/>
        <v>2023</v>
      </c>
      <c r="AG809" t="str">
        <f t="shared" si="51"/>
        <v>jul</v>
      </c>
      <c r="AH809" t="str">
        <f>+VLOOKUP(N809,'[1]2. Ingreso de incapacidades'!$C$5:$O$6997,13,FALSE)</f>
        <v>SANITAS E.P.S</v>
      </c>
      <c r="AI809" t="s">
        <v>2193</v>
      </c>
    </row>
    <row r="810" spans="1:35" hidden="1" x14ac:dyDescent="0.25">
      <c r="A810" s="1" t="s">
        <v>33</v>
      </c>
      <c r="B810" s="1" t="s">
        <v>34</v>
      </c>
      <c r="C810" s="2">
        <v>45125</v>
      </c>
      <c r="D810" s="42" t="str">
        <f t="shared" si="48"/>
        <v>2023</v>
      </c>
      <c r="E810" s="1" t="s">
        <v>35</v>
      </c>
      <c r="F810" s="1" t="s">
        <v>36</v>
      </c>
      <c r="G810" s="1" t="s">
        <v>37</v>
      </c>
      <c r="H810" s="1" t="s">
        <v>1470</v>
      </c>
      <c r="I810" s="1" t="s">
        <v>1471</v>
      </c>
      <c r="J810" s="3">
        <v>0</v>
      </c>
      <c r="K810" s="3">
        <v>502667</v>
      </c>
      <c r="L810" s="3">
        <f t="shared" si="49"/>
        <v>-502667</v>
      </c>
      <c r="M810" s="1" t="s">
        <v>40</v>
      </c>
      <c r="N810" s="88">
        <v>7917646</v>
      </c>
      <c r="O810" s="1" t="s">
        <v>463</v>
      </c>
      <c r="P810" s="1" t="s">
        <v>37</v>
      </c>
      <c r="Q810" s="1" t="s">
        <v>43</v>
      </c>
      <c r="R810" s="1" t="s">
        <v>43</v>
      </c>
      <c r="S810" s="1" t="s">
        <v>43</v>
      </c>
      <c r="T810" s="3">
        <v>0</v>
      </c>
      <c r="U810" s="1" t="s">
        <v>44</v>
      </c>
      <c r="V810" s="1" t="s">
        <v>45</v>
      </c>
      <c r="W810" s="1" t="s">
        <v>1470</v>
      </c>
      <c r="X810" s="1" t="s">
        <v>46</v>
      </c>
      <c r="Y810" s="1" t="s">
        <v>47</v>
      </c>
      <c r="Z810" s="1" t="s">
        <v>1472</v>
      </c>
      <c r="AA810" s="1" t="s">
        <v>49</v>
      </c>
      <c r="AB810" s="1" t="s">
        <v>1440</v>
      </c>
      <c r="AC810" s="1" t="s">
        <v>51</v>
      </c>
      <c r="AD810" s="1" t="s">
        <v>1472</v>
      </c>
      <c r="AE810" s="1" t="s">
        <v>37</v>
      </c>
      <c r="AF810">
        <f t="shared" si="50"/>
        <v>2023</v>
      </c>
      <c r="AG810" t="str">
        <f t="shared" si="51"/>
        <v>jul</v>
      </c>
      <c r="AH810" t="str">
        <f>+VLOOKUP(N810,'[1]2. Ingreso de incapacidades'!$C$5:$O$6997,13,FALSE)</f>
        <v>NUEVA E.P.S</v>
      </c>
      <c r="AI810" t="s">
        <v>2199</v>
      </c>
    </row>
    <row r="811" spans="1:35" hidden="1" x14ac:dyDescent="0.25">
      <c r="A811" s="1" t="s">
        <v>33</v>
      </c>
      <c r="B811" s="1" t="s">
        <v>34</v>
      </c>
      <c r="C811" s="2">
        <v>45125</v>
      </c>
      <c r="D811" s="42" t="str">
        <f t="shared" si="48"/>
        <v>2023</v>
      </c>
      <c r="E811" s="1" t="s">
        <v>35</v>
      </c>
      <c r="F811" s="1" t="s">
        <v>36</v>
      </c>
      <c r="G811" s="1" t="s">
        <v>37</v>
      </c>
      <c r="H811" s="1" t="s">
        <v>1470</v>
      </c>
      <c r="I811" s="1" t="s">
        <v>1471</v>
      </c>
      <c r="J811" s="3">
        <v>0</v>
      </c>
      <c r="K811" s="3">
        <v>151421</v>
      </c>
      <c r="L811" s="3">
        <f t="shared" si="49"/>
        <v>-151421</v>
      </c>
      <c r="M811" s="1" t="s">
        <v>40</v>
      </c>
      <c r="N811" s="88">
        <v>10885706</v>
      </c>
      <c r="O811" s="1" t="s">
        <v>534</v>
      </c>
      <c r="P811" s="1" t="s">
        <v>37</v>
      </c>
      <c r="Q811" s="1" t="s">
        <v>43</v>
      </c>
      <c r="R811" s="1" t="s">
        <v>43</v>
      </c>
      <c r="S811" s="1" t="s">
        <v>43</v>
      </c>
      <c r="T811" s="3">
        <v>0</v>
      </c>
      <c r="U811" s="1" t="s">
        <v>44</v>
      </c>
      <c r="V811" s="1" t="s">
        <v>45</v>
      </c>
      <c r="W811" s="1" t="s">
        <v>1470</v>
      </c>
      <c r="X811" s="1" t="s">
        <v>46</v>
      </c>
      <c r="Y811" s="1" t="s">
        <v>47</v>
      </c>
      <c r="Z811" s="1" t="s">
        <v>1472</v>
      </c>
      <c r="AA811" s="1" t="s">
        <v>49</v>
      </c>
      <c r="AB811" s="1" t="s">
        <v>1440</v>
      </c>
      <c r="AC811" s="1" t="s">
        <v>51</v>
      </c>
      <c r="AD811" s="1" t="s">
        <v>1472</v>
      </c>
      <c r="AE811" s="1" t="s">
        <v>37</v>
      </c>
      <c r="AF811">
        <f t="shared" si="50"/>
        <v>2023</v>
      </c>
      <c r="AG811" t="str">
        <f t="shared" si="51"/>
        <v>jul</v>
      </c>
      <c r="AH811" t="str">
        <f>+VLOOKUP(N811,'[1]2. Ingreso de incapacidades'!$C$5:$O$6997,13,FALSE)</f>
        <v>COOMEVA E.P.S</v>
      </c>
      <c r="AI811" t="s">
        <v>2202</v>
      </c>
    </row>
    <row r="812" spans="1:35" hidden="1" x14ac:dyDescent="0.25">
      <c r="A812" s="1" t="s">
        <v>33</v>
      </c>
      <c r="B812" s="1" t="s">
        <v>34</v>
      </c>
      <c r="C812" s="2">
        <v>45125</v>
      </c>
      <c r="D812" s="42" t="str">
        <f t="shared" si="48"/>
        <v>2023</v>
      </c>
      <c r="E812" s="1" t="s">
        <v>35</v>
      </c>
      <c r="F812" s="1" t="s">
        <v>36</v>
      </c>
      <c r="G812" s="1" t="s">
        <v>37</v>
      </c>
      <c r="H812" s="1" t="s">
        <v>1473</v>
      </c>
      <c r="I812" s="1" t="s">
        <v>1474</v>
      </c>
      <c r="J812" s="3">
        <v>0</v>
      </c>
      <c r="K812" s="3">
        <v>33292</v>
      </c>
      <c r="L812" s="3">
        <f t="shared" si="49"/>
        <v>-33292</v>
      </c>
      <c r="M812" s="1" t="s">
        <v>40</v>
      </c>
      <c r="N812" s="88">
        <v>1143346340</v>
      </c>
      <c r="O812" s="1" t="s">
        <v>735</v>
      </c>
      <c r="P812" s="1" t="s">
        <v>37</v>
      </c>
      <c r="Q812" s="1" t="s">
        <v>43</v>
      </c>
      <c r="R812" s="1" t="s">
        <v>43</v>
      </c>
      <c r="S812" s="1" t="s">
        <v>43</v>
      </c>
      <c r="T812" s="3">
        <v>0</v>
      </c>
      <c r="U812" s="1" t="s">
        <v>44</v>
      </c>
      <c r="V812" s="1" t="s">
        <v>45</v>
      </c>
      <c r="W812" s="1" t="s">
        <v>1473</v>
      </c>
      <c r="X812" s="1" t="s">
        <v>46</v>
      </c>
      <c r="Y812" s="1" t="s">
        <v>47</v>
      </c>
      <c r="Z812" s="1" t="s">
        <v>1475</v>
      </c>
      <c r="AA812" s="1" t="s">
        <v>49</v>
      </c>
      <c r="AB812" s="1" t="s">
        <v>1440</v>
      </c>
      <c r="AC812" s="1" t="s">
        <v>51</v>
      </c>
      <c r="AD812" s="1" t="s">
        <v>1475</v>
      </c>
      <c r="AE812" s="1" t="s">
        <v>37</v>
      </c>
      <c r="AF812">
        <f t="shared" si="50"/>
        <v>2023</v>
      </c>
      <c r="AG812" t="str">
        <f t="shared" si="51"/>
        <v>jul</v>
      </c>
      <c r="AH812" t="str">
        <f>+VLOOKUP(N812,'[1]2. Ingreso de incapacidades'!$C$5:$O$6997,13,FALSE)</f>
        <v>COOSALUD ESS EPS -S</v>
      </c>
      <c r="AI812" t="s">
        <v>2198</v>
      </c>
    </row>
    <row r="813" spans="1:35" hidden="1" x14ac:dyDescent="0.25">
      <c r="A813" s="1" t="s">
        <v>33</v>
      </c>
      <c r="B813" s="1" t="s">
        <v>34</v>
      </c>
      <c r="C813" s="2">
        <v>45128</v>
      </c>
      <c r="D813" s="42" t="str">
        <f t="shared" si="48"/>
        <v>2023</v>
      </c>
      <c r="E813" s="1" t="s">
        <v>35</v>
      </c>
      <c r="F813" s="1" t="s">
        <v>36</v>
      </c>
      <c r="G813" s="1" t="s">
        <v>37</v>
      </c>
      <c r="H813" s="1" t="s">
        <v>1476</v>
      </c>
      <c r="I813" s="1" t="s">
        <v>1477</v>
      </c>
      <c r="J813" s="3">
        <v>0</v>
      </c>
      <c r="K813" s="3">
        <v>38667</v>
      </c>
      <c r="L813" s="3">
        <f t="shared" si="49"/>
        <v>-38667</v>
      </c>
      <c r="M813" s="1" t="s">
        <v>40</v>
      </c>
      <c r="N813" s="88">
        <v>12595533</v>
      </c>
      <c r="O813" s="1" t="s">
        <v>116</v>
      </c>
      <c r="P813" s="1" t="s">
        <v>37</v>
      </c>
      <c r="Q813" s="1" t="s">
        <v>43</v>
      </c>
      <c r="R813" s="1" t="s">
        <v>43</v>
      </c>
      <c r="S813" s="1" t="s">
        <v>43</v>
      </c>
      <c r="T813" s="3">
        <v>0</v>
      </c>
      <c r="U813" s="1" t="s">
        <v>44</v>
      </c>
      <c r="V813" s="1" t="s">
        <v>45</v>
      </c>
      <c r="W813" s="1" t="s">
        <v>1476</v>
      </c>
      <c r="X813" s="1" t="s">
        <v>46</v>
      </c>
      <c r="Y813" s="1" t="s">
        <v>47</v>
      </c>
      <c r="Z813" s="1" t="s">
        <v>1478</v>
      </c>
      <c r="AA813" s="1" t="s">
        <v>49</v>
      </c>
      <c r="AB813" s="1" t="s">
        <v>1440</v>
      </c>
      <c r="AC813" s="1" t="s">
        <v>51</v>
      </c>
      <c r="AD813" s="1" t="s">
        <v>1478</v>
      </c>
      <c r="AE813" s="1" t="s">
        <v>37</v>
      </c>
      <c r="AF813">
        <f t="shared" si="50"/>
        <v>2023</v>
      </c>
      <c r="AG813" t="str">
        <f t="shared" si="51"/>
        <v>jul</v>
      </c>
      <c r="AH813" t="str">
        <f>+VLOOKUP(N813,'[1]2. Ingreso de incapacidades'!$C$5:$O$6997,13,FALSE)</f>
        <v>NUEVA E.P.S</v>
      </c>
      <c r="AI813" t="s">
        <v>2199</v>
      </c>
    </row>
    <row r="814" spans="1:35" hidden="1" x14ac:dyDescent="0.25">
      <c r="A814" s="1" t="s">
        <v>33</v>
      </c>
      <c r="B814" s="1" t="s">
        <v>34</v>
      </c>
      <c r="C814" s="2">
        <v>45128</v>
      </c>
      <c r="D814" s="42" t="str">
        <f t="shared" si="48"/>
        <v>2023</v>
      </c>
      <c r="E814" s="1" t="s">
        <v>35</v>
      </c>
      <c r="F814" s="1" t="s">
        <v>36</v>
      </c>
      <c r="G814" s="1" t="s">
        <v>37</v>
      </c>
      <c r="H814" s="1" t="s">
        <v>1476</v>
      </c>
      <c r="I814" s="1" t="s">
        <v>1477</v>
      </c>
      <c r="J814" s="3">
        <v>0</v>
      </c>
      <c r="K814" s="3">
        <v>386667</v>
      </c>
      <c r="L814" s="3">
        <f t="shared" si="49"/>
        <v>-386667</v>
      </c>
      <c r="M814" s="1" t="s">
        <v>40</v>
      </c>
      <c r="N814" s="88">
        <v>9099334</v>
      </c>
      <c r="O814" s="1" t="s">
        <v>602</v>
      </c>
      <c r="P814" s="1" t="s">
        <v>37</v>
      </c>
      <c r="Q814" s="1" t="s">
        <v>43</v>
      </c>
      <c r="R814" s="1" t="s">
        <v>43</v>
      </c>
      <c r="S814" s="1" t="s">
        <v>43</v>
      </c>
      <c r="T814" s="3">
        <v>0</v>
      </c>
      <c r="U814" s="1" t="s">
        <v>44</v>
      </c>
      <c r="V814" s="1" t="s">
        <v>45</v>
      </c>
      <c r="W814" s="1" t="s">
        <v>1476</v>
      </c>
      <c r="X814" s="1" t="s">
        <v>46</v>
      </c>
      <c r="Y814" s="1" t="s">
        <v>47</v>
      </c>
      <c r="Z814" s="1" t="s">
        <v>1478</v>
      </c>
      <c r="AA814" s="1" t="s">
        <v>49</v>
      </c>
      <c r="AB814" s="1" t="s">
        <v>1440</v>
      </c>
      <c r="AC814" s="1" t="s">
        <v>51</v>
      </c>
      <c r="AD814" s="1" t="s">
        <v>1478</v>
      </c>
      <c r="AE814" s="1" t="s">
        <v>37</v>
      </c>
      <c r="AF814">
        <f t="shared" si="50"/>
        <v>2023</v>
      </c>
      <c r="AG814" t="str">
        <f t="shared" si="51"/>
        <v>jul</v>
      </c>
      <c r="AH814" t="str">
        <f>+VLOOKUP(N814,'[1]2. Ingreso de incapacidades'!$C$5:$O$6997,13,FALSE)</f>
        <v>NUEVA E.P.S</v>
      </c>
      <c r="AI814" t="s">
        <v>2199</v>
      </c>
    </row>
    <row r="815" spans="1:35" hidden="1" x14ac:dyDescent="0.25">
      <c r="A815" s="1" t="s">
        <v>33</v>
      </c>
      <c r="B815" s="1" t="s">
        <v>34</v>
      </c>
      <c r="C815" s="2">
        <v>45128</v>
      </c>
      <c r="D815" s="42" t="str">
        <f t="shared" si="48"/>
        <v>2023</v>
      </c>
      <c r="E815" s="1" t="s">
        <v>35</v>
      </c>
      <c r="F815" s="1" t="s">
        <v>36</v>
      </c>
      <c r="G815" s="1" t="s">
        <v>37</v>
      </c>
      <c r="H815" s="1" t="s">
        <v>1479</v>
      </c>
      <c r="I815" s="1" t="s">
        <v>1480</v>
      </c>
      <c r="J815" s="3">
        <v>0</v>
      </c>
      <c r="K815" s="3">
        <v>847957</v>
      </c>
      <c r="L815" s="3">
        <f t="shared" si="49"/>
        <v>-847957</v>
      </c>
      <c r="M815" s="1" t="s">
        <v>40</v>
      </c>
      <c r="N815" s="88">
        <v>73109356</v>
      </c>
      <c r="O815" s="1" t="s">
        <v>118</v>
      </c>
      <c r="P815" s="1" t="s">
        <v>37</v>
      </c>
      <c r="Q815" s="1" t="s">
        <v>43</v>
      </c>
      <c r="R815" s="1" t="s">
        <v>43</v>
      </c>
      <c r="S815" s="1" t="s">
        <v>43</v>
      </c>
      <c r="T815" s="3">
        <v>0</v>
      </c>
      <c r="U815" s="1" t="s">
        <v>44</v>
      </c>
      <c r="V815" s="1" t="s">
        <v>45</v>
      </c>
      <c r="W815" s="1" t="s">
        <v>1479</v>
      </c>
      <c r="X815" s="1" t="s">
        <v>46</v>
      </c>
      <c r="Y815" s="1" t="s">
        <v>47</v>
      </c>
      <c r="Z815" s="1" t="s">
        <v>1481</v>
      </c>
      <c r="AA815" s="1" t="s">
        <v>49</v>
      </c>
      <c r="AB815" s="1" t="s">
        <v>1440</v>
      </c>
      <c r="AC815" s="1" t="s">
        <v>51</v>
      </c>
      <c r="AD815" s="1" t="s">
        <v>1481</v>
      </c>
      <c r="AE815" s="1" t="s">
        <v>37</v>
      </c>
      <c r="AF815">
        <f t="shared" si="50"/>
        <v>2023</v>
      </c>
      <c r="AG815" t="str">
        <f t="shared" si="51"/>
        <v>jul</v>
      </c>
      <c r="AH815" t="str">
        <f>+VLOOKUP(N815,'[1]2. Ingreso de incapacidades'!$C$5:$O$6997,13,FALSE)</f>
        <v>SANITAS E.P.S</v>
      </c>
      <c r="AI815" t="s">
        <v>2193</v>
      </c>
    </row>
    <row r="816" spans="1:35" hidden="1" x14ac:dyDescent="0.25">
      <c r="A816" s="1" t="s">
        <v>33</v>
      </c>
      <c r="B816" s="1" t="s">
        <v>34</v>
      </c>
      <c r="C816" s="2">
        <v>45134</v>
      </c>
      <c r="D816" s="42" t="str">
        <f t="shared" si="48"/>
        <v>2023</v>
      </c>
      <c r="E816" s="1" t="s">
        <v>35</v>
      </c>
      <c r="F816" s="1" t="s">
        <v>36</v>
      </c>
      <c r="G816" s="1" t="s">
        <v>37</v>
      </c>
      <c r="H816" s="1" t="s">
        <v>1482</v>
      </c>
      <c r="I816" s="1" t="s">
        <v>1483</v>
      </c>
      <c r="J816" s="3">
        <v>0</v>
      </c>
      <c r="K816" s="3">
        <v>31931</v>
      </c>
      <c r="L816" s="3">
        <f t="shared" si="49"/>
        <v>-31931</v>
      </c>
      <c r="M816" s="1" t="s">
        <v>40</v>
      </c>
      <c r="N816" s="88">
        <v>73127358</v>
      </c>
      <c r="O816" s="1" t="s">
        <v>542</v>
      </c>
      <c r="P816" s="1" t="s">
        <v>37</v>
      </c>
      <c r="Q816" s="1" t="s">
        <v>43</v>
      </c>
      <c r="R816" s="1" t="s">
        <v>43</v>
      </c>
      <c r="S816" s="1" t="s">
        <v>43</v>
      </c>
      <c r="T816" s="3">
        <v>0</v>
      </c>
      <c r="U816" s="1" t="s">
        <v>44</v>
      </c>
      <c r="V816" s="1" t="s">
        <v>45</v>
      </c>
      <c r="W816" s="1" t="s">
        <v>1482</v>
      </c>
      <c r="X816" s="1" t="s">
        <v>46</v>
      </c>
      <c r="Y816" s="1" t="s">
        <v>47</v>
      </c>
      <c r="Z816" s="1" t="s">
        <v>1484</v>
      </c>
      <c r="AA816" s="1" t="s">
        <v>49</v>
      </c>
      <c r="AB816" s="1" t="s">
        <v>1440</v>
      </c>
      <c r="AC816" s="1" t="s">
        <v>51</v>
      </c>
      <c r="AD816" s="1" t="s">
        <v>1484</v>
      </c>
      <c r="AE816" s="1" t="s">
        <v>37</v>
      </c>
      <c r="AF816">
        <f t="shared" si="50"/>
        <v>2023</v>
      </c>
      <c r="AG816" t="str">
        <f t="shared" si="51"/>
        <v>jul</v>
      </c>
      <c r="AH816" t="str">
        <f>+VLOOKUP(N816,'[1]2. Ingreso de incapacidades'!$C$5:$O$6997,13,FALSE)</f>
        <v>SANITAS E.P.S</v>
      </c>
      <c r="AI816" t="s">
        <v>2193</v>
      </c>
    </row>
    <row r="817" spans="1:35" hidden="1" x14ac:dyDescent="0.25">
      <c r="A817" s="1" t="s">
        <v>33</v>
      </c>
      <c r="B817" s="1" t="s">
        <v>34</v>
      </c>
      <c r="C817" s="2">
        <v>45134</v>
      </c>
      <c r="D817" s="42" t="str">
        <f t="shared" si="48"/>
        <v>2023</v>
      </c>
      <c r="E817" s="1" t="s">
        <v>35</v>
      </c>
      <c r="F817" s="1" t="s">
        <v>36</v>
      </c>
      <c r="G817" s="1" t="s">
        <v>37</v>
      </c>
      <c r="H817" s="1" t="s">
        <v>1482</v>
      </c>
      <c r="I817" s="1" t="s">
        <v>1483</v>
      </c>
      <c r="J817" s="3">
        <v>0</v>
      </c>
      <c r="K817" s="3">
        <v>67472</v>
      </c>
      <c r="L817" s="3">
        <f t="shared" si="49"/>
        <v>-67472</v>
      </c>
      <c r="M817" s="1" t="s">
        <v>40</v>
      </c>
      <c r="N817" s="88">
        <v>92031290</v>
      </c>
      <c r="O817" s="1" t="s">
        <v>136</v>
      </c>
      <c r="P817" s="1" t="s">
        <v>37</v>
      </c>
      <c r="Q817" s="1" t="s">
        <v>43</v>
      </c>
      <c r="R817" s="1" t="s">
        <v>43</v>
      </c>
      <c r="S817" s="1" t="s">
        <v>43</v>
      </c>
      <c r="T817" s="3">
        <v>0</v>
      </c>
      <c r="U817" s="1" t="s">
        <v>44</v>
      </c>
      <c r="V817" s="1" t="s">
        <v>45</v>
      </c>
      <c r="W817" s="1" t="s">
        <v>1482</v>
      </c>
      <c r="X817" s="1" t="s">
        <v>46</v>
      </c>
      <c r="Y817" s="1" t="s">
        <v>47</v>
      </c>
      <c r="Z817" s="1" t="s">
        <v>1484</v>
      </c>
      <c r="AA817" s="1" t="s">
        <v>49</v>
      </c>
      <c r="AB817" s="1" t="s">
        <v>1440</v>
      </c>
      <c r="AC817" s="1" t="s">
        <v>51</v>
      </c>
      <c r="AD817" s="1" t="s">
        <v>1484</v>
      </c>
      <c r="AE817" s="1" t="s">
        <v>37</v>
      </c>
      <c r="AF817">
        <f t="shared" si="50"/>
        <v>2023</v>
      </c>
      <c r="AG817" t="str">
        <f t="shared" si="51"/>
        <v>jul</v>
      </c>
      <c r="AH817" t="str">
        <f>+VLOOKUP(N817,'[1]2. Ingreso de incapacidades'!$C$5:$O$6997,13,FALSE)</f>
        <v>COOMEVA E.P.S</v>
      </c>
      <c r="AI817" t="s">
        <v>2202</v>
      </c>
    </row>
    <row r="818" spans="1:35" hidden="1" x14ac:dyDescent="0.25">
      <c r="A818" s="1" t="s">
        <v>33</v>
      </c>
      <c r="B818" s="1" t="s">
        <v>34</v>
      </c>
      <c r="C818" s="2">
        <v>45134</v>
      </c>
      <c r="D818" s="42" t="str">
        <f t="shared" si="48"/>
        <v>2023</v>
      </c>
      <c r="E818" s="1" t="s">
        <v>35</v>
      </c>
      <c r="F818" s="1" t="s">
        <v>36</v>
      </c>
      <c r="G818" s="1" t="s">
        <v>37</v>
      </c>
      <c r="H818" s="1" t="s">
        <v>1482</v>
      </c>
      <c r="I818" s="1" t="s">
        <v>1483</v>
      </c>
      <c r="J818" s="3">
        <v>0</v>
      </c>
      <c r="K818" s="3">
        <v>60568</v>
      </c>
      <c r="L818" s="3">
        <f t="shared" si="49"/>
        <v>-60568</v>
      </c>
      <c r="M818" s="1" t="s">
        <v>40</v>
      </c>
      <c r="N818" s="88">
        <v>10885706</v>
      </c>
      <c r="O818" s="1" t="s">
        <v>534</v>
      </c>
      <c r="P818" s="1" t="s">
        <v>37</v>
      </c>
      <c r="Q818" s="1" t="s">
        <v>43</v>
      </c>
      <c r="R818" s="1" t="s">
        <v>43</v>
      </c>
      <c r="S818" s="1" t="s">
        <v>43</v>
      </c>
      <c r="T818" s="3">
        <v>0</v>
      </c>
      <c r="U818" s="1" t="s">
        <v>44</v>
      </c>
      <c r="V818" s="1" t="s">
        <v>45</v>
      </c>
      <c r="W818" s="1" t="s">
        <v>1482</v>
      </c>
      <c r="X818" s="1" t="s">
        <v>46</v>
      </c>
      <c r="Y818" s="1" t="s">
        <v>47</v>
      </c>
      <c r="Z818" s="1" t="s">
        <v>1484</v>
      </c>
      <c r="AA818" s="1" t="s">
        <v>49</v>
      </c>
      <c r="AB818" s="1" t="s">
        <v>1440</v>
      </c>
      <c r="AC818" s="1" t="s">
        <v>51</v>
      </c>
      <c r="AD818" s="1" t="s">
        <v>1484</v>
      </c>
      <c r="AE818" s="1" t="s">
        <v>37</v>
      </c>
      <c r="AF818">
        <f t="shared" si="50"/>
        <v>2023</v>
      </c>
      <c r="AG818" t="str">
        <f t="shared" si="51"/>
        <v>jul</v>
      </c>
      <c r="AH818" t="str">
        <f>+VLOOKUP(N818,'[1]2. Ingreso de incapacidades'!$C$5:$O$6997,13,FALSE)</f>
        <v>COOMEVA E.P.S</v>
      </c>
      <c r="AI818" t="s">
        <v>2202</v>
      </c>
    </row>
    <row r="819" spans="1:35" hidden="1" x14ac:dyDescent="0.25">
      <c r="A819" s="1" t="s">
        <v>33</v>
      </c>
      <c r="B819" s="1" t="s">
        <v>34</v>
      </c>
      <c r="C819" s="2">
        <v>45134</v>
      </c>
      <c r="D819" s="42" t="str">
        <f t="shared" si="48"/>
        <v>2023</v>
      </c>
      <c r="E819" s="1" t="s">
        <v>35</v>
      </c>
      <c r="F819" s="1" t="s">
        <v>36</v>
      </c>
      <c r="G819" s="1" t="s">
        <v>37</v>
      </c>
      <c r="H819" s="1" t="s">
        <v>1482</v>
      </c>
      <c r="I819" s="1" t="s">
        <v>1483</v>
      </c>
      <c r="J819" s="3">
        <v>0</v>
      </c>
      <c r="K819" s="3">
        <v>32726</v>
      </c>
      <c r="L819" s="3">
        <f t="shared" si="49"/>
        <v>-32726</v>
      </c>
      <c r="M819" s="1" t="s">
        <v>40</v>
      </c>
      <c r="N819" s="88">
        <v>73570305</v>
      </c>
      <c r="O819" s="1" t="s">
        <v>122</v>
      </c>
      <c r="P819" s="1" t="s">
        <v>37</v>
      </c>
      <c r="Q819" s="1" t="s">
        <v>43</v>
      </c>
      <c r="R819" s="1" t="s">
        <v>43</v>
      </c>
      <c r="S819" s="1" t="s">
        <v>43</v>
      </c>
      <c r="T819" s="3">
        <v>0</v>
      </c>
      <c r="U819" s="1" t="s">
        <v>44</v>
      </c>
      <c r="V819" s="1" t="s">
        <v>45</v>
      </c>
      <c r="W819" s="1" t="s">
        <v>1482</v>
      </c>
      <c r="X819" s="1" t="s">
        <v>46</v>
      </c>
      <c r="Y819" s="1" t="s">
        <v>47</v>
      </c>
      <c r="Z819" s="1" t="s">
        <v>1484</v>
      </c>
      <c r="AA819" s="1" t="s">
        <v>49</v>
      </c>
      <c r="AB819" s="1" t="s">
        <v>1440</v>
      </c>
      <c r="AC819" s="1" t="s">
        <v>51</v>
      </c>
      <c r="AD819" s="1" t="s">
        <v>1484</v>
      </c>
      <c r="AE819" s="1" t="s">
        <v>37</v>
      </c>
      <c r="AF819">
        <f t="shared" si="50"/>
        <v>2023</v>
      </c>
      <c r="AG819" t="str">
        <f t="shared" si="51"/>
        <v>jul</v>
      </c>
      <c r="AH819" t="str">
        <f>+VLOOKUP(N819,'[1]2. Ingreso de incapacidades'!$C$5:$O$6997,13,FALSE)</f>
        <v>SANITAS E.P.S</v>
      </c>
      <c r="AI819" t="s">
        <v>2193</v>
      </c>
    </row>
    <row r="820" spans="1:35" hidden="1" x14ac:dyDescent="0.25">
      <c r="A820" s="1" t="s">
        <v>33</v>
      </c>
      <c r="B820" s="1" t="s">
        <v>34</v>
      </c>
      <c r="C820" s="2">
        <v>45134</v>
      </c>
      <c r="D820" s="42" t="str">
        <f t="shared" si="48"/>
        <v>2023</v>
      </c>
      <c r="E820" s="1" t="s">
        <v>35</v>
      </c>
      <c r="F820" s="1" t="s">
        <v>36</v>
      </c>
      <c r="G820" s="1" t="s">
        <v>37</v>
      </c>
      <c r="H820" s="1" t="s">
        <v>1482</v>
      </c>
      <c r="I820" s="1" t="s">
        <v>1483</v>
      </c>
      <c r="J820" s="3">
        <v>0</v>
      </c>
      <c r="K820" s="3">
        <v>1100585</v>
      </c>
      <c r="L820" s="3">
        <f t="shared" si="49"/>
        <v>-1100585</v>
      </c>
      <c r="M820" s="1" t="s">
        <v>40</v>
      </c>
      <c r="N820" s="88">
        <v>73109356</v>
      </c>
      <c r="O820" s="1" t="s">
        <v>118</v>
      </c>
      <c r="P820" s="1" t="s">
        <v>37</v>
      </c>
      <c r="Q820" s="1" t="s">
        <v>43</v>
      </c>
      <c r="R820" s="1" t="s">
        <v>43</v>
      </c>
      <c r="S820" s="1" t="s">
        <v>43</v>
      </c>
      <c r="T820" s="3">
        <v>0</v>
      </c>
      <c r="U820" s="1" t="s">
        <v>44</v>
      </c>
      <c r="V820" s="1" t="s">
        <v>45</v>
      </c>
      <c r="W820" s="1" t="s">
        <v>1482</v>
      </c>
      <c r="X820" s="1" t="s">
        <v>46</v>
      </c>
      <c r="Y820" s="1" t="s">
        <v>47</v>
      </c>
      <c r="Z820" s="1" t="s">
        <v>1484</v>
      </c>
      <c r="AA820" s="1" t="s">
        <v>49</v>
      </c>
      <c r="AB820" s="1" t="s">
        <v>1440</v>
      </c>
      <c r="AC820" s="1" t="s">
        <v>51</v>
      </c>
      <c r="AD820" s="1" t="s">
        <v>1484</v>
      </c>
      <c r="AE820" s="1" t="s">
        <v>37</v>
      </c>
      <c r="AF820">
        <f t="shared" si="50"/>
        <v>2023</v>
      </c>
      <c r="AG820" t="str">
        <f t="shared" si="51"/>
        <v>jul</v>
      </c>
      <c r="AH820" t="str">
        <f>+VLOOKUP(N820,'[1]2. Ingreso de incapacidades'!$C$5:$O$6997,13,FALSE)</f>
        <v>SANITAS E.P.S</v>
      </c>
      <c r="AI820" t="s">
        <v>2193</v>
      </c>
    </row>
    <row r="821" spans="1:35" hidden="1" x14ac:dyDescent="0.25">
      <c r="A821" s="1" t="s">
        <v>33</v>
      </c>
      <c r="B821" s="1" t="s">
        <v>34</v>
      </c>
      <c r="C821" s="2">
        <v>45134</v>
      </c>
      <c r="D821" s="42" t="str">
        <f t="shared" si="48"/>
        <v>2023</v>
      </c>
      <c r="E821" s="1" t="s">
        <v>35</v>
      </c>
      <c r="F821" s="1" t="s">
        <v>36</v>
      </c>
      <c r="G821" s="1" t="s">
        <v>37</v>
      </c>
      <c r="H821" s="1" t="s">
        <v>1482</v>
      </c>
      <c r="I821" s="1" t="s">
        <v>1483</v>
      </c>
      <c r="J821" s="3">
        <v>0</v>
      </c>
      <c r="K821" s="3">
        <v>96575</v>
      </c>
      <c r="L821" s="3">
        <f t="shared" si="49"/>
        <v>-96575</v>
      </c>
      <c r="M821" s="1" t="s">
        <v>40</v>
      </c>
      <c r="N821" s="88">
        <v>73576572</v>
      </c>
      <c r="O821" s="1" t="s">
        <v>134</v>
      </c>
      <c r="P821" s="1" t="s">
        <v>37</v>
      </c>
      <c r="Q821" s="1" t="s">
        <v>43</v>
      </c>
      <c r="R821" s="1" t="s">
        <v>43</v>
      </c>
      <c r="S821" s="1" t="s">
        <v>43</v>
      </c>
      <c r="T821" s="3">
        <v>0</v>
      </c>
      <c r="U821" s="1" t="s">
        <v>44</v>
      </c>
      <c r="V821" s="1" t="s">
        <v>45</v>
      </c>
      <c r="W821" s="1" t="s">
        <v>1482</v>
      </c>
      <c r="X821" s="1" t="s">
        <v>46</v>
      </c>
      <c r="Y821" s="1" t="s">
        <v>47</v>
      </c>
      <c r="Z821" s="1" t="s">
        <v>1484</v>
      </c>
      <c r="AA821" s="1" t="s">
        <v>49</v>
      </c>
      <c r="AB821" s="1" t="s">
        <v>1440</v>
      </c>
      <c r="AC821" s="1" t="s">
        <v>51</v>
      </c>
      <c r="AD821" s="1" t="s">
        <v>1484</v>
      </c>
      <c r="AE821" s="1" t="s">
        <v>37</v>
      </c>
      <c r="AF821">
        <f t="shared" si="50"/>
        <v>2023</v>
      </c>
      <c r="AG821" t="str">
        <f t="shared" si="51"/>
        <v>jul</v>
      </c>
      <c r="AH821" t="str">
        <f>+VLOOKUP(N821,'[1]2. Ingreso de incapacidades'!$C$5:$O$6997,13,FALSE)</f>
        <v>SANITAS E.P.S</v>
      </c>
      <c r="AI821" t="s">
        <v>2193</v>
      </c>
    </row>
    <row r="822" spans="1:35" hidden="1" x14ac:dyDescent="0.25">
      <c r="A822" s="1" t="s">
        <v>33</v>
      </c>
      <c r="B822" s="1" t="s">
        <v>34</v>
      </c>
      <c r="C822" s="2">
        <v>45135</v>
      </c>
      <c r="D822" s="42" t="str">
        <f t="shared" si="48"/>
        <v>2023</v>
      </c>
      <c r="E822" s="1" t="s">
        <v>35</v>
      </c>
      <c r="F822" s="1" t="s">
        <v>36</v>
      </c>
      <c r="G822" s="1" t="s">
        <v>37</v>
      </c>
      <c r="H822" s="1" t="s">
        <v>1485</v>
      </c>
      <c r="I822" s="1" t="s">
        <v>1486</v>
      </c>
      <c r="J822" s="3">
        <v>0</v>
      </c>
      <c r="K822" s="3">
        <v>77334</v>
      </c>
      <c r="L822" s="3">
        <f t="shared" si="49"/>
        <v>-77334</v>
      </c>
      <c r="M822" s="1" t="s">
        <v>40</v>
      </c>
      <c r="N822" s="88">
        <v>1047441861</v>
      </c>
      <c r="O822" s="1" t="s">
        <v>489</v>
      </c>
      <c r="P822" s="1" t="s">
        <v>37</v>
      </c>
      <c r="Q822" s="1" t="s">
        <v>43</v>
      </c>
      <c r="R822" s="1" t="s">
        <v>43</v>
      </c>
      <c r="S822" s="1" t="s">
        <v>43</v>
      </c>
      <c r="T822" s="3">
        <v>0</v>
      </c>
      <c r="U822" s="1" t="s">
        <v>44</v>
      </c>
      <c r="V822" s="1" t="s">
        <v>45</v>
      </c>
      <c r="W822" s="1" t="s">
        <v>1485</v>
      </c>
      <c r="X822" s="1" t="s">
        <v>46</v>
      </c>
      <c r="Y822" s="1" t="s">
        <v>47</v>
      </c>
      <c r="Z822" s="1" t="s">
        <v>1487</v>
      </c>
      <c r="AA822" s="1" t="s">
        <v>49</v>
      </c>
      <c r="AB822" s="1" t="s">
        <v>1440</v>
      </c>
      <c r="AC822" s="1" t="s">
        <v>51</v>
      </c>
      <c r="AD822" s="1" t="s">
        <v>1487</v>
      </c>
      <c r="AE822" s="1" t="s">
        <v>37</v>
      </c>
      <c r="AF822">
        <f t="shared" si="50"/>
        <v>2023</v>
      </c>
      <c r="AG822" t="str">
        <f t="shared" si="51"/>
        <v>jul</v>
      </c>
      <c r="AH822" t="str">
        <f>+VLOOKUP(N822,'[1]2. Ingreso de incapacidades'!$C$5:$O$6997,13,FALSE)</f>
        <v>EPS MUTUAL SER</v>
      </c>
      <c r="AI822" t="s">
        <v>2195</v>
      </c>
    </row>
    <row r="823" spans="1:35" hidden="1" x14ac:dyDescent="0.25">
      <c r="A823" s="1" t="s">
        <v>33</v>
      </c>
      <c r="B823" s="1" t="s">
        <v>34</v>
      </c>
      <c r="C823" s="2">
        <v>45135</v>
      </c>
      <c r="D823" s="42" t="str">
        <f t="shared" si="48"/>
        <v>2023</v>
      </c>
      <c r="E823" s="1" t="s">
        <v>35</v>
      </c>
      <c r="F823" s="1" t="s">
        <v>36</v>
      </c>
      <c r="G823" s="1" t="s">
        <v>37</v>
      </c>
      <c r="H823" s="1" t="s">
        <v>1488</v>
      </c>
      <c r="I823" s="1" t="s">
        <v>1489</v>
      </c>
      <c r="J823" s="3">
        <v>0</v>
      </c>
      <c r="K823" s="3">
        <v>116000</v>
      </c>
      <c r="L823" s="3">
        <f t="shared" si="49"/>
        <v>-116000</v>
      </c>
      <c r="M823" s="1" t="s">
        <v>40</v>
      </c>
      <c r="N823" s="88">
        <v>73576572</v>
      </c>
      <c r="O823" s="1" t="s">
        <v>134</v>
      </c>
      <c r="P823" s="1" t="s">
        <v>37</v>
      </c>
      <c r="Q823" s="1" t="s">
        <v>43</v>
      </c>
      <c r="R823" s="1" t="s">
        <v>43</v>
      </c>
      <c r="S823" s="1" t="s">
        <v>43</v>
      </c>
      <c r="T823" s="3">
        <v>0</v>
      </c>
      <c r="U823" s="1" t="s">
        <v>44</v>
      </c>
      <c r="V823" s="1" t="s">
        <v>45</v>
      </c>
      <c r="W823" s="1" t="s">
        <v>1488</v>
      </c>
      <c r="X823" s="1" t="s">
        <v>46</v>
      </c>
      <c r="Y823" s="1" t="s">
        <v>47</v>
      </c>
      <c r="Z823" s="1" t="s">
        <v>1490</v>
      </c>
      <c r="AA823" s="1" t="s">
        <v>49</v>
      </c>
      <c r="AB823" s="1" t="s">
        <v>1440</v>
      </c>
      <c r="AC823" s="1" t="s">
        <v>51</v>
      </c>
      <c r="AD823" s="1" t="s">
        <v>1490</v>
      </c>
      <c r="AE823" s="1" t="s">
        <v>37</v>
      </c>
      <c r="AF823">
        <f t="shared" si="50"/>
        <v>2023</v>
      </c>
      <c r="AG823" t="str">
        <f t="shared" si="51"/>
        <v>jul</v>
      </c>
      <c r="AH823" t="str">
        <f>+VLOOKUP(N823,'[1]2. Ingreso de incapacidades'!$C$5:$O$6997,13,FALSE)</f>
        <v>SANITAS E.P.S</v>
      </c>
      <c r="AI823" t="s">
        <v>2193</v>
      </c>
    </row>
    <row r="824" spans="1:35" hidden="1" x14ac:dyDescent="0.25">
      <c r="A824" s="1" t="s">
        <v>33</v>
      </c>
      <c r="B824" s="1" t="s">
        <v>34</v>
      </c>
      <c r="C824" s="2">
        <v>45138</v>
      </c>
      <c r="D824" s="42" t="str">
        <f t="shared" si="48"/>
        <v>2023</v>
      </c>
      <c r="E824" s="1" t="s">
        <v>73</v>
      </c>
      <c r="F824" s="1" t="s">
        <v>74</v>
      </c>
      <c r="G824" s="1" t="s">
        <v>37</v>
      </c>
      <c r="H824" s="1" t="s">
        <v>991</v>
      </c>
      <c r="I824" s="1" t="s">
        <v>34</v>
      </c>
      <c r="J824" s="3">
        <v>77334</v>
      </c>
      <c r="K824" s="3">
        <v>0</v>
      </c>
      <c r="L824" s="3">
        <f t="shared" si="49"/>
        <v>77334</v>
      </c>
      <c r="M824" s="1" t="s">
        <v>40</v>
      </c>
      <c r="N824" s="88">
        <v>1007975140</v>
      </c>
      <c r="O824" s="1" t="s">
        <v>634</v>
      </c>
      <c r="P824" s="1" t="s">
        <v>89</v>
      </c>
      <c r="Q824" s="1" t="s">
        <v>90</v>
      </c>
      <c r="R824" s="1" t="s">
        <v>43</v>
      </c>
      <c r="S824" s="1" t="s">
        <v>43</v>
      </c>
      <c r="T824" s="3">
        <v>0</v>
      </c>
      <c r="U824" s="1" t="s">
        <v>44</v>
      </c>
      <c r="V824" s="1" t="s">
        <v>45</v>
      </c>
      <c r="W824" s="1" t="s">
        <v>991</v>
      </c>
      <c r="X824" s="1" t="s">
        <v>46</v>
      </c>
      <c r="Y824" s="1" t="s">
        <v>81</v>
      </c>
      <c r="Z824" s="1" t="s">
        <v>1492</v>
      </c>
      <c r="AA824" s="1" t="s">
        <v>83</v>
      </c>
      <c r="AB824" s="1" t="s">
        <v>84</v>
      </c>
      <c r="AC824" s="1" t="s">
        <v>51</v>
      </c>
      <c r="AD824" s="1" t="s">
        <v>1493</v>
      </c>
      <c r="AE824" s="1" t="s">
        <v>37</v>
      </c>
      <c r="AF824">
        <f t="shared" si="50"/>
        <v>2023</v>
      </c>
      <c r="AG824" t="str">
        <f t="shared" si="51"/>
        <v>jul</v>
      </c>
      <c r="AH824" t="str">
        <f>+VLOOKUP(N824,'[1]2. Ingreso de incapacidades'!$C$5:$O$6997,13,FALSE)</f>
        <v>COOMEVA E.P.S</v>
      </c>
      <c r="AI824" t="s">
        <v>2202</v>
      </c>
    </row>
    <row r="825" spans="1:35" hidden="1" x14ac:dyDescent="0.25">
      <c r="A825" s="1" t="s">
        <v>33</v>
      </c>
      <c r="B825" s="1" t="s">
        <v>34</v>
      </c>
      <c r="C825" s="2">
        <v>45138</v>
      </c>
      <c r="D825" s="42" t="str">
        <f t="shared" si="48"/>
        <v>2023</v>
      </c>
      <c r="E825" s="1" t="s">
        <v>73</v>
      </c>
      <c r="F825" s="1" t="s">
        <v>74</v>
      </c>
      <c r="G825" s="1" t="s">
        <v>37</v>
      </c>
      <c r="H825" s="1" t="s">
        <v>991</v>
      </c>
      <c r="I825" s="1" t="s">
        <v>34</v>
      </c>
      <c r="J825" s="3">
        <v>116000</v>
      </c>
      <c r="K825" s="3">
        <v>0</v>
      </c>
      <c r="L825" s="3">
        <f t="shared" si="49"/>
        <v>116000</v>
      </c>
      <c r="M825" s="1" t="s">
        <v>40</v>
      </c>
      <c r="N825" s="88">
        <v>1050952423</v>
      </c>
      <c r="O825" s="1" t="s">
        <v>695</v>
      </c>
      <c r="P825" s="1" t="s">
        <v>89</v>
      </c>
      <c r="Q825" s="1" t="s">
        <v>90</v>
      </c>
      <c r="R825" s="1" t="s">
        <v>43</v>
      </c>
      <c r="S825" s="1" t="s">
        <v>43</v>
      </c>
      <c r="T825" s="3">
        <v>0</v>
      </c>
      <c r="U825" s="1" t="s">
        <v>44</v>
      </c>
      <c r="V825" s="1" t="s">
        <v>45</v>
      </c>
      <c r="W825" s="1" t="s">
        <v>991</v>
      </c>
      <c r="X825" s="1" t="s">
        <v>46</v>
      </c>
      <c r="Y825" s="1" t="s">
        <v>81</v>
      </c>
      <c r="Z825" s="1" t="s">
        <v>1492</v>
      </c>
      <c r="AA825" s="1" t="s">
        <v>83</v>
      </c>
      <c r="AB825" s="1" t="s">
        <v>84</v>
      </c>
      <c r="AC825" s="1" t="s">
        <v>51</v>
      </c>
      <c r="AD825" s="1" t="s">
        <v>1493</v>
      </c>
      <c r="AE825" s="1" t="s">
        <v>37</v>
      </c>
      <c r="AF825">
        <f t="shared" si="50"/>
        <v>2023</v>
      </c>
      <c r="AG825" t="str">
        <f t="shared" si="51"/>
        <v>jul</v>
      </c>
      <c r="AH825" t="str">
        <f>+VLOOKUP(N825,'[1]2. Ingreso de incapacidades'!$C$5:$O$6997,13,FALSE)</f>
        <v>EPS MUTUAL SER</v>
      </c>
      <c r="AI825" t="s">
        <v>2195</v>
      </c>
    </row>
    <row r="826" spans="1:35" hidden="1" x14ac:dyDescent="0.25">
      <c r="A826" s="1" t="s">
        <v>33</v>
      </c>
      <c r="B826" s="1" t="s">
        <v>34</v>
      </c>
      <c r="C826" s="2">
        <v>45138</v>
      </c>
      <c r="D826" s="42" t="str">
        <f t="shared" si="48"/>
        <v>2023</v>
      </c>
      <c r="E826" s="1" t="s">
        <v>73</v>
      </c>
      <c r="F826" s="1" t="s">
        <v>74</v>
      </c>
      <c r="G826" s="1" t="s">
        <v>37</v>
      </c>
      <c r="H826" s="1" t="s">
        <v>991</v>
      </c>
      <c r="I826" s="1" t="s">
        <v>34</v>
      </c>
      <c r="J826" s="3">
        <v>108694</v>
      </c>
      <c r="K826" s="3">
        <v>0</v>
      </c>
      <c r="L826" s="3">
        <f t="shared" si="49"/>
        <v>108694</v>
      </c>
      <c r="M826" s="1" t="s">
        <v>40</v>
      </c>
      <c r="N826" s="88">
        <v>1047386152</v>
      </c>
      <c r="O826" s="1" t="s">
        <v>646</v>
      </c>
      <c r="P826" s="1" t="s">
        <v>89</v>
      </c>
      <c r="Q826" s="1" t="s">
        <v>90</v>
      </c>
      <c r="R826" s="1" t="s">
        <v>43</v>
      </c>
      <c r="S826" s="1" t="s">
        <v>43</v>
      </c>
      <c r="T826" s="3">
        <v>0</v>
      </c>
      <c r="U826" s="1" t="s">
        <v>44</v>
      </c>
      <c r="V826" s="1" t="s">
        <v>45</v>
      </c>
      <c r="W826" s="1" t="s">
        <v>991</v>
      </c>
      <c r="X826" s="1" t="s">
        <v>46</v>
      </c>
      <c r="Y826" s="1" t="s">
        <v>81</v>
      </c>
      <c r="Z826" s="1" t="s">
        <v>1492</v>
      </c>
      <c r="AA826" s="1" t="s">
        <v>83</v>
      </c>
      <c r="AB826" s="1" t="s">
        <v>84</v>
      </c>
      <c r="AC826" s="1" t="s">
        <v>51</v>
      </c>
      <c r="AD826" s="1" t="s">
        <v>1493</v>
      </c>
      <c r="AE826" s="1" t="s">
        <v>37</v>
      </c>
      <c r="AF826">
        <f t="shared" si="50"/>
        <v>2023</v>
      </c>
      <c r="AG826" t="str">
        <f t="shared" si="51"/>
        <v>jul</v>
      </c>
      <c r="AH826" t="str">
        <f>+VLOOKUP(N826,'[1]2. Ingreso de incapacidades'!$C$5:$O$6997,13,FALSE)</f>
        <v>SANITAS E.P.S</v>
      </c>
      <c r="AI826" t="s">
        <v>2193</v>
      </c>
    </row>
    <row r="827" spans="1:35" hidden="1" x14ac:dyDescent="0.25">
      <c r="A827" s="1" t="s">
        <v>33</v>
      </c>
      <c r="B827" s="1" t="s">
        <v>34</v>
      </c>
      <c r="C827" s="2">
        <v>45138</v>
      </c>
      <c r="D827" s="42" t="str">
        <f t="shared" si="48"/>
        <v>2023</v>
      </c>
      <c r="E827" s="1" t="s">
        <v>73</v>
      </c>
      <c r="F827" s="1" t="s">
        <v>74</v>
      </c>
      <c r="G827" s="1" t="s">
        <v>37</v>
      </c>
      <c r="H827" s="1" t="s">
        <v>991</v>
      </c>
      <c r="I827" s="1" t="s">
        <v>34</v>
      </c>
      <c r="J827" s="3">
        <v>170876</v>
      </c>
      <c r="K827" s="3">
        <v>0</v>
      </c>
      <c r="L827" s="3">
        <f t="shared" si="49"/>
        <v>170876</v>
      </c>
      <c r="M827" s="1" t="s">
        <v>40</v>
      </c>
      <c r="N827" s="88">
        <v>1050959629</v>
      </c>
      <c r="O827" s="1" t="s">
        <v>699</v>
      </c>
      <c r="P827" s="1" t="s">
        <v>79</v>
      </c>
      <c r="Q827" s="1" t="s">
        <v>80</v>
      </c>
      <c r="R827" s="1" t="s">
        <v>43</v>
      </c>
      <c r="S827" s="1" t="s">
        <v>43</v>
      </c>
      <c r="T827" s="3">
        <v>0</v>
      </c>
      <c r="U827" s="1" t="s">
        <v>44</v>
      </c>
      <c r="V827" s="1" t="s">
        <v>45</v>
      </c>
      <c r="W827" s="1" t="s">
        <v>991</v>
      </c>
      <c r="X827" s="1" t="s">
        <v>46</v>
      </c>
      <c r="Y827" s="1" t="s">
        <v>81</v>
      </c>
      <c r="Z827" s="1" t="s">
        <v>1492</v>
      </c>
      <c r="AA827" s="1" t="s">
        <v>83</v>
      </c>
      <c r="AB827" s="1" t="s">
        <v>84</v>
      </c>
      <c r="AC827" s="1" t="s">
        <v>51</v>
      </c>
      <c r="AD827" s="1" t="s">
        <v>1493</v>
      </c>
      <c r="AE827" s="1" t="s">
        <v>37</v>
      </c>
      <c r="AF827">
        <f t="shared" si="50"/>
        <v>2023</v>
      </c>
      <c r="AG827" t="str">
        <f t="shared" si="51"/>
        <v>jul</v>
      </c>
      <c r="AH827" t="str">
        <f>+VLOOKUP(N827,'[1]2. Ingreso de incapacidades'!$C$5:$O$6997,13,FALSE)</f>
        <v>SALUD TOTAL E.P.S.</v>
      </c>
      <c r="AI827" t="s">
        <v>2192</v>
      </c>
    </row>
    <row r="828" spans="1:35" hidden="1" x14ac:dyDescent="0.25">
      <c r="A828" s="1" t="s">
        <v>33</v>
      </c>
      <c r="B828" s="1" t="s">
        <v>34</v>
      </c>
      <c r="C828" s="2">
        <v>45138</v>
      </c>
      <c r="D828" s="42" t="str">
        <f t="shared" si="48"/>
        <v>2023</v>
      </c>
      <c r="E828" s="1" t="s">
        <v>73</v>
      </c>
      <c r="F828" s="1" t="s">
        <v>74</v>
      </c>
      <c r="G828" s="1" t="s">
        <v>37</v>
      </c>
      <c r="H828" s="1" t="s">
        <v>991</v>
      </c>
      <c r="I828" s="1" t="s">
        <v>34</v>
      </c>
      <c r="J828" s="3">
        <v>580000</v>
      </c>
      <c r="K828" s="3">
        <v>0</v>
      </c>
      <c r="L828" s="3">
        <f t="shared" si="49"/>
        <v>580000</v>
      </c>
      <c r="M828" s="1" t="s">
        <v>40</v>
      </c>
      <c r="N828" s="88">
        <v>1143339994</v>
      </c>
      <c r="O828" s="1" t="s">
        <v>114</v>
      </c>
      <c r="P828" s="1" t="s">
        <v>79</v>
      </c>
      <c r="Q828" s="1" t="s">
        <v>80</v>
      </c>
      <c r="R828" s="1" t="s">
        <v>43</v>
      </c>
      <c r="S828" s="1" t="s">
        <v>43</v>
      </c>
      <c r="T828" s="3">
        <v>0</v>
      </c>
      <c r="U828" s="1" t="s">
        <v>44</v>
      </c>
      <c r="V828" s="1" t="s">
        <v>45</v>
      </c>
      <c r="W828" s="1" t="s">
        <v>991</v>
      </c>
      <c r="X828" s="1" t="s">
        <v>46</v>
      </c>
      <c r="Y828" s="1" t="s">
        <v>81</v>
      </c>
      <c r="Z828" s="1" t="s">
        <v>1492</v>
      </c>
      <c r="AA828" s="1" t="s">
        <v>83</v>
      </c>
      <c r="AB828" s="1" t="s">
        <v>84</v>
      </c>
      <c r="AC828" s="1" t="s">
        <v>51</v>
      </c>
      <c r="AD828" s="1" t="s">
        <v>1493</v>
      </c>
      <c r="AE828" s="1" t="s">
        <v>37</v>
      </c>
      <c r="AF828">
        <f t="shared" si="50"/>
        <v>2023</v>
      </c>
      <c r="AG828" t="str">
        <f t="shared" si="51"/>
        <v>jul</v>
      </c>
      <c r="AH828" t="str">
        <f>+VLOOKUP(N828,'[1]2. Ingreso de incapacidades'!$C$5:$O$6997,13,FALSE)</f>
        <v>SALUD TOTAL E.P.S.</v>
      </c>
      <c r="AI828" t="s">
        <v>2192</v>
      </c>
    </row>
    <row r="829" spans="1:35" hidden="1" x14ac:dyDescent="0.25">
      <c r="A829" s="1" t="s">
        <v>33</v>
      </c>
      <c r="B829" s="1" t="s">
        <v>34</v>
      </c>
      <c r="C829" s="2">
        <v>45138</v>
      </c>
      <c r="D829" s="42" t="str">
        <f t="shared" si="48"/>
        <v>2023</v>
      </c>
      <c r="E829" s="1" t="s">
        <v>73</v>
      </c>
      <c r="F829" s="1" t="s">
        <v>74</v>
      </c>
      <c r="G829" s="1" t="s">
        <v>37</v>
      </c>
      <c r="H829" s="1" t="s">
        <v>991</v>
      </c>
      <c r="I829" s="1" t="s">
        <v>34</v>
      </c>
      <c r="J829" s="3">
        <v>43817</v>
      </c>
      <c r="K829" s="3">
        <v>0</v>
      </c>
      <c r="L829" s="3">
        <f t="shared" si="49"/>
        <v>43817</v>
      </c>
      <c r="M829" s="1" t="s">
        <v>40</v>
      </c>
      <c r="N829" s="88">
        <v>73009094</v>
      </c>
      <c r="O829" s="1" t="s">
        <v>772</v>
      </c>
      <c r="P829" s="1" t="s">
        <v>79</v>
      </c>
      <c r="Q829" s="1" t="s">
        <v>80</v>
      </c>
      <c r="R829" s="1" t="s">
        <v>43</v>
      </c>
      <c r="S829" s="1" t="s">
        <v>43</v>
      </c>
      <c r="T829" s="3">
        <v>0</v>
      </c>
      <c r="U829" s="1" t="s">
        <v>44</v>
      </c>
      <c r="V829" s="1" t="s">
        <v>45</v>
      </c>
      <c r="W829" s="1" t="s">
        <v>991</v>
      </c>
      <c r="X829" s="1" t="s">
        <v>46</v>
      </c>
      <c r="Y829" s="1" t="s">
        <v>81</v>
      </c>
      <c r="Z829" s="1" t="s">
        <v>1492</v>
      </c>
      <c r="AA829" s="1" t="s">
        <v>83</v>
      </c>
      <c r="AB829" s="1" t="s">
        <v>84</v>
      </c>
      <c r="AC829" s="1" t="s">
        <v>51</v>
      </c>
      <c r="AD829" s="1" t="s">
        <v>1493</v>
      </c>
      <c r="AE829" s="1" t="s">
        <v>37</v>
      </c>
      <c r="AF829">
        <f t="shared" si="50"/>
        <v>2023</v>
      </c>
      <c r="AG829" t="str">
        <f t="shared" si="51"/>
        <v>jul</v>
      </c>
      <c r="AH829" t="str">
        <f>+VLOOKUP(N829,'[1]2. Ingreso de incapacidades'!$C$5:$O$6997,13,FALSE)</f>
        <v>SALUD TOTAL E.P.S.</v>
      </c>
      <c r="AI829" t="s">
        <v>2192</v>
      </c>
    </row>
    <row r="830" spans="1:35" hidden="1" x14ac:dyDescent="0.25">
      <c r="A830" s="1" t="s">
        <v>33</v>
      </c>
      <c r="B830" s="1" t="s">
        <v>34</v>
      </c>
      <c r="C830" s="2">
        <v>45138</v>
      </c>
      <c r="D830" s="42" t="str">
        <f t="shared" si="48"/>
        <v>2023</v>
      </c>
      <c r="E830" s="1" t="s">
        <v>73</v>
      </c>
      <c r="F830" s="1" t="s">
        <v>74</v>
      </c>
      <c r="G830" s="1" t="s">
        <v>37</v>
      </c>
      <c r="H830" s="1" t="s">
        <v>991</v>
      </c>
      <c r="I830" s="1" t="s">
        <v>34</v>
      </c>
      <c r="J830" s="3">
        <v>77334</v>
      </c>
      <c r="K830" s="3">
        <v>0</v>
      </c>
      <c r="L830" s="3">
        <f t="shared" si="49"/>
        <v>77334</v>
      </c>
      <c r="M830" s="1" t="s">
        <v>40</v>
      </c>
      <c r="N830" s="88">
        <v>73131436</v>
      </c>
      <c r="O830" s="1" t="s">
        <v>153</v>
      </c>
      <c r="P830" s="1" t="s">
        <v>79</v>
      </c>
      <c r="Q830" s="1" t="s">
        <v>80</v>
      </c>
      <c r="R830" s="1" t="s">
        <v>43</v>
      </c>
      <c r="S830" s="1" t="s">
        <v>43</v>
      </c>
      <c r="T830" s="3">
        <v>0</v>
      </c>
      <c r="U830" s="1" t="s">
        <v>44</v>
      </c>
      <c r="V830" s="1" t="s">
        <v>45</v>
      </c>
      <c r="W830" s="1" t="s">
        <v>991</v>
      </c>
      <c r="X830" s="1" t="s">
        <v>46</v>
      </c>
      <c r="Y830" s="1" t="s">
        <v>81</v>
      </c>
      <c r="Z830" s="1" t="s">
        <v>1492</v>
      </c>
      <c r="AA830" s="1" t="s">
        <v>83</v>
      </c>
      <c r="AB830" s="1" t="s">
        <v>84</v>
      </c>
      <c r="AC830" s="1" t="s">
        <v>51</v>
      </c>
      <c r="AD830" s="1" t="s">
        <v>1493</v>
      </c>
      <c r="AE830" s="1" t="s">
        <v>37</v>
      </c>
      <c r="AF830">
        <f t="shared" si="50"/>
        <v>2023</v>
      </c>
      <c r="AG830" t="str">
        <f t="shared" si="51"/>
        <v>jul</v>
      </c>
      <c r="AH830" t="str">
        <f>+VLOOKUP(N830,'[1]2. Ingreso de incapacidades'!$C$5:$O$6997,13,FALSE)</f>
        <v>SALUD TOTAL E.P.S.</v>
      </c>
      <c r="AI830" t="s">
        <v>2192</v>
      </c>
    </row>
    <row r="831" spans="1:35" hidden="1" x14ac:dyDescent="0.25">
      <c r="A831" s="1" t="s">
        <v>33</v>
      </c>
      <c r="B831" s="1" t="s">
        <v>34</v>
      </c>
      <c r="C831" s="2">
        <v>45138</v>
      </c>
      <c r="D831" s="42" t="str">
        <f t="shared" si="48"/>
        <v>2023</v>
      </c>
      <c r="E831" s="1" t="s">
        <v>73</v>
      </c>
      <c r="F831" s="1" t="s">
        <v>74</v>
      </c>
      <c r="G831" s="1" t="s">
        <v>37</v>
      </c>
      <c r="H831" s="1" t="s">
        <v>991</v>
      </c>
      <c r="I831" s="1" t="s">
        <v>34</v>
      </c>
      <c r="J831" s="3">
        <v>270668</v>
      </c>
      <c r="K831" s="3">
        <v>0</v>
      </c>
      <c r="L831" s="3">
        <f t="shared" si="49"/>
        <v>270668</v>
      </c>
      <c r="M831" s="1" t="s">
        <v>40</v>
      </c>
      <c r="N831" s="88">
        <v>73570209</v>
      </c>
      <c r="O831" s="1" t="s">
        <v>828</v>
      </c>
      <c r="P831" s="1" t="s">
        <v>79</v>
      </c>
      <c r="Q831" s="1" t="s">
        <v>80</v>
      </c>
      <c r="R831" s="1" t="s">
        <v>43</v>
      </c>
      <c r="S831" s="1" t="s">
        <v>43</v>
      </c>
      <c r="T831" s="3">
        <v>0</v>
      </c>
      <c r="U831" s="1" t="s">
        <v>44</v>
      </c>
      <c r="V831" s="1" t="s">
        <v>45</v>
      </c>
      <c r="W831" s="1" t="s">
        <v>991</v>
      </c>
      <c r="X831" s="1" t="s">
        <v>46</v>
      </c>
      <c r="Y831" s="1" t="s">
        <v>81</v>
      </c>
      <c r="Z831" s="1" t="s">
        <v>1492</v>
      </c>
      <c r="AA831" s="1" t="s">
        <v>83</v>
      </c>
      <c r="AB831" s="1" t="s">
        <v>84</v>
      </c>
      <c r="AC831" s="1" t="s">
        <v>51</v>
      </c>
      <c r="AD831" s="1" t="s">
        <v>1493</v>
      </c>
      <c r="AE831" s="1" t="s">
        <v>37</v>
      </c>
      <c r="AF831">
        <f t="shared" si="50"/>
        <v>2023</v>
      </c>
      <c r="AG831" t="str">
        <f t="shared" si="51"/>
        <v>jul</v>
      </c>
      <c r="AH831" t="str">
        <f>+VLOOKUP(N831,'[1]2. Ingreso de incapacidades'!$C$5:$O$6997,13,FALSE)</f>
        <v>SALUD TOTAL E.P.S.</v>
      </c>
      <c r="AI831" t="s">
        <v>2192</v>
      </c>
    </row>
    <row r="832" spans="1:35" hidden="1" x14ac:dyDescent="0.25">
      <c r="A832" s="1" t="s">
        <v>33</v>
      </c>
      <c r="B832" s="1" t="s">
        <v>34</v>
      </c>
      <c r="C832" s="2">
        <v>45138</v>
      </c>
      <c r="D832" s="42" t="str">
        <f t="shared" si="48"/>
        <v>2023</v>
      </c>
      <c r="E832" s="1" t="s">
        <v>73</v>
      </c>
      <c r="F832" s="1" t="s">
        <v>74</v>
      </c>
      <c r="G832" s="1" t="s">
        <v>37</v>
      </c>
      <c r="H832" s="1" t="s">
        <v>991</v>
      </c>
      <c r="I832" s="1" t="s">
        <v>34</v>
      </c>
      <c r="J832" s="3">
        <v>336605</v>
      </c>
      <c r="K832" s="3">
        <v>0</v>
      </c>
      <c r="L832" s="3">
        <f t="shared" si="49"/>
        <v>336605</v>
      </c>
      <c r="M832" s="1" t="s">
        <v>40</v>
      </c>
      <c r="N832" s="88">
        <v>1002248481</v>
      </c>
      <c r="O832" s="1" t="s">
        <v>130</v>
      </c>
      <c r="P832" s="1" t="s">
        <v>79</v>
      </c>
      <c r="Q832" s="1" t="s">
        <v>80</v>
      </c>
      <c r="R832" s="1" t="s">
        <v>43</v>
      </c>
      <c r="S832" s="1" t="s">
        <v>43</v>
      </c>
      <c r="T832" s="3">
        <v>0</v>
      </c>
      <c r="U832" s="1" t="s">
        <v>44</v>
      </c>
      <c r="V832" s="1" t="s">
        <v>45</v>
      </c>
      <c r="W832" s="1" t="s">
        <v>991</v>
      </c>
      <c r="X832" s="1" t="s">
        <v>46</v>
      </c>
      <c r="Y832" s="1" t="s">
        <v>81</v>
      </c>
      <c r="Z832" s="1" t="s">
        <v>1492</v>
      </c>
      <c r="AA832" s="1" t="s">
        <v>83</v>
      </c>
      <c r="AB832" s="1" t="s">
        <v>84</v>
      </c>
      <c r="AC832" s="1" t="s">
        <v>51</v>
      </c>
      <c r="AD832" s="1" t="s">
        <v>1493</v>
      </c>
      <c r="AE832" s="1" t="s">
        <v>37</v>
      </c>
      <c r="AF832">
        <f t="shared" si="50"/>
        <v>2023</v>
      </c>
      <c r="AG832" t="str">
        <f t="shared" si="51"/>
        <v>jul</v>
      </c>
      <c r="AH832" t="str">
        <f>+VLOOKUP(N832,'[1]2. Ingreso de incapacidades'!$C$5:$O$6997,13,FALSE)</f>
        <v>SANITAS E.P.S</v>
      </c>
      <c r="AI832" t="s">
        <v>2193</v>
      </c>
    </row>
    <row r="833" spans="1:35" hidden="1" x14ac:dyDescent="0.25">
      <c r="A833" s="1" t="s">
        <v>33</v>
      </c>
      <c r="B833" s="1" t="s">
        <v>34</v>
      </c>
      <c r="C833" s="2">
        <v>45138</v>
      </c>
      <c r="D833" s="42" t="str">
        <f t="shared" si="48"/>
        <v>2023</v>
      </c>
      <c r="E833" s="1" t="s">
        <v>73</v>
      </c>
      <c r="F833" s="1" t="s">
        <v>74</v>
      </c>
      <c r="G833" s="1" t="s">
        <v>37</v>
      </c>
      <c r="H833" s="1" t="s">
        <v>991</v>
      </c>
      <c r="I833" s="1" t="s">
        <v>34</v>
      </c>
      <c r="J833" s="3">
        <v>580000</v>
      </c>
      <c r="K833" s="3">
        <v>0</v>
      </c>
      <c r="L833" s="3">
        <f t="shared" si="49"/>
        <v>580000</v>
      </c>
      <c r="M833" s="1" t="s">
        <v>40</v>
      </c>
      <c r="N833" s="88">
        <v>73103777</v>
      </c>
      <c r="O833" s="1" t="s">
        <v>774</v>
      </c>
      <c r="P833" s="1" t="s">
        <v>79</v>
      </c>
      <c r="Q833" s="1" t="s">
        <v>80</v>
      </c>
      <c r="R833" s="1" t="s">
        <v>43</v>
      </c>
      <c r="S833" s="1" t="s">
        <v>43</v>
      </c>
      <c r="T833" s="3">
        <v>0</v>
      </c>
      <c r="U833" s="1" t="s">
        <v>44</v>
      </c>
      <c r="V833" s="1" t="s">
        <v>45</v>
      </c>
      <c r="W833" s="1" t="s">
        <v>991</v>
      </c>
      <c r="X833" s="1" t="s">
        <v>46</v>
      </c>
      <c r="Y833" s="1" t="s">
        <v>81</v>
      </c>
      <c r="Z833" s="1" t="s">
        <v>1492</v>
      </c>
      <c r="AA833" s="1" t="s">
        <v>83</v>
      </c>
      <c r="AB833" s="1" t="s">
        <v>84</v>
      </c>
      <c r="AC833" s="1" t="s">
        <v>51</v>
      </c>
      <c r="AD833" s="1" t="s">
        <v>1493</v>
      </c>
      <c r="AE833" s="1" t="s">
        <v>37</v>
      </c>
      <c r="AF833">
        <f t="shared" si="50"/>
        <v>2023</v>
      </c>
      <c r="AG833" t="str">
        <f t="shared" si="51"/>
        <v>jul</v>
      </c>
      <c r="AH833" t="str">
        <f>+VLOOKUP(N833,'[1]2. Ingreso de incapacidades'!$C$5:$O$6997,13,FALSE)</f>
        <v>SANITAS E.P.S</v>
      </c>
      <c r="AI833" t="s">
        <v>2193</v>
      </c>
    </row>
    <row r="834" spans="1:35" hidden="1" x14ac:dyDescent="0.25">
      <c r="A834" s="1" t="s">
        <v>33</v>
      </c>
      <c r="B834" s="1" t="s">
        <v>34</v>
      </c>
      <c r="C834" s="2">
        <v>45138</v>
      </c>
      <c r="D834" s="42" t="str">
        <f t="shared" si="48"/>
        <v>2023</v>
      </c>
      <c r="E834" s="1" t="s">
        <v>73</v>
      </c>
      <c r="F834" s="1" t="s">
        <v>74</v>
      </c>
      <c r="G834" s="1" t="s">
        <v>37</v>
      </c>
      <c r="H834" s="1" t="s">
        <v>991</v>
      </c>
      <c r="I834" s="1" t="s">
        <v>34</v>
      </c>
      <c r="J834" s="3">
        <v>502667</v>
      </c>
      <c r="K834" s="3">
        <v>0</v>
      </c>
      <c r="L834" s="3">
        <f t="shared" si="49"/>
        <v>502667</v>
      </c>
      <c r="M834" s="1" t="s">
        <v>40</v>
      </c>
      <c r="N834" s="88">
        <v>73109356</v>
      </c>
      <c r="O834" s="1" t="s">
        <v>118</v>
      </c>
      <c r="P834" s="1" t="s">
        <v>79</v>
      </c>
      <c r="Q834" s="1" t="s">
        <v>80</v>
      </c>
      <c r="R834" s="1" t="s">
        <v>43</v>
      </c>
      <c r="S834" s="1" t="s">
        <v>43</v>
      </c>
      <c r="T834" s="3">
        <v>0</v>
      </c>
      <c r="U834" s="1" t="s">
        <v>44</v>
      </c>
      <c r="V834" s="1" t="s">
        <v>45</v>
      </c>
      <c r="W834" s="1" t="s">
        <v>991</v>
      </c>
      <c r="X834" s="1" t="s">
        <v>46</v>
      </c>
      <c r="Y834" s="1" t="s">
        <v>81</v>
      </c>
      <c r="Z834" s="1" t="s">
        <v>1492</v>
      </c>
      <c r="AA834" s="1" t="s">
        <v>83</v>
      </c>
      <c r="AB834" s="1" t="s">
        <v>84</v>
      </c>
      <c r="AC834" s="1" t="s">
        <v>51</v>
      </c>
      <c r="AD834" s="1" t="s">
        <v>1493</v>
      </c>
      <c r="AE834" s="1" t="s">
        <v>37</v>
      </c>
      <c r="AF834">
        <f t="shared" si="50"/>
        <v>2023</v>
      </c>
      <c r="AG834" t="str">
        <f t="shared" si="51"/>
        <v>jul</v>
      </c>
      <c r="AH834" t="str">
        <f>+VLOOKUP(N834,'[1]2. Ingreso de incapacidades'!$C$5:$O$6997,13,FALSE)</f>
        <v>SANITAS E.P.S</v>
      </c>
      <c r="AI834" t="s">
        <v>2193</v>
      </c>
    </row>
    <row r="835" spans="1:35" hidden="1" x14ac:dyDescent="0.25">
      <c r="A835" s="1" t="s">
        <v>33</v>
      </c>
      <c r="B835" s="1" t="s">
        <v>34</v>
      </c>
      <c r="C835" s="2">
        <v>45138</v>
      </c>
      <c r="D835" s="42" t="str">
        <f t="shared" si="48"/>
        <v>2023</v>
      </c>
      <c r="E835" s="1" t="s">
        <v>73</v>
      </c>
      <c r="F835" s="1" t="s">
        <v>74</v>
      </c>
      <c r="G835" s="1" t="s">
        <v>37</v>
      </c>
      <c r="H835" s="1" t="s">
        <v>991</v>
      </c>
      <c r="I835" s="1" t="s">
        <v>34</v>
      </c>
      <c r="J835" s="3">
        <v>38667</v>
      </c>
      <c r="K835" s="3">
        <v>0</v>
      </c>
      <c r="L835" s="3">
        <f t="shared" si="49"/>
        <v>38667</v>
      </c>
      <c r="M835" s="1" t="s">
        <v>40</v>
      </c>
      <c r="N835" s="88">
        <v>73576572</v>
      </c>
      <c r="O835" s="1" t="s">
        <v>134</v>
      </c>
      <c r="P835" s="1" t="s">
        <v>79</v>
      </c>
      <c r="Q835" s="1" t="s">
        <v>80</v>
      </c>
      <c r="R835" s="1" t="s">
        <v>43</v>
      </c>
      <c r="S835" s="1" t="s">
        <v>43</v>
      </c>
      <c r="T835" s="3">
        <v>0</v>
      </c>
      <c r="U835" s="1" t="s">
        <v>44</v>
      </c>
      <c r="V835" s="1" t="s">
        <v>45</v>
      </c>
      <c r="W835" s="1" t="s">
        <v>991</v>
      </c>
      <c r="X835" s="1" t="s">
        <v>46</v>
      </c>
      <c r="Y835" s="1" t="s">
        <v>81</v>
      </c>
      <c r="Z835" s="1" t="s">
        <v>1492</v>
      </c>
      <c r="AA835" s="1" t="s">
        <v>83</v>
      </c>
      <c r="AB835" s="1" t="s">
        <v>84</v>
      </c>
      <c r="AC835" s="1" t="s">
        <v>51</v>
      </c>
      <c r="AD835" s="1" t="s">
        <v>1493</v>
      </c>
      <c r="AE835" s="1" t="s">
        <v>37</v>
      </c>
      <c r="AF835">
        <f t="shared" si="50"/>
        <v>2023</v>
      </c>
      <c r="AG835" t="str">
        <f t="shared" si="51"/>
        <v>jul</v>
      </c>
      <c r="AH835" t="str">
        <f>+VLOOKUP(N835,'[1]2. Ingreso de incapacidades'!$C$5:$O$6997,13,FALSE)</f>
        <v>SANITAS E.P.S</v>
      </c>
      <c r="AI835" t="s">
        <v>2193</v>
      </c>
    </row>
    <row r="836" spans="1:35" hidden="1" x14ac:dyDescent="0.25">
      <c r="A836" s="1" t="s">
        <v>33</v>
      </c>
      <c r="B836" s="1" t="s">
        <v>34</v>
      </c>
      <c r="C836" s="2">
        <v>45138</v>
      </c>
      <c r="D836" s="42" t="str">
        <f t="shared" si="48"/>
        <v>2023</v>
      </c>
      <c r="E836" s="1" t="s">
        <v>73</v>
      </c>
      <c r="F836" s="1" t="s">
        <v>74</v>
      </c>
      <c r="G836" s="1" t="s">
        <v>37</v>
      </c>
      <c r="H836" s="1" t="s">
        <v>991</v>
      </c>
      <c r="I836" s="1" t="s">
        <v>34</v>
      </c>
      <c r="J836" s="3">
        <v>502667</v>
      </c>
      <c r="K836" s="3">
        <v>0</v>
      </c>
      <c r="L836" s="3">
        <f t="shared" si="49"/>
        <v>502667</v>
      </c>
      <c r="M836" s="1" t="s">
        <v>40</v>
      </c>
      <c r="N836" s="88">
        <v>1047476501</v>
      </c>
      <c r="O836" s="1" t="s">
        <v>670</v>
      </c>
      <c r="P836" s="1" t="s">
        <v>79</v>
      </c>
      <c r="Q836" s="1" t="s">
        <v>80</v>
      </c>
      <c r="R836" s="1" t="s">
        <v>43</v>
      </c>
      <c r="S836" s="1" t="s">
        <v>43</v>
      </c>
      <c r="T836" s="3">
        <v>0</v>
      </c>
      <c r="U836" s="1" t="s">
        <v>44</v>
      </c>
      <c r="V836" s="1" t="s">
        <v>45</v>
      </c>
      <c r="W836" s="1" t="s">
        <v>991</v>
      </c>
      <c r="X836" s="1" t="s">
        <v>46</v>
      </c>
      <c r="Y836" s="1" t="s">
        <v>81</v>
      </c>
      <c r="Z836" s="1" t="s">
        <v>1492</v>
      </c>
      <c r="AA836" s="1" t="s">
        <v>83</v>
      </c>
      <c r="AB836" s="1" t="s">
        <v>84</v>
      </c>
      <c r="AC836" s="1" t="s">
        <v>51</v>
      </c>
      <c r="AD836" s="1" t="s">
        <v>1493</v>
      </c>
      <c r="AE836" s="1" t="s">
        <v>37</v>
      </c>
      <c r="AF836">
        <f t="shared" si="50"/>
        <v>2023</v>
      </c>
      <c r="AG836" t="str">
        <f t="shared" si="51"/>
        <v>jul</v>
      </c>
      <c r="AH836" t="str">
        <f>+VLOOKUP(N836,'[1]2. Ingreso de incapacidades'!$C$5:$O$6997,13,FALSE)</f>
        <v>EPS MUTUAL SER</v>
      </c>
      <c r="AI836" t="s">
        <v>2195</v>
      </c>
    </row>
    <row r="837" spans="1:35" hidden="1" x14ac:dyDescent="0.25">
      <c r="A837" s="1" t="s">
        <v>33</v>
      </c>
      <c r="B837" s="1" t="s">
        <v>34</v>
      </c>
      <c r="C837" s="2">
        <v>45138</v>
      </c>
      <c r="D837" s="42" t="str">
        <f t="shared" si="48"/>
        <v>2023</v>
      </c>
      <c r="E837" s="1" t="s">
        <v>73</v>
      </c>
      <c r="F837" s="1" t="s">
        <v>74</v>
      </c>
      <c r="G837" s="1" t="s">
        <v>37</v>
      </c>
      <c r="H837" s="1" t="s">
        <v>991</v>
      </c>
      <c r="I837" s="1" t="s">
        <v>34</v>
      </c>
      <c r="J837" s="3">
        <v>43924</v>
      </c>
      <c r="K837" s="3">
        <v>0</v>
      </c>
      <c r="L837" s="3">
        <f t="shared" si="49"/>
        <v>43924</v>
      </c>
      <c r="M837" s="1" t="s">
        <v>40</v>
      </c>
      <c r="N837" s="88">
        <v>1048941946</v>
      </c>
      <c r="O837" s="1" t="s">
        <v>690</v>
      </c>
      <c r="P837" s="1" t="s">
        <v>79</v>
      </c>
      <c r="Q837" s="1" t="s">
        <v>80</v>
      </c>
      <c r="R837" s="1" t="s">
        <v>43</v>
      </c>
      <c r="S837" s="1" t="s">
        <v>43</v>
      </c>
      <c r="T837" s="3">
        <v>0</v>
      </c>
      <c r="U837" s="1" t="s">
        <v>44</v>
      </c>
      <c r="V837" s="1" t="s">
        <v>45</v>
      </c>
      <c r="W837" s="1" t="s">
        <v>991</v>
      </c>
      <c r="X837" s="1" t="s">
        <v>46</v>
      </c>
      <c r="Y837" s="1" t="s">
        <v>81</v>
      </c>
      <c r="Z837" s="1" t="s">
        <v>1492</v>
      </c>
      <c r="AA837" s="1" t="s">
        <v>83</v>
      </c>
      <c r="AB837" s="1" t="s">
        <v>84</v>
      </c>
      <c r="AC837" s="1" t="s">
        <v>51</v>
      </c>
      <c r="AD837" s="1" t="s">
        <v>1493</v>
      </c>
      <c r="AE837" s="1" t="s">
        <v>37</v>
      </c>
      <c r="AF837">
        <f t="shared" si="50"/>
        <v>2023</v>
      </c>
      <c r="AG837" t="str">
        <f t="shared" si="51"/>
        <v>jul</v>
      </c>
      <c r="AH837" t="str">
        <f>+VLOOKUP(N837,'[1]2. Ingreso de incapacidades'!$C$5:$O$6997,13,FALSE)</f>
        <v>EPS MUTUAL SER</v>
      </c>
      <c r="AI837" t="s">
        <v>2195</v>
      </c>
    </row>
    <row r="838" spans="1:35" hidden="1" x14ac:dyDescent="0.25">
      <c r="A838" s="1" t="s">
        <v>33</v>
      </c>
      <c r="B838" s="1" t="s">
        <v>34</v>
      </c>
      <c r="C838" s="2">
        <v>45138</v>
      </c>
      <c r="D838" s="42" t="str">
        <f t="shared" si="48"/>
        <v>2023</v>
      </c>
      <c r="E838" s="1" t="s">
        <v>73</v>
      </c>
      <c r="F838" s="1" t="s">
        <v>74</v>
      </c>
      <c r="G838" s="1" t="s">
        <v>37</v>
      </c>
      <c r="H838" s="1" t="s">
        <v>991</v>
      </c>
      <c r="I838" s="1" t="s">
        <v>34</v>
      </c>
      <c r="J838" s="3">
        <v>557714</v>
      </c>
      <c r="K838" s="3">
        <v>0</v>
      </c>
      <c r="L838" s="3">
        <f t="shared" si="49"/>
        <v>557714</v>
      </c>
      <c r="M838" s="1" t="s">
        <v>40</v>
      </c>
      <c r="N838" s="88">
        <v>3811337</v>
      </c>
      <c r="O838" s="1" t="s">
        <v>762</v>
      </c>
      <c r="P838" s="1" t="s">
        <v>79</v>
      </c>
      <c r="Q838" s="1" t="s">
        <v>80</v>
      </c>
      <c r="R838" s="1" t="s">
        <v>43</v>
      </c>
      <c r="S838" s="1" t="s">
        <v>43</v>
      </c>
      <c r="T838" s="3">
        <v>0</v>
      </c>
      <c r="U838" s="1" t="s">
        <v>44</v>
      </c>
      <c r="V838" s="1" t="s">
        <v>45</v>
      </c>
      <c r="W838" s="1" t="s">
        <v>991</v>
      </c>
      <c r="X838" s="1" t="s">
        <v>46</v>
      </c>
      <c r="Y838" s="1" t="s">
        <v>81</v>
      </c>
      <c r="Z838" s="1" t="s">
        <v>1492</v>
      </c>
      <c r="AA838" s="1" t="s">
        <v>83</v>
      </c>
      <c r="AB838" s="1" t="s">
        <v>84</v>
      </c>
      <c r="AC838" s="1" t="s">
        <v>51</v>
      </c>
      <c r="AD838" s="1" t="s">
        <v>1493</v>
      </c>
      <c r="AE838" s="1" t="s">
        <v>37</v>
      </c>
      <c r="AF838">
        <f t="shared" si="50"/>
        <v>2023</v>
      </c>
      <c r="AG838" t="str">
        <f t="shared" si="51"/>
        <v>jul</v>
      </c>
      <c r="AH838" t="str">
        <f>+VLOOKUP(N838,'[1]2. Ingreso de incapacidades'!$C$5:$O$6997,13,FALSE)</f>
        <v>EPS MUTUAL SER</v>
      </c>
      <c r="AI838" t="s">
        <v>2195</v>
      </c>
    </row>
    <row r="839" spans="1:35" hidden="1" x14ac:dyDescent="0.25">
      <c r="A839" s="1" t="s">
        <v>33</v>
      </c>
      <c r="B839" s="1" t="s">
        <v>34</v>
      </c>
      <c r="C839" s="2">
        <v>45138</v>
      </c>
      <c r="D839" s="42" t="str">
        <f t="shared" ref="D839:D902" si="52">TEXT(C839,"yyyy")</f>
        <v>2023</v>
      </c>
      <c r="E839" s="1" t="s">
        <v>73</v>
      </c>
      <c r="F839" s="1" t="s">
        <v>74</v>
      </c>
      <c r="G839" s="1" t="s">
        <v>37</v>
      </c>
      <c r="H839" s="1" t="s">
        <v>991</v>
      </c>
      <c r="I839" s="1" t="s">
        <v>34</v>
      </c>
      <c r="J839" s="3">
        <v>309335</v>
      </c>
      <c r="K839" s="3">
        <v>0</v>
      </c>
      <c r="L839" s="3">
        <f t="shared" ref="L839:L902" si="53">+J839-K839</f>
        <v>309335</v>
      </c>
      <c r="M839" s="1" t="s">
        <v>40</v>
      </c>
      <c r="N839" s="88">
        <v>30873721</v>
      </c>
      <c r="O839" s="1" t="s">
        <v>126</v>
      </c>
      <c r="P839" s="1" t="s">
        <v>79</v>
      </c>
      <c r="Q839" s="1" t="s">
        <v>80</v>
      </c>
      <c r="R839" s="1" t="s">
        <v>43</v>
      </c>
      <c r="S839" s="1" t="s">
        <v>43</v>
      </c>
      <c r="T839" s="3">
        <v>0</v>
      </c>
      <c r="U839" s="1" t="s">
        <v>44</v>
      </c>
      <c r="V839" s="1" t="s">
        <v>45</v>
      </c>
      <c r="W839" s="1" t="s">
        <v>991</v>
      </c>
      <c r="X839" s="1" t="s">
        <v>46</v>
      </c>
      <c r="Y839" s="1" t="s">
        <v>81</v>
      </c>
      <c r="Z839" s="1" t="s">
        <v>1492</v>
      </c>
      <c r="AA839" s="1" t="s">
        <v>83</v>
      </c>
      <c r="AB839" s="1" t="s">
        <v>84</v>
      </c>
      <c r="AC839" s="1" t="s">
        <v>51</v>
      </c>
      <c r="AD839" s="1" t="s">
        <v>1493</v>
      </c>
      <c r="AE839" s="1" t="s">
        <v>37</v>
      </c>
      <c r="AF839">
        <f t="shared" ref="AF839:AF902" si="54">YEAR(C839)</f>
        <v>2023</v>
      </c>
      <c r="AG839" t="str">
        <f t="shared" ref="AG839:AG902" si="55">TEXT(C839,"mmm")</f>
        <v>jul</v>
      </c>
      <c r="AH839" t="str">
        <f>+VLOOKUP(N839,'[1]2. Ingreso de incapacidades'!$C$5:$O$6997,13,FALSE)</f>
        <v>FAMISANAR E.P.S</v>
      </c>
      <c r="AI839" t="s">
        <v>2196</v>
      </c>
    </row>
    <row r="840" spans="1:35" hidden="1" x14ac:dyDescent="0.25">
      <c r="A840" s="1" t="s">
        <v>33</v>
      </c>
      <c r="B840" s="1" t="s">
        <v>34</v>
      </c>
      <c r="C840" s="2">
        <v>45138</v>
      </c>
      <c r="D840" s="42" t="str">
        <f t="shared" si="52"/>
        <v>2023</v>
      </c>
      <c r="E840" s="1" t="s">
        <v>73</v>
      </c>
      <c r="F840" s="1" t="s">
        <v>74</v>
      </c>
      <c r="G840" s="1" t="s">
        <v>37</v>
      </c>
      <c r="H840" s="1" t="s">
        <v>991</v>
      </c>
      <c r="I840" s="1" t="s">
        <v>34</v>
      </c>
      <c r="J840" s="3">
        <v>270667</v>
      </c>
      <c r="K840" s="3">
        <v>0</v>
      </c>
      <c r="L840" s="3">
        <f t="shared" si="53"/>
        <v>270667</v>
      </c>
      <c r="M840" s="1" t="s">
        <v>40</v>
      </c>
      <c r="N840" s="88">
        <v>9099334</v>
      </c>
      <c r="O840" s="1" t="s">
        <v>602</v>
      </c>
      <c r="P840" s="1" t="s">
        <v>79</v>
      </c>
      <c r="Q840" s="1" t="s">
        <v>80</v>
      </c>
      <c r="R840" s="1" t="s">
        <v>43</v>
      </c>
      <c r="S840" s="1" t="s">
        <v>43</v>
      </c>
      <c r="T840" s="3">
        <v>0</v>
      </c>
      <c r="U840" s="1" t="s">
        <v>44</v>
      </c>
      <c r="V840" s="1" t="s">
        <v>45</v>
      </c>
      <c r="W840" s="1" t="s">
        <v>991</v>
      </c>
      <c r="X840" s="1" t="s">
        <v>46</v>
      </c>
      <c r="Y840" s="1" t="s">
        <v>81</v>
      </c>
      <c r="Z840" s="1" t="s">
        <v>1492</v>
      </c>
      <c r="AA840" s="1" t="s">
        <v>83</v>
      </c>
      <c r="AB840" s="1" t="s">
        <v>84</v>
      </c>
      <c r="AC840" s="1" t="s">
        <v>51</v>
      </c>
      <c r="AD840" s="1" t="s">
        <v>1493</v>
      </c>
      <c r="AE840" s="1" t="s">
        <v>37</v>
      </c>
      <c r="AF840">
        <f t="shared" si="54"/>
        <v>2023</v>
      </c>
      <c r="AG840" t="str">
        <f t="shared" si="55"/>
        <v>jul</v>
      </c>
      <c r="AH840" t="str">
        <f>+VLOOKUP(N840,'[1]2. Ingreso de incapacidades'!$C$5:$O$6997,13,FALSE)</f>
        <v>NUEVA E.P.S</v>
      </c>
      <c r="AI840" t="s">
        <v>2199</v>
      </c>
    </row>
    <row r="841" spans="1:35" hidden="1" x14ac:dyDescent="0.25">
      <c r="A841" s="1" t="s">
        <v>33</v>
      </c>
      <c r="B841" s="1" t="s">
        <v>34</v>
      </c>
      <c r="C841" s="2">
        <v>45138</v>
      </c>
      <c r="D841" s="42" t="str">
        <f t="shared" si="52"/>
        <v>2023</v>
      </c>
      <c r="E841" s="1" t="s">
        <v>73</v>
      </c>
      <c r="F841" s="1" t="s">
        <v>74</v>
      </c>
      <c r="G841" s="1" t="s">
        <v>37</v>
      </c>
      <c r="H841" s="1" t="s">
        <v>991</v>
      </c>
      <c r="I841" s="1" t="s">
        <v>34</v>
      </c>
      <c r="J841" s="3">
        <v>82959</v>
      </c>
      <c r="K841" s="3">
        <v>0</v>
      </c>
      <c r="L841" s="3">
        <f t="shared" si="53"/>
        <v>82959</v>
      </c>
      <c r="M841" s="1" t="s">
        <v>40</v>
      </c>
      <c r="N841" s="88">
        <v>15031546</v>
      </c>
      <c r="O841" s="1" t="s">
        <v>499</v>
      </c>
      <c r="P841" s="1" t="s">
        <v>79</v>
      </c>
      <c r="Q841" s="1" t="s">
        <v>80</v>
      </c>
      <c r="R841" s="1" t="s">
        <v>43</v>
      </c>
      <c r="S841" s="1" t="s">
        <v>43</v>
      </c>
      <c r="T841" s="3">
        <v>0</v>
      </c>
      <c r="U841" s="1" t="s">
        <v>44</v>
      </c>
      <c r="V841" s="1" t="s">
        <v>45</v>
      </c>
      <c r="W841" s="1" t="s">
        <v>991</v>
      </c>
      <c r="X841" s="1" t="s">
        <v>46</v>
      </c>
      <c r="Y841" s="1" t="s">
        <v>81</v>
      </c>
      <c r="Z841" s="1" t="s">
        <v>1492</v>
      </c>
      <c r="AA841" s="1" t="s">
        <v>83</v>
      </c>
      <c r="AB841" s="1" t="s">
        <v>84</v>
      </c>
      <c r="AC841" s="1" t="s">
        <v>51</v>
      </c>
      <c r="AD841" s="1" t="s">
        <v>1493</v>
      </c>
      <c r="AE841" s="1" t="s">
        <v>37</v>
      </c>
      <c r="AF841">
        <f t="shared" si="54"/>
        <v>2023</v>
      </c>
      <c r="AG841" t="str">
        <f t="shared" si="55"/>
        <v>jul</v>
      </c>
      <c r="AH841" t="str">
        <f>+VLOOKUP(N841,'[1]2. Ingreso de incapacidades'!$C$5:$O$6997,13,FALSE)</f>
        <v>COOSALUD ESS EPS -S</v>
      </c>
      <c r="AI841" t="s">
        <v>2198</v>
      </c>
    </row>
    <row r="842" spans="1:35" hidden="1" x14ac:dyDescent="0.25">
      <c r="A842" s="1" t="s">
        <v>33</v>
      </c>
      <c r="B842" s="1" t="s">
        <v>34</v>
      </c>
      <c r="C842" s="2">
        <v>45138</v>
      </c>
      <c r="D842" s="42" t="str">
        <f t="shared" si="52"/>
        <v>2023</v>
      </c>
      <c r="E842" s="1" t="s">
        <v>73</v>
      </c>
      <c r="F842" s="1" t="s">
        <v>74</v>
      </c>
      <c r="G842" s="1" t="s">
        <v>37</v>
      </c>
      <c r="H842" s="1" t="s">
        <v>991</v>
      </c>
      <c r="I842" s="1" t="s">
        <v>34</v>
      </c>
      <c r="J842" s="3">
        <v>350955</v>
      </c>
      <c r="K842" s="3">
        <v>0</v>
      </c>
      <c r="L842" s="3">
        <f t="shared" si="53"/>
        <v>350955</v>
      </c>
      <c r="M842" s="1" t="s">
        <v>40</v>
      </c>
      <c r="N842" s="88">
        <v>1002199720</v>
      </c>
      <c r="O842" s="1" t="s">
        <v>615</v>
      </c>
      <c r="P842" s="1" t="s">
        <v>79</v>
      </c>
      <c r="Q842" s="1" t="s">
        <v>80</v>
      </c>
      <c r="R842" s="1" t="s">
        <v>43</v>
      </c>
      <c r="S842" s="1" t="s">
        <v>43</v>
      </c>
      <c r="T842" s="3">
        <v>0</v>
      </c>
      <c r="U842" s="1" t="s">
        <v>44</v>
      </c>
      <c r="V842" s="1" t="s">
        <v>45</v>
      </c>
      <c r="W842" s="1" t="s">
        <v>991</v>
      </c>
      <c r="X842" s="1" t="s">
        <v>46</v>
      </c>
      <c r="Y842" s="1" t="s">
        <v>81</v>
      </c>
      <c r="Z842" s="1" t="s">
        <v>1492</v>
      </c>
      <c r="AA842" s="1" t="s">
        <v>83</v>
      </c>
      <c r="AB842" s="1" t="s">
        <v>84</v>
      </c>
      <c r="AC842" s="1" t="s">
        <v>51</v>
      </c>
      <c r="AD842" s="1" t="s">
        <v>1493</v>
      </c>
      <c r="AE842" s="1" t="s">
        <v>37</v>
      </c>
      <c r="AF842">
        <f t="shared" si="54"/>
        <v>2023</v>
      </c>
      <c r="AG842" t="str">
        <f t="shared" si="55"/>
        <v>jul</v>
      </c>
      <c r="AH842" t="str">
        <f>+VLOOKUP(N842,'[1]2. Ingreso de incapacidades'!$C$5:$O$6997,13,FALSE)</f>
        <v>EPS MUTUAL SER</v>
      </c>
      <c r="AI842" t="s">
        <v>2195</v>
      </c>
    </row>
    <row r="843" spans="1:35" hidden="1" x14ac:dyDescent="0.25">
      <c r="A843" s="1" t="s">
        <v>33</v>
      </c>
      <c r="B843" s="1" t="s">
        <v>34</v>
      </c>
      <c r="C843" s="2">
        <v>45138</v>
      </c>
      <c r="D843" s="42" t="str">
        <f t="shared" si="52"/>
        <v>2023</v>
      </c>
      <c r="E843" s="1" t="s">
        <v>73</v>
      </c>
      <c r="F843" s="1" t="s">
        <v>74</v>
      </c>
      <c r="G843" s="1" t="s">
        <v>37</v>
      </c>
      <c r="H843" s="1" t="s">
        <v>991</v>
      </c>
      <c r="I843" s="1" t="s">
        <v>34</v>
      </c>
      <c r="J843" s="3">
        <v>126000</v>
      </c>
      <c r="K843" s="3">
        <v>0</v>
      </c>
      <c r="L843" s="3">
        <f t="shared" si="53"/>
        <v>126000</v>
      </c>
      <c r="M843" s="1" t="s">
        <v>40</v>
      </c>
      <c r="N843" s="88">
        <v>73191594</v>
      </c>
      <c r="O843" s="1" t="s">
        <v>808</v>
      </c>
      <c r="P843" s="1" t="s">
        <v>79</v>
      </c>
      <c r="Q843" s="1" t="s">
        <v>80</v>
      </c>
      <c r="R843" s="1" t="s">
        <v>43</v>
      </c>
      <c r="S843" s="1" t="s">
        <v>43</v>
      </c>
      <c r="T843" s="3">
        <v>0</v>
      </c>
      <c r="U843" s="1" t="s">
        <v>44</v>
      </c>
      <c r="V843" s="1" t="s">
        <v>45</v>
      </c>
      <c r="W843" s="1" t="s">
        <v>991</v>
      </c>
      <c r="X843" s="1" t="s">
        <v>46</v>
      </c>
      <c r="Y843" s="1" t="s">
        <v>81</v>
      </c>
      <c r="Z843" s="1" t="s">
        <v>1492</v>
      </c>
      <c r="AA843" s="1" t="s">
        <v>83</v>
      </c>
      <c r="AB843" s="1" t="s">
        <v>84</v>
      </c>
      <c r="AC843" s="1" t="s">
        <v>51</v>
      </c>
      <c r="AD843" s="1" t="s">
        <v>1493</v>
      </c>
      <c r="AE843" s="1" t="s">
        <v>37</v>
      </c>
      <c r="AF843">
        <f t="shared" si="54"/>
        <v>2023</v>
      </c>
      <c r="AG843" t="str">
        <f t="shared" si="55"/>
        <v>jul</v>
      </c>
      <c r="AH843" t="str">
        <f>+VLOOKUP(N843,'[1]2. Ingreso de incapacidades'!$C$5:$O$6997,13,FALSE)</f>
        <v>FAMISANAR E.P.S</v>
      </c>
      <c r="AI843" t="s">
        <v>2196</v>
      </c>
    </row>
    <row r="844" spans="1:35" hidden="1" x14ac:dyDescent="0.25">
      <c r="A844" s="1" t="s">
        <v>33</v>
      </c>
      <c r="B844" s="1" t="s">
        <v>34</v>
      </c>
      <c r="C844" s="2">
        <v>45138</v>
      </c>
      <c r="D844" s="42" t="str">
        <f t="shared" si="52"/>
        <v>2023</v>
      </c>
      <c r="E844" s="1" t="s">
        <v>73</v>
      </c>
      <c r="F844" s="1" t="s">
        <v>74</v>
      </c>
      <c r="G844" s="1" t="s">
        <v>37</v>
      </c>
      <c r="H844" s="1" t="s">
        <v>991</v>
      </c>
      <c r="I844" s="1" t="s">
        <v>34</v>
      </c>
      <c r="J844" s="3">
        <v>2941120</v>
      </c>
      <c r="K844" s="3">
        <v>0</v>
      </c>
      <c r="L844" s="3">
        <f t="shared" si="53"/>
        <v>2941120</v>
      </c>
      <c r="M844" s="1" t="s">
        <v>40</v>
      </c>
      <c r="N844" s="88">
        <v>1071162031</v>
      </c>
      <c r="O844" s="1" t="s">
        <v>1456</v>
      </c>
      <c r="P844" s="1" t="s">
        <v>1457</v>
      </c>
      <c r="Q844" s="1" t="s">
        <v>1458</v>
      </c>
      <c r="R844" s="1" t="s">
        <v>43</v>
      </c>
      <c r="S844" s="1" t="s">
        <v>43</v>
      </c>
      <c r="T844" s="3">
        <v>0</v>
      </c>
      <c r="U844" s="1" t="s">
        <v>44</v>
      </c>
      <c r="V844" s="1" t="s">
        <v>45</v>
      </c>
      <c r="W844" s="1" t="s">
        <v>991</v>
      </c>
      <c r="X844" s="1" t="s">
        <v>46</v>
      </c>
      <c r="Y844" s="1" t="s">
        <v>81</v>
      </c>
      <c r="Z844" s="1" t="s">
        <v>1492</v>
      </c>
      <c r="AA844" s="1" t="s">
        <v>83</v>
      </c>
      <c r="AB844" s="1" t="s">
        <v>84</v>
      </c>
      <c r="AC844" s="1" t="s">
        <v>51</v>
      </c>
      <c r="AD844" s="1" t="s">
        <v>1496</v>
      </c>
      <c r="AE844" s="1" t="s">
        <v>37</v>
      </c>
      <c r="AF844">
        <f t="shared" si="54"/>
        <v>2023</v>
      </c>
      <c r="AG844" t="str">
        <f t="shared" si="55"/>
        <v>jul</v>
      </c>
      <c r="AH844" t="str">
        <f>+VLOOKUP(N844,'[1]2. Ingreso de incapacidades'!$C$5:$O$6997,13,FALSE)</f>
        <v>SANITAS E.P.S</v>
      </c>
      <c r="AI844" t="s">
        <v>2193</v>
      </c>
    </row>
    <row r="845" spans="1:35" hidden="1" x14ac:dyDescent="0.25">
      <c r="A845" s="1" t="s">
        <v>33</v>
      </c>
      <c r="B845" s="1" t="s">
        <v>34</v>
      </c>
      <c r="C845" s="2">
        <v>45138</v>
      </c>
      <c r="D845" s="42" t="str">
        <f t="shared" si="52"/>
        <v>2023</v>
      </c>
      <c r="E845" s="1" t="s">
        <v>73</v>
      </c>
      <c r="F845" s="1" t="s">
        <v>74</v>
      </c>
      <c r="G845" s="1" t="s">
        <v>37</v>
      </c>
      <c r="H845" s="1" t="s">
        <v>991</v>
      </c>
      <c r="I845" s="1" t="s">
        <v>34</v>
      </c>
      <c r="J845" s="3">
        <v>38667</v>
      </c>
      <c r="K845" s="3">
        <v>0</v>
      </c>
      <c r="L845" s="3">
        <f t="shared" si="53"/>
        <v>38667</v>
      </c>
      <c r="M845" s="1" t="s">
        <v>40</v>
      </c>
      <c r="N845" s="88">
        <v>1007170354</v>
      </c>
      <c r="O845" s="1" t="s">
        <v>628</v>
      </c>
      <c r="P845" s="1" t="s">
        <v>89</v>
      </c>
      <c r="Q845" s="1" t="s">
        <v>90</v>
      </c>
      <c r="R845" s="1" t="s">
        <v>43</v>
      </c>
      <c r="S845" s="1" t="s">
        <v>43</v>
      </c>
      <c r="T845" s="3">
        <v>0</v>
      </c>
      <c r="U845" s="1" t="s">
        <v>44</v>
      </c>
      <c r="V845" s="1" t="s">
        <v>45</v>
      </c>
      <c r="W845" s="1" t="s">
        <v>991</v>
      </c>
      <c r="X845" s="1" t="s">
        <v>46</v>
      </c>
      <c r="Y845" s="1" t="s">
        <v>81</v>
      </c>
      <c r="Z845" s="1" t="s">
        <v>1492</v>
      </c>
      <c r="AA845" s="1" t="s">
        <v>83</v>
      </c>
      <c r="AB845" s="1" t="s">
        <v>84</v>
      </c>
      <c r="AC845" s="1" t="s">
        <v>51</v>
      </c>
      <c r="AD845" s="1" t="s">
        <v>1497</v>
      </c>
      <c r="AE845" s="1" t="s">
        <v>37</v>
      </c>
      <c r="AF845">
        <f t="shared" si="54"/>
        <v>2023</v>
      </c>
      <c r="AG845" t="str">
        <f t="shared" si="55"/>
        <v>jul</v>
      </c>
      <c r="AH845" t="str">
        <f>+VLOOKUP(N845,'[1]2. Ingreso de incapacidades'!$C$5:$O$6997,13,FALSE)</f>
        <v>SALUD TOTAL E.P.S.</v>
      </c>
      <c r="AI845" t="s">
        <v>2192</v>
      </c>
    </row>
    <row r="846" spans="1:35" hidden="1" x14ac:dyDescent="0.25">
      <c r="A846" s="1" t="s">
        <v>33</v>
      </c>
      <c r="B846" s="1" t="s">
        <v>34</v>
      </c>
      <c r="C846" s="2">
        <v>45138</v>
      </c>
      <c r="D846" s="42" t="str">
        <f t="shared" si="52"/>
        <v>2023</v>
      </c>
      <c r="E846" s="1" t="s">
        <v>73</v>
      </c>
      <c r="F846" s="1" t="s">
        <v>74</v>
      </c>
      <c r="G846" s="1" t="s">
        <v>37</v>
      </c>
      <c r="H846" s="1" t="s">
        <v>991</v>
      </c>
      <c r="I846" s="1" t="s">
        <v>34</v>
      </c>
      <c r="J846" s="3">
        <v>198256</v>
      </c>
      <c r="K846" s="3">
        <v>0</v>
      </c>
      <c r="L846" s="3">
        <f t="shared" si="53"/>
        <v>198256</v>
      </c>
      <c r="M846" s="1" t="s">
        <v>40</v>
      </c>
      <c r="N846" s="88">
        <v>73149268</v>
      </c>
      <c r="O846" s="1" t="s">
        <v>425</v>
      </c>
      <c r="P846" s="1" t="s">
        <v>89</v>
      </c>
      <c r="Q846" s="1" t="s">
        <v>90</v>
      </c>
      <c r="R846" s="1" t="s">
        <v>43</v>
      </c>
      <c r="S846" s="1" t="s">
        <v>43</v>
      </c>
      <c r="T846" s="3">
        <v>0</v>
      </c>
      <c r="U846" s="1" t="s">
        <v>44</v>
      </c>
      <c r="V846" s="1" t="s">
        <v>45</v>
      </c>
      <c r="W846" s="1" t="s">
        <v>991</v>
      </c>
      <c r="X846" s="1" t="s">
        <v>46</v>
      </c>
      <c r="Y846" s="1" t="s">
        <v>81</v>
      </c>
      <c r="Z846" s="1" t="s">
        <v>1492</v>
      </c>
      <c r="AA846" s="1" t="s">
        <v>83</v>
      </c>
      <c r="AB846" s="1" t="s">
        <v>84</v>
      </c>
      <c r="AC846" s="1" t="s">
        <v>51</v>
      </c>
      <c r="AD846" s="1" t="s">
        <v>1497</v>
      </c>
      <c r="AE846" s="1" t="s">
        <v>37</v>
      </c>
      <c r="AF846">
        <f t="shared" si="54"/>
        <v>2023</v>
      </c>
      <c r="AG846" t="str">
        <f t="shared" si="55"/>
        <v>jul</v>
      </c>
      <c r="AH846" t="str">
        <f>+VLOOKUP(N846,'[1]2. Ingreso de incapacidades'!$C$5:$O$6997,13,FALSE)</f>
        <v>COOSALUD ESS EPS -S</v>
      </c>
      <c r="AI846" t="s">
        <v>2198</v>
      </c>
    </row>
    <row r="847" spans="1:35" hidden="1" x14ac:dyDescent="0.25">
      <c r="A847" s="1" t="s">
        <v>33</v>
      </c>
      <c r="B847" s="1" t="s">
        <v>34</v>
      </c>
      <c r="C847" s="2">
        <v>45138</v>
      </c>
      <c r="D847" s="42" t="str">
        <f t="shared" si="52"/>
        <v>2023</v>
      </c>
      <c r="E847" s="1" t="s">
        <v>73</v>
      </c>
      <c r="F847" s="1" t="s">
        <v>74</v>
      </c>
      <c r="G847" s="1" t="s">
        <v>37</v>
      </c>
      <c r="H847" s="1" t="s">
        <v>991</v>
      </c>
      <c r="I847" s="1" t="s">
        <v>34</v>
      </c>
      <c r="J847" s="3">
        <v>38667</v>
      </c>
      <c r="K847" s="3">
        <v>0</v>
      </c>
      <c r="L847" s="3">
        <f t="shared" si="53"/>
        <v>38667</v>
      </c>
      <c r="M847" s="1" t="s">
        <v>40</v>
      </c>
      <c r="N847" s="88">
        <v>1007975140</v>
      </c>
      <c r="O847" s="1" t="s">
        <v>634</v>
      </c>
      <c r="P847" s="1" t="s">
        <v>89</v>
      </c>
      <c r="Q847" s="1" t="s">
        <v>90</v>
      </c>
      <c r="R847" s="1" t="s">
        <v>43</v>
      </c>
      <c r="S847" s="1" t="s">
        <v>43</v>
      </c>
      <c r="T847" s="3">
        <v>0</v>
      </c>
      <c r="U847" s="1" t="s">
        <v>44</v>
      </c>
      <c r="V847" s="1" t="s">
        <v>45</v>
      </c>
      <c r="W847" s="1" t="s">
        <v>991</v>
      </c>
      <c r="X847" s="1" t="s">
        <v>46</v>
      </c>
      <c r="Y847" s="1" t="s">
        <v>81</v>
      </c>
      <c r="Z847" s="1" t="s">
        <v>1492</v>
      </c>
      <c r="AA847" s="1" t="s">
        <v>83</v>
      </c>
      <c r="AB847" s="1" t="s">
        <v>84</v>
      </c>
      <c r="AC847" s="1" t="s">
        <v>51</v>
      </c>
      <c r="AD847" s="1" t="s">
        <v>1497</v>
      </c>
      <c r="AE847" s="1" t="s">
        <v>37</v>
      </c>
      <c r="AF847">
        <f t="shared" si="54"/>
        <v>2023</v>
      </c>
      <c r="AG847" t="str">
        <f t="shared" si="55"/>
        <v>jul</v>
      </c>
      <c r="AH847" t="str">
        <f>+VLOOKUP(N847,'[1]2. Ingreso de incapacidades'!$C$5:$O$6997,13,FALSE)</f>
        <v>COOMEVA E.P.S</v>
      </c>
      <c r="AI847" t="s">
        <v>2202</v>
      </c>
    </row>
    <row r="848" spans="1:35" hidden="1" x14ac:dyDescent="0.25">
      <c r="A848" s="1" t="s">
        <v>33</v>
      </c>
      <c r="B848" s="1" t="s">
        <v>34</v>
      </c>
      <c r="C848" s="2">
        <v>45138</v>
      </c>
      <c r="D848" s="42" t="str">
        <f t="shared" si="52"/>
        <v>2023</v>
      </c>
      <c r="E848" s="1" t="s">
        <v>73</v>
      </c>
      <c r="F848" s="1" t="s">
        <v>74</v>
      </c>
      <c r="G848" s="1" t="s">
        <v>37</v>
      </c>
      <c r="H848" s="1" t="s">
        <v>991</v>
      </c>
      <c r="I848" s="1" t="s">
        <v>34</v>
      </c>
      <c r="J848" s="3">
        <v>425333</v>
      </c>
      <c r="K848" s="3">
        <v>0</v>
      </c>
      <c r="L848" s="3">
        <f t="shared" si="53"/>
        <v>425333</v>
      </c>
      <c r="M848" s="1" t="s">
        <v>40</v>
      </c>
      <c r="N848" s="88">
        <v>1050952423</v>
      </c>
      <c r="O848" s="1" t="s">
        <v>695</v>
      </c>
      <c r="P848" s="1" t="s">
        <v>89</v>
      </c>
      <c r="Q848" s="1" t="s">
        <v>90</v>
      </c>
      <c r="R848" s="1" t="s">
        <v>43</v>
      </c>
      <c r="S848" s="1" t="s">
        <v>43</v>
      </c>
      <c r="T848" s="3">
        <v>0</v>
      </c>
      <c r="U848" s="1" t="s">
        <v>44</v>
      </c>
      <c r="V848" s="1" t="s">
        <v>45</v>
      </c>
      <c r="W848" s="1" t="s">
        <v>991</v>
      </c>
      <c r="X848" s="1" t="s">
        <v>46</v>
      </c>
      <c r="Y848" s="1" t="s">
        <v>81</v>
      </c>
      <c r="Z848" s="1" t="s">
        <v>1492</v>
      </c>
      <c r="AA848" s="1" t="s">
        <v>83</v>
      </c>
      <c r="AB848" s="1" t="s">
        <v>84</v>
      </c>
      <c r="AC848" s="1" t="s">
        <v>51</v>
      </c>
      <c r="AD848" s="1" t="s">
        <v>1497</v>
      </c>
      <c r="AE848" s="1" t="s">
        <v>37</v>
      </c>
      <c r="AF848">
        <f t="shared" si="54"/>
        <v>2023</v>
      </c>
      <c r="AG848" t="str">
        <f t="shared" si="55"/>
        <v>jul</v>
      </c>
      <c r="AH848" t="str">
        <f>+VLOOKUP(N848,'[1]2. Ingreso de incapacidades'!$C$5:$O$6997,13,FALSE)</f>
        <v>EPS MUTUAL SER</v>
      </c>
      <c r="AI848" t="s">
        <v>2195</v>
      </c>
    </row>
    <row r="849" spans="1:35" hidden="1" x14ac:dyDescent="0.25">
      <c r="A849" s="1" t="s">
        <v>33</v>
      </c>
      <c r="B849" s="1" t="s">
        <v>34</v>
      </c>
      <c r="C849" s="2">
        <v>45138</v>
      </c>
      <c r="D849" s="42" t="str">
        <f t="shared" si="52"/>
        <v>2023</v>
      </c>
      <c r="E849" s="1" t="s">
        <v>73</v>
      </c>
      <c r="F849" s="1" t="s">
        <v>74</v>
      </c>
      <c r="G849" s="1" t="s">
        <v>37</v>
      </c>
      <c r="H849" s="1" t="s">
        <v>991</v>
      </c>
      <c r="I849" s="1" t="s">
        <v>34</v>
      </c>
      <c r="J849" s="3">
        <v>38667</v>
      </c>
      <c r="K849" s="3">
        <v>0</v>
      </c>
      <c r="L849" s="3">
        <f t="shared" si="53"/>
        <v>38667</v>
      </c>
      <c r="M849" s="1" t="s">
        <v>40</v>
      </c>
      <c r="N849" s="88">
        <v>73143059</v>
      </c>
      <c r="O849" s="1" t="s">
        <v>409</v>
      </c>
      <c r="P849" s="1" t="s">
        <v>79</v>
      </c>
      <c r="Q849" s="1" t="s">
        <v>80</v>
      </c>
      <c r="R849" s="1" t="s">
        <v>43</v>
      </c>
      <c r="S849" s="1" t="s">
        <v>43</v>
      </c>
      <c r="T849" s="3">
        <v>0</v>
      </c>
      <c r="U849" s="1" t="s">
        <v>44</v>
      </c>
      <c r="V849" s="1" t="s">
        <v>45</v>
      </c>
      <c r="W849" s="1" t="s">
        <v>991</v>
      </c>
      <c r="X849" s="1" t="s">
        <v>46</v>
      </c>
      <c r="Y849" s="1" t="s">
        <v>81</v>
      </c>
      <c r="Z849" s="1" t="s">
        <v>1492</v>
      </c>
      <c r="AA849" s="1" t="s">
        <v>83</v>
      </c>
      <c r="AB849" s="1" t="s">
        <v>84</v>
      </c>
      <c r="AC849" s="1" t="s">
        <v>51</v>
      </c>
      <c r="AD849" s="1" t="s">
        <v>1497</v>
      </c>
      <c r="AE849" s="1" t="s">
        <v>37</v>
      </c>
      <c r="AF849">
        <f t="shared" si="54"/>
        <v>2023</v>
      </c>
      <c r="AG849" t="str">
        <f t="shared" si="55"/>
        <v>jul</v>
      </c>
      <c r="AH849" t="str">
        <f>+VLOOKUP(N849,'[1]2. Ingreso de incapacidades'!$C$5:$O$6997,13,FALSE)</f>
        <v>SURA E.P.S.</v>
      </c>
      <c r="AI849" t="s">
        <v>2197</v>
      </c>
    </row>
    <row r="850" spans="1:35" hidden="1" x14ac:dyDescent="0.25">
      <c r="A850" s="1" t="s">
        <v>33</v>
      </c>
      <c r="B850" s="1" t="s">
        <v>34</v>
      </c>
      <c r="C850" s="2">
        <v>45138</v>
      </c>
      <c r="D850" s="42" t="str">
        <f t="shared" si="52"/>
        <v>2023</v>
      </c>
      <c r="E850" s="1" t="s">
        <v>73</v>
      </c>
      <c r="F850" s="1" t="s">
        <v>74</v>
      </c>
      <c r="G850" s="1" t="s">
        <v>37</v>
      </c>
      <c r="H850" s="1" t="s">
        <v>991</v>
      </c>
      <c r="I850" s="1" t="s">
        <v>34</v>
      </c>
      <c r="J850" s="3">
        <v>38667</v>
      </c>
      <c r="K850" s="3">
        <v>0</v>
      </c>
      <c r="L850" s="3">
        <f t="shared" si="53"/>
        <v>38667</v>
      </c>
      <c r="M850" s="1" t="s">
        <v>40</v>
      </c>
      <c r="N850" s="88">
        <v>1050960338</v>
      </c>
      <c r="O850" s="1" t="s">
        <v>288</v>
      </c>
      <c r="P850" s="1" t="s">
        <v>79</v>
      </c>
      <c r="Q850" s="1" t="s">
        <v>80</v>
      </c>
      <c r="R850" s="1" t="s">
        <v>43</v>
      </c>
      <c r="S850" s="1" t="s">
        <v>43</v>
      </c>
      <c r="T850" s="3">
        <v>0</v>
      </c>
      <c r="U850" s="1" t="s">
        <v>44</v>
      </c>
      <c r="V850" s="1" t="s">
        <v>45</v>
      </c>
      <c r="W850" s="1" t="s">
        <v>991</v>
      </c>
      <c r="X850" s="1" t="s">
        <v>46</v>
      </c>
      <c r="Y850" s="1" t="s">
        <v>81</v>
      </c>
      <c r="Z850" s="1" t="s">
        <v>1492</v>
      </c>
      <c r="AA850" s="1" t="s">
        <v>83</v>
      </c>
      <c r="AB850" s="1" t="s">
        <v>84</v>
      </c>
      <c r="AC850" s="1" t="s">
        <v>51</v>
      </c>
      <c r="AD850" s="1" t="s">
        <v>1497</v>
      </c>
      <c r="AE850" s="1" t="s">
        <v>37</v>
      </c>
      <c r="AF850">
        <f t="shared" si="54"/>
        <v>2023</v>
      </c>
      <c r="AG850" t="str">
        <f t="shared" si="55"/>
        <v>jul</v>
      </c>
      <c r="AH850" t="str">
        <f>+VLOOKUP(N850,'[1]2. Ingreso de incapacidades'!$C$5:$O$6997,13,FALSE)</f>
        <v>SALUD TOTAL E.P.S.</v>
      </c>
      <c r="AI850" t="s">
        <v>2192</v>
      </c>
    </row>
    <row r="851" spans="1:35" hidden="1" x14ac:dyDescent="0.25">
      <c r="A851" s="1" t="s">
        <v>33</v>
      </c>
      <c r="B851" s="1" t="s">
        <v>34</v>
      </c>
      <c r="C851" s="2">
        <v>45138</v>
      </c>
      <c r="D851" s="42" t="str">
        <f t="shared" si="52"/>
        <v>2023</v>
      </c>
      <c r="E851" s="1" t="s">
        <v>73</v>
      </c>
      <c r="F851" s="1" t="s">
        <v>74</v>
      </c>
      <c r="G851" s="1" t="s">
        <v>37</v>
      </c>
      <c r="H851" s="1" t="s">
        <v>991</v>
      </c>
      <c r="I851" s="1" t="s">
        <v>34</v>
      </c>
      <c r="J851" s="3">
        <v>541334</v>
      </c>
      <c r="K851" s="3">
        <v>0</v>
      </c>
      <c r="L851" s="3">
        <f t="shared" si="53"/>
        <v>541334</v>
      </c>
      <c r="M851" s="1" t="s">
        <v>40</v>
      </c>
      <c r="N851" s="88">
        <v>1143339994</v>
      </c>
      <c r="O851" s="1" t="s">
        <v>114</v>
      </c>
      <c r="P851" s="1" t="s">
        <v>79</v>
      </c>
      <c r="Q851" s="1" t="s">
        <v>80</v>
      </c>
      <c r="R851" s="1" t="s">
        <v>43</v>
      </c>
      <c r="S851" s="1" t="s">
        <v>43</v>
      </c>
      <c r="T851" s="3">
        <v>0</v>
      </c>
      <c r="U851" s="1" t="s">
        <v>44</v>
      </c>
      <c r="V851" s="1" t="s">
        <v>45</v>
      </c>
      <c r="W851" s="1" t="s">
        <v>991</v>
      </c>
      <c r="X851" s="1" t="s">
        <v>46</v>
      </c>
      <c r="Y851" s="1" t="s">
        <v>81</v>
      </c>
      <c r="Z851" s="1" t="s">
        <v>1492</v>
      </c>
      <c r="AA851" s="1" t="s">
        <v>83</v>
      </c>
      <c r="AB851" s="1" t="s">
        <v>84</v>
      </c>
      <c r="AC851" s="1" t="s">
        <v>51</v>
      </c>
      <c r="AD851" s="1" t="s">
        <v>1497</v>
      </c>
      <c r="AE851" s="1" t="s">
        <v>37</v>
      </c>
      <c r="AF851">
        <f t="shared" si="54"/>
        <v>2023</v>
      </c>
      <c r="AG851" t="str">
        <f t="shared" si="55"/>
        <v>jul</v>
      </c>
      <c r="AH851" t="str">
        <f>+VLOOKUP(N851,'[1]2. Ingreso de incapacidades'!$C$5:$O$6997,13,FALSE)</f>
        <v>SALUD TOTAL E.P.S.</v>
      </c>
      <c r="AI851" t="s">
        <v>2192</v>
      </c>
    </row>
    <row r="852" spans="1:35" hidden="1" x14ac:dyDescent="0.25">
      <c r="A852" s="1" t="s">
        <v>33</v>
      </c>
      <c r="B852" s="1" t="s">
        <v>34</v>
      </c>
      <c r="C852" s="2">
        <v>45138</v>
      </c>
      <c r="D852" s="42" t="str">
        <f t="shared" si="52"/>
        <v>2023</v>
      </c>
      <c r="E852" s="1" t="s">
        <v>73</v>
      </c>
      <c r="F852" s="1" t="s">
        <v>74</v>
      </c>
      <c r="G852" s="1" t="s">
        <v>37</v>
      </c>
      <c r="H852" s="1" t="s">
        <v>991</v>
      </c>
      <c r="I852" s="1" t="s">
        <v>34</v>
      </c>
      <c r="J852" s="3">
        <v>38667</v>
      </c>
      <c r="K852" s="3">
        <v>0</v>
      </c>
      <c r="L852" s="3">
        <f t="shared" si="53"/>
        <v>38667</v>
      </c>
      <c r="M852" s="1" t="s">
        <v>40</v>
      </c>
      <c r="N852" s="88">
        <v>73212587</v>
      </c>
      <c r="O852" s="1" t="s">
        <v>441</v>
      </c>
      <c r="P852" s="1" t="s">
        <v>79</v>
      </c>
      <c r="Q852" s="1" t="s">
        <v>80</v>
      </c>
      <c r="R852" s="1" t="s">
        <v>43</v>
      </c>
      <c r="S852" s="1" t="s">
        <v>43</v>
      </c>
      <c r="T852" s="3">
        <v>0</v>
      </c>
      <c r="U852" s="1" t="s">
        <v>44</v>
      </c>
      <c r="V852" s="1" t="s">
        <v>45</v>
      </c>
      <c r="W852" s="1" t="s">
        <v>991</v>
      </c>
      <c r="X852" s="1" t="s">
        <v>46</v>
      </c>
      <c r="Y852" s="1" t="s">
        <v>81</v>
      </c>
      <c r="Z852" s="1" t="s">
        <v>1492</v>
      </c>
      <c r="AA852" s="1" t="s">
        <v>83</v>
      </c>
      <c r="AB852" s="1" t="s">
        <v>84</v>
      </c>
      <c r="AC852" s="1" t="s">
        <v>51</v>
      </c>
      <c r="AD852" s="1" t="s">
        <v>1497</v>
      </c>
      <c r="AE852" s="1" t="s">
        <v>37</v>
      </c>
      <c r="AF852">
        <f t="shared" si="54"/>
        <v>2023</v>
      </c>
      <c r="AG852" t="str">
        <f t="shared" si="55"/>
        <v>jul</v>
      </c>
      <c r="AH852" t="str">
        <f>+VLOOKUP(N852,'[1]2. Ingreso de incapacidades'!$C$5:$O$6997,13,FALSE)</f>
        <v>SALUD TOTAL E.P.S.</v>
      </c>
      <c r="AI852" t="s">
        <v>2192</v>
      </c>
    </row>
    <row r="853" spans="1:35" hidden="1" x14ac:dyDescent="0.25">
      <c r="A853" s="1" t="s">
        <v>33</v>
      </c>
      <c r="B853" s="1" t="s">
        <v>34</v>
      </c>
      <c r="C853" s="2">
        <v>45138</v>
      </c>
      <c r="D853" s="42" t="str">
        <f t="shared" si="52"/>
        <v>2023</v>
      </c>
      <c r="E853" s="1" t="s">
        <v>73</v>
      </c>
      <c r="F853" s="1" t="s">
        <v>74</v>
      </c>
      <c r="G853" s="1" t="s">
        <v>37</v>
      </c>
      <c r="H853" s="1" t="s">
        <v>991</v>
      </c>
      <c r="I853" s="1" t="s">
        <v>34</v>
      </c>
      <c r="J853" s="3">
        <v>38667</v>
      </c>
      <c r="K853" s="3">
        <v>0</v>
      </c>
      <c r="L853" s="3">
        <f t="shared" si="53"/>
        <v>38667</v>
      </c>
      <c r="M853" s="1" t="s">
        <v>40</v>
      </c>
      <c r="N853" s="88">
        <v>73570209</v>
      </c>
      <c r="O853" s="1" t="s">
        <v>828</v>
      </c>
      <c r="P853" s="1" t="s">
        <v>79</v>
      </c>
      <c r="Q853" s="1" t="s">
        <v>80</v>
      </c>
      <c r="R853" s="1" t="s">
        <v>43</v>
      </c>
      <c r="S853" s="1" t="s">
        <v>43</v>
      </c>
      <c r="T853" s="3">
        <v>0</v>
      </c>
      <c r="U853" s="1" t="s">
        <v>44</v>
      </c>
      <c r="V853" s="1" t="s">
        <v>45</v>
      </c>
      <c r="W853" s="1" t="s">
        <v>991</v>
      </c>
      <c r="X853" s="1" t="s">
        <v>46</v>
      </c>
      <c r="Y853" s="1" t="s">
        <v>81</v>
      </c>
      <c r="Z853" s="1" t="s">
        <v>1492</v>
      </c>
      <c r="AA853" s="1" t="s">
        <v>83</v>
      </c>
      <c r="AB853" s="1" t="s">
        <v>84</v>
      </c>
      <c r="AC853" s="1" t="s">
        <v>51</v>
      </c>
      <c r="AD853" s="1" t="s">
        <v>1497</v>
      </c>
      <c r="AE853" s="1" t="s">
        <v>37</v>
      </c>
      <c r="AF853">
        <f t="shared" si="54"/>
        <v>2023</v>
      </c>
      <c r="AG853" t="str">
        <f t="shared" si="55"/>
        <v>jul</v>
      </c>
      <c r="AH853" t="str">
        <f>+VLOOKUP(N853,'[1]2. Ingreso de incapacidades'!$C$5:$O$6997,13,FALSE)</f>
        <v>SALUD TOTAL E.P.S.</v>
      </c>
      <c r="AI853" t="s">
        <v>2192</v>
      </c>
    </row>
    <row r="854" spans="1:35" hidden="1" x14ac:dyDescent="0.25">
      <c r="A854" s="1" t="s">
        <v>33</v>
      </c>
      <c r="B854" s="1" t="s">
        <v>34</v>
      </c>
      <c r="C854" s="2">
        <v>45138</v>
      </c>
      <c r="D854" s="42" t="str">
        <f t="shared" si="52"/>
        <v>2023</v>
      </c>
      <c r="E854" s="1" t="s">
        <v>73</v>
      </c>
      <c r="F854" s="1" t="s">
        <v>74</v>
      </c>
      <c r="G854" s="1" t="s">
        <v>37</v>
      </c>
      <c r="H854" s="1" t="s">
        <v>991</v>
      </c>
      <c r="I854" s="1" t="s">
        <v>34</v>
      </c>
      <c r="J854" s="3">
        <v>43859</v>
      </c>
      <c r="K854" s="3">
        <v>0</v>
      </c>
      <c r="L854" s="3">
        <f t="shared" si="53"/>
        <v>43859</v>
      </c>
      <c r="M854" s="1" t="s">
        <v>40</v>
      </c>
      <c r="N854" s="88">
        <v>92447136</v>
      </c>
      <c r="O854" s="1" t="s">
        <v>355</v>
      </c>
      <c r="P854" s="1" t="s">
        <v>79</v>
      </c>
      <c r="Q854" s="1" t="s">
        <v>80</v>
      </c>
      <c r="R854" s="1" t="s">
        <v>43</v>
      </c>
      <c r="S854" s="1" t="s">
        <v>43</v>
      </c>
      <c r="T854" s="3">
        <v>0</v>
      </c>
      <c r="U854" s="1" t="s">
        <v>44</v>
      </c>
      <c r="V854" s="1" t="s">
        <v>45</v>
      </c>
      <c r="W854" s="1" t="s">
        <v>991</v>
      </c>
      <c r="X854" s="1" t="s">
        <v>46</v>
      </c>
      <c r="Y854" s="1" t="s">
        <v>81</v>
      </c>
      <c r="Z854" s="1" t="s">
        <v>1492</v>
      </c>
      <c r="AA854" s="1" t="s">
        <v>83</v>
      </c>
      <c r="AB854" s="1" t="s">
        <v>84</v>
      </c>
      <c r="AC854" s="1" t="s">
        <v>51</v>
      </c>
      <c r="AD854" s="1" t="s">
        <v>1497</v>
      </c>
      <c r="AE854" s="1" t="s">
        <v>37</v>
      </c>
      <c r="AF854">
        <f t="shared" si="54"/>
        <v>2023</v>
      </c>
      <c r="AG854" t="str">
        <f t="shared" si="55"/>
        <v>jul</v>
      </c>
      <c r="AH854" t="str">
        <f>+VLOOKUP(N854,'[1]2. Ingreso de incapacidades'!$C$5:$O$6997,13,FALSE)</f>
        <v>SALUD TOTAL E.P.S.</v>
      </c>
      <c r="AI854" t="s">
        <v>2192</v>
      </c>
    </row>
    <row r="855" spans="1:35" hidden="1" x14ac:dyDescent="0.25">
      <c r="A855" s="1" t="s">
        <v>33</v>
      </c>
      <c r="B855" s="1" t="s">
        <v>34</v>
      </c>
      <c r="C855" s="2">
        <v>45138</v>
      </c>
      <c r="D855" s="42" t="str">
        <f t="shared" si="52"/>
        <v>2023</v>
      </c>
      <c r="E855" s="1" t="s">
        <v>73</v>
      </c>
      <c r="F855" s="1" t="s">
        <v>74</v>
      </c>
      <c r="G855" s="1" t="s">
        <v>37</v>
      </c>
      <c r="H855" s="1" t="s">
        <v>991</v>
      </c>
      <c r="I855" s="1" t="s">
        <v>34</v>
      </c>
      <c r="J855" s="3">
        <v>378680</v>
      </c>
      <c r="K855" s="3">
        <v>0</v>
      </c>
      <c r="L855" s="3">
        <f t="shared" si="53"/>
        <v>378680</v>
      </c>
      <c r="M855" s="1" t="s">
        <v>40</v>
      </c>
      <c r="N855" s="88">
        <v>1002248481</v>
      </c>
      <c r="O855" s="1" t="s">
        <v>130</v>
      </c>
      <c r="P855" s="1" t="s">
        <v>79</v>
      </c>
      <c r="Q855" s="1" t="s">
        <v>80</v>
      </c>
      <c r="R855" s="1" t="s">
        <v>43</v>
      </c>
      <c r="S855" s="1" t="s">
        <v>43</v>
      </c>
      <c r="T855" s="3">
        <v>0</v>
      </c>
      <c r="U855" s="1" t="s">
        <v>44</v>
      </c>
      <c r="V855" s="1" t="s">
        <v>45</v>
      </c>
      <c r="W855" s="1" t="s">
        <v>991</v>
      </c>
      <c r="X855" s="1" t="s">
        <v>46</v>
      </c>
      <c r="Y855" s="1" t="s">
        <v>81</v>
      </c>
      <c r="Z855" s="1" t="s">
        <v>1492</v>
      </c>
      <c r="AA855" s="1" t="s">
        <v>83</v>
      </c>
      <c r="AB855" s="1" t="s">
        <v>84</v>
      </c>
      <c r="AC855" s="1" t="s">
        <v>51</v>
      </c>
      <c r="AD855" s="1" t="s">
        <v>1497</v>
      </c>
      <c r="AE855" s="1" t="s">
        <v>37</v>
      </c>
      <c r="AF855">
        <f t="shared" si="54"/>
        <v>2023</v>
      </c>
      <c r="AG855" t="str">
        <f t="shared" si="55"/>
        <v>jul</v>
      </c>
      <c r="AH855" t="str">
        <f>+VLOOKUP(N855,'[1]2. Ingreso de incapacidades'!$C$5:$O$6997,13,FALSE)</f>
        <v>SANITAS E.P.S</v>
      </c>
      <c r="AI855" t="s">
        <v>2193</v>
      </c>
    </row>
    <row r="856" spans="1:35" hidden="1" x14ac:dyDescent="0.25">
      <c r="A856" s="1" t="s">
        <v>33</v>
      </c>
      <c r="B856" s="1" t="s">
        <v>34</v>
      </c>
      <c r="C856" s="2">
        <v>45138</v>
      </c>
      <c r="D856" s="42" t="str">
        <f t="shared" si="52"/>
        <v>2023</v>
      </c>
      <c r="E856" s="1" t="s">
        <v>73</v>
      </c>
      <c r="F856" s="1" t="s">
        <v>74</v>
      </c>
      <c r="G856" s="1" t="s">
        <v>37</v>
      </c>
      <c r="H856" s="1" t="s">
        <v>991</v>
      </c>
      <c r="I856" s="1" t="s">
        <v>34</v>
      </c>
      <c r="J856" s="3">
        <v>309334</v>
      </c>
      <c r="K856" s="3">
        <v>0</v>
      </c>
      <c r="L856" s="3">
        <f t="shared" si="53"/>
        <v>309334</v>
      </c>
      <c r="M856" s="1" t="s">
        <v>40</v>
      </c>
      <c r="N856" s="88">
        <v>73103777</v>
      </c>
      <c r="O856" s="1" t="s">
        <v>774</v>
      </c>
      <c r="P856" s="1" t="s">
        <v>79</v>
      </c>
      <c r="Q856" s="1" t="s">
        <v>80</v>
      </c>
      <c r="R856" s="1" t="s">
        <v>43</v>
      </c>
      <c r="S856" s="1" t="s">
        <v>43</v>
      </c>
      <c r="T856" s="3">
        <v>0</v>
      </c>
      <c r="U856" s="1" t="s">
        <v>44</v>
      </c>
      <c r="V856" s="1" t="s">
        <v>45</v>
      </c>
      <c r="W856" s="1" t="s">
        <v>991</v>
      </c>
      <c r="X856" s="1" t="s">
        <v>46</v>
      </c>
      <c r="Y856" s="1" t="s">
        <v>81</v>
      </c>
      <c r="Z856" s="1" t="s">
        <v>1492</v>
      </c>
      <c r="AA856" s="1" t="s">
        <v>83</v>
      </c>
      <c r="AB856" s="1" t="s">
        <v>84</v>
      </c>
      <c r="AC856" s="1" t="s">
        <v>51</v>
      </c>
      <c r="AD856" s="1" t="s">
        <v>1497</v>
      </c>
      <c r="AE856" s="1" t="s">
        <v>37</v>
      </c>
      <c r="AF856">
        <f t="shared" si="54"/>
        <v>2023</v>
      </c>
      <c r="AG856" t="str">
        <f t="shared" si="55"/>
        <v>jul</v>
      </c>
      <c r="AH856" t="str">
        <f>+VLOOKUP(N856,'[1]2. Ingreso de incapacidades'!$C$5:$O$6997,13,FALSE)</f>
        <v>SANITAS E.P.S</v>
      </c>
      <c r="AI856" t="s">
        <v>2193</v>
      </c>
    </row>
    <row r="857" spans="1:35" hidden="1" x14ac:dyDescent="0.25">
      <c r="A857" s="1" t="s">
        <v>33</v>
      </c>
      <c r="B857" s="1" t="s">
        <v>34</v>
      </c>
      <c r="C857" s="2">
        <v>45138</v>
      </c>
      <c r="D857" s="42" t="str">
        <f t="shared" si="52"/>
        <v>2023</v>
      </c>
      <c r="E857" s="1" t="s">
        <v>73</v>
      </c>
      <c r="F857" s="1" t="s">
        <v>74</v>
      </c>
      <c r="G857" s="1" t="s">
        <v>37</v>
      </c>
      <c r="H857" s="1" t="s">
        <v>991</v>
      </c>
      <c r="I857" s="1" t="s">
        <v>34</v>
      </c>
      <c r="J857" s="3">
        <v>541334</v>
      </c>
      <c r="K857" s="3">
        <v>0</v>
      </c>
      <c r="L857" s="3">
        <f t="shared" si="53"/>
        <v>541334</v>
      </c>
      <c r="M857" s="1" t="s">
        <v>40</v>
      </c>
      <c r="N857" s="88">
        <v>73109356</v>
      </c>
      <c r="O857" s="1" t="s">
        <v>118</v>
      </c>
      <c r="P857" s="1" t="s">
        <v>79</v>
      </c>
      <c r="Q857" s="1" t="s">
        <v>80</v>
      </c>
      <c r="R857" s="1" t="s">
        <v>43</v>
      </c>
      <c r="S857" s="1" t="s">
        <v>43</v>
      </c>
      <c r="T857" s="3">
        <v>0</v>
      </c>
      <c r="U857" s="1" t="s">
        <v>44</v>
      </c>
      <c r="V857" s="1" t="s">
        <v>45</v>
      </c>
      <c r="W857" s="1" t="s">
        <v>991</v>
      </c>
      <c r="X857" s="1" t="s">
        <v>46</v>
      </c>
      <c r="Y857" s="1" t="s">
        <v>81</v>
      </c>
      <c r="Z857" s="1" t="s">
        <v>1492</v>
      </c>
      <c r="AA857" s="1" t="s">
        <v>83</v>
      </c>
      <c r="AB857" s="1" t="s">
        <v>84</v>
      </c>
      <c r="AC857" s="1" t="s">
        <v>51</v>
      </c>
      <c r="AD857" s="1" t="s">
        <v>1497</v>
      </c>
      <c r="AE857" s="1" t="s">
        <v>37</v>
      </c>
      <c r="AF857">
        <f t="shared" si="54"/>
        <v>2023</v>
      </c>
      <c r="AG857" t="str">
        <f t="shared" si="55"/>
        <v>jul</v>
      </c>
      <c r="AH857" t="str">
        <f>+VLOOKUP(N857,'[1]2. Ingreso de incapacidades'!$C$5:$O$6997,13,FALSE)</f>
        <v>SANITAS E.P.S</v>
      </c>
      <c r="AI857" t="s">
        <v>2193</v>
      </c>
    </row>
    <row r="858" spans="1:35" hidden="1" x14ac:dyDescent="0.25">
      <c r="A858" s="1" t="s">
        <v>33</v>
      </c>
      <c r="B858" s="1" t="s">
        <v>34</v>
      </c>
      <c r="C858" s="2">
        <v>45138</v>
      </c>
      <c r="D858" s="42" t="str">
        <f t="shared" si="52"/>
        <v>2023</v>
      </c>
      <c r="E858" s="1" t="s">
        <v>73</v>
      </c>
      <c r="F858" s="1" t="s">
        <v>74</v>
      </c>
      <c r="G858" s="1" t="s">
        <v>37</v>
      </c>
      <c r="H858" s="1" t="s">
        <v>991</v>
      </c>
      <c r="I858" s="1" t="s">
        <v>34</v>
      </c>
      <c r="J858" s="3">
        <v>38667</v>
      </c>
      <c r="K858" s="3">
        <v>0</v>
      </c>
      <c r="L858" s="3">
        <f t="shared" si="53"/>
        <v>38667</v>
      </c>
      <c r="M858" s="1" t="s">
        <v>40</v>
      </c>
      <c r="N858" s="88">
        <v>73576572</v>
      </c>
      <c r="O858" s="1" t="s">
        <v>134</v>
      </c>
      <c r="P858" s="1" t="s">
        <v>79</v>
      </c>
      <c r="Q858" s="1" t="s">
        <v>80</v>
      </c>
      <c r="R858" s="1" t="s">
        <v>43</v>
      </c>
      <c r="S858" s="1" t="s">
        <v>43</v>
      </c>
      <c r="T858" s="3">
        <v>0</v>
      </c>
      <c r="U858" s="1" t="s">
        <v>44</v>
      </c>
      <c r="V858" s="1" t="s">
        <v>45</v>
      </c>
      <c r="W858" s="1" t="s">
        <v>991</v>
      </c>
      <c r="X858" s="1" t="s">
        <v>46</v>
      </c>
      <c r="Y858" s="1" t="s">
        <v>81</v>
      </c>
      <c r="Z858" s="1" t="s">
        <v>1492</v>
      </c>
      <c r="AA858" s="1" t="s">
        <v>83</v>
      </c>
      <c r="AB858" s="1" t="s">
        <v>84</v>
      </c>
      <c r="AC858" s="1" t="s">
        <v>51</v>
      </c>
      <c r="AD858" s="1" t="s">
        <v>1497</v>
      </c>
      <c r="AE858" s="1" t="s">
        <v>37</v>
      </c>
      <c r="AF858">
        <f t="shared" si="54"/>
        <v>2023</v>
      </c>
      <c r="AG858" t="str">
        <f t="shared" si="55"/>
        <v>jul</v>
      </c>
      <c r="AH858" t="str">
        <f>+VLOOKUP(N858,'[1]2. Ingreso de incapacidades'!$C$5:$O$6997,13,FALSE)</f>
        <v>SANITAS E.P.S</v>
      </c>
      <c r="AI858" t="s">
        <v>2193</v>
      </c>
    </row>
    <row r="859" spans="1:35" hidden="1" x14ac:dyDescent="0.25">
      <c r="A859" s="1" t="s">
        <v>33</v>
      </c>
      <c r="B859" s="1" t="s">
        <v>34</v>
      </c>
      <c r="C859" s="2">
        <v>45138</v>
      </c>
      <c r="D859" s="42" t="str">
        <f t="shared" si="52"/>
        <v>2023</v>
      </c>
      <c r="E859" s="1" t="s">
        <v>73</v>
      </c>
      <c r="F859" s="1" t="s">
        <v>74</v>
      </c>
      <c r="G859" s="1" t="s">
        <v>37</v>
      </c>
      <c r="H859" s="1" t="s">
        <v>991</v>
      </c>
      <c r="I859" s="1" t="s">
        <v>34</v>
      </c>
      <c r="J859" s="3">
        <v>580000</v>
      </c>
      <c r="K859" s="3">
        <v>0</v>
      </c>
      <c r="L859" s="3">
        <f t="shared" si="53"/>
        <v>580000</v>
      </c>
      <c r="M859" s="1" t="s">
        <v>40</v>
      </c>
      <c r="N859" s="88">
        <v>1047476501</v>
      </c>
      <c r="O859" s="1" t="s">
        <v>670</v>
      </c>
      <c r="P859" s="1" t="s">
        <v>79</v>
      </c>
      <c r="Q859" s="1" t="s">
        <v>80</v>
      </c>
      <c r="R859" s="1" t="s">
        <v>43</v>
      </c>
      <c r="S859" s="1" t="s">
        <v>43</v>
      </c>
      <c r="T859" s="3">
        <v>0</v>
      </c>
      <c r="U859" s="1" t="s">
        <v>44</v>
      </c>
      <c r="V859" s="1" t="s">
        <v>45</v>
      </c>
      <c r="W859" s="1" t="s">
        <v>991</v>
      </c>
      <c r="X859" s="1" t="s">
        <v>46</v>
      </c>
      <c r="Y859" s="1" t="s">
        <v>81</v>
      </c>
      <c r="Z859" s="1" t="s">
        <v>1492</v>
      </c>
      <c r="AA859" s="1" t="s">
        <v>83</v>
      </c>
      <c r="AB859" s="1" t="s">
        <v>84</v>
      </c>
      <c r="AC859" s="1" t="s">
        <v>51</v>
      </c>
      <c r="AD859" s="1" t="s">
        <v>1497</v>
      </c>
      <c r="AE859" s="1" t="s">
        <v>37</v>
      </c>
      <c r="AF859">
        <f t="shared" si="54"/>
        <v>2023</v>
      </c>
      <c r="AG859" t="str">
        <f t="shared" si="55"/>
        <v>jul</v>
      </c>
      <c r="AH859" t="str">
        <f>+VLOOKUP(N859,'[1]2. Ingreso de incapacidades'!$C$5:$O$6997,13,FALSE)</f>
        <v>EPS MUTUAL SER</v>
      </c>
      <c r="AI859" t="s">
        <v>2195</v>
      </c>
    </row>
    <row r="860" spans="1:35" hidden="1" x14ac:dyDescent="0.25">
      <c r="A860" s="1" t="s">
        <v>33</v>
      </c>
      <c r="B860" s="1" t="s">
        <v>34</v>
      </c>
      <c r="C860" s="2">
        <v>45138</v>
      </c>
      <c r="D860" s="42" t="str">
        <f t="shared" si="52"/>
        <v>2023</v>
      </c>
      <c r="E860" s="1" t="s">
        <v>73</v>
      </c>
      <c r="F860" s="1" t="s">
        <v>74</v>
      </c>
      <c r="G860" s="1" t="s">
        <v>37</v>
      </c>
      <c r="H860" s="1" t="s">
        <v>991</v>
      </c>
      <c r="I860" s="1" t="s">
        <v>34</v>
      </c>
      <c r="J860" s="3">
        <v>643516</v>
      </c>
      <c r="K860" s="3">
        <v>0</v>
      </c>
      <c r="L860" s="3">
        <f t="shared" si="53"/>
        <v>643516</v>
      </c>
      <c r="M860" s="1" t="s">
        <v>40</v>
      </c>
      <c r="N860" s="88">
        <v>3811337</v>
      </c>
      <c r="O860" s="1" t="s">
        <v>762</v>
      </c>
      <c r="P860" s="1" t="s">
        <v>79</v>
      </c>
      <c r="Q860" s="1" t="s">
        <v>80</v>
      </c>
      <c r="R860" s="1" t="s">
        <v>43</v>
      </c>
      <c r="S860" s="1" t="s">
        <v>43</v>
      </c>
      <c r="T860" s="3">
        <v>0</v>
      </c>
      <c r="U860" s="1" t="s">
        <v>44</v>
      </c>
      <c r="V860" s="1" t="s">
        <v>45</v>
      </c>
      <c r="W860" s="1" t="s">
        <v>991</v>
      </c>
      <c r="X860" s="1" t="s">
        <v>46</v>
      </c>
      <c r="Y860" s="1" t="s">
        <v>81</v>
      </c>
      <c r="Z860" s="1" t="s">
        <v>1492</v>
      </c>
      <c r="AA860" s="1" t="s">
        <v>83</v>
      </c>
      <c r="AB860" s="1" t="s">
        <v>84</v>
      </c>
      <c r="AC860" s="1" t="s">
        <v>51</v>
      </c>
      <c r="AD860" s="1" t="s">
        <v>1497</v>
      </c>
      <c r="AE860" s="1" t="s">
        <v>37</v>
      </c>
      <c r="AF860">
        <f t="shared" si="54"/>
        <v>2023</v>
      </c>
      <c r="AG860" t="str">
        <f t="shared" si="55"/>
        <v>jul</v>
      </c>
      <c r="AH860" t="str">
        <f>+VLOOKUP(N860,'[1]2. Ingreso de incapacidades'!$C$5:$O$6997,13,FALSE)</f>
        <v>EPS MUTUAL SER</v>
      </c>
      <c r="AI860" t="s">
        <v>2195</v>
      </c>
    </row>
    <row r="861" spans="1:35" hidden="1" x14ac:dyDescent="0.25">
      <c r="A861" s="1" t="s">
        <v>33</v>
      </c>
      <c r="B861" s="1" t="s">
        <v>34</v>
      </c>
      <c r="C861" s="2">
        <v>45138</v>
      </c>
      <c r="D861" s="42" t="str">
        <f t="shared" si="52"/>
        <v>2023</v>
      </c>
      <c r="E861" s="1" t="s">
        <v>73</v>
      </c>
      <c r="F861" s="1" t="s">
        <v>74</v>
      </c>
      <c r="G861" s="1" t="s">
        <v>37</v>
      </c>
      <c r="H861" s="1" t="s">
        <v>991</v>
      </c>
      <c r="I861" s="1" t="s">
        <v>34</v>
      </c>
      <c r="J861" s="3">
        <v>127474</v>
      </c>
      <c r="K861" s="3">
        <v>0</v>
      </c>
      <c r="L861" s="3">
        <f t="shared" si="53"/>
        <v>127474</v>
      </c>
      <c r="M861" s="1" t="s">
        <v>40</v>
      </c>
      <c r="N861" s="88">
        <v>7961072</v>
      </c>
      <c r="O861" s="1" t="s">
        <v>850</v>
      </c>
      <c r="P861" s="1" t="s">
        <v>79</v>
      </c>
      <c r="Q861" s="1" t="s">
        <v>80</v>
      </c>
      <c r="R861" s="1" t="s">
        <v>43</v>
      </c>
      <c r="S861" s="1" t="s">
        <v>43</v>
      </c>
      <c r="T861" s="3">
        <v>0</v>
      </c>
      <c r="U861" s="1" t="s">
        <v>44</v>
      </c>
      <c r="V861" s="1" t="s">
        <v>45</v>
      </c>
      <c r="W861" s="1" t="s">
        <v>991</v>
      </c>
      <c r="X861" s="1" t="s">
        <v>46</v>
      </c>
      <c r="Y861" s="1" t="s">
        <v>81</v>
      </c>
      <c r="Z861" s="1" t="s">
        <v>1492</v>
      </c>
      <c r="AA861" s="1" t="s">
        <v>83</v>
      </c>
      <c r="AB861" s="1" t="s">
        <v>84</v>
      </c>
      <c r="AC861" s="1" t="s">
        <v>51</v>
      </c>
      <c r="AD861" s="1" t="s">
        <v>1497</v>
      </c>
      <c r="AE861" s="1" t="s">
        <v>37</v>
      </c>
      <c r="AF861">
        <f t="shared" si="54"/>
        <v>2023</v>
      </c>
      <c r="AG861" t="str">
        <f t="shared" si="55"/>
        <v>jul</v>
      </c>
      <c r="AH861" t="str">
        <f>+VLOOKUP(N861,'[1]2. Ingreso de incapacidades'!$C$5:$O$6997,13,FALSE)</f>
        <v>EPS MUTUAL SER</v>
      </c>
      <c r="AI861" t="s">
        <v>2195</v>
      </c>
    </row>
    <row r="862" spans="1:35" hidden="1" x14ac:dyDescent="0.25">
      <c r="A862" s="1" t="s">
        <v>33</v>
      </c>
      <c r="B862" s="1" t="s">
        <v>34</v>
      </c>
      <c r="C862" s="2">
        <v>45138</v>
      </c>
      <c r="D862" s="42" t="str">
        <f t="shared" si="52"/>
        <v>2023</v>
      </c>
      <c r="E862" s="1" t="s">
        <v>73</v>
      </c>
      <c r="F862" s="1" t="s">
        <v>74</v>
      </c>
      <c r="G862" s="1" t="s">
        <v>37</v>
      </c>
      <c r="H862" s="1" t="s">
        <v>991</v>
      </c>
      <c r="I862" s="1" t="s">
        <v>34</v>
      </c>
      <c r="J862" s="3">
        <v>464002</v>
      </c>
      <c r="K862" s="3">
        <v>0</v>
      </c>
      <c r="L862" s="3">
        <f t="shared" si="53"/>
        <v>464002</v>
      </c>
      <c r="M862" s="1" t="s">
        <v>40</v>
      </c>
      <c r="N862" s="88">
        <v>30873721</v>
      </c>
      <c r="O862" s="1" t="s">
        <v>126</v>
      </c>
      <c r="P862" s="1" t="s">
        <v>79</v>
      </c>
      <c r="Q862" s="1" t="s">
        <v>80</v>
      </c>
      <c r="R862" s="1" t="s">
        <v>43</v>
      </c>
      <c r="S862" s="1" t="s">
        <v>43</v>
      </c>
      <c r="T862" s="3">
        <v>0</v>
      </c>
      <c r="U862" s="1" t="s">
        <v>44</v>
      </c>
      <c r="V862" s="1" t="s">
        <v>45</v>
      </c>
      <c r="W862" s="1" t="s">
        <v>991</v>
      </c>
      <c r="X862" s="1" t="s">
        <v>46</v>
      </c>
      <c r="Y862" s="1" t="s">
        <v>81</v>
      </c>
      <c r="Z862" s="1" t="s">
        <v>1492</v>
      </c>
      <c r="AA862" s="1" t="s">
        <v>83</v>
      </c>
      <c r="AB862" s="1" t="s">
        <v>84</v>
      </c>
      <c r="AC862" s="1" t="s">
        <v>51</v>
      </c>
      <c r="AD862" s="1" t="s">
        <v>1497</v>
      </c>
      <c r="AE862" s="1" t="s">
        <v>37</v>
      </c>
      <c r="AF862">
        <f t="shared" si="54"/>
        <v>2023</v>
      </c>
      <c r="AG862" t="str">
        <f t="shared" si="55"/>
        <v>jul</v>
      </c>
      <c r="AH862" t="str">
        <f>+VLOOKUP(N862,'[1]2. Ingreso de incapacidades'!$C$5:$O$6997,13,FALSE)</f>
        <v>FAMISANAR E.P.S</v>
      </c>
      <c r="AI862" t="s">
        <v>2196</v>
      </c>
    </row>
    <row r="863" spans="1:35" hidden="1" x14ac:dyDescent="0.25">
      <c r="A863" s="1" t="s">
        <v>33</v>
      </c>
      <c r="B863" s="1" t="s">
        <v>34</v>
      </c>
      <c r="C863" s="2">
        <v>45138</v>
      </c>
      <c r="D863" s="42" t="str">
        <f t="shared" si="52"/>
        <v>2023</v>
      </c>
      <c r="E863" s="1" t="s">
        <v>73</v>
      </c>
      <c r="F863" s="1" t="s">
        <v>74</v>
      </c>
      <c r="G863" s="1" t="s">
        <v>37</v>
      </c>
      <c r="H863" s="1" t="s">
        <v>991</v>
      </c>
      <c r="I863" s="1" t="s">
        <v>34</v>
      </c>
      <c r="J863" s="3">
        <v>42554</v>
      </c>
      <c r="K863" s="3">
        <v>0</v>
      </c>
      <c r="L863" s="3">
        <f t="shared" si="53"/>
        <v>42554</v>
      </c>
      <c r="M863" s="1" t="s">
        <v>40</v>
      </c>
      <c r="N863" s="88">
        <v>11077259</v>
      </c>
      <c r="O863" s="1" t="s">
        <v>722</v>
      </c>
      <c r="P863" s="1" t="s">
        <v>79</v>
      </c>
      <c r="Q863" s="1" t="s">
        <v>80</v>
      </c>
      <c r="R863" s="1" t="s">
        <v>43</v>
      </c>
      <c r="S863" s="1" t="s">
        <v>43</v>
      </c>
      <c r="T863" s="3">
        <v>0</v>
      </c>
      <c r="U863" s="1" t="s">
        <v>44</v>
      </c>
      <c r="V863" s="1" t="s">
        <v>45</v>
      </c>
      <c r="W863" s="1" t="s">
        <v>991</v>
      </c>
      <c r="X863" s="1" t="s">
        <v>46</v>
      </c>
      <c r="Y863" s="1" t="s">
        <v>81</v>
      </c>
      <c r="Z863" s="1" t="s">
        <v>1492</v>
      </c>
      <c r="AA863" s="1" t="s">
        <v>83</v>
      </c>
      <c r="AB863" s="1" t="s">
        <v>84</v>
      </c>
      <c r="AC863" s="1" t="s">
        <v>51</v>
      </c>
      <c r="AD863" s="1" t="s">
        <v>1497</v>
      </c>
      <c r="AE863" s="1" t="s">
        <v>37</v>
      </c>
      <c r="AF863">
        <f t="shared" si="54"/>
        <v>2023</v>
      </c>
      <c r="AG863" t="str">
        <f t="shared" si="55"/>
        <v>jul</v>
      </c>
      <c r="AH863" t="str">
        <f>+VLOOKUP(N863,'[1]2. Ingreso de incapacidades'!$C$5:$O$6997,13,FALSE)</f>
        <v>NUEVA E.P.S</v>
      </c>
      <c r="AI863" t="s">
        <v>2199</v>
      </c>
    </row>
    <row r="864" spans="1:35" hidden="1" x14ac:dyDescent="0.25">
      <c r="A864" s="1" t="s">
        <v>33</v>
      </c>
      <c r="B864" s="1" t="s">
        <v>34</v>
      </c>
      <c r="C864" s="2">
        <v>45138</v>
      </c>
      <c r="D864" s="42" t="str">
        <f t="shared" si="52"/>
        <v>2023</v>
      </c>
      <c r="E864" s="1" t="s">
        <v>73</v>
      </c>
      <c r="F864" s="1" t="s">
        <v>74</v>
      </c>
      <c r="G864" s="1" t="s">
        <v>37</v>
      </c>
      <c r="H864" s="1" t="s">
        <v>991</v>
      </c>
      <c r="I864" s="1" t="s">
        <v>34</v>
      </c>
      <c r="J864" s="3">
        <v>270668</v>
      </c>
      <c r="K864" s="3">
        <v>0</v>
      </c>
      <c r="L864" s="3">
        <f t="shared" si="53"/>
        <v>270668</v>
      </c>
      <c r="M864" s="1" t="s">
        <v>40</v>
      </c>
      <c r="N864" s="88">
        <v>9099334</v>
      </c>
      <c r="O864" s="1" t="s">
        <v>602</v>
      </c>
      <c r="P864" s="1" t="s">
        <v>79</v>
      </c>
      <c r="Q864" s="1" t="s">
        <v>80</v>
      </c>
      <c r="R864" s="1" t="s">
        <v>43</v>
      </c>
      <c r="S864" s="1" t="s">
        <v>43</v>
      </c>
      <c r="T864" s="3">
        <v>0</v>
      </c>
      <c r="U864" s="1" t="s">
        <v>44</v>
      </c>
      <c r="V864" s="1" t="s">
        <v>45</v>
      </c>
      <c r="W864" s="1" t="s">
        <v>991</v>
      </c>
      <c r="X864" s="1" t="s">
        <v>46</v>
      </c>
      <c r="Y864" s="1" t="s">
        <v>81</v>
      </c>
      <c r="Z864" s="1" t="s">
        <v>1492</v>
      </c>
      <c r="AA864" s="1" t="s">
        <v>83</v>
      </c>
      <c r="AB864" s="1" t="s">
        <v>84</v>
      </c>
      <c r="AC864" s="1" t="s">
        <v>51</v>
      </c>
      <c r="AD864" s="1" t="s">
        <v>1497</v>
      </c>
      <c r="AE864" s="1" t="s">
        <v>37</v>
      </c>
      <c r="AF864">
        <f t="shared" si="54"/>
        <v>2023</v>
      </c>
      <c r="AG864" t="str">
        <f t="shared" si="55"/>
        <v>jul</v>
      </c>
      <c r="AH864" t="str">
        <f>+VLOOKUP(N864,'[1]2. Ingreso de incapacidades'!$C$5:$O$6997,13,FALSE)</f>
        <v>NUEVA E.P.S</v>
      </c>
      <c r="AI864" t="s">
        <v>2199</v>
      </c>
    </row>
    <row r="865" spans="1:35" hidden="1" x14ac:dyDescent="0.25">
      <c r="A865" s="1" t="s">
        <v>33</v>
      </c>
      <c r="B865" s="1" t="s">
        <v>34</v>
      </c>
      <c r="C865" s="2">
        <v>45138</v>
      </c>
      <c r="D865" s="42" t="str">
        <f t="shared" si="52"/>
        <v>2023</v>
      </c>
      <c r="E865" s="1" t="s">
        <v>73</v>
      </c>
      <c r="F865" s="1" t="s">
        <v>74</v>
      </c>
      <c r="G865" s="1" t="s">
        <v>37</v>
      </c>
      <c r="H865" s="1" t="s">
        <v>991</v>
      </c>
      <c r="I865" s="1" t="s">
        <v>34</v>
      </c>
      <c r="J865" s="3">
        <v>116000</v>
      </c>
      <c r="K865" s="3">
        <v>0</v>
      </c>
      <c r="L865" s="3">
        <f t="shared" si="53"/>
        <v>116000</v>
      </c>
      <c r="M865" s="1" t="s">
        <v>40</v>
      </c>
      <c r="N865" s="88">
        <v>1143325774</v>
      </c>
      <c r="O865" s="1" t="s">
        <v>536</v>
      </c>
      <c r="P865" s="1" t="s">
        <v>79</v>
      </c>
      <c r="Q865" s="1" t="s">
        <v>80</v>
      </c>
      <c r="R865" s="1" t="s">
        <v>43</v>
      </c>
      <c r="S865" s="1" t="s">
        <v>43</v>
      </c>
      <c r="T865" s="3">
        <v>0</v>
      </c>
      <c r="U865" s="1" t="s">
        <v>44</v>
      </c>
      <c r="V865" s="1" t="s">
        <v>45</v>
      </c>
      <c r="W865" s="1" t="s">
        <v>991</v>
      </c>
      <c r="X865" s="1" t="s">
        <v>46</v>
      </c>
      <c r="Y865" s="1" t="s">
        <v>81</v>
      </c>
      <c r="Z865" s="1" t="s">
        <v>1492</v>
      </c>
      <c r="AA865" s="1" t="s">
        <v>83</v>
      </c>
      <c r="AB865" s="1" t="s">
        <v>84</v>
      </c>
      <c r="AC865" s="1" t="s">
        <v>51</v>
      </c>
      <c r="AD865" s="1" t="s">
        <v>1497</v>
      </c>
      <c r="AE865" s="1" t="s">
        <v>37</v>
      </c>
      <c r="AF865">
        <f t="shared" si="54"/>
        <v>2023</v>
      </c>
      <c r="AG865" t="str">
        <f t="shared" si="55"/>
        <v>jul</v>
      </c>
      <c r="AH865" t="str">
        <f>+VLOOKUP(N865,'[1]2. Ingreso de incapacidades'!$C$5:$O$6997,13,FALSE)</f>
        <v>COOSALUD ESS EPS -S</v>
      </c>
      <c r="AI865" t="s">
        <v>2198</v>
      </c>
    </row>
    <row r="866" spans="1:35" hidden="1" x14ac:dyDescent="0.25">
      <c r="A866" s="1" t="s">
        <v>33</v>
      </c>
      <c r="B866" s="1" t="s">
        <v>34</v>
      </c>
      <c r="C866" s="2">
        <v>45138</v>
      </c>
      <c r="D866" s="42" t="str">
        <f t="shared" si="52"/>
        <v>2023</v>
      </c>
      <c r="E866" s="1" t="s">
        <v>73</v>
      </c>
      <c r="F866" s="1" t="s">
        <v>74</v>
      </c>
      <c r="G866" s="1" t="s">
        <v>37</v>
      </c>
      <c r="H866" s="1" t="s">
        <v>991</v>
      </c>
      <c r="I866" s="1" t="s">
        <v>34</v>
      </c>
      <c r="J866" s="3">
        <v>3137195</v>
      </c>
      <c r="K866" s="3">
        <v>0</v>
      </c>
      <c r="L866" s="3">
        <f t="shared" si="53"/>
        <v>3137195</v>
      </c>
      <c r="M866" s="1" t="s">
        <v>40</v>
      </c>
      <c r="N866" s="88">
        <v>1071162031</v>
      </c>
      <c r="O866" s="1" t="s">
        <v>1456</v>
      </c>
      <c r="P866" s="1" t="s">
        <v>1457</v>
      </c>
      <c r="Q866" s="1" t="s">
        <v>1458</v>
      </c>
      <c r="R866" s="1" t="s">
        <v>43</v>
      </c>
      <c r="S866" s="1" t="s">
        <v>43</v>
      </c>
      <c r="T866" s="3">
        <v>0</v>
      </c>
      <c r="U866" s="1" t="s">
        <v>44</v>
      </c>
      <c r="V866" s="1" t="s">
        <v>45</v>
      </c>
      <c r="W866" s="1" t="s">
        <v>991</v>
      </c>
      <c r="X866" s="1" t="s">
        <v>46</v>
      </c>
      <c r="Y866" s="1" t="s">
        <v>81</v>
      </c>
      <c r="Z866" s="1" t="s">
        <v>1492</v>
      </c>
      <c r="AA866" s="1" t="s">
        <v>83</v>
      </c>
      <c r="AB866" s="1" t="s">
        <v>84</v>
      </c>
      <c r="AC866" s="1" t="s">
        <v>51</v>
      </c>
      <c r="AD866" s="1" t="s">
        <v>1498</v>
      </c>
      <c r="AE866" s="1" t="s">
        <v>37</v>
      </c>
      <c r="AF866">
        <f t="shared" si="54"/>
        <v>2023</v>
      </c>
      <c r="AG866" t="str">
        <f t="shared" si="55"/>
        <v>jul</v>
      </c>
      <c r="AH866" t="str">
        <f>+VLOOKUP(N866,'[1]2. Ingreso de incapacidades'!$C$5:$O$6997,13,FALSE)</f>
        <v>SANITAS E.P.S</v>
      </c>
      <c r="AI866" t="s">
        <v>2193</v>
      </c>
    </row>
    <row r="867" spans="1:35" hidden="1" x14ac:dyDescent="0.25">
      <c r="A867" s="1" t="s">
        <v>33</v>
      </c>
      <c r="B867" s="1" t="s">
        <v>34</v>
      </c>
      <c r="C867" s="2">
        <v>45141</v>
      </c>
      <c r="D867" s="42" t="str">
        <f t="shared" si="52"/>
        <v>2023</v>
      </c>
      <c r="E867" s="1" t="s">
        <v>35</v>
      </c>
      <c r="F867" s="1" t="s">
        <v>36</v>
      </c>
      <c r="G867" s="1" t="s">
        <v>37</v>
      </c>
      <c r="H867" s="1" t="s">
        <v>1499</v>
      </c>
      <c r="I867" s="1" t="s">
        <v>1500</v>
      </c>
      <c r="J867" s="3">
        <v>0</v>
      </c>
      <c r="K867" s="3">
        <v>405909</v>
      </c>
      <c r="L867" s="3">
        <f t="shared" si="53"/>
        <v>-405909</v>
      </c>
      <c r="M867" s="1" t="s">
        <v>40</v>
      </c>
      <c r="N867" s="88">
        <v>800130907</v>
      </c>
      <c r="O867" s="1" t="s">
        <v>42</v>
      </c>
      <c r="P867" s="1" t="s">
        <v>37</v>
      </c>
      <c r="Q867" s="1" t="s">
        <v>43</v>
      </c>
      <c r="R867" s="1" t="s">
        <v>43</v>
      </c>
      <c r="S867" s="1" t="s">
        <v>43</v>
      </c>
      <c r="T867" s="3">
        <v>0</v>
      </c>
      <c r="U867" s="1" t="s">
        <v>44</v>
      </c>
      <c r="V867" s="1" t="s">
        <v>45</v>
      </c>
      <c r="W867" s="1" t="s">
        <v>1499</v>
      </c>
      <c r="X867" s="1" t="s">
        <v>46</v>
      </c>
      <c r="Y867" s="1" t="s">
        <v>47</v>
      </c>
      <c r="Z867" s="1" t="s">
        <v>1501</v>
      </c>
      <c r="AA867" s="1" t="s">
        <v>49</v>
      </c>
      <c r="AB867" s="1" t="s">
        <v>1440</v>
      </c>
      <c r="AC867" s="1" t="s">
        <v>51</v>
      </c>
      <c r="AD867" s="1" t="s">
        <v>1501</v>
      </c>
      <c r="AE867" s="1" t="s">
        <v>37</v>
      </c>
      <c r="AF867">
        <f t="shared" si="54"/>
        <v>2023</v>
      </c>
      <c r="AG867" t="str">
        <f t="shared" si="55"/>
        <v>ago</v>
      </c>
      <c r="AH867" t="e">
        <f>+VLOOKUP(N867,'[1]2. Ingreso de incapacidades'!$C$5:$O$6997,13,FALSE)</f>
        <v>#N/A</v>
      </c>
      <c r="AI867" t="e">
        <v>#N/A</v>
      </c>
    </row>
    <row r="868" spans="1:35" hidden="1" x14ac:dyDescent="0.25">
      <c r="A868" s="1" t="s">
        <v>33</v>
      </c>
      <c r="B868" s="1" t="s">
        <v>34</v>
      </c>
      <c r="C868" s="2">
        <v>45142</v>
      </c>
      <c r="D868" s="42" t="str">
        <f t="shared" si="52"/>
        <v>2023</v>
      </c>
      <c r="E868" s="1" t="s">
        <v>35</v>
      </c>
      <c r="F868" s="1" t="s">
        <v>36</v>
      </c>
      <c r="G868" s="1" t="s">
        <v>37</v>
      </c>
      <c r="H868" s="1" t="s">
        <v>1502</v>
      </c>
      <c r="I868" s="1" t="s">
        <v>1503</v>
      </c>
      <c r="J868" s="3">
        <v>0</v>
      </c>
      <c r="K868" s="3">
        <v>348000</v>
      </c>
      <c r="L868" s="3">
        <f t="shared" si="53"/>
        <v>-348000</v>
      </c>
      <c r="M868" s="1" t="s">
        <v>40</v>
      </c>
      <c r="N868" s="88">
        <v>900156264</v>
      </c>
      <c r="O868" s="1" t="s">
        <v>68</v>
      </c>
      <c r="P868" s="1" t="s">
        <v>37</v>
      </c>
      <c r="Q868" s="1" t="s">
        <v>43</v>
      </c>
      <c r="R868" s="1" t="s">
        <v>43</v>
      </c>
      <c r="S868" s="1" t="s">
        <v>43</v>
      </c>
      <c r="T868" s="3">
        <v>0</v>
      </c>
      <c r="U868" s="1" t="s">
        <v>44</v>
      </c>
      <c r="V868" s="1" t="s">
        <v>45</v>
      </c>
      <c r="W868" s="1" t="s">
        <v>1502</v>
      </c>
      <c r="X868" s="1" t="s">
        <v>46</v>
      </c>
      <c r="Y868" s="1" t="s">
        <v>47</v>
      </c>
      <c r="Z868" s="1" t="s">
        <v>1504</v>
      </c>
      <c r="AA868" s="1" t="s">
        <v>49</v>
      </c>
      <c r="AB868" s="1" t="s">
        <v>1440</v>
      </c>
      <c r="AC868" s="1" t="s">
        <v>51</v>
      </c>
      <c r="AD868" s="1" t="s">
        <v>1504</v>
      </c>
      <c r="AE868" s="1" t="s">
        <v>37</v>
      </c>
      <c r="AF868">
        <f t="shared" si="54"/>
        <v>2023</v>
      </c>
      <c r="AG868" t="str">
        <f t="shared" si="55"/>
        <v>ago</v>
      </c>
      <c r="AH868" t="e">
        <f>+VLOOKUP(N868,'[1]2. Ingreso de incapacidades'!$C$5:$O$6997,13,FALSE)</f>
        <v>#N/A</v>
      </c>
      <c r="AI868" t="e">
        <v>#N/A</v>
      </c>
    </row>
    <row r="869" spans="1:35" hidden="1" x14ac:dyDescent="0.25">
      <c r="A869" s="1" t="s">
        <v>33</v>
      </c>
      <c r="B869" s="1" t="s">
        <v>34</v>
      </c>
      <c r="C869" s="2">
        <v>45149</v>
      </c>
      <c r="D869" s="42" t="str">
        <f t="shared" si="52"/>
        <v>2023</v>
      </c>
      <c r="E869" s="1" t="s">
        <v>35</v>
      </c>
      <c r="F869" s="1" t="s">
        <v>36</v>
      </c>
      <c r="G869" s="1" t="s">
        <v>37</v>
      </c>
      <c r="H869" s="1" t="s">
        <v>1505</v>
      </c>
      <c r="I869" s="1" t="s">
        <v>1506</v>
      </c>
      <c r="J869" s="3">
        <v>0</v>
      </c>
      <c r="K869" s="3">
        <v>38667</v>
      </c>
      <c r="L869" s="3">
        <f t="shared" si="53"/>
        <v>-38667</v>
      </c>
      <c r="M869" s="1" t="s">
        <v>40</v>
      </c>
      <c r="N869" s="88">
        <v>830003564</v>
      </c>
      <c r="O869" s="1" t="s">
        <v>445</v>
      </c>
      <c r="P869" s="1" t="s">
        <v>37</v>
      </c>
      <c r="Q869" s="1" t="s">
        <v>43</v>
      </c>
      <c r="R869" s="1" t="s">
        <v>43</v>
      </c>
      <c r="S869" s="1" t="s">
        <v>43</v>
      </c>
      <c r="T869" s="3">
        <v>0</v>
      </c>
      <c r="U869" s="1" t="s">
        <v>44</v>
      </c>
      <c r="V869" s="1" t="s">
        <v>45</v>
      </c>
      <c r="W869" s="1" t="s">
        <v>1505</v>
      </c>
      <c r="X869" s="1" t="s">
        <v>46</v>
      </c>
      <c r="Y869" s="1" t="s">
        <v>47</v>
      </c>
      <c r="Z869" s="1" t="s">
        <v>1507</v>
      </c>
      <c r="AA869" s="1" t="s">
        <v>49</v>
      </c>
      <c r="AB869" s="1" t="s">
        <v>1440</v>
      </c>
      <c r="AC869" s="1" t="s">
        <v>51</v>
      </c>
      <c r="AD869" s="1" t="s">
        <v>1507</v>
      </c>
      <c r="AE869" s="1" t="s">
        <v>37</v>
      </c>
      <c r="AF869">
        <f t="shared" si="54"/>
        <v>2023</v>
      </c>
      <c r="AG869" t="str">
        <f t="shared" si="55"/>
        <v>ago</v>
      </c>
      <c r="AH869" t="e">
        <f>+VLOOKUP(N869,'[1]2. Ingreso de incapacidades'!$C$5:$O$6997,13,FALSE)</f>
        <v>#N/A</v>
      </c>
      <c r="AI869" t="e">
        <v>#N/A</v>
      </c>
    </row>
    <row r="870" spans="1:35" hidden="1" x14ac:dyDescent="0.25">
      <c r="A870" s="1" t="s">
        <v>33</v>
      </c>
      <c r="B870" s="1" t="s">
        <v>34</v>
      </c>
      <c r="C870" s="2">
        <v>45149</v>
      </c>
      <c r="D870" s="42" t="str">
        <f t="shared" si="52"/>
        <v>2023</v>
      </c>
      <c r="E870" s="1" t="s">
        <v>35</v>
      </c>
      <c r="F870" s="1" t="s">
        <v>36</v>
      </c>
      <c r="G870" s="1" t="s">
        <v>37</v>
      </c>
      <c r="H870" s="1" t="s">
        <v>1508</v>
      </c>
      <c r="I870" s="1" t="s">
        <v>1509</v>
      </c>
      <c r="J870" s="3">
        <v>0</v>
      </c>
      <c r="K870" s="3">
        <v>1160000</v>
      </c>
      <c r="L870" s="3">
        <f t="shared" si="53"/>
        <v>-1160000</v>
      </c>
      <c r="M870" s="1" t="s">
        <v>40</v>
      </c>
      <c r="N870" s="88">
        <v>800130907</v>
      </c>
      <c r="O870" s="1" t="s">
        <v>42</v>
      </c>
      <c r="P870" s="1" t="s">
        <v>37</v>
      </c>
      <c r="Q870" s="1" t="s">
        <v>43</v>
      </c>
      <c r="R870" s="1" t="s">
        <v>43</v>
      </c>
      <c r="S870" s="1" t="s">
        <v>43</v>
      </c>
      <c r="T870" s="3">
        <v>0</v>
      </c>
      <c r="U870" s="1" t="s">
        <v>44</v>
      </c>
      <c r="V870" s="1" t="s">
        <v>45</v>
      </c>
      <c r="W870" s="1" t="s">
        <v>1508</v>
      </c>
      <c r="X870" s="1" t="s">
        <v>46</v>
      </c>
      <c r="Y870" s="1" t="s">
        <v>47</v>
      </c>
      <c r="Z870" s="1" t="s">
        <v>1510</v>
      </c>
      <c r="AA870" s="1" t="s">
        <v>49</v>
      </c>
      <c r="AB870" s="1" t="s">
        <v>1440</v>
      </c>
      <c r="AC870" s="1" t="s">
        <v>51</v>
      </c>
      <c r="AD870" s="1" t="s">
        <v>1510</v>
      </c>
      <c r="AE870" s="1" t="s">
        <v>37</v>
      </c>
      <c r="AF870">
        <f t="shared" si="54"/>
        <v>2023</v>
      </c>
      <c r="AG870" t="str">
        <f t="shared" si="55"/>
        <v>ago</v>
      </c>
      <c r="AH870" t="e">
        <f>+VLOOKUP(N870,'[1]2. Ingreso de incapacidades'!$C$5:$O$6997,13,FALSE)</f>
        <v>#N/A</v>
      </c>
      <c r="AI870" t="e">
        <v>#N/A</v>
      </c>
    </row>
    <row r="871" spans="1:35" hidden="1" x14ac:dyDescent="0.25">
      <c r="A871" s="1" t="s">
        <v>33</v>
      </c>
      <c r="B871" s="1" t="s">
        <v>34</v>
      </c>
      <c r="C871" s="2">
        <v>45160</v>
      </c>
      <c r="D871" s="42" t="str">
        <f t="shared" si="52"/>
        <v>2023</v>
      </c>
      <c r="E871" s="1" t="s">
        <v>35</v>
      </c>
      <c r="F871" s="1" t="s">
        <v>36</v>
      </c>
      <c r="G871" s="1" t="s">
        <v>37</v>
      </c>
      <c r="H871" s="1" t="s">
        <v>1511</v>
      </c>
      <c r="I871" s="1" t="s">
        <v>1512</v>
      </c>
      <c r="J871" s="3">
        <v>0</v>
      </c>
      <c r="K871" s="3">
        <v>90853</v>
      </c>
      <c r="L871" s="3">
        <f t="shared" si="53"/>
        <v>-90853</v>
      </c>
      <c r="M871" s="1" t="s">
        <v>40</v>
      </c>
      <c r="N871" s="88">
        <v>800251440</v>
      </c>
      <c r="O871" s="1" t="s">
        <v>55</v>
      </c>
      <c r="P871" s="1" t="s">
        <v>37</v>
      </c>
      <c r="Q871" s="1" t="s">
        <v>43</v>
      </c>
      <c r="R871" s="1" t="s">
        <v>43</v>
      </c>
      <c r="S871" s="1" t="s">
        <v>43</v>
      </c>
      <c r="T871" s="3">
        <v>0</v>
      </c>
      <c r="U871" s="1" t="s">
        <v>44</v>
      </c>
      <c r="V871" s="1" t="s">
        <v>45</v>
      </c>
      <c r="W871" s="1" t="s">
        <v>1511</v>
      </c>
      <c r="X871" s="1" t="s">
        <v>46</v>
      </c>
      <c r="Y871" s="1" t="s">
        <v>47</v>
      </c>
      <c r="Z871" s="1" t="s">
        <v>1513</v>
      </c>
      <c r="AA871" s="1" t="s">
        <v>49</v>
      </c>
      <c r="AB871" s="1" t="s">
        <v>1440</v>
      </c>
      <c r="AC871" s="1" t="s">
        <v>51</v>
      </c>
      <c r="AD871" s="1" t="s">
        <v>1513</v>
      </c>
      <c r="AE871" s="1" t="s">
        <v>37</v>
      </c>
      <c r="AF871">
        <f t="shared" si="54"/>
        <v>2023</v>
      </c>
      <c r="AG871" t="str">
        <f t="shared" si="55"/>
        <v>ago</v>
      </c>
      <c r="AH871" t="e">
        <f>+VLOOKUP(N871,'[1]2. Ingreso de incapacidades'!$C$5:$O$6997,13,FALSE)</f>
        <v>#N/A</v>
      </c>
      <c r="AI871" t="e">
        <v>#N/A</v>
      </c>
    </row>
    <row r="872" spans="1:35" hidden="1" x14ac:dyDescent="0.25">
      <c r="A872" s="1" t="s">
        <v>33</v>
      </c>
      <c r="B872" s="1" t="s">
        <v>34</v>
      </c>
      <c r="C872" s="2">
        <v>45160</v>
      </c>
      <c r="D872" s="42" t="str">
        <f t="shared" si="52"/>
        <v>2023</v>
      </c>
      <c r="E872" s="1" t="s">
        <v>35</v>
      </c>
      <c r="F872" s="1" t="s">
        <v>36</v>
      </c>
      <c r="G872" s="1" t="s">
        <v>37</v>
      </c>
      <c r="H872" s="1" t="s">
        <v>1514</v>
      </c>
      <c r="I872" s="1" t="s">
        <v>1515</v>
      </c>
      <c r="J872" s="3">
        <v>0</v>
      </c>
      <c r="K872" s="3">
        <v>193333</v>
      </c>
      <c r="L872" s="3">
        <f t="shared" si="53"/>
        <v>-193333</v>
      </c>
      <c r="M872" s="1" t="s">
        <v>40</v>
      </c>
      <c r="N872" s="88">
        <v>830003564</v>
      </c>
      <c r="O872" s="1" t="s">
        <v>445</v>
      </c>
      <c r="P872" s="1" t="s">
        <v>37</v>
      </c>
      <c r="Q872" s="1" t="s">
        <v>43</v>
      </c>
      <c r="R872" s="1" t="s">
        <v>43</v>
      </c>
      <c r="S872" s="1" t="s">
        <v>43</v>
      </c>
      <c r="T872" s="3">
        <v>0</v>
      </c>
      <c r="U872" s="1" t="s">
        <v>44</v>
      </c>
      <c r="V872" s="1" t="s">
        <v>45</v>
      </c>
      <c r="W872" s="1" t="s">
        <v>1514</v>
      </c>
      <c r="X872" s="1" t="s">
        <v>46</v>
      </c>
      <c r="Y872" s="1" t="s">
        <v>47</v>
      </c>
      <c r="Z872" s="1" t="s">
        <v>1516</v>
      </c>
      <c r="AA872" s="1" t="s">
        <v>49</v>
      </c>
      <c r="AB872" s="1" t="s">
        <v>1440</v>
      </c>
      <c r="AC872" s="1" t="s">
        <v>51</v>
      </c>
      <c r="AD872" s="1" t="s">
        <v>1516</v>
      </c>
      <c r="AE872" s="1" t="s">
        <v>37</v>
      </c>
      <c r="AF872">
        <f t="shared" si="54"/>
        <v>2023</v>
      </c>
      <c r="AG872" t="str">
        <f t="shared" si="55"/>
        <v>ago</v>
      </c>
      <c r="AH872" t="e">
        <f>+VLOOKUP(N872,'[1]2. Ingreso de incapacidades'!$C$5:$O$6997,13,FALSE)</f>
        <v>#N/A</v>
      </c>
      <c r="AI872" t="e">
        <v>#N/A</v>
      </c>
    </row>
    <row r="873" spans="1:35" hidden="1" x14ac:dyDescent="0.25">
      <c r="A873" s="1" t="s">
        <v>33</v>
      </c>
      <c r="B873" s="1" t="s">
        <v>34</v>
      </c>
      <c r="C873" s="2">
        <v>45163</v>
      </c>
      <c r="D873" s="42" t="str">
        <f t="shared" si="52"/>
        <v>2023</v>
      </c>
      <c r="E873" s="1" t="s">
        <v>35</v>
      </c>
      <c r="F873" s="1" t="s">
        <v>36</v>
      </c>
      <c r="G873" s="1" t="s">
        <v>37</v>
      </c>
      <c r="H873" s="1" t="s">
        <v>1517</v>
      </c>
      <c r="I873" s="1" t="s">
        <v>1518</v>
      </c>
      <c r="J873" s="3">
        <v>0</v>
      </c>
      <c r="K873" s="3">
        <v>1435070</v>
      </c>
      <c r="L873" s="3">
        <f t="shared" si="53"/>
        <v>-1435070</v>
      </c>
      <c r="M873" s="1" t="s">
        <v>40</v>
      </c>
      <c r="N873" s="88">
        <v>800130907</v>
      </c>
      <c r="O873" s="1" t="s">
        <v>42</v>
      </c>
      <c r="P873" s="1" t="s">
        <v>37</v>
      </c>
      <c r="Q873" s="1" t="s">
        <v>43</v>
      </c>
      <c r="R873" s="1" t="s">
        <v>43</v>
      </c>
      <c r="S873" s="1" t="s">
        <v>43</v>
      </c>
      <c r="T873" s="3">
        <v>0</v>
      </c>
      <c r="U873" s="1" t="s">
        <v>44</v>
      </c>
      <c r="V873" s="1" t="s">
        <v>45</v>
      </c>
      <c r="W873" s="1" t="s">
        <v>1517</v>
      </c>
      <c r="X873" s="1" t="s">
        <v>46</v>
      </c>
      <c r="Y873" s="1" t="s">
        <v>47</v>
      </c>
      <c r="Z873" s="1" t="s">
        <v>1519</v>
      </c>
      <c r="AA873" s="1" t="s">
        <v>49</v>
      </c>
      <c r="AB873" s="1" t="s">
        <v>1440</v>
      </c>
      <c r="AC873" s="1" t="s">
        <v>51</v>
      </c>
      <c r="AD873" s="1" t="s">
        <v>1519</v>
      </c>
      <c r="AE873" s="1" t="s">
        <v>37</v>
      </c>
      <c r="AF873">
        <f t="shared" si="54"/>
        <v>2023</v>
      </c>
      <c r="AG873" t="str">
        <f t="shared" si="55"/>
        <v>ago</v>
      </c>
      <c r="AH873" t="e">
        <f>+VLOOKUP(N873,'[1]2. Ingreso de incapacidades'!$C$5:$O$6997,13,FALSE)</f>
        <v>#N/A</v>
      </c>
      <c r="AI873" t="e">
        <v>#N/A</v>
      </c>
    </row>
    <row r="874" spans="1:35" hidden="1" x14ac:dyDescent="0.25">
      <c r="A874" s="1" t="s">
        <v>33</v>
      </c>
      <c r="B874" s="1" t="s">
        <v>34</v>
      </c>
      <c r="C874" s="2">
        <v>45169</v>
      </c>
      <c r="D874" s="42" t="str">
        <f t="shared" si="52"/>
        <v>2023</v>
      </c>
      <c r="E874" s="1" t="s">
        <v>73</v>
      </c>
      <c r="F874" s="1" t="s">
        <v>74</v>
      </c>
      <c r="G874" s="1" t="s">
        <v>37</v>
      </c>
      <c r="H874" s="1" t="s">
        <v>994</v>
      </c>
      <c r="I874" s="1" t="s">
        <v>34</v>
      </c>
      <c r="J874" s="3">
        <v>41801</v>
      </c>
      <c r="K874" s="3">
        <v>0</v>
      </c>
      <c r="L874" s="3">
        <f t="shared" si="53"/>
        <v>41801</v>
      </c>
      <c r="M874" s="1" t="s">
        <v>40</v>
      </c>
      <c r="N874" s="88">
        <v>10776145</v>
      </c>
      <c r="O874" s="1" t="s">
        <v>717</v>
      </c>
      <c r="P874" s="1" t="s">
        <v>89</v>
      </c>
      <c r="Q874" s="1" t="s">
        <v>90</v>
      </c>
      <c r="R874" s="1" t="s">
        <v>43</v>
      </c>
      <c r="S874" s="1" t="s">
        <v>43</v>
      </c>
      <c r="T874" s="3">
        <v>0</v>
      </c>
      <c r="U874" s="1" t="s">
        <v>44</v>
      </c>
      <c r="V874" s="1" t="s">
        <v>45</v>
      </c>
      <c r="W874" s="1" t="s">
        <v>994</v>
      </c>
      <c r="X874" s="1" t="s">
        <v>46</v>
      </c>
      <c r="Y874" s="1" t="s">
        <v>81</v>
      </c>
      <c r="Z874" s="1" t="s">
        <v>1520</v>
      </c>
      <c r="AA874" s="1" t="s">
        <v>83</v>
      </c>
      <c r="AB874" s="1" t="s">
        <v>84</v>
      </c>
      <c r="AC874" s="1" t="s">
        <v>51</v>
      </c>
      <c r="AD874" s="1" t="s">
        <v>1520</v>
      </c>
      <c r="AE874" s="1" t="s">
        <v>37</v>
      </c>
      <c r="AF874">
        <f t="shared" si="54"/>
        <v>2023</v>
      </c>
      <c r="AG874" t="str">
        <f t="shared" si="55"/>
        <v>ago</v>
      </c>
      <c r="AH874" t="str">
        <f>+VLOOKUP(N874,'[1]2. Ingreso de incapacidades'!$C$5:$O$6997,13,FALSE)</f>
        <v>NUEVA E.P.S</v>
      </c>
      <c r="AI874" t="s">
        <v>2199</v>
      </c>
    </row>
    <row r="875" spans="1:35" hidden="1" x14ac:dyDescent="0.25">
      <c r="A875" s="1" t="s">
        <v>33</v>
      </c>
      <c r="B875" s="1" t="s">
        <v>34</v>
      </c>
      <c r="C875" s="2">
        <v>45169</v>
      </c>
      <c r="D875" s="42" t="str">
        <f t="shared" si="52"/>
        <v>2023</v>
      </c>
      <c r="E875" s="1" t="s">
        <v>73</v>
      </c>
      <c r="F875" s="1" t="s">
        <v>74</v>
      </c>
      <c r="G875" s="1" t="s">
        <v>37</v>
      </c>
      <c r="H875" s="1" t="s">
        <v>994</v>
      </c>
      <c r="I875" s="1" t="s">
        <v>34</v>
      </c>
      <c r="J875" s="3">
        <v>41460</v>
      </c>
      <c r="K875" s="3">
        <v>0</v>
      </c>
      <c r="L875" s="3">
        <f t="shared" si="53"/>
        <v>41460</v>
      </c>
      <c r="M875" s="1" t="s">
        <v>40</v>
      </c>
      <c r="N875" s="88">
        <v>9236697</v>
      </c>
      <c r="O875" s="1" t="s">
        <v>247</v>
      </c>
      <c r="P875" s="1" t="s">
        <v>79</v>
      </c>
      <c r="Q875" s="1" t="s">
        <v>80</v>
      </c>
      <c r="R875" s="1" t="s">
        <v>43</v>
      </c>
      <c r="S875" s="1" t="s">
        <v>43</v>
      </c>
      <c r="T875" s="3">
        <v>0</v>
      </c>
      <c r="U875" s="1" t="s">
        <v>44</v>
      </c>
      <c r="V875" s="1" t="s">
        <v>45</v>
      </c>
      <c r="W875" s="1" t="s">
        <v>994</v>
      </c>
      <c r="X875" s="1" t="s">
        <v>46</v>
      </c>
      <c r="Y875" s="1" t="s">
        <v>81</v>
      </c>
      <c r="Z875" s="1" t="s">
        <v>1520</v>
      </c>
      <c r="AA875" s="1" t="s">
        <v>83</v>
      </c>
      <c r="AB875" s="1" t="s">
        <v>84</v>
      </c>
      <c r="AC875" s="1" t="s">
        <v>51</v>
      </c>
      <c r="AD875" s="1" t="s">
        <v>1520</v>
      </c>
      <c r="AE875" s="1" t="s">
        <v>37</v>
      </c>
      <c r="AF875">
        <f t="shared" si="54"/>
        <v>2023</v>
      </c>
      <c r="AG875" t="str">
        <f t="shared" si="55"/>
        <v>ago</v>
      </c>
      <c r="AH875" t="str">
        <f>+VLOOKUP(N875,'[1]2. Ingreso de incapacidades'!$C$5:$O$6997,13,FALSE)</f>
        <v>SURA E.P.S.</v>
      </c>
      <c r="AI875" t="s">
        <v>2197</v>
      </c>
    </row>
    <row r="876" spans="1:35" hidden="1" x14ac:dyDescent="0.25">
      <c r="A876" s="1" t="s">
        <v>33</v>
      </c>
      <c r="B876" s="1" t="s">
        <v>34</v>
      </c>
      <c r="C876" s="2">
        <v>45169</v>
      </c>
      <c r="D876" s="42" t="str">
        <f t="shared" si="52"/>
        <v>2023</v>
      </c>
      <c r="E876" s="1" t="s">
        <v>73</v>
      </c>
      <c r="F876" s="1" t="s">
        <v>74</v>
      </c>
      <c r="G876" s="1" t="s">
        <v>37</v>
      </c>
      <c r="H876" s="1" t="s">
        <v>994</v>
      </c>
      <c r="I876" s="1" t="s">
        <v>34</v>
      </c>
      <c r="J876" s="3">
        <v>502667</v>
      </c>
      <c r="K876" s="3">
        <v>0</v>
      </c>
      <c r="L876" s="3">
        <f t="shared" si="53"/>
        <v>502667</v>
      </c>
      <c r="M876" s="1" t="s">
        <v>40</v>
      </c>
      <c r="N876" s="88">
        <v>1002199456</v>
      </c>
      <c r="O876" s="1" t="s">
        <v>511</v>
      </c>
      <c r="P876" s="1" t="s">
        <v>79</v>
      </c>
      <c r="Q876" s="1" t="s">
        <v>80</v>
      </c>
      <c r="R876" s="1" t="s">
        <v>43</v>
      </c>
      <c r="S876" s="1" t="s">
        <v>43</v>
      </c>
      <c r="T876" s="3">
        <v>0</v>
      </c>
      <c r="U876" s="1" t="s">
        <v>44</v>
      </c>
      <c r="V876" s="1" t="s">
        <v>45</v>
      </c>
      <c r="W876" s="1" t="s">
        <v>994</v>
      </c>
      <c r="X876" s="1" t="s">
        <v>46</v>
      </c>
      <c r="Y876" s="1" t="s">
        <v>81</v>
      </c>
      <c r="Z876" s="1" t="s">
        <v>1520</v>
      </c>
      <c r="AA876" s="1" t="s">
        <v>83</v>
      </c>
      <c r="AB876" s="1" t="s">
        <v>84</v>
      </c>
      <c r="AC876" s="1" t="s">
        <v>51</v>
      </c>
      <c r="AD876" s="1" t="s">
        <v>1520</v>
      </c>
      <c r="AE876" s="1" t="s">
        <v>37</v>
      </c>
      <c r="AF876">
        <f t="shared" si="54"/>
        <v>2023</v>
      </c>
      <c r="AG876" t="str">
        <f t="shared" si="55"/>
        <v>ago</v>
      </c>
      <c r="AH876" t="str">
        <f>+VLOOKUP(N876,'[1]2. Ingreso de incapacidades'!$C$5:$O$6997,13,FALSE)</f>
        <v>SALUD TOTAL E.P.S.</v>
      </c>
      <c r="AI876" t="s">
        <v>2192</v>
      </c>
    </row>
    <row r="877" spans="1:35" hidden="1" x14ac:dyDescent="0.25">
      <c r="A877" s="1" t="s">
        <v>33</v>
      </c>
      <c r="B877" s="1" t="s">
        <v>34</v>
      </c>
      <c r="C877" s="2">
        <v>45169</v>
      </c>
      <c r="D877" s="42" t="str">
        <f t="shared" si="52"/>
        <v>2023</v>
      </c>
      <c r="E877" s="1" t="s">
        <v>73</v>
      </c>
      <c r="F877" s="1" t="s">
        <v>74</v>
      </c>
      <c r="G877" s="1" t="s">
        <v>37</v>
      </c>
      <c r="H877" s="1" t="s">
        <v>994</v>
      </c>
      <c r="I877" s="1" t="s">
        <v>34</v>
      </c>
      <c r="J877" s="3">
        <v>47364</v>
      </c>
      <c r="K877" s="3">
        <v>0</v>
      </c>
      <c r="L877" s="3">
        <f t="shared" si="53"/>
        <v>47364</v>
      </c>
      <c r="M877" s="1" t="s">
        <v>40</v>
      </c>
      <c r="N877" s="88">
        <v>1047387638</v>
      </c>
      <c r="O877" s="1" t="s">
        <v>588</v>
      </c>
      <c r="P877" s="1" t="s">
        <v>79</v>
      </c>
      <c r="Q877" s="1" t="s">
        <v>80</v>
      </c>
      <c r="R877" s="1" t="s">
        <v>43</v>
      </c>
      <c r="S877" s="1" t="s">
        <v>43</v>
      </c>
      <c r="T877" s="3">
        <v>0</v>
      </c>
      <c r="U877" s="1" t="s">
        <v>44</v>
      </c>
      <c r="V877" s="1" t="s">
        <v>45</v>
      </c>
      <c r="W877" s="1" t="s">
        <v>994</v>
      </c>
      <c r="X877" s="1" t="s">
        <v>46</v>
      </c>
      <c r="Y877" s="1" t="s">
        <v>81</v>
      </c>
      <c r="Z877" s="1" t="s">
        <v>1520</v>
      </c>
      <c r="AA877" s="1" t="s">
        <v>83</v>
      </c>
      <c r="AB877" s="1" t="s">
        <v>84</v>
      </c>
      <c r="AC877" s="1" t="s">
        <v>51</v>
      </c>
      <c r="AD877" s="1" t="s">
        <v>1520</v>
      </c>
      <c r="AE877" s="1" t="s">
        <v>37</v>
      </c>
      <c r="AF877">
        <f t="shared" si="54"/>
        <v>2023</v>
      </c>
      <c r="AG877" t="str">
        <f t="shared" si="55"/>
        <v>ago</v>
      </c>
      <c r="AH877" t="str">
        <f>+VLOOKUP(N877,'[1]2. Ingreso de incapacidades'!$C$5:$O$6997,13,FALSE)</f>
        <v>SALUD TOTAL E.P.S.</v>
      </c>
      <c r="AI877" t="s">
        <v>2192</v>
      </c>
    </row>
    <row r="878" spans="1:35" hidden="1" x14ac:dyDescent="0.25">
      <c r="A878" s="1" t="s">
        <v>33</v>
      </c>
      <c r="B878" s="1" t="s">
        <v>34</v>
      </c>
      <c r="C878" s="2">
        <v>45169</v>
      </c>
      <c r="D878" s="42" t="str">
        <f t="shared" si="52"/>
        <v>2023</v>
      </c>
      <c r="E878" s="1" t="s">
        <v>73</v>
      </c>
      <c r="F878" s="1" t="s">
        <v>74</v>
      </c>
      <c r="G878" s="1" t="s">
        <v>37</v>
      </c>
      <c r="H878" s="1" t="s">
        <v>994</v>
      </c>
      <c r="I878" s="1" t="s">
        <v>34</v>
      </c>
      <c r="J878" s="3">
        <v>580000</v>
      </c>
      <c r="K878" s="3">
        <v>0</v>
      </c>
      <c r="L878" s="3">
        <f t="shared" si="53"/>
        <v>580000</v>
      </c>
      <c r="M878" s="1" t="s">
        <v>40</v>
      </c>
      <c r="N878" s="88">
        <v>1143339994</v>
      </c>
      <c r="O878" s="1" t="s">
        <v>114</v>
      </c>
      <c r="P878" s="1" t="s">
        <v>79</v>
      </c>
      <c r="Q878" s="1" t="s">
        <v>80</v>
      </c>
      <c r="R878" s="1" t="s">
        <v>43</v>
      </c>
      <c r="S878" s="1" t="s">
        <v>43</v>
      </c>
      <c r="T878" s="3">
        <v>0</v>
      </c>
      <c r="U878" s="1" t="s">
        <v>44</v>
      </c>
      <c r="V878" s="1" t="s">
        <v>45</v>
      </c>
      <c r="W878" s="1" t="s">
        <v>994</v>
      </c>
      <c r="X878" s="1" t="s">
        <v>46</v>
      </c>
      <c r="Y878" s="1" t="s">
        <v>81</v>
      </c>
      <c r="Z878" s="1" t="s">
        <v>1520</v>
      </c>
      <c r="AA878" s="1" t="s">
        <v>83</v>
      </c>
      <c r="AB878" s="1" t="s">
        <v>84</v>
      </c>
      <c r="AC878" s="1" t="s">
        <v>51</v>
      </c>
      <c r="AD878" s="1" t="s">
        <v>1520</v>
      </c>
      <c r="AE878" s="1" t="s">
        <v>37</v>
      </c>
      <c r="AF878">
        <f t="shared" si="54"/>
        <v>2023</v>
      </c>
      <c r="AG878" t="str">
        <f t="shared" si="55"/>
        <v>ago</v>
      </c>
      <c r="AH878" t="str">
        <f>+VLOOKUP(N878,'[1]2. Ingreso de incapacidades'!$C$5:$O$6997,13,FALSE)</f>
        <v>SALUD TOTAL E.P.S.</v>
      </c>
      <c r="AI878" t="s">
        <v>2192</v>
      </c>
    </row>
    <row r="879" spans="1:35" hidden="1" x14ac:dyDescent="0.25">
      <c r="A879" s="1" t="s">
        <v>33</v>
      </c>
      <c r="B879" s="1" t="s">
        <v>34</v>
      </c>
      <c r="C879" s="2">
        <v>45169</v>
      </c>
      <c r="D879" s="42" t="str">
        <f t="shared" si="52"/>
        <v>2023</v>
      </c>
      <c r="E879" s="1" t="s">
        <v>73</v>
      </c>
      <c r="F879" s="1" t="s">
        <v>74</v>
      </c>
      <c r="G879" s="1" t="s">
        <v>37</v>
      </c>
      <c r="H879" s="1" t="s">
        <v>994</v>
      </c>
      <c r="I879" s="1" t="s">
        <v>34</v>
      </c>
      <c r="J879" s="3">
        <v>43835</v>
      </c>
      <c r="K879" s="3">
        <v>0</v>
      </c>
      <c r="L879" s="3">
        <f t="shared" si="53"/>
        <v>43835</v>
      </c>
      <c r="M879" s="1" t="s">
        <v>40</v>
      </c>
      <c r="N879" s="88">
        <v>1148693357</v>
      </c>
      <c r="O879" s="1" t="s">
        <v>755</v>
      </c>
      <c r="P879" s="1" t="s">
        <v>79</v>
      </c>
      <c r="Q879" s="1" t="s">
        <v>80</v>
      </c>
      <c r="R879" s="1" t="s">
        <v>43</v>
      </c>
      <c r="S879" s="1" t="s">
        <v>43</v>
      </c>
      <c r="T879" s="3">
        <v>0</v>
      </c>
      <c r="U879" s="1" t="s">
        <v>44</v>
      </c>
      <c r="V879" s="1" t="s">
        <v>45</v>
      </c>
      <c r="W879" s="1" t="s">
        <v>994</v>
      </c>
      <c r="X879" s="1" t="s">
        <v>46</v>
      </c>
      <c r="Y879" s="1" t="s">
        <v>81</v>
      </c>
      <c r="Z879" s="1" t="s">
        <v>1520</v>
      </c>
      <c r="AA879" s="1" t="s">
        <v>83</v>
      </c>
      <c r="AB879" s="1" t="s">
        <v>84</v>
      </c>
      <c r="AC879" s="1" t="s">
        <v>51</v>
      </c>
      <c r="AD879" s="1" t="s">
        <v>1520</v>
      </c>
      <c r="AE879" s="1" t="s">
        <v>37</v>
      </c>
      <c r="AF879">
        <f t="shared" si="54"/>
        <v>2023</v>
      </c>
      <c r="AG879" t="str">
        <f t="shared" si="55"/>
        <v>ago</v>
      </c>
      <c r="AH879" t="str">
        <f>+VLOOKUP(N879,'[1]2. Ingreso de incapacidades'!$C$5:$O$6997,13,FALSE)</f>
        <v>ARL SURA</v>
      </c>
      <c r="AI879" t="s">
        <v>2297</v>
      </c>
    </row>
    <row r="880" spans="1:35" hidden="1" x14ac:dyDescent="0.25">
      <c r="A880" s="1" t="s">
        <v>33</v>
      </c>
      <c r="B880" s="1" t="s">
        <v>34</v>
      </c>
      <c r="C880" s="2">
        <v>45169</v>
      </c>
      <c r="D880" s="42" t="str">
        <f t="shared" si="52"/>
        <v>2023</v>
      </c>
      <c r="E880" s="1" t="s">
        <v>73</v>
      </c>
      <c r="F880" s="1" t="s">
        <v>74</v>
      </c>
      <c r="G880" s="1" t="s">
        <v>37</v>
      </c>
      <c r="H880" s="1" t="s">
        <v>994</v>
      </c>
      <c r="I880" s="1" t="s">
        <v>34</v>
      </c>
      <c r="J880" s="3">
        <v>116000</v>
      </c>
      <c r="K880" s="3">
        <v>0</v>
      </c>
      <c r="L880" s="3">
        <f t="shared" si="53"/>
        <v>116000</v>
      </c>
      <c r="M880" s="1" t="s">
        <v>40</v>
      </c>
      <c r="N880" s="88">
        <v>73212587</v>
      </c>
      <c r="O880" s="1" t="s">
        <v>441</v>
      </c>
      <c r="P880" s="1" t="s">
        <v>79</v>
      </c>
      <c r="Q880" s="1" t="s">
        <v>80</v>
      </c>
      <c r="R880" s="1" t="s">
        <v>43</v>
      </c>
      <c r="S880" s="1" t="s">
        <v>43</v>
      </c>
      <c r="T880" s="3">
        <v>0</v>
      </c>
      <c r="U880" s="1" t="s">
        <v>44</v>
      </c>
      <c r="V880" s="1" t="s">
        <v>45</v>
      </c>
      <c r="W880" s="1" t="s">
        <v>994</v>
      </c>
      <c r="X880" s="1" t="s">
        <v>46</v>
      </c>
      <c r="Y880" s="1" t="s">
        <v>81</v>
      </c>
      <c r="Z880" s="1" t="s">
        <v>1520</v>
      </c>
      <c r="AA880" s="1" t="s">
        <v>83</v>
      </c>
      <c r="AB880" s="1" t="s">
        <v>84</v>
      </c>
      <c r="AC880" s="1" t="s">
        <v>51</v>
      </c>
      <c r="AD880" s="1" t="s">
        <v>1520</v>
      </c>
      <c r="AE880" s="1" t="s">
        <v>37</v>
      </c>
      <c r="AF880">
        <f t="shared" si="54"/>
        <v>2023</v>
      </c>
      <c r="AG880" t="str">
        <f t="shared" si="55"/>
        <v>ago</v>
      </c>
      <c r="AH880" t="str">
        <f>+VLOOKUP(N880,'[1]2. Ingreso de incapacidades'!$C$5:$O$6997,13,FALSE)</f>
        <v>SALUD TOTAL E.P.S.</v>
      </c>
      <c r="AI880" t="s">
        <v>2192</v>
      </c>
    </row>
    <row r="881" spans="1:35" hidden="1" x14ac:dyDescent="0.25">
      <c r="A881" s="1" t="s">
        <v>33</v>
      </c>
      <c r="B881" s="1" t="s">
        <v>34</v>
      </c>
      <c r="C881" s="2">
        <v>45169</v>
      </c>
      <c r="D881" s="42" t="str">
        <f t="shared" si="52"/>
        <v>2023</v>
      </c>
      <c r="E881" s="1" t="s">
        <v>73</v>
      </c>
      <c r="F881" s="1" t="s">
        <v>74</v>
      </c>
      <c r="G881" s="1" t="s">
        <v>37</v>
      </c>
      <c r="H881" s="1" t="s">
        <v>994</v>
      </c>
      <c r="I881" s="1" t="s">
        <v>34</v>
      </c>
      <c r="J881" s="3">
        <v>327059</v>
      </c>
      <c r="K881" s="3">
        <v>0</v>
      </c>
      <c r="L881" s="3">
        <f t="shared" si="53"/>
        <v>327059</v>
      </c>
      <c r="M881" s="1" t="s">
        <v>40</v>
      </c>
      <c r="N881" s="88">
        <v>73575088</v>
      </c>
      <c r="O881" s="1" t="s">
        <v>437</v>
      </c>
      <c r="P881" s="1" t="s">
        <v>79</v>
      </c>
      <c r="Q881" s="1" t="s">
        <v>80</v>
      </c>
      <c r="R881" s="1" t="s">
        <v>43</v>
      </c>
      <c r="S881" s="1" t="s">
        <v>43</v>
      </c>
      <c r="T881" s="3">
        <v>0</v>
      </c>
      <c r="U881" s="1" t="s">
        <v>44</v>
      </c>
      <c r="V881" s="1" t="s">
        <v>45</v>
      </c>
      <c r="W881" s="1" t="s">
        <v>994</v>
      </c>
      <c r="X881" s="1" t="s">
        <v>46</v>
      </c>
      <c r="Y881" s="1" t="s">
        <v>81</v>
      </c>
      <c r="Z881" s="1" t="s">
        <v>1520</v>
      </c>
      <c r="AA881" s="1" t="s">
        <v>83</v>
      </c>
      <c r="AB881" s="1" t="s">
        <v>84</v>
      </c>
      <c r="AC881" s="1" t="s">
        <v>51</v>
      </c>
      <c r="AD881" s="1" t="s">
        <v>1520</v>
      </c>
      <c r="AE881" s="1" t="s">
        <v>37</v>
      </c>
      <c r="AF881">
        <f t="shared" si="54"/>
        <v>2023</v>
      </c>
      <c r="AG881" t="str">
        <f t="shared" si="55"/>
        <v>ago</v>
      </c>
      <c r="AH881" t="str">
        <f>+VLOOKUP(N881,'[1]2. Ingreso de incapacidades'!$C$5:$O$6997,13,FALSE)</f>
        <v>SALUD TOTAL E.P.S.</v>
      </c>
      <c r="AI881" t="s">
        <v>2192</v>
      </c>
    </row>
    <row r="882" spans="1:35" hidden="1" x14ac:dyDescent="0.25">
      <c r="A882" s="1" t="s">
        <v>33</v>
      </c>
      <c r="B882" s="1" t="s">
        <v>34</v>
      </c>
      <c r="C882" s="2">
        <v>45169</v>
      </c>
      <c r="D882" s="42" t="str">
        <f t="shared" si="52"/>
        <v>2023</v>
      </c>
      <c r="E882" s="1" t="s">
        <v>73</v>
      </c>
      <c r="F882" s="1" t="s">
        <v>74</v>
      </c>
      <c r="G882" s="1" t="s">
        <v>37</v>
      </c>
      <c r="H882" s="1" t="s">
        <v>994</v>
      </c>
      <c r="I882" s="1" t="s">
        <v>34</v>
      </c>
      <c r="J882" s="3">
        <v>38667</v>
      </c>
      <c r="K882" s="3">
        <v>0</v>
      </c>
      <c r="L882" s="3">
        <f t="shared" si="53"/>
        <v>38667</v>
      </c>
      <c r="M882" s="1" t="s">
        <v>40</v>
      </c>
      <c r="N882" s="88">
        <v>77194847</v>
      </c>
      <c r="O882" s="1" t="s">
        <v>836</v>
      </c>
      <c r="P882" s="1" t="s">
        <v>79</v>
      </c>
      <c r="Q882" s="1" t="s">
        <v>80</v>
      </c>
      <c r="R882" s="1" t="s">
        <v>43</v>
      </c>
      <c r="S882" s="1" t="s">
        <v>43</v>
      </c>
      <c r="T882" s="3">
        <v>0</v>
      </c>
      <c r="U882" s="1" t="s">
        <v>44</v>
      </c>
      <c r="V882" s="1" t="s">
        <v>45</v>
      </c>
      <c r="W882" s="1" t="s">
        <v>994</v>
      </c>
      <c r="X882" s="1" t="s">
        <v>46</v>
      </c>
      <c r="Y882" s="1" t="s">
        <v>81</v>
      </c>
      <c r="Z882" s="1" t="s">
        <v>1520</v>
      </c>
      <c r="AA882" s="1" t="s">
        <v>83</v>
      </c>
      <c r="AB882" s="1" t="s">
        <v>84</v>
      </c>
      <c r="AC882" s="1" t="s">
        <v>51</v>
      </c>
      <c r="AD882" s="1" t="s">
        <v>1520</v>
      </c>
      <c r="AE882" s="1" t="s">
        <v>37</v>
      </c>
      <c r="AF882">
        <f t="shared" si="54"/>
        <v>2023</v>
      </c>
      <c r="AG882" t="str">
        <f t="shared" si="55"/>
        <v>ago</v>
      </c>
      <c r="AH882" t="str">
        <f>+VLOOKUP(N882,'[1]2. Ingreso de incapacidades'!$C$5:$O$6997,13,FALSE)</f>
        <v>SALUD TOTAL E.P.S.</v>
      </c>
      <c r="AI882" t="s">
        <v>2192</v>
      </c>
    </row>
    <row r="883" spans="1:35" hidden="1" x14ac:dyDescent="0.25">
      <c r="A883" s="1" t="s">
        <v>33</v>
      </c>
      <c r="B883" s="1" t="s">
        <v>34</v>
      </c>
      <c r="C883" s="2">
        <v>45169</v>
      </c>
      <c r="D883" s="42" t="str">
        <f t="shared" si="52"/>
        <v>2023</v>
      </c>
      <c r="E883" s="1" t="s">
        <v>73</v>
      </c>
      <c r="F883" s="1" t="s">
        <v>74</v>
      </c>
      <c r="G883" s="1" t="s">
        <v>37</v>
      </c>
      <c r="H883" s="1" t="s">
        <v>994</v>
      </c>
      <c r="I883" s="1" t="s">
        <v>34</v>
      </c>
      <c r="J883" s="3">
        <v>84095</v>
      </c>
      <c r="K883" s="3">
        <v>0</v>
      </c>
      <c r="L883" s="3">
        <f t="shared" si="53"/>
        <v>84095</v>
      </c>
      <c r="M883" s="1" t="s">
        <v>40</v>
      </c>
      <c r="N883" s="88">
        <v>9021936</v>
      </c>
      <c r="O883" s="1" t="s">
        <v>864</v>
      </c>
      <c r="P883" s="1" t="s">
        <v>79</v>
      </c>
      <c r="Q883" s="1" t="s">
        <v>80</v>
      </c>
      <c r="R883" s="1" t="s">
        <v>43</v>
      </c>
      <c r="S883" s="1" t="s">
        <v>43</v>
      </c>
      <c r="T883" s="3">
        <v>0</v>
      </c>
      <c r="U883" s="1" t="s">
        <v>44</v>
      </c>
      <c r="V883" s="1" t="s">
        <v>45</v>
      </c>
      <c r="W883" s="1" t="s">
        <v>994</v>
      </c>
      <c r="X883" s="1" t="s">
        <v>46</v>
      </c>
      <c r="Y883" s="1" t="s">
        <v>81</v>
      </c>
      <c r="Z883" s="1" t="s">
        <v>1520</v>
      </c>
      <c r="AA883" s="1" t="s">
        <v>83</v>
      </c>
      <c r="AB883" s="1" t="s">
        <v>84</v>
      </c>
      <c r="AC883" s="1" t="s">
        <v>51</v>
      </c>
      <c r="AD883" s="1" t="s">
        <v>1520</v>
      </c>
      <c r="AE883" s="1" t="s">
        <v>37</v>
      </c>
      <c r="AF883">
        <f t="shared" si="54"/>
        <v>2023</v>
      </c>
      <c r="AG883" t="str">
        <f t="shared" si="55"/>
        <v>ago</v>
      </c>
      <c r="AH883" t="str">
        <f>+VLOOKUP(N883,'[1]2. Ingreso de incapacidades'!$C$5:$O$6997,13,FALSE)</f>
        <v>SALUD TOTAL E.P.S.</v>
      </c>
      <c r="AI883" t="s">
        <v>2192</v>
      </c>
    </row>
    <row r="884" spans="1:35" hidden="1" x14ac:dyDescent="0.25">
      <c r="A884" s="1" t="s">
        <v>33</v>
      </c>
      <c r="B884" s="1" t="s">
        <v>34</v>
      </c>
      <c r="C884" s="2">
        <v>45169</v>
      </c>
      <c r="D884" s="42" t="str">
        <f t="shared" si="52"/>
        <v>2023</v>
      </c>
      <c r="E884" s="1" t="s">
        <v>73</v>
      </c>
      <c r="F884" s="1" t="s">
        <v>74</v>
      </c>
      <c r="G884" s="1" t="s">
        <v>37</v>
      </c>
      <c r="H884" s="1" t="s">
        <v>994</v>
      </c>
      <c r="I884" s="1" t="s">
        <v>34</v>
      </c>
      <c r="J884" s="3">
        <v>546983</v>
      </c>
      <c r="K884" s="3">
        <v>0</v>
      </c>
      <c r="L884" s="3">
        <f t="shared" si="53"/>
        <v>546983</v>
      </c>
      <c r="M884" s="1" t="s">
        <v>40</v>
      </c>
      <c r="N884" s="88">
        <v>1002248481</v>
      </c>
      <c r="O884" s="1" t="s">
        <v>130</v>
      </c>
      <c r="P884" s="1" t="s">
        <v>79</v>
      </c>
      <c r="Q884" s="1" t="s">
        <v>80</v>
      </c>
      <c r="R884" s="1" t="s">
        <v>43</v>
      </c>
      <c r="S884" s="1" t="s">
        <v>43</v>
      </c>
      <c r="T884" s="3">
        <v>0</v>
      </c>
      <c r="U884" s="1" t="s">
        <v>44</v>
      </c>
      <c r="V884" s="1" t="s">
        <v>45</v>
      </c>
      <c r="W884" s="1" t="s">
        <v>994</v>
      </c>
      <c r="X884" s="1" t="s">
        <v>46</v>
      </c>
      <c r="Y884" s="1" t="s">
        <v>81</v>
      </c>
      <c r="Z884" s="1" t="s">
        <v>1520</v>
      </c>
      <c r="AA884" s="1" t="s">
        <v>83</v>
      </c>
      <c r="AB884" s="1" t="s">
        <v>84</v>
      </c>
      <c r="AC884" s="1" t="s">
        <v>51</v>
      </c>
      <c r="AD884" s="1" t="s">
        <v>1520</v>
      </c>
      <c r="AE884" s="1" t="s">
        <v>37</v>
      </c>
      <c r="AF884">
        <f t="shared" si="54"/>
        <v>2023</v>
      </c>
      <c r="AG884" t="str">
        <f t="shared" si="55"/>
        <v>ago</v>
      </c>
      <c r="AH884" t="str">
        <f>+VLOOKUP(N884,'[1]2. Ingreso de incapacidades'!$C$5:$O$6997,13,FALSE)</f>
        <v>SANITAS E.P.S</v>
      </c>
      <c r="AI884" t="s">
        <v>2193</v>
      </c>
    </row>
    <row r="885" spans="1:35" hidden="1" x14ac:dyDescent="0.25">
      <c r="A885" s="1" t="s">
        <v>33</v>
      </c>
      <c r="B885" s="1" t="s">
        <v>34</v>
      </c>
      <c r="C885" s="2">
        <v>45169</v>
      </c>
      <c r="D885" s="42" t="str">
        <f t="shared" si="52"/>
        <v>2023</v>
      </c>
      <c r="E885" s="1" t="s">
        <v>73</v>
      </c>
      <c r="F885" s="1" t="s">
        <v>74</v>
      </c>
      <c r="G885" s="1" t="s">
        <v>37</v>
      </c>
      <c r="H885" s="1" t="s">
        <v>994</v>
      </c>
      <c r="I885" s="1" t="s">
        <v>34</v>
      </c>
      <c r="J885" s="3">
        <v>502668</v>
      </c>
      <c r="K885" s="3">
        <v>0</v>
      </c>
      <c r="L885" s="3">
        <f t="shared" si="53"/>
        <v>502668</v>
      </c>
      <c r="M885" s="1" t="s">
        <v>40</v>
      </c>
      <c r="N885" s="88">
        <v>73109356</v>
      </c>
      <c r="O885" s="1" t="s">
        <v>118</v>
      </c>
      <c r="P885" s="1" t="s">
        <v>79</v>
      </c>
      <c r="Q885" s="1" t="s">
        <v>80</v>
      </c>
      <c r="R885" s="1" t="s">
        <v>43</v>
      </c>
      <c r="S885" s="1" t="s">
        <v>43</v>
      </c>
      <c r="T885" s="3">
        <v>0</v>
      </c>
      <c r="U885" s="1" t="s">
        <v>44</v>
      </c>
      <c r="V885" s="1" t="s">
        <v>45</v>
      </c>
      <c r="W885" s="1" t="s">
        <v>994</v>
      </c>
      <c r="X885" s="1" t="s">
        <v>46</v>
      </c>
      <c r="Y885" s="1" t="s">
        <v>81</v>
      </c>
      <c r="Z885" s="1" t="s">
        <v>1520</v>
      </c>
      <c r="AA885" s="1" t="s">
        <v>83</v>
      </c>
      <c r="AB885" s="1" t="s">
        <v>84</v>
      </c>
      <c r="AC885" s="1" t="s">
        <v>51</v>
      </c>
      <c r="AD885" s="1" t="s">
        <v>1520</v>
      </c>
      <c r="AE885" s="1" t="s">
        <v>37</v>
      </c>
      <c r="AF885">
        <f t="shared" si="54"/>
        <v>2023</v>
      </c>
      <c r="AG885" t="str">
        <f t="shared" si="55"/>
        <v>ago</v>
      </c>
      <c r="AH885" t="str">
        <f>+VLOOKUP(N885,'[1]2. Ingreso de incapacidades'!$C$5:$O$6997,13,FALSE)</f>
        <v>SANITAS E.P.S</v>
      </c>
      <c r="AI885" t="s">
        <v>2193</v>
      </c>
    </row>
    <row r="886" spans="1:35" hidden="1" x14ac:dyDescent="0.25">
      <c r="A886" s="1" t="s">
        <v>33</v>
      </c>
      <c r="B886" s="1" t="s">
        <v>34</v>
      </c>
      <c r="C886" s="2">
        <v>45169</v>
      </c>
      <c r="D886" s="42" t="str">
        <f t="shared" si="52"/>
        <v>2023</v>
      </c>
      <c r="E886" s="1" t="s">
        <v>73</v>
      </c>
      <c r="F886" s="1" t="s">
        <v>74</v>
      </c>
      <c r="G886" s="1" t="s">
        <v>37</v>
      </c>
      <c r="H886" s="1" t="s">
        <v>994</v>
      </c>
      <c r="I886" s="1" t="s">
        <v>34</v>
      </c>
      <c r="J886" s="3">
        <v>38667</v>
      </c>
      <c r="K886" s="3">
        <v>0</v>
      </c>
      <c r="L886" s="3">
        <f t="shared" si="53"/>
        <v>38667</v>
      </c>
      <c r="M886" s="1" t="s">
        <v>40</v>
      </c>
      <c r="N886" s="88">
        <v>1007314964</v>
      </c>
      <c r="O886" s="1" t="s">
        <v>630</v>
      </c>
      <c r="P886" s="1" t="s">
        <v>79</v>
      </c>
      <c r="Q886" s="1" t="s">
        <v>80</v>
      </c>
      <c r="R886" s="1" t="s">
        <v>43</v>
      </c>
      <c r="S886" s="1" t="s">
        <v>43</v>
      </c>
      <c r="T886" s="3">
        <v>0</v>
      </c>
      <c r="U886" s="1" t="s">
        <v>44</v>
      </c>
      <c r="V886" s="1" t="s">
        <v>45</v>
      </c>
      <c r="W886" s="1" t="s">
        <v>994</v>
      </c>
      <c r="X886" s="1" t="s">
        <v>46</v>
      </c>
      <c r="Y886" s="1" t="s">
        <v>81</v>
      </c>
      <c r="Z886" s="1" t="s">
        <v>1520</v>
      </c>
      <c r="AA886" s="1" t="s">
        <v>83</v>
      </c>
      <c r="AB886" s="1" t="s">
        <v>84</v>
      </c>
      <c r="AC886" s="1" t="s">
        <v>51</v>
      </c>
      <c r="AD886" s="1" t="s">
        <v>1520</v>
      </c>
      <c r="AE886" s="1" t="s">
        <v>37</v>
      </c>
      <c r="AF886">
        <f t="shared" si="54"/>
        <v>2023</v>
      </c>
      <c r="AG886" t="str">
        <f t="shared" si="55"/>
        <v>ago</v>
      </c>
      <c r="AH886" t="str">
        <f>+VLOOKUP(N886,'[1]2. Ingreso de incapacidades'!$C$5:$O$6997,13,FALSE)</f>
        <v>EPS MUTUAL SER</v>
      </c>
      <c r="AI886" t="s">
        <v>2195</v>
      </c>
    </row>
    <row r="887" spans="1:35" hidden="1" x14ac:dyDescent="0.25">
      <c r="A887" s="1" t="s">
        <v>33</v>
      </c>
      <c r="B887" s="1" t="s">
        <v>34</v>
      </c>
      <c r="C887" s="2">
        <v>45169</v>
      </c>
      <c r="D887" s="42" t="str">
        <f t="shared" si="52"/>
        <v>2023</v>
      </c>
      <c r="E887" s="1" t="s">
        <v>73</v>
      </c>
      <c r="F887" s="1" t="s">
        <v>74</v>
      </c>
      <c r="G887" s="1" t="s">
        <v>37</v>
      </c>
      <c r="H887" s="1" t="s">
        <v>994</v>
      </c>
      <c r="I887" s="1" t="s">
        <v>34</v>
      </c>
      <c r="J887" s="3">
        <v>502667</v>
      </c>
      <c r="K887" s="3">
        <v>0</v>
      </c>
      <c r="L887" s="3">
        <f t="shared" si="53"/>
        <v>502667</v>
      </c>
      <c r="M887" s="1" t="s">
        <v>40</v>
      </c>
      <c r="N887" s="88">
        <v>1047476501</v>
      </c>
      <c r="O887" s="1" t="s">
        <v>670</v>
      </c>
      <c r="P887" s="1" t="s">
        <v>79</v>
      </c>
      <c r="Q887" s="1" t="s">
        <v>80</v>
      </c>
      <c r="R887" s="1" t="s">
        <v>43</v>
      </c>
      <c r="S887" s="1" t="s">
        <v>43</v>
      </c>
      <c r="T887" s="3">
        <v>0</v>
      </c>
      <c r="U887" s="1" t="s">
        <v>44</v>
      </c>
      <c r="V887" s="1" t="s">
        <v>45</v>
      </c>
      <c r="W887" s="1" t="s">
        <v>994</v>
      </c>
      <c r="X887" s="1" t="s">
        <v>46</v>
      </c>
      <c r="Y887" s="1" t="s">
        <v>81</v>
      </c>
      <c r="Z887" s="1" t="s">
        <v>1520</v>
      </c>
      <c r="AA887" s="1" t="s">
        <v>83</v>
      </c>
      <c r="AB887" s="1" t="s">
        <v>84</v>
      </c>
      <c r="AC887" s="1" t="s">
        <v>51</v>
      </c>
      <c r="AD887" s="1" t="s">
        <v>1520</v>
      </c>
      <c r="AE887" s="1" t="s">
        <v>37</v>
      </c>
      <c r="AF887">
        <f t="shared" si="54"/>
        <v>2023</v>
      </c>
      <c r="AG887" t="str">
        <f t="shared" si="55"/>
        <v>ago</v>
      </c>
      <c r="AH887" t="str">
        <f>+VLOOKUP(N887,'[1]2. Ingreso de incapacidades'!$C$5:$O$6997,13,FALSE)</f>
        <v>EPS MUTUAL SER</v>
      </c>
      <c r="AI887" t="s">
        <v>2195</v>
      </c>
    </row>
    <row r="888" spans="1:35" hidden="1" x14ac:dyDescent="0.25">
      <c r="A888" s="1" t="s">
        <v>33</v>
      </c>
      <c r="B888" s="1" t="s">
        <v>34</v>
      </c>
      <c r="C888" s="2">
        <v>45169</v>
      </c>
      <c r="D888" s="42" t="str">
        <f t="shared" si="52"/>
        <v>2023</v>
      </c>
      <c r="E888" s="1" t="s">
        <v>73</v>
      </c>
      <c r="F888" s="1" t="s">
        <v>74</v>
      </c>
      <c r="G888" s="1" t="s">
        <v>37</v>
      </c>
      <c r="H888" s="1" t="s">
        <v>994</v>
      </c>
      <c r="I888" s="1" t="s">
        <v>34</v>
      </c>
      <c r="J888" s="3">
        <v>193334</v>
      </c>
      <c r="K888" s="3">
        <v>0</v>
      </c>
      <c r="L888" s="3">
        <f t="shared" si="53"/>
        <v>193334</v>
      </c>
      <c r="M888" s="1" t="s">
        <v>40</v>
      </c>
      <c r="N888" s="88">
        <v>1143407300</v>
      </c>
      <c r="O888" s="1" t="s">
        <v>753</v>
      </c>
      <c r="P888" s="1" t="s">
        <v>79</v>
      </c>
      <c r="Q888" s="1" t="s">
        <v>80</v>
      </c>
      <c r="R888" s="1" t="s">
        <v>43</v>
      </c>
      <c r="S888" s="1" t="s">
        <v>43</v>
      </c>
      <c r="T888" s="3">
        <v>0</v>
      </c>
      <c r="U888" s="1" t="s">
        <v>44</v>
      </c>
      <c r="V888" s="1" t="s">
        <v>45</v>
      </c>
      <c r="W888" s="1" t="s">
        <v>994</v>
      </c>
      <c r="X888" s="1" t="s">
        <v>46</v>
      </c>
      <c r="Y888" s="1" t="s">
        <v>81</v>
      </c>
      <c r="Z888" s="1" t="s">
        <v>1520</v>
      </c>
      <c r="AA888" s="1" t="s">
        <v>83</v>
      </c>
      <c r="AB888" s="1" t="s">
        <v>84</v>
      </c>
      <c r="AC888" s="1" t="s">
        <v>51</v>
      </c>
      <c r="AD888" s="1" t="s">
        <v>1520</v>
      </c>
      <c r="AE888" s="1" t="s">
        <v>37</v>
      </c>
      <c r="AF888">
        <f t="shared" si="54"/>
        <v>2023</v>
      </c>
      <c r="AG888" t="str">
        <f t="shared" si="55"/>
        <v>ago</v>
      </c>
      <c r="AH888" t="str">
        <f>+VLOOKUP(N888,'[1]2. Ingreso de incapacidades'!$C$5:$O$6997,13,FALSE)</f>
        <v>EPS MUTUAL SER</v>
      </c>
      <c r="AI888" t="s">
        <v>2195</v>
      </c>
    </row>
    <row r="889" spans="1:35" hidden="1" x14ac:dyDescent="0.25">
      <c r="A889" s="1" t="s">
        <v>33</v>
      </c>
      <c r="B889" s="1" t="s">
        <v>34</v>
      </c>
      <c r="C889" s="2">
        <v>45169</v>
      </c>
      <c r="D889" s="42" t="str">
        <f t="shared" si="52"/>
        <v>2023</v>
      </c>
      <c r="E889" s="1" t="s">
        <v>73</v>
      </c>
      <c r="F889" s="1" t="s">
        <v>74</v>
      </c>
      <c r="G889" s="1" t="s">
        <v>37</v>
      </c>
      <c r="H889" s="1" t="s">
        <v>994</v>
      </c>
      <c r="I889" s="1" t="s">
        <v>34</v>
      </c>
      <c r="J889" s="3">
        <v>116000</v>
      </c>
      <c r="K889" s="3">
        <v>0</v>
      </c>
      <c r="L889" s="3">
        <f t="shared" si="53"/>
        <v>116000</v>
      </c>
      <c r="M889" s="1" t="s">
        <v>40</v>
      </c>
      <c r="N889" s="88">
        <v>3811337</v>
      </c>
      <c r="O889" s="1" t="s">
        <v>762</v>
      </c>
      <c r="P889" s="1" t="s">
        <v>79</v>
      </c>
      <c r="Q889" s="1" t="s">
        <v>80</v>
      </c>
      <c r="R889" s="1" t="s">
        <v>43</v>
      </c>
      <c r="S889" s="1" t="s">
        <v>43</v>
      </c>
      <c r="T889" s="3">
        <v>0</v>
      </c>
      <c r="U889" s="1" t="s">
        <v>44</v>
      </c>
      <c r="V889" s="1" t="s">
        <v>45</v>
      </c>
      <c r="W889" s="1" t="s">
        <v>994</v>
      </c>
      <c r="X889" s="1" t="s">
        <v>46</v>
      </c>
      <c r="Y889" s="1" t="s">
        <v>81</v>
      </c>
      <c r="Z889" s="1" t="s">
        <v>1520</v>
      </c>
      <c r="AA889" s="1" t="s">
        <v>83</v>
      </c>
      <c r="AB889" s="1" t="s">
        <v>84</v>
      </c>
      <c r="AC889" s="1" t="s">
        <v>51</v>
      </c>
      <c r="AD889" s="1" t="s">
        <v>1520</v>
      </c>
      <c r="AE889" s="1" t="s">
        <v>37</v>
      </c>
      <c r="AF889">
        <f t="shared" si="54"/>
        <v>2023</v>
      </c>
      <c r="AG889" t="str">
        <f t="shared" si="55"/>
        <v>ago</v>
      </c>
      <c r="AH889" t="str">
        <f>+VLOOKUP(N889,'[1]2. Ingreso de incapacidades'!$C$5:$O$6997,13,FALSE)</f>
        <v>EPS MUTUAL SER</v>
      </c>
      <c r="AI889" t="s">
        <v>2195</v>
      </c>
    </row>
    <row r="890" spans="1:35" hidden="1" x14ac:dyDescent="0.25">
      <c r="A890" s="1" t="s">
        <v>33</v>
      </c>
      <c r="B890" s="1" t="s">
        <v>34</v>
      </c>
      <c r="C890" s="2">
        <v>45169</v>
      </c>
      <c r="D890" s="42" t="str">
        <f t="shared" si="52"/>
        <v>2023</v>
      </c>
      <c r="E890" s="1" t="s">
        <v>73</v>
      </c>
      <c r="F890" s="1" t="s">
        <v>74</v>
      </c>
      <c r="G890" s="1" t="s">
        <v>37</v>
      </c>
      <c r="H890" s="1" t="s">
        <v>994</v>
      </c>
      <c r="I890" s="1" t="s">
        <v>34</v>
      </c>
      <c r="J890" s="3">
        <v>425334</v>
      </c>
      <c r="K890" s="3">
        <v>0</v>
      </c>
      <c r="L890" s="3">
        <f t="shared" si="53"/>
        <v>425334</v>
      </c>
      <c r="M890" s="1" t="s">
        <v>40</v>
      </c>
      <c r="N890" s="88">
        <v>30873721</v>
      </c>
      <c r="O890" s="1" t="s">
        <v>126</v>
      </c>
      <c r="P890" s="1" t="s">
        <v>79</v>
      </c>
      <c r="Q890" s="1" t="s">
        <v>80</v>
      </c>
      <c r="R890" s="1" t="s">
        <v>43</v>
      </c>
      <c r="S890" s="1" t="s">
        <v>43</v>
      </c>
      <c r="T890" s="3">
        <v>0</v>
      </c>
      <c r="U890" s="1" t="s">
        <v>44</v>
      </c>
      <c r="V890" s="1" t="s">
        <v>45</v>
      </c>
      <c r="W890" s="1" t="s">
        <v>994</v>
      </c>
      <c r="X890" s="1" t="s">
        <v>46</v>
      </c>
      <c r="Y890" s="1" t="s">
        <v>81</v>
      </c>
      <c r="Z890" s="1" t="s">
        <v>1520</v>
      </c>
      <c r="AA890" s="1" t="s">
        <v>83</v>
      </c>
      <c r="AB890" s="1" t="s">
        <v>84</v>
      </c>
      <c r="AC890" s="1" t="s">
        <v>51</v>
      </c>
      <c r="AD890" s="1" t="s">
        <v>1520</v>
      </c>
      <c r="AE890" s="1" t="s">
        <v>37</v>
      </c>
      <c r="AF890">
        <f t="shared" si="54"/>
        <v>2023</v>
      </c>
      <c r="AG890" t="str">
        <f t="shared" si="55"/>
        <v>ago</v>
      </c>
      <c r="AH890" t="str">
        <f>+VLOOKUP(N890,'[1]2. Ingreso de incapacidades'!$C$5:$O$6997,13,FALSE)</f>
        <v>FAMISANAR E.P.S</v>
      </c>
      <c r="AI890" t="s">
        <v>2196</v>
      </c>
    </row>
    <row r="891" spans="1:35" hidden="1" x14ac:dyDescent="0.25">
      <c r="A891" s="1" t="s">
        <v>33</v>
      </c>
      <c r="B891" s="1" t="s">
        <v>34</v>
      </c>
      <c r="C891" s="2">
        <v>45169</v>
      </c>
      <c r="D891" s="42" t="str">
        <f t="shared" si="52"/>
        <v>2023</v>
      </c>
      <c r="E891" s="1" t="s">
        <v>73</v>
      </c>
      <c r="F891" s="1" t="s">
        <v>74</v>
      </c>
      <c r="G891" s="1" t="s">
        <v>37</v>
      </c>
      <c r="H891" s="1" t="s">
        <v>994</v>
      </c>
      <c r="I891" s="1" t="s">
        <v>34</v>
      </c>
      <c r="J891" s="3">
        <v>116001</v>
      </c>
      <c r="K891" s="3">
        <v>0</v>
      </c>
      <c r="L891" s="3">
        <f t="shared" si="53"/>
        <v>116001</v>
      </c>
      <c r="M891" s="1" t="s">
        <v>40</v>
      </c>
      <c r="N891" s="88">
        <v>9099334</v>
      </c>
      <c r="O891" s="1" t="s">
        <v>602</v>
      </c>
      <c r="P891" s="1" t="s">
        <v>79</v>
      </c>
      <c r="Q891" s="1" t="s">
        <v>80</v>
      </c>
      <c r="R891" s="1" t="s">
        <v>43</v>
      </c>
      <c r="S891" s="1" t="s">
        <v>43</v>
      </c>
      <c r="T891" s="3">
        <v>0</v>
      </c>
      <c r="U891" s="1" t="s">
        <v>44</v>
      </c>
      <c r="V891" s="1" t="s">
        <v>45</v>
      </c>
      <c r="W891" s="1" t="s">
        <v>994</v>
      </c>
      <c r="X891" s="1" t="s">
        <v>46</v>
      </c>
      <c r="Y891" s="1" t="s">
        <v>81</v>
      </c>
      <c r="Z891" s="1" t="s">
        <v>1520</v>
      </c>
      <c r="AA891" s="1" t="s">
        <v>83</v>
      </c>
      <c r="AB891" s="1" t="s">
        <v>84</v>
      </c>
      <c r="AC891" s="1" t="s">
        <v>51</v>
      </c>
      <c r="AD891" s="1" t="s">
        <v>1520</v>
      </c>
      <c r="AE891" s="1" t="s">
        <v>37</v>
      </c>
      <c r="AF891">
        <f t="shared" si="54"/>
        <v>2023</v>
      </c>
      <c r="AG891" t="str">
        <f t="shared" si="55"/>
        <v>ago</v>
      </c>
      <c r="AH891" t="str">
        <f>+VLOOKUP(N891,'[1]2. Ingreso de incapacidades'!$C$5:$O$6997,13,FALSE)</f>
        <v>NUEVA E.P.S</v>
      </c>
      <c r="AI891" t="s">
        <v>2199</v>
      </c>
    </row>
    <row r="892" spans="1:35" hidden="1" x14ac:dyDescent="0.25">
      <c r="A892" s="1" t="s">
        <v>33</v>
      </c>
      <c r="B892" s="1" t="s">
        <v>34</v>
      </c>
      <c r="C892" s="2">
        <v>45169</v>
      </c>
      <c r="D892" s="42" t="str">
        <f t="shared" si="52"/>
        <v>2023</v>
      </c>
      <c r="E892" s="1" t="s">
        <v>73</v>
      </c>
      <c r="F892" s="1" t="s">
        <v>74</v>
      </c>
      <c r="G892" s="1" t="s">
        <v>37</v>
      </c>
      <c r="H892" s="1" t="s">
        <v>994</v>
      </c>
      <c r="I892" s="1" t="s">
        <v>34</v>
      </c>
      <c r="J892" s="3">
        <v>77334</v>
      </c>
      <c r="K892" s="3">
        <v>0</v>
      </c>
      <c r="L892" s="3">
        <f t="shared" si="53"/>
        <v>77334</v>
      </c>
      <c r="M892" s="1" t="s">
        <v>40</v>
      </c>
      <c r="N892" s="88">
        <v>73117655</v>
      </c>
      <c r="O892" s="1" t="s">
        <v>128</v>
      </c>
      <c r="P892" s="1" t="s">
        <v>79</v>
      </c>
      <c r="Q892" s="1" t="s">
        <v>80</v>
      </c>
      <c r="R892" s="1" t="s">
        <v>43</v>
      </c>
      <c r="S892" s="1" t="s">
        <v>43</v>
      </c>
      <c r="T892" s="3">
        <v>0</v>
      </c>
      <c r="U892" s="1" t="s">
        <v>44</v>
      </c>
      <c r="V892" s="1" t="s">
        <v>45</v>
      </c>
      <c r="W892" s="1" t="s">
        <v>994</v>
      </c>
      <c r="X892" s="1" t="s">
        <v>46</v>
      </c>
      <c r="Y892" s="1" t="s">
        <v>81</v>
      </c>
      <c r="Z892" s="1" t="s">
        <v>1520</v>
      </c>
      <c r="AA892" s="1" t="s">
        <v>83</v>
      </c>
      <c r="AB892" s="1" t="s">
        <v>84</v>
      </c>
      <c r="AC892" s="1" t="s">
        <v>51</v>
      </c>
      <c r="AD892" s="1" t="s">
        <v>1520</v>
      </c>
      <c r="AE892" s="1" t="s">
        <v>37</v>
      </c>
      <c r="AF892">
        <f t="shared" si="54"/>
        <v>2023</v>
      </c>
      <c r="AG892" t="str">
        <f t="shared" si="55"/>
        <v>ago</v>
      </c>
      <c r="AH892" t="str">
        <f>+VLOOKUP(N892,'[1]2. Ingreso de incapacidades'!$C$5:$O$6997,13,FALSE)</f>
        <v>COOMEVA E.P.S</v>
      </c>
      <c r="AI892" t="s">
        <v>2202</v>
      </c>
    </row>
    <row r="893" spans="1:35" hidden="1" x14ac:dyDescent="0.25">
      <c r="A893" s="1" t="s">
        <v>33</v>
      </c>
      <c r="B893" s="1" t="s">
        <v>34</v>
      </c>
      <c r="C893" s="2">
        <v>45169</v>
      </c>
      <c r="D893" s="42" t="str">
        <f t="shared" si="52"/>
        <v>2023</v>
      </c>
      <c r="E893" s="1" t="s">
        <v>73</v>
      </c>
      <c r="F893" s="1" t="s">
        <v>74</v>
      </c>
      <c r="G893" s="1" t="s">
        <v>37</v>
      </c>
      <c r="H893" s="1" t="s">
        <v>994</v>
      </c>
      <c r="I893" s="1" t="s">
        <v>34</v>
      </c>
      <c r="J893" s="3">
        <v>2941120</v>
      </c>
      <c r="K893" s="3">
        <v>0</v>
      </c>
      <c r="L893" s="3">
        <f t="shared" si="53"/>
        <v>2941120</v>
      </c>
      <c r="M893" s="1" t="s">
        <v>40</v>
      </c>
      <c r="N893" s="88">
        <v>1071162031</v>
      </c>
      <c r="O893" s="1" t="s">
        <v>1456</v>
      </c>
      <c r="P893" s="1" t="s">
        <v>1457</v>
      </c>
      <c r="Q893" s="1" t="s">
        <v>1458</v>
      </c>
      <c r="R893" s="1" t="s">
        <v>43</v>
      </c>
      <c r="S893" s="1" t="s">
        <v>43</v>
      </c>
      <c r="T893" s="3">
        <v>0</v>
      </c>
      <c r="U893" s="1" t="s">
        <v>44</v>
      </c>
      <c r="V893" s="1" t="s">
        <v>45</v>
      </c>
      <c r="W893" s="1" t="s">
        <v>994</v>
      </c>
      <c r="X893" s="1" t="s">
        <v>46</v>
      </c>
      <c r="Y893" s="1" t="s">
        <v>81</v>
      </c>
      <c r="Z893" s="1" t="s">
        <v>1520</v>
      </c>
      <c r="AA893" s="1" t="s">
        <v>83</v>
      </c>
      <c r="AB893" s="1" t="s">
        <v>84</v>
      </c>
      <c r="AC893" s="1" t="s">
        <v>51</v>
      </c>
      <c r="AD893" s="1" t="s">
        <v>1520</v>
      </c>
      <c r="AE893" s="1" t="s">
        <v>37</v>
      </c>
      <c r="AF893">
        <f t="shared" si="54"/>
        <v>2023</v>
      </c>
      <c r="AG893" t="str">
        <f t="shared" si="55"/>
        <v>ago</v>
      </c>
      <c r="AH893" t="str">
        <f>+VLOOKUP(N893,'[1]2. Ingreso de incapacidades'!$C$5:$O$6997,13,FALSE)</f>
        <v>SANITAS E.P.S</v>
      </c>
      <c r="AI893" t="s">
        <v>2193</v>
      </c>
    </row>
    <row r="894" spans="1:35" hidden="1" x14ac:dyDescent="0.25">
      <c r="A894" s="1" t="s">
        <v>33</v>
      </c>
      <c r="B894" s="1" t="s">
        <v>34</v>
      </c>
      <c r="C894" s="2">
        <v>45169</v>
      </c>
      <c r="D894" s="42" t="str">
        <f t="shared" si="52"/>
        <v>2023</v>
      </c>
      <c r="E894" s="1" t="s">
        <v>73</v>
      </c>
      <c r="F894" s="1" t="s">
        <v>74</v>
      </c>
      <c r="G894" s="1" t="s">
        <v>37</v>
      </c>
      <c r="H894" s="1" t="s">
        <v>994</v>
      </c>
      <c r="I894" s="1" t="s">
        <v>34</v>
      </c>
      <c r="J894" s="3">
        <v>541333</v>
      </c>
      <c r="K894" s="3">
        <v>0</v>
      </c>
      <c r="L894" s="3">
        <f t="shared" si="53"/>
        <v>541333</v>
      </c>
      <c r="M894" s="1" t="s">
        <v>40</v>
      </c>
      <c r="N894" s="88">
        <v>1193030985</v>
      </c>
      <c r="O894" s="1" t="s">
        <v>394</v>
      </c>
      <c r="P894" s="1" t="s">
        <v>89</v>
      </c>
      <c r="Q894" s="1" t="s">
        <v>90</v>
      </c>
      <c r="R894" s="1" t="s">
        <v>43</v>
      </c>
      <c r="S894" s="1" t="s">
        <v>43</v>
      </c>
      <c r="T894" s="3">
        <v>0</v>
      </c>
      <c r="U894" s="1" t="s">
        <v>44</v>
      </c>
      <c r="V894" s="1" t="s">
        <v>45</v>
      </c>
      <c r="W894" s="1" t="s">
        <v>994</v>
      </c>
      <c r="X894" s="1" t="s">
        <v>46</v>
      </c>
      <c r="Y894" s="1" t="s">
        <v>81</v>
      </c>
      <c r="Z894" s="1" t="s">
        <v>1520</v>
      </c>
      <c r="AA894" s="1" t="s">
        <v>83</v>
      </c>
      <c r="AB894" s="1" t="s">
        <v>84</v>
      </c>
      <c r="AC894" s="1" t="s">
        <v>51</v>
      </c>
      <c r="AD894" s="1" t="s">
        <v>1520</v>
      </c>
      <c r="AE894" s="1" t="s">
        <v>37</v>
      </c>
      <c r="AF894">
        <f t="shared" si="54"/>
        <v>2023</v>
      </c>
      <c r="AG894" t="str">
        <f t="shared" si="55"/>
        <v>ago</v>
      </c>
      <c r="AH894" t="str">
        <f>+VLOOKUP(N894,'[1]2. Ingreso de incapacidades'!$C$5:$O$6997,13,FALSE)</f>
        <v>SALUD TOTAL E.P.S.</v>
      </c>
      <c r="AI894" t="s">
        <v>2192</v>
      </c>
    </row>
    <row r="895" spans="1:35" hidden="1" x14ac:dyDescent="0.25">
      <c r="A895" s="1" t="s">
        <v>33</v>
      </c>
      <c r="B895" s="1" t="s">
        <v>34</v>
      </c>
      <c r="C895" s="2">
        <v>45169</v>
      </c>
      <c r="D895" s="42" t="str">
        <f t="shared" si="52"/>
        <v>2023</v>
      </c>
      <c r="E895" s="1" t="s">
        <v>73</v>
      </c>
      <c r="F895" s="1" t="s">
        <v>74</v>
      </c>
      <c r="G895" s="1" t="s">
        <v>37</v>
      </c>
      <c r="H895" s="1" t="s">
        <v>994</v>
      </c>
      <c r="I895" s="1" t="s">
        <v>34</v>
      </c>
      <c r="J895" s="3">
        <v>154667</v>
      </c>
      <c r="K895" s="3">
        <v>0</v>
      </c>
      <c r="L895" s="3">
        <f t="shared" si="53"/>
        <v>154667</v>
      </c>
      <c r="M895" s="1" t="s">
        <v>40</v>
      </c>
      <c r="N895" s="88">
        <v>1047436328</v>
      </c>
      <c r="O895" s="1" t="s">
        <v>658</v>
      </c>
      <c r="P895" s="1" t="s">
        <v>79</v>
      </c>
      <c r="Q895" s="1" t="s">
        <v>80</v>
      </c>
      <c r="R895" s="1" t="s">
        <v>43</v>
      </c>
      <c r="S895" s="1" t="s">
        <v>43</v>
      </c>
      <c r="T895" s="3">
        <v>0</v>
      </c>
      <c r="U895" s="1" t="s">
        <v>44</v>
      </c>
      <c r="V895" s="1" t="s">
        <v>45</v>
      </c>
      <c r="W895" s="1" t="s">
        <v>994</v>
      </c>
      <c r="X895" s="1" t="s">
        <v>46</v>
      </c>
      <c r="Y895" s="1" t="s">
        <v>81</v>
      </c>
      <c r="Z895" s="1" t="s">
        <v>1520</v>
      </c>
      <c r="AA895" s="1" t="s">
        <v>83</v>
      </c>
      <c r="AB895" s="1" t="s">
        <v>84</v>
      </c>
      <c r="AC895" s="1" t="s">
        <v>51</v>
      </c>
      <c r="AD895" s="1" t="s">
        <v>1520</v>
      </c>
      <c r="AE895" s="1" t="s">
        <v>37</v>
      </c>
      <c r="AF895">
        <f t="shared" si="54"/>
        <v>2023</v>
      </c>
      <c r="AG895" t="str">
        <f t="shared" si="55"/>
        <v>ago</v>
      </c>
      <c r="AH895" t="str">
        <f>+VLOOKUP(N895,'[1]2. Ingreso de incapacidades'!$C$5:$O$6997,13,FALSE)</f>
        <v>SALUD TOTAL E.P.S.</v>
      </c>
      <c r="AI895" t="s">
        <v>2192</v>
      </c>
    </row>
    <row r="896" spans="1:35" hidden="1" x14ac:dyDescent="0.25">
      <c r="A896" s="1" t="s">
        <v>33</v>
      </c>
      <c r="B896" s="1" t="s">
        <v>34</v>
      </c>
      <c r="C896" s="2">
        <v>45169</v>
      </c>
      <c r="D896" s="42" t="str">
        <f t="shared" si="52"/>
        <v>2023</v>
      </c>
      <c r="E896" s="1" t="s">
        <v>73</v>
      </c>
      <c r="F896" s="1" t="s">
        <v>74</v>
      </c>
      <c r="G896" s="1" t="s">
        <v>37</v>
      </c>
      <c r="H896" s="1" t="s">
        <v>994</v>
      </c>
      <c r="I896" s="1" t="s">
        <v>34</v>
      </c>
      <c r="J896" s="3">
        <v>116000</v>
      </c>
      <c r="K896" s="3">
        <v>0</v>
      </c>
      <c r="L896" s="3">
        <f t="shared" si="53"/>
        <v>116000</v>
      </c>
      <c r="M896" s="1" t="s">
        <v>40</v>
      </c>
      <c r="N896" s="88">
        <v>1143339994</v>
      </c>
      <c r="O896" s="1" t="s">
        <v>114</v>
      </c>
      <c r="P896" s="1" t="s">
        <v>79</v>
      </c>
      <c r="Q896" s="1" t="s">
        <v>80</v>
      </c>
      <c r="R896" s="1" t="s">
        <v>43</v>
      </c>
      <c r="S896" s="1" t="s">
        <v>43</v>
      </c>
      <c r="T896" s="3">
        <v>0</v>
      </c>
      <c r="U896" s="1" t="s">
        <v>44</v>
      </c>
      <c r="V896" s="1" t="s">
        <v>45</v>
      </c>
      <c r="W896" s="1" t="s">
        <v>994</v>
      </c>
      <c r="X896" s="1" t="s">
        <v>46</v>
      </c>
      <c r="Y896" s="1" t="s">
        <v>81</v>
      </c>
      <c r="Z896" s="1" t="s">
        <v>1520</v>
      </c>
      <c r="AA896" s="1" t="s">
        <v>83</v>
      </c>
      <c r="AB896" s="1" t="s">
        <v>84</v>
      </c>
      <c r="AC896" s="1" t="s">
        <v>51</v>
      </c>
      <c r="AD896" s="1" t="s">
        <v>1520</v>
      </c>
      <c r="AE896" s="1" t="s">
        <v>37</v>
      </c>
      <c r="AF896">
        <f t="shared" si="54"/>
        <v>2023</v>
      </c>
      <c r="AG896" t="str">
        <f t="shared" si="55"/>
        <v>ago</v>
      </c>
      <c r="AH896" t="str">
        <f>+VLOOKUP(N896,'[1]2. Ingreso de incapacidades'!$C$5:$O$6997,13,FALSE)</f>
        <v>SALUD TOTAL E.P.S.</v>
      </c>
      <c r="AI896" t="s">
        <v>2192</v>
      </c>
    </row>
    <row r="897" spans="1:35" hidden="1" x14ac:dyDescent="0.25">
      <c r="A897" s="1" t="s">
        <v>33</v>
      </c>
      <c r="B897" s="1" t="s">
        <v>34</v>
      </c>
      <c r="C897" s="2">
        <v>45169</v>
      </c>
      <c r="D897" s="42" t="str">
        <f t="shared" si="52"/>
        <v>2023</v>
      </c>
      <c r="E897" s="1" t="s">
        <v>73</v>
      </c>
      <c r="F897" s="1" t="s">
        <v>74</v>
      </c>
      <c r="G897" s="1" t="s">
        <v>37</v>
      </c>
      <c r="H897" s="1" t="s">
        <v>994</v>
      </c>
      <c r="I897" s="1" t="s">
        <v>34</v>
      </c>
      <c r="J897" s="3">
        <v>129654</v>
      </c>
      <c r="K897" s="3">
        <v>0</v>
      </c>
      <c r="L897" s="3">
        <f t="shared" si="53"/>
        <v>129654</v>
      </c>
      <c r="M897" s="1" t="s">
        <v>40</v>
      </c>
      <c r="N897" s="88">
        <v>73167217</v>
      </c>
      <c r="O897" s="1" t="s">
        <v>798</v>
      </c>
      <c r="P897" s="1" t="s">
        <v>79</v>
      </c>
      <c r="Q897" s="1" t="s">
        <v>80</v>
      </c>
      <c r="R897" s="1" t="s">
        <v>43</v>
      </c>
      <c r="S897" s="1" t="s">
        <v>43</v>
      </c>
      <c r="T897" s="3">
        <v>0</v>
      </c>
      <c r="U897" s="1" t="s">
        <v>44</v>
      </c>
      <c r="V897" s="1" t="s">
        <v>45</v>
      </c>
      <c r="W897" s="1" t="s">
        <v>994</v>
      </c>
      <c r="X897" s="1" t="s">
        <v>46</v>
      </c>
      <c r="Y897" s="1" t="s">
        <v>81</v>
      </c>
      <c r="Z897" s="1" t="s">
        <v>1520</v>
      </c>
      <c r="AA897" s="1" t="s">
        <v>83</v>
      </c>
      <c r="AB897" s="1" t="s">
        <v>84</v>
      </c>
      <c r="AC897" s="1" t="s">
        <v>51</v>
      </c>
      <c r="AD897" s="1" t="s">
        <v>1520</v>
      </c>
      <c r="AE897" s="1" t="s">
        <v>37</v>
      </c>
      <c r="AF897">
        <f t="shared" si="54"/>
        <v>2023</v>
      </c>
      <c r="AG897" t="str">
        <f t="shared" si="55"/>
        <v>ago</v>
      </c>
      <c r="AH897" t="str">
        <f>+VLOOKUP(N897,'[1]2. Ingreso de incapacidades'!$C$5:$O$6997,13,FALSE)</f>
        <v>SALUD TOTAL E.P.S.</v>
      </c>
      <c r="AI897" t="s">
        <v>2192</v>
      </c>
    </row>
    <row r="898" spans="1:35" hidden="1" x14ac:dyDescent="0.25">
      <c r="A898" s="1" t="s">
        <v>33</v>
      </c>
      <c r="B898" s="1" t="s">
        <v>34</v>
      </c>
      <c r="C898" s="2">
        <v>45169</v>
      </c>
      <c r="D898" s="42" t="str">
        <f t="shared" si="52"/>
        <v>2023</v>
      </c>
      <c r="E898" s="1" t="s">
        <v>73</v>
      </c>
      <c r="F898" s="1" t="s">
        <v>74</v>
      </c>
      <c r="G898" s="1" t="s">
        <v>37</v>
      </c>
      <c r="H898" s="1" t="s">
        <v>994</v>
      </c>
      <c r="I898" s="1" t="s">
        <v>34</v>
      </c>
      <c r="J898" s="3">
        <v>449706</v>
      </c>
      <c r="K898" s="3">
        <v>0</v>
      </c>
      <c r="L898" s="3">
        <f t="shared" si="53"/>
        <v>449706</v>
      </c>
      <c r="M898" s="1" t="s">
        <v>40</v>
      </c>
      <c r="N898" s="88">
        <v>73575088</v>
      </c>
      <c r="O898" s="1" t="s">
        <v>437</v>
      </c>
      <c r="P898" s="1" t="s">
        <v>79</v>
      </c>
      <c r="Q898" s="1" t="s">
        <v>80</v>
      </c>
      <c r="R898" s="1" t="s">
        <v>43</v>
      </c>
      <c r="S898" s="1" t="s">
        <v>43</v>
      </c>
      <c r="T898" s="3">
        <v>0</v>
      </c>
      <c r="U898" s="1" t="s">
        <v>44</v>
      </c>
      <c r="V898" s="1" t="s">
        <v>45</v>
      </c>
      <c r="W898" s="1" t="s">
        <v>994</v>
      </c>
      <c r="X898" s="1" t="s">
        <v>46</v>
      </c>
      <c r="Y898" s="1" t="s">
        <v>81</v>
      </c>
      <c r="Z898" s="1" t="s">
        <v>1520</v>
      </c>
      <c r="AA898" s="1" t="s">
        <v>83</v>
      </c>
      <c r="AB898" s="1" t="s">
        <v>84</v>
      </c>
      <c r="AC898" s="1" t="s">
        <v>51</v>
      </c>
      <c r="AD898" s="1" t="s">
        <v>1520</v>
      </c>
      <c r="AE898" s="1" t="s">
        <v>37</v>
      </c>
      <c r="AF898">
        <f t="shared" si="54"/>
        <v>2023</v>
      </c>
      <c r="AG898" t="str">
        <f t="shared" si="55"/>
        <v>ago</v>
      </c>
      <c r="AH898" t="str">
        <f>+VLOOKUP(N898,'[1]2. Ingreso de incapacidades'!$C$5:$O$6997,13,FALSE)</f>
        <v>SALUD TOTAL E.P.S.</v>
      </c>
      <c r="AI898" t="s">
        <v>2192</v>
      </c>
    </row>
    <row r="899" spans="1:35" hidden="1" x14ac:dyDescent="0.25">
      <c r="A899" s="1" t="s">
        <v>33</v>
      </c>
      <c r="B899" s="1" t="s">
        <v>34</v>
      </c>
      <c r="C899" s="2">
        <v>45169</v>
      </c>
      <c r="D899" s="42" t="str">
        <f t="shared" si="52"/>
        <v>2023</v>
      </c>
      <c r="E899" s="1" t="s">
        <v>73</v>
      </c>
      <c r="F899" s="1" t="s">
        <v>74</v>
      </c>
      <c r="G899" s="1" t="s">
        <v>37</v>
      </c>
      <c r="H899" s="1" t="s">
        <v>994</v>
      </c>
      <c r="I899" s="1" t="s">
        <v>34</v>
      </c>
      <c r="J899" s="3">
        <v>47691</v>
      </c>
      <c r="K899" s="3">
        <v>0</v>
      </c>
      <c r="L899" s="3">
        <f t="shared" si="53"/>
        <v>47691</v>
      </c>
      <c r="M899" s="1" t="s">
        <v>40</v>
      </c>
      <c r="N899" s="88">
        <v>9149038</v>
      </c>
      <c r="O899" s="1" t="s">
        <v>503</v>
      </c>
      <c r="P899" s="1" t="s">
        <v>79</v>
      </c>
      <c r="Q899" s="1" t="s">
        <v>80</v>
      </c>
      <c r="R899" s="1" t="s">
        <v>43</v>
      </c>
      <c r="S899" s="1" t="s">
        <v>43</v>
      </c>
      <c r="T899" s="3">
        <v>0</v>
      </c>
      <c r="U899" s="1" t="s">
        <v>44</v>
      </c>
      <c r="V899" s="1" t="s">
        <v>45</v>
      </c>
      <c r="W899" s="1" t="s">
        <v>994</v>
      </c>
      <c r="X899" s="1" t="s">
        <v>46</v>
      </c>
      <c r="Y899" s="1" t="s">
        <v>81</v>
      </c>
      <c r="Z899" s="1" t="s">
        <v>1520</v>
      </c>
      <c r="AA899" s="1" t="s">
        <v>83</v>
      </c>
      <c r="AB899" s="1" t="s">
        <v>84</v>
      </c>
      <c r="AC899" s="1" t="s">
        <v>51</v>
      </c>
      <c r="AD899" s="1" t="s">
        <v>1520</v>
      </c>
      <c r="AE899" s="1" t="s">
        <v>37</v>
      </c>
      <c r="AF899">
        <f t="shared" si="54"/>
        <v>2023</v>
      </c>
      <c r="AG899" t="str">
        <f t="shared" si="55"/>
        <v>ago</v>
      </c>
      <c r="AH899" t="str">
        <f>+VLOOKUP(N899,'[1]2. Ingreso de incapacidades'!$C$5:$O$6997,13,FALSE)</f>
        <v>SALUD TOTAL E.P.S.</v>
      </c>
      <c r="AI899" t="s">
        <v>2192</v>
      </c>
    </row>
    <row r="900" spans="1:35" hidden="1" x14ac:dyDescent="0.25">
      <c r="A900" s="1" t="s">
        <v>33</v>
      </c>
      <c r="B900" s="1" t="s">
        <v>34</v>
      </c>
      <c r="C900" s="2">
        <v>45169</v>
      </c>
      <c r="D900" s="42" t="str">
        <f t="shared" si="52"/>
        <v>2023</v>
      </c>
      <c r="E900" s="1" t="s">
        <v>73</v>
      </c>
      <c r="F900" s="1" t="s">
        <v>74</v>
      </c>
      <c r="G900" s="1" t="s">
        <v>37</v>
      </c>
      <c r="H900" s="1" t="s">
        <v>994</v>
      </c>
      <c r="I900" s="1" t="s">
        <v>34</v>
      </c>
      <c r="J900" s="3">
        <v>120471</v>
      </c>
      <c r="K900" s="3">
        <v>0</v>
      </c>
      <c r="L900" s="3">
        <f t="shared" si="53"/>
        <v>120471</v>
      </c>
      <c r="M900" s="1" t="s">
        <v>40</v>
      </c>
      <c r="N900" s="88">
        <v>1002248481</v>
      </c>
      <c r="O900" s="1" t="s">
        <v>130</v>
      </c>
      <c r="P900" s="1" t="s">
        <v>79</v>
      </c>
      <c r="Q900" s="1" t="s">
        <v>80</v>
      </c>
      <c r="R900" s="1" t="s">
        <v>43</v>
      </c>
      <c r="S900" s="1" t="s">
        <v>43</v>
      </c>
      <c r="T900" s="3">
        <v>0</v>
      </c>
      <c r="U900" s="1" t="s">
        <v>44</v>
      </c>
      <c r="V900" s="1" t="s">
        <v>45</v>
      </c>
      <c r="W900" s="1" t="s">
        <v>994</v>
      </c>
      <c r="X900" s="1" t="s">
        <v>46</v>
      </c>
      <c r="Y900" s="1" t="s">
        <v>81</v>
      </c>
      <c r="Z900" s="1" t="s">
        <v>1520</v>
      </c>
      <c r="AA900" s="1" t="s">
        <v>83</v>
      </c>
      <c r="AB900" s="1" t="s">
        <v>84</v>
      </c>
      <c r="AC900" s="1" t="s">
        <v>51</v>
      </c>
      <c r="AD900" s="1" t="s">
        <v>1520</v>
      </c>
      <c r="AE900" s="1" t="s">
        <v>37</v>
      </c>
      <c r="AF900">
        <f t="shared" si="54"/>
        <v>2023</v>
      </c>
      <c r="AG900" t="str">
        <f t="shared" si="55"/>
        <v>ago</v>
      </c>
      <c r="AH900" t="str">
        <f>+VLOOKUP(N900,'[1]2. Ingreso de incapacidades'!$C$5:$O$6997,13,FALSE)</f>
        <v>SANITAS E.P.S</v>
      </c>
      <c r="AI900" t="s">
        <v>2193</v>
      </c>
    </row>
    <row r="901" spans="1:35" hidden="1" x14ac:dyDescent="0.25">
      <c r="A901" s="1" t="s">
        <v>33</v>
      </c>
      <c r="B901" s="1" t="s">
        <v>34</v>
      </c>
      <c r="C901" s="2">
        <v>45169</v>
      </c>
      <c r="D901" s="42" t="str">
        <f t="shared" si="52"/>
        <v>2023</v>
      </c>
      <c r="E901" s="1" t="s">
        <v>73</v>
      </c>
      <c r="F901" s="1" t="s">
        <v>74</v>
      </c>
      <c r="G901" s="1" t="s">
        <v>37</v>
      </c>
      <c r="H901" s="1" t="s">
        <v>994</v>
      </c>
      <c r="I901" s="1" t="s">
        <v>34</v>
      </c>
      <c r="J901" s="3">
        <v>348001</v>
      </c>
      <c r="K901" s="3">
        <v>0</v>
      </c>
      <c r="L901" s="3">
        <f t="shared" si="53"/>
        <v>348001</v>
      </c>
      <c r="M901" s="1" t="s">
        <v>40</v>
      </c>
      <c r="N901" s="88">
        <v>73103777</v>
      </c>
      <c r="O901" s="1" t="s">
        <v>774</v>
      </c>
      <c r="P901" s="1" t="s">
        <v>79</v>
      </c>
      <c r="Q901" s="1" t="s">
        <v>80</v>
      </c>
      <c r="R901" s="1" t="s">
        <v>43</v>
      </c>
      <c r="S901" s="1" t="s">
        <v>43</v>
      </c>
      <c r="T901" s="3">
        <v>0</v>
      </c>
      <c r="U901" s="1" t="s">
        <v>44</v>
      </c>
      <c r="V901" s="1" t="s">
        <v>45</v>
      </c>
      <c r="W901" s="1" t="s">
        <v>994</v>
      </c>
      <c r="X901" s="1" t="s">
        <v>46</v>
      </c>
      <c r="Y901" s="1" t="s">
        <v>81</v>
      </c>
      <c r="Z901" s="1" t="s">
        <v>1520</v>
      </c>
      <c r="AA901" s="1" t="s">
        <v>83</v>
      </c>
      <c r="AB901" s="1" t="s">
        <v>84</v>
      </c>
      <c r="AC901" s="1" t="s">
        <v>51</v>
      </c>
      <c r="AD901" s="1" t="s">
        <v>1520</v>
      </c>
      <c r="AE901" s="1" t="s">
        <v>37</v>
      </c>
      <c r="AF901">
        <f t="shared" si="54"/>
        <v>2023</v>
      </c>
      <c r="AG901" t="str">
        <f t="shared" si="55"/>
        <v>ago</v>
      </c>
      <c r="AH901" t="str">
        <f>+VLOOKUP(N901,'[1]2. Ingreso de incapacidades'!$C$5:$O$6997,13,FALSE)</f>
        <v>SANITAS E.P.S</v>
      </c>
      <c r="AI901" t="s">
        <v>2193</v>
      </c>
    </row>
    <row r="902" spans="1:35" hidden="1" x14ac:dyDescent="0.25">
      <c r="A902" s="1" t="s">
        <v>33</v>
      </c>
      <c r="B902" s="1" t="s">
        <v>34</v>
      </c>
      <c r="C902" s="2">
        <v>45169</v>
      </c>
      <c r="D902" s="42" t="str">
        <f t="shared" si="52"/>
        <v>2023</v>
      </c>
      <c r="E902" s="1" t="s">
        <v>73</v>
      </c>
      <c r="F902" s="1" t="s">
        <v>74</v>
      </c>
      <c r="G902" s="1" t="s">
        <v>37</v>
      </c>
      <c r="H902" s="1" t="s">
        <v>994</v>
      </c>
      <c r="I902" s="1" t="s">
        <v>34</v>
      </c>
      <c r="J902" s="3">
        <v>618667</v>
      </c>
      <c r="K902" s="3">
        <v>0</v>
      </c>
      <c r="L902" s="3">
        <f t="shared" si="53"/>
        <v>618667</v>
      </c>
      <c r="M902" s="1" t="s">
        <v>40</v>
      </c>
      <c r="N902" s="88">
        <v>73109356</v>
      </c>
      <c r="O902" s="1" t="s">
        <v>118</v>
      </c>
      <c r="P902" s="1" t="s">
        <v>79</v>
      </c>
      <c r="Q902" s="1" t="s">
        <v>80</v>
      </c>
      <c r="R902" s="1" t="s">
        <v>43</v>
      </c>
      <c r="S902" s="1" t="s">
        <v>43</v>
      </c>
      <c r="T902" s="3">
        <v>0</v>
      </c>
      <c r="U902" s="1" t="s">
        <v>44</v>
      </c>
      <c r="V902" s="1" t="s">
        <v>45</v>
      </c>
      <c r="W902" s="1" t="s">
        <v>994</v>
      </c>
      <c r="X902" s="1" t="s">
        <v>46</v>
      </c>
      <c r="Y902" s="1" t="s">
        <v>81</v>
      </c>
      <c r="Z902" s="1" t="s">
        <v>1520</v>
      </c>
      <c r="AA902" s="1" t="s">
        <v>83</v>
      </c>
      <c r="AB902" s="1" t="s">
        <v>84</v>
      </c>
      <c r="AC902" s="1" t="s">
        <v>51</v>
      </c>
      <c r="AD902" s="1" t="s">
        <v>1520</v>
      </c>
      <c r="AE902" s="1" t="s">
        <v>37</v>
      </c>
      <c r="AF902">
        <f t="shared" si="54"/>
        <v>2023</v>
      </c>
      <c r="AG902" t="str">
        <f t="shared" si="55"/>
        <v>ago</v>
      </c>
      <c r="AH902" t="str">
        <f>+VLOOKUP(N902,'[1]2. Ingreso de incapacidades'!$C$5:$O$6997,13,FALSE)</f>
        <v>SANITAS E.P.S</v>
      </c>
      <c r="AI902" t="s">
        <v>2193</v>
      </c>
    </row>
    <row r="903" spans="1:35" hidden="1" x14ac:dyDescent="0.25">
      <c r="A903" s="1" t="s">
        <v>33</v>
      </c>
      <c r="B903" s="1" t="s">
        <v>34</v>
      </c>
      <c r="C903" s="2">
        <v>45169</v>
      </c>
      <c r="D903" s="42" t="str">
        <f t="shared" ref="D903:D966" si="56">TEXT(C903,"yyyy")</f>
        <v>2023</v>
      </c>
      <c r="E903" s="1" t="s">
        <v>73</v>
      </c>
      <c r="F903" s="1" t="s">
        <v>74</v>
      </c>
      <c r="G903" s="1" t="s">
        <v>37</v>
      </c>
      <c r="H903" s="1" t="s">
        <v>994</v>
      </c>
      <c r="I903" s="1" t="s">
        <v>34</v>
      </c>
      <c r="J903" s="3">
        <v>116000</v>
      </c>
      <c r="K903" s="3">
        <v>0</v>
      </c>
      <c r="L903" s="3">
        <f t="shared" ref="L903:L966" si="57">+J903-K903</f>
        <v>116000</v>
      </c>
      <c r="M903" s="1" t="s">
        <v>40</v>
      </c>
      <c r="N903" s="88">
        <v>73576572</v>
      </c>
      <c r="O903" s="1" t="s">
        <v>134</v>
      </c>
      <c r="P903" s="1" t="s">
        <v>79</v>
      </c>
      <c r="Q903" s="1" t="s">
        <v>80</v>
      </c>
      <c r="R903" s="1" t="s">
        <v>43</v>
      </c>
      <c r="S903" s="1" t="s">
        <v>43</v>
      </c>
      <c r="T903" s="3">
        <v>0</v>
      </c>
      <c r="U903" s="1" t="s">
        <v>44</v>
      </c>
      <c r="V903" s="1" t="s">
        <v>45</v>
      </c>
      <c r="W903" s="1" t="s">
        <v>994</v>
      </c>
      <c r="X903" s="1" t="s">
        <v>46</v>
      </c>
      <c r="Y903" s="1" t="s">
        <v>81</v>
      </c>
      <c r="Z903" s="1" t="s">
        <v>1520</v>
      </c>
      <c r="AA903" s="1" t="s">
        <v>83</v>
      </c>
      <c r="AB903" s="1" t="s">
        <v>84</v>
      </c>
      <c r="AC903" s="1" t="s">
        <v>51</v>
      </c>
      <c r="AD903" s="1" t="s">
        <v>1520</v>
      </c>
      <c r="AE903" s="1" t="s">
        <v>37</v>
      </c>
      <c r="AF903">
        <f t="shared" ref="AF903:AF966" si="58">YEAR(C903)</f>
        <v>2023</v>
      </c>
      <c r="AG903" t="str">
        <f t="shared" ref="AG903:AG966" si="59">TEXT(C903,"mmm")</f>
        <v>ago</v>
      </c>
      <c r="AH903" t="str">
        <f>+VLOOKUP(N903,'[1]2. Ingreso de incapacidades'!$C$5:$O$6997,13,FALSE)</f>
        <v>SANITAS E.P.S</v>
      </c>
      <c r="AI903" t="s">
        <v>2193</v>
      </c>
    </row>
    <row r="904" spans="1:35" hidden="1" x14ac:dyDescent="0.25">
      <c r="A904" s="1" t="s">
        <v>33</v>
      </c>
      <c r="B904" s="1" t="s">
        <v>34</v>
      </c>
      <c r="C904" s="2">
        <v>45169</v>
      </c>
      <c r="D904" s="42" t="str">
        <f t="shared" si="56"/>
        <v>2023</v>
      </c>
      <c r="E904" s="1" t="s">
        <v>73</v>
      </c>
      <c r="F904" s="1" t="s">
        <v>74</v>
      </c>
      <c r="G904" s="1" t="s">
        <v>37</v>
      </c>
      <c r="H904" s="1" t="s">
        <v>994</v>
      </c>
      <c r="I904" s="1" t="s">
        <v>34</v>
      </c>
      <c r="J904" s="3">
        <v>580000</v>
      </c>
      <c r="K904" s="3">
        <v>0</v>
      </c>
      <c r="L904" s="3">
        <f t="shared" si="57"/>
        <v>580000</v>
      </c>
      <c r="M904" s="1" t="s">
        <v>40</v>
      </c>
      <c r="N904" s="88">
        <v>1047476501</v>
      </c>
      <c r="O904" s="1" t="s">
        <v>670</v>
      </c>
      <c r="P904" s="1" t="s">
        <v>79</v>
      </c>
      <c r="Q904" s="1" t="s">
        <v>80</v>
      </c>
      <c r="R904" s="1" t="s">
        <v>43</v>
      </c>
      <c r="S904" s="1" t="s">
        <v>43</v>
      </c>
      <c r="T904" s="3">
        <v>0</v>
      </c>
      <c r="U904" s="1" t="s">
        <v>44</v>
      </c>
      <c r="V904" s="1" t="s">
        <v>45</v>
      </c>
      <c r="W904" s="1" t="s">
        <v>994</v>
      </c>
      <c r="X904" s="1" t="s">
        <v>46</v>
      </c>
      <c r="Y904" s="1" t="s">
        <v>81</v>
      </c>
      <c r="Z904" s="1" t="s">
        <v>1520</v>
      </c>
      <c r="AA904" s="1" t="s">
        <v>83</v>
      </c>
      <c r="AB904" s="1" t="s">
        <v>84</v>
      </c>
      <c r="AC904" s="1" t="s">
        <v>51</v>
      </c>
      <c r="AD904" s="1" t="s">
        <v>1520</v>
      </c>
      <c r="AE904" s="1" t="s">
        <v>37</v>
      </c>
      <c r="AF904">
        <f t="shared" si="58"/>
        <v>2023</v>
      </c>
      <c r="AG904" t="str">
        <f t="shared" si="59"/>
        <v>ago</v>
      </c>
      <c r="AH904" t="str">
        <f>+VLOOKUP(N904,'[1]2. Ingreso de incapacidades'!$C$5:$O$6997,13,FALSE)</f>
        <v>EPS MUTUAL SER</v>
      </c>
      <c r="AI904" t="s">
        <v>2195</v>
      </c>
    </row>
    <row r="905" spans="1:35" hidden="1" x14ac:dyDescent="0.25">
      <c r="A905" s="1" t="s">
        <v>33</v>
      </c>
      <c r="B905" s="1" t="s">
        <v>34</v>
      </c>
      <c r="C905" s="2">
        <v>45169</v>
      </c>
      <c r="D905" s="42" t="str">
        <f t="shared" si="56"/>
        <v>2023</v>
      </c>
      <c r="E905" s="1" t="s">
        <v>73</v>
      </c>
      <c r="F905" s="1" t="s">
        <v>74</v>
      </c>
      <c r="G905" s="1" t="s">
        <v>37</v>
      </c>
      <c r="H905" s="1" t="s">
        <v>994</v>
      </c>
      <c r="I905" s="1" t="s">
        <v>34</v>
      </c>
      <c r="J905" s="3">
        <v>116001</v>
      </c>
      <c r="K905" s="3">
        <v>0</v>
      </c>
      <c r="L905" s="3">
        <f t="shared" si="57"/>
        <v>116001</v>
      </c>
      <c r="M905" s="1" t="s">
        <v>40</v>
      </c>
      <c r="N905" s="88">
        <v>1051819405</v>
      </c>
      <c r="O905" s="1" t="s">
        <v>708</v>
      </c>
      <c r="P905" s="1" t="s">
        <v>79</v>
      </c>
      <c r="Q905" s="1" t="s">
        <v>80</v>
      </c>
      <c r="R905" s="1" t="s">
        <v>43</v>
      </c>
      <c r="S905" s="1" t="s">
        <v>43</v>
      </c>
      <c r="T905" s="3">
        <v>0</v>
      </c>
      <c r="U905" s="1" t="s">
        <v>44</v>
      </c>
      <c r="V905" s="1" t="s">
        <v>45</v>
      </c>
      <c r="W905" s="1" t="s">
        <v>994</v>
      </c>
      <c r="X905" s="1" t="s">
        <v>46</v>
      </c>
      <c r="Y905" s="1" t="s">
        <v>81</v>
      </c>
      <c r="Z905" s="1" t="s">
        <v>1520</v>
      </c>
      <c r="AA905" s="1" t="s">
        <v>83</v>
      </c>
      <c r="AB905" s="1" t="s">
        <v>84</v>
      </c>
      <c r="AC905" s="1" t="s">
        <v>51</v>
      </c>
      <c r="AD905" s="1" t="s">
        <v>1520</v>
      </c>
      <c r="AE905" s="1" t="s">
        <v>37</v>
      </c>
      <c r="AF905">
        <f t="shared" si="58"/>
        <v>2023</v>
      </c>
      <c r="AG905" t="str">
        <f t="shared" si="59"/>
        <v>ago</v>
      </c>
      <c r="AH905" t="str">
        <f>+VLOOKUP(N905,'[1]2. Ingreso de incapacidades'!$C$5:$O$6997,13,FALSE)</f>
        <v>EPS MUTUAL SER</v>
      </c>
      <c r="AI905" t="s">
        <v>2195</v>
      </c>
    </row>
    <row r="906" spans="1:35" hidden="1" x14ac:dyDescent="0.25">
      <c r="A906" s="1" t="s">
        <v>33</v>
      </c>
      <c r="B906" s="1" t="s">
        <v>34</v>
      </c>
      <c r="C906" s="2">
        <v>45169</v>
      </c>
      <c r="D906" s="42" t="str">
        <f t="shared" si="56"/>
        <v>2023</v>
      </c>
      <c r="E906" s="1" t="s">
        <v>73</v>
      </c>
      <c r="F906" s="1" t="s">
        <v>74</v>
      </c>
      <c r="G906" s="1" t="s">
        <v>37</v>
      </c>
      <c r="H906" s="1" t="s">
        <v>994</v>
      </c>
      <c r="I906" s="1" t="s">
        <v>34</v>
      </c>
      <c r="J906" s="3">
        <v>464002</v>
      </c>
      <c r="K906" s="3">
        <v>0</v>
      </c>
      <c r="L906" s="3">
        <f t="shared" si="57"/>
        <v>464002</v>
      </c>
      <c r="M906" s="1" t="s">
        <v>40</v>
      </c>
      <c r="N906" s="88">
        <v>1143407300</v>
      </c>
      <c r="O906" s="1" t="s">
        <v>753</v>
      </c>
      <c r="P906" s="1" t="s">
        <v>79</v>
      </c>
      <c r="Q906" s="1" t="s">
        <v>80</v>
      </c>
      <c r="R906" s="1" t="s">
        <v>43</v>
      </c>
      <c r="S906" s="1" t="s">
        <v>43</v>
      </c>
      <c r="T906" s="3">
        <v>0</v>
      </c>
      <c r="U906" s="1" t="s">
        <v>44</v>
      </c>
      <c r="V906" s="1" t="s">
        <v>45</v>
      </c>
      <c r="W906" s="1" t="s">
        <v>994</v>
      </c>
      <c r="X906" s="1" t="s">
        <v>46</v>
      </c>
      <c r="Y906" s="1" t="s">
        <v>81</v>
      </c>
      <c r="Z906" s="1" t="s">
        <v>1520</v>
      </c>
      <c r="AA906" s="1" t="s">
        <v>83</v>
      </c>
      <c r="AB906" s="1" t="s">
        <v>84</v>
      </c>
      <c r="AC906" s="1" t="s">
        <v>51</v>
      </c>
      <c r="AD906" s="1" t="s">
        <v>1520</v>
      </c>
      <c r="AE906" s="1" t="s">
        <v>37</v>
      </c>
      <c r="AF906">
        <f t="shared" si="58"/>
        <v>2023</v>
      </c>
      <c r="AG906" t="str">
        <f t="shared" si="59"/>
        <v>ago</v>
      </c>
      <c r="AH906" t="str">
        <f>+VLOOKUP(N906,'[1]2. Ingreso de incapacidades'!$C$5:$O$6997,13,FALSE)</f>
        <v>EPS MUTUAL SER</v>
      </c>
      <c r="AI906" t="s">
        <v>2195</v>
      </c>
    </row>
    <row r="907" spans="1:35" hidden="1" x14ac:dyDescent="0.25">
      <c r="A907" s="1" t="s">
        <v>33</v>
      </c>
      <c r="B907" s="1" t="s">
        <v>34</v>
      </c>
      <c r="C907" s="2">
        <v>45169</v>
      </c>
      <c r="D907" s="42" t="str">
        <f t="shared" si="56"/>
        <v>2023</v>
      </c>
      <c r="E907" s="1" t="s">
        <v>73</v>
      </c>
      <c r="F907" s="1" t="s">
        <v>74</v>
      </c>
      <c r="G907" s="1" t="s">
        <v>37</v>
      </c>
      <c r="H907" s="1" t="s">
        <v>994</v>
      </c>
      <c r="I907" s="1" t="s">
        <v>34</v>
      </c>
      <c r="J907" s="3">
        <v>348001</v>
      </c>
      <c r="K907" s="3">
        <v>0</v>
      </c>
      <c r="L907" s="3">
        <f t="shared" si="57"/>
        <v>348001</v>
      </c>
      <c r="M907" s="1" t="s">
        <v>40</v>
      </c>
      <c r="N907" s="88">
        <v>30873721</v>
      </c>
      <c r="O907" s="1" t="s">
        <v>126</v>
      </c>
      <c r="P907" s="1" t="s">
        <v>79</v>
      </c>
      <c r="Q907" s="1" t="s">
        <v>80</v>
      </c>
      <c r="R907" s="1" t="s">
        <v>43</v>
      </c>
      <c r="S907" s="1" t="s">
        <v>43</v>
      </c>
      <c r="T907" s="3">
        <v>0</v>
      </c>
      <c r="U907" s="1" t="s">
        <v>44</v>
      </c>
      <c r="V907" s="1" t="s">
        <v>45</v>
      </c>
      <c r="W907" s="1" t="s">
        <v>994</v>
      </c>
      <c r="X907" s="1" t="s">
        <v>46</v>
      </c>
      <c r="Y907" s="1" t="s">
        <v>81</v>
      </c>
      <c r="Z907" s="1" t="s">
        <v>1520</v>
      </c>
      <c r="AA907" s="1" t="s">
        <v>83</v>
      </c>
      <c r="AB907" s="1" t="s">
        <v>84</v>
      </c>
      <c r="AC907" s="1" t="s">
        <v>51</v>
      </c>
      <c r="AD907" s="1" t="s">
        <v>1520</v>
      </c>
      <c r="AE907" s="1" t="s">
        <v>37</v>
      </c>
      <c r="AF907">
        <f t="shared" si="58"/>
        <v>2023</v>
      </c>
      <c r="AG907" t="str">
        <f t="shared" si="59"/>
        <v>ago</v>
      </c>
      <c r="AH907" t="str">
        <f>+VLOOKUP(N907,'[1]2. Ingreso de incapacidades'!$C$5:$O$6997,13,FALSE)</f>
        <v>FAMISANAR E.P.S</v>
      </c>
      <c r="AI907" t="s">
        <v>2196</v>
      </c>
    </row>
    <row r="908" spans="1:35" hidden="1" x14ac:dyDescent="0.25">
      <c r="A908" s="1" t="s">
        <v>33</v>
      </c>
      <c r="B908" s="1" t="s">
        <v>34</v>
      </c>
      <c r="C908" s="2">
        <v>45169</v>
      </c>
      <c r="D908" s="42" t="str">
        <f t="shared" si="56"/>
        <v>2023</v>
      </c>
      <c r="E908" s="1" t="s">
        <v>73</v>
      </c>
      <c r="F908" s="1" t="s">
        <v>74</v>
      </c>
      <c r="G908" s="1" t="s">
        <v>37</v>
      </c>
      <c r="H908" s="1" t="s">
        <v>994</v>
      </c>
      <c r="I908" s="1" t="s">
        <v>34</v>
      </c>
      <c r="J908" s="3">
        <v>464507</v>
      </c>
      <c r="K908" s="3">
        <v>0</v>
      </c>
      <c r="L908" s="3">
        <f t="shared" si="57"/>
        <v>464507</v>
      </c>
      <c r="M908" s="1" t="s">
        <v>40</v>
      </c>
      <c r="N908" s="88">
        <v>12595533</v>
      </c>
      <c r="O908" s="1" t="s">
        <v>116</v>
      </c>
      <c r="P908" s="1" t="s">
        <v>79</v>
      </c>
      <c r="Q908" s="1" t="s">
        <v>80</v>
      </c>
      <c r="R908" s="1" t="s">
        <v>43</v>
      </c>
      <c r="S908" s="1" t="s">
        <v>43</v>
      </c>
      <c r="T908" s="3">
        <v>0</v>
      </c>
      <c r="U908" s="1" t="s">
        <v>44</v>
      </c>
      <c r="V908" s="1" t="s">
        <v>45</v>
      </c>
      <c r="W908" s="1" t="s">
        <v>994</v>
      </c>
      <c r="X908" s="1" t="s">
        <v>46</v>
      </c>
      <c r="Y908" s="1" t="s">
        <v>81</v>
      </c>
      <c r="Z908" s="1" t="s">
        <v>1520</v>
      </c>
      <c r="AA908" s="1" t="s">
        <v>83</v>
      </c>
      <c r="AB908" s="1" t="s">
        <v>84</v>
      </c>
      <c r="AC908" s="1" t="s">
        <v>51</v>
      </c>
      <c r="AD908" s="1" t="s">
        <v>1520</v>
      </c>
      <c r="AE908" s="1" t="s">
        <v>37</v>
      </c>
      <c r="AF908">
        <f t="shared" si="58"/>
        <v>2023</v>
      </c>
      <c r="AG908" t="str">
        <f t="shared" si="59"/>
        <v>ago</v>
      </c>
      <c r="AH908" t="str">
        <f>+VLOOKUP(N908,'[1]2. Ingreso de incapacidades'!$C$5:$O$6997,13,FALSE)</f>
        <v>NUEVA E.P.S</v>
      </c>
      <c r="AI908" t="s">
        <v>2199</v>
      </c>
    </row>
    <row r="909" spans="1:35" hidden="1" x14ac:dyDescent="0.25">
      <c r="A909" s="1" t="s">
        <v>33</v>
      </c>
      <c r="B909" s="1" t="s">
        <v>34</v>
      </c>
      <c r="C909" s="2">
        <v>45169</v>
      </c>
      <c r="D909" s="42" t="str">
        <f t="shared" si="56"/>
        <v>2023</v>
      </c>
      <c r="E909" s="1" t="s">
        <v>73</v>
      </c>
      <c r="F909" s="1" t="s">
        <v>74</v>
      </c>
      <c r="G909" s="1" t="s">
        <v>37</v>
      </c>
      <c r="H909" s="1" t="s">
        <v>994</v>
      </c>
      <c r="I909" s="1" t="s">
        <v>34</v>
      </c>
      <c r="J909" s="3">
        <v>116000</v>
      </c>
      <c r="K909" s="3">
        <v>0</v>
      </c>
      <c r="L909" s="3">
        <f t="shared" si="57"/>
        <v>116000</v>
      </c>
      <c r="M909" s="1" t="s">
        <v>40</v>
      </c>
      <c r="N909" s="88">
        <v>9099334</v>
      </c>
      <c r="O909" s="1" t="s">
        <v>602</v>
      </c>
      <c r="P909" s="1" t="s">
        <v>79</v>
      </c>
      <c r="Q909" s="1" t="s">
        <v>80</v>
      </c>
      <c r="R909" s="1" t="s">
        <v>43</v>
      </c>
      <c r="S909" s="1" t="s">
        <v>43</v>
      </c>
      <c r="T909" s="3">
        <v>0</v>
      </c>
      <c r="U909" s="1" t="s">
        <v>44</v>
      </c>
      <c r="V909" s="1" t="s">
        <v>45</v>
      </c>
      <c r="W909" s="1" t="s">
        <v>994</v>
      </c>
      <c r="X909" s="1" t="s">
        <v>46</v>
      </c>
      <c r="Y909" s="1" t="s">
        <v>81</v>
      </c>
      <c r="Z909" s="1" t="s">
        <v>1520</v>
      </c>
      <c r="AA909" s="1" t="s">
        <v>83</v>
      </c>
      <c r="AB909" s="1" t="s">
        <v>84</v>
      </c>
      <c r="AC909" s="1" t="s">
        <v>51</v>
      </c>
      <c r="AD909" s="1" t="s">
        <v>1520</v>
      </c>
      <c r="AE909" s="1" t="s">
        <v>37</v>
      </c>
      <c r="AF909">
        <f t="shared" si="58"/>
        <v>2023</v>
      </c>
      <c r="AG909" t="str">
        <f t="shared" si="59"/>
        <v>ago</v>
      </c>
      <c r="AH909" t="str">
        <f>+VLOOKUP(N909,'[1]2. Ingreso de incapacidades'!$C$5:$O$6997,13,FALSE)</f>
        <v>NUEVA E.P.S</v>
      </c>
      <c r="AI909" t="s">
        <v>2199</v>
      </c>
    </row>
    <row r="910" spans="1:35" hidden="1" x14ac:dyDescent="0.25">
      <c r="A910" s="1" t="s">
        <v>33</v>
      </c>
      <c r="B910" s="1" t="s">
        <v>34</v>
      </c>
      <c r="C910" s="2">
        <v>45169</v>
      </c>
      <c r="D910" s="42" t="str">
        <f t="shared" si="56"/>
        <v>2023</v>
      </c>
      <c r="E910" s="1" t="s">
        <v>73</v>
      </c>
      <c r="F910" s="1" t="s">
        <v>74</v>
      </c>
      <c r="G910" s="1" t="s">
        <v>37</v>
      </c>
      <c r="H910" s="1" t="s">
        <v>994</v>
      </c>
      <c r="I910" s="1" t="s">
        <v>34</v>
      </c>
      <c r="J910" s="3">
        <v>3137195</v>
      </c>
      <c r="K910" s="3">
        <v>0</v>
      </c>
      <c r="L910" s="3">
        <f t="shared" si="57"/>
        <v>3137195</v>
      </c>
      <c r="M910" s="1" t="s">
        <v>40</v>
      </c>
      <c r="N910" s="88">
        <v>1071162031</v>
      </c>
      <c r="O910" s="1" t="s">
        <v>1456</v>
      </c>
      <c r="P910" s="1" t="s">
        <v>1457</v>
      </c>
      <c r="Q910" s="1" t="s">
        <v>1458</v>
      </c>
      <c r="R910" s="1" t="s">
        <v>43</v>
      </c>
      <c r="S910" s="1" t="s">
        <v>43</v>
      </c>
      <c r="T910" s="3">
        <v>0</v>
      </c>
      <c r="U910" s="1" t="s">
        <v>44</v>
      </c>
      <c r="V910" s="1" t="s">
        <v>45</v>
      </c>
      <c r="W910" s="1" t="s">
        <v>994</v>
      </c>
      <c r="X910" s="1" t="s">
        <v>46</v>
      </c>
      <c r="Y910" s="1" t="s">
        <v>81</v>
      </c>
      <c r="Z910" s="1" t="s">
        <v>1520</v>
      </c>
      <c r="AA910" s="1" t="s">
        <v>83</v>
      </c>
      <c r="AB910" s="1" t="s">
        <v>84</v>
      </c>
      <c r="AC910" s="1" t="s">
        <v>51</v>
      </c>
      <c r="AD910" s="1" t="s">
        <v>1520</v>
      </c>
      <c r="AE910" s="1" t="s">
        <v>37</v>
      </c>
      <c r="AF910">
        <f t="shared" si="58"/>
        <v>2023</v>
      </c>
      <c r="AG910" t="str">
        <f t="shared" si="59"/>
        <v>ago</v>
      </c>
      <c r="AH910" t="str">
        <f>+VLOOKUP(N910,'[1]2. Ingreso de incapacidades'!$C$5:$O$6997,13,FALSE)</f>
        <v>SANITAS E.P.S</v>
      </c>
      <c r="AI910" t="s">
        <v>2193</v>
      </c>
    </row>
    <row r="911" spans="1:35" hidden="1" x14ac:dyDescent="0.25">
      <c r="A911" s="1" t="s">
        <v>33</v>
      </c>
      <c r="B911" s="1" t="s">
        <v>34</v>
      </c>
      <c r="C911" s="2">
        <v>45177</v>
      </c>
      <c r="D911" s="42" t="str">
        <f t="shared" si="56"/>
        <v>2023</v>
      </c>
      <c r="E911" s="1" t="s">
        <v>35</v>
      </c>
      <c r="F911" s="1" t="s">
        <v>36</v>
      </c>
      <c r="G911" s="1" t="s">
        <v>37</v>
      </c>
      <c r="H911" s="1" t="s">
        <v>1524</v>
      </c>
      <c r="I911" s="1" t="s">
        <v>1525</v>
      </c>
      <c r="J911" s="3">
        <v>0</v>
      </c>
      <c r="K911" s="3">
        <v>293342</v>
      </c>
      <c r="L911" s="3">
        <f t="shared" si="57"/>
        <v>-293342</v>
      </c>
      <c r="M911" s="1" t="s">
        <v>40</v>
      </c>
      <c r="N911" s="88">
        <v>800130907</v>
      </c>
      <c r="O911" s="1" t="s">
        <v>42</v>
      </c>
      <c r="P911" s="1" t="s">
        <v>37</v>
      </c>
      <c r="Q911" s="1" t="s">
        <v>43</v>
      </c>
      <c r="R911" s="1" t="s">
        <v>43</v>
      </c>
      <c r="S911" s="1" t="s">
        <v>43</v>
      </c>
      <c r="T911" s="3">
        <v>0</v>
      </c>
      <c r="U911" s="1" t="s">
        <v>44</v>
      </c>
      <c r="V911" s="1" t="s">
        <v>45</v>
      </c>
      <c r="W911" s="1" t="s">
        <v>1524</v>
      </c>
      <c r="X911" s="1" t="s">
        <v>46</v>
      </c>
      <c r="Y911" s="1" t="s">
        <v>47</v>
      </c>
      <c r="Z911" s="1" t="s">
        <v>1526</v>
      </c>
      <c r="AA911" s="1" t="s">
        <v>49</v>
      </c>
      <c r="AB911" s="1" t="s">
        <v>1440</v>
      </c>
      <c r="AC911" s="1" t="s">
        <v>51</v>
      </c>
      <c r="AD911" s="1" t="s">
        <v>1526</v>
      </c>
      <c r="AE911" s="1" t="s">
        <v>37</v>
      </c>
      <c r="AF911">
        <f t="shared" si="58"/>
        <v>2023</v>
      </c>
      <c r="AG911" t="str">
        <f t="shared" si="59"/>
        <v>sep</v>
      </c>
      <c r="AH911" t="e">
        <f>+VLOOKUP(N911,'[1]2. Ingreso de incapacidades'!$C$5:$O$6997,13,FALSE)</f>
        <v>#N/A</v>
      </c>
      <c r="AI911" t="e">
        <v>#N/A</v>
      </c>
    </row>
    <row r="912" spans="1:35" hidden="1" x14ac:dyDescent="0.25">
      <c r="A912" s="1" t="s">
        <v>33</v>
      </c>
      <c r="B912" s="1" t="s">
        <v>34</v>
      </c>
      <c r="C912" s="2">
        <v>45190</v>
      </c>
      <c r="D912" s="42" t="str">
        <f t="shared" si="56"/>
        <v>2023</v>
      </c>
      <c r="E912" s="1" t="s">
        <v>35</v>
      </c>
      <c r="F912" s="1" t="s">
        <v>36</v>
      </c>
      <c r="G912" s="1" t="s">
        <v>37</v>
      </c>
      <c r="H912" s="1" t="s">
        <v>1527</v>
      </c>
      <c r="I912" s="1" t="s">
        <v>1528</v>
      </c>
      <c r="J912" s="3">
        <v>0</v>
      </c>
      <c r="K912" s="3">
        <v>2244000</v>
      </c>
      <c r="L912" s="3">
        <f t="shared" si="57"/>
        <v>-2244000</v>
      </c>
      <c r="M912" s="1" t="s">
        <v>40</v>
      </c>
      <c r="N912" s="88">
        <v>800130907</v>
      </c>
      <c r="O912" s="1" t="s">
        <v>42</v>
      </c>
      <c r="P912" s="1" t="s">
        <v>37</v>
      </c>
      <c r="Q912" s="1" t="s">
        <v>43</v>
      </c>
      <c r="R912" s="1" t="s">
        <v>43</v>
      </c>
      <c r="S912" s="1" t="s">
        <v>43</v>
      </c>
      <c r="T912" s="3">
        <v>0</v>
      </c>
      <c r="U912" s="1" t="s">
        <v>44</v>
      </c>
      <c r="V912" s="1" t="s">
        <v>45</v>
      </c>
      <c r="W912" s="1" t="s">
        <v>1527</v>
      </c>
      <c r="X912" s="1" t="s">
        <v>46</v>
      </c>
      <c r="Y912" s="1" t="s">
        <v>47</v>
      </c>
      <c r="Z912" s="1" t="s">
        <v>1529</v>
      </c>
      <c r="AA912" s="1" t="s">
        <v>49</v>
      </c>
      <c r="AB912" s="1" t="s">
        <v>1440</v>
      </c>
      <c r="AC912" s="1" t="s">
        <v>51</v>
      </c>
      <c r="AD912" s="1" t="s">
        <v>1529</v>
      </c>
      <c r="AE912" s="1" t="s">
        <v>37</v>
      </c>
      <c r="AF912">
        <f t="shared" si="58"/>
        <v>2023</v>
      </c>
      <c r="AG912" t="str">
        <f t="shared" si="59"/>
        <v>sep</v>
      </c>
      <c r="AH912" t="e">
        <f>+VLOOKUP(N912,'[1]2. Ingreso de incapacidades'!$C$5:$O$6997,13,FALSE)</f>
        <v>#N/A</v>
      </c>
      <c r="AI912" t="e">
        <v>#N/A</v>
      </c>
    </row>
    <row r="913" spans="1:35" hidden="1" x14ac:dyDescent="0.25">
      <c r="A913" s="1" t="s">
        <v>33</v>
      </c>
      <c r="B913" s="1" t="s">
        <v>34</v>
      </c>
      <c r="C913" s="2">
        <v>45199</v>
      </c>
      <c r="D913" s="42" t="str">
        <f t="shared" si="56"/>
        <v>2023</v>
      </c>
      <c r="E913" s="1" t="s">
        <v>73</v>
      </c>
      <c r="F913" s="1" t="s">
        <v>74</v>
      </c>
      <c r="G913" s="1" t="s">
        <v>37</v>
      </c>
      <c r="H913" s="1" t="s">
        <v>997</v>
      </c>
      <c r="I913" s="1" t="s">
        <v>34</v>
      </c>
      <c r="J913" s="3">
        <v>77334</v>
      </c>
      <c r="K913" s="3">
        <v>0</v>
      </c>
      <c r="L913" s="3">
        <f t="shared" si="57"/>
        <v>77334</v>
      </c>
      <c r="M913" s="1" t="s">
        <v>40</v>
      </c>
      <c r="N913" s="88">
        <v>1007975140</v>
      </c>
      <c r="O913" s="1" t="s">
        <v>634</v>
      </c>
      <c r="P913" s="1" t="s">
        <v>89</v>
      </c>
      <c r="Q913" s="1" t="s">
        <v>90</v>
      </c>
      <c r="R913" s="1" t="s">
        <v>43</v>
      </c>
      <c r="S913" s="1" t="s">
        <v>43</v>
      </c>
      <c r="T913" s="3">
        <v>0</v>
      </c>
      <c r="U913" s="1" t="s">
        <v>44</v>
      </c>
      <c r="V913" s="1" t="s">
        <v>45</v>
      </c>
      <c r="W913" s="1" t="s">
        <v>997</v>
      </c>
      <c r="X913" s="1" t="s">
        <v>46</v>
      </c>
      <c r="Y913" s="1" t="s">
        <v>81</v>
      </c>
      <c r="Z913" s="1" t="s">
        <v>1530</v>
      </c>
      <c r="AA913" s="1" t="s">
        <v>83</v>
      </c>
      <c r="AB913" s="1" t="s">
        <v>84</v>
      </c>
      <c r="AC913" s="1" t="s">
        <v>51</v>
      </c>
      <c r="AD913" s="1" t="s">
        <v>1530</v>
      </c>
      <c r="AE913" s="1" t="s">
        <v>37</v>
      </c>
      <c r="AF913">
        <f t="shared" si="58"/>
        <v>2023</v>
      </c>
      <c r="AG913" t="str">
        <f t="shared" si="59"/>
        <v>sep</v>
      </c>
      <c r="AH913" t="str">
        <f>+VLOOKUP(N913,'[1]2. Ingreso de incapacidades'!$C$5:$O$6997,13,FALSE)</f>
        <v>COOMEVA E.P.S</v>
      </c>
      <c r="AI913" t="s">
        <v>2202</v>
      </c>
    </row>
    <row r="914" spans="1:35" hidden="1" x14ac:dyDescent="0.25">
      <c r="A914" s="1" t="s">
        <v>33</v>
      </c>
      <c r="B914" s="1" t="s">
        <v>34</v>
      </c>
      <c r="C914" s="2">
        <v>45199</v>
      </c>
      <c r="D914" s="42" t="str">
        <f t="shared" si="56"/>
        <v>2023</v>
      </c>
      <c r="E914" s="1" t="s">
        <v>73</v>
      </c>
      <c r="F914" s="1" t="s">
        <v>74</v>
      </c>
      <c r="G914" s="1" t="s">
        <v>37</v>
      </c>
      <c r="H914" s="1" t="s">
        <v>997</v>
      </c>
      <c r="I914" s="1" t="s">
        <v>34</v>
      </c>
      <c r="J914" s="3">
        <v>332740</v>
      </c>
      <c r="K914" s="3">
        <v>0</v>
      </c>
      <c r="L914" s="3">
        <f t="shared" si="57"/>
        <v>332740</v>
      </c>
      <c r="M914" s="1" t="s">
        <v>40</v>
      </c>
      <c r="N914" s="88">
        <v>1140843861</v>
      </c>
      <c r="O914" s="1" t="s">
        <v>728</v>
      </c>
      <c r="P914" s="1" t="s">
        <v>422</v>
      </c>
      <c r="Q914" s="1" t="s">
        <v>423</v>
      </c>
      <c r="R914" s="1" t="s">
        <v>43</v>
      </c>
      <c r="S914" s="1" t="s">
        <v>43</v>
      </c>
      <c r="T914" s="3">
        <v>0</v>
      </c>
      <c r="U914" s="1" t="s">
        <v>44</v>
      </c>
      <c r="V914" s="1" t="s">
        <v>45</v>
      </c>
      <c r="W914" s="1" t="s">
        <v>997</v>
      </c>
      <c r="X914" s="1" t="s">
        <v>46</v>
      </c>
      <c r="Y914" s="1" t="s">
        <v>81</v>
      </c>
      <c r="Z914" s="1" t="s">
        <v>1530</v>
      </c>
      <c r="AA914" s="1" t="s">
        <v>83</v>
      </c>
      <c r="AB914" s="1" t="s">
        <v>84</v>
      </c>
      <c r="AC914" s="1" t="s">
        <v>51</v>
      </c>
      <c r="AD914" s="1" t="s">
        <v>1530</v>
      </c>
      <c r="AE914" s="1" t="s">
        <v>37</v>
      </c>
      <c r="AF914">
        <f t="shared" si="58"/>
        <v>2023</v>
      </c>
      <c r="AG914" t="str">
        <f t="shared" si="59"/>
        <v>sep</v>
      </c>
      <c r="AH914" t="str">
        <f>+VLOOKUP(N914,'[1]2. Ingreso de incapacidades'!$C$5:$O$6997,13,FALSE)</f>
        <v>SURA E.P.S.</v>
      </c>
      <c r="AI914" t="s">
        <v>2197</v>
      </c>
    </row>
    <row r="915" spans="1:35" hidden="1" x14ac:dyDescent="0.25">
      <c r="A915" s="1" t="s">
        <v>33</v>
      </c>
      <c r="B915" s="1" t="s">
        <v>34</v>
      </c>
      <c r="C915" s="2">
        <v>45199</v>
      </c>
      <c r="D915" s="42" t="str">
        <f t="shared" si="56"/>
        <v>2023</v>
      </c>
      <c r="E915" s="1" t="s">
        <v>73</v>
      </c>
      <c r="F915" s="1" t="s">
        <v>74</v>
      </c>
      <c r="G915" s="1" t="s">
        <v>37</v>
      </c>
      <c r="H915" s="1" t="s">
        <v>997</v>
      </c>
      <c r="I915" s="1" t="s">
        <v>34</v>
      </c>
      <c r="J915" s="3">
        <v>116000</v>
      </c>
      <c r="K915" s="3">
        <v>0</v>
      </c>
      <c r="L915" s="3">
        <f t="shared" si="57"/>
        <v>116000</v>
      </c>
      <c r="M915" s="1" t="s">
        <v>40</v>
      </c>
      <c r="N915" s="88">
        <v>12635963</v>
      </c>
      <c r="O915" s="1" t="s">
        <v>132</v>
      </c>
      <c r="P915" s="1" t="s">
        <v>79</v>
      </c>
      <c r="Q915" s="1" t="s">
        <v>80</v>
      </c>
      <c r="R915" s="1" t="s">
        <v>43</v>
      </c>
      <c r="S915" s="1" t="s">
        <v>43</v>
      </c>
      <c r="T915" s="3">
        <v>0</v>
      </c>
      <c r="U915" s="1" t="s">
        <v>44</v>
      </c>
      <c r="V915" s="1" t="s">
        <v>45</v>
      </c>
      <c r="W915" s="1" t="s">
        <v>997</v>
      </c>
      <c r="X915" s="1" t="s">
        <v>46</v>
      </c>
      <c r="Y915" s="1" t="s">
        <v>81</v>
      </c>
      <c r="Z915" s="1" t="s">
        <v>1530</v>
      </c>
      <c r="AA915" s="1" t="s">
        <v>83</v>
      </c>
      <c r="AB915" s="1" t="s">
        <v>84</v>
      </c>
      <c r="AC915" s="1" t="s">
        <v>51</v>
      </c>
      <c r="AD915" s="1" t="s">
        <v>1530</v>
      </c>
      <c r="AE915" s="1" t="s">
        <v>37</v>
      </c>
      <c r="AF915">
        <f t="shared" si="58"/>
        <v>2023</v>
      </c>
      <c r="AG915" t="str">
        <f t="shared" si="59"/>
        <v>sep</v>
      </c>
      <c r="AH915" t="str">
        <f>+VLOOKUP(N915,'[1]2. Ingreso de incapacidades'!$C$5:$O$6997,13,FALSE)</f>
        <v>SURA E.P.S.</v>
      </c>
      <c r="AI915" t="s">
        <v>2197</v>
      </c>
    </row>
    <row r="916" spans="1:35" hidden="1" x14ac:dyDescent="0.25">
      <c r="A916" s="1" t="s">
        <v>33</v>
      </c>
      <c r="B916" s="1" t="s">
        <v>34</v>
      </c>
      <c r="C916" s="2">
        <v>45199</v>
      </c>
      <c r="D916" s="42" t="str">
        <f t="shared" si="56"/>
        <v>2023</v>
      </c>
      <c r="E916" s="1" t="s">
        <v>73</v>
      </c>
      <c r="F916" s="1" t="s">
        <v>74</v>
      </c>
      <c r="G916" s="1" t="s">
        <v>37</v>
      </c>
      <c r="H916" s="1" t="s">
        <v>997</v>
      </c>
      <c r="I916" s="1" t="s">
        <v>34</v>
      </c>
      <c r="J916" s="3">
        <v>130374</v>
      </c>
      <c r="K916" s="3">
        <v>0</v>
      </c>
      <c r="L916" s="3">
        <f t="shared" si="57"/>
        <v>130374</v>
      </c>
      <c r="M916" s="1" t="s">
        <v>40</v>
      </c>
      <c r="N916" s="88">
        <v>73573281</v>
      </c>
      <c r="O916" s="1" t="s">
        <v>548</v>
      </c>
      <c r="P916" s="1" t="s">
        <v>79</v>
      </c>
      <c r="Q916" s="1" t="s">
        <v>80</v>
      </c>
      <c r="R916" s="1" t="s">
        <v>43</v>
      </c>
      <c r="S916" s="1" t="s">
        <v>43</v>
      </c>
      <c r="T916" s="3">
        <v>0</v>
      </c>
      <c r="U916" s="1" t="s">
        <v>44</v>
      </c>
      <c r="V916" s="1" t="s">
        <v>45</v>
      </c>
      <c r="W916" s="1" t="s">
        <v>997</v>
      </c>
      <c r="X916" s="1" t="s">
        <v>46</v>
      </c>
      <c r="Y916" s="1" t="s">
        <v>81</v>
      </c>
      <c r="Z916" s="1" t="s">
        <v>1530</v>
      </c>
      <c r="AA916" s="1" t="s">
        <v>83</v>
      </c>
      <c r="AB916" s="1" t="s">
        <v>84</v>
      </c>
      <c r="AC916" s="1" t="s">
        <v>51</v>
      </c>
      <c r="AD916" s="1" t="s">
        <v>1530</v>
      </c>
      <c r="AE916" s="1" t="s">
        <v>37</v>
      </c>
      <c r="AF916">
        <f t="shared" si="58"/>
        <v>2023</v>
      </c>
      <c r="AG916" t="str">
        <f t="shared" si="59"/>
        <v>sep</v>
      </c>
      <c r="AH916" t="str">
        <f>+VLOOKUP(N916,'[1]2. Ingreso de incapacidades'!$C$5:$O$6997,13,FALSE)</f>
        <v>SURA E.P.S.</v>
      </c>
      <c r="AI916" t="s">
        <v>2197</v>
      </c>
    </row>
    <row r="917" spans="1:35" hidden="1" x14ac:dyDescent="0.25">
      <c r="A917" s="1" t="s">
        <v>33</v>
      </c>
      <c r="B917" s="1" t="s">
        <v>34</v>
      </c>
      <c r="C917" s="2">
        <v>45199</v>
      </c>
      <c r="D917" s="42" t="str">
        <f t="shared" si="56"/>
        <v>2023</v>
      </c>
      <c r="E917" s="1" t="s">
        <v>73</v>
      </c>
      <c r="F917" s="1" t="s">
        <v>74</v>
      </c>
      <c r="G917" s="1" t="s">
        <v>37</v>
      </c>
      <c r="H917" s="1" t="s">
        <v>997</v>
      </c>
      <c r="I917" s="1" t="s">
        <v>34</v>
      </c>
      <c r="J917" s="3">
        <v>43272</v>
      </c>
      <c r="K917" s="3">
        <v>0</v>
      </c>
      <c r="L917" s="3">
        <f t="shared" si="57"/>
        <v>43272</v>
      </c>
      <c r="M917" s="1" t="s">
        <v>40</v>
      </c>
      <c r="N917" s="88">
        <v>7918997</v>
      </c>
      <c r="O917" s="1" t="s">
        <v>471</v>
      </c>
      <c r="P917" s="1" t="s">
        <v>79</v>
      </c>
      <c r="Q917" s="1" t="s">
        <v>80</v>
      </c>
      <c r="R917" s="1" t="s">
        <v>43</v>
      </c>
      <c r="S917" s="1" t="s">
        <v>43</v>
      </c>
      <c r="T917" s="3">
        <v>0</v>
      </c>
      <c r="U917" s="1" t="s">
        <v>44</v>
      </c>
      <c r="V917" s="1" t="s">
        <v>45</v>
      </c>
      <c r="W917" s="1" t="s">
        <v>997</v>
      </c>
      <c r="X917" s="1" t="s">
        <v>46</v>
      </c>
      <c r="Y917" s="1" t="s">
        <v>81</v>
      </c>
      <c r="Z917" s="1" t="s">
        <v>1530</v>
      </c>
      <c r="AA917" s="1" t="s">
        <v>83</v>
      </c>
      <c r="AB917" s="1" t="s">
        <v>84</v>
      </c>
      <c r="AC917" s="1" t="s">
        <v>51</v>
      </c>
      <c r="AD917" s="1" t="s">
        <v>1530</v>
      </c>
      <c r="AE917" s="1" t="s">
        <v>37</v>
      </c>
      <c r="AF917">
        <f t="shared" si="58"/>
        <v>2023</v>
      </c>
      <c r="AG917" t="str">
        <f t="shared" si="59"/>
        <v>sep</v>
      </c>
      <c r="AH917" t="str">
        <f>+VLOOKUP(N917,'[1]2. Ingreso de incapacidades'!$C$5:$O$6997,13,FALSE)</f>
        <v>SURA E.P.S.</v>
      </c>
      <c r="AI917" t="s">
        <v>2197</v>
      </c>
    </row>
    <row r="918" spans="1:35" hidden="1" x14ac:dyDescent="0.25">
      <c r="A918" s="1" t="s">
        <v>33</v>
      </c>
      <c r="B918" s="1" t="s">
        <v>34</v>
      </c>
      <c r="C918" s="2">
        <v>45199</v>
      </c>
      <c r="D918" s="42" t="str">
        <f t="shared" si="56"/>
        <v>2023</v>
      </c>
      <c r="E918" s="1" t="s">
        <v>73</v>
      </c>
      <c r="F918" s="1" t="s">
        <v>74</v>
      </c>
      <c r="G918" s="1" t="s">
        <v>37</v>
      </c>
      <c r="H918" s="1" t="s">
        <v>997</v>
      </c>
      <c r="I918" s="1" t="s">
        <v>34</v>
      </c>
      <c r="J918" s="3">
        <v>41918</v>
      </c>
      <c r="K918" s="3">
        <v>0</v>
      </c>
      <c r="L918" s="3">
        <f t="shared" si="57"/>
        <v>41918</v>
      </c>
      <c r="M918" s="1" t="s">
        <v>40</v>
      </c>
      <c r="N918" s="88">
        <v>73121602</v>
      </c>
      <c r="O918" s="1" t="s">
        <v>353</v>
      </c>
      <c r="P918" s="1" t="s">
        <v>79</v>
      </c>
      <c r="Q918" s="1" t="s">
        <v>80</v>
      </c>
      <c r="R918" s="1" t="s">
        <v>43</v>
      </c>
      <c r="S918" s="1" t="s">
        <v>43</v>
      </c>
      <c r="T918" s="3">
        <v>0</v>
      </c>
      <c r="U918" s="1" t="s">
        <v>44</v>
      </c>
      <c r="V918" s="1" t="s">
        <v>45</v>
      </c>
      <c r="W918" s="1" t="s">
        <v>997</v>
      </c>
      <c r="X918" s="1" t="s">
        <v>46</v>
      </c>
      <c r="Y918" s="1" t="s">
        <v>81</v>
      </c>
      <c r="Z918" s="1" t="s">
        <v>1530</v>
      </c>
      <c r="AA918" s="1" t="s">
        <v>83</v>
      </c>
      <c r="AB918" s="1" t="s">
        <v>84</v>
      </c>
      <c r="AC918" s="1" t="s">
        <v>51</v>
      </c>
      <c r="AD918" s="1" t="s">
        <v>1530</v>
      </c>
      <c r="AE918" s="1" t="s">
        <v>37</v>
      </c>
      <c r="AF918">
        <f t="shared" si="58"/>
        <v>2023</v>
      </c>
      <c r="AG918" t="str">
        <f t="shared" si="59"/>
        <v>sep</v>
      </c>
      <c r="AH918" t="str">
        <f>+VLOOKUP(N918,'[1]2. Ingreso de incapacidades'!$C$5:$O$6997,13,FALSE)</f>
        <v>SALUD TOTAL E.P.S.</v>
      </c>
      <c r="AI918" t="s">
        <v>2192</v>
      </c>
    </row>
    <row r="919" spans="1:35" hidden="1" x14ac:dyDescent="0.25">
      <c r="A919" s="1" t="s">
        <v>33</v>
      </c>
      <c r="B919" s="1" t="s">
        <v>34</v>
      </c>
      <c r="C919" s="2">
        <v>45199</v>
      </c>
      <c r="D919" s="42" t="str">
        <f t="shared" si="56"/>
        <v>2023</v>
      </c>
      <c r="E919" s="1" t="s">
        <v>73</v>
      </c>
      <c r="F919" s="1" t="s">
        <v>74</v>
      </c>
      <c r="G919" s="1" t="s">
        <v>37</v>
      </c>
      <c r="H919" s="1" t="s">
        <v>997</v>
      </c>
      <c r="I919" s="1" t="s">
        <v>34</v>
      </c>
      <c r="J919" s="3">
        <v>77334</v>
      </c>
      <c r="K919" s="3">
        <v>0</v>
      </c>
      <c r="L919" s="3">
        <f t="shared" si="57"/>
        <v>77334</v>
      </c>
      <c r="M919" s="1" t="s">
        <v>40</v>
      </c>
      <c r="N919" s="88">
        <v>73131436</v>
      </c>
      <c r="O919" s="1" t="s">
        <v>153</v>
      </c>
      <c r="P919" s="1" t="s">
        <v>79</v>
      </c>
      <c r="Q919" s="1" t="s">
        <v>80</v>
      </c>
      <c r="R919" s="1" t="s">
        <v>43</v>
      </c>
      <c r="S919" s="1" t="s">
        <v>43</v>
      </c>
      <c r="T919" s="3">
        <v>0</v>
      </c>
      <c r="U919" s="1" t="s">
        <v>44</v>
      </c>
      <c r="V919" s="1" t="s">
        <v>45</v>
      </c>
      <c r="W919" s="1" t="s">
        <v>997</v>
      </c>
      <c r="X919" s="1" t="s">
        <v>46</v>
      </c>
      <c r="Y919" s="1" t="s">
        <v>81</v>
      </c>
      <c r="Z919" s="1" t="s">
        <v>1530</v>
      </c>
      <c r="AA919" s="1" t="s">
        <v>83</v>
      </c>
      <c r="AB919" s="1" t="s">
        <v>84</v>
      </c>
      <c r="AC919" s="1" t="s">
        <v>51</v>
      </c>
      <c r="AD919" s="1" t="s">
        <v>1530</v>
      </c>
      <c r="AE919" s="1" t="s">
        <v>37</v>
      </c>
      <c r="AF919">
        <f t="shared" si="58"/>
        <v>2023</v>
      </c>
      <c r="AG919" t="str">
        <f t="shared" si="59"/>
        <v>sep</v>
      </c>
      <c r="AH919" t="str">
        <f>+VLOOKUP(N919,'[1]2. Ingreso de incapacidades'!$C$5:$O$6997,13,FALSE)</f>
        <v>SALUD TOTAL E.P.S.</v>
      </c>
      <c r="AI919" t="s">
        <v>2192</v>
      </c>
    </row>
    <row r="920" spans="1:35" hidden="1" x14ac:dyDescent="0.25">
      <c r="A920" s="1" t="s">
        <v>33</v>
      </c>
      <c r="B920" s="1" t="s">
        <v>34</v>
      </c>
      <c r="C920" s="2">
        <v>45199</v>
      </c>
      <c r="D920" s="42" t="str">
        <f t="shared" si="56"/>
        <v>2023</v>
      </c>
      <c r="E920" s="1" t="s">
        <v>73</v>
      </c>
      <c r="F920" s="1" t="s">
        <v>74</v>
      </c>
      <c r="G920" s="1" t="s">
        <v>37</v>
      </c>
      <c r="H920" s="1" t="s">
        <v>997</v>
      </c>
      <c r="I920" s="1" t="s">
        <v>34</v>
      </c>
      <c r="J920" s="3">
        <v>39418</v>
      </c>
      <c r="K920" s="3">
        <v>0</v>
      </c>
      <c r="L920" s="3">
        <f t="shared" si="57"/>
        <v>39418</v>
      </c>
      <c r="M920" s="1" t="s">
        <v>40</v>
      </c>
      <c r="N920" s="88">
        <v>73182612</v>
      </c>
      <c r="O920" s="1" t="s">
        <v>237</v>
      </c>
      <c r="P920" s="1" t="s">
        <v>79</v>
      </c>
      <c r="Q920" s="1" t="s">
        <v>80</v>
      </c>
      <c r="R920" s="1" t="s">
        <v>43</v>
      </c>
      <c r="S920" s="1" t="s">
        <v>43</v>
      </c>
      <c r="T920" s="3">
        <v>0</v>
      </c>
      <c r="U920" s="1" t="s">
        <v>44</v>
      </c>
      <c r="V920" s="1" t="s">
        <v>45</v>
      </c>
      <c r="W920" s="1" t="s">
        <v>997</v>
      </c>
      <c r="X920" s="1" t="s">
        <v>46</v>
      </c>
      <c r="Y920" s="1" t="s">
        <v>81</v>
      </c>
      <c r="Z920" s="1" t="s">
        <v>1530</v>
      </c>
      <c r="AA920" s="1" t="s">
        <v>83</v>
      </c>
      <c r="AB920" s="1" t="s">
        <v>84</v>
      </c>
      <c r="AC920" s="1" t="s">
        <v>51</v>
      </c>
      <c r="AD920" s="1" t="s">
        <v>1530</v>
      </c>
      <c r="AE920" s="1" t="s">
        <v>37</v>
      </c>
      <c r="AF920">
        <f t="shared" si="58"/>
        <v>2023</v>
      </c>
      <c r="AG920" t="str">
        <f t="shared" si="59"/>
        <v>sep</v>
      </c>
      <c r="AH920" t="str">
        <f>+VLOOKUP(N920,'[1]2. Ingreso de incapacidades'!$C$5:$O$6997,13,FALSE)</f>
        <v>SALUD TOTAL E.P.S.</v>
      </c>
      <c r="AI920" t="s">
        <v>2192</v>
      </c>
    </row>
    <row r="921" spans="1:35" hidden="1" x14ac:dyDescent="0.25">
      <c r="A921" s="1" t="s">
        <v>33</v>
      </c>
      <c r="B921" s="1" t="s">
        <v>34</v>
      </c>
      <c r="C921" s="2">
        <v>45199</v>
      </c>
      <c r="D921" s="42" t="str">
        <f t="shared" si="56"/>
        <v>2023</v>
      </c>
      <c r="E921" s="1" t="s">
        <v>73</v>
      </c>
      <c r="F921" s="1" t="s">
        <v>74</v>
      </c>
      <c r="G921" s="1" t="s">
        <v>37</v>
      </c>
      <c r="H921" s="1" t="s">
        <v>997</v>
      </c>
      <c r="I921" s="1" t="s">
        <v>34</v>
      </c>
      <c r="J921" s="3">
        <v>309334</v>
      </c>
      <c r="K921" s="3">
        <v>0</v>
      </c>
      <c r="L921" s="3">
        <f t="shared" si="57"/>
        <v>309334</v>
      </c>
      <c r="M921" s="1" t="s">
        <v>40</v>
      </c>
      <c r="N921" s="88">
        <v>73103777</v>
      </c>
      <c r="O921" s="1" t="s">
        <v>774</v>
      </c>
      <c r="P921" s="1" t="s">
        <v>79</v>
      </c>
      <c r="Q921" s="1" t="s">
        <v>80</v>
      </c>
      <c r="R921" s="1" t="s">
        <v>43</v>
      </c>
      <c r="S921" s="1" t="s">
        <v>43</v>
      </c>
      <c r="T921" s="3">
        <v>0</v>
      </c>
      <c r="U921" s="1" t="s">
        <v>44</v>
      </c>
      <c r="V921" s="1" t="s">
        <v>45</v>
      </c>
      <c r="W921" s="1" t="s">
        <v>997</v>
      </c>
      <c r="X921" s="1" t="s">
        <v>46</v>
      </c>
      <c r="Y921" s="1" t="s">
        <v>81</v>
      </c>
      <c r="Z921" s="1" t="s">
        <v>1530</v>
      </c>
      <c r="AA921" s="1" t="s">
        <v>83</v>
      </c>
      <c r="AB921" s="1" t="s">
        <v>84</v>
      </c>
      <c r="AC921" s="1" t="s">
        <v>51</v>
      </c>
      <c r="AD921" s="1" t="s">
        <v>1530</v>
      </c>
      <c r="AE921" s="1" t="s">
        <v>37</v>
      </c>
      <c r="AF921">
        <f t="shared" si="58"/>
        <v>2023</v>
      </c>
      <c r="AG921" t="str">
        <f t="shared" si="59"/>
        <v>sep</v>
      </c>
      <c r="AH921" t="str">
        <f>+VLOOKUP(N921,'[1]2. Ingreso de incapacidades'!$C$5:$O$6997,13,FALSE)</f>
        <v>SANITAS E.P.S</v>
      </c>
      <c r="AI921" t="s">
        <v>2193</v>
      </c>
    </row>
    <row r="922" spans="1:35" hidden="1" x14ac:dyDescent="0.25">
      <c r="A922" s="1" t="s">
        <v>33</v>
      </c>
      <c r="B922" s="1" t="s">
        <v>34</v>
      </c>
      <c r="C922" s="2">
        <v>45199</v>
      </c>
      <c r="D922" s="42" t="str">
        <f t="shared" si="56"/>
        <v>2023</v>
      </c>
      <c r="E922" s="1" t="s">
        <v>73</v>
      </c>
      <c r="F922" s="1" t="s">
        <v>74</v>
      </c>
      <c r="G922" s="1" t="s">
        <v>37</v>
      </c>
      <c r="H922" s="1" t="s">
        <v>997</v>
      </c>
      <c r="I922" s="1" t="s">
        <v>34</v>
      </c>
      <c r="J922" s="3">
        <v>502667</v>
      </c>
      <c r="K922" s="3">
        <v>0</v>
      </c>
      <c r="L922" s="3">
        <f t="shared" si="57"/>
        <v>502667</v>
      </c>
      <c r="M922" s="1" t="s">
        <v>40</v>
      </c>
      <c r="N922" s="88">
        <v>73109356</v>
      </c>
      <c r="O922" s="1" t="s">
        <v>118</v>
      </c>
      <c r="P922" s="1" t="s">
        <v>79</v>
      </c>
      <c r="Q922" s="1" t="s">
        <v>80</v>
      </c>
      <c r="R922" s="1" t="s">
        <v>43</v>
      </c>
      <c r="S922" s="1" t="s">
        <v>43</v>
      </c>
      <c r="T922" s="3">
        <v>0</v>
      </c>
      <c r="U922" s="1" t="s">
        <v>44</v>
      </c>
      <c r="V922" s="1" t="s">
        <v>45</v>
      </c>
      <c r="W922" s="1" t="s">
        <v>997</v>
      </c>
      <c r="X922" s="1" t="s">
        <v>46</v>
      </c>
      <c r="Y922" s="1" t="s">
        <v>81</v>
      </c>
      <c r="Z922" s="1" t="s">
        <v>1530</v>
      </c>
      <c r="AA922" s="1" t="s">
        <v>83</v>
      </c>
      <c r="AB922" s="1" t="s">
        <v>84</v>
      </c>
      <c r="AC922" s="1" t="s">
        <v>51</v>
      </c>
      <c r="AD922" s="1" t="s">
        <v>1530</v>
      </c>
      <c r="AE922" s="1" t="s">
        <v>37</v>
      </c>
      <c r="AF922">
        <f t="shared" si="58"/>
        <v>2023</v>
      </c>
      <c r="AG922" t="str">
        <f t="shared" si="59"/>
        <v>sep</v>
      </c>
      <c r="AH922" t="str">
        <f>+VLOOKUP(N922,'[1]2. Ingreso de incapacidades'!$C$5:$O$6997,13,FALSE)</f>
        <v>SANITAS E.P.S</v>
      </c>
      <c r="AI922" t="s">
        <v>2193</v>
      </c>
    </row>
    <row r="923" spans="1:35" hidden="1" x14ac:dyDescent="0.25">
      <c r="A923" s="1" t="s">
        <v>33</v>
      </c>
      <c r="B923" s="1" t="s">
        <v>34</v>
      </c>
      <c r="C923" s="2">
        <v>45199</v>
      </c>
      <c r="D923" s="42" t="str">
        <f t="shared" si="56"/>
        <v>2023</v>
      </c>
      <c r="E923" s="1" t="s">
        <v>73</v>
      </c>
      <c r="F923" s="1" t="s">
        <v>74</v>
      </c>
      <c r="G923" s="1" t="s">
        <v>37</v>
      </c>
      <c r="H923" s="1" t="s">
        <v>997</v>
      </c>
      <c r="I923" s="1" t="s">
        <v>34</v>
      </c>
      <c r="J923" s="3">
        <v>541334</v>
      </c>
      <c r="K923" s="3">
        <v>0</v>
      </c>
      <c r="L923" s="3">
        <f t="shared" si="57"/>
        <v>541334</v>
      </c>
      <c r="M923" s="1" t="s">
        <v>40</v>
      </c>
      <c r="N923" s="88">
        <v>1047476501</v>
      </c>
      <c r="O923" s="1" t="s">
        <v>670</v>
      </c>
      <c r="P923" s="1" t="s">
        <v>79</v>
      </c>
      <c r="Q923" s="1" t="s">
        <v>80</v>
      </c>
      <c r="R923" s="1" t="s">
        <v>43</v>
      </c>
      <c r="S923" s="1" t="s">
        <v>43</v>
      </c>
      <c r="T923" s="3">
        <v>0</v>
      </c>
      <c r="U923" s="1" t="s">
        <v>44</v>
      </c>
      <c r="V923" s="1" t="s">
        <v>45</v>
      </c>
      <c r="W923" s="1" t="s">
        <v>997</v>
      </c>
      <c r="X923" s="1" t="s">
        <v>46</v>
      </c>
      <c r="Y923" s="1" t="s">
        <v>81</v>
      </c>
      <c r="Z923" s="1" t="s">
        <v>1530</v>
      </c>
      <c r="AA923" s="1" t="s">
        <v>83</v>
      </c>
      <c r="AB923" s="1" t="s">
        <v>84</v>
      </c>
      <c r="AC923" s="1" t="s">
        <v>51</v>
      </c>
      <c r="AD923" s="1" t="s">
        <v>1530</v>
      </c>
      <c r="AE923" s="1" t="s">
        <v>37</v>
      </c>
      <c r="AF923">
        <f t="shared" si="58"/>
        <v>2023</v>
      </c>
      <c r="AG923" t="str">
        <f t="shared" si="59"/>
        <v>sep</v>
      </c>
      <c r="AH923" t="str">
        <f>+VLOOKUP(N923,'[1]2. Ingreso de incapacidades'!$C$5:$O$6997,13,FALSE)</f>
        <v>EPS MUTUAL SER</v>
      </c>
      <c r="AI923" t="s">
        <v>2195</v>
      </c>
    </row>
    <row r="924" spans="1:35" hidden="1" x14ac:dyDescent="0.25">
      <c r="A924" s="1" t="s">
        <v>33</v>
      </c>
      <c r="B924" s="1" t="s">
        <v>34</v>
      </c>
      <c r="C924" s="2">
        <v>45199</v>
      </c>
      <c r="D924" s="42" t="str">
        <f t="shared" si="56"/>
        <v>2023</v>
      </c>
      <c r="E924" s="1" t="s">
        <v>73</v>
      </c>
      <c r="F924" s="1" t="s">
        <v>74</v>
      </c>
      <c r="G924" s="1" t="s">
        <v>37</v>
      </c>
      <c r="H924" s="1" t="s">
        <v>997</v>
      </c>
      <c r="I924" s="1" t="s">
        <v>34</v>
      </c>
      <c r="J924" s="3">
        <v>348001</v>
      </c>
      <c r="K924" s="3">
        <v>0</v>
      </c>
      <c r="L924" s="3">
        <f t="shared" si="57"/>
        <v>348001</v>
      </c>
      <c r="M924" s="1" t="s">
        <v>40</v>
      </c>
      <c r="N924" s="88">
        <v>1051819405</v>
      </c>
      <c r="O924" s="1" t="s">
        <v>708</v>
      </c>
      <c r="P924" s="1" t="s">
        <v>79</v>
      </c>
      <c r="Q924" s="1" t="s">
        <v>80</v>
      </c>
      <c r="R924" s="1" t="s">
        <v>43</v>
      </c>
      <c r="S924" s="1" t="s">
        <v>43</v>
      </c>
      <c r="T924" s="3">
        <v>0</v>
      </c>
      <c r="U924" s="1" t="s">
        <v>44</v>
      </c>
      <c r="V924" s="1" t="s">
        <v>45</v>
      </c>
      <c r="W924" s="1" t="s">
        <v>997</v>
      </c>
      <c r="X924" s="1" t="s">
        <v>46</v>
      </c>
      <c r="Y924" s="1" t="s">
        <v>81</v>
      </c>
      <c r="Z924" s="1" t="s">
        <v>1530</v>
      </c>
      <c r="AA924" s="1" t="s">
        <v>83</v>
      </c>
      <c r="AB924" s="1" t="s">
        <v>84</v>
      </c>
      <c r="AC924" s="1" t="s">
        <v>51</v>
      </c>
      <c r="AD924" s="1" t="s">
        <v>1530</v>
      </c>
      <c r="AE924" s="1" t="s">
        <v>37</v>
      </c>
      <c r="AF924">
        <f t="shared" si="58"/>
        <v>2023</v>
      </c>
      <c r="AG924" t="str">
        <f t="shared" si="59"/>
        <v>sep</v>
      </c>
      <c r="AH924" t="str">
        <f>+VLOOKUP(N924,'[1]2. Ingreso de incapacidades'!$C$5:$O$6997,13,FALSE)</f>
        <v>EPS MUTUAL SER</v>
      </c>
      <c r="AI924" t="s">
        <v>2195</v>
      </c>
    </row>
    <row r="925" spans="1:35" hidden="1" x14ac:dyDescent="0.25">
      <c r="A925" s="1" t="s">
        <v>33</v>
      </c>
      <c r="B925" s="1" t="s">
        <v>34</v>
      </c>
      <c r="C925" s="2">
        <v>45199</v>
      </c>
      <c r="D925" s="42" t="str">
        <f t="shared" si="56"/>
        <v>2023</v>
      </c>
      <c r="E925" s="1" t="s">
        <v>73</v>
      </c>
      <c r="F925" s="1" t="s">
        <v>74</v>
      </c>
      <c r="G925" s="1" t="s">
        <v>37</v>
      </c>
      <c r="H925" s="1" t="s">
        <v>997</v>
      </c>
      <c r="I925" s="1" t="s">
        <v>34</v>
      </c>
      <c r="J925" s="3">
        <v>38667</v>
      </c>
      <c r="K925" s="3">
        <v>0</v>
      </c>
      <c r="L925" s="3">
        <f t="shared" si="57"/>
        <v>38667</v>
      </c>
      <c r="M925" s="1" t="s">
        <v>40</v>
      </c>
      <c r="N925" s="88">
        <v>73152234</v>
      </c>
      <c r="O925" s="1" t="s">
        <v>286</v>
      </c>
      <c r="P925" s="1" t="s">
        <v>79</v>
      </c>
      <c r="Q925" s="1" t="s">
        <v>80</v>
      </c>
      <c r="R925" s="1" t="s">
        <v>43</v>
      </c>
      <c r="S925" s="1" t="s">
        <v>43</v>
      </c>
      <c r="T925" s="3">
        <v>0</v>
      </c>
      <c r="U925" s="1" t="s">
        <v>44</v>
      </c>
      <c r="V925" s="1" t="s">
        <v>45</v>
      </c>
      <c r="W925" s="1" t="s">
        <v>997</v>
      </c>
      <c r="X925" s="1" t="s">
        <v>46</v>
      </c>
      <c r="Y925" s="1" t="s">
        <v>81</v>
      </c>
      <c r="Z925" s="1" t="s">
        <v>1530</v>
      </c>
      <c r="AA925" s="1" t="s">
        <v>83</v>
      </c>
      <c r="AB925" s="1" t="s">
        <v>84</v>
      </c>
      <c r="AC925" s="1" t="s">
        <v>51</v>
      </c>
      <c r="AD925" s="1" t="s">
        <v>1530</v>
      </c>
      <c r="AE925" s="1" t="s">
        <v>37</v>
      </c>
      <c r="AF925">
        <f t="shared" si="58"/>
        <v>2023</v>
      </c>
      <c r="AG925" t="str">
        <f t="shared" si="59"/>
        <v>sep</v>
      </c>
      <c r="AH925" t="str">
        <f>+VLOOKUP(N925,'[1]2. Ingreso de incapacidades'!$C$5:$O$6997,13,FALSE)</f>
        <v>EPS MUTUAL SER</v>
      </c>
      <c r="AI925" t="s">
        <v>2195</v>
      </c>
    </row>
    <row r="926" spans="1:35" hidden="1" x14ac:dyDescent="0.25">
      <c r="A926" s="1" t="s">
        <v>33</v>
      </c>
      <c r="B926" s="1" t="s">
        <v>34</v>
      </c>
      <c r="C926" s="2">
        <v>45199</v>
      </c>
      <c r="D926" s="42" t="str">
        <f t="shared" si="56"/>
        <v>2023</v>
      </c>
      <c r="E926" s="1" t="s">
        <v>73</v>
      </c>
      <c r="F926" s="1" t="s">
        <v>74</v>
      </c>
      <c r="G926" s="1" t="s">
        <v>37</v>
      </c>
      <c r="H926" s="1" t="s">
        <v>997</v>
      </c>
      <c r="I926" s="1" t="s">
        <v>34</v>
      </c>
      <c r="J926" s="3">
        <v>425334</v>
      </c>
      <c r="K926" s="3">
        <v>0</v>
      </c>
      <c r="L926" s="3">
        <f t="shared" si="57"/>
        <v>425334</v>
      </c>
      <c r="M926" s="1" t="s">
        <v>40</v>
      </c>
      <c r="N926" s="88">
        <v>30873721</v>
      </c>
      <c r="O926" s="1" t="s">
        <v>126</v>
      </c>
      <c r="P926" s="1" t="s">
        <v>79</v>
      </c>
      <c r="Q926" s="1" t="s">
        <v>80</v>
      </c>
      <c r="R926" s="1" t="s">
        <v>43</v>
      </c>
      <c r="S926" s="1" t="s">
        <v>43</v>
      </c>
      <c r="T926" s="3">
        <v>0</v>
      </c>
      <c r="U926" s="1" t="s">
        <v>44</v>
      </c>
      <c r="V926" s="1" t="s">
        <v>45</v>
      </c>
      <c r="W926" s="1" t="s">
        <v>997</v>
      </c>
      <c r="X926" s="1" t="s">
        <v>46</v>
      </c>
      <c r="Y926" s="1" t="s">
        <v>81</v>
      </c>
      <c r="Z926" s="1" t="s">
        <v>1530</v>
      </c>
      <c r="AA926" s="1" t="s">
        <v>83</v>
      </c>
      <c r="AB926" s="1" t="s">
        <v>84</v>
      </c>
      <c r="AC926" s="1" t="s">
        <v>51</v>
      </c>
      <c r="AD926" s="1" t="s">
        <v>1530</v>
      </c>
      <c r="AE926" s="1" t="s">
        <v>37</v>
      </c>
      <c r="AF926">
        <f t="shared" si="58"/>
        <v>2023</v>
      </c>
      <c r="AG926" t="str">
        <f t="shared" si="59"/>
        <v>sep</v>
      </c>
      <c r="AH926" t="str">
        <f>+VLOOKUP(N926,'[1]2. Ingreso de incapacidades'!$C$5:$O$6997,13,FALSE)</f>
        <v>FAMISANAR E.P.S</v>
      </c>
      <c r="AI926" t="s">
        <v>2196</v>
      </c>
    </row>
    <row r="927" spans="1:35" hidden="1" x14ac:dyDescent="0.25">
      <c r="A927" s="1" t="s">
        <v>33</v>
      </c>
      <c r="B927" s="1" t="s">
        <v>34</v>
      </c>
      <c r="C927" s="2">
        <v>45199</v>
      </c>
      <c r="D927" s="42" t="str">
        <f t="shared" si="56"/>
        <v>2023</v>
      </c>
      <c r="E927" s="1" t="s">
        <v>73</v>
      </c>
      <c r="F927" s="1" t="s">
        <v>74</v>
      </c>
      <c r="G927" s="1" t="s">
        <v>37</v>
      </c>
      <c r="H927" s="1" t="s">
        <v>997</v>
      </c>
      <c r="I927" s="1" t="s">
        <v>34</v>
      </c>
      <c r="J927" s="3">
        <v>116127</v>
      </c>
      <c r="K927" s="3">
        <v>0</v>
      </c>
      <c r="L927" s="3">
        <f t="shared" si="57"/>
        <v>116127</v>
      </c>
      <c r="M927" s="1" t="s">
        <v>40</v>
      </c>
      <c r="N927" s="88">
        <v>12595533</v>
      </c>
      <c r="O927" s="1" t="s">
        <v>116</v>
      </c>
      <c r="P927" s="1" t="s">
        <v>79</v>
      </c>
      <c r="Q927" s="1" t="s">
        <v>80</v>
      </c>
      <c r="R927" s="1" t="s">
        <v>43</v>
      </c>
      <c r="S927" s="1" t="s">
        <v>43</v>
      </c>
      <c r="T927" s="3">
        <v>0</v>
      </c>
      <c r="U927" s="1" t="s">
        <v>44</v>
      </c>
      <c r="V927" s="1" t="s">
        <v>45</v>
      </c>
      <c r="W927" s="1" t="s">
        <v>997</v>
      </c>
      <c r="X927" s="1" t="s">
        <v>46</v>
      </c>
      <c r="Y927" s="1" t="s">
        <v>81</v>
      </c>
      <c r="Z927" s="1" t="s">
        <v>1530</v>
      </c>
      <c r="AA927" s="1" t="s">
        <v>83</v>
      </c>
      <c r="AB927" s="1" t="s">
        <v>84</v>
      </c>
      <c r="AC927" s="1" t="s">
        <v>51</v>
      </c>
      <c r="AD927" s="1" t="s">
        <v>1530</v>
      </c>
      <c r="AE927" s="1" t="s">
        <v>37</v>
      </c>
      <c r="AF927">
        <f t="shared" si="58"/>
        <v>2023</v>
      </c>
      <c r="AG927" t="str">
        <f t="shared" si="59"/>
        <v>sep</v>
      </c>
      <c r="AH927" t="str">
        <f>+VLOOKUP(N927,'[1]2. Ingreso de incapacidades'!$C$5:$O$6997,13,FALSE)</f>
        <v>NUEVA E.P.S</v>
      </c>
      <c r="AI927" t="s">
        <v>2199</v>
      </c>
    </row>
    <row r="928" spans="1:35" hidden="1" x14ac:dyDescent="0.25">
      <c r="A928" s="1" t="s">
        <v>33</v>
      </c>
      <c r="B928" s="1" t="s">
        <v>34</v>
      </c>
      <c r="C928" s="2">
        <v>45199</v>
      </c>
      <c r="D928" s="42" t="str">
        <f t="shared" si="56"/>
        <v>2023</v>
      </c>
      <c r="E928" s="1" t="s">
        <v>73</v>
      </c>
      <c r="F928" s="1" t="s">
        <v>74</v>
      </c>
      <c r="G928" s="1" t="s">
        <v>37</v>
      </c>
      <c r="H928" s="1" t="s">
        <v>997</v>
      </c>
      <c r="I928" s="1" t="s">
        <v>34</v>
      </c>
      <c r="J928" s="3">
        <v>38667</v>
      </c>
      <c r="K928" s="3">
        <v>0</v>
      </c>
      <c r="L928" s="3">
        <f t="shared" si="57"/>
        <v>38667</v>
      </c>
      <c r="M928" s="1" t="s">
        <v>40</v>
      </c>
      <c r="N928" s="88">
        <v>9099334</v>
      </c>
      <c r="O928" s="1" t="s">
        <v>602</v>
      </c>
      <c r="P928" s="1" t="s">
        <v>79</v>
      </c>
      <c r="Q928" s="1" t="s">
        <v>80</v>
      </c>
      <c r="R928" s="1" t="s">
        <v>43</v>
      </c>
      <c r="S928" s="1" t="s">
        <v>43</v>
      </c>
      <c r="T928" s="3">
        <v>0</v>
      </c>
      <c r="U928" s="1" t="s">
        <v>44</v>
      </c>
      <c r="V928" s="1" t="s">
        <v>45</v>
      </c>
      <c r="W928" s="1" t="s">
        <v>997</v>
      </c>
      <c r="X928" s="1" t="s">
        <v>46</v>
      </c>
      <c r="Y928" s="1" t="s">
        <v>81</v>
      </c>
      <c r="Z928" s="1" t="s">
        <v>1530</v>
      </c>
      <c r="AA928" s="1" t="s">
        <v>83</v>
      </c>
      <c r="AB928" s="1" t="s">
        <v>84</v>
      </c>
      <c r="AC928" s="1" t="s">
        <v>51</v>
      </c>
      <c r="AD928" s="1" t="s">
        <v>1530</v>
      </c>
      <c r="AE928" s="1" t="s">
        <v>37</v>
      </c>
      <c r="AF928">
        <f t="shared" si="58"/>
        <v>2023</v>
      </c>
      <c r="AG928" t="str">
        <f t="shared" si="59"/>
        <v>sep</v>
      </c>
      <c r="AH928" t="str">
        <f>+VLOOKUP(N928,'[1]2. Ingreso de incapacidades'!$C$5:$O$6997,13,FALSE)</f>
        <v>NUEVA E.P.S</v>
      </c>
      <c r="AI928" t="s">
        <v>2199</v>
      </c>
    </row>
    <row r="929" spans="1:35" hidden="1" x14ac:dyDescent="0.25">
      <c r="A929" s="1" t="s">
        <v>33</v>
      </c>
      <c r="B929" s="1" t="s">
        <v>34</v>
      </c>
      <c r="C929" s="2">
        <v>45199</v>
      </c>
      <c r="D929" s="42" t="str">
        <f t="shared" si="56"/>
        <v>2023</v>
      </c>
      <c r="E929" s="1" t="s">
        <v>73</v>
      </c>
      <c r="F929" s="1" t="s">
        <v>74</v>
      </c>
      <c r="G929" s="1" t="s">
        <v>37</v>
      </c>
      <c r="H929" s="1" t="s">
        <v>997</v>
      </c>
      <c r="I929" s="1" t="s">
        <v>34</v>
      </c>
      <c r="J929" s="3">
        <v>100273</v>
      </c>
      <c r="K929" s="3">
        <v>0</v>
      </c>
      <c r="L929" s="3">
        <f t="shared" si="57"/>
        <v>100273</v>
      </c>
      <c r="M929" s="1" t="s">
        <v>40</v>
      </c>
      <c r="N929" s="88">
        <v>73209469</v>
      </c>
      <c r="O929" s="1" t="s">
        <v>249</v>
      </c>
      <c r="P929" s="1" t="s">
        <v>79</v>
      </c>
      <c r="Q929" s="1" t="s">
        <v>80</v>
      </c>
      <c r="R929" s="1" t="s">
        <v>43</v>
      </c>
      <c r="S929" s="1" t="s">
        <v>43</v>
      </c>
      <c r="T929" s="3">
        <v>0</v>
      </c>
      <c r="U929" s="1" t="s">
        <v>44</v>
      </c>
      <c r="V929" s="1" t="s">
        <v>45</v>
      </c>
      <c r="W929" s="1" t="s">
        <v>997</v>
      </c>
      <c r="X929" s="1" t="s">
        <v>46</v>
      </c>
      <c r="Y929" s="1" t="s">
        <v>81</v>
      </c>
      <c r="Z929" s="1" t="s">
        <v>1530</v>
      </c>
      <c r="AA929" s="1" t="s">
        <v>83</v>
      </c>
      <c r="AB929" s="1" t="s">
        <v>84</v>
      </c>
      <c r="AC929" s="1" t="s">
        <v>51</v>
      </c>
      <c r="AD929" s="1" t="s">
        <v>1530</v>
      </c>
      <c r="AE929" s="1" t="s">
        <v>37</v>
      </c>
      <c r="AF929">
        <f t="shared" si="58"/>
        <v>2023</v>
      </c>
      <c r="AG929" t="str">
        <f t="shared" si="59"/>
        <v>sep</v>
      </c>
      <c r="AH929" t="str">
        <f>+VLOOKUP(N929,'[1]2. Ingreso de incapacidades'!$C$5:$O$6997,13,FALSE)</f>
        <v>SURA E.P.S.</v>
      </c>
      <c r="AI929" t="s">
        <v>2197</v>
      </c>
    </row>
    <row r="930" spans="1:35" hidden="1" x14ac:dyDescent="0.25">
      <c r="A930" s="1" t="s">
        <v>33</v>
      </c>
      <c r="B930" s="1" t="s">
        <v>34</v>
      </c>
      <c r="C930" s="2">
        <v>45199</v>
      </c>
      <c r="D930" s="42" t="str">
        <f t="shared" si="56"/>
        <v>2023</v>
      </c>
      <c r="E930" s="1" t="s">
        <v>73</v>
      </c>
      <c r="F930" s="1" t="s">
        <v>74</v>
      </c>
      <c r="G930" s="1" t="s">
        <v>37</v>
      </c>
      <c r="H930" s="1" t="s">
        <v>997</v>
      </c>
      <c r="I930" s="1" t="s">
        <v>34</v>
      </c>
      <c r="J930" s="3">
        <v>683682</v>
      </c>
      <c r="K930" s="3">
        <v>0</v>
      </c>
      <c r="L930" s="3">
        <f t="shared" si="57"/>
        <v>683682</v>
      </c>
      <c r="M930" s="1" t="s">
        <v>40</v>
      </c>
      <c r="N930" s="88">
        <v>1002059942</v>
      </c>
      <c r="O930" s="1" t="s">
        <v>92</v>
      </c>
      <c r="P930" s="1" t="s">
        <v>79</v>
      </c>
      <c r="Q930" s="1" t="s">
        <v>80</v>
      </c>
      <c r="R930" s="1" t="s">
        <v>43</v>
      </c>
      <c r="S930" s="1" t="s">
        <v>43</v>
      </c>
      <c r="T930" s="3">
        <v>0</v>
      </c>
      <c r="U930" s="1" t="s">
        <v>44</v>
      </c>
      <c r="V930" s="1" t="s">
        <v>45</v>
      </c>
      <c r="W930" s="1" t="s">
        <v>997</v>
      </c>
      <c r="X930" s="1" t="s">
        <v>46</v>
      </c>
      <c r="Y930" s="1" t="s">
        <v>81</v>
      </c>
      <c r="Z930" s="1" t="s">
        <v>1530</v>
      </c>
      <c r="AA930" s="1" t="s">
        <v>83</v>
      </c>
      <c r="AB930" s="1" t="s">
        <v>84</v>
      </c>
      <c r="AC930" s="1" t="s">
        <v>51</v>
      </c>
      <c r="AD930" s="1" t="s">
        <v>1530</v>
      </c>
      <c r="AE930" s="1" t="s">
        <v>37</v>
      </c>
      <c r="AF930">
        <f t="shared" si="58"/>
        <v>2023</v>
      </c>
      <c r="AG930" t="str">
        <f t="shared" si="59"/>
        <v>sep</v>
      </c>
      <c r="AH930" t="str">
        <f>+VLOOKUP(N930,'[1]2. Ingreso de incapacidades'!$C$5:$O$6997,13,FALSE)</f>
        <v>SALUD TOTAL E.P.S.</v>
      </c>
      <c r="AI930" t="s">
        <v>2192</v>
      </c>
    </row>
    <row r="931" spans="1:35" hidden="1" x14ac:dyDescent="0.25">
      <c r="A931" s="1" t="s">
        <v>33</v>
      </c>
      <c r="B931" s="1" t="s">
        <v>34</v>
      </c>
      <c r="C931" s="2">
        <v>45199</v>
      </c>
      <c r="D931" s="42" t="str">
        <f t="shared" si="56"/>
        <v>2023</v>
      </c>
      <c r="E931" s="1" t="s">
        <v>73</v>
      </c>
      <c r="F931" s="1" t="s">
        <v>74</v>
      </c>
      <c r="G931" s="1" t="s">
        <v>37</v>
      </c>
      <c r="H931" s="1" t="s">
        <v>997</v>
      </c>
      <c r="I931" s="1" t="s">
        <v>34</v>
      </c>
      <c r="J931" s="3">
        <v>415074</v>
      </c>
      <c r="K931" s="3">
        <v>0</v>
      </c>
      <c r="L931" s="3">
        <f t="shared" si="57"/>
        <v>415074</v>
      </c>
      <c r="M931" s="1" t="s">
        <v>40</v>
      </c>
      <c r="N931" s="88">
        <v>73189641</v>
      </c>
      <c r="O931" s="1" t="s">
        <v>806</v>
      </c>
      <c r="P931" s="1" t="s">
        <v>79</v>
      </c>
      <c r="Q931" s="1" t="s">
        <v>80</v>
      </c>
      <c r="R931" s="1" t="s">
        <v>43</v>
      </c>
      <c r="S931" s="1" t="s">
        <v>43</v>
      </c>
      <c r="T931" s="3">
        <v>0</v>
      </c>
      <c r="U931" s="1" t="s">
        <v>44</v>
      </c>
      <c r="V931" s="1" t="s">
        <v>45</v>
      </c>
      <c r="W931" s="1" t="s">
        <v>997</v>
      </c>
      <c r="X931" s="1" t="s">
        <v>46</v>
      </c>
      <c r="Y931" s="1" t="s">
        <v>81</v>
      </c>
      <c r="Z931" s="1" t="s">
        <v>1530</v>
      </c>
      <c r="AA931" s="1" t="s">
        <v>83</v>
      </c>
      <c r="AB931" s="1" t="s">
        <v>84</v>
      </c>
      <c r="AC931" s="1" t="s">
        <v>51</v>
      </c>
      <c r="AD931" s="1" t="s">
        <v>1530</v>
      </c>
      <c r="AE931" s="1" t="s">
        <v>37</v>
      </c>
      <c r="AF931">
        <f t="shared" si="58"/>
        <v>2023</v>
      </c>
      <c r="AG931" t="str">
        <f t="shared" si="59"/>
        <v>sep</v>
      </c>
      <c r="AH931" t="str">
        <f>+VLOOKUP(N931,'[1]2. Ingreso de incapacidades'!$C$5:$O$6997,13,FALSE)</f>
        <v>SURA E.P.S.</v>
      </c>
      <c r="AI931" t="s">
        <v>2197</v>
      </c>
    </row>
    <row r="932" spans="1:35" hidden="1" x14ac:dyDescent="0.25">
      <c r="A932" s="1" t="s">
        <v>33</v>
      </c>
      <c r="B932" s="1" t="s">
        <v>34</v>
      </c>
      <c r="C932" s="2">
        <v>45199</v>
      </c>
      <c r="D932" s="42" t="str">
        <f t="shared" si="56"/>
        <v>2023</v>
      </c>
      <c r="E932" s="1" t="s">
        <v>73</v>
      </c>
      <c r="F932" s="1" t="s">
        <v>74</v>
      </c>
      <c r="G932" s="1" t="s">
        <v>37</v>
      </c>
      <c r="H932" s="1" t="s">
        <v>997</v>
      </c>
      <c r="I932" s="1" t="s">
        <v>34</v>
      </c>
      <c r="J932" s="3">
        <v>2941120</v>
      </c>
      <c r="K932" s="3">
        <v>0</v>
      </c>
      <c r="L932" s="3">
        <f t="shared" si="57"/>
        <v>2941120</v>
      </c>
      <c r="M932" s="1" t="s">
        <v>40</v>
      </c>
      <c r="N932" s="88">
        <v>1071162031</v>
      </c>
      <c r="O932" s="1" t="s">
        <v>1456</v>
      </c>
      <c r="P932" s="1" t="s">
        <v>1457</v>
      </c>
      <c r="Q932" s="1" t="s">
        <v>1458</v>
      </c>
      <c r="R932" s="1" t="s">
        <v>43</v>
      </c>
      <c r="S932" s="1" t="s">
        <v>43</v>
      </c>
      <c r="T932" s="3">
        <v>0</v>
      </c>
      <c r="U932" s="1" t="s">
        <v>44</v>
      </c>
      <c r="V932" s="1" t="s">
        <v>45</v>
      </c>
      <c r="W932" s="1" t="s">
        <v>997</v>
      </c>
      <c r="X932" s="1" t="s">
        <v>46</v>
      </c>
      <c r="Y932" s="1" t="s">
        <v>81</v>
      </c>
      <c r="Z932" s="1" t="s">
        <v>1530</v>
      </c>
      <c r="AA932" s="1" t="s">
        <v>83</v>
      </c>
      <c r="AB932" s="1" t="s">
        <v>84</v>
      </c>
      <c r="AC932" s="1" t="s">
        <v>51</v>
      </c>
      <c r="AD932" s="1" t="s">
        <v>1530</v>
      </c>
      <c r="AE932" s="1" t="s">
        <v>37</v>
      </c>
      <c r="AF932">
        <f t="shared" si="58"/>
        <v>2023</v>
      </c>
      <c r="AG932" t="str">
        <f t="shared" si="59"/>
        <v>sep</v>
      </c>
      <c r="AH932" t="str">
        <f>+VLOOKUP(N932,'[1]2. Ingreso de incapacidades'!$C$5:$O$6997,13,FALSE)</f>
        <v>SANITAS E.P.S</v>
      </c>
      <c r="AI932" t="s">
        <v>2193</v>
      </c>
    </row>
    <row r="933" spans="1:35" hidden="1" x14ac:dyDescent="0.25">
      <c r="A933" s="1" t="s">
        <v>33</v>
      </c>
      <c r="B933" s="1" t="s">
        <v>34</v>
      </c>
      <c r="C933" s="2">
        <v>45199</v>
      </c>
      <c r="D933" s="42" t="str">
        <f t="shared" si="56"/>
        <v>2023</v>
      </c>
      <c r="E933" s="1" t="s">
        <v>73</v>
      </c>
      <c r="F933" s="1" t="s">
        <v>74</v>
      </c>
      <c r="G933" s="1" t="s">
        <v>37</v>
      </c>
      <c r="H933" s="1" t="s">
        <v>997</v>
      </c>
      <c r="I933" s="1" t="s">
        <v>34</v>
      </c>
      <c r="J933" s="3">
        <v>116000</v>
      </c>
      <c r="K933" s="3">
        <v>0</v>
      </c>
      <c r="L933" s="3">
        <f t="shared" si="57"/>
        <v>116000</v>
      </c>
      <c r="M933" s="1" t="s">
        <v>40</v>
      </c>
      <c r="N933" s="88">
        <v>1052986204</v>
      </c>
      <c r="O933" s="1" t="s">
        <v>711</v>
      </c>
      <c r="P933" s="1" t="s">
        <v>89</v>
      </c>
      <c r="Q933" s="1" t="s">
        <v>90</v>
      </c>
      <c r="R933" s="1" t="s">
        <v>43</v>
      </c>
      <c r="S933" s="1" t="s">
        <v>43</v>
      </c>
      <c r="T933" s="3">
        <v>0</v>
      </c>
      <c r="U933" s="1" t="s">
        <v>44</v>
      </c>
      <c r="V933" s="1" t="s">
        <v>45</v>
      </c>
      <c r="W933" s="1" t="s">
        <v>997</v>
      </c>
      <c r="X933" s="1" t="s">
        <v>46</v>
      </c>
      <c r="Y933" s="1" t="s">
        <v>81</v>
      </c>
      <c r="Z933" s="1" t="s">
        <v>1530</v>
      </c>
      <c r="AA933" s="1" t="s">
        <v>83</v>
      </c>
      <c r="AB933" s="1" t="s">
        <v>84</v>
      </c>
      <c r="AC933" s="1" t="s">
        <v>51</v>
      </c>
      <c r="AD933" s="1" t="s">
        <v>1530</v>
      </c>
      <c r="AE933" s="1" t="s">
        <v>37</v>
      </c>
      <c r="AF933">
        <f t="shared" si="58"/>
        <v>2023</v>
      </c>
      <c r="AG933" t="str">
        <f t="shared" si="59"/>
        <v>sep</v>
      </c>
      <c r="AH933" t="str">
        <f>+VLOOKUP(N933,'[1]2. Ingreso de incapacidades'!$C$5:$O$6997,13,FALSE)</f>
        <v>SANITAS E.P.S</v>
      </c>
      <c r="AI933" t="s">
        <v>2193</v>
      </c>
    </row>
    <row r="934" spans="1:35" hidden="1" x14ac:dyDescent="0.25">
      <c r="A934" s="1" t="s">
        <v>33</v>
      </c>
      <c r="B934" s="1" t="s">
        <v>34</v>
      </c>
      <c r="C934" s="2">
        <v>45199</v>
      </c>
      <c r="D934" s="42" t="str">
        <f t="shared" si="56"/>
        <v>2023</v>
      </c>
      <c r="E934" s="1" t="s">
        <v>73</v>
      </c>
      <c r="F934" s="1" t="s">
        <v>74</v>
      </c>
      <c r="G934" s="1" t="s">
        <v>37</v>
      </c>
      <c r="H934" s="1" t="s">
        <v>997</v>
      </c>
      <c r="I934" s="1" t="s">
        <v>34</v>
      </c>
      <c r="J934" s="3">
        <v>580000</v>
      </c>
      <c r="K934" s="3">
        <v>0</v>
      </c>
      <c r="L934" s="3">
        <f t="shared" si="57"/>
        <v>580000</v>
      </c>
      <c r="M934" s="1" t="s">
        <v>40</v>
      </c>
      <c r="N934" s="88">
        <v>1007975140</v>
      </c>
      <c r="O934" s="1" t="s">
        <v>634</v>
      </c>
      <c r="P934" s="1" t="s">
        <v>89</v>
      </c>
      <c r="Q934" s="1" t="s">
        <v>90</v>
      </c>
      <c r="R934" s="1" t="s">
        <v>43</v>
      </c>
      <c r="S934" s="1" t="s">
        <v>43</v>
      </c>
      <c r="T934" s="3">
        <v>0</v>
      </c>
      <c r="U934" s="1" t="s">
        <v>44</v>
      </c>
      <c r="V934" s="1" t="s">
        <v>45</v>
      </c>
      <c r="W934" s="1" t="s">
        <v>997</v>
      </c>
      <c r="X934" s="1" t="s">
        <v>46</v>
      </c>
      <c r="Y934" s="1" t="s">
        <v>81</v>
      </c>
      <c r="Z934" s="1" t="s">
        <v>1530</v>
      </c>
      <c r="AA934" s="1" t="s">
        <v>83</v>
      </c>
      <c r="AB934" s="1" t="s">
        <v>84</v>
      </c>
      <c r="AC934" s="1" t="s">
        <v>51</v>
      </c>
      <c r="AD934" s="1" t="s">
        <v>1530</v>
      </c>
      <c r="AE934" s="1" t="s">
        <v>37</v>
      </c>
      <c r="AF934">
        <f t="shared" si="58"/>
        <v>2023</v>
      </c>
      <c r="AG934" t="str">
        <f t="shared" si="59"/>
        <v>sep</v>
      </c>
      <c r="AH934" t="str">
        <f>+VLOOKUP(N934,'[1]2. Ingreso de incapacidades'!$C$5:$O$6997,13,FALSE)</f>
        <v>COOMEVA E.P.S</v>
      </c>
      <c r="AI934" t="s">
        <v>2202</v>
      </c>
    </row>
    <row r="935" spans="1:35" hidden="1" x14ac:dyDescent="0.25">
      <c r="A935" s="1" t="s">
        <v>33</v>
      </c>
      <c r="B935" s="1" t="s">
        <v>34</v>
      </c>
      <c r="C935" s="2">
        <v>45199</v>
      </c>
      <c r="D935" s="42" t="str">
        <f t="shared" si="56"/>
        <v>2023</v>
      </c>
      <c r="E935" s="1" t="s">
        <v>73</v>
      </c>
      <c r="F935" s="1" t="s">
        <v>74</v>
      </c>
      <c r="G935" s="1" t="s">
        <v>37</v>
      </c>
      <c r="H935" s="1" t="s">
        <v>997</v>
      </c>
      <c r="I935" s="1" t="s">
        <v>34</v>
      </c>
      <c r="J935" s="3">
        <v>221827</v>
      </c>
      <c r="K935" s="3">
        <v>0</v>
      </c>
      <c r="L935" s="3">
        <f t="shared" si="57"/>
        <v>221827</v>
      </c>
      <c r="M935" s="1" t="s">
        <v>40</v>
      </c>
      <c r="N935" s="88">
        <v>1140843861</v>
      </c>
      <c r="O935" s="1" t="s">
        <v>728</v>
      </c>
      <c r="P935" s="1" t="s">
        <v>422</v>
      </c>
      <c r="Q935" s="1" t="s">
        <v>423</v>
      </c>
      <c r="R935" s="1" t="s">
        <v>43</v>
      </c>
      <c r="S935" s="1" t="s">
        <v>43</v>
      </c>
      <c r="T935" s="3">
        <v>0</v>
      </c>
      <c r="U935" s="1" t="s">
        <v>44</v>
      </c>
      <c r="V935" s="1" t="s">
        <v>45</v>
      </c>
      <c r="W935" s="1" t="s">
        <v>997</v>
      </c>
      <c r="X935" s="1" t="s">
        <v>46</v>
      </c>
      <c r="Y935" s="1" t="s">
        <v>81</v>
      </c>
      <c r="Z935" s="1" t="s">
        <v>1530</v>
      </c>
      <c r="AA935" s="1" t="s">
        <v>83</v>
      </c>
      <c r="AB935" s="1" t="s">
        <v>84</v>
      </c>
      <c r="AC935" s="1" t="s">
        <v>51</v>
      </c>
      <c r="AD935" s="1" t="s">
        <v>1530</v>
      </c>
      <c r="AE935" s="1" t="s">
        <v>37</v>
      </c>
      <c r="AF935">
        <f t="shared" si="58"/>
        <v>2023</v>
      </c>
      <c r="AG935" t="str">
        <f t="shared" si="59"/>
        <v>sep</v>
      </c>
      <c r="AH935" t="str">
        <f>+VLOOKUP(N935,'[1]2. Ingreso de incapacidades'!$C$5:$O$6997,13,FALSE)</f>
        <v>SURA E.P.S.</v>
      </c>
      <c r="AI935" t="s">
        <v>2197</v>
      </c>
    </row>
    <row r="936" spans="1:35" hidden="1" x14ac:dyDescent="0.25">
      <c r="A936" s="1" t="s">
        <v>33</v>
      </c>
      <c r="B936" s="1" t="s">
        <v>34</v>
      </c>
      <c r="C936" s="2">
        <v>45199</v>
      </c>
      <c r="D936" s="42" t="str">
        <f t="shared" si="56"/>
        <v>2023</v>
      </c>
      <c r="E936" s="1" t="s">
        <v>73</v>
      </c>
      <c r="F936" s="1" t="s">
        <v>74</v>
      </c>
      <c r="G936" s="1" t="s">
        <v>37</v>
      </c>
      <c r="H936" s="1" t="s">
        <v>997</v>
      </c>
      <c r="I936" s="1" t="s">
        <v>34</v>
      </c>
      <c r="J936" s="3">
        <v>77334</v>
      </c>
      <c r="K936" s="3">
        <v>0</v>
      </c>
      <c r="L936" s="3">
        <f t="shared" si="57"/>
        <v>77334</v>
      </c>
      <c r="M936" s="1" t="s">
        <v>40</v>
      </c>
      <c r="N936" s="88">
        <v>12635963</v>
      </c>
      <c r="O936" s="1" t="s">
        <v>132</v>
      </c>
      <c r="P936" s="1" t="s">
        <v>79</v>
      </c>
      <c r="Q936" s="1" t="s">
        <v>80</v>
      </c>
      <c r="R936" s="1" t="s">
        <v>43</v>
      </c>
      <c r="S936" s="1" t="s">
        <v>43</v>
      </c>
      <c r="T936" s="3">
        <v>0</v>
      </c>
      <c r="U936" s="1" t="s">
        <v>44</v>
      </c>
      <c r="V936" s="1" t="s">
        <v>45</v>
      </c>
      <c r="W936" s="1" t="s">
        <v>997</v>
      </c>
      <c r="X936" s="1" t="s">
        <v>46</v>
      </c>
      <c r="Y936" s="1" t="s">
        <v>81</v>
      </c>
      <c r="Z936" s="1" t="s">
        <v>1530</v>
      </c>
      <c r="AA936" s="1" t="s">
        <v>83</v>
      </c>
      <c r="AB936" s="1" t="s">
        <v>84</v>
      </c>
      <c r="AC936" s="1" t="s">
        <v>51</v>
      </c>
      <c r="AD936" s="1" t="s">
        <v>1530</v>
      </c>
      <c r="AE936" s="1" t="s">
        <v>37</v>
      </c>
      <c r="AF936">
        <f t="shared" si="58"/>
        <v>2023</v>
      </c>
      <c r="AG936" t="str">
        <f t="shared" si="59"/>
        <v>sep</v>
      </c>
      <c r="AH936" t="str">
        <f>+VLOOKUP(N936,'[1]2. Ingreso de incapacidades'!$C$5:$O$6997,13,FALSE)</f>
        <v>SURA E.P.S.</v>
      </c>
      <c r="AI936" t="s">
        <v>2197</v>
      </c>
    </row>
    <row r="937" spans="1:35" hidden="1" x14ac:dyDescent="0.25">
      <c r="A937" s="1" t="s">
        <v>33</v>
      </c>
      <c r="B937" s="1" t="s">
        <v>34</v>
      </c>
      <c r="C937" s="2">
        <v>45199</v>
      </c>
      <c r="D937" s="42" t="str">
        <f t="shared" si="56"/>
        <v>2023</v>
      </c>
      <c r="E937" s="1" t="s">
        <v>73</v>
      </c>
      <c r="F937" s="1" t="s">
        <v>74</v>
      </c>
      <c r="G937" s="1" t="s">
        <v>37</v>
      </c>
      <c r="H937" s="1" t="s">
        <v>997</v>
      </c>
      <c r="I937" s="1" t="s">
        <v>34</v>
      </c>
      <c r="J937" s="3">
        <v>116000</v>
      </c>
      <c r="K937" s="3">
        <v>0</v>
      </c>
      <c r="L937" s="3">
        <f t="shared" si="57"/>
        <v>116000</v>
      </c>
      <c r="M937" s="1" t="s">
        <v>40</v>
      </c>
      <c r="N937" s="88">
        <v>73169783</v>
      </c>
      <c r="O937" s="1" t="s">
        <v>78</v>
      </c>
      <c r="P937" s="1" t="s">
        <v>79</v>
      </c>
      <c r="Q937" s="1" t="s">
        <v>80</v>
      </c>
      <c r="R937" s="1" t="s">
        <v>43</v>
      </c>
      <c r="S937" s="1" t="s">
        <v>43</v>
      </c>
      <c r="T937" s="3">
        <v>0</v>
      </c>
      <c r="U937" s="1" t="s">
        <v>44</v>
      </c>
      <c r="V937" s="1" t="s">
        <v>45</v>
      </c>
      <c r="W937" s="1" t="s">
        <v>997</v>
      </c>
      <c r="X937" s="1" t="s">
        <v>46</v>
      </c>
      <c r="Y937" s="1" t="s">
        <v>81</v>
      </c>
      <c r="Z937" s="1" t="s">
        <v>1530</v>
      </c>
      <c r="AA937" s="1" t="s">
        <v>83</v>
      </c>
      <c r="AB937" s="1" t="s">
        <v>84</v>
      </c>
      <c r="AC937" s="1" t="s">
        <v>51</v>
      </c>
      <c r="AD937" s="1" t="s">
        <v>1530</v>
      </c>
      <c r="AE937" s="1" t="s">
        <v>37</v>
      </c>
      <c r="AF937">
        <f t="shared" si="58"/>
        <v>2023</v>
      </c>
      <c r="AG937" t="str">
        <f t="shared" si="59"/>
        <v>sep</v>
      </c>
      <c r="AH937" t="str">
        <f>+VLOOKUP(N937,'[1]2. Ingreso de incapacidades'!$C$5:$O$6997,13,FALSE)</f>
        <v>EPS-S CAJACOPI</v>
      </c>
      <c r="AI937" t="s">
        <v>2200</v>
      </c>
    </row>
    <row r="938" spans="1:35" hidden="1" x14ac:dyDescent="0.25">
      <c r="A938" s="1" t="s">
        <v>33</v>
      </c>
      <c r="B938" s="1" t="s">
        <v>34</v>
      </c>
      <c r="C938" s="2">
        <v>45199</v>
      </c>
      <c r="D938" s="42" t="str">
        <f t="shared" si="56"/>
        <v>2023</v>
      </c>
      <c r="E938" s="1" t="s">
        <v>73</v>
      </c>
      <c r="F938" s="1" t="s">
        <v>74</v>
      </c>
      <c r="G938" s="1" t="s">
        <v>37</v>
      </c>
      <c r="H938" s="1" t="s">
        <v>997</v>
      </c>
      <c r="I938" s="1" t="s">
        <v>34</v>
      </c>
      <c r="J938" s="3">
        <v>502667</v>
      </c>
      <c r="K938" s="3">
        <v>0</v>
      </c>
      <c r="L938" s="3">
        <f t="shared" si="57"/>
        <v>502667</v>
      </c>
      <c r="M938" s="1" t="s">
        <v>40</v>
      </c>
      <c r="N938" s="88">
        <v>1143339994</v>
      </c>
      <c r="O938" s="1" t="s">
        <v>114</v>
      </c>
      <c r="P938" s="1" t="s">
        <v>79</v>
      </c>
      <c r="Q938" s="1" t="s">
        <v>80</v>
      </c>
      <c r="R938" s="1" t="s">
        <v>43</v>
      </c>
      <c r="S938" s="1" t="s">
        <v>43</v>
      </c>
      <c r="T938" s="3">
        <v>0</v>
      </c>
      <c r="U938" s="1" t="s">
        <v>44</v>
      </c>
      <c r="V938" s="1" t="s">
        <v>45</v>
      </c>
      <c r="W938" s="1" t="s">
        <v>997</v>
      </c>
      <c r="X938" s="1" t="s">
        <v>46</v>
      </c>
      <c r="Y938" s="1" t="s">
        <v>81</v>
      </c>
      <c r="Z938" s="1" t="s">
        <v>1530</v>
      </c>
      <c r="AA938" s="1" t="s">
        <v>83</v>
      </c>
      <c r="AB938" s="1" t="s">
        <v>84</v>
      </c>
      <c r="AC938" s="1" t="s">
        <v>51</v>
      </c>
      <c r="AD938" s="1" t="s">
        <v>1530</v>
      </c>
      <c r="AE938" s="1" t="s">
        <v>37</v>
      </c>
      <c r="AF938">
        <f t="shared" si="58"/>
        <v>2023</v>
      </c>
      <c r="AG938" t="str">
        <f t="shared" si="59"/>
        <v>sep</v>
      </c>
      <c r="AH938" t="str">
        <f>+VLOOKUP(N938,'[1]2. Ingreso de incapacidades'!$C$5:$O$6997,13,FALSE)</f>
        <v>SALUD TOTAL E.P.S.</v>
      </c>
      <c r="AI938" t="s">
        <v>2192</v>
      </c>
    </row>
    <row r="939" spans="1:35" hidden="1" x14ac:dyDescent="0.25">
      <c r="A939" s="1" t="s">
        <v>33</v>
      </c>
      <c r="B939" s="1" t="s">
        <v>34</v>
      </c>
      <c r="C939" s="2">
        <v>45199</v>
      </c>
      <c r="D939" s="42" t="str">
        <f t="shared" si="56"/>
        <v>2023</v>
      </c>
      <c r="E939" s="1" t="s">
        <v>73</v>
      </c>
      <c r="F939" s="1" t="s">
        <v>74</v>
      </c>
      <c r="G939" s="1" t="s">
        <v>37</v>
      </c>
      <c r="H939" s="1" t="s">
        <v>997</v>
      </c>
      <c r="I939" s="1" t="s">
        <v>34</v>
      </c>
      <c r="J939" s="3">
        <v>580000</v>
      </c>
      <c r="K939" s="3">
        <v>0</v>
      </c>
      <c r="L939" s="3">
        <f t="shared" si="57"/>
        <v>580000</v>
      </c>
      <c r="M939" s="1" t="s">
        <v>40</v>
      </c>
      <c r="N939" s="88">
        <v>73109356</v>
      </c>
      <c r="O939" s="1" t="s">
        <v>118</v>
      </c>
      <c r="P939" s="1" t="s">
        <v>79</v>
      </c>
      <c r="Q939" s="1" t="s">
        <v>80</v>
      </c>
      <c r="R939" s="1" t="s">
        <v>43</v>
      </c>
      <c r="S939" s="1" t="s">
        <v>43</v>
      </c>
      <c r="T939" s="3">
        <v>0</v>
      </c>
      <c r="U939" s="1" t="s">
        <v>44</v>
      </c>
      <c r="V939" s="1" t="s">
        <v>45</v>
      </c>
      <c r="W939" s="1" t="s">
        <v>997</v>
      </c>
      <c r="X939" s="1" t="s">
        <v>46</v>
      </c>
      <c r="Y939" s="1" t="s">
        <v>81</v>
      </c>
      <c r="Z939" s="1" t="s">
        <v>1530</v>
      </c>
      <c r="AA939" s="1" t="s">
        <v>83</v>
      </c>
      <c r="AB939" s="1" t="s">
        <v>84</v>
      </c>
      <c r="AC939" s="1" t="s">
        <v>51</v>
      </c>
      <c r="AD939" s="1" t="s">
        <v>1530</v>
      </c>
      <c r="AE939" s="1" t="s">
        <v>37</v>
      </c>
      <c r="AF939">
        <f t="shared" si="58"/>
        <v>2023</v>
      </c>
      <c r="AG939" t="str">
        <f t="shared" si="59"/>
        <v>sep</v>
      </c>
      <c r="AH939" t="str">
        <f>+VLOOKUP(N939,'[1]2. Ingreso de incapacidades'!$C$5:$O$6997,13,FALSE)</f>
        <v>SANITAS E.P.S</v>
      </c>
      <c r="AI939" t="s">
        <v>2193</v>
      </c>
    </row>
    <row r="940" spans="1:35" hidden="1" x14ac:dyDescent="0.25">
      <c r="A940" s="1" t="s">
        <v>33</v>
      </c>
      <c r="B940" s="1" t="s">
        <v>34</v>
      </c>
      <c r="C940" s="2">
        <v>45199</v>
      </c>
      <c r="D940" s="42" t="str">
        <f t="shared" si="56"/>
        <v>2023</v>
      </c>
      <c r="E940" s="1" t="s">
        <v>73</v>
      </c>
      <c r="F940" s="1" t="s">
        <v>74</v>
      </c>
      <c r="G940" s="1" t="s">
        <v>37</v>
      </c>
      <c r="H940" s="1" t="s">
        <v>997</v>
      </c>
      <c r="I940" s="1" t="s">
        <v>34</v>
      </c>
      <c r="J940" s="3">
        <v>541334</v>
      </c>
      <c r="K940" s="3">
        <v>0</v>
      </c>
      <c r="L940" s="3">
        <f t="shared" si="57"/>
        <v>541334</v>
      </c>
      <c r="M940" s="1" t="s">
        <v>40</v>
      </c>
      <c r="N940" s="88">
        <v>1047476501</v>
      </c>
      <c r="O940" s="1" t="s">
        <v>670</v>
      </c>
      <c r="P940" s="1" t="s">
        <v>79</v>
      </c>
      <c r="Q940" s="1" t="s">
        <v>80</v>
      </c>
      <c r="R940" s="1" t="s">
        <v>43</v>
      </c>
      <c r="S940" s="1" t="s">
        <v>43</v>
      </c>
      <c r="T940" s="3">
        <v>0</v>
      </c>
      <c r="U940" s="1" t="s">
        <v>44</v>
      </c>
      <c r="V940" s="1" t="s">
        <v>45</v>
      </c>
      <c r="W940" s="1" t="s">
        <v>997</v>
      </c>
      <c r="X940" s="1" t="s">
        <v>46</v>
      </c>
      <c r="Y940" s="1" t="s">
        <v>81</v>
      </c>
      <c r="Z940" s="1" t="s">
        <v>1530</v>
      </c>
      <c r="AA940" s="1" t="s">
        <v>83</v>
      </c>
      <c r="AB940" s="1" t="s">
        <v>84</v>
      </c>
      <c r="AC940" s="1" t="s">
        <v>51</v>
      </c>
      <c r="AD940" s="1" t="s">
        <v>1530</v>
      </c>
      <c r="AE940" s="1" t="s">
        <v>37</v>
      </c>
      <c r="AF940">
        <f t="shared" si="58"/>
        <v>2023</v>
      </c>
      <c r="AG940" t="str">
        <f t="shared" si="59"/>
        <v>sep</v>
      </c>
      <c r="AH940" t="str">
        <f>+VLOOKUP(N940,'[1]2. Ingreso de incapacidades'!$C$5:$O$6997,13,FALSE)</f>
        <v>EPS MUTUAL SER</v>
      </c>
      <c r="AI940" t="s">
        <v>2195</v>
      </c>
    </row>
    <row r="941" spans="1:35" hidden="1" x14ac:dyDescent="0.25">
      <c r="A941" s="1" t="s">
        <v>33</v>
      </c>
      <c r="B941" s="1" t="s">
        <v>34</v>
      </c>
      <c r="C941" s="2">
        <v>45199</v>
      </c>
      <c r="D941" s="42" t="str">
        <f t="shared" si="56"/>
        <v>2023</v>
      </c>
      <c r="E941" s="1" t="s">
        <v>73</v>
      </c>
      <c r="F941" s="1" t="s">
        <v>74</v>
      </c>
      <c r="G941" s="1" t="s">
        <v>37</v>
      </c>
      <c r="H941" s="1" t="s">
        <v>997</v>
      </c>
      <c r="I941" s="1" t="s">
        <v>34</v>
      </c>
      <c r="J941" s="3">
        <v>193334</v>
      </c>
      <c r="K941" s="3">
        <v>0</v>
      </c>
      <c r="L941" s="3">
        <f t="shared" si="57"/>
        <v>193334</v>
      </c>
      <c r="M941" s="1" t="s">
        <v>40</v>
      </c>
      <c r="N941" s="88">
        <v>30873721</v>
      </c>
      <c r="O941" s="1" t="s">
        <v>126</v>
      </c>
      <c r="P941" s="1" t="s">
        <v>79</v>
      </c>
      <c r="Q941" s="1" t="s">
        <v>80</v>
      </c>
      <c r="R941" s="1" t="s">
        <v>43</v>
      </c>
      <c r="S941" s="1" t="s">
        <v>43</v>
      </c>
      <c r="T941" s="3">
        <v>0</v>
      </c>
      <c r="U941" s="1" t="s">
        <v>44</v>
      </c>
      <c r="V941" s="1" t="s">
        <v>45</v>
      </c>
      <c r="W941" s="1" t="s">
        <v>997</v>
      </c>
      <c r="X941" s="1" t="s">
        <v>46</v>
      </c>
      <c r="Y941" s="1" t="s">
        <v>81</v>
      </c>
      <c r="Z941" s="1" t="s">
        <v>1530</v>
      </c>
      <c r="AA941" s="1" t="s">
        <v>83</v>
      </c>
      <c r="AB941" s="1" t="s">
        <v>84</v>
      </c>
      <c r="AC941" s="1" t="s">
        <v>51</v>
      </c>
      <c r="AD941" s="1" t="s">
        <v>1530</v>
      </c>
      <c r="AE941" s="1" t="s">
        <v>37</v>
      </c>
      <c r="AF941">
        <f t="shared" si="58"/>
        <v>2023</v>
      </c>
      <c r="AG941" t="str">
        <f t="shared" si="59"/>
        <v>sep</v>
      </c>
      <c r="AH941" t="str">
        <f>+VLOOKUP(N941,'[1]2. Ingreso de incapacidades'!$C$5:$O$6997,13,FALSE)</f>
        <v>FAMISANAR E.P.S</v>
      </c>
      <c r="AI941" t="s">
        <v>2196</v>
      </c>
    </row>
    <row r="942" spans="1:35" hidden="1" x14ac:dyDescent="0.25">
      <c r="A942" s="1" t="s">
        <v>33</v>
      </c>
      <c r="B942" s="1" t="s">
        <v>34</v>
      </c>
      <c r="C942" s="2">
        <v>45199</v>
      </c>
      <c r="D942" s="42" t="str">
        <f t="shared" si="56"/>
        <v>2023</v>
      </c>
      <c r="E942" s="1" t="s">
        <v>73</v>
      </c>
      <c r="F942" s="1" t="s">
        <v>74</v>
      </c>
      <c r="G942" s="1" t="s">
        <v>37</v>
      </c>
      <c r="H942" s="1" t="s">
        <v>997</v>
      </c>
      <c r="I942" s="1" t="s">
        <v>34</v>
      </c>
      <c r="J942" s="3">
        <v>502667</v>
      </c>
      <c r="K942" s="3">
        <v>0</v>
      </c>
      <c r="L942" s="3">
        <f t="shared" si="57"/>
        <v>502667</v>
      </c>
      <c r="M942" s="1" t="s">
        <v>40</v>
      </c>
      <c r="N942" s="88">
        <v>9099334</v>
      </c>
      <c r="O942" s="1" t="s">
        <v>602</v>
      </c>
      <c r="P942" s="1" t="s">
        <v>79</v>
      </c>
      <c r="Q942" s="1" t="s">
        <v>80</v>
      </c>
      <c r="R942" s="1" t="s">
        <v>43</v>
      </c>
      <c r="S942" s="1" t="s">
        <v>43</v>
      </c>
      <c r="T942" s="3">
        <v>0</v>
      </c>
      <c r="U942" s="1" t="s">
        <v>44</v>
      </c>
      <c r="V942" s="1" t="s">
        <v>45</v>
      </c>
      <c r="W942" s="1" t="s">
        <v>997</v>
      </c>
      <c r="X942" s="1" t="s">
        <v>46</v>
      </c>
      <c r="Y942" s="1" t="s">
        <v>81</v>
      </c>
      <c r="Z942" s="1" t="s">
        <v>1530</v>
      </c>
      <c r="AA942" s="1" t="s">
        <v>83</v>
      </c>
      <c r="AB942" s="1" t="s">
        <v>84</v>
      </c>
      <c r="AC942" s="1" t="s">
        <v>51</v>
      </c>
      <c r="AD942" s="1" t="s">
        <v>1530</v>
      </c>
      <c r="AE942" s="1" t="s">
        <v>37</v>
      </c>
      <c r="AF942">
        <f t="shared" si="58"/>
        <v>2023</v>
      </c>
      <c r="AG942" t="str">
        <f t="shared" si="59"/>
        <v>sep</v>
      </c>
      <c r="AH942" t="str">
        <f>+VLOOKUP(N942,'[1]2. Ingreso de incapacidades'!$C$5:$O$6997,13,FALSE)</f>
        <v>NUEVA E.P.S</v>
      </c>
      <c r="AI942" t="s">
        <v>2199</v>
      </c>
    </row>
    <row r="943" spans="1:35" hidden="1" x14ac:dyDescent="0.25">
      <c r="A943" s="1" t="s">
        <v>33</v>
      </c>
      <c r="B943" s="1" t="s">
        <v>34</v>
      </c>
      <c r="C943" s="2">
        <v>45199</v>
      </c>
      <c r="D943" s="42" t="str">
        <f t="shared" si="56"/>
        <v>2023</v>
      </c>
      <c r="E943" s="1" t="s">
        <v>73</v>
      </c>
      <c r="F943" s="1" t="s">
        <v>74</v>
      </c>
      <c r="G943" s="1" t="s">
        <v>37</v>
      </c>
      <c r="H943" s="1" t="s">
        <v>997</v>
      </c>
      <c r="I943" s="1" t="s">
        <v>34</v>
      </c>
      <c r="J943" s="3">
        <v>43311</v>
      </c>
      <c r="K943" s="3">
        <v>0</v>
      </c>
      <c r="L943" s="3">
        <f t="shared" si="57"/>
        <v>43311</v>
      </c>
      <c r="M943" s="1" t="s">
        <v>40</v>
      </c>
      <c r="N943" s="88">
        <v>73211472</v>
      </c>
      <c r="O943" s="1" t="s">
        <v>821</v>
      </c>
      <c r="P943" s="1" t="s">
        <v>79</v>
      </c>
      <c r="Q943" s="1" t="s">
        <v>80</v>
      </c>
      <c r="R943" s="1" t="s">
        <v>43</v>
      </c>
      <c r="S943" s="1" t="s">
        <v>43</v>
      </c>
      <c r="T943" s="3">
        <v>0</v>
      </c>
      <c r="U943" s="1" t="s">
        <v>44</v>
      </c>
      <c r="V943" s="1" t="s">
        <v>45</v>
      </c>
      <c r="W943" s="1" t="s">
        <v>997</v>
      </c>
      <c r="X943" s="1" t="s">
        <v>46</v>
      </c>
      <c r="Y943" s="1" t="s">
        <v>81</v>
      </c>
      <c r="Z943" s="1" t="s">
        <v>1530</v>
      </c>
      <c r="AA943" s="1" t="s">
        <v>83</v>
      </c>
      <c r="AB943" s="1" t="s">
        <v>84</v>
      </c>
      <c r="AC943" s="1" t="s">
        <v>51</v>
      </c>
      <c r="AD943" s="1" t="s">
        <v>1530</v>
      </c>
      <c r="AE943" s="1" t="s">
        <v>37</v>
      </c>
      <c r="AF943">
        <f t="shared" si="58"/>
        <v>2023</v>
      </c>
      <c r="AG943" t="str">
        <f t="shared" si="59"/>
        <v>sep</v>
      </c>
      <c r="AH943" t="str">
        <f>+VLOOKUP(N943,'[1]2. Ingreso de incapacidades'!$C$5:$O$6997,13,FALSE)</f>
        <v>COOSALUD ESS EPS -S</v>
      </c>
      <c r="AI943" t="s">
        <v>2198</v>
      </c>
    </row>
    <row r="944" spans="1:35" hidden="1" x14ac:dyDescent="0.25">
      <c r="A944" s="1" t="s">
        <v>33</v>
      </c>
      <c r="B944" s="1" t="s">
        <v>34</v>
      </c>
      <c r="C944" s="2">
        <v>45199</v>
      </c>
      <c r="D944" s="42" t="str">
        <f t="shared" si="56"/>
        <v>2023</v>
      </c>
      <c r="E944" s="1" t="s">
        <v>73</v>
      </c>
      <c r="F944" s="1" t="s">
        <v>74</v>
      </c>
      <c r="G944" s="1" t="s">
        <v>37</v>
      </c>
      <c r="H944" s="1" t="s">
        <v>997</v>
      </c>
      <c r="I944" s="1" t="s">
        <v>34</v>
      </c>
      <c r="J944" s="3">
        <v>601636</v>
      </c>
      <c r="K944" s="3">
        <v>0</v>
      </c>
      <c r="L944" s="3">
        <f t="shared" si="57"/>
        <v>601636</v>
      </c>
      <c r="M944" s="1" t="s">
        <v>40</v>
      </c>
      <c r="N944" s="88">
        <v>73209469</v>
      </c>
      <c r="O944" s="1" t="s">
        <v>249</v>
      </c>
      <c r="P944" s="1" t="s">
        <v>79</v>
      </c>
      <c r="Q944" s="1" t="s">
        <v>80</v>
      </c>
      <c r="R944" s="1" t="s">
        <v>43</v>
      </c>
      <c r="S944" s="1" t="s">
        <v>43</v>
      </c>
      <c r="T944" s="3">
        <v>0</v>
      </c>
      <c r="U944" s="1" t="s">
        <v>44</v>
      </c>
      <c r="V944" s="1" t="s">
        <v>45</v>
      </c>
      <c r="W944" s="1" t="s">
        <v>997</v>
      </c>
      <c r="X944" s="1" t="s">
        <v>46</v>
      </c>
      <c r="Y944" s="1" t="s">
        <v>81</v>
      </c>
      <c r="Z944" s="1" t="s">
        <v>1530</v>
      </c>
      <c r="AA944" s="1" t="s">
        <v>83</v>
      </c>
      <c r="AB944" s="1" t="s">
        <v>84</v>
      </c>
      <c r="AC944" s="1" t="s">
        <v>51</v>
      </c>
      <c r="AD944" s="1" t="s">
        <v>1530</v>
      </c>
      <c r="AE944" s="1" t="s">
        <v>37</v>
      </c>
      <c r="AF944">
        <f t="shared" si="58"/>
        <v>2023</v>
      </c>
      <c r="AG944" t="str">
        <f t="shared" si="59"/>
        <v>sep</v>
      </c>
      <c r="AH944" t="str">
        <f>+VLOOKUP(N944,'[1]2. Ingreso de incapacidades'!$C$5:$O$6997,13,FALSE)</f>
        <v>SURA E.P.S.</v>
      </c>
      <c r="AI944" t="s">
        <v>2197</v>
      </c>
    </row>
    <row r="945" spans="1:35" hidden="1" x14ac:dyDescent="0.25">
      <c r="A945" s="1" t="s">
        <v>33</v>
      </c>
      <c r="B945" s="1" t="s">
        <v>34</v>
      </c>
      <c r="C945" s="2">
        <v>45199</v>
      </c>
      <c r="D945" s="42" t="str">
        <f t="shared" si="56"/>
        <v>2023</v>
      </c>
      <c r="E945" s="1" t="s">
        <v>73</v>
      </c>
      <c r="F945" s="1" t="s">
        <v>74</v>
      </c>
      <c r="G945" s="1" t="s">
        <v>37</v>
      </c>
      <c r="H945" s="1" t="s">
        <v>997</v>
      </c>
      <c r="I945" s="1" t="s">
        <v>34</v>
      </c>
      <c r="J945" s="3">
        <v>569734</v>
      </c>
      <c r="K945" s="3">
        <v>0</v>
      </c>
      <c r="L945" s="3">
        <f t="shared" si="57"/>
        <v>569734</v>
      </c>
      <c r="M945" s="1" t="s">
        <v>40</v>
      </c>
      <c r="N945" s="88">
        <v>1002059942</v>
      </c>
      <c r="O945" s="1" t="s">
        <v>92</v>
      </c>
      <c r="P945" s="1" t="s">
        <v>79</v>
      </c>
      <c r="Q945" s="1" t="s">
        <v>80</v>
      </c>
      <c r="R945" s="1" t="s">
        <v>43</v>
      </c>
      <c r="S945" s="1" t="s">
        <v>43</v>
      </c>
      <c r="T945" s="3">
        <v>0</v>
      </c>
      <c r="U945" s="1" t="s">
        <v>44</v>
      </c>
      <c r="V945" s="1" t="s">
        <v>45</v>
      </c>
      <c r="W945" s="1" t="s">
        <v>997</v>
      </c>
      <c r="X945" s="1" t="s">
        <v>46</v>
      </c>
      <c r="Y945" s="1" t="s">
        <v>81</v>
      </c>
      <c r="Z945" s="1" t="s">
        <v>1530</v>
      </c>
      <c r="AA945" s="1" t="s">
        <v>83</v>
      </c>
      <c r="AB945" s="1" t="s">
        <v>84</v>
      </c>
      <c r="AC945" s="1" t="s">
        <v>51</v>
      </c>
      <c r="AD945" s="1" t="s">
        <v>1530</v>
      </c>
      <c r="AE945" s="1" t="s">
        <v>37</v>
      </c>
      <c r="AF945">
        <f t="shared" si="58"/>
        <v>2023</v>
      </c>
      <c r="AG945" t="str">
        <f t="shared" si="59"/>
        <v>sep</v>
      </c>
      <c r="AH945" t="str">
        <f>+VLOOKUP(N945,'[1]2. Ingreso de incapacidades'!$C$5:$O$6997,13,FALSE)</f>
        <v>SALUD TOTAL E.P.S.</v>
      </c>
      <c r="AI945" t="s">
        <v>2192</v>
      </c>
    </row>
    <row r="946" spans="1:35" hidden="1" x14ac:dyDescent="0.25">
      <c r="A946" s="1" t="s">
        <v>33</v>
      </c>
      <c r="B946" s="1" t="s">
        <v>34</v>
      </c>
      <c r="C946" s="2">
        <v>45199</v>
      </c>
      <c r="D946" s="42" t="str">
        <f t="shared" si="56"/>
        <v>2023</v>
      </c>
      <c r="E946" s="1" t="s">
        <v>73</v>
      </c>
      <c r="F946" s="1" t="s">
        <v>74</v>
      </c>
      <c r="G946" s="1" t="s">
        <v>37</v>
      </c>
      <c r="H946" s="1" t="s">
        <v>997</v>
      </c>
      <c r="I946" s="1" t="s">
        <v>34</v>
      </c>
      <c r="J946" s="3">
        <v>2941120</v>
      </c>
      <c r="K946" s="3">
        <v>0</v>
      </c>
      <c r="L946" s="3">
        <f t="shared" si="57"/>
        <v>2941120</v>
      </c>
      <c r="M946" s="1" t="s">
        <v>40</v>
      </c>
      <c r="N946" s="88">
        <v>1071162031</v>
      </c>
      <c r="O946" s="1" t="s">
        <v>1456</v>
      </c>
      <c r="P946" s="1" t="s">
        <v>1457</v>
      </c>
      <c r="Q946" s="1" t="s">
        <v>1458</v>
      </c>
      <c r="R946" s="1" t="s">
        <v>43</v>
      </c>
      <c r="S946" s="1" t="s">
        <v>43</v>
      </c>
      <c r="T946" s="3">
        <v>0</v>
      </c>
      <c r="U946" s="1" t="s">
        <v>44</v>
      </c>
      <c r="V946" s="1" t="s">
        <v>45</v>
      </c>
      <c r="W946" s="1" t="s">
        <v>997</v>
      </c>
      <c r="X946" s="1" t="s">
        <v>46</v>
      </c>
      <c r="Y946" s="1" t="s">
        <v>81</v>
      </c>
      <c r="Z946" s="1" t="s">
        <v>1530</v>
      </c>
      <c r="AA946" s="1" t="s">
        <v>83</v>
      </c>
      <c r="AB946" s="1" t="s">
        <v>84</v>
      </c>
      <c r="AC946" s="1" t="s">
        <v>51</v>
      </c>
      <c r="AD946" s="1" t="s">
        <v>1530</v>
      </c>
      <c r="AE946" s="1" t="s">
        <v>37</v>
      </c>
      <c r="AF946">
        <f t="shared" si="58"/>
        <v>2023</v>
      </c>
      <c r="AG946" t="str">
        <f t="shared" si="59"/>
        <v>sep</v>
      </c>
      <c r="AH946" t="str">
        <f>+VLOOKUP(N946,'[1]2. Ingreso de incapacidades'!$C$5:$O$6997,13,FALSE)</f>
        <v>SANITAS E.P.S</v>
      </c>
      <c r="AI946" t="s">
        <v>2193</v>
      </c>
    </row>
    <row r="947" spans="1:35" hidden="1" x14ac:dyDescent="0.25">
      <c r="A947" s="1" t="s">
        <v>33</v>
      </c>
      <c r="B947" s="1" t="s">
        <v>34</v>
      </c>
      <c r="C947" s="2">
        <v>45212</v>
      </c>
      <c r="D947" s="42" t="str">
        <f t="shared" si="56"/>
        <v>2023</v>
      </c>
      <c r="E947" s="1" t="s">
        <v>35</v>
      </c>
      <c r="F947" s="1" t="s">
        <v>36</v>
      </c>
      <c r="G947" s="1" t="s">
        <v>37</v>
      </c>
      <c r="H947" s="1" t="s">
        <v>1532</v>
      </c>
      <c r="I947" s="1" t="s">
        <v>1533</v>
      </c>
      <c r="J947" s="3">
        <v>0</v>
      </c>
      <c r="K947" s="3">
        <v>62800</v>
      </c>
      <c r="L947" s="3">
        <f t="shared" si="57"/>
        <v>-62800</v>
      </c>
      <c r="M947" s="1" t="s">
        <v>40</v>
      </c>
      <c r="N947" s="88">
        <v>800088702</v>
      </c>
      <c r="O947" s="1" t="s">
        <v>63</v>
      </c>
      <c r="P947" s="1" t="s">
        <v>37</v>
      </c>
      <c r="Q947" s="1" t="s">
        <v>43</v>
      </c>
      <c r="R947" s="1" t="s">
        <v>43</v>
      </c>
      <c r="S947" s="1" t="s">
        <v>43</v>
      </c>
      <c r="T947" s="3">
        <v>0</v>
      </c>
      <c r="U947" s="1" t="s">
        <v>44</v>
      </c>
      <c r="V947" s="1" t="s">
        <v>45</v>
      </c>
      <c r="W947" s="1" t="s">
        <v>1532</v>
      </c>
      <c r="X947" s="1" t="s">
        <v>46</v>
      </c>
      <c r="Y947" s="1" t="s">
        <v>47</v>
      </c>
      <c r="Z947" s="1" t="s">
        <v>1534</v>
      </c>
      <c r="AA947" s="1" t="s">
        <v>49</v>
      </c>
      <c r="AB947" s="1" t="s">
        <v>1440</v>
      </c>
      <c r="AC947" s="1" t="s">
        <v>51</v>
      </c>
      <c r="AD947" s="1" t="s">
        <v>1534</v>
      </c>
      <c r="AE947" s="1" t="s">
        <v>37</v>
      </c>
      <c r="AF947">
        <f t="shared" si="58"/>
        <v>2023</v>
      </c>
      <c r="AG947" t="str">
        <f t="shared" si="59"/>
        <v>oct</v>
      </c>
      <c r="AH947" t="e">
        <f>+VLOOKUP(N947,'[1]2. Ingreso de incapacidades'!$C$5:$O$6997,13,FALSE)</f>
        <v>#N/A</v>
      </c>
      <c r="AI947" t="e">
        <v>#N/A</v>
      </c>
    </row>
    <row r="948" spans="1:35" hidden="1" x14ac:dyDescent="0.25">
      <c r="A948" s="1" t="s">
        <v>33</v>
      </c>
      <c r="B948" s="1" t="s">
        <v>34</v>
      </c>
      <c r="C948" s="2">
        <v>45212</v>
      </c>
      <c r="D948" s="42" t="str">
        <f t="shared" si="56"/>
        <v>2023</v>
      </c>
      <c r="E948" s="1" t="s">
        <v>35</v>
      </c>
      <c r="F948" s="1" t="s">
        <v>36</v>
      </c>
      <c r="G948" s="1" t="s">
        <v>37</v>
      </c>
      <c r="H948" s="1" t="s">
        <v>1535</v>
      </c>
      <c r="I948" s="1" t="s">
        <v>1536</v>
      </c>
      <c r="J948" s="3">
        <v>0</v>
      </c>
      <c r="K948" s="3">
        <v>34133</v>
      </c>
      <c r="L948" s="3">
        <f t="shared" si="57"/>
        <v>-34133</v>
      </c>
      <c r="M948" s="1" t="s">
        <v>40</v>
      </c>
      <c r="N948" s="88">
        <v>800088702</v>
      </c>
      <c r="O948" s="1" t="s">
        <v>63</v>
      </c>
      <c r="P948" s="1" t="s">
        <v>37</v>
      </c>
      <c r="Q948" s="1" t="s">
        <v>43</v>
      </c>
      <c r="R948" s="1" t="s">
        <v>43</v>
      </c>
      <c r="S948" s="1" t="s">
        <v>43</v>
      </c>
      <c r="T948" s="3">
        <v>0</v>
      </c>
      <c r="U948" s="1" t="s">
        <v>44</v>
      </c>
      <c r="V948" s="1" t="s">
        <v>45</v>
      </c>
      <c r="W948" s="1" t="s">
        <v>1535</v>
      </c>
      <c r="X948" s="1" t="s">
        <v>46</v>
      </c>
      <c r="Y948" s="1" t="s">
        <v>47</v>
      </c>
      <c r="Z948" s="1" t="s">
        <v>1537</v>
      </c>
      <c r="AA948" s="1" t="s">
        <v>49</v>
      </c>
      <c r="AB948" s="1" t="s">
        <v>1440</v>
      </c>
      <c r="AC948" s="1" t="s">
        <v>51</v>
      </c>
      <c r="AD948" s="1" t="s">
        <v>1537</v>
      </c>
      <c r="AE948" s="1" t="s">
        <v>37</v>
      </c>
      <c r="AF948">
        <f t="shared" si="58"/>
        <v>2023</v>
      </c>
      <c r="AG948" t="str">
        <f t="shared" si="59"/>
        <v>oct</v>
      </c>
      <c r="AH948" t="e">
        <f>+VLOOKUP(N948,'[1]2. Ingreso de incapacidades'!$C$5:$O$6997,13,FALSE)</f>
        <v>#N/A</v>
      </c>
      <c r="AI948" t="e">
        <v>#N/A</v>
      </c>
    </row>
    <row r="949" spans="1:35" hidden="1" x14ac:dyDescent="0.25">
      <c r="A949" s="1" t="s">
        <v>33</v>
      </c>
      <c r="B949" s="1" t="s">
        <v>34</v>
      </c>
      <c r="C949" s="2">
        <v>45230</v>
      </c>
      <c r="D949" s="42" t="str">
        <f t="shared" si="56"/>
        <v>2023</v>
      </c>
      <c r="E949" s="1" t="s">
        <v>73</v>
      </c>
      <c r="F949" s="1" t="s">
        <v>74</v>
      </c>
      <c r="G949" s="1" t="s">
        <v>37</v>
      </c>
      <c r="H949" s="1" t="s">
        <v>1000</v>
      </c>
      <c r="I949" s="1" t="s">
        <v>34</v>
      </c>
      <c r="J949" s="3">
        <v>3181511</v>
      </c>
      <c r="K949" s="3">
        <v>0</v>
      </c>
      <c r="L949" s="3">
        <f t="shared" si="57"/>
        <v>3181511</v>
      </c>
      <c r="M949" s="1" t="s">
        <v>40</v>
      </c>
      <c r="N949" s="88">
        <v>74282599</v>
      </c>
      <c r="O949" s="1" t="s">
        <v>834</v>
      </c>
      <c r="P949" s="1" t="s">
        <v>1539</v>
      </c>
      <c r="Q949" s="1" t="s">
        <v>1540</v>
      </c>
      <c r="R949" s="1" t="s">
        <v>43</v>
      </c>
      <c r="S949" s="1" t="s">
        <v>43</v>
      </c>
      <c r="T949" s="3">
        <v>0</v>
      </c>
      <c r="U949" s="1" t="s">
        <v>44</v>
      </c>
      <c r="V949" s="1" t="s">
        <v>45</v>
      </c>
      <c r="W949" s="1" t="s">
        <v>1000</v>
      </c>
      <c r="X949" s="1" t="s">
        <v>46</v>
      </c>
      <c r="Y949" s="1" t="s">
        <v>81</v>
      </c>
      <c r="Z949" s="1" t="s">
        <v>1541</v>
      </c>
      <c r="AA949" s="1" t="s">
        <v>83</v>
      </c>
      <c r="AB949" s="1" t="s">
        <v>84</v>
      </c>
      <c r="AC949" s="1" t="s">
        <v>51</v>
      </c>
      <c r="AD949" s="1" t="s">
        <v>1541</v>
      </c>
      <c r="AE949" s="1" t="s">
        <v>37</v>
      </c>
      <c r="AF949">
        <f t="shared" si="58"/>
        <v>2023</v>
      </c>
      <c r="AG949" t="str">
        <f t="shared" si="59"/>
        <v>oct</v>
      </c>
      <c r="AH949" t="str">
        <f>+VLOOKUP(N949,'[1]2. Ingreso de incapacidades'!$C$5:$O$6997,13,FALSE)</f>
        <v>FAMISANAR E.P.S</v>
      </c>
      <c r="AI949" t="s">
        <v>2196</v>
      </c>
    </row>
    <row r="950" spans="1:35" hidden="1" x14ac:dyDescent="0.25">
      <c r="A950" s="1" t="s">
        <v>33</v>
      </c>
      <c r="B950" s="1" t="s">
        <v>34</v>
      </c>
      <c r="C950" s="2">
        <v>45230</v>
      </c>
      <c r="D950" s="42" t="str">
        <f t="shared" si="56"/>
        <v>2023</v>
      </c>
      <c r="E950" s="1" t="s">
        <v>73</v>
      </c>
      <c r="F950" s="1" t="s">
        <v>74</v>
      </c>
      <c r="G950" s="1" t="s">
        <v>37</v>
      </c>
      <c r="H950" s="1" t="s">
        <v>1000</v>
      </c>
      <c r="I950" s="1" t="s">
        <v>34</v>
      </c>
      <c r="J950" s="3">
        <v>38667</v>
      </c>
      <c r="K950" s="3">
        <v>0</v>
      </c>
      <c r="L950" s="3">
        <f t="shared" si="57"/>
        <v>38667</v>
      </c>
      <c r="M950" s="1" t="s">
        <v>40</v>
      </c>
      <c r="N950" s="88">
        <v>1050952423</v>
      </c>
      <c r="O950" s="1" t="s">
        <v>695</v>
      </c>
      <c r="P950" s="1" t="s">
        <v>89</v>
      </c>
      <c r="Q950" s="1" t="s">
        <v>90</v>
      </c>
      <c r="R950" s="1" t="s">
        <v>43</v>
      </c>
      <c r="S950" s="1" t="s">
        <v>43</v>
      </c>
      <c r="T950" s="3">
        <v>0</v>
      </c>
      <c r="U950" s="1" t="s">
        <v>44</v>
      </c>
      <c r="V950" s="1" t="s">
        <v>45</v>
      </c>
      <c r="W950" s="1" t="s">
        <v>1000</v>
      </c>
      <c r="X950" s="1" t="s">
        <v>46</v>
      </c>
      <c r="Y950" s="1" t="s">
        <v>81</v>
      </c>
      <c r="Z950" s="1" t="s">
        <v>1541</v>
      </c>
      <c r="AA950" s="1" t="s">
        <v>83</v>
      </c>
      <c r="AB950" s="1" t="s">
        <v>84</v>
      </c>
      <c r="AC950" s="1" t="s">
        <v>51</v>
      </c>
      <c r="AD950" s="1" t="s">
        <v>1541</v>
      </c>
      <c r="AE950" s="1" t="s">
        <v>37</v>
      </c>
      <c r="AF950">
        <f t="shared" si="58"/>
        <v>2023</v>
      </c>
      <c r="AG950" t="str">
        <f t="shared" si="59"/>
        <v>oct</v>
      </c>
      <c r="AH950" t="str">
        <f>+VLOOKUP(N950,'[1]2. Ingreso de incapacidades'!$C$5:$O$6997,13,FALSE)</f>
        <v>EPS MUTUAL SER</v>
      </c>
      <c r="AI950" t="s">
        <v>2195</v>
      </c>
    </row>
    <row r="951" spans="1:35" hidden="1" x14ac:dyDescent="0.25">
      <c r="A951" s="1" t="s">
        <v>33</v>
      </c>
      <c r="B951" s="1" t="s">
        <v>34</v>
      </c>
      <c r="C951" s="2">
        <v>45230</v>
      </c>
      <c r="D951" s="42" t="str">
        <f t="shared" si="56"/>
        <v>2023</v>
      </c>
      <c r="E951" s="1" t="s">
        <v>73</v>
      </c>
      <c r="F951" s="1" t="s">
        <v>74</v>
      </c>
      <c r="G951" s="1" t="s">
        <v>37</v>
      </c>
      <c r="H951" s="1" t="s">
        <v>1000</v>
      </c>
      <c r="I951" s="1" t="s">
        <v>34</v>
      </c>
      <c r="J951" s="3">
        <v>425334</v>
      </c>
      <c r="K951" s="3">
        <v>0</v>
      </c>
      <c r="L951" s="3">
        <f t="shared" si="57"/>
        <v>425334</v>
      </c>
      <c r="M951" s="1" t="s">
        <v>40</v>
      </c>
      <c r="N951" s="88">
        <v>1007975140</v>
      </c>
      <c r="O951" s="1" t="s">
        <v>634</v>
      </c>
      <c r="P951" s="1" t="s">
        <v>89</v>
      </c>
      <c r="Q951" s="1" t="s">
        <v>90</v>
      </c>
      <c r="R951" s="1" t="s">
        <v>43</v>
      </c>
      <c r="S951" s="1" t="s">
        <v>43</v>
      </c>
      <c r="T951" s="3">
        <v>0</v>
      </c>
      <c r="U951" s="1" t="s">
        <v>44</v>
      </c>
      <c r="V951" s="1" t="s">
        <v>45</v>
      </c>
      <c r="W951" s="1" t="s">
        <v>1000</v>
      </c>
      <c r="X951" s="1" t="s">
        <v>46</v>
      </c>
      <c r="Y951" s="1" t="s">
        <v>81</v>
      </c>
      <c r="Z951" s="1" t="s">
        <v>1541</v>
      </c>
      <c r="AA951" s="1" t="s">
        <v>83</v>
      </c>
      <c r="AB951" s="1" t="s">
        <v>84</v>
      </c>
      <c r="AC951" s="1" t="s">
        <v>51</v>
      </c>
      <c r="AD951" s="1" t="s">
        <v>1541</v>
      </c>
      <c r="AE951" s="1" t="s">
        <v>37</v>
      </c>
      <c r="AF951">
        <f t="shared" si="58"/>
        <v>2023</v>
      </c>
      <c r="AG951" t="str">
        <f t="shared" si="59"/>
        <v>oct</v>
      </c>
      <c r="AH951" t="str">
        <f>+VLOOKUP(N951,'[1]2. Ingreso de incapacidades'!$C$5:$O$6997,13,FALSE)</f>
        <v>COOMEVA E.P.S</v>
      </c>
      <c r="AI951" t="s">
        <v>2202</v>
      </c>
    </row>
    <row r="952" spans="1:35" hidden="1" x14ac:dyDescent="0.25">
      <c r="A952" s="1" t="s">
        <v>33</v>
      </c>
      <c r="B952" s="1" t="s">
        <v>34</v>
      </c>
      <c r="C952" s="2">
        <v>45230</v>
      </c>
      <c r="D952" s="42" t="str">
        <f t="shared" si="56"/>
        <v>2023</v>
      </c>
      <c r="E952" s="1" t="s">
        <v>73</v>
      </c>
      <c r="F952" s="1" t="s">
        <v>74</v>
      </c>
      <c r="G952" s="1" t="s">
        <v>37</v>
      </c>
      <c r="H952" s="1" t="s">
        <v>1000</v>
      </c>
      <c r="I952" s="1" t="s">
        <v>34</v>
      </c>
      <c r="J952" s="3">
        <v>502667</v>
      </c>
      <c r="K952" s="3">
        <v>0</v>
      </c>
      <c r="L952" s="3">
        <f t="shared" si="57"/>
        <v>502667</v>
      </c>
      <c r="M952" s="1" t="s">
        <v>40</v>
      </c>
      <c r="N952" s="88">
        <v>73169783</v>
      </c>
      <c r="O952" s="1" t="s">
        <v>78</v>
      </c>
      <c r="P952" s="1" t="s">
        <v>79</v>
      </c>
      <c r="Q952" s="1" t="s">
        <v>80</v>
      </c>
      <c r="R952" s="1" t="s">
        <v>43</v>
      </c>
      <c r="S952" s="1" t="s">
        <v>43</v>
      </c>
      <c r="T952" s="3">
        <v>0</v>
      </c>
      <c r="U952" s="1" t="s">
        <v>44</v>
      </c>
      <c r="V952" s="1" t="s">
        <v>45</v>
      </c>
      <c r="W952" s="1" t="s">
        <v>1000</v>
      </c>
      <c r="X952" s="1" t="s">
        <v>46</v>
      </c>
      <c r="Y952" s="1" t="s">
        <v>81</v>
      </c>
      <c r="Z952" s="1" t="s">
        <v>1541</v>
      </c>
      <c r="AA952" s="1" t="s">
        <v>83</v>
      </c>
      <c r="AB952" s="1" t="s">
        <v>84</v>
      </c>
      <c r="AC952" s="1" t="s">
        <v>51</v>
      </c>
      <c r="AD952" s="1" t="s">
        <v>1541</v>
      </c>
      <c r="AE952" s="1" t="s">
        <v>37</v>
      </c>
      <c r="AF952">
        <f t="shared" si="58"/>
        <v>2023</v>
      </c>
      <c r="AG952" t="str">
        <f t="shared" si="59"/>
        <v>oct</v>
      </c>
      <c r="AH952" t="str">
        <f>+VLOOKUP(N952,'[1]2. Ingreso de incapacidades'!$C$5:$O$6997,13,FALSE)</f>
        <v>EPS-S CAJACOPI</v>
      </c>
      <c r="AI952" t="s">
        <v>2200</v>
      </c>
    </row>
    <row r="953" spans="1:35" hidden="1" x14ac:dyDescent="0.25">
      <c r="A953" s="1" t="s">
        <v>33</v>
      </c>
      <c r="B953" s="1" t="s">
        <v>34</v>
      </c>
      <c r="C953" s="2">
        <v>45230</v>
      </c>
      <c r="D953" s="42" t="str">
        <f t="shared" si="56"/>
        <v>2023</v>
      </c>
      <c r="E953" s="1" t="s">
        <v>73</v>
      </c>
      <c r="F953" s="1" t="s">
        <v>74</v>
      </c>
      <c r="G953" s="1" t="s">
        <v>37</v>
      </c>
      <c r="H953" s="1" t="s">
        <v>1000</v>
      </c>
      <c r="I953" s="1" t="s">
        <v>34</v>
      </c>
      <c r="J953" s="3">
        <v>580000</v>
      </c>
      <c r="K953" s="3">
        <v>0</v>
      </c>
      <c r="L953" s="3">
        <f t="shared" si="57"/>
        <v>580000</v>
      </c>
      <c r="M953" s="1" t="s">
        <v>40</v>
      </c>
      <c r="N953" s="88">
        <v>1143339994</v>
      </c>
      <c r="O953" s="1" t="s">
        <v>114</v>
      </c>
      <c r="P953" s="1" t="s">
        <v>79</v>
      </c>
      <c r="Q953" s="1" t="s">
        <v>80</v>
      </c>
      <c r="R953" s="1" t="s">
        <v>43</v>
      </c>
      <c r="S953" s="1" t="s">
        <v>43</v>
      </c>
      <c r="T953" s="3">
        <v>0</v>
      </c>
      <c r="U953" s="1" t="s">
        <v>44</v>
      </c>
      <c r="V953" s="1" t="s">
        <v>45</v>
      </c>
      <c r="W953" s="1" t="s">
        <v>1000</v>
      </c>
      <c r="X953" s="1" t="s">
        <v>46</v>
      </c>
      <c r="Y953" s="1" t="s">
        <v>81</v>
      </c>
      <c r="Z953" s="1" t="s">
        <v>1541</v>
      </c>
      <c r="AA953" s="1" t="s">
        <v>83</v>
      </c>
      <c r="AB953" s="1" t="s">
        <v>84</v>
      </c>
      <c r="AC953" s="1" t="s">
        <v>51</v>
      </c>
      <c r="AD953" s="1" t="s">
        <v>1541</v>
      </c>
      <c r="AE953" s="1" t="s">
        <v>37</v>
      </c>
      <c r="AF953">
        <f t="shared" si="58"/>
        <v>2023</v>
      </c>
      <c r="AG953" t="str">
        <f t="shared" si="59"/>
        <v>oct</v>
      </c>
      <c r="AH953" t="str">
        <f>+VLOOKUP(N953,'[1]2. Ingreso de incapacidades'!$C$5:$O$6997,13,FALSE)</f>
        <v>SALUD TOTAL E.P.S.</v>
      </c>
      <c r="AI953" t="s">
        <v>2192</v>
      </c>
    </row>
    <row r="954" spans="1:35" hidden="1" x14ac:dyDescent="0.25">
      <c r="A954" s="1" t="s">
        <v>33</v>
      </c>
      <c r="B954" s="1" t="s">
        <v>34</v>
      </c>
      <c r="C954" s="2">
        <v>45230</v>
      </c>
      <c r="D954" s="42" t="str">
        <f t="shared" si="56"/>
        <v>2023</v>
      </c>
      <c r="E954" s="1" t="s">
        <v>73</v>
      </c>
      <c r="F954" s="1" t="s">
        <v>74</v>
      </c>
      <c r="G954" s="1" t="s">
        <v>37</v>
      </c>
      <c r="H954" s="1" t="s">
        <v>1000</v>
      </c>
      <c r="I954" s="1" t="s">
        <v>34</v>
      </c>
      <c r="J954" s="3">
        <v>38667</v>
      </c>
      <c r="K954" s="3">
        <v>0</v>
      </c>
      <c r="L954" s="3">
        <f t="shared" si="57"/>
        <v>38667</v>
      </c>
      <c r="M954" s="1" t="s">
        <v>40</v>
      </c>
      <c r="N954" s="88">
        <v>73131436</v>
      </c>
      <c r="O954" s="1" t="s">
        <v>153</v>
      </c>
      <c r="P954" s="1" t="s">
        <v>79</v>
      </c>
      <c r="Q954" s="1" t="s">
        <v>80</v>
      </c>
      <c r="R954" s="1" t="s">
        <v>43</v>
      </c>
      <c r="S954" s="1" t="s">
        <v>43</v>
      </c>
      <c r="T954" s="3">
        <v>0</v>
      </c>
      <c r="U954" s="1" t="s">
        <v>44</v>
      </c>
      <c r="V954" s="1" t="s">
        <v>45</v>
      </c>
      <c r="W954" s="1" t="s">
        <v>1000</v>
      </c>
      <c r="X954" s="1" t="s">
        <v>46</v>
      </c>
      <c r="Y954" s="1" t="s">
        <v>81</v>
      </c>
      <c r="Z954" s="1" t="s">
        <v>1541</v>
      </c>
      <c r="AA954" s="1" t="s">
        <v>83</v>
      </c>
      <c r="AB954" s="1" t="s">
        <v>84</v>
      </c>
      <c r="AC954" s="1" t="s">
        <v>51</v>
      </c>
      <c r="AD954" s="1" t="s">
        <v>1541</v>
      </c>
      <c r="AE954" s="1" t="s">
        <v>37</v>
      </c>
      <c r="AF954">
        <f t="shared" si="58"/>
        <v>2023</v>
      </c>
      <c r="AG954" t="str">
        <f t="shared" si="59"/>
        <v>oct</v>
      </c>
      <c r="AH954" t="str">
        <f>+VLOOKUP(N954,'[1]2. Ingreso de incapacidades'!$C$5:$O$6997,13,FALSE)</f>
        <v>SALUD TOTAL E.P.S.</v>
      </c>
      <c r="AI954" t="s">
        <v>2192</v>
      </c>
    </row>
    <row r="955" spans="1:35" hidden="1" x14ac:dyDescent="0.25">
      <c r="A955" s="1" t="s">
        <v>33</v>
      </c>
      <c r="B955" s="1" t="s">
        <v>34</v>
      </c>
      <c r="C955" s="2">
        <v>45230</v>
      </c>
      <c r="D955" s="42" t="str">
        <f t="shared" si="56"/>
        <v>2023</v>
      </c>
      <c r="E955" s="1" t="s">
        <v>73</v>
      </c>
      <c r="F955" s="1" t="s">
        <v>74</v>
      </c>
      <c r="G955" s="1" t="s">
        <v>37</v>
      </c>
      <c r="H955" s="1" t="s">
        <v>1000</v>
      </c>
      <c r="I955" s="1" t="s">
        <v>34</v>
      </c>
      <c r="J955" s="3">
        <v>502667</v>
      </c>
      <c r="K955" s="3">
        <v>0</v>
      </c>
      <c r="L955" s="3">
        <f t="shared" si="57"/>
        <v>502667</v>
      </c>
      <c r="M955" s="1" t="s">
        <v>40</v>
      </c>
      <c r="N955" s="88">
        <v>73109356</v>
      </c>
      <c r="O955" s="1" t="s">
        <v>118</v>
      </c>
      <c r="P955" s="1" t="s">
        <v>79</v>
      </c>
      <c r="Q955" s="1" t="s">
        <v>80</v>
      </c>
      <c r="R955" s="1" t="s">
        <v>43</v>
      </c>
      <c r="S955" s="1" t="s">
        <v>43</v>
      </c>
      <c r="T955" s="3">
        <v>0</v>
      </c>
      <c r="U955" s="1" t="s">
        <v>44</v>
      </c>
      <c r="V955" s="1" t="s">
        <v>45</v>
      </c>
      <c r="W955" s="1" t="s">
        <v>1000</v>
      </c>
      <c r="X955" s="1" t="s">
        <v>46</v>
      </c>
      <c r="Y955" s="1" t="s">
        <v>81</v>
      </c>
      <c r="Z955" s="1" t="s">
        <v>1541</v>
      </c>
      <c r="AA955" s="1" t="s">
        <v>83</v>
      </c>
      <c r="AB955" s="1" t="s">
        <v>84</v>
      </c>
      <c r="AC955" s="1" t="s">
        <v>51</v>
      </c>
      <c r="AD955" s="1" t="s">
        <v>1541</v>
      </c>
      <c r="AE955" s="1" t="s">
        <v>37</v>
      </c>
      <c r="AF955">
        <f t="shared" si="58"/>
        <v>2023</v>
      </c>
      <c r="AG955" t="str">
        <f t="shared" si="59"/>
        <v>oct</v>
      </c>
      <c r="AH955" t="str">
        <f>+VLOOKUP(N955,'[1]2. Ingreso de incapacidades'!$C$5:$O$6997,13,FALSE)</f>
        <v>SANITAS E.P.S</v>
      </c>
      <c r="AI955" t="s">
        <v>2193</v>
      </c>
    </row>
    <row r="956" spans="1:35" hidden="1" x14ac:dyDescent="0.25">
      <c r="A956" s="1" t="s">
        <v>33</v>
      </c>
      <c r="B956" s="1" t="s">
        <v>34</v>
      </c>
      <c r="C956" s="2">
        <v>45230</v>
      </c>
      <c r="D956" s="42" t="str">
        <f t="shared" si="56"/>
        <v>2023</v>
      </c>
      <c r="E956" s="1" t="s">
        <v>73</v>
      </c>
      <c r="F956" s="1" t="s">
        <v>74</v>
      </c>
      <c r="G956" s="1" t="s">
        <v>37</v>
      </c>
      <c r="H956" s="1" t="s">
        <v>1000</v>
      </c>
      <c r="I956" s="1" t="s">
        <v>34</v>
      </c>
      <c r="J956" s="3">
        <v>116000</v>
      </c>
      <c r="K956" s="3">
        <v>0</v>
      </c>
      <c r="L956" s="3">
        <f t="shared" si="57"/>
        <v>116000</v>
      </c>
      <c r="M956" s="1" t="s">
        <v>40</v>
      </c>
      <c r="N956" s="88">
        <v>73576572</v>
      </c>
      <c r="O956" s="1" t="s">
        <v>134</v>
      </c>
      <c r="P956" s="1" t="s">
        <v>79</v>
      </c>
      <c r="Q956" s="1" t="s">
        <v>80</v>
      </c>
      <c r="R956" s="1" t="s">
        <v>43</v>
      </c>
      <c r="S956" s="1" t="s">
        <v>43</v>
      </c>
      <c r="T956" s="3">
        <v>0</v>
      </c>
      <c r="U956" s="1" t="s">
        <v>44</v>
      </c>
      <c r="V956" s="1" t="s">
        <v>45</v>
      </c>
      <c r="W956" s="1" t="s">
        <v>1000</v>
      </c>
      <c r="X956" s="1" t="s">
        <v>46</v>
      </c>
      <c r="Y956" s="1" t="s">
        <v>81</v>
      </c>
      <c r="Z956" s="1" t="s">
        <v>1541</v>
      </c>
      <c r="AA956" s="1" t="s">
        <v>83</v>
      </c>
      <c r="AB956" s="1" t="s">
        <v>84</v>
      </c>
      <c r="AC956" s="1" t="s">
        <v>51</v>
      </c>
      <c r="AD956" s="1" t="s">
        <v>1541</v>
      </c>
      <c r="AE956" s="1" t="s">
        <v>37</v>
      </c>
      <c r="AF956">
        <f t="shared" si="58"/>
        <v>2023</v>
      </c>
      <c r="AG956" t="str">
        <f t="shared" si="59"/>
        <v>oct</v>
      </c>
      <c r="AH956" t="str">
        <f>+VLOOKUP(N956,'[1]2. Ingreso de incapacidades'!$C$5:$O$6997,13,FALSE)</f>
        <v>SANITAS E.P.S</v>
      </c>
      <c r="AI956" t="s">
        <v>2193</v>
      </c>
    </row>
    <row r="957" spans="1:35" hidden="1" x14ac:dyDescent="0.25">
      <c r="A957" s="1" t="s">
        <v>33</v>
      </c>
      <c r="B957" s="1" t="s">
        <v>34</v>
      </c>
      <c r="C957" s="2">
        <v>45230</v>
      </c>
      <c r="D957" s="42" t="str">
        <f t="shared" si="56"/>
        <v>2023</v>
      </c>
      <c r="E957" s="1" t="s">
        <v>73</v>
      </c>
      <c r="F957" s="1" t="s">
        <v>74</v>
      </c>
      <c r="G957" s="1" t="s">
        <v>37</v>
      </c>
      <c r="H957" s="1" t="s">
        <v>1000</v>
      </c>
      <c r="I957" s="1" t="s">
        <v>34</v>
      </c>
      <c r="J957" s="3">
        <v>215310</v>
      </c>
      <c r="K957" s="3">
        <v>0</v>
      </c>
      <c r="L957" s="3">
        <f t="shared" si="57"/>
        <v>215310</v>
      </c>
      <c r="M957" s="1" t="s">
        <v>40</v>
      </c>
      <c r="N957" s="88">
        <v>1044911098</v>
      </c>
      <c r="O957" s="1" t="s">
        <v>638</v>
      </c>
      <c r="P957" s="1" t="s">
        <v>79</v>
      </c>
      <c r="Q957" s="1" t="s">
        <v>80</v>
      </c>
      <c r="R957" s="1" t="s">
        <v>43</v>
      </c>
      <c r="S957" s="1" t="s">
        <v>43</v>
      </c>
      <c r="T957" s="3">
        <v>0</v>
      </c>
      <c r="U957" s="1" t="s">
        <v>44</v>
      </c>
      <c r="V957" s="1" t="s">
        <v>45</v>
      </c>
      <c r="W957" s="1" t="s">
        <v>1000</v>
      </c>
      <c r="X957" s="1" t="s">
        <v>46</v>
      </c>
      <c r="Y957" s="1" t="s">
        <v>81</v>
      </c>
      <c r="Z957" s="1" t="s">
        <v>1541</v>
      </c>
      <c r="AA957" s="1" t="s">
        <v>83</v>
      </c>
      <c r="AB957" s="1" t="s">
        <v>84</v>
      </c>
      <c r="AC957" s="1" t="s">
        <v>51</v>
      </c>
      <c r="AD957" s="1" t="s">
        <v>1541</v>
      </c>
      <c r="AE957" s="1" t="s">
        <v>37</v>
      </c>
      <c r="AF957">
        <f t="shared" si="58"/>
        <v>2023</v>
      </c>
      <c r="AG957" t="str">
        <f t="shared" si="59"/>
        <v>oct</v>
      </c>
      <c r="AH957" t="str">
        <f>+VLOOKUP(N957,'[1]2. Ingreso de incapacidades'!$C$5:$O$6997,13,FALSE)</f>
        <v>EPS MUTUAL SER</v>
      </c>
      <c r="AI957" t="s">
        <v>2195</v>
      </c>
    </row>
    <row r="958" spans="1:35" hidden="1" x14ac:dyDescent="0.25">
      <c r="A958" s="1" t="s">
        <v>33</v>
      </c>
      <c r="B958" s="1" t="s">
        <v>34</v>
      </c>
      <c r="C958" s="2">
        <v>45230</v>
      </c>
      <c r="D958" s="42" t="str">
        <f t="shared" si="56"/>
        <v>2023</v>
      </c>
      <c r="E958" s="1" t="s">
        <v>73</v>
      </c>
      <c r="F958" s="1" t="s">
        <v>74</v>
      </c>
      <c r="G958" s="1" t="s">
        <v>37</v>
      </c>
      <c r="H958" s="1" t="s">
        <v>1000</v>
      </c>
      <c r="I958" s="1" t="s">
        <v>34</v>
      </c>
      <c r="J958" s="3">
        <v>77334</v>
      </c>
      <c r="K958" s="3">
        <v>0</v>
      </c>
      <c r="L958" s="3">
        <f t="shared" si="57"/>
        <v>77334</v>
      </c>
      <c r="M958" s="1" t="s">
        <v>40</v>
      </c>
      <c r="N958" s="88">
        <v>30873721</v>
      </c>
      <c r="O958" s="1" t="s">
        <v>126</v>
      </c>
      <c r="P958" s="1" t="s">
        <v>79</v>
      </c>
      <c r="Q958" s="1" t="s">
        <v>80</v>
      </c>
      <c r="R958" s="1" t="s">
        <v>43</v>
      </c>
      <c r="S958" s="1" t="s">
        <v>43</v>
      </c>
      <c r="T958" s="3">
        <v>0</v>
      </c>
      <c r="U958" s="1" t="s">
        <v>44</v>
      </c>
      <c r="V958" s="1" t="s">
        <v>45</v>
      </c>
      <c r="W958" s="1" t="s">
        <v>1000</v>
      </c>
      <c r="X958" s="1" t="s">
        <v>46</v>
      </c>
      <c r="Y958" s="1" t="s">
        <v>81</v>
      </c>
      <c r="Z958" s="1" t="s">
        <v>1541</v>
      </c>
      <c r="AA958" s="1" t="s">
        <v>83</v>
      </c>
      <c r="AB958" s="1" t="s">
        <v>84</v>
      </c>
      <c r="AC958" s="1" t="s">
        <v>51</v>
      </c>
      <c r="AD958" s="1" t="s">
        <v>1541</v>
      </c>
      <c r="AE958" s="1" t="s">
        <v>37</v>
      </c>
      <c r="AF958">
        <f t="shared" si="58"/>
        <v>2023</v>
      </c>
      <c r="AG958" t="str">
        <f t="shared" si="59"/>
        <v>oct</v>
      </c>
      <c r="AH958" t="str">
        <f>+VLOOKUP(N958,'[1]2. Ingreso de incapacidades'!$C$5:$O$6997,13,FALSE)</f>
        <v>FAMISANAR E.P.S</v>
      </c>
      <c r="AI958" t="s">
        <v>2196</v>
      </c>
    </row>
    <row r="959" spans="1:35" hidden="1" x14ac:dyDescent="0.25">
      <c r="A959" s="1" t="s">
        <v>33</v>
      </c>
      <c r="B959" s="1" t="s">
        <v>34</v>
      </c>
      <c r="C959" s="2">
        <v>45230</v>
      </c>
      <c r="D959" s="42" t="str">
        <f t="shared" si="56"/>
        <v>2023</v>
      </c>
      <c r="E959" s="1" t="s">
        <v>73</v>
      </c>
      <c r="F959" s="1" t="s">
        <v>74</v>
      </c>
      <c r="G959" s="1" t="s">
        <v>37</v>
      </c>
      <c r="H959" s="1" t="s">
        <v>1000</v>
      </c>
      <c r="I959" s="1" t="s">
        <v>34</v>
      </c>
      <c r="J959" s="3">
        <v>425334</v>
      </c>
      <c r="K959" s="3">
        <v>0</v>
      </c>
      <c r="L959" s="3">
        <f t="shared" si="57"/>
        <v>425334</v>
      </c>
      <c r="M959" s="1" t="s">
        <v>40</v>
      </c>
      <c r="N959" s="88">
        <v>9099334</v>
      </c>
      <c r="O959" s="1" t="s">
        <v>602</v>
      </c>
      <c r="P959" s="1" t="s">
        <v>79</v>
      </c>
      <c r="Q959" s="1" t="s">
        <v>80</v>
      </c>
      <c r="R959" s="1" t="s">
        <v>43</v>
      </c>
      <c r="S959" s="1" t="s">
        <v>43</v>
      </c>
      <c r="T959" s="3">
        <v>0</v>
      </c>
      <c r="U959" s="1" t="s">
        <v>44</v>
      </c>
      <c r="V959" s="1" t="s">
        <v>45</v>
      </c>
      <c r="W959" s="1" t="s">
        <v>1000</v>
      </c>
      <c r="X959" s="1" t="s">
        <v>46</v>
      </c>
      <c r="Y959" s="1" t="s">
        <v>81</v>
      </c>
      <c r="Z959" s="1" t="s">
        <v>1541</v>
      </c>
      <c r="AA959" s="1" t="s">
        <v>83</v>
      </c>
      <c r="AB959" s="1" t="s">
        <v>84</v>
      </c>
      <c r="AC959" s="1" t="s">
        <v>51</v>
      </c>
      <c r="AD959" s="1" t="s">
        <v>1541</v>
      </c>
      <c r="AE959" s="1" t="s">
        <v>37</v>
      </c>
      <c r="AF959">
        <f t="shared" si="58"/>
        <v>2023</v>
      </c>
      <c r="AG959" t="str">
        <f t="shared" si="59"/>
        <v>oct</v>
      </c>
      <c r="AH959" t="str">
        <f>+VLOOKUP(N959,'[1]2. Ingreso de incapacidades'!$C$5:$O$6997,13,FALSE)</f>
        <v>NUEVA E.P.S</v>
      </c>
      <c r="AI959" t="s">
        <v>2199</v>
      </c>
    </row>
    <row r="960" spans="1:35" hidden="1" x14ac:dyDescent="0.25">
      <c r="A960" s="1" t="s">
        <v>33</v>
      </c>
      <c r="B960" s="1" t="s">
        <v>34</v>
      </c>
      <c r="C960" s="2">
        <v>45230</v>
      </c>
      <c r="D960" s="42" t="str">
        <f t="shared" si="56"/>
        <v>2023</v>
      </c>
      <c r="E960" s="1" t="s">
        <v>73</v>
      </c>
      <c r="F960" s="1" t="s">
        <v>74</v>
      </c>
      <c r="G960" s="1" t="s">
        <v>37</v>
      </c>
      <c r="H960" s="1" t="s">
        <v>1000</v>
      </c>
      <c r="I960" s="1" t="s">
        <v>34</v>
      </c>
      <c r="J960" s="3">
        <v>860765</v>
      </c>
      <c r="K960" s="3">
        <v>0</v>
      </c>
      <c r="L960" s="3">
        <f t="shared" si="57"/>
        <v>860765</v>
      </c>
      <c r="M960" s="1" t="s">
        <v>40</v>
      </c>
      <c r="N960" s="88">
        <v>1002059942</v>
      </c>
      <c r="O960" s="1" t="s">
        <v>92</v>
      </c>
      <c r="P960" s="1" t="s">
        <v>79</v>
      </c>
      <c r="Q960" s="1" t="s">
        <v>80</v>
      </c>
      <c r="R960" s="1" t="s">
        <v>43</v>
      </c>
      <c r="S960" s="1" t="s">
        <v>43</v>
      </c>
      <c r="T960" s="3">
        <v>0</v>
      </c>
      <c r="U960" s="1" t="s">
        <v>44</v>
      </c>
      <c r="V960" s="1" t="s">
        <v>45</v>
      </c>
      <c r="W960" s="1" t="s">
        <v>1000</v>
      </c>
      <c r="X960" s="1" t="s">
        <v>46</v>
      </c>
      <c r="Y960" s="1" t="s">
        <v>81</v>
      </c>
      <c r="Z960" s="1" t="s">
        <v>1541</v>
      </c>
      <c r="AA960" s="1" t="s">
        <v>83</v>
      </c>
      <c r="AB960" s="1" t="s">
        <v>84</v>
      </c>
      <c r="AC960" s="1" t="s">
        <v>51</v>
      </c>
      <c r="AD960" s="1" t="s">
        <v>1541</v>
      </c>
      <c r="AE960" s="1" t="s">
        <v>37</v>
      </c>
      <c r="AF960">
        <f t="shared" si="58"/>
        <v>2023</v>
      </c>
      <c r="AG960" t="str">
        <f t="shared" si="59"/>
        <v>oct</v>
      </c>
      <c r="AH960" t="str">
        <f>+VLOOKUP(N960,'[1]2. Ingreso de incapacidades'!$C$5:$O$6997,13,FALSE)</f>
        <v>SALUD TOTAL E.P.S.</v>
      </c>
      <c r="AI960" t="s">
        <v>2192</v>
      </c>
    </row>
    <row r="961" spans="1:35" hidden="1" x14ac:dyDescent="0.25">
      <c r="A961" s="1" t="s">
        <v>33</v>
      </c>
      <c r="B961" s="1" t="s">
        <v>34</v>
      </c>
      <c r="C961" s="2">
        <v>45230</v>
      </c>
      <c r="D961" s="42" t="str">
        <f t="shared" si="56"/>
        <v>2023</v>
      </c>
      <c r="E961" s="1" t="s">
        <v>73</v>
      </c>
      <c r="F961" s="1" t="s">
        <v>74</v>
      </c>
      <c r="G961" s="1" t="s">
        <v>37</v>
      </c>
      <c r="H961" s="1" t="s">
        <v>1000</v>
      </c>
      <c r="I961" s="1" t="s">
        <v>34</v>
      </c>
      <c r="J961" s="3">
        <v>126388</v>
      </c>
      <c r="K961" s="3">
        <v>0</v>
      </c>
      <c r="L961" s="3">
        <f t="shared" si="57"/>
        <v>126388</v>
      </c>
      <c r="M961" s="1" t="s">
        <v>40</v>
      </c>
      <c r="N961" s="88">
        <v>1047416099</v>
      </c>
      <c r="O961" s="1" t="s">
        <v>650</v>
      </c>
      <c r="P961" s="1" t="s">
        <v>79</v>
      </c>
      <c r="Q961" s="1" t="s">
        <v>80</v>
      </c>
      <c r="R961" s="1" t="s">
        <v>43</v>
      </c>
      <c r="S961" s="1" t="s">
        <v>43</v>
      </c>
      <c r="T961" s="3">
        <v>0</v>
      </c>
      <c r="U961" s="1" t="s">
        <v>44</v>
      </c>
      <c r="V961" s="1" t="s">
        <v>45</v>
      </c>
      <c r="W961" s="1" t="s">
        <v>1000</v>
      </c>
      <c r="X961" s="1" t="s">
        <v>46</v>
      </c>
      <c r="Y961" s="1" t="s">
        <v>81</v>
      </c>
      <c r="Z961" s="1" t="s">
        <v>1541</v>
      </c>
      <c r="AA961" s="1" t="s">
        <v>83</v>
      </c>
      <c r="AB961" s="1" t="s">
        <v>84</v>
      </c>
      <c r="AC961" s="1" t="s">
        <v>51</v>
      </c>
      <c r="AD961" s="1" t="s">
        <v>1541</v>
      </c>
      <c r="AE961" s="1" t="s">
        <v>37</v>
      </c>
      <c r="AF961">
        <f t="shared" si="58"/>
        <v>2023</v>
      </c>
      <c r="AG961" t="str">
        <f t="shared" si="59"/>
        <v>oct</v>
      </c>
      <c r="AH961" t="str">
        <f>+VLOOKUP(N961,'[1]2. Ingreso de incapacidades'!$C$5:$O$6997,13,FALSE)</f>
        <v>COOSALUD ESS EPS -S</v>
      </c>
      <c r="AI961" t="s">
        <v>2198</v>
      </c>
    </row>
    <row r="962" spans="1:35" hidden="1" x14ac:dyDescent="0.25">
      <c r="A962" s="1" t="s">
        <v>33</v>
      </c>
      <c r="B962" s="1" t="s">
        <v>34</v>
      </c>
      <c r="C962" s="2">
        <v>45230</v>
      </c>
      <c r="D962" s="42" t="str">
        <f t="shared" si="56"/>
        <v>2023</v>
      </c>
      <c r="E962" s="1" t="s">
        <v>73</v>
      </c>
      <c r="F962" s="1" t="s">
        <v>74</v>
      </c>
      <c r="G962" s="1" t="s">
        <v>37</v>
      </c>
      <c r="H962" s="1" t="s">
        <v>1000</v>
      </c>
      <c r="I962" s="1" t="s">
        <v>34</v>
      </c>
      <c r="J962" s="3">
        <v>784299</v>
      </c>
      <c r="K962" s="3">
        <v>0</v>
      </c>
      <c r="L962" s="3">
        <f t="shared" si="57"/>
        <v>784299</v>
      </c>
      <c r="M962" s="1" t="s">
        <v>40</v>
      </c>
      <c r="N962" s="88">
        <v>1071162031</v>
      </c>
      <c r="O962" s="1" t="s">
        <v>1456</v>
      </c>
      <c r="P962" s="1" t="s">
        <v>1457</v>
      </c>
      <c r="Q962" s="1" t="s">
        <v>1458</v>
      </c>
      <c r="R962" s="1" t="s">
        <v>43</v>
      </c>
      <c r="S962" s="1" t="s">
        <v>43</v>
      </c>
      <c r="T962" s="3">
        <v>0</v>
      </c>
      <c r="U962" s="1" t="s">
        <v>44</v>
      </c>
      <c r="V962" s="1" t="s">
        <v>45</v>
      </c>
      <c r="W962" s="1" t="s">
        <v>1000</v>
      </c>
      <c r="X962" s="1" t="s">
        <v>46</v>
      </c>
      <c r="Y962" s="1" t="s">
        <v>81</v>
      </c>
      <c r="Z962" s="1" t="s">
        <v>1541</v>
      </c>
      <c r="AA962" s="1" t="s">
        <v>83</v>
      </c>
      <c r="AB962" s="1" t="s">
        <v>84</v>
      </c>
      <c r="AC962" s="1" t="s">
        <v>51</v>
      </c>
      <c r="AD962" s="1" t="s">
        <v>1541</v>
      </c>
      <c r="AE962" s="1" t="s">
        <v>37</v>
      </c>
      <c r="AF962">
        <f t="shared" si="58"/>
        <v>2023</v>
      </c>
      <c r="AG962" t="str">
        <f t="shared" si="59"/>
        <v>oct</v>
      </c>
      <c r="AH962" t="str">
        <f>+VLOOKUP(N962,'[1]2. Ingreso de incapacidades'!$C$5:$O$6997,13,FALSE)</f>
        <v>SANITAS E.P.S</v>
      </c>
      <c r="AI962" t="s">
        <v>2193</v>
      </c>
    </row>
    <row r="963" spans="1:35" hidden="1" x14ac:dyDescent="0.25">
      <c r="A963" s="1" t="s">
        <v>33</v>
      </c>
      <c r="B963" s="1" t="s">
        <v>34</v>
      </c>
      <c r="C963" s="2">
        <v>45230</v>
      </c>
      <c r="D963" s="42" t="str">
        <f t="shared" si="56"/>
        <v>2023</v>
      </c>
      <c r="E963" s="1" t="s">
        <v>73</v>
      </c>
      <c r="F963" s="1" t="s">
        <v>74</v>
      </c>
      <c r="G963" s="1" t="s">
        <v>37</v>
      </c>
      <c r="H963" s="1" t="s">
        <v>1000</v>
      </c>
      <c r="I963" s="1" t="s">
        <v>34</v>
      </c>
      <c r="J963" s="3">
        <v>1223658</v>
      </c>
      <c r="K963" s="3">
        <v>0</v>
      </c>
      <c r="L963" s="3">
        <f t="shared" si="57"/>
        <v>1223658</v>
      </c>
      <c r="M963" s="1" t="s">
        <v>40</v>
      </c>
      <c r="N963" s="88">
        <v>74282599</v>
      </c>
      <c r="O963" s="1" t="s">
        <v>834</v>
      </c>
      <c r="P963" s="1" t="s">
        <v>1539</v>
      </c>
      <c r="Q963" s="1" t="s">
        <v>1540</v>
      </c>
      <c r="R963" s="1" t="s">
        <v>43</v>
      </c>
      <c r="S963" s="1" t="s">
        <v>43</v>
      </c>
      <c r="T963" s="3">
        <v>0</v>
      </c>
      <c r="U963" s="1" t="s">
        <v>44</v>
      </c>
      <c r="V963" s="1" t="s">
        <v>45</v>
      </c>
      <c r="W963" s="1" t="s">
        <v>1000</v>
      </c>
      <c r="X963" s="1" t="s">
        <v>46</v>
      </c>
      <c r="Y963" s="1" t="s">
        <v>81</v>
      </c>
      <c r="Z963" s="1" t="s">
        <v>1541</v>
      </c>
      <c r="AA963" s="1" t="s">
        <v>83</v>
      </c>
      <c r="AB963" s="1" t="s">
        <v>84</v>
      </c>
      <c r="AC963" s="1" t="s">
        <v>51</v>
      </c>
      <c r="AD963" s="1" t="s">
        <v>1541</v>
      </c>
      <c r="AE963" s="1" t="s">
        <v>37</v>
      </c>
      <c r="AF963">
        <f t="shared" si="58"/>
        <v>2023</v>
      </c>
      <c r="AG963" t="str">
        <f t="shared" si="59"/>
        <v>oct</v>
      </c>
      <c r="AH963" t="str">
        <f>+VLOOKUP(N963,'[1]2. Ingreso de incapacidades'!$C$5:$O$6997,13,FALSE)</f>
        <v>FAMISANAR E.P.S</v>
      </c>
      <c r="AI963" t="s">
        <v>2196</v>
      </c>
    </row>
    <row r="964" spans="1:35" hidden="1" x14ac:dyDescent="0.25">
      <c r="A964" s="1" t="s">
        <v>33</v>
      </c>
      <c r="B964" s="1" t="s">
        <v>34</v>
      </c>
      <c r="C964" s="2">
        <v>45230</v>
      </c>
      <c r="D964" s="42" t="str">
        <f t="shared" si="56"/>
        <v>2023</v>
      </c>
      <c r="E964" s="1" t="s">
        <v>73</v>
      </c>
      <c r="F964" s="1" t="s">
        <v>74</v>
      </c>
      <c r="G964" s="1" t="s">
        <v>37</v>
      </c>
      <c r="H964" s="1" t="s">
        <v>1000</v>
      </c>
      <c r="I964" s="1" t="s">
        <v>34</v>
      </c>
      <c r="J964" s="3">
        <v>140358</v>
      </c>
      <c r="K964" s="3">
        <v>0</v>
      </c>
      <c r="L964" s="3">
        <f t="shared" si="57"/>
        <v>140358</v>
      </c>
      <c r="M964" s="1" t="s">
        <v>40</v>
      </c>
      <c r="N964" s="88">
        <v>1047435266</v>
      </c>
      <c r="O964" s="1" t="s">
        <v>657</v>
      </c>
      <c r="P964" s="1" t="s">
        <v>89</v>
      </c>
      <c r="Q964" s="1" t="s">
        <v>90</v>
      </c>
      <c r="R964" s="1" t="s">
        <v>43</v>
      </c>
      <c r="S964" s="1" t="s">
        <v>43</v>
      </c>
      <c r="T964" s="3">
        <v>0</v>
      </c>
      <c r="U964" s="1" t="s">
        <v>44</v>
      </c>
      <c r="V964" s="1" t="s">
        <v>45</v>
      </c>
      <c r="W964" s="1" t="s">
        <v>1000</v>
      </c>
      <c r="X964" s="1" t="s">
        <v>46</v>
      </c>
      <c r="Y964" s="1" t="s">
        <v>81</v>
      </c>
      <c r="Z964" s="1" t="s">
        <v>1541</v>
      </c>
      <c r="AA964" s="1" t="s">
        <v>83</v>
      </c>
      <c r="AB964" s="1" t="s">
        <v>84</v>
      </c>
      <c r="AC964" s="1" t="s">
        <v>51</v>
      </c>
      <c r="AD964" s="1" t="s">
        <v>1541</v>
      </c>
      <c r="AE964" s="1" t="s">
        <v>37</v>
      </c>
      <c r="AF964">
        <f t="shared" si="58"/>
        <v>2023</v>
      </c>
      <c r="AG964" t="str">
        <f t="shared" si="59"/>
        <v>oct</v>
      </c>
      <c r="AH964" t="str">
        <f>+VLOOKUP(N964,'[1]2. Ingreso de incapacidades'!$C$5:$O$6997,13,FALSE)</f>
        <v>SALUD TOTAL E.P.S.</v>
      </c>
      <c r="AI964" t="s">
        <v>2192</v>
      </c>
    </row>
    <row r="965" spans="1:35" hidden="1" x14ac:dyDescent="0.25">
      <c r="A965" s="1" t="s">
        <v>33</v>
      </c>
      <c r="B965" s="1" t="s">
        <v>34</v>
      </c>
      <c r="C965" s="2">
        <v>45230</v>
      </c>
      <c r="D965" s="42" t="str">
        <f t="shared" si="56"/>
        <v>2023</v>
      </c>
      <c r="E965" s="1" t="s">
        <v>73</v>
      </c>
      <c r="F965" s="1" t="s">
        <v>74</v>
      </c>
      <c r="G965" s="1" t="s">
        <v>37</v>
      </c>
      <c r="H965" s="1" t="s">
        <v>1000</v>
      </c>
      <c r="I965" s="1" t="s">
        <v>34</v>
      </c>
      <c r="J965" s="3">
        <v>580000</v>
      </c>
      <c r="K965" s="3">
        <v>0</v>
      </c>
      <c r="L965" s="3">
        <f t="shared" si="57"/>
        <v>580000</v>
      </c>
      <c r="M965" s="1" t="s">
        <v>40</v>
      </c>
      <c r="N965" s="88">
        <v>73169783</v>
      </c>
      <c r="O965" s="1" t="s">
        <v>78</v>
      </c>
      <c r="P965" s="1" t="s">
        <v>79</v>
      </c>
      <c r="Q965" s="1" t="s">
        <v>80</v>
      </c>
      <c r="R965" s="1" t="s">
        <v>43</v>
      </c>
      <c r="S965" s="1" t="s">
        <v>43</v>
      </c>
      <c r="T965" s="3">
        <v>0</v>
      </c>
      <c r="U965" s="1" t="s">
        <v>44</v>
      </c>
      <c r="V965" s="1" t="s">
        <v>45</v>
      </c>
      <c r="W965" s="1" t="s">
        <v>1000</v>
      </c>
      <c r="X965" s="1" t="s">
        <v>46</v>
      </c>
      <c r="Y965" s="1" t="s">
        <v>81</v>
      </c>
      <c r="Z965" s="1" t="s">
        <v>1541</v>
      </c>
      <c r="AA965" s="1" t="s">
        <v>83</v>
      </c>
      <c r="AB965" s="1" t="s">
        <v>84</v>
      </c>
      <c r="AC965" s="1" t="s">
        <v>51</v>
      </c>
      <c r="AD965" s="1" t="s">
        <v>1541</v>
      </c>
      <c r="AE965" s="1" t="s">
        <v>37</v>
      </c>
      <c r="AF965">
        <f t="shared" si="58"/>
        <v>2023</v>
      </c>
      <c r="AG965" t="str">
        <f t="shared" si="59"/>
        <v>oct</v>
      </c>
      <c r="AH965" t="str">
        <f>+VLOOKUP(N965,'[1]2. Ingreso de incapacidades'!$C$5:$O$6997,13,FALSE)</f>
        <v>EPS-S CAJACOPI</v>
      </c>
      <c r="AI965" t="s">
        <v>2200</v>
      </c>
    </row>
    <row r="966" spans="1:35" hidden="1" x14ac:dyDescent="0.25">
      <c r="A966" s="1" t="s">
        <v>33</v>
      </c>
      <c r="B966" s="1" t="s">
        <v>34</v>
      </c>
      <c r="C966" s="2">
        <v>45230</v>
      </c>
      <c r="D966" s="42" t="str">
        <f t="shared" si="56"/>
        <v>2023</v>
      </c>
      <c r="E966" s="1" t="s">
        <v>73</v>
      </c>
      <c r="F966" s="1" t="s">
        <v>74</v>
      </c>
      <c r="G966" s="1" t="s">
        <v>37</v>
      </c>
      <c r="H966" s="1" t="s">
        <v>1000</v>
      </c>
      <c r="I966" s="1" t="s">
        <v>34</v>
      </c>
      <c r="J966" s="3">
        <v>541334</v>
      </c>
      <c r="K966" s="3">
        <v>0</v>
      </c>
      <c r="L966" s="3">
        <f t="shared" si="57"/>
        <v>541334</v>
      </c>
      <c r="M966" s="1" t="s">
        <v>40</v>
      </c>
      <c r="N966" s="88">
        <v>73109356</v>
      </c>
      <c r="O966" s="1" t="s">
        <v>118</v>
      </c>
      <c r="P966" s="1" t="s">
        <v>79</v>
      </c>
      <c r="Q966" s="1" t="s">
        <v>80</v>
      </c>
      <c r="R966" s="1" t="s">
        <v>43</v>
      </c>
      <c r="S966" s="1" t="s">
        <v>43</v>
      </c>
      <c r="T966" s="3">
        <v>0</v>
      </c>
      <c r="U966" s="1" t="s">
        <v>44</v>
      </c>
      <c r="V966" s="1" t="s">
        <v>45</v>
      </c>
      <c r="W966" s="1" t="s">
        <v>1000</v>
      </c>
      <c r="X966" s="1" t="s">
        <v>46</v>
      </c>
      <c r="Y966" s="1" t="s">
        <v>81</v>
      </c>
      <c r="Z966" s="1" t="s">
        <v>1541</v>
      </c>
      <c r="AA966" s="1" t="s">
        <v>83</v>
      </c>
      <c r="AB966" s="1" t="s">
        <v>84</v>
      </c>
      <c r="AC966" s="1" t="s">
        <v>51</v>
      </c>
      <c r="AD966" s="1" t="s">
        <v>1541</v>
      </c>
      <c r="AE966" s="1" t="s">
        <v>37</v>
      </c>
      <c r="AF966">
        <f t="shared" si="58"/>
        <v>2023</v>
      </c>
      <c r="AG966" t="str">
        <f t="shared" si="59"/>
        <v>oct</v>
      </c>
      <c r="AH966" t="str">
        <f>+VLOOKUP(N966,'[1]2. Ingreso de incapacidades'!$C$5:$O$6997,13,FALSE)</f>
        <v>SANITAS E.P.S</v>
      </c>
      <c r="AI966" t="s">
        <v>2193</v>
      </c>
    </row>
    <row r="967" spans="1:35" hidden="1" x14ac:dyDescent="0.25">
      <c r="A967" s="1" t="s">
        <v>33</v>
      </c>
      <c r="B967" s="1" t="s">
        <v>34</v>
      </c>
      <c r="C967" s="2">
        <v>45230</v>
      </c>
      <c r="D967" s="42" t="str">
        <f t="shared" ref="D967:D1030" si="60">TEXT(C967,"yyyy")</f>
        <v>2023</v>
      </c>
      <c r="E967" s="1" t="s">
        <v>73</v>
      </c>
      <c r="F967" s="1" t="s">
        <v>74</v>
      </c>
      <c r="G967" s="1" t="s">
        <v>37</v>
      </c>
      <c r="H967" s="1" t="s">
        <v>1000</v>
      </c>
      <c r="I967" s="1" t="s">
        <v>34</v>
      </c>
      <c r="J967" s="3">
        <v>77334</v>
      </c>
      <c r="K967" s="3">
        <v>0</v>
      </c>
      <c r="L967" s="3">
        <f t="shared" ref="L967:L1030" si="61">+J967-K967</f>
        <v>77334</v>
      </c>
      <c r="M967" s="1" t="s">
        <v>40</v>
      </c>
      <c r="N967" s="88">
        <v>73576572</v>
      </c>
      <c r="O967" s="1" t="s">
        <v>134</v>
      </c>
      <c r="P967" s="1" t="s">
        <v>79</v>
      </c>
      <c r="Q967" s="1" t="s">
        <v>80</v>
      </c>
      <c r="R967" s="1" t="s">
        <v>43</v>
      </c>
      <c r="S967" s="1" t="s">
        <v>43</v>
      </c>
      <c r="T967" s="3">
        <v>0</v>
      </c>
      <c r="U967" s="1" t="s">
        <v>44</v>
      </c>
      <c r="V967" s="1" t="s">
        <v>45</v>
      </c>
      <c r="W967" s="1" t="s">
        <v>1000</v>
      </c>
      <c r="X967" s="1" t="s">
        <v>46</v>
      </c>
      <c r="Y967" s="1" t="s">
        <v>81</v>
      </c>
      <c r="Z967" s="1" t="s">
        <v>1541</v>
      </c>
      <c r="AA967" s="1" t="s">
        <v>83</v>
      </c>
      <c r="AB967" s="1" t="s">
        <v>84</v>
      </c>
      <c r="AC967" s="1" t="s">
        <v>51</v>
      </c>
      <c r="AD967" s="1" t="s">
        <v>1541</v>
      </c>
      <c r="AE967" s="1" t="s">
        <v>37</v>
      </c>
      <c r="AF967">
        <f t="shared" ref="AF967:AF1030" si="62">YEAR(C967)</f>
        <v>2023</v>
      </c>
      <c r="AG967" t="str">
        <f t="shared" ref="AG967:AG1030" si="63">TEXT(C967,"mmm")</f>
        <v>oct</v>
      </c>
      <c r="AH967" t="str">
        <f>+VLOOKUP(N967,'[1]2. Ingreso de incapacidades'!$C$5:$O$6997,13,FALSE)</f>
        <v>SANITAS E.P.S</v>
      </c>
      <c r="AI967" t="s">
        <v>2193</v>
      </c>
    </row>
    <row r="968" spans="1:35" hidden="1" x14ac:dyDescent="0.25">
      <c r="A968" s="1" t="s">
        <v>33</v>
      </c>
      <c r="B968" s="1" t="s">
        <v>34</v>
      </c>
      <c r="C968" s="2">
        <v>45230</v>
      </c>
      <c r="D968" s="42" t="str">
        <f t="shared" si="60"/>
        <v>2023</v>
      </c>
      <c r="E968" s="1" t="s">
        <v>73</v>
      </c>
      <c r="F968" s="1" t="s">
        <v>74</v>
      </c>
      <c r="G968" s="1" t="s">
        <v>37</v>
      </c>
      <c r="H968" s="1" t="s">
        <v>1000</v>
      </c>
      <c r="I968" s="1" t="s">
        <v>34</v>
      </c>
      <c r="J968" s="3">
        <v>688992</v>
      </c>
      <c r="K968" s="3">
        <v>0</v>
      </c>
      <c r="L968" s="3">
        <f t="shared" si="61"/>
        <v>688992</v>
      </c>
      <c r="M968" s="1" t="s">
        <v>40</v>
      </c>
      <c r="N968" s="88">
        <v>1044911098</v>
      </c>
      <c r="O968" s="1" t="s">
        <v>638</v>
      </c>
      <c r="P968" s="1" t="s">
        <v>79</v>
      </c>
      <c r="Q968" s="1" t="s">
        <v>80</v>
      </c>
      <c r="R968" s="1" t="s">
        <v>43</v>
      </c>
      <c r="S968" s="1" t="s">
        <v>43</v>
      </c>
      <c r="T968" s="3">
        <v>0</v>
      </c>
      <c r="U968" s="1" t="s">
        <v>44</v>
      </c>
      <c r="V968" s="1" t="s">
        <v>45</v>
      </c>
      <c r="W968" s="1" t="s">
        <v>1000</v>
      </c>
      <c r="X968" s="1" t="s">
        <v>46</v>
      </c>
      <c r="Y968" s="1" t="s">
        <v>81</v>
      </c>
      <c r="Z968" s="1" t="s">
        <v>1541</v>
      </c>
      <c r="AA968" s="1" t="s">
        <v>83</v>
      </c>
      <c r="AB968" s="1" t="s">
        <v>84</v>
      </c>
      <c r="AC968" s="1" t="s">
        <v>51</v>
      </c>
      <c r="AD968" s="1" t="s">
        <v>1541</v>
      </c>
      <c r="AE968" s="1" t="s">
        <v>37</v>
      </c>
      <c r="AF968">
        <f t="shared" si="62"/>
        <v>2023</v>
      </c>
      <c r="AG968" t="str">
        <f t="shared" si="63"/>
        <v>oct</v>
      </c>
      <c r="AH968" t="str">
        <f>+VLOOKUP(N968,'[1]2. Ingreso de incapacidades'!$C$5:$O$6997,13,FALSE)</f>
        <v>EPS MUTUAL SER</v>
      </c>
      <c r="AI968" t="s">
        <v>2195</v>
      </c>
    </row>
    <row r="969" spans="1:35" hidden="1" x14ac:dyDescent="0.25">
      <c r="A969" s="1" t="s">
        <v>33</v>
      </c>
      <c r="B969" s="1" t="s">
        <v>34</v>
      </c>
      <c r="C969" s="2">
        <v>45230</v>
      </c>
      <c r="D969" s="42" t="str">
        <f t="shared" si="60"/>
        <v>2023</v>
      </c>
      <c r="E969" s="1" t="s">
        <v>73</v>
      </c>
      <c r="F969" s="1" t="s">
        <v>74</v>
      </c>
      <c r="G969" s="1" t="s">
        <v>37</v>
      </c>
      <c r="H969" s="1" t="s">
        <v>1000</v>
      </c>
      <c r="I969" s="1" t="s">
        <v>34</v>
      </c>
      <c r="J969" s="3">
        <v>193334</v>
      </c>
      <c r="K969" s="3">
        <v>0</v>
      </c>
      <c r="L969" s="3">
        <f t="shared" si="61"/>
        <v>193334</v>
      </c>
      <c r="M969" s="1" t="s">
        <v>40</v>
      </c>
      <c r="N969" s="88">
        <v>1047476501</v>
      </c>
      <c r="O969" s="1" t="s">
        <v>670</v>
      </c>
      <c r="P969" s="1" t="s">
        <v>79</v>
      </c>
      <c r="Q969" s="1" t="s">
        <v>80</v>
      </c>
      <c r="R969" s="1" t="s">
        <v>43</v>
      </c>
      <c r="S969" s="1" t="s">
        <v>43</v>
      </c>
      <c r="T969" s="3">
        <v>0</v>
      </c>
      <c r="U969" s="1" t="s">
        <v>44</v>
      </c>
      <c r="V969" s="1" t="s">
        <v>45</v>
      </c>
      <c r="W969" s="1" t="s">
        <v>1000</v>
      </c>
      <c r="X969" s="1" t="s">
        <v>46</v>
      </c>
      <c r="Y969" s="1" t="s">
        <v>81</v>
      </c>
      <c r="Z969" s="1" t="s">
        <v>1541</v>
      </c>
      <c r="AA969" s="1" t="s">
        <v>83</v>
      </c>
      <c r="AB969" s="1" t="s">
        <v>84</v>
      </c>
      <c r="AC969" s="1" t="s">
        <v>51</v>
      </c>
      <c r="AD969" s="1" t="s">
        <v>1541</v>
      </c>
      <c r="AE969" s="1" t="s">
        <v>37</v>
      </c>
      <c r="AF969">
        <f t="shared" si="62"/>
        <v>2023</v>
      </c>
      <c r="AG969" t="str">
        <f t="shared" si="63"/>
        <v>oct</v>
      </c>
      <c r="AH969" t="str">
        <f>+VLOOKUP(N969,'[1]2. Ingreso de incapacidades'!$C$5:$O$6997,13,FALSE)</f>
        <v>EPS MUTUAL SER</v>
      </c>
      <c r="AI969" t="s">
        <v>2195</v>
      </c>
    </row>
    <row r="970" spans="1:35" hidden="1" x14ac:dyDescent="0.25">
      <c r="A970" s="1" t="s">
        <v>33</v>
      </c>
      <c r="B970" s="1" t="s">
        <v>34</v>
      </c>
      <c r="C970" s="2">
        <v>45230</v>
      </c>
      <c r="D970" s="42" t="str">
        <f t="shared" si="60"/>
        <v>2023</v>
      </c>
      <c r="E970" s="1" t="s">
        <v>73</v>
      </c>
      <c r="F970" s="1" t="s">
        <v>74</v>
      </c>
      <c r="G970" s="1" t="s">
        <v>37</v>
      </c>
      <c r="H970" s="1" t="s">
        <v>1000</v>
      </c>
      <c r="I970" s="1" t="s">
        <v>34</v>
      </c>
      <c r="J970" s="3">
        <v>38667</v>
      </c>
      <c r="K970" s="3">
        <v>0</v>
      </c>
      <c r="L970" s="3">
        <f t="shared" si="61"/>
        <v>38667</v>
      </c>
      <c r="M970" s="1" t="s">
        <v>40</v>
      </c>
      <c r="N970" s="88">
        <v>1051819935</v>
      </c>
      <c r="O970" s="1" t="s">
        <v>710</v>
      </c>
      <c r="P970" s="1" t="s">
        <v>79</v>
      </c>
      <c r="Q970" s="1" t="s">
        <v>80</v>
      </c>
      <c r="R970" s="1" t="s">
        <v>43</v>
      </c>
      <c r="S970" s="1" t="s">
        <v>43</v>
      </c>
      <c r="T970" s="3">
        <v>0</v>
      </c>
      <c r="U970" s="1" t="s">
        <v>44</v>
      </c>
      <c r="V970" s="1" t="s">
        <v>45</v>
      </c>
      <c r="W970" s="1" t="s">
        <v>1000</v>
      </c>
      <c r="X970" s="1" t="s">
        <v>46</v>
      </c>
      <c r="Y970" s="1" t="s">
        <v>81</v>
      </c>
      <c r="Z970" s="1" t="s">
        <v>1541</v>
      </c>
      <c r="AA970" s="1" t="s">
        <v>83</v>
      </c>
      <c r="AB970" s="1" t="s">
        <v>84</v>
      </c>
      <c r="AC970" s="1" t="s">
        <v>51</v>
      </c>
      <c r="AD970" s="1" t="s">
        <v>1541</v>
      </c>
      <c r="AE970" s="1" t="s">
        <v>37</v>
      </c>
      <c r="AF970">
        <f t="shared" si="62"/>
        <v>2023</v>
      </c>
      <c r="AG970" t="str">
        <f t="shared" si="63"/>
        <v>oct</v>
      </c>
      <c r="AH970" t="str">
        <f>+VLOOKUP(N970,'[1]2. Ingreso de incapacidades'!$C$5:$O$6997,13,FALSE)</f>
        <v>EPS MUTUAL SER</v>
      </c>
      <c r="AI970" t="s">
        <v>2195</v>
      </c>
    </row>
    <row r="971" spans="1:35" hidden="1" x14ac:dyDescent="0.25">
      <c r="A971" s="1" t="s">
        <v>33</v>
      </c>
      <c r="B971" s="1" t="s">
        <v>34</v>
      </c>
      <c r="C971" s="2">
        <v>45230</v>
      </c>
      <c r="D971" s="42" t="str">
        <f t="shared" si="60"/>
        <v>2023</v>
      </c>
      <c r="E971" s="1" t="s">
        <v>73</v>
      </c>
      <c r="F971" s="1" t="s">
        <v>74</v>
      </c>
      <c r="G971" s="1" t="s">
        <v>37</v>
      </c>
      <c r="H971" s="1" t="s">
        <v>1000</v>
      </c>
      <c r="I971" s="1" t="s">
        <v>34</v>
      </c>
      <c r="J971" s="3">
        <v>116000</v>
      </c>
      <c r="K971" s="3">
        <v>0</v>
      </c>
      <c r="L971" s="3">
        <f t="shared" si="61"/>
        <v>116000</v>
      </c>
      <c r="M971" s="1" t="s">
        <v>40</v>
      </c>
      <c r="N971" s="88">
        <v>1143407300</v>
      </c>
      <c r="O971" s="1" t="s">
        <v>753</v>
      </c>
      <c r="P971" s="1" t="s">
        <v>79</v>
      </c>
      <c r="Q971" s="1" t="s">
        <v>80</v>
      </c>
      <c r="R971" s="1" t="s">
        <v>43</v>
      </c>
      <c r="S971" s="1" t="s">
        <v>43</v>
      </c>
      <c r="T971" s="3">
        <v>0</v>
      </c>
      <c r="U971" s="1" t="s">
        <v>44</v>
      </c>
      <c r="V971" s="1" t="s">
        <v>45</v>
      </c>
      <c r="W971" s="1" t="s">
        <v>1000</v>
      </c>
      <c r="X971" s="1" t="s">
        <v>46</v>
      </c>
      <c r="Y971" s="1" t="s">
        <v>81</v>
      </c>
      <c r="Z971" s="1" t="s">
        <v>1541</v>
      </c>
      <c r="AA971" s="1" t="s">
        <v>83</v>
      </c>
      <c r="AB971" s="1" t="s">
        <v>84</v>
      </c>
      <c r="AC971" s="1" t="s">
        <v>51</v>
      </c>
      <c r="AD971" s="1" t="s">
        <v>1541</v>
      </c>
      <c r="AE971" s="1" t="s">
        <v>37</v>
      </c>
      <c r="AF971">
        <f t="shared" si="62"/>
        <v>2023</v>
      </c>
      <c r="AG971" t="str">
        <f t="shared" si="63"/>
        <v>oct</v>
      </c>
      <c r="AH971" t="str">
        <f>+VLOOKUP(N971,'[1]2. Ingreso de incapacidades'!$C$5:$O$6997,13,FALSE)</f>
        <v>EPS MUTUAL SER</v>
      </c>
      <c r="AI971" t="s">
        <v>2195</v>
      </c>
    </row>
    <row r="972" spans="1:35" hidden="1" x14ac:dyDescent="0.25">
      <c r="A972" s="1" t="s">
        <v>33</v>
      </c>
      <c r="B972" s="1" t="s">
        <v>34</v>
      </c>
      <c r="C972" s="2">
        <v>45230</v>
      </c>
      <c r="D972" s="42" t="str">
        <f t="shared" si="60"/>
        <v>2023</v>
      </c>
      <c r="E972" s="1" t="s">
        <v>73</v>
      </c>
      <c r="F972" s="1" t="s">
        <v>74</v>
      </c>
      <c r="G972" s="1" t="s">
        <v>37</v>
      </c>
      <c r="H972" s="1" t="s">
        <v>1000</v>
      </c>
      <c r="I972" s="1" t="s">
        <v>34</v>
      </c>
      <c r="J972" s="3">
        <v>193334</v>
      </c>
      <c r="K972" s="3">
        <v>0</v>
      </c>
      <c r="L972" s="3">
        <f t="shared" si="61"/>
        <v>193334</v>
      </c>
      <c r="M972" s="1" t="s">
        <v>40</v>
      </c>
      <c r="N972" s="88">
        <v>30873721</v>
      </c>
      <c r="O972" s="1" t="s">
        <v>126</v>
      </c>
      <c r="P972" s="1" t="s">
        <v>79</v>
      </c>
      <c r="Q972" s="1" t="s">
        <v>80</v>
      </c>
      <c r="R972" s="1" t="s">
        <v>43</v>
      </c>
      <c r="S972" s="1" t="s">
        <v>43</v>
      </c>
      <c r="T972" s="3">
        <v>0</v>
      </c>
      <c r="U972" s="1" t="s">
        <v>44</v>
      </c>
      <c r="V972" s="1" t="s">
        <v>45</v>
      </c>
      <c r="W972" s="1" t="s">
        <v>1000</v>
      </c>
      <c r="X972" s="1" t="s">
        <v>46</v>
      </c>
      <c r="Y972" s="1" t="s">
        <v>81</v>
      </c>
      <c r="Z972" s="1" t="s">
        <v>1541</v>
      </c>
      <c r="AA972" s="1" t="s">
        <v>83</v>
      </c>
      <c r="AB972" s="1" t="s">
        <v>84</v>
      </c>
      <c r="AC972" s="1" t="s">
        <v>51</v>
      </c>
      <c r="AD972" s="1" t="s">
        <v>1541</v>
      </c>
      <c r="AE972" s="1" t="s">
        <v>37</v>
      </c>
      <c r="AF972">
        <f t="shared" si="62"/>
        <v>2023</v>
      </c>
      <c r="AG972" t="str">
        <f t="shared" si="63"/>
        <v>oct</v>
      </c>
      <c r="AH972" t="str">
        <f>+VLOOKUP(N972,'[1]2. Ingreso de incapacidades'!$C$5:$O$6997,13,FALSE)</f>
        <v>FAMISANAR E.P.S</v>
      </c>
      <c r="AI972" t="s">
        <v>2196</v>
      </c>
    </row>
    <row r="973" spans="1:35" hidden="1" x14ac:dyDescent="0.25">
      <c r="A973" s="1" t="s">
        <v>33</v>
      </c>
      <c r="B973" s="1" t="s">
        <v>34</v>
      </c>
      <c r="C973" s="2">
        <v>45230</v>
      </c>
      <c r="D973" s="42" t="str">
        <f t="shared" si="60"/>
        <v>2023</v>
      </c>
      <c r="E973" s="1" t="s">
        <v>73</v>
      </c>
      <c r="F973" s="1" t="s">
        <v>74</v>
      </c>
      <c r="G973" s="1" t="s">
        <v>37</v>
      </c>
      <c r="H973" s="1" t="s">
        <v>1000</v>
      </c>
      <c r="I973" s="1" t="s">
        <v>34</v>
      </c>
      <c r="J973" s="3">
        <v>57590</v>
      </c>
      <c r="K973" s="3">
        <v>0</v>
      </c>
      <c r="L973" s="3">
        <f t="shared" si="61"/>
        <v>57590</v>
      </c>
      <c r="M973" s="1" t="s">
        <v>40</v>
      </c>
      <c r="N973" s="88">
        <v>1002059942</v>
      </c>
      <c r="O973" s="1" t="s">
        <v>92</v>
      </c>
      <c r="P973" s="1" t="s">
        <v>79</v>
      </c>
      <c r="Q973" s="1" t="s">
        <v>80</v>
      </c>
      <c r="R973" s="1" t="s">
        <v>43</v>
      </c>
      <c r="S973" s="1" t="s">
        <v>43</v>
      </c>
      <c r="T973" s="3">
        <v>0</v>
      </c>
      <c r="U973" s="1" t="s">
        <v>44</v>
      </c>
      <c r="V973" s="1" t="s">
        <v>45</v>
      </c>
      <c r="W973" s="1" t="s">
        <v>1000</v>
      </c>
      <c r="X973" s="1" t="s">
        <v>46</v>
      </c>
      <c r="Y973" s="1" t="s">
        <v>81</v>
      </c>
      <c r="Z973" s="1" t="s">
        <v>1541</v>
      </c>
      <c r="AA973" s="1" t="s">
        <v>83</v>
      </c>
      <c r="AB973" s="1" t="s">
        <v>84</v>
      </c>
      <c r="AC973" s="1" t="s">
        <v>51</v>
      </c>
      <c r="AD973" s="1" t="s">
        <v>1541</v>
      </c>
      <c r="AE973" s="1" t="s">
        <v>37</v>
      </c>
      <c r="AF973">
        <f t="shared" si="62"/>
        <v>2023</v>
      </c>
      <c r="AG973" t="str">
        <f t="shared" si="63"/>
        <v>oct</v>
      </c>
      <c r="AH973" t="str">
        <f>+VLOOKUP(N973,'[1]2. Ingreso de incapacidades'!$C$5:$O$6997,13,FALSE)</f>
        <v>SALUD TOTAL E.P.S.</v>
      </c>
      <c r="AI973" t="s">
        <v>2192</v>
      </c>
    </row>
    <row r="974" spans="1:35" hidden="1" x14ac:dyDescent="0.25">
      <c r="A974" s="1" t="s">
        <v>33</v>
      </c>
      <c r="B974" s="1" t="s">
        <v>34</v>
      </c>
      <c r="C974" s="2">
        <v>45230</v>
      </c>
      <c r="D974" s="42" t="str">
        <f t="shared" si="60"/>
        <v>2023</v>
      </c>
      <c r="E974" s="1" t="s">
        <v>73</v>
      </c>
      <c r="F974" s="1" t="s">
        <v>74</v>
      </c>
      <c r="G974" s="1" t="s">
        <v>37</v>
      </c>
      <c r="H974" s="1" t="s">
        <v>1000</v>
      </c>
      <c r="I974" s="1" t="s">
        <v>34</v>
      </c>
      <c r="J974" s="3">
        <v>189582</v>
      </c>
      <c r="K974" s="3">
        <v>0</v>
      </c>
      <c r="L974" s="3">
        <f t="shared" si="61"/>
        <v>189582</v>
      </c>
      <c r="M974" s="1" t="s">
        <v>40</v>
      </c>
      <c r="N974" s="88">
        <v>1047416099</v>
      </c>
      <c r="O974" s="1" t="s">
        <v>650</v>
      </c>
      <c r="P974" s="1" t="s">
        <v>79</v>
      </c>
      <c r="Q974" s="1" t="s">
        <v>80</v>
      </c>
      <c r="R974" s="1" t="s">
        <v>43</v>
      </c>
      <c r="S974" s="1" t="s">
        <v>43</v>
      </c>
      <c r="T974" s="3">
        <v>0</v>
      </c>
      <c r="U974" s="1" t="s">
        <v>44</v>
      </c>
      <c r="V974" s="1" t="s">
        <v>45</v>
      </c>
      <c r="W974" s="1" t="s">
        <v>1000</v>
      </c>
      <c r="X974" s="1" t="s">
        <v>46</v>
      </c>
      <c r="Y974" s="1" t="s">
        <v>81</v>
      </c>
      <c r="Z974" s="1" t="s">
        <v>1541</v>
      </c>
      <c r="AA974" s="1" t="s">
        <v>83</v>
      </c>
      <c r="AB974" s="1" t="s">
        <v>84</v>
      </c>
      <c r="AC974" s="1" t="s">
        <v>51</v>
      </c>
      <c r="AD974" s="1" t="s">
        <v>1541</v>
      </c>
      <c r="AE974" s="1" t="s">
        <v>37</v>
      </c>
      <c r="AF974">
        <f t="shared" si="62"/>
        <v>2023</v>
      </c>
      <c r="AG974" t="str">
        <f t="shared" si="63"/>
        <v>oct</v>
      </c>
      <c r="AH974" t="str">
        <f>+VLOOKUP(N974,'[1]2. Ingreso de incapacidades'!$C$5:$O$6997,13,FALSE)</f>
        <v>COOSALUD ESS EPS -S</v>
      </c>
      <c r="AI974" t="s">
        <v>2198</v>
      </c>
    </row>
    <row r="975" spans="1:35" hidden="1" x14ac:dyDescent="0.25">
      <c r="A975" s="1" t="s">
        <v>33</v>
      </c>
      <c r="B975" s="1" t="s">
        <v>34</v>
      </c>
      <c r="C975" s="2">
        <v>45254</v>
      </c>
      <c r="D975" s="42" t="str">
        <f t="shared" si="60"/>
        <v>2023</v>
      </c>
      <c r="E975" s="1" t="s">
        <v>35</v>
      </c>
      <c r="F975" s="1" t="s">
        <v>36</v>
      </c>
      <c r="G975" s="1" t="s">
        <v>37</v>
      </c>
      <c r="H975" s="1" t="s">
        <v>1543</v>
      </c>
      <c r="I975" s="1" t="s">
        <v>1544</v>
      </c>
      <c r="J975" s="3">
        <v>0</v>
      </c>
      <c r="K975" s="3">
        <v>38667</v>
      </c>
      <c r="L975" s="3">
        <f t="shared" si="61"/>
        <v>-38667</v>
      </c>
      <c r="M975" s="1" t="s">
        <v>40</v>
      </c>
      <c r="N975" s="88">
        <v>900226715</v>
      </c>
      <c r="O975" s="1" t="s">
        <v>341</v>
      </c>
      <c r="P975" s="1" t="s">
        <v>37</v>
      </c>
      <c r="Q975" s="1" t="s">
        <v>43</v>
      </c>
      <c r="R975" s="1" t="s">
        <v>43</v>
      </c>
      <c r="S975" s="1" t="s">
        <v>43</v>
      </c>
      <c r="T975" s="3">
        <v>0</v>
      </c>
      <c r="U975" s="1" t="s">
        <v>44</v>
      </c>
      <c r="V975" s="1" t="s">
        <v>45</v>
      </c>
      <c r="W975" s="1" t="s">
        <v>1543</v>
      </c>
      <c r="X975" s="1" t="s">
        <v>46</v>
      </c>
      <c r="Y975" s="1" t="s">
        <v>47</v>
      </c>
      <c r="Z975" s="1" t="s">
        <v>1545</v>
      </c>
      <c r="AA975" s="1" t="s">
        <v>49</v>
      </c>
      <c r="AB975" s="1" t="s">
        <v>50</v>
      </c>
      <c r="AC975" s="1" t="s">
        <v>51</v>
      </c>
      <c r="AD975" s="1" t="s">
        <v>1545</v>
      </c>
      <c r="AE975" s="1" t="s">
        <v>37</v>
      </c>
      <c r="AF975">
        <f t="shared" si="62"/>
        <v>2023</v>
      </c>
      <c r="AG975" t="str">
        <f t="shared" si="63"/>
        <v>nov</v>
      </c>
      <c r="AH975" t="e">
        <f>+VLOOKUP(N975,'[1]2. Ingreso de incapacidades'!$C$5:$O$6997,13,FALSE)</f>
        <v>#N/A</v>
      </c>
      <c r="AI975" t="e">
        <v>#N/A</v>
      </c>
    </row>
    <row r="976" spans="1:35" hidden="1" x14ac:dyDescent="0.25">
      <c r="A976" s="1" t="s">
        <v>33</v>
      </c>
      <c r="B976" s="1" t="s">
        <v>34</v>
      </c>
      <c r="C976" s="2">
        <v>45254</v>
      </c>
      <c r="D976" s="42" t="str">
        <f t="shared" si="60"/>
        <v>2023</v>
      </c>
      <c r="E976" s="1" t="s">
        <v>35</v>
      </c>
      <c r="F976" s="1" t="s">
        <v>36</v>
      </c>
      <c r="G976" s="1" t="s">
        <v>37</v>
      </c>
      <c r="H976" s="1" t="s">
        <v>1546</v>
      </c>
      <c r="I976" s="1" t="s">
        <v>1547</v>
      </c>
      <c r="J976" s="3">
        <v>0</v>
      </c>
      <c r="K976" s="3">
        <v>38667</v>
      </c>
      <c r="L976" s="3">
        <f t="shared" si="61"/>
        <v>-38667</v>
      </c>
      <c r="M976" s="1" t="s">
        <v>40</v>
      </c>
      <c r="N976" s="88">
        <v>900226715</v>
      </c>
      <c r="O976" s="1" t="s">
        <v>341</v>
      </c>
      <c r="P976" s="1" t="s">
        <v>37</v>
      </c>
      <c r="Q976" s="1" t="s">
        <v>43</v>
      </c>
      <c r="R976" s="1" t="s">
        <v>43</v>
      </c>
      <c r="S976" s="1" t="s">
        <v>43</v>
      </c>
      <c r="T976" s="3">
        <v>0</v>
      </c>
      <c r="U976" s="1" t="s">
        <v>44</v>
      </c>
      <c r="V976" s="1" t="s">
        <v>45</v>
      </c>
      <c r="W976" s="1" t="s">
        <v>1546</v>
      </c>
      <c r="X976" s="1" t="s">
        <v>46</v>
      </c>
      <c r="Y976" s="1" t="s">
        <v>47</v>
      </c>
      <c r="Z976" s="1" t="s">
        <v>1548</v>
      </c>
      <c r="AA976" s="1" t="s">
        <v>49</v>
      </c>
      <c r="AB976" s="1" t="s">
        <v>50</v>
      </c>
      <c r="AC976" s="1" t="s">
        <v>51</v>
      </c>
      <c r="AD976" s="1" t="s">
        <v>1548</v>
      </c>
      <c r="AE976" s="1" t="s">
        <v>37</v>
      </c>
      <c r="AF976">
        <f t="shared" si="62"/>
        <v>2023</v>
      </c>
      <c r="AG976" t="str">
        <f t="shared" si="63"/>
        <v>nov</v>
      </c>
      <c r="AH976" t="e">
        <f>+VLOOKUP(N976,'[1]2. Ingreso de incapacidades'!$C$5:$O$6997,13,FALSE)</f>
        <v>#N/A</v>
      </c>
      <c r="AI976" t="e">
        <v>#N/A</v>
      </c>
    </row>
    <row r="977" spans="1:35" hidden="1" x14ac:dyDescent="0.25">
      <c r="A977" s="1" t="s">
        <v>33</v>
      </c>
      <c r="B977" s="1" t="s">
        <v>34</v>
      </c>
      <c r="C977" s="2">
        <v>45254</v>
      </c>
      <c r="D977" s="42" t="str">
        <f t="shared" si="60"/>
        <v>2023</v>
      </c>
      <c r="E977" s="1" t="s">
        <v>35</v>
      </c>
      <c r="F977" s="1" t="s">
        <v>36</v>
      </c>
      <c r="G977" s="1" t="s">
        <v>37</v>
      </c>
      <c r="H977" s="1" t="s">
        <v>1549</v>
      </c>
      <c r="I977" s="1" t="s">
        <v>1550</v>
      </c>
      <c r="J977" s="3">
        <v>0</v>
      </c>
      <c r="K977" s="3">
        <v>193334</v>
      </c>
      <c r="L977" s="3">
        <f t="shared" si="61"/>
        <v>-193334</v>
      </c>
      <c r="M977" s="1" t="s">
        <v>40</v>
      </c>
      <c r="N977" s="88">
        <v>900156264</v>
      </c>
      <c r="O977" s="1" t="s">
        <v>68</v>
      </c>
      <c r="P977" s="1" t="s">
        <v>37</v>
      </c>
      <c r="Q977" s="1" t="s">
        <v>43</v>
      </c>
      <c r="R977" s="1" t="s">
        <v>43</v>
      </c>
      <c r="S977" s="1" t="s">
        <v>43</v>
      </c>
      <c r="T977" s="3">
        <v>0</v>
      </c>
      <c r="U977" s="1" t="s">
        <v>44</v>
      </c>
      <c r="V977" s="1" t="s">
        <v>45</v>
      </c>
      <c r="W977" s="1" t="s">
        <v>1549</v>
      </c>
      <c r="X977" s="1" t="s">
        <v>46</v>
      </c>
      <c r="Y977" s="1" t="s">
        <v>47</v>
      </c>
      <c r="Z977" s="1" t="s">
        <v>1551</v>
      </c>
      <c r="AA977" s="1" t="s">
        <v>49</v>
      </c>
      <c r="AB977" s="1" t="s">
        <v>50</v>
      </c>
      <c r="AC977" s="1" t="s">
        <v>51</v>
      </c>
      <c r="AD977" s="1" t="s">
        <v>1551</v>
      </c>
      <c r="AE977" s="1" t="s">
        <v>37</v>
      </c>
      <c r="AF977">
        <f t="shared" si="62"/>
        <v>2023</v>
      </c>
      <c r="AG977" t="str">
        <f t="shared" si="63"/>
        <v>nov</v>
      </c>
      <c r="AH977" t="e">
        <f>+VLOOKUP(N977,'[1]2. Ingreso de incapacidades'!$C$5:$O$6997,13,FALSE)</f>
        <v>#N/A</v>
      </c>
      <c r="AI977" t="e">
        <v>#N/A</v>
      </c>
    </row>
    <row r="978" spans="1:35" hidden="1" x14ac:dyDescent="0.25">
      <c r="A978" s="1" t="s">
        <v>33</v>
      </c>
      <c r="B978" s="1" t="s">
        <v>34</v>
      </c>
      <c r="C978" s="2">
        <v>45257</v>
      </c>
      <c r="D978" s="42" t="str">
        <f t="shared" si="60"/>
        <v>2023</v>
      </c>
      <c r="E978" s="1" t="s">
        <v>35</v>
      </c>
      <c r="F978" s="1" t="s">
        <v>36</v>
      </c>
      <c r="G978" s="1" t="s">
        <v>37</v>
      </c>
      <c r="H978" s="1" t="s">
        <v>1552</v>
      </c>
      <c r="I978" s="1" t="s">
        <v>1553</v>
      </c>
      <c r="J978" s="3">
        <v>0</v>
      </c>
      <c r="K978" s="3">
        <v>929998</v>
      </c>
      <c r="L978" s="3">
        <f t="shared" si="61"/>
        <v>-929998</v>
      </c>
      <c r="M978" s="1" t="s">
        <v>40</v>
      </c>
      <c r="N978" s="88">
        <v>830003564</v>
      </c>
      <c r="O978" s="1" t="s">
        <v>445</v>
      </c>
      <c r="P978" s="1" t="s">
        <v>37</v>
      </c>
      <c r="Q978" s="1" t="s">
        <v>43</v>
      </c>
      <c r="R978" s="1" t="s">
        <v>43</v>
      </c>
      <c r="S978" s="1" t="s">
        <v>43</v>
      </c>
      <c r="T978" s="3">
        <v>0</v>
      </c>
      <c r="U978" s="1" t="s">
        <v>44</v>
      </c>
      <c r="V978" s="1" t="s">
        <v>45</v>
      </c>
      <c r="W978" s="1" t="s">
        <v>1552</v>
      </c>
      <c r="X978" s="1" t="s">
        <v>46</v>
      </c>
      <c r="Y978" s="1" t="s">
        <v>47</v>
      </c>
      <c r="Z978" s="1" t="s">
        <v>1554</v>
      </c>
      <c r="AA978" s="1" t="s">
        <v>49</v>
      </c>
      <c r="AB978" s="1" t="s">
        <v>50</v>
      </c>
      <c r="AC978" s="1" t="s">
        <v>51</v>
      </c>
      <c r="AD978" s="1" t="s">
        <v>1554</v>
      </c>
      <c r="AE978" s="1" t="s">
        <v>37</v>
      </c>
      <c r="AF978">
        <f t="shared" si="62"/>
        <v>2023</v>
      </c>
      <c r="AG978" t="str">
        <f t="shared" si="63"/>
        <v>nov</v>
      </c>
      <c r="AH978" t="e">
        <f>+VLOOKUP(N978,'[1]2. Ingreso de incapacidades'!$C$5:$O$6997,13,FALSE)</f>
        <v>#N/A</v>
      </c>
      <c r="AI978" t="e">
        <v>#N/A</v>
      </c>
    </row>
    <row r="979" spans="1:35" hidden="1" x14ac:dyDescent="0.25">
      <c r="A979" s="1" t="s">
        <v>33</v>
      </c>
      <c r="B979" s="1" t="s">
        <v>34</v>
      </c>
      <c r="C979" s="2">
        <v>45260</v>
      </c>
      <c r="D979" s="42" t="str">
        <f t="shared" si="60"/>
        <v>2023</v>
      </c>
      <c r="E979" s="1" t="s">
        <v>73</v>
      </c>
      <c r="F979" s="1" t="s">
        <v>74</v>
      </c>
      <c r="G979" s="1" t="s">
        <v>37</v>
      </c>
      <c r="H979" s="1" t="s">
        <v>1003</v>
      </c>
      <c r="I979" s="1" t="s">
        <v>34</v>
      </c>
      <c r="J979" s="3">
        <v>44434</v>
      </c>
      <c r="K979" s="3">
        <v>0</v>
      </c>
      <c r="L979" s="3">
        <f t="shared" si="61"/>
        <v>44434</v>
      </c>
      <c r="M979" s="1" t="s">
        <v>40</v>
      </c>
      <c r="N979" s="88">
        <v>1047435266</v>
      </c>
      <c r="O979" s="1" t="s">
        <v>657</v>
      </c>
      <c r="P979" s="1" t="s">
        <v>89</v>
      </c>
      <c r="Q979" s="1" t="s">
        <v>90</v>
      </c>
      <c r="R979" s="1" t="s">
        <v>43</v>
      </c>
      <c r="S979" s="1" t="s">
        <v>43</v>
      </c>
      <c r="T979" s="3">
        <v>0</v>
      </c>
      <c r="U979" s="1" t="s">
        <v>44</v>
      </c>
      <c r="V979" s="1" t="s">
        <v>45</v>
      </c>
      <c r="W979" s="1" t="s">
        <v>1003</v>
      </c>
      <c r="X979" s="1" t="s">
        <v>46</v>
      </c>
      <c r="Y979" s="1" t="s">
        <v>81</v>
      </c>
      <c r="Z979" s="1" t="s">
        <v>1555</v>
      </c>
      <c r="AA979" s="1" t="s">
        <v>83</v>
      </c>
      <c r="AB979" s="1" t="s">
        <v>84</v>
      </c>
      <c r="AC979" s="1" t="s">
        <v>51</v>
      </c>
      <c r="AD979" s="1" t="s">
        <v>1555</v>
      </c>
      <c r="AE979" s="1" t="s">
        <v>37</v>
      </c>
      <c r="AF979">
        <f t="shared" si="62"/>
        <v>2023</v>
      </c>
      <c r="AG979" t="str">
        <f t="shared" si="63"/>
        <v>nov</v>
      </c>
      <c r="AH979" t="str">
        <f>+VLOOKUP(N979,'[1]2. Ingreso de incapacidades'!$C$5:$O$6997,13,FALSE)</f>
        <v>SALUD TOTAL E.P.S.</v>
      </c>
      <c r="AI979" t="s">
        <v>2192</v>
      </c>
    </row>
    <row r="980" spans="1:35" hidden="1" x14ac:dyDescent="0.25">
      <c r="A980" s="1" t="s">
        <v>33</v>
      </c>
      <c r="B980" s="1" t="s">
        <v>34</v>
      </c>
      <c r="C980" s="2">
        <v>45260</v>
      </c>
      <c r="D980" s="42" t="str">
        <f t="shared" si="60"/>
        <v>2023</v>
      </c>
      <c r="E980" s="1" t="s">
        <v>73</v>
      </c>
      <c r="F980" s="1" t="s">
        <v>74</v>
      </c>
      <c r="G980" s="1" t="s">
        <v>37</v>
      </c>
      <c r="H980" s="1" t="s">
        <v>1003</v>
      </c>
      <c r="I980" s="1" t="s">
        <v>34</v>
      </c>
      <c r="J980" s="3">
        <v>825132</v>
      </c>
      <c r="K980" s="3">
        <v>0</v>
      </c>
      <c r="L980" s="3">
        <f t="shared" si="61"/>
        <v>825132</v>
      </c>
      <c r="M980" s="1" t="s">
        <v>40</v>
      </c>
      <c r="N980" s="88">
        <v>1052986204</v>
      </c>
      <c r="O980" s="1" t="s">
        <v>711</v>
      </c>
      <c r="P980" s="1" t="s">
        <v>89</v>
      </c>
      <c r="Q980" s="1" t="s">
        <v>90</v>
      </c>
      <c r="R980" s="1" t="s">
        <v>43</v>
      </c>
      <c r="S980" s="1" t="s">
        <v>43</v>
      </c>
      <c r="T980" s="3">
        <v>0</v>
      </c>
      <c r="U980" s="1" t="s">
        <v>44</v>
      </c>
      <c r="V980" s="1" t="s">
        <v>45</v>
      </c>
      <c r="W980" s="1" t="s">
        <v>1003</v>
      </c>
      <c r="X980" s="1" t="s">
        <v>46</v>
      </c>
      <c r="Y980" s="1" t="s">
        <v>81</v>
      </c>
      <c r="Z980" s="1" t="s">
        <v>1555</v>
      </c>
      <c r="AA980" s="1" t="s">
        <v>83</v>
      </c>
      <c r="AB980" s="1" t="s">
        <v>84</v>
      </c>
      <c r="AC980" s="1" t="s">
        <v>51</v>
      </c>
      <c r="AD980" s="1" t="s">
        <v>1555</v>
      </c>
      <c r="AE980" s="1" t="s">
        <v>37</v>
      </c>
      <c r="AF980">
        <f t="shared" si="62"/>
        <v>2023</v>
      </c>
      <c r="AG980" t="str">
        <f t="shared" si="63"/>
        <v>nov</v>
      </c>
      <c r="AH980" t="str">
        <f>+VLOOKUP(N980,'[1]2. Ingreso de incapacidades'!$C$5:$O$6997,13,FALSE)</f>
        <v>SANITAS E.P.S</v>
      </c>
      <c r="AI980" t="s">
        <v>2193</v>
      </c>
    </row>
    <row r="981" spans="1:35" hidden="1" x14ac:dyDescent="0.25">
      <c r="A981" s="1" t="s">
        <v>33</v>
      </c>
      <c r="B981" s="1" t="s">
        <v>34</v>
      </c>
      <c r="C981" s="2">
        <v>45260</v>
      </c>
      <c r="D981" s="42" t="str">
        <f t="shared" si="60"/>
        <v>2023</v>
      </c>
      <c r="E981" s="1" t="s">
        <v>73</v>
      </c>
      <c r="F981" s="1" t="s">
        <v>74</v>
      </c>
      <c r="G981" s="1" t="s">
        <v>37</v>
      </c>
      <c r="H981" s="1" t="s">
        <v>1003</v>
      </c>
      <c r="I981" s="1" t="s">
        <v>34</v>
      </c>
      <c r="J981" s="3">
        <v>502667</v>
      </c>
      <c r="K981" s="3">
        <v>0</v>
      </c>
      <c r="L981" s="3">
        <f t="shared" si="61"/>
        <v>502667</v>
      </c>
      <c r="M981" s="1" t="s">
        <v>40</v>
      </c>
      <c r="N981" s="88">
        <v>73169783</v>
      </c>
      <c r="O981" s="1" t="s">
        <v>78</v>
      </c>
      <c r="P981" s="1" t="s">
        <v>79</v>
      </c>
      <c r="Q981" s="1" t="s">
        <v>80</v>
      </c>
      <c r="R981" s="1" t="s">
        <v>43</v>
      </c>
      <c r="S981" s="1" t="s">
        <v>43</v>
      </c>
      <c r="T981" s="3">
        <v>0</v>
      </c>
      <c r="U981" s="1" t="s">
        <v>44</v>
      </c>
      <c r="V981" s="1" t="s">
        <v>45</v>
      </c>
      <c r="W981" s="1" t="s">
        <v>1003</v>
      </c>
      <c r="X981" s="1" t="s">
        <v>46</v>
      </c>
      <c r="Y981" s="1" t="s">
        <v>81</v>
      </c>
      <c r="Z981" s="1" t="s">
        <v>1555</v>
      </c>
      <c r="AA981" s="1" t="s">
        <v>83</v>
      </c>
      <c r="AB981" s="1" t="s">
        <v>84</v>
      </c>
      <c r="AC981" s="1" t="s">
        <v>51</v>
      </c>
      <c r="AD981" s="1" t="s">
        <v>1555</v>
      </c>
      <c r="AE981" s="1" t="s">
        <v>37</v>
      </c>
      <c r="AF981">
        <f t="shared" si="62"/>
        <v>2023</v>
      </c>
      <c r="AG981" t="str">
        <f t="shared" si="63"/>
        <v>nov</v>
      </c>
      <c r="AH981" t="str">
        <f>+VLOOKUP(N981,'[1]2. Ingreso de incapacidades'!$C$5:$O$6997,13,FALSE)</f>
        <v>EPS-S CAJACOPI</v>
      </c>
      <c r="AI981" t="s">
        <v>2200</v>
      </c>
    </row>
    <row r="982" spans="1:35" hidden="1" x14ac:dyDescent="0.25">
      <c r="A982" s="1" t="s">
        <v>33</v>
      </c>
      <c r="B982" s="1" t="s">
        <v>34</v>
      </c>
      <c r="C982" s="2">
        <v>45260</v>
      </c>
      <c r="D982" s="42" t="str">
        <f t="shared" si="60"/>
        <v>2023</v>
      </c>
      <c r="E982" s="1" t="s">
        <v>73</v>
      </c>
      <c r="F982" s="1" t="s">
        <v>74</v>
      </c>
      <c r="G982" s="1" t="s">
        <v>37</v>
      </c>
      <c r="H982" s="1" t="s">
        <v>1003</v>
      </c>
      <c r="I982" s="1" t="s">
        <v>34</v>
      </c>
      <c r="J982" s="3">
        <v>502667</v>
      </c>
      <c r="K982" s="3">
        <v>0</v>
      </c>
      <c r="L982" s="3">
        <f t="shared" si="61"/>
        <v>502667</v>
      </c>
      <c r="M982" s="1" t="s">
        <v>40</v>
      </c>
      <c r="N982" s="88">
        <v>7918997</v>
      </c>
      <c r="O982" s="1" t="s">
        <v>471</v>
      </c>
      <c r="P982" s="1" t="s">
        <v>79</v>
      </c>
      <c r="Q982" s="1" t="s">
        <v>80</v>
      </c>
      <c r="R982" s="1" t="s">
        <v>43</v>
      </c>
      <c r="S982" s="1" t="s">
        <v>43</v>
      </c>
      <c r="T982" s="3">
        <v>0</v>
      </c>
      <c r="U982" s="1" t="s">
        <v>44</v>
      </c>
      <c r="V982" s="1" t="s">
        <v>45</v>
      </c>
      <c r="W982" s="1" t="s">
        <v>1003</v>
      </c>
      <c r="X982" s="1" t="s">
        <v>46</v>
      </c>
      <c r="Y982" s="1" t="s">
        <v>81</v>
      </c>
      <c r="Z982" s="1" t="s">
        <v>1555</v>
      </c>
      <c r="AA982" s="1" t="s">
        <v>83</v>
      </c>
      <c r="AB982" s="1" t="s">
        <v>84</v>
      </c>
      <c r="AC982" s="1" t="s">
        <v>51</v>
      </c>
      <c r="AD982" s="1" t="s">
        <v>1555</v>
      </c>
      <c r="AE982" s="1" t="s">
        <v>37</v>
      </c>
      <c r="AF982">
        <f t="shared" si="62"/>
        <v>2023</v>
      </c>
      <c r="AG982" t="str">
        <f t="shared" si="63"/>
        <v>nov</v>
      </c>
      <c r="AH982" t="str">
        <f>+VLOOKUP(N982,'[1]2. Ingreso de incapacidades'!$C$5:$O$6997,13,FALSE)</f>
        <v>SURA E.P.S.</v>
      </c>
      <c r="AI982" t="s">
        <v>2197</v>
      </c>
    </row>
    <row r="983" spans="1:35" hidden="1" x14ac:dyDescent="0.25">
      <c r="A983" s="1" t="s">
        <v>33</v>
      </c>
      <c r="B983" s="1" t="s">
        <v>34</v>
      </c>
      <c r="C983" s="2">
        <v>45260</v>
      </c>
      <c r="D983" s="42" t="str">
        <f t="shared" si="60"/>
        <v>2023</v>
      </c>
      <c r="E983" s="1" t="s">
        <v>73</v>
      </c>
      <c r="F983" s="1" t="s">
        <v>74</v>
      </c>
      <c r="G983" s="1" t="s">
        <v>37</v>
      </c>
      <c r="H983" s="1" t="s">
        <v>1003</v>
      </c>
      <c r="I983" s="1" t="s">
        <v>34</v>
      </c>
      <c r="J983" s="3">
        <v>502667</v>
      </c>
      <c r="K983" s="3">
        <v>0</v>
      </c>
      <c r="L983" s="3">
        <f t="shared" si="61"/>
        <v>502667</v>
      </c>
      <c r="M983" s="1" t="s">
        <v>40</v>
      </c>
      <c r="N983" s="88">
        <v>1143339994</v>
      </c>
      <c r="O983" s="1" t="s">
        <v>114</v>
      </c>
      <c r="P983" s="1" t="s">
        <v>79</v>
      </c>
      <c r="Q983" s="1" t="s">
        <v>80</v>
      </c>
      <c r="R983" s="1" t="s">
        <v>43</v>
      </c>
      <c r="S983" s="1" t="s">
        <v>43</v>
      </c>
      <c r="T983" s="3">
        <v>0</v>
      </c>
      <c r="U983" s="1" t="s">
        <v>44</v>
      </c>
      <c r="V983" s="1" t="s">
        <v>45</v>
      </c>
      <c r="W983" s="1" t="s">
        <v>1003</v>
      </c>
      <c r="X983" s="1" t="s">
        <v>46</v>
      </c>
      <c r="Y983" s="1" t="s">
        <v>81</v>
      </c>
      <c r="Z983" s="1" t="s">
        <v>1555</v>
      </c>
      <c r="AA983" s="1" t="s">
        <v>83</v>
      </c>
      <c r="AB983" s="1" t="s">
        <v>84</v>
      </c>
      <c r="AC983" s="1" t="s">
        <v>51</v>
      </c>
      <c r="AD983" s="1" t="s">
        <v>1555</v>
      </c>
      <c r="AE983" s="1" t="s">
        <v>37</v>
      </c>
      <c r="AF983">
        <f t="shared" si="62"/>
        <v>2023</v>
      </c>
      <c r="AG983" t="str">
        <f t="shared" si="63"/>
        <v>nov</v>
      </c>
      <c r="AH983" t="str">
        <f>+VLOOKUP(N983,'[1]2. Ingreso de incapacidades'!$C$5:$O$6997,13,FALSE)</f>
        <v>SALUD TOTAL E.P.S.</v>
      </c>
      <c r="AI983" t="s">
        <v>2192</v>
      </c>
    </row>
    <row r="984" spans="1:35" hidden="1" x14ac:dyDescent="0.25">
      <c r="A984" s="1" t="s">
        <v>33</v>
      </c>
      <c r="B984" s="1" t="s">
        <v>34</v>
      </c>
      <c r="C984" s="2">
        <v>45260</v>
      </c>
      <c r="D984" s="42" t="str">
        <f t="shared" si="60"/>
        <v>2023</v>
      </c>
      <c r="E984" s="1" t="s">
        <v>73</v>
      </c>
      <c r="F984" s="1" t="s">
        <v>74</v>
      </c>
      <c r="G984" s="1" t="s">
        <v>37</v>
      </c>
      <c r="H984" s="1" t="s">
        <v>1003</v>
      </c>
      <c r="I984" s="1" t="s">
        <v>34</v>
      </c>
      <c r="J984" s="3">
        <v>38667</v>
      </c>
      <c r="K984" s="3">
        <v>0</v>
      </c>
      <c r="L984" s="3">
        <f t="shared" si="61"/>
        <v>38667</v>
      </c>
      <c r="M984" s="1" t="s">
        <v>40</v>
      </c>
      <c r="N984" s="88">
        <v>73183886</v>
      </c>
      <c r="O984" s="1" t="s">
        <v>803</v>
      </c>
      <c r="P984" s="1" t="s">
        <v>79</v>
      </c>
      <c r="Q984" s="1" t="s">
        <v>80</v>
      </c>
      <c r="R984" s="1" t="s">
        <v>43</v>
      </c>
      <c r="S984" s="1" t="s">
        <v>43</v>
      </c>
      <c r="T984" s="3">
        <v>0</v>
      </c>
      <c r="U984" s="1" t="s">
        <v>44</v>
      </c>
      <c r="V984" s="1" t="s">
        <v>45</v>
      </c>
      <c r="W984" s="1" t="s">
        <v>1003</v>
      </c>
      <c r="X984" s="1" t="s">
        <v>46</v>
      </c>
      <c r="Y984" s="1" t="s">
        <v>81</v>
      </c>
      <c r="Z984" s="1" t="s">
        <v>1555</v>
      </c>
      <c r="AA984" s="1" t="s">
        <v>83</v>
      </c>
      <c r="AB984" s="1" t="s">
        <v>84</v>
      </c>
      <c r="AC984" s="1" t="s">
        <v>51</v>
      </c>
      <c r="AD984" s="1" t="s">
        <v>1555</v>
      </c>
      <c r="AE984" s="1" t="s">
        <v>37</v>
      </c>
      <c r="AF984">
        <f t="shared" si="62"/>
        <v>2023</v>
      </c>
      <c r="AG984" t="str">
        <f t="shared" si="63"/>
        <v>nov</v>
      </c>
      <c r="AH984" t="str">
        <f>+VLOOKUP(N984,'[1]2. Ingreso de incapacidades'!$C$5:$O$6997,13,FALSE)</f>
        <v>SALUD TOTAL E.P.S.</v>
      </c>
      <c r="AI984" t="s">
        <v>2192</v>
      </c>
    </row>
    <row r="985" spans="1:35" hidden="1" x14ac:dyDescent="0.25">
      <c r="A985" s="1" t="s">
        <v>33</v>
      </c>
      <c r="B985" s="1" t="s">
        <v>34</v>
      </c>
      <c r="C985" s="2">
        <v>45260</v>
      </c>
      <c r="D985" s="42" t="str">
        <f t="shared" si="60"/>
        <v>2023</v>
      </c>
      <c r="E985" s="1" t="s">
        <v>73</v>
      </c>
      <c r="F985" s="1" t="s">
        <v>74</v>
      </c>
      <c r="G985" s="1" t="s">
        <v>37</v>
      </c>
      <c r="H985" s="1" t="s">
        <v>1003</v>
      </c>
      <c r="I985" s="1" t="s">
        <v>34</v>
      </c>
      <c r="J985" s="3">
        <v>39394</v>
      </c>
      <c r="K985" s="3">
        <v>0</v>
      </c>
      <c r="L985" s="3">
        <f t="shared" si="61"/>
        <v>39394</v>
      </c>
      <c r="M985" s="1" t="s">
        <v>40</v>
      </c>
      <c r="N985" s="88">
        <v>9103331</v>
      </c>
      <c r="O985" s="1" t="s">
        <v>169</v>
      </c>
      <c r="P985" s="1" t="s">
        <v>79</v>
      </c>
      <c r="Q985" s="1" t="s">
        <v>80</v>
      </c>
      <c r="R985" s="1" t="s">
        <v>43</v>
      </c>
      <c r="S985" s="1" t="s">
        <v>43</v>
      </c>
      <c r="T985" s="3">
        <v>0</v>
      </c>
      <c r="U985" s="1" t="s">
        <v>44</v>
      </c>
      <c r="V985" s="1" t="s">
        <v>45</v>
      </c>
      <c r="W985" s="1" t="s">
        <v>1003</v>
      </c>
      <c r="X985" s="1" t="s">
        <v>46</v>
      </c>
      <c r="Y985" s="1" t="s">
        <v>81</v>
      </c>
      <c r="Z985" s="1" t="s">
        <v>1555</v>
      </c>
      <c r="AA985" s="1" t="s">
        <v>83</v>
      </c>
      <c r="AB985" s="1" t="s">
        <v>84</v>
      </c>
      <c r="AC985" s="1" t="s">
        <v>51</v>
      </c>
      <c r="AD985" s="1" t="s">
        <v>1555</v>
      </c>
      <c r="AE985" s="1" t="s">
        <v>37</v>
      </c>
      <c r="AF985">
        <f t="shared" si="62"/>
        <v>2023</v>
      </c>
      <c r="AG985" t="str">
        <f t="shared" si="63"/>
        <v>nov</v>
      </c>
      <c r="AH985" t="str">
        <f>+VLOOKUP(N985,'[1]2. Ingreso de incapacidades'!$C$5:$O$6997,13,FALSE)</f>
        <v>SALUD TOTAL E.P.S.</v>
      </c>
      <c r="AI985" t="s">
        <v>2192</v>
      </c>
    </row>
    <row r="986" spans="1:35" hidden="1" x14ac:dyDescent="0.25">
      <c r="A986" s="1" t="s">
        <v>33</v>
      </c>
      <c r="B986" s="1" t="s">
        <v>34</v>
      </c>
      <c r="C986" s="2">
        <v>45260</v>
      </c>
      <c r="D986" s="42" t="str">
        <f t="shared" si="60"/>
        <v>2023</v>
      </c>
      <c r="E986" s="1" t="s">
        <v>73</v>
      </c>
      <c r="F986" s="1" t="s">
        <v>74</v>
      </c>
      <c r="G986" s="1" t="s">
        <v>37</v>
      </c>
      <c r="H986" s="1" t="s">
        <v>1003</v>
      </c>
      <c r="I986" s="1" t="s">
        <v>34</v>
      </c>
      <c r="J986" s="3">
        <v>80728</v>
      </c>
      <c r="K986" s="3">
        <v>0</v>
      </c>
      <c r="L986" s="3">
        <f t="shared" si="61"/>
        <v>80728</v>
      </c>
      <c r="M986" s="1" t="s">
        <v>40</v>
      </c>
      <c r="N986" s="88">
        <v>73008014</v>
      </c>
      <c r="O986" s="1" t="s">
        <v>771</v>
      </c>
      <c r="P986" s="1" t="s">
        <v>79</v>
      </c>
      <c r="Q986" s="1" t="s">
        <v>80</v>
      </c>
      <c r="R986" s="1" t="s">
        <v>43</v>
      </c>
      <c r="S986" s="1" t="s">
        <v>43</v>
      </c>
      <c r="T986" s="3">
        <v>0</v>
      </c>
      <c r="U986" s="1" t="s">
        <v>44</v>
      </c>
      <c r="V986" s="1" t="s">
        <v>45</v>
      </c>
      <c r="W986" s="1" t="s">
        <v>1003</v>
      </c>
      <c r="X986" s="1" t="s">
        <v>46</v>
      </c>
      <c r="Y986" s="1" t="s">
        <v>81</v>
      </c>
      <c r="Z986" s="1" t="s">
        <v>1555</v>
      </c>
      <c r="AA986" s="1" t="s">
        <v>83</v>
      </c>
      <c r="AB986" s="1" t="s">
        <v>84</v>
      </c>
      <c r="AC986" s="1" t="s">
        <v>51</v>
      </c>
      <c r="AD986" s="1" t="s">
        <v>1555</v>
      </c>
      <c r="AE986" s="1" t="s">
        <v>37</v>
      </c>
      <c r="AF986">
        <f t="shared" si="62"/>
        <v>2023</v>
      </c>
      <c r="AG986" t="str">
        <f t="shared" si="63"/>
        <v>nov</v>
      </c>
      <c r="AH986" t="str">
        <f>+VLOOKUP(N986,'[1]2. Ingreso de incapacidades'!$C$5:$O$6997,13,FALSE)</f>
        <v>SALUD TOTAL E.P.S.</v>
      </c>
      <c r="AI986" t="s">
        <v>2192</v>
      </c>
    </row>
    <row r="987" spans="1:35" hidden="1" x14ac:dyDescent="0.25">
      <c r="A987" s="1" t="s">
        <v>33</v>
      </c>
      <c r="B987" s="1" t="s">
        <v>34</v>
      </c>
      <c r="C987" s="2">
        <v>45260</v>
      </c>
      <c r="D987" s="42" t="str">
        <f t="shared" si="60"/>
        <v>2023</v>
      </c>
      <c r="E987" s="1" t="s">
        <v>73</v>
      </c>
      <c r="F987" s="1" t="s">
        <v>74</v>
      </c>
      <c r="G987" s="1" t="s">
        <v>37</v>
      </c>
      <c r="H987" s="1" t="s">
        <v>1003</v>
      </c>
      <c r="I987" s="1" t="s">
        <v>34</v>
      </c>
      <c r="J987" s="3">
        <v>232000</v>
      </c>
      <c r="K987" s="3">
        <v>0</v>
      </c>
      <c r="L987" s="3">
        <f t="shared" si="61"/>
        <v>232000</v>
      </c>
      <c r="M987" s="1" t="s">
        <v>40</v>
      </c>
      <c r="N987" s="88">
        <v>73109356</v>
      </c>
      <c r="O987" s="1" t="s">
        <v>118</v>
      </c>
      <c r="P987" s="1" t="s">
        <v>79</v>
      </c>
      <c r="Q987" s="1" t="s">
        <v>80</v>
      </c>
      <c r="R987" s="1" t="s">
        <v>43</v>
      </c>
      <c r="S987" s="1" t="s">
        <v>43</v>
      </c>
      <c r="T987" s="3">
        <v>0</v>
      </c>
      <c r="U987" s="1" t="s">
        <v>44</v>
      </c>
      <c r="V987" s="1" t="s">
        <v>45</v>
      </c>
      <c r="W987" s="1" t="s">
        <v>1003</v>
      </c>
      <c r="X987" s="1" t="s">
        <v>46</v>
      </c>
      <c r="Y987" s="1" t="s">
        <v>81</v>
      </c>
      <c r="Z987" s="1" t="s">
        <v>1555</v>
      </c>
      <c r="AA987" s="1" t="s">
        <v>83</v>
      </c>
      <c r="AB987" s="1" t="s">
        <v>84</v>
      </c>
      <c r="AC987" s="1" t="s">
        <v>51</v>
      </c>
      <c r="AD987" s="1" t="s">
        <v>1555</v>
      </c>
      <c r="AE987" s="1" t="s">
        <v>37</v>
      </c>
      <c r="AF987">
        <f t="shared" si="62"/>
        <v>2023</v>
      </c>
      <c r="AG987" t="str">
        <f t="shared" si="63"/>
        <v>nov</v>
      </c>
      <c r="AH987" t="str">
        <f>+VLOOKUP(N987,'[1]2. Ingreso de incapacidades'!$C$5:$O$6997,13,FALSE)</f>
        <v>SANITAS E.P.S</v>
      </c>
      <c r="AI987" t="s">
        <v>2193</v>
      </c>
    </row>
    <row r="988" spans="1:35" hidden="1" x14ac:dyDescent="0.25">
      <c r="A988" s="1" t="s">
        <v>33</v>
      </c>
      <c r="B988" s="1" t="s">
        <v>34</v>
      </c>
      <c r="C988" s="2">
        <v>45260</v>
      </c>
      <c r="D988" s="42" t="str">
        <f t="shared" si="60"/>
        <v>2023</v>
      </c>
      <c r="E988" s="1" t="s">
        <v>73</v>
      </c>
      <c r="F988" s="1" t="s">
        <v>74</v>
      </c>
      <c r="G988" s="1" t="s">
        <v>37</v>
      </c>
      <c r="H988" s="1" t="s">
        <v>1003</v>
      </c>
      <c r="I988" s="1" t="s">
        <v>34</v>
      </c>
      <c r="J988" s="3">
        <v>39588</v>
      </c>
      <c r="K988" s="3">
        <v>0</v>
      </c>
      <c r="L988" s="3">
        <f t="shared" si="61"/>
        <v>39588</v>
      </c>
      <c r="M988" s="1" t="s">
        <v>40</v>
      </c>
      <c r="N988" s="88">
        <v>1007314964</v>
      </c>
      <c r="O988" s="1" t="s">
        <v>630</v>
      </c>
      <c r="P988" s="1" t="s">
        <v>79</v>
      </c>
      <c r="Q988" s="1" t="s">
        <v>80</v>
      </c>
      <c r="R988" s="1" t="s">
        <v>43</v>
      </c>
      <c r="S988" s="1" t="s">
        <v>43</v>
      </c>
      <c r="T988" s="3">
        <v>0</v>
      </c>
      <c r="U988" s="1" t="s">
        <v>44</v>
      </c>
      <c r="V988" s="1" t="s">
        <v>45</v>
      </c>
      <c r="W988" s="1" t="s">
        <v>1003</v>
      </c>
      <c r="X988" s="1" t="s">
        <v>46</v>
      </c>
      <c r="Y988" s="1" t="s">
        <v>81</v>
      </c>
      <c r="Z988" s="1" t="s">
        <v>1555</v>
      </c>
      <c r="AA988" s="1" t="s">
        <v>83</v>
      </c>
      <c r="AB988" s="1" t="s">
        <v>84</v>
      </c>
      <c r="AC988" s="1" t="s">
        <v>51</v>
      </c>
      <c r="AD988" s="1" t="s">
        <v>1555</v>
      </c>
      <c r="AE988" s="1" t="s">
        <v>37</v>
      </c>
      <c r="AF988">
        <f t="shared" si="62"/>
        <v>2023</v>
      </c>
      <c r="AG988" t="str">
        <f t="shared" si="63"/>
        <v>nov</v>
      </c>
      <c r="AH988" t="str">
        <f>+VLOOKUP(N988,'[1]2. Ingreso de incapacidades'!$C$5:$O$6997,13,FALSE)</f>
        <v>EPS MUTUAL SER</v>
      </c>
      <c r="AI988" t="s">
        <v>2195</v>
      </c>
    </row>
    <row r="989" spans="1:35" hidden="1" x14ac:dyDescent="0.25">
      <c r="A989" s="1" t="s">
        <v>33</v>
      </c>
      <c r="B989" s="1" t="s">
        <v>34</v>
      </c>
      <c r="C989" s="2">
        <v>45260</v>
      </c>
      <c r="D989" s="42" t="str">
        <f t="shared" si="60"/>
        <v>2023</v>
      </c>
      <c r="E989" s="1" t="s">
        <v>73</v>
      </c>
      <c r="F989" s="1" t="s">
        <v>74</v>
      </c>
      <c r="G989" s="1" t="s">
        <v>37</v>
      </c>
      <c r="H989" s="1" t="s">
        <v>1003</v>
      </c>
      <c r="I989" s="1" t="s">
        <v>34</v>
      </c>
      <c r="J989" s="3">
        <v>502667</v>
      </c>
      <c r="K989" s="3">
        <v>0</v>
      </c>
      <c r="L989" s="3">
        <f t="shared" si="61"/>
        <v>502667</v>
      </c>
      <c r="M989" s="1" t="s">
        <v>40</v>
      </c>
      <c r="N989" s="88">
        <v>1044911098</v>
      </c>
      <c r="O989" s="1" t="s">
        <v>638</v>
      </c>
      <c r="P989" s="1" t="s">
        <v>79</v>
      </c>
      <c r="Q989" s="1" t="s">
        <v>80</v>
      </c>
      <c r="R989" s="1" t="s">
        <v>43</v>
      </c>
      <c r="S989" s="1" t="s">
        <v>43</v>
      </c>
      <c r="T989" s="3">
        <v>0</v>
      </c>
      <c r="U989" s="1" t="s">
        <v>44</v>
      </c>
      <c r="V989" s="1" t="s">
        <v>45</v>
      </c>
      <c r="W989" s="1" t="s">
        <v>1003</v>
      </c>
      <c r="X989" s="1" t="s">
        <v>46</v>
      </c>
      <c r="Y989" s="1" t="s">
        <v>81</v>
      </c>
      <c r="Z989" s="1" t="s">
        <v>1555</v>
      </c>
      <c r="AA989" s="1" t="s">
        <v>83</v>
      </c>
      <c r="AB989" s="1" t="s">
        <v>84</v>
      </c>
      <c r="AC989" s="1" t="s">
        <v>51</v>
      </c>
      <c r="AD989" s="1" t="s">
        <v>1555</v>
      </c>
      <c r="AE989" s="1" t="s">
        <v>37</v>
      </c>
      <c r="AF989">
        <f t="shared" si="62"/>
        <v>2023</v>
      </c>
      <c r="AG989" t="str">
        <f t="shared" si="63"/>
        <v>nov</v>
      </c>
      <c r="AH989" t="str">
        <f>+VLOOKUP(N989,'[1]2. Ingreso de incapacidades'!$C$5:$O$6997,13,FALSE)</f>
        <v>EPS MUTUAL SER</v>
      </c>
      <c r="AI989" t="s">
        <v>2195</v>
      </c>
    </row>
    <row r="990" spans="1:35" hidden="1" x14ac:dyDescent="0.25">
      <c r="A990" s="1" t="s">
        <v>33</v>
      </c>
      <c r="B990" s="1" t="s">
        <v>34</v>
      </c>
      <c r="C990" s="2">
        <v>45260</v>
      </c>
      <c r="D990" s="42" t="str">
        <f t="shared" si="60"/>
        <v>2023</v>
      </c>
      <c r="E990" s="1" t="s">
        <v>73</v>
      </c>
      <c r="F990" s="1" t="s">
        <v>74</v>
      </c>
      <c r="G990" s="1" t="s">
        <v>37</v>
      </c>
      <c r="H990" s="1" t="s">
        <v>1003</v>
      </c>
      <c r="I990" s="1" t="s">
        <v>34</v>
      </c>
      <c r="J990" s="3">
        <v>580000</v>
      </c>
      <c r="K990" s="3">
        <v>0</v>
      </c>
      <c r="L990" s="3">
        <f t="shared" si="61"/>
        <v>580000</v>
      </c>
      <c r="M990" s="1" t="s">
        <v>40</v>
      </c>
      <c r="N990" s="88">
        <v>1047476501</v>
      </c>
      <c r="O990" s="1" t="s">
        <v>670</v>
      </c>
      <c r="P990" s="1" t="s">
        <v>79</v>
      </c>
      <c r="Q990" s="1" t="s">
        <v>80</v>
      </c>
      <c r="R990" s="1" t="s">
        <v>43</v>
      </c>
      <c r="S990" s="1" t="s">
        <v>43</v>
      </c>
      <c r="T990" s="3">
        <v>0</v>
      </c>
      <c r="U990" s="1" t="s">
        <v>44</v>
      </c>
      <c r="V990" s="1" t="s">
        <v>45</v>
      </c>
      <c r="W990" s="1" t="s">
        <v>1003</v>
      </c>
      <c r="X990" s="1" t="s">
        <v>46</v>
      </c>
      <c r="Y990" s="1" t="s">
        <v>81</v>
      </c>
      <c r="Z990" s="1" t="s">
        <v>1555</v>
      </c>
      <c r="AA990" s="1" t="s">
        <v>83</v>
      </c>
      <c r="AB990" s="1" t="s">
        <v>84</v>
      </c>
      <c r="AC990" s="1" t="s">
        <v>51</v>
      </c>
      <c r="AD990" s="1" t="s">
        <v>1555</v>
      </c>
      <c r="AE990" s="1" t="s">
        <v>37</v>
      </c>
      <c r="AF990">
        <f t="shared" si="62"/>
        <v>2023</v>
      </c>
      <c r="AG990" t="str">
        <f t="shared" si="63"/>
        <v>nov</v>
      </c>
      <c r="AH990" t="str">
        <f>+VLOOKUP(N990,'[1]2. Ingreso de incapacidades'!$C$5:$O$6997,13,FALSE)</f>
        <v>EPS MUTUAL SER</v>
      </c>
      <c r="AI990" t="s">
        <v>2195</v>
      </c>
    </row>
    <row r="991" spans="1:35" hidden="1" x14ac:dyDescent="0.25">
      <c r="A991" s="1" t="s">
        <v>33</v>
      </c>
      <c r="B991" s="1" t="s">
        <v>34</v>
      </c>
      <c r="C991" s="2">
        <v>45260</v>
      </c>
      <c r="D991" s="42" t="str">
        <f t="shared" si="60"/>
        <v>2023</v>
      </c>
      <c r="E991" s="1" t="s">
        <v>73</v>
      </c>
      <c r="F991" s="1" t="s">
        <v>74</v>
      </c>
      <c r="G991" s="1" t="s">
        <v>37</v>
      </c>
      <c r="H991" s="1" t="s">
        <v>1003</v>
      </c>
      <c r="I991" s="1" t="s">
        <v>34</v>
      </c>
      <c r="J991" s="3">
        <v>116000</v>
      </c>
      <c r="K991" s="3">
        <v>0</v>
      </c>
      <c r="L991" s="3">
        <f t="shared" si="61"/>
        <v>116000</v>
      </c>
      <c r="M991" s="1" t="s">
        <v>40</v>
      </c>
      <c r="N991" s="88">
        <v>73117655</v>
      </c>
      <c r="O991" s="1" t="s">
        <v>128</v>
      </c>
      <c r="P991" s="1" t="s">
        <v>79</v>
      </c>
      <c r="Q991" s="1" t="s">
        <v>80</v>
      </c>
      <c r="R991" s="1" t="s">
        <v>43</v>
      </c>
      <c r="S991" s="1" t="s">
        <v>43</v>
      </c>
      <c r="T991" s="3">
        <v>0</v>
      </c>
      <c r="U991" s="1" t="s">
        <v>44</v>
      </c>
      <c r="V991" s="1" t="s">
        <v>45</v>
      </c>
      <c r="W991" s="1" t="s">
        <v>1003</v>
      </c>
      <c r="X991" s="1" t="s">
        <v>46</v>
      </c>
      <c r="Y991" s="1" t="s">
        <v>81</v>
      </c>
      <c r="Z991" s="1" t="s">
        <v>1555</v>
      </c>
      <c r="AA991" s="1" t="s">
        <v>83</v>
      </c>
      <c r="AB991" s="1" t="s">
        <v>84</v>
      </c>
      <c r="AC991" s="1" t="s">
        <v>51</v>
      </c>
      <c r="AD991" s="1" t="s">
        <v>1555</v>
      </c>
      <c r="AE991" s="1" t="s">
        <v>37</v>
      </c>
      <c r="AF991">
        <f t="shared" si="62"/>
        <v>2023</v>
      </c>
      <c r="AG991" t="str">
        <f t="shared" si="63"/>
        <v>nov</v>
      </c>
      <c r="AH991" t="str">
        <f>+VLOOKUP(N991,'[1]2. Ingreso de incapacidades'!$C$5:$O$6997,13,FALSE)</f>
        <v>COOMEVA E.P.S</v>
      </c>
      <c r="AI991" t="s">
        <v>2202</v>
      </c>
    </row>
    <row r="992" spans="1:35" hidden="1" x14ac:dyDescent="0.25">
      <c r="A992" s="1" t="s">
        <v>33</v>
      </c>
      <c r="B992" s="1" t="s">
        <v>34</v>
      </c>
      <c r="C992" s="2">
        <v>45260</v>
      </c>
      <c r="D992" s="42" t="str">
        <f t="shared" si="60"/>
        <v>2023</v>
      </c>
      <c r="E992" s="1" t="s">
        <v>73</v>
      </c>
      <c r="F992" s="1" t="s">
        <v>74</v>
      </c>
      <c r="G992" s="1" t="s">
        <v>37</v>
      </c>
      <c r="H992" s="1" t="s">
        <v>1003</v>
      </c>
      <c r="I992" s="1" t="s">
        <v>34</v>
      </c>
      <c r="J992" s="3">
        <v>599448</v>
      </c>
      <c r="K992" s="3">
        <v>0</v>
      </c>
      <c r="L992" s="3">
        <f t="shared" si="61"/>
        <v>599448</v>
      </c>
      <c r="M992" s="1" t="s">
        <v>40</v>
      </c>
      <c r="N992" s="88">
        <v>1047371827</v>
      </c>
      <c r="O992" s="1" t="s">
        <v>1557</v>
      </c>
      <c r="P992" s="1" t="s">
        <v>89</v>
      </c>
      <c r="Q992" s="1" t="s">
        <v>90</v>
      </c>
      <c r="R992" s="1" t="s">
        <v>43</v>
      </c>
      <c r="S992" s="1" t="s">
        <v>43</v>
      </c>
      <c r="T992" s="3">
        <v>0</v>
      </c>
      <c r="U992" s="1" t="s">
        <v>44</v>
      </c>
      <c r="V992" s="1" t="s">
        <v>45</v>
      </c>
      <c r="W992" s="1" t="s">
        <v>1003</v>
      </c>
      <c r="X992" s="1" t="s">
        <v>46</v>
      </c>
      <c r="Y992" s="1" t="s">
        <v>81</v>
      </c>
      <c r="Z992" s="1" t="s">
        <v>1555</v>
      </c>
      <c r="AA992" s="1" t="s">
        <v>83</v>
      </c>
      <c r="AB992" s="1" t="s">
        <v>84</v>
      </c>
      <c r="AC992" s="1" t="s">
        <v>51</v>
      </c>
      <c r="AD992" s="1" t="s">
        <v>1555</v>
      </c>
      <c r="AE992" s="1" t="s">
        <v>37</v>
      </c>
      <c r="AF992">
        <f t="shared" si="62"/>
        <v>2023</v>
      </c>
      <c r="AG992" t="str">
        <f t="shared" si="63"/>
        <v>nov</v>
      </c>
      <c r="AH992" t="str">
        <f>+VLOOKUP(N992,'[1]2. Ingreso de incapacidades'!$C$5:$O$6997,13,FALSE)</f>
        <v>SALUD TOTAL E.P.S.</v>
      </c>
      <c r="AI992" t="s">
        <v>2192</v>
      </c>
    </row>
    <row r="993" spans="1:35" hidden="1" x14ac:dyDescent="0.25">
      <c r="A993" s="1" t="s">
        <v>33</v>
      </c>
      <c r="B993" s="1" t="s">
        <v>34</v>
      </c>
      <c r="C993" s="2">
        <v>45260</v>
      </c>
      <c r="D993" s="42" t="str">
        <f t="shared" si="60"/>
        <v>2023</v>
      </c>
      <c r="E993" s="1" t="s">
        <v>73</v>
      </c>
      <c r="F993" s="1" t="s">
        <v>74</v>
      </c>
      <c r="G993" s="1" t="s">
        <v>37</v>
      </c>
      <c r="H993" s="1" t="s">
        <v>1003</v>
      </c>
      <c r="I993" s="1" t="s">
        <v>34</v>
      </c>
      <c r="J993" s="3">
        <v>0</v>
      </c>
      <c r="K993" s="3">
        <v>599448</v>
      </c>
      <c r="L993" s="3">
        <f t="shared" si="61"/>
        <v>-599448</v>
      </c>
      <c r="M993" s="1" t="s">
        <v>40</v>
      </c>
      <c r="N993" s="88">
        <v>1047371827</v>
      </c>
      <c r="O993" s="1" t="s">
        <v>1557</v>
      </c>
      <c r="P993" s="1" t="s">
        <v>89</v>
      </c>
      <c r="Q993" s="1" t="s">
        <v>90</v>
      </c>
      <c r="R993" s="1" t="s">
        <v>43</v>
      </c>
      <c r="S993" s="1" t="s">
        <v>43</v>
      </c>
      <c r="T993" s="3">
        <v>0</v>
      </c>
      <c r="U993" s="1" t="s">
        <v>44</v>
      </c>
      <c r="V993" s="1" t="s">
        <v>45</v>
      </c>
      <c r="W993" s="1" t="s">
        <v>1003</v>
      </c>
      <c r="X993" s="1" t="s">
        <v>46</v>
      </c>
      <c r="Y993" s="1" t="s">
        <v>81</v>
      </c>
      <c r="Z993" s="1" t="s">
        <v>1555</v>
      </c>
      <c r="AA993" s="1" t="s">
        <v>83</v>
      </c>
      <c r="AB993" s="1" t="s">
        <v>84</v>
      </c>
      <c r="AC993" s="1" t="s">
        <v>51</v>
      </c>
      <c r="AD993" s="1" t="s">
        <v>1555</v>
      </c>
      <c r="AE993" s="1" t="s">
        <v>37</v>
      </c>
      <c r="AF993">
        <f t="shared" si="62"/>
        <v>2023</v>
      </c>
      <c r="AG993" t="str">
        <f t="shared" si="63"/>
        <v>nov</v>
      </c>
      <c r="AH993" t="str">
        <f>+VLOOKUP(N993,'[1]2. Ingreso de incapacidades'!$C$5:$O$6997,13,FALSE)</f>
        <v>SALUD TOTAL E.P.S.</v>
      </c>
      <c r="AI993" t="s">
        <v>2192</v>
      </c>
    </row>
    <row r="994" spans="1:35" hidden="1" x14ac:dyDescent="0.25">
      <c r="A994" s="1" t="s">
        <v>33</v>
      </c>
      <c r="B994" s="1" t="s">
        <v>34</v>
      </c>
      <c r="C994" s="2">
        <v>45260</v>
      </c>
      <c r="D994" s="42" t="str">
        <f t="shared" si="60"/>
        <v>2023</v>
      </c>
      <c r="E994" s="1" t="s">
        <v>73</v>
      </c>
      <c r="F994" s="1" t="s">
        <v>74</v>
      </c>
      <c r="G994" s="1" t="s">
        <v>37</v>
      </c>
      <c r="H994" s="1" t="s">
        <v>1003</v>
      </c>
      <c r="I994" s="1" t="s">
        <v>34</v>
      </c>
      <c r="J994" s="3">
        <v>38667</v>
      </c>
      <c r="K994" s="3">
        <v>0</v>
      </c>
      <c r="L994" s="3">
        <f t="shared" si="61"/>
        <v>38667</v>
      </c>
      <c r="M994" s="1" t="s">
        <v>40</v>
      </c>
      <c r="N994" s="88">
        <v>1007975140</v>
      </c>
      <c r="O994" s="1" t="s">
        <v>634</v>
      </c>
      <c r="P994" s="1" t="s">
        <v>89</v>
      </c>
      <c r="Q994" s="1" t="s">
        <v>90</v>
      </c>
      <c r="R994" s="1" t="s">
        <v>43</v>
      </c>
      <c r="S994" s="1" t="s">
        <v>43</v>
      </c>
      <c r="T994" s="3">
        <v>0</v>
      </c>
      <c r="U994" s="1" t="s">
        <v>44</v>
      </c>
      <c r="V994" s="1" t="s">
        <v>45</v>
      </c>
      <c r="W994" s="1" t="s">
        <v>1003</v>
      </c>
      <c r="X994" s="1" t="s">
        <v>46</v>
      </c>
      <c r="Y994" s="1" t="s">
        <v>81</v>
      </c>
      <c r="Z994" s="1" t="s">
        <v>1555</v>
      </c>
      <c r="AA994" s="1" t="s">
        <v>83</v>
      </c>
      <c r="AB994" s="1" t="s">
        <v>84</v>
      </c>
      <c r="AC994" s="1" t="s">
        <v>51</v>
      </c>
      <c r="AD994" s="1" t="s">
        <v>1555</v>
      </c>
      <c r="AE994" s="1" t="s">
        <v>37</v>
      </c>
      <c r="AF994">
        <f t="shared" si="62"/>
        <v>2023</v>
      </c>
      <c r="AG994" t="str">
        <f t="shared" si="63"/>
        <v>nov</v>
      </c>
      <c r="AH994" t="str">
        <f>+VLOOKUP(N994,'[1]2. Ingreso de incapacidades'!$C$5:$O$6997,13,FALSE)</f>
        <v>COOMEVA E.P.S</v>
      </c>
      <c r="AI994" t="s">
        <v>2202</v>
      </c>
    </row>
    <row r="995" spans="1:35" hidden="1" x14ac:dyDescent="0.25">
      <c r="A995" s="1" t="s">
        <v>33</v>
      </c>
      <c r="B995" s="1" t="s">
        <v>34</v>
      </c>
      <c r="C995" s="2">
        <v>45260</v>
      </c>
      <c r="D995" s="42" t="str">
        <f t="shared" si="60"/>
        <v>2023</v>
      </c>
      <c r="E995" s="1" t="s">
        <v>73</v>
      </c>
      <c r="F995" s="1" t="s">
        <v>74</v>
      </c>
      <c r="G995" s="1" t="s">
        <v>37</v>
      </c>
      <c r="H995" s="1" t="s">
        <v>1003</v>
      </c>
      <c r="I995" s="1" t="s">
        <v>34</v>
      </c>
      <c r="J995" s="3">
        <v>38667</v>
      </c>
      <c r="K995" s="3">
        <v>0</v>
      </c>
      <c r="L995" s="3">
        <f t="shared" si="61"/>
        <v>38667</v>
      </c>
      <c r="M995" s="1" t="s">
        <v>40</v>
      </c>
      <c r="N995" s="88">
        <v>45544725</v>
      </c>
      <c r="O995" s="1" t="s">
        <v>768</v>
      </c>
      <c r="P995" s="1" t="s">
        <v>295</v>
      </c>
      <c r="Q995" s="1" t="s">
        <v>296</v>
      </c>
      <c r="R995" s="1" t="s">
        <v>43</v>
      </c>
      <c r="S995" s="1" t="s">
        <v>43</v>
      </c>
      <c r="T995" s="3">
        <v>0</v>
      </c>
      <c r="U995" s="1" t="s">
        <v>44</v>
      </c>
      <c r="V995" s="1" t="s">
        <v>45</v>
      </c>
      <c r="W995" s="1" t="s">
        <v>1003</v>
      </c>
      <c r="X995" s="1" t="s">
        <v>46</v>
      </c>
      <c r="Y995" s="1" t="s">
        <v>81</v>
      </c>
      <c r="Z995" s="1" t="s">
        <v>1555</v>
      </c>
      <c r="AA995" s="1" t="s">
        <v>83</v>
      </c>
      <c r="AB995" s="1" t="s">
        <v>84</v>
      </c>
      <c r="AC995" s="1" t="s">
        <v>51</v>
      </c>
      <c r="AD995" s="1" t="s">
        <v>1555</v>
      </c>
      <c r="AE995" s="1" t="s">
        <v>37</v>
      </c>
      <c r="AF995">
        <f t="shared" si="62"/>
        <v>2023</v>
      </c>
      <c r="AG995" t="str">
        <f t="shared" si="63"/>
        <v>nov</v>
      </c>
      <c r="AH995" t="str">
        <f>+VLOOKUP(N995,'[1]2. Ingreso de incapacidades'!$C$5:$O$6997,13,FALSE)</f>
        <v>EPS MUTUAL SER</v>
      </c>
      <c r="AI995" t="s">
        <v>2195</v>
      </c>
    </row>
    <row r="996" spans="1:35" hidden="1" x14ac:dyDescent="0.25">
      <c r="A996" s="1" t="s">
        <v>33</v>
      </c>
      <c r="B996" s="1" t="s">
        <v>34</v>
      </c>
      <c r="C996" s="2">
        <v>45260</v>
      </c>
      <c r="D996" s="42" t="str">
        <f t="shared" si="60"/>
        <v>2023</v>
      </c>
      <c r="E996" s="1" t="s">
        <v>73</v>
      </c>
      <c r="F996" s="1" t="s">
        <v>74</v>
      </c>
      <c r="G996" s="1" t="s">
        <v>37</v>
      </c>
      <c r="H996" s="1" t="s">
        <v>1003</v>
      </c>
      <c r="I996" s="1" t="s">
        <v>34</v>
      </c>
      <c r="J996" s="3">
        <v>502667</v>
      </c>
      <c r="K996" s="3">
        <v>0</v>
      </c>
      <c r="L996" s="3">
        <f t="shared" si="61"/>
        <v>502667</v>
      </c>
      <c r="M996" s="1" t="s">
        <v>40</v>
      </c>
      <c r="N996" s="88">
        <v>73169783</v>
      </c>
      <c r="O996" s="1" t="s">
        <v>78</v>
      </c>
      <c r="P996" s="1" t="s">
        <v>79</v>
      </c>
      <c r="Q996" s="1" t="s">
        <v>80</v>
      </c>
      <c r="R996" s="1" t="s">
        <v>43</v>
      </c>
      <c r="S996" s="1" t="s">
        <v>43</v>
      </c>
      <c r="T996" s="3">
        <v>0</v>
      </c>
      <c r="U996" s="1" t="s">
        <v>44</v>
      </c>
      <c r="V996" s="1" t="s">
        <v>45</v>
      </c>
      <c r="W996" s="1" t="s">
        <v>1003</v>
      </c>
      <c r="X996" s="1" t="s">
        <v>46</v>
      </c>
      <c r="Y996" s="1" t="s">
        <v>81</v>
      </c>
      <c r="Z996" s="1" t="s">
        <v>1555</v>
      </c>
      <c r="AA996" s="1" t="s">
        <v>83</v>
      </c>
      <c r="AB996" s="1" t="s">
        <v>84</v>
      </c>
      <c r="AC996" s="1" t="s">
        <v>51</v>
      </c>
      <c r="AD996" s="1" t="s">
        <v>1555</v>
      </c>
      <c r="AE996" s="1" t="s">
        <v>37</v>
      </c>
      <c r="AF996">
        <f t="shared" si="62"/>
        <v>2023</v>
      </c>
      <c r="AG996" t="str">
        <f t="shared" si="63"/>
        <v>nov</v>
      </c>
      <c r="AH996" t="str">
        <f>+VLOOKUP(N996,'[1]2. Ingreso de incapacidades'!$C$5:$O$6997,13,FALSE)</f>
        <v>EPS-S CAJACOPI</v>
      </c>
      <c r="AI996" t="s">
        <v>2200</v>
      </c>
    </row>
    <row r="997" spans="1:35" hidden="1" x14ac:dyDescent="0.25">
      <c r="A997" s="1" t="s">
        <v>33</v>
      </c>
      <c r="B997" s="1" t="s">
        <v>34</v>
      </c>
      <c r="C997" s="2">
        <v>45260</v>
      </c>
      <c r="D997" s="42" t="str">
        <f t="shared" si="60"/>
        <v>2023</v>
      </c>
      <c r="E997" s="1" t="s">
        <v>73</v>
      </c>
      <c r="F997" s="1" t="s">
        <v>74</v>
      </c>
      <c r="G997" s="1" t="s">
        <v>37</v>
      </c>
      <c r="H997" s="1" t="s">
        <v>1003</v>
      </c>
      <c r="I997" s="1" t="s">
        <v>34</v>
      </c>
      <c r="J997" s="3">
        <v>543622</v>
      </c>
      <c r="K997" s="3">
        <v>0</v>
      </c>
      <c r="L997" s="3">
        <f t="shared" si="61"/>
        <v>543622</v>
      </c>
      <c r="M997" s="1" t="s">
        <v>40</v>
      </c>
      <c r="N997" s="88">
        <v>73189641</v>
      </c>
      <c r="O997" s="1" t="s">
        <v>806</v>
      </c>
      <c r="P997" s="1" t="s">
        <v>79</v>
      </c>
      <c r="Q997" s="1" t="s">
        <v>80</v>
      </c>
      <c r="R997" s="1" t="s">
        <v>43</v>
      </c>
      <c r="S997" s="1" t="s">
        <v>43</v>
      </c>
      <c r="T997" s="3">
        <v>0</v>
      </c>
      <c r="U997" s="1" t="s">
        <v>44</v>
      </c>
      <c r="V997" s="1" t="s">
        <v>45</v>
      </c>
      <c r="W997" s="1" t="s">
        <v>1003</v>
      </c>
      <c r="X997" s="1" t="s">
        <v>46</v>
      </c>
      <c r="Y997" s="1" t="s">
        <v>81</v>
      </c>
      <c r="Z997" s="1" t="s">
        <v>1555</v>
      </c>
      <c r="AA997" s="1" t="s">
        <v>83</v>
      </c>
      <c r="AB997" s="1" t="s">
        <v>84</v>
      </c>
      <c r="AC997" s="1" t="s">
        <v>51</v>
      </c>
      <c r="AD997" s="1" t="s">
        <v>1555</v>
      </c>
      <c r="AE997" s="1" t="s">
        <v>37</v>
      </c>
      <c r="AF997">
        <f t="shared" si="62"/>
        <v>2023</v>
      </c>
      <c r="AG997" t="str">
        <f t="shared" si="63"/>
        <v>nov</v>
      </c>
      <c r="AH997" t="str">
        <f>+VLOOKUP(N997,'[1]2. Ingreso de incapacidades'!$C$5:$O$6997,13,FALSE)</f>
        <v>SURA E.P.S.</v>
      </c>
      <c r="AI997" t="s">
        <v>2197</v>
      </c>
    </row>
    <row r="998" spans="1:35" hidden="1" x14ac:dyDescent="0.25">
      <c r="A998" s="1" t="s">
        <v>33</v>
      </c>
      <c r="B998" s="1" t="s">
        <v>34</v>
      </c>
      <c r="C998" s="2">
        <v>45260</v>
      </c>
      <c r="D998" s="42" t="str">
        <f t="shared" si="60"/>
        <v>2023</v>
      </c>
      <c r="E998" s="1" t="s">
        <v>73</v>
      </c>
      <c r="F998" s="1" t="s">
        <v>74</v>
      </c>
      <c r="G998" s="1" t="s">
        <v>37</v>
      </c>
      <c r="H998" s="1" t="s">
        <v>1003</v>
      </c>
      <c r="I998" s="1" t="s">
        <v>34</v>
      </c>
      <c r="J998" s="3">
        <v>580000</v>
      </c>
      <c r="K998" s="3">
        <v>0</v>
      </c>
      <c r="L998" s="3">
        <f t="shared" si="61"/>
        <v>580000</v>
      </c>
      <c r="M998" s="1" t="s">
        <v>40</v>
      </c>
      <c r="N998" s="88">
        <v>7918997</v>
      </c>
      <c r="O998" s="1" t="s">
        <v>471</v>
      </c>
      <c r="P998" s="1" t="s">
        <v>79</v>
      </c>
      <c r="Q998" s="1" t="s">
        <v>80</v>
      </c>
      <c r="R998" s="1" t="s">
        <v>43</v>
      </c>
      <c r="S998" s="1" t="s">
        <v>43</v>
      </c>
      <c r="T998" s="3">
        <v>0</v>
      </c>
      <c r="U998" s="1" t="s">
        <v>44</v>
      </c>
      <c r="V998" s="1" t="s">
        <v>45</v>
      </c>
      <c r="W998" s="1" t="s">
        <v>1003</v>
      </c>
      <c r="X998" s="1" t="s">
        <v>46</v>
      </c>
      <c r="Y998" s="1" t="s">
        <v>81</v>
      </c>
      <c r="Z998" s="1" t="s">
        <v>1555</v>
      </c>
      <c r="AA998" s="1" t="s">
        <v>83</v>
      </c>
      <c r="AB998" s="1" t="s">
        <v>84</v>
      </c>
      <c r="AC998" s="1" t="s">
        <v>51</v>
      </c>
      <c r="AD998" s="1" t="s">
        <v>1555</v>
      </c>
      <c r="AE998" s="1" t="s">
        <v>37</v>
      </c>
      <c r="AF998">
        <f t="shared" si="62"/>
        <v>2023</v>
      </c>
      <c r="AG998" t="str">
        <f t="shared" si="63"/>
        <v>nov</v>
      </c>
      <c r="AH998" t="str">
        <f>+VLOOKUP(N998,'[1]2. Ingreso de incapacidades'!$C$5:$O$6997,13,FALSE)</f>
        <v>SURA E.P.S.</v>
      </c>
      <c r="AI998" t="s">
        <v>2197</v>
      </c>
    </row>
    <row r="999" spans="1:35" hidden="1" x14ac:dyDescent="0.25">
      <c r="A999" s="1" t="s">
        <v>33</v>
      </c>
      <c r="B999" s="1" t="s">
        <v>34</v>
      </c>
      <c r="C999" s="2">
        <v>45260</v>
      </c>
      <c r="D999" s="42" t="str">
        <f t="shared" si="60"/>
        <v>2023</v>
      </c>
      <c r="E999" s="1" t="s">
        <v>73</v>
      </c>
      <c r="F999" s="1" t="s">
        <v>74</v>
      </c>
      <c r="G999" s="1" t="s">
        <v>37</v>
      </c>
      <c r="H999" s="1" t="s">
        <v>1003</v>
      </c>
      <c r="I999" s="1" t="s">
        <v>34</v>
      </c>
      <c r="J999" s="3">
        <v>77334</v>
      </c>
      <c r="K999" s="3">
        <v>0</v>
      </c>
      <c r="L999" s="3">
        <f t="shared" si="61"/>
        <v>77334</v>
      </c>
      <c r="M999" s="1" t="s">
        <v>40</v>
      </c>
      <c r="N999" s="88">
        <v>1143330124</v>
      </c>
      <c r="O999" s="1" t="s">
        <v>732</v>
      </c>
      <c r="P999" s="1" t="s">
        <v>79</v>
      </c>
      <c r="Q999" s="1" t="s">
        <v>80</v>
      </c>
      <c r="R999" s="1" t="s">
        <v>43</v>
      </c>
      <c r="S999" s="1" t="s">
        <v>43</v>
      </c>
      <c r="T999" s="3">
        <v>0</v>
      </c>
      <c r="U999" s="1" t="s">
        <v>44</v>
      </c>
      <c r="V999" s="1" t="s">
        <v>45</v>
      </c>
      <c r="W999" s="1" t="s">
        <v>1003</v>
      </c>
      <c r="X999" s="1" t="s">
        <v>46</v>
      </c>
      <c r="Y999" s="1" t="s">
        <v>81</v>
      </c>
      <c r="Z999" s="1" t="s">
        <v>1555</v>
      </c>
      <c r="AA999" s="1" t="s">
        <v>83</v>
      </c>
      <c r="AB999" s="1" t="s">
        <v>84</v>
      </c>
      <c r="AC999" s="1" t="s">
        <v>51</v>
      </c>
      <c r="AD999" s="1" t="s">
        <v>1555</v>
      </c>
      <c r="AE999" s="1" t="s">
        <v>37</v>
      </c>
      <c r="AF999">
        <f t="shared" si="62"/>
        <v>2023</v>
      </c>
      <c r="AG999" t="str">
        <f t="shared" si="63"/>
        <v>nov</v>
      </c>
      <c r="AH999" t="str">
        <f>+VLOOKUP(N999,'[1]2. Ingreso de incapacidades'!$C$5:$O$6997,13,FALSE)</f>
        <v>SALUD TOTAL E.P.S.</v>
      </c>
      <c r="AI999" t="s">
        <v>2192</v>
      </c>
    </row>
    <row r="1000" spans="1:35" hidden="1" x14ac:dyDescent="0.25">
      <c r="A1000" s="1" t="s">
        <v>33</v>
      </c>
      <c r="B1000" s="1" t="s">
        <v>34</v>
      </c>
      <c r="C1000" s="2">
        <v>45260</v>
      </c>
      <c r="D1000" s="42" t="str">
        <f t="shared" si="60"/>
        <v>2023</v>
      </c>
      <c r="E1000" s="1" t="s">
        <v>73</v>
      </c>
      <c r="F1000" s="1" t="s">
        <v>74</v>
      </c>
      <c r="G1000" s="1" t="s">
        <v>37</v>
      </c>
      <c r="H1000" s="1" t="s">
        <v>1003</v>
      </c>
      <c r="I1000" s="1" t="s">
        <v>34</v>
      </c>
      <c r="J1000" s="3">
        <v>580000</v>
      </c>
      <c r="K1000" s="3">
        <v>0</v>
      </c>
      <c r="L1000" s="3">
        <f t="shared" si="61"/>
        <v>580000</v>
      </c>
      <c r="M1000" s="1" t="s">
        <v>40</v>
      </c>
      <c r="N1000" s="88">
        <v>1143339994</v>
      </c>
      <c r="O1000" s="1" t="s">
        <v>114</v>
      </c>
      <c r="P1000" s="1" t="s">
        <v>79</v>
      </c>
      <c r="Q1000" s="1" t="s">
        <v>80</v>
      </c>
      <c r="R1000" s="1" t="s">
        <v>43</v>
      </c>
      <c r="S1000" s="1" t="s">
        <v>43</v>
      </c>
      <c r="T1000" s="3">
        <v>0</v>
      </c>
      <c r="U1000" s="1" t="s">
        <v>44</v>
      </c>
      <c r="V1000" s="1" t="s">
        <v>45</v>
      </c>
      <c r="W1000" s="1" t="s">
        <v>1003</v>
      </c>
      <c r="X1000" s="1" t="s">
        <v>46</v>
      </c>
      <c r="Y1000" s="1" t="s">
        <v>81</v>
      </c>
      <c r="Z1000" s="1" t="s">
        <v>1555</v>
      </c>
      <c r="AA1000" s="1" t="s">
        <v>83</v>
      </c>
      <c r="AB1000" s="1" t="s">
        <v>84</v>
      </c>
      <c r="AC1000" s="1" t="s">
        <v>51</v>
      </c>
      <c r="AD1000" s="1" t="s">
        <v>1555</v>
      </c>
      <c r="AE1000" s="1" t="s">
        <v>37</v>
      </c>
      <c r="AF1000">
        <f t="shared" si="62"/>
        <v>2023</v>
      </c>
      <c r="AG1000" t="str">
        <f t="shared" si="63"/>
        <v>nov</v>
      </c>
      <c r="AH1000" t="str">
        <f>+VLOOKUP(N1000,'[1]2. Ingreso de incapacidades'!$C$5:$O$6997,13,FALSE)</f>
        <v>SALUD TOTAL E.P.S.</v>
      </c>
      <c r="AI1000" t="s">
        <v>2192</v>
      </c>
    </row>
    <row r="1001" spans="1:35" hidden="1" x14ac:dyDescent="0.25">
      <c r="A1001" s="1" t="s">
        <v>33</v>
      </c>
      <c r="B1001" s="1" t="s">
        <v>34</v>
      </c>
      <c r="C1001" s="2">
        <v>45260</v>
      </c>
      <c r="D1001" s="42" t="str">
        <f t="shared" si="60"/>
        <v>2023</v>
      </c>
      <c r="E1001" s="1" t="s">
        <v>73</v>
      </c>
      <c r="F1001" s="1" t="s">
        <v>74</v>
      </c>
      <c r="G1001" s="1" t="s">
        <v>37</v>
      </c>
      <c r="H1001" s="1" t="s">
        <v>1003</v>
      </c>
      <c r="I1001" s="1" t="s">
        <v>34</v>
      </c>
      <c r="J1001" s="3">
        <v>38667</v>
      </c>
      <c r="K1001" s="3">
        <v>0</v>
      </c>
      <c r="L1001" s="3">
        <f t="shared" si="61"/>
        <v>38667</v>
      </c>
      <c r="M1001" s="1" t="s">
        <v>40</v>
      </c>
      <c r="N1001" s="88">
        <v>3817873</v>
      </c>
      <c r="O1001" s="1" t="s">
        <v>765</v>
      </c>
      <c r="P1001" s="1" t="s">
        <v>79</v>
      </c>
      <c r="Q1001" s="1" t="s">
        <v>80</v>
      </c>
      <c r="R1001" s="1" t="s">
        <v>43</v>
      </c>
      <c r="S1001" s="1" t="s">
        <v>43</v>
      </c>
      <c r="T1001" s="3">
        <v>0</v>
      </c>
      <c r="U1001" s="1" t="s">
        <v>44</v>
      </c>
      <c r="V1001" s="1" t="s">
        <v>45</v>
      </c>
      <c r="W1001" s="1" t="s">
        <v>1003</v>
      </c>
      <c r="X1001" s="1" t="s">
        <v>46</v>
      </c>
      <c r="Y1001" s="1" t="s">
        <v>81</v>
      </c>
      <c r="Z1001" s="1" t="s">
        <v>1555</v>
      </c>
      <c r="AA1001" s="1" t="s">
        <v>83</v>
      </c>
      <c r="AB1001" s="1" t="s">
        <v>84</v>
      </c>
      <c r="AC1001" s="1" t="s">
        <v>51</v>
      </c>
      <c r="AD1001" s="1" t="s">
        <v>1555</v>
      </c>
      <c r="AE1001" s="1" t="s">
        <v>37</v>
      </c>
      <c r="AF1001">
        <f t="shared" si="62"/>
        <v>2023</v>
      </c>
      <c r="AG1001" t="str">
        <f t="shared" si="63"/>
        <v>nov</v>
      </c>
      <c r="AH1001" t="str">
        <f>+VLOOKUP(N1001,'[1]2. Ingreso de incapacidades'!$C$5:$O$6997,13,FALSE)</f>
        <v>SALUD TOTAL E.P.S.</v>
      </c>
      <c r="AI1001" t="s">
        <v>2192</v>
      </c>
    </row>
    <row r="1002" spans="1:35" hidden="1" x14ac:dyDescent="0.25">
      <c r="A1002" s="1" t="s">
        <v>33</v>
      </c>
      <c r="B1002" s="1" t="s">
        <v>34</v>
      </c>
      <c r="C1002" s="2">
        <v>45260</v>
      </c>
      <c r="D1002" s="42" t="str">
        <f t="shared" si="60"/>
        <v>2023</v>
      </c>
      <c r="E1002" s="1" t="s">
        <v>73</v>
      </c>
      <c r="F1002" s="1" t="s">
        <v>74</v>
      </c>
      <c r="G1002" s="1" t="s">
        <v>37</v>
      </c>
      <c r="H1002" s="1" t="s">
        <v>1003</v>
      </c>
      <c r="I1002" s="1" t="s">
        <v>34</v>
      </c>
      <c r="J1002" s="3">
        <v>38667</v>
      </c>
      <c r="K1002" s="3">
        <v>0</v>
      </c>
      <c r="L1002" s="3">
        <f t="shared" si="61"/>
        <v>38667</v>
      </c>
      <c r="M1002" s="1" t="s">
        <v>40</v>
      </c>
      <c r="N1002" s="88">
        <v>73131436</v>
      </c>
      <c r="O1002" s="1" t="s">
        <v>153</v>
      </c>
      <c r="P1002" s="1" t="s">
        <v>79</v>
      </c>
      <c r="Q1002" s="1" t="s">
        <v>80</v>
      </c>
      <c r="R1002" s="1" t="s">
        <v>43</v>
      </c>
      <c r="S1002" s="1" t="s">
        <v>43</v>
      </c>
      <c r="T1002" s="3">
        <v>0</v>
      </c>
      <c r="U1002" s="1" t="s">
        <v>44</v>
      </c>
      <c r="V1002" s="1" t="s">
        <v>45</v>
      </c>
      <c r="W1002" s="1" t="s">
        <v>1003</v>
      </c>
      <c r="X1002" s="1" t="s">
        <v>46</v>
      </c>
      <c r="Y1002" s="1" t="s">
        <v>81</v>
      </c>
      <c r="Z1002" s="1" t="s">
        <v>1555</v>
      </c>
      <c r="AA1002" s="1" t="s">
        <v>83</v>
      </c>
      <c r="AB1002" s="1" t="s">
        <v>84</v>
      </c>
      <c r="AC1002" s="1" t="s">
        <v>51</v>
      </c>
      <c r="AD1002" s="1" t="s">
        <v>1555</v>
      </c>
      <c r="AE1002" s="1" t="s">
        <v>37</v>
      </c>
      <c r="AF1002">
        <f t="shared" si="62"/>
        <v>2023</v>
      </c>
      <c r="AG1002" t="str">
        <f t="shared" si="63"/>
        <v>nov</v>
      </c>
      <c r="AH1002" t="str">
        <f>+VLOOKUP(N1002,'[1]2. Ingreso de incapacidades'!$C$5:$O$6997,13,FALSE)</f>
        <v>SALUD TOTAL E.P.S.</v>
      </c>
      <c r="AI1002" t="s">
        <v>2192</v>
      </c>
    </row>
    <row r="1003" spans="1:35" hidden="1" x14ac:dyDescent="0.25">
      <c r="A1003" s="1" t="s">
        <v>33</v>
      </c>
      <c r="B1003" s="1" t="s">
        <v>34</v>
      </c>
      <c r="C1003" s="2">
        <v>45260</v>
      </c>
      <c r="D1003" s="42" t="str">
        <f t="shared" si="60"/>
        <v>2023</v>
      </c>
      <c r="E1003" s="1" t="s">
        <v>73</v>
      </c>
      <c r="F1003" s="1" t="s">
        <v>74</v>
      </c>
      <c r="G1003" s="1" t="s">
        <v>37</v>
      </c>
      <c r="H1003" s="1" t="s">
        <v>1003</v>
      </c>
      <c r="I1003" s="1" t="s">
        <v>34</v>
      </c>
      <c r="J1003" s="3">
        <v>502667</v>
      </c>
      <c r="K1003" s="3">
        <v>0</v>
      </c>
      <c r="L1003" s="3">
        <f t="shared" si="61"/>
        <v>502667</v>
      </c>
      <c r="M1003" s="1" t="s">
        <v>40</v>
      </c>
      <c r="N1003" s="88">
        <v>73168506</v>
      </c>
      <c r="O1003" s="1" t="s">
        <v>799</v>
      </c>
      <c r="P1003" s="1" t="s">
        <v>79</v>
      </c>
      <c r="Q1003" s="1" t="s">
        <v>80</v>
      </c>
      <c r="R1003" s="1" t="s">
        <v>43</v>
      </c>
      <c r="S1003" s="1" t="s">
        <v>43</v>
      </c>
      <c r="T1003" s="3">
        <v>0</v>
      </c>
      <c r="U1003" s="1" t="s">
        <v>44</v>
      </c>
      <c r="V1003" s="1" t="s">
        <v>45</v>
      </c>
      <c r="W1003" s="1" t="s">
        <v>1003</v>
      </c>
      <c r="X1003" s="1" t="s">
        <v>46</v>
      </c>
      <c r="Y1003" s="1" t="s">
        <v>81</v>
      </c>
      <c r="Z1003" s="1" t="s">
        <v>1555</v>
      </c>
      <c r="AA1003" s="1" t="s">
        <v>83</v>
      </c>
      <c r="AB1003" s="1" t="s">
        <v>84</v>
      </c>
      <c r="AC1003" s="1" t="s">
        <v>51</v>
      </c>
      <c r="AD1003" s="1" t="s">
        <v>1555</v>
      </c>
      <c r="AE1003" s="1" t="s">
        <v>37</v>
      </c>
      <c r="AF1003">
        <f t="shared" si="62"/>
        <v>2023</v>
      </c>
      <c r="AG1003" t="str">
        <f t="shared" si="63"/>
        <v>nov</v>
      </c>
      <c r="AH1003" t="str">
        <f>+VLOOKUP(N1003,'[1]2. Ingreso de incapacidades'!$C$5:$O$6997,13,FALSE)</f>
        <v>SALUD TOTAL E.P.S.</v>
      </c>
      <c r="AI1003" t="s">
        <v>2192</v>
      </c>
    </row>
    <row r="1004" spans="1:35" hidden="1" x14ac:dyDescent="0.25">
      <c r="A1004" s="1" t="s">
        <v>33</v>
      </c>
      <c r="B1004" s="1" t="s">
        <v>34</v>
      </c>
      <c r="C1004" s="2">
        <v>45260</v>
      </c>
      <c r="D1004" s="42" t="str">
        <f t="shared" si="60"/>
        <v>2023</v>
      </c>
      <c r="E1004" s="1" t="s">
        <v>73</v>
      </c>
      <c r="F1004" s="1" t="s">
        <v>74</v>
      </c>
      <c r="G1004" s="1" t="s">
        <v>37</v>
      </c>
      <c r="H1004" s="1" t="s">
        <v>1003</v>
      </c>
      <c r="I1004" s="1" t="s">
        <v>34</v>
      </c>
      <c r="J1004" s="3">
        <v>270668</v>
      </c>
      <c r="K1004" s="3">
        <v>0</v>
      </c>
      <c r="L1004" s="3">
        <f t="shared" si="61"/>
        <v>270668</v>
      </c>
      <c r="M1004" s="1" t="s">
        <v>40</v>
      </c>
      <c r="N1004" s="88">
        <v>73212587</v>
      </c>
      <c r="O1004" s="1" t="s">
        <v>441</v>
      </c>
      <c r="P1004" s="1" t="s">
        <v>79</v>
      </c>
      <c r="Q1004" s="1" t="s">
        <v>80</v>
      </c>
      <c r="R1004" s="1" t="s">
        <v>43</v>
      </c>
      <c r="S1004" s="1" t="s">
        <v>43</v>
      </c>
      <c r="T1004" s="3">
        <v>0</v>
      </c>
      <c r="U1004" s="1" t="s">
        <v>44</v>
      </c>
      <c r="V1004" s="1" t="s">
        <v>45</v>
      </c>
      <c r="W1004" s="1" t="s">
        <v>1003</v>
      </c>
      <c r="X1004" s="1" t="s">
        <v>46</v>
      </c>
      <c r="Y1004" s="1" t="s">
        <v>81</v>
      </c>
      <c r="Z1004" s="1" t="s">
        <v>1555</v>
      </c>
      <c r="AA1004" s="1" t="s">
        <v>83</v>
      </c>
      <c r="AB1004" s="1" t="s">
        <v>84</v>
      </c>
      <c r="AC1004" s="1" t="s">
        <v>51</v>
      </c>
      <c r="AD1004" s="1" t="s">
        <v>1555</v>
      </c>
      <c r="AE1004" s="1" t="s">
        <v>37</v>
      </c>
      <c r="AF1004">
        <f t="shared" si="62"/>
        <v>2023</v>
      </c>
      <c r="AG1004" t="str">
        <f t="shared" si="63"/>
        <v>nov</v>
      </c>
      <c r="AH1004" t="str">
        <f>+VLOOKUP(N1004,'[1]2. Ingreso de incapacidades'!$C$5:$O$6997,13,FALSE)</f>
        <v>SALUD TOTAL E.P.S.</v>
      </c>
      <c r="AI1004" t="s">
        <v>2192</v>
      </c>
    </row>
    <row r="1005" spans="1:35" hidden="1" x14ac:dyDescent="0.25">
      <c r="A1005" s="1" t="s">
        <v>33</v>
      </c>
      <c r="B1005" s="1" t="s">
        <v>34</v>
      </c>
      <c r="C1005" s="2">
        <v>45260</v>
      </c>
      <c r="D1005" s="42" t="str">
        <f t="shared" si="60"/>
        <v>2023</v>
      </c>
      <c r="E1005" s="1" t="s">
        <v>73</v>
      </c>
      <c r="F1005" s="1" t="s">
        <v>74</v>
      </c>
      <c r="G1005" s="1" t="s">
        <v>37</v>
      </c>
      <c r="H1005" s="1" t="s">
        <v>1003</v>
      </c>
      <c r="I1005" s="1" t="s">
        <v>34</v>
      </c>
      <c r="J1005" s="3">
        <v>130584</v>
      </c>
      <c r="K1005" s="3">
        <v>0</v>
      </c>
      <c r="L1005" s="3">
        <f t="shared" si="61"/>
        <v>130584</v>
      </c>
      <c r="M1005" s="1" t="s">
        <v>40</v>
      </c>
      <c r="N1005" s="88">
        <v>73352134</v>
      </c>
      <c r="O1005" s="1" t="s">
        <v>827</v>
      </c>
      <c r="P1005" s="1" t="s">
        <v>79</v>
      </c>
      <c r="Q1005" s="1" t="s">
        <v>80</v>
      </c>
      <c r="R1005" s="1" t="s">
        <v>43</v>
      </c>
      <c r="S1005" s="1" t="s">
        <v>43</v>
      </c>
      <c r="T1005" s="3">
        <v>0</v>
      </c>
      <c r="U1005" s="1" t="s">
        <v>44</v>
      </c>
      <c r="V1005" s="1" t="s">
        <v>45</v>
      </c>
      <c r="W1005" s="1" t="s">
        <v>1003</v>
      </c>
      <c r="X1005" s="1" t="s">
        <v>46</v>
      </c>
      <c r="Y1005" s="1" t="s">
        <v>81</v>
      </c>
      <c r="Z1005" s="1" t="s">
        <v>1555</v>
      </c>
      <c r="AA1005" s="1" t="s">
        <v>83</v>
      </c>
      <c r="AB1005" s="1" t="s">
        <v>84</v>
      </c>
      <c r="AC1005" s="1" t="s">
        <v>51</v>
      </c>
      <c r="AD1005" s="1" t="s">
        <v>1555</v>
      </c>
      <c r="AE1005" s="1" t="s">
        <v>37</v>
      </c>
      <c r="AF1005">
        <f t="shared" si="62"/>
        <v>2023</v>
      </c>
      <c r="AG1005" t="str">
        <f t="shared" si="63"/>
        <v>nov</v>
      </c>
      <c r="AH1005" t="str">
        <f>+VLOOKUP(N1005,'[1]2. Ingreso de incapacidades'!$C$5:$O$6997,13,FALSE)</f>
        <v>SALUD TOTAL E.P.S.</v>
      </c>
      <c r="AI1005" t="s">
        <v>2192</v>
      </c>
    </row>
    <row r="1006" spans="1:35" hidden="1" x14ac:dyDescent="0.25">
      <c r="A1006" s="1" t="s">
        <v>33</v>
      </c>
      <c r="B1006" s="1" t="s">
        <v>34</v>
      </c>
      <c r="C1006" s="2">
        <v>45260</v>
      </c>
      <c r="D1006" s="42" t="str">
        <f t="shared" si="60"/>
        <v>2023</v>
      </c>
      <c r="E1006" s="1" t="s">
        <v>73</v>
      </c>
      <c r="F1006" s="1" t="s">
        <v>74</v>
      </c>
      <c r="G1006" s="1" t="s">
        <v>37</v>
      </c>
      <c r="H1006" s="1" t="s">
        <v>1003</v>
      </c>
      <c r="I1006" s="1" t="s">
        <v>34</v>
      </c>
      <c r="J1006" s="3">
        <v>39394</v>
      </c>
      <c r="K1006" s="3">
        <v>0</v>
      </c>
      <c r="L1006" s="3">
        <f t="shared" si="61"/>
        <v>39394</v>
      </c>
      <c r="M1006" s="1" t="s">
        <v>40</v>
      </c>
      <c r="N1006" s="88">
        <v>9103331</v>
      </c>
      <c r="O1006" s="1" t="s">
        <v>169</v>
      </c>
      <c r="P1006" s="1" t="s">
        <v>79</v>
      </c>
      <c r="Q1006" s="1" t="s">
        <v>80</v>
      </c>
      <c r="R1006" s="1" t="s">
        <v>43</v>
      </c>
      <c r="S1006" s="1" t="s">
        <v>43</v>
      </c>
      <c r="T1006" s="3">
        <v>0</v>
      </c>
      <c r="U1006" s="1" t="s">
        <v>44</v>
      </c>
      <c r="V1006" s="1" t="s">
        <v>45</v>
      </c>
      <c r="W1006" s="1" t="s">
        <v>1003</v>
      </c>
      <c r="X1006" s="1" t="s">
        <v>46</v>
      </c>
      <c r="Y1006" s="1" t="s">
        <v>81</v>
      </c>
      <c r="Z1006" s="1" t="s">
        <v>1555</v>
      </c>
      <c r="AA1006" s="1" t="s">
        <v>83</v>
      </c>
      <c r="AB1006" s="1" t="s">
        <v>84</v>
      </c>
      <c r="AC1006" s="1" t="s">
        <v>51</v>
      </c>
      <c r="AD1006" s="1" t="s">
        <v>1555</v>
      </c>
      <c r="AE1006" s="1" t="s">
        <v>37</v>
      </c>
      <c r="AF1006">
        <f t="shared" si="62"/>
        <v>2023</v>
      </c>
      <c r="AG1006" t="str">
        <f t="shared" si="63"/>
        <v>nov</v>
      </c>
      <c r="AH1006" t="str">
        <f>+VLOOKUP(N1006,'[1]2. Ingreso de incapacidades'!$C$5:$O$6997,13,FALSE)</f>
        <v>SALUD TOTAL E.P.S.</v>
      </c>
      <c r="AI1006" t="s">
        <v>2192</v>
      </c>
    </row>
    <row r="1007" spans="1:35" hidden="1" x14ac:dyDescent="0.25">
      <c r="A1007" s="1" t="s">
        <v>33</v>
      </c>
      <c r="B1007" s="1" t="s">
        <v>34</v>
      </c>
      <c r="C1007" s="2">
        <v>45260</v>
      </c>
      <c r="D1007" s="42" t="str">
        <f t="shared" si="60"/>
        <v>2023</v>
      </c>
      <c r="E1007" s="1" t="s">
        <v>73</v>
      </c>
      <c r="F1007" s="1" t="s">
        <v>74</v>
      </c>
      <c r="G1007" s="1" t="s">
        <v>37</v>
      </c>
      <c r="H1007" s="1" t="s">
        <v>1003</v>
      </c>
      <c r="I1007" s="1" t="s">
        <v>34</v>
      </c>
      <c r="J1007" s="3">
        <v>38667</v>
      </c>
      <c r="K1007" s="3">
        <v>0</v>
      </c>
      <c r="L1007" s="3">
        <f t="shared" si="61"/>
        <v>38667</v>
      </c>
      <c r="M1007" s="1" t="s">
        <v>40</v>
      </c>
      <c r="N1007" s="88">
        <v>9145775</v>
      </c>
      <c r="O1007" s="1" t="s">
        <v>868</v>
      </c>
      <c r="P1007" s="1" t="s">
        <v>79</v>
      </c>
      <c r="Q1007" s="1" t="s">
        <v>80</v>
      </c>
      <c r="R1007" s="1" t="s">
        <v>43</v>
      </c>
      <c r="S1007" s="1" t="s">
        <v>43</v>
      </c>
      <c r="T1007" s="3">
        <v>0</v>
      </c>
      <c r="U1007" s="1" t="s">
        <v>44</v>
      </c>
      <c r="V1007" s="1" t="s">
        <v>45</v>
      </c>
      <c r="W1007" s="1" t="s">
        <v>1003</v>
      </c>
      <c r="X1007" s="1" t="s">
        <v>46</v>
      </c>
      <c r="Y1007" s="1" t="s">
        <v>81</v>
      </c>
      <c r="Z1007" s="1" t="s">
        <v>1555</v>
      </c>
      <c r="AA1007" s="1" t="s">
        <v>83</v>
      </c>
      <c r="AB1007" s="1" t="s">
        <v>84</v>
      </c>
      <c r="AC1007" s="1" t="s">
        <v>51</v>
      </c>
      <c r="AD1007" s="1" t="s">
        <v>1555</v>
      </c>
      <c r="AE1007" s="1" t="s">
        <v>37</v>
      </c>
      <c r="AF1007">
        <f t="shared" si="62"/>
        <v>2023</v>
      </c>
      <c r="AG1007" t="str">
        <f t="shared" si="63"/>
        <v>nov</v>
      </c>
      <c r="AH1007" t="str">
        <f>+VLOOKUP(N1007,'[1]2. Ingreso de incapacidades'!$C$5:$O$6997,13,FALSE)</f>
        <v>SALUD TOTAL E.P.S.</v>
      </c>
      <c r="AI1007" t="s">
        <v>2192</v>
      </c>
    </row>
    <row r="1008" spans="1:35" hidden="1" x14ac:dyDescent="0.25">
      <c r="A1008" s="1" t="s">
        <v>33</v>
      </c>
      <c r="B1008" s="1" t="s">
        <v>34</v>
      </c>
      <c r="C1008" s="2">
        <v>45260</v>
      </c>
      <c r="D1008" s="42" t="str">
        <f t="shared" si="60"/>
        <v>2023</v>
      </c>
      <c r="E1008" s="1" t="s">
        <v>73</v>
      </c>
      <c r="F1008" s="1" t="s">
        <v>74</v>
      </c>
      <c r="G1008" s="1" t="s">
        <v>37</v>
      </c>
      <c r="H1008" s="1" t="s">
        <v>1003</v>
      </c>
      <c r="I1008" s="1" t="s">
        <v>34</v>
      </c>
      <c r="J1008" s="3">
        <v>38667</v>
      </c>
      <c r="K1008" s="3">
        <v>0</v>
      </c>
      <c r="L1008" s="3">
        <f t="shared" si="61"/>
        <v>38667</v>
      </c>
      <c r="M1008" s="1" t="s">
        <v>40</v>
      </c>
      <c r="N1008" s="88">
        <v>73576572</v>
      </c>
      <c r="O1008" s="1" t="s">
        <v>134</v>
      </c>
      <c r="P1008" s="1" t="s">
        <v>79</v>
      </c>
      <c r="Q1008" s="1" t="s">
        <v>80</v>
      </c>
      <c r="R1008" s="1" t="s">
        <v>43</v>
      </c>
      <c r="S1008" s="1" t="s">
        <v>43</v>
      </c>
      <c r="T1008" s="3">
        <v>0</v>
      </c>
      <c r="U1008" s="1" t="s">
        <v>44</v>
      </c>
      <c r="V1008" s="1" t="s">
        <v>45</v>
      </c>
      <c r="W1008" s="1" t="s">
        <v>1003</v>
      </c>
      <c r="X1008" s="1" t="s">
        <v>46</v>
      </c>
      <c r="Y1008" s="1" t="s">
        <v>81</v>
      </c>
      <c r="Z1008" s="1" t="s">
        <v>1555</v>
      </c>
      <c r="AA1008" s="1" t="s">
        <v>83</v>
      </c>
      <c r="AB1008" s="1" t="s">
        <v>84</v>
      </c>
      <c r="AC1008" s="1" t="s">
        <v>51</v>
      </c>
      <c r="AD1008" s="1" t="s">
        <v>1555</v>
      </c>
      <c r="AE1008" s="1" t="s">
        <v>37</v>
      </c>
      <c r="AF1008">
        <f t="shared" si="62"/>
        <v>2023</v>
      </c>
      <c r="AG1008" t="str">
        <f t="shared" si="63"/>
        <v>nov</v>
      </c>
      <c r="AH1008" t="str">
        <f>+VLOOKUP(N1008,'[1]2. Ingreso de incapacidades'!$C$5:$O$6997,13,FALSE)</f>
        <v>SANITAS E.P.S</v>
      </c>
      <c r="AI1008" t="s">
        <v>2193</v>
      </c>
    </row>
    <row r="1009" spans="1:35" hidden="1" x14ac:dyDescent="0.25">
      <c r="A1009" s="1" t="s">
        <v>33</v>
      </c>
      <c r="B1009" s="1" t="s">
        <v>34</v>
      </c>
      <c r="C1009" s="2">
        <v>45260</v>
      </c>
      <c r="D1009" s="42" t="str">
        <f t="shared" si="60"/>
        <v>2023</v>
      </c>
      <c r="E1009" s="1" t="s">
        <v>73</v>
      </c>
      <c r="F1009" s="1" t="s">
        <v>74</v>
      </c>
      <c r="G1009" s="1" t="s">
        <v>37</v>
      </c>
      <c r="H1009" s="1" t="s">
        <v>1003</v>
      </c>
      <c r="I1009" s="1" t="s">
        <v>34</v>
      </c>
      <c r="J1009" s="3">
        <v>580000</v>
      </c>
      <c r="K1009" s="3">
        <v>0</v>
      </c>
      <c r="L1009" s="3">
        <f t="shared" si="61"/>
        <v>580000</v>
      </c>
      <c r="M1009" s="1" t="s">
        <v>40</v>
      </c>
      <c r="N1009" s="88">
        <v>1044911098</v>
      </c>
      <c r="O1009" s="1" t="s">
        <v>638</v>
      </c>
      <c r="P1009" s="1" t="s">
        <v>79</v>
      </c>
      <c r="Q1009" s="1" t="s">
        <v>80</v>
      </c>
      <c r="R1009" s="1" t="s">
        <v>43</v>
      </c>
      <c r="S1009" s="1" t="s">
        <v>43</v>
      </c>
      <c r="T1009" s="3">
        <v>0</v>
      </c>
      <c r="U1009" s="1" t="s">
        <v>44</v>
      </c>
      <c r="V1009" s="1" t="s">
        <v>45</v>
      </c>
      <c r="W1009" s="1" t="s">
        <v>1003</v>
      </c>
      <c r="X1009" s="1" t="s">
        <v>46</v>
      </c>
      <c r="Y1009" s="1" t="s">
        <v>81</v>
      </c>
      <c r="Z1009" s="1" t="s">
        <v>1555</v>
      </c>
      <c r="AA1009" s="1" t="s">
        <v>83</v>
      </c>
      <c r="AB1009" s="1" t="s">
        <v>84</v>
      </c>
      <c r="AC1009" s="1" t="s">
        <v>51</v>
      </c>
      <c r="AD1009" s="1" t="s">
        <v>1555</v>
      </c>
      <c r="AE1009" s="1" t="s">
        <v>37</v>
      </c>
      <c r="AF1009">
        <f t="shared" si="62"/>
        <v>2023</v>
      </c>
      <c r="AG1009" t="str">
        <f t="shared" si="63"/>
        <v>nov</v>
      </c>
      <c r="AH1009" t="str">
        <f>+VLOOKUP(N1009,'[1]2. Ingreso de incapacidades'!$C$5:$O$6997,13,FALSE)</f>
        <v>EPS MUTUAL SER</v>
      </c>
      <c r="AI1009" t="s">
        <v>2195</v>
      </c>
    </row>
    <row r="1010" spans="1:35" hidden="1" x14ac:dyDescent="0.25">
      <c r="A1010" s="1" t="s">
        <v>33</v>
      </c>
      <c r="B1010" s="1" t="s">
        <v>34</v>
      </c>
      <c r="C1010" s="2">
        <v>45260</v>
      </c>
      <c r="D1010" s="42" t="str">
        <f t="shared" si="60"/>
        <v>2023</v>
      </c>
      <c r="E1010" s="1" t="s">
        <v>73</v>
      </c>
      <c r="F1010" s="1" t="s">
        <v>74</v>
      </c>
      <c r="G1010" s="1" t="s">
        <v>37</v>
      </c>
      <c r="H1010" s="1" t="s">
        <v>1003</v>
      </c>
      <c r="I1010" s="1" t="s">
        <v>34</v>
      </c>
      <c r="J1010" s="3">
        <v>309334</v>
      </c>
      <c r="K1010" s="3">
        <v>0</v>
      </c>
      <c r="L1010" s="3">
        <f t="shared" si="61"/>
        <v>309334</v>
      </c>
      <c r="M1010" s="1" t="s">
        <v>40</v>
      </c>
      <c r="N1010" s="88">
        <v>1047476501</v>
      </c>
      <c r="O1010" s="1" t="s">
        <v>670</v>
      </c>
      <c r="P1010" s="1" t="s">
        <v>79</v>
      </c>
      <c r="Q1010" s="1" t="s">
        <v>80</v>
      </c>
      <c r="R1010" s="1" t="s">
        <v>43</v>
      </c>
      <c r="S1010" s="1" t="s">
        <v>43</v>
      </c>
      <c r="T1010" s="3">
        <v>0</v>
      </c>
      <c r="U1010" s="1" t="s">
        <v>44</v>
      </c>
      <c r="V1010" s="1" t="s">
        <v>45</v>
      </c>
      <c r="W1010" s="1" t="s">
        <v>1003</v>
      </c>
      <c r="X1010" s="1" t="s">
        <v>46</v>
      </c>
      <c r="Y1010" s="1" t="s">
        <v>81</v>
      </c>
      <c r="Z1010" s="1" t="s">
        <v>1555</v>
      </c>
      <c r="AA1010" s="1" t="s">
        <v>83</v>
      </c>
      <c r="AB1010" s="1" t="s">
        <v>84</v>
      </c>
      <c r="AC1010" s="1" t="s">
        <v>51</v>
      </c>
      <c r="AD1010" s="1" t="s">
        <v>1555</v>
      </c>
      <c r="AE1010" s="1" t="s">
        <v>37</v>
      </c>
      <c r="AF1010">
        <f t="shared" si="62"/>
        <v>2023</v>
      </c>
      <c r="AG1010" t="str">
        <f t="shared" si="63"/>
        <v>nov</v>
      </c>
      <c r="AH1010" t="str">
        <f>+VLOOKUP(N1010,'[1]2. Ingreso de incapacidades'!$C$5:$O$6997,13,FALSE)</f>
        <v>EPS MUTUAL SER</v>
      </c>
      <c r="AI1010" t="s">
        <v>2195</v>
      </c>
    </row>
    <row r="1011" spans="1:35" hidden="1" x14ac:dyDescent="0.25">
      <c r="A1011" s="1" t="s">
        <v>33</v>
      </c>
      <c r="B1011" s="1" t="s">
        <v>34</v>
      </c>
      <c r="C1011" s="2">
        <v>45260</v>
      </c>
      <c r="D1011" s="42" t="str">
        <f t="shared" si="60"/>
        <v>2023</v>
      </c>
      <c r="E1011" s="1" t="s">
        <v>73</v>
      </c>
      <c r="F1011" s="1" t="s">
        <v>74</v>
      </c>
      <c r="G1011" s="1" t="s">
        <v>37</v>
      </c>
      <c r="H1011" s="1" t="s">
        <v>1003</v>
      </c>
      <c r="I1011" s="1" t="s">
        <v>34</v>
      </c>
      <c r="J1011" s="3">
        <v>38667</v>
      </c>
      <c r="K1011" s="3">
        <v>0</v>
      </c>
      <c r="L1011" s="3">
        <f t="shared" si="61"/>
        <v>38667</v>
      </c>
      <c r="M1011" s="1" t="s">
        <v>40</v>
      </c>
      <c r="N1011" s="88">
        <v>7919544</v>
      </c>
      <c r="O1011" s="1" t="s">
        <v>839</v>
      </c>
      <c r="P1011" s="1" t="s">
        <v>79</v>
      </c>
      <c r="Q1011" s="1" t="s">
        <v>80</v>
      </c>
      <c r="R1011" s="1" t="s">
        <v>43</v>
      </c>
      <c r="S1011" s="1" t="s">
        <v>43</v>
      </c>
      <c r="T1011" s="3">
        <v>0</v>
      </c>
      <c r="U1011" s="1" t="s">
        <v>44</v>
      </c>
      <c r="V1011" s="1" t="s">
        <v>45</v>
      </c>
      <c r="W1011" s="1" t="s">
        <v>1003</v>
      </c>
      <c r="X1011" s="1" t="s">
        <v>46</v>
      </c>
      <c r="Y1011" s="1" t="s">
        <v>81</v>
      </c>
      <c r="Z1011" s="1" t="s">
        <v>1555</v>
      </c>
      <c r="AA1011" s="1" t="s">
        <v>83</v>
      </c>
      <c r="AB1011" s="1" t="s">
        <v>84</v>
      </c>
      <c r="AC1011" s="1" t="s">
        <v>51</v>
      </c>
      <c r="AD1011" s="1" t="s">
        <v>1555</v>
      </c>
      <c r="AE1011" s="1" t="s">
        <v>37</v>
      </c>
      <c r="AF1011">
        <f t="shared" si="62"/>
        <v>2023</v>
      </c>
      <c r="AG1011" t="str">
        <f t="shared" si="63"/>
        <v>nov</v>
      </c>
      <c r="AH1011" t="str">
        <f>+VLOOKUP(N1011,'[1]2. Ingreso de incapacidades'!$C$5:$O$6997,13,FALSE)</f>
        <v>EPS MUTUAL SER</v>
      </c>
      <c r="AI1011" t="s">
        <v>2195</v>
      </c>
    </row>
    <row r="1012" spans="1:35" hidden="1" x14ac:dyDescent="0.25">
      <c r="A1012" s="1" t="s">
        <v>33</v>
      </c>
      <c r="B1012" s="1" t="s">
        <v>34</v>
      </c>
      <c r="C1012" s="2">
        <v>45260</v>
      </c>
      <c r="D1012" s="42" t="str">
        <f t="shared" si="60"/>
        <v>2023</v>
      </c>
      <c r="E1012" s="1" t="s">
        <v>73</v>
      </c>
      <c r="F1012" s="1" t="s">
        <v>74</v>
      </c>
      <c r="G1012" s="1" t="s">
        <v>37</v>
      </c>
      <c r="H1012" s="1" t="s">
        <v>1003</v>
      </c>
      <c r="I1012" s="1" t="s">
        <v>34</v>
      </c>
      <c r="J1012" s="3">
        <v>502667</v>
      </c>
      <c r="K1012" s="3">
        <v>0</v>
      </c>
      <c r="L1012" s="3">
        <f t="shared" si="61"/>
        <v>502667</v>
      </c>
      <c r="M1012" s="1" t="s">
        <v>40</v>
      </c>
      <c r="N1012" s="88">
        <v>1044932106</v>
      </c>
      <c r="O1012" s="1" t="s">
        <v>641</v>
      </c>
      <c r="P1012" s="1" t="s">
        <v>79</v>
      </c>
      <c r="Q1012" s="1" t="s">
        <v>80</v>
      </c>
      <c r="R1012" s="1" t="s">
        <v>43</v>
      </c>
      <c r="S1012" s="1" t="s">
        <v>43</v>
      </c>
      <c r="T1012" s="3">
        <v>0</v>
      </c>
      <c r="U1012" s="1" t="s">
        <v>44</v>
      </c>
      <c r="V1012" s="1" t="s">
        <v>45</v>
      </c>
      <c r="W1012" s="1" t="s">
        <v>1003</v>
      </c>
      <c r="X1012" s="1" t="s">
        <v>46</v>
      </c>
      <c r="Y1012" s="1" t="s">
        <v>81</v>
      </c>
      <c r="Z1012" s="1" t="s">
        <v>1555</v>
      </c>
      <c r="AA1012" s="1" t="s">
        <v>83</v>
      </c>
      <c r="AB1012" s="1" t="s">
        <v>84</v>
      </c>
      <c r="AC1012" s="1" t="s">
        <v>51</v>
      </c>
      <c r="AD1012" s="1" t="s">
        <v>1555</v>
      </c>
      <c r="AE1012" s="1" t="s">
        <v>37</v>
      </c>
      <c r="AF1012">
        <f t="shared" si="62"/>
        <v>2023</v>
      </c>
      <c r="AG1012" t="str">
        <f t="shared" si="63"/>
        <v>nov</v>
      </c>
      <c r="AH1012" t="str">
        <f>+VLOOKUP(N1012,'[1]2. Ingreso de incapacidades'!$C$5:$O$6997,13,FALSE)</f>
        <v>NUEVA E.P.S</v>
      </c>
      <c r="AI1012" t="s">
        <v>2199</v>
      </c>
    </row>
    <row r="1013" spans="1:35" hidden="1" x14ac:dyDescent="0.25">
      <c r="A1013" s="1" t="s">
        <v>33</v>
      </c>
      <c r="B1013" s="1" t="s">
        <v>34</v>
      </c>
      <c r="C1013" s="2">
        <v>45260</v>
      </c>
      <c r="D1013" s="42" t="str">
        <f t="shared" si="60"/>
        <v>2023</v>
      </c>
      <c r="E1013" s="1" t="s">
        <v>73</v>
      </c>
      <c r="F1013" s="1" t="s">
        <v>74</v>
      </c>
      <c r="G1013" s="1" t="s">
        <v>37</v>
      </c>
      <c r="H1013" s="1" t="s">
        <v>1003</v>
      </c>
      <c r="I1013" s="1" t="s">
        <v>34</v>
      </c>
      <c r="J1013" s="3">
        <v>87142</v>
      </c>
      <c r="K1013" s="3">
        <v>0</v>
      </c>
      <c r="L1013" s="3">
        <f t="shared" si="61"/>
        <v>87142</v>
      </c>
      <c r="M1013" s="1" t="s">
        <v>40</v>
      </c>
      <c r="N1013" s="88">
        <v>78730044</v>
      </c>
      <c r="O1013" s="1" t="s">
        <v>837</v>
      </c>
      <c r="P1013" s="1" t="s">
        <v>79</v>
      </c>
      <c r="Q1013" s="1" t="s">
        <v>80</v>
      </c>
      <c r="R1013" s="1" t="s">
        <v>43</v>
      </c>
      <c r="S1013" s="1" t="s">
        <v>43</v>
      </c>
      <c r="T1013" s="3">
        <v>0</v>
      </c>
      <c r="U1013" s="1" t="s">
        <v>44</v>
      </c>
      <c r="V1013" s="1" t="s">
        <v>45</v>
      </c>
      <c r="W1013" s="1" t="s">
        <v>1003</v>
      </c>
      <c r="X1013" s="1" t="s">
        <v>46</v>
      </c>
      <c r="Y1013" s="1" t="s">
        <v>81</v>
      </c>
      <c r="Z1013" s="1" t="s">
        <v>1555</v>
      </c>
      <c r="AA1013" s="1" t="s">
        <v>83</v>
      </c>
      <c r="AB1013" s="1" t="s">
        <v>84</v>
      </c>
      <c r="AC1013" s="1" t="s">
        <v>51</v>
      </c>
      <c r="AD1013" s="1" t="s">
        <v>1555</v>
      </c>
      <c r="AE1013" s="1" t="s">
        <v>37</v>
      </c>
      <c r="AF1013">
        <f t="shared" si="62"/>
        <v>2023</v>
      </c>
      <c r="AG1013" t="str">
        <f t="shared" si="63"/>
        <v>nov</v>
      </c>
      <c r="AH1013" t="str">
        <f>+VLOOKUP(N1013,'[1]2. Ingreso de incapacidades'!$C$5:$O$6997,13,FALSE)</f>
        <v>NUEVA E.P.S</v>
      </c>
      <c r="AI1013" t="s">
        <v>2199</v>
      </c>
    </row>
    <row r="1014" spans="1:35" hidden="1" x14ac:dyDescent="0.25">
      <c r="A1014" s="1" t="s">
        <v>33</v>
      </c>
      <c r="B1014" s="1" t="s">
        <v>34</v>
      </c>
      <c r="C1014" s="2">
        <v>45265</v>
      </c>
      <c r="D1014" s="42" t="str">
        <f t="shared" si="60"/>
        <v>2023</v>
      </c>
      <c r="E1014" s="1" t="s">
        <v>35</v>
      </c>
      <c r="F1014" s="1" t="s">
        <v>36</v>
      </c>
      <c r="G1014" s="1" t="s">
        <v>37</v>
      </c>
      <c r="H1014" s="1" t="s">
        <v>1561</v>
      </c>
      <c r="I1014" s="1" t="s">
        <v>1562</v>
      </c>
      <c r="J1014" s="3">
        <v>0</v>
      </c>
      <c r="K1014" s="3">
        <v>245315</v>
      </c>
      <c r="L1014" s="3">
        <f t="shared" si="61"/>
        <v>-245315</v>
      </c>
      <c r="M1014" s="1" t="s">
        <v>40</v>
      </c>
      <c r="N1014" s="88">
        <v>830003564</v>
      </c>
      <c r="O1014" s="1" t="s">
        <v>445</v>
      </c>
      <c r="P1014" s="1" t="s">
        <v>37</v>
      </c>
      <c r="Q1014" s="1" t="s">
        <v>43</v>
      </c>
      <c r="R1014" s="1" t="s">
        <v>43</v>
      </c>
      <c r="S1014" s="1" t="s">
        <v>43</v>
      </c>
      <c r="T1014" s="3">
        <v>0</v>
      </c>
      <c r="U1014" s="1" t="s">
        <v>44</v>
      </c>
      <c r="V1014" s="1" t="s">
        <v>45</v>
      </c>
      <c r="W1014" s="1" t="s">
        <v>1561</v>
      </c>
      <c r="X1014" s="1" t="s">
        <v>46</v>
      </c>
      <c r="Y1014" s="1" t="s">
        <v>47</v>
      </c>
      <c r="Z1014" s="1" t="s">
        <v>1563</v>
      </c>
      <c r="AA1014" s="1" t="s">
        <v>49</v>
      </c>
      <c r="AB1014" s="1" t="s">
        <v>50</v>
      </c>
      <c r="AC1014" s="1" t="s">
        <v>51</v>
      </c>
      <c r="AD1014" s="1" t="s">
        <v>1563</v>
      </c>
      <c r="AE1014" s="1" t="s">
        <v>37</v>
      </c>
      <c r="AF1014">
        <f t="shared" si="62"/>
        <v>2023</v>
      </c>
      <c r="AG1014" t="str">
        <f t="shared" si="63"/>
        <v>dic</v>
      </c>
      <c r="AH1014" t="e">
        <f>+VLOOKUP(N1014,'[1]2. Ingreso de incapacidades'!$C$5:$O$6997,13,FALSE)</f>
        <v>#N/A</v>
      </c>
      <c r="AI1014" t="e">
        <v>#N/A</v>
      </c>
    </row>
    <row r="1015" spans="1:35" hidden="1" x14ac:dyDescent="0.25">
      <c r="A1015" s="1" t="s">
        <v>33</v>
      </c>
      <c r="B1015" s="1" t="s">
        <v>34</v>
      </c>
      <c r="C1015" s="2">
        <v>45272</v>
      </c>
      <c r="D1015" s="42" t="str">
        <f t="shared" si="60"/>
        <v>2023</v>
      </c>
      <c r="E1015" s="1" t="s">
        <v>35</v>
      </c>
      <c r="F1015" s="1" t="s">
        <v>36</v>
      </c>
      <c r="G1015" s="1" t="s">
        <v>37</v>
      </c>
      <c r="H1015" s="1" t="s">
        <v>1564</v>
      </c>
      <c r="I1015" s="1" t="s">
        <v>1565</v>
      </c>
      <c r="J1015" s="3">
        <v>0</v>
      </c>
      <c r="K1015" s="3">
        <v>139674</v>
      </c>
      <c r="L1015" s="3">
        <f t="shared" si="61"/>
        <v>-139674</v>
      </c>
      <c r="M1015" s="1" t="s">
        <v>40</v>
      </c>
      <c r="N1015" s="88">
        <v>830003564</v>
      </c>
      <c r="O1015" s="1" t="s">
        <v>445</v>
      </c>
      <c r="P1015" s="1" t="s">
        <v>37</v>
      </c>
      <c r="Q1015" s="1" t="s">
        <v>43</v>
      </c>
      <c r="R1015" s="1" t="s">
        <v>43</v>
      </c>
      <c r="S1015" s="1" t="s">
        <v>43</v>
      </c>
      <c r="T1015" s="3">
        <v>0</v>
      </c>
      <c r="U1015" s="1" t="s">
        <v>44</v>
      </c>
      <c r="V1015" s="1" t="s">
        <v>45</v>
      </c>
      <c r="W1015" s="1" t="s">
        <v>1564</v>
      </c>
      <c r="X1015" s="1" t="s">
        <v>46</v>
      </c>
      <c r="Y1015" s="1" t="s">
        <v>47</v>
      </c>
      <c r="Z1015" s="1" t="s">
        <v>1566</v>
      </c>
      <c r="AA1015" s="1" t="s">
        <v>49</v>
      </c>
      <c r="AB1015" s="1" t="s">
        <v>50</v>
      </c>
      <c r="AC1015" s="1" t="s">
        <v>51</v>
      </c>
      <c r="AD1015" s="1" t="s">
        <v>1566</v>
      </c>
      <c r="AE1015" s="1" t="s">
        <v>37</v>
      </c>
      <c r="AF1015">
        <f t="shared" si="62"/>
        <v>2023</v>
      </c>
      <c r="AG1015" t="str">
        <f t="shared" si="63"/>
        <v>dic</v>
      </c>
      <c r="AH1015" t="e">
        <f>+VLOOKUP(N1015,'[1]2. Ingreso de incapacidades'!$C$5:$O$6997,13,FALSE)</f>
        <v>#N/A</v>
      </c>
      <c r="AI1015" t="e">
        <v>#N/A</v>
      </c>
    </row>
    <row r="1016" spans="1:35" hidden="1" x14ac:dyDescent="0.25">
      <c r="A1016" s="1" t="s">
        <v>33</v>
      </c>
      <c r="B1016" s="1" t="s">
        <v>34</v>
      </c>
      <c r="C1016" s="2">
        <v>45273</v>
      </c>
      <c r="D1016" s="42" t="str">
        <f t="shared" si="60"/>
        <v>2023</v>
      </c>
      <c r="E1016" s="1" t="s">
        <v>35</v>
      </c>
      <c r="F1016" s="1" t="s">
        <v>36</v>
      </c>
      <c r="G1016" s="1" t="s">
        <v>37</v>
      </c>
      <c r="H1016" s="1" t="s">
        <v>1567</v>
      </c>
      <c r="I1016" s="1" t="s">
        <v>1568</v>
      </c>
      <c r="J1016" s="3">
        <v>0</v>
      </c>
      <c r="K1016" s="3">
        <v>193334</v>
      </c>
      <c r="L1016" s="3">
        <f t="shared" si="61"/>
        <v>-193334</v>
      </c>
      <c r="M1016" s="1" t="s">
        <v>40</v>
      </c>
      <c r="N1016" s="88">
        <v>900226715</v>
      </c>
      <c r="O1016" s="1" t="s">
        <v>341</v>
      </c>
      <c r="P1016" s="1" t="s">
        <v>37</v>
      </c>
      <c r="Q1016" s="1" t="s">
        <v>43</v>
      </c>
      <c r="R1016" s="1" t="s">
        <v>43</v>
      </c>
      <c r="S1016" s="1" t="s">
        <v>43</v>
      </c>
      <c r="T1016" s="3">
        <v>0</v>
      </c>
      <c r="U1016" s="1" t="s">
        <v>44</v>
      </c>
      <c r="V1016" s="1" t="s">
        <v>45</v>
      </c>
      <c r="W1016" s="1" t="s">
        <v>1567</v>
      </c>
      <c r="X1016" s="1" t="s">
        <v>46</v>
      </c>
      <c r="Y1016" s="1" t="s">
        <v>47</v>
      </c>
      <c r="Z1016" s="1" t="s">
        <v>1569</v>
      </c>
      <c r="AA1016" s="1" t="s">
        <v>49</v>
      </c>
      <c r="AB1016" s="1" t="s">
        <v>50</v>
      </c>
      <c r="AC1016" s="1" t="s">
        <v>51</v>
      </c>
      <c r="AD1016" s="1" t="s">
        <v>1569</v>
      </c>
      <c r="AE1016" s="1" t="s">
        <v>37</v>
      </c>
      <c r="AF1016">
        <f t="shared" si="62"/>
        <v>2023</v>
      </c>
      <c r="AG1016" t="str">
        <f t="shared" si="63"/>
        <v>dic</v>
      </c>
      <c r="AH1016" t="e">
        <f>+VLOOKUP(N1016,'[1]2. Ingreso de incapacidades'!$C$5:$O$6997,13,FALSE)</f>
        <v>#N/A</v>
      </c>
      <c r="AI1016" t="e">
        <v>#N/A</v>
      </c>
    </row>
    <row r="1017" spans="1:35" hidden="1" x14ac:dyDescent="0.25">
      <c r="A1017" s="1" t="s">
        <v>33</v>
      </c>
      <c r="B1017" s="1" t="s">
        <v>34</v>
      </c>
      <c r="C1017" s="2">
        <v>45273</v>
      </c>
      <c r="D1017" s="42" t="str">
        <f t="shared" si="60"/>
        <v>2023</v>
      </c>
      <c r="E1017" s="1" t="s">
        <v>35</v>
      </c>
      <c r="F1017" s="1" t="s">
        <v>36</v>
      </c>
      <c r="G1017" s="1" t="s">
        <v>37</v>
      </c>
      <c r="H1017" s="1" t="s">
        <v>1570</v>
      </c>
      <c r="I1017" s="1" t="s">
        <v>1571</v>
      </c>
      <c r="J1017" s="3">
        <v>0</v>
      </c>
      <c r="K1017" s="3">
        <v>38667</v>
      </c>
      <c r="L1017" s="3">
        <f t="shared" si="61"/>
        <v>-38667</v>
      </c>
      <c r="M1017" s="1" t="s">
        <v>40</v>
      </c>
      <c r="N1017" s="88">
        <v>900226715</v>
      </c>
      <c r="O1017" s="1" t="s">
        <v>341</v>
      </c>
      <c r="P1017" s="1" t="s">
        <v>37</v>
      </c>
      <c r="Q1017" s="1" t="s">
        <v>43</v>
      </c>
      <c r="R1017" s="1" t="s">
        <v>43</v>
      </c>
      <c r="S1017" s="1" t="s">
        <v>43</v>
      </c>
      <c r="T1017" s="3">
        <v>0</v>
      </c>
      <c r="U1017" s="1" t="s">
        <v>44</v>
      </c>
      <c r="V1017" s="1" t="s">
        <v>45</v>
      </c>
      <c r="W1017" s="1" t="s">
        <v>1570</v>
      </c>
      <c r="X1017" s="1" t="s">
        <v>46</v>
      </c>
      <c r="Y1017" s="1" t="s">
        <v>47</v>
      </c>
      <c r="Z1017" s="1" t="s">
        <v>1572</v>
      </c>
      <c r="AA1017" s="1" t="s">
        <v>49</v>
      </c>
      <c r="AB1017" s="1" t="s">
        <v>50</v>
      </c>
      <c r="AC1017" s="1" t="s">
        <v>51</v>
      </c>
      <c r="AD1017" s="1" t="s">
        <v>1572</v>
      </c>
      <c r="AE1017" s="1" t="s">
        <v>37</v>
      </c>
      <c r="AF1017">
        <f t="shared" si="62"/>
        <v>2023</v>
      </c>
      <c r="AG1017" t="str">
        <f t="shared" si="63"/>
        <v>dic</v>
      </c>
      <c r="AH1017" t="e">
        <f>+VLOOKUP(N1017,'[1]2. Ingreso de incapacidades'!$C$5:$O$6997,13,FALSE)</f>
        <v>#N/A</v>
      </c>
      <c r="AI1017" t="e">
        <v>#N/A</v>
      </c>
    </row>
    <row r="1018" spans="1:35" hidden="1" x14ac:dyDescent="0.25">
      <c r="A1018" s="1" t="s">
        <v>33</v>
      </c>
      <c r="B1018" s="1" t="s">
        <v>34</v>
      </c>
      <c r="C1018" s="2">
        <v>45278</v>
      </c>
      <c r="D1018" s="42" t="str">
        <f t="shared" si="60"/>
        <v>2023</v>
      </c>
      <c r="E1018" s="1" t="s">
        <v>35</v>
      </c>
      <c r="F1018" s="1" t="s">
        <v>36</v>
      </c>
      <c r="G1018" s="1" t="s">
        <v>37</v>
      </c>
      <c r="H1018" s="1" t="s">
        <v>1573</v>
      </c>
      <c r="I1018" s="1" t="s">
        <v>1574</v>
      </c>
      <c r="J1018" s="3">
        <v>0</v>
      </c>
      <c r="K1018" s="3">
        <v>38667</v>
      </c>
      <c r="L1018" s="3">
        <f t="shared" si="61"/>
        <v>-38667</v>
      </c>
      <c r="M1018" s="1" t="s">
        <v>40</v>
      </c>
      <c r="N1018" s="88">
        <v>830003564</v>
      </c>
      <c r="O1018" s="1" t="s">
        <v>445</v>
      </c>
      <c r="P1018" s="1" t="s">
        <v>37</v>
      </c>
      <c r="Q1018" s="1" t="s">
        <v>43</v>
      </c>
      <c r="R1018" s="1" t="s">
        <v>43</v>
      </c>
      <c r="S1018" s="1" t="s">
        <v>43</v>
      </c>
      <c r="T1018" s="3">
        <v>0</v>
      </c>
      <c r="U1018" s="1" t="s">
        <v>44</v>
      </c>
      <c r="V1018" s="1" t="s">
        <v>45</v>
      </c>
      <c r="W1018" s="1" t="s">
        <v>1573</v>
      </c>
      <c r="X1018" s="1" t="s">
        <v>46</v>
      </c>
      <c r="Y1018" s="1" t="s">
        <v>47</v>
      </c>
      <c r="Z1018" s="1" t="s">
        <v>1575</v>
      </c>
      <c r="AA1018" s="1" t="s">
        <v>49</v>
      </c>
      <c r="AB1018" s="1" t="s">
        <v>50</v>
      </c>
      <c r="AC1018" s="1" t="s">
        <v>51</v>
      </c>
      <c r="AD1018" s="1" t="s">
        <v>1575</v>
      </c>
      <c r="AE1018" s="1" t="s">
        <v>37</v>
      </c>
      <c r="AF1018">
        <f t="shared" si="62"/>
        <v>2023</v>
      </c>
      <c r="AG1018" t="str">
        <f t="shared" si="63"/>
        <v>dic</v>
      </c>
      <c r="AH1018" t="e">
        <f>+VLOOKUP(N1018,'[1]2. Ingreso de incapacidades'!$C$5:$O$6997,13,FALSE)</f>
        <v>#N/A</v>
      </c>
      <c r="AI1018" t="e">
        <v>#N/A</v>
      </c>
    </row>
    <row r="1019" spans="1:35" hidden="1" x14ac:dyDescent="0.25">
      <c r="A1019" s="1" t="s">
        <v>33</v>
      </c>
      <c r="B1019" s="1" t="s">
        <v>34</v>
      </c>
      <c r="C1019" s="2">
        <v>45278</v>
      </c>
      <c r="D1019" s="42" t="str">
        <f t="shared" si="60"/>
        <v>2023</v>
      </c>
      <c r="E1019" s="1" t="s">
        <v>35</v>
      </c>
      <c r="F1019" s="1" t="s">
        <v>36</v>
      </c>
      <c r="G1019" s="1" t="s">
        <v>37</v>
      </c>
      <c r="H1019" s="1" t="s">
        <v>1576</v>
      </c>
      <c r="I1019" s="1" t="s">
        <v>1577</v>
      </c>
      <c r="J1019" s="3">
        <v>0</v>
      </c>
      <c r="K1019" s="3">
        <v>128029</v>
      </c>
      <c r="L1019" s="3">
        <f t="shared" si="61"/>
        <v>-128029</v>
      </c>
      <c r="M1019" s="1" t="s">
        <v>40</v>
      </c>
      <c r="N1019" s="88">
        <v>800251440</v>
      </c>
      <c r="O1019" s="1" t="s">
        <v>55</v>
      </c>
      <c r="P1019" s="1" t="s">
        <v>37</v>
      </c>
      <c r="Q1019" s="1" t="s">
        <v>43</v>
      </c>
      <c r="R1019" s="1" t="s">
        <v>43</v>
      </c>
      <c r="S1019" s="1" t="s">
        <v>43</v>
      </c>
      <c r="T1019" s="3">
        <v>0</v>
      </c>
      <c r="U1019" s="1" t="s">
        <v>44</v>
      </c>
      <c r="V1019" s="1" t="s">
        <v>45</v>
      </c>
      <c r="W1019" s="1" t="s">
        <v>1576</v>
      </c>
      <c r="X1019" s="1" t="s">
        <v>46</v>
      </c>
      <c r="Y1019" s="1" t="s">
        <v>47</v>
      </c>
      <c r="Z1019" s="1" t="s">
        <v>1578</v>
      </c>
      <c r="AA1019" s="1" t="s">
        <v>49</v>
      </c>
      <c r="AB1019" s="1" t="s">
        <v>50</v>
      </c>
      <c r="AC1019" s="1" t="s">
        <v>51</v>
      </c>
      <c r="AD1019" s="1" t="s">
        <v>1578</v>
      </c>
      <c r="AE1019" s="1" t="s">
        <v>37</v>
      </c>
      <c r="AF1019">
        <f t="shared" si="62"/>
        <v>2023</v>
      </c>
      <c r="AG1019" t="str">
        <f t="shared" si="63"/>
        <v>dic</v>
      </c>
      <c r="AH1019" t="e">
        <f>+VLOOKUP(N1019,'[1]2. Ingreso de incapacidades'!$C$5:$O$6997,13,FALSE)</f>
        <v>#N/A</v>
      </c>
      <c r="AI1019" t="e">
        <v>#N/A</v>
      </c>
    </row>
    <row r="1020" spans="1:35" hidden="1" x14ac:dyDescent="0.25">
      <c r="A1020" s="1" t="s">
        <v>33</v>
      </c>
      <c r="B1020" s="1" t="s">
        <v>34</v>
      </c>
      <c r="C1020" s="2">
        <v>45281</v>
      </c>
      <c r="D1020" s="42" t="str">
        <f t="shared" si="60"/>
        <v>2023</v>
      </c>
      <c r="E1020" s="1" t="s">
        <v>35</v>
      </c>
      <c r="F1020" s="1" t="s">
        <v>36</v>
      </c>
      <c r="G1020" s="1" t="s">
        <v>37</v>
      </c>
      <c r="H1020" s="1" t="s">
        <v>1579</v>
      </c>
      <c r="I1020" s="1" t="s">
        <v>1580</v>
      </c>
      <c r="J1020" s="3">
        <v>0</v>
      </c>
      <c r="K1020" s="3">
        <v>38667</v>
      </c>
      <c r="L1020" s="3">
        <f t="shared" si="61"/>
        <v>-38667</v>
      </c>
      <c r="M1020" s="1" t="s">
        <v>40</v>
      </c>
      <c r="N1020" s="88">
        <v>806008394</v>
      </c>
      <c r="O1020" s="1" t="s">
        <v>215</v>
      </c>
      <c r="P1020" s="1" t="s">
        <v>37</v>
      </c>
      <c r="Q1020" s="1" t="s">
        <v>43</v>
      </c>
      <c r="R1020" s="1" t="s">
        <v>43</v>
      </c>
      <c r="S1020" s="1" t="s">
        <v>43</v>
      </c>
      <c r="T1020" s="3">
        <v>0</v>
      </c>
      <c r="U1020" s="1" t="s">
        <v>44</v>
      </c>
      <c r="V1020" s="1" t="s">
        <v>45</v>
      </c>
      <c r="W1020" s="1" t="s">
        <v>1579</v>
      </c>
      <c r="X1020" s="1" t="s">
        <v>46</v>
      </c>
      <c r="Y1020" s="1" t="s">
        <v>47</v>
      </c>
      <c r="Z1020" s="1" t="s">
        <v>1581</v>
      </c>
      <c r="AA1020" s="1" t="s">
        <v>49</v>
      </c>
      <c r="AB1020" s="1" t="s">
        <v>50</v>
      </c>
      <c r="AC1020" s="1" t="s">
        <v>51</v>
      </c>
      <c r="AD1020" s="1" t="s">
        <v>1581</v>
      </c>
      <c r="AE1020" s="1" t="s">
        <v>37</v>
      </c>
      <c r="AF1020">
        <f t="shared" si="62"/>
        <v>2023</v>
      </c>
      <c r="AG1020" t="str">
        <f t="shared" si="63"/>
        <v>dic</v>
      </c>
      <c r="AH1020" t="e">
        <f>+VLOOKUP(N1020,'[1]2. Ingreso de incapacidades'!$C$5:$O$6997,13,FALSE)</f>
        <v>#N/A</v>
      </c>
      <c r="AI1020" t="e">
        <v>#N/A</v>
      </c>
    </row>
    <row r="1021" spans="1:35" hidden="1" x14ac:dyDescent="0.25">
      <c r="A1021" s="1" t="s">
        <v>33</v>
      </c>
      <c r="B1021" s="1" t="s">
        <v>34</v>
      </c>
      <c r="C1021" s="2">
        <v>45281</v>
      </c>
      <c r="D1021" s="42" t="str">
        <f t="shared" si="60"/>
        <v>2023</v>
      </c>
      <c r="E1021" s="1" t="s">
        <v>35</v>
      </c>
      <c r="F1021" s="1" t="s">
        <v>36</v>
      </c>
      <c r="G1021" s="1" t="s">
        <v>37</v>
      </c>
      <c r="H1021" s="1" t="s">
        <v>1582</v>
      </c>
      <c r="I1021" s="1" t="s">
        <v>1583</v>
      </c>
      <c r="J1021" s="3">
        <v>0</v>
      </c>
      <c r="K1021" s="3">
        <v>142908</v>
      </c>
      <c r="L1021" s="3">
        <f t="shared" si="61"/>
        <v>-142908</v>
      </c>
      <c r="M1021" s="1" t="s">
        <v>40</v>
      </c>
      <c r="N1021" s="88">
        <v>800251440</v>
      </c>
      <c r="O1021" s="1" t="s">
        <v>55</v>
      </c>
      <c r="P1021" s="1" t="s">
        <v>37</v>
      </c>
      <c r="Q1021" s="1" t="s">
        <v>43</v>
      </c>
      <c r="R1021" s="1" t="s">
        <v>43</v>
      </c>
      <c r="S1021" s="1" t="s">
        <v>43</v>
      </c>
      <c r="T1021" s="3">
        <v>0</v>
      </c>
      <c r="U1021" s="1" t="s">
        <v>44</v>
      </c>
      <c r="V1021" s="1" t="s">
        <v>45</v>
      </c>
      <c r="W1021" s="1" t="s">
        <v>1582</v>
      </c>
      <c r="X1021" s="1" t="s">
        <v>46</v>
      </c>
      <c r="Y1021" s="1" t="s">
        <v>47</v>
      </c>
      <c r="Z1021" s="1" t="s">
        <v>1584</v>
      </c>
      <c r="AA1021" s="1" t="s">
        <v>49</v>
      </c>
      <c r="AB1021" s="1" t="s">
        <v>50</v>
      </c>
      <c r="AC1021" s="1" t="s">
        <v>51</v>
      </c>
      <c r="AD1021" s="1" t="s">
        <v>1584</v>
      </c>
      <c r="AE1021" s="1" t="s">
        <v>37</v>
      </c>
      <c r="AF1021">
        <f t="shared" si="62"/>
        <v>2023</v>
      </c>
      <c r="AG1021" t="str">
        <f t="shared" si="63"/>
        <v>dic</v>
      </c>
      <c r="AH1021" t="e">
        <f>+VLOOKUP(N1021,'[1]2. Ingreso de incapacidades'!$C$5:$O$6997,13,FALSE)</f>
        <v>#N/A</v>
      </c>
      <c r="AI1021" t="e">
        <v>#N/A</v>
      </c>
    </row>
    <row r="1022" spans="1:35" hidden="1" x14ac:dyDescent="0.25">
      <c r="A1022" s="1" t="s">
        <v>33</v>
      </c>
      <c r="B1022" s="1" t="s">
        <v>34</v>
      </c>
      <c r="C1022" s="2">
        <v>45282</v>
      </c>
      <c r="D1022" s="42" t="str">
        <f t="shared" si="60"/>
        <v>2023</v>
      </c>
      <c r="E1022" s="1" t="s">
        <v>35</v>
      </c>
      <c r="F1022" s="1" t="s">
        <v>36</v>
      </c>
      <c r="G1022" s="1" t="s">
        <v>37</v>
      </c>
      <c r="H1022" s="1" t="s">
        <v>1585</v>
      </c>
      <c r="I1022" s="1" t="s">
        <v>1586</v>
      </c>
      <c r="J1022" s="3">
        <v>0</v>
      </c>
      <c r="K1022" s="3">
        <v>773334</v>
      </c>
      <c r="L1022" s="3">
        <f t="shared" si="61"/>
        <v>-773334</v>
      </c>
      <c r="M1022" s="1" t="s">
        <v>40</v>
      </c>
      <c r="N1022" s="88">
        <v>806008394</v>
      </c>
      <c r="O1022" s="1" t="s">
        <v>215</v>
      </c>
      <c r="P1022" s="1" t="s">
        <v>37</v>
      </c>
      <c r="Q1022" s="1" t="s">
        <v>43</v>
      </c>
      <c r="R1022" s="1" t="s">
        <v>43</v>
      </c>
      <c r="S1022" s="1" t="s">
        <v>43</v>
      </c>
      <c r="T1022" s="3">
        <v>0</v>
      </c>
      <c r="U1022" s="1" t="s">
        <v>44</v>
      </c>
      <c r="V1022" s="1" t="s">
        <v>45</v>
      </c>
      <c r="W1022" s="1" t="s">
        <v>1585</v>
      </c>
      <c r="X1022" s="1" t="s">
        <v>46</v>
      </c>
      <c r="Y1022" s="1" t="s">
        <v>47</v>
      </c>
      <c r="Z1022" s="1" t="s">
        <v>1587</v>
      </c>
      <c r="AA1022" s="1" t="s">
        <v>49</v>
      </c>
      <c r="AB1022" s="1" t="s">
        <v>50</v>
      </c>
      <c r="AC1022" s="1" t="s">
        <v>51</v>
      </c>
      <c r="AD1022" s="1" t="s">
        <v>1587</v>
      </c>
      <c r="AE1022" s="1" t="s">
        <v>37</v>
      </c>
      <c r="AF1022">
        <f t="shared" si="62"/>
        <v>2023</v>
      </c>
      <c r="AG1022" t="str">
        <f t="shared" si="63"/>
        <v>dic</v>
      </c>
      <c r="AH1022" t="e">
        <f>+VLOOKUP(N1022,'[1]2. Ingreso de incapacidades'!$C$5:$O$6997,13,FALSE)</f>
        <v>#N/A</v>
      </c>
      <c r="AI1022" t="e">
        <v>#N/A</v>
      </c>
    </row>
    <row r="1023" spans="1:35" hidden="1" x14ac:dyDescent="0.25">
      <c r="A1023" s="1" t="s">
        <v>33</v>
      </c>
      <c r="B1023" s="1" t="s">
        <v>34</v>
      </c>
      <c r="C1023" s="2">
        <v>45288</v>
      </c>
      <c r="D1023" s="42" t="str">
        <f t="shared" si="60"/>
        <v>2023</v>
      </c>
      <c r="E1023" s="1" t="s">
        <v>35</v>
      </c>
      <c r="F1023" s="1" t="s">
        <v>36</v>
      </c>
      <c r="G1023" s="1" t="s">
        <v>37</v>
      </c>
      <c r="H1023" s="1" t="s">
        <v>1588</v>
      </c>
      <c r="I1023" s="1" t="s">
        <v>1589</v>
      </c>
      <c r="J1023" s="3">
        <v>0</v>
      </c>
      <c r="K1023" s="3">
        <v>464769</v>
      </c>
      <c r="L1023" s="3">
        <f t="shared" si="61"/>
        <v>-464769</v>
      </c>
      <c r="M1023" s="1" t="s">
        <v>40</v>
      </c>
      <c r="N1023" s="88">
        <v>900156264</v>
      </c>
      <c r="O1023" s="1" t="s">
        <v>68</v>
      </c>
      <c r="P1023" s="1" t="s">
        <v>37</v>
      </c>
      <c r="Q1023" s="1" t="s">
        <v>43</v>
      </c>
      <c r="R1023" s="1" t="s">
        <v>43</v>
      </c>
      <c r="S1023" s="1" t="s">
        <v>43</v>
      </c>
      <c r="T1023" s="3">
        <v>0</v>
      </c>
      <c r="U1023" s="1" t="s">
        <v>44</v>
      </c>
      <c r="V1023" s="1" t="s">
        <v>45</v>
      </c>
      <c r="W1023" s="1" t="s">
        <v>1588</v>
      </c>
      <c r="X1023" s="1" t="s">
        <v>46</v>
      </c>
      <c r="Y1023" s="1" t="s">
        <v>47</v>
      </c>
      <c r="Z1023" s="1" t="s">
        <v>1590</v>
      </c>
      <c r="AA1023" s="1" t="s">
        <v>49</v>
      </c>
      <c r="AB1023" s="1" t="s">
        <v>50</v>
      </c>
      <c r="AC1023" s="1" t="s">
        <v>51</v>
      </c>
      <c r="AD1023" s="1" t="s">
        <v>1590</v>
      </c>
      <c r="AE1023" s="1" t="s">
        <v>37</v>
      </c>
      <c r="AF1023">
        <f t="shared" si="62"/>
        <v>2023</v>
      </c>
      <c r="AG1023" t="str">
        <f t="shared" si="63"/>
        <v>dic</v>
      </c>
      <c r="AH1023" t="e">
        <f>+VLOOKUP(N1023,'[1]2. Ingreso de incapacidades'!$C$5:$O$6997,13,FALSE)</f>
        <v>#N/A</v>
      </c>
      <c r="AI1023" t="e">
        <v>#N/A</v>
      </c>
    </row>
    <row r="1024" spans="1:35" hidden="1" x14ac:dyDescent="0.25">
      <c r="A1024" s="1" t="s">
        <v>33</v>
      </c>
      <c r="B1024" s="1" t="s">
        <v>34</v>
      </c>
      <c r="C1024" s="2">
        <v>45291</v>
      </c>
      <c r="D1024" s="42" t="str">
        <f t="shared" si="60"/>
        <v>2023</v>
      </c>
      <c r="E1024" s="1" t="s">
        <v>73</v>
      </c>
      <c r="F1024" s="1" t="s">
        <v>74</v>
      </c>
      <c r="G1024" s="1" t="s">
        <v>37</v>
      </c>
      <c r="H1024" s="1" t="s">
        <v>1006</v>
      </c>
      <c r="I1024" s="1" t="s">
        <v>76</v>
      </c>
      <c r="J1024" s="3">
        <v>580000</v>
      </c>
      <c r="K1024" s="3">
        <v>0</v>
      </c>
      <c r="L1024" s="3">
        <f t="shared" si="61"/>
        <v>580000</v>
      </c>
      <c r="M1024" s="1" t="s">
        <v>40</v>
      </c>
      <c r="N1024" s="88">
        <v>73169783</v>
      </c>
      <c r="O1024" s="1" t="s">
        <v>78</v>
      </c>
      <c r="P1024" s="1" t="s">
        <v>79</v>
      </c>
      <c r="Q1024" s="1" t="s">
        <v>80</v>
      </c>
      <c r="R1024" s="1" t="s">
        <v>43</v>
      </c>
      <c r="S1024" s="1" t="s">
        <v>43</v>
      </c>
      <c r="T1024" s="3">
        <v>0</v>
      </c>
      <c r="U1024" s="1" t="s">
        <v>44</v>
      </c>
      <c r="V1024" s="1" t="s">
        <v>45</v>
      </c>
      <c r="W1024" s="1" t="s">
        <v>1006</v>
      </c>
      <c r="X1024" s="1" t="s">
        <v>46</v>
      </c>
      <c r="Y1024" s="1" t="s">
        <v>1591</v>
      </c>
      <c r="Z1024" s="1" t="s">
        <v>1592</v>
      </c>
      <c r="AA1024" s="1" t="s">
        <v>83</v>
      </c>
      <c r="AB1024" s="1" t="s">
        <v>1593</v>
      </c>
      <c r="AC1024" s="1" t="s">
        <v>51</v>
      </c>
      <c r="AD1024" s="1" t="s">
        <v>1592</v>
      </c>
      <c r="AE1024" s="1" t="s">
        <v>37</v>
      </c>
      <c r="AF1024">
        <f t="shared" si="62"/>
        <v>2023</v>
      </c>
      <c r="AG1024" t="str">
        <f t="shared" si="63"/>
        <v>dic</v>
      </c>
      <c r="AH1024" t="str">
        <f>+VLOOKUP(N1024,'[1]2. Ingreso de incapacidades'!$C$5:$O$6997,13,FALSE)</f>
        <v>EPS-S CAJACOPI</v>
      </c>
      <c r="AI1024" t="s">
        <v>2200</v>
      </c>
    </row>
    <row r="1025" spans="1:35" hidden="1" x14ac:dyDescent="0.25">
      <c r="A1025" s="1" t="s">
        <v>33</v>
      </c>
      <c r="B1025" s="1" t="s">
        <v>34</v>
      </c>
      <c r="C1025" s="2">
        <v>45291</v>
      </c>
      <c r="D1025" s="42" t="str">
        <f t="shared" si="60"/>
        <v>2023</v>
      </c>
      <c r="E1025" s="1" t="s">
        <v>73</v>
      </c>
      <c r="F1025" s="1" t="s">
        <v>74</v>
      </c>
      <c r="G1025" s="1" t="s">
        <v>37</v>
      </c>
      <c r="H1025" s="1" t="s">
        <v>1006</v>
      </c>
      <c r="I1025" s="1" t="s">
        <v>76</v>
      </c>
      <c r="J1025" s="3">
        <v>627256</v>
      </c>
      <c r="K1025" s="3">
        <v>0</v>
      </c>
      <c r="L1025" s="3">
        <f t="shared" si="61"/>
        <v>627256</v>
      </c>
      <c r="M1025" s="1" t="s">
        <v>40</v>
      </c>
      <c r="N1025" s="88">
        <v>73189641</v>
      </c>
      <c r="O1025" s="1" t="s">
        <v>806</v>
      </c>
      <c r="P1025" s="1" t="s">
        <v>79</v>
      </c>
      <c r="Q1025" s="1" t="s">
        <v>80</v>
      </c>
      <c r="R1025" s="1" t="s">
        <v>43</v>
      </c>
      <c r="S1025" s="1" t="s">
        <v>43</v>
      </c>
      <c r="T1025" s="3">
        <v>0</v>
      </c>
      <c r="U1025" s="1" t="s">
        <v>44</v>
      </c>
      <c r="V1025" s="1" t="s">
        <v>45</v>
      </c>
      <c r="W1025" s="1" t="s">
        <v>1006</v>
      </c>
      <c r="X1025" s="1" t="s">
        <v>46</v>
      </c>
      <c r="Y1025" s="1" t="s">
        <v>1591</v>
      </c>
      <c r="Z1025" s="1" t="s">
        <v>1592</v>
      </c>
      <c r="AA1025" s="1" t="s">
        <v>83</v>
      </c>
      <c r="AB1025" s="1" t="s">
        <v>1593</v>
      </c>
      <c r="AC1025" s="1" t="s">
        <v>51</v>
      </c>
      <c r="AD1025" s="1" t="s">
        <v>1592</v>
      </c>
      <c r="AE1025" s="1" t="s">
        <v>37</v>
      </c>
      <c r="AF1025">
        <f t="shared" si="62"/>
        <v>2023</v>
      </c>
      <c r="AG1025" t="str">
        <f t="shared" si="63"/>
        <v>dic</v>
      </c>
      <c r="AH1025" t="str">
        <f>+VLOOKUP(N1025,'[1]2. Ingreso de incapacidades'!$C$5:$O$6997,13,FALSE)</f>
        <v>SURA E.P.S.</v>
      </c>
      <c r="AI1025" t="s">
        <v>2197</v>
      </c>
    </row>
    <row r="1026" spans="1:35" hidden="1" x14ac:dyDescent="0.25">
      <c r="A1026" s="1" t="s">
        <v>33</v>
      </c>
      <c r="B1026" s="1" t="s">
        <v>34</v>
      </c>
      <c r="C1026" s="2">
        <v>45291</v>
      </c>
      <c r="D1026" s="42" t="str">
        <f t="shared" si="60"/>
        <v>2023</v>
      </c>
      <c r="E1026" s="1" t="s">
        <v>73</v>
      </c>
      <c r="F1026" s="1" t="s">
        <v>74</v>
      </c>
      <c r="G1026" s="1" t="s">
        <v>37</v>
      </c>
      <c r="H1026" s="1" t="s">
        <v>1006</v>
      </c>
      <c r="I1026" s="1" t="s">
        <v>76</v>
      </c>
      <c r="J1026" s="3">
        <v>502667</v>
      </c>
      <c r="K1026" s="3">
        <v>0</v>
      </c>
      <c r="L1026" s="3">
        <f t="shared" si="61"/>
        <v>502667</v>
      </c>
      <c r="M1026" s="1" t="s">
        <v>40</v>
      </c>
      <c r="N1026" s="88">
        <v>7918997</v>
      </c>
      <c r="O1026" s="1" t="s">
        <v>471</v>
      </c>
      <c r="P1026" s="1" t="s">
        <v>79</v>
      </c>
      <c r="Q1026" s="1" t="s">
        <v>80</v>
      </c>
      <c r="R1026" s="1" t="s">
        <v>43</v>
      </c>
      <c r="S1026" s="1" t="s">
        <v>43</v>
      </c>
      <c r="T1026" s="3">
        <v>0</v>
      </c>
      <c r="U1026" s="1" t="s">
        <v>44</v>
      </c>
      <c r="V1026" s="1" t="s">
        <v>45</v>
      </c>
      <c r="W1026" s="1" t="s">
        <v>1006</v>
      </c>
      <c r="X1026" s="1" t="s">
        <v>46</v>
      </c>
      <c r="Y1026" s="1" t="s">
        <v>1591</v>
      </c>
      <c r="Z1026" s="1" t="s">
        <v>1592</v>
      </c>
      <c r="AA1026" s="1" t="s">
        <v>83</v>
      </c>
      <c r="AB1026" s="1" t="s">
        <v>1593</v>
      </c>
      <c r="AC1026" s="1" t="s">
        <v>51</v>
      </c>
      <c r="AD1026" s="1" t="s">
        <v>1592</v>
      </c>
      <c r="AE1026" s="1" t="s">
        <v>37</v>
      </c>
      <c r="AF1026">
        <f t="shared" si="62"/>
        <v>2023</v>
      </c>
      <c r="AG1026" t="str">
        <f t="shared" si="63"/>
        <v>dic</v>
      </c>
      <c r="AH1026" t="str">
        <f>+VLOOKUP(N1026,'[1]2. Ingreso de incapacidades'!$C$5:$O$6997,13,FALSE)</f>
        <v>SURA E.P.S.</v>
      </c>
      <c r="AI1026" t="s">
        <v>2197</v>
      </c>
    </row>
    <row r="1027" spans="1:35" hidden="1" x14ac:dyDescent="0.25">
      <c r="A1027" s="1" t="s">
        <v>33</v>
      </c>
      <c r="B1027" s="1" t="s">
        <v>34</v>
      </c>
      <c r="C1027" s="2">
        <v>45291</v>
      </c>
      <c r="D1027" s="42" t="str">
        <f t="shared" si="60"/>
        <v>2023</v>
      </c>
      <c r="E1027" s="1" t="s">
        <v>73</v>
      </c>
      <c r="F1027" s="1" t="s">
        <v>74</v>
      </c>
      <c r="G1027" s="1" t="s">
        <v>37</v>
      </c>
      <c r="H1027" s="1" t="s">
        <v>1006</v>
      </c>
      <c r="I1027" s="1" t="s">
        <v>76</v>
      </c>
      <c r="J1027" s="3">
        <v>38667</v>
      </c>
      <c r="K1027" s="3">
        <v>0</v>
      </c>
      <c r="L1027" s="3">
        <f t="shared" si="61"/>
        <v>38667</v>
      </c>
      <c r="M1027" s="1" t="s">
        <v>40</v>
      </c>
      <c r="N1027" s="88">
        <v>1002199456</v>
      </c>
      <c r="O1027" s="1" t="s">
        <v>511</v>
      </c>
      <c r="P1027" s="1" t="s">
        <v>79</v>
      </c>
      <c r="Q1027" s="1" t="s">
        <v>80</v>
      </c>
      <c r="R1027" s="1" t="s">
        <v>43</v>
      </c>
      <c r="S1027" s="1" t="s">
        <v>43</v>
      </c>
      <c r="T1027" s="3">
        <v>0</v>
      </c>
      <c r="U1027" s="1" t="s">
        <v>44</v>
      </c>
      <c r="V1027" s="1" t="s">
        <v>45</v>
      </c>
      <c r="W1027" s="1" t="s">
        <v>1006</v>
      </c>
      <c r="X1027" s="1" t="s">
        <v>46</v>
      </c>
      <c r="Y1027" s="1" t="s">
        <v>1591</v>
      </c>
      <c r="Z1027" s="1" t="s">
        <v>1592</v>
      </c>
      <c r="AA1027" s="1" t="s">
        <v>83</v>
      </c>
      <c r="AB1027" s="1" t="s">
        <v>1593</v>
      </c>
      <c r="AC1027" s="1" t="s">
        <v>51</v>
      </c>
      <c r="AD1027" s="1" t="s">
        <v>1592</v>
      </c>
      <c r="AE1027" s="1" t="s">
        <v>37</v>
      </c>
      <c r="AF1027">
        <f t="shared" si="62"/>
        <v>2023</v>
      </c>
      <c r="AG1027" t="str">
        <f t="shared" si="63"/>
        <v>dic</v>
      </c>
      <c r="AH1027" t="str">
        <f>+VLOOKUP(N1027,'[1]2. Ingreso de incapacidades'!$C$5:$O$6997,13,FALSE)</f>
        <v>SALUD TOTAL E.P.S.</v>
      </c>
      <c r="AI1027" t="s">
        <v>2192</v>
      </c>
    </row>
    <row r="1028" spans="1:35" hidden="1" x14ac:dyDescent="0.25">
      <c r="A1028" s="1" t="s">
        <v>33</v>
      </c>
      <c r="B1028" s="1" t="s">
        <v>34</v>
      </c>
      <c r="C1028" s="2">
        <v>45291</v>
      </c>
      <c r="D1028" s="42" t="str">
        <f t="shared" si="60"/>
        <v>2023</v>
      </c>
      <c r="E1028" s="1" t="s">
        <v>73</v>
      </c>
      <c r="F1028" s="1" t="s">
        <v>74</v>
      </c>
      <c r="G1028" s="1" t="s">
        <v>37</v>
      </c>
      <c r="H1028" s="1" t="s">
        <v>1006</v>
      </c>
      <c r="I1028" s="1" t="s">
        <v>76</v>
      </c>
      <c r="J1028" s="3">
        <v>43790</v>
      </c>
      <c r="K1028" s="3">
        <v>0</v>
      </c>
      <c r="L1028" s="3">
        <f t="shared" si="61"/>
        <v>43790</v>
      </c>
      <c r="M1028" s="1" t="s">
        <v>40</v>
      </c>
      <c r="N1028" s="88">
        <v>1002323370</v>
      </c>
      <c r="O1028" s="1" t="s">
        <v>617</v>
      </c>
      <c r="P1028" s="1" t="s">
        <v>79</v>
      </c>
      <c r="Q1028" s="1" t="s">
        <v>80</v>
      </c>
      <c r="R1028" s="1" t="s">
        <v>43</v>
      </c>
      <c r="S1028" s="1" t="s">
        <v>43</v>
      </c>
      <c r="T1028" s="3">
        <v>0</v>
      </c>
      <c r="U1028" s="1" t="s">
        <v>44</v>
      </c>
      <c r="V1028" s="1" t="s">
        <v>45</v>
      </c>
      <c r="W1028" s="1" t="s">
        <v>1006</v>
      </c>
      <c r="X1028" s="1" t="s">
        <v>46</v>
      </c>
      <c r="Y1028" s="1" t="s">
        <v>1591</v>
      </c>
      <c r="Z1028" s="1" t="s">
        <v>1592</v>
      </c>
      <c r="AA1028" s="1" t="s">
        <v>83</v>
      </c>
      <c r="AB1028" s="1" t="s">
        <v>1593</v>
      </c>
      <c r="AC1028" s="1" t="s">
        <v>51</v>
      </c>
      <c r="AD1028" s="1" t="s">
        <v>1592</v>
      </c>
      <c r="AE1028" s="1" t="s">
        <v>37</v>
      </c>
      <c r="AF1028">
        <f t="shared" si="62"/>
        <v>2023</v>
      </c>
      <c r="AG1028" t="str">
        <f t="shared" si="63"/>
        <v>dic</v>
      </c>
      <c r="AH1028" t="str">
        <f>+VLOOKUP(N1028,'[1]2. Ingreso de incapacidades'!$C$5:$O$6997,13,FALSE)</f>
        <v>SALUD TOTAL E.P.S.</v>
      </c>
      <c r="AI1028" t="s">
        <v>2192</v>
      </c>
    </row>
    <row r="1029" spans="1:35" hidden="1" x14ac:dyDescent="0.25">
      <c r="A1029" s="1" t="s">
        <v>33</v>
      </c>
      <c r="B1029" s="1" t="s">
        <v>34</v>
      </c>
      <c r="C1029" s="2">
        <v>45291</v>
      </c>
      <c r="D1029" s="42" t="str">
        <f t="shared" si="60"/>
        <v>2023</v>
      </c>
      <c r="E1029" s="1" t="s">
        <v>73</v>
      </c>
      <c r="F1029" s="1" t="s">
        <v>74</v>
      </c>
      <c r="G1029" s="1" t="s">
        <v>37</v>
      </c>
      <c r="H1029" s="1" t="s">
        <v>1006</v>
      </c>
      <c r="I1029" s="1" t="s">
        <v>76</v>
      </c>
      <c r="J1029" s="3">
        <v>502667</v>
      </c>
      <c r="K1029" s="3">
        <v>0</v>
      </c>
      <c r="L1029" s="3">
        <f t="shared" si="61"/>
        <v>502667</v>
      </c>
      <c r="M1029" s="1" t="s">
        <v>40</v>
      </c>
      <c r="N1029" s="88">
        <v>1143339994</v>
      </c>
      <c r="O1029" s="1" t="s">
        <v>114</v>
      </c>
      <c r="P1029" s="1" t="s">
        <v>79</v>
      </c>
      <c r="Q1029" s="1" t="s">
        <v>80</v>
      </c>
      <c r="R1029" s="1" t="s">
        <v>43</v>
      </c>
      <c r="S1029" s="1" t="s">
        <v>43</v>
      </c>
      <c r="T1029" s="3">
        <v>0</v>
      </c>
      <c r="U1029" s="1" t="s">
        <v>44</v>
      </c>
      <c r="V1029" s="1" t="s">
        <v>45</v>
      </c>
      <c r="W1029" s="1" t="s">
        <v>1006</v>
      </c>
      <c r="X1029" s="1" t="s">
        <v>46</v>
      </c>
      <c r="Y1029" s="1" t="s">
        <v>1591</v>
      </c>
      <c r="Z1029" s="1" t="s">
        <v>1592</v>
      </c>
      <c r="AA1029" s="1" t="s">
        <v>83</v>
      </c>
      <c r="AB1029" s="1" t="s">
        <v>1593</v>
      </c>
      <c r="AC1029" s="1" t="s">
        <v>51</v>
      </c>
      <c r="AD1029" s="1" t="s">
        <v>1592</v>
      </c>
      <c r="AE1029" s="1" t="s">
        <v>37</v>
      </c>
      <c r="AF1029">
        <f t="shared" si="62"/>
        <v>2023</v>
      </c>
      <c r="AG1029" t="str">
        <f t="shared" si="63"/>
        <v>dic</v>
      </c>
      <c r="AH1029" t="str">
        <f>+VLOOKUP(N1029,'[1]2. Ingreso de incapacidades'!$C$5:$O$6997,13,FALSE)</f>
        <v>SALUD TOTAL E.P.S.</v>
      </c>
      <c r="AI1029" t="s">
        <v>2192</v>
      </c>
    </row>
    <row r="1030" spans="1:35" hidden="1" x14ac:dyDescent="0.25">
      <c r="A1030" s="1" t="s">
        <v>33</v>
      </c>
      <c r="B1030" s="1" t="s">
        <v>34</v>
      </c>
      <c r="C1030" s="2">
        <v>45291</v>
      </c>
      <c r="D1030" s="42" t="str">
        <f t="shared" si="60"/>
        <v>2023</v>
      </c>
      <c r="E1030" s="1" t="s">
        <v>73</v>
      </c>
      <c r="F1030" s="1" t="s">
        <v>74</v>
      </c>
      <c r="G1030" s="1" t="s">
        <v>37</v>
      </c>
      <c r="H1030" s="1" t="s">
        <v>1006</v>
      </c>
      <c r="I1030" s="1" t="s">
        <v>76</v>
      </c>
      <c r="J1030" s="3">
        <v>85581</v>
      </c>
      <c r="K1030" s="3">
        <v>0</v>
      </c>
      <c r="L1030" s="3">
        <f t="shared" si="61"/>
        <v>85581</v>
      </c>
      <c r="M1030" s="1" t="s">
        <v>40</v>
      </c>
      <c r="N1030" s="88">
        <v>73151581</v>
      </c>
      <c r="O1030" s="1" t="s">
        <v>298</v>
      </c>
      <c r="P1030" s="1" t="s">
        <v>79</v>
      </c>
      <c r="Q1030" s="1" t="s">
        <v>80</v>
      </c>
      <c r="R1030" s="1" t="s">
        <v>43</v>
      </c>
      <c r="S1030" s="1" t="s">
        <v>43</v>
      </c>
      <c r="T1030" s="3">
        <v>0</v>
      </c>
      <c r="U1030" s="1" t="s">
        <v>44</v>
      </c>
      <c r="V1030" s="1" t="s">
        <v>45</v>
      </c>
      <c r="W1030" s="1" t="s">
        <v>1006</v>
      </c>
      <c r="X1030" s="1" t="s">
        <v>46</v>
      </c>
      <c r="Y1030" s="1" t="s">
        <v>1591</v>
      </c>
      <c r="Z1030" s="1" t="s">
        <v>1592</v>
      </c>
      <c r="AA1030" s="1" t="s">
        <v>83</v>
      </c>
      <c r="AB1030" s="1" t="s">
        <v>1593</v>
      </c>
      <c r="AC1030" s="1" t="s">
        <v>51</v>
      </c>
      <c r="AD1030" s="1" t="s">
        <v>1592</v>
      </c>
      <c r="AE1030" s="1" t="s">
        <v>37</v>
      </c>
      <c r="AF1030">
        <f t="shared" si="62"/>
        <v>2023</v>
      </c>
      <c r="AG1030" t="str">
        <f t="shared" si="63"/>
        <v>dic</v>
      </c>
      <c r="AH1030" t="str">
        <f>+VLOOKUP(N1030,'[1]2. Ingreso de incapacidades'!$C$5:$O$6997,13,FALSE)</f>
        <v>SALUD TOTAL E.P.S.</v>
      </c>
      <c r="AI1030" t="s">
        <v>2192</v>
      </c>
    </row>
    <row r="1031" spans="1:35" hidden="1" x14ac:dyDescent="0.25">
      <c r="A1031" s="1" t="s">
        <v>33</v>
      </c>
      <c r="B1031" s="1" t="s">
        <v>34</v>
      </c>
      <c r="C1031" s="2">
        <v>45291</v>
      </c>
      <c r="D1031" s="42" t="str">
        <f t="shared" ref="D1031:D1093" si="64">TEXT(C1031,"yyyy")</f>
        <v>2023</v>
      </c>
      <c r="E1031" s="1" t="s">
        <v>73</v>
      </c>
      <c r="F1031" s="1" t="s">
        <v>74</v>
      </c>
      <c r="G1031" s="1" t="s">
        <v>37</v>
      </c>
      <c r="H1031" s="1" t="s">
        <v>1006</v>
      </c>
      <c r="I1031" s="1" t="s">
        <v>76</v>
      </c>
      <c r="J1031" s="3">
        <v>38667</v>
      </c>
      <c r="K1031" s="3">
        <v>0</v>
      </c>
      <c r="L1031" s="3">
        <f t="shared" ref="L1031:L1093" si="65">+J1031-K1031</f>
        <v>38667</v>
      </c>
      <c r="M1031" s="1" t="s">
        <v>40</v>
      </c>
      <c r="N1031" s="88">
        <v>73168506</v>
      </c>
      <c r="O1031" s="1" t="s">
        <v>799</v>
      </c>
      <c r="P1031" s="1" t="s">
        <v>79</v>
      </c>
      <c r="Q1031" s="1" t="s">
        <v>80</v>
      </c>
      <c r="R1031" s="1" t="s">
        <v>43</v>
      </c>
      <c r="S1031" s="1" t="s">
        <v>43</v>
      </c>
      <c r="T1031" s="3">
        <v>0</v>
      </c>
      <c r="U1031" s="1" t="s">
        <v>44</v>
      </c>
      <c r="V1031" s="1" t="s">
        <v>45</v>
      </c>
      <c r="W1031" s="1" t="s">
        <v>1006</v>
      </c>
      <c r="X1031" s="1" t="s">
        <v>46</v>
      </c>
      <c r="Y1031" s="1" t="s">
        <v>1591</v>
      </c>
      <c r="Z1031" s="1" t="s">
        <v>1592</v>
      </c>
      <c r="AA1031" s="1" t="s">
        <v>83</v>
      </c>
      <c r="AB1031" s="1" t="s">
        <v>1593</v>
      </c>
      <c r="AC1031" s="1" t="s">
        <v>51</v>
      </c>
      <c r="AD1031" s="1" t="s">
        <v>1592</v>
      </c>
      <c r="AE1031" s="1" t="s">
        <v>37</v>
      </c>
      <c r="AF1031">
        <f t="shared" ref="AF1031:AF1093" si="66">YEAR(C1031)</f>
        <v>2023</v>
      </c>
      <c r="AG1031" t="str">
        <f t="shared" ref="AG1031:AG1093" si="67">TEXT(C1031,"mmm")</f>
        <v>dic</v>
      </c>
      <c r="AH1031" t="str">
        <f>+VLOOKUP(N1031,'[1]2. Ingreso de incapacidades'!$C$5:$O$6997,13,FALSE)</f>
        <v>SALUD TOTAL E.P.S.</v>
      </c>
      <c r="AI1031" t="s">
        <v>2192</v>
      </c>
    </row>
    <row r="1032" spans="1:35" hidden="1" x14ac:dyDescent="0.25">
      <c r="A1032" s="1" t="s">
        <v>33</v>
      </c>
      <c r="B1032" s="1" t="s">
        <v>34</v>
      </c>
      <c r="C1032" s="2">
        <v>45291</v>
      </c>
      <c r="D1032" s="42" t="str">
        <f t="shared" si="64"/>
        <v>2023</v>
      </c>
      <c r="E1032" s="1" t="s">
        <v>73</v>
      </c>
      <c r="F1032" s="1" t="s">
        <v>74</v>
      </c>
      <c r="G1032" s="1" t="s">
        <v>37</v>
      </c>
      <c r="H1032" s="1" t="s">
        <v>1006</v>
      </c>
      <c r="I1032" s="1" t="s">
        <v>76</v>
      </c>
      <c r="J1032" s="3">
        <v>38667</v>
      </c>
      <c r="K1032" s="3">
        <v>0</v>
      </c>
      <c r="L1032" s="3">
        <f t="shared" si="65"/>
        <v>38667</v>
      </c>
      <c r="M1032" s="1" t="s">
        <v>40</v>
      </c>
      <c r="N1032" s="88">
        <v>73212587</v>
      </c>
      <c r="O1032" s="1" t="s">
        <v>441</v>
      </c>
      <c r="P1032" s="1" t="s">
        <v>79</v>
      </c>
      <c r="Q1032" s="1" t="s">
        <v>80</v>
      </c>
      <c r="R1032" s="1" t="s">
        <v>43</v>
      </c>
      <c r="S1032" s="1" t="s">
        <v>43</v>
      </c>
      <c r="T1032" s="3">
        <v>0</v>
      </c>
      <c r="U1032" s="1" t="s">
        <v>44</v>
      </c>
      <c r="V1032" s="1" t="s">
        <v>45</v>
      </c>
      <c r="W1032" s="1" t="s">
        <v>1006</v>
      </c>
      <c r="X1032" s="1" t="s">
        <v>46</v>
      </c>
      <c r="Y1032" s="1" t="s">
        <v>1591</v>
      </c>
      <c r="Z1032" s="1" t="s">
        <v>1592</v>
      </c>
      <c r="AA1032" s="1" t="s">
        <v>83</v>
      </c>
      <c r="AB1032" s="1" t="s">
        <v>1593</v>
      </c>
      <c r="AC1032" s="1" t="s">
        <v>51</v>
      </c>
      <c r="AD1032" s="1" t="s">
        <v>1592</v>
      </c>
      <c r="AE1032" s="1" t="s">
        <v>37</v>
      </c>
      <c r="AF1032">
        <f t="shared" si="66"/>
        <v>2023</v>
      </c>
      <c r="AG1032" t="str">
        <f t="shared" si="67"/>
        <v>dic</v>
      </c>
      <c r="AH1032" t="str">
        <f>+VLOOKUP(N1032,'[1]2. Ingreso de incapacidades'!$C$5:$O$6997,13,FALSE)</f>
        <v>SALUD TOTAL E.P.S.</v>
      </c>
      <c r="AI1032" t="s">
        <v>2192</v>
      </c>
    </row>
    <row r="1033" spans="1:35" hidden="1" x14ac:dyDescent="0.25">
      <c r="A1033" s="1" t="s">
        <v>33</v>
      </c>
      <c r="B1033" s="1" t="s">
        <v>34</v>
      </c>
      <c r="C1033" s="2">
        <v>45291</v>
      </c>
      <c r="D1033" s="42" t="str">
        <f t="shared" si="64"/>
        <v>2023</v>
      </c>
      <c r="E1033" s="1" t="s">
        <v>73</v>
      </c>
      <c r="F1033" s="1" t="s">
        <v>74</v>
      </c>
      <c r="G1033" s="1" t="s">
        <v>37</v>
      </c>
      <c r="H1033" s="1" t="s">
        <v>1006</v>
      </c>
      <c r="I1033" s="1" t="s">
        <v>76</v>
      </c>
      <c r="J1033" s="3">
        <v>309334</v>
      </c>
      <c r="K1033" s="3">
        <v>0</v>
      </c>
      <c r="L1033" s="3">
        <f t="shared" si="65"/>
        <v>309334</v>
      </c>
      <c r="M1033" s="1" t="s">
        <v>40</v>
      </c>
      <c r="N1033" s="88">
        <v>7960668</v>
      </c>
      <c r="O1033" s="1" t="s">
        <v>849</v>
      </c>
      <c r="P1033" s="1" t="s">
        <v>79</v>
      </c>
      <c r="Q1033" s="1" t="s">
        <v>80</v>
      </c>
      <c r="R1033" s="1" t="s">
        <v>43</v>
      </c>
      <c r="S1033" s="1" t="s">
        <v>43</v>
      </c>
      <c r="T1033" s="3">
        <v>0</v>
      </c>
      <c r="U1033" s="1" t="s">
        <v>44</v>
      </c>
      <c r="V1033" s="1" t="s">
        <v>45</v>
      </c>
      <c r="W1033" s="1" t="s">
        <v>1006</v>
      </c>
      <c r="X1033" s="1" t="s">
        <v>46</v>
      </c>
      <c r="Y1033" s="1" t="s">
        <v>1591</v>
      </c>
      <c r="Z1033" s="1" t="s">
        <v>1592</v>
      </c>
      <c r="AA1033" s="1" t="s">
        <v>83</v>
      </c>
      <c r="AB1033" s="1" t="s">
        <v>1593</v>
      </c>
      <c r="AC1033" s="1" t="s">
        <v>51</v>
      </c>
      <c r="AD1033" s="1" t="s">
        <v>1592</v>
      </c>
      <c r="AE1033" s="1" t="s">
        <v>37</v>
      </c>
      <c r="AF1033">
        <f t="shared" si="66"/>
        <v>2023</v>
      </c>
      <c r="AG1033" t="str">
        <f t="shared" si="67"/>
        <v>dic</v>
      </c>
      <c r="AH1033" t="str">
        <f>+VLOOKUP(N1033,'[1]2. Ingreso de incapacidades'!$C$5:$O$6997,13,FALSE)</f>
        <v>SALUD TOTAL E.P.S.</v>
      </c>
      <c r="AI1033" t="s">
        <v>2192</v>
      </c>
    </row>
    <row r="1034" spans="1:35" hidden="1" x14ac:dyDescent="0.25">
      <c r="A1034" s="1" t="s">
        <v>33</v>
      </c>
      <c r="B1034" s="1" t="s">
        <v>34</v>
      </c>
      <c r="C1034" s="2">
        <v>45291</v>
      </c>
      <c r="D1034" s="42" t="str">
        <f t="shared" si="64"/>
        <v>2023</v>
      </c>
      <c r="E1034" s="1" t="s">
        <v>73</v>
      </c>
      <c r="F1034" s="1" t="s">
        <v>74</v>
      </c>
      <c r="G1034" s="1" t="s">
        <v>37</v>
      </c>
      <c r="H1034" s="1" t="s">
        <v>1006</v>
      </c>
      <c r="I1034" s="1" t="s">
        <v>76</v>
      </c>
      <c r="J1034" s="3">
        <v>193334</v>
      </c>
      <c r="K1034" s="3">
        <v>0</v>
      </c>
      <c r="L1034" s="3">
        <f t="shared" si="65"/>
        <v>193334</v>
      </c>
      <c r="M1034" s="1" t="s">
        <v>40</v>
      </c>
      <c r="N1034" s="88">
        <v>9103331</v>
      </c>
      <c r="O1034" s="1" t="s">
        <v>169</v>
      </c>
      <c r="P1034" s="1" t="s">
        <v>79</v>
      </c>
      <c r="Q1034" s="1" t="s">
        <v>80</v>
      </c>
      <c r="R1034" s="1" t="s">
        <v>43</v>
      </c>
      <c r="S1034" s="1" t="s">
        <v>43</v>
      </c>
      <c r="T1034" s="3">
        <v>0</v>
      </c>
      <c r="U1034" s="1" t="s">
        <v>44</v>
      </c>
      <c r="V1034" s="1" t="s">
        <v>45</v>
      </c>
      <c r="W1034" s="1" t="s">
        <v>1006</v>
      </c>
      <c r="X1034" s="1" t="s">
        <v>46</v>
      </c>
      <c r="Y1034" s="1" t="s">
        <v>1591</v>
      </c>
      <c r="Z1034" s="1" t="s">
        <v>1592</v>
      </c>
      <c r="AA1034" s="1" t="s">
        <v>83</v>
      </c>
      <c r="AB1034" s="1" t="s">
        <v>1593</v>
      </c>
      <c r="AC1034" s="1" t="s">
        <v>51</v>
      </c>
      <c r="AD1034" s="1" t="s">
        <v>1592</v>
      </c>
      <c r="AE1034" s="1" t="s">
        <v>37</v>
      </c>
      <c r="AF1034">
        <f t="shared" si="66"/>
        <v>2023</v>
      </c>
      <c r="AG1034" t="str">
        <f t="shared" si="67"/>
        <v>dic</v>
      </c>
      <c r="AH1034" t="str">
        <f>+VLOOKUP(N1034,'[1]2. Ingreso de incapacidades'!$C$5:$O$6997,13,FALSE)</f>
        <v>SALUD TOTAL E.P.S.</v>
      </c>
      <c r="AI1034" t="s">
        <v>2192</v>
      </c>
    </row>
    <row r="1035" spans="1:35" hidden="1" x14ac:dyDescent="0.25">
      <c r="A1035" s="1" t="s">
        <v>33</v>
      </c>
      <c r="B1035" s="1" t="s">
        <v>34</v>
      </c>
      <c r="C1035" s="2">
        <v>45291</v>
      </c>
      <c r="D1035" s="42" t="str">
        <f t="shared" si="64"/>
        <v>2023</v>
      </c>
      <c r="E1035" s="1" t="s">
        <v>73</v>
      </c>
      <c r="F1035" s="1" t="s">
        <v>74</v>
      </c>
      <c r="G1035" s="1" t="s">
        <v>37</v>
      </c>
      <c r="H1035" s="1" t="s">
        <v>1006</v>
      </c>
      <c r="I1035" s="1" t="s">
        <v>76</v>
      </c>
      <c r="J1035" s="3">
        <v>309334</v>
      </c>
      <c r="K1035" s="3">
        <v>0</v>
      </c>
      <c r="L1035" s="3">
        <f t="shared" si="65"/>
        <v>309334</v>
      </c>
      <c r="M1035" s="1" t="s">
        <v>40</v>
      </c>
      <c r="N1035" s="88">
        <v>73109356</v>
      </c>
      <c r="O1035" s="1" t="s">
        <v>118</v>
      </c>
      <c r="P1035" s="1" t="s">
        <v>79</v>
      </c>
      <c r="Q1035" s="1" t="s">
        <v>80</v>
      </c>
      <c r="R1035" s="1" t="s">
        <v>43</v>
      </c>
      <c r="S1035" s="1" t="s">
        <v>43</v>
      </c>
      <c r="T1035" s="3">
        <v>0</v>
      </c>
      <c r="U1035" s="1" t="s">
        <v>44</v>
      </c>
      <c r="V1035" s="1" t="s">
        <v>45</v>
      </c>
      <c r="W1035" s="1" t="s">
        <v>1006</v>
      </c>
      <c r="X1035" s="1" t="s">
        <v>46</v>
      </c>
      <c r="Y1035" s="1" t="s">
        <v>1591</v>
      </c>
      <c r="Z1035" s="1" t="s">
        <v>1592</v>
      </c>
      <c r="AA1035" s="1" t="s">
        <v>83</v>
      </c>
      <c r="AB1035" s="1" t="s">
        <v>1593</v>
      </c>
      <c r="AC1035" s="1" t="s">
        <v>51</v>
      </c>
      <c r="AD1035" s="1" t="s">
        <v>1592</v>
      </c>
      <c r="AE1035" s="1" t="s">
        <v>37</v>
      </c>
      <c r="AF1035">
        <f t="shared" si="66"/>
        <v>2023</v>
      </c>
      <c r="AG1035" t="str">
        <f t="shared" si="67"/>
        <v>dic</v>
      </c>
      <c r="AH1035" t="str">
        <f>+VLOOKUP(N1035,'[1]2. Ingreso de incapacidades'!$C$5:$O$6997,13,FALSE)</f>
        <v>SANITAS E.P.S</v>
      </c>
      <c r="AI1035" t="s">
        <v>2193</v>
      </c>
    </row>
    <row r="1036" spans="1:35" hidden="1" x14ac:dyDescent="0.25">
      <c r="A1036" s="1" t="s">
        <v>33</v>
      </c>
      <c r="B1036" s="1" t="s">
        <v>34</v>
      </c>
      <c r="C1036" s="2">
        <v>45291</v>
      </c>
      <c r="D1036" s="42" t="str">
        <f t="shared" si="64"/>
        <v>2023</v>
      </c>
      <c r="E1036" s="1" t="s">
        <v>73</v>
      </c>
      <c r="F1036" s="1" t="s">
        <v>74</v>
      </c>
      <c r="G1036" s="1" t="s">
        <v>37</v>
      </c>
      <c r="H1036" s="1" t="s">
        <v>1006</v>
      </c>
      <c r="I1036" s="1" t="s">
        <v>76</v>
      </c>
      <c r="J1036" s="3">
        <v>77334</v>
      </c>
      <c r="K1036" s="3">
        <v>0</v>
      </c>
      <c r="L1036" s="3">
        <f t="shared" si="65"/>
        <v>77334</v>
      </c>
      <c r="M1036" s="1" t="s">
        <v>40</v>
      </c>
      <c r="N1036" s="88">
        <v>12595533</v>
      </c>
      <c r="O1036" s="1" t="s">
        <v>116</v>
      </c>
      <c r="P1036" s="1" t="s">
        <v>79</v>
      </c>
      <c r="Q1036" s="1" t="s">
        <v>80</v>
      </c>
      <c r="R1036" s="1" t="s">
        <v>43</v>
      </c>
      <c r="S1036" s="1" t="s">
        <v>43</v>
      </c>
      <c r="T1036" s="3">
        <v>0</v>
      </c>
      <c r="U1036" s="1" t="s">
        <v>44</v>
      </c>
      <c r="V1036" s="1" t="s">
        <v>45</v>
      </c>
      <c r="W1036" s="1" t="s">
        <v>1006</v>
      </c>
      <c r="X1036" s="1" t="s">
        <v>46</v>
      </c>
      <c r="Y1036" s="1" t="s">
        <v>1591</v>
      </c>
      <c r="Z1036" s="1" t="s">
        <v>1592</v>
      </c>
      <c r="AA1036" s="1" t="s">
        <v>83</v>
      </c>
      <c r="AB1036" s="1" t="s">
        <v>1593</v>
      </c>
      <c r="AC1036" s="1" t="s">
        <v>51</v>
      </c>
      <c r="AD1036" s="1" t="s">
        <v>1592</v>
      </c>
      <c r="AE1036" s="1" t="s">
        <v>37</v>
      </c>
      <c r="AF1036">
        <f t="shared" si="66"/>
        <v>2023</v>
      </c>
      <c r="AG1036" t="str">
        <f t="shared" si="67"/>
        <v>dic</v>
      </c>
      <c r="AH1036" t="str">
        <f>+VLOOKUP(N1036,'[1]2. Ingreso de incapacidades'!$C$5:$O$6997,13,FALSE)</f>
        <v>NUEVA E.P.S</v>
      </c>
      <c r="AI1036" t="s">
        <v>2199</v>
      </c>
    </row>
    <row r="1037" spans="1:35" hidden="1" x14ac:dyDescent="0.25">
      <c r="A1037" s="1" t="s">
        <v>33</v>
      </c>
      <c r="B1037" s="1" t="s">
        <v>34</v>
      </c>
      <c r="C1037" s="2">
        <v>45291</v>
      </c>
      <c r="D1037" s="42" t="str">
        <f t="shared" si="64"/>
        <v>2023</v>
      </c>
      <c r="E1037" s="1" t="s">
        <v>73</v>
      </c>
      <c r="F1037" s="1" t="s">
        <v>74</v>
      </c>
      <c r="G1037" s="1" t="s">
        <v>37</v>
      </c>
      <c r="H1037" s="1" t="s">
        <v>1006</v>
      </c>
      <c r="I1037" s="1" t="s">
        <v>76</v>
      </c>
      <c r="J1037" s="3">
        <v>232001</v>
      </c>
      <c r="K1037" s="3">
        <v>0</v>
      </c>
      <c r="L1037" s="3">
        <f t="shared" si="65"/>
        <v>232001</v>
      </c>
      <c r="M1037" s="1" t="s">
        <v>40</v>
      </c>
      <c r="N1037" s="88">
        <v>9099334</v>
      </c>
      <c r="O1037" s="1" t="s">
        <v>602</v>
      </c>
      <c r="P1037" s="1" t="s">
        <v>79</v>
      </c>
      <c r="Q1037" s="1" t="s">
        <v>80</v>
      </c>
      <c r="R1037" s="1" t="s">
        <v>43</v>
      </c>
      <c r="S1037" s="1" t="s">
        <v>43</v>
      </c>
      <c r="T1037" s="3">
        <v>0</v>
      </c>
      <c r="U1037" s="1" t="s">
        <v>44</v>
      </c>
      <c r="V1037" s="1" t="s">
        <v>45</v>
      </c>
      <c r="W1037" s="1" t="s">
        <v>1006</v>
      </c>
      <c r="X1037" s="1" t="s">
        <v>46</v>
      </c>
      <c r="Y1037" s="1" t="s">
        <v>1591</v>
      </c>
      <c r="Z1037" s="1" t="s">
        <v>1592</v>
      </c>
      <c r="AA1037" s="1" t="s">
        <v>83</v>
      </c>
      <c r="AB1037" s="1" t="s">
        <v>1593</v>
      </c>
      <c r="AC1037" s="1" t="s">
        <v>51</v>
      </c>
      <c r="AD1037" s="1" t="s">
        <v>1592</v>
      </c>
      <c r="AE1037" s="1" t="s">
        <v>37</v>
      </c>
      <c r="AF1037">
        <f t="shared" si="66"/>
        <v>2023</v>
      </c>
      <c r="AG1037" t="str">
        <f t="shared" si="67"/>
        <v>dic</v>
      </c>
      <c r="AH1037" t="str">
        <f>+VLOOKUP(N1037,'[1]2. Ingreso de incapacidades'!$C$5:$O$6997,13,FALSE)</f>
        <v>NUEVA E.P.S</v>
      </c>
      <c r="AI1037" t="s">
        <v>2199</v>
      </c>
    </row>
    <row r="1038" spans="1:35" hidden="1" x14ac:dyDescent="0.25">
      <c r="A1038" s="1" t="s">
        <v>33</v>
      </c>
      <c r="B1038" s="1" t="s">
        <v>34</v>
      </c>
      <c r="C1038" s="2">
        <v>45291</v>
      </c>
      <c r="D1038" s="42" t="str">
        <f t="shared" si="64"/>
        <v>2023</v>
      </c>
      <c r="E1038" s="1" t="s">
        <v>73</v>
      </c>
      <c r="F1038" s="1" t="s">
        <v>74</v>
      </c>
      <c r="G1038" s="1" t="s">
        <v>37</v>
      </c>
      <c r="H1038" s="1" t="s">
        <v>1006</v>
      </c>
      <c r="I1038" s="1" t="s">
        <v>76</v>
      </c>
      <c r="J1038" s="3">
        <v>38667</v>
      </c>
      <c r="K1038" s="3">
        <v>0</v>
      </c>
      <c r="L1038" s="3">
        <f t="shared" si="65"/>
        <v>38667</v>
      </c>
      <c r="M1038" s="1" t="s">
        <v>40</v>
      </c>
      <c r="N1038" s="88">
        <v>73580102</v>
      </c>
      <c r="O1038" s="1" t="s">
        <v>1595</v>
      </c>
      <c r="P1038" s="1" t="s">
        <v>295</v>
      </c>
      <c r="Q1038" s="1" t="s">
        <v>296</v>
      </c>
      <c r="R1038" s="1" t="s">
        <v>43</v>
      </c>
      <c r="S1038" s="1" t="s">
        <v>43</v>
      </c>
      <c r="T1038" s="3">
        <v>0</v>
      </c>
      <c r="U1038" s="1" t="s">
        <v>44</v>
      </c>
      <c r="V1038" s="1" t="s">
        <v>45</v>
      </c>
      <c r="W1038" s="1" t="s">
        <v>1006</v>
      </c>
      <c r="X1038" s="1" t="s">
        <v>46</v>
      </c>
      <c r="Y1038" s="1" t="s">
        <v>1591</v>
      </c>
      <c r="Z1038" s="1" t="s">
        <v>1592</v>
      </c>
      <c r="AA1038" s="1" t="s">
        <v>83</v>
      </c>
      <c r="AB1038" s="1" t="s">
        <v>1593</v>
      </c>
      <c r="AC1038" s="1" t="s">
        <v>51</v>
      </c>
      <c r="AD1038" s="1" t="s">
        <v>1592</v>
      </c>
      <c r="AE1038" s="1" t="s">
        <v>37</v>
      </c>
      <c r="AF1038">
        <f t="shared" si="66"/>
        <v>2023</v>
      </c>
      <c r="AG1038" t="str">
        <f t="shared" si="67"/>
        <v>dic</v>
      </c>
      <c r="AH1038" t="str">
        <f>+VLOOKUP(N1038,'[1]2. Ingreso de incapacidades'!$C$5:$O$6997,13,FALSE)</f>
        <v>SALUD TOTAL E.P.S.</v>
      </c>
      <c r="AI1038" t="s">
        <v>2192</v>
      </c>
    </row>
    <row r="1039" spans="1:35" hidden="1" x14ac:dyDescent="0.25">
      <c r="A1039" s="1" t="s">
        <v>33</v>
      </c>
      <c r="B1039" s="1" t="s">
        <v>34</v>
      </c>
      <c r="C1039" s="2">
        <v>45291</v>
      </c>
      <c r="D1039" s="42" t="str">
        <f t="shared" si="64"/>
        <v>2023</v>
      </c>
      <c r="E1039" s="1" t="s">
        <v>73</v>
      </c>
      <c r="F1039" s="1" t="s">
        <v>74</v>
      </c>
      <c r="G1039" s="1" t="s">
        <v>37</v>
      </c>
      <c r="H1039" s="1" t="s">
        <v>1006</v>
      </c>
      <c r="I1039" s="1" t="s">
        <v>76</v>
      </c>
      <c r="J1039" s="3">
        <v>154667</v>
      </c>
      <c r="K1039" s="3">
        <v>0</v>
      </c>
      <c r="L1039" s="3">
        <f t="shared" si="65"/>
        <v>154667</v>
      </c>
      <c r="M1039" s="1" t="s">
        <v>40</v>
      </c>
      <c r="N1039" s="88">
        <v>73169783</v>
      </c>
      <c r="O1039" s="1" t="s">
        <v>78</v>
      </c>
      <c r="P1039" s="1" t="s">
        <v>79</v>
      </c>
      <c r="Q1039" s="1" t="s">
        <v>80</v>
      </c>
      <c r="R1039" s="1" t="s">
        <v>43</v>
      </c>
      <c r="S1039" s="1" t="s">
        <v>43</v>
      </c>
      <c r="T1039" s="3">
        <v>0</v>
      </c>
      <c r="U1039" s="1" t="s">
        <v>44</v>
      </c>
      <c r="V1039" s="1" t="s">
        <v>45</v>
      </c>
      <c r="W1039" s="1" t="s">
        <v>1006</v>
      </c>
      <c r="X1039" s="1" t="s">
        <v>46</v>
      </c>
      <c r="Y1039" s="1" t="s">
        <v>1591</v>
      </c>
      <c r="Z1039" s="1" t="s">
        <v>1592</v>
      </c>
      <c r="AA1039" s="1" t="s">
        <v>83</v>
      </c>
      <c r="AB1039" s="1" t="s">
        <v>1593</v>
      </c>
      <c r="AC1039" s="1" t="s">
        <v>51</v>
      </c>
      <c r="AD1039" s="1" t="s">
        <v>1592</v>
      </c>
      <c r="AE1039" s="1" t="s">
        <v>37</v>
      </c>
      <c r="AF1039">
        <f t="shared" si="66"/>
        <v>2023</v>
      </c>
      <c r="AG1039" t="str">
        <f t="shared" si="67"/>
        <v>dic</v>
      </c>
      <c r="AH1039" t="str">
        <f>+VLOOKUP(N1039,'[1]2. Ingreso de incapacidades'!$C$5:$O$6997,13,FALSE)</f>
        <v>EPS-S CAJACOPI</v>
      </c>
      <c r="AI1039" t="s">
        <v>2200</v>
      </c>
    </row>
    <row r="1040" spans="1:35" hidden="1" x14ac:dyDescent="0.25">
      <c r="A1040" s="1" t="s">
        <v>33</v>
      </c>
      <c r="B1040" s="1" t="s">
        <v>34</v>
      </c>
      <c r="C1040" s="2">
        <v>45291</v>
      </c>
      <c r="D1040" s="42" t="str">
        <f t="shared" si="64"/>
        <v>2023</v>
      </c>
      <c r="E1040" s="1" t="s">
        <v>73</v>
      </c>
      <c r="F1040" s="1" t="s">
        <v>74</v>
      </c>
      <c r="G1040" s="1" t="s">
        <v>37</v>
      </c>
      <c r="H1040" s="1" t="s">
        <v>1006</v>
      </c>
      <c r="I1040" s="1" t="s">
        <v>76</v>
      </c>
      <c r="J1040" s="3">
        <v>238301</v>
      </c>
      <c r="K1040" s="3">
        <v>0</v>
      </c>
      <c r="L1040" s="3">
        <f t="shared" si="65"/>
        <v>238301</v>
      </c>
      <c r="M1040" s="1" t="s">
        <v>40</v>
      </c>
      <c r="N1040" s="88">
        <v>73189641</v>
      </c>
      <c r="O1040" s="1" t="s">
        <v>806</v>
      </c>
      <c r="P1040" s="1" t="s">
        <v>79</v>
      </c>
      <c r="Q1040" s="1" t="s">
        <v>80</v>
      </c>
      <c r="R1040" s="1" t="s">
        <v>43</v>
      </c>
      <c r="S1040" s="1" t="s">
        <v>43</v>
      </c>
      <c r="T1040" s="3">
        <v>0</v>
      </c>
      <c r="U1040" s="1" t="s">
        <v>44</v>
      </c>
      <c r="V1040" s="1" t="s">
        <v>45</v>
      </c>
      <c r="W1040" s="1" t="s">
        <v>1006</v>
      </c>
      <c r="X1040" s="1" t="s">
        <v>46</v>
      </c>
      <c r="Y1040" s="1" t="s">
        <v>1591</v>
      </c>
      <c r="Z1040" s="1" t="s">
        <v>1592</v>
      </c>
      <c r="AA1040" s="1" t="s">
        <v>83</v>
      </c>
      <c r="AB1040" s="1" t="s">
        <v>1593</v>
      </c>
      <c r="AC1040" s="1" t="s">
        <v>51</v>
      </c>
      <c r="AD1040" s="1" t="s">
        <v>1592</v>
      </c>
      <c r="AE1040" s="1" t="s">
        <v>37</v>
      </c>
      <c r="AF1040">
        <f t="shared" si="66"/>
        <v>2023</v>
      </c>
      <c r="AG1040" t="str">
        <f t="shared" si="67"/>
        <v>dic</v>
      </c>
      <c r="AH1040" t="str">
        <f>+VLOOKUP(N1040,'[1]2. Ingreso de incapacidades'!$C$5:$O$6997,13,FALSE)</f>
        <v>SURA E.P.S.</v>
      </c>
      <c r="AI1040" t="s">
        <v>2197</v>
      </c>
    </row>
    <row r="1041" spans="1:35" hidden="1" x14ac:dyDescent="0.25">
      <c r="A1041" s="1" t="s">
        <v>33</v>
      </c>
      <c r="B1041" s="1" t="s">
        <v>34</v>
      </c>
      <c r="C1041" s="2">
        <v>45291</v>
      </c>
      <c r="D1041" s="42" t="str">
        <f t="shared" si="64"/>
        <v>2023</v>
      </c>
      <c r="E1041" s="1" t="s">
        <v>73</v>
      </c>
      <c r="F1041" s="1" t="s">
        <v>74</v>
      </c>
      <c r="G1041" s="1" t="s">
        <v>37</v>
      </c>
      <c r="H1041" s="1" t="s">
        <v>1006</v>
      </c>
      <c r="I1041" s="1" t="s">
        <v>76</v>
      </c>
      <c r="J1041" s="3">
        <v>39600</v>
      </c>
      <c r="K1041" s="3">
        <v>0</v>
      </c>
      <c r="L1041" s="3">
        <f t="shared" si="65"/>
        <v>39600</v>
      </c>
      <c r="M1041" s="1" t="s">
        <v>40</v>
      </c>
      <c r="N1041" s="88">
        <v>1050954534</v>
      </c>
      <c r="O1041" s="1" t="s">
        <v>696</v>
      </c>
      <c r="P1041" s="1" t="s">
        <v>79</v>
      </c>
      <c r="Q1041" s="1" t="s">
        <v>80</v>
      </c>
      <c r="R1041" s="1" t="s">
        <v>43</v>
      </c>
      <c r="S1041" s="1" t="s">
        <v>43</v>
      </c>
      <c r="T1041" s="3">
        <v>0</v>
      </c>
      <c r="U1041" s="1" t="s">
        <v>44</v>
      </c>
      <c r="V1041" s="1" t="s">
        <v>45</v>
      </c>
      <c r="W1041" s="1" t="s">
        <v>1006</v>
      </c>
      <c r="X1041" s="1" t="s">
        <v>46</v>
      </c>
      <c r="Y1041" s="1" t="s">
        <v>1591</v>
      </c>
      <c r="Z1041" s="1" t="s">
        <v>1592</v>
      </c>
      <c r="AA1041" s="1" t="s">
        <v>83</v>
      </c>
      <c r="AB1041" s="1" t="s">
        <v>1593</v>
      </c>
      <c r="AC1041" s="1" t="s">
        <v>51</v>
      </c>
      <c r="AD1041" s="1" t="s">
        <v>1592</v>
      </c>
      <c r="AE1041" s="1" t="s">
        <v>37</v>
      </c>
      <c r="AF1041">
        <f t="shared" si="66"/>
        <v>2023</v>
      </c>
      <c r="AG1041" t="str">
        <f t="shared" si="67"/>
        <v>dic</v>
      </c>
      <c r="AH1041" t="str">
        <f>+VLOOKUP(N1041,'[1]2. Ingreso de incapacidades'!$C$5:$O$6997,13,FALSE)</f>
        <v>SALUD TOTAL E.P.S.</v>
      </c>
      <c r="AI1041" t="s">
        <v>2192</v>
      </c>
    </row>
    <row r="1042" spans="1:35" hidden="1" x14ac:dyDescent="0.25">
      <c r="A1042" s="1" t="s">
        <v>33</v>
      </c>
      <c r="B1042" s="1" t="s">
        <v>34</v>
      </c>
      <c r="C1042" s="2">
        <v>45291</v>
      </c>
      <c r="D1042" s="42" t="str">
        <f t="shared" si="64"/>
        <v>2023</v>
      </c>
      <c r="E1042" s="1" t="s">
        <v>73</v>
      </c>
      <c r="F1042" s="1" t="s">
        <v>74</v>
      </c>
      <c r="G1042" s="1" t="s">
        <v>37</v>
      </c>
      <c r="H1042" s="1" t="s">
        <v>1006</v>
      </c>
      <c r="I1042" s="1" t="s">
        <v>76</v>
      </c>
      <c r="J1042" s="3">
        <v>580000</v>
      </c>
      <c r="K1042" s="3">
        <v>0</v>
      </c>
      <c r="L1042" s="3">
        <f t="shared" si="65"/>
        <v>580000</v>
      </c>
      <c r="M1042" s="1" t="s">
        <v>40</v>
      </c>
      <c r="N1042" s="88">
        <v>1143339994</v>
      </c>
      <c r="O1042" s="1" t="s">
        <v>114</v>
      </c>
      <c r="P1042" s="1" t="s">
        <v>79</v>
      </c>
      <c r="Q1042" s="1" t="s">
        <v>80</v>
      </c>
      <c r="R1042" s="1" t="s">
        <v>43</v>
      </c>
      <c r="S1042" s="1" t="s">
        <v>43</v>
      </c>
      <c r="T1042" s="3">
        <v>0</v>
      </c>
      <c r="U1042" s="1" t="s">
        <v>44</v>
      </c>
      <c r="V1042" s="1" t="s">
        <v>45</v>
      </c>
      <c r="W1042" s="1" t="s">
        <v>1006</v>
      </c>
      <c r="X1042" s="1" t="s">
        <v>46</v>
      </c>
      <c r="Y1042" s="1" t="s">
        <v>1591</v>
      </c>
      <c r="Z1042" s="1" t="s">
        <v>1592</v>
      </c>
      <c r="AA1042" s="1" t="s">
        <v>83</v>
      </c>
      <c r="AB1042" s="1" t="s">
        <v>1593</v>
      </c>
      <c r="AC1042" s="1" t="s">
        <v>51</v>
      </c>
      <c r="AD1042" s="1" t="s">
        <v>1592</v>
      </c>
      <c r="AE1042" s="1" t="s">
        <v>37</v>
      </c>
      <c r="AF1042">
        <f t="shared" si="66"/>
        <v>2023</v>
      </c>
      <c r="AG1042" t="str">
        <f t="shared" si="67"/>
        <v>dic</v>
      </c>
      <c r="AH1042" t="str">
        <f>+VLOOKUP(N1042,'[1]2. Ingreso de incapacidades'!$C$5:$O$6997,13,FALSE)</f>
        <v>SALUD TOTAL E.P.S.</v>
      </c>
      <c r="AI1042" t="s">
        <v>2192</v>
      </c>
    </row>
    <row r="1043" spans="1:35" hidden="1" x14ac:dyDescent="0.25">
      <c r="A1043" s="1" t="s">
        <v>33</v>
      </c>
      <c r="B1043" s="1" t="s">
        <v>34</v>
      </c>
      <c r="C1043" s="2">
        <v>45291</v>
      </c>
      <c r="D1043" s="42" t="str">
        <f t="shared" si="64"/>
        <v>2023</v>
      </c>
      <c r="E1043" s="1" t="s">
        <v>73</v>
      </c>
      <c r="F1043" s="1" t="s">
        <v>74</v>
      </c>
      <c r="G1043" s="1" t="s">
        <v>37</v>
      </c>
      <c r="H1043" s="1" t="s">
        <v>1006</v>
      </c>
      <c r="I1043" s="1" t="s">
        <v>76</v>
      </c>
      <c r="J1043" s="3">
        <v>464001</v>
      </c>
      <c r="K1043" s="3">
        <v>0</v>
      </c>
      <c r="L1043" s="3">
        <f t="shared" si="65"/>
        <v>464001</v>
      </c>
      <c r="M1043" s="1" t="s">
        <v>40</v>
      </c>
      <c r="N1043" s="88">
        <v>73109356</v>
      </c>
      <c r="O1043" s="1" t="s">
        <v>118</v>
      </c>
      <c r="P1043" s="1" t="s">
        <v>79</v>
      </c>
      <c r="Q1043" s="1" t="s">
        <v>80</v>
      </c>
      <c r="R1043" s="1" t="s">
        <v>43</v>
      </c>
      <c r="S1043" s="1" t="s">
        <v>43</v>
      </c>
      <c r="T1043" s="3">
        <v>0</v>
      </c>
      <c r="U1043" s="1" t="s">
        <v>44</v>
      </c>
      <c r="V1043" s="1" t="s">
        <v>45</v>
      </c>
      <c r="W1043" s="1" t="s">
        <v>1006</v>
      </c>
      <c r="X1043" s="1" t="s">
        <v>46</v>
      </c>
      <c r="Y1043" s="1" t="s">
        <v>1591</v>
      </c>
      <c r="Z1043" s="1" t="s">
        <v>1592</v>
      </c>
      <c r="AA1043" s="1" t="s">
        <v>83</v>
      </c>
      <c r="AB1043" s="1" t="s">
        <v>1593</v>
      </c>
      <c r="AC1043" s="1" t="s">
        <v>51</v>
      </c>
      <c r="AD1043" s="1" t="s">
        <v>1592</v>
      </c>
      <c r="AE1043" s="1" t="s">
        <v>37</v>
      </c>
      <c r="AF1043">
        <f t="shared" si="66"/>
        <v>2023</v>
      </c>
      <c r="AG1043" t="str">
        <f t="shared" si="67"/>
        <v>dic</v>
      </c>
      <c r="AH1043" t="str">
        <f>+VLOOKUP(N1043,'[1]2. Ingreso de incapacidades'!$C$5:$O$6997,13,FALSE)</f>
        <v>SANITAS E.P.S</v>
      </c>
      <c r="AI1043" t="s">
        <v>2193</v>
      </c>
    </row>
    <row r="1044" spans="1:35" hidden="1" x14ac:dyDescent="0.25">
      <c r="A1044" s="1" t="s">
        <v>33</v>
      </c>
      <c r="B1044" s="1" t="s">
        <v>34</v>
      </c>
      <c r="C1044" s="2">
        <v>45291</v>
      </c>
      <c r="D1044" s="42" t="str">
        <f t="shared" si="64"/>
        <v>2023</v>
      </c>
      <c r="E1044" s="1" t="s">
        <v>73</v>
      </c>
      <c r="F1044" s="1" t="s">
        <v>74</v>
      </c>
      <c r="G1044" s="1" t="s">
        <v>37</v>
      </c>
      <c r="H1044" s="1" t="s">
        <v>1006</v>
      </c>
      <c r="I1044" s="1" t="s">
        <v>76</v>
      </c>
      <c r="J1044" s="3">
        <v>38667</v>
      </c>
      <c r="K1044" s="3">
        <v>0</v>
      </c>
      <c r="L1044" s="3">
        <f t="shared" si="65"/>
        <v>38667</v>
      </c>
      <c r="M1044" s="1" t="s">
        <v>40</v>
      </c>
      <c r="N1044" s="88">
        <v>7919544</v>
      </c>
      <c r="O1044" s="1" t="s">
        <v>839</v>
      </c>
      <c r="P1044" s="1" t="s">
        <v>79</v>
      </c>
      <c r="Q1044" s="1" t="s">
        <v>80</v>
      </c>
      <c r="R1044" s="1" t="s">
        <v>43</v>
      </c>
      <c r="S1044" s="1" t="s">
        <v>43</v>
      </c>
      <c r="T1044" s="3">
        <v>0</v>
      </c>
      <c r="U1044" s="1" t="s">
        <v>44</v>
      </c>
      <c r="V1044" s="1" t="s">
        <v>45</v>
      </c>
      <c r="W1044" s="1" t="s">
        <v>1006</v>
      </c>
      <c r="X1044" s="1" t="s">
        <v>46</v>
      </c>
      <c r="Y1044" s="1" t="s">
        <v>1591</v>
      </c>
      <c r="Z1044" s="1" t="s">
        <v>1592</v>
      </c>
      <c r="AA1044" s="1" t="s">
        <v>83</v>
      </c>
      <c r="AB1044" s="1" t="s">
        <v>1593</v>
      </c>
      <c r="AC1044" s="1" t="s">
        <v>51</v>
      </c>
      <c r="AD1044" s="1" t="s">
        <v>1592</v>
      </c>
      <c r="AE1044" s="1" t="s">
        <v>37</v>
      </c>
      <c r="AF1044">
        <f t="shared" si="66"/>
        <v>2023</v>
      </c>
      <c r="AG1044" t="str">
        <f t="shared" si="67"/>
        <v>dic</v>
      </c>
      <c r="AH1044" t="str">
        <f>+VLOOKUP(N1044,'[1]2. Ingreso de incapacidades'!$C$5:$O$6997,13,FALSE)</f>
        <v>EPS MUTUAL SER</v>
      </c>
      <c r="AI1044" t="s">
        <v>2195</v>
      </c>
    </row>
    <row r="1045" spans="1:35" hidden="1" x14ac:dyDescent="0.25">
      <c r="A1045" s="1" t="s">
        <v>33</v>
      </c>
      <c r="B1045" s="1" t="s">
        <v>34</v>
      </c>
      <c r="C1045" s="2">
        <v>45291</v>
      </c>
      <c r="D1045" s="42" t="str">
        <f t="shared" si="64"/>
        <v>2023</v>
      </c>
      <c r="E1045" s="1" t="s">
        <v>73</v>
      </c>
      <c r="F1045" s="1" t="s">
        <v>74</v>
      </c>
      <c r="G1045" s="1" t="s">
        <v>37</v>
      </c>
      <c r="H1045" s="1" t="s">
        <v>1006</v>
      </c>
      <c r="I1045" s="1" t="s">
        <v>76</v>
      </c>
      <c r="J1045" s="3">
        <v>464000</v>
      </c>
      <c r="K1045" s="3">
        <v>0</v>
      </c>
      <c r="L1045" s="3">
        <f t="shared" si="65"/>
        <v>464000</v>
      </c>
      <c r="M1045" s="1" t="s">
        <v>40</v>
      </c>
      <c r="N1045" s="88">
        <v>30873721</v>
      </c>
      <c r="O1045" s="1" t="s">
        <v>126</v>
      </c>
      <c r="P1045" s="1" t="s">
        <v>79</v>
      </c>
      <c r="Q1045" s="1" t="s">
        <v>80</v>
      </c>
      <c r="R1045" s="1" t="s">
        <v>43</v>
      </c>
      <c r="S1045" s="1" t="s">
        <v>43</v>
      </c>
      <c r="T1045" s="3">
        <v>0</v>
      </c>
      <c r="U1045" s="1" t="s">
        <v>44</v>
      </c>
      <c r="V1045" s="1" t="s">
        <v>45</v>
      </c>
      <c r="W1045" s="1" t="s">
        <v>1006</v>
      </c>
      <c r="X1045" s="1" t="s">
        <v>46</v>
      </c>
      <c r="Y1045" s="1" t="s">
        <v>1591</v>
      </c>
      <c r="Z1045" s="1" t="s">
        <v>1592</v>
      </c>
      <c r="AA1045" s="1" t="s">
        <v>83</v>
      </c>
      <c r="AB1045" s="1" t="s">
        <v>1593</v>
      </c>
      <c r="AC1045" s="1" t="s">
        <v>51</v>
      </c>
      <c r="AD1045" s="1" t="s">
        <v>1592</v>
      </c>
      <c r="AE1045" s="1" t="s">
        <v>37</v>
      </c>
      <c r="AF1045">
        <f t="shared" si="66"/>
        <v>2023</v>
      </c>
      <c r="AG1045" t="str">
        <f t="shared" si="67"/>
        <v>dic</v>
      </c>
      <c r="AH1045" t="str">
        <f>+VLOOKUP(N1045,'[1]2. Ingreso de incapacidades'!$C$5:$O$6997,13,FALSE)</f>
        <v>FAMISANAR E.P.S</v>
      </c>
      <c r="AI1045" t="s">
        <v>2196</v>
      </c>
    </row>
    <row r="1046" spans="1:35" hidden="1" x14ac:dyDescent="0.25">
      <c r="A1046" s="1" t="s">
        <v>33</v>
      </c>
      <c r="B1046" s="1" t="s">
        <v>34</v>
      </c>
      <c r="C1046" s="2">
        <v>45291</v>
      </c>
      <c r="D1046" s="42" t="str">
        <f t="shared" si="64"/>
        <v>2023</v>
      </c>
      <c r="E1046" s="1" t="s">
        <v>73</v>
      </c>
      <c r="F1046" s="1" t="s">
        <v>74</v>
      </c>
      <c r="G1046" s="1" t="s">
        <v>37</v>
      </c>
      <c r="H1046" s="1" t="s">
        <v>1006</v>
      </c>
      <c r="I1046" s="1" t="s">
        <v>76</v>
      </c>
      <c r="J1046" s="3">
        <v>270667</v>
      </c>
      <c r="K1046" s="3">
        <v>0</v>
      </c>
      <c r="L1046" s="3">
        <f t="shared" si="65"/>
        <v>270667</v>
      </c>
      <c r="M1046" s="1" t="s">
        <v>40</v>
      </c>
      <c r="N1046" s="88">
        <v>1047490306</v>
      </c>
      <c r="O1046" s="1" t="s">
        <v>674</v>
      </c>
      <c r="P1046" s="1" t="s">
        <v>79</v>
      </c>
      <c r="Q1046" s="1" t="s">
        <v>80</v>
      </c>
      <c r="R1046" s="1" t="s">
        <v>43</v>
      </c>
      <c r="S1046" s="1" t="s">
        <v>43</v>
      </c>
      <c r="T1046" s="3">
        <v>0</v>
      </c>
      <c r="U1046" s="1" t="s">
        <v>44</v>
      </c>
      <c r="V1046" s="1" t="s">
        <v>45</v>
      </c>
      <c r="W1046" s="1" t="s">
        <v>1006</v>
      </c>
      <c r="X1046" s="1" t="s">
        <v>46</v>
      </c>
      <c r="Y1046" s="1" t="s">
        <v>1591</v>
      </c>
      <c r="Z1046" s="1" t="s">
        <v>1592</v>
      </c>
      <c r="AA1046" s="1" t="s">
        <v>83</v>
      </c>
      <c r="AB1046" s="1" t="s">
        <v>1593</v>
      </c>
      <c r="AC1046" s="1" t="s">
        <v>51</v>
      </c>
      <c r="AD1046" s="1" t="s">
        <v>1592</v>
      </c>
      <c r="AE1046" s="1" t="s">
        <v>37</v>
      </c>
      <c r="AF1046">
        <f t="shared" si="66"/>
        <v>2023</v>
      </c>
      <c r="AG1046" t="str">
        <f t="shared" si="67"/>
        <v>dic</v>
      </c>
      <c r="AH1046" t="str">
        <f>+VLOOKUP(N1046,'[1]2. Ingreso de incapacidades'!$C$5:$O$6997,13,FALSE)</f>
        <v>NUEVA E.P.S</v>
      </c>
      <c r="AI1046" t="s">
        <v>2199</v>
      </c>
    </row>
    <row r="1047" spans="1:35" hidden="1" x14ac:dyDescent="0.25">
      <c r="A1047" s="1" t="s">
        <v>33</v>
      </c>
      <c r="B1047" s="1" t="s">
        <v>34</v>
      </c>
      <c r="C1047" s="2">
        <v>45291</v>
      </c>
      <c r="D1047" s="42" t="str">
        <f t="shared" si="64"/>
        <v>2023</v>
      </c>
      <c r="E1047" s="1" t="s">
        <v>73</v>
      </c>
      <c r="F1047" s="1" t="s">
        <v>74</v>
      </c>
      <c r="G1047" s="1" t="s">
        <v>37</v>
      </c>
      <c r="H1047" s="1" t="s">
        <v>1006</v>
      </c>
      <c r="I1047" s="1" t="s">
        <v>76</v>
      </c>
      <c r="J1047" s="3">
        <v>42706</v>
      </c>
      <c r="K1047" s="3">
        <v>0</v>
      </c>
      <c r="L1047" s="3">
        <f t="shared" si="65"/>
        <v>42706</v>
      </c>
      <c r="M1047" s="1" t="s">
        <v>40</v>
      </c>
      <c r="N1047" s="88">
        <v>73159298</v>
      </c>
      <c r="O1047" s="1" t="s">
        <v>120</v>
      </c>
      <c r="P1047" s="1" t="s">
        <v>79</v>
      </c>
      <c r="Q1047" s="1" t="s">
        <v>80</v>
      </c>
      <c r="R1047" s="1" t="s">
        <v>43</v>
      </c>
      <c r="S1047" s="1" t="s">
        <v>43</v>
      </c>
      <c r="T1047" s="3">
        <v>0</v>
      </c>
      <c r="U1047" s="1" t="s">
        <v>44</v>
      </c>
      <c r="V1047" s="1" t="s">
        <v>45</v>
      </c>
      <c r="W1047" s="1" t="s">
        <v>1006</v>
      </c>
      <c r="X1047" s="1" t="s">
        <v>46</v>
      </c>
      <c r="Y1047" s="1" t="s">
        <v>1591</v>
      </c>
      <c r="Z1047" s="1" t="s">
        <v>1592</v>
      </c>
      <c r="AA1047" s="1" t="s">
        <v>83</v>
      </c>
      <c r="AB1047" s="1" t="s">
        <v>1593</v>
      </c>
      <c r="AC1047" s="1" t="s">
        <v>51</v>
      </c>
      <c r="AD1047" s="1" t="s">
        <v>1592</v>
      </c>
      <c r="AE1047" s="1" t="s">
        <v>37</v>
      </c>
      <c r="AF1047">
        <f t="shared" si="66"/>
        <v>2023</v>
      </c>
      <c r="AG1047" t="str">
        <f t="shared" si="67"/>
        <v>dic</v>
      </c>
      <c r="AH1047" t="str">
        <f>+VLOOKUP(N1047,'[1]2. Ingreso de incapacidades'!$C$5:$O$6997,13,FALSE)</f>
        <v>NUEVA E.P.S</v>
      </c>
      <c r="AI1047" t="s">
        <v>2199</v>
      </c>
    </row>
    <row r="1048" spans="1:35" hidden="1" x14ac:dyDescent="0.25">
      <c r="A1048" s="1" t="s">
        <v>33</v>
      </c>
      <c r="B1048" s="1" t="s">
        <v>34</v>
      </c>
      <c r="C1048" s="2">
        <v>45291</v>
      </c>
      <c r="D1048" s="42" t="str">
        <f t="shared" si="64"/>
        <v>2023</v>
      </c>
      <c r="E1048" s="1" t="s">
        <v>73</v>
      </c>
      <c r="F1048" s="1" t="s">
        <v>74</v>
      </c>
      <c r="G1048" s="1" t="s">
        <v>37</v>
      </c>
      <c r="H1048" s="1" t="s">
        <v>1006</v>
      </c>
      <c r="I1048" s="1" t="s">
        <v>76</v>
      </c>
      <c r="J1048" s="3">
        <v>154668</v>
      </c>
      <c r="K1048" s="3">
        <v>0</v>
      </c>
      <c r="L1048" s="3">
        <f t="shared" si="65"/>
        <v>154668</v>
      </c>
      <c r="M1048" s="1" t="s">
        <v>40</v>
      </c>
      <c r="N1048" s="88">
        <v>9099334</v>
      </c>
      <c r="O1048" s="1" t="s">
        <v>602</v>
      </c>
      <c r="P1048" s="1" t="s">
        <v>79</v>
      </c>
      <c r="Q1048" s="1" t="s">
        <v>80</v>
      </c>
      <c r="R1048" s="1" t="s">
        <v>43</v>
      </c>
      <c r="S1048" s="1" t="s">
        <v>43</v>
      </c>
      <c r="T1048" s="3">
        <v>0</v>
      </c>
      <c r="U1048" s="1" t="s">
        <v>44</v>
      </c>
      <c r="V1048" s="1" t="s">
        <v>45</v>
      </c>
      <c r="W1048" s="1" t="s">
        <v>1006</v>
      </c>
      <c r="X1048" s="1" t="s">
        <v>46</v>
      </c>
      <c r="Y1048" s="1" t="s">
        <v>1591</v>
      </c>
      <c r="Z1048" s="1" t="s">
        <v>1592</v>
      </c>
      <c r="AA1048" s="1" t="s">
        <v>83</v>
      </c>
      <c r="AB1048" s="1" t="s">
        <v>1593</v>
      </c>
      <c r="AC1048" s="1" t="s">
        <v>51</v>
      </c>
      <c r="AD1048" s="1" t="s">
        <v>1592</v>
      </c>
      <c r="AE1048" s="1" t="s">
        <v>37</v>
      </c>
      <c r="AF1048">
        <f t="shared" si="66"/>
        <v>2023</v>
      </c>
      <c r="AG1048" t="str">
        <f t="shared" si="67"/>
        <v>dic</v>
      </c>
      <c r="AH1048" t="str">
        <f>+VLOOKUP(N1048,'[1]2. Ingreso de incapacidades'!$C$5:$O$6997,13,FALSE)</f>
        <v>NUEVA E.P.S</v>
      </c>
      <c r="AI1048" t="s">
        <v>2199</v>
      </c>
    </row>
    <row r="1049" spans="1:35" hidden="1" x14ac:dyDescent="0.25">
      <c r="A1049" s="1" t="s">
        <v>33</v>
      </c>
      <c r="B1049" s="1" t="s">
        <v>34</v>
      </c>
      <c r="C1049" s="2">
        <v>45291</v>
      </c>
      <c r="D1049" s="42" t="str">
        <f t="shared" si="64"/>
        <v>2023</v>
      </c>
      <c r="E1049" s="1" t="s">
        <v>73</v>
      </c>
      <c r="F1049" s="1" t="s">
        <v>74</v>
      </c>
      <c r="G1049" s="1" t="s">
        <v>37</v>
      </c>
      <c r="H1049" s="1" t="s">
        <v>1006</v>
      </c>
      <c r="I1049" s="1" t="s">
        <v>76</v>
      </c>
      <c r="J1049" s="3">
        <v>701909</v>
      </c>
      <c r="K1049" s="3">
        <v>0</v>
      </c>
      <c r="L1049" s="3">
        <f t="shared" si="65"/>
        <v>701909</v>
      </c>
      <c r="M1049" s="1" t="s">
        <v>40</v>
      </c>
      <c r="N1049" s="88">
        <v>1050961305</v>
      </c>
      <c r="O1049" s="1" t="s">
        <v>700</v>
      </c>
      <c r="P1049" s="1" t="s">
        <v>79</v>
      </c>
      <c r="Q1049" s="1" t="s">
        <v>80</v>
      </c>
      <c r="R1049" s="1" t="s">
        <v>43</v>
      </c>
      <c r="S1049" s="1" t="s">
        <v>43</v>
      </c>
      <c r="T1049" s="3">
        <v>0</v>
      </c>
      <c r="U1049" s="1" t="s">
        <v>44</v>
      </c>
      <c r="V1049" s="1" t="s">
        <v>45</v>
      </c>
      <c r="W1049" s="1" t="s">
        <v>1006</v>
      </c>
      <c r="X1049" s="1" t="s">
        <v>46</v>
      </c>
      <c r="Y1049" s="1" t="s">
        <v>1591</v>
      </c>
      <c r="Z1049" s="1" t="s">
        <v>1592</v>
      </c>
      <c r="AA1049" s="1" t="s">
        <v>83</v>
      </c>
      <c r="AB1049" s="1" t="s">
        <v>1593</v>
      </c>
      <c r="AC1049" s="1" t="s">
        <v>51</v>
      </c>
      <c r="AD1049" s="1" t="s">
        <v>1592</v>
      </c>
      <c r="AE1049" s="1" t="s">
        <v>37</v>
      </c>
      <c r="AF1049">
        <f t="shared" si="66"/>
        <v>2023</v>
      </c>
      <c r="AG1049" t="str">
        <f t="shared" si="67"/>
        <v>dic</v>
      </c>
      <c r="AH1049" t="str">
        <f>+VLOOKUP(N1049,'[1]2. Ingreso de incapacidades'!$C$5:$O$6997,13,FALSE)</f>
        <v>SALUD TOTAL E.P.S.</v>
      </c>
      <c r="AI1049" t="s">
        <v>2192</v>
      </c>
    </row>
    <row r="1050" spans="1:35" hidden="1" x14ac:dyDescent="0.25">
      <c r="A1050" s="1" t="s">
        <v>33</v>
      </c>
      <c r="B1050" s="1" t="s">
        <v>34</v>
      </c>
      <c r="C1050" s="2">
        <v>45291</v>
      </c>
      <c r="D1050" s="42" t="str">
        <f t="shared" si="64"/>
        <v>2023</v>
      </c>
      <c r="E1050" s="1" t="s">
        <v>73</v>
      </c>
      <c r="F1050" s="1" t="s">
        <v>74</v>
      </c>
      <c r="G1050" s="1" t="s">
        <v>37</v>
      </c>
      <c r="H1050" s="1" t="s">
        <v>1006</v>
      </c>
      <c r="I1050" s="1" t="s">
        <v>76</v>
      </c>
      <c r="J1050" s="3">
        <v>46691</v>
      </c>
      <c r="K1050" s="3">
        <v>0</v>
      </c>
      <c r="L1050" s="3">
        <f t="shared" si="65"/>
        <v>46691</v>
      </c>
      <c r="M1050" s="1" t="s">
        <v>40</v>
      </c>
      <c r="N1050" s="88">
        <v>1003026603</v>
      </c>
      <c r="O1050" s="1" t="s">
        <v>621</v>
      </c>
      <c r="P1050" s="1" t="s">
        <v>89</v>
      </c>
      <c r="Q1050" s="1" t="s">
        <v>90</v>
      </c>
      <c r="R1050" s="1" t="s">
        <v>43</v>
      </c>
      <c r="S1050" s="1" t="s">
        <v>43</v>
      </c>
      <c r="T1050" s="3">
        <v>0</v>
      </c>
      <c r="U1050" s="1" t="s">
        <v>44</v>
      </c>
      <c r="V1050" s="1" t="s">
        <v>45</v>
      </c>
      <c r="W1050" s="1" t="s">
        <v>1006</v>
      </c>
      <c r="X1050" s="1" t="s">
        <v>46</v>
      </c>
      <c r="Y1050" s="1" t="s">
        <v>1591</v>
      </c>
      <c r="Z1050" s="1" t="s">
        <v>1592</v>
      </c>
      <c r="AA1050" s="1" t="s">
        <v>83</v>
      </c>
      <c r="AB1050" s="1" t="s">
        <v>1593</v>
      </c>
      <c r="AC1050" s="1" t="s">
        <v>51</v>
      </c>
      <c r="AD1050" s="1" t="s">
        <v>1592</v>
      </c>
      <c r="AE1050" s="1" t="s">
        <v>37</v>
      </c>
      <c r="AF1050">
        <f t="shared" si="66"/>
        <v>2023</v>
      </c>
      <c r="AG1050" t="str">
        <f t="shared" si="67"/>
        <v>dic</v>
      </c>
      <c r="AH1050" t="str">
        <f>+VLOOKUP(N1050,'[1]2. Ingreso de incapacidades'!$C$5:$O$6997,13,FALSE)</f>
        <v>SALUD TOTAL E.P.S.</v>
      </c>
      <c r="AI1050" t="s">
        <v>2192</v>
      </c>
    </row>
    <row r="1051" spans="1:35" hidden="1" x14ac:dyDescent="0.25">
      <c r="A1051" s="1" t="s">
        <v>33</v>
      </c>
      <c r="B1051" s="1" t="s">
        <v>34</v>
      </c>
      <c r="C1051" s="2">
        <v>45308</v>
      </c>
      <c r="D1051" s="42" t="str">
        <f t="shared" si="64"/>
        <v>2024</v>
      </c>
      <c r="E1051" s="1" t="s">
        <v>35</v>
      </c>
      <c r="F1051" s="1" t="s">
        <v>36</v>
      </c>
      <c r="G1051" s="1" t="s">
        <v>37</v>
      </c>
      <c r="H1051" s="1" t="s">
        <v>1601</v>
      </c>
      <c r="I1051" s="1" t="s">
        <v>1602</v>
      </c>
      <c r="J1051" s="3">
        <v>0</v>
      </c>
      <c r="K1051" s="3">
        <v>760732</v>
      </c>
      <c r="L1051" s="3">
        <f t="shared" si="65"/>
        <v>-760732</v>
      </c>
      <c r="M1051" s="1" t="s">
        <v>40</v>
      </c>
      <c r="N1051" s="88">
        <v>1050961305</v>
      </c>
      <c r="O1051" s="1" t="s">
        <v>700</v>
      </c>
      <c r="P1051" s="1" t="s">
        <v>37</v>
      </c>
      <c r="Q1051" s="1" t="s">
        <v>43</v>
      </c>
      <c r="R1051" s="1" t="s">
        <v>43</v>
      </c>
      <c r="S1051" s="1" t="s">
        <v>43</v>
      </c>
      <c r="T1051" s="3">
        <v>0</v>
      </c>
      <c r="U1051" s="1" t="s">
        <v>44</v>
      </c>
      <c r="V1051" s="1" t="s">
        <v>45</v>
      </c>
      <c r="W1051" s="1" t="s">
        <v>1601</v>
      </c>
      <c r="X1051" s="1" t="s">
        <v>46</v>
      </c>
      <c r="Y1051" s="1" t="s">
        <v>47</v>
      </c>
      <c r="Z1051" s="1" t="s">
        <v>1603</v>
      </c>
      <c r="AA1051" s="1" t="s">
        <v>49</v>
      </c>
      <c r="AB1051" s="1" t="s">
        <v>50</v>
      </c>
      <c r="AC1051" s="1" t="s">
        <v>51</v>
      </c>
      <c r="AD1051" s="1" t="s">
        <v>1603</v>
      </c>
      <c r="AE1051" s="1" t="s">
        <v>37</v>
      </c>
      <c r="AF1051">
        <f t="shared" si="66"/>
        <v>2024</v>
      </c>
      <c r="AG1051" t="str">
        <f t="shared" si="67"/>
        <v>ene</v>
      </c>
      <c r="AH1051" t="str">
        <f>+VLOOKUP(N1051,'[1]2. Ingreso de incapacidades'!$C$5:$O$6997,13,FALSE)</f>
        <v>SALUD TOTAL E.P.S.</v>
      </c>
      <c r="AI1051" t="s">
        <v>2192</v>
      </c>
    </row>
    <row r="1052" spans="1:35" hidden="1" x14ac:dyDescent="0.25">
      <c r="A1052" s="1" t="s">
        <v>33</v>
      </c>
      <c r="B1052" s="1" t="s">
        <v>34</v>
      </c>
      <c r="C1052" s="2">
        <v>45310</v>
      </c>
      <c r="D1052" s="42" t="str">
        <f t="shared" si="64"/>
        <v>2024</v>
      </c>
      <c r="E1052" s="1" t="s">
        <v>35</v>
      </c>
      <c r="F1052" s="1" t="s">
        <v>36</v>
      </c>
      <c r="G1052" s="1" t="s">
        <v>37</v>
      </c>
      <c r="H1052" s="1" t="s">
        <v>1604</v>
      </c>
      <c r="I1052" s="1" t="s">
        <v>1605</v>
      </c>
      <c r="J1052" s="3">
        <v>0</v>
      </c>
      <c r="K1052" s="3">
        <v>193333</v>
      </c>
      <c r="L1052" s="3">
        <f t="shared" si="65"/>
        <v>-193333</v>
      </c>
      <c r="M1052" s="1" t="s">
        <v>40</v>
      </c>
      <c r="N1052" s="88">
        <v>30873721</v>
      </c>
      <c r="O1052" s="1" t="s">
        <v>126</v>
      </c>
      <c r="P1052" s="1" t="s">
        <v>37</v>
      </c>
      <c r="Q1052" s="1" t="s">
        <v>43</v>
      </c>
      <c r="R1052" s="1" t="s">
        <v>43</v>
      </c>
      <c r="S1052" s="1" t="s">
        <v>43</v>
      </c>
      <c r="T1052" s="3">
        <v>0</v>
      </c>
      <c r="U1052" s="1" t="s">
        <v>44</v>
      </c>
      <c r="V1052" s="1" t="s">
        <v>45</v>
      </c>
      <c r="W1052" s="1" t="s">
        <v>1604</v>
      </c>
      <c r="X1052" s="1" t="s">
        <v>46</v>
      </c>
      <c r="Y1052" s="1" t="s">
        <v>81</v>
      </c>
      <c r="Z1052" s="1" t="s">
        <v>1606</v>
      </c>
      <c r="AA1052" s="1" t="s">
        <v>49</v>
      </c>
      <c r="AB1052" s="1" t="s">
        <v>50</v>
      </c>
      <c r="AC1052" s="1" t="s">
        <v>51</v>
      </c>
      <c r="AD1052" s="1" t="s">
        <v>1607</v>
      </c>
      <c r="AE1052" s="1" t="s">
        <v>37</v>
      </c>
      <c r="AF1052">
        <f t="shared" si="66"/>
        <v>2024</v>
      </c>
      <c r="AG1052" t="str">
        <f t="shared" si="67"/>
        <v>ene</v>
      </c>
      <c r="AH1052" t="str">
        <f>+VLOOKUP(N1052,'[1]2. Ingreso de incapacidades'!$C$5:$O$6997,13,FALSE)</f>
        <v>FAMISANAR E.P.S</v>
      </c>
      <c r="AI1052" t="s">
        <v>2196</v>
      </c>
    </row>
    <row r="1053" spans="1:35" hidden="1" x14ac:dyDescent="0.25">
      <c r="A1053" s="1" t="s">
        <v>33</v>
      </c>
      <c r="B1053" s="1" t="s">
        <v>34</v>
      </c>
      <c r="C1053" s="2">
        <v>45314</v>
      </c>
      <c r="D1053" s="42" t="str">
        <f t="shared" si="64"/>
        <v>2024</v>
      </c>
      <c r="E1053" s="1" t="s">
        <v>35</v>
      </c>
      <c r="F1053" s="1" t="s">
        <v>36</v>
      </c>
      <c r="G1053" s="1" t="s">
        <v>37</v>
      </c>
      <c r="H1053" s="1" t="s">
        <v>1608</v>
      </c>
      <c r="I1053" s="1" t="s">
        <v>1609</v>
      </c>
      <c r="J1053" s="3">
        <v>0</v>
      </c>
      <c r="K1053" s="3">
        <v>8733758</v>
      </c>
      <c r="L1053" s="3">
        <f t="shared" si="65"/>
        <v>-8733758</v>
      </c>
      <c r="M1053" s="1" t="s">
        <v>40</v>
      </c>
      <c r="N1053" s="88">
        <v>1235045400</v>
      </c>
      <c r="O1053" s="1" t="s">
        <v>1611</v>
      </c>
      <c r="P1053" s="1" t="s">
        <v>37</v>
      </c>
      <c r="Q1053" s="1" t="s">
        <v>43</v>
      </c>
      <c r="R1053" s="1" t="s">
        <v>43</v>
      </c>
      <c r="S1053" s="1" t="s">
        <v>43</v>
      </c>
      <c r="T1053" s="3">
        <v>0</v>
      </c>
      <c r="U1053" s="1" t="s">
        <v>44</v>
      </c>
      <c r="V1053" s="1" t="s">
        <v>45</v>
      </c>
      <c r="W1053" s="1" t="s">
        <v>1608</v>
      </c>
      <c r="X1053" s="1" t="s">
        <v>46</v>
      </c>
      <c r="Y1053" s="1" t="s">
        <v>47</v>
      </c>
      <c r="Z1053" s="1" t="s">
        <v>1612</v>
      </c>
      <c r="AA1053" s="1" t="s">
        <v>49</v>
      </c>
      <c r="AB1053" s="1" t="s">
        <v>50</v>
      </c>
      <c r="AC1053" s="1" t="s">
        <v>51</v>
      </c>
      <c r="AD1053" s="1" t="s">
        <v>1612</v>
      </c>
      <c r="AE1053" s="1" t="s">
        <v>37</v>
      </c>
      <c r="AF1053">
        <f t="shared" si="66"/>
        <v>2024</v>
      </c>
      <c r="AG1053" t="str">
        <f t="shared" si="67"/>
        <v>ene</v>
      </c>
      <c r="AH1053" t="str">
        <f>+VLOOKUP(N1053,'[1]2. Ingreso de incapacidades'!$C$5:$O$6997,13,FALSE)</f>
        <v>SURA E.P.S.</v>
      </c>
      <c r="AI1053" t="s">
        <v>2197</v>
      </c>
    </row>
    <row r="1054" spans="1:35" hidden="1" x14ac:dyDescent="0.25">
      <c r="A1054" s="1" t="s">
        <v>33</v>
      </c>
      <c r="B1054" s="1" t="s">
        <v>34</v>
      </c>
      <c r="C1054" s="2">
        <v>45316</v>
      </c>
      <c r="D1054" s="42" t="str">
        <f t="shared" si="64"/>
        <v>2024</v>
      </c>
      <c r="E1054" s="1" t="s">
        <v>35</v>
      </c>
      <c r="F1054" s="1" t="s">
        <v>36</v>
      </c>
      <c r="G1054" s="1" t="s">
        <v>37</v>
      </c>
      <c r="H1054" s="1" t="s">
        <v>1613</v>
      </c>
      <c r="I1054" s="1" t="s">
        <v>1614</v>
      </c>
      <c r="J1054" s="3">
        <v>0</v>
      </c>
      <c r="K1054" s="3">
        <v>88151</v>
      </c>
      <c r="L1054" s="3">
        <f t="shared" si="65"/>
        <v>-88151</v>
      </c>
      <c r="M1054" s="1" t="s">
        <v>40</v>
      </c>
      <c r="N1054" s="88">
        <v>1047435266</v>
      </c>
      <c r="O1054" s="1" t="s">
        <v>657</v>
      </c>
      <c r="P1054" s="1" t="s">
        <v>37</v>
      </c>
      <c r="Q1054" s="1" t="s">
        <v>43</v>
      </c>
      <c r="R1054" s="1" t="s">
        <v>43</v>
      </c>
      <c r="S1054" s="1" t="s">
        <v>43</v>
      </c>
      <c r="T1054" s="3">
        <v>0</v>
      </c>
      <c r="U1054" s="1" t="s">
        <v>44</v>
      </c>
      <c r="V1054" s="1" t="s">
        <v>45</v>
      </c>
      <c r="W1054" s="1" t="s">
        <v>1613</v>
      </c>
      <c r="X1054" s="1" t="s">
        <v>46</v>
      </c>
      <c r="Y1054" s="1" t="s">
        <v>81</v>
      </c>
      <c r="Z1054" s="1" t="s">
        <v>1615</v>
      </c>
      <c r="AA1054" s="1" t="s">
        <v>49</v>
      </c>
      <c r="AB1054" s="1" t="s">
        <v>50</v>
      </c>
      <c r="AC1054" s="1" t="s">
        <v>51</v>
      </c>
      <c r="AD1054" s="1" t="s">
        <v>1616</v>
      </c>
      <c r="AE1054" s="1" t="s">
        <v>37</v>
      </c>
      <c r="AF1054">
        <f t="shared" si="66"/>
        <v>2024</v>
      </c>
      <c r="AG1054" t="str">
        <f t="shared" si="67"/>
        <v>ene</v>
      </c>
      <c r="AH1054" t="str">
        <f>+VLOOKUP(N1054,'[1]2. Ingreso de incapacidades'!$C$5:$O$6997,13,FALSE)</f>
        <v>SALUD TOTAL E.P.S.</v>
      </c>
      <c r="AI1054" t="s">
        <v>2192</v>
      </c>
    </row>
    <row r="1055" spans="1:35" hidden="1" x14ac:dyDescent="0.25">
      <c r="A1055" s="1" t="s">
        <v>33</v>
      </c>
      <c r="B1055" s="1" t="s">
        <v>34</v>
      </c>
      <c r="C1055" s="2">
        <v>45316</v>
      </c>
      <c r="D1055" s="42" t="str">
        <f t="shared" si="64"/>
        <v>2024</v>
      </c>
      <c r="E1055" s="1" t="s">
        <v>35</v>
      </c>
      <c r="F1055" s="1" t="s">
        <v>36</v>
      </c>
      <c r="G1055" s="1" t="s">
        <v>37</v>
      </c>
      <c r="H1055" s="1" t="s">
        <v>1613</v>
      </c>
      <c r="I1055" s="1" t="s">
        <v>1614</v>
      </c>
      <c r="J1055" s="3">
        <v>0</v>
      </c>
      <c r="K1055" s="3">
        <v>38667</v>
      </c>
      <c r="L1055" s="3">
        <f t="shared" si="65"/>
        <v>-38667</v>
      </c>
      <c r="M1055" s="1" t="s">
        <v>40</v>
      </c>
      <c r="N1055" s="88">
        <v>73131436</v>
      </c>
      <c r="O1055" s="1" t="s">
        <v>153</v>
      </c>
      <c r="P1055" s="1" t="s">
        <v>37</v>
      </c>
      <c r="Q1055" s="1" t="s">
        <v>43</v>
      </c>
      <c r="R1055" s="1" t="s">
        <v>43</v>
      </c>
      <c r="S1055" s="1" t="s">
        <v>43</v>
      </c>
      <c r="T1055" s="3">
        <v>0</v>
      </c>
      <c r="U1055" s="1" t="s">
        <v>44</v>
      </c>
      <c r="V1055" s="1" t="s">
        <v>45</v>
      </c>
      <c r="W1055" s="1" t="s">
        <v>1613</v>
      </c>
      <c r="X1055" s="1" t="s">
        <v>46</v>
      </c>
      <c r="Y1055" s="1" t="s">
        <v>81</v>
      </c>
      <c r="Z1055" s="1" t="s">
        <v>1616</v>
      </c>
      <c r="AA1055" s="1" t="s">
        <v>49</v>
      </c>
      <c r="AB1055" s="1" t="s">
        <v>84</v>
      </c>
      <c r="AC1055" s="1" t="s">
        <v>51</v>
      </c>
      <c r="AD1055" s="1" t="s">
        <v>1616</v>
      </c>
      <c r="AE1055" s="1" t="s">
        <v>37</v>
      </c>
      <c r="AF1055">
        <f t="shared" si="66"/>
        <v>2024</v>
      </c>
      <c r="AG1055" t="str">
        <f t="shared" si="67"/>
        <v>ene</v>
      </c>
      <c r="AH1055" t="str">
        <f>+VLOOKUP(N1055,'[1]2. Ingreso de incapacidades'!$C$5:$O$6997,13,FALSE)</f>
        <v>SALUD TOTAL E.P.S.</v>
      </c>
      <c r="AI1055" t="s">
        <v>2192</v>
      </c>
    </row>
    <row r="1056" spans="1:35" hidden="1" x14ac:dyDescent="0.25">
      <c r="A1056" s="1" t="s">
        <v>33</v>
      </c>
      <c r="B1056" s="1" t="s">
        <v>34</v>
      </c>
      <c r="C1056" s="2">
        <v>45316</v>
      </c>
      <c r="D1056" s="42" t="str">
        <f t="shared" si="64"/>
        <v>2024</v>
      </c>
      <c r="E1056" s="1" t="s">
        <v>35</v>
      </c>
      <c r="F1056" s="1" t="s">
        <v>36</v>
      </c>
      <c r="G1056" s="1" t="s">
        <v>37</v>
      </c>
      <c r="H1056" s="1" t="s">
        <v>1613</v>
      </c>
      <c r="I1056" s="1" t="s">
        <v>1614</v>
      </c>
      <c r="J1056" s="3">
        <v>0</v>
      </c>
      <c r="K1056" s="3">
        <v>39598</v>
      </c>
      <c r="L1056" s="3">
        <f t="shared" si="65"/>
        <v>-39598</v>
      </c>
      <c r="M1056" s="1" t="s">
        <v>40</v>
      </c>
      <c r="N1056" s="88">
        <v>73182612</v>
      </c>
      <c r="O1056" s="1" t="s">
        <v>237</v>
      </c>
      <c r="P1056" s="1" t="s">
        <v>37</v>
      </c>
      <c r="Q1056" s="1" t="s">
        <v>43</v>
      </c>
      <c r="R1056" s="1" t="s">
        <v>43</v>
      </c>
      <c r="S1056" s="1" t="s">
        <v>43</v>
      </c>
      <c r="T1056" s="3">
        <v>0</v>
      </c>
      <c r="U1056" s="1" t="s">
        <v>44</v>
      </c>
      <c r="V1056" s="1" t="s">
        <v>45</v>
      </c>
      <c r="W1056" s="1" t="s">
        <v>1613</v>
      </c>
      <c r="X1056" s="1" t="s">
        <v>46</v>
      </c>
      <c r="Y1056" s="1" t="s">
        <v>81</v>
      </c>
      <c r="Z1056" s="1" t="s">
        <v>1616</v>
      </c>
      <c r="AA1056" s="1" t="s">
        <v>49</v>
      </c>
      <c r="AB1056" s="1" t="s">
        <v>84</v>
      </c>
      <c r="AC1056" s="1" t="s">
        <v>51</v>
      </c>
      <c r="AD1056" s="1" t="s">
        <v>1616</v>
      </c>
      <c r="AE1056" s="1" t="s">
        <v>37</v>
      </c>
      <c r="AF1056">
        <f t="shared" si="66"/>
        <v>2024</v>
      </c>
      <c r="AG1056" t="str">
        <f t="shared" si="67"/>
        <v>ene</v>
      </c>
      <c r="AH1056" t="str">
        <f>+VLOOKUP(N1056,'[1]2. Ingreso de incapacidades'!$C$5:$O$6997,13,FALSE)</f>
        <v>SALUD TOTAL E.P.S.</v>
      </c>
      <c r="AI1056" t="s">
        <v>2192</v>
      </c>
    </row>
    <row r="1057" spans="1:35" hidden="1" x14ac:dyDescent="0.25">
      <c r="A1057" s="1" t="s">
        <v>33</v>
      </c>
      <c r="B1057" s="1" t="s">
        <v>34</v>
      </c>
      <c r="C1057" s="2">
        <v>45316</v>
      </c>
      <c r="D1057" s="42" t="str">
        <f t="shared" si="64"/>
        <v>2024</v>
      </c>
      <c r="E1057" s="1" t="s">
        <v>35</v>
      </c>
      <c r="F1057" s="1" t="s">
        <v>36</v>
      </c>
      <c r="G1057" s="1" t="s">
        <v>37</v>
      </c>
      <c r="H1057" s="1" t="s">
        <v>1613</v>
      </c>
      <c r="I1057" s="1" t="s">
        <v>1614</v>
      </c>
      <c r="J1057" s="3">
        <v>0</v>
      </c>
      <c r="K1057" s="3">
        <v>42733</v>
      </c>
      <c r="L1057" s="3">
        <f t="shared" si="65"/>
        <v>-42733</v>
      </c>
      <c r="M1057" s="1" t="s">
        <v>40</v>
      </c>
      <c r="N1057" s="88">
        <v>73121602</v>
      </c>
      <c r="O1057" s="1" t="s">
        <v>353</v>
      </c>
      <c r="P1057" s="1" t="s">
        <v>37</v>
      </c>
      <c r="Q1057" s="1" t="s">
        <v>43</v>
      </c>
      <c r="R1057" s="1" t="s">
        <v>43</v>
      </c>
      <c r="S1057" s="1" t="s">
        <v>43</v>
      </c>
      <c r="T1057" s="3">
        <v>0</v>
      </c>
      <c r="U1057" s="1" t="s">
        <v>44</v>
      </c>
      <c r="V1057" s="1" t="s">
        <v>45</v>
      </c>
      <c r="W1057" s="1" t="s">
        <v>1613</v>
      </c>
      <c r="X1057" s="1" t="s">
        <v>46</v>
      </c>
      <c r="Y1057" s="1" t="s">
        <v>81</v>
      </c>
      <c r="Z1057" s="1" t="s">
        <v>1616</v>
      </c>
      <c r="AA1057" s="1" t="s">
        <v>49</v>
      </c>
      <c r="AB1057" s="1" t="s">
        <v>84</v>
      </c>
      <c r="AC1057" s="1" t="s">
        <v>51</v>
      </c>
      <c r="AD1057" s="1" t="s">
        <v>1616</v>
      </c>
      <c r="AE1057" s="1" t="s">
        <v>37</v>
      </c>
      <c r="AF1057">
        <f t="shared" si="66"/>
        <v>2024</v>
      </c>
      <c r="AG1057" t="str">
        <f t="shared" si="67"/>
        <v>ene</v>
      </c>
      <c r="AH1057" t="str">
        <f>+VLOOKUP(N1057,'[1]2. Ingreso de incapacidades'!$C$5:$O$6997,13,FALSE)</f>
        <v>SALUD TOTAL E.P.S.</v>
      </c>
      <c r="AI1057" t="s">
        <v>2192</v>
      </c>
    </row>
    <row r="1058" spans="1:35" hidden="1" x14ac:dyDescent="0.25">
      <c r="A1058" s="1" t="s">
        <v>33</v>
      </c>
      <c r="B1058" s="1" t="s">
        <v>34</v>
      </c>
      <c r="C1058" s="2">
        <v>45316</v>
      </c>
      <c r="D1058" s="42" t="str">
        <f t="shared" si="64"/>
        <v>2024</v>
      </c>
      <c r="E1058" s="1" t="s">
        <v>35</v>
      </c>
      <c r="F1058" s="1" t="s">
        <v>36</v>
      </c>
      <c r="G1058" s="1" t="s">
        <v>37</v>
      </c>
      <c r="H1058" s="1" t="s">
        <v>1613</v>
      </c>
      <c r="I1058" s="1" t="s">
        <v>1614</v>
      </c>
      <c r="J1058" s="3">
        <v>0</v>
      </c>
      <c r="K1058" s="3">
        <v>77334</v>
      </c>
      <c r="L1058" s="3">
        <f t="shared" si="65"/>
        <v>-77334</v>
      </c>
      <c r="M1058" s="1" t="s">
        <v>40</v>
      </c>
      <c r="N1058" s="88">
        <v>73131436</v>
      </c>
      <c r="O1058" s="1" t="s">
        <v>153</v>
      </c>
      <c r="P1058" s="1" t="s">
        <v>37</v>
      </c>
      <c r="Q1058" s="1" t="s">
        <v>43</v>
      </c>
      <c r="R1058" s="1" t="s">
        <v>43</v>
      </c>
      <c r="S1058" s="1" t="s">
        <v>43</v>
      </c>
      <c r="T1058" s="3">
        <v>0</v>
      </c>
      <c r="U1058" s="1" t="s">
        <v>44</v>
      </c>
      <c r="V1058" s="1" t="s">
        <v>45</v>
      </c>
      <c r="W1058" s="1" t="s">
        <v>1613</v>
      </c>
      <c r="X1058" s="1" t="s">
        <v>46</v>
      </c>
      <c r="Y1058" s="1" t="s">
        <v>81</v>
      </c>
      <c r="Z1058" s="1" t="s">
        <v>1616</v>
      </c>
      <c r="AA1058" s="1" t="s">
        <v>49</v>
      </c>
      <c r="AB1058" s="1" t="s">
        <v>84</v>
      </c>
      <c r="AC1058" s="1" t="s">
        <v>51</v>
      </c>
      <c r="AD1058" s="1" t="s">
        <v>1616</v>
      </c>
      <c r="AE1058" s="1" t="s">
        <v>37</v>
      </c>
      <c r="AF1058">
        <f t="shared" si="66"/>
        <v>2024</v>
      </c>
      <c r="AG1058" t="str">
        <f t="shared" si="67"/>
        <v>ene</v>
      </c>
      <c r="AH1058" t="str">
        <f>+VLOOKUP(N1058,'[1]2. Ingreso de incapacidades'!$C$5:$O$6997,13,FALSE)</f>
        <v>SALUD TOTAL E.P.S.</v>
      </c>
      <c r="AI1058" t="s">
        <v>2192</v>
      </c>
    </row>
    <row r="1059" spans="1:35" hidden="1" x14ac:dyDescent="0.25">
      <c r="A1059" s="1" t="s">
        <v>33</v>
      </c>
      <c r="B1059" s="1" t="s">
        <v>34</v>
      </c>
      <c r="C1059" s="2">
        <v>45320</v>
      </c>
      <c r="D1059" s="42" t="str">
        <f t="shared" si="64"/>
        <v>2024</v>
      </c>
      <c r="E1059" s="1" t="s">
        <v>35</v>
      </c>
      <c r="F1059" s="1" t="s">
        <v>36</v>
      </c>
      <c r="G1059" s="1" t="s">
        <v>37</v>
      </c>
      <c r="H1059" s="1" t="s">
        <v>1617</v>
      </c>
      <c r="I1059" s="1" t="s">
        <v>1618</v>
      </c>
      <c r="J1059" s="3">
        <v>0</v>
      </c>
      <c r="K1059" s="3">
        <v>165475</v>
      </c>
      <c r="L1059" s="3">
        <f t="shared" si="65"/>
        <v>-165475</v>
      </c>
      <c r="M1059" s="1" t="s">
        <v>40</v>
      </c>
      <c r="N1059" s="88">
        <v>806008394</v>
      </c>
      <c r="O1059" s="1" t="s">
        <v>215</v>
      </c>
      <c r="P1059" s="1" t="s">
        <v>37</v>
      </c>
      <c r="Q1059" s="1" t="s">
        <v>43</v>
      </c>
      <c r="R1059" s="1" t="s">
        <v>43</v>
      </c>
      <c r="S1059" s="1" t="s">
        <v>43</v>
      </c>
      <c r="T1059" s="3">
        <v>0</v>
      </c>
      <c r="U1059" s="1" t="s">
        <v>44</v>
      </c>
      <c r="V1059" s="1" t="s">
        <v>45</v>
      </c>
      <c r="W1059" s="1" t="s">
        <v>1617</v>
      </c>
      <c r="X1059" s="1" t="s">
        <v>46</v>
      </c>
      <c r="Y1059" s="1" t="s">
        <v>47</v>
      </c>
      <c r="Z1059" s="1" t="s">
        <v>1619</v>
      </c>
      <c r="AA1059" s="1" t="s">
        <v>49</v>
      </c>
      <c r="AB1059" s="1" t="s">
        <v>50</v>
      </c>
      <c r="AC1059" s="1" t="s">
        <v>51</v>
      </c>
      <c r="AD1059" s="1" t="s">
        <v>1619</v>
      </c>
      <c r="AE1059" s="1" t="s">
        <v>37</v>
      </c>
      <c r="AF1059">
        <f t="shared" si="66"/>
        <v>2024</v>
      </c>
      <c r="AG1059" t="str">
        <f t="shared" si="67"/>
        <v>ene</v>
      </c>
      <c r="AH1059" t="e">
        <f>+VLOOKUP(N1059,'[1]2. Ingreso de incapacidades'!$C$5:$O$6997,13,FALSE)</f>
        <v>#N/A</v>
      </c>
      <c r="AI1059" t="e">
        <v>#N/A</v>
      </c>
    </row>
    <row r="1060" spans="1:35" hidden="1" x14ac:dyDescent="0.25">
      <c r="A1060" s="1" t="s">
        <v>33</v>
      </c>
      <c r="B1060" s="1" t="s">
        <v>34</v>
      </c>
      <c r="C1060" s="2">
        <v>45322</v>
      </c>
      <c r="D1060" s="42" t="str">
        <f t="shared" si="64"/>
        <v>2024</v>
      </c>
      <c r="E1060" s="1" t="s">
        <v>73</v>
      </c>
      <c r="F1060" s="1" t="s">
        <v>74</v>
      </c>
      <c r="G1060" s="1" t="s">
        <v>37</v>
      </c>
      <c r="H1060" s="1" t="s">
        <v>1009</v>
      </c>
      <c r="I1060" s="1" t="s">
        <v>34</v>
      </c>
      <c r="J1060" s="3">
        <v>86667</v>
      </c>
      <c r="K1060" s="3">
        <v>0</v>
      </c>
      <c r="L1060" s="3">
        <f t="shared" si="65"/>
        <v>86667</v>
      </c>
      <c r="M1060" s="1" t="s">
        <v>40</v>
      </c>
      <c r="N1060" s="88">
        <v>1052986204</v>
      </c>
      <c r="O1060" s="1" t="s">
        <v>711</v>
      </c>
      <c r="P1060" s="1" t="s">
        <v>89</v>
      </c>
      <c r="Q1060" s="1" t="s">
        <v>90</v>
      </c>
      <c r="R1060" s="1" t="s">
        <v>43</v>
      </c>
      <c r="S1060" s="1" t="s">
        <v>43</v>
      </c>
      <c r="T1060" s="3">
        <v>0</v>
      </c>
      <c r="U1060" s="1" t="s">
        <v>44</v>
      </c>
      <c r="V1060" s="1" t="s">
        <v>45</v>
      </c>
      <c r="W1060" s="1" t="s">
        <v>1009</v>
      </c>
      <c r="X1060" s="1" t="s">
        <v>46</v>
      </c>
      <c r="Y1060" s="1" t="s">
        <v>81</v>
      </c>
      <c r="Z1060" s="1" t="s">
        <v>1620</v>
      </c>
      <c r="AA1060" s="1" t="s">
        <v>83</v>
      </c>
      <c r="AB1060" s="1" t="s">
        <v>84</v>
      </c>
      <c r="AC1060" s="1" t="s">
        <v>51</v>
      </c>
      <c r="AD1060" s="1" t="s">
        <v>1620</v>
      </c>
      <c r="AE1060" s="1" t="s">
        <v>37</v>
      </c>
      <c r="AF1060">
        <f t="shared" si="66"/>
        <v>2024</v>
      </c>
      <c r="AG1060" t="str">
        <f t="shared" si="67"/>
        <v>ene</v>
      </c>
      <c r="AH1060" t="str">
        <f>+VLOOKUP(N1060,'[1]2. Ingreso de incapacidades'!$C$5:$O$6997,13,FALSE)</f>
        <v>SANITAS E.P.S</v>
      </c>
      <c r="AI1060" t="s">
        <v>2193</v>
      </c>
    </row>
    <row r="1061" spans="1:35" hidden="1" x14ac:dyDescent="0.25">
      <c r="A1061" s="1" t="s">
        <v>33</v>
      </c>
      <c r="B1061" s="1" t="s">
        <v>34</v>
      </c>
      <c r="C1061" s="2">
        <v>45322</v>
      </c>
      <c r="D1061" s="42" t="str">
        <f t="shared" si="64"/>
        <v>2024</v>
      </c>
      <c r="E1061" s="1" t="s">
        <v>73</v>
      </c>
      <c r="F1061" s="1" t="s">
        <v>74</v>
      </c>
      <c r="G1061" s="1" t="s">
        <v>37</v>
      </c>
      <c r="H1061" s="1" t="s">
        <v>1009</v>
      </c>
      <c r="I1061" s="1" t="s">
        <v>34</v>
      </c>
      <c r="J1061" s="3">
        <v>86667</v>
      </c>
      <c r="K1061" s="3">
        <v>0</v>
      </c>
      <c r="L1061" s="3">
        <f t="shared" si="65"/>
        <v>86667</v>
      </c>
      <c r="M1061" s="1" t="s">
        <v>40</v>
      </c>
      <c r="N1061" s="88">
        <v>45562071</v>
      </c>
      <c r="O1061" s="1" t="s">
        <v>507</v>
      </c>
      <c r="P1061" s="1" t="s">
        <v>295</v>
      </c>
      <c r="Q1061" s="1" t="s">
        <v>296</v>
      </c>
      <c r="R1061" s="1" t="s">
        <v>43</v>
      </c>
      <c r="S1061" s="1" t="s">
        <v>43</v>
      </c>
      <c r="T1061" s="3">
        <v>0</v>
      </c>
      <c r="U1061" s="1" t="s">
        <v>44</v>
      </c>
      <c r="V1061" s="1" t="s">
        <v>45</v>
      </c>
      <c r="W1061" s="1" t="s">
        <v>1009</v>
      </c>
      <c r="X1061" s="1" t="s">
        <v>46</v>
      </c>
      <c r="Y1061" s="1" t="s">
        <v>81</v>
      </c>
      <c r="Z1061" s="1" t="s">
        <v>1620</v>
      </c>
      <c r="AA1061" s="1" t="s">
        <v>83</v>
      </c>
      <c r="AB1061" s="1" t="s">
        <v>84</v>
      </c>
      <c r="AC1061" s="1" t="s">
        <v>51</v>
      </c>
      <c r="AD1061" s="1" t="s">
        <v>1620</v>
      </c>
      <c r="AE1061" s="1" t="s">
        <v>37</v>
      </c>
      <c r="AF1061">
        <f t="shared" si="66"/>
        <v>2024</v>
      </c>
      <c r="AG1061" t="str">
        <f t="shared" si="67"/>
        <v>ene</v>
      </c>
      <c r="AH1061" t="str">
        <f>+VLOOKUP(N1061,'[1]2. Ingreso de incapacidades'!$C$5:$O$6997,13,FALSE)</f>
        <v>SALUD TOTAL E.P.S.</v>
      </c>
      <c r="AI1061" t="s">
        <v>2192</v>
      </c>
    </row>
    <row r="1062" spans="1:35" hidden="1" x14ac:dyDescent="0.25">
      <c r="A1062" s="1" t="s">
        <v>33</v>
      </c>
      <c r="B1062" s="1" t="s">
        <v>34</v>
      </c>
      <c r="C1062" s="2">
        <v>45322</v>
      </c>
      <c r="D1062" s="42" t="str">
        <f t="shared" si="64"/>
        <v>2024</v>
      </c>
      <c r="E1062" s="1" t="s">
        <v>73</v>
      </c>
      <c r="F1062" s="1" t="s">
        <v>74</v>
      </c>
      <c r="G1062" s="1" t="s">
        <v>37</v>
      </c>
      <c r="H1062" s="1" t="s">
        <v>1009</v>
      </c>
      <c r="I1062" s="1" t="s">
        <v>34</v>
      </c>
      <c r="J1062" s="3">
        <v>520000</v>
      </c>
      <c r="K1062" s="3">
        <v>0</v>
      </c>
      <c r="L1062" s="3">
        <f t="shared" si="65"/>
        <v>520000</v>
      </c>
      <c r="M1062" s="1" t="s">
        <v>40</v>
      </c>
      <c r="N1062" s="88">
        <v>73169783</v>
      </c>
      <c r="O1062" s="1" t="s">
        <v>78</v>
      </c>
      <c r="P1062" s="1" t="s">
        <v>79</v>
      </c>
      <c r="Q1062" s="1" t="s">
        <v>80</v>
      </c>
      <c r="R1062" s="1" t="s">
        <v>43</v>
      </c>
      <c r="S1062" s="1" t="s">
        <v>43</v>
      </c>
      <c r="T1062" s="3">
        <v>0</v>
      </c>
      <c r="U1062" s="1" t="s">
        <v>44</v>
      </c>
      <c r="V1062" s="1" t="s">
        <v>45</v>
      </c>
      <c r="W1062" s="1" t="s">
        <v>1009</v>
      </c>
      <c r="X1062" s="1" t="s">
        <v>46</v>
      </c>
      <c r="Y1062" s="1" t="s">
        <v>81</v>
      </c>
      <c r="Z1062" s="1" t="s">
        <v>1620</v>
      </c>
      <c r="AA1062" s="1" t="s">
        <v>83</v>
      </c>
      <c r="AB1062" s="1" t="s">
        <v>84</v>
      </c>
      <c r="AC1062" s="1" t="s">
        <v>51</v>
      </c>
      <c r="AD1062" s="1" t="s">
        <v>1620</v>
      </c>
      <c r="AE1062" s="1" t="s">
        <v>37</v>
      </c>
      <c r="AF1062">
        <f t="shared" si="66"/>
        <v>2024</v>
      </c>
      <c r="AG1062" t="str">
        <f t="shared" si="67"/>
        <v>ene</v>
      </c>
      <c r="AH1062" t="str">
        <f>+VLOOKUP(N1062,'[1]2. Ingreso de incapacidades'!$C$5:$O$6997,13,FALSE)</f>
        <v>EPS-S CAJACOPI</v>
      </c>
      <c r="AI1062" t="s">
        <v>2200</v>
      </c>
    </row>
    <row r="1063" spans="1:35" hidden="1" x14ac:dyDescent="0.25">
      <c r="A1063" s="1" t="s">
        <v>33</v>
      </c>
      <c r="B1063" s="1" t="s">
        <v>34</v>
      </c>
      <c r="C1063" s="2">
        <v>45322</v>
      </c>
      <c r="D1063" s="42" t="str">
        <f t="shared" si="64"/>
        <v>2024</v>
      </c>
      <c r="E1063" s="1" t="s">
        <v>73</v>
      </c>
      <c r="F1063" s="1" t="s">
        <v>74</v>
      </c>
      <c r="G1063" s="1" t="s">
        <v>37</v>
      </c>
      <c r="H1063" s="1" t="s">
        <v>1009</v>
      </c>
      <c r="I1063" s="1" t="s">
        <v>34</v>
      </c>
      <c r="J1063" s="3">
        <v>86668</v>
      </c>
      <c r="K1063" s="3">
        <v>0</v>
      </c>
      <c r="L1063" s="3">
        <f t="shared" si="65"/>
        <v>86668</v>
      </c>
      <c r="M1063" s="1" t="s">
        <v>40</v>
      </c>
      <c r="N1063" s="88">
        <v>9236697</v>
      </c>
      <c r="O1063" s="1" t="s">
        <v>247</v>
      </c>
      <c r="P1063" s="1" t="s">
        <v>79</v>
      </c>
      <c r="Q1063" s="1" t="s">
        <v>80</v>
      </c>
      <c r="R1063" s="1" t="s">
        <v>43</v>
      </c>
      <c r="S1063" s="1" t="s">
        <v>43</v>
      </c>
      <c r="T1063" s="3">
        <v>0</v>
      </c>
      <c r="U1063" s="1" t="s">
        <v>44</v>
      </c>
      <c r="V1063" s="1" t="s">
        <v>45</v>
      </c>
      <c r="W1063" s="1" t="s">
        <v>1009</v>
      </c>
      <c r="X1063" s="1" t="s">
        <v>46</v>
      </c>
      <c r="Y1063" s="1" t="s">
        <v>81</v>
      </c>
      <c r="Z1063" s="1" t="s">
        <v>1620</v>
      </c>
      <c r="AA1063" s="1" t="s">
        <v>83</v>
      </c>
      <c r="AB1063" s="1" t="s">
        <v>84</v>
      </c>
      <c r="AC1063" s="1" t="s">
        <v>51</v>
      </c>
      <c r="AD1063" s="1" t="s">
        <v>1620</v>
      </c>
      <c r="AE1063" s="1" t="s">
        <v>37</v>
      </c>
      <c r="AF1063">
        <f t="shared" si="66"/>
        <v>2024</v>
      </c>
      <c r="AG1063" t="str">
        <f t="shared" si="67"/>
        <v>ene</v>
      </c>
      <c r="AH1063" t="str">
        <f>+VLOOKUP(N1063,'[1]2. Ingreso de incapacidades'!$C$5:$O$6997,13,FALSE)</f>
        <v>SURA E.P.S.</v>
      </c>
      <c r="AI1063" t="s">
        <v>2197</v>
      </c>
    </row>
    <row r="1064" spans="1:35" hidden="1" x14ac:dyDescent="0.25">
      <c r="A1064" s="1" t="s">
        <v>33</v>
      </c>
      <c r="B1064" s="1" t="s">
        <v>34</v>
      </c>
      <c r="C1064" s="2">
        <v>45322</v>
      </c>
      <c r="D1064" s="42" t="str">
        <f t="shared" si="64"/>
        <v>2024</v>
      </c>
      <c r="E1064" s="1" t="s">
        <v>73</v>
      </c>
      <c r="F1064" s="1" t="s">
        <v>74</v>
      </c>
      <c r="G1064" s="1" t="s">
        <v>37</v>
      </c>
      <c r="H1064" s="1" t="s">
        <v>1009</v>
      </c>
      <c r="I1064" s="1" t="s">
        <v>34</v>
      </c>
      <c r="J1064" s="3">
        <v>216668</v>
      </c>
      <c r="K1064" s="3">
        <v>0</v>
      </c>
      <c r="L1064" s="3">
        <f t="shared" si="65"/>
        <v>216668</v>
      </c>
      <c r="M1064" s="1" t="s">
        <v>40</v>
      </c>
      <c r="N1064" s="88">
        <v>1047436328</v>
      </c>
      <c r="O1064" s="1" t="s">
        <v>658</v>
      </c>
      <c r="P1064" s="1" t="s">
        <v>79</v>
      </c>
      <c r="Q1064" s="1" t="s">
        <v>80</v>
      </c>
      <c r="R1064" s="1" t="s">
        <v>43</v>
      </c>
      <c r="S1064" s="1" t="s">
        <v>43</v>
      </c>
      <c r="T1064" s="3">
        <v>0</v>
      </c>
      <c r="U1064" s="1" t="s">
        <v>44</v>
      </c>
      <c r="V1064" s="1" t="s">
        <v>45</v>
      </c>
      <c r="W1064" s="1" t="s">
        <v>1009</v>
      </c>
      <c r="X1064" s="1" t="s">
        <v>46</v>
      </c>
      <c r="Y1064" s="1" t="s">
        <v>81</v>
      </c>
      <c r="Z1064" s="1" t="s">
        <v>1620</v>
      </c>
      <c r="AA1064" s="1" t="s">
        <v>83</v>
      </c>
      <c r="AB1064" s="1" t="s">
        <v>84</v>
      </c>
      <c r="AC1064" s="1" t="s">
        <v>51</v>
      </c>
      <c r="AD1064" s="1" t="s">
        <v>1620</v>
      </c>
      <c r="AE1064" s="1" t="s">
        <v>37</v>
      </c>
      <c r="AF1064">
        <f t="shared" si="66"/>
        <v>2024</v>
      </c>
      <c r="AG1064" t="str">
        <f t="shared" si="67"/>
        <v>ene</v>
      </c>
      <c r="AH1064" t="str">
        <f>+VLOOKUP(N1064,'[1]2. Ingreso de incapacidades'!$C$5:$O$6997,13,FALSE)</f>
        <v>SALUD TOTAL E.P.S.</v>
      </c>
      <c r="AI1064" t="s">
        <v>2192</v>
      </c>
    </row>
    <row r="1065" spans="1:35" hidden="1" x14ac:dyDescent="0.25">
      <c r="A1065" s="1" t="s">
        <v>33</v>
      </c>
      <c r="B1065" s="1" t="s">
        <v>34</v>
      </c>
      <c r="C1065" s="2">
        <v>45322</v>
      </c>
      <c r="D1065" s="42" t="str">
        <f t="shared" si="64"/>
        <v>2024</v>
      </c>
      <c r="E1065" s="1" t="s">
        <v>73</v>
      </c>
      <c r="F1065" s="1" t="s">
        <v>74</v>
      </c>
      <c r="G1065" s="1" t="s">
        <v>37</v>
      </c>
      <c r="H1065" s="1" t="s">
        <v>1009</v>
      </c>
      <c r="I1065" s="1" t="s">
        <v>34</v>
      </c>
      <c r="J1065" s="3">
        <v>563334</v>
      </c>
      <c r="K1065" s="3">
        <v>0</v>
      </c>
      <c r="L1065" s="3">
        <f t="shared" si="65"/>
        <v>563334</v>
      </c>
      <c r="M1065" s="1" t="s">
        <v>40</v>
      </c>
      <c r="N1065" s="88">
        <v>1050959629</v>
      </c>
      <c r="O1065" s="1" t="s">
        <v>699</v>
      </c>
      <c r="P1065" s="1" t="s">
        <v>79</v>
      </c>
      <c r="Q1065" s="1" t="s">
        <v>80</v>
      </c>
      <c r="R1065" s="1" t="s">
        <v>43</v>
      </c>
      <c r="S1065" s="1" t="s">
        <v>43</v>
      </c>
      <c r="T1065" s="3">
        <v>0</v>
      </c>
      <c r="U1065" s="1" t="s">
        <v>44</v>
      </c>
      <c r="V1065" s="1" t="s">
        <v>45</v>
      </c>
      <c r="W1065" s="1" t="s">
        <v>1009</v>
      </c>
      <c r="X1065" s="1" t="s">
        <v>46</v>
      </c>
      <c r="Y1065" s="1" t="s">
        <v>81</v>
      </c>
      <c r="Z1065" s="1" t="s">
        <v>1620</v>
      </c>
      <c r="AA1065" s="1" t="s">
        <v>83</v>
      </c>
      <c r="AB1065" s="1" t="s">
        <v>84</v>
      </c>
      <c r="AC1065" s="1" t="s">
        <v>51</v>
      </c>
      <c r="AD1065" s="1" t="s">
        <v>1620</v>
      </c>
      <c r="AE1065" s="1" t="s">
        <v>37</v>
      </c>
      <c r="AF1065">
        <f t="shared" si="66"/>
        <v>2024</v>
      </c>
      <c r="AG1065" t="str">
        <f t="shared" si="67"/>
        <v>ene</v>
      </c>
      <c r="AH1065" t="str">
        <f>+VLOOKUP(N1065,'[1]2. Ingreso de incapacidades'!$C$5:$O$6997,13,FALSE)</f>
        <v>SALUD TOTAL E.P.S.</v>
      </c>
      <c r="AI1065" t="s">
        <v>2192</v>
      </c>
    </row>
    <row r="1066" spans="1:35" hidden="1" x14ac:dyDescent="0.25">
      <c r="A1066" s="1" t="s">
        <v>33</v>
      </c>
      <c r="B1066" s="1" t="s">
        <v>34</v>
      </c>
      <c r="C1066" s="2">
        <v>45322</v>
      </c>
      <c r="D1066" s="42" t="str">
        <f t="shared" si="64"/>
        <v>2024</v>
      </c>
      <c r="E1066" s="1" t="s">
        <v>73</v>
      </c>
      <c r="F1066" s="1" t="s">
        <v>74</v>
      </c>
      <c r="G1066" s="1" t="s">
        <v>37</v>
      </c>
      <c r="H1066" s="1" t="s">
        <v>1009</v>
      </c>
      <c r="I1066" s="1" t="s">
        <v>34</v>
      </c>
      <c r="J1066" s="3">
        <v>130000</v>
      </c>
      <c r="K1066" s="3">
        <v>0</v>
      </c>
      <c r="L1066" s="3">
        <f t="shared" si="65"/>
        <v>130000</v>
      </c>
      <c r="M1066" s="1" t="s">
        <v>40</v>
      </c>
      <c r="N1066" s="88">
        <v>73131436</v>
      </c>
      <c r="O1066" s="1" t="s">
        <v>153</v>
      </c>
      <c r="P1066" s="1" t="s">
        <v>79</v>
      </c>
      <c r="Q1066" s="1" t="s">
        <v>80</v>
      </c>
      <c r="R1066" s="1" t="s">
        <v>43</v>
      </c>
      <c r="S1066" s="1" t="s">
        <v>43</v>
      </c>
      <c r="T1066" s="3">
        <v>0</v>
      </c>
      <c r="U1066" s="1" t="s">
        <v>44</v>
      </c>
      <c r="V1066" s="1" t="s">
        <v>45</v>
      </c>
      <c r="W1066" s="1" t="s">
        <v>1009</v>
      </c>
      <c r="X1066" s="1" t="s">
        <v>46</v>
      </c>
      <c r="Y1066" s="1" t="s">
        <v>81</v>
      </c>
      <c r="Z1066" s="1" t="s">
        <v>1620</v>
      </c>
      <c r="AA1066" s="1" t="s">
        <v>83</v>
      </c>
      <c r="AB1066" s="1" t="s">
        <v>84</v>
      </c>
      <c r="AC1066" s="1" t="s">
        <v>51</v>
      </c>
      <c r="AD1066" s="1" t="s">
        <v>1620</v>
      </c>
      <c r="AE1066" s="1" t="s">
        <v>37</v>
      </c>
      <c r="AF1066">
        <f t="shared" si="66"/>
        <v>2024</v>
      </c>
      <c r="AG1066" t="str">
        <f t="shared" si="67"/>
        <v>ene</v>
      </c>
      <c r="AH1066" t="str">
        <f>+VLOOKUP(N1066,'[1]2. Ingreso de incapacidades'!$C$5:$O$6997,13,FALSE)</f>
        <v>SALUD TOTAL E.P.S.</v>
      </c>
      <c r="AI1066" t="s">
        <v>2192</v>
      </c>
    </row>
    <row r="1067" spans="1:35" hidden="1" x14ac:dyDescent="0.25">
      <c r="A1067" s="1" t="s">
        <v>33</v>
      </c>
      <c r="B1067" s="1" t="s">
        <v>34</v>
      </c>
      <c r="C1067" s="2">
        <v>45322</v>
      </c>
      <c r="D1067" s="42" t="str">
        <f t="shared" si="64"/>
        <v>2024</v>
      </c>
      <c r="E1067" s="1" t="s">
        <v>73</v>
      </c>
      <c r="F1067" s="1" t="s">
        <v>74</v>
      </c>
      <c r="G1067" s="1" t="s">
        <v>37</v>
      </c>
      <c r="H1067" s="1" t="s">
        <v>1009</v>
      </c>
      <c r="I1067" s="1" t="s">
        <v>34</v>
      </c>
      <c r="J1067" s="3">
        <v>173334</v>
      </c>
      <c r="K1067" s="3">
        <v>0</v>
      </c>
      <c r="L1067" s="3">
        <f t="shared" si="65"/>
        <v>173334</v>
      </c>
      <c r="M1067" s="1" t="s">
        <v>40</v>
      </c>
      <c r="N1067" s="88">
        <v>73214827</v>
      </c>
      <c r="O1067" s="1" t="s">
        <v>824</v>
      </c>
      <c r="P1067" s="1" t="s">
        <v>79</v>
      </c>
      <c r="Q1067" s="1" t="s">
        <v>80</v>
      </c>
      <c r="R1067" s="1" t="s">
        <v>43</v>
      </c>
      <c r="S1067" s="1" t="s">
        <v>43</v>
      </c>
      <c r="T1067" s="3">
        <v>0</v>
      </c>
      <c r="U1067" s="1" t="s">
        <v>44</v>
      </c>
      <c r="V1067" s="1" t="s">
        <v>45</v>
      </c>
      <c r="W1067" s="1" t="s">
        <v>1009</v>
      </c>
      <c r="X1067" s="1" t="s">
        <v>46</v>
      </c>
      <c r="Y1067" s="1" t="s">
        <v>81</v>
      </c>
      <c r="Z1067" s="1" t="s">
        <v>1620</v>
      </c>
      <c r="AA1067" s="1" t="s">
        <v>83</v>
      </c>
      <c r="AB1067" s="1" t="s">
        <v>84</v>
      </c>
      <c r="AC1067" s="1" t="s">
        <v>51</v>
      </c>
      <c r="AD1067" s="1" t="s">
        <v>1620</v>
      </c>
      <c r="AE1067" s="1" t="s">
        <v>37</v>
      </c>
      <c r="AF1067">
        <f t="shared" si="66"/>
        <v>2024</v>
      </c>
      <c r="AG1067" t="str">
        <f t="shared" si="67"/>
        <v>ene</v>
      </c>
      <c r="AH1067" t="str">
        <f>+VLOOKUP(N1067,'[1]2. Ingreso de incapacidades'!$C$5:$O$6997,13,FALSE)</f>
        <v>SALUD TOTAL E.P.S.</v>
      </c>
      <c r="AI1067" t="s">
        <v>2192</v>
      </c>
    </row>
    <row r="1068" spans="1:35" hidden="1" x14ac:dyDescent="0.25">
      <c r="A1068" s="1" t="s">
        <v>33</v>
      </c>
      <c r="B1068" s="1" t="s">
        <v>34</v>
      </c>
      <c r="C1068" s="2">
        <v>45322</v>
      </c>
      <c r="D1068" s="42" t="str">
        <f t="shared" si="64"/>
        <v>2024</v>
      </c>
      <c r="E1068" s="1" t="s">
        <v>73</v>
      </c>
      <c r="F1068" s="1" t="s">
        <v>74</v>
      </c>
      <c r="G1068" s="1" t="s">
        <v>37</v>
      </c>
      <c r="H1068" s="1" t="s">
        <v>1009</v>
      </c>
      <c r="I1068" s="1" t="s">
        <v>34</v>
      </c>
      <c r="J1068" s="3">
        <v>310058</v>
      </c>
      <c r="K1068" s="3">
        <v>0</v>
      </c>
      <c r="L1068" s="3">
        <f t="shared" si="65"/>
        <v>310058</v>
      </c>
      <c r="M1068" s="1" t="s">
        <v>40</v>
      </c>
      <c r="N1068" s="88">
        <v>73008014</v>
      </c>
      <c r="O1068" s="1" t="s">
        <v>771</v>
      </c>
      <c r="P1068" s="1" t="s">
        <v>79</v>
      </c>
      <c r="Q1068" s="1" t="s">
        <v>80</v>
      </c>
      <c r="R1068" s="1" t="s">
        <v>43</v>
      </c>
      <c r="S1068" s="1" t="s">
        <v>43</v>
      </c>
      <c r="T1068" s="3">
        <v>0</v>
      </c>
      <c r="U1068" s="1" t="s">
        <v>44</v>
      </c>
      <c r="V1068" s="1" t="s">
        <v>45</v>
      </c>
      <c r="W1068" s="1" t="s">
        <v>1009</v>
      </c>
      <c r="X1068" s="1" t="s">
        <v>46</v>
      </c>
      <c r="Y1068" s="1" t="s">
        <v>81</v>
      </c>
      <c r="Z1068" s="1" t="s">
        <v>1620</v>
      </c>
      <c r="AA1068" s="1" t="s">
        <v>83</v>
      </c>
      <c r="AB1068" s="1" t="s">
        <v>84</v>
      </c>
      <c r="AC1068" s="1" t="s">
        <v>51</v>
      </c>
      <c r="AD1068" s="1" t="s">
        <v>1620</v>
      </c>
      <c r="AE1068" s="1" t="s">
        <v>37</v>
      </c>
      <c r="AF1068">
        <f t="shared" si="66"/>
        <v>2024</v>
      </c>
      <c r="AG1068" t="str">
        <f t="shared" si="67"/>
        <v>ene</v>
      </c>
      <c r="AH1068" t="str">
        <f>+VLOOKUP(N1068,'[1]2. Ingreso de incapacidades'!$C$5:$O$6997,13,FALSE)</f>
        <v>SALUD TOTAL E.P.S.</v>
      </c>
      <c r="AI1068" t="s">
        <v>2192</v>
      </c>
    </row>
    <row r="1069" spans="1:35" hidden="1" x14ac:dyDescent="0.25">
      <c r="A1069" s="1" t="s">
        <v>33</v>
      </c>
      <c r="B1069" s="1" t="s">
        <v>34</v>
      </c>
      <c r="C1069" s="2">
        <v>45322</v>
      </c>
      <c r="D1069" s="42" t="str">
        <f t="shared" si="64"/>
        <v>2024</v>
      </c>
      <c r="E1069" s="1" t="s">
        <v>73</v>
      </c>
      <c r="F1069" s="1" t="s">
        <v>74</v>
      </c>
      <c r="G1069" s="1" t="s">
        <v>37</v>
      </c>
      <c r="H1069" s="1" t="s">
        <v>1009</v>
      </c>
      <c r="I1069" s="1" t="s">
        <v>34</v>
      </c>
      <c r="J1069" s="3">
        <v>43334</v>
      </c>
      <c r="K1069" s="3">
        <v>0</v>
      </c>
      <c r="L1069" s="3">
        <f t="shared" si="65"/>
        <v>43334</v>
      </c>
      <c r="M1069" s="1" t="s">
        <v>40</v>
      </c>
      <c r="N1069" s="88">
        <v>73103777</v>
      </c>
      <c r="O1069" s="1" t="s">
        <v>774</v>
      </c>
      <c r="P1069" s="1" t="s">
        <v>79</v>
      </c>
      <c r="Q1069" s="1" t="s">
        <v>80</v>
      </c>
      <c r="R1069" s="1" t="s">
        <v>43</v>
      </c>
      <c r="S1069" s="1" t="s">
        <v>43</v>
      </c>
      <c r="T1069" s="3">
        <v>0</v>
      </c>
      <c r="U1069" s="1" t="s">
        <v>44</v>
      </c>
      <c r="V1069" s="1" t="s">
        <v>45</v>
      </c>
      <c r="W1069" s="1" t="s">
        <v>1009</v>
      </c>
      <c r="X1069" s="1" t="s">
        <v>46</v>
      </c>
      <c r="Y1069" s="1" t="s">
        <v>81</v>
      </c>
      <c r="Z1069" s="1" t="s">
        <v>1620</v>
      </c>
      <c r="AA1069" s="1" t="s">
        <v>83</v>
      </c>
      <c r="AB1069" s="1" t="s">
        <v>84</v>
      </c>
      <c r="AC1069" s="1" t="s">
        <v>51</v>
      </c>
      <c r="AD1069" s="1" t="s">
        <v>1620</v>
      </c>
      <c r="AE1069" s="1" t="s">
        <v>37</v>
      </c>
      <c r="AF1069">
        <f t="shared" si="66"/>
        <v>2024</v>
      </c>
      <c r="AG1069" t="str">
        <f t="shared" si="67"/>
        <v>ene</v>
      </c>
      <c r="AH1069" t="str">
        <f>+VLOOKUP(N1069,'[1]2. Ingreso de incapacidades'!$C$5:$O$6997,13,FALSE)</f>
        <v>SANITAS E.P.S</v>
      </c>
      <c r="AI1069" t="s">
        <v>2193</v>
      </c>
    </row>
    <row r="1070" spans="1:35" hidden="1" x14ac:dyDescent="0.25">
      <c r="A1070" s="1" t="s">
        <v>33</v>
      </c>
      <c r="B1070" s="1" t="s">
        <v>34</v>
      </c>
      <c r="C1070" s="2">
        <v>45322</v>
      </c>
      <c r="D1070" s="42" t="str">
        <f t="shared" si="64"/>
        <v>2024</v>
      </c>
      <c r="E1070" s="1" t="s">
        <v>73</v>
      </c>
      <c r="F1070" s="1" t="s">
        <v>74</v>
      </c>
      <c r="G1070" s="1" t="s">
        <v>37</v>
      </c>
      <c r="H1070" s="1" t="s">
        <v>1009</v>
      </c>
      <c r="I1070" s="1" t="s">
        <v>34</v>
      </c>
      <c r="J1070" s="3">
        <v>563334</v>
      </c>
      <c r="K1070" s="3">
        <v>0</v>
      </c>
      <c r="L1070" s="3">
        <f t="shared" si="65"/>
        <v>563334</v>
      </c>
      <c r="M1070" s="1" t="s">
        <v>40</v>
      </c>
      <c r="N1070" s="88">
        <v>73109356</v>
      </c>
      <c r="O1070" s="1" t="s">
        <v>118</v>
      </c>
      <c r="P1070" s="1" t="s">
        <v>79</v>
      </c>
      <c r="Q1070" s="1" t="s">
        <v>80</v>
      </c>
      <c r="R1070" s="1" t="s">
        <v>43</v>
      </c>
      <c r="S1070" s="1" t="s">
        <v>43</v>
      </c>
      <c r="T1070" s="3">
        <v>0</v>
      </c>
      <c r="U1070" s="1" t="s">
        <v>44</v>
      </c>
      <c r="V1070" s="1" t="s">
        <v>45</v>
      </c>
      <c r="W1070" s="1" t="s">
        <v>1009</v>
      </c>
      <c r="X1070" s="1" t="s">
        <v>46</v>
      </c>
      <c r="Y1070" s="1" t="s">
        <v>81</v>
      </c>
      <c r="Z1070" s="1" t="s">
        <v>1620</v>
      </c>
      <c r="AA1070" s="1" t="s">
        <v>83</v>
      </c>
      <c r="AB1070" s="1" t="s">
        <v>84</v>
      </c>
      <c r="AC1070" s="1" t="s">
        <v>51</v>
      </c>
      <c r="AD1070" s="1" t="s">
        <v>1620</v>
      </c>
      <c r="AE1070" s="1" t="s">
        <v>37</v>
      </c>
      <c r="AF1070">
        <f t="shared" si="66"/>
        <v>2024</v>
      </c>
      <c r="AG1070" t="str">
        <f t="shared" si="67"/>
        <v>ene</v>
      </c>
      <c r="AH1070" t="str">
        <f>+VLOOKUP(N1070,'[1]2. Ingreso de incapacidades'!$C$5:$O$6997,13,FALSE)</f>
        <v>SANITAS E.P.S</v>
      </c>
      <c r="AI1070" t="s">
        <v>2193</v>
      </c>
    </row>
    <row r="1071" spans="1:35" hidden="1" x14ac:dyDescent="0.25">
      <c r="A1071" s="1" t="s">
        <v>33</v>
      </c>
      <c r="B1071" s="1" t="s">
        <v>34</v>
      </c>
      <c r="C1071" s="2">
        <v>45322</v>
      </c>
      <c r="D1071" s="42" t="str">
        <f t="shared" si="64"/>
        <v>2024</v>
      </c>
      <c r="E1071" s="1" t="s">
        <v>73</v>
      </c>
      <c r="F1071" s="1" t="s">
        <v>74</v>
      </c>
      <c r="G1071" s="1" t="s">
        <v>37</v>
      </c>
      <c r="H1071" s="1" t="s">
        <v>1009</v>
      </c>
      <c r="I1071" s="1" t="s">
        <v>34</v>
      </c>
      <c r="J1071" s="3">
        <v>658878</v>
      </c>
      <c r="K1071" s="3">
        <v>0</v>
      </c>
      <c r="L1071" s="3">
        <f t="shared" si="65"/>
        <v>658878</v>
      </c>
      <c r="M1071" s="1" t="s">
        <v>40</v>
      </c>
      <c r="N1071" s="88">
        <v>73147510</v>
      </c>
      <c r="O1071" s="1" t="s">
        <v>161</v>
      </c>
      <c r="P1071" s="1" t="s">
        <v>79</v>
      </c>
      <c r="Q1071" s="1" t="s">
        <v>80</v>
      </c>
      <c r="R1071" s="1" t="s">
        <v>43</v>
      </c>
      <c r="S1071" s="1" t="s">
        <v>43</v>
      </c>
      <c r="T1071" s="3">
        <v>0</v>
      </c>
      <c r="U1071" s="1" t="s">
        <v>44</v>
      </c>
      <c r="V1071" s="1" t="s">
        <v>45</v>
      </c>
      <c r="W1071" s="1" t="s">
        <v>1009</v>
      </c>
      <c r="X1071" s="1" t="s">
        <v>46</v>
      </c>
      <c r="Y1071" s="1" t="s">
        <v>81</v>
      </c>
      <c r="Z1071" s="1" t="s">
        <v>1620</v>
      </c>
      <c r="AA1071" s="1" t="s">
        <v>83</v>
      </c>
      <c r="AB1071" s="1" t="s">
        <v>84</v>
      </c>
      <c r="AC1071" s="1" t="s">
        <v>51</v>
      </c>
      <c r="AD1071" s="1" t="s">
        <v>1620</v>
      </c>
      <c r="AE1071" s="1" t="s">
        <v>37</v>
      </c>
      <c r="AF1071">
        <f t="shared" si="66"/>
        <v>2024</v>
      </c>
      <c r="AG1071" t="str">
        <f t="shared" si="67"/>
        <v>ene</v>
      </c>
      <c r="AH1071" t="str">
        <f>+VLOOKUP(N1071,'[1]2. Ingreso de incapacidades'!$C$5:$O$6997,13,FALSE)</f>
        <v>SANITAS E.P.S</v>
      </c>
      <c r="AI1071" t="s">
        <v>2193</v>
      </c>
    </row>
    <row r="1072" spans="1:35" hidden="1" x14ac:dyDescent="0.25">
      <c r="A1072" s="1" t="s">
        <v>33</v>
      </c>
      <c r="B1072" s="1" t="s">
        <v>34</v>
      </c>
      <c r="C1072" s="2">
        <v>45322</v>
      </c>
      <c r="D1072" s="42" t="str">
        <f t="shared" si="64"/>
        <v>2024</v>
      </c>
      <c r="E1072" s="1" t="s">
        <v>73</v>
      </c>
      <c r="F1072" s="1" t="s">
        <v>74</v>
      </c>
      <c r="G1072" s="1" t="s">
        <v>37</v>
      </c>
      <c r="H1072" s="1" t="s">
        <v>1009</v>
      </c>
      <c r="I1072" s="1" t="s">
        <v>34</v>
      </c>
      <c r="J1072" s="3">
        <v>43334</v>
      </c>
      <c r="K1072" s="3">
        <v>0</v>
      </c>
      <c r="L1072" s="3">
        <f t="shared" si="65"/>
        <v>43334</v>
      </c>
      <c r="M1072" s="1" t="s">
        <v>40</v>
      </c>
      <c r="N1072" s="88">
        <v>1047440584</v>
      </c>
      <c r="O1072" s="1" t="s">
        <v>223</v>
      </c>
      <c r="P1072" s="1" t="s">
        <v>79</v>
      </c>
      <c r="Q1072" s="1" t="s">
        <v>80</v>
      </c>
      <c r="R1072" s="1" t="s">
        <v>43</v>
      </c>
      <c r="S1072" s="1" t="s">
        <v>43</v>
      </c>
      <c r="T1072" s="3">
        <v>0</v>
      </c>
      <c r="U1072" s="1" t="s">
        <v>44</v>
      </c>
      <c r="V1072" s="1" t="s">
        <v>45</v>
      </c>
      <c r="W1072" s="1" t="s">
        <v>1009</v>
      </c>
      <c r="X1072" s="1" t="s">
        <v>46</v>
      </c>
      <c r="Y1072" s="1" t="s">
        <v>81</v>
      </c>
      <c r="Z1072" s="1" t="s">
        <v>1620</v>
      </c>
      <c r="AA1072" s="1" t="s">
        <v>83</v>
      </c>
      <c r="AB1072" s="1" t="s">
        <v>84</v>
      </c>
      <c r="AC1072" s="1" t="s">
        <v>51</v>
      </c>
      <c r="AD1072" s="1" t="s">
        <v>1620</v>
      </c>
      <c r="AE1072" s="1" t="s">
        <v>37</v>
      </c>
      <c r="AF1072">
        <f t="shared" si="66"/>
        <v>2024</v>
      </c>
      <c r="AG1072" t="str">
        <f t="shared" si="67"/>
        <v>ene</v>
      </c>
      <c r="AH1072" t="str">
        <f>+VLOOKUP(N1072,'[1]2. Ingreso de incapacidades'!$C$5:$O$6997,13,FALSE)</f>
        <v>EPS MUTUAL SER</v>
      </c>
      <c r="AI1072" t="s">
        <v>2195</v>
      </c>
    </row>
    <row r="1073" spans="1:35" hidden="1" x14ac:dyDescent="0.25">
      <c r="A1073" s="1" t="s">
        <v>33</v>
      </c>
      <c r="B1073" s="1" t="s">
        <v>34</v>
      </c>
      <c r="C1073" s="2">
        <v>45322</v>
      </c>
      <c r="D1073" s="42" t="str">
        <f t="shared" si="64"/>
        <v>2024</v>
      </c>
      <c r="E1073" s="1" t="s">
        <v>73</v>
      </c>
      <c r="F1073" s="1" t="s">
        <v>74</v>
      </c>
      <c r="G1073" s="1" t="s">
        <v>37</v>
      </c>
      <c r="H1073" s="1" t="s">
        <v>1009</v>
      </c>
      <c r="I1073" s="1" t="s">
        <v>34</v>
      </c>
      <c r="J1073" s="3">
        <v>43334</v>
      </c>
      <c r="K1073" s="3">
        <v>0</v>
      </c>
      <c r="L1073" s="3">
        <f t="shared" si="65"/>
        <v>43334</v>
      </c>
      <c r="M1073" s="1" t="s">
        <v>40</v>
      </c>
      <c r="N1073" s="88">
        <v>1047476501</v>
      </c>
      <c r="O1073" s="1" t="s">
        <v>670</v>
      </c>
      <c r="P1073" s="1" t="s">
        <v>79</v>
      </c>
      <c r="Q1073" s="1" t="s">
        <v>80</v>
      </c>
      <c r="R1073" s="1" t="s">
        <v>43</v>
      </c>
      <c r="S1073" s="1" t="s">
        <v>43</v>
      </c>
      <c r="T1073" s="3">
        <v>0</v>
      </c>
      <c r="U1073" s="1" t="s">
        <v>44</v>
      </c>
      <c r="V1073" s="1" t="s">
        <v>45</v>
      </c>
      <c r="W1073" s="1" t="s">
        <v>1009</v>
      </c>
      <c r="X1073" s="1" t="s">
        <v>46</v>
      </c>
      <c r="Y1073" s="1" t="s">
        <v>81</v>
      </c>
      <c r="Z1073" s="1" t="s">
        <v>1620</v>
      </c>
      <c r="AA1073" s="1" t="s">
        <v>83</v>
      </c>
      <c r="AB1073" s="1" t="s">
        <v>84</v>
      </c>
      <c r="AC1073" s="1" t="s">
        <v>51</v>
      </c>
      <c r="AD1073" s="1" t="s">
        <v>1620</v>
      </c>
      <c r="AE1073" s="1" t="s">
        <v>37</v>
      </c>
      <c r="AF1073">
        <f t="shared" si="66"/>
        <v>2024</v>
      </c>
      <c r="AG1073" t="str">
        <f t="shared" si="67"/>
        <v>ene</v>
      </c>
      <c r="AH1073" t="str">
        <f>+VLOOKUP(N1073,'[1]2. Ingreso de incapacidades'!$C$5:$O$6997,13,FALSE)</f>
        <v>EPS MUTUAL SER</v>
      </c>
      <c r="AI1073" t="s">
        <v>2195</v>
      </c>
    </row>
    <row r="1074" spans="1:35" hidden="1" x14ac:dyDescent="0.25">
      <c r="A1074" s="1" t="s">
        <v>33</v>
      </c>
      <c r="B1074" s="1" t="s">
        <v>34</v>
      </c>
      <c r="C1074" s="2">
        <v>45322</v>
      </c>
      <c r="D1074" s="42" t="str">
        <f t="shared" si="64"/>
        <v>2024</v>
      </c>
      <c r="E1074" s="1" t="s">
        <v>73</v>
      </c>
      <c r="F1074" s="1" t="s">
        <v>74</v>
      </c>
      <c r="G1074" s="1" t="s">
        <v>37</v>
      </c>
      <c r="H1074" s="1" t="s">
        <v>1009</v>
      </c>
      <c r="I1074" s="1" t="s">
        <v>34</v>
      </c>
      <c r="J1074" s="3">
        <v>43334</v>
      </c>
      <c r="K1074" s="3">
        <v>0</v>
      </c>
      <c r="L1074" s="3">
        <f t="shared" si="65"/>
        <v>43334</v>
      </c>
      <c r="M1074" s="1" t="s">
        <v>40</v>
      </c>
      <c r="N1074" s="88">
        <v>1051819935</v>
      </c>
      <c r="O1074" s="1" t="s">
        <v>710</v>
      </c>
      <c r="P1074" s="1" t="s">
        <v>79</v>
      </c>
      <c r="Q1074" s="1" t="s">
        <v>80</v>
      </c>
      <c r="R1074" s="1" t="s">
        <v>43</v>
      </c>
      <c r="S1074" s="1" t="s">
        <v>43</v>
      </c>
      <c r="T1074" s="3">
        <v>0</v>
      </c>
      <c r="U1074" s="1" t="s">
        <v>44</v>
      </c>
      <c r="V1074" s="1" t="s">
        <v>45</v>
      </c>
      <c r="W1074" s="1" t="s">
        <v>1009</v>
      </c>
      <c r="X1074" s="1" t="s">
        <v>46</v>
      </c>
      <c r="Y1074" s="1" t="s">
        <v>81</v>
      </c>
      <c r="Z1074" s="1" t="s">
        <v>1620</v>
      </c>
      <c r="AA1074" s="1" t="s">
        <v>83</v>
      </c>
      <c r="AB1074" s="1" t="s">
        <v>84</v>
      </c>
      <c r="AC1074" s="1" t="s">
        <v>51</v>
      </c>
      <c r="AD1074" s="1" t="s">
        <v>1620</v>
      </c>
      <c r="AE1074" s="1" t="s">
        <v>37</v>
      </c>
      <c r="AF1074">
        <f t="shared" si="66"/>
        <v>2024</v>
      </c>
      <c r="AG1074" t="str">
        <f t="shared" si="67"/>
        <v>ene</v>
      </c>
      <c r="AH1074" t="str">
        <f>+VLOOKUP(N1074,'[1]2. Ingreso de incapacidades'!$C$5:$O$6997,13,FALSE)</f>
        <v>EPS MUTUAL SER</v>
      </c>
      <c r="AI1074" t="s">
        <v>2195</v>
      </c>
    </row>
    <row r="1075" spans="1:35" hidden="1" x14ac:dyDescent="0.25">
      <c r="A1075" s="1" t="s">
        <v>33</v>
      </c>
      <c r="B1075" s="1" t="s">
        <v>34</v>
      </c>
      <c r="C1075" s="2">
        <v>45322</v>
      </c>
      <c r="D1075" s="42" t="str">
        <f t="shared" si="64"/>
        <v>2024</v>
      </c>
      <c r="E1075" s="1" t="s">
        <v>73</v>
      </c>
      <c r="F1075" s="1" t="s">
        <v>74</v>
      </c>
      <c r="G1075" s="1" t="s">
        <v>37</v>
      </c>
      <c r="H1075" s="1" t="s">
        <v>1009</v>
      </c>
      <c r="I1075" s="1" t="s">
        <v>34</v>
      </c>
      <c r="J1075" s="3">
        <v>43334</v>
      </c>
      <c r="K1075" s="3">
        <v>0</v>
      </c>
      <c r="L1075" s="3">
        <f t="shared" si="65"/>
        <v>43334</v>
      </c>
      <c r="M1075" s="1" t="s">
        <v>40</v>
      </c>
      <c r="N1075" s="88">
        <v>1143383567</v>
      </c>
      <c r="O1075" s="1" t="s">
        <v>746</v>
      </c>
      <c r="P1075" s="1" t="s">
        <v>79</v>
      </c>
      <c r="Q1075" s="1" t="s">
        <v>80</v>
      </c>
      <c r="R1075" s="1" t="s">
        <v>43</v>
      </c>
      <c r="S1075" s="1" t="s">
        <v>43</v>
      </c>
      <c r="T1075" s="3">
        <v>0</v>
      </c>
      <c r="U1075" s="1" t="s">
        <v>44</v>
      </c>
      <c r="V1075" s="1" t="s">
        <v>45</v>
      </c>
      <c r="W1075" s="1" t="s">
        <v>1009</v>
      </c>
      <c r="X1075" s="1" t="s">
        <v>46</v>
      </c>
      <c r="Y1075" s="1" t="s">
        <v>81</v>
      </c>
      <c r="Z1075" s="1" t="s">
        <v>1620</v>
      </c>
      <c r="AA1075" s="1" t="s">
        <v>83</v>
      </c>
      <c r="AB1075" s="1" t="s">
        <v>84</v>
      </c>
      <c r="AC1075" s="1" t="s">
        <v>51</v>
      </c>
      <c r="AD1075" s="1" t="s">
        <v>1620</v>
      </c>
      <c r="AE1075" s="1" t="s">
        <v>37</v>
      </c>
      <c r="AF1075">
        <f t="shared" si="66"/>
        <v>2024</v>
      </c>
      <c r="AG1075" t="str">
        <f t="shared" si="67"/>
        <v>ene</v>
      </c>
      <c r="AH1075" t="str">
        <f>+VLOOKUP(N1075,'[1]2. Ingreso de incapacidades'!$C$5:$O$6997,13,FALSE)</f>
        <v>EPS MUTUAL SER</v>
      </c>
      <c r="AI1075" t="s">
        <v>2195</v>
      </c>
    </row>
    <row r="1076" spans="1:35" hidden="1" x14ac:dyDescent="0.25">
      <c r="A1076" s="1" t="s">
        <v>33</v>
      </c>
      <c r="B1076" s="1" t="s">
        <v>34</v>
      </c>
      <c r="C1076" s="2">
        <v>45322</v>
      </c>
      <c r="D1076" s="42" t="str">
        <f t="shared" si="64"/>
        <v>2024</v>
      </c>
      <c r="E1076" s="1" t="s">
        <v>73</v>
      </c>
      <c r="F1076" s="1" t="s">
        <v>74</v>
      </c>
      <c r="G1076" s="1" t="s">
        <v>37</v>
      </c>
      <c r="H1076" s="1" t="s">
        <v>1009</v>
      </c>
      <c r="I1076" s="1" t="s">
        <v>34</v>
      </c>
      <c r="J1076" s="3">
        <v>476667</v>
      </c>
      <c r="K1076" s="3">
        <v>0</v>
      </c>
      <c r="L1076" s="3">
        <f t="shared" si="65"/>
        <v>476667</v>
      </c>
      <c r="M1076" s="1" t="s">
        <v>40</v>
      </c>
      <c r="N1076" s="88">
        <v>1235044085</v>
      </c>
      <c r="O1076" s="1" t="s">
        <v>1624</v>
      </c>
      <c r="P1076" s="1" t="s">
        <v>79</v>
      </c>
      <c r="Q1076" s="1" t="s">
        <v>80</v>
      </c>
      <c r="R1076" s="1" t="s">
        <v>43</v>
      </c>
      <c r="S1076" s="1" t="s">
        <v>43</v>
      </c>
      <c r="T1076" s="3">
        <v>0</v>
      </c>
      <c r="U1076" s="1" t="s">
        <v>44</v>
      </c>
      <c r="V1076" s="1" t="s">
        <v>45</v>
      </c>
      <c r="W1076" s="1" t="s">
        <v>1009</v>
      </c>
      <c r="X1076" s="1" t="s">
        <v>46</v>
      </c>
      <c r="Y1076" s="1" t="s">
        <v>81</v>
      </c>
      <c r="Z1076" s="1" t="s">
        <v>1620</v>
      </c>
      <c r="AA1076" s="1" t="s">
        <v>83</v>
      </c>
      <c r="AB1076" s="1" t="s">
        <v>84</v>
      </c>
      <c r="AC1076" s="1" t="s">
        <v>51</v>
      </c>
      <c r="AD1076" s="1" t="s">
        <v>1620</v>
      </c>
      <c r="AE1076" s="1" t="s">
        <v>37</v>
      </c>
      <c r="AF1076">
        <f t="shared" si="66"/>
        <v>2024</v>
      </c>
      <c r="AG1076" t="str">
        <f t="shared" si="67"/>
        <v>ene</v>
      </c>
      <c r="AH1076" t="str">
        <f>+VLOOKUP(N1076,'[1]2. Ingreso de incapacidades'!$C$5:$O$6997,13,FALSE)</f>
        <v>EPS MUTUAL SER</v>
      </c>
      <c r="AI1076" t="s">
        <v>2195</v>
      </c>
    </row>
    <row r="1077" spans="1:35" hidden="1" x14ac:dyDescent="0.25">
      <c r="A1077" s="1" t="s">
        <v>33</v>
      </c>
      <c r="B1077" s="1" t="s">
        <v>34</v>
      </c>
      <c r="C1077" s="2">
        <v>45322</v>
      </c>
      <c r="D1077" s="42" t="str">
        <f t="shared" si="64"/>
        <v>2024</v>
      </c>
      <c r="E1077" s="1" t="s">
        <v>73</v>
      </c>
      <c r="F1077" s="1" t="s">
        <v>74</v>
      </c>
      <c r="G1077" s="1" t="s">
        <v>37</v>
      </c>
      <c r="H1077" s="1" t="s">
        <v>1009</v>
      </c>
      <c r="I1077" s="1" t="s">
        <v>34</v>
      </c>
      <c r="J1077" s="3">
        <v>408272</v>
      </c>
      <c r="K1077" s="3">
        <v>0</v>
      </c>
      <c r="L1077" s="3">
        <f t="shared" si="65"/>
        <v>408272</v>
      </c>
      <c r="M1077" s="1" t="s">
        <v>40</v>
      </c>
      <c r="N1077" s="88">
        <v>7919544</v>
      </c>
      <c r="O1077" s="1" t="s">
        <v>839</v>
      </c>
      <c r="P1077" s="1" t="s">
        <v>79</v>
      </c>
      <c r="Q1077" s="1" t="s">
        <v>80</v>
      </c>
      <c r="R1077" s="1" t="s">
        <v>43</v>
      </c>
      <c r="S1077" s="1" t="s">
        <v>43</v>
      </c>
      <c r="T1077" s="3">
        <v>0</v>
      </c>
      <c r="U1077" s="1" t="s">
        <v>44</v>
      </c>
      <c r="V1077" s="1" t="s">
        <v>45</v>
      </c>
      <c r="W1077" s="1" t="s">
        <v>1009</v>
      </c>
      <c r="X1077" s="1" t="s">
        <v>46</v>
      </c>
      <c r="Y1077" s="1" t="s">
        <v>81</v>
      </c>
      <c r="Z1077" s="1" t="s">
        <v>1620</v>
      </c>
      <c r="AA1077" s="1" t="s">
        <v>83</v>
      </c>
      <c r="AB1077" s="1" t="s">
        <v>84</v>
      </c>
      <c r="AC1077" s="1" t="s">
        <v>51</v>
      </c>
      <c r="AD1077" s="1" t="s">
        <v>1620</v>
      </c>
      <c r="AE1077" s="1" t="s">
        <v>37</v>
      </c>
      <c r="AF1077">
        <f t="shared" si="66"/>
        <v>2024</v>
      </c>
      <c r="AG1077" t="str">
        <f t="shared" si="67"/>
        <v>ene</v>
      </c>
      <c r="AH1077" t="str">
        <f>+VLOOKUP(N1077,'[1]2. Ingreso de incapacidades'!$C$5:$O$6997,13,FALSE)</f>
        <v>EPS MUTUAL SER</v>
      </c>
      <c r="AI1077" t="s">
        <v>2195</v>
      </c>
    </row>
    <row r="1078" spans="1:35" hidden="1" x14ac:dyDescent="0.25">
      <c r="A1078" s="1" t="s">
        <v>33</v>
      </c>
      <c r="B1078" s="1" t="s">
        <v>34</v>
      </c>
      <c r="C1078" s="2">
        <v>45322</v>
      </c>
      <c r="D1078" s="42" t="str">
        <f t="shared" si="64"/>
        <v>2024</v>
      </c>
      <c r="E1078" s="1" t="s">
        <v>73</v>
      </c>
      <c r="F1078" s="1" t="s">
        <v>74</v>
      </c>
      <c r="G1078" s="1" t="s">
        <v>37</v>
      </c>
      <c r="H1078" s="1" t="s">
        <v>1009</v>
      </c>
      <c r="I1078" s="1" t="s">
        <v>34</v>
      </c>
      <c r="J1078" s="3">
        <v>476668</v>
      </c>
      <c r="K1078" s="3">
        <v>0</v>
      </c>
      <c r="L1078" s="3">
        <f t="shared" si="65"/>
        <v>476668</v>
      </c>
      <c r="M1078" s="1" t="s">
        <v>40</v>
      </c>
      <c r="N1078" s="88">
        <v>30873721</v>
      </c>
      <c r="O1078" s="1" t="s">
        <v>126</v>
      </c>
      <c r="P1078" s="1" t="s">
        <v>79</v>
      </c>
      <c r="Q1078" s="1" t="s">
        <v>80</v>
      </c>
      <c r="R1078" s="1" t="s">
        <v>43</v>
      </c>
      <c r="S1078" s="1" t="s">
        <v>43</v>
      </c>
      <c r="T1078" s="3">
        <v>0</v>
      </c>
      <c r="U1078" s="1" t="s">
        <v>44</v>
      </c>
      <c r="V1078" s="1" t="s">
        <v>45</v>
      </c>
      <c r="W1078" s="1" t="s">
        <v>1009</v>
      </c>
      <c r="X1078" s="1" t="s">
        <v>46</v>
      </c>
      <c r="Y1078" s="1" t="s">
        <v>81</v>
      </c>
      <c r="Z1078" s="1" t="s">
        <v>1620</v>
      </c>
      <c r="AA1078" s="1" t="s">
        <v>83</v>
      </c>
      <c r="AB1078" s="1" t="s">
        <v>84</v>
      </c>
      <c r="AC1078" s="1" t="s">
        <v>51</v>
      </c>
      <c r="AD1078" s="1" t="s">
        <v>1620</v>
      </c>
      <c r="AE1078" s="1" t="s">
        <v>37</v>
      </c>
      <c r="AF1078">
        <f t="shared" si="66"/>
        <v>2024</v>
      </c>
      <c r="AG1078" t="str">
        <f t="shared" si="67"/>
        <v>ene</v>
      </c>
      <c r="AH1078" t="str">
        <f>+VLOOKUP(N1078,'[1]2. Ingreso de incapacidades'!$C$5:$O$6997,13,FALSE)</f>
        <v>FAMISANAR E.P.S</v>
      </c>
      <c r="AI1078" t="s">
        <v>2196</v>
      </c>
    </row>
    <row r="1079" spans="1:35" hidden="1" x14ac:dyDescent="0.25">
      <c r="A1079" s="1" t="s">
        <v>33</v>
      </c>
      <c r="B1079" s="1" t="s">
        <v>34</v>
      </c>
      <c r="C1079" s="2">
        <v>45322</v>
      </c>
      <c r="D1079" s="42" t="str">
        <f t="shared" si="64"/>
        <v>2024</v>
      </c>
      <c r="E1079" s="1" t="s">
        <v>73</v>
      </c>
      <c r="F1079" s="1" t="s">
        <v>74</v>
      </c>
      <c r="G1079" s="1" t="s">
        <v>37</v>
      </c>
      <c r="H1079" s="1" t="s">
        <v>1009</v>
      </c>
      <c r="I1079" s="1" t="s">
        <v>34</v>
      </c>
      <c r="J1079" s="3">
        <v>433334</v>
      </c>
      <c r="K1079" s="3">
        <v>0</v>
      </c>
      <c r="L1079" s="3">
        <f t="shared" si="65"/>
        <v>433334</v>
      </c>
      <c r="M1079" s="1" t="s">
        <v>40</v>
      </c>
      <c r="N1079" s="88">
        <v>7921215</v>
      </c>
      <c r="O1079" s="1" t="s">
        <v>841</v>
      </c>
      <c r="P1079" s="1" t="s">
        <v>79</v>
      </c>
      <c r="Q1079" s="1" t="s">
        <v>80</v>
      </c>
      <c r="R1079" s="1" t="s">
        <v>43</v>
      </c>
      <c r="S1079" s="1" t="s">
        <v>43</v>
      </c>
      <c r="T1079" s="3">
        <v>0</v>
      </c>
      <c r="U1079" s="1" t="s">
        <v>44</v>
      </c>
      <c r="V1079" s="1" t="s">
        <v>45</v>
      </c>
      <c r="W1079" s="1" t="s">
        <v>1009</v>
      </c>
      <c r="X1079" s="1" t="s">
        <v>46</v>
      </c>
      <c r="Y1079" s="1" t="s">
        <v>81</v>
      </c>
      <c r="Z1079" s="1" t="s">
        <v>1620</v>
      </c>
      <c r="AA1079" s="1" t="s">
        <v>83</v>
      </c>
      <c r="AB1079" s="1" t="s">
        <v>84</v>
      </c>
      <c r="AC1079" s="1" t="s">
        <v>51</v>
      </c>
      <c r="AD1079" s="1" t="s">
        <v>1620</v>
      </c>
      <c r="AE1079" s="1" t="s">
        <v>37</v>
      </c>
      <c r="AF1079">
        <f t="shared" si="66"/>
        <v>2024</v>
      </c>
      <c r="AG1079" t="str">
        <f t="shared" si="67"/>
        <v>ene</v>
      </c>
      <c r="AH1079" t="str">
        <f>+VLOOKUP(N1079,'[1]2. Ingreso de incapacidades'!$C$5:$O$6997,13,FALSE)</f>
        <v>FAMISANAR E.P.S</v>
      </c>
      <c r="AI1079" t="s">
        <v>2196</v>
      </c>
    </row>
    <row r="1080" spans="1:35" hidden="1" x14ac:dyDescent="0.25">
      <c r="A1080" s="1" t="s">
        <v>33</v>
      </c>
      <c r="B1080" s="1" t="s">
        <v>34</v>
      </c>
      <c r="C1080" s="2">
        <v>45322</v>
      </c>
      <c r="D1080" s="42" t="str">
        <f t="shared" si="64"/>
        <v>2024</v>
      </c>
      <c r="E1080" s="1" t="s">
        <v>73</v>
      </c>
      <c r="F1080" s="1" t="s">
        <v>74</v>
      </c>
      <c r="G1080" s="1" t="s">
        <v>37</v>
      </c>
      <c r="H1080" s="1" t="s">
        <v>1009</v>
      </c>
      <c r="I1080" s="1" t="s">
        <v>34</v>
      </c>
      <c r="J1080" s="3">
        <v>650000</v>
      </c>
      <c r="K1080" s="3">
        <v>0</v>
      </c>
      <c r="L1080" s="3">
        <f t="shared" si="65"/>
        <v>650000</v>
      </c>
      <c r="M1080" s="1" t="s">
        <v>40</v>
      </c>
      <c r="N1080" s="88">
        <v>1047490306</v>
      </c>
      <c r="O1080" s="1" t="s">
        <v>674</v>
      </c>
      <c r="P1080" s="1" t="s">
        <v>79</v>
      </c>
      <c r="Q1080" s="1" t="s">
        <v>80</v>
      </c>
      <c r="R1080" s="1" t="s">
        <v>43</v>
      </c>
      <c r="S1080" s="1" t="s">
        <v>43</v>
      </c>
      <c r="T1080" s="3">
        <v>0</v>
      </c>
      <c r="U1080" s="1" t="s">
        <v>44</v>
      </c>
      <c r="V1080" s="1" t="s">
        <v>45</v>
      </c>
      <c r="W1080" s="1" t="s">
        <v>1009</v>
      </c>
      <c r="X1080" s="1" t="s">
        <v>46</v>
      </c>
      <c r="Y1080" s="1" t="s">
        <v>81</v>
      </c>
      <c r="Z1080" s="1" t="s">
        <v>1620</v>
      </c>
      <c r="AA1080" s="1" t="s">
        <v>83</v>
      </c>
      <c r="AB1080" s="1" t="s">
        <v>84</v>
      </c>
      <c r="AC1080" s="1" t="s">
        <v>51</v>
      </c>
      <c r="AD1080" s="1" t="s">
        <v>1620</v>
      </c>
      <c r="AE1080" s="1" t="s">
        <v>37</v>
      </c>
      <c r="AF1080">
        <f t="shared" si="66"/>
        <v>2024</v>
      </c>
      <c r="AG1080" t="str">
        <f t="shared" si="67"/>
        <v>ene</v>
      </c>
      <c r="AH1080" t="str">
        <f>+VLOOKUP(N1080,'[1]2. Ingreso de incapacidades'!$C$5:$O$6997,13,FALSE)</f>
        <v>NUEVA E.P.S</v>
      </c>
      <c r="AI1080" t="s">
        <v>2199</v>
      </c>
    </row>
    <row r="1081" spans="1:35" hidden="1" x14ac:dyDescent="0.25">
      <c r="A1081" s="1" t="s">
        <v>33</v>
      </c>
      <c r="B1081" s="1" t="s">
        <v>34</v>
      </c>
      <c r="C1081" s="2">
        <v>45322</v>
      </c>
      <c r="D1081" s="42" t="str">
        <f t="shared" si="64"/>
        <v>2024</v>
      </c>
      <c r="E1081" s="1" t="s">
        <v>73</v>
      </c>
      <c r="F1081" s="1" t="s">
        <v>74</v>
      </c>
      <c r="G1081" s="1" t="s">
        <v>37</v>
      </c>
      <c r="H1081" s="1" t="s">
        <v>1009</v>
      </c>
      <c r="I1081" s="1" t="s">
        <v>34</v>
      </c>
      <c r="J1081" s="3">
        <v>43334</v>
      </c>
      <c r="K1081" s="3">
        <v>0</v>
      </c>
      <c r="L1081" s="3">
        <f t="shared" si="65"/>
        <v>43334</v>
      </c>
      <c r="M1081" s="1" t="s">
        <v>40</v>
      </c>
      <c r="N1081" s="88">
        <v>9099334</v>
      </c>
      <c r="O1081" s="1" t="s">
        <v>602</v>
      </c>
      <c r="P1081" s="1" t="s">
        <v>79</v>
      </c>
      <c r="Q1081" s="1" t="s">
        <v>80</v>
      </c>
      <c r="R1081" s="1" t="s">
        <v>43</v>
      </c>
      <c r="S1081" s="1" t="s">
        <v>43</v>
      </c>
      <c r="T1081" s="3">
        <v>0</v>
      </c>
      <c r="U1081" s="1" t="s">
        <v>44</v>
      </c>
      <c r="V1081" s="1" t="s">
        <v>45</v>
      </c>
      <c r="W1081" s="1" t="s">
        <v>1009</v>
      </c>
      <c r="X1081" s="1" t="s">
        <v>46</v>
      </c>
      <c r="Y1081" s="1" t="s">
        <v>81</v>
      </c>
      <c r="Z1081" s="1" t="s">
        <v>1620</v>
      </c>
      <c r="AA1081" s="1" t="s">
        <v>83</v>
      </c>
      <c r="AB1081" s="1" t="s">
        <v>84</v>
      </c>
      <c r="AC1081" s="1" t="s">
        <v>51</v>
      </c>
      <c r="AD1081" s="1" t="s">
        <v>1620</v>
      </c>
      <c r="AE1081" s="1" t="s">
        <v>37</v>
      </c>
      <c r="AF1081">
        <f t="shared" si="66"/>
        <v>2024</v>
      </c>
      <c r="AG1081" t="str">
        <f t="shared" si="67"/>
        <v>ene</v>
      </c>
      <c r="AH1081" t="str">
        <f>+VLOOKUP(N1081,'[1]2. Ingreso de incapacidades'!$C$5:$O$6997,13,FALSE)</f>
        <v>NUEVA E.P.S</v>
      </c>
      <c r="AI1081" t="s">
        <v>2199</v>
      </c>
    </row>
    <row r="1082" spans="1:35" hidden="1" x14ac:dyDescent="0.25">
      <c r="A1082" s="1" t="s">
        <v>33</v>
      </c>
      <c r="B1082" s="1" t="s">
        <v>34</v>
      </c>
      <c r="C1082" s="2">
        <v>45322</v>
      </c>
      <c r="D1082" s="42" t="str">
        <f t="shared" si="64"/>
        <v>2024</v>
      </c>
      <c r="E1082" s="1" t="s">
        <v>73</v>
      </c>
      <c r="F1082" s="1" t="s">
        <v>74</v>
      </c>
      <c r="G1082" s="1" t="s">
        <v>37</v>
      </c>
      <c r="H1082" s="1" t="s">
        <v>1009</v>
      </c>
      <c r="I1082" s="1" t="s">
        <v>34</v>
      </c>
      <c r="J1082" s="3">
        <v>701909</v>
      </c>
      <c r="K1082" s="3">
        <v>0</v>
      </c>
      <c r="L1082" s="3">
        <f t="shared" si="65"/>
        <v>701909</v>
      </c>
      <c r="M1082" s="1" t="s">
        <v>40</v>
      </c>
      <c r="N1082" s="88">
        <v>1050959328</v>
      </c>
      <c r="O1082" s="1" t="s">
        <v>94</v>
      </c>
      <c r="P1082" s="1" t="s">
        <v>79</v>
      </c>
      <c r="Q1082" s="1" t="s">
        <v>80</v>
      </c>
      <c r="R1082" s="1" t="s">
        <v>43</v>
      </c>
      <c r="S1082" s="1" t="s">
        <v>43</v>
      </c>
      <c r="T1082" s="3">
        <v>0</v>
      </c>
      <c r="U1082" s="1" t="s">
        <v>44</v>
      </c>
      <c r="V1082" s="1" t="s">
        <v>45</v>
      </c>
      <c r="W1082" s="1" t="s">
        <v>1009</v>
      </c>
      <c r="X1082" s="1" t="s">
        <v>46</v>
      </c>
      <c r="Y1082" s="1" t="s">
        <v>81</v>
      </c>
      <c r="Z1082" s="1" t="s">
        <v>1620</v>
      </c>
      <c r="AA1082" s="1" t="s">
        <v>83</v>
      </c>
      <c r="AB1082" s="1" t="s">
        <v>84</v>
      </c>
      <c r="AC1082" s="1" t="s">
        <v>51</v>
      </c>
      <c r="AD1082" s="1" t="s">
        <v>1620</v>
      </c>
      <c r="AE1082" s="1" t="s">
        <v>37</v>
      </c>
      <c r="AF1082">
        <f t="shared" si="66"/>
        <v>2024</v>
      </c>
      <c r="AG1082" t="str">
        <f t="shared" si="67"/>
        <v>ene</v>
      </c>
      <c r="AH1082" t="str">
        <f>+VLOOKUP(N1082,'[1]2. Ingreso de incapacidades'!$C$5:$O$6997,13,FALSE)</f>
        <v>SALUD TOTAL E.P.S.</v>
      </c>
      <c r="AI1082" t="s">
        <v>2192</v>
      </c>
    </row>
    <row r="1083" spans="1:35" hidden="1" x14ac:dyDescent="0.25">
      <c r="A1083" s="1" t="s">
        <v>33</v>
      </c>
      <c r="B1083" s="1" t="s">
        <v>34</v>
      </c>
      <c r="C1083" s="2">
        <v>45322</v>
      </c>
      <c r="D1083" s="42" t="str">
        <f t="shared" si="64"/>
        <v>2024</v>
      </c>
      <c r="E1083" s="1" t="s">
        <v>73</v>
      </c>
      <c r="F1083" s="1" t="s">
        <v>74</v>
      </c>
      <c r="G1083" s="1" t="s">
        <v>37</v>
      </c>
      <c r="H1083" s="1" t="s">
        <v>1009</v>
      </c>
      <c r="I1083" s="1" t="s">
        <v>34</v>
      </c>
      <c r="J1083" s="3">
        <v>1039733</v>
      </c>
      <c r="K1083" s="3">
        <v>0</v>
      </c>
      <c r="L1083" s="3">
        <f t="shared" si="65"/>
        <v>1039733</v>
      </c>
      <c r="M1083" s="1" t="s">
        <v>40</v>
      </c>
      <c r="N1083" s="88">
        <v>1235045400</v>
      </c>
      <c r="O1083" s="1" t="s">
        <v>1611</v>
      </c>
      <c r="P1083" s="1" t="s">
        <v>1075</v>
      </c>
      <c r="Q1083" s="1" t="s">
        <v>1076</v>
      </c>
      <c r="R1083" s="1" t="s">
        <v>43</v>
      </c>
      <c r="S1083" s="1" t="s">
        <v>43</v>
      </c>
      <c r="T1083" s="3">
        <v>0</v>
      </c>
      <c r="U1083" s="1" t="s">
        <v>44</v>
      </c>
      <c r="V1083" s="1" t="s">
        <v>45</v>
      </c>
      <c r="W1083" s="1" t="s">
        <v>1009</v>
      </c>
      <c r="X1083" s="1" t="s">
        <v>46</v>
      </c>
      <c r="Y1083" s="1" t="s">
        <v>81</v>
      </c>
      <c r="Z1083" s="1" t="s">
        <v>1620</v>
      </c>
      <c r="AA1083" s="1" t="s">
        <v>83</v>
      </c>
      <c r="AB1083" s="1" t="s">
        <v>84</v>
      </c>
      <c r="AC1083" s="1" t="s">
        <v>51</v>
      </c>
      <c r="AD1083" s="1" t="s">
        <v>1620</v>
      </c>
      <c r="AE1083" s="1" t="s">
        <v>37</v>
      </c>
      <c r="AF1083">
        <f t="shared" si="66"/>
        <v>2024</v>
      </c>
      <c r="AG1083" t="str">
        <f t="shared" si="67"/>
        <v>ene</v>
      </c>
      <c r="AH1083" t="str">
        <f>+VLOOKUP(N1083,'[1]2. Ingreso de incapacidades'!$C$5:$O$6997,13,FALSE)</f>
        <v>SURA E.P.S.</v>
      </c>
      <c r="AI1083" t="s">
        <v>2197</v>
      </c>
    </row>
    <row r="1084" spans="1:35" hidden="1" x14ac:dyDescent="0.25">
      <c r="A1084" s="1" t="s">
        <v>33</v>
      </c>
      <c r="B1084" s="1" t="s">
        <v>34</v>
      </c>
      <c r="C1084" s="2">
        <v>45322</v>
      </c>
      <c r="D1084" s="42" t="str">
        <f t="shared" si="64"/>
        <v>2024</v>
      </c>
      <c r="E1084" s="1" t="s">
        <v>73</v>
      </c>
      <c r="F1084" s="1" t="s">
        <v>74</v>
      </c>
      <c r="G1084" s="1" t="s">
        <v>37</v>
      </c>
      <c r="H1084" s="1" t="s">
        <v>1009</v>
      </c>
      <c r="I1084" s="1" t="s">
        <v>34</v>
      </c>
      <c r="J1084" s="3">
        <v>693334</v>
      </c>
      <c r="K1084" s="3">
        <v>0</v>
      </c>
      <c r="L1084" s="3">
        <f t="shared" si="65"/>
        <v>693334</v>
      </c>
      <c r="M1084" s="1" t="s">
        <v>40</v>
      </c>
      <c r="N1084" s="88">
        <v>73169783</v>
      </c>
      <c r="O1084" s="1" t="s">
        <v>78</v>
      </c>
      <c r="P1084" s="1" t="s">
        <v>79</v>
      </c>
      <c r="Q1084" s="1" t="s">
        <v>80</v>
      </c>
      <c r="R1084" s="1" t="s">
        <v>43</v>
      </c>
      <c r="S1084" s="1" t="s">
        <v>43</v>
      </c>
      <c r="T1084" s="3">
        <v>0</v>
      </c>
      <c r="U1084" s="1" t="s">
        <v>44</v>
      </c>
      <c r="V1084" s="1" t="s">
        <v>45</v>
      </c>
      <c r="W1084" s="1" t="s">
        <v>1009</v>
      </c>
      <c r="X1084" s="1" t="s">
        <v>46</v>
      </c>
      <c r="Y1084" s="1" t="s">
        <v>81</v>
      </c>
      <c r="Z1084" s="1" t="s">
        <v>1620</v>
      </c>
      <c r="AA1084" s="1" t="s">
        <v>83</v>
      </c>
      <c r="AB1084" s="1" t="s">
        <v>84</v>
      </c>
      <c r="AC1084" s="1" t="s">
        <v>51</v>
      </c>
      <c r="AD1084" s="1" t="s">
        <v>1620</v>
      </c>
      <c r="AE1084" s="1" t="s">
        <v>37</v>
      </c>
      <c r="AF1084">
        <f t="shared" si="66"/>
        <v>2024</v>
      </c>
      <c r="AG1084" t="str">
        <f t="shared" si="67"/>
        <v>ene</v>
      </c>
      <c r="AH1084" t="str">
        <f>+VLOOKUP(N1084,'[1]2. Ingreso de incapacidades'!$C$5:$O$6997,13,FALSE)</f>
        <v>EPS-S CAJACOPI</v>
      </c>
      <c r="AI1084" t="s">
        <v>2200</v>
      </c>
    </row>
    <row r="1085" spans="1:35" hidden="1" x14ac:dyDescent="0.25">
      <c r="A1085" s="1" t="s">
        <v>33</v>
      </c>
      <c r="B1085" s="1" t="s">
        <v>34</v>
      </c>
      <c r="C1085" s="2">
        <v>45322</v>
      </c>
      <c r="D1085" s="42" t="str">
        <f t="shared" si="64"/>
        <v>2024</v>
      </c>
      <c r="E1085" s="1" t="s">
        <v>73</v>
      </c>
      <c r="F1085" s="1" t="s">
        <v>74</v>
      </c>
      <c r="G1085" s="1" t="s">
        <v>37</v>
      </c>
      <c r="H1085" s="1" t="s">
        <v>1009</v>
      </c>
      <c r="I1085" s="1" t="s">
        <v>34</v>
      </c>
      <c r="J1085" s="3">
        <v>476667</v>
      </c>
      <c r="K1085" s="3">
        <v>0</v>
      </c>
      <c r="L1085" s="3">
        <f t="shared" si="65"/>
        <v>476667</v>
      </c>
      <c r="M1085" s="1" t="s">
        <v>40</v>
      </c>
      <c r="N1085" s="88">
        <v>73189641</v>
      </c>
      <c r="O1085" s="1" t="s">
        <v>806</v>
      </c>
      <c r="P1085" s="1" t="s">
        <v>79</v>
      </c>
      <c r="Q1085" s="1" t="s">
        <v>80</v>
      </c>
      <c r="R1085" s="1" t="s">
        <v>43</v>
      </c>
      <c r="S1085" s="1" t="s">
        <v>43</v>
      </c>
      <c r="T1085" s="3">
        <v>0</v>
      </c>
      <c r="U1085" s="1" t="s">
        <v>44</v>
      </c>
      <c r="V1085" s="1" t="s">
        <v>45</v>
      </c>
      <c r="W1085" s="1" t="s">
        <v>1009</v>
      </c>
      <c r="X1085" s="1" t="s">
        <v>46</v>
      </c>
      <c r="Y1085" s="1" t="s">
        <v>81</v>
      </c>
      <c r="Z1085" s="1" t="s">
        <v>1620</v>
      </c>
      <c r="AA1085" s="1" t="s">
        <v>83</v>
      </c>
      <c r="AB1085" s="1" t="s">
        <v>84</v>
      </c>
      <c r="AC1085" s="1" t="s">
        <v>51</v>
      </c>
      <c r="AD1085" s="1" t="s">
        <v>1620</v>
      </c>
      <c r="AE1085" s="1" t="s">
        <v>37</v>
      </c>
      <c r="AF1085">
        <f t="shared" si="66"/>
        <v>2024</v>
      </c>
      <c r="AG1085" t="str">
        <f t="shared" si="67"/>
        <v>ene</v>
      </c>
      <c r="AH1085" t="str">
        <f>+VLOOKUP(N1085,'[1]2. Ingreso de incapacidades'!$C$5:$O$6997,13,FALSE)</f>
        <v>SURA E.P.S.</v>
      </c>
      <c r="AI1085" t="s">
        <v>2197</v>
      </c>
    </row>
    <row r="1086" spans="1:35" hidden="1" x14ac:dyDescent="0.25">
      <c r="A1086" s="1" t="s">
        <v>33</v>
      </c>
      <c r="B1086" s="1" t="s">
        <v>34</v>
      </c>
      <c r="C1086" s="2">
        <v>45322</v>
      </c>
      <c r="D1086" s="42" t="str">
        <f t="shared" si="64"/>
        <v>2024</v>
      </c>
      <c r="E1086" s="1" t="s">
        <v>73</v>
      </c>
      <c r="F1086" s="1" t="s">
        <v>74</v>
      </c>
      <c r="G1086" s="1" t="s">
        <v>37</v>
      </c>
      <c r="H1086" s="1" t="s">
        <v>1009</v>
      </c>
      <c r="I1086" s="1" t="s">
        <v>34</v>
      </c>
      <c r="J1086" s="3">
        <v>606667</v>
      </c>
      <c r="K1086" s="3">
        <v>0</v>
      </c>
      <c r="L1086" s="3">
        <f t="shared" si="65"/>
        <v>606667</v>
      </c>
      <c r="M1086" s="1" t="s">
        <v>40</v>
      </c>
      <c r="N1086" s="88">
        <v>7918997</v>
      </c>
      <c r="O1086" s="1" t="s">
        <v>471</v>
      </c>
      <c r="P1086" s="1" t="s">
        <v>79</v>
      </c>
      <c r="Q1086" s="1" t="s">
        <v>80</v>
      </c>
      <c r="R1086" s="1" t="s">
        <v>43</v>
      </c>
      <c r="S1086" s="1" t="s">
        <v>43</v>
      </c>
      <c r="T1086" s="3">
        <v>0</v>
      </c>
      <c r="U1086" s="1" t="s">
        <v>44</v>
      </c>
      <c r="V1086" s="1" t="s">
        <v>45</v>
      </c>
      <c r="W1086" s="1" t="s">
        <v>1009</v>
      </c>
      <c r="X1086" s="1" t="s">
        <v>46</v>
      </c>
      <c r="Y1086" s="1" t="s">
        <v>81</v>
      </c>
      <c r="Z1086" s="1" t="s">
        <v>1620</v>
      </c>
      <c r="AA1086" s="1" t="s">
        <v>83</v>
      </c>
      <c r="AB1086" s="1" t="s">
        <v>84</v>
      </c>
      <c r="AC1086" s="1" t="s">
        <v>51</v>
      </c>
      <c r="AD1086" s="1" t="s">
        <v>1620</v>
      </c>
      <c r="AE1086" s="1" t="s">
        <v>37</v>
      </c>
      <c r="AF1086">
        <f t="shared" si="66"/>
        <v>2024</v>
      </c>
      <c r="AG1086" t="str">
        <f t="shared" si="67"/>
        <v>ene</v>
      </c>
      <c r="AH1086" t="str">
        <f>+VLOOKUP(N1086,'[1]2. Ingreso de incapacidades'!$C$5:$O$6997,13,FALSE)</f>
        <v>SURA E.P.S.</v>
      </c>
      <c r="AI1086" t="s">
        <v>2197</v>
      </c>
    </row>
    <row r="1087" spans="1:35" hidden="1" x14ac:dyDescent="0.25">
      <c r="A1087" s="1" t="s">
        <v>33</v>
      </c>
      <c r="B1087" s="1" t="s">
        <v>34</v>
      </c>
      <c r="C1087" s="2">
        <v>45322</v>
      </c>
      <c r="D1087" s="42" t="str">
        <f t="shared" si="64"/>
        <v>2024</v>
      </c>
      <c r="E1087" s="1" t="s">
        <v>73</v>
      </c>
      <c r="F1087" s="1" t="s">
        <v>74</v>
      </c>
      <c r="G1087" s="1" t="s">
        <v>37</v>
      </c>
      <c r="H1087" s="1" t="s">
        <v>1009</v>
      </c>
      <c r="I1087" s="1" t="s">
        <v>34</v>
      </c>
      <c r="J1087" s="3">
        <v>346667</v>
      </c>
      <c r="K1087" s="3">
        <v>0</v>
      </c>
      <c r="L1087" s="3">
        <f t="shared" si="65"/>
        <v>346667</v>
      </c>
      <c r="M1087" s="1" t="s">
        <v>40</v>
      </c>
      <c r="N1087" s="88">
        <v>1047370459</v>
      </c>
      <c r="O1087" s="1" t="s">
        <v>140</v>
      </c>
      <c r="P1087" s="1" t="s">
        <v>79</v>
      </c>
      <c r="Q1087" s="1" t="s">
        <v>80</v>
      </c>
      <c r="R1087" s="1" t="s">
        <v>43</v>
      </c>
      <c r="S1087" s="1" t="s">
        <v>43</v>
      </c>
      <c r="T1087" s="3">
        <v>0</v>
      </c>
      <c r="U1087" s="1" t="s">
        <v>44</v>
      </c>
      <c r="V1087" s="1" t="s">
        <v>45</v>
      </c>
      <c r="W1087" s="1" t="s">
        <v>1009</v>
      </c>
      <c r="X1087" s="1" t="s">
        <v>46</v>
      </c>
      <c r="Y1087" s="1" t="s">
        <v>81</v>
      </c>
      <c r="Z1087" s="1" t="s">
        <v>1620</v>
      </c>
      <c r="AA1087" s="1" t="s">
        <v>83</v>
      </c>
      <c r="AB1087" s="1" t="s">
        <v>84</v>
      </c>
      <c r="AC1087" s="1" t="s">
        <v>51</v>
      </c>
      <c r="AD1087" s="1" t="s">
        <v>1620</v>
      </c>
      <c r="AE1087" s="1" t="s">
        <v>37</v>
      </c>
      <c r="AF1087">
        <f t="shared" si="66"/>
        <v>2024</v>
      </c>
      <c r="AG1087" t="str">
        <f t="shared" si="67"/>
        <v>ene</v>
      </c>
      <c r="AH1087" t="str">
        <f>+VLOOKUP(N1087,'[1]2. Ingreso de incapacidades'!$C$5:$O$6997,13,FALSE)</f>
        <v>SALUD TOTAL E.P.S.</v>
      </c>
      <c r="AI1087" t="s">
        <v>2192</v>
      </c>
    </row>
    <row r="1088" spans="1:35" hidden="1" x14ac:dyDescent="0.25">
      <c r="A1088" s="1" t="s">
        <v>33</v>
      </c>
      <c r="B1088" s="1" t="s">
        <v>34</v>
      </c>
      <c r="C1088" s="2">
        <v>45322</v>
      </c>
      <c r="D1088" s="42" t="str">
        <f t="shared" si="64"/>
        <v>2024</v>
      </c>
      <c r="E1088" s="1" t="s">
        <v>73</v>
      </c>
      <c r="F1088" s="1" t="s">
        <v>74</v>
      </c>
      <c r="G1088" s="1" t="s">
        <v>37</v>
      </c>
      <c r="H1088" s="1" t="s">
        <v>1009</v>
      </c>
      <c r="I1088" s="1" t="s">
        <v>34</v>
      </c>
      <c r="J1088" s="3">
        <v>693334</v>
      </c>
      <c r="K1088" s="3">
        <v>0</v>
      </c>
      <c r="L1088" s="3">
        <f t="shared" si="65"/>
        <v>693334</v>
      </c>
      <c r="M1088" s="1" t="s">
        <v>40</v>
      </c>
      <c r="N1088" s="88">
        <v>1047436328</v>
      </c>
      <c r="O1088" s="1" t="s">
        <v>658</v>
      </c>
      <c r="P1088" s="1" t="s">
        <v>79</v>
      </c>
      <c r="Q1088" s="1" t="s">
        <v>80</v>
      </c>
      <c r="R1088" s="1" t="s">
        <v>43</v>
      </c>
      <c r="S1088" s="1" t="s">
        <v>43</v>
      </c>
      <c r="T1088" s="3">
        <v>0</v>
      </c>
      <c r="U1088" s="1" t="s">
        <v>44</v>
      </c>
      <c r="V1088" s="1" t="s">
        <v>45</v>
      </c>
      <c r="W1088" s="1" t="s">
        <v>1009</v>
      </c>
      <c r="X1088" s="1" t="s">
        <v>46</v>
      </c>
      <c r="Y1088" s="1" t="s">
        <v>81</v>
      </c>
      <c r="Z1088" s="1" t="s">
        <v>1620</v>
      </c>
      <c r="AA1088" s="1" t="s">
        <v>83</v>
      </c>
      <c r="AB1088" s="1" t="s">
        <v>84</v>
      </c>
      <c r="AC1088" s="1" t="s">
        <v>51</v>
      </c>
      <c r="AD1088" s="1" t="s">
        <v>1620</v>
      </c>
      <c r="AE1088" s="1" t="s">
        <v>37</v>
      </c>
      <c r="AF1088">
        <f t="shared" si="66"/>
        <v>2024</v>
      </c>
      <c r="AG1088" t="str">
        <f t="shared" si="67"/>
        <v>ene</v>
      </c>
      <c r="AH1088" t="str">
        <f>+VLOOKUP(N1088,'[1]2. Ingreso de incapacidades'!$C$5:$O$6997,13,FALSE)</f>
        <v>SALUD TOTAL E.P.S.</v>
      </c>
      <c r="AI1088" t="s">
        <v>2192</v>
      </c>
    </row>
    <row r="1089" spans="1:35" hidden="1" x14ac:dyDescent="0.25">
      <c r="A1089" s="1" t="s">
        <v>33</v>
      </c>
      <c r="B1089" s="1" t="s">
        <v>34</v>
      </c>
      <c r="C1089" s="2">
        <v>45322</v>
      </c>
      <c r="D1089" s="42" t="str">
        <f t="shared" si="64"/>
        <v>2024</v>
      </c>
      <c r="E1089" s="1" t="s">
        <v>73</v>
      </c>
      <c r="F1089" s="1" t="s">
        <v>74</v>
      </c>
      <c r="G1089" s="1" t="s">
        <v>37</v>
      </c>
      <c r="H1089" s="1" t="s">
        <v>1009</v>
      </c>
      <c r="I1089" s="1" t="s">
        <v>34</v>
      </c>
      <c r="J1089" s="3">
        <v>260000</v>
      </c>
      <c r="K1089" s="3">
        <v>0</v>
      </c>
      <c r="L1089" s="3">
        <f t="shared" si="65"/>
        <v>260000</v>
      </c>
      <c r="M1089" s="1" t="s">
        <v>40</v>
      </c>
      <c r="N1089" s="88">
        <v>1050959629</v>
      </c>
      <c r="O1089" s="1" t="s">
        <v>699</v>
      </c>
      <c r="P1089" s="1" t="s">
        <v>79</v>
      </c>
      <c r="Q1089" s="1" t="s">
        <v>80</v>
      </c>
      <c r="R1089" s="1" t="s">
        <v>43</v>
      </c>
      <c r="S1089" s="1" t="s">
        <v>43</v>
      </c>
      <c r="T1089" s="3">
        <v>0</v>
      </c>
      <c r="U1089" s="1" t="s">
        <v>44</v>
      </c>
      <c r="V1089" s="1" t="s">
        <v>45</v>
      </c>
      <c r="W1089" s="1" t="s">
        <v>1009</v>
      </c>
      <c r="X1089" s="1" t="s">
        <v>46</v>
      </c>
      <c r="Y1089" s="1" t="s">
        <v>81</v>
      </c>
      <c r="Z1089" s="1" t="s">
        <v>1620</v>
      </c>
      <c r="AA1089" s="1" t="s">
        <v>83</v>
      </c>
      <c r="AB1089" s="1" t="s">
        <v>84</v>
      </c>
      <c r="AC1089" s="1" t="s">
        <v>51</v>
      </c>
      <c r="AD1089" s="1" t="s">
        <v>1620</v>
      </c>
      <c r="AE1089" s="1" t="s">
        <v>37</v>
      </c>
      <c r="AF1089">
        <f t="shared" si="66"/>
        <v>2024</v>
      </c>
      <c r="AG1089" t="str">
        <f t="shared" si="67"/>
        <v>ene</v>
      </c>
      <c r="AH1089" t="str">
        <f>+VLOOKUP(N1089,'[1]2. Ingreso de incapacidades'!$C$5:$O$6997,13,FALSE)</f>
        <v>SALUD TOTAL E.P.S.</v>
      </c>
      <c r="AI1089" t="s">
        <v>2192</v>
      </c>
    </row>
    <row r="1090" spans="1:35" hidden="1" x14ac:dyDescent="0.25">
      <c r="A1090" s="1" t="s">
        <v>33</v>
      </c>
      <c r="B1090" s="1" t="s">
        <v>34</v>
      </c>
      <c r="C1090" s="2">
        <v>45322</v>
      </c>
      <c r="D1090" s="42" t="str">
        <f t="shared" si="64"/>
        <v>2024</v>
      </c>
      <c r="E1090" s="1" t="s">
        <v>73</v>
      </c>
      <c r="F1090" s="1" t="s">
        <v>74</v>
      </c>
      <c r="G1090" s="1" t="s">
        <v>37</v>
      </c>
      <c r="H1090" s="1" t="s">
        <v>1009</v>
      </c>
      <c r="I1090" s="1" t="s">
        <v>34</v>
      </c>
      <c r="J1090" s="3">
        <v>520000</v>
      </c>
      <c r="K1090" s="3">
        <v>0</v>
      </c>
      <c r="L1090" s="3">
        <f t="shared" si="65"/>
        <v>520000</v>
      </c>
      <c r="M1090" s="1" t="s">
        <v>40</v>
      </c>
      <c r="N1090" s="88">
        <v>73106822</v>
      </c>
      <c r="O1090" s="1" t="s">
        <v>465</v>
      </c>
      <c r="P1090" s="1" t="s">
        <v>79</v>
      </c>
      <c r="Q1090" s="1" t="s">
        <v>80</v>
      </c>
      <c r="R1090" s="1" t="s">
        <v>43</v>
      </c>
      <c r="S1090" s="1" t="s">
        <v>43</v>
      </c>
      <c r="T1090" s="3">
        <v>0</v>
      </c>
      <c r="U1090" s="1" t="s">
        <v>44</v>
      </c>
      <c r="V1090" s="1" t="s">
        <v>45</v>
      </c>
      <c r="W1090" s="1" t="s">
        <v>1009</v>
      </c>
      <c r="X1090" s="1" t="s">
        <v>46</v>
      </c>
      <c r="Y1090" s="1" t="s">
        <v>81</v>
      </c>
      <c r="Z1090" s="1" t="s">
        <v>1620</v>
      </c>
      <c r="AA1090" s="1" t="s">
        <v>83</v>
      </c>
      <c r="AB1090" s="1" t="s">
        <v>84</v>
      </c>
      <c r="AC1090" s="1" t="s">
        <v>51</v>
      </c>
      <c r="AD1090" s="1" t="s">
        <v>1620</v>
      </c>
      <c r="AE1090" s="1" t="s">
        <v>37</v>
      </c>
      <c r="AF1090">
        <f t="shared" si="66"/>
        <v>2024</v>
      </c>
      <c r="AG1090" t="str">
        <f t="shared" si="67"/>
        <v>ene</v>
      </c>
      <c r="AH1090" t="str">
        <f>+VLOOKUP(N1090,'[1]2. Ingreso de incapacidades'!$C$5:$O$6997,13,FALSE)</f>
        <v>SALUD TOTAL E.P.S.</v>
      </c>
      <c r="AI1090" t="s">
        <v>2192</v>
      </c>
    </row>
    <row r="1091" spans="1:35" hidden="1" x14ac:dyDescent="0.25">
      <c r="A1091" s="1" t="s">
        <v>33</v>
      </c>
      <c r="B1091" s="1" t="s">
        <v>34</v>
      </c>
      <c r="C1091" s="2">
        <v>45322</v>
      </c>
      <c r="D1091" s="42" t="str">
        <f t="shared" si="64"/>
        <v>2024</v>
      </c>
      <c r="E1091" s="1" t="s">
        <v>73</v>
      </c>
      <c r="F1091" s="1" t="s">
        <v>74</v>
      </c>
      <c r="G1091" s="1" t="s">
        <v>37</v>
      </c>
      <c r="H1091" s="1" t="s">
        <v>1009</v>
      </c>
      <c r="I1091" s="1" t="s">
        <v>34</v>
      </c>
      <c r="J1091" s="3">
        <v>43334</v>
      </c>
      <c r="K1091" s="3">
        <v>0</v>
      </c>
      <c r="L1091" s="3">
        <f t="shared" si="65"/>
        <v>43334</v>
      </c>
      <c r="M1091" s="1" t="s">
        <v>40</v>
      </c>
      <c r="N1091" s="88">
        <v>73212587</v>
      </c>
      <c r="O1091" s="1" t="s">
        <v>441</v>
      </c>
      <c r="P1091" s="1" t="s">
        <v>79</v>
      </c>
      <c r="Q1091" s="1" t="s">
        <v>80</v>
      </c>
      <c r="R1091" s="1" t="s">
        <v>43</v>
      </c>
      <c r="S1091" s="1" t="s">
        <v>43</v>
      </c>
      <c r="T1091" s="3">
        <v>0</v>
      </c>
      <c r="U1091" s="1" t="s">
        <v>44</v>
      </c>
      <c r="V1091" s="1" t="s">
        <v>45</v>
      </c>
      <c r="W1091" s="1" t="s">
        <v>1009</v>
      </c>
      <c r="X1091" s="1" t="s">
        <v>46</v>
      </c>
      <c r="Y1091" s="1" t="s">
        <v>81</v>
      </c>
      <c r="Z1091" s="1" t="s">
        <v>1620</v>
      </c>
      <c r="AA1091" s="1" t="s">
        <v>83</v>
      </c>
      <c r="AB1091" s="1" t="s">
        <v>84</v>
      </c>
      <c r="AC1091" s="1" t="s">
        <v>51</v>
      </c>
      <c r="AD1091" s="1" t="s">
        <v>1620</v>
      </c>
      <c r="AE1091" s="1" t="s">
        <v>37</v>
      </c>
      <c r="AF1091">
        <f t="shared" si="66"/>
        <v>2024</v>
      </c>
      <c r="AG1091" t="str">
        <f t="shared" si="67"/>
        <v>ene</v>
      </c>
      <c r="AH1091" t="str">
        <f>+VLOOKUP(N1091,'[1]2. Ingreso de incapacidades'!$C$5:$O$6997,13,FALSE)</f>
        <v>SALUD TOTAL E.P.S.</v>
      </c>
      <c r="AI1091" t="s">
        <v>2192</v>
      </c>
    </row>
    <row r="1092" spans="1:35" hidden="1" x14ac:dyDescent="0.25">
      <c r="A1092" s="1" t="s">
        <v>33</v>
      </c>
      <c r="B1092" s="1" t="s">
        <v>34</v>
      </c>
      <c r="C1092" s="2">
        <v>45322</v>
      </c>
      <c r="D1092" s="42" t="str">
        <f t="shared" si="64"/>
        <v>2024</v>
      </c>
      <c r="E1092" s="1" t="s">
        <v>73</v>
      </c>
      <c r="F1092" s="1" t="s">
        <v>74</v>
      </c>
      <c r="G1092" s="1" t="s">
        <v>37</v>
      </c>
      <c r="H1092" s="1" t="s">
        <v>1009</v>
      </c>
      <c r="I1092" s="1" t="s">
        <v>34</v>
      </c>
      <c r="J1092" s="3">
        <v>693334</v>
      </c>
      <c r="K1092" s="3">
        <v>0</v>
      </c>
      <c r="L1092" s="3">
        <f t="shared" si="65"/>
        <v>693334</v>
      </c>
      <c r="M1092" s="1" t="s">
        <v>40</v>
      </c>
      <c r="N1092" s="88">
        <v>73109356</v>
      </c>
      <c r="O1092" s="1" t="s">
        <v>118</v>
      </c>
      <c r="P1092" s="1" t="s">
        <v>79</v>
      </c>
      <c r="Q1092" s="1" t="s">
        <v>80</v>
      </c>
      <c r="R1092" s="1" t="s">
        <v>43</v>
      </c>
      <c r="S1092" s="1" t="s">
        <v>43</v>
      </c>
      <c r="T1092" s="3">
        <v>0</v>
      </c>
      <c r="U1092" s="1" t="s">
        <v>44</v>
      </c>
      <c r="V1092" s="1" t="s">
        <v>45</v>
      </c>
      <c r="W1092" s="1" t="s">
        <v>1009</v>
      </c>
      <c r="X1092" s="1" t="s">
        <v>46</v>
      </c>
      <c r="Y1092" s="1" t="s">
        <v>81</v>
      </c>
      <c r="Z1092" s="1" t="s">
        <v>1620</v>
      </c>
      <c r="AA1092" s="1" t="s">
        <v>83</v>
      </c>
      <c r="AB1092" s="1" t="s">
        <v>84</v>
      </c>
      <c r="AC1092" s="1" t="s">
        <v>51</v>
      </c>
      <c r="AD1092" s="1" t="s">
        <v>1620</v>
      </c>
      <c r="AE1092" s="1" t="s">
        <v>37</v>
      </c>
      <c r="AF1092">
        <f t="shared" si="66"/>
        <v>2024</v>
      </c>
      <c r="AG1092" t="str">
        <f t="shared" si="67"/>
        <v>ene</v>
      </c>
      <c r="AH1092" t="str">
        <f>+VLOOKUP(N1092,'[1]2. Ingreso de incapacidades'!$C$5:$O$6997,13,FALSE)</f>
        <v>SANITAS E.P.S</v>
      </c>
      <c r="AI1092" t="s">
        <v>2193</v>
      </c>
    </row>
    <row r="1093" spans="1:35" hidden="1" x14ac:dyDescent="0.25">
      <c r="A1093" s="1" t="s">
        <v>33</v>
      </c>
      <c r="B1093" s="1" t="s">
        <v>34</v>
      </c>
      <c r="C1093" s="2">
        <v>45322</v>
      </c>
      <c r="D1093" s="42" t="str">
        <f t="shared" si="64"/>
        <v>2024</v>
      </c>
      <c r="E1093" s="1" t="s">
        <v>73</v>
      </c>
      <c r="F1093" s="1" t="s">
        <v>74</v>
      </c>
      <c r="G1093" s="1" t="s">
        <v>37</v>
      </c>
      <c r="H1093" s="1" t="s">
        <v>1009</v>
      </c>
      <c r="I1093" s="1" t="s">
        <v>34</v>
      </c>
      <c r="J1093" s="3">
        <v>760244</v>
      </c>
      <c r="K1093" s="3">
        <v>0</v>
      </c>
      <c r="L1093" s="3">
        <f t="shared" si="65"/>
        <v>760244</v>
      </c>
      <c r="M1093" s="1" t="s">
        <v>40</v>
      </c>
      <c r="N1093" s="88">
        <v>73147510</v>
      </c>
      <c r="O1093" s="1" t="s">
        <v>161</v>
      </c>
      <c r="P1093" s="1" t="s">
        <v>79</v>
      </c>
      <c r="Q1093" s="1" t="s">
        <v>80</v>
      </c>
      <c r="R1093" s="1" t="s">
        <v>43</v>
      </c>
      <c r="S1093" s="1" t="s">
        <v>43</v>
      </c>
      <c r="T1093" s="3">
        <v>0</v>
      </c>
      <c r="U1093" s="1" t="s">
        <v>44</v>
      </c>
      <c r="V1093" s="1" t="s">
        <v>45</v>
      </c>
      <c r="W1093" s="1" t="s">
        <v>1009</v>
      </c>
      <c r="X1093" s="1" t="s">
        <v>46</v>
      </c>
      <c r="Y1093" s="1" t="s">
        <v>81</v>
      </c>
      <c r="Z1093" s="1" t="s">
        <v>1620</v>
      </c>
      <c r="AA1093" s="1" t="s">
        <v>83</v>
      </c>
      <c r="AB1093" s="1" t="s">
        <v>84</v>
      </c>
      <c r="AC1093" s="1" t="s">
        <v>51</v>
      </c>
      <c r="AD1093" s="1" t="s">
        <v>1620</v>
      </c>
      <c r="AE1093" s="1" t="s">
        <v>37</v>
      </c>
      <c r="AF1093">
        <f t="shared" si="66"/>
        <v>2024</v>
      </c>
      <c r="AG1093" t="str">
        <f t="shared" si="67"/>
        <v>ene</v>
      </c>
      <c r="AH1093" t="str">
        <f>+VLOOKUP(N1093,'[1]2. Ingreso de incapacidades'!$C$5:$O$6997,13,FALSE)</f>
        <v>SANITAS E.P.S</v>
      </c>
      <c r="AI1093" t="s">
        <v>2193</v>
      </c>
    </row>
    <row r="1094" spans="1:35" hidden="1" x14ac:dyDescent="0.25">
      <c r="A1094" s="1" t="s">
        <v>33</v>
      </c>
      <c r="B1094" s="1" t="s">
        <v>34</v>
      </c>
      <c r="C1094" s="2">
        <v>45322</v>
      </c>
      <c r="D1094" s="42" t="str">
        <f t="shared" ref="D1094:D1157" si="68">TEXT(C1094,"yyyy")</f>
        <v>2024</v>
      </c>
      <c r="E1094" s="1" t="s">
        <v>73</v>
      </c>
      <c r="F1094" s="1" t="s">
        <v>74</v>
      </c>
      <c r="G1094" s="1" t="s">
        <v>37</v>
      </c>
      <c r="H1094" s="1" t="s">
        <v>1009</v>
      </c>
      <c r="I1094" s="1" t="s">
        <v>34</v>
      </c>
      <c r="J1094" s="3">
        <v>303334</v>
      </c>
      <c r="K1094" s="3">
        <v>0</v>
      </c>
      <c r="L1094" s="3">
        <f t="shared" ref="L1094:L1157" si="69">+J1094-K1094</f>
        <v>303334</v>
      </c>
      <c r="M1094" s="1" t="s">
        <v>40</v>
      </c>
      <c r="N1094" s="88">
        <v>1235044085</v>
      </c>
      <c r="O1094" s="1" t="s">
        <v>1624</v>
      </c>
      <c r="P1094" s="1" t="s">
        <v>79</v>
      </c>
      <c r="Q1094" s="1" t="s">
        <v>80</v>
      </c>
      <c r="R1094" s="1" t="s">
        <v>43</v>
      </c>
      <c r="S1094" s="1" t="s">
        <v>43</v>
      </c>
      <c r="T1094" s="3">
        <v>0</v>
      </c>
      <c r="U1094" s="1" t="s">
        <v>44</v>
      </c>
      <c r="V1094" s="1" t="s">
        <v>45</v>
      </c>
      <c r="W1094" s="1" t="s">
        <v>1009</v>
      </c>
      <c r="X1094" s="1" t="s">
        <v>46</v>
      </c>
      <c r="Y1094" s="1" t="s">
        <v>81</v>
      </c>
      <c r="Z1094" s="1" t="s">
        <v>1620</v>
      </c>
      <c r="AA1094" s="1" t="s">
        <v>83</v>
      </c>
      <c r="AB1094" s="1" t="s">
        <v>84</v>
      </c>
      <c r="AC1094" s="1" t="s">
        <v>51</v>
      </c>
      <c r="AD1094" s="1" t="s">
        <v>1620</v>
      </c>
      <c r="AE1094" s="1" t="s">
        <v>37</v>
      </c>
      <c r="AF1094">
        <f t="shared" ref="AF1094:AF1157" si="70">YEAR(C1094)</f>
        <v>2024</v>
      </c>
      <c r="AG1094" t="str">
        <f t="shared" ref="AG1094:AG1157" si="71">TEXT(C1094,"mmm")</f>
        <v>ene</v>
      </c>
      <c r="AH1094" t="str">
        <f>+VLOOKUP(N1094,'[1]2. Ingreso de incapacidades'!$C$5:$O$6997,13,FALSE)</f>
        <v>EPS MUTUAL SER</v>
      </c>
      <c r="AI1094" t="s">
        <v>2195</v>
      </c>
    </row>
    <row r="1095" spans="1:35" hidden="1" x14ac:dyDescent="0.25">
      <c r="A1095" s="1" t="s">
        <v>33</v>
      </c>
      <c r="B1095" s="1" t="s">
        <v>34</v>
      </c>
      <c r="C1095" s="2">
        <v>45322</v>
      </c>
      <c r="D1095" s="42" t="str">
        <f t="shared" si="68"/>
        <v>2024</v>
      </c>
      <c r="E1095" s="1" t="s">
        <v>73</v>
      </c>
      <c r="F1095" s="1" t="s">
        <v>74</v>
      </c>
      <c r="G1095" s="1" t="s">
        <v>37</v>
      </c>
      <c r="H1095" s="1" t="s">
        <v>1009</v>
      </c>
      <c r="I1095" s="1" t="s">
        <v>34</v>
      </c>
      <c r="J1095" s="3">
        <v>182469</v>
      </c>
      <c r="K1095" s="3">
        <v>0</v>
      </c>
      <c r="L1095" s="3">
        <f t="shared" si="69"/>
        <v>182469</v>
      </c>
      <c r="M1095" s="1" t="s">
        <v>40</v>
      </c>
      <c r="N1095" s="88">
        <v>7919544</v>
      </c>
      <c r="O1095" s="1" t="s">
        <v>839</v>
      </c>
      <c r="P1095" s="1" t="s">
        <v>79</v>
      </c>
      <c r="Q1095" s="1" t="s">
        <v>80</v>
      </c>
      <c r="R1095" s="1" t="s">
        <v>43</v>
      </c>
      <c r="S1095" s="1" t="s">
        <v>43</v>
      </c>
      <c r="T1095" s="3">
        <v>0</v>
      </c>
      <c r="U1095" s="1" t="s">
        <v>44</v>
      </c>
      <c r="V1095" s="1" t="s">
        <v>45</v>
      </c>
      <c r="W1095" s="1" t="s">
        <v>1009</v>
      </c>
      <c r="X1095" s="1" t="s">
        <v>46</v>
      </c>
      <c r="Y1095" s="1" t="s">
        <v>81</v>
      </c>
      <c r="Z1095" s="1" t="s">
        <v>1620</v>
      </c>
      <c r="AA1095" s="1" t="s">
        <v>83</v>
      </c>
      <c r="AB1095" s="1" t="s">
        <v>84</v>
      </c>
      <c r="AC1095" s="1" t="s">
        <v>51</v>
      </c>
      <c r="AD1095" s="1" t="s">
        <v>1620</v>
      </c>
      <c r="AE1095" s="1" t="s">
        <v>37</v>
      </c>
      <c r="AF1095">
        <f t="shared" si="70"/>
        <v>2024</v>
      </c>
      <c r="AG1095" t="str">
        <f t="shared" si="71"/>
        <v>ene</v>
      </c>
      <c r="AH1095" t="str">
        <f>+VLOOKUP(N1095,'[1]2. Ingreso de incapacidades'!$C$5:$O$6997,13,FALSE)</f>
        <v>EPS MUTUAL SER</v>
      </c>
      <c r="AI1095" t="s">
        <v>2195</v>
      </c>
    </row>
    <row r="1096" spans="1:35" hidden="1" x14ac:dyDescent="0.25">
      <c r="A1096" s="1" t="s">
        <v>33</v>
      </c>
      <c r="B1096" s="1" t="s">
        <v>34</v>
      </c>
      <c r="C1096" s="2">
        <v>45322</v>
      </c>
      <c r="D1096" s="42" t="str">
        <f t="shared" si="68"/>
        <v>2024</v>
      </c>
      <c r="E1096" s="1" t="s">
        <v>73</v>
      </c>
      <c r="F1096" s="1" t="s">
        <v>74</v>
      </c>
      <c r="G1096" s="1" t="s">
        <v>37</v>
      </c>
      <c r="H1096" s="1" t="s">
        <v>1009</v>
      </c>
      <c r="I1096" s="1" t="s">
        <v>34</v>
      </c>
      <c r="J1096" s="3">
        <v>216669</v>
      </c>
      <c r="K1096" s="3">
        <v>0</v>
      </c>
      <c r="L1096" s="3">
        <f t="shared" si="69"/>
        <v>216669</v>
      </c>
      <c r="M1096" s="1" t="s">
        <v>40</v>
      </c>
      <c r="N1096" s="88">
        <v>30873721</v>
      </c>
      <c r="O1096" s="1" t="s">
        <v>126</v>
      </c>
      <c r="P1096" s="1" t="s">
        <v>79</v>
      </c>
      <c r="Q1096" s="1" t="s">
        <v>80</v>
      </c>
      <c r="R1096" s="1" t="s">
        <v>43</v>
      </c>
      <c r="S1096" s="1" t="s">
        <v>43</v>
      </c>
      <c r="T1096" s="3">
        <v>0</v>
      </c>
      <c r="U1096" s="1" t="s">
        <v>44</v>
      </c>
      <c r="V1096" s="1" t="s">
        <v>45</v>
      </c>
      <c r="W1096" s="1" t="s">
        <v>1009</v>
      </c>
      <c r="X1096" s="1" t="s">
        <v>46</v>
      </c>
      <c r="Y1096" s="1" t="s">
        <v>81</v>
      </c>
      <c r="Z1096" s="1" t="s">
        <v>1620</v>
      </c>
      <c r="AA1096" s="1" t="s">
        <v>83</v>
      </c>
      <c r="AB1096" s="1" t="s">
        <v>84</v>
      </c>
      <c r="AC1096" s="1" t="s">
        <v>51</v>
      </c>
      <c r="AD1096" s="1" t="s">
        <v>1620</v>
      </c>
      <c r="AE1096" s="1" t="s">
        <v>37</v>
      </c>
      <c r="AF1096">
        <f t="shared" si="70"/>
        <v>2024</v>
      </c>
      <c r="AG1096" t="str">
        <f t="shared" si="71"/>
        <v>ene</v>
      </c>
      <c r="AH1096" t="str">
        <f>+VLOOKUP(N1096,'[1]2. Ingreso de incapacidades'!$C$5:$O$6997,13,FALSE)</f>
        <v>FAMISANAR E.P.S</v>
      </c>
      <c r="AI1096" t="s">
        <v>2196</v>
      </c>
    </row>
    <row r="1097" spans="1:35" hidden="1" x14ac:dyDescent="0.25">
      <c r="A1097" s="1" t="s">
        <v>33</v>
      </c>
      <c r="B1097" s="1" t="s">
        <v>34</v>
      </c>
      <c r="C1097" s="2">
        <v>45322</v>
      </c>
      <c r="D1097" s="42" t="str">
        <f t="shared" si="68"/>
        <v>2024</v>
      </c>
      <c r="E1097" s="1" t="s">
        <v>73</v>
      </c>
      <c r="F1097" s="1" t="s">
        <v>74</v>
      </c>
      <c r="G1097" s="1" t="s">
        <v>37</v>
      </c>
      <c r="H1097" s="1" t="s">
        <v>1009</v>
      </c>
      <c r="I1097" s="1" t="s">
        <v>34</v>
      </c>
      <c r="J1097" s="3">
        <v>520001</v>
      </c>
      <c r="K1097" s="3">
        <v>0</v>
      </c>
      <c r="L1097" s="3">
        <f t="shared" si="69"/>
        <v>520001</v>
      </c>
      <c r="M1097" s="1" t="s">
        <v>40</v>
      </c>
      <c r="N1097" s="88">
        <v>1047490306</v>
      </c>
      <c r="O1097" s="1" t="s">
        <v>674</v>
      </c>
      <c r="P1097" s="1" t="s">
        <v>79</v>
      </c>
      <c r="Q1097" s="1" t="s">
        <v>80</v>
      </c>
      <c r="R1097" s="1" t="s">
        <v>43</v>
      </c>
      <c r="S1097" s="1" t="s">
        <v>43</v>
      </c>
      <c r="T1097" s="3">
        <v>0</v>
      </c>
      <c r="U1097" s="1" t="s">
        <v>44</v>
      </c>
      <c r="V1097" s="1" t="s">
        <v>45</v>
      </c>
      <c r="W1097" s="1" t="s">
        <v>1009</v>
      </c>
      <c r="X1097" s="1" t="s">
        <v>46</v>
      </c>
      <c r="Y1097" s="1" t="s">
        <v>81</v>
      </c>
      <c r="Z1097" s="1" t="s">
        <v>1620</v>
      </c>
      <c r="AA1097" s="1" t="s">
        <v>83</v>
      </c>
      <c r="AB1097" s="1" t="s">
        <v>84</v>
      </c>
      <c r="AC1097" s="1" t="s">
        <v>51</v>
      </c>
      <c r="AD1097" s="1" t="s">
        <v>1620</v>
      </c>
      <c r="AE1097" s="1" t="s">
        <v>37</v>
      </c>
      <c r="AF1097">
        <f t="shared" si="70"/>
        <v>2024</v>
      </c>
      <c r="AG1097" t="str">
        <f t="shared" si="71"/>
        <v>ene</v>
      </c>
      <c r="AH1097" t="str">
        <f>+VLOOKUP(N1097,'[1]2. Ingreso de incapacidades'!$C$5:$O$6997,13,FALSE)</f>
        <v>NUEVA E.P.S</v>
      </c>
      <c r="AI1097" t="s">
        <v>2199</v>
      </c>
    </row>
    <row r="1098" spans="1:35" hidden="1" x14ac:dyDescent="0.25">
      <c r="A1098" s="1" t="s">
        <v>33</v>
      </c>
      <c r="B1098" s="1" t="s">
        <v>34</v>
      </c>
      <c r="C1098" s="2">
        <v>45322</v>
      </c>
      <c r="D1098" s="42" t="str">
        <f t="shared" si="68"/>
        <v>2024</v>
      </c>
      <c r="E1098" s="1" t="s">
        <v>73</v>
      </c>
      <c r="F1098" s="1" t="s">
        <v>74</v>
      </c>
      <c r="G1098" s="1" t="s">
        <v>37</v>
      </c>
      <c r="H1098" s="1" t="s">
        <v>1009</v>
      </c>
      <c r="I1098" s="1" t="s">
        <v>34</v>
      </c>
      <c r="J1098" s="3">
        <v>43334</v>
      </c>
      <c r="K1098" s="3">
        <v>0</v>
      </c>
      <c r="L1098" s="3">
        <f t="shared" si="69"/>
        <v>43334</v>
      </c>
      <c r="M1098" s="1" t="s">
        <v>40</v>
      </c>
      <c r="N1098" s="88">
        <v>9099334</v>
      </c>
      <c r="O1098" s="1" t="s">
        <v>602</v>
      </c>
      <c r="P1098" s="1" t="s">
        <v>79</v>
      </c>
      <c r="Q1098" s="1" t="s">
        <v>80</v>
      </c>
      <c r="R1098" s="1" t="s">
        <v>43</v>
      </c>
      <c r="S1098" s="1" t="s">
        <v>43</v>
      </c>
      <c r="T1098" s="3">
        <v>0</v>
      </c>
      <c r="U1098" s="1" t="s">
        <v>44</v>
      </c>
      <c r="V1098" s="1" t="s">
        <v>45</v>
      </c>
      <c r="W1098" s="1" t="s">
        <v>1009</v>
      </c>
      <c r="X1098" s="1" t="s">
        <v>46</v>
      </c>
      <c r="Y1098" s="1" t="s">
        <v>81</v>
      </c>
      <c r="Z1098" s="1" t="s">
        <v>1620</v>
      </c>
      <c r="AA1098" s="1" t="s">
        <v>83</v>
      </c>
      <c r="AB1098" s="1" t="s">
        <v>84</v>
      </c>
      <c r="AC1098" s="1" t="s">
        <v>51</v>
      </c>
      <c r="AD1098" s="1" t="s">
        <v>1620</v>
      </c>
      <c r="AE1098" s="1" t="s">
        <v>37</v>
      </c>
      <c r="AF1098">
        <f t="shared" si="70"/>
        <v>2024</v>
      </c>
      <c r="AG1098" t="str">
        <f t="shared" si="71"/>
        <v>ene</v>
      </c>
      <c r="AH1098" t="str">
        <f>+VLOOKUP(N1098,'[1]2. Ingreso de incapacidades'!$C$5:$O$6997,13,FALSE)</f>
        <v>NUEVA E.P.S</v>
      </c>
      <c r="AI1098" t="s">
        <v>2199</v>
      </c>
    </row>
    <row r="1099" spans="1:35" hidden="1" x14ac:dyDescent="0.25">
      <c r="A1099" s="1" t="s">
        <v>33</v>
      </c>
      <c r="B1099" s="1" t="s">
        <v>34</v>
      </c>
      <c r="C1099" s="2">
        <v>45322</v>
      </c>
      <c r="D1099" s="42" t="str">
        <f t="shared" si="68"/>
        <v>2024</v>
      </c>
      <c r="E1099" s="1" t="s">
        <v>73</v>
      </c>
      <c r="F1099" s="1" t="s">
        <v>74</v>
      </c>
      <c r="G1099" s="1" t="s">
        <v>37</v>
      </c>
      <c r="H1099" s="1" t="s">
        <v>1009</v>
      </c>
      <c r="I1099" s="1" t="s">
        <v>34</v>
      </c>
      <c r="J1099" s="3">
        <v>438312</v>
      </c>
      <c r="K1099" s="3">
        <v>0</v>
      </c>
      <c r="L1099" s="3">
        <f t="shared" si="69"/>
        <v>438312</v>
      </c>
      <c r="M1099" s="1" t="s">
        <v>40</v>
      </c>
      <c r="N1099" s="88">
        <v>1143389124</v>
      </c>
      <c r="O1099" s="1" t="s">
        <v>749</v>
      </c>
      <c r="P1099" s="1" t="s">
        <v>79</v>
      </c>
      <c r="Q1099" s="1" t="s">
        <v>80</v>
      </c>
      <c r="R1099" s="1" t="s">
        <v>43</v>
      </c>
      <c r="S1099" s="1" t="s">
        <v>43</v>
      </c>
      <c r="T1099" s="3">
        <v>0</v>
      </c>
      <c r="U1099" s="1" t="s">
        <v>44</v>
      </c>
      <c r="V1099" s="1" t="s">
        <v>45</v>
      </c>
      <c r="W1099" s="1" t="s">
        <v>1009</v>
      </c>
      <c r="X1099" s="1" t="s">
        <v>46</v>
      </c>
      <c r="Y1099" s="1" t="s">
        <v>81</v>
      </c>
      <c r="Z1099" s="1" t="s">
        <v>1620</v>
      </c>
      <c r="AA1099" s="1" t="s">
        <v>83</v>
      </c>
      <c r="AB1099" s="1" t="s">
        <v>84</v>
      </c>
      <c r="AC1099" s="1" t="s">
        <v>51</v>
      </c>
      <c r="AD1099" s="1" t="s">
        <v>1620</v>
      </c>
      <c r="AE1099" s="1" t="s">
        <v>37</v>
      </c>
      <c r="AF1099">
        <f t="shared" si="70"/>
        <v>2024</v>
      </c>
      <c r="AG1099" t="str">
        <f t="shared" si="71"/>
        <v>ene</v>
      </c>
      <c r="AH1099" t="str">
        <f>+VLOOKUP(N1099,'[1]2. Ingreso de incapacidades'!$C$5:$O$6997,13,FALSE)</f>
        <v>NUEVA E.P.S</v>
      </c>
      <c r="AI1099" t="s">
        <v>2199</v>
      </c>
    </row>
    <row r="1100" spans="1:35" hidden="1" x14ac:dyDescent="0.25">
      <c r="A1100" s="1" t="s">
        <v>33</v>
      </c>
      <c r="B1100" s="1" t="s">
        <v>34</v>
      </c>
      <c r="C1100" s="2">
        <v>45322</v>
      </c>
      <c r="D1100" s="42" t="str">
        <f t="shared" si="68"/>
        <v>2024</v>
      </c>
      <c r="E1100" s="1" t="s">
        <v>73</v>
      </c>
      <c r="F1100" s="1" t="s">
        <v>74</v>
      </c>
      <c r="G1100" s="1" t="s">
        <v>37</v>
      </c>
      <c r="H1100" s="1" t="s">
        <v>1009</v>
      </c>
      <c r="I1100" s="1" t="s">
        <v>34</v>
      </c>
      <c r="J1100" s="3">
        <v>1109049</v>
      </c>
      <c r="K1100" s="3">
        <v>0</v>
      </c>
      <c r="L1100" s="3">
        <f t="shared" si="69"/>
        <v>1109049</v>
      </c>
      <c r="M1100" s="1" t="s">
        <v>40</v>
      </c>
      <c r="N1100" s="88">
        <v>1235045400</v>
      </c>
      <c r="O1100" s="1" t="s">
        <v>1611</v>
      </c>
      <c r="P1100" s="1" t="s">
        <v>1075</v>
      </c>
      <c r="Q1100" s="1" t="s">
        <v>1076</v>
      </c>
      <c r="R1100" s="1" t="s">
        <v>43</v>
      </c>
      <c r="S1100" s="1" t="s">
        <v>43</v>
      </c>
      <c r="T1100" s="3">
        <v>0</v>
      </c>
      <c r="U1100" s="1" t="s">
        <v>44</v>
      </c>
      <c r="V1100" s="1" t="s">
        <v>45</v>
      </c>
      <c r="W1100" s="1" t="s">
        <v>1009</v>
      </c>
      <c r="X1100" s="1" t="s">
        <v>46</v>
      </c>
      <c r="Y1100" s="1" t="s">
        <v>81</v>
      </c>
      <c r="Z1100" s="1" t="s">
        <v>1620</v>
      </c>
      <c r="AA1100" s="1" t="s">
        <v>83</v>
      </c>
      <c r="AB1100" s="1" t="s">
        <v>84</v>
      </c>
      <c r="AC1100" s="1" t="s">
        <v>51</v>
      </c>
      <c r="AD1100" s="1" t="s">
        <v>1620</v>
      </c>
      <c r="AE1100" s="1" t="s">
        <v>37</v>
      </c>
      <c r="AF1100">
        <f t="shared" si="70"/>
        <v>2024</v>
      </c>
      <c r="AG1100" t="str">
        <f t="shared" si="71"/>
        <v>ene</v>
      </c>
      <c r="AH1100" t="str">
        <f>+VLOOKUP(N1100,'[1]2. Ingreso de incapacidades'!$C$5:$O$6997,13,FALSE)</f>
        <v>SURA E.P.S.</v>
      </c>
      <c r="AI1100" t="s">
        <v>2197</v>
      </c>
    </row>
    <row r="1101" spans="1:35" hidden="1" x14ac:dyDescent="0.25">
      <c r="A1101" s="1" t="s">
        <v>33</v>
      </c>
      <c r="B1101" s="1" t="s">
        <v>34</v>
      </c>
      <c r="C1101" s="2">
        <v>45323</v>
      </c>
      <c r="D1101" s="42" t="str">
        <f t="shared" si="68"/>
        <v>2024</v>
      </c>
      <c r="E1101" s="1" t="s">
        <v>35</v>
      </c>
      <c r="F1101" s="1" t="s">
        <v>36</v>
      </c>
      <c r="G1101" s="1" t="s">
        <v>37</v>
      </c>
      <c r="H1101" s="1" t="s">
        <v>1626</v>
      </c>
      <c r="I1101" s="1" t="s">
        <v>1627</v>
      </c>
      <c r="J1101" s="3">
        <v>0</v>
      </c>
      <c r="K1101" s="3">
        <v>1283205</v>
      </c>
      <c r="L1101" s="3">
        <f t="shared" si="69"/>
        <v>-1283205</v>
      </c>
      <c r="M1101" s="1" t="s">
        <v>40</v>
      </c>
      <c r="N1101" s="88">
        <v>73147510</v>
      </c>
      <c r="O1101" s="1" t="s">
        <v>161</v>
      </c>
      <c r="P1101" s="1" t="s">
        <v>37</v>
      </c>
      <c r="Q1101" s="1" t="s">
        <v>43</v>
      </c>
      <c r="R1101" s="1" t="s">
        <v>43</v>
      </c>
      <c r="S1101" s="1" t="s">
        <v>43</v>
      </c>
      <c r="T1101" s="3">
        <v>0</v>
      </c>
      <c r="U1101" s="1" t="s">
        <v>44</v>
      </c>
      <c r="V1101" s="1" t="s">
        <v>45</v>
      </c>
      <c r="W1101" s="1" t="s">
        <v>1626</v>
      </c>
      <c r="X1101" s="1" t="s">
        <v>46</v>
      </c>
      <c r="Y1101" s="1" t="s">
        <v>47</v>
      </c>
      <c r="Z1101" s="1" t="s">
        <v>1628</v>
      </c>
      <c r="AA1101" s="1" t="s">
        <v>49</v>
      </c>
      <c r="AB1101" s="1" t="s">
        <v>50</v>
      </c>
      <c r="AC1101" s="1" t="s">
        <v>51</v>
      </c>
      <c r="AD1101" s="1" t="s">
        <v>1628</v>
      </c>
      <c r="AE1101" s="1" t="s">
        <v>37</v>
      </c>
      <c r="AF1101">
        <f t="shared" si="70"/>
        <v>2024</v>
      </c>
      <c r="AG1101" t="str">
        <f t="shared" si="71"/>
        <v>feb</v>
      </c>
      <c r="AH1101" t="str">
        <f>+VLOOKUP(N1101,'[1]2. Ingreso de incapacidades'!$C$5:$O$6997,13,FALSE)</f>
        <v>SANITAS E.P.S</v>
      </c>
      <c r="AI1101" t="s">
        <v>2193</v>
      </c>
    </row>
    <row r="1102" spans="1:35" hidden="1" x14ac:dyDescent="0.25">
      <c r="A1102" s="1" t="s">
        <v>33</v>
      </c>
      <c r="B1102" s="1" t="s">
        <v>34</v>
      </c>
      <c r="C1102" s="2">
        <v>45328</v>
      </c>
      <c r="D1102" s="42" t="str">
        <f t="shared" si="68"/>
        <v>2024</v>
      </c>
      <c r="E1102" s="1" t="s">
        <v>35</v>
      </c>
      <c r="F1102" s="1" t="s">
        <v>36</v>
      </c>
      <c r="G1102" s="1" t="s">
        <v>37</v>
      </c>
      <c r="H1102" s="1" t="s">
        <v>1629</v>
      </c>
      <c r="I1102" s="1" t="s">
        <v>1630</v>
      </c>
      <c r="J1102" s="3">
        <v>0</v>
      </c>
      <c r="K1102" s="3">
        <v>89162</v>
      </c>
      <c r="L1102" s="3">
        <f t="shared" si="69"/>
        <v>-89162</v>
      </c>
      <c r="M1102" s="1" t="s">
        <v>40</v>
      </c>
      <c r="N1102" s="88">
        <v>73103777</v>
      </c>
      <c r="O1102" s="1" t="s">
        <v>774</v>
      </c>
      <c r="P1102" s="1" t="s">
        <v>37</v>
      </c>
      <c r="Q1102" s="1" t="s">
        <v>43</v>
      </c>
      <c r="R1102" s="1" t="s">
        <v>43</v>
      </c>
      <c r="S1102" s="1" t="s">
        <v>43</v>
      </c>
      <c r="T1102" s="3">
        <v>0</v>
      </c>
      <c r="U1102" s="1" t="s">
        <v>44</v>
      </c>
      <c r="V1102" s="1" t="s">
        <v>45</v>
      </c>
      <c r="W1102" s="1" t="s">
        <v>1629</v>
      </c>
      <c r="X1102" s="1" t="s">
        <v>46</v>
      </c>
      <c r="Y1102" s="1" t="s">
        <v>47</v>
      </c>
      <c r="Z1102" s="1" t="s">
        <v>1631</v>
      </c>
      <c r="AA1102" s="1" t="s">
        <v>49</v>
      </c>
      <c r="AB1102" s="1" t="s">
        <v>50</v>
      </c>
      <c r="AC1102" s="1" t="s">
        <v>51</v>
      </c>
      <c r="AD1102" s="1" t="s">
        <v>1631</v>
      </c>
      <c r="AE1102" s="1" t="s">
        <v>37</v>
      </c>
      <c r="AF1102">
        <f t="shared" si="70"/>
        <v>2024</v>
      </c>
      <c r="AG1102" t="str">
        <f t="shared" si="71"/>
        <v>feb</v>
      </c>
      <c r="AH1102" t="str">
        <f>+VLOOKUP(N1102,'[1]2. Ingreso de incapacidades'!$C$5:$O$6997,13,FALSE)</f>
        <v>SANITAS E.P.S</v>
      </c>
      <c r="AI1102" t="s">
        <v>2193</v>
      </c>
    </row>
    <row r="1103" spans="1:35" hidden="1" x14ac:dyDescent="0.25">
      <c r="A1103" s="1" t="s">
        <v>33</v>
      </c>
      <c r="B1103" s="1" t="s">
        <v>34</v>
      </c>
      <c r="C1103" s="2">
        <v>45330</v>
      </c>
      <c r="D1103" s="42" t="str">
        <f t="shared" si="68"/>
        <v>2024</v>
      </c>
      <c r="E1103" s="1" t="s">
        <v>35</v>
      </c>
      <c r="F1103" s="1" t="s">
        <v>36</v>
      </c>
      <c r="G1103" s="1" t="s">
        <v>37</v>
      </c>
      <c r="H1103" s="1" t="s">
        <v>1632</v>
      </c>
      <c r="I1103" s="1" t="s">
        <v>1633</v>
      </c>
      <c r="J1103" s="3">
        <v>0</v>
      </c>
      <c r="K1103" s="3">
        <v>573954</v>
      </c>
      <c r="L1103" s="3">
        <f t="shared" si="69"/>
        <v>-573954</v>
      </c>
      <c r="M1103" s="1" t="s">
        <v>40</v>
      </c>
      <c r="N1103" s="88">
        <v>1002248481</v>
      </c>
      <c r="O1103" s="1" t="s">
        <v>130</v>
      </c>
      <c r="P1103" s="1" t="s">
        <v>37</v>
      </c>
      <c r="Q1103" s="1" t="s">
        <v>43</v>
      </c>
      <c r="R1103" s="1" t="s">
        <v>43</v>
      </c>
      <c r="S1103" s="1" t="s">
        <v>43</v>
      </c>
      <c r="T1103" s="3">
        <v>0</v>
      </c>
      <c r="U1103" s="1" t="s">
        <v>44</v>
      </c>
      <c r="V1103" s="1" t="s">
        <v>45</v>
      </c>
      <c r="W1103" s="1" t="s">
        <v>1632</v>
      </c>
      <c r="X1103" s="1" t="s">
        <v>46</v>
      </c>
      <c r="Y1103" s="1" t="s">
        <v>47</v>
      </c>
      <c r="Z1103" s="1" t="s">
        <v>1634</v>
      </c>
      <c r="AA1103" s="1" t="s">
        <v>49</v>
      </c>
      <c r="AB1103" s="1" t="s">
        <v>50</v>
      </c>
      <c r="AC1103" s="1" t="s">
        <v>51</v>
      </c>
      <c r="AD1103" s="1" t="s">
        <v>1634</v>
      </c>
      <c r="AE1103" s="1" t="s">
        <v>37</v>
      </c>
      <c r="AF1103">
        <f t="shared" si="70"/>
        <v>2024</v>
      </c>
      <c r="AG1103" t="str">
        <f t="shared" si="71"/>
        <v>feb</v>
      </c>
      <c r="AH1103" t="str">
        <f>+VLOOKUP(N1103,'[1]2. Ingreso de incapacidades'!$C$5:$O$6997,13,FALSE)</f>
        <v>SANITAS E.P.S</v>
      </c>
      <c r="AI1103" t="s">
        <v>2193</v>
      </c>
    </row>
    <row r="1104" spans="1:35" hidden="1" x14ac:dyDescent="0.25">
      <c r="A1104" s="1" t="s">
        <v>33</v>
      </c>
      <c r="B1104" s="1" t="s">
        <v>34</v>
      </c>
      <c r="C1104" s="2">
        <v>45331</v>
      </c>
      <c r="D1104" s="42" t="str">
        <f t="shared" si="68"/>
        <v>2024</v>
      </c>
      <c r="E1104" s="1" t="s">
        <v>35</v>
      </c>
      <c r="F1104" s="1" t="s">
        <v>36</v>
      </c>
      <c r="G1104" s="1" t="s">
        <v>37</v>
      </c>
      <c r="H1104" s="1" t="s">
        <v>1635</v>
      </c>
      <c r="I1104" s="1" t="s">
        <v>1636</v>
      </c>
      <c r="J1104" s="3">
        <v>0</v>
      </c>
      <c r="K1104" s="3">
        <v>24705408</v>
      </c>
      <c r="L1104" s="3">
        <f t="shared" si="69"/>
        <v>-24705408</v>
      </c>
      <c r="M1104" s="1" t="s">
        <v>40</v>
      </c>
      <c r="N1104" s="88">
        <v>1071162031</v>
      </c>
      <c r="O1104" s="1" t="s">
        <v>1456</v>
      </c>
      <c r="P1104" s="1" t="s">
        <v>37</v>
      </c>
      <c r="Q1104" s="1" t="s">
        <v>43</v>
      </c>
      <c r="R1104" s="1" t="s">
        <v>43</v>
      </c>
      <c r="S1104" s="1" t="s">
        <v>43</v>
      </c>
      <c r="T1104" s="3">
        <v>0</v>
      </c>
      <c r="U1104" s="1" t="s">
        <v>44</v>
      </c>
      <c r="V1104" s="1" t="s">
        <v>45</v>
      </c>
      <c r="W1104" s="1" t="s">
        <v>1635</v>
      </c>
      <c r="X1104" s="1" t="s">
        <v>46</v>
      </c>
      <c r="Y1104" s="1" t="s">
        <v>47</v>
      </c>
      <c r="Z1104" s="1" t="s">
        <v>1637</v>
      </c>
      <c r="AA1104" s="1" t="s">
        <v>49</v>
      </c>
      <c r="AB1104" s="1" t="s">
        <v>50</v>
      </c>
      <c r="AC1104" s="1" t="s">
        <v>51</v>
      </c>
      <c r="AD1104" s="1" t="s">
        <v>1637</v>
      </c>
      <c r="AE1104" s="1" t="s">
        <v>37</v>
      </c>
      <c r="AF1104">
        <f t="shared" si="70"/>
        <v>2024</v>
      </c>
      <c r="AG1104" t="str">
        <f t="shared" si="71"/>
        <v>feb</v>
      </c>
      <c r="AH1104" t="str">
        <f>+VLOOKUP(N1104,'[1]2. Ingreso de incapacidades'!$C$5:$O$6997,13,FALSE)</f>
        <v>SANITAS E.P.S</v>
      </c>
      <c r="AI1104" t="s">
        <v>2193</v>
      </c>
    </row>
    <row r="1105" spans="1:35" hidden="1" x14ac:dyDescent="0.25">
      <c r="A1105" s="1" t="s">
        <v>33</v>
      </c>
      <c r="B1105" s="1" t="s">
        <v>34</v>
      </c>
      <c r="C1105" s="2">
        <v>45331</v>
      </c>
      <c r="D1105" s="42" t="str">
        <f t="shared" si="68"/>
        <v>2024</v>
      </c>
      <c r="E1105" s="1" t="s">
        <v>35</v>
      </c>
      <c r="F1105" s="1" t="s">
        <v>36</v>
      </c>
      <c r="G1105" s="1" t="s">
        <v>37</v>
      </c>
      <c r="H1105" s="1" t="s">
        <v>1638</v>
      </c>
      <c r="I1105" s="1" t="s">
        <v>1639</v>
      </c>
      <c r="J1105" s="3">
        <v>0</v>
      </c>
      <c r="K1105" s="3">
        <v>40517</v>
      </c>
      <c r="L1105" s="3">
        <f t="shared" si="69"/>
        <v>-40517</v>
      </c>
      <c r="M1105" s="1" t="s">
        <v>40</v>
      </c>
      <c r="N1105" s="88">
        <v>11077259</v>
      </c>
      <c r="O1105" s="1" t="s">
        <v>722</v>
      </c>
      <c r="P1105" s="1" t="s">
        <v>37</v>
      </c>
      <c r="Q1105" s="1" t="s">
        <v>43</v>
      </c>
      <c r="R1105" s="1" t="s">
        <v>43</v>
      </c>
      <c r="S1105" s="1" t="s">
        <v>43</v>
      </c>
      <c r="T1105" s="3">
        <v>0</v>
      </c>
      <c r="U1105" s="1" t="s">
        <v>44</v>
      </c>
      <c r="V1105" s="1" t="s">
        <v>45</v>
      </c>
      <c r="W1105" s="1" t="s">
        <v>1638</v>
      </c>
      <c r="X1105" s="1" t="s">
        <v>46</v>
      </c>
      <c r="Y1105" s="1" t="s">
        <v>47</v>
      </c>
      <c r="Z1105" s="1" t="s">
        <v>1640</v>
      </c>
      <c r="AA1105" s="1" t="s">
        <v>49</v>
      </c>
      <c r="AB1105" s="1" t="s">
        <v>50</v>
      </c>
      <c r="AC1105" s="1" t="s">
        <v>51</v>
      </c>
      <c r="AD1105" s="1" t="s">
        <v>1640</v>
      </c>
      <c r="AE1105" s="1" t="s">
        <v>37</v>
      </c>
      <c r="AF1105">
        <f t="shared" si="70"/>
        <v>2024</v>
      </c>
      <c r="AG1105" t="str">
        <f t="shared" si="71"/>
        <v>feb</v>
      </c>
      <c r="AH1105" t="str">
        <f>+VLOOKUP(N1105,'[1]2. Ingreso de incapacidades'!$C$5:$O$6997,13,FALSE)</f>
        <v>NUEVA E.P.S</v>
      </c>
      <c r="AI1105" t="s">
        <v>2199</v>
      </c>
    </row>
    <row r="1106" spans="1:35" hidden="1" x14ac:dyDescent="0.25">
      <c r="A1106" s="1" t="s">
        <v>33</v>
      </c>
      <c r="B1106" s="1" t="s">
        <v>34</v>
      </c>
      <c r="C1106" s="2">
        <v>45331</v>
      </c>
      <c r="D1106" s="42" t="str">
        <f t="shared" si="68"/>
        <v>2024</v>
      </c>
      <c r="E1106" s="1" t="s">
        <v>35</v>
      </c>
      <c r="F1106" s="1" t="s">
        <v>36</v>
      </c>
      <c r="G1106" s="1" t="s">
        <v>37</v>
      </c>
      <c r="H1106" s="1" t="s">
        <v>1638</v>
      </c>
      <c r="I1106" s="1" t="s">
        <v>192</v>
      </c>
      <c r="J1106" s="3">
        <v>0</v>
      </c>
      <c r="K1106" s="3">
        <v>38667</v>
      </c>
      <c r="L1106" s="3">
        <f t="shared" si="69"/>
        <v>-38667</v>
      </c>
      <c r="M1106" s="1" t="s">
        <v>40</v>
      </c>
      <c r="N1106" s="88">
        <v>12595533</v>
      </c>
      <c r="O1106" s="1" t="s">
        <v>116</v>
      </c>
      <c r="P1106" s="1" t="s">
        <v>37</v>
      </c>
      <c r="Q1106" s="1" t="s">
        <v>43</v>
      </c>
      <c r="R1106" s="1" t="s">
        <v>43</v>
      </c>
      <c r="S1106" s="1" t="s">
        <v>43</v>
      </c>
      <c r="T1106" s="3">
        <v>0</v>
      </c>
      <c r="U1106" s="1" t="s">
        <v>44</v>
      </c>
      <c r="V1106" s="1" t="s">
        <v>45</v>
      </c>
      <c r="W1106" s="1" t="s">
        <v>1638</v>
      </c>
      <c r="X1106" s="1" t="s">
        <v>46</v>
      </c>
      <c r="Y1106" s="1" t="s">
        <v>47</v>
      </c>
      <c r="Z1106" s="1" t="s">
        <v>1640</v>
      </c>
      <c r="AA1106" s="1" t="s">
        <v>49</v>
      </c>
      <c r="AB1106" s="1" t="s">
        <v>50</v>
      </c>
      <c r="AC1106" s="1" t="s">
        <v>51</v>
      </c>
      <c r="AD1106" s="1" t="s">
        <v>1640</v>
      </c>
      <c r="AE1106" s="1" t="s">
        <v>37</v>
      </c>
      <c r="AF1106">
        <f t="shared" si="70"/>
        <v>2024</v>
      </c>
      <c r="AG1106" t="str">
        <f t="shared" si="71"/>
        <v>feb</v>
      </c>
      <c r="AH1106" t="str">
        <f>+VLOOKUP(N1106,'[1]2. Ingreso de incapacidades'!$C$5:$O$6997,13,FALSE)</f>
        <v>NUEVA E.P.S</v>
      </c>
      <c r="AI1106" t="s">
        <v>2199</v>
      </c>
    </row>
    <row r="1107" spans="1:35" hidden="1" x14ac:dyDescent="0.25">
      <c r="A1107" s="1" t="s">
        <v>33</v>
      </c>
      <c r="B1107" s="1" t="s">
        <v>34</v>
      </c>
      <c r="C1107" s="2">
        <v>45336</v>
      </c>
      <c r="D1107" s="42" t="str">
        <f t="shared" si="68"/>
        <v>2024</v>
      </c>
      <c r="E1107" s="1" t="s">
        <v>35</v>
      </c>
      <c r="F1107" s="1" t="s">
        <v>36</v>
      </c>
      <c r="G1107" s="1" t="s">
        <v>37</v>
      </c>
      <c r="H1107" s="1" t="s">
        <v>1641</v>
      </c>
      <c r="I1107" s="1" t="s">
        <v>1642</v>
      </c>
      <c r="J1107" s="3">
        <v>0</v>
      </c>
      <c r="K1107" s="3">
        <v>2822667</v>
      </c>
      <c r="L1107" s="3">
        <f t="shared" si="69"/>
        <v>-2822667</v>
      </c>
      <c r="M1107" s="1" t="s">
        <v>40</v>
      </c>
      <c r="N1107" s="88">
        <v>7918997</v>
      </c>
      <c r="O1107" s="1" t="s">
        <v>471</v>
      </c>
      <c r="P1107" s="1" t="s">
        <v>37</v>
      </c>
      <c r="Q1107" s="1" t="s">
        <v>43</v>
      </c>
      <c r="R1107" s="1" t="s">
        <v>43</v>
      </c>
      <c r="S1107" s="1" t="s">
        <v>43</v>
      </c>
      <c r="T1107" s="3">
        <v>0</v>
      </c>
      <c r="U1107" s="1" t="s">
        <v>44</v>
      </c>
      <c r="V1107" s="1" t="s">
        <v>45</v>
      </c>
      <c r="W1107" s="1" t="s">
        <v>1641</v>
      </c>
      <c r="X1107" s="1" t="s">
        <v>46</v>
      </c>
      <c r="Y1107" s="1" t="s">
        <v>47</v>
      </c>
      <c r="Z1107" s="1" t="s">
        <v>1643</v>
      </c>
      <c r="AA1107" s="1" t="s">
        <v>49</v>
      </c>
      <c r="AB1107" s="1" t="s">
        <v>50</v>
      </c>
      <c r="AC1107" s="1" t="s">
        <v>51</v>
      </c>
      <c r="AD1107" s="1" t="s">
        <v>1643</v>
      </c>
      <c r="AE1107" s="1" t="s">
        <v>37</v>
      </c>
      <c r="AF1107">
        <f t="shared" si="70"/>
        <v>2024</v>
      </c>
      <c r="AG1107" t="str">
        <f t="shared" si="71"/>
        <v>feb</v>
      </c>
      <c r="AH1107" t="str">
        <f>+VLOOKUP(N1107,'[1]2. Ingreso de incapacidades'!$C$5:$O$6997,13,FALSE)</f>
        <v>SURA E.P.S.</v>
      </c>
      <c r="AI1107" t="s">
        <v>2197</v>
      </c>
    </row>
    <row r="1108" spans="1:35" hidden="1" x14ac:dyDescent="0.25">
      <c r="A1108" s="1" t="s">
        <v>33</v>
      </c>
      <c r="B1108" s="1" t="s">
        <v>34</v>
      </c>
      <c r="C1108" s="2">
        <v>45337</v>
      </c>
      <c r="D1108" s="42" t="str">
        <f t="shared" si="68"/>
        <v>2024</v>
      </c>
      <c r="E1108" s="1" t="s">
        <v>35</v>
      </c>
      <c r="F1108" s="1" t="s">
        <v>36</v>
      </c>
      <c r="G1108" s="1" t="s">
        <v>37</v>
      </c>
      <c r="H1108" s="1" t="s">
        <v>1644</v>
      </c>
      <c r="I1108" s="1" t="s">
        <v>1645</v>
      </c>
      <c r="J1108" s="3">
        <v>0</v>
      </c>
      <c r="K1108" s="3">
        <v>780001</v>
      </c>
      <c r="L1108" s="3">
        <f t="shared" si="69"/>
        <v>-780001</v>
      </c>
      <c r="M1108" s="1" t="s">
        <v>40</v>
      </c>
      <c r="N1108" s="88">
        <v>1235044085</v>
      </c>
      <c r="O1108" s="1" t="s">
        <v>1624</v>
      </c>
      <c r="P1108" s="1" t="s">
        <v>37</v>
      </c>
      <c r="Q1108" s="1" t="s">
        <v>43</v>
      </c>
      <c r="R1108" s="1" t="s">
        <v>43</v>
      </c>
      <c r="S1108" s="1" t="s">
        <v>43</v>
      </c>
      <c r="T1108" s="3">
        <v>0</v>
      </c>
      <c r="U1108" s="1" t="s">
        <v>44</v>
      </c>
      <c r="V1108" s="1" t="s">
        <v>45</v>
      </c>
      <c r="W1108" s="1" t="s">
        <v>1644</v>
      </c>
      <c r="X1108" s="1" t="s">
        <v>46</v>
      </c>
      <c r="Y1108" s="1" t="s">
        <v>47</v>
      </c>
      <c r="Z1108" s="1" t="s">
        <v>1646</v>
      </c>
      <c r="AA1108" s="1" t="s">
        <v>49</v>
      </c>
      <c r="AB1108" s="1" t="s">
        <v>50</v>
      </c>
      <c r="AC1108" s="1" t="s">
        <v>51</v>
      </c>
      <c r="AD1108" s="1" t="s">
        <v>1646</v>
      </c>
      <c r="AE1108" s="1" t="s">
        <v>37</v>
      </c>
      <c r="AF1108">
        <f t="shared" si="70"/>
        <v>2024</v>
      </c>
      <c r="AG1108" t="str">
        <f t="shared" si="71"/>
        <v>feb</v>
      </c>
      <c r="AH1108" t="str">
        <f>+VLOOKUP(N1108,'[1]2. Ingreso de incapacidades'!$C$5:$O$6997,13,FALSE)</f>
        <v>EPS MUTUAL SER</v>
      </c>
      <c r="AI1108" t="s">
        <v>2195</v>
      </c>
    </row>
    <row r="1109" spans="1:35" hidden="1" x14ac:dyDescent="0.25">
      <c r="A1109" s="1" t="s">
        <v>33</v>
      </c>
      <c r="B1109" s="1" t="s">
        <v>34</v>
      </c>
      <c r="C1109" s="2">
        <v>45337</v>
      </c>
      <c r="D1109" s="42" t="str">
        <f t="shared" si="68"/>
        <v>2024</v>
      </c>
      <c r="E1109" s="1" t="s">
        <v>35</v>
      </c>
      <c r="F1109" s="1" t="s">
        <v>36</v>
      </c>
      <c r="G1109" s="1" t="s">
        <v>37</v>
      </c>
      <c r="H1109" s="1" t="s">
        <v>1644</v>
      </c>
      <c r="I1109" s="1" t="s">
        <v>192</v>
      </c>
      <c r="J1109" s="3">
        <v>0</v>
      </c>
      <c r="K1109" s="3">
        <v>303334</v>
      </c>
      <c r="L1109" s="3">
        <f t="shared" si="69"/>
        <v>-303334</v>
      </c>
      <c r="M1109" s="1" t="s">
        <v>40</v>
      </c>
      <c r="N1109" s="88">
        <v>7919544</v>
      </c>
      <c r="O1109" s="1" t="s">
        <v>839</v>
      </c>
      <c r="P1109" s="1" t="s">
        <v>37</v>
      </c>
      <c r="Q1109" s="1" t="s">
        <v>43</v>
      </c>
      <c r="R1109" s="1" t="s">
        <v>43</v>
      </c>
      <c r="S1109" s="1" t="s">
        <v>43</v>
      </c>
      <c r="T1109" s="3">
        <v>0</v>
      </c>
      <c r="U1109" s="1" t="s">
        <v>44</v>
      </c>
      <c r="V1109" s="1" t="s">
        <v>45</v>
      </c>
      <c r="W1109" s="1" t="s">
        <v>1644</v>
      </c>
      <c r="X1109" s="1" t="s">
        <v>46</v>
      </c>
      <c r="Y1109" s="1" t="s">
        <v>47</v>
      </c>
      <c r="Z1109" s="1" t="s">
        <v>1646</v>
      </c>
      <c r="AA1109" s="1" t="s">
        <v>49</v>
      </c>
      <c r="AB1109" s="1" t="s">
        <v>50</v>
      </c>
      <c r="AC1109" s="1" t="s">
        <v>51</v>
      </c>
      <c r="AD1109" s="1" t="s">
        <v>1646</v>
      </c>
      <c r="AE1109" s="1" t="s">
        <v>37</v>
      </c>
      <c r="AF1109">
        <f t="shared" si="70"/>
        <v>2024</v>
      </c>
      <c r="AG1109" t="str">
        <f t="shared" si="71"/>
        <v>feb</v>
      </c>
      <c r="AH1109" t="str">
        <f>+VLOOKUP(N1109,'[1]2. Ingreso de incapacidades'!$C$5:$O$6997,13,FALSE)</f>
        <v>EPS MUTUAL SER</v>
      </c>
      <c r="AI1109" t="s">
        <v>2195</v>
      </c>
    </row>
    <row r="1110" spans="1:35" hidden="1" x14ac:dyDescent="0.25">
      <c r="A1110" s="1" t="s">
        <v>33</v>
      </c>
      <c r="B1110" s="1" t="s">
        <v>34</v>
      </c>
      <c r="C1110" s="2">
        <v>45337</v>
      </c>
      <c r="D1110" s="42" t="str">
        <f t="shared" si="68"/>
        <v>2024</v>
      </c>
      <c r="E1110" s="1" t="s">
        <v>35</v>
      </c>
      <c r="F1110" s="1" t="s">
        <v>36</v>
      </c>
      <c r="G1110" s="1" t="s">
        <v>37</v>
      </c>
      <c r="H1110" s="1" t="s">
        <v>1644</v>
      </c>
      <c r="I1110" s="1" t="s">
        <v>192</v>
      </c>
      <c r="J1110" s="3">
        <v>0</v>
      </c>
      <c r="K1110" s="3">
        <v>43334</v>
      </c>
      <c r="L1110" s="3">
        <f t="shared" si="69"/>
        <v>-43334</v>
      </c>
      <c r="M1110" s="1" t="s">
        <v>40</v>
      </c>
      <c r="N1110" s="88">
        <v>1047476501</v>
      </c>
      <c r="O1110" s="1" t="s">
        <v>670</v>
      </c>
      <c r="P1110" s="1" t="s">
        <v>37</v>
      </c>
      <c r="Q1110" s="1" t="s">
        <v>43</v>
      </c>
      <c r="R1110" s="1" t="s">
        <v>43</v>
      </c>
      <c r="S1110" s="1" t="s">
        <v>43</v>
      </c>
      <c r="T1110" s="3">
        <v>0</v>
      </c>
      <c r="U1110" s="1" t="s">
        <v>44</v>
      </c>
      <c r="V1110" s="1" t="s">
        <v>45</v>
      </c>
      <c r="W1110" s="1" t="s">
        <v>1644</v>
      </c>
      <c r="X1110" s="1" t="s">
        <v>46</v>
      </c>
      <c r="Y1110" s="1" t="s">
        <v>47</v>
      </c>
      <c r="Z1110" s="1" t="s">
        <v>1646</v>
      </c>
      <c r="AA1110" s="1" t="s">
        <v>49</v>
      </c>
      <c r="AB1110" s="1" t="s">
        <v>50</v>
      </c>
      <c r="AC1110" s="1" t="s">
        <v>51</v>
      </c>
      <c r="AD1110" s="1" t="s">
        <v>1646</v>
      </c>
      <c r="AE1110" s="1" t="s">
        <v>37</v>
      </c>
      <c r="AF1110">
        <f t="shared" si="70"/>
        <v>2024</v>
      </c>
      <c r="AG1110" t="str">
        <f t="shared" si="71"/>
        <v>feb</v>
      </c>
      <c r="AH1110" t="str">
        <f>+VLOOKUP(N1110,'[1]2. Ingreso de incapacidades'!$C$5:$O$6997,13,FALSE)</f>
        <v>EPS MUTUAL SER</v>
      </c>
      <c r="AI1110" t="s">
        <v>2195</v>
      </c>
    </row>
    <row r="1111" spans="1:35" hidden="1" x14ac:dyDescent="0.25">
      <c r="A1111" s="1" t="s">
        <v>33</v>
      </c>
      <c r="B1111" s="1" t="s">
        <v>34</v>
      </c>
      <c r="C1111" s="2">
        <v>45337</v>
      </c>
      <c r="D1111" s="42" t="str">
        <f t="shared" si="68"/>
        <v>2024</v>
      </c>
      <c r="E1111" s="1" t="s">
        <v>35</v>
      </c>
      <c r="F1111" s="1" t="s">
        <v>36</v>
      </c>
      <c r="G1111" s="1" t="s">
        <v>37</v>
      </c>
      <c r="H1111" s="1" t="s">
        <v>1647</v>
      </c>
      <c r="I1111" s="1" t="s">
        <v>1648</v>
      </c>
      <c r="J1111" s="3">
        <v>0</v>
      </c>
      <c r="K1111" s="3">
        <v>116000</v>
      </c>
      <c r="L1111" s="3">
        <f t="shared" si="69"/>
        <v>-116000</v>
      </c>
      <c r="M1111" s="1" t="s">
        <v>40</v>
      </c>
      <c r="N1111" s="88">
        <v>7919544</v>
      </c>
      <c r="O1111" s="1" t="s">
        <v>839</v>
      </c>
      <c r="P1111" s="1" t="s">
        <v>37</v>
      </c>
      <c r="Q1111" s="1" t="s">
        <v>43</v>
      </c>
      <c r="R1111" s="1" t="s">
        <v>43</v>
      </c>
      <c r="S1111" s="1" t="s">
        <v>43</v>
      </c>
      <c r="T1111" s="3">
        <v>0</v>
      </c>
      <c r="U1111" s="1" t="s">
        <v>44</v>
      </c>
      <c r="V1111" s="1" t="s">
        <v>45</v>
      </c>
      <c r="W1111" s="1" t="s">
        <v>1647</v>
      </c>
      <c r="X1111" s="1" t="s">
        <v>46</v>
      </c>
      <c r="Y1111" s="1" t="s">
        <v>47</v>
      </c>
      <c r="Z1111" s="1" t="s">
        <v>1649</v>
      </c>
      <c r="AA1111" s="1" t="s">
        <v>49</v>
      </c>
      <c r="AB1111" s="1" t="s">
        <v>50</v>
      </c>
      <c r="AC1111" s="1" t="s">
        <v>51</v>
      </c>
      <c r="AD1111" s="1" t="s">
        <v>1649</v>
      </c>
      <c r="AE1111" s="1" t="s">
        <v>37</v>
      </c>
      <c r="AF1111">
        <f t="shared" si="70"/>
        <v>2024</v>
      </c>
      <c r="AG1111" t="str">
        <f t="shared" si="71"/>
        <v>feb</v>
      </c>
      <c r="AH1111" t="str">
        <f>+VLOOKUP(N1111,'[1]2. Ingreso de incapacidades'!$C$5:$O$6997,13,FALSE)</f>
        <v>EPS MUTUAL SER</v>
      </c>
      <c r="AI1111" t="s">
        <v>2195</v>
      </c>
    </row>
    <row r="1112" spans="1:35" hidden="1" x14ac:dyDescent="0.25">
      <c r="A1112" s="1" t="s">
        <v>33</v>
      </c>
      <c r="B1112" s="1" t="s">
        <v>34</v>
      </c>
      <c r="C1112" s="2">
        <v>45337</v>
      </c>
      <c r="D1112" s="42" t="str">
        <f t="shared" si="68"/>
        <v>2024</v>
      </c>
      <c r="E1112" s="1" t="s">
        <v>35</v>
      </c>
      <c r="F1112" s="1" t="s">
        <v>36</v>
      </c>
      <c r="G1112" s="1" t="s">
        <v>37</v>
      </c>
      <c r="H1112" s="1" t="s">
        <v>1650</v>
      </c>
      <c r="I1112" s="1" t="s">
        <v>1651</v>
      </c>
      <c r="J1112" s="3">
        <v>0</v>
      </c>
      <c r="K1112" s="3">
        <v>38667</v>
      </c>
      <c r="L1112" s="3">
        <f t="shared" si="69"/>
        <v>-38667</v>
      </c>
      <c r="M1112" s="1" t="s">
        <v>40</v>
      </c>
      <c r="N1112" s="88">
        <v>7919544</v>
      </c>
      <c r="O1112" s="1" t="s">
        <v>839</v>
      </c>
      <c r="P1112" s="1" t="s">
        <v>37</v>
      </c>
      <c r="Q1112" s="1" t="s">
        <v>43</v>
      </c>
      <c r="R1112" s="1" t="s">
        <v>43</v>
      </c>
      <c r="S1112" s="1" t="s">
        <v>43</v>
      </c>
      <c r="T1112" s="3">
        <v>0</v>
      </c>
      <c r="U1112" s="1" t="s">
        <v>44</v>
      </c>
      <c r="V1112" s="1" t="s">
        <v>45</v>
      </c>
      <c r="W1112" s="1" t="s">
        <v>1650</v>
      </c>
      <c r="X1112" s="1" t="s">
        <v>46</v>
      </c>
      <c r="Y1112" s="1" t="s">
        <v>47</v>
      </c>
      <c r="Z1112" s="1" t="s">
        <v>1652</v>
      </c>
      <c r="AA1112" s="1" t="s">
        <v>49</v>
      </c>
      <c r="AB1112" s="1" t="s">
        <v>50</v>
      </c>
      <c r="AC1112" s="1" t="s">
        <v>51</v>
      </c>
      <c r="AD1112" s="1" t="s">
        <v>1652</v>
      </c>
      <c r="AE1112" s="1" t="s">
        <v>37</v>
      </c>
      <c r="AF1112">
        <f t="shared" si="70"/>
        <v>2024</v>
      </c>
      <c r="AG1112" t="str">
        <f t="shared" si="71"/>
        <v>feb</v>
      </c>
      <c r="AH1112" t="str">
        <f>+VLOOKUP(N1112,'[1]2. Ingreso de incapacidades'!$C$5:$O$6997,13,FALSE)</f>
        <v>EPS MUTUAL SER</v>
      </c>
      <c r="AI1112" t="s">
        <v>2195</v>
      </c>
    </row>
    <row r="1113" spans="1:35" hidden="1" x14ac:dyDescent="0.25">
      <c r="A1113" s="1" t="s">
        <v>33</v>
      </c>
      <c r="B1113" s="1" t="s">
        <v>34</v>
      </c>
      <c r="C1113" s="2">
        <v>45338</v>
      </c>
      <c r="D1113" s="42" t="str">
        <f t="shared" si="68"/>
        <v>2024</v>
      </c>
      <c r="E1113" s="1" t="s">
        <v>35</v>
      </c>
      <c r="F1113" s="1" t="s">
        <v>36</v>
      </c>
      <c r="G1113" s="1" t="s">
        <v>37</v>
      </c>
      <c r="H1113" s="1" t="s">
        <v>1653</v>
      </c>
      <c r="I1113" s="1" t="s">
        <v>1654</v>
      </c>
      <c r="J1113" s="3">
        <v>0</v>
      </c>
      <c r="K1113" s="3">
        <v>154668</v>
      </c>
      <c r="L1113" s="3">
        <f t="shared" si="69"/>
        <v>-154668</v>
      </c>
      <c r="M1113" s="1" t="s">
        <v>40</v>
      </c>
      <c r="N1113" s="88">
        <v>73212587</v>
      </c>
      <c r="O1113" s="1" t="s">
        <v>441</v>
      </c>
      <c r="P1113" s="1" t="s">
        <v>37</v>
      </c>
      <c r="Q1113" s="1" t="s">
        <v>43</v>
      </c>
      <c r="R1113" s="1" t="s">
        <v>43</v>
      </c>
      <c r="S1113" s="1" t="s">
        <v>43</v>
      </c>
      <c r="T1113" s="3">
        <v>0</v>
      </c>
      <c r="U1113" s="1" t="s">
        <v>44</v>
      </c>
      <c r="V1113" s="1" t="s">
        <v>45</v>
      </c>
      <c r="W1113" s="1" t="s">
        <v>1653</v>
      </c>
      <c r="X1113" s="1" t="s">
        <v>46</v>
      </c>
      <c r="Y1113" s="1" t="s">
        <v>47</v>
      </c>
      <c r="Z1113" s="1" t="s">
        <v>1655</v>
      </c>
      <c r="AA1113" s="1" t="s">
        <v>49</v>
      </c>
      <c r="AB1113" s="1" t="s">
        <v>50</v>
      </c>
      <c r="AC1113" s="1" t="s">
        <v>51</v>
      </c>
      <c r="AD1113" s="1" t="s">
        <v>1655</v>
      </c>
      <c r="AE1113" s="1" t="s">
        <v>37</v>
      </c>
      <c r="AF1113">
        <f t="shared" si="70"/>
        <v>2024</v>
      </c>
      <c r="AG1113" t="str">
        <f t="shared" si="71"/>
        <v>feb</v>
      </c>
      <c r="AH1113" t="str">
        <f>+VLOOKUP(N1113,'[1]2. Ingreso de incapacidades'!$C$5:$O$6997,13,FALSE)</f>
        <v>SALUD TOTAL E.P.S.</v>
      </c>
      <c r="AI1113" t="s">
        <v>2192</v>
      </c>
    </row>
    <row r="1114" spans="1:35" hidden="1" x14ac:dyDescent="0.25">
      <c r="A1114" s="1" t="s">
        <v>33</v>
      </c>
      <c r="B1114" s="1" t="s">
        <v>34</v>
      </c>
      <c r="C1114" s="2">
        <v>45338</v>
      </c>
      <c r="D1114" s="42" t="str">
        <f t="shared" si="68"/>
        <v>2024</v>
      </c>
      <c r="E1114" s="1" t="s">
        <v>35</v>
      </c>
      <c r="F1114" s="1" t="s">
        <v>36</v>
      </c>
      <c r="G1114" s="1" t="s">
        <v>37</v>
      </c>
      <c r="H1114" s="1" t="s">
        <v>1653</v>
      </c>
      <c r="I1114" s="1" t="s">
        <v>192</v>
      </c>
      <c r="J1114" s="3">
        <v>0</v>
      </c>
      <c r="K1114" s="3">
        <v>38667</v>
      </c>
      <c r="L1114" s="3">
        <f t="shared" si="69"/>
        <v>-38667</v>
      </c>
      <c r="M1114" s="1" t="s">
        <v>40</v>
      </c>
      <c r="N1114" s="88">
        <v>9103331</v>
      </c>
      <c r="O1114" s="1" t="s">
        <v>169</v>
      </c>
      <c r="P1114" s="1" t="s">
        <v>37</v>
      </c>
      <c r="Q1114" s="1" t="s">
        <v>43</v>
      </c>
      <c r="R1114" s="1" t="s">
        <v>43</v>
      </c>
      <c r="S1114" s="1" t="s">
        <v>43</v>
      </c>
      <c r="T1114" s="3">
        <v>0</v>
      </c>
      <c r="U1114" s="1" t="s">
        <v>44</v>
      </c>
      <c r="V1114" s="1" t="s">
        <v>45</v>
      </c>
      <c r="W1114" s="1" t="s">
        <v>1653</v>
      </c>
      <c r="X1114" s="1" t="s">
        <v>46</v>
      </c>
      <c r="Y1114" s="1" t="s">
        <v>47</v>
      </c>
      <c r="Z1114" s="1" t="s">
        <v>1655</v>
      </c>
      <c r="AA1114" s="1" t="s">
        <v>49</v>
      </c>
      <c r="AB1114" s="1" t="s">
        <v>50</v>
      </c>
      <c r="AC1114" s="1" t="s">
        <v>51</v>
      </c>
      <c r="AD1114" s="1" t="s">
        <v>1655</v>
      </c>
      <c r="AE1114" s="1" t="s">
        <v>37</v>
      </c>
      <c r="AF1114">
        <f t="shared" si="70"/>
        <v>2024</v>
      </c>
      <c r="AG1114" t="str">
        <f t="shared" si="71"/>
        <v>feb</v>
      </c>
      <c r="AH1114" t="str">
        <f>+VLOOKUP(N1114,'[1]2. Ingreso de incapacidades'!$C$5:$O$6997,13,FALSE)</f>
        <v>SALUD TOTAL E.P.S.</v>
      </c>
      <c r="AI1114" t="s">
        <v>2192</v>
      </c>
    </row>
    <row r="1115" spans="1:35" hidden="1" x14ac:dyDescent="0.25">
      <c r="A1115" s="1" t="s">
        <v>33</v>
      </c>
      <c r="B1115" s="1" t="s">
        <v>34</v>
      </c>
      <c r="C1115" s="2">
        <v>45338</v>
      </c>
      <c r="D1115" s="42" t="str">
        <f t="shared" si="68"/>
        <v>2024</v>
      </c>
      <c r="E1115" s="1" t="s">
        <v>35</v>
      </c>
      <c r="F1115" s="1" t="s">
        <v>36</v>
      </c>
      <c r="G1115" s="1" t="s">
        <v>37</v>
      </c>
      <c r="H1115" s="1" t="s">
        <v>1653</v>
      </c>
      <c r="I1115" s="1" t="s">
        <v>192</v>
      </c>
      <c r="J1115" s="3">
        <v>0</v>
      </c>
      <c r="K1115" s="3">
        <v>46786</v>
      </c>
      <c r="L1115" s="3">
        <f t="shared" si="69"/>
        <v>-46786</v>
      </c>
      <c r="M1115" s="1" t="s">
        <v>40</v>
      </c>
      <c r="N1115" s="88">
        <v>1047435266</v>
      </c>
      <c r="O1115" s="1" t="s">
        <v>657</v>
      </c>
      <c r="P1115" s="1" t="s">
        <v>37</v>
      </c>
      <c r="Q1115" s="1" t="s">
        <v>43</v>
      </c>
      <c r="R1115" s="1" t="s">
        <v>43</v>
      </c>
      <c r="S1115" s="1" t="s">
        <v>43</v>
      </c>
      <c r="T1115" s="3">
        <v>0</v>
      </c>
      <c r="U1115" s="1" t="s">
        <v>44</v>
      </c>
      <c r="V1115" s="1" t="s">
        <v>45</v>
      </c>
      <c r="W1115" s="1" t="s">
        <v>1653</v>
      </c>
      <c r="X1115" s="1" t="s">
        <v>46</v>
      </c>
      <c r="Y1115" s="1" t="s">
        <v>47</v>
      </c>
      <c r="Z1115" s="1" t="s">
        <v>1655</v>
      </c>
      <c r="AA1115" s="1" t="s">
        <v>49</v>
      </c>
      <c r="AB1115" s="1" t="s">
        <v>50</v>
      </c>
      <c r="AC1115" s="1" t="s">
        <v>51</v>
      </c>
      <c r="AD1115" s="1" t="s">
        <v>1655</v>
      </c>
      <c r="AE1115" s="1" t="s">
        <v>37</v>
      </c>
      <c r="AF1115">
        <f t="shared" si="70"/>
        <v>2024</v>
      </c>
      <c r="AG1115" t="str">
        <f t="shared" si="71"/>
        <v>feb</v>
      </c>
      <c r="AH1115" t="str">
        <f>+VLOOKUP(N1115,'[1]2. Ingreso de incapacidades'!$C$5:$O$6997,13,FALSE)</f>
        <v>SALUD TOTAL E.P.S.</v>
      </c>
      <c r="AI1115" t="s">
        <v>2192</v>
      </c>
    </row>
    <row r="1116" spans="1:35" hidden="1" x14ac:dyDescent="0.25">
      <c r="A1116" s="1" t="s">
        <v>33</v>
      </c>
      <c r="B1116" s="1" t="s">
        <v>34</v>
      </c>
      <c r="C1116" s="2">
        <v>45338</v>
      </c>
      <c r="D1116" s="42" t="str">
        <f t="shared" si="68"/>
        <v>2024</v>
      </c>
      <c r="E1116" s="1" t="s">
        <v>35</v>
      </c>
      <c r="F1116" s="1" t="s">
        <v>36</v>
      </c>
      <c r="G1116" s="1" t="s">
        <v>37</v>
      </c>
      <c r="H1116" s="1" t="s">
        <v>1653</v>
      </c>
      <c r="I1116" s="1" t="s">
        <v>192</v>
      </c>
      <c r="J1116" s="3">
        <v>0</v>
      </c>
      <c r="K1116" s="3">
        <v>82276</v>
      </c>
      <c r="L1116" s="3">
        <f t="shared" si="69"/>
        <v>-82276</v>
      </c>
      <c r="M1116" s="1" t="s">
        <v>40</v>
      </c>
      <c r="N1116" s="88">
        <v>1143330124</v>
      </c>
      <c r="O1116" s="1" t="s">
        <v>732</v>
      </c>
      <c r="P1116" s="1" t="s">
        <v>37</v>
      </c>
      <c r="Q1116" s="1" t="s">
        <v>43</v>
      </c>
      <c r="R1116" s="1" t="s">
        <v>43</v>
      </c>
      <c r="S1116" s="1" t="s">
        <v>43</v>
      </c>
      <c r="T1116" s="3">
        <v>0</v>
      </c>
      <c r="U1116" s="1" t="s">
        <v>44</v>
      </c>
      <c r="V1116" s="1" t="s">
        <v>45</v>
      </c>
      <c r="W1116" s="1" t="s">
        <v>1653</v>
      </c>
      <c r="X1116" s="1" t="s">
        <v>46</v>
      </c>
      <c r="Y1116" s="1" t="s">
        <v>47</v>
      </c>
      <c r="Z1116" s="1" t="s">
        <v>1655</v>
      </c>
      <c r="AA1116" s="1" t="s">
        <v>49</v>
      </c>
      <c r="AB1116" s="1" t="s">
        <v>50</v>
      </c>
      <c r="AC1116" s="1" t="s">
        <v>51</v>
      </c>
      <c r="AD1116" s="1" t="s">
        <v>1655</v>
      </c>
      <c r="AE1116" s="1" t="s">
        <v>37</v>
      </c>
      <c r="AF1116">
        <f t="shared" si="70"/>
        <v>2024</v>
      </c>
      <c r="AG1116" t="str">
        <f t="shared" si="71"/>
        <v>feb</v>
      </c>
      <c r="AH1116" t="str">
        <f>+VLOOKUP(N1116,'[1]2. Ingreso de incapacidades'!$C$5:$O$6997,13,FALSE)</f>
        <v>SALUD TOTAL E.P.S.</v>
      </c>
      <c r="AI1116" t="s">
        <v>2192</v>
      </c>
    </row>
    <row r="1117" spans="1:35" hidden="1" x14ac:dyDescent="0.25">
      <c r="A1117" s="1" t="s">
        <v>33</v>
      </c>
      <c r="B1117" s="1" t="s">
        <v>34</v>
      </c>
      <c r="C1117" s="2">
        <v>45338</v>
      </c>
      <c r="D1117" s="42" t="str">
        <f t="shared" si="68"/>
        <v>2024</v>
      </c>
      <c r="E1117" s="1" t="s">
        <v>35</v>
      </c>
      <c r="F1117" s="1" t="s">
        <v>36</v>
      </c>
      <c r="G1117" s="1" t="s">
        <v>37</v>
      </c>
      <c r="H1117" s="1" t="s">
        <v>1653</v>
      </c>
      <c r="I1117" s="1" t="s">
        <v>192</v>
      </c>
      <c r="J1117" s="3">
        <v>0</v>
      </c>
      <c r="K1117" s="3">
        <v>124000</v>
      </c>
      <c r="L1117" s="3">
        <f t="shared" si="69"/>
        <v>-124000</v>
      </c>
      <c r="M1117" s="1" t="s">
        <v>40</v>
      </c>
      <c r="N1117" s="88">
        <v>73352134</v>
      </c>
      <c r="O1117" s="1" t="s">
        <v>827</v>
      </c>
      <c r="P1117" s="1" t="s">
        <v>37</v>
      </c>
      <c r="Q1117" s="1" t="s">
        <v>43</v>
      </c>
      <c r="R1117" s="1" t="s">
        <v>43</v>
      </c>
      <c r="S1117" s="1" t="s">
        <v>43</v>
      </c>
      <c r="T1117" s="3">
        <v>0</v>
      </c>
      <c r="U1117" s="1" t="s">
        <v>44</v>
      </c>
      <c r="V1117" s="1" t="s">
        <v>45</v>
      </c>
      <c r="W1117" s="1" t="s">
        <v>1653</v>
      </c>
      <c r="X1117" s="1" t="s">
        <v>46</v>
      </c>
      <c r="Y1117" s="1" t="s">
        <v>47</v>
      </c>
      <c r="Z1117" s="1" t="s">
        <v>1655</v>
      </c>
      <c r="AA1117" s="1" t="s">
        <v>49</v>
      </c>
      <c r="AB1117" s="1" t="s">
        <v>50</v>
      </c>
      <c r="AC1117" s="1" t="s">
        <v>51</v>
      </c>
      <c r="AD1117" s="1" t="s">
        <v>1655</v>
      </c>
      <c r="AE1117" s="1" t="s">
        <v>37</v>
      </c>
      <c r="AF1117">
        <f t="shared" si="70"/>
        <v>2024</v>
      </c>
      <c r="AG1117" t="str">
        <f t="shared" si="71"/>
        <v>feb</v>
      </c>
      <c r="AH1117" t="str">
        <f>+VLOOKUP(N1117,'[1]2. Ingreso de incapacidades'!$C$5:$O$6997,13,FALSE)</f>
        <v>SALUD TOTAL E.P.S.</v>
      </c>
      <c r="AI1117" t="s">
        <v>2192</v>
      </c>
    </row>
    <row r="1118" spans="1:35" hidden="1" x14ac:dyDescent="0.25">
      <c r="A1118" s="1" t="s">
        <v>33</v>
      </c>
      <c r="B1118" s="1" t="s">
        <v>34</v>
      </c>
      <c r="C1118" s="2">
        <v>45338</v>
      </c>
      <c r="D1118" s="42" t="str">
        <f t="shared" si="68"/>
        <v>2024</v>
      </c>
      <c r="E1118" s="1" t="s">
        <v>35</v>
      </c>
      <c r="F1118" s="1" t="s">
        <v>36</v>
      </c>
      <c r="G1118" s="1" t="s">
        <v>37</v>
      </c>
      <c r="H1118" s="1" t="s">
        <v>1653</v>
      </c>
      <c r="I1118" s="1" t="s">
        <v>192</v>
      </c>
      <c r="J1118" s="3">
        <v>0</v>
      </c>
      <c r="K1118" s="3">
        <v>38667</v>
      </c>
      <c r="L1118" s="3">
        <f t="shared" si="69"/>
        <v>-38667</v>
      </c>
      <c r="M1118" s="1" t="s">
        <v>40</v>
      </c>
      <c r="N1118" s="88">
        <v>73212587</v>
      </c>
      <c r="O1118" s="1" t="s">
        <v>441</v>
      </c>
      <c r="P1118" s="1" t="s">
        <v>37</v>
      </c>
      <c r="Q1118" s="1" t="s">
        <v>43</v>
      </c>
      <c r="R1118" s="1" t="s">
        <v>43</v>
      </c>
      <c r="S1118" s="1" t="s">
        <v>43</v>
      </c>
      <c r="T1118" s="3">
        <v>0</v>
      </c>
      <c r="U1118" s="1" t="s">
        <v>44</v>
      </c>
      <c r="V1118" s="1" t="s">
        <v>45</v>
      </c>
      <c r="W1118" s="1" t="s">
        <v>1653</v>
      </c>
      <c r="X1118" s="1" t="s">
        <v>46</v>
      </c>
      <c r="Y1118" s="1" t="s">
        <v>47</v>
      </c>
      <c r="Z1118" s="1" t="s">
        <v>1655</v>
      </c>
      <c r="AA1118" s="1" t="s">
        <v>49</v>
      </c>
      <c r="AB1118" s="1" t="s">
        <v>50</v>
      </c>
      <c r="AC1118" s="1" t="s">
        <v>51</v>
      </c>
      <c r="AD1118" s="1" t="s">
        <v>1655</v>
      </c>
      <c r="AE1118" s="1" t="s">
        <v>37</v>
      </c>
      <c r="AF1118">
        <f t="shared" si="70"/>
        <v>2024</v>
      </c>
      <c r="AG1118" t="str">
        <f t="shared" si="71"/>
        <v>feb</v>
      </c>
      <c r="AH1118" t="str">
        <f>+VLOOKUP(N1118,'[1]2. Ingreso de incapacidades'!$C$5:$O$6997,13,FALSE)</f>
        <v>SALUD TOTAL E.P.S.</v>
      </c>
      <c r="AI1118" t="s">
        <v>2192</v>
      </c>
    </row>
    <row r="1119" spans="1:35" hidden="1" x14ac:dyDescent="0.25">
      <c r="A1119" s="1" t="s">
        <v>33</v>
      </c>
      <c r="B1119" s="1" t="s">
        <v>34</v>
      </c>
      <c r="C1119" s="2">
        <v>45338</v>
      </c>
      <c r="D1119" s="42" t="str">
        <f t="shared" si="68"/>
        <v>2024</v>
      </c>
      <c r="E1119" s="1" t="s">
        <v>35</v>
      </c>
      <c r="F1119" s="1" t="s">
        <v>36</v>
      </c>
      <c r="G1119" s="1" t="s">
        <v>37</v>
      </c>
      <c r="H1119" s="1" t="s">
        <v>1653</v>
      </c>
      <c r="I1119" s="1" t="s">
        <v>192</v>
      </c>
      <c r="J1119" s="3">
        <v>0</v>
      </c>
      <c r="K1119" s="3">
        <v>196972</v>
      </c>
      <c r="L1119" s="3">
        <f t="shared" si="69"/>
        <v>-196972</v>
      </c>
      <c r="M1119" s="1" t="s">
        <v>40</v>
      </c>
      <c r="N1119" s="88">
        <v>9103331</v>
      </c>
      <c r="O1119" s="1" t="s">
        <v>169</v>
      </c>
      <c r="P1119" s="1" t="s">
        <v>37</v>
      </c>
      <c r="Q1119" s="1" t="s">
        <v>43</v>
      </c>
      <c r="R1119" s="1" t="s">
        <v>43</v>
      </c>
      <c r="S1119" s="1" t="s">
        <v>43</v>
      </c>
      <c r="T1119" s="3">
        <v>0</v>
      </c>
      <c r="U1119" s="1" t="s">
        <v>44</v>
      </c>
      <c r="V1119" s="1" t="s">
        <v>45</v>
      </c>
      <c r="W1119" s="1" t="s">
        <v>1653</v>
      </c>
      <c r="X1119" s="1" t="s">
        <v>46</v>
      </c>
      <c r="Y1119" s="1" t="s">
        <v>47</v>
      </c>
      <c r="Z1119" s="1" t="s">
        <v>1655</v>
      </c>
      <c r="AA1119" s="1" t="s">
        <v>49</v>
      </c>
      <c r="AB1119" s="1" t="s">
        <v>50</v>
      </c>
      <c r="AC1119" s="1" t="s">
        <v>51</v>
      </c>
      <c r="AD1119" s="1" t="s">
        <v>1655</v>
      </c>
      <c r="AE1119" s="1" t="s">
        <v>37</v>
      </c>
      <c r="AF1119">
        <f t="shared" si="70"/>
        <v>2024</v>
      </c>
      <c r="AG1119" t="str">
        <f t="shared" si="71"/>
        <v>feb</v>
      </c>
      <c r="AH1119" t="str">
        <f>+VLOOKUP(N1119,'[1]2. Ingreso de incapacidades'!$C$5:$O$6997,13,FALSE)</f>
        <v>SALUD TOTAL E.P.S.</v>
      </c>
      <c r="AI1119" t="s">
        <v>2192</v>
      </c>
    </row>
    <row r="1120" spans="1:35" hidden="1" x14ac:dyDescent="0.25">
      <c r="A1120" s="1" t="s">
        <v>33</v>
      </c>
      <c r="B1120" s="1" t="s">
        <v>34</v>
      </c>
      <c r="C1120" s="2">
        <v>45338</v>
      </c>
      <c r="D1120" s="42" t="str">
        <f t="shared" si="68"/>
        <v>2024</v>
      </c>
      <c r="E1120" s="1" t="s">
        <v>35</v>
      </c>
      <c r="F1120" s="1" t="s">
        <v>36</v>
      </c>
      <c r="G1120" s="1" t="s">
        <v>37</v>
      </c>
      <c r="H1120" s="1" t="s">
        <v>1656</v>
      </c>
      <c r="I1120" s="1" t="s">
        <v>1657</v>
      </c>
      <c r="J1120" s="3">
        <v>0</v>
      </c>
      <c r="K1120" s="3">
        <v>43334</v>
      </c>
      <c r="L1120" s="3">
        <f t="shared" si="69"/>
        <v>-43334</v>
      </c>
      <c r="M1120" s="1" t="s">
        <v>40</v>
      </c>
      <c r="N1120" s="88">
        <v>1047476501</v>
      </c>
      <c r="O1120" s="1" t="s">
        <v>670</v>
      </c>
      <c r="P1120" s="1" t="s">
        <v>37</v>
      </c>
      <c r="Q1120" s="1" t="s">
        <v>43</v>
      </c>
      <c r="R1120" s="1" t="s">
        <v>43</v>
      </c>
      <c r="S1120" s="1" t="s">
        <v>43</v>
      </c>
      <c r="T1120" s="3">
        <v>0</v>
      </c>
      <c r="U1120" s="1" t="s">
        <v>44</v>
      </c>
      <c r="V1120" s="1" t="s">
        <v>45</v>
      </c>
      <c r="W1120" s="1" t="s">
        <v>1656</v>
      </c>
      <c r="X1120" s="1" t="s">
        <v>46</v>
      </c>
      <c r="Y1120" s="1" t="s">
        <v>47</v>
      </c>
      <c r="Z1120" s="1" t="s">
        <v>1658</v>
      </c>
      <c r="AA1120" s="1" t="s">
        <v>49</v>
      </c>
      <c r="AB1120" s="1" t="s">
        <v>50</v>
      </c>
      <c r="AC1120" s="1" t="s">
        <v>51</v>
      </c>
      <c r="AD1120" s="1" t="s">
        <v>1658</v>
      </c>
      <c r="AE1120" s="1" t="s">
        <v>37</v>
      </c>
      <c r="AF1120">
        <f t="shared" si="70"/>
        <v>2024</v>
      </c>
      <c r="AG1120" t="str">
        <f t="shared" si="71"/>
        <v>feb</v>
      </c>
      <c r="AH1120" t="str">
        <f>+VLOOKUP(N1120,'[1]2. Ingreso de incapacidades'!$C$5:$O$6997,13,FALSE)</f>
        <v>EPS MUTUAL SER</v>
      </c>
      <c r="AI1120" t="s">
        <v>2195</v>
      </c>
    </row>
    <row r="1121" spans="1:35" hidden="1" x14ac:dyDescent="0.25">
      <c r="A1121" s="1" t="s">
        <v>33</v>
      </c>
      <c r="B1121" s="1" t="s">
        <v>34</v>
      </c>
      <c r="C1121" s="2">
        <v>45342</v>
      </c>
      <c r="D1121" s="42" t="str">
        <f t="shared" si="68"/>
        <v>2024</v>
      </c>
      <c r="E1121" s="1" t="s">
        <v>35</v>
      </c>
      <c r="F1121" s="1" t="s">
        <v>36</v>
      </c>
      <c r="G1121" s="1" t="s">
        <v>37</v>
      </c>
      <c r="H1121" s="1" t="s">
        <v>1659</v>
      </c>
      <c r="I1121" s="1" t="s">
        <v>1660</v>
      </c>
      <c r="J1121" s="3">
        <v>0</v>
      </c>
      <c r="K1121" s="3">
        <v>641603</v>
      </c>
      <c r="L1121" s="3">
        <f t="shared" si="69"/>
        <v>-641603</v>
      </c>
      <c r="M1121" s="1" t="s">
        <v>40</v>
      </c>
      <c r="N1121" s="88">
        <v>73147510</v>
      </c>
      <c r="O1121" s="1" t="s">
        <v>161</v>
      </c>
      <c r="P1121" s="1" t="s">
        <v>37</v>
      </c>
      <c r="Q1121" s="1" t="s">
        <v>43</v>
      </c>
      <c r="R1121" s="1" t="s">
        <v>43</v>
      </c>
      <c r="S1121" s="1" t="s">
        <v>43</v>
      </c>
      <c r="T1121" s="3">
        <v>0</v>
      </c>
      <c r="U1121" s="1" t="s">
        <v>44</v>
      </c>
      <c r="V1121" s="1" t="s">
        <v>45</v>
      </c>
      <c r="W1121" s="1" t="s">
        <v>1659</v>
      </c>
      <c r="X1121" s="1" t="s">
        <v>46</v>
      </c>
      <c r="Y1121" s="1" t="s">
        <v>47</v>
      </c>
      <c r="Z1121" s="1" t="s">
        <v>1661</v>
      </c>
      <c r="AA1121" s="1" t="s">
        <v>49</v>
      </c>
      <c r="AB1121" s="1" t="s">
        <v>50</v>
      </c>
      <c r="AC1121" s="1" t="s">
        <v>51</v>
      </c>
      <c r="AD1121" s="1" t="s">
        <v>1661</v>
      </c>
      <c r="AE1121" s="1" t="s">
        <v>37</v>
      </c>
      <c r="AF1121">
        <f t="shared" si="70"/>
        <v>2024</v>
      </c>
      <c r="AG1121" t="str">
        <f t="shared" si="71"/>
        <v>feb</v>
      </c>
      <c r="AH1121" t="str">
        <f>+VLOOKUP(N1121,'[1]2. Ingreso de incapacidades'!$C$5:$O$6997,13,FALSE)</f>
        <v>SANITAS E.P.S</v>
      </c>
      <c r="AI1121" t="s">
        <v>2193</v>
      </c>
    </row>
    <row r="1122" spans="1:35" hidden="1" x14ac:dyDescent="0.25">
      <c r="A1122" s="1" t="s">
        <v>33</v>
      </c>
      <c r="B1122" s="1" t="s">
        <v>34</v>
      </c>
      <c r="C1122" s="2">
        <v>45343</v>
      </c>
      <c r="D1122" s="42" t="str">
        <f t="shared" si="68"/>
        <v>2024</v>
      </c>
      <c r="E1122" s="1" t="s">
        <v>35</v>
      </c>
      <c r="F1122" s="1" t="s">
        <v>36</v>
      </c>
      <c r="G1122" s="1" t="s">
        <v>37</v>
      </c>
      <c r="H1122" s="1" t="s">
        <v>1662</v>
      </c>
      <c r="I1122" s="1" t="s">
        <v>1663</v>
      </c>
      <c r="J1122" s="3">
        <v>0</v>
      </c>
      <c r="K1122" s="3">
        <v>260000</v>
      </c>
      <c r="L1122" s="3">
        <f t="shared" si="69"/>
        <v>-260000</v>
      </c>
      <c r="M1122" s="1" t="s">
        <v>40</v>
      </c>
      <c r="N1122" s="88">
        <v>7919544</v>
      </c>
      <c r="O1122" s="1" t="s">
        <v>839</v>
      </c>
      <c r="P1122" s="1" t="s">
        <v>37</v>
      </c>
      <c r="Q1122" s="1" t="s">
        <v>43</v>
      </c>
      <c r="R1122" s="1" t="s">
        <v>43</v>
      </c>
      <c r="S1122" s="1" t="s">
        <v>43</v>
      </c>
      <c r="T1122" s="3">
        <v>0</v>
      </c>
      <c r="U1122" s="1" t="s">
        <v>44</v>
      </c>
      <c r="V1122" s="1" t="s">
        <v>45</v>
      </c>
      <c r="W1122" s="1" t="s">
        <v>1662</v>
      </c>
      <c r="X1122" s="1" t="s">
        <v>46</v>
      </c>
      <c r="Y1122" s="1" t="s">
        <v>47</v>
      </c>
      <c r="Z1122" s="1" t="s">
        <v>1664</v>
      </c>
      <c r="AA1122" s="1" t="s">
        <v>49</v>
      </c>
      <c r="AB1122" s="1" t="s">
        <v>50</v>
      </c>
      <c r="AC1122" s="1" t="s">
        <v>51</v>
      </c>
      <c r="AD1122" s="1" t="s">
        <v>1664</v>
      </c>
      <c r="AE1122" s="1" t="s">
        <v>37</v>
      </c>
      <c r="AF1122">
        <f t="shared" si="70"/>
        <v>2024</v>
      </c>
      <c r="AG1122" t="str">
        <f t="shared" si="71"/>
        <v>feb</v>
      </c>
      <c r="AH1122" t="str">
        <f>+VLOOKUP(N1122,'[1]2. Ingreso de incapacidades'!$C$5:$O$6997,13,FALSE)</f>
        <v>EPS MUTUAL SER</v>
      </c>
      <c r="AI1122" t="s">
        <v>2195</v>
      </c>
    </row>
    <row r="1123" spans="1:35" hidden="1" x14ac:dyDescent="0.25">
      <c r="A1123" s="1" t="s">
        <v>33</v>
      </c>
      <c r="B1123" s="1" t="s">
        <v>34</v>
      </c>
      <c r="C1123" s="2">
        <v>45343</v>
      </c>
      <c r="D1123" s="42" t="str">
        <f t="shared" si="68"/>
        <v>2024</v>
      </c>
      <c r="E1123" s="1" t="s">
        <v>35</v>
      </c>
      <c r="F1123" s="1" t="s">
        <v>36</v>
      </c>
      <c r="G1123" s="1" t="s">
        <v>37</v>
      </c>
      <c r="H1123" s="1" t="s">
        <v>1665</v>
      </c>
      <c r="I1123" s="1" t="s">
        <v>1666</v>
      </c>
      <c r="J1123" s="3">
        <v>0</v>
      </c>
      <c r="K1123" s="3">
        <v>780000</v>
      </c>
      <c r="L1123" s="3">
        <f t="shared" si="69"/>
        <v>-780000</v>
      </c>
      <c r="M1123" s="1" t="s">
        <v>40</v>
      </c>
      <c r="N1123" s="88">
        <v>73189641</v>
      </c>
      <c r="O1123" s="1" t="s">
        <v>806</v>
      </c>
      <c r="P1123" s="1" t="s">
        <v>37</v>
      </c>
      <c r="Q1123" s="1" t="s">
        <v>43</v>
      </c>
      <c r="R1123" s="1" t="s">
        <v>43</v>
      </c>
      <c r="S1123" s="1" t="s">
        <v>43</v>
      </c>
      <c r="T1123" s="3">
        <v>0</v>
      </c>
      <c r="U1123" s="1" t="s">
        <v>44</v>
      </c>
      <c r="V1123" s="1" t="s">
        <v>45</v>
      </c>
      <c r="W1123" s="1" t="s">
        <v>1665</v>
      </c>
      <c r="X1123" s="1" t="s">
        <v>46</v>
      </c>
      <c r="Y1123" s="1" t="s">
        <v>47</v>
      </c>
      <c r="Z1123" s="1" t="s">
        <v>1667</v>
      </c>
      <c r="AA1123" s="1" t="s">
        <v>49</v>
      </c>
      <c r="AB1123" s="1" t="s">
        <v>50</v>
      </c>
      <c r="AC1123" s="1" t="s">
        <v>51</v>
      </c>
      <c r="AD1123" s="1" t="s">
        <v>1667</v>
      </c>
      <c r="AE1123" s="1" t="s">
        <v>37</v>
      </c>
      <c r="AF1123">
        <f t="shared" si="70"/>
        <v>2024</v>
      </c>
      <c r="AG1123" t="str">
        <f t="shared" si="71"/>
        <v>feb</v>
      </c>
      <c r="AH1123" t="str">
        <f>+VLOOKUP(N1123,'[1]2. Ingreso de incapacidades'!$C$5:$O$6997,13,FALSE)</f>
        <v>SURA E.P.S.</v>
      </c>
      <c r="AI1123" t="s">
        <v>2197</v>
      </c>
    </row>
    <row r="1124" spans="1:35" hidden="1" x14ac:dyDescent="0.25">
      <c r="A1124" s="1" t="s">
        <v>33</v>
      </c>
      <c r="B1124" s="1" t="s">
        <v>34</v>
      </c>
      <c r="C1124" s="2">
        <v>45350</v>
      </c>
      <c r="D1124" s="42" t="str">
        <f t="shared" si="68"/>
        <v>2024</v>
      </c>
      <c r="E1124" s="1" t="s">
        <v>35</v>
      </c>
      <c r="F1124" s="1" t="s">
        <v>36</v>
      </c>
      <c r="G1124" s="1" t="s">
        <v>37</v>
      </c>
      <c r="H1124" s="1" t="s">
        <v>1668</v>
      </c>
      <c r="I1124" s="1" t="s">
        <v>1669</v>
      </c>
      <c r="J1124" s="3">
        <v>0</v>
      </c>
      <c r="K1124" s="3">
        <v>565457</v>
      </c>
      <c r="L1124" s="3">
        <f t="shared" si="69"/>
        <v>-565457</v>
      </c>
      <c r="M1124" s="1" t="s">
        <v>40</v>
      </c>
      <c r="N1124" s="88">
        <v>1047471721</v>
      </c>
      <c r="O1124" s="1" t="s">
        <v>453</v>
      </c>
      <c r="P1124" s="1" t="s">
        <v>37</v>
      </c>
      <c r="Q1124" s="1" t="s">
        <v>43</v>
      </c>
      <c r="R1124" s="1" t="s">
        <v>43</v>
      </c>
      <c r="S1124" s="1" t="s">
        <v>43</v>
      </c>
      <c r="T1124" s="3">
        <v>0</v>
      </c>
      <c r="U1124" s="1" t="s">
        <v>44</v>
      </c>
      <c r="V1124" s="1" t="s">
        <v>45</v>
      </c>
      <c r="W1124" s="1" t="s">
        <v>1668</v>
      </c>
      <c r="X1124" s="1" t="s">
        <v>46</v>
      </c>
      <c r="Y1124" s="1" t="s">
        <v>47</v>
      </c>
      <c r="Z1124" s="1" t="s">
        <v>1670</v>
      </c>
      <c r="AA1124" s="1" t="s">
        <v>49</v>
      </c>
      <c r="AB1124" s="1" t="s">
        <v>50</v>
      </c>
      <c r="AC1124" s="1" t="s">
        <v>51</v>
      </c>
      <c r="AD1124" s="1" t="s">
        <v>1670</v>
      </c>
      <c r="AE1124" s="1" t="s">
        <v>37</v>
      </c>
      <c r="AF1124">
        <f t="shared" si="70"/>
        <v>2024</v>
      </c>
      <c r="AG1124" t="str">
        <f t="shared" si="71"/>
        <v>feb</v>
      </c>
      <c r="AH1124" t="str">
        <f>+VLOOKUP(N1124,'[1]2. Ingreso de incapacidades'!$C$5:$O$6997,13,FALSE)</f>
        <v>ARL SURA</v>
      </c>
      <c r="AI1124" t="s">
        <v>2297</v>
      </c>
    </row>
    <row r="1125" spans="1:35" hidden="1" x14ac:dyDescent="0.25">
      <c r="A1125" s="1" t="s">
        <v>33</v>
      </c>
      <c r="B1125" s="1" t="s">
        <v>34</v>
      </c>
      <c r="C1125" s="2">
        <v>45350</v>
      </c>
      <c r="D1125" s="42" t="str">
        <f t="shared" si="68"/>
        <v>2024</v>
      </c>
      <c r="E1125" s="1" t="s">
        <v>35</v>
      </c>
      <c r="F1125" s="1" t="s">
        <v>36</v>
      </c>
      <c r="G1125" s="1" t="s">
        <v>37</v>
      </c>
      <c r="H1125" s="1" t="s">
        <v>1668</v>
      </c>
      <c r="I1125" s="1" t="s">
        <v>192</v>
      </c>
      <c r="J1125" s="3">
        <v>0</v>
      </c>
      <c r="K1125" s="3">
        <v>47392</v>
      </c>
      <c r="L1125" s="3">
        <f t="shared" si="69"/>
        <v>-47392</v>
      </c>
      <c r="M1125" s="1" t="s">
        <v>40</v>
      </c>
      <c r="N1125" s="88">
        <v>73136985</v>
      </c>
      <c r="O1125" s="1" t="s">
        <v>284</v>
      </c>
      <c r="P1125" s="1" t="s">
        <v>37</v>
      </c>
      <c r="Q1125" s="1" t="s">
        <v>43</v>
      </c>
      <c r="R1125" s="1" t="s">
        <v>43</v>
      </c>
      <c r="S1125" s="1" t="s">
        <v>43</v>
      </c>
      <c r="T1125" s="3">
        <v>0</v>
      </c>
      <c r="U1125" s="1" t="s">
        <v>44</v>
      </c>
      <c r="V1125" s="1" t="s">
        <v>45</v>
      </c>
      <c r="W1125" s="1" t="s">
        <v>1668</v>
      </c>
      <c r="X1125" s="1" t="s">
        <v>46</v>
      </c>
      <c r="Y1125" s="1" t="s">
        <v>47</v>
      </c>
      <c r="Z1125" s="1" t="s">
        <v>1670</v>
      </c>
      <c r="AA1125" s="1" t="s">
        <v>49</v>
      </c>
      <c r="AB1125" s="1" t="s">
        <v>50</v>
      </c>
      <c r="AC1125" s="1" t="s">
        <v>51</v>
      </c>
      <c r="AD1125" s="1" t="s">
        <v>1670</v>
      </c>
      <c r="AE1125" s="1" t="s">
        <v>37</v>
      </c>
      <c r="AF1125">
        <f t="shared" si="70"/>
        <v>2024</v>
      </c>
      <c r="AG1125" t="str">
        <f t="shared" si="71"/>
        <v>feb</v>
      </c>
      <c r="AH1125" t="str">
        <f>+VLOOKUP(N1125,'[1]2. Ingreso de incapacidades'!$C$5:$O$6997,13,FALSE)</f>
        <v>SALUD TOTAL E.P.S.</v>
      </c>
      <c r="AI1125" t="s">
        <v>2192</v>
      </c>
    </row>
    <row r="1126" spans="1:35" hidden="1" x14ac:dyDescent="0.25">
      <c r="A1126" s="1" t="s">
        <v>33</v>
      </c>
      <c r="B1126" s="1" t="s">
        <v>34</v>
      </c>
      <c r="C1126" s="2">
        <v>45351</v>
      </c>
      <c r="D1126" s="42" t="str">
        <f t="shared" si="68"/>
        <v>2024</v>
      </c>
      <c r="E1126" s="1" t="s">
        <v>73</v>
      </c>
      <c r="F1126" s="1" t="s">
        <v>74</v>
      </c>
      <c r="G1126" s="1" t="s">
        <v>37</v>
      </c>
      <c r="H1126" s="1" t="s">
        <v>1012</v>
      </c>
      <c r="I1126" s="1" t="s">
        <v>34</v>
      </c>
      <c r="J1126" s="3">
        <v>46773</v>
      </c>
      <c r="K1126" s="3">
        <v>0</v>
      </c>
      <c r="L1126" s="3">
        <f t="shared" si="69"/>
        <v>46773</v>
      </c>
      <c r="M1126" s="1" t="s">
        <v>40</v>
      </c>
      <c r="N1126" s="88">
        <v>1047495897</v>
      </c>
      <c r="O1126" s="1" t="s">
        <v>676</v>
      </c>
      <c r="P1126" s="1" t="s">
        <v>928</v>
      </c>
      <c r="Q1126" s="1" t="s">
        <v>929</v>
      </c>
      <c r="R1126" s="1" t="s">
        <v>43</v>
      </c>
      <c r="S1126" s="1" t="s">
        <v>43</v>
      </c>
      <c r="T1126" s="3">
        <v>0</v>
      </c>
      <c r="U1126" s="1" t="s">
        <v>44</v>
      </c>
      <c r="V1126" s="1" t="s">
        <v>45</v>
      </c>
      <c r="W1126" s="1" t="s">
        <v>1012</v>
      </c>
      <c r="X1126" s="1" t="s">
        <v>46</v>
      </c>
      <c r="Y1126" s="1" t="s">
        <v>81</v>
      </c>
      <c r="Z1126" s="1" t="s">
        <v>1672</v>
      </c>
      <c r="AA1126" s="1" t="s">
        <v>83</v>
      </c>
      <c r="AB1126" s="1" t="s">
        <v>84</v>
      </c>
      <c r="AC1126" s="1" t="s">
        <v>51</v>
      </c>
      <c r="AD1126" s="1" t="s">
        <v>1672</v>
      </c>
      <c r="AE1126" s="1" t="s">
        <v>37</v>
      </c>
      <c r="AF1126">
        <f t="shared" si="70"/>
        <v>2024</v>
      </c>
      <c r="AG1126" t="str">
        <f t="shared" si="71"/>
        <v>feb</v>
      </c>
      <c r="AH1126" t="str">
        <f>+VLOOKUP(N1126,'[1]2. Ingreso de incapacidades'!$C$5:$O$6997,13,FALSE)</f>
        <v>COOSALUD ESS EPS -S</v>
      </c>
      <c r="AI1126" t="s">
        <v>2198</v>
      </c>
    </row>
    <row r="1127" spans="1:35" hidden="1" x14ac:dyDescent="0.25">
      <c r="A1127" s="1" t="s">
        <v>33</v>
      </c>
      <c r="B1127" s="1" t="s">
        <v>34</v>
      </c>
      <c r="C1127" s="2">
        <v>45351</v>
      </c>
      <c r="D1127" s="42" t="str">
        <f t="shared" si="68"/>
        <v>2024</v>
      </c>
      <c r="E1127" s="1" t="s">
        <v>73</v>
      </c>
      <c r="F1127" s="1" t="s">
        <v>74</v>
      </c>
      <c r="G1127" s="1" t="s">
        <v>37</v>
      </c>
      <c r="H1127" s="1" t="s">
        <v>1012</v>
      </c>
      <c r="I1127" s="1" t="s">
        <v>34</v>
      </c>
      <c r="J1127" s="3">
        <v>43334</v>
      </c>
      <c r="K1127" s="3">
        <v>0</v>
      </c>
      <c r="L1127" s="3">
        <f t="shared" si="69"/>
        <v>43334</v>
      </c>
      <c r="M1127" s="1" t="s">
        <v>40</v>
      </c>
      <c r="N1127" s="88">
        <v>1128061952</v>
      </c>
      <c r="O1127" s="1" t="s">
        <v>724</v>
      </c>
      <c r="P1127" s="1" t="s">
        <v>89</v>
      </c>
      <c r="Q1127" s="1" t="s">
        <v>90</v>
      </c>
      <c r="R1127" s="1" t="s">
        <v>43</v>
      </c>
      <c r="S1127" s="1" t="s">
        <v>43</v>
      </c>
      <c r="T1127" s="3">
        <v>0</v>
      </c>
      <c r="U1127" s="1" t="s">
        <v>44</v>
      </c>
      <c r="V1127" s="1" t="s">
        <v>45</v>
      </c>
      <c r="W1127" s="1" t="s">
        <v>1012</v>
      </c>
      <c r="X1127" s="1" t="s">
        <v>46</v>
      </c>
      <c r="Y1127" s="1" t="s">
        <v>81</v>
      </c>
      <c r="Z1127" s="1" t="s">
        <v>1672</v>
      </c>
      <c r="AA1127" s="1" t="s">
        <v>83</v>
      </c>
      <c r="AB1127" s="1" t="s">
        <v>84</v>
      </c>
      <c r="AC1127" s="1" t="s">
        <v>51</v>
      </c>
      <c r="AD1127" s="1" t="s">
        <v>1672</v>
      </c>
      <c r="AE1127" s="1" t="s">
        <v>37</v>
      </c>
      <c r="AF1127">
        <f t="shared" si="70"/>
        <v>2024</v>
      </c>
      <c r="AG1127" t="str">
        <f t="shared" si="71"/>
        <v>feb</v>
      </c>
      <c r="AH1127" t="str">
        <f>+VLOOKUP(N1127,'[1]2. Ingreso de incapacidades'!$C$5:$O$6997,13,FALSE)</f>
        <v>SALUD TOTAL E.P.S.</v>
      </c>
      <c r="AI1127" t="s">
        <v>2192</v>
      </c>
    </row>
    <row r="1128" spans="1:35" hidden="1" x14ac:dyDescent="0.25">
      <c r="A1128" s="1" t="s">
        <v>33</v>
      </c>
      <c r="B1128" s="1" t="s">
        <v>34</v>
      </c>
      <c r="C1128" s="2">
        <v>45351</v>
      </c>
      <c r="D1128" s="42" t="str">
        <f t="shared" si="68"/>
        <v>2024</v>
      </c>
      <c r="E1128" s="1" t="s">
        <v>73</v>
      </c>
      <c r="F1128" s="1" t="s">
        <v>74</v>
      </c>
      <c r="G1128" s="1" t="s">
        <v>37</v>
      </c>
      <c r="H1128" s="1" t="s">
        <v>1012</v>
      </c>
      <c r="I1128" s="1" t="s">
        <v>34</v>
      </c>
      <c r="J1128" s="3">
        <v>130000</v>
      </c>
      <c r="K1128" s="3">
        <v>0</v>
      </c>
      <c r="L1128" s="3">
        <f t="shared" si="69"/>
        <v>130000</v>
      </c>
      <c r="M1128" s="1" t="s">
        <v>40</v>
      </c>
      <c r="N1128" s="88">
        <v>1038124450</v>
      </c>
      <c r="O1128" s="1" t="s">
        <v>637</v>
      </c>
      <c r="P1128" s="1" t="s">
        <v>89</v>
      </c>
      <c r="Q1128" s="1" t="s">
        <v>90</v>
      </c>
      <c r="R1128" s="1" t="s">
        <v>43</v>
      </c>
      <c r="S1128" s="1" t="s">
        <v>43</v>
      </c>
      <c r="T1128" s="3">
        <v>0</v>
      </c>
      <c r="U1128" s="1" t="s">
        <v>44</v>
      </c>
      <c r="V1128" s="1" t="s">
        <v>45</v>
      </c>
      <c r="W1128" s="1" t="s">
        <v>1012</v>
      </c>
      <c r="X1128" s="1" t="s">
        <v>46</v>
      </c>
      <c r="Y1128" s="1" t="s">
        <v>81</v>
      </c>
      <c r="Z1128" s="1" t="s">
        <v>1672</v>
      </c>
      <c r="AA1128" s="1" t="s">
        <v>83</v>
      </c>
      <c r="AB1128" s="1" t="s">
        <v>84</v>
      </c>
      <c r="AC1128" s="1" t="s">
        <v>51</v>
      </c>
      <c r="AD1128" s="1" t="s">
        <v>1672</v>
      </c>
      <c r="AE1128" s="1" t="s">
        <v>37</v>
      </c>
      <c r="AF1128">
        <f t="shared" si="70"/>
        <v>2024</v>
      </c>
      <c r="AG1128" t="str">
        <f t="shared" si="71"/>
        <v>feb</v>
      </c>
      <c r="AH1128" t="str">
        <f>+VLOOKUP(N1128,'[1]2. Ingreso de incapacidades'!$C$5:$O$6997,13,FALSE)</f>
        <v>NUEVA E.P.S</v>
      </c>
      <c r="AI1128" t="s">
        <v>2199</v>
      </c>
    </row>
    <row r="1129" spans="1:35" hidden="1" x14ac:dyDescent="0.25">
      <c r="A1129" s="1" t="s">
        <v>33</v>
      </c>
      <c r="B1129" s="1" t="s">
        <v>34</v>
      </c>
      <c r="C1129" s="2">
        <v>45351</v>
      </c>
      <c r="D1129" s="42" t="str">
        <f t="shared" si="68"/>
        <v>2024</v>
      </c>
      <c r="E1129" s="1" t="s">
        <v>73</v>
      </c>
      <c r="F1129" s="1" t="s">
        <v>74</v>
      </c>
      <c r="G1129" s="1" t="s">
        <v>37</v>
      </c>
      <c r="H1129" s="1" t="s">
        <v>1012</v>
      </c>
      <c r="I1129" s="1" t="s">
        <v>34</v>
      </c>
      <c r="J1129" s="3">
        <v>130694</v>
      </c>
      <c r="K1129" s="3">
        <v>0</v>
      </c>
      <c r="L1129" s="3">
        <f t="shared" si="69"/>
        <v>130694</v>
      </c>
      <c r="M1129" s="1" t="s">
        <v>40</v>
      </c>
      <c r="N1129" s="88">
        <v>1128061952</v>
      </c>
      <c r="O1129" s="1" t="s">
        <v>724</v>
      </c>
      <c r="P1129" s="1" t="s">
        <v>89</v>
      </c>
      <c r="Q1129" s="1" t="s">
        <v>90</v>
      </c>
      <c r="R1129" s="1" t="s">
        <v>43</v>
      </c>
      <c r="S1129" s="1" t="s">
        <v>43</v>
      </c>
      <c r="T1129" s="3">
        <v>0</v>
      </c>
      <c r="U1129" s="1" t="s">
        <v>44</v>
      </c>
      <c r="V1129" s="1" t="s">
        <v>45</v>
      </c>
      <c r="W1129" s="1" t="s">
        <v>1012</v>
      </c>
      <c r="X1129" s="1" t="s">
        <v>46</v>
      </c>
      <c r="Y1129" s="1" t="s">
        <v>81</v>
      </c>
      <c r="Z1129" s="1" t="s">
        <v>1672</v>
      </c>
      <c r="AA1129" s="1" t="s">
        <v>83</v>
      </c>
      <c r="AB1129" s="1" t="s">
        <v>84</v>
      </c>
      <c r="AC1129" s="1" t="s">
        <v>51</v>
      </c>
      <c r="AD1129" s="1" t="s">
        <v>1672</v>
      </c>
      <c r="AE1129" s="1" t="s">
        <v>37</v>
      </c>
      <c r="AF1129">
        <f t="shared" si="70"/>
        <v>2024</v>
      </c>
      <c r="AG1129" t="str">
        <f t="shared" si="71"/>
        <v>feb</v>
      </c>
      <c r="AH1129" t="str">
        <f>+VLOOKUP(N1129,'[1]2. Ingreso de incapacidades'!$C$5:$O$6997,13,FALSE)</f>
        <v>SALUD TOTAL E.P.S.</v>
      </c>
      <c r="AI1129" t="s">
        <v>2192</v>
      </c>
    </row>
    <row r="1130" spans="1:35" hidden="1" x14ac:dyDescent="0.25">
      <c r="A1130" s="1" t="s">
        <v>33</v>
      </c>
      <c r="B1130" s="1" t="s">
        <v>34</v>
      </c>
      <c r="C1130" s="2">
        <v>45351</v>
      </c>
      <c r="D1130" s="42" t="str">
        <f t="shared" si="68"/>
        <v>2024</v>
      </c>
      <c r="E1130" s="1" t="s">
        <v>73</v>
      </c>
      <c r="F1130" s="1" t="s">
        <v>74</v>
      </c>
      <c r="G1130" s="1" t="s">
        <v>37</v>
      </c>
      <c r="H1130" s="1" t="s">
        <v>1012</v>
      </c>
      <c r="I1130" s="1" t="s">
        <v>34</v>
      </c>
      <c r="J1130" s="3">
        <v>47394</v>
      </c>
      <c r="K1130" s="3">
        <v>0</v>
      </c>
      <c r="L1130" s="3">
        <f t="shared" si="69"/>
        <v>47394</v>
      </c>
      <c r="M1130" s="1" t="s">
        <v>40</v>
      </c>
      <c r="N1130" s="88">
        <v>73136985</v>
      </c>
      <c r="O1130" s="1" t="s">
        <v>284</v>
      </c>
      <c r="P1130" s="1" t="s">
        <v>79</v>
      </c>
      <c r="Q1130" s="1" t="s">
        <v>80</v>
      </c>
      <c r="R1130" s="1" t="s">
        <v>43</v>
      </c>
      <c r="S1130" s="1" t="s">
        <v>43</v>
      </c>
      <c r="T1130" s="3">
        <v>0</v>
      </c>
      <c r="U1130" s="1" t="s">
        <v>44</v>
      </c>
      <c r="V1130" s="1" t="s">
        <v>45</v>
      </c>
      <c r="W1130" s="1" t="s">
        <v>1012</v>
      </c>
      <c r="X1130" s="1" t="s">
        <v>46</v>
      </c>
      <c r="Y1130" s="1" t="s">
        <v>81</v>
      </c>
      <c r="Z1130" s="1" t="s">
        <v>1672</v>
      </c>
      <c r="AA1130" s="1" t="s">
        <v>83</v>
      </c>
      <c r="AB1130" s="1" t="s">
        <v>84</v>
      </c>
      <c r="AC1130" s="1" t="s">
        <v>51</v>
      </c>
      <c r="AD1130" s="1" t="s">
        <v>1672</v>
      </c>
      <c r="AE1130" s="1" t="s">
        <v>37</v>
      </c>
      <c r="AF1130">
        <f t="shared" si="70"/>
        <v>2024</v>
      </c>
      <c r="AG1130" t="str">
        <f t="shared" si="71"/>
        <v>feb</v>
      </c>
      <c r="AH1130" t="str">
        <f>+VLOOKUP(N1130,'[1]2. Ingreso de incapacidades'!$C$5:$O$6997,13,FALSE)</f>
        <v>SALUD TOTAL E.P.S.</v>
      </c>
      <c r="AI1130" t="s">
        <v>2192</v>
      </c>
    </row>
    <row r="1131" spans="1:35" hidden="1" x14ac:dyDescent="0.25">
      <c r="A1131" s="1" t="s">
        <v>33</v>
      </c>
      <c r="B1131" s="1" t="s">
        <v>34</v>
      </c>
      <c r="C1131" s="2">
        <v>45351</v>
      </c>
      <c r="D1131" s="42" t="str">
        <f t="shared" si="68"/>
        <v>2024</v>
      </c>
      <c r="E1131" s="1" t="s">
        <v>73</v>
      </c>
      <c r="F1131" s="1" t="s">
        <v>74</v>
      </c>
      <c r="G1131" s="1" t="s">
        <v>37</v>
      </c>
      <c r="H1131" s="1" t="s">
        <v>1012</v>
      </c>
      <c r="I1131" s="1" t="s">
        <v>34</v>
      </c>
      <c r="J1131" s="3">
        <v>563334</v>
      </c>
      <c r="K1131" s="3">
        <v>0</v>
      </c>
      <c r="L1131" s="3">
        <f t="shared" si="69"/>
        <v>563334</v>
      </c>
      <c r="M1131" s="1" t="s">
        <v>40</v>
      </c>
      <c r="N1131" s="88">
        <v>73169783</v>
      </c>
      <c r="O1131" s="1" t="s">
        <v>78</v>
      </c>
      <c r="P1131" s="1" t="s">
        <v>79</v>
      </c>
      <c r="Q1131" s="1" t="s">
        <v>80</v>
      </c>
      <c r="R1131" s="1" t="s">
        <v>43</v>
      </c>
      <c r="S1131" s="1" t="s">
        <v>43</v>
      </c>
      <c r="T1131" s="3">
        <v>0</v>
      </c>
      <c r="U1131" s="1" t="s">
        <v>44</v>
      </c>
      <c r="V1131" s="1" t="s">
        <v>45</v>
      </c>
      <c r="W1131" s="1" t="s">
        <v>1012</v>
      </c>
      <c r="X1131" s="1" t="s">
        <v>46</v>
      </c>
      <c r="Y1131" s="1" t="s">
        <v>81</v>
      </c>
      <c r="Z1131" s="1" t="s">
        <v>1672</v>
      </c>
      <c r="AA1131" s="1" t="s">
        <v>83</v>
      </c>
      <c r="AB1131" s="1" t="s">
        <v>84</v>
      </c>
      <c r="AC1131" s="1" t="s">
        <v>51</v>
      </c>
      <c r="AD1131" s="1" t="s">
        <v>1672</v>
      </c>
      <c r="AE1131" s="1" t="s">
        <v>37</v>
      </c>
      <c r="AF1131">
        <f t="shared" si="70"/>
        <v>2024</v>
      </c>
      <c r="AG1131" t="str">
        <f t="shared" si="71"/>
        <v>feb</v>
      </c>
      <c r="AH1131" t="str">
        <f>+VLOOKUP(N1131,'[1]2. Ingreso de incapacidades'!$C$5:$O$6997,13,FALSE)</f>
        <v>EPS-S CAJACOPI</v>
      </c>
      <c r="AI1131" t="s">
        <v>2200</v>
      </c>
    </row>
    <row r="1132" spans="1:35" hidden="1" x14ac:dyDescent="0.25">
      <c r="A1132" s="1" t="s">
        <v>33</v>
      </c>
      <c r="B1132" s="1" t="s">
        <v>34</v>
      </c>
      <c r="C1132" s="2">
        <v>45351</v>
      </c>
      <c r="D1132" s="42" t="str">
        <f t="shared" si="68"/>
        <v>2024</v>
      </c>
      <c r="E1132" s="1" t="s">
        <v>73</v>
      </c>
      <c r="F1132" s="1" t="s">
        <v>74</v>
      </c>
      <c r="G1132" s="1" t="s">
        <v>37</v>
      </c>
      <c r="H1132" s="1" t="s">
        <v>1012</v>
      </c>
      <c r="I1132" s="1" t="s">
        <v>34</v>
      </c>
      <c r="J1132" s="3">
        <v>303334</v>
      </c>
      <c r="K1132" s="3">
        <v>0</v>
      </c>
      <c r="L1132" s="3">
        <f t="shared" si="69"/>
        <v>303334</v>
      </c>
      <c r="M1132" s="1" t="s">
        <v>40</v>
      </c>
      <c r="N1132" s="88">
        <v>73189641</v>
      </c>
      <c r="O1132" s="1" t="s">
        <v>806</v>
      </c>
      <c r="P1132" s="1" t="s">
        <v>79</v>
      </c>
      <c r="Q1132" s="1" t="s">
        <v>80</v>
      </c>
      <c r="R1132" s="1" t="s">
        <v>43</v>
      </c>
      <c r="S1132" s="1" t="s">
        <v>43</v>
      </c>
      <c r="T1132" s="3">
        <v>0</v>
      </c>
      <c r="U1132" s="1" t="s">
        <v>44</v>
      </c>
      <c r="V1132" s="1" t="s">
        <v>45</v>
      </c>
      <c r="W1132" s="1" t="s">
        <v>1012</v>
      </c>
      <c r="X1132" s="1" t="s">
        <v>46</v>
      </c>
      <c r="Y1132" s="1" t="s">
        <v>81</v>
      </c>
      <c r="Z1132" s="1" t="s">
        <v>1672</v>
      </c>
      <c r="AA1132" s="1" t="s">
        <v>83</v>
      </c>
      <c r="AB1132" s="1" t="s">
        <v>84</v>
      </c>
      <c r="AC1132" s="1" t="s">
        <v>51</v>
      </c>
      <c r="AD1132" s="1" t="s">
        <v>1672</v>
      </c>
      <c r="AE1132" s="1" t="s">
        <v>37</v>
      </c>
      <c r="AF1132">
        <f t="shared" si="70"/>
        <v>2024</v>
      </c>
      <c r="AG1132" t="str">
        <f t="shared" si="71"/>
        <v>feb</v>
      </c>
      <c r="AH1132" t="str">
        <f>+VLOOKUP(N1132,'[1]2. Ingreso de incapacidades'!$C$5:$O$6997,13,FALSE)</f>
        <v>SURA E.P.S.</v>
      </c>
      <c r="AI1132" t="s">
        <v>2197</v>
      </c>
    </row>
    <row r="1133" spans="1:35" hidden="1" x14ac:dyDescent="0.25">
      <c r="A1133" s="1" t="s">
        <v>33</v>
      </c>
      <c r="B1133" s="1" t="s">
        <v>34</v>
      </c>
      <c r="C1133" s="2">
        <v>45351</v>
      </c>
      <c r="D1133" s="42" t="str">
        <f t="shared" si="68"/>
        <v>2024</v>
      </c>
      <c r="E1133" s="1" t="s">
        <v>73</v>
      </c>
      <c r="F1133" s="1" t="s">
        <v>74</v>
      </c>
      <c r="G1133" s="1" t="s">
        <v>37</v>
      </c>
      <c r="H1133" s="1" t="s">
        <v>1012</v>
      </c>
      <c r="I1133" s="1" t="s">
        <v>34</v>
      </c>
      <c r="J1133" s="3">
        <v>606667</v>
      </c>
      <c r="K1133" s="3">
        <v>0</v>
      </c>
      <c r="L1133" s="3">
        <f t="shared" si="69"/>
        <v>606667</v>
      </c>
      <c r="M1133" s="1" t="s">
        <v>40</v>
      </c>
      <c r="N1133" s="88">
        <v>7918997</v>
      </c>
      <c r="O1133" s="1" t="s">
        <v>471</v>
      </c>
      <c r="P1133" s="1" t="s">
        <v>79</v>
      </c>
      <c r="Q1133" s="1" t="s">
        <v>80</v>
      </c>
      <c r="R1133" s="1" t="s">
        <v>43</v>
      </c>
      <c r="S1133" s="1" t="s">
        <v>43</v>
      </c>
      <c r="T1133" s="3">
        <v>0</v>
      </c>
      <c r="U1133" s="1" t="s">
        <v>44</v>
      </c>
      <c r="V1133" s="1" t="s">
        <v>45</v>
      </c>
      <c r="W1133" s="1" t="s">
        <v>1012</v>
      </c>
      <c r="X1133" s="1" t="s">
        <v>46</v>
      </c>
      <c r="Y1133" s="1" t="s">
        <v>81</v>
      </c>
      <c r="Z1133" s="1" t="s">
        <v>1672</v>
      </c>
      <c r="AA1133" s="1" t="s">
        <v>83</v>
      </c>
      <c r="AB1133" s="1" t="s">
        <v>84</v>
      </c>
      <c r="AC1133" s="1" t="s">
        <v>51</v>
      </c>
      <c r="AD1133" s="1" t="s">
        <v>1672</v>
      </c>
      <c r="AE1133" s="1" t="s">
        <v>37</v>
      </c>
      <c r="AF1133">
        <f t="shared" si="70"/>
        <v>2024</v>
      </c>
      <c r="AG1133" t="str">
        <f t="shared" si="71"/>
        <v>feb</v>
      </c>
      <c r="AH1133" t="str">
        <f>+VLOOKUP(N1133,'[1]2. Ingreso de incapacidades'!$C$5:$O$6997,13,FALSE)</f>
        <v>SURA E.P.S.</v>
      </c>
      <c r="AI1133" t="s">
        <v>2197</v>
      </c>
    </row>
    <row r="1134" spans="1:35" hidden="1" x14ac:dyDescent="0.25">
      <c r="A1134" s="1" t="s">
        <v>33</v>
      </c>
      <c r="B1134" s="1" t="s">
        <v>34</v>
      </c>
      <c r="C1134" s="2">
        <v>45351</v>
      </c>
      <c r="D1134" s="42" t="str">
        <f t="shared" si="68"/>
        <v>2024</v>
      </c>
      <c r="E1134" s="1" t="s">
        <v>73</v>
      </c>
      <c r="F1134" s="1" t="s">
        <v>74</v>
      </c>
      <c r="G1134" s="1" t="s">
        <v>37</v>
      </c>
      <c r="H1134" s="1" t="s">
        <v>1012</v>
      </c>
      <c r="I1134" s="1" t="s">
        <v>34</v>
      </c>
      <c r="J1134" s="3">
        <v>43334</v>
      </c>
      <c r="K1134" s="3">
        <v>0</v>
      </c>
      <c r="L1134" s="3">
        <f t="shared" si="69"/>
        <v>43334</v>
      </c>
      <c r="M1134" s="1" t="s">
        <v>40</v>
      </c>
      <c r="N1134" s="88">
        <v>1002323370</v>
      </c>
      <c r="O1134" s="1" t="s">
        <v>617</v>
      </c>
      <c r="P1134" s="1" t="s">
        <v>79</v>
      </c>
      <c r="Q1134" s="1" t="s">
        <v>80</v>
      </c>
      <c r="R1134" s="1" t="s">
        <v>43</v>
      </c>
      <c r="S1134" s="1" t="s">
        <v>43</v>
      </c>
      <c r="T1134" s="3">
        <v>0</v>
      </c>
      <c r="U1134" s="1" t="s">
        <v>44</v>
      </c>
      <c r="V1134" s="1" t="s">
        <v>45</v>
      </c>
      <c r="W1134" s="1" t="s">
        <v>1012</v>
      </c>
      <c r="X1134" s="1" t="s">
        <v>46</v>
      </c>
      <c r="Y1134" s="1" t="s">
        <v>81</v>
      </c>
      <c r="Z1134" s="1" t="s">
        <v>1672</v>
      </c>
      <c r="AA1134" s="1" t="s">
        <v>83</v>
      </c>
      <c r="AB1134" s="1" t="s">
        <v>84</v>
      </c>
      <c r="AC1134" s="1" t="s">
        <v>51</v>
      </c>
      <c r="AD1134" s="1" t="s">
        <v>1672</v>
      </c>
      <c r="AE1134" s="1" t="s">
        <v>37</v>
      </c>
      <c r="AF1134">
        <f t="shared" si="70"/>
        <v>2024</v>
      </c>
      <c r="AG1134" t="str">
        <f t="shared" si="71"/>
        <v>feb</v>
      </c>
      <c r="AH1134" t="str">
        <f>+VLOOKUP(N1134,'[1]2. Ingreso de incapacidades'!$C$5:$O$6997,13,FALSE)</f>
        <v>SALUD TOTAL E.P.S.</v>
      </c>
      <c r="AI1134" t="s">
        <v>2192</v>
      </c>
    </row>
    <row r="1135" spans="1:35" hidden="1" x14ac:dyDescent="0.25">
      <c r="A1135" s="1" t="s">
        <v>33</v>
      </c>
      <c r="B1135" s="1" t="s">
        <v>34</v>
      </c>
      <c r="C1135" s="2">
        <v>45351</v>
      </c>
      <c r="D1135" s="42" t="str">
        <f t="shared" si="68"/>
        <v>2024</v>
      </c>
      <c r="E1135" s="1" t="s">
        <v>73</v>
      </c>
      <c r="F1135" s="1" t="s">
        <v>74</v>
      </c>
      <c r="G1135" s="1" t="s">
        <v>37</v>
      </c>
      <c r="H1135" s="1" t="s">
        <v>1012</v>
      </c>
      <c r="I1135" s="1" t="s">
        <v>34</v>
      </c>
      <c r="J1135" s="3">
        <v>563334</v>
      </c>
      <c r="K1135" s="3">
        <v>0</v>
      </c>
      <c r="L1135" s="3">
        <f t="shared" si="69"/>
        <v>563334</v>
      </c>
      <c r="M1135" s="1" t="s">
        <v>40</v>
      </c>
      <c r="N1135" s="88">
        <v>1047436328</v>
      </c>
      <c r="O1135" s="1" t="s">
        <v>658</v>
      </c>
      <c r="P1135" s="1" t="s">
        <v>79</v>
      </c>
      <c r="Q1135" s="1" t="s">
        <v>80</v>
      </c>
      <c r="R1135" s="1" t="s">
        <v>43</v>
      </c>
      <c r="S1135" s="1" t="s">
        <v>43</v>
      </c>
      <c r="T1135" s="3">
        <v>0</v>
      </c>
      <c r="U1135" s="1" t="s">
        <v>44</v>
      </c>
      <c r="V1135" s="1" t="s">
        <v>45</v>
      </c>
      <c r="W1135" s="1" t="s">
        <v>1012</v>
      </c>
      <c r="X1135" s="1" t="s">
        <v>46</v>
      </c>
      <c r="Y1135" s="1" t="s">
        <v>81</v>
      </c>
      <c r="Z1135" s="1" t="s">
        <v>1672</v>
      </c>
      <c r="AA1135" s="1" t="s">
        <v>83</v>
      </c>
      <c r="AB1135" s="1" t="s">
        <v>84</v>
      </c>
      <c r="AC1135" s="1" t="s">
        <v>51</v>
      </c>
      <c r="AD1135" s="1" t="s">
        <v>1672</v>
      </c>
      <c r="AE1135" s="1" t="s">
        <v>37</v>
      </c>
      <c r="AF1135">
        <f t="shared" si="70"/>
        <v>2024</v>
      </c>
      <c r="AG1135" t="str">
        <f t="shared" si="71"/>
        <v>feb</v>
      </c>
      <c r="AH1135" t="str">
        <f>+VLOOKUP(N1135,'[1]2. Ingreso de incapacidades'!$C$5:$O$6997,13,FALSE)</f>
        <v>SALUD TOTAL E.P.S.</v>
      </c>
      <c r="AI1135" t="s">
        <v>2192</v>
      </c>
    </row>
    <row r="1136" spans="1:35" hidden="1" x14ac:dyDescent="0.25">
      <c r="A1136" s="1" t="s">
        <v>33</v>
      </c>
      <c r="B1136" s="1" t="s">
        <v>34</v>
      </c>
      <c r="C1136" s="2">
        <v>45351</v>
      </c>
      <c r="D1136" s="42" t="str">
        <f t="shared" si="68"/>
        <v>2024</v>
      </c>
      <c r="E1136" s="1" t="s">
        <v>73</v>
      </c>
      <c r="F1136" s="1" t="s">
        <v>74</v>
      </c>
      <c r="G1136" s="1" t="s">
        <v>37</v>
      </c>
      <c r="H1136" s="1" t="s">
        <v>1012</v>
      </c>
      <c r="I1136" s="1" t="s">
        <v>34</v>
      </c>
      <c r="J1136" s="3">
        <v>43334</v>
      </c>
      <c r="K1136" s="3">
        <v>0</v>
      </c>
      <c r="L1136" s="3">
        <f t="shared" si="69"/>
        <v>43334</v>
      </c>
      <c r="M1136" s="1" t="s">
        <v>40</v>
      </c>
      <c r="N1136" s="88">
        <v>1047448417</v>
      </c>
      <c r="O1136" s="1" t="s">
        <v>663</v>
      </c>
      <c r="P1136" s="1" t="s">
        <v>79</v>
      </c>
      <c r="Q1136" s="1" t="s">
        <v>80</v>
      </c>
      <c r="R1136" s="1" t="s">
        <v>43</v>
      </c>
      <c r="S1136" s="1" t="s">
        <v>43</v>
      </c>
      <c r="T1136" s="3">
        <v>0</v>
      </c>
      <c r="U1136" s="1" t="s">
        <v>44</v>
      </c>
      <c r="V1136" s="1" t="s">
        <v>45</v>
      </c>
      <c r="W1136" s="1" t="s">
        <v>1012</v>
      </c>
      <c r="X1136" s="1" t="s">
        <v>46</v>
      </c>
      <c r="Y1136" s="1" t="s">
        <v>81</v>
      </c>
      <c r="Z1136" s="1" t="s">
        <v>1672</v>
      </c>
      <c r="AA1136" s="1" t="s">
        <v>83</v>
      </c>
      <c r="AB1136" s="1" t="s">
        <v>84</v>
      </c>
      <c r="AC1136" s="1" t="s">
        <v>51</v>
      </c>
      <c r="AD1136" s="1" t="s">
        <v>1672</v>
      </c>
      <c r="AE1136" s="1" t="s">
        <v>37</v>
      </c>
      <c r="AF1136">
        <f t="shared" si="70"/>
        <v>2024</v>
      </c>
      <c r="AG1136" t="str">
        <f t="shared" si="71"/>
        <v>feb</v>
      </c>
      <c r="AH1136" t="str">
        <f>+VLOOKUP(N1136,'[1]2. Ingreso de incapacidades'!$C$5:$O$6997,13,FALSE)</f>
        <v>SALUD TOTAL E.P.S.</v>
      </c>
      <c r="AI1136" t="s">
        <v>2192</v>
      </c>
    </row>
    <row r="1137" spans="1:35" hidden="1" x14ac:dyDescent="0.25">
      <c r="A1137" s="1" t="s">
        <v>33</v>
      </c>
      <c r="B1137" s="1" t="s">
        <v>34</v>
      </c>
      <c r="C1137" s="2">
        <v>45351</v>
      </c>
      <c r="D1137" s="42" t="str">
        <f t="shared" si="68"/>
        <v>2024</v>
      </c>
      <c r="E1137" s="1" t="s">
        <v>73</v>
      </c>
      <c r="F1137" s="1" t="s">
        <v>74</v>
      </c>
      <c r="G1137" s="1" t="s">
        <v>37</v>
      </c>
      <c r="H1137" s="1" t="s">
        <v>1012</v>
      </c>
      <c r="I1137" s="1" t="s">
        <v>34</v>
      </c>
      <c r="J1137" s="3">
        <v>216667</v>
      </c>
      <c r="K1137" s="3">
        <v>0</v>
      </c>
      <c r="L1137" s="3">
        <f t="shared" si="69"/>
        <v>216667</v>
      </c>
      <c r="M1137" s="1" t="s">
        <v>40</v>
      </c>
      <c r="N1137" s="88">
        <v>1050959629</v>
      </c>
      <c r="O1137" s="1" t="s">
        <v>699</v>
      </c>
      <c r="P1137" s="1" t="s">
        <v>79</v>
      </c>
      <c r="Q1137" s="1" t="s">
        <v>80</v>
      </c>
      <c r="R1137" s="1" t="s">
        <v>43</v>
      </c>
      <c r="S1137" s="1" t="s">
        <v>43</v>
      </c>
      <c r="T1137" s="3">
        <v>0</v>
      </c>
      <c r="U1137" s="1" t="s">
        <v>44</v>
      </c>
      <c r="V1137" s="1" t="s">
        <v>45</v>
      </c>
      <c r="W1137" s="1" t="s">
        <v>1012</v>
      </c>
      <c r="X1137" s="1" t="s">
        <v>46</v>
      </c>
      <c r="Y1137" s="1" t="s">
        <v>81</v>
      </c>
      <c r="Z1137" s="1" t="s">
        <v>1672</v>
      </c>
      <c r="AA1137" s="1" t="s">
        <v>83</v>
      </c>
      <c r="AB1137" s="1" t="s">
        <v>84</v>
      </c>
      <c r="AC1137" s="1" t="s">
        <v>51</v>
      </c>
      <c r="AD1137" s="1" t="s">
        <v>1672</v>
      </c>
      <c r="AE1137" s="1" t="s">
        <v>37</v>
      </c>
      <c r="AF1137">
        <f t="shared" si="70"/>
        <v>2024</v>
      </c>
      <c r="AG1137" t="str">
        <f t="shared" si="71"/>
        <v>feb</v>
      </c>
      <c r="AH1137" t="str">
        <f>+VLOOKUP(N1137,'[1]2. Ingreso de incapacidades'!$C$5:$O$6997,13,FALSE)</f>
        <v>SALUD TOTAL E.P.S.</v>
      </c>
      <c r="AI1137" t="s">
        <v>2192</v>
      </c>
    </row>
    <row r="1138" spans="1:35" hidden="1" x14ac:dyDescent="0.25">
      <c r="A1138" s="1" t="s">
        <v>33</v>
      </c>
      <c r="B1138" s="1" t="s">
        <v>34</v>
      </c>
      <c r="C1138" s="2">
        <v>45351</v>
      </c>
      <c r="D1138" s="42" t="str">
        <f t="shared" si="68"/>
        <v>2024</v>
      </c>
      <c r="E1138" s="1" t="s">
        <v>73</v>
      </c>
      <c r="F1138" s="1" t="s">
        <v>74</v>
      </c>
      <c r="G1138" s="1" t="s">
        <v>37</v>
      </c>
      <c r="H1138" s="1" t="s">
        <v>1012</v>
      </c>
      <c r="I1138" s="1" t="s">
        <v>34</v>
      </c>
      <c r="J1138" s="3">
        <v>563334</v>
      </c>
      <c r="K1138" s="3">
        <v>0</v>
      </c>
      <c r="L1138" s="3">
        <f t="shared" si="69"/>
        <v>563334</v>
      </c>
      <c r="M1138" s="1" t="s">
        <v>40</v>
      </c>
      <c r="N1138" s="88">
        <v>1143339994</v>
      </c>
      <c r="O1138" s="1" t="s">
        <v>114</v>
      </c>
      <c r="P1138" s="1" t="s">
        <v>79</v>
      </c>
      <c r="Q1138" s="1" t="s">
        <v>80</v>
      </c>
      <c r="R1138" s="1" t="s">
        <v>43</v>
      </c>
      <c r="S1138" s="1" t="s">
        <v>43</v>
      </c>
      <c r="T1138" s="3">
        <v>0</v>
      </c>
      <c r="U1138" s="1" t="s">
        <v>44</v>
      </c>
      <c r="V1138" s="1" t="s">
        <v>45</v>
      </c>
      <c r="W1138" s="1" t="s">
        <v>1012</v>
      </c>
      <c r="X1138" s="1" t="s">
        <v>46</v>
      </c>
      <c r="Y1138" s="1" t="s">
        <v>81</v>
      </c>
      <c r="Z1138" s="1" t="s">
        <v>1672</v>
      </c>
      <c r="AA1138" s="1" t="s">
        <v>83</v>
      </c>
      <c r="AB1138" s="1" t="s">
        <v>84</v>
      </c>
      <c r="AC1138" s="1" t="s">
        <v>51</v>
      </c>
      <c r="AD1138" s="1" t="s">
        <v>1672</v>
      </c>
      <c r="AE1138" s="1" t="s">
        <v>37</v>
      </c>
      <c r="AF1138">
        <f t="shared" si="70"/>
        <v>2024</v>
      </c>
      <c r="AG1138" t="str">
        <f t="shared" si="71"/>
        <v>feb</v>
      </c>
      <c r="AH1138" t="str">
        <f>+VLOOKUP(N1138,'[1]2. Ingreso de incapacidades'!$C$5:$O$6997,13,FALSE)</f>
        <v>SALUD TOTAL E.P.S.</v>
      </c>
      <c r="AI1138" t="s">
        <v>2192</v>
      </c>
    </row>
    <row r="1139" spans="1:35" hidden="1" x14ac:dyDescent="0.25">
      <c r="A1139" s="1" t="s">
        <v>33</v>
      </c>
      <c r="B1139" s="1" t="s">
        <v>34</v>
      </c>
      <c r="C1139" s="2">
        <v>45351</v>
      </c>
      <c r="D1139" s="42" t="str">
        <f t="shared" si="68"/>
        <v>2024</v>
      </c>
      <c r="E1139" s="1" t="s">
        <v>73</v>
      </c>
      <c r="F1139" s="1" t="s">
        <v>74</v>
      </c>
      <c r="G1139" s="1" t="s">
        <v>37</v>
      </c>
      <c r="H1139" s="1" t="s">
        <v>1012</v>
      </c>
      <c r="I1139" s="1" t="s">
        <v>34</v>
      </c>
      <c r="J1139" s="3">
        <v>216667</v>
      </c>
      <c r="K1139" s="3">
        <v>0</v>
      </c>
      <c r="L1139" s="3">
        <f t="shared" si="69"/>
        <v>216667</v>
      </c>
      <c r="M1139" s="1" t="s">
        <v>40</v>
      </c>
      <c r="N1139" s="88">
        <v>72255702</v>
      </c>
      <c r="O1139" s="1" t="s">
        <v>769</v>
      </c>
      <c r="P1139" s="1" t="s">
        <v>79</v>
      </c>
      <c r="Q1139" s="1" t="s">
        <v>80</v>
      </c>
      <c r="R1139" s="1" t="s">
        <v>43</v>
      </c>
      <c r="S1139" s="1" t="s">
        <v>43</v>
      </c>
      <c r="T1139" s="3">
        <v>0</v>
      </c>
      <c r="U1139" s="1" t="s">
        <v>44</v>
      </c>
      <c r="V1139" s="1" t="s">
        <v>45</v>
      </c>
      <c r="W1139" s="1" t="s">
        <v>1012</v>
      </c>
      <c r="X1139" s="1" t="s">
        <v>46</v>
      </c>
      <c r="Y1139" s="1" t="s">
        <v>81</v>
      </c>
      <c r="Z1139" s="1" t="s">
        <v>1672</v>
      </c>
      <c r="AA1139" s="1" t="s">
        <v>83</v>
      </c>
      <c r="AB1139" s="1" t="s">
        <v>84</v>
      </c>
      <c r="AC1139" s="1" t="s">
        <v>51</v>
      </c>
      <c r="AD1139" s="1" t="s">
        <v>1672</v>
      </c>
      <c r="AE1139" s="1" t="s">
        <v>37</v>
      </c>
      <c r="AF1139">
        <f t="shared" si="70"/>
        <v>2024</v>
      </c>
      <c r="AG1139" t="str">
        <f t="shared" si="71"/>
        <v>feb</v>
      </c>
      <c r="AH1139" t="str">
        <f>+VLOOKUP(N1139,'[1]2. Ingreso de incapacidades'!$C$5:$O$6997,13,FALSE)</f>
        <v>SURA E.P.S.</v>
      </c>
      <c r="AI1139" t="s">
        <v>2197</v>
      </c>
    </row>
    <row r="1140" spans="1:35" hidden="1" x14ac:dyDescent="0.25">
      <c r="A1140" s="1" t="s">
        <v>33</v>
      </c>
      <c r="B1140" s="1" t="s">
        <v>34</v>
      </c>
      <c r="C1140" s="2">
        <v>45351</v>
      </c>
      <c r="D1140" s="42" t="str">
        <f t="shared" si="68"/>
        <v>2024</v>
      </c>
      <c r="E1140" s="1" t="s">
        <v>73</v>
      </c>
      <c r="F1140" s="1" t="s">
        <v>74</v>
      </c>
      <c r="G1140" s="1" t="s">
        <v>37</v>
      </c>
      <c r="H1140" s="1" t="s">
        <v>1012</v>
      </c>
      <c r="I1140" s="1" t="s">
        <v>34</v>
      </c>
      <c r="J1140" s="3">
        <v>86667</v>
      </c>
      <c r="K1140" s="3">
        <v>0</v>
      </c>
      <c r="L1140" s="3">
        <f t="shared" si="69"/>
        <v>86667</v>
      </c>
      <c r="M1140" s="1" t="s">
        <v>40</v>
      </c>
      <c r="N1140" s="88">
        <v>73106822</v>
      </c>
      <c r="O1140" s="1" t="s">
        <v>465</v>
      </c>
      <c r="P1140" s="1" t="s">
        <v>79</v>
      </c>
      <c r="Q1140" s="1" t="s">
        <v>80</v>
      </c>
      <c r="R1140" s="1" t="s">
        <v>43</v>
      </c>
      <c r="S1140" s="1" t="s">
        <v>43</v>
      </c>
      <c r="T1140" s="3">
        <v>0</v>
      </c>
      <c r="U1140" s="1" t="s">
        <v>44</v>
      </c>
      <c r="V1140" s="1" t="s">
        <v>45</v>
      </c>
      <c r="W1140" s="1" t="s">
        <v>1012</v>
      </c>
      <c r="X1140" s="1" t="s">
        <v>46</v>
      </c>
      <c r="Y1140" s="1" t="s">
        <v>81</v>
      </c>
      <c r="Z1140" s="1" t="s">
        <v>1672</v>
      </c>
      <c r="AA1140" s="1" t="s">
        <v>83</v>
      </c>
      <c r="AB1140" s="1" t="s">
        <v>84</v>
      </c>
      <c r="AC1140" s="1" t="s">
        <v>51</v>
      </c>
      <c r="AD1140" s="1" t="s">
        <v>1672</v>
      </c>
      <c r="AE1140" s="1" t="s">
        <v>37</v>
      </c>
      <c r="AF1140">
        <f t="shared" si="70"/>
        <v>2024</v>
      </c>
      <c r="AG1140" t="str">
        <f t="shared" si="71"/>
        <v>feb</v>
      </c>
      <c r="AH1140" t="str">
        <f>+VLOOKUP(N1140,'[1]2. Ingreso de incapacidades'!$C$5:$O$6997,13,FALSE)</f>
        <v>SALUD TOTAL E.P.S.</v>
      </c>
      <c r="AI1140" t="s">
        <v>2192</v>
      </c>
    </row>
    <row r="1141" spans="1:35" hidden="1" x14ac:dyDescent="0.25">
      <c r="A1141" s="1" t="s">
        <v>33</v>
      </c>
      <c r="B1141" s="1" t="s">
        <v>34</v>
      </c>
      <c r="C1141" s="2">
        <v>45351</v>
      </c>
      <c r="D1141" s="42" t="str">
        <f t="shared" si="68"/>
        <v>2024</v>
      </c>
      <c r="E1141" s="1" t="s">
        <v>73</v>
      </c>
      <c r="F1141" s="1" t="s">
        <v>74</v>
      </c>
      <c r="G1141" s="1" t="s">
        <v>37</v>
      </c>
      <c r="H1141" s="1" t="s">
        <v>1012</v>
      </c>
      <c r="I1141" s="1" t="s">
        <v>34</v>
      </c>
      <c r="J1141" s="3">
        <v>563334</v>
      </c>
      <c r="K1141" s="3">
        <v>0</v>
      </c>
      <c r="L1141" s="3">
        <f t="shared" si="69"/>
        <v>563334</v>
      </c>
      <c r="M1141" s="1" t="s">
        <v>40</v>
      </c>
      <c r="N1141" s="88">
        <v>73109356</v>
      </c>
      <c r="O1141" s="1" t="s">
        <v>118</v>
      </c>
      <c r="P1141" s="1" t="s">
        <v>79</v>
      </c>
      <c r="Q1141" s="1" t="s">
        <v>80</v>
      </c>
      <c r="R1141" s="1" t="s">
        <v>43</v>
      </c>
      <c r="S1141" s="1" t="s">
        <v>43</v>
      </c>
      <c r="T1141" s="3">
        <v>0</v>
      </c>
      <c r="U1141" s="1" t="s">
        <v>44</v>
      </c>
      <c r="V1141" s="1" t="s">
        <v>45</v>
      </c>
      <c r="W1141" s="1" t="s">
        <v>1012</v>
      </c>
      <c r="X1141" s="1" t="s">
        <v>46</v>
      </c>
      <c r="Y1141" s="1" t="s">
        <v>81</v>
      </c>
      <c r="Z1141" s="1" t="s">
        <v>1672</v>
      </c>
      <c r="AA1141" s="1" t="s">
        <v>83</v>
      </c>
      <c r="AB1141" s="1" t="s">
        <v>84</v>
      </c>
      <c r="AC1141" s="1" t="s">
        <v>51</v>
      </c>
      <c r="AD1141" s="1" t="s">
        <v>1672</v>
      </c>
      <c r="AE1141" s="1" t="s">
        <v>37</v>
      </c>
      <c r="AF1141">
        <f t="shared" si="70"/>
        <v>2024</v>
      </c>
      <c r="AG1141" t="str">
        <f t="shared" si="71"/>
        <v>feb</v>
      </c>
      <c r="AH1141" t="str">
        <f>+VLOOKUP(N1141,'[1]2. Ingreso de incapacidades'!$C$5:$O$6997,13,FALSE)</f>
        <v>SANITAS E.P.S</v>
      </c>
      <c r="AI1141" t="s">
        <v>2193</v>
      </c>
    </row>
    <row r="1142" spans="1:35" hidden="1" x14ac:dyDescent="0.25">
      <c r="A1142" s="1" t="s">
        <v>33</v>
      </c>
      <c r="B1142" s="1" t="s">
        <v>34</v>
      </c>
      <c r="C1142" s="2">
        <v>45351</v>
      </c>
      <c r="D1142" s="42" t="str">
        <f t="shared" si="68"/>
        <v>2024</v>
      </c>
      <c r="E1142" s="1" t="s">
        <v>73</v>
      </c>
      <c r="F1142" s="1" t="s">
        <v>74</v>
      </c>
      <c r="G1142" s="1" t="s">
        <v>37</v>
      </c>
      <c r="H1142" s="1" t="s">
        <v>1012</v>
      </c>
      <c r="I1142" s="1" t="s">
        <v>34</v>
      </c>
      <c r="J1142" s="3">
        <v>658878</v>
      </c>
      <c r="K1142" s="3">
        <v>0</v>
      </c>
      <c r="L1142" s="3">
        <f t="shared" si="69"/>
        <v>658878</v>
      </c>
      <c r="M1142" s="1" t="s">
        <v>40</v>
      </c>
      <c r="N1142" s="88">
        <v>73147510</v>
      </c>
      <c r="O1142" s="1" t="s">
        <v>161</v>
      </c>
      <c r="P1142" s="1" t="s">
        <v>79</v>
      </c>
      <c r="Q1142" s="1" t="s">
        <v>80</v>
      </c>
      <c r="R1142" s="1" t="s">
        <v>43</v>
      </c>
      <c r="S1142" s="1" t="s">
        <v>43</v>
      </c>
      <c r="T1142" s="3">
        <v>0</v>
      </c>
      <c r="U1142" s="1" t="s">
        <v>44</v>
      </c>
      <c r="V1142" s="1" t="s">
        <v>45</v>
      </c>
      <c r="W1142" s="1" t="s">
        <v>1012</v>
      </c>
      <c r="X1142" s="1" t="s">
        <v>46</v>
      </c>
      <c r="Y1142" s="1" t="s">
        <v>81</v>
      </c>
      <c r="Z1142" s="1" t="s">
        <v>1672</v>
      </c>
      <c r="AA1142" s="1" t="s">
        <v>83</v>
      </c>
      <c r="AB1142" s="1" t="s">
        <v>84</v>
      </c>
      <c r="AC1142" s="1" t="s">
        <v>51</v>
      </c>
      <c r="AD1142" s="1" t="s">
        <v>1672</v>
      </c>
      <c r="AE1142" s="1" t="s">
        <v>37</v>
      </c>
      <c r="AF1142">
        <f t="shared" si="70"/>
        <v>2024</v>
      </c>
      <c r="AG1142" t="str">
        <f t="shared" si="71"/>
        <v>feb</v>
      </c>
      <c r="AH1142" t="str">
        <f>+VLOOKUP(N1142,'[1]2. Ingreso de incapacidades'!$C$5:$O$6997,13,FALSE)</f>
        <v>SANITAS E.P.S</v>
      </c>
      <c r="AI1142" t="s">
        <v>2193</v>
      </c>
    </row>
    <row r="1143" spans="1:35" hidden="1" x14ac:dyDescent="0.25">
      <c r="A1143" s="1" t="s">
        <v>33</v>
      </c>
      <c r="B1143" s="1" t="s">
        <v>34</v>
      </c>
      <c r="C1143" s="2">
        <v>45351</v>
      </c>
      <c r="D1143" s="42" t="str">
        <f t="shared" si="68"/>
        <v>2024</v>
      </c>
      <c r="E1143" s="1" t="s">
        <v>73</v>
      </c>
      <c r="F1143" s="1" t="s">
        <v>74</v>
      </c>
      <c r="G1143" s="1" t="s">
        <v>37</v>
      </c>
      <c r="H1143" s="1" t="s">
        <v>1012</v>
      </c>
      <c r="I1143" s="1" t="s">
        <v>34</v>
      </c>
      <c r="J1143" s="3">
        <v>43645</v>
      </c>
      <c r="K1143" s="3">
        <v>0</v>
      </c>
      <c r="L1143" s="3">
        <f t="shared" si="69"/>
        <v>43645</v>
      </c>
      <c r="M1143" s="1" t="s">
        <v>40</v>
      </c>
      <c r="N1143" s="88">
        <v>73152234</v>
      </c>
      <c r="O1143" s="1" t="s">
        <v>286</v>
      </c>
      <c r="P1143" s="1" t="s">
        <v>79</v>
      </c>
      <c r="Q1143" s="1" t="s">
        <v>80</v>
      </c>
      <c r="R1143" s="1" t="s">
        <v>43</v>
      </c>
      <c r="S1143" s="1" t="s">
        <v>43</v>
      </c>
      <c r="T1143" s="3">
        <v>0</v>
      </c>
      <c r="U1143" s="1" t="s">
        <v>44</v>
      </c>
      <c r="V1143" s="1" t="s">
        <v>45</v>
      </c>
      <c r="W1143" s="1" t="s">
        <v>1012</v>
      </c>
      <c r="X1143" s="1" t="s">
        <v>46</v>
      </c>
      <c r="Y1143" s="1" t="s">
        <v>81</v>
      </c>
      <c r="Z1143" s="1" t="s">
        <v>1672</v>
      </c>
      <c r="AA1143" s="1" t="s">
        <v>83</v>
      </c>
      <c r="AB1143" s="1" t="s">
        <v>84</v>
      </c>
      <c r="AC1143" s="1" t="s">
        <v>51</v>
      </c>
      <c r="AD1143" s="1" t="s">
        <v>1672</v>
      </c>
      <c r="AE1143" s="1" t="s">
        <v>37</v>
      </c>
      <c r="AF1143">
        <f t="shared" si="70"/>
        <v>2024</v>
      </c>
      <c r="AG1143" t="str">
        <f t="shared" si="71"/>
        <v>feb</v>
      </c>
      <c r="AH1143" t="str">
        <f>+VLOOKUP(N1143,'[1]2. Ingreso de incapacidades'!$C$5:$O$6997,13,FALSE)</f>
        <v>EPS MUTUAL SER</v>
      </c>
      <c r="AI1143" t="s">
        <v>2195</v>
      </c>
    </row>
    <row r="1144" spans="1:35" hidden="1" x14ac:dyDescent="0.25">
      <c r="A1144" s="1" t="s">
        <v>33</v>
      </c>
      <c r="B1144" s="1" t="s">
        <v>34</v>
      </c>
      <c r="C1144" s="2">
        <v>45351</v>
      </c>
      <c r="D1144" s="42" t="str">
        <f t="shared" si="68"/>
        <v>2024</v>
      </c>
      <c r="E1144" s="1" t="s">
        <v>73</v>
      </c>
      <c r="F1144" s="1" t="s">
        <v>74</v>
      </c>
      <c r="G1144" s="1" t="s">
        <v>37</v>
      </c>
      <c r="H1144" s="1" t="s">
        <v>1012</v>
      </c>
      <c r="I1144" s="1" t="s">
        <v>34</v>
      </c>
      <c r="J1144" s="3">
        <v>46384</v>
      </c>
      <c r="K1144" s="3">
        <v>0</v>
      </c>
      <c r="L1144" s="3">
        <f t="shared" si="69"/>
        <v>46384</v>
      </c>
      <c r="M1144" s="1" t="s">
        <v>40</v>
      </c>
      <c r="N1144" s="88">
        <v>1049825736</v>
      </c>
      <c r="O1144" s="1" t="s">
        <v>538</v>
      </c>
      <c r="P1144" s="1" t="s">
        <v>79</v>
      </c>
      <c r="Q1144" s="1" t="s">
        <v>80</v>
      </c>
      <c r="R1144" s="1" t="s">
        <v>43</v>
      </c>
      <c r="S1144" s="1" t="s">
        <v>43</v>
      </c>
      <c r="T1144" s="3">
        <v>0</v>
      </c>
      <c r="U1144" s="1" t="s">
        <v>44</v>
      </c>
      <c r="V1144" s="1" t="s">
        <v>45</v>
      </c>
      <c r="W1144" s="1" t="s">
        <v>1012</v>
      </c>
      <c r="X1144" s="1" t="s">
        <v>46</v>
      </c>
      <c r="Y1144" s="1" t="s">
        <v>81</v>
      </c>
      <c r="Z1144" s="1" t="s">
        <v>1672</v>
      </c>
      <c r="AA1144" s="1" t="s">
        <v>83</v>
      </c>
      <c r="AB1144" s="1" t="s">
        <v>84</v>
      </c>
      <c r="AC1144" s="1" t="s">
        <v>51</v>
      </c>
      <c r="AD1144" s="1" t="s">
        <v>1672</v>
      </c>
      <c r="AE1144" s="1" t="s">
        <v>37</v>
      </c>
      <c r="AF1144">
        <f t="shared" si="70"/>
        <v>2024</v>
      </c>
      <c r="AG1144" t="str">
        <f t="shared" si="71"/>
        <v>feb</v>
      </c>
      <c r="AH1144" t="str">
        <f>+VLOOKUP(N1144,'[1]2. Ingreso de incapacidades'!$C$5:$O$6997,13,FALSE)</f>
        <v>SURA E.P.S.</v>
      </c>
      <c r="AI1144" t="s">
        <v>2197</v>
      </c>
    </row>
    <row r="1145" spans="1:35" hidden="1" x14ac:dyDescent="0.25">
      <c r="A1145" s="1" t="s">
        <v>33</v>
      </c>
      <c r="B1145" s="1" t="s">
        <v>34</v>
      </c>
      <c r="C1145" s="2">
        <v>45351</v>
      </c>
      <c r="D1145" s="42" t="str">
        <f t="shared" si="68"/>
        <v>2024</v>
      </c>
      <c r="E1145" s="1" t="s">
        <v>73</v>
      </c>
      <c r="F1145" s="1" t="s">
        <v>74</v>
      </c>
      <c r="G1145" s="1" t="s">
        <v>37</v>
      </c>
      <c r="H1145" s="1" t="s">
        <v>1012</v>
      </c>
      <c r="I1145" s="1" t="s">
        <v>34</v>
      </c>
      <c r="J1145" s="3">
        <v>43334</v>
      </c>
      <c r="K1145" s="3">
        <v>0</v>
      </c>
      <c r="L1145" s="3">
        <f t="shared" si="69"/>
        <v>43334</v>
      </c>
      <c r="M1145" s="1" t="s">
        <v>40</v>
      </c>
      <c r="N1145" s="88">
        <v>30873721</v>
      </c>
      <c r="O1145" s="1" t="s">
        <v>126</v>
      </c>
      <c r="P1145" s="1" t="s">
        <v>79</v>
      </c>
      <c r="Q1145" s="1" t="s">
        <v>80</v>
      </c>
      <c r="R1145" s="1" t="s">
        <v>43</v>
      </c>
      <c r="S1145" s="1" t="s">
        <v>43</v>
      </c>
      <c r="T1145" s="3">
        <v>0</v>
      </c>
      <c r="U1145" s="1" t="s">
        <v>44</v>
      </c>
      <c r="V1145" s="1" t="s">
        <v>45</v>
      </c>
      <c r="W1145" s="1" t="s">
        <v>1012</v>
      </c>
      <c r="X1145" s="1" t="s">
        <v>46</v>
      </c>
      <c r="Y1145" s="1" t="s">
        <v>81</v>
      </c>
      <c r="Z1145" s="1" t="s">
        <v>1672</v>
      </c>
      <c r="AA1145" s="1" t="s">
        <v>83</v>
      </c>
      <c r="AB1145" s="1" t="s">
        <v>84</v>
      </c>
      <c r="AC1145" s="1" t="s">
        <v>51</v>
      </c>
      <c r="AD1145" s="1" t="s">
        <v>1672</v>
      </c>
      <c r="AE1145" s="1" t="s">
        <v>37</v>
      </c>
      <c r="AF1145">
        <f t="shared" si="70"/>
        <v>2024</v>
      </c>
      <c r="AG1145" t="str">
        <f t="shared" si="71"/>
        <v>feb</v>
      </c>
      <c r="AH1145" t="str">
        <f>+VLOOKUP(N1145,'[1]2. Ingreso de incapacidades'!$C$5:$O$6997,13,FALSE)</f>
        <v>FAMISANAR E.P.S</v>
      </c>
      <c r="AI1145" t="s">
        <v>2196</v>
      </c>
    </row>
    <row r="1146" spans="1:35" hidden="1" x14ac:dyDescent="0.25">
      <c r="A1146" s="1" t="s">
        <v>33</v>
      </c>
      <c r="B1146" s="1" t="s">
        <v>34</v>
      </c>
      <c r="C1146" s="2">
        <v>45351</v>
      </c>
      <c r="D1146" s="42" t="str">
        <f t="shared" si="68"/>
        <v>2024</v>
      </c>
      <c r="E1146" s="1" t="s">
        <v>73</v>
      </c>
      <c r="F1146" s="1" t="s">
        <v>74</v>
      </c>
      <c r="G1146" s="1" t="s">
        <v>37</v>
      </c>
      <c r="H1146" s="1" t="s">
        <v>1012</v>
      </c>
      <c r="I1146" s="1" t="s">
        <v>34</v>
      </c>
      <c r="J1146" s="3">
        <v>130000</v>
      </c>
      <c r="K1146" s="3">
        <v>0</v>
      </c>
      <c r="L1146" s="3">
        <f t="shared" si="69"/>
        <v>130000</v>
      </c>
      <c r="M1146" s="1" t="s">
        <v>40</v>
      </c>
      <c r="N1146" s="88">
        <v>1047490306</v>
      </c>
      <c r="O1146" s="1" t="s">
        <v>674</v>
      </c>
      <c r="P1146" s="1" t="s">
        <v>79</v>
      </c>
      <c r="Q1146" s="1" t="s">
        <v>80</v>
      </c>
      <c r="R1146" s="1" t="s">
        <v>43</v>
      </c>
      <c r="S1146" s="1" t="s">
        <v>43</v>
      </c>
      <c r="T1146" s="3">
        <v>0</v>
      </c>
      <c r="U1146" s="1" t="s">
        <v>44</v>
      </c>
      <c r="V1146" s="1" t="s">
        <v>45</v>
      </c>
      <c r="W1146" s="1" t="s">
        <v>1012</v>
      </c>
      <c r="X1146" s="1" t="s">
        <v>46</v>
      </c>
      <c r="Y1146" s="1" t="s">
        <v>81</v>
      </c>
      <c r="Z1146" s="1" t="s">
        <v>1672</v>
      </c>
      <c r="AA1146" s="1" t="s">
        <v>83</v>
      </c>
      <c r="AB1146" s="1" t="s">
        <v>84</v>
      </c>
      <c r="AC1146" s="1" t="s">
        <v>51</v>
      </c>
      <c r="AD1146" s="1" t="s">
        <v>1672</v>
      </c>
      <c r="AE1146" s="1" t="s">
        <v>37</v>
      </c>
      <c r="AF1146">
        <f t="shared" si="70"/>
        <v>2024</v>
      </c>
      <c r="AG1146" t="str">
        <f t="shared" si="71"/>
        <v>feb</v>
      </c>
      <c r="AH1146" t="str">
        <f>+VLOOKUP(N1146,'[1]2. Ingreso de incapacidades'!$C$5:$O$6997,13,FALSE)</f>
        <v>NUEVA E.P.S</v>
      </c>
      <c r="AI1146" t="s">
        <v>2199</v>
      </c>
    </row>
    <row r="1147" spans="1:35" hidden="1" x14ac:dyDescent="0.25">
      <c r="A1147" s="1" t="s">
        <v>33</v>
      </c>
      <c r="B1147" s="1" t="s">
        <v>34</v>
      </c>
      <c r="C1147" s="2">
        <v>45351</v>
      </c>
      <c r="D1147" s="42" t="str">
        <f t="shared" si="68"/>
        <v>2024</v>
      </c>
      <c r="E1147" s="1" t="s">
        <v>73</v>
      </c>
      <c r="F1147" s="1" t="s">
        <v>74</v>
      </c>
      <c r="G1147" s="1" t="s">
        <v>37</v>
      </c>
      <c r="H1147" s="1" t="s">
        <v>1012</v>
      </c>
      <c r="I1147" s="1" t="s">
        <v>34</v>
      </c>
      <c r="J1147" s="3">
        <v>328734</v>
      </c>
      <c r="K1147" s="3">
        <v>0</v>
      </c>
      <c r="L1147" s="3">
        <f t="shared" si="69"/>
        <v>328734</v>
      </c>
      <c r="M1147" s="1" t="s">
        <v>40</v>
      </c>
      <c r="N1147" s="88">
        <v>1143389124</v>
      </c>
      <c r="O1147" s="1" t="s">
        <v>749</v>
      </c>
      <c r="P1147" s="1" t="s">
        <v>79</v>
      </c>
      <c r="Q1147" s="1" t="s">
        <v>80</v>
      </c>
      <c r="R1147" s="1" t="s">
        <v>43</v>
      </c>
      <c r="S1147" s="1" t="s">
        <v>43</v>
      </c>
      <c r="T1147" s="3">
        <v>0</v>
      </c>
      <c r="U1147" s="1" t="s">
        <v>44</v>
      </c>
      <c r="V1147" s="1" t="s">
        <v>45</v>
      </c>
      <c r="W1147" s="1" t="s">
        <v>1012</v>
      </c>
      <c r="X1147" s="1" t="s">
        <v>46</v>
      </c>
      <c r="Y1147" s="1" t="s">
        <v>81</v>
      </c>
      <c r="Z1147" s="1" t="s">
        <v>1672</v>
      </c>
      <c r="AA1147" s="1" t="s">
        <v>83</v>
      </c>
      <c r="AB1147" s="1" t="s">
        <v>84</v>
      </c>
      <c r="AC1147" s="1" t="s">
        <v>51</v>
      </c>
      <c r="AD1147" s="1" t="s">
        <v>1672</v>
      </c>
      <c r="AE1147" s="1" t="s">
        <v>37</v>
      </c>
      <c r="AF1147">
        <f t="shared" si="70"/>
        <v>2024</v>
      </c>
      <c r="AG1147" t="str">
        <f t="shared" si="71"/>
        <v>feb</v>
      </c>
      <c r="AH1147" t="str">
        <f>+VLOOKUP(N1147,'[1]2. Ingreso de incapacidades'!$C$5:$O$6997,13,FALSE)</f>
        <v>NUEVA E.P.S</v>
      </c>
      <c r="AI1147" t="s">
        <v>2199</v>
      </c>
    </row>
    <row r="1148" spans="1:35" hidden="1" x14ac:dyDescent="0.25">
      <c r="A1148" s="1" t="s">
        <v>33</v>
      </c>
      <c r="B1148" s="1" t="s">
        <v>34</v>
      </c>
      <c r="C1148" s="2">
        <v>45351</v>
      </c>
      <c r="D1148" s="42" t="str">
        <f t="shared" si="68"/>
        <v>2024</v>
      </c>
      <c r="E1148" s="1" t="s">
        <v>73</v>
      </c>
      <c r="F1148" s="1" t="s">
        <v>74</v>
      </c>
      <c r="G1148" s="1" t="s">
        <v>37</v>
      </c>
      <c r="H1148" s="1" t="s">
        <v>1012</v>
      </c>
      <c r="I1148" s="1" t="s">
        <v>34</v>
      </c>
      <c r="J1148" s="3">
        <v>1039733</v>
      </c>
      <c r="K1148" s="3">
        <v>0</v>
      </c>
      <c r="L1148" s="3">
        <f t="shared" si="69"/>
        <v>1039733</v>
      </c>
      <c r="M1148" s="1" t="s">
        <v>40</v>
      </c>
      <c r="N1148" s="88">
        <v>1235045400</v>
      </c>
      <c r="O1148" s="1" t="s">
        <v>1611</v>
      </c>
      <c r="P1148" s="1" t="s">
        <v>1075</v>
      </c>
      <c r="Q1148" s="1" t="s">
        <v>1076</v>
      </c>
      <c r="R1148" s="1" t="s">
        <v>43</v>
      </c>
      <c r="S1148" s="1" t="s">
        <v>43</v>
      </c>
      <c r="T1148" s="3">
        <v>0</v>
      </c>
      <c r="U1148" s="1" t="s">
        <v>44</v>
      </c>
      <c r="V1148" s="1" t="s">
        <v>45</v>
      </c>
      <c r="W1148" s="1" t="s">
        <v>1012</v>
      </c>
      <c r="X1148" s="1" t="s">
        <v>46</v>
      </c>
      <c r="Y1148" s="1" t="s">
        <v>81</v>
      </c>
      <c r="Z1148" s="1" t="s">
        <v>1672</v>
      </c>
      <c r="AA1148" s="1" t="s">
        <v>83</v>
      </c>
      <c r="AB1148" s="1" t="s">
        <v>84</v>
      </c>
      <c r="AC1148" s="1" t="s">
        <v>51</v>
      </c>
      <c r="AD1148" s="1" t="s">
        <v>1672</v>
      </c>
      <c r="AE1148" s="1" t="s">
        <v>37</v>
      </c>
      <c r="AF1148">
        <f t="shared" si="70"/>
        <v>2024</v>
      </c>
      <c r="AG1148" t="str">
        <f t="shared" si="71"/>
        <v>feb</v>
      </c>
      <c r="AH1148" t="str">
        <f>+VLOOKUP(N1148,'[1]2. Ingreso de incapacidades'!$C$5:$O$6997,13,FALSE)</f>
        <v>SURA E.P.S.</v>
      </c>
      <c r="AI1148" t="s">
        <v>2197</v>
      </c>
    </row>
    <row r="1149" spans="1:35" hidden="1" x14ac:dyDescent="0.25">
      <c r="A1149" s="1" t="s">
        <v>33</v>
      </c>
      <c r="B1149" s="1" t="s">
        <v>34</v>
      </c>
      <c r="C1149" s="2">
        <v>45351</v>
      </c>
      <c r="D1149" s="42" t="str">
        <f t="shared" si="68"/>
        <v>2024</v>
      </c>
      <c r="E1149" s="1" t="s">
        <v>73</v>
      </c>
      <c r="F1149" s="1" t="s">
        <v>74</v>
      </c>
      <c r="G1149" s="1" t="s">
        <v>37</v>
      </c>
      <c r="H1149" s="1" t="s">
        <v>1012</v>
      </c>
      <c r="I1149" s="1" t="s">
        <v>34</v>
      </c>
      <c r="J1149" s="3">
        <v>606667</v>
      </c>
      <c r="K1149" s="3">
        <v>0</v>
      </c>
      <c r="L1149" s="3">
        <f t="shared" si="69"/>
        <v>606667</v>
      </c>
      <c r="M1149" s="1" t="s">
        <v>40</v>
      </c>
      <c r="N1149" s="88">
        <v>73169783</v>
      </c>
      <c r="O1149" s="1" t="s">
        <v>78</v>
      </c>
      <c r="P1149" s="1" t="s">
        <v>79</v>
      </c>
      <c r="Q1149" s="1" t="s">
        <v>80</v>
      </c>
      <c r="R1149" s="1" t="s">
        <v>43</v>
      </c>
      <c r="S1149" s="1" t="s">
        <v>43</v>
      </c>
      <c r="T1149" s="3">
        <v>0</v>
      </c>
      <c r="U1149" s="1" t="s">
        <v>44</v>
      </c>
      <c r="V1149" s="1" t="s">
        <v>45</v>
      </c>
      <c r="W1149" s="1" t="s">
        <v>1012</v>
      </c>
      <c r="X1149" s="1" t="s">
        <v>46</v>
      </c>
      <c r="Y1149" s="1" t="s">
        <v>81</v>
      </c>
      <c r="Z1149" s="1" t="s">
        <v>1672</v>
      </c>
      <c r="AA1149" s="1" t="s">
        <v>83</v>
      </c>
      <c r="AB1149" s="1" t="s">
        <v>84</v>
      </c>
      <c r="AC1149" s="1" t="s">
        <v>51</v>
      </c>
      <c r="AD1149" s="1" t="s">
        <v>1672</v>
      </c>
      <c r="AE1149" s="1" t="s">
        <v>37</v>
      </c>
      <c r="AF1149">
        <f t="shared" si="70"/>
        <v>2024</v>
      </c>
      <c r="AG1149" t="str">
        <f t="shared" si="71"/>
        <v>feb</v>
      </c>
      <c r="AH1149" t="str">
        <f>+VLOOKUP(N1149,'[1]2. Ingreso de incapacidades'!$C$5:$O$6997,13,FALSE)</f>
        <v>EPS-S CAJACOPI</v>
      </c>
      <c r="AI1149" t="s">
        <v>2200</v>
      </c>
    </row>
    <row r="1150" spans="1:35" hidden="1" x14ac:dyDescent="0.25">
      <c r="A1150" s="1" t="s">
        <v>33</v>
      </c>
      <c r="B1150" s="1" t="s">
        <v>34</v>
      </c>
      <c r="C1150" s="2">
        <v>45351</v>
      </c>
      <c r="D1150" s="42" t="str">
        <f t="shared" si="68"/>
        <v>2024</v>
      </c>
      <c r="E1150" s="1" t="s">
        <v>73</v>
      </c>
      <c r="F1150" s="1" t="s">
        <v>74</v>
      </c>
      <c r="G1150" s="1" t="s">
        <v>37</v>
      </c>
      <c r="H1150" s="1" t="s">
        <v>1012</v>
      </c>
      <c r="I1150" s="1" t="s">
        <v>34</v>
      </c>
      <c r="J1150" s="3">
        <v>520000</v>
      </c>
      <c r="K1150" s="3">
        <v>0</v>
      </c>
      <c r="L1150" s="3">
        <f t="shared" si="69"/>
        <v>520000</v>
      </c>
      <c r="M1150" s="1" t="s">
        <v>40</v>
      </c>
      <c r="N1150" s="88">
        <v>7918997</v>
      </c>
      <c r="O1150" s="1" t="s">
        <v>471</v>
      </c>
      <c r="P1150" s="1" t="s">
        <v>79</v>
      </c>
      <c r="Q1150" s="1" t="s">
        <v>80</v>
      </c>
      <c r="R1150" s="1" t="s">
        <v>43</v>
      </c>
      <c r="S1150" s="1" t="s">
        <v>43</v>
      </c>
      <c r="T1150" s="3">
        <v>0</v>
      </c>
      <c r="U1150" s="1" t="s">
        <v>44</v>
      </c>
      <c r="V1150" s="1" t="s">
        <v>45</v>
      </c>
      <c r="W1150" s="1" t="s">
        <v>1012</v>
      </c>
      <c r="X1150" s="1" t="s">
        <v>46</v>
      </c>
      <c r="Y1150" s="1" t="s">
        <v>81</v>
      </c>
      <c r="Z1150" s="1" t="s">
        <v>1672</v>
      </c>
      <c r="AA1150" s="1" t="s">
        <v>83</v>
      </c>
      <c r="AB1150" s="1" t="s">
        <v>84</v>
      </c>
      <c r="AC1150" s="1" t="s">
        <v>51</v>
      </c>
      <c r="AD1150" s="1" t="s">
        <v>1672</v>
      </c>
      <c r="AE1150" s="1" t="s">
        <v>37</v>
      </c>
      <c r="AF1150">
        <f t="shared" si="70"/>
        <v>2024</v>
      </c>
      <c r="AG1150" t="str">
        <f t="shared" si="71"/>
        <v>feb</v>
      </c>
      <c r="AH1150" t="str">
        <f>+VLOOKUP(N1150,'[1]2. Ingreso de incapacidades'!$C$5:$O$6997,13,FALSE)</f>
        <v>SURA E.P.S.</v>
      </c>
      <c r="AI1150" t="s">
        <v>2197</v>
      </c>
    </row>
    <row r="1151" spans="1:35" hidden="1" x14ac:dyDescent="0.25">
      <c r="A1151" s="1" t="s">
        <v>33</v>
      </c>
      <c r="B1151" s="1" t="s">
        <v>34</v>
      </c>
      <c r="C1151" s="2">
        <v>45351</v>
      </c>
      <c r="D1151" s="42" t="str">
        <f t="shared" si="68"/>
        <v>2024</v>
      </c>
      <c r="E1151" s="1" t="s">
        <v>73</v>
      </c>
      <c r="F1151" s="1" t="s">
        <v>74</v>
      </c>
      <c r="G1151" s="1" t="s">
        <v>37</v>
      </c>
      <c r="H1151" s="1" t="s">
        <v>1012</v>
      </c>
      <c r="I1151" s="1" t="s">
        <v>34</v>
      </c>
      <c r="J1151" s="3">
        <v>346667</v>
      </c>
      <c r="K1151" s="3">
        <v>0</v>
      </c>
      <c r="L1151" s="3">
        <f t="shared" si="69"/>
        <v>346667</v>
      </c>
      <c r="M1151" s="1" t="s">
        <v>40</v>
      </c>
      <c r="N1151" s="88">
        <v>79329193</v>
      </c>
      <c r="O1151" s="1" t="s">
        <v>845</v>
      </c>
      <c r="P1151" s="1" t="s">
        <v>79</v>
      </c>
      <c r="Q1151" s="1" t="s">
        <v>80</v>
      </c>
      <c r="R1151" s="1" t="s">
        <v>43</v>
      </c>
      <c r="S1151" s="1" t="s">
        <v>43</v>
      </c>
      <c r="T1151" s="3">
        <v>0</v>
      </c>
      <c r="U1151" s="1" t="s">
        <v>44</v>
      </c>
      <c r="V1151" s="1" t="s">
        <v>45</v>
      </c>
      <c r="W1151" s="1" t="s">
        <v>1012</v>
      </c>
      <c r="X1151" s="1" t="s">
        <v>46</v>
      </c>
      <c r="Y1151" s="1" t="s">
        <v>81</v>
      </c>
      <c r="Z1151" s="1" t="s">
        <v>1672</v>
      </c>
      <c r="AA1151" s="1" t="s">
        <v>83</v>
      </c>
      <c r="AB1151" s="1" t="s">
        <v>84</v>
      </c>
      <c r="AC1151" s="1" t="s">
        <v>51</v>
      </c>
      <c r="AD1151" s="1" t="s">
        <v>1672</v>
      </c>
      <c r="AE1151" s="1" t="s">
        <v>37</v>
      </c>
      <c r="AF1151">
        <f t="shared" si="70"/>
        <v>2024</v>
      </c>
      <c r="AG1151" t="str">
        <f t="shared" si="71"/>
        <v>feb</v>
      </c>
      <c r="AH1151" t="str">
        <f>+VLOOKUP(N1151,'[1]2. Ingreso de incapacidades'!$C$5:$O$6997,13,FALSE)</f>
        <v>SURA E.P.S.</v>
      </c>
      <c r="AI1151" t="s">
        <v>2197</v>
      </c>
    </row>
    <row r="1152" spans="1:35" hidden="1" x14ac:dyDescent="0.25">
      <c r="A1152" s="1" t="s">
        <v>33</v>
      </c>
      <c r="B1152" s="1" t="s">
        <v>34</v>
      </c>
      <c r="C1152" s="2">
        <v>45351</v>
      </c>
      <c r="D1152" s="42" t="str">
        <f t="shared" si="68"/>
        <v>2024</v>
      </c>
      <c r="E1152" s="1" t="s">
        <v>73</v>
      </c>
      <c r="F1152" s="1" t="s">
        <v>74</v>
      </c>
      <c r="G1152" s="1" t="s">
        <v>37</v>
      </c>
      <c r="H1152" s="1" t="s">
        <v>1012</v>
      </c>
      <c r="I1152" s="1" t="s">
        <v>34</v>
      </c>
      <c r="J1152" s="3">
        <v>520000</v>
      </c>
      <c r="K1152" s="3">
        <v>0</v>
      </c>
      <c r="L1152" s="3">
        <f t="shared" si="69"/>
        <v>520000</v>
      </c>
      <c r="M1152" s="1" t="s">
        <v>40</v>
      </c>
      <c r="N1152" s="88">
        <v>1047436328</v>
      </c>
      <c r="O1152" s="1" t="s">
        <v>658</v>
      </c>
      <c r="P1152" s="1" t="s">
        <v>79</v>
      </c>
      <c r="Q1152" s="1" t="s">
        <v>80</v>
      </c>
      <c r="R1152" s="1" t="s">
        <v>43</v>
      </c>
      <c r="S1152" s="1" t="s">
        <v>43</v>
      </c>
      <c r="T1152" s="3">
        <v>0</v>
      </c>
      <c r="U1152" s="1" t="s">
        <v>44</v>
      </c>
      <c r="V1152" s="1" t="s">
        <v>45</v>
      </c>
      <c r="W1152" s="1" t="s">
        <v>1012</v>
      </c>
      <c r="X1152" s="1" t="s">
        <v>46</v>
      </c>
      <c r="Y1152" s="1" t="s">
        <v>81</v>
      </c>
      <c r="Z1152" s="1" t="s">
        <v>1672</v>
      </c>
      <c r="AA1152" s="1" t="s">
        <v>83</v>
      </c>
      <c r="AB1152" s="1" t="s">
        <v>84</v>
      </c>
      <c r="AC1152" s="1" t="s">
        <v>51</v>
      </c>
      <c r="AD1152" s="1" t="s">
        <v>1672</v>
      </c>
      <c r="AE1152" s="1" t="s">
        <v>37</v>
      </c>
      <c r="AF1152">
        <f t="shared" si="70"/>
        <v>2024</v>
      </c>
      <c r="AG1152" t="str">
        <f t="shared" si="71"/>
        <v>feb</v>
      </c>
      <c r="AH1152" t="str">
        <f>+VLOOKUP(N1152,'[1]2. Ingreso de incapacidades'!$C$5:$O$6997,13,FALSE)</f>
        <v>SALUD TOTAL E.P.S.</v>
      </c>
      <c r="AI1152" t="s">
        <v>2192</v>
      </c>
    </row>
    <row r="1153" spans="1:35" hidden="1" x14ac:dyDescent="0.25">
      <c r="A1153" s="1" t="s">
        <v>33</v>
      </c>
      <c r="B1153" s="1" t="s">
        <v>34</v>
      </c>
      <c r="C1153" s="2">
        <v>45351</v>
      </c>
      <c r="D1153" s="42" t="str">
        <f t="shared" si="68"/>
        <v>2024</v>
      </c>
      <c r="E1153" s="1" t="s">
        <v>73</v>
      </c>
      <c r="F1153" s="1" t="s">
        <v>74</v>
      </c>
      <c r="G1153" s="1" t="s">
        <v>37</v>
      </c>
      <c r="H1153" s="1" t="s">
        <v>1012</v>
      </c>
      <c r="I1153" s="1" t="s">
        <v>34</v>
      </c>
      <c r="J1153" s="3">
        <v>43334</v>
      </c>
      <c r="K1153" s="3">
        <v>0</v>
      </c>
      <c r="L1153" s="3">
        <f t="shared" si="69"/>
        <v>43334</v>
      </c>
      <c r="M1153" s="1" t="s">
        <v>40</v>
      </c>
      <c r="N1153" s="88">
        <v>1047448417</v>
      </c>
      <c r="O1153" s="1" t="s">
        <v>663</v>
      </c>
      <c r="P1153" s="1" t="s">
        <v>79</v>
      </c>
      <c r="Q1153" s="1" t="s">
        <v>80</v>
      </c>
      <c r="R1153" s="1" t="s">
        <v>43</v>
      </c>
      <c r="S1153" s="1" t="s">
        <v>43</v>
      </c>
      <c r="T1153" s="3">
        <v>0</v>
      </c>
      <c r="U1153" s="1" t="s">
        <v>44</v>
      </c>
      <c r="V1153" s="1" t="s">
        <v>45</v>
      </c>
      <c r="W1153" s="1" t="s">
        <v>1012</v>
      </c>
      <c r="X1153" s="1" t="s">
        <v>46</v>
      </c>
      <c r="Y1153" s="1" t="s">
        <v>81</v>
      </c>
      <c r="Z1153" s="1" t="s">
        <v>1672</v>
      </c>
      <c r="AA1153" s="1" t="s">
        <v>83</v>
      </c>
      <c r="AB1153" s="1" t="s">
        <v>84</v>
      </c>
      <c r="AC1153" s="1" t="s">
        <v>51</v>
      </c>
      <c r="AD1153" s="1" t="s">
        <v>1672</v>
      </c>
      <c r="AE1153" s="1" t="s">
        <v>37</v>
      </c>
      <c r="AF1153">
        <f t="shared" si="70"/>
        <v>2024</v>
      </c>
      <c r="AG1153" t="str">
        <f t="shared" si="71"/>
        <v>feb</v>
      </c>
      <c r="AH1153" t="str">
        <f>+VLOOKUP(N1153,'[1]2. Ingreso de incapacidades'!$C$5:$O$6997,13,FALSE)</f>
        <v>SALUD TOTAL E.P.S.</v>
      </c>
      <c r="AI1153" t="s">
        <v>2192</v>
      </c>
    </row>
    <row r="1154" spans="1:35" hidden="1" x14ac:dyDescent="0.25">
      <c r="A1154" s="1" t="s">
        <v>33</v>
      </c>
      <c r="B1154" s="1" t="s">
        <v>34</v>
      </c>
      <c r="C1154" s="2">
        <v>45351</v>
      </c>
      <c r="D1154" s="42" t="str">
        <f t="shared" si="68"/>
        <v>2024</v>
      </c>
      <c r="E1154" s="1" t="s">
        <v>73</v>
      </c>
      <c r="F1154" s="1" t="s">
        <v>74</v>
      </c>
      <c r="G1154" s="1" t="s">
        <v>37</v>
      </c>
      <c r="H1154" s="1" t="s">
        <v>1012</v>
      </c>
      <c r="I1154" s="1" t="s">
        <v>34</v>
      </c>
      <c r="J1154" s="3">
        <v>606667</v>
      </c>
      <c r="K1154" s="3">
        <v>0</v>
      </c>
      <c r="L1154" s="3">
        <f t="shared" si="69"/>
        <v>606667</v>
      </c>
      <c r="M1154" s="1" t="s">
        <v>40</v>
      </c>
      <c r="N1154" s="88">
        <v>1143339994</v>
      </c>
      <c r="O1154" s="1" t="s">
        <v>114</v>
      </c>
      <c r="P1154" s="1" t="s">
        <v>79</v>
      </c>
      <c r="Q1154" s="1" t="s">
        <v>80</v>
      </c>
      <c r="R1154" s="1" t="s">
        <v>43</v>
      </c>
      <c r="S1154" s="1" t="s">
        <v>43</v>
      </c>
      <c r="T1154" s="3">
        <v>0</v>
      </c>
      <c r="U1154" s="1" t="s">
        <v>44</v>
      </c>
      <c r="V1154" s="1" t="s">
        <v>45</v>
      </c>
      <c r="W1154" s="1" t="s">
        <v>1012</v>
      </c>
      <c r="X1154" s="1" t="s">
        <v>46</v>
      </c>
      <c r="Y1154" s="1" t="s">
        <v>81</v>
      </c>
      <c r="Z1154" s="1" t="s">
        <v>1672</v>
      </c>
      <c r="AA1154" s="1" t="s">
        <v>83</v>
      </c>
      <c r="AB1154" s="1" t="s">
        <v>84</v>
      </c>
      <c r="AC1154" s="1" t="s">
        <v>51</v>
      </c>
      <c r="AD1154" s="1" t="s">
        <v>1672</v>
      </c>
      <c r="AE1154" s="1" t="s">
        <v>37</v>
      </c>
      <c r="AF1154">
        <f t="shared" si="70"/>
        <v>2024</v>
      </c>
      <c r="AG1154" t="str">
        <f t="shared" si="71"/>
        <v>feb</v>
      </c>
      <c r="AH1154" t="str">
        <f>+VLOOKUP(N1154,'[1]2. Ingreso de incapacidades'!$C$5:$O$6997,13,FALSE)</f>
        <v>SALUD TOTAL E.P.S.</v>
      </c>
      <c r="AI1154" t="s">
        <v>2192</v>
      </c>
    </row>
    <row r="1155" spans="1:35" hidden="1" x14ac:dyDescent="0.25">
      <c r="A1155" s="1" t="s">
        <v>33</v>
      </c>
      <c r="B1155" s="1" t="s">
        <v>34</v>
      </c>
      <c r="C1155" s="2">
        <v>45351</v>
      </c>
      <c r="D1155" s="42" t="str">
        <f t="shared" si="68"/>
        <v>2024</v>
      </c>
      <c r="E1155" s="1" t="s">
        <v>73</v>
      </c>
      <c r="F1155" s="1" t="s">
        <v>74</v>
      </c>
      <c r="G1155" s="1" t="s">
        <v>37</v>
      </c>
      <c r="H1155" s="1" t="s">
        <v>1012</v>
      </c>
      <c r="I1155" s="1" t="s">
        <v>34</v>
      </c>
      <c r="J1155" s="3">
        <v>43334</v>
      </c>
      <c r="K1155" s="3">
        <v>0</v>
      </c>
      <c r="L1155" s="3">
        <f t="shared" si="69"/>
        <v>43334</v>
      </c>
      <c r="M1155" s="1" t="s">
        <v>40</v>
      </c>
      <c r="N1155" s="88">
        <v>72255702</v>
      </c>
      <c r="O1155" s="1" t="s">
        <v>769</v>
      </c>
      <c r="P1155" s="1" t="s">
        <v>79</v>
      </c>
      <c r="Q1155" s="1" t="s">
        <v>80</v>
      </c>
      <c r="R1155" s="1" t="s">
        <v>43</v>
      </c>
      <c r="S1155" s="1" t="s">
        <v>43</v>
      </c>
      <c r="T1155" s="3">
        <v>0</v>
      </c>
      <c r="U1155" s="1" t="s">
        <v>44</v>
      </c>
      <c r="V1155" s="1" t="s">
        <v>45</v>
      </c>
      <c r="W1155" s="1" t="s">
        <v>1012</v>
      </c>
      <c r="X1155" s="1" t="s">
        <v>46</v>
      </c>
      <c r="Y1155" s="1" t="s">
        <v>81</v>
      </c>
      <c r="Z1155" s="1" t="s">
        <v>1672</v>
      </c>
      <c r="AA1155" s="1" t="s">
        <v>83</v>
      </c>
      <c r="AB1155" s="1" t="s">
        <v>84</v>
      </c>
      <c r="AC1155" s="1" t="s">
        <v>51</v>
      </c>
      <c r="AD1155" s="1" t="s">
        <v>1672</v>
      </c>
      <c r="AE1155" s="1" t="s">
        <v>37</v>
      </c>
      <c r="AF1155">
        <f t="shared" si="70"/>
        <v>2024</v>
      </c>
      <c r="AG1155" t="str">
        <f t="shared" si="71"/>
        <v>feb</v>
      </c>
      <c r="AH1155" t="str">
        <f>+VLOOKUP(N1155,'[1]2. Ingreso de incapacidades'!$C$5:$O$6997,13,FALSE)</f>
        <v>SURA E.P.S.</v>
      </c>
      <c r="AI1155" t="s">
        <v>2197</v>
      </c>
    </row>
    <row r="1156" spans="1:35" hidden="1" x14ac:dyDescent="0.25">
      <c r="A1156" s="1" t="s">
        <v>33</v>
      </c>
      <c r="B1156" s="1" t="s">
        <v>34</v>
      </c>
      <c r="C1156" s="2">
        <v>45351</v>
      </c>
      <c r="D1156" s="42" t="str">
        <f t="shared" si="68"/>
        <v>2024</v>
      </c>
      <c r="E1156" s="1" t="s">
        <v>73</v>
      </c>
      <c r="F1156" s="1" t="s">
        <v>74</v>
      </c>
      <c r="G1156" s="1" t="s">
        <v>37</v>
      </c>
      <c r="H1156" s="1" t="s">
        <v>1012</v>
      </c>
      <c r="I1156" s="1" t="s">
        <v>34</v>
      </c>
      <c r="J1156" s="3">
        <v>43334</v>
      </c>
      <c r="K1156" s="3">
        <v>0</v>
      </c>
      <c r="L1156" s="3">
        <f t="shared" si="69"/>
        <v>43334</v>
      </c>
      <c r="M1156" s="1" t="s">
        <v>40</v>
      </c>
      <c r="N1156" s="88">
        <v>73131436</v>
      </c>
      <c r="O1156" s="1" t="s">
        <v>153</v>
      </c>
      <c r="P1156" s="1" t="s">
        <v>79</v>
      </c>
      <c r="Q1156" s="1" t="s">
        <v>80</v>
      </c>
      <c r="R1156" s="1" t="s">
        <v>43</v>
      </c>
      <c r="S1156" s="1" t="s">
        <v>43</v>
      </c>
      <c r="T1156" s="3">
        <v>0</v>
      </c>
      <c r="U1156" s="1" t="s">
        <v>44</v>
      </c>
      <c r="V1156" s="1" t="s">
        <v>45</v>
      </c>
      <c r="W1156" s="1" t="s">
        <v>1012</v>
      </c>
      <c r="X1156" s="1" t="s">
        <v>46</v>
      </c>
      <c r="Y1156" s="1" t="s">
        <v>81</v>
      </c>
      <c r="Z1156" s="1" t="s">
        <v>1672</v>
      </c>
      <c r="AA1156" s="1" t="s">
        <v>83</v>
      </c>
      <c r="AB1156" s="1" t="s">
        <v>84</v>
      </c>
      <c r="AC1156" s="1" t="s">
        <v>51</v>
      </c>
      <c r="AD1156" s="1" t="s">
        <v>1672</v>
      </c>
      <c r="AE1156" s="1" t="s">
        <v>37</v>
      </c>
      <c r="AF1156">
        <f t="shared" si="70"/>
        <v>2024</v>
      </c>
      <c r="AG1156" t="str">
        <f t="shared" si="71"/>
        <v>feb</v>
      </c>
      <c r="AH1156" t="str">
        <f>+VLOOKUP(N1156,'[1]2. Ingreso de incapacidades'!$C$5:$O$6997,13,FALSE)</f>
        <v>SALUD TOTAL E.P.S.</v>
      </c>
      <c r="AI1156" t="s">
        <v>2192</v>
      </c>
    </row>
    <row r="1157" spans="1:35" hidden="1" x14ac:dyDescent="0.25">
      <c r="A1157" s="1" t="s">
        <v>33</v>
      </c>
      <c r="B1157" s="1" t="s">
        <v>34</v>
      </c>
      <c r="C1157" s="2">
        <v>45351</v>
      </c>
      <c r="D1157" s="42" t="str">
        <f t="shared" si="68"/>
        <v>2024</v>
      </c>
      <c r="E1157" s="1" t="s">
        <v>73</v>
      </c>
      <c r="F1157" s="1" t="s">
        <v>74</v>
      </c>
      <c r="G1157" s="1" t="s">
        <v>37</v>
      </c>
      <c r="H1157" s="1" t="s">
        <v>1012</v>
      </c>
      <c r="I1157" s="1" t="s">
        <v>34</v>
      </c>
      <c r="J1157" s="3">
        <v>43334</v>
      </c>
      <c r="K1157" s="3">
        <v>0</v>
      </c>
      <c r="L1157" s="3">
        <f t="shared" si="69"/>
        <v>43334</v>
      </c>
      <c r="M1157" s="1" t="s">
        <v>40</v>
      </c>
      <c r="N1157" s="88">
        <v>73212587</v>
      </c>
      <c r="O1157" s="1" t="s">
        <v>441</v>
      </c>
      <c r="P1157" s="1" t="s">
        <v>79</v>
      </c>
      <c r="Q1157" s="1" t="s">
        <v>80</v>
      </c>
      <c r="R1157" s="1" t="s">
        <v>43</v>
      </c>
      <c r="S1157" s="1" t="s">
        <v>43</v>
      </c>
      <c r="T1157" s="3">
        <v>0</v>
      </c>
      <c r="U1157" s="1" t="s">
        <v>44</v>
      </c>
      <c r="V1157" s="1" t="s">
        <v>45</v>
      </c>
      <c r="W1157" s="1" t="s">
        <v>1012</v>
      </c>
      <c r="X1157" s="1" t="s">
        <v>46</v>
      </c>
      <c r="Y1157" s="1" t="s">
        <v>81</v>
      </c>
      <c r="Z1157" s="1" t="s">
        <v>1672</v>
      </c>
      <c r="AA1157" s="1" t="s">
        <v>83</v>
      </c>
      <c r="AB1157" s="1" t="s">
        <v>84</v>
      </c>
      <c r="AC1157" s="1" t="s">
        <v>51</v>
      </c>
      <c r="AD1157" s="1" t="s">
        <v>1672</v>
      </c>
      <c r="AE1157" s="1" t="s">
        <v>37</v>
      </c>
      <c r="AF1157">
        <f t="shared" si="70"/>
        <v>2024</v>
      </c>
      <c r="AG1157" t="str">
        <f t="shared" si="71"/>
        <v>feb</v>
      </c>
      <c r="AH1157" t="str">
        <f>+VLOOKUP(N1157,'[1]2. Ingreso de incapacidades'!$C$5:$O$6997,13,FALSE)</f>
        <v>SALUD TOTAL E.P.S.</v>
      </c>
      <c r="AI1157" t="s">
        <v>2192</v>
      </c>
    </row>
    <row r="1158" spans="1:35" hidden="1" x14ac:dyDescent="0.25">
      <c r="A1158" s="1" t="s">
        <v>33</v>
      </c>
      <c r="B1158" s="1" t="s">
        <v>34</v>
      </c>
      <c r="C1158" s="2">
        <v>45351</v>
      </c>
      <c r="D1158" s="42" t="str">
        <f t="shared" ref="D1158:D1220" si="72">TEXT(C1158,"yyyy")</f>
        <v>2024</v>
      </c>
      <c r="E1158" s="1" t="s">
        <v>73</v>
      </c>
      <c r="F1158" s="1" t="s">
        <v>74</v>
      </c>
      <c r="G1158" s="1" t="s">
        <v>37</v>
      </c>
      <c r="H1158" s="1" t="s">
        <v>1012</v>
      </c>
      <c r="I1158" s="1" t="s">
        <v>34</v>
      </c>
      <c r="J1158" s="3">
        <v>520001</v>
      </c>
      <c r="K1158" s="3">
        <v>0</v>
      </c>
      <c r="L1158" s="3">
        <f t="shared" ref="L1158:L1220" si="73">+J1158-K1158</f>
        <v>520001</v>
      </c>
      <c r="M1158" s="1" t="s">
        <v>40</v>
      </c>
      <c r="N1158" s="88">
        <v>73109356</v>
      </c>
      <c r="O1158" s="1" t="s">
        <v>118</v>
      </c>
      <c r="P1158" s="1" t="s">
        <v>79</v>
      </c>
      <c r="Q1158" s="1" t="s">
        <v>80</v>
      </c>
      <c r="R1158" s="1" t="s">
        <v>43</v>
      </c>
      <c r="S1158" s="1" t="s">
        <v>43</v>
      </c>
      <c r="T1158" s="3">
        <v>0</v>
      </c>
      <c r="U1158" s="1" t="s">
        <v>44</v>
      </c>
      <c r="V1158" s="1" t="s">
        <v>45</v>
      </c>
      <c r="W1158" s="1" t="s">
        <v>1012</v>
      </c>
      <c r="X1158" s="1" t="s">
        <v>46</v>
      </c>
      <c r="Y1158" s="1" t="s">
        <v>81</v>
      </c>
      <c r="Z1158" s="1" t="s">
        <v>1672</v>
      </c>
      <c r="AA1158" s="1" t="s">
        <v>83</v>
      </c>
      <c r="AB1158" s="1" t="s">
        <v>84</v>
      </c>
      <c r="AC1158" s="1" t="s">
        <v>51</v>
      </c>
      <c r="AD1158" s="1" t="s">
        <v>1672</v>
      </c>
      <c r="AE1158" s="1" t="s">
        <v>37</v>
      </c>
      <c r="AF1158">
        <f t="shared" ref="AF1158:AF1220" si="74">YEAR(C1158)</f>
        <v>2024</v>
      </c>
      <c r="AG1158" t="str">
        <f t="shared" ref="AG1158:AG1220" si="75">TEXT(C1158,"mmm")</f>
        <v>feb</v>
      </c>
      <c r="AH1158" t="str">
        <f>+VLOOKUP(N1158,'[1]2. Ingreso de incapacidades'!$C$5:$O$6997,13,FALSE)</f>
        <v>SANITAS E.P.S</v>
      </c>
      <c r="AI1158" t="s">
        <v>2193</v>
      </c>
    </row>
    <row r="1159" spans="1:35" hidden="1" x14ac:dyDescent="0.25">
      <c r="A1159" s="1" t="s">
        <v>33</v>
      </c>
      <c r="B1159" s="1" t="s">
        <v>34</v>
      </c>
      <c r="C1159" s="2">
        <v>45351</v>
      </c>
      <c r="D1159" s="42" t="str">
        <f t="shared" si="72"/>
        <v>2024</v>
      </c>
      <c r="E1159" s="1" t="s">
        <v>73</v>
      </c>
      <c r="F1159" s="1" t="s">
        <v>74</v>
      </c>
      <c r="G1159" s="1" t="s">
        <v>37</v>
      </c>
      <c r="H1159" s="1" t="s">
        <v>1012</v>
      </c>
      <c r="I1159" s="1" t="s">
        <v>34</v>
      </c>
      <c r="J1159" s="3">
        <v>86667</v>
      </c>
      <c r="K1159" s="3">
        <v>0</v>
      </c>
      <c r="L1159" s="3">
        <f t="shared" si="73"/>
        <v>86667</v>
      </c>
      <c r="M1159" s="1" t="s">
        <v>40</v>
      </c>
      <c r="N1159" s="88">
        <v>73576572</v>
      </c>
      <c r="O1159" s="1" t="s">
        <v>134</v>
      </c>
      <c r="P1159" s="1" t="s">
        <v>79</v>
      </c>
      <c r="Q1159" s="1" t="s">
        <v>80</v>
      </c>
      <c r="R1159" s="1" t="s">
        <v>43</v>
      </c>
      <c r="S1159" s="1" t="s">
        <v>43</v>
      </c>
      <c r="T1159" s="3">
        <v>0</v>
      </c>
      <c r="U1159" s="1" t="s">
        <v>44</v>
      </c>
      <c r="V1159" s="1" t="s">
        <v>45</v>
      </c>
      <c r="W1159" s="1" t="s">
        <v>1012</v>
      </c>
      <c r="X1159" s="1" t="s">
        <v>46</v>
      </c>
      <c r="Y1159" s="1" t="s">
        <v>81</v>
      </c>
      <c r="Z1159" s="1" t="s">
        <v>1672</v>
      </c>
      <c r="AA1159" s="1" t="s">
        <v>83</v>
      </c>
      <c r="AB1159" s="1" t="s">
        <v>84</v>
      </c>
      <c r="AC1159" s="1" t="s">
        <v>51</v>
      </c>
      <c r="AD1159" s="1" t="s">
        <v>1672</v>
      </c>
      <c r="AE1159" s="1" t="s">
        <v>37</v>
      </c>
      <c r="AF1159">
        <f t="shared" si="74"/>
        <v>2024</v>
      </c>
      <c r="AG1159" t="str">
        <f t="shared" si="75"/>
        <v>feb</v>
      </c>
      <c r="AH1159" t="str">
        <f>+VLOOKUP(N1159,'[1]2. Ingreso de incapacidades'!$C$5:$O$6997,13,FALSE)</f>
        <v>SANITAS E.P.S</v>
      </c>
      <c r="AI1159" t="s">
        <v>2193</v>
      </c>
    </row>
    <row r="1160" spans="1:35" hidden="1" x14ac:dyDescent="0.25">
      <c r="A1160" s="1" t="s">
        <v>33</v>
      </c>
      <c r="B1160" s="1" t="s">
        <v>34</v>
      </c>
      <c r="C1160" s="2">
        <v>45351</v>
      </c>
      <c r="D1160" s="42" t="str">
        <f t="shared" si="72"/>
        <v>2024</v>
      </c>
      <c r="E1160" s="1" t="s">
        <v>73</v>
      </c>
      <c r="F1160" s="1" t="s">
        <v>74</v>
      </c>
      <c r="G1160" s="1" t="s">
        <v>37</v>
      </c>
      <c r="H1160" s="1" t="s">
        <v>1012</v>
      </c>
      <c r="I1160" s="1" t="s">
        <v>34</v>
      </c>
      <c r="J1160" s="3">
        <v>43334</v>
      </c>
      <c r="K1160" s="3">
        <v>0</v>
      </c>
      <c r="L1160" s="3">
        <f t="shared" si="73"/>
        <v>43334</v>
      </c>
      <c r="M1160" s="1" t="s">
        <v>40</v>
      </c>
      <c r="N1160" s="88">
        <v>1047476501</v>
      </c>
      <c r="O1160" s="1" t="s">
        <v>670</v>
      </c>
      <c r="P1160" s="1" t="s">
        <v>79</v>
      </c>
      <c r="Q1160" s="1" t="s">
        <v>80</v>
      </c>
      <c r="R1160" s="1" t="s">
        <v>43</v>
      </c>
      <c r="S1160" s="1" t="s">
        <v>43</v>
      </c>
      <c r="T1160" s="3">
        <v>0</v>
      </c>
      <c r="U1160" s="1" t="s">
        <v>44</v>
      </c>
      <c r="V1160" s="1" t="s">
        <v>45</v>
      </c>
      <c r="W1160" s="1" t="s">
        <v>1012</v>
      </c>
      <c r="X1160" s="1" t="s">
        <v>46</v>
      </c>
      <c r="Y1160" s="1" t="s">
        <v>81</v>
      </c>
      <c r="Z1160" s="1" t="s">
        <v>1672</v>
      </c>
      <c r="AA1160" s="1" t="s">
        <v>83</v>
      </c>
      <c r="AB1160" s="1" t="s">
        <v>84</v>
      </c>
      <c r="AC1160" s="1" t="s">
        <v>51</v>
      </c>
      <c r="AD1160" s="1" t="s">
        <v>1672</v>
      </c>
      <c r="AE1160" s="1" t="s">
        <v>37</v>
      </c>
      <c r="AF1160">
        <f t="shared" si="74"/>
        <v>2024</v>
      </c>
      <c r="AG1160" t="str">
        <f t="shared" si="75"/>
        <v>feb</v>
      </c>
      <c r="AH1160" t="str">
        <f>+VLOOKUP(N1160,'[1]2. Ingreso de incapacidades'!$C$5:$O$6997,13,FALSE)</f>
        <v>EPS MUTUAL SER</v>
      </c>
      <c r="AI1160" t="s">
        <v>2195</v>
      </c>
    </row>
    <row r="1161" spans="1:35" hidden="1" x14ac:dyDescent="0.25">
      <c r="A1161" s="1" t="s">
        <v>33</v>
      </c>
      <c r="B1161" s="1" t="s">
        <v>34</v>
      </c>
      <c r="C1161" s="2">
        <v>45351</v>
      </c>
      <c r="D1161" s="42" t="str">
        <f t="shared" si="72"/>
        <v>2024</v>
      </c>
      <c r="E1161" s="1" t="s">
        <v>73</v>
      </c>
      <c r="F1161" s="1" t="s">
        <v>74</v>
      </c>
      <c r="G1161" s="1" t="s">
        <v>37</v>
      </c>
      <c r="H1161" s="1" t="s">
        <v>1012</v>
      </c>
      <c r="I1161" s="1" t="s">
        <v>34</v>
      </c>
      <c r="J1161" s="3">
        <v>130000</v>
      </c>
      <c r="K1161" s="3">
        <v>0</v>
      </c>
      <c r="L1161" s="3">
        <f t="shared" si="73"/>
        <v>130000</v>
      </c>
      <c r="M1161" s="1" t="s">
        <v>40</v>
      </c>
      <c r="N1161" s="88">
        <v>7919544</v>
      </c>
      <c r="O1161" s="1" t="s">
        <v>839</v>
      </c>
      <c r="P1161" s="1" t="s">
        <v>79</v>
      </c>
      <c r="Q1161" s="1" t="s">
        <v>80</v>
      </c>
      <c r="R1161" s="1" t="s">
        <v>43</v>
      </c>
      <c r="S1161" s="1" t="s">
        <v>43</v>
      </c>
      <c r="T1161" s="3">
        <v>0</v>
      </c>
      <c r="U1161" s="1" t="s">
        <v>44</v>
      </c>
      <c r="V1161" s="1" t="s">
        <v>45</v>
      </c>
      <c r="W1161" s="1" t="s">
        <v>1012</v>
      </c>
      <c r="X1161" s="1" t="s">
        <v>46</v>
      </c>
      <c r="Y1161" s="1" t="s">
        <v>81</v>
      </c>
      <c r="Z1161" s="1" t="s">
        <v>1672</v>
      </c>
      <c r="AA1161" s="1" t="s">
        <v>83</v>
      </c>
      <c r="AB1161" s="1" t="s">
        <v>84</v>
      </c>
      <c r="AC1161" s="1" t="s">
        <v>51</v>
      </c>
      <c r="AD1161" s="1" t="s">
        <v>1672</v>
      </c>
      <c r="AE1161" s="1" t="s">
        <v>37</v>
      </c>
      <c r="AF1161">
        <f t="shared" si="74"/>
        <v>2024</v>
      </c>
      <c r="AG1161" t="str">
        <f t="shared" si="75"/>
        <v>feb</v>
      </c>
      <c r="AH1161" t="str">
        <f>+VLOOKUP(N1161,'[1]2. Ingreso de incapacidades'!$C$5:$O$6997,13,FALSE)</f>
        <v>EPS MUTUAL SER</v>
      </c>
      <c r="AI1161" t="s">
        <v>2195</v>
      </c>
    </row>
    <row r="1162" spans="1:35" hidden="1" x14ac:dyDescent="0.25">
      <c r="A1162" s="1" t="s">
        <v>33</v>
      </c>
      <c r="B1162" s="1" t="s">
        <v>34</v>
      </c>
      <c r="C1162" s="2">
        <v>45351</v>
      </c>
      <c r="D1162" s="42" t="str">
        <f t="shared" si="72"/>
        <v>2024</v>
      </c>
      <c r="E1162" s="1" t="s">
        <v>73</v>
      </c>
      <c r="F1162" s="1" t="s">
        <v>74</v>
      </c>
      <c r="G1162" s="1" t="s">
        <v>37</v>
      </c>
      <c r="H1162" s="1" t="s">
        <v>1012</v>
      </c>
      <c r="I1162" s="1" t="s">
        <v>34</v>
      </c>
      <c r="J1162" s="3">
        <v>43334</v>
      </c>
      <c r="K1162" s="3">
        <v>0</v>
      </c>
      <c r="L1162" s="3">
        <f t="shared" si="73"/>
        <v>43334</v>
      </c>
      <c r="M1162" s="1" t="s">
        <v>40</v>
      </c>
      <c r="N1162" s="88">
        <v>1007431647</v>
      </c>
      <c r="O1162" s="1" t="s">
        <v>632</v>
      </c>
      <c r="P1162" s="1" t="s">
        <v>79</v>
      </c>
      <c r="Q1162" s="1" t="s">
        <v>80</v>
      </c>
      <c r="R1162" s="1" t="s">
        <v>43</v>
      </c>
      <c r="S1162" s="1" t="s">
        <v>43</v>
      </c>
      <c r="T1162" s="3">
        <v>0</v>
      </c>
      <c r="U1162" s="1" t="s">
        <v>44</v>
      </c>
      <c r="V1162" s="1" t="s">
        <v>45</v>
      </c>
      <c r="W1162" s="1" t="s">
        <v>1012</v>
      </c>
      <c r="X1162" s="1" t="s">
        <v>46</v>
      </c>
      <c r="Y1162" s="1" t="s">
        <v>81</v>
      </c>
      <c r="Z1162" s="1" t="s">
        <v>1672</v>
      </c>
      <c r="AA1162" s="1" t="s">
        <v>83</v>
      </c>
      <c r="AB1162" s="1" t="s">
        <v>84</v>
      </c>
      <c r="AC1162" s="1" t="s">
        <v>51</v>
      </c>
      <c r="AD1162" s="1" t="s">
        <v>1672</v>
      </c>
      <c r="AE1162" s="1" t="s">
        <v>37</v>
      </c>
      <c r="AF1162">
        <f t="shared" si="74"/>
        <v>2024</v>
      </c>
      <c r="AG1162" t="str">
        <f t="shared" si="75"/>
        <v>feb</v>
      </c>
      <c r="AH1162" t="str">
        <f>+VLOOKUP(N1162,'[1]2. Ingreso de incapacidades'!$C$5:$O$6997,13,FALSE)</f>
        <v>NUEVA E.P.S</v>
      </c>
      <c r="AI1162" t="s">
        <v>2199</v>
      </c>
    </row>
    <row r="1163" spans="1:35" hidden="1" x14ac:dyDescent="0.25">
      <c r="A1163" s="1" t="s">
        <v>33</v>
      </c>
      <c r="B1163" s="1" t="s">
        <v>34</v>
      </c>
      <c r="C1163" s="2">
        <v>45351</v>
      </c>
      <c r="D1163" s="42" t="str">
        <f t="shared" si="72"/>
        <v>2024</v>
      </c>
      <c r="E1163" s="1" t="s">
        <v>73</v>
      </c>
      <c r="F1163" s="1" t="s">
        <v>74</v>
      </c>
      <c r="G1163" s="1" t="s">
        <v>37</v>
      </c>
      <c r="H1163" s="1" t="s">
        <v>1012</v>
      </c>
      <c r="I1163" s="1" t="s">
        <v>34</v>
      </c>
      <c r="J1163" s="3">
        <v>44745</v>
      </c>
      <c r="K1163" s="3">
        <v>0</v>
      </c>
      <c r="L1163" s="3">
        <f t="shared" si="73"/>
        <v>44745</v>
      </c>
      <c r="M1163" s="1" t="s">
        <v>40</v>
      </c>
      <c r="N1163" s="88">
        <v>1143389124</v>
      </c>
      <c r="O1163" s="1" t="s">
        <v>749</v>
      </c>
      <c r="P1163" s="1" t="s">
        <v>79</v>
      </c>
      <c r="Q1163" s="1" t="s">
        <v>80</v>
      </c>
      <c r="R1163" s="1" t="s">
        <v>43</v>
      </c>
      <c r="S1163" s="1" t="s">
        <v>43</v>
      </c>
      <c r="T1163" s="3">
        <v>0</v>
      </c>
      <c r="U1163" s="1" t="s">
        <v>44</v>
      </c>
      <c r="V1163" s="1" t="s">
        <v>45</v>
      </c>
      <c r="W1163" s="1" t="s">
        <v>1012</v>
      </c>
      <c r="X1163" s="1" t="s">
        <v>46</v>
      </c>
      <c r="Y1163" s="1" t="s">
        <v>81</v>
      </c>
      <c r="Z1163" s="1" t="s">
        <v>1672</v>
      </c>
      <c r="AA1163" s="1" t="s">
        <v>83</v>
      </c>
      <c r="AB1163" s="1" t="s">
        <v>84</v>
      </c>
      <c r="AC1163" s="1" t="s">
        <v>51</v>
      </c>
      <c r="AD1163" s="1" t="s">
        <v>1672</v>
      </c>
      <c r="AE1163" s="1" t="s">
        <v>37</v>
      </c>
      <c r="AF1163">
        <f t="shared" si="74"/>
        <v>2024</v>
      </c>
      <c r="AG1163" t="str">
        <f t="shared" si="75"/>
        <v>feb</v>
      </c>
      <c r="AH1163" t="str">
        <f>+VLOOKUP(N1163,'[1]2. Ingreso de incapacidades'!$C$5:$O$6997,13,FALSE)</f>
        <v>NUEVA E.P.S</v>
      </c>
      <c r="AI1163" t="s">
        <v>2199</v>
      </c>
    </row>
    <row r="1164" spans="1:35" hidden="1" x14ac:dyDescent="0.25">
      <c r="A1164" s="1" t="s">
        <v>33</v>
      </c>
      <c r="B1164" s="1" t="s">
        <v>34</v>
      </c>
      <c r="C1164" s="2">
        <v>45351</v>
      </c>
      <c r="D1164" s="42" t="str">
        <f t="shared" si="72"/>
        <v>2024</v>
      </c>
      <c r="E1164" s="1" t="s">
        <v>73</v>
      </c>
      <c r="F1164" s="1" t="s">
        <v>74</v>
      </c>
      <c r="G1164" s="1" t="s">
        <v>37</v>
      </c>
      <c r="H1164" s="1" t="s">
        <v>1012</v>
      </c>
      <c r="I1164" s="1" t="s">
        <v>34</v>
      </c>
      <c r="J1164" s="3">
        <v>86668</v>
      </c>
      <c r="K1164" s="3">
        <v>0</v>
      </c>
      <c r="L1164" s="3">
        <f t="shared" si="73"/>
        <v>86668</v>
      </c>
      <c r="M1164" s="1" t="s">
        <v>40</v>
      </c>
      <c r="N1164" s="88">
        <v>12595533</v>
      </c>
      <c r="O1164" s="1" t="s">
        <v>116</v>
      </c>
      <c r="P1164" s="1" t="s">
        <v>79</v>
      </c>
      <c r="Q1164" s="1" t="s">
        <v>80</v>
      </c>
      <c r="R1164" s="1" t="s">
        <v>43</v>
      </c>
      <c r="S1164" s="1" t="s">
        <v>43</v>
      </c>
      <c r="T1164" s="3">
        <v>0</v>
      </c>
      <c r="U1164" s="1" t="s">
        <v>44</v>
      </c>
      <c r="V1164" s="1" t="s">
        <v>45</v>
      </c>
      <c r="W1164" s="1" t="s">
        <v>1012</v>
      </c>
      <c r="X1164" s="1" t="s">
        <v>46</v>
      </c>
      <c r="Y1164" s="1" t="s">
        <v>81</v>
      </c>
      <c r="Z1164" s="1" t="s">
        <v>1672</v>
      </c>
      <c r="AA1164" s="1" t="s">
        <v>83</v>
      </c>
      <c r="AB1164" s="1" t="s">
        <v>84</v>
      </c>
      <c r="AC1164" s="1" t="s">
        <v>51</v>
      </c>
      <c r="AD1164" s="1" t="s">
        <v>1672</v>
      </c>
      <c r="AE1164" s="1" t="s">
        <v>37</v>
      </c>
      <c r="AF1164">
        <f t="shared" si="74"/>
        <v>2024</v>
      </c>
      <c r="AG1164" t="str">
        <f t="shared" si="75"/>
        <v>feb</v>
      </c>
      <c r="AH1164" t="str">
        <f>+VLOOKUP(N1164,'[1]2. Ingreso de incapacidades'!$C$5:$O$6997,13,FALSE)</f>
        <v>NUEVA E.P.S</v>
      </c>
      <c r="AI1164" t="s">
        <v>2199</v>
      </c>
    </row>
    <row r="1165" spans="1:35" hidden="1" x14ac:dyDescent="0.25">
      <c r="A1165" s="1" t="s">
        <v>33</v>
      </c>
      <c r="B1165" s="1" t="s">
        <v>34</v>
      </c>
      <c r="C1165" s="2">
        <v>45351</v>
      </c>
      <c r="D1165" s="42" t="str">
        <f t="shared" si="72"/>
        <v>2024</v>
      </c>
      <c r="E1165" s="1" t="s">
        <v>73</v>
      </c>
      <c r="F1165" s="1" t="s">
        <v>74</v>
      </c>
      <c r="G1165" s="1" t="s">
        <v>37</v>
      </c>
      <c r="H1165" s="1" t="s">
        <v>1012</v>
      </c>
      <c r="I1165" s="1" t="s">
        <v>34</v>
      </c>
      <c r="J1165" s="3">
        <v>540249</v>
      </c>
      <c r="K1165" s="3">
        <v>0</v>
      </c>
      <c r="L1165" s="3">
        <f t="shared" si="73"/>
        <v>540249</v>
      </c>
      <c r="M1165" s="1" t="s">
        <v>40</v>
      </c>
      <c r="N1165" s="88">
        <v>73554580</v>
      </c>
      <c r="O1165" s="1" t="s">
        <v>568</v>
      </c>
      <c r="P1165" s="1" t="s">
        <v>79</v>
      </c>
      <c r="Q1165" s="1" t="s">
        <v>80</v>
      </c>
      <c r="R1165" s="1" t="s">
        <v>43</v>
      </c>
      <c r="S1165" s="1" t="s">
        <v>43</v>
      </c>
      <c r="T1165" s="3">
        <v>0</v>
      </c>
      <c r="U1165" s="1" t="s">
        <v>44</v>
      </c>
      <c r="V1165" s="1" t="s">
        <v>45</v>
      </c>
      <c r="W1165" s="1" t="s">
        <v>1012</v>
      </c>
      <c r="X1165" s="1" t="s">
        <v>46</v>
      </c>
      <c r="Y1165" s="1" t="s">
        <v>81</v>
      </c>
      <c r="Z1165" s="1" t="s">
        <v>1672</v>
      </c>
      <c r="AA1165" s="1" t="s">
        <v>83</v>
      </c>
      <c r="AB1165" s="1" t="s">
        <v>84</v>
      </c>
      <c r="AC1165" s="1" t="s">
        <v>51</v>
      </c>
      <c r="AD1165" s="1" t="s">
        <v>1672</v>
      </c>
      <c r="AE1165" s="1" t="s">
        <v>37</v>
      </c>
      <c r="AF1165">
        <f t="shared" si="74"/>
        <v>2024</v>
      </c>
      <c r="AG1165" t="str">
        <f t="shared" si="75"/>
        <v>feb</v>
      </c>
      <c r="AH1165" t="str">
        <f>+VLOOKUP(N1165,'[1]2. Ingreso de incapacidades'!$C$5:$O$6997,13,FALSE)</f>
        <v>NUEVA E.P.S</v>
      </c>
      <c r="AI1165" t="s">
        <v>2199</v>
      </c>
    </row>
    <row r="1166" spans="1:35" hidden="1" x14ac:dyDescent="0.25">
      <c r="A1166" s="1" t="s">
        <v>33</v>
      </c>
      <c r="B1166" s="1" t="s">
        <v>34</v>
      </c>
      <c r="C1166" s="2">
        <v>45351</v>
      </c>
      <c r="D1166" s="42" t="str">
        <f t="shared" si="72"/>
        <v>2024</v>
      </c>
      <c r="E1166" s="1" t="s">
        <v>73</v>
      </c>
      <c r="F1166" s="1" t="s">
        <v>74</v>
      </c>
      <c r="G1166" s="1" t="s">
        <v>37</v>
      </c>
      <c r="H1166" s="1" t="s">
        <v>1012</v>
      </c>
      <c r="I1166" s="1" t="s">
        <v>34</v>
      </c>
      <c r="J1166" s="3">
        <v>43334</v>
      </c>
      <c r="K1166" s="3">
        <v>0</v>
      </c>
      <c r="L1166" s="3">
        <f t="shared" si="73"/>
        <v>43334</v>
      </c>
      <c r="M1166" s="1" t="s">
        <v>40</v>
      </c>
      <c r="N1166" s="88">
        <v>15031546</v>
      </c>
      <c r="O1166" s="1" t="s">
        <v>499</v>
      </c>
      <c r="P1166" s="1" t="s">
        <v>79</v>
      </c>
      <c r="Q1166" s="1" t="s">
        <v>80</v>
      </c>
      <c r="R1166" s="1" t="s">
        <v>43</v>
      </c>
      <c r="S1166" s="1" t="s">
        <v>43</v>
      </c>
      <c r="T1166" s="3">
        <v>0</v>
      </c>
      <c r="U1166" s="1" t="s">
        <v>44</v>
      </c>
      <c r="V1166" s="1" t="s">
        <v>45</v>
      </c>
      <c r="W1166" s="1" t="s">
        <v>1012</v>
      </c>
      <c r="X1166" s="1" t="s">
        <v>46</v>
      </c>
      <c r="Y1166" s="1" t="s">
        <v>81</v>
      </c>
      <c r="Z1166" s="1" t="s">
        <v>1672</v>
      </c>
      <c r="AA1166" s="1" t="s">
        <v>83</v>
      </c>
      <c r="AB1166" s="1" t="s">
        <v>84</v>
      </c>
      <c r="AC1166" s="1" t="s">
        <v>51</v>
      </c>
      <c r="AD1166" s="1" t="s">
        <v>1672</v>
      </c>
      <c r="AE1166" s="1" t="s">
        <v>37</v>
      </c>
      <c r="AF1166">
        <f t="shared" si="74"/>
        <v>2024</v>
      </c>
      <c r="AG1166" t="str">
        <f t="shared" si="75"/>
        <v>feb</v>
      </c>
      <c r="AH1166" t="str">
        <f>+VLOOKUP(N1166,'[1]2. Ingreso de incapacidades'!$C$5:$O$6997,13,FALSE)</f>
        <v>COOSALUD ESS EPS -S</v>
      </c>
      <c r="AI1166" t="s">
        <v>2198</v>
      </c>
    </row>
    <row r="1167" spans="1:35" hidden="1" x14ac:dyDescent="0.25">
      <c r="A1167" s="1" t="s">
        <v>33</v>
      </c>
      <c r="B1167" s="1" t="s">
        <v>34</v>
      </c>
      <c r="C1167" s="2">
        <v>45351</v>
      </c>
      <c r="D1167" s="42" t="str">
        <f t="shared" si="72"/>
        <v>2024</v>
      </c>
      <c r="E1167" s="1" t="s">
        <v>73</v>
      </c>
      <c r="F1167" s="1" t="s">
        <v>74</v>
      </c>
      <c r="G1167" s="1" t="s">
        <v>37</v>
      </c>
      <c r="H1167" s="1" t="s">
        <v>1012</v>
      </c>
      <c r="I1167" s="1" t="s">
        <v>34</v>
      </c>
      <c r="J1167" s="3">
        <v>216667</v>
      </c>
      <c r="K1167" s="3">
        <v>0</v>
      </c>
      <c r="L1167" s="3">
        <f t="shared" si="73"/>
        <v>216667</v>
      </c>
      <c r="M1167" s="1" t="s">
        <v>40</v>
      </c>
      <c r="N1167" s="88">
        <v>73117655</v>
      </c>
      <c r="O1167" s="1" t="s">
        <v>128</v>
      </c>
      <c r="P1167" s="1" t="s">
        <v>79</v>
      </c>
      <c r="Q1167" s="1" t="s">
        <v>80</v>
      </c>
      <c r="R1167" s="1" t="s">
        <v>43</v>
      </c>
      <c r="S1167" s="1" t="s">
        <v>43</v>
      </c>
      <c r="T1167" s="3">
        <v>0</v>
      </c>
      <c r="U1167" s="1" t="s">
        <v>44</v>
      </c>
      <c r="V1167" s="1" t="s">
        <v>45</v>
      </c>
      <c r="W1167" s="1" t="s">
        <v>1012</v>
      </c>
      <c r="X1167" s="1" t="s">
        <v>46</v>
      </c>
      <c r="Y1167" s="1" t="s">
        <v>81</v>
      </c>
      <c r="Z1167" s="1" t="s">
        <v>1672</v>
      </c>
      <c r="AA1167" s="1" t="s">
        <v>83</v>
      </c>
      <c r="AB1167" s="1" t="s">
        <v>84</v>
      </c>
      <c r="AC1167" s="1" t="s">
        <v>51</v>
      </c>
      <c r="AD1167" s="1" t="s">
        <v>1672</v>
      </c>
      <c r="AE1167" s="1" t="s">
        <v>37</v>
      </c>
      <c r="AF1167">
        <f t="shared" si="74"/>
        <v>2024</v>
      </c>
      <c r="AG1167" t="str">
        <f t="shared" si="75"/>
        <v>feb</v>
      </c>
      <c r="AH1167" t="str">
        <f>+VLOOKUP(N1167,'[1]2. Ingreso de incapacidades'!$C$5:$O$6997,13,FALSE)</f>
        <v>COOMEVA E.P.S</v>
      </c>
      <c r="AI1167" t="s">
        <v>2202</v>
      </c>
    </row>
    <row r="1168" spans="1:35" hidden="1" x14ac:dyDescent="0.25">
      <c r="A1168" s="1" t="s">
        <v>33</v>
      </c>
      <c r="B1168" s="1" t="s">
        <v>34</v>
      </c>
      <c r="C1168" s="2">
        <v>45351</v>
      </c>
      <c r="D1168" s="42" t="str">
        <f t="shared" si="72"/>
        <v>2024</v>
      </c>
      <c r="E1168" s="1" t="s">
        <v>73</v>
      </c>
      <c r="F1168" s="1" t="s">
        <v>74</v>
      </c>
      <c r="G1168" s="1" t="s">
        <v>37</v>
      </c>
      <c r="H1168" s="1" t="s">
        <v>1012</v>
      </c>
      <c r="I1168" s="1" t="s">
        <v>34</v>
      </c>
      <c r="J1168" s="3">
        <v>274487</v>
      </c>
      <c r="K1168" s="3">
        <v>0</v>
      </c>
      <c r="L1168" s="3">
        <f t="shared" si="73"/>
        <v>274487</v>
      </c>
      <c r="M1168" s="1" t="s">
        <v>40</v>
      </c>
      <c r="N1168" s="88">
        <v>1148693276</v>
      </c>
      <c r="O1168" s="1" t="s">
        <v>163</v>
      </c>
      <c r="P1168" s="1" t="s">
        <v>79</v>
      </c>
      <c r="Q1168" s="1" t="s">
        <v>80</v>
      </c>
      <c r="R1168" s="1" t="s">
        <v>43</v>
      </c>
      <c r="S1168" s="1" t="s">
        <v>43</v>
      </c>
      <c r="T1168" s="3">
        <v>0</v>
      </c>
      <c r="U1168" s="1" t="s">
        <v>44</v>
      </c>
      <c r="V1168" s="1" t="s">
        <v>45</v>
      </c>
      <c r="W1168" s="1" t="s">
        <v>1012</v>
      </c>
      <c r="X1168" s="1" t="s">
        <v>46</v>
      </c>
      <c r="Y1168" s="1" t="s">
        <v>81</v>
      </c>
      <c r="Z1168" s="1" t="s">
        <v>1672</v>
      </c>
      <c r="AA1168" s="1" t="s">
        <v>83</v>
      </c>
      <c r="AB1168" s="1" t="s">
        <v>84</v>
      </c>
      <c r="AC1168" s="1" t="s">
        <v>51</v>
      </c>
      <c r="AD1168" s="1" t="s">
        <v>1672</v>
      </c>
      <c r="AE1168" s="1" t="s">
        <v>37</v>
      </c>
      <c r="AF1168">
        <f t="shared" si="74"/>
        <v>2024</v>
      </c>
      <c r="AG1168" t="str">
        <f t="shared" si="75"/>
        <v>feb</v>
      </c>
      <c r="AH1168" t="str">
        <f>+VLOOKUP(N1168,'[1]2. Ingreso de incapacidades'!$C$5:$O$6997,13,FALSE)</f>
        <v>SALUD TOTAL E.P.S.</v>
      </c>
      <c r="AI1168" t="s">
        <v>2192</v>
      </c>
    </row>
    <row r="1169" spans="1:35" hidden="1" x14ac:dyDescent="0.25">
      <c r="A1169" s="1" t="s">
        <v>33</v>
      </c>
      <c r="B1169" s="1" t="s">
        <v>34</v>
      </c>
      <c r="C1169" s="2">
        <v>45351</v>
      </c>
      <c r="D1169" s="42" t="str">
        <f t="shared" si="72"/>
        <v>2024</v>
      </c>
      <c r="E1169" s="1" t="s">
        <v>73</v>
      </c>
      <c r="F1169" s="1" t="s">
        <v>74</v>
      </c>
      <c r="G1169" s="1" t="s">
        <v>37</v>
      </c>
      <c r="H1169" s="1" t="s">
        <v>1012</v>
      </c>
      <c r="I1169" s="1" t="s">
        <v>34</v>
      </c>
      <c r="J1169" s="3">
        <v>970417</v>
      </c>
      <c r="K1169" s="3">
        <v>0</v>
      </c>
      <c r="L1169" s="3">
        <f t="shared" si="73"/>
        <v>970417</v>
      </c>
      <c r="M1169" s="1" t="s">
        <v>40</v>
      </c>
      <c r="N1169" s="88">
        <v>1235045400</v>
      </c>
      <c r="O1169" s="1" t="s">
        <v>1611</v>
      </c>
      <c r="P1169" s="1" t="s">
        <v>1075</v>
      </c>
      <c r="Q1169" s="1" t="s">
        <v>1076</v>
      </c>
      <c r="R1169" s="1" t="s">
        <v>43</v>
      </c>
      <c r="S1169" s="1" t="s">
        <v>43</v>
      </c>
      <c r="T1169" s="3">
        <v>0</v>
      </c>
      <c r="U1169" s="1" t="s">
        <v>44</v>
      </c>
      <c r="V1169" s="1" t="s">
        <v>45</v>
      </c>
      <c r="W1169" s="1" t="s">
        <v>1012</v>
      </c>
      <c r="X1169" s="1" t="s">
        <v>46</v>
      </c>
      <c r="Y1169" s="1" t="s">
        <v>81</v>
      </c>
      <c r="Z1169" s="1" t="s">
        <v>1672</v>
      </c>
      <c r="AA1169" s="1" t="s">
        <v>83</v>
      </c>
      <c r="AB1169" s="1" t="s">
        <v>84</v>
      </c>
      <c r="AC1169" s="1" t="s">
        <v>51</v>
      </c>
      <c r="AD1169" s="1" t="s">
        <v>1672</v>
      </c>
      <c r="AE1169" s="1" t="s">
        <v>37</v>
      </c>
      <c r="AF1169">
        <f t="shared" si="74"/>
        <v>2024</v>
      </c>
      <c r="AG1169" t="str">
        <f t="shared" si="75"/>
        <v>feb</v>
      </c>
      <c r="AH1169" t="str">
        <f>+VLOOKUP(N1169,'[1]2. Ingreso de incapacidades'!$C$5:$O$6997,13,FALSE)</f>
        <v>SURA E.P.S.</v>
      </c>
      <c r="AI1169" t="s">
        <v>2197</v>
      </c>
    </row>
    <row r="1170" spans="1:35" hidden="1" x14ac:dyDescent="0.25">
      <c r="A1170" s="1" t="s">
        <v>33</v>
      </c>
      <c r="B1170" s="1" t="s">
        <v>34</v>
      </c>
      <c r="C1170" s="2">
        <v>45357</v>
      </c>
      <c r="D1170" s="42" t="str">
        <f t="shared" si="72"/>
        <v>2024</v>
      </c>
      <c r="E1170" s="1" t="s">
        <v>35</v>
      </c>
      <c r="F1170" s="1" t="s">
        <v>36</v>
      </c>
      <c r="G1170" s="1" t="s">
        <v>37</v>
      </c>
      <c r="H1170" s="1" t="s">
        <v>1675</v>
      </c>
      <c r="I1170" s="1" t="s">
        <v>1676</v>
      </c>
      <c r="J1170" s="3">
        <v>0</v>
      </c>
      <c r="K1170" s="3">
        <v>3206666</v>
      </c>
      <c r="L1170" s="3">
        <f t="shared" si="73"/>
        <v>-3206666</v>
      </c>
      <c r="M1170" s="1" t="s">
        <v>40</v>
      </c>
      <c r="N1170" s="88">
        <v>800088702</v>
      </c>
      <c r="O1170" s="1" t="s">
        <v>63</v>
      </c>
      <c r="P1170" s="1" t="s">
        <v>37</v>
      </c>
      <c r="Q1170" s="1" t="s">
        <v>43</v>
      </c>
      <c r="R1170" s="1" t="s">
        <v>43</v>
      </c>
      <c r="S1170" s="1" t="s">
        <v>43</v>
      </c>
      <c r="T1170" s="3">
        <v>0</v>
      </c>
      <c r="U1170" s="1" t="s">
        <v>44</v>
      </c>
      <c r="V1170" s="1" t="s">
        <v>45</v>
      </c>
      <c r="W1170" s="1" t="s">
        <v>1675</v>
      </c>
      <c r="X1170" s="1" t="s">
        <v>46</v>
      </c>
      <c r="Y1170" s="1" t="s">
        <v>47</v>
      </c>
      <c r="Z1170" s="1" t="s">
        <v>1677</v>
      </c>
      <c r="AA1170" s="1" t="s">
        <v>49</v>
      </c>
      <c r="AB1170" s="1" t="s">
        <v>50</v>
      </c>
      <c r="AC1170" s="1" t="s">
        <v>51</v>
      </c>
      <c r="AD1170" s="1" t="s">
        <v>1677</v>
      </c>
      <c r="AE1170" s="1" t="s">
        <v>37</v>
      </c>
      <c r="AF1170">
        <f t="shared" si="74"/>
        <v>2024</v>
      </c>
      <c r="AG1170" t="str">
        <f t="shared" si="75"/>
        <v>mar</v>
      </c>
      <c r="AH1170" t="e">
        <f>+VLOOKUP(N1170,'[1]2. Ingreso de incapacidades'!$C$5:$O$6997,13,FALSE)</f>
        <v>#N/A</v>
      </c>
      <c r="AI1170" t="e">
        <v>#N/A</v>
      </c>
    </row>
    <row r="1171" spans="1:35" hidden="1" x14ac:dyDescent="0.25">
      <c r="A1171" s="1" t="s">
        <v>33</v>
      </c>
      <c r="B1171" s="1" t="s">
        <v>34</v>
      </c>
      <c r="C1171" s="2">
        <v>45357</v>
      </c>
      <c r="D1171" s="42" t="str">
        <f t="shared" si="72"/>
        <v>2024</v>
      </c>
      <c r="E1171" s="1" t="s">
        <v>35</v>
      </c>
      <c r="F1171" s="1" t="s">
        <v>36</v>
      </c>
      <c r="G1171" s="1" t="s">
        <v>37</v>
      </c>
      <c r="H1171" s="1" t="s">
        <v>1678</v>
      </c>
      <c r="I1171" s="1" t="s">
        <v>1679</v>
      </c>
      <c r="J1171" s="3">
        <v>0</v>
      </c>
      <c r="K1171" s="3">
        <v>823333</v>
      </c>
      <c r="L1171" s="3">
        <f t="shared" si="73"/>
        <v>-823333</v>
      </c>
      <c r="M1171" s="1" t="s">
        <v>40</v>
      </c>
      <c r="N1171" s="88">
        <v>800088702</v>
      </c>
      <c r="O1171" s="1" t="s">
        <v>63</v>
      </c>
      <c r="P1171" s="1" t="s">
        <v>37</v>
      </c>
      <c r="Q1171" s="1" t="s">
        <v>43</v>
      </c>
      <c r="R1171" s="1" t="s">
        <v>43</v>
      </c>
      <c r="S1171" s="1" t="s">
        <v>43</v>
      </c>
      <c r="T1171" s="3">
        <v>0</v>
      </c>
      <c r="U1171" s="1" t="s">
        <v>44</v>
      </c>
      <c r="V1171" s="1" t="s">
        <v>45</v>
      </c>
      <c r="W1171" s="1" t="s">
        <v>1678</v>
      </c>
      <c r="X1171" s="1" t="s">
        <v>46</v>
      </c>
      <c r="Y1171" s="1" t="s">
        <v>47</v>
      </c>
      <c r="Z1171" s="1" t="s">
        <v>1680</v>
      </c>
      <c r="AA1171" s="1" t="s">
        <v>49</v>
      </c>
      <c r="AB1171" s="1" t="s">
        <v>50</v>
      </c>
      <c r="AC1171" s="1" t="s">
        <v>51</v>
      </c>
      <c r="AD1171" s="1" t="s">
        <v>1680</v>
      </c>
      <c r="AE1171" s="1" t="s">
        <v>37</v>
      </c>
      <c r="AF1171">
        <f t="shared" si="74"/>
        <v>2024</v>
      </c>
      <c r="AG1171" t="str">
        <f t="shared" si="75"/>
        <v>mar</v>
      </c>
      <c r="AH1171" t="e">
        <f>+VLOOKUP(N1171,'[1]2. Ingreso de incapacidades'!$C$5:$O$6997,13,FALSE)</f>
        <v>#N/A</v>
      </c>
      <c r="AI1171" t="e">
        <v>#N/A</v>
      </c>
    </row>
    <row r="1172" spans="1:35" hidden="1" x14ac:dyDescent="0.25">
      <c r="A1172" s="1" t="s">
        <v>33</v>
      </c>
      <c r="B1172" s="1" t="s">
        <v>34</v>
      </c>
      <c r="C1172" s="2">
        <v>45357</v>
      </c>
      <c r="D1172" s="42" t="str">
        <f t="shared" si="72"/>
        <v>2024</v>
      </c>
      <c r="E1172" s="1" t="s">
        <v>35</v>
      </c>
      <c r="F1172" s="1" t="s">
        <v>36</v>
      </c>
      <c r="G1172" s="1" t="s">
        <v>37</v>
      </c>
      <c r="H1172" s="1" t="s">
        <v>1681</v>
      </c>
      <c r="I1172" s="1" t="s">
        <v>1682</v>
      </c>
      <c r="J1172" s="3">
        <v>0</v>
      </c>
      <c r="K1172" s="3">
        <v>580005</v>
      </c>
      <c r="L1172" s="3">
        <f t="shared" si="73"/>
        <v>-580005</v>
      </c>
      <c r="M1172" s="1" t="s">
        <v>40</v>
      </c>
      <c r="N1172" s="88">
        <v>800130907</v>
      </c>
      <c r="O1172" s="1" t="s">
        <v>42</v>
      </c>
      <c r="P1172" s="1" t="s">
        <v>37</v>
      </c>
      <c r="Q1172" s="1" t="s">
        <v>43</v>
      </c>
      <c r="R1172" s="1" t="s">
        <v>43</v>
      </c>
      <c r="S1172" s="1" t="s">
        <v>43</v>
      </c>
      <c r="T1172" s="3">
        <v>0</v>
      </c>
      <c r="U1172" s="1" t="s">
        <v>44</v>
      </c>
      <c r="V1172" s="1" t="s">
        <v>45</v>
      </c>
      <c r="W1172" s="1" t="s">
        <v>1681</v>
      </c>
      <c r="X1172" s="1" t="s">
        <v>46</v>
      </c>
      <c r="Y1172" s="1" t="s">
        <v>47</v>
      </c>
      <c r="Z1172" s="1" t="s">
        <v>1683</v>
      </c>
      <c r="AA1172" s="1" t="s">
        <v>49</v>
      </c>
      <c r="AB1172" s="1" t="s">
        <v>50</v>
      </c>
      <c r="AC1172" s="1" t="s">
        <v>51</v>
      </c>
      <c r="AD1172" s="1" t="s">
        <v>1683</v>
      </c>
      <c r="AE1172" s="1" t="s">
        <v>37</v>
      </c>
      <c r="AF1172">
        <f t="shared" si="74"/>
        <v>2024</v>
      </c>
      <c r="AG1172" t="str">
        <f t="shared" si="75"/>
        <v>mar</v>
      </c>
      <c r="AH1172" t="e">
        <f>+VLOOKUP(N1172,'[1]2. Ingreso de incapacidades'!$C$5:$O$6997,13,FALSE)</f>
        <v>#N/A</v>
      </c>
      <c r="AI1172" t="e">
        <v>#N/A</v>
      </c>
    </row>
    <row r="1173" spans="1:35" hidden="1" x14ac:dyDescent="0.25">
      <c r="A1173" s="1" t="s">
        <v>33</v>
      </c>
      <c r="B1173" s="1" t="s">
        <v>34</v>
      </c>
      <c r="C1173" s="2">
        <v>45372</v>
      </c>
      <c r="D1173" s="42" t="str">
        <f t="shared" si="72"/>
        <v>2024</v>
      </c>
      <c r="E1173" s="1" t="s">
        <v>35</v>
      </c>
      <c r="F1173" s="1" t="s">
        <v>36</v>
      </c>
      <c r="G1173" s="1" t="s">
        <v>37</v>
      </c>
      <c r="H1173" s="1" t="s">
        <v>1684</v>
      </c>
      <c r="I1173" s="1" t="s">
        <v>1685</v>
      </c>
      <c r="J1173" s="3">
        <v>0</v>
      </c>
      <c r="K1173" s="3">
        <v>1591529</v>
      </c>
      <c r="L1173" s="3">
        <f t="shared" si="73"/>
        <v>-1591529</v>
      </c>
      <c r="M1173" s="1" t="s">
        <v>40</v>
      </c>
      <c r="N1173" s="88">
        <v>800251440</v>
      </c>
      <c r="O1173" s="1" t="s">
        <v>55</v>
      </c>
      <c r="P1173" s="1" t="s">
        <v>37</v>
      </c>
      <c r="Q1173" s="1" t="s">
        <v>43</v>
      </c>
      <c r="R1173" s="1" t="s">
        <v>43</v>
      </c>
      <c r="S1173" s="1" t="s">
        <v>43</v>
      </c>
      <c r="T1173" s="3">
        <v>0</v>
      </c>
      <c r="U1173" s="1" t="s">
        <v>44</v>
      </c>
      <c r="V1173" s="1" t="s">
        <v>45</v>
      </c>
      <c r="W1173" s="1" t="s">
        <v>1684</v>
      </c>
      <c r="X1173" s="1" t="s">
        <v>46</v>
      </c>
      <c r="Y1173" s="1" t="s">
        <v>47</v>
      </c>
      <c r="Z1173" s="1" t="s">
        <v>1686</v>
      </c>
      <c r="AA1173" s="1" t="s">
        <v>49</v>
      </c>
      <c r="AB1173" s="1" t="s">
        <v>50</v>
      </c>
      <c r="AC1173" s="1" t="s">
        <v>51</v>
      </c>
      <c r="AD1173" s="1" t="s">
        <v>1686</v>
      </c>
      <c r="AE1173" s="1" t="s">
        <v>37</v>
      </c>
      <c r="AF1173">
        <f t="shared" si="74"/>
        <v>2024</v>
      </c>
      <c r="AG1173" t="str">
        <f t="shared" si="75"/>
        <v>mar</v>
      </c>
      <c r="AH1173" t="e">
        <f>+VLOOKUP(N1173,'[1]2. Ingreso de incapacidades'!$C$5:$O$6997,13,FALSE)</f>
        <v>#N/A</v>
      </c>
      <c r="AI1173" t="e">
        <v>#N/A</v>
      </c>
    </row>
    <row r="1174" spans="1:35" hidden="1" x14ac:dyDescent="0.25">
      <c r="A1174" s="1" t="s">
        <v>33</v>
      </c>
      <c r="B1174" s="1" t="s">
        <v>34</v>
      </c>
      <c r="C1174" s="2">
        <v>45373</v>
      </c>
      <c r="D1174" s="42" t="str">
        <f t="shared" si="72"/>
        <v>2024</v>
      </c>
      <c r="E1174" s="1" t="s">
        <v>35</v>
      </c>
      <c r="F1174" s="1" t="s">
        <v>36</v>
      </c>
      <c r="G1174" s="1" t="s">
        <v>37</v>
      </c>
      <c r="H1174" s="1" t="s">
        <v>1687</v>
      </c>
      <c r="I1174" s="1" t="s">
        <v>1688</v>
      </c>
      <c r="J1174" s="3">
        <v>0</v>
      </c>
      <c r="K1174" s="3">
        <v>1246373</v>
      </c>
      <c r="L1174" s="3">
        <f t="shared" si="73"/>
        <v>-1246373</v>
      </c>
      <c r="M1174" s="1" t="s">
        <v>40</v>
      </c>
      <c r="N1174" s="88">
        <v>900156264</v>
      </c>
      <c r="O1174" s="1" t="s">
        <v>68</v>
      </c>
      <c r="P1174" s="1" t="s">
        <v>37</v>
      </c>
      <c r="Q1174" s="1" t="s">
        <v>43</v>
      </c>
      <c r="R1174" s="1" t="s">
        <v>43</v>
      </c>
      <c r="S1174" s="1" t="s">
        <v>43</v>
      </c>
      <c r="T1174" s="3">
        <v>0</v>
      </c>
      <c r="U1174" s="1" t="s">
        <v>44</v>
      </c>
      <c r="V1174" s="1" t="s">
        <v>45</v>
      </c>
      <c r="W1174" s="1" t="s">
        <v>1687</v>
      </c>
      <c r="X1174" s="1" t="s">
        <v>46</v>
      </c>
      <c r="Y1174" s="1" t="s">
        <v>47</v>
      </c>
      <c r="Z1174" s="1" t="s">
        <v>1689</v>
      </c>
      <c r="AA1174" s="1" t="s">
        <v>49</v>
      </c>
      <c r="AB1174" s="1" t="s">
        <v>50</v>
      </c>
      <c r="AC1174" s="1" t="s">
        <v>51</v>
      </c>
      <c r="AD1174" s="1" t="s">
        <v>1689</v>
      </c>
      <c r="AE1174" s="1" t="s">
        <v>37</v>
      </c>
      <c r="AF1174">
        <f t="shared" si="74"/>
        <v>2024</v>
      </c>
      <c r="AG1174" t="str">
        <f t="shared" si="75"/>
        <v>mar</v>
      </c>
      <c r="AH1174" t="e">
        <f>+VLOOKUP(N1174,'[1]2. Ingreso de incapacidades'!$C$5:$O$6997,13,FALSE)</f>
        <v>#N/A</v>
      </c>
      <c r="AI1174" t="e">
        <v>#N/A</v>
      </c>
    </row>
    <row r="1175" spans="1:35" hidden="1" x14ac:dyDescent="0.25">
      <c r="A1175" s="1" t="s">
        <v>33</v>
      </c>
      <c r="B1175" s="1" t="s">
        <v>34</v>
      </c>
      <c r="C1175" s="2">
        <v>45377</v>
      </c>
      <c r="D1175" s="42" t="str">
        <f t="shared" si="72"/>
        <v>2024</v>
      </c>
      <c r="E1175" s="1" t="s">
        <v>35</v>
      </c>
      <c r="F1175" s="1" t="s">
        <v>36</v>
      </c>
      <c r="G1175" s="1" t="s">
        <v>37</v>
      </c>
      <c r="H1175" s="1" t="s">
        <v>1690</v>
      </c>
      <c r="I1175" s="1" t="s">
        <v>1691</v>
      </c>
      <c r="J1175" s="3">
        <v>0</v>
      </c>
      <c r="K1175" s="3">
        <v>1958908</v>
      </c>
      <c r="L1175" s="3">
        <f t="shared" si="73"/>
        <v>-1958908</v>
      </c>
      <c r="M1175" s="1" t="s">
        <v>40</v>
      </c>
      <c r="N1175" s="88">
        <v>806008394</v>
      </c>
      <c r="O1175" s="1" t="s">
        <v>215</v>
      </c>
      <c r="P1175" s="1" t="s">
        <v>37</v>
      </c>
      <c r="Q1175" s="1" t="s">
        <v>43</v>
      </c>
      <c r="R1175" s="1" t="s">
        <v>43</v>
      </c>
      <c r="S1175" s="1" t="s">
        <v>43</v>
      </c>
      <c r="T1175" s="3">
        <v>0</v>
      </c>
      <c r="U1175" s="1" t="s">
        <v>44</v>
      </c>
      <c r="V1175" s="1" t="s">
        <v>45</v>
      </c>
      <c r="W1175" s="1" t="s">
        <v>1690</v>
      </c>
      <c r="X1175" s="1" t="s">
        <v>46</v>
      </c>
      <c r="Y1175" s="1" t="s">
        <v>47</v>
      </c>
      <c r="Z1175" s="1" t="s">
        <v>1692</v>
      </c>
      <c r="AA1175" s="1" t="s">
        <v>49</v>
      </c>
      <c r="AB1175" s="1" t="s">
        <v>50</v>
      </c>
      <c r="AC1175" s="1" t="s">
        <v>51</v>
      </c>
      <c r="AD1175" s="1" t="s">
        <v>1692</v>
      </c>
      <c r="AE1175" s="1" t="s">
        <v>37</v>
      </c>
      <c r="AF1175">
        <f t="shared" si="74"/>
        <v>2024</v>
      </c>
      <c r="AG1175" t="str">
        <f t="shared" si="75"/>
        <v>mar</v>
      </c>
      <c r="AH1175" t="e">
        <f>+VLOOKUP(N1175,'[1]2. Ingreso de incapacidades'!$C$5:$O$6997,13,FALSE)</f>
        <v>#N/A</v>
      </c>
      <c r="AI1175" t="e">
        <v>#N/A</v>
      </c>
    </row>
    <row r="1176" spans="1:35" hidden="1" x14ac:dyDescent="0.25">
      <c r="A1176" s="1" t="s">
        <v>33</v>
      </c>
      <c r="B1176" s="1" t="s">
        <v>34</v>
      </c>
      <c r="C1176" s="2">
        <v>45382</v>
      </c>
      <c r="D1176" s="42" t="str">
        <f t="shared" si="72"/>
        <v>2024</v>
      </c>
      <c r="E1176" s="1" t="s">
        <v>73</v>
      </c>
      <c r="F1176" s="1" t="s">
        <v>74</v>
      </c>
      <c r="G1176" s="1" t="s">
        <v>37</v>
      </c>
      <c r="H1176" s="1" t="s">
        <v>982</v>
      </c>
      <c r="I1176" s="1" t="s">
        <v>34</v>
      </c>
      <c r="J1176" s="3">
        <v>125810</v>
      </c>
      <c r="K1176" s="3">
        <v>0</v>
      </c>
      <c r="L1176" s="3">
        <f t="shared" si="73"/>
        <v>125810</v>
      </c>
      <c r="M1176" s="1" t="s">
        <v>40</v>
      </c>
      <c r="N1176" s="88">
        <v>1128061952</v>
      </c>
      <c r="O1176" s="1" t="s">
        <v>724</v>
      </c>
      <c r="P1176" s="1" t="s">
        <v>89</v>
      </c>
      <c r="Q1176" s="1" t="s">
        <v>90</v>
      </c>
      <c r="R1176" s="1" t="s">
        <v>43</v>
      </c>
      <c r="S1176" s="1" t="s">
        <v>43</v>
      </c>
      <c r="T1176" s="3">
        <v>0</v>
      </c>
      <c r="U1176" s="1" t="s">
        <v>44</v>
      </c>
      <c r="V1176" s="1" t="s">
        <v>45</v>
      </c>
      <c r="W1176" s="1" t="s">
        <v>982</v>
      </c>
      <c r="X1176" s="1" t="s">
        <v>46</v>
      </c>
      <c r="Y1176" s="1" t="s">
        <v>81</v>
      </c>
      <c r="Z1176" s="1" t="s">
        <v>1693</v>
      </c>
      <c r="AA1176" s="1" t="s">
        <v>83</v>
      </c>
      <c r="AB1176" s="1" t="s">
        <v>84</v>
      </c>
      <c r="AC1176" s="1" t="s">
        <v>51</v>
      </c>
      <c r="AD1176" s="1" t="s">
        <v>1693</v>
      </c>
      <c r="AE1176" s="1" t="s">
        <v>37</v>
      </c>
      <c r="AF1176">
        <f t="shared" si="74"/>
        <v>2024</v>
      </c>
      <c r="AG1176" t="str">
        <f t="shared" si="75"/>
        <v>mar</v>
      </c>
      <c r="AH1176" t="str">
        <f>+VLOOKUP(N1176,'[1]2. Ingreso de incapacidades'!$C$5:$O$6997,13,FALSE)</f>
        <v>SALUD TOTAL E.P.S.</v>
      </c>
      <c r="AI1176" t="s">
        <v>2192</v>
      </c>
    </row>
    <row r="1177" spans="1:35" hidden="1" x14ac:dyDescent="0.25">
      <c r="A1177" s="1" t="s">
        <v>33</v>
      </c>
      <c r="B1177" s="1" t="s">
        <v>34</v>
      </c>
      <c r="C1177" s="2">
        <v>45382</v>
      </c>
      <c r="D1177" s="42" t="str">
        <f t="shared" si="72"/>
        <v>2024</v>
      </c>
      <c r="E1177" s="1" t="s">
        <v>73</v>
      </c>
      <c r="F1177" s="1" t="s">
        <v>74</v>
      </c>
      <c r="G1177" s="1" t="s">
        <v>37</v>
      </c>
      <c r="H1177" s="1" t="s">
        <v>982</v>
      </c>
      <c r="I1177" s="1" t="s">
        <v>34</v>
      </c>
      <c r="J1177" s="3">
        <v>563334</v>
      </c>
      <c r="K1177" s="3">
        <v>0</v>
      </c>
      <c r="L1177" s="3">
        <f t="shared" si="73"/>
        <v>563334</v>
      </c>
      <c r="M1177" s="1" t="s">
        <v>40</v>
      </c>
      <c r="N1177" s="88">
        <v>73169783</v>
      </c>
      <c r="O1177" s="1" t="s">
        <v>78</v>
      </c>
      <c r="P1177" s="1" t="s">
        <v>79</v>
      </c>
      <c r="Q1177" s="1" t="s">
        <v>80</v>
      </c>
      <c r="R1177" s="1" t="s">
        <v>43</v>
      </c>
      <c r="S1177" s="1" t="s">
        <v>43</v>
      </c>
      <c r="T1177" s="3">
        <v>0</v>
      </c>
      <c r="U1177" s="1" t="s">
        <v>44</v>
      </c>
      <c r="V1177" s="1" t="s">
        <v>45</v>
      </c>
      <c r="W1177" s="1" t="s">
        <v>982</v>
      </c>
      <c r="X1177" s="1" t="s">
        <v>46</v>
      </c>
      <c r="Y1177" s="1" t="s">
        <v>81</v>
      </c>
      <c r="Z1177" s="1" t="s">
        <v>1693</v>
      </c>
      <c r="AA1177" s="1" t="s">
        <v>83</v>
      </c>
      <c r="AB1177" s="1" t="s">
        <v>84</v>
      </c>
      <c r="AC1177" s="1" t="s">
        <v>51</v>
      </c>
      <c r="AD1177" s="1" t="s">
        <v>1693</v>
      </c>
      <c r="AE1177" s="1" t="s">
        <v>37</v>
      </c>
      <c r="AF1177">
        <f t="shared" si="74"/>
        <v>2024</v>
      </c>
      <c r="AG1177" t="str">
        <f t="shared" si="75"/>
        <v>mar</v>
      </c>
      <c r="AH1177" t="str">
        <f>+VLOOKUP(N1177,'[1]2. Ingreso de incapacidades'!$C$5:$O$6997,13,FALSE)</f>
        <v>EPS-S CAJACOPI</v>
      </c>
      <c r="AI1177" t="s">
        <v>2200</v>
      </c>
    </row>
    <row r="1178" spans="1:35" hidden="1" x14ac:dyDescent="0.25">
      <c r="A1178" s="1" t="s">
        <v>33</v>
      </c>
      <c r="B1178" s="1" t="s">
        <v>34</v>
      </c>
      <c r="C1178" s="2">
        <v>45382</v>
      </c>
      <c r="D1178" s="42" t="str">
        <f t="shared" si="72"/>
        <v>2024</v>
      </c>
      <c r="E1178" s="1" t="s">
        <v>73</v>
      </c>
      <c r="F1178" s="1" t="s">
        <v>74</v>
      </c>
      <c r="G1178" s="1" t="s">
        <v>37</v>
      </c>
      <c r="H1178" s="1" t="s">
        <v>982</v>
      </c>
      <c r="I1178" s="1" t="s">
        <v>34</v>
      </c>
      <c r="J1178" s="3">
        <v>563334</v>
      </c>
      <c r="K1178" s="3">
        <v>0</v>
      </c>
      <c r="L1178" s="3">
        <f t="shared" si="73"/>
        <v>563334</v>
      </c>
      <c r="M1178" s="1" t="s">
        <v>40</v>
      </c>
      <c r="N1178" s="88">
        <v>7918997</v>
      </c>
      <c r="O1178" s="1" t="s">
        <v>471</v>
      </c>
      <c r="P1178" s="1" t="s">
        <v>79</v>
      </c>
      <c r="Q1178" s="1" t="s">
        <v>80</v>
      </c>
      <c r="R1178" s="1" t="s">
        <v>43</v>
      </c>
      <c r="S1178" s="1" t="s">
        <v>43</v>
      </c>
      <c r="T1178" s="3">
        <v>0</v>
      </c>
      <c r="U1178" s="1" t="s">
        <v>44</v>
      </c>
      <c r="V1178" s="1" t="s">
        <v>45</v>
      </c>
      <c r="W1178" s="1" t="s">
        <v>982</v>
      </c>
      <c r="X1178" s="1" t="s">
        <v>46</v>
      </c>
      <c r="Y1178" s="1" t="s">
        <v>81</v>
      </c>
      <c r="Z1178" s="1" t="s">
        <v>1693</v>
      </c>
      <c r="AA1178" s="1" t="s">
        <v>83</v>
      </c>
      <c r="AB1178" s="1" t="s">
        <v>84</v>
      </c>
      <c r="AC1178" s="1" t="s">
        <v>51</v>
      </c>
      <c r="AD1178" s="1" t="s">
        <v>1693</v>
      </c>
      <c r="AE1178" s="1" t="s">
        <v>37</v>
      </c>
      <c r="AF1178">
        <f t="shared" si="74"/>
        <v>2024</v>
      </c>
      <c r="AG1178" t="str">
        <f t="shared" si="75"/>
        <v>mar</v>
      </c>
      <c r="AH1178" t="str">
        <f>+VLOOKUP(N1178,'[1]2. Ingreso de incapacidades'!$C$5:$O$6997,13,FALSE)</f>
        <v>SURA E.P.S.</v>
      </c>
      <c r="AI1178" t="s">
        <v>2197</v>
      </c>
    </row>
    <row r="1179" spans="1:35" hidden="1" x14ac:dyDescent="0.25">
      <c r="A1179" s="1" t="s">
        <v>33</v>
      </c>
      <c r="B1179" s="1" t="s">
        <v>34</v>
      </c>
      <c r="C1179" s="2">
        <v>45382</v>
      </c>
      <c r="D1179" s="42" t="str">
        <f t="shared" si="72"/>
        <v>2024</v>
      </c>
      <c r="E1179" s="1" t="s">
        <v>73</v>
      </c>
      <c r="F1179" s="1" t="s">
        <v>74</v>
      </c>
      <c r="G1179" s="1" t="s">
        <v>37</v>
      </c>
      <c r="H1179" s="1" t="s">
        <v>982</v>
      </c>
      <c r="I1179" s="1" t="s">
        <v>34</v>
      </c>
      <c r="J1179" s="3">
        <v>476667</v>
      </c>
      <c r="K1179" s="3">
        <v>0</v>
      </c>
      <c r="L1179" s="3">
        <f t="shared" si="73"/>
        <v>476667</v>
      </c>
      <c r="M1179" s="1" t="s">
        <v>40</v>
      </c>
      <c r="N1179" s="88">
        <v>79329193</v>
      </c>
      <c r="O1179" s="1" t="s">
        <v>845</v>
      </c>
      <c r="P1179" s="1" t="s">
        <v>79</v>
      </c>
      <c r="Q1179" s="1" t="s">
        <v>80</v>
      </c>
      <c r="R1179" s="1" t="s">
        <v>43</v>
      </c>
      <c r="S1179" s="1" t="s">
        <v>43</v>
      </c>
      <c r="T1179" s="3">
        <v>0</v>
      </c>
      <c r="U1179" s="1" t="s">
        <v>44</v>
      </c>
      <c r="V1179" s="1" t="s">
        <v>45</v>
      </c>
      <c r="W1179" s="1" t="s">
        <v>982</v>
      </c>
      <c r="X1179" s="1" t="s">
        <v>46</v>
      </c>
      <c r="Y1179" s="1" t="s">
        <v>81</v>
      </c>
      <c r="Z1179" s="1" t="s">
        <v>1693</v>
      </c>
      <c r="AA1179" s="1" t="s">
        <v>83</v>
      </c>
      <c r="AB1179" s="1" t="s">
        <v>84</v>
      </c>
      <c r="AC1179" s="1" t="s">
        <v>51</v>
      </c>
      <c r="AD1179" s="1" t="s">
        <v>1693</v>
      </c>
      <c r="AE1179" s="1" t="s">
        <v>37</v>
      </c>
      <c r="AF1179">
        <f t="shared" si="74"/>
        <v>2024</v>
      </c>
      <c r="AG1179" t="str">
        <f t="shared" si="75"/>
        <v>mar</v>
      </c>
      <c r="AH1179" t="str">
        <f>+VLOOKUP(N1179,'[1]2. Ingreso de incapacidades'!$C$5:$O$6997,13,FALSE)</f>
        <v>SURA E.P.S.</v>
      </c>
      <c r="AI1179" t="s">
        <v>2197</v>
      </c>
    </row>
    <row r="1180" spans="1:35" hidden="1" x14ac:dyDescent="0.25">
      <c r="A1180" s="1" t="s">
        <v>33</v>
      </c>
      <c r="B1180" s="1" t="s">
        <v>34</v>
      </c>
      <c r="C1180" s="2">
        <v>45382</v>
      </c>
      <c r="D1180" s="42" t="str">
        <f t="shared" si="72"/>
        <v>2024</v>
      </c>
      <c r="E1180" s="1" t="s">
        <v>73</v>
      </c>
      <c r="F1180" s="1" t="s">
        <v>74</v>
      </c>
      <c r="G1180" s="1" t="s">
        <v>37</v>
      </c>
      <c r="H1180" s="1" t="s">
        <v>982</v>
      </c>
      <c r="I1180" s="1" t="s">
        <v>34</v>
      </c>
      <c r="J1180" s="3">
        <v>650000</v>
      </c>
      <c r="K1180" s="3">
        <v>0</v>
      </c>
      <c r="L1180" s="3">
        <f t="shared" si="73"/>
        <v>650000</v>
      </c>
      <c r="M1180" s="1" t="s">
        <v>40</v>
      </c>
      <c r="N1180" s="88">
        <v>1047436328</v>
      </c>
      <c r="O1180" s="1" t="s">
        <v>658</v>
      </c>
      <c r="P1180" s="1" t="s">
        <v>79</v>
      </c>
      <c r="Q1180" s="1" t="s">
        <v>80</v>
      </c>
      <c r="R1180" s="1" t="s">
        <v>43</v>
      </c>
      <c r="S1180" s="1" t="s">
        <v>43</v>
      </c>
      <c r="T1180" s="3">
        <v>0</v>
      </c>
      <c r="U1180" s="1" t="s">
        <v>44</v>
      </c>
      <c r="V1180" s="1" t="s">
        <v>45</v>
      </c>
      <c r="W1180" s="1" t="s">
        <v>982</v>
      </c>
      <c r="X1180" s="1" t="s">
        <v>46</v>
      </c>
      <c r="Y1180" s="1" t="s">
        <v>81</v>
      </c>
      <c r="Z1180" s="1" t="s">
        <v>1693</v>
      </c>
      <c r="AA1180" s="1" t="s">
        <v>83</v>
      </c>
      <c r="AB1180" s="1" t="s">
        <v>84</v>
      </c>
      <c r="AC1180" s="1" t="s">
        <v>51</v>
      </c>
      <c r="AD1180" s="1" t="s">
        <v>1693</v>
      </c>
      <c r="AE1180" s="1" t="s">
        <v>37</v>
      </c>
      <c r="AF1180">
        <f t="shared" si="74"/>
        <v>2024</v>
      </c>
      <c r="AG1180" t="str">
        <f t="shared" si="75"/>
        <v>mar</v>
      </c>
      <c r="AH1180" t="str">
        <f>+VLOOKUP(N1180,'[1]2. Ingreso de incapacidades'!$C$5:$O$6997,13,FALSE)</f>
        <v>SALUD TOTAL E.P.S.</v>
      </c>
      <c r="AI1180" t="s">
        <v>2192</v>
      </c>
    </row>
    <row r="1181" spans="1:35" hidden="1" x14ac:dyDescent="0.25">
      <c r="A1181" s="1" t="s">
        <v>33</v>
      </c>
      <c r="B1181" s="1" t="s">
        <v>34</v>
      </c>
      <c r="C1181" s="2">
        <v>45382</v>
      </c>
      <c r="D1181" s="42" t="str">
        <f t="shared" si="72"/>
        <v>2024</v>
      </c>
      <c r="E1181" s="1" t="s">
        <v>73</v>
      </c>
      <c r="F1181" s="1" t="s">
        <v>74</v>
      </c>
      <c r="G1181" s="1" t="s">
        <v>37</v>
      </c>
      <c r="H1181" s="1" t="s">
        <v>982</v>
      </c>
      <c r="I1181" s="1" t="s">
        <v>34</v>
      </c>
      <c r="J1181" s="3">
        <v>43334</v>
      </c>
      <c r="K1181" s="3">
        <v>0</v>
      </c>
      <c r="L1181" s="3">
        <f t="shared" si="73"/>
        <v>43334</v>
      </c>
      <c r="M1181" s="1" t="s">
        <v>40</v>
      </c>
      <c r="N1181" s="88">
        <v>73131436</v>
      </c>
      <c r="O1181" s="1" t="s">
        <v>153</v>
      </c>
      <c r="P1181" s="1" t="s">
        <v>79</v>
      </c>
      <c r="Q1181" s="1" t="s">
        <v>80</v>
      </c>
      <c r="R1181" s="1" t="s">
        <v>43</v>
      </c>
      <c r="S1181" s="1" t="s">
        <v>43</v>
      </c>
      <c r="T1181" s="3">
        <v>0</v>
      </c>
      <c r="U1181" s="1" t="s">
        <v>44</v>
      </c>
      <c r="V1181" s="1" t="s">
        <v>45</v>
      </c>
      <c r="W1181" s="1" t="s">
        <v>982</v>
      </c>
      <c r="X1181" s="1" t="s">
        <v>46</v>
      </c>
      <c r="Y1181" s="1" t="s">
        <v>81</v>
      </c>
      <c r="Z1181" s="1" t="s">
        <v>1693</v>
      </c>
      <c r="AA1181" s="1" t="s">
        <v>83</v>
      </c>
      <c r="AB1181" s="1" t="s">
        <v>84</v>
      </c>
      <c r="AC1181" s="1" t="s">
        <v>51</v>
      </c>
      <c r="AD1181" s="1" t="s">
        <v>1693</v>
      </c>
      <c r="AE1181" s="1" t="s">
        <v>37</v>
      </c>
      <c r="AF1181">
        <f t="shared" si="74"/>
        <v>2024</v>
      </c>
      <c r="AG1181" t="str">
        <f t="shared" si="75"/>
        <v>mar</v>
      </c>
      <c r="AH1181" t="str">
        <f>+VLOOKUP(N1181,'[1]2. Ingreso de incapacidades'!$C$5:$O$6997,13,FALSE)</f>
        <v>SALUD TOTAL E.P.S.</v>
      </c>
      <c r="AI1181" t="s">
        <v>2192</v>
      </c>
    </row>
    <row r="1182" spans="1:35" hidden="1" x14ac:dyDescent="0.25">
      <c r="A1182" s="1" t="s">
        <v>33</v>
      </c>
      <c r="B1182" s="1" t="s">
        <v>34</v>
      </c>
      <c r="C1182" s="2">
        <v>45382</v>
      </c>
      <c r="D1182" s="42" t="str">
        <f t="shared" si="72"/>
        <v>2024</v>
      </c>
      <c r="E1182" s="1" t="s">
        <v>73</v>
      </c>
      <c r="F1182" s="1" t="s">
        <v>74</v>
      </c>
      <c r="G1182" s="1" t="s">
        <v>37</v>
      </c>
      <c r="H1182" s="1" t="s">
        <v>982</v>
      </c>
      <c r="I1182" s="1" t="s">
        <v>34</v>
      </c>
      <c r="J1182" s="3">
        <v>43334</v>
      </c>
      <c r="K1182" s="3">
        <v>0</v>
      </c>
      <c r="L1182" s="3">
        <f t="shared" si="73"/>
        <v>43334</v>
      </c>
      <c r="M1182" s="1" t="s">
        <v>40</v>
      </c>
      <c r="N1182" s="88">
        <v>73207126</v>
      </c>
      <c r="O1182" s="1" t="s">
        <v>815</v>
      </c>
      <c r="P1182" s="1" t="s">
        <v>79</v>
      </c>
      <c r="Q1182" s="1" t="s">
        <v>80</v>
      </c>
      <c r="R1182" s="1" t="s">
        <v>43</v>
      </c>
      <c r="S1182" s="1" t="s">
        <v>43</v>
      </c>
      <c r="T1182" s="3">
        <v>0</v>
      </c>
      <c r="U1182" s="1" t="s">
        <v>44</v>
      </c>
      <c r="V1182" s="1" t="s">
        <v>45</v>
      </c>
      <c r="W1182" s="1" t="s">
        <v>982</v>
      </c>
      <c r="X1182" s="1" t="s">
        <v>46</v>
      </c>
      <c r="Y1182" s="1" t="s">
        <v>81</v>
      </c>
      <c r="Z1182" s="1" t="s">
        <v>1693</v>
      </c>
      <c r="AA1182" s="1" t="s">
        <v>83</v>
      </c>
      <c r="AB1182" s="1" t="s">
        <v>84</v>
      </c>
      <c r="AC1182" s="1" t="s">
        <v>51</v>
      </c>
      <c r="AD1182" s="1" t="s">
        <v>1693</v>
      </c>
      <c r="AE1182" s="1" t="s">
        <v>37</v>
      </c>
      <c r="AF1182">
        <f t="shared" si="74"/>
        <v>2024</v>
      </c>
      <c r="AG1182" t="str">
        <f t="shared" si="75"/>
        <v>mar</v>
      </c>
      <c r="AH1182" t="str">
        <f>+VLOOKUP(N1182,'[1]2. Ingreso de incapacidades'!$C$5:$O$6997,13,FALSE)</f>
        <v>SALUD TOTAL E.P.S.</v>
      </c>
      <c r="AI1182" t="s">
        <v>2192</v>
      </c>
    </row>
    <row r="1183" spans="1:35" hidden="1" x14ac:dyDescent="0.25">
      <c r="A1183" s="1" t="s">
        <v>33</v>
      </c>
      <c r="B1183" s="1" t="s">
        <v>34</v>
      </c>
      <c r="C1183" s="2">
        <v>45382</v>
      </c>
      <c r="D1183" s="42" t="str">
        <f t="shared" si="72"/>
        <v>2024</v>
      </c>
      <c r="E1183" s="1" t="s">
        <v>73</v>
      </c>
      <c r="F1183" s="1" t="s">
        <v>74</v>
      </c>
      <c r="G1183" s="1" t="s">
        <v>37</v>
      </c>
      <c r="H1183" s="1" t="s">
        <v>982</v>
      </c>
      <c r="I1183" s="1" t="s">
        <v>34</v>
      </c>
      <c r="J1183" s="3">
        <v>346667</v>
      </c>
      <c r="K1183" s="3">
        <v>0</v>
      </c>
      <c r="L1183" s="3">
        <f t="shared" si="73"/>
        <v>346667</v>
      </c>
      <c r="M1183" s="1" t="s">
        <v>40</v>
      </c>
      <c r="N1183" s="88">
        <v>9180376</v>
      </c>
      <c r="O1183" s="1" t="s">
        <v>869</v>
      </c>
      <c r="P1183" s="1" t="s">
        <v>79</v>
      </c>
      <c r="Q1183" s="1" t="s">
        <v>80</v>
      </c>
      <c r="R1183" s="1" t="s">
        <v>43</v>
      </c>
      <c r="S1183" s="1" t="s">
        <v>43</v>
      </c>
      <c r="T1183" s="3">
        <v>0</v>
      </c>
      <c r="U1183" s="1" t="s">
        <v>44</v>
      </c>
      <c r="V1183" s="1" t="s">
        <v>45</v>
      </c>
      <c r="W1183" s="1" t="s">
        <v>982</v>
      </c>
      <c r="X1183" s="1" t="s">
        <v>46</v>
      </c>
      <c r="Y1183" s="1" t="s">
        <v>81</v>
      </c>
      <c r="Z1183" s="1" t="s">
        <v>1693</v>
      </c>
      <c r="AA1183" s="1" t="s">
        <v>83</v>
      </c>
      <c r="AB1183" s="1" t="s">
        <v>84</v>
      </c>
      <c r="AC1183" s="1" t="s">
        <v>51</v>
      </c>
      <c r="AD1183" s="1" t="s">
        <v>1693</v>
      </c>
      <c r="AE1183" s="1" t="s">
        <v>37</v>
      </c>
      <c r="AF1183">
        <f t="shared" si="74"/>
        <v>2024</v>
      </c>
      <c r="AG1183" t="str">
        <f t="shared" si="75"/>
        <v>mar</v>
      </c>
      <c r="AH1183" t="str">
        <f>+VLOOKUP(N1183,'[1]2. Ingreso de incapacidades'!$C$5:$O$6997,13,FALSE)</f>
        <v>SALUD TOTAL E.P.S.</v>
      </c>
      <c r="AI1183" t="s">
        <v>2192</v>
      </c>
    </row>
    <row r="1184" spans="1:35" hidden="1" x14ac:dyDescent="0.25">
      <c r="A1184" s="1" t="s">
        <v>33</v>
      </c>
      <c r="B1184" s="1" t="s">
        <v>34</v>
      </c>
      <c r="C1184" s="2">
        <v>45382</v>
      </c>
      <c r="D1184" s="42" t="str">
        <f t="shared" si="72"/>
        <v>2024</v>
      </c>
      <c r="E1184" s="1" t="s">
        <v>73</v>
      </c>
      <c r="F1184" s="1" t="s">
        <v>74</v>
      </c>
      <c r="G1184" s="1" t="s">
        <v>37</v>
      </c>
      <c r="H1184" s="1" t="s">
        <v>982</v>
      </c>
      <c r="I1184" s="1" t="s">
        <v>34</v>
      </c>
      <c r="J1184" s="3">
        <v>130000</v>
      </c>
      <c r="K1184" s="3">
        <v>0</v>
      </c>
      <c r="L1184" s="3">
        <f t="shared" si="73"/>
        <v>130000</v>
      </c>
      <c r="M1184" s="1" t="s">
        <v>40</v>
      </c>
      <c r="N1184" s="88">
        <v>73576572</v>
      </c>
      <c r="O1184" s="1" t="s">
        <v>134</v>
      </c>
      <c r="P1184" s="1" t="s">
        <v>79</v>
      </c>
      <c r="Q1184" s="1" t="s">
        <v>80</v>
      </c>
      <c r="R1184" s="1" t="s">
        <v>43</v>
      </c>
      <c r="S1184" s="1" t="s">
        <v>43</v>
      </c>
      <c r="T1184" s="3">
        <v>0</v>
      </c>
      <c r="U1184" s="1" t="s">
        <v>44</v>
      </c>
      <c r="V1184" s="1" t="s">
        <v>45</v>
      </c>
      <c r="W1184" s="1" t="s">
        <v>982</v>
      </c>
      <c r="X1184" s="1" t="s">
        <v>46</v>
      </c>
      <c r="Y1184" s="1" t="s">
        <v>81</v>
      </c>
      <c r="Z1184" s="1" t="s">
        <v>1693</v>
      </c>
      <c r="AA1184" s="1" t="s">
        <v>83</v>
      </c>
      <c r="AB1184" s="1" t="s">
        <v>84</v>
      </c>
      <c r="AC1184" s="1" t="s">
        <v>51</v>
      </c>
      <c r="AD1184" s="1" t="s">
        <v>1693</v>
      </c>
      <c r="AE1184" s="1" t="s">
        <v>37</v>
      </c>
      <c r="AF1184">
        <f t="shared" si="74"/>
        <v>2024</v>
      </c>
      <c r="AG1184" t="str">
        <f t="shared" si="75"/>
        <v>mar</v>
      </c>
      <c r="AH1184" t="str">
        <f>+VLOOKUP(N1184,'[1]2. Ingreso de incapacidades'!$C$5:$O$6997,13,FALSE)</f>
        <v>SANITAS E.P.S</v>
      </c>
      <c r="AI1184" t="s">
        <v>2193</v>
      </c>
    </row>
    <row r="1185" spans="1:35" hidden="1" x14ac:dyDescent="0.25">
      <c r="A1185" s="1" t="s">
        <v>33</v>
      </c>
      <c r="B1185" s="1" t="s">
        <v>34</v>
      </c>
      <c r="C1185" s="2">
        <v>45382</v>
      </c>
      <c r="D1185" s="42" t="str">
        <f t="shared" si="72"/>
        <v>2024</v>
      </c>
      <c r="E1185" s="1" t="s">
        <v>73</v>
      </c>
      <c r="F1185" s="1" t="s">
        <v>74</v>
      </c>
      <c r="G1185" s="1" t="s">
        <v>37</v>
      </c>
      <c r="H1185" s="1" t="s">
        <v>982</v>
      </c>
      <c r="I1185" s="1" t="s">
        <v>34</v>
      </c>
      <c r="J1185" s="3">
        <v>46019</v>
      </c>
      <c r="K1185" s="3">
        <v>0</v>
      </c>
      <c r="L1185" s="3">
        <f t="shared" si="73"/>
        <v>46019</v>
      </c>
      <c r="M1185" s="1" t="s">
        <v>40</v>
      </c>
      <c r="N1185" s="88">
        <v>7917646</v>
      </c>
      <c r="O1185" s="1" t="s">
        <v>463</v>
      </c>
      <c r="P1185" s="1" t="s">
        <v>79</v>
      </c>
      <c r="Q1185" s="1" t="s">
        <v>80</v>
      </c>
      <c r="R1185" s="1" t="s">
        <v>43</v>
      </c>
      <c r="S1185" s="1" t="s">
        <v>43</v>
      </c>
      <c r="T1185" s="3">
        <v>0</v>
      </c>
      <c r="U1185" s="1" t="s">
        <v>44</v>
      </c>
      <c r="V1185" s="1" t="s">
        <v>45</v>
      </c>
      <c r="W1185" s="1" t="s">
        <v>982</v>
      </c>
      <c r="X1185" s="1" t="s">
        <v>46</v>
      </c>
      <c r="Y1185" s="1" t="s">
        <v>81</v>
      </c>
      <c r="Z1185" s="1" t="s">
        <v>1693</v>
      </c>
      <c r="AA1185" s="1" t="s">
        <v>83</v>
      </c>
      <c r="AB1185" s="1" t="s">
        <v>84</v>
      </c>
      <c r="AC1185" s="1" t="s">
        <v>51</v>
      </c>
      <c r="AD1185" s="1" t="s">
        <v>1693</v>
      </c>
      <c r="AE1185" s="1" t="s">
        <v>37</v>
      </c>
      <c r="AF1185">
        <f t="shared" si="74"/>
        <v>2024</v>
      </c>
      <c r="AG1185" t="str">
        <f t="shared" si="75"/>
        <v>mar</v>
      </c>
      <c r="AH1185" t="str">
        <f>+VLOOKUP(N1185,'[1]2. Ingreso de incapacidades'!$C$5:$O$6997,13,FALSE)</f>
        <v>NUEVA E.P.S</v>
      </c>
      <c r="AI1185" t="s">
        <v>2199</v>
      </c>
    </row>
    <row r="1186" spans="1:35" hidden="1" x14ac:dyDescent="0.25">
      <c r="A1186" s="1" t="s">
        <v>33</v>
      </c>
      <c r="B1186" s="1" t="s">
        <v>34</v>
      </c>
      <c r="C1186" s="2">
        <v>45382</v>
      </c>
      <c r="D1186" s="42" t="str">
        <f t="shared" si="72"/>
        <v>2024</v>
      </c>
      <c r="E1186" s="1" t="s">
        <v>73</v>
      </c>
      <c r="F1186" s="1" t="s">
        <v>74</v>
      </c>
      <c r="G1186" s="1" t="s">
        <v>37</v>
      </c>
      <c r="H1186" s="1" t="s">
        <v>982</v>
      </c>
      <c r="I1186" s="1" t="s">
        <v>34</v>
      </c>
      <c r="J1186" s="3">
        <v>675311</v>
      </c>
      <c r="K1186" s="3">
        <v>0</v>
      </c>
      <c r="L1186" s="3">
        <f t="shared" si="73"/>
        <v>675311</v>
      </c>
      <c r="M1186" s="1" t="s">
        <v>40</v>
      </c>
      <c r="N1186" s="88">
        <v>73554580</v>
      </c>
      <c r="O1186" s="1" t="s">
        <v>568</v>
      </c>
      <c r="P1186" s="1" t="s">
        <v>79</v>
      </c>
      <c r="Q1186" s="1" t="s">
        <v>80</v>
      </c>
      <c r="R1186" s="1" t="s">
        <v>43</v>
      </c>
      <c r="S1186" s="1" t="s">
        <v>43</v>
      </c>
      <c r="T1186" s="3">
        <v>0</v>
      </c>
      <c r="U1186" s="1" t="s">
        <v>44</v>
      </c>
      <c r="V1186" s="1" t="s">
        <v>45</v>
      </c>
      <c r="W1186" s="1" t="s">
        <v>982</v>
      </c>
      <c r="X1186" s="1" t="s">
        <v>46</v>
      </c>
      <c r="Y1186" s="1" t="s">
        <v>81</v>
      </c>
      <c r="Z1186" s="1" t="s">
        <v>1693</v>
      </c>
      <c r="AA1186" s="1" t="s">
        <v>83</v>
      </c>
      <c r="AB1186" s="1" t="s">
        <v>84</v>
      </c>
      <c r="AC1186" s="1" t="s">
        <v>51</v>
      </c>
      <c r="AD1186" s="1" t="s">
        <v>1693</v>
      </c>
      <c r="AE1186" s="1" t="s">
        <v>37</v>
      </c>
      <c r="AF1186">
        <f t="shared" si="74"/>
        <v>2024</v>
      </c>
      <c r="AG1186" t="str">
        <f t="shared" si="75"/>
        <v>mar</v>
      </c>
      <c r="AH1186" t="str">
        <f>+VLOOKUP(N1186,'[1]2. Ingreso de incapacidades'!$C$5:$O$6997,13,FALSE)</f>
        <v>NUEVA E.P.S</v>
      </c>
      <c r="AI1186" t="s">
        <v>2199</v>
      </c>
    </row>
    <row r="1187" spans="1:35" hidden="1" x14ac:dyDescent="0.25">
      <c r="A1187" s="1" t="s">
        <v>33</v>
      </c>
      <c r="B1187" s="1" t="s">
        <v>34</v>
      </c>
      <c r="C1187" s="2">
        <v>45382</v>
      </c>
      <c r="D1187" s="42" t="str">
        <f t="shared" si="72"/>
        <v>2024</v>
      </c>
      <c r="E1187" s="1" t="s">
        <v>73</v>
      </c>
      <c r="F1187" s="1" t="s">
        <v>74</v>
      </c>
      <c r="G1187" s="1" t="s">
        <v>37</v>
      </c>
      <c r="H1187" s="1" t="s">
        <v>982</v>
      </c>
      <c r="I1187" s="1" t="s">
        <v>34</v>
      </c>
      <c r="J1187" s="3">
        <v>767046</v>
      </c>
      <c r="K1187" s="3">
        <v>0</v>
      </c>
      <c r="L1187" s="3">
        <f t="shared" si="73"/>
        <v>767046</v>
      </c>
      <c r="M1187" s="1" t="s">
        <v>40</v>
      </c>
      <c r="N1187" s="88">
        <v>1002323370</v>
      </c>
      <c r="O1187" s="1" t="s">
        <v>617</v>
      </c>
      <c r="P1187" s="1" t="s">
        <v>79</v>
      </c>
      <c r="Q1187" s="1" t="s">
        <v>80</v>
      </c>
      <c r="R1187" s="1" t="s">
        <v>43</v>
      </c>
      <c r="S1187" s="1" t="s">
        <v>43</v>
      </c>
      <c r="T1187" s="3">
        <v>0</v>
      </c>
      <c r="U1187" s="1" t="s">
        <v>44</v>
      </c>
      <c r="V1187" s="1" t="s">
        <v>45</v>
      </c>
      <c r="W1187" s="1" t="s">
        <v>982</v>
      </c>
      <c r="X1187" s="1" t="s">
        <v>46</v>
      </c>
      <c r="Y1187" s="1" t="s">
        <v>81</v>
      </c>
      <c r="Z1187" s="1" t="s">
        <v>1693</v>
      </c>
      <c r="AA1187" s="1" t="s">
        <v>83</v>
      </c>
      <c r="AB1187" s="1" t="s">
        <v>84</v>
      </c>
      <c r="AC1187" s="1" t="s">
        <v>51</v>
      </c>
      <c r="AD1187" s="1" t="s">
        <v>1693</v>
      </c>
      <c r="AE1187" s="1" t="s">
        <v>37</v>
      </c>
      <c r="AF1187">
        <f t="shared" si="74"/>
        <v>2024</v>
      </c>
      <c r="AG1187" t="str">
        <f t="shared" si="75"/>
        <v>mar</v>
      </c>
      <c r="AH1187" t="str">
        <f>+VLOOKUP(N1187,'[1]2. Ingreso de incapacidades'!$C$5:$O$6997,13,FALSE)</f>
        <v>SALUD TOTAL E.P.S.</v>
      </c>
      <c r="AI1187" t="s">
        <v>2192</v>
      </c>
    </row>
    <row r="1188" spans="1:35" hidden="1" x14ac:dyDescent="0.25">
      <c r="A1188" s="1" t="s">
        <v>33</v>
      </c>
      <c r="B1188" s="1" t="s">
        <v>34</v>
      </c>
      <c r="C1188" s="2">
        <v>45382</v>
      </c>
      <c r="D1188" s="42" t="str">
        <f t="shared" si="72"/>
        <v>2024</v>
      </c>
      <c r="E1188" s="1" t="s">
        <v>73</v>
      </c>
      <c r="F1188" s="1" t="s">
        <v>74</v>
      </c>
      <c r="G1188" s="1" t="s">
        <v>37</v>
      </c>
      <c r="H1188" s="1" t="s">
        <v>982</v>
      </c>
      <c r="I1188" s="1" t="s">
        <v>34</v>
      </c>
      <c r="J1188" s="3">
        <v>419904</v>
      </c>
      <c r="K1188" s="3">
        <v>0</v>
      </c>
      <c r="L1188" s="3">
        <f t="shared" si="73"/>
        <v>419904</v>
      </c>
      <c r="M1188" s="1" t="s">
        <v>40</v>
      </c>
      <c r="N1188" s="88">
        <v>9149038</v>
      </c>
      <c r="O1188" s="1" t="s">
        <v>503</v>
      </c>
      <c r="P1188" s="1" t="s">
        <v>79</v>
      </c>
      <c r="Q1188" s="1" t="s">
        <v>80</v>
      </c>
      <c r="R1188" s="1" t="s">
        <v>43</v>
      </c>
      <c r="S1188" s="1" t="s">
        <v>43</v>
      </c>
      <c r="T1188" s="3">
        <v>0</v>
      </c>
      <c r="U1188" s="1" t="s">
        <v>44</v>
      </c>
      <c r="V1188" s="1" t="s">
        <v>45</v>
      </c>
      <c r="W1188" s="1" t="s">
        <v>982</v>
      </c>
      <c r="X1188" s="1" t="s">
        <v>46</v>
      </c>
      <c r="Y1188" s="1" t="s">
        <v>81</v>
      </c>
      <c r="Z1188" s="1" t="s">
        <v>1693</v>
      </c>
      <c r="AA1188" s="1" t="s">
        <v>83</v>
      </c>
      <c r="AB1188" s="1" t="s">
        <v>84</v>
      </c>
      <c r="AC1188" s="1" t="s">
        <v>51</v>
      </c>
      <c r="AD1188" s="1" t="s">
        <v>1693</v>
      </c>
      <c r="AE1188" s="1" t="s">
        <v>37</v>
      </c>
      <c r="AF1188">
        <f t="shared" si="74"/>
        <v>2024</v>
      </c>
      <c r="AG1188" t="str">
        <f t="shared" si="75"/>
        <v>mar</v>
      </c>
      <c r="AH1188" t="str">
        <f>+VLOOKUP(N1188,'[1]2. Ingreso de incapacidades'!$C$5:$O$6997,13,FALSE)</f>
        <v>SALUD TOTAL E.P.S.</v>
      </c>
      <c r="AI1188" t="s">
        <v>2192</v>
      </c>
    </row>
    <row r="1189" spans="1:35" hidden="1" x14ac:dyDescent="0.25">
      <c r="A1189" s="1" t="s">
        <v>33</v>
      </c>
      <c r="B1189" s="1" t="s">
        <v>34</v>
      </c>
      <c r="C1189" s="2">
        <v>45382</v>
      </c>
      <c r="D1189" s="42" t="str">
        <f t="shared" si="72"/>
        <v>2024</v>
      </c>
      <c r="E1189" s="1" t="s">
        <v>73</v>
      </c>
      <c r="F1189" s="1" t="s">
        <v>74</v>
      </c>
      <c r="G1189" s="1" t="s">
        <v>37</v>
      </c>
      <c r="H1189" s="1" t="s">
        <v>982</v>
      </c>
      <c r="I1189" s="1" t="s">
        <v>34</v>
      </c>
      <c r="J1189" s="3">
        <v>1039733</v>
      </c>
      <c r="K1189" s="3">
        <v>0</v>
      </c>
      <c r="L1189" s="3">
        <f t="shared" si="73"/>
        <v>1039733</v>
      </c>
      <c r="M1189" s="1" t="s">
        <v>40</v>
      </c>
      <c r="N1189" s="88">
        <v>1235045400</v>
      </c>
      <c r="O1189" s="1" t="s">
        <v>1611</v>
      </c>
      <c r="P1189" s="1" t="s">
        <v>1075</v>
      </c>
      <c r="Q1189" s="1" t="s">
        <v>1076</v>
      </c>
      <c r="R1189" s="1" t="s">
        <v>43</v>
      </c>
      <c r="S1189" s="1" t="s">
        <v>43</v>
      </c>
      <c r="T1189" s="3">
        <v>0</v>
      </c>
      <c r="U1189" s="1" t="s">
        <v>44</v>
      </c>
      <c r="V1189" s="1" t="s">
        <v>45</v>
      </c>
      <c r="W1189" s="1" t="s">
        <v>982</v>
      </c>
      <c r="X1189" s="1" t="s">
        <v>46</v>
      </c>
      <c r="Y1189" s="1" t="s">
        <v>81</v>
      </c>
      <c r="Z1189" s="1" t="s">
        <v>1693</v>
      </c>
      <c r="AA1189" s="1" t="s">
        <v>83</v>
      </c>
      <c r="AB1189" s="1" t="s">
        <v>84</v>
      </c>
      <c r="AC1189" s="1" t="s">
        <v>51</v>
      </c>
      <c r="AD1189" s="1" t="s">
        <v>1693</v>
      </c>
      <c r="AE1189" s="1" t="s">
        <v>37</v>
      </c>
      <c r="AF1189">
        <f t="shared" si="74"/>
        <v>2024</v>
      </c>
      <c r="AG1189" t="str">
        <f t="shared" si="75"/>
        <v>mar</v>
      </c>
      <c r="AH1189" t="str">
        <f>+VLOOKUP(N1189,'[1]2. Ingreso de incapacidades'!$C$5:$O$6997,13,FALSE)</f>
        <v>SURA E.P.S.</v>
      </c>
      <c r="AI1189" t="s">
        <v>2197</v>
      </c>
    </row>
    <row r="1190" spans="1:35" hidden="1" x14ac:dyDescent="0.25">
      <c r="A1190" s="1" t="s">
        <v>33</v>
      </c>
      <c r="B1190" s="1" t="s">
        <v>34</v>
      </c>
      <c r="C1190" s="2">
        <v>45382</v>
      </c>
      <c r="D1190" s="42" t="str">
        <f t="shared" si="72"/>
        <v>2024</v>
      </c>
      <c r="E1190" s="1" t="s">
        <v>73</v>
      </c>
      <c r="F1190" s="1" t="s">
        <v>74</v>
      </c>
      <c r="G1190" s="1" t="s">
        <v>37</v>
      </c>
      <c r="H1190" s="1" t="s">
        <v>982</v>
      </c>
      <c r="I1190" s="1" t="s">
        <v>34</v>
      </c>
      <c r="J1190" s="3">
        <v>390001</v>
      </c>
      <c r="K1190" s="3">
        <v>0</v>
      </c>
      <c r="L1190" s="3">
        <f t="shared" si="73"/>
        <v>390001</v>
      </c>
      <c r="M1190" s="1" t="s">
        <v>40</v>
      </c>
      <c r="N1190" s="88">
        <v>7919544</v>
      </c>
      <c r="O1190" s="1" t="s">
        <v>839</v>
      </c>
      <c r="P1190" s="1" t="s">
        <v>79</v>
      </c>
      <c r="Q1190" s="1" t="s">
        <v>80</v>
      </c>
      <c r="R1190" s="1" t="s">
        <v>43</v>
      </c>
      <c r="S1190" s="1" t="s">
        <v>43</v>
      </c>
      <c r="T1190" s="3">
        <v>0</v>
      </c>
      <c r="U1190" s="1" t="s">
        <v>44</v>
      </c>
      <c r="V1190" s="1" t="s">
        <v>45</v>
      </c>
      <c r="W1190" s="1" t="s">
        <v>982</v>
      </c>
      <c r="X1190" s="1" t="s">
        <v>46</v>
      </c>
      <c r="Y1190" s="1" t="s">
        <v>81</v>
      </c>
      <c r="Z1190" s="1" t="s">
        <v>1693</v>
      </c>
      <c r="AA1190" s="1" t="s">
        <v>83</v>
      </c>
      <c r="AB1190" s="1" t="s">
        <v>84</v>
      </c>
      <c r="AC1190" s="1" t="s">
        <v>51</v>
      </c>
      <c r="AD1190" s="1" t="s">
        <v>1693</v>
      </c>
      <c r="AE1190" s="1" t="s">
        <v>37</v>
      </c>
      <c r="AF1190">
        <f t="shared" si="74"/>
        <v>2024</v>
      </c>
      <c r="AG1190" t="str">
        <f t="shared" si="75"/>
        <v>mar</v>
      </c>
      <c r="AH1190" t="str">
        <f>+VLOOKUP(N1190,'[1]2. Ingreso de incapacidades'!$C$5:$O$6997,13,FALSE)</f>
        <v>EPS MUTUAL SER</v>
      </c>
      <c r="AI1190" t="s">
        <v>2195</v>
      </c>
    </row>
    <row r="1191" spans="1:35" hidden="1" x14ac:dyDescent="0.25">
      <c r="A1191" s="1" t="s">
        <v>33</v>
      </c>
      <c r="B1191" s="1" t="s">
        <v>34</v>
      </c>
      <c r="C1191" s="2">
        <v>45382</v>
      </c>
      <c r="D1191" s="42" t="str">
        <f t="shared" si="72"/>
        <v>2024</v>
      </c>
      <c r="E1191" s="1" t="s">
        <v>73</v>
      </c>
      <c r="F1191" s="1" t="s">
        <v>74</v>
      </c>
      <c r="G1191" s="1" t="s">
        <v>37</v>
      </c>
      <c r="H1191" s="1" t="s">
        <v>982</v>
      </c>
      <c r="I1191" s="1" t="s">
        <v>34</v>
      </c>
      <c r="J1191" s="3">
        <v>86667</v>
      </c>
      <c r="K1191" s="3">
        <v>0</v>
      </c>
      <c r="L1191" s="3">
        <f t="shared" si="73"/>
        <v>86667</v>
      </c>
      <c r="M1191" s="1" t="s">
        <v>40</v>
      </c>
      <c r="N1191" s="88">
        <v>1052986204</v>
      </c>
      <c r="O1191" s="1" t="s">
        <v>711</v>
      </c>
      <c r="P1191" s="1" t="s">
        <v>89</v>
      </c>
      <c r="Q1191" s="1" t="s">
        <v>90</v>
      </c>
      <c r="R1191" s="1" t="s">
        <v>43</v>
      </c>
      <c r="S1191" s="1" t="s">
        <v>43</v>
      </c>
      <c r="T1191" s="3">
        <v>0</v>
      </c>
      <c r="U1191" s="1" t="s">
        <v>44</v>
      </c>
      <c r="V1191" s="1" t="s">
        <v>45</v>
      </c>
      <c r="W1191" s="1" t="s">
        <v>982</v>
      </c>
      <c r="X1191" s="1" t="s">
        <v>46</v>
      </c>
      <c r="Y1191" s="1" t="s">
        <v>81</v>
      </c>
      <c r="Z1191" s="1" t="s">
        <v>1693</v>
      </c>
      <c r="AA1191" s="1" t="s">
        <v>83</v>
      </c>
      <c r="AB1191" s="1" t="s">
        <v>84</v>
      </c>
      <c r="AC1191" s="1" t="s">
        <v>51</v>
      </c>
      <c r="AD1191" s="1" t="s">
        <v>1693</v>
      </c>
      <c r="AE1191" s="1" t="s">
        <v>37</v>
      </c>
      <c r="AF1191">
        <f t="shared" si="74"/>
        <v>2024</v>
      </c>
      <c r="AG1191" t="str">
        <f t="shared" si="75"/>
        <v>mar</v>
      </c>
      <c r="AH1191" t="str">
        <f>+VLOOKUP(N1191,'[1]2. Ingreso de incapacidades'!$C$5:$O$6997,13,FALSE)</f>
        <v>SANITAS E.P.S</v>
      </c>
      <c r="AI1191" t="s">
        <v>2193</v>
      </c>
    </row>
    <row r="1192" spans="1:35" hidden="1" x14ac:dyDescent="0.25">
      <c r="A1192" s="1" t="s">
        <v>33</v>
      </c>
      <c r="B1192" s="1" t="s">
        <v>34</v>
      </c>
      <c r="C1192" s="2">
        <v>45382</v>
      </c>
      <c r="D1192" s="42" t="str">
        <f t="shared" si="72"/>
        <v>2024</v>
      </c>
      <c r="E1192" s="1" t="s">
        <v>73</v>
      </c>
      <c r="F1192" s="1" t="s">
        <v>74</v>
      </c>
      <c r="G1192" s="1" t="s">
        <v>37</v>
      </c>
      <c r="H1192" s="1" t="s">
        <v>982</v>
      </c>
      <c r="I1192" s="1" t="s">
        <v>34</v>
      </c>
      <c r="J1192" s="3">
        <v>44938</v>
      </c>
      <c r="K1192" s="3">
        <v>0</v>
      </c>
      <c r="L1192" s="3">
        <f t="shared" si="73"/>
        <v>44938</v>
      </c>
      <c r="M1192" s="1" t="s">
        <v>40</v>
      </c>
      <c r="N1192" s="88">
        <v>73160694</v>
      </c>
      <c r="O1192" s="1" t="s">
        <v>793</v>
      </c>
      <c r="P1192" s="1" t="s">
        <v>89</v>
      </c>
      <c r="Q1192" s="1" t="s">
        <v>90</v>
      </c>
      <c r="R1192" s="1" t="s">
        <v>43</v>
      </c>
      <c r="S1192" s="1" t="s">
        <v>43</v>
      </c>
      <c r="T1192" s="3">
        <v>0</v>
      </c>
      <c r="U1192" s="1" t="s">
        <v>44</v>
      </c>
      <c r="V1192" s="1" t="s">
        <v>45</v>
      </c>
      <c r="W1192" s="1" t="s">
        <v>982</v>
      </c>
      <c r="X1192" s="1" t="s">
        <v>46</v>
      </c>
      <c r="Y1192" s="1" t="s">
        <v>81</v>
      </c>
      <c r="Z1192" s="1" t="s">
        <v>1693</v>
      </c>
      <c r="AA1192" s="1" t="s">
        <v>83</v>
      </c>
      <c r="AB1192" s="1" t="s">
        <v>84</v>
      </c>
      <c r="AC1192" s="1" t="s">
        <v>51</v>
      </c>
      <c r="AD1192" s="1" t="s">
        <v>1693</v>
      </c>
      <c r="AE1192" s="1" t="s">
        <v>37</v>
      </c>
      <c r="AF1192">
        <f t="shared" si="74"/>
        <v>2024</v>
      </c>
      <c r="AG1192" t="str">
        <f t="shared" si="75"/>
        <v>mar</v>
      </c>
      <c r="AH1192" t="str">
        <f>+VLOOKUP(N1192,'[1]2. Ingreso de incapacidades'!$C$5:$O$6997,13,FALSE)</f>
        <v>EPS MUTUAL SER</v>
      </c>
      <c r="AI1192" t="s">
        <v>2195</v>
      </c>
    </row>
    <row r="1193" spans="1:35" hidden="1" x14ac:dyDescent="0.25">
      <c r="A1193" s="1" t="s">
        <v>33</v>
      </c>
      <c r="B1193" s="1" t="s">
        <v>34</v>
      </c>
      <c r="C1193" s="2">
        <v>45382</v>
      </c>
      <c r="D1193" s="42" t="str">
        <f t="shared" si="72"/>
        <v>2024</v>
      </c>
      <c r="E1193" s="1" t="s">
        <v>73</v>
      </c>
      <c r="F1193" s="1" t="s">
        <v>74</v>
      </c>
      <c r="G1193" s="1" t="s">
        <v>37</v>
      </c>
      <c r="H1193" s="1" t="s">
        <v>982</v>
      </c>
      <c r="I1193" s="1" t="s">
        <v>34</v>
      </c>
      <c r="J1193" s="3">
        <v>178517</v>
      </c>
      <c r="K1193" s="3">
        <v>0</v>
      </c>
      <c r="L1193" s="3">
        <f t="shared" si="73"/>
        <v>178517</v>
      </c>
      <c r="M1193" s="1" t="s">
        <v>40</v>
      </c>
      <c r="N1193" s="88">
        <v>1047507538</v>
      </c>
      <c r="O1193" s="1" t="s">
        <v>681</v>
      </c>
      <c r="P1193" s="1" t="s">
        <v>89</v>
      </c>
      <c r="Q1193" s="1" t="s">
        <v>90</v>
      </c>
      <c r="R1193" s="1" t="s">
        <v>43</v>
      </c>
      <c r="S1193" s="1" t="s">
        <v>43</v>
      </c>
      <c r="T1193" s="3">
        <v>0</v>
      </c>
      <c r="U1193" s="1" t="s">
        <v>44</v>
      </c>
      <c r="V1193" s="1" t="s">
        <v>45</v>
      </c>
      <c r="W1193" s="1" t="s">
        <v>982</v>
      </c>
      <c r="X1193" s="1" t="s">
        <v>46</v>
      </c>
      <c r="Y1193" s="1" t="s">
        <v>81</v>
      </c>
      <c r="Z1193" s="1" t="s">
        <v>1693</v>
      </c>
      <c r="AA1193" s="1" t="s">
        <v>83</v>
      </c>
      <c r="AB1193" s="1" t="s">
        <v>84</v>
      </c>
      <c r="AC1193" s="1" t="s">
        <v>51</v>
      </c>
      <c r="AD1193" s="1" t="s">
        <v>1693</v>
      </c>
      <c r="AE1193" s="1" t="s">
        <v>37</v>
      </c>
      <c r="AF1193">
        <f t="shared" si="74"/>
        <v>2024</v>
      </c>
      <c r="AG1193" t="str">
        <f t="shared" si="75"/>
        <v>mar</v>
      </c>
      <c r="AH1193" t="str">
        <f>+VLOOKUP(N1193,'[1]2. Ingreso de incapacidades'!$C$5:$O$6997,13,FALSE)</f>
        <v>SALUD TOTAL E.P.S.</v>
      </c>
      <c r="AI1193" t="s">
        <v>2192</v>
      </c>
    </row>
    <row r="1194" spans="1:35" hidden="1" x14ac:dyDescent="0.25">
      <c r="A1194" s="1" t="s">
        <v>33</v>
      </c>
      <c r="B1194" s="1" t="s">
        <v>34</v>
      </c>
      <c r="C1194" s="2">
        <v>45382</v>
      </c>
      <c r="D1194" s="42" t="str">
        <f t="shared" si="72"/>
        <v>2024</v>
      </c>
      <c r="E1194" s="1" t="s">
        <v>73</v>
      </c>
      <c r="F1194" s="1" t="s">
        <v>74</v>
      </c>
      <c r="G1194" s="1" t="s">
        <v>37</v>
      </c>
      <c r="H1194" s="1" t="s">
        <v>982</v>
      </c>
      <c r="I1194" s="1" t="s">
        <v>34</v>
      </c>
      <c r="J1194" s="3">
        <v>693334</v>
      </c>
      <c r="K1194" s="3">
        <v>0</v>
      </c>
      <c r="L1194" s="3">
        <f t="shared" si="73"/>
        <v>693334</v>
      </c>
      <c r="M1194" s="1" t="s">
        <v>40</v>
      </c>
      <c r="N1194" s="88">
        <v>73169783</v>
      </c>
      <c r="O1194" s="1" t="s">
        <v>78</v>
      </c>
      <c r="P1194" s="1" t="s">
        <v>79</v>
      </c>
      <c r="Q1194" s="1" t="s">
        <v>80</v>
      </c>
      <c r="R1194" s="1" t="s">
        <v>43</v>
      </c>
      <c r="S1194" s="1" t="s">
        <v>43</v>
      </c>
      <c r="T1194" s="3">
        <v>0</v>
      </c>
      <c r="U1194" s="1" t="s">
        <v>44</v>
      </c>
      <c r="V1194" s="1" t="s">
        <v>45</v>
      </c>
      <c r="W1194" s="1" t="s">
        <v>982</v>
      </c>
      <c r="X1194" s="1" t="s">
        <v>46</v>
      </c>
      <c r="Y1194" s="1" t="s">
        <v>81</v>
      </c>
      <c r="Z1194" s="1" t="s">
        <v>1693</v>
      </c>
      <c r="AA1194" s="1" t="s">
        <v>83</v>
      </c>
      <c r="AB1194" s="1" t="s">
        <v>84</v>
      </c>
      <c r="AC1194" s="1" t="s">
        <v>51</v>
      </c>
      <c r="AD1194" s="1" t="s">
        <v>1693</v>
      </c>
      <c r="AE1194" s="1" t="s">
        <v>37</v>
      </c>
      <c r="AF1194">
        <f t="shared" si="74"/>
        <v>2024</v>
      </c>
      <c r="AG1194" t="str">
        <f t="shared" si="75"/>
        <v>mar</v>
      </c>
      <c r="AH1194" t="str">
        <f>+VLOOKUP(N1194,'[1]2. Ingreso de incapacidades'!$C$5:$O$6997,13,FALSE)</f>
        <v>EPS-S CAJACOPI</v>
      </c>
      <c r="AI1194" t="s">
        <v>2200</v>
      </c>
    </row>
    <row r="1195" spans="1:35" hidden="1" x14ac:dyDescent="0.25">
      <c r="A1195" s="1" t="s">
        <v>33</v>
      </c>
      <c r="B1195" s="1" t="s">
        <v>34</v>
      </c>
      <c r="C1195" s="2">
        <v>45382</v>
      </c>
      <c r="D1195" s="42" t="str">
        <f t="shared" si="72"/>
        <v>2024</v>
      </c>
      <c r="E1195" s="1" t="s">
        <v>73</v>
      </c>
      <c r="F1195" s="1" t="s">
        <v>74</v>
      </c>
      <c r="G1195" s="1" t="s">
        <v>37</v>
      </c>
      <c r="H1195" s="1" t="s">
        <v>982</v>
      </c>
      <c r="I1195" s="1" t="s">
        <v>34</v>
      </c>
      <c r="J1195" s="3">
        <v>693334</v>
      </c>
      <c r="K1195" s="3">
        <v>0</v>
      </c>
      <c r="L1195" s="3">
        <f t="shared" si="73"/>
        <v>693334</v>
      </c>
      <c r="M1195" s="1" t="s">
        <v>40</v>
      </c>
      <c r="N1195" s="88">
        <v>7918997</v>
      </c>
      <c r="O1195" s="1" t="s">
        <v>471</v>
      </c>
      <c r="P1195" s="1" t="s">
        <v>79</v>
      </c>
      <c r="Q1195" s="1" t="s">
        <v>80</v>
      </c>
      <c r="R1195" s="1" t="s">
        <v>43</v>
      </c>
      <c r="S1195" s="1" t="s">
        <v>43</v>
      </c>
      <c r="T1195" s="3">
        <v>0</v>
      </c>
      <c r="U1195" s="1" t="s">
        <v>44</v>
      </c>
      <c r="V1195" s="1" t="s">
        <v>45</v>
      </c>
      <c r="W1195" s="1" t="s">
        <v>982</v>
      </c>
      <c r="X1195" s="1" t="s">
        <v>46</v>
      </c>
      <c r="Y1195" s="1" t="s">
        <v>81</v>
      </c>
      <c r="Z1195" s="1" t="s">
        <v>1693</v>
      </c>
      <c r="AA1195" s="1" t="s">
        <v>83</v>
      </c>
      <c r="AB1195" s="1" t="s">
        <v>84</v>
      </c>
      <c r="AC1195" s="1" t="s">
        <v>51</v>
      </c>
      <c r="AD1195" s="1" t="s">
        <v>1693</v>
      </c>
      <c r="AE1195" s="1" t="s">
        <v>37</v>
      </c>
      <c r="AF1195">
        <f t="shared" si="74"/>
        <v>2024</v>
      </c>
      <c r="AG1195" t="str">
        <f t="shared" si="75"/>
        <v>mar</v>
      </c>
      <c r="AH1195" t="str">
        <f>+VLOOKUP(N1195,'[1]2. Ingreso de incapacidades'!$C$5:$O$6997,13,FALSE)</f>
        <v>SURA E.P.S.</v>
      </c>
      <c r="AI1195" t="s">
        <v>2197</v>
      </c>
    </row>
    <row r="1196" spans="1:35" hidden="1" x14ac:dyDescent="0.25">
      <c r="A1196" s="1" t="s">
        <v>33</v>
      </c>
      <c r="B1196" s="1" t="s">
        <v>34</v>
      </c>
      <c r="C1196" s="2">
        <v>45382</v>
      </c>
      <c r="D1196" s="42" t="str">
        <f t="shared" si="72"/>
        <v>2024</v>
      </c>
      <c r="E1196" s="1" t="s">
        <v>73</v>
      </c>
      <c r="F1196" s="1" t="s">
        <v>74</v>
      </c>
      <c r="G1196" s="1" t="s">
        <v>37</v>
      </c>
      <c r="H1196" s="1" t="s">
        <v>982</v>
      </c>
      <c r="I1196" s="1" t="s">
        <v>34</v>
      </c>
      <c r="J1196" s="3">
        <v>476668</v>
      </c>
      <c r="K1196" s="3">
        <v>0</v>
      </c>
      <c r="L1196" s="3">
        <f t="shared" si="73"/>
        <v>476668</v>
      </c>
      <c r="M1196" s="1" t="s">
        <v>40</v>
      </c>
      <c r="N1196" s="88">
        <v>1047436328</v>
      </c>
      <c r="O1196" s="1" t="s">
        <v>658</v>
      </c>
      <c r="P1196" s="1" t="s">
        <v>79</v>
      </c>
      <c r="Q1196" s="1" t="s">
        <v>80</v>
      </c>
      <c r="R1196" s="1" t="s">
        <v>43</v>
      </c>
      <c r="S1196" s="1" t="s">
        <v>43</v>
      </c>
      <c r="T1196" s="3">
        <v>0</v>
      </c>
      <c r="U1196" s="1" t="s">
        <v>44</v>
      </c>
      <c r="V1196" s="1" t="s">
        <v>45</v>
      </c>
      <c r="W1196" s="1" t="s">
        <v>982</v>
      </c>
      <c r="X1196" s="1" t="s">
        <v>46</v>
      </c>
      <c r="Y1196" s="1" t="s">
        <v>81</v>
      </c>
      <c r="Z1196" s="1" t="s">
        <v>1693</v>
      </c>
      <c r="AA1196" s="1" t="s">
        <v>83</v>
      </c>
      <c r="AB1196" s="1" t="s">
        <v>84</v>
      </c>
      <c r="AC1196" s="1" t="s">
        <v>51</v>
      </c>
      <c r="AD1196" s="1" t="s">
        <v>1693</v>
      </c>
      <c r="AE1196" s="1" t="s">
        <v>37</v>
      </c>
      <c r="AF1196">
        <f t="shared" si="74"/>
        <v>2024</v>
      </c>
      <c r="AG1196" t="str">
        <f t="shared" si="75"/>
        <v>mar</v>
      </c>
      <c r="AH1196" t="str">
        <f>+VLOOKUP(N1196,'[1]2. Ingreso de incapacidades'!$C$5:$O$6997,13,FALSE)</f>
        <v>SALUD TOTAL E.P.S.</v>
      </c>
      <c r="AI1196" t="s">
        <v>2192</v>
      </c>
    </row>
    <row r="1197" spans="1:35" hidden="1" x14ac:dyDescent="0.25">
      <c r="A1197" s="1" t="s">
        <v>33</v>
      </c>
      <c r="B1197" s="1" t="s">
        <v>34</v>
      </c>
      <c r="C1197" s="2">
        <v>45382</v>
      </c>
      <c r="D1197" s="42" t="str">
        <f t="shared" si="72"/>
        <v>2024</v>
      </c>
      <c r="E1197" s="1" t="s">
        <v>73</v>
      </c>
      <c r="F1197" s="1" t="s">
        <v>74</v>
      </c>
      <c r="G1197" s="1" t="s">
        <v>37</v>
      </c>
      <c r="H1197" s="1" t="s">
        <v>982</v>
      </c>
      <c r="I1197" s="1" t="s">
        <v>34</v>
      </c>
      <c r="J1197" s="3">
        <v>390000</v>
      </c>
      <c r="K1197" s="3">
        <v>0</v>
      </c>
      <c r="L1197" s="3">
        <f t="shared" si="73"/>
        <v>390000</v>
      </c>
      <c r="M1197" s="1" t="s">
        <v>40</v>
      </c>
      <c r="N1197" s="88">
        <v>73106822</v>
      </c>
      <c r="O1197" s="1" t="s">
        <v>465</v>
      </c>
      <c r="P1197" s="1" t="s">
        <v>79</v>
      </c>
      <c r="Q1197" s="1" t="s">
        <v>80</v>
      </c>
      <c r="R1197" s="1" t="s">
        <v>43</v>
      </c>
      <c r="S1197" s="1" t="s">
        <v>43</v>
      </c>
      <c r="T1197" s="3">
        <v>0</v>
      </c>
      <c r="U1197" s="1" t="s">
        <v>44</v>
      </c>
      <c r="V1197" s="1" t="s">
        <v>45</v>
      </c>
      <c r="W1197" s="1" t="s">
        <v>982</v>
      </c>
      <c r="X1197" s="1" t="s">
        <v>46</v>
      </c>
      <c r="Y1197" s="1" t="s">
        <v>81</v>
      </c>
      <c r="Z1197" s="1" t="s">
        <v>1693</v>
      </c>
      <c r="AA1197" s="1" t="s">
        <v>83</v>
      </c>
      <c r="AB1197" s="1" t="s">
        <v>84</v>
      </c>
      <c r="AC1197" s="1" t="s">
        <v>51</v>
      </c>
      <c r="AD1197" s="1" t="s">
        <v>1693</v>
      </c>
      <c r="AE1197" s="1" t="s">
        <v>37</v>
      </c>
      <c r="AF1197">
        <f t="shared" si="74"/>
        <v>2024</v>
      </c>
      <c r="AG1197" t="str">
        <f t="shared" si="75"/>
        <v>mar</v>
      </c>
      <c r="AH1197" t="str">
        <f>+VLOOKUP(N1197,'[1]2. Ingreso de incapacidades'!$C$5:$O$6997,13,FALSE)</f>
        <v>SALUD TOTAL E.P.S.</v>
      </c>
      <c r="AI1197" t="s">
        <v>2192</v>
      </c>
    </row>
    <row r="1198" spans="1:35" hidden="1" x14ac:dyDescent="0.25">
      <c r="A1198" s="1" t="s">
        <v>33</v>
      </c>
      <c r="B1198" s="1" t="s">
        <v>34</v>
      </c>
      <c r="C1198" s="2">
        <v>45382</v>
      </c>
      <c r="D1198" s="42" t="str">
        <f t="shared" si="72"/>
        <v>2024</v>
      </c>
      <c r="E1198" s="1" t="s">
        <v>73</v>
      </c>
      <c r="F1198" s="1" t="s">
        <v>74</v>
      </c>
      <c r="G1198" s="1" t="s">
        <v>37</v>
      </c>
      <c r="H1198" s="1" t="s">
        <v>982</v>
      </c>
      <c r="I1198" s="1" t="s">
        <v>34</v>
      </c>
      <c r="J1198" s="3">
        <v>346667</v>
      </c>
      <c r="K1198" s="3">
        <v>0</v>
      </c>
      <c r="L1198" s="3">
        <f t="shared" si="73"/>
        <v>346667</v>
      </c>
      <c r="M1198" s="1" t="s">
        <v>40</v>
      </c>
      <c r="N1198" s="88">
        <v>73152237</v>
      </c>
      <c r="O1198" s="1" t="s">
        <v>378</v>
      </c>
      <c r="P1198" s="1" t="s">
        <v>79</v>
      </c>
      <c r="Q1198" s="1" t="s">
        <v>80</v>
      </c>
      <c r="R1198" s="1" t="s">
        <v>43</v>
      </c>
      <c r="S1198" s="1" t="s">
        <v>43</v>
      </c>
      <c r="T1198" s="3">
        <v>0</v>
      </c>
      <c r="U1198" s="1" t="s">
        <v>44</v>
      </c>
      <c r="V1198" s="1" t="s">
        <v>45</v>
      </c>
      <c r="W1198" s="1" t="s">
        <v>982</v>
      </c>
      <c r="X1198" s="1" t="s">
        <v>46</v>
      </c>
      <c r="Y1198" s="1" t="s">
        <v>81</v>
      </c>
      <c r="Z1198" s="1" t="s">
        <v>1693</v>
      </c>
      <c r="AA1198" s="1" t="s">
        <v>83</v>
      </c>
      <c r="AB1198" s="1" t="s">
        <v>84</v>
      </c>
      <c r="AC1198" s="1" t="s">
        <v>51</v>
      </c>
      <c r="AD1198" s="1" t="s">
        <v>1693</v>
      </c>
      <c r="AE1198" s="1" t="s">
        <v>37</v>
      </c>
      <c r="AF1198">
        <f t="shared" si="74"/>
        <v>2024</v>
      </c>
      <c r="AG1198" t="str">
        <f t="shared" si="75"/>
        <v>mar</v>
      </c>
      <c r="AH1198" t="str">
        <f>+VLOOKUP(N1198,'[1]2. Ingreso de incapacidades'!$C$5:$O$6997,13,FALSE)</f>
        <v>SALUD TOTAL E.P.S.</v>
      </c>
      <c r="AI1198" t="s">
        <v>2192</v>
      </c>
    </row>
    <row r="1199" spans="1:35" hidden="1" x14ac:dyDescent="0.25">
      <c r="A1199" s="1" t="s">
        <v>33</v>
      </c>
      <c r="B1199" s="1" t="s">
        <v>34</v>
      </c>
      <c r="C1199" s="2">
        <v>45382</v>
      </c>
      <c r="D1199" s="42" t="str">
        <f t="shared" si="72"/>
        <v>2024</v>
      </c>
      <c r="E1199" s="1" t="s">
        <v>73</v>
      </c>
      <c r="F1199" s="1" t="s">
        <v>74</v>
      </c>
      <c r="G1199" s="1" t="s">
        <v>37</v>
      </c>
      <c r="H1199" s="1" t="s">
        <v>982</v>
      </c>
      <c r="I1199" s="1" t="s">
        <v>34</v>
      </c>
      <c r="J1199" s="3">
        <v>570153</v>
      </c>
      <c r="K1199" s="3">
        <v>0</v>
      </c>
      <c r="L1199" s="3">
        <f t="shared" si="73"/>
        <v>570153</v>
      </c>
      <c r="M1199" s="1" t="s">
        <v>40</v>
      </c>
      <c r="N1199" s="88">
        <v>9103331</v>
      </c>
      <c r="O1199" s="1" t="s">
        <v>169</v>
      </c>
      <c r="P1199" s="1" t="s">
        <v>79</v>
      </c>
      <c r="Q1199" s="1" t="s">
        <v>80</v>
      </c>
      <c r="R1199" s="1" t="s">
        <v>43</v>
      </c>
      <c r="S1199" s="1" t="s">
        <v>43</v>
      </c>
      <c r="T1199" s="3">
        <v>0</v>
      </c>
      <c r="U1199" s="1" t="s">
        <v>44</v>
      </c>
      <c r="V1199" s="1" t="s">
        <v>45</v>
      </c>
      <c r="W1199" s="1" t="s">
        <v>982</v>
      </c>
      <c r="X1199" s="1" t="s">
        <v>46</v>
      </c>
      <c r="Y1199" s="1" t="s">
        <v>81</v>
      </c>
      <c r="Z1199" s="1" t="s">
        <v>1693</v>
      </c>
      <c r="AA1199" s="1" t="s">
        <v>83</v>
      </c>
      <c r="AB1199" s="1" t="s">
        <v>84</v>
      </c>
      <c r="AC1199" s="1" t="s">
        <v>51</v>
      </c>
      <c r="AD1199" s="1" t="s">
        <v>1693</v>
      </c>
      <c r="AE1199" s="1" t="s">
        <v>37</v>
      </c>
      <c r="AF1199">
        <f t="shared" si="74"/>
        <v>2024</v>
      </c>
      <c r="AG1199" t="str">
        <f t="shared" si="75"/>
        <v>mar</v>
      </c>
      <c r="AH1199" t="str">
        <f>+VLOOKUP(N1199,'[1]2. Ingreso de incapacidades'!$C$5:$O$6997,13,FALSE)</f>
        <v>SALUD TOTAL E.P.S.</v>
      </c>
      <c r="AI1199" t="s">
        <v>2192</v>
      </c>
    </row>
    <row r="1200" spans="1:35" hidden="1" x14ac:dyDescent="0.25">
      <c r="A1200" s="1" t="s">
        <v>33</v>
      </c>
      <c r="B1200" s="1" t="s">
        <v>34</v>
      </c>
      <c r="C1200" s="2">
        <v>45382</v>
      </c>
      <c r="D1200" s="42" t="str">
        <f t="shared" si="72"/>
        <v>2024</v>
      </c>
      <c r="E1200" s="1" t="s">
        <v>73</v>
      </c>
      <c r="F1200" s="1" t="s">
        <v>74</v>
      </c>
      <c r="G1200" s="1" t="s">
        <v>37</v>
      </c>
      <c r="H1200" s="1" t="s">
        <v>982</v>
      </c>
      <c r="I1200" s="1" t="s">
        <v>34</v>
      </c>
      <c r="J1200" s="3">
        <v>216667</v>
      </c>
      <c r="K1200" s="3">
        <v>0</v>
      </c>
      <c r="L1200" s="3">
        <f t="shared" si="73"/>
        <v>216667</v>
      </c>
      <c r="M1200" s="1" t="s">
        <v>40</v>
      </c>
      <c r="N1200" s="88">
        <v>9180376</v>
      </c>
      <c r="O1200" s="1" t="s">
        <v>869</v>
      </c>
      <c r="P1200" s="1" t="s">
        <v>79</v>
      </c>
      <c r="Q1200" s="1" t="s">
        <v>80</v>
      </c>
      <c r="R1200" s="1" t="s">
        <v>43</v>
      </c>
      <c r="S1200" s="1" t="s">
        <v>43</v>
      </c>
      <c r="T1200" s="3">
        <v>0</v>
      </c>
      <c r="U1200" s="1" t="s">
        <v>44</v>
      </c>
      <c r="V1200" s="1" t="s">
        <v>45</v>
      </c>
      <c r="W1200" s="1" t="s">
        <v>982</v>
      </c>
      <c r="X1200" s="1" t="s">
        <v>46</v>
      </c>
      <c r="Y1200" s="1" t="s">
        <v>81</v>
      </c>
      <c r="Z1200" s="1" t="s">
        <v>1693</v>
      </c>
      <c r="AA1200" s="1" t="s">
        <v>83</v>
      </c>
      <c r="AB1200" s="1" t="s">
        <v>84</v>
      </c>
      <c r="AC1200" s="1" t="s">
        <v>51</v>
      </c>
      <c r="AD1200" s="1" t="s">
        <v>1693</v>
      </c>
      <c r="AE1200" s="1" t="s">
        <v>37</v>
      </c>
      <c r="AF1200">
        <f t="shared" si="74"/>
        <v>2024</v>
      </c>
      <c r="AG1200" t="str">
        <f t="shared" si="75"/>
        <v>mar</v>
      </c>
      <c r="AH1200" t="str">
        <f>+VLOOKUP(N1200,'[1]2. Ingreso de incapacidades'!$C$5:$O$6997,13,FALSE)</f>
        <v>SALUD TOTAL E.P.S.</v>
      </c>
      <c r="AI1200" t="s">
        <v>2192</v>
      </c>
    </row>
    <row r="1201" spans="1:35" hidden="1" x14ac:dyDescent="0.25">
      <c r="A1201" s="1" t="s">
        <v>33</v>
      </c>
      <c r="B1201" s="1" t="s">
        <v>34</v>
      </c>
      <c r="C1201" s="2">
        <v>45382</v>
      </c>
      <c r="D1201" s="42" t="str">
        <f t="shared" si="72"/>
        <v>2024</v>
      </c>
      <c r="E1201" s="1" t="s">
        <v>73</v>
      </c>
      <c r="F1201" s="1" t="s">
        <v>74</v>
      </c>
      <c r="G1201" s="1" t="s">
        <v>37</v>
      </c>
      <c r="H1201" s="1" t="s">
        <v>982</v>
      </c>
      <c r="I1201" s="1" t="s">
        <v>34</v>
      </c>
      <c r="J1201" s="3">
        <v>520000</v>
      </c>
      <c r="K1201" s="3">
        <v>0</v>
      </c>
      <c r="L1201" s="3">
        <f t="shared" si="73"/>
        <v>520000</v>
      </c>
      <c r="M1201" s="1" t="s">
        <v>40</v>
      </c>
      <c r="N1201" s="88">
        <v>73147510</v>
      </c>
      <c r="O1201" s="1" t="s">
        <v>161</v>
      </c>
      <c r="P1201" s="1" t="s">
        <v>79</v>
      </c>
      <c r="Q1201" s="1" t="s">
        <v>80</v>
      </c>
      <c r="R1201" s="1" t="s">
        <v>43</v>
      </c>
      <c r="S1201" s="1" t="s">
        <v>43</v>
      </c>
      <c r="T1201" s="3">
        <v>0</v>
      </c>
      <c r="U1201" s="1" t="s">
        <v>44</v>
      </c>
      <c r="V1201" s="1" t="s">
        <v>45</v>
      </c>
      <c r="W1201" s="1" t="s">
        <v>982</v>
      </c>
      <c r="X1201" s="1" t="s">
        <v>46</v>
      </c>
      <c r="Y1201" s="1" t="s">
        <v>81</v>
      </c>
      <c r="Z1201" s="1" t="s">
        <v>1693</v>
      </c>
      <c r="AA1201" s="1" t="s">
        <v>83</v>
      </c>
      <c r="AB1201" s="1" t="s">
        <v>84</v>
      </c>
      <c r="AC1201" s="1" t="s">
        <v>51</v>
      </c>
      <c r="AD1201" s="1" t="s">
        <v>1693</v>
      </c>
      <c r="AE1201" s="1" t="s">
        <v>37</v>
      </c>
      <c r="AF1201">
        <f t="shared" si="74"/>
        <v>2024</v>
      </c>
      <c r="AG1201" t="str">
        <f t="shared" si="75"/>
        <v>mar</v>
      </c>
      <c r="AH1201" t="str">
        <f>+VLOOKUP(N1201,'[1]2. Ingreso de incapacidades'!$C$5:$O$6997,13,FALSE)</f>
        <v>SANITAS E.P.S</v>
      </c>
      <c r="AI1201" t="s">
        <v>2193</v>
      </c>
    </row>
    <row r="1202" spans="1:35" hidden="1" x14ac:dyDescent="0.25">
      <c r="A1202" s="1" t="s">
        <v>33</v>
      </c>
      <c r="B1202" s="1" t="s">
        <v>34</v>
      </c>
      <c r="C1202" s="2">
        <v>45382</v>
      </c>
      <c r="D1202" s="42" t="str">
        <f t="shared" si="72"/>
        <v>2024</v>
      </c>
      <c r="E1202" s="1" t="s">
        <v>73</v>
      </c>
      <c r="F1202" s="1" t="s">
        <v>74</v>
      </c>
      <c r="G1202" s="1" t="s">
        <v>37</v>
      </c>
      <c r="H1202" s="1" t="s">
        <v>982</v>
      </c>
      <c r="I1202" s="1" t="s">
        <v>34</v>
      </c>
      <c r="J1202" s="3">
        <v>45607</v>
      </c>
      <c r="K1202" s="3">
        <v>0</v>
      </c>
      <c r="L1202" s="3">
        <f t="shared" si="73"/>
        <v>45607</v>
      </c>
      <c r="M1202" s="1" t="s">
        <v>40</v>
      </c>
      <c r="N1202" s="88">
        <v>73185562</v>
      </c>
      <c r="O1202" s="1" t="s">
        <v>805</v>
      </c>
      <c r="P1202" s="1" t="s">
        <v>79</v>
      </c>
      <c r="Q1202" s="1" t="s">
        <v>80</v>
      </c>
      <c r="R1202" s="1" t="s">
        <v>43</v>
      </c>
      <c r="S1202" s="1" t="s">
        <v>43</v>
      </c>
      <c r="T1202" s="3">
        <v>0</v>
      </c>
      <c r="U1202" s="1" t="s">
        <v>44</v>
      </c>
      <c r="V1202" s="1" t="s">
        <v>45</v>
      </c>
      <c r="W1202" s="1" t="s">
        <v>982</v>
      </c>
      <c r="X1202" s="1" t="s">
        <v>46</v>
      </c>
      <c r="Y1202" s="1" t="s">
        <v>81</v>
      </c>
      <c r="Z1202" s="1" t="s">
        <v>1693</v>
      </c>
      <c r="AA1202" s="1" t="s">
        <v>83</v>
      </c>
      <c r="AB1202" s="1" t="s">
        <v>84</v>
      </c>
      <c r="AC1202" s="1" t="s">
        <v>51</v>
      </c>
      <c r="AD1202" s="1" t="s">
        <v>1693</v>
      </c>
      <c r="AE1202" s="1" t="s">
        <v>37</v>
      </c>
      <c r="AF1202">
        <f t="shared" si="74"/>
        <v>2024</v>
      </c>
      <c r="AG1202" t="str">
        <f t="shared" si="75"/>
        <v>mar</v>
      </c>
      <c r="AH1202" t="str">
        <f>+VLOOKUP(N1202,'[1]2. Ingreso de incapacidades'!$C$5:$O$6997,13,FALSE)</f>
        <v>SANITAS E.P.S</v>
      </c>
      <c r="AI1202" t="s">
        <v>2193</v>
      </c>
    </row>
    <row r="1203" spans="1:35" hidden="1" x14ac:dyDescent="0.25">
      <c r="A1203" s="1" t="s">
        <v>33</v>
      </c>
      <c r="B1203" s="1" t="s">
        <v>34</v>
      </c>
      <c r="C1203" s="2">
        <v>45382</v>
      </c>
      <c r="D1203" s="42" t="str">
        <f t="shared" si="72"/>
        <v>2024</v>
      </c>
      <c r="E1203" s="1" t="s">
        <v>73</v>
      </c>
      <c r="F1203" s="1" t="s">
        <v>74</v>
      </c>
      <c r="G1203" s="1" t="s">
        <v>37</v>
      </c>
      <c r="H1203" s="1" t="s">
        <v>982</v>
      </c>
      <c r="I1203" s="1" t="s">
        <v>34</v>
      </c>
      <c r="J1203" s="3">
        <v>43334</v>
      </c>
      <c r="K1203" s="3">
        <v>0</v>
      </c>
      <c r="L1203" s="3">
        <f t="shared" si="73"/>
        <v>43334</v>
      </c>
      <c r="M1203" s="1" t="s">
        <v>40</v>
      </c>
      <c r="N1203" s="88">
        <v>73576572</v>
      </c>
      <c r="O1203" s="1" t="s">
        <v>134</v>
      </c>
      <c r="P1203" s="1" t="s">
        <v>79</v>
      </c>
      <c r="Q1203" s="1" t="s">
        <v>80</v>
      </c>
      <c r="R1203" s="1" t="s">
        <v>43</v>
      </c>
      <c r="S1203" s="1" t="s">
        <v>43</v>
      </c>
      <c r="T1203" s="3">
        <v>0</v>
      </c>
      <c r="U1203" s="1" t="s">
        <v>44</v>
      </c>
      <c r="V1203" s="1" t="s">
        <v>45</v>
      </c>
      <c r="W1203" s="1" t="s">
        <v>982</v>
      </c>
      <c r="X1203" s="1" t="s">
        <v>46</v>
      </c>
      <c r="Y1203" s="1" t="s">
        <v>81</v>
      </c>
      <c r="Z1203" s="1" t="s">
        <v>1693</v>
      </c>
      <c r="AA1203" s="1" t="s">
        <v>83</v>
      </c>
      <c r="AB1203" s="1" t="s">
        <v>84</v>
      </c>
      <c r="AC1203" s="1" t="s">
        <v>51</v>
      </c>
      <c r="AD1203" s="1" t="s">
        <v>1693</v>
      </c>
      <c r="AE1203" s="1" t="s">
        <v>37</v>
      </c>
      <c r="AF1203">
        <f t="shared" si="74"/>
        <v>2024</v>
      </c>
      <c r="AG1203" t="str">
        <f t="shared" si="75"/>
        <v>mar</v>
      </c>
      <c r="AH1203" t="str">
        <f>+VLOOKUP(N1203,'[1]2. Ingreso de incapacidades'!$C$5:$O$6997,13,FALSE)</f>
        <v>SANITAS E.P.S</v>
      </c>
      <c r="AI1203" t="s">
        <v>2193</v>
      </c>
    </row>
    <row r="1204" spans="1:35" hidden="1" x14ac:dyDescent="0.25">
      <c r="A1204" s="1" t="s">
        <v>33</v>
      </c>
      <c r="B1204" s="1" t="s">
        <v>34</v>
      </c>
      <c r="C1204" s="2">
        <v>45382</v>
      </c>
      <c r="D1204" s="42" t="str">
        <f t="shared" si="72"/>
        <v>2024</v>
      </c>
      <c r="E1204" s="1" t="s">
        <v>73</v>
      </c>
      <c r="F1204" s="1" t="s">
        <v>74</v>
      </c>
      <c r="G1204" s="1" t="s">
        <v>37</v>
      </c>
      <c r="H1204" s="1" t="s">
        <v>982</v>
      </c>
      <c r="I1204" s="1" t="s">
        <v>34</v>
      </c>
      <c r="J1204" s="3">
        <v>46019</v>
      </c>
      <c r="K1204" s="3">
        <v>0</v>
      </c>
      <c r="L1204" s="3">
        <f t="shared" si="73"/>
        <v>46019</v>
      </c>
      <c r="M1204" s="1" t="s">
        <v>40</v>
      </c>
      <c r="N1204" s="88">
        <v>7917646</v>
      </c>
      <c r="O1204" s="1" t="s">
        <v>463</v>
      </c>
      <c r="P1204" s="1" t="s">
        <v>79</v>
      </c>
      <c r="Q1204" s="1" t="s">
        <v>80</v>
      </c>
      <c r="R1204" s="1" t="s">
        <v>43</v>
      </c>
      <c r="S1204" s="1" t="s">
        <v>43</v>
      </c>
      <c r="T1204" s="3">
        <v>0</v>
      </c>
      <c r="U1204" s="1" t="s">
        <v>44</v>
      </c>
      <c r="V1204" s="1" t="s">
        <v>45</v>
      </c>
      <c r="W1204" s="1" t="s">
        <v>982</v>
      </c>
      <c r="X1204" s="1" t="s">
        <v>46</v>
      </c>
      <c r="Y1204" s="1" t="s">
        <v>81</v>
      </c>
      <c r="Z1204" s="1" t="s">
        <v>1693</v>
      </c>
      <c r="AA1204" s="1" t="s">
        <v>83</v>
      </c>
      <c r="AB1204" s="1" t="s">
        <v>84</v>
      </c>
      <c r="AC1204" s="1" t="s">
        <v>51</v>
      </c>
      <c r="AD1204" s="1" t="s">
        <v>1693</v>
      </c>
      <c r="AE1204" s="1" t="s">
        <v>37</v>
      </c>
      <c r="AF1204">
        <f t="shared" si="74"/>
        <v>2024</v>
      </c>
      <c r="AG1204" t="str">
        <f t="shared" si="75"/>
        <v>mar</v>
      </c>
      <c r="AH1204" t="str">
        <f>+VLOOKUP(N1204,'[1]2. Ingreso de incapacidades'!$C$5:$O$6997,13,FALSE)</f>
        <v>NUEVA E.P.S</v>
      </c>
      <c r="AI1204" t="s">
        <v>2199</v>
      </c>
    </row>
    <row r="1205" spans="1:35" hidden="1" x14ac:dyDescent="0.25">
      <c r="A1205" s="1" t="s">
        <v>33</v>
      </c>
      <c r="B1205" s="1" t="s">
        <v>34</v>
      </c>
      <c r="C1205" s="2">
        <v>45382</v>
      </c>
      <c r="D1205" s="42" t="str">
        <f t="shared" si="72"/>
        <v>2024</v>
      </c>
      <c r="E1205" s="1" t="s">
        <v>73</v>
      </c>
      <c r="F1205" s="1" t="s">
        <v>74</v>
      </c>
      <c r="G1205" s="1" t="s">
        <v>37</v>
      </c>
      <c r="H1205" s="1" t="s">
        <v>982</v>
      </c>
      <c r="I1205" s="1" t="s">
        <v>34</v>
      </c>
      <c r="J1205" s="3">
        <v>43334</v>
      </c>
      <c r="K1205" s="3">
        <v>0</v>
      </c>
      <c r="L1205" s="3">
        <f t="shared" si="73"/>
        <v>43334</v>
      </c>
      <c r="M1205" s="1" t="s">
        <v>40</v>
      </c>
      <c r="N1205" s="88">
        <v>10886858</v>
      </c>
      <c r="O1205" s="1" t="s">
        <v>151</v>
      </c>
      <c r="P1205" s="1" t="s">
        <v>79</v>
      </c>
      <c r="Q1205" s="1" t="s">
        <v>80</v>
      </c>
      <c r="R1205" s="1" t="s">
        <v>43</v>
      </c>
      <c r="S1205" s="1" t="s">
        <v>43</v>
      </c>
      <c r="T1205" s="3">
        <v>0</v>
      </c>
      <c r="U1205" s="1" t="s">
        <v>44</v>
      </c>
      <c r="V1205" s="1" t="s">
        <v>45</v>
      </c>
      <c r="W1205" s="1" t="s">
        <v>982</v>
      </c>
      <c r="X1205" s="1" t="s">
        <v>46</v>
      </c>
      <c r="Y1205" s="1" t="s">
        <v>81</v>
      </c>
      <c r="Z1205" s="1" t="s">
        <v>1693</v>
      </c>
      <c r="AA1205" s="1" t="s">
        <v>83</v>
      </c>
      <c r="AB1205" s="1" t="s">
        <v>84</v>
      </c>
      <c r="AC1205" s="1" t="s">
        <v>51</v>
      </c>
      <c r="AD1205" s="1" t="s">
        <v>1693</v>
      </c>
      <c r="AE1205" s="1" t="s">
        <v>37</v>
      </c>
      <c r="AF1205">
        <f t="shared" si="74"/>
        <v>2024</v>
      </c>
      <c r="AG1205" t="str">
        <f t="shared" si="75"/>
        <v>mar</v>
      </c>
      <c r="AH1205" t="str">
        <f>+VLOOKUP(N1205,'[1]2. Ingreso de incapacidades'!$C$5:$O$6997,13,FALSE)</f>
        <v>EPS MUTUAL SER</v>
      </c>
      <c r="AI1205" t="s">
        <v>2195</v>
      </c>
    </row>
    <row r="1206" spans="1:35" hidden="1" x14ac:dyDescent="0.25">
      <c r="A1206" s="1" t="s">
        <v>33</v>
      </c>
      <c r="B1206" s="1" t="s">
        <v>34</v>
      </c>
      <c r="C1206" s="2">
        <v>45382</v>
      </c>
      <c r="D1206" s="42" t="str">
        <f t="shared" si="72"/>
        <v>2024</v>
      </c>
      <c r="E1206" s="1" t="s">
        <v>73</v>
      </c>
      <c r="F1206" s="1" t="s">
        <v>74</v>
      </c>
      <c r="G1206" s="1" t="s">
        <v>37</v>
      </c>
      <c r="H1206" s="1" t="s">
        <v>982</v>
      </c>
      <c r="I1206" s="1" t="s">
        <v>34</v>
      </c>
      <c r="J1206" s="3">
        <v>43334</v>
      </c>
      <c r="K1206" s="3">
        <v>0</v>
      </c>
      <c r="L1206" s="3">
        <f t="shared" si="73"/>
        <v>43334</v>
      </c>
      <c r="M1206" s="1" t="s">
        <v>40</v>
      </c>
      <c r="N1206" s="88">
        <v>1143383567</v>
      </c>
      <c r="O1206" s="1" t="s">
        <v>746</v>
      </c>
      <c r="P1206" s="1" t="s">
        <v>79</v>
      </c>
      <c r="Q1206" s="1" t="s">
        <v>80</v>
      </c>
      <c r="R1206" s="1" t="s">
        <v>43</v>
      </c>
      <c r="S1206" s="1" t="s">
        <v>43</v>
      </c>
      <c r="T1206" s="3">
        <v>0</v>
      </c>
      <c r="U1206" s="1" t="s">
        <v>44</v>
      </c>
      <c r="V1206" s="1" t="s">
        <v>45</v>
      </c>
      <c r="W1206" s="1" t="s">
        <v>982</v>
      </c>
      <c r="X1206" s="1" t="s">
        <v>46</v>
      </c>
      <c r="Y1206" s="1" t="s">
        <v>81</v>
      </c>
      <c r="Z1206" s="1" t="s">
        <v>1693</v>
      </c>
      <c r="AA1206" s="1" t="s">
        <v>83</v>
      </c>
      <c r="AB1206" s="1" t="s">
        <v>84</v>
      </c>
      <c r="AC1206" s="1" t="s">
        <v>51</v>
      </c>
      <c r="AD1206" s="1" t="s">
        <v>1693</v>
      </c>
      <c r="AE1206" s="1" t="s">
        <v>37</v>
      </c>
      <c r="AF1206">
        <f t="shared" si="74"/>
        <v>2024</v>
      </c>
      <c r="AG1206" t="str">
        <f t="shared" si="75"/>
        <v>mar</v>
      </c>
      <c r="AH1206" t="str">
        <f>+VLOOKUP(N1206,'[1]2. Ingreso de incapacidades'!$C$5:$O$6997,13,FALSE)</f>
        <v>EPS MUTUAL SER</v>
      </c>
      <c r="AI1206" t="s">
        <v>2195</v>
      </c>
    </row>
    <row r="1207" spans="1:35" hidden="1" x14ac:dyDescent="0.25">
      <c r="A1207" s="1" t="s">
        <v>33</v>
      </c>
      <c r="B1207" s="1" t="s">
        <v>34</v>
      </c>
      <c r="C1207" s="2">
        <v>45382</v>
      </c>
      <c r="D1207" s="42" t="str">
        <f t="shared" si="72"/>
        <v>2024</v>
      </c>
      <c r="E1207" s="1" t="s">
        <v>73</v>
      </c>
      <c r="F1207" s="1" t="s">
        <v>74</v>
      </c>
      <c r="G1207" s="1" t="s">
        <v>37</v>
      </c>
      <c r="H1207" s="1" t="s">
        <v>982</v>
      </c>
      <c r="I1207" s="1" t="s">
        <v>34</v>
      </c>
      <c r="J1207" s="3">
        <v>45021</v>
      </c>
      <c r="K1207" s="3">
        <v>0</v>
      </c>
      <c r="L1207" s="3">
        <f t="shared" si="73"/>
        <v>45021</v>
      </c>
      <c r="M1207" s="1" t="s">
        <v>40</v>
      </c>
      <c r="N1207" s="88">
        <v>73554580</v>
      </c>
      <c r="O1207" s="1" t="s">
        <v>568</v>
      </c>
      <c r="P1207" s="1" t="s">
        <v>79</v>
      </c>
      <c r="Q1207" s="1" t="s">
        <v>80</v>
      </c>
      <c r="R1207" s="1" t="s">
        <v>43</v>
      </c>
      <c r="S1207" s="1" t="s">
        <v>43</v>
      </c>
      <c r="T1207" s="3">
        <v>0</v>
      </c>
      <c r="U1207" s="1" t="s">
        <v>44</v>
      </c>
      <c r="V1207" s="1" t="s">
        <v>45</v>
      </c>
      <c r="W1207" s="1" t="s">
        <v>982</v>
      </c>
      <c r="X1207" s="1" t="s">
        <v>46</v>
      </c>
      <c r="Y1207" s="1" t="s">
        <v>81</v>
      </c>
      <c r="Z1207" s="1" t="s">
        <v>1693</v>
      </c>
      <c r="AA1207" s="1" t="s">
        <v>83</v>
      </c>
      <c r="AB1207" s="1" t="s">
        <v>84</v>
      </c>
      <c r="AC1207" s="1" t="s">
        <v>51</v>
      </c>
      <c r="AD1207" s="1" t="s">
        <v>1693</v>
      </c>
      <c r="AE1207" s="1" t="s">
        <v>37</v>
      </c>
      <c r="AF1207">
        <f t="shared" si="74"/>
        <v>2024</v>
      </c>
      <c r="AG1207" t="str">
        <f t="shared" si="75"/>
        <v>mar</v>
      </c>
      <c r="AH1207" t="str">
        <f>+VLOOKUP(N1207,'[1]2. Ingreso de incapacidades'!$C$5:$O$6997,13,FALSE)</f>
        <v>NUEVA E.P.S</v>
      </c>
      <c r="AI1207" t="s">
        <v>2199</v>
      </c>
    </row>
    <row r="1208" spans="1:35" hidden="1" x14ac:dyDescent="0.25">
      <c r="A1208" s="1" t="s">
        <v>33</v>
      </c>
      <c r="B1208" s="1" t="s">
        <v>34</v>
      </c>
      <c r="C1208" s="2">
        <v>45382</v>
      </c>
      <c r="D1208" s="42" t="str">
        <f t="shared" si="72"/>
        <v>2024</v>
      </c>
      <c r="E1208" s="1" t="s">
        <v>73</v>
      </c>
      <c r="F1208" s="1" t="s">
        <v>74</v>
      </c>
      <c r="G1208" s="1" t="s">
        <v>37</v>
      </c>
      <c r="H1208" s="1" t="s">
        <v>982</v>
      </c>
      <c r="I1208" s="1" t="s">
        <v>34</v>
      </c>
      <c r="J1208" s="3">
        <v>563334</v>
      </c>
      <c r="K1208" s="3">
        <v>0</v>
      </c>
      <c r="L1208" s="3">
        <f t="shared" si="73"/>
        <v>563334</v>
      </c>
      <c r="M1208" s="1" t="s">
        <v>40</v>
      </c>
      <c r="N1208" s="88">
        <v>9099334</v>
      </c>
      <c r="O1208" s="1" t="s">
        <v>602</v>
      </c>
      <c r="P1208" s="1" t="s">
        <v>79</v>
      </c>
      <c r="Q1208" s="1" t="s">
        <v>80</v>
      </c>
      <c r="R1208" s="1" t="s">
        <v>43</v>
      </c>
      <c r="S1208" s="1" t="s">
        <v>43</v>
      </c>
      <c r="T1208" s="3">
        <v>0</v>
      </c>
      <c r="U1208" s="1" t="s">
        <v>44</v>
      </c>
      <c r="V1208" s="1" t="s">
        <v>45</v>
      </c>
      <c r="W1208" s="1" t="s">
        <v>982</v>
      </c>
      <c r="X1208" s="1" t="s">
        <v>46</v>
      </c>
      <c r="Y1208" s="1" t="s">
        <v>81</v>
      </c>
      <c r="Z1208" s="1" t="s">
        <v>1693</v>
      </c>
      <c r="AA1208" s="1" t="s">
        <v>83</v>
      </c>
      <c r="AB1208" s="1" t="s">
        <v>84</v>
      </c>
      <c r="AC1208" s="1" t="s">
        <v>51</v>
      </c>
      <c r="AD1208" s="1" t="s">
        <v>1693</v>
      </c>
      <c r="AE1208" s="1" t="s">
        <v>37</v>
      </c>
      <c r="AF1208">
        <f t="shared" si="74"/>
        <v>2024</v>
      </c>
      <c r="AG1208" t="str">
        <f t="shared" si="75"/>
        <v>mar</v>
      </c>
      <c r="AH1208" t="str">
        <f>+VLOOKUP(N1208,'[1]2. Ingreso de incapacidades'!$C$5:$O$6997,13,FALSE)</f>
        <v>NUEVA E.P.S</v>
      </c>
      <c r="AI1208" t="s">
        <v>2199</v>
      </c>
    </row>
    <row r="1209" spans="1:35" hidden="1" x14ac:dyDescent="0.25">
      <c r="A1209" s="1" t="s">
        <v>33</v>
      </c>
      <c r="B1209" s="1" t="s">
        <v>34</v>
      </c>
      <c r="C1209" s="2">
        <v>45382</v>
      </c>
      <c r="D1209" s="42" t="str">
        <f t="shared" si="72"/>
        <v>2024</v>
      </c>
      <c r="E1209" s="1" t="s">
        <v>73</v>
      </c>
      <c r="F1209" s="1" t="s">
        <v>74</v>
      </c>
      <c r="G1209" s="1" t="s">
        <v>37</v>
      </c>
      <c r="H1209" s="1" t="s">
        <v>982</v>
      </c>
      <c r="I1209" s="1" t="s">
        <v>34</v>
      </c>
      <c r="J1209" s="3">
        <v>43334</v>
      </c>
      <c r="K1209" s="3">
        <v>0</v>
      </c>
      <c r="L1209" s="3">
        <f t="shared" si="73"/>
        <v>43334</v>
      </c>
      <c r="M1209" s="1" t="s">
        <v>40</v>
      </c>
      <c r="N1209" s="88">
        <v>1047416099</v>
      </c>
      <c r="O1209" s="1" t="s">
        <v>650</v>
      </c>
      <c r="P1209" s="1" t="s">
        <v>79</v>
      </c>
      <c r="Q1209" s="1" t="s">
        <v>80</v>
      </c>
      <c r="R1209" s="1" t="s">
        <v>43</v>
      </c>
      <c r="S1209" s="1" t="s">
        <v>43</v>
      </c>
      <c r="T1209" s="3">
        <v>0</v>
      </c>
      <c r="U1209" s="1" t="s">
        <v>44</v>
      </c>
      <c r="V1209" s="1" t="s">
        <v>45</v>
      </c>
      <c r="W1209" s="1" t="s">
        <v>982</v>
      </c>
      <c r="X1209" s="1" t="s">
        <v>46</v>
      </c>
      <c r="Y1209" s="1" t="s">
        <v>81</v>
      </c>
      <c r="Z1209" s="1" t="s">
        <v>1693</v>
      </c>
      <c r="AA1209" s="1" t="s">
        <v>83</v>
      </c>
      <c r="AB1209" s="1" t="s">
        <v>84</v>
      </c>
      <c r="AC1209" s="1" t="s">
        <v>51</v>
      </c>
      <c r="AD1209" s="1" t="s">
        <v>1693</v>
      </c>
      <c r="AE1209" s="1" t="s">
        <v>37</v>
      </c>
      <c r="AF1209">
        <f t="shared" si="74"/>
        <v>2024</v>
      </c>
      <c r="AG1209" t="str">
        <f t="shared" si="75"/>
        <v>mar</v>
      </c>
      <c r="AH1209" t="str">
        <f>+VLOOKUP(N1209,'[1]2. Ingreso de incapacidades'!$C$5:$O$6997,13,FALSE)</f>
        <v>COOSALUD ESS EPS -S</v>
      </c>
      <c r="AI1209" t="s">
        <v>2198</v>
      </c>
    </row>
    <row r="1210" spans="1:35" hidden="1" x14ac:dyDescent="0.25">
      <c r="A1210" s="1" t="s">
        <v>33</v>
      </c>
      <c r="B1210" s="1" t="s">
        <v>34</v>
      </c>
      <c r="C1210" s="2">
        <v>45382</v>
      </c>
      <c r="D1210" s="42" t="str">
        <f t="shared" si="72"/>
        <v>2024</v>
      </c>
      <c r="E1210" s="1" t="s">
        <v>73</v>
      </c>
      <c r="F1210" s="1" t="s">
        <v>74</v>
      </c>
      <c r="G1210" s="1" t="s">
        <v>37</v>
      </c>
      <c r="H1210" s="1" t="s">
        <v>982</v>
      </c>
      <c r="I1210" s="1" t="s">
        <v>34</v>
      </c>
      <c r="J1210" s="3">
        <v>407720</v>
      </c>
      <c r="K1210" s="3">
        <v>0</v>
      </c>
      <c r="L1210" s="3">
        <f t="shared" si="73"/>
        <v>407720</v>
      </c>
      <c r="M1210" s="1" t="s">
        <v>40</v>
      </c>
      <c r="N1210" s="88">
        <v>1047405296</v>
      </c>
      <c r="O1210" s="1" t="s">
        <v>648</v>
      </c>
      <c r="P1210" s="1" t="s">
        <v>79</v>
      </c>
      <c r="Q1210" s="1" t="s">
        <v>80</v>
      </c>
      <c r="R1210" s="1" t="s">
        <v>43</v>
      </c>
      <c r="S1210" s="1" t="s">
        <v>43</v>
      </c>
      <c r="T1210" s="3">
        <v>0</v>
      </c>
      <c r="U1210" s="1" t="s">
        <v>44</v>
      </c>
      <c r="V1210" s="1" t="s">
        <v>45</v>
      </c>
      <c r="W1210" s="1" t="s">
        <v>982</v>
      </c>
      <c r="X1210" s="1" t="s">
        <v>46</v>
      </c>
      <c r="Y1210" s="1" t="s">
        <v>81</v>
      </c>
      <c r="Z1210" s="1" t="s">
        <v>1693</v>
      </c>
      <c r="AA1210" s="1" t="s">
        <v>83</v>
      </c>
      <c r="AB1210" s="1" t="s">
        <v>84</v>
      </c>
      <c r="AC1210" s="1" t="s">
        <v>51</v>
      </c>
      <c r="AD1210" s="1" t="s">
        <v>1693</v>
      </c>
      <c r="AE1210" s="1" t="s">
        <v>37</v>
      </c>
      <c r="AF1210">
        <f t="shared" si="74"/>
        <v>2024</v>
      </c>
      <c r="AG1210" t="str">
        <f t="shared" si="75"/>
        <v>mar</v>
      </c>
      <c r="AH1210" t="str">
        <f>+VLOOKUP(N1210,'[1]2. Ingreso de incapacidades'!$C$5:$O$6997,13,FALSE)</f>
        <v>SALUD TOTAL E.P.S.</v>
      </c>
      <c r="AI1210" t="s">
        <v>2192</v>
      </c>
    </row>
    <row r="1211" spans="1:35" hidden="1" x14ac:dyDescent="0.25">
      <c r="A1211" s="1" t="s">
        <v>33</v>
      </c>
      <c r="B1211" s="1" t="s">
        <v>34</v>
      </c>
      <c r="C1211" s="2">
        <v>45382</v>
      </c>
      <c r="D1211" s="42" t="str">
        <f t="shared" si="72"/>
        <v>2024</v>
      </c>
      <c r="E1211" s="1" t="s">
        <v>73</v>
      </c>
      <c r="F1211" s="1" t="s">
        <v>74</v>
      </c>
      <c r="G1211" s="1" t="s">
        <v>37</v>
      </c>
      <c r="H1211" s="1" t="s">
        <v>982</v>
      </c>
      <c r="I1211" s="1" t="s">
        <v>34</v>
      </c>
      <c r="J1211" s="3">
        <v>1109049</v>
      </c>
      <c r="K1211" s="3">
        <v>0</v>
      </c>
      <c r="L1211" s="3">
        <f t="shared" si="73"/>
        <v>1109049</v>
      </c>
      <c r="M1211" s="1" t="s">
        <v>40</v>
      </c>
      <c r="N1211" s="88">
        <v>1235045400</v>
      </c>
      <c r="O1211" s="1" t="s">
        <v>1611</v>
      </c>
      <c r="P1211" s="1" t="s">
        <v>1075</v>
      </c>
      <c r="Q1211" s="1" t="s">
        <v>1076</v>
      </c>
      <c r="R1211" s="1" t="s">
        <v>43</v>
      </c>
      <c r="S1211" s="1" t="s">
        <v>43</v>
      </c>
      <c r="T1211" s="3">
        <v>0</v>
      </c>
      <c r="U1211" s="1" t="s">
        <v>44</v>
      </c>
      <c r="V1211" s="1" t="s">
        <v>45</v>
      </c>
      <c r="W1211" s="1" t="s">
        <v>982</v>
      </c>
      <c r="X1211" s="1" t="s">
        <v>46</v>
      </c>
      <c r="Y1211" s="1" t="s">
        <v>81</v>
      </c>
      <c r="Z1211" s="1" t="s">
        <v>1693</v>
      </c>
      <c r="AA1211" s="1" t="s">
        <v>83</v>
      </c>
      <c r="AB1211" s="1" t="s">
        <v>84</v>
      </c>
      <c r="AC1211" s="1" t="s">
        <v>51</v>
      </c>
      <c r="AD1211" s="1" t="s">
        <v>1693</v>
      </c>
      <c r="AE1211" s="1" t="s">
        <v>37</v>
      </c>
      <c r="AF1211">
        <f t="shared" si="74"/>
        <v>2024</v>
      </c>
      <c r="AG1211" t="str">
        <f t="shared" si="75"/>
        <v>mar</v>
      </c>
      <c r="AH1211" t="str">
        <f>+VLOOKUP(N1211,'[1]2. Ingreso de incapacidades'!$C$5:$O$6997,13,FALSE)</f>
        <v>SURA E.P.S.</v>
      </c>
      <c r="AI1211" t="s">
        <v>2197</v>
      </c>
    </row>
    <row r="1212" spans="1:35" hidden="1" x14ac:dyDescent="0.25">
      <c r="A1212" s="1" t="s">
        <v>33</v>
      </c>
      <c r="B1212" s="1" t="s">
        <v>34</v>
      </c>
      <c r="C1212" s="2">
        <v>45384</v>
      </c>
      <c r="D1212" s="42" t="str">
        <f t="shared" si="72"/>
        <v>2024</v>
      </c>
      <c r="E1212" s="1" t="s">
        <v>35</v>
      </c>
      <c r="F1212" s="1" t="s">
        <v>36</v>
      </c>
      <c r="G1212" s="1" t="s">
        <v>37</v>
      </c>
      <c r="H1212" s="1" t="s">
        <v>1699</v>
      </c>
      <c r="I1212" s="1" t="s">
        <v>1700</v>
      </c>
      <c r="J1212" s="3">
        <v>0</v>
      </c>
      <c r="K1212" s="3">
        <v>43333</v>
      </c>
      <c r="L1212" s="3">
        <f t="shared" si="73"/>
        <v>-43333</v>
      </c>
      <c r="M1212" s="1" t="s">
        <v>40</v>
      </c>
      <c r="N1212" s="88">
        <v>1143389124</v>
      </c>
      <c r="O1212" s="1" t="s">
        <v>749</v>
      </c>
      <c r="P1212" s="1" t="s">
        <v>37</v>
      </c>
      <c r="Q1212" s="1" t="s">
        <v>43</v>
      </c>
      <c r="R1212" s="1" t="s">
        <v>43</v>
      </c>
      <c r="S1212" s="1" t="s">
        <v>43</v>
      </c>
      <c r="T1212" s="3">
        <v>0</v>
      </c>
      <c r="U1212" s="1" t="s">
        <v>44</v>
      </c>
      <c r="V1212" s="1" t="s">
        <v>45</v>
      </c>
      <c r="W1212" s="1" t="s">
        <v>1699</v>
      </c>
      <c r="X1212" s="1" t="s">
        <v>46</v>
      </c>
      <c r="Y1212" s="1" t="s">
        <v>47</v>
      </c>
      <c r="Z1212" s="1" t="s">
        <v>1701</v>
      </c>
      <c r="AA1212" s="1" t="s">
        <v>49</v>
      </c>
      <c r="AB1212" s="1" t="s">
        <v>50</v>
      </c>
      <c r="AC1212" s="1" t="s">
        <v>51</v>
      </c>
      <c r="AD1212" s="1" t="s">
        <v>1701</v>
      </c>
      <c r="AE1212" s="1" t="s">
        <v>37</v>
      </c>
      <c r="AF1212">
        <f t="shared" si="74"/>
        <v>2024</v>
      </c>
      <c r="AG1212" t="str">
        <f t="shared" si="75"/>
        <v>abr</v>
      </c>
      <c r="AH1212" t="str">
        <f>+VLOOKUP(N1212,'[1]2. Ingreso de incapacidades'!$C$5:$O$6997,13,FALSE)</f>
        <v>NUEVA E.P.S</v>
      </c>
      <c r="AI1212" t="s">
        <v>2199</v>
      </c>
    </row>
    <row r="1213" spans="1:35" hidden="1" x14ac:dyDescent="0.25">
      <c r="A1213" s="1" t="s">
        <v>33</v>
      </c>
      <c r="B1213" s="1" t="s">
        <v>34</v>
      </c>
      <c r="C1213" s="2">
        <v>45384</v>
      </c>
      <c r="D1213" s="42" t="str">
        <f t="shared" si="72"/>
        <v>2024</v>
      </c>
      <c r="E1213" s="1" t="s">
        <v>35</v>
      </c>
      <c r="F1213" s="1" t="s">
        <v>36</v>
      </c>
      <c r="G1213" s="1" t="s">
        <v>37</v>
      </c>
      <c r="H1213" s="1" t="s">
        <v>1699</v>
      </c>
      <c r="I1213" s="1" t="s">
        <v>363</v>
      </c>
      <c r="J1213" s="3">
        <v>0</v>
      </c>
      <c r="K1213" s="3">
        <v>433335</v>
      </c>
      <c r="L1213" s="3">
        <f t="shared" si="73"/>
        <v>-433335</v>
      </c>
      <c r="M1213" s="1" t="s">
        <v>40</v>
      </c>
      <c r="N1213" s="88">
        <v>7919544</v>
      </c>
      <c r="O1213" s="1" t="s">
        <v>839</v>
      </c>
      <c r="P1213" s="1" t="s">
        <v>37</v>
      </c>
      <c r="Q1213" s="1" t="s">
        <v>43</v>
      </c>
      <c r="R1213" s="1" t="s">
        <v>43</v>
      </c>
      <c r="S1213" s="1" t="s">
        <v>43</v>
      </c>
      <c r="T1213" s="3">
        <v>0</v>
      </c>
      <c r="U1213" s="1" t="s">
        <v>44</v>
      </c>
      <c r="V1213" s="1" t="s">
        <v>45</v>
      </c>
      <c r="W1213" s="1" t="s">
        <v>1699</v>
      </c>
      <c r="X1213" s="1" t="s">
        <v>46</v>
      </c>
      <c r="Y1213" s="1" t="s">
        <v>47</v>
      </c>
      <c r="Z1213" s="1" t="s">
        <v>1701</v>
      </c>
      <c r="AA1213" s="1" t="s">
        <v>49</v>
      </c>
      <c r="AB1213" s="1" t="s">
        <v>50</v>
      </c>
      <c r="AC1213" s="1" t="s">
        <v>51</v>
      </c>
      <c r="AD1213" s="1" t="s">
        <v>1701</v>
      </c>
      <c r="AE1213" s="1" t="s">
        <v>37</v>
      </c>
      <c r="AF1213">
        <f t="shared" si="74"/>
        <v>2024</v>
      </c>
      <c r="AG1213" t="str">
        <f t="shared" si="75"/>
        <v>abr</v>
      </c>
      <c r="AH1213" t="str">
        <f>+VLOOKUP(N1213,'[1]2. Ingreso de incapacidades'!$C$5:$O$6997,13,FALSE)</f>
        <v>EPS MUTUAL SER</v>
      </c>
      <c r="AI1213" t="s">
        <v>2195</v>
      </c>
    </row>
    <row r="1214" spans="1:35" hidden="1" x14ac:dyDescent="0.25">
      <c r="A1214" s="1" t="s">
        <v>33</v>
      </c>
      <c r="B1214" s="1" t="s">
        <v>34</v>
      </c>
      <c r="C1214" s="2">
        <v>45385</v>
      </c>
      <c r="D1214" s="42" t="str">
        <f t="shared" si="72"/>
        <v>2024</v>
      </c>
      <c r="E1214" s="1" t="s">
        <v>35</v>
      </c>
      <c r="F1214" s="1" t="s">
        <v>36</v>
      </c>
      <c r="G1214" s="1" t="s">
        <v>37</v>
      </c>
      <c r="H1214" s="1" t="s">
        <v>1702</v>
      </c>
      <c r="I1214" s="1" t="s">
        <v>1703</v>
      </c>
      <c r="J1214" s="3">
        <v>0</v>
      </c>
      <c r="K1214" s="3">
        <v>43334</v>
      </c>
      <c r="L1214" s="3">
        <f t="shared" si="73"/>
        <v>-43334</v>
      </c>
      <c r="M1214" s="1" t="s">
        <v>40</v>
      </c>
      <c r="N1214" s="88">
        <v>15031546</v>
      </c>
      <c r="O1214" s="1" t="s">
        <v>499</v>
      </c>
      <c r="P1214" s="1" t="s">
        <v>37</v>
      </c>
      <c r="Q1214" s="1" t="s">
        <v>43</v>
      </c>
      <c r="R1214" s="1" t="s">
        <v>43</v>
      </c>
      <c r="S1214" s="1" t="s">
        <v>43</v>
      </c>
      <c r="T1214" s="3">
        <v>0</v>
      </c>
      <c r="U1214" s="1" t="s">
        <v>44</v>
      </c>
      <c r="V1214" s="1" t="s">
        <v>45</v>
      </c>
      <c r="W1214" s="1" t="s">
        <v>1702</v>
      </c>
      <c r="X1214" s="1" t="s">
        <v>46</v>
      </c>
      <c r="Y1214" s="1" t="s">
        <v>47</v>
      </c>
      <c r="Z1214" s="1" t="s">
        <v>1704</v>
      </c>
      <c r="AA1214" s="1" t="s">
        <v>49</v>
      </c>
      <c r="AB1214" s="1" t="s">
        <v>50</v>
      </c>
      <c r="AC1214" s="1" t="s">
        <v>51</v>
      </c>
      <c r="AD1214" s="1" t="s">
        <v>1704</v>
      </c>
      <c r="AE1214" s="1" t="s">
        <v>37</v>
      </c>
      <c r="AF1214">
        <f t="shared" si="74"/>
        <v>2024</v>
      </c>
      <c r="AG1214" t="str">
        <f t="shared" si="75"/>
        <v>abr</v>
      </c>
      <c r="AH1214" t="str">
        <f>+VLOOKUP(N1214,'[1]2. Ingreso de incapacidades'!$C$5:$O$6997,13,FALSE)</f>
        <v>COOSALUD ESS EPS -S</v>
      </c>
      <c r="AI1214" t="s">
        <v>2198</v>
      </c>
    </row>
    <row r="1215" spans="1:35" hidden="1" x14ac:dyDescent="0.25">
      <c r="A1215" s="1" t="s">
        <v>33</v>
      </c>
      <c r="B1215" s="1" t="s">
        <v>34</v>
      </c>
      <c r="C1215" s="2">
        <v>45390</v>
      </c>
      <c r="D1215" s="42" t="str">
        <f t="shared" si="72"/>
        <v>2024</v>
      </c>
      <c r="E1215" s="1" t="s">
        <v>35</v>
      </c>
      <c r="F1215" s="1" t="s">
        <v>36</v>
      </c>
      <c r="G1215" s="1" t="s">
        <v>37</v>
      </c>
      <c r="H1215" s="1" t="s">
        <v>1705</v>
      </c>
      <c r="I1215" s="1" t="s">
        <v>1706</v>
      </c>
      <c r="J1215" s="3">
        <v>0</v>
      </c>
      <c r="K1215" s="3">
        <v>223828</v>
      </c>
      <c r="L1215" s="3">
        <f t="shared" si="73"/>
        <v>-223828</v>
      </c>
      <c r="M1215" s="1" t="s">
        <v>40</v>
      </c>
      <c r="N1215" s="88">
        <v>800251440</v>
      </c>
      <c r="O1215" s="1" t="s">
        <v>55</v>
      </c>
      <c r="P1215" s="1" t="s">
        <v>37</v>
      </c>
      <c r="Q1215" s="1" t="s">
        <v>43</v>
      </c>
      <c r="R1215" s="1" t="s">
        <v>43</v>
      </c>
      <c r="S1215" s="1" t="s">
        <v>43</v>
      </c>
      <c r="T1215" s="3">
        <v>0</v>
      </c>
      <c r="U1215" s="1" t="s">
        <v>44</v>
      </c>
      <c r="V1215" s="1" t="s">
        <v>45</v>
      </c>
      <c r="W1215" s="1" t="s">
        <v>1705</v>
      </c>
      <c r="X1215" s="1" t="s">
        <v>46</v>
      </c>
      <c r="Y1215" s="1" t="s">
        <v>47</v>
      </c>
      <c r="Z1215" s="1" t="s">
        <v>1707</v>
      </c>
      <c r="AA1215" s="1" t="s">
        <v>49</v>
      </c>
      <c r="AB1215" s="1" t="s">
        <v>50</v>
      </c>
      <c r="AC1215" s="1" t="s">
        <v>51</v>
      </c>
      <c r="AD1215" s="1" t="s">
        <v>1707</v>
      </c>
      <c r="AE1215" s="1" t="s">
        <v>37</v>
      </c>
      <c r="AF1215">
        <f t="shared" si="74"/>
        <v>2024</v>
      </c>
      <c r="AG1215" t="str">
        <f t="shared" si="75"/>
        <v>abr</v>
      </c>
      <c r="AH1215" t="e">
        <f>+VLOOKUP(N1215,'[1]2. Ingreso de incapacidades'!$C$5:$O$6997,13,FALSE)</f>
        <v>#N/A</v>
      </c>
      <c r="AI1215" t="e">
        <v>#N/A</v>
      </c>
    </row>
    <row r="1216" spans="1:35" hidden="1" x14ac:dyDescent="0.25">
      <c r="A1216" s="1" t="s">
        <v>33</v>
      </c>
      <c r="B1216" s="1" t="s">
        <v>34</v>
      </c>
      <c r="C1216" s="2">
        <v>45391</v>
      </c>
      <c r="D1216" s="42" t="str">
        <f t="shared" si="72"/>
        <v>2024</v>
      </c>
      <c r="E1216" s="1" t="s">
        <v>35</v>
      </c>
      <c r="F1216" s="1" t="s">
        <v>36</v>
      </c>
      <c r="G1216" s="1" t="s">
        <v>37</v>
      </c>
      <c r="H1216" s="1" t="s">
        <v>1708</v>
      </c>
      <c r="I1216" s="1" t="s">
        <v>1709</v>
      </c>
      <c r="J1216" s="3">
        <v>0</v>
      </c>
      <c r="K1216" s="3">
        <v>38667</v>
      </c>
      <c r="L1216" s="3">
        <f t="shared" si="73"/>
        <v>-38667</v>
      </c>
      <c r="M1216" s="1" t="s">
        <v>40</v>
      </c>
      <c r="N1216" s="88">
        <v>1002199456</v>
      </c>
      <c r="O1216" s="1" t="s">
        <v>511</v>
      </c>
      <c r="P1216" s="1" t="s">
        <v>37</v>
      </c>
      <c r="Q1216" s="1" t="s">
        <v>43</v>
      </c>
      <c r="R1216" s="1" t="s">
        <v>43</v>
      </c>
      <c r="S1216" s="1" t="s">
        <v>43</v>
      </c>
      <c r="T1216" s="3">
        <v>0</v>
      </c>
      <c r="U1216" s="1" t="s">
        <v>44</v>
      </c>
      <c r="V1216" s="1" t="s">
        <v>45</v>
      </c>
      <c r="W1216" s="1" t="s">
        <v>1708</v>
      </c>
      <c r="X1216" s="1" t="s">
        <v>46</v>
      </c>
      <c r="Y1216" s="1" t="s">
        <v>47</v>
      </c>
      <c r="Z1216" s="1" t="s">
        <v>1710</v>
      </c>
      <c r="AA1216" s="1" t="s">
        <v>49</v>
      </c>
      <c r="AB1216" s="1" t="s">
        <v>50</v>
      </c>
      <c r="AC1216" s="1" t="s">
        <v>51</v>
      </c>
      <c r="AD1216" s="1" t="s">
        <v>1710</v>
      </c>
      <c r="AE1216" s="1" t="s">
        <v>37</v>
      </c>
      <c r="AF1216">
        <f t="shared" si="74"/>
        <v>2024</v>
      </c>
      <c r="AG1216" t="str">
        <f t="shared" si="75"/>
        <v>abr</v>
      </c>
      <c r="AH1216" t="str">
        <f>+VLOOKUP(N1216,'[1]2. Ingreso de incapacidades'!$C$5:$O$6997,13,FALSE)</f>
        <v>SALUD TOTAL E.P.S.</v>
      </c>
      <c r="AI1216" t="s">
        <v>2192</v>
      </c>
    </row>
    <row r="1217" spans="1:35" hidden="1" x14ac:dyDescent="0.25">
      <c r="A1217" s="1" t="s">
        <v>33</v>
      </c>
      <c r="B1217" s="1" t="s">
        <v>34</v>
      </c>
      <c r="C1217" s="2">
        <v>45391</v>
      </c>
      <c r="D1217" s="42" t="str">
        <f t="shared" si="72"/>
        <v>2024</v>
      </c>
      <c r="E1217" s="1" t="s">
        <v>35</v>
      </c>
      <c r="F1217" s="1" t="s">
        <v>36</v>
      </c>
      <c r="G1217" s="1" t="s">
        <v>37</v>
      </c>
      <c r="H1217" s="1" t="s">
        <v>1708</v>
      </c>
      <c r="I1217" s="1" t="s">
        <v>363</v>
      </c>
      <c r="J1217" s="3">
        <v>0</v>
      </c>
      <c r="K1217" s="3">
        <v>38667</v>
      </c>
      <c r="L1217" s="3">
        <f t="shared" si="73"/>
        <v>-38667</v>
      </c>
      <c r="M1217" s="1" t="s">
        <v>40</v>
      </c>
      <c r="N1217" s="88">
        <v>1002323370</v>
      </c>
      <c r="O1217" s="1" t="s">
        <v>617</v>
      </c>
      <c r="P1217" s="1" t="s">
        <v>37</v>
      </c>
      <c r="Q1217" s="1" t="s">
        <v>43</v>
      </c>
      <c r="R1217" s="1" t="s">
        <v>43</v>
      </c>
      <c r="S1217" s="1" t="s">
        <v>43</v>
      </c>
      <c r="T1217" s="3">
        <v>0</v>
      </c>
      <c r="U1217" s="1" t="s">
        <v>44</v>
      </c>
      <c r="V1217" s="1" t="s">
        <v>45</v>
      </c>
      <c r="W1217" s="1" t="s">
        <v>1708</v>
      </c>
      <c r="X1217" s="1" t="s">
        <v>46</v>
      </c>
      <c r="Y1217" s="1" t="s">
        <v>47</v>
      </c>
      <c r="Z1217" s="1" t="s">
        <v>1710</v>
      </c>
      <c r="AA1217" s="1" t="s">
        <v>49</v>
      </c>
      <c r="AB1217" s="1" t="s">
        <v>50</v>
      </c>
      <c r="AC1217" s="1" t="s">
        <v>51</v>
      </c>
      <c r="AD1217" s="1" t="s">
        <v>1710</v>
      </c>
      <c r="AE1217" s="1" t="s">
        <v>37</v>
      </c>
      <c r="AF1217">
        <f t="shared" si="74"/>
        <v>2024</v>
      </c>
      <c r="AG1217" t="str">
        <f t="shared" si="75"/>
        <v>abr</v>
      </c>
      <c r="AH1217" t="str">
        <f>+VLOOKUP(N1217,'[1]2. Ingreso de incapacidades'!$C$5:$O$6997,13,FALSE)</f>
        <v>SALUD TOTAL E.P.S.</v>
      </c>
      <c r="AI1217" t="s">
        <v>2192</v>
      </c>
    </row>
    <row r="1218" spans="1:35" hidden="1" x14ac:dyDescent="0.25">
      <c r="A1218" s="1" t="s">
        <v>33</v>
      </c>
      <c r="B1218" s="1" t="s">
        <v>34</v>
      </c>
      <c r="C1218" s="2">
        <v>45391</v>
      </c>
      <c r="D1218" s="42" t="str">
        <f t="shared" si="72"/>
        <v>2024</v>
      </c>
      <c r="E1218" s="1" t="s">
        <v>35</v>
      </c>
      <c r="F1218" s="1" t="s">
        <v>36</v>
      </c>
      <c r="G1218" s="1" t="s">
        <v>37</v>
      </c>
      <c r="H1218" s="1" t="s">
        <v>1708</v>
      </c>
      <c r="I1218" s="1" t="s">
        <v>363</v>
      </c>
      <c r="J1218" s="3">
        <v>0</v>
      </c>
      <c r="K1218" s="3">
        <v>77334</v>
      </c>
      <c r="L1218" s="3">
        <f t="shared" si="73"/>
        <v>-77334</v>
      </c>
      <c r="M1218" s="1" t="s">
        <v>40</v>
      </c>
      <c r="N1218" s="88">
        <v>73151581</v>
      </c>
      <c r="O1218" s="1" t="s">
        <v>298</v>
      </c>
      <c r="P1218" s="1" t="s">
        <v>37</v>
      </c>
      <c r="Q1218" s="1" t="s">
        <v>43</v>
      </c>
      <c r="R1218" s="1" t="s">
        <v>43</v>
      </c>
      <c r="S1218" s="1" t="s">
        <v>43</v>
      </c>
      <c r="T1218" s="3">
        <v>0</v>
      </c>
      <c r="U1218" s="1" t="s">
        <v>44</v>
      </c>
      <c r="V1218" s="1" t="s">
        <v>45</v>
      </c>
      <c r="W1218" s="1" t="s">
        <v>1708</v>
      </c>
      <c r="X1218" s="1" t="s">
        <v>46</v>
      </c>
      <c r="Y1218" s="1" t="s">
        <v>47</v>
      </c>
      <c r="Z1218" s="1" t="s">
        <v>1710</v>
      </c>
      <c r="AA1218" s="1" t="s">
        <v>49</v>
      </c>
      <c r="AB1218" s="1" t="s">
        <v>50</v>
      </c>
      <c r="AC1218" s="1" t="s">
        <v>51</v>
      </c>
      <c r="AD1218" s="1" t="s">
        <v>1710</v>
      </c>
      <c r="AE1218" s="1" t="s">
        <v>37</v>
      </c>
      <c r="AF1218">
        <f t="shared" si="74"/>
        <v>2024</v>
      </c>
      <c r="AG1218" t="str">
        <f t="shared" si="75"/>
        <v>abr</v>
      </c>
      <c r="AH1218" t="str">
        <f>+VLOOKUP(N1218,'[1]2. Ingreso de incapacidades'!$C$5:$O$6997,13,FALSE)</f>
        <v>SALUD TOTAL E.P.S.</v>
      </c>
      <c r="AI1218" t="s">
        <v>2192</v>
      </c>
    </row>
    <row r="1219" spans="1:35" hidden="1" x14ac:dyDescent="0.25">
      <c r="A1219" s="1" t="s">
        <v>33</v>
      </c>
      <c r="B1219" s="1" t="s">
        <v>34</v>
      </c>
      <c r="C1219" s="2">
        <v>45394</v>
      </c>
      <c r="D1219" s="42" t="str">
        <f t="shared" si="72"/>
        <v>2024</v>
      </c>
      <c r="E1219" s="1" t="s">
        <v>35</v>
      </c>
      <c r="F1219" s="1" t="s">
        <v>36</v>
      </c>
      <c r="G1219" s="1" t="s">
        <v>37</v>
      </c>
      <c r="H1219" s="1" t="s">
        <v>1711</v>
      </c>
      <c r="I1219" s="1" t="s">
        <v>1712</v>
      </c>
      <c r="J1219" s="3">
        <v>0</v>
      </c>
      <c r="K1219" s="3">
        <v>43334</v>
      </c>
      <c r="L1219" s="3">
        <f t="shared" si="73"/>
        <v>-43334</v>
      </c>
      <c r="M1219" s="1" t="s">
        <v>40</v>
      </c>
      <c r="N1219" s="88">
        <v>73152234</v>
      </c>
      <c r="O1219" s="1" t="s">
        <v>286</v>
      </c>
      <c r="P1219" s="1" t="s">
        <v>37</v>
      </c>
      <c r="Q1219" s="1" t="s">
        <v>43</v>
      </c>
      <c r="R1219" s="1" t="s">
        <v>43</v>
      </c>
      <c r="S1219" s="1" t="s">
        <v>43</v>
      </c>
      <c r="T1219" s="3">
        <v>0</v>
      </c>
      <c r="U1219" s="1" t="s">
        <v>44</v>
      </c>
      <c r="V1219" s="1" t="s">
        <v>45</v>
      </c>
      <c r="W1219" s="1" t="s">
        <v>1711</v>
      </c>
      <c r="X1219" s="1" t="s">
        <v>46</v>
      </c>
      <c r="Y1219" s="1" t="s">
        <v>47</v>
      </c>
      <c r="Z1219" s="1" t="s">
        <v>1713</v>
      </c>
      <c r="AA1219" s="1" t="s">
        <v>49</v>
      </c>
      <c r="AB1219" s="1" t="s">
        <v>50</v>
      </c>
      <c r="AC1219" s="1" t="s">
        <v>51</v>
      </c>
      <c r="AD1219" s="1" t="s">
        <v>1713</v>
      </c>
      <c r="AE1219" s="1" t="s">
        <v>37</v>
      </c>
      <c r="AF1219">
        <f t="shared" si="74"/>
        <v>2024</v>
      </c>
      <c r="AG1219" t="str">
        <f t="shared" si="75"/>
        <v>abr</v>
      </c>
      <c r="AH1219" t="str">
        <f>+VLOOKUP(N1219,'[1]2. Ingreso de incapacidades'!$C$5:$O$6997,13,FALSE)</f>
        <v>EPS MUTUAL SER</v>
      </c>
      <c r="AI1219" t="s">
        <v>2195</v>
      </c>
    </row>
    <row r="1220" spans="1:35" hidden="1" x14ac:dyDescent="0.25">
      <c r="A1220" s="1" t="s">
        <v>33</v>
      </c>
      <c r="B1220" s="1" t="s">
        <v>34</v>
      </c>
      <c r="C1220" s="2">
        <v>45394</v>
      </c>
      <c r="D1220" s="42" t="str">
        <f t="shared" si="72"/>
        <v>2024</v>
      </c>
      <c r="E1220" s="1" t="s">
        <v>35</v>
      </c>
      <c r="F1220" s="1" t="s">
        <v>36</v>
      </c>
      <c r="G1220" s="1" t="s">
        <v>37</v>
      </c>
      <c r="H1220" s="1" t="s">
        <v>1711</v>
      </c>
      <c r="I1220" s="1" t="s">
        <v>363</v>
      </c>
      <c r="J1220" s="3">
        <v>0</v>
      </c>
      <c r="K1220" s="3">
        <v>129999</v>
      </c>
      <c r="L1220" s="3">
        <f t="shared" si="73"/>
        <v>-129999</v>
      </c>
      <c r="M1220" s="1" t="s">
        <v>40</v>
      </c>
      <c r="N1220" s="88">
        <v>12595533</v>
      </c>
      <c r="O1220" s="1" t="s">
        <v>116</v>
      </c>
      <c r="P1220" s="1" t="s">
        <v>37</v>
      </c>
      <c r="Q1220" s="1" t="s">
        <v>43</v>
      </c>
      <c r="R1220" s="1" t="s">
        <v>43</v>
      </c>
      <c r="S1220" s="1" t="s">
        <v>43</v>
      </c>
      <c r="T1220" s="3">
        <v>0</v>
      </c>
      <c r="U1220" s="1" t="s">
        <v>44</v>
      </c>
      <c r="V1220" s="1" t="s">
        <v>45</v>
      </c>
      <c r="W1220" s="1" t="s">
        <v>1711</v>
      </c>
      <c r="X1220" s="1" t="s">
        <v>46</v>
      </c>
      <c r="Y1220" s="1" t="s">
        <v>47</v>
      </c>
      <c r="Z1220" s="1" t="s">
        <v>1713</v>
      </c>
      <c r="AA1220" s="1" t="s">
        <v>49</v>
      </c>
      <c r="AB1220" s="1" t="s">
        <v>50</v>
      </c>
      <c r="AC1220" s="1" t="s">
        <v>51</v>
      </c>
      <c r="AD1220" s="1" t="s">
        <v>1713</v>
      </c>
      <c r="AE1220" s="1" t="s">
        <v>37</v>
      </c>
      <c r="AF1220">
        <f t="shared" si="74"/>
        <v>2024</v>
      </c>
      <c r="AG1220" t="str">
        <f t="shared" si="75"/>
        <v>abr</v>
      </c>
      <c r="AH1220" t="str">
        <f>+VLOOKUP(N1220,'[1]2. Ingreso de incapacidades'!$C$5:$O$6997,13,FALSE)</f>
        <v>NUEVA E.P.S</v>
      </c>
      <c r="AI1220" t="s">
        <v>2199</v>
      </c>
    </row>
    <row r="1221" spans="1:35" hidden="1" x14ac:dyDescent="0.25">
      <c r="A1221" s="1" t="s">
        <v>33</v>
      </c>
      <c r="B1221" s="1" t="s">
        <v>34</v>
      </c>
      <c r="C1221" s="2">
        <v>45394</v>
      </c>
      <c r="D1221" s="42" t="str">
        <f t="shared" ref="D1221:D1284" si="76">TEXT(C1221,"yyyy")</f>
        <v>2024</v>
      </c>
      <c r="E1221" s="1" t="s">
        <v>35</v>
      </c>
      <c r="F1221" s="1" t="s">
        <v>36</v>
      </c>
      <c r="G1221" s="1" t="s">
        <v>37</v>
      </c>
      <c r="H1221" s="1" t="s">
        <v>1714</v>
      </c>
      <c r="I1221" s="1" t="s">
        <v>1715</v>
      </c>
      <c r="J1221" s="3">
        <v>0</v>
      </c>
      <c r="K1221" s="3">
        <v>43334</v>
      </c>
      <c r="L1221" s="3">
        <f t="shared" ref="L1221:L1284" si="77">+J1221-K1221</f>
        <v>-43334</v>
      </c>
      <c r="M1221" s="1" t="s">
        <v>40</v>
      </c>
      <c r="N1221" s="88">
        <v>1047476501</v>
      </c>
      <c r="O1221" s="1" t="s">
        <v>670</v>
      </c>
      <c r="P1221" s="1" t="s">
        <v>37</v>
      </c>
      <c r="Q1221" s="1" t="s">
        <v>43</v>
      </c>
      <c r="R1221" s="1" t="s">
        <v>43</v>
      </c>
      <c r="S1221" s="1" t="s">
        <v>43</v>
      </c>
      <c r="T1221" s="3">
        <v>0</v>
      </c>
      <c r="U1221" s="1" t="s">
        <v>44</v>
      </c>
      <c r="V1221" s="1" t="s">
        <v>45</v>
      </c>
      <c r="W1221" s="1" t="s">
        <v>1714</v>
      </c>
      <c r="X1221" s="1" t="s">
        <v>46</v>
      </c>
      <c r="Y1221" s="1" t="s">
        <v>47</v>
      </c>
      <c r="Z1221" s="1" t="s">
        <v>1716</v>
      </c>
      <c r="AA1221" s="1" t="s">
        <v>49</v>
      </c>
      <c r="AB1221" s="1" t="s">
        <v>50</v>
      </c>
      <c r="AC1221" s="1" t="s">
        <v>51</v>
      </c>
      <c r="AD1221" s="1" t="s">
        <v>1716</v>
      </c>
      <c r="AE1221" s="1" t="s">
        <v>37</v>
      </c>
      <c r="AF1221">
        <f t="shared" ref="AF1221:AF1284" si="78">YEAR(C1221)</f>
        <v>2024</v>
      </c>
      <c r="AG1221" t="str">
        <f t="shared" ref="AG1221:AG1284" si="79">TEXT(C1221,"mmm")</f>
        <v>abr</v>
      </c>
      <c r="AH1221" t="str">
        <f>+VLOOKUP(N1221,'[1]2. Ingreso de incapacidades'!$C$5:$O$6997,13,FALSE)</f>
        <v>EPS MUTUAL SER</v>
      </c>
      <c r="AI1221" t="s">
        <v>2195</v>
      </c>
    </row>
    <row r="1222" spans="1:35" hidden="1" x14ac:dyDescent="0.25">
      <c r="A1222" s="1" t="s">
        <v>33</v>
      </c>
      <c r="B1222" s="1" t="s">
        <v>34</v>
      </c>
      <c r="C1222" s="2">
        <v>45398</v>
      </c>
      <c r="D1222" s="42" t="str">
        <f t="shared" si="76"/>
        <v>2024</v>
      </c>
      <c r="E1222" s="1" t="s">
        <v>35</v>
      </c>
      <c r="F1222" s="1" t="s">
        <v>36</v>
      </c>
      <c r="G1222" s="1" t="s">
        <v>37</v>
      </c>
      <c r="H1222" s="1" t="s">
        <v>1717</v>
      </c>
      <c r="I1222" s="1" t="s">
        <v>1718</v>
      </c>
      <c r="J1222" s="3">
        <v>0</v>
      </c>
      <c r="K1222" s="3">
        <v>433334</v>
      </c>
      <c r="L1222" s="3">
        <f t="shared" si="77"/>
        <v>-433334</v>
      </c>
      <c r="M1222" s="1" t="s">
        <v>40</v>
      </c>
      <c r="N1222" s="88">
        <v>7919544</v>
      </c>
      <c r="O1222" s="1" t="s">
        <v>839</v>
      </c>
      <c r="P1222" s="1" t="s">
        <v>37</v>
      </c>
      <c r="Q1222" s="1" t="s">
        <v>43</v>
      </c>
      <c r="R1222" s="1" t="s">
        <v>43</v>
      </c>
      <c r="S1222" s="1" t="s">
        <v>43</v>
      </c>
      <c r="T1222" s="3">
        <v>0</v>
      </c>
      <c r="U1222" s="1" t="s">
        <v>44</v>
      </c>
      <c r="V1222" s="1" t="s">
        <v>45</v>
      </c>
      <c r="W1222" s="1" t="s">
        <v>1717</v>
      </c>
      <c r="X1222" s="1" t="s">
        <v>46</v>
      </c>
      <c r="Y1222" s="1" t="s">
        <v>47</v>
      </c>
      <c r="Z1222" s="1" t="s">
        <v>1719</v>
      </c>
      <c r="AA1222" s="1" t="s">
        <v>49</v>
      </c>
      <c r="AB1222" s="1" t="s">
        <v>50</v>
      </c>
      <c r="AC1222" s="1" t="s">
        <v>51</v>
      </c>
      <c r="AD1222" s="1" t="s">
        <v>1719</v>
      </c>
      <c r="AE1222" s="1" t="s">
        <v>37</v>
      </c>
      <c r="AF1222">
        <f t="shared" si="78"/>
        <v>2024</v>
      </c>
      <c r="AG1222" t="str">
        <f t="shared" si="79"/>
        <v>abr</v>
      </c>
      <c r="AH1222" t="str">
        <f>+VLOOKUP(N1222,'[1]2. Ingreso de incapacidades'!$C$5:$O$6997,13,FALSE)</f>
        <v>EPS MUTUAL SER</v>
      </c>
      <c r="AI1222" t="s">
        <v>2195</v>
      </c>
    </row>
    <row r="1223" spans="1:35" hidden="1" x14ac:dyDescent="0.25">
      <c r="A1223" s="1" t="s">
        <v>33</v>
      </c>
      <c r="B1223" s="1" t="s">
        <v>34</v>
      </c>
      <c r="C1223" s="2">
        <v>45398</v>
      </c>
      <c r="D1223" s="42" t="str">
        <f t="shared" si="76"/>
        <v>2024</v>
      </c>
      <c r="E1223" s="1" t="s">
        <v>35</v>
      </c>
      <c r="F1223" s="1" t="s">
        <v>36</v>
      </c>
      <c r="G1223" s="1" t="s">
        <v>37</v>
      </c>
      <c r="H1223" s="1" t="s">
        <v>1720</v>
      </c>
      <c r="I1223" s="1" t="s">
        <v>1721</v>
      </c>
      <c r="J1223" s="3">
        <v>0</v>
      </c>
      <c r="K1223" s="3">
        <v>1300000</v>
      </c>
      <c r="L1223" s="3">
        <f t="shared" si="77"/>
        <v>-1300000</v>
      </c>
      <c r="M1223" s="1" t="s">
        <v>40</v>
      </c>
      <c r="N1223" s="88">
        <v>79329193</v>
      </c>
      <c r="O1223" s="1" t="s">
        <v>845</v>
      </c>
      <c r="P1223" s="1" t="s">
        <v>37</v>
      </c>
      <c r="Q1223" s="1" t="s">
        <v>43</v>
      </c>
      <c r="R1223" s="1" t="s">
        <v>43</v>
      </c>
      <c r="S1223" s="1" t="s">
        <v>43</v>
      </c>
      <c r="T1223" s="3">
        <v>0</v>
      </c>
      <c r="U1223" s="1" t="s">
        <v>44</v>
      </c>
      <c r="V1223" s="1" t="s">
        <v>45</v>
      </c>
      <c r="W1223" s="1" t="s">
        <v>1720</v>
      </c>
      <c r="X1223" s="1" t="s">
        <v>46</v>
      </c>
      <c r="Y1223" s="1" t="s">
        <v>47</v>
      </c>
      <c r="Z1223" s="1" t="s">
        <v>1722</v>
      </c>
      <c r="AA1223" s="1" t="s">
        <v>49</v>
      </c>
      <c r="AB1223" s="1" t="s">
        <v>50</v>
      </c>
      <c r="AC1223" s="1" t="s">
        <v>51</v>
      </c>
      <c r="AD1223" s="1" t="s">
        <v>1722</v>
      </c>
      <c r="AE1223" s="1" t="s">
        <v>37</v>
      </c>
      <c r="AF1223">
        <f t="shared" si="78"/>
        <v>2024</v>
      </c>
      <c r="AG1223" t="str">
        <f t="shared" si="79"/>
        <v>abr</v>
      </c>
      <c r="AH1223" t="str">
        <f>+VLOOKUP(N1223,'[1]2. Ingreso de incapacidades'!$C$5:$O$6997,13,FALSE)</f>
        <v>SURA E.P.S.</v>
      </c>
      <c r="AI1223" t="s">
        <v>2197</v>
      </c>
    </row>
    <row r="1224" spans="1:35" hidden="1" x14ac:dyDescent="0.25">
      <c r="A1224" s="1" t="s">
        <v>33</v>
      </c>
      <c r="B1224" s="1" t="s">
        <v>34</v>
      </c>
      <c r="C1224" s="2">
        <v>45400</v>
      </c>
      <c r="D1224" s="42" t="str">
        <f t="shared" si="76"/>
        <v>2024</v>
      </c>
      <c r="E1224" s="1" t="s">
        <v>35</v>
      </c>
      <c r="F1224" s="1" t="s">
        <v>36</v>
      </c>
      <c r="G1224" s="1" t="s">
        <v>37</v>
      </c>
      <c r="H1224" s="1" t="s">
        <v>1723</v>
      </c>
      <c r="I1224" s="1" t="s">
        <v>1724</v>
      </c>
      <c r="J1224" s="3">
        <v>0</v>
      </c>
      <c r="K1224" s="3">
        <v>47692</v>
      </c>
      <c r="L1224" s="3">
        <f t="shared" si="77"/>
        <v>-47692</v>
      </c>
      <c r="M1224" s="1" t="s">
        <v>40</v>
      </c>
      <c r="N1224" s="88">
        <v>73117655</v>
      </c>
      <c r="O1224" s="1" t="s">
        <v>128</v>
      </c>
      <c r="P1224" s="1" t="s">
        <v>37</v>
      </c>
      <c r="Q1224" s="1" t="s">
        <v>43</v>
      </c>
      <c r="R1224" s="1" t="s">
        <v>43</v>
      </c>
      <c r="S1224" s="1" t="s">
        <v>43</v>
      </c>
      <c r="T1224" s="3">
        <v>0</v>
      </c>
      <c r="U1224" s="1" t="s">
        <v>44</v>
      </c>
      <c r="V1224" s="1" t="s">
        <v>45</v>
      </c>
      <c r="W1224" s="1" t="s">
        <v>1723</v>
      </c>
      <c r="X1224" s="1" t="s">
        <v>46</v>
      </c>
      <c r="Y1224" s="1" t="s">
        <v>47</v>
      </c>
      <c r="Z1224" s="1" t="s">
        <v>1725</v>
      </c>
      <c r="AA1224" s="1" t="s">
        <v>49</v>
      </c>
      <c r="AB1224" s="1" t="s">
        <v>50</v>
      </c>
      <c r="AC1224" s="1" t="s">
        <v>51</v>
      </c>
      <c r="AD1224" s="1" t="s">
        <v>1725</v>
      </c>
      <c r="AE1224" s="1" t="s">
        <v>37</v>
      </c>
      <c r="AF1224">
        <f t="shared" si="78"/>
        <v>2024</v>
      </c>
      <c r="AG1224" t="str">
        <f t="shared" si="79"/>
        <v>abr</v>
      </c>
      <c r="AH1224" t="str">
        <f>+VLOOKUP(N1224,'[1]2. Ingreso de incapacidades'!$C$5:$O$6997,13,FALSE)</f>
        <v>COOMEVA E.P.S</v>
      </c>
      <c r="AI1224" t="s">
        <v>2202</v>
      </c>
    </row>
    <row r="1225" spans="1:35" hidden="1" x14ac:dyDescent="0.25">
      <c r="A1225" s="1" t="s">
        <v>33</v>
      </c>
      <c r="B1225" s="1" t="s">
        <v>34</v>
      </c>
      <c r="C1225" s="2">
        <v>45400</v>
      </c>
      <c r="D1225" s="42" t="str">
        <f t="shared" si="76"/>
        <v>2024</v>
      </c>
      <c r="E1225" s="1" t="s">
        <v>35</v>
      </c>
      <c r="F1225" s="1" t="s">
        <v>36</v>
      </c>
      <c r="G1225" s="1" t="s">
        <v>37</v>
      </c>
      <c r="H1225" s="1" t="s">
        <v>1726</v>
      </c>
      <c r="I1225" s="1" t="s">
        <v>1727</v>
      </c>
      <c r="J1225" s="3">
        <v>0</v>
      </c>
      <c r="K1225" s="3">
        <v>130000</v>
      </c>
      <c r="L1225" s="3">
        <f t="shared" si="77"/>
        <v>-130000</v>
      </c>
      <c r="M1225" s="1" t="s">
        <v>40</v>
      </c>
      <c r="N1225" s="88">
        <v>900226715</v>
      </c>
      <c r="O1225" s="1" t="s">
        <v>341</v>
      </c>
      <c r="P1225" s="1" t="s">
        <v>37</v>
      </c>
      <c r="Q1225" s="1" t="s">
        <v>43</v>
      </c>
      <c r="R1225" s="1" t="s">
        <v>43</v>
      </c>
      <c r="S1225" s="1" t="s">
        <v>43</v>
      </c>
      <c r="T1225" s="3">
        <v>0</v>
      </c>
      <c r="U1225" s="1" t="s">
        <v>44</v>
      </c>
      <c r="V1225" s="1" t="s">
        <v>45</v>
      </c>
      <c r="W1225" s="1" t="s">
        <v>1726</v>
      </c>
      <c r="X1225" s="1" t="s">
        <v>46</v>
      </c>
      <c r="Y1225" s="1" t="s">
        <v>47</v>
      </c>
      <c r="Z1225" s="1" t="s">
        <v>1728</v>
      </c>
      <c r="AA1225" s="1" t="s">
        <v>49</v>
      </c>
      <c r="AB1225" s="1" t="s">
        <v>50</v>
      </c>
      <c r="AC1225" s="1" t="s">
        <v>51</v>
      </c>
      <c r="AD1225" s="1" t="s">
        <v>1728</v>
      </c>
      <c r="AE1225" s="1" t="s">
        <v>37</v>
      </c>
      <c r="AF1225">
        <f t="shared" si="78"/>
        <v>2024</v>
      </c>
      <c r="AG1225" t="str">
        <f t="shared" si="79"/>
        <v>abr</v>
      </c>
      <c r="AH1225" t="e">
        <f>+VLOOKUP(N1225,'[1]2. Ingreso de incapacidades'!$C$5:$O$6997,13,FALSE)</f>
        <v>#N/A</v>
      </c>
      <c r="AI1225" t="e">
        <v>#N/A</v>
      </c>
    </row>
    <row r="1226" spans="1:35" hidden="1" x14ac:dyDescent="0.25">
      <c r="A1226" s="1" t="s">
        <v>33</v>
      </c>
      <c r="B1226" s="1" t="s">
        <v>34</v>
      </c>
      <c r="C1226" s="2">
        <v>45404</v>
      </c>
      <c r="D1226" s="42" t="str">
        <f t="shared" si="76"/>
        <v>2024</v>
      </c>
      <c r="E1226" s="1" t="s">
        <v>35</v>
      </c>
      <c r="F1226" s="1" t="s">
        <v>36</v>
      </c>
      <c r="G1226" s="1" t="s">
        <v>37</v>
      </c>
      <c r="H1226" s="1" t="s">
        <v>1729</v>
      </c>
      <c r="I1226" s="1" t="s">
        <v>1730</v>
      </c>
      <c r="J1226" s="3">
        <v>0</v>
      </c>
      <c r="K1226" s="3">
        <v>948331</v>
      </c>
      <c r="L1226" s="3">
        <f t="shared" si="77"/>
        <v>-948331</v>
      </c>
      <c r="M1226" s="1" t="s">
        <v>40</v>
      </c>
      <c r="N1226" s="88">
        <v>800251440</v>
      </c>
      <c r="O1226" s="1" t="s">
        <v>55</v>
      </c>
      <c r="P1226" s="1" t="s">
        <v>37</v>
      </c>
      <c r="Q1226" s="1" t="s">
        <v>43</v>
      </c>
      <c r="R1226" s="1" t="s">
        <v>43</v>
      </c>
      <c r="S1226" s="1" t="s">
        <v>43</v>
      </c>
      <c r="T1226" s="3">
        <v>0</v>
      </c>
      <c r="U1226" s="1" t="s">
        <v>44</v>
      </c>
      <c r="V1226" s="1" t="s">
        <v>45</v>
      </c>
      <c r="W1226" s="1" t="s">
        <v>1729</v>
      </c>
      <c r="X1226" s="1" t="s">
        <v>46</v>
      </c>
      <c r="Y1226" s="1" t="s">
        <v>47</v>
      </c>
      <c r="Z1226" s="1" t="s">
        <v>1731</v>
      </c>
      <c r="AA1226" s="1" t="s">
        <v>49</v>
      </c>
      <c r="AB1226" s="1" t="s">
        <v>50</v>
      </c>
      <c r="AC1226" s="1" t="s">
        <v>51</v>
      </c>
      <c r="AD1226" s="1" t="s">
        <v>1731</v>
      </c>
      <c r="AE1226" s="1" t="s">
        <v>37</v>
      </c>
      <c r="AF1226">
        <f t="shared" si="78"/>
        <v>2024</v>
      </c>
      <c r="AG1226" t="str">
        <f t="shared" si="79"/>
        <v>abr</v>
      </c>
      <c r="AH1226" t="e">
        <f>+VLOOKUP(N1226,'[1]2. Ingreso de incapacidades'!$C$5:$O$6997,13,FALSE)</f>
        <v>#N/A</v>
      </c>
      <c r="AI1226" t="e">
        <v>#N/A</v>
      </c>
    </row>
    <row r="1227" spans="1:35" hidden="1" x14ac:dyDescent="0.25">
      <c r="A1227" s="1" t="s">
        <v>33</v>
      </c>
      <c r="B1227" s="1" t="s">
        <v>34</v>
      </c>
      <c r="C1227" s="2">
        <v>45406</v>
      </c>
      <c r="D1227" s="42" t="str">
        <f t="shared" si="76"/>
        <v>2024</v>
      </c>
      <c r="E1227" s="1" t="s">
        <v>35</v>
      </c>
      <c r="F1227" s="1" t="s">
        <v>36</v>
      </c>
      <c r="G1227" s="1" t="s">
        <v>37</v>
      </c>
      <c r="H1227" s="1" t="s">
        <v>1732</v>
      </c>
      <c r="I1227" s="1" t="s">
        <v>1733</v>
      </c>
      <c r="J1227" s="3">
        <v>0</v>
      </c>
      <c r="K1227" s="3">
        <v>4267999</v>
      </c>
      <c r="L1227" s="3">
        <f t="shared" si="77"/>
        <v>-4267999</v>
      </c>
      <c r="M1227" s="1" t="s">
        <v>40</v>
      </c>
      <c r="N1227" s="88">
        <v>73169783</v>
      </c>
      <c r="O1227" s="1" t="s">
        <v>78</v>
      </c>
      <c r="P1227" s="1" t="s">
        <v>37</v>
      </c>
      <c r="Q1227" s="1" t="s">
        <v>43</v>
      </c>
      <c r="R1227" s="1" t="s">
        <v>43</v>
      </c>
      <c r="S1227" s="1" t="s">
        <v>43</v>
      </c>
      <c r="T1227" s="3">
        <v>0</v>
      </c>
      <c r="U1227" s="1" t="s">
        <v>44</v>
      </c>
      <c r="V1227" s="1" t="s">
        <v>45</v>
      </c>
      <c r="W1227" s="1" t="s">
        <v>1732</v>
      </c>
      <c r="X1227" s="1" t="s">
        <v>46</v>
      </c>
      <c r="Y1227" s="1" t="s">
        <v>47</v>
      </c>
      <c r="Z1227" s="1" t="s">
        <v>1734</v>
      </c>
      <c r="AA1227" s="1" t="s">
        <v>49</v>
      </c>
      <c r="AB1227" s="1" t="s">
        <v>50</v>
      </c>
      <c r="AC1227" s="1" t="s">
        <v>51</v>
      </c>
      <c r="AD1227" s="1" t="s">
        <v>1734</v>
      </c>
      <c r="AE1227" s="1" t="s">
        <v>37</v>
      </c>
      <c r="AF1227">
        <f t="shared" si="78"/>
        <v>2024</v>
      </c>
      <c r="AG1227" t="str">
        <f t="shared" si="79"/>
        <v>abr</v>
      </c>
      <c r="AH1227" t="str">
        <f>+VLOOKUP(N1227,'[1]2. Ingreso de incapacidades'!$C$5:$O$6997,13,FALSE)</f>
        <v>EPS-S CAJACOPI</v>
      </c>
      <c r="AI1227" t="s">
        <v>2200</v>
      </c>
    </row>
    <row r="1228" spans="1:35" hidden="1" x14ac:dyDescent="0.25">
      <c r="A1228" s="1" t="s">
        <v>33</v>
      </c>
      <c r="B1228" s="1" t="s">
        <v>34</v>
      </c>
      <c r="C1228" s="2">
        <v>45407</v>
      </c>
      <c r="D1228" s="42" t="str">
        <f t="shared" si="76"/>
        <v>2024</v>
      </c>
      <c r="E1228" s="1" t="s">
        <v>35</v>
      </c>
      <c r="F1228" s="1" t="s">
        <v>36</v>
      </c>
      <c r="G1228" s="1" t="s">
        <v>37</v>
      </c>
      <c r="H1228" s="1" t="s">
        <v>1735</v>
      </c>
      <c r="I1228" s="1" t="s">
        <v>1736</v>
      </c>
      <c r="J1228" s="3">
        <v>0</v>
      </c>
      <c r="K1228" s="3">
        <v>38667</v>
      </c>
      <c r="L1228" s="3">
        <f t="shared" si="77"/>
        <v>-38667</v>
      </c>
      <c r="M1228" s="1" t="s">
        <v>40</v>
      </c>
      <c r="N1228" s="88">
        <v>73580102</v>
      </c>
      <c r="O1228" s="1" t="s">
        <v>1595</v>
      </c>
      <c r="P1228" s="1" t="s">
        <v>37</v>
      </c>
      <c r="Q1228" s="1" t="s">
        <v>43</v>
      </c>
      <c r="R1228" s="1" t="s">
        <v>43</v>
      </c>
      <c r="S1228" s="1" t="s">
        <v>43</v>
      </c>
      <c r="T1228" s="3">
        <v>0</v>
      </c>
      <c r="U1228" s="1" t="s">
        <v>44</v>
      </c>
      <c r="V1228" s="1" t="s">
        <v>45</v>
      </c>
      <c r="W1228" s="1" t="s">
        <v>1735</v>
      </c>
      <c r="X1228" s="1" t="s">
        <v>46</v>
      </c>
      <c r="Y1228" s="1" t="s">
        <v>47</v>
      </c>
      <c r="Z1228" s="1" t="s">
        <v>1737</v>
      </c>
      <c r="AA1228" s="1" t="s">
        <v>49</v>
      </c>
      <c r="AB1228" s="1" t="s">
        <v>50</v>
      </c>
      <c r="AC1228" s="1" t="s">
        <v>51</v>
      </c>
      <c r="AD1228" s="1" t="s">
        <v>1737</v>
      </c>
      <c r="AE1228" s="1" t="s">
        <v>37</v>
      </c>
      <c r="AF1228">
        <f t="shared" si="78"/>
        <v>2024</v>
      </c>
      <c r="AG1228" t="str">
        <f t="shared" si="79"/>
        <v>abr</v>
      </c>
      <c r="AH1228" t="str">
        <f>+VLOOKUP(N1228,'[1]2. Ingreso de incapacidades'!$C$5:$O$6997,13,FALSE)</f>
        <v>SALUD TOTAL E.P.S.</v>
      </c>
      <c r="AI1228" t="s">
        <v>2192</v>
      </c>
    </row>
    <row r="1229" spans="1:35" hidden="1" x14ac:dyDescent="0.25">
      <c r="A1229" s="1" t="s">
        <v>33</v>
      </c>
      <c r="B1229" s="1" t="s">
        <v>34</v>
      </c>
      <c r="C1229" s="2">
        <v>45407</v>
      </c>
      <c r="D1229" s="42" t="str">
        <f t="shared" si="76"/>
        <v>2024</v>
      </c>
      <c r="E1229" s="1" t="s">
        <v>35</v>
      </c>
      <c r="F1229" s="1" t="s">
        <v>36</v>
      </c>
      <c r="G1229" s="1" t="s">
        <v>37</v>
      </c>
      <c r="H1229" s="1" t="s">
        <v>1735</v>
      </c>
      <c r="I1229" s="1" t="s">
        <v>363</v>
      </c>
      <c r="J1229" s="3">
        <v>0</v>
      </c>
      <c r="K1229" s="3">
        <v>129999</v>
      </c>
      <c r="L1229" s="3">
        <f t="shared" si="77"/>
        <v>-129999</v>
      </c>
      <c r="M1229" s="1" t="s">
        <v>40</v>
      </c>
      <c r="N1229" s="88">
        <v>73131436</v>
      </c>
      <c r="O1229" s="1" t="s">
        <v>153</v>
      </c>
      <c r="P1229" s="1" t="s">
        <v>37</v>
      </c>
      <c r="Q1229" s="1" t="s">
        <v>43</v>
      </c>
      <c r="R1229" s="1" t="s">
        <v>43</v>
      </c>
      <c r="S1229" s="1" t="s">
        <v>43</v>
      </c>
      <c r="T1229" s="3">
        <v>0</v>
      </c>
      <c r="U1229" s="1" t="s">
        <v>44</v>
      </c>
      <c r="V1229" s="1" t="s">
        <v>45</v>
      </c>
      <c r="W1229" s="1" t="s">
        <v>1735</v>
      </c>
      <c r="X1229" s="1" t="s">
        <v>46</v>
      </c>
      <c r="Y1229" s="1" t="s">
        <v>47</v>
      </c>
      <c r="Z1229" s="1" t="s">
        <v>1737</v>
      </c>
      <c r="AA1229" s="1" t="s">
        <v>49</v>
      </c>
      <c r="AB1229" s="1" t="s">
        <v>50</v>
      </c>
      <c r="AC1229" s="1" t="s">
        <v>51</v>
      </c>
      <c r="AD1229" s="1" t="s">
        <v>1737</v>
      </c>
      <c r="AE1229" s="1" t="s">
        <v>37</v>
      </c>
      <c r="AF1229">
        <f t="shared" si="78"/>
        <v>2024</v>
      </c>
      <c r="AG1229" t="str">
        <f t="shared" si="79"/>
        <v>abr</v>
      </c>
      <c r="AH1229" t="str">
        <f>+VLOOKUP(N1229,'[1]2. Ingreso de incapacidades'!$C$5:$O$6997,13,FALSE)</f>
        <v>SALUD TOTAL E.P.S.</v>
      </c>
      <c r="AI1229" t="s">
        <v>2192</v>
      </c>
    </row>
    <row r="1230" spans="1:35" hidden="1" x14ac:dyDescent="0.25">
      <c r="A1230" s="1" t="s">
        <v>33</v>
      </c>
      <c r="B1230" s="1" t="s">
        <v>34</v>
      </c>
      <c r="C1230" s="2">
        <v>45407</v>
      </c>
      <c r="D1230" s="42" t="str">
        <f t="shared" si="76"/>
        <v>2024</v>
      </c>
      <c r="E1230" s="1" t="s">
        <v>35</v>
      </c>
      <c r="F1230" s="1" t="s">
        <v>36</v>
      </c>
      <c r="G1230" s="1" t="s">
        <v>37</v>
      </c>
      <c r="H1230" s="1" t="s">
        <v>1735</v>
      </c>
      <c r="I1230" s="1" t="s">
        <v>363</v>
      </c>
      <c r="J1230" s="3">
        <v>0</v>
      </c>
      <c r="K1230" s="3">
        <v>43333</v>
      </c>
      <c r="L1230" s="3">
        <f t="shared" si="77"/>
        <v>-43333</v>
      </c>
      <c r="M1230" s="1" t="s">
        <v>40</v>
      </c>
      <c r="N1230" s="88">
        <v>1047502408</v>
      </c>
      <c r="O1230" s="1" t="s">
        <v>491</v>
      </c>
      <c r="P1230" s="1" t="s">
        <v>37</v>
      </c>
      <c r="Q1230" s="1" t="s">
        <v>43</v>
      </c>
      <c r="R1230" s="1" t="s">
        <v>43</v>
      </c>
      <c r="S1230" s="1" t="s">
        <v>43</v>
      </c>
      <c r="T1230" s="3">
        <v>0</v>
      </c>
      <c r="U1230" s="1" t="s">
        <v>44</v>
      </c>
      <c r="V1230" s="1" t="s">
        <v>45</v>
      </c>
      <c r="W1230" s="1" t="s">
        <v>1735</v>
      </c>
      <c r="X1230" s="1" t="s">
        <v>46</v>
      </c>
      <c r="Y1230" s="1" t="s">
        <v>47</v>
      </c>
      <c r="Z1230" s="1" t="s">
        <v>1737</v>
      </c>
      <c r="AA1230" s="1" t="s">
        <v>49</v>
      </c>
      <c r="AB1230" s="1" t="s">
        <v>50</v>
      </c>
      <c r="AC1230" s="1" t="s">
        <v>51</v>
      </c>
      <c r="AD1230" s="1" t="s">
        <v>1737</v>
      </c>
      <c r="AE1230" s="1" t="s">
        <v>37</v>
      </c>
      <c r="AF1230">
        <f t="shared" si="78"/>
        <v>2024</v>
      </c>
      <c r="AG1230" t="str">
        <f t="shared" si="79"/>
        <v>abr</v>
      </c>
      <c r="AH1230" t="str">
        <f>+VLOOKUP(N1230,'[1]2. Ingreso de incapacidades'!$C$5:$O$6997,13,FALSE)</f>
        <v>SALUD TOTAL E.P.S.</v>
      </c>
      <c r="AI1230" t="s">
        <v>2192</v>
      </c>
    </row>
    <row r="1231" spans="1:35" hidden="1" x14ac:dyDescent="0.25">
      <c r="A1231" s="1" t="s">
        <v>33</v>
      </c>
      <c r="B1231" s="1" t="s">
        <v>34</v>
      </c>
      <c r="C1231" s="2">
        <v>45407</v>
      </c>
      <c r="D1231" s="42" t="str">
        <f t="shared" si="76"/>
        <v>2024</v>
      </c>
      <c r="E1231" s="1" t="s">
        <v>35</v>
      </c>
      <c r="F1231" s="1" t="s">
        <v>36</v>
      </c>
      <c r="G1231" s="1" t="s">
        <v>37</v>
      </c>
      <c r="H1231" s="1" t="s">
        <v>1735</v>
      </c>
      <c r="I1231" s="1" t="s">
        <v>363</v>
      </c>
      <c r="J1231" s="3">
        <v>0</v>
      </c>
      <c r="K1231" s="3">
        <v>129999</v>
      </c>
      <c r="L1231" s="3">
        <f t="shared" si="77"/>
        <v>-129999</v>
      </c>
      <c r="M1231" s="1" t="s">
        <v>40</v>
      </c>
      <c r="N1231" s="88">
        <v>30873721</v>
      </c>
      <c r="O1231" s="1" t="s">
        <v>126</v>
      </c>
      <c r="P1231" s="1" t="s">
        <v>37</v>
      </c>
      <c r="Q1231" s="1" t="s">
        <v>43</v>
      </c>
      <c r="R1231" s="1" t="s">
        <v>43</v>
      </c>
      <c r="S1231" s="1" t="s">
        <v>43</v>
      </c>
      <c r="T1231" s="3">
        <v>0</v>
      </c>
      <c r="U1231" s="1" t="s">
        <v>44</v>
      </c>
      <c r="V1231" s="1" t="s">
        <v>45</v>
      </c>
      <c r="W1231" s="1" t="s">
        <v>1735</v>
      </c>
      <c r="X1231" s="1" t="s">
        <v>46</v>
      </c>
      <c r="Y1231" s="1" t="s">
        <v>47</v>
      </c>
      <c r="Z1231" s="1" t="s">
        <v>1737</v>
      </c>
      <c r="AA1231" s="1" t="s">
        <v>49</v>
      </c>
      <c r="AB1231" s="1" t="s">
        <v>50</v>
      </c>
      <c r="AC1231" s="1" t="s">
        <v>51</v>
      </c>
      <c r="AD1231" s="1" t="s">
        <v>1737</v>
      </c>
      <c r="AE1231" s="1" t="s">
        <v>37</v>
      </c>
      <c r="AF1231">
        <f t="shared" si="78"/>
        <v>2024</v>
      </c>
      <c r="AG1231" t="str">
        <f t="shared" si="79"/>
        <v>abr</v>
      </c>
      <c r="AH1231" t="str">
        <f>+VLOOKUP(N1231,'[1]2. Ingreso de incapacidades'!$C$5:$O$6997,13,FALSE)</f>
        <v>FAMISANAR E.P.S</v>
      </c>
      <c r="AI1231" t="s">
        <v>2196</v>
      </c>
    </row>
    <row r="1232" spans="1:35" hidden="1" x14ac:dyDescent="0.25">
      <c r="A1232" s="1" t="s">
        <v>33</v>
      </c>
      <c r="B1232" s="1" t="s">
        <v>34</v>
      </c>
      <c r="C1232" s="2">
        <v>45407</v>
      </c>
      <c r="D1232" s="42" t="str">
        <f t="shared" si="76"/>
        <v>2024</v>
      </c>
      <c r="E1232" s="1" t="s">
        <v>35</v>
      </c>
      <c r="F1232" s="1" t="s">
        <v>36</v>
      </c>
      <c r="G1232" s="1" t="s">
        <v>37</v>
      </c>
      <c r="H1232" s="1" t="s">
        <v>1735</v>
      </c>
      <c r="I1232" s="1" t="s">
        <v>363</v>
      </c>
      <c r="J1232" s="3">
        <v>0</v>
      </c>
      <c r="K1232" s="3">
        <v>43333</v>
      </c>
      <c r="L1232" s="3">
        <f t="shared" si="77"/>
        <v>-43333</v>
      </c>
      <c r="M1232" s="1" t="s">
        <v>40</v>
      </c>
      <c r="N1232" s="88">
        <v>73212587</v>
      </c>
      <c r="O1232" s="1" t="s">
        <v>441</v>
      </c>
      <c r="P1232" s="1" t="s">
        <v>37</v>
      </c>
      <c r="Q1232" s="1" t="s">
        <v>43</v>
      </c>
      <c r="R1232" s="1" t="s">
        <v>43</v>
      </c>
      <c r="S1232" s="1" t="s">
        <v>43</v>
      </c>
      <c r="T1232" s="3">
        <v>0</v>
      </c>
      <c r="U1232" s="1" t="s">
        <v>44</v>
      </c>
      <c r="V1232" s="1" t="s">
        <v>45</v>
      </c>
      <c r="W1232" s="1" t="s">
        <v>1735</v>
      </c>
      <c r="X1232" s="1" t="s">
        <v>46</v>
      </c>
      <c r="Y1232" s="1" t="s">
        <v>47</v>
      </c>
      <c r="Z1232" s="1" t="s">
        <v>1737</v>
      </c>
      <c r="AA1232" s="1" t="s">
        <v>49</v>
      </c>
      <c r="AB1232" s="1" t="s">
        <v>50</v>
      </c>
      <c r="AC1232" s="1" t="s">
        <v>51</v>
      </c>
      <c r="AD1232" s="1" t="s">
        <v>1737</v>
      </c>
      <c r="AE1232" s="1" t="s">
        <v>37</v>
      </c>
      <c r="AF1232">
        <f t="shared" si="78"/>
        <v>2024</v>
      </c>
      <c r="AG1232" t="str">
        <f t="shared" si="79"/>
        <v>abr</v>
      </c>
      <c r="AH1232" t="str">
        <f>+VLOOKUP(N1232,'[1]2. Ingreso de incapacidades'!$C$5:$O$6997,13,FALSE)</f>
        <v>SALUD TOTAL E.P.S.</v>
      </c>
      <c r="AI1232" t="s">
        <v>2192</v>
      </c>
    </row>
    <row r="1233" spans="1:35" hidden="1" x14ac:dyDescent="0.25">
      <c r="A1233" s="1" t="s">
        <v>33</v>
      </c>
      <c r="B1233" s="1" t="s">
        <v>34</v>
      </c>
      <c r="C1233" s="2">
        <v>45407</v>
      </c>
      <c r="D1233" s="42" t="str">
        <f t="shared" si="76"/>
        <v>2024</v>
      </c>
      <c r="E1233" s="1" t="s">
        <v>35</v>
      </c>
      <c r="F1233" s="1" t="s">
        <v>36</v>
      </c>
      <c r="G1233" s="1" t="s">
        <v>37</v>
      </c>
      <c r="H1233" s="1" t="s">
        <v>1735</v>
      </c>
      <c r="I1233" s="1" t="s">
        <v>363</v>
      </c>
      <c r="J1233" s="3">
        <v>0</v>
      </c>
      <c r="K1233" s="3">
        <v>43333</v>
      </c>
      <c r="L1233" s="3">
        <f t="shared" si="77"/>
        <v>-43333</v>
      </c>
      <c r="M1233" s="1" t="s">
        <v>40</v>
      </c>
      <c r="N1233" s="88">
        <v>73131436</v>
      </c>
      <c r="O1233" s="1" t="s">
        <v>153</v>
      </c>
      <c r="P1233" s="1" t="s">
        <v>37</v>
      </c>
      <c r="Q1233" s="1" t="s">
        <v>43</v>
      </c>
      <c r="R1233" s="1" t="s">
        <v>43</v>
      </c>
      <c r="S1233" s="1" t="s">
        <v>43</v>
      </c>
      <c r="T1233" s="3">
        <v>0</v>
      </c>
      <c r="U1233" s="1" t="s">
        <v>44</v>
      </c>
      <c r="V1233" s="1" t="s">
        <v>45</v>
      </c>
      <c r="W1233" s="1" t="s">
        <v>1735</v>
      </c>
      <c r="X1233" s="1" t="s">
        <v>46</v>
      </c>
      <c r="Y1233" s="1" t="s">
        <v>47</v>
      </c>
      <c r="Z1233" s="1" t="s">
        <v>1737</v>
      </c>
      <c r="AA1233" s="1" t="s">
        <v>49</v>
      </c>
      <c r="AB1233" s="1" t="s">
        <v>50</v>
      </c>
      <c r="AC1233" s="1" t="s">
        <v>51</v>
      </c>
      <c r="AD1233" s="1" t="s">
        <v>1737</v>
      </c>
      <c r="AE1233" s="1" t="s">
        <v>37</v>
      </c>
      <c r="AF1233">
        <f t="shared" si="78"/>
        <v>2024</v>
      </c>
      <c r="AG1233" t="str">
        <f t="shared" si="79"/>
        <v>abr</v>
      </c>
      <c r="AH1233" t="str">
        <f>+VLOOKUP(N1233,'[1]2. Ingreso de incapacidades'!$C$5:$O$6997,13,FALSE)</f>
        <v>SALUD TOTAL E.P.S.</v>
      </c>
      <c r="AI1233" t="s">
        <v>2192</v>
      </c>
    </row>
    <row r="1234" spans="1:35" hidden="1" x14ac:dyDescent="0.25">
      <c r="A1234" s="1" t="s">
        <v>33</v>
      </c>
      <c r="B1234" s="1" t="s">
        <v>34</v>
      </c>
      <c r="C1234" s="2">
        <v>45407</v>
      </c>
      <c r="D1234" s="42" t="str">
        <f t="shared" si="76"/>
        <v>2024</v>
      </c>
      <c r="E1234" s="1" t="s">
        <v>35</v>
      </c>
      <c r="F1234" s="1" t="s">
        <v>36</v>
      </c>
      <c r="G1234" s="1" t="s">
        <v>37</v>
      </c>
      <c r="H1234" s="1" t="s">
        <v>1735</v>
      </c>
      <c r="I1234" s="1" t="s">
        <v>363</v>
      </c>
      <c r="J1234" s="3">
        <v>0</v>
      </c>
      <c r="K1234" s="3">
        <v>599295</v>
      </c>
      <c r="L1234" s="3">
        <f t="shared" si="77"/>
        <v>-599295</v>
      </c>
      <c r="M1234" s="1" t="s">
        <v>40</v>
      </c>
      <c r="N1234" s="88">
        <v>9180376</v>
      </c>
      <c r="O1234" s="1" t="s">
        <v>869</v>
      </c>
      <c r="P1234" s="1" t="s">
        <v>37</v>
      </c>
      <c r="Q1234" s="1" t="s">
        <v>43</v>
      </c>
      <c r="R1234" s="1" t="s">
        <v>43</v>
      </c>
      <c r="S1234" s="1" t="s">
        <v>43</v>
      </c>
      <c r="T1234" s="3">
        <v>0</v>
      </c>
      <c r="U1234" s="1" t="s">
        <v>44</v>
      </c>
      <c r="V1234" s="1" t="s">
        <v>45</v>
      </c>
      <c r="W1234" s="1" t="s">
        <v>1735</v>
      </c>
      <c r="X1234" s="1" t="s">
        <v>46</v>
      </c>
      <c r="Y1234" s="1" t="s">
        <v>47</v>
      </c>
      <c r="Z1234" s="1" t="s">
        <v>1737</v>
      </c>
      <c r="AA1234" s="1" t="s">
        <v>49</v>
      </c>
      <c r="AB1234" s="1" t="s">
        <v>50</v>
      </c>
      <c r="AC1234" s="1" t="s">
        <v>51</v>
      </c>
      <c r="AD1234" s="1" t="s">
        <v>1737</v>
      </c>
      <c r="AE1234" s="1" t="s">
        <v>37</v>
      </c>
      <c r="AF1234">
        <f t="shared" si="78"/>
        <v>2024</v>
      </c>
      <c r="AG1234" t="str">
        <f t="shared" si="79"/>
        <v>abr</v>
      </c>
      <c r="AH1234" t="str">
        <f>+VLOOKUP(N1234,'[1]2. Ingreso de incapacidades'!$C$5:$O$6997,13,FALSE)</f>
        <v>SALUD TOTAL E.P.S.</v>
      </c>
      <c r="AI1234" t="s">
        <v>2192</v>
      </c>
    </row>
    <row r="1235" spans="1:35" hidden="1" x14ac:dyDescent="0.25">
      <c r="A1235" s="1" t="s">
        <v>33</v>
      </c>
      <c r="B1235" s="1" t="s">
        <v>34</v>
      </c>
      <c r="C1235" s="2">
        <v>45407</v>
      </c>
      <c r="D1235" s="42" t="str">
        <f t="shared" si="76"/>
        <v>2024</v>
      </c>
      <c r="E1235" s="1" t="s">
        <v>35</v>
      </c>
      <c r="F1235" s="1" t="s">
        <v>36</v>
      </c>
      <c r="G1235" s="1" t="s">
        <v>37</v>
      </c>
      <c r="H1235" s="1" t="s">
        <v>1735</v>
      </c>
      <c r="I1235" s="1" t="s">
        <v>363</v>
      </c>
      <c r="J1235" s="3">
        <v>0</v>
      </c>
      <c r="K1235" s="3">
        <v>585941</v>
      </c>
      <c r="L1235" s="3">
        <f t="shared" si="77"/>
        <v>-585941</v>
      </c>
      <c r="M1235" s="1" t="s">
        <v>40</v>
      </c>
      <c r="N1235" s="88">
        <v>9103331</v>
      </c>
      <c r="O1235" s="1" t="s">
        <v>169</v>
      </c>
      <c r="P1235" s="1" t="s">
        <v>37</v>
      </c>
      <c r="Q1235" s="1" t="s">
        <v>43</v>
      </c>
      <c r="R1235" s="1" t="s">
        <v>43</v>
      </c>
      <c r="S1235" s="1" t="s">
        <v>43</v>
      </c>
      <c r="T1235" s="3">
        <v>0</v>
      </c>
      <c r="U1235" s="1" t="s">
        <v>44</v>
      </c>
      <c r="V1235" s="1" t="s">
        <v>45</v>
      </c>
      <c r="W1235" s="1" t="s">
        <v>1735</v>
      </c>
      <c r="X1235" s="1" t="s">
        <v>46</v>
      </c>
      <c r="Y1235" s="1" t="s">
        <v>47</v>
      </c>
      <c r="Z1235" s="1" t="s">
        <v>1737</v>
      </c>
      <c r="AA1235" s="1" t="s">
        <v>49</v>
      </c>
      <c r="AB1235" s="1" t="s">
        <v>50</v>
      </c>
      <c r="AC1235" s="1" t="s">
        <v>51</v>
      </c>
      <c r="AD1235" s="1" t="s">
        <v>1737</v>
      </c>
      <c r="AE1235" s="1" t="s">
        <v>37</v>
      </c>
      <c r="AF1235">
        <f t="shared" si="78"/>
        <v>2024</v>
      </c>
      <c r="AG1235" t="str">
        <f t="shared" si="79"/>
        <v>abr</v>
      </c>
      <c r="AH1235" t="str">
        <f>+VLOOKUP(N1235,'[1]2. Ingreso de incapacidades'!$C$5:$O$6997,13,FALSE)</f>
        <v>SALUD TOTAL E.P.S.</v>
      </c>
      <c r="AI1235" t="s">
        <v>2192</v>
      </c>
    </row>
    <row r="1236" spans="1:35" hidden="1" x14ac:dyDescent="0.25">
      <c r="A1236" s="1" t="s">
        <v>33</v>
      </c>
      <c r="B1236" s="1" t="s">
        <v>34</v>
      </c>
      <c r="C1236" s="2">
        <v>45407</v>
      </c>
      <c r="D1236" s="42" t="str">
        <f t="shared" si="76"/>
        <v>2024</v>
      </c>
      <c r="E1236" s="1" t="s">
        <v>35</v>
      </c>
      <c r="F1236" s="1" t="s">
        <v>36</v>
      </c>
      <c r="G1236" s="1" t="s">
        <v>37</v>
      </c>
      <c r="H1236" s="1" t="s">
        <v>1738</v>
      </c>
      <c r="I1236" s="1" t="s">
        <v>1739</v>
      </c>
      <c r="J1236" s="3">
        <v>0</v>
      </c>
      <c r="K1236" s="3">
        <v>1160000</v>
      </c>
      <c r="L1236" s="3">
        <f t="shared" si="77"/>
        <v>-1160000</v>
      </c>
      <c r="M1236" s="1" t="s">
        <v>40</v>
      </c>
      <c r="N1236" s="88">
        <v>73169783</v>
      </c>
      <c r="O1236" s="1" t="s">
        <v>78</v>
      </c>
      <c r="P1236" s="1" t="s">
        <v>37</v>
      </c>
      <c r="Q1236" s="1" t="s">
        <v>43</v>
      </c>
      <c r="R1236" s="1" t="s">
        <v>43</v>
      </c>
      <c r="S1236" s="1" t="s">
        <v>43</v>
      </c>
      <c r="T1236" s="3">
        <v>0</v>
      </c>
      <c r="U1236" s="1" t="s">
        <v>44</v>
      </c>
      <c r="V1236" s="1" t="s">
        <v>45</v>
      </c>
      <c r="W1236" s="1" t="s">
        <v>1738</v>
      </c>
      <c r="X1236" s="1" t="s">
        <v>46</v>
      </c>
      <c r="Y1236" s="1" t="s">
        <v>47</v>
      </c>
      <c r="Z1236" s="1" t="s">
        <v>1740</v>
      </c>
      <c r="AA1236" s="1" t="s">
        <v>49</v>
      </c>
      <c r="AB1236" s="1" t="s">
        <v>50</v>
      </c>
      <c r="AC1236" s="1" t="s">
        <v>51</v>
      </c>
      <c r="AD1236" s="1" t="s">
        <v>1740</v>
      </c>
      <c r="AE1236" s="1" t="s">
        <v>37</v>
      </c>
      <c r="AF1236">
        <f t="shared" si="78"/>
        <v>2024</v>
      </c>
      <c r="AG1236" t="str">
        <f t="shared" si="79"/>
        <v>abr</v>
      </c>
      <c r="AH1236" t="str">
        <f>+VLOOKUP(N1236,'[1]2. Ingreso de incapacidades'!$C$5:$O$6997,13,FALSE)</f>
        <v>EPS-S CAJACOPI</v>
      </c>
      <c r="AI1236" t="s">
        <v>2200</v>
      </c>
    </row>
    <row r="1237" spans="1:35" hidden="1" x14ac:dyDescent="0.25">
      <c r="A1237" s="1" t="s">
        <v>33</v>
      </c>
      <c r="B1237" s="1" t="s">
        <v>34</v>
      </c>
      <c r="C1237" s="2">
        <v>45407</v>
      </c>
      <c r="D1237" s="42" t="str">
        <f t="shared" si="76"/>
        <v>2024</v>
      </c>
      <c r="E1237" s="1" t="s">
        <v>35</v>
      </c>
      <c r="F1237" s="1" t="s">
        <v>36</v>
      </c>
      <c r="G1237" s="1" t="s">
        <v>37</v>
      </c>
      <c r="H1237" s="1" t="s">
        <v>1741</v>
      </c>
      <c r="I1237" s="1" t="s">
        <v>1742</v>
      </c>
      <c r="J1237" s="3">
        <v>0</v>
      </c>
      <c r="K1237" s="3">
        <v>918764</v>
      </c>
      <c r="L1237" s="3">
        <f t="shared" si="77"/>
        <v>-918764</v>
      </c>
      <c r="M1237" s="1" t="s">
        <v>40</v>
      </c>
      <c r="N1237" s="88">
        <v>1050959328</v>
      </c>
      <c r="O1237" s="1" t="s">
        <v>94</v>
      </c>
      <c r="P1237" s="1" t="s">
        <v>37</v>
      </c>
      <c r="Q1237" s="1" t="s">
        <v>43</v>
      </c>
      <c r="R1237" s="1" t="s">
        <v>43</v>
      </c>
      <c r="S1237" s="1" t="s">
        <v>43</v>
      </c>
      <c r="T1237" s="3">
        <v>0</v>
      </c>
      <c r="U1237" s="1" t="s">
        <v>44</v>
      </c>
      <c r="V1237" s="1" t="s">
        <v>45</v>
      </c>
      <c r="W1237" s="1" t="s">
        <v>1741</v>
      </c>
      <c r="X1237" s="1" t="s">
        <v>46</v>
      </c>
      <c r="Y1237" s="1" t="s">
        <v>47</v>
      </c>
      <c r="Z1237" s="1" t="s">
        <v>1743</v>
      </c>
      <c r="AA1237" s="1" t="s">
        <v>49</v>
      </c>
      <c r="AB1237" s="1" t="s">
        <v>50</v>
      </c>
      <c r="AC1237" s="1" t="s">
        <v>51</v>
      </c>
      <c r="AD1237" s="1" t="s">
        <v>1743</v>
      </c>
      <c r="AE1237" s="1" t="s">
        <v>37</v>
      </c>
      <c r="AF1237">
        <f t="shared" si="78"/>
        <v>2024</v>
      </c>
      <c r="AG1237" t="str">
        <f t="shared" si="79"/>
        <v>abr</v>
      </c>
      <c r="AH1237" t="str">
        <f>+VLOOKUP(N1237,'[1]2. Ingreso de incapacidades'!$C$5:$O$6997,13,FALSE)</f>
        <v>SALUD TOTAL E.P.S.</v>
      </c>
      <c r="AI1237" t="s">
        <v>2192</v>
      </c>
    </row>
    <row r="1238" spans="1:35" hidden="1" x14ac:dyDescent="0.25">
      <c r="A1238" s="1" t="s">
        <v>33</v>
      </c>
      <c r="B1238" s="1" t="s">
        <v>34</v>
      </c>
      <c r="C1238" s="2">
        <v>45408</v>
      </c>
      <c r="D1238" s="42" t="str">
        <f t="shared" si="76"/>
        <v>2024</v>
      </c>
      <c r="E1238" s="1" t="s">
        <v>35</v>
      </c>
      <c r="F1238" s="1" t="s">
        <v>36</v>
      </c>
      <c r="G1238" s="1" t="s">
        <v>37</v>
      </c>
      <c r="H1238" s="1" t="s">
        <v>1744</v>
      </c>
      <c r="I1238" s="1" t="s">
        <v>1745</v>
      </c>
      <c r="J1238" s="3">
        <v>0</v>
      </c>
      <c r="K1238" s="3">
        <v>43333</v>
      </c>
      <c r="L1238" s="3">
        <f t="shared" si="77"/>
        <v>-43333</v>
      </c>
      <c r="M1238" s="1" t="s">
        <v>40</v>
      </c>
      <c r="N1238" s="88">
        <v>900156264</v>
      </c>
      <c r="O1238" s="1" t="s">
        <v>68</v>
      </c>
      <c r="P1238" s="1" t="s">
        <v>37</v>
      </c>
      <c r="Q1238" s="1" t="s">
        <v>43</v>
      </c>
      <c r="R1238" s="1" t="s">
        <v>43</v>
      </c>
      <c r="S1238" s="1" t="s">
        <v>43</v>
      </c>
      <c r="T1238" s="3">
        <v>0</v>
      </c>
      <c r="U1238" s="1" t="s">
        <v>44</v>
      </c>
      <c r="V1238" s="1" t="s">
        <v>45</v>
      </c>
      <c r="W1238" s="1" t="s">
        <v>1744</v>
      </c>
      <c r="X1238" s="1" t="s">
        <v>46</v>
      </c>
      <c r="Y1238" s="1" t="s">
        <v>47</v>
      </c>
      <c r="Z1238" s="1" t="s">
        <v>1746</v>
      </c>
      <c r="AA1238" s="1" t="s">
        <v>49</v>
      </c>
      <c r="AB1238" s="1" t="s">
        <v>50</v>
      </c>
      <c r="AC1238" s="1" t="s">
        <v>51</v>
      </c>
      <c r="AD1238" s="1" t="s">
        <v>1746</v>
      </c>
      <c r="AE1238" s="1" t="s">
        <v>37</v>
      </c>
      <c r="AF1238">
        <f t="shared" si="78"/>
        <v>2024</v>
      </c>
      <c r="AG1238" t="str">
        <f t="shared" si="79"/>
        <v>abr</v>
      </c>
      <c r="AH1238" t="e">
        <f>+VLOOKUP(N1238,'[1]2. Ingreso de incapacidades'!$C$5:$O$6997,13,FALSE)</f>
        <v>#N/A</v>
      </c>
      <c r="AI1238" t="e">
        <v>#N/A</v>
      </c>
    </row>
    <row r="1239" spans="1:35" hidden="1" x14ac:dyDescent="0.25">
      <c r="A1239" s="1" t="s">
        <v>33</v>
      </c>
      <c r="B1239" s="1" t="s">
        <v>34</v>
      </c>
      <c r="C1239" s="2">
        <v>45411</v>
      </c>
      <c r="D1239" s="42" t="str">
        <f t="shared" si="76"/>
        <v>2024</v>
      </c>
      <c r="E1239" s="1" t="s">
        <v>35</v>
      </c>
      <c r="F1239" s="1" t="s">
        <v>36</v>
      </c>
      <c r="G1239" s="1" t="s">
        <v>37</v>
      </c>
      <c r="H1239" s="1" t="s">
        <v>1747</v>
      </c>
      <c r="I1239" s="1" t="s">
        <v>1748</v>
      </c>
      <c r="J1239" s="3">
        <v>0</v>
      </c>
      <c r="K1239" s="3">
        <v>135371</v>
      </c>
      <c r="L1239" s="3">
        <f t="shared" si="77"/>
        <v>-135371</v>
      </c>
      <c r="M1239" s="1" t="s">
        <v>40</v>
      </c>
      <c r="N1239" s="88">
        <v>800251440</v>
      </c>
      <c r="O1239" s="1" t="s">
        <v>55</v>
      </c>
      <c r="P1239" s="1" t="s">
        <v>37</v>
      </c>
      <c r="Q1239" s="1" t="s">
        <v>43</v>
      </c>
      <c r="R1239" s="1" t="s">
        <v>43</v>
      </c>
      <c r="S1239" s="1" t="s">
        <v>43</v>
      </c>
      <c r="T1239" s="3">
        <v>0</v>
      </c>
      <c r="U1239" s="1" t="s">
        <v>44</v>
      </c>
      <c r="V1239" s="1" t="s">
        <v>45</v>
      </c>
      <c r="W1239" s="1" t="s">
        <v>1747</v>
      </c>
      <c r="X1239" s="1" t="s">
        <v>46</v>
      </c>
      <c r="Y1239" s="1" t="s">
        <v>47</v>
      </c>
      <c r="Z1239" s="1" t="s">
        <v>1749</v>
      </c>
      <c r="AA1239" s="1" t="s">
        <v>49</v>
      </c>
      <c r="AB1239" s="1" t="s">
        <v>50</v>
      </c>
      <c r="AC1239" s="1" t="s">
        <v>51</v>
      </c>
      <c r="AD1239" s="1" t="s">
        <v>1749</v>
      </c>
      <c r="AE1239" s="1" t="s">
        <v>37</v>
      </c>
      <c r="AF1239">
        <f t="shared" si="78"/>
        <v>2024</v>
      </c>
      <c r="AG1239" t="str">
        <f t="shared" si="79"/>
        <v>abr</v>
      </c>
      <c r="AH1239" t="e">
        <f>+VLOOKUP(N1239,'[1]2. Ingreso de incapacidades'!$C$5:$O$6997,13,FALSE)</f>
        <v>#N/A</v>
      </c>
      <c r="AI1239" t="e">
        <v>#N/A</v>
      </c>
    </row>
    <row r="1240" spans="1:35" hidden="1" x14ac:dyDescent="0.25">
      <c r="A1240" s="1" t="s">
        <v>33</v>
      </c>
      <c r="B1240" s="1" t="s">
        <v>34</v>
      </c>
      <c r="C1240" s="2">
        <v>45412</v>
      </c>
      <c r="D1240" s="42" t="str">
        <f t="shared" si="76"/>
        <v>2024</v>
      </c>
      <c r="E1240" s="1" t="s">
        <v>73</v>
      </c>
      <c r="F1240" s="1" t="s">
        <v>74</v>
      </c>
      <c r="G1240" s="1" t="s">
        <v>37</v>
      </c>
      <c r="H1240" s="1" t="s">
        <v>985</v>
      </c>
      <c r="I1240" s="1" t="s">
        <v>34</v>
      </c>
      <c r="J1240" s="3">
        <v>650000</v>
      </c>
      <c r="K1240" s="3">
        <v>0</v>
      </c>
      <c r="L1240" s="3">
        <f t="shared" si="77"/>
        <v>650000</v>
      </c>
      <c r="M1240" s="1" t="s">
        <v>40</v>
      </c>
      <c r="N1240" s="88">
        <v>1047436328</v>
      </c>
      <c r="O1240" s="1" t="s">
        <v>658</v>
      </c>
      <c r="P1240" s="1" t="s">
        <v>79</v>
      </c>
      <c r="Q1240" s="1" t="s">
        <v>80</v>
      </c>
      <c r="R1240" s="1" t="s">
        <v>43</v>
      </c>
      <c r="S1240" s="1" t="s">
        <v>43</v>
      </c>
      <c r="T1240" s="3">
        <v>0</v>
      </c>
      <c r="U1240" s="1" t="s">
        <v>44</v>
      </c>
      <c r="V1240" s="1" t="s">
        <v>45</v>
      </c>
      <c r="W1240" s="1" t="s">
        <v>985</v>
      </c>
      <c r="X1240" s="1" t="s">
        <v>46</v>
      </c>
      <c r="Y1240" s="1" t="s">
        <v>81</v>
      </c>
      <c r="Z1240" s="1" t="s">
        <v>1750</v>
      </c>
      <c r="AA1240" s="1" t="s">
        <v>83</v>
      </c>
      <c r="AB1240" s="1" t="s">
        <v>84</v>
      </c>
      <c r="AC1240" s="1" t="s">
        <v>51</v>
      </c>
      <c r="AD1240" s="1" t="s">
        <v>1750</v>
      </c>
      <c r="AE1240" s="1" t="s">
        <v>37</v>
      </c>
      <c r="AF1240">
        <f t="shared" si="78"/>
        <v>2024</v>
      </c>
      <c r="AG1240" t="str">
        <f t="shared" si="79"/>
        <v>abr</v>
      </c>
      <c r="AH1240" t="str">
        <f>+VLOOKUP(N1240,'[1]2. Ingreso de incapacidades'!$C$5:$O$6997,13,FALSE)</f>
        <v>SALUD TOTAL E.P.S.</v>
      </c>
      <c r="AI1240" t="s">
        <v>2192</v>
      </c>
    </row>
    <row r="1241" spans="1:35" hidden="1" x14ac:dyDescent="0.25">
      <c r="A1241" s="1" t="s">
        <v>33</v>
      </c>
      <c r="B1241" s="1" t="s">
        <v>34</v>
      </c>
      <c r="C1241" s="2">
        <v>45412</v>
      </c>
      <c r="D1241" s="42" t="str">
        <f t="shared" si="76"/>
        <v>2024</v>
      </c>
      <c r="E1241" s="1" t="s">
        <v>73</v>
      </c>
      <c r="F1241" s="1" t="s">
        <v>74</v>
      </c>
      <c r="G1241" s="1" t="s">
        <v>37</v>
      </c>
      <c r="H1241" s="1" t="s">
        <v>985</v>
      </c>
      <c r="I1241" s="1" t="s">
        <v>34</v>
      </c>
      <c r="J1241" s="3">
        <v>43334</v>
      </c>
      <c r="K1241" s="3">
        <v>0</v>
      </c>
      <c r="L1241" s="3">
        <f t="shared" si="77"/>
        <v>43334</v>
      </c>
      <c r="M1241" s="1" t="s">
        <v>40</v>
      </c>
      <c r="N1241" s="88">
        <v>73009094</v>
      </c>
      <c r="O1241" s="1" t="s">
        <v>772</v>
      </c>
      <c r="P1241" s="1" t="s">
        <v>79</v>
      </c>
      <c r="Q1241" s="1" t="s">
        <v>80</v>
      </c>
      <c r="R1241" s="1" t="s">
        <v>43</v>
      </c>
      <c r="S1241" s="1" t="s">
        <v>43</v>
      </c>
      <c r="T1241" s="3">
        <v>0</v>
      </c>
      <c r="U1241" s="1" t="s">
        <v>44</v>
      </c>
      <c r="V1241" s="1" t="s">
        <v>45</v>
      </c>
      <c r="W1241" s="1" t="s">
        <v>985</v>
      </c>
      <c r="X1241" s="1" t="s">
        <v>46</v>
      </c>
      <c r="Y1241" s="1" t="s">
        <v>81</v>
      </c>
      <c r="Z1241" s="1" t="s">
        <v>1750</v>
      </c>
      <c r="AA1241" s="1" t="s">
        <v>83</v>
      </c>
      <c r="AB1241" s="1" t="s">
        <v>84</v>
      </c>
      <c r="AC1241" s="1" t="s">
        <v>51</v>
      </c>
      <c r="AD1241" s="1" t="s">
        <v>1750</v>
      </c>
      <c r="AE1241" s="1" t="s">
        <v>37</v>
      </c>
      <c r="AF1241">
        <f t="shared" si="78"/>
        <v>2024</v>
      </c>
      <c r="AG1241" t="str">
        <f t="shared" si="79"/>
        <v>abr</v>
      </c>
      <c r="AH1241" t="str">
        <f>+VLOOKUP(N1241,'[1]2. Ingreso de incapacidades'!$C$5:$O$6997,13,FALSE)</f>
        <v>SALUD TOTAL E.P.S.</v>
      </c>
      <c r="AI1241" t="s">
        <v>2192</v>
      </c>
    </row>
    <row r="1242" spans="1:35" hidden="1" x14ac:dyDescent="0.25">
      <c r="A1242" s="1" t="s">
        <v>33</v>
      </c>
      <c r="B1242" s="1" t="s">
        <v>34</v>
      </c>
      <c r="C1242" s="2">
        <v>45412</v>
      </c>
      <c r="D1242" s="42" t="str">
        <f t="shared" si="76"/>
        <v>2024</v>
      </c>
      <c r="E1242" s="1" t="s">
        <v>73</v>
      </c>
      <c r="F1242" s="1" t="s">
        <v>74</v>
      </c>
      <c r="G1242" s="1" t="s">
        <v>37</v>
      </c>
      <c r="H1242" s="1" t="s">
        <v>985</v>
      </c>
      <c r="I1242" s="1" t="s">
        <v>34</v>
      </c>
      <c r="J1242" s="3">
        <v>650000</v>
      </c>
      <c r="K1242" s="3">
        <v>0</v>
      </c>
      <c r="L1242" s="3">
        <f t="shared" si="77"/>
        <v>650000</v>
      </c>
      <c r="M1242" s="1" t="s">
        <v>40</v>
      </c>
      <c r="N1242" s="88">
        <v>73106822</v>
      </c>
      <c r="O1242" s="1" t="s">
        <v>465</v>
      </c>
      <c r="P1242" s="1" t="s">
        <v>79</v>
      </c>
      <c r="Q1242" s="1" t="s">
        <v>80</v>
      </c>
      <c r="R1242" s="1" t="s">
        <v>43</v>
      </c>
      <c r="S1242" s="1" t="s">
        <v>43</v>
      </c>
      <c r="T1242" s="3">
        <v>0</v>
      </c>
      <c r="U1242" s="1" t="s">
        <v>44</v>
      </c>
      <c r="V1242" s="1" t="s">
        <v>45</v>
      </c>
      <c r="W1242" s="1" t="s">
        <v>985</v>
      </c>
      <c r="X1242" s="1" t="s">
        <v>46</v>
      </c>
      <c r="Y1242" s="1" t="s">
        <v>81</v>
      </c>
      <c r="Z1242" s="1" t="s">
        <v>1750</v>
      </c>
      <c r="AA1242" s="1" t="s">
        <v>83</v>
      </c>
      <c r="AB1242" s="1" t="s">
        <v>84</v>
      </c>
      <c r="AC1242" s="1" t="s">
        <v>51</v>
      </c>
      <c r="AD1242" s="1" t="s">
        <v>1750</v>
      </c>
      <c r="AE1242" s="1" t="s">
        <v>37</v>
      </c>
      <c r="AF1242">
        <f t="shared" si="78"/>
        <v>2024</v>
      </c>
      <c r="AG1242" t="str">
        <f t="shared" si="79"/>
        <v>abr</v>
      </c>
      <c r="AH1242" t="str">
        <f>+VLOOKUP(N1242,'[1]2. Ingreso de incapacidades'!$C$5:$O$6997,13,FALSE)</f>
        <v>SALUD TOTAL E.P.S.</v>
      </c>
      <c r="AI1242" t="s">
        <v>2192</v>
      </c>
    </row>
    <row r="1243" spans="1:35" hidden="1" x14ac:dyDescent="0.25">
      <c r="A1243" s="1" t="s">
        <v>33</v>
      </c>
      <c r="B1243" s="1" t="s">
        <v>34</v>
      </c>
      <c r="C1243" s="2">
        <v>45412</v>
      </c>
      <c r="D1243" s="42" t="str">
        <f t="shared" si="76"/>
        <v>2024</v>
      </c>
      <c r="E1243" s="1" t="s">
        <v>73</v>
      </c>
      <c r="F1243" s="1" t="s">
        <v>74</v>
      </c>
      <c r="G1243" s="1" t="s">
        <v>37</v>
      </c>
      <c r="H1243" s="1" t="s">
        <v>985</v>
      </c>
      <c r="I1243" s="1" t="s">
        <v>34</v>
      </c>
      <c r="J1243" s="3">
        <v>47260</v>
      </c>
      <c r="K1243" s="3">
        <v>0</v>
      </c>
      <c r="L1243" s="3">
        <f t="shared" si="77"/>
        <v>47260</v>
      </c>
      <c r="M1243" s="1" t="s">
        <v>40</v>
      </c>
      <c r="N1243" s="88">
        <v>73121602</v>
      </c>
      <c r="O1243" s="1" t="s">
        <v>353</v>
      </c>
      <c r="P1243" s="1" t="s">
        <v>79</v>
      </c>
      <c r="Q1243" s="1" t="s">
        <v>80</v>
      </c>
      <c r="R1243" s="1" t="s">
        <v>43</v>
      </c>
      <c r="S1243" s="1" t="s">
        <v>43</v>
      </c>
      <c r="T1243" s="3">
        <v>0</v>
      </c>
      <c r="U1243" s="1" t="s">
        <v>44</v>
      </c>
      <c r="V1243" s="1" t="s">
        <v>45</v>
      </c>
      <c r="W1243" s="1" t="s">
        <v>985</v>
      </c>
      <c r="X1243" s="1" t="s">
        <v>46</v>
      </c>
      <c r="Y1243" s="1" t="s">
        <v>81</v>
      </c>
      <c r="Z1243" s="1" t="s">
        <v>1750</v>
      </c>
      <c r="AA1243" s="1" t="s">
        <v>83</v>
      </c>
      <c r="AB1243" s="1" t="s">
        <v>84</v>
      </c>
      <c r="AC1243" s="1" t="s">
        <v>51</v>
      </c>
      <c r="AD1243" s="1" t="s">
        <v>1750</v>
      </c>
      <c r="AE1243" s="1" t="s">
        <v>37</v>
      </c>
      <c r="AF1243">
        <f t="shared" si="78"/>
        <v>2024</v>
      </c>
      <c r="AG1243" t="str">
        <f t="shared" si="79"/>
        <v>abr</v>
      </c>
      <c r="AH1243" t="str">
        <f>+VLOOKUP(N1243,'[1]2. Ingreso de incapacidades'!$C$5:$O$6997,13,FALSE)</f>
        <v>SALUD TOTAL E.P.S.</v>
      </c>
      <c r="AI1243" t="s">
        <v>2192</v>
      </c>
    </row>
    <row r="1244" spans="1:35" hidden="1" x14ac:dyDescent="0.25">
      <c r="A1244" s="1" t="s">
        <v>33</v>
      </c>
      <c r="B1244" s="1" t="s">
        <v>34</v>
      </c>
      <c r="C1244" s="2">
        <v>45412</v>
      </c>
      <c r="D1244" s="42" t="str">
        <f t="shared" si="76"/>
        <v>2024</v>
      </c>
      <c r="E1244" s="1" t="s">
        <v>73</v>
      </c>
      <c r="F1244" s="1" t="s">
        <v>74</v>
      </c>
      <c r="G1244" s="1" t="s">
        <v>37</v>
      </c>
      <c r="H1244" s="1" t="s">
        <v>985</v>
      </c>
      <c r="I1244" s="1" t="s">
        <v>34</v>
      </c>
      <c r="J1244" s="3">
        <v>86667</v>
      </c>
      <c r="K1244" s="3">
        <v>0</v>
      </c>
      <c r="L1244" s="3">
        <f t="shared" si="77"/>
        <v>86667</v>
      </c>
      <c r="M1244" s="1" t="s">
        <v>40</v>
      </c>
      <c r="N1244" s="88">
        <v>73212587</v>
      </c>
      <c r="O1244" s="1" t="s">
        <v>441</v>
      </c>
      <c r="P1244" s="1" t="s">
        <v>79</v>
      </c>
      <c r="Q1244" s="1" t="s">
        <v>80</v>
      </c>
      <c r="R1244" s="1" t="s">
        <v>43</v>
      </c>
      <c r="S1244" s="1" t="s">
        <v>43</v>
      </c>
      <c r="T1244" s="3">
        <v>0</v>
      </c>
      <c r="U1244" s="1" t="s">
        <v>44</v>
      </c>
      <c r="V1244" s="1" t="s">
        <v>45</v>
      </c>
      <c r="W1244" s="1" t="s">
        <v>985</v>
      </c>
      <c r="X1244" s="1" t="s">
        <v>46</v>
      </c>
      <c r="Y1244" s="1" t="s">
        <v>81</v>
      </c>
      <c r="Z1244" s="1" t="s">
        <v>1750</v>
      </c>
      <c r="AA1244" s="1" t="s">
        <v>83</v>
      </c>
      <c r="AB1244" s="1" t="s">
        <v>84</v>
      </c>
      <c r="AC1244" s="1" t="s">
        <v>51</v>
      </c>
      <c r="AD1244" s="1" t="s">
        <v>1750</v>
      </c>
      <c r="AE1244" s="1" t="s">
        <v>37</v>
      </c>
      <c r="AF1244">
        <f t="shared" si="78"/>
        <v>2024</v>
      </c>
      <c r="AG1244" t="str">
        <f t="shared" si="79"/>
        <v>abr</v>
      </c>
      <c r="AH1244" t="str">
        <f>+VLOOKUP(N1244,'[1]2. Ingreso de incapacidades'!$C$5:$O$6997,13,FALSE)</f>
        <v>SALUD TOTAL E.P.S.</v>
      </c>
      <c r="AI1244" t="s">
        <v>2192</v>
      </c>
    </row>
    <row r="1245" spans="1:35" hidden="1" x14ac:dyDescent="0.25">
      <c r="A1245" s="1" t="s">
        <v>33</v>
      </c>
      <c r="B1245" s="1" t="s">
        <v>34</v>
      </c>
      <c r="C1245" s="2">
        <v>45412</v>
      </c>
      <c r="D1245" s="42" t="str">
        <f t="shared" si="76"/>
        <v>2024</v>
      </c>
      <c r="E1245" s="1" t="s">
        <v>73</v>
      </c>
      <c r="F1245" s="1" t="s">
        <v>74</v>
      </c>
      <c r="G1245" s="1" t="s">
        <v>37</v>
      </c>
      <c r="H1245" s="1" t="s">
        <v>985</v>
      </c>
      <c r="I1245" s="1" t="s">
        <v>34</v>
      </c>
      <c r="J1245" s="3">
        <v>43896</v>
      </c>
      <c r="K1245" s="3">
        <v>0</v>
      </c>
      <c r="L1245" s="3">
        <f t="shared" si="77"/>
        <v>43896</v>
      </c>
      <c r="M1245" s="1" t="s">
        <v>40</v>
      </c>
      <c r="N1245" s="88">
        <v>8854897</v>
      </c>
      <c r="O1245" s="1" t="s">
        <v>157</v>
      </c>
      <c r="P1245" s="1" t="s">
        <v>79</v>
      </c>
      <c r="Q1245" s="1" t="s">
        <v>80</v>
      </c>
      <c r="R1245" s="1" t="s">
        <v>43</v>
      </c>
      <c r="S1245" s="1" t="s">
        <v>43</v>
      </c>
      <c r="T1245" s="3">
        <v>0</v>
      </c>
      <c r="U1245" s="1" t="s">
        <v>44</v>
      </c>
      <c r="V1245" s="1" t="s">
        <v>45</v>
      </c>
      <c r="W1245" s="1" t="s">
        <v>985</v>
      </c>
      <c r="X1245" s="1" t="s">
        <v>46</v>
      </c>
      <c r="Y1245" s="1" t="s">
        <v>81</v>
      </c>
      <c r="Z1245" s="1" t="s">
        <v>1750</v>
      </c>
      <c r="AA1245" s="1" t="s">
        <v>83</v>
      </c>
      <c r="AB1245" s="1" t="s">
        <v>84</v>
      </c>
      <c r="AC1245" s="1" t="s">
        <v>51</v>
      </c>
      <c r="AD1245" s="1" t="s">
        <v>1750</v>
      </c>
      <c r="AE1245" s="1" t="s">
        <v>37</v>
      </c>
      <c r="AF1245">
        <f t="shared" si="78"/>
        <v>2024</v>
      </c>
      <c r="AG1245" t="str">
        <f t="shared" si="79"/>
        <v>abr</v>
      </c>
      <c r="AH1245" t="str">
        <f>+VLOOKUP(N1245,'[1]2. Ingreso de incapacidades'!$C$5:$O$6997,13,FALSE)</f>
        <v>SALUD TOTAL E.P.S.</v>
      </c>
      <c r="AI1245" t="s">
        <v>2192</v>
      </c>
    </row>
    <row r="1246" spans="1:35" hidden="1" x14ac:dyDescent="0.25">
      <c r="A1246" s="1" t="s">
        <v>33</v>
      </c>
      <c r="B1246" s="1" t="s">
        <v>34</v>
      </c>
      <c r="C1246" s="2">
        <v>45412</v>
      </c>
      <c r="D1246" s="42" t="str">
        <f t="shared" si="76"/>
        <v>2024</v>
      </c>
      <c r="E1246" s="1" t="s">
        <v>73</v>
      </c>
      <c r="F1246" s="1" t="s">
        <v>74</v>
      </c>
      <c r="G1246" s="1" t="s">
        <v>37</v>
      </c>
      <c r="H1246" s="1" t="s">
        <v>985</v>
      </c>
      <c r="I1246" s="1" t="s">
        <v>34</v>
      </c>
      <c r="J1246" s="3">
        <v>43334</v>
      </c>
      <c r="K1246" s="3">
        <v>0</v>
      </c>
      <c r="L1246" s="3">
        <f t="shared" si="77"/>
        <v>43334</v>
      </c>
      <c r="M1246" s="1" t="s">
        <v>40</v>
      </c>
      <c r="N1246" s="88">
        <v>9103331</v>
      </c>
      <c r="O1246" s="1" t="s">
        <v>169</v>
      </c>
      <c r="P1246" s="1" t="s">
        <v>79</v>
      </c>
      <c r="Q1246" s="1" t="s">
        <v>80</v>
      </c>
      <c r="R1246" s="1" t="s">
        <v>43</v>
      </c>
      <c r="S1246" s="1" t="s">
        <v>43</v>
      </c>
      <c r="T1246" s="3">
        <v>0</v>
      </c>
      <c r="U1246" s="1" t="s">
        <v>44</v>
      </c>
      <c r="V1246" s="1" t="s">
        <v>45</v>
      </c>
      <c r="W1246" s="1" t="s">
        <v>985</v>
      </c>
      <c r="X1246" s="1" t="s">
        <v>46</v>
      </c>
      <c r="Y1246" s="1" t="s">
        <v>81</v>
      </c>
      <c r="Z1246" s="1" t="s">
        <v>1750</v>
      </c>
      <c r="AA1246" s="1" t="s">
        <v>83</v>
      </c>
      <c r="AB1246" s="1" t="s">
        <v>84</v>
      </c>
      <c r="AC1246" s="1" t="s">
        <v>51</v>
      </c>
      <c r="AD1246" s="1" t="s">
        <v>1750</v>
      </c>
      <c r="AE1246" s="1" t="s">
        <v>37</v>
      </c>
      <c r="AF1246">
        <f t="shared" si="78"/>
        <v>2024</v>
      </c>
      <c r="AG1246" t="str">
        <f t="shared" si="79"/>
        <v>abr</v>
      </c>
      <c r="AH1246" t="str">
        <f>+VLOOKUP(N1246,'[1]2. Ingreso de incapacidades'!$C$5:$O$6997,13,FALSE)</f>
        <v>SALUD TOTAL E.P.S.</v>
      </c>
      <c r="AI1246" t="s">
        <v>2192</v>
      </c>
    </row>
    <row r="1247" spans="1:35" hidden="1" x14ac:dyDescent="0.25">
      <c r="A1247" s="1" t="s">
        <v>33</v>
      </c>
      <c r="B1247" s="1" t="s">
        <v>34</v>
      </c>
      <c r="C1247" s="2">
        <v>45412</v>
      </c>
      <c r="D1247" s="42" t="str">
        <f t="shared" si="76"/>
        <v>2024</v>
      </c>
      <c r="E1247" s="1" t="s">
        <v>73</v>
      </c>
      <c r="F1247" s="1" t="s">
        <v>74</v>
      </c>
      <c r="G1247" s="1" t="s">
        <v>37</v>
      </c>
      <c r="H1247" s="1" t="s">
        <v>985</v>
      </c>
      <c r="I1247" s="1" t="s">
        <v>34</v>
      </c>
      <c r="J1247" s="3">
        <v>45788</v>
      </c>
      <c r="K1247" s="3">
        <v>0</v>
      </c>
      <c r="L1247" s="3">
        <f t="shared" si="77"/>
        <v>45788</v>
      </c>
      <c r="M1247" s="1" t="s">
        <v>40</v>
      </c>
      <c r="N1247" s="88">
        <v>9104112</v>
      </c>
      <c r="O1247" s="1" t="s">
        <v>572</v>
      </c>
      <c r="P1247" s="1" t="s">
        <v>79</v>
      </c>
      <c r="Q1247" s="1" t="s">
        <v>80</v>
      </c>
      <c r="R1247" s="1" t="s">
        <v>43</v>
      </c>
      <c r="S1247" s="1" t="s">
        <v>43</v>
      </c>
      <c r="T1247" s="3">
        <v>0</v>
      </c>
      <c r="U1247" s="1" t="s">
        <v>44</v>
      </c>
      <c r="V1247" s="1" t="s">
        <v>45</v>
      </c>
      <c r="W1247" s="1" t="s">
        <v>985</v>
      </c>
      <c r="X1247" s="1" t="s">
        <v>46</v>
      </c>
      <c r="Y1247" s="1" t="s">
        <v>81</v>
      </c>
      <c r="Z1247" s="1" t="s">
        <v>1750</v>
      </c>
      <c r="AA1247" s="1" t="s">
        <v>83</v>
      </c>
      <c r="AB1247" s="1" t="s">
        <v>84</v>
      </c>
      <c r="AC1247" s="1" t="s">
        <v>51</v>
      </c>
      <c r="AD1247" s="1" t="s">
        <v>1750</v>
      </c>
      <c r="AE1247" s="1" t="s">
        <v>37</v>
      </c>
      <c r="AF1247">
        <f t="shared" si="78"/>
        <v>2024</v>
      </c>
      <c r="AG1247" t="str">
        <f t="shared" si="79"/>
        <v>abr</v>
      </c>
      <c r="AH1247" t="str">
        <f>+VLOOKUP(N1247,'[1]2. Ingreso de incapacidades'!$C$5:$O$6997,13,FALSE)</f>
        <v>ARL SURA</v>
      </c>
      <c r="AI1247" t="s">
        <v>2297</v>
      </c>
    </row>
    <row r="1248" spans="1:35" hidden="1" x14ac:dyDescent="0.25">
      <c r="A1248" s="1" t="s">
        <v>33</v>
      </c>
      <c r="B1248" s="1" t="s">
        <v>34</v>
      </c>
      <c r="C1248" s="2">
        <v>45412</v>
      </c>
      <c r="D1248" s="42" t="str">
        <f t="shared" si="76"/>
        <v>2024</v>
      </c>
      <c r="E1248" s="1" t="s">
        <v>73</v>
      </c>
      <c r="F1248" s="1" t="s">
        <v>74</v>
      </c>
      <c r="G1248" s="1" t="s">
        <v>37</v>
      </c>
      <c r="H1248" s="1" t="s">
        <v>985</v>
      </c>
      <c r="I1248" s="1" t="s">
        <v>34</v>
      </c>
      <c r="J1248" s="3">
        <v>55768</v>
      </c>
      <c r="K1248" s="3">
        <v>0</v>
      </c>
      <c r="L1248" s="3">
        <f t="shared" si="77"/>
        <v>55768</v>
      </c>
      <c r="M1248" s="1" t="s">
        <v>40</v>
      </c>
      <c r="N1248" s="88">
        <v>1047450770</v>
      </c>
      <c r="O1248" s="1" t="s">
        <v>396</v>
      </c>
      <c r="P1248" s="1" t="s">
        <v>928</v>
      </c>
      <c r="Q1248" s="1" t="s">
        <v>929</v>
      </c>
      <c r="R1248" s="1" t="s">
        <v>43</v>
      </c>
      <c r="S1248" s="1" t="s">
        <v>43</v>
      </c>
      <c r="T1248" s="3">
        <v>0</v>
      </c>
      <c r="U1248" s="1" t="s">
        <v>44</v>
      </c>
      <c r="V1248" s="1" t="s">
        <v>45</v>
      </c>
      <c r="W1248" s="1" t="s">
        <v>985</v>
      </c>
      <c r="X1248" s="1" t="s">
        <v>46</v>
      </c>
      <c r="Y1248" s="1" t="s">
        <v>81</v>
      </c>
      <c r="Z1248" s="1" t="s">
        <v>1750</v>
      </c>
      <c r="AA1248" s="1" t="s">
        <v>83</v>
      </c>
      <c r="AB1248" s="1" t="s">
        <v>84</v>
      </c>
      <c r="AC1248" s="1" t="s">
        <v>51</v>
      </c>
      <c r="AD1248" s="1" t="s">
        <v>1750</v>
      </c>
      <c r="AE1248" s="1" t="s">
        <v>37</v>
      </c>
      <c r="AF1248">
        <f t="shared" si="78"/>
        <v>2024</v>
      </c>
      <c r="AG1248" t="str">
        <f t="shared" si="79"/>
        <v>abr</v>
      </c>
      <c r="AH1248" t="str">
        <f>+VLOOKUP(N1248,'[1]2. Ingreso de incapacidades'!$C$5:$O$6997,13,FALSE)</f>
        <v>SALUD TOTAL E.P.S.</v>
      </c>
      <c r="AI1248" t="s">
        <v>2192</v>
      </c>
    </row>
    <row r="1249" spans="1:35" hidden="1" x14ac:dyDescent="0.25">
      <c r="A1249" s="1" t="s">
        <v>33</v>
      </c>
      <c r="B1249" s="1" t="s">
        <v>34</v>
      </c>
      <c r="C1249" s="2">
        <v>45412</v>
      </c>
      <c r="D1249" s="42" t="str">
        <f t="shared" si="76"/>
        <v>2024</v>
      </c>
      <c r="E1249" s="1" t="s">
        <v>73</v>
      </c>
      <c r="F1249" s="1" t="s">
        <v>74</v>
      </c>
      <c r="G1249" s="1" t="s">
        <v>37</v>
      </c>
      <c r="H1249" s="1" t="s">
        <v>985</v>
      </c>
      <c r="I1249" s="1" t="s">
        <v>34</v>
      </c>
      <c r="J1249" s="3">
        <v>390000</v>
      </c>
      <c r="K1249" s="3">
        <v>0</v>
      </c>
      <c r="L1249" s="3">
        <f t="shared" si="77"/>
        <v>390000</v>
      </c>
      <c r="M1249" s="1" t="s">
        <v>40</v>
      </c>
      <c r="N1249" s="88">
        <v>1047436328</v>
      </c>
      <c r="O1249" s="1" t="s">
        <v>658</v>
      </c>
      <c r="P1249" s="1" t="s">
        <v>79</v>
      </c>
      <c r="Q1249" s="1" t="s">
        <v>80</v>
      </c>
      <c r="R1249" s="1" t="s">
        <v>43</v>
      </c>
      <c r="S1249" s="1" t="s">
        <v>43</v>
      </c>
      <c r="T1249" s="3">
        <v>0</v>
      </c>
      <c r="U1249" s="1" t="s">
        <v>44</v>
      </c>
      <c r="V1249" s="1" t="s">
        <v>45</v>
      </c>
      <c r="W1249" s="1" t="s">
        <v>985</v>
      </c>
      <c r="X1249" s="1" t="s">
        <v>46</v>
      </c>
      <c r="Y1249" s="1" t="s">
        <v>81</v>
      </c>
      <c r="Z1249" s="1" t="s">
        <v>1750</v>
      </c>
      <c r="AA1249" s="1" t="s">
        <v>83</v>
      </c>
      <c r="AB1249" s="1" t="s">
        <v>84</v>
      </c>
      <c r="AC1249" s="1" t="s">
        <v>51</v>
      </c>
      <c r="AD1249" s="1" t="s">
        <v>1750</v>
      </c>
      <c r="AE1249" s="1" t="s">
        <v>37</v>
      </c>
      <c r="AF1249">
        <f t="shared" si="78"/>
        <v>2024</v>
      </c>
      <c r="AG1249" t="str">
        <f t="shared" si="79"/>
        <v>abr</v>
      </c>
      <c r="AH1249" t="str">
        <f>+VLOOKUP(N1249,'[1]2. Ingreso de incapacidades'!$C$5:$O$6997,13,FALSE)</f>
        <v>SALUD TOTAL E.P.S.</v>
      </c>
      <c r="AI1249" t="s">
        <v>2192</v>
      </c>
    </row>
    <row r="1250" spans="1:35" hidden="1" x14ac:dyDescent="0.25">
      <c r="A1250" s="1" t="s">
        <v>33</v>
      </c>
      <c r="B1250" s="1" t="s">
        <v>34</v>
      </c>
      <c r="C1250" s="2">
        <v>45412</v>
      </c>
      <c r="D1250" s="42" t="str">
        <f t="shared" si="76"/>
        <v>2024</v>
      </c>
      <c r="E1250" s="1" t="s">
        <v>73</v>
      </c>
      <c r="F1250" s="1" t="s">
        <v>74</v>
      </c>
      <c r="G1250" s="1" t="s">
        <v>37</v>
      </c>
      <c r="H1250" s="1" t="s">
        <v>985</v>
      </c>
      <c r="I1250" s="1" t="s">
        <v>34</v>
      </c>
      <c r="J1250" s="3">
        <v>43334</v>
      </c>
      <c r="K1250" s="3">
        <v>0</v>
      </c>
      <c r="L1250" s="3">
        <f t="shared" si="77"/>
        <v>43334</v>
      </c>
      <c r="M1250" s="1" t="s">
        <v>40</v>
      </c>
      <c r="N1250" s="88">
        <v>1143330783</v>
      </c>
      <c r="O1250" s="1" t="s">
        <v>495</v>
      </c>
      <c r="P1250" s="1" t="s">
        <v>79</v>
      </c>
      <c r="Q1250" s="1" t="s">
        <v>80</v>
      </c>
      <c r="R1250" s="1" t="s">
        <v>43</v>
      </c>
      <c r="S1250" s="1" t="s">
        <v>43</v>
      </c>
      <c r="T1250" s="3">
        <v>0</v>
      </c>
      <c r="U1250" s="1" t="s">
        <v>44</v>
      </c>
      <c r="V1250" s="1" t="s">
        <v>45</v>
      </c>
      <c r="W1250" s="1" t="s">
        <v>985</v>
      </c>
      <c r="X1250" s="1" t="s">
        <v>46</v>
      </c>
      <c r="Y1250" s="1" t="s">
        <v>81</v>
      </c>
      <c r="Z1250" s="1" t="s">
        <v>1750</v>
      </c>
      <c r="AA1250" s="1" t="s">
        <v>83</v>
      </c>
      <c r="AB1250" s="1" t="s">
        <v>84</v>
      </c>
      <c r="AC1250" s="1" t="s">
        <v>51</v>
      </c>
      <c r="AD1250" s="1" t="s">
        <v>1750</v>
      </c>
      <c r="AE1250" s="1" t="s">
        <v>37</v>
      </c>
      <c r="AF1250">
        <f t="shared" si="78"/>
        <v>2024</v>
      </c>
      <c r="AG1250" t="str">
        <f t="shared" si="79"/>
        <v>abr</v>
      </c>
      <c r="AH1250" t="str">
        <f>+VLOOKUP(N1250,'[1]2. Ingreso de incapacidades'!$C$5:$O$6997,13,FALSE)</f>
        <v>SALUD TOTAL E.P.S.</v>
      </c>
      <c r="AI1250" t="s">
        <v>2192</v>
      </c>
    </row>
    <row r="1251" spans="1:35" hidden="1" x14ac:dyDescent="0.25">
      <c r="A1251" s="1" t="s">
        <v>33</v>
      </c>
      <c r="B1251" s="1" t="s">
        <v>34</v>
      </c>
      <c r="C1251" s="2">
        <v>45412</v>
      </c>
      <c r="D1251" s="42" t="str">
        <f t="shared" si="76"/>
        <v>2024</v>
      </c>
      <c r="E1251" s="1" t="s">
        <v>73</v>
      </c>
      <c r="F1251" s="1" t="s">
        <v>74</v>
      </c>
      <c r="G1251" s="1" t="s">
        <v>37</v>
      </c>
      <c r="H1251" s="1" t="s">
        <v>985</v>
      </c>
      <c r="I1251" s="1" t="s">
        <v>34</v>
      </c>
      <c r="J1251" s="3">
        <v>173334</v>
      </c>
      <c r="K1251" s="3">
        <v>0</v>
      </c>
      <c r="L1251" s="3">
        <f t="shared" si="77"/>
        <v>173334</v>
      </c>
      <c r="M1251" s="1" t="s">
        <v>40</v>
      </c>
      <c r="N1251" s="88">
        <v>73106822</v>
      </c>
      <c r="O1251" s="1" t="s">
        <v>465</v>
      </c>
      <c r="P1251" s="1" t="s">
        <v>79</v>
      </c>
      <c r="Q1251" s="1" t="s">
        <v>80</v>
      </c>
      <c r="R1251" s="1" t="s">
        <v>43</v>
      </c>
      <c r="S1251" s="1" t="s">
        <v>43</v>
      </c>
      <c r="T1251" s="3">
        <v>0</v>
      </c>
      <c r="U1251" s="1" t="s">
        <v>44</v>
      </c>
      <c r="V1251" s="1" t="s">
        <v>45</v>
      </c>
      <c r="W1251" s="1" t="s">
        <v>985</v>
      </c>
      <c r="X1251" s="1" t="s">
        <v>46</v>
      </c>
      <c r="Y1251" s="1" t="s">
        <v>81</v>
      </c>
      <c r="Z1251" s="1" t="s">
        <v>1750</v>
      </c>
      <c r="AA1251" s="1" t="s">
        <v>83</v>
      </c>
      <c r="AB1251" s="1" t="s">
        <v>84</v>
      </c>
      <c r="AC1251" s="1" t="s">
        <v>51</v>
      </c>
      <c r="AD1251" s="1" t="s">
        <v>1750</v>
      </c>
      <c r="AE1251" s="1" t="s">
        <v>37</v>
      </c>
      <c r="AF1251">
        <f t="shared" si="78"/>
        <v>2024</v>
      </c>
      <c r="AG1251" t="str">
        <f t="shared" si="79"/>
        <v>abr</v>
      </c>
      <c r="AH1251" t="str">
        <f>+VLOOKUP(N1251,'[1]2. Ingreso de incapacidades'!$C$5:$O$6997,13,FALSE)</f>
        <v>SALUD TOTAL E.P.S.</v>
      </c>
      <c r="AI1251" t="s">
        <v>2192</v>
      </c>
    </row>
    <row r="1252" spans="1:35" hidden="1" x14ac:dyDescent="0.25">
      <c r="A1252" s="1" t="s">
        <v>33</v>
      </c>
      <c r="B1252" s="1" t="s">
        <v>34</v>
      </c>
      <c r="C1252" s="2">
        <v>45412</v>
      </c>
      <c r="D1252" s="42" t="str">
        <f t="shared" si="76"/>
        <v>2024</v>
      </c>
      <c r="E1252" s="1" t="s">
        <v>73</v>
      </c>
      <c r="F1252" s="1" t="s">
        <v>74</v>
      </c>
      <c r="G1252" s="1" t="s">
        <v>37</v>
      </c>
      <c r="H1252" s="1" t="s">
        <v>985</v>
      </c>
      <c r="I1252" s="1" t="s">
        <v>34</v>
      </c>
      <c r="J1252" s="3">
        <v>43334</v>
      </c>
      <c r="K1252" s="3">
        <v>0</v>
      </c>
      <c r="L1252" s="3">
        <f t="shared" si="77"/>
        <v>43334</v>
      </c>
      <c r="M1252" s="1" t="s">
        <v>40</v>
      </c>
      <c r="N1252" s="88">
        <v>12595533</v>
      </c>
      <c r="O1252" s="1" t="s">
        <v>116</v>
      </c>
      <c r="P1252" s="1" t="s">
        <v>79</v>
      </c>
      <c r="Q1252" s="1" t="s">
        <v>80</v>
      </c>
      <c r="R1252" s="1" t="s">
        <v>43</v>
      </c>
      <c r="S1252" s="1" t="s">
        <v>43</v>
      </c>
      <c r="T1252" s="3">
        <v>0</v>
      </c>
      <c r="U1252" s="1" t="s">
        <v>44</v>
      </c>
      <c r="V1252" s="1" t="s">
        <v>45</v>
      </c>
      <c r="W1252" s="1" t="s">
        <v>985</v>
      </c>
      <c r="X1252" s="1" t="s">
        <v>46</v>
      </c>
      <c r="Y1252" s="1" t="s">
        <v>81</v>
      </c>
      <c r="Z1252" s="1" t="s">
        <v>1750</v>
      </c>
      <c r="AA1252" s="1" t="s">
        <v>83</v>
      </c>
      <c r="AB1252" s="1" t="s">
        <v>84</v>
      </c>
      <c r="AC1252" s="1" t="s">
        <v>51</v>
      </c>
      <c r="AD1252" s="1" t="s">
        <v>1750</v>
      </c>
      <c r="AE1252" s="1" t="s">
        <v>37</v>
      </c>
      <c r="AF1252">
        <f t="shared" si="78"/>
        <v>2024</v>
      </c>
      <c r="AG1252" t="str">
        <f t="shared" si="79"/>
        <v>abr</v>
      </c>
      <c r="AH1252" t="str">
        <f>+VLOOKUP(N1252,'[1]2. Ingreso de incapacidades'!$C$5:$O$6997,13,FALSE)</f>
        <v>NUEVA E.P.S</v>
      </c>
      <c r="AI1252" t="s">
        <v>2199</v>
      </c>
    </row>
    <row r="1253" spans="1:35" hidden="1" x14ac:dyDescent="0.25">
      <c r="A1253" s="1" t="s">
        <v>33</v>
      </c>
      <c r="B1253" s="1" t="s">
        <v>34</v>
      </c>
      <c r="C1253" s="2">
        <v>45412</v>
      </c>
      <c r="D1253" s="42" t="str">
        <f t="shared" si="76"/>
        <v>2024</v>
      </c>
      <c r="E1253" s="1" t="s">
        <v>73</v>
      </c>
      <c r="F1253" s="1" t="s">
        <v>74</v>
      </c>
      <c r="G1253" s="1" t="s">
        <v>37</v>
      </c>
      <c r="H1253" s="1" t="s">
        <v>985</v>
      </c>
      <c r="I1253" s="1" t="s">
        <v>34</v>
      </c>
      <c r="J1253" s="3">
        <v>346667</v>
      </c>
      <c r="K1253" s="3">
        <v>0</v>
      </c>
      <c r="L1253" s="3">
        <f t="shared" si="77"/>
        <v>346667</v>
      </c>
      <c r="M1253" s="1" t="s">
        <v>40</v>
      </c>
      <c r="N1253" s="88">
        <v>73554580</v>
      </c>
      <c r="O1253" s="1" t="s">
        <v>568</v>
      </c>
      <c r="P1253" s="1" t="s">
        <v>79</v>
      </c>
      <c r="Q1253" s="1" t="s">
        <v>80</v>
      </c>
      <c r="R1253" s="1" t="s">
        <v>43</v>
      </c>
      <c r="S1253" s="1" t="s">
        <v>43</v>
      </c>
      <c r="T1253" s="3">
        <v>0</v>
      </c>
      <c r="U1253" s="1" t="s">
        <v>44</v>
      </c>
      <c r="V1253" s="1" t="s">
        <v>45</v>
      </c>
      <c r="W1253" s="1" t="s">
        <v>985</v>
      </c>
      <c r="X1253" s="1" t="s">
        <v>46</v>
      </c>
      <c r="Y1253" s="1" t="s">
        <v>81</v>
      </c>
      <c r="Z1253" s="1" t="s">
        <v>1750</v>
      </c>
      <c r="AA1253" s="1" t="s">
        <v>83</v>
      </c>
      <c r="AB1253" s="1" t="s">
        <v>84</v>
      </c>
      <c r="AC1253" s="1" t="s">
        <v>51</v>
      </c>
      <c r="AD1253" s="1" t="s">
        <v>1750</v>
      </c>
      <c r="AE1253" s="1" t="s">
        <v>37</v>
      </c>
      <c r="AF1253">
        <f t="shared" si="78"/>
        <v>2024</v>
      </c>
      <c r="AG1253" t="str">
        <f t="shared" si="79"/>
        <v>abr</v>
      </c>
      <c r="AH1253" t="str">
        <f>+VLOOKUP(N1253,'[1]2. Ingreso de incapacidades'!$C$5:$O$6997,13,FALSE)</f>
        <v>NUEVA E.P.S</v>
      </c>
      <c r="AI1253" t="s">
        <v>2199</v>
      </c>
    </row>
    <row r="1254" spans="1:35" hidden="1" x14ac:dyDescent="0.25">
      <c r="A1254" s="1" t="s">
        <v>33</v>
      </c>
      <c r="B1254" s="1" t="s">
        <v>34</v>
      </c>
      <c r="C1254" s="2">
        <v>45412</v>
      </c>
      <c r="D1254" s="42" t="str">
        <f t="shared" si="76"/>
        <v>2024</v>
      </c>
      <c r="E1254" s="1" t="s">
        <v>73</v>
      </c>
      <c r="F1254" s="1" t="s">
        <v>74</v>
      </c>
      <c r="G1254" s="1" t="s">
        <v>37</v>
      </c>
      <c r="H1254" s="1" t="s">
        <v>985</v>
      </c>
      <c r="I1254" s="1" t="s">
        <v>34</v>
      </c>
      <c r="J1254" s="3">
        <v>50513</v>
      </c>
      <c r="K1254" s="3">
        <v>0</v>
      </c>
      <c r="L1254" s="3">
        <f t="shared" si="77"/>
        <v>50513</v>
      </c>
      <c r="M1254" s="1" t="s">
        <v>40</v>
      </c>
      <c r="N1254" s="88">
        <v>78730044</v>
      </c>
      <c r="O1254" s="1" t="s">
        <v>837</v>
      </c>
      <c r="P1254" s="1" t="s">
        <v>79</v>
      </c>
      <c r="Q1254" s="1" t="s">
        <v>80</v>
      </c>
      <c r="R1254" s="1" t="s">
        <v>43</v>
      </c>
      <c r="S1254" s="1" t="s">
        <v>43</v>
      </c>
      <c r="T1254" s="3">
        <v>0</v>
      </c>
      <c r="U1254" s="1" t="s">
        <v>44</v>
      </c>
      <c r="V1254" s="1" t="s">
        <v>45</v>
      </c>
      <c r="W1254" s="1" t="s">
        <v>985</v>
      </c>
      <c r="X1254" s="1" t="s">
        <v>46</v>
      </c>
      <c r="Y1254" s="1" t="s">
        <v>81</v>
      </c>
      <c r="Z1254" s="1" t="s">
        <v>1750</v>
      </c>
      <c r="AA1254" s="1" t="s">
        <v>83</v>
      </c>
      <c r="AB1254" s="1" t="s">
        <v>84</v>
      </c>
      <c r="AC1254" s="1" t="s">
        <v>51</v>
      </c>
      <c r="AD1254" s="1" t="s">
        <v>1750</v>
      </c>
      <c r="AE1254" s="1" t="s">
        <v>37</v>
      </c>
      <c r="AF1254">
        <f t="shared" si="78"/>
        <v>2024</v>
      </c>
      <c r="AG1254" t="str">
        <f t="shared" si="79"/>
        <v>abr</v>
      </c>
      <c r="AH1254" t="str">
        <f>+VLOOKUP(N1254,'[1]2. Ingreso de incapacidades'!$C$5:$O$6997,13,FALSE)</f>
        <v>NUEVA E.P.S</v>
      </c>
      <c r="AI1254" t="s">
        <v>2199</v>
      </c>
    </row>
    <row r="1255" spans="1:35" hidden="1" x14ac:dyDescent="0.25">
      <c r="A1255" s="1" t="s">
        <v>33</v>
      </c>
      <c r="B1255" s="1" t="s">
        <v>34</v>
      </c>
      <c r="C1255" s="2">
        <v>45412</v>
      </c>
      <c r="D1255" s="42" t="str">
        <f t="shared" si="76"/>
        <v>2024</v>
      </c>
      <c r="E1255" s="1" t="s">
        <v>73</v>
      </c>
      <c r="F1255" s="1" t="s">
        <v>74</v>
      </c>
      <c r="G1255" s="1" t="s">
        <v>37</v>
      </c>
      <c r="H1255" s="1" t="s">
        <v>985</v>
      </c>
      <c r="I1255" s="1" t="s">
        <v>34</v>
      </c>
      <c r="J1255" s="3">
        <v>260000</v>
      </c>
      <c r="K1255" s="3">
        <v>0</v>
      </c>
      <c r="L1255" s="3">
        <f t="shared" si="77"/>
        <v>260000</v>
      </c>
      <c r="M1255" s="1" t="s">
        <v>40</v>
      </c>
      <c r="N1255" s="88">
        <v>9099334</v>
      </c>
      <c r="O1255" s="1" t="s">
        <v>602</v>
      </c>
      <c r="P1255" s="1" t="s">
        <v>79</v>
      </c>
      <c r="Q1255" s="1" t="s">
        <v>80</v>
      </c>
      <c r="R1255" s="1" t="s">
        <v>43</v>
      </c>
      <c r="S1255" s="1" t="s">
        <v>43</v>
      </c>
      <c r="T1255" s="3">
        <v>0</v>
      </c>
      <c r="U1255" s="1" t="s">
        <v>44</v>
      </c>
      <c r="V1255" s="1" t="s">
        <v>45</v>
      </c>
      <c r="W1255" s="1" t="s">
        <v>985</v>
      </c>
      <c r="X1255" s="1" t="s">
        <v>46</v>
      </c>
      <c r="Y1255" s="1" t="s">
        <v>81</v>
      </c>
      <c r="Z1255" s="1" t="s">
        <v>1750</v>
      </c>
      <c r="AA1255" s="1" t="s">
        <v>83</v>
      </c>
      <c r="AB1255" s="1" t="s">
        <v>84</v>
      </c>
      <c r="AC1255" s="1" t="s">
        <v>51</v>
      </c>
      <c r="AD1255" s="1" t="s">
        <v>1750</v>
      </c>
      <c r="AE1255" s="1" t="s">
        <v>37</v>
      </c>
      <c r="AF1255">
        <f t="shared" si="78"/>
        <v>2024</v>
      </c>
      <c r="AG1255" t="str">
        <f t="shared" si="79"/>
        <v>abr</v>
      </c>
      <c r="AH1255" t="str">
        <f>+VLOOKUP(N1255,'[1]2. Ingreso de incapacidades'!$C$5:$O$6997,13,FALSE)</f>
        <v>NUEVA E.P.S</v>
      </c>
      <c r="AI1255" t="s">
        <v>2199</v>
      </c>
    </row>
    <row r="1256" spans="1:35" hidden="1" x14ac:dyDescent="0.25">
      <c r="A1256" s="1" t="s">
        <v>33</v>
      </c>
      <c r="B1256" s="1" t="s">
        <v>34</v>
      </c>
      <c r="C1256" s="2">
        <v>45412</v>
      </c>
      <c r="D1256" s="42" t="str">
        <f t="shared" si="76"/>
        <v>2024</v>
      </c>
      <c r="E1256" s="1" t="s">
        <v>73</v>
      </c>
      <c r="F1256" s="1" t="s">
        <v>74</v>
      </c>
      <c r="G1256" s="1" t="s">
        <v>37</v>
      </c>
      <c r="H1256" s="1" t="s">
        <v>985</v>
      </c>
      <c r="I1256" s="1" t="s">
        <v>34</v>
      </c>
      <c r="J1256" s="3">
        <v>433334</v>
      </c>
      <c r="K1256" s="3">
        <v>0</v>
      </c>
      <c r="L1256" s="3">
        <f t="shared" si="77"/>
        <v>433334</v>
      </c>
      <c r="M1256" s="1" t="s">
        <v>40</v>
      </c>
      <c r="N1256" s="88">
        <v>73554580</v>
      </c>
      <c r="O1256" s="1" t="s">
        <v>568</v>
      </c>
      <c r="P1256" s="1" t="s">
        <v>79</v>
      </c>
      <c r="Q1256" s="1" t="s">
        <v>80</v>
      </c>
      <c r="R1256" s="1" t="s">
        <v>43</v>
      </c>
      <c r="S1256" s="1" t="s">
        <v>43</v>
      </c>
      <c r="T1256" s="3">
        <v>0</v>
      </c>
      <c r="U1256" s="1" t="s">
        <v>44</v>
      </c>
      <c r="V1256" s="1" t="s">
        <v>45</v>
      </c>
      <c r="W1256" s="1" t="s">
        <v>985</v>
      </c>
      <c r="X1256" s="1" t="s">
        <v>46</v>
      </c>
      <c r="Y1256" s="1" t="s">
        <v>81</v>
      </c>
      <c r="Z1256" s="1" t="s">
        <v>1750</v>
      </c>
      <c r="AA1256" s="1" t="s">
        <v>83</v>
      </c>
      <c r="AB1256" s="1" t="s">
        <v>84</v>
      </c>
      <c r="AC1256" s="1" t="s">
        <v>51</v>
      </c>
      <c r="AD1256" s="1" t="s">
        <v>1750</v>
      </c>
      <c r="AE1256" s="1" t="s">
        <v>37</v>
      </c>
      <c r="AF1256">
        <f t="shared" si="78"/>
        <v>2024</v>
      </c>
      <c r="AG1256" t="str">
        <f t="shared" si="79"/>
        <v>abr</v>
      </c>
      <c r="AH1256" t="str">
        <f>+VLOOKUP(N1256,'[1]2. Ingreso de incapacidades'!$C$5:$O$6997,13,FALSE)</f>
        <v>NUEVA E.P.S</v>
      </c>
      <c r="AI1256" t="s">
        <v>2199</v>
      </c>
    </row>
    <row r="1257" spans="1:35" hidden="1" x14ac:dyDescent="0.25">
      <c r="A1257" s="1" t="s">
        <v>33</v>
      </c>
      <c r="B1257" s="1" t="s">
        <v>34</v>
      </c>
      <c r="C1257" s="2">
        <v>45412</v>
      </c>
      <c r="D1257" s="42" t="str">
        <f t="shared" si="76"/>
        <v>2024</v>
      </c>
      <c r="E1257" s="1" t="s">
        <v>73</v>
      </c>
      <c r="F1257" s="1" t="s">
        <v>74</v>
      </c>
      <c r="G1257" s="1" t="s">
        <v>37</v>
      </c>
      <c r="H1257" s="1" t="s">
        <v>985</v>
      </c>
      <c r="I1257" s="1" t="s">
        <v>34</v>
      </c>
      <c r="J1257" s="3">
        <v>173334</v>
      </c>
      <c r="K1257" s="3">
        <v>0</v>
      </c>
      <c r="L1257" s="3">
        <f t="shared" si="77"/>
        <v>173334</v>
      </c>
      <c r="M1257" s="1" t="s">
        <v>40</v>
      </c>
      <c r="N1257" s="88">
        <v>9099334</v>
      </c>
      <c r="O1257" s="1" t="s">
        <v>602</v>
      </c>
      <c r="P1257" s="1" t="s">
        <v>79</v>
      </c>
      <c r="Q1257" s="1" t="s">
        <v>80</v>
      </c>
      <c r="R1257" s="1" t="s">
        <v>43</v>
      </c>
      <c r="S1257" s="1" t="s">
        <v>43</v>
      </c>
      <c r="T1257" s="3">
        <v>0</v>
      </c>
      <c r="U1257" s="1" t="s">
        <v>44</v>
      </c>
      <c r="V1257" s="1" t="s">
        <v>45</v>
      </c>
      <c r="W1257" s="1" t="s">
        <v>985</v>
      </c>
      <c r="X1257" s="1" t="s">
        <v>46</v>
      </c>
      <c r="Y1257" s="1" t="s">
        <v>81</v>
      </c>
      <c r="Z1257" s="1" t="s">
        <v>1750</v>
      </c>
      <c r="AA1257" s="1" t="s">
        <v>83</v>
      </c>
      <c r="AB1257" s="1" t="s">
        <v>84</v>
      </c>
      <c r="AC1257" s="1" t="s">
        <v>51</v>
      </c>
      <c r="AD1257" s="1" t="s">
        <v>1750</v>
      </c>
      <c r="AE1257" s="1" t="s">
        <v>37</v>
      </c>
      <c r="AF1257">
        <f t="shared" si="78"/>
        <v>2024</v>
      </c>
      <c r="AG1257" t="str">
        <f t="shared" si="79"/>
        <v>abr</v>
      </c>
      <c r="AH1257" t="str">
        <f>+VLOOKUP(N1257,'[1]2. Ingreso de incapacidades'!$C$5:$O$6997,13,FALSE)</f>
        <v>NUEVA E.P.S</v>
      </c>
      <c r="AI1257" t="s">
        <v>2199</v>
      </c>
    </row>
    <row r="1258" spans="1:35" hidden="1" x14ac:dyDescent="0.25">
      <c r="A1258" s="1" t="s">
        <v>33</v>
      </c>
      <c r="B1258" s="1" t="s">
        <v>34</v>
      </c>
      <c r="C1258" s="2">
        <v>45412</v>
      </c>
      <c r="D1258" s="42" t="str">
        <f t="shared" si="76"/>
        <v>2024</v>
      </c>
      <c r="E1258" s="1" t="s">
        <v>73</v>
      </c>
      <c r="F1258" s="1" t="s">
        <v>74</v>
      </c>
      <c r="G1258" s="1" t="s">
        <v>37</v>
      </c>
      <c r="H1258" s="1" t="s">
        <v>985</v>
      </c>
      <c r="I1258" s="1" t="s">
        <v>34</v>
      </c>
      <c r="J1258" s="3">
        <v>173334</v>
      </c>
      <c r="K1258" s="3">
        <v>0</v>
      </c>
      <c r="L1258" s="3">
        <f t="shared" si="77"/>
        <v>173334</v>
      </c>
      <c r="M1258" s="1" t="s">
        <v>40</v>
      </c>
      <c r="N1258" s="88">
        <v>1047440584</v>
      </c>
      <c r="O1258" s="1" t="s">
        <v>223</v>
      </c>
      <c r="P1258" s="1" t="s">
        <v>79</v>
      </c>
      <c r="Q1258" s="1" t="s">
        <v>80</v>
      </c>
      <c r="R1258" s="1" t="s">
        <v>43</v>
      </c>
      <c r="S1258" s="1" t="s">
        <v>43</v>
      </c>
      <c r="T1258" s="3">
        <v>0</v>
      </c>
      <c r="U1258" s="1" t="s">
        <v>44</v>
      </c>
      <c r="V1258" s="1" t="s">
        <v>45</v>
      </c>
      <c r="W1258" s="1" t="s">
        <v>985</v>
      </c>
      <c r="X1258" s="1" t="s">
        <v>46</v>
      </c>
      <c r="Y1258" s="1" t="s">
        <v>81</v>
      </c>
      <c r="Z1258" s="1" t="s">
        <v>1750</v>
      </c>
      <c r="AA1258" s="1" t="s">
        <v>83</v>
      </c>
      <c r="AB1258" s="1" t="s">
        <v>84</v>
      </c>
      <c r="AC1258" s="1" t="s">
        <v>51</v>
      </c>
      <c r="AD1258" s="1" t="s">
        <v>1750</v>
      </c>
      <c r="AE1258" s="1" t="s">
        <v>37</v>
      </c>
      <c r="AF1258">
        <f t="shared" si="78"/>
        <v>2024</v>
      </c>
      <c r="AG1258" t="str">
        <f t="shared" si="79"/>
        <v>abr</v>
      </c>
      <c r="AH1258" t="str">
        <f>+VLOOKUP(N1258,'[1]2. Ingreso de incapacidades'!$C$5:$O$6997,13,FALSE)</f>
        <v>EPS MUTUAL SER</v>
      </c>
      <c r="AI1258" t="s">
        <v>2195</v>
      </c>
    </row>
    <row r="1259" spans="1:35" hidden="1" x14ac:dyDescent="0.25">
      <c r="A1259" s="1" t="s">
        <v>33</v>
      </c>
      <c r="B1259" s="1" t="s">
        <v>34</v>
      </c>
      <c r="C1259" s="2">
        <v>45412</v>
      </c>
      <c r="D1259" s="42" t="str">
        <f t="shared" si="76"/>
        <v>2024</v>
      </c>
      <c r="E1259" s="1" t="s">
        <v>73</v>
      </c>
      <c r="F1259" s="1" t="s">
        <v>74</v>
      </c>
      <c r="G1259" s="1" t="s">
        <v>37</v>
      </c>
      <c r="H1259" s="1" t="s">
        <v>985</v>
      </c>
      <c r="I1259" s="1" t="s">
        <v>34</v>
      </c>
      <c r="J1259" s="3">
        <v>433334</v>
      </c>
      <c r="K1259" s="3">
        <v>0</v>
      </c>
      <c r="L1259" s="3">
        <f t="shared" si="77"/>
        <v>433334</v>
      </c>
      <c r="M1259" s="1" t="s">
        <v>40</v>
      </c>
      <c r="N1259" s="88">
        <v>1047476501</v>
      </c>
      <c r="O1259" s="1" t="s">
        <v>670</v>
      </c>
      <c r="P1259" s="1" t="s">
        <v>79</v>
      </c>
      <c r="Q1259" s="1" t="s">
        <v>80</v>
      </c>
      <c r="R1259" s="1" t="s">
        <v>43</v>
      </c>
      <c r="S1259" s="1" t="s">
        <v>43</v>
      </c>
      <c r="T1259" s="3">
        <v>0</v>
      </c>
      <c r="U1259" s="1" t="s">
        <v>44</v>
      </c>
      <c r="V1259" s="1" t="s">
        <v>45</v>
      </c>
      <c r="W1259" s="1" t="s">
        <v>985</v>
      </c>
      <c r="X1259" s="1" t="s">
        <v>46</v>
      </c>
      <c r="Y1259" s="1" t="s">
        <v>81</v>
      </c>
      <c r="Z1259" s="1" t="s">
        <v>1750</v>
      </c>
      <c r="AA1259" s="1" t="s">
        <v>83</v>
      </c>
      <c r="AB1259" s="1" t="s">
        <v>84</v>
      </c>
      <c r="AC1259" s="1" t="s">
        <v>51</v>
      </c>
      <c r="AD1259" s="1" t="s">
        <v>1750</v>
      </c>
      <c r="AE1259" s="1" t="s">
        <v>37</v>
      </c>
      <c r="AF1259">
        <f t="shared" si="78"/>
        <v>2024</v>
      </c>
      <c r="AG1259" t="str">
        <f t="shared" si="79"/>
        <v>abr</v>
      </c>
      <c r="AH1259" t="str">
        <f>+VLOOKUP(N1259,'[1]2. Ingreso de incapacidades'!$C$5:$O$6997,13,FALSE)</f>
        <v>EPS MUTUAL SER</v>
      </c>
      <c r="AI1259" t="s">
        <v>2195</v>
      </c>
    </row>
    <row r="1260" spans="1:35" hidden="1" x14ac:dyDescent="0.25">
      <c r="A1260" s="1" t="s">
        <v>33</v>
      </c>
      <c r="B1260" s="1" t="s">
        <v>34</v>
      </c>
      <c r="C1260" s="2">
        <v>45412</v>
      </c>
      <c r="D1260" s="42" t="str">
        <f t="shared" si="76"/>
        <v>2024</v>
      </c>
      <c r="E1260" s="1" t="s">
        <v>73</v>
      </c>
      <c r="F1260" s="1" t="s">
        <v>74</v>
      </c>
      <c r="G1260" s="1" t="s">
        <v>37</v>
      </c>
      <c r="H1260" s="1" t="s">
        <v>985</v>
      </c>
      <c r="I1260" s="1" t="s">
        <v>34</v>
      </c>
      <c r="J1260" s="3">
        <v>93008</v>
      </c>
      <c r="K1260" s="3">
        <v>0</v>
      </c>
      <c r="L1260" s="3">
        <f t="shared" si="77"/>
        <v>93008</v>
      </c>
      <c r="M1260" s="1" t="s">
        <v>40</v>
      </c>
      <c r="N1260" s="88">
        <v>73162379</v>
      </c>
      <c r="O1260" s="1" t="s">
        <v>795</v>
      </c>
      <c r="P1260" s="1" t="s">
        <v>79</v>
      </c>
      <c r="Q1260" s="1" t="s">
        <v>80</v>
      </c>
      <c r="R1260" s="1" t="s">
        <v>43</v>
      </c>
      <c r="S1260" s="1" t="s">
        <v>43</v>
      </c>
      <c r="T1260" s="3">
        <v>0</v>
      </c>
      <c r="U1260" s="1" t="s">
        <v>44</v>
      </c>
      <c r="V1260" s="1" t="s">
        <v>45</v>
      </c>
      <c r="W1260" s="1" t="s">
        <v>985</v>
      </c>
      <c r="X1260" s="1" t="s">
        <v>46</v>
      </c>
      <c r="Y1260" s="1" t="s">
        <v>81</v>
      </c>
      <c r="Z1260" s="1" t="s">
        <v>1750</v>
      </c>
      <c r="AA1260" s="1" t="s">
        <v>83</v>
      </c>
      <c r="AB1260" s="1" t="s">
        <v>84</v>
      </c>
      <c r="AC1260" s="1" t="s">
        <v>51</v>
      </c>
      <c r="AD1260" s="1" t="s">
        <v>1750</v>
      </c>
      <c r="AE1260" s="1" t="s">
        <v>37</v>
      </c>
      <c r="AF1260">
        <f t="shared" si="78"/>
        <v>2024</v>
      </c>
      <c r="AG1260" t="str">
        <f t="shared" si="79"/>
        <v>abr</v>
      </c>
      <c r="AH1260" t="str">
        <f>+VLOOKUP(N1260,'[1]2. Ingreso de incapacidades'!$C$5:$O$6997,13,FALSE)</f>
        <v>EPS MUTUAL SER</v>
      </c>
      <c r="AI1260" t="s">
        <v>2195</v>
      </c>
    </row>
    <row r="1261" spans="1:35" hidden="1" x14ac:dyDescent="0.25">
      <c r="A1261" s="1" t="s">
        <v>33</v>
      </c>
      <c r="B1261" s="1" t="s">
        <v>34</v>
      </c>
      <c r="C1261" s="2">
        <v>45412</v>
      </c>
      <c r="D1261" s="42" t="str">
        <f t="shared" si="76"/>
        <v>2024</v>
      </c>
      <c r="E1261" s="1" t="s">
        <v>73</v>
      </c>
      <c r="F1261" s="1" t="s">
        <v>74</v>
      </c>
      <c r="G1261" s="1" t="s">
        <v>37</v>
      </c>
      <c r="H1261" s="1" t="s">
        <v>985</v>
      </c>
      <c r="I1261" s="1" t="s">
        <v>34</v>
      </c>
      <c r="J1261" s="3">
        <v>650000</v>
      </c>
      <c r="K1261" s="3">
        <v>0</v>
      </c>
      <c r="L1261" s="3">
        <f t="shared" si="77"/>
        <v>650000</v>
      </c>
      <c r="M1261" s="1" t="s">
        <v>40</v>
      </c>
      <c r="N1261" s="88">
        <v>1047476501</v>
      </c>
      <c r="O1261" s="1" t="s">
        <v>670</v>
      </c>
      <c r="P1261" s="1" t="s">
        <v>79</v>
      </c>
      <c r="Q1261" s="1" t="s">
        <v>80</v>
      </c>
      <c r="R1261" s="1" t="s">
        <v>43</v>
      </c>
      <c r="S1261" s="1" t="s">
        <v>43</v>
      </c>
      <c r="T1261" s="3">
        <v>0</v>
      </c>
      <c r="U1261" s="1" t="s">
        <v>44</v>
      </c>
      <c r="V1261" s="1" t="s">
        <v>45</v>
      </c>
      <c r="W1261" s="1" t="s">
        <v>985</v>
      </c>
      <c r="X1261" s="1" t="s">
        <v>46</v>
      </c>
      <c r="Y1261" s="1" t="s">
        <v>81</v>
      </c>
      <c r="Z1261" s="1" t="s">
        <v>1750</v>
      </c>
      <c r="AA1261" s="1" t="s">
        <v>83</v>
      </c>
      <c r="AB1261" s="1" t="s">
        <v>84</v>
      </c>
      <c r="AC1261" s="1" t="s">
        <v>51</v>
      </c>
      <c r="AD1261" s="1" t="s">
        <v>1750</v>
      </c>
      <c r="AE1261" s="1" t="s">
        <v>37</v>
      </c>
      <c r="AF1261">
        <f t="shared" si="78"/>
        <v>2024</v>
      </c>
      <c r="AG1261" t="str">
        <f t="shared" si="79"/>
        <v>abr</v>
      </c>
      <c r="AH1261" t="str">
        <f>+VLOOKUP(N1261,'[1]2. Ingreso de incapacidades'!$C$5:$O$6997,13,FALSE)</f>
        <v>EPS MUTUAL SER</v>
      </c>
      <c r="AI1261" t="s">
        <v>2195</v>
      </c>
    </row>
    <row r="1262" spans="1:35" hidden="1" x14ac:dyDescent="0.25">
      <c r="A1262" s="1" t="s">
        <v>33</v>
      </c>
      <c r="B1262" s="1" t="s">
        <v>34</v>
      </c>
      <c r="C1262" s="2">
        <v>45412</v>
      </c>
      <c r="D1262" s="42" t="str">
        <f t="shared" si="76"/>
        <v>2024</v>
      </c>
      <c r="E1262" s="1" t="s">
        <v>73</v>
      </c>
      <c r="F1262" s="1" t="s">
        <v>74</v>
      </c>
      <c r="G1262" s="1" t="s">
        <v>37</v>
      </c>
      <c r="H1262" s="1" t="s">
        <v>985</v>
      </c>
      <c r="I1262" s="1" t="s">
        <v>34</v>
      </c>
      <c r="J1262" s="3">
        <v>6644794</v>
      </c>
      <c r="K1262" s="3">
        <v>0</v>
      </c>
      <c r="L1262" s="3">
        <f t="shared" si="77"/>
        <v>6644794</v>
      </c>
      <c r="M1262" s="1" t="s">
        <v>40</v>
      </c>
      <c r="N1262" s="88">
        <v>1102848728</v>
      </c>
      <c r="O1262" s="1" t="s">
        <v>720</v>
      </c>
      <c r="P1262" s="1" t="s">
        <v>1323</v>
      </c>
      <c r="Q1262" s="1" t="s">
        <v>1324</v>
      </c>
      <c r="R1262" s="1" t="s">
        <v>43</v>
      </c>
      <c r="S1262" s="1" t="s">
        <v>43</v>
      </c>
      <c r="T1262" s="3">
        <v>0</v>
      </c>
      <c r="U1262" s="1" t="s">
        <v>44</v>
      </c>
      <c r="V1262" s="1" t="s">
        <v>45</v>
      </c>
      <c r="W1262" s="1" t="s">
        <v>985</v>
      </c>
      <c r="X1262" s="1" t="s">
        <v>46</v>
      </c>
      <c r="Y1262" s="1" t="s">
        <v>81</v>
      </c>
      <c r="Z1262" s="1" t="s">
        <v>1750</v>
      </c>
      <c r="AA1262" s="1" t="s">
        <v>83</v>
      </c>
      <c r="AB1262" s="1" t="s">
        <v>84</v>
      </c>
      <c r="AC1262" s="1" t="s">
        <v>51</v>
      </c>
      <c r="AD1262" s="1" t="s">
        <v>1750</v>
      </c>
      <c r="AE1262" s="1" t="s">
        <v>37</v>
      </c>
      <c r="AF1262">
        <f t="shared" si="78"/>
        <v>2024</v>
      </c>
      <c r="AG1262" t="str">
        <f t="shared" si="79"/>
        <v>abr</v>
      </c>
      <c r="AH1262" t="str">
        <f>+VLOOKUP(N1262,'[1]2. Ingreso de incapacidades'!$C$5:$O$6997,13,FALSE)</f>
        <v>SANITAS E.P.S</v>
      </c>
      <c r="AI1262" t="s">
        <v>2193</v>
      </c>
    </row>
    <row r="1263" spans="1:35" hidden="1" x14ac:dyDescent="0.25">
      <c r="A1263" s="1" t="s">
        <v>33</v>
      </c>
      <c r="B1263" s="1" t="s">
        <v>34</v>
      </c>
      <c r="C1263" s="2">
        <v>45412</v>
      </c>
      <c r="D1263" s="42" t="str">
        <f t="shared" si="76"/>
        <v>2024</v>
      </c>
      <c r="E1263" s="1" t="s">
        <v>73</v>
      </c>
      <c r="F1263" s="1" t="s">
        <v>74</v>
      </c>
      <c r="G1263" s="1" t="s">
        <v>37</v>
      </c>
      <c r="H1263" s="1" t="s">
        <v>985</v>
      </c>
      <c r="I1263" s="1" t="s">
        <v>34</v>
      </c>
      <c r="J1263" s="3">
        <v>346667</v>
      </c>
      <c r="K1263" s="3">
        <v>0</v>
      </c>
      <c r="L1263" s="3">
        <f t="shared" si="77"/>
        <v>346667</v>
      </c>
      <c r="M1263" s="1" t="s">
        <v>40</v>
      </c>
      <c r="N1263" s="88">
        <v>73132700</v>
      </c>
      <c r="O1263" s="1" t="s">
        <v>782</v>
      </c>
      <c r="P1263" s="1" t="s">
        <v>79</v>
      </c>
      <c r="Q1263" s="1" t="s">
        <v>80</v>
      </c>
      <c r="R1263" s="1" t="s">
        <v>43</v>
      </c>
      <c r="S1263" s="1" t="s">
        <v>43</v>
      </c>
      <c r="T1263" s="3">
        <v>0</v>
      </c>
      <c r="U1263" s="1" t="s">
        <v>44</v>
      </c>
      <c r="V1263" s="1" t="s">
        <v>45</v>
      </c>
      <c r="W1263" s="1" t="s">
        <v>985</v>
      </c>
      <c r="X1263" s="1" t="s">
        <v>46</v>
      </c>
      <c r="Y1263" s="1" t="s">
        <v>81</v>
      </c>
      <c r="Z1263" s="1" t="s">
        <v>1750</v>
      </c>
      <c r="AA1263" s="1" t="s">
        <v>83</v>
      </c>
      <c r="AB1263" s="1" t="s">
        <v>84</v>
      </c>
      <c r="AC1263" s="1" t="s">
        <v>51</v>
      </c>
      <c r="AD1263" s="1" t="s">
        <v>1750</v>
      </c>
      <c r="AE1263" s="1" t="s">
        <v>37</v>
      </c>
      <c r="AF1263">
        <f t="shared" si="78"/>
        <v>2024</v>
      </c>
      <c r="AG1263" t="str">
        <f t="shared" si="79"/>
        <v>abr</v>
      </c>
      <c r="AH1263" t="str">
        <f>+VLOOKUP(N1263,'[1]2. Ingreso de incapacidades'!$C$5:$O$6997,13,FALSE)</f>
        <v>SANITAS E.P.S</v>
      </c>
      <c r="AI1263" t="s">
        <v>2193</v>
      </c>
    </row>
    <row r="1264" spans="1:35" hidden="1" x14ac:dyDescent="0.25">
      <c r="A1264" s="1" t="s">
        <v>33</v>
      </c>
      <c r="B1264" s="1" t="s">
        <v>34</v>
      </c>
      <c r="C1264" s="2">
        <v>45412</v>
      </c>
      <c r="D1264" s="42" t="str">
        <f t="shared" si="76"/>
        <v>2024</v>
      </c>
      <c r="E1264" s="1" t="s">
        <v>73</v>
      </c>
      <c r="F1264" s="1" t="s">
        <v>74</v>
      </c>
      <c r="G1264" s="1" t="s">
        <v>37</v>
      </c>
      <c r="H1264" s="1" t="s">
        <v>985</v>
      </c>
      <c r="I1264" s="1" t="s">
        <v>34</v>
      </c>
      <c r="J1264" s="3">
        <v>173334</v>
      </c>
      <c r="K1264" s="3">
        <v>0</v>
      </c>
      <c r="L1264" s="3">
        <f t="shared" si="77"/>
        <v>173334</v>
      </c>
      <c r="M1264" s="1" t="s">
        <v>40</v>
      </c>
      <c r="N1264" s="88">
        <v>73147510</v>
      </c>
      <c r="O1264" s="1" t="s">
        <v>161</v>
      </c>
      <c r="P1264" s="1" t="s">
        <v>79</v>
      </c>
      <c r="Q1264" s="1" t="s">
        <v>80</v>
      </c>
      <c r="R1264" s="1" t="s">
        <v>43</v>
      </c>
      <c r="S1264" s="1" t="s">
        <v>43</v>
      </c>
      <c r="T1264" s="3">
        <v>0</v>
      </c>
      <c r="U1264" s="1" t="s">
        <v>44</v>
      </c>
      <c r="V1264" s="1" t="s">
        <v>45</v>
      </c>
      <c r="W1264" s="1" t="s">
        <v>985</v>
      </c>
      <c r="X1264" s="1" t="s">
        <v>46</v>
      </c>
      <c r="Y1264" s="1" t="s">
        <v>81</v>
      </c>
      <c r="Z1264" s="1" t="s">
        <v>1750</v>
      </c>
      <c r="AA1264" s="1" t="s">
        <v>83</v>
      </c>
      <c r="AB1264" s="1" t="s">
        <v>84</v>
      </c>
      <c r="AC1264" s="1" t="s">
        <v>51</v>
      </c>
      <c r="AD1264" s="1" t="s">
        <v>1750</v>
      </c>
      <c r="AE1264" s="1" t="s">
        <v>37</v>
      </c>
      <c r="AF1264">
        <f t="shared" si="78"/>
        <v>2024</v>
      </c>
      <c r="AG1264" t="str">
        <f t="shared" si="79"/>
        <v>abr</v>
      </c>
      <c r="AH1264" t="str">
        <f>+VLOOKUP(N1264,'[1]2. Ingreso de incapacidades'!$C$5:$O$6997,13,FALSE)</f>
        <v>SANITAS E.P.S</v>
      </c>
      <c r="AI1264" t="s">
        <v>2193</v>
      </c>
    </row>
    <row r="1265" spans="1:35" hidden="1" x14ac:dyDescent="0.25">
      <c r="A1265" s="1" t="s">
        <v>33</v>
      </c>
      <c r="B1265" s="1" t="s">
        <v>34</v>
      </c>
      <c r="C1265" s="2">
        <v>45412</v>
      </c>
      <c r="D1265" s="42" t="str">
        <f t="shared" si="76"/>
        <v>2024</v>
      </c>
      <c r="E1265" s="1" t="s">
        <v>73</v>
      </c>
      <c r="F1265" s="1" t="s">
        <v>74</v>
      </c>
      <c r="G1265" s="1" t="s">
        <v>37</v>
      </c>
      <c r="H1265" s="1" t="s">
        <v>985</v>
      </c>
      <c r="I1265" s="1" t="s">
        <v>34</v>
      </c>
      <c r="J1265" s="3">
        <v>48564</v>
      </c>
      <c r="K1265" s="3">
        <v>0</v>
      </c>
      <c r="L1265" s="3">
        <f t="shared" si="77"/>
        <v>48564</v>
      </c>
      <c r="M1265" s="1" t="s">
        <v>40</v>
      </c>
      <c r="N1265" s="88">
        <v>73195999</v>
      </c>
      <c r="O1265" s="1" t="s">
        <v>231</v>
      </c>
      <c r="P1265" s="1" t="s">
        <v>79</v>
      </c>
      <c r="Q1265" s="1" t="s">
        <v>80</v>
      </c>
      <c r="R1265" s="1" t="s">
        <v>43</v>
      </c>
      <c r="S1265" s="1" t="s">
        <v>43</v>
      </c>
      <c r="T1265" s="3">
        <v>0</v>
      </c>
      <c r="U1265" s="1" t="s">
        <v>44</v>
      </c>
      <c r="V1265" s="1" t="s">
        <v>45</v>
      </c>
      <c r="W1265" s="1" t="s">
        <v>985</v>
      </c>
      <c r="X1265" s="1" t="s">
        <v>46</v>
      </c>
      <c r="Y1265" s="1" t="s">
        <v>81</v>
      </c>
      <c r="Z1265" s="1" t="s">
        <v>1750</v>
      </c>
      <c r="AA1265" s="1" t="s">
        <v>83</v>
      </c>
      <c r="AB1265" s="1" t="s">
        <v>84</v>
      </c>
      <c r="AC1265" s="1" t="s">
        <v>51</v>
      </c>
      <c r="AD1265" s="1" t="s">
        <v>1750</v>
      </c>
      <c r="AE1265" s="1" t="s">
        <v>37</v>
      </c>
      <c r="AF1265">
        <f t="shared" si="78"/>
        <v>2024</v>
      </c>
      <c r="AG1265" t="str">
        <f t="shared" si="79"/>
        <v>abr</v>
      </c>
      <c r="AH1265" t="str">
        <f>+VLOOKUP(N1265,'[1]2. Ingreso de incapacidades'!$C$5:$O$6997,13,FALSE)</f>
        <v>SALUD TOTAL E.P.S.</v>
      </c>
      <c r="AI1265" t="s">
        <v>2192</v>
      </c>
    </row>
    <row r="1266" spans="1:35" hidden="1" x14ac:dyDescent="0.25">
      <c r="A1266" s="1" t="s">
        <v>33</v>
      </c>
      <c r="B1266" s="1" t="s">
        <v>34</v>
      </c>
      <c r="C1266" s="2">
        <v>45412</v>
      </c>
      <c r="D1266" s="42" t="str">
        <f t="shared" si="76"/>
        <v>2024</v>
      </c>
      <c r="E1266" s="1" t="s">
        <v>73</v>
      </c>
      <c r="F1266" s="1" t="s">
        <v>74</v>
      </c>
      <c r="G1266" s="1" t="s">
        <v>37</v>
      </c>
      <c r="H1266" s="1" t="s">
        <v>985</v>
      </c>
      <c r="I1266" s="1" t="s">
        <v>34</v>
      </c>
      <c r="J1266" s="3">
        <v>46019</v>
      </c>
      <c r="K1266" s="3">
        <v>0</v>
      </c>
      <c r="L1266" s="3">
        <f t="shared" si="77"/>
        <v>46019</v>
      </c>
      <c r="M1266" s="1" t="s">
        <v>40</v>
      </c>
      <c r="N1266" s="88">
        <v>7917646</v>
      </c>
      <c r="O1266" s="1" t="s">
        <v>463</v>
      </c>
      <c r="P1266" s="1" t="s">
        <v>79</v>
      </c>
      <c r="Q1266" s="1" t="s">
        <v>80</v>
      </c>
      <c r="R1266" s="1" t="s">
        <v>43</v>
      </c>
      <c r="S1266" s="1" t="s">
        <v>43</v>
      </c>
      <c r="T1266" s="3">
        <v>0</v>
      </c>
      <c r="U1266" s="1" t="s">
        <v>44</v>
      </c>
      <c r="V1266" s="1" t="s">
        <v>45</v>
      </c>
      <c r="W1266" s="1" t="s">
        <v>985</v>
      </c>
      <c r="X1266" s="1" t="s">
        <v>46</v>
      </c>
      <c r="Y1266" s="1" t="s">
        <v>81</v>
      </c>
      <c r="Z1266" s="1" t="s">
        <v>1750</v>
      </c>
      <c r="AA1266" s="1" t="s">
        <v>83</v>
      </c>
      <c r="AB1266" s="1" t="s">
        <v>84</v>
      </c>
      <c r="AC1266" s="1" t="s">
        <v>51</v>
      </c>
      <c r="AD1266" s="1" t="s">
        <v>1750</v>
      </c>
      <c r="AE1266" s="1" t="s">
        <v>37</v>
      </c>
      <c r="AF1266">
        <f t="shared" si="78"/>
        <v>2024</v>
      </c>
      <c r="AG1266" t="str">
        <f t="shared" si="79"/>
        <v>abr</v>
      </c>
      <c r="AH1266" t="str">
        <f>+VLOOKUP(N1266,'[1]2. Ingreso de incapacidades'!$C$5:$O$6997,13,FALSE)</f>
        <v>NUEVA E.P.S</v>
      </c>
      <c r="AI1266" t="s">
        <v>2199</v>
      </c>
    </row>
    <row r="1267" spans="1:35" hidden="1" x14ac:dyDescent="0.25">
      <c r="A1267" s="1" t="s">
        <v>33</v>
      </c>
      <c r="B1267" s="1" t="s">
        <v>34</v>
      </c>
      <c r="C1267" s="2">
        <v>45412</v>
      </c>
      <c r="D1267" s="42" t="str">
        <f t="shared" si="76"/>
        <v>2024</v>
      </c>
      <c r="E1267" s="1" t="s">
        <v>73</v>
      </c>
      <c r="F1267" s="1" t="s">
        <v>74</v>
      </c>
      <c r="G1267" s="1" t="s">
        <v>37</v>
      </c>
      <c r="H1267" s="1" t="s">
        <v>985</v>
      </c>
      <c r="I1267" s="1" t="s">
        <v>34</v>
      </c>
      <c r="J1267" s="3">
        <v>7119422</v>
      </c>
      <c r="K1267" s="3">
        <v>0</v>
      </c>
      <c r="L1267" s="3">
        <f t="shared" si="77"/>
        <v>7119422</v>
      </c>
      <c r="M1267" s="1" t="s">
        <v>40</v>
      </c>
      <c r="N1267" s="88">
        <v>1102848728</v>
      </c>
      <c r="O1267" s="1" t="s">
        <v>720</v>
      </c>
      <c r="P1267" s="1" t="s">
        <v>1323</v>
      </c>
      <c r="Q1267" s="1" t="s">
        <v>1324</v>
      </c>
      <c r="R1267" s="1" t="s">
        <v>43</v>
      </c>
      <c r="S1267" s="1" t="s">
        <v>43</v>
      </c>
      <c r="T1267" s="3">
        <v>0</v>
      </c>
      <c r="U1267" s="1" t="s">
        <v>44</v>
      </c>
      <c r="V1267" s="1" t="s">
        <v>45</v>
      </c>
      <c r="W1267" s="1" t="s">
        <v>985</v>
      </c>
      <c r="X1267" s="1" t="s">
        <v>46</v>
      </c>
      <c r="Y1267" s="1" t="s">
        <v>81</v>
      </c>
      <c r="Z1267" s="1" t="s">
        <v>1750</v>
      </c>
      <c r="AA1267" s="1" t="s">
        <v>83</v>
      </c>
      <c r="AB1267" s="1" t="s">
        <v>84</v>
      </c>
      <c r="AC1267" s="1" t="s">
        <v>51</v>
      </c>
      <c r="AD1267" s="1" t="s">
        <v>1750</v>
      </c>
      <c r="AE1267" s="1" t="s">
        <v>37</v>
      </c>
      <c r="AF1267">
        <f t="shared" si="78"/>
        <v>2024</v>
      </c>
      <c r="AG1267" t="str">
        <f t="shared" si="79"/>
        <v>abr</v>
      </c>
      <c r="AH1267" t="str">
        <f>+VLOOKUP(N1267,'[1]2. Ingreso de incapacidades'!$C$5:$O$6997,13,FALSE)</f>
        <v>SANITAS E.P.S</v>
      </c>
      <c r="AI1267" t="s">
        <v>2193</v>
      </c>
    </row>
    <row r="1268" spans="1:35" hidden="1" x14ac:dyDescent="0.25">
      <c r="A1268" s="1" t="s">
        <v>33</v>
      </c>
      <c r="B1268" s="1" t="s">
        <v>34</v>
      </c>
      <c r="C1268" s="2">
        <v>45412</v>
      </c>
      <c r="D1268" s="42" t="str">
        <f t="shared" si="76"/>
        <v>2024</v>
      </c>
      <c r="E1268" s="1" t="s">
        <v>73</v>
      </c>
      <c r="F1268" s="1" t="s">
        <v>74</v>
      </c>
      <c r="G1268" s="1" t="s">
        <v>37</v>
      </c>
      <c r="H1268" s="1" t="s">
        <v>985</v>
      </c>
      <c r="I1268" s="1" t="s">
        <v>34</v>
      </c>
      <c r="J1268" s="3">
        <v>216667</v>
      </c>
      <c r="K1268" s="3">
        <v>0</v>
      </c>
      <c r="L1268" s="3">
        <f t="shared" si="77"/>
        <v>216667</v>
      </c>
      <c r="M1268" s="1" t="s">
        <v>40</v>
      </c>
      <c r="N1268" s="88">
        <v>73132700</v>
      </c>
      <c r="O1268" s="1" t="s">
        <v>782</v>
      </c>
      <c r="P1268" s="1" t="s">
        <v>79</v>
      </c>
      <c r="Q1268" s="1" t="s">
        <v>80</v>
      </c>
      <c r="R1268" s="1" t="s">
        <v>43</v>
      </c>
      <c r="S1268" s="1" t="s">
        <v>43</v>
      </c>
      <c r="T1268" s="3">
        <v>0</v>
      </c>
      <c r="U1268" s="1" t="s">
        <v>44</v>
      </c>
      <c r="V1268" s="1" t="s">
        <v>45</v>
      </c>
      <c r="W1268" s="1" t="s">
        <v>985</v>
      </c>
      <c r="X1268" s="1" t="s">
        <v>46</v>
      </c>
      <c r="Y1268" s="1" t="s">
        <v>81</v>
      </c>
      <c r="Z1268" s="1" t="s">
        <v>1750</v>
      </c>
      <c r="AA1268" s="1" t="s">
        <v>83</v>
      </c>
      <c r="AB1268" s="1" t="s">
        <v>84</v>
      </c>
      <c r="AC1268" s="1" t="s">
        <v>51</v>
      </c>
      <c r="AD1268" s="1" t="s">
        <v>1750</v>
      </c>
      <c r="AE1268" s="1" t="s">
        <v>37</v>
      </c>
      <c r="AF1268">
        <f t="shared" si="78"/>
        <v>2024</v>
      </c>
      <c r="AG1268" t="str">
        <f t="shared" si="79"/>
        <v>abr</v>
      </c>
      <c r="AH1268" t="str">
        <f>+VLOOKUP(N1268,'[1]2. Ingreso de incapacidades'!$C$5:$O$6997,13,FALSE)</f>
        <v>SANITAS E.P.S</v>
      </c>
      <c r="AI1268" t="s">
        <v>2193</v>
      </c>
    </row>
    <row r="1269" spans="1:35" hidden="1" x14ac:dyDescent="0.25">
      <c r="A1269" s="1" t="s">
        <v>33</v>
      </c>
      <c r="B1269" s="1" t="s">
        <v>34</v>
      </c>
      <c r="C1269" s="2">
        <v>45412</v>
      </c>
      <c r="D1269" s="42" t="str">
        <f t="shared" si="76"/>
        <v>2024</v>
      </c>
      <c r="E1269" s="1" t="s">
        <v>73</v>
      </c>
      <c r="F1269" s="1" t="s">
        <v>74</v>
      </c>
      <c r="G1269" s="1" t="s">
        <v>37</v>
      </c>
      <c r="H1269" s="1" t="s">
        <v>985</v>
      </c>
      <c r="I1269" s="1" t="s">
        <v>34</v>
      </c>
      <c r="J1269" s="3">
        <v>194254</v>
      </c>
      <c r="K1269" s="3">
        <v>0</v>
      </c>
      <c r="L1269" s="3">
        <f t="shared" si="77"/>
        <v>194254</v>
      </c>
      <c r="M1269" s="1" t="s">
        <v>40</v>
      </c>
      <c r="N1269" s="88">
        <v>73195999</v>
      </c>
      <c r="O1269" s="1" t="s">
        <v>231</v>
      </c>
      <c r="P1269" s="1" t="s">
        <v>79</v>
      </c>
      <c r="Q1269" s="1" t="s">
        <v>80</v>
      </c>
      <c r="R1269" s="1" t="s">
        <v>43</v>
      </c>
      <c r="S1269" s="1" t="s">
        <v>43</v>
      </c>
      <c r="T1269" s="3">
        <v>0</v>
      </c>
      <c r="U1269" s="1" t="s">
        <v>44</v>
      </c>
      <c r="V1269" s="1" t="s">
        <v>45</v>
      </c>
      <c r="W1269" s="1" t="s">
        <v>985</v>
      </c>
      <c r="X1269" s="1" t="s">
        <v>46</v>
      </c>
      <c r="Y1269" s="1" t="s">
        <v>81</v>
      </c>
      <c r="Z1269" s="1" t="s">
        <v>1750</v>
      </c>
      <c r="AA1269" s="1" t="s">
        <v>83</v>
      </c>
      <c r="AB1269" s="1" t="s">
        <v>84</v>
      </c>
      <c r="AC1269" s="1" t="s">
        <v>51</v>
      </c>
      <c r="AD1269" s="1" t="s">
        <v>1750</v>
      </c>
      <c r="AE1269" s="1" t="s">
        <v>37</v>
      </c>
      <c r="AF1269">
        <f t="shared" si="78"/>
        <v>2024</v>
      </c>
      <c r="AG1269" t="str">
        <f t="shared" si="79"/>
        <v>abr</v>
      </c>
      <c r="AH1269" t="str">
        <f>+VLOOKUP(N1269,'[1]2. Ingreso de incapacidades'!$C$5:$O$6997,13,FALSE)</f>
        <v>SALUD TOTAL E.P.S.</v>
      </c>
      <c r="AI1269" t="s">
        <v>2192</v>
      </c>
    </row>
    <row r="1270" spans="1:35" hidden="1" x14ac:dyDescent="0.25">
      <c r="A1270" s="1" t="s">
        <v>33</v>
      </c>
      <c r="B1270" s="1" t="s">
        <v>34</v>
      </c>
      <c r="C1270" s="2">
        <v>45412</v>
      </c>
      <c r="D1270" s="42" t="str">
        <f t="shared" si="76"/>
        <v>2024</v>
      </c>
      <c r="E1270" s="1" t="s">
        <v>73</v>
      </c>
      <c r="F1270" s="1" t="s">
        <v>74</v>
      </c>
      <c r="G1270" s="1" t="s">
        <v>37</v>
      </c>
      <c r="H1270" s="1" t="s">
        <v>985</v>
      </c>
      <c r="I1270" s="1" t="s">
        <v>34</v>
      </c>
      <c r="J1270" s="3">
        <v>86667</v>
      </c>
      <c r="K1270" s="3">
        <v>0</v>
      </c>
      <c r="L1270" s="3">
        <f t="shared" si="77"/>
        <v>86667</v>
      </c>
      <c r="M1270" s="1" t="s">
        <v>40</v>
      </c>
      <c r="N1270" s="88">
        <v>73211365</v>
      </c>
      <c r="O1270" s="1" t="s">
        <v>96</v>
      </c>
      <c r="P1270" s="1" t="s">
        <v>79</v>
      </c>
      <c r="Q1270" s="1" t="s">
        <v>80</v>
      </c>
      <c r="R1270" s="1" t="s">
        <v>43</v>
      </c>
      <c r="S1270" s="1" t="s">
        <v>43</v>
      </c>
      <c r="T1270" s="3">
        <v>0</v>
      </c>
      <c r="U1270" s="1" t="s">
        <v>44</v>
      </c>
      <c r="V1270" s="1" t="s">
        <v>45</v>
      </c>
      <c r="W1270" s="1" t="s">
        <v>985</v>
      </c>
      <c r="X1270" s="1" t="s">
        <v>46</v>
      </c>
      <c r="Y1270" s="1" t="s">
        <v>81</v>
      </c>
      <c r="Z1270" s="1" t="s">
        <v>1750</v>
      </c>
      <c r="AA1270" s="1" t="s">
        <v>83</v>
      </c>
      <c r="AB1270" s="1" t="s">
        <v>84</v>
      </c>
      <c r="AC1270" s="1" t="s">
        <v>51</v>
      </c>
      <c r="AD1270" s="1" t="s">
        <v>1750</v>
      </c>
      <c r="AE1270" s="1" t="s">
        <v>37</v>
      </c>
      <c r="AF1270">
        <f t="shared" si="78"/>
        <v>2024</v>
      </c>
      <c r="AG1270" t="str">
        <f t="shared" si="79"/>
        <v>abr</v>
      </c>
      <c r="AH1270" t="str">
        <f>+VLOOKUP(N1270,'[1]2. Ingreso de incapacidades'!$C$5:$O$6997,13,FALSE)</f>
        <v>SANITAS E.P.S</v>
      </c>
      <c r="AI1270" t="s">
        <v>2193</v>
      </c>
    </row>
    <row r="1271" spans="1:35" hidden="1" x14ac:dyDescent="0.25">
      <c r="A1271" s="1" t="s">
        <v>33</v>
      </c>
      <c r="B1271" s="1" t="s">
        <v>34</v>
      </c>
      <c r="C1271" s="2">
        <v>45412</v>
      </c>
      <c r="D1271" s="42" t="str">
        <f t="shared" si="76"/>
        <v>2024</v>
      </c>
      <c r="E1271" s="1" t="s">
        <v>73</v>
      </c>
      <c r="F1271" s="1" t="s">
        <v>74</v>
      </c>
      <c r="G1271" s="1" t="s">
        <v>37</v>
      </c>
      <c r="H1271" s="1" t="s">
        <v>985</v>
      </c>
      <c r="I1271" s="1" t="s">
        <v>34</v>
      </c>
      <c r="J1271" s="3">
        <v>476667</v>
      </c>
      <c r="K1271" s="3">
        <v>0</v>
      </c>
      <c r="L1271" s="3">
        <f t="shared" si="77"/>
        <v>476667</v>
      </c>
      <c r="M1271" s="1" t="s">
        <v>40</v>
      </c>
      <c r="N1271" s="88">
        <v>30873721</v>
      </c>
      <c r="O1271" s="1" t="s">
        <v>126</v>
      </c>
      <c r="P1271" s="1" t="s">
        <v>79</v>
      </c>
      <c r="Q1271" s="1" t="s">
        <v>80</v>
      </c>
      <c r="R1271" s="1" t="s">
        <v>43</v>
      </c>
      <c r="S1271" s="1" t="s">
        <v>43</v>
      </c>
      <c r="T1271" s="3">
        <v>0</v>
      </c>
      <c r="U1271" s="1" t="s">
        <v>44</v>
      </c>
      <c r="V1271" s="1" t="s">
        <v>45</v>
      </c>
      <c r="W1271" s="1" t="s">
        <v>985</v>
      </c>
      <c r="X1271" s="1" t="s">
        <v>46</v>
      </c>
      <c r="Y1271" s="1" t="s">
        <v>81</v>
      </c>
      <c r="Z1271" s="1" t="s">
        <v>1750</v>
      </c>
      <c r="AA1271" s="1" t="s">
        <v>83</v>
      </c>
      <c r="AB1271" s="1" t="s">
        <v>84</v>
      </c>
      <c r="AC1271" s="1" t="s">
        <v>51</v>
      </c>
      <c r="AD1271" s="1" t="s">
        <v>1750</v>
      </c>
      <c r="AE1271" s="1" t="s">
        <v>37</v>
      </c>
      <c r="AF1271">
        <f t="shared" si="78"/>
        <v>2024</v>
      </c>
      <c r="AG1271" t="str">
        <f t="shared" si="79"/>
        <v>abr</v>
      </c>
      <c r="AH1271" t="str">
        <f>+VLOOKUP(N1271,'[1]2. Ingreso de incapacidades'!$C$5:$O$6997,13,FALSE)</f>
        <v>FAMISANAR E.P.S</v>
      </c>
      <c r="AI1271" t="s">
        <v>2196</v>
      </c>
    </row>
    <row r="1272" spans="1:35" hidden="1" x14ac:dyDescent="0.25">
      <c r="A1272" s="1" t="s">
        <v>33</v>
      </c>
      <c r="B1272" s="1" t="s">
        <v>34</v>
      </c>
      <c r="C1272" s="2">
        <v>45412</v>
      </c>
      <c r="D1272" s="42" t="str">
        <f t="shared" si="76"/>
        <v>2024</v>
      </c>
      <c r="E1272" s="1" t="s">
        <v>73</v>
      </c>
      <c r="F1272" s="1" t="s">
        <v>74</v>
      </c>
      <c r="G1272" s="1" t="s">
        <v>37</v>
      </c>
      <c r="H1272" s="1" t="s">
        <v>985</v>
      </c>
      <c r="I1272" s="1" t="s">
        <v>34</v>
      </c>
      <c r="J1272" s="3">
        <v>45473</v>
      </c>
      <c r="K1272" s="3">
        <v>0</v>
      </c>
      <c r="L1272" s="3">
        <f t="shared" si="77"/>
        <v>45473</v>
      </c>
      <c r="M1272" s="1" t="s">
        <v>40</v>
      </c>
      <c r="N1272" s="88">
        <v>1047430645</v>
      </c>
      <c r="O1272" s="1" t="s">
        <v>110</v>
      </c>
      <c r="P1272" s="1" t="s">
        <v>79</v>
      </c>
      <c r="Q1272" s="1" t="s">
        <v>80</v>
      </c>
      <c r="R1272" s="1" t="s">
        <v>43</v>
      </c>
      <c r="S1272" s="1" t="s">
        <v>43</v>
      </c>
      <c r="T1272" s="3">
        <v>0</v>
      </c>
      <c r="U1272" s="1" t="s">
        <v>44</v>
      </c>
      <c r="V1272" s="1" t="s">
        <v>45</v>
      </c>
      <c r="W1272" s="1" t="s">
        <v>985</v>
      </c>
      <c r="X1272" s="1" t="s">
        <v>46</v>
      </c>
      <c r="Y1272" s="1" t="s">
        <v>81</v>
      </c>
      <c r="Z1272" s="1" t="s">
        <v>1750</v>
      </c>
      <c r="AA1272" s="1" t="s">
        <v>83</v>
      </c>
      <c r="AB1272" s="1" t="s">
        <v>84</v>
      </c>
      <c r="AC1272" s="1" t="s">
        <v>51</v>
      </c>
      <c r="AD1272" s="1" t="s">
        <v>1750</v>
      </c>
      <c r="AE1272" s="1" t="s">
        <v>37</v>
      </c>
      <c r="AF1272">
        <f t="shared" si="78"/>
        <v>2024</v>
      </c>
      <c r="AG1272" t="str">
        <f t="shared" si="79"/>
        <v>abr</v>
      </c>
      <c r="AH1272" t="str">
        <f>+VLOOKUP(N1272,'[1]2. Ingreso de incapacidades'!$C$5:$O$6997,13,FALSE)</f>
        <v>COOSALUD ESS EPS -S</v>
      </c>
      <c r="AI1272" t="s">
        <v>2198</v>
      </c>
    </row>
    <row r="1273" spans="1:35" hidden="1" x14ac:dyDescent="0.25">
      <c r="A1273" s="1" t="s">
        <v>33</v>
      </c>
      <c r="B1273" s="1" t="s">
        <v>34</v>
      </c>
      <c r="C1273" s="2">
        <v>45412</v>
      </c>
      <c r="D1273" s="42" t="str">
        <f t="shared" si="76"/>
        <v>2024</v>
      </c>
      <c r="E1273" s="1" t="s">
        <v>73</v>
      </c>
      <c r="F1273" s="1" t="s">
        <v>74</v>
      </c>
      <c r="G1273" s="1" t="s">
        <v>37</v>
      </c>
      <c r="H1273" s="1" t="s">
        <v>985</v>
      </c>
      <c r="I1273" s="1" t="s">
        <v>34</v>
      </c>
      <c r="J1273" s="3">
        <v>43334</v>
      </c>
      <c r="K1273" s="3">
        <v>0</v>
      </c>
      <c r="L1273" s="3">
        <f t="shared" si="77"/>
        <v>43334</v>
      </c>
      <c r="M1273" s="1" t="s">
        <v>40</v>
      </c>
      <c r="N1273" s="88">
        <v>73117655</v>
      </c>
      <c r="O1273" s="1" t="s">
        <v>128</v>
      </c>
      <c r="P1273" s="1" t="s">
        <v>79</v>
      </c>
      <c r="Q1273" s="1" t="s">
        <v>80</v>
      </c>
      <c r="R1273" s="1" t="s">
        <v>43</v>
      </c>
      <c r="S1273" s="1" t="s">
        <v>43</v>
      </c>
      <c r="T1273" s="3">
        <v>0</v>
      </c>
      <c r="U1273" s="1" t="s">
        <v>44</v>
      </c>
      <c r="V1273" s="1" t="s">
        <v>45</v>
      </c>
      <c r="W1273" s="1" t="s">
        <v>985</v>
      </c>
      <c r="X1273" s="1" t="s">
        <v>46</v>
      </c>
      <c r="Y1273" s="1" t="s">
        <v>81</v>
      </c>
      <c r="Z1273" s="1" t="s">
        <v>1750</v>
      </c>
      <c r="AA1273" s="1" t="s">
        <v>83</v>
      </c>
      <c r="AB1273" s="1" t="s">
        <v>84</v>
      </c>
      <c r="AC1273" s="1" t="s">
        <v>51</v>
      </c>
      <c r="AD1273" s="1" t="s">
        <v>1750</v>
      </c>
      <c r="AE1273" s="1" t="s">
        <v>37</v>
      </c>
      <c r="AF1273">
        <f t="shared" si="78"/>
        <v>2024</v>
      </c>
      <c r="AG1273" t="str">
        <f t="shared" si="79"/>
        <v>abr</v>
      </c>
      <c r="AH1273" t="str">
        <f>+VLOOKUP(N1273,'[1]2. Ingreso de incapacidades'!$C$5:$O$6997,13,FALSE)</f>
        <v>COOMEVA E.P.S</v>
      </c>
      <c r="AI1273" t="s">
        <v>2202</v>
      </c>
    </row>
    <row r="1274" spans="1:35" hidden="1" x14ac:dyDescent="0.25">
      <c r="A1274" s="1" t="s">
        <v>33</v>
      </c>
      <c r="B1274" s="1" t="s">
        <v>34</v>
      </c>
      <c r="C1274" s="2">
        <v>45412</v>
      </c>
      <c r="D1274" s="42" t="str">
        <f t="shared" si="76"/>
        <v>2024</v>
      </c>
      <c r="E1274" s="1" t="s">
        <v>73</v>
      </c>
      <c r="F1274" s="1" t="s">
        <v>74</v>
      </c>
      <c r="G1274" s="1" t="s">
        <v>37</v>
      </c>
      <c r="H1274" s="1" t="s">
        <v>985</v>
      </c>
      <c r="I1274" s="1" t="s">
        <v>34</v>
      </c>
      <c r="J1274" s="3">
        <v>130000</v>
      </c>
      <c r="K1274" s="3">
        <v>0</v>
      </c>
      <c r="L1274" s="3">
        <f t="shared" si="77"/>
        <v>130000</v>
      </c>
      <c r="M1274" s="1" t="s">
        <v>40</v>
      </c>
      <c r="N1274" s="88">
        <v>73117655</v>
      </c>
      <c r="O1274" s="1" t="s">
        <v>128</v>
      </c>
      <c r="P1274" s="1" t="s">
        <v>79</v>
      </c>
      <c r="Q1274" s="1" t="s">
        <v>80</v>
      </c>
      <c r="R1274" s="1" t="s">
        <v>43</v>
      </c>
      <c r="S1274" s="1" t="s">
        <v>43</v>
      </c>
      <c r="T1274" s="3">
        <v>0</v>
      </c>
      <c r="U1274" s="1" t="s">
        <v>44</v>
      </c>
      <c r="V1274" s="1" t="s">
        <v>45</v>
      </c>
      <c r="W1274" s="1" t="s">
        <v>985</v>
      </c>
      <c r="X1274" s="1" t="s">
        <v>46</v>
      </c>
      <c r="Y1274" s="1" t="s">
        <v>81</v>
      </c>
      <c r="Z1274" s="1" t="s">
        <v>1750</v>
      </c>
      <c r="AA1274" s="1" t="s">
        <v>83</v>
      </c>
      <c r="AB1274" s="1" t="s">
        <v>84</v>
      </c>
      <c r="AC1274" s="1" t="s">
        <v>51</v>
      </c>
      <c r="AD1274" s="1" t="s">
        <v>1750</v>
      </c>
      <c r="AE1274" s="1" t="s">
        <v>37</v>
      </c>
      <c r="AF1274">
        <f t="shared" si="78"/>
        <v>2024</v>
      </c>
      <c r="AG1274" t="str">
        <f t="shared" si="79"/>
        <v>abr</v>
      </c>
      <c r="AH1274" t="str">
        <f>+VLOOKUP(N1274,'[1]2. Ingreso de incapacidades'!$C$5:$O$6997,13,FALSE)</f>
        <v>COOMEVA E.P.S</v>
      </c>
      <c r="AI1274" t="s">
        <v>2202</v>
      </c>
    </row>
    <row r="1275" spans="1:35" hidden="1" x14ac:dyDescent="0.25">
      <c r="A1275" s="1" t="s">
        <v>33</v>
      </c>
      <c r="B1275" s="1" t="s">
        <v>34</v>
      </c>
      <c r="C1275" s="2">
        <v>45412</v>
      </c>
      <c r="D1275" s="42" t="str">
        <f t="shared" si="76"/>
        <v>2024</v>
      </c>
      <c r="E1275" s="1" t="s">
        <v>73</v>
      </c>
      <c r="F1275" s="1" t="s">
        <v>74</v>
      </c>
      <c r="G1275" s="1" t="s">
        <v>37</v>
      </c>
      <c r="H1275" s="1" t="s">
        <v>985</v>
      </c>
      <c r="I1275" s="1" t="s">
        <v>34</v>
      </c>
      <c r="J1275" s="3">
        <v>563334</v>
      </c>
      <c r="K1275" s="3">
        <v>0</v>
      </c>
      <c r="L1275" s="3">
        <f t="shared" si="77"/>
        <v>563334</v>
      </c>
      <c r="M1275" s="1" t="s">
        <v>40</v>
      </c>
      <c r="N1275" s="88">
        <v>1128045753</v>
      </c>
      <c r="O1275" s="1" t="s">
        <v>304</v>
      </c>
      <c r="P1275" s="1" t="s">
        <v>295</v>
      </c>
      <c r="Q1275" s="1" t="s">
        <v>296</v>
      </c>
      <c r="R1275" s="1" t="s">
        <v>43</v>
      </c>
      <c r="S1275" s="1" t="s">
        <v>43</v>
      </c>
      <c r="T1275" s="3">
        <v>0</v>
      </c>
      <c r="U1275" s="1" t="s">
        <v>44</v>
      </c>
      <c r="V1275" s="1" t="s">
        <v>45</v>
      </c>
      <c r="W1275" s="1" t="s">
        <v>985</v>
      </c>
      <c r="X1275" s="1" t="s">
        <v>46</v>
      </c>
      <c r="Y1275" s="1" t="s">
        <v>81</v>
      </c>
      <c r="Z1275" s="1" t="s">
        <v>1750</v>
      </c>
      <c r="AA1275" s="1" t="s">
        <v>83</v>
      </c>
      <c r="AB1275" s="1" t="s">
        <v>84</v>
      </c>
      <c r="AC1275" s="1" t="s">
        <v>51</v>
      </c>
      <c r="AD1275" s="1" t="s">
        <v>1750</v>
      </c>
      <c r="AE1275" s="1" t="s">
        <v>37</v>
      </c>
      <c r="AF1275">
        <f t="shared" si="78"/>
        <v>2024</v>
      </c>
      <c r="AG1275" t="str">
        <f t="shared" si="79"/>
        <v>abr</v>
      </c>
      <c r="AH1275" t="str">
        <f>+VLOOKUP(N1275,'[1]2. Ingreso de incapacidades'!$C$5:$O$6997,13,FALSE)</f>
        <v>SURA E.P.S.</v>
      </c>
      <c r="AI1275" t="s">
        <v>2197</v>
      </c>
    </row>
    <row r="1276" spans="1:35" hidden="1" x14ac:dyDescent="0.25">
      <c r="A1276" s="1" t="s">
        <v>33</v>
      </c>
      <c r="B1276" s="1" t="s">
        <v>34</v>
      </c>
      <c r="C1276" s="2">
        <v>45412</v>
      </c>
      <c r="D1276" s="42" t="str">
        <f t="shared" si="76"/>
        <v>2024</v>
      </c>
      <c r="E1276" s="1" t="s">
        <v>73</v>
      </c>
      <c r="F1276" s="1" t="s">
        <v>74</v>
      </c>
      <c r="G1276" s="1" t="s">
        <v>37</v>
      </c>
      <c r="H1276" s="1" t="s">
        <v>985</v>
      </c>
      <c r="I1276" s="1" t="s">
        <v>34</v>
      </c>
      <c r="J1276" s="3">
        <v>563334</v>
      </c>
      <c r="K1276" s="3">
        <v>0</v>
      </c>
      <c r="L1276" s="3">
        <f t="shared" si="77"/>
        <v>563334</v>
      </c>
      <c r="M1276" s="1" t="s">
        <v>40</v>
      </c>
      <c r="N1276" s="88">
        <v>73169783</v>
      </c>
      <c r="O1276" s="1" t="s">
        <v>78</v>
      </c>
      <c r="P1276" s="1" t="s">
        <v>79</v>
      </c>
      <c r="Q1276" s="1" t="s">
        <v>80</v>
      </c>
      <c r="R1276" s="1" t="s">
        <v>43</v>
      </c>
      <c r="S1276" s="1" t="s">
        <v>43</v>
      </c>
      <c r="T1276" s="3">
        <v>0</v>
      </c>
      <c r="U1276" s="1" t="s">
        <v>44</v>
      </c>
      <c r="V1276" s="1" t="s">
        <v>45</v>
      </c>
      <c r="W1276" s="1" t="s">
        <v>985</v>
      </c>
      <c r="X1276" s="1" t="s">
        <v>46</v>
      </c>
      <c r="Y1276" s="1" t="s">
        <v>81</v>
      </c>
      <c r="Z1276" s="1" t="s">
        <v>1750</v>
      </c>
      <c r="AA1276" s="1" t="s">
        <v>83</v>
      </c>
      <c r="AB1276" s="1" t="s">
        <v>84</v>
      </c>
      <c r="AC1276" s="1" t="s">
        <v>51</v>
      </c>
      <c r="AD1276" s="1" t="s">
        <v>1750</v>
      </c>
      <c r="AE1276" s="1" t="s">
        <v>37</v>
      </c>
      <c r="AF1276">
        <f t="shared" si="78"/>
        <v>2024</v>
      </c>
      <c r="AG1276" t="str">
        <f t="shared" si="79"/>
        <v>abr</v>
      </c>
      <c r="AH1276" t="str">
        <f>+VLOOKUP(N1276,'[1]2. Ingreso de incapacidades'!$C$5:$O$6997,13,FALSE)</f>
        <v>EPS-S CAJACOPI</v>
      </c>
      <c r="AI1276" t="s">
        <v>2200</v>
      </c>
    </row>
    <row r="1277" spans="1:35" hidden="1" x14ac:dyDescent="0.25">
      <c r="A1277" s="1" t="s">
        <v>33</v>
      </c>
      <c r="B1277" s="1" t="s">
        <v>34</v>
      </c>
      <c r="C1277" s="2">
        <v>45412</v>
      </c>
      <c r="D1277" s="42" t="str">
        <f t="shared" si="76"/>
        <v>2024</v>
      </c>
      <c r="E1277" s="1" t="s">
        <v>73</v>
      </c>
      <c r="F1277" s="1" t="s">
        <v>74</v>
      </c>
      <c r="G1277" s="1" t="s">
        <v>37</v>
      </c>
      <c r="H1277" s="1" t="s">
        <v>985</v>
      </c>
      <c r="I1277" s="1" t="s">
        <v>34</v>
      </c>
      <c r="J1277" s="3">
        <v>43334</v>
      </c>
      <c r="K1277" s="3">
        <v>0</v>
      </c>
      <c r="L1277" s="3">
        <f t="shared" si="77"/>
        <v>43334</v>
      </c>
      <c r="M1277" s="1" t="s">
        <v>40</v>
      </c>
      <c r="N1277" s="88">
        <v>7918997</v>
      </c>
      <c r="O1277" s="1" t="s">
        <v>471</v>
      </c>
      <c r="P1277" s="1" t="s">
        <v>79</v>
      </c>
      <c r="Q1277" s="1" t="s">
        <v>80</v>
      </c>
      <c r="R1277" s="1" t="s">
        <v>43</v>
      </c>
      <c r="S1277" s="1" t="s">
        <v>43</v>
      </c>
      <c r="T1277" s="3">
        <v>0</v>
      </c>
      <c r="U1277" s="1" t="s">
        <v>44</v>
      </c>
      <c r="V1277" s="1" t="s">
        <v>45</v>
      </c>
      <c r="W1277" s="1" t="s">
        <v>985</v>
      </c>
      <c r="X1277" s="1" t="s">
        <v>46</v>
      </c>
      <c r="Y1277" s="1" t="s">
        <v>81</v>
      </c>
      <c r="Z1277" s="1" t="s">
        <v>1750</v>
      </c>
      <c r="AA1277" s="1" t="s">
        <v>83</v>
      </c>
      <c r="AB1277" s="1" t="s">
        <v>84</v>
      </c>
      <c r="AC1277" s="1" t="s">
        <v>51</v>
      </c>
      <c r="AD1277" s="1" t="s">
        <v>1750</v>
      </c>
      <c r="AE1277" s="1" t="s">
        <v>37</v>
      </c>
      <c r="AF1277">
        <f t="shared" si="78"/>
        <v>2024</v>
      </c>
      <c r="AG1277" t="str">
        <f t="shared" si="79"/>
        <v>abr</v>
      </c>
      <c r="AH1277" t="str">
        <f>+VLOOKUP(N1277,'[1]2. Ingreso de incapacidades'!$C$5:$O$6997,13,FALSE)</f>
        <v>SURA E.P.S.</v>
      </c>
      <c r="AI1277" t="s">
        <v>2197</v>
      </c>
    </row>
    <row r="1278" spans="1:35" hidden="1" x14ac:dyDescent="0.25">
      <c r="A1278" s="1" t="s">
        <v>33</v>
      </c>
      <c r="B1278" s="1" t="s">
        <v>34</v>
      </c>
      <c r="C1278" s="2">
        <v>45412</v>
      </c>
      <c r="D1278" s="42" t="str">
        <f t="shared" si="76"/>
        <v>2024</v>
      </c>
      <c r="E1278" s="1" t="s">
        <v>73</v>
      </c>
      <c r="F1278" s="1" t="s">
        <v>74</v>
      </c>
      <c r="G1278" s="1" t="s">
        <v>37</v>
      </c>
      <c r="H1278" s="1" t="s">
        <v>985</v>
      </c>
      <c r="I1278" s="1" t="s">
        <v>34</v>
      </c>
      <c r="J1278" s="3">
        <v>1039733</v>
      </c>
      <c r="K1278" s="3">
        <v>0</v>
      </c>
      <c r="L1278" s="3">
        <f t="shared" si="77"/>
        <v>1039733</v>
      </c>
      <c r="M1278" s="1" t="s">
        <v>40</v>
      </c>
      <c r="N1278" s="88">
        <v>1235045400</v>
      </c>
      <c r="O1278" s="1" t="s">
        <v>1611</v>
      </c>
      <c r="P1278" s="1" t="s">
        <v>1075</v>
      </c>
      <c r="Q1278" s="1" t="s">
        <v>1076</v>
      </c>
      <c r="R1278" s="1" t="s">
        <v>43</v>
      </c>
      <c r="S1278" s="1" t="s">
        <v>43</v>
      </c>
      <c r="T1278" s="3">
        <v>0</v>
      </c>
      <c r="U1278" s="1" t="s">
        <v>44</v>
      </c>
      <c r="V1278" s="1" t="s">
        <v>45</v>
      </c>
      <c r="W1278" s="1" t="s">
        <v>985</v>
      </c>
      <c r="X1278" s="1" t="s">
        <v>46</v>
      </c>
      <c r="Y1278" s="1" t="s">
        <v>81</v>
      </c>
      <c r="Z1278" s="1" t="s">
        <v>1750</v>
      </c>
      <c r="AA1278" s="1" t="s">
        <v>83</v>
      </c>
      <c r="AB1278" s="1" t="s">
        <v>84</v>
      </c>
      <c r="AC1278" s="1" t="s">
        <v>51</v>
      </c>
      <c r="AD1278" s="1" t="s">
        <v>1750</v>
      </c>
      <c r="AE1278" s="1" t="s">
        <v>37</v>
      </c>
      <c r="AF1278">
        <f t="shared" si="78"/>
        <v>2024</v>
      </c>
      <c r="AG1278" t="str">
        <f t="shared" si="79"/>
        <v>abr</v>
      </c>
      <c r="AH1278" t="str">
        <f>+VLOOKUP(N1278,'[1]2. Ingreso de incapacidades'!$C$5:$O$6997,13,FALSE)</f>
        <v>SURA E.P.S.</v>
      </c>
      <c r="AI1278" t="s">
        <v>2197</v>
      </c>
    </row>
    <row r="1279" spans="1:35" hidden="1" x14ac:dyDescent="0.25">
      <c r="A1279" s="1" t="s">
        <v>33</v>
      </c>
      <c r="B1279" s="1" t="s">
        <v>34</v>
      </c>
      <c r="C1279" s="2">
        <v>45412</v>
      </c>
      <c r="D1279" s="42" t="str">
        <f t="shared" si="76"/>
        <v>2024</v>
      </c>
      <c r="E1279" s="1" t="s">
        <v>73</v>
      </c>
      <c r="F1279" s="1" t="s">
        <v>74</v>
      </c>
      <c r="G1279" s="1" t="s">
        <v>37</v>
      </c>
      <c r="H1279" s="1" t="s">
        <v>985</v>
      </c>
      <c r="I1279" s="1" t="s">
        <v>34</v>
      </c>
      <c r="J1279" s="3">
        <v>650000</v>
      </c>
      <c r="K1279" s="3">
        <v>0</v>
      </c>
      <c r="L1279" s="3">
        <f t="shared" si="77"/>
        <v>650000</v>
      </c>
      <c r="M1279" s="1" t="s">
        <v>40</v>
      </c>
      <c r="N1279" s="88">
        <v>1128045753</v>
      </c>
      <c r="O1279" s="1" t="s">
        <v>304</v>
      </c>
      <c r="P1279" s="1" t="s">
        <v>295</v>
      </c>
      <c r="Q1279" s="1" t="s">
        <v>296</v>
      </c>
      <c r="R1279" s="1" t="s">
        <v>43</v>
      </c>
      <c r="S1279" s="1" t="s">
        <v>43</v>
      </c>
      <c r="T1279" s="3">
        <v>0</v>
      </c>
      <c r="U1279" s="1" t="s">
        <v>44</v>
      </c>
      <c r="V1279" s="1" t="s">
        <v>45</v>
      </c>
      <c r="W1279" s="1" t="s">
        <v>985</v>
      </c>
      <c r="X1279" s="1" t="s">
        <v>46</v>
      </c>
      <c r="Y1279" s="1" t="s">
        <v>81</v>
      </c>
      <c r="Z1279" s="1" t="s">
        <v>1750</v>
      </c>
      <c r="AA1279" s="1" t="s">
        <v>83</v>
      </c>
      <c r="AB1279" s="1" t="s">
        <v>84</v>
      </c>
      <c r="AC1279" s="1" t="s">
        <v>51</v>
      </c>
      <c r="AD1279" s="1" t="s">
        <v>1750</v>
      </c>
      <c r="AE1279" s="1" t="s">
        <v>37</v>
      </c>
      <c r="AF1279">
        <f t="shared" si="78"/>
        <v>2024</v>
      </c>
      <c r="AG1279" t="str">
        <f t="shared" si="79"/>
        <v>abr</v>
      </c>
      <c r="AH1279" t="str">
        <f>+VLOOKUP(N1279,'[1]2. Ingreso de incapacidades'!$C$5:$O$6997,13,FALSE)</f>
        <v>SURA E.P.S.</v>
      </c>
      <c r="AI1279" t="s">
        <v>2197</v>
      </c>
    </row>
    <row r="1280" spans="1:35" hidden="1" x14ac:dyDescent="0.25">
      <c r="A1280" s="1" t="s">
        <v>33</v>
      </c>
      <c r="B1280" s="1" t="s">
        <v>34</v>
      </c>
      <c r="C1280" s="2">
        <v>45412</v>
      </c>
      <c r="D1280" s="42" t="str">
        <f t="shared" si="76"/>
        <v>2024</v>
      </c>
      <c r="E1280" s="1" t="s">
        <v>73</v>
      </c>
      <c r="F1280" s="1" t="s">
        <v>74</v>
      </c>
      <c r="G1280" s="1" t="s">
        <v>37</v>
      </c>
      <c r="H1280" s="1" t="s">
        <v>985</v>
      </c>
      <c r="I1280" s="1" t="s">
        <v>34</v>
      </c>
      <c r="J1280" s="3">
        <v>650000</v>
      </c>
      <c r="K1280" s="3">
        <v>0</v>
      </c>
      <c r="L1280" s="3">
        <f t="shared" si="77"/>
        <v>650000</v>
      </c>
      <c r="M1280" s="1" t="s">
        <v>40</v>
      </c>
      <c r="N1280" s="88">
        <v>73169783</v>
      </c>
      <c r="O1280" s="1" t="s">
        <v>78</v>
      </c>
      <c r="P1280" s="1" t="s">
        <v>79</v>
      </c>
      <c r="Q1280" s="1" t="s">
        <v>80</v>
      </c>
      <c r="R1280" s="1" t="s">
        <v>43</v>
      </c>
      <c r="S1280" s="1" t="s">
        <v>43</v>
      </c>
      <c r="T1280" s="3">
        <v>0</v>
      </c>
      <c r="U1280" s="1" t="s">
        <v>44</v>
      </c>
      <c r="V1280" s="1" t="s">
        <v>45</v>
      </c>
      <c r="W1280" s="1" t="s">
        <v>985</v>
      </c>
      <c r="X1280" s="1" t="s">
        <v>46</v>
      </c>
      <c r="Y1280" s="1" t="s">
        <v>81</v>
      </c>
      <c r="Z1280" s="1" t="s">
        <v>1750</v>
      </c>
      <c r="AA1280" s="1" t="s">
        <v>83</v>
      </c>
      <c r="AB1280" s="1" t="s">
        <v>84</v>
      </c>
      <c r="AC1280" s="1" t="s">
        <v>51</v>
      </c>
      <c r="AD1280" s="1" t="s">
        <v>1750</v>
      </c>
      <c r="AE1280" s="1" t="s">
        <v>37</v>
      </c>
      <c r="AF1280">
        <f t="shared" si="78"/>
        <v>2024</v>
      </c>
      <c r="AG1280" t="str">
        <f t="shared" si="79"/>
        <v>abr</v>
      </c>
      <c r="AH1280" t="str">
        <f>+VLOOKUP(N1280,'[1]2. Ingreso de incapacidades'!$C$5:$O$6997,13,FALSE)</f>
        <v>EPS-S CAJACOPI</v>
      </c>
      <c r="AI1280" t="s">
        <v>2200</v>
      </c>
    </row>
    <row r="1281" spans="1:35" hidden="1" x14ac:dyDescent="0.25">
      <c r="A1281" s="1" t="s">
        <v>33</v>
      </c>
      <c r="B1281" s="1" t="s">
        <v>34</v>
      </c>
      <c r="C1281" s="2">
        <v>45412</v>
      </c>
      <c r="D1281" s="42" t="str">
        <f t="shared" si="76"/>
        <v>2024</v>
      </c>
      <c r="E1281" s="1" t="s">
        <v>73</v>
      </c>
      <c r="F1281" s="1" t="s">
        <v>74</v>
      </c>
      <c r="G1281" s="1" t="s">
        <v>37</v>
      </c>
      <c r="H1281" s="1" t="s">
        <v>985</v>
      </c>
      <c r="I1281" s="1" t="s">
        <v>34</v>
      </c>
      <c r="J1281" s="3">
        <v>346667</v>
      </c>
      <c r="K1281" s="3">
        <v>0</v>
      </c>
      <c r="L1281" s="3">
        <f t="shared" si="77"/>
        <v>346667</v>
      </c>
      <c r="M1281" s="1" t="s">
        <v>40</v>
      </c>
      <c r="N1281" s="88">
        <v>7918997</v>
      </c>
      <c r="O1281" s="1" t="s">
        <v>471</v>
      </c>
      <c r="P1281" s="1" t="s">
        <v>79</v>
      </c>
      <c r="Q1281" s="1" t="s">
        <v>80</v>
      </c>
      <c r="R1281" s="1" t="s">
        <v>43</v>
      </c>
      <c r="S1281" s="1" t="s">
        <v>43</v>
      </c>
      <c r="T1281" s="3">
        <v>0</v>
      </c>
      <c r="U1281" s="1" t="s">
        <v>44</v>
      </c>
      <c r="V1281" s="1" t="s">
        <v>45</v>
      </c>
      <c r="W1281" s="1" t="s">
        <v>985</v>
      </c>
      <c r="X1281" s="1" t="s">
        <v>46</v>
      </c>
      <c r="Y1281" s="1" t="s">
        <v>81</v>
      </c>
      <c r="Z1281" s="1" t="s">
        <v>1750</v>
      </c>
      <c r="AA1281" s="1" t="s">
        <v>83</v>
      </c>
      <c r="AB1281" s="1" t="s">
        <v>84</v>
      </c>
      <c r="AC1281" s="1" t="s">
        <v>51</v>
      </c>
      <c r="AD1281" s="1" t="s">
        <v>1750</v>
      </c>
      <c r="AE1281" s="1" t="s">
        <v>37</v>
      </c>
      <c r="AF1281">
        <f t="shared" si="78"/>
        <v>2024</v>
      </c>
      <c r="AG1281" t="str">
        <f t="shared" si="79"/>
        <v>abr</v>
      </c>
      <c r="AH1281" t="str">
        <f>+VLOOKUP(N1281,'[1]2. Ingreso de incapacidades'!$C$5:$O$6997,13,FALSE)</f>
        <v>SURA E.P.S.</v>
      </c>
      <c r="AI1281" t="s">
        <v>2197</v>
      </c>
    </row>
    <row r="1282" spans="1:35" hidden="1" x14ac:dyDescent="0.25">
      <c r="A1282" s="1" t="s">
        <v>33</v>
      </c>
      <c r="B1282" s="1" t="s">
        <v>34</v>
      </c>
      <c r="C1282" s="2">
        <v>45412</v>
      </c>
      <c r="D1282" s="42" t="str">
        <f t="shared" si="76"/>
        <v>2024</v>
      </c>
      <c r="E1282" s="1" t="s">
        <v>73</v>
      </c>
      <c r="F1282" s="1" t="s">
        <v>74</v>
      </c>
      <c r="G1282" s="1" t="s">
        <v>37</v>
      </c>
      <c r="H1282" s="1" t="s">
        <v>985</v>
      </c>
      <c r="I1282" s="1" t="s">
        <v>34</v>
      </c>
      <c r="J1282" s="3">
        <v>1039733</v>
      </c>
      <c r="K1282" s="3">
        <v>0</v>
      </c>
      <c r="L1282" s="3">
        <f t="shared" si="77"/>
        <v>1039733</v>
      </c>
      <c r="M1282" s="1" t="s">
        <v>40</v>
      </c>
      <c r="N1282" s="88">
        <v>1235045400</v>
      </c>
      <c r="O1282" s="1" t="s">
        <v>1611</v>
      </c>
      <c r="P1282" s="1" t="s">
        <v>1075</v>
      </c>
      <c r="Q1282" s="1" t="s">
        <v>1076</v>
      </c>
      <c r="R1282" s="1" t="s">
        <v>43</v>
      </c>
      <c r="S1282" s="1" t="s">
        <v>43</v>
      </c>
      <c r="T1282" s="3">
        <v>0</v>
      </c>
      <c r="U1282" s="1" t="s">
        <v>44</v>
      </c>
      <c r="V1282" s="1" t="s">
        <v>45</v>
      </c>
      <c r="W1282" s="1" t="s">
        <v>985</v>
      </c>
      <c r="X1282" s="1" t="s">
        <v>46</v>
      </c>
      <c r="Y1282" s="1" t="s">
        <v>81</v>
      </c>
      <c r="Z1282" s="1" t="s">
        <v>1750</v>
      </c>
      <c r="AA1282" s="1" t="s">
        <v>83</v>
      </c>
      <c r="AB1282" s="1" t="s">
        <v>84</v>
      </c>
      <c r="AC1282" s="1" t="s">
        <v>51</v>
      </c>
      <c r="AD1282" s="1" t="s">
        <v>1750</v>
      </c>
      <c r="AE1282" s="1" t="s">
        <v>37</v>
      </c>
      <c r="AF1282">
        <f t="shared" si="78"/>
        <v>2024</v>
      </c>
      <c r="AG1282" t="str">
        <f t="shared" si="79"/>
        <v>abr</v>
      </c>
      <c r="AH1282" t="str">
        <f>+VLOOKUP(N1282,'[1]2. Ingreso de incapacidades'!$C$5:$O$6997,13,FALSE)</f>
        <v>SURA E.P.S.</v>
      </c>
      <c r="AI1282" t="s">
        <v>2197</v>
      </c>
    </row>
    <row r="1283" spans="1:35" hidden="1" x14ac:dyDescent="0.25">
      <c r="A1283" s="1" t="s">
        <v>33</v>
      </c>
      <c r="B1283" s="1" t="s">
        <v>34</v>
      </c>
      <c r="C1283" s="2">
        <v>45412</v>
      </c>
      <c r="D1283" s="42" t="str">
        <f t="shared" si="76"/>
        <v>2024</v>
      </c>
      <c r="E1283" s="1" t="s">
        <v>73</v>
      </c>
      <c r="F1283" s="1" t="s">
        <v>74</v>
      </c>
      <c r="G1283" s="1" t="s">
        <v>37</v>
      </c>
      <c r="H1283" s="1" t="s">
        <v>985</v>
      </c>
      <c r="I1283" s="1" t="s">
        <v>34</v>
      </c>
      <c r="J1283" s="3">
        <v>536434</v>
      </c>
      <c r="K1283" s="3">
        <v>0</v>
      </c>
      <c r="L1283" s="3">
        <f t="shared" si="77"/>
        <v>536434</v>
      </c>
      <c r="M1283" s="1" t="s">
        <v>40</v>
      </c>
      <c r="N1283" s="88">
        <v>73131436</v>
      </c>
      <c r="O1283" s="1" t="s">
        <v>153</v>
      </c>
      <c r="P1283" s="1" t="s">
        <v>79</v>
      </c>
      <c r="Q1283" s="1" t="s">
        <v>80</v>
      </c>
      <c r="R1283" s="1" t="s">
        <v>43</v>
      </c>
      <c r="S1283" s="1" t="s">
        <v>43</v>
      </c>
      <c r="T1283" s="3">
        <v>0</v>
      </c>
      <c r="U1283" s="1" t="s">
        <v>44</v>
      </c>
      <c r="V1283" s="1" t="s">
        <v>45</v>
      </c>
      <c r="W1283" s="1" t="s">
        <v>985</v>
      </c>
      <c r="X1283" s="1" t="s">
        <v>46</v>
      </c>
      <c r="Y1283" s="1" t="s">
        <v>81</v>
      </c>
      <c r="Z1283" s="1" t="s">
        <v>1750</v>
      </c>
      <c r="AA1283" s="1" t="s">
        <v>83</v>
      </c>
      <c r="AB1283" s="1" t="s">
        <v>84</v>
      </c>
      <c r="AC1283" s="1" t="s">
        <v>51</v>
      </c>
      <c r="AD1283" s="1" t="s">
        <v>1750</v>
      </c>
      <c r="AE1283" s="1" t="s">
        <v>37</v>
      </c>
      <c r="AF1283">
        <f t="shared" si="78"/>
        <v>2024</v>
      </c>
      <c r="AG1283" t="str">
        <f t="shared" si="79"/>
        <v>abr</v>
      </c>
      <c r="AH1283" t="str">
        <f>+VLOOKUP(N1283,'[1]2. Ingreso de incapacidades'!$C$5:$O$6997,13,FALSE)</f>
        <v>SALUD TOTAL E.P.S.</v>
      </c>
      <c r="AI1283" t="s">
        <v>2192</v>
      </c>
    </row>
    <row r="1284" spans="1:35" hidden="1" x14ac:dyDescent="0.25">
      <c r="A1284" s="1" t="s">
        <v>33</v>
      </c>
      <c r="B1284" s="1" t="s">
        <v>34</v>
      </c>
      <c r="C1284" s="2">
        <v>45412</v>
      </c>
      <c r="D1284" s="42" t="str">
        <f t="shared" si="76"/>
        <v>2024</v>
      </c>
      <c r="E1284" s="1" t="s">
        <v>73</v>
      </c>
      <c r="F1284" s="1" t="s">
        <v>74</v>
      </c>
      <c r="G1284" s="1" t="s">
        <v>37</v>
      </c>
      <c r="H1284" s="1" t="s">
        <v>985</v>
      </c>
      <c r="I1284" s="1" t="s">
        <v>34</v>
      </c>
      <c r="J1284" s="3">
        <v>109578</v>
      </c>
      <c r="K1284" s="3">
        <v>0</v>
      </c>
      <c r="L1284" s="3">
        <f t="shared" si="77"/>
        <v>109578</v>
      </c>
      <c r="M1284" s="1" t="s">
        <v>40</v>
      </c>
      <c r="N1284" s="88">
        <v>73143059</v>
      </c>
      <c r="O1284" s="1" t="s">
        <v>409</v>
      </c>
      <c r="P1284" s="1" t="s">
        <v>79</v>
      </c>
      <c r="Q1284" s="1" t="s">
        <v>80</v>
      </c>
      <c r="R1284" s="1" t="s">
        <v>43</v>
      </c>
      <c r="S1284" s="1" t="s">
        <v>43</v>
      </c>
      <c r="T1284" s="3">
        <v>0</v>
      </c>
      <c r="U1284" s="1" t="s">
        <v>44</v>
      </c>
      <c r="V1284" s="1" t="s">
        <v>45</v>
      </c>
      <c r="W1284" s="1" t="s">
        <v>985</v>
      </c>
      <c r="X1284" s="1" t="s">
        <v>46</v>
      </c>
      <c r="Y1284" s="1" t="s">
        <v>81</v>
      </c>
      <c r="Z1284" s="1" t="s">
        <v>1750</v>
      </c>
      <c r="AA1284" s="1" t="s">
        <v>83</v>
      </c>
      <c r="AB1284" s="1" t="s">
        <v>84</v>
      </c>
      <c r="AC1284" s="1" t="s">
        <v>51</v>
      </c>
      <c r="AD1284" s="1" t="s">
        <v>1750</v>
      </c>
      <c r="AE1284" s="1" t="s">
        <v>37</v>
      </c>
      <c r="AF1284">
        <f t="shared" si="78"/>
        <v>2024</v>
      </c>
      <c r="AG1284" t="str">
        <f t="shared" si="79"/>
        <v>abr</v>
      </c>
      <c r="AH1284" t="str">
        <f>+VLOOKUP(N1284,'[1]2. Ingreso de incapacidades'!$C$5:$O$6997,13,FALSE)</f>
        <v>SURA E.P.S.</v>
      </c>
      <c r="AI1284" t="s">
        <v>2197</v>
      </c>
    </row>
    <row r="1285" spans="1:35" hidden="1" x14ac:dyDescent="0.25">
      <c r="A1285" s="1" t="s">
        <v>33</v>
      </c>
      <c r="B1285" s="1" t="s">
        <v>34</v>
      </c>
      <c r="C1285" s="2">
        <v>45415</v>
      </c>
      <c r="D1285" s="42" t="str">
        <f t="shared" ref="D1285:D1348" si="80">TEXT(C1285,"yyyy")</f>
        <v>2024</v>
      </c>
      <c r="E1285" s="1" t="s">
        <v>35</v>
      </c>
      <c r="F1285" s="1" t="s">
        <v>36</v>
      </c>
      <c r="G1285" s="1" t="s">
        <v>37</v>
      </c>
      <c r="H1285" s="1" t="s">
        <v>1752</v>
      </c>
      <c r="I1285" s="1" t="s">
        <v>1753</v>
      </c>
      <c r="J1285" s="3">
        <v>0</v>
      </c>
      <c r="K1285" s="3">
        <v>130002</v>
      </c>
      <c r="L1285" s="3">
        <f t="shared" ref="L1285:L1348" si="81">+J1285-K1285</f>
        <v>-130002</v>
      </c>
      <c r="M1285" s="1" t="s">
        <v>40</v>
      </c>
      <c r="N1285" s="88">
        <v>806008394</v>
      </c>
      <c r="O1285" s="1" t="s">
        <v>215</v>
      </c>
      <c r="P1285" s="1" t="s">
        <v>37</v>
      </c>
      <c r="Q1285" s="1" t="s">
        <v>43</v>
      </c>
      <c r="R1285" s="1" t="s">
        <v>43</v>
      </c>
      <c r="S1285" s="1" t="s">
        <v>43</v>
      </c>
      <c r="T1285" s="3">
        <v>0</v>
      </c>
      <c r="U1285" s="1" t="s">
        <v>44</v>
      </c>
      <c r="V1285" s="1" t="s">
        <v>45</v>
      </c>
      <c r="W1285" s="1" t="s">
        <v>1752</v>
      </c>
      <c r="X1285" s="1" t="s">
        <v>46</v>
      </c>
      <c r="Y1285" s="1" t="s">
        <v>47</v>
      </c>
      <c r="Z1285" s="1" t="s">
        <v>1754</v>
      </c>
      <c r="AA1285" s="1" t="s">
        <v>49</v>
      </c>
      <c r="AB1285" s="1" t="s">
        <v>50</v>
      </c>
      <c r="AC1285" s="1" t="s">
        <v>51</v>
      </c>
      <c r="AD1285" s="1" t="s">
        <v>1754</v>
      </c>
      <c r="AE1285" s="1" t="s">
        <v>37</v>
      </c>
      <c r="AF1285">
        <f t="shared" ref="AF1285:AF1348" si="82">YEAR(C1285)</f>
        <v>2024</v>
      </c>
      <c r="AG1285" t="str">
        <f t="shared" ref="AG1285:AG1348" si="83">TEXT(C1285,"mmm")</f>
        <v>may</v>
      </c>
      <c r="AH1285" t="e">
        <f>+VLOOKUP(N1285,'[1]2. Ingreso de incapacidades'!$C$5:$O$6997,13,FALSE)</f>
        <v>#N/A</v>
      </c>
      <c r="AI1285" t="e">
        <v>#N/A</v>
      </c>
    </row>
    <row r="1286" spans="1:35" hidden="1" x14ac:dyDescent="0.25">
      <c r="A1286" s="1" t="s">
        <v>33</v>
      </c>
      <c r="B1286" s="1" t="s">
        <v>34</v>
      </c>
      <c r="C1286" s="2">
        <v>45419</v>
      </c>
      <c r="D1286" s="42" t="str">
        <f t="shared" si="80"/>
        <v>2024</v>
      </c>
      <c r="E1286" s="1" t="s">
        <v>35</v>
      </c>
      <c r="F1286" s="1" t="s">
        <v>36</v>
      </c>
      <c r="G1286" s="1" t="s">
        <v>37</v>
      </c>
      <c r="H1286" s="1" t="s">
        <v>1755</v>
      </c>
      <c r="I1286" s="1" t="s">
        <v>1756</v>
      </c>
      <c r="J1286" s="3">
        <v>0</v>
      </c>
      <c r="K1286" s="3">
        <v>77333</v>
      </c>
      <c r="L1286" s="3">
        <f t="shared" si="81"/>
        <v>-77333</v>
      </c>
      <c r="M1286" s="1" t="s">
        <v>40</v>
      </c>
      <c r="N1286" s="88">
        <v>73169783</v>
      </c>
      <c r="O1286" s="1" t="s">
        <v>78</v>
      </c>
      <c r="P1286" s="1" t="s">
        <v>37</v>
      </c>
      <c r="Q1286" s="1" t="s">
        <v>43</v>
      </c>
      <c r="R1286" s="1" t="s">
        <v>43</v>
      </c>
      <c r="S1286" s="1" t="s">
        <v>43</v>
      </c>
      <c r="T1286" s="3">
        <v>0</v>
      </c>
      <c r="U1286" s="1" t="s">
        <v>44</v>
      </c>
      <c r="V1286" s="1" t="s">
        <v>45</v>
      </c>
      <c r="W1286" s="1" t="s">
        <v>1755</v>
      </c>
      <c r="X1286" s="1" t="s">
        <v>46</v>
      </c>
      <c r="Y1286" s="1" t="s">
        <v>47</v>
      </c>
      <c r="Z1286" s="1" t="s">
        <v>1757</v>
      </c>
      <c r="AA1286" s="1" t="s">
        <v>49</v>
      </c>
      <c r="AB1286" s="1" t="s">
        <v>50</v>
      </c>
      <c r="AC1286" s="1" t="s">
        <v>51</v>
      </c>
      <c r="AD1286" s="1" t="s">
        <v>1757</v>
      </c>
      <c r="AE1286" s="1" t="s">
        <v>37</v>
      </c>
      <c r="AF1286">
        <f t="shared" si="82"/>
        <v>2024</v>
      </c>
      <c r="AG1286" t="str">
        <f t="shared" si="83"/>
        <v>may</v>
      </c>
      <c r="AH1286" t="str">
        <f>+VLOOKUP(N1286,'[1]2. Ingreso de incapacidades'!$C$5:$O$6997,13,FALSE)</f>
        <v>EPS-S CAJACOPI</v>
      </c>
      <c r="AI1286" t="s">
        <v>2200</v>
      </c>
    </row>
    <row r="1287" spans="1:35" hidden="1" x14ac:dyDescent="0.25">
      <c r="A1287" s="1" t="s">
        <v>33</v>
      </c>
      <c r="B1287" s="1" t="s">
        <v>34</v>
      </c>
      <c r="C1287" s="2">
        <v>45419</v>
      </c>
      <c r="D1287" s="42" t="str">
        <f t="shared" si="80"/>
        <v>2024</v>
      </c>
      <c r="E1287" s="1" t="s">
        <v>35</v>
      </c>
      <c r="F1287" s="1" t="s">
        <v>36</v>
      </c>
      <c r="G1287" s="1" t="s">
        <v>37</v>
      </c>
      <c r="H1287" s="1" t="s">
        <v>1758</v>
      </c>
      <c r="I1287" s="1" t="s">
        <v>1759</v>
      </c>
      <c r="J1287" s="3">
        <v>0</v>
      </c>
      <c r="K1287" s="3">
        <v>896868</v>
      </c>
      <c r="L1287" s="3">
        <f t="shared" si="81"/>
        <v>-896868</v>
      </c>
      <c r="M1287" s="1" t="s">
        <v>40</v>
      </c>
      <c r="N1287" s="88">
        <v>1002323370</v>
      </c>
      <c r="O1287" s="1" t="s">
        <v>617</v>
      </c>
      <c r="P1287" s="1" t="s">
        <v>37</v>
      </c>
      <c r="Q1287" s="1" t="s">
        <v>43</v>
      </c>
      <c r="R1287" s="1" t="s">
        <v>43</v>
      </c>
      <c r="S1287" s="1" t="s">
        <v>43</v>
      </c>
      <c r="T1287" s="3">
        <v>0</v>
      </c>
      <c r="U1287" s="1" t="s">
        <v>44</v>
      </c>
      <c r="V1287" s="1" t="s">
        <v>45</v>
      </c>
      <c r="W1287" s="1" t="s">
        <v>1758</v>
      </c>
      <c r="X1287" s="1" t="s">
        <v>46</v>
      </c>
      <c r="Y1287" s="1" t="s">
        <v>47</v>
      </c>
      <c r="Z1287" s="1" t="s">
        <v>1760</v>
      </c>
      <c r="AA1287" s="1" t="s">
        <v>49</v>
      </c>
      <c r="AB1287" s="1" t="s">
        <v>50</v>
      </c>
      <c r="AC1287" s="1" t="s">
        <v>51</v>
      </c>
      <c r="AD1287" s="1" t="s">
        <v>1760</v>
      </c>
      <c r="AE1287" s="1" t="s">
        <v>37</v>
      </c>
      <c r="AF1287">
        <f t="shared" si="82"/>
        <v>2024</v>
      </c>
      <c r="AG1287" t="str">
        <f t="shared" si="83"/>
        <v>may</v>
      </c>
      <c r="AH1287" t="str">
        <f>+VLOOKUP(N1287,'[1]2. Ingreso de incapacidades'!$C$5:$O$6997,13,FALSE)</f>
        <v>SALUD TOTAL E.P.S.</v>
      </c>
      <c r="AI1287" t="s">
        <v>2192</v>
      </c>
    </row>
    <row r="1288" spans="1:35" hidden="1" x14ac:dyDescent="0.25">
      <c r="A1288" s="1" t="s">
        <v>33</v>
      </c>
      <c r="B1288" s="1" t="s">
        <v>34</v>
      </c>
      <c r="C1288" s="2">
        <v>45420</v>
      </c>
      <c r="D1288" s="42" t="str">
        <f t="shared" si="80"/>
        <v>2024</v>
      </c>
      <c r="E1288" s="1" t="s">
        <v>35</v>
      </c>
      <c r="F1288" s="1" t="s">
        <v>36</v>
      </c>
      <c r="G1288" s="1" t="s">
        <v>37</v>
      </c>
      <c r="H1288" s="1" t="s">
        <v>1761</v>
      </c>
      <c r="I1288" s="1" t="s">
        <v>1762</v>
      </c>
      <c r="J1288" s="3">
        <v>0</v>
      </c>
      <c r="K1288" s="3">
        <v>1213334</v>
      </c>
      <c r="L1288" s="3">
        <f t="shared" si="81"/>
        <v>-1213334</v>
      </c>
      <c r="M1288" s="1" t="s">
        <v>40</v>
      </c>
      <c r="N1288" s="88">
        <v>806008394</v>
      </c>
      <c r="O1288" s="1" t="s">
        <v>215</v>
      </c>
      <c r="P1288" s="1" t="s">
        <v>37</v>
      </c>
      <c r="Q1288" s="1" t="s">
        <v>43</v>
      </c>
      <c r="R1288" s="1" t="s">
        <v>43</v>
      </c>
      <c r="S1288" s="1" t="s">
        <v>43</v>
      </c>
      <c r="T1288" s="3">
        <v>0</v>
      </c>
      <c r="U1288" s="1" t="s">
        <v>44</v>
      </c>
      <c r="V1288" s="1" t="s">
        <v>45</v>
      </c>
      <c r="W1288" s="1" t="s">
        <v>1761</v>
      </c>
      <c r="X1288" s="1" t="s">
        <v>46</v>
      </c>
      <c r="Y1288" s="1" t="s">
        <v>47</v>
      </c>
      <c r="Z1288" s="1" t="s">
        <v>1763</v>
      </c>
      <c r="AA1288" s="1" t="s">
        <v>49</v>
      </c>
      <c r="AB1288" s="1" t="s">
        <v>50</v>
      </c>
      <c r="AC1288" s="1" t="s">
        <v>51</v>
      </c>
      <c r="AD1288" s="1" t="s">
        <v>1763</v>
      </c>
      <c r="AE1288" s="1" t="s">
        <v>37</v>
      </c>
      <c r="AF1288">
        <f t="shared" si="82"/>
        <v>2024</v>
      </c>
      <c r="AG1288" t="str">
        <f t="shared" si="83"/>
        <v>may</v>
      </c>
      <c r="AH1288" t="e">
        <f>+VLOOKUP(N1288,'[1]2. Ingreso de incapacidades'!$C$5:$O$6997,13,FALSE)</f>
        <v>#N/A</v>
      </c>
      <c r="AI1288" t="e">
        <v>#N/A</v>
      </c>
    </row>
    <row r="1289" spans="1:35" hidden="1" x14ac:dyDescent="0.25">
      <c r="A1289" s="1" t="s">
        <v>33</v>
      </c>
      <c r="B1289" s="1" t="s">
        <v>34</v>
      </c>
      <c r="C1289" s="2">
        <v>45427</v>
      </c>
      <c r="D1289" s="42" t="str">
        <f t="shared" si="80"/>
        <v>2024</v>
      </c>
      <c r="E1289" s="1" t="s">
        <v>35</v>
      </c>
      <c r="F1289" s="1" t="s">
        <v>36</v>
      </c>
      <c r="G1289" s="1" t="s">
        <v>37</v>
      </c>
      <c r="H1289" s="1" t="s">
        <v>1764</v>
      </c>
      <c r="I1289" s="1" t="s">
        <v>1765</v>
      </c>
      <c r="J1289" s="3">
        <v>0</v>
      </c>
      <c r="K1289" s="3">
        <v>393640</v>
      </c>
      <c r="L1289" s="3">
        <f t="shared" si="81"/>
        <v>-393640</v>
      </c>
      <c r="M1289" s="1" t="s">
        <v>40</v>
      </c>
      <c r="N1289" s="88">
        <v>806008394</v>
      </c>
      <c r="O1289" s="1" t="s">
        <v>215</v>
      </c>
      <c r="P1289" s="1" t="s">
        <v>37</v>
      </c>
      <c r="Q1289" s="1" t="s">
        <v>43</v>
      </c>
      <c r="R1289" s="1" t="s">
        <v>43</v>
      </c>
      <c r="S1289" s="1" t="s">
        <v>43</v>
      </c>
      <c r="T1289" s="3">
        <v>0</v>
      </c>
      <c r="U1289" s="1" t="s">
        <v>44</v>
      </c>
      <c r="V1289" s="1" t="s">
        <v>45</v>
      </c>
      <c r="W1289" s="1" t="s">
        <v>1764</v>
      </c>
      <c r="X1289" s="1" t="s">
        <v>46</v>
      </c>
      <c r="Y1289" s="1" t="s">
        <v>47</v>
      </c>
      <c r="Z1289" s="1" t="s">
        <v>1766</v>
      </c>
      <c r="AA1289" s="1" t="s">
        <v>49</v>
      </c>
      <c r="AB1289" s="1" t="s">
        <v>50</v>
      </c>
      <c r="AC1289" s="1" t="s">
        <v>51</v>
      </c>
      <c r="AD1289" s="1" t="s">
        <v>1766</v>
      </c>
      <c r="AE1289" s="1" t="s">
        <v>37</v>
      </c>
      <c r="AF1289">
        <f t="shared" si="82"/>
        <v>2024</v>
      </c>
      <c r="AG1289" t="str">
        <f t="shared" si="83"/>
        <v>may</v>
      </c>
      <c r="AH1289" t="e">
        <f>+VLOOKUP(N1289,'[1]2. Ingreso de incapacidades'!$C$5:$O$6997,13,FALSE)</f>
        <v>#N/A</v>
      </c>
      <c r="AI1289" t="e">
        <v>#N/A</v>
      </c>
    </row>
    <row r="1290" spans="1:35" hidden="1" x14ac:dyDescent="0.25">
      <c r="A1290" s="1" t="s">
        <v>33</v>
      </c>
      <c r="B1290" s="1" t="s">
        <v>34</v>
      </c>
      <c r="C1290" s="2">
        <v>45433</v>
      </c>
      <c r="D1290" s="42" t="str">
        <f t="shared" si="80"/>
        <v>2024</v>
      </c>
      <c r="E1290" s="1" t="s">
        <v>35</v>
      </c>
      <c r="F1290" s="1" t="s">
        <v>36</v>
      </c>
      <c r="G1290" s="1" t="s">
        <v>37</v>
      </c>
      <c r="H1290" s="1" t="s">
        <v>1767</v>
      </c>
      <c r="I1290" s="1" t="s">
        <v>1768</v>
      </c>
      <c r="J1290" s="3">
        <v>0</v>
      </c>
      <c r="K1290" s="3">
        <v>1300000</v>
      </c>
      <c r="L1290" s="3">
        <f t="shared" si="81"/>
        <v>-1300000</v>
      </c>
      <c r="M1290" s="1" t="s">
        <v>40</v>
      </c>
      <c r="N1290" s="88">
        <v>7918997</v>
      </c>
      <c r="O1290" s="1" t="s">
        <v>471</v>
      </c>
      <c r="P1290" s="1" t="s">
        <v>37</v>
      </c>
      <c r="Q1290" s="1" t="s">
        <v>43</v>
      </c>
      <c r="R1290" s="1" t="s">
        <v>43</v>
      </c>
      <c r="S1290" s="1" t="s">
        <v>43</v>
      </c>
      <c r="T1290" s="3">
        <v>0</v>
      </c>
      <c r="U1290" s="1" t="s">
        <v>44</v>
      </c>
      <c r="V1290" s="1" t="s">
        <v>45</v>
      </c>
      <c r="W1290" s="1" t="s">
        <v>1767</v>
      </c>
      <c r="X1290" s="1" t="s">
        <v>46</v>
      </c>
      <c r="Y1290" s="1" t="s">
        <v>47</v>
      </c>
      <c r="Z1290" s="1" t="s">
        <v>1769</v>
      </c>
      <c r="AA1290" s="1" t="s">
        <v>49</v>
      </c>
      <c r="AB1290" s="1" t="s">
        <v>50</v>
      </c>
      <c r="AC1290" s="1" t="s">
        <v>51</v>
      </c>
      <c r="AD1290" s="1" t="s">
        <v>1769</v>
      </c>
      <c r="AE1290" s="1" t="s">
        <v>37</v>
      </c>
      <c r="AF1290">
        <f t="shared" si="82"/>
        <v>2024</v>
      </c>
      <c r="AG1290" t="str">
        <f t="shared" si="83"/>
        <v>may</v>
      </c>
      <c r="AH1290" t="str">
        <f>+VLOOKUP(N1290,'[1]2. Ingreso de incapacidades'!$C$5:$O$6997,13,FALSE)</f>
        <v>SURA E.P.S.</v>
      </c>
      <c r="AI1290" t="s">
        <v>2197</v>
      </c>
    </row>
    <row r="1291" spans="1:35" hidden="1" x14ac:dyDescent="0.25">
      <c r="A1291" s="1" t="s">
        <v>33</v>
      </c>
      <c r="B1291" s="1" t="s">
        <v>34</v>
      </c>
      <c r="C1291" s="2">
        <v>45436</v>
      </c>
      <c r="D1291" s="42" t="str">
        <f t="shared" si="80"/>
        <v>2024</v>
      </c>
      <c r="E1291" s="1" t="s">
        <v>35</v>
      </c>
      <c r="F1291" s="1" t="s">
        <v>36</v>
      </c>
      <c r="G1291" s="1" t="s">
        <v>37</v>
      </c>
      <c r="H1291" s="1" t="s">
        <v>1770</v>
      </c>
      <c r="I1291" s="1" t="s">
        <v>1771</v>
      </c>
      <c r="J1291" s="3">
        <v>0</v>
      </c>
      <c r="K1291" s="3">
        <v>479370</v>
      </c>
      <c r="L1291" s="3">
        <f t="shared" si="81"/>
        <v>-479370</v>
      </c>
      <c r="M1291" s="1" t="s">
        <v>40</v>
      </c>
      <c r="N1291" s="88">
        <v>806008394</v>
      </c>
      <c r="O1291" s="1" t="s">
        <v>215</v>
      </c>
      <c r="P1291" s="1" t="s">
        <v>37</v>
      </c>
      <c r="Q1291" s="1" t="s">
        <v>43</v>
      </c>
      <c r="R1291" s="1" t="s">
        <v>43</v>
      </c>
      <c r="S1291" s="1" t="s">
        <v>43</v>
      </c>
      <c r="T1291" s="3">
        <v>0</v>
      </c>
      <c r="U1291" s="1" t="s">
        <v>44</v>
      </c>
      <c r="V1291" s="1" t="s">
        <v>45</v>
      </c>
      <c r="W1291" s="1" t="s">
        <v>1770</v>
      </c>
      <c r="X1291" s="1" t="s">
        <v>46</v>
      </c>
      <c r="Y1291" s="1" t="s">
        <v>47</v>
      </c>
      <c r="Z1291" s="1" t="s">
        <v>1772</v>
      </c>
      <c r="AA1291" s="1" t="s">
        <v>49</v>
      </c>
      <c r="AB1291" s="1" t="s">
        <v>50</v>
      </c>
      <c r="AC1291" s="1" t="s">
        <v>51</v>
      </c>
      <c r="AD1291" s="1" t="s">
        <v>1772</v>
      </c>
      <c r="AE1291" s="1" t="s">
        <v>37</v>
      </c>
      <c r="AF1291">
        <f t="shared" si="82"/>
        <v>2024</v>
      </c>
      <c r="AG1291" t="str">
        <f t="shared" si="83"/>
        <v>may</v>
      </c>
      <c r="AH1291" t="e">
        <f>+VLOOKUP(N1291,'[1]2. Ingreso de incapacidades'!$C$5:$O$6997,13,FALSE)</f>
        <v>#N/A</v>
      </c>
      <c r="AI1291" t="e">
        <v>#N/A</v>
      </c>
    </row>
    <row r="1292" spans="1:35" hidden="1" x14ac:dyDescent="0.25">
      <c r="A1292" s="1" t="s">
        <v>33</v>
      </c>
      <c r="B1292" s="1" t="s">
        <v>34</v>
      </c>
      <c r="C1292" s="2">
        <v>45441</v>
      </c>
      <c r="D1292" s="42" t="str">
        <f t="shared" si="80"/>
        <v>2024</v>
      </c>
      <c r="E1292" s="1" t="s">
        <v>35</v>
      </c>
      <c r="F1292" s="1" t="s">
        <v>36</v>
      </c>
      <c r="G1292" s="1" t="s">
        <v>37</v>
      </c>
      <c r="H1292" s="1" t="s">
        <v>1773</v>
      </c>
      <c r="I1292" s="1" t="s">
        <v>1774</v>
      </c>
      <c r="J1292" s="3">
        <v>0</v>
      </c>
      <c r="K1292" s="3">
        <v>348766</v>
      </c>
      <c r="L1292" s="3">
        <f t="shared" si="81"/>
        <v>-348766</v>
      </c>
      <c r="M1292" s="1" t="s">
        <v>40</v>
      </c>
      <c r="N1292" s="88">
        <v>73573281</v>
      </c>
      <c r="O1292" s="1" t="s">
        <v>548</v>
      </c>
      <c r="P1292" s="1" t="s">
        <v>37</v>
      </c>
      <c r="Q1292" s="1" t="s">
        <v>43</v>
      </c>
      <c r="R1292" s="1" t="s">
        <v>43</v>
      </c>
      <c r="S1292" s="1" t="s">
        <v>43</v>
      </c>
      <c r="T1292" s="3">
        <v>0</v>
      </c>
      <c r="U1292" s="1" t="s">
        <v>44</v>
      </c>
      <c r="V1292" s="1" t="s">
        <v>45</v>
      </c>
      <c r="W1292" s="1" t="s">
        <v>1773</v>
      </c>
      <c r="X1292" s="1" t="s">
        <v>46</v>
      </c>
      <c r="Y1292" s="1" t="s">
        <v>47</v>
      </c>
      <c r="Z1292" s="1" t="s">
        <v>1775</v>
      </c>
      <c r="AA1292" s="1" t="s">
        <v>49</v>
      </c>
      <c r="AB1292" s="1" t="s">
        <v>50</v>
      </c>
      <c r="AC1292" s="1" t="s">
        <v>51</v>
      </c>
      <c r="AD1292" s="1" t="s">
        <v>1775</v>
      </c>
      <c r="AE1292" s="1" t="s">
        <v>37</v>
      </c>
      <c r="AF1292">
        <f t="shared" si="82"/>
        <v>2024</v>
      </c>
      <c r="AG1292" t="str">
        <f t="shared" si="83"/>
        <v>may</v>
      </c>
      <c r="AH1292" t="str">
        <f>+VLOOKUP(N1292,'[1]2. Ingreso de incapacidades'!$C$5:$O$6997,13,FALSE)</f>
        <v>SURA E.P.S.</v>
      </c>
      <c r="AI1292" t="s">
        <v>2197</v>
      </c>
    </row>
    <row r="1293" spans="1:35" hidden="1" x14ac:dyDescent="0.25">
      <c r="A1293" s="1" t="s">
        <v>33</v>
      </c>
      <c r="B1293" s="1" t="s">
        <v>34</v>
      </c>
      <c r="C1293" s="2">
        <v>45443</v>
      </c>
      <c r="D1293" s="42" t="str">
        <f t="shared" si="80"/>
        <v>2024</v>
      </c>
      <c r="E1293" s="1" t="s">
        <v>35</v>
      </c>
      <c r="F1293" s="1" t="s">
        <v>36</v>
      </c>
      <c r="G1293" s="1" t="s">
        <v>37</v>
      </c>
      <c r="H1293" s="1" t="s">
        <v>1776</v>
      </c>
      <c r="I1293" s="1" t="s">
        <v>1777</v>
      </c>
      <c r="J1293" s="3">
        <v>0</v>
      </c>
      <c r="K1293" s="3">
        <v>59803145</v>
      </c>
      <c r="L1293" s="3">
        <f t="shared" si="81"/>
        <v>-59803145</v>
      </c>
      <c r="M1293" s="1" t="s">
        <v>40</v>
      </c>
      <c r="N1293" s="88">
        <v>1102848728</v>
      </c>
      <c r="O1293" s="1" t="s">
        <v>720</v>
      </c>
      <c r="P1293" s="1" t="s">
        <v>37</v>
      </c>
      <c r="Q1293" s="1" t="s">
        <v>43</v>
      </c>
      <c r="R1293" s="1" t="s">
        <v>43</v>
      </c>
      <c r="S1293" s="1" t="s">
        <v>43</v>
      </c>
      <c r="T1293" s="3">
        <v>0</v>
      </c>
      <c r="U1293" s="1" t="s">
        <v>44</v>
      </c>
      <c r="V1293" s="1" t="s">
        <v>45</v>
      </c>
      <c r="W1293" s="1" t="s">
        <v>1776</v>
      </c>
      <c r="X1293" s="1" t="s">
        <v>46</v>
      </c>
      <c r="Y1293" s="1" t="s">
        <v>47</v>
      </c>
      <c r="Z1293" s="1" t="s">
        <v>1778</v>
      </c>
      <c r="AA1293" s="1" t="s">
        <v>49</v>
      </c>
      <c r="AB1293" s="1" t="s">
        <v>50</v>
      </c>
      <c r="AC1293" s="1" t="s">
        <v>51</v>
      </c>
      <c r="AD1293" s="1" t="s">
        <v>1778</v>
      </c>
      <c r="AE1293" s="1" t="s">
        <v>37</v>
      </c>
      <c r="AF1293">
        <f t="shared" si="82"/>
        <v>2024</v>
      </c>
      <c r="AG1293" t="str">
        <f t="shared" si="83"/>
        <v>may</v>
      </c>
      <c r="AH1293" t="str">
        <f>+VLOOKUP(N1293,'[1]2. Ingreso de incapacidades'!$C$5:$O$6997,13,FALSE)</f>
        <v>SANITAS E.P.S</v>
      </c>
      <c r="AI1293" t="s">
        <v>2193</v>
      </c>
    </row>
    <row r="1294" spans="1:35" hidden="1" x14ac:dyDescent="0.25">
      <c r="A1294" s="1" t="s">
        <v>33</v>
      </c>
      <c r="B1294" s="1" t="s">
        <v>34</v>
      </c>
      <c r="C1294" s="2">
        <v>45443</v>
      </c>
      <c r="D1294" s="42" t="str">
        <f t="shared" si="80"/>
        <v>2024</v>
      </c>
      <c r="E1294" s="1" t="s">
        <v>73</v>
      </c>
      <c r="F1294" s="1" t="s">
        <v>74</v>
      </c>
      <c r="G1294" s="1" t="s">
        <v>37</v>
      </c>
      <c r="H1294" s="1" t="s">
        <v>988</v>
      </c>
      <c r="I1294" s="1" t="s">
        <v>34</v>
      </c>
      <c r="J1294" s="3">
        <v>7119422</v>
      </c>
      <c r="K1294" s="3">
        <v>0</v>
      </c>
      <c r="L1294" s="3">
        <f t="shared" si="81"/>
        <v>7119422</v>
      </c>
      <c r="M1294" s="1" t="s">
        <v>40</v>
      </c>
      <c r="N1294" s="88">
        <v>1102848728</v>
      </c>
      <c r="O1294" s="1" t="s">
        <v>720</v>
      </c>
      <c r="P1294" s="1" t="s">
        <v>1323</v>
      </c>
      <c r="Q1294" s="1" t="s">
        <v>1324</v>
      </c>
      <c r="R1294" s="1" t="s">
        <v>43</v>
      </c>
      <c r="S1294" s="1" t="s">
        <v>43</v>
      </c>
      <c r="T1294" s="3">
        <v>0</v>
      </c>
      <c r="U1294" s="1" t="s">
        <v>44</v>
      </c>
      <c r="V1294" s="1" t="s">
        <v>45</v>
      </c>
      <c r="W1294" s="1" t="s">
        <v>988</v>
      </c>
      <c r="X1294" s="1" t="s">
        <v>46</v>
      </c>
      <c r="Y1294" s="1" t="s">
        <v>81</v>
      </c>
      <c r="Z1294" s="1" t="s">
        <v>1779</v>
      </c>
      <c r="AA1294" s="1" t="s">
        <v>83</v>
      </c>
      <c r="AB1294" s="1" t="s">
        <v>84</v>
      </c>
      <c r="AC1294" s="1" t="s">
        <v>51</v>
      </c>
      <c r="AD1294" s="1" t="s">
        <v>1779</v>
      </c>
      <c r="AE1294" s="1" t="s">
        <v>37</v>
      </c>
      <c r="AF1294">
        <f t="shared" si="82"/>
        <v>2024</v>
      </c>
      <c r="AG1294" t="str">
        <f t="shared" si="83"/>
        <v>may</v>
      </c>
      <c r="AH1294" t="str">
        <f>+VLOOKUP(N1294,'[1]2. Ingreso de incapacidades'!$C$5:$O$6997,13,FALSE)</f>
        <v>SANITAS E.P.S</v>
      </c>
      <c r="AI1294" t="s">
        <v>2193</v>
      </c>
    </row>
    <row r="1295" spans="1:35" hidden="1" x14ac:dyDescent="0.25">
      <c r="A1295" s="1" t="s">
        <v>33</v>
      </c>
      <c r="B1295" s="1" t="s">
        <v>34</v>
      </c>
      <c r="C1295" s="2">
        <v>45443</v>
      </c>
      <c r="D1295" s="42" t="str">
        <f t="shared" si="80"/>
        <v>2024</v>
      </c>
      <c r="E1295" s="1" t="s">
        <v>73</v>
      </c>
      <c r="F1295" s="1" t="s">
        <v>74</v>
      </c>
      <c r="G1295" s="1" t="s">
        <v>37</v>
      </c>
      <c r="H1295" s="1" t="s">
        <v>988</v>
      </c>
      <c r="I1295" s="1" t="s">
        <v>34</v>
      </c>
      <c r="J1295" s="3">
        <v>173334</v>
      </c>
      <c r="K1295" s="3">
        <v>0</v>
      </c>
      <c r="L1295" s="3">
        <f t="shared" si="81"/>
        <v>173334</v>
      </c>
      <c r="M1295" s="1" t="s">
        <v>40</v>
      </c>
      <c r="N1295" s="88">
        <v>1128045753</v>
      </c>
      <c r="O1295" s="1" t="s">
        <v>304</v>
      </c>
      <c r="P1295" s="1" t="s">
        <v>295</v>
      </c>
      <c r="Q1295" s="1" t="s">
        <v>296</v>
      </c>
      <c r="R1295" s="1" t="s">
        <v>43</v>
      </c>
      <c r="S1295" s="1" t="s">
        <v>43</v>
      </c>
      <c r="T1295" s="3">
        <v>0</v>
      </c>
      <c r="U1295" s="1" t="s">
        <v>44</v>
      </c>
      <c r="V1295" s="1" t="s">
        <v>45</v>
      </c>
      <c r="W1295" s="1" t="s">
        <v>988</v>
      </c>
      <c r="X1295" s="1" t="s">
        <v>46</v>
      </c>
      <c r="Y1295" s="1" t="s">
        <v>81</v>
      </c>
      <c r="Z1295" s="1" t="s">
        <v>1779</v>
      </c>
      <c r="AA1295" s="1" t="s">
        <v>83</v>
      </c>
      <c r="AB1295" s="1" t="s">
        <v>84</v>
      </c>
      <c r="AC1295" s="1" t="s">
        <v>51</v>
      </c>
      <c r="AD1295" s="1" t="s">
        <v>1779</v>
      </c>
      <c r="AE1295" s="1" t="s">
        <v>37</v>
      </c>
      <c r="AF1295">
        <f t="shared" si="82"/>
        <v>2024</v>
      </c>
      <c r="AG1295" t="str">
        <f t="shared" si="83"/>
        <v>may</v>
      </c>
      <c r="AH1295" t="str">
        <f>+VLOOKUP(N1295,'[1]2. Ingreso de incapacidades'!$C$5:$O$6997,13,FALSE)</f>
        <v>SURA E.P.S.</v>
      </c>
      <c r="AI1295" t="s">
        <v>2197</v>
      </c>
    </row>
    <row r="1296" spans="1:35" hidden="1" x14ac:dyDescent="0.25">
      <c r="A1296" s="1" t="s">
        <v>33</v>
      </c>
      <c r="B1296" s="1" t="s">
        <v>34</v>
      </c>
      <c r="C1296" s="2">
        <v>45443</v>
      </c>
      <c r="D1296" s="42" t="str">
        <f t="shared" si="80"/>
        <v>2024</v>
      </c>
      <c r="E1296" s="1" t="s">
        <v>73</v>
      </c>
      <c r="F1296" s="1" t="s">
        <v>74</v>
      </c>
      <c r="G1296" s="1" t="s">
        <v>37</v>
      </c>
      <c r="H1296" s="1" t="s">
        <v>988</v>
      </c>
      <c r="I1296" s="1" t="s">
        <v>34</v>
      </c>
      <c r="J1296" s="3">
        <v>260000</v>
      </c>
      <c r="K1296" s="3">
        <v>0</v>
      </c>
      <c r="L1296" s="3">
        <f t="shared" si="81"/>
        <v>260000</v>
      </c>
      <c r="M1296" s="1" t="s">
        <v>40</v>
      </c>
      <c r="N1296" s="88">
        <v>73135176</v>
      </c>
      <c r="O1296" s="1" t="s">
        <v>560</v>
      </c>
      <c r="P1296" s="1" t="s">
        <v>79</v>
      </c>
      <c r="Q1296" s="1" t="s">
        <v>80</v>
      </c>
      <c r="R1296" s="1" t="s">
        <v>43</v>
      </c>
      <c r="S1296" s="1" t="s">
        <v>43</v>
      </c>
      <c r="T1296" s="3">
        <v>0</v>
      </c>
      <c r="U1296" s="1" t="s">
        <v>44</v>
      </c>
      <c r="V1296" s="1" t="s">
        <v>45</v>
      </c>
      <c r="W1296" s="1" t="s">
        <v>988</v>
      </c>
      <c r="X1296" s="1" t="s">
        <v>46</v>
      </c>
      <c r="Y1296" s="1" t="s">
        <v>81</v>
      </c>
      <c r="Z1296" s="1" t="s">
        <v>1779</v>
      </c>
      <c r="AA1296" s="1" t="s">
        <v>83</v>
      </c>
      <c r="AB1296" s="1" t="s">
        <v>84</v>
      </c>
      <c r="AC1296" s="1" t="s">
        <v>51</v>
      </c>
      <c r="AD1296" s="1" t="s">
        <v>1779</v>
      </c>
      <c r="AE1296" s="1" t="s">
        <v>37</v>
      </c>
      <c r="AF1296">
        <f t="shared" si="82"/>
        <v>2024</v>
      </c>
      <c r="AG1296" t="str">
        <f t="shared" si="83"/>
        <v>may</v>
      </c>
      <c r="AH1296" t="str">
        <f>+VLOOKUP(N1296,'[1]2. Ingreso de incapacidades'!$C$5:$O$6997,13,FALSE)</f>
        <v>SURA E.P.S.</v>
      </c>
      <c r="AI1296" t="s">
        <v>2197</v>
      </c>
    </row>
    <row r="1297" spans="1:35" hidden="1" x14ac:dyDescent="0.25">
      <c r="A1297" s="1" t="s">
        <v>33</v>
      </c>
      <c r="B1297" s="1" t="s">
        <v>34</v>
      </c>
      <c r="C1297" s="2">
        <v>45443</v>
      </c>
      <c r="D1297" s="42" t="str">
        <f t="shared" si="80"/>
        <v>2024</v>
      </c>
      <c r="E1297" s="1" t="s">
        <v>73</v>
      </c>
      <c r="F1297" s="1" t="s">
        <v>74</v>
      </c>
      <c r="G1297" s="1" t="s">
        <v>37</v>
      </c>
      <c r="H1297" s="1" t="s">
        <v>988</v>
      </c>
      <c r="I1297" s="1" t="s">
        <v>34</v>
      </c>
      <c r="J1297" s="3">
        <v>650000</v>
      </c>
      <c r="K1297" s="3">
        <v>0</v>
      </c>
      <c r="L1297" s="3">
        <f t="shared" si="81"/>
        <v>650000</v>
      </c>
      <c r="M1297" s="1" t="s">
        <v>40</v>
      </c>
      <c r="N1297" s="88">
        <v>7918997</v>
      </c>
      <c r="O1297" s="1" t="s">
        <v>471</v>
      </c>
      <c r="P1297" s="1" t="s">
        <v>79</v>
      </c>
      <c r="Q1297" s="1" t="s">
        <v>80</v>
      </c>
      <c r="R1297" s="1" t="s">
        <v>43</v>
      </c>
      <c r="S1297" s="1" t="s">
        <v>43</v>
      </c>
      <c r="T1297" s="3">
        <v>0</v>
      </c>
      <c r="U1297" s="1" t="s">
        <v>44</v>
      </c>
      <c r="V1297" s="1" t="s">
        <v>45</v>
      </c>
      <c r="W1297" s="1" t="s">
        <v>988</v>
      </c>
      <c r="X1297" s="1" t="s">
        <v>46</v>
      </c>
      <c r="Y1297" s="1" t="s">
        <v>81</v>
      </c>
      <c r="Z1297" s="1" t="s">
        <v>1779</v>
      </c>
      <c r="AA1297" s="1" t="s">
        <v>83</v>
      </c>
      <c r="AB1297" s="1" t="s">
        <v>84</v>
      </c>
      <c r="AC1297" s="1" t="s">
        <v>51</v>
      </c>
      <c r="AD1297" s="1" t="s">
        <v>1779</v>
      </c>
      <c r="AE1297" s="1" t="s">
        <v>37</v>
      </c>
      <c r="AF1297">
        <f t="shared" si="82"/>
        <v>2024</v>
      </c>
      <c r="AG1297" t="str">
        <f t="shared" si="83"/>
        <v>may</v>
      </c>
      <c r="AH1297" t="str">
        <f>+VLOOKUP(N1297,'[1]2. Ingreso de incapacidades'!$C$5:$O$6997,13,FALSE)</f>
        <v>SURA E.P.S.</v>
      </c>
      <c r="AI1297" t="s">
        <v>2197</v>
      </c>
    </row>
    <row r="1298" spans="1:35" hidden="1" x14ac:dyDescent="0.25">
      <c r="A1298" s="1" t="s">
        <v>33</v>
      </c>
      <c r="B1298" s="1" t="s">
        <v>34</v>
      </c>
      <c r="C1298" s="2">
        <v>45443</v>
      </c>
      <c r="D1298" s="42" t="str">
        <f t="shared" si="80"/>
        <v>2024</v>
      </c>
      <c r="E1298" s="1" t="s">
        <v>73</v>
      </c>
      <c r="F1298" s="1" t="s">
        <v>74</v>
      </c>
      <c r="G1298" s="1" t="s">
        <v>37</v>
      </c>
      <c r="H1298" s="1" t="s">
        <v>988</v>
      </c>
      <c r="I1298" s="1" t="s">
        <v>34</v>
      </c>
      <c r="J1298" s="3">
        <v>86667</v>
      </c>
      <c r="K1298" s="3">
        <v>0</v>
      </c>
      <c r="L1298" s="3">
        <f t="shared" si="81"/>
        <v>86667</v>
      </c>
      <c r="M1298" s="1" t="s">
        <v>40</v>
      </c>
      <c r="N1298" s="88">
        <v>73212587</v>
      </c>
      <c r="O1298" s="1" t="s">
        <v>441</v>
      </c>
      <c r="P1298" s="1" t="s">
        <v>79</v>
      </c>
      <c r="Q1298" s="1" t="s">
        <v>80</v>
      </c>
      <c r="R1298" s="1" t="s">
        <v>43</v>
      </c>
      <c r="S1298" s="1" t="s">
        <v>43</v>
      </c>
      <c r="T1298" s="3">
        <v>0</v>
      </c>
      <c r="U1298" s="1" t="s">
        <v>44</v>
      </c>
      <c r="V1298" s="1" t="s">
        <v>45</v>
      </c>
      <c r="W1298" s="1" t="s">
        <v>988</v>
      </c>
      <c r="X1298" s="1" t="s">
        <v>46</v>
      </c>
      <c r="Y1298" s="1" t="s">
        <v>81</v>
      </c>
      <c r="Z1298" s="1" t="s">
        <v>1779</v>
      </c>
      <c r="AA1298" s="1" t="s">
        <v>83</v>
      </c>
      <c r="AB1298" s="1" t="s">
        <v>84</v>
      </c>
      <c r="AC1298" s="1" t="s">
        <v>51</v>
      </c>
      <c r="AD1298" s="1" t="s">
        <v>1779</v>
      </c>
      <c r="AE1298" s="1" t="s">
        <v>37</v>
      </c>
      <c r="AF1298">
        <f t="shared" si="82"/>
        <v>2024</v>
      </c>
      <c r="AG1298" t="str">
        <f t="shared" si="83"/>
        <v>may</v>
      </c>
      <c r="AH1298" t="str">
        <f>+VLOOKUP(N1298,'[1]2. Ingreso de incapacidades'!$C$5:$O$6997,13,FALSE)</f>
        <v>SALUD TOTAL E.P.S.</v>
      </c>
      <c r="AI1298" t="s">
        <v>2192</v>
      </c>
    </row>
    <row r="1299" spans="1:35" hidden="1" x14ac:dyDescent="0.25">
      <c r="A1299" s="1" t="s">
        <v>33</v>
      </c>
      <c r="B1299" s="1" t="s">
        <v>34</v>
      </c>
      <c r="C1299" s="2">
        <v>45443</v>
      </c>
      <c r="D1299" s="42" t="str">
        <f t="shared" si="80"/>
        <v>2024</v>
      </c>
      <c r="E1299" s="1" t="s">
        <v>73</v>
      </c>
      <c r="F1299" s="1" t="s">
        <v>74</v>
      </c>
      <c r="G1299" s="1" t="s">
        <v>37</v>
      </c>
      <c r="H1299" s="1" t="s">
        <v>988</v>
      </c>
      <c r="I1299" s="1" t="s">
        <v>34</v>
      </c>
      <c r="J1299" s="3">
        <v>275939</v>
      </c>
      <c r="K1299" s="3">
        <v>0</v>
      </c>
      <c r="L1299" s="3">
        <f t="shared" si="81"/>
        <v>275939</v>
      </c>
      <c r="M1299" s="1" t="s">
        <v>40</v>
      </c>
      <c r="N1299" s="88">
        <v>9156352</v>
      </c>
      <c r="O1299" s="1" t="s">
        <v>167</v>
      </c>
      <c r="P1299" s="1" t="s">
        <v>79</v>
      </c>
      <c r="Q1299" s="1" t="s">
        <v>80</v>
      </c>
      <c r="R1299" s="1" t="s">
        <v>43</v>
      </c>
      <c r="S1299" s="1" t="s">
        <v>43</v>
      </c>
      <c r="T1299" s="3">
        <v>0</v>
      </c>
      <c r="U1299" s="1" t="s">
        <v>44</v>
      </c>
      <c r="V1299" s="1" t="s">
        <v>45</v>
      </c>
      <c r="W1299" s="1" t="s">
        <v>988</v>
      </c>
      <c r="X1299" s="1" t="s">
        <v>46</v>
      </c>
      <c r="Y1299" s="1" t="s">
        <v>81</v>
      </c>
      <c r="Z1299" s="1" t="s">
        <v>1779</v>
      </c>
      <c r="AA1299" s="1" t="s">
        <v>83</v>
      </c>
      <c r="AB1299" s="1" t="s">
        <v>84</v>
      </c>
      <c r="AC1299" s="1" t="s">
        <v>51</v>
      </c>
      <c r="AD1299" s="1" t="s">
        <v>1779</v>
      </c>
      <c r="AE1299" s="1" t="s">
        <v>37</v>
      </c>
      <c r="AF1299">
        <f t="shared" si="82"/>
        <v>2024</v>
      </c>
      <c r="AG1299" t="str">
        <f t="shared" si="83"/>
        <v>may</v>
      </c>
      <c r="AH1299" t="str">
        <f>+VLOOKUP(N1299,'[1]2. Ingreso de incapacidades'!$C$5:$O$6997,13,FALSE)</f>
        <v>SALUD TOTAL E.P.S.</v>
      </c>
      <c r="AI1299" t="s">
        <v>2192</v>
      </c>
    </row>
    <row r="1300" spans="1:35" hidden="1" x14ac:dyDescent="0.25">
      <c r="A1300" s="1" t="s">
        <v>33</v>
      </c>
      <c r="B1300" s="1" t="s">
        <v>34</v>
      </c>
      <c r="C1300" s="2">
        <v>45443</v>
      </c>
      <c r="D1300" s="42" t="str">
        <f t="shared" si="80"/>
        <v>2024</v>
      </c>
      <c r="E1300" s="1" t="s">
        <v>73</v>
      </c>
      <c r="F1300" s="1" t="s">
        <v>74</v>
      </c>
      <c r="G1300" s="1" t="s">
        <v>37</v>
      </c>
      <c r="H1300" s="1" t="s">
        <v>988</v>
      </c>
      <c r="I1300" s="1" t="s">
        <v>34</v>
      </c>
      <c r="J1300" s="3">
        <v>43334</v>
      </c>
      <c r="K1300" s="3">
        <v>0</v>
      </c>
      <c r="L1300" s="3">
        <f t="shared" si="81"/>
        <v>43334</v>
      </c>
      <c r="M1300" s="1" t="s">
        <v>40</v>
      </c>
      <c r="N1300" s="88">
        <v>92447136</v>
      </c>
      <c r="O1300" s="1" t="s">
        <v>355</v>
      </c>
      <c r="P1300" s="1" t="s">
        <v>79</v>
      </c>
      <c r="Q1300" s="1" t="s">
        <v>80</v>
      </c>
      <c r="R1300" s="1" t="s">
        <v>43</v>
      </c>
      <c r="S1300" s="1" t="s">
        <v>43</v>
      </c>
      <c r="T1300" s="3">
        <v>0</v>
      </c>
      <c r="U1300" s="1" t="s">
        <v>44</v>
      </c>
      <c r="V1300" s="1" t="s">
        <v>45</v>
      </c>
      <c r="W1300" s="1" t="s">
        <v>988</v>
      </c>
      <c r="X1300" s="1" t="s">
        <v>46</v>
      </c>
      <c r="Y1300" s="1" t="s">
        <v>81</v>
      </c>
      <c r="Z1300" s="1" t="s">
        <v>1779</v>
      </c>
      <c r="AA1300" s="1" t="s">
        <v>83</v>
      </c>
      <c r="AB1300" s="1" t="s">
        <v>84</v>
      </c>
      <c r="AC1300" s="1" t="s">
        <v>51</v>
      </c>
      <c r="AD1300" s="1" t="s">
        <v>1779</v>
      </c>
      <c r="AE1300" s="1" t="s">
        <v>37</v>
      </c>
      <c r="AF1300">
        <f t="shared" si="82"/>
        <v>2024</v>
      </c>
      <c r="AG1300" t="str">
        <f t="shared" si="83"/>
        <v>may</v>
      </c>
      <c r="AH1300" t="str">
        <f>+VLOOKUP(N1300,'[1]2. Ingreso de incapacidades'!$C$5:$O$6997,13,FALSE)</f>
        <v>SALUD TOTAL E.P.S.</v>
      </c>
      <c r="AI1300" t="s">
        <v>2192</v>
      </c>
    </row>
    <row r="1301" spans="1:35" hidden="1" x14ac:dyDescent="0.25">
      <c r="A1301" s="1" t="s">
        <v>33</v>
      </c>
      <c r="B1301" s="1" t="s">
        <v>34</v>
      </c>
      <c r="C1301" s="2">
        <v>45443</v>
      </c>
      <c r="D1301" s="42" t="str">
        <f t="shared" si="80"/>
        <v>2024</v>
      </c>
      <c r="E1301" s="1" t="s">
        <v>73</v>
      </c>
      <c r="F1301" s="1" t="s">
        <v>74</v>
      </c>
      <c r="G1301" s="1" t="s">
        <v>37</v>
      </c>
      <c r="H1301" s="1" t="s">
        <v>988</v>
      </c>
      <c r="I1301" s="1" t="s">
        <v>34</v>
      </c>
      <c r="J1301" s="3">
        <v>728453</v>
      </c>
      <c r="K1301" s="3">
        <v>0</v>
      </c>
      <c r="L1301" s="3">
        <f t="shared" si="81"/>
        <v>728453</v>
      </c>
      <c r="M1301" s="1" t="s">
        <v>40</v>
      </c>
      <c r="N1301" s="88">
        <v>73195999</v>
      </c>
      <c r="O1301" s="1" t="s">
        <v>231</v>
      </c>
      <c r="P1301" s="1" t="s">
        <v>79</v>
      </c>
      <c r="Q1301" s="1" t="s">
        <v>80</v>
      </c>
      <c r="R1301" s="1" t="s">
        <v>43</v>
      </c>
      <c r="S1301" s="1" t="s">
        <v>43</v>
      </c>
      <c r="T1301" s="3">
        <v>0</v>
      </c>
      <c r="U1301" s="1" t="s">
        <v>44</v>
      </c>
      <c r="V1301" s="1" t="s">
        <v>45</v>
      </c>
      <c r="W1301" s="1" t="s">
        <v>988</v>
      </c>
      <c r="X1301" s="1" t="s">
        <v>46</v>
      </c>
      <c r="Y1301" s="1" t="s">
        <v>81</v>
      </c>
      <c r="Z1301" s="1" t="s">
        <v>1779</v>
      </c>
      <c r="AA1301" s="1" t="s">
        <v>83</v>
      </c>
      <c r="AB1301" s="1" t="s">
        <v>84</v>
      </c>
      <c r="AC1301" s="1" t="s">
        <v>51</v>
      </c>
      <c r="AD1301" s="1" t="s">
        <v>1779</v>
      </c>
      <c r="AE1301" s="1" t="s">
        <v>37</v>
      </c>
      <c r="AF1301">
        <f t="shared" si="82"/>
        <v>2024</v>
      </c>
      <c r="AG1301" t="str">
        <f t="shared" si="83"/>
        <v>may</v>
      </c>
      <c r="AH1301" t="str">
        <f>+VLOOKUP(N1301,'[1]2. Ingreso de incapacidades'!$C$5:$O$6997,13,FALSE)</f>
        <v>SALUD TOTAL E.P.S.</v>
      </c>
      <c r="AI1301" t="s">
        <v>2192</v>
      </c>
    </row>
    <row r="1302" spans="1:35" hidden="1" x14ac:dyDescent="0.25">
      <c r="A1302" s="1" t="s">
        <v>33</v>
      </c>
      <c r="B1302" s="1" t="s">
        <v>34</v>
      </c>
      <c r="C1302" s="2">
        <v>45443</v>
      </c>
      <c r="D1302" s="42" t="str">
        <f t="shared" si="80"/>
        <v>2024</v>
      </c>
      <c r="E1302" s="1" t="s">
        <v>73</v>
      </c>
      <c r="F1302" s="1" t="s">
        <v>74</v>
      </c>
      <c r="G1302" s="1" t="s">
        <v>37</v>
      </c>
      <c r="H1302" s="1" t="s">
        <v>988</v>
      </c>
      <c r="I1302" s="1" t="s">
        <v>34</v>
      </c>
      <c r="J1302" s="3">
        <v>130000</v>
      </c>
      <c r="K1302" s="3">
        <v>0</v>
      </c>
      <c r="L1302" s="3">
        <f t="shared" si="81"/>
        <v>130000</v>
      </c>
      <c r="M1302" s="1" t="s">
        <v>40</v>
      </c>
      <c r="N1302" s="88">
        <v>1047476501</v>
      </c>
      <c r="O1302" s="1" t="s">
        <v>670</v>
      </c>
      <c r="P1302" s="1" t="s">
        <v>79</v>
      </c>
      <c r="Q1302" s="1" t="s">
        <v>80</v>
      </c>
      <c r="R1302" s="1" t="s">
        <v>43</v>
      </c>
      <c r="S1302" s="1" t="s">
        <v>43</v>
      </c>
      <c r="T1302" s="3">
        <v>0</v>
      </c>
      <c r="U1302" s="1" t="s">
        <v>44</v>
      </c>
      <c r="V1302" s="1" t="s">
        <v>45</v>
      </c>
      <c r="W1302" s="1" t="s">
        <v>988</v>
      </c>
      <c r="X1302" s="1" t="s">
        <v>46</v>
      </c>
      <c r="Y1302" s="1" t="s">
        <v>81</v>
      </c>
      <c r="Z1302" s="1" t="s">
        <v>1779</v>
      </c>
      <c r="AA1302" s="1" t="s">
        <v>83</v>
      </c>
      <c r="AB1302" s="1" t="s">
        <v>84</v>
      </c>
      <c r="AC1302" s="1" t="s">
        <v>51</v>
      </c>
      <c r="AD1302" s="1" t="s">
        <v>1779</v>
      </c>
      <c r="AE1302" s="1" t="s">
        <v>37</v>
      </c>
      <c r="AF1302">
        <f t="shared" si="82"/>
        <v>2024</v>
      </c>
      <c r="AG1302" t="str">
        <f t="shared" si="83"/>
        <v>may</v>
      </c>
      <c r="AH1302" t="str">
        <f>+VLOOKUP(N1302,'[1]2. Ingreso de incapacidades'!$C$5:$O$6997,13,FALSE)</f>
        <v>EPS MUTUAL SER</v>
      </c>
      <c r="AI1302" t="s">
        <v>2195</v>
      </c>
    </row>
    <row r="1303" spans="1:35" hidden="1" x14ac:dyDescent="0.25">
      <c r="A1303" s="1" t="s">
        <v>33</v>
      </c>
      <c r="B1303" s="1" t="s">
        <v>34</v>
      </c>
      <c r="C1303" s="2">
        <v>45443</v>
      </c>
      <c r="D1303" s="42" t="str">
        <f t="shared" si="80"/>
        <v>2024</v>
      </c>
      <c r="E1303" s="1" t="s">
        <v>73</v>
      </c>
      <c r="F1303" s="1" t="s">
        <v>74</v>
      </c>
      <c r="G1303" s="1" t="s">
        <v>37</v>
      </c>
      <c r="H1303" s="1" t="s">
        <v>988</v>
      </c>
      <c r="I1303" s="1" t="s">
        <v>34</v>
      </c>
      <c r="J1303" s="3">
        <v>650000</v>
      </c>
      <c r="K1303" s="3">
        <v>0</v>
      </c>
      <c r="L1303" s="3">
        <f t="shared" si="81"/>
        <v>650000</v>
      </c>
      <c r="M1303" s="1" t="s">
        <v>40</v>
      </c>
      <c r="N1303" s="88">
        <v>30873721</v>
      </c>
      <c r="O1303" s="1" t="s">
        <v>126</v>
      </c>
      <c r="P1303" s="1" t="s">
        <v>79</v>
      </c>
      <c r="Q1303" s="1" t="s">
        <v>80</v>
      </c>
      <c r="R1303" s="1" t="s">
        <v>43</v>
      </c>
      <c r="S1303" s="1" t="s">
        <v>43</v>
      </c>
      <c r="T1303" s="3">
        <v>0</v>
      </c>
      <c r="U1303" s="1" t="s">
        <v>44</v>
      </c>
      <c r="V1303" s="1" t="s">
        <v>45</v>
      </c>
      <c r="W1303" s="1" t="s">
        <v>988</v>
      </c>
      <c r="X1303" s="1" t="s">
        <v>46</v>
      </c>
      <c r="Y1303" s="1" t="s">
        <v>81</v>
      </c>
      <c r="Z1303" s="1" t="s">
        <v>1779</v>
      </c>
      <c r="AA1303" s="1" t="s">
        <v>83</v>
      </c>
      <c r="AB1303" s="1" t="s">
        <v>84</v>
      </c>
      <c r="AC1303" s="1" t="s">
        <v>51</v>
      </c>
      <c r="AD1303" s="1" t="s">
        <v>1779</v>
      </c>
      <c r="AE1303" s="1" t="s">
        <v>37</v>
      </c>
      <c r="AF1303">
        <f t="shared" si="82"/>
        <v>2024</v>
      </c>
      <c r="AG1303" t="str">
        <f t="shared" si="83"/>
        <v>may</v>
      </c>
      <c r="AH1303" t="str">
        <f>+VLOOKUP(N1303,'[1]2. Ingreso de incapacidades'!$C$5:$O$6997,13,FALSE)</f>
        <v>FAMISANAR E.P.S</v>
      </c>
      <c r="AI1303" t="s">
        <v>2196</v>
      </c>
    </row>
    <row r="1304" spans="1:35" hidden="1" x14ac:dyDescent="0.25">
      <c r="A1304" s="1" t="s">
        <v>33</v>
      </c>
      <c r="B1304" s="1" t="s">
        <v>34</v>
      </c>
      <c r="C1304" s="2">
        <v>45443</v>
      </c>
      <c r="D1304" s="42" t="str">
        <f t="shared" si="80"/>
        <v>2024</v>
      </c>
      <c r="E1304" s="1" t="s">
        <v>73</v>
      </c>
      <c r="F1304" s="1" t="s">
        <v>74</v>
      </c>
      <c r="G1304" s="1" t="s">
        <v>37</v>
      </c>
      <c r="H1304" s="1" t="s">
        <v>988</v>
      </c>
      <c r="I1304" s="1" t="s">
        <v>34</v>
      </c>
      <c r="J1304" s="3">
        <v>43334</v>
      </c>
      <c r="K1304" s="3">
        <v>0</v>
      </c>
      <c r="L1304" s="3">
        <f t="shared" si="81"/>
        <v>43334</v>
      </c>
      <c r="M1304" s="1" t="s">
        <v>40</v>
      </c>
      <c r="N1304" s="88">
        <v>15031784</v>
      </c>
      <c r="O1304" s="1" t="s">
        <v>149</v>
      </c>
      <c r="P1304" s="1" t="s">
        <v>79</v>
      </c>
      <c r="Q1304" s="1" t="s">
        <v>80</v>
      </c>
      <c r="R1304" s="1" t="s">
        <v>43</v>
      </c>
      <c r="S1304" s="1" t="s">
        <v>43</v>
      </c>
      <c r="T1304" s="3">
        <v>0</v>
      </c>
      <c r="U1304" s="1" t="s">
        <v>44</v>
      </c>
      <c r="V1304" s="1" t="s">
        <v>45</v>
      </c>
      <c r="W1304" s="1" t="s">
        <v>988</v>
      </c>
      <c r="X1304" s="1" t="s">
        <v>46</v>
      </c>
      <c r="Y1304" s="1" t="s">
        <v>81</v>
      </c>
      <c r="Z1304" s="1" t="s">
        <v>1779</v>
      </c>
      <c r="AA1304" s="1" t="s">
        <v>83</v>
      </c>
      <c r="AB1304" s="1" t="s">
        <v>84</v>
      </c>
      <c r="AC1304" s="1" t="s">
        <v>51</v>
      </c>
      <c r="AD1304" s="1" t="s">
        <v>1779</v>
      </c>
      <c r="AE1304" s="1" t="s">
        <v>37</v>
      </c>
      <c r="AF1304">
        <f t="shared" si="82"/>
        <v>2024</v>
      </c>
      <c r="AG1304" t="str">
        <f t="shared" si="83"/>
        <v>may</v>
      </c>
      <c r="AH1304" t="str">
        <f>+VLOOKUP(N1304,'[1]2. Ingreso de incapacidades'!$C$5:$O$6997,13,FALSE)</f>
        <v>FAMISANAR E.P.S</v>
      </c>
      <c r="AI1304" t="s">
        <v>2196</v>
      </c>
    </row>
    <row r="1305" spans="1:35" hidden="1" x14ac:dyDescent="0.25">
      <c r="A1305" s="1" t="s">
        <v>33</v>
      </c>
      <c r="B1305" s="1" t="s">
        <v>34</v>
      </c>
      <c r="C1305" s="2">
        <v>45443</v>
      </c>
      <c r="D1305" s="42" t="str">
        <f t="shared" si="80"/>
        <v>2024</v>
      </c>
      <c r="E1305" s="1" t="s">
        <v>73</v>
      </c>
      <c r="F1305" s="1" t="s">
        <v>74</v>
      </c>
      <c r="G1305" s="1" t="s">
        <v>37</v>
      </c>
      <c r="H1305" s="1" t="s">
        <v>988</v>
      </c>
      <c r="I1305" s="1" t="s">
        <v>34</v>
      </c>
      <c r="J1305" s="3">
        <v>650000</v>
      </c>
      <c r="K1305" s="3">
        <v>0</v>
      </c>
      <c r="L1305" s="3">
        <f t="shared" si="81"/>
        <v>650000</v>
      </c>
      <c r="M1305" s="1" t="s">
        <v>40</v>
      </c>
      <c r="N1305" s="88">
        <v>9099334</v>
      </c>
      <c r="O1305" s="1" t="s">
        <v>602</v>
      </c>
      <c r="P1305" s="1" t="s">
        <v>79</v>
      </c>
      <c r="Q1305" s="1" t="s">
        <v>80</v>
      </c>
      <c r="R1305" s="1" t="s">
        <v>43</v>
      </c>
      <c r="S1305" s="1" t="s">
        <v>43</v>
      </c>
      <c r="T1305" s="3">
        <v>0</v>
      </c>
      <c r="U1305" s="1" t="s">
        <v>44</v>
      </c>
      <c r="V1305" s="1" t="s">
        <v>45</v>
      </c>
      <c r="W1305" s="1" t="s">
        <v>988</v>
      </c>
      <c r="X1305" s="1" t="s">
        <v>46</v>
      </c>
      <c r="Y1305" s="1" t="s">
        <v>81</v>
      </c>
      <c r="Z1305" s="1" t="s">
        <v>1779</v>
      </c>
      <c r="AA1305" s="1" t="s">
        <v>83</v>
      </c>
      <c r="AB1305" s="1" t="s">
        <v>84</v>
      </c>
      <c r="AC1305" s="1" t="s">
        <v>51</v>
      </c>
      <c r="AD1305" s="1" t="s">
        <v>1779</v>
      </c>
      <c r="AE1305" s="1" t="s">
        <v>37</v>
      </c>
      <c r="AF1305">
        <f t="shared" si="82"/>
        <v>2024</v>
      </c>
      <c r="AG1305" t="str">
        <f t="shared" si="83"/>
        <v>may</v>
      </c>
      <c r="AH1305" t="str">
        <f>+VLOOKUP(N1305,'[1]2. Ingreso de incapacidades'!$C$5:$O$6997,13,FALSE)</f>
        <v>NUEVA E.P.S</v>
      </c>
      <c r="AI1305" t="s">
        <v>2199</v>
      </c>
    </row>
    <row r="1306" spans="1:35" hidden="1" x14ac:dyDescent="0.25">
      <c r="A1306" s="1" t="s">
        <v>33</v>
      </c>
      <c r="B1306" s="1" t="s">
        <v>34</v>
      </c>
      <c r="C1306" s="2">
        <v>45443</v>
      </c>
      <c r="D1306" s="42" t="str">
        <f t="shared" si="80"/>
        <v>2024</v>
      </c>
      <c r="E1306" s="1" t="s">
        <v>73</v>
      </c>
      <c r="F1306" s="1" t="s">
        <v>74</v>
      </c>
      <c r="G1306" s="1" t="s">
        <v>37</v>
      </c>
      <c r="H1306" s="1" t="s">
        <v>988</v>
      </c>
      <c r="I1306" s="1" t="s">
        <v>34</v>
      </c>
      <c r="J1306" s="3">
        <v>478324</v>
      </c>
      <c r="K1306" s="3">
        <v>0</v>
      </c>
      <c r="L1306" s="3">
        <f t="shared" si="81"/>
        <v>478324</v>
      </c>
      <c r="M1306" s="1" t="s">
        <v>40</v>
      </c>
      <c r="N1306" s="88">
        <v>73131436</v>
      </c>
      <c r="O1306" s="1" t="s">
        <v>153</v>
      </c>
      <c r="P1306" s="1" t="s">
        <v>79</v>
      </c>
      <c r="Q1306" s="1" t="s">
        <v>80</v>
      </c>
      <c r="R1306" s="1" t="s">
        <v>43</v>
      </c>
      <c r="S1306" s="1" t="s">
        <v>43</v>
      </c>
      <c r="T1306" s="3">
        <v>0</v>
      </c>
      <c r="U1306" s="1" t="s">
        <v>44</v>
      </c>
      <c r="V1306" s="1" t="s">
        <v>45</v>
      </c>
      <c r="W1306" s="1" t="s">
        <v>988</v>
      </c>
      <c r="X1306" s="1" t="s">
        <v>46</v>
      </c>
      <c r="Y1306" s="1" t="s">
        <v>81</v>
      </c>
      <c r="Z1306" s="1" t="s">
        <v>1779</v>
      </c>
      <c r="AA1306" s="1" t="s">
        <v>83</v>
      </c>
      <c r="AB1306" s="1" t="s">
        <v>84</v>
      </c>
      <c r="AC1306" s="1" t="s">
        <v>51</v>
      </c>
      <c r="AD1306" s="1" t="s">
        <v>1779</v>
      </c>
      <c r="AE1306" s="1" t="s">
        <v>37</v>
      </c>
      <c r="AF1306">
        <f t="shared" si="82"/>
        <v>2024</v>
      </c>
      <c r="AG1306" t="str">
        <f t="shared" si="83"/>
        <v>may</v>
      </c>
      <c r="AH1306" t="str">
        <f>+VLOOKUP(N1306,'[1]2. Ingreso de incapacidades'!$C$5:$O$6997,13,FALSE)</f>
        <v>SALUD TOTAL E.P.S.</v>
      </c>
      <c r="AI1306" t="s">
        <v>2192</v>
      </c>
    </row>
    <row r="1307" spans="1:35" hidden="1" x14ac:dyDescent="0.25">
      <c r="A1307" s="1" t="s">
        <v>33</v>
      </c>
      <c r="B1307" s="1" t="s">
        <v>34</v>
      </c>
      <c r="C1307" s="2">
        <v>45443</v>
      </c>
      <c r="D1307" s="42" t="str">
        <f t="shared" si="80"/>
        <v>2024</v>
      </c>
      <c r="E1307" s="1" t="s">
        <v>73</v>
      </c>
      <c r="F1307" s="1" t="s">
        <v>74</v>
      </c>
      <c r="G1307" s="1" t="s">
        <v>37</v>
      </c>
      <c r="H1307" s="1" t="s">
        <v>988</v>
      </c>
      <c r="I1307" s="1" t="s">
        <v>34</v>
      </c>
      <c r="J1307" s="3">
        <v>346578</v>
      </c>
      <c r="K1307" s="3">
        <v>0</v>
      </c>
      <c r="L1307" s="3">
        <f t="shared" si="81"/>
        <v>346578</v>
      </c>
      <c r="M1307" s="1" t="s">
        <v>40</v>
      </c>
      <c r="N1307" s="88">
        <v>1235045400</v>
      </c>
      <c r="O1307" s="1" t="s">
        <v>1611</v>
      </c>
      <c r="P1307" s="1" t="s">
        <v>1075</v>
      </c>
      <c r="Q1307" s="1" t="s">
        <v>1076</v>
      </c>
      <c r="R1307" s="1" t="s">
        <v>43</v>
      </c>
      <c r="S1307" s="1" t="s">
        <v>43</v>
      </c>
      <c r="T1307" s="3">
        <v>0</v>
      </c>
      <c r="U1307" s="1" t="s">
        <v>44</v>
      </c>
      <c r="V1307" s="1" t="s">
        <v>45</v>
      </c>
      <c r="W1307" s="1" t="s">
        <v>988</v>
      </c>
      <c r="X1307" s="1" t="s">
        <v>46</v>
      </c>
      <c r="Y1307" s="1" t="s">
        <v>81</v>
      </c>
      <c r="Z1307" s="1" t="s">
        <v>1779</v>
      </c>
      <c r="AA1307" s="1" t="s">
        <v>83</v>
      </c>
      <c r="AB1307" s="1" t="s">
        <v>84</v>
      </c>
      <c r="AC1307" s="1" t="s">
        <v>51</v>
      </c>
      <c r="AD1307" s="1" t="s">
        <v>1779</v>
      </c>
      <c r="AE1307" s="1" t="s">
        <v>37</v>
      </c>
      <c r="AF1307">
        <f t="shared" si="82"/>
        <v>2024</v>
      </c>
      <c r="AG1307" t="str">
        <f t="shared" si="83"/>
        <v>may</v>
      </c>
      <c r="AH1307" t="str">
        <f>+VLOOKUP(N1307,'[1]2. Ingreso de incapacidades'!$C$5:$O$6997,13,FALSE)</f>
        <v>SURA E.P.S.</v>
      </c>
      <c r="AI1307" t="s">
        <v>2197</v>
      </c>
    </row>
    <row r="1308" spans="1:35" hidden="1" x14ac:dyDescent="0.25">
      <c r="A1308" s="1" t="s">
        <v>33</v>
      </c>
      <c r="B1308" s="1" t="s">
        <v>34</v>
      </c>
      <c r="C1308" s="2">
        <v>45443</v>
      </c>
      <c r="D1308" s="42" t="str">
        <f t="shared" si="80"/>
        <v>2024</v>
      </c>
      <c r="E1308" s="1" t="s">
        <v>73</v>
      </c>
      <c r="F1308" s="1" t="s">
        <v>74</v>
      </c>
      <c r="G1308" s="1" t="s">
        <v>37</v>
      </c>
      <c r="H1308" s="1" t="s">
        <v>988</v>
      </c>
      <c r="I1308" s="1" t="s">
        <v>34</v>
      </c>
      <c r="J1308" s="3">
        <v>7594050</v>
      </c>
      <c r="K1308" s="3">
        <v>0</v>
      </c>
      <c r="L1308" s="3">
        <f t="shared" si="81"/>
        <v>7594050</v>
      </c>
      <c r="M1308" s="1" t="s">
        <v>40</v>
      </c>
      <c r="N1308" s="88">
        <v>1102848728</v>
      </c>
      <c r="O1308" s="1" t="s">
        <v>720</v>
      </c>
      <c r="P1308" s="1" t="s">
        <v>1323</v>
      </c>
      <c r="Q1308" s="1" t="s">
        <v>1324</v>
      </c>
      <c r="R1308" s="1" t="s">
        <v>43</v>
      </c>
      <c r="S1308" s="1" t="s">
        <v>43</v>
      </c>
      <c r="T1308" s="3">
        <v>0</v>
      </c>
      <c r="U1308" s="1" t="s">
        <v>44</v>
      </c>
      <c r="V1308" s="1" t="s">
        <v>45</v>
      </c>
      <c r="W1308" s="1" t="s">
        <v>988</v>
      </c>
      <c r="X1308" s="1" t="s">
        <v>46</v>
      </c>
      <c r="Y1308" s="1" t="s">
        <v>81</v>
      </c>
      <c r="Z1308" s="1" t="s">
        <v>1779</v>
      </c>
      <c r="AA1308" s="1" t="s">
        <v>83</v>
      </c>
      <c r="AB1308" s="1" t="s">
        <v>84</v>
      </c>
      <c r="AC1308" s="1" t="s">
        <v>51</v>
      </c>
      <c r="AD1308" s="1" t="s">
        <v>1779</v>
      </c>
      <c r="AE1308" s="1" t="s">
        <v>37</v>
      </c>
      <c r="AF1308">
        <f t="shared" si="82"/>
        <v>2024</v>
      </c>
      <c r="AG1308" t="str">
        <f t="shared" si="83"/>
        <v>may</v>
      </c>
      <c r="AH1308" t="str">
        <f>+VLOOKUP(N1308,'[1]2. Ingreso de incapacidades'!$C$5:$O$6997,13,FALSE)</f>
        <v>SANITAS E.P.S</v>
      </c>
      <c r="AI1308" t="s">
        <v>2193</v>
      </c>
    </row>
    <row r="1309" spans="1:35" hidden="1" x14ac:dyDescent="0.25">
      <c r="A1309" s="1" t="s">
        <v>33</v>
      </c>
      <c r="B1309" s="1" t="s">
        <v>34</v>
      </c>
      <c r="C1309" s="2">
        <v>45443</v>
      </c>
      <c r="D1309" s="42" t="str">
        <f t="shared" si="80"/>
        <v>2024</v>
      </c>
      <c r="E1309" s="1" t="s">
        <v>73</v>
      </c>
      <c r="F1309" s="1" t="s">
        <v>74</v>
      </c>
      <c r="G1309" s="1" t="s">
        <v>37</v>
      </c>
      <c r="H1309" s="1" t="s">
        <v>988</v>
      </c>
      <c r="I1309" s="1" t="s">
        <v>34</v>
      </c>
      <c r="J1309" s="3">
        <v>693334</v>
      </c>
      <c r="K1309" s="3">
        <v>0</v>
      </c>
      <c r="L1309" s="3">
        <f t="shared" si="81"/>
        <v>693334</v>
      </c>
      <c r="M1309" s="1" t="s">
        <v>40</v>
      </c>
      <c r="N1309" s="88">
        <v>1128045753</v>
      </c>
      <c r="O1309" s="1" t="s">
        <v>304</v>
      </c>
      <c r="P1309" s="1" t="s">
        <v>295</v>
      </c>
      <c r="Q1309" s="1" t="s">
        <v>296</v>
      </c>
      <c r="R1309" s="1" t="s">
        <v>43</v>
      </c>
      <c r="S1309" s="1" t="s">
        <v>43</v>
      </c>
      <c r="T1309" s="3">
        <v>0</v>
      </c>
      <c r="U1309" s="1" t="s">
        <v>44</v>
      </c>
      <c r="V1309" s="1" t="s">
        <v>45</v>
      </c>
      <c r="W1309" s="1" t="s">
        <v>988</v>
      </c>
      <c r="X1309" s="1" t="s">
        <v>46</v>
      </c>
      <c r="Y1309" s="1" t="s">
        <v>81</v>
      </c>
      <c r="Z1309" s="1" t="s">
        <v>1779</v>
      </c>
      <c r="AA1309" s="1" t="s">
        <v>83</v>
      </c>
      <c r="AB1309" s="1" t="s">
        <v>84</v>
      </c>
      <c r="AC1309" s="1" t="s">
        <v>51</v>
      </c>
      <c r="AD1309" s="1" t="s">
        <v>1779</v>
      </c>
      <c r="AE1309" s="1" t="s">
        <v>37</v>
      </c>
      <c r="AF1309">
        <f t="shared" si="82"/>
        <v>2024</v>
      </c>
      <c r="AG1309" t="str">
        <f t="shared" si="83"/>
        <v>may</v>
      </c>
      <c r="AH1309" t="str">
        <f>+VLOOKUP(N1309,'[1]2. Ingreso de incapacidades'!$C$5:$O$6997,13,FALSE)</f>
        <v>SURA E.P.S.</v>
      </c>
      <c r="AI1309" t="s">
        <v>2197</v>
      </c>
    </row>
    <row r="1310" spans="1:35" hidden="1" x14ac:dyDescent="0.25">
      <c r="A1310" s="1" t="s">
        <v>33</v>
      </c>
      <c r="B1310" s="1" t="s">
        <v>34</v>
      </c>
      <c r="C1310" s="2">
        <v>45443</v>
      </c>
      <c r="D1310" s="42" t="str">
        <f t="shared" si="80"/>
        <v>2024</v>
      </c>
      <c r="E1310" s="1" t="s">
        <v>73</v>
      </c>
      <c r="F1310" s="1" t="s">
        <v>74</v>
      </c>
      <c r="G1310" s="1" t="s">
        <v>37</v>
      </c>
      <c r="H1310" s="1" t="s">
        <v>988</v>
      </c>
      <c r="I1310" s="1" t="s">
        <v>34</v>
      </c>
      <c r="J1310" s="3">
        <v>430218</v>
      </c>
      <c r="K1310" s="3">
        <v>0</v>
      </c>
      <c r="L1310" s="3">
        <f t="shared" si="81"/>
        <v>430218</v>
      </c>
      <c r="M1310" s="1" t="s">
        <v>40</v>
      </c>
      <c r="N1310" s="88">
        <v>1143340016</v>
      </c>
      <c r="O1310" s="1" t="s">
        <v>360</v>
      </c>
      <c r="P1310" s="1" t="s">
        <v>422</v>
      </c>
      <c r="Q1310" s="1" t="s">
        <v>423</v>
      </c>
      <c r="R1310" s="1" t="s">
        <v>43</v>
      </c>
      <c r="S1310" s="1" t="s">
        <v>43</v>
      </c>
      <c r="T1310" s="3">
        <v>0</v>
      </c>
      <c r="U1310" s="1" t="s">
        <v>44</v>
      </c>
      <c r="V1310" s="1" t="s">
        <v>45</v>
      </c>
      <c r="W1310" s="1" t="s">
        <v>988</v>
      </c>
      <c r="X1310" s="1" t="s">
        <v>46</v>
      </c>
      <c r="Y1310" s="1" t="s">
        <v>81</v>
      </c>
      <c r="Z1310" s="1" t="s">
        <v>1779</v>
      </c>
      <c r="AA1310" s="1" t="s">
        <v>83</v>
      </c>
      <c r="AB1310" s="1" t="s">
        <v>84</v>
      </c>
      <c r="AC1310" s="1" t="s">
        <v>51</v>
      </c>
      <c r="AD1310" s="1" t="s">
        <v>1779</v>
      </c>
      <c r="AE1310" s="1" t="s">
        <v>37</v>
      </c>
      <c r="AF1310">
        <f t="shared" si="82"/>
        <v>2024</v>
      </c>
      <c r="AG1310" t="str">
        <f t="shared" si="83"/>
        <v>may</v>
      </c>
      <c r="AH1310" t="str">
        <f>+VLOOKUP(N1310,'[1]2. Ingreso de incapacidades'!$C$5:$O$6997,13,FALSE)</f>
        <v>SURA E.P.S.</v>
      </c>
      <c r="AI1310" t="s">
        <v>2197</v>
      </c>
    </row>
    <row r="1311" spans="1:35" hidden="1" x14ac:dyDescent="0.25">
      <c r="A1311" s="1" t="s">
        <v>33</v>
      </c>
      <c r="B1311" s="1" t="s">
        <v>34</v>
      </c>
      <c r="C1311" s="2">
        <v>45443</v>
      </c>
      <c r="D1311" s="42" t="str">
        <f t="shared" si="80"/>
        <v>2024</v>
      </c>
      <c r="E1311" s="1" t="s">
        <v>73</v>
      </c>
      <c r="F1311" s="1" t="s">
        <v>74</v>
      </c>
      <c r="G1311" s="1" t="s">
        <v>37</v>
      </c>
      <c r="H1311" s="1" t="s">
        <v>988</v>
      </c>
      <c r="I1311" s="1" t="s">
        <v>34</v>
      </c>
      <c r="J1311" s="3">
        <v>520001</v>
      </c>
      <c r="K1311" s="3">
        <v>0</v>
      </c>
      <c r="L1311" s="3">
        <f t="shared" si="81"/>
        <v>520001</v>
      </c>
      <c r="M1311" s="1" t="s">
        <v>40</v>
      </c>
      <c r="N1311" s="88">
        <v>7918997</v>
      </c>
      <c r="O1311" s="1" t="s">
        <v>471</v>
      </c>
      <c r="P1311" s="1" t="s">
        <v>79</v>
      </c>
      <c r="Q1311" s="1" t="s">
        <v>80</v>
      </c>
      <c r="R1311" s="1" t="s">
        <v>43</v>
      </c>
      <c r="S1311" s="1" t="s">
        <v>43</v>
      </c>
      <c r="T1311" s="3">
        <v>0</v>
      </c>
      <c r="U1311" s="1" t="s">
        <v>44</v>
      </c>
      <c r="V1311" s="1" t="s">
        <v>45</v>
      </c>
      <c r="W1311" s="1" t="s">
        <v>988</v>
      </c>
      <c r="X1311" s="1" t="s">
        <v>46</v>
      </c>
      <c r="Y1311" s="1" t="s">
        <v>81</v>
      </c>
      <c r="Z1311" s="1" t="s">
        <v>1779</v>
      </c>
      <c r="AA1311" s="1" t="s">
        <v>83</v>
      </c>
      <c r="AB1311" s="1" t="s">
        <v>84</v>
      </c>
      <c r="AC1311" s="1" t="s">
        <v>51</v>
      </c>
      <c r="AD1311" s="1" t="s">
        <v>1779</v>
      </c>
      <c r="AE1311" s="1" t="s">
        <v>37</v>
      </c>
      <c r="AF1311">
        <f t="shared" si="82"/>
        <v>2024</v>
      </c>
      <c r="AG1311" t="str">
        <f t="shared" si="83"/>
        <v>may</v>
      </c>
      <c r="AH1311" t="str">
        <f>+VLOOKUP(N1311,'[1]2. Ingreso de incapacidades'!$C$5:$O$6997,13,FALSE)</f>
        <v>SURA E.P.S.</v>
      </c>
      <c r="AI1311" t="s">
        <v>2197</v>
      </c>
    </row>
    <row r="1312" spans="1:35" hidden="1" x14ac:dyDescent="0.25">
      <c r="A1312" s="1" t="s">
        <v>33</v>
      </c>
      <c r="B1312" s="1" t="s">
        <v>34</v>
      </c>
      <c r="C1312" s="2">
        <v>45443</v>
      </c>
      <c r="D1312" s="42" t="str">
        <f t="shared" si="80"/>
        <v>2024</v>
      </c>
      <c r="E1312" s="1" t="s">
        <v>73</v>
      </c>
      <c r="F1312" s="1" t="s">
        <v>74</v>
      </c>
      <c r="G1312" s="1" t="s">
        <v>37</v>
      </c>
      <c r="H1312" s="1" t="s">
        <v>988</v>
      </c>
      <c r="I1312" s="1" t="s">
        <v>34</v>
      </c>
      <c r="J1312" s="3">
        <v>43334</v>
      </c>
      <c r="K1312" s="3">
        <v>0</v>
      </c>
      <c r="L1312" s="3">
        <f t="shared" si="81"/>
        <v>43334</v>
      </c>
      <c r="M1312" s="1" t="s">
        <v>40</v>
      </c>
      <c r="N1312" s="88">
        <v>1143328133</v>
      </c>
      <c r="O1312" s="1" t="s">
        <v>730</v>
      </c>
      <c r="P1312" s="1" t="s">
        <v>79</v>
      </c>
      <c r="Q1312" s="1" t="s">
        <v>80</v>
      </c>
      <c r="R1312" s="1" t="s">
        <v>43</v>
      </c>
      <c r="S1312" s="1" t="s">
        <v>43</v>
      </c>
      <c r="T1312" s="3">
        <v>0</v>
      </c>
      <c r="U1312" s="1" t="s">
        <v>44</v>
      </c>
      <c r="V1312" s="1" t="s">
        <v>45</v>
      </c>
      <c r="W1312" s="1" t="s">
        <v>988</v>
      </c>
      <c r="X1312" s="1" t="s">
        <v>46</v>
      </c>
      <c r="Y1312" s="1" t="s">
        <v>81</v>
      </c>
      <c r="Z1312" s="1" t="s">
        <v>1779</v>
      </c>
      <c r="AA1312" s="1" t="s">
        <v>83</v>
      </c>
      <c r="AB1312" s="1" t="s">
        <v>84</v>
      </c>
      <c r="AC1312" s="1" t="s">
        <v>51</v>
      </c>
      <c r="AD1312" s="1" t="s">
        <v>1779</v>
      </c>
      <c r="AE1312" s="1" t="s">
        <v>37</v>
      </c>
      <c r="AF1312">
        <f t="shared" si="82"/>
        <v>2024</v>
      </c>
      <c r="AG1312" t="str">
        <f t="shared" si="83"/>
        <v>may</v>
      </c>
      <c r="AH1312" t="str">
        <f>+VLOOKUP(N1312,'[1]2. Ingreso de incapacidades'!$C$5:$O$6997,13,FALSE)</f>
        <v>SALUD TOTAL E.P.S.</v>
      </c>
      <c r="AI1312" t="s">
        <v>2192</v>
      </c>
    </row>
    <row r="1313" spans="1:35" hidden="1" x14ac:dyDescent="0.25">
      <c r="A1313" s="1" t="s">
        <v>33</v>
      </c>
      <c r="B1313" s="1" t="s">
        <v>34</v>
      </c>
      <c r="C1313" s="2">
        <v>45443</v>
      </c>
      <c r="D1313" s="42" t="str">
        <f t="shared" si="80"/>
        <v>2024</v>
      </c>
      <c r="E1313" s="1" t="s">
        <v>73</v>
      </c>
      <c r="F1313" s="1" t="s">
        <v>74</v>
      </c>
      <c r="G1313" s="1" t="s">
        <v>37</v>
      </c>
      <c r="H1313" s="1" t="s">
        <v>988</v>
      </c>
      <c r="I1313" s="1" t="s">
        <v>34</v>
      </c>
      <c r="J1313" s="3">
        <v>433334</v>
      </c>
      <c r="K1313" s="3">
        <v>0</v>
      </c>
      <c r="L1313" s="3">
        <f t="shared" si="81"/>
        <v>433334</v>
      </c>
      <c r="M1313" s="1" t="s">
        <v>40</v>
      </c>
      <c r="N1313" s="88">
        <v>73152237</v>
      </c>
      <c r="O1313" s="1" t="s">
        <v>378</v>
      </c>
      <c r="P1313" s="1" t="s">
        <v>79</v>
      </c>
      <c r="Q1313" s="1" t="s">
        <v>80</v>
      </c>
      <c r="R1313" s="1" t="s">
        <v>43</v>
      </c>
      <c r="S1313" s="1" t="s">
        <v>43</v>
      </c>
      <c r="T1313" s="3">
        <v>0</v>
      </c>
      <c r="U1313" s="1" t="s">
        <v>44</v>
      </c>
      <c r="V1313" s="1" t="s">
        <v>45</v>
      </c>
      <c r="W1313" s="1" t="s">
        <v>988</v>
      </c>
      <c r="X1313" s="1" t="s">
        <v>46</v>
      </c>
      <c r="Y1313" s="1" t="s">
        <v>81</v>
      </c>
      <c r="Z1313" s="1" t="s">
        <v>1779</v>
      </c>
      <c r="AA1313" s="1" t="s">
        <v>83</v>
      </c>
      <c r="AB1313" s="1" t="s">
        <v>84</v>
      </c>
      <c r="AC1313" s="1" t="s">
        <v>51</v>
      </c>
      <c r="AD1313" s="1" t="s">
        <v>1779</v>
      </c>
      <c r="AE1313" s="1" t="s">
        <v>37</v>
      </c>
      <c r="AF1313">
        <f t="shared" si="82"/>
        <v>2024</v>
      </c>
      <c r="AG1313" t="str">
        <f t="shared" si="83"/>
        <v>may</v>
      </c>
      <c r="AH1313" t="str">
        <f>+VLOOKUP(N1313,'[1]2. Ingreso de incapacidades'!$C$5:$O$6997,13,FALSE)</f>
        <v>SALUD TOTAL E.P.S.</v>
      </c>
      <c r="AI1313" t="s">
        <v>2192</v>
      </c>
    </row>
    <row r="1314" spans="1:35" hidden="1" x14ac:dyDescent="0.25">
      <c r="A1314" s="1" t="s">
        <v>33</v>
      </c>
      <c r="B1314" s="1" t="s">
        <v>34</v>
      </c>
      <c r="C1314" s="2">
        <v>45443</v>
      </c>
      <c r="D1314" s="42" t="str">
        <f t="shared" si="80"/>
        <v>2024</v>
      </c>
      <c r="E1314" s="1" t="s">
        <v>73</v>
      </c>
      <c r="F1314" s="1" t="s">
        <v>74</v>
      </c>
      <c r="G1314" s="1" t="s">
        <v>37</v>
      </c>
      <c r="H1314" s="1" t="s">
        <v>988</v>
      </c>
      <c r="I1314" s="1" t="s">
        <v>34</v>
      </c>
      <c r="J1314" s="3">
        <v>50573</v>
      </c>
      <c r="K1314" s="3">
        <v>0</v>
      </c>
      <c r="L1314" s="3">
        <f t="shared" si="81"/>
        <v>50573</v>
      </c>
      <c r="M1314" s="1" t="s">
        <v>40</v>
      </c>
      <c r="N1314" s="88">
        <v>1047416363</v>
      </c>
      <c r="O1314" s="1" t="s">
        <v>554</v>
      </c>
      <c r="P1314" s="1" t="s">
        <v>79</v>
      </c>
      <c r="Q1314" s="1" t="s">
        <v>80</v>
      </c>
      <c r="R1314" s="1" t="s">
        <v>43</v>
      </c>
      <c r="S1314" s="1" t="s">
        <v>43</v>
      </c>
      <c r="T1314" s="3">
        <v>0</v>
      </c>
      <c r="U1314" s="1" t="s">
        <v>44</v>
      </c>
      <c r="V1314" s="1" t="s">
        <v>45</v>
      </c>
      <c r="W1314" s="1" t="s">
        <v>988</v>
      </c>
      <c r="X1314" s="1" t="s">
        <v>46</v>
      </c>
      <c r="Y1314" s="1" t="s">
        <v>81</v>
      </c>
      <c r="Z1314" s="1" t="s">
        <v>1779</v>
      </c>
      <c r="AA1314" s="1" t="s">
        <v>83</v>
      </c>
      <c r="AB1314" s="1" t="s">
        <v>84</v>
      </c>
      <c r="AC1314" s="1" t="s">
        <v>51</v>
      </c>
      <c r="AD1314" s="1" t="s">
        <v>1779</v>
      </c>
      <c r="AE1314" s="1" t="s">
        <v>37</v>
      </c>
      <c r="AF1314">
        <f t="shared" si="82"/>
        <v>2024</v>
      </c>
      <c r="AG1314" t="str">
        <f t="shared" si="83"/>
        <v>may</v>
      </c>
      <c r="AH1314" t="str">
        <f>+VLOOKUP(N1314,'[1]2. Ingreso de incapacidades'!$C$5:$O$6997,13,FALSE)</f>
        <v>SALUD TOTAL E.P.S.</v>
      </c>
      <c r="AI1314" t="s">
        <v>2192</v>
      </c>
    </row>
    <row r="1315" spans="1:35" hidden="1" x14ac:dyDescent="0.25">
      <c r="A1315" s="1" t="s">
        <v>33</v>
      </c>
      <c r="B1315" s="1" t="s">
        <v>34</v>
      </c>
      <c r="C1315" s="2">
        <v>45443</v>
      </c>
      <c r="D1315" s="42" t="str">
        <f t="shared" si="80"/>
        <v>2024</v>
      </c>
      <c r="E1315" s="1" t="s">
        <v>73</v>
      </c>
      <c r="F1315" s="1" t="s">
        <v>74</v>
      </c>
      <c r="G1315" s="1" t="s">
        <v>37</v>
      </c>
      <c r="H1315" s="1" t="s">
        <v>988</v>
      </c>
      <c r="I1315" s="1" t="s">
        <v>34</v>
      </c>
      <c r="J1315" s="3">
        <v>43334</v>
      </c>
      <c r="K1315" s="3">
        <v>0</v>
      </c>
      <c r="L1315" s="3">
        <f t="shared" si="81"/>
        <v>43334</v>
      </c>
      <c r="M1315" s="1" t="s">
        <v>40</v>
      </c>
      <c r="N1315" s="88">
        <v>73576572</v>
      </c>
      <c r="O1315" s="1" t="s">
        <v>134</v>
      </c>
      <c r="P1315" s="1" t="s">
        <v>79</v>
      </c>
      <c r="Q1315" s="1" t="s">
        <v>80</v>
      </c>
      <c r="R1315" s="1" t="s">
        <v>43</v>
      </c>
      <c r="S1315" s="1" t="s">
        <v>43</v>
      </c>
      <c r="T1315" s="3">
        <v>0</v>
      </c>
      <c r="U1315" s="1" t="s">
        <v>44</v>
      </c>
      <c r="V1315" s="1" t="s">
        <v>45</v>
      </c>
      <c r="W1315" s="1" t="s">
        <v>988</v>
      </c>
      <c r="X1315" s="1" t="s">
        <v>46</v>
      </c>
      <c r="Y1315" s="1" t="s">
        <v>81</v>
      </c>
      <c r="Z1315" s="1" t="s">
        <v>1779</v>
      </c>
      <c r="AA1315" s="1" t="s">
        <v>83</v>
      </c>
      <c r="AB1315" s="1" t="s">
        <v>84</v>
      </c>
      <c r="AC1315" s="1" t="s">
        <v>51</v>
      </c>
      <c r="AD1315" s="1" t="s">
        <v>1779</v>
      </c>
      <c r="AE1315" s="1" t="s">
        <v>37</v>
      </c>
      <c r="AF1315">
        <f t="shared" si="82"/>
        <v>2024</v>
      </c>
      <c r="AG1315" t="str">
        <f t="shared" si="83"/>
        <v>may</v>
      </c>
      <c r="AH1315" t="str">
        <f>+VLOOKUP(N1315,'[1]2. Ingreso de incapacidades'!$C$5:$O$6997,13,FALSE)</f>
        <v>SANITAS E.P.S</v>
      </c>
      <c r="AI1315" t="s">
        <v>2193</v>
      </c>
    </row>
    <row r="1316" spans="1:35" hidden="1" x14ac:dyDescent="0.25">
      <c r="A1316" s="1" t="s">
        <v>33</v>
      </c>
      <c r="B1316" s="1" t="s">
        <v>34</v>
      </c>
      <c r="C1316" s="2">
        <v>45443</v>
      </c>
      <c r="D1316" s="42" t="str">
        <f t="shared" si="80"/>
        <v>2024</v>
      </c>
      <c r="E1316" s="1" t="s">
        <v>73</v>
      </c>
      <c r="F1316" s="1" t="s">
        <v>74</v>
      </c>
      <c r="G1316" s="1" t="s">
        <v>37</v>
      </c>
      <c r="H1316" s="1" t="s">
        <v>988</v>
      </c>
      <c r="I1316" s="1" t="s">
        <v>34</v>
      </c>
      <c r="J1316" s="3">
        <v>606667</v>
      </c>
      <c r="K1316" s="3">
        <v>0</v>
      </c>
      <c r="L1316" s="3">
        <f t="shared" si="81"/>
        <v>606667</v>
      </c>
      <c r="M1316" s="1" t="s">
        <v>40</v>
      </c>
      <c r="N1316" s="88">
        <v>30873721</v>
      </c>
      <c r="O1316" s="1" t="s">
        <v>126</v>
      </c>
      <c r="P1316" s="1" t="s">
        <v>79</v>
      </c>
      <c r="Q1316" s="1" t="s">
        <v>80</v>
      </c>
      <c r="R1316" s="1" t="s">
        <v>43</v>
      </c>
      <c r="S1316" s="1" t="s">
        <v>43</v>
      </c>
      <c r="T1316" s="3">
        <v>0</v>
      </c>
      <c r="U1316" s="1" t="s">
        <v>44</v>
      </c>
      <c r="V1316" s="1" t="s">
        <v>45</v>
      </c>
      <c r="W1316" s="1" t="s">
        <v>988</v>
      </c>
      <c r="X1316" s="1" t="s">
        <v>46</v>
      </c>
      <c r="Y1316" s="1" t="s">
        <v>81</v>
      </c>
      <c r="Z1316" s="1" t="s">
        <v>1779</v>
      </c>
      <c r="AA1316" s="1" t="s">
        <v>83</v>
      </c>
      <c r="AB1316" s="1" t="s">
        <v>84</v>
      </c>
      <c r="AC1316" s="1" t="s">
        <v>51</v>
      </c>
      <c r="AD1316" s="1" t="s">
        <v>1779</v>
      </c>
      <c r="AE1316" s="1" t="s">
        <v>37</v>
      </c>
      <c r="AF1316">
        <f t="shared" si="82"/>
        <v>2024</v>
      </c>
      <c r="AG1316" t="str">
        <f t="shared" si="83"/>
        <v>may</v>
      </c>
      <c r="AH1316" t="str">
        <f>+VLOOKUP(N1316,'[1]2. Ingreso de incapacidades'!$C$5:$O$6997,13,FALSE)</f>
        <v>FAMISANAR E.P.S</v>
      </c>
      <c r="AI1316" t="s">
        <v>2196</v>
      </c>
    </row>
    <row r="1317" spans="1:35" hidden="1" x14ac:dyDescent="0.25">
      <c r="A1317" s="1" t="s">
        <v>33</v>
      </c>
      <c r="B1317" s="1" t="s">
        <v>34</v>
      </c>
      <c r="C1317" s="2">
        <v>45443</v>
      </c>
      <c r="D1317" s="42" t="str">
        <f t="shared" si="80"/>
        <v>2024</v>
      </c>
      <c r="E1317" s="1" t="s">
        <v>73</v>
      </c>
      <c r="F1317" s="1" t="s">
        <v>74</v>
      </c>
      <c r="G1317" s="1" t="s">
        <v>37</v>
      </c>
      <c r="H1317" s="1" t="s">
        <v>988</v>
      </c>
      <c r="I1317" s="1" t="s">
        <v>34</v>
      </c>
      <c r="J1317" s="3">
        <v>86667</v>
      </c>
      <c r="K1317" s="3">
        <v>0</v>
      </c>
      <c r="L1317" s="3">
        <f t="shared" si="81"/>
        <v>86667</v>
      </c>
      <c r="M1317" s="1" t="s">
        <v>40</v>
      </c>
      <c r="N1317" s="88">
        <v>1047454767</v>
      </c>
      <c r="O1317" s="1" t="s">
        <v>664</v>
      </c>
      <c r="P1317" s="1" t="s">
        <v>79</v>
      </c>
      <c r="Q1317" s="1" t="s">
        <v>80</v>
      </c>
      <c r="R1317" s="1" t="s">
        <v>43</v>
      </c>
      <c r="S1317" s="1" t="s">
        <v>43</v>
      </c>
      <c r="T1317" s="3">
        <v>0</v>
      </c>
      <c r="U1317" s="1" t="s">
        <v>44</v>
      </c>
      <c r="V1317" s="1" t="s">
        <v>45</v>
      </c>
      <c r="W1317" s="1" t="s">
        <v>988</v>
      </c>
      <c r="X1317" s="1" t="s">
        <v>46</v>
      </c>
      <c r="Y1317" s="1" t="s">
        <v>81</v>
      </c>
      <c r="Z1317" s="1" t="s">
        <v>1779</v>
      </c>
      <c r="AA1317" s="1" t="s">
        <v>83</v>
      </c>
      <c r="AB1317" s="1" t="s">
        <v>84</v>
      </c>
      <c r="AC1317" s="1" t="s">
        <v>51</v>
      </c>
      <c r="AD1317" s="1" t="s">
        <v>1779</v>
      </c>
      <c r="AE1317" s="1" t="s">
        <v>37</v>
      </c>
      <c r="AF1317">
        <f t="shared" si="82"/>
        <v>2024</v>
      </c>
      <c r="AG1317" t="str">
        <f t="shared" si="83"/>
        <v>may</v>
      </c>
      <c r="AH1317" t="str">
        <f>+VLOOKUP(N1317,'[1]2. Ingreso de incapacidades'!$C$5:$O$6997,13,FALSE)</f>
        <v>EPS-S CAJACOPI</v>
      </c>
      <c r="AI1317" t="s">
        <v>2200</v>
      </c>
    </row>
    <row r="1318" spans="1:35" hidden="1" x14ac:dyDescent="0.25">
      <c r="A1318" s="1" t="s">
        <v>33</v>
      </c>
      <c r="B1318" s="1" t="s">
        <v>34</v>
      </c>
      <c r="C1318" s="2">
        <v>45443</v>
      </c>
      <c r="D1318" s="42" t="str">
        <f t="shared" si="80"/>
        <v>2024</v>
      </c>
      <c r="E1318" s="1" t="s">
        <v>73</v>
      </c>
      <c r="F1318" s="1" t="s">
        <v>74</v>
      </c>
      <c r="G1318" s="1" t="s">
        <v>37</v>
      </c>
      <c r="H1318" s="1" t="s">
        <v>988</v>
      </c>
      <c r="I1318" s="1" t="s">
        <v>34</v>
      </c>
      <c r="J1318" s="3">
        <v>43334</v>
      </c>
      <c r="K1318" s="3">
        <v>0</v>
      </c>
      <c r="L1318" s="3">
        <f t="shared" si="81"/>
        <v>43334</v>
      </c>
      <c r="M1318" s="1" t="s">
        <v>40</v>
      </c>
      <c r="N1318" s="88">
        <v>12595533</v>
      </c>
      <c r="O1318" s="1" t="s">
        <v>116</v>
      </c>
      <c r="P1318" s="1" t="s">
        <v>79</v>
      </c>
      <c r="Q1318" s="1" t="s">
        <v>80</v>
      </c>
      <c r="R1318" s="1" t="s">
        <v>43</v>
      </c>
      <c r="S1318" s="1" t="s">
        <v>43</v>
      </c>
      <c r="T1318" s="3">
        <v>0</v>
      </c>
      <c r="U1318" s="1" t="s">
        <v>44</v>
      </c>
      <c r="V1318" s="1" t="s">
        <v>45</v>
      </c>
      <c r="W1318" s="1" t="s">
        <v>988</v>
      </c>
      <c r="X1318" s="1" t="s">
        <v>46</v>
      </c>
      <c r="Y1318" s="1" t="s">
        <v>81</v>
      </c>
      <c r="Z1318" s="1" t="s">
        <v>1779</v>
      </c>
      <c r="AA1318" s="1" t="s">
        <v>83</v>
      </c>
      <c r="AB1318" s="1" t="s">
        <v>84</v>
      </c>
      <c r="AC1318" s="1" t="s">
        <v>51</v>
      </c>
      <c r="AD1318" s="1" t="s">
        <v>1779</v>
      </c>
      <c r="AE1318" s="1" t="s">
        <v>37</v>
      </c>
      <c r="AF1318">
        <f t="shared" si="82"/>
        <v>2024</v>
      </c>
      <c r="AG1318" t="str">
        <f t="shared" si="83"/>
        <v>may</v>
      </c>
      <c r="AH1318" t="str">
        <f>+VLOOKUP(N1318,'[1]2. Ingreso de incapacidades'!$C$5:$O$6997,13,FALSE)</f>
        <v>NUEVA E.P.S</v>
      </c>
      <c r="AI1318" t="s">
        <v>2199</v>
      </c>
    </row>
    <row r="1319" spans="1:35" hidden="1" x14ac:dyDescent="0.25">
      <c r="A1319" s="1" t="s">
        <v>33</v>
      </c>
      <c r="B1319" s="1" t="s">
        <v>34</v>
      </c>
      <c r="C1319" s="2">
        <v>45443</v>
      </c>
      <c r="D1319" s="42" t="str">
        <f t="shared" si="80"/>
        <v>2024</v>
      </c>
      <c r="E1319" s="1" t="s">
        <v>73</v>
      </c>
      <c r="F1319" s="1" t="s">
        <v>74</v>
      </c>
      <c r="G1319" s="1" t="s">
        <v>37</v>
      </c>
      <c r="H1319" s="1" t="s">
        <v>988</v>
      </c>
      <c r="I1319" s="1" t="s">
        <v>34</v>
      </c>
      <c r="J1319" s="3">
        <v>650000</v>
      </c>
      <c r="K1319" s="3">
        <v>0</v>
      </c>
      <c r="L1319" s="3">
        <f t="shared" si="81"/>
        <v>650000</v>
      </c>
      <c r="M1319" s="1" t="s">
        <v>40</v>
      </c>
      <c r="N1319" s="88">
        <v>9099334</v>
      </c>
      <c r="O1319" s="1" t="s">
        <v>602</v>
      </c>
      <c r="P1319" s="1" t="s">
        <v>79</v>
      </c>
      <c r="Q1319" s="1" t="s">
        <v>80</v>
      </c>
      <c r="R1319" s="1" t="s">
        <v>43</v>
      </c>
      <c r="S1319" s="1" t="s">
        <v>43</v>
      </c>
      <c r="T1319" s="3">
        <v>0</v>
      </c>
      <c r="U1319" s="1" t="s">
        <v>44</v>
      </c>
      <c r="V1319" s="1" t="s">
        <v>45</v>
      </c>
      <c r="W1319" s="1" t="s">
        <v>988</v>
      </c>
      <c r="X1319" s="1" t="s">
        <v>46</v>
      </c>
      <c r="Y1319" s="1" t="s">
        <v>81</v>
      </c>
      <c r="Z1319" s="1" t="s">
        <v>1779</v>
      </c>
      <c r="AA1319" s="1" t="s">
        <v>83</v>
      </c>
      <c r="AB1319" s="1" t="s">
        <v>84</v>
      </c>
      <c r="AC1319" s="1" t="s">
        <v>51</v>
      </c>
      <c r="AD1319" s="1" t="s">
        <v>1779</v>
      </c>
      <c r="AE1319" s="1" t="s">
        <v>37</v>
      </c>
      <c r="AF1319">
        <f t="shared" si="82"/>
        <v>2024</v>
      </c>
      <c r="AG1319" t="str">
        <f t="shared" si="83"/>
        <v>may</v>
      </c>
      <c r="AH1319" t="str">
        <f>+VLOOKUP(N1319,'[1]2. Ingreso de incapacidades'!$C$5:$O$6997,13,FALSE)</f>
        <v>NUEVA E.P.S</v>
      </c>
      <c r="AI1319" t="s">
        <v>2199</v>
      </c>
    </row>
    <row r="1320" spans="1:35" hidden="1" x14ac:dyDescent="0.25">
      <c r="A1320" s="1" t="s">
        <v>33</v>
      </c>
      <c r="B1320" s="1" t="s">
        <v>34</v>
      </c>
      <c r="C1320" s="2">
        <v>45443</v>
      </c>
      <c r="D1320" s="42" t="str">
        <f t="shared" si="80"/>
        <v>2024</v>
      </c>
      <c r="E1320" s="1" t="s">
        <v>73</v>
      </c>
      <c r="F1320" s="1" t="s">
        <v>74</v>
      </c>
      <c r="G1320" s="1" t="s">
        <v>37</v>
      </c>
      <c r="H1320" s="1" t="s">
        <v>988</v>
      </c>
      <c r="I1320" s="1" t="s">
        <v>34</v>
      </c>
      <c r="J1320" s="3">
        <v>130000</v>
      </c>
      <c r="K1320" s="3">
        <v>0</v>
      </c>
      <c r="L1320" s="3">
        <f t="shared" si="81"/>
        <v>130000</v>
      </c>
      <c r="M1320" s="1" t="s">
        <v>40</v>
      </c>
      <c r="N1320" s="88">
        <v>73117655</v>
      </c>
      <c r="O1320" s="1" t="s">
        <v>128</v>
      </c>
      <c r="P1320" s="1" t="s">
        <v>79</v>
      </c>
      <c r="Q1320" s="1" t="s">
        <v>80</v>
      </c>
      <c r="R1320" s="1" t="s">
        <v>43</v>
      </c>
      <c r="S1320" s="1" t="s">
        <v>43</v>
      </c>
      <c r="T1320" s="3">
        <v>0</v>
      </c>
      <c r="U1320" s="1" t="s">
        <v>44</v>
      </c>
      <c r="V1320" s="1" t="s">
        <v>45</v>
      </c>
      <c r="W1320" s="1" t="s">
        <v>988</v>
      </c>
      <c r="X1320" s="1" t="s">
        <v>46</v>
      </c>
      <c r="Y1320" s="1" t="s">
        <v>81</v>
      </c>
      <c r="Z1320" s="1" t="s">
        <v>1779</v>
      </c>
      <c r="AA1320" s="1" t="s">
        <v>83</v>
      </c>
      <c r="AB1320" s="1" t="s">
        <v>84</v>
      </c>
      <c r="AC1320" s="1" t="s">
        <v>51</v>
      </c>
      <c r="AD1320" s="1" t="s">
        <v>1779</v>
      </c>
      <c r="AE1320" s="1" t="s">
        <v>37</v>
      </c>
      <c r="AF1320">
        <f t="shared" si="82"/>
        <v>2024</v>
      </c>
      <c r="AG1320" t="str">
        <f t="shared" si="83"/>
        <v>may</v>
      </c>
      <c r="AH1320" t="str">
        <f>+VLOOKUP(N1320,'[1]2. Ingreso de incapacidades'!$C$5:$O$6997,13,FALSE)</f>
        <v>COOMEVA E.P.S</v>
      </c>
      <c r="AI1320" t="s">
        <v>2202</v>
      </c>
    </row>
    <row r="1321" spans="1:35" hidden="1" x14ac:dyDescent="0.25">
      <c r="A1321" s="1" t="s">
        <v>33</v>
      </c>
      <c r="B1321" s="1" t="s">
        <v>34</v>
      </c>
      <c r="C1321" s="2">
        <v>45443</v>
      </c>
      <c r="D1321" s="42" t="str">
        <f t="shared" si="80"/>
        <v>2024</v>
      </c>
      <c r="E1321" s="1" t="s">
        <v>73</v>
      </c>
      <c r="F1321" s="1" t="s">
        <v>74</v>
      </c>
      <c r="G1321" s="1" t="s">
        <v>37</v>
      </c>
      <c r="H1321" s="1" t="s">
        <v>988</v>
      </c>
      <c r="I1321" s="1" t="s">
        <v>34</v>
      </c>
      <c r="J1321" s="3">
        <v>318883</v>
      </c>
      <c r="K1321" s="3">
        <v>0</v>
      </c>
      <c r="L1321" s="3">
        <f t="shared" si="81"/>
        <v>318883</v>
      </c>
      <c r="M1321" s="1" t="s">
        <v>40</v>
      </c>
      <c r="N1321" s="88">
        <v>73131436</v>
      </c>
      <c r="O1321" s="1" t="s">
        <v>153</v>
      </c>
      <c r="P1321" s="1" t="s">
        <v>79</v>
      </c>
      <c r="Q1321" s="1" t="s">
        <v>80</v>
      </c>
      <c r="R1321" s="1" t="s">
        <v>43</v>
      </c>
      <c r="S1321" s="1" t="s">
        <v>43</v>
      </c>
      <c r="T1321" s="3">
        <v>0</v>
      </c>
      <c r="U1321" s="1" t="s">
        <v>44</v>
      </c>
      <c r="V1321" s="1" t="s">
        <v>45</v>
      </c>
      <c r="W1321" s="1" t="s">
        <v>988</v>
      </c>
      <c r="X1321" s="1" t="s">
        <v>46</v>
      </c>
      <c r="Y1321" s="1" t="s">
        <v>81</v>
      </c>
      <c r="Z1321" s="1" t="s">
        <v>1779</v>
      </c>
      <c r="AA1321" s="1" t="s">
        <v>83</v>
      </c>
      <c r="AB1321" s="1" t="s">
        <v>84</v>
      </c>
      <c r="AC1321" s="1" t="s">
        <v>51</v>
      </c>
      <c r="AD1321" s="1" t="s">
        <v>1779</v>
      </c>
      <c r="AE1321" s="1" t="s">
        <v>37</v>
      </c>
      <c r="AF1321">
        <f t="shared" si="82"/>
        <v>2024</v>
      </c>
      <c r="AG1321" t="str">
        <f t="shared" si="83"/>
        <v>may</v>
      </c>
      <c r="AH1321" t="str">
        <f>+VLOOKUP(N1321,'[1]2. Ingreso de incapacidades'!$C$5:$O$6997,13,FALSE)</f>
        <v>SALUD TOTAL E.P.S.</v>
      </c>
      <c r="AI1321" t="s">
        <v>2192</v>
      </c>
    </row>
    <row r="1322" spans="1:35" hidden="1" x14ac:dyDescent="0.25">
      <c r="A1322" s="1" t="s">
        <v>33</v>
      </c>
      <c r="B1322" s="1" t="s">
        <v>34</v>
      </c>
      <c r="C1322" s="2">
        <v>45447</v>
      </c>
      <c r="D1322" s="42" t="str">
        <f t="shared" si="80"/>
        <v>2024</v>
      </c>
      <c r="E1322" s="1" t="s">
        <v>35</v>
      </c>
      <c r="F1322" s="1" t="s">
        <v>36</v>
      </c>
      <c r="G1322" s="1" t="s">
        <v>37</v>
      </c>
      <c r="H1322" s="1" t="s">
        <v>1781</v>
      </c>
      <c r="I1322" s="1" t="s">
        <v>1782</v>
      </c>
      <c r="J1322" s="3">
        <v>0</v>
      </c>
      <c r="K1322" s="3">
        <v>430199</v>
      </c>
      <c r="L1322" s="3">
        <f t="shared" si="81"/>
        <v>-430199</v>
      </c>
      <c r="M1322" s="1" t="s">
        <v>40</v>
      </c>
      <c r="N1322" s="88">
        <v>800088702</v>
      </c>
      <c r="O1322" s="1" t="s">
        <v>63</v>
      </c>
      <c r="P1322" s="1" t="s">
        <v>37</v>
      </c>
      <c r="Q1322" s="1" t="s">
        <v>43</v>
      </c>
      <c r="R1322" s="1" t="s">
        <v>43</v>
      </c>
      <c r="S1322" s="1" t="s">
        <v>43</v>
      </c>
      <c r="T1322" s="3">
        <v>0</v>
      </c>
      <c r="U1322" s="1" t="s">
        <v>44</v>
      </c>
      <c r="V1322" s="1" t="s">
        <v>45</v>
      </c>
      <c r="W1322" s="1" t="s">
        <v>1781</v>
      </c>
      <c r="X1322" s="1" t="s">
        <v>46</v>
      </c>
      <c r="Y1322" s="1" t="s">
        <v>47</v>
      </c>
      <c r="Z1322" s="1" t="s">
        <v>1783</v>
      </c>
      <c r="AA1322" s="1" t="s">
        <v>49</v>
      </c>
      <c r="AB1322" s="1" t="s">
        <v>50</v>
      </c>
      <c r="AC1322" s="1" t="s">
        <v>51</v>
      </c>
      <c r="AD1322" s="1" t="s">
        <v>1783</v>
      </c>
      <c r="AE1322" s="1" t="s">
        <v>37</v>
      </c>
      <c r="AF1322">
        <f t="shared" si="82"/>
        <v>2024</v>
      </c>
      <c r="AG1322" t="str">
        <f t="shared" si="83"/>
        <v>jun</v>
      </c>
      <c r="AH1322" t="e">
        <f>+VLOOKUP(N1322,'[1]2. Ingreso de incapacidades'!$C$5:$O$6997,13,FALSE)</f>
        <v>#N/A</v>
      </c>
      <c r="AI1322" t="e">
        <v>#N/A</v>
      </c>
    </row>
    <row r="1323" spans="1:35" hidden="1" x14ac:dyDescent="0.25">
      <c r="A1323" s="1" t="s">
        <v>33</v>
      </c>
      <c r="B1323" s="1" t="s">
        <v>34</v>
      </c>
      <c r="C1323" s="2">
        <v>45454</v>
      </c>
      <c r="D1323" s="42" t="str">
        <f t="shared" si="80"/>
        <v>2024</v>
      </c>
      <c r="E1323" s="1" t="s">
        <v>35</v>
      </c>
      <c r="F1323" s="1" t="s">
        <v>36</v>
      </c>
      <c r="G1323" s="1" t="s">
        <v>37</v>
      </c>
      <c r="H1323" s="1" t="s">
        <v>1784</v>
      </c>
      <c r="I1323" s="1" t="s">
        <v>1785</v>
      </c>
      <c r="J1323" s="3">
        <v>0</v>
      </c>
      <c r="K1323" s="3">
        <v>69637</v>
      </c>
      <c r="L1323" s="3">
        <f t="shared" si="81"/>
        <v>-69637</v>
      </c>
      <c r="M1323" s="1" t="s">
        <v>40</v>
      </c>
      <c r="N1323" s="88">
        <v>890903790</v>
      </c>
      <c r="O1323" s="1" t="s">
        <v>859</v>
      </c>
      <c r="P1323" s="1" t="s">
        <v>37</v>
      </c>
      <c r="Q1323" s="1" t="s">
        <v>43</v>
      </c>
      <c r="R1323" s="1" t="s">
        <v>43</v>
      </c>
      <c r="S1323" s="1" t="s">
        <v>43</v>
      </c>
      <c r="T1323" s="3">
        <v>0</v>
      </c>
      <c r="U1323" s="1" t="s">
        <v>44</v>
      </c>
      <c r="V1323" s="1" t="s">
        <v>45</v>
      </c>
      <c r="W1323" s="1" t="s">
        <v>1784</v>
      </c>
      <c r="X1323" s="1" t="s">
        <v>46</v>
      </c>
      <c r="Y1323" s="1" t="s">
        <v>47</v>
      </c>
      <c r="Z1323" s="1" t="s">
        <v>1786</v>
      </c>
      <c r="AA1323" s="1" t="s">
        <v>49</v>
      </c>
      <c r="AB1323" s="1" t="s">
        <v>50</v>
      </c>
      <c r="AC1323" s="1" t="s">
        <v>51</v>
      </c>
      <c r="AD1323" s="1" t="s">
        <v>1786</v>
      </c>
      <c r="AE1323" s="1" t="s">
        <v>37</v>
      </c>
      <c r="AF1323">
        <f t="shared" si="82"/>
        <v>2024</v>
      </c>
      <c r="AG1323" t="str">
        <f t="shared" si="83"/>
        <v>jun</v>
      </c>
      <c r="AH1323" t="e">
        <f>+VLOOKUP(N1323,'[1]2. Ingreso de incapacidades'!$C$5:$O$6997,13,FALSE)</f>
        <v>#N/A</v>
      </c>
      <c r="AI1323" t="e">
        <v>#N/A</v>
      </c>
    </row>
    <row r="1324" spans="1:35" hidden="1" x14ac:dyDescent="0.25">
      <c r="A1324" s="1" t="s">
        <v>33</v>
      </c>
      <c r="B1324" s="1" t="s">
        <v>34</v>
      </c>
      <c r="C1324" s="2">
        <v>45460</v>
      </c>
      <c r="D1324" s="42" t="str">
        <f t="shared" si="80"/>
        <v>2024</v>
      </c>
      <c r="E1324" s="1" t="s">
        <v>35</v>
      </c>
      <c r="F1324" s="1" t="s">
        <v>36</v>
      </c>
      <c r="G1324" s="1" t="s">
        <v>37</v>
      </c>
      <c r="H1324" s="1" t="s">
        <v>1787</v>
      </c>
      <c r="I1324" s="1" t="s">
        <v>1788</v>
      </c>
      <c r="J1324" s="3">
        <v>0</v>
      </c>
      <c r="K1324" s="3">
        <v>346664</v>
      </c>
      <c r="L1324" s="3">
        <f t="shared" si="81"/>
        <v>-346664</v>
      </c>
      <c r="M1324" s="1" t="s">
        <v>40</v>
      </c>
      <c r="N1324" s="88">
        <v>800130907</v>
      </c>
      <c r="O1324" s="1" t="s">
        <v>42</v>
      </c>
      <c r="P1324" s="1" t="s">
        <v>37</v>
      </c>
      <c r="Q1324" s="1" t="s">
        <v>43</v>
      </c>
      <c r="R1324" s="1" t="s">
        <v>43</v>
      </c>
      <c r="S1324" s="1" t="s">
        <v>43</v>
      </c>
      <c r="T1324" s="3">
        <v>0</v>
      </c>
      <c r="U1324" s="1" t="s">
        <v>44</v>
      </c>
      <c r="V1324" s="1" t="s">
        <v>45</v>
      </c>
      <c r="W1324" s="1" t="s">
        <v>1787</v>
      </c>
      <c r="X1324" s="1" t="s">
        <v>46</v>
      </c>
      <c r="Y1324" s="1" t="s">
        <v>47</v>
      </c>
      <c r="Z1324" s="1" t="s">
        <v>1789</v>
      </c>
      <c r="AA1324" s="1" t="s">
        <v>49</v>
      </c>
      <c r="AB1324" s="1" t="s">
        <v>50</v>
      </c>
      <c r="AC1324" s="1" t="s">
        <v>51</v>
      </c>
      <c r="AD1324" s="1" t="s">
        <v>1789</v>
      </c>
      <c r="AE1324" s="1" t="s">
        <v>37</v>
      </c>
      <c r="AF1324">
        <f t="shared" si="82"/>
        <v>2024</v>
      </c>
      <c r="AG1324" t="str">
        <f t="shared" si="83"/>
        <v>jun</v>
      </c>
      <c r="AH1324" t="e">
        <f>+VLOOKUP(N1324,'[1]2. Ingreso de incapacidades'!$C$5:$O$6997,13,FALSE)</f>
        <v>#N/A</v>
      </c>
      <c r="AI1324" t="e">
        <v>#N/A</v>
      </c>
    </row>
    <row r="1325" spans="1:35" hidden="1" x14ac:dyDescent="0.25">
      <c r="A1325" s="1" t="s">
        <v>33</v>
      </c>
      <c r="B1325" s="1" t="s">
        <v>34</v>
      </c>
      <c r="C1325" s="2">
        <v>45473</v>
      </c>
      <c r="D1325" s="42" t="str">
        <f t="shared" si="80"/>
        <v>2024</v>
      </c>
      <c r="E1325" s="1" t="s">
        <v>73</v>
      </c>
      <c r="F1325" s="1" t="s">
        <v>74</v>
      </c>
      <c r="G1325" s="1" t="s">
        <v>37</v>
      </c>
      <c r="H1325" s="1" t="s">
        <v>957</v>
      </c>
      <c r="I1325" s="1" t="s">
        <v>34</v>
      </c>
      <c r="J1325" s="3">
        <v>7119422</v>
      </c>
      <c r="K1325" s="3">
        <v>0</v>
      </c>
      <c r="L1325" s="3">
        <f t="shared" si="81"/>
        <v>7119422</v>
      </c>
      <c r="M1325" s="1" t="s">
        <v>40</v>
      </c>
      <c r="N1325" s="88">
        <v>1102848728</v>
      </c>
      <c r="O1325" s="1" t="s">
        <v>720</v>
      </c>
      <c r="P1325" s="1" t="s">
        <v>1323</v>
      </c>
      <c r="Q1325" s="1" t="s">
        <v>1324</v>
      </c>
      <c r="R1325" s="1" t="s">
        <v>43</v>
      </c>
      <c r="S1325" s="1" t="s">
        <v>43</v>
      </c>
      <c r="T1325" s="3">
        <v>0</v>
      </c>
      <c r="U1325" s="1" t="s">
        <v>44</v>
      </c>
      <c r="V1325" s="1" t="s">
        <v>45</v>
      </c>
      <c r="W1325" s="1" t="s">
        <v>957</v>
      </c>
      <c r="X1325" s="1" t="s">
        <v>46</v>
      </c>
      <c r="Y1325" s="1" t="s">
        <v>81</v>
      </c>
      <c r="Z1325" s="1" t="s">
        <v>1790</v>
      </c>
      <c r="AA1325" s="1" t="s">
        <v>83</v>
      </c>
      <c r="AB1325" s="1" t="s">
        <v>84</v>
      </c>
      <c r="AC1325" s="1" t="s">
        <v>51</v>
      </c>
      <c r="AD1325" s="1" t="s">
        <v>1790</v>
      </c>
      <c r="AE1325" s="1" t="s">
        <v>37</v>
      </c>
      <c r="AF1325">
        <f t="shared" si="82"/>
        <v>2024</v>
      </c>
      <c r="AG1325" t="str">
        <f t="shared" si="83"/>
        <v>jun</v>
      </c>
      <c r="AH1325" t="str">
        <f>+VLOOKUP(N1325,'[1]2. Ingreso de incapacidades'!$C$5:$O$6997,13,FALSE)</f>
        <v>SANITAS E.P.S</v>
      </c>
      <c r="AI1325" t="s">
        <v>2193</v>
      </c>
    </row>
    <row r="1326" spans="1:35" hidden="1" x14ac:dyDescent="0.25">
      <c r="A1326" s="1" t="s">
        <v>33</v>
      </c>
      <c r="B1326" s="1" t="s">
        <v>34</v>
      </c>
      <c r="C1326" s="2">
        <v>45473</v>
      </c>
      <c r="D1326" s="42" t="str">
        <f t="shared" si="80"/>
        <v>2024</v>
      </c>
      <c r="E1326" s="1" t="s">
        <v>73</v>
      </c>
      <c r="F1326" s="1" t="s">
        <v>74</v>
      </c>
      <c r="G1326" s="1" t="s">
        <v>37</v>
      </c>
      <c r="H1326" s="1" t="s">
        <v>957</v>
      </c>
      <c r="I1326" s="1" t="s">
        <v>34</v>
      </c>
      <c r="J1326" s="3">
        <v>43334</v>
      </c>
      <c r="K1326" s="3">
        <v>0</v>
      </c>
      <c r="L1326" s="3">
        <f t="shared" si="81"/>
        <v>43334</v>
      </c>
      <c r="M1326" s="1" t="s">
        <v>40</v>
      </c>
      <c r="N1326" s="88">
        <v>73570440</v>
      </c>
      <c r="O1326" s="1" t="s">
        <v>830</v>
      </c>
      <c r="P1326" s="1" t="s">
        <v>89</v>
      </c>
      <c r="Q1326" s="1" t="s">
        <v>90</v>
      </c>
      <c r="R1326" s="1" t="s">
        <v>43</v>
      </c>
      <c r="S1326" s="1" t="s">
        <v>43</v>
      </c>
      <c r="T1326" s="3">
        <v>0</v>
      </c>
      <c r="U1326" s="1" t="s">
        <v>44</v>
      </c>
      <c r="V1326" s="1" t="s">
        <v>45</v>
      </c>
      <c r="W1326" s="1" t="s">
        <v>957</v>
      </c>
      <c r="X1326" s="1" t="s">
        <v>46</v>
      </c>
      <c r="Y1326" s="1" t="s">
        <v>81</v>
      </c>
      <c r="Z1326" s="1" t="s">
        <v>1790</v>
      </c>
      <c r="AA1326" s="1" t="s">
        <v>83</v>
      </c>
      <c r="AB1326" s="1" t="s">
        <v>84</v>
      </c>
      <c r="AC1326" s="1" t="s">
        <v>51</v>
      </c>
      <c r="AD1326" s="1" t="s">
        <v>1790</v>
      </c>
      <c r="AE1326" s="1" t="s">
        <v>37</v>
      </c>
      <c r="AF1326">
        <f t="shared" si="82"/>
        <v>2024</v>
      </c>
      <c r="AG1326" t="str">
        <f t="shared" si="83"/>
        <v>jun</v>
      </c>
      <c r="AH1326" t="str">
        <f>+VLOOKUP(N1326,'[1]2. Ingreso de incapacidades'!$C$5:$O$6997,13,FALSE)</f>
        <v>EPS MUTUAL SER</v>
      </c>
      <c r="AI1326" t="s">
        <v>2195</v>
      </c>
    </row>
    <row r="1327" spans="1:35" hidden="1" x14ac:dyDescent="0.25">
      <c r="A1327" s="1" t="s">
        <v>33</v>
      </c>
      <c r="B1327" s="1" t="s">
        <v>34</v>
      </c>
      <c r="C1327" s="2">
        <v>45473</v>
      </c>
      <c r="D1327" s="42" t="str">
        <f t="shared" si="80"/>
        <v>2024</v>
      </c>
      <c r="E1327" s="1" t="s">
        <v>73</v>
      </c>
      <c r="F1327" s="1" t="s">
        <v>74</v>
      </c>
      <c r="G1327" s="1" t="s">
        <v>37</v>
      </c>
      <c r="H1327" s="1" t="s">
        <v>957</v>
      </c>
      <c r="I1327" s="1" t="s">
        <v>34</v>
      </c>
      <c r="J1327" s="3">
        <v>650001</v>
      </c>
      <c r="K1327" s="3">
        <v>0</v>
      </c>
      <c r="L1327" s="3">
        <f t="shared" si="81"/>
        <v>650001</v>
      </c>
      <c r="M1327" s="1" t="s">
        <v>40</v>
      </c>
      <c r="N1327" s="88">
        <v>1128045753</v>
      </c>
      <c r="O1327" s="1" t="s">
        <v>304</v>
      </c>
      <c r="P1327" s="1" t="s">
        <v>295</v>
      </c>
      <c r="Q1327" s="1" t="s">
        <v>296</v>
      </c>
      <c r="R1327" s="1" t="s">
        <v>43</v>
      </c>
      <c r="S1327" s="1" t="s">
        <v>43</v>
      </c>
      <c r="T1327" s="3">
        <v>0</v>
      </c>
      <c r="U1327" s="1" t="s">
        <v>44</v>
      </c>
      <c r="V1327" s="1" t="s">
        <v>45</v>
      </c>
      <c r="W1327" s="1" t="s">
        <v>957</v>
      </c>
      <c r="X1327" s="1" t="s">
        <v>46</v>
      </c>
      <c r="Y1327" s="1" t="s">
        <v>81</v>
      </c>
      <c r="Z1327" s="1" t="s">
        <v>1790</v>
      </c>
      <c r="AA1327" s="1" t="s">
        <v>83</v>
      </c>
      <c r="AB1327" s="1" t="s">
        <v>84</v>
      </c>
      <c r="AC1327" s="1" t="s">
        <v>51</v>
      </c>
      <c r="AD1327" s="1" t="s">
        <v>1790</v>
      </c>
      <c r="AE1327" s="1" t="s">
        <v>37</v>
      </c>
      <c r="AF1327">
        <f t="shared" si="82"/>
        <v>2024</v>
      </c>
      <c r="AG1327" t="str">
        <f t="shared" si="83"/>
        <v>jun</v>
      </c>
      <c r="AH1327" t="str">
        <f>+VLOOKUP(N1327,'[1]2. Ingreso de incapacidades'!$C$5:$O$6997,13,FALSE)</f>
        <v>SURA E.P.S.</v>
      </c>
      <c r="AI1327" t="s">
        <v>2197</v>
      </c>
    </row>
    <row r="1328" spans="1:35" hidden="1" x14ac:dyDescent="0.25">
      <c r="A1328" s="1" t="s">
        <v>33</v>
      </c>
      <c r="B1328" s="1" t="s">
        <v>34</v>
      </c>
      <c r="C1328" s="2">
        <v>45473</v>
      </c>
      <c r="D1328" s="42" t="str">
        <f t="shared" si="80"/>
        <v>2024</v>
      </c>
      <c r="E1328" s="1" t="s">
        <v>73</v>
      </c>
      <c r="F1328" s="1" t="s">
        <v>74</v>
      </c>
      <c r="G1328" s="1" t="s">
        <v>37</v>
      </c>
      <c r="H1328" s="1" t="s">
        <v>957</v>
      </c>
      <c r="I1328" s="1" t="s">
        <v>34</v>
      </c>
      <c r="J1328" s="3">
        <v>136608</v>
      </c>
      <c r="K1328" s="3">
        <v>0</v>
      </c>
      <c r="L1328" s="3">
        <f t="shared" si="81"/>
        <v>136608</v>
      </c>
      <c r="M1328" s="1" t="s">
        <v>40</v>
      </c>
      <c r="N1328" s="88">
        <v>73163341</v>
      </c>
      <c r="O1328" s="1" t="s">
        <v>796</v>
      </c>
      <c r="P1328" s="1" t="s">
        <v>79</v>
      </c>
      <c r="Q1328" s="1" t="s">
        <v>80</v>
      </c>
      <c r="R1328" s="1" t="s">
        <v>43</v>
      </c>
      <c r="S1328" s="1" t="s">
        <v>43</v>
      </c>
      <c r="T1328" s="3">
        <v>0</v>
      </c>
      <c r="U1328" s="1" t="s">
        <v>44</v>
      </c>
      <c r="V1328" s="1" t="s">
        <v>45</v>
      </c>
      <c r="W1328" s="1" t="s">
        <v>957</v>
      </c>
      <c r="X1328" s="1" t="s">
        <v>46</v>
      </c>
      <c r="Y1328" s="1" t="s">
        <v>81</v>
      </c>
      <c r="Z1328" s="1" t="s">
        <v>1790</v>
      </c>
      <c r="AA1328" s="1" t="s">
        <v>83</v>
      </c>
      <c r="AB1328" s="1" t="s">
        <v>84</v>
      </c>
      <c r="AC1328" s="1" t="s">
        <v>51</v>
      </c>
      <c r="AD1328" s="1" t="s">
        <v>1790</v>
      </c>
      <c r="AE1328" s="1" t="s">
        <v>37</v>
      </c>
      <c r="AF1328">
        <f t="shared" si="82"/>
        <v>2024</v>
      </c>
      <c r="AG1328" t="str">
        <f t="shared" si="83"/>
        <v>jun</v>
      </c>
      <c r="AH1328" t="str">
        <f>+VLOOKUP(N1328,'[1]2. Ingreso de incapacidades'!$C$5:$O$6997,13,FALSE)</f>
        <v>SANITAS E.P.S</v>
      </c>
      <c r="AI1328" t="s">
        <v>2193</v>
      </c>
    </row>
    <row r="1329" spans="1:35" hidden="1" x14ac:dyDescent="0.25">
      <c r="A1329" s="1" t="s">
        <v>33</v>
      </c>
      <c r="B1329" s="1" t="s">
        <v>34</v>
      </c>
      <c r="C1329" s="2">
        <v>45473</v>
      </c>
      <c r="D1329" s="42" t="str">
        <f t="shared" si="80"/>
        <v>2024</v>
      </c>
      <c r="E1329" s="1" t="s">
        <v>73</v>
      </c>
      <c r="F1329" s="1" t="s">
        <v>74</v>
      </c>
      <c r="G1329" s="1" t="s">
        <v>37</v>
      </c>
      <c r="H1329" s="1" t="s">
        <v>957</v>
      </c>
      <c r="I1329" s="1" t="s">
        <v>34</v>
      </c>
      <c r="J1329" s="3">
        <v>43334</v>
      </c>
      <c r="K1329" s="3">
        <v>0</v>
      </c>
      <c r="L1329" s="3">
        <f t="shared" si="81"/>
        <v>43334</v>
      </c>
      <c r="M1329" s="1" t="s">
        <v>40</v>
      </c>
      <c r="N1329" s="88">
        <v>1051819935</v>
      </c>
      <c r="O1329" s="1" t="s">
        <v>710</v>
      </c>
      <c r="P1329" s="1" t="s">
        <v>79</v>
      </c>
      <c r="Q1329" s="1" t="s">
        <v>80</v>
      </c>
      <c r="R1329" s="1" t="s">
        <v>43</v>
      </c>
      <c r="S1329" s="1" t="s">
        <v>43</v>
      </c>
      <c r="T1329" s="3">
        <v>0</v>
      </c>
      <c r="U1329" s="1" t="s">
        <v>44</v>
      </c>
      <c r="V1329" s="1" t="s">
        <v>45</v>
      </c>
      <c r="W1329" s="1" t="s">
        <v>957</v>
      </c>
      <c r="X1329" s="1" t="s">
        <v>46</v>
      </c>
      <c r="Y1329" s="1" t="s">
        <v>81</v>
      </c>
      <c r="Z1329" s="1" t="s">
        <v>1790</v>
      </c>
      <c r="AA1329" s="1" t="s">
        <v>83</v>
      </c>
      <c r="AB1329" s="1" t="s">
        <v>84</v>
      </c>
      <c r="AC1329" s="1" t="s">
        <v>51</v>
      </c>
      <c r="AD1329" s="1" t="s">
        <v>1790</v>
      </c>
      <c r="AE1329" s="1" t="s">
        <v>37</v>
      </c>
      <c r="AF1329">
        <f t="shared" si="82"/>
        <v>2024</v>
      </c>
      <c r="AG1329" t="str">
        <f t="shared" si="83"/>
        <v>jun</v>
      </c>
      <c r="AH1329" t="str">
        <f>+VLOOKUP(N1329,'[1]2. Ingreso de incapacidades'!$C$5:$O$6997,13,FALSE)</f>
        <v>EPS MUTUAL SER</v>
      </c>
      <c r="AI1329" t="s">
        <v>2195</v>
      </c>
    </row>
    <row r="1330" spans="1:35" hidden="1" x14ac:dyDescent="0.25">
      <c r="A1330" s="1" t="s">
        <v>33</v>
      </c>
      <c r="B1330" s="1" t="s">
        <v>34</v>
      </c>
      <c r="C1330" s="2">
        <v>45473</v>
      </c>
      <c r="D1330" s="42" t="str">
        <f t="shared" si="80"/>
        <v>2024</v>
      </c>
      <c r="E1330" s="1" t="s">
        <v>73</v>
      </c>
      <c r="F1330" s="1" t="s">
        <v>74</v>
      </c>
      <c r="G1330" s="1" t="s">
        <v>37</v>
      </c>
      <c r="H1330" s="1" t="s">
        <v>957</v>
      </c>
      <c r="I1330" s="1" t="s">
        <v>34</v>
      </c>
      <c r="J1330" s="3">
        <v>219465</v>
      </c>
      <c r="K1330" s="3">
        <v>0</v>
      </c>
      <c r="L1330" s="3">
        <f t="shared" si="81"/>
        <v>219465</v>
      </c>
      <c r="M1330" s="1" t="s">
        <v>40</v>
      </c>
      <c r="N1330" s="88">
        <v>73187274</v>
      </c>
      <c r="O1330" s="1" t="s">
        <v>370</v>
      </c>
      <c r="P1330" s="1" t="s">
        <v>79</v>
      </c>
      <c r="Q1330" s="1" t="s">
        <v>80</v>
      </c>
      <c r="R1330" s="1" t="s">
        <v>43</v>
      </c>
      <c r="S1330" s="1" t="s">
        <v>43</v>
      </c>
      <c r="T1330" s="3">
        <v>0</v>
      </c>
      <c r="U1330" s="1" t="s">
        <v>44</v>
      </c>
      <c r="V1330" s="1" t="s">
        <v>45</v>
      </c>
      <c r="W1330" s="1" t="s">
        <v>957</v>
      </c>
      <c r="X1330" s="1" t="s">
        <v>46</v>
      </c>
      <c r="Y1330" s="1" t="s">
        <v>81</v>
      </c>
      <c r="Z1330" s="1" t="s">
        <v>1790</v>
      </c>
      <c r="AA1330" s="1" t="s">
        <v>83</v>
      </c>
      <c r="AB1330" s="1" t="s">
        <v>84</v>
      </c>
      <c r="AC1330" s="1" t="s">
        <v>51</v>
      </c>
      <c r="AD1330" s="1" t="s">
        <v>1790</v>
      </c>
      <c r="AE1330" s="1" t="s">
        <v>37</v>
      </c>
      <c r="AF1330">
        <f t="shared" si="82"/>
        <v>2024</v>
      </c>
      <c r="AG1330" t="str">
        <f t="shared" si="83"/>
        <v>jun</v>
      </c>
      <c r="AH1330" t="str">
        <f>+VLOOKUP(N1330,'[1]2. Ingreso de incapacidades'!$C$5:$O$6997,13,FALSE)</f>
        <v>SALUD TOTAL E.P.S.</v>
      </c>
      <c r="AI1330" t="s">
        <v>2192</v>
      </c>
    </row>
    <row r="1331" spans="1:35" hidden="1" x14ac:dyDescent="0.25">
      <c r="A1331" s="1" t="s">
        <v>33</v>
      </c>
      <c r="B1331" s="1" t="s">
        <v>34</v>
      </c>
      <c r="C1331" s="2">
        <v>45473</v>
      </c>
      <c r="D1331" s="42" t="str">
        <f t="shared" si="80"/>
        <v>2024</v>
      </c>
      <c r="E1331" s="1" t="s">
        <v>73</v>
      </c>
      <c r="F1331" s="1" t="s">
        <v>74</v>
      </c>
      <c r="G1331" s="1" t="s">
        <v>37</v>
      </c>
      <c r="H1331" s="1" t="s">
        <v>957</v>
      </c>
      <c r="I1331" s="1" t="s">
        <v>34</v>
      </c>
      <c r="J1331" s="3">
        <v>476667</v>
      </c>
      <c r="K1331" s="3">
        <v>0</v>
      </c>
      <c r="L1331" s="3">
        <f t="shared" si="81"/>
        <v>476667</v>
      </c>
      <c r="M1331" s="1" t="s">
        <v>40</v>
      </c>
      <c r="N1331" s="88">
        <v>1047454767</v>
      </c>
      <c r="O1331" s="1" t="s">
        <v>664</v>
      </c>
      <c r="P1331" s="1" t="s">
        <v>79</v>
      </c>
      <c r="Q1331" s="1" t="s">
        <v>80</v>
      </c>
      <c r="R1331" s="1" t="s">
        <v>43</v>
      </c>
      <c r="S1331" s="1" t="s">
        <v>43</v>
      </c>
      <c r="T1331" s="3">
        <v>0</v>
      </c>
      <c r="U1331" s="1" t="s">
        <v>44</v>
      </c>
      <c r="V1331" s="1" t="s">
        <v>45</v>
      </c>
      <c r="W1331" s="1" t="s">
        <v>957</v>
      </c>
      <c r="X1331" s="1" t="s">
        <v>46</v>
      </c>
      <c r="Y1331" s="1" t="s">
        <v>81</v>
      </c>
      <c r="Z1331" s="1" t="s">
        <v>1790</v>
      </c>
      <c r="AA1331" s="1" t="s">
        <v>83</v>
      </c>
      <c r="AB1331" s="1" t="s">
        <v>84</v>
      </c>
      <c r="AC1331" s="1" t="s">
        <v>51</v>
      </c>
      <c r="AD1331" s="1" t="s">
        <v>1790</v>
      </c>
      <c r="AE1331" s="1" t="s">
        <v>37</v>
      </c>
      <c r="AF1331">
        <f t="shared" si="82"/>
        <v>2024</v>
      </c>
      <c r="AG1331" t="str">
        <f t="shared" si="83"/>
        <v>jun</v>
      </c>
      <c r="AH1331" t="str">
        <f>+VLOOKUP(N1331,'[1]2. Ingreso de incapacidades'!$C$5:$O$6997,13,FALSE)</f>
        <v>EPS-S CAJACOPI</v>
      </c>
      <c r="AI1331" t="s">
        <v>2200</v>
      </c>
    </row>
    <row r="1332" spans="1:35" hidden="1" x14ac:dyDescent="0.25">
      <c r="A1332" s="1" t="s">
        <v>33</v>
      </c>
      <c r="B1332" s="1" t="s">
        <v>34</v>
      </c>
      <c r="C1332" s="2">
        <v>45473</v>
      </c>
      <c r="D1332" s="42" t="str">
        <f t="shared" si="80"/>
        <v>2024</v>
      </c>
      <c r="E1332" s="1" t="s">
        <v>73</v>
      </c>
      <c r="F1332" s="1" t="s">
        <v>74</v>
      </c>
      <c r="G1332" s="1" t="s">
        <v>37</v>
      </c>
      <c r="H1332" s="1" t="s">
        <v>957</v>
      </c>
      <c r="I1332" s="1" t="s">
        <v>34</v>
      </c>
      <c r="J1332" s="3">
        <v>650000</v>
      </c>
      <c r="K1332" s="3">
        <v>0</v>
      </c>
      <c r="L1332" s="3">
        <f t="shared" si="81"/>
        <v>650000</v>
      </c>
      <c r="M1332" s="1" t="s">
        <v>40</v>
      </c>
      <c r="N1332" s="88">
        <v>7918997</v>
      </c>
      <c r="O1332" s="1" t="s">
        <v>471</v>
      </c>
      <c r="P1332" s="1" t="s">
        <v>79</v>
      </c>
      <c r="Q1332" s="1" t="s">
        <v>80</v>
      </c>
      <c r="R1332" s="1" t="s">
        <v>43</v>
      </c>
      <c r="S1332" s="1" t="s">
        <v>43</v>
      </c>
      <c r="T1332" s="3">
        <v>0</v>
      </c>
      <c r="U1332" s="1" t="s">
        <v>44</v>
      </c>
      <c r="V1332" s="1" t="s">
        <v>45</v>
      </c>
      <c r="W1332" s="1" t="s">
        <v>957</v>
      </c>
      <c r="X1332" s="1" t="s">
        <v>46</v>
      </c>
      <c r="Y1332" s="1" t="s">
        <v>81</v>
      </c>
      <c r="Z1332" s="1" t="s">
        <v>1790</v>
      </c>
      <c r="AA1332" s="1" t="s">
        <v>83</v>
      </c>
      <c r="AB1332" s="1" t="s">
        <v>84</v>
      </c>
      <c r="AC1332" s="1" t="s">
        <v>51</v>
      </c>
      <c r="AD1332" s="1" t="s">
        <v>1790</v>
      </c>
      <c r="AE1332" s="1" t="s">
        <v>37</v>
      </c>
      <c r="AF1332">
        <f t="shared" si="82"/>
        <v>2024</v>
      </c>
      <c r="AG1332" t="str">
        <f t="shared" si="83"/>
        <v>jun</v>
      </c>
      <c r="AH1332" t="str">
        <f>+VLOOKUP(N1332,'[1]2. Ingreso de incapacidades'!$C$5:$O$6997,13,FALSE)</f>
        <v>SURA E.P.S.</v>
      </c>
      <c r="AI1332" t="s">
        <v>2197</v>
      </c>
    </row>
    <row r="1333" spans="1:35" hidden="1" x14ac:dyDescent="0.25">
      <c r="A1333" s="1" t="s">
        <v>33</v>
      </c>
      <c r="B1333" s="1" t="s">
        <v>34</v>
      </c>
      <c r="C1333" s="2">
        <v>45473</v>
      </c>
      <c r="D1333" s="42" t="str">
        <f t="shared" si="80"/>
        <v>2024</v>
      </c>
      <c r="E1333" s="1" t="s">
        <v>73</v>
      </c>
      <c r="F1333" s="1" t="s">
        <v>74</v>
      </c>
      <c r="G1333" s="1" t="s">
        <v>37</v>
      </c>
      <c r="H1333" s="1" t="s">
        <v>957</v>
      </c>
      <c r="I1333" s="1" t="s">
        <v>34</v>
      </c>
      <c r="J1333" s="3">
        <v>43334</v>
      </c>
      <c r="K1333" s="3">
        <v>0</v>
      </c>
      <c r="L1333" s="3">
        <f t="shared" si="81"/>
        <v>43334</v>
      </c>
      <c r="M1333" s="1" t="s">
        <v>40</v>
      </c>
      <c r="N1333" s="88">
        <v>3817873</v>
      </c>
      <c r="O1333" s="1" t="s">
        <v>765</v>
      </c>
      <c r="P1333" s="1" t="s">
        <v>79</v>
      </c>
      <c r="Q1333" s="1" t="s">
        <v>80</v>
      </c>
      <c r="R1333" s="1" t="s">
        <v>43</v>
      </c>
      <c r="S1333" s="1" t="s">
        <v>43</v>
      </c>
      <c r="T1333" s="3">
        <v>0</v>
      </c>
      <c r="U1333" s="1" t="s">
        <v>44</v>
      </c>
      <c r="V1333" s="1" t="s">
        <v>45</v>
      </c>
      <c r="W1333" s="1" t="s">
        <v>957</v>
      </c>
      <c r="X1333" s="1" t="s">
        <v>46</v>
      </c>
      <c r="Y1333" s="1" t="s">
        <v>81</v>
      </c>
      <c r="Z1333" s="1" t="s">
        <v>1790</v>
      </c>
      <c r="AA1333" s="1" t="s">
        <v>83</v>
      </c>
      <c r="AB1333" s="1" t="s">
        <v>84</v>
      </c>
      <c r="AC1333" s="1" t="s">
        <v>51</v>
      </c>
      <c r="AD1333" s="1" t="s">
        <v>1790</v>
      </c>
      <c r="AE1333" s="1" t="s">
        <v>37</v>
      </c>
      <c r="AF1333">
        <f t="shared" si="82"/>
        <v>2024</v>
      </c>
      <c r="AG1333" t="str">
        <f t="shared" si="83"/>
        <v>jun</v>
      </c>
      <c r="AH1333" t="str">
        <f>+VLOOKUP(N1333,'[1]2. Ingreso de incapacidades'!$C$5:$O$6997,13,FALSE)</f>
        <v>SALUD TOTAL E.P.S.</v>
      </c>
      <c r="AI1333" t="s">
        <v>2192</v>
      </c>
    </row>
    <row r="1334" spans="1:35" hidden="1" x14ac:dyDescent="0.25">
      <c r="A1334" s="1" t="s">
        <v>33</v>
      </c>
      <c r="B1334" s="1" t="s">
        <v>34</v>
      </c>
      <c r="C1334" s="2">
        <v>45473</v>
      </c>
      <c r="D1334" s="42" t="str">
        <f t="shared" si="80"/>
        <v>2024</v>
      </c>
      <c r="E1334" s="1" t="s">
        <v>73</v>
      </c>
      <c r="F1334" s="1" t="s">
        <v>74</v>
      </c>
      <c r="G1334" s="1" t="s">
        <v>37</v>
      </c>
      <c r="H1334" s="1" t="s">
        <v>957</v>
      </c>
      <c r="I1334" s="1" t="s">
        <v>34</v>
      </c>
      <c r="J1334" s="3">
        <v>48178</v>
      </c>
      <c r="K1334" s="3">
        <v>0</v>
      </c>
      <c r="L1334" s="3">
        <f t="shared" si="81"/>
        <v>48178</v>
      </c>
      <c r="M1334" s="1" t="s">
        <v>40</v>
      </c>
      <c r="N1334" s="88">
        <v>73573508</v>
      </c>
      <c r="O1334" s="1" t="s">
        <v>833</v>
      </c>
      <c r="P1334" s="1" t="s">
        <v>79</v>
      </c>
      <c r="Q1334" s="1" t="s">
        <v>80</v>
      </c>
      <c r="R1334" s="1" t="s">
        <v>43</v>
      </c>
      <c r="S1334" s="1" t="s">
        <v>43</v>
      </c>
      <c r="T1334" s="3">
        <v>0</v>
      </c>
      <c r="U1334" s="1" t="s">
        <v>44</v>
      </c>
      <c r="V1334" s="1" t="s">
        <v>45</v>
      </c>
      <c r="W1334" s="1" t="s">
        <v>957</v>
      </c>
      <c r="X1334" s="1" t="s">
        <v>46</v>
      </c>
      <c r="Y1334" s="1" t="s">
        <v>81</v>
      </c>
      <c r="Z1334" s="1" t="s">
        <v>1790</v>
      </c>
      <c r="AA1334" s="1" t="s">
        <v>83</v>
      </c>
      <c r="AB1334" s="1" t="s">
        <v>84</v>
      </c>
      <c r="AC1334" s="1" t="s">
        <v>51</v>
      </c>
      <c r="AD1334" s="1" t="s">
        <v>1790</v>
      </c>
      <c r="AE1334" s="1" t="s">
        <v>37</v>
      </c>
      <c r="AF1334">
        <f t="shared" si="82"/>
        <v>2024</v>
      </c>
      <c r="AG1334" t="str">
        <f t="shared" si="83"/>
        <v>jun</v>
      </c>
      <c r="AH1334" t="str">
        <f>+VLOOKUP(N1334,'[1]2. Ingreso de incapacidades'!$C$5:$O$6997,13,FALSE)</f>
        <v>SALUD TOTAL E.P.S.</v>
      </c>
      <c r="AI1334" t="s">
        <v>2192</v>
      </c>
    </row>
    <row r="1335" spans="1:35" hidden="1" x14ac:dyDescent="0.25">
      <c r="A1335" s="1" t="s">
        <v>33</v>
      </c>
      <c r="B1335" s="1" t="s">
        <v>34</v>
      </c>
      <c r="C1335" s="2">
        <v>45473</v>
      </c>
      <c r="D1335" s="42" t="str">
        <f t="shared" si="80"/>
        <v>2024</v>
      </c>
      <c r="E1335" s="1" t="s">
        <v>73</v>
      </c>
      <c r="F1335" s="1" t="s">
        <v>74</v>
      </c>
      <c r="G1335" s="1" t="s">
        <v>37</v>
      </c>
      <c r="H1335" s="1" t="s">
        <v>957</v>
      </c>
      <c r="I1335" s="1" t="s">
        <v>34</v>
      </c>
      <c r="J1335" s="3">
        <v>130000</v>
      </c>
      <c r="K1335" s="3">
        <v>0</v>
      </c>
      <c r="L1335" s="3">
        <f t="shared" si="81"/>
        <v>130000</v>
      </c>
      <c r="M1335" s="1" t="s">
        <v>40</v>
      </c>
      <c r="N1335" s="88">
        <v>73152237</v>
      </c>
      <c r="O1335" s="1" t="s">
        <v>378</v>
      </c>
      <c r="P1335" s="1" t="s">
        <v>79</v>
      </c>
      <c r="Q1335" s="1" t="s">
        <v>80</v>
      </c>
      <c r="R1335" s="1" t="s">
        <v>43</v>
      </c>
      <c r="S1335" s="1" t="s">
        <v>43</v>
      </c>
      <c r="T1335" s="3">
        <v>0</v>
      </c>
      <c r="U1335" s="1" t="s">
        <v>44</v>
      </c>
      <c r="V1335" s="1" t="s">
        <v>45</v>
      </c>
      <c r="W1335" s="1" t="s">
        <v>957</v>
      </c>
      <c r="X1335" s="1" t="s">
        <v>46</v>
      </c>
      <c r="Y1335" s="1" t="s">
        <v>81</v>
      </c>
      <c r="Z1335" s="1" t="s">
        <v>1790</v>
      </c>
      <c r="AA1335" s="1" t="s">
        <v>83</v>
      </c>
      <c r="AB1335" s="1" t="s">
        <v>84</v>
      </c>
      <c r="AC1335" s="1" t="s">
        <v>51</v>
      </c>
      <c r="AD1335" s="1" t="s">
        <v>1790</v>
      </c>
      <c r="AE1335" s="1" t="s">
        <v>37</v>
      </c>
      <c r="AF1335">
        <f t="shared" si="82"/>
        <v>2024</v>
      </c>
      <c r="AG1335" t="str">
        <f t="shared" si="83"/>
        <v>jun</v>
      </c>
      <c r="AH1335" t="str">
        <f>+VLOOKUP(N1335,'[1]2. Ingreso de incapacidades'!$C$5:$O$6997,13,FALSE)</f>
        <v>SALUD TOTAL E.P.S.</v>
      </c>
      <c r="AI1335" t="s">
        <v>2192</v>
      </c>
    </row>
    <row r="1336" spans="1:35" hidden="1" x14ac:dyDescent="0.25">
      <c r="A1336" s="1" t="s">
        <v>33</v>
      </c>
      <c r="B1336" s="1" t="s">
        <v>34</v>
      </c>
      <c r="C1336" s="2">
        <v>45473</v>
      </c>
      <c r="D1336" s="42" t="str">
        <f t="shared" si="80"/>
        <v>2024</v>
      </c>
      <c r="E1336" s="1" t="s">
        <v>73</v>
      </c>
      <c r="F1336" s="1" t="s">
        <v>74</v>
      </c>
      <c r="G1336" s="1" t="s">
        <v>37</v>
      </c>
      <c r="H1336" s="1" t="s">
        <v>957</v>
      </c>
      <c r="I1336" s="1" t="s">
        <v>34</v>
      </c>
      <c r="J1336" s="3">
        <v>650000</v>
      </c>
      <c r="K1336" s="3">
        <v>0</v>
      </c>
      <c r="L1336" s="3">
        <f t="shared" si="81"/>
        <v>650000</v>
      </c>
      <c r="M1336" s="1" t="s">
        <v>40</v>
      </c>
      <c r="N1336" s="88">
        <v>30873721</v>
      </c>
      <c r="O1336" s="1" t="s">
        <v>126</v>
      </c>
      <c r="P1336" s="1" t="s">
        <v>79</v>
      </c>
      <c r="Q1336" s="1" t="s">
        <v>80</v>
      </c>
      <c r="R1336" s="1" t="s">
        <v>43</v>
      </c>
      <c r="S1336" s="1" t="s">
        <v>43</v>
      </c>
      <c r="T1336" s="3">
        <v>0</v>
      </c>
      <c r="U1336" s="1" t="s">
        <v>44</v>
      </c>
      <c r="V1336" s="1" t="s">
        <v>45</v>
      </c>
      <c r="W1336" s="1" t="s">
        <v>957</v>
      </c>
      <c r="X1336" s="1" t="s">
        <v>46</v>
      </c>
      <c r="Y1336" s="1" t="s">
        <v>81</v>
      </c>
      <c r="Z1336" s="1" t="s">
        <v>1790</v>
      </c>
      <c r="AA1336" s="1" t="s">
        <v>83</v>
      </c>
      <c r="AB1336" s="1" t="s">
        <v>84</v>
      </c>
      <c r="AC1336" s="1" t="s">
        <v>51</v>
      </c>
      <c r="AD1336" s="1" t="s">
        <v>1790</v>
      </c>
      <c r="AE1336" s="1" t="s">
        <v>37</v>
      </c>
      <c r="AF1336">
        <f t="shared" si="82"/>
        <v>2024</v>
      </c>
      <c r="AG1336" t="str">
        <f t="shared" si="83"/>
        <v>jun</v>
      </c>
      <c r="AH1336" t="str">
        <f>+VLOOKUP(N1336,'[1]2. Ingreso de incapacidades'!$C$5:$O$6997,13,FALSE)</f>
        <v>FAMISANAR E.P.S</v>
      </c>
      <c r="AI1336" t="s">
        <v>2196</v>
      </c>
    </row>
    <row r="1337" spans="1:35" hidden="1" x14ac:dyDescent="0.25">
      <c r="A1337" s="1" t="s">
        <v>33</v>
      </c>
      <c r="B1337" s="1" t="s">
        <v>34</v>
      </c>
      <c r="C1337" s="2">
        <v>45473</v>
      </c>
      <c r="D1337" s="42" t="str">
        <f t="shared" si="80"/>
        <v>2024</v>
      </c>
      <c r="E1337" s="1" t="s">
        <v>73</v>
      </c>
      <c r="F1337" s="1" t="s">
        <v>74</v>
      </c>
      <c r="G1337" s="1" t="s">
        <v>37</v>
      </c>
      <c r="H1337" s="1" t="s">
        <v>957</v>
      </c>
      <c r="I1337" s="1" t="s">
        <v>34</v>
      </c>
      <c r="J1337" s="3">
        <v>476667</v>
      </c>
      <c r="K1337" s="3">
        <v>0</v>
      </c>
      <c r="L1337" s="3">
        <f t="shared" si="81"/>
        <v>476667</v>
      </c>
      <c r="M1337" s="1" t="s">
        <v>40</v>
      </c>
      <c r="N1337" s="88">
        <v>73554580</v>
      </c>
      <c r="O1337" s="1" t="s">
        <v>568</v>
      </c>
      <c r="P1337" s="1" t="s">
        <v>79</v>
      </c>
      <c r="Q1337" s="1" t="s">
        <v>80</v>
      </c>
      <c r="R1337" s="1" t="s">
        <v>43</v>
      </c>
      <c r="S1337" s="1" t="s">
        <v>43</v>
      </c>
      <c r="T1337" s="3">
        <v>0</v>
      </c>
      <c r="U1337" s="1" t="s">
        <v>44</v>
      </c>
      <c r="V1337" s="1" t="s">
        <v>45</v>
      </c>
      <c r="W1337" s="1" t="s">
        <v>957</v>
      </c>
      <c r="X1337" s="1" t="s">
        <v>46</v>
      </c>
      <c r="Y1337" s="1" t="s">
        <v>81</v>
      </c>
      <c r="Z1337" s="1" t="s">
        <v>1790</v>
      </c>
      <c r="AA1337" s="1" t="s">
        <v>83</v>
      </c>
      <c r="AB1337" s="1" t="s">
        <v>84</v>
      </c>
      <c r="AC1337" s="1" t="s">
        <v>51</v>
      </c>
      <c r="AD1337" s="1" t="s">
        <v>1790</v>
      </c>
      <c r="AE1337" s="1" t="s">
        <v>37</v>
      </c>
      <c r="AF1337">
        <f t="shared" si="82"/>
        <v>2024</v>
      </c>
      <c r="AG1337" t="str">
        <f t="shared" si="83"/>
        <v>jun</v>
      </c>
      <c r="AH1337" t="str">
        <f>+VLOOKUP(N1337,'[1]2. Ingreso de incapacidades'!$C$5:$O$6997,13,FALSE)</f>
        <v>NUEVA E.P.S</v>
      </c>
      <c r="AI1337" t="s">
        <v>2199</v>
      </c>
    </row>
    <row r="1338" spans="1:35" hidden="1" x14ac:dyDescent="0.25">
      <c r="A1338" s="1" t="s">
        <v>33</v>
      </c>
      <c r="B1338" s="1" t="s">
        <v>34</v>
      </c>
      <c r="C1338" s="2">
        <v>45473</v>
      </c>
      <c r="D1338" s="42" t="str">
        <f t="shared" si="80"/>
        <v>2024</v>
      </c>
      <c r="E1338" s="1" t="s">
        <v>73</v>
      </c>
      <c r="F1338" s="1" t="s">
        <v>74</v>
      </c>
      <c r="G1338" s="1" t="s">
        <v>37</v>
      </c>
      <c r="H1338" s="1" t="s">
        <v>957</v>
      </c>
      <c r="I1338" s="1" t="s">
        <v>34</v>
      </c>
      <c r="J1338" s="3">
        <v>7119422</v>
      </c>
      <c r="K1338" s="3">
        <v>0</v>
      </c>
      <c r="L1338" s="3">
        <f t="shared" si="81"/>
        <v>7119422</v>
      </c>
      <c r="M1338" s="1" t="s">
        <v>40</v>
      </c>
      <c r="N1338" s="88">
        <v>1102848728</v>
      </c>
      <c r="O1338" s="1" t="s">
        <v>720</v>
      </c>
      <c r="P1338" s="1" t="s">
        <v>1323</v>
      </c>
      <c r="Q1338" s="1" t="s">
        <v>1324</v>
      </c>
      <c r="R1338" s="1" t="s">
        <v>43</v>
      </c>
      <c r="S1338" s="1" t="s">
        <v>43</v>
      </c>
      <c r="T1338" s="3">
        <v>0</v>
      </c>
      <c r="U1338" s="1" t="s">
        <v>44</v>
      </c>
      <c r="V1338" s="1" t="s">
        <v>45</v>
      </c>
      <c r="W1338" s="1" t="s">
        <v>957</v>
      </c>
      <c r="X1338" s="1" t="s">
        <v>46</v>
      </c>
      <c r="Y1338" s="1" t="s">
        <v>81</v>
      </c>
      <c r="Z1338" s="1" t="s">
        <v>1790</v>
      </c>
      <c r="AA1338" s="1" t="s">
        <v>83</v>
      </c>
      <c r="AB1338" s="1" t="s">
        <v>84</v>
      </c>
      <c r="AC1338" s="1" t="s">
        <v>51</v>
      </c>
      <c r="AD1338" s="1" t="s">
        <v>1790</v>
      </c>
      <c r="AE1338" s="1" t="s">
        <v>37</v>
      </c>
      <c r="AF1338">
        <f t="shared" si="82"/>
        <v>2024</v>
      </c>
      <c r="AG1338" t="str">
        <f t="shared" si="83"/>
        <v>jun</v>
      </c>
      <c r="AH1338" t="str">
        <f>+VLOOKUP(N1338,'[1]2. Ingreso de incapacidades'!$C$5:$O$6997,13,FALSE)</f>
        <v>SANITAS E.P.S</v>
      </c>
      <c r="AI1338" t="s">
        <v>2193</v>
      </c>
    </row>
    <row r="1339" spans="1:35" hidden="1" x14ac:dyDescent="0.25">
      <c r="A1339" s="1" t="s">
        <v>33</v>
      </c>
      <c r="B1339" s="1" t="s">
        <v>34</v>
      </c>
      <c r="C1339" s="2">
        <v>45473</v>
      </c>
      <c r="D1339" s="42" t="str">
        <f t="shared" si="80"/>
        <v>2024</v>
      </c>
      <c r="E1339" s="1" t="s">
        <v>73</v>
      </c>
      <c r="F1339" s="1" t="s">
        <v>74</v>
      </c>
      <c r="G1339" s="1" t="s">
        <v>37</v>
      </c>
      <c r="H1339" s="1" t="s">
        <v>957</v>
      </c>
      <c r="I1339" s="1" t="s">
        <v>34</v>
      </c>
      <c r="J1339" s="3">
        <v>650000</v>
      </c>
      <c r="K1339" s="3">
        <v>0</v>
      </c>
      <c r="L1339" s="3">
        <f t="shared" si="81"/>
        <v>650000</v>
      </c>
      <c r="M1339" s="1" t="s">
        <v>40</v>
      </c>
      <c r="N1339" s="88">
        <v>73554580</v>
      </c>
      <c r="O1339" s="1" t="s">
        <v>568</v>
      </c>
      <c r="P1339" s="1" t="s">
        <v>79</v>
      </c>
      <c r="Q1339" s="1" t="s">
        <v>80</v>
      </c>
      <c r="R1339" s="1" t="s">
        <v>43</v>
      </c>
      <c r="S1339" s="1" t="s">
        <v>43</v>
      </c>
      <c r="T1339" s="3">
        <v>0</v>
      </c>
      <c r="U1339" s="1" t="s">
        <v>44</v>
      </c>
      <c r="V1339" s="1" t="s">
        <v>45</v>
      </c>
      <c r="W1339" s="1" t="s">
        <v>957</v>
      </c>
      <c r="X1339" s="1" t="s">
        <v>46</v>
      </c>
      <c r="Y1339" s="1" t="s">
        <v>81</v>
      </c>
      <c r="Z1339" s="1" t="s">
        <v>1790</v>
      </c>
      <c r="AA1339" s="1" t="s">
        <v>83</v>
      </c>
      <c r="AB1339" s="1" t="s">
        <v>84</v>
      </c>
      <c r="AC1339" s="1" t="s">
        <v>51</v>
      </c>
      <c r="AD1339" s="1" t="s">
        <v>1790</v>
      </c>
      <c r="AE1339" s="1" t="s">
        <v>37</v>
      </c>
      <c r="AF1339">
        <f t="shared" si="82"/>
        <v>2024</v>
      </c>
      <c r="AG1339" t="str">
        <f t="shared" si="83"/>
        <v>jun</v>
      </c>
      <c r="AH1339" t="str">
        <f>+VLOOKUP(N1339,'[1]2. Ingreso de incapacidades'!$C$5:$O$6997,13,FALSE)</f>
        <v>NUEVA E.P.S</v>
      </c>
      <c r="AI1339" t="s">
        <v>2199</v>
      </c>
    </row>
    <row r="1340" spans="1:35" hidden="1" x14ac:dyDescent="0.25">
      <c r="A1340" s="1" t="s">
        <v>33</v>
      </c>
      <c r="B1340" s="1" t="s">
        <v>34</v>
      </c>
      <c r="C1340" s="2">
        <v>45473</v>
      </c>
      <c r="D1340" s="42" t="str">
        <f t="shared" si="80"/>
        <v>2024</v>
      </c>
      <c r="E1340" s="1" t="s">
        <v>73</v>
      </c>
      <c r="F1340" s="1" t="s">
        <v>74</v>
      </c>
      <c r="G1340" s="1" t="s">
        <v>37</v>
      </c>
      <c r="H1340" s="1" t="s">
        <v>957</v>
      </c>
      <c r="I1340" s="1" t="s">
        <v>34</v>
      </c>
      <c r="J1340" s="3">
        <v>216667</v>
      </c>
      <c r="K1340" s="3">
        <v>0</v>
      </c>
      <c r="L1340" s="3">
        <f t="shared" si="81"/>
        <v>216667</v>
      </c>
      <c r="M1340" s="1" t="s">
        <v>40</v>
      </c>
      <c r="N1340" s="88">
        <v>73117655</v>
      </c>
      <c r="O1340" s="1" t="s">
        <v>128</v>
      </c>
      <c r="P1340" s="1" t="s">
        <v>79</v>
      </c>
      <c r="Q1340" s="1" t="s">
        <v>80</v>
      </c>
      <c r="R1340" s="1" t="s">
        <v>43</v>
      </c>
      <c r="S1340" s="1" t="s">
        <v>43</v>
      </c>
      <c r="T1340" s="3">
        <v>0</v>
      </c>
      <c r="U1340" s="1" t="s">
        <v>44</v>
      </c>
      <c r="V1340" s="1" t="s">
        <v>45</v>
      </c>
      <c r="W1340" s="1" t="s">
        <v>957</v>
      </c>
      <c r="X1340" s="1" t="s">
        <v>46</v>
      </c>
      <c r="Y1340" s="1" t="s">
        <v>81</v>
      </c>
      <c r="Z1340" s="1" t="s">
        <v>1790</v>
      </c>
      <c r="AA1340" s="1" t="s">
        <v>83</v>
      </c>
      <c r="AB1340" s="1" t="s">
        <v>84</v>
      </c>
      <c r="AC1340" s="1" t="s">
        <v>51</v>
      </c>
      <c r="AD1340" s="1" t="s">
        <v>1790</v>
      </c>
      <c r="AE1340" s="1" t="s">
        <v>37</v>
      </c>
      <c r="AF1340">
        <f t="shared" si="82"/>
        <v>2024</v>
      </c>
      <c r="AG1340" t="str">
        <f t="shared" si="83"/>
        <v>jun</v>
      </c>
      <c r="AH1340" t="str">
        <f>+VLOOKUP(N1340,'[1]2. Ingreso de incapacidades'!$C$5:$O$6997,13,FALSE)</f>
        <v>COOMEVA E.P.S</v>
      </c>
      <c r="AI1340" t="s">
        <v>2202</v>
      </c>
    </row>
    <row r="1341" spans="1:35" hidden="1" x14ac:dyDescent="0.25">
      <c r="A1341" s="1" t="s">
        <v>33</v>
      </c>
      <c r="B1341" s="1" t="s">
        <v>34</v>
      </c>
      <c r="C1341" s="2">
        <v>45473</v>
      </c>
      <c r="D1341" s="42" t="str">
        <f t="shared" si="80"/>
        <v>2024</v>
      </c>
      <c r="E1341" s="1" t="s">
        <v>73</v>
      </c>
      <c r="F1341" s="1" t="s">
        <v>74</v>
      </c>
      <c r="G1341" s="1" t="s">
        <v>37</v>
      </c>
      <c r="H1341" s="1" t="s">
        <v>957</v>
      </c>
      <c r="I1341" s="1" t="s">
        <v>34</v>
      </c>
      <c r="J1341" s="3">
        <v>43334</v>
      </c>
      <c r="K1341" s="3">
        <v>0</v>
      </c>
      <c r="L1341" s="3">
        <f t="shared" si="81"/>
        <v>43334</v>
      </c>
      <c r="M1341" s="1" t="s">
        <v>40</v>
      </c>
      <c r="N1341" s="88">
        <v>1148693276</v>
      </c>
      <c r="O1341" s="1" t="s">
        <v>163</v>
      </c>
      <c r="P1341" s="1" t="s">
        <v>79</v>
      </c>
      <c r="Q1341" s="1" t="s">
        <v>80</v>
      </c>
      <c r="R1341" s="1" t="s">
        <v>43</v>
      </c>
      <c r="S1341" s="1" t="s">
        <v>43</v>
      </c>
      <c r="T1341" s="3">
        <v>0</v>
      </c>
      <c r="U1341" s="1" t="s">
        <v>44</v>
      </c>
      <c r="V1341" s="1" t="s">
        <v>45</v>
      </c>
      <c r="W1341" s="1" t="s">
        <v>957</v>
      </c>
      <c r="X1341" s="1" t="s">
        <v>46</v>
      </c>
      <c r="Y1341" s="1" t="s">
        <v>81</v>
      </c>
      <c r="Z1341" s="1" t="s">
        <v>1790</v>
      </c>
      <c r="AA1341" s="1" t="s">
        <v>83</v>
      </c>
      <c r="AB1341" s="1" t="s">
        <v>84</v>
      </c>
      <c r="AC1341" s="1" t="s">
        <v>51</v>
      </c>
      <c r="AD1341" s="1" t="s">
        <v>1790</v>
      </c>
      <c r="AE1341" s="1" t="s">
        <v>37</v>
      </c>
      <c r="AF1341">
        <f t="shared" si="82"/>
        <v>2024</v>
      </c>
      <c r="AG1341" t="str">
        <f t="shared" si="83"/>
        <v>jun</v>
      </c>
      <c r="AH1341" t="str">
        <f>+VLOOKUP(N1341,'[1]2. Ingreso de incapacidades'!$C$5:$O$6997,13,FALSE)</f>
        <v>SALUD TOTAL E.P.S.</v>
      </c>
      <c r="AI1341" t="s">
        <v>2192</v>
      </c>
    </row>
    <row r="1342" spans="1:35" hidden="1" x14ac:dyDescent="0.25">
      <c r="A1342" s="1" t="s">
        <v>33</v>
      </c>
      <c r="B1342" s="1" t="s">
        <v>34</v>
      </c>
      <c r="C1342" s="2">
        <v>45473</v>
      </c>
      <c r="D1342" s="42" t="str">
        <f t="shared" si="80"/>
        <v>2024</v>
      </c>
      <c r="E1342" s="1" t="s">
        <v>73</v>
      </c>
      <c r="F1342" s="1" t="s">
        <v>74</v>
      </c>
      <c r="G1342" s="1" t="s">
        <v>37</v>
      </c>
      <c r="H1342" s="1" t="s">
        <v>957</v>
      </c>
      <c r="I1342" s="1" t="s">
        <v>34</v>
      </c>
      <c r="J1342" s="3">
        <v>131679</v>
      </c>
      <c r="K1342" s="3">
        <v>0</v>
      </c>
      <c r="L1342" s="3">
        <f t="shared" si="81"/>
        <v>131679</v>
      </c>
      <c r="M1342" s="1" t="s">
        <v>40</v>
      </c>
      <c r="N1342" s="88">
        <v>73187274</v>
      </c>
      <c r="O1342" s="1" t="s">
        <v>370</v>
      </c>
      <c r="P1342" s="1" t="s">
        <v>79</v>
      </c>
      <c r="Q1342" s="1" t="s">
        <v>80</v>
      </c>
      <c r="R1342" s="1" t="s">
        <v>43</v>
      </c>
      <c r="S1342" s="1" t="s">
        <v>43</v>
      </c>
      <c r="T1342" s="3">
        <v>0</v>
      </c>
      <c r="U1342" s="1" t="s">
        <v>44</v>
      </c>
      <c r="V1342" s="1" t="s">
        <v>45</v>
      </c>
      <c r="W1342" s="1" t="s">
        <v>957</v>
      </c>
      <c r="X1342" s="1" t="s">
        <v>46</v>
      </c>
      <c r="Y1342" s="1" t="s">
        <v>81</v>
      </c>
      <c r="Z1342" s="1" t="s">
        <v>1790</v>
      </c>
      <c r="AA1342" s="1" t="s">
        <v>83</v>
      </c>
      <c r="AB1342" s="1" t="s">
        <v>84</v>
      </c>
      <c r="AC1342" s="1" t="s">
        <v>51</v>
      </c>
      <c r="AD1342" s="1" t="s">
        <v>1790</v>
      </c>
      <c r="AE1342" s="1" t="s">
        <v>37</v>
      </c>
      <c r="AF1342">
        <f t="shared" si="82"/>
        <v>2024</v>
      </c>
      <c r="AG1342" t="str">
        <f t="shared" si="83"/>
        <v>jun</v>
      </c>
      <c r="AH1342" t="str">
        <f>+VLOOKUP(N1342,'[1]2. Ingreso de incapacidades'!$C$5:$O$6997,13,FALSE)</f>
        <v>SALUD TOTAL E.P.S.</v>
      </c>
      <c r="AI1342" t="s">
        <v>2192</v>
      </c>
    </row>
    <row r="1343" spans="1:35" hidden="1" x14ac:dyDescent="0.25">
      <c r="A1343" s="1" t="s">
        <v>33</v>
      </c>
      <c r="B1343" s="1" t="s">
        <v>34</v>
      </c>
      <c r="C1343" s="2">
        <v>45473</v>
      </c>
      <c r="D1343" s="42" t="str">
        <f t="shared" si="80"/>
        <v>2024</v>
      </c>
      <c r="E1343" s="1" t="s">
        <v>73</v>
      </c>
      <c r="F1343" s="1" t="s">
        <v>74</v>
      </c>
      <c r="G1343" s="1" t="s">
        <v>37</v>
      </c>
      <c r="H1343" s="1" t="s">
        <v>957</v>
      </c>
      <c r="I1343" s="1" t="s">
        <v>34</v>
      </c>
      <c r="J1343" s="3">
        <v>86667</v>
      </c>
      <c r="K1343" s="3">
        <v>0</v>
      </c>
      <c r="L1343" s="3">
        <f t="shared" si="81"/>
        <v>86667</v>
      </c>
      <c r="M1343" s="1" t="s">
        <v>40</v>
      </c>
      <c r="N1343" s="88">
        <v>1047440584</v>
      </c>
      <c r="O1343" s="1" t="s">
        <v>223</v>
      </c>
      <c r="P1343" s="1" t="s">
        <v>79</v>
      </c>
      <c r="Q1343" s="1" t="s">
        <v>80</v>
      </c>
      <c r="R1343" s="1" t="s">
        <v>43</v>
      </c>
      <c r="S1343" s="1" t="s">
        <v>43</v>
      </c>
      <c r="T1343" s="3">
        <v>0</v>
      </c>
      <c r="U1343" s="1" t="s">
        <v>44</v>
      </c>
      <c r="V1343" s="1" t="s">
        <v>45</v>
      </c>
      <c r="W1343" s="1" t="s">
        <v>957</v>
      </c>
      <c r="X1343" s="1" t="s">
        <v>46</v>
      </c>
      <c r="Y1343" s="1" t="s">
        <v>81</v>
      </c>
      <c r="Z1343" s="1" t="s">
        <v>1790</v>
      </c>
      <c r="AA1343" s="1" t="s">
        <v>83</v>
      </c>
      <c r="AB1343" s="1" t="s">
        <v>84</v>
      </c>
      <c r="AC1343" s="1" t="s">
        <v>51</v>
      </c>
      <c r="AD1343" s="1" t="s">
        <v>1790</v>
      </c>
      <c r="AE1343" s="1" t="s">
        <v>37</v>
      </c>
      <c r="AF1343">
        <f t="shared" si="82"/>
        <v>2024</v>
      </c>
      <c r="AG1343" t="str">
        <f t="shared" si="83"/>
        <v>jun</v>
      </c>
      <c r="AH1343" t="str">
        <f>+VLOOKUP(N1343,'[1]2. Ingreso de incapacidades'!$C$5:$O$6997,13,FALSE)</f>
        <v>EPS MUTUAL SER</v>
      </c>
      <c r="AI1343" t="s">
        <v>2195</v>
      </c>
    </row>
    <row r="1344" spans="1:35" hidden="1" x14ac:dyDescent="0.25">
      <c r="A1344" s="1" t="s">
        <v>33</v>
      </c>
      <c r="B1344" s="1" t="s">
        <v>34</v>
      </c>
      <c r="C1344" s="2">
        <v>45473</v>
      </c>
      <c r="D1344" s="42" t="str">
        <f t="shared" si="80"/>
        <v>2024</v>
      </c>
      <c r="E1344" s="1" t="s">
        <v>73</v>
      </c>
      <c r="F1344" s="1" t="s">
        <v>74</v>
      </c>
      <c r="G1344" s="1" t="s">
        <v>37</v>
      </c>
      <c r="H1344" s="1" t="s">
        <v>957</v>
      </c>
      <c r="I1344" s="1" t="s">
        <v>34</v>
      </c>
      <c r="J1344" s="3">
        <v>43334</v>
      </c>
      <c r="K1344" s="3">
        <v>0</v>
      </c>
      <c r="L1344" s="3">
        <f t="shared" si="81"/>
        <v>43334</v>
      </c>
      <c r="M1344" s="1" t="s">
        <v>40</v>
      </c>
      <c r="N1344" s="88">
        <v>30873721</v>
      </c>
      <c r="O1344" s="1" t="s">
        <v>126</v>
      </c>
      <c r="P1344" s="1" t="s">
        <v>79</v>
      </c>
      <c r="Q1344" s="1" t="s">
        <v>80</v>
      </c>
      <c r="R1344" s="1" t="s">
        <v>43</v>
      </c>
      <c r="S1344" s="1" t="s">
        <v>43</v>
      </c>
      <c r="T1344" s="3">
        <v>0</v>
      </c>
      <c r="U1344" s="1" t="s">
        <v>44</v>
      </c>
      <c r="V1344" s="1" t="s">
        <v>45</v>
      </c>
      <c r="W1344" s="1" t="s">
        <v>957</v>
      </c>
      <c r="X1344" s="1" t="s">
        <v>46</v>
      </c>
      <c r="Y1344" s="1" t="s">
        <v>81</v>
      </c>
      <c r="Z1344" s="1" t="s">
        <v>1790</v>
      </c>
      <c r="AA1344" s="1" t="s">
        <v>83</v>
      </c>
      <c r="AB1344" s="1" t="s">
        <v>84</v>
      </c>
      <c r="AC1344" s="1" t="s">
        <v>51</v>
      </c>
      <c r="AD1344" s="1" t="s">
        <v>1790</v>
      </c>
      <c r="AE1344" s="1" t="s">
        <v>37</v>
      </c>
      <c r="AF1344">
        <f t="shared" si="82"/>
        <v>2024</v>
      </c>
      <c r="AG1344" t="str">
        <f t="shared" si="83"/>
        <v>jun</v>
      </c>
      <c r="AH1344" t="str">
        <f>+VLOOKUP(N1344,'[1]2. Ingreso de incapacidades'!$C$5:$O$6997,13,FALSE)</f>
        <v>FAMISANAR E.P.S</v>
      </c>
      <c r="AI1344" t="s">
        <v>2196</v>
      </c>
    </row>
    <row r="1345" spans="1:35" hidden="1" x14ac:dyDescent="0.25">
      <c r="A1345" s="1" t="s">
        <v>33</v>
      </c>
      <c r="B1345" s="1" t="s">
        <v>34</v>
      </c>
      <c r="C1345" s="2">
        <v>45473</v>
      </c>
      <c r="D1345" s="42" t="str">
        <f t="shared" si="80"/>
        <v>2024</v>
      </c>
      <c r="E1345" s="1" t="s">
        <v>73</v>
      </c>
      <c r="F1345" s="1" t="s">
        <v>74</v>
      </c>
      <c r="G1345" s="1" t="s">
        <v>37</v>
      </c>
      <c r="H1345" s="1" t="s">
        <v>957</v>
      </c>
      <c r="I1345" s="1" t="s">
        <v>34</v>
      </c>
      <c r="J1345" s="3">
        <v>563334</v>
      </c>
      <c r="K1345" s="3">
        <v>0</v>
      </c>
      <c r="L1345" s="3">
        <f t="shared" si="81"/>
        <v>563334</v>
      </c>
      <c r="M1345" s="1" t="s">
        <v>40</v>
      </c>
      <c r="N1345" s="88">
        <v>1128045753</v>
      </c>
      <c r="O1345" s="1" t="s">
        <v>304</v>
      </c>
      <c r="P1345" s="1" t="s">
        <v>295</v>
      </c>
      <c r="Q1345" s="1" t="s">
        <v>296</v>
      </c>
      <c r="R1345" s="1" t="s">
        <v>43</v>
      </c>
      <c r="S1345" s="1" t="s">
        <v>43</v>
      </c>
      <c r="T1345" s="3">
        <v>0</v>
      </c>
      <c r="U1345" s="1" t="s">
        <v>44</v>
      </c>
      <c r="V1345" s="1" t="s">
        <v>45</v>
      </c>
      <c r="W1345" s="1" t="s">
        <v>957</v>
      </c>
      <c r="X1345" s="1" t="s">
        <v>46</v>
      </c>
      <c r="Y1345" s="1" t="s">
        <v>81</v>
      </c>
      <c r="Z1345" s="1" t="s">
        <v>1790</v>
      </c>
      <c r="AA1345" s="1" t="s">
        <v>83</v>
      </c>
      <c r="AB1345" s="1" t="s">
        <v>84</v>
      </c>
      <c r="AC1345" s="1" t="s">
        <v>51</v>
      </c>
      <c r="AD1345" s="1" t="s">
        <v>1790</v>
      </c>
      <c r="AE1345" s="1" t="s">
        <v>37</v>
      </c>
      <c r="AF1345">
        <f t="shared" si="82"/>
        <v>2024</v>
      </c>
      <c r="AG1345" t="str">
        <f t="shared" si="83"/>
        <v>jun</v>
      </c>
      <c r="AH1345" t="str">
        <f>+VLOOKUP(N1345,'[1]2. Ingreso de incapacidades'!$C$5:$O$6997,13,FALSE)</f>
        <v>SURA E.P.S.</v>
      </c>
      <c r="AI1345" t="s">
        <v>2197</v>
      </c>
    </row>
    <row r="1346" spans="1:35" hidden="1" x14ac:dyDescent="0.25">
      <c r="A1346" s="1" t="s">
        <v>33</v>
      </c>
      <c r="B1346" s="1" t="s">
        <v>34</v>
      </c>
      <c r="C1346" s="2">
        <v>45473</v>
      </c>
      <c r="D1346" s="42" t="str">
        <f t="shared" si="80"/>
        <v>2024</v>
      </c>
      <c r="E1346" s="1" t="s">
        <v>73</v>
      </c>
      <c r="F1346" s="1" t="s">
        <v>74</v>
      </c>
      <c r="G1346" s="1" t="s">
        <v>37</v>
      </c>
      <c r="H1346" s="1" t="s">
        <v>957</v>
      </c>
      <c r="I1346" s="1" t="s">
        <v>34</v>
      </c>
      <c r="J1346" s="3">
        <v>86668</v>
      </c>
      <c r="K1346" s="3">
        <v>0</v>
      </c>
      <c r="L1346" s="3">
        <f t="shared" si="81"/>
        <v>86668</v>
      </c>
      <c r="M1346" s="1" t="s">
        <v>40</v>
      </c>
      <c r="N1346" s="88">
        <v>3817873</v>
      </c>
      <c r="O1346" s="1" t="s">
        <v>765</v>
      </c>
      <c r="P1346" s="1" t="s">
        <v>79</v>
      </c>
      <c r="Q1346" s="1" t="s">
        <v>80</v>
      </c>
      <c r="R1346" s="1" t="s">
        <v>43</v>
      </c>
      <c r="S1346" s="1" t="s">
        <v>43</v>
      </c>
      <c r="T1346" s="3">
        <v>0</v>
      </c>
      <c r="U1346" s="1" t="s">
        <v>44</v>
      </c>
      <c r="V1346" s="1" t="s">
        <v>45</v>
      </c>
      <c r="W1346" s="1" t="s">
        <v>957</v>
      </c>
      <c r="X1346" s="1" t="s">
        <v>46</v>
      </c>
      <c r="Y1346" s="1" t="s">
        <v>81</v>
      </c>
      <c r="Z1346" s="1" t="s">
        <v>1790</v>
      </c>
      <c r="AA1346" s="1" t="s">
        <v>83</v>
      </c>
      <c r="AB1346" s="1" t="s">
        <v>84</v>
      </c>
      <c r="AC1346" s="1" t="s">
        <v>51</v>
      </c>
      <c r="AD1346" s="1" t="s">
        <v>1790</v>
      </c>
      <c r="AE1346" s="1" t="s">
        <v>37</v>
      </c>
      <c r="AF1346">
        <f t="shared" si="82"/>
        <v>2024</v>
      </c>
      <c r="AG1346" t="str">
        <f t="shared" si="83"/>
        <v>jun</v>
      </c>
      <c r="AH1346" t="str">
        <f>+VLOOKUP(N1346,'[1]2. Ingreso de incapacidades'!$C$5:$O$6997,13,FALSE)</f>
        <v>SALUD TOTAL E.P.S.</v>
      </c>
      <c r="AI1346" t="s">
        <v>2192</v>
      </c>
    </row>
    <row r="1347" spans="1:35" hidden="1" x14ac:dyDescent="0.25">
      <c r="A1347" s="1" t="s">
        <v>33</v>
      </c>
      <c r="B1347" s="1" t="s">
        <v>34</v>
      </c>
      <c r="C1347" s="2">
        <v>45473</v>
      </c>
      <c r="D1347" s="42" t="str">
        <f t="shared" si="80"/>
        <v>2024</v>
      </c>
      <c r="E1347" s="1" t="s">
        <v>73</v>
      </c>
      <c r="F1347" s="1" t="s">
        <v>74</v>
      </c>
      <c r="G1347" s="1" t="s">
        <v>37</v>
      </c>
      <c r="H1347" s="1" t="s">
        <v>957</v>
      </c>
      <c r="I1347" s="1" t="s">
        <v>34</v>
      </c>
      <c r="J1347" s="3">
        <v>137968</v>
      </c>
      <c r="K1347" s="3">
        <v>0</v>
      </c>
      <c r="L1347" s="3">
        <f t="shared" si="81"/>
        <v>137968</v>
      </c>
      <c r="M1347" s="1" t="s">
        <v>40</v>
      </c>
      <c r="N1347" s="88">
        <v>1062964839</v>
      </c>
      <c r="O1347" s="1" t="s">
        <v>713</v>
      </c>
      <c r="P1347" s="1" t="s">
        <v>79</v>
      </c>
      <c r="Q1347" s="1" t="s">
        <v>80</v>
      </c>
      <c r="R1347" s="1" t="s">
        <v>43</v>
      </c>
      <c r="S1347" s="1" t="s">
        <v>43</v>
      </c>
      <c r="T1347" s="3">
        <v>0</v>
      </c>
      <c r="U1347" s="1" t="s">
        <v>44</v>
      </c>
      <c r="V1347" s="1" t="s">
        <v>45</v>
      </c>
      <c r="W1347" s="1" t="s">
        <v>957</v>
      </c>
      <c r="X1347" s="1" t="s">
        <v>46</v>
      </c>
      <c r="Y1347" s="1" t="s">
        <v>81</v>
      </c>
      <c r="Z1347" s="1" t="s">
        <v>1790</v>
      </c>
      <c r="AA1347" s="1" t="s">
        <v>83</v>
      </c>
      <c r="AB1347" s="1" t="s">
        <v>84</v>
      </c>
      <c r="AC1347" s="1" t="s">
        <v>51</v>
      </c>
      <c r="AD1347" s="1" t="s">
        <v>1790</v>
      </c>
      <c r="AE1347" s="1" t="s">
        <v>37</v>
      </c>
      <c r="AF1347">
        <f t="shared" si="82"/>
        <v>2024</v>
      </c>
      <c r="AG1347" t="str">
        <f t="shared" si="83"/>
        <v>jun</v>
      </c>
      <c r="AH1347" t="str">
        <f>+VLOOKUP(N1347,'[1]2. Ingreso de incapacidades'!$C$5:$O$6997,13,FALSE)</f>
        <v>EPS MUTUAL SER</v>
      </c>
      <c r="AI1347" t="s">
        <v>2195</v>
      </c>
    </row>
    <row r="1348" spans="1:35" hidden="1" x14ac:dyDescent="0.25">
      <c r="A1348" s="1" t="s">
        <v>33</v>
      </c>
      <c r="B1348" s="1" t="s">
        <v>34</v>
      </c>
      <c r="C1348" s="2">
        <v>45473</v>
      </c>
      <c r="D1348" s="42" t="str">
        <f t="shared" si="80"/>
        <v>2024</v>
      </c>
      <c r="E1348" s="1" t="s">
        <v>73</v>
      </c>
      <c r="F1348" s="1" t="s">
        <v>74</v>
      </c>
      <c r="G1348" s="1" t="s">
        <v>37</v>
      </c>
      <c r="H1348" s="1" t="s">
        <v>957</v>
      </c>
      <c r="I1348" s="1" t="s">
        <v>34</v>
      </c>
      <c r="J1348" s="3">
        <v>563334</v>
      </c>
      <c r="K1348" s="3">
        <v>0</v>
      </c>
      <c r="L1348" s="3">
        <f t="shared" si="81"/>
        <v>563334</v>
      </c>
      <c r="M1348" s="1" t="s">
        <v>40</v>
      </c>
      <c r="N1348" s="88">
        <v>7918997</v>
      </c>
      <c r="O1348" s="1" t="s">
        <v>471</v>
      </c>
      <c r="P1348" s="1" t="s">
        <v>79</v>
      </c>
      <c r="Q1348" s="1" t="s">
        <v>80</v>
      </c>
      <c r="R1348" s="1" t="s">
        <v>43</v>
      </c>
      <c r="S1348" s="1" t="s">
        <v>43</v>
      </c>
      <c r="T1348" s="3">
        <v>0</v>
      </c>
      <c r="U1348" s="1" t="s">
        <v>44</v>
      </c>
      <c r="V1348" s="1" t="s">
        <v>45</v>
      </c>
      <c r="W1348" s="1" t="s">
        <v>957</v>
      </c>
      <c r="X1348" s="1" t="s">
        <v>46</v>
      </c>
      <c r="Y1348" s="1" t="s">
        <v>81</v>
      </c>
      <c r="Z1348" s="1" t="s">
        <v>1790</v>
      </c>
      <c r="AA1348" s="1" t="s">
        <v>83</v>
      </c>
      <c r="AB1348" s="1" t="s">
        <v>84</v>
      </c>
      <c r="AC1348" s="1" t="s">
        <v>51</v>
      </c>
      <c r="AD1348" s="1" t="s">
        <v>1790</v>
      </c>
      <c r="AE1348" s="1" t="s">
        <v>37</v>
      </c>
      <c r="AF1348">
        <f t="shared" si="82"/>
        <v>2024</v>
      </c>
      <c r="AG1348" t="str">
        <f t="shared" si="83"/>
        <v>jun</v>
      </c>
      <c r="AH1348" t="str">
        <f>+VLOOKUP(N1348,'[1]2. Ingreso de incapacidades'!$C$5:$O$6997,13,FALSE)</f>
        <v>SURA E.P.S.</v>
      </c>
      <c r="AI1348" t="s">
        <v>2197</v>
      </c>
    </row>
    <row r="1349" spans="1:35" hidden="1" x14ac:dyDescent="0.25">
      <c r="A1349" s="1" t="s">
        <v>33</v>
      </c>
      <c r="B1349" s="1" t="s">
        <v>34</v>
      </c>
      <c r="C1349" s="2">
        <v>45473</v>
      </c>
      <c r="D1349" s="42" t="str">
        <f t="shared" ref="D1349:D1412" si="84">TEXT(C1349,"yyyy")</f>
        <v>2024</v>
      </c>
      <c r="E1349" s="1" t="s">
        <v>73</v>
      </c>
      <c r="F1349" s="1" t="s">
        <v>74</v>
      </c>
      <c r="G1349" s="1" t="s">
        <v>37</v>
      </c>
      <c r="H1349" s="1" t="s">
        <v>957</v>
      </c>
      <c r="I1349" s="1" t="s">
        <v>34</v>
      </c>
      <c r="J1349" s="3">
        <v>520000</v>
      </c>
      <c r="K1349" s="3">
        <v>0</v>
      </c>
      <c r="L1349" s="3">
        <f t="shared" ref="L1349:L1412" si="85">+J1349-K1349</f>
        <v>520000</v>
      </c>
      <c r="M1349" s="1" t="s">
        <v>40</v>
      </c>
      <c r="N1349" s="88">
        <v>73131436</v>
      </c>
      <c r="O1349" s="1" t="s">
        <v>153</v>
      </c>
      <c r="P1349" s="1" t="s">
        <v>79</v>
      </c>
      <c r="Q1349" s="1" t="s">
        <v>80</v>
      </c>
      <c r="R1349" s="1" t="s">
        <v>43</v>
      </c>
      <c r="S1349" s="1" t="s">
        <v>43</v>
      </c>
      <c r="T1349" s="3">
        <v>0</v>
      </c>
      <c r="U1349" s="1" t="s">
        <v>44</v>
      </c>
      <c r="V1349" s="1" t="s">
        <v>45</v>
      </c>
      <c r="W1349" s="1" t="s">
        <v>957</v>
      </c>
      <c r="X1349" s="1" t="s">
        <v>46</v>
      </c>
      <c r="Y1349" s="1" t="s">
        <v>81</v>
      </c>
      <c r="Z1349" s="1" t="s">
        <v>1790</v>
      </c>
      <c r="AA1349" s="1" t="s">
        <v>83</v>
      </c>
      <c r="AB1349" s="1" t="s">
        <v>84</v>
      </c>
      <c r="AC1349" s="1" t="s">
        <v>51</v>
      </c>
      <c r="AD1349" s="1" t="s">
        <v>1790</v>
      </c>
      <c r="AE1349" s="1" t="s">
        <v>37</v>
      </c>
      <c r="AF1349">
        <f t="shared" ref="AF1349:AF1412" si="86">YEAR(C1349)</f>
        <v>2024</v>
      </c>
      <c r="AG1349" t="str">
        <f t="shared" ref="AG1349:AG1412" si="87">TEXT(C1349,"mmm")</f>
        <v>jun</v>
      </c>
      <c r="AH1349" t="str">
        <f>+VLOOKUP(N1349,'[1]2. Ingreso de incapacidades'!$C$5:$O$6997,13,FALSE)</f>
        <v>SALUD TOTAL E.P.S.</v>
      </c>
      <c r="AI1349" t="s">
        <v>2192</v>
      </c>
    </row>
    <row r="1350" spans="1:35" hidden="1" x14ac:dyDescent="0.25">
      <c r="A1350" s="1" t="s">
        <v>33</v>
      </c>
      <c r="B1350" s="1" t="s">
        <v>34</v>
      </c>
      <c r="C1350" s="2">
        <v>45476</v>
      </c>
      <c r="D1350" s="42" t="str">
        <f t="shared" si="84"/>
        <v>2024</v>
      </c>
      <c r="E1350" s="1" t="s">
        <v>35</v>
      </c>
      <c r="F1350" s="1" t="s">
        <v>36</v>
      </c>
      <c r="G1350" s="1" t="s">
        <v>37</v>
      </c>
      <c r="H1350" s="1" t="s">
        <v>1791</v>
      </c>
      <c r="I1350" s="1" t="s">
        <v>1792</v>
      </c>
      <c r="J1350" s="3">
        <v>0</v>
      </c>
      <c r="K1350" s="3">
        <v>86667</v>
      </c>
      <c r="L1350" s="3">
        <f t="shared" si="85"/>
        <v>-86667</v>
      </c>
      <c r="M1350" s="1" t="s">
        <v>40</v>
      </c>
      <c r="N1350" s="88">
        <v>73169783</v>
      </c>
      <c r="O1350" s="1" t="s">
        <v>78</v>
      </c>
      <c r="P1350" s="1" t="s">
        <v>37</v>
      </c>
      <c r="Q1350" s="1" t="s">
        <v>43</v>
      </c>
      <c r="R1350" s="1" t="s">
        <v>43</v>
      </c>
      <c r="S1350" s="1" t="s">
        <v>43</v>
      </c>
      <c r="T1350" s="3">
        <v>0</v>
      </c>
      <c r="U1350" s="1" t="s">
        <v>44</v>
      </c>
      <c r="V1350" s="1" t="s">
        <v>45</v>
      </c>
      <c r="W1350" s="1" t="s">
        <v>1791</v>
      </c>
      <c r="X1350" s="1" t="s">
        <v>46</v>
      </c>
      <c r="Y1350" s="1" t="s">
        <v>47</v>
      </c>
      <c r="Z1350" s="1" t="s">
        <v>1793</v>
      </c>
      <c r="AA1350" s="1" t="s">
        <v>49</v>
      </c>
      <c r="AB1350" s="1" t="s">
        <v>50</v>
      </c>
      <c r="AC1350" s="1" t="s">
        <v>51</v>
      </c>
      <c r="AD1350" s="1" t="s">
        <v>1793</v>
      </c>
      <c r="AE1350" s="1" t="s">
        <v>37</v>
      </c>
      <c r="AF1350">
        <f t="shared" si="86"/>
        <v>2024</v>
      </c>
      <c r="AG1350" t="str">
        <f t="shared" si="87"/>
        <v>jul</v>
      </c>
      <c r="AH1350" t="str">
        <f>+VLOOKUP(N1350,'[1]2. Ingreso de incapacidades'!$C$5:$O$6997,13,FALSE)</f>
        <v>EPS-S CAJACOPI</v>
      </c>
      <c r="AI1350" t="s">
        <v>2200</v>
      </c>
    </row>
    <row r="1351" spans="1:35" hidden="1" x14ac:dyDescent="0.25">
      <c r="A1351" s="1" t="s">
        <v>33</v>
      </c>
      <c r="B1351" s="1" t="s">
        <v>34</v>
      </c>
      <c r="C1351" s="2">
        <v>45477</v>
      </c>
      <c r="D1351" s="42" t="str">
        <f t="shared" si="84"/>
        <v>2024</v>
      </c>
      <c r="E1351" s="1" t="s">
        <v>35</v>
      </c>
      <c r="F1351" s="1" t="s">
        <v>36</v>
      </c>
      <c r="G1351" s="1" t="s">
        <v>37</v>
      </c>
      <c r="H1351" s="1" t="s">
        <v>1794</v>
      </c>
      <c r="I1351" s="1" t="s">
        <v>1795</v>
      </c>
      <c r="J1351" s="3">
        <v>0</v>
      </c>
      <c r="K1351" s="3">
        <v>1300000</v>
      </c>
      <c r="L1351" s="3">
        <f t="shared" si="85"/>
        <v>-1300000</v>
      </c>
      <c r="M1351" s="1" t="s">
        <v>40</v>
      </c>
      <c r="N1351" s="88">
        <v>73169783</v>
      </c>
      <c r="O1351" s="1" t="s">
        <v>78</v>
      </c>
      <c r="P1351" s="1" t="s">
        <v>37</v>
      </c>
      <c r="Q1351" s="1" t="s">
        <v>43</v>
      </c>
      <c r="R1351" s="1" t="s">
        <v>43</v>
      </c>
      <c r="S1351" s="1" t="s">
        <v>43</v>
      </c>
      <c r="T1351" s="3">
        <v>0</v>
      </c>
      <c r="U1351" s="1" t="s">
        <v>44</v>
      </c>
      <c r="V1351" s="1" t="s">
        <v>45</v>
      </c>
      <c r="W1351" s="1" t="s">
        <v>1794</v>
      </c>
      <c r="X1351" s="1" t="s">
        <v>46</v>
      </c>
      <c r="Y1351" s="1" t="s">
        <v>47</v>
      </c>
      <c r="Z1351" s="1" t="s">
        <v>1796</v>
      </c>
      <c r="AA1351" s="1" t="s">
        <v>49</v>
      </c>
      <c r="AB1351" s="1" t="s">
        <v>50</v>
      </c>
      <c r="AC1351" s="1" t="s">
        <v>51</v>
      </c>
      <c r="AD1351" s="1" t="s">
        <v>1796</v>
      </c>
      <c r="AE1351" s="1" t="s">
        <v>37</v>
      </c>
      <c r="AF1351">
        <f t="shared" si="86"/>
        <v>2024</v>
      </c>
      <c r="AG1351" t="str">
        <f t="shared" si="87"/>
        <v>jul</v>
      </c>
      <c r="AH1351" t="str">
        <f>+VLOOKUP(N1351,'[1]2. Ingreso de incapacidades'!$C$5:$O$6997,13,FALSE)</f>
        <v>EPS-S CAJACOPI</v>
      </c>
      <c r="AI1351" t="s">
        <v>2200</v>
      </c>
    </row>
    <row r="1352" spans="1:35" hidden="1" x14ac:dyDescent="0.25">
      <c r="A1352" s="1" t="s">
        <v>33</v>
      </c>
      <c r="B1352" s="1" t="s">
        <v>34</v>
      </c>
      <c r="C1352" s="2">
        <v>45477</v>
      </c>
      <c r="D1352" s="42" t="str">
        <f t="shared" si="84"/>
        <v>2024</v>
      </c>
      <c r="E1352" s="1" t="s">
        <v>35</v>
      </c>
      <c r="F1352" s="1" t="s">
        <v>36</v>
      </c>
      <c r="G1352" s="1" t="s">
        <v>37</v>
      </c>
      <c r="H1352" s="1" t="s">
        <v>1797</v>
      </c>
      <c r="I1352" s="1" t="s">
        <v>1798</v>
      </c>
      <c r="J1352" s="3">
        <v>0</v>
      </c>
      <c r="K1352" s="3">
        <v>43333</v>
      </c>
      <c r="L1352" s="3">
        <f t="shared" si="85"/>
        <v>-43333</v>
      </c>
      <c r="M1352" s="1" t="s">
        <v>40</v>
      </c>
      <c r="N1352" s="88">
        <v>800130907</v>
      </c>
      <c r="O1352" s="1" t="s">
        <v>42</v>
      </c>
      <c r="P1352" s="1" t="s">
        <v>37</v>
      </c>
      <c r="Q1352" s="1" t="s">
        <v>43</v>
      </c>
      <c r="R1352" s="1" t="s">
        <v>43</v>
      </c>
      <c r="S1352" s="1" t="s">
        <v>43</v>
      </c>
      <c r="T1352" s="3">
        <v>0</v>
      </c>
      <c r="U1352" s="1" t="s">
        <v>44</v>
      </c>
      <c r="V1352" s="1" t="s">
        <v>45</v>
      </c>
      <c r="W1352" s="1" t="s">
        <v>1797</v>
      </c>
      <c r="X1352" s="1" t="s">
        <v>46</v>
      </c>
      <c r="Y1352" s="1" t="s">
        <v>47</v>
      </c>
      <c r="Z1352" s="1" t="s">
        <v>1799</v>
      </c>
      <c r="AA1352" s="1" t="s">
        <v>49</v>
      </c>
      <c r="AB1352" s="1" t="s">
        <v>50</v>
      </c>
      <c r="AC1352" s="1" t="s">
        <v>51</v>
      </c>
      <c r="AD1352" s="1" t="s">
        <v>1799</v>
      </c>
      <c r="AE1352" s="1" t="s">
        <v>37</v>
      </c>
      <c r="AF1352">
        <f t="shared" si="86"/>
        <v>2024</v>
      </c>
      <c r="AG1352" t="str">
        <f t="shared" si="87"/>
        <v>jul</v>
      </c>
      <c r="AH1352" t="e">
        <f>+VLOOKUP(N1352,'[1]2. Ingreso de incapacidades'!$C$5:$O$6997,13,FALSE)</f>
        <v>#N/A</v>
      </c>
      <c r="AI1352" t="e">
        <v>#N/A</v>
      </c>
    </row>
    <row r="1353" spans="1:35" hidden="1" x14ac:dyDescent="0.25">
      <c r="A1353" s="1" t="s">
        <v>33</v>
      </c>
      <c r="B1353" s="1" t="s">
        <v>34</v>
      </c>
      <c r="C1353" s="2">
        <v>45502</v>
      </c>
      <c r="D1353" s="42" t="str">
        <f t="shared" si="84"/>
        <v>2024</v>
      </c>
      <c r="E1353" s="1" t="s">
        <v>35</v>
      </c>
      <c r="F1353" s="1" t="s">
        <v>36</v>
      </c>
      <c r="G1353" s="1" t="s">
        <v>37</v>
      </c>
      <c r="H1353" s="1" t="s">
        <v>1800</v>
      </c>
      <c r="I1353" s="1" t="s">
        <v>1801</v>
      </c>
      <c r="J1353" s="3">
        <v>0</v>
      </c>
      <c r="K1353" s="3">
        <v>878869</v>
      </c>
      <c r="L1353" s="3">
        <f t="shared" si="85"/>
        <v>-878869</v>
      </c>
      <c r="M1353" s="1" t="s">
        <v>40</v>
      </c>
      <c r="N1353" s="88">
        <v>806008394</v>
      </c>
      <c r="O1353" s="1" t="s">
        <v>215</v>
      </c>
      <c r="P1353" s="1" t="s">
        <v>37</v>
      </c>
      <c r="Q1353" s="1" t="s">
        <v>43</v>
      </c>
      <c r="R1353" s="1" t="s">
        <v>43</v>
      </c>
      <c r="S1353" s="1" t="s">
        <v>43</v>
      </c>
      <c r="T1353" s="3">
        <v>0</v>
      </c>
      <c r="U1353" s="1" t="s">
        <v>44</v>
      </c>
      <c r="V1353" s="1" t="s">
        <v>45</v>
      </c>
      <c r="W1353" s="1" t="s">
        <v>1800</v>
      </c>
      <c r="X1353" s="1" t="s">
        <v>46</v>
      </c>
      <c r="Y1353" s="1" t="s">
        <v>47</v>
      </c>
      <c r="Z1353" s="1" t="s">
        <v>1802</v>
      </c>
      <c r="AA1353" s="1" t="s">
        <v>49</v>
      </c>
      <c r="AB1353" s="1" t="s">
        <v>50</v>
      </c>
      <c r="AC1353" s="1" t="s">
        <v>51</v>
      </c>
      <c r="AD1353" s="1" t="s">
        <v>1802</v>
      </c>
      <c r="AE1353" s="1" t="s">
        <v>37</v>
      </c>
      <c r="AF1353">
        <f t="shared" si="86"/>
        <v>2024</v>
      </c>
      <c r="AG1353" t="str">
        <f t="shared" si="87"/>
        <v>jul</v>
      </c>
      <c r="AH1353" t="e">
        <f>+VLOOKUP(N1353,'[1]2. Ingreso de incapacidades'!$C$5:$O$6997,13,FALSE)</f>
        <v>#N/A</v>
      </c>
      <c r="AI1353" t="e">
        <v>#N/A</v>
      </c>
    </row>
    <row r="1354" spans="1:35" hidden="1" x14ac:dyDescent="0.25">
      <c r="A1354" s="1" t="s">
        <v>33</v>
      </c>
      <c r="B1354" s="1" t="s">
        <v>34</v>
      </c>
      <c r="C1354" s="2">
        <v>45503</v>
      </c>
      <c r="D1354" s="42" t="str">
        <f t="shared" si="84"/>
        <v>2024</v>
      </c>
      <c r="E1354" s="1" t="s">
        <v>35</v>
      </c>
      <c r="F1354" s="1" t="s">
        <v>36</v>
      </c>
      <c r="G1354" s="1" t="s">
        <v>37</v>
      </c>
      <c r="H1354" s="1" t="s">
        <v>1803</v>
      </c>
      <c r="I1354" s="1" t="s">
        <v>1804</v>
      </c>
      <c r="J1354" s="3">
        <v>0</v>
      </c>
      <c r="K1354" s="3">
        <v>38667</v>
      </c>
      <c r="L1354" s="3">
        <f t="shared" si="85"/>
        <v>-38667</v>
      </c>
      <c r="M1354" s="1" t="s">
        <v>40</v>
      </c>
      <c r="N1354" s="88">
        <v>1049929370</v>
      </c>
      <c r="O1354" s="1" t="s">
        <v>1377</v>
      </c>
      <c r="P1354" s="1" t="s">
        <v>37</v>
      </c>
      <c r="Q1354" s="1" t="s">
        <v>43</v>
      </c>
      <c r="R1354" s="1" t="s">
        <v>43</v>
      </c>
      <c r="S1354" s="1" t="s">
        <v>43</v>
      </c>
      <c r="T1354" s="3">
        <v>0</v>
      </c>
      <c r="U1354" s="1" t="s">
        <v>44</v>
      </c>
      <c r="V1354" s="1" t="s">
        <v>45</v>
      </c>
      <c r="W1354" s="1" t="s">
        <v>1803</v>
      </c>
      <c r="X1354" s="1" t="s">
        <v>46</v>
      </c>
      <c r="Y1354" s="1" t="s">
        <v>47</v>
      </c>
      <c r="Z1354" s="1" t="s">
        <v>1805</v>
      </c>
      <c r="AA1354" s="1" t="s">
        <v>49</v>
      </c>
      <c r="AB1354" s="1" t="s">
        <v>50</v>
      </c>
      <c r="AC1354" s="1" t="s">
        <v>51</v>
      </c>
      <c r="AD1354" s="1" t="s">
        <v>1805</v>
      </c>
      <c r="AE1354" s="1" t="s">
        <v>37</v>
      </c>
      <c r="AF1354">
        <f t="shared" si="86"/>
        <v>2024</v>
      </c>
      <c r="AG1354" t="str">
        <f t="shared" si="87"/>
        <v>jul</v>
      </c>
      <c r="AH1354" t="str">
        <f>+VLOOKUP(N1354,'[1]2. Ingreso de incapacidades'!$C$5:$O$6997,13,FALSE)</f>
        <v>SURA E.P.S.</v>
      </c>
      <c r="AI1354" t="s">
        <v>2197</v>
      </c>
    </row>
    <row r="1355" spans="1:35" hidden="1" x14ac:dyDescent="0.25">
      <c r="A1355" s="1" t="s">
        <v>33</v>
      </c>
      <c r="B1355" s="1" t="s">
        <v>34</v>
      </c>
      <c r="C1355" s="2">
        <v>45503</v>
      </c>
      <c r="D1355" s="42" t="str">
        <f t="shared" si="84"/>
        <v>2024</v>
      </c>
      <c r="E1355" s="1" t="s">
        <v>35</v>
      </c>
      <c r="F1355" s="1" t="s">
        <v>36</v>
      </c>
      <c r="G1355" s="1" t="s">
        <v>37</v>
      </c>
      <c r="H1355" s="1" t="s">
        <v>1803</v>
      </c>
      <c r="I1355" s="1" t="s">
        <v>350</v>
      </c>
      <c r="J1355" s="3">
        <v>0</v>
      </c>
      <c r="K1355" s="3">
        <v>116000</v>
      </c>
      <c r="L1355" s="3">
        <f t="shared" si="85"/>
        <v>-116000</v>
      </c>
      <c r="M1355" s="1" t="s">
        <v>40</v>
      </c>
      <c r="N1355" s="88">
        <v>73136985</v>
      </c>
      <c r="O1355" s="1" t="s">
        <v>284</v>
      </c>
      <c r="P1355" s="1" t="s">
        <v>37</v>
      </c>
      <c r="Q1355" s="1" t="s">
        <v>43</v>
      </c>
      <c r="R1355" s="1" t="s">
        <v>43</v>
      </c>
      <c r="S1355" s="1" t="s">
        <v>43</v>
      </c>
      <c r="T1355" s="3">
        <v>0</v>
      </c>
      <c r="U1355" s="1" t="s">
        <v>44</v>
      </c>
      <c r="V1355" s="1" t="s">
        <v>45</v>
      </c>
      <c r="W1355" s="1" t="s">
        <v>1803</v>
      </c>
      <c r="X1355" s="1" t="s">
        <v>46</v>
      </c>
      <c r="Y1355" s="1" t="s">
        <v>47</v>
      </c>
      <c r="Z1355" s="1" t="s">
        <v>1805</v>
      </c>
      <c r="AA1355" s="1" t="s">
        <v>49</v>
      </c>
      <c r="AB1355" s="1" t="s">
        <v>50</v>
      </c>
      <c r="AC1355" s="1" t="s">
        <v>51</v>
      </c>
      <c r="AD1355" s="1" t="s">
        <v>1805</v>
      </c>
      <c r="AE1355" s="1" t="s">
        <v>37</v>
      </c>
      <c r="AF1355">
        <f t="shared" si="86"/>
        <v>2024</v>
      </c>
      <c r="AG1355" t="str">
        <f t="shared" si="87"/>
        <v>jul</v>
      </c>
      <c r="AH1355" t="str">
        <f>+VLOOKUP(N1355,'[1]2. Ingreso de incapacidades'!$C$5:$O$6997,13,FALSE)</f>
        <v>SALUD TOTAL E.P.S.</v>
      </c>
      <c r="AI1355" t="s">
        <v>2192</v>
      </c>
    </row>
    <row r="1356" spans="1:35" hidden="1" x14ac:dyDescent="0.25">
      <c r="A1356" s="1" t="s">
        <v>33</v>
      </c>
      <c r="B1356" s="1" t="s">
        <v>34</v>
      </c>
      <c r="C1356" s="2">
        <v>45503</v>
      </c>
      <c r="D1356" s="42" t="str">
        <f t="shared" si="84"/>
        <v>2024</v>
      </c>
      <c r="E1356" s="1" t="s">
        <v>35</v>
      </c>
      <c r="F1356" s="1" t="s">
        <v>36</v>
      </c>
      <c r="G1356" s="1" t="s">
        <v>37</v>
      </c>
      <c r="H1356" s="1" t="s">
        <v>1803</v>
      </c>
      <c r="I1356" s="1" t="s">
        <v>350</v>
      </c>
      <c r="J1356" s="3">
        <v>0</v>
      </c>
      <c r="K1356" s="3">
        <v>580001</v>
      </c>
      <c r="L1356" s="3">
        <f t="shared" si="85"/>
        <v>-580001</v>
      </c>
      <c r="M1356" s="1" t="s">
        <v>40</v>
      </c>
      <c r="N1356" s="88">
        <v>73143059</v>
      </c>
      <c r="O1356" s="1" t="s">
        <v>409</v>
      </c>
      <c r="P1356" s="1" t="s">
        <v>37</v>
      </c>
      <c r="Q1356" s="1" t="s">
        <v>43</v>
      </c>
      <c r="R1356" s="1" t="s">
        <v>43</v>
      </c>
      <c r="S1356" s="1" t="s">
        <v>43</v>
      </c>
      <c r="T1356" s="3">
        <v>0</v>
      </c>
      <c r="U1356" s="1" t="s">
        <v>44</v>
      </c>
      <c r="V1356" s="1" t="s">
        <v>45</v>
      </c>
      <c r="W1356" s="1" t="s">
        <v>1803</v>
      </c>
      <c r="X1356" s="1" t="s">
        <v>46</v>
      </c>
      <c r="Y1356" s="1" t="s">
        <v>47</v>
      </c>
      <c r="Z1356" s="1" t="s">
        <v>1805</v>
      </c>
      <c r="AA1356" s="1" t="s">
        <v>49</v>
      </c>
      <c r="AB1356" s="1" t="s">
        <v>50</v>
      </c>
      <c r="AC1356" s="1" t="s">
        <v>51</v>
      </c>
      <c r="AD1356" s="1" t="s">
        <v>1805</v>
      </c>
      <c r="AE1356" s="1" t="s">
        <v>37</v>
      </c>
      <c r="AF1356">
        <f t="shared" si="86"/>
        <v>2024</v>
      </c>
      <c r="AG1356" t="str">
        <f t="shared" si="87"/>
        <v>jul</v>
      </c>
      <c r="AH1356" t="str">
        <f>+VLOOKUP(N1356,'[1]2. Ingreso de incapacidades'!$C$5:$O$6997,13,FALSE)</f>
        <v>SURA E.P.S.</v>
      </c>
      <c r="AI1356" t="s">
        <v>2197</v>
      </c>
    </row>
    <row r="1357" spans="1:35" hidden="1" x14ac:dyDescent="0.25">
      <c r="A1357" s="1" t="s">
        <v>33</v>
      </c>
      <c r="B1357" s="1" t="s">
        <v>34</v>
      </c>
      <c r="C1357" s="2">
        <v>45503</v>
      </c>
      <c r="D1357" s="42" t="str">
        <f t="shared" si="84"/>
        <v>2024</v>
      </c>
      <c r="E1357" s="1" t="s">
        <v>35</v>
      </c>
      <c r="F1357" s="1" t="s">
        <v>36</v>
      </c>
      <c r="G1357" s="1" t="s">
        <v>37</v>
      </c>
      <c r="H1357" s="1" t="s">
        <v>1803</v>
      </c>
      <c r="I1357" s="1" t="s">
        <v>350</v>
      </c>
      <c r="J1357" s="3">
        <v>0</v>
      </c>
      <c r="K1357" s="3">
        <v>41458</v>
      </c>
      <c r="L1357" s="3">
        <f t="shared" si="85"/>
        <v>-41458</v>
      </c>
      <c r="M1357" s="1" t="s">
        <v>40</v>
      </c>
      <c r="N1357" s="88">
        <v>9236697</v>
      </c>
      <c r="O1357" s="1" t="s">
        <v>247</v>
      </c>
      <c r="P1357" s="1" t="s">
        <v>37</v>
      </c>
      <c r="Q1357" s="1" t="s">
        <v>43</v>
      </c>
      <c r="R1357" s="1" t="s">
        <v>43</v>
      </c>
      <c r="S1357" s="1" t="s">
        <v>43</v>
      </c>
      <c r="T1357" s="3">
        <v>0</v>
      </c>
      <c r="U1357" s="1" t="s">
        <v>44</v>
      </c>
      <c r="V1357" s="1" t="s">
        <v>45</v>
      </c>
      <c r="W1357" s="1" t="s">
        <v>1803</v>
      </c>
      <c r="X1357" s="1" t="s">
        <v>46</v>
      </c>
      <c r="Y1357" s="1" t="s">
        <v>47</v>
      </c>
      <c r="Z1357" s="1" t="s">
        <v>1805</v>
      </c>
      <c r="AA1357" s="1" t="s">
        <v>49</v>
      </c>
      <c r="AB1357" s="1" t="s">
        <v>50</v>
      </c>
      <c r="AC1357" s="1" t="s">
        <v>51</v>
      </c>
      <c r="AD1357" s="1" t="s">
        <v>1805</v>
      </c>
      <c r="AE1357" s="1" t="s">
        <v>37</v>
      </c>
      <c r="AF1357">
        <f t="shared" si="86"/>
        <v>2024</v>
      </c>
      <c r="AG1357" t="str">
        <f t="shared" si="87"/>
        <v>jul</v>
      </c>
      <c r="AH1357" t="str">
        <f>+VLOOKUP(N1357,'[1]2. Ingreso de incapacidades'!$C$5:$O$6997,13,FALSE)</f>
        <v>SURA E.P.S.</v>
      </c>
      <c r="AI1357" t="s">
        <v>2197</v>
      </c>
    </row>
    <row r="1358" spans="1:35" hidden="1" x14ac:dyDescent="0.25">
      <c r="A1358" s="1" t="s">
        <v>33</v>
      </c>
      <c r="B1358" s="1" t="s">
        <v>34</v>
      </c>
      <c r="C1358" s="2">
        <v>45503</v>
      </c>
      <c r="D1358" s="42" t="str">
        <f t="shared" si="84"/>
        <v>2024</v>
      </c>
      <c r="E1358" s="1" t="s">
        <v>35</v>
      </c>
      <c r="F1358" s="1" t="s">
        <v>36</v>
      </c>
      <c r="G1358" s="1" t="s">
        <v>37</v>
      </c>
      <c r="H1358" s="1" t="s">
        <v>1803</v>
      </c>
      <c r="I1358" s="1" t="s">
        <v>350</v>
      </c>
      <c r="J1358" s="3">
        <v>0</v>
      </c>
      <c r="K1358" s="3">
        <v>1429810</v>
      </c>
      <c r="L1358" s="3">
        <f t="shared" si="85"/>
        <v>-1429810</v>
      </c>
      <c r="M1358" s="1" t="s">
        <v>40</v>
      </c>
      <c r="N1358" s="88">
        <v>7918997</v>
      </c>
      <c r="O1358" s="1" t="s">
        <v>471</v>
      </c>
      <c r="P1358" s="1" t="s">
        <v>37</v>
      </c>
      <c r="Q1358" s="1" t="s">
        <v>43</v>
      </c>
      <c r="R1358" s="1" t="s">
        <v>43</v>
      </c>
      <c r="S1358" s="1" t="s">
        <v>43</v>
      </c>
      <c r="T1358" s="3">
        <v>0</v>
      </c>
      <c r="U1358" s="1" t="s">
        <v>44</v>
      </c>
      <c r="V1358" s="1" t="s">
        <v>45</v>
      </c>
      <c r="W1358" s="1" t="s">
        <v>1803</v>
      </c>
      <c r="X1358" s="1" t="s">
        <v>46</v>
      </c>
      <c r="Y1358" s="1" t="s">
        <v>47</v>
      </c>
      <c r="Z1358" s="1" t="s">
        <v>1805</v>
      </c>
      <c r="AA1358" s="1" t="s">
        <v>49</v>
      </c>
      <c r="AB1358" s="1" t="s">
        <v>50</v>
      </c>
      <c r="AC1358" s="1" t="s">
        <v>51</v>
      </c>
      <c r="AD1358" s="1" t="s">
        <v>1805</v>
      </c>
      <c r="AE1358" s="1" t="s">
        <v>37</v>
      </c>
      <c r="AF1358">
        <f t="shared" si="86"/>
        <v>2024</v>
      </c>
      <c r="AG1358" t="str">
        <f t="shared" si="87"/>
        <v>jul</v>
      </c>
      <c r="AH1358" t="str">
        <f>+VLOOKUP(N1358,'[1]2. Ingreso de incapacidades'!$C$5:$O$6997,13,FALSE)</f>
        <v>SURA E.P.S.</v>
      </c>
      <c r="AI1358" t="s">
        <v>2197</v>
      </c>
    </row>
    <row r="1359" spans="1:35" hidden="1" x14ac:dyDescent="0.25">
      <c r="A1359" s="1" t="s">
        <v>33</v>
      </c>
      <c r="B1359" s="1" t="s">
        <v>34</v>
      </c>
      <c r="C1359" s="2">
        <v>45504</v>
      </c>
      <c r="D1359" s="42" t="str">
        <f t="shared" si="84"/>
        <v>2024</v>
      </c>
      <c r="E1359" s="1" t="s">
        <v>73</v>
      </c>
      <c r="F1359" s="1" t="s">
        <v>74</v>
      </c>
      <c r="G1359" s="1" t="s">
        <v>37</v>
      </c>
      <c r="H1359" s="1" t="s">
        <v>960</v>
      </c>
      <c r="I1359" s="1" t="s">
        <v>76</v>
      </c>
      <c r="J1359" s="3">
        <v>7119422</v>
      </c>
      <c r="K1359" s="3">
        <v>0</v>
      </c>
      <c r="L1359" s="3">
        <f t="shared" si="85"/>
        <v>7119422</v>
      </c>
      <c r="M1359" s="1" t="s">
        <v>40</v>
      </c>
      <c r="N1359" s="88">
        <v>1102848728</v>
      </c>
      <c r="O1359" s="1" t="s">
        <v>720</v>
      </c>
      <c r="P1359" s="1" t="s">
        <v>1323</v>
      </c>
      <c r="Q1359" s="1" t="s">
        <v>1324</v>
      </c>
      <c r="R1359" s="1" t="s">
        <v>43</v>
      </c>
      <c r="S1359" s="1" t="s">
        <v>43</v>
      </c>
      <c r="T1359" s="3">
        <v>0</v>
      </c>
      <c r="U1359" s="1" t="s">
        <v>44</v>
      </c>
      <c r="V1359" s="1" t="s">
        <v>45</v>
      </c>
      <c r="W1359" s="1" t="s">
        <v>960</v>
      </c>
      <c r="X1359" s="1" t="s">
        <v>46</v>
      </c>
      <c r="Y1359" s="1" t="s">
        <v>912</v>
      </c>
      <c r="Z1359" s="1" t="s">
        <v>1806</v>
      </c>
      <c r="AA1359" s="1" t="s">
        <v>83</v>
      </c>
      <c r="AB1359" s="1" t="s">
        <v>1326</v>
      </c>
      <c r="AC1359" s="1" t="s">
        <v>51</v>
      </c>
      <c r="AD1359" s="1" t="s">
        <v>1806</v>
      </c>
      <c r="AE1359" s="1" t="s">
        <v>37</v>
      </c>
      <c r="AF1359">
        <f t="shared" si="86"/>
        <v>2024</v>
      </c>
      <c r="AG1359" t="str">
        <f t="shared" si="87"/>
        <v>jul</v>
      </c>
      <c r="AH1359" t="str">
        <f>+VLOOKUP(N1359,'[1]2. Ingreso de incapacidades'!$C$5:$O$6997,13,FALSE)</f>
        <v>SANITAS E.P.S</v>
      </c>
      <c r="AI1359" t="s">
        <v>2193</v>
      </c>
    </row>
    <row r="1360" spans="1:35" hidden="1" x14ac:dyDescent="0.25">
      <c r="A1360" s="1" t="s">
        <v>33</v>
      </c>
      <c r="B1360" s="1" t="s">
        <v>34</v>
      </c>
      <c r="C1360" s="2">
        <v>45504</v>
      </c>
      <c r="D1360" s="42" t="str">
        <f t="shared" si="84"/>
        <v>2024</v>
      </c>
      <c r="E1360" s="1" t="s">
        <v>73</v>
      </c>
      <c r="F1360" s="1" t="s">
        <v>74</v>
      </c>
      <c r="G1360" s="1" t="s">
        <v>37</v>
      </c>
      <c r="H1360" s="1" t="s">
        <v>960</v>
      </c>
      <c r="I1360" s="1" t="s">
        <v>76</v>
      </c>
      <c r="J1360" s="3">
        <v>43334</v>
      </c>
      <c r="K1360" s="3">
        <v>0</v>
      </c>
      <c r="L1360" s="3">
        <f t="shared" si="85"/>
        <v>43334</v>
      </c>
      <c r="M1360" s="1" t="s">
        <v>40</v>
      </c>
      <c r="N1360" s="88">
        <v>1128045753</v>
      </c>
      <c r="O1360" s="1" t="s">
        <v>304</v>
      </c>
      <c r="P1360" s="1" t="s">
        <v>295</v>
      </c>
      <c r="Q1360" s="1" t="s">
        <v>296</v>
      </c>
      <c r="R1360" s="1" t="s">
        <v>43</v>
      </c>
      <c r="S1360" s="1" t="s">
        <v>43</v>
      </c>
      <c r="T1360" s="3">
        <v>0</v>
      </c>
      <c r="U1360" s="1" t="s">
        <v>44</v>
      </c>
      <c r="V1360" s="1" t="s">
        <v>45</v>
      </c>
      <c r="W1360" s="1" t="s">
        <v>960</v>
      </c>
      <c r="X1360" s="1" t="s">
        <v>46</v>
      </c>
      <c r="Y1360" s="1" t="s">
        <v>912</v>
      </c>
      <c r="Z1360" s="1" t="s">
        <v>1806</v>
      </c>
      <c r="AA1360" s="1" t="s">
        <v>83</v>
      </c>
      <c r="AB1360" s="1" t="s">
        <v>1326</v>
      </c>
      <c r="AC1360" s="1" t="s">
        <v>51</v>
      </c>
      <c r="AD1360" s="1" t="s">
        <v>1806</v>
      </c>
      <c r="AE1360" s="1" t="s">
        <v>37</v>
      </c>
      <c r="AF1360">
        <f t="shared" si="86"/>
        <v>2024</v>
      </c>
      <c r="AG1360" t="str">
        <f t="shared" si="87"/>
        <v>jul</v>
      </c>
      <c r="AH1360" t="str">
        <f>+VLOOKUP(N1360,'[1]2. Ingreso de incapacidades'!$C$5:$O$6997,13,FALSE)</f>
        <v>SURA E.P.S.</v>
      </c>
      <c r="AI1360" t="s">
        <v>2197</v>
      </c>
    </row>
    <row r="1361" spans="1:35" hidden="1" x14ac:dyDescent="0.25">
      <c r="A1361" s="1" t="s">
        <v>33</v>
      </c>
      <c r="B1361" s="1" t="s">
        <v>34</v>
      </c>
      <c r="C1361" s="2">
        <v>45504</v>
      </c>
      <c r="D1361" s="42" t="str">
        <f t="shared" si="84"/>
        <v>2024</v>
      </c>
      <c r="E1361" s="1" t="s">
        <v>73</v>
      </c>
      <c r="F1361" s="1" t="s">
        <v>74</v>
      </c>
      <c r="G1361" s="1" t="s">
        <v>37</v>
      </c>
      <c r="H1361" s="1" t="s">
        <v>960</v>
      </c>
      <c r="I1361" s="1" t="s">
        <v>76</v>
      </c>
      <c r="J1361" s="3">
        <v>650000</v>
      </c>
      <c r="K1361" s="3">
        <v>0</v>
      </c>
      <c r="L1361" s="3">
        <f t="shared" si="85"/>
        <v>650000</v>
      </c>
      <c r="M1361" s="1" t="s">
        <v>40</v>
      </c>
      <c r="N1361" s="88">
        <v>73131436</v>
      </c>
      <c r="O1361" s="1" t="s">
        <v>153</v>
      </c>
      <c r="P1361" s="1" t="s">
        <v>79</v>
      </c>
      <c r="Q1361" s="1" t="s">
        <v>80</v>
      </c>
      <c r="R1361" s="1" t="s">
        <v>43</v>
      </c>
      <c r="S1361" s="1" t="s">
        <v>43</v>
      </c>
      <c r="T1361" s="3">
        <v>0</v>
      </c>
      <c r="U1361" s="1" t="s">
        <v>44</v>
      </c>
      <c r="V1361" s="1" t="s">
        <v>45</v>
      </c>
      <c r="W1361" s="1" t="s">
        <v>960</v>
      </c>
      <c r="X1361" s="1" t="s">
        <v>46</v>
      </c>
      <c r="Y1361" s="1" t="s">
        <v>912</v>
      </c>
      <c r="Z1361" s="1" t="s">
        <v>1806</v>
      </c>
      <c r="AA1361" s="1" t="s">
        <v>83</v>
      </c>
      <c r="AB1361" s="1" t="s">
        <v>1326</v>
      </c>
      <c r="AC1361" s="1" t="s">
        <v>51</v>
      </c>
      <c r="AD1361" s="1" t="s">
        <v>1806</v>
      </c>
      <c r="AE1361" s="1" t="s">
        <v>37</v>
      </c>
      <c r="AF1361">
        <f t="shared" si="86"/>
        <v>2024</v>
      </c>
      <c r="AG1361" t="str">
        <f t="shared" si="87"/>
        <v>jul</v>
      </c>
      <c r="AH1361" t="str">
        <f>+VLOOKUP(N1361,'[1]2. Ingreso de incapacidades'!$C$5:$O$6997,13,FALSE)</f>
        <v>SALUD TOTAL E.P.S.</v>
      </c>
      <c r="AI1361" t="s">
        <v>2192</v>
      </c>
    </row>
    <row r="1362" spans="1:35" hidden="1" x14ac:dyDescent="0.25">
      <c r="A1362" s="1" t="s">
        <v>33</v>
      </c>
      <c r="B1362" s="1" t="s">
        <v>34</v>
      </c>
      <c r="C1362" s="2">
        <v>45504</v>
      </c>
      <c r="D1362" s="42" t="str">
        <f t="shared" si="84"/>
        <v>2024</v>
      </c>
      <c r="E1362" s="1" t="s">
        <v>73</v>
      </c>
      <c r="F1362" s="1" t="s">
        <v>74</v>
      </c>
      <c r="G1362" s="1" t="s">
        <v>37</v>
      </c>
      <c r="H1362" s="1" t="s">
        <v>960</v>
      </c>
      <c r="I1362" s="1" t="s">
        <v>76</v>
      </c>
      <c r="J1362" s="3">
        <v>45657</v>
      </c>
      <c r="K1362" s="3">
        <v>0</v>
      </c>
      <c r="L1362" s="3">
        <f t="shared" si="85"/>
        <v>45657</v>
      </c>
      <c r="M1362" s="1" t="s">
        <v>40</v>
      </c>
      <c r="N1362" s="88">
        <v>73202177</v>
      </c>
      <c r="O1362" s="1" t="s">
        <v>392</v>
      </c>
      <c r="P1362" s="1" t="s">
        <v>79</v>
      </c>
      <c r="Q1362" s="1" t="s">
        <v>80</v>
      </c>
      <c r="R1362" s="1" t="s">
        <v>43</v>
      </c>
      <c r="S1362" s="1" t="s">
        <v>43</v>
      </c>
      <c r="T1362" s="3">
        <v>0</v>
      </c>
      <c r="U1362" s="1" t="s">
        <v>44</v>
      </c>
      <c r="V1362" s="1" t="s">
        <v>45</v>
      </c>
      <c r="W1362" s="1" t="s">
        <v>960</v>
      </c>
      <c r="X1362" s="1" t="s">
        <v>46</v>
      </c>
      <c r="Y1362" s="1" t="s">
        <v>912</v>
      </c>
      <c r="Z1362" s="1" t="s">
        <v>1806</v>
      </c>
      <c r="AA1362" s="1" t="s">
        <v>83</v>
      </c>
      <c r="AB1362" s="1" t="s">
        <v>1326</v>
      </c>
      <c r="AC1362" s="1" t="s">
        <v>51</v>
      </c>
      <c r="AD1362" s="1" t="s">
        <v>1806</v>
      </c>
      <c r="AE1362" s="1" t="s">
        <v>37</v>
      </c>
      <c r="AF1362">
        <f t="shared" si="86"/>
        <v>2024</v>
      </c>
      <c r="AG1362" t="str">
        <f t="shared" si="87"/>
        <v>jul</v>
      </c>
      <c r="AH1362" t="str">
        <f>+VLOOKUP(N1362,'[1]2. Ingreso de incapacidades'!$C$5:$O$6997,13,FALSE)</f>
        <v>SALUD TOTAL E.P.S.</v>
      </c>
      <c r="AI1362" t="s">
        <v>2192</v>
      </c>
    </row>
    <row r="1363" spans="1:35" hidden="1" x14ac:dyDescent="0.25">
      <c r="A1363" s="1" t="s">
        <v>33</v>
      </c>
      <c r="B1363" s="1" t="s">
        <v>34</v>
      </c>
      <c r="C1363" s="2">
        <v>45504</v>
      </c>
      <c r="D1363" s="42" t="str">
        <f t="shared" si="84"/>
        <v>2024</v>
      </c>
      <c r="E1363" s="1" t="s">
        <v>73</v>
      </c>
      <c r="F1363" s="1" t="s">
        <v>74</v>
      </c>
      <c r="G1363" s="1" t="s">
        <v>37</v>
      </c>
      <c r="H1363" s="1" t="s">
        <v>960</v>
      </c>
      <c r="I1363" s="1" t="s">
        <v>76</v>
      </c>
      <c r="J1363" s="3">
        <v>43907</v>
      </c>
      <c r="K1363" s="3">
        <v>0</v>
      </c>
      <c r="L1363" s="3">
        <f t="shared" si="85"/>
        <v>43907</v>
      </c>
      <c r="M1363" s="1" t="s">
        <v>40</v>
      </c>
      <c r="N1363" s="88">
        <v>73207126</v>
      </c>
      <c r="O1363" s="1" t="s">
        <v>815</v>
      </c>
      <c r="P1363" s="1" t="s">
        <v>79</v>
      </c>
      <c r="Q1363" s="1" t="s">
        <v>80</v>
      </c>
      <c r="R1363" s="1" t="s">
        <v>43</v>
      </c>
      <c r="S1363" s="1" t="s">
        <v>43</v>
      </c>
      <c r="T1363" s="3">
        <v>0</v>
      </c>
      <c r="U1363" s="1" t="s">
        <v>44</v>
      </c>
      <c r="V1363" s="1" t="s">
        <v>45</v>
      </c>
      <c r="W1363" s="1" t="s">
        <v>960</v>
      </c>
      <c r="X1363" s="1" t="s">
        <v>46</v>
      </c>
      <c r="Y1363" s="1" t="s">
        <v>912</v>
      </c>
      <c r="Z1363" s="1" t="s">
        <v>1806</v>
      </c>
      <c r="AA1363" s="1" t="s">
        <v>83</v>
      </c>
      <c r="AB1363" s="1" t="s">
        <v>1326</v>
      </c>
      <c r="AC1363" s="1" t="s">
        <v>51</v>
      </c>
      <c r="AD1363" s="1" t="s">
        <v>1806</v>
      </c>
      <c r="AE1363" s="1" t="s">
        <v>37</v>
      </c>
      <c r="AF1363">
        <f t="shared" si="86"/>
        <v>2024</v>
      </c>
      <c r="AG1363" t="str">
        <f t="shared" si="87"/>
        <v>jul</v>
      </c>
      <c r="AH1363" t="str">
        <f>+VLOOKUP(N1363,'[1]2. Ingreso de incapacidades'!$C$5:$O$6997,13,FALSE)</f>
        <v>SALUD TOTAL E.P.S.</v>
      </c>
      <c r="AI1363" t="s">
        <v>2192</v>
      </c>
    </row>
    <row r="1364" spans="1:35" hidden="1" x14ac:dyDescent="0.25">
      <c r="A1364" s="1" t="s">
        <v>33</v>
      </c>
      <c r="B1364" s="1" t="s">
        <v>34</v>
      </c>
      <c r="C1364" s="2">
        <v>45504</v>
      </c>
      <c r="D1364" s="42" t="str">
        <f t="shared" si="84"/>
        <v>2024</v>
      </c>
      <c r="E1364" s="1" t="s">
        <v>73</v>
      </c>
      <c r="F1364" s="1" t="s">
        <v>74</v>
      </c>
      <c r="G1364" s="1" t="s">
        <v>37</v>
      </c>
      <c r="H1364" s="1" t="s">
        <v>960</v>
      </c>
      <c r="I1364" s="1" t="s">
        <v>76</v>
      </c>
      <c r="J1364" s="3">
        <v>225612</v>
      </c>
      <c r="K1364" s="3">
        <v>0</v>
      </c>
      <c r="L1364" s="3">
        <f t="shared" si="85"/>
        <v>225612</v>
      </c>
      <c r="M1364" s="1" t="s">
        <v>40</v>
      </c>
      <c r="N1364" s="88">
        <v>9156352</v>
      </c>
      <c r="O1364" s="1" t="s">
        <v>167</v>
      </c>
      <c r="P1364" s="1" t="s">
        <v>79</v>
      </c>
      <c r="Q1364" s="1" t="s">
        <v>80</v>
      </c>
      <c r="R1364" s="1" t="s">
        <v>43</v>
      </c>
      <c r="S1364" s="1" t="s">
        <v>43</v>
      </c>
      <c r="T1364" s="3">
        <v>0</v>
      </c>
      <c r="U1364" s="1" t="s">
        <v>44</v>
      </c>
      <c r="V1364" s="1" t="s">
        <v>45</v>
      </c>
      <c r="W1364" s="1" t="s">
        <v>960</v>
      </c>
      <c r="X1364" s="1" t="s">
        <v>46</v>
      </c>
      <c r="Y1364" s="1" t="s">
        <v>912</v>
      </c>
      <c r="Z1364" s="1" t="s">
        <v>1806</v>
      </c>
      <c r="AA1364" s="1" t="s">
        <v>83</v>
      </c>
      <c r="AB1364" s="1" t="s">
        <v>1326</v>
      </c>
      <c r="AC1364" s="1" t="s">
        <v>51</v>
      </c>
      <c r="AD1364" s="1" t="s">
        <v>1806</v>
      </c>
      <c r="AE1364" s="1" t="s">
        <v>37</v>
      </c>
      <c r="AF1364">
        <f t="shared" si="86"/>
        <v>2024</v>
      </c>
      <c r="AG1364" t="str">
        <f t="shared" si="87"/>
        <v>jul</v>
      </c>
      <c r="AH1364" t="str">
        <f>+VLOOKUP(N1364,'[1]2. Ingreso de incapacidades'!$C$5:$O$6997,13,FALSE)</f>
        <v>SALUD TOTAL E.P.S.</v>
      </c>
      <c r="AI1364" t="s">
        <v>2192</v>
      </c>
    </row>
    <row r="1365" spans="1:35" hidden="1" x14ac:dyDescent="0.25">
      <c r="A1365" s="1" t="s">
        <v>33</v>
      </c>
      <c r="B1365" s="1" t="s">
        <v>34</v>
      </c>
      <c r="C1365" s="2">
        <v>45504</v>
      </c>
      <c r="D1365" s="42" t="str">
        <f t="shared" si="84"/>
        <v>2024</v>
      </c>
      <c r="E1365" s="1" t="s">
        <v>73</v>
      </c>
      <c r="F1365" s="1" t="s">
        <v>74</v>
      </c>
      <c r="G1365" s="1" t="s">
        <v>37</v>
      </c>
      <c r="H1365" s="1" t="s">
        <v>960</v>
      </c>
      <c r="I1365" s="1" t="s">
        <v>76</v>
      </c>
      <c r="J1365" s="3">
        <v>132542</v>
      </c>
      <c r="K1365" s="3">
        <v>0</v>
      </c>
      <c r="L1365" s="3">
        <f t="shared" si="85"/>
        <v>132542</v>
      </c>
      <c r="M1365" s="1" t="s">
        <v>40</v>
      </c>
      <c r="N1365" s="88">
        <v>1002059942</v>
      </c>
      <c r="O1365" s="1" t="s">
        <v>92</v>
      </c>
      <c r="P1365" s="1" t="s">
        <v>79</v>
      </c>
      <c r="Q1365" s="1" t="s">
        <v>80</v>
      </c>
      <c r="R1365" s="1" t="s">
        <v>43</v>
      </c>
      <c r="S1365" s="1" t="s">
        <v>43</v>
      </c>
      <c r="T1365" s="3">
        <v>0</v>
      </c>
      <c r="U1365" s="1" t="s">
        <v>44</v>
      </c>
      <c r="V1365" s="1" t="s">
        <v>45</v>
      </c>
      <c r="W1365" s="1" t="s">
        <v>960</v>
      </c>
      <c r="X1365" s="1" t="s">
        <v>46</v>
      </c>
      <c r="Y1365" s="1" t="s">
        <v>912</v>
      </c>
      <c r="Z1365" s="1" t="s">
        <v>1806</v>
      </c>
      <c r="AA1365" s="1" t="s">
        <v>83</v>
      </c>
      <c r="AB1365" s="1" t="s">
        <v>1326</v>
      </c>
      <c r="AC1365" s="1" t="s">
        <v>51</v>
      </c>
      <c r="AD1365" s="1" t="s">
        <v>1806</v>
      </c>
      <c r="AE1365" s="1" t="s">
        <v>37</v>
      </c>
      <c r="AF1365">
        <f t="shared" si="86"/>
        <v>2024</v>
      </c>
      <c r="AG1365" t="str">
        <f t="shared" si="87"/>
        <v>jul</v>
      </c>
      <c r="AH1365" t="str">
        <f>+VLOOKUP(N1365,'[1]2. Ingreso de incapacidades'!$C$5:$O$6997,13,FALSE)</f>
        <v>SALUD TOTAL E.P.S.</v>
      </c>
      <c r="AI1365" t="s">
        <v>2192</v>
      </c>
    </row>
    <row r="1366" spans="1:35" hidden="1" x14ac:dyDescent="0.25">
      <c r="A1366" s="1" t="s">
        <v>33</v>
      </c>
      <c r="B1366" s="1" t="s">
        <v>34</v>
      </c>
      <c r="C1366" s="2">
        <v>45504</v>
      </c>
      <c r="D1366" s="42" t="str">
        <f t="shared" si="84"/>
        <v>2024</v>
      </c>
      <c r="E1366" s="1" t="s">
        <v>73</v>
      </c>
      <c r="F1366" s="1" t="s">
        <v>74</v>
      </c>
      <c r="G1366" s="1" t="s">
        <v>37</v>
      </c>
      <c r="H1366" s="1" t="s">
        <v>960</v>
      </c>
      <c r="I1366" s="1" t="s">
        <v>76</v>
      </c>
      <c r="J1366" s="3">
        <v>650000</v>
      </c>
      <c r="K1366" s="3">
        <v>0</v>
      </c>
      <c r="L1366" s="3">
        <f t="shared" si="85"/>
        <v>650000</v>
      </c>
      <c r="M1366" s="1" t="s">
        <v>40</v>
      </c>
      <c r="N1366" s="88">
        <v>7918997</v>
      </c>
      <c r="O1366" s="1" t="s">
        <v>471</v>
      </c>
      <c r="P1366" s="1" t="s">
        <v>79</v>
      </c>
      <c r="Q1366" s="1" t="s">
        <v>80</v>
      </c>
      <c r="R1366" s="1" t="s">
        <v>43</v>
      </c>
      <c r="S1366" s="1" t="s">
        <v>43</v>
      </c>
      <c r="T1366" s="3">
        <v>0</v>
      </c>
      <c r="U1366" s="1" t="s">
        <v>44</v>
      </c>
      <c r="V1366" s="1" t="s">
        <v>45</v>
      </c>
      <c r="W1366" s="1" t="s">
        <v>960</v>
      </c>
      <c r="X1366" s="1" t="s">
        <v>46</v>
      </c>
      <c r="Y1366" s="1" t="s">
        <v>912</v>
      </c>
      <c r="Z1366" s="1" t="s">
        <v>1806</v>
      </c>
      <c r="AA1366" s="1" t="s">
        <v>83</v>
      </c>
      <c r="AB1366" s="1" t="s">
        <v>1326</v>
      </c>
      <c r="AC1366" s="1" t="s">
        <v>51</v>
      </c>
      <c r="AD1366" s="1" t="s">
        <v>1806</v>
      </c>
      <c r="AE1366" s="1" t="s">
        <v>37</v>
      </c>
      <c r="AF1366">
        <f t="shared" si="86"/>
        <v>2024</v>
      </c>
      <c r="AG1366" t="str">
        <f t="shared" si="87"/>
        <v>jul</v>
      </c>
      <c r="AH1366" t="str">
        <f>+VLOOKUP(N1366,'[1]2. Ingreso de incapacidades'!$C$5:$O$6997,13,FALSE)</f>
        <v>SURA E.P.S.</v>
      </c>
      <c r="AI1366" t="s">
        <v>2197</v>
      </c>
    </row>
    <row r="1367" spans="1:35" hidden="1" x14ac:dyDescent="0.25">
      <c r="A1367" s="1" t="s">
        <v>33</v>
      </c>
      <c r="B1367" s="1" t="s">
        <v>34</v>
      </c>
      <c r="C1367" s="2">
        <v>45504</v>
      </c>
      <c r="D1367" s="42" t="str">
        <f t="shared" si="84"/>
        <v>2024</v>
      </c>
      <c r="E1367" s="1" t="s">
        <v>73</v>
      </c>
      <c r="F1367" s="1" t="s">
        <v>74</v>
      </c>
      <c r="G1367" s="1" t="s">
        <v>37</v>
      </c>
      <c r="H1367" s="1" t="s">
        <v>960</v>
      </c>
      <c r="I1367" s="1" t="s">
        <v>76</v>
      </c>
      <c r="J1367" s="3">
        <v>390001</v>
      </c>
      <c r="K1367" s="3">
        <v>0</v>
      </c>
      <c r="L1367" s="3">
        <f t="shared" si="85"/>
        <v>390001</v>
      </c>
      <c r="M1367" s="1" t="s">
        <v>40</v>
      </c>
      <c r="N1367" s="88">
        <v>73554580</v>
      </c>
      <c r="O1367" s="1" t="s">
        <v>568</v>
      </c>
      <c r="P1367" s="1" t="s">
        <v>79</v>
      </c>
      <c r="Q1367" s="1" t="s">
        <v>80</v>
      </c>
      <c r="R1367" s="1" t="s">
        <v>43</v>
      </c>
      <c r="S1367" s="1" t="s">
        <v>43</v>
      </c>
      <c r="T1367" s="3">
        <v>0</v>
      </c>
      <c r="U1367" s="1" t="s">
        <v>44</v>
      </c>
      <c r="V1367" s="1" t="s">
        <v>45</v>
      </c>
      <c r="W1367" s="1" t="s">
        <v>960</v>
      </c>
      <c r="X1367" s="1" t="s">
        <v>46</v>
      </c>
      <c r="Y1367" s="1" t="s">
        <v>912</v>
      </c>
      <c r="Z1367" s="1" t="s">
        <v>1806</v>
      </c>
      <c r="AA1367" s="1" t="s">
        <v>83</v>
      </c>
      <c r="AB1367" s="1" t="s">
        <v>1326</v>
      </c>
      <c r="AC1367" s="1" t="s">
        <v>51</v>
      </c>
      <c r="AD1367" s="1" t="s">
        <v>1806</v>
      </c>
      <c r="AE1367" s="1" t="s">
        <v>37</v>
      </c>
      <c r="AF1367">
        <f t="shared" si="86"/>
        <v>2024</v>
      </c>
      <c r="AG1367" t="str">
        <f t="shared" si="87"/>
        <v>jul</v>
      </c>
      <c r="AH1367" t="str">
        <f>+VLOOKUP(N1367,'[1]2. Ingreso de incapacidades'!$C$5:$O$6997,13,FALSE)</f>
        <v>NUEVA E.P.S</v>
      </c>
      <c r="AI1367" t="s">
        <v>2199</v>
      </c>
    </row>
    <row r="1368" spans="1:35" hidden="1" x14ac:dyDescent="0.25">
      <c r="A1368" s="1" t="s">
        <v>33</v>
      </c>
      <c r="B1368" s="1" t="s">
        <v>34</v>
      </c>
      <c r="C1368" s="2">
        <v>45504</v>
      </c>
      <c r="D1368" s="42" t="str">
        <f t="shared" si="84"/>
        <v>2024</v>
      </c>
      <c r="E1368" s="1" t="s">
        <v>73</v>
      </c>
      <c r="F1368" s="1" t="s">
        <v>74</v>
      </c>
      <c r="G1368" s="1" t="s">
        <v>37</v>
      </c>
      <c r="H1368" s="1" t="s">
        <v>960</v>
      </c>
      <c r="I1368" s="1" t="s">
        <v>76</v>
      </c>
      <c r="J1368" s="3">
        <v>7594050</v>
      </c>
      <c r="K1368" s="3">
        <v>0</v>
      </c>
      <c r="L1368" s="3">
        <f t="shared" si="85"/>
        <v>7594050</v>
      </c>
      <c r="M1368" s="1" t="s">
        <v>40</v>
      </c>
      <c r="N1368" s="88">
        <v>1102848728</v>
      </c>
      <c r="O1368" s="1" t="s">
        <v>720</v>
      </c>
      <c r="P1368" s="1" t="s">
        <v>1323</v>
      </c>
      <c r="Q1368" s="1" t="s">
        <v>1324</v>
      </c>
      <c r="R1368" s="1" t="s">
        <v>43</v>
      </c>
      <c r="S1368" s="1" t="s">
        <v>43</v>
      </c>
      <c r="T1368" s="3">
        <v>0</v>
      </c>
      <c r="U1368" s="1" t="s">
        <v>44</v>
      </c>
      <c r="V1368" s="1" t="s">
        <v>45</v>
      </c>
      <c r="W1368" s="1" t="s">
        <v>960</v>
      </c>
      <c r="X1368" s="1" t="s">
        <v>46</v>
      </c>
      <c r="Y1368" s="1" t="s">
        <v>912</v>
      </c>
      <c r="Z1368" s="1" t="s">
        <v>1806</v>
      </c>
      <c r="AA1368" s="1" t="s">
        <v>83</v>
      </c>
      <c r="AB1368" s="1" t="s">
        <v>1326</v>
      </c>
      <c r="AC1368" s="1" t="s">
        <v>51</v>
      </c>
      <c r="AD1368" s="1" t="s">
        <v>1806</v>
      </c>
      <c r="AE1368" s="1" t="s">
        <v>37</v>
      </c>
      <c r="AF1368">
        <f t="shared" si="86"/>
        <v>2024</v>
      </c>
      <c r="AG1368" t="str">
        <f t="shared" si="87"/>
        <v>jul</v>
      </c>
      <c r="AH1368" t="str">
        <f>+VLOOKUP(N1368,'[1]2. Ingreso de incapacidades'!$C$5:$O$6997,13,FALSE)</f>
        <v>SANITAS E.P.S</v>
      </c>
      <c r="AI1368" t="s">
        <v>2193</v>
      </c>
    </row>
    <row r="1369" spans="1:35" hidden="1" x14ac:dyDescent="0.25">
      <c r="A1369" s="1" t="s">
        <v>33</v>
      </c>
      <c r="B1369" s="1" t="s">
        <v>34</v>
      </c>
      <c r="C1369" s="2">
        <v>45504</v>
      </c>
      <c r="D1369" s="42" t="str">
        <f t="shared" si="84"/>
        <v>2024</v>
      </c>
      <c r="E1369" s="1" t="s">
        <v>73</v>
      </c>
      <c r="F1369" s="1" t="s">
        <v>74</v>
      </c>
      <c r="G1369" s="1" t="s">
        <v>37</v>
      </c>
      <c r="H1369" s="1" t="s">
        <v>960</v>
      </c>
      <c r="I1369" s="1" t="s">
        <v>76</v>
      </c>
      <c r="J1369" s="3">
        <v>54399</v>
      </c>
      <c r="K1369" s="3">
        <v>0</v>
      </c>
      <c r="L1369" s="3">
        <f t="shared" si="85"/>
        <v>54399</v>
      </c>
      <c r="M1369" s="1" t="s">
        <v>40</v>
      </c>
      <c r="N1369" s="88">
        <v>88222328</v>
      </c>
      <c r="O1369" s="1" t="s">
        <v>855</v>
      </c>
      <c r="P1369" s="1" t="s">
        <v>89</v>
      </c>
      <c r="Q1369" s="1" t="s">
        <v>90</v>
      </c>
      <c r="R1369" s="1" t="s">
        <v>43</v>
      </c>
      <c r="S1369" s="1" t="s">
        <v>43</v>
      </c>
      <c r="T1369" s="3">
        <v>0</v>
      </c>
      <c r="U1369" s="1" t="s">
        <v>44</v>
      </c>
      <c r="V1369" s="1" t="s">
        <v>45</v>
      </c>
      <c r="W1369" s="1" t="s">
        <v>960</v>
      </c>
      <c r="X1369" s="1" t="s">
        <v>46</v>
      </c>
      <c r="Y1369" s="1" t="s">
        <v>912</v>
      </c>
      <c r="Z1369" s="1" t="s">
        <v>1806</v>
      </c>
      <c r="AA1369" s="1" t="s">
        <v>83</v>
      </c>
      <c r="AB1369" s="1" t="s">
        <v>1326</v>
      </c>
      <c r="AC1369" s="1" t="s">
        <v>51</v>
      </c>
      <c r="AD1369" s="1" t="s">
        <v>1806</v>
      </c>
      <c r="AE1369" s="1" t="s">
        <v>37</v>
      </c>
      <c r="AF1369">
        <f t="shared" si="86"/>
        <v>2024</v>
      </c>
      <c r="AG1369" t="str">
        <f t="shared" si="87"/>
        <v>jul</v>
      </c>
      <c r="AH1369" t="str">
        <f>+VLOOKUP(N1369,'[1]2. Ingreso de incapacidades'!$C$5:$O$6997,13,FALSE)</f>
        <v>COOSALUD ESS EPS -S</v>
      </c>
      <c r="AI1369" t="s">
        <v>2198</v>
      </c>
    </row>
    <row r="1370" spans="1:35" hidden="1" x14ac:dyDescent="0.25">
      <c r="A1370" s="1" t="s">
        <v>33</v>
      </c>
      <c r="B1370" s="1" t="s">
        <v>34</v>
      </c>
      <c r="C1370" s="2">
        <v>45504</v>
      </c>
      <c r="D1370" s="42" t="str">
        <f t="shared" si="84"/>
        <v>2024</v>
      </c>
      <c r="E1370" s="1" t="s">
        <v>73</v>
      </c>
      <c r="F1370" s="1" t="s">
        <v>74</v>
      </c>
      <c r="G1370" s="1" t="s">
        <v>37</v>
      </c>
      <c r="H1370" s="1" t="s">
        <v>960</v>
      </c>
      <c r="I1370" s="1" t="s">
        <v>76</v>
      </c>
      <c r="J1370" s="3">
        <v>86667</v>
      </c>
      <c r="K1370" s="3">
        <v>0</v>
      </c>
      <c r="L1370" s="3">
        <f t="shared" si="85"/>
        <v>86667</v>
      </c>
      <c r="M1370" s="1" t="s">
        <v>40</v>
      </c>
      <c r="N1370" s="88">
        <v>73131436</v>
      </c>
      <c r="O1370" s="1" t="s">
        <v>153</v>
      </c>
      <c r="P1370" s="1" t="s">
        <v>79</v>
      </c>
      <c r="Q1370" s="1" t="s">
        <v>80</v>
      </c>
      <c r="R1370" s="1" t="s">
        <v>43</v>
      </c>
      <c r="S1370" s="1" t="s">
        <v>43</v>
      </c>
      <c r="T1370" s="3">
        <v>0</v>
      </c>
      <c r="U1370" s="1" t="s">
        <v>44</v>
      </c>
      <c r="V1370" s="1" t="s">
        <v>45</v>
      </c>
      <c r="W1370" s="1" t="s">
        <v>960</v>
      </c>
      <c r="X1370" s="1" t="s">
        <v>46</v>
      </c>
      <c r="Y1370" s="1" t="s">
        <v>912</v>
      </c>
      <c r="Z1370" s="1" t="s">
        <v>1806</v>
      </c>
      <c r="AA1370" s="1" t="s">
        <v>83</v>
      </c>
      <c r="AB1370" s="1" t="s">
        <v>1326</v>
      </c>
      <c r="AC1370" s="1" t="s">
        <v>51</v>
      </c>
      <c r="AD1370" s="1" t="s">
        <v>1806</v>
      </c>
      <c r="AE1370" s="1" t="s">
        <v>37</v>
      </c>
      <c r="AF1370">
        <f t="shared" si="86"/>
        <v>2024</v>
      </c>
      <c r="AG1370" t="str">
        <f t="shared" si="87"/>
        <v>jul</v>
      </c>
      <c r="AH1370" t="str">
        <f>+VLOOKUP(N1370,'[1]2. Ingreso de incapacidades'!$C$5:$O$6997,13,FALSE)</f>
        <v>SALUD TOTAL E.P.S.</v>
      </c>
      <c r="AI1370" t="s">
        <v>2192</v>
      </c>
    </row>
    <row r="1371" spans="1:35" hidden="1" x14ac:dyDescent="0.25">
      <c r="A1371" s="1" t="s">
        <v>33</v>
      </c>
      <c r="B1371" s="1" t="s">
        <v>34</v>
      </c>
      <c r="C1371" s="2">
        <v>45504</v>
      </c>
      <c r="D1371" s="42" t="str">
        <f t="shared" si="84"/>
        <v>2024</v>
      </c>
      <c r="E1371" s="1" t="s">
        <v>73</v>
      </c>
      <c r="F1371" s="1" t="s">
        <v>74</v>
      </c>
      <c r="G1371" s="1" t="s">
        <v>37</v>
      </c>
      <c r="H1371" s="1" t="s">
        <v>960</v>
      </c>
      <c r="I1371" s="1" t="s">
        <v>76</v>
      </c>
      <c r="J1371" s="3">
        <v>631714</v>
      </c>
      <c r="K1371" s="3">
        <v>0</v>
      </c>
      <c r="L1371" s="3">
        <f t="shared" si="85"/>
        <v>631714</v>
      </c>
      <c r="M1371" s="1" t="s">
        <v>40</v>
      </c>
      <c r="N1371" s="88">
        <v>9156352</v>
      </c>
      <c r="O1371" s="1" t="s">
        <v>167</v>
      </c>
      <c r="P1371" s="1" t="s">
        <v>79</v>
      </c>
      <c r="Q1371" s="1" t="s">
        <v>80</v>
      </c>
      <c r="R1371" s="1" t="s">
        <v>43</v>
      </c>
      <c r="S1371" s="1" t="s">
        <v>43</v>
      </c>
      <c r="T1371" s="3">
        <v>0</v>
      </c>
      <c r="U1371" s="1" t="s">
        <v>44</v>
      </c>
      <c r="V1371" s="1" t="s">
        <v>45</v>
      </c>
      <c r="W1371" s="1" t="s">
        <v>960</v>
      </c>
      <c r="X1371" s="1" t="s">
        <v>46</v>
      </c>
      <c r="Y1371" s="1" t="s">
        <v>912</v>
      </c>
      <c r="Z1371" s="1" t="s">
        <v>1806</v>
      </c>
      <c r="AA1371" s="1" t="s">
        <v>83</v>
      </c>
      <c r="AB1371" s="1" t="s">
        <v>1326</v>
      </c>
      <c r="AC1371" s="1" t="s">
        <v>51</v>
      </c>
      <c r="AD1371" s="1" t="s">
        <v>1806</v>
      </c>
      <c r="AE1371" s="1" t="s">
        <v>37</v>
      </c>
      <c r="AF1371">
        <f t="shared" si="86"/>
        <v>2024</v>
      </c>
      <c r="AG1371" t="str">
        <f t="shared" si="87"/>
        <v>jul</v>
      </c>
      <c r="AH1371" t="str">
        <f>+VLOOKUP(N1371,'[1]2. Ingreso de incapacidades'!$C$5:$O$6997,13,FALSE)</f>
        <v>SALUD TOTAL E.P.S.</v>
      </c>
      <c r="AI1371" t="s">
        <v>2192</v>
      </c>
    </row>
    <row r="1372" spans="1:35" hidden="1" x14ac:dyDescent="0.25">
      <c r="A1372" s="1" t="s">
        <v>33</v>
      </c>
      <c r="B1372" s="1" t="s">
        <v>34</v>
      </c>
      <c r="C1372" s="2">
        <v>45504</v>
      </c>
      <c r="D1372" s="42" t="str">
        <f t="shared" si="84"/>
        <v>2024</v>
      </c>
      <c r="E1372" s="1" t="s">
        <v>73</v>
      </c>
      <c r="F1372" s="1" t="s">
        <v>74</v>
      </c>
      <c r="G1372" s="1" t="s">
        <v>37</v>
      </c>
      <c r="H1372" s="1" t="s">
        <v>960</v>
      </c>
      <c r="I1372" s="1" t="s">
        <v>76</v>
      </c>
      <c r="J1372" s="3">
        <v>681803</v>
      </c>
      <c r="K1372" s="3">
        <v>0</v>
      </c>
      <c r="L1372" s="3">
        <f t="shared" si="85"/>
        <v>681803</v>
      </c>
      <c r="M1372" s="1" t="s">
        <v>40</v>
      </c>
      <c r="N1372" s="88">
        <v>1050971370</v>
      </c>
      <c r="O1372" s="1" t="s">
        <v>702</v>
      </c>
      <c r="P1372" s="1" t="s">
        <v>79</v>
      </c>
      <c r="Q1372" s="1" t="s">
        <v>80</v>
      </c>
      <c r="R1372" s="1" t="s">
        <v>43</v>
      </c>
      <c r="S1372" s="1" t="s">
        <v>43</v>
      </c>
      <c r="T1372" s="3">
        <v>0</v>
      </c>
      <c r="U1372" s="1" t="s">
        <v>44</v>
      </c>
      <c r="V1372" s="1" t="s">
        <v>45</v>
      </c>
      <c r="W1372" s="1" t="s">
        <v>960</v>
      </c>
      <c r="X1372" s="1" t="s">
        <v>46</v>
      </c>
      <c r="Y1372" s="1" t="s">
        <v>912</v>
      </c>
      <c r="Z1372" s="1" t="s">
        <v>1806</v>
      </c>
      <c r="AA1372" s="1" t="s">
        <v>83</v>
      </c>
      <c r="AB1372" s="1" t="s">
        <v>1326</v>
      </c>
      <c r="AC1372" s="1" t="s">
        <v>51</v>
      </c>
      <c r="AD1372" s="1" t="s">
        <v>1806</v>
      </c>
      <c r="AE1372" s="1" t="s">
        <v>37</v>
      </c>
      <c r="AF1372">
        <f t="shared" si="86"/>
        <v>2024</v>
      </c>
      <c r="AG1372" t="str">
        <f t="shared" si="87"/>
        <v>jul</v>
      </c>
      <c r="AH1372" t="str">
        <f>+VLOOKUP(N1372,'[1]2. Ingreso de incapacidades'!$C$5:$O$6997,13,FALSE)</f>
        <v>EPS MUTUAL SER</v>
      </c>
      <c r="AI1372" t="s">
        <v>2195</v>
      </c>
    </row>
    <row r="1373" spans="1:35" hidden="1" x14ac:dyDescent="0.25">
      <c r="A1373" s="1" t="s">
        <v>33</v>
      </c>
      <c r="B1373" s="1" t="s">
        <v>34</v>
      </c>
      <c r="C1373" s="2">
        <v>45504</v>
      </c>
      <c r="D1373" s="42" t="str">
        <f t="shared" si="84"/>
        <v>2024</v>
      </c>
      <c r="E1373" s="1" t="s">
        <v>73</v>
      </c>
      <c r="F1373" s="1" t="s">
        <v>74</v>
      </c>
      <c r="G1373" s="1" t="s">
        <v>37</v>
      </c>
      <c r="H1373" s="1" t="s">
        <v>960</v>
      </c>
      <c r="I1373" s="1" t="s">
        <v>76</v>
      </c>
      <c r="J1373" s="3">
        <v>767046</v>
      </c>
      <c r="K1373" s="3">
        <v>0</v>
      </c>
      <c r="L1373" s="3">
        <f t="shared" si="85"/>
        <v>767046</v>
      </c>
      <c r="M1373" s="1" t="s">
        <v>40</v>
      </c>
      <c r="N1373" s="88">
        <v>3811337</v>
      </c>
      <c r="O1373" s="1" t="s">
        <v>762</v>
      </c>
      <c r="P1373" s="1" t="s">
        <v>79</v>
      </c>
      <c r="Q1373" s="1" t="s">
        <v>80</v>
      </c>
      <c r="R1373" s="1" t="s">
        <v>43</v>
      </c>
      <c r="S1373" s="1" t="s">
        <v>43</v>
      </c>
      <c r="T1373" s="3">
        <v>0</v>
      </c>
      <c r="U1373" s="1" t="s">
        <v>44</v>
      </c>
      <c r="V1373" s="1" t="s">
        <v>45</v>
      </c>
      <c r="W1373" s="1" t="s">
        <v>960</v>
      </c>
      <c r="X1373" s="1" t="s">
        <v>46</v>
      </c>
      <c r="Y1373" s="1" t="s">
        <v>912</v>
      </c>
      <c r="Z1373" s="1" t="s">
        <v>1806</v>
      </c>
      <c r="AA1373" s="1" t="s">
        <v>83</v>
      </c>
      <c r="AB1373" s="1" t="s">
        <v>1326</v>
      </c>
      <c r="AC1373" s="1" t="s">
        <v>51</v>
      </c>
      <c r="AD1373" s="1" t="s">
        <v>1806</v>
      </c>
      <c r="AE1373" s="1" t="s">
        <v>37</v>
      </c>
      <c r="AF1373">
        <f t="shared" si="86"/>
        <v>2024</v>
      </c>
      <c r="AG1373" t="str">
        <f t="shared" si="87"/>
        <v>jul</v>
      </c>
      <c r="AH1373" t="str">
        <f>+VLOOKUP(N1373,'[1]2. Ingreso de incapacidades'!$C$5:$O$6997,13,FALSE)</f>
        <v>EPS MUTUAL SER</v>
      </c>
      <c r="AI1373" t="s">
        <v>2195</v>
      </c>
    </row>
    <row r="1374" spans="1:35" hidden="1" x14ac:dyDescent="0.25">
      <c r="A1374" s="1" t="s">
        <v>33</v>
      </c>
      <c r="B1374" s="1" t="s">
        <v>34</v>
      </c>
      <c r="C1374" s="2">
        <v>45504</v>
      </c>
      <c r="D1374" s="42" t="str">
        <f t="shared" si="84"/>
        <v>2024</v>
      </c>
      <c r="E1374" s="1" t="s">
        <v>73</v>
      </c>
      <c r="F1374" s="1" t="s">
        <v>74</v>
      </c>
      <c r="G1374" s="1" t="s">
        <v>37</v>
      </c>
      <c r="H1374" s="1" t="s">
        <v>960</v>
      </c>
      <c r="I1374" s="1" t="s">
        <v>76</v>
      </c>
      <c r="J1374" s="3">
        <v>216667</v>
      </c>
      <c r="K1374" s="3">
        <v>0</v>
      </c>
      <c r="L1374" s="3">
        <f t="shared" si="85"/>
        <v>216667</v>
      </c>
      <c r="M1374" s="1" t="s">
        <v>40</v>
      </c>
      <c r="N1374" s="88">
        <v>7918997</v>
      </c>
      <c r="O1374" s="1" t="s">
        <v>471</v>
      </c>
      <c r="P1374" s="1" t="s">
        <v>79</v>
      </c>
      <c r="Q1374" s="1" t="s">
        <v>80</v>
      </c>
      <c r="R1374" s="1" t="s">
        <v>43</v>
      </c>
      <c r="S1374" s="1" t="s">
        <v>43</v>
      </c>
      <c r="T1374" s="3">
        <v>0</v>
      </c>
      <c r="U1374" s="1" t="s">
        <v>44</v>
      </c>
      <c r="V1374" s="1" t="s">
        <v>45</v>
      </c>
      <c r="W1374" s="1" t="s">
        <v>960</v>
      </c>
      <c r="X1374" s="1" t="s">
        <v>46</v>
      </c>
      <c r="Y1374" s="1" t="s">
        <v>912</v>
      </c>
      <c r="Z1374" s="1" t="s">
        <v>1806</v>
      </c>
      <c r="AA1374" s="1" t="s">
        <v>83</v>
      </c>
      <c r="AB1374" s="1" t="s">
        <v>1326</v>
      </c>
      <c r="AC1374" s="1" t="s">
        <v>51</v>
      </c>
      <c r="AD1374" s="1" t="s">
        <v>1806</v>
      </c>
      <c r="AE1374" s="1" t="s">
        <v>37</v>
      </c>
      <c r="AF1374">
        <f t="shared" si="86"/>
        <v>2024</v>
      </c>
      <c r="AG1374" t="str">
        <f t="shared" si="87"/>
        <v>jul</v>
      </c>
      <c r="AH1374" t="str">
        <f>+VLOOKUP(N1374,'[1]2. Ingreso de incapacidades'!$C$5:$O$6997,13,FALSE)</f>
        <v>SURA E.P.S.</v>
      </c>
      <c r="AI1374" t="s">
        <v>2197</v>
      </c>
    </row>
    <row r="1375" spans="1:35" hidden="1" x14ac:dyDescent="0.25">
      <c r="A1375" s="1" t="s">
        <v>33</v>
      </c>
      <c r="B1375" s="1" t="s">
        <v>34</v>
      </c>
      <c r="C1375" s="2">
        <v>45504</v>
      </c>
      <c r="D1375" s="42" t="str">
        <f t="shared" si="84"/>
        <v>2024</v>
      </c>
      <c r="E1375" s="1" t="s">
        <v>73</v>
      </c>
      <c r="F1375" s="1" t="s">
        <v>74</v>
      </c>
      <c r="G1375" s="1" t="s">
        <v>37</v>
      </c>
      <c r="H1375" s="1" t="s">
        <v>960</v>
      </c>
      <c r="I1375" s="1" t="s">
        <v>76</v>
      </c>
      <c r="J1375" s="3">
        <v>46008</v>
      </c>
      <c r="K1375" s="3">
        <v>0</v>
      </c>
      <c r="L1375" s="3">
        <f t="shared" si="85"/>
        <v>46008</v>
      </c>
      <c r="M1375" s="1" t="s">
        <v>40</v>
      </c>
      <c r="N1375" s="88">
        <v>73108745</v>
      </c>
      <c r="O1375" s="1" t="s">
        <v>142</v>
      </c>
      <c r="P1375" s="1" t="s">
        <v>79</v>
      </c>
      <c r="Q1375" s="1" t="s">
        <v>80</v>
      </c>
      <c r="R1375" s="1" t="s">
        <v>43</v>
      </c>
      <c r="S1375" s="1" t="s">
        <v>43</v>
      </c>
      <c r="T1375" s="3">
        <v>0</v>
      </c>
      <c r="U1375" s="1" t="s">
        <v>44</v>
      </c>
      <c r="V1375" s="1" t="s">
        <v>45</v>
      </c>
      <c r="W1375" s="1" t="s">
        <v>960</v>
      </c>
      <c r="X1375" s="1" t="s">
        <v>46</v>
      </c>
      <c r="Y1375" s="1" t="s">
        <v>912</v>
      </c>
      <c r="Z1375" s="1" t="s">
        <v>1806</v>
      </c>
      <c r="AA1375" s="1" t="s">
        <v>83</v>
      </c>
      <c r="AB1375" s="1" t="s">
        <v>1326</v>
      </c>
      <c r="AC1375" s="1" t="s">
        <v>51</v>
      </c>
      <c r="AD1375" s="1" t="s">
        <v>1806</v>
      </c>
      <c r="AE1375" s="1" t="s">
        <v>37</v>
      </c>
      <c r="AF1375">
        <f t="shared" si="86"/>
        <v>2024</v>
      </c>
      <c r="AG1375" t="str">
        <f t="shared" si="87"/>
        <v>jul</v>
      </c>
      <c r="AH1375" t="str">
        <f>+VLOOKUP(N1375,'[1]2. Ingreso de incapacidades'!$C$5:$O$6997,13,FALSE)</f>
        <v>SALUD TOTAL E.P.S.</v>
      </c>
      <c r="AI1375" t="s">
        <v>2192</v>
      </c>
    </row>
    <row r="1376" spans="1:35" hidden="1" x14ac:dyDescent="0.25">
      <c r="A1376" s="1" t="s">
        <v>33</v>
      </c>
      <c r="B1376" s="1" t="s">
        <v>34</v>
      </c>
      <c r="C1376" s="2">
        <v>45504</v>
      </c>
      <c r="D1376" s="42" t="str">
        <f t="shared" si="84"/>
        <v>2024</v>
      </c>
      <c r="E1376" s="1" t="s">
        <v>73</v>
      </c>
      <c r="F1376" s="1" t="s">
        <v>74</v>
      </c>
      <c r="G1376" s="1" t="s">
        <v>37</v>
      </c>
      <c r="H1376" s="1" t="s">
        <v>960</v>
      </c>
      <c r="I1376" s="1" t="s">
        <v>76</v>
      </c>
      <c r="J1376" s="3">
        <v>43334</v>
      </c>
      <c r="K1376" s="3">
        <v>0</v>
      </c>
      <c r="L1376" s="3">
        <f t="shared" si="85"/>
        <v>43334</v>
      </c>
      <c r="M1376" s="1" t="s">
        <v>40</v>
      </c>
      <c r="N1376" s="88">
        <v>73152237</v>
      </c>
      <c r="O1376" s="1" t="s">
        <v>378</v>
      </c>
      <c r="P1376" s="1" t="s">
        <v>79</v>
      </c>
      <c r="Q1376" s="1" t="s">
        <v>80</v>
      </c>
      <c r="R1376" s="1" t="s">
        <v>43</v>
      </c>
      <c r="S1376" s="1" t="s">
        <v>43</v>
      </c>
      <c r="T1376" s="3">
        <v>0</v>
      </c>
      <c r="U1376" s="1" t="s">
        <v>44</v>
      </c>
      <c r="V1376" s="1" t="s">
        <v>45</v>
      </c>
      <c r="W1376" s="1" t="s">
        <v>960</v>
      </c>
      <c r="X1376" s="1" t="s">
        <v>46</v>
      </c>
      <c r="Y1376" s="1" t="s">
        <v>912</v>
      </c>
      <c r="Z1376" s="1" t="s">
        <v>1806</v>
      </c>
      <c r="AA1376" s="1" t="s">
        <v>83</v>
      </c>
      <c r="AB1376" s="1" t="s">
        <v>1326</v>
      </c>
      <c r="AC1376" s="1" t="s">
        <v>51</v>
      </c>
      <c r="AD1376" s="1" t="s">
        <v>1806</v>
      </c>
      <c r="AE1376" s="1" t="s">
        <v>37</v>
      </c>
      <c r="AF1376">
        <f t="shared" si="86"/>
        <v>2024</v>
      </c>
      <c r="AG1376" t="str">
        <f t="shared" si="87"/>
        <v>jul</v>
      </c>
      <c r="AH1376" t="str">
        <f>+VLOOKUP(N1376,'[1]2. Ingreso de incapacidades'!$C$5:$O$6997,13,FALSE)</f>
        <v>SALUD TOTAL E.P.S.</v>
      </c>
      <c r="AI1376" t="s">
        <v>2192</v>
      </c>
    </row>
    <row r="1377" spans="1:35" hidden="1" x14ac:dyDescent="0.25">
      <c r="A1377" s="1" t="s">
        <v>33</v>
      </c>
      <c r="B1377" s="1" t="s">
        <v>34</v>
      </c>
      <c r="C1377" s="2">
        <v>45504</v>
      </c>
      <c r="D1377" s="42" t="str">
        <f t="shared" si="84"/>
        <v>2024</v>
      </c>
      <c r="E1377" s="1" t="s">
        <v>73</v>
      </c>
      <c r="F1377" s="1" t="s">
        <v>74</v>
      </c>
      <c r="G1377" s="1" t="s">
        <v>37</v>
      </c>
      <c r="H1377" s="1" t="s">
        <v>960</v>
      </c>
      <c r="I1377" s="1" t="s">
        <v>76</v>
      </c>
      <c r="J1377" s="3">
        <v>346667</v>
      </c>
      <c r="K1377" s="3">
        <v>0</v>
      </c>
      <c r="L1377" s="3">
        <f t="shared" si="85"/>
        <v>346667</v>
      </c>
      <c r="M1377" s="1" t="s">
        <v>40</v>
      </c>
      <c r="N1377" s="88">
        <v>73554580</v>
      </c>
      <c r="O1377" s="1" t="s">
        <v>568</v>
      </c>
      <c r="P1377" s="1" t="s">
        <v>79</v>
      </c>
      <c r="Q1377" s="1" t="s">
        <v>80</v>
      </c>
      <c r="R1377" s="1" t="s">
        <v>43</v>
      </c>
      <c r="S1377" s="1" t="s">
        <v>43</v>
      </c>
      <c r="T1377" s="3">
        <v>0</v>
      </c>
      <c r="U1377" s="1" t="s">
        <v>44</v>
      </c>
      <c r="V1377" s="1" t="s">
        <v>45</v>
      </c>
      <c r="W1377" s="1" t="s">
        <v>960</v>
      </c>
      <c r="X1377" s="1" t="s">
        <v>46</v>
      </c>
      <c r="Y1377" s="1" t="s">
        <v>912</v>
      </c>
      <c r="Z1377" s="1" t="s">
        <v>1806</v>
      </c>
      <c r="AA1377" s="1" t="s">
        <v>83</v>
      </c>
      <c r="AB1377" s="1" t="s">
        <v>1326</v>
      </c>
      <c r="AC1377" s="1" t="s">
        <v>51</v>
      </c>
      <c r="AD1377" s="1" t="s">
        <v>1806</v>
      </c>
      <c r="AE1377" s="1" t="s">
        <v>37</v>
      </c>
      <c r="AF1377">
        <f t="shared" si="86"/>
        <v>2024</v>
      </c>
      <c r="AG1377" t="str">
        <f t="shared" si="87"/>
        <v>jul</v>
      </c>
      <c r="AH1377" t="str">
        <f>+VLOOKUP(N1377,'[1]2. Ingreso de incapacidades'!$C$5:$O$6997,13,FALSE)</f>
        <v>NUEVA E.P.S</v>
      </c>
      <c r="AI1377" t="s">
        <v>2199</v>
      </c>
    </row>
    <row r="1378" spans="1:35" hidden="1" x14ac:dyDescent="0.25">
      <c r="A1378" s="1" t="s">
        <v>33</v>
      </c>
      <c r="B1378" s="1" t="s">
        <v>34</v>
      </c>
      <c r="C1378" s="2">
        <v>45504</v>
      </c>
      <c r="D1378" s="42" t="str">
        <f t="shared" si="84"/>
        <v>2024</v>
      </c>
      <c r="E1378" s="1" t="s">
        <v>73</v>
      </c>
      <c r="F1378" s="1" t="s">
        <v>74</v>
      </c>
      <c r="G1378" s="1" t="s">
        <v>37</v>
      </c>
      <c r="H1378" s="1" t="s">
        <v>960</v>
      </c>
      <c r="I1378" s="1" t="s">
        <v>76</v>
      </c>
      <c r="J1378" s="3">
        <v>130000</v>
      </c>
      <c r="K1378" s="3">
        <v>0</v>
      </c>
      <c r="L1378" s="3">
        <f t="shared" si="85"/>
        <v>130000</v>
      </c>
      <c r="M1378" s="1" t="s">
        <v>40</v>
      </c>
      <c r="N1378" s="88">
        <v>73131436</v>
      </c>
      <c r="O1378" s="1" t="s">
        <v>153</v>
      </c>
      <c r="P1378" s="1" t="s">
        <v>79</v>
      </c>
      <c r="Q1378" s="1" t="s">
        <v>80</v>
      </c>
      <c r="R1378" s="1" t="s">
        <v>43</v>
      </c>
      <c r="S1378" s="1" t="s">
        <v>43</v>
      </c>
      <c r="T1378" s="3">
        <v>0</v>
      </c>
      <c r="U1378" s="1" t="s">
        <v>44</v>
      </c>
      <c r="V1378" s="1" t="s">
        <v>45</v>
      </c>
      <c r="W1378" s="1" t="s">
        <v>960</v>
      </c>
      <c r="X1378" s="1" t="s">
        <v>46</v>
      </c>
      <c r="Y1378" s="1" t="s">
        <v>912</v>
      </c>
      <c r="Z1378" s="1" t="s">
        <v>1806</v>
      </c>
      <c r="AA1378" s="1" t="s">
        <v>83</v>
      </c>
      <c r="AB1378" s="1" t="s">
        <v>1326</v>
      </c>
      <c r="AC1378" s="1" t="s">
        <v>51</v>
      </c>
      <c r="AD1378" s="1" t="s">
        <v>1806</v>
      </c>
      <c r="AE1378" s="1" t="s">
        <v>37</v>
      </c>
      <c r="AF1378">
        <f t="shared" si="86"/>
        <v>2024</v>
      </c>
      <c r="AG1378" t="str">
        <f t="shared" si="87"/>
        <v>jul</v>
      </c>
      <c r="AH1378" t="str">
        <f>+VLOOKUP(N1378,'[1]2. Ingreso de incapacidades'!$C$5:$O$6997,13,FALSE)</f>
        <v>SALUD TOTAL E.P.S.</v>
      </c>
      <c r="AI1378" t="s">
        <v>2192</v>
      </c>
    </row>
    <row r="1379" spans="1:35" hidden="1" x14ac:dyDescent="0.25">
      <c r="A1379" s="1" t="s">
        <v>33</v>
      </c>
      <c r="B1379" s="1" t="s">
        <v>34</v>
      </c>
      <c r="C1379" s="2">
        <v>45504</v>
      </c>
      <c r="D1379" s="42" t="str">
        <f t="shared" si="84"/>
        <v>2024</v>
      </c>
      <c r="E1379" s="1" t="s">
        <v>73</v>
      </c>
      <c r="F1379" s="1" t="s">
        <v>74</v>
      </c>
      <c r="G1379" s="1" t="s">
        <v>37</v>
      </c>
      <c r="H1379" s="1" t="s">
        <v>960</v>
      </c>
      <c r="I1379" s="1" t="s">
        <v>76</v>
      </c>
      <c r="J1379" s="3">
        <v>43334</v>
      </c>
      <c r="K1379" s="3">
        <v>0</v>
      </c>
      <c r="L1379" s="3">
        <f t="shared" si="85"/>
        <v>43334</v>
      </c>
      <c r="M1379" s="1" t="s">
        <v>40</v>
      </c>
      <c r="N1379" s="88">
        <v>1050966796</v>
      </c>
      <c r="O1379" s="1" t="s">
        <v>373</v>
      </c>
      <c r="P1379" s="1" t="s">
        <v>79</v>
      </c>
      <c r="Q1379" s="1" t="s">
        <v>80</v>
      </c>
      <c r="R1379" s="1" t="s">
        <v>43</v>
      </c>
      <c r="S1379" s="1" t="s">
        <v>43</v>
      </c>
      <c r="T1379" s="3">
        <v>0</v>
      </c>
      <c r="U1379" s="1" t="s">
        <v>44</v>
      </c>
      <c r="V1379" s="1" t="s">
        <v>45</v>
      </c>
      <c r="W1379" s="1" t="s">
        <v>960</v>
      </c>
      <c r="X1379" s="1" t="s">
        <v>46</v>
      </c>
      <c r="Y1379" s="1" t="s">
        <v>912</v>
      </c>
      <c r="Z1379" s="1" t="s">
        <v>1806</v>
      </c>
      <c r="AA1379" s="1" t="s">
        <v>83</v>
      </c>
      <c r="AB1379" s="1" t="s">
        <v>1326</v>
      </c>
      <c r="AC1379" s="1" t="s">
        <v>51</v>
      </c>
      <c r="AD1379" s="1" t="s">
        <v>1806</v>
      </c>
      <c r="AE1379" s="1" t="s">
        <v>37</v>
      </c>
      <c r="AF1379">
        <f t="shared" si="86"/>
        <v>2024</v>
      </c>
      <c r="AG1379" t="str">
        <f t="shared" si="87"/>
        <v>jul</v>
      </c>
      <c r="AH1379" t="str">
        <f>+VLOOKUP(N1379,'[1]2. Ingreso de incapacidades'!$C$5:$O$6997,13,FALSE)</f>
        <v>SALUD TOTAL E.P.S.</v>
      </c>
      <c r="AI1379" t="s">
        <v>2192</v>
      </c>
    </row>
    <row r="1380" spans="1:35" hidden="1" x14ac:dyDescent="0.25">
      <c r="A1380" s="1" t="s">
        <v>33</v>
      </c>
      <c r="B1380" s="1" t="s">
        <v>34</v>
      </c>
      <c r="C1380" s="2">
        <v>45504</v>
      </c>
      <c r="D1380" s="42" t="str">
        <f t="shared" si="84"/>
        <v>2024</v>
      </c>
      <c r="E1380" s="1" t="s">
        <v>73</v>
      </c>
      <c r="F1380" s="1" t="s">
        <v>74</v>
      </c>
      <c r="G1380" s="1" t="s">
        <v>37</v>
      </c>
      <c r="H1380" s="1" t="s">
        <v>960</v>
      </c>
      <c r="I1380" s="1" t="s">
        <v>76</v>
      </c>
      <c r="J1380" s="3">
        <v>216667</v>
      </c>
      <c r="K1380" s="3">
        <v>0</v>
      </c>
      <c r="L1380" s="3">
        <f t="shared" si="85"/>
        <v>216667</v>
      </c>
      <c r="M1380" s="1" t="s">
        <v>40</v>
      </c>
      <c r="N1380" s="88">
        <v>1070806627</v>
      </c>
      <c r="O1380" s="1" t="s">
        <v>376</v>
      </c>
      <c r="P1380" s="1" t="s">
        <v>79</v>
      </c>
      <c r="Q1380" s="1" t="s">
        <v>80</v>
      </c>
      <c r="R1380" s="1" t="s">
        <v>43</v>
      </c>
      <c r="S1380" s="1" t="s">
        <v>43</v>
      </c>
      <c r="T1380" s="3">
        <v>0</v>
      </c>
      <c r="U1380" s="1" t="s">
        <v>44</v>
      </c>
      <c r="V1380" s="1" t="s">
        <v>45</v>
      </c>
      <c r="W1380" s="1" t="s">
        <v>960</v>
      </c>
      <c r="X1380" s="1" t="s">
        <v>46</v>
      </c>
      <c r="Y1380" s="1" t="s">
        <v>912</v>
      </c>
      <c r="Z1380" s="1" t="s">
        <v>1806</v>
      </c>
      <c r="AA1380" s="1" t="s">
        <v>83</v>
      </c>
      <c r="AB1380" s="1" t="s">
        <v>1326</v>
      </c>
      <c r="AC1380" s="1" t="s">
        <v>51</v>
      </c>
      <c r="AD1380" s="1" t="s">
        <v>1806</v>
      </c>
      <c r="AE1380" s="1" t="s">
        <v>37</v>
      </c>
      <c r="AF1380">
        <f t="shared" si="86"/>
        <v>2024</v>
      </c>
      <c r="AG1380" t="str">
        <f t="shared" si="87"/>
        <v>jul</v>
      </c>
      <c r="AH1380" t="str">
        <f>+VLOOKUP(N1380,'[1]2. Ingreso de incapacidades'!$C$5:$O$6997,13,FALSE)</f>
        <v>SALUD TOTAL E.P.S.</v>
      </c>
      <c r="AI1380" t="s">
        <v>2192</v>
      </c>
    </row>
    <row r="1381" spans="1:35" hidden="1" x14ac:dyDescent="0.25">
      <c r="A1381" s="1" t="s">
        <v>33</v>
      </c>
      <c r="B1381" s="1" t="s">
        <v>34</v>
      </c>
      <c r="C1381" s="2">
        <v>45504</v>
      </c>
      <c r="D1381" s="42" t="str">
        <f t="shared" si="84"/>
        <v>2024</v>
      </c>
      <c r="E1381" s="1" t="s">
        <v>73</v>
      </c>
      <c r="F1381" s="1" t="s">
        <v>74</v>
      </c>
      <c r="G1381" s="1" t="s">
        <v>37</v>
      </c>
      <c r="H1381" s="1" t="s">
        <v>960</v>
      </c>
      <c r="I1381" s="1" t="s">
        <v>76</v>
      </c>
      <c r="J1381" s="3">
        <v>146567</v>
      </c>
      <c r="K1381" s="3">
        <v>0</v>
      </c>
      <c r="L1381" s="3">
        <f t="shared" si="85"/>
        <v>146567</v>
      </c>
      <c r="M1381" s="1" t="s">
        <v>40</v>
      </c>
      <c r="N1381" s="88">
        <v>8854897</v>
      </c>
      <c r="O1381" s="1" t="s">
        <v>157</v>
      </c>
      <c r="P1381" s="1" t="s">
        <v>79</v>
      </c>
      <c r="Q1381" s="1" t="s">
        <v>80</v>
      </c>
      <c r="R1381" s="1" t="s">
        <v>43</v>
      </c>
      <c r="S1381" s="1" t="s">
        <v>43</v>
      </c>
      <c r="T1381" s="3">
        <v>0</v>
      </c>
      <c r="U1381" s="1" t="s">
        <v>44</v>
      </c>
      <c r="V1381" s="1" t="s">
        <v>45</v>
      </c>
      <c r="W1381" s="1" t="s">
        <v>960</v>
      </c>
      <c r="X1381" s="1" t="s">
        <v>46</v>
      </c>
      <c r="Y1381" s="1" t="s">
        <v>912</v>
      </c>
      <c r="Z1381" s="1" t="s">
        <v>1806</v>
      </c>
      <c r="AA1381" s="1" t="s">
        <v>83</v>
      </c>
      <c r="AB1381" s="1" t="s">
        <v>1326</v>
      </c>
      <c r="AC1381" s="1" t="s">
        <v>51</v>
      </c>
      <c r="AD1381" s="1" t="s">
        <v>1806</v>
      </c>
      <c r="AE1381" s="1" t="s">
        <v>37</v>
      </c>
      <c r="AF1381">
        <f t="shared" si="86"/>
        <v>2024</v>
      </c>
      <c r="AG1381" t="str">
        <f t="shared" si="87"/>
        <v>jul</v>
      </c>
      <c r="AH1381" t="str">
        <f>+VLOOKUP(N1381,'[1]2. Ingreso de incapacidades'!$C$5:$O$6997,13,FALSE)</f>
        <v>SALUD TOTAL E.P.S.</v>
      </c>
      <c r="AI1381" t="s">
        <v>2192</v>
      </c>
    </row>
    <row r="1382" spans="1:35" hidden="1" x14ac:dyDescent="0.25">
      <c r="A1382" s="1" t="s">
        <v>33</v>
      </c>
      <c r="B1382" s="1" t="s">
        <v>34</v>
      </c>
      <c r="C1382" s="2">
        <v>45504</v>
      </c>
      <c r="D1382" s="42" t="str">
        <f t="shared" si="84"/>
        <v>2024</v>
      </c>
      <c r="E1382" s="1" t="s">
        <v>73</v>
      </c>
      <c r="F1382" s="1" t="s">
        <v>74</v>
      </c>
      <c r="G1382" s="1" t="s">
        <v>37</v>
      </c>
      <c r="H1382" s="1" t="s">
        <v>960</v>
      </c>
      <c r="I1382" s="1" t="s">
        <v>76</v>
      </c>
      <c r="J1382" s="3">
        <v>346667</v>
      </c>
      <c r="K1382" s="3">
        <v>0</v>
      </c>
      <c r="L1382" s="3">
        <f t="shared" si="85"/>
        <v>346667</v>
      </c>
      <c r="M1382" s="1" t="s">
        <v>40</v>
      </c>
      <c r="N1382" s="88">
        <v>1047440584</v>
      </c>
      <c r="O1382" s="1" t="s">
        <v>223</v>
      </c>
      <c r="P1382" s="1" t="s">
        <v>79</v>
      </c>
      <c r="Q1382" s="1" t="s">
        <v>80</v>
      </c>
      <c r="R1382" s="1" t="s">
        <v>43</v>
      </c>
      <c r="S1382" s="1" t="s">
        <v>43</v>
      </c>
      <c r="T1382" s="3">
        <v>0</v>
      </c>
      <c r="U1382" s="1" t="s">
        <v>44</v>
      </c>
      <c r="V1382" s="1" t="s">
        <v>45</v>
      </c>
      <c r="W1382" s="1" t="s">
        <v>960</v>
      </c>
      <c r="X1382" s="1" t="s">
        <v>46</v>
      </c>
      <c r="Y1382" s="1" t="s">
        <v>912</v>
      </c>
      <c r="Z1382" s="1" t="s">
        <v>1806</v>
      </c>
      <c r="AA1382" s="1" t="s">
        <v>83</v>
      </c>
      <c r="AB1382" s="1" t="s">
        <v>1326</v>
      </c>
      <c r="AC1382" s="1" t="s">
        <v>51</v>
      </c>
      <c r="AD1382" s="1" t="s">
        <v>1806</v>
      </c>
      <c r="AE1382" s="1" t="s">
        <v>37</v>
      </c>
      <c r="AF1382">
        <f t="shared" si="86"/>
        <v>2024</v>
      </c>
      <c r="AG1382" t="str">
        <f t="shared" si="87"/>
        <v>jul</v>
      </c>
      <c r="AH1382" t="str">
        <f>+VLOOKUP(N1382,'[1]2. Ingreso de incapacidades'!$C$5:$O$6997,13,FALSE)</f>
        <v>EPS MUTUAL SER</v>
      </c>
      <c r="AI1382" t="s">
        <v>2195</v>
      </c>
    </row>
    <row r="1383" spans="1:35" hidden="1" x14ac:dyDescent="0.25">
      <c r="A1383" s="1" t="s">
        <v>33</v>
      </c>
      <c r="B1383" s="1" t="s">
        <v>34</v>
      </c>
      <c r="C1383" s="2">
        <v>45504</v>
      </c>
      <c r="D1383" s="42" t="str">
        <f t="shared" si="84"/>
        <v>2024</v>
      </c>
      <c r="E1383" s="1" t="s">
        <v>73</v>
      </c>
      <c r="F1383" s="1" t="s">
        <v>74</v>
      </c>
      <c r="G1383" s="1" t="s">
        <v>37</v>
      </c>
      <c r="H1383" s="1" t="s">
        <v>960</v>
      </c>
      <c r="I1383" s="1" t="s">
        <v>76</v>
      </c>
      <c r="J1383" s="3">
        <v>173334</v>
      </c>
      <c r="K1383" s="3">
        <v>0</v>
      </c>
      <c r="L1383" s="3">
        <f t="shared" si="85"/>
        <v>173334</v>
      </c>
      <c r="M1383" s="1" t="s">
        <v>40</v>
      </c>
      <c r="N1383" s="88">
        <v>12595533</v>
      </c>
      <c r="O1383" s="1" t="s">
        <v>116</v>
      </c>
      <c r="P1383" s="1" t="s">
        <v>79</v>
      </c>
      <c r="Q1383" s="1" t="s">
        <v>80</v>
      </c>
      <c r="R1383" s="1" t="s">
        <v>43</v>
      </c>
      <c r="S1383" s="1" t="s">
        <v>43</v>
      </c>
      <c r="T1383" s="3">
        <v>0</v>
      </c>
      <c r="U1383" s="1" t="s">
        <v>44</v>
      </c>
      <c r="V1383" s="1" t="s">
        <v>45</v>
      </c>
      <c r="W1383" s="1" t="s">
        <v>960</v>
      </c>
      <c r="X1383" s="1" t="s">
        <v>46</v>
      </c>
      <c r="Y1383" s="1" t="s">
        <v>912</v>
      </c>
      <c r="Z1383" s="1" t="s">
        <v>1806</v>
      </c>
      <c r="AA1383" s="1" t="s">
        <v>83</v>
      </c>
      <c r="AB1383" s="1" t="s">
        <v>1326</v>
      </c>
      <c r="AC1383" s="1" t="s">
        <v>51</v>
      </c>
      <c r="AD1383" s="1" t="s">
        <v>1806</v>
      </c>
      <c r="AE1383" s="1" t="s">
        <v>37</v>
      </c>
      <c r="AF1383">
        <f t="shared" si="86"/>
        <v>2024</v>
      </c>
      <c r="AG1383" t="str">
        <f t="shared" si="87"/>
        <v>jul</v>
      </c>
      <c r="AH1383" t="str">
        <f>+VLOOKUP(N1383,'[1]2. Ingreso de incapacidades'!$C$5:$O$6997,13,FALSE)</f>
        <v>NUEVA E.P.S</v>
      </c>
      <c r="AI1383" t="s">
        <v>2199</v>
      </c>
    </row>
    <row r="1384" spans="1:35" hidden="1" x14ac:dyDescent="0.25">
      <c r="A1384" s="1" t="s">
        <v>33</v>
      </c>
      <c r="B1384" s="1" t="s">
        <v>34</v>
      </c>
      <c r="C1384" s="2">
        <v>45504</v>
      </c>
      <c r="D1384" s="42" t="str">
        <f t="shared" si="84"/>
        <v>2024</v>
      </c>
      <c r="E1384" s="1" t="s">
        <v>73</v>
      </c>
      <c r="F1384" s="1" t="s">
        <v>74</v>
      </c>
      <c r="G1384" s="1" t="s">
        <v>37</v>
      </c>
      <c r="H1384" s="1" t="s">
        <v>960</v>
      </c>
      <c r="I1384" s="1" t="s">
        <v>76</v>
      </c>
      <c r="J1384" s="3">
        <v>86685</v>
      </c>
      <c r="K1384" s="3">
        <v>0</v>
      </c>
      <c r="L1384" s="3">
        <f t="shared" si="85"/>
        <v>86685</v>
      </c>
      <c r="M1384" s="1" t="s">
        <v>40</v>
      </c>
      <c r="N1384" s="88">
        <v>8854897</v>
      </c>
      <c r="O1384" s="1" t="s">
        <v>157</v>
      </c>
      <c r="P1384" s="1" t="s">
        <v>79</v>
      </c>
      <c r="Q1384" s="1" t="s">
        <v>80</v>
      </c>
      <c r="R1384" s="1" t="s">
        <v>43</v>
      </c>
      <c r="S1384" s="1" t="s">
        <v>43</v>
      </c>
      <c r="T1384" s="3">
        <v>0</v>
      </c>
      <c r="U1384" s="1" t="s">
        <v>44</v>
      </c>
      <c r="V1384" s="1" t="s">
        <v>45</v>
      </c>
      <c r="W1384" s="1" t="s">
        <v>960</v>
      </c>
      <c r="X1384" s="1" t="s">
        <v>46</v>
      </c>
      <c r="Y1384" s="1" t="s">
        <v>912</v>
      </c>
      <c r="Z1384" s="1" t="s">
        <v>1806</v>
      </c>
      <c r="AA1384" s="1" t="s">
        <v>83</v>
      </c>
      <c r="AB1384" s="1" t="s">
        <v>1326</v>
      </c>
      <c r="AC1384" s="1" t="s">
        <v>51</v>
      </c>
      <c r="AD1384" s="1" t="s">
        <v>1806</v>
      </c>
      <c r="AE1384" s="1" t="s">
        <v>37</v>
      </c>
      <c r="AF1384">
        <f t="shared" si="86"/>
        <v>2024</v>
      </c>
      <c r="AG1384" t="str">
        <f t="shared" si="87"/>
        <v>jul</v>
      </c>
      <c r="AH1384" t="str">
        <f>+VLOOKUP(N1384,'[1]2. Ingreso de incapacidades'!$C$5:$O$6997,13,FALSE)</f>
        <v>SALUD TOTAL E.P.S.</v>
      </c>
      <c r="AI1384" t="s">
        <v>2192</v>
      </c>
    </row>
    <row r="1385" spans="1:35" hidden="1" x14ac:dyDescent="0.25">
      <c r="A1385" s="1" t="s">
        <v>33</v>
      </c>
      <c r="B1385" s="1" t="s">
        <v>34</v>
      </c>
      <c r="C1385" s="2">
        <v>45504</v>
      </c>
      <c r="D1385" s="42" t="str">
        <f t="shared" si="84"/>
        <v>2024</v>
      </c>
      <c r="E1385" s="1" t="s">
        <v>73</v>
      </c>
      <c r="F1385" s="1" t="s">
        <v>74</v>
      </c>
      <c r="G1385" s="1" t="s">
        <v>37</v>
      </c>
      <c r="H1385" s="1" t="s">
        <v>960</v>
      </c>
      <c r="I1385" s="1" t="s">
        <v>76</v>
      </c>
      <c r="J1385" s="3">
        <v>693334</v>
      </c>
      <c r="K1385" s="3">
        <v>0</v>
      </c>
      <c r="L1385" s="3">
        <f t="shared" si="85"/>
        <v>693334</v>
      </c>
      <c r="M1385" s="1" t="s">
        <v>40</v>
      </c>
      <c r="N1385" s="88">
        <v>12595533</v>
      </c>
      <c r="O1385" s="1" t="s">
        <v>116</v>
      </c>
      <c r="P1385" s="1" t="s">
        <v>79</v>
      </c>
      <c r="Q1385" s="1" t="s">
        <v>80</v>
      </c>
      <c r="R1385" s="1" t="s">
        <v>43</v>
      </c>
      <c r="S1385" s="1" t="s">
        <v>43</v>
      </c>
      <c r="T1385" s="3">
        <v>0</v>
      </c>
      <c r="U1385" s="1" t="s">
        <v>44</v>
      </c>
      <c r="V1385" s="1" t="s">
        <v>45</v>
      </c>
      <c r="W1385" s="1" t="s">
        <v>960</v>
      </c>
      <c r="X1385" s="1" t="s">
        <v>46</v>
      </c>
      <c r="Y1385" s="1" t="s">
        <v>912</v>
      </c>
      <c r="Z1385" s="1" t="s">
        <v>1806</v>
      </c>
      <c r="AA1385" s="1" t="s">
        <v>83</v>
      </c>
      <c r="AB1385" s="1" t="s">
        <v>1326</v>
      </c>
      <c r="AC1385" s="1" t="s">
        <v>51</v>
      </c>
      <c r="AD1385" s="1" t="s">
        <v>1806</v>
      </c>
      <c r="AE1385" s="1" t="s">
        <v>37</v>
      </c>
      <c r="AF1385">
        <f t="shared" si="86"/>
        <v>2024</v>
      </c>
      <c r="AG1385" t="str">
        <f t="shared" si="87"/>
        <v>jul</v>
      </c>
      <c r="AH1385" t="str">
        <f>+VLOOKUP(N1385,'[1]2. Ingreso de incapacidades'!$C$5:$O$6997,13,FALSE)</f>
        <v>NUEVA E.P.S</v>
      </c>
      <c r="AI1385" t="s">
        <v>2199</v>
      </c>
    </row>
    <row r="1386" spans="1:35" hidden="1" x14ac:dyDescent="0.25">
      <c r="A1386" s="1" t="s">
        <v>33</v>
      </c>
      <c r="B1386" s="1" t="s">
        <v>34</v>
      </c>
      <c r="C1386" s="2">
        <v>45504</v>
      </c>
      <c r="D1386" s="42" t="str">
        <f t="shared" si="84"/>
        <v>2024</v>
      </c>
      <c r="E1386" s="1" t="s">
        <v>73</v>
      </c>
      <c r="F1386" s="1" t="s">
        <v>74</v>
      </c>
      <c r="G1386" s="1" t="s">
        <v>37</v>
      </c>
      <c r="H1386" s="1" t="s">
        <v>960</v>
      </c>
      <c r="I1386" s="1" t="s">
        <v>76</v>
      </c>
      <c r="J1386" s="3">
        <v>130000</v>
      </c>
      <c r="K1386" s="3">
        <v>0</v>
      </c>
      <c r="L1386" s="3">
        <f t="shared" si="85"/>
        <v>130000</v>
      </c>
      <c r="M1386" s="1" t="s">
        <v>40</v>
      </c>
      <c r="N1386" s="88">
        <v>9099334</v>
      </c>
      <c r="O1386" s="1" t="s">
        <v>602</v>
      </c>
      <c r="P1386" s="1" t="s">
        <v>79</v>
      </c>
      <c r="Q1386" s="1" t="s">
        <v>80</v>
      </c>
      <c r="R1386" s="1" t="s">
        <v>43</v>
      </c>
      <c r="S1386" s="1" t="s">
        <v>43</v>
      </c>
      <c r="T1386" s="3">
        <v>0</v>
      </c>
      <c r="U1386" s="1" t="s">
        <v>44</v>
      </c>
      <c r="V1386" s="1" t="s">
        <v>45</v>
      </c>
      <c r="W1386" s="1" t="s">
        <v>960</v>
      </c>
      <c r="X1386" s="1" t="s">
        <v>46</v>
      </c>
      <c r="Y1386" s="1" t="s">
        <v>912</v>
      </c>
      <c r="Z1386" s="1" t="s">
        <v>1806</v>
      </c>
      <c r="AA1386" s="1" t="s">
        <v>83</v>
      </c>
      <c r="AB1386" s="1" t="s">
        <v>1326</v>
      </c>
      <c r="AC1386" s="1" t="s">
        <v>51</v>
      </c>
      <c r="AD1386" s="1" t="s">
        <v>1806</v>
      </c>
      <c r="AE1386" s="1" t="s">
        <v>37</v>
      </c>
      <c r="AF1386">
        <f t="shared" si="86"/>
        <v>2024</v>
      </c>
      <c r="AG1386" t="str">
        <f t="shared" si="87"/>
        <v>jul</v>
      </c>
      <c r="AH1386" t="str">
        <f>+VLOOKUP(N1386,'[1]2. Ingreso de incapacidades'!$C$5:$O$6997,13,FALSE)</f>
        <v>NUEVA E.P.S</v>
      </c>
      <c r="AI1386" t="s">
        <v>2199</v>
      </c>
    </row>
    <row r="1387" spans="1:35" hidden="1" x14ac:dyDescent="0.25">
      <c r="A1387" s="1" t="s">
        <v>33</v>
      </c>
      <c r="B1387" s="1" t="s">
        <v>34</v>
      </c>
      <c r="C1387" s="2">
        <v>45504</v>
      </c>
      <c r="D1387" s="42" t="str">
        <f t="shared" si="84"/>
        <v>2024</v>
      </c>
      <c r="E1387" s="1" t="s">
        <v>73</v>
      </c>
      <c r="F1387" s="1" t="s">
        <v>74</v>
      </c>
      <c r="G1387" s="1" t="s">
        <v>37</v>
      </c>
      <c r="H1387" s="1" t="s">
        <v>960</v>
      </c>
      <c r="I1387" s="1" t="s">
        <v>76</v>
      </c>
      <c r="J1387" s="3">
        <v>44621</v>
      </c>
      <c r="K1387" s="3">
        <v>0</v>
      </c>
      <c r="L1387" s="3">
        <f t="shared" si="85"/>
        <v>44621</v>
      </c>
      <c r="M1387" s="1" t="s">
        <v>40</v>
      </c>
      <c r="N1387" s="88">
        <v>1047430645</v>
      </c>
      <c r="O1387" s="1" t="s">
        <v>110</v>
      </c>
      <c r="P1387" s="1" t="s">
        <v>79</v>
      </c>
      <c r="Q1387" s="1" t="s">
        <v>80</v>
      </c>
      <c r="R1387" s="1" t="s">
        <v>43</v>
      </c>
      <c r="S1387" s="1" t="s">
        <v>43</v>
      </c>
      <c r="T1387" s="3">
        <v>0</v>
      </c>
      <c r="U1387" s="1" t="s">
        <v>44</v>
      </c>
      <c r="V1387" s="1" t="s">
        <v>45</v>
      </c>
      <c r="W1387" s="1" t="s">
        <v>960</v>
      </c>
      <c r="X1387" s="1" t="s">
        <v>46</v>
      </c>
      <c r="Y1387" s="1" t="s">
        <v>912</v>
      </c>
      <c r="Z1387" s="1" t="s">
        <v>1806</v>
      </c>
      <c r="AA1387" s="1" t="s">
        <v>83</v>
      </c>
      <c r="AB1387" s="1" t="s">
        <v>1326</v>
      </c>
      <c r="AC1387" s="1" t="s">
        <v>51</v>
      </c>
      <c r="AD1387" s="1" t="s">
        <v>1806</v>
      </c>
      <c r="AE1387" s="1" t="s">
        <v>37</v>
      </c>
      <c r="AF1387">
        <f t="shared" si="86"/>
        <v>2024</v>
      </c>
      <c r="AG1387" t="str">
        <f t="shared" si="87"/>
        <v>jul</v>
      </c>
      <c r="AH1387" t="str">
        <f>+VLOOKUP(N1387,'[1]2. Ingreso de incapacidades'!$C$5:$O$6997,13,FALSE)</f>
        <v>COOSALUD ESS EPS -S</v>
      </c>
      <c r="AI1387" t="s">
        <v>2198</v>
      </c>
    </row>
    <row r="1388" spans="1:35" hidden="1" x14ac:dyDescent="0.25">
      <c r="A1388" s="1" t="s">
        <v>33</v>
      </c>
      <c r="B1388" s="1" t="s">
        <v>34</v>
      </c>
      <c r="C1388" s="2">
        <v>45504</v>
      </c>
      <c r="D1388" s="42" t="str">
        <f t="shared" si="84"/>
        <v>2024</v>
      </c>
      <c r="E1388" s="1" t="s">
        <v>73</v>
      </c>
      <c r="F1388" s="1" t="s">
        <v>74</v>
      </c>
      <c r="G1388" s="1" t="s">
        <v>37</v>
      </c>
      <c r="H1388" s="1" t="s">
        <v>960</v>
      </c>
      <c r="I1388" s="1" t="s">
        <v>76</v>
      </c>
      <c r="J1388" s="3">
        <v>633103</v>
      </c>
      <c r="K1388" s="3">
        <v>0</v>
      </c>
      <c r="L1388" s="3">
        <f t="shared" si="85"/>
        <v>633103</v>
      </c>
      <c r="M1388" s="1" t="s">
        <v>40</v>
      </c>
      <c r="N1388" s="88">
        <v>98482858</v>
      </c>
      <c r="O1388" s="1" t="s">
        <v>875</v>
      </c>
      <c r="P1388" s="1" t="s">
        <v>79</v>
      </c>
      <c r="Q1388" s="1" t="s">
        <v>80</v>
      </c>
      <c r="R1388" s="1" t="s">
        <v>43</v>
      </c>
      <c r="S1388" s="1" t="s">
        <v>43</v>
      </c>
      <c r="T1388" s="3">
        <v>0</v>
      </c>
      <c r="U1388" s="1" t="s">
        <v>44</v>
      </c>
      <c r="V1388" s="1" t="s">
        <v>45</v>
      </c>
      <c r="W1388" s="1" t="s">
        <v>960</v>
      </c>
      <c r="X1388" s="1" t="s">
        <v>46</v>
      </c>
      <c r="Y1388" s="1" t="s">
        <v>912</v>
      </c>
      <c r="Z1388" s="1" t="s">
        <v>1806</v>
      </c>
      <c r="AA1388" s="1" t="s">
        <v>83</v>
      </c>
      <c r="AB1388" s="1" t="s">
        <v>1326</v>
      </c>
      <c r="AC1388" s="1" t="s">
        <v>51</v>
      </c>
      <c r="AD1388" s="1" t="s">
        <v>1806</v>
      </c>
      <c r="AE1388" s="1" t="s">
        <v>37</v>
      </c>
      <c r="AF1388">
        <f t="shared" si="86"/>
        <v>2024</v>
      </c>
      <c r="AG1388" t="str">
        <f t="shared" si="87"/>
        <v>jul</v>
      </c>
      <c r="AH1388" t="str">
        <f>+VLOOKUP(N1388,'[1]2. Ingreso de incapacidades'!$C$5:$O$6997,13,FALSE)</f>
        <v>NUEVA E.P.S</v>
      </c>
      <c r="AI1388" t="s">
        <v>2199</v>
      </c>
    </row>
    <row r="1389" spans="1:35" hidden="1" x14ac:dyDescent="0.25">
      <c r="A1389" s="1" t="s">
        <v>33</v>
      </c>
      <c r="B1389" s="1" t="s">
        <v>34</v>
      </c>
      <c r="C1389" s="2">
        <v>45512</v>
      </c>
      <c r="D1389" s="42" t="str">
        <f t="shared" si="84"/>
        <v>2024</v>
      </c>
      <c r="E1389" s="1" t="s">
        <v>35</v>
      </c>
      <c r="F1389" s="1" t="s">
        <v>36</v>
      </c>
      <c r="G1389" s="1" t="s">
        <v>37</v>
      </c>
      <c r="H1389" s="1" t="s">
        <v>1808</v>
      </c>
      <c r="I1389" s="1" t="s">
        <v>1809</v>
      </c>
      <c r="J1389" s="3">
        <v>0</v>
      </c>
      <c r="K1389" s="3">
        <v>350635</v>
      </c>
      <c r="L1389" s="3">
        <f t="shared" si="85"/>
        <v>-350635</v>
      </c>
      <c r="M1389" s="1" t="s">
        <v>40</v>
      </c>
      <c r="N1389" s="88">
        <v>800130907</v>
      </c>
      <c r="O1389" s="1" t="s">
        <v>42</v>
      </c>
      <c r="P1389" s="1" t="s">
        <v>37</v>
      </c>
      <c r="Q1389" s="1" t="s">
        <v>43</v>
      </c>
      <c r="R1389" s="1" t="s">
        <v>43</v>
      </c>
      <c r="S1389" s="1" t="s">
        <v>43</v>
      </c>
      <c r="T1389" s="3">
        <v>0</v>
      </c>
      <c r="U1389" s="1" t="s">
        <v>44</v>
      </c>
      <c r="V1389" s="1" t="s">
        <v>45</v>
      </c>
      <c r="W1389" s="1" t="s">
        <v>1808</v>
      </c>
      <c r="X1389" s="1" t="s">
        <v>46</v>
      </c>
      <c r="Y1389" s="1" t="s">
        <v>47</v>
      </c>
      <c r="Z1389" s="1" t="s">
        <v>1810</v>
      </c>
      <c r="AA1389" s="1" t="s">
        <v>49</v>
      </c>
      <c r="AB1389" s="1" t="s">
        <v>50</v>
      </c>
      <c r="AC1389" s="1" t="s">
        <v>51</v>
      </c>
      <c r="AD1389" s="1" t="s">
        <v>1810</v>
      </c>
      <c r="AE1389" s="1" t="s">
        <v>37</v>
      </c>
      <c r="AF1389">
        <f t="shared" si="86"/>
        <v>2024</v>
      </c>
      <c r="AG1389" t="str">
        <f t="shared" si="87"/>
        <v>ago</v>
      </c>
      <c r="AH1389" t="e">
        <f>+VLOOKUP(N1389,'[1]2. Ingreso de incapacidades'!$C$5:$O$6997,13,FALSE)</f>
        <v>#N/A</v>
      </c>
      <c r="AI1389" t="e">
        <v>#N/A</v>
      </c>
    </row>
    <row r="1390" spans="1:35" hidden="1" x14ac:dyDescent="0.25">
      <c r="A1390" s="1" t="s">
        <v>33</v>
      </c>
      <c r="B1390" s="1" t="s">
        <v>34</v>
      </c>
      <c r="C1390" s="2">
        <v>45519</v>
      </c>
      <c r="D1390" s="42" t="str">
        <f t="shared" si="84"/>
        <v>2024</v>
      </c>
      <c r="E1390" s="1" t="s">
        <v>35</v>
      </c>
      <c r="F1390" s="1" t="s">
        <v>36</v>
      </c>
      <c r="G1390" s="1" t="s">
        <v>37</v>
      </c>
      <c r="H1390" s="1" t="s">
        <v>1811</v>
      </c>
      <c r="I1390" s="1" t="s">
        <v>1812</v>
      </c>
      <c r="J1390" s="3">
        <v>0</v>
      </c>
      <c r="K1390" s="3">
        <v>50232</v>
      </c>
      <c r="L1390" s="3">
        <f t="shared" si="85"/>
        <v>-50232</v>
      </c>
      <c r="M1390" s="1" t="s">
        <v>40</v>
      </c>
      <c r="N1390" s="88">
        <v>800251440</v>
      </c>
      <c r="O1390" s="1" t="s">
        <v>55</v>
      </c>
      <c r="P1390" s="1" t="s">
        <v>37</v>
      </c>
      <c r="Q1390" s="1" t="s">
        <v>43</v>
      </c>
      <c r="R1390" s="1" t="s">
        <v>43</v>
      </c>
      <c r="S1390" s="1" t="s">
        <v>43</v>
      </c>
      <c r="T1390" s="3">
        <v>0</v>
      </c>
      <c r="U1390" s="1" t="s">
        <v>44</v>
      </c>
      <c r="V1390" s="1" t="s">
        <v>45</v>
      </c>
      <c r="W1390" s="1" t="s">
        <v>1811</v>
      </c>
      <c r="X1390" s="1" t="s">
        <v>46</v>
      </c>
      <c r="Y1390" s="1" t="s">
        <v>47</v>
      </c>
      <c r="Z1390" s="1" t="s">
        <v>1813</v>
      </c>
      <c r="AA1390" s="1" t="s">
        <v>49</v>
      </c>
      <c r="AB1390" s="1" t="s">
        <v>50</v>
      </c>
      <c r="AC1390" s="1" t="s">
        <v>51</v>
      </c>
      <c r="AD1390" s="1" t="s">
        <v>1813</v>
      </c>
      <c r="AE1390" s="1" t="s">
        <v>37</v>
      </c>
      <c r="AF1390">
        <f t="shared" si="86"/>
        <v>2024</v>
      </c>
      <c r="AG1390" t="str">
        <f t="shared" si="87"/>
        <v>ago</v>
      </c>
      <c r="AH1390" t="e">
        <f>+VLOOKUP(N1390,'[1]2. Ingreso de incapacidades'!$C$5:$O$6997,13,FALSE)</f>
        <v>#N/A</v>
      </c>
      <c r="AI1390" t="e">
        <v>#N/A</v>
      </c>
    </row>
    <row r="1391" spans="1:35" hidden="1" x14ac:dyDescent="0.25">
      <c r="A1391" s="1" t="s">
        <v>33</v>
      </c>
      <c r="B1391" s="1" t="s">
        <v>34</v>
      </c>
      <c r="C1391" s="2">
        <v>45524</v>
      </c>
      <c r="D1391" s="42" t="str">
        <f t="shared" si="84"/>
        <v>2024</v>
      </c>
      <c r="E1391" s="1" t="s">
        <v>35</v>
      </c>
      <c r="F1391" s="1" t="s">
        <v>36</v>
      </c>
      <c r="G1391" s="1" t="s">
        <v>37</v>
      </c>
      <c r="H1391" s="1" t="s">
        <v>1814</v>
      </c>
      <c r="I1391" s="1" t="s">
        <v>1815</v>
      </c>
      <c r="J1391" s="3">
        <v>0</v>
      </c>
      <c r="K1391" s="3">
        <v>771082</v>
      </c>
      <c r="L1391" s="3">
        <f t="shared" si="85"/>
        <v>-771082</v>
      </c>
      <c r="M1391" s="1" t="s">
        <v>40</v>
      </c>
      <c r="N1391" s="88">
        <v>806008394</v>
      </c>
      <c r="O1391" s="1" t="s">
        <v>215</v>
      </c>
      <c r="P1391" s="1" t="s">
        <v>37</v>
      </c>
      <c r="Q1391" s="1" t="s">
        <v>43</v>
      </c>
      <c r="R1391" s="1" t="s">
        <v>43</v>
      </c>
      <c r="S1391" s="1" t="s">
        <v>43</v>
      </c>
      <c r="T1391" s="3">
        <v>0</v>
      </c>
      <c r="U1391" s="1" t="s">
        <v>44</v>
      </c>
      <c r="V1391" s="1" t="s">
        <v>45</v>
      </c>
      <c r="W1391" s="1" t="s">
        <v>1814</v>
      </c>
      <c r="X1391" s="1" t="s">
        <v>46</v>
      </c>
      <c r="Y1391" s="1" t="s">
        <v>47</v>
      </c>
      <c r="Z1391" s="1" t="s">
        <v>1816</v>
      </c>
      <c r="AA1391" s="1" t="s">
        <v>49</v>
      </c>
      <c r="AB1391" s="1" t="s">
        <v>50</v>
      </c>
      <c r="AC1391" s="1" t="s">
        <v>51</v>
      </c>
      <c r="AD1391" s="1" t="s">
        <v>1816</v>
      </c>
      <c r="AE1391" s="1" t="s">
        <v>37</v>
      </c>
      <c r="AF1391">
        <f t="shared" si="86"/>
        <v>2024</v>
      </c>
      <c r="AG1391" t="str">
        <f t="shared" si="87"/>
        <v>ago</v>
      </c>
      <c r="AH1391" t="e">
        <f>+VLOOKUP(N1391,'[1]2. Ingreso de incapacidades'!$C$5:$O$6997,13,FALSE)</f>
        <v>#N/A</v>
      </c>
      <c r="AI1391" t="e">
        <v>#N/A</v>
      </c>
    </row>
    <row r="1392" spans="1:35" hidden="1" x14ac:dyDescent="0.25">
      <c r="A1392" s="1" t="s">
        <v>33</v>
      </c>
      <c r="B1392" s="1" t="s">
        <v>34</v>
      </c>
      <c r="C1392" s="2">
        <v>45525</v>
      </c>
      <c r="D1392" s="42" t="str">
        <f t="shared" si="84"/>
        <v>2024</v>
      </c>
      <c r="E1392" s="1" t="s">
        <v>35</v>
      </c>
      <c r="F1392" s="1" t="s">
        <v>36</v>
      </c>
      <c r="G1392" s="1" t="s">
        <v>37</v>
      </c>
      <c r="H1392" s="1" t="s">
        <v>1817</v>
      </c>
      <c r="I1392" s="1" t="s">
        <v>1818</v>
      </c>
      <c r="J1392" s="3">
        <v>0</v>
      </c>
      <c r="K1392" s="3">
        <v>33333</v>
      </c>
      <c r="L1392" s="3">
        <f t="shared" si="85"/>
        <v>-33333</v>
      </c>
      <c r="M1392" s="1" t="s">
        <v>40</v>
      </c>
      <c r="N1392" s="88">
        <v>800088702</v>
      </c>
      <c r="O1392" s="1" t="s">
        <v>63</v>
      </c>
      <c r="P1392" s="1" t="s">
        <v>37</v>
      </c>
      <c r="Q1392" s="1" t="s">
        <v>43</v>
      </c>
      <c r="R1392" s="1" t="s">
        <v>43</v>
      </c>
      <c r="S1392" s="1" t="s">
        <v>43</v>
      </c>
      <c r="T1392" s="3">
        <v>0</v>
      </c>
      <c r="U1392" s="1" t="s">
        <v>44</v>
      </c>
      <c r="V1392" s="1" t="s">
        <v>45</v>
      </c>
      <c r="W1392" s="1" t="s">
        <v>1817</v>
      </c>
      <c r="X1392" s="1" t="s">
        <v>46</v>
      </c>
      <c r="Y1392" s="1" t="s">
        <v>47</v>
      </c>
      <c r="Z1392" s="1" t="s">
        <v>1819</v>
      </c>
      <c r="AA1392" s="1" t="s">
        <v>49</v>
      </c>
      <c r="AB1392" s="1" t="s">
        <v>50</v>
      </c>
      <c r="AC1392" s="1" t="s">
        <v>51</v>
      </c>
      <c r="AD1392" s="1" t="s">
        <v>1819</v>
      </c>
      <c r="AE1392" s="1" t="s">
        <v>37</v>
      </c>
      <c r="AF1392">
        <f t="shared" si="86"/>
        <v>2024</v>
      </c>
      <c r="AG1392" t="str">
        <f t="shared" si="87"/>
        <v>ago</v>
      </c>
      <c r="AH1392" t="e">
        <f>+VLOOKUP(N1392,'[1]2. Ingreso de incapacidades'!$C$5:$O$6997,13,FALSE)</f>
        <v>#N/A</v>
      </c>
      <c r="AI1392" t="e">
        <v>#N/A</v>
      </c>
    </row>
    <row r="1393" spans="1:35" hidden="1" x14ac:dyDescent="0.25">
      <c r="A1393" s="1" t="s">
        <v>33</v>
      </c>
      <c r="B1393" s="1" t="s">
        <v>34</v>
      </c>
      <c r="C1393" s="2">
        <v>45535</v>
      </c>
      <c r="D1393" s="42" t="str">
        <f t="shared" si="84"/>
        <v>2024</v>
      </c>
      <c r="E1393" s="1" t="s">
        <v>73</v>
      </c>
      <c r="F1393" s="1" t="s">
        <v>74</v>
      </c>
      <c r="G1393" s="1" t="s">
        <v>37</v>
      </c>
      <c r="H1393" s="1" t="s">
        <v>963</v>
      </c>
      <c r="I1393" s="1" t="s">
        <v>34</v>
      </c>
      <c r="J1393" s="3">
        <v>3322397</v>
      </c>
      <c r="K1393" s="3">
        <v>0</v>
      </c>
      <c r="L1393" s="3">
        <f t="shared" si="85"/>
        <v>3322397</v>
      </c>
      <c r="M1393" s="1" t="s">
        <v>40</v>
      </c>
      <c r="N1393" s="88">
        <v>1102848728</v>
      </c>
      <c r="O1393" s="1" t="s">
        <v>720</v>
      </c>
      <c r="P1393" s="1" t="s">
        <v>1323</v>
      </c>
      <c r="Q1393" s="1" t="s">
        <v>1324</v>
      </c>
      <c r="R1393" s="1" t="s">
        <v>43</v>
      </c>
      <c r="S1393" s="1" t="s">
        <v>43</v>
      </c>
      <c r="T1393" s="3">
        <v>0</v>
      </c>
      <c r="U1393" s="1" t="s">
        <v>44</v>
      </c>
      <c r="V1393" s="1" t="s">
        <v>45</v>
      </c>
      <c r="W1393" s="1" t="s">
        <v>963</v>
      </c>
      <c r="X1393" s="1" t="s">
        <v>46</v>
      </c>
      <c r="Y1393" s="1" t="s">
        <v>81</v>
      </c>
      <c r="Z1393" s="1" t="s">
        <v>1820</v>
      </c>
      <c r="AA1393" s="1" t="s">
        <v>83</v>
      </c>
      <c r="AB1393" s="1" t="s">
        <v>84</v>
      </c>
      <c r="AC1393" s="1" t="s">
        <v>51</v>
      </c>
      <c r="AD1393" s="1" t="s">
        <v>1820</v>
      </c>
      <c r="AE1393" s="1" t="s">
        <v>37</v>
      </c>
      <c r="AF1393">
        <f t="shared" si="86"/>
        <v>2024</v>
      </c>
      <c r="AG1393" t="str">
        <f t="shared" si="87"/>
        <v>ago</v>
      </c>
      <c r="AH1393" t="str">
        <f>+VLOOKUP(N1393,'[1]2. Ingreso de incapacidades'!$C$5:$O$6997,13,FALSE)</f>
        <v>SANITAS E.P.S</v>
      </c>
      <c r="AI1393" t="s">
        <v>2193</v>
      </c>
    </row>
    <row r="1394" spans="1:35" hidden="1" x14ac:dyDescent="0.25">
      <c r="A1394" s="1" t="s">
        <v>33</v>
      </c>
      <c r="B1394" s="1" t="s">
        <v>34</v>
      </c>
      <c r="C1394" s="2">
        <v>45535</v>
      </c>
      <c r="D1394" s="42" t="str">
        <f t="shared" si="84"/>
        <v>2024</v>
      </c>
      <c r="E1394" s="1" t="s">
        <v>73</v>
      </c>
      <c r="F1394" s="1" t="s">
        <v>74</v>
      </c>
      <c r="G1394" s="1" t="s">
        <v>37</v>
      </c>
      <c r="H1394" s="1" t="s">
        <v>963</v>
      </c>
      <c r="I1394" s="1" t="s">
        <v>34</v>
      </c>
      <c r="J1394" s="3">
        <v>221875</v>
      </c>
      <c r="K1394" s="3">
        <v>0</v>
      </c>
      <c r="L1394" s="3">
        <f t="shared" si="85"/>
        <v>221875</v>
      </c>
      <c r="M1394" s="1" t="s">
        <v>40</v>
      </c>
      <c r="N1394" s="88">
        <v>15031784</v>
      </c>
      <c r="O1394" s="1" t="s">
        <v>149</v>
      </c>
      <c r="P1394" s="1" t="s">
        <v>79</v>
      </c>
      <c r="Q1394" s="1" t="s">
        <v>80</v>
      </c>
      <c r="R1394" s="1" t="s">
        <v>43</v>
      </c>
      <c r="S1394" s="1" t="s">
        <v>43</v>
      </c>
      <c r="T1394" s="3">
        <v>0</v>
      </c>
      <c r="U1394" s="1" t="s">
        <v>44</v>
      </c>
      <c r="V1394" s="1" t="s">
        <v>45</v>
      </c>
      <c r="W1394" s="1" t="s">
        <v>963</v>
      </c>
      <c r="X1394" s="1" t="s">
        <v>46</v>
      </c>
      <c r="Y1394" s="1" t="s">
        <v>81</v>
      </c>
      <c r="Z1394" s="1" t="s">
        <v>1820</v>
      </c>
      <c r="AA1394" s="1" t="s">
        <v>83</v>
      </c>
      <c r="AB1394" s="1" t="s">
        <v>84</v>
      </c>
      <c r="AC1394" s="1" t="s">
        <v>51</v>
      </c>
      <c r="AD1394" s="1" t="s">
        <v>1820</v>
      </c>
      <c r="AE1394" s="1" t="s">
        <v>37</v>
      </c>
      <c r="AF1394">
        <f t="shared" si="86"/>
        <v>2024</v>
      </c>
      <c r="AG1394" t="str">
        <f t="shared" si="87"/>
        <v>ago</v>
      </c>
      <c r="AH1394" t="str">
        <f>+VLOOKUP(N1394,'[1]2. Ingreso de incapacidades'!$C$5:$O$6997,13,FALSE)</f>
        <v>FAMISANAR E.P.S</v>
      </c>
      <c r="AI1394" t="s">
        <v>2196</v>
      </c>
    </row>
    <row r="1395" spans="1:35" hidden="1" x14ac:dyDescent="0.25">
      <c r="A1395" s="1" t="s">
        <v>33</v>
      </c>
      <c r="B1395" s="1" t="s">
        <v>34</v>
      </c>
      <c r="C1395" s="2">
        <v>45535</v>
      </c>
      <c r="D1395" s="42" t="str">
        <f t="shared" si="84"/>
        <v>2024</v>
      </c>
      <c r="E1395" s="1" t="s">
        <v>73</v>
      </c>
      <c r="F1395" s="1" t="s">
        <v>74</v>
      </c>
      <c r="G1395" s="1" t="s">
        <v>37</v>
      </c>
      <c r="H1395" s="1" t="s">
        <v>963</v>
      </c>
      <c r="I1395" s="1" t="s">
        <v>34</v>
      </c>
      <c r="J1395" s="3">
        <v>48700</v>
      </c>
      <c r="K1395" s="3">
        <v>0</v>
      </c>
      <c r="L1395" s="3">
        <f t="shared" si="85"/>
        <v>48700</v>
      </c>
      <c r="M1395" s="1" t="s">
        <v>40</v>
      </c>
      <c r="N1395" s="88">
        <v>98482858</v>
      </c>
      <c r="O1395" s="1" t="s">
        <v>875</v>
      </c>
      <c r="P1395" s="1" t="s">
        <v>79</v>
      </c>
      <c r="Q1395" s="1" t="s">
        <v>80</v>
      </c>
      <c r="R1395" s="1" t="s">
        <v>43</v>
      </c>
      <c r="S1395" s="1" t="s">
        <v>43</v>
      </c>
      <c r="T1395" s="3">
        <v>0</v>
      </c>
      <c r="U1395" s="1" t="s">
        <v>44</v>
      </c>
      <c r="V1395" s="1" t="s">
        <v>45</v>
      </c>
      <c r="W1395" s="1" t="s">
        <v>963</v>
      </c>
      <c r="X1395" s="1" t="s">
        <v>46</v>
      </c>
      <c r="Y1395" s="1" t="s">
        <v>81</v>
      </c>
      <c r="Z1395" s="1" t="s">
        <v>1820</v>
      </c>
      <c r="AA1395" s="1" t="s">
        <v>83</v>
      </c>
      <c r="AB1395" s="1" t="s">
        <v>84</v>
      </c>
      <c r="AC1395" s="1" t="s">
        <v>51</v>
      </c>
      <c r="AD1395" s="1" t="s">
        <v>1820</v>
      </c>
      <c r="AE1395" s="1" t="s">
        <v>37</v>
      </c>
      <c r="AF1395">
        <f t="shared" si="86"/>
        <v>2024</v>
      </c>
      <c r="AG1395" t="str">
        <f t="shared" si="87"/>
        <v>ago</v>
      </c>
      <c r="AH1395" t="str">
        <f>+VLOOKUP(N1395,'[1]2. Ingreso de incapacidades'!$C$5:$O$6997,13,FALSE)</f>
        <v>NUEVA E.P.S</v>
      </c>
      <c r="AI1395" t="s">
        <v>2199</v>
      </c>
    </row>
    <row r="1396" spans="1:35" hidden="1" x14ac:dyDescent="0.25">
      <c r="A1396" s="1" t="s">
        <v>33</v>
      </c>
      <c r="B1396" s="1" t="s">
        <v>34</v>
      </c>
      <c r="C1396" s="2">
        <v>45535</v>
      </c>
      <c r="D1396" s="42" t="str">
        <f t="shared" si="84"/>
        <v>2024</v>
      </c>
      <c r="E1396" s="1" t="s">
        <v>73</v>
      </c>
      <c r="F1396" s="1" t="s">
        <v>74</v>
      </c>
      <c r="G1396" s="1" t="s">
        <v>37</v>
      </c>
      <c r="H1396" s="1" t="s">
        <v>963</v>
      </c>
      <c r="I1396" s="1" t="s">
        <v>34</v>
      </c>
      <c r="J1396" s="3">
        <v>43334</v>
      </c>
      <c r="K1396" s="3">
        <v>0</v>
      </c>
      <c r="L1396" s="3">
        <f t="shared" si="85"/>
        <v>43334</v>
      </c>
      <c r="M1396" s="1" t="s">
        <v>40</v>
      </c>
      <c r="N1396" s="88">
        <v>9236697</v>
      </c>
      <c r="O1396" s="1" t="s">
        <v>247</v>
      </c>
      <c r="P1396" s="1" t="s">
        <v>79</v>
      </c>
      <c r="Q1396" s="1" t="s">
        <v>80</v>
      </c>
      <c r="R1396" s="1" t="s">
        <v>43</v>
      </c>
      <c r="S1396" s="1" t="s">
        <v>43</v>
      </c>
      <c r="T1396" s="3">
        <v>0</v>
      </c>
      <c r="U1396" s="1" t="s">
        <v>44</v>
      </c>
      <c r="V1396" s="1" t="s">
        <v>45</v>
      </c>
      <c r="W1396" s="1" t="s">
        <v>963</v>
      </c>
      <c r="X1396" s="1" t="s">
        <v>46</v>
      </c>
      <c r="Y1396" s="1" t="s">
        <v>81</v>
      </c>
      <c r="Z1396" s="1" t="s">
        <v>1820</v>
      </c>
      <c r="AA1396" s="1" t="s">
        <v>83</v>
      </c>
      <c r="AB1396" s="1" t="s">
        <v>84</v>
      </c>
      <c r="AC1396" s="1" t="s">
        <v>51</v>
      </c>
      <c r="AD1396" s="1" t="s">
        <v>1820</v>
      </c>
      <c r="AE1396" s="1" t="s">
        <v>37</v>
      </c>
      <c r="AF1396">
        <f t="shared" si="86"/>
        <v>2024</v>
      </c>
      <c r="AG1396" t="str">
        <f t="shared" si="87"/>
        <v>ago</v>
      </c>
      <c r="AH1396" t="str">
        <f>+VLOOKUP(N1396,'[1]2. Ingreso de incapacidades'!$C$5:$O$6997,13,FALSE)</f>
        <v>SURA E.P.S.</v>
      </c>
      <c r="AI1396" t="s">
        <v>2197</v>
      </c>
    </row>
    <row r="1397" spans="1:35" hidden="1" x14ac:dyDescent="0.25">
      <c r="A1397" s="1" t="s">
        <v>33</v>
      </c>
      <c r="B1397" s="1" t="s">
        <v>34</v>
      </c>
      <c r="C1397" s="2">
        <v>45535</v>
      </c>
      <c r="D1397" s="42" t="str">
        <f t="shared" si="84"/>
        <v>2024</v>
      </c>
      <c r="E1397" s="1" t="s">
        <v>73</v>
      </c>
      <c r="F1397" s="1" t="s">
        <v>74</v>
      </c>
      <c r="G1397" s="1" t="s">
        <v>37</v>
      </c>
      <c r="H1397" s="1" t="s">
        <v>963</v>
      </c>
      <c r="I1397" s="1" t="s">
        <v>34</v>
      </c>
      <c r="J1397" s="3">
        <v>45694</v>
      </c>
      <c r="K1397" s="3">
        <v>0</v>
      </c>
      <c r="L1397" s="3">
        <f t="shared" si="85"/>
        <v>45694</v>
      </c>
      <c r="M1397" s="1" t="s">
        <v>40</v>
      </c>
      <c r="N1397" s="88">
        <v>1002248481</v>
      </c>
      <c r="O1397" s="1" t="s">
        <v>130</v>
      </c>
      <c r="P1397" s="1" t="s">
        <v>79</v>
      </c>
      <c r="Q1397" s="1" t="s">
        <v>80</v>
      </c>
      <c r="R1397" s="1" t="s">
        <v>43</v>
      </c>
      <c r="S1397" s="1" t="s">
        <v>43</v>
      </c>
      <c r="T1397" s="3">
        <v>0</v>
      </c>
      <c r="U1397" s="1" t="s">
        <v>44</v>
      </c>
      <c r="V1397" s="1" t="s">
        <v>45</v>
      </c>
      <c r="W1397" s="1" t="s">
        <v>963</v>
      </c>
      <c r="X1397" s="1" t="s">
        <v>46</v>
      </c>
      <c r="Y1397" s="1" t="s">
        <v>81</v>
      </c>
      <c r="Z1397" s="1" t="s">
        <v>1820</v>
      </c>
      <c r="AA1397" s="1" t="s">
        <v>83</v>
      </c>
      <c r="AB1397" s="1" t="s">
        <v>84</v>
      </c>
      <c r="AC1397" s="1" t="s">
        <v>51</v>
      </c>
      <c r="AD1397" s="1" t="s">
        <v>1820</v>
      </c>
      <c r="AE1397" s="1" t="s">
        <v>37</v>
      </c>
      <c r="AF1397">
        <f t="shared" si="86"/>
        <v>2024</v>
      </c>
      <c r="AG1397" t="str">
        <f t="shared" si="87"/>
        <v>ago</v>
      </c>
      <c r="AH1397" t="str">
        <f>+VLOOKUP(N1397,'[1]2. Ingreso de incapacidades'!$C$5:$O$6997,13,FALSE)</f>
        <v>SANITAS E.P.S</v>
      </c>
      <c r="AI1397" t="s">
        <v>2193</v>
      </c>
    </row>
    <row r="1398" spans="1:35" hidden="1" x14ac:dyDescent="0.25">
      <c r="A1398" s="1" t="s">
        <v>33</v>
      </c>
      <c r="B1398" s="1" t="s">
        <v>34</v>
      </c>
      <c r="C1398" s="2">
        <v>45535</v>
      </c>
      <c r="D1398" s="42" t="str">
        <f t="shared" si="84"/>
        <v>2024</v>
      </c>
      <c r="E1398" s="1" t="s">
        <v>73</v>
      </c>
      <c r="F1398" s="1" t="s">
        <v>74</v>
      </c>
      <c r="G1398" s="1" t="s">
        <v>37</v>
      </c>
      <c r="H1398" s="1" t="s">
        <v>963</v>
      </c>
      <c r="I1398" s="1" t="s">
        <v>34</v>
      </c>
      <c r="J1398" s="3">
        <v>46066</v>
      </c>
      <c r="K1398" s="3">
        <v>0</v>
      </c>
      <c r="L1398" s="3">
        <f t="shared" si="85"/>
        <v>46066</v>
      </c>
      <c r="M1398" s="1" t="s">
        <v>40</v>
      </c>
      <c r="N1398" s="88">
        <v>11077259</v>
      </c>
      <c r="O1398" s="1" t="s">
        <v>722</v>
      </c>
      <c r="P1398" s="1" t="s">
        <v>79</v>
      </c>
      <c r="Q1398" s="1" t="s">
        <v>80</v>
      </c>
      <c r="R1398" s="1" t="s">
        <v>43</v>
      </c>
      <c r="S1398" s="1" t="s">
        <v>43</v>
      </c>
      <c r="T1398" s="3">
        <v>0</v>
      </c>
      <c r="U1398" s="1" t="s">
        <v>44</v>
      </c>
      <c r="V1398" s="1" t="s">
        <v>45</v>
      </c>
      <c r="W1398" s="1" t="s">
        <v>963</v>
      </c>
      <c r="X1398" s="1" t="s">
        <v>46</v>
      </c>
      <c r="Y1398" s="1" t="s">
        <v>81</v>
      </c>
      <c r="Z1398" s="1" t="s">
        <v>1820</v>
      </c>
      <c r="AA1398" s="1" t="s">
        <v>83</v>
      </c>
      <c r="AB1398" s="1" t="s">
        <v>84</v>
      </c>
      <c r="AC1398" s="1" t="s">
        <v>51</v>
      </c>
      <c r="AD1398" s="1" t="s">
        <v>1820</v>
      </c>
      <c r="AE1398" s="1" t="s">
        <v>37</v>
      </c>
      <c r="AF1398">
        <f t="shared" si="86"/>
        <v>2024</v>
      </c>
      <c r="AG1398" t="str">
        <f t="shared" si="87"/>
        <v>ago</v>
      </c>
      <c r="AH1398" t="str">
        <f>+VLOOKUP(N1398,'[1]2. Ingreso de incapacidades'!$C$5:$O$6997,13,FALSE)</f>
        <v>NUEVA E.P.S</v>
      </c>
      <c r="AI1398" t="s">
        <v>2199</v>
      </c>
    </row>
    <row r="1399" spans="1:35" hidden="1" x14ac:dyDescent="0.25">
      <c r="A1399" s="1" t="s">
        <v>33</v>
      </c>
      <c r="B1399" s="1" t="s">
        <v>34</v>
      </c>
      <c r="C1399" s="2">
        <v>45535</v>
      </c>
      <c r="D1399" s="42" t="str">
        <f t="shared" si="84"/>
        <v>2024</v>
      </c>
      <c r="E1399" s="1" t="s">
        <v>73</v>
      </c>
      <c r="F1399" s="1" t="s">
        <v>74</v>
      </c>
      <c r="G1399" s="1" t="s">
        <v>37</v>
      </c>
      <c r="H1399" s="1" t="s">
        <v>963</v>
      </c>
      <c r="I1399" s="1" t="s">
        <v>34</v>
      </c>
      <c r="J1399" s="3">
        <v>260000</v>
      </c>
      <c r="K1399" s="3">
        <v>0</v>
      </c>
      <c r="L1399" s="3">
        <f t="shared" si="85"/>
        <v>260000</v>
      </c>
      <c r="M1399" s="1" t="s">
        <v>40</v>
      </c>
      <c r="N1399" s="88">
        <v>73554580</v>
      </c>
      <c r="O1399" s="1" t="s">
        <v>568</v>
      </c>
      <c r="P1399" s="1" t="s">
        <v>79</v>
      </c>
      <c r="Q1399" s="1" t="s">
        <v>80</v>
      </c>
      <c r="R1399" s="1" t="s">
        <v>43</v>
      </c>
      <c r="S1399" s="1" t="s">
        <v>43</v>
      </c>
      <c r="T1399" s="3">
        <v>0</v>
      </c>
      <c r="U1399" s="1" t="s">
        <v>44</v>
      </c>
      <c r="V1399" s="1" t="s">
        <v>45</v>
      </c>
      <c r="W1399" s="1" t="s">
        <v>963</v>
      </c>
      <c r="X1399" s="1" t="s">
        <v>46</v>
      </c>
      <c r="Y1399" s="1" t="s">
        <v>81</v>
      </c>
      <c r="Z1399" s="1" t="s">
        <v>1820</v>
      </c>
      <c r="AA1399" s="1" t="s">
        <v>83</v>
      </c>
      <c r="AB1399" s="1" t="s">
        <v>84</v>
      </c>
      <c r="AC1399" s="1" t="s">
        <v>51</v>
      </c>
      <c r="AD1399" s="1" t="s">
        <v>1820</v>
      </c>
      <c r="AE1399" s="1" t="s">
        <v>37</v>
      </c>
      <c r="AF1399">
        <f t="shared" si="86"/>
        <v>2024</v>
      </c>
      <c r="AG1399" t="str">
        <f t="shared" si="87"/>
        <v>ago</v>
      </c>
      <c r="AH1399" t="str">
        <f>+VLOOKUP(N1399,'[1]2. Ingreso de incapacidades'!$C$5:$O$6997,13,FALSE)</f>
        <v>NUEVA E.P.S</v>
      </c>
      <c r="AI1399" t="s">
        <v>2199</v>
      </c>
    </row>
    <row r="1400" spans="1:35" hidden="1" x14ac:dyDescent="0.25">
      <c r="A1400" s="1" t="s">
        <v>33</v>
      </c>
      <c r="B1400" s="1" t="s">
        <v>34</v>
      </c>
      <c r="C1400" s="2">
        <v>45535</v>
      </c>
      <c r="D1400" s="42" t="str">
        <f t="shared" si="84"/>
        <v>2024</v>
      </c>
      <c r="E1400" s="1" t="s">
        <v>73</v>
      </c>
      <c r="F1400" s="1" t="s">
        <v>74</v>
      </c>
      <c r="G1400" s="1" t="s">
        <v>37</v>
      </c>
      <c r="H1400" s="1" t="s">
        <v>963</v>
      </c>
      <c r="I1400" s="1" t="s">
        <v>34</v>
      </c>
      <c r="J1400" s="3">
        <v>476667</v>
      </c>
      <c r="K1400" s="3">
        <v>0</v>
      </c>
      <c r="L1400" s="3">
        <f t="shared" si="85"/>
        <v>476667</v>
      </c>
      <c r="M1400" s="1" t="s">
        <v>40</v>
      </c>
      <c r="N1400" s="88">
        <v>10886858</v>
      </c>
      <c r="O1400" s="1" t="s">
        <v>151</v>
      </c>
      <c r="P1400" s="1" t="s">
        <v>79</v>
      </c>
      <c r="Q1400" s="1" t="s">
        <v>80</v>
      </c>
      <c r="R1400" s="1" t="s">
        <v>43</v>
      </c>
      <c r="S1400" s="1" t="s">
        <v>43</v>
      </c>
      <c r="T1400" s="3">
        <v>0</v>
      </c>
      <c r="U1400" s="1" t="s">
        <v>44</v>
      </c>
      <c r="V1400" s="1" t="s">
        <v>45</v>
      </c>
      <c r="W1400" s="1" t="s">
        <v>963</v>
      </c>
      <c r="X1400" s="1" t="s">
        <v>46</v>
      </c>
      <c r="Y1400" s="1" t="s">
        <v>81</v>
      </c>
      <c r="Z1400" s="1" t="s">
        <v>1820</v>
      </c>
      <c r="AA1400" s="1" t="s">
        <v>83</v>
      </c>
      <c r="AB1400" s="1" t="s">
        <v>84</v>
      </c>
      <c r="AC1400" s="1" t="s">
        <v>51</v>
      </c>
      <c r="AD1400" s="1" t="s">
        <v>1820</v>
      </c>
      <c r="AE1400" s="1" t="s">
        <v>37</v>
      </c>
      <c r="AF1400">
        <f t="shared" si="86"/>
        <v>2024</v>
      </c>
      <c r="AG1400" t="str">
        <f t="shared" si="87"/>
        <v>ago</v>
      </c>
      <c r="AH1400" t="str">
        <f>+VLOOKUP(N1400,'[1]2. Ingreso de incapacidades'!$C$5:$O$6997,13,FALSE)</f>
        <v>EPS MUTUAL SER</v>
      </c>
      <c r="AI1400" t="s">
        <v>2195</v>
      </c>
    </row>
    <row r="1401" spans="1:35" hidden="1" x14ac:dyDescent="0.25">
      <c r="A1401" s="1" t="s">
        <v>33</v>
      </c>
      <c r="B1401" s="1" t="s">
        <v>34</v>
      </c>
      <c r="C1401" s="2">
        <v>45535</v>
      </c>
      <c r="D1401" s="42" t="str">
        <f t="shared" si="84"/>
        <v>2024</v>
      </c>
      <c r="E1401" s="1" t="s">
        <v>73</v>
      </c>
      <c r="F1401" s="1" t="s">
        <v>74</v>
      </c>
      <c r="G1401" s="1" t="s">
        <v>37</v>
      </c>
      <c r="H1401" s="1" t="s">
        <v>963</v>
      </c>
      <c r="I1401" s="1" t="s">
        <v>34</v>
      </c>
      <c r="J1401" s="3">
        <v>346667</v>
      </c>
      <c r="K1401" s="3">
        <v>0</v>
      </c>
      <c r="L1401" s="3">
        <f t="shared" si="85"/>
        <v>346667</v>
      </c>
      <c r="M1401" s="1" t="s">
        <v>40</v>
      </c>
      <c r="N1401" s="88">
        <v>12595533</v>
      </c>
      <c r="O1401" s="1" t="s">
        <v>116</v>
      </c>
      <c r="P1401" s="1" t="s">
        <v>79</v>
      </c>
      <c r="Q1401" s="1" t="s">
        <v>80</v>
      </c>
      <c r="R1401" s="1" t="s">
        <v>43</v>
      </c>
      <c r="S1401" s="1" t="s">
        <v>43</v>
      </c>
      <c r="T1401" s="3">
        <v>0</v>
      </c>
      <c r="U1401" s="1" t="s">
        <v>44</v>
      </c>
      <c r="V1401" s="1" t="s">
        <v>45</v>
      </c>
      <c r="W1401" s="1" t="s">
        <v>963</v>
      </c>
      <c r="X1401" s="1" t="s">
        <v>46</v>
      </c>
      <c r="Y1401" s="1" t="s">
        <v>81</v>
      </c>
      <c r="Z1401" s="1" t="s">
        <v>1820</v>
      </c>
      <c r="AA1401" s="1" t="s">
        <v>83</v>
      </c>
      <c r="AB1401" s="1" t="s">
        <v>84</v>
      </c>
      <c r="AC1401" s="1" t="s">
        <v>51</v>
      </c>
      <c r="AD1401" s="1" t="s">
        <v>1820</v>
      </c>
      <c r="AE1401" s="1" t="s">
        <v>37</v>
      </c>
      <c r="AF1401">
        <f t="shared" si="86"/>
        <v>2024</v>
      </c>
      <c r="AG1401" t="str">
        <f t="shared" si="87"/>
        <v>ago</v>
      </c>
      <c r="AH1401" t="str">
        <f>+VLOOKUP(N1401,'[1]2. Ingreso de incapacidades'!$C$5:$O$6997,13,FALSE)</f>
        <v>NUEVA E.P.S</v>
      </c>
      <c r="AI1401" t="s">
        <v>2199</v>
      </c>
    </row>
    <row r="1402" spans="1:35" hidden="1" x14ac:dyDescent="0.25">
      <c r="A1402" s="1" t="s">
        <v>33</v>
      </c>
      <c r="B1402" s="1" t="s">
        <v>34</v>
      </c>
      <c r="C1402" s="2">
        <v>45535</v>
      </c>
      <c r="D1402" s="42" t="str">
        <f t="shared" si="84"/>
        <v>2024</v>
      </c>
      <c r="E1402" s="1" t="s">
        <v>73</v>
      </c>
      <c r="F1402" s="1" t="s">
        <v>74</v>
      </c>
      <c r="G1402" s="1" t="s">
        <v>37</v>
      </c>
      <c r="H1402" s="1" t="s">
        <v>963</v>
      </c>
      <c r="I1402" s="1" t="s">
        <v>34</v>
      </c>
      <c r="J1402" s="3">
        <v>390001</v>
      </c>
      <c r="K1402" s="3">
        <v>0</v>
      </c>
      <c r="L1402" s="3">
        <f t="shared" si="85"/>
        <v>390001</v>
      </c>
      <c r="M1402" s="1" t="s">
        <v>40</v>
      </c>
      <c r="N1402" s="88">
        <v>9099334</v>
      </c>
      <c r="O1402" s="1" t="s">
        <v>602</v>
      </c>
      <c r="P1402" s="1" t="s">
        <v>79</v>
      </c>
      <c r="Q1402" s="1" t="s">
        <v>80</v>
      </c>
      <c r="R1402" s="1" t="s">
        <v>43</v>
      </c>
      <c r="S1402" s="1" t="s">
        <v>43</v>
      </c>
      <c r="T1402" s="3">
        <v>0</v>
      </c>
      <c r="U1402" s="1" t="s">
        <v>44</v>
      </c>
      <c r="V1402" s="1" t="s">
        <v>45</v>
      </c>
      <c r="W1402" s="1" t="s">
        <v>963</v>
      </c>
      <c r="X1402" s="1" t="s">
        <v>46</v>
      </c>
      <c r="Y1402" s="1" t="s">
        <v>81</v>
      </c>
      <c r="Z1402" s="1" t="s">
        <v>1820</v>
      </c>
      <c r="AA1402" s="1" t="s">
        <v>83</v>
      </c>
      <c r="AB1402" s="1" t="s">
        <v>84</v>
      </c>
      <c r="AC1402" s="1" t="s">
        <v>51</v>
      </c>
      <c r="AD1402" s="1" t="s">
        <v>1820</v>
      </c>
      <c r="AE1402" s="1" t="s">
        <v>37</v>
      </c>
      <c r="AF1402">
        <f t="shared" si="86"/>
        <v>2024</v>
      </c>
      <c r="AG1402" t="str">
        <f t="shared" si="87"/>
        <v>ago</v>
      </c>
      <c r="AH1402" t="str">
        <f>+VLOOKUP(N1402,'[1]2. Ingreso de incapacidades'!$C$5:$O$6997,13,FALSE)</f>
        <v>NUEVA E.P.S</v>
      </c>
      <c r="AI1402" t="s">
        <v>2199</v>
      </c>
    </row>
    <row r="1403" spans="1:35" hidden="1" x14ac:dyDescent="0.25">
      <c r="A1403" s="1" t="s">
        <v>33</v>
      </c>
      <c r="B1403" s="1" t="s">
        <v>34</v>
      </c>
      <c r="C1403" s="2">
        <v>45535</v>
      </c>
      <c r="D1403" s="42" t="str">
        <f t="shared" si="84"/>
        <v>2024</v>
      </c>
      <c r="E1403" s="1" t="s">
        <v>73</v>
      </c>
      <c r="F1403" s="1" t="s">
        <v>74</v>
      </c>
      <c r="G1403" s="1" t="s">
        <v>37</v>
      </c>
      <c r="H1403" s="1" t="s">
        <v>963</v>
      </c>
      <c r="I1403" s="1" t="s">
        <v>34</v>
      </c>
      <c r="J1403" s="3">
        <v>43334</v>
      </c>
      <c r="K1403" s="3">
        <v>0</v>
      </c>
      <c r="L1403" s="3">
        <f t="shared" si="85"/>
        <v>43334</v>
      </c>
      <c r="M1403" s="1" t="s">
        <v>40</v>
      </c>
      <c r="N1403" s="88">
        <v>72255702</v>
      </c>
      <c r="O1403" s="1" t="s">
        <v>769</v>
      </c>
      <c r="P1403" s="1" t="s">
        <v>79</v>
      </c>
      <c r="Q1403" s="1" t="s">
        <v>80</v>
      </c>
      <c r="R1403" s="1" t="s">
        <v>43</v>
      </c>
      <c r="S1403" s="1" t="s">
        <v>43</v>
      </c>
      <c r="T1403" s="3">
        <v>0</v>
      </c>
      <c r="U1403" s="1" t="s">
        <v>44</v>
      </c>
      <c r="V1403" s="1" t="s">
        <v>45</v>
      </c>
      <c r="W1403" s="1" t="s">
        <v>963</v>
      </c>
      <c r="X1403" s="1" t="s">
        <v>46</v>
      </c>
      <c r="Y1403" s="1" t="s">
        <v>81</v>
      </c>
      <c r="Z1403" s="1" t="s">
        <v>1820</v>
      </c>
      <c r="AA1403" s="1" t="s">
        <v>83</v>
      </c>
      <c r="AB1403" s="1" t="s">
        <v>84</v>
      </c>
      <c r="AC1403" s="1" t="s">
        <v>51</v>
      </c>
      <c r="AD1403" s="1" t="s">
        <v>1820</v>
      </c>
      <c r="AE1403" s="1" t="s">
        <v>37</v>
      </c>
      <c r="AF1403">
        <f t="shared" si="86"/>
        <v>2024</v>
      </c>
      <c r="AG1403" t="str">
        <f t="shared" si="87"/>
        <v>ago</v>
      </c>
      <c r="AH1403" t="str">
        <f>+VLOOKUP(N1403,'[1]2. Ingreso de incapacidades'!$C$5:$O$6997,13,FALSE)</f>
        <v>SURA E.P.S.</v>
      </c>
      <c r="AI1403" t="s">
        <v>2197</v>
      </c>
    </row>
    <row r="1404" spans="1:35" hidden="1" x14ac:dyDescent="0.25">
      <c r="A1404" s="1" t="s">
        <v>33</v>
      </c>
      <c r="B1404" s="1" t="s">
        <v>34</v>
      </c>
      <c r="C1404" s="2">
        <v>45535</v>
      </c>
      <c r="D1404" s="42" t="str">
        <f t="shared" si="84"/>
        <v>2024</v>
      </c>
      <c r="E1404" s="1" t="s">
        <v>73</v>
      </c>
      <c r="F1404" s="1" t="s">
        <v>74</v>
      </c>
      <c r="G1404" s="1" t="s">
        <v>37</v>
      </c>
      <c r="H1404" s="1" t="s">
        <v>963</v>
      </c>
      <c r="I1404" s="1" t="s">
        <v>34</v>
      </c>
      <c r="J1404" s="3">
        <v>43334</v>
      </c>
      <c r="K1404" s="3">
        <v>0</v>
      </c>
      <c r="L1404" s="3">
        <f t="shared" si="85"/>
        <v>43334</v>
      </c>
      <c r="M1404" s="1" t="s">
        <v>40</v>
      </c>
      <c r="N1404" s="88">
        <v>73200436</v>
      </c>
      <c r="O1404" s="1" t="s">
        <v>812</v>
      </c>
      <c r="P1404" s="1" t="s">
        <v>79</v>
      </c>
      <c r="Q1404" s="1" t="s">
        <v>80</v>
      </c>
      <c r="R1404" s="1" t="s">
        <v>43</v>
      </c>
      <c r="S1404" s="1" t="s">
        <v>43</v>
      </c>
      <c r="T1404" s="3">
        <v>0</v>
      </c>
      <c r="U1404" s="1" t="s">
        <v>44</v>
      </c>
      <c r="V1404" s="1" t="s">
        <v>45</v>
      </c>
      <c r="W1404" s="1" t="s">
        <v>963</v>
      </c>
      <c r="X1404" s="1" t="s">
        <v>46</v>
      </c>
      <c r="Y1404" s="1" t="s">
        <v>81</v>
      </c>
      <c r="Z1404" s="1" t="s">
        <v>1820</v>
      </c>
      <c r="AA1404" s="1" t="s">
        <v>83</v>
      </c>
      <c r="AB1404" s="1" t="s">
        <v>84</v>
      </c>
      <c r="AC1404" s="1" t="s">
        <v>51</v>
      </c>
      <c r="AD1404" s="1" t="s">
        <v>1820</v>
      </c>
      <c r="AE1404" s="1" t="s">
        <v>37</v>
      </c>
      <c r="AF1404">
        <f t="shared" si="86"/>
        <v>2024</v>
      </c>
      <c r="AG1404" t="str">
        <f t="shared" si="87"/>
        <v>ago</v>
      </c>
      <c r="AH1404" t="str">
        <f>+VLOOKUP(N1404,'[1]2. Ingreso de incapacidades'!$C$5:$O$6997,13,FALSE)</f>
        <v>SURA E.P.S.</v>
      </c>
      <c r="AI1404" t="s">
        <v>2197</v>
      </c>
    </row>
    <row r="1405" spans="1:35" hidden="1" x14ac:dyDescent="0.25">
      <c r="A1405" s="1" t="s">
        <v>33</v>
      </c>
      <c r="B1405" s="1" t="s">
        <v>34</v>
      </c>
      <c r="C1405" s="2">
        <v>45535</v>
      </c>
      <c r="D1405" s="42" t="str">
        <f t="shared" si="84"/>
        <v>2024</v>
      </c>
      <c r="E1405" s="1" t="s">
        <v>73</v>
      </c>
      <c r="F1405" s="1" t="s">
        <v>74</v>
      </c>
      <c r="G1405" s="1" t="s">
        <v>37</v>
      </c>
      <c r="H1405" s="1" t="s">
        <v>963</v>
      </c>
      <c r="I1405" s="1" t="s">
        <v>34</v>
      </c>
      <c r="J1405" s="3">
        <v>43334</v>
      </c>
      <c r="K1405" s="3">
        <v>0</v>
      </c>
      <c r="L1405" s="3">
        <f t="shared" si="85"/>
        <v>43334</v>
      </c>
      <c r="M1405" s="1" t="s">
        <v>40</v>
      </c>
      <c r="N1405" s="88">
        <v>73182612</v>
      </c>
      <c r="O1405" s="1" t="s">
        <v>237</v>
      </c>
      <c r="P1405" s="1" t="s">
        <v>79</v>
      </c>
      <c r="Q1405" s="1" t="s">
        <v>80</v>
      </c>
      <c r="R1405" s="1" t="s">
        <v>43</v>
      </c>
      <c r="S1405" s="1" t="s">
        <v>43</v>
      </c>
      <c r="T1405" s="3">
        <v>0</v>
      </c>
      <c r="U1405" s="1" t="s">
        <v>44</v>
      </c>
      <c r="V1405" s="1" t="s">
        <v>45</v>
      </c>
      <c r="W1405" s="1" t="s">
        <v>963</v>
      </c>
      <c r="X1405" s="1" t="s">
        <v>46</v>
      </c>
      <c r="Y1405" s="1" t="s">
        <v>81</v>
      </c>
      <c r="Z1405" s="1" t="s">
        <v>1820</v>
      </c>
      <c r="AA1405" s="1" t="s">
        <v>83</v>
      </c>
      <c r="AB1405" s="1" t="s">
        <v>84</v>
      </c>
      <c r="AC1405" s="1" t="s">
        <v>51</v>
      </c>
      <c r="AD1405" s="1" t="s">
        <v>1820</v>
      </c>
      <c r="AE1405" s="1" t="s">
        <v>37</v>
      </c>
      <c r="AF1405">
        <f t="shared" si="86"/>
        <v>2024</v>
      </c>
      <c r="AG1405" t="str">
        <f t="shared" si="87"/>
        <v>ago</v>
      </c>
      <c r="AH1405" t="str">
        <f>+VLOOKUP(N1405,'[1]2. Ingreso de incapacidades'!$C$5:$O$6997,13,FALSE)</f>
        <v>SALUD TOTAL E.P.S.</v>
      </c>
      <c r="AI1405" t="s">
        <v>2192</v>
      </c>
    </row>
    <row r="1406" spans="1:35" hidden="1" x14ac:dyDescent="0.25">
      <c r="A1406" s="1" t="s">
        <v>33</v>
      </c>
      <c r="B1406" s="1" t="s">
        <v>34</v>
      </c>
      <c r="C1406" s="2">
        <v>45535</v>
      </c>
      <c r="D1406" s="42" t="str">
        <f t="shared" si="84"/>
        <v>2024</v>
      </c>
      <c r="E1406" s="1" t="s">
        <v>73</v>
      </c>
      <c r="F1406" s="1" t="s">
        <v>74</v>
      </c>
      <c r="G1406" s="1" t="s">
        <v>37</v>
      </c>
      <c r="H1406" s="1" t="s">
        <v>963</v>
      </c>
      <c r="I1406" s="1" t="s">
        <v>34</v>
      </c>
      <c r="J1406" s="3">
        <v>44459</v>
      </c>
      <c r="K1406" s="3">
        <v>0</v>
      </c>
      <c r="L1406" s="3">
        <f t="shared" si="85"/>
        <v>44459</v>
      </c>
      <c r="M1406" s="1" t="s">
        <v>40</v>
      </c>
      <c r="N1406" s="88">
        <v>9103331</v>
      </c>
      <c r="O1406" s="1" t="s">
        <v>169</v>
      </c>
      <c r="P1406" s="1" t="s">
        <v>79</v>
      </c>
      <c r="Q1406" s="1" t="s">
        <v>80</v>
      </c>
      <c r="R1406" s="1" t="s">
        <v>43</v>
      </c>
      <c r="S1406" s="1" t="s">
        <v>43</v>
      </c>
      <c r="T1406" s="3">
        <v>0</v>
      </c>
      <c r="U1406" s="1" t="s">
        <v>44</v>
      </c>
      <c r="V1406" s="1" t="s">
        <v>45</v>
      </c>
      <c r="W1406" s="1" t="s">
        <v>963</v>
      </c>
      <c r="X1406" s="1" t="s">
        <v>46</v>
      </c>
      <c r="Y1406" s="1" t="s">
        <v>81</v>
      </c>
      <c r="Z1406" s="1" t="s">
        <v>1820</v>
      </c>
      <c r="AA1406" s="1" t="s">
        <v>83</v>
      </c>
      <c r="AB1406" s="1" t="s">
        <v>84</v>
      </c>
      <c r="AC1406" s="1" t="s">
        <v>51</v>
      </c>
      <c r="AD1406" s="1" t="s">
        <v>1820</v>
      </c>
      <c r="AE1406" s="1" t="s">
        <v>37</v>
      </c>
      <c r="AF1406">
        <f t="shared" si="86"/>
        <v>2024</v>
      </c>
      <c r="AG1406" t="str">
        <f t="shared" si="87"/>
        <v>ago</v>
      </c>
      <c r="AH1406" t="str">
        <f>+VLOOKUP(N1406,'[1]2. Ingreso de incapacidades'!$C$5:$O$6997,13,FALSE)</f>
        <v>SALUD TOTAL E.P.S.</v>
      </c>
      <c r="AI1406" t="s">
        <v>2192</v>
      </c>
    </row>
    <row r="1407" spans="1:35" hidden="1" x14ac:dyDescent="0.25">
      <c r="A1407" s="1" t="s">
        <v>33</v>
      </c>
      <c r="B1407" s="1" t="s">
        <v>34</v>
      </c>
      <c r="C1407" s="2">
        <v>45535</v>
      </c>
      <c r="D1407" s="42" t="str">
        <f t="shared" si="84"/>
        <v>2024</v>
      </c>
      <c r="E1407" s="1" t="s">
        <v>73</v>
      </c>
      <c r="F1407" s="1" t="s">
        <v>74</v>
      </c>
      <c r="G1407" s="1" t="s">
        <v>37</v>
      </c>
      <c r="H1407" s="1" t="s">
        <v>963</v>
      </c>
      <c r="I1407" s="1" t="s">
        <v>34</v>
      </c>
      <c r="J1407" s="3">
        <v>130000</v>
      </c>
      <c r="K1407" s="3">
        <v>0</v>
      </c>
      <c r="L1407" s="3">
        <f t="shared" si="85"/>
        <v>130000</v>
      </c>
      <c r="M1407" s="1" t="s">
        <v>40</v>
      </c>
      <c r="N1407" s="88">
        <v>9156352</v>
      </c>
      <c r="O1407" s="1" t="s">
        <v>167</v>
      </c>
      <c r="P1407" s="1" t="s">
        <v>79</v>
      </c>
      <c r="Q1407" s="1" t="s">
        <v>80</v>
      </c>
      <c r="R1407" s="1" t="s">
        <v>43</v>
      </c>
      <c r="S1407" s="1" t="s">
        <v>43</v>
      </c>
      <c r="T1407" s="3">
        <v>0</v>
      </c>
      <c r="U1407" s="1" t="s">
        <v>44</v>
      </c>
      <c r="V1407" s="1" t="s">
        <v>45</v>
      </c>
      <c r="W1407" s="1" t="s">
        <v>963</v>
      </c>
      <c r="X1407" s="1" t="s">
        <v>46</v>
      </c>
      <c r="Y1407" s="1" t="s">
        <v>81</v>
      </c>
      <c r="Z1407" s="1" t="s">
        <v>1820</v>
      </c>
      <c r="AA1407" s="1" t="s">
        <v>83</v>
      </c>
      <c r="AB1407" s="1" t="s">
        <v>84</v>
      </c>
      <c r="AC1407" s="1" t="s">
        <v>51</v>
      </c>
      <c r="AD1407" s="1" t="s">
        <v>1820</v>
      </c>
      <c r="AE1407" s="1" t="s">
        <v>37</v>
      </c>
      <c r="AF1407">
        <f t="shared" si="86"/>
        <v>2024</v>
      </c>
      <c r="AG1407" t="str">
        <f t="shared" si="87"/>
        <v>ago</v>
      </c>
      <c r="AH1407" t="str">
        <f>+VLOOKUP(N1407,'[1]2. Ingreso de incapacidades'!$C$5:$O$6997,13,FALSE)</f>
        <v>SALUD TOTAL E.P.S.</v>
      </c>
      <c r="AI1407" t="s">
        <v>2192</v>
      </c>
    </row>
    <row r="1408" spans="1:35" hidden="1" x14ac:dyDescent="0.25">
      <c r="A1408" s="1" t="s">
        <v>33</v>
      </c>
      <c r="B1408" s="1" t="s">
        <v>34</v>
      </c>
      <c r="C1408" s="2">
        <v>45535</v>
      </c>
      <c r="D1408" s="42" t="str">
        <f t="shared" si="84"/>
        <v>2024</v>
      </c>
      <c r="E1408" s="1" t="s">
        <v>73</v>
      </c>
      <c r="F1408" s="1" t="s">
        <v>74</v>
      </c>
      <c r="G1408" s="1" t="s">
        <v>37</v>
      </c>
      <c r="H1408" s="1" t="s">
        <v>963</v>
      </c>
      <c r="I1408" s="1" t="s">
        <v>34</v>
      </c>
      <c r="J1408" s="3">
        <v>563334</v>
      </c>
      <c r="K1408" s="3">
        <v>0</v>
      </c>
      <c r="L1408" s="3">
        <f t="shared" si="85"/>
        <v>563334</v>
      </c>
      <c r="M1408" s="1" t="s">
        <v>40</v>
      </c>
      <c r="N1408" s="88">
        <v>1050973481</v>
      </c>
      <c r="O1408" s="1" t="s">
        <v>703</v>
      </c>
      <c r="P1408" s="1" t="s">
        <v>79</v>
      </c>
      <c r="Q1408" s="1" t="s">
        <v>80</v>
      </c>
      <c r="R1408" s="1" t="s">
        <v>43</v>
      </c>
      <c r="S1408" s="1" t="s">
        <v>43</v>
      </c>
      <c r="T1408" s="3">
        <v>0</v>
      </c>
      <c r="U1408" s="1" t="s">
        <v>44</v>
      </c>
      <c r="V1408" s="1" t="s">
        <v>45</v>
      </c>
      <c r="W1408" s="1" t="s">
        <v>963</v>
      </c>
      <c r="X1408" s="1" t="s">
        <v>46</v>
      </c>
      <c r="Y1408" s="1" t="s">
        <v>81</v>
      </c>
      <c r="Z1408" s="1" t="s">
        <v>1820</v>
      </c>
      <c r="AA1408" s="1" t="s">
        <v>83</v>
      </c>
      <c r="AB1408" s="1" t="s">
        <v>84</v>
      </c>
      <c r="AC1408" s="1" t="s">
        <v>51</v>
      </c>
      <c r="AD1408" s="1" t="s">
        <v>1820</v>
      </c>
      <c r="AE1408" s="1" t="s">
        <v>37</v>
      </c>
      <c r="AF1408">
        <f t="shared" si="86"/>
        <v>2024</v>
      </c>
      <c r="AG1408" t="str">
        <f t="shared" si="87"/>
        <v>ago</v>
      </c>
      <c r="AH1408" t="str">
        <f>+VLOOKUP(N1408,'[1]2. Ingreso de incapacidades'!$C$5:$O$6997,13,FALSE)</f>
        <v>NUEVA E.P.S</v>
      </c>
      <c r="AI1408" t="s">
        <v>2199</v>
      </c>
    </row>
    <row r="1409" spans="1:35" hidden="1" x14ac:dyDescent="0.25">
      <c r="A1409" s="1" t="s">
        <v>33</v>
      </c>
      <c r="B1409" s="1" t="s">
        <v>34</v>
      </c>
      <c r="C1409" s="2">
        <v>45535</v>
      </c>
      <c r="D1409" s="42" t="str">
        <f t="shared" si="84"/>
        <v>2024</v>
      </c>
      <c r="E1409" s="1" t="s">
        <v>73</v>
      </c>
      <c r="F1409" s="1" t="s">
        <v>74</v>
      </c>
      <c r="G1409" s="1" t="s">
        <v>37</v>
      </c>
      <c r="H1409" s="1" t="s">
        <v>963</v>
      </c>
      <c r="I1409" s="1" t="s">
        <v>34</v>
      </c>
      <c r="J1409" s="3">
        <v>563334</v>
      </c>
      <c r="K1409" s="3">
        <v>0</v>
      </c>
      <c r="L1409" s="3">
        <f t="shared" si="85"/>
        <v>563334</v>
      </c>
      <c r="M1409" s="1" t="s">
        <v>40</v>
      </c>
      <c r="N1409" s="88">
        <v>30873721</v>
      </c>
      <c r="O1409" s="1" t="s">
        <v>126</v>
      </c>
      <c r="P1409" s="1" t="s">
        <v>79</v>
      </c>
      <c r="Q1409" s="1" t="s">
        <v>80</v>
      </c>
      <c r="R1409" s="1" t="s">
        <v>43</v>
      </c>
      <c r="S1409" s="1" t="s">
        <v>43</v>
      </c>
      <c r="T1409" s="3">
        <v>0</v>
      </c>
      <c r="U1409" s="1" t="s">
        <v>44</v>
      </c>
      <c r="V1409" s="1" t="s">
        <v>45</v>
      </c>
      <c r="W1409" s="1" t="s">
        <v>963</v>
      </c>
      <c r="X1409" s="1" t="s">
        <v>46</v>
      </c>
      <c r="Y1409" s="1" t="s">
        <v>81</v>
      </c>
      <c r="Z1409" s="1" t="s">
        <v>1820</v>
      </c>
      <c r="AA1409" s="1" t="s">
        <v>83</v>
      </c>
      <c r="AB1409" s="1" t="s">
        <v>84</v>
      </c>
      <c r="AC1409" s="1" t="s">
        <v>51</v>
      </c>
      <c r="AD1409" s="1" t="s">
        <v>1820</v>
      </c>
      <c r="AE1409" s="1" t="s">
        <v>37</v>
      </c>
      <c r="AF1409">
        <f t="shared" si="86"/>
        <v>2024</v>
      </c>
      <c r="AG1409" t="str">
        <f t="shared" si="87"/>
        <v>ago</v>
      </c>
      <c r="AH1409" t="str">
        <f>+VLOOKUP(N1409,'[1]2. Ingreso de incapacidades'!$C$5:$O$6997,13,FALSE)</f>
        <v>FAMISANAR E.P.S</v>
      </c>
      <c r="AI1409" t="s">
        <v>2196</v>
      </c>
    </row>
    <row r="1410" spans="1:35" hidden="1" x14ac:dyDescent="0.25">
      <c r="A1410" s="1" t="s">
        <v>33</v>
      </c>
      <c r="B1410" s="1" t="s">
        <v>34</v>
      </c>
      <c r="C1410" s="2">
        <v>45535</v>
      </c>
      <c r="D1410" s="42" t="str">
        <f t="shared" si="84"/>
        <v>2024</v>
      </c>
      <c r="E1410" s="1" t="s">
        <v>73</v>
      </c>
      <c r="F1410" s="1" t="s">
        <v>74</v>
      </c>
      <c r="G1410" s="1" t="s">
        <v>37</v>
      </c>
      <c r="H1410" s="1" t="s">
        <v>963</v>
      </c>
      <c r="I1410" s="1" t="s">
        <v>34</v>
      </c>
      <c r="J1410" s="3">
        <v>130000</v>
      </c>
      <c r="K1410" s="3">
        <v>0</v>
      </c>
      <c r="L1410" s="3">
        <f t="shared" si="85"/>
        <v>130000</v>
      </c>
      <c r="M1410" s="1" t="s">
        <v>40</v>
      </c>
      <c r="N1410" s="88">
        <v>1007446154</v>
      </c>
      <c r="O1410" s="1" t="s">
        <v>633</v>
      </c>
      <c r="P1410" s="1" t="s">
        <v>79</v>
      </c>
      <c r="Q1410" s="1" t="s">
        <v>80</v>
      </c>
      <c r="R1410" s="1" t="s">
        <v>43</v>
      </c>
      <c r="S1410" s="1" t="s">
        <v>43</v>
      </c>
      <c r="T1410" s="3">
        <v>0</v>
      </c>
      <c r="U1410" s="1" t="s">
        <v>44</v>
      </c>
      <c r="V1410" s="1" t="s">
        <v>45</v>
      </c>
      <c r="W1410" s="1" t="s">
        <v>963</v>
      </c>
      <c r="X1410" s="1" t="s">
        <v>46</v>
      </c>
      <c r="Y1410" s="1" t="s">
        <v>81</v>
      </c>
      <c r="Z1410" s="1" t="s">
        <v>1820</v>
      </c>
      <c r="AA1410" s="1" t="s">
        <v>83</v>
      </c>
      <c r="AB1410" s="1" t="s">
        <v>84</v>
      </c>
      <c r="AC1410" s="1" t="s">
        <v>51</v>
      </c>
      <c r="AD1410" s="1" t="s">
        <v>1820</v>
      </c>
      <c r="AE1410" s="1" t="s">
        <v>37</v>
      </c>
      <c r="AF1410">
        <f t="shared" si="86"/>
        <v>2024</v>
      </c>
      <c r="AG1410" t="str">
        <f t="shared" si="87"/>
        <v>ago</v>
      </c>
      <c r="AH1410" t="str">
        <f>+VLOOKUP(N1410,'[1]2. Ingreso de incapacidades'!$C$5:$O$6997,13,FALSE)</f>
        <v>NUEVA E.P.S</v>
      </c>
      <c r="AI1410" t="s">
        <v>2199</v>
      </c>
    </row>
    <row r="1411" spans="1:35" hidden="1" x14ac:dyDescent="0.25">
      <c r="A1411" s="1" t="s">
        <v>33</v>
      </c>
      <c r="B1411" s="1" t="s">
        <v>34</v>
      </c>
      <c r="C1411" s="2">
        <v>45535</v>
      </c>
      <c r="D1411" s="42" t="str">
        <f t="shared" si="84"/>
        <v>2024</v>
      </c>
      <c r="E1411" s="1" t="s">
        <v>73</v>
      </c>
      <c r="F1411" s="1" t="s">
        <v>74</v>
      </c>
      <c r="G1411" s="1" t="s">
        <v>37</v>
      </c>
      <c r="H1411" s="1" t="s">
        <v>963</v>
      </c>
      <c r="I1411" s="1" t="s">
        <v>34</v>
      </c>
      <c r="J1411" s="3">
        <v>162394</v>
      </c>
      <c r="K1411" s="3">
        <v>0</v>
      </c>
      <c r="L1411" s="3">
        <f t="shared" si="85"/>
        <v>162394</v>
      </c>
      <c r="M1411" s="1" t="s">
        <v>40</v>
      </c>
      <c r="N1411" s="88">
        <v>1038124450</v>
      </c>
      <c r="O1411" s="1" t="s">
        <v>637</v>
      </c>
      <c r="P1411" s="1" t="s">
        <v>89</v>
      </c>
      <c r="Q1411" s="1" t="s">
        <v>90</v>
      </c>
      <c r="R1411" s="1" t="s">
        <v>43</v>
      </c>
      <c r="S1411" s="1" t="s">
        <v>43</v>
      </c>
      <c r="T1411" s="3">
        <v>0</v>
      </c>
      <c r="U1411" s="1" t="s">
        <v>44</v>
      </c>
      <c r="V1411" s="1" t="s">
        <v>45</v>
      </c>
      <c r="W1411" s="1" t="s">
        <v>963</v>
      </c>
      <c r="X1411" s="1" t="s">
        <v>46</v>
      </c>
      <c r="Y1411" s="1" t="s">
        <v>81</v>
      </c>
      <c r="Z1411" s="1" t="s">
        <v>1820</v>
      </c>
      <c r="AA1411" s="1" t="s">
        <v>83</v>
      </c>
      <c r="AB1411" s="1" t="s">
        <v>84</v>
      </c>
      <c r="AC1411" s="1" t="s">
        <v>51</v>
      </c>
      <c r="AD1411" s="1" t="s">
        <v>1820</v>
      </c>
      <c r="AE1411" s="1" t="s">
        <v>37</v>
      </c>
      <c r="AF1411">
        <f t="shared" si="86"/>
        <v>2024</v>
      </c>
      <c r="AG1411" t="str">
        <f t="shared" si="87"/>
        <v>ago</v>
      </c>
      <c r="AH1411" t="str">
        <f>+VLOOKUP(N1411,'[1]2. Ingreso de incapacidades'!$C$5:$O$6997,13,FALSE)</f>
        <v>NUEVA E.P.S</v>
      </c>
      <c r="AI1411" t="s">
        <v>2199</v>
      </c>
    </row>
    <row r="1412" spans="1:35" hidden="1" x14ac:dyDescent="0.25">
      <c r="A1412" s="1" t="s">
        <v>33</v>
      </c>
      <c r="B1412" s="1" t="s">
        <v>34</v>
      </c>
      <c r="C1412" s="2">
        <v>45535</v>
      </c>
      <c r="D1412" s="42" t="str">
        <f t="shared" si="84"/>
        <v>2024</v>
      </c>
      <c r="E1412" s="1" t="s">
        <v>73</v>
      </c>
      <c r="F1412" s="1" t="s">
        <v>74</v>
      </c>
      <c r="G1412" s="1" t="s">
        <v>37</v>
      </c>
      <c r="H1412" s="1" t="s">
        <v>963</v>
      </c>
      <c r="I1412" s="1" t="s">
        <v>34</v>
      </c>
      <c r="J1412" s="3">
        <v>276396</v>
      </c>
      <c r="K1412" s="3">
        <v>0</v>
      </c>
      <c r="L1412" s="3">
        <f t="shared" si="85"/>
        <v>276396</v>
      </c>
      <c r="M1412" s="1" t="s">
        <v>40</v>
      </c>
      <c r="N1412" s="88">
        <v>11077259</v>
      </c>
      <c r="O1412" s="1" t="s">
        <v>722</v>
      </c>
      <c r="P1412" s="1" t="s">
        <v>79</v>
      </c>
      <c r="Q1412" s="1" t="s">
        <v>80</v>
      </c>
      <c r="R1412" s="1" t="s">
        <v>43</v>
      </c>
      <c r="S1412" s="1" t="s">
        <v>43</v>
      </c>
      <c r="T1412" s="3">
        <v>0</v>
      </c>
      <c r="U1412" s="1" t="s">
        <v>44</v>
      </c>
      <c r="V1412" s="1" t="s">
        <v>45</v>
      </c>
      <c r="W1412" s="1" t="s">
        <v>963</v>
      </c>
      <c r="X1412" s="1" t="s">
        <v>46</v>
      </c>
      <c r="Y1412" s="1" t="s">
        <v>81</v>
      </c>
      <c r="Z1412" s="1" t="s">
        <v>1820</v>
      </c>
      <c r="AA1412" s="1" t="s">
        <v>83</v>
      </c>
      <c r="AB1412" s="1" t="s">
        <v>84</v>
      </c>
      <c r="AC1412" s="1" t="s">
        <v>51</v>
      </c>
      <c r="AD1412" s="1" t="s">
        <v>1820</v>
      </c>
      <c r="AE1412" s="1" t="s">
        <v>37</v>
      </c>
      <c r="AF1412">
        <f t="shared" si="86"/>
        <v>2024</v>
      </c>
      <c r="AG1412" t="str">
        <f t="shared" si="87"/>
        <v>ago</v>
      </c>
      <c r="AH1412" t="str">
        <f>+VLOOKUP(N1412,'[1]2. Ingreso de incapacidades'!$C$5:$O$6997,13,FALSE)</f>
        <v>NUEVA E.P.S</v>
      </c>
      <c r="AI1412" t="s">
        <v>2199</v>
      </c>
    </row>
    <row r="1413" spans="1:35" hidden="1" x14ac:dyDescent="0.25">
      <c r="A1413" s="1" t="s">
        <v>33</v>
      </c>
      <c r="B1413" s="1" t="s">
        <v>34</v>
      </c>
      <c r="C1413" s="2">
        <v>45535</v>
      </c>
      <c r="D1413" s="42" t="str">
        <f t="shared" ref="D1413:D1476" si="88">TEXT(C1413,"yyyy")</f>
        <v>2024</v>
      </c>
      <c r="E1413" s="1" t="s">
        <v>73</v>
      </c>
      <c r="F1413" s="1" t="s">
        <v>74</v>
      </c>
      <c r="G1413" s="1" t="s">
        <v>37</v>
      </c>
      <c r="H1413" s="1" t="s">
        <v>963</v>
      </c>
      <c r="I1413" s="1" t="s">
        <v>34</v>
      </c>
      <c r="J1413" s="3">
        <v>260000</v>
      </c>
      <c r="K1413" s="3">
        <v>0</v>
      </c>
      <c r="L1413" s="3">
        <f t="shared" ref="L1413:L1476" si="89">+J1413-K1413</f>
        <v>260000</v>
      </c>
      <c r="M1413" s="1" t="s">
        <v>40</v>
      </c>
      <c r="N1413" s="88">
        <v>73554580</v>
      </c>
      <c r="O1413" s="1" t="s">
        <v>568</v>
      </c>
      <c r="P1413" s="1" t="s">
        <v>79</v>
      </c>
      <c r="Q1413" s="1" t="s">
        <v>80</v>
      </c>
      <c r="R1413" s="1" t="s">
        <v>43</v>
      </c>
      <c r="S1413" s="1" t="s">
        <v>43</v>
      </c>
      <c r="T1413" s="3">
        <v>0</v>
      </c>
      <c r="U1413" s="1" t="s">
        <v>44</v>
      </c>
      <c r="V1413" s="1" t="s">
        <v>45</v>
      </c>
      <c r="W1413" s="1" t="s">
        <v>963</v>
      </c>
      <c r="X1413" s="1" t="s">
        <v>46</v>
      </c>
      <c r="Y1413" s="1" t="s">
        <v>81</v>
      </c>
      <c r="Z1413" s="1" t="s">
        <v>1820</v>
      </c>
      <c r="AA1413" s="1" t="s">
        <v>83</v>
      </c>
      <c r="AB1413" s="1" t="s">
        <v>84</v>
      </c>
      <c r="AC1413" s="1" t="s">
        <v>51</v>
      </c>
      <c r="AD1413" s="1" t="s">
        <v>1820</v>
      </c>
      <c r="AE1413" s="1" t="s">
        <v>37</v>
      </c>
      <c r="AF1413">
        <f t="shared" ref="AF1413:AF1476" si="90">YEAR(C1413)</f>
        <v>2024</v>
      </c>
      <c r="AG1413" t="str">
        <f t="shared" ref="AG1413:AG1476" si="91">TEXT(C1413,"mmm")</f>
        <v>ago</v>
      </c>
      <c r="AH1413" t="str">
        <f>+VLOOKUP(N1413,'[1]2. Ingreso de incapacidades'!$C$5:$O$6997,13,FALSE)</f>
        <v>NUEVA E.P.S</v>
      </c>
      <c r="AI1413" t="s">
        <v>2199</v>
      </c>
    </row>
    <row r="1414" spans="1:35" hidden="1" x14ac:dyDescent="0.25">
      <c r="A1414" s="1" t="s">
        <v>33</v>
      </c>
      <c r="B1414" s="1" t="s">
        <v>34</v>
      </c>
      <c r="C1414" s="2">
        <v>45535</v>
      </c>
      <c r="D1414" s="42" t="str">
        <f t="shared" si="88"/>
        <v>2024</v>
      </c>
      <c r="E1414" s="1" t="s">
        <v>73</v>
      </c>
      <c r="F1414" s="1" t="s">
        <v>74</v>
      </c>
      <c r="G1414" s="1" t="s">
        <v>37</v>
      </c>
      <c r="H1414" s="1" t="s">
        <v>963</v>
      </c>
      <c r="I1414" s="1" t="s">
        <v>34</v>
      </c>
      <c r="J1414" s="3">
        <v>260000</v>
      </c>
      <c r="K1414" s="3">
        <v>0</v>
      </c>
      <c r="L1414" s="3">
        <f t="shared" si="89"/>
        <v>260000</v>
      </c>
      <c r="M1414" s="1" t="s">
        <v>40</v>
      </c>
      <c r="N1414" s="88">
        <v>73117655</v>
      </c>
      <c r="O1414" s="1" t="s">
        <v>128</v>
      </c>
      <c r="P1414" s="1" t="s">
        <v>79</v>
      </c>
      <c r="Q1414" s="1" t="s">
        <v>80</v>
      </c>
      <c r="R1414" s="1" t="s">
        <v>43</v>
      </c>
      <c r="S1414" s="1" t="s">
        <v>43</v>
      </c>
      <c r="T1414" s="3">
        <v>0</v>
      </c>
      <c r="U1414" s="1" t="s">
        <v>44</v>
      </c>
      <c r="V1414" s="1" t="s">
        <v>45</v>
      </c>
      <c r="W1414" s="1" t="s">
        <v>963</v>
      </c>
      <c r="X1414" s="1" t="s">
        <v>46</v>
      </c>
      <c r="Y1414" s="1" t="s">
        <v>81</v>
      </c>
      <c r="Z1414" s="1" t="s">
        <v>1820</v>
      </c>
      <c r="AA1414" s="1" t="s">
        <v>83</v>
      </c>
      <c r="AB1414" s="1" t="s">
        <v>84</v>
      </c>
      <c r="AC1414" s="1" t="s">
        <v>51</v>
      </c>
      <c r="AD1414" s="1" t="s">
        <v>1820</v>
      </c>
      <c r="AE1414" s="1" t="s">
        <v>37</v>
      </c>
      <c r="AF1414">
        <f t="shared" si="90"/>
        <v>2024</v>
      </c>
      <c r="AG1414" t="str">
        <f t="shared" si="91"/>
        <v>ago</v>
      </c>
      <c r="AH1414" t="str">
        <f>+VLOOKUP(N1414,'[1]2. Ingreso de incapacidades'!$C$5:$O$6997,13,FALSE)</f>
        <v>COOMEVA E.P.S</v>
      </c>
      <c r="AI1414" t="s">
        <v>2202</v>
      </c>
    </row>
    <row r="1415" spans="1:35" hidden="1" x14ac:dyDescent="0.25">
      <c r="A1415" s="1" t="s">
        <v>33</v>
      </c>
      <c r="B1415" s="1" t="s">
        <v>34</v>
      </c>
      <c r="C1415" s="2">
        <v>45535</v>
      </c>
      <c r="D1415" s="42" t="str">
        <f t="shared" si="88"/>
        <v>2024</v>
      </c>
      <c r="E1415" s="1" t="s">
        <v>73</v>
      </c>
      <c r="F1415" s="1" t="s">
        <v>74</v>
      </c>
      <c r="G1415" s="1" t="s">
        <v>37</v>
      </c>
      <c r="H1415" s="1" t="s">
        <v>963</v>
      </c>
      <c r="I1415" s="1" t="s">
        <v>34</v>
      </c>
      <c r="J1415" s="3">
        <v>43334</v>
      </c>
      <c r="K1415" s="3">
        <v>0</v>
      </c>
      <c r="L1415" s="3">
        <f t="shared" si="89"/>
        <v>43334</v>
      </c>
      <c r="M1415" s="1" t="s">
        <v>40</v>
      </c>
      <c r="N1415" s="88">
        <v>1050958455</v>
      </c>
      <c r="O1415" s="1" t="s">
        <v>698</v>
      </c>
      <c r="P1415" s="1" t="s">
        <v>79</v>
      </c>
      <c r="Q1415" s="1" t="s">
        <v>80</v>
      </c>
      <c r="R1415" s="1" t="s">
        <v>43</v>
      </c>
      <c r="S1415" s="1" t="s">
        <v>43</v>
      </c>
      <c r="T1415" s="3">
        <v>0</v>
      </c>
      <c r="U1415" s="1" t="s">
        <v>44</v>
      </c>
      <c r="V1415" s="1" t="s">
        <v>45</v>
      </c>
      <c r="W1415" s="1" t="s">
        <v>963</v>
      </c>
      <c r="X1415" s="1" t="s">
        <v>46</v>
      </c>
      <c r="Y1415" s="1" t="s">
        <v>81</v>
      </c>
      <c r="Z1415" s="1" t="s">
        <v>1820</v>
      </c>
      <c r="AA1415" s="1" t="s">
        <v>83</v>
      </c>
      <c r="AB1415" s="1" t="s">
        <v>84</v>
      </c>
      <c r="AC1415" s="1" t="s">
        <v>51</v>
      </c>
      <c r="AD1415" s="1" t="s">
        <v>1820</v>
      </c>
      <c r="AE1415" s="1" t="s">
        <v>37</v>
      </c>
      <c r="AF1415">
        <f t="shared" si="90"/>
        <v>2024</v>
      </c>
      <c r="AG1415" t="str">
        <f t="shared" si="91"/>
        <v>ago</v>
      </c>
      <c r="AH1415" t="str">
        <f>+VLOOKUP(N1415,'[1]2. Ingreso de incapacidades'!$C$5:$O$6997,13,FALSE)</f>
        <v>EPS MUTUAL SER</v>
      </c>
      <c r="AI1415" t="s">
        <v>2195</v>
      </c>
    </row>
    <row r="1416" spans="1:35" hidden="1" x14ac:dyDescent="0.25">
      <c r="A1416" s="1" t="s">
        <v>33</v>
      </c>
      <c r="B1416" s="1" t="s">
        <v>34</v>
      </c>
      <c r="C1416" s="2">
        <v>45535</v>
      </c>
      <c r="D1416" s="42" t="str">
        <f t="shared" si="88"/>
        <v>2024</v>
      </c>
      <c r="E1416" s="1" t="s">
        <v>73</v>
      </c>
      <c r="F1416" s="1" t="s">
        <v>74</v>
      </c>
      <c r="G1416" s="1" t="s">
        <v>37</v>
      </c>
      <c r="H1416" s="1" t="s">
        <v>963</v>
      </c>
      <c r="I1416" s="1" t="s">
        <v>34</v>
      </c>
      <c r="J1416" s="3">
        <v>47394</v>
      </c>
      <c r="K1416" s="3">
        <v>0</v>
      </c>
      <c r="L1416" s="3">
        <f t="shared" si="89"/>
        <v>47394</v>
      </c>
      <c r="M1416" s="1" t="s">
        <v>40</v>
      </c>
      <c r="N1416" s="88">
        <v>8853177</v>
      </c>
      <c r="O1416" s="1" t="s">
        <v>856</v>
      </c>
      <c r="P1416" s="1" t="s">
        <v>79</v>
      </c>
      <c r="Q1416" s="1" t="s">
        <v>80</v>
      </c>
      <c r="R1416" s="1" t="s">
        <v>43</v>
      </c>
      <c r="S1416" s="1" t="s">
        <v>43</v>
      </c>
      <c r="T1416" s="3">
        <v>0</v>
      </c>
      <c r="U1416" s="1" t="s">
        <v>44</v>
      </c>
      <c r="V1416" s="1" t="s">
        <v>45</v>
      </c>
      <c r="W1416" s="1" t="s">
        <v>963</v>
      </c>
      <c r="X1416" s="1" t="s">
        <v>46</v>
      </c>
      <c r="Y1416" s="1" t="s">
        <v>81</v>
      </c>
      <c r="Z1416" s="1" t="s">
        <v>1820</v>
      </c>
      <c r="AA1416" s="1" t="s">
        <v>83</v>
      </c>
      <c r="AB1416" s="1" t="s">
        <v>84</v>
      </c>
      <c r="AC1416" s="1" t="s">
        <v>51</v>
      </c>
      <c r="AD1416" s="1" t="s">
        <v>1820</v>
      </c>
      <c r="AE1416" s="1" t="s">
        <v>37</v>
      </c>
      <c r="AF1416">
        <f t="shared" si="90"/>
        <v>2024</v>
      </c>
      <c r="AG1416" t="str">
        <f t="shared" si="91"/>
        <v>ago</v>
      </c>
      <c r="AH1416" t="str">
        <f>+VLOOKUP(N1416,'[1]2. Ingreso de incapacidades'!$C$5:$O$6997,13,FALSE)</f>
        <v>SURA E.P.S.</v>
      </c>
      <c r="AI1416" t="s">
        <v>2197</v>
      </c>
    </row>
    <row r="1417" spans="1:35" hidden="1" x14ac:dyDescent="0.25">
      <c r="A1417" s="1" t="s">
        <v>33</v>
      </c>
      <c r="B1417" s="1" t="s">
        <v>34</v>
      </c>
      <c r="C1417" s="2">
        <v>45535</v>
      </c>
      <c r="D1417" s="42" t="str">
        <f t="shared" si="88"/>
        <v>2024</v>
      </c>
      <c r="E1417" s="1" t="s">
        <v>73</v>
      </c>
      <c r="F1417" s="1" t="s">
        <v>74</v>
      </c>
      <c r="G1417" s="1" t="s">
        <v>37</v>
      </c>
      <c r="H1417" s="1" t="s">
        <v>963</v>
      </c>
      <c r="I1417" s="1" t="s">
        <v>34</v>
      </c>
      <c r="J1417" s="3">
        <v>650000</v>
      </c>
      <c r="K1417" s="3">
        <v>0</v>
      </c>
      <c r="L1417" s="3">
        <f t="shared" si="89"/>
        <v>650000</v>
      </c>
      <c r="M1417" s="1" t="s">
        <v>40</v>
      </c>
      <c r="N1417" s="88">
        <v>30873721</v>
      </c>
      <c r="O1417" s="1" t="s">
        <v>126</v>
      </c>
      <c r="P1417" s="1" t="s">
        <v>79</v>
      </c>
      <c r="Q1417" s="1" t="s">
        <v>80</v>
      </c>
      <c r="R1417" s="1" t="s">
        <v>43</v>
      </c>
      <c r="S1417" s="1" t="s">
        <v>43</v>
      </c>
      <c r="T1417" s="3">
        <v>0</v>
      </c>
      <c r="U1417" s="1" t="s">
        <v>44</v>
      </c>
      <c r="V1417" s="1" t="s">
        <v>45</v>
      </c>
      <c r="W1417" s="1" t="s">
        <v>963</v>
      </c>
      <c r="X1417" s="1" t="s">
        <v>46</v>
      </c>
      <c r="Y1417" s="1" t="s">
        <v>81</v>
      </c>
      <c r="Z1417" s="1" t="s">
        <v>1820</v>
      </c>
      <c r="AA1417" s="1" t="s">
        <v>83</v>
      </c>
      <c r="AB1417" s="1" t="s">
        <v>84</v>
      </c>
      <c r="AC1417" s="1" t="s">
        <v>51</v>
      </c>
      <c r="AD1417" s="1" t="s">
        <v>1820</v>
      </c>
      <c r="AE1417" s="1" t="s">
        <v>37</v>
      </c>
      <c r="AF1417">
        <f t="shared" si="90"/>
        <v>2024</v>
      </c>
      <c r="AG1417" t="str">
        <f t="shared" si="91"/>
        <v>ago</v>
      </c>
      <c r="AH1417" t="str">
        <f>+VLOOKUP(N1417,'[1]2. Ingreso de incapacidades'!$C$5:$O$6997,13,FALSE)</f>
        <v>FAMISANAR E.P.S</v>
      </c>
      <c r="AI1417" t="s">
        <v>2196</v>
      </c>
    </row>
    <row r="1418" spans="1:35" hidden="1" x14ac:dyDescent="0.25">
      <c r="A1418" s="1" t="s">
        <v>33</v>
      </c>
      <c r="B1418" s="1" t="s">
        <v>34</v>
      </c>
      <c r="C1418" s="2">
        <v>45535</v>
      </c>
      <c r="D1418" s="42" t="str">
        <f t="shared" si="88"/>
        <v>2024</v>
      </c>
      <c r="E1418" s="1" t="s">
        <v>73</v>
      </c>
      <c r="F1418" s="1" t="s">
        <v>74</v>
      </c>
      <c r="G1418" s="1" t="s">
        <v>37</v>
      </c>
      <c r="H1418" s="1" t="s">
        <v>963</v>
      </c>
      <c r="I1418" s="1" t="s">
        <v>34</v>
      </c>
      <c r="J1418" s="3">
        <v>43334</v>
      </c>
      <c r="K1418" s="3">
        <v>0</v>
      </c>
      <c r="L1418" s="3">
        <f t="shared" si="89"/>
        <v>43334</v>
      </c>
      <c r="M1418" s="1" t="s">
        <v>40</v>
      </c>
      <c r="N1418" s="88">
        <v>1048937991</v>
      </c>
      <c r="O1418" s="1" t="s">
        <v>688</v>
      </c>
      <c r="P1418" s="1" t="s">
        <v>79</v>
      </c>
      <c r="Q1418" s="1" t="s">
        <v>80</v>
      </c>
      <c r="R1418" s="1" t="s">
        <v>43</v>
      </c>
      <c r="S1418" s="1" t="s">
        <v>43</v>
      </c>
      <c r="T1418" s="3">
        <v>0</v>
      </c>
      <c r="U1418" s="1" t="s">
        <v>44</v>
      </c>
      <c r="V1418" s="1" t="s">
        <v>45</v>
      </c>
      <c r="W1418" s="1" t="s">
        <v>963</v>
      </c>
      <c r="X1418" s="1" t="s">
        <v>46</v>
      </c>
      <c r="Y1418" s="1" t="s">
        <v>81</v>
      </c>
      <c r="Z1418" s="1" t="s">
        <v>1820</v>
      </c>
      <c r="AA1418" s="1" t="s">
        <v>83</v>
      </c>
      <c r="AB1418" s="1" t="s">
        <v>84</v>
      </c>
      <c r="AC1418" s="1" t="s">
        <v>51</v>
      </c>
      <c r="AD1418" s="1" t="s">
        <v>1820</v>
      </c>
      <c r="AE1418" s="1" t="s">
        <v>37</v>
      </c>
      <c r="AF1418">
        <f t="shared" si="90"/>
        <v>2024</v>
      </c>
      <c r="AG1418" t="str">
        <f t="shared" si="91"/>
        <v>ago</v>
      </c>
      <c r="AH1418" t="str">
        <f>+VLOOKUP(N1418,'[1]2. Ingreso de incapacidades'!$C$5:$O$6997,13,FALSE)</f>
        <v>SALUD TOTAL E.P.S.</v>
      </c>
      <c r="AI1418" t="s">
        <v>2192</v>
      </c>
    </row>
    <row r="1419" spans="1:35" hidden="1" x14ac:dyDescent="0.25">
      <c r="A1419" s="1" t="s">
        <v>33</v>
      </c>
      <c r="B1419" s="1" t="s">
        <v>34</v>
      </c>
      <c r="C1419" s="2">
        <v>45535</v>
      </c>
      <c r="D1419" s="42" t="str">
        <f t="shared" si="88"/>
        <v>2024</v>
      </c>
      <c r="E1419" s="1" t="s">
        <v>73</v>
      </c>
      <c r="F1419" s="1" t="s">
        <v>74</v>
      </c>
      <c r="G1419" s="1" t="s">
        <v>37</v>
      </c>
      <c r="H1419" s="1" t="s">
        <v>963</v>
      </c>
      <c r="I1419" s="1" t="s">
        <v>34</v>
      </c>
      <c r="J1419" s="3">
        <v>43768</v>
      </c>
      <c r="K1419" s="3">
        <v>0</v>
      </c>
      <c r="L1419" s="3">
        <f t="shared" si="89"/>
        <v>43768</v>
      </c>
      <c r="M1419" s="1" t="s">
        <v>40</v>
      </c>
      <c r="N1419" s="88">
        <v>73571183</v>
      </c>
      <c r="O1419" s="1" t="s">
        <v>302</v>
      </c>
      <c r="P1419" s="1" t="s">
        <v>79</v>
      </c>
      <c r="Q1419" s="1" t="s">
        <v>80</v>
      </c>
      <c r="R1419" s="1" t="s">
        <v>43</v>
      </c>
      <c r="S1419" s="1" t="s">
        <v>43</v>
      </c>
      <c r="T1419" s="3">
        <v>0</v>
      </c>
      <c r="U1419" s="1" t="s">
        <v>44</v>
      </c>
      <c r="V1419" s="1" t="s">
        <v>45</v>
      </c>
      <c r="W1419" s="1" t="s">
        <v>963</v>
      </c>
      <c r="X1419" s="1" t="s">
        <v>46</v>
      </c>
      <c r="Y1419" s="1" t="s">
        <v>81</v>
      </c>
      <c r="Z1419" s="1" t="s">
        <v>1820</v>
      </c>
      <c r="AA1419" s="1" t="s">
        <v>83</v>
      </c>
      <c r="AB1419" s="1" t="s">
        <v>84</v>
      </c>
      <c r="AC1419" s="1" t="s">
        <v>51</v>
      </c>
      <c r="AD1419" s="1" t="s">
        <v>1820</v>
      </c>
      <c r="AE1419" s="1" t="s">
        <v>37</v>
      </c>
      <c r="AF1419">
        <f t="shared" si="90"/>
        <v>2024</v>
      </c>
      <c r="AG1419" t="str">
        <f t="shared" si="91"/>
        <v>ago</v>
      </c>
      <c r="AH1419" t="str">
        <f>+VLOOKUP(N1419,'[1]2. Ingreso de incapacidades'!$C$5:$O$6997,13,FALSE)</f>
        <v>SALUD TOTAL E.P.S.</v>
      </c>
      <c r="AI1419" t="s">
        <v>2192</v>
      </c>
    </row>
    <row r="1420" spans="1:35" hidden="1" x14ac:dyDescent="0.25">
      <c r="A1420" s="1" t="s">
        <v>33</v>
      </c>
      <c r="B1420" s="1" t="s">
        <v>34</v>
      </c>
      <c r="C1420" s="2">
        <v>45535</v>
      </c>
      <c r="D1420" s="42" t="str">
        <f t="shared" si="88"/>
        <v>2024</v>
      </c>
      <c r="E1420" s="1" t="s">
        <v>73</v>
      </c>
      <c r="F1420" s="1" t="s">
        <v>74</v>
      </c>
      <c r="G1420" s="1" t="s">
        <v>37</v>
      </c>
      <c r="H1420" s="1" t="s">
        <v>963</v>
      </c>
      <c r="I1420" s="1" t="s">
        <v>34</v>
      </c>
      <c r="J1420" s="3">
        <v>433334</v>
      </c>
      <c r="K1420" s="3">
        <v>0</v>
      </c>
      <c r="L1420" s="3">
        <f t="shared" si="89"/>
        <v>433334</v>
      </c>
      <c r="M1420" s="1" t="s">
        <v>40</v>
      </c>
      <c r="N1420" s="88">
        <v>10886858</v>
      </c>
      <c r="O1420" s="1" t="s">
        <v>151</v>
      </c>
      <c r="P1420" s="1" t="s">
        <v>79</v>
      </c>
      <c r="Q1420" s="1" t="s">
        <v>80</v>
      </c>
      <c r="R1420" s="1" t="s">
        <v>43</v>
      </c>
      <c r="S1420" s="1" t="s">
        <v>43</v>
      </c>
      <c r="T1420" s="3">
        <v>0</v>
      </c>
      <c r="U1420" s="1" t="s">
        <v>44</v>
      </c>
      <c r="V1420" s="1" t="s">
        <v>45</v>
      </c>
      <c r="W1420" s="1" t="s">
        <v>963</v>
      </c>
      <c r="X1420" s="1" t="s">
        <v>46</v>
      </c>
      <c r="Y1420" s="1" t="s">
        <v>81</v>
      </c>
      <c r="Z1420" s="1" t="s">
        <v>1820</v>
      </c>
      <c r="AA1420" s="1" t="s">
        <v>83</v>
      </c>
      <c r="AB1420" s="1" t="s">
        <v>84</v>
      </c>
      <c r="AC1420" s="1" t="s">
        <v>51</v>
      </c>
      <c r="AD1420" s="1" t="s">
        <v>1820</v>
      </c>
      <c r="AE1420" s="1" t="s">
        <v>37</v>
      </c>
      <c r="AF1420">
        <f t="shared" si="90"/>
        <v>2024</v>
      </c>
      <c r="AG1420" t="str">
        <f t="shared" si="91"/>
        <v>ago</v>
      </c>
      <c r="AH1420" t="str">
        <f>+VLOOKUP(N1420,'[1]2. Ingreso de incapacidades'!$C$5:$O$6997,13,FALSE)</f>
        <v>EPS MUTUAL SER</v>
      </c>
      <c r="AI1420" t="s">
        <v>2195</v>
      </c>
    </row>
    <row r="1421" spans="1:35" hidden="1" x14ac:dyDescent="0.25">
      <c r="A1421" s="1" t="s">
        <v>33</v>
      </c>
      <c r="B1421" s="1" t="s">
        <v>34</v>
      </c>
      <c r="C1421" s="2">
        <v>45535</v>
      </c>
      <c r="D1421" s="42" t="str">
        <f t="shared" si="88"/>
        <v>2024</v>
      </c>
      <c r="E1421" s="1" t="s">
        <v>73</v>
      </c>
      <c r="F1421" s="1" t="s">
        <v>74</v>
      </c>
      <c r="G1421" s="1" t="s">
        <v>37</v>
      </c>
      <c r="H1421" s="1" t="s">
        <v>963</v>
      </c>
      <c r="I1421" s="1" t="s">
        <v>34</v>
      </c>
      <c r="J1421" s="3">
        <v>43334</v>
      </c>
      <c r="K1421" s="3">
        <v>0</v>
      </c>
      <c r="L1421" s="3">
        <f t="shared" si="89"/>
        <v>43334</v>
      </c>
      <c r="M1421" s="1" t="s">
        <v>40</v>
      </c>
      <c r="N1421" s="88">
        <v>73131436</v>
      </c>
      <c r="O1421" s="1" t="s">
        <v>153</v>
      </c>
      <c r="P1421" s="1" t="s">
        <v>79</v>
      </c>
      <c r="Q1421" s="1" t="s">
        <v>80</v>
      </c>
      <c r="R1421" s="1" t="s">
        <v>43</v>
      </c>
      <c r="S1421" s="1" t="s">
        <v>43</v>
      </c>
      <c r="T1421" s="3">
        <v>0</v>
      </c>
      <c r="U1421" s="1" t="s">
        <v>44</v>
      </c>
      <c r="V1421" s="1" t="s">
        <v>45</v>
      </c>
      <c r="W1421" s="1" t="s">
        <v>963</v>
      </c>
      <c r="X1421" s="1" t="s">
        <v>46</v>
      </c>
      <c r="Y1421" s="1" t="s">
        <v>81</v>
      </c>
      <c r="Z1421" s="1" t="s">
        <v>1820</v>
      </c>
      <c r="AA1421" s="1" t="s">
        <v>83</v>
      </c>
      <c r="AB1421" s="1" t="s">
        <v>84</v>
      </c>
      <c r="AC1421" s="1" t="s">
        <v>51</v>
      </c>
      <c r="AD1421" s="1" t="s">
        <v>1820</v>
      </c>
      <c r="AE1421" s="1" t="s">
        <v>37</v>
      </c>
      <c r="AF1421">
        <f t="shared" si="90"/>
        <v>2024</v>
      </c>
      <c r="AG1421" t="str">
        <f t="shared" si="91"/>
        <v>ago</v>
      </c>
      <c r="AH1421" t="str">
        <f>+VLOOKUP(N1421,'[1]2. Ingreso de incapacidades'!$C$5:$O$6997,13,FALSE)</f>
        <v>SALUD TOTAL E.P.S.</v>
      </c>
      <c r="AI1421" t="s">
        <v>2192</v>
      </c>
    </row>
    <row r="1422" spans="1:35" hidden="1" x14ac:dyDescent="0.25">
      <c r="A1422" s="1" t="s">
        <v>33</v>
      </c>
      <c r="B1422" s="1" t="s">
        <v>34</v>
      </c>
      <c r="C1422" s="2">
        <v>45535</v>
      </c>
      <c r="D1422" s="42" t="str">
        <f t="shared" si="88"/>
        <v>2024</v>
      </c>
      <c r="E1422" s="1" t="s">
        <v>73</v>
      </c>
      <c r="F1422" s="1" t="s">
        <v>74</v>
      </c>
      <c r="G1422" s="1" t="s">
        <v>37</v>
      </c>
      <c r="H1422" s="1" t="s">
        <v>963</v>
      </c>
      <c r="I1422" s="1" t="s">
        <v>34</v>
      </c>
      <c r="J1422" s="3">
        <v>44459</v>
      </c>
      <c r="K1422" s="3">
        <v>0</v>
      </c>
      <c r="L1422" s="3">
        <f t="shared" si="89"/>
        <v>44459</v>
      </c>
      <c r="M1422" s="1" t="s">
        <v>40</v>
      </c>
      <c r="N1422" s="88">
        <v>9103331</v>
      </c>
      <c r="O1422" s="1" t="s">
        <v>169</v>
      </c>
      <c r="P1422" s="1" t="s">
        <v>79</v>
      </c>
      <c r="Q1422" s="1" t="s">
        <v>80</v>
      </c>
      <c r="R1422" s="1" t="s">
        <v>43</v>
      </c>
      <c r="S1422" s="1" t="s">
        <v>43</v>
      </c>
      <c r="T1422" s="3">
        <v>0</v>
      </c>
      <c r="U1422" s="1" t="s">
        <v>44</v>
      </c>
      <c r="V1422" s="1" t="s">
        <v>45</v>
      </c>
      <c r="W1422" s="1" t="s">
        <v>963</v>
      </c>
      <c r="X1422" s="1" t="s">
        <v>46</v>
      </c>
      <c r="Y1422" s="1" t="s">
        <v>81</v>
      </c>
      <c r="Z1422" s="1" t="s">
        <v>1820</v>
      </c>
      <c r="AA1422" s="1" t="s">
        <v>83</v>
      </c>
      <c r="AB1422" s="1" t="s">
        <v>84</v>
      </c>
      <c r="AC1422" s="1" t="s">
        <v>51</v>
      </c>
      <c r="AD1422" s="1" t="s">
        <v>1820</v>
      </c>
      <c r="AE1422" s="1" t="s">
        <v>37</v>
      </c>
      <c r="AF1422">
        <f t="shared" si="90"/>
        <v>2024</v>
      </c>
      <c r="AG1422" t="str">
        <f t="shared" si="91"/>
        <v>ago</v>
      </c>
      <c r="AH1422" t="str">
        <f>+VLOOKUP(N1422,'[1]2. Ingreso de incapacidades'!$C$5:$O$6997,13,FALSE)</f>
        <v>SALUD TOTAL E.P.S.</v>
      </c>
      <c r="AI1422" t="s">
        <v>2192</v>
      </c>
    </row>
    <row r="1423" spans="1:35" hidden="1" x14ac:dyDescent="0.25">
      <c r="A1423" s="1" t="s">
        <v>33</v>
      </c>
      <c r="B1423" s="1" t="s">
        <v>34</v>
      </c>
      <c r="C1423" s="2">
        <v>45535</v>
      </c>
      <c r="D1423" s="42" t="str">
        <f t="shared" si="88"/>
        <v>2024</v>
      </c>
      <c r="E1423" s="1" t="s">
        <v>73</v>
      </c>
      <c r="F1423" s="1" t="s">
        <v>74</v>
      </c>
      <c r="G1423" s="1" t="s">
        <v>37</v>
      </c>
      <c r="H1423" s="1" t="s">
        <v>963</v>
      </c>
      <c r="I1423" s="1" t="s">
        <v>34</v>
      </c>
      <c r="J1423" s="3">
        <v>43334</v>
      </c>
      <c r="K1423" s="3">
        <v>0</v>
      </c>
      <c r="L1423" s="3">
        <f t="shared" si="89"/>
        <v>43334</v>
      </c>
      <c r="M1423" s="1" t="s">
        <v>40</v>
      </c>
      <c r="N1423" s="88">
        <v>73576572</v>
      </c>
      <c r="O1423" s="1" t="s">
        <v>134</v>
      </c>
      <c r="P1423" s="1" t="s">
        <v>79</v>
      </c>
      <c r="Q1423" s="1" t="s">
        <v>80</v>
      </c>
      <c r="R1423" s="1" t="s">
        <v>43</v>
      </c>
      <c r="S1423" s="1" t="s">
        <v>43</v>
      </c>
      <c r="T1423" s="3">
        <v>0</v>
      </c>
      <c r="U1423" s="1" t="s">
        <v>44</v>
      </c>
      <c r="V1423" s="1" t="s">
        <v>45</v>
      </c>
      <c r="W1423" s="1" t="s">
        <v>963</v>
      </c>
      <c r="X1423" s="1" t="s">
        <v>46</v>
      </c>
      <c r="Y1423" s="1" t="s">
        <v>81</v>
      </c>
      <c r="Z1423" s="1" t="s">
        <v>1820</v>
      </c>
      <c r="AA1423" s="1" t="s">
        <v>83</v>
      </c>
      <c r="AB1423" s="1" t="s">
        <v>84</v>
      </c>
      <c r="AC1423" s="1" t="s">
        <v>51</v>
      </c>
      <c r="AD1423" s="1" t="s">
        <v>1820</v>
      </c>
      <c r="AE1423" s="1" t="s">
        <v>37</v>
      </c>
      <c r="AF1423">
        <f t="shared" si="90"/>
        <v>2024</v>
      </c>
      <c r="AG1423" t="str">
        <f t="shared" si="91"/>
        <v>ago</v>
      </c>
      <c r="AH1423" t="str">
        <f>+VLOOKUP(N1423,'[1]2. Ingreso de incapacidades'!$C$5:$O$6997,13,FALSE)</f>
        <v>SANITAS E.P.S</v>
      </c>
      <c r="AI1423" t="s">
        <v>2193</v>
      </c>
    </row>
    <row r="1424" spans="1:35" hidden="1" x14ac:dyDescent="0.25">
      <c r="A1424" s="1" t="s">
        <v>33</v>
      </c>
      <c r="B1424" s="1" t="s">
        <v>34</v>
      </c>
      <c r="C1424" s="2">
        <v>45535</v>
      </c>
      <c r="D1424" s="42" t="str">
        <f t="shared" si="88"/>
        <v>2024</v>
      </c>
      <c r="E1424" s="1" t="s">
        <v>73</v>
      </c>
      <c r="F1424" s="1" t="s">
        <v>74</v>
      </c>
      <c r="G1424" s="1" t="s">
        <v>37</v>
      </c>
      <c r="H1424" s="1" t="s">
        <v>963</v>
      </c>
      <c r="I1424" s="1" t="s">
        <v>34</v>
      </c>
      <c r="J1424" s="3">
        <v>216667</v>
      </c>
      <c r="K1424" s="3">
        <v>0</v>
      </c>
      <c r="L1424" s="3">
        <f t="shared" si="89"/>
        <v>216667</v>
      </c>
      <c r="M1424" s="1" t="s">
        <v>40</v>
      </c>
      <c r="N1424" s="88">
        <v>1050973481</v>
      </c>
      <c r="O1424" s="1" t="s">
        <v>703</v>
      </c>
      <c r="P1424" s="1" t="s">
        <v>79</v>
      </c>
      <c r="Q1424" s="1" t="s">
        <v>80</v>
      </c>
      <c r="R1424" s="1" t="s">
        <v>43</v>
      </c>
      <c r="S1424" s="1" t="s">
        <v>43</v>
      </c>
      <c r="T1424" s="3">
        <v>0</v>
      </c>
      <c r="U1424" s="1" t="s">
        <v>44</v>
      </c>
      <c r="V1424" s="1" t="s">
        <v>45</v>
      </c>
      <c r="W1424" s="1" t="s">
        <v>963</v>
      </c>
      <c r="X1424" s="1" t="s">
        <v>46</v>
      </c>
      <c r="Y1424" s="1" t="s">
        <v>81</v>
      </c>
      <c r="Z1424" s="1" t="s">
        <v>1820</v>
      </c>
      <c r="AA1424" s="1" t="s">
        <v>83</v>
      </c>
      <c r="AB1424" s="1" t="s">
        <v>84</v>
      </c>
      <c r="AC1424" s="1" t="s">
        <v>51</v>
      </c>
      <c r="AD1424" s="1" t="s">
        <v>1820</v>
      </c>
      <c r="AE1424" s="1" t="s">
        <v>37</v>
      </c>
      <c r="AF1424">
        <f t="shared" si="90"/>
        <v>2024</v>
      </c>
      <c r="AG1424" t="str">
        <f t="shared" si="91"/>
        <v>ago</v>
      </c>
      <c r="AH1424" t="str">
        <f>+VLOOKUP(N1424,'[1]2. Ingreso de incapacidades'!$C$5:$O$6997,13,FALSE)</f>
        <v>NUEVA E.P.S</v>
      </c>
      <c r="AI1424" t="s">
        <v>2199</v>
      </c>
    </row>
    <row r="1425" spans="1:35" hidden="1" x14ac:dyDescent="0.25">
      <c r="A1425" s="1" t="s">
        <v>33</v>
      </c>
      <c r="B1425" s="1" t="s">
        <v>34</v>
      </c>
      <c r="C1425" s="2">
        <v>45535</v>
      </c>
      <c r="D1425" s="42" t="str">
        <f t="shared" si="88"/>
        <v>2024</v>
      </c>
      <c r="E1425" s="1" t="s">
        <v>73</v>
      </c>
      <c r="F1425" s="1" t="s">
        <v>74</v>
      </c>
      <c r="G1425" s="1" t="s">
        <v>37</v>
      </c>
      <c r="H1425" s="1" t="s">
        <v>963</v>
      </c>
      <c r="I1425" s="1" t="s">
        <v>34</v>
      </c>
      <c r="J1425" s="3">
        <v>520000</v>
      </c>
      <c r="K1425" s="3">
        <v>0</v>
      </c>
      <c r="L1425" s="3">
        <f t="shared" si="89"/>
        <v>520000</v>
      </c>
      <c r="M1425" s="1" t="s">
        <v>40</v>
      </c>
      <c r="N1425" s="88">
        <v>73159298</v>
      </c>
      <c r="O1425" s="1" t="s">
        <v>120</v>
      </c>
      <c r="P1425" s="1" t="s">
        <v>79</v>
      </c>
      <c r="Q1425" s="1" t="s">
        <v>80</v>
      </c>
      <c r="R1425" s="1" t="s">
        <v>43</v>
      </c>
      <c r="S1425" s="1" t="s">
        <v>43</v>
      </c>
      <c r="T1425" s="3">
        <v>0</v>
      </c>
      <c r="U1425" s="1" t="s">
        <v>44</v>
      </c>
      <c r="V1425" s="1" t="s">
        <v>45</v>
      </c>
      <c r="W1425" s="1" t="s">
        <v>963</v>
      </c>
      <c r="X1425" s="1" t="s">
        <v>46</v>
      </c>
      <c r="Y1425" s="1" t="s">
        <v>81</v>
      </c>
      <c r="Z1425" s="1" t="s">
        <v>1820</v>
      </c>
      <c r="AA1425" s="1" t="s">
        <v>83</v>
      </c>
      <c r="AB1425" s="1" t="s">
        <v>84</v>
      </c>
      <c r="AC1425" s="1" t="s">
        <v>51</v>
      </c>
      <c r="AD1425" s="1" t="s">
        <v>1820</v>
      </c>
      <c r="AE1425" s="1" t="s">
        <v>37</v>
      </c>
      <c r="AF1425">
        <f t="shared" si="90"/>
        <v>2024</v>
      </c>
      <c r="AG1425" t="str">
        <f t="shared" si="91"/>
        <v>ago</v>
      </c>
      <c r="AH1425" t="str">
        <f>+VLOOKUP(N1425,'[1]2. Ingreso de incapacidades'!$C$5:$O$6997,13,FALSE)</f>
        <v>NUEVA E.P.S</v>
      </c>
      <c r="AI1425" t="s">
        <v>2199</v>
      </c>
    </row>
    <row r="1426" spans="1:35" hidden="1" x14ac:dyDescent="0.25">
      <c r="A1426" s="1" t="s">
        <v>33</v>
      </c>
      <c r="B1426" s="1" t="s">
        <v>34</v>
      </c>
      <c r="C1426" s="2">
        <v>45537</v>
      </c>
      <c r="D1426" s="42" t="str">
        <f t="shared" si="88"/>
        <v>2024</v>
      </c>
      <c r="E1426" s="1" t="s">
        <v>35</v>
      </c>
      <c r="F1426" s="1" t="s">
        <v>36</v>
      </c>
      <c r="G1426" s="1" t="s">
        <v>37</v>
      </c>
      <c r="H1426" s="1" t="s">
        <v>1824</v>
      </c>
      <c r="I1426" s="1" t="s">
        <v>1825</v>
      </c>
      <c r="J1426" s="3">
        <v>0</v>
      </c>
      <c r="K1426" s="3">
        <v>1434034</v>
      </c>
      <c r="L1426" s="3">
        <f t="shared" si="89"/>
        <v>-1434034</v>
      </c>
      <c r="M1426" s="1" t="s">
        <v>40</v>
      </c>
      <c r="N1426" s="88">
        <v>800130907</v>
      </c>
      <c r="O1426" s="1" t="s">
        <v>42</v>
      </c>
      <c r="P1426" s="1" t="s">
        <v>37</v>
      </c>
      <c r="Q1426" s="1" t="s">
        <v>43</v>
      </c>
      <c r="R1426" s="1" t="s">
        <v>43</v>
      </c>
      <c r="S1426" s="1" t="s">
        <v>43</v>
      </c>
      <c r="T1426" s="3">
        <v>0</v>
      </c>
      <c r="U1426" s="1" t="s">
        <v>44</v>
      </c>
      <c r="V1426" s="1" t="s">
        <v>45</v>
      </c>
      <c r="W1426" s="1" t="s">
        <v>1824</v>
      </c>
      <c r="X1426" s="1" t="s">
        <v>46</v>
      </c>
      <c r="Y1426" s="1" t="s">
        <v>47</v>
      </c>
      <c r="Z1426" s="1" t="s">
        <v>1826</v>
      </c>
      <c r="AA1426" s="1" t="s">
        <v>49</v>
      </c>
      <c r="AB1426" s="1" t="s">
        <v>50</v>
      </c>
      <c r="AC1426" s="1" t="s">
        <v>51</v>
      </c>
      <c r="AD1426" s="1" t="s">
        <v>1826</v>
      </c>
      <c r="AE1426" s="1" t="s">
        <v>37</v>
      </c>
      <c r="AF1426">
        <f t="shared" si="90"/>
        <v>2024</v>
      </c>
      <c r="AG1426" t="str">
        <f t="shared" si="91"/>
        <v>sep</v>
      </c>
      <c r="AH1426" t="e">
        <f>+VLOOKUP(N1426,'[1]2. Ingreso de incapacidades'!$C$5:$O$6997,13,FALSE)</f>
        <v>#N/A</v>
      </c>
      <c r="AI1426" t="e">
        <v>#N/A</v>
      </c>
    </row>
    <row r="1427" spans="1:35" hidden="1" x14ac:dyDescent="0.25">
      <c r="A1427" s="1" t="s">
        <v>33</v>
      </c>
      <c r="B1427" s="1" t="s">
        <v>34</v>
      </c>
      <c r="C1427" s="2">
        <v>45538</v>
      </c>
      <c r="D1427" s="42" t="str">
        <f t="shared" si="88"/>
        <v>2024</v>
      </c>
      <c r="E1427" s="1" t="s">
        <v>35</v>
      </c>
      <c r="F1427" s="1" t="s">
        <v>36</v>
      </c>
      <c r="G1427" s="1" t="s">
        <v>37</v>
      </c>
      <c r="H1427" s="1" t="s">
        <v>1827</v>
      </c>
      <c r="I1427" s="1" t="s">
        <v>1828</v>
      </c>
      <c r="J1427" s="3">
        <v>0</v>
      </c>
      <c r="K1427" s="3">
        <v>43333</v>
      </c>
      <c r="L1427" s="3">
        <f t="shared" si="89"/>
        <v>-43333</v>
      </c>
      <c r="M1427" s="1" t="s">
        <v>40</v>
      </c>
      <c r="N1427" s="88">
        <v>800088702</v>
      </c>
      <c r="O1427" s="1" t="s">
        <v>63</v>
      </c>
      <c r="P1427" s="1" t="s">
        <v>37</v>
      </c>
      <c r="Q1427" s="1" t="s">
        <v>43</v>
      </c>
      <c r="R1427" s="1" t="s">
        <v>43</v>
      </c>
      <c r="S1427" s="1" t="s">
        <v>43</v>
      </c>
      <c r="T1427" s="3">
        <v>0</v>
      </c>
      <c r="U1427" s="1" t="s">
        <v>44</v>
      </c>
      <c r="V1427" s="1" t="s">
        <v>45</v>
      </c>
      <c r="W1427" s="1" t="s">
        <v>1827</v>
      </c>
      <c r="X1427" s="1" t="s">
        <v>46</v>
      </c>
      <c r="Y1427" s="1" t="s">
        <v>47</v>
      </c>
      <c r="Z1427" s="1" t="s">
        <v>1829</v>
      </c>
      <c r="AA1427" s="1" t="s">
        <v>49</v>
      </c>
      <c r="AB1427" s="1" t="s">
        <v>50</v>
      </c>
      <c r="AC1427" s="1" t="s">
        <v>51</v>
      </c>
      <c r="AD1427" s="1" t="s">
        <v>1829</v>
      </c>
      <c r="AE1427" s="1" t="s">
        <v>37</v>
      </c>
      <c r="AF1427">
        <f t="shared" si="90"/>
        <v>2024</v>
      </c>
      <c r="AG1427" t="str">
        <f t="shared" si="91"/>
        <v>sep</v>
      </c>
      <c r="AH1427" t="e">
        <f>+VLOOKUP(N1427,'[1]2. Ingreso de incapacidades'!$C$5:$O$6997,13,FALSE)</f>
        <v>#N/A</v>
      </c>
      <c r="AI1427" t="e">
        <v>#N/A</v>
      </c>
    </row>
    <row r="1428" spans="1:35" hidden="1" x14ac:dyDescent="0.25">
      <c r="A1428" s="1" t="s">
        <v>33</v>
      </c>
      <c r="B1428" s="1" t="s">
        <v>34</v>
      </c>
      <c r="C1428" s="2">
        <v>45559</v>
      </c>
      <c r="D1428" s="42" t="str">
        <f t="shared" si="88"/>
        <v>2024</v>
      </c>
      <c r="E1428" s="1" t="s">
        <v>35</v>
      </c>
      <c r="F1428" s="1" t="s">
        <v>36</v>
      </c>
      <c r="G1428" s="1" t="s">
        <v>37</v>
      </c>
      <c r="H1428" s="1" t="s">
        <v>1830</v>
      </c>
      <c r="I1428" s="1" t="s">
        <v>1831</v>
      </c>
      <c r="J1428" s="3">
        <v>0</v>
      </c>
      <c r="K1428" s="3">
        <v>1340066</v>
      </c>
      <c r="L1428" s="3">
        <f t="shared" si="89"/>
        <v>-1340066</v>
      </c>
      <c r="M1428" s="1" t="s">
        <v>40</v>
      </c>
      <c r="N1428" s="88">
        <v>830003564</v>
      </c>
      <c r="O1428" s="1" t="s">
        <v>445</v>
      </c>
      <c r="P1428" s="1" t="s">
        <v>37</v>
      </c>
      <c r="Q1428" s="1" t="s">
        <v>43</v>
      </c>
      <c r="R1428" s="1" t="s">
        <v>43</v>
      </c>
      <c r="S1428" s="1" t="s">
        <v>43</v>
      </c>
      <c r="T1428" s="3">
        <v>0</v>
      </c>
      <c r="U1428" s="1" t="s">
        <v>44</v>
      </c>
      <c r="V1428" s="1" t="s">
        <v>45</v>
      </c>
      <c r="W1428" s="1" t="s">
        <v>1830</v>
      </c>
      <c r="X1428" s="1" t="s">
        <v>46</v>
      </c>
      <c r="Y1428" s="1" t="s">
        <v>47</v>
      </c>
      <c r="Z1428" s="1" t="s">
        <v>1832</v>
      </c>
      <c r="AA1428" s="1" t="s">
        <v>49</v>
      </c>
      <c r="AB1428" s="1" t="s">
        <v>50</v>
      </c>
      <c r="AC1428" s="1" t="s">
        <v>51</v>
      </c>
      <c r="AD1428" s="1" t="s">
        <v>1832</v>
      </c>
      <c r="AE1428" s="1" t="s">
        <v>37</v>
      </c>
      <c r="AF1428">
        <f t="shared" si="90"/>
        <v>2024</v>
      </c>
      <c r="AG1428" t="str">
        <f t="shared" si="91"/>
        <v>sep</v>
      </c>
      <c r="AH1428" t="e">
        <f>+VLOOKUP(N1428,'[1]2. Ingreso de incapacidades'!$C$5:$O$6997,13,FALSE)</f>
        <v>#N/A</v>
      </c>
      <c r="AI1428" t="e">
        <v>#N/A</v>
      </c>
    </row>
    <row r="1429" spans="1:35" hidden="1" x14ac:dyDescent="0.25">
      <c r="A1429" s="1" t="s">
        <v>33</v>
      </c>
      <c r="B1429" s="1" t="s">
        <v>34</v>
      </c>
      <c r="C1429" s="2">
        <v>45560</v>
      </c>
      <c r="D1429" s="42" t="str">
        <f t="shared" si="88"/>
        <v>2024</v>
      </c>
      <c r="E1429" s="1" t="s">
        <v>35</v>
      </c>
      <c r="F1429" s="1" t="s">
        <v>36</v>
      </c>
      <c r="G1429" s="1" t="s">
        <v>37</v>
      </c>
      <c r="H1429" s="1" t="s">
        <v>1833</v>
      </c>
      <c r="I1429" s="1" t="s">
        <v>1834</v>
      </c>
      <c r="J1429" s="3">
        <v>0</v>
      </c>
      <c r="K1429" s="3">
        <v>45076</v>
      </c>
      <c r="L1429" s="3">
        <f t="shared" si="89"/>
        <v>-45076</v>
      </c>
      <c r="M1429" s="1" t="s">
        <v>40</v>
      </c>
      <c r="N1429" s="88">
        <v>800088702</v>
      </c>
      <c r="O1429" s="1" t="s">
        <v>63</v>
      </c>
      <c r="P1429" s="1" t="s">
        <v>37</v>
      </c>
      <c r="Q1429" s="1" t="s">
        <v>43</v>
      </c>
      <c r="R1429" s="1" t="s">
        <v>43</v>
      </c>
      <c r="S1429" s="1" t="s">
        <v>43</v>
      </c>
      <c r="T1429" s="3">
        <v>0</v>
      </c>
      <c r="U1429" s="1" t="s">
        <v>44</v>
      </c>
      <c r="V1429" s="1" t="s">
        <v>45</v>
      </c>
      <c r="W1429" s="1" t="s">
        <v>1833</v>
      </c>
      <c r="X1429" s="1" t="s">
        <v>46</v>
      </c>
      <c r="Y1429" s="1" t="s">
        <v>47</v>
      </c>
      <c r="Z1429" s="1" t="s">
        <v>1835</v>
      </c>
      <c r="AA1429" s="1" t="s">
        <v>49</v>
      </c>
      <c r="AB1429" s="1" t="s">
        <v>50</v>
      </c>
      <c r="AC1429" s="1" t="s">
        <v>51</v>
      </c>
      <c r="AD1429" s="1" t="s">
        <v>1835</v>
      </c>
      <c r="AE1429" s="1" t="s">
        <v>37</v>
      </c>
      <c r="AF1429">
        <f t="shared" si="90"/>
        <v>2024</v>
      </c>
      <c r="AG1429" t="str">
        <f t="shared" si="91"/>
        <v>sep</v>
      </c>
      <c r="AH1429" t="e">
        <f>+VLOOKUP(N1429,'[1]2. Ingreso de incapacidades'!$C$5:$O$6997,13,FALSE)</f>
        <v>#N/A</v>
      </c>
      <c r="AI1429" t="e">
        <v>#N/A</v>
      </c>
    </row>
    <row r="1430" spans="1:35" hidden="1" x14ac:dyDescent="0.25">
      <c r="A1430" s="1" t="s">
        <v>33</v>
      </c>
      <c r="B1430" s="1" t="s">
        <v>34</v>
      </c>
      <c r="C1430" s="2">
        <v>45565</v>
      </c>
      <c r="D1430" s="42" t="str">
        <f t="shared" si="88"/>
        <v>2024</v>
      </c>
      <c r="E1430" s="1" t="s">
        <v>73</v>
      </c>
      <c r="F1430" s="1" t="s">
        <v>74</v>
      </c>
      <c r="G1430" s="1" t="s">
        <v>37</v>
      </c>
      <c r="H1430" s="1" t="s">
        <v>966</v>
      </c>
      <c r="I1430" s="1" t="s">
        <v>34</v>
      </c>
      <c r="J1430" s="3">
        <v>476668</v>
      </c>
      <c r="K1430" s="3">
        <v>0</v>
      </c>
      <c r="L1430" s="3">
        <f t="shared" si="89"/>
        <v>476668</v>
      </c>
      <c r="M1430" s="1" t="s">
        <v>40</v>
      </c>
      <c r="N1430" s="88">
        <v>1043635674</v>
      </c>
      <c r="O1430" s="1" t="s">
        <v>1837</v>
      </c>
      <c r="P1430" s="1" t="s">
        <v>89</v>
      </c>
      <c r="Q1430" s="1" t="s">
        <v>90</v>
      </c>
      <c r="R1430" s="1" t="s">
        <v>43</v>
      </c>
      <c r="S1430" s="1" t="s">
        <v>43</v>
      </c>
      <c r="T1430" s="3">
        <v>0</v>
      </c>
      <c r="U1430" s="1" t="s">
        <v>44</v>
      </c>
      <c r="V1430" s="1" t="s">
        <v>45</v>
      </c>
      <c r="W1430" s="1" t="s">
        <v>966</v>
      </c>
      <c r="X1430" s="1" t="s">
        <v>46</v>
      </c>
      <c r="Y1430" s="1" t="s">
        <v>81</v>
      </c>
      <c r="Z1430" s="1" t="s">
        <v>1838</v>
      </c>
      <c r="AA1430" s="1" t="s">
        <v>83</v>
      </c>
      <c r="AB1430" s="1" t="s">
        <v>84</v>
      </c>
      <c r="AC1430" s="1" t="s">
        <v>51</v>
      </c>
      <c r="AD1430" s="1" t="s">
        <v>1838</v>
      </c>
      <c r="AE1430" s="1" t="s">
        <v>37</v>
      </c>
      <c r="AF1430">
        <f t="shared" si="90"/>
        <v>2024</v>
      </c>
      <c r="AG1430" t="str">
        <f t="shared" si="91"/>
        <v>sep</v>
      </c>
      <c r="AH1430" t="str">
        <f>+VLOOKUP(N1430,'[1]2. Ingreso de incapacidades'!$C$5:$O$6997,13,FALSE)</f>
        <v>SURA E.P.S.</v>
      </c>
      <c r="AI1430" t="s">
        <v>2197</v>
      </c>
    </row>
    <row r="1431" spans="1:35" hidden="1" x14ac:dyDescent="0.25">
      <c r="A1431" s="1" t="s">
        <v>33</v>
      </c>
      <c r="B1431" s="1" t="s">
        <v>34</v>
      </c>
      <c r="C1431" s="2">
        <v>45565</v>
      </c>
      <c r="D1431" s="42" t="str">
        <f t="shared" si="88"/>
        <v>2024</v>
      </c>
      <c r="E1431" s="1" t="s">
        <v>73</v>
      </c>
      <c r="F1431" s="1" t="s">
        <v>74</v>
      </c>
      <c r="G1431" s="1" t="s">
        <v>37</v>
      </c>
      <c r="H1431" s="1" t="s">
        <v>966</v>
      </c>
      <c r="I1431" s="1" t="s">
        <v>34</v>
      </c>
      <c r="J1431" s="3">
        <v>52519</v>
      </c>
      <c r="K1431" s="3">
        <v>0</v>
      </c>
      <c r="L1431" s="3">
        <f t="shared" si="89"/>
        <v>52519</v>
      </c>
      <c r="M1431" s="1" t="s">
        <v>40</v>
      </c>
      <c r="N1431" s="88">
        <v>3883113</v>
      </c>
      <c r="O1431" s="1" t="s">
        <v>106</v>
      </c>
      <c r="P1431" s="1" t="s">
        <v>79</v>
      </c>
      <c r="Q1431" s="1" t="s">
        <v>80</v>
      </c>
      <c r="R1431" s="1" t="s">
        <v>43</v>
      </c>
      <c r="S1431" s="1" t="s">
        <v>43</v>
      </c>
      <c r="T1431" s="3">
        <v>0</v>
      </c>
      <c r="U1431" s="1" t="s">
        <v>44</v>
      </c>
      <c r="V1431" s="1" t="s">
        <v>45</v>
      </c>
      <c r="W1431" s="1" t="s">
        <v>966</v>
      </c>
      <c r="X1431" s="1" t="s">
        <v>46</v>
      </c>
      <c r="Y1431" s="1" t="s">
        <v>81</v>
      </c>
      <c r="Z1431" s="1" t="s">
        <v>1838</v>
      </c>
      <c r="AA1431" s="1" t="s">
        <v>83</v>
      </c>
      <c r="AB1431" s="1" t="s">
        <v>84</v>
      </c>
      <c r="AC1431" s="1" t="s">
        <v>51</v>
      </c>
      <c r="AD1431" s="1" t="s">
        <v>1838</v>
      </c>
      <c r="AE1431" s="1" t="s">
        <v>37</v>
      </c>
      <c r="AF1431">
        <f t="shared" si="90"/>
        <v>2024</v>
      </c>
      <c r="AG1431" t="str">
        <f t="shared" si="91"/>
        <v>sep</v>
      </c>
      <c r="AH1431" t="str">
        <f>+VLOOKUP(N1431,'[1]2. Ingreso de incapacidades'!$C$5:$O$6997,13,FALSE)</f>
        <v>SURA E.P.S.</v>
      </c>
      <c r="AI1431" t="s">
        <v>2197</v>
      </c>
    </row>
    <row r="1432" spans="1:35" hidden="1" x14ac:dyDescent="0.25">
      <c r="A1432" s="1" t="s">
        <v>33</v>
      </c>
      <c r="B1432" s="1" t="s">
        <v>34</v>
      </c>
      <c r="C1432" s="2">
        <v>45565</v>
      </c>
      <c r="D1432" s="42" t="str">
        <f t="shared" si="88"/>
        <v>2024</v>
      </c>
      <c r="E1432" s="1" t="s">
        <v>73</v>
      </c>
      <c r="F1432" s="1" t="s">
        <v>74</v>
      </c>
      <c r="G1432" s="1" t="s">
        <v>37</v>
      </c>
      <c r="H1432" s="1" t="s">
        <v>966</v>
      </c>
      <c r="I1432" s="1" t="s">
        <v>34</v>
      </c>
      <c r="J1432" s="3">
        <v>273984</v>
      </c>
      <c r="K1432" s="3">
        <v>0</v>
      </c>
      <c r="L1432" s="3">
        <f t="shared" si="89"/>
        <v>273984</v>
      </c>
      <c r="M1432" s="1" t="s">
        <v>40</v>
      </c>
      <c r="N1432" s="88">
        <v>73189641</v>
      </c>
      <c r="O1432" s="1" t="s">
        <v>806</v>
      </c>
      <c r="P1432" s="1" t="s">
        <v>79</v>
      </c>
      <c r="Q1432" s="1" t="s">
        <v>80</v>
      </c>
      <c r="R1432" s="1" t="s">
        <v>43</v>
      </c>
      <c r="S1432" s="1" t="s">
        <v>43</v>
      </c>
      <c r="T1432" s="3">
        <v>0</v>
      </c>
      <c r="U1432" s="1" t="s">
        <v>44</v>
      </c>
      <c r="V1432" s="1" t="s">
        <v>45</v>
      </c>
      <c r="W1432" s="1" t="s">
        <v>966</v>
      </c>
      <c r="X1432" s="1" t="s">
        <v>46</v>
      </c>
      <c r="Y1432" s="1" t="s">
        <v>81</v>
      </c>
      <c r="Z1432" s="1" t="s">
        <v>1838</v>
      </c>
      <c r="AA1432" s="1" t="s">
        <v>83</v>
      </c>
      <c r="AB1432" s="1" t="s">
        <v>84</v>
      </c>
      <c r="AC1432" s="1" t="s">
        <v>51</v>
      </c>
      <c r="AD1432" s="1" t="s">
        <v>1838</v>
      </c>
      <c r="AE1432" s="1" t="s">
        <v>37</v>
      </c>
      <c r="AF1432">
        <f t="shared" si="90"/>
        <v>2024</v>
      </c>
      <c r="AG1432" t="str">
        <f t="shared" si="91"/>
        <v>sep</v>
      </c>
      <c r="AH1432" t="str">
        <f>+VLOOKUP(N1432,'[1]2. Ingreso de incapacidades'!$C$5:$O$6997,13,FALSE)</f>
        <v>SURA E.P.S.</v>
      </c>
      <c r="AI1432" t="s">
        <v>2197</v>
      </c>
    </row>
    <row r="1433" spans="1:35" hidden="1" x14ac:dyDescent="0.25">
      <c r="A1433" s="1" t="s">
        <v>33</v>
      </c>
      <c r="B1433" s="1" t="s">
        <v>34</v>
      </c>
      <c r="C1433" s="2">
        <v>45565</v>
      </c>
      <c r="D1433" s="42" t="str">
        <f t="shared" si="88"/>
        <v>2024</v>
      </c>
      <c r="E1433" s="1" t="s">
        <v>73</v>
      </c>
      <c r="F1433" s="1" t="s">
        <v>74</v>
      </c>
      <c r="G1433" s="1" t="s">
        <v>37</v>
      </c>
      <c r="H1433" s="1" t="s">
        <v>966</v>
      </c>
      <c r="I1433" s="1" t="s">
        <v>34</v>
      </c>
      <c r="J1433" s="3">
        <v>43334</v>
      </c>
      <c r="K1433" s="3">
        <v>0</v>
      </c>
      <c r="L1433" s="3">
        <f t="shared" si="89"/>
        <v>43334</v>
      </c>
      <c r="M1433" s="1" t="s">
        <v>40</v>
      </c>
      <c r="N1433" s="88">
        <v>1048436579</v>
      </c>
      <c r="O1433" s="1" t="s">
        <v>685</v>
      </c>
      <c r="P1433" s="1" t="s">
        <v>79</v>
      </c>
      <c r="Q1433" s="1" t="s">
        <v>80</v>
      </c>
      <c r="R1433" s="1" t="s">
        <v>43</v>
      </c>
      <c r="S1433" s="1" t="s">
        <v>43</v>
      </c>
      <c r="T1433" s="3">
        <v>0</v>
      </c>
      <c r="U1433" s="1" t="s">
        <v>44</v>
      </c>
      <c r="V1433" s="1" t="s">
        <v>45</v>
      </c>
      <c r="W1433" s="1" t="s">
        <v>966</v>
      </c>
      <c r="X1433" s="1" t="s">
        <v>46</v>
      </c>
      <c r="Y1433" s="1" t="s">
        <v>81</v>
      </c>
      <c r="Z1433" s="1" t="s">
        <v>1838</v>
      </c>
      <c r="AA1433" s="1" t="s">
        <v>83</v>
      </c>
      <c r="AB1433" s="1" t="s">
        <v>84</v>
      </c>
      <c r="AC1433" s="1" t="s">
        <v>51</v>
      </c>
      <c r="AD1433" s="1" t="s">
        <v>1838</v>
      </c>
      <c r="AE1433" s="1" t="s">
        <v>37</v>
      </c>
      <c r="AF1433">
        <f t="shared" si="90"/>
        <v>2024</v>
      </c>
      <c r="AG1433" t="str">
        <f t="shared" si="91"/>
        <v>sep</v>
      </c>
      <c r="AH1433" t="str">
        <f>+VLOOKUP(N1433,'[1]2. Ingreso de incapacidades'!$C$5:$O$6997,13,FALSE)</f>
        <v>SALUD TOTAL E.P.S.</v>
      </c>
      <c r="AI1433" t="s">
        <v>2192</v>
      </c>
    </row>
    <row r="1434" spans="1:35" hidden="1" x14ac:dyDescent="0.25">
      <c r="A1434" s="1" t="s">
        <v>33</v>
      </c>
      <c r="B1434" s="1" t="s">
        <v>34</v>
      </c>
      <c r="C1434" s="2">
        <v>45565</v>
      </c>
      <c r="D1434" s="42" t="str">
        <f t="shared" si="88"/>
        <v>2024</v>
      </c>
      <c r="E1434" s="1" t="s">
        <v>73</v>
      </c>
      <c r="F1434" s="1" t="s">
        <v>74</v>
      </c>
      <c r="G1434" s="1" t="s">
        <v>37</v>
      </c>
      <c r="H1434" s="1" t="s">
        <v>966</v>
      </c>
      <c r="I1434" s="1" t="s">
        <v>34</v>
      </c>
      <c r="J1434" s="3">
        <v>130000</v>
      </c>
      <c r="K1434" s="3">
        <v>0</v>
      </c>
      <c r="L1434" s="3">
        <f t="shared" si="89"/>
        <v>130000</v>
      </c>
      <c r="M1434" s="1" t="s">
        <v>40</v>
      </c>
      <c r="N1434" s="88">
        <v>1070806627</v>
      </c>
      <c r="O1434" s="1" t="s">
        <v>376</v>
      </c>
      <c r="P1434" s="1" t="s">
        <v>79</v>
      </c>
      <c r="Q1434" s="1" t="s">
        <v>80</v>
      </c>
      <c r="R1434" s="1" t="s">
        <v>43</v>
      </c>
      <c r="S1434" s="1" t="s">
        <v>43</v>
      </c>
      <c r="T1434" s="3">
        <v>0</v>
      </c>
      <c r="U1434" s="1" t="s">
        <v>44</v>
      </c>
      <c r="V1434" s="1" t="s">
        <v>45</v>
      </c>
      <c r="W1434" s="1" t="s">
        <v>966</v>
      </c>
      <c r="X1434" s="1" t="s">
        <v>46</v>
      </c>
      <c r="Y1434" s="1" t="s">
        <v>81</v>
      </c>
      <c r="Z1434" s="1" t="s">
        <v>1838</v>
      </c>
      <c r="AA1434" s="1" t="s">
        <v>83</v>
      </c>
      <c r="AB1434" s="1" t="s">
        <v>84</v>
      </c>
      <c r="AC1434" s="1" t="s">
        <v>51</v>
      </c>
      <c r="AD1434" s="1" t="s">
        <v>1838</v>
      </c>
      <c r="AE1434" s="1" t="s">
        <v>37</v>
      </c>
      <c r="AF1434">
        <f t="shared" si="90"/>
        <v>2024</v>
      </c>
      <c r="AG1434" t="str">
        <f t="shared" si="91"/>
        <v>sep</v>
      </c>
      <c r="AH1434" t="str">
        <f>+VLOOKUP(N1434,'[1]2. Ingreso de incapacidades'!$C$5:$O$6997,13,FALSE)</f>
        <v>SALUD TOTAL E.P.S.</v>
      </c>
      <c r="AI1434" t="s">
        <v>2192</v>
      </c>
    </row>
    <row r="1435" spans="1:35" hidden="1" x14ac:dyDescent="0.25">
      <c r="A1435" s="1" t="s">
        <v>33</v>
      </c>
      <c r="B1435" s="1" t="s">
        <v>34</v>
      </c>
      <c r="C1435" s="2">
        <v>45565</v>
      </c>
      <c r="D1435" s="42" t="str">
        <f t="shared" si="88"/>
        <v>2024</v>
      </c>
      <c r="E1435" s="1" t="s">
        <v>73</v>
      </c>
      <c r="F1435" s="1" t="s">
        <v>74</v>
      </c>
      <c r="G1435" s="1" t="s">
        <v>37</v>
      </c>
      <c r="H1435" s="1" t="s">
        <v>966</v>
      </c>
      <c r="I1435" s="1" t="s">
        <v>34</v>
      </c>
      <c r="J1435" s="3">
        <v>563334</v>
      </c>
      <c r="K1435" s="3">
        <v>0</v>
      </c>
      <c r="L1435" s="3">
        <f t="shared" si="89"/>
        <v>563334</v>
      </c>
      <c r="M1435" s="1" t="s">
        <v>40</v>
      </c>
      <c r="N1435" s="88">
        <v>1143339994</v>
      </c>
      <c r="O1435" s="1" t="s">
        <v>114</v>
      </c>
      <c r="P1435" s="1" t="s">
        <v>79</v>
      </c>
      <c r="Q1435" s="1" t="s">
        <v>80</v>
      </c>
      <c r="R1435" s="1" t="s">
        <v>43</v>
      </c>
      <c r="S1435" s="1" t="s">
        <v>43</v>
      </c>
      <c r="T1435" s="3">
        <v>0</v>
      </c>
      <c r="U1435" s="1" t="s">
        <v>44</v>
      </c>
      <c r="V1435" s="1" t="s">
        <v>45</v>
      </c>
      <c r="W1435" s="1" t="s">
        <v>966</v>
      </c>
      <c r="X1435" s="1" t="s">
        <v>46</v>
      </c>
      <c r="Y1435" s="1" t="s">
        <v>81</v>
      </c>
      <c r="Z1435" s="1" t="s">
        <v>1838</v>
      </c>
      <c r="AA1435" s="1" t="s">
        <v>83</v>
      </c>
      <c r="AB1435" s="1" t="s">
        <v>84</v>
      </c>
      <c r="AC1435" s="1" t="s">
        <v>51</v>
      </c>
      <c r="AD1435" s="1" t="s">
        <v>1838</v>
      </c>
      <c r="AE1435" s="1" t="s">
        <v>37</v>
      </c>
      <c r="AF1435">
        <f t="shared" si="90"/>
        <v>2024</v>
      </c>
      <c r="AG1435" t="str">
        <f t="shared" si="91"/>
        <v>sep</v>
      </c>
      <c r="AH1435" t="str">
        <f>+VLOOKUP(N1435,'[1]2. Ingreso de incapacidades'!$C$5:$O$6997,13,FALSE)</f>
        <v>SALUD TOTAL E.P.S.</v>
      </c>
      <c r="AI1435" t="s">
        <v>2192</v>
      </c>
    </row>
    <row r="1436" spans="1:35" hidden="1" x14ac:dyDescent="0.25">
      <c r="A1436" s="1" t="s">
        <v>33</v>
      </c>
      <c r="B1436" s="1" t="s">
        <v>34</v>
      </c>
      <c r="C1436" s="2">
        <v>45565</v>
      </c>
      <c r="D1436" s="42" t="str">
        <f t="shared" si="88"/>
        <v>2024</v>
      </c>
      <c r="E1436" s="1" t="s">
        <v>73</v>
      </c>
      <c r="F1436" s="1" t="s">
        <v>74</v>
      </c>
      <c r="G1436" s="1" t="s">
        <v>37</v>
      </c>
      <c r="H1436" s="1" t="s">
        <v>966</v>
      </c>
      <c r="I1436" s="1" t="s">
        <v>34</v>
      </c>
      <c r="J1436" s="3">
        <v>43334</v>
      </c>
      <c r="K1436" s="3">
        <v>0</v>
      </c>
      <c r="L1436" s="3">
        <f t="shared" si="89"/>
        <v>43334</v>
      </c>
      <c r="M1436" s="1" t="s">
        <v>40</v>
      </c>
      <c r="N1436" s="88">
        <v>8719170</v>
      </c>
      <c r="O1436" s="1" t="s">
        <v>380</v>
      </c>
      <c r="P1436" s="1" t="s">
        <v>79</v>
      </c>
      <c r="Q1436" s="1" t="s">
        <v>80</v>
      </c>
      <c r="R1436" s="1" t="s">
        <v>43</v>
      </c>
      <c r="S1436" s="1" t="s">
        <v>43</v>
      </c>
      <c r="T1436" s="3">
        <v>0</v>
      </c>
      <c r="U1436" s="1" t="s">
        <v>44</v>
      </c>
      <c r="V1436" s="1" t="s">
        <v>45</v>
      </c>
      <c r="W1436" s="1" t="s">
        <v>966</v>
      </c>
      <c r="X1436" s="1" t="s">
        <v>46</v>
      </c>
      <c r="Y1436" s="1" t="s">
        <v>81</v>
      </c>
      <c r="Z1436" s="1" t="s">
        <v>1838</v>
      </c>
      <c r="AA1436" s="1" t="s">
        <v>83</v>
      </c>
      <c r="AB1436" s="1" t="s">
        <v>84</v>
      </c>
      <c r="AC1436" s="1" t="s">
        <v>51</v>
      </c>
      <c r="AD1436" s="1" t="s">
        <v>1838</v>
      </c>
      <c r="AE1436" s="1" t="s">
        <v>37</v>
      </c>
      <c r="AF1436">
        <f t="shared" si="90"/>
        <v>2024</v>
      </c>
      <c r="AG1436" t="str">
        <f t="shared" si="91"/>
        <v>sep</v>
      </c>
      <c r="AH1436" t="str">
        <f>+VLOOKUP(N1436,'[1]2. Ingreso de incapacidades'!$C$5:$O$6997,13,FALSE)</f>
        <v>COOSALUD ESS EPS -S</v>
      </c>
      <c r="AI1436" t="s">
        <v>2198</v>
      </c>
    </row>
    <row r="1437" spans="1:35" hidden="1" x14ac:dyDescent="0.25">
      <c r="A1437" s="1" t="s">
        <v>33</v>
      </c>
      <c r="B1437" s="1" t="s">
        <v>34</v>
      </c>
      <c r="C1437" s="2">
        <v>45565</v>
      </c>
      <c r="D1437" s="42" t="str">
        <f t="shared" si="88"/>
        <v>2024</v>
      </c>
      <c r="E1437" s="1" t="s">
        <v>73</v>
      </c>
      <c r="F1437" s="1" t="s">
        <v>74</v>
      </c>
      <c r="G1437" s="1" t="s">
        <v>37</v>
      </c>
      <c r="H1437" s="1" t="s">
        <v>966</v>
      </c>
      <c r="I1437" s="1" t="s">
        <v>34</v>
      </c>
      <c r="J1437" s="3">
        <v>173334</v>
      </c>
      <c r="K1437" s="3">
        <v>0</v>
      </c>
      <c r="L1437" s="3">
        <f t="shared" si="89"/>
        <v>173334</v>
      </c>
      <c r="M1437" s="1" t="s">
        <v>40</v>
      </c>
      <c r="N1437" s="88">
        <v>1235043135</v>
      </c>
      <c r="O1437" s="1" t="s">
        <v>757</v>
      </c>
      <c r="P1437" s="1" t="s">
        <v>79</v>
      </c>
      <c r="Q1437" s="1" t="s">
        <v>80</v>
      </c>
      <c r="R1437" s="1" t="s">
        <v>43</v>
      </c>
      <c r="S1437" s="1" t="s">
        <v>43</v>
      </c>
      <c r="T1437" s="3">
        <v>0</v>
      </c>
      <c r="U1437" s="1" t="s">
        <v>44</v>
      </c>
      <c r="V1437" s="1" t="s">
        <v>45</v>
      </c>
      <c r="W1437" s="1" t="s">
        <v>966</v>
      </c>
      <c r="X1437" s="1" t="s">
        <v>46</v>
      </c>
      <c r="Y1437" s="1" t="s">
        <v>81</v>
      </c>
      <c r="Z1437" s="1" t="s">
        <v>1838</v>
      </c>
      <c r="AA1437" s="1" t="s">
        <v>83</v>
      </c>
      <c r="AB1437" s="1" t="s">
        <v>84</v>
      </c>
      <c r="AC1437" s="1" t="s">
        <v>51</v>
      </c>
      <c r="AD1437" s="1" t="s">
        <v>1838</v>
      </c>
      <c r="AE1437" s="1" t="s">
        <v>37</v>
      </c>
      <c r="AF1437">
        <f t="shared" si="90"/>
        <v>2024</v>
      </c>
      <c r="AG1437" t="str">
        <f t="shared" si="91"/>
        <v>sep</v>
      </c>
      <c r="AH1437" t="str">
        <f>+VLOOKUP(N1437,'[1]2. Ingreso de incapacidades'!$C$5:$O$6997,13,FALSE)</f>
        <v>SANITAS E.P.S</v>
      </c>
      <c r="AI1437" t="s">
        <v>2193</v>
      </c>
    </row>
    <row r="1438" spans="1:35" hidden="1" x14ac:dyDescent="0.25">
      <c r="A1438" s="1" t="s">
        <v>33</v>
      </c>
      <c r="B1438" s="1" t="s">
        <v>34</v>
      </c>
      <c r="C1438" s="2">
        <v>45565</v>
      </c>
      <c r="D1438" s="42" t="str">
        <f t="shared" si="88"/>
        <v>2024</v>
      </c>
      <c r="E1438" s="1" t="s">
        <v>73</v>
      </c>
      <c r="F1438" s="1" t="s">
        <v>74</v>
      </c>
      <c r="G1438" s="1" t="s">
        <v>37</v>
      </c>
      <c r="H1438" s="1" t="s">
        <v>966</v>
      </c>
      <c r="I1438" s="1" t="s">
        <v>34</v>
      </c>
      <c r="J1438" s="3">
        <v>563334</v>
      </c>
      <c r="K1438" s="3">
        <v>0</v>
      </c>
      <c r="L1438" s="3">
        <f t="shared" si="89"/>
        <v>563334</v>
      </c>
      <c r="M1438" s="1" t="s">
        <v>40</v>
      </c>
      <c r="N1438" s="88">
        <v>73109356</v>
      </c>
      <c r="O1438" s="1" t="s">
        <v>118</v>
      </c>
      <c r="P1438" s="1" t="s">
        <v>79</v>
      </c>
      <c r="Q1438" s="1" t="s">
        <v>80</v>
      </c>
      <c r="R1438" s="1" t="s">
        <v>43</v>
      </c>
      <c r="S1438" s="1" t="s">
        <v>43</v>
      </c>
      <c r="T1438" s="3">
        <v>0</v>
      </c>
      <c r="U1438" s="1" t="s">
        <v>44</v>
      </c>
      <c r="V1438" s="1" t="s">
        <v>45</v>
      </c>
      <c r="W1438" s="1" t="s">
        <v>966</v>
      </c>
      <c r="X1438" s="1" t="s">
        <v>46</v>
      </c>
      <c r="Y1438" s="1" t="s">
        <v>81</v>
      </c>
      <c r="Z1438" s="1" t="s">
        <v>1838</v>
      </c>
      <c r="AA1438" s="1" t="s">
        <v>83</v>
      </c>
      <c r="AB1438" s="1" t="s">
        <v>84</v>
      </c>
      <c r="AC1438" s="1" t="s">
        <v>51</v>
      </c>
      <c r="AD1438" s="1" t="s">
        <v>1838</v>
      </c>
      <c r="AE1438" s="1" t="s">
        <v>37</v>
      </c>
      <c r="AF1438">
        <f t="shared" si="90"/>
        <v>2024</v>
      </c>
      <c r="AG1438" t="str">
        <f t="shared" si="91"/>
        <v>sep</v>
      </c>
      <c r="AH1438" t="str">
        <f>+VLOOKUP(N1438,'[1]2. Ingreso de incapacidades'!$C$5:$O$6997,13,FALSE)</f>
        <v>SANITAS E.P.S</v>
      </c>
      <c r="AI1438" t="s">
        <v>2193</v>
      </c>
    </row>
    <row r="1439" spans="1:35" hidden="1" x14ac:dyDescent="0.25">
      <c r="A1439" s="1" t="s">
        <v>33</v>
      </c>
      <c r="B1439" s="1" t="s">
        <v>34</v>
      </c>
      <c r="C1439" s="2">
        <v>45565</v>
      </c>
      <c r="D1439" s="42" t="str">
        <f t="shared" si="88"/>
        <v>2024</v>
      </c>
      <c r="E1439" s="1" t="s">
        <v>73</v>
      </c>
      <c r="F1439" s="1" t="s">
        <v>74</v>
      </c>
      <c r="G1439" s="1" t="s">
        <v>37</v>
      </c>
      <c r="H1439" s="1" t="s">
        <v>966</v>
      </c>
      <c r="I1439" s="1" t="s">
        <v>34</v>
      </c>
      <c r="J1439" s="3">
        <v>216667</v>
      </c>
      <c r="K1439" s="3">
        <v>0</v>
      </c>
      <c r="L1439" s="3">
        <f t="shared" si="89"/>
        <v>216667</v>
      </c>
      <c r="M1439" s="1" t="s">
        <v>40</v>
      </c>
      <c r="N1439" s="88">
        <v>1047476501</v>
      </c>
      <c r="O1439" s="1" t="s">
        <v>670</v>
      </c>
      <c r="P1439" s="1" t="s">
        <v>79</v>
      </c>
      <c r="Q1439" s="1" t="s">
        <v>80</v>
      </c>
      <c r="R1439" s="1" t="s">
        <v>43</v>
      </c>
      <c r="S1439" s="1" t="s">
        <v>43</v>
      </c>
      <c r="T1439" s="3">
        <v>0</v>
      </c>
      <c r="U1439" s="1" t="s">
        <v>44</v>
      </c>
      <c r="V1439" s="1" t="s">
        <v>45</v>
      </c>
      <c r="W1439" s="1" t="s">
        <v>966</v>
      </c>
      <c r="X1439" s="1" t="s">
        <v>46</v>
      </c>
      <c r="Y1439" s="1" t="s">
        <v>81</v>
      </c>
      <c r="Z1439" s="1" t="s">
        <v>1838</v>
      </c>
      <c r="AA1439" s="1" t="s">
        <v>83</v>
      </c>
      <c r="AB1439" s="1" t="s">
        <v>84</v>
      </c>
      <c r="AC1439" s="1" t="s">
        <v>51</v>
      </c>
      <c r="AD1439" s="1" t="s">
        <v>1838</v>
      </c>
      <c r="AE1439" s="1" t="s">
        <v>37</v>
      </c>
      <c r="AF1439">
        <f t="shared" si="90"/>
        <v>2024</v>
      </c>
      <c r="AG1439" t="str">
        <f t="shared" si="91"/>
        <v>sep</v>
      </c>
      <c r="AH1439" t="str">
        <f>+VLOOKUP(N1439,'[1]2. Ingreso de incapacidades'!$C$5:$O$6997,13,FALSE)</f>
        <v>EPS MUTUAL SER</v>
      </c>
      <c r="AI1439" t="s">
        <v>2195</v>
      </c>
    </row>
    <row r="1440" spans="1:35" hidden="1" x14ac:dyDescent="0.25">
      <c r="A1440" s="1" t="s">
        <v>33</v>
      </c>
      <c r="B1440" s="1" t="s">
        <v>34</v>
      </c>
      <c r="C1440" s="2">
        <v>45565</v>
      </c>
      <c r="D1440" s="42" t="str">
        <f t="shared" si="88"/>
        <v>2024</v>
      </c>
      <c r="E1440" s="1" t="s">
        <v>73</v>
      </c>
      <c r="F1440" s="1" t="s">
        <v>74</v>
      </c>
      <c r="G1440" s="1" t="s">
        <v>37</v>
      </c>
      <c r="H1440" s="1" t="s">
        <v>966</v>
      </c>
      <c r="I1440" s="1" t="s">
        <v>34</v>
      </c>
      <c r="J1440" s="3">
        <v>144163</v>
      </c>
      <c r="K1440" s="3">
        <v>0</v>
      </c>
      <c r="L1440" s="3">
        <f t="shared" si="89"/>
        <v>144163</v>
      </c>
      <c r="M1440" s="1" t="s">
        <v>40</v>
      </c>
      <c r="N1440" s="88">
        <v>73133105</v>
      </c>
      <c r="O1440" s="1" t="s">
        <v>784</v>
      </c>
      <c r="P1440" s="1" t="s">
        <v>79</v>
      </c>
      <c r="Q1440" s="1" t="s">
        <v>80</v>
      </c>
      <c r="R1440" s="1" t="s">
        <v>43</v>
      </c>
      <c r="S1440" s="1" t="s">
        <v>43</v>
      </c>
      <c r="T1440" s="3">
        <v>0</v>
      </c>
      <c r="U1440" s="1" t="s">
        <v>44</v>
      </c>
      <c r="V1440" s="1" t="s">
        <v>45</v>
      </c>
      <c r="W1440" s="1" t="s">
        <v>966</v>
      </c>
      <c r="X1440" s="1" t="s">
        <v>46</v>
      </c>
      <c r="Y1440" s="1" t="s">
        <v>81</v>
      </c>
      <c r="Z1440" s="1" t="s">
        <v>1838</v>
      </c>
      <c r="AA1440" s="1" t="s">
        <v>83</v>
      </c>
      <c r="AB1440" s="1" t="s">
        <v>84</v>
      </c>
      <c r="AC1440" s="1" t="s">
        <v>51</v>
      </c>
      <c r="AD1440" s="1" t="s">
        <v>1838</v>
      </c>
      <c r="AE1440" s="1" t="s">
        <v>37</v>
      </c>
      <c r="AF1440">
        <f t="shared" si="90"/>
        <v>2024</v>
      </c>
      <c r="AG1440" t="str">
        <f t="shared" si="91"/>
        <v>sep</v>
      </c>
      <c r="AH1440" t="str">
        <f>+VLOOKUP(N1440,'[1]2. Ingreso de incapacidades'!$C$5:$O$6997,13,FALSE)</f>
        <v>EPS MUTUAL SER</v>
      </c>
      <c r="AI1440" t="s">
        <v>2195</v>
      </c>
    </row>
    <row r="1441" spans="1:35" hidden="1" x14ac:dyDescent="0.25">
      <c r="A1441" s="1" t="s">
        <v>33</v>
      </c>
      <c r="B1441" s="1" t="s">
        <v>34</v>
      </c>
      <c r="C1441" s="2">
        <v>45565</v>
      </c>
      <c r="D1441" s="42" t="str">
        <f t="shared" si="88"/>
        <v>2024</v>
      </c>
      <c r="E1441" s="1" t="s">
        <v>73</v>
      </c>
      <c r="F1441" s="1" t="s">
        <v>74</v>
      </c>
      <c r="G1441" s="1" t="s">
        <v>37</v>
      </c>
      <c r="H1441" s="1" t="s">
        <v>966</v>
      </c>
      <c r="I1441" s="1" t="s">
        <v>34</v>
      </c>
      <c r="J1441" s="3">
        <v>650000</v>
      </c>
      <c r="K1441" s="3">
        <v>0</v>
      </c>
      <c r="L1441" s="3">
        <f t="shared" si="89"/>
        <v>650000</v>
      </c>
      <c r="M1441" s="1" t="s">
        <v>40</v>
      </c>
      <c r="N1441" s="88">
        <v>30873721</v>
      </c>
      <c r="O1441" s="1" t="s">
        <v>126</v>
      </c>
      <c r="P1441" s="1" t="s">
        <v>79</v>
      </c>
      <c r="Q1441" s="1" t="s">
        <v>80</v>
      </c>
      <c r="R1441" s="1" t="s">
        <v>43</v>
      </c>
      <c r="S1441" s="1" t="s">
        <v>43</v>
      </c>
      <c r="T1441" s="3">
        <v>0</v>
      </c>
      <c r="U1441" s="1" t="s">
        <v>44</v>
      </c>
      <c r="V1441" s="1" t="s">
        <v>45</v>
      </c>
      <c r="W1441" s="1" t="s">
        <v>966</v>
      </c>
      <c r="X1441" s="1" t="s">
        <v>46</v>
      </c>
      <c r="Y1441" s="1" t="s">
        <v>81</v>
      </c>
      <c r="Z1441" s="1" t="s">
        <v>1838</v>
      </c>
      <c r="AA1441" s="1" t="s">
        <v>83</v>
      </c>
      <c r="AB1441" s="1" t="s">
        <v>84</v>
      </c>
      <c r="AC1441" s="1" t="s">
        <v>51</v>
      </c>
      <c r="AD1441" s="1" t="s">
        <v>1838</v>
      </c>
      <c r="AE1441" s="1" t="s">
        <v>37</v>
      </c>
      <c r="AF1441">
        <f t="shared" si="90"/>
        <v>2024</v>
      </c>
      <c r="AG1441" t="str">
        <f t="shared" si="91"/>
        <v>sep</v>
      </c>
      <c r="AH1441" t="str">
        <f>+VLOOKUP(N1441,'[1]2. Ingreso de incapacidades'!$C$5:$O$6997,13,FALSE)</f>
        <v>FAMISANAR E.P.S</v>
      </c>
      <c r="AI1441" t="s">
        <v>2196</v>
      </c>
    </row>
    <row r="1442" spans="1:35" hidden="1" x14ac:dyDescent="0.25">
      <c r="A1442" s="1" t="s">
        <v>33</v>
      </c>
      <c r="B1442" s="1" t="s">
        <v>34</v>
      </c>
      <c r="C1442" s="2">
        <v>45565</v>
      </c>
      <c r="D1442" s="42" t="str">
        <f t="shared" si="88"/>
        <v>2024</v>
      </c>
      <c r="E1442" s="1" t="s">
        <v>73</v>
      </c>
      <c r="F1442" s="1" t="s">
        <v>74</v>
      </c>
      <c r="G1442" s="1" t="s">
        <v>37</v>
      </c>
      <c r="H1442" s="1" t="s">
        <v>966</v>
      </c>
      <c r="I1442" s="1" t="s">
        <v>34</v>
      </c>
      <c r="J1442" s="3">
        <v>43334</v>
      </c>
      <c r="K1442" s="3">
        <v>0</v>
      </c>
      <c r="L1442" s="3">
        <f t="shared" si="89"/>
        <v>43334</v>
      </c>
      <c r="M1442" s="1" t="s">
        <v>40</v>
      </c>
      <c r="N1442" s="88">
        <v>1003046013</v>
      </c>
      <c r="O1442" s="1" t="s">
        <v>623</v>
      </c>
      <c r="P1442" s="1" t="s">
        <v>79</v>
      </c>
      <c r="Q1442" s="1" t="s">
        <v>80</v>
      </c>
      <c r="R1442" s="1" t="s">
        <v>43</v>
      </c>
      <c r="S1442" s="1" t="s">
        <v>43</v>
      </c>
      <c r="T1442" s="3">
        <v>0</v>
      </c>
      <c r="U1442" s="1" t="s">
        <v>44</v>
      </c>
      <c r="V1442" s="1" t="s">
        <v>45</v>
      </c>
      <c r="W1442" s="1" t="s">
        <v>966</v>
      </c>
      <c r="X1442" s="1" t="s">
        <v>46</v>
      </c>
      <c r="Y1442" s="1" t="s">
        <v>81</v>
      </c>
      <c r="Z1442" s="1" t="s">
        <v>1838</v>
      </c>
      <c r="AA1442" s="1" t="s">
        <v>83</v>
      </c>
      <c r="AB1442" s="1" t="s">
        <v>84</v>
      </c>
      <c r="AC1442" s="1" t="s">
        <v>51</v>
      </c>
      <c r="AD1442" s="1" t="s">
        <v>1838</v>
      </c>
      <c r="AE1442" s="1" t="s">
        <v>37</v>
      </c>
      <c r="AF1442">
        <f t="shared" si="90"/>
        <v>2024</v>
      </c>
      <c r="AG1442" t="str">
        <f t="shared" si="91"/>
        <v>sep</v>
      </c>
      <c r="AH1442" t="str">
        <f>+VLOOKUP(N1442,'[1]2. Ingreso de incapacidades'!$C$5:$O$6997,13,FALSE)</f>
        <v>NUEVA E.P.S</v>
      </c>
      <c r="AI1442" t="s">
        <v>2199</v>
      </c>
    </row>
    <row r="1443" spans="1:35" hidden="1" x14ac:dyDescent="0.25">
      <c r="A1443" s="1" t="s">
        <v>33</v>
      </c>
      <c r="B1443" s="1" t="s">
        <v>34</v>
      </c>
      <c r="C1443" s="2">
        <v>45565</v>
      </c>
      <c r="D1443" s="42" t="str">
        <f t="shared" si="88"/>
        <v>2024</v>
      </c>
      <c r="E1443" s="1" t="s">
        <v>73</v>
      </c>
      <c r="F1443" s="1" t="s">
        <v>74</v>
      </c>
      <c r="G1443" s="1" t="s">
        <v>37</v>
      </c>
      <c r="H1443" s="1" t="s">
        <v>966</v>
      </c>
      <c r="I1443" s="1" t="s">
        <v>34</v>
      </c>
      <c r="J1443" s="3">
        <v>130000</v>
      </c>
      <c r="K1443" s="3">
        <v>0</v>
      </c>
      <c r="L1443" s="3">
        <f t="shared" si="89"/>
        <v>130000</v>
      </c>
      <c r="M1443" s="1" t="s">
        <v>40</v>
      </c>
      <c r="N1443" s="88">
        <v>12595533</v>
      </c>
      <c r="O1443" s="1" t="s">
        <v>116</v>
      </c>
      <c r="P1443" s="1" t="s">
        <v>79</v>
      </c>
      <c r="Q1443" s="1" t="s">
        <v>80</v>
      </c>
      <c r="R1443" s="1" t="s">
        <v>43</v>
      </c>
      <c r="S1443" s="1" t="s">
        <v>43</v>
      </c>
      <c r="T1443" s="3">
        <v>0</v>
      </c>
      <c r="U1443" s="1" t="s">
        <v>44</v>
      </c>
      <c r="V1443" s="1" t="s">
        <v>45</v>
      </c>
      <c r="W1443" s="1" t="s">
        <v>966</v>
      </c>
      <c r="X1443" s="1" t="s">
        <v>46</v>
      </c>
      <c r="Y1443" s="1" t="s">
        <v>81</v>
      </c>
      <c r="Z1443" s="1" t="s">
        <v>1838</v>
      </c>
      <c r="AA1443" s="1" t="s">
        <v>83</v>
      </c>
      <c r="AB1443" s="1" t="s">
        <v>84</v>
      </c>
      <c r="AC1443" s="1" t="s">
        <v>51</v>
      </c>
      <c r="AD1443" s="1" t="s">
        <v>1838</v>
      </c>
      <c r="AE1443" s="1" t="s">
        <v>37</v>
      </c>
      <c r="AF1443">
        <f t="shared" si="90"/>
        <v>2024</v>
      </c>
      <c r="AG1443" t="str">
        <f t="shared" si="91"/>
        <v>sep</v>
      </c>
      <c r="AH1443" t="str">
        <f>+VLOOKUP(N1443,'[1]2. Ingreso de incapacidades'!$C$5:$O$6997,13,FALSE)</f>
        <v>NUEVA E.P.S</v>
      </c>
      <c r="AI1443" t="s">
        <v>2199</v>
      </c>
    </row>
    <row r="1444" spans="1:35" hidden="1" x14ac:dyDescent="0.25">
      <c r="A1444" s="1" t="s">
        <v>33</v>
      </c>
      <c r="B1444" s="1" t="s">
        <v>34</v>
      </c>
      <c r="C1444" s="2">
        <v>45565</v>
      </c>
      <c r="D1444" s="42" t="str">
        <f t="shared" si="88"/>
        <v>2024</v>
      </c>
      <c r="E1444" s="1" t="s">
        <v>73</v>
      </c>
      <c r="F1444" s="1" t="s">
        <v>74</v>
      </c>
      <c r="G1444" s="1" t="s">
        <v>37</v>
      </c>
      <c r="H1444" s="1" t="s">
        <v>966</v>
      </c>
      <c r="I1444" s="1" t="s">
        <v>34</v>
      </c>
      <c r="J1444" s="3">
        <v>44906</v>
      </c>
      <c r="K1444" s="3">
        <v>0</v>
      </c>
      <c r="L1444" s="3">
        <f t="shared" si="89"/>
        <v>44906</v>
      </c>
      <c r="M1444" s="1" t="s">
        <v>40</v>
      </c>
      <c r="N1444" s="88">
        <v>73111559</v>
      </c>
      <c r="O1444" s="1" t="s">
        <v>778</v>
      </c>
      <c r="P1444" s="1" t="s">
        <v>79</v>
      </c>
      <c r="Q1444" s="1" t="s">
        <v>80</v>
      </c>
      <c r="R1444" s="1" t="s">
        <v>43</v>
      </c>
      <c r="S1444" s="1" t="s">
        <v>43</v>
      </c>
      <c r="T1444" s="3">
        <v>0</v>
      </c>
      <c r="U1444" s="1" t="s">
        <v>44</v>
      </c>
      <c r="V1444" s="1" t="s">
        <v>45</v>
      </c>
      <c r="W1444" s="1" t="s">
        <v>966</v>
      </c>
      <c r="X1444" s="1" t="s">
        <v>46</v>
      </c>
      <c r="Y1444" s="1" t="s">
        <v>81</v>
      </c>
      <c r="Z1444" s="1" t="s">
        <v>1838</v>
      </c>
      <c r="AA1444" s="1" t="s">
        <v>83</v>
      </c>
      <c r="AB1444" s="1" t="s">
        <v>84</v>
      </c>
      <c r="AC1444" s="1" t="s">
        <v>51</v>
      </c>
      <c r="AD1444" s="1" t="s">
        <v>1838</v>
      </c>
      <c r="AE1444" s="1" t="s">
        <v>37</v>
      </c>
      <c r="AF1444">
        <f t="shared" si="90"/>
        <v>2024</v>
      </c>
      <c r="AG1444" t="str">
        <f t="shared" si="91"/>
        <v>sep</v>
      </c>
      <c r="AH1444" t="str">
        <f>+VLOOKUP(N1444,'[1]2. Ingreso de incapacidades'!$C$5:$O$6997,13,FALSE)</f>
        <v>NUEVA E.P.S</v>
      </c>
      <c r="AI1444" t="s">
        <v>2199</v>
      </c>
    </row>
    <row r="1445" spans="1:35" hidden="1" x14ac:dyDescent="0.25">
      <c r="A1445" s="1" t="s">
        <v>33</v>
      </c>
      <c r="B1445" s="1" t="s">
        <v>34</v>
      </c>
      <c r="C1445" s="2">
        <v>45565</v>
      </c>
      <c r="D1445" s="42" t="str">
        <f t="shared" si="88"/>
        <v>2024</v>
      </c>
      <c r="E1445" s="1" t="s">
        <v>73</v>
      </c>
      <c r="F1445" s="1" t="s">
        <v>74</v>
      </c>
      <c r="G1445" s="1" t="s">
        <v>37</v>
      </c>
      <c r="H1445" s="1" t="s">
        <v>966</v>
      </c>
      <c r="I1445" s="1" t="s">
        <v>34</v>
      </c>
      <c r="J1445" s="3">
        <v>650000</v>
      </c>
      <c r="K1445" s="3">
        <v>0</v>
      </c>
      <c r="L1445" s="3">
        <f t="shared" si="89"/>
        <v>650000</v>
      </c>
      <c r="M1445" s="1" t="s">
        <v>40</v>
      </c>
      <c r="N1445" s="88">
        <v>73159298</v>
      </c>
      <c r="O1445" s="1" t="s">
        <v>120</v>
      </c>
      <c r="P1445" s="1" t="s">
        <v>79</v>
      </c>
      <c r="Q1445" s="1" t="s">
        <v>80</v>
      </c>
      <c r="R1445" s="1" t="s">
        <v>43</v>
      </c>
      <c r="S1445" s="1" t="s">
        <v>43</v>
      </c>
      <c r="T1445" s="3">
        <v>0</v>
      </c>
      <c r="U1445" s="1" t="s">
        <v>44</v>
      </c>
      <c r="V1445" s="1" t="s">
        <v>45</v>
      </c>
      <c r="W1445" s="1" t="s">
        <v>966</v>
      </c>
      <c r="X1445" s="1" t="s">
        <v>46</v>
      </c>
      <c r="Y1445" s="1" t="s">
        <v>81</v>
      </c>
      <c r="Z1445" s="1" t="s">
        <v>1838</v>
      </c>
      <c r="AA1445" s="1" t="s">
        <v>83</v>
      </c>
      <c r="AB1445" s="1" t="s">
        <v>84</v>
      </c>
      <c r="AC1445" s="1" t="s">
        <v>51</v>
      </c>
      <c r="AD1445" s="1" t="s">
        <v>1838</v>
      </c>
      <c r="AE1445" s="1" t="s">
        <v>37</v>
      </c>
      <c r="AF1445">
        <f t="shared" si="90"/>
        <v>2024</v>
      </c>
      <c r="AG1445" t="str">
        <f t="shared" si="91"/>
        <v>sep</v>
      </c>
      <c r="AH1445" t="str">
        <f>+VLOOKUP(N1445,'[1]2. Ingreso de incapacidades'!$C$5:$O$6997,13,FALSE)</f>
        <v>NUEVA E.P.S</v>
      </c>
      <c r="AI1445" t="s">
        <v>2199</v>
      </c>
    </row>
    <row r="1446" spans="1:35" hidden="1" x14ac:dyDescent="0.25">
      <c r="A1446" s="1" t="s">
        <v>33</v>
      </c>
      <c r="B1446" s="1" t="s">
        <v>34</v>
      </c>
      <c r="C1446" s="2">
        <v>45565</v>
      </c>
      <c r="D1446" s="42" t="str">
        <f t="shared" si="88"/>
        <v>2024</v>
      </c>
      <c r="E1446" s="1" t="s">
        <v>73</v>
      </c>
      <c r="F1446" s="1" t="s">
        <v>74</v>
      </c>
      <c r="G1446" s="1" t="s">
        <v>37</v>
      </c>
      <c r="H1446" s="1" t="s">
        <v>966</v>
      </c>
      <c r="I1446" s="1" t="s">
        <v>34</v>
      </c>
      <c r="J1446" s="3">
        <v>130000</v>
      </c>
      <c r="K1446" s="3">
        <v>0</v>
      </c>
      <c r="L1446" s="3">
        <f t="shared" si="89"/>
        <v>130000</v>
      </c>
      <c r="M1446" s="1" t="s">
        <v>40</v>
      </c>
      <c r="N1446" s="88">
        <v>73554580</v>
      </c>
      <c r="O1446" s="1" t="s">
        <v>568</v>
      </c>
      <c r="P1446" s="1" t="s">
        <v>79</v>
      </c>
      <c r="Q1446" s="1" t="s">
        <v>80</v>
      </c>
      <c r="R1446" s="1" t="s">
        <v>43</v>
      </c>
      <c r="S1446" s="1" t="s">
        <v>43</v>
      </c>
      <c r="T1446" s="3">
        <v>0</v>
      </c>
      <c r="U1446" s="1" t="s">
        <v>44</v>
      </c>
      <c r="V1446" s="1" t="s">
        <v>45</v>
      </c>
      <c r="W1446" s="1" t="s">
        <v>966</v>
      </c>
      <c r="X1446" s="1" t="s">
        <v>46</v>
      </c>
      <c r="Y1446" s="1" t="s">
        <v>81</v>
      </c>
      <c r="Z1446" s="1" t="s">
        <v>1838</v>
      </c>
      <c r="AA1446" s="1" t="s">
        <v>83</v>
      </c>
      <c r="AB1446" s="1" t="s">
        <v>84</v>
      </c>
      <c r="AC1446" s="1" t="s">
        <v>51</v>
      </c>
      <c r="AD1446" s="1" t="s">
        <v>1838</v>
      </c>
      <c r="AE1446" s="1" t="s">
        <v>37</v>
      </c>
      <c r="AF1446">
        <f t="shared" si="90"/>
        <v>2024</v>
      </c>
      <c r="AG1446" t="str">
        <f t="shared" si="91"/>
        <v>sep</v>
      </c>
      <c r="AH1446" t="str">
        <f>+VLOOKUP(N1446,'[1]2. Ingreso de incapacidades'!$C$5:$O$6997,13,FALSE)</f>
        <v>NUEVA E.P.S</v>
      </c>
      <c r="AI1446" t="s">
        <v>2199</v>
      </c>
    </row>
    <row r="1447" spans="1:35" hidden="1" x14ac:dyDescent="0.25">
      <c r="A1447" s="1" t="s">
        <v>33</v>
      </c>
      <c r="B1447" s="1" t="s">
        <v>34</v>
      </c>
      <c r="C1447" s="2">
        <v>45565</v>
      </c>
      <c r="D1447" s="42" t="str">
        <f t="shared" si="88"/>
        <v>2024</v>
      </c>
      <c r="E1447" s="1" t="s">
        <v>73</v>
      </c>
      <c r="F1447" s="1" t="s">
        <v>74</v>
      </c>
      <c r="G1447" s="1" t="s">
        <v>37</v>
      </c>
      <c r="H1447" s="1" t="s">
        <v>966</v>
      </c>
      <c r="I1447" s="1" t="s">
        <v>34</v>
      </c>
      <c r="J1447" s="3">
        <v>88902</v>
      </c>
      <c r="K1447" s="3">
        <v>0</v>
      </c>
      <c r="L1447" s="3">
        <f t="shared" si="89"/>
        <v>88902</v>
      </c>
      <c r="M1447" s="1" t="s">
        <v>40</v>
      </c>
      <c r="N1447" s="88">
        <v>1143394407</v>
      </c>
      <c r="O1447" s="1" t="s">
        <v>751</v>
      </c>
      <c r="P1447" s="1" t="s">
        <v>79</v>
      </c>
      <c r="Q1447" s="1" t="s">
        <v>80</v>
      </c>
      <c r="R1447" s="1" t="s">
        <v>43</v>
      </c>
      <c r="S1447" s="1" t="s">
        <v>43</v>
      </c>
      <c r="T1447" s="3">
        <v>0</v>
      </c>
      <c r="U1447" s="1" t="s">
        <v>44</v>
      </c>
      <c r="V1447" s="1" t="s">
        <v>45</v>
      </c>
      <c r="W1447" s="1" t="s">
        <v>966</v>
      </c>
      <c r="X1447" s="1" t="s">
        <v>46</v>
      </c>
      <c r="Y1447" s="1" t="s">
        <v>81</v>
      </c>
      <c r="Z1447" s="1" t="s">
        <v>1838</v>
      </c>
      <c r="AA1447" s="1" t="s">
        <v>83</v>
      </c>
      <c r="AB1447" s="1" t="s">
        <v>84</v>
      </c>
      <c r="AC1447" s="1" t="s">
        <v>51</v>
      </c>
      <c r="AD1447" s="1" t="s">
        <v>1838</v>
      </c>
      <c r="AE1447" s="1" t="s">
        <v>37</v>
      </c>
      <c r="AF1447">
        <f t="shared" si="90"/>
        <v>2024</v>
      </c>
      <c r="AG1447" t="str">
        <f t="shared" si="91"/>
        <v>sep</v>
      </c>
      <c r="AH1447" t="str">
        <f>+VLOOKUP(N1447,'[1]2. Ingreso de incapacidades'!$C$5:$O$6997,13,FALSE)</f>
        <v>COOSALUD ESS EPS -S</v>
      </c>
      <c r="AI1447" t="s">
        <v>2198</v>
      </c>
    </row>
    <row r="1448" spans="1:35" hidden="1" x14ac:dyDescent="0.25">
      <c r="A1448" s="1" t="s">
        <v>33</v>
      </c>
      <c r="B1448" s="1" t="s">
        <v>34</v>
      </c>
      <c r="C1448" s="2">
        <v>45565</v>
      </c>
      <c r="D1448" s="42" t="str">
        <f t="shared" si="88"/>
        <v>2024</v>
      </c>
      <c r="E1448" s="1" t="s">
        <v>73</v>
      </c>
      <c r="F1448" s="1" t="s">
        <v>74</v>
      </c>
      <c r="G1448" s="1" t="s">
        <v>37</v>
      </c>
      <c r="H1448" s="1" t="s">
        <v>966</v>
      </c>
      <c r="I1448" s="1" t="s">
        <v>34</v>
      </c>
      <c r="J1448" s="3">
        <v>50453</v>
      </c>
      <c r="K1448" s="3">
        <v>0</v>
      </c>
      <c r="L1448" s="3">
        <f t="shared" si="89"/>
        <v>50453</v>
      </c>
      <c r="M1448" s="1" t="s">
        <v>40</v>
      </c>
      <c r="N1448" s="88">
        <v>15031546</v>
      </c>
      <c r="O1448" s="1" t="s">
        <v>499</v>
      </c>
      <c r="P1448" s="1" t="s">
        <v>79</v>
      </c>
      <c r="Q1448" s="1" t="s">
        <v>80</v>
      </c>
      <c r="R1448" s="1" t="s">
        <v>43</v>
      </c>
      <c r="S1448" s="1" t="s">
        <v>43</v>
      </c>
      <c r="T1448" s="3">
        <v>0</v>
      </c>
      <c r="U1448" s="1" t="s">
        <v>44</v>
      </c>
      <c r="V1448" s="1" t="s">
        <v>45</v>
      </c>
      <c r="W1448" s="1" t="s">
        <v>966</v>
      </c>
      <c r="X1448" s="1" t="s">
        <v>46</v>
      </c>
      <c r="Y1448" s="1" t="s">
        <v>81</v>
      </c>
      <c r="Z1448" s="1" t="s">
        <v>1838</v>
      </c>
      <c r="AA1448" s="1" t="s">
        <v>83</v>
      </c>
      <c r="AB1448" s="1" t="s">
        <v>84</v>
      </c>
      <c r="AC1448" s="1" t="s">
        <v>51</v>
      </c>
      <c r="AD1448" s="1" t="s">
        <v>1838</v>
      </c>
      <c r="AE1448" s="1" t="s">
        <v>37</v>
      </c>
      <c r="AF1448">
        <f t="shared" si="90"/>
        <v>2024</v>
      </c>
      <c r="AG1448" t="str">
        <f t="shared" si="91"/>
        <v>sep</v>
      </c>
      <c r="AH1448" t="str">
        <f>+VLOOKUP(N1448,'[1]2. Ingreso de incapacidades'!$C$5:$O$6997,13,FALSE)</f>
        <v>COOSALUD ESS EPS -S</v>
      </c>
      <c r="AI1448" t="s">
        <v>2198</v>
      </c>
    </row>
    <row r="1449" spans="1:35" hidden="1" x14ac:dyDescent="0.25">
      <c r="A1449" s="1" t="s">
        <v>33</v>
      </c>
      <c r="B1449" s="1" t="s">
        <v>34</v>
      </c>
      <c r="C1449" s="2">
        <v>45565</v>
      </c>
      <c r="D1449" s="42" t="str">
        <f t="shared" si="88"/>
        <v>2024</v>
      </c>
      <c r="E1449" s="1" t="s">
        <v>73</v>
      </c>
      <c r="F1449" s="1" t="s">
        <v>74</v>
      </c>
      <c r="G1449" s="1" t="s">
        <v>37</v>
      </c>
      <c r="H1449" s="1" t="s">
        <v>966</v>
      </c>
      <c r="I1449" s="1" t="s">
        <v>34</v>
      </c>
      <c r="J1449" s="3">
        <v>633103</v>
      </c>
      <c r="K1449" s="3">
        <v>0</v>
      </c>
      <c r="L1449" s="3">
        <f t="shared" si="89"/>
        <v>633103</v>
      </c>
      <c r="M1449" s="1" t="s">
        <v>40</v>
      </c>
      <c r="N1449" s="88">
        <v>1047507226</v>
      </c>
      <c r="O1449" s="1" t="s">
        <v>679</v>
      </c>
      <c r="P1449" s="1" t="s">
        <v>79</v>
      </c>
      <c r="Q1449" s="1" t="s">
        <v>80</v>
      </c>
      <c r="R1449" s="1" t="s">
        <v>43</v>
      </c>
      <c r="S1449" s="1" t="s">
        <v>43</v>
      </c>
      <c r="T1449" s="3">
        <v>0</v>
      </c>
      <c r="U1449" s="1" t="s">
        <v>44</v>
      </c>
      <c r="V1449" s="1" t="s">
        <v>45</v>
      </c>
      <c r="W1449" s="1" t="s">
        <v>966</v>
      </c>
      <c r="X1449" s="1" t="s">
        <v>46</v>
      </c>
      <c r="Y1449" s="1" t="s">
        <v>81</v>
      </c>
      <c r="Z1449" s="1" t="s">
        <v>1838</v>
      </c>
      <c r="AA1449" s="1" t="s">
        <v>83</v>
      </c>
      <c r="AB1449" s="1" t="s">
        <v>84</v>
      </c>
      <c r="AC1449" s="1" t="s">
        <v>51</v>
      </c>
      <c r="AD1449" s="1" t="s">
        <v>1838</v>
      </c>
      <c r="AE1449" s="1" t="s">
        <v>37</v>
      </c>
      <c r="AF1449">
        <f t="shared" si="90"/>
        <v>2024</v>
      </c>
      <c r="AG1449" t="str">
        <f t="shared" si="91"/>
        <v>sep</v>
      </c>
      <c r="AH1449" t="str">
        <f>+VLOOKUP(N1449,'[1]2. Ingreso de incapacidades'!$C$5:$O$6997,13,FALSE)</f>
        <v>SALUD TOTAL E.P.S.</v>
      </c>
      <c r="AI1449" t="s">
        <v>2192</v>
      </c>
    </row>
    <row r="1450" spans="1:35" hidden="1" x14ac:dyDescent="0.25">
      <c r="A1450" s="1" t="s">
        <v>33</v>
      </c>
      <c r="B1450" s="1" t="s">
        <v>34</v>
      </c>
      <c r="C1450" s="2">
        <v>45565</v>
      </c>
      <c r="D1450" s="42" t="str">
        <f t="shared" si="88"/>
        <v>2024</v>
      </c>
      <c r="E1450" s="1" t="s">
        <v>73</v>
      </c>
      <c r="F1450" s="1" t="s">
        <v>74</v>
      </c>
      <c r="G1450" s="1" t="s">
        <v>37</v>
      </c>
      <c r="H1450" s="1" t="s">
        <v>966</v>
      </c>
      <c r="I1450" s="1" t="s">
        <v>34</v>
      </c>
      <c r="J1450" s="3">
        <v>173334</v>
      </c>
      <c r="K1450" s="3">
        <v>0</v>
      </c>
      <c r="L1450" s="3">
        <f t="shared" si="89"/>
        <v>173334</v>
      </c>
      <c r="M1450" s="1" t="s">
        <v>40</v>
      </c>
      <c r="N1450" s="88">
        <v>1043635674</v>
      </c>
      <c r="O1450" s="1" t="s">
        <v>1837</v>
      </c>
      <c r="P1450" s="1" t="s">
        <v>89</v>
      </c>
      <c r="Q1450" s="1" t="s">
        <v>90</v>
      </c>
      <c r="R1450" s="1" t="s">
        <v>43</v>
      </c>
      <c r="S1450" s="1" t="s">
        <v>43</v>
      </c>
      <c r="T1450" s="3">
        <v>0</v>
      </c>
      <c r="U1450" s="1" t="s">
        <v>44</v>
      </c>
      <c r="V1450" s="1" t="s">
        <v>45</v>
      </c>
      <c r="W1450" s="1" t="s">
        <v>966</v>
      </c>
      <c r="X1450" s="1" t="s">
        <v>46</v>
      </c>
      <c r="Y1450" s="1" t="s">
        <v>81</v>
      </c>
      <c r="Z1450" s="1" t="s">
        <v>1838</v>
      </c>
      <c r="AA1450" s="1" t="s">
        <v>83</v>
      </c>
      <c r="AB1450" s="1" t="s">
        <v>84</v>
      </c>
      <c r="AC1450" s="1" t="s">
        <v>51</v>
      </c>
      <c r="AD1450" s="1" t="s">
        <v>1838</v>
      </c>
      <c r="AE1450" s="1" t="s">
        <v>37</v>
      </c>
      <c r="AF1450">
        <f t="shared" si="90"/>
        <v>2024</v>
      </c>
      <c r="AG1450" t="str">
        <f t="shared" si="91"/>
        <v>sep</v>
      </c>
      <c r="AH1450" t="str">
        <f>+VLOOKUP(N1450,'[1]2. Ingreso de incapacidades'!$C$5:$O$6997,13,FALSE)</f>
        <v>SURA E.P.S.</v>
      </c>
      <c r="AI1450" t="s">
        <v>2197</v>
      </c>
    </row>
    <row r="1451" spans="1:35" hidden="1" x14ac:dyDescent="0.25">
      <c r="A1451" s="1" t="s">
        <v>33</v>
      </c>
      <c r="B1451" s="1" t="s">
        <v>34</v>
      </c>
      <c r="C1451" s="2">
        <v>45565</v>
      </c>
      <c r="D1451" s="42" t="str">
        <f t="shared" si="88"/>
        <v>2024</v>
      </c>
      <c r="E1451" s="1" t="s">
        <v>73</v>
      </c>
      <c r="F1451" s="1" t="s">
        <v>74</v>
      </c>
      <c r="G1451" s="1" t="s">
        <v>37</v>
      </c>
      <c r="H1451" s="1" t="s">
        <v>966</v>
      </c>
      <c r="I1451" s="1" t="s">
        <v>34</v>
      </c>
      <c r="J1451" s="3">
        <v>346667</v>
      </c>
      <c r="K1451" s="3">
        <v>0</v>
      </c>
      <c r="L1451" s="3">
        <f t="shared" si="89"/>
        <v>346667</v>
      </c>
      <c r="M1451" s="1" t="s">
        <v>40</v>
      </c>
      <c r="N1451" s="88">
        <v>72305088</v>
      </c>
      <c r="O1451" s="1" t="s">
        <v>770</v>
      </c>
      <c r="P1451" s="1" t="s">
        <v>89</v>
      </c>
      <c r="Q1451" s="1" t="s">
        <v>90</v>
      </c>
      <c r="R1451" s="1" t="s">
        <v>43</v>
      </c>
      <c r="S1451" s="1" t="s">
        <v>43</v>
      </c>
      <c r="T1451" s="3">
        <v>0</v>
      </c>
      <c r="U1451" s="1" t="s">
        <v>44</v>
      </c>
      <c r="V1451" s="1" t="s">
        <v>45</v>
      </c>
      <c r="W1451" s="1" t="s">
        <v>966</v>
      </c>
      <c r="X1451" s="1" t="s">
        <v>46</v>
      </c>
      <c r="Y1451" s="1" t="s">
        <v>81</v>
      </c>
      <c r="Z1451" s="1" t="s">
        <v>1838</v>
      </c>
      <c r="AA1451" s="1" t="s">
        <v>83</v>
      </c>
      <c r="AB1451" s="1" t="s">
        <v>84</v>
      </c>
      <c r="AC1451" s="1" t="s">
        <v>51</v>
      </c>
      <c r="AD1451" s="1" t="s">
        <v>1838</v>
      </c>
      <c r="AE1451" s="1" t="s">
        <v>37</v>
      </c>
      <c r="AF1451">
        <f t="shared" si="90"/>
        <v>2024</v>
      </c>
      <c r="AG1451" t="str">
        <f t="shared" si="91"/>
        <v>sep</v>
      </c>
      <c r="AH1451" t="str">
        <f>+VLOOKUP(N1451,'[1]2. Ingreso de incapacidades'!$C$5:$O$6997,13,FALSE)</f>
        <v>NUEVA E.P.S</v>
      </c>
      <c r="AI1451" t="s">
        <v>2199</v>
      </c>
    </row>
    <row r="1452" spans="1:35" hidden="1" x14ac:dyDescent="0.25">
      <c r="A1452" s="1" t="s">
        <v>33</v>
      </c>
      <c r="B1452" s="1" t="s">
        <v>34</v>
      </c>
      <c r="C1452" s="2">
        <v>45565</v>
      </c>
      <c r="D1452" s="42" t="str">
        <f t="shared" si="88"/>
        <v>2024</v>
      </c>
      <c r="E1452" s="1" t="s">
        <v>73</v>
      </c>
      <c r="F1452" s="1" t="s">
        <v>74</v>
      </c>
      <c r="G1452" s="1" t="s">
        <v>37</v>
      </c>
      <c r="H1452" s="1" t="s">
        <v>966</v>
      </c>
      <c r="I1452" s="1" t="s">
        <v>34</v>
      </c>
      <c r="J1452" s="3">
        <v>682746</v>
      </c>
      <c r="K1452" s="3">
        <v>0</v>
      </c>
      <c r="L1452" s="3">
        <f t="shared" si="89"/>
        <v>682746</v>
      </c>
      <c r="M1452" s="1" t="s">
        <v>40</v>
      </c>
      <c r="N1452" s="88">
        <v>3883113</v>
      </c>
      <c r="O1452" s="1" t="s">
        <v>106</v>
      </c>
      <c r="P1452" s="1" t="s">
        <v>79</v>
      </c>
      <c r="Q1452" s="1" t="s">
        <v>80</v>
      </c>
      <c r="R1452" s="1" t="s">
        <v>43</v>
      </c>
      <c r="S1452" s="1" t="s">
        <v>43</v>
      </c>
      <c r="T1452" s="3">
        <v>0</v>
      </c>
      <c r="U1452" s="1" t="s">
        <v>44</v>
      </c>
      <c r="V1452" s="1" t="s">
        <v>45</v>
      </c>
      <c r="W1452" s="1" t="s">
        <v>966</v>
      </c>
      <c r="X1452" s="1" t="s">
        <v>46</v>
      </c>
      <c r="Y1452" s="1" t="s">
        <v>81</v>
      </c>
      <c r="Z1452" s="1" t="s">
        <v>1838</v>
      </c>
      <c r="AA1452" s="1" t="s">
        <v>83</v>
      </c>
      <c r="AB1452" s="1" t="s">
        <v>84</v>
      </c>
      <c r="AC1452" s="1" t="s">
        <v>51</v>
      </c>
      <c r="AD1452" s="1" t="s">
        <v>1838</v>
      </c>
      <c r="AE1452" s="1" t="s">
        <v>37</v>
      </c>
      <c r="AF1452">
        <f t="shared" si="90"/>
        <v>2024</v>
      </c>
      <c r="AG1452" t="str">
        <f t="shared" si="91"/>
        <v>sep</v>
      </c>
      <c r="AH1452" t="str">
        <f>+VLOOKUP(N1452,'[1]2. Ingreso de incapacidades'!$C$5:$O$6997,13,FALSE)</f>
        <v>SURA E.P.S.</v>
      </c>
      <c r="AI1452" t="s">
        <v>2197</v>
      </c>
    </row>
    <row r="1453" spans="1:35" hidden="1" x14ac:dyDescent="0.25">
      <c r="A1453" s="1" t="s">
        <v>33</v>
      </c>
      <c r="B1453" s="1" t="s">
        <v>34</v>
      </c>
      <c r="C1453" s="2">
        <v>45565</v>
      </c>
      <c r="D1453" s="42" t="str">
        <f t="shared" si="88"/>
        <v>2024</v>
      </c>
      <c r="E1453" s="1" t="s">
        <v>73</v>
      </c>
      <c r="F1453" s="1" t="s">
        <v>74</v>
      </c>
      <c r="G1453" s="1" t="s">
        <v>37</v>
      </c>
      <c r="H1453" s="1" t="s">
        <v>966</v>
      </c>
      <c r="I1453" s="1" t="s">
        <v>34</v>
      </c>
      <c r="J1453" s="3">
        <v>456641</v>
      </c>
      <c r="K1453" s="3">
        <v>0</v>
      </c>
      <c r="L1453" s="3">
        <f t="shared" si="89"/>
        <v>456641</v>
      </c>
      <c r="M1453" s="1" t="s">
        <v>40</v>
      </c>
      <c r="N1453" s="88">
        <v>73189641</v>
      </c>
      <c r="O1453" s="1" t="s">
        <v>806</v>
      </c>
      <c r="P1453" s="1" t="s">
        <v>79</v>
      </c>
      <c r="Q1453" s="1" t="s">
        <v>80</v>
      </c>
      <c r="R1453" s="1" t="s">
        <v>43</v>
      </c>
      <c r="S1453" s="1" t="s">
        <v>43</v>
      </c>
      <c r="T1453" s="3">
        <v>0</v>
      </c>
      <c r="U1453" s="1" t="s">
        <v>44</v>
      </c>
      <c r="V1453" s="1" t="s">
        <v>45</v>
      </c>
      <c r="W1453" s="1" t="s">
        <v>966</v>
      </c>
      <c r="X1453" s="1" t="s">
        <v>46</v>
      </c>
      <c r="Y1453" s="1" t="s">
        <v>81</v>
      </c>
      <c r="Z1453" s="1" t="s">
        <v>1838</v>
      </c>
      <c r="AA1453" s="1" t="s">
        <v>83</v>
      </c>
      <c r="AB1453" s="1" t="s">
        <v>84</v>
      </c>
      <c r="AC1453" s="1" t="s">
        <v>51</v>
      </c>
      <c r="AD1453" s="1" t="s">
        <v>1838</v>
      </c>
      <c r="AE1453" s="1" t="s">
        <v>37</v>
      </c>
      <c r="AF1453">
        <f t="shared" si="90"/>
        <v>2024</v>
      </c>
      <c r="AG1453" t="str">
        <f t="shared" si="91"/>
        <v>sep</v>
      </c>
      <c r="AH1453" t="str">
        <f>+VLOOKUP(N1453,'[1]2. Ingreso de incapacidades'!$C$5:$O$6997,13,FALSE)</f>
        <v>SURA E.P.S.</v>
      </c>
      <c r="AI1453" t="s">
        <v>2197</v>
      </c>
    </row>
    <row r="1454" spans="1:35" hidden="1" x14ac:dyDescent="0.25">
      <c r="A1454" s="1" t="s">
        <v>33</v>
      </c>
      <c r="B1454" s="1" t="s">
        <v>34</v>
      </c>
      <c r="C1454" s="2">
        <v>45565</v>
      </c>
      <c r="D1454" s="42" t="str">
        <f t="shared" si="88"/>
        <v>2024</v>
      </c>
      <c r="E1454" s="1" t="s">
        <v>73</v>
      </c>
      <c r="F1454" s="1" t="s">
        <v>74</v>
      </c>
      <c r="G1454" s="1" t="s">
        <v>37</v>
      </c>
      <c r="H1454" s="1" t="s">
        <v>966</v>
      </c>
      <c r="I1454" s="1" t="s">
        <v>34</v>
      </c>
      <c r="J1454" s="3">
        <v>45515</v>
      </c>
      <c r="K1454" s="3">
        <v>0</v>
      </c>
      <c r="L1454" s="3">
        <f t="shared" si="89"/>
        <v>45515</v>
      </c>
      <c r="M1454" s="1" t="s">
        <v>40</v>
      </c>
      <c r="N1454" s="88">
        <v>1002059942</v>
      </c>
      <c r="O1454" s="1" t="s">
        <v>92</v>
      </c>
      <c r="P1454" s="1" t="s">
        <v>79</v>
      </c>
      <c r="Q1454" s="1" t="s">
        <v>80</v>
      </c>
      <c r="R1454" s="1" t="s">
        <v>43</v>
      </c>
      <c r="S1454" s="1" t="s">
        <v>43</v>
      </c>
      <c r="T1454" s="3">
        <v>0</v>
      </c>
      <c r="U1454" s="1" t="s">
        <v>44</v>
      </c>
      <c r="V1454" s="1" t="s">
        <v>45</v>
      </c>
      <c r="W1454" s="1" t="s">
        <v>966</v>
      </c>
      <c r="X1454" s="1" t="s">
        <v>46</v>
      </c>
      <c r="Y1454" s="1" t="s">
        <v>81</v>
      </c>
      <c r="Z1454" s="1" t="s">
        <v>1838</v>
      </c>
      <c r="AA1454" s="1" t="s">
        <v>83</v>
      </c>
      <c r="AB1454" s="1" t="s">
        <v>84</v>
      </c>
      <c r="AC1454" s="1" t="s">
        <v>51</v>
      </c>
      <c r="AD1454" s="1" t="s">
        <v>1838</v>
      </c>
      <c r="AE1454" s="1" t="s">
        <v>37</v>
      </c>
      <c r="AF1454">
        <f t="shared" si="90"/>
        <v>2024</v>
      </c>
      <c r="AG1454" t="str">
        <f t="shared" si="91"/>
        <v>sep</v>
      </c>
      <c r="AH1454" t="str">
        <f>+VLOOKUP(N1454,'[1]2. Ingreso de incapacidades'!$C$5:$O$6997,13,FALSE)</f>
        <v>SALUD TOTAL E.P.S.</v>
      </c>
      <c r="AI1454" t="s">
        <v>2192</v>
      </c>
    </row>
    <row r="1455" spans="1:35" hidden="1" x14ac:dyDescent="0.25">
      <c r="A1455" s="1" t="s">
        <v>33</v>
      </c>
      <c r="B1455" s="1" t="s">
        <v>34</v>
      </c>
      <c r="C1455" s="2">
        <v>45565</v>
      </c>
      <c r="D1455" s="42" t="str">
        <f t="shared" si="88"/>
        <v>2024</v>
      </c>
      <c r="E1455" s="1" t="s">
        <v>73</v>
      </c>
      <c r="F1455" s="1" t="s">
        <v>74</v>
      </c>
      <c r="G1455" s="1" t="s">
        <v>37</v>
      </c>
      <c r="H1455" s="1" t="s">
        <v>966</v>
      </c>
      <c r="I1455" s="1" t="s">
        <v>34</v>
      </c>
      <c r="J1455" s="3">
        <v>650000</v>
      </c>
      <c r="K1455" s="3">
        <v>0</v>
      </c>
      <c r="L1455" s="3">
        <f t="shared" si="89"/>
        <v>650000</v>
      </c>
      <c r="M1455" s="1" t="s">
        <v>40</v>
      </c>
      <c r="N1455" s="88">
        <v>1143339994</v>
      </c>
      <c r="O1455" s="1" t="s">
        <v>114</v>
      </c>
      <c r="P1455" s="1" t="s">
        <v>79</v>
      </c>
      <c r="Q1455" s="1" t="s">
        <v>80</v>
      </c>
      <c r="R1455" s="1" t="s">
        <v>43</v>
      </c>
      <c r="S1455" s="1" t="s">
        <v>43</v>
      </c>
      <c r="T1455" s="3">
        <v>0</v>
      </c>
      <c r="U1455" s="1" t="s">
        <v>44</v>
      </c>
      <c r="V1455" s="1" t="s">
        <v>45</v>
      </c>
      <c r="W1455" s="1" t="s">
        <v>966</v>
      </c>
      <c r="X1455" s="1" t="s">
        <v>46</v>
      </c>
      <c r="Y1455" s="1" t="s">
        <v>81</v>
      </c>
      <c r="Z1455" s="1" t="s">
        <v>1838</v>
      </c>
      <c r="AA1455" s="1" t="s">
        <v>83</v>
      </c>
      <c r="AB1455" s="1" t="s">
        <v>84</v>
      </c>
      <c r="AC1455" s="1" t="s">
        <v>51</v>
      </c>
      <c r="AD1455" s="1" t="s">
        <v>1838</v>
      </c>
      <c r="AE1455" s="1" t="s">
        <v>37</v>
      </c>
      <c r="AF1455">
        <f t="shared" si="90"/>
        <v>2024</v>
      </c>
      <c r="AG1455" t="str">
        <f t="shared" si="91"/>
        <v>sep</v>
      </c>
      <c r="AH1455" t="str">
        <f>+VLOOKUP(N1455,'[1]2. Ingreso de incapacidades'!$C$5:$O$6997,13,FALSE)</f>
        <v>SALUD TOTAL E.P.S.</v>
      </c>
      <c r="AI1455" t="s">
        <v>2192</v>
      </c>
    </row>
    <row r="1456" spans="1:35" hidden="1" x14ac:dyDescent="0.25">
      <c r="A1456" s="1" t="s">
        <v>33</v>
      </c>
      <c r="B1456" s="1" t="s">
        <v>34</v>
      </c>
      <c r="C1456" s="2">
        <v>45565</v>
      </c>
      <c r="D1456" s="42" t="str">
        <f t="shared" si="88"/>
        <v>2024</v>
      </c>
      <c r="E1456" s="1" t="s">
        <v>73</v>
      </c>
      <c r="F1456" s="1" t="s">
        <v>74</v>
      </c>
      <c r="G1456" s="1" t="s">
        <v>37</v>
      </c>
      <c r="H1456" s="1" t="s">
        <v>966</v>
      </c>
      <c r="I1456" s="1" t="s">
        <v>34</v>
      </c>
      <c r="J1456" s="3">
        <v>173334</v>
      </c>
      <c r="K1456" s="3">
        <v>0</v>
      </c>
      <c r="L1456" s="3">
        <f t="shared" si="89"/>
        <v>173334</v>
      </c>
      <c r="M1456" s="1" t="s">
        <v>40</v>
      </c>
      <c r="N1456" s="88">
        <v>1235043135</v>
      </c>
      <c r="O1456" s="1" t="s">
        <v>757</v>
      </c>
      <c r="P1456" s="1" t="s">
        <v>79</v>
      </c>
      <c r="Q1456" s="1" t="s">
        <v>80</v>
      </c>
      <c r="R1456" s="1" t="s">
        <v>43</v>
      </c>
      <c r="S1456" s="1" t="s">
        <v>43</v>
      </c>
      <c r="T1456" s="3">
        <v>0</v>
      </c>
      <c r="U1456" s="1" t="s">
        <v>44</v>
      </c>
      <c r="V1456" s="1" t="s">
        <v>45</v>
      </c>
      <c r="W1456" s="1" t="s">
        <v>966</v>
      </c>
      <c r="X1456" s="1" t="s">
        <v>46</v>
      </c>
      <c r="Y1456" s="1" t="s">
        <v>81</v>
      </c>
      <c r="Z1456" s="1" t="s">
        <v>1838</v>
      </c>
      <c r="AA1456" s="1" t="s">
        <v>83</v>
      </c>
      <c r="AB1456" s="1" t="s">
        <v>84</v>
      </c>
      <c r="AC1456" s="1" t="s">
        <v>51</v>
      </c>
      <c r="AD1456" s="1" t="s">
        <v>1838</v>
      </c>
      <c r="AE1456" s="1" t="s">
        <v>37</v>
      </c>
      <c r="AF1456">
        <f t="shared" si="90"/>
        <v>2024</v>
      </c>
      <c r="AG1456" t="str">
        <f t="shared" si="91"/>
        <v>sep</v>
      </c>
      <c r="AH1456" t="str">
        <f>+VLOOKUP(N1456,'[1]2. Ingreso de incapacidades'!$C$5:$O$6997,13,FALSE)</f>
        <v>SANITAS E.P.S</v>
      </c>
      <c r="AI1456" t="s">
        <v>2193</v>
      </c>
    </row>
    <row r="1457" spans="1:35" hidden="1" x14ac:dyDescent="0.25">
      <c r="A1457" s="1" t="s">
        <v>33</v>
      </c>
      <c r="B1457" s="1" t="s">
        <v>34</v>
      </c>
      <c r="C1457" s="2">
        <v>45565</v>
      </c>
      <c r="D1457" s="42" t="str">
        <f t="shared" si="88"/>
        <v>2024</v>
      </c>
      <c r="E1457" s="1" t="s">
        <v>73</v>
      </c>
      <c r="F1457" s="1" t="s">
        <v>74</v>
      </c>
      <c r="G1457" s="1" t="s">
        <v>37</v>
      </c>
      <c r="H1457" s="1" t="s">
        <v>966</v>
      </c>
      <c r="I1457" s="1" t="s">
        <v>34</v>
      </c>
      <c r="J1457" s="3">
        <v>650000</v>
      </c>
      <c r="K1457" s="3">
        <v>0</v>
      </c>
      <c r="L1457" s="3">
        <f t="shared" si="89"/>
        <v>650000</v>
      </c>
      <c r="M1457" s="1" t="s">
        <v>40</v>
      </c>
      <c r="N1457" s="88">
        <v>73109356</v>
      </c>
      <c r="O1457" s="1" t="s">
        <v>118</v>
      </c>
      <c r="P1457" s="1" t="s">
        <v>79</v>
      </c>
      <c r="Q1457" s="1" t="s">
        <v>80</v>
      </c>
      <c r="R1457" s="1" t="s">
        <v>43</v>
      </c>
      <c r="S1457" s="1" t="s">
        <v>43</v>
      </c>
      <c r="T1457" s="3">
        <v>0</v>
      </c>
      <c r="U1457" s="1" t="s">
        <v>44</v>
      </c>
      <c r="V1457" s="1" t="s">
        <v>45</v>
      </c>
      <c r="W1457" s="1" t="s">
        <v>966</v>
      </c>
      <c r="X1457" s="1" t="s">
        <v>46</v>
      </c>
      <c r="Y1457" s="1" t="s">
        <v>81</v>
      </c>
      <c r="Z1457" s="1" t="s">
        <v>1838</v>
      </c>
      <c r="AA1457" s="1" t="s">
        <v>83</v>
      </c>
      <c r="AB1457" s="1" t="s">
        <v>84</v>
      </c>
      <c r="AC1457" s="1" t="s">
        <v>51</v>
      </c>
      <c r="AD1457" s="1" t="s">
        <v>1838</v>
      </c>
      <c r="AE1457" s="1" t="s">
        <v>37</v>
      </c>
      <c r="AF1457">
        <f t="shared" si="90"/>
        <v>2024</v>
      </c>
      <c r="AG1457" t="str">
        <f t="shared" si="91"/>
        <v>sep</v>
      </c>
      <c r="AH1457" t="str">
        <f>+VLOOKUP(N1457,'[1]2. Ingreso de incapacidades'!$C$5:$O$6997,13,FALSE)</f>
        <v>SANITAS E.P.S</v>
      </c>
      <c r="AI1457" t="s">
        <v>2193</v>
      </c>
    </row>
    <row r="1458" spans="1:35" hidden="1" x14ac:dyDescent="0.25">
      <c r="A1458" s="1" t="s">
        <v>33</v>
      </c>
      <c r="B1458" s="1" t="s">
        <v>34</v>
      </c>
      <c r="C1458" s="2">
        <v>45565</v>
      </c>
      <c r="D1458" s="42" t="str">
        <f t="shared" si="88"/>
        <v>2024</v>
      </c>
      <c r="E1458" s="1" t="s">
        <v>73</v>
      </c>
      <c r="F1458" s="1" t="s">
        <v>74</v>
      </c>
      <c r="G1458" s="1" t="s">
        <v>37</v>
      </c>
      <c r="H1458" s="1" t="s">
        <v>966</v>
      </c>
      <c r="I1458" s="1" t="s">
        <v>34</v>
      </c>
      <c r="J1458" s="3">
        <v>178855</v>
      </c>
      <c r="K1458" s="3">
        <v>0</v>
      </c>
      <c r="L1458" s="3">
        <f t="shared" si="89"/>
        <v>178855</v>
      </c>
      <c r="M1458" s="1" t="s">
        <v>40</v>
      </c>
      <c r="N1458" s="88">
        <v>73570305</v>
      </c>
      <c r="O1458" s="1" t="s">
        <v>122</v>
      </c>
      <c r="P1458" s="1" t="s">
        <v>79</v>
      </c>
      <c r="Q1458" s="1" t="s">
        <v>80</v>
      </c>
      <c r="R1458" s="1" t="s">
        <v>43</v>
      </c>
      <c r="S1458" s="1" t="s">
        <v>43</v>
      </c>
      <c r="T1458" s="3">
        <v>0</v>
      </c>
      <c r="U1458" s="1" t="s">
        <v>44</v>
      </c>
      <c r="V1458" s="1" t="s">
        <v>45</v>
      </c>
      <c r="W1458" s="1" t="s">
        <v>966</v>
      </c>
      <c r="X1458" s="1" t="s">
        <v>46</v>
      </c>
      <c r="Y1458" s="1" t="s">
        <v>81</v>
      </c>
      <c r="Z1458" s="1" t="s">
        <v>1838</v>
      </c>
      <c r="AA1458" s="1" t="s">
        <v>83</v>
      </c>
      <c r="AB1458" s="1" t="s">
        <v>84</v>
      </c>
      <c r="AC1458" s="1" t="s">
        <v>51</v>
      </c>
      <c r="AD1458" s="1" t="s">
        <v>1838</v>
      </c>
      <c r="AE1458" s="1" t="s">
        <v>37</v>
      </c>
      <c r="AF1458">
        <f t="shared" si="90"/>
        <v>2024</v>
      </c>
      <c r="AG1458" t="str">
        <f t="shared" si="91"/>
        <v>sep</v>
      </c>
      <c r="AH1458" t="str">
        <f>+VLOOKUP(N1458,'[1]2. Ingreso de incapacidades'!$C$5:$O$6997,13,FALSE)</f>
        <v>SANITAS E.P.S</v>
      </c>
      <c r="AI1458" t="s">
        <v>2193</v>
      </c>
    </row>
    <row r="1459" spans="1:35" hidden="1" x14ac:dyDescent="0.25">
      <c r="A1459" s="1" t="s">
        <v>33</v>
      </c>
      <c r="B1459" s="1" t="s">
        <v>34</v>
      </c>
      <c r="C1459" s="2">
        <v>45565</v>
      </c>
      <c r="D1459" s="42" t="str">
        <f t="shared" si="88"/>
        <v>2024</v>
      </c>
      <c r="E1459" s="1" t="s">
        <v>73</v>
      </c>
      <c r="F1459" s="1" t="s">
        <v>74</v>
      </c>
      <c r="G1459" s="1" t="s">
        <v>37</v>
      </c>
      <c r="H1459" s="1" t="s">
        <v>966</v>
      </c>
      <c r="I1459" s="1" t="s">
        <v>34</v>
      </c>
      <c r="J1459" s="3">
        <v>44124</v>
      </c>
      <c r="K1459" s="3">
        <v>0</v>
      </c>
      <c r="L1459" s="3">
        <f t="shared" si="89"/>
        <v>44124</v>
      </c>
      <c r="M1459" s="1" t="s">
        <v>40</v>
      </c>
      <c r="N1459" s="88">
        <v>1143377441</v>
      </c>
      <c r="O1459" s="1" t="s">
        <v>745</v>
      </c>
      <c r="P1459" s="1" t="s">
        <v>79</v>
      </c>
      <c r="Q1459" s="1" t="s">
        <v>80</v>
      </c>
      <c r="R1459" s="1" t="s">
        <v>43</v>
      </c>
      <c r="S1459" s="1" t="s">
        <v>43</v>
      </c>
      <c r="T1459" s="3">
        <v>0</v>
      </c>
      <c r="U1459" s="1" t="s">
        <v>44</v>
      </c>
      <c r="V1459" s="1" t="s">
        <v>45</v>
      </c>
      <c r="W1459" s="1" t="s">
        <v>966</v>
      </c>
      <c r="X1459" s="1" t="s">
        <v>46</v>
      </c>
      <c r="Y1459" s="1" t="s">
        <v>81</v>
      </c>
      <c r="Z1459" s="1" t="s">
        <v>1838</v>
      </c>
      <c r="AA1459" s="1" t="s">
        <v>83</v>
      </c>
      <c r="AB1459" s="1" t="s">
        <v>84</v>
      </c>
      <c r="AC1459" s="1" t="s">
        <v>51</v>
      </c>
      <c r="AD1459" s="1" t="s">
        <v>1838</v>
      </c>
      <c r="AE1459" s="1" t="s">
        <v>37</v>
      </c>
      <c r="AF1459">
        <f t="shared" si="90"/>
        <v>2024</v>
      </c>
      <c r="AG1459" t="str">
        <f t="shared" si="91"/>
        <v>sep</v>
      </c>
      <c r="AH1459" t="str">
        <f>+VLOOKUP(N1459,'[1]2. Ingreso de incapacidades'!$C$5:$O$6997,13,FALSE)</f>
        <v>EPS MUTUAL SER</v>
      </c>
      <c r="AI1459" t="s">
        <v>2195</v>
      </c>
    </row>
    <row r="1460" spans="1:35" hidden="1" x14ac:dyDescent="0.25">
      <c r="A1460" s="1" t="s">
        <v>33</v>
      </c>
      <c r="B1460" s="1" t="s">
        <v>34</v>
      </c>
      <c r="C1460" s="2">
        <v>45565</v>
      </c>
      <c r="D1460" s="42" t="str">
        <f t="shared" si="88"/>
        <v>2024</v>
      </c>
      <c r="E1460" s="1" t="s">
        <v>73</v>
      </c>
      <c r="F1460" s="1" t="s">
        <v>74</v>
      </c>
      <c r="G1460" s="1" t="s">
        <v>37</v>
      </c>
      <c r="H1460" s="1" t="s">
        <v>966</v>
      </c>
      <c r="I1460" s="1" t="s">
        <v>34</v>
      </c>
      <c r="J1460" s="3">
        <v>480545</v>
      </c>
      <c r="K1460" s="3">
        <v>0</v>
      </c>
      <c r="L1460" s="3">
        <f t="shared" si="89"/>
        <v>480545</v>
      </c>
      <c r="M1460" s="1" t="s">
        <v>40</v>
      </c>
      <c r="N1460" s="88">
        <v>73133105</v>
      </c>
      <c r="O1460" s="1" t="s">
        <v>784</v>
      </c>
      <c r="P1460" s="1" t="s">
        <v>79</v>
      </c>
      <c r="Q1460" s="1" t="s">
        <v>80</v>
      </c>
      <c r="R1460" s="1" t="s">
        <v>43</v>
      </c>
      <c r="S1460" s="1" t="s">
        <v>43</v>
      </c>
      <c r="T1460" s="3">
        <v>0</v>
      </c>
      <c r="U1460" s="1" t="s">
        <v>44</v>
      </c>
      <c r="V1460" s="1" t="s">
        <v>45</v>
      </c>
      <c r="W1460" s="1" t="s">
        <v>966</v>
      </c>
      <c r="X1460" s="1" t="s">
        <v>46</v>
      </c>
      <c r="Y1460" s="1" t="s">
        <v>81</v>
      </c>
      <c r="Z1460" s="1" t="s">
        <v>1838</v>
      </c>
      <c r="AA1460" s="1" t="s">
        <v>83</v>
      </c>
      <c r="AB1460" s="1" t="s">
        <v>84</v>
      </c>
      <c r="AC1460" s="1" t="s">
        <v>51</v>
      </c>
      <c r="AD1460" s="1" t="s">
        <v>1838</v>
      </c>
      <c r="AE1460" s="1" t="s">
        <v>37</v>
      </c>
      <c r="AF1460">
        <f t="shared" si="90"/>
        <v>2024</v>
      </c>
      <c r="AG1460" t="str">
        <f t="shared" si="91"/>
        <v>sep</v>
      </c>
      <c r="AH1460" t="str">
        <f>+VLOOKUP(N1460,'[1]2. Ingreso de incapacidades'!$C$5:$O$6997,13,FALSE)</f>
        <v>EPS MUTUAL SER</v>
      </c>
      <c r="AI1460" t="s">
        <v>2195</v>
      </c>
    </row>
    <row r="1461" spans="1:35" hidden="1" x14ac:dyDescent="0.25">
      <c r="A1461" s="1" t="s">
        <v>33</v>
      </c>
      <c r="B1461" s="1" t="s">
        <v>34</v>
      </c>
      <c r="C1461" s="2">
        <v>45565</v>
      </c>
      <c r="D1461" s="42" t="str">
        <f t="shared" si="88"/>
        <v>2024</v>
      </c>
      <c r="E1461" s="1" t="s">
        <v>73</v>
      </c>
      <c r="F1461" s="1" t="s">
        <v>74</v>
      </c>
      <c r="G1461" s="1" t="s">
        <v>37</v>
      </c>
      <c r="H1461" s="1" t="s">
        <v>966</v>
      </c>
      <c r="I1461" s="1" t="s">
        <v>34</v>
      </c>
      <c r="J1461" s="3">
        <v>43334</v>
      </c>
      <c r="K1461" s="3">
        <v>0</v>
      </c>
      <c r="L1461" s="3">
        <f t="shared" si="89"/>
        <v>43334</v>
      </c>
      <c r="M1461" s="1" t="s">
        <v>40</v>
      </c>
      <c r="N1461" s="88">
        <v>73231254</v>
      </c>
      <c r="O1461" s="1" t="s">
        <v>826</v>
      </c>
      <c r="P1461" s="1" t="s">
        <v>79</v>
      </c>
      <c r="Q1461" s="1" t="s">
        <v>80</v>
      </c>
      <c r="R1461" s="1" t="s">
        <v>43</v>
      </c>
      <c r="S1461" s="1" t="s">
        <v>43</v>
      </c>
      <c r="T1461" s="3">
        <v>0</v>
      </c>
      <c r="U1461" s="1" t="s">
        <v>44</v>
      </c>
      <c r="V1461" s="1" t="s">
        <v>45</v>
      </c>
      <c r="W1461" s="1" t="s">
        <v>966</v>
      </c>
      <c r="X1461" s="1" t="s">
        <v>46</v>
      </c>
      <c r="Y1461" s="1" t="s">
        <v>81</v>
      </c>
      <c r="Z1461" s="1" t="s">
        <v>1838</v>
      </c>
      <c r="AA1461" s="1" t="s">
        <v>83</v>
      </c>
      <c r="AB1461" s="1" t="s">
        <v>84</v>
      </c>
      <c r="AC1461" s="1" t="s">
        <v>51</v>
      </c>
      <c r="AD1461" s="1" t="s">
        <v>1838</v>
      </c>
      <c r="AE1461" s="1" t="s">
        <v>37</v>
      </c>
      <c r="AF1461">
        <f t="shared" si="90"/>
        <v>2024</v>
      </c>
      <c r="AG1461" t="str">
        <f t="shared" si="91"/>
        <v>sep</v>
      </c>
      <c r="AH1461" t="str">
        <f>+VLOOKUP(N1461,'[1]2. Ingreso de incapacidades'!$C$5:$O$6997,13,FALSE)</f>
        <v>EPS MUTUAL SER</v>
      </c>
      <c r="AI1461" t="s">
        <v>2195</v>
      </c>
    </row>
    <row r="1462" spans="1:35" hidden="1" x14ac:dyDescent="0.25">
      <c r="A1462" s="1" t="s">
        <v>33</v>
      </c>
      <c r="B1462" s="1" t="s">
        <v>34</v>
      </c>
      <c r="C1462" s="2">
        <v>45565</v>
      </c>
      <c r="D1462" s="42" t="str">
        <f t="shared" si="88"/>
        <v>2024</v>
      </c>
      <c r="E1462" s="1" t="s">
        <v>73</v>
      </c>
      <c r="F1462" s="1" t="s">
        <v>74</v>
      </c>
      <c r="G1462" s="1" t="s">
        <v>37</v>
      </c>
      <c r="H1462" s="1" t="s">
        <v>966</v>
      </c>
      <c r="I1462" s="1" t="s">
        <v>34</v>
      </c>
      <c r="J1462" s="3">
        <v>155270</v>
      </c>
      <c r="K1462" s="3">
        <v>0</v>
      </c>
      <c r="L1462" s="3">
        <f t="shared" si="89"/>
        <v>155270</v>
      </c>
      <c r="M1462" s="1" t="s">
        <v>40</v>
      </c>
      <c r="N1462" s="88">
        <v>1049825736</v>
      </c>
      <c r="O1462" s="1" t="s">
        <v>538</v>
      </c>
      <c r="P1462" s="1" t="s">
        <v>79</v>
      </c>
      <c r="Q1462" s="1" t="s">
        <v>80</v>
      </c>
      <c r="R1462" s="1" t="s">
        <v>43</v>
      </c>
      <c r="S1462" s="1" t="s">
        <v>43</v>
      </c>
      <c r="T1462" s="3">
        <v>0</v>
      </c>
      <c r="U1462" s="1" t="s">
        <v>44</v>
      </c>
      <c r="V1462" s="1" t="s">
        <v>45</v>
      </c>
      <c r="W1462" s="1" t="s">
        <v>966</v>
      </c>
      <c r="X1462" s="1" t="s">
        <v>46</v>
      </c>
      <c r="Y1462" s="1" t="s">
        <v>81</v>
      </c>
      <c r="Z1462" s="1" t="s">
        <v>1838</v>
      </c>
      <c r="AA1462" s="1" t="s">
        <v>83</v>
      </c>
      <c r="AB1462" s="1" t="s">
        <v>84</v>
      </c>
      <c r="AC1462" s="1" t="s">
        <v>51</v>
      </c>
      <c r="AD1462" s="1" t="s">
        <v>1838</v>
      </c>
      <c r="AE1462" s="1" t="s">
        <v>37</v>
      </c>
      <c r="AF1462">
        <f t="shared" si="90"/>
        <v>2024</v>
      </c>
      <c r="AG1462" t="str">
        <f t="shared" si="91"/>
        <v>sep</v>
      </c>
      <c r="AH1462" t="str">
        <f>+VLOOKUP(N1462,'[1]2. Ingreso de incapacidades'!$C$5:$O$6997,13,FALSE)</f>
        <v>SURA E.P.S.</v>
      </c>
      <c r="AI1462" t="s">
        <v>2197</v>
      </c>
    </row>
    <row r="1463" spans="1:35" hidden="1" x14ac:dyDescent="0.25">
      <c r="A1463" s="1" t="s">
        <v>33</v>
      </c>
      <c r="B1463" s="1" t="s">
        <v>34</v>
      </c>
      <c r="C1463" s="2">
        <v>45565</v>
      </c>
      <c r="D1463" s="42" t="str">
        <f t="shared" si="88"/>
        <v>2024</v>
      </c>
      <c r="E1463" s="1" t="s">
        <v>73</v>
      </c>
      <c r="F1463" s="1" t="s">
        <v>74</v>
      </c>
      <c r="G1463" s="1" t="s">
        <v>37</v>
      </c>
      <c r="H1463" s="1" t="s">
        <v>966</v>
      </c>
      <c r="I1463" s="1" t="s">
        <v>34</v>
      </c>
      <c r="J1463" s="3">
        <v>650000</v>
      </c>
      <c r="K1463" s="3">
        <v>0</v>
      </c>
      <c r="L1463" s="3">
        <f t="shared" si="89"/>
        <v>650000</v>
      </c>
      <c r="M1463" s="1" t="s">
        <v>40</v>
      </c>
      <c r="N1463" s="88">
        <v>30873721</v>
      </c>
      <c r="O1463" s="1" t="s">
        <v>126</v>
      </c>
      <c r="P1463" s="1" t="s">
        <v>79</v>
      </c>
      <c r="Q1463" s="1" t="s">
        <v>80</v>
      </c>
      <c r="R1463" s="1" t="s">
        <v>43</v>
      </c>
      <c r="S1463" s="1" t="s">
        <v>43</v>
      </c>
      <c r="T1463" s="3">
        <v>0</v>
      </c>
      <c r="U1463" s="1" t="s">
        <v>44</v>
      </c>
      <c r="V1463" s="1" t="s">
        <v>45</v>
      </c>
      <c r="W1463" s="1" t="s">
        <v>966</v>
      </c>
      <c r="X1463" s="1" t="s">
        <v>46</v>
      </c>
      <c r="Y1463" s="1" t="s">
        <v>81</v>
      </c>
      <c r="Z1463" s="1" t="s">
        <v>1838</v>
      </c>
      <c r="AA1463" s="1" t="s">
        <v>83</v>
      </c>
      <c r="AB1463" s="1" t="s">
        <v>84</v>
      </c>
      <c r="AC1463" s="1" t="s">
        <v>51</v>
      </c>
      <c r="AD1463" s="1" t="s">
        <v>1838</v>
      </c>
      <c r="AE1463" s="1" t="s">
        <v>37</v>
      </c>
      <c r="AF1463">
        <f t="shared" si="90"/>
        <v>2024</v>
      </c>
      <c r="AG1463" t="str">
        <f t="shared" si="91"/>
        <v>sep</v>
      </c>
      <c r="AH1463" t="str">
        <f>+VLOOKUP(N1463,'[1]2. Ingreso de incapacidades'!$C$5:$O$6997,13,FALSE)</f>
        <v>FAMISANAR E.P.S</v>
      </c>
      <c r="AI1463" t="s">
        <v>2196</v>
      </c>
    </row>
    <row r="1464" spans="1:35" hidden="1" x14ac:dyDescent="0.25">
      <c r="A1464" s="1" t="s">
        <v>33</v>
      </c>
      <c r="B1464" s="1" t="s">
        <v>34</v>
      </c>
      <c r="C1464" s="2">
        <v>45565</v>
      </c>
      <c r="D1464" s="42" t="str">
        <f t="shared" si="88"/>
        <v>2024</v>
      </c>
      <c r="E1464" s="1" t="s">
        <v>73</v>
      </c>
      <c r="F1464" s="1" t="s">
        <v>74</v>
      </c>
      <c r="G1464" s="1" t="s">
        <v>37</v>
      </c>
      <c r="H1464" s="1" t="s">
        <v>966</v>
      </c>
      <c r="I1464" s="1" t="s">
        <v>34</v>
      </c>
      <c r="J1464" s="3">
        <v>173334</v>
      </c>
      <c r="K1464" s="3">
        <v>0</v>
      </c>
      <c r="L1464" s="3">
        <f t="shared" si="89"/>
        <v>173334</v>
      </c>
      <c r="M1464" s="1" t="s">
        <v>40</v>
      </c>
      <c r="N1464" s="88">
        <v>12595533</v>
      </c>
      <c r="O1464" s="1" t="s">
        <v>116</v>
      </c>
      <c r="P1464" s="1" t="s">
        <v>79</v>
      </c>
      <c r="Q1464" s="1" t="s">
        <v>80</v>
      </c>
      <c r="R1464" s="1" t="s">
        <v>43</v>
      </c>
      <c r="S1464" s="1" t="s">
        <v>43</v>
      </c>
      <c r="T1464" s="3">
        <v>0</v>
      </c>
      <c r="U1464" s="1" t="s">
        <v>44</v>
      </c>
      <c r="V1464" s="1" t="s">
        <v>45</v>
      </c>
      <c r="W1464" s="1" t="s">
        <v>966</v>
      </c>
      <c r="X1464" s="1" t="s">
        <v>46</v>
      </c>
      <c r="Y1464" s="1" t="s">
        <v>81</v>
      </c>
      <c r="Z1464" s="1" t="s">
        <v>1838</v>
      </c>
      <c r="AA1464" s="1" t="s">
        <v>83</v>
      </c>
      <c r="AB1464" s="1" t="s">
        <v>84</v>
      </c>
      <c r="AC1464" s="1" t="s">
        <v>51</v>
      </c>
      <c r="AD1464" s="1" t="s">
        <v>1838</v>
      </c>
      <c r="AE1464" s="1" t="s">
        <v>37</v>
      </c>
      <c r="AF1464">
        <f t="shared" si="90"/>
        <v>2024</v>
      </c>
      <c r="AG1464" t="str">
        <f t="shared" si="91"/>
        <v>sep</v>
      </c>
      <c r="AH1464" t="str">
        <f>+VLOOKUP(N1464,'[1]2. Ingreso de incapacidades'!$C$5:$O$6997,13,FALSE)</f>
        <v>NUEVA E.P.S</v>
      </c>
      <c r="AI1464" t="s">
        <v>2199</v>
      </c>
    </row>
    <row r="1465" spans="1:35" hidden="1" x14ac:dyDescent="0.25">
      <c r="A1465" s="1" t="s">
        <v>33</v>
      </c>
      <c r="B1465" s="1" t="s">
        <v>34</v>
      </c>
      <c r="C1465" s="2">
        <v>45565</v>
      </c>
      <c r="D1465" s="42" t="str">
        <f t="shared" si="88"/>
        <v>2024</v>
      </c>
      <c r="E1465" s="1" t="s">
        <v>73</v>
      </c>
      <c r="F1465" s="1" t="s">
        <v>74</v>
      </c>
      <c r="G1465" s="1" t="s">
        <v>37</v>
      </c>
      <c r="H1465" s="1" t="s">
        <v>966</v>
      </c>
      <c r="I1465" s="1" t="s">
        <v>34</v>
      </c>
      <c r="J1465" s="3">
        <v>173334</v>
      </c>
      <c r="K1465" s="3">
        <v>0</v>
      </c>
      <c r="L1465" s="3">
        <f t="shared" si="89"/>
        <v>173334</v>
      </c>
      <c r="M1465" s="1" t="s">
        <v>40</v>
      </c>
      <c r="N1465" s="88">
        <v>73159298</v>
      </c>
      <c r="O1465" s="1" t="s">
        <v>120</v>
      </c>
      <c r="P1465" s="1" t="s">
        <v>79</v>
      </c>
      <c r="Q1465" s="1" t="s">
        <v>80</v>
      </c>
      <c r="R1465" s="1" t="s">
        <v>43</v>
      </c>
      <c r="S1465" s="1" t="s">
        <v>43</v>
      </c>
      <c r="T1465" s="3">
        <v>0</v>
      </c>
      <c r="U1465" s="1" t="s">
        <v>44</v>
      </c>
      <c r="V1465" s="1" t="s">
        <v>45</v>
      </c>
      <c r="W1465" s="1" t="s">
        <v>966</v>
      </c>
      <c r="X1465" s="1" t="s">
        <v>46</v>
      </c>
      <c r="Y1465" s="1" t="s">
        <v>81</v>
      </c>
      <c r="Z1465" s="1" t="s">
        <v>1838</v>
      </c>
      <c r="AA1465" s="1" t="s">
        <v>83</v>
      </c>
      <c r="AB1465" s="1" t="s">
        <v>84</v>
      </c>
      <c r="AC1465" s="1" t="s">
        <v>51</v>
      </c>
      <c r="AD1465" s="1" t="s">
        <v>1838</v>
      </c>
      <c r="AE1465" s="1" t="s">
        <v>37</v>
      </c>
      <c r="AF1465">
        <f t="shared" si="90"/>
        <v>2024</v>
      </c>
      <c r="AG1465" t="str">
        <f t="shared" si="91"/>
        <v>sep</v>
      </c>
      <c r="AH1465" t="str">
        <f>+VLOOKUP(N1465,'[1]2. Ingreso de incapacidades'!$C$5:$O$6997,13,FALSE)</f>
        <v>NUEVA E.P.S</v>
      </c>
      <c r="AI1465" t="s">
        <v>2199</v>
      </c>
    </row>
    <row r="1466" spans="1:35" hidden="1" x14ac:dyDescent="0.25">
      <c r="A1466" s="1" t="s">
        <v>33</v>
      </c>
      <c r="B1466" s="1" t="s">
        <v>34</v>
      </c>
      <c r="C1466" s="2">
        <v>45565</v>
      </c>
      <c r="D1466" s="42" t="str">
        <f t="shared" si="88"/>
        <v>2024</v>
      </c>
      <c r="E1466" s="1" t="s">
        <v>73</v>
      </c>
      <c r="F1466" s="1" t="s">
        <v>74</v>
      </c>
      <c r="G1466" s="1" t="s">
        <v>37</v>
      </c>
      <c r="H1466" s="1" t="s">
        <v>966</v>
      </c>
      <c r="I1466" s="1" t="s">
        <v>34</v>
      </c>
      <c r="J1466" s="3">
        <v>650000</v>
      </c>
      <c r="K1466" s="3">
        <v>0</v>
      </c>
      <c r="L1466" s="3">
        <f t="shared" si="89"/>
        <v>650000</v>
      </c>
      <c r="M1466" s="1" t="s">
        <v>40</v>
      </c>
      <c r="N1466" s="88">
        <v>73554580</v>
      </c>
      <c r="O1466" s="1" t="s">
        <v>568</v>
      </c>
      <c r="P1466" s="1" t="s">
        <v>79</v>
      </c>
      <c r="Q1466" s="1" t="s">
        <v>80</v>
      </c>
      <c r="R1466" s="1" t="s">
        <v>43</v>
      </c>
      <c r="S1466" s="1" t="s">
        <v>43</v>
      </c>
      <c r="T1466" s="3">
        <v>0</v>
      </c>
      <c r="U1466" s="1" t="s">
        <v>44</v>
      </c>
      <c r="V1466" s="1" t="s">
        <v>45</v>
      </c>
      <c r="W1466" s="1" t="s">
        <v>966</v>
      </c>
      <c r="X1466" s="1" t="s">
        <v>46</v>
      </c>
      <c r="Y1466" s="1" t="s">
        <v>81</v>
      </c>
      <c r="Z1466" s="1" t="s">
        <v>1838</v>
      </c>
      <c r="AA1466" s="1" t="s">
        <v>83</v>
      </c>
      <c r="AB1466" s="1" t="s">
        <v>84</v>
      </c>
      <c r="AC1466" s="1" t="s">
        <v>51</v>
      </c>
      <c r="AD1466" s="1" t="s">
        <v>1838</v>
      </c>
      <c r="AE1466" s="1" t="s">
        <v>37</v>
      </c>
      <c r="AF1466">
        <f t="shared" si="90"/>
        <v>2024</v>
      </c>
      <c r="AG1466" t="str">
        <f t="shared" si="91"/>
        <v>sep</v>
      </c>
      <c r="AH1466" t="str">
        <f>+VLOOKUP(N1466,'[1]2. Ingreso de incapacidades'!$C$5:$O$6997,13,FALSE)</f>
        <v>NUEVA E.P.S</v>
      </c>
      <c r="AI1466" t="s">
        <v>2199</v>
      </c>
    </row>
    <row r="1467" spans="1:35" hidden="1" x14ac:dyDescent="0.25">
      <c r="A1467" s="1" t="s">
        <v>33</v>
      </c>
      <c r="B1467" s="1" t="s">
        <v>34</v>
      </c>
      <c r="C1467" s="2">
        <v>45565</v>
      </c>
      <c r="D1467" s="42" t="str">
        <f t="shared" si="88"/>
        <v>2024</v>
      </c>
      <c r="E1467" s="1" t="s">
        <v>73</v>
      </c>
      <c r="F1467" s="1" t="s">
        <v>74</v>
      </c>
      <c r="G1467" s="1" t="s">
        <v>37</v>
      </c>
      <c r="H1467" s="1" t="s">
        <v>966</v>
      </c>
      <c r="I1467" s="1" t="s">
        <v>34</v>
      </c>
      <c r="J1467" s="3">
        <v>48700</v>
      </c>
      <c r="K1467" s="3">
        <v>0</v>
      </c>
      <c r="L1467" s="3">
        <f t="shared" si="89"/>
        <v>48700</v>
      </c>
      <c r="M1467" s="1" t="s">
        <v>40</v>
      </c>
      <c r="N1467" s="88">
        <v>1047507226</v>
      </c>
      <c r="O1467" s="1" t="s">
        <v>679</v>
      </c>
      <c r="P1467" s="1" t="s">
        <v>79</v>
      </c>
      <c r="Q1467" s="1" t="s">
        <v>80</v>
      </c>
      <c r="R1467" s="1" t="s">
        <v>43</v>
      </c>
      <c r="S1467" s="1" t="s">
        <v>43</v>
      </c>
      <c r="T1467" s="3">
        <v>0</v>
      </c>
      <c r="U1467" s="1" t="s">
        <v>44</v>
      </c>
      <c r="V1467" s="1" t="s">
        <v>45</v>
      </c>
      <c r="W1467" s="1" t="s">
        <v>966</v>
      </c>
      <c r="X1467" s="1" t="s">
        <v>46</v>
      </c>
      <c r="Y1467" s="1" t="s">
        <v>81</v>
      </c>
      <c r="Z1467" s="1" t="s">
        <v>1838</v>
      </c>
      <c r="AA1467" s="1" t="s">
        <v>83</v>
      </c>
      <c r="AB1467" s="1" t="s">
        <v>84</v>
      </c>
      <c r="AC1467" s="1" t="s">
        <v>51</v>
      </c>
      <c r="AD1467" s="1" t="s">
        <v>1838</v>
      </c>
      <c r="AE1467" s="1" t="s">
        <v>37</v>
      </c>
      <c r="AF1467">
        <f t="shared" si="90"/>
        <v>2024</v>
      </c>
      <c r="AG1467" t="str">
        <f t="shared" si="91"/>
        <v>sep</v>
      </c>
      <c r="AH1467" t="str">
        <f>+VLOOKUP(N1467,'[1]2. Ingreso de incapacidades'!$C$5:$O$6997,13,FALSE)</f>
        <v>SALUD TOTAL E.P.S.</v>
      </c>
      <c r="AI1467" t="s">
        <v>2192</v>
      </c>
    </row>
    <row r="1468" spans="1:35" hidden="1" x14ac:dyDescent="0.25">
      <c r="A1468" s="1" t="s">
        <v>33</v>
      </c>
      <c r="B1468" s="1" t="s">
        <v>34</v>
      </c>
      <c r="C1468" s="2">
        <v>45565</v>
      </c>
      <c r="D1468" s="42" t="str">
        <f t="shared" si="88"/>
        <v>2024</v>
      </c>
      <c r="E1468" s="1" t="s">
        <v>73</v>
      </c>
      <c r="F1468" s="1" t="s">
        <v>74</v>
      </c>
      <c r="G1468" s="1" t="s">
        <v>37</v>
      </c>
      <c r="H1468" s="1" t="s">
        <v>966</v>
      </c>
      <c r="I1468" s="1" t="s">
        <v>34</v>
      </c>
      <c r="J1468" s="3">
        <v>469469</v>
      </c>
      <c r="K1468" s="3">
        <v>0</v>
      </c>
      <c r="L1468" s="3">
        <f t="shared" si="89"/>
        <v>469469</v>
      </c>
      <c r="M1468" s="1" t="s">
        <v>40</v>
      </c>
      <c r="N1468" s="88">
        <v>73570305</v>
      </c>
      <c r="O1468" s="1" t="s">
        <v>122</v>
      </c>
      <c r="P1468" s="1" t="s">
        <v>79</v>
      </c>
      <c r="Q1468" s="1" t="s">
        <v>80</v>
      </c>
      <c r="R1468" s="1" t="s">
        <v>43</v>
      </c>
      <c r="S1468" s="1" t="s">
        <v>43</v>
      </c>
      <c r="T1468" s="3">
        <v>0</v>
      </c>
      <c r="U1468" s="1" t="s">
        <v>44</v>
      </c>
      <c r="V1468" s="1" t="s">
        <v>45</v>
      </c>
      <c r="W1468" s="1" t="s">
        <v>966</v>
      </c>
      <c r="X1468" s="1" t="s">
        <v>46</v>
      </c>
      <c r="Y1468" s="1" t="s">
        <v>81</v>
      </c>
      <c r="Z1468" s="1" t="s">
        <v>1838</v>
      </c>
      <c r="AA1468" s="1" t="s">
        <v>83</v>
      </c>
      <c r="AB1468" s="1" t="s">
        <v>84</v>
      </c>
      <c r="AC1468" s="1" t="s">
        <v>51</v>
      </c>
      <c r="AD1468" s="1" t="s">
        <v>1838</v>
      </c>
      <c r="AE1468" s="1" t="s">
        <v>37</v>
      </c>
      <c r="AF1468">
        <f t="shared" si="90"/>
        <v>2024</v>
      </c>
      <c r="AG1468" t="str">
        <f t="shared" si="91"/>
        <v>sep</v>
      </c>
      <c r="AH1468" t="str">
        <f>+VLOOKUP(N1468,'[1]2. Ingreso de incapacidades'!$C$5:$O$6997,13,FALSE)</f>
        <v>SANITAS E.P.S</v>
      </c>
      <c r="AI1468" t="s">
        <v>2193</v>
      </c>
    </row>
    <row r="1469" spans="1:35" hidden="1" x14ac:dyDescent="0.25">
      <c r="A1469" s="1" t="s">
        <v>33</v>
      </c>
      <c r="B1469" s="1" t="s">
        <v>34</v>
      </c>
      <c r="C1469" s="2">
        <v>45566</v>
      </c>
      <c r="D1469" s="42" t="str">
        <f t="shared" si="88"/>
        <v>2024</v>
      </c>
      <c r="E1469" s="1" t="s">
        <v>35</v>
      </c>
      <c r="F1469" s="1" t="s">
        <v>36</v>
      </c>
      <c r="G1469" s="1" t="s">
        <v>37</v>
      </c>
      <c r="H1469" s="1" t="s">
        <v>1841</v>
      </c>
      <c r="I1469" s="1" t="s">
        <v>1842</v>
      </c>
      <c r="J1469" s="3">
        <v>0</v>
      </c>
      <c r="K1469" s="3">
        <v>263877</v>
      </c>
      <c r="L1469" s="3">
        <f t="shared" si="89"/>
        <v>-263877</v>
      </c>
      <c r="M1469" s="1" t="s">
        <v>40</v>
      </c>
      <c r="N1469" s="88">
        <v>800088702</v>
      </c>
      <c r="O1469" s="1" t="s">
        <v>63</v>
      </c>
      <c r="P1469" s="1" t="s">
        <v>37</v>
      </c>
      <c r="Q1469" s="1" t="s">
        <v>43</v>
      </c>
      <c r="R1469" s="1" t="s">
        <v>43</v>
      </c>
      <c r="S1469" s="1" t="s">
        <v>43</v>
      </c>
      <c r="T1469" s="3">
        <v>0</v>
      </c>
      <c r="U1469" s="1" t="s">
        <v>44</v>
      </c>
      <c r="V1469" s="1" t="s">
        <v>45</v>
      </c>
      <c r="W1469" s="1" t="s">
        <v>1841</v>
      </c>
      <c r="X1469" s="1" t="s">
        <v>46</v>
      </c>
      <c r="Y1469" s="1" t="s">
        <v>47</v>
      </c>
      <c r="Z1469" s="1" t="s">
        <v>1843</v>
      </c>
      <c r="AA1469" s="1" t="s">
        <v>49</v>
      </c>
      <c r="AB1469" s="1" t="s">
        <v>50</v>
      </c>
      <c r="AC1469" s="1" t="s">
        <v>51</v>
      </c>
      <c r="AD1469" s="1" t="s">
        <v>1843</v>
      </c>
      <c r="AE1469" s="1" t="s">
        <v>37</v>
      </c>
      <c r="AF1469">
        <f t="shared" si="90"/>
        <v>2024</v>
      </c>
      <c r="AG1469" t="str">
        <f t="shared" si="91"/>
        <v>oct</v>
      </c>
      <c r="AH1469" t="e">
        <f>+VLOOKUP(N1469,'[1]2. Ingreso de incapacidades'!$C$5:$O$6997,13,FALSE)</f>
        <v>#N/A</v>
      </c>
      <c r="AI1469" t="e">
        <v>#N/A</v>
      </c>
    </row>
    <row r="1470" spans="1:35" hidden="1" x14ac:dyDescent="0.25">
      <c r="A1470" s="1" t="s">
        <v>33</v>
      </c>
      <c r="B1470" s="1" t="s">
        <v>34</v>
      </c>
      <c r="C1470" s="2">
        <v>45567</v>
      </c>
      <c r="D1470" s="42" t="str">
        <f t="shared" si="88"/>
        <v>2024</v>
      </c>
      <c r="E1470" s="1" t="s">
        <v>35</v>
      </c>
      <c r="F1470" s="1" t="s">
        <v>36</v>
      </c>
      <c r="G1470" s="1" t="s">
        <v>37</v>
      </c>
      <c r="H1470" s="1" t="s">
        <v>1844</v>
      </c>
      <c r="I1470" s="1" t="s">
        <v>1845</v>
      </c>
      <c r="J1470" s="3">
        <v>0</v>
      </c>
      <c r="K1470" s="3">
        <v>86667</v>
      </c>
      <c r="L1470" s="3">
        <f t="shared" si="89"/>
        <v>-86667</v>
      </c>
      <c r="M1470" s="1" t="s">
        <v>40</v>
      </c>
      <c r="N1470" s="88">
        <v>1143394407</v>
      </c>
      <c r="O1470" s="1" t="s">
        <v>751</v>
      </c>
      <c r="P1470" s="1" t="s">
        <v>37</v>
      </c>
      <c r="Q1470" s="1" t="s">
        <v>43</v>
      </c>
      <c r="R1470" s="1" t="s">
        <v>43</v>
      </c>
      <c r="S1470" s="1" t="s">
        <v>43</v>
      </c>
      <c r="T1470" s="3">
        <v>0</v>
      </c>
      <c r="U1470" s="1" t="s">
        <v>44</v>
      </c>
      <c r="V1470" s="1" t="s">
        <v>45</v>
      </c>
      <c r="W1470" s="1" t="s">
        <v>1844</v>
      </c>
      <c r="X1470" s="1" t="s">
        <v>46</v>
      </c>
      <c r="Y1470" s="1" t="s">
        <v>47</v>
      </c>
      <c r="Z1470" s="1" t="s">
        <v>1846</v>
      </c>
      <c r="AA1470" s="1" t="s">
        <v>49</v>
      </c>
      <c r="AB1470" s="1" t="s">
        <v>50</v>
      </c>
      <c r="AC1470" s="1" t="s">
        <v>51</v>
      </c>
      <c r="AD1470" s="1" t="s">
        <v>1846</v>
      </c>
      <c r="AE1470" s="1" t="s">
        <v>37</v>
      </c>
      <c r="AF1470">
        <f t="shared" si="90"/>
        <v>2024</v>
      </c>
      <c r="AG1470" t="str">
        <f t="shared" si="91"/>
        <v>oct</v>
      </c>
      <c r="AH1470" t="str">
        <f>+VLOOKUP(N1470,'[1]2. Ingreso de incapacidades'!$C$5:$O$6997,13,FALSE)</f>
        <v>COOSALUD ESS EPS -S</v>
      </c>
      <c r="AI1470" t="s">
        <v>2198</v>
      </c>
    </row>
    <row r="1471" spans="1:35" hidden="1" x14ac:dyDescent="0.25">
      <c r="A1471" s="1" t="s">
        <v>33</v>
      </c>
      <c r="B1471" s="1" t="s">
        <v>34</v>
      </c>
      <c r="C1471" s="2">
        <v>45567</v>
      </c>
      <c r="D1471" s="42" t="str">
        <f t="shared" si="88"/>
        <v>2024</v>
      </c>
      <c r="E1471" s="1" t="s">
        <v>35</v>
      </c>
      <c r="F1471" s="1" t="s">
        <v>36</v>
      </c>
      <c r="G1471" s="1" t="s">
        <v>37</v>
      </c>
      <c r="H1471" s="1" t="s">
        <v>1847</v>
      </c>
      <c r="I1471" s="1" t="s">
        <v>1848</v>
      </c>
      <c r="J1471" s="3">
        <v>0</v>
      </c>
      <c r="K1471" s="3">
        <v>44968</v>
      </c>
      <c r="L1471" s="3">
        <f t="shared" si="89"/>
        <v>-44968</v>
      </c>
      <c r="M1471" s="1" t="s">
        <v>40</v>
      </c>
      <c r="N1471" s="88">
        <v>15031546</v>
      </c>
      <c r="O1471" s="1" t="s">
        <v>499</v>
      </c>
      <c r="P1471" s="1" t="s">
        <v>37</v>
      </c>
      <c r="Q1471" s="1" t="s">
        <v>43</v>
      </c>
      <c r="R1471" s="1" t="s">
        <v>43</v>
      </c>
      <c r="S1471" s="1" t="s">
        <v>43</v>
      </c>
      <c r="T1471" s="3">
        <v>0</v>
      </c>
      <c r="U1471" s="1" t="s">
        <v>44</v>
      </c>
      <c r="V1471" s="1" t="s">
        <v>45</v>
      </c>
      <c r="W1471" s="1" t="s">
        <v>1847</v>
      </c>
      <c r="X1471" s="1" t="s">
        <v>46</v>
      </c>
      <c r="Y1471" s="1" t="s">
        <v>47</v>
      </c>
      <c r="Z1471" s="1" t="s">
        <v>1849</v>
      </c>
      <c r="AA1471" s="1" t="s">
        <v>49</v>
      </c>
      <c r="AB1471" s="1" t="s">
        <v>50</v>
      </c>
      <c r="AC1471" s="1" t="s">
        <v>51</v>
      </c>
      <c r="AD1471" s="1" t="s">
        <v>1849</v>
      </c>
      <c r="AE1471" s="1" t="s">
        <v>37</v>
      </c>
      <c r="AF1471">
        <f t="shared" si="90"/>
        <v>2024</v>
      </c>
      <c r="AG1471" t="str">
        <f t="shared" si="91"/>
        <v>oct</v>
      </c>
      <c r="AH1471" t="str">
        <f>+VLOOKUP(N1471,'[1]2. Ingreso de incapacidades'!$C$5:$O$6997,13,FALSE)</f>
        <v>COOSALUD ESS EPS -S</v>
      </c>
      <c r="AI1471" t="s">
        <v>2198</v>
      </c>
    </row>
    <row r="1472" spans="1:35" hidden="1" x14ac:dyDescent="0.25">
      <c r="A1472" s="1" t="s">
        <v>33</v>
      </c>
      <c r="B1472" s="1" t="s">
        <v>34</v>
      </c>
      <c r="C1472" s="2">
        <v>45569</v>
      </c>
      <c r="D1472" s="42" t="str">
        <f t="shared" si="88"/>
        <v>2024</v>
      </c>
      <c r="E1472" s="1" t="s">
        <v>35</v>
      </c>
      <c r="F1472" s="1" t="s">
        <v>36</v>
      </c>
      <c r="G1472" s="1" t="s">
        <v>37</v>
      </c>
      <c r="H1472" s="1" t="s">
        <v>1850</v>
      </c>
      <c r="I1472" s="1" t="s">
        <v>1851</v>
      </c>
      <c r="J1472" s="3">
        <v>0</v>
      </c>
      <c r="K1472" s="3">
        <v>216667</v>
      </c>
      <c r="L1472" s="3">
        <f t="shared" si="89"/>
        <v>-216667</v>
      </c>
      <c r="M1472" s="1" t="s">
        <v>40</v>
      </c>
      <c r="N1472" s="88">
        <v>1235043135</v>
      </c>
      <c r="O1472" s="1" t="s">
        <v>757</v>
      </c>
      <c r="P1472" s="1" t="s">
        <v>37</v>
      </c>
      <c r="Q1472" s="1" t="s">
        <v>43</v>
      </c>
      <c r="R1472" s="1" t="s">
        <v>43</v>
      </c>
      <c r="S1472" s="1" t="s">
        <v>43</v>
      </c>
      <c r="T1472" s="3">
        <v>0</v>
      </c>
      <c r="U1472" s="1" t="s">
        <v>44</v>
      </c>
      <c r="V1472" s="1" t="s">
        <v>45</v>
      </c>
      <c r="W1472" s="1" t="s">
        <v>1850</v>
      </c>
      <c r="X1472" s="1" t="s">
        <v>46</v>
      </c>
      <c r="Y1472" s="1" t="s">
        <v>47</v>
      </c>
      <c r="Z1472" s="1" t="s">
        <v>1852</v>
      </c>
      <c r="AA1472" s="1" t="s">
        <v>49</v>
      </c>
      <c r="AB1472" s="1" t="s">
        <v>50</v>
      </c>
      <c r="AC1472" s="1" t="s">
        <v>51</v>
      </c>
      <c r="AD1472" s="1" t="s">
        <v>1852</v>
      </c>
      <c r="AE1472" s="1" t="s">
        <v>37</v>
      </c>
      <c r="AF1472">
        <f t="shared" si="90"/>
        <v>2024</v>
      </c>
      <c r="AG1472" t="str">
        <f t="shared" si="91"/>
        <v>oct</v>
      </c>
      <c r="AH1472" t="str">
        <f>+VLOOKUP(N1472,'[1]2. Ingreso de incapacidades'!$C$5:$O$6997,13,FALSE)</f>
        <v>SANITAS E.P.S</v>
      </c>
      <c r="AI1472" t="s">
        <v>2193</v>
      </c>
    </row>
    <row r="1473" spans="1:35" hidden="1" x14ac:dyDescent="0.25">
      <c r="A1473" s="1" t="s">
        <v>33</v>
      </c>
      <c r="B1473" s="1" t="s">
        <v>34</v>
      </c>
      <c r="C1473" s="2">
        <v>45569</v>
      </c>
      <c r="D1473" s="42" t="str">
        <f t="shared" si="88"/>
        <v>2024</v>
      </c>
      <c r="E1473" s="1" t="s">
        <v>35</v>
      </c>
      <c r="F1473" s="1" t="s">
        <v>36</v>
      </c>
      <c r="G1473" s="1" t="s">
        <v>37</v>
      </c>
      <c r="H1473" s="1" t="s">
        <v>1853</v>
      </c>
      <c r="I1473" s="1" t="s">
        <v>1854</v>
      </c>
      <c r="J1473" s="3">
        <v>0</v>
      </c>
      <c r="K1473" s="3">
        <v>216667</v>
      </c>
      <c r="L1473" s="3">
        <f t="shared" si="89"/>
        <v>-216667</v>
      </c>
      <c r="M1473" s="1" t="s">
        <v>40</v>
      </c>
      <c r="N1473" s="88">
        <v>1235043135</v>
      </c>
      <c r="O1473" s="1" t="s">
        <v>757</v>
      </c>
      <c r="P1473" s="1" t="s">
        <v>37</v>
      </c>
      <c r="Q1473" s="1" t="s">
        <v>43</v>
      </c>
      <c r="R1473" s="1" t="s">
        <v>43</v>
      </c>
      <c r="S1473" s="1" t="s">
        <v>43</v>
      </c>
      <c r="T1473" s="3">
        <v>0</v>
      </c>
      <c r="U1473" s="1" t="s">
        <v>44</v>
      </c>
      <c r="V1473" s="1" t="s">
        <v>45</v>
      </c>
      <c r="W1473" s="1" t="s">
        <v>1853</v>
      </c>
      <c r="X1473" s="1" t="s">
        <v>46</v>
      </c>
      <c r="Y1473" s="1" t="s">
        <v>47</v>
      </c>
      <c r="Z1473" s="1" t="s">
        <v>1855</v>
      </c>
      <c r="AA1473" s="1" t="s">
        <v>49</v>
      </c>
      <c r="AB1473" s="1" t="s">
        <v>50</v>
      </c>
      <c r="AC1473" s="1" t="s">
        <v>51</v>
      </c>
      <c r="AD1473" s="1" t="s">
        <v>1855</v>
      </c>
      <c r="AE1473" s="1" t="s">
        <v>37</v>
      </c>
      <c r="AF1473">
        <f t="shared" si="90"/>
        <v>2024</v>
      </c>
      <c r="AG1473" t="str">
        <f t="shared" si="91"/>
        <v>oct</v>
      </c>
      <c r="AH1473" t="str">
        <f>+VLOOKUP(N1473,'[1]2. Ingreso de incapacidades'!$C$5:$O$6997,13,FALSE)</f>
        <v>SANITAS E.P.S</v>
      </c>
      <c r="AI1473" t="s">
        <v>2193</v>
      </c>
    </row>
    <row r="1474" spans="1:35" hidden="1" x14ac:dyDescent="0.25">
      <c r="A1474" s="1" t="s">
        <v>33</v>
      </c>
      <c r="B1474" s="1" t="s">
        <v>34</v>
      </c>
      <c r="C1474" s="2">
        <v>45572</v>
      </c>
      <c r="D1474" s="42" t="str">
        <f t="shared" si="88"/>
        <v>2024</v>
      </c>
      <c r="E1474" s="1" t="s">
        <v>35</v>
      </c>
      <c r="F1474" s="1" t="s">
        <v>36</v>
      </c>
      <c r="G1474" s="1" t="s">
        <v>37</v>
      </c>
      <c r="H1474" s="1" t="s">
        <v>1856</v>
      </c>
      <c r="I1474" s="1" t="s">
        <v>1857</v>
      </c>
      <c r="J1474" s="3">
        <v>0</v>
      </c>
      <c r="K1474" s="3">
        <v>216667</v>
      </c>
      <c r="L1474" s="3">
        <f t="shared" si="89"/>
        <v>-216667</v>
      </c>
      <c r="M1474" s="1" t="s">
        <v>40</v>
      </c>
      <c r="N1474" s="88">
        <v>1047476501</v>
      </c>
      <c r="O1474" s="1" t="s">
        <v>670</v>
      </c>
      <c r="P1474" s="1" t="s">
        <v>37</v>
      </c>
      <c r="Q1474" s="1" t="s">
        <v>43</v>
      </c>
      <c r="R1474" s="1" t="s">
        <v>43</v>
      </c>
      <c r="S1474" s="1" t="s">
        <v>43</v>
      </c>
      <c r="T1474" s="3">
        <v>0</v>
      </c>
      <c r="U1474" s="1" t="s">
        <v>44</v>
      </c>
      <c r="V1474" s="1" t="s">
        <v>45</v>
      </c>
      <c r="W1474" s="1" t="s">
        <v>1856</v>
      </c>
      <c r="X1474" s="1" t="s">
        <v>46</v>
      </c>
      <c r="Y1474" s="1" t="s">
        <v>47</v>
      </c>
      <c r="Z1474" s="1" t="s">
        <v>1858</v>
      </c>
      <c r="AA1474" s="1" t="s">
        <v>49</v>
      </c>
      <c r="AB1474" s="1" t="s">
        <v>50</v>
      </c>
      <c r="AC1474" s="1" t="s">
        <v>51</v>
      </c>
      <c r="AD1474" s="1" t="s">
        <v>1858</v>
      </c>
      <c r="AE1474" s="1" t="s">
        <v>37</v>
      </c>
      <c r="AF1474">
        <f t="shared" si="90"/>
        <v>2024</v>
      </c>
      <c r="AG1474" t="str">
        <f t="shared" si="91"/>
        <v>oct</v>
      </c>
      <c r="AH1474" t="str">
        <f>+VLOOKUP(N1474,'[1]2. Ingreso de incapacidades'!$C$5:$O$6997,13,FALSE)</f>
        <v>EPS MUTUAL SER</v>
      </c>
      <c r="AI1474" t="s">
        <v>2195</v>
      </c>
    </row>
    <row r="1475" spans="1:35" hidden="1" x14ac:dyDescent="0.25">
      <c r="A1475" s="1" t="s">
        <v>33</v>
      </c>
      <c r="B1475" s="1" t="s">
        <v>34</v>
      </c>
      <c r="C1475" s="2">
        <v>45574</v>
      </c>
      <c r="D1475" s="42" t="str">
        <f t="shared" si="88"/>
        <v>2024</v>
      </c>
      <c r="E1475" s="1" t="s">
        <v>35</v>
      </c>
      <c r="F1475" s="1" t="s">
        <v>36</v>
      </c>
      <c r="G1475" s="1" t="s">
        <v>37</v>
      </c>
      <c r="H1475" s="1" t="s">
        <v>1859</v>
      </c>
      <c r="I1475" s="1" t="s">
        <v>1860</v>
      </c>
      <c r="J1475" s="3">
        <v>0</v>
      </c>
      <c r="K1475" s="3">
        <v>983136</v>
      </c>
      <c r="L1475" s="3">
        <f t="shared" si="89"/>
        <v>-983136</v>
      </c>
      <c r="M1475" s="1" t="s">
        <v>40</v>
      </c>
      <c r="N1475" s="88">
        <v>1100395239</v>
      </c>
      <c r="O1475" s="1" t="s">
        <v>719</v>
      </c>
      <c r="P1475" s="1" t="s">
        <v>37</v>
      </c>
      <c r="Q1475" s="1" t="s">
        <v>43</v>
      </c>
      <c r="R1475" s="1" t="s">
        <v>43</v>
      </c>
      <c r="S1475" s="1" t="s">
        <v>43</v>
      </c>
      <c r="T1475" s="3">
        <v>0</v>
      </c>
      <c r="U1475" s="1" t="s">
        <v>44</v>
      </c>
      <c r="V1475" s="1" t="s">
        <v>45</v>
      </c>
      <c r="W1475" s="1" t="s">
        <v>1859</v>
      </c>
      <c r="X1475" s="1" t="s">
        <v>46</v>
      </c>
      <c r="Y1475" s="1" t="s">
        <v>47</v>
      </c>
      <c r="Z1475" s="1" t="s">
        <v>1861</v>
      </c>
      <c r="AA1475" s="1" t="s">
        <v>49</v>
      </c>
      <c r="AB1475" s="1" t="s">
        <v>50</v>
      </c>
      <c r="AC1475" s="1" t="s">
        <v>51</v>
      </c>
      <c r="AD1475" s="1" t="s">
        <v>1861</v>
      </c>
      <c r="AE1475" s="1" t="s">
        <v>37</v>
      </c>
      <c r="AF1475">
        <f t="shared" si="90"/>
        <v>2024</v>
      </c>
      <c r="AG1475" t="str">
        <f t="shared" si="91"/>
        <v>oct</v>
      </c>
      <c r="AH1475" t="str">
        <f>+VLOOKUP(N1475,'[1]2. Ingreso de incapacidades'!$C$5:$O$6997,13,FALSE)</f>
        <v>SALUD TOTAL E.P.S.</v>
      </c>
      <c r="AI1475" t="s">
        <v>2192</v>
      </c>
    </row>
    <row r="1476" spans="1:35" hidden="1" x14ac:dyDescent="0.25">
      <c r="A1476" s="1" t="s">
        <v>33</v>
      </c>
      <c r="B1476" s="1" t="s">
        <v>34</v>
      </c>
      <c r="C1476" s="2">
        <v>45576</v>
      </c>
      <c r="D1476" s="42" t="str">
        <f t="shared" si="88"/>
        <v>2024</v>
      </c>
      <c r="E1476" s="1" t="s">
        <v>35</v>
      </c>
      <c r="F1476" s="1" t="s">
        <v>36</v>
      </c>
      <c r="G1476" s="1" t="s">
        <v>37</v>
      </c>
      <c r="H1476" s="1" t="s">
        <v>1862</v>
      </c>
      <c r="I1476" s="1" t="s">
        <v>1863</v>
      </c>
      <c r="J1476" s="3">
        <v>0</v>
      </c>
      <c r="K1476" s="3">
        <v>390000</v>
      </c>
      <c r="L1476" s="3">
        <f t="shared" si="89"/>
        <v>-390000</v>
      </c>
      <c r="M1476" s="1" t="s">
        <v>40</v>
      </c>
      <c r="N1476" s="88">
        <v>1047416099</v>
      </c>
      <c r="O1476" s="1" t="s">
        <v>650</v>
      </c>
      <c r="P1476" s="1" t="s">
        <v>37</v>
      </c>
      <c r="Q1476" s="1" t="s">
        <v>43</v>
      </c>
      <c r="R1476" s="1" t="s">
        <v>43</v>
      </c>
      <c r="S1476" s="1" t="s">
        <v>43</v>
      </c>
      <c r="T1476" s="3">
        <v>0</v>
      </c>
      <c r="U1476" s="1" t="s">
        <v>44</v>
      </c>
      <c r="V1476" s="1" t="s">
        <v>45</v>
      </c>
      <c r="W1476" s="1" t="s">
        <v>1862</v>
      </c>
      <c r="X1476" s="1" t="s">
        <v>46</v>
      </c>
      <c r="Y1476" s="1" t="s">
        <v>47</v>
      </c>
      <c r="Z1476" s="1" t="s">
        <v>1864</v>
      </c>
      <c r="AA1476" s="1" t="s">
        <v>49</v>
      </c>
      <c r="AB1476" s="1" t="s">
        <v>50</v>
      </c>
      <c r="AC1476" s="1" t="s">
        <v>51</v>
      </c>
      <c r="AD1476" s="1" t="s">
        <v>1864</v>
      </c>
      <c r="AE1476" s="1" t="s">
        <v>37</v>
      </c>
      <c r="AF1476">
        <f t="shared" si="90"/>
        <v>2024</v>
      </c>
      <c r="AG1476" t="str">
        <f t="shared" si="91"/>
        <v>oct</v>
      </c>
      <c r="AH1476" t="str">
        <f>+VLOOKUP(N1476,'[1]2. Ingreso de incapacidades'!$C$5:$O$6997,13,FALSE)</f>
        <v>COOSALUD ESS EPS -S</v>
      </c>
      <c r="AI1476" t="s">
        <v>2198</v>
      </c>
    </row>
    <row r="1477" spans="1:35" hidden="1" x14ac:dyDescent="0.25">
      <c r="A1477" s="1" t="s">
        <v>33</v>
      </c>
      <c r="B1477" s="1" t="s">
        <v>34</v>
      </c>
      <c r="C1477" s="2">
        <v>45576</v>
      </c>
      <c r="D1477" s="42" t="str">
        <f t="shared" ref="D1477:D1532" si="92">TEXT(C1477,"yyyy")</f>
        <v>2024</v>
      </c>
      <c r="E1477" s="1" t="s">
        <v>35</v>
      </c>
      <c r="F1477" s="1" t="s">
        <v>36</v>
      </c>
      <c r="G1477" s="1" t="s">
        <v>37</v>
      </c>
      <c r="H1477" s="1" t="s">
        <v>1862</v>
      </c>
      <c r="I1477" s="1" t="s">
        <v>1865</v>
      </c>
      <c r="J1477" s="3">
        <v>0</v>
      </c>
      <c r="K1477" s="3">
        <v>216667</v>
      </c>
      <c r="L1477" s="3">
        <f t="shared" ref="L1477:L1532" si="93">+J1477-K1477</f>
        <v>-216667</v>
      </c>
      <c r="M1477" s="1" t="s">
        <v>40</v>
      </c>
      <c r="N1477" s="88">
        <v>15031784</v>
      </c>
      <c r="O1477" s="1" t="s">
        <v>149</v>
      </c>
      <c r="P1477" s="1" t="s">
        <v>37</v>
      </c>
      <c r="Q1477" s="1" t="s">
        <v>43</v>
      </c>
      <c r="R1477" s="1" t="s">
        <v>43</v>
      </c>
      <c r="S1477" s="1" t="s">
        <v>43</v>
      </c>
      <c r="T1477" s="3">
        <v>0</v>
      </c>
      <c r="U1477" s="1" t="s">
        <v>44</v>
      </c>
      <c r="V1477" s="1" t="s">
        <v>45</v>
      </c>
      <c r="W1477" s="1" t="s">
        <v>1862</v>
      </c>
      <c r="X1477" s="1" t="s">
        <v>46</v>
      </c>
      <c r="Y1477" s="1" t="s">
        <v>47</v>
      </c>
      <c r="Z1477" s="1" t="s">
        <v>1864</v>
      </c>
      <c r="AA1477" s="1" t="s">
        <v>49</v>
      </c>
      <c r="AB1477" s="1" t="s">
        <v>50</v>
      </c>
      <c r="AC1477" s="1" t="s">
        <v>51</v>
      </c>
      <c r="AD1477" s="1" t="s">
        <v>1864</v>
      </c>
      <c r="AE1477" s="1" t="s">
        <v>37</v>
      </c>
      <c r="AF1477">
        <f t="shared" ref="AF1477:AF1532" si="94">YEAR(C1477)</f>
        <v>2024</v>
      </c>
      <c r="AG1477" t="str">
        <f t="shared" ref="AG1477:AG1532" si="95">TEXT(C1477,"mmm")</f>
        <v>oct</v>
      </c>
      <c r="AH1477" t="str">
        <f>+VLOOKUP(N1477,'[1]2. Ingreso de incapacidades'!$C$5:$O$6997,13,FALSE)</f>
        <v>FAMISANAR E.P.S</v>
      </c>
      <c r="AI1477" t="s">
        <v>2196</v>
      </c>
    </row>
    <row r="1478" spans="1:35" hidden="1" x14ac:dyDescent="0.25">
      <c r="A1478" s="1" t="s">
        <v>33</v>
      </c>
      <c r="B1478" s="1" t="s">
        <v>34</v>
      </c>
      <c r="C1478" s="2">
        <v>45576</v>
      </c>
      <c r="D1478" s="42" t="str">
        <f t="shared" si="92"/>
        <v>2024</v>
      </c>
      <c r="E1478" s="1" t="s">
        <v>35</v>
      </c>
      <c r="F1478" s="1" t="s">
        <v>36</v>
      </c>
      <c r="G1478" s="1" t="s">
        <v>37</v>
      </c>
      <c r="H1478" s="1" t="s">
        <v>1862</v>
      </c>
      <c r="I1478" s="1" t="s">
        <v>1865</v>
      </c>
      <c r="J1478" s="3">
        <v>0</v>
      </c>
      <c r="K1478" s="3">
        <v>4246667</v>
      </c>
      <c r="L1478" s="3">
        <f t="shared" si="93"/>
        <v>-4246667</v>
      </c>
      <c r="M1478" s="1" t="s">
        <v>40</v>
      </c>
      <c r="N1478" s="88">
        <v>73554580</v>
      </c>
      <c r="O1478" s="1" t="s">
        <v>568</v>
      </c>
      <c r="P1478" s="1" t="s">
        <v>37</v>
      </c>
      <c r="Q1478" s="1" t="s">
        <v>43</v>
      </c>
      <c r="R1478" s="1" t="s">
        <v>43</v>
      </c>
      <c r="S1478" s="1" t="s">
        <v>43</v>
      </c>
      <c r="T1478" s="3">
        <v>0</v>
      </c>
      <c r="U1478" s="1" t="s">
        <v>44</v>
      </c>
      <c r="V1478" s="1" t="s">
        <v>45</v>
      </c>
      <c r="W1478" s="1" t="s">
        <v>1862</v>
      </c>
      <c r="X1478" s="1" t="s">
        <v>46</v>
      </c>
      <c r="Y1478" s="1" t="s">
        <v>47</v>
      </c>
      <c r="Z1478" s="1" t="s">
        <v>1864</v>
      </c>
      <c r="AA1478" s="1" t="s">
        <v>49</v>
      </c>
      <c r="AB1478" s="1" t="s">
        <v>50</v>
      </c>
      <c r="AC1478" s="1" t="s">
        <v>51</v>
      </c>
      <c r="AD1478" s="1" t="s">
        <v>1864</v>
      </c>
      <c r="AE1478" s="1" t="s">
        <v>37</v>
      </c>
      <c r="AF1478">
        <f t="shared" si="94"/>
        <v>2024</v>
      </c>
      <c r="AG1478" t="str">
        <f t="shared" si="95"/>
        <v>oct</v>
      </c>
      <c r="AH1478" t="str">
        <f>+VLOOKUP(N1478,'[1]2. Ingreso de incapacidades'!$C$5:$O$6997,13,FALSE)</f>
        <v>NUEVA E.P.S</v>
      </c>
      <c r="AI1478" t="s">
        <v>2199</v>
      </c>
    </row>
    <row r="1479" spans="1:35" hidden="1" x14ac:dyDescent="0.25">
      <c r="A1479" s="1" t="s">
        <v>33</v>
      </c>
      <c r="B1479" s="1" t="s">
        <v>34</v>
      </c>
      <c r="C1479" s="2">
        <v>45576</v>
      </c>
      <c r="D1479" s="42" t="str">
        <f t="shared" si="92"/>
        <v>2024</v>
      </c>
      <c r="E1479" s="1" t="s">
        <v>35</v>
      </c>
      <c r="F1479" s="1" t="s">
        <v>36</v>
      </c>
      <c r="G1479" s="1" t="s">
        <v>37</v>
      </c>
      <c r="H1479" s="1" t="s">
        <v>1862</v>
      </c>
      <c r="I1479" s="1" t="s">
        <v>1865</v>
      </c>
      <c r="J1479" s="3">
        <v>0</v>
      </c>
      <c r="K1479" s="3">
        <v>43333</v>
      </c>
      <c r="L1479" s="3">
        <f t="shared" si="93"/>
        <v>-43333</v>
      </c>
      <c r="M1479" s="1" t="s">
        <v>40</v>
      </c>
      <c r="N1479" s="88">
        <v>1001974217</v>
      </c>
      <c r="O1479" s="1" t="s">
        <v>253</v>
      </c>
      <c r="P1479" s="1" t="s">
        <v>37</v>
      </c>
      <c r="Q1479" s="1" t="s">
        <v>43</v>
      </c>
      <c r="R1479" s="1" t="s">
        <v>43</v>
      </c>
      <c r="S1479" s="1" t="s">
        <v>43</v>
      </c>
      <c r="T1479" s="3">
        <v>0</v>
      </c>
      <c r="U1479" s="1" t="s">
        <v>44</v>
      </c>
      <c r="V1479" s="1" t="s">
        <v>45</v>
      </c>
      <c r="W1479" s="1" t="s">
        <v>1862</v>
      </c>
      <c r="X1479" s="1" t="s">
        <v>46</v>
      </c>
      <c r="Y1479" s="1" t="s">
        <v>47</v>
      </c>
      <c r="Z1479" s="1" t="s">
        <v>1864</v>
      </c>
      <c r="AA1479" s="1" t="s">
        <v>49</v>
      </c>
      <c r="AB1479" s="1" t="s">
        <v>50</v>
      </c>
      <c r="AC1479" s="1" t="s">
        <v>51</v>
      </c>
      <c r="AD1479" s="1" t="s">
        <v>1864</v>
      </c>
      <c r="AE1479" s="1" t="s">
        <v>37</v>
      </c>
      <c r="AF1479">
        <f t="shared" si="94"/>
        <v>2024</v>
      </c>
      <c r="AG1479" t="str">
        <f t="shared" si="95"/>
        <v>oct</v>
      </c>
      <c r="AH1479" t="str">
        <f>+VLOOKUP(N1479,'[1]2. Ingreso de incapacidades'!$C$5:$O$6997,13,FALSE)</f>
        <v>SURA E.P.S.</v>
      </c>
      <c r="AI1479" t="s">
        <v>2197</v>
      </c>
    </row>
    <row r="1480" spans="1:35" hidden="1" x14ac:dyDescent="0.25">
      <c r="A1480" s="1" t="s">
        <v>33</v>
      </c>
      <c r="B1480" s="1" t="s">
        <v>34</v>
      </c>
      <c r="C1480" s="2">
        <v>45576</v>
      </c>
      <c r="D1480" s="42" t="str">
        <f t="shared" si="92"/>
        <v>2024</v>
      </c>
      <c r="E1480" s="1" t="s">
        <v>35</v>
      </c>
      <c r="F1480" s="1" t="s">
        <v>36</v>
      </c>
      <c r="G1480" s="1" t="s">
        <v>37</v>
      </c>
      <c r="H1480" s="1" t="s">
        <v>1862</v>
      </c>
      <c r="I1480" s="1" t="s">
        <v>1865</v>
      </c>
      <c r="J1480" s="3">
        <v>0</v>
      </c>
      <c r="K1480" s="3">
        <v>1690001</v>
      </c>
      <c r="L1480" s="3">
        <f t="shared" si="93"/>
        <v>-1690001</v>
      </c>
      <c r="M1480" s="1" t="s">
        <v>40</v>
      </c>
      <c r="N1480" s="88">
        <v>12595533</v>
      </c>
      <c r="O1480" s="1" t="s">
        <v>116</v>
      </c>
      <c r="P1480" s="1" t="s">
        <v>37</v>
      </c>
      <c r="Q1480" s="1" t="s">
        <v>43</v>
      </c>
      <c r="R1480" s="1" t="s">
        <v>43</v>
      </c>
      <c r="S1480" s="1" t="s">
        <v>43</v>
      </c>
      <c r="T1480" s="3">
        <v>0</v>
      </c>
      <c r="U1480" s="1" t="s">
        <v>44</v>
      </c>
      <c r="V1480" s="1" t="s">
        <v>45</v>
      </c>
      <c r="W1480" s="1" t="s">
        <v>1862</v>
      </c>
      <c r="X1480" s="1" t="s">
        <v>46</v>
      </c>
      <c r="Y1480" s="1" t="s">
        <v>47</v>
      </c>
      <c r="Z1480" s="1" t="s">
        <v>1864</v>
      </c>
      <c r="AA1480" s="1" t="s">
        <v>49</v>
      </c>
      <c r="AB1480" s="1" t="s">
        <v>50</v>
      </c>
      <c r="AC1480" s="1" t="s">
        <v>51</v>
      </c>
      <c r="AD1480" s="1" t="s">
        <v>1864</v>
      </c>
      <c r="AE1480" s="1" t="s">
        <v>37</v>
      </c>
      <c r="AF1480">
        <f t="shared" si="94"/>
        <v>2024</v>
      </c>
      <c r="AG1480" t="str">
        <f t="shared" si="95"/>
        <v>oct</v>
      </c>
      <c r="AH1480" t="str">
        <f>+VLOOKUP(N1480,'[1]2. Ingreso de incapacidades'!$C$5:$O$6997,13,FALSE)</f>
        <v>NUEVA E.P.S</v>
      </c>
      <c r="AI1480" t="s">
        <v>2199</v>
      </c>
    </row>
    <row r="1481" spans="1:35" hidden="1" x14ac:dyDescent="0.25">
      <c r="A1481" s="1" t="s">
        <v>33</v>
      </c>
      <c r="B1481" s="1" t="s">
        <v>34</v>
      </c>
      <c r="C1481" s="2">
        <v>45576</v>
      </c>
      <c r="D1481" s="42" t="str">
        <f t="shared" si="92"/>
        <v>2024</v>
      </c>
      <c r="E1481" s="1" t="s">
        <v>35</v>
      </c>
      <c r="F1481" s="1" t="s">
        <v>36</v>
      </c>
      <c r="G1481" s="1" t="s">
        <v>37</v>
      </c>
      <c r="H1481" s="1" t="s">
        <v>1862</v>
      </c>
      <c r="I1481" s="1" t="s">
        <v>1865</v>
      </c>
      <c r="J1481" s="3">
        <v>0</v>
      </c>
      <c r="K1481" s="3">
        <v>996667</v>
      </c>
      <c r="L1481" s="3">
        <f t="shared" si="93"/>
        <v>-996667</v>
      </c>
      <c r="M1481" s="1" t="s">
        <v>40</v>
      </c>
      <c r="N1481" s="88">
        <v>73159298</v>
      </c>
      <c r="O1481" s="1" t="s">
        <v>120</v>
      </c>
      <c r="P1481" s="1" t="s">
        <v>37</v>
      </c>
      <c r="Q1481" s="1" t="s">
        <v>43</v>
      </c>
      <c r="R1481" s="1" t="s">
        <v>43</v>
      </c>
      <c r="S1481" s="1" t="s">
        <v>43</v>
      </c>
      <c r="T1481" s="3">
        <v>0</v>
      </c>
      <c r="U1481" s="1" t="s">
        <v>44</v>
      </c>
      <c r="V1481" s="1" t="s">
        <v>45</v>
      </c>
      <c r="W1481" s="1" t="s">
        <v>1862</v>
      </c>
      <c r="X1481" s="1" t="s">
        <v>46</v>
      </c>
      <c r="Y1481" s="1" t="s">
        <v>47</v>
      </c>
      <c r="Z1481" s="1" t="s">
        <v>1864</v>
      </c>
      <c r="AA1481" s="1" t="s">
        <v>49</v>
      </c>
      <c r="AB1481" s="1" t="s">
        <v>50</v>
      </c>
      <c r="AC1481" s="1" t="s">
        <v>51</v>
      </c>
      <c r="AD1481" s="1" t="s">
        <v>1864</v>
      </c>
      <c r="AE1481" s="1" t="s">
        <v>37</v>
      </c>
      <c r="AF1481">
        <f t="shared" si="94"/>
        <v>2024</v>
      </c>
      <c r="AG1481" t="str">
        <f t="shared" si="95"/>
        <v>oct</v>
      </c>
      <c r="AH1481" t="str">
        <f>+VLOOKUP(N1481,'[1]2. Ingreso de incapacidades'!$C$5:$O$6997,13,FALSE)</f>
        <v>NUEVA E.P.S</v>
      </c>
      <c r="AI1481" t="s">
        <v>2199</v>
      </c>
    </row>
    <row r="1482" spans="1:35" hidden="1" x14ac:dyDescent="0.25">
      <c r="A1482" s="1" t="s">
        <v>33</v>
      </c>
      <c r="B1482" s="1" t="s">
        <v>34</v>
      </c>
      <c r="C1482" s="2">
        <v>45576</v>
      </c>
      <c r="D1482" s="42" t="str">
        <f t="shared" si="92"/>
        <v>2024</v>
      </c>
      <c r="E1482" s="1" t="s">
        <v>35</v>
      </c>
      <c r="F1482" s="1" t="s">
        <v>36</v>
      </c>
      <c r="G1482" s="1" t="s">
        <v>37</v>
      </c>
      <c r="H1482" s="1" t="s">
        <v>1862</v>
      </c>
      <c r="I1482" s="1" t="s">
        <v>1865</v>
      </c>
      <c r="J1482" s="3">
        <v>0</v>
      </c>
      <c r="K1482" s="3">
        <v>86667</v>
      </c>
      <c r="L1482" s="3">
        <f t="shared" si="93"/>
        <v>-86667</v>
      </c>
      <c r="M1482" s="1" t="s">
        <v>40</v>
      </c>
      <c r="N1482" s="88">
        <v>1143389124</v>
      </c>
      <c r="O1482" s="1" t="s">
        <v>749</v>
      </c>
      <c r="P1482" s="1" t="s">
        <v>37</v>
      </c>
      <c r="Q1482" s="1" t="s">
        <v>43</v>
      </c>
      <c r="R1482" s="1" t="s">
        <v>43</v>
      </c>
      <c r="S1482" s="1" t="s">
        <v>43</v>
      </c>
      <c r="T1482" s="3">
        <v>0</v>
      </c>
      <c r="U1482" s="1" t="s">
        <v>44</v>
      </c>
      <c r="V1482" s="1" t="s">
        <v>45</v>
      </c>
      <c r="W1482" s="1" t="s">
        <v>1862</v>
      </c>
      <c r="X1482" s="1" t="s">
        <v>46</v>
      </c>
      <c r="Y1482" s="1" t="s">
        <v>47</v>
      </c>
      <c r="Z1482" s="1" t="s">
        <v>1864</v>
      </c>
      <c r="AA1482" s="1" t="s">
        <v>49</v>
      </c>
      <c r="AB1482" s="1" t="s">
        <v>50</v>
      </c>
      <c r="AC1482" s="1" t="s">
        <v>51</v>
      </c>
      <c r="AD1482" s="1" t="s">
        <v>1864</v>
      </c>
      <c r="AE1482" s="1" t="s">
        <v>37</v>
      </c>
      <c r="AF1482">
        <f t="shared" si="94"/>
        <v>2024</v>
      </c>
      <c r="AG1482" t="str">
        <f t="shared" si="95"/>
        <v>oct</v>
      </c>
      <c r="AH1482" t="str">
        <f>+VLOOKUP(N1482,'[1]2. Ingreso de incapacidades'!$C$5:$O$6997,13,FALSE)</f>
        <v>NUEVA E.P.S</v>
      </c>
      <c r="AI1482" t="s">
        <v>2199</v>
      </c>
    </row>
    <row r="1483" spans="1:35" hidden="1" x14ac:dyDescent="0.25">
      <c r="A1483" s="1" t="s">
        <v>33</v>
      </c>
      <c r="B1483" s="1" t="s">
        <v>34</v>
      </c>
      <c r="C1483" s="2">
        <v>45576</v>
      </c>
      <c r="D1483" s="42" t="str">
        <f t="shared" si="92"/>
        <v>2024</v>
      </c>
      <c r="E1483" s="1" t="s">
        <v>35</v>
      </c>
      <c r="F1483" s="1" t="s">
        <v>36</v>
      </c>
      <c r="G1483" s="1" t="s">
        <v>37</v>
      </c>
      <c r="H1483" s="1" t="s">
        <v>1862</v>
      </c>
      <c r="I1483" s="1" t="s">
        <v>1865</v>
      </c>
      <c r="J1483" s="3">
        <v>0</v>
      </c>
      <c r="K1483" s="3">
        <v>3076666</v>
      </c>
      <c r="L1483" s="3">
        <f t="shared" si="93"/>
        <v>-3076666</v>
      </c>
      <c r="M1483" s="1" t="s">
        <v>40</v>
      </c>
      <c r="N1483" s="88">
        <v>9099334</v>
      </c>
      <c r="O1483" s="1" t="s">
        <v>602</v>
      </c>
      <c r="P1483" s="1" t="s">
        <v>37</v>
      </c>
      <c r="Q1483" s="1" t="s">
        <v>43</v>
      </c>
      <c r="R1483" s="1" t="s">
        <v>43</v>
      </c>
      <c r="S1483" s="1" t="s">
        <v>43</v>
      </c>
      <c r="T1483" s="3">
        <v>0</v>
      </c>
      <c r="U1483" s="1" t="s">
        <v>44</v>
      </c>
      <c r="V1483" s="1" t="s">
        <v>45</v>
      </c>
      <c r="W1483" s="1" t="s">
        <v>1862</v>
      </c>
      <c r="X1483" s="1" t="s">
        <v>46</v>
      </c>
      <c r="Y1483" s="1" t="s">
        <v>47</v>
      </c>
      <c r="Z1483" s="1" t="s">
        <v>1864</v>
      </c>
      <c r="AA1483" s="1" t="s">
        <v>49</v>
      </c>
      <c r="AB1483" s="1" t="s">
        <v>50</v>
      </c>
      <c r="AC1483" s="1" t="s">
        <v>51</v>
      </c>
      <c r="AD1483" s="1" t="s">
        <v>1864</v>
      </c>
      <c r="AE1483" s="1" t="s">
        <v>37</v>
      </c>
      <c r="AF1483">
        <f t="shared" si="94"/>
        <v>2024</v>
      </c>
      <c r="AG1483" t="str">
        <f t="shared" si="95"/>
        <v>oct</v>
      </c>
      <c r="AH1483" t="str">
        <f>+VLOOKUP(N1483,'[1]2. Ingreso de incapacidades'!$C$5:$O$6997,13,FALSE)</f>
        <v>NUEVA E.P.S</v>
      </c>
      <c r="AI1483" t="s">
        <v>2199</v>
      </c>
    </row>
    <row r="1484" spans="1:35" hidden="1" x14ac:dyDescent="0.25">
      <c r="A1484" s="1" t="s">
        <v>33</v>
      </c>
      <c r="B1484" s="1" t="s">
        <v>34</v>
      </c>
      <c r="C1484" s="2">
        <v>45576</v>
      </c>
      <c r="D1484" s="42" t="str">
        <f t="shared" si="92"/>
        <v>2024</v>
      </c>
      <c r="E1484" s="1" t="s">
        <v>35</v>
      </c>
      <c r="F1484" s="1" t="s">
        <v>36</v>
      </c>
      <c r="G1484" s="1" t="s">
        <v>37</v>
      </c>
      <c r="H1484" s="1" t="s">
        <v>1862</v>
      </c>
      <c r="I1484" s="1" t="s">
        <v>1865</v>
      </c>
      <c r="J1484" s="3">
        <v>0</v>
      </c>
      <c r="K1484" s="3">
        <v>260000</v>
      </c>
      <c r="L1484" s="3">
        <f t="shared" si="93"/>
        <v>-260000</v>
      </c>
      <c r="M1484" s="1" t="s">
        <v>40</v>
      </c>
      <c r="N1484" s="88">
        <v>11077259</v>
      </c>
      <c r="O1484" s="1" t="s">
        <v>722</v>
      </c>
      <c r="P1484" s="1" t="s">
        <v>37</v>
      </c>
      <c r="Q1484" s="1" t="s">
        <v>43</v>
      </c>
      <c r="R1484" s="1" t="s">
        <v>43</v>
      </c>
      <c r="S1484" s="1" t="s">
        <v>43</v>
      </c>
      <c r="T1484" s="3">
        <v>0</v>
      </c>
      <c r="U1484" s="1" t="s">
        <v>44</v>
      </c>
      <c r="V1484" s="1" t="s">
        <v>45</v>
      </c>
      <c r="W1484" s="1" t="s">
        <v>1862</v>
      </c>
      <c r="X1484" s="1" t="s">
        <v>46</v>
      </c>
      <c r="Y1484" s="1" t="s">
        <v>47</v>
      </c>
      <c r="Z1484" s="1" t="s">
        <v>1864</v>
      </c>
      <c r="AA1484" s="1" t="s">
        <v>49</v>
      </c>
      <c r="AB1484" s="1" t="s">
        <v>50</v>
      </c>
      <c r="AC1484" s="1" t="s">
        <v>51</v>
      </c>
      <c r="AD1484" s="1" t="s">
        <v>1864</v>
      </c>
      <c r="AE1484" s="1" t="s">
        <v>37</v>
      </c>
      <c r="AF1484">
        <f t="shared" si="94"/>
        <v>2024</v>
      </c>
      <c r="AG1484" t="str">
        <f t="shared" si="95"/>
        <v>oct</v>
      </c>
      <c r="AH1484" t="str">
        <f>+VLOOKUP(N1484,'[1]2. Ingreso de incapacidades'!$C$5:$O$6997,13,FALSE)</f>
        <v>NUEVA E.P.S</v>
      </c>
      <c r="AI1484" t="s">
        <v>2199</v>
      </c>
    </row>
    <row r="1485" spans="1:35" hidden="1" x14ac:dyDescent="0.25">
      <c r="A1485" s="1" t="s">
        <v>33</v>
      </c>
      <c r="B1485" s="1" t="s">
        <v>34</v>
      </c>
      <c r="C1485" s="2">
        <v>45576</v>
      </c>
      <c r="D1485" s="42" t="str">
        <f t="shared" si="92"/>
        <v>2024</v>
      </c>
      <c r="E1485" s="1" t="s">
        <v>35</v>
      </c>
      <c r="F1485" s="1" t="s">
        <v>36</v>
      </c>
      <c r="G1485" s="1" t="s">
        <v>37</v>
      </c>
      <c r="H1485" s="1" t="s">
        <v>1862</v>
      </c>
      <c r="I1485" s="1" t="s">
        <v>1865</v>
      </c>
      <c r="J1485" s="3">
        <v>0</v>
      </c>
      <c r="K1485" s="3">
        <v>43811</v>
      </c>
      <c r="L1485" s="3">
        <f t="shared" si="93"/>
        <v>-43811</v>
      </c>
      <c r="M1485" s="1" t="s">
        <v>40</v>
      </c>
      <c r="N1485" s="88">
        <v>78730044</v>
      </c>
      <c r="O1485" s="1" t="s">
        <v>837</v>
      </c>
      <c r="P1485" s="1" t="s">
        <v>37</v>
      </c>
      <c r="Q1485" s="1" t="s">
        <v>43</v>
      </c>
      <c r="R1485" s="1" t="s">
        <v>43</v>
      </c>
      <c r="S1485" s="1" t="s">
        <v>43</v>
      </c>
      <c r="T1485" s="3">
        <v>0</v>
      </c>
      <c r="U1485" s="1" t="s">
        <v>44</v>
      </c>
      <c r="V1485" s="1" t="s">
        <v>45</v>
      </c>
      <c r="W1485" s="1" t="s">
        <v>1862</v>
      </c>
      <c r="X1485" s="1" t="s">
        <v>46</v>
      </c>
      <c r="Y1485" s="1" t="s">
        <v>47</v>
      </c>
      <c r="Z1485" s="1" t="s">
        <v>1864</v>
      </c>
      <c r="AA1485" s="1" t="s">
        <v>49</v>
      </c>
      <c r="AB1485" s="1" t="s">
        <v>50</v>
      </c>
      <c r="AC1485" s="1" t="s">
        <v>51</v>
      </c>
      <c r="AD1485" s="1" t="s">
        <v>1864</v>
      </c>
      <c r="AE1485" s="1" t="s">
        <v>37</v>
      </c>
      <c r="AF1485">
        <f t="shared" si="94"/>
        <v>2024</v>
      </c>
      <c r="AG1485" t="str">
        <f t="shared" si="95"/>
        <v>oct</v>
      </c>
      <c r="AH1485" t="str">
        <f>+VLOOKUP(N1485,'[1]2. Ingreso de incapacidades'!$C$5:$O$6997,13,FALSE)</f>
        <v>NUEVA E.P.S</v>
      </c>
      <c r="AI1485" t="s">
        <v>2199</v>
      </c>
    </row>
    <row r="1486" spans="1:35" hidden="1" x14ac:dyDescent="0.25">
      <c r="A1486" s="1" t="s">
        <v>33</v>
      </c>
      <c r="B1486" s="1" t="s">
        <v>34</v>
      </c>
      <c r="C1486" s="2">
        <v>45576</v>
      </c>
      <c r="D1486" s="42" t="str">
        <f t="shared" si="92"/>
        <v>2024</v>
      </c>
      <c r="E1486" s="1" t="s">
        <v>35</v>
      </c>
      <c r="F1486" s="1" t="s">
        <v>36</v>
      </c>
      <c r="G1486" s="1" t="s">
        <v>37</v>
      </c>
      <c r="H1486" s="1" t="s">
        <v>1862</v>
      </c>
      <c r="I1486" s="1" t="s">
        <v>1865</v>
      </c>
      <c r="J1486" s="3">
        <v>0</v>
      </c>
      <c r="K1486" s="3">
        <v>1560000</v>
      </c>
      <c r="L1486" s="3">
        <f t="shared" si="93"/>
        <v>-1560000</v>
      </c>
      <c r="M1486" s="1" t="s">
        <v>40</v>
      </c>
      <c r="N1486" s="88">
        <v>73159298</v>
      </c>
      <c r="O1486" s="1" t="s">
        <v>120</v>
      </c>
      <c r="P1486" s="1" t="s">
        <v>37</v>
      </c>
      <c r="Q1486" s="1" t="s">
        <v>43</v>
      </c>
      <c r="R1486" s="1" t="s">
        <v>43</v>
      </c>
      <c r="S1486" s="1" t="s">
        <v>43</v>
      </c>
      <c r="T1486" s="3">
        <v>0</v>
      </c>
      <c r="U1486" s="1" t="s">
        <v>44</v>
      </c>
      <c r="V1486" s="1" t="s">
        <v>45</v>
      </c>
      <c r="W1486" s="1" t="s">
        <v>1862</v>
      </c>
      <c r="X1486" s="1" t="s">
        <v>46</v>
      </c>
      <c r="Y1486" s="1" t="s">
        <v>47</v>
      </c>
      <c r="Z1486" s="1" t="s">
        <v>1864</v>
      </c>
      <c r="AA1486" s="1" t="s">
        <v>49</v>
      </c>
      <c r="AB1486" s="1" t="s">
        <v>50</v>
      </c>
      <c r="AC1486" s="1" t="s">
        <v>51</v>
      </c>
      <c r="AD1486" s="1" t="s">
        <v>1864</v>
      </c>
      <c r="AE1486" s="1" t="s">
        <v>37</v>
      </c>
      <c r="AF1486">
        <f t="shared" si="94"/>
        <v>2024</v>
      </c>
      <c r="AG1486" t="str">
        <f t="shared" si="95"/>
        <v>oct</v>
      </c>
      <c r="AH1486" t="str">
        <f>+VLOOKUP(N1486,'[1]2. Ingreso de incapacidades'!$C$5:$O$6997,13,FALSE)</f>
        <v>NUEVA E.P.S</v>
      </c>
      <c r="AI1486" t="s">
        <v>2199</v>
      </c>
    </row>
    <row r="1487" spans="1:35" hidden="1" x14ac:dyDescent="0.25">
      <c r="A1487" s="1" t="s">
        <v>33</v>
      </c>
      <c r="B1487" s="1" t="s">
        <v>34</v>
      </c>
      <c r="C1487" s="2">
        <v>45580</v>
      </c>
      <c r="D1487" s="42" t="str">
        <f t="shared" si="92"/>
        <v>2024</v>
      </c>
      <c r="E1487" s="1" t="s">
        <v>35</v>
      </c>
      <c r="F1487" s="1" t="s">
        <v>36</v>
      </c>
      <c r="G1487" s="1" t="s">
        <v>37</v>
      </c>
      <c r="H1487" s="1" t="s">
        <v>1866</v>
      </c>
      <c r="I1487" s="1" t="s">
        <v>1867</v>
      </c>
      <c r="J1487" s="3">
        <v>0</v>
      </c>
      <c r="K1487" s="3">
        <v>563334</v>
      </c>
      <c r="L1487" s="3">
        <f t="shared" si="93"/>
        <v>-563334</v>
      </c>
      <c r="M1487" s="1" t="s">
        <v>40</v>
      </c>
      <c r="N1487" s="88">
        <v>10886858</v>
      </c>
      <c r="O1487" s="1" t="s">
        <v>151</v>
      </c>
      <c r="P1487" s="1" t="s">
        <v>37</v>
      </c>
      <c r="Q1487" s="1" t="s">
        <v>43</v>
      </c>
      <c r="R1487" s="1" t="s">
        <v>43</v>
      </c>
      <c r="S1487" s="1" t="s">
        <v>43</v>
      </c>
      <c r="T1487" s="3">
        <v>0</v>
      </c>
      <c r="U1487" s="1" t="s">
        <v>44</v>
      </c>
      <c r="V1487" s="1" t="s">
        <v>45</v>
      </c>
      <c r="W1487" s="1" t="s">
        <v>1866</v>
      </c>
      <c r="X1487" s="1" t="s">
        <v>46</v>
      </c>
      <c r="Y1487" s="1" t="s">
        <v>47</v>
      </c>
      <c r="Z1487" s="1" t="s">
        <v>1868</v>
      </c>
      <c r="AA1487" s="1" t="s">
        <v>49</v>
      </c>
      <c r="AB1487" s="1" t="s">
        <v>50</v>
      </c>
      <c r="AC1487" s="1" t="s">
        <v>51</v>
      </c>
      <c r="AD1487" s="1" t="s">
        <v>1868</v>
      </c>
      <c r="AE1487" s="1" t="s">
        <v>37</v>
      </c>
      <c r="AF1487">
        <f t="shared" si="94"/>
        <v>2024</v>
      </c>
      <c r="AG1487" t="str">
        <f t="shared" si="95"/>
        <v>oct</v>
      </c>
      <c r="AH1487" t="str">
        <f>+VLOOKUP(N1487,'[1]2. Ingreso de incapacidades'!$C$5:$O$6997,13,FALSE)</f>
        <v>EPS MUTUAL SER</v>
      </c>
      <c r="AI1487" t="s">
        <v>2195</v>
      </c>
    </row>
    <row r="1488" spans="1:35" hidden="1" x14ac:dyDescent="0.25">
      <c r="A1488" s="1" t="s">
        <v>33</v>
      </c>
      <c r="B1488" s="1" t="s">
        <v>34</v>
      </c>
      <c r="C1488" s="2">
        <v>45583</v>
      </c>
      <c r="D1488" s="42" t="str">
        <f t="shared" si="92"/>
        <v>2024</v>
      </c>
      <c r="E1488" s="1" t="s">
        <v>35</v>
      </c>
      <c r="F1488" s="1" t="s">
        <v>36</v>
      </c>
      <c r="G1488" s="1" t="s">
        <v>37</v>
      </c>
      <c r="H1488" s="1" t="s">
        <v>1869</v>
      </c>
      <c r="I1488" s="1" t="s">
        <v>1870</v>
      </c>
      <c r="J1488" s="3">
        <v>0</v>
      </c>
      <c r="K1488" s="3">
        <v>43334</v>
      </c>
      <c r="L1488" s="3">
        <f t="shared" si="93"/>
        <v>-43334</v>
      </c>
      <c r="M1488" s="1" t="s">
        <v>40</v>
      </c>
      <c r="N1488" s="88">
        <v>1143377441</v>
      </c>
      <c r="O1488" s="1" t="s">
        <v>745</v>
      </c>
      <c r="P1488" s="1" t="s">
        <v>37</v>
      </c>
      <c r="Q1488" s="1" t="s">
        <v>43</v>
      </c>
      <c r="R1488" s="1" t="s">
        <v>43</v>
      </c>
      <c r="S1488" s="1" t="s">
        <v>43</v>
      </c>
      <c r="T1488" s="3">
        <v>0</v>
      </c>
      <c r="U1488" s="1" t="s">
        <v>44</v>
      </c>
      <c r="V1488" s="1" t="s">
        <v>45</v>
      </c>
      <c r="W1488" s="1" t="s">
        <v>1869</v>
      </c>
      <c r="X1488" s="1" t="s">
        <v>46</v>
      </c>
      <c r="Y1488" s="1" t="s">
        <v>47</v>
      </c>
      <c r="Z1488" s="1" t="s">
        <v>1871</v>
      </c>
      <c r="AA1488" s="1" t="s">
        <v>49</v>
      </c>
      <c r="AB1488" s="1" t="s">
        <v>50</v>
      </c>
      <c r="AC1488" s="1" t="s">
        <v>51</v>
      </c>
      <c r="AD1488" s="1" t="s">
        <v>1871</v>
      </c>
      <c r="AE1488" s="1" t="s">
        <v>37</v>
      </c>
      <c r="AF1488">
        <f t="shared" si="94"/>
        <v>2024</v>
      </c>
      <c r="AG1488" t="str">
        <f t="shared" si="95"/>
        <v>oct</v>
      </c>
      <c r="AH1488" t="str">
        <f>+VLOOKUP(N1488,'[1]2. Ingreso de incapacidades'!$C$5:$O$6997,13,FALSE)</f>
        <v>EPS MUTUAL SER</v>
      </c>
      <c r="AI1488" t="s">
        <v>2195</v>
      </c>
    </row>
    <row r="1489" spans="1:35" hidden="1" x14ac:dyDescent="0.25">
      <c r="A1489" s="1" t="s">
        <v>33</v>
      </c>
      <c r="B1489" s="1" t="s">
        <v>34</v>
      </c>
      <c r="C1489" s="2">
        <v>45588</v>
      </c>
      <c r="D1489" s="42" t="str">
        <f t="shared" si="92"/>
        <v>2024</v>
      </c>
      <c r="E1489" s="1" t="s">
        <v>35</v>
      </c>
      <c r="F1489" s="1" t="s">
        <v>36</v>
      </c>
      <c r="G1489" s="1" t="s">
        <v>37</v>
      </c>
      <c r="H1489" s="1" t="s">
        <v>1872</v>
      </c>
      <c r="I1489" s="1" t="s">
        <v>1873</v>
      </c>
      <c r="J1489" s="3">
        <v>0</v>
      </c>
      <c r="K1489" s="3">
        <v>6326667</v>
      </c>
      <c r="L1489" s="3">
        <f t="shared" si="93"/>
        <v>-6326667</v>
      </c>
      <c r="M1489" s="1" t="s">
        <v>40</v>
      </c>
      <c r="N1489" s="88">
        <v>73169783</v>
      </c>
      <c r="O1489" s="1" t="s">
        <v>78</v>
      </c>
      <c r="P1489" s="1" t="s">
        <v>37</v>
      </c>
      <c r="Q1489" s="1" t="s">
        <v>43</v>
      </c>
      <c r="R1489" s="1" t="s">
        <v>43</v>
      </c>
      <c r="S1489" s="1" t="s">
        <v>43</v>
      </c>
      <c r="T1489" s="3">
        <v>0</v>
      </c>
      <c r="U1489" s="1" t="s">
        <v>44</v>
      </c>
      <c r="V1489" s="1" t="s">
        <v>45</v>
      </c>
      <c r="W1489" s="1" t="s">
        <v>1872</v>
      </c>
      <c r="X1489" s="1" t="s">
        <v>46</v>
      </c>
      <c r="Y1489" s="1" t="s">
        <v>47</v>
      </c>
      <c r="Z1489" s="1" t="s">
        <v>1874</v>
      </c>
      <c r="AA1489" s="1" t="s">
        <v>49</v>
      </c>
      <c r="AB1489" s="1" t="s">
        <v>50</v>
      </c>
      <c r="AC1489" s="1" t="s">
        <v>51</v>
      </c>
      <c r="AD1489" s="1" t="s">
        <v>1874</v>
      </c>
      <c r="AE1489" s="1" t="s">
        <v>37</v>
      </c>
      <c r="AF1489">
        <f t="shared" si="94"/>
        <v>2024</v>
      </c>
      <c r="AG1489" t="str">
        <f t="shared" si="95"/>
        <v>oct</v>
      </c>
      <c r="AH1489" t="str">
        <f>+VLOOKUP(N1489,'[1]2. Ingreso de incapacidades'!$C$5:$O$6997,13,FALSE)</f>
        <v>EPS-S CAJACOPI</v>
      </c>
      <c r="AI1489" t="s">
        <v>2200</v>
      </c>
    </row>
    <row r="1490" spans="1:35" hidden="1" x14ac:dyDescent="0.25">
      <c r="A1490" s="1" t="s">
        <v>33</v>
      </c>
      <c r="B1490" s="1" t="s">
        <v>34</v>
      </c>
      <c r="C1490" s="2">
        <v>45596</v>
      </c>
      <c r="D1490" s="42" t="str">
        <f t="shared" si="92"/>
        <v>2024</v>
      </c>
      <c r="E1490" s="1" t="s">
        <v>73</v>
      </c>
      <c r="F1490" s="1" t="s">
        <v>74</v>
      </c>
      <c r="G1490" s="1" t="s">
        <v>37</v>
      </c>
      <c r="H1490" s="1" t="s">
        <v>969</v>
      </c>
      <c r="I1490" s="1" t="s">
        <v>76</v>
      </c>
      <c r="J1490" s="3">
        <v>563334</v>
      </c>
      <c r="K1490" s="3">
        <v>0</v>
      </c>
      <c r="L1490" s="3">
        <f t="shared" si="93"/>
        <v>563334</v>
      </c>
      <c r="M1490" s="1" t="s">
        <v>40</v>
      </c>
      <c r="N1490" s="88">
        <v>1128046710</v>
      </c>
      <c r="O1490" s="1" t="s">
        <v>251</v>
      </c>
      <c r="P1490" s="1" t="s">
        <v>79</v>
      </c>
      <c r="Q1490" s="1" t="s">
        <v>80</v>
      </c>
      <c r="R1490" s="1" t="s">
        <v>43</v>
      </c>
      <c r="S1490" s="1" t="s">
        <v>43</v>
      </c>
      <c r="T1490" s="3">
        <v>0</v>
      </c>
      <c r="U1490" s="1" t="s">
        <v>44</v>
      </c>
      <c r="V1490" s="1" t="s">
        <v>45</v>
      </c>
      <c r="W1490" s="1" t="s">
        <v>969</v>
      </c>
      <c r="X1490" s="1" t="s">
        <v>46</v>
      </c>
      <c r="Y1490" s="1" t="s">
        <v>81</v>
      </c>
      <c r="Z1490" s="1" t="s">
        <v>1882</v>
      </c>
      <c r="AA1490" s="1" t="s">
        <v>83</v>
      </c>
      <c r="AB1490" s="1" t="s">
        <v>84</v>
      </c>
      <c r="AC1490" s="1" t="s">
        <v>51</v>
      </c>
      <c r="AD1490" s="1" t="s">
        <v>1882</v>
      </c>
      <c r="AE1490" s="1" t="s">
        <v>37</v>
      </c>
      <c r="AF1490">
        <f t="shared" si="94"/>
        <v>2024</v>
      </c>
      <c r="AG1490" t="str">
        <f t="shared" si="95"/>
        <v>oct</v>
      </c>
      <c r="AH1490" t="str">
        <f>+VLOOKUP(N1490,'[1]2. Ingreso de incapacidades'!$C$5:$O$6997,13,FALSE)</f>
        <v>SURA E.P.S.</v>
      </c>
      <c r="AI1490" t="s">
        <v>2197</v>
      </c>
    </row>
    <row r="1491" spans="1:35" hidden="1" x14ac:dyDescent="0.25">
      <c r="A1491" s="1" t="s">
        <v>33</v>
      </c>
      <c r="B1491" s="1" t="s">
        <v>34</v>
      </c>
      <c r="C1491" s="2">
        <v>45596</v>
      </c>
      <c r="D1491" s="42" t="str">
        <f t="shared" si="92"/>
        <v>2024</v>
      </c>
      <c r="E1491" s="1" t="s">
        <v>73</v>
      </c>
      <c r="F1491" s="1" t="s">
        <v>74</v>
      </c>
      <c r="G1491" s="1" t="s">
        <v>37</v>
      </c>
      <c r="H1491" s="1" t="s">
        <v>969</v>
      </c>
      <c r="I1491" s="1" t="s">
        <v>76</v>
      </c>
      <c r="J1491" s="3">
        <v>650000</v>
      </c>
      <c r="K1491" s="3">
        <v>0</v>
      </c>
      <c r="L1491" s="3">
        <f t="shared" si="93"/>
        <v>650000</v>
      </c>
      <c r="M1491" s="1" t="s">
        <v>40</v>
      </c>
      <c r="N1491" s="88">
        <v>73109356</v>
      </c>
      <c r="O1491" s="1" t="s">
        <v>118</v>
      </c>
      <c r="P1491" s="1" t="s">
        <v>79</v>
      </c>
      <c r="Q1491" s="1" t="s">
        <v>80</v>
      </c>
      <c r="R1491" s="1" t="s">
        <v>43</v>
      </c>
      <c r="S1491" s="1" t="s">
        <v>43</v>
      </c>
      <c r="T1491" s="3">
        <v>0</v>
      </c>
      <c r="U1491" s="1" t="s">
        <v>44</v>
      </c>
      <c r="V1491" s="1" t="s">
        <v>45</v>
      </c>
      <c r="W1491" s="1" t="s">
        <v>969</v>
      </c>
      <c r="X1491" s="1" t="s">
        <v>46</v>
      </c>
      <c r="Y1491" s="1" t="s">
        <v>81</v>
      </c>
      <c r="Z1491" s="1" t="s">
        <v>1882</v>
      </c>
      <c r="AA1491" s="1" t="s">
        <v>83</v>
      </c>
      <c r="AB1491" s="1" t="s">
        <v>84</v>
      </c>
      <c r="AC1491" s="1" t="s">
        <v>51</v>
      </c>
      <c r="AD1491" s="1" t="s">
        <v>1882</v>
      </c>
      <c r="AE1491" s="1" t="s">
        <v>37</v>
      </c>
      <c r="AF1491">
        <f t="shared" si="94"/>
        <v>2024</v>
      </c>
      <c r="AG1491" t="str">
        <f t="shared" si="95"/>
        <v>oct</v>
      </c>
      <c r="AH1491" t="str">
        <f>+VLOOKUP(N1491,'[1]2. Ingreso de incapacidades'!$C$5:$O$6997,13,FALSE)</f>
        <v>SANITAS E.P.S</v>
      </c>
      <c r="AI1491" t="s">
        <v>2193</v>
      </c>
    </row>
    <row r="1492" spans="1:35" hidden="1" x14ac:dyDescent="0.25">
      <c r="A1492" s="1" t="s">
        <v>33</v>
      </c>
      <c r="B1492" s="1" t="s">
        <v>34</v>
      </c>
      <c r="C1492" s="2">
        <v>45596</v>
      </c>
      <c r="D1492" s="42" t="str">
        <f t="shared" si="92"/>
        <v>2024</v>
      </c>
      <c r="E1492" s="1" t="s">
        <v>73</v>
      </c>
      <c r="F1492" s="1" t="s">
        <v>74</v>
      </c>
      <c r="G1492" s="1" t="s">
        <v>37</v>
      </c>
      <c r="H1492" s="1" t="s">
        <v>969</v>
      </c>
      <c r="I1492" s="1" t="s">
        <v>76</v>
      </c>
      <c r="J1492" s="3">
        <v>650000</v>
      </c>
      <c r="K1492" s="3">
        <v>0</v>
      </c>
      <c r="L1492" s="3">
        <f t="shared" si="93"/>
        <v>650000</v>
      </c>
      <c r="M1492" s="1" t="s">
        <v>40</v>
      </c>
      <c r="N1492" s="88">
        <v>1143339994</v>
      </c>
      <c r="O1492" s="1" t="s">
        <v>114</v>
      </c>
      <c r="P1492" s="1" t="s">
        <v>79</v>
      </c>
      <c r="Q1492" s="1" t="s">
        <v>80</v>
      </c>
      <c r="R1492" s="1" t="s">
        <v>43</v>
      </c>
      <c r="S1492" s="1" t="s">
        <v>43</v>
      </c>
      <c r="T1492" s="3">
        <v>0</v>
      </c>
      <c r="U1492" s="1" t="s">
        <v>44</v>
      </c>
      <c r="V1492" s="1" t="s">
        <v>45</v>
      </c>
      <c r="W1492" s="1" t="s">
        <v>969</v>
      </c>
      <c r="X1492" s="1" t="s">
        <v>46</v>
      </c>
      <c r="Y1492" s="1" t="s">
        <v>81</v>
      </c>
      <c r="Z1492" s="1" t="s">
        <v>1882</v>
      </c>
      <c r="AA1492" s="1" t="s">
        <v>83</v>
      </c>
      <c r="AB1492" s="1" t="s">
        <v>84</v>
      </c>
      <c r="AC1492" s="1" t="s">
        <v>51</v>
      </c>
      <c r="AD1492" s="1" t="s">
        <v>1882</v>
      </c>
      <c r="AE1492" s="1" t="s">
        <v>37</v>
      </c>
      <c r="AF1492">
        <f t="shared" si="94"/>
        <v>2024</v>
      </c>
      <c r="AG1492" t="str">
        <f t="shared" si="95"/>
        <v>oct</v>
      </c>
      <c r="AH1492" t="str">
        <f>+VLOOKUP(N1492,'[1]2. Ingreso de incapacidades'!$C$5:$O$6997,13,FALSE)</f>
        <v>SALUD TOTAL E.P.S.</v>
      </c>
      <c r="AI1492" t="s">
        <v>2192</v>
      </c>
    </row>
    <row r="1493" spans="1:35" hidden="1" x14ac:dyDescent="0.25">
      <c r="A1493" s="1" t="s">
        <v>33</v>
      </c>
      <c r="B1493" s="1" t="s">
        <v>34</v>
      </c>
      <c r="C1493" s="2">
        <v>45596</v>
      </c>
      <c r="D1493" s="42" t="str">
        <f t="shared" si="92"/>
        <v>2024</v>
      </c>
      <c r="E1493" s="1" t="s">
        <v>73</v>
      </c>
      <c r="F1493" s="1" t="s">
        <v>74</v>
      </c>
      <c r="G1493" s="1" t="s">
        <v>37</v>
      </c>
      <c r="H1493" s="1" t="s">
        <v>969</v>
      </c>
      <c r="I1493" s="1" t="s">
        <v>76</v>
      </c>
      <c r="J1493" s="3">
        <v>650000</v>
      </c>
      <c r="K1493" s="3">
        <v>0</v>
      </c>
      <c r="L1493" s="3">
        <f t="shared" si="93"/>
        <v>650000</v>
      </c>
      <c r="M1493" s="1" t="s">
        <v>40</v>
      </c>
      <c r="N1493" s="88">
        <v>30873721</v>
      </c>
      <c r="O1493" s="1" t="s">
        <v>126</v>
      </c>
      <c r="P1493" s="1" t="s">
        <v>79</v>
      </c>
      <c r="Q1493" s="1" t="s">
        <v>80</v>
      </c>
      <c r="R1493" s="1" t="s">
        <v>43</v>
      </c>
      <c r="S1493" s="1" t="s">
        <v>43</v>
      </c>
      <c r="T1493" s="3">
        <v>0</v>
      </c>
      <c r="U1493" s="1" t="s">
        <v>44</v>
      </c>
      <c r="V1493" s="1" t="s">
        <v>45</v>
      </c>
      <c r="W1493" s="1" t="s">
        <v>969</v>
      </c>
      <c r="X1493" s="1" t="s">
        <v>46</v>
      </c>
      <c r="Y1493" s="1" t="s">
        <v>81</v>
      </c>
      <c r="Z1493" s="1" t="s">
        <v>1882</v>
      </c>
      <c r="AA1493" s="1" t="s">
        <v>83</v>
      </c>
      <c r="AB1493" s="1" t="s">
        <v>84</v>
      </c>
      <c r="AC1493" s="1" t="s">
        <v>51</v>
      </c>
      <c r="AD1493" s="1" t="s">
        <v>1882</v>
      </c>
      <c r="AE1493" s="1" t="s">
        <v>37</v>
      </c>
      <c r="AF1493">
        <f t="shared" si="94"/>
        <v>2024</v>
      </c>
      <c r="AG1493" t="str">
        <f t="shared" si="95"/>
        <v>oct</v>
      </c>
      <c r="AH1493" t="str">
        <f>+VLOOKUP(N1493,'[1]2. Ingreso de incapacidades'!$C$5:$O$6997,13,FALSE)</f>
        <v>FAMISANAR E.P.S</v>
      </c>
      <c r="AI1493" t="s">
        <v>2196</v>
      </c>
    </row>
    <row r="1494" spans="1:35" hidden="1" x14ac:dyDescent="0.25">
      <c r="A1494" s="1" t="s">
        <v>33</v>
      </c>
      <c r="B1494" s="1" t="s">
        <v>34</v>
      </c>
      <c r="C1494" s="2">
        <v>45596</v>
      </c>
      <c r="D1494" s="42" t="str">
        <f t="shared" si="92"/>
        <v>2024</v>
      </c>
      <c r="E1494" s="1" t="s">
        <v>73</v>
      </c>
      <c r="F1494" s="1" t="s">
        <v>74</v>
      </c>
      <c r="G1494" s="1" t="s">
        <v>37</v>
      </c>
      <c r="H1494" s="1" t="s">
        <v>969</v>
      </c>
      <c r="I1494" s="1" t="s">
        <v>76</v>
      </c>
      <c r="J1494" s="3">
        <v>86667</v>
      </c>
      <c r="K1494" s="3">
        <v>0</v>
      </c>
      <c r="L1494" s="3">
        <f t="shared" si="93"/>
        <v>86667</v>
      </c>
      <c r="M1494" s="1" t="s">
        <v>40</v>
      </c>
      <c r="N1494" s="88">
        <v>12595533</v>
      </c>
      <c r="O1494" s="1" t="s">
        <v>116</v>
      </c>
      <c r="P1494" s="1" t="s">
        <v>79</v>
      </c>
      <c r="Q1494" s="1" t="s">
        <v>80</v>
      </c>
      <c r="R1494" s="1" t="s">
        <v>43</v>
      </c>
      <c r="S1494" s="1" t="s">
        <v>43</v>
      </c>
      <c r="T1494" s="3">
        <v>0</v>
      </c>
      <c r="U1494" s="1" t="s">
        <v>44</v>
      </c>
      <c r="V1494" s="1" t="s">
        <v>45</v>
      </c>
      <c r="W1494" s="1" t="s">
        <v>969</v>
      </c>
      <c r="X1494" s="1" t="s">
        <v>46</v>
      </c>
      <c r="Y1494" s="1" t="s">
        <v>81</v>
      </c>
      <c r="Z1494" s="1" t="s">
        <v>1882</v>
      </c>
      <c r="AA1494" s="1" t="s">
        <v>83</v>
      </c>
      <c r="AB1494" s="1" t="s">
        <v>84</v>
      </c>
      <c r="AC1494" s="1" t="s">
        <v>51</v>
      </c>
      <c r="AD1494" s="1" t="s">
        <v>1882</v>
      </c>
      <c r="AE1494" s="1" t="s">
        <v>37</v>
      </c>
      <c r="AF1494">
        <f t="shared" si="94"/>
        <v>2024</v>
      </c>
      <c r="AG1494" t="str">
        <f t="shared" si="95"/>
        <v>oct</v>
      </c>
      <c r="AH1494" t="str">
        <f>+VLOOKUP(N1494,'[1]2. Ingreso de incapacidades'!$C$5:$O$6997,13,FALSE)</f>
        <v>NUEVA E.P.S</v>
      </c>
      <c r="AI1494" t="s">
        <v>2199</v>
      </c>
    </row>
    <row r="1495" spans="1:35" hidden="1" x14ac:dyDescent="0.25">
      <c r="A1495" s="1" t="s">
        <v>33</v>
      </c>
      <c r="B1495" s="1" t="s">
        <v>34</v>
      </c>
      <c r="C1495" s="2">
        <v>45596</v>
      </c>
      <c r="D1495" s="42" t="str">
        <f t="shared" si="92"/>
        <v>2024</v>
      </c>
      <c r="E1495" s="1" t="s">
        <v>73</v>
      </c>
      <c r="F1495" s="1" t="s">
        <v>74</v>
      </c>
      <c r="G1495" s="1" t="s">
        <v>37</v>
      </c>
      <c r="H1495" s="1" t="s">
        <v>969</v>
      </c>
      <c r="I1495" s="1" t="s">
        <v>76</v>
      </c>
      <c r="J1495" s="3">
        <v>563334</v>
      </c>
      <c r="K1495" s="3">
        <v>0</v>
      </c>
      <c r="L1495" s="3">
        <f t="shared" si="93"/>
        <v>563334</v>
      </c>
      <c r="M1495" s="1" t="s">
        <v>40</v>
      </c>
      <c r="N1495" s="88">
        <v>73554580</v>
      </c>
      <c r="O1495" s="1" t="s">
        <v>568</v>
      </c>
      <c r="P1495" s="1" t="s">
        <v>79</v>
      </c>
      <c r="Q1495" s="1" t="s">
        <v>80</v>
      </c>
      <c r="R1495" s="1" t="s">
        <v>43</v>
      </c>
      <c r="S1495" s="1" t="s">
        <v>43</v>
      </c>
      <c r="T1495" s="3">
        <v>0</v>
      </c>
      <c r="U1495" s="1" t="s">
        <v>44</v>
      </c>
      <c r="V1495" s="1" t="s">
        <v>45</v>
      </c>
      <c r="W1495" s="1" t="s">
        <v>969</v>
      </c>
      <c r="X1495" s="1" t="s">
        <v>46</v>
      </c>
      <c r="Y1495" s="1" t="s">
        <v>81</v>
      </c>
      <c r="Z1495" s="1" t="s">
        <v>1882</v>
      </c>
      <c r="AA1495" s="1" t="s">
        <v>83</v>
      </c>
      <c r="AB1495" s="1" t="s">
        <v>84</v>
      </c>
      <c r="AC1495" s="1" t="s">
        <v>51</v>
      </c>
      <c r="AD1495" s="1" t="s">
        <v>1882</v>
      </c>
      <c r="AE1495" s="1" t="s">
        <v>37</v>
      </c>
      <c r="AF1495">
        <f t="shared" si="94"/>
        <v>2024</v>
      </c>
      <c r="AG1495" t="str">
        <f t="shared" si="95"/>
        <v>oct</v>
      </c>
      <c r="AH1495" t="str">
        <f>+VLOOKUP(N1495,'[1]2. Ingreso de incapacidades'!$C$5:$O$6997,13,FALSE)</f>
        <v>NUEVA E.P.S</v>
      </c>
      <c r="AI1495" t="s">
        <v>2199</v>
      </c>
    </row>
    <row r="1496" spans="1:35" hidden="1" x14ac:dyDescent="0.25">
      <c r="A1496" s="1" t="s">
        <v>33</v>
      </c>
      <c r="B1496" s="1" t="s">
        <v>34</v>
      </c>
      <c r="C1496" s="2">
        <v>45596</v>
      </c>
      <c r="D1496" s="42" t="str">
        <f t="shared" si="92"/>
        <v>2024</v>
      </c>
      <c r="E1496" s="1" t="s">
        <v>73</v>
      </c>
      <c r="F1496" s="1" t="s">
        <v>74</v>
      </c>
      <c r="G1496" s="1" t="s">
        <v>37</v>
      </c>
      <c r="H1496" s="1" t="s">
        <v>969</v>
      </c>
      <c r="I1496" s="1" t="s">
        <v>76</v>
      </c>
      <c r="J1496" s="3">
        <v>402423</v>
      </c>
      <c r="K1496" s="3">
        <v>0</v>
      </c>
      <c r="L1496" s="3">
        <f t="shared" si="93"/>
        <v>402423</v>
      </c>
      <c r="M1496" s="1" t="s">
        <v>40</v>
      </c>
      <c r="N1496" s="88">
        <v>73570305</v>
      </c>
      <c r="O1496" s="1" t="s">
        <v>122</v>
      </c>
      <c r="P1496" s="1" t="s">
        <v>79</v>
      </c>
      <c r="Q1496" s="1" t="s">
        <v>80</v>
      </c>
      <c r="R1496" s="1" t="s">
        <v>43</v>
      </c>
      <c r="S1496" s="1" t="s">
        <v>43</v>
      </c>
      <c r="T1496" s="3">
        <v>0</v>
      </c>
      <c r="U1496" s="1" t="s">
        <v>44</v>
      </c>
      <c r="V1496" s="1" t="s">
        <v>45</v>
      </c>
      <c r="W1496" s="1" t="s">
        <v>969</v>
      </c>
      <c r="X1496" s="1" t="s">
        <v>46</v>
      </c>
      <c r="Y1496" s="1" t="s">
        <v>81</v>
      </c>
      <c r="Z1496" s="1" t="s">
        <v>1882</v>
      </c>
      <c r="AA1496" s="1" t="s">
        <v>83</v>
      </c>
      <c r="AB1496" s="1" t="s">
        <v>84</v>
      </c>
      <c r="AC1496" s="1" t="s">
        <v>51</v>
      </c>
      <c r="AD1496" s="1" t="s">
        <v>1882</v>
      </c>
      <c r="AE1496" s="1" t="s">
        <v>37</v>
      </c>
      <c r="AF1496">
        <f t="shared" si="94"/>
        <v>2024</v>
      </c>
      <c r="AG1496" t="str">
        <f t="shared" si="95"/>
        <v>oct</v>
      </c>
      <c r="AH1496" t="str">
        <f>+VLOOKUP(N1496,'[1]2. Ingreso de incapacidades'!$C$5:$O$6997,13,FALSE)</f>
        <v>SANITAS E.P.S</v>
      </c>
      <c r="AI1496" t="s">
        <v>2193</v>
      </c>
    </row>
    <row r="1497" spans="1:35" hidden="1" x14ac:dyDescent="0.25">
      <c r="A1497" s="1" t="s">
        <v>33</v>
      </c>
      <c r="B1497" s="1" t="s">
        <v>34</v>
      </c>
      <c r="C1497" s="2">
        <v>45596</v>
      </c>
      <c r="D1497" s="42" t="str">
        <f t="shared" si="92"/>
        <v>2024</v>
      </c>
      <c r="E1497" s="1" t="s">
        <v>73</v>
      </c>
      <c r="F1497" s="1" t="s">
        <v>74</v>
      </c>
      <c r="G1497" s="1" t="s">
        <v>37</v>
      </c>
      <c r="H1497" s="1" t="s">
        <v>969</v>
      </c>
      <c r="I1497" s="1" t="s">
        <v>76</v>
      </c>
      <c r="J1497" s="3">
        <v>390000</v>
      </c>
      <c r="K1497" s="3">
        <v>0</v>
      </c>
      <c r="L1497" s="3">
        <f t="shared" si="93"/>
        <v>390000</v>
      </c>
      <c r="M1497" s="1" t="s">
        <v>40</v>
      </c>
      <c r="N1497" s="88">
        <v>1050975172</v>
      </c>
      <c r="O1497" s="1" t="s">
        <v>705</v>
      </c>
      <c r="P1497" s="1" t="s">
        <v>79</v>
      </c>
      <c r="Q1497" s="1" t="s">
        <v>80</v>
      </c>
      <c r="R1497" s="1" t="s">
        <v>43</v>
      </c>
      <c r="S1497" s="1" t="s">
        <v>43</v>
      </c>
      <c r="T1497" s="3">
        <v>0</v>
      </c>
      <c r="U1497" s="1" t="s">
        <v>44</v>
      </c>
      <c r="V1497" s="1" t="s">
        <v>45</v>
      </c>
      <c r="W1497" s="1" t="s">
        <v>969</v>
      </c>
      <c r="X1497" s="1" t="s">
        <v>46</v>
      </c>
      <c r="Y1497" s="1" t="s">
        <v>81</v>
      </c>
      <c r="Z1497" s="1" t="s">
        <v>1882</v>
      </c>
      <c r="AA1497" s="1" t="s">
        <v>83</v>
      </c>
      <c r="AB1497" s="1" t="s">
        <v>84</v>
      </c>
      <c r="AC1497" s="1" t="s">
        <v>51</v>
      </c>
      <c r="AD1497" s="1" t="s">
        <v>1882</v>
      </c>
      <c r="AE1497" s="1" t="s">
        <v>37</v>
      </c>
      <c r="AF1497">
        <f t="shared" si="94"/>
        <v>2024</v>
      </c>
      <c r="AG1497" t="str">
        <f t="shared" si="95"/>
        <v>oct</v>
      </c>
      <c r="AH1497" t="str">
        <f>+VLOOKUP(N1497,'[1]2. Ingreso de incapacidades'!$C$5:$O$6997,13,FALSE)</f>
        <v>SANITAS E.P.S</v>
      </c>
      <c r="AI1497" t="s">
        <v>2193</v>
      </c>
    </row>
    <row r="1498" spans="1:35" hidden="1" x14ac:dyDescent="0.25">
      <c r="A1498" s="1" t="s">
        <v>33</v>
      </c>
      <c r="B1498" s="1" t="s">
        <v>34</v>
      </c>
      <c r="C1498" s="2">
        <v>45596</v>
      </c>
      <c r="D1498" s="42" t="str">
        <f t="shared" si="92"/>
        <v>2024</v>
      </c>
      <c r="E1498" s="1" t="s">
        <v>73</v>
      </c>
      <c r="F1498" s="1" t="s">
        <v>74</v>
      </c>
      <c r="G1498" s="1" t="s">
        <v>37</v>
      </c>
      <c r="H1498" s="1" t="s">
        <v>969</v>
      </c>
      <c r="I1498" s="1" t="s">
        <v>76</v>
      </c>
      <c r="J1498" s="3">
        <v>45938</v>
      </c>
      <c r="K1498" s="3">
        <v>0</v>
      </c>
      <c r="L1498" s="3">
        <f t="shared" si="93"/>
        <v>45938</v>
      </c>
      <c r="M1498" s="1" t="s">
        <v>40</v>
      </c>
      <c r="N1498" s="88">
        <v>73211365</v>
      </c>
      <c r="O1498" s="1" t="s">
        <v>96</v>
      </c>
      <c r="P1498" s="1" t="s">
        <v>79</v>
      </c>
      <c r="Q1498" s="1" t="s">
        <v>80</v>
      </c>
      <c r="R1498" s="1" t="s">
        <v>43</v>
      </c>
      <c r="S1498" s="1" t="s">
        <v>43</v>
      </c>
      <c r="T1498" s="3">
        <v>0</v>
      </c>
      <c r="U1498" s="1" t="s">
        <v>44</v>
      </c>
      <c r="V1498" s="1" t="s">
        <v>45</v>
      </c>
      <c r="W1498" s="1" t="s">
        <v>969</v>
      </c>
      <c r="X1498" s="1" t="s">
        <v>46</v>
      </c>
      <c r="Y1498" s="1" t="s">
        <v>81</v>
      </c>
      <c r="Z1498" s="1" t="s">
        <v>1882</v>
      </c>
      <c r="AA1498" s="1" t="s">
        <v>83</v>
      </c>
      <c r="AB1498" s="1" t="s">
        <v>84</v>
      </c>
      <c r="AC1498" s="1" t="s">
        <v>51</v>
      </c>
      <c r="AD1498" s="1" t="s">
        <v>1882</v>
      </c>
      <c r="AE1498" s="1" t="s">
        <v>37</v>
      </c>
      <c r="AF1498">
        <f t="shared" si="94"/>
        <v>2024</v>
      </c>
      <c r="AG1498" t="str">
        <f t="shared" si="95"/>
        <v>oct</v>
      </c>
      <c r="AH1498" t="str">
        <f>+VLOOKUP(N1498,'[1]2. Ingreso de incapacidades'!$C$5:$O$6997,13,FALSE)</f>
        <v>SANITAS E.P.S</v>
      </c>
      <c r="AI1498" t="s">
        <v>2193</v>
      </c>
    </row>
    <row r="1499" spans="1:35" hidden="1" x14ac:dyDescent="0.25">
      <c r="A1499" s="1" t="s">
        <v>33</v>
      </c>
      <c r="B1499" s="1" t="s">
        <v>34</v>
      </c>
      <c r="C1499" s="2">
        <v>45596</v>
      </c>
      <c r="D1499" s="42" t="str">
        <f t="shared" si="92"/>
        <v>2024</v>
      </c>
      <c r="E1499" s="1" t="s">
        <v>73</v>
      </c>
      <c r="F1499" s="1" t="s">
        <v>74</v>
      </c>
      <c r="G1499" s="1" t="s">
        <v>37</v>
      </c>
      <c r="H1499" s="1" t="s">
        <v>969</v>
      </c>
      <c r="I1499" s="1" t="s">
        <v>76</v>
      </c>
      <c r="J1499" s="3">
        <v>260000</v>
      </c>
      <c r="K1499" s="3">
        <v>0</v>
      </c>
      <c r="L1499" s="3">
        <f t="shared" si="93"/>
        <v>260000</v>
      </c>
      <c r="M1499" s="1" t="s">
        <v>40</v>
      </c>
      <c r="N1499" s="88">
        <v>73576572</v>
      </c>
      <c r="O1499" s="1" t="s">
        <v>134</v>
      </c>
      <c r="P1499" s="1" t="s">
        <v>79</v>
      </c>
      <c r="Q1499" s="1" t="s">
        <v>80</v>
      </c>
      <c r="R1499" s="1" t="s">
        <v>43</v>
      </c>
      <c r="S1499" s="1" t="s">
        <v>43</v>
      </c>
      <c r="T1499" s="3">
        <v>0</v>
      </c>
      <c r="U1499" s="1" t="s">
        <v>44</v>
      </c>
      <c r="V1499" s="1" t="s">
        <v>45</v>
      </c>
      <c r="W1499" s="1" t="s">
        <v>969</v>
      </c>
      <c r="X1499" s="1" t="s">
        <v>46</v>
      </c>
      <c r="Y1499" s="1" t="s">
        <v>81</v>
      </c>
      <c r="Z1499" s="1" t="s">
        <v>1882</v>
      </c>
      <c r="AA1499" s="1" t="s">
        <v>83</v>
      </c>
      <c r="AB1499" s="1" t="s">
        <v>84</v>
      </c>
      <c r="AC1499" s="1" t="s">
        <v>51</v>
      </c>
      <c r="AD1499" s="1" t="s">
        <v>1882</v>
      </c>
      <c r="AE1499" s="1" t="s">
        <v>37</v>
      </c>
      <c r="AF1499">
        <f t="shared" si="94"/>
        <v>2024</v>
      </c>
      <c r="AG1499" t="str">
        <f t="shared" si="95"/>
        <v>oct</v>
      </c>
      <c r="AH1499" t="str">
        <f>+VLOOKUP(N1499,'[1]2. Ingreso de incapacidades'!$C$5:$O$6997,13,FALSE)</f>
        <v>SANITAS E.P.S</v>
      </c>
      <c r="AI1499" t="s">
        <v>2193</v>
      </c>
    </row>
    <row r="1500" spans="1:35" hidden="1" x14ac:dyDescent="0.25">
      <c r="A1500" s="1" t="s">
        <v>33</v>
      </c>
      <c r="B1500" s="1" t="s">
        <v>34</v>
      </c>
      <c r="C1500" s="2">
        <v>45596</v>
      </c>
      <c r="D1500" s="42" t="str">
        <f t="shared" si="92"/>
        <v>2024</v>
      </c>
      <c r="E1500" s="1" t="s">
        <v>73</v>
      </c>
      <c r="F1500" s="1" t="s">
        <v>74</v>
      </c>
      <c r="G1500" s="1" t="s">
        <v>37</v>
      </c>
      <c r="H1500" s="1" t="s">
        <v>969</v>
      </c>
      <c r="I1500" s="1" t="s">
        <v>76</v>
      </c>
      <c r="J1500" s="3">
        <v>776349</v>
      </c>
      <c r="K1500" s="3">
        <v>0</v>
      </c>
      <c r="L1500" s="3">
        <f t="shared" si="93"/>
        <v>776349</v>
      </c>
      <c r="M1500" s="1" t="s">
        <v>40</v>
      </c>
      <c r="N1500" s="88">
        <v>1049825736</v>
      </c>
      <c r="O1500" s="1" t="s">
        <v>538</v>
      </c>
      <c r="P1500" s="1" t="s">
        <v>79</v>
      </c>
      <c r="Q1500" s="1" t="s">
        <v>80</v>
      </c>
      <c r="R1500" s="1" t="s">
        <v>43</v>
      </c>
      <c r="S1500" s="1" t="s">
        <v>43</v>
      </c>
      <c r="T1500" s="3">
        <v>0</v>
      </c>
      <c r="U1500" s="1" t="s">
        <v>44</v>
      </c>
      <c r="V1500" s="1" t="s">
        <v>45</v>
      </c>
      <c r="W1500" s="1" t="s">
        <v>969</v>
      </c>
      <c r="X1500" s="1" t="s">
        <v>46</v>
      </c>
      <c r="Y1500" s="1" t="s">
        <v>81</v>
      </c>
      <c r="Z1500" s="1" t="s">
        <v>1882</v>
      </c>
      <c r="AA1500" s="1" t="s">
        <v>83</v>
      </c>
      <c r="AB1500" s="1" t="s">
        <v>84</v>
      </c>
      <c r="AC1500" s="1" t="s">
        <v>51</v>
      </c>
      <c r="AD1500" s="1" t="s">
        <v>1882</v>
      </c>
      <c r="AE1500" s="1" t="s">
        <v>37</v>
      </c>
      <c r="AF1500">
        <f t="shared" si="94"/>
        <v>2024</v>
      </c>
      <c r="AG1500" t="str">
        <f t="shared" si="95"/>
        <v>oct</v>
      </c>
      <c r="AH1500" t="str">
        <f>+VLOOKUP(N1500,'[1]2. Ingreso de incapacidades'!$C$5:$O$6997,13,FALSE)</f>
        <v>SURA E.P.S.</v>
      </c>
      <c r="AI1500" t="s">
        <v>2197</v>
      </c>
    </row>
    <row r="1501" spans="1:35" hidden="1" x14ac:dyDescent="0.25">
      <c r="A1501" s="1" t="s">
        <v>33</v>
      </c>
      <c r="B1501" s="1" t="s">
        <v>34</v>
      </c>
      <c r="C1501" s="2">
        <v>45596</v>
      </c>
      <c r="D1501" s="42" t="str">
        <f t="shared" si="92"/>
        <v>2024</v>
      </c>
      <c r="E1501" s="1" t="s">
        <v>73</v>
      </c>
      <c r="F1501" s="1" t="s">
        <v>74</v>
      </c>
      <c r="G1501" s="1" t="s">
        <v>37</v>
      </c>
      <c r="H1501" s="1" t="s">
        <v>969</v>
      </c>
      <c r="I1501" s="1" t="s">
        <v>76</v>
      </c>
      <c r="J1501" s="3">
        <v>130000</v>
      </c>
      <c r="K1501" s="3">
        <v>0</v>
      </c>
      <c r="L1501" s="3">
        <f t="shared" si="93"/>
        <v>130000</v>
      </c>
      <c r="M1501" s="1" t="s">
        <v>40</v>
      </c>
      <c r="N1501" s="88">
        <v>73146005</v>
      </c>
      <c r="O1501" s="1" t="s">
        <v>300</v>
      </c>
      <c r="P1501" s="1" t="s">
        <v>79</v>
      </c>
      <c r="Q1501" s="1" t="s">
        <v>80</v>
      </c>
      <c r="R1501" s="1" t="s">
        <v>43</v>
      </c>
      <c r="S1501" s="1" t="s">
        <v>43</v>
      </c>
      <c r="T1501" s="3">
        <v>0</v>
      </c>
      <c r="U1501" s="1" t="s">
        <v>44</v>
      </c>
      <c r="V1501" s="1" t="s">
        <v>45</v>
      </c>
      <c r="W1501" s="1" t="s">
        <v>969</v>
      </c>
      <c r="X1501" s="1" t="s">
        <v>46</v>
      </c>
      <c r="Y1501" s="1" t="s">
        <v>81</v>
      </c>
      <c r="Z1501" s="1" t="s">
        <v>1882</v>
      </c>
      <c r="AA1501" s="1" t="s">
        <v>83</v>
      </c>
      <c r="AB1501" s="1" t="s">
        <v>84</v>
      </c>
      <c r="AC1501" s="1" t="s">
        <v>51</v>
      </c>
      <c r="AD1501" s="1" t="s">
        <v>1882</v>
      </c>
      <c r="AE1501" s="1" t="s">
        <v>37</v>
      </c>
      <c r="AF1501">
        <f t="shared" si="94"/>
        <v>2024</v>
      </c>
      <c r="AG1501" t="str">
        <f t="shared" si="95"/>
        <v>oct</v>
      </c>
      <c r="AH1501" t="str">
        <f>+VLOOKUP(N1501,'[1]2. Ingreso de incapacidades'!$C$5:$O$6997,13,FALSE)</f>
        <v>COOMEVA E.P.S</v>
      </c>
      <c r="AI1501" t="s">
        <v>2202</v>
      </c>
    </row>
    <row r="1502" spans="1:35" hidden="1" x14ac:dyDescent="0.25">
      <c r="A1502" s="1" t="s">
        <v>33</v>
      </c>
      <c r="B1502" s="1" t="s">
        <v>34</v>
      </c>
      <c r="C1502" s="2">
        <v>45596</v>
      </c>
      <c r="D1502" s="42" t="str">
        <f t="shared" si="92"/>
        <v>2024</v>
      </c>
      <c r="E1502" s="1" t="s">
        <v>73</v>
      </c>
      <c r="F1502" s="1" t="s">
        <v>74</v>
      </c>
      <c r="G1502" s="1" t="s">
        <v>37</v>
      </c>
      <c r="H1502" s="1" t="s">
        <v>969</v>
      </c>
      <c r="I1502" s="1" t="s">
        <v>76</v>
      </c>
      <c r="J1502" s="3">
        <v>46681</v>
      </c>
      <c r="K1502" s="3">
        <v>0</v>
      </c>
      <c r="L1502" s="3">
        <f t="shared" si="93"/>
        <v>46681</v>
      </c>
      <c r="M1502" s="1" t="s">
        <v>40</v>
      </c>
      <c r="N1502" s="88">
        <v>1007126694</v>
      </c>
      <c r="O1502" s="1" t="s">
        <v>626</v>
      </c>
      <c r="P1502" s="1" t="s">
        <v>79</v>
      </c>
      <c r="Q1502" s="1" t="s">
        <v>80</v>
      </c>
      <c r="R1502" s="1" t="s">
        <v>43</v>
      </c>
      <c r="S1502" s="1" t="s">
        <v>43</v>
      </c>
      <c r="T1502" s="3">
        <v>0</v>
      </c>
      <c r="U1502" s="1" t="s">
        <v>44</v>
      </c>
      <c r="V1502" s="1" t="s">
        <v>45</v>
      </c>
      <c r="W1502" s="1" t="s">
        <v>969</v>
      </c>
      <c r="X1502" s="1" t="s">
        <v>46</v>
      </c>
      <c r="Y1502" s="1" t="s">
        <v>81</v>
      </c>
      <c r="Z1502" s="1" t="s">
        <v>1882</v>
      </c>
      <c r="AA1502" s="1" t="s">
        <v>83</v>
      </c>
      <c r="AB1502" s="1" t="s">
        <v>84</v>
      </c>
      <c r="AC1502" s="1" t="s">
        <v>51</v>
      </c>
      <c r="AD1502" s="1" t="s">
        <v>1882</v>
      </c>
      <c r="AE1502" s="1" t="s">
        <v>37</v>
      </c>
      <c r="AF1502">
        <f t="shared" si="94"/>
        <v>2024</v>
      </c>
      <c r="AG1502" t="str">
        <f t="shared" si="95"/>
        <v>oct</v>
      </c>
      <c r="AH1502" t="str">
        <f>+VLOOKUP(N1502,'[1]2. Ingreso de incapacidades'!$C$5:$O$6997,13,FALSE)</f>
        <v>EPS MUTUAL SER</v>
      </c>
      <c r="AI1502" t="s">
        <v>2195</v>
      </c>
    </row>
    <row r="1503" spans="1:35" hidden="1" x14ac:dyDescent="0.25">
      <c r="A1503" s="1" t="s">
        <v>33</v>
      </c>
      <c r="B1503" s="1" t="s">
        <v>34</v>
      </c>
      <c r="C1503" s="2">
        <v>45596</v>
      </c>
      <c r="D1503" s="42" t="str">
        <f t="shared" si="92"/>
        <v>2024</v>
      </c>
      <c r="E1503" s="1" t="s">
        <v>73</v>
      </c>
      <c r="F1503" s="1" t="s">
        <v>74</v>
      </c>
      <c r="G1503" s="1" t="s">
        <v>37</v>
      </c>
      <c r="H1503" s="1" t="s">
        <v>969</v>
      </c>
      <c r="I1503" s="1" t="s">
        <v>76</v>
      </c>
      <c r="J1503" s="3">
        <v>650000</v>
      </c>
      <c r="K1503" s="3">
        <v>0</v>
      </c>
      <c r="L1503" s="3">
        <f t="shared" si="93"/>
        <v>650000</v>
      </c>
      <c r="M1503" s="1" t="s">
        <v>40</v>
      </c>
      <c r="N1503" s="88">
        <v>30873721</v>
      </c>
      <c r="O1503" s="1" t="s">
        <v>126</v>
      </c>
      <c r="P1503" s="1" t="s">
        <v>79</v>
      </c>
      <c r="Q1503" s="1" t="s">
        <v>80</v>
      </c>
      <c r="R1503" s="1" t="s">
        <v>43</v>
      </c>
      <c r="S1503" s="1" t="s">
        <v>43</v>
      </c>
      <c r="T1503" s="3">
        <v>0</v>
      </c>
      <c r="U1503" s="1" t="s">
        <v>44</v>
      </c>
      <c r="V1503" s="1" t="s">
        <v>45</v>
      </c>
      <c r="W1503" s="1" t="s">
        <v>969</v>
      </c>
      <c r="X1503" s="1" t="s">
        <v>46</v>
      </c>
      <c r="Y1503" s="1" t="s">
        <v>81</v>
      </c>
      <c r="Z1503" s="1" t="s">
        <v>1882</v>
      </c>
      <c r="AA1503" s="1" t="s">
        <v>83</v>
      </c>
      <c r="AB1503" s="1" t="s">
        <v>84</v>
      </c>
      <c r="AC1503" s="1" t="s">
        <v>51</v>
      </c>
      <c r="AD1503" s="1" t="s">
        <v>1882</v>
      </c>
      <c r="AE1503" s="1" t="s">
        <v>37</v>
      </c>
      <c r="AF1503">
        <f t="shared" si="94"/>
        <v>2024</v>
      </c>
      <c r="AG1503" t="str">
        <f t="shared" si="95"/>
        <v>oct</v>
      </c>
      <c r="AH1503" t="str">
        <f>+VLOOKUP(N1503,'[1]2. Ingreso de incapacidades'!$C$5:$O$6997,13,FALSE)</f>
        <v>FAMISANAR E.P.S</v>
      </c>
      <c r="AI1503" t="s">
        <v>2196</v>
      </c>
    </row>
    <row r="1504" spans="1:35" hidden="1" x14ac:dyDescent="0.25">
      <c r="A1504" s="1" t="s">
        <v>33</v>
      </c>
      <c r="B1504" s="1" t="s">
        <v>34</v>
      </c>
      <c r="C1504" s="2">
        <v>45596</v>
      </c>
      <c r="D1504" s="42" t="str">
        <f t="shared" si="92"/>
        <v>2024</v>
      </c>
      <c r="E1504" s="1" t="s">
        <v>73</v>
      </c>
      <c r="F1504" s="1" t="s">
        <v>74</v>
      </c>
      <c r="G1504" s="1" t="s">
        <v>37</v>
      </c>
      <c r="H1504" s="1" t="s">
        <v>969</v>
      </c>
      <c r="I1504" s="1" t="s">
        <v>76</v>
      </c>
      <c r="J1504" s="3">
        <v>693334</v>
      </c>
      <c r="K1504" s="3">
        <v>0</v>
      </c>
      <c r="L1504" s="3">
        <f t="shared" si="93"/>
        <v>693334</v>
      </c>
      <c r="M1504" s="1" t="s">
        <v>40</v>
      </c>
      <c r="N1504" s="88">
        <v>73159298</v>
      </c>
      <c r="O1504" s="1" t="s">
        <v>120</v>
      </c>
      <c r="P1504" s="1" t="s">
        <v>79</v>
      </c>
      <c r="Q1504" s="1" t="s">
        <v>80</v>
      </c>
      <c r="R1504" s="1" t="s">
        <v>43</v>
      </c>
      <c r="S1504" s="1" t="s">
        <v>43</v>
      </c>
      <c r="T1504" s="3">
        <v>0</v>
      </c>
      <c r="U1504" s="1" t="s">
        <v>44</v>
      </c>
      <c r="V1504" s="1" t="s">
        <v>45</v>
      </c>
      <c r="W1504" s="1" t="s">
        <v>969</v>
      </c>
      <c r="X1504" s="1" t="s">
        <v>46</v>
      </c>
      <c r="Y1504" s="1" t="s">
        <v>81</v>
      </c>
      <c r="Z1504" s="1" t="s">
        <v>1882</v>
      </c>
      <c r="AA1504" s="1" t="s">
        <v>83</v>
      </c>
      <c r="AB1504" s="1" t="s">
        <v>84</v>
      </c>
      <c r="AC1504" s="1" t="s">
        <v>51</v>
      </c>
      <c r="AD1504" s="1" t="s">
        <v>1882</v>
      </c>
      <c r="AE1504" s="1" t="s">
        <v>37</v>
      </c>
      <c r="AF1504">
        <f t="shared" si="94"/>
        <v>2024</v>
      </c>
      <c r="AG1504" t="str">
        <f t="shared" si="95"/>
        <v>oct</v>
      </c>
      <c r="AH1504" t="str">
        <f>+VLOOKUP(N1504,'[1]2. Ingreso de incapacidades'!$C$5:$O$6997,13,FALSE)</f>
        <v>NUEVA E.P.S</v>
      </c>
      <c r="AI1504" t="s">
        <v>2199</v>
      </c>
    </row>
    <row r="1505" spans="1:35" hidden="1" x14ac:dyDescent="0.25">
      <c r="A1505" s="1" t="s">
        <v>33</v>
      </c>
      <c r="B1505" s="1" t="s">
        <v>34</v>
      </c>
      <c r="C1505" s="2">
        <v>45596</v>
      </c>
      <c r="D1505" s="42" t="str">
        <f t="shared" si="92"/>
        <v>2024</v>
      </c>
      <c r="E1505" s="1" t="s">
        <v>73</v>
      </c>
      <c r="F1505" s="1" t="s">
        <v>74</v>
      </c>
      <c r="G1505" s="1" t="s">
        <v>37</v>
      </c>
      <c r="H1505" s="1" t="s">
        <v>969</v>
      </c>
      <c r="I1505" s="1" t="s">
        <v>76</v>
      </c>
      <c r="J1505" s="3">
        <v>693334</v>
      </c>
      <c r="K1505" s="3">
        <v>0</v>
      </c>
      <c r="L1505" s="3">
        <f t="shared" si="93"/>
        <v>693334</v>
      </c>
      <c r="M1505" s="1" t="s">
        <v>40</v>
      </c>
      <c r="N1505" s="88">
        <v>73554580</v>
      </c>
      <c r="O1505" s="1" t="s">
        <v>568</v>
      </c>
      <c r="P1505" s="1" t="s">
        <v>79</v>
      </c>
      <c r="Q1505" s="1" t="s">
        <v>80</v>
      </c>
      <c r="R1505" s="1" t="s">
        <v>43</v>
      </c>
      <c r="S1505" s="1" t="s">
        <v>43</v>
      </c>
      <c r="T1505" s="3">
        <v>0</v>
      </c>
      <c r="U1505" s="1" t="s">
        <v>44</v>
      </c>
      <c r="V1505" s="1" t="s">
        <v>45</v>
      </c>
      <c r="W1505" s="1" t="s">
        <v>969</v>
      </c>
      <c r="X1505" s="1" t="s">
        <v>46</v>
      </c>
      <c r="Y1505" s="1" t="s">
        <v>81</v>
      </c>
      <c r="Z1505" s="1" t="s">
        <v>1882</v>
      </c>
      <c r="AA1505" s="1" t="s">
        <v>83</v>
      </c>
      <c r="AB1505" s="1" t="s">
        <v>84</v>
      </c>
      <c r="AC1505" s="1" t="s">
        <v>51</v>
      </c>
      <c r="AD1505" s="1" t="s">
        <v>1882</v>
      </c>
      <c r="AE1505" s="1" t="s">
        <v>37</v>
      </c>
      <c r="AF1505">
        <f t="shared" si="94"/>
        <v>2024</v>
      </c>
      <c r="AG1505" t="str">
        <f t="shared" si="95"/>
        <v>oct</v>
      </c>
      <c r="AH1505" t="str">
        <f>+VLOOKUP(N1505,'[1]2. Ingreso de incapacidades'!$C$5:$O$6997,13,FALSE)</f>
        <v>NUEVA E.P.S</v>
      </c>
      <c r="AI1505" t="s">
        <v>2199</v>
      </c>
    </row>
    <row r="1506" spans="1:35" hidden="1" x14ac:dyDescent="0.25">
      <c r="A1506" s="1" t="s">
        <v>33</v>
      </c>
      <c r="B1506" s="1" t="s">
        <v>34</v>
      </c>
      <c r="C1506" s="2">
        <v>45596</v>
      </c>
      <c r="D1506" s="42" t="str">
        <f t="shared" si="92"/>
        <v>2024</v>
      </c>
      <c r="E1506" s="1" t="s">
        <v>73</v>
      </c>
      <c r="F1506" s="1" t="s">
        <v>74</v>
      </c>
      <c r="G1506" s="1" t="s">
        <v>37</v>
      </c>
      <c r="H1506" s="1" t="s">
        <v>969</v>
      </c>
      <c r="I1506" s="1" t="s">
        <v>76</v>
      </c>
      <c r="J1506" s="3">
        <v>650000</v>
      </c>
      <c r="K1506" s="3">
        <v>0</v>
      </c>
      <c r="L1506" s="3">
        <f t="shared" si="93"/>
        <v>650000</v>
      </c>
      <c r="M1506" s="1" t="s">
        <v>40</v>
      </c>
      <c r="N1506" s="88">
        <v>1128046710</v>
      </c>
      <c r="O1506" s="1" t="s">
        <v>251</v>
      </c>
      <c r="P1506" s="1" t="s">
        <v>79</v>
      </c>
      <c r="Q1506" s="1" t="s">
        <v>80</v>
      </c>
      <c r="R1506" s="1" t="s">
        <v>43</v>
      </c>
      <c r="S1506" s="1" t="s">
        <v>43</v>
      </c>
      <c r="T1506" s="3">
        <v>0</v>
      </c>
      <c r="U1506" s="1" t="s">
        <v>44</v>
      </c>
      <c r="V1506" s="1" t="s">
        <v>45</v>
      </c>
      <c r="W1506" s="1" t="s">
        <v>969</v>
      </c>
      <c r="X1506" s="1" t="s">
        <v>46</v>
      </c>
      <c r="Y1506" s="1" t="s">
        <v>81</v>
      </c>
      <c r="Z1506" s="1" t="s">
        <v>1882</v>
      </c>
      <c r="AA1506" s="1" t="s">
        <v>83</v>
      </c>
      <c r="AB1506" s="1" t="s">
        <v>84</v>
      </c>
      <c r="AC1506" s="1" t="s">
        <v>51</v>
      </c>
      <c r="AD1506" s="1" t="s">
        <v>1882</v>
      </c>
      <c r="AE1506" s="1" t="s">
        <v>37</v>
      </c>
      <c r="AF1506">
        <f t="shared" si="94"/>
        <v>2024</v>
      </c>
      <c r="AG1506" t="str">
        <f t="shared" si="95"/>
        <v>oct</v>
      </c>
      <c r="AH1506" t="str">
        <f>+VLOOKUP(N1506,'[1]2. Ingreso de incapacidades'!$C$5:$O$6997,13,FALSE)</f>
        <v>SURA E.P.S.</v>
      </c>
      <c r="AI1506" t="s">
        <v>2197</v>
      </c>
    </row>
    <row r="1507" spans="1:35" hidden="1" x14ac:dyDescent="0.25">
      <c r="A1507" s="1" t="s">
        <v>33</v>
      </c>
      <c r="B1507" s="1" t="s">
        <v>34</v>
      </c>
      <c r="C1507" s="2">
        <v>45596</v>
      </c>
      <c r="D1507" s="42" t="str">
        <f t="shared" si="92"/>
        <v>2024</v>
      </c>
      <c r="E1507" s="1" t="s">
        <v>73</v>
      </c>
      <c r="F1507" s="1" t="s">
        <v>74</v>
      </c>
      <c r="G1507" s="1" t="s">
        <v>37</v>
      </c>
      <c r="H1507" s="1" t="s">
        <v>969</v>
      </c>
      <c r="I1507" s="1" t="s">
        <v>76</v>
      </c>
      <c r="J1507" s="3">
        <v>43334</v>
      </c>
      <c r="K1507" s="3">
        <v>0</v>
      </c>
      <c r="L1507" s="3">
        <f t="shared" si="93"/>
        <v>43334</v>
      </c>
      <c r="M1507" s="1" t="s">
        <v>40</v>
      </c>
      <c r="N1507" s="88">
        <v>73131436</v>
      </c>
      <c r="O1507" s="1" t="s">
        <v>153</v>
      </c>
      <c r="P1507" s="1" t="s">
        <v>79</v>
      </c>
      <c r="Q1507" s="1" t="s">
        <v>80</v>
      </c>
      <c r="R1507" s="1" t="s">
        <v>43</v>
      </c>
      <c r="S1507" s="1" t="s">
        <v>43</v>
      </c>
      <c r="T1507" s="3">
        <v>0</v>
      </c>
      <c r="U1507" s="1" t="s">
        <v>44</v>
      </c>
      <c r="V1507" s="1" t="s">
        <v>45</v>
      </c>
      <c r="W1507" s="1" t="s">
        <v>969</v>
      </c>
      <c r="X1507" s="1" t="s">
        <v>46</v>
      </c>
      <c r="Y1507" s="1" t="s">
        <v>81</v>
      </c>
      <c r="Z1507" s="1" t="s">
        <v>1882</v>
      </c>
      <c r="AA1507" s="1" t="s">
        <v>83</v>
      </c>
      <c r="AB1507" s="1" t="s">
        <v>84</v>
      </c>
      <c r="AC1507" s="1" t="s">
        <v>51</v>
      </c>
      <c r="AD1507" s="1" t="s">
        <v>1882</v>
      </c>
      <c r="AE1507" s="1" t="s">
        <v>37</v>
      </c>
      <c r="AF1507">
        <f t="shared" si="94"/>
        <v>2024</v>
      </c>
      <c r="AG1507" t="str">
        <f t="shared" si="95"/>
        <v>oct</v>
      </c>
      <c r="AH1507" t="str">
        <f>+VLOOKUP(N1507,'[1]2. Ingreso de incapacidades'!$C$5:$O$6997,13,FALSE)</f>
        <v>SALUD TOTAL E.P.S.</v>
      </c>
      <c r="AI1507" t="s">
        <v>2192</v>
      </c>
    </row>
    <row r="1508" spans="1:35" hidden="1" x14ac:dyDescent="0.25">
      <c r="A1508" s="1" t="s">
        <v>33</v>
      </c>
      <c r="B1508" s="1" t="s">
        <v>34</v>
      </c>
      <c r="C1508" s="2">
        <v>45596</v>
      </c>
      <c r="D1508" s="42" t="str">
        <f t="shared" si="92"/>
        <v>2024</v>
      </c>
      <c r="E1508" s="1" t="s">
        <v>73</v>
      </c>
      <c r="F1508" s="1" t="s">
        <v>74</v>
      </c>
      <c r="G1508" s="1" t="s">
        <v>37</v>
      </c>
      <c r="H1508" s="1" t="s">
        <v>969</v>
      </c>
      <c r="I1508" s="1" t="s">
        <v>76</v>
      </c>
      <c r="J1508" s="3">
        <v>43689</v>
      </c>
      <c r="K1508" s="3">
        <v>0</v>
      </c>
      <c r="L1508" s="3">
        <f t="shared" si="93"/>
        <v>43689</v>
      </c>
      <c r="M1508" s="1" t="s">
        <v>40</v>
      </c>
      <c r="N1508" s="88">
        <v>73571183</v>
      </c>
      <c r="O1508" s="1" t="s">
        <v>302</v>
      </c>
      <c r="P1508" s="1" t="s">
        <v>79</v>
      </c>
      <c r="Q1508" s="1" t="s">
        <v>80</v>
      </c>
      <c r="R1508" s="1" t="s">
        <v>43</v>
      </c>
      <c r="S1508" s="1" t="s">
        <v>43</v>
      </c>
      <c r="T1508" s="3">
        <v>0</v>
      </c>
      <c r="U1508" s="1" t="s">
        <v>44</v>
      </c>
      <c r="V1508" s="1" t="s">
        <v>45</v>
      </c>
      <c r="W1508" s="1" t="s">
        <v>969</v>
      </c>
      <c r="X1508" s="1" t="s">
        <v>46</v>
      </c>
      <c r="Y1508" s="1" t="s">
        <v>81</v>
      </c>
      <c r="Z1508" s="1" t="s">
        <v>1882</v>
      </c>
      <c r="AA1508" s="1" t="s">
        <v>83</v>
      </c>
      <c r="AB1508" s="1" t="s">
        <v>84</v>
      </c>
      <c r="AC1508" s="1" t="s">
        <v>51</v>
      </c>
      <c r="AD1508" s="1" t="s">
        <v>1882</v>
      </c>
      <c r="AE1508" s="1" t="s">
        <v>37</v>
      </c>
      <c r="AF1508">
        <f t="shared" si="94"/>
        <v>2024</v>
      </c>
      <c r="AG1508" t="str">
        <f t="shared" si="95"/>
        <v>oct</v>
      </c>
      <c r="AH1508" t="str">
        <f>+VLOOKUP(N1508,'[1]2. Ingreso de incapacidades'!$C$5:$O$6997,13,FALSE)</f>
        <v>SALUD TOTAL E.P.S.</v>
      </c>
      <c r="AI1508" t="s">
        <v>2192</v>
      </c>
    </row>
    <row r="1509" spans="1:35" hidden="1" x14ac:dyDescent="0.25">
      <c r="A1509" s="1" t="s">
        <v>33</v>
      </c>
      <c r="B1509" s="1" t="s">
        <v>34</v>
      </c>
      <c r="C1509" s="2">
        <v>45596</v>
      </c>
      <c r="D1509" s="42" t="str">
        <f t="shared" si="92"/>
        <v>2024</v>
      </c>
      <c r="E1509" s="1" t="s">
        <v>73</v>
      </c>
      <c r="F1509" s="1" t="s">
        <v>74</v>
      </c>
      <c r="G1509" s="1" t="s">
        <v>37</v>
      </c>
      <c r="H1509" s="1" t="s">
        <v>969</v>
      </c>
      <c r="I1509" s="1" t="s">
        <v>76</v>
      </c>
      <c r="J1509" s="3">
        <v>650000</v>
      </c>
      <c r="K1509" s="3">
        <v>0</v>
      </c>
      <c r="L1509" s="3">
        <f t="shared" si="93"/>
        <v>650000</v>
      </c>
      <c r="M1509" s="1" t="s">
        <v>40</v>
      </c>
      <c r="N1509" s="88">
        <v>73109356</v>
      </c>
      <c r="O1509" s="1" t="s">
        <v>118</v>
      </c>
      <c r="P1509" s="1" t="s">
        <v>79</v>
      </c>
      <c r="Q1509" s="1" t="s">
        <v>80</v>
      </c>
      <c r="R1509" s="1" t="s">
        <v>43</v>
      </c>
      <c r="S1509" s="1" t="s">
        <v>43</v>
      </c>
      <c r="T1509" s="3">
        <v>0</v>
      </c>
      <c r="U1509" s="1" t="s">
        <v>44</v>
      </c>
      <c r="V1509" s="1" t="s">
        <v>45</v>
      </c>
      <c r="W1509" s="1" t="s">
        <v>969</v>
      </c>
      <c r="X1509" s="1" t="s">
        <v>46</v>
      </c>
      <c r="Y1509" s="1" t="s">
        <v>81</v>
      </c>
      <c r="Z1509" s="1" t="s">
        <v>1882</v>
      </c>
      <c r="AA1509" s="1" t="s">
        <v>83</v>
      </c>
      <c r="AB1509" s="1" t="s">
        <v>84</v>
      </c>
      <c r="AC1509" s="1" t="s">
        <v>51</v>
      </c>
      <c r="AD1509" s="1" t="s">
        <v>1882</v>
      </c>
      <c r="AE1509" s="1" t="s">
        <v>37</v>
      </c>
      <c r="AF1509">
        <f t="shared" si="94"/>
        <v>2024</v>
      </c>
      <c r="AG1509" t="str">
        <f t="shared" si="95"/>
        <v>oct</v>
      </c>
      <c r="AH1509" t="str">
        <f>+VLOOKUP(N1509,'[1]2. Ingreso de incapacidades'!$C$5:$O$6997,13,FALSE)</f>
        <v>SANITAS E.P.S</v>
      </c>
      <c r="AI1509" t="s">
        <v>2193</v>
      </c>
    </row>
    <row r="1510" spans="1:35" hidden="1" x14ac:dyDescent="0.25">
      <c r="A1510" s="1" t="s">
        <v>33</v>
      </c>
      <c r="B1510" s="1" t="s">
        <v>34</v>
      </c>
      <c r="C1510" s="2">
        <v>45596</v>
      </c>
      <c r="D1510" s="42" t="str">
        <f t="shared" si="92"/>
        <v>2024</v>
      </c>
      <c r="E1510" s="1" t="s">
        <v>73</v>
      </c>
      <c r="F1510" s="1" t="s">
        <v>74</v>
      </c>
      <c r="G1510" s="1" t="s">
        <v>37</v>
      </c>
      <c r="H1510" s="1" t="s">
        <v>969</v>
      </c>
      <c r="I1510" s="1" t="s">
        <v>76</v>
      </c>
      <c r="J1510" s="3">
        <v>86667</v>
      </c>
      <c r="K1510" s="3">
        <v>0</v>
      </c>
      <c r="L1510" s="3">
        <f t="shared" si="93"/>
        <v>86667</v>
      </c>
      <c r="M1510" s="1" t="s">
        <v>40</v>
      </c>
      <c r="N1510" s="88">
        <v>10886858</v>
      </c>
      <c r="O1510" s="1" t="s">
        <v>151</v>
      </c>
      <c r="P1510" s="1" t="s">
        <v>79</v>
      </c>
      <c r="Q1510" s="1" t="s">
        <v>80</v>
      </c>
      <c r="R1510" s="1" t="s">
        <v>43</v>
      </c>
      <c r="S1510" s="1" t="s">
        <v>43</v>
      </c>
      <c r="T1510" s="3">
        <v>0</v>
      </c>
      <c r="U1510" s="1" t="s">
        <v>44</v>
      </c>
      <c r="V1510" s="1" t="s">
        <v>45</v>
      </c>
      <c r="W1510" s="1" t="s">
        <v>969</v>
      </c>
      <c r="X1510" s="1" t="s">
        <v>46</v>
      </c>
      <c r="Y1510" s="1" t="s">
        <v>81</v>
      </c>
      <c r="Z1510" s="1" t="s">
        <v>1882</v>
      </c>
      <c r="AA1510" s="1" t="s">
        <v>83</v>
      </c>
      <c r="AB1510" s="1" t="s">
        <v>84</v>
      </c>
      <c r="AC1510" s="1" t="s">
        <v>51</v>
      </c>
      <c r="AD1510" s="1" t="s">
        <v>1882</v>
      </c>
      <c r="AE1510" s="1" t="s">
        <v>37</v>
      </c>
      <c r="AF1510">
        <f t="shared" si="94"/>
        <v>2024</v>
      </c>
      <c r="AG1510" t="str">
        <f t="shared" si="95"/>
        <v>oct</v>
      </c>
      <c r="AH1510" t="str">
        <f>+VLOOKUP(N1510,'[1]2. Ingreso de incapacidades'!$C$5:$O$6997,13,FALSE)</f>
        <v>EPS MUTUAL SER</v>
      </c>
      <c r="AI1510" t="s">
        <v>2195</v>
      </c>
    </row>
    <row r="1511" spans="1:35" hidden="1" x14ac:dyDescent="0.25">
      <c r="A1511" s="1" t="s">
        <v>33</v>
      </c>
      <c r="B1511" s="1" t="s">
        <v>34</v>
      </c>
      <c r="C1511" s="2">
        <v>45596</v>
      </c>
      <c r="D1511" s="42" t="str">
        <f t="shared" si="92"/>
        <v>2024</v>
      </c>
      <c r="E1511" s="1" t="s">
        <v>73</v>
      </c>
      <c r="F1511" s="1" t="s">
        <v>74</v>
      </c>
      <c r="G1511" s="1" t="s">
        <v>37</v>
      </c>
      <c r="H1511" s="1" t="s">
        <v>969</v>
      </c>
      <c r="I1511" s="1" t="s">
        <v>76</v>
      </c>
      <c r="J1511" s="3">
        <v>693334</v>
      </c>
      <c r="K1511" s="3">
        <v>0</v>
      </c>
      <c r="L1511" s="3">
        <f t="shared" si="93"/>
        <v>693334</v>
      </c>
      <c r="M1511" s="1" t="s">
        <v>40</v>
      </c>
      <c r="N1511" s="88">
        <v>1050975172</v>
      </c>
      <c r="O1511" s="1" t="s">
        <v>705</v>
      </c>
      <c r="P1511" s="1" t="s">
        <v>79</v>
      </c>
      <c r="Q1511" s="1" t="s">
        <v>80</v>
      </c>
      <c r="R1511" s="1" t="s">
        <v>43</v>
      </c>
      <c r="S1511" s="1" t="s">
        <v>43</v>
      </c>
      <c r="T1511" s="3">
        <v>0</v>
      </c>
      <c r="U1511" s="1" t="s">
        <v>44</v>
      </c>
      <c r="V1511" s="1" t="s">
        <v>45</v>
      </c>
      <c r="W1511" s="1" t="s">
        <v>969</v>
      </c>
      <c r="X1511" s="1" t="s">
        <v>46</v>
      </c>
      <c r="Y1511" s="1" t="s">
        <v>81</v>
      </c>
      <c r="Z1511" s="1" t="s">
        <v>1882</v>
      </c>
      <c r="AA1511" s="1" t="s">
        <v>83</v>
      </c>
      <c r="AB1511" s="1" t="s">
        <v>84</v>
      </c>
      <c r="AC1511" s="1" t="s">
        <v>51</v>
      </c>
      <c r="AD1511" s="1" t="s">
        <v>1882</v>
      </c>
      <c r="AE1511" s="1" t="s">
        <v>37</v>
      </c>
      <c r="AF1511">
        <f t="shared" si="94"/>
        <v>2024</v>
      </c>
      <c r="AG1511" t="str">
        <f t="shared" si="95"/>
        <v>oct</v>
      </c>
      <c r="AH1511" t="str">
        <f>+VLOOKUP(N1511,'[1]2. Ingreso de incapacidades'!$C$5:$O$6997,13,FALSE)</f>
        <v>SANITAS E.P.S</v>
      </c>
      <c r="AI1511" t="s">
        <v>2193</v>
      </c>
    </row>
    <row r="1512" spans="1:35" hidden="1" x14ac:dyDescent="0.25">
      <c r="A1512" s="1" t="s">
        <v>33</v>
      </c>
      <c r="B1512" s="1" t="s">
        <v>34</v>
      </c>
      <c r="C1512" s="2">
        <v>45596</v>
      </c>
      <c r="D1512" s="42" t="str">
        <f t="shared" si="92"/>
        <v>2024</v>
      </c>
      <c r="E1512" s="1" t="s">
        <v>73</v>
      </c>
      <c r="F1512" s="1" t="s">
        <v>74</v>
      </c>
      <c r="G1512" s="1" t="s">
        <v>37</v>
      </c>
      <c r="H1512" s="1" t="s">
        <v>969</v>
      </c>
      <c r="I1512" s="1" t="s">
        <v>76</v>
      </c>
      <c r="J1512" s="3">
        <v>86667</v>
      </c>
      <c r="K1512" s="3">
        <v>0</v>
      </c>
      <c r="L1512" s="3">
        <f t="shared" si="93"/>
        <v>86667</v>
      </c>
      <c r="M1512" s="1" t="s">
        <v>40</v>
      </c>
      <c r="N1512" s="88">
        <v>73576572</v>
      </c>
      <c r="O1512" s="1" t="s">
        <v>134</v>
      </c>
      <c r="P1512" s="1" t="s">
        <v>79</v>
      </c>
      <c r="Q1512" s="1" t="s">
        <v>80</v>
      </c>
      <c r="R1512" s="1" t="s">
        <v>43</v>
      </c>
      <c r="S1512" s="1" t="s">
        <v>43</v>
      </c>
      <c r="T1512" s="3">
        <v>0</v>
      </c>
      <c r="U1512" s="1" t="s">
        <v>44</v>
      </c>
      <c r="V1512" s="1" t="s">
        <v>45</v>
      </c>
      <c r="W1512" s="1" t="s">
        <v>969</v>
      </c>
      <c r="X1512" s="1" t="s">
        <v>46</v>
      </c>
      <c r="Y1512" s="1" t="s">
        <v>81</v>
      </c>
      <c r="Z1512" s="1" t="s">
        <v>1882</v>
      </c>
      <c r="AA1512" s="1" t="s">
        <v>83</v>
      </c>
      <c r="AB1512" s="1" t="s">
        <v>84</v>
      </c>
      <c r="AC1512" s="1" t="s">
        <v>51</v>
      </c>
      <c r="AD1512" s="1" t="s">
        <v>1882</v>
      </c>
      <c r="AE1512" s="1" t="s">
        <v>37</v>
      </c>
      <c r="AF1512">
        <f t="shared" si="94"/>
        <v>2024</v>
      </c>
      <c r="AG1512" t="str">
        <f t="shared" si="95"/>
        <v>oct</v>
      </c>
      <c r="AH1512" t="str">
        <f>+VLOOKUP(N1512,'[1]2. Ingreso de incapacidades'!$C$5:$O$6997,13,FALSE)</f>
        <v>SANITAS E.P.S</v>
      </c>
      <c r="AI1512" t="s">
        <v>2193</v>
      </c>
    </row>
    <row r="1513" spans="1:35" hidden="1" x14ac:dyDescent="0.25">
      <c r="A1513" s="1" t="s">
        <v>33</v>
      </c>
      <c r="B1513" s="1" t="s">
        <v>34</v>
      </c>
      <c r="C1513" s="2">
        <v>45596</v>
      </c>
      <c r="D1513" s="42" t="str">
        <f t="shared" si="92"/>
        <v>2024</v>
      </c>
      <c r="E1513" s="1" t="s">
        <v>73</v>
      </c>
      <c r="F1513" s="1" t="s">
        <v>74</v>
      </c>
      <c r="G1513" s="1" t="s">
        <v>37</v>
      </c>
      <c r="H1513" s="1" t="s">
        <v>969</v>
      </c>
      <c r="I1513" s="1" t="s">
        <v>76</v>
      </c>
      <c r="J1513" s="3">
        <v>43334</v>
      </c>
      <c r="K1513" s="3">
        <v>0</v>
      </c>
      <c r="L1513" s="3">
        <f t="shared" si="93"/>
        <v>43334</v>
      </c>
      <c r="M1513" s="1" t="s">
        <v>40</v>
      </c>
      <c r="N1513" s="88">
        <v>1047476501</v>
      </c>
      <c r="O1513" s="1" t="s">
        <v>670</v>
      </c>
      <c r="P1513" s="1" t="s">
        <v>79</v>
      </c>
      <c r="Q1513" s="1" t="s">
        <v>80</v>
      </c>
      <c r="R1513" s="1" t="s">
        <v>43</v>
      </c>
      <c r="S1513" s="1" t="s">
        <v>43</v>
      </c>
      <c r="T1513" s="3">
        <v>0</v>
      </c>
      <c r="U1513" s="1" t="s">
        <v>44</v>
      </c>
      <c r="V1513" s="1" t="s">
        <v>45</v>
      </c>
      <c r="W1513" s="1" t="s">
        <v>969</v>
      </c>
      <c r="X1513" s="1" t="s">
        <v>46</v>
      </c>
      <c r="Y1513" s="1" t="s">
        <v>81</v>
      </c>
      <c r="Z1513" s="1" t="s">
        <v>1882</v>
      </c>
      <c r="AA1513" s="1" t="s">
        <v>83</v>
      </c>
      <c r="AB1513" s="1" t="s">
        <v>84</v>
      </c>
      <c r="AC1513" s="1" t="s">
        <v>51</v>
      </c>
      <c r="AD1513" s="1" t="s">
        <v>1882</v>
      </c>
      <c r="AE1513" s="1" t="s">
        <v>37</v>
      </c>
      <c r="AF1513">
        <f t="shared" si="94"/>
        <v>2024</v>
      </c>
      <c r="AG1513" t="str">
        <f t="shared" si="95"/>
        <v>oct</v>
      </c>
      <c r="AH1513" t="str">
        <f>+VLOOKUP(N1513,'[1]2. Ingreso de incapacidades'!$C$5:$O$6997,13,FALSE)</f>
        <v>EPS MUTUAL SER</v>
      </c>
      <c r="AI1513" t="s">
        <v>2195</v>
      </c>
    </row>
    <row r="1514" spans="1:35" hidden="1" x14ac:dyDescent="0.25">
      <c r="A1514" s="1" t="s">
        <v>33</v>
      </c>
      <c r="B1514" s="1" t="s">
        <v>34</v>
      </c>
      <c r="C1514" s="2">
        <v>45596</v>
      </c>
      <c r="D1514" s="42" t="str">
        <f t="shared" si="92"/>
        <v>2024</v>
      </c>
      <c r="E1514" s="1" t="s">
        <v>73</v>
      </c>
      <c r="F1514" s="1" t="s">
        <v>74</v>
      </c>
      <c r="G1514" s="1" t="s">
        <v>37</v>
      </c>
      <c r="H1514" s="1" t="s">
        <v>969</v>
      </c>
      <c r="I1514" s="1" t="s">
        <v>76</v>
      </c>
      <c r="J1514" s="3">
        <v>517566</v>
      </c>
      <c r="K1514" s="3">
        <v>0</v>
      </c>
      <c r="L1514" s="3">
        <f t="shared" si="93"/>
        <v>517566</v>
      </c>
      <c r="M1514" s="1" t="s">
        <v>40</v>
      </c>
      <c r="N1514" s="88">
        <v>1049825736</v>
      </c>
      <c r="O1514" s="1" t="s">
        <v>538</v>
      </c>
      <c r="P1514" s="1" t="s">
        <v>79</v>
      </c>
      <c r="Q1514" s="1" t="s">
        <v>80</v>
      </c>
      <c r="R1514" s="1" t="s">
        <v>43</v>
      </c>
      <c r="S1514" s="1" t="s">
        <v>43</v>
      </c>
      <c r="T1514" s="3">
        <v>0</v>
      </c>
      <c r="U1514" s="1" t="s">
        <v>44</v>
      </c>
      <c r="V1514" s="1" t="s">
        <v>45</v>
      </c>
      <c r="W1514" s="1" t="s">
        <v>969</v>
      </c>
      <c r="X1514" s="1" t="s">
        <v>46</v>
      </c>
      <c r="Y1514" s="1" t="s">
        <v>81</v>
      </c>
      <c r="Z1514" s="1" t="s">
        <v>1882</v>
      </c>
      <c r="AA1514" s="1" t="s">
        <v>83</v>
      </c>
      <c r="AB1514" s="1" t="s">
        <v>84</v>
      </c>
      <c r="AC1514" s="1" t="s">
        <v>51</v>
      </c>
      <c r="AD1514" s="1" t="s">
        <v>1882</v>
      </c>
      <c r="AE1514" s="1" t="s">
        <v>37</v>
      </c>
      <c r="AF1514">
        <f t="shared" si="94"/>
        <v>2024</v>
      </c>
      <c r="AG1514" t="str">
        <f t="shared" si="95"/>
        <v>oct</v>
      </c>
      <c r="AH1514" t="str">
        <f>+VLOOKUP(N1514,'[1]2. Ingreso de incapacidades'!$C$5:$O$6997,13,FALSE)</f>
        <v>SURA E.P.S.</v>
      </c>
      <c r="AI1514" t="s">
        <v>2197</v>
      </c>
    </row>
    <row r="1515" spans="1:35" hidden="1" x14ac:dyDescent="0.25">
      <c r="A1515" s="1" t="s">
        <v>33</v>
      </c>
      <c r="B1515" s="1" t="s">
        <v>34</v>
      </c>
      <c r="C1515" s="2">
        <v>45596</v>
      </c>
      <c r="D1515" s="42" t="str">
        <f t="shared" si="92"/>
        <v>2024</v>
      </c>
      <c r="E1515" s="1" t="s">
        <v>73</v>
      </c>
      <c r="F1515" s="1" t="s">
        <v>74</v>
      </c>
      <c r="G1515" s="1" t="s">
        <v>37</v>
      </c>
      <c r="H1515" s="1" t="s">
        <v>969</v>
      </c>
      <c r="I1515" s="1" t="s">
        <v>76</v>
      </c>
      <c r="J1515" s="3">
        <v>787784</v>
      </c>
      <c r="K1515" s="3">
        <v>0</v>
      </c>
      <c r="L1515" s="3">
        <f t="shared" si="93"/>
        <v>787784</v>
      </c>
      <c r="M1515" s="1" t="s">
        <v>40</v>
      </c>
      <c r="N1515" s="88">
        <v>3883113</v>
      </c>
      <c r="O1515" s="1" t="s">
        <v>106</v>
      </c>
      <c r="P1515" s="1" t="s">
        <v>79</v>
      </c>
      <c r="Q1515" s="1" t="s">
        <v>80</v>
      </c>
      <c r="R1515" s="1" t="s">
        <v>43</v>
      </c>
      <c r="S1515" s="1" t="s">
        <v>43</v>
      </c>
      <c r="T1515" s="3">
        <v>0</v>
      </c>
      <c r="U1515" s="1" t="s">
        <v>44</v>
      </c>
      <c r="V1515" s="1" t="s">
        <v>45</v>
      </c>
      <c r="W1515" s="1" t="s">
        <v>969</v>
      </c>
      <c r="X1515" s="1" t="s">
        <v>46</v>
      </c>
      <c r="Y1515" s="1" t="s">
        <v>81</v>
      </c>
      <c r="Z1515" s="1" t="s">
        <v>1883</v>
      </c>
      <c r="AA1515" s="1" t="s">
        <v>83</v>
      </c>
      <c r="AB1515" s="1" t="s">
        <v>84</v>
      </c>
      <c r="AC1515" s="1" t="s">
        <v>51</v>
      </c>
      <c r="AD1515" s="1" t="s">
        <v>1883</v>
      </c>
      <c r="AE1515" s="1" t="s">
        <v>37</v>
      </c>
      <c r="AF1515">
        <f t="shared" si="94"/>
        <v>2024</v>
      </c>
      <c r="AG1515" t="str">
        <f t="shared" si="95"/>
        <v>oct</v>
      </c>
      <c r="AH1515" t="str">
        <f>+VLOOKUP(N1515,'[1]2. Ingreso de incapacidades'!$C$5:$O$6997,13,FALSE)</f>
        <v>SURA E.P.S.</v>
      </c>
      <c r="AI1515" t="s">
        <v>2197</v>
      </c>
    </row>
    <row r="1516" spans="1:35" hidden="1" x14ac:dyDescent="0.25">
      <c r="A1516" s="1" t="s">
        <v>33</v>
      </c>
      <c r="B1516" s="1" t="s">
        <v>34</v>
      </c>
      <c r="C1516" s="2">
        <v>45596</v>
      </c>
      <c r="D1516" s="42" t="str">
        <f t="shared" si="92"/>
        <v>2024</v>
      </c>
      <c r="E1516" s="1" t="s">
        <v>73</v>
      </c>
      <c r="F1516" s="1" t="s">
        <v>74</v>
      </c>
      <c r="G1516" s="1" t="s">
        <v>37</v>
      </c>
      <c r="H1516" s="1" t="s">
        <v>969</v>
      </c>
      <c r="I1516" s="1" t="s">
        <v>76</v>
      </c>
      <c r="J1516" s="3">
        <v>655189</v>
      </c>
      <c r="K1516" s="3">
        <v>0</v>
      </c>
      <c r="L1516" s="3">
        <f t="shared" si="93"/>
        <v>655189</v>
      </c>
      <c r="M1516" s="1" t="s">
        <v>40</v>
      </c>
      <c r="N1516" s="88">
        <v>3883113</v>
      </c>
      <c r="O1516" s="1" t="s">
        <v>106</v>
      </c>
      <c r="P1516" s="1" t="s">
        <v>79</v>
      </c>
      <c r="Q1516" s="1" t="s">
        <v>80</v>
      </c>
      <c r="R1516" s="1" t="s">
        <v>43</v>
      </c>
      <c r="S1516" s="1" t="s">
        <v>43</v>
      </c>
      <c r="T1516" s="3">
        <v>0</v>
      </c>
      <c r="U1516" s="1" t="s">
        <v>44</v>
      </c>
      <c r="V1516" s="1" t="s">
        <v>45</v>
      </c>
      <c r="W1516" s="1" t="s">
        <v>969</v>
      </c>
      <c r="X1516" s="1" t="s">
        <v>46</v>
      </c>
      <c r="Y1516" s="1" t="s">
        <v>81</v>
      </c>
      <c r="Z1516" s="1" t="s">
        <v>1883</v>
      </c>
      <c r="AA1516" s="1" t="s">
        <v>83</v>
      </c>
      <c r="AB1516" s="1" t="s">
        <v>84</v>
      </c>
      <c r="AC1516" s="1" t="s">
        <v>51</v>
      </c>
      <c r="AD1516" s="1" t="s">
        <v>1883</v>
      </c>
      <c r="AE1516" s="1" t="s">
        <v>37</v>
      </c>
      <c r="AF1516">
        <f t="shared" si="94"/>
        <v>2024</v>
      </c>
      <c r="AG1516" t="str">
        <f t="shared" si="95"/>
        <v>oct</v>
      </c>
      <c r="AH1516" t="str">
        <f>+VLOOKUP(N1516,'[1]2. Ingreso de incapacidades'!$C$5:$O$6997,13,FALSE)</f>
        <v>SURA E.P.S.</v>
      </c>
      <c r="AI1516" t="s">
        <v>2197</v>
      </c>
    </row>
    <row r="1517" spans="1:35" hidden="1" x14ac:dyDescent="0.25">
      <c r="A1517" s="1" t="s">
        <v>33</v>
      </c>
      <c r="B1517" s="1" t="s">
        <v>34</v>
      </c>
      <c r="C1517" s="2">
        <v>45596</v>
      </c>
      <c r="D1517" s="42" t="str">
        <f t="shared" si="92"/>
        <v>2024</v>
      </c>
      <c r="E1517" s="1" t="s">
        <v>73</v>
      </c>
      <c r="F1517" s="1" t="s">
        <v>74</v>
      </c>
      <c r="G1517" s="1" t="s">
        <v>37</v>
      </c>
      <c r="H1517" s="1" t="s">
        <v>969</v>
      </c>
      <c r="I1517" s="1" t="s">
        <v>76</v>
      </c>
      <c r="J1517" s="3">
        <v>650000</v>
      </c>
      <c r="K1517" s="3">
        <v>0</v>
      </c>
      <c r="L1517" s="3">
        <f t="shared" si="93"/>
        <v>650000</v>
      </c>
      <c r="M1517" s="1" t="s">
        <v>40</v>
      </c>
      <c r="N1517" s="88">
        <v>1143339994</v>
      </c>
      <c r="O1517" s="1" t="s">
        <v>114</v>
      </c>
      <c r="P1517" s="1" t="s">
        <v>79</v>
      </c>
      <c r="Q1517" s="1" t="s">
        <v>80</v>
      </c>
      <c r="R1517" s="1" t="s">
        <v>43</v>
      </c>
      <c r="S1517" s="1" t="s">
        <v>43</v>
      </c>
      <c r="T1517" s="3">
        <v>0</v>
      </c>
      <c r="U1517" s="1" t="s">
        <v>44</v>
      </c>
      <c r="V1517" s="1" t="s">
        <v>45</v>
      </c>
      <c r="W1517" s="1" t="s">
        <v>969</v>
      </c>
      <c r="X1517" s="1" t="s">
        <v>46</v>
      </c>
      <c r="Y1517" s="1" t="s">
        <v>81</v>
      </c>
      <c r="Z1517" s="1" t="s">
        <v>1883</v>
      </c>
      <c r="AA1517" s="1" t="s">
        <v>83</v>
      </c>
      <c r="AB1517" s="1" t="s">
        <v>84</v>
      </c>
      <c r="AC1517" s="1" t="s">
        <v>51</v>
      </c>
      <c r="AD1517" s="1" t="s">
        <v>1883</v>
      </c>
      <c r="AE1517" s="1" t="s">
        <v>37</v>
      </c>
      <c r="AF1517">
        <f t="shared" si="94"/>
        <v>2024</v>
      </c>
      <c r="AG1517" t="str">
        <f t="shared" si="95"/>
        <v>oct</v>
      </c>
      <c r="AH1517" t="str">
        <f>+VLOOKUP(N1517,'[1]2. Ingreso de incapacidades'!$C$5:$O$6997,13,FALSE)</f>
        <v>SALUD TOTAL E.P.S.</v>
      </c>
      <c r="AI1517" t="s">
        <v>2192</v>
      </c>
    </row>
    <row r="1518" spans="1:35" hidden="1" x14ac:dyDescent="0.25">
      <c r="A1518" s="1" t="s">
        <v>33</v>
      </c>
      <c r="B1518" s="1" t="s">
        <v>34</v>
      </c>
      <c r="C1518" s="2">
        <v>45596</v>
      </c>
      <c r="D1518" s="42" t="str">
        <f t="shared" si="92"/>
        <v>2024</v>
      </c>
      <c r="E1518" s="1" t="s">
        <v>73</v>
      </c>
      <c r="F1518" s="1" t="s">
        <v>74</v>
      </c>
      <c r="G1518" s="1" t="s">
        <v>37</v>
      </c>
      <c r="H1518" s="1" t="s">
        <v>969</v>
      </c>
      <c r="I1518" s="1" t="s">
        <v>76</v>
      </c>
      <c r="J1518" s="3">
        <v>767046</v>
      </c>
      <c r="K1518" s="3">
        <v>0</v>
      </c>
      <c r="L1518" s="3">
        <f t="shared" si="93"/>
        <v>767046</v>
      </c>
      <c r="M1518" s="1" t="s">
        <v>40</v>
      </c>
      <c r="N1518" s="88">
        <v>1047436328</v>
      </c>
      <c r="O1518" s="1" t="s">
        <v>658</v>
      </c>
      <c r="P1518" s="1" t="s">
        <v>79</v>
      </c>
      <c r="Q1518" s="1" t="s">
        <v>80</v>
      </c>
      <c r="R1518" s="1" t="s">
        <v>43</v>
      </c>
      <c r="S1518" s="1" t="s">
        <v>43</v>
      </c>
      <c r="T1518" s="3">
        <v>0</v>
      </c>
      <c r="U1518" s="1" t="s">
        <v>44</v>
      </c>
      <c r="V1518" s="1" t="s">
        <v>45</v>
      </c>
      <c r="W1518" s="1" t="s">
        <v>969</v>
      </c>
      <c r="X1518" s="1" t="s">
        <v>46</v>
      </c>
      <c r="Y1518" s="1" t="s">
        <v>81</v>
      </c>
      <c r="Z1518" s="1" t="s">
        <v>1883</v>
      </c>
      <c r="AA1518" s="1" t="s">
        <v>83</v>
      </c>
      <c r="AB1518" s="1" t="s">
        <v>84</v>
      </c>
      <c r="AC1518" s="1" t="s">
        <v>51</v>
      </c>
      <c r="AD1518" s="1" t="s">
        <v>1883</v>
      </c>
      <c r="AE1518" s="1" t="s">
        <v>37</v>
      </c>
      <c r="AF1518">
        <f t="shared" si="94"/>
        <v>2024</v>
      </c>
      <c r="AG1518" t="str">
        <f t="shared" si="95"/>
        <v>oct</v>
      </c>
      <c r="AH1518" t="str">
        <f>+VLOOKUP(N1518,'[1]2. Ingreso de incapacidades'!$C$5:$O$6997,13,FALSE)</f>
        <v>SALUD TOTAL E.P.S.</v>
      </c>
      <c r="AI1518" t="s">
        <v>2192</v>
      </c>
    </row>
    <row r="1519" spans="1:35" hidden="1" x14ac:dyDescent="0.25">
      <c r="A1519" s="1" t="s">
        <v>33</v>
      </c>
      <c r="B1519" s="1" t="s">
        <v>34</v>
      </c>
      <c r="C1519" s="2">
        <v>45601</v>
      </c>
      <c r="D1519" s="42" t="str">
        <f t="shared" si="92"/>
        <v>2024</v>
      </c>
      <c r="E1519" s="1" t="s">
        <v>35</v>
      </c>
      <c r="F1519" s="1" t="s">
        <v>36</v>
      </c>
      <c r="G1519" s="1" t="s">
        <v>37</v>
      </c>
      <c r="H1519" s="1" t="s">
        <v>1884</v>
      </c>
      <c r="I1519" s="1" t="s">
        <v>1885</v>
      </c>
      <c r="J1519" s="3">
        <v>0</v>
      </c>
      <c r="K1519" s="3">
        <v>1352633</v>
      </c>
      <c r="L1519" s="3">
        <f t="shared" si="93"/>
        <v>-1352633</v>
      </c>
      <c r="M1519" s="1" t="s">
        <v>40</v>
      </c>
      <c r="N1519" s="88">
        <v>800088702</v>
      </c>
      <c r="O1519" s="1" t="s">
        <v>63</v>
      </c>
      <c r="P1519" s="1" t="s">
        <v>37</v>
      </c>
      <c r="Q1519" s="1" t="s">
        <v>43</v>
      </c>
      <c r="R1519" s="1" t="s">
        <v>43</v>
      </c>
      <c r="S1519" s="1" t="s">
        <v>43</v>
      </c>
      <c r="T1519" s="3">
        <v>0</v>
      </c>
      <c r="U1519" s="1" t="s">
        <v>44</v>
      </c>
      <c r="V1519" s="1" t="s">
        <v>45</v>
      </c>
      <c r="W1519" s="1" t="s">
        <v>1884</v>
      </c>
      <c r="X1519" s="1" t="s">
        <v>46</v>
      </c>
      <c r="Y1519" s="1" t="s">
        <v>47</v>
      </c>
      <c r="Z1519" s="1" t="s">
        <v>1886</v>
      </c>
      <c r="AA1519" s="1" t="s">
        <v>49</v>
      </c>
      <c r="AB1519" s="1" t="s">
        <v>50</v>
      </c>
      <c r="AC1519" s="1" t="s">
        <v>51</v>
      </c>
      <c r="AD1519" s="1" t="s">
        <v>1886</v>
      </c>
      <c r="AE1519" s="1" t="s">
        <v>37</v>
      </c>
      <c r="AF1519">
        <f t="shared" si="94"/>
        <v>2024</v>
      </c>
      <c r="AG1519" t="str">
        <f t="shared" si="95"/>
        <v>nov</v>
      </c>
      <c r="AH1519" t="e">
        <f>+VLOOKUP(N1519,'[1]2. Ingreso de incapacidades'!$C$5:$O$6997,13,FALSE)</f>
        <v>#N/A</v>
      </c>
      <c r="AI1519" t="e">
        <v>#N/A</v>
      </c>
    </row>
    <row r="1520" spans="1:35" hidden="1" x14ac:dyDescent="0.25">
      <c r="A1520" s="1" t="s">
        <v>33</v>
      </c>
      <c r="B1520" s="1" t="s">
        <v>34</v>
      </c>
      <c r="C1520" s="2">
        <v>45602</v>
      </c>
      <c r="D1520" s="42" t="str">
        <f t="shared" si="92"/>
        <v>2024</v>
      </c>
      <c r="E1520" s="1" t="s">
        <v>35</v>
      </c>
      <c r="F1520" s="1" t="s">
        <v>36</v>
      </c>
      <c r="G1520" s="1" t="s">
        <v>37</v>
      </c>
      <c r="H1520" s="1" t="s">
        <v>1887</v>
      </c>
      <c r="I1520" s="1" t="s">
        <v>1888</v>
      </c>
      <c r="J1520" s="3">
        <v>0</v>
      </c>
      <c r="K1520" s="3">
        <v>43334</v>
      </c>
      <c r="L1520" s="3">
        <f t="shared" si="93"/>
        <v>-43334</v>
      </c>
      <c r="M1520" s="1" t="s">
        <v>40</v>
      </c>
      <c r="N1520" s="88">
        <v>900226715</v>
      </c>
      <c r="O1520" s="1" t="s">
        <v>341</v>
      </c>
      <c r="P1520" s="1" t="s">
        <v>37</v>
      </c>
      <c r="Q1520" s="1" t="s">
        <v>43</v>
      </c>
      <c r="R1520" s="1" t="s">
        <v>43</v>
      </c>
      <c r="S1520" s="1" t="s">
        <v>43</v>
      </c>
      <c r="T1520" s="3">
        <v>0</v>
      </c>
      <c r="U1520" s="1" t="s">
        <v>44</v>
      </c>
      <c r="V1520" s="1" t="s">
        <v>45</v>
      </c>
      <c r="W1520" s="1" t="s">
        <v>1887</v>
      </c>
      <c r="X1520" s="1" t="s">
        <v>46</v>
      </c>
      <c r="Y1520" s="1" t="s">
        <v>47</v>
      </c>
      <c r="Z1520" s="1" t="s">
        <v>1889</v>
      </c>
      <c r="AA1520" s="1" t="s">
        <v>49</v>
      </c>
      <c r="AB1520" s="1" t="s">
        <v>50</v>
      </c>
      <c r="AC1520" s="1" t="s">
        <v>51</v>
      </c>
      <c r="AD1520" s="1" t="s">
        <v>1889</v>
      </c>
      <c r="AE1520" s="1" t="s">
        <v>37</v>
      </c>
      <c r="AF1520">
        <f t="shared" si="94"/>
        <v>2024</v>
      </c>
      <c r="AG1520" t="str">
        <f t="shared" si="95"/>
        <v>nov</v>
      </c>
      <c r="AH1520" t="e">
        <f>+VLOOKUP(N1520,'[1]2. Ingreso de incapacidades'!$C$5:$O$6997,13,FALSE)</f>
        <v>#N/A</v>
      </c>
      <c r="AI1520" t="e">
        <v>#N/A</v>
      </c>
    </row>
    <row r="1521" spans="1:35" hidden="1" x14ac:dyDescent="0.25">
      <c r="A1521" s="1" t="s">
        <v>33</v>
      </c>
      <c r="B1521" s="1" t="s">
        <v>34</v>
      </c>
      <c r="C1521" s="2">
        <v>45604</v>
      </c>
      <c r="D1521" s="42" t="str">
        <f t="shared" si="92"/>
        <v>2024</v>
      </c>
      <c r="E1521" s="1" t="s">
        <v>35</v>
      </c>
      <c r="F1521" s="1" t="s">
        <v>36</v>
      </c>
      <c r="G1521" s="1" t="s">
        <v>37</v>
      </c>
      <c r="H1521" s="1" t="s">
        <v>1890</v>
      </c>
      <c r="I1521" s="1" t="s">
        <v>1891</v>
      </c>
      <c r="J1521" s="3">
        <v>0</v>
      </c>
      <c r="K1521" s="3">
        <v>2340539</v>
      </c>
      <c r="L1521" s="3">
        <f t="shared" si="93"/>
        <v>-2340539</v>
      </c>
      <c r="M1521" s="1" t="s">
        <v>40</v>
      </c>
      <c r="N1521" s="88">
        <v>900156264</v>
      </c>
      <c r="O1521" s="1" t="s">
        <v>68</v>
      </c>
      <c r="P1521" s="1" t="s">
        <v>37</v>
      </c>
      <c r="Q1521" s="1" t="s">
        <v>43</v>
      </c>
      <c r="R1521" s="1" t="s">
        <v>43</v>
      </c>
      <c r="S1521" s="1" t="s">
        <v>43</v>
      </c>
      <c r="T1521" s="3">
        <v>0</v>
      </c>
      <c r="U1521" s="1" t="s">
        <v>44</v>
      </c>
      <c r="V1521" s="1" t="s">
        <v>45</v>
      </c>
      <c r="W1521" s="1" t="s">
        <v>1890</v>
      </c>
      <c r="X1521" s="1" t="s">
        <v>46</v>
      </c>
      <c r="Y1521" s="1" t="s">
        <v>47</v>
      </c>
      <c r="Z1521" s="1" t="s">
        <v>1892</v>
      </c>
      <c r="AA1521" s="1" t="s">
        <v>49</v>
      </c>
      <c r="AB1521" s="1" t="s">
        <v>50</v>
      </c>
      <c r="AC1521" s="1" t="s">
        <v>51</v>
      </c>
      <c r="AD1521" s="1" t="s">
        <v>1892</v>
      </c>
      <c r="AE1521" s="1" t="s">
        <v>37</v>
      </c>
      <c r="AF1521">
        <f t="shared" si="94"/>
        <v>2024</v>
      </c>
      <c r="AG1521" t="str">
        <f t="shared" si="95"/>
        <v>nov</v>
      </c>
      <c r="AH1521" t="e">
        <f>+VLOOKUP(N1521,'[1]2. Ingreso de incapacidades'!$C$5:$O$6997,13,FALSE)</f>
        <v>#N/A</v>
      </c>
      <c r="AI1521" t="e">
        <v>#N/A</v>
      </c>
    </row>
    <row r="1522" spans="1:35" hidden="1" x14ac:dyDescent="0.25">
      <c r="A1522" s="1" t="s">
        <v>33</v>
      </c>
      <c r="B1522" s="1" t="s">
        <v>34</v>
      </c>
      <c r="C1522" s="2">
        <v>45608</v>
      </c>
      <c r="D1522" s="42" t="str">
        <f t="shared" si="92"/>
        <v>2024</v>
      </c>
      <c r="E1522" s="1" t="s">
        <v>35</v>
      </c>
      <c r="F1522" s="1" t="s">
        <v>36</v>
      </c>
      <c r="G1522" s="1" t="s">
        <v>37</v>
      </c>
      <c r="H1522" s="1" t="s">
        <v>1893</v>
      </c>
      <c r="I1522" s="1" t="s">
        <v>1894</v>
      </c>
      <c r="J1522" s="3">
        <v>0</v>
      </c>
      <c r="K1522" s="3">
        <v>841079</v>
      </c>
      <c r="L1522" s="3">
        <f t="shared" si="93"/>
        <v>-841079</v>
      </c>
      <c r="M1522" s="1" t="s">
        <v>40</v>
      </c>
      <c r="N1522" s="88">
        <v>800130907</v>
      </c>
      <c r="O1522" s="1" t="s">
        <v>42</v>
      </c>
      <c r="P1522" s="1" t="s">
        <v>37</v>
      </c>
      <c r="Q1522" s="1" t="s">
        <v>43</v>
      </c>
      <c r="R1522" s="1" t="s">
        <v>43</v>
      </c>
      <c r="S1522" s="1" t="s">
        <v>43</v>
      </c>
      <c r="T1522" s="3">
        <v>0</v>
      </c>
      <c r="U1522" s="1" t="s">
        <v>44</v>
      </c>
      <c r="V1522" s="1" t="s">
        <v>45</v>
      </c>
      <c r="W1522" s="1" t="s">
        <v>1893</v>
      </c>
      <c r="X1522" s="1" t="s">
        <v>46</v>
      </c>
      <c r="Y1522" s="1" t="s">
        <v>47</v>
      </c>
      <c r="Z1522" s="1" t="s">
        <v>1895</v>
      </c>
      <c r="AA1522" s="1" t="s">
        <v>49</v>
      </c>
      <c r="AB1522" s="1" t="s">
        <v>50</v>
      </c>
      <c r="AC1522" s="1" t="s">
        <v>51</v>
      </c>
      <c r="AD1522" s="1" t="s">
        <v>1895</v>
      </c>
      <c r="AE1522" s="1" t="s">
        <v>37</v>
      </c>
      <c r="AF1522">
        <f t="shared" si="94"/>
        <v>2024</v>
      </c>
      <c r="AG1522" t="str">
        <f t="shared" si="95"/>
        <v>nov</v>
      </c>
      <c r="AH1522" t="e">
        <f>+VLOOKUP(N1522,'[1]2. Ingreso de incapacidades'!$C$5:$O$6997,13,FALSE)</f>
        <v>#N/A</v>
      </c>
      <c r="AI1522" t="e">
        <v>#N/A</v>
      </c>
    </row>
    <row r="1523" spans="1:35" hidden="1" x14ac:dyDescent="0.25">
      <c r="A1523" s="1" t="s">
        <v>33</v>
      </c>
      <c r="B1523" s="1" t="s">
        <v>34</v>
      </c>
      <c r="C1523" s="2">
        <v>45609</v>
      </c>
      <c r="D1523" s="42" t="str">
        <f t="shared" si="92"/>
        <v>2024</v>
      </c>
      <c r="E1523" s="1" t="s">
        <v>35</v>
      </c>
      <c r="F1523" s="1" t="s">
        <v>36</v>
      </c>
      <c r="G1523" s="1" t="s">
        <v>37</v>
      </c>
      <c r="H1523" s="1" t="s">
        <v>1896</v>
      </c>
      <c r="I1523" s="1" t="s">
        <v>1897</v>
      </c>
      <c r="J1523" s="3">
        <v>0</v>
      </c>
      <c r="K1523" s="3">
        <v>346667</v>
      </c>
      <c r="L1523" s="3">
        <f t="shared" si="93"/>
        <v>-346667</v>
      </c>
      <c r="M1523" s="1" t="s">
        <v>40</v>
      </c>
      <c r="N1523" s="88">
        <v>806008394</v>
      </c>
      <c r="O1523" s="1" t="s">
        <v>215</v>
      </c>
      <c r="P1523" s="1" t="s">
        <v>37</v>
      </c>
      <c r="Q1523" s="1" t="s">
        <v>43</v>
      </c>
      <c r="R1523" s="1" t="s">
        <v>43</v>
      </c>
      <c r="S1523" s="1" t="s">
        <v>43</v>
      </c>
      <c r="T1523" s="3">
        <v>0</v>
      </c>
      <c r="U1523" s="1" t="s">
        <v>44</v>
      </c>
      <c r="V1523" s="1" t="s">
        <v>45</v>
      </c>
      <c r="W1523" s="1" t="s">
        <v>1896</v>
      </c>
      <c r="X1523" s="1" t="s">
        <v>46</v>
      </c>
      <c r="Y1523" s="1" t="s">
        <v>47</v>
      </c>
      <c r="Z1523" s="1" t="s">
        <v>1898</v>
      </c>
      <c r="AA1523" s="1" t="s">
        <v>49</v>
      </c>
      <c r="AB1523" s="1" t="s">
        <v>50</v>
      </c>
      <c r="AC1523" s="1" t="s">
        <v>51</v>
      </c>
      <c r="AD1523" s="1" t="s">
        <v>1898</v>
      </c>
      <c r="AE1523" s="1" t="s">
        <v>37</v>
      </c>
      <c r="AF1523">
        <f t="shared" si="94"/>
        <v>2024</v>
      </c>
      <c r="AG1523" t="str">
        <f t="shared" si="95"/>
        <v>nov</v>
      </c>
      <c r="AH1523" t="e">
        <f>+VLOOKUP(N1523,'[1]2. Ingreso de incapacidades'!$C$5:$O$6997,13,FALSE)</f>
        <v>#N/A</v>
      </c>
      <c r="AI1523" t="e">
        <v>#N/A</v>
      </c>
    </row>
    <row r="1524" spans="1:35" hidden="1" x14ac:dyDescent="0.25">
      <c r="A1524" s="1" t="s">
        <v>33</v>
      </c>
      <c r="B1524" s="1" t="s">
        <v>34</v>
      </c>
      <c r="C1524" s="2">
        <v>45614</v>
      </c>
      <c r="D1524" s="42" t="str">
        <f t="shared" si="92"/>
        <v>2024</v>
      </c>
      <c r="E1524" s="1" t="s">
        <v>35</v>
      </c>
      <c r="F1524" s="1" t="s">
        <v>36</v>
      </c>
      <c r="G1524" s="1" t="s">
        <v>37</v>
      </c>
      <c r="H1524" s="1" t="s">
        <v>1899</v>
      </c>
      <c r="I1524" s="1" t="s">
        <v>1900</v>
      </c>
      <c r="J1524" s="3">
        <v>0</v>
      </c>
      <c r="K1524" s="3">
        <v>780000</v>
      </c>
      <c r="L1524" s="3">
        <f t="shared" si="93"/>
        <v>-780000</v>
      </c>
      <c r="M1524" s="1" t="s">
        <v>40</v>
      </c>
      <c r="N1524" s="88">
        <v>806008394</v>
      </c>
      <c r="O1524" s="1" t="s">
        <v>215</v>
      </c>
      <c r="P1524" s="1" t="s">
        <v>37</v>
      </c>
      <c r="Q1524" s="1" t="s">
        <v>43</v>
      </c>
      <c r="R1524" s="1" t="s">
        <v>43</v>
      </c>
      <c r="S1524" s="1" t="s">
        <v>43</v>
      </c>
      <c r="T1524" s="3">
        <v>0</v>
      </c>
      <c r="U1524" s="1" t="s">
        <v>44</v>
      </c>
      <c r="V1524" s="1" t="s">
        <v>45</v>
      </c>
      <c r="W1524" s="1" t="s">
        <v>1899</v>
      </c>
      <c r="X1524" s="1" t="s">
        <v>46</v>
      </c>
      <c r="Y1524" s="1" t="s">
        <v>47</v>
      </c>
      <c r="Z1524" s="1" t="s">
        <v>1901</v>
      </c>
      <c r="AA1524" s="1" t="s">
        <v>49</v>
      </c>
      <c r="AB1524" s="1" t="s">
        <v>50</v>
      </c>
      <c r="AC1524" s="1" t="s">
        <v>51</v>
      </c>
      <c r="AD1524" s="1" t="s">
        <v>1901</v>
      </c>
      <c r="AE1524" s="1" t="s">
        <v>37</v>
      </c>
      <c r="AF1524">
        <f t="shared" si="94"/>
        <v>2024</v>
      </c>
      <c r="AG1524" t="str">
        <f t="shared" si="95"/>
        <v>nov</v>
      </c>
      <c r="AH1524" t="e">
        <f>+VLOOKUP(N1524,'[1]2. Ingreso de incapacidades'!$C$5:$O$6997,13,FALSE)</f>
        <v>#N/A</v>
      </c>
      <c r="AI1524" t="e">
        <v>#N/A</v>
      </c>
    </row>
    <row r="1525" spans="1:35" hidden="1" x14ac:dyDescent="0.25">
      <c r="A1525" s="1" t="s">
        <v>33</v>
      </c>
      <c r="B1525" s="1" t="s">
        <v>34</v>
      </c>
      <c r="C1525" s="2">
        <v>45616</v>
      </c>
      <c r="D1525" s="42" t="str">
        <f t="shared" si="92"/>
        <v>2024</v>
      </c>
      <c r="E1525" s="1" t="s">
        <v>35</v>
      </c>
      <c r="F1525" s="1" t="s">
        <v>36</v>
      </c>
      <c r="G1525" s="1" t="s">
        <v>37</v>
      </c>
      <c r="H1525" s="1" t="s">
        <v>1902</v>
      </c>
      <c r="I1525" s="1" t="s">
        <v>1903</v>
      </c>
      <c r="J1525" s="3">
        <v>0</v>
      </c>
      <c r="K1525" s="3">
        <v>520001</v>
      </c>
      <c r="L1525" s="3">
        <f t="shared" si="93"/>
        <v>-520001</v>
      </c>
      <c r="M1525" s="1" t="s">
        <v>40</v>
      </c>
      <c r="N1525" s="88">
        <v>806008394</v>
      </c>
      <c r="O1525" s="1" t="s">
        <v>215</v>
      </c>
      <c r="P1525" s="1" t="s">
        <v>37</v>
      </c>
      <c r="Q1525" s="1" t="s">
        <v>43</v>
      </c>
      <c r="R1525" s="1" t="s">
        <v>43</v>
      </c>
      <c r="S1525" s="1" t="s">
        <v>43</v>
      </c>
      <c r="T1525" s="3">
        <v>0</v>
      </c>
      <c r="U1525" s="1" t="s">
        <v>44</v>
      </c>
      <c r="V1525" s="1" t="s">
        <v>45</v>
      </c>
      <c r="W1525" s="1" t="s">
        <v>1902</v>
      </c>
      <c r="X1525" s="1" t="s">
        <v>46</v>
      </c>
      <c r="Y1525" s="1" t="s">
        <v>47</v>
      </c>
      <c r="Z1525" s="1" t="s">
        <v>1904</v>
      </c>
      <c r="AA1525" s="1" t="s">
        <v>49</v>
      </c>
      <c r="AB1525" s="1" t="s">
        <v>50</v>
      </c>
      <c r="AC1525" s="1" t="s">
        <v>51</v>
      </c>
      <c r="AD1525" s="1" t="s">
        <v>1904</v>
      </c>
      <c r="AE1525" s="1" t="s">
        <v>37</v>
      </c>
      <c r="AF1525">
        <f t="shared" si="94"/>
        <v>2024</v>
      </c>
      <c r="AG1525" t="str">
        <f t="shared" si="95"/>
        <v>nov</v>
      </c>
      <c r="AH1525" t="e">
        <f>+VLOOKUP(N1525,'[1]2. Ingreso de incapacidades'!$C$5:$O$6997,13,FALSE)</f>
        <v>#N/A</v>
      </c>
      <c r="AI1525" t="e">
        <v>#N/A</v>
      </c>
    </row>
    <row r="1526" spans="1:35" hidden="1" x14ac:dyDescent="0.25">
      <c r="A1526" s="1" t="s">
        <v>33</v>
      </c>
      <c r="B1526" s="1" t="s">
        <v>34</v>
      </c>
      <c r="C1526" s="2">
        <v>45618</v>
      </c>
      <c r="D1526" s="42" t="str">
        <f t="shared" si="92"/>
        <v>2024</v>
      </c>
      <c r="E1526" s="1" t="s">
        <v>35</v>
      </c>
      <c r="F1526" s="1" t="s">
        <v>36</v>
      </c>
      <c r="G1526" s="1" t="s">
        <v>37</v>
      </c>
      <c r="H1526" s="1" t="s">
        <v>1905</v>
      </c>
      <c r="I1526" s="1" t="s">
        <v>1906</v>
      </c>
      <c r="J1526" s="3">
        <v>0</v>
      </c>
      <c r="K1526" s="3">
        <v>216667</v>
      </c>
      <c r="L1526" s="3">
        <f t="shared" si="93"/>
        <v>-216667</v>
      </c>
      <c r="M1526" s="1" t="s">
        <v>40</v>
      </c>
      <c r="N1526" s="88">
        <v>900156264</v>
      </c>
      <c r="O1526" s="1" t="s">
        <v>68</v>
      </c>
      <c r="P1526" s="1" t="s">
        <v>37</v>
      </c>
      <c r="Q1526" s="1" t="s">
        <v>43</v>
      </c>
      <c r="R1526" s="1" t="s">
        <v>43</v>
      </c>
      <c r="S1526" s="1" t="s">
        <v>43</v>
      </c>
      <c r="T1526" s="3">
        <v>0</v>
      </c>
      <c r="U1526" s="1" t="s">
        <v>44</v>
      </c>
      <c r="V1526" s="1" t="s">
        <v>45</v>
      </c>
      <c r="W1526" s="1" t="s">
        <v>1905</v>
      </c>
      <c r="X1526" s="1" t="s">
        <v>46</v>
      </c>
      <c r="Y1526" s="1" t="s">
        <v>47</v>
      </c>
      <c r="Z1526" s="1" t="s">
        <v>1907</v>
      </c>
      <c r="AA1526" s="1" t="s">
        <v>49</v>
      </c>
      <c r="AB1526" s="1" t="s">
        <v>50</v>
      </c>
      <c r="AC1526" s="1" t="s">
        <v>51</v>
      </c>
      <c r="AD1526" s="1" t="s">
        <v>1907</v>
      </c>
      <c r="AE1526" s="1" t="s">
        <v>37</v>
      </c>
      <c r="AF1526">
        <f t="shared" si="94"/>
        <v>2024</v>
      </c>
      <c r="AG1526" t="str">
        <f t="shared" si="95"/>
        <v>nov</v>
      </c>
      <c r="AH1526" t="e">
        <f>+VLOOKUP(N1526,'[1]2. Ingreso de incapacidades'!$C$5:$O$6997,13,FALSE)</f>
        <v>#N/A</v>
      </c>
      <c r="AI1526" t="e">
        <v>#N/A</v>
      </c>
    </row>
    <row r="1527" spans="1:35" hidden="1" x14ac:dyDescent="0.25">
      <c r="A1527" s="1" t="s">
        <v>33</v>
      </c>
      <c r="B1527" s="1" t="s">
        <v>34</v>
      </c>
      <c r="C1527" s="2">
        <v>45622</v>
      </c>
      <c r="D1527" s="42" t="str">
        <f t="shared" si="92"/>
        <v>2024</v>
      </c>
      <c r="E1527" s="1" t="s">
        <v>35</v>
      </c>
      <c r="F1527" s="1" t="s">
        <v>36</v>
      </c>
      <c r="G1527" s="1" t="s">
        <v>37</v>
      </c>
      <c r="H1527" s="1" t="s">
        <v>1908</v>
      </c>
      <c r="I1527" s="1" t="s">
        <v>1909</v>
      </c>
      <c r="J1527" s="3">
        <v>0</v>
      </c>
      <c r="K1527" s="3">
        <v>1752669</v>
      </c>
      <c r="L1527" s="3">
        <f t="shared" si="93"/>
        <v>-1752669</v>
      </c>
      <c r="M1527" s="1" t="s">
        <v>40</v>
      </c>
      <c r="N1527" s="88">
        <v>800251440</v>
      </c>
      <c r="O1527" s="1" t="s">
        <v>55</v>
      </c>
      <c r="P1527" s="1" t="s">
        <v>37</v>
      </c>
      <c r="Q1527" s="1" t="s">
        <v>43</v>
      </c>
      <c r="R1527" s="1" t="s">
        <v>43</v>
      </c>
      <c r="S1527" s="1" t="s">
        <v>43</v>
      </c>
      <c r="T1527" s="3">
        <v>0</v>
      </c>
      <c r="U1527" s="1" t="s">
        <v>44</v>
      </c>
      <c r="V1527" s="1" t="s">
        <v>45</v>
      </c>
      <c r="W1527" s="1" t="s">
        <v>1908</v>
      </c>
      <c r="X1527" s="1" t="s">
        <v>46</v>
      </c>
      <c r="Y1527" s="1" t="s">
        <v>47</v>
      </c>
      <c r="Z1527" s="1" t="s">
        <v>1910</v>
      </c>
      <c r="AA1527" s="1" t="s">
        <v>49</v>
      </c>
      <c r="AB1527" s="1" t="s">
        <v>50</v>
      </c>
      <c r="AC1527" s="1" t="s">
        <v>51</v>
      </c>
      <c r="AD1527" s="1" t="s">
        <v>1910</v>
      </c>
      <c r="AE1527" s="1" t="s">
        <v>37</v>
      </c>
      <c r="AF1527">
        <f t="shared" si="94"/>
        <v>2024</v>
      </c>
      <c r="AG1527" t="str">
        <f t="shared" si="95"/>
        <v>nov</v>
      </c>
      <c r="AH1527" t="e">
        <f>+VLOOKUP(N1527,'[1]2. Ingreso de incapacidades'!$C$5:$O$6997,13,FALSE)</f>
        <v>#N/A</v>
      </c>
      <c r="AI1527" t="e">
        <v>#N/A</v>
      </c>
    </row>
    <row r="1528" spans="1:35" hidden="1" x14ac:dyDescent="0.25">
      <c r="A1528" s="1" t="s">
        <v>33</v>
      </c>
      <c r="B1528" s="1" t="s">
        <v>34</v>
      </c>
      <c r="C1528" s="2">
        <v>45622</v>
      </c>
      <c r="D1528" s="42" t="str">
        <f t="shared" si="92"/>
        <v>2024</v>
      </c>
      <c r="E1528" s="1" t="s">
        <v>35</v>
      </c>
      <c r="F1528" s="1" t="s">
        <v>36</v>
      </c>
      <c r="G1528" s="1" t="s">
        <v>37</v>
      </c>
      <c r="H1528" s="1" t="s">
        <v>1911</v>
      </c>
      <c r="I1528" s="1" t="s">
        <v>1912</v>
      </c>
      <c r="J1528" s="3">
        <v>0</v>
      </c>
      <c r="K1528" s="3">
        <v>780001</v>
      </c>
      <c r="L1528" s="3">
        <f t="shared" si="93"/>
        <v>-780001</v>
      </c>
      <c r="M1528" s="1" t="s">
        <v>40</v>
      </c>
      <c r="N1528" s="88">
        <v>806008394</v>
      </c>
      <c r="O1528" s="1" t="s">
        <v>215</v>
      </c>
      <c r="P1528" s="1" t="s">
        <v>37</v>
      </c>
      <c r="Q1528" s="1" t="s">
        <v>43</v>
      </c>
      <c r="R1528" s="1" t="s">
        <v>43</v>
      </c>
      <c r="S1528" s="1" t="s">
        <v>43</v>
      </c>
      <c r="T1528" s="3">
        <v>0</v>
      </c>
      <c r="U1528" s="1" t="s">
        <v>44</v>
      </c>
      <c r="V1528" s="1" t="s">
        <v>45</v>
      </c>
      <c r="W1528" s="1" t="s">
        <v>1911</v>
      </c>
      <c r="X1528" s="1" t="s">
        <v>46</v>
      </c>
      <c r="Y1528" s="1" t="s">
        <v>47</v>
      </c>
      <c r="Z1528" s="1" t="s">
        <v>1913</v>
      </c>
      <c r="AA1528" s="1" t="s">
        <v>49</v>
      </c>
      <c r="AB1528" s="1" t="s">
        <v>50</v>
      </c>
      <c r="AC1528" s="1" t="s">
        <v>51</v>
      </c>
      <c r="AD1528" s="1" t="s">
        <v>1913</v>
      </c>
      <c r="AE1528" s="1" t="s">
        <v>37</v>
      </c>
      <c r="AF1528">
        <f t="shared" si="94"/>
        <v>2024</v>
      </c>
      <c r="AG1528" t="str">
        <f t="shared" si="95"/>
        <v>nov</v>
      </c>
      <c r="AH1528" t="e">
        <f>+VLOOKUP(N1528,'[1]2. Ingreso de incapacidades'!$C$5:$O$6997,13,FALSE)</f>
        <v>#N/A</v>
      </c>
      <c r="AI1528" t="e">
        <v>#N/A</v>
      </c>
    </row>
    <row r="1529" spans="1:35" hidden="1" x14ac:dyDescent="0.25">
      <c r="A1529" s="1" t="s">
        <v>33</v>
      </c>
      <c r="B1529" s="1" t="s">
        <v>34</v>
      </c>
      <c r="C1529" s="2">
        <v>45623</v>
      </c>
      <c r="D1529" s="42" t="str">
        <f t="shared" si="92"/>
        <v>2024</v>
      </c>
      <c r="E1529" s="1" t="s">
        <v>35</v>
      </c>
      <c r="F1529" s="1" t="s">
        <v>36</v>
      </c>
      <c r="G1529" s="1" t="s">
        <v>37</v>
      </c>
      <c r="H1529" s="1" t="s">
        <v>1914</v>
      </c>
      <c r="I1529" s="1" t="s">
        <v>1915</v>
      </c>
      <c r="J1529" s="3">
        <v>0</v>
      </c>
      <c r="K1529" s="3">
        <v>563333</v>
      </c>
      <c r="L1529" s="3">
        <f t="shared" si="93"/>
        <v>-563333</v>
      </c>
      <c r="M1529" s="1" t="s">
        <v>40</v>
      </c>
      <c r="N1529" s="88">
        <v>800088702</v>
      </c>
      <c r="O1529" s="1" t="s">
        <v>63</v>
      </c>
      <c r="P1529" s="1" t="s">
        <v>37</v>
      </c>
      <c r="Q1529" s="1" t="s">
        <v>43</v>
      </c>
      <c r="R1529" s="1" t="s">
        <v>43</v>
      </c>
      <c r="S1529" s="1" t="s">
        <v>43</v>
      </c>
      <c r="T1529" s="3">
        <v>0</v>
      </c>
      <c r="U1529" s="1" t="s">
        <v>44</v>
      </c>
      <c r="V1529" s="1" t="s">
        <v>45</v>
      </c>
      <c r="W1529" s="1" t="s">
        <v>1914</v>
      </c>
      <c r="X1529" s="1" t="s">
        <v>46</v>
      </c>
      <c r="Y1529" s="1" t="s">
        <v>47</v>
      </c>
      <c r="Z1529" s="1" t="s">
        <v>1916</v>
      </c>
      <c r="AA1529" s="1" t="s">
        <v>49</v>
      </c>
      <c r="AB1529" s="1" t="s">
        <v>50</v>
      </c>
      <c r="AC1529" s="1" t="s">
        <v>51</v>
      </c>
      <c r="AD1529" s="1" t="s">
        <v>1916</v>
      </c>
      <c r="AE1529" s="1" t="s">
        <v>37</v>
      </c>
      <c r="AF1529">
        <f t="shared" si="94"/>
        <v>2024</v>
      </c>
      <c r="AG1529" t="str">
        <f t="shared" si="95"/>
        <v>nov</v>
      </c>
      <c r="AH1529" t="e">
        <f>+VLOOKUP(N1529,'[1]2. Ingreso de incapacidades'!$C$5:$O$6997,13,FALSE)</f>
        <v>#N/A</v>
      </c>
      <c r="AI1529" t="e">
        <v>#N/A</v>
      </c>
    </row>
    <row r="1530" spans="1:35" hidden="1" x14ac:dyDescent="0.25">
      <c r="A1530" s="1" t="s">
        <v>33</v>
      </c>
      <c r="B1530" s="1" t="s">
        <v>34</v>
      </c>
      <c r="C1530" s="2">
        <v>45625</v>
      </c>
      <c r="D1530" s="42" t="str">
        <f t="shared" si="92"/>
        <v>2024</v>
      </c>
      <c r="E1530" s="1" t="s">
        <v>35</v>
      </c>
      <c r="F1530" s="1" t="s">
        <v>36</v>
      </c>
      <c r="G1530" s="1" t="s">
        <v>37</v>
      </c>
      <c r="H1530" s="1" t="s">
        <v>1917</v>
      </c>
      <c r="I1530" s="1" t="s">
        <v>1918</v>
      </c>
      <c r="J1530" s="3">
        <v>0</v>
      </c>
      <c r="K1530" s="3">
        <v>43333</v>
      </c>
      <c r="L1530" s="3">
        <f t="shared" si="93"/>
        <v>-43333</v>
      </c>
      <c r="M1530" s="1" t="s">
        <v>40</v>
      </c>
      <c r="N1530" s="88">
        <v>800251440</v>
      </c>
      <c r="O1530" s="1" t="s">
        <v>55</v>
      </c>
      <c r="P1530" s="1" t="s">
        <v>37</v>
      </c>
      <c r="Q1530" s="1" t="s">
        <v>43</v>
      </c>
      <c r="R1530" s="1" t="s">
        <v>43</v>
      </c>
      <c r="S1530" s="1" t="s">
        <v>43</v>
      </c>
      <c r="T1530" s="3">
        <v>0</v>
      </c>
      <c r="U1530" s="1" t="s">
        <v>44</v>
      </c>
      <c r="V1530" s="1" t="s">
        <v>45</v>
      </c>
      <c r="W1530" s="1" t="s">
        <v>1917</v>
      </c>
      <c r="X1530" s="1" t="s">
        <v>46</v>
      </c>
      <c r="Y1530" s="1" t="s">
        <v>47</v>
      </c>
      <c r="Z1530" s="1" t="s">
        <v>1919</v>
      </c>
      <c r="AA1530" s="1" t="s">
        <v>49</v>
      </c>
      <c r="AB1530" s="1" t="s">
        <v>50</v>
      </c>
      <c r="AC1530" s="1" t="s">
        <v>51</v>
      </c>
      <c r="AD1530" s="1" t="s">
        <v>1919</v>
      </c>
      <c r="AE1530" s="1" t="s">
        <v>37</v>
      </c>
      <c r="AF1530">
        <f t="shared" si="94"/>
        <v>2024</v>
      </c>
      <c r="AG1530" t="str">
        <f t="shared" si="95"/>
        <v>nov</v>
      </c>
      <c r="AH1530" t="e">
        <f>+VLOOKUP(N1530,'[1]2. Ingreso de incapacidades'!$C$5:$O$6997,13,FALSE)</f>
        <v>#N/A</v>
      </c>
      <c r="AI1530" t="e">
        <v>#N/A</v>
      </c>
    </row>
    <row r="1531" spans="1:35" hidden="1" x14ac:dyDescent="0.25">
      <c r="A1531" s="1" t="s">
        <v>33</v>
      </c>
      <c r="B1531" s="1" t="s">
        <v>34</v>
      </c>
      <c r="C1531" s="2">
        <v>45626</v>
      </c>
      <c r="D1531" s="42" t="str">
        <f t="shared" si="92"/>
        <v>2024</v>
      </c>
      <c r="E1531" s="1" t="s">
        <v>73</v>
      </c>
      <c r="F1531" s="1" t="s">
        <v>74</v>
      </c>
      <c r="G1531" s="1" t="s">
        <v>37</v>
      </c>
      <c r="H1531" s="1" t="s">
        <v>972</v>
      </c>
      <c r="I1531" s="1" t="s">
        <v>76</v>
      </c>
      <c r="J1531" s="3">
        <v>50841</v>
      </c>
      <c r="K1531" s="3">
        <v>0</v>
      </c>
      <c r="L1531" s="3">
        <f t="shared" si="93"/>
        <v>50841</v>
      </c>
      <c r="M1531" s="1" t="s">
        <v>1920</v>
      </c>
      <c r="N1531" s="88">
        <v>1044934457</v>
      </c>
      <c r="O1531" s="1" t="s">
        <v>643</v>
      </c>
      <c r="P1531" s="1" t="s">
        <v>928</v>
      </c>
      <c r="Q1531" s="1" t="s">
        <v>929</v>
      </c>
      <c r="R1531" s="1" t="s">
        <v>46</v>
      </c>
      <c r="S1531" s="1" t="s">
        <v>37</v>
      </c>
      <c r="T1531" s="3">
        <v>0</v>
      </c>
      <c r="U1531" s="1" t="s">
        <v>44</v>
      </c>
      <c r="V1531" s="1" t="s">
        <v>45</v>
      </c>
      <c r="W1531" s="1" t="s">
        <v>972</v>
      </c>
      <c r="X1531" s="1" t="s">
        <v>46</v>
      </c>
      <c r="Y1531" s="1" t="s">
        <v>1591</v>
      </c>
      <c r="Z1531" s="1" t="s">
        <v>1921</v>
      </c>
      <c r="AA1531" s="1" t="s">
        <v>83</v>
      </c>
      <c r="AB1531" s="1" t="s">
        <v>84</v>
      </c>
      <c r="AC1531" s="1" t="s">
        <v>51</v>
      </c>
      <c r="AD1531" s="1" t="s">
        <v>1922</v>
      </c>
      <c r="AE1531" s="1" t="s">
        <v>37</v>
      </c>
      <c r="AF1531">
        <f t="shared" si="94"/>
        <v>2024</v>
      </c>
      <c r="AG1531" t="str">
        <f t="shared" si="95"/>
        <v>nov</v>
      </c>
      <c r="AH1531" t="str">
        <f>+VLOOKUP(N1531,'[1]2. Ingreso de incapacidades'!$C$5:$O$6997,13,FALSE)</f>
        <v>EPS MUTUAL SER</v>
      </c>
      <c r="AI1531" t="s">
        <v>2195</v>
      </c>
    </row>
    <row r="1532" spans="1:35" hidden="1" x14ac:dyDescent="0.25">
      <c r="A1532" s="1" t="s">
        <v>33</v>
      </c>
      <c r="B1532" s="1" t="s">
        <v>34</v>
      </c>
      <c r="C1532" s="2">
        <v>45626</v>
      </c>
      <c r="D1532" s="42" t="str">
        <f t="shared" si="92"/>
        <v>2024</v>
      </c>
      <c r="E1532" s="1" t="s">
        <v>73</v>
      </c>
      <c r="F1532" s="1" t="s">
        <v>74</v>
      </c>
      <c r="G1532" s="1" t="s">
        <v>37</v>
      </c>
      <c r="H1532" s="1" t="s">
        <v>972</v>
      </c>
      <c r="I1532" s="1" t="s">
        <v>76</v>
      </c>
      <c r="J1532" s="3">
        <v>46490</v>
      </c>
      <c r="K1532" s="3">
        <v>0</v>
      </c>
      <c r="L1532" s="3">
        <f t="shared" si="93"/>
        <v>46490</v>
      </c>
      <c r="M1532" s="1" t="s">
        <v>1920</v>
      </c>
      <c r="N1532" s="88">
        <v>1002058401</v>
      </c>
      <c r="O1532" s="1" t="s">
        <v>612</v>
      </c>
      <c r="P1532" s="1" t="s">
        <v>89</v>
      </c>
      <c r="Q1532" s="1" t="s">
        <v>90</v>
      </c>
      <c r="R1532" s="1" t="s">
        <v>46</v>
      </c>
      <c r="S1532" s="1" t="s">
        <v>37</v>
      </c>
      <c r="T1532" s="3">
        <v>0</v>
      </c>
      <c r="U1532" s="1" t="s">
        <v>44</v>
      </c>
      <c r="V1532" s="1" t="s">
        <v>45</v>
      </c>
      <c r="W1532" s="1" t="s">
        <v>972</v>
      </c>
      <c r="X1532" s="1" t="s">
        <v>46</v>
      </c>
      <c r="Y1532" s="1" t="s">
        <v>1591</v>
      </c>
      <c r="Z1532" s="1" t="s">
        <v>1921</v>
      </c>
      <c r="AA1532" s="1" t="s">
        <v>83</v>
      </c>
      <c r="AB1532" s="1" t="s">
        <v>84</v>
      </c>
      <c r="AC1532" s="1" t="s">
        <v>51</v>
      </c>
      <c r="AD1532" s="1" t="s">
        <v>1924</v>
      </c>
      <c r="AE1532" s="1" t="s">
        <v>37</v>
      </c>
      <c r="AF1532">
        <f t="shared" si="94"/>
        <v>2024</v>
      </c>
      <c r="AG1532" t="str">
        <f t="shared" si="95"/>
        <v>nov</v>
      </c>
      <c r="AH1532" t="str">
        <f>+VLOOKUP(N1532,'[1]2. Ingreso de incapacidades'!$C$5:$O$6997,13,FALSE)</f>
        <v>COOSALUD ESS EPS -S</v>
      </c>
      <c r="AI1532" t="s">
        <v>2198</v>
      </c>
    </row>
    <row r="1533" spans="1:35" hidden="1" x14ac:dyDescent="0.25">
      <c r="A1533" s="1" t="s">
        <v>33</v>
      </c>
      <c r="B1533" s="1" t="s">
        <v>34</v>
      </c>
      <c r="C1533" s="2">
        <v>45626</v>
      </c>
      <c r="D1533" s="42" t="str">
        <f t="shared" ref="D1533:D1596" si="96">TEXT(C1533,"yyyy")</f>
        <v>2024</v>
      </c>
      <c r="E1533" s="1" t="s">
        <v>73</v>
      </c>
      <c r="F1533" s="1" t="s">
        <v>74</v>
      </c>
      <c r="G1533" s="1" t="s">
        <v>37</v>
      </c>
      <c r="H1533" s="1" t="s">
        <v>972</v>
      </c>
      <c r="I1533" s="1" t="s">
        <v>76</v>
      </c>
      <c r="J1533" s="3">
        <v>130000</v>
      </c>
      <c r="K1533" s="3">
        <v>0</v>
      </c>
      <c r="L1533" s="3">
        <f t="shared" ref="L1533:L1596" si="97">+J1533-K1533</f>
        <v>130000</v>
      </c>
      <c r="M1533" s="1" t="s">
        <v>1920</v>
      </c>
      <c r="N1533" s="88">
        <v>1128046710</v>
      </c>
      <c r="O1533" s="1" t="s">
        <v>251</v>
      </c>
      <c r="P1533" s="1" t="s">
        <v>79</v>
      </c>
      <c r="Q1533" s="1" t="s">
        <v>80</v>
      </c>
      <c r="R1533" s="1" t="s">
        <v>46</v>
      </c>
      <c r="S1533" s="1" t="s">
        <v>37</v>
      </c>
      <c r="T1533" s="3">
        <v>0</v>
      </c>
      <c r="U1533" s="1" t="s">
        <v>44</v>
      </c>
      <c r="V1533" s="1" t="s">
        <v>45</v>
      </c>
      <c r="W1533" s="1" t="s">
        <v>972</v>
      </c>
      <c r="X1533" s="1" t="s">
        <v>46</v>
      </c>
      <c r="Y1533" s="1" t="s">
        <v>1591</v>
      </c>
      <c r="Z1533" s="1" t="s">
        <v>1921</v>
      </c>
      <c r="AA1533" s="1" t="s">
        <v>83</v>
      </c>
      <c r="AB1533" s="1" t="s">
        <v>84</v>
      </c>
      <c r="AC1533" s="1" t="s">
        <v>51</v>
      </c>
      <c r="AD1533" s="1" t="s">
        <v>1922</v>
      </c>
      <c r="AE1533" s="1" t="s">
        <v>37</v>
      </c>
      <c r="AF1533">
        <f t="shared" ref="AF1533:AF1596" si="98">YEAR(C1533)</f>
        <v>2024</v>
      </c>
      <c r="AG1533" t="str">
        <f t="shared" ref="AG1533:AG1596" si="99">TEXT(C1533,"mmm")</f>
        <v>nov</v>
      </c>
      <c r="AH1533" t="str">
        <f>+VLOOKUP(N1533,'[1]2. Ingreso de incapacidades'!$C$5:$O$6997,13,FALSE)</f>
        <v>SURA E.P.S.</v>
      </c>
      <c r="AI1533" t="s">
        <v>2197</v>
      </c>
    </row>
    <row r="1534" spans="1:35" hidden="1" x14ac:dyDescent="0.25">
      <c r="A1534" s="1" t="s">
        <v>33</v>
      </c>
      <c r="B1534" s="1" t="s">
        <v>34</v>
      </c>
      <c r="C1534" s="2">
        <v>45626</v>
      </c>
      <c r="D1534" s="42" t="str">
        <f t="shared" si="96"/>
        <v>2024</v>
      </c>
      <c r="E1534" s="1" t="s">
        <v>73</v>
      </c>
      <c r="F1534" s="1" t="s">
        <v>74</v>
      </c>
      <c r="G1534" s="1" t="s">
        <v>37</v>
      </c>
      <c r="H1534" s="1" t="s">
        <v>972</v>
      </c>
      <c r="I1534" s="1" t="s">
        <v>76</v>
      </c>
      <c r="J1534" s="3">
        <v>260000</v>
      </c>
      <c r="K1534" s="3">
        <v>0</v>
      </c>
      <c r="L1534" s="3">
        <f t="shared" si="97"/>
        <v>260000</v>
      </c>
      <c r="M1534" s="1" t="s">
        <v>1920</v>
      </c>
      <c r="N1534" s="88">
        <v>3883113</v>
      </c>
      <c r="O1534" s="1" t="s">
        <v>106</v>
      </c>
      <c r="P1534" s="1" t="s">
        <v>79</v>
      </c>
      <c r="Q1534" s="1" t="s">
        <v>80</v>
      </c>
      <c r="R1534" s="1" t="s">
        <v>46</v>
      </c>
      <c r="S1534" s="1" t="s">
        <v>37</v>
      </c>
      <c r="T1534" s="3">
        <v>0</v>
      </c>
      <c r="U1534" s="1" t="s">
        <v>44</v>
      </c>
      <c r="V1534" s="1" t="s">
        <v>45</v>
      </c>
      <c r="W1534" s="1" t="s">
        <v>972</v>
      </c>
      <c r="X1534" s="1" t="s">
        <v>46</v>
      </c>
      <c r="Y1534" s="1" t="s">
        <v>1591</v>
      </c>
      <c r="Z1534" s="1" t="s">
        <v>1921</v>
      </c>
      <c r="AA1534" s="1" t="s">
        <v>83</v>
      </c>
      <c r="AB1534" s="1" t="s">
        <v>84</v>
      </c>
      <c r="AC1534" s="1" t="s">
        <v>51</v>
      </c>
      <c r="AD1534" s="1" t="s">
        <v>1922</v>
      </c>
      <c r="AE1534" s="1" t="s">
        <v>37</v>
      </c>
      <c r="AF1534">
        <f t="shared" si="98"/>
        <v>2024</v>
      </c>
      <c r="AG1534" t="str">
        <f t="shared" si="99"/>
        <v>nov</v>
      </c>
      <c r="AH1534" t="str">
        <f>+VLOOKUP(N1534,'[1]2. Ingreso de incapacidades'!$C$5:$O$6997,13,FALSE)</f>
        <v>SURA E.P.S.</v>
      </c>
      <c r="AI1534" t="s">
        <v>2197</v>
      </c>
    </row>
    <row r="1535" spans="1:35" hidden="1" x14ac:dyDescent="0.25">
      <c r="A1535" s="1" t="s">
        <v>33</v>
      </c>
      <c r="B1535" s="1" t="s">
        <v>34</v>
      </c>
      <c r="C1535" s="2">
        <v>45626</v>
      </c>
      <c r="D1535" s="42" t="str">
        <f t="shared" si="96"/>
        <v>2024</v>
      </c>
      <c r="E1535" s="1" t="s">
        <v>73</v>
      </c>
      <c r="F1535" s="1" t="s">
        <v>74</v>
      </c>
      <c r="G1535" s="1" t="s">
        <v>37</v>
      </c>
      <c r="H1535" s="1" t="s">
        <v>972</v>
      </c>
      <c r="I1535" s="1" t="s">
        <v>76</v>
      </c>
      <c r="J1535" s="3">
        <v>86667</v>
      </c>
      <c r="K1535" s="3">
        <v>0</v>
      </c>
      <c r="L1535" s="3">
        <f t="shared" si="97"/>
        <v>86667</v>
      </c>
      <c r="M1535" s="1" t="s">
        <v>1920</v>
      </c>
      <c r="N1535" s="88">
        <v>1047384502</v>
      </c>
      <c r="O1535" s="1" t="s">
        <v>398</v>
      </c>
      <c r="P1535" s="1" t="s">
        <v>79</v>
      </c>
      <c r="Q1535" s="1" t="s">
        <v>80</v>
      </c>
      <c r="R1535" s="1" t="s">
        <v>46</v>
      </c>
      <c r="S1535" s="1" t="s">
        <v>37</v>
      </c>
      <c r="T1535" s="3">
        <v>0</v>
      </c>
      <c r="U1535" s="1" t="s">
        <v>44</v>
      </c>
      <c r="V1535" s="1" t="s">
        <v>45</v>
      </c>
      <c r="W1535" s="1" t="s">
        <v>972</v>
      </c>
      <c r="X1535" s="1" t="s">
        <v>46</v>
      </c>
      <c r="Y1535" s="1" t="s">
        <v>1591</v>
      </c>
      <c r="Z1535" s="1" t="s">
        <v>1921</v>
      </c>
      <c r="AA1535" s="1" t="s">
        <v>83</v>
      </c>
      <c r="AB1535" s="1" t="s">
        <v>84</v>
      </c>
      <c r="AC1535" s="1" t="s">
        <v>51</v>
      </c>
      <c r="AD1535" s="1" t="s">
        <v>1922</v>
      </c>
      <c r="AE1535" s="1" t="s">
        <v>37</v>
      </c>
      <c r="AF1535">
        <f t="shared" si="98"/>
        <v>2024</v>
      </c>
      <c r="AG1535" t="str">
        <f t="shared" si="99"/>
        <v>nov</v>
      </c>
      <c r="AH1535" t="str">
        <f>+VLOOKUP(N1535,'[1]2. Ingreso de incapacidades'!$C$5:$O$6997,13,FALSE)</f>
        <v>SALUD TOTAL E.P.S.</v>
      </c>
      <c r="AI1535" t="s">
        <v>2192</v>
      </c>
    </row>
    <row r="1536" spans="1:35" hidden="1" x14ac:dyDescent="0.25">
      <c r="A1536" s="1" t="s">
        <v>33</v>
      </c>
      <c r="B1536" s="1" t="s">
        <v>34</v>
      </c>
      <c r="C1536" s="2">
        <v>45626</v>
      </c>
      <c r="D1536" s="42" t="str">
        <f t="shared" si="96"/>
        <v>2024</v>
      </c>
      <c r="E1536" s="1" t="s">
        <v>73</v>
      </c>
      <c r="F1536" s="1" t="s">
        <v>74</v>
      </c>
      <c r="G1536" s="1" t="s">
        <v>37</v>
      </c>
      <c r="H1536" s="1" t="s">
        <v>972</v>
      </c>
      <c r="I1536" s="1" t="s">
        <v>76</v>
      </c>
      <c r="J1536" s="3">
        <v>650000</v>
      </c>
      <c r="K1536" s="3">
        <v>0</v>
      </c>
      <c r="L1536" s="3">
        <f t="shared" si="97"/>
        <v>650000</v>
      </c>
      <c r="M1536" s="1" t="s">
        <v>1920</v>
      </c>
      <c r="N1536" s="88">
        <v>1143339994</v>
      </c>
      <c r="O1536" s="1" t="s">
        <v>114</v>
      </c>
      <c r="P1536" s="1" t="s">
        <v>79</v>
      </c>
      <c r="Q1536" s="1" t="s">
        <v>80</v>
      </c>
      <c r="R1536" s="1" t="s">
        <v>46</v>
      </c>
      <c r="S1536" s="1" t="s">
        <v>37</v>
      </c>
      <c r="T1536" s="3">
        <v>0</v>
      </c>
      <c r="U1536" s="1" t="s">
        <v>44</v>
      </c>
      <c r="V1536" s="1" t="s">
        <v>45</v>
      </c>
      <c r="W1536" s="1" t="s">
        <v>972</v>
      </c>
      <c r="X1536" s="1" t="s">
        <v>46</v>
      </c>
      <c r="Y1536" s="1" t="s">
        <v>1591</v>
      </c>
      <c r="Z1536" s="1" t="s">
        <v>1921</v>
      </c>
      <c r="AA1536" s="1" t="s">
        <v>83</v>
      </c>
      <c r="AB1536" s="1" t="s">
        <v>84</v>
      </c>
      <c r="AC1536" s="1" t="s">
        <v>51</v>
      </c>
      <c r="AD1536" s="1" t="s">
        <v>1922</v>
      </c>
      <c r="AE1536" s="1" t="s">
        <v>37</v>
      </c>
      <c r="AF1536">
        <f t="shared" si="98"/>
        <v>2024</v>
      </c>
      <c r="AG1536" t="str">
        <f t="shared" si="99"/>
        <v>nov</v>
      </c>
      <c r="AH1536" t="str">
        <f>+VLOOKUP(N1536,'[1]2. Ingreso de incapacidades'!$C$5:$O$6997,13,FALSE)</f>
        <v>SALUD TOTAL E.P.S.</v>
      </c>
      <c r="AI1536" t="s">
        <v>2192</v>
      </c>
    </row>
    <row r="1537" spans="1:35" hidden="1" x14ac:dyDescent="0.25">
      <c r="A1537" s="1" t="s">
        <v>33</v>
      </c>
      <c r="B1537" s="1" t="s">
        <v>34</v>
      </c>
      <c r="C1537" s="2">
        <v>45626</v>
      </c>
      <c r="D1537" s="42" t="str">
        <f t="shared" si="96"/>
        <v>2024</v>
      </c>
      <c r="E1537" s="1" t="s">
        <v>73</v>
      </c>
      <c r="F1537" s="1" t="s">
        <v>74</v>
      </c>
      <c r="G1537" s="1" t="s">
        <v>37</v>
      </c>
      <c r="H1537" s="1" t="s">
        <v>972</v>
      </c>
      <c r="I1537" s="1" t="s">
        <v>76</v>
      </c>
      <c r="J1537" s="3">
        <v>43334</v>
      </c>
      <c r="K1537" s="3">
        <v>0</v>
      </c>
      <c r="L1537" s="3">
        <f t="shared" si="97"/>
        <v>43334</v>
      </c>
      <c r="M1537" s="1" t="s">
        <v>1920</v>
      </c>
      <c r="N1537" s="88">
        <v>73154547</v>
      </c>
      <c r="O1537" s="1" t="s">
        <v>221</v>
      </c>
      <c r="P1537" s="1" t="s">
        <v>79</v>
      </c>
      <c r="Q1537" s="1" t="s">
        <v>80</v>
      </c>
      <c r="R1537" s="1" t="s">
        <v>46</v>
      </c>
      <c r="S1537" s="1" t="s">
        <v>37</v>
      </c>
      <c r="T1537" s="3">
        <v>0</v>
      </c>
      <c r="U1537" s="1" t="s">
        <v>44</v>
      </c>
      <c r="V1537" s="1" t="s">
        <v>45</v>
      </c>
      <c r="W1537" s="1" t="s">
        <v>972</v>
      </c>
      <c r="X1537" s="1" t="s">
        <v>46</v>
      </c>
      <c r="Y1537" s="1" t="s">
        <v>1591</v>
      </c>
      <c r="Z1537" s="1" t="s">
        <v>1921</v>
      </c>
      <c r="AA1537" s="1" t="s">
        <v>83</v>
      </c>
      <c r="AB1537" s="1" t="s">
        <v>84</v>
      </c>
      <c r="AC1537" s="1" t="s">
        <v>51</v>
      </c>
      <c r="AD1537" s="1" t="s">
        <v>1922</v>
      </c>
      <c r="AE1537" s="1" t="s">
        <v>37</v>
      </c>
      <c r="AF1537">
        <f t="shared" si="98"/>
        <v>2024</v>
      </c>
      <c r="AG1537" t="str">
        <f t="shared" si="99"/>
        <v>nov</v>
      </c>
      <c r="AH1537" t="str">
        <f>+VLOOKUP(N1537,'[1]2. Ingreso de incapacidades'!$C$5:$O$6997,13,FALSE)</f>
        <v>SALUD TOTAL E.P.S.</v>
      </c>
      <c r="AI1537" t="s">
        <v>2192</v>
      </c>
    </row>
    <row r="1538" spans="1:35" hidden="1" x14ac:dyDescent="0.25">
      <c r="A1538" s="1" t="s">
        <v>33</v>
      </c>
      <c r="B1538" s="1" t="s">
        <v>34</v>
      </c>
      <c r="C1538" s="2">
        <v>45626</v>
      </c>
      <c r="D1538" s="42" t="str">
        <f t="shared" si="96"/>
        <v>2024</v>
      </c>
      <c r="E1538" s="1" t="s">
        <v>73</v>
      </c>
      <c r="F1538" s="1" t="s">
        <v>74</v>
      </c>
      <c r="G1538" s="1" t="s">
        <v>37</v>
      </c>
      <c r="H1538" s="1" t="s">
        <v>972</v>
      </c>
      <c r="I1538" s="1" t="s">
        <v>76</v>
      </c>
      <c r="J1538" s="3">
        <v>650000</v>
      </c>
      <c r="K1538" s="3">
        <v>0</v>
      </c>
      <c r="L1538" s="3">
        <f t="shared" si="97"/>
        <v>650000</v>
      </c>
      <c r="M1538" s="1" t="s">
        <v>1920</v>
      </c>
      <c r="N1538" s="88">
        <v>73109356</v>
      </c>
      <c r="O1538" s="1" t="s">
        <v>118</v>
      </c>
      <c r="P1538" s="1" t="s">
        <v>79</v>
      </c>
      <c r="Q1538" s="1" t="s">
        <v>80</v>
      </c>
      <c r="R1538" s="1" t="s">
        <v>46</v>
      </c>
      <c r="S1538" s="1" t="s">
        <v>37</v>
      </c>
      <c r="T1538" s="3">
        <v>0</v>
      </c>
      <c r="U1538" s="1" t="s">
        <v>44</v>
      </c>
      <c r="V1538" s="1" t="s">
        <v>45</v>
      </c>
      <c r="W1538" s="1" t="s">
        <v>972</v>
      </c>
      <c r="X1538" s="1" t="s">
        <v>46</v>
      </c>
      <c r="Y1538" s="1" t="s">
        <v>1591</v>
      </c>
      <c r="Z1538" s="1" t="s">
        <v>1921</v>
      </c>
      <c r="AA1538" s="1" t="s">
        <v>83</v>
      </c>
      <c r="AB1538" s="1" t="s">
        <v>84</v>
      </c>
      <c r="AC1538" s="1" t="s">
        <v>51</v>
      </c>
      <c r="AD1538" s="1" t="s">
        <v>1922</v>
      </c>
      <c r="AE1538" s="1" t="s">
        <v>37</v>
      </c>
      <c r="AF1538">
        <f t="shared" si="98"/>
        <v>2024</v>
      </c>
      <c r="AG1538" t="str">
        <f t="shared" si="99"/>
        <v>nov</v>
      </c>
      <c r="AH1538" t="str">
        <f>+VLOOKUP(N1538,'[1]2. Ingreso de incapacidades'!$C$5:$O$6997,13,FALSE)</f>
        <v>SANITAS E.P.S</v>
      </c>
      <c r="AI1538" t="s">
        <v>2193</v>
      </c>
    </row>
    <row r="1539" spans="1:35" hidden="1" x14ac:dyDescent="0.25">
      <c r="A1539" s="1" t="s">
        <v>33</v>
      </c>
      <c r="B1539" s="1" t="s">
        <v>34</v>
      </c>
      <c r="C1539" s="2">
        <v>45626</v>
      </c>
      <c r="D1539" s="42" t="str">
        <f t="shared" si="96"/>
        <v>2024</v>
      </c>
      <c r="E1539" s="1" t="s">
        <v>73</v>
      </c>
      <c r="F1539" s="1" t="s">
        <v>74</v>
      </c>
      <c r="G1539" s="1" t="s">
        <v>37</v>
      </c>
      <c r="H1539" s="1" t="s">
        <v>972</v>
      </c>
      <c r="I1539" s="1" t="s">
        <v>76</v>
      </c>
      <c r="J1539" s="3">
        <v>563334</v>
      </c>
      <c r="K1539" s="3">
        <v>0</v>
      </c>
      <c r="L1539" s="3">
        <f t="shared" si="97"/>
        <v>563334</v>
      </c>
      <c r="M1539" s="1" t="s">
        <v>1920</v>
      </c>
      <c r="N1539" s="88">
        <v>92031290</v>
      </c>
      <c r="O1539" s="1" t="s">
        <v>136</v>
      </c>
      <c r="P1539" s="1" t="s">
        <v>79</v>
      </c>
      <c r="Q1539" s="1" t="s">
        <v>80</v>
      </c>
      <c r="R1539" s="1" t="s">
        <v>46</v>
      </c>
      <c r="S1539" s="1" t="s">
        <v>37</v>
      </c>
      <c r="T1539" s="3">
        <v>0</v>
      </c>
      <c r="U1539" s="1" t="s">
        <v>44</v>
      </c>
      <c r="V1539" s="1" t="s">
        <v>45</v>
      </c>
      <c r="W1539" s="1" t="s">
        <v>972</v>
      </c>
      <c r="X1539" s="1" t="s">
        <v>46</v>
      </c>
      <c r="Y1539" s="1" t="s">
        <v>1591</v>
      </c>
      <c r="Z1539" s="1" t="s">
        <v>1921</v>
      </c>
      <c r="AA1539" s="1" t="s">
        <v>83</v>
      </c>
      <c r="AB1539" s="1" t="s">
        <v>84</v>
      </c>
      <c r="AC1539" s="1" t="s">
        <v>51</v>
      </c>
      <c r="AD1539" s="1" t="s">
        <v>1922</v>
      </c>
      <c r="AE1539" s="1" t="s">
        <v>37</v>
      </c>
      <c r="AF1539">
        <f t="shared" si="98"/>
        <v>2024</v>
      </c>
      <c r="AG1539" t="str">
        <f t="shared" si="99"/>
        <v>nov</v>
      </c>
      <c r="AH1539" t="str">
        <f>+VLOOKUP(N1539,'[1]2. Ingreso de incapacidades'!$C$5:$O$6997,13,FALSE)</f>
        <v>COOMEVA E.P.S</v>
      </c>
      <c r="AI1539" t="s">
        <v>2202</v>
      </c>
    </row>
    <row r="1540" spans="1:35" hidden="1" x14ac:dyDescent="0.25">
      <c r="A1540" s="1" t="s">
        <v>33</v>
      </c>
      <c r="B1540" s="1" t="s">
        <v>34</v>
      </c>
      <c r="C1540" s="2">
        <v>45626</v>
      </c>
      <c r="D1540" s="42" t="str">
        <f t="shared" si="96"/>
        <v>2024</v>
      </c>
      <c r="E1540" s="1" t="s">
        <v>73</v>
      </c>
      <c r="F1540" s="1" t="s">
        <v>74</v>
      </c>
      <c r="G1540" s="1" t="s">
        <v>37</v>
      </c>
      <c r="H1540" s="1" t="s">
        <v>972</v>
      </c>
      <c r="I1540" s="1" t="s">
        <v>76</v>
      </c>
      <c r="J1540" s="3">
        <v>650000</v>
      </c>
      <c r="K1540" s="3">
        <v>0</v>
      </c>
      <c r="L1540" s="3">
        <f t="shared" si="97"/>
        <v>650000</v>
      </c>
      <c r="M1540" s="1" t="s">
        <v>1920</v>
      </c>
      <c r="N1540" s="88">
        <v>10886858</v>
      </c>
      <c r="O1540" s="1" t="s">
        <v>151</v>
      </c>
      <c r="P1540" s="1" t="s">
        <v>79</v>
      </c>
      <c r="Q1540" s="1" t="s">
        <v>80</v>
      </c>
      <c r="R1540" s="1" t="s">
        <v>46</v>
      </c>
      <c r="S1540" s="1" t="s">
        <v>37</v>
      </c>
      <c r="T1540" s="3">
        <v>0</v>
      </c>
      <c r="U1540" s="1" t="s">
        <v>44</v>
      </c>
      <c r="V1540" s="1" t="s">
        <v>45</v>
      </c>
      <c r="W1540" s="1" t="s">
        <v>972</v>
      </c>
      <c r="X1540" s="1" t="s">
        <v>46</v>
      </c>
      <c r="Y1540" s="1" t="s">
        <v>1591</v>
      </c>
      <c r="Z1540" s="1" t="s">
        <v>1921</v>
      </c>
      <c r="AA1540" s="1" t="s">
        <v>83</v>
      </c>
      <c r="AB1540" s="1" t="s">
        <v>84</v>
      </c>
      <c r="AC1540" s="1" t="s">
        <v>51</v>
      </c>
      <c r="AD1540" s="1" t="s">
        <v>1922</v>
      </c>
      <c r="AE1540" s="1" t="s">
        <v>37</v>
      </c>
      <c r="AF1540">
        <f t="shared" si="98"/>
        <v>2024</v>
      </c>
      <c r="AG1540" t="str">
        <f t="shared" si="99"/>
        <v>nov</v>
      </c>
      <c r="AH1540" t="str">
        <f>+VLOOKUP(N1540,'[1]2. Ingreso de incapacidades'!$C$5:$O$6997,13,FALSE)</f>
        <v>EPS MUTUAL SER</v>
      </c>
      <c r="AI1540" t="s">
        <v>2195</v>
      </c>
    </row>
    <row r="1541" spans="1:35" hidden="1" x14ac:dyDescent="0.25">
      <c r="A1541" s="1" t="s">
        <v>33</v>
      </c>
      <c r="B1541" s="1" t="s">
        <v>34</v>
      </c>
      <c r="C1541" s="2">
        <v>45626</v>
      </c>
      <c r="D1541" s="42" t="str">
        <f t="shared" si="96"/>
        <v>2024</v>
      </c>
      <c r="E1541" s="1" t="s">
        <v>73</v>
      </c>
      <c r="F1541" s="1" t="s">
        <v>74</v>
      </c>
      <c r="G1541" s="1" t="s">
        <v>37</v>
      </c>
      <c r="H1541" s="1" t="s">
        <v>972</v>
      </c>
      <c r="I1541" s="1" t="s">
        <v>76</v>
      </c>
      <c r="J1541" s="3">
        <v>43334</v>
      </c>
      <c r="K1541" s="3">
        <v>0</v>
      </c>
      <c r="L1541" s="3">
        <f t="shared" si="97"/>
        <v>43334</v>
      </c>
      <c r="M1541" s="1" t="s">
        <v>1920</v>
      </c>
      <c r="N1541" s="88">
        <v>73133105</v>
      </c>
      <c r="O1541" s="1" t="s">
        <v>784</v>
      </c>
      <c r="P1541" s="1" t="s">
        <v>79</v>
      </c>
      <c r="Q1541" s="1" t="s">
        <v>80</v>
      </c>
      <c r="R1541" s="1" t="s">
        <v>46</v>
      </c>
      <c r="S1541" s="1" t="s">
        <v>37</v>
      </c>
      <c r="T1541" s="3">
        <v>0</v>
      </c>
      <c r="U1541" s="1" t="s">
        <v>44</v>
      </c>
      <c r="V1541" s="1" t="s">
        <v>45</v>
      </c>
      <c r="W1541" s="1" t="s">
        <v>972</v>
      </c>
      <c r="X1541" s="1" t="s">
        <v>46</v>
      </c>
      <c r="Y1541" s="1" t="s">
        <v>1591</v>
      </c>
      <c r="Z1541" s="1" t="s">
        <v>1921</v>
      </c>
      <c r="AA1541" s="1" t="s">
        <v>83</v>
      </c>
      <c r="AB1541" s="1" t="s">
        <v>84</v>
      </c>
      <c r="AC1541" s="1" t="s">
        <v>51</v>
      </c>
      <c r="AD1541" s="1" t="s">
        <v>1922</v>
      </c>
      <c r="AE1541" s="1" t="s">
        <v>37</v>
      </c>
      <c r="AF1541">
        <f t="shared" si="98"/>
        <v>2024</v>
      </c>
      <c r="AG1541" t="str">
        <f t="shared" si="99"/>
        <v>nov</v>
      </c>
      <c r="AH1541" t="str">
        <f>+VLOOKUP(N1541,'[1]2. Ingreso de incapacidades'!$C$5:$O$6997,13,FALSE)</f>
        <v>EPS MUTUAL SER</v>
      </c>
      <c r="AI1541" t="s">
        <v>2195</v>
      </c>
    </row>
    <row r="1542" spans="1:35" hidden="1" x14ac:dyDescent="0.25">
      <c r="A1542" s="1" t="s">
        <v>33</v>
      </c>
      <c r="B1542" s="1" t="s">
        <v>34</v>
      </c>
      <c r="C1542" s="2">
        <v>45626</v>
      </c>
      <c r="D1542" s="42" t="str">
        <f t="shared" si="96"/>
        <v>2024</v>
      </c>
      <c r="E1542" s="1" t="s">
        <v>73</v>
      </c>
      <c r="F1542" s="1" t="s">
        <v>74</v>
      </c>
      <c r="G1542" s="1" t="s">
        <v>37</v>
      </c>
      <c r="H1542" s="1" t="s">
        <v>972</v>
      </c>
      <c r="I1542" s="1" t="s">
        <v>76</v>
      </c>
      <c r="J1542" s="3">
        <v>43901</v>
      </c>
      <c r="K1542" s="3">
        <v>0</v>
      </c>
      <c r="L1542" s="3">
        <f t="shared" si="97"/>
        <v>43901</v>
      </c>
      <c r="M1542" s="1" t="s">
        <v>1920</v>
      </c>
      <c r="N1542" s="88">
        <v>73204096</v>
      </c>
      <c r="O1542" s="1" t="s">
        <v>155</v>
      </c>
      <c r="P1542" s="1" t="s">
        <v>79</v>
      </c>
      <c r="Q1542" s="1" t="s">
        <v>80</v>
      </c>
      <c r="R1542" s="1" t="s">
        <v>46</v>
      </c>
      <c r="S1542" s="1" t="s">
        <v>37</v>
      </c>
      <c r="T1542" s="3">
        <v>0</v>
      </c>
      <c r="U1542" s="1" t="s">
        <v>44</v>
      </c>
      <c r="V1542" s="1" t="s">
        <v>45</v>
      </c>
      <c r="W1542" s="1" t="s">
        <v>972</v>
      </c>
      <c r="X1542" s="1" t="s">
        <v>46</v>
      </c>
      <c r="Y1542" s="1" t="s">
        <v>1591</v>
      </c>
      <c r="Z1542" s="1" t="s">
        <v>1921</v>
      </c>
      <c r="AA1542" s="1" t="s">
        <v>83</v>
      </c>
      <c r="AB1542" s="1" t="s">
        <v>84</v>
      </c>
      <c r="AC1542" s="1" t="s">
        <v>51</v>
      </c>
      <c r="AD1542" s="1" t="s">
        <v>1922</v>
      </c>
      <c r="AE1542" s="1" t="s">
        <v>37</v>
      </c>
      <c r="AF1542">
        <f t="shared" si="98"/>
        <v>2024</v>
      </c>
      <c r="AG1542" t="str">
        <f t="shared" si="99"/>
        <v>nov</v>
      </c>
      <c r="AH1542" t="str">
        <f>+VLOOKUP(N1542,'[1]2. Ingreso de incapacidades'!$C$5:$O$6997,13,FALSE)</f>
        <v>EPS MUTUAL SER</v>
      </c>
      <c r="AI1542" t="s">
        <v>2195</v>
      </c>
    </row>
    <row r="1543" spans="1:35" hidden="1" x14ac:dyDescent="0.25">
      <c r="A1543" s="1" t="s">
        <v>33</v>
      </c>
      <c r="B1543" s="1" t="s">
        <v>34</v>
      </c>
      <c r="C1543" s="2">
        <v>45626</v>
      </c>
      <c r="D1543" s="42" t="str">
        <f t="shared" si="96"/>
        <v>2024</v>
      </c>
      <c r="E1543" s="1" t="s">
        <v>73</v>
      </c>
      <c r="F1543" s="1" t="s">
        <v>74</v>
      </c>
      <c r="G1543" s="1" t="s">
        <v>37</v>
      </c>
      <c r="H1543" s="1" t="s">
        <v>972</v>
      </c>
      <c r="I1543" s="1" t="s">
        <v>76</v>
      </c>
      <c r="J1543" s="3">
        <v>346668</v>
      </c>
      <c r="K1543" s="3">
        <v>0</v>
      </c>
      <c r="L1543" s="3">
        <f t="shared" si="97"/>
        <v>346668</v>
      </c>
      <c r="M1543" s="1" t="s">
        <v>1920</v>
      </c>
      <c r="N1543" s="88">
        <v>1049825736</v>
      </c>
      <c r="O1543" s="1" t="s">
        <v>538</v>
      </c>
      <c r="P1543" s="1" t="s">
        <v>79</v>
      </c>
      <c r="Q1543" s="1" t="s">
        <v>80</v>
      </c>
      <c r="R1543" s="1" t="s">
        <v>46</v>
      </c>
      <c r="S1543" s="1" t="s">
        <v>37</v>
      </c>
      <c r="T1543" s="3">
        <v>0</v>
      </c>
      <c r="U1543" s="1" t="s">
        <v>44</v>
      </c>
      <c r="V1543" s="1" t="s">
        <v>45</v>
      </c>
      <c r="W1543" s="1" t="s">
        <v>972</v>
      </c>
      <c r="X1543" s="1" t="s">
        <v>46</v>
      </c>
      <c r="Y1543" s="1" t="s">
        <v>1591</v>
      </c>
      <c r="Z1543" s="1" t="s">
        <v>1921</v>
      </c>
      <c r="AA1543" s="1" t="s">
        <v>83</v>
      </c>
      <c r="AB1543" s="1" t="s">
        <v>84</v>
      </c>
      <c r="AC1543" s="1" t="s">
        <v>51</v>
      </c>
      <c r="AD1543" s="1" t="s">
        <v>1922</v>
      </c>
      <c r="AE1543" s="1" t="s">
        <v>37</v>
      </c>
      <c r="AF1543">
        <f t="shared" si="98"/>
        <v>2024</v>
      </c>
      <c r="AG1543" t="str">
        <f t="shared" si="99"/>
        <v>nov</v>
      </c>
      <c r="AH1543" t="str">
        <f>+VLOOKUP(N1543,'[1]2. Ingreso de incapacidades'!$C$5:$O$6997,13,FALSE)</f>
        <v>SURA E.P.S.</v>
      </c>
      <c r="AI1543" t="s">
        <v>2197</v>
      </c>
    </row>
    <row r="1544" spans="1:35" hidden="1" x14ac:dyDescent="0.25">
      <c r="A1544" s="1" t="s">
        <v>33</v>
      </c>
      <c r="B1544" s="1" t="s">
        <v>34</v>
      </c>
      <c r="C1544" s="2">
        <v>45626</v>
      </c>
      <c r="D1544" s="42" t="str">
        <f t="shared" si="96"/>
        <v>2024</v>
      </c>
      <c r="E1544" s="1" t="s">
        <v>73</v>
      </c>
      <c r="F1544" s="1" t="s">
        <v>74</v>
      </c>
      <c r="G1544" s="1" t="s">
        <v>37</v>
      </c>
      <c r="H1544" s="1" t="s">
        <v>972</v>
      </c>
      <c r="I1544" s="1" t="s">
        <v>76</v>
      </c>
      <c r="J1544" s="3">
        <v>650000</v>
      </c>
      <c r="K1544" s="3">
        <v>0</v>
      </c>
      <c r="L1544" s="3">
        <f t="shared" si="97"/>
        <v>650000</v>
      </c>
      <c r="M1544" s="1" t="s">
        <v>1920</v>
      </c>
      <c r="N1544" s="88">
        <v>30873721</v>
      </c>
      <c r="O1544" s="1" t="s">
        <v>126</v>
      </c>
      <c r="P1544" s="1" t="s">
        <v>79</v>
      </c>
      <c r="Q1544" s="1" t="s">
        <v>80</v>
      </c>
      <c r="R1544" s="1" t="s">
        <v>46</v>
      </c>
      <c r="S1544" s="1" t="s">
        <v>37</v>
      </c>
      <c r="T1544" s="3">
        <v>0</v>
      </c>
      <c r="U1544" s="1" t="s">
        <v>44</v>
      </c>
      <c r="V1544" s="1" t="s">
        <v>45</v>
      </c>
      <c r="W1544" s="1" t="s">
        <v>972</v>
      </c>
      <c r="X1544" s="1" t="s">
        <v>46</v>
      </c>
      <c r="Y1544" s="1" t="s">
        <v>1591</v>
      </c>
      <c r="Z1544" s="1" t="s">
        <v>1921</v>
      </c>
      <c r="AA1544" s="1" t="s">
        <v>83</v>
      </c>
      <c r="AB1544" s="1" t="s">
        <v>84</v>
      </c>
      <c r="AC1544" s="1" t="s">
        <v>51</v>
      </c>
      <c r="AD1544" s="1" t="s">
        <v>1922</v>
      </c>
      <c r="AE1544" s="1" t="s">
        <v>37</v>
      </c>
      <c r="AF1544">
        <f t="shared" si="98"/>
        <v>2024</v>
      </c>
      <c r="AG1544" t="str">
        <f t="shared" si="99"/>
        <v>nov</v>
      </c>
      <c r="AH1544" t="str">
        <f>+VLOOKUP(N1544,'[1]2. Ingreso de incapacidades'!$C$5:$O$6997,13,FALSE)</f>
        <v>FAMISANAR E.P.S</v>
      </c>
      <c r="AI1544" t="s">
        <v>2196</v>
      </c>
    </row>
    <row r="1545" spans="1:35" hidden="1" x14ac:dyDescent="0.25">
      <c r="A1545" s="1" t="s">
        <v>33</v>
      </c>
      <c r="B1545" s="1" t="s">
        <v>34</v>
      </c>
      <c r="C1545" s="2">
        <v>45626</v>
      </c>
      <c r="D1545" s="42" t="str">
        <f t="shared" si="96"/>
        <v>2024</v>
      </c>
      <c r="E1545" s="1" t="s">
        <v>73</v>
      </c>
      <c r="F1545" s="1" t="s">
        <v>74</v>
      </c>
      <c r="G1545" s="1" t="s">
        <v>37</v>
      </c>
      <c r="H1545" s="1" t="s">
        <v>972</v>
      </c>
      <c r="I1545" s="1" t="s">
        <v>76</v>
      </c>
      <c r="J1545" s="3">
        <v>476667</v>
      </c>
      <c r="K1545" s="3">
        <v>0</v>
      </c>
      <c r="L1545" s="3">
        <f t="shared" si="97"/>
        <v>476667</v>
      </c>
      <c r="M1545" s="1" t="s">
        <v>1920</v>
      </c>
      <c r="N1545" s="88">
        <v>1050975172</v>
      </c>
      <c r="O1545" s="1" t="s">
        <v>705</v>
      </c>
      <c r="P1545" s="1" t="s">
        <v>79</v>
      </c>
      <c r="Q1545" s="1" t="s">
        <v>80</v>
      </c>
      <c r="R1545" s="1" t="s">
        <v>46</v>
      </c>
      <c r="S1545" s="1" t="s">
        <v>37</v>
      </c>
      <c r="T1545" s="3">
        <v>0</v>
      </c>
      <c r="U1545" s="1" t="s">
        <v>44</v>
      </c>
      <c r="V1545" s="1" t="s">
        <v>45</v>
      </c>
      <c r="W1545" s="1" t="s">
        <v>972</v>
      </c>
      <c r="X1545" s="1" t="s">
        <v>46</v>
      </c>
      <c r="Y1545" s="1" t="s">
        <v>1591</v>
      </c>
      <c r="Z1545" s="1" t="s">
        <v>1921</v>
      </c>
      <c r="AA1545" s="1" t="s">
        <v>83</v>
      </c>
      <c r="AB1545" s="1" t="s">
        <v>84</v>
      </c>
      <c r="AC1545" s="1" t="s">
        <v>51</v>
      </c>
      <c r="AD1545" s="1" t="s">
        <v>1922</v>
      </c>
      <c r="AE1545" s="1" t="s">
        <v>37</v>
      </c>
      <c r="AF1545">
        <f t="shared" si="98"/>
        <v>2024</v>
      </c>
      <c r="AG1545" t="str">
        <f t="shared" si="99"/>
        <v>nov</v>
      </c>
      <c r="AH1545" t="str">
        <f>+VLOOKUP(N1545,'[1]2. Ingreso de incapacidades'!$C$5:$O$6997,13,FALSE)</f>
        <v>SANITAS E.P.S</v>
      </c>
      <c r="AI1545" t="s">
        <v>2193</v>
      </c>
    </row>
    <row r="1546" spans="1:35" hidden="1" x14ac:dyDescent="0.25">
      <c r="A1546" s="1" t="s">
        <v>33</v>
      </c>
      <c r="B1546" s="1" t="s">
        <v>34</v>
      </c>
      <c r="C1546" s="2">
        <v>45626</v>
      </c>
      <c r="D1546" s="42" t="str">
        <f t="shared" si="96"/>
        <v>2024</v>
      </c>
      <c r="E1546" s="1" t="s">
        <v>73</v>
      </c>
      <c r="F1546" s="1" t="s">
        <v>74</v>
      </c>
      <c r="G1546" s="1" t="s">
        <v>37</v>
      </c>
      <c r="H1546" s="1" t="s">
        <v>972</v>
      </c>
      <c r="I1546" s="1" t="s">
        <v>76</v>
      </c>
      <c r="J1546" s="3">
        <v>606667</v>
      </c>
      <c r="K1546" s="3">
        <v>0</v>
      </c>
      <c r="L1546" s="3">
        <f t="shared" si="97"/>
        <v>606667</v>
      </c>
      <c r="M1546" s="1" t="s">
        <v>1920</v>
      </c>
      <c r="N1546" s="88">
        <v>73159298</v>
      </c>
      <c r="O1546" s="1" t="s">
        <v>120</v>
      </c>
      <c r="P1546" s="1" t="s">
        <v>79</v>
      </c>
      <c r="Q1546" s="1" t="s">
        <v>80</v>
      </c>
      <c r="R1546" s="1" t="s">
        <v>46</v>
      </c>
      <c r="S1546" s="1" t="s">
        <v>37</v>
      </c>
      <c r="T1546" s="3">
        <v>0</v>
      </c>
      <c r="U1546" s="1" t="s">
        <v>44</v>
      </c>
      <c r="V1546" s="1" t="s">
        <v>45</v>
      </c>
      <c r="W1546" s="1" t="s">
        <v>972</v>
      </c>
      <c r="X1546" s="1" t="s">
        <v>46</v>
      </c>
      <c r="Y1546" s="1" t="s">
        <v>1591</v>
      </c>
      <c r="Z1546" s="1" t="s">
        <v>1921</v>
      </c>
      <c r="AA1546" s="1" t="s">
        <v>83</v>
      </c>
      <c r="AB1546" s="1" t="s">
        <v>84</v>
      </c>
      <c r="AC1546" s="1" t="s">
        <v>51</v>
      </c>
      <c r="AD1546" s="1" t="s">
        <v>1922</v>
      </c>
      <c r="AE1546" s="1" t="s">
        <v>37</v>
      </c>
      <c r="AF1546">
        <f t="shared" si="98"/>
        <v>2024</v>
      </c>
      <c r="AG1546" t="str">
        <f t="shared" si="99"/>
        <v>nov</v>
      </c>
      <c r="AH1546" t="str">
        <f>+VLOOKUP(N1546,'[1]2. Ingreso de incapacidades'!$C$5:$O$6997,13,FALSE)</f>
        <v>NUEVA E.P.S</v>
      </c>
      <c r="AI1546" t="s">
        <v>2199</v>
      </c>
    </row>
    <row r="1547" spans="1:35" hidden="1" x14ac:dyDescent="0.25">
      <c r="A1547" s="1" t="s">
        <v>33</v>
      </c>
      <c r="B1547" s="1" t="s">
        <v>34</v>
      </c>
      <c r="C1547" s="2">
        <v>45626</v>
      </c>
      <c r="D1547" s="42" t="str">
        <f t="shared" si="96"/>
        <v>2024</v>
      </c>
      <c r="E1547" s="1" t="s">
        <v>73</v>
      </c>
      <c r="F1547" s="1" t="s">
        <v>74</v>
      </c>
      <c r="G1547" s="1" t="s">
        <v>37</v>
      </c>
      <c r="H1547" s="1" t="s">
        <v>972</v>
      </c>
      <c r="I1547" s="1" t="s">
        <v>76</v>
      </c>
      <c r="J1547" s="3">
        <v>390000</v>
      </c>
      <c r="K1547" s="3">
        <v>0</v>
      </c>
      <c r="L1547" s="3">
        <f t="shared" si="97"/>
        <v>390000</v>
      </c>
      <c r="M1547" s="1" t="s">
        <v>1920</v>
      </c>
      <c r="N1547" s="88">
        <v>73554580</v>
      </c>
      <c r="O1547" s="1" t="s">
        <v>568</v>
      </c>
      <c r="P1547" s="1" t="s">
        <v>79</v>
      </c>
      <c r="Q1547" s="1" t="s">
        <v>80</v>
      </c>
      <c r="R1547" s="1" t="s">
        <v>46</v>
      </c>
      <c r="S1547" s="1" t="s">
        <v>37</v>
      </c>
      <c r="T1547" s="3">
        <v>0</v>
      </c>
      <c r="U1547" s="1" t="s">
        <v>44</v>
      </c>
      <c r="V1547" s="1" t="s">
        <v>45</v>
      </c>
      <c r="W1547" s="1" t="s">
        <v>972</v>
      </c>
      <c r="X1547" s="1" t="s">
        <v>46</v>
      </c>
      <c r="Y1547" s="1" t="s">
        <v>1591</v>
      </c>
      <c r="Z1547" s="1" t="s">
        <v>1921</v>
      </c>
      <c r="AA1547" s="1" t="s">
        <v>83</v>
      </c>
      <c r="AB1547" s="1" t="s">
        <v>84</v>
      </c>
      <c r="AC1547" s="1" t="s">
        <v>51</v>
      </c>
      <c r="AD1547" s="1" t="s">
        <v>1922</v>
      </c>
      <c r="AE1547" s="1" t="s">
        <v>37</v>
      </c>
      <c r="AF1547">
        <f t="shared" si="98"/>
        <v>2024</v>
      </c>
      <c r="AG1547" t="str">
        <f t="shared" si="99"/>
        <v>nov</v>
      </c>
      <c r="AH1547" t="str">
        <f>+VLOOKUP(N1547,'[1]2. Ingreso de incapacidades'!$C$5:$O$6997,13,FALSE)</f>
        <v>NUEVA E.P.S</v>
      </c>
      <c r="AI1547" t="s">
        <v>2199</v>
      </c>
    </row>
    <row r="1548" spans="1:35" hidden="1" x14ac:dyDescent="0.25">
      <c r="A1548" s="1" t="s">
        <v>33</v>
      </c>
      <c r="B1548" s="1" t="s">
        <v>34</v>
      </c>
      <c r="C1548" s="2">
        <v>45626</v>
      </c>
      <c r="D1548" s="42" t="str">
        <f t="shared" si="96"/>
        <v>2024</v>
      </c>
      <c r="E1548" s="1" t="s">
        <v>73</v>
      </c>
      <c r="F1548" s="1" t="s">
        <v>74</v>
      </c>
      <c r="G1548" s="1" t="s">
        <v>37</v>
      </c>
      <c r="H1548" s="1" t="s">
        <v>972</v>
      </c>
      <c r="I1548" s="1" t="s">
        <v>76</v>
      </c>
      <c r="J1548" s="3">
        <v>43334</v>
      </c>
      <c r="K1548" s="3">
        <v>0</v>
      </c>
      <c r="L1548" s="3">
        <f t="shared" si="97"/>
        <v>43334</v>
      </c>
      <c r="M1548" s="1" t="s">
        <v>1920</v>
      </c>
      <c r="N1548" s="88">
        <v>73117655</v>
      </c>
      <c r="O1548" s="1" t="s">
        <v>128</v>
      </c>
      <c r="P1548" s="1" t="s">
        <v>79</v>
      </c>
      <c r="Q1548" s="1" t="s">
        <v>80</v>
      </c>
      <c r="R1548" s="1" t="s">
        <v>46</v>
      </c>
      <c r="S1548" s="1" t="s">
        <v>37</v>
      </c>
      <c r="T1548" s="3">
        <v>0</v>
      </c>
      <c r="U1548" s="1" t="s">
        <v>44</v>
      </c>
      <c r="V1548" s="1" t="s">
        <v>45</v>
      </c>
      <c r="W1548" s="1" t="s">
        <v>972</v>
      </c>
      <c r="X1548" s="1" t="s">
        <v>46</v>
      </c>
      <c r="Y1548" s="1" t="s">
        <v>1591</v>
      </c>
      <c r="Z1548" s="1" t="s">
        <v>1921</v>
      </c>
      <c r="AA1548" s="1" t="s">
        <v>83</v>
      </c>
      <c r="AB1548" s="1" t="s">
        <v>84</v>
      </c>
      <c r="AC1548" s="1" t="s">
        <v>51</v>
      </c>
      <c r="AD1548" s="1" t="s">
        <v>1922</v>
      </c>
      <c r="AE1548" s="1" t="s">
        <v>37</v>
      </c>
      <c r="AF1548">
        <f t="shared" si="98"/>
        <v>2024</v>
      </c>
      <c r="AG1548" t="str">
        <f t="shared" si="99"/>
        <v>nov</v>
      </c>
      <c r="AH1548" t="str">
        <f>+VLOOKUP(N1548,'[1]2. Ingreso de incapacidades'!$C$5:$O$6997,13,FALSE)</f>
        <v>COOMEVA E.P.S</v>
      </c>
      <c r="AI1548" t="s">
        <v>2202</v>
      </c>
    </row>
    <row r="1549" spans="1:35" hidden="1" x14ac:dyDescent="0.25">
      <c r="A1549" s="1" t="s">
        <v>33</v>
      </c>
      <c r="B1549" s="1" t="s">
        <v>34</v>
      </c>
      <c r="C1549" s="2">
        <v>45626</v>
      </c>
      <c r="D1549" s="42" t="str">
        <f t="shared" si="96"/>
        <v>2024</v>
      </c>
      <c r="E1549" s="1" t="s">
        <v>73</v>
      </c>
      <c r="F1549" s="1" t="s">
        <v>74</v>
      </c>
      <c r="G1549" s="1" t="s">
        <v>37</v>
      </c>
      <c r="H1549" s="1" t="s">
        <v>972</v>
      </c>
      <c r="I1549" s="1" t="s">
        <v>76</v>
      </c>
      <c r="J1549" s="3">
        <v>544493</v>
      </c>
      <c r="K1549" s="3">
        <v>0</v>
      </c>
      <c r="L1549" s="3">
        <f t="shared" si="97"/>
        <v>544493</v>
      </c>
      <c r="M1549" s="1" t="s">
        <v>1920</v>
      </c>
      <c r="N1549" s="88">
        <v>1038124450</v>
      </c>
      <c r="O1549" s="1" t="s">
        <v>637</v>
      </c>
      <c r="P1549" s="1" t="s">
        <v>89</v>
      </c>
      <c r="Q1549" s="1" t="s">
        <v>90</v>
      </c>
      <c r="R1549" s="1" t="s">
        <v>46</v>
      </c>
      <c r="S1549" s="1" t="s">
        <v>37</v>
      </c>
      <c r="T1549" s="3">
        <v>0</v>
      </c>
      <c r="U1549" s="1" t="s">
        <v>44</v>
      </c>
      <c r="V1549" s="1" t="s">
        <v>45</v>
      </c>
      <c r="W1549" s="1" t="s">
        <v>972</v>
      </c>
      <c r="X1549" s="1" t="s">
        <v>46</v>
      </c>
      <c r="Y1549" s="1" t="s">
        <v>1591</v>
      </c>
      <c r="Z1549" s="1" t="s">
        <v>1921</v>
      </c>
      <c r="AA1549" s="1" t="s">
        <v>83</v>
      </c>
      <c r="AB1549" s="1" t="s">
        <v>84</v>
      </c>
      <c r="AC1549" s="1" t="s">
        <v>51</v>
      </c>
      <c r="AD1549" s="1" t="s">
        <v>1925</v>
      </c>
      <c r="AE1549" s="1" t="s">
        <v>37</v>
      </c>
      <c r="AF1549">
        <f t="shared" si="98"/>
        <v>2024</v>
      </c>
      <c r="AG1549" t="str">
        <f t="shared" si="99"/>
        <v>nov</v>
      </c>
      <c r="AH1549" t="str">
        <f>+VLOOKUP(N1549,'[1]2. Ingreso de incapacidades'!$C$5:$O$6997,13,FALSE)</f>
        <v>NUEVA E.P.S</v>
      </c>
      <c r="AI1549" t="s">
        <v>2199</v>
      </c>
    </row>
    <row r="1550" spans="1:35" hidden="1" x14ac:dyDescent="0.25">
      <c r="A1550" s="1" t="s">
        <v>33</v>
      </c>
      <c r="B1550" s="1" t="s">
        <v>34</v>
      </c>
      <c r="C1550" s="2">
        <v>45626</v>
      </c>
      <c r="D1550" s="42" t="str">
        <f t="shared" si="96"/>
        <v>2024</v>
      </c>
      <c r="E1550" s="1" t="s">
        <v>73</v>
      </c>
      <c r="F1550" s="1" t="s">
        <v>74</v>
      </c>
      <c r="G1550" s="1" t="s">
        <v>37</v>
      </c>
      <c r="H1550" s="1" t="s">
        <v>972</v>
      </c>
      <c r="I1550" s="1" t="s">
        <v>76</v>
      </c>
      <c r="J1550" s="3">
        <v>1509986</v>
      </c>
      <c r="K1550" s="3">
        <v>0</v>
      </c>
      <c r="L1550" s="3">
        <f t="shared" si="97"/>
        <v>1509986</v>
      </c>
      <c r="M1550" s="1" t="s">
        <v>1920</v>
      </c>
      <c r="N1550" s="88">
        <v>72195323</v>
      </c>
      <c r="O1550" s="1" t="s">
        <v>88</v>
      </c>
      <c r="P1550" s="1" t="s">
        <v>89</v>
      </c>
      <c r="Q1550" s="1" t="s">
        <v>90</v>
      </c>
      <c r="R1550" s="1" t="s">
        <v>46</v>
      </c>
      <c r="S1550" s="1" t="s">
        <v>37</v>
      </c>
      <c r="T1550" s="3">
        <v>0</v>
      </c>
      <c r="U1550" s="1" t="s">
        <v>44</v>
      </c>
      <c r="V1550" s="1" t="s">
        <v>45</v>
      </c>
      <c r="W1550" s="1" t="s">
        <v>972</v>
      </c>
      <c r="X1550" s="1" t="s">
        <v>46</v>
      </c>
      <c r="Y1550" s="1" t="s">
        <v>1591</v>
      </c>
      <c r="Z1550" s="1" t="s">
        <v>1921</v>
      </c>
      <c r="AA1550" s="1" t="s">
        <v>83</v>
      </c>
      <c r="AB1550" s="1" t="s">
        <v>84</v>
      </c>
      <c r="AC1550" s="1" t="s">
        <v>51</v>
      </c>
      <c r="AD1550" s="1" t="s">
        <v>1925</v>
      </c>
      <c r="AE1550" s="1" t="s">
        <v>37</v>
      </c>
      <c r="AF1550">
        <f t="shared" si="98"/>
        <v>2024</v>
      </c>
      <c r="AG1550" t="str">
        <f t="shared" si="99"/>
        <v>nov</v>
      </c>
      <c r="AH1550" t="str">
        <f>+VLOOKUP(N1550,'[1]2. Ingreso de incapacidades'!$C$5:$O$6997,13,FALSE)</f>
        <v>ARL SURA</v>
      </c>
      <c r="AI1550" t="s">
        <v>2297</v>
      </c>
    </row>
    <row r="1551" spans="1:35" hidden="1" x14ac:dyDescent="0.25">
      <c r="A1551" s="1" t="s">
        <v>33</v>
      </c>
      <c r="B1551" s="1" t="s">
        <v>34</v>
      </c>
      <c r="C1551" s="2">
        <v>45626</v>
      </c>
      <c r="D1551" s="42" t="str">
        <f t="shared" si="96"/>
        <v>2024</v>
      </c>
      <c r="E1551" s="1" t="s">
        <v>73</v>
      </c>
      <c r="F1551" s="1" t="s">
        <v>74</v>
      </c>
      <c r="G1551" s="1" t="s">
        <v>37</v>
      </c>
      <c r="H1551" s="1" t="s">
        <v>972</v>
      </c>
      <c r="I1551" s="1" t="s">
        <v>76</v>
      </c>
      <c r="J1551" s="3">
        <v>346667</v>
      </c>
      <c r="K1551" s="3">
        <v>0</v>
      </c>
      <c r="L1551" s="3">
        <f t="shared" si="97"/>
        <v>346667</v>
      </c>
      <c r="M1551" s="1" t="s">
        <v>1920</v>
      </c>
      <c r="N1551" s="88">
        <v>3883113</v>
      </c>
      <c r="O1551" s="1" t="s">
        <v>106</v>
      </c>
      <c r="P1551" s="1" t="s">
        <v>79</v>
      </c>
      <c r="Q1551" s="1" t="s">
        <v>80</v>
      </c>
      <c r="R1551" s="1" t="s">
        <v>46</v>
      </c>
      <c r="S1551" s="1" t="s">
        <v>37</v>
      </c>
      <c r="T1551" s="3">
        <v>0</v>
      </c>
      <c r="U1551" s="1" t="s">
        <v>44</v>
      </c>
      <c r="V1551" s="1" t="s">
        <v>45</v>
      </c>
      <c r="W1551" s="1" t="s">
        <v>972</v>
      </c>
      <c r="X1551" s="1" t="s">
        <v>46</v>
      </c>
      <c r="Y1551" s="1" t="s">
        <v>1591</v>
      </c>
      <c r="Z1551" s="1" t="s">
        <v>1921</v>
      </c>
      <c r="AA1551" s="1" t="s">
        <v>83</v>
      </c>
      <c r="AB1551" s="1" t="s">
        <v>84</v>
      </c>
      <c r="AC1551" s="1" t="s">
        <v>51</v>
      </c>
      <c r="AD1551" s="1" t="s">
        <v>1925</v>
      </c>
      <c r="AE1551" s="1" t="s">
        <v>37</v>
      </c>
      <c r="AF1551">
        <f t="shared" si="98"/>
        <v>2024</v>
      </c>
      <c r="AG1551" t="str">
        <f t="shared" si="99"/>
        <v>nov</v>
      </c>
      <c r="AH1551" t="str">
        <f>+VLOOKUP(N1551,'[1]2. Ingreso de incapacidades'!$C$5:$O$6997,13,FALSE)</f>
        <v>SURA E.P.S.</v>
      </c>
      <c r="AI1551" t="s">
        <v>2197</v>
      </c>
    </row>
    <row r="1552" spans="1:35" hidden="1" x14ac:dyDescent="0.25">
      <c r="A1552" s="1" t="s">
        <v>33</v>
      </c>
      <c r="B1552" s="1" t="s">
        <v>34</v>
      </c>
      <c r="C1552" s="2">
        <v>45626</v>
      </c>
      <c r="D1552" s="42" t="str">
        <f t="shared" si="96"/>
        <v>2024</v>
      </c>
      <c r="E1552" s="1" t="s">
        <v>73</v>
      </c>
      <c r="F1552" s="1" t="s">
        <v>74</v>
      </c>
      <c r="G1552" s="1" t="s">
        <v>37</v>
      </c>
      <c r="H1552" s="1" t="s">
        <v>972</v>
      </c>
      <c r="I1552" s="1" t="s">
        <v>76</v>
      </c>
      <c r="J1552" s="3">
        <v>650000</v>
      </c>
      <c r="K1552" s="3">
        <v>0</v>
      </c>
      <c r="L1552" s="3">
        <f t="shared" si="97"/>
        <v>650000</v>
      </c>
      <c r="M1552" s="1" t="s">
        <v>1920</v>
      </c>
      <c r="N1552" s="88">
        <v>1143339994</v>
      </c>
      <c r="O1552" s="1" t="s">
        <v>114</v>
      </c>
      <c r="P1552" s="1" t="s">
        <v>79</v>
      </c>
      <c r="Q1552" s="1" t="s">
        <v>80</v>
      </c>
      <c r="R1552" s="1" t="s">
        <v>46</v>
      </c>
      <c r="S1552" s="1" t="s">
        <v>37</v>
      </c>
      <c r="T1552" s="3">
        <v>0</v>
      </c>
      <c r="U1552" s="1" t="s">
        <v>44</v>
      </c>
      <c r="V1552" s="1" t="s">
        <v>45</v>
      </c>
      <c r="W1552" s="1" t="s">
        <v>972</v>
      </c>
      <c r="X1552" s="1" t="s">
        <v>46</v>
      </c>
      <c r="Y1552" s="1" t="s">
        <v>1591</v>
      </c>
      <c r="Z1552" s="1" t="s">
        <v>1921</v>
      </c>
      <c r="AA1552" s="1" t="s">
        <v>83</v>
      </c>
      <c r="AB1552" s="1" t="s">
        <v>84</v>
      </c>
      <c r="AC1552" s="1" t="s">
        <v>51</v>
      </c>
      <c r="AD1552" s="1" t="s">
        <v>1925</v>
      </c>
      <c r="AE1552" s="1" t="s">
        <v>37</v>
      </c>
      <c r="AF1552">
        <f t="shared" si="98"/>
        <v>2024</v>
      </c>
      <c r="AG1552" t="str">
        <f t="shared" si="99"/>
        <v>nov</v>
      </c>
      <c r="AH1552" t="str">
        <f>+VLOOKUP(N1552,'[1]2. Ingreso de incapacidades'!$C$5:$O$6997,13,FALSE)</f>
        <v>SALUD TOTAL E.P.S.</v>
      </c>
      <c r="AI1552" t="s">
        <v>2192</v>
      </c>
    </row>
    <row r="1553" spans="1:35" hidden="1" x14ac:dyDescent="0.25">
      <c r="A1553" s="1" t="s">
        <v>33</v>
      </c>
      <c r="B1553" s="1" t="s">
        <v>34</v>
      </c>
      <c r="C1553" s="2">
        <v>45626</v>
      </c>
      <c r="D1553" s="42" t="str">
        <f t="shared" si="96"/>
        <v>2024</v>
      </c>
      <c r="E1553" s="1" t="s">
        <v>73</v>
      </c>
      <c r="F1553" s="1" t="s">
        <v>74</v>
      </c>
      <c r="G1553" s="1" t="s">
        <v>37</v>
      </c>
      <c r="H1553" s="1" t="s">
        <v>972</v>
      </c>
      <c r="I1553" s="1" t="s">
        <v>76</v>
      </c>
      <c r="J1553" s="3">
        <v>43334</v>
      </c>
      <c r="K1553" s="3">
        <v>0</v>
      </c>
      <c r="L1553" s="3">
        <f t="shared" si="97"/>
        <v>43334</v>
      </c>
      <c r="M1553" s="1" t="s">
        <v>1920</v>
      </c>
      <c r="N1553" s="88">
        <v>8854897</v>
      </c>
      <c r="O1553" s="1" t="s">
        <v>157</v>
      </c>
      <c r="P1553" s="1" t="s">
        <v>79</v>
      </c>
      <c r="Q1553" s="1" t="s">
        <v>80</v>
      </c>
      <c r="R1553" s="1" t="s">
        <v>46</v>
      </c>
      <c r="S1553" s="1" t="s">
        <v>37</v>
      </c>
      <c r="T1553" s="3">
        <v>0</v>
      </c>
      <c r="U1553" s="1" t="s">
        <v>44</v>
      </c>
      <c r="V1553" s="1" t="s">
        <v>45</v>
      </c>
      <c r="W1553" s="1" t="s">
        <v>972</v>
      </c>
      <c r="X1553" s="1" t="s">
        <v>46</v>
      </c>
      <c r="Y1553" s="1" t="s">
        <v>1591</v>
      </c>
      <c r="Z1553" s="1" t="s">
        <v>1921</v>
      </c>
      <c r="AA1553" s="1" t="s">
        <v>83</v>
      </c>
      <c r="AB1553" s="1" t="s">
        <v>84</v>
      </c>
      <c r="AC1553" s="1" t="s">
        <v>51</v>
      </c>
      <c r="AD1553" s="1" t="s">
        <v>1925</v>
      </c>
      <c r="AE1553" s="1" t="s">
        <v>37</v>
      </c>
      <c r="AF1553">
        <f t="shared" si="98"/>
        <v>2024</v>
      </c>
      <c r="AG1553" t="str">
        <f t="shared" si="99"/>
        <v>nov</v>
      </c>
      <c r="AH1553" t="str">
        <f>+VLOOKUP(N1553,'[1]2. Ingreso de incapacidades'!$C$5:$O$6997,13,FALSE)</f>
        <v>SALUD TOTAL E.P.S.</v>
      </c>
      <c r="AI1553" t="s">
        <v>2192</v>
      </c>
    </row>
    <row r="1554" spans="1:35" hidden="1" x14ac:dyDescent="0.25">
      <c r="A1554" s="1" t="s">
        <v>33</v>
      </c>
      <c r="B1554" s="1" t="s">
        <v>34</v>
      </c>
      <c r="C1554" s="2">
        <v>45626</v>
      </c>
      <c r="D1554" s="42" t="str">
        <f t="shared" si="96"/>
        <v>2024</v>
      </c>
      <c r="E1554" s="1" t="s">
        <v>73</v>
      </c>
      <c r="F1554" s="1" t="s">
        <v>74</v>
      </c>
      <c r="G1554" s="1" t="s">
        <v>37</v>
      </c>
      <c r="H1554" s="1" t="s">
        <v>972</v>
      </c>
      <c r="I1554" s="1" t="s">
        <v>76</v>
      </c>
      <c r="J1554" s="3">
        <v>650000</v>
      </c>
      <c r="K1554" s="3">
        <v>0</v>
      </c>
      <c r="L1554" s="3">
        <f t="shared" si="97"/>
        <v>650000</v>
      </c>
      <c r="M1554" s="1" t="s">
        <v>1920</v>
      </c>
      <c r="N1554" s="88">
        <v>73109356</v>
      </c>
      <c r="O1554" s="1" t="s">
        <v>118</v>
      </c>
      <c r="P1554" s="1" t="s">
        <v>79</v>
      </c>
      <c r="Q1554" s="1" t="s">
        <v>80</v>
      </c>
      <c r="R1554" s="1" t="s">
        <v>46</v>
      </c>
      <c r="S1554" s="1" t="s">
        <v>37</v>
      </c>
      <c r="T1554" s="3">
        <v>0</v>
      </c>
      <c r="U1554" s="1" t="s">
        <v>44</v>
      </c>
      <c r="V1554" s="1" t="s">
        <v>45</v>
      </c>
      <c r="W1554" s="1" t="s">
        <v>972</v>
      </c>
      <c r="X1554" s="1" t="s">
        <v>46</v>
      </c>
      <c r="Y1554" s="1" t="s">
        <v>1591</v>
      </c>
      <c r="Z1554" s="1" t="s">
        <v>1921</v>
      </c>
      <c r="AA1554" s="1" t="s">
        <v>83</v>
      </c>
      <c r="AB1554" s="1" t="s">
        <v>84</v>
      </c>
      <c r="AC1554" s="1" t="s">
        <v>51</v>
      </c>
      <c r="AD1554" s="1" t="s">
        <v>1925</v>
      </c>
      <c r="AE1554" s="1" t="s">
        <v>37</v>
      </c>
      <c r="AF1554">
        <f t="shared" si="98"/>
        <v>2024</v>
      </c>
      <c r="AG1554" t="str">
        <f t="shared" si="99"/>
        <v>nov</v>
      </c>
      <c r="AH1554" t="str">
        <f>+VLOOKUP(N1554,'[1]2. Ingreso de incapacidades'!$C$5:$O$6997,13,FALSE)</f>
        <v>SANITAS E.P.S</v>
      </c>
      <c r="AI1554" t="s">
        <v>2193</v>
      </c>
    </row>
    <row r="1555" spans="1:35" hidden="1" x14ac:dyDescent="0.25">
      <c r="A1555" s="1" t="s">
        <v>33</v>
      </c>
      <c r="B1555" s="1" t="s">
        <v>34</v>
      </c>
      <c r="C1555" s="2">
        <v>45626</v>
      </c>
      <c r="D1555" s="42" t="str">
        <f t="shared" si="96"/>
        <v>2024</v>
      </c>
      <c r="E1555" s="1" t="s">
        <v>73</v>
      </c>
      <c r="F1555" s="1" t="s">
        <v>74</v>
      </c>
      <c r="G1555" s="1" t="s">
        <v>37</v>
      </c>
      <c r="H1555" s="1" t="s">
        <v>972</v>
      </c>
      <c r="I1555" s="1" t="s">
        <v>76</v>
      </c>
      <c r="J1555" s="3">
        <v>86667</v>
      </c>
      <c r="K1555" s="3">
        <v>0</v>
      </c>
      <c r="L1555" s="3">
        <f t="shared" si="97"/>
        <v>86667</v>
      </c>
      <c r="M1555" s="1" t="s">
        <v>1920</v>
      </c>
      <c r="N1555" s="88">
        <v>73576572</v>
      </c>
      <c r="O1555" s="1" t="s">
        <v>134</v>
      </c>
      <c r="P1555" s="1" t="s">
        <v>79</v>
      </c>
      <c r="Q1555" s="1" t="s">
        <v>80</v>
      </c>
      <c r="R1555" s="1" t="s">
        <v>46</v>
      </c>
      <c r="S1555" s="1" t="s">
        <v>37</v>
      </c>
      <c r="T1555" s="3">
        <v>0</v>
      </c>
      <c r="U1555" s="1" t="s">
        <v>44</v>
      </c>
      <c r="V1555" s="1" t="s">
        <v>45</v>
      </c>
      <c r="W1555" s="1" t="s">
        <v>972</v>
      </c>
      <c r="X1555" s="1" t="s">
        <v>46</v>
      </c>
      <c r="Y1555" s="1" t="s">
        <v>1591</v>
      </c>
      <c r="Z1555" s="1" t="s">
        <v>1921</v>
      </c>
      <c r="AA1555" s="1" t="s">
        <v>83</v>
      </c>
      <c r="AB1555" s="1" t="s">
        <v>84</v>
      </c>
      <c r="AC1555" s="1" t="s">
        <v>51</v>
      </c>
      <c r="AD1555" s="1" t="s">
        <v>1925</v>
      </c>
      <c r="AE1555" s="1" t="s">
        <v>37</v>
      </c>
      <c r="AF1555">
        <f t="shared" si="98"/>
        <v>2024</v>
      </c>
      <c r="AG1555" t="str">
        <f t="shared" si="99"/>
        <v>nov</v>
      </c>
      <c r="AH1555" t="str">
        <f>+VLOOKUP(N1555,'[1]2. Ingreso de incapacidades'!$C$5:$O$6997,13,FALSE)</f>
        <v>SANITAS E.P.S</v>
      </c>
      <c r="AI1555" t="s">
        <v>2193</v>
      </c>
    </row>
    <row r="1556" spans="1:35" hidden="1" x14ac:dyDescent="0.25">
      <c r="A1556" s="1" t="s">
        <v>33</v>
      </c>
      <c r="B1556" s="1" t="s">
        <v>34</v>
      </c>
      <c r="C1556" s="2">
        <v>45626</v>
      </c>
      <c r="D1556" s="42" t="str">
        <f t="shared" si="96"/>
        <v>2024</v>
      </c>
      <c r="E1556" s="1" t="s">
        <v>73</v>
      </c>
      <c r="F1556" s="1" t="s">
        <v>74</v>
      </c>
      <c r="G1556" s="1" t="s">
        <v>37</v>
      </c>
      <c r="H1556" s="1" t="s">
        <v>972</v>
      </c>
      <c r="I1556" s="1" t="s">
        <v>76</v>
      </c>
      <c r="J1556" s="3">
        <v>650000</v>
      </c>
      <c r="K1556" s="3">
        <v>0</v>
      </c>
      <c r="L1556" s="3">
        <f t="shared" si="97"/>
        <v>650000</v>
      </c>
      <c r="M1556" s="1" t="s">
        <v>1920</v>
      </c>
      <c r="N1556" s="88">
        <v>92031290</v>
      </c>
      <c r="O1556" s="1" t="s">
        <v>136</v>
      </c>
      <c r="P1556" s="1" t="s">
        <v>79</v>
      </c>
      <c r="Q1556" s="1" t="s">
        <v>80</v>
      </c>
      <c r="R1556" s="1" t="s">
        <v>46</v>
      </c>
      <c r="S1556" s="1" t="s">
        <v>37</v>
      </c>
      <c r="T1556" s="3">
        <v>0</v>
      </c>
      <c r="U1556" s="1" t="s">
        <v>44</v>
      </c>
      <c r="V1556" s="1" t="s">
        <v>45</v>
      </c>
      <c r="W1556" s="1" t="s">
        <v>972</v>
      </c>
      <c r="X1556" s="1" t="s">
        <v>46</v>
      </c>
      <c r="Y1556" s="1" t="s">
        <v>1591</v>
      </c>
      <c r="Z1556" s="1" t="s">
        <v>1921</v>
      </c>
      <c r="AA1556" s="1" t="s">
        <v>83</v>
      </c>
      <c r="AB1556" s="1" t="s">
        <v>84</v>
      </c>
      <c r="AC1556" s="1" t="s">
        <v>51</v>
      </c>
      <c r="AD1556" s="1" t="s">
        <v>1925</v>
      </c>
      <c r="AE1556" s="1" t="s">
        <v>37</v>
      </c>
      <c r="AF1556">
        <f t="shared" si="98"/>
        <v>2024</v>
      </c>
      <c r="AG1556" t="str">
        <f t="shared" si="99"/>
        <v>nov</v>
      </c>
      <c r="AH1556" t="str">
        <f>+VLOOKUP(N1556,'[1]2. Ingreso de incapacidades'!$C$5:$O$6997,13,FALSE)</f>
        <v>COOMEVA E.P.S</v>
      </c>
      <c r="AI1556" t="s">
        <v>2202</v>
      </c>
    </row>
    <row r="1557" spans="1:35" hidden="1" x14ac:dyDescent="0.25">
      <c r="A1557" s="1" t="s">
        <v>33</v>
      </c>
      <c r="B1557" s="1" t="s">
        <v>34</v>
      </c>
      <c r="C1557" s="2">
        <v>45626</v>
      </c>
      <c r="D1557" s="42" t="str">
        <f t="shared" si="96"/>
        <v>2024</v>
      </c>
      <c r="E1557" s="1" t="s">
        <v>73</v>
      </c>
      <c r="F1557" s="1" t="s">
        <v>74</v>
      </c>
      <c r="G1557" s="1" t="s">
        <v>37</v>
      </c>
      <c r="H1557" s="1" t="s">
        <v>972</v>
      </c>
      <c r="I1557" s="1" t="s">
        <v>76</v>
      </c>
      <c r="J1557" s="3">
        <v>43334</v>
      </c>
      <c r="K1557" s="3">
        <v>0</v>
      </c>
      <c r="L1557" s="3">
        <f t="shared" si="97"/>
        <v>43334</v>
      </c>
      <c r="M1557" s="1" t="s">
        <v>1920</v>
      </c>
      <c r="N1557" s="88">
        <v>10886858</v>
      </c>
      <c r="O1557" s="1" t="s">
        <v>151</v>
      </c>
      <c r="P1557" s="1" t="s">
        <v>79</v>
      </c>
      <c r="Q1557" s="1" t="s">
        <v>80</v>
      </c>
      <c r="R1557" s="1" t="s">
        <v>46</v>
      </c>
      <c r="S1557" s="1" t="s">
        <v>37</v>
      </c>
      <c r="T1557" s="3">
        <v>0</v>
      </c>
      <c r="U1557" s="1" t="s">
        <v>44</v>
      </c>
      <c r="V1557" s="1" t="s">
        <v>45</v>
      </c>
      <c r="W1557" s="1" t="s">
        <v>972</v>
      </c>
      <c r="X1557" s="1" t="s">
        <v>46</v>
      </c>
      <c r="Y1557" s="1" t="s">
        <v>1591</v>
      </c>
      <c r="Z1557" s="1" t="s">
        <v>1921</v>
      </c>
      <c r="AA1557" s="1" t="s">
        <v>83</v>
      </c>
      <c r="AB1557" s="1" t="s">
        <v>84</v>
      </c>
      <c r="AC1557" s="1" t="s">
        <v>51</v>
      </c>
      <c r="AD1557" s="1" t="s">
        <v>1925</v>
      </c>
      <c r="AE1557" s="1" t="s">
        <v>37</v>
      </c>
      <c r="AF1557">
        <f t="shared" si="98"/>
        <v>2024</v>
      </c>
      <c r="AG1557" t="str">
        <f t="shared" si="99"/>
        <v>nov</v>
      </c>
      <c r="AH1557" t="str">
        <f>+VLOOKUP(N1557,'[1]2. Ingreso de incapacidades'!$C$5:$O$6997,13,FALSE)</f>
        <v>EPS MUTUAL SER</v>
      </c>
      <c r="AI1557" t="s">
        <v>2195</v>
      </c>
    </row>
    <row r="1558" spans="1:35" hidden="1" x14ac:dyDescent="0.25">
      <c r="A1558" s="1" t="s">
        <v>33</v>
      </c>
      <c r="B1558" s="1" t="s">
        <v>34</v>
      </c>
      <c r="C1558" s="2">
        <v>45626</v>
      </c>
      <c r="D1558" s="42" t="str">
        <f t="shared" si="96"/>
        <v>2024</v>
      </c>
      <c r="E1558" s="1" t="s">
        <v>73</v>
      </c>
      <c r="F1558" s="1" t="s">
        <v>74</v>
      </c>
      <c r="G1558" s="1" t="s">
        <v>37</v>
      </c>
      <c r="H1558" s="1" t="s">
        <v>972</v>
      </c>
      <c r="I1558" s="1" t="s">
        <v>76</v>
      </c>
      <c r="J1558" s="3">
        <v>303334</v>
      </c>
      <c r="K1558" s="3">
        <v>0</v>
      </c>
      <c r="L1558" s="3">
        <f t="shared" si="97"/>
        <v>303334</v>
      </c>
      <c r="M1558" s="1" t="s">
        <v>1920</v>
      </c>
      <c r="N1558" s="88">
        <v>1049825736</v>
      </c>
      <c r="O1558" s="1" t="s">
        <v>538</v>
      </c>
      <c r="P1558" s="1" t="s">
        <v>79</v>
      </c>
      <c r="Q1558" s="1" t="s">
        <v>80</v>
      </c>
      <c r="R1558" s="1" t="s">
        <v>46</v>
      </c>
      <c r="S1558" s="1" t="s">
        <v>37</v>
      </c>
      <c r="T1558" s="3">
        <v>0</v>
      </c>
      <c r="U1558" s="1" t="s">
        <v>44</v>
      </c>
      <c r="V1558" s="1" t="s">
        <v>45</v>
      </c>
      <c r="W1558" s="1" t="s">
        <v>972</v>
      </c>
      <c r="X1558" s="1" t="s">
        <v>46</v>
      </c>
      <c r="Y1558" s="1" t="s">
        <v>1591</v>
      </c>
      <c r="Z1558" s="1" t="s">
        <v>1921</v>
      </c>
      <c r="AA1558" s="1" t="s">
        <v>83</v>
      </c>
      <c r="AB1558" s="1" t="s">
        <v>84</v>
      </c>
      <c r="AC1558" s="1" t="s">
        <v>51</v>
      </c>
      <c r="AD1558" s="1" t="s">
        <v>1925</v>
      </c>
      <c r="AE1558" s="1" t="s">
        <v>37</v>
      </c>
      <c r="AF1558">
        <f t="shared" si="98"/>
        <v>2024</v>
      </c>
      <c r="AG1558" t="str">
        <f t="shared" si="99"/>
        <v>nov</v>
      </c>
      <c r="AH1558" t="str">
        <f>+VLOOKUP(N1558,'[1]2. Ingreso de incapacidades'!$C$5:$O$6997,13,FALSE)</f>
        <v>SURA E.P.S.</v>
      </c>
      <c r="AI1558" t="s">
        <v>2197</v>
      </c>
    </row>
    <row r="1559" spans="1:35" hidden="1" x14ac:dyDescent="0.25">
      <c r="A1559" s="1" t="s">
        <v>33</v>
      </c>
      <c r="B1559" s="1" t="s">
        <v>34</v>
      </c>
      <c r="C1559" s="2">
        <v>45626</v>
      </c>
      <c r="D1559" s="42" t="str">
        <f t="shared" si="96"/>
        <v>2024</v>
      </c>
      <c r="E1559" s="1" t="s">
        <v>73</v>
      </c>
      <c r="F1559" s="1" t="s">
        <v>74</v>
      </c>
      <c r="G1559" s="1" t="s">
        <v>37</v>
      </c>
      <c r="H1559" s="1" t="s">
        <v>972</v>
      </c>
      <c r="I1559" s="1" t="s">
        <v>76</v>
      </c>
      <c r="J1559" s="3">
        <v>650000</v>
      </c>
      <c r="K1559" s="3">
        <v>0</v>
      </c>
      <c r="L1559" s="3">
        <f t="shared" si="97"/>
        <v>650000</v>
      </c>
      <c r="M1559" s="1" t="s">
        <v>1920</v>
      </c>
      <c r="N1559" s="88">
        <v>30873721</v>
      </c>
      <c r="O1559" s="1" t="s">
        <v>126</v>
      </c>
      <c r="P1559" s="1" t="s">
        <v>79</v>
      </c>
      <c r="Q1559" s="1" t="s">
        <v>80</v>
      </c>
      <c r="R1559" s="1" t="s">
        <v>46</v>
      </c>
      <c r="S1559" s="1" t="s">
        <v>37</v>
      </c>
      <c r="T1559" s="3">
        <v>0</v>
      </c>
      <c r="U1559" s="1" t="s">
        <v>44</v>
      </c>
      <c r="V1559" s="1" t="s">
        <v>45</v>
      </c>
      <c r="W1559" s="1" t="s">
        <v>972</v>
      </c>
      <c r="X1559" s="1" t="s">
        <v>46</v>
      </c>
      <c r="Y1559" s="1" t="s">
        <v>1591</v>
      </c>
      <c r="Z1559" s="1" t="s">
        <v>1921</v>
      </c>
      <c r="AA1559" s="1" t="s">
        <v>83</v>
      </c>
      <c r="AB1559" s="1" t="s">
        <v>84</v>
      </c>
      <c r="AC1559" s="1" t="s">
        <v>51</v>
      </c>
      <c r="AD1559" s="1" t="s">
        <v>1925</v>
      </c>
      <c r="AE1559" s="1" t="s">
        <v>37</v>
      </c>
      <c r="AF1559">
        <f t="shared" si="98"/>
        <v>2024</v>
      </c>
      <c r="AG1559" t="str">
        <f t="shared" si="99"/>
        <v>nov</v>
      </c>
      <c r="AH1559" t="str">
        <f>+VLOOKUP(N1559,'[1]2. Ingreso de incapacidades'!$C$5:$O$6997,13,FALSE)</f>
        <v>FAMISANAR E.P.S</v>
      </c>
      <c r="AI1559" t="s">
        <v>2196</v>
      </c>
    </row>
    <row r="1560" spans="1:35" hidden="1" x14ac:dyDescent="0.25">
      <c r="A1560" s="1" t="s">
        <v>33</v>
      </c>
      <c r="B1560" s="1" t="s">
        <v>34</v>
      </c>
      <c r="C1560" s="2">
        <v>45626</v>
      </c>
      <c r="D1560" s="42" t="str">
        <f t="shared" si="96"/>
        <v>2024</v>
      </c>
      <c r="E1560" s="1" t="s">
        <v>73</v>
      </c>
      <c r="F1560" s="1" t="s">
        <v>74</v>
      </c>
      <c r="G1560" s="1" t="s">
        <v>37</v>
      </c>
      <c r="H1560" s="1" t="s">
        <v>972</v>
      </c>
      <c r="I1560" s="1" t="s">
        <v>76</v>
      </c>
      <c r="J1560" s="3">
        <v>260001</v>
      </c>
      <c r="K1560" s="3">
        <v>0</v>
      </c>
      <c r="L1560" s="3">
        <f t="shared" si="97"/>
        <v>260001</v>
      </c>
      <c r="M1560" s="1" t="s">
        <v>1920</v>
      </c>
      <c r="N1560" s="88">
        <v>3800779</v>
      </c>
      <c r="O1560" s="1" t="s">
        <v>308</v>
      </c>
      <c r="P1560" s="1" t="s">
        <v>79</v>
      </c>
      <c r="Q1560" s="1" t="s">
        <v>80</v>
      </c>
      <c r="R1560" s="1" t="s">
        <v>46</v>
      </c>
      <c r="S1560" s="1" t="s">
        <v>37</v>
      </c>
      <c r="T1560" s="3">
        <v>0</v>
      </c>
      <c r="U1560" s="1" t="s">
        <v>44</v>
      </c>
      <c r="V1560" s="1" t="s">
        <v>45</v>
      </c>
      <c r="W1560" s="1" t="s">
        <v>972</v>
      </c>
      <c r="X1560" s="1" t="s">
        <v>46</v>
      </c>
      <c r="Y1560" s="1" t="s">
        <v>1591</v>
      </c>
      <c r="Z1560" s="1" t="s">
        <v>1921</v>
      </c>
      <c r="AA1560" s="1" t="s">
        <v>83</v>
      </c>
      <c r="AB1560" s="1" t="s">
        <v>84</v>
      </c>
      <c r="AC1560" s="1" t="s">
        <v>51</v>
      </c>
      <c r="AD1560" s="1" t="s">
        <v>1925</v>
      </c>
      <c r="AE1560" s="1" t="s">
        <v>37</v>
      </c>
      <c r="AF1560">
        <f t="shared" si="98"/>
        <v>2024</v>
      </c>
      <c r="AG1560" t="str">
        <f t="shared" si="99"/>
        <v>nov</v>
      </c>
      <c r="AH1560" t="str">
        <f>+VLOOKUP(N1560,'[1]2. Ingreso de incapacidades'!$C$5:$O$6997,13,FALSE)</f>
        <v>EPS-S CAJACOPI</v>
      </c>
      <c r="AI1560" t="s">
        <v>2200</v>
      </c>
    </row>
    <row r="1561" spans="1:35" hidden="1" x14ac:dyDescent="0.25">
      <c r="A1561" s="1" t="s">
        <v>33</v>
      </c>
      <c r="B1561" s="1" t="s">
        <v>34</v>
      </c>
      <c r="C1561" s="2">
        <v>45626</v>
      </c>
      <c r="D1561" s="42" t="str">
        <f t="shared" si="96"/>
        <v>2024</v>
      </c>
      <c r="E1561" s="1" t="s">
        <v>73</v>
      </c>
      <c r="F1561" s="1" t="s">
        <v>74</v>
      </c>
      <c r="G1561" s="1" t="s">
        <v>37</v>
      </c>
      <c r="H1561" s="1" t="s">
        <v>972</v>
      </c>
      <c r="I1561" s="1" t="s">
        <v>76</v>
      </c>
      <c r="J1561" s="3">
        <v>390000</v>
      </c>
      <c r="K1561" s="3">
        <v>0</v>
      </c>
      <c r="L1561" s="3">
        <f t="shared" si="97"/>
        <v>390000</v>
      </c>
      <c r="M1561" s="1" t="s">
        <v>1920</v>
      </c>
      <c r="N1561" s="88">
        <v>73159298</v>
      </c>
      <c r="O1561" s="1" t="s">
        <v>120</v>
      </c>
      <c r="P1561" s="1" t="s">
        <v>79</v>
      </c>
      <c r="Q1561" s="1" t="s">
        <v>80</v>
      </c>
      <c r="R1561" s="1" t="s">
        <v>46</v>
      </c>
      <c r="S1561" s="1" t="s">
        <v>37</v>
      </c>
      <c r="T1561" s="3">
        <v>0</v>
      </c>
      <c r="U1561" s="1" t="s">
        <v>44</v>
      </c>
      <c r="V1561" s="1" t="s">
        <v>45</v>
      </c>
      <c r="W1561" s="1" t="s">
        <v>972</v>
      </c>
      <c r="X1561" s="1" t="s">
        <v>46</v>
      </c>
      <c r="Y1561" s="1" t="s">
        <v>1591</v>
      </c>
      <c r="Z1561" s="1" t="s">
        <v>1921</v>
      </c>
      <c r="AA1561" s="1" t="s">
        <v>83</v>
      </c>
      <c r="AB1561" s="1" t="s">
        <v>84</v>
      </c>
      <c r="AC1561" s="1" t="s">
        <v>51</v>
      </c>
      <c r="AD1561" s="1" t="s">
        <v>1925</v>
      </c>
      <c r="AE1561" s="1" t="s">
        <v>37</v>
      </c>
      <c r="AF1561">
        <f t="shared" si="98"/>
        <v>2024</v>
      </c>
      <c r="AG1561" t="str">
        <f t="shared" si="99"/>
        <v>nov</v>
      </c>
      <c r="AH1561" t="str">
        <f>+VLOOKUP(N1561,'[1]2. Ingreso de incapacidades'!$C$5:$O$6997,13,FALSE)</f>
        <v>NUEVA E.P.S</v>
      </c>
      <c r="AI1561" t="s">
        <v>2199</v>
      </c>
    </row>
    <row r="1562" spans="1:35" hidden="1" x14ac:dyDescent="0.25">
      <c r="A1562" s="1" t="s">
        <v>33</v>
      </c>
      <c r="B1562" s="1" t="s">
        <v>34</v>
      </c>
      <c r="C1562" s="2">
        <v>45626</v>
      </c>
      <c r="D1562" s="42" t="str">
        <f t="shared" si="96"/>
        <v>2024</v>
      </c>
      <c r="E1562" s="1" t="s">
        <v>73</v>
      </c>
      <c r="F1562" s="1" t="s">
        <v>74</v>
      </c>
      <c r="G1562" s="1" t="s">
        <v>37</v>
      </c>
      <c r="H1562" s="1" t="s">
        <v>972</v>
      </c>
      <c r="I1562" s="1" t="s">
        <v>76</v>
      </c>
      <c r="J1562" s="3">
        <v>347511</v>
      </c>
      <c r="K1562" s="3">
        <v>0</v>
      </c>
      <c r="L1562" s="3">
        <f t="shared" si="97"/>
        <v>347511</v>
      </c>
      <c r="M1562" s="1" t="s">
        <v>1920</v>
      </c>
      <c r="N1562" s="88">
        <v>1143389124</v>
      </c>
      <c r="O1562" s="1" t="s">
        <v>749</v>
      </c>
      <c r="P1562" s="1" t="s">
        <v>79</v>
      </c>
      <c r="Q1562" s="1" t="s">
        <v>80</v>
      </c>
      <c r="R1562" s="1" t="s">
        <v>46</v>
      </c>
      <c r="S1562" s="1" t="s">
        <v>37</v>
      </c>
      <c r="T1562" s="3">
        <v>0</v>
      </c>
      <c r="U1562" s="1" t="s">
        <v>44</v>
      </c>
      <c r="V1562" s="1" t="s">
        <v>45</v>
      </c>
      <c r="W1562" s="1" t="s">
        <v>972</v>
      </c>
      <c r="X1562" s="1" t="s">
        <v>46</v>
      </c>
      <c r="Y1562" s="1" t="s">
        <v>1591</v>
      </c>
      <c r="Z1562" s="1" t="s">
        <v>1921</v>
      </c>
      <c r="AA1562" s="1" t="s">
        <v>83</v>
      </c>
      <c r="AB1562" s="1" t="s">
        <v>84</v>
      </c>
      <c r="AC1562" s="1" t="s">
        <v>51</v>
      </c>
      <c r="AD1562" s="1" t="s">
        <v>1925</v>
      </c>
      <c r="AE1562" s="1" t="s">
        <v>37</v>
      </c>
      <c r="AF1562">
        <f t="shared" si="98"/>
        <v>2024</v>
      </c>
      <c r="AG1562" t="str">
        <f t="shared" si="99"/>
        <v>nov</v>
      </c>
      <c r="AH1562" t="str">
        <f>+VLOOKUP(N1562,'[1]2. Ingreso de incapacidades'!$C$5:$O$6997,13,FALSE)</f>
        <v>NUEVA E.P.S</v>
      </c>
      <c r="AI1562" t="s">
        <v>2199</v>
      </c>
    </row>
    <row r="1563" spans="1:35" hidden="1" x14ac:dyDescent="0.25">
      <c r="A1563" s="1" t="s">
        <v>33</v>
      </c>
      <c r="B1563" s="1" t="s">
        <v>34</v>
      </c>
      <c r="C1563" s="2">
        <v>45626</v>
      </c>
      <c r="D1563" s="42" t="str">
        <f t="shared" si="96"/>
        <v>2024</v>
      </c>
      <c r="E1563" s="1" t="s">
        <v>73</v>
      </c>
      <c r="F1563" s="1" t="s">
        <v>74</v>
      </c>
      <c r="G1563" s="1" t="s">
        <v>37</v>
      </c>
      <c r="H1563" s="1" t="s">
        <v>972</v>
      </c>
      <c r="I1563" s="1" t="s">
        <v>76</v>
      </c>
      <c r="J1563" s="3">
        <v>117555</v>
      </c>
      <c r="K1563" s="3">
        <v>0</v>
      </c>
      <c r="L1563" s="3">
        <f t="shared" si="97"/>
        <v>117555</v>
      </c>
      <c r="M1563" s="1" t="s">
        <v>1920</v>
      </c>
      <c r="N1563" s="88">
        <v>3800779</v>
      </c>
      <c r="O1563" s="1" t="s">
        <v>308</v>
      </c>
      <c r="P1563" s="1" t="s">
        <v>79</v>
      </c>
      <c r="Q1563" s="1" t="s">
        <v>80</v>
      </c>
      <c r="R1563" s="1" t="s">
        <v>46</v>
      </c>
      <c r="S1563" s="1" t="s">
        <v>37</v>
      </c>
      <c r="T1563" s="3">
        <v>0</v>
      </c>
      <c r="U1563" s="1" t="s">
        <v>44</v>
      </c>
      <c r="V1563" s="1" t="s">
        <v>45</v>
      </c>
      <c r="W1563" s="1" t="s">
        <v>972</v>
      </c>
      <c r="X1563" s="1" t="s">
        <v>46</v>
      </c>
      <c r="Y1563" s="1" t="s">
        <v>1591</v>
      </c>
      <c r="Z1563" s="1" t="s">
        <v>1921</v>
      </c>
      <c r="AA1563" s="1" t="s">
        <v>83</v>
      </c>
      <c r="AB1563" s="1" t="s">
        <v>84</v>
      </c>
      <c r="AC1563" s="1" t="s">
        <v>51</v>
      </c>
      <c r="AD1563" s="1" t="s">
        <v>1925</v>
      </c>
      <c r="AE1563" s="1" t="s">
        <v>37</v>
      </c>
      <c r="AF1563">
        <f t="shared" si="98"/>
        <v>2024</v>
      </c>
      <c r="AG1563" t="str">
        <f t="shared" si="99"/>
        <v>nov</v>
      </c>
      <c r="AH1563" t="str">
        <f>+VLOOKUP(N1563,'[1]2. Ingreso de incapacidades'!$C$5:$O$6997,13,FALSE)</f>
        <v>EPS-S CAJACOPI</v>
      </c>
      <c r="AI1563" t="s">
        <v>2200</v>
      </c>
    </row>
    <row r="1564" spans="1:35" hidden="1" x14ac:dyDescent="0.25">
      <c r="A1564" s="1" t="s">
        <v>33</v>
      </c>
      <c r="B1564" s="1" t="s">
        <v>34</v>
      </c>
      <c r="C1564" s="2">
        <v>45629</v>
      </c>
      <c r="D1564" s="42" t="str">
        <f t="shared" si="96"/>
        <v>2024</v>
      </c>
      <c r="E1564" s="1" t="s">
        <v>35</v>
      </c>
      <c r="F1564" s="1" t="s">
        <v>36</v>
      </c>
      <c r="G1564" s="1" t="s">
        <v>37</v>
      </c>
      <c r="H1564" s="1" t="s">
        <v>1926</v>
      </c>
      <c r="I1564" s="1" t="s">
        <v>1927</v>
      </c>
      <c r="J1564" s="3">
        <v>0</v>
      </c>
      <c r="K1564" s="3">
        <v>433334</v>
      </c>
      <c r="L1564" s="3">
        <f t="shared" si="97"/>
        <v>-433334</v>
      </c>
      <c r="M1564" s="1" t="s">
        <v>40</v>
      </c>
      <c r="N1564" s="88">
        <v>800088702</v>
      </c>
      <c r="O1564" s="1" t="s">
        <v>63</v>
      </c>
      <c r="P1564" s="1" t="s">
        <v>37</v>
      </c>
      <c r="Q1564" s="1" t="s">
        <v>43</v>
      </c>
      <c r="R1564" s="1" t="s">
        <v>43</v>
      </c>
      <c r="S1564" s="1" t="s">
        <v>43</v>
      </c>
      <c r="T1564" s="3">
        <v>0</v>
      </c>
      <c r="U1564" s="1" t="s">
        <v>44</v>
      </c>
      <c r="V1564" s="1" t="s">
        <v>45</v>
      </c>
      <c r="W1564" s="1" t="s">
        <v>1926</v>
      </c>
      <c r="X1564" s="1" t="s">
        <v>46</v>
      </c>
      <c r="Y1564" s="1" t="s">
        <v>47</v>
      </c>
      <c r="Z1564" s="1" t="s">
        <v>1928</v>
      </c>
      <c r="AA1564" s="1" t="s">
        <v>49</v>
      </c>
      <c r="AB1564" s="1" t="s">
        <v>50</v>
      </c>
      <c r="AC1564" s="1" t="s">
        <v>51</v>
      </c>
      <c r="AD1564" s="1" t="s">
        <v>1928</v>
      </c>
      <c r="AE1564" s="1" t="s">
        <v>37</v>
      </c>
      <c r="AF1564">
        <f t="shared" si="98"/>
        <v>2024</v>
      </c>
      <c r="AG1564" t="str">
        <f t="shared" si="99"/>
        <v>dic</v>
      </c>
      <c r="AH1564" t="e">
        <f>+VLOOKUP(N1564,'[1]2. Ingreso de incapacidades'!$C$5:$O$6997,13,FALSE)</f>
        <v>#N/A</v>
      </c>
      <c r="AI1564" t="e">
        <v>#N/A</v>
      </c>
    </row>
    <row r="1565" spans="1:35" hidden="1" x14ac:dyDescent="0.25">
      <c r="A1565" s="1" t="s">
        <v>33</v>
      </c>
      <c r="B1565" s="1" t="s">
        <v>34</v>
      </c>
      <c r="C1565" s="2">
        <v>45629</v>
      </c>
      <c r="D1565" s="42" t="str">
        <f t="shared" si="96"/>
        <v>2024</v>
      </c>
      <c r="E1565" s="1" t="s">
        <v>35</v>
      </c>
      <c r="F1565" s="1" t="s">
        <v>36</v>
      </c>
      <c r="G1565" s="1" t="s">
        <v>37</v>
      </c>
      <c r="H1565" s="1" t="s">
        <v>1929</v>
      </c>
      <c r="I1565" s="1" t="s">
        <v>1930</v>
      </c>
      <c r="J1565" s="3">
        <v>0</v>
      </c>
      <c r="K1565" s="3">
        <v>130000</v>
      </c>
      <c r="L1565" s="3">
        <f t="shared" si="97"/>
        <v>-130000</v>
      </c>
      <c r="M1565" s="1" t="s">
        <v>40</v>
      </c>
      <c r="N1565" s="88">
        <v>800251440</v>
      </c>
      <c r="O1565" s="1" t="s">
        <v>55</v>
      </c>
      <c r="P1565" s="1" t="s">
        <v>37</v>
      </c>
      <c r="Q1565" s="1" t="s">
        <v>43</v>
      </c>
      <c r="R1565" s="1" t="s">
        <v>43</v>
      </c>
      <c r="S1565" s="1" t="s">
        <v>43</v>
      </c>
      <c r="T1565" s="3">
        <v>0</v>
      </c>
      <c r="U1565" s="1" t="s">
        <v>44</v>
      </c>
      <c r="V1565" s="1" t="s">
        <v>45</v>
      </c>
      <c r="W1565" s="1" t="s">
        <v>1929</v>
      </c>
      <c r="X1565" s="1" t="s">
        <v>46</v>
      </c>
      <c r="Y1565" s="1" t="s">
        <v>47</v>
      </c>
      <c r="Z1565" s="1" t="s">
        <v>1931</v>
      </c>
      <c r="AA1565" s="1" t="s">
        <v>49</v>
      </c>
      <c r="AB1565" s="1" t="s">
        <v>50</v>
      </c>
      <c r="AC1565" s="1" t="s">
        <v>51</v>
      </c>
      <c r="AD1565" s="1" t="s">
        <v>1931</v>
      </c>
      <c r="AE1565" s="1" t="s">
        <v>37</v>
      </c>
      <c r="AF1565">
        <f t="shared" si="98"/>
        <v>2024</v>
      </c>
      <c r="AG1565" t="str">
        <f t="shared" si="99"/>
        <v>dic</v>
      </c>
      <c r="AH1565" t="e">
        <f>+VLOOKUP(N1565,'[1]2. Ingreso de incapacidades'!$C$5:$O$6997,13,FALSE)</f>
        <v>#N/A</v>
      </c>
      <c r="AI1565" t="e">
        <v>#N/A</v>
      </c>
    </row>
    <row r="1566" spans="1:35" hidden="1" x14ac:dyDescent="0.25">
      <c r="A1566" s="1" t="s">
        <v>33</v>
      </c>
      <c r="B1566" s="1" t="s">
        <v>34</v>
      </c>
      <c r="C1566" s="2">
        <v>45630</v>
      </c>
      <c r="D1566" s="42" t="str">
        <f t="shared" si="96"/>
        <v>2024</v>
      </c>
      <c r="E1566" s="1" t="s">
        <v>35</v>
      </c>
      <c r="F1566" s="1" t="s">
        <v>36</v>
      </c>
      <c r="G1566" s="1" t="s">
        <v>37</v>
      </c>
      <c r="H1566" s="1" t="s">
        <v>1932</v>
      </c>
      <c r="I1566" s="1" t="s">
        <v>1933</v>
      </c>
      <c r="J1566" s="3">
        <v>0</v>
      </c>
      <c r="K1566" s="3">
        <v>86667</v>
      </c>
      <c r="L1566" s="3">
        <f t="shared" si="97"/>
        <v>-86667</v>
      </c>
      <c r="M1566" s="1" t="s">
        <v>40</v>
      </c>
      <c r="N1566" s="88">
        <v>800088702</v>
      </c>
      <c r="O1566" s="1" t="s">
        <v>63</v>
      </c>
      <c r="P1566" s="1" t="s">
        <v>37</v>
      </c>
      <c r="Q1566" s="1" t="s">
        <v>43</v>
      </c>
      <c r="R1566" s="1" t="s">
        <v>43</v>
      </c>
      <c r="S1566" s="1" t="s">
        <v>43</v>
      </c>
      <c r="T1566" s="3">
        <v>0</v>
      </c>
      <c r="U1566" s="1" t="s">
        <v>44</v>
      </c>
      <c r="V1566" s="1" t="s">
        <v>45</v>
      </c>
      <c r="W1566" s="1" t="s">
        <v>1932</v>
      </c>
      <c r="X1566" s="1" t="s">
        <v>46</v>
      </c>
      <c r="Y1566" s="1" t="s">
        <v>47</v>
      </c>
      <c r="Z1566" s="1" t="s">
        <v>1934</v>
      </c>
      <c r="AA1566" s="1" t="s">
        <v>49</v>
      </c>
      <c r="AB1566" s="1" t="s">
        <v>50</v>
      </c>
      <c r="AC1566" s="1" t="s">
        <v>51</v>
      </c>
      <c r="AD1566" s="1" t="s">
        <v>1934</v>
      </c>
      <c r="AE1566" s="1" t="s">
        <v>37</v>
      </c>
      <c r="AF1566">
        <f t="shared" si="98"/>
        <v>2024</v>
      </c>
      <c r="AG1566" t="str">
        <f t="shared" si="99"/>
        <v>dic</v>
      </c>
      <c r="AH1566" t="e">
        <f>+VLOOKUP(N1566,'[1]2. Ingreso de incapacidades'!$C$5:$O$6997,13,FALSE)</f>
        <v>#N/A</v>
      </c>
      <c r="AI1566" t="e">
        <v>#N/A</v>
      </c>
    </row>
    <row r="1567" spans="1:35" hidden="1" x14ac:dyDescent="0.25">
      <c r="A1567" s="1" t="s">
        <v>33</v>
      </c>
      <c r="B1567" s="1" t="s">
        <v>34</v>
      </c>
      <c r="C1567" s="2">
        <v>45632</v>
      </c>
      <c r="D1567" s="42" t="str">
        <f t="shared" si="96"/>
        <v>2024</v>
      </c>
      <c r="E1567" s="1" t="s">
        <v>35</v>
      </c>
      <c r="F1567" s="1" t="s">
        <v>36</v>
      </c>
      <c r="G1567" s="1" t="s">
        <v>37</v>
      </c>
      <c r="H1567" s="1" t="s">
        <v>1935</v>
      </c>
      <c r="I1567" s="1" t="s">
        <v>1936</v>
      </c>
      <c r="J1567" s="3">
        <v>0</v>
      </c>
      <c r="K1567" s="3">
        <v>1343333</v>
      </c>
      <c r="L1567" s="3">
        <f t="shared" si="97"/>
        <v>-1343333</v>
      </c>
      <c r="M1567" s="1" t="s">
        <v>40</v>
      </c>
      <c r="N1567" s="88">
        <v>900156264</v>
      </c>
      <c r="O1567" s="1" t="s">
        <v>68</v>
      </c>
      <c r="P1567" s="1" t="s">
        <v>37</v>
      </c>
      <c r="Q1567" s="1" t="s">
        <v>43</v>
      </c>
      <c r="R1567" s="1" t="s">
        <v>43</v>
      </c>
      <c r="S1567" s="1" t="s">
        <v>43</v>
      </c>
      <c r="T1567" s="3">
        <v>0</v>
      </c>
      <c r="U1567" s="1" t="s">
        <v>44</v>
      </c>
      <c r="V1567" s="1" t="s">
        <v>45</v>
      </c>
      <c r="W1567" s="1" t="s">
        <v>1935</v>
      </c>
      <c r="X1567" s="1" t="s">
        <v>46</v>
      </c>
      <c r="Y1567" s="1" t="s">
        <v>47</v>
      </c>
      <c r="Z1567" s="1" t="s">
        <v>1937</v>
      </c>
      <c r="AA1567" s="1" t="s">
        <v>49</v>
      </c>
      <c r="AB1567" s="1" t="s">
        <v>50</v>
      </c>
      <c r="AC1567" s="1" t="s">
        <v>51</v>
      </c>
      <c r="AD1567" s="1" t="s">
        <v>1937</v>
      </c>
      <c r="AE1567" s="1" t="s">
        <v>37</v>
      </c>
      <c r="AF1567">
        <f t="shared" si="98"/>
        <v>2024</v>
      </c>
      <c r="AG1567" t="str">
        <f t="shared" si="99"/>
        <v>dic</v>
      </c>
      <c r="AH1567" t="e">
        <f>+VLOOKUP(N1567,'[1]2. Ingreso de incapacidades'!$C$5:$O$6997,13,FALSE)</f>
        <v>#N/A</v>
      </c>
      <c r="AI1567" t="e">
        <v>#N/A</v>
      </c>
    </row>
    <row r="1568" spans="1:35" hidden="1" x14ac:dyDescent="0.25">
      <c r="A1568" s="1" t="s">
        <v>33</v>
      </c>
      <c r="B1568" s="1" t="s">
        <v>34</v>
      </c>
      <c r="C1568" s="2">
        <v>45637</v>
      </c>
      <c r="D1568" s="42" t="str">
        <f t="shared" si="96"/>
        <v>2024</v>
      </c>
      <c r="E1568" s="1" t="s">
        <v>35</v>
      </c>
      <c r="F1568" s="1" t="s">
        <v>36</v>
      </c>
      <c r="G1568" s="1" t="s">
        <v>37</v>
      </c>
      <c r="H1568" s="1" t="s">
        <v>1938</v>
      </c>
      <c r="I1568" s="1" t="s">
        <v>1939</v>
      </c>
      <c r="J1568" s="3">
        <v>0</v>
      </c>
      <c r="K1568" s="3">
        <v>2463259</v>
      </c>
      <c r="L1568" s="3">
        <f t="shared" si="97"/>
        <v>-2463259</v>
      </c>
      <c r="M1568" s="1" t="s">
        <v>40</v>
      </c>
      <c r="N1568" s="88">
        <v>800088702</v>
      </c>
      <c r="O1568" s="1" t="s">
        <v>63</v>
      </c>
      <c r="P1568" s="1" t="s">
        <v>37</v>
      </c>
      <c r="Q1568" s="1" t="s">
        <v>43</v>
      </c>
      <c r="R1568" s="1" t="s">
        <v>43</v>
      </c>
      <c r="S1568" s="1" t="s">
        <v>43</v>
      </c>
      <c r="T1568" s="3">
        <v>0</v>
      </c>
      <c r="U1568" s="1" t="s">
        <v>44</v>
      </c>
      <c r="V1568" s="1" t="s">
        <v>45</v>
      </c>
      <c r="W1568" s="1" t="s">
        <v>1938</v>
      </c>
      <c r="X1568" s="1" t="s">
        <v>46</v>
      </c>
      <c r="Y1568" s="1" t="s">
        <v>47</v>
      </c>
      <c r="Z1568" s="1" t="s">
        <v>1940</v>
      </c>
      <c r="AA1568" s="1" t="s">
        <v>49</v>
      </c>
      <c r="AB1568" s="1" t="s">
        <v>50</v>
      </c>
      <c r="AC1568" s="1" t="s">
        <v>51</v>
      </c>
      <c r="AD1568" s="1" t="s">
        <v>1940</v>
      </c>
      <c r="AE1568" s="1" t="s">
        <v>37</v>
      </c>
      <c r="AF1568">
        <f t="shared" si="98"/>
        <v>2024</v>
      </c>
      <c r="AG1568" t="str">
        <f t="shared" si="99"/>
        <v>dic</v>
      </c>
      <c r="AH1568" t="e">
        <f>+VLOOKUP(N1568,'[1]2. Ingreso de incapacidades'!$C$5:$O$6997,13,FALSE)</f>
        <v>#N/A</v>
      </c>
      <c r="AI1568" t="e">
        <v>#N/A</v>
      </c>
    </row>
    <row r="1569" spans="1:35" hidden="1" x14ac:dyDescent="0.25">
      <c r="A1569" s="1" t="s">
        <v>33</v>
      </c>
      <c r="B1569" s="1" t="s">
        <v>34</v>
      </c>
      <c r="C1569" s="2">
        <v>45639</v>
      </c>
      <c r="D1569" s="42" t="str">
        <f t="shared" si="96"/>
        <v>2024</v>
      </c>
      <c r="E1569" s="1" t="s">
        <v>35</v>
      </c>
      <c r="F1569" s="1" t="s">
        <v>36</v>
      </c>
      <c r="G1569" s="1" t="s">
        <v>37</v>
      </c>
      <c r="H1569" s="1" t="s">
        <v>1941</v>
      </c>
      <c r="I1569" s="1" t="s">
        <v>1942</v>
      </c>
      <c r="J1569" s="3">
        <v>0</v>
      </c>
      <c r="K1569" s="3">
        <v>216667</v>
      </c>
      <c r="L1569" s="3">
        <f t="shared" si="97"/>
        <v>-216667</v>
      </c>
      <c r="M1569" s="1" t="s">
        <v>40</v>
      </c>
      <c r="N1569" s="88">
        <v>900156264</v>
      </c>
      <c r="O1569" s="1" t="s">
        <v>68</v>
      </c>
      <c r="P1569" s="1" t="s">
        <v>37</v>
      </c>
      <c r="Q1569" s="1" t="s">
        <v>43</v>
      </c>
      <c r="R1569" s="1" t="s">
        <v>43</v>
      </c>
      <c r="S1569" s="1" t="s">
        <v>43</v>
      </c>
      <c r="T1569" s="3">
        <v>0</v>
      </c>
      <c r="U1569" s="1" t="s">
        <v>44</v>
      </c>
      <c r="V1569" s="1" t="s">
        <v>45</v>
      </c>
      <c r="W1569" s="1" t="s">
        <v>1941</v>
      </c>
      <c r="X1569" s="1" t="s">
        <v>46</v>
      </c>
      <c r="Y1569" s="1" t="s">
        <v>47</v>
      </c>
      <c r="Z1569" s="1" t="s">
        <v>1943</v>
      </c>
      <c r="AA1569" s="1" t="s">
        <v>49</v>
      </c>
      <c r="AB1569" s="1" t="s">
        <v>50</v>
      </c>
      <c r="AC1569" s="1" t="s">
        <v>51</v>
      </c>
      <c r="AD1569" s="1" t="s">
        <v>1943</v>
      </c>
      <c r="AE1569" s="1" t="s">
        <v>37</v>
      </c>
      <c r="AF1569">
        <f t="shared" si="98"/>
        <v>2024</v>
      </c>
      <c r="AG1569" t="str">
        <f t="shared" si="99"/>
        <v>dic</v>
      </c>
      <c r="AH1569" t="e">
        <f>+VLOOKUP(N1569,'[1]2. Ingreso de incapacidades'!$C$5:$O$6997,13,FALSE)</f>
        <v>#N/A</v>
      </c>
      <c r="AI1569" t="e">
        <v>#N/A</v>
      </c>
    </row>
    <row r="1570" spans="1:35" hidden="1" x14ac:dyDescent="0.25">
      <c r="A1570" s="1" t="s">
        <v>33</v>
      </c>
      <c r="B1570" s="1" t="s">
        <v>34</v>
      </c>
      <c r="C1570" s="2">
        <v>45642</v>
      </c>
      <c r="D1570" s="42" t="str">
        <f t="shared" si="96"/>
        <v>2024</v>
      </c>
      <c r="E1570" s="1" t="s">
        <v>35</v>
      </c>
      <c r="F1570" s="1" t="s">
        <v>36</v>
      </c>
      <c r="G1570" s="1" t="s">
        <v>37</v>
      </c>
      <c r="H1570" s="1" t="s">
        <v>1944</v>
      </c>
      <c r="I1570" s="1" t="s">
        <v>1945</v>
      </c>
      <c r="J1570" s="3">
        <v>0</v>
      </c>
      <c r="K1570" s="3">
        <v>2783402</v>
      </c>
      <c r="L1570" s="3">
        <f t="shared" si="97"/>
        <v>-2783402</v>
      </c>
      <c r="M1570" s="1" t="s">
        <v>40</v>
      </c>
      <c r="N1570" s="88">
        <v>800251440</v>
      </c>
      <c r="O1570" s="1" t="s">
        <v>55</v>
      </c>
      <c r="P1570" s="1" t="s">
        <v>37</v>
      </c>
      <c r="Q1570" s="1" t="s">
        <v>43</v>
      </c>
      <c r="R1570" s="1" t="s">
        <v>43</v>
      </c>
      <c r="S1570" s="1" t="s">
        <v>43</v>
      </c>
      <c r="T1570" s="3">
        <v>0</v>
      </c>
      <c r="U1570" s="1" t="s">
        <v>44</v>
      </c>
      <c r="V1570" s="1" t="s">
        <v>45</v>
      </c>
      <c r="W1570" s="1" t="s">
        <v>1944</v>
      </c>
      <c r="X1570" s="1" t="s">
        <v>46</v>
      </c>
      <c r="Y1570" s="1" t="s">
        <v>47</v>
      </c>
      <c r="Z1570" s="1" t="s">
        <v>1946</v>
      </c>
      <c r="AA1570" s="1" t="s">
        <v>49</v>
      </c>
      <c r="AB1570" s="1" t="s">
        <v>50</v>
      </c>
      <c r="AC1570" s="1" t="s">
        <v>51</v>
      </c>
      <c r="AD1570" s="1" t="s">
        <v>1946</v>
      </c>
      <c r="AE1570" s="1" t="s">
        <v>37</v>
      </c>
      <c r="AF1570">
        <f t="shared" si="98"/>
        <v>2024</v>
      </c>
      <c r="AG1570" t="str">
        <f t="shared" si="99"/>
        <v>dic</v>
      </c>
      <c r="AH1570" t="e">
        <f>+VLOOKUP(N1570,'[1]2. Ingreso de incapacidades'!$C$5:$O$6997,13,FALSE)</f>
        <v>#N/A</v>
      </c>
      <c r="AI1570" t="e">
        <v>#N/A</v>
      </c>
    </row>
    <row r="1571" spans="1:35" hidden="1" x14ac:dyDescent="0.25">
      <c r="A1571" s="1" t="s">
        <v>33</v>
      </c>
      <c r="B1571" s="1" t="s">
        <v>34</v>
      </c>
      <c r="C1571" s="2">
        <v>45645</v>
      </c>
      <c r="D1571" s="42" t="str">
        <f t="shared" si="96"/>
        <v>2024</v>
      </c>
      <c r="E1571" s="1" t="s">
        <v>35</v>
      </c>
      <c r="F1571" s="1" t="s">
        <v>36</v>
      </c>
      <c r="G1571" s="1" t="s">
        <v>37</v>
      </c>
      <c r="H1571" s="1" t="s">
        <v>1947</v>
      </c>
      <c r="I1571" s="1" t="s">
        <v>1948</v>
      </c>
      <c r="J1571" s="3">
        <v>0</v>
      </c>
      <c r="K1571" s="3">
        <v>563333</v>
      </c>
      <c r="L1571" s="3">
        <f t="shared" si="97"/>
        <v>-563333</v>
      </c>
      <c r="M1571" s="1" t="s">
        <v>40</v>
      </c>
      <c r="N1571" s="88">
        <v>800251440</v>
      </c>
      <c r="O1571" s="1" t="s">
        <v>55</v>
      </c>
      <c r="P1571" s="1" t="s">
        <v>37</v>
      </c>
      <c r="Q1571" s="1" t="s">
        <v>43</v>
      </c>
      <c r="R1571" s="1" t="s">
        <v>43</v>
      </c>
      <c r="S1571" s="1" t="s">
        <v>43</v>
      </c>
      <c r="T1571" s="3">
        <v>0</v>
      </c>
      <c r="U1571" s="1" t="s">
        <v>44</v>
      </c>
      <c r="V1571" s="1" t="s">
        <v>45</v>
      </c>
      <c r="W1571" s="1" t="s">
        <v>1947</v>
      </c>
      <c r="X1571" s="1" t="s">
        <v>46</v>
      </c>
      <c r="Y1571" s="1" t="s">
        <v>47</v>
      </c>
      <c r="Z1571" s="1" t="s">
        <v>1949</v>
      </c>
      <c r="AA1571" s="1" t="s">
        <v>49</v>
      </c>
      <c r="AB1571" s="1" t="s">
        <v>50</v>
      </c>
      <c r="AC1571" s="1" t="s">
        <v>51</v>
      </c>
      <c r="AD1571" s="1" t="s">
        <v>1949</v>
      </c>
      <c r="AE1571" s="1" t="s">
        <v>37</v>
      </c>
      <c r="AF1571">
        <f t="shared" si="98"/>
        <v>2024</v>
      </c>
      <c r="AG1571" t="str">
        <f t="shared" si="99"/>
        <v>dic</v>
      </c>
      <c r="AH1571" t="e">
        <f>+VLOOKUP(N1571,'[1]2. Ingreso de incapacidades'!$C$5:$O$6997,13,FALSE)</f>
        <v>#N/A</v>
      </c>
      <c r="AI1571" t="e">
        <v>#N/A</v>
      </c>
    </row>
    <row r="1572" spans="1:35" hidden="1" x14ac:dyDescent="0.25">
      <c r="A1572" s="1" t="s">
        <v>33</v>
      </c>
      <c r="B1572" s="1" t="s">
        <v>34</v>
      </c>
      <c r="C1572" s="2">
        <v>45657</v>
      </c>
      <c r="D1572" s="42" t="str">
        <f t="shared" si="96"/>
        <v>2024</v>
      </c>
      <c r="E1572" s="1" t="s">
        <v>73</v>
      </c>
      <c r="F1572" s="1" t="s">
        <v>74</v>
      </c>
      <c r="G1572" s="1" t="s">
        <v>37</v>
      </c>
      <c r="H1572" s="1" t="s">
        <v>954</v>
      </c>
      <c r="I1572" s="1" t="s">
        <v>76</v>
      </c>
      <c r="J1572" s="3">
        <v>44833</v>
      </c>
      <c r="K1572" s="3">
        <v>0</v>
      </c>
      <c r="L1572" s="3">
        <f t="shared" si="97"/>
        <v>44833</v>
      </c>
      <c r="M1572" s="1" t="s">
        <v>40</v>
      </c>
      <c r="N1572" s="88">
        <v>8854897</v>
      </c>
      <c r="O1572" s="1" t="s">
        <v>157</v>
      </c>
      <c r="P1572" s="1" t="s">
        <v>79</v>
      </c>
      <c r="Q1572" s="1" t="s">
        <v>80</v>
      </c>
      <c r="R1572" s="1" t="s">
        <v>43</v>
      </c>
      <c r="S1572" s="1" t="s">
        <v>43</v>
      </c>
      <c r="T1572" s="3">
        <v>0</v>
      </c>
      <c r="U1572" s="1" t="s">
        <v>44</v>
      </c>
      <c r="V1572" s="1" t="s">
        <v>45</v>
      </c>
      <c r="W1572" s="1" t="s">
        <v>954</v>
      </c>
      <c r="X1572" s="1" t="s">
        <v>46</v>
      </c>
      <c r="Y1572" s="1" t="s">
        <v>81</v>
      </c>
      <c r="Z1572" s="1" t="s">
        <v>1950</v>
      </c>
      <c r="AA1572" s="1" t="s">
        <v>83</v>
      </c>
      <c r="AB1572" s="1" t="s">
        <v>84</v>
      </c>
      <c r="AC1572" s="1" t="s">
        <v>51</v>
      </c>
      <c r="AD1572" s="1" t="s">
        <v>1950</v>
      </c>
      <c r="AE1572" s="1" t="s">
        <v>37</v>
      </c>
      <c r="AF1572">
        <f t="shared" si="98"/>
        <v>2024</v>
      </c>
      <c r="AG1572" t="str">
        <f t="shared" si="99"/>
        <v>dic</v>
      </c>
      <c r="AH1572" t="str">
        <f>+VLOOKUP(N1572,'[1]2. Ingreso de incapacidades'!$C$5:$O$6997,13,FALSE)</f>
        <v>SALUD TOTAL E.P.S.</v>
      </c>
      <c r="AI1572" t="s">
        <v>2192</v>
      </c>
    </row>
    <row r="1573" spans="1:35" hidden="1" x14ac:dyDescent="0.25">
      <c r="A1573" s="1" t="s">
        <v>33</v>
      </c>
      <c r="B1573" s="1" t="s">
        <v>34</v>
      </c>
      <c r="C1573" s="2">
        <v>45657</v>
      </c>
      <c r="D1573" s="42" t="str">
        <f t="shared" si="96"/>
        <v>2024</v>
      </c>
      <c r="E1573" s="1" t="s">
        <v>73</v>
      </c>
      <c r="F1573" s="1" t="s">
        <v>74</v>
      </c>
      <c r="G1573" s="1" t="s">
        <v>37</v>
      </c>
      <c r="H1573" s="1" t="s">
        <v>954</v>
      </c>
      <c r="I1573" s="1" t="s">
        <v>76</v>
      </c>
      <c r="J1573" s="3">
        <v>43334</v>
      </c>
      <c r="K1573" s="3">
        <v>0</v>
      </c>
      <c r="L1573" s="3">
        <f t="shared" si="97"/>
        <v>43334</v>
      </c>
      <c r="M1573" s="1" t="s">
        <v>40</v>
      </c>
      <c r="N1573" s="88">
        <v>73576572</v>
      </c>
      <c r="O1573" s="1" t="s">
        <v>134</v>
      </c>
      <c r="P1573" s="1" t="s">
        <v>79</v>
      </c>
      <c r="Q1573" s="1" t="s">
        <v>80</v>
      </c>
      <c r="R1573" s="1" t="s">
        <v>43</v>
      </c>
      <c r="S1573" s="1" t="s">
        <v>43</v>
      </c>
      <c r="T1573" s="3">
        <v>0</v>
      </c>
      <c r="U1573" s="1" t="s">
        <v>44</v>
      </c>
      <c r="V1573" s="1" t="s">
        <v>45</v>
      </c>
      <c r="W1573" s="1" t="s">
        <v>954</v>
      </c>
      <c r="X1573" s="1" t="s">
        <v>46</v>
      </c>
      <c r="Y1573" s="1" t="s">
        <v>81</v>
      </c>
      <c r="Z1573" s="1" t="s">
        <v>1950</v>
      </c>
      <c r="AA1573" s="1" t="s">
        <v>83</v>
      </c>
      <c r="AB1573" s="1" t="s">
        <v>84</v>
      </c>
      <c r="AC1573" s="1" t="s">
        <v>51</v>
      </c>
      <c r="AD1573" s="1" t="s">
        <v>1950</v>
      </c>
      <c r="AE1573" s="1" t="s">
        <v>37</v>
      </c>
      <c r="AF1573">
        <f t="shared" si="98"/>
        <v>2024</v>
      </c>
      <c r="AG1573" t="str">
        <f t="shared" si="99"/>
        <v>dic</v>
      </c>
      <c r="AH1573" t="str">
        <f>+VLOOKUP(N1573,'[1]2. Ingreso de incapacidades'!$C$5:$O$6997,13,FALSE)</f>
        <v>SANITAS E.P.S</v>
      </c>
      <c r="AI1573" t="s">
        <v>2193</v>
      </c>
    </row>
    <row r="1574" spans="1:35" hidden="1" x14ac:dyDescent="0.25">
      <c r="A1574" s="1" t="s">
        <v>33</v>
      </c>
      <c r="B1574" s="1" t="s">
        <v>34</v>
      </c>
      <c r="C1574" s="2">
        <v>45657</v>
      </c>
      <c r="D1574" s="42" t="str">
        <f t="shared" si="96"/>
        <v>2024</v>
      </c>
      <c r="E1574" s="1" t="s">
        <v>73</v>
      </c>
      <c r="F1574" s="1" t="s">
        <v>74</v>
      </c>
      <c r="G1574" s="1" t="s">
        <v>37</v>
      </c>
      <c r="H1574" s="1" t="s">
        <v>954</v>
      </c>
      <c r="I1574" s="1" t="s">
        <v>76</v>
      </c>
      <c r="J1574" s="3">
        <v>48255</v>
      </c>
      <c r="K1574" s="3">
        <v>0</v>
      </c>
      <c r="L1574" s="3">
        <f t="shared" si="97"/>
        <v>48255</v>
      </c>
      <c r="M1574" s="1" t="s">
        <v>40</v>
      </c>
      <c r="N1574" s="88">
        <v>1047440584</v>
      </c>
      <c r="O1574" s="1" t="s">
        <v>223</v>
      </c>
      <c r="P1574" s="1" t="s">
        <v>79</v>
      </c>
      <c r="Q1574" s="1" t="s">
        <v>80</v>
      </c>
      <c r="R1574" s="1" t="s">
        <v>43</v>
      </c>
      <c r="S1574" s="1" t="s">
        <v>43</v>
      </c>
      <c r="T1574" s="3">
        <v>0</v>
      </c>
      <c r="U1574" s="1" t="s">
        <v>44</v>
      </c>
      <c r="V1574" s="1" t="s">
        <v>45</v>
      </c>
      <c r="W1574" s="1" t="s">
        <v>954</v>
      </c>
      <c r="X1574" s="1" t="s">
        <v>46</v>
      </c>
      <c r="Y1574" s="1" t="s">
        <v>81</v>
      </c>
      <c r="Z1574" s="1" t="s">
        <v>1950</v>
      </c>
      <c r="AA1574" s="1" t="s">
        <v>83</v>
      </c>
      <c r="AB1574" s="1" t="s">
        <v>84</v>
      </c>
      <c r="AC1574" s="1" t="s">
        <v>51</v>
      </c>
      <c r="AD1574" s="1" t="s">
        <v>1950</v>
      </c>
      <c r="AE1574" s="1" t="s">
        <v>37</v>
      </c>
      <c r="AF1574">
        <f t="shared" si="98"/>
        <v>2024</v>
      </c>
      <c r="AG1574" t="str">
        <f t="shared" si="99"/>
        <v>dic</v>
      </c>
      <c r="AH1574" t="str">
        <f>+VLOOKUP(N1574,'[1]2. Ingreso de incapacidades'!$C$5:$O$6997,13,FALSE)</f>
        <v>EPS MUTUAL SER</v>
      </c>
      <c r="AI1574" t="s">
        <v>2195</v>
      </c>
    </row>
    <row r="1575" spans="1:35" hidden="1" x14ac:dyDescent="0.25">
      <c r="A1575" s="1" t="s">
        <v>33</v>
      </c>
      <c r="B1575" s="1" t="s">
        <v>34</v>
      </c>
      <c r="C1575" s="2">
        <v>45657</v>
      </c>
      <c r="D1575" s="42" t="str">
        <f t="shared" si="96"/>
        <v>2024</v>
      </c>
      <c r="E1575" s="1" t="s">
        <v>73</v>
      </c>
      <c r="F1575" s="1" t="s">
        <v>74</v>
      </c>
      <c r="G1575" s="1" t="s">
        <v>37</v>
      </c>
      <c r="H1575" s="1" t="s">
        <v>954</v>
      </c>
      <c r="I1575" s="1" t="s">
        <v>76</v>
      </c>
      <c r="J1575" s="3">
        <v>100310</v>
      </c>
      <c r="K1575" s="3">
        <v>0</v>
      </c>
      <c r="L1575" s="3">
        <f t="shared" si="97"/>
        <v>100310</v>
      </c>
      <c r="M1575" s="1" t="s">
        <v>40</v>
      </c>
      <c r="N1575" s="88">
        <v>1047503812</v>
      </c>
      <c r="O1575" s="1" t="s">
        <v>384</v>
      </c>
      <c r="P1575" s="1" t="s">
        <v>79</v>
      </c>
      <c r="Q1575" s="1" t="s">
        <v>80</v>
      </c>
      <c r="R1575" s="1" t="s">
        <v>43</v>
      </c>
      <c r="S1575" s="1" t="s">
        <v>43</v>
      </c>
      <c r="T1575" s="3">
        <v>0</v>
      </c>
      <c r="U1575" s="1" t="s">
        <v>44</v>
      </c>
      <c r="V1575" s="1" t="s">
        <v>45</v>
      </c>
      <c r="W1575" s="1" t="s">
        <v>954</v>
      </c>
      <c r="X1575" s="1" t="s">
        <v>46</v>
      </c>
      <c r="Y1575" s="1" t="s">
        <v>81</v>
      </c>
      <c r="Z1575" s="1" t="s">
        <v>1950</v>
      </c>
      <c r="AA1575" s="1" t="s">
        <v>83</v>
      </c>
      <c r="AB1575" s="1" t="s">
        <v>84</v>
      </c>
      <c r="AC1575" s="1" t="s">
        <v>51</v>
      </c>
      <c r="AD1575" s="1" t="s">
        <v>1950</v>
      </c>
      <c r="AE1575" s="1" t="s">
        <v>37</v>
      </c>
      <c r="AF1575">
        <f t="shared" si="98"/>
        <v>2024</v>
      </c>
      <c r="AG1575" t="str">
        <f t="shared" si="99"/>
        <v>dic</v>
      </c>
      <c r="AH1575" t="str">
        <f>+VLOOKUP(N1575,'[1]2. Ingreso de incapacidades'!$C$5:$O$6997,13,FALSE)</f>
        <v>SALUD TOTAL E.P.S.</v>
      </c>
      <c r="AI1575" t="s">
        <v>2192</v>
      </c>
    </row>
    <row r="1576" spans="1:35" hidden="1" x14ac:dyDescent="0.25">
      <c r="A1576" s="1" t="s">
        <v>33</v>
      </c>
      <c r="B1576" s="1" t="s">
        <v>34</v>
      </c>
      <c r="C1576" s="2">
        <v>45657</v>
      </c>
      <c r="D1576" s="42" t="str">
        <f t="shared" si="96"/>
        <v>2024</v>
      </c>
      <c r="E1576" s="1" t="s">
        <v>73</v>
      </c>
      <c r="F1576" s="1" t="s">
        <v>74</v>
      </c>
      <c r="G1576" s="1" t="s">
        <v>37</v>
      </c>
      <c r="H1576" s="1" t="s">
        <v>954</v>
      </c>
      <c r="I1576" s="1" t="s">
        <v>76</v>
      </c>
      <c r="J1576" s="3">
        <v>650000</v>
      </c>
      <c r="K1576" s="3">
        <v>0</v>
      </c>
      <c r="L1576" s="3">
        <f t="shared" si="97"/>
        <v>650000</v>
      </c>
      <c r="M1576" s="1" t="s">
        <v>40</v>
      </c>
      <c r="N1576" s="88">
        <v>73169783</v>
      </c>
      <c r="O1576" s="1" t="s">
        <v>78</v>
      </c>
      <c r="P1576" s="1" t="s">
        <v>79</v>
      </c>
      <c r="Q1576" s="1" t="s">
        <v>80</v>
      </c>
      <c r="R1576" s="1" t="s">
        <v>43</v>
      </c>
      <c r="S1576" s="1" t="s">
        <v>43</v>
      </c>
      <c r="T1576" s="3">
        <v>0</v>
      </c>
      <c r="U1576" s="1" t="s">
        <v>44</v>
      </c>
      <c r="V1576" s="1" t="s">
        <v>45</v>
      </c>
      <c r="W1576" s="1" t="s">
        <v>954</v>
      </c>
      <c r="X1576" s="1" t="s">
        <v>46</v>
      </c>
      <c r="Y1576" s="1" t="s">
        <v>81</v>
      </c>
      <c r="Z1576" s="1" t="s">
        <v>1950</v>
      </c>
      <c r="AA1576" s="1" t="s">
        <v>83</v>
      </c>
      <c r="AB1576" s="1" t="s">
        <v>84</v>
      </c>
      <c r="AC1576" s="1" t="s">
        <v>51</v>
      </c>
      <c r="AD1576" s="1" t="s">
        <v>1950</v>
      </c>
      <c r="AE1576" s="1" t="s">
        <v>37</v>
      </c>
      <c r="AF1576">
        <f t="shared" si="98"/>
        <v>2024</v>
      </c>
      <c r="AG1576" t="str">
        <f t="shared" si="99"/>
        <v>dic</v>
      </c>
      <c r="AH1576" t="str">
        <f>+VLOOKUP(N1576,'[1]2. Ingreso de incapacidades'!$C$5:$O$6997,13,FALSE)</f>
        <v>EPS-S CAJACOPI</v>
      </c>
      <c r="AI1576" t="s">
        <v>2200</v>
      </c>
    </row>
    <row r="1577" spans="1:35" hidden="1" x14ac:dyDescent="0.25">
      <c r="A1577" s="1" t="s">
        <v>33</v>
      </c>
      <c r="B1577" s="1" t="s">
        <v>34</v>
      </c>
      <c r="C1577" s="2">
        <v>45657</v>
      </c>
      <c r="D1577" s="42" t="str">
        <f t="shared" si="96"/>
        <v>2024</v>
      </c>
      <c r="E1577" s="1" t="s">
        <v>73</v>
      </c>
      <c r="F1577" s="1" t="s">
        <v>74</v>
      </c>
      <c r="G1577" s="1" t="s">
        <v>37</v>
      </c>
      <c r="H1577" s="1" t="s">
        <v>954</v>
      </c>
      <c r="I1577" s="1" t="s">
        <v>76</v>
      </c>
      <c r="J1577" s="3">
        <v>46543</v>
      </c>
      <c r="K1577" s="3">
        <v>0</v>
      </c>
      <c r="L1577" s="3">
        <f t="shared" si="97"/>
        <v>46543</v>
      </c>
      <c r="M1577" s="1" t="s">
        <v>40</v>
      </c>
      <c r="N1577" s="88">
        <v>73182246</v>
      </c>
      <c r="O1577" s="1" t="s">
        <v>386</v>
      </c>
      <c r="P1577" s="1" t="s">
        <v>79</v>
      </c>
      <c r="Q1577" s="1" t="s">
        <v>80</v>
      </c>
      <c r="R1577" s="1" t="s">
        <v>43</v>
      </c>
      <c r="S1577" s="1" t="s">
        <v>43</v>
      </c>
      <c r="T1577" s="3">
        <v>0</v>
      </c>
      <c r="U1577" s="1" t="s">
        <v>44</v>
      </c>
      <c r="V1577" s="1" t="s">
        <v>45</v>
      </c>
      <c r="W1577" s="1" t="s">
        <v>954</v>
      </c>
      <c r="X1577" s="1" t="s">
        <v>46</v>
      </c>
      <c r="Y1577" s="1" t="s">
        <v>81</v>
      </c>
      <c r="Z1577" s="1" t="s">
        <v>1950</v>
      </c>
      <c r="AA1577" s="1" t="s">
        <v>83</v>
      </c>
      <c r="AB1577" s="1" t="s">
        <v>84</v>
      </c>
      <c r="AC1577" s="1" t="s">
        <v>51</v>
      </c>
      <c r="AD1577" s="1" t="s">
        <v>1950</v>
      </c>
      <c r="AE1577" s="1" t="s">
        <v>37</v>
      </c>
      <c r="AF1577">
        <f t="shared" si="98"/>
        <v>2024</v>
      </c>
      <c r="AG1577" t="str">
        <f t="shared" si="99"/>
        <v>dic</v>
      </c>
      <c r="AH1577" t="str">
        <f>+VLOOKUP(N1577,'[1]2. Ingreso de incapacidades'!$C$5:$O$6997,13,FALSE)</f>
        <v>SALUD TOTAL E.P.S.</v>
      </c>
      <c r="AI1577" t="s">
        <v>2192</v>
      </c>
    </row>
    <row r="1578" spans="1:35" hidden="1" x14ac:dyDescent="0.25">
      <c r="A1578" s="1" t="s">
        <v>33</v>
      </c>
      <c r="B1578" s="1" t="s">
        <v>34</v>
      </c>
      <c r="C1578" s="2">
        <v>45657</v>
      </c>
      <c r="D1578" s="42" t="str">
        <f t="shared" si="96"/>
        <v>2024</v>
      </c>
      <c r="E1578" s="1" t="s">
        <v>73</v>
      </c>
      <c r="F1578" s="1" t="s">
        <v>74</v>
      </c>
      <c r="G1578" s="1" t="s">
        <v>37</v>
      </c>
      <c r="H1578" s="1" t="s">
        <v>954</v>
      </c>
      <c r="I1578" s="1" t="s">
        <v>76</v>
      </c>
      <c r="J1578" s="3">
        <v>47108</v>
      </c>
      <c r="K1578" s="3">
        <v>0</v>
      </c>
      <c r="L1578" s="3">
        <f t="shared" si="97"/>
        <v>47108</v>
      </c>
      <c r="M1578" s="1" t="s">
        <v>40</v>
      </c>
      <c r="N1578" s="88">
        <v>9291042</v>
      </c>
      <c r="O1578" s="1" t="s">
        <v>570</v>
      </c>
      <c r="P1578" s="1" t="s">
        <v>79</v>
      </c>
      <c r="Q1578" s="1" t="s">
        <v>80</v>
      </c>
      <c r="R1578" s="1" t="s">
        <v>43</v>
      </c>
      <c r="S1578" s="1" t="s">
        <v>43</v>
      </c>
      <c r="T1578" s="3">
        <v>0</v>
      </c>
      <c r="U1578" s="1" t="s">
        <v>44</v>
      </c>
      <c r="V1578" s="1" t="s">
        <v>45</v>
      </c>
      <c r="W1578" s="1" t="s">
        <v>954</v>
      </c>
      <c r="X1578" s="1" t="s">
        <v>46</v>
      </c>
      <c r="Y1578" s="1" t="s">
        <v>81</v>
      </c>
      <c r="Z1578" s="1" t="s">
        <v>1950</v>
      </c>
      <c r="AA1578" s="1" t="s">
        <v>83</v>
      </c>
      <c r="AB1578" s="1" t="s">
        <v>84</v>
      </c>
      <c r="AC1578" s="1" t="s">
        <v>51</v>
      </c>
      <c r="AD1578" s="1" t="s">
        <v>1950</v>
      </c>
      <c r="AE1578" s="1" t="s">
        <v>37</v>
      </c>
      <c r="AF1578">
        <f t="shared" si="98"/>
        <v>2024</v>
      </c>
      <c r="AG1578" t="str">
        <f t="shared" si="99"/>
        <v>dic</v>
      </c>
      <c r="AH1578" t="str">
        <f>+VLOOKUP(N1578,'[1]2. Ingreso de incapacidades'!$C$5:$O$6997,13,FALSE)</f>
        <v>FAMISANAR E.P.S</v>
      </c>
      <c r="AI1578" t="s">
        <v>2196</v>
      </c>
    </row>
    <row r="1579" spans="1:35" hidden="1" x14ac:dyDescent="0.25">
      <c r="A1579" s="1" t="s">
        <v>33</v>
      </c>
      <c r="B1579" s="1" t="s">
        <v>34</v>
      </c>
      <c r="C1579" s="2">
        <v>45657</v>
      </c>
      <c r="D1579" s="42" t="str">
        <f t="shared" si="96"/>
        <v>2024</v>
      </c>
      <c r="E1579" s="1" t="s">
        <v>73</v>
      </c>
      <c r="F1579" s="1" t="s">
        <v>74</v>
      </c>
      <c r="G1579" s="1" t="s">
        <v>37</v>
      </c>
      <c r="H1579" s="1" t="s">
        <v>954</v>
      </c>
      <c r="I1579" s="1" t="s">
        <v>76</v>
      </c>
      <c r="J1579" s="3">
        <v>139004</v>
      </c>
      <c r="K1579" s="3">
        <v>0</v>
      </c>
      <c r="L1579" s="3">
        <f t="shared" si="97"/>
        <v>139004</v>
      </c>
      <c r="M1579" s="1" t="s">
        <v>40</v>
      </c>
      <c r="N1579" s="88">
        <v>1143389124</v>
      </c>
      <c r="O1579" s="1" t="s">
        <v>749</v>
      </c>
      <c r="P1579" s="1" t="s">
        <v>79</v>
      </c>
      <c r="Q1579" s="1" t="s">
        <v>80</v>
      </c>
      <c r="R1579" s="1" t="s">
        <v>43</v>
      </c>
      <c r="S1579" s="1" t="s">
        <v>43</v>
      </c>
      <c r="T1579" s="3">
        <v>0</v>
      </c>
      <c r="U1579" s="1" t="s">
        <v>44</v>
      </c>
      <c r="V1579" s="1" t="s">
        <v>45</v>
      </c>
      <c r="W1579" s="1" t="s">
        <v>954</v>
      </c>
      <c r="X1579" s="1" t="s">
        <v>46</v>
      </c>
      <c r="Y1579" s="1" t="s">
        <v>81</v>
      </c>
      <c r="Z1579" s="1" t="s">
        <v>1950</v>
      </c>
      <c r="AA1579" s="1" t="s">
        <v>83</v>
      </c>
      <c r="AB1579" s="1" t="s">
        <v>84</v>
      </c>
      <c r="AC1579" s="1" t="s">
        <v>51</v>
      </c>
      <c r="AD1579" s="1" t="s">
        <v>1950</v>
      </c>
      <c r="AE1579" s="1" t="s">
        <v>37</v>
      </c>
      <c r="AF1579">
        <f t="shared" si="98"/>
        <v>2024</v>
      </c>
      <c r="AG1579" t="str">
        <f t="shared" si="99"/>
        <v>dic</v>
      </c>
      <c r="AH1579" t="str">
        <f>+VLOOKUP(N1579,'[1]2. Ingreso de incapacidades'!$C$5:$O$6997,13,FALSE)</f>
        <v>NUEVA E.P.S</v>
      </c>
      <c r="AI1579" t="s">
        <v>2199</v>
      </c>
    </row>
    <row r="1580" spans="1:35" hidden="1" x14ac:dyDescent="0.25">
      <c r="A1580" s="1" t="s">
        <v>33</v>
      </c>
      <c r="B1580" s="1" t="s">
        <v>34</v>
      </c>
      <c r="C1580" s="2">
        <v>45657</v>
      </c>
      <c r="D1580" s="42" t="str">
        <f t="shared" si="96"/>
        <v>2024</v>
      </c>
      <c r="E1580" s="1" t="s">
        <v>73</v>
      </c>
      <c r="F1580" s="1" t="s">
        <v>74</v>
      </c>
      <c r="G1580" s="1" t="s">
        <v>37</v>
      </c>
      <c r="H1580" s="1" t="s">
        <v>954</v>
      </c>
      <c r="I1580" s="1" t="s">
        <v>76</v>
      </c>
      <c r="J1580" s="3">
        <v>49796</v>
      </c>
      <c r="K1580" s="3">
        <v>0</v>
      </c>
      <c r="L1580" s="3">
        <f t="shared" si="97"/>
        <v>49796</v>
      </c>
      <c r="M1580" s="1" t="s">
        <v>40</v>
      </c>
      <c r="N1580" s="88">
        <v>73195999</v>
      </c>
      <c r="O1580" s="1" t="s">
        <v>231</v>
      </c>
      <c r="P1580" s="1" t="s">
        <v>79</v>
      </c>
      <c r="Q1580" s="1" t="s">
        <v>80</v>
      </c>
      <c r="R1580" s="1" t="s">
        <v>43</v>
      </c>
      <c r="S1580" s="1" t="s">
        <v>43</v>
      </c>
      <c r="T1580" s="3">
        <v>0</v>
      </c>
      <c r="U1580" s="1" t="s">
        <v>44</v>
      </c>
      <c r="V1580" s="1" t="s">
        <v>45</v>
      </c>
      <c r="W1580" s="1" t="s">
        <v>954</v>
      </c>
      <c r="X1580" s="1" t="s">
        <v>46</v>
      </c>
      <c r="Y1580" s="1" t="s">
        <v>81</v>
      </c>
      <c r="Z1580" s="1" t="s">
        <v>1950</v>
      </c>
      <c r="AA1580" s="1" t="s">
        <v>83</v>
      </c>
      <c r="AB1580" s="1" t="s">
        <v>84</v>
      </c>
      <c r="AC1580" s="1" t="s">
        <v>51</v>
      </c>
      <c r="AD1580" s="1" t="s">
        <v>1950</v>
      </c>
      <c r="AE1580" s="1" t="s">
        <v>37</v>
      </c>
      <c r="AF1580">
        <f t="shared" si="98"/>
        <v>2024</v>
      </c>
      <c r="AG1580" t="str">
        <f t="shared" si="99"/>
        <v>dic</v>
      </c>
      <c r="AH1580" t="str">
        <f>+VLOOKUP(N1580,'[1]2. Ingreso de incapacidades'!$C$5:$O$6997,13,FALSE)</f>
        <v>SALUD TOTAL E.P.S.</v>
      </c>
      <c r="AI1580" t="s">
        <v>2192</v>
      </c>
    </row>
    <row r="1581" spans="1:35" hidden="1" x14ac:dyDescent="0.25">
      <c r="A1581" s="1" t="s">
        <v>33</v>
      </c>
      <c r="B1581" s="1" t="s">
        <v>34</v>
      </c>
      <c r="C1581" s="2">
        <v>45657</v>
      </c>
      <c r="D1581" s="42" t="str">
        <f t="shared" si="96"/>
        <v>2024</v>
      </c>
      <c r="E1581" s="1" t="s">
        <v>73</v>
      </c>
      <c r="F1581" s="1" t="s">
        <v>74</v>
      </c>
      <c r="G1581" s="1" t="s">
        <v>37</v>
      </c>
      <c r="H1581" s="1" t="s">
        <v>954</v>
      </c>
      <c r="I1581" s="1" t="s">
        <v>76</v>
      </c>
      <c r="J1581" s="3">
        <v>216667</v>
      </c>
      <c r="K1581" s="3">
        <v>0</v>
      </c>
      <c r="L1581" s="3">
        <f t="shared" si="97"/>
        <v>216667</v>
      </c>
      <c r="M1581" s="1" t="s">
        <v>40</v>
      </c>
      <c r="N1581" s="88">
        <v>73192545</v>
      </c>
      <c r="O1581" s="1" t="s">
        <v>809</v>
      </c>
      <c r="P1581" s="1" t="s">
        <v>79</v>
      </c>
      <c r="Q1581" s="1" t="s">
        <v>80</v>
      </c>
      <c r="R1581" s="1" t="s">
        <v>43</v>
      </c>
      <c r="S1581" s="1" t="s">
        <v>43</v>
      </c>
      <c r="T1581" s="3">
        <v>0</v>
      </c>
      <c r="U1581" s="1" t="s">
        <v>44</v>
      </c>
      <c r="V1581" s="1" t="s">
        <v>45</v>
      </c>
      <c r="W1581" s="1" t="s">
        <v>954</v>
      </c>
      <c r="X1581" s="1" t="s">
        <v>46</v>
      </c>
      <c r="Y1581" s="1" t="s">
        <v>81</v>
      </c>
      <c r="Z1581" s="1" t="s">
        <v>1950</v>
      </c>
      <c r="AA1581" s="1" t="s">
        <v>83</v>
      </c>
      <c r="AB1581" s="1" t="s">
        <v>84</v>
      </c>
      <c r="AC1581" s="1" t="s">
        <v>51</v>
      </c>
      <c r="AD1581" s="1" t="s">
        <v>1950</v>
      </c>
      <c r="AE1581" s="1" t="s">
        <v>37</v>
      </c>
      <c r="AF1581">
        <f t="shared" si="98"/>
        <v>2024</v>
      </c>
      <c r="AG1581" t="str">
        <f t="shared" si="99"/>
        <v>dic</v>
      </c>
      <c r="AH1581" t="str">
        <f>+VLOOKUP(N1581,'[1]2. Ingreso de incapacidades'!$C$5:$O$6997,13,FALSE)</f>
        <v>FONDO DE SOLIDARIDAD Y GARANTÍA FOSYGA</v>
      </c>
      <c r="AI1581" t="s">
        <v>2201</v>
      </c>
    </row>
    <row r="1582" spans="1:35" hidden="1" x14ac:dyDescent="0.25">
      <c r="A1582" s="1" t="s">
        <v>33</v>
      </c>
      <c r="B1582" s="1" t="s">
        <v>34</v>
      </c>
      <c r="C1582" s="2">
        <v>45657</v>
      </c>
      <c r="D1582" s="42" t="str">
        <f t="shared" si="96"/>
        <v>2024</v>
      </c>
      <c r="E1582" s="1" t="s">
        <v>73</v>
      </c>
      <c r="F1582" s="1" t="s">
        <v>74</v>
      </c>
      <c r="G1582" s="1" t="s">
        <v>37</v>
      </c>
      <c r="H1582" s="1" t="s">
        <v>954</v>
      </c>
      <c r="I1582" s="1" t="s">
        <v>76</v>
      </c>
      <c r="J1582" s="3">
        <v>43334</v>
      </c>
      <c r="K1582" s="3">
        <v>0</v>
      </c>
      <c r="L1582" s="3">
        <f t="shared" si="97"/>
        <v>43334</v>
      </c>
      <c r="M1582" s="1" t="s">
        <v>40</v>
      </c>
      <c r="N1582" s="88">
        <v>1047384502</v>
      </c>
      <c r="O1582" s="1" t="s">
        <v>398</v>
      </c>
      <c r="P1582" s="1" t="s">
        <v>79</v>
      </c>
      <c r="Q1582" s="1" t="s">
        <v>80</v>
      </c>
      <c r="R1582" s="1" t="s">
        <v>43</v>
      </c>
      <c r="S1582" s="1" t="s">
        <v>43</v>
      </c>
      <c r="T1582" s="3">
        <v>0</v>
      </c>
      <c r="U1582" s="1" t="s">
        <v>44</v>
      </c>
      <c r="V1582" s="1" t="s">
        <v>45</v>
      </c>
      <c r="W1582" s="1" t="s">
        <v>954</v>
      </c>
      <c r="X1582" s="1" t="s">
        <v>46</v>
      </c>
      <c r="Y1582" s="1" t="s">
        <v>81</v>
      </c>
      <c r="Z1582" s="1" t="s">
        <v>1950</v>
      </c>
      <c r="AA1582" s="1" t="s">
        <v>83</v>
      </c>
      <c r="AB1582" s="1" t="s">
        <v>84</v>
      </c>
      <c r="AC1582" s="1" t="s">
        <v>51</v>
      </c>
      <c r="AD1582" s="1" t="s">
        <v>1950</v>
      </c>
      <c r="AE1582" s="1" t="s">
        <v>37</v>
      </c>
      <c r="AF1582">
        <f t="shared" si="98"/>
        <v>2024</v>
      </c>
      <c r="AG1582" t="str">
        <f t="shared" si="99"/>
        <v>dic</v>
      </c>
      <c r="AH1582" t="str">
        <f>+VLOOKUP(N1582,'[1]2. Ingreso de incapacidades'!$C$5:$O$6997,13,FALSE)</f>
        <v>SALUD TOTAL E.P.S.</v>
      </c>
      <c r="AI1582" t="s">
        <v>2192</v>
      </c>
    </row>
    <row r="1583" spans="1:35" hidden="1" x14ac:dyDescent="0.25">
      <c r="A1583" s="1" t="s">
        <v>33</v>
      </c>
      <c r="B1583" s="1" t="s">
        <v>34</v>
      </c>
      <c r="C1583" s="2">
        <v>45657</v>
      </c>
      <c r="D1583" s="42" t="str">
        <f t="shared" si="96"/>
        <v>2024</v>
      </c>
      <c r="E1583" s="1" t="s">
        <v>73</v>
      </c>
      <c r="F1583" s="1" t="s">
        <v>74</v>
      </c>
      <c r="G1583" s="1" t="s">
        <v>37</v>
      </c>
      <c r="H1583" s="1" t="s">
        <v>954</v>
      </c>
      <c r="I1583" s="1" t="s">
        <v>76</v>
      </c>
      <c r="J1583" s="3">
        <v>650000</v>
      </c>
      <c r="K1583" s="3">
        <v>0</v>
      </c>
      <c r="L1583" s="3">
        <f t="shared" si="97"/>
        <v>650000</v>
      </c>
      <c r="M1583" s="1" t="s">
        <v>40</v>
      </c>
      <c r="N1583" s="88">
        <v>73109356</v>
      </c>
      <c r="O1583" s="1" t="s">
        <v>118</v>
      </c>
      <c r="P1583" s="1" t="s">
        <v>79</v>
      </c>
      <c r="Q1583" s="1" t="s">
        <v>80</v>
      </c>
      <c r="R1583" s="1" t="s">
        <v>43</v>
      </c>
      <c r="S1583" s="1" t="s">
        <v>43</v>
      </c>
      <c r="T1583" s="3">
        <v>0</v>
      </c>
      <c r="U1583" s="1" t="s">
        <v>44</v>
      </c>
      <c r="V1583" s="1" t="s">
        <v>45</v>
      </c>
      <c r="W1583" s="1" t="s">
        <v>954</v>
      </c>
      <c r="X1583" s="1" t="s">
        <v>46</v>
      </c>
      <c r="Y1583" s="1" t="s">
        <v>81</v>
      </c>
      <c r="Z1583" s="1" t="s">
        <v>1950</v>
      </c>
      <c r="AA1583" s="1" t="s">
        <v>83</v>
      </c>
      <c r="AB1583" s="1" t="s">
        <v>84</v>
      </c>
      <c r="AC1583" s="1" t="s">
        <v>51</v>
      </c>
      <c r="AD1583" s="1" t="s">
        <v>1950</v>
      </c>
      <c r="AE1583" s="1" t="s">
        <v>37</v>
      </c>
      <c r="AF1583">
        <f t="shared" si="98"/>
        <v>2024</v>
      </c>
      <c r="AG1583" t="str">
        <f t="shared" si="99"/>
        <v>dic</v>
      </c>
      <c r="AH1583" t="str">
        <f>+VLOOKUP(N1583,'[1]2. Ingreso de incapacidades'!$C$5:$O$6997,13,FALSE)</f>
        <v>SANITAS E.P.S</v>
      </c>
      <c r="AI1583" t="s">
        <v>2193</v>
      </c>
    </row>
    <row r="1584" spans="1:35" hidden="1" x14ac:dyDescent="0.25">
      <c r="A1584" s="1" t="s">
        <v>33</v>
      </c>
      <c r="B1584" s="1" t="s">
        <v>34</v>
      </c>
      <c r="C1584" s="2">
        <v>45657</v>
      </c>
      <c r="D1584" s="42" t="str">
        <f t="shared" si="96"/>
        <v>2024</v>
      </c>
      <c r="E1584" s="1" t="s">
        <v>73</v>
      </c>
      <c r="F1584" s="1" t="s">
        <v>74</v>
      </c>
      <c r="G1584" s="1" t="s">
        <v>37</v>
      </c>
      <c r="H1584" s="1" t="s">
        <v>954</v>
      </c>
      <c r="I1584" s="1" t="s">
        <v>76</v>
      </c>
      <c r="J1584" s="3">
        <v>650000</v>
      </c>
      <c r="K1584" s="3">
        <v>0</v>
      </c>
      <c r="L1584" s="3">
        <f t="shared" si="97"/>
        <v>650000</v>
      </c>
      <c r="M1584" s="1" t="s">
        <v>40</v>
      </c>
      <c r="N1584" s="88">
        <v>30873721</v>
      </c>
      <c r="O1584" s="1" t="s">
        <v>126</v>
      </c>
      <c r="P1584" s="1" t="s">
        <v>79</v>
      </c>
      <c r="Q1584" s="1" t="s">
        <v>80</v>
      </c>
      <c r="R1584" s="1" t="s">
        <v>43</v>
      </c>
      <c r="S1584" s="1" t="s">
        <v>43</v>
      </c>
      <c r="T1584" s="3">
        <v>0</v>
      </c>
      <c r="U1584" s="1" t="s">
        <v>44</v>
      </c>
      <c r="V1584" s="1" t="s">
        <v>45</v>
      </c>
      <c r="W1584" s="1" t="s">
        <v>954</v>
      </c>
      <c r="X1584" s="1" t="s">
        <v>46</v>
      </c>
      <c r="Y1584" s="1" t="s">
        <v>81</v>
      </c>
      <c r="Z1584" s="1" t="s">
        <v>1950</v>
      </c>
      <c r="AA1584" s="1" t="s">
        <v>83</v>
      </c>
      <c r="AB1584" s="1" t="s">
        <v>84</v>
      </c>
      <c r="AC1584" s="1" t="s">
        <v>51</v>
      </c>
      <c r="AD1584" s="1" t="s">
        <v>1950</v>
      </c>
      <c r="AE1584" s="1" t="s">
        <v>37</v>
      </c>
      <c r="AF1584">
        <f t="shared" si="98"/>
        <v>2024</v>
      </c>
      <c r="AG1584" t="str">
        <f t="shared" si="99"/>
        <v>dic</v>
      </c>
      <c r="AH1584" t="str">
        <f>+VLOOKUP(N1584,'[1]2. Ingreso de incapacidades'!$C$5:$O$6997,13,FALSE)</f>
        <v>FAMISANAR E.P.S</v>
      </c>
      <c r="AI1584" t="s">
        <v>2196</v>
      </c>
    </row>
    <row r="1585" spans="1:35" hidden="1" x14ac:dyDescent="0.25">
      <c r="A1585" s="1" t="s">
        <v>33</v>
      </c>
      <c r="B1585" s="1" t="s">
        <v>34</v>
      </c>
      <c r="C1585" s="2">
        <v>45657</v>
      </c>
      <c r="D1585" s="42" t="str">
        <f t="shared" si="96"/>
        <v>2024</v>
      </c>
      <c r="E1585" s="1" t="s">
        <v>73</v>
      </c>
      <c r="F1585" s="1" t="s">
        <v>74</v>
      </c>
      <c r="G1585" s="1" t="s">
        <v>37</v>
      </c>
      <c r="H1585" s="1" t="s">
        <v>954</v>
      </c>
      <c r="I1585" s="1" t="s">
        <v>76</v>
      </c>
      <c r="J1585" s="3">
        <v>303334</v>
      </c>
      <c r="K1585" s="3">
        <v>0</v>
      </c>
      <c r="L1585" s="3">
        <f t="shared" si="97"/>
        <v>303334</v>
      </c>
      <c r="M1585" s="1" t="s">
        <v>40</v>
      </c>
      <c r="N1585" s="88">
        <v>73159298</v>
      </c>
      <c r="O1585" s="1" t="s">
        <v>120</v>
      </c>
      <c r="P1585" s="1" t="s">
        <v>79</v>
      </c>
      <c r="Q1585" s="1" t="s">
        <v>80</v>
      </c>
      <c r="R1585" s="1" t="s">
        <v>43</v>
      </c>
      <c r="S1585" s="1" t="s">
        <v>43</v>
      </c>
      <c r="T1585" s="3">
        <v>0</v>
      </c>
      <c r="U1585" s="1" t="s">
        <v>44</v>
      </c>
      <c r="V1585" s="1" t="s">
        <v>45</v>
      </c>
      <c r="W1585" s="1" t="s">
        <v>954</v>
      </c>
      <c r="X1585" s="1" t="s">
        <v>46</v>
      </c>
      <c r="Y1585" s="1" t="s">
        <v>81</v>
      </c>
      <c r="Z1585" s="1" t="s">
        <v>1950</v>
      </c>
      <c r="AA1585" s="1" t="s">
        <v>83</v>
      </c>
      <c r="AB1585" s="1" t="s">
        <v>84</v>
      </c>
      <c r="AC1585" s="1" t="s">
        <v>51</v>
      </c>
      <c r="AD1585" s="1" t="s">
        <v>1950</v>
      </c>
      <c r="AE1585" s="1" t="s">
        <v>37</v>
      </c>
      <c r="AF1585">
        <f t="shared" si="98"/>
        <v>2024</v>
      </c>
      <c r="AG1585" t="str">
        <f t="shared" si="99"/>
        <v>dic</v>
      </c>
      <c r="AH1585" t="str">
        <f>+VLOOKUP(N1585,'[1]2. Ingreso de incapacidades'!$C$5:$O$6997,13,FALSE)</f>
        <v>NUEVA E.P.S</v>
      </c>
      <c r="AI1585" t="s">
        <v>2199</v>
      </c>
    </row>
    <row r="1586" spans="1:35" hidden="1" x14ac:dyDescent="0.25">
      <c r="A1586" s="1" t="s">
        <v>33</v>
      </c>
      <c r="B1586" s="1" t="s">
        <v>34</v>
      </c>
      <c r="C1586" s="2">
        <v>45657</v>
      </c>
      <c r="D1586" s="42" t="str">
        <f t="shared" si="96"/>
        <v>2024</v>
      </c>
      <c r="E1586" s="1" t="s">
        <v>73</v>
      </c>
      <c r="F1586" s="1" t="s">
        <v>74</v>
      </c>
      <c r="G1586" s="1" t="s">
        <v>37</v>
      </c>
      <c r="H1586" s="1" t="s">
        <v>954</v>
      </c>
      <c r="I1586" s="1" t="s">
        <v>76</v>
      </c>
      <c r="J1586" s="3">
        <v>562463</v>
      </c>
      <c r="K1586" s="3">
        <v>0</v>
      </c>
      <c r="L1586" s="3">
        <f t="shared" si="97"/>
        <v>562463</v>
      </c>
      <c r="M1586" s="1" t="s">
        <v>40</v>
      </c>
      <c r="N1586" s="88">
        <v>72195323</v>
      </c>
      <c r="O1586" s="1" t="s">
        <v>88</v>
      </c>
      <c r="P1586" s="1" t="s">
        <v>89</v>
      </c>
      <c r="Q1586" s="1" t="s">
        <v>90</v>
      </c>
      <c r="R1586" s="1" t="s">
        <v>43</v>
      </c>
      <c r="S1586" s="1" t="s">
        <v>43</v>
      </c>
      <c r="T1586" s="3">
        <v>0</v>
      </c>
      <c r="U1586" s="1" t="s">
        <v>44</v>
      </c>
      <c r="V1586" s="1" t="s">
        <v>45</v>
      </c>
      <c r="W1586" s="1" t="s">
        <v>954</v>
      </c>
      <c r="X1586" s="1" t="s">
        <v>46</v>
      </c>
      <c r="Y1586" s="1" t="s">
        <v>81</v>
      </c>
      <c r="Z1586" s="1" t="s">
        <v>1950</v>
      </c>
      <c r="AA1586" s="1" t="s">
        <v>83</v>
      </c>
      <c r="AB1586" s="1" t="s">
        <v>84</v>
      </c>
      <c r="AC1586" s="1" t="s">
        <v>51</v>
      </c>
      <c r="AD1586" s="1" t="s">
        <v>1950</v>
      </c>
      <c r="AE1586" s="1" t="s">
        <v>37</v>
      </c>
      <c r="AF1586">
        <f t="shared" si="98"/>
        <v>2024</v>
      </c>
      <c r="AG1586" t="str">
        <f t="shared" si="99"/>
        <v>dic</v>
      </c>
      <c r="AH1586" t="str">
        <f>+VLOOKUP(N1586,'[1]2. Ingreso de incapacidades'!$C$5:$O$6997,13,FALSE)</f>
        <v>ARL SURA</v>
      </c>
      <c r="AI1586" t="s">
        <v>2297</v>
      </c>
    </row>
    <row r="1587" spans="1:35" hidden="1" x14ac:dyDescent="0.25">
      <c r="A1587" s="1" t="s">
        <v>33</v>
      </c>
      <c r="B1587" s="1" t="s">
        <v>34</v>
      </c>
      <c r="C1587" s="2">
        <v>45657</v>
      </c>
      <c r="D1587" s="42" t="str">
        <f t="shared" si="96"/>
        <v>2024</v>
      </c>
      <c r="E1587" s="1" t="s">
        <v>73</v>
      </c>
      <c r="F1587" s="1" t="s">
        <v>74</v>
      </c>
      <c r="G1587" s="1" t="s">
        <v>37</v>
      </c>
      <c r="H1587" s="1" t="s">
        <v>954</v>
      </c>
      <c r="I1587" s="1" t="s">
        <v>76</v>
      </c>
      <c r="J1587" s="3">
        <v>1514488</v>
      </c>
      <c r="K1587" s="3">
        <v>0</v>
      </c>
      <c r="L1587" s="3">
        <f t="shared" si="97"/>
        <v>1514488</v>
      </c>
      <c r="M1587" s="1" t="s">
        <v>40</v>
      </c>
      <c r="N1587" s="88">
        <v>92545434</v>
      </c>
      <c r="O1587" s="1" t="s">
        <v>243</v>
      </c>
      <c r="P1587" s="1" t="s">
        <v>295</v>
      </c>
      <c r="Q1587" s="1" t="s">
        <v>296</v>
      </c>
      <c r="R1587" s="1" t="s">
        <v>43</v>
      </c>
      <c r="S1587" s="1" t="s">
        <v>43</v>
      </c>
      <c r="T1587" s="3">
        <v>0</v>
      </c>
      <c r="U1587" s="1" t="s">
        <v>44</v>
      </c>
      <c r="V1587" s="1" t="s">
        <v>45</v>
      </c>
      <c r="W1587" s="1" t="s">
        <v>954</v>
      </c>
      <c r="X1587" s="1" t="s">
        <v>46</v>
      </c>
      <c r="Y1587" s="1" t="s">
        <v>81</v>
      </c>
      <c r="Z1587" s="1" t="s">
        <v>1950</v>
      </c>
      <c r="AA1587" s="1" t="s">
        <v>83</v>
      </c>
      <c r="AB1587" s="1" t="s">
        <v>84</v>
      </c>
      <c r="AC1587" s="1" t="s">
        <v>51</v>
      </c>
      <c r="AD1587" s="1" t="s">
        <v>1950</v>
      </c>
      <c r="AE1587" s="1" t="s">
        <v>37</v>
      </c>
      <c r="AF1587">
        <f t="shared" si="98"/>
        <v>2024</v>
      </c>
      <c r="AG1587" t="str">
        <f t="shared" si="99"/>
        <v>dic</v>
      </c>
      <c r="AH1587" t="str">
        <f>+VLOOKUP(N1587,'[1]2. Ingreso de incapacidades'!$C$5:$O$6997,13,FALSE)</f>
        <v>SURA E.P.S.</v>
      </c>
      <c r="AI1587" t="s">
        <v>2197</v>
      </c>
    </row>
    <row r="1588" spans="1:35" hidden="1" x14ac:dyDescent="0.25">
      <c r="A1588" s="1" t="s">
        <v>33</v>
      </c>
      <c r="B1588" s="1" t="s">
        <v>34</v>
      </c>
      <c r="C1588" s="2">
        <v>45657</v>
      </c>
      <c r="D1588" s="42" t="str">
        <f t="shared" si="96"/>
        <v>2024</v>
      </c>
      <c r="E1588" s="1" t="s">
        <v>73</v>
      </c>
      <c r="F1588" s="1" t="s">
        <v>74</v>
      </c>
      <c r="G1588" s="1" t="s">
        <v>37</v>
      </c>
      <c r="H1588" s="1" t="s">
        <v>954</v>
      </c>
      <c r="I1588" s="1" t="s">
        <v>76</v>
      </c>
      <c r="J1588" s="3">
        <v>563334</v>
      </c>
      <c r="K1588" s="3">
        <v>0</v>
      </c>
      <c r="L1588" s="3">
        <f t="shared" si="97"/>
        <v>563334</v>
      </c>
      <c r="M1588" s="1" t="s">
        <v>40</v>
      </c>
      <c r="N1588" s="88">
        <v>73169783</v>
      </c>
      <c r="O1588" s="1" t="s">
        <v>78</v>
      </c>
      <c r="P1588" s="1" t="s">
        <v>79</v>
      </c>
      <c r="Q1588" s="1" t="s">
        <v>80</v>
      </c>
      <c r="R1588" s="1" t="s">
        <v>43</v>
      </c>
      <c r="S1588" s="1" t="s">
        <v>43</v>
      </c>
      <c r="T1588" s="3">
        <v>0</v>
      </c>
      <c r="U1588" s="1" t="s">
        <v>44</v>
      </c>
      <c r="V1588" s="1" t="s">
        <v>45</v>
      </c>
      <c r="W1588" s="1" t="s">
        <v>954</v>
      </c>
      <c r="X1588" s="1" t="s">
        <v>46</v>
      </c>
      <c r="Y1588" s="1" t="s">
        <v>81</v>
      </c>
      <c r="Z1588" s="1" t="s">
        <v>1950</v>
      </c>
      <c r="AA1588" s="1" t="s">
        <v>83</v>
      </c>
      <c r="AB1588" s="1" t="s">
        <v>84</v>
      </c>
      <c r="AC1588" s="1" t="s">
        <v>51</v>
      </c>
      <c r="AD1588" s="1" t="s">
        <v>1950</v>
      </c>
      <c r="AE1588" s="1" t="s">
        <v>37</v>
      </c>
      <c r="AF1588">
        <f t="shared" si="98"/>
        <v>2024</v>
      </c>
      <c r="AG1588" t="str">
        <f t="shared" si="99"/>
        <v>dic</v>
      </c>
      <c r="AH1588" t="str">
        <f>+VLOOKUP(N1588,'[1]2. Ingreso de incapacidades'!$C$5:$O$6997,13,FALSE)</f>
        <v>EPS-S CAJACOPI</v>
      </c>
      <c r="AI1588" t="s">
        <v>2200</v>
      </c>
    </row>
    <row r="1589" spans="1:35" hidden="1" x14ac:dyDescent="0.25">
      <c r="A1589" s="1" t="s">
        <v>33</v>
      </c>
      <c r="B1589" s="1" t="s">
        <v>34</v>
      </c>
      <c r="C1589" s="2">
        <v>45657</v>
      </c>
      <c r="D1589" s="42" t="str">
        <f t="shared" si="96"/>
        <v>2024</v>
      </c>
      <c r="E1589" s="1" t="s">
        <v>73</v>
      </c>
      <c r="F1589" s="1" t="s">
        <v>74</v>
      </c>
      <c r="G1589" s="1" t="s">
        <v>37</v>
      </c>
      <c r="H1589" s="1" t="s">
        <v>954</v>
      </c>
      <c r="I1589" s="1" t="s">
        <v>76</v>
      </c>
      <c r="J1589" s="3">
        <v>50404</v>
      </c>
      <c r="K1589" s="3">
        <v>0</v>
      </c>
      <c r="L1589" s="3">
        <f t="shared" si="97"/>
        <v>50404</v>
      </c>
      <c r="M1589" s="1" t="s">
        <v>40</v>
      </c>
      <c r="N1589" s="88">
        <v>73579382</v>
      </c>
      <c r="O1589" s="1" t="s">
        <v>86</v>
      </c>
      <c r="P1589" s="1" t="s">
        <v>79</v>
      </c>
      <c r="Q1589" s="1" t="s">
        <v>80</v>
      </c>
      <c r="R1589" s="1" t="s">
        <v>43</v>
      </c>
      <c r="S1589" s="1" t="s">
        <v>43</v>
      </c>
      <c r="T1589" s="3">
        <v>0</v>
      </c>
      <c r="U1589" s="1" t="s">
        <v>44</v>
      </c>
      <c r="V1589" s="1" t="s">
        <v>45</v>
      </c>
      <c r="W1589" s="1" t="s">
        <v>954</v>
      </c>
      <c r="X1589" s="1" t="s">
        <v>46</v>
      </c>
      <c r="Y1589" s="1" t="s">
        <v>81</v>
      </c>
      <c r="Z1589" s="1" t="s">
        <v>1950</v>
      </c>
      <c r="AA1589" s="1" t="s">
        <v>83</v>
      </c>
      <c r="AB1589" s="1" t="s">
        <v>84</v>
      </c>
      <c r="AC1589" s="1" t="s">
        <v>51</v>
      </c>
      <c r="AD1589" s="1" t="s">
        <v>1950</v>
      </c>
      <c r="AE1589" s="1" t="s">
        <v>37</v>
      </c>
      <c r="AF1589">
        <f t="shared" si="98"/>
        <v>2024</v>
      </c>
      <c r="AG1589" t="str">
        <f t="shared" si="99"/>
        <v>dic</v>
      </c>
      <c r="AH1589" t="str">
        <f>+VLOOKUP(N1589,'[1]2. Ingreso de incapacidades'!$C$5:$O$6997,13,FALSE)</f>
        <v>EPS MUTUAL SER</v>
      </c>
      <c r="AI1589" t="s">
        <v>2195</v>
      </c>
    </row>
    <row r="1590" spans="1:35" hidden="1" x14ac:dyDescent="0.25">
      <c r="A1590" s="1" t="s">
        <v>33</v>
      </c>
      <c r="B1590" s="1" t="s">
        <v>34</v>
      </c>
      <c r="C1590" s="2">
        <v>45657</v>
      </c>
      <c r="D1590" s="42" t="str">
        <f t="shared" si="96"/>
        <v>2024</v>
      </c>
      <c r="E1590" s="1" t="s">
        <v>73</v>
      </c>
      <c r="F1590" s="1" t="s">
        <v>74</v>
      </c>
      <c r="G1590" s="1" t="s">
        <v>37</v>
      </c>
      <c r="H1590" s="1" t="s">
        <v>954</v>
      </c>
      <c r="I1590" s="1" t="s">
        <v>76</v>
      </c>
      <c r="J1590" s="3">
        <v>650000</v>
      </c>
      <c r="K1590" s="3">
        <v>0</v>
      </c>
      <c r="L1590" s="3">
        <f t="shared" si="97"/>
        <v>650000</v>
      </c>
      <c r="M1590" s="1" t="s">
        <v>40</v>
      </c>
      <c r="N1590" s="88">
        <v>30873721</v>
      </c>
      <c r="O1590" s="1" t="s">
        <v>126</v>
      </c>
      <c r="P1590" s="1" t="s">
        <v>79</v>
      </c>
      <c r="Q1590" s="1" t="s">
        <v>80</v>
      </c>
      <c r="R1590" s="1" t="s">
        <v>43</v>
      </c>
      <c r="S1590" s="1" t="s">
        <v>43</v>
      </c>
      <c r="T1590" s="3">
        <v>0</v>
      </c>
      <c r="U1590" s="1" t="s">
        <v>44</v>
      </c>
      <c r="V1590" s="1" t="s">
        <v>45</v>
      </c>
      <c r="W1590" s="1" t="s">
        <v>954</v>
      </c>
      <c r="X1590" s="1" t="s">
        <v>46</v>
      </c>
      <c r="Y1590" s="1" t="s">
        <v>81</v>
      </c>
      <c r="Z1590" s="1" t="s">
        <v>1950</v>
      </c>
      <c r="AA1590" s="1" t="s">
        <v>83</v>
      </c>
      <c r="AB1590" s="1" t="s">
        <v>84</v>
      </c>
      <c r="AC1590" s="1" t="s">
        <v>51</v>
      </c>
      <c r="AD1590" s="1" t="s">
        <v>1950</v>
      </c>
      <c r="AE1590" s="1" t="s">
        <v>37</v>
      </c>
      <c r="AF1590">
        <f t="shared" si="98"/>
        <v>2024</v>
      </c>
      <c r="AG1590" t="str">
        <f t="shared" si="99"/>
        <v>dic</v>
      </c>
      <c r="AH1590" t="str">
        <f>+VLOOKUP(N1590,'[1]2. Ingreso de incapacidades'!$C$5:$O$6997,13,FALSE)</f>
        <v>FAMISANAR E.P.S</v>
      </c>
      <c r="AI1590" t="s">
        <v>2196</v>
      </c>
    </row>
    <row r="1591" spans="1:35" hidden="1" x14ac:dyDescent="0.25">
      <c r="A1591" s="1" t="s">
        <v>33</v>
      </c>
      <c r="B1591" s="1" t="s">
        <v>34</v>
      </c>
      <c r="C1591" s="2">
        <v>45657</v>
      </c>
      <c r="D1591" s="42" t="str">
        <f t="shared" si="96"/>
        <v>2024</v>
      </c>
      <c r="E1591" s="1" t="s">
        <v>73</v>
      </c>
      <c r="F1591" s="1" t="s">
        <v>74</v>
      </c>
      <c r="G1591" s="1" t="s">
        <v>37</v>
      </c>
      <c r="H1591" s="1" t="s">
        <v>954</v>
      </c>
      <c r="I1591" s="1" t="s">
        <v>76</v>
      </c>
      <c r="J1591" s="3">
        <v>260001</v>
      </c>
      <c r="K1591" s="3">
        <v>0</v>
      </c>
      <c r="L1591" s="3">
        <f t="shared" si="97"/>
        <v>260001</v>
      </c>
      <c r="M1591" s="1" t="s">
        <v>40</v>
      </c>
      <c r="N1591" s="88">
        <v>73159298</v>
      </c>
      <c r="O1591" s="1" t="s">
        <v>120</v>
      </c>
      <c r="P1591" s="1" t="s">
        <v>79</v>
      </c>
      <c r="Q1591" s="1" t="s">
        <v>80</v>
      </c>
      <c r="R1591" s="1" t="s">
        <v>43</v>
      </c>
      <c r="S1591" s="1" t="s">
        <v>43</v>
      </c>
      <c r="T1591" s="3">
        <v>0</v>
      </c>
      <c r="U1591" s="1" t="s">
        <v>44</v>
      </c>
      <c r="V1591" s="1" t="s">
        <v>45</v>
      </c>
      <c r="W1591" s="1" t="s">
        <v>954</v>
      </c>
      <c r="X1591" s="1" t="s">
        <v>46</v>
      </c>
      <c r="Y1591" s="1" t="s">
        <v>81</v>
      </c>
      <c r="Z1591" s="1" t="s">
        <v>1950</v>
      </c>
      <c r="AA1591" s="1" t="s">
        <v>83</v>
      </c>
      <c r="AB1591" s="1" t="s">
        <v>84</v>
      </c>
      <c r="AC1591" s="1" t="s">
        <v>51</v>
      </c>
      <c r="AD1591" s="1" t="s">
        <v>1950</v>
      </c>
      <c r="AE1591" s="1" t="s">
        <v>37</v>
      </c>
      <c r="AF1591">
        <f t="shared" si="98"/>
        <v>2024</v>
      </c>
      <c r="AG1591" t="str">
        <f t="shared" si="99"/>
        <v>dic</v>
      </c>
      <c r="AH1591" t="str">
        <f>+VLOOKUP(N1591,'[1]2. Ingreso de incapacidades'!$C$5:$O$6997,13,FALSE)</f>
        <v>NUEVA E.P.S</v>
      </c>
      <c r="AI1591" t="s">
        <v>2199</v>
      </c>
    </row>
    <row r="1592" spans="1:35" hidden="1" x14ac:dyDescent="0.25">
      <c r="A1592" s="1" t="s">
        <v>33</v>
      </c>
      <c r="B1592" s="1" t="s">
        <v>34</v>
      </c>
      <c r="C1592" s="2">
        <v>45657</v>
      </c>
      <c r="D1592" s="42" t="str">
        <f t="shared" si="96"/>
        <v>2024</v>
      </c>
      <c r="E1592" s="1" t="s">
        <v>73</v>
      </c>
      <c r="F1592" s="1" t="s">
        <v>74</v>
      </c>
      <c r="G1592" s="1" t="s">
        <v>37</v>
      </c>
      <c r="H1592" s="1" t="s">
        <v>954</v>
      </c>
      <c r="I1592" s="1" t="s">
        <v>76</v>
      </c>
      <c r="J1592" s="3">
        <v>43765</v>
      </c>
      <c r="K1592" s="3">
        <v>0</v>
      </c>
      <c r="L1592" s="3">
        <f t="shared" si="97"/>
        <v>43765</v>
      </c>
      <c r="M1592" s="1" t="s">
        <v>40</v>
      </c>
      <c r="N1592" s="88">
        <v>3828437</v>
      </c>
      <c r="O1592" s="1" t="s">
        <v>766</v>
      </c>
      <c r="P1592" s="1" t="s">
        <v>79</v>
      </c>
      <c r="Q1592" s="1" t="s">
        <v>80</v>
      </c>
      <c r="R1592" s="1" t="s">
        <v>43</v>
      </c>
      <c r="S1592" s="1" t="s">
        <v>43</v>
      </c>
      <c r="T1592" s="3">
        <v>0</v>
      </c>
      <c r="U1592" s="1" t="s">
        <v>44</v>
      </c>
      <c r="V1592" s="1" t="s">
        <v>45</v>
      </c>
      <c r="W1592" s="1" t="s">
        <v>954</v>
      </c>
      <c r="X1592" s="1" t="s">
        <v>46</v>
      </c>
      <c r="Y1592" s="1" t="s">
        <v>81</v>
      </c>
      <c r="Z1592" s="1" t="s">
        <v>1950</v>
      </c>
      <c r="AA1592" s="1" t="s">
        <v>83</v>
      </c>
      <c r="AB1592" s="1" t="s">
        <v>84</v>
      </c>
      <c r="AC1592" s="1" t="s">
        <v>51</v>
      </c>
      <c r="AD1592" s="1" t="s">
        <v>1950</v>
      </c>
      <c r="AE1592" s="1" t="s">
        <v>37</v>
      </c>
      <c r="AF1592">
        <f t="shared" si="98"/>
        <v>2024</v>
      </c>
      <c r="AG1592" t="str">
        <f t="shared" si="99"/>
        <v>dic</v>
      </c>
      <c r="AH1592" t="str">
        <f>+VLOOKUP(N1592,'[1]2. Ingreso de incapacidades'!$C$5:$O$6997,13,FALSE)</f>
        <v>EPS MUTUAL SER</v>
      </c>
      <c r="AI1592" t="s">
        <v>2195</v>
      </c>
    </row>
    <row r="1593" spans="1:35" hidden="1" x14ac:dyDescent="0.25">
      <c r="A1593" s="1" t="s">
        <v>33</v>
      </c>
      <c r="B1593" s="1" t="s">
        <v>34</v>
      </c>
      <c r="C1593" s="2">
        <v>45657</v>
      </c>
      <c r="D1593" s="42" t="str">
        <f t="shared" si="96"/>
        <v>2024</v>
      </c>
      <c r="E1593" s="1" t="s">
        <v>73</v>
      </c>
      <c r="F1593" s="1" t="s">
        <v>74</v>
      </c>
      <c r="G1593" s="1" t="s">
        <v>37</v>
      </c>
      <c r="H1593" s="1" t="s">
        <v>954</v>
      </c>
      <c r="I1593" s="1" t="s">
        <v>76</v>
      </c>
      <c r="J1593" s="3">
        <v>86667</v>
      </c>
      <c r="K1593" s="3">
        <v>0</v>
      </c>
      <c r="L1593" s="3">
        <f t="shared" si="97"/>
        <v>86667</v>
      </c>
      <c r="M1593" s="1" t="s">
        <v>40</v>
      </c>
      <c r="N1593" s="88">
        <v>3800779</v>
      </c>
      <c r="O1593" s="1" t="s">
        <v>308</v>
      </c>
      <c r="P1593" s="1" t="s">
        <v>79</v>
      </c>
      <c r="Q1593" s="1" t="s">
        <v>80</v>
      </c>
      <c r="R1593" s="1" t="s">
        <v>43</v>
      </c>
      <c r="S1593" s="1" t="s">
        <v>43</v>
      </c>
      <c r="T1593" s="3">
        <v>0</v>
      </c>
      <c r="U1593" s="1" t="s">
        <v>44</v>
      </c>
      <c r="V1593" s="1" t="s">
        <v>45</v>
      </c>
      <c r="W1593" s="1" t="s">
        <v>954</v>
      </c>
      <c r="X1593" s="1" t="s">
        <v>46</v>
      </c>
      <c r="Y1593" s="1" t="s">
        <v>81</v>
      </c>
      <c r="Z1593" s="1" t="s">
        <v>1950</v>
      </c>
      <c r="AA1593" s="1" t="s">
        <v>83</v>
      </c>
      <c r="AB1593" s="1" t="s">
        <v>84</v>
      </c>
      <c r="AC1593" s="1" t="s">
        <v>51</v>
      </c>
      <c r="AD1593" s="1" t="s">
        <v>1950</v>
      </c>
      <c r="AE1593" s="1" t="s">
        <v>37</v>
      </c>
      <c r="AF1593">
        <f t="shared" si="98"/>
        <v>2024</v>
      </c>
      <c r="AG1593" t="str">
        <f t="shared" si="99"/>
        <v>dic</v>
      </c>
      <c r="AH1593" t="str">
        <f>+VLOOKUP(N1593,'[1]2. Ingreso de incapacidades'!$C$5:$O$6997,13,FALSE)</f>
        <v>EPS-S CAJACOPI</v>
      </c>
      <c r="AI1593" t="s">
        <v>2200</v>
      </c>
    </row>
    <row r="1594" spans="1:35" hidden="1" x14ac:dyDescent="0.25">
      <c r="A1594" s="1" t="s">
        <v>33</v>
      </c>
      <c r="B1594" s="1" t="s">
        <v>34</v>
      </c>
      <c r="C1594" s="2">
        <v>45657</v>
      </c>
      <c r="D1594" s="42" t="str">
        <f t="shared" si="96"/>
        <v>2024</v>
      </c>
      <c r="E1594" s="1" t="s">
        <v>73</v>
      </c>
      <c r="F1594" s="1" t="s">
        <v>74</v>
      </c>
      <c r="G1594" s="1" t="s">
        <v>37</v>
      </c>
      <c r="H1594" s="1" t="s">
        <v>954</v>
      </c>
      <c r="I1594" s="1" t="s">
        <v>76</v>
      </c>
      <c r="J1594" s="3">
        <v>43334</v>
      </c>
      <c r="K1594" s="3">
        <v>0</v>
      </c>
      <c r="L1594" s="3">
        <f t="shared" si="97"/>
        <v>43334</v>
      </c>
      <c r="M1594" s="1" t="s">
        <v>40</v>
      </c>
      <c r="N1594" s="88">
        <v>1047430645</v>
      </c>
      <c r="O1594" s="1" t="s">
        <v>110</v>
      </c>
      <c r="P1594" s="1" t="s">
        <v>79</v>
      </c>
      <c r="Q1594" s="1" t="s">
        <v>80</v>
      </c>
      <c r="R1594" s="1" t="s">
        <v>43</v>
      </c>
      <c r="S1594" s="1" t="s">
        <v>43</v>
      </c>
      <c r="T1594" s="3">
        <v>0</v>
      </c>
      <c r="U1594" s="1" t="s">
        <v>44</v>
      </c>
      <c r="V1594" s="1" t="s">
        <v>45</v>
      </c>
      <c r="W1594" s="1" t="s">
        <v>954</v>
      </c>
      <c r="X1594" s="1" t="s">
        <v>46</v>
      </c>
      <c r="Y1594" s="1" t="s">
        <v>81</v>
      </c>
      <c r="Z1594" s="1" t="s">
        <v>1950</v>
      </c>
      <c r="AA1594" s="1" t="s">
        <v>83</v>
      </c>
      <c r="AB1594" s="1" t="s">
        <v>84</v>
      </c>
      <c r="AC1594" s="1" t="s">
        <v>51</v>
      </c>
      <c r="AD1594" s="1" t="s">
        <v>1950</v>
      </c>
      <c r="AE1594" s="1" t="s">
        <v>37</v>
      </c>
      <c r="AF1594">
        <f t="shared" si="98"/>
        <v>2024</v>
      </c>
      <c r="AG1594" t="str">
        <f t="shared" si="99"/>
        <v>dic</v>
      </c>
      <c r="AH1594" t="str">
        <f>+VLOOKUP(N1594,'[1]2. Ingreso de incapacidades'!$C$5:$O$6997,13,FALSE)</f>
        <v>COOSALUD ESS EPS -S</v>
      </c>
      <c r="AI1594" t="s">
        <v>2198</v>
      </c>
    </row>
    <row r="1595" spans="1:35" hidden="1" x14ac:dyDescent="0.25">
      <c r="A1595" s="1" t="s">
        <v>33</v>
      </c>
      <c r="B1595" s="1" t="s">
        <v>34</v>
      </c>
      <c r="C1595" s="2">
        <v>45657</v>
      </c>
      <c r="D1595" s="42" t="str">
        <f t="shared" si="96"/>
        <v>2024</v>
      </c>
      <c r="E1595" s="1" t="s">
        <v>73</v>
      </c>
      <c r="F1595" s="1" t="s">
        <v>74</v>
      </c>
      <c r="G1595" s="1" t="s">
        <v>37</v>
      </c>
      <c r="H1595" s="1" t="s">
        <v>954</v>
      </c>
      <c r="I1595" s="1" t="s">
        <v>76</v>
      </c>
      <c r="J1595" s="3">
        <v>346667</v>
      </c>
      <c r="K1595" s="3">
        <v>0</v>
      </c>
      <c r="L1595" s="3">
        <f t="shared" si="97"/>
        <v>346667</v>
      </c>
      <c r="M1595" s="1" t="s">
        <v>40</v>
      </c>
      <c r="N1595" s="88">
        <v>73192545</v>
      </c>
      <c r="O1595" s="1" t="s">
        <v>809</v>
      </c>
      <c r="P1595" s="1" t="s">
        <v>79</v>
      </c>
      <c r="Q1595" s="1" t="s">
        <v>80</v>
      </c>
      <c r="R1595" s="1" t="s">
        <v>43</v>
      </c>
      <c r="S1595" s="1" t="s">
        <v>43</v>
      </c>
      <c r="T1595" s="3">
        <v>0</v>
      </c>
      <c r="U1595" s="1" t="s">
        <v>44</v>
      </c>
      <c r="V1595" s="1" t="s">
        <v>45</v>
      </c>
      <c r="W1595" s="1" t="s">
        <v>954</v>
      </c>
      <c r="X1595" s="1" t="s">
        <v>46</v>
      </c>
      <c r="Y1595" s="1" t="s">
        <v>81</v>
      </c>
      <c r="Z1595" s="1" t="s">
        <v>1950</v>
      </c>
      <c r="AA1595" s="1" t="s">
        <v>83</v>
      </c>
      <c r="AB1595" s="1" t="s">
        <v>84</v>
      </c>
      <c r="AC1595" s="1" t="s">
        <v>51</v>
      </c>
      <c r="AD1595" s="1" t="s">
        <v>1950</v>
      </c>
      <c r="AE1595" s="1" t="s">
        <v>37</v>
      </c>
      <c r="AF1595">
        <f t="shared" si="98"/>
        <v>2024</v>
      </c>
      <c r="AG1595" t="str">
        <f t="shared" si="99"/>
        <v>dic</v>
      </c>
      <c r="AH1595" t="str">
        <f>+VLOOKUP(N1595,'[1]2. Ingreso de incapacidades'!$C$5:$O$6997,13,FALSE)</f>
        <v>FONDO DE SOLIDARIDAD Y GARANTÍA FOSYGA</v>
      </c>
      <c r="AI1595" t="s">
        <v>2201</v>
      </c>
    </row>
    <row r="1596" spans="1:35" hidden="1" x14ac:dyDescent="0.25">
      <c r="A1596" s="1" t="s">
        <v>33</v>
      </c>
      <c r="B1596" s="1" t="s">
        <v>34</v>
      </c>
      <c r="C1596" s="2">
        <v>45657</v>
      </c>
      <c r="D1596" s="42" t="str">
        <f t="shared" si="96"/>
        <v>2024</v>
      </c>
      <c r="E1596" s="1" t="s">
        <v>73</v>
      </c>
      <c r="F1596" s="1" t="s">
        <v>74</v>
      </c>
      <c r="G1596" s="1" t="s">
        <v>37</v>
      </c>
      <c r="H1596" s="1" t="s">
        <v>954</v>
      </c>
      <c r="I1596" s="1" t="s">
        <v>76</v>
      </c>
      <c r="J1596" s="3">
        <v>621965</v>
      </c>
      <c r="K1596" s="3">
        <v>0</v>
      </c>
      <c r="L1596" s="3">
        <f t="shared" si="97"/>
        <v>621965</v>
      </c>
      <c r="M1596" s="1" t="s">
        <v>40</v>
      </c>
      <c r="N1596" s="88">
        <v>73108745</v>
      </c>
      <c r="O1596" s="1" t="s">
        <v>142</v>
      </c>
      <c r="P1596" s="1" t="s">
        <v>79</v>
      </c>
      <c r="Q1596" s="1" t="s">
        <v>80</v>
      </c>
      <c r="R1596" s="1" t="s">
        <v>43</v>
      </c>
      <c r="S1596" s="1" t="s">
        <v>43</v>
      </c>
      <c r="T1596" s="3">
        <v>0</v>
      </c>
      <c r="U1596" s="1" t="s">
        <v>44</v>
      </c>
      <c r="V1596" s="1" t="s">
        <v>45</v>
      </c>
      <c r="W1596" s="1" t="s">
        <v>954</v>
      </c>
      <c r="X1596" s="1" t="s">
        <v>46</v>
      </c>
      <c r="Y1596" s="1" t="s">
        <v>81</v>
      </c>
      <c r="Z1596" s="1" t="s">
        <v>1950</v>
      </c>
      <c r="AA1596" s="1" t="s">
        <v>83</v>
      </c>
      <c r="AB1596" s="1" t="s">
        <v>84</v>
      </c>
      <c r="AC1596" s="1" t="s">
        <v>51</v>
      </c>
      <c r="AD1596" s="1" t="s">
        <v>1950</v>
      </c>
      <c r="AE1596" s="1" t="s">
        <v>37</v>
      </c>
      <c r="AF1596">
        <f t="shared" si="98"/>
        <v>2024</v>
      </c>
      <c r="AG1596" t="str">
        <f t="shared" si="99"/>
        <v>dic</v>
      </c>
      <c r="AH1596" t="str">
        <f>+VLOOKUP(N1596,'[1]2. Ingreso de incapacidades'!$C$5:$O$6997,13,FALSE)</f>
        <v>SALUD TOTAL E.P.S.</v>
      </c>
      <c r="AI1596" t="s">
        <v>2192</v>
      </c>
    </row>
    <row r="1597" spans="1:35" hidden="1" x14ac:dyDescent="0.25">
      <c r="A1597" s="1" t="s">
        <v>33</v>
      </c>
      <c r="B1597" s="1" t="s">
        <v>34</v>
      </c>
      <c r="C1597" s="2">
        <v>45657</v>
      </c>
      <c r="D1597" s="42" t="str">
        <f t="shared" ref="D1597:D1660" si="100">TEXT(C1597,"yyyy")</f>
        <v>2024</v>
      </c>
      <c r="E1597" s="1" t="s">
        <v>73</v>
      </c>
      <c r="F1597" s="1" t="s">
        <v>74</v>
      </c>
      <c r="G1597" s="1" t="s">
        <v>37</v>
      </c>
      <c r="H1597" s="1" t="s">
        <v>954</v>
      </c>
      <c r="I1597" s="1" t="s">
        <v>76</v>
      </c>
      <c r="J1597" s="3">
        <v>650000</v>
      </c>
      <c r="K1597" s="3">
        <v>0</v>
      </c>
      <c r="L1597" s="3">
        <f t="shared" ref="L1597:L1660" si="101">+J1597-K1597</f>
        <v>650000</v>
      </c>
      <c r="M1597" s="1" t="s">
        <v>40</v>
      </c>
      <c r="N1597" s="88">
        <v>73109356</v>
      </c>
      <c r="O1597" s="1" t="s">
        <v>118</v>
      </c>
      <c r="P1597" s="1" t="s">
        <v>79</v>
      </c>
      <c r="Q1597" s="1" t="s">
        <v>80</v>
      </c>
      <c r="R1597" s="1" t="s">
        <v>43</v>
      </c>
      <c r="S1597" s="1" t="s">
        <v>43</v>
      </c>
      <c r="T1597" s="3">
        <v>0</v>
      </c>
      <c r="U1597" s="1" t="s">
        <v>44</v>
      </c>
      <c r="V1597" s="1" t="s">
        <v>45</v>
      </c>
      <c r="W1597" s="1" t="s">
        <v>954</v>
      </c>
      <c r="X1597" s="1" t="s">
        <v>46</v>
      </c>
      <c r="Y1597" s="1" t="s">
        <v>81</v>
      </c>
      <c r="Z1597" s="1" t="s">
        <v>1950</v>
      </c>
      <c r="AA1597" s="1" t="s">
        <v>83</v>
      </c>
      <c r="AB1597" s="1" t="s">
        <v>84</v>
      </c>
      <c r="AC1597" s="1" t="s">
        <v>51</v>
      </c>
      <c r="AD1597" s="1" t="s">
        <v>1950</v>
      </c>
      <c r="AE1597" s="1" t="s">
        <v>37</v>
      </c>
      <c r="AF1597">
        <f t="shared" ref="AF1597:AF1660" si="102">YEAR(C1597)</f>
        <v>2024</v>
      </c>
      <c r="AG1597" t="str">
        <f t="shared" ref="AG1597:AG1660" si="103">TEXT(C1597,"mmm")</f>
        <v>dic</v>
      </c>
      <c r="AH1597" t="str">
        <f>+VLOOKUP(N1597,'[1]2. Ingreso de incapacidades'!$C$5:$O$6997,13,FALSE)</f>
        <v>SANITAS E.P.S</v>
      </c>
      <c r="AI1597" t="s">
        <v>2193</v>
      </c>
    </row>
    <row r="1598" spans="1:35" hidden="1" x14ac:dyDescent="0.25">
      <c r="A1598" s="1" t="s">
        <v>33</v>
      </c>
      <c r="B1598" s="1" t="s">
        <v>34</v>
      </c>
      <c r="C1598" s="2">
        <v>45657</v>
      </c>
      <c r="D1598" s="42" t="str">
        <f t="shared" si="100"/>
        <v>2024</v>
      </c>
      <c r="E1598" s="1" t="s">
        <v>73</v>
      </c>
      <c r="F1598" s="1" t="s">
        <v>74</v>
      </c>
      <c r="G1598" s="1" t="s">
        <v>37</v>
      </c>
      <c r="H1598" s="1" t="s">
        <v>954</v>
      </c>
      <c r="I1598" s="1" t="s">
        <v>76</v>
      </c>
      <c r="J1598" s="3">
        <v>43334</v>
      </c>
      <c r="K1598" s="3">
        <v>0</v>
      </c>
      <c r="L1598" s="3">
        <f t="shared" si="101"/>
        <v>43334</v>
      </c>
      <c r="M1598" s="1" t="s">
        <v>40</v>
      </c>
      <c r="N1598" s="88">
        <v>1050975172</v>
      </c>
      <c r="O1598" s="1" t="s">
        <v>705</v>
      </c>
      <c r="P1598" s="1" t="s">
        <v>79</v>
      </c>
      <c r="Q1598" s="1" t="s">
        <v>80</v>
      </c>
      <c r="R1598" s="1" t="s">
        <v>43</v>
      </c>
      <c r="S1598" s="1" t="s">
        <v>43</v>
      </c>
      <c r="T1598" s="3">
        <v>0</v>
      </c>
      <c r="U1598" s="1" t="s">
        <v>44</v>
      </c>
      <c r="V1598" s="1" t="s">
        <v>45</v>
      </c>
      <c r="W1598" s="1" t="s">
        <v>954</v>
      </c>
      <c r="X1598" s="1" t="s">
        <v>46</v>
      </c>
      <c r="Y1598" s="1" t="s">
        <v>81</v>
      </c>
      <c r="Z1598" s="1" t="s">
        <v>1950</v>
      </c>
      <c r="AA1598" s="1" t="s">
        <v>83</v>
      </c>
      <c r="AB1598" s="1" t="s">
        <v>84</v>
      </c>
      <c r="AC1598" s="1" t="s">
        <v>51</v>
      </c>
      <c r="AD1598" s="1" t="s">
        <v>1950</v>
      </c>
      <c r="AE1598" s="1" t="s">
        <v>37</v>
      </c>
      <c r="AF1598">
        <f t="shared" si="102"/>
        <v>2024</v>
      </c>
      <c r="AG1598" t="str">
        <f t="shared" si="103"/>
        <v>dic</v>
      </c>
      <c r="AH1598" t="str">
        <f>+VLOOKUP(N1598,'[1]2. Ingreso de incapacidades'!$C$5:$O$6997,13,FALSE)</f>
        <v>SANITAS E.P.S</v>
      </c>
      <c r="AI1598" t="s">
        <v>2193</v>
      </c>
    </row>
    <row r="1599" spans="1:35" hidden="1" x14ac:dyDescent="0.25">
      <c r="A1599" s="1" t="s">
        <v>33</v>
      </c>
      <c r="B1599" s="1" t="s">
        <v>34</v>
      </c>
      <c r="C1599" s="2">
        <v>45657</v>
      </c>
      <c r="D1599" s="42" t="str">
        <f t="shared" si="100"/>
        <v>2024</v>
      </c>
      <c r="E1599" s="1" t="s">
        <v>73</v>
      </c>
      <c r="F1599" s="1" t="s">
        <v>74</v>
      </c>
      <c r="G1599" s="1" t="s">
        <v>37</v>
      </c>
      <c r="H1599" s="1" t="s">
        <v>954</v>
      </c>
      <c r="I1599" s="1" t="s">
        <v>76</v>
      </c>
      <c r="J1599" s="3">
        <v>475752</v>
      </c>
      <c r="K1599" s="3">
        <v>0</v>
      </c>
      <c r="L1599" s="3">
        <f t="shared" si="101"/>
        <v>475752</v>
      </c>
      <c r="M1599" s="1" t="s">
        <v>40</v>
      </c>
      <c r="N1599" s="88">
        <v>9102885</v>
      </c>
      <c r="O1599" s="1" t="s">
        <v>866</v>
      </c>
      <c r="P1599" s="1" t="s">
        <v>79</v>
      </c>
      <c r="Q1599" s="1" t="s">
        <v>80</v>
      </c>
      <c r="R1599" s="1" t="s">
        <v>43</v>
      </c>
      <c r="S1599" s="1" t="s">
        <v>43</v>
      </c>
      <c r="T1599" s="3">
        <v>0</v>
      </c>
      <c r="U1599" s="1" t="s">
        <v>44</v>
      </c>
      <c r="V1599" s="1" t="s">
        <v>45</v>
      </c>
      <c r="W1599" s="1" t="s">
        <v>954</v>
      </c>
      <c r="X1599" s="1" t="s">
        <v>46</v>
      </c>
      <c r="Y1599" s="1" t="s">
        <v>81</v>
      </c>
      <c r="Z1599" s="1" t="s">
        <v>1950</v>
      </c>
      <c r="AA1599" s="1" t="s">
        <v>83</v>
      </c>
      <c r="AB1599" s="1" t="s">
        <v>84</v>
      </c>
      <c r="AC1599" s="1" t="s">
        <v>51</v>
      </c>
      <c r="AD1599" s="1" t="s">
        <v>1950</v>
      </c>
      <c r="AE1599" s="1" t="s">
        <v>37</v>
      </c>
      <c r="AF1599">
        <f t="shared" si="102"/>
        <v>2024</v>
      </c>
      <c r="AG1599" t="str">
        <f t="shared" si="103"/>
        <v>dic</v>
      </c>
      <c r="AH1599" t="str">
        <f>+VLOOKUP(N1599,'[1]2. Ingreso de incapacidades'!$C$5:$O$6997,13,FALSE)</f>
        <v>SALUD TOTAL E.P.S.</v>
      </c>
      <c r="AI1599" t="s">
        <v>2192</v>
      </c>
    </row>
    <row r="1600" spans="1:35" hidden="1" x14ac:dyDescent="0.25">
      <c r="A1600" s="1" t="s">
        <v>33</v>
      </c>
      <c r="B1600" s="1" t="s">
        <v>34</v>
      </c>
      <c r="C1600" s="2">
        <v>45657</v>
      </c>
      <c r="D1600" s="42" t="str">
        <f t="shared" si="100"/>
        <v>2024</v>
      </c>
      <c r="E1600" s="1" t="s">
        <v>73</v>
      </c>
      <c r="F1600" s="1" t="s">
        <v>74</v>
      </c>
      <c r="G1600" s="1" t="s">
        <v>37</v>
      </c>
      <c r="H1600" s="1" t="s">
        <v>954</v>
      </c>
      <c r="I1600" s="1" t="s">
        <v>76</v>
      </c>
      <c r="J1600" s="3">
        <v>86667</v>
      </c>
      <c r="K1600" s="3">
        <v>0</v>
      </c>
      <c r="L1600" s="3">
        <f t="shared" si="101"/>
        <v>86667</v>
      </c>
      <c r="M1600" s="1" t="s">
        <v>40</v>
      </c>
      <c r="N1600" s="88">
        <v>73576572</v>
      </c>
      <c r="O1600" s="1" t="s">
        <v>134</v>
      </c>
      <c r="P1600" s="1" t="s">
        <v>79</v>
      </c>
      <c r="Q1600" s="1" t="s">
        <v>80</v>
      </c>
      <c r="R1600" s="1" t="s">
        <v>43</v>
      </c>
      <c r="S1600" s="1" t="s">
        <v>43</v>
      </c>
      <c r="T1600" s="3">
        <v>0</v>
      </c>
      <c r="U1600" s="1" t="s">
        <v>44</v>
      </c>
      <c r="V1600" s="1" t="s">
        <v>45</v>
      </c>
      <c r="W1600" s="1" t="s">
        <v>954</v>
      </c>
      <c r="X1600" s="1" t="s">
        <v>46</v>
      </c>
      <c r="Y1600" s="1" t="s">
        <v>81</v>
      </c>
      <c r="Z1600" s="1" t="s">
        <v>1950</v>
      </c>
      <c r="AA1600" s="1" t="s">
        <v>83</v>
      </c>
      <c r="AB1600" s="1" t="s">
        <v>84</v>
      </c>
      <c r="AC1600" s="1" t="s">
        <v>51</v>
      </c>
      <c r="AD1600" s="1" t="s">
        <v>1950</v>
      </c>
      <c r="AE1600" s="1" t="s">
        <v>37</v>
      </c>
      <c r="AF1600">
        <f t="shared" si="102"/>
        <v>2024</v>
      </c>
      <c r="AG1600" t="str">
        <f t="shared" si="103"/>
        <v>dic</v>
      </c>
      <c r="AH1600" t="str">
        <f>+VLOOKUP(N1600,'[1]2. Ingreso de incapacidades'!$C$5:$O$6997,13,FALSE)</f>
        <v>SANITAS E.P.S</v>
      </c>
      <c r="AI1600" t="s">
        <v>2193</v>
      </c>
    </row>
    <row r="1601" spans="1:35" hidden="1" x14ac:dyDescent="0.25">
      <c r="A1601" s="1" t="s">
        <v>33</v>
      </c>
      <c r="B1601" s="1" t="s">
        <v>34</v>
      </c>
      <c r="C1601" s="2">
        <v>45657</v>
      </c>
      <c r="D1601" s="42" t="str">
        <f t="shared" si="100"/>
        <v>2024</v>
      </c>
      <c r="E1601" s="1" t="s">
        <v>73</v>
      </c>
      <c r="F1601" s="1" t="s">
        <v>74</v>
      </c>
      <c r="G1601" s="1" t="s">
        <v>37</v>
      </c>
      <c r="H1601" s="1" t="s">
        <v>954</v>
      </c>
      <c r="I1601" s="1" t="s">
        <v>76</v>
      </c>
      <c r="J1601" s="3">
        <v>47607</v>
      </c>
      <c r="K1601" s="3">
        <v>0</v>
      </c>
      <c r="L1601" s="3">
        <f t="shared" si="101"/>
        <v>47607</v>
      </c>
      <c r="M1601" s="1" t="s">
        <v>40</v>
      </c>
      <c r="N1601" s="88">
        <v>1047433842</v>
      </c>
      <c r="O1601" s="1" t="s">
        <v>655</v>
      </c>
      <c r="P1601" s="1" t="s">
        <v>79</v>
      </c>
      <c r="Q1601" s="1" t="s">
        <v>80</v>
      </c>
      <c r="R1601" s="1" t="s">
        <v>43</v>
      </c>
      <c r="S1601" s="1" t="s">
        <v>43</v>
      </c>
      <c r="T1601" s="3">
        <v>0</v>
      </c>
      <c r="U1601" s="1" t="s">
        <v>44</v>
      </c>
      <c r="V1601" s="1" t="s">
        <v>45</v>
      </c>
      <c r="W1601" s="1" t="s">
        <v>954</v>
      </c>
      <c r="X1601" s="1" t="s">
        <v>46</v>
      </c>
      <c r="Y1601" s="1" t="s">
        <v>81</v>
      </c>
      <c r="Z1601" s="1" t="s">
        <v>1950</v>
      </c>
      <c r="AA1601" s="1" t="s">
        <v>83</v>
      </c>
      <c r="AB1601" s="1" t="s">
        <v>84</v>
      </c>
      <c r="AC1601" s="1" t="s">
        <v>51</v>
      </c>
      <c r="AD1601" s="1" t="s">
        <v>1950</v>
      </c>
      <c r="AE1601" s="1" t="s">
        <v>37</v>
      </c>
      <c r="AF1601">
        <f t="shared" si="102"/>
        <v>2024</v>
      </c>
      <c r="AG1601" t="str">
        <f t="shared" si="103"/>
        <v>dic</v>
      </c>
      <c r="AH1601" t="str">
        <f>+VLOOKUP(N1601,'[1]2. Ingreso de incapacidades'!$C$5:$O$6997,13,FALSE)</f>
        <v>NUEVA E.P.S</v>
      </c>
      <c r="AI1601" t="s">
        <v>2199</v>
      </c>
    </row>
    <row r="1602" spans="1:35" hidden="1" x14ac:dyDescent="0.25">
      <c r="A1602" s="1" t="s">
        <v>33</v>
      </c>
      <c r="B1602" s="1" t="s">
        <v>34</v>
      </c>
      <c r="C1602" s="2">
        <v>45657</v>
      </c>
      <c r="D1602" s="42" t="str">
        <f t="shared" si="100"/>
        <v>2024</v>
      </c>
      <c r="E1602" s="1" t="s">
        <v>73</v>
      </c>
      <c r="F1602" s="1" t="s">
        <v>74</v>
      </c>
      <c r="G1602" s="1" t="s">
        <v>37</v>
      </c>
      <c r="H1602" s="1" t="s">
        <v>954</v>
      </c>
      <c r="I1602" s="1" t="s">
        <v>76</v>
      </c>
      <c r="J1602" s="3">
        <v>44512</v>
      </c>
      <c r="K1602" s="3">
        <v>0</v>
      </c>
      <c r="L1602" s="3">
        <f t="shared" si="101"/>
        <v>44512</v>
      </c>
      <c r="M1602" s="1" t="s">
        <v>40</v>
      </c>
      <c r="N1602" s="88">
        <v>15031546</v>
      </c>
      <c r="O1602" s="1" t="s">
        <v>499</v>
      </c>
      <c r="P1602" s="1" t="s">
        <v>79</v>
      </c>
      <c r="Q1602" s="1" t="s">
        <v>80</v>
      </c>
      <c r="R1602" s="1" t="s">
        <v>43</v>
      </c>
      <c r="S1602" s="1" t="s">
        <v>43</v>
      </c>
      <c r="T1602" s="3">
        <v>0</v>
      </c>
      <c r="U1602" s="1" t="s">
        <v>44</v>
      </c>
      <c r="V1602" s="1" t="s">
        <v>45</v>
      </c>
      <c r="W1602" s="1" t="s">
        <v>954</v>
      </c>
      <c r="X1602" s="1" t="s">
        <v>46</v>
      </c>
      <c r="Y1602" s="1" t="s">
        <v>81</v>
      </c>
      <c r="Z1602" s="1" t="s">
        <v>1950</v>
      </c>
      <c r="AA1602" s="1" t="s">
        <v>83</v>
      </c>
      <c r="AB1602" s="1" t="s">
        <v>84</v>
      </c>
      <c r="AC1602" s="1" t="s">
        <v>51</v>
      </c>
      <c r="AD1602" s="1" t="s">
        <v>1950</v>
      </c>
      <c r="AE1602" s="1" t="s">
        <v>37</v>
      </c>
      <c r="AF1602">
        <f t="shared" si="102"/>
        <v>2024</v>
      </c>
      <c r="AG1602" t="str">
        <f t="shared" si="103"/>
        <v>dic</v>
      </c>
      <c r="AH1602" t="str">
        <f>+VLOOKUP(N1602,'[1]2. Ingreso de incapacidades'!$C$5:$O$6997,13,FALSE)</f>
        <v>COOSALUD ESS EPS -S</v>
      </c>
      <c r="AI1602" t="s">
        <v>2198</v>
      </c>
    </row>
    <row r="1603" spans="1:35" hidden="1" x14ac:dyDescent="0.25">
      <c r="A1603" s="1" t="s">
        <v>33</v>
      </c>
      <c r="B1603" s="1" t="s">
        <v>34</v>
      </c>
      <c r="C1603" s="2">
        <v>45688</v>
      </c>
      <c r="D1603" s="42" t="str">
        <f t="shared" si="100"/>
        <v>2025</v>
      </c>
      <c r="E1603" s="1" t="s">
        <v>73</v>
      </c>
      <c r="F1603" s="1" t="s">
        <v>74</v>
      </c>
      <c r="G1603" s="1" t="s">
        <v>37</v>
      </c>
      <c r="H1603" s="1" t="s">
        <v>75</v>
      </c>
      <c r="I1603" s="1" t="s">
        <v>76</v>
      </c>
      <c r="J1603" s="3">
        <v>711750</v>
      </c>
      <c r="K1603" s="3">
        <v>0</v>
      </c>
      <c r="L1603" s="3">
        <f t="shared" si="101"/>
        <v>711750</v>
      </c>
      <c r="M1603" s="1" t="s">
        <v>40</v>
      </c>
      <c r="N1603" s="88">
        <v>73169783</v>
      </c>
      <c r="O1603" s="1" t="s">
        <v>78</v>
      </c>
      <c r="P1603" s="1" t="s">
        <v>79</v>
      </c>
      <c r="Q1603" s="1" t="s">
        <v>80</v>
      </c>
      <c r="R1603" s="1" t="s">
        <v>43</v>
      </c>
      <c r="S1603" s="1" t="s">
        <v>43</v>
      </c>
      <c r="T1603" s="3">
        <v>0</v>
      </c>
      <c r="U1603" s="1" t="s">
        <v>44</v>
      </c>
      <c r="V1603" s="1" t="s">
        <v>45</v>
      </c>
      <c r="W1603" s="1" t="s">
        <v>75</v>
      </c>
      <c r="X1603" s="1" t="s">
        <v>46</v>
      </c>
      <c r="Y1603" s="1" t="s">
        <v>81</v>
      </c>
      <c r="Z1603" s="1" t="s">
        <v>82</v>
      </c>
      <c r="AA1603" s="1" t="s">
        <v>83</v>
      </c>
      <c r="AB1603" s="1" t="s">
        <v>84</v>
      </c>
      <c r="AC1603" s="1" t="s">
        <v>51</v>
      </c>
      <c r="AD1603" s="1" t="s">
        <v>82</v>
      </c>
      <c r="AE1603" s="1" t="s">
        <v>37</v>
      </c>
      <c r="AF1603">
        <f t="shared" si="102"/>
        <v>2025</v>
      </c>
      <c r="AG1603" t="str">
        <f t="shared" si="103"/>
        <v>ene</v>
      </c>
      <c r="AH1603" t="str">
        <f>+VLOOKUP(N1603,'[1]2. Ingreso de incapacidades'!$C$5:$O$6997,13,FALSE)</f>
        <v>EPS-S CAJACOPI</v>
      </c>
      <c r="AI1603" t="s">
        <v>2200</v>
      </c>
    </row>
    <row r="1604" spans="1:35" hidden="1" x14ac:dyDescent="0.25">
      <c r="A1604" s="1" t="s">
        <v>33</v>
      </c>
      <c r="B1604" s="1" t="s">
        <v>34</v>
      </c>
      <c r="C1604" s="2">
        <v>45688</v>
      </c>
      <c r="D1604" s="42" t="str">
        <f t="shared" si="100"/>
        <v>2025</v>
      </c>
      <c r="E1604" s="1" t="s">
        <v>73</v>
      </c>
      <c r="F1604" s="1" t="s">
        <v>74</v>
      </c>
      <c r="G1604" s="1" t="s">
        <v>37</v>
      </c>
      <c r="H1604" s="1" t="s">
        <v>75</v>
      </c>
      <c r="I1604" s="1" t="s">
        <v>76</v>
      </c>
      <c r="J1604" s="3">
        <v>711750</v>
      </c>
      <c r="K1604" s="3">
        <v>0</v>
      </c>
      <c r="L1604" s="3">
        <f t="shared" si="101"/>
        <v>711750</v>
      </c>
      <c r="M1604" s="1" t="s">
        <v>40</v>
      </c>
      <c r="N1604" s="88">
        <v>73169783</v>
      </c>
      <c r="O1604" s="1" t="s">
        <v>78</v>
      </c>
      <c r="P1604" s="1" t="s">
        <v>79</v>
      </c>
      <c r="Q1604" s="1" t="s">
        <v>80</v>
      </c>
      <c r="R1604" s="1" t="s">
        <v>43</v>
      </c>
      <c r="S1604" s="1" t="s">
        <v>43</v>
      </c>
      <c r="T1604" s="3">
        <v>0</v>
      </c>
      <c r="U1604" s="1" t="s">
        <v>44</v>
      </c>
      <c r="V1604" s="1" t="s">
        <v>45</v>
      </c>
      <c r="W1604" s="1" t="s">
        <v>75</v>
      </c>
      <c r="X1604" s="1" t="s">
        <v>46</v>
      </c>
      <c r="Y1604" s="1" t="s">
        <v>81</v>
      </c>
      <c r="Z1604" s="1" t="s">
        <v>82</v>
      </c>
      <c r="AA1604" s="1" t="s">
        <v>83</v>
      </c>
      <c r="AB1604" s="1" t="s">
        <v>84</v>
      </c>
      <c r="AC1604" s="1" t="s">
        <v>51</v>
      </c>
      <c r="AD1604" s="1" t="s">
        <v>82</v>
      </c>
      <c r="AE1604" s="1" t="s">
        <v>37</v>
      </c>
      <c r="AF1604">
        <f t="shared" si="102"/>
        <v>2025</v>
      </c>
      <c r="AG1604" t="str">
        <f t="shared" si="103"/>
        <v>ene</v>
      </c>
      <c r="AH1604" t="str">
        <f>+VLOOKUP(N1604,'[1]2. Ingreso de incapacidades'!$C$5:$O$6997,13,FALSE)</f>
        <v>EPS-S CAJACOPI</v>
      </c>
      <c r="AI1604" t="s">
        <v>2200</v>
      </c>
    </row>
    <row r="1605" spans="1:35" hidden="1" x14ac:dyDescent="0.25">
      <c r="A1605" s="1" t="s">
        <v>33</v>
      </c>
      <c r="B1605" s="1" t="s">
        <v>34</v>
      </c>
      <c r="C1605" s="2">
        <v>45688</v>
      </c>
      <c r="D1605" s="42" t="str">
        <f t="shared" si="100"/>
        <v>2025</v>
      </c>
      <c r="E1605" s="1" t="s">
        <v>73</v>
      </c>
      <c r="F1605" s="1" t="s">
        <v>74</v>
      </c>
      <c r="G1605" s="1" t="s">
        <v>37</v>
      </c>
      <c r="H1605" s="1" t="s">
        <v>75</v>
      </c>
      <c r="I1605" s="1" t="s">
        <v>76</v>
      </c>
      <c r="J1605" s="3">
        <v>49214</v>
      </c>
      <c r="K1605" s="3">
        <v>0</v>
      </c>
      <c r="L1605" s="3">
        <f t="shared" si="101"/>
        <v>49214</v>
      </c>
      <c r="M1605" s="1" t="s">
        <v>40</v>
      </c>
      <c r="N1605" s="88">
        <v>73579382</v>
      </c>
      <c r="O1605" s="1" t="s">
        <v>86</v>
      </c>
      <c r="P1605" s="1" t="s">
        <v>79</v>
      </c>
      <c r="Q1605" s="1" t="s">
        <v>80</v>
      </c>
      <c r="R1605" s="1" t="s">
        <v>43</v>
      </c>
      <c r="S1605" s="1" t="s">
        <v>43</v>
      </c>
      <c r="T1605" s="3">
        <v>0</v>
      </c>
      <c r="U1605" s="1" t="s">
        <v>44</v>
      </c>
      <c r="V1605" s="1" t="s">
        <v>45</v>
      </c>
      <c r="W1605" s="1" t="s">
        <v>75</v>
      </c>
      <c r="X1605" s="1" t="s">
        <v>46</v>
      </c>
      <c r="Y1605" s="1" t="s">
        <v>81</v>
      </c>
      <c r="Z1605" s="1" t="s">
        <v>82</v>
      </c>
      <c r="AA1605" s="1" t="s">
        <v>83</v>
      </c>
      <c r="AB1605" s="1" t="s">
        <v>84</v>
      </c>
      <c r="AC1605" s="1" t="s">
        <v>51</v>
      </c>
      <c r="AD1605" s="1" t="s">
        <v>82</v>
      </c>
      <c r="AE1605" s="1" t="s">
        <v>37</v>
      </c>
      <c r="AF1605">
        <f t="shared" si="102"/>
        <v>2025</v>
      </c>
      <c r="AG1605" t="str">
        <f t="shared" si="103"/>
        <v>ene</v>
      </c>
      <c r="AH1605" t="str">
        <f>+VLOOKUP(N1605,'[1]2. Ingreso de incapacidades'!$C$5:$O$6997,13,FALSE)</f>
        <v>EPS MUTUAL SER</v>
      </c>
      <c r="AI1605" t="s">
        <v>2195</v>
      </c>
    </row>
    <row r="1606" spans="1:35" hidden="1" x14ac:dyDescent="0.25">
      <c r="A1606" s="1" t="s">
        <v>33</v>
      </c>
      <c r="B1606" s="1" t="s">
        <v>34</v>
      </c>
      <c r="C1606" s="2">
        <v>45688</v>
      </c>
      <c r="D1606" s="42" t="str">
        <f t="shared" si="100"/>
        <v>2025</v>
      </c>
      <c r="E1606" s="1" t="s">
        <v>73</v>
      </c>
      <c r="F1606" s="1" t="s">
        <v>74</v>
      </c>
      <c r="G1606" s="1" t="s">
        <v>37</v>
      </c>
      <c r="H1606" s="1" t="s">
        <v>75</v>
      </c>
      <c r="I1606" s="1" t="s">
        <v>76</v>
      </c>
      <c r="J1606" s="3">
        <v>449970</v>
      </c>
      <c r="K1606" s="3">
        <v>0</v>
      </c>
      <c r="L1606" s="3">
        <f t="shared" si="101"/>
        <v>449970</v>
      </c>
      <c r="M1606" s="1" t="s">
        <v>40</v>
      </c>
      <c r="N1606" s="88">
        <v>72195323</v>
      </c>
      <c r="O1606" s="1" t="s">
        <v>88</v>
      </c>
      <c r="P1606" s="1" t="s">
        <v>89</v>
      </c>
      <c r="Q1606" s="1" t="s">
        <v>90</v>
      </c>
      <c r="R1606" s="1" t="s">
        <v>43</v>
      </c>
      <c r="S1606" s="1" t="s">
        <v>43</v>
      </c>
      <c r="T1606" s="3">
        <v>0</v>
      </c>
      <c r="U1606" s="1" t="s">
        <v>44</v>
      </c>
      <c r="V1606" s="1" t="s">
        <v>45</v>
      </c>
      <c r="W1606" s="1" t="s">
        <v>75</v>
      </c>
      <c r="X1606" s="1" t="s">
        <v>46</v>
      </c>
      <c r="Y1606" s="1" t="s">
        <v>81</v>
      </c>
      <c r="Z1606" s="1" t="s">
        <v>82</v>
      </c>
      <c r="AA1606" s="1" t="s">
        <v>83</v>
      </c>
      <c r="AB1606" s="1" t="s">
        <v>84</v>
      </c>
      <c r="AC1606" s="1" t="s">
        <v>51</v>
      </c>
      <c r="AD1606" s="1" t="s">
        <v>82</v>
      </c>
      <c r="AE1606" s="1" t="s">
        <v>37</v>
      </c>
      <c r="AF1606">
        <f t="shared" si="102"/>
        <v>2025</v>
      </c>
      <c r="AG1606" t="str">
        <f t="shared" si="103"/>
        <v>ene</v>
      </c>
      <c r="AH1606" t="str">
        <f>+VLOOKUP(N1606,'[1]2. Ingreso de incapacidades'!$C$5:$O$6997,13,FALSE)</f>
        <v>ARL SURA</v>
      </c>
      <c r="AI1606" t="s">
        <v>2297</v>
      </c>
    </row>
    <row r="1607" spans="1:35" hidden="1" x14ac:dyDescent="0.25">
      <c r="A1607" s="1" t="s">
        <v>33</v>
      </c>
      <c r="B1607" s="1" t="s">
        <v>34</v>
      </c>
      <c r="C1607" s="2">
        <v>45688</v>
      </c>
      <c r="D1607" s="42" t="str">
        <f t="shared" si="100"/>
        <v>2025</v>
      </c>
      <c r="E1607" s="1" t="s">
        <v>73</v>
      </c>
      <c r="F1607" s="1" t="s">
        <v>74</v>
      </c>
      <c r="G1607" s="1" t="s">
        <v>37</v>
      </c>
      <c r="H1607" s="1" t="s">
        <v>75</v>
      </c>
      <c r="I1607" s="1" t="s">
        <v>76</v>
      </c>
      <c r="J1607" s="3">
        <v>47450</v>
      </c>
      <c r="K1607" s="3">
        <v>0</v>
      </c>
      <c r="L1607" s="3">
        <f t="shared" si="101"/>
        <v>47450</v>
      </c>
      <c r="M1607" s="1" t="s">
        <v>40</v>
      </c>
      <c r="N1607" s="88">
        <v>1002059942</v>
      </c>
      <c r="O1607" s="1" t="s">
        <v>92</v>
      </c>
      <c r="P1607" s="1" t="s">
        <v>79</v>
      </c>
      <c r="Q1607" s="1" t="s">
        <v>80</v>
      </c>
      <c r="R1607" s="1" t="s">
        <v>43</v>
      </c>
      <c r="S1607" s="1" t="s">
        <v>43</v>
      </c>
      <c r="T1607" s="3">
        <v>0</v>
      </c>
      <c r="U1607" s="1" t="s">
        <v>44</v>
      </c>
      <c r="V1607" s="1" t="s">
        <v>45</v>
      </c>
      <c r="W1607" s="1" t="s">
        <v>75</v>
      </c>
      <c r="X1607" s="1" t="s">
        <v>46</v>
      </c>
      <c r="Y1607" s="1" t="s">
        <v>81</v>
      </c>
      <c r="Z1607" s="1" t="s">
        <v>82</v>
      </c>
      <c r="AA1607" s="1" t="s">
        <v>83</v>
      </c>
      <c r="AB1607" s="1" t="s">
        <v>84</v>
      </c>
      <c r="AC1607" s="1" t="s">
        <v>51</v>
      </c>
      <c r="AD1607" s="1" t="s">
        <v>82</v>
      </c>
      <c r="AE1607" s="1" t="s">
        <v>37</v>
      </c>
      <c r="AF1607">
        <f t="shared" si="102"/>
        <v>2025</v>
      </c>
      <c r="AG1607" t="str">
        <f t="shared" si="103"/>
        <v>ene</v>
      </c>
      <c r="AH1607" t="str">
        <f>+VLOOKUP(N1607,'[1]2. Ingreso de incapacidades'!$C$5:$O$6997,13,FALSE)</f>
        <v>SALUD TOTAL E.P.S.</v>
      </c>
      <c r="AI1607" t="s">
        <v>2192</v>
      </c>
    </row>
    <row r="1608" spans="1:35" hidden="1" x14ac:dyDescent="0.25">
      <c r="A1608" s="1" t="s">
        <v>33</v>
      </c>
      <c r="B1608" s="1" t="s">
        <v>34</v>
      </c>
      <c r="C1608" s="2">
        <v>45688</v>
      </c>
      <c r="D1608" s="42" t="str">
        <f t="shared" si="100"/>
        <v>2025</v>
      </c>
      <c r="E1608" s="1" t="s">
        <v>73</v>
      </c>
      <c r="F1608" s="1" t="s">
        <v>74</v>
      </c>
      <c r="G1608" s="1" t="s">
        <v>37</v>
      </c>
      <c r="H1608" s="1" t="s">
        <v>75</v>
      </c>
      <c r="I1608" s="1" t="s">
        <v>76</v>
      </c>
      <c r="J1608" s="3">
        <v>152520</v>
      </c>
      <c r="K1608" s="3">
        <v>0</v>
      </c>
      <c r="L1608" s="3">
        <f t="shared" si="101"/>
        <v>152520</v>
      </c>
      <c r="M1608" s="1" t="s">
        <v>40</v>
      </c>
      <c r="N1608" s="88">
        <v>1050959328</v>
      </c>
      <c r="O1608" s="1" t="s">
        <v>94</v>
      </c>
      <c r="P1608" s="1" t="s">
        <v>79</v>
      </c>
      <c r="Q1608" s="1" t="s">
        <v>80</v>
      </c>
      <c r="R1608" s="1" t="s">
        <v>43</v>
      </c>
      <c r="S1608" s="1" t="s">
        <v>43</v>
      </c>
      <c r="T1608" s="3">
        <v>0</v>
      </c>
      <c r="U1608" s="1" t="s">
        <v>44</v>
      </c>
      <c r="V1608" s="1" t="s">
        <v>45</v>
      </c>
      <c r="W1608" s="1" t="s">
        <v>75</v>
      </c>
      <c r="X1608" s="1" t="s">
        <v>46</v>
      </c>
      <c r="Y1608" s="1" t="s">
        <v>81</v>
      </c>
      <c r="Z1608" s="1" t="s">
        <v>82</v>
      </c>
      <c r="AA1608" s="1" t="s">
        <v>83</v>
      </c>
      <c r="AB1608" s="1" t="s">
        <v>84</v>
      </c>
      <c r="AC1608" s="1" t="s">
        <v>51</v>
      </c>
      <c r="AD1608" s="1" t="s">
        <v>82</v>
      </c>
      <c r="AE1608" s="1" t="s">
        <v>37</v>
      </c>
      <c r="AF1608">
        <f t="shared" si="102"/>
        <v>2025</v>
      </c>
      <c r="AG1608" t="str">
        <f t="shared" si="103"/>
        <v>ene</v>
      </c>
      <c r="AH1608" t="str">
        <f>+VLOOKUP(N1608,'[1]2. Ingreso de incapacidades'!$C$5:$O$6997,13,FALSE)</f>
        <v>SALUD TOTAL E.P.S.</v>
      </c>
      <c r="AI1608" t="s">
        <v>2192</v>
      </c>
    </row>
    <row r="1609" spans="1:35" hidden="1" x14ac:dyDescent="0.25">
      <c r="A1609" s="1" t="s">
        <v>33</v>
      </c>
      <c r="B1609" s="1" t="s">
        <v>34</v>
      </c>
      <c r="C1609" s="2">
        <v>45688</v>
      </c>
      <c r="D1609" s="42" t="str">
        <f t="shared" si="100"/>
        <v>2025</v>
      </c>
      <c r="E1609" s="1" t="s">
        <v>73</v>
      </c>
      <c r="F1609" s="1" t="s">
        <v>74</v>
      </c>
      <c r="G1609" s="1" t="s">
        <v>37</v>
      </c>
      <c r="H1609" s="1" t="s">
        <v>75</v>
      </c>
      <c r="I1609" s="1" t="s">
        <v>76</v>
      </c>
      <c r="J1609" s="3">
        <v>142350</v>
      </c>
      <c r="K1609" s="3">
        <v>0</v>
      </c>
      <c r="L1609" s="3">
        <f t="shared" si="101"/>
        <v>142350</v>
      </c>
      <c r="M1609" s="1" t="s">
        <v>40</v>
      </c>
      <c r="N1609" s="88">
        <v>73211365</v>
      </c>
      <c r="O1609" s="1" t="s">
        <v>96</v>
      </c>
      <c r="P1609" s="1" t="s">
        <v>79</v>
      </c>
      <c r="Q1609" s="1" t="s">
        <v>80</v>
      </c>
      <c r="R1609" s="1" t="s">
        <v>43</v>
      </c>
      <c r="S1609" s="1" t="s">
        <v>43</v>
      </c>
      <c r="T1609" s="3">
        <v>0</v>
      </c>
      <c r="U1609" s="1" t="s">
        <v>44</v>
      </c>
      <c r="V1609" s="1" t="s">
        <v>45</v>
      </c>
      <c r="W1609" s="1" t="s">
        <v>75</v>
      </c>
      <c r="X1609" s="1" t="s">
        <v>46</v>
      </c>
      <c r="Y1609" s="1" t="s">
        <v>81</v>
      </c>
      <c r="Z1609" s="1" t="s">
        <v>82</v>
      </c>
      <c r="AA1609" s="1" t="s">
        <v>83</v>
      </c>
      <c r="AB1609" s="1" t="s">
        <v>84</v>
      </c>
      <c r="AC1609" s="1" t="s">
        <v>51</v>
      </c>
      <c r="AD1609" s="1" t="s">
        <v>82</v>
      </c>
      <c r="AE1609" s="1" t="s">
        <v>37</v>
      </c>
      <c r="AF1609">
        <f t="shared" si="102"/>
        <v>2025</v>
      </c>
      <c r="AG1609" t="str">
        <f t="shared" si="103"/>
        <v>ene</v>
      </c>
      <c r="AH1609" t="str">
        <f>+VLOOKUP(N1609,'[1]2. Ingreso de incapacidades'!$C$5:$O$6997,13,FALSE)</f>
        <v>SANITAS E.P.S</v>
      </c>
      <c r="AI1609" t="s">
        <v>2193</v>
      </c>
    </row>
    <row r="1610" spans="1:35" hidden="1" x14ac:dyDescent="0.25">
      <c r="A1610" s="1" t="s">
        <v>33</v>
      </c>
      <c r="B1610" s="1" t="s">
        <v>34</v>
      </c>
      <c r="C1610" s="2">
        <v>45688</v>
      </c>
      <c r="D1610" s="42" t="str">
        <f t="shared" si="100"/>
        <v>2025</v>
      </c>
      <c r="E1610" s="1" t="s">
        <v>73</v>
      </c>
      <c r="F1610" s="1" t="s">
        <v>74</v>
      </c>
      <c r="G1610" s="1" t="s">
        <v>37</v>
      </c>
      <c r="H1610" s="1" t="s">
        <v>75</v>
      </c>
      <c r="I1610" s="1" t="s">
        <v>76</v>
      </c>
      <c r="J1610" s="3">
        <v>47450</v>
      </c>
      <c r="K1610" s="3">
        <v>0</v>
      </c>
      <c r="L1610" s="3">
        <f t="shared" si="101"/>
        <v>47450</v>
      </c>
      <c r="M1610" s="1" t="s">
        <v>40</v>
      </c>
      <c r="N1610" s="88">
        <v>9103870</v>
      </c>
      <c r="O1610" s="1" t="s">
        <v>98</v>
      </c>
      <c r="P1610" s="1" t="s">
        <v>79</v>
      </c>
      <c r="Q1610" s="1" t="s">
        <v>80</v>
      </c>
      <c r="R1610" s="1" t="s">
        <v>43</v>
      </c>
      <c r="S1610" s="1" t="s">
        <v>43</v>
      </c>
      <c r="T1610" s="3">
        <v>0</v>
      </c>
      <c r="U1610" s="1" t="s">
        <v>44</v>
      </c>
      <c r="V1610" s="1" t="s">
        <v>45</v>
      </c>
      <c r="W1610" s="1" t="s">
        <v>75</v>
      </c>
      <c r="X1610" s="1" t="s">
        <v>46</v>
      </c>
      <c r="Y1610" s="1" t="s">
        <v>81</v>
      </c>
      <c r="Z1610" s="1" t="s">
        <v>82</v>
      </c>
      <c r="AA1610" s="1" t="s">
        <v>83</v>
      </c>
      <c r="AB1610" s="1" t="s">
        <v>84</v>
      </c>
      <c r="AC1610" s="1" t="s">
        <v>51</v>
      </c>
      <c r="AD1610" s="1" t="s">
        <v>82</v>
      </c>
      <c r="AE1610" s="1" t="s">
        <v>37</v>
      </c>
      <c r="AF1610">
        <f t="shared" si="102"/>
        <v>2025</v>
      </c>
      <c r="AG1610" t="str">
        <f t="shared" si="103"/>
        <v>ene</v>
      </c>
      <c r="AH1610" t="str">
        <f>+VLOOKUP(N1610,'[1]2. Ingreso de incapacidades'!$C$5:$O$6997,13,FALSE)</f>
        <v>EPS MUTUAL SER</v>
      </c>
      <c r="AI1610" t="s">
        <v>2195</v>
      </c>
    </row>
    <row r="1611" spans="1:35" hidden="1" x14ac:dyDescent="0.25">
      <c r="A1611" s="1" t="s">
        <v>33</v>
      </c>
      <c r="B1611" s="1" t="s">
        <v>34</v>
      </c>
      <c r="C1611" s="2">
        <v>45688</v>
      </c>
      <c r="D1611" s="42" t="str">
        <f t="shared" si="100"/>
        <v>2025</v>
      </c>
      <c r="E1611" s="1" t="s">
        <v>73</v>
      </c>
      <c r="F1611" s="1" t="s">
        <v>74</v>
      </c>
      <c r="G1611" s="1" t="s">
        <v>37</v>
      </c>
      <c r="H1611" s="1" t="s">
        <v>75</v>
      </c>
      <c r="I1611" s="1" t="s">
        <v>76</v>
      </c>
      <c r="J1611" s="3">
        <v>379600</v>
      </c>
      <c r="K1611" s="3">
        <v>0</v>
      </c>
      <c r="L1611" s="3">
        <f t="shared" si="101"/>
        <v>379600</v>
      </c>
      <c r="M1611" s="1" t="s">
        <v>40</v>
      </c>
      <c r="N1611" s="88">
        <v>1047463607</v>
      </c>
      <c r="O1611" s="1" t="s">
        <v>100</v>
      </c>
      <c r="P1611" s="1" t="s">
        <v>79</v>
      </c>
      <c r="Q1611" s="1" t="s">
        <v>80</v>
      </c>
      <c r="R1611" s="1" t="s">
        <v>43</v>
      </c>
      <c r="S1611" s="1" t="s">
        <v>43</v>
      </c>
      <c r="T1611" s="3">
        <v>0</v>
      </c>
      <c r="U1611" s="1" t="s">
        <v>44</v>
      </c>
      <c r="V1611" s="1" t="s">
        <v>45</v>
      </c>
      <c r="W1611" s="1" t="s">
        <v>75</v>
      </c>
      <c r="X1611" s="1" t="s">
        <v>46</v>
      </c>
      <c r="Y1611" s="1" t="s">
        <v>81</v>
      </c>
      <c r="Z1611" s="1" t="s">
        <v>82</v>
      </c>
      <c r="AA1611" s="1" t="s">
        <v>83</v>
      </c>
      <c r="AB1611" s="1" t="s">
        <v>84</v>
      </c>
      <c r="AC1611" s="1" t="s">
        <v>51</v>
      </c>
      <c r="AD1611" s="1" t="s">
        <v>82</v>
      </c>
      <c r="AE1611" s="1" t="s">
        <v>37</v>
      </c>
      <c r="AF1611">
        <f t="shared" si="102"/>
        <v>2025</v>
      </c>
      <c r="AG1611" t="str">
        <f t="shared" si="103"/>
        <v>ene</v>
      </c>
      <c r="AH1611" t="str">
        <f>+VLOOKUP(N1611,'[1]2. Ingreso de incapacidades'!$C$5:$O$6997,13,FALSE)</f>
        <v>EPS MUTUAL SER</v>
      </c>
      <c r="AI1611" t="s">
        <v>2195</v>
      </c>
    </row>
    <row r="1612" spans="1:35" hidden="1" x14ac:dyDescent="0.25">
      <c r="A1612" s="1" t="s">
        <v>33</v>
      </c>
      <c r="B1612" s="1" t="s">
        <v>34</v>
      </c>
      <c r="C1612" s="2">
        <v>45688</v>
      </c>
      <c r="D1612" s="42" t="str">
        <f t="shared" si="100"/>
        <v>2025</v>
      </c>
      <c r="E1612" s="1" t="s">
        <v>73</v>
      </c>
      <c r="F1612" s="1" t="s">
        <v>74</v>
      </c>
      <c r="G1612" s="1" t="s">
        <v>37</v>
      </c>
      <c r="H1612" s="1" t="s">
        <v>75</v>
      </c>
      <c r="I1612" s="1" t="s">
        <v>76</v>
      </c>
      <c r="J1612" s="3">
        <v>94900</v>
      </c>
      <c r="K1612" s="3">
        <v>0</v>
      </c>
      <c r="L1612" s="3">
        <f t="shared" si="101"/>
        <v>94900</v>
      </c>
      <c r="M1612" s="1" t="s">
        <v>40</v>
      </c>
      <c r="N1612" s="88">
        <v>94379411</v>
      </c>
      <c r="O1612" s="1" t="s">
        <v>102</v>
      </c>
      <c r="P1612" s="1" t="s">
        <v>79</v>
      </c>
      <c r="Q1612" s="1" t="s">
        <v>80</v>
      </c>
      <c r="R1612" s="1" t="s">
        <v>43</v>
      </c>
      <c r="S1612" s="1" t="s">
        <v>43</v>
      </c>
      <c r="T1612" s="3">
        <v>0</v>
      </c>
      <c r="U1612" s="1" t="s">
        <v>44</v>
      </c>
      <c r="V1612" s="1" t="s">
        <v>45</v>
      </c>
      <c r="W1612" s="1" t="s">
        <v>75</v>
      </c>
      <c r="X1612" s="1" t="s">
        <v>46</v>
      </c>
      <c r="Y1612" s="1" t="s">
        <v>81</v>
      </c>
      <c r="Z1612" s="1" t="s">
        <v>82</v>
      </c>
      <c r="AA1612" s="1" t="s">
        <v>83</v>
      </c>
      <c r="AB1612" s="1" t="s">
        <v>84</v>
      </c>
      <c r="AC1612" s="1" t="s">
        <v>51</v>
      </c>
      <c r="AD1612" s="1" t="s">
        <v>82</v>
      </c>
      <c r="AE1612" s="1" t="s">
        <v>37</v>
      </c>
      <c r="AF1612">
        <f t="shared" si="102"/>
        <v>2025</v>
      </c>
      <c r="AG1612" t="str">
        <f t="shared" si="103"/>
        <v>ene</v>
      </c>
      <c r="AH1612" t="str">
        <f>+VLOOKUP(N1612,'[1]2. Ingreso de incapacidades'!$C$5:$O$6997,13,FALSE)</f>
        <v>SALUD TOTAL E.P.S.</v>
      </c>
      <c r="AI1612" t="s">
        <v>2192</v>
      </c>
    </row>
    <row r="1613" spans="1:35" hidden="1" x14ac:dyDescent="0.25">
      <c r="A1613" s="1" t="s">
        <v>33</v>
      </c>
      <c r="B1613" s="1" t="s">
        <v>34</v>
      </c>
      <c r="C1613" s="2">
        <v>45688</v>
      </c>
      <c r="D1613" s="42" t="str">
        <f t="shared" si="100"/>
        <v>2025</v>
      </c>
      <c r="E1613" s="1" t="s">
        <v>73</v>
      </c>
      <c r="F1613" s="1" t="s">
        <v>74</v>
      </c>
      <c r="G1613" s="1" t="s">
        <v>37</v>
      </c>
      <c r="H1613" s="1" t="s">
        <v>75</v>
      </c>
      <c r="I1613" s="1" t="s">
        <v>76</v>
      </c>
      <c r="J1613" s="3">
        <v>47450</v>
      </c>
      <c r="K1613" s="3">
        <v>0</v>
      </c>
      <c r="L1613" s="3">
        <f t="shared" si="101"/>
        <v>47450</v>
      </c>
      <c r="M1613" s="1" t="s">
        <v>40</v>
      </c>
      <c r="N1613" s="88">
        <v>7921809</v>
      </c>
      <c r="O1613" s="1" t="s">
        <v>104</v>
      </c>
      <c r="P1613" s="1" t="s">
        <v>79</v>
      </c>
      <c r="Q1613" s="1" t="s">
        <v>80</v>
      </c>
      <c r="R1613" s="1" t="s">
        <v>43</v>
      </c>
      <c r="S1613" s="1" t="s">
        <v>43</v>
      </c>
      <c r="T1613" s="3">
        <v>0</v>
      </c>
      <c r="U1613" s="1" t="s">
        <v>44</v>
      </c>
      <c r="V1613" s="1" t="s">
        <v>45</v>
      </c>
      <c r="W1613" s="1" t="s">
        <v>75</v>
      </c>
      <c r="X1613" s="1" t="s">
        <v>46</v>
      </c>
      <c r="Y1613" s="1" t="s">
        <v>81</v>
      </c>
      <c r="Z1613" s="1" t="s">
        <v>82</v>
      </c>
      <c r="AA1613" s="1" t="s">
        <v>83</v>
      </c>
      <c r="AB1613" s="1" t="s">
        <v>84</v>
      </c>
      <c r="AC1613" s="1" t="s">
        <v>51</v>
      </c>
      <c r="AD1613" s="1" t="s">
        <v>82</v>
      </c>
      <c r="AE1613" s="1" t="s">
        <v>37</v>
      </c>
      <c r="AF1613">
        <f t="shared" si="102"/>
        <v>2025</v>
      </c>
      <c r="AG1613" t="str">
        <f t="shared" si="103"/>
        <v>ene</v>
      </c>
      <c r="AH1613" t="str">
        <f>+VLOOKUP(N1613,'[1]2. Ingreso de incapacidades'!$C$5:$O$6997,13,FALSE)</f>
        <v>SALUD TOTAL E.P.S.</v>
      </c>
      <c r="AI1613" t="s">
        <v>2192</v>
      </c>
    </row>
    <row r="1614" spans="1:35" hidden="1" x14ac:dyDescent="0.25">
      <c r="A1614" s="1" t="s">
        <v>33</v>
      </c>
      <c r="B1614" s="1" t="s">
        <v>34</v>
      </c>
      <c r="C1614" s="2">
        <v>45688</v>
      </c>
      <c r="D1614" s="42" t="str">
        <f t="shared" si="100"/>
        <v>2025</v>
      </c>
      <c r="E1614" s="1" t="s">
        <v>73</v>
      </c>
      <c r="F1614" s="1" t="s">
        <v>74</v>
      </c>
      <c r="G1614" s="1" t="s">
        <v>37</v>
      </c>
      <c r="H1614" s="1" t="s">
        <v>75</v>
      </c>
      <c r="I1614" s="1" t="s">
        <v>76</v>
      </c>
      <c r="J1614" s="3">
        <v>664300</v>
      </c>
      <c r="K1614" s="3">
        <v>0</v>
      </c>
      <c r="L1614" s="3">
        <f t="shared" si="101"/>
        <v>664300</v>
      </c>
      <c r="M1614" s="1" t="s">
        <v>40</v>
      </c>
      <c r="N1614" s="88">
        <v>3883113</v>
      </c>
      <c r="O1614" s="1" t="s">
        <v>106</v>
      </c>
      <c r="P1614" s="1" t="s">
        <v>79</v>
      </c>
      <c r="Q1614" s="1" t="s">
        <v>80</v>
      </c>
      <c r="R1614" s="1" t="s">
        <v>43</v>
      </c>
      <c r="S1614" s="1" t="s">
        <v>43</v>
      </c>
      <c r="T1614" s="3">
        <v>0</v>
      </c>
      <c r="U1614" s="1" t="s">
        <v>44</v>
      </c>
      <c r="V1614" s="1" t="s">
        <v>45</v>
      </c>
      <c r="W1614" s="1" t="s">
        <v>75</v>
      </c>
      <c r="X1614" s="1" t="s">
        <v>46</v>
      </c>
      <c r="Y1614" s="1" t="s">
        <v>81</v>
      </c>
      <c r="Z1614" s="1" t="s">
        <v>82</v>
      </c>
      <c r="AA1614" s="1" t="s">
        <v>83</v>
      </c>
      <c r="AB1614" s="1" t="s">
        <v>84</v>
      </c>
      <c r="AC1614" s="1" t="s">
        <v>51</v>
      </c>
      <c r="AD1614" s="1" t="s">
        <v>82</v>
      </c>
      <c r="AE1614" s="1" t="s">
        <v>37</v>
      </c>
      <c r="AF1614">
        <f t="shared" si="102"/>
        <v>2025</v>
      </c>
      <c r="AG1614" t="str">
        <f t="shared" si="103"/>
        <v>ene</v>
      </c>
      <c r="AH1614" t="str">
        <f>+VLOOKUP(N1614,'[1]2. Ingreso de incapacidades'!$C$5:$O$6997,13,FALSE)</f>
        <v>SURA E.P.S.</v>
      </c>
      <c r="AI1614" t="s">
        <v>2197</v>
      </c>
    </row>
    <row r="1615" spans="1:35" hidden="1" x14ac:dyDescent="0.25">
      <c r="A1615" s="1" t="s">
        <v>33</v>
      </c>
      <c r="B1615" s="1" t="s">
        <v>34</v>
      </c>
      <c r="C1615" s="2">
        <v>45688</v>
      </c>
      <c r="D1615" s="42" t="str">
        <f t="shared" si="100"/>
        <v>2025</v>
      </c>
      <c r="E1615" s="1" t="s">
        <v>73</v>
      </c>
      <c r="F1615" s="1" t="s">
        <v>74</v>
      </c>
      <c r="G1615" s="1" t="s">
        <v>37</v>
      </c>
      <c r="H1615" s="1" t="s">
        <v>75</v>
      </c>
      <c r="I1615" s="1" t="s">
        <v>76</v>
      </c>
      <c r="J1615" s="3">
        <v>284700</v>
      </c>
      <c r="K1615" s="3">
        <v>0</v>
      </c>
      <c r="L1615" s="3">
        <f t="shared" si="101"/>
        <v>284700</v>
      </c>
      <c r="M1615" s="1" t="s">
        <v>40</v>
      </c>
      <c r="N1615" s="88">
        <v>3883113</v>
      </c>
      <c r="O1615" s="1" t="s">
        <v>106</v>
      </c>
      <c r="P1615" s="1" t="s">
        <v>79</v>
      </c>
      <c r="Q1615" s="1" t="s">
        <v>80</v>
      </c>
      <c r="R1615" s="1" t="s">
        <v>43</v>
      </c>
      <c r="S1615" s="1" t="s">
        <v>43</v>
      </c>
      <c r="T1615" s="3">
        <v>0</v>
      </c>
      <c r="U1615" s="1" t="s">
        <v>44</v>
      </c>
      <c r="V1615" s="1" t="s">
        <v>45</v>
      </c>
      <c r="W1615" s="1" t="s">
        <v>75</v>
      </c>
      <c r="X1615" s="1" t="s">
        <v>46</v>
      </c>
      <c r="Y1615" s="1" t="s">
        <v>81</v>
      </c>
      <c r="Z1615" s="1" t="s">
        <v>82</v>
      </c>
      <c r="AA1615" s="1" t="s">
        <v>83</v>
      </c>
      <c r="AB1615" s="1" t="s">
        <v>84</v>
      </c>
      <c r="AC1615" s="1" t="s">
        <v>51</v>
      </c>
      <c r="AD1615" s="1" t="s">
        <v>82</v>
      </c>
      <c r="AE1615" s="1" t="s">
        <v>37</v>
      </c>
      <c r="AF1615">
        <f t="shared" si="102"/>
        <v>2025</v>
      </c>
      <c r="AG1615" t="str">
        <f t="shared" si="103"/>
        <v>ene</v>
      </c>
      <c r="AH1615" t="str">
        <f>+VLOOKUP(N1615,'[1]2. Ingreso de incapacidades'!$C$5:$O$6997,13,FALSE)</f>
        <v>SURA E.P.S.</v>
      </c>
      <c r="AI1615" t="s">
        <v>2197</v>
      </c>
    </row>
    <row r="1616" spans="1:35" hidden="1" x14ac:dyDescent="0.25">
      <c r="A1616" s="1" t="s">
        <v>33</v>
      </c>
      <c r="B1616" s="1" t="s">
        <v>34</v>
      </c>
      <c r="C1616" s="2">
        <v>45688</v>
      </c>
      <c r="D1616" s="42" t="str">
        <f t="shared" si="100"/>
        <v>2025</v>
      </c>
      <c r="E1616" s="1" t="s">
        <v>73</v>
      </c>
      <c r="F1616" s="1" t="s">
        <v>74</v>
      </c>
      <c r="G1616" s="1" t="s">
        <v>37</v>
      </c>
      <c r="H1616" s="1" t="s">
        <v>75</v>
      </c>
      <c r="I1616" s="1" t="s">
        <v>76</v>
      </c>
      <c r="J1616" s="3">
        <v>48077</v>
      </c>
      <c r="K1616" s="3">
        <v>0</v>
      </c>
      <c r="L1616" s="3">
        <f t="shared" si="101"/>
        <v>48077</v>
      </c>
      <c r="M1616" s="1" t="s">
        <v>40</v>
      </c>
      <c r="N1616" s="88">
        <v>1047364807</v>
      </c>
      <c r="O1616" s="1" t="s">
        <v>108</v>
      </c>
      <c r="P1616" s="1" t="s">
        <v>79</v>
      </c>
      <c r="Q1616" s="1" t="s">
        <v>80</v>
      </c>
      <c r="R1616" s="1" t="s">
        <v>43</v>
      </c>
      <c r="S1616" s="1" t="s">
        <v>43</v>
      </c>
      <c r="T1616" s="3">
        <v>0</v>
      </c>
      <c r="U1616" s="1" t="s">
        <v>44</v>
      </c>
      <c r="V1616" s="1" t="s">
        <v>45</v>
      </c>
      <c r="W1616" s="1" t="s">
        <v>75</v>
      </c>
      <c r="X1616" s="1" t="s">
        <v>46</v>
      </c>
      <c r="Y1616" s="1" t="s">
        <v>81</v>
      </c>
      <c r="Z1616" s="1" t="s">
        <v>82</v>
      </c>
      <c r="AA1616" s="1" t="s">
        <v>83</v>
      </c>
      <c r="AB1616" s="1" t="s">
        <v>84</v>
      </c>
      <c r="AC1616" s="1" t="s">
        <v>51</v>
      </c>
      <c r="AD1616" s="1" t="s">
        <v>82</v>
      </c>
      <c r="AE1616" s="1" t="s">
        <v>37</v>
      </c>
      <c r="AF1616">
        <f t="shared" si="102"/>
        <v>2025</v>
      </c>
      <c r="AG1616" t="str">
        <f t="shared" si="103"/>
        <v>ene</v>
      </c>
      <c r="AH1616" t="str">
        <f>+VLOOKUP(N1616,'[1]2. Ingreso de incapacidades'!$C$5:$O$6997,13,FALSE)</f>
        <v>SANITAS E.P.S</v>
      </c>
      <c r="AI1616" t="s">
        <v>2193</v>
      </c>
    </row>
    <row r="1617" spans="1:35" hidden="1" x14ac:dyDescent="0.25">
      <c r="A1617" s="1" t="s">
        <v>33</v>
      </c>
      <c r="B1617" s="1" t="s">
        <v>34</v>
      </c>
      <c r="C1617" s="2">
        <v>45688</v>
      </c>
      <c r="D1617" s="42" t="str">
        <f t="shared" si="100"/>
        <v>2025</v>
      </c>
      <c r="E1617" s="1" t="s">
        <v>73</v>
      </c>
      <c r="F1617" s="1" t="s">
        <v>74</v>
      </c>
      <c r="G1617" s="1" t="s">
        <v>37</v>
      </c>
      <c r="H1617" s="1" t="s">
        <v>75</v>
      </c>
      <c r="I1617" s="1" t="s">
        <v>76</v>
      </c>
      <c r="J1617" s="3">
        <v>47450</v>
      </c>
      <c r="K1617" s="3">
        <v>0</v>
      </c>
      <c r="L1617" s="3">
        <f t="shared" si="101"/>
        <v>47450</v>
      </c>
      <c r="M1617" s="1" t="s">
        <v>40</v>
      </c>
      <c r="N1617" s="88">
        <v>1047430645</v>
      </c>
      <c r="O1617" s="1" t="s">
        <v>110</v>
      </c>
      <c r="P1617" s="1" t="s">
        <v>79</v>
      </c>
      <c r="Q1617" s="1" t="s">
        <v>80</v>
      </c>
      <c r="R1617" s="1" t="s">
        <v>43</v>
      </c>
      <c r="S1617" s="1" t="s">
        <v>43</v>
      </c>
      <c r="T1617" s="3">
        <v>0</v>
      </c>
      <c r="U1617" s="1" t="s">
        <v>44</v>
      </c>
      <c r="V1617" s="1" t="s">
        <v>45</v>
      </c>
      <c r="W1617" s="1" t="s">
        <v>75</v>
      </c>
      <c r="X1617" s="1" t="s">
        <v>46</v>
      </c>
      <c r="Y1617" s="1" t="s">
        <v>81</v>
      </c>
      <c r="Z1617" s="1" t="s">
        <v>82</v>
      </c>
      <c r="AA1617" s="1" t="s">
        <v>83</v>
      </c>
      <c r="AB1617" s="1" t="s">
        <v>84</v>
      </c>
      <c r="AC1617" s="1" t="s">
        <v>51</v>
      </c>
      <c r="AD1617" s="1" t="s">
        <v>82</v>
      </c>
      <c r="AE1617" s="1" t="s">
        <v>37</v>
      </c>
      <c r="AF1617">
        <f t="shared" si="102"/>
        <v>2025</v>
      </c>
      <c r="AG1617" t="str">
        <f t="shared" si="103"/>
        <v>ene</v>
      </c>
      <c r="AH1617" t="str">
        <f>+VLOOKUP(N1617,'[1]2. Ingreso de incapacidades'!$C$5:$O$6997,13,FALSE)</f>
        <v>COOSALUD ESS EPS -S</v>
      </c>
      <c r="AI1617" t="s">
        <v>2198</v>
      </c>
    </row>
    <row r="1618" spans="1:35" hidden="1" x14ac:dyDescent="0.25">
      <c r="A1618" s="1" t="s">
        <v>33</v>
      </c>
      <c r="B1618" s="1" t="s">
        <v>34</v>
      </c>
      <c r="C1618" s="2">
        <v>45688</v>
      </c>
      <c r="D1618" s="42" t="str">
        <f t="shared" si="100"/>
        <v>2025</v>
      </c>
      <c r="E1618" s="1" t="s">
        <v>73</v>
      </c>
      <c r="F1618" s="1" t="s">
        <v>74</v>
      </c>
      <c r="G1618" s="1" t="s">
        <v>37</v>
      </c>
      <c r="H1618" s="1" t="s">
        <v>75</v>
      </c>
      <c r="I1618" s="1" t="s">
        <v>76</v>
      </c>
      <c r="J1618" s="3">
        <v>149633</v>
      </c>
      <c r="K1618" s="3">
        <v>0</v>
      </c>
      <c r="L1618" s="3">
        <f t="shared" si="101"/>
        <v>149633</v>
      </c>
      <c r="M1618" s="1" t="s">
        <v>40</v>
      </c>
      <c r="N1618" s="88">
        <v>9146382</v>
      </c>
      <c r="O1618" s="1" t="s">
        <v>112</v>
      </c>
      <c r="P1618" s="1" t="s">
        <v>79</v>
      </c>
      <c r="Q1618" s="1" t="s">
        <v>80</v>
      </c>
      <c r="R1618" s="1" t="s">
        <v>43</v>
      </c>
      <c r="S1618" s="1" t="s">
        <v>43</v>
      </c>
      <c r="T1618" s="3">
        <v>0</v>
      </c>
      <c r="U1618" s="1" t="s">
        <v>44</v>
      </c>
      <c r="V1618" s="1" t="s">
        <v>45</v>
      </c>
      <c r="W1618" s="1" t="s">
        <v>75</v>
      </c>
      <c r="X1618" s="1" t="s">
        <v>46</v>
      </c>
      <c r="Y1618" s="1" t="s">
        <v>81</v>
      </c>
      <c r="Z1618" s="1" t="s">
        <v>82</v>
      </c>
      <c r="AA1618" s="1" t="s">
        <v>83</v>
      </c>
      <c r="AB1618" s="1" t="s">
        <v>84</v>
      </c>
      <c r="AC1618" s="1" t="s">
        <v>51</v>
      </c>
      <c r="AD1618" s="1" t="s">
        <v>82</v>
      </c>
      <c r="AE1618" s="1" t="s">
        <v>37</v>
      </c>
      <c r="AF1618">
        <f t="shared" si="102"/>
        <v>2025</v>
      </c>
      <c r="AG1618" t="str">
        <f t="shared" si="103"/>
        <v>ene</v>
      </c>
      <c r="AH1618" t="str">
        <f>+VLOOKUP(N1618,'[1]2. Ingreso de incapacidades'!$C$5:$O$6997,13,FALSE)</f>
        <v>EPS MUTUAL SER</v>
      </c>
      <c r="AI1618" t="s">
        <v>2195</v>
      </c>
    </row>
    <row r="1619" spans="1:35" hidden="1" x14ac:dyDescent="0.25">
      <c r="A1619" s="1" t="s">
        <v>33</v>
      </c>
      <c r="B1619" s="1" t="s">
        <v>34</v>
      </c>
      <c r="C1619" s="2">
        <v>45688</v>
      </c>
      <c r="D1619" s="42" t="str">
        <f t="shared" si="100"/>
        <v>2025</v>
      </c>
      <c r="E1619" s="1" t="s">
        <v>73</v>
      </c>
      <c r="F1619" s="1" t="s">
        <v>74</v>
      </c>
      <c r="G1619" s="1" t="s">
        <v>37</v>
      </c>
      <c r="H1619" s="1" t="s">
        <v>75</v>
      </c>
      <c r="I1619" s="1" t="s">
        <v>76</v>
      </c>
      <c r="J1619" s="3">
        <v>49878</v>
      </c>
      <c r="K1619" s="3">
        <v>0</v>
      </c>
      <c r="L1619" s="3">
        <f t="shared" si="101"/>
        <v>49878</v>
      </c>
      <c r="M1619" s="1" t="s">
        <v>40</v>
      </c>
      <c r="N1619" s="88">
        <v>9146382</v>
      </c>
      <c r="O1619" s="1" t="s">
        <v>112</v>
      </c>
      <c r="P1619" s="1" t="s">
        <v>79</v>
      </c>
      <c r="Q1619" s="1" t="s">
        <v>80</v>
      </c>
      <c r="R1619" s="1" t="s">
        <v>43</v>
      </c>
      <c r="S1619" s="1" t="s">
        <v>43</v>
      </c>
      <c r="T1619" s="3">
        <v>0</v>
      </c>
      <c r="U1619" s="1" t="s">
        <v>44</v>
      </c>
      <c r="V1619" s="1" t="s">
        <v>45</v>
      </c>
      <c r="W1619" s="1" t="s">
        <v>75</v>
      </c>
      <c r="X1619" s="1" t="s">
        <v>46</v>
      </c>
      <c r="Y1619" s="1" t="s">
        <v>81</v>
      </c>
      <c r="Z1619" s="1" t="s">
        <v>82</v>
      </c>
      <c r="AA1619" s="1" t="s">
        <v>83</v>
      </c>
      <c r="AB1619" s="1" t="s">
        <v>84</v>
      </c>
      <c r="AC1619" s="1" t="s">
        <v>51</v>
      </c>
      <c r="AD1619" s="1" t="s">
        <v>82</v>
      </c>
      <c r="AE1619" s="1" t="s">
        <v>37</v>
      </c>
      <c r="AF1619">
        <f t="shared" si="102"/>
        <v>2025</v>
      </c>
      <c r="AG1619" t="str">
        <f t="shared" si="103"/>
        <v>ene</v>
      </c>
      <c r="AH1619" t="str">
        <f>+VLOOKUP(N1619,'[1]2. Ingreso de incapacidades'!$C$5:$O$6997,13,FALSE)</f>
        <v>EPS MUTUAL SER</v>
      </c>
      <c r="AI1619" t="s">
        <v>2195</v>
      </c>
    </row>
    <row r="1620" spans="1:35" hidden="1" x14ac:dyDescent="0.25">
      <c r="A1620" s="1" t="s">
        <v>33</v>
      </c>
      <c r="B1620" s="1" t="s">
        <v>34</v>
      </c>
      <c r="C1620" s="2">
        <v>45688</v>
      </c>
      <c r="D1620" s="42" t="str">
        <f t="shared" si="100"/>
        <v>2025</v>
      </c>
      <c r="E1620" s="1" t="s">
        <v>73</v>
      </c>
      <c r="F1620" s="1" t="s">
        <v>74</v>
      </c>
      <c r="G1620" s="1" t="s">
        <v>37</v>
      </c>
      <c r="H1620" s="1" t="s">
        <v>75</v>
      </c>
      <c r="I1620" s="1" t="s">
        <v>76</v>
      </c>
      <c r="J1620" s="3">
        <v>474500</v>
      </c>
      <c r="K1620" s="3">
        <v>0</v>
      </c>
      <c r="L1620" s="3">
        <f t="shared" si="101"/>
        <v>474500</v>
      </c>
      <c r="M1620" s="1" t="s">
        <v>40</v>
      </c>
      <c r="N1620" s="88">
        <v>1143339994</v>
      </c>
      <c r="O1620" s="1" t="s">
        <v>114</v>
      </c>
      <c r="P1620" s="1" t="s">
        <v>79</v>
      </c>
      <c r="Q1620" s="1" t="s">
        <v>80</v>
      </c>
      <c r="R1620" s="1" t="s">
        <v>43</v>
      </c>
      <c r="S1620" s="1" t="s">
        <v>43</v>
      </c>
      <c r="T1620" s="3">
        <v>0</v>
      </c>
      <c r="U1620" s="1" t="s">
        <v>44</v>
      </c>
      <c r="V1620" s="1" t="s">
        <v>45</v>
      </c>
      <c r="W1620" s="1" t="s">
        <v>75</v>
      </c>
      <c r="X1620" s="1" t="s">
        <v>46</v>
      </c>
      <c r="Y1620" s="1" t="s">
        <v>81</v>
      </c>
      <c r="Z1620" s="1" t="s">
        <v>82</v>
      </c>
      <c r="AA1620" s="1" t="s">
        <v>83</v>
      </c>
      <c r="AB1620" s="1" t="s">
        <v>84</v>
      </c>
      <c r="AC1620" s="1" t="s">
        <v>51</v>
      </c>
      <c r="AD1620" s="1" t="s">
        <v>82</v>
      </c>
      <c r="AE1620" s="1" t="s">
        <v>37</v>
      </c>
      <c r="AF1620">
        <f t="shared" si="102"/>
        <v>2025</v>
      </c>
      <c r="AG1620" t="str">
        <f t="shared" si="103"/>
        <v>ene</v>
      </c>
      <c r="AH1620" t="str">
        <f>+VLOOKUP(N1620,'[1]2. Ingreso de incapacidades'!$C$5:$O$6997,13,FALSE)</f>
        <v>SALUD TOTAL E.P.S.</v>
      </c>
      <c r="AI1620" t="s">
        <v>2192</v>
      </c>
    </row>
    <row r="1621" spans="1:35" hidden="1" x14ac:dyDescent="0.25">
      <c r="A1621" s="1" t="s">
        <v>33</v>
      </c>
      <c r="B1621" s="1" t="s">
        <v>34</v>
      </c>
      <c r="C1621" s="2">
        <v>45688</v>
      </c>
      <c r="D1621" s="42" t="str">
        <f t="shared" si="100"/>
        <v>2025</v>
      </c>
      <c r="E1621" s="1" t="s">
        <v>73</v>
      </c>
      <c r="F1621" s="1" t="s">
        <v>74</v>
      </c>
      <c r="G1621" s="1" t="s">
        <v>37</v>
      </c>
      <c r="H1621" s="1" t="s">
        <v>75</v>
      </c>
      <c r="I1621" s="1" t="s">
        <v>76</v>
      </c>
      <c r="J1621" s="3">
        <v>711750</v>
      </c>
      <c r="K1621" s="3">
        <v>0</v>
      </c>
      <c r="L1621" s="3">
        <f t="shared" si="101"/>
        <v>711750</v>
      </c>
      <c r="M1621" s="1" t="s">
        <v>40</v>
      </c>
      <c r="N1621" s="88">
        <v>12595533</v>
      </c>
      <c r="O1621" s="1" t="s">
        <v>116</v>
      </c>
      <c r="P1621" s="1" t="s">
        <v>79</v>
      </c>
      <c r="Q1621" s="1" t="s">
        <v>80</v>
      </c>
      <c r="R1621" s="1" t="s">
        <v>43</v>
      </c>
      <c r="S1621" s="1" t="s">
        <v>43</v>
      </c>
      <c r="T1621" s="3">
        <v>0</v>
      </c>
      <c r="U1621" s="1" t="s">
        <v>44</v>
      </c>
      <c r="V1621" s="1" t="s">
        <v>45</v>
      </c>
      <c r="W1621" s="1" t="s">
        <v>75</v>
      </c>
      <c r="X1621" s="1" t="s">
        <v>46</v>
      </c>
      <c r="Y1621" s="1" t="s">
        <v>81</v>
      </c>
      <c r="Z1621" s="1" t="s">
        <v>82</v>
      </c>
      <c r="AA1621" s="1" t="s">
        <v>83</v>
      </c>
      <c r="AB1621" s="1" t="s">
        <v>84</v>
      </c>
      <c r="AC1621" s="1" t="s">
        <v>51</v>
      </c>
      <c r="AD1621" s="1" t="s">
        <v>82</v>
      </c>
      <c r="AE1621" s="1" t="s">
        <v>37</v>
      </c>
      <c r="AF1621">
        <f t="shared" si="102"/>
        <v>2025</v>
      </c>
      <c r="AG1621" t="str">
        <f t="shared" si="103"/>
        <v>ene</v>
      </c>
      <c r="AH1621" t="str">
        <f>+VLOOKUP(N1621,'[1]2. Ingreso de incapacidades'!$C$5:$O$6997,13,FALSE)</f>
        <v>NUEVA E.P.S</v>
      </c>
      <c r="AI1621" t="s">
        <v>2199</v>
      </c>
    </row>
    <row r="1622" spans="1:35" hidden="1" x14ac:dyDescent="0.25">
      <c r="A1622" s="1" t="s">
        <v>33</v>
      </c>
      <c r="B1622" s="1" t="s">
        <v>34</v>
      </c>
      <c r="C1622" s="2">
        <v>45688</v>
      </c>
      <c r="D1622" s="42" t="str">
        <f t="shared" si="100"/>
        <v>2025</v>
      </c>
      <c r="E1622" s="1" t="s">
        <v>73</v>
      </c>
      <c r="F1622" s="1" t="s">
        <v>74</v>
      </c>
      <c r="G1622" s="1" t="s">
        <v>37</v>
      </c>
      <c r="H1622" s="1" t="s">
        <v>75</v>
      </c>
      <c r="I1622" s="1" t="s">
        <v>76</v>
      </c>
      <c r="J1622" s="3">
        <v>616850</v>
      </c>
      <c r="K1622" s="3">
        <v>0</v>
      </c>
      <c r="L1622" s="3">
        <f t="shared" si="101"/>
        <v>616850</v>
      </c>
      <c r="M1622" s="1" t="s">
        <v>40</v>
      </c>
      <c r="N1622" s="88">
        <v>12595533</v>
      </c>
      <c r="O1622" s="1" t="s">
        <v>116</v>
      </c>
      <c r="P1622" s="1" t="s">
        <v>79</v>
      </c>
      <c r="Q1622" s="1" t="s">
        <v>80</v>
      </c>
      <c r="R1622" s="1" t="s">
        <v>43</v>
      </c>
      <c r="S1622" s="1" t="s">
        <v>43</v>
      </c>
      <c r="T1622" s="3">
        <v>0</v>
      </c>
      <c r="U1622" s="1" t="s">
        <v>44</v>
      </c>
      <c r="V1622" s="1" t="s">
        <v>45</v>
      </c>
      <c r="W1622" s="1" t="s">
        <v>75</v>
      </c>
      <c r="X1622" s="1" t="s">
        <v>46</v>
      </c>
      <c r="Y1622" s="1" t="s">
        <v>81</v>
      </c>
      <c r="Z1622" s="1" t="s">
        <v>82</v>
      </c>
      <c r="AA1622" s="1" t="s">
        <v>83</v>
      </c>
      <c r="AB1622" s="1" t="s">
        <v>84</v>
      </c>
      <c r="AC1622" s="1" t="s">
        <v>51</v>
      </c>
      <c r="AD1622" s="1" t="s">
        <v>82</v>
      </c>
      <c r="AE1622" s="1" t="s">
        <v>37</v>
      </c>
      <c r="AF1622">
        <f t="shared" si="102"/>
        <v>2025</v>
      </c>
      <c r="AG1622" t="str">
        <f t="shared" si="103"/>
        <v>ene</v>
      </c>
      <c r="AH1622" t="str">
        <f>+VLOOKUP(N1622,'[1]2. Ingreso de incapacidades'!$C$5:$O$6997,13,FALSE)</f>
        <v>NUEVA E.P.S</v>
      </c>
      <c r="AI1622" t="s">
        <v>2199</v>
      </c>
    </row>
    <row r="1623" spans="1:35" hidden="1" x14ac:dyDescent="0.25">
      <c r="A1623" s="1" t="s">
        <v>33</v>
      </c>
      <c r="B1623" s="1" t="s">
        <v>34</v>
      </c>
      <c r="C1623" s="2">
        <v>45688</v>
      </c>
      <c r="D1623" s="42" t="str">
        <f t="shared" si="100"/>
        <v>2025</v>
      </c>
      <c r="E1623" s="1" t="s">
        <v>73</v>
      </c>
      <c r="F1623" s="1" t="s">
        <v>74</v>
      </c>
      <c r="G1623" s="1" t="s">
        <v>37</v>
      </c>
      <c r="H1623" s="1" t="s">
        <v>75</v>
      </c>
      <c r="I1623" s="1" t="s">
        <v>76</v>
      </c>
      <c r="J1623" s="3">
        <v>711750</v>
      </c>
      <c r="K1623" s="3">
        <v>0</v>
      </c>
      <c r="L1623" s="3">
        <f t="shared" si="101"/>
        <v>711750</v>
      </c>
      <c r="M1623" s="1" t="s">
        <v>40</v>
      </c>
      <c r="N1623" s="88">
        <v>73109356</v>
      </c>
      <c r="O1623" s="1" t="s">
        <v>118</v>
      </c>
      <c r="P1623" s="1" t="s">
        <v>79</v>
      </c>
      <c r="Q1623" s="1" t="s">
        <v>80</v>
      </c>
      <c r="R1623" s="1" t="s">
        <v>43</v>
      </c>
      <c r="S1623" s="1" t="s">
        <v>43</v>
      </c>
      <c r="T1623" s="3">
        <v>0</v>
      </c>
      <c r="U1623" s="1" t="s">
        <v>44</v>
      </c>
      <c r="V1623" s="1" t="s">
        <v>45</v>
      </c>
      <c r="W1623" s="1" t="s">
        <v>75</v>
      </c>
      <c r="X1623" s="1" t="s">
        <v>46</v>
      </c>
      <c r="Y1623" s="1" t="s">
        <v>81</v>
      </c>
      <c r="Z1623" s="1" t="s">
        <v>82</v>
      </c>
      <c r="AA1623" s="1" t="s">
        <v>83</v>
      </c>
      <c r="AB1623" s="1" t="s">
        <v>84</v>
      </c>
      <c r="AC1623" s="1" t="s">
        <v>51</v>
      </c>
      <c r="AD1623" s="1" t="s">
        <v>82</v>
      </c>
      <c r="AE1623" s="1" t="s">
        <v>37</v>
      </c>
      <c r="AF1623">
        <f t="shared" si="102"/>
        <v>2025</v>
      </c>
      <c r="AG1623" t="str">
        <f t="shared" si="103"/>
        <v>ene</v>
      </c>
      <c r="AH1623" t="str">
        <f>+VLOOKUP(N1623,'[1]2. Ingreso de incapacidades'!$C$5:$O$6997,13,FALSE)</f>
        <v>SANITAS E.P.S</v>
      </c>
      <c r="AI1623" t="s">
        <v>2193</v>
      </c>
    </row>
    <row r="1624" spans="1:35" hidden="1" x14ac:dyDescent="0.25">
      <c r="A1624" s="1" t="s">
        <v>33</v>
      </c>
      <c r="B1624" s="1" t="s">
        <v>34</v>
      </c>
      <c r="C1624" s="2">
        <v>45688</v>
      </c>
      <c r="D1624" s="42" t="str">
        <f t="shared" si="100"/>
        <v>2025</v>
      </c>
      <c r="E1624" s="1" t="s">
        <v>73</v>
      </c>
      <c r="F1624" s="1" t="s">
        <v>74</v>
      </c>
      <c r="G1624" s="1" t="s">
        <v>37</v>
      </c>
      <c r="H1624" s="1" t="s">
        <v>75</v>
      </c>
      <c r="I1624" s="1" t="s">
        <v>76</v>
      </c>
      <c r="J1624" s="3">
        <v>664300</v>
      </c>
      <c r="K1624" s="3">
        <v>0</v>
      </c>
      <c r="L1624" s="3">
        <f t="shared" si="101"/>
        <v>664300</v>
      </c>
      <c r="M1624" s="1" t="s">
        <v>40</v>
      </c>
      <c r="N1624" s="88">
        <v>73159298</v>
      </c>
      <c r="O1624" s="1" t="s">
        <v>120</v>
      </c>
      <c r="P1624" s="1" t="s">
        <v>79</v>
      </c>
      <c r="Q1624" s="1" t="s">
        <v>80</v>
      </c>
      <c r="R1624" s="1" t="s">
        <v>43</v>
      </c>
      <c r="S1624" s="1" t="s">
        <v>43</v>
      </c>
      <c r="T1624" s="3">
        <v>0</v>
      </c>
      <c r="U1624" s="1" t="s">
        <v>44</v>
      </c>
      <c r="V1624" s="1" t="s">
        <v>45</v>
      </c>
      <c r="W1624" s="1" t="s">
        <v>75</v>
      </c>
      <c r="X1624" s="1" t="s">
        <v>46</v>
      </c>
      <c r="Y1624" s="1" t="s">
        <v>81</v>
      </c>
      <c r="Z1624" s="1" t="s">
        <v>82</v>
      </c>
      <c r="AA1624" s="1" t="s">
        <v>83</v>
      </c>
      <c r="AB1624" s="1" t="s">
        <v>84</v>
      </c>
      <c r="AC1624" s="1" t="s">
        <v>51</v>
      </c>
      <c r="AD1624" s="1" t="s">
        <v>82</v>
      </c>
      <c r="AE1624" s="1" t="s">
        <v>37</v>
      </c>
      <c r="AF1624">
        <f t="shared" si="102"/>
        <v>2025</v>
      </c>
      <c r="AG1624" t="str">
        <f t="shared" si="103"/>
        <v>ene</v>
      </c>
      <c r="AH1624" t="str">
        <f>+VLOOKUP(N1624,'[1]2. Ingreso de incapacidades'!$C$5:$O$6997,13,FALSE)</f>
        <v>NUEVA E.P.S</v>
      </c>
      <c r="AI1624" t="s">
        <v>2199</v>
      </c>
    </row>
    <row r="1625" spans="1:35" hidden="1" x14ac:dyDescent="0.25">
      <c r="A1625" s="1" t="s">
        <v>33</v>
      </c>
      <c r="B1625" s="1" t="s">
        <v>34</v>
      </c>
      <c r="C1625" s="2">
        <v>45688</v>
      </c>
      <c r="D1625" s="42" t="str">
        <f t="shared" si="100"/>
        <v>2025</v>
      </c>
      <c r="E1625" s="1" t="s">
        <v>73</v>
      </c>
      <c r="F1625" s="1" t="s">
        <v>74</v>
      </c>
      <c r="G1625" s="1" t="s">
        <v>37</v>
      </c>
      <c r="H1625" s="1" t="s">
        <v>75</v>
      </c>
      <c r="I1625" s="1" t="s">
        <v>76</v>
      </c>
      <c r="J1625" s="3">
        <v>47450</v>
      </c>
      <c r="K1625" s="3">
        <v>0</v>
      </c>
      <c r="L1625" s="3">
        <f t="shared" si="101"/>
        <v>47450</v>
      </c>
      <c r="M1625" s="1" t="s">
        <v>40</v>
      </c>
      <c r="N1625" s="88">
        <v>73570305</v>
      </c>
      <c r="O1625" s="1" t="s">
        <v>122</v>
      </c>
      <c r="P1625" s="1" t="s">
        <v>79</v>
      </c>
      <c r="Q1625" s="1" t="s">
        <v>80</v>
      </c>
      <c r="R1625" s="1" t="s">
        <v>43</v>
      </c>
      <c r="S1625" s="1" t="s">
        <v>43</v>
      </c>
      <c r="T1625" s="3">
        <v>0</v>
      </c>
      <c r="U1625" s="1" t="s">
        <v>44</v>
      </c>
      <c r="V1625" s="1" t="s">
        <v>45</v>
      </c>
      <c r="W1625" s="1" t="s">
        <v>75</v>
      </c>
      <c r="X1625" s="1" t="s">
        <v>46</v>
      </c>
      <c r="Y1625" s="1" t="s">
        <v>81</v>
      </c>
      <c r="Z1625" s="1" t="s">
        <v>82</v>
      </c>
      <c r="AA1625" s="1" t="s">
        <v>83</v>
      </c>
      <c r="AB1625" s="1" t="s">
        <v>84</v>
      </c>
      <c r="AC1625" s="1" t="s">
        <v>51</v>
      </c>
      <c r="AD1625" s="1" t="s">
        <v>82</v>
      </c>
      <c r="AE1625" s="1" t="s">
        <v>37</v>
      </c>
      <c r="AF1625">
        <f t="shared" si="102"/>
        <v>2025</v>
      </c>
      <c r="AG1625" t="str">
        <f t="shared" si="103"/>
        <v>ene</v>
      </c>
      <c r="AH1625" t="str">
        <f>+VLOOKUP(N1625,'[1]2. Ingreso de incapacidades'!$C$5:$O$6997,13,FALSE)</f>
        <v>SANITAS E.P.S</v>
      </c>
      <c r="AI1625" t="s">
        <v>2193</v>
      </c>
    </row>
    <row r="1626" spans="1:35" hidden="1" x14ac:dyDescent="0.25">
      <c r="A1626" s="1" t="s">
        <v>33</v>
      </c>
      <c r="B1626" s="1" t="s">
        <v>34</v>
      </c>
      <c r="C1626" s="2">
        <v>45688</v>
      </c>
      <c r="D1626" s="42" t="str">
        <f t="shared" si="100"/>
        <v>2025</v>
      </c>
      <c r="E1626" s="1" t="s">
        <v>73</v>
      </c>
      <c r="F1626" s="1" t="s">
        <v>74</v>
      </c>
      <c r="G1626" s="1" t="s">
        <v>37</v>
      </c>
      <c r="H1626" s="1" t="s">
        <v>75</v>
      </c>
      <c r="I1626" s="1" t="s">
        <v>76</v>
      </c>
      <c r="J1626" s="3">
        <v>50885</v>
      </c>
      <c r="K1626" s="3">
        <v>0</v>
      </c>
      <c r="L1626" s="3">
        <f t="shared" si="101"/>
        <v>50885</v>
      </c>
      <c r="M1626" s="1" t="s">
        <v>40</v>
      </c>
      <c r="N1626" s="88">
        <v>73111450</v>
      </c>
      <c r="O1626" s="1" t="s">
        <v>124</v>
      </c>
      <c r="P1626" s="1" t="s">
        <v>79</v>
      </c>
      <c r="Q1626" s="1" t="s">
        <v>80</v>
      </c>
      <c r="R1626" s="1" t="s">
        <v>43</v>
      </c>
      <c r="S1626" s="1" t="s">
        <v>43</v>
      </c>
      <c r="T1626" s="3">
        <v>0</v>
      </c>
      <c r="U1626" s="1" t="s">
        <v>44</v>
      </c>
      <c r="V1626" s="1" t="s">
        <v>45</v>
      </c>
      <c r="W1626" s="1" t="s">
        <v>75</v>
      </c>
      <c r="X1626" s="1" t="s">
        <v>46</v>
      </c>
      <c r="Y1626" s="1" t="s">
        <v>81</v>
      </c>
      <c r="Z1626" s="1" t="s">
        <v>82</v>
      </c>
      <c r="AA1626" s="1" t="s">
        <v>83</v>
      </c>
      <c r="AB1626" s="1" t="s">
        <v>84</v>
      </c>
      <c r="AC1626" s="1" t="s">
        <v>51</v>
      </c>
      <c r="AD1626" s="1" t="s">
        <v>82</v>
      </c>
      <c r="AE1626" s="1" t="s">
        <v>37</v>
      </c>
      <c r="AF1626">
        <f t="shared" si="102"/>
        <v>2025</v>
      </c>
      <c r="AG1626" t="str">
        <f t="shared" si="103"/>
        <v>ene</v>
      </c>
      <c r="AH1626" t="str">
        <f>+VLOOKUP(N1626,'[1]2. Ingreso de incapacidades'!$C$5:$O$6997,13,FALSE)</f>
        <v>SALUD TOTAL E.P.S.</v>
      </c>
      <c r="AI1626" t="s">
        <v>2192</v>
      </c>
    </row>
    <row r="1627" spans="1:35" hidden="1" x14ac:dyDescent="0.25">
      <c r="A1627" s="1" t="s">
        <v>33</v>
      </c>
      <c r="B1627" s="1" t="s">
        <v>34</v>
      </c>
      <c r="C1627" s="2">
        <v>45688</v>
      </c>
      <c r="D1627" s="42" t="str">
        <f t="shared" si="100"/>
        <v>2025</v>
      </c>
      <c r="E1627" s="1" t="s">
        <v>73</v>
      </c>
      <c r="F1627" s="1" t="s">
        <v>74</v>
      </c>
      <c r="G1627" s="1" t="s">
        <v>37</v>
      </c>
      <c r="H1627" s="1" t="s">
        <v>75</v>
      </c>
      <c r="I1627" s="1" t="s">
        <v>76</v>
      </c>
      <c r="J1627" s="3">
        <v>711750</v>
      </c>
      <c r="K1627" s="3">
        <v>0</v>
      </c>
      <c r="L1627" s="3">
        <f t="shared" si="101"/>
        <v>711750</v>
      </c>
      <c r="M1627" s="1" t="s">
        <v>40</v>
      </c>
      <c r="N1627" s="88">
        <v>30873721</v>
      </c>
      <c r="O1627" s="1" t="s">
        <v>126</v>
      </c>
      <c r="P1627" s="1" t="s">
        <v>79</v>
      </c>
      <c r="Q1627" s="1" t="s">
        <v>80</v>
      </c>
      <c r="R1627" s="1" t="s">
        <v>43</v>
      </c>
      <c r="S1627" s="1" t="s">
        <v>43</v>
      </c>
      <c r="T1627" s="3">
        <v>0</v>
      </c>
      <c r="U1627" s="1" t="s">
        <v>44</v>
      </c>
      <c r="V1627" s="1" t="s">
        <v>45</v>
      </c>
      <c r="W1627" s="1" t="s">
        <v>75</v>
      </c>
      <c r="X1627" s="1" t="s">
        <v>46</v>
      </c>
      <c r="Y1627" s="1" t="s">
        <v>81</v>
      </c>
      <c r="Z1627" s="1" t="s">
        <v>82</v>
      </c>
      <c r="AA1627" s="1" t="s">
        <v>83</v>
      </c>
      <c r="AB1627" s="1" t="s">
        <v>84</v>
      </c>
      <c r="AC1627" s="1" t="s">
        <v>51</v>
      </c>
      <c r="AD1627" s="1" t="s">
        <v>82</v>
      </c>
      <c r="AE1627" s="1" t="s">
        <v>37</v>
      </c>
      <c r="AF1627">
        <f t="shared" si="102"/>
        <v>2025</v>
      </c>
      <c r="AG1627" t="str">
        <f t="shared" si="103"/>
        <v>ene</v>
      </c>
      <c r="AH1627" t="str">
        <f>+VLOOKUP(N1627,'[1]2. Ingreso de incapacidades'!$C$5:$O$6997,13,FALSE)</f>
        <v>FAMISANAR E.P.S</v>
      </c>
      <c r="AI1627" t="s">
        <v>2196</v>
      </c>
    </row>
    <row r="1628" spans="1:35" hidden="1" x14ac:dyDescent="0.25">
      <c r="A1628" s="1" t="s">
        <v>33</v>
      </c>
      <c r="B1628" s="1" t="s">
        <v>34</v>
      </c>
      <c r="C1628" s="2">
        <v>45688</v>
      </c>
      <c r="D1628" s="42" t="str">
        <f t="shared" si="100"/>
        <v>2025</v>
      </c>
      <c r="E1628" s="1" t="s">
        <v>73</v>
      </c>
      <c r="F1628" s="1" t="s">
        <v>74</v>
      </c>
      <c r="G1628" s="1" t="s">
        <v>37</v>
      </c>
      <c r="H1628" s="1" t="s">
        <v>75</v>
      </c>
      <c r="I1628" s="1" t="s">
        <v>76</v>
      </c>
      <c r="J1628" s="3">
        <v>711750</v>
      </c>
      <c r="K1628" s="3">
        <v>0</v>
      </c>
      <c r="L1628" s="3">
        <f t="shared" si="101"/>
        <v>711750</v>
      </c>
      <c r="M1628" s="1" t="s">
        <v>40</v>
      </c>
      <c r="N1628" s="88">
        <v>30873721</v>
      </c>
      <c r="O1628" s="1" t="s">
        <v>126</v>
      </c>
      <c r="P1628" s="1" t="s">
        <v>79</v>
      </c>
      <c r="Q1628" s="1" t="s">
        <v>80</v>
      </c>
      <c r="R1628" s="1" t="s">
        <v>43</v>
      </c>
      <c r="S1628" s="1" t="s">
        <v>43</v>
      </c>
      <c r="T1628" s="3">
        <v>0</v>
      </c>
      <c r="U1628" s="1" t="s">
        <v>44</v>
      </c>
      <c r="V1628" s="1" t="s">
        <v>45</v>
      </c>
      <c r="W1628" s="1" t="s">
        <v>75</v>
      </c>
      <c r="X1628" s="1" t="s">
        <v>46</v>
      </c>
      <c r="Y1628" s="1" t="s">
        <v>81</v>
      </c>
      <c r="Z1628" s="1" t="s">
        <v>82</v>
      </c>
      <c r="AA1628" s="1" t="s">
        <v>83</v>
      </c>
      <c r="AB1628" s="1" t="s">
        <v>84</v>
      </c>
      <c r="AC1628" s="1" t="s">
        <v>51</v>
      </c>
      <c r="AD1628" s="1" t="s">
        <v>82</v>
      </c>
      <c r="AE1628" s="1" t="s">
        <v>37</v>
      </c>
      <c r="AF1628">
        <f t="shared" si="102"/>
        <v>2025</v>
      </c>
      <c r="AG1628" t="str">
        <f t="shared" si="103"/>
        <v>ene</v>
      </c>
      <c r="AH1628" t="str">
        <f>+VLOOKUP(N1628,'[1]2. Ingreso de incapacidades'!$C$5:$O$6997,13,FALSE)</f>
        <v>FAMISANAR E.P.S</v>
      </c>
      <c r="AI1628" t="s">
        <v>2196</v>
      </c>
    </row>
    <row r="1629" spans="1:35" hidden="1" x14ac:dyDescent="0.25">
      <c r="A1629" s="1" t="s">
        <v>33</v>
      </c>
      <c r="B1629" s="1" t="s">
        <v>34</v>
      </c>
      <c r="C1629" s="2">
        <v>45688</v>
      </c>
      <c r="D1629" s="42" t="str">
        <f t="shared" si="100"/>
        <v>2025</v>
      </c>
      <c r="E1629" s="1" t="s">
        <v>73</v>
      </c>
      <c r="F1629" s="1" t="s">
        <v>74</v>
      </c>
      <c r="G1629" s="1" t="s">
        <v>37</v>
      </c>
      <c r="H1629" s="1" t="s">
        <v>75</v>
      </c>
      <c r="I1629" s="1" t="s">
        <v>76</v>
      </c>
      <c r="J1629" s="3">
        <v>47450</v>
      </c>
      <c r="K1629" s="3">
        <v>0</v>
      </c>
      <c r="L1629" s="3">
        <f t="shared" si="101"/>
        <v>47450</v>
      </c>
      <c r="M1629" s="1" t="s">
        <v>40</v>
      </c>
      <c r="N1629" s="88">
        <v>73117655</v>
      </c>
      <c r="O1629" s="1" t="s">
        <v>128</v>
      </c>
      <c r="P1629" s="1" t="s">
        <v>79</v>
      </c>
      <c r="Q1629" s="1" t="s">
        <v>80</v>
      </c>
      <c r="R1629" s="1" t="s">
        <v>43</v>
      </c>
      <c r="S1629" s="1" t="s">
        <v>43</v>
      </c>
      <c r="T1629" s="3">
        <v>0</v>
      </c>
      <c r="U1629" s="1" t="s">
        <v>44</v>
      </c>
      <c r="V1629" s="1" t="s">
        <v>45</v>
      </c>
      <c r="W1629" s="1" t="s">
        <v>75</v>
      </c>
      <c r="X1629" s="1" t="s">
        <v>46</v>
      </c>
      <c r="Y1629" s="1" t="s">
        <v>81</v>
      </c>
      <c r="Z1629" s="1" t="s">
        <v>82</v>
      </c>
      <c r="AA1629" s="1" t="s">
        <v>83</v>
      </c>
      <c r="AB1629" s="1" t="s">
        <v>84</v>
      </c>
      <c r="AC1629" s="1" t="s">
        <v>51</v>
      </c>
      <c r="AD1629" s="1" t="s">
        <v>82</v>
      </c>
      <c r="AE1629" s="1" t="s">
        <v>37</v>
      </c>
      <c r="AF1629">
        <f t="shared" si="102"/>
        <v>2025</v>
      </c>
      <c r="AG1629" t="str">
        <f t="shared" si="103"/>
        <v>ene</v>
      </c>
      <c r="AH1629" t="str">
        <f>+VLOOKUP(N1629,'[1]2. Ingreso de incapacidades'!$C$5:$O$6997,13,FALSE)</f>
        <v>COOMEVA E.P.S</v>
      </c>
      <c r="AI1629" t="s">
        <v>2202</v>
      </c>
    </row>
    <row r="1630" spans="1:35" hidden="1" x14ac:dyDescent="0.25">
      <c r="A1630" s="1" t="s">
        <v>33</v>
      </c>
      <c r="B1630" s="1" t="s">
        <v>34</v>
      </c>
      <c r="C1630" s="2">
        <v>45688</v>
      </c>
      <c r="D1630" s="42" t="str">
        <f t="shared" si="100"/>
        <v>2025</v>
      </c>
      <c r="E1630" s="1" t="s">
        <v>73</v>
      </c>
      <c r="F1630" s="1" t="s">
        <v>74</v>
      </c>
      <c r="G1630" s="1" t="s">
        <v>37</v>
      </c>
      <c r="H1630" s="1" t="s">
        <v>75</v>
      </c>
      <c r="I1630" s="1" t="s">
        <v>76</v>
      </c>
      <c r="J1630" s="3">
        <v>284700</v>
      </c>
      <c r="K1630" s="3">
        <v>0</v>
      </c>
      <c r="L1630" s="3">
        <f t="shared" si="101"/>
        <v>284700</v>
      </c>
      <c r="M1630" s="1" t="s">
        <v>40</v>
      </c>
      <c r="N1630" s="88">
        <v>1002248481</v>
      </c>
      <c r="O1630" s="1" t="s">
        <v>130</v>
      </c>
      <c r="P1630" s="1" t="s">
        <v>79</v>
      </c>
      <c r="Q1630" s="1" t="s">
        <v>80</v>
      </c>
      <c r="R1630" s="1" t="s">
        <v>43</v>
      </c>
      <c r="S1630" s="1" t="s">
        <v>43</v>
      </c>
      <c r="T1630" s="3">
        <v>0</v>
      </c>
      <c r="U1630" s="1" t="s">
        <v>44</v>
      </c>
      <c r="V1630" s="1" t="s">
        <v>45</v>
      </c>
      <c r="W1630" s="1" t="s">
        <v>75</v>
      </c>
      <c r="X1630" s="1" t="s">
        <v>46</v>
      </c>
      <c r="Y1630" s="1" t="s">
        <v>81</v>
      </c>
      <c r="Z1630" s="1" t="s">
        <v>82</v>
      </c>
      <c r="AA1630" s="1" t="s">
        <v>83</v>
      </c>
      <c r="AB1630" s="1" t="s">
        <v>84</v>
      </c>
      <c r="AC1630" s="1" t="s">
        <v>51</v>
      </c>
      <c r="AD1630" s="1" t="s">
        <v>82</v>
      </c>
      <c r="AE1630" s="1" t="s">
        <v>37</v>
      </c>
      <c r="AF1630">
        <f t="shared" si="102"/>
        <v>2025</v>
      </c>
      <c r="AG1630" t="str">
        <f t="shared" si="103"/>
        <v>ene</v>
      </c>
      <c r="AH1630" t="str">
        <f>+VLOOKUP(N1630,'[1]2. Ingreso de incapacidades'!$C$5:$O$6997,13,FALSE)</f>
        <v>SANITAS E.P.S</v>
      </c>
      <c r="AI1630" t="s">
        <v>2193</v>
      </c>
    </row>
    <row r="1631" spans="1:35" hidden="1" x14ac:dyDescent="0.25">
      <c r="A1631" s="1" t="s">
        <v>33</v>
      </c>
      <c r="B1631" s="1" t="s">
        <v>34</v>
      </c>
      <c r="C1631" s="2">
        <v>45688</v>
      </c>
      <c r="D1631" s="42" t="str">
        <f t="shared" si="100"/>
        <v>2025</v>
      </c>
      <c r="E1631" s="1" t="s">
        <v>73</v>
      </c>
      <c r="F1631" s="1" t="s">
        <v>74</v>
      </c>
      <c r="G1631" s="1" t="s">
        <v>37</v>
      </c>
      <c r="H1631" s="1" t="s">
        <v>75</v>
      </c>
      <c r="I1631" s="1" t="s">
        <v>76</v>
      </c>
      <c r="J1631" s="3">
        <v>99291</v>
      </c>
      <c r="K1631" s="3">
        <v>0</v>
      </c>
      <c r="L1631" s="3">
        <f t="shared" si="101"/>
        <v>99291</v>
      </c>
      <c r="M1631" s="1" t="s">
        <v>40</v>
      </c>
      <c r="N1631" s="88">
        <v>12635963</v>
      </c>
      <c r="O1631" s="1" t="s">
        <v>132</v>
      </c>
      <c r="P1631" s="1" t="s">
        <v>79</v>
      </c>
      <c r="Q1631" s="1" t="s">
        <v>80</v>
      </c>
      <c r="R1631" s="1" t="s">
        <v>43</v>
      </c>
      <c r="S1631" s="1" t="s">
        <v>43</v>
      </c>
      <c r="T1631" s="3">
        <v>0</v>
      </c>
      <c r="U1631" s="1" t="s">
        <v>44</v>
      </c>
      <c r="V1631" s="1" t="s">
        <v>45</v>
      </c>
      <c r="W1631" s="1" t="s">
        <v>75</v>
      </c>
      <c r="X1631" s="1" t="s">
        <v>46</v>
      </c>
      <c r="Y1631" s="1" t="s">
        <v>81</v>
      </c>
      <c r="Z1631" s="1" t="s">
        <v>82</v>
      </c>
      <c r="AA1631" s="1" t="s">
        <v>83</v>
      </c>
      <c r="AB1631" s="1" t="s">
        <v>84</v>
      </c>
      <c r="AC1631" s="1" t="s">
        <v>51</v>
      </c>
      <c r="AD1631" s="1" t="s">
        <v>82</v>
      </c>
      <c r="AE1631" s="1" t="s">
        <v>37</v>
      </c>
      <c r="AF1631">
        <f t="shared" si="102"/>
        <v>2025</v>
      </c>
      <c r="AG1631" t="str">
        <f t="shared" si="103"/>
        <v>ene</v>
      </c>
      <c r="AH1631" t="str">
        <f>+VLOOKUP(N1631,'[1]2. Ingreso de incapacidades'!$C$5:$O$6997,13,FALSE)</f>
        <v>SURA E.P.S.</v>
      </c>
      <c r="AI1631" t="s">
        <v>2197</v>
      </c>
    </row>
    <row r="1632" spans="1:35" hidden="1" x14ac:dyDescent="0.25">
      <c r="A1632" s="1" t="s">
        <v>33</v>
      </c>
      <c r="B1632" s="1" t="s">
        <v>34</v>
      </c>
      <c r="C1632" s="2">
        <v>45688</v>
      </c>
      <c r="D1632" s="42" t="str">
        <f t="shared" si="100"/>
        <v>2025</v>
      </c>
      <c r="E1632" s="1" t="s">
        <v>73</v>
      </c>
      <c r="F1632" s="1" t="s">
        <v>74</v>
      </c>
      <c r="G1632" s="1" t="s">
        <v>37</v>
      </c>
      <c r="H1632" s="1" t="s">
        <v>75</v>
      </c>
      <c r="I1632" s="1" t="s">
        <v>76</v>
      </c>
      <c r="J1632" s="3">
        <v>47450</v>
      </c>
      <c r="K1632" s="3">
        <v>0</v>
      </c>
      <c r="L1632" s="3">
        <f t="shared" si="101"/>
        <v>47450</v>
      </c>
      <c r="M1632" s="1" t="s">
        <v>40</v>
      </c>
      <c r="N1632" s="88">
        <v>73576572</v>
      </c>
      <c r="O1632" s="1" t="s">
        <v>134</v>
      </c>
      <c r="P1632" s="1" t="s">
        <v>79</v>
      </c>
      <c r="Q1632" s="1" t="s">
        <v>80</v>
      </c>
      <c r="R1632" s="1" t="s">
        <v>43</v>
      </c>
      <c r="S1632" s="1" t="s">
        <v>43</v>
      </c>
      <c r="T1632" s="3">
        <v>0</v>
      </c>
      <c r="U1632" s="1" t="s">
        <v>44</v>
      </c>
      <c r="V1632" s="1" t="s">
        <v>45</v>
      </c>
      <c r="W1632" s="1" t="s">
        <v>75</v>
      </c>
      <c r="X1632" s="1" t="s">
        <v>46</v>
      </c>
      <c r="Y1632" s="1" t="s">
        <v>81</v>
      </c>
      <c r="Z1632" s="1" t="s">
        <v>82</v>
      </c>
      <c r="AA1632" s="1" t="s">
        <v>83</v>
      </c>
      <c r="AB1632" s="1" t="s">
        <v>84</v>
      </c>
      <c r="AC1632" s="1" t="s">
        <v>51</v>
      </c>
      <c r="AD1632" s="1" t="s">
        <v>82</v>
      </c>
      <c r="AE1632" s="1" t="s">
        <v>37</v>
      </c>
      <c r="AF1632">
        <f t="shared" si="102"/>
        <v>2025</v>
      </c>
      <c r="AG1632" t="str">
        <f t="shared" si="103"/>
        <v>ene</v>
      </c>
      <c r="AH1632" t="str">
        <f>+VLOOKUP(N1632,'[1]2. Ingreso de incapacidades'!$C$5:$O$6997,13,FALSE)</f>
        <v>SANITAS E.P.S</v>
      </c>
      <c r="AI1632" t="s">
        <v>2193</v>
      </c>
    </row>
    <row r="1633" spans="1:35" hidden="1" x14ac:dyDescent="0.25">
      <c r="A1633" s="1" t="s">
        <v>33</v>
      </c>
      <c r="B1633" s="1" t="s">
        <v>34</v>
      </c>
      <c r="C1633" s="2">
        <v>45688</v>
      </c>
      <c r="D1633" s="42" t="str">
        <f t="shared" si="100"/>
        <v>2025</v>
      </c>
      <c r="E1633" s="1" t="s">
        <v>73</v>
      </c>
      <c r="F1633" s="1" t="s">
        <v>74</v>
      </c>
      <c r="G1633" s="1" t="s">
        <v>37</v>
      </c>
      <c r="H1633" s="1" t="s">
        <v>75</v>
      </c>
      <c r="I1633" s="1" t="s">
        <v>76</v>
      </c>
      <c r="J1633" s="3">
        <v>711750</v>
      </c>
      <c r="K1633" s="3">
        <v>0</v>
      </c>
      <c r="L1633" s="3">
        <f t="shared" si="101"/>
        <v>711750</v>
      </c>
      <c r="M1633" s="1" t="s">
        <v>40</v>
      </c>
      <c r="N1633" s="88">
        <v>92031290</v>
      </c>
      <c r="O1633" s="1" t="s">
        <v>136</v>
      </c>
      <c r="P1633" s="1" t="s">
        <v>79</v>
      </c>
      <c r="Q1633" s="1" t="s">
        <v>80</v>
      </c>
      <c r="R1633" s="1" t="s">
        <v>43</v>
      </c>
      <c r="S1633" s="1" t="s">
        <v>43</v>
      </c>
      <c r="T1633" s="3">
        <v>0</v>
      </c>
      <c r="U1633" s="1" t="s">
        <v>44</v>
      </c>
      <c r="V1633" s="1" t="s">
        <v>45</v>
      </c>
      <c r="W1633" s="1" t="s">
        <v>75</v>
      </c>
      <c r="X1633" s="1" t="s">
        <v>46</v>
      </c>
      <c r="Y1633" s="1" t="s">
        <v>81</v>
      </c>
      <c r="Z1633" s="1" t="s">
        <v>82</v>
      </c>
      <c r="AA1633" s="1" t="s">
        <v>83</v>
      </c>
      <c r="AB1633" s="1" t="s">
        <v>84</v>
      </c>
      <c r="AC1633" s="1" t="s">
        <v>51</v>
      </c>
      <c r="AD1633" s="1" t="s">
        <v>82</v>
      </c>
      <c r="AE1633" s="1" t="s">
        <v>37</v>
      </c>
      <c r="AF1633">
        <f t="shared" si="102"/>
        <v>2025</v>
      </c>
      <c r="AG1633" t="str">
        <f t="shared" si="103"/>
        <v>ene</v>
      </c>
      <c r="AH1633" t="str">
        <f>+VLOOKUP(N1633,'[1]2. Ingreso de incapacidades'!$C$5:$O$6997,13,FALSE)</f>
        <v>COOMEVA E.P.S</v>
      </c>
      <c r="AI1633" t="s">
        <v>2202</v>
      </c>
    </row>
    <row r="1634" spans="1:35" hidden="1" x14ac:dyDescent="0.25">
      <c r="A1634" s="1" t="s">
        <v>33</v>
      </c>
      <c r="B1634" s="1" t="s">
        <v>34</v>
      </c>
      <c r="C1634" s="2">
        <v>45688</v>
      </c>
      <c r="D1634" s="42" t="str">
        <f t="shared" si="100"/>
        <v>2025</v>
      </c>
      <c r="E1634" s="1" t="s">
        <v>73</v>
      </c>
      <c r="F1634" s="1" t="s">
        <v>74</v>
      </c>
      <c r="G1634" s="1" t="s">
        <v>37</v>
      </c>
      <c r="H1634" s="1" t="s">
        <v>75</v>
      </c>
      <c r="I1634" s="1" t="s">
        <v>76</v>
      </c>
      <c r="J1634" s="3">
        <v>616850</v>
      </c>
      <c r="K1634" s="3">
        <v>0</v>
      </c>
      <c r="L1634" s="3">
        <f t="shared" si="101"/>
        <v>616850</v>
      </c>
      <c r="M1634" s="1" t="s">
        <v>40</v>
      </c>
      <c r="N1634" s="88">
        <v>92031290</v>
      </c>
      <c r="O1634" s="1" t="s">
        <v>136</v>
      </c>
      <c r="P1634" s="1" t="s">
        <v>79</v>
      </c>
      <c r="Q1634" s="1" t="s">
        <v>80</v>
      </c>
      <c r="R1634" s="1" t="s">
        <v>43</v>
      </c>
      <c r="S1634" s="1" t="s">
        <v>43</v>
      </c>
      <c r="T1634" s="3">
        <v>0</v>
      </c>
      <c r="U1634" s="1" t="s">
        <v>44</v>
      </c>
      <c r="V1634" s="1" t="s">
        <v>45</v>
      </c>
      <c r="W1634" s="1" t="s">
        <v>75</v>
      </c>
      <c r="X1634" s="1" t="s">
        <v>46</v>
      </c>
      <c r="Y1634" s="1" t="s">
        <v>81</v>
      </c>
      <c r="Z1634" s="1" t="s">
        <v>82</v>
      </c>
      <c r="AA1634" s="1" t="s">
        <v>83</v>
      </c>
      <c r="AB1634" s="1" t="s">
        <v>84</v>
      </c>
      <c r="AC1634" s="1" t="s">
        <v>51</v>
      </c>
      <c r="AD1634" s="1" t="s">
        <v>82</v>
      </c>
      <c r="AE1634" s="1" t="s">
        <v>37</v>
      </c>
      <c r="AF1634">
        <f t="shared" si="102"/>
        <v>2025</v>
      </c>
      <c r="AG1634" t="str">
        <f t="shared" si="103"/>
        <v>ene</v>
      </c>
      <c r="AH1634" t="str">
        <f>+VLOOKUP(N1634,'[1]2. Ingreso de incapacidades'!$C$5:$O$6997,13,FALSE)</f>
        <v>COOMEVA E.P.S</v>
      </c>
      <c r="AI1634" t="s">
        <v>2202</v>
      </c>
    </row>
    <row r="1635" spans="1:35" hidden="1" x14ac:dyDescent="0.25">
      <c r="A1635" s="1" t="s">
        <v>33</v>
      </c>
      <c r="B1635" s="1" t="s">
        <v>34</v>
      </c>
      <c r="C1635" s="2">
        <v>45688</v>
      </c>
      <c r="D1635" s="42" t="str">
        <f t="shared" si="100"/>
        <v>2025</v>
      </c>
      <c r="E1635" s="1" t="s">
        <v>73</v>
      </c>
      <c r="F1635" s="1" t="s">
        <v>74</v>
      </c>
      <c r="G1635" s="1" t="s">
        <v>37</v>
      </c>
      <c r="H1635" s="1" t="s">
        <v>75</v>
      </c>
      <c r="I1635" s="1" t="s">
        <v>76</v>
      </c>
      <c r="J1635" s="3">
        <v>569400</v>
      </c>
      <c r="K1635" s="3">
        <v>0</v>
      </c>
      <c r="L1635" s="3">
        <f t="shared" si="101"/>
        <v>569400</v>
      </c>
      <c r="M1635" s="1" t="s">
        <v>40</v>
      </c>
      <c r="N1635" s="88">
        <v>1237441830</v>
      </c>
      <c r="O1635" s="1" t="s">
        <v>138</v>
      </c>
      <c r="P1635" s="1" t="s">
        <v>89</v>
      </c>
      <c r="Q1635" s="1" t="s">
        <v>90</v>
      </c>
      <c r="R1635" s="1" t="s">
        <v>43</v>
      </c>
      <c r="S1635" s="1" t="s">
        <v>43</v>
      </c>
      <c r="T1635" s="3">
        <v>0</v>
      </c>
      <c r="U1635" s="1" t="s">
        <v>44</v>
      </c>
      <c r="V1635" s="1" t="s">
        <v>45</v>
      </c>
      <c r="W1635" s="1" t="s">
        <v>75</v>
      </c>
      <c r="X1635" s="1" t="s">
        <v>46</v>
      </c>
      <c r="Y1635" s="1" t="s">
        <v>81</v>
      </c>
      <c r="Z1635" s="1" t="s">
        <v>82</v>
      </c>
      <c r="AA1635" s="1" t="s">
        <v>83</v>
      </c>
      <c r="AB1635" s="1" t="s">
        <v>84</v>
      </c>
      <c r="AC1635" s="1" t="s">
        <v>51</v>
      </c>
      <c r="AD1635" s="1" t="s">
        <v>82</v>
      </c>
      <c r="AE1635" s="1" t="s">
        <v>37</v>
      </c>
      <c r="AF1635">
        <f t="shared" si="102"/>
        <v>2025</v>
      </c>
      <c r="AG1635" t="str">
        <f t="shared" si="103"/>
        <v>ene</v>
      </c>
      <c r="AH1635" t="str">
        <f>+VLOOKUP(N1635,'[1]2. Ingreso de incapacidades'!$C$5:$O$6997,13,FALSE)</f>
        <v>COOSALUD ESS EPS -S</v>
      </c>
      <c r="AI1635" t="s">
        <v>2198</v>
      </c>
    </row>
    <row r="1636" spans="1:35" hidden="1" x14ac:dyDescent="0.25">
      <c r="A1636" s="1" t="s">
        <v>33</v>
      </c>
      <c r="B1636" s="1" t="s">
        <v>34</v>
      </c>
      <c r="C1636" s="2">
        <v>45688</v>
      </c>
      <c r="D1636" s="42" t="str">
        <f t="shared" si="100"/>
        <v>2025</v>
      </c>
      <c r="E1636" s="1" t="s">
        <v>73</v>
      </c>
      <c r="F1636" s="1" t="s">
        <v>74</v>
      </c>
      <c r="G1636" s="1" t="s">
        <v>37</v>
      </c>
      <c r="H1636" s="1" t="s">
        <v>75</v>
      </c>
      <c r="I1636" s="1" t="s">
        <v>76</v>
      </c>
      <c r="J1636" s="3">
        <v>142350</v>
      </c>
      <c r="K1636" s="3">
        <v>0</v>
      </c>
      <c r="L1636" s="3">
        <f t="shared" si="101"/>
        <v>142350</v>
      </c>
      <c r="M1636" s="1" t="s">
        <v>40</v>
      </c>
      <c r="N1636" s="88">
        <v>1047370459</v>
      </c>
      <c r="O1636" s="1" t="s">
        <v>140</v>
      </c>
      <c r="P1636" s="1" t="s">
        <v>79</v>
      </c>
      <c r="Q1636" s="1" t="s">
        <v>80</v>
      </c>
      <c r="R1636" s="1" t="s">
        <v>43</v>
      </c>
      <c r="S1636" s="1" t="s">
        <v>43</v>
      </c>
      <c r="T1636" s="3">
        <v>0</v>
      </c>
      <c r="U1636" s="1" t="s">
        <v>44</v>
      </c>
      <c r="V1636" s="1" t="s">
        <v>45</v>
      </c>
      <c r="W1636" s="1" t="s">
        <v>75</v>
      </c>
      <c r="X1636" s="1" t="s">
        <v>46</v>
      </c>
      <c r="Y1636" s="1" t="s">
        <v>81</v>
      </c>
      <c r="Z1636" s="1" t="s">
        <v>82</v>
      </c>
      <c r="AA1636" s="1" t="s">
        <v>83</v>
      </c>
      <c r="AB1636" s="1" t="s">
        <v>84</v>
      </c>
      <c r="AC1636" s="1" t="s">
        <v>51</v>
      </c>
      <c r="AD1636" s="1" t="s">
        <v>82</v>
      </c>
      <c r="AE1636" s="1" t="s">
        <v>37</v>
      </c>
      <c r="AF1636">
        <f t="shared" si="102"/>
        <v>2025</v>
      </c>
      <c r="AG1636" t="str">
        <f t="shared" si="103"/>
        <v>ene</v>
      </c>
      <c r="AH1636" t="str">
        <f>+VLOOKUP(N1636,'[1]2. Ingreso de incapacidades'!$C$5:$O$6997,13,FALSE)</f>
        <v>SALUD TOTAL E.P.S.</v>
      </c>
      <c r="AI1636" t="s">
        <v>2192</v>
      </c>
    </row>
    <row r="1637" spans="1:35" hidden="1" x14ac:dyDescent="0.25">
      <c r="A1637" s="1" t="s">
        <v>33</v>
      </c>
      <c r="B1637" s="1" t="s">
        <v>34</v>
      </c>
      <c r="C1637" s="2">
        <v>45688</v>
      </c>
      <c r="D1637" s="42" t="str">
        <f t="shared" si="100"/>
        <v>2025</v>
      </c>
      <c r="E1637" s="1" t="s">
        <v>73</v>
      </c>
      <c r="F1637" s="1" t="s">
        <v>74</v>
      </c>
      <c r="G1637" s="1" t="s">
        <v>37</v>
      </c>
      <c r="H1637" s="1" t="s">
        <v>75</v>
      </c>
      <c r="I1637" s="1" t="s">
        <v>76</v>
      </c>
      <c r="J1637" s="3">
        <v>379600</v>
      </c>
      <c r="K1637" s="3">
        <v>0</v>
      </c>
      <c r="L1637" s="3">
        <f t="shared" si="101"/>
        <v>379600</v>
      </c>
      <c r="M1637" s="1" t="s">
        <v>40</v>
      </c>
      <c r="N1637" s="88">
        <v>1047370459</v>
      </c>
      <c r="O1637" s="1" t="s">
        <v>140</v>
      </c>
      <c r="P1637" s="1" t="s">
        <v>79</v>
      </c>
      <c r="Q1637" s="1" t="s">
        <v>80</v>
      </c>
      <c r="R1637" s="1" t="s">
        <v>43</v>
      </c>
      <c r="S1637" s="1" t="s">
        <v>43</v>
      </c>
      <c r="T1637" s="3">
        <v>0</v>
      </c>
      <c r="U1637" s="1" t="s">
        <v>44</v>
      </c>
      <c r="V1637" s="1" t="s">
        <v>45</v>
      </c>
      <c r="W1637" s="1" t="s">
        <v>75</v>
      </c>
      <c r="X1637" s="1" t="s">
        <v>46</v>
      </c>
      <c r="Y1637" s="1" t="s">
        <v>81</v>
      </c>
      <c r="Z1637" s="1" t="s">
        <v>82</v>
      </c>
      <c r="AA1637" s="1" t="s">
        <v>83</v>
      </c>
      <c r="AB1637" s="1" t="s">
        <v>84</v>
      </c>
      <c r="AC1637" s="1" t="s">
        <v>51</v>
      </c>
      <c r="AD1637" s="1" t="s">
        <v>82</v>
      </c>
      <c r="AE1637" s="1" t="s">
        <v>37</v>
      </c>
      <c r="AF1637">
        <f t="shared" si="102"/>
        <v>2025</v>
      </c>
      <c r="AG1637" t="str">
        <f t="shared" si="103"/>
        <v>ene</v>
      </c>
      <c r="AH1637" t="str">
        <f>+VLOOKUP(N1637,'[1]2. Ingreso de incapacidades'!$C$5:$O$6997,13,FALSE)</f>
        <v>SALUD TOTAL E.P.S.</v>
      </c>
      <c r="AI1637" t="s">
        <v>2192</v>
      </c>
    </row>
    <row r="1638" spans="1:35" hidden="1" x14ac:dyDescent="0.25">
      <c r="A1638" s="1" t="s">
        <v>33</v>
      </c>
      <c r="B1638" s="1" t="s">
        <v>34</v>
      </c>
      <c r="C1638" s="2">
        <v>45688</v>
      </c>
      <c r="D1638" s="42" t="str">
        <f t="shared" si="100"/>
        <v>2025</v>
      </c>
      <c r="E1638" s="1" t="s">
        <v>73</v>
      </c>
      <c r="F1638" s="1" t="s">
        <v>74</v>
      </c>
      <c r="G1638" s="1" t="s">
        <v>37</v>
      </c>
      <c r="H1638" s="1" t="s">
        <v>75</v>
      </c>
      <c r="I1638" s="1" t="s">
        <v>76</v>
      </c>
      <c r="J1638" s="3">
        <v>47450</v>
      </c>
      <c r="K1638" s="3">
        <v>0</v>
      </c>
      <c r="L1638" s="3">
        <f t="shared" si="101"/>
        <v>47450</v>
      </c>
      <c r="M1638" s="1" t="s">
        <v>40</v>
      </c>
      <c r="N1638" s="88">
        <v>73108745</v>
      </c>
      <c r="O1638" s="1" t="s">
        <v>142</v>
      </c>
      <c r="P1638" s="1" t="s">
        <v>79</v>
      </c>
      <c r="Q1638" s="1" t="s">
        <v>80</v>
      </c>
      <c r="R1638" s="1" t="s">
        <v>43</v>
      </c>
      <c r="S1638" s="1" t="s">
        <v>43</v>
      </c>
      <c r="T1638" s="3">
        <v>0</v>
      </c>
      <c r="U1638" s="1" t="s">
        <v>44</v>
      </c>
      <c r="V1638" s="1" t="s">
        <v>45</v>
      </c>
      <c r="W1638" s="1" t="s">
        <v>75</v>
      </c>
      <c r="X1638" s="1" t="s">
        <v>46</v>
      </c>
      <c r="Y1638" s="1" t="s">
        <v>81</v>
      </c>
      <c r="Z1638" s="1" t="s">
        <v>82</v>
      </c>
      <c r="AA1638" s="1" t="s">
        <v>83</v>
      </c>
      <c r="AB1638" s="1" t="s">
        <v>84</v>
      </c>
      <c r="AC1638" s="1" t="s">
        <v>51</v>
      </c>
      <c r="AD1638" s="1" t="s">
        <v>82</v>
      </c>
      <c r="AE1638" s="1" t="s">
        <v>37</v>
      </c>
      <c r="AF1638">
        <f t="shared" si="102"/>
        <v>2025</v>
      </c>
      <c r="AG1638" t="str">
        <f t="shared" si="103"/>
        <v>ene</v>
      </c>
      <c r="AH1638" t="str">
        <f>+VLOOKUP(N1638,'[1]2. Ingreso de incapacidades'!$C$5:$O$6997,13,FALSE)</f>
        <v>SALUD TOTAL E.P.S.</v>
      </c>
      <c r="AI1638" t="s">
        <v>2192</v>
      </c>
    </row>
    <row r="1639" spans="1:35" hidden="1" x14ac:dyDescent="0.25">
      <c r="A1639" s="1" t="s">
        <v>33</v>
      </c>
      <c r="B1639" s="1" t="s">
        <v>34</v>
      </c>
      <c r="C1639" s="2">
        <v>45688</v>
      </c>
      <c r="D1639" s="42" t="str">
        <f t="shared" si="100"/>
        <v>2025</v>
      </c>
      <c r="E1639" s="1" t="s">
        <v>73</v>
      </c>
      <c r="F1639" s="1" t="s">
        <v>74</v>
      </c>
      <c r="G1639" s="1" t="s">
        <v>37</v>
      </c>
      <c r="H1639" s="1" t="s">
        <v>75</v>
      </c>
      <c r="I1639" s="1" t="s">
        <v>76</v>
      </c>
      <c r="J1639" s="3">
        <v>284700</v>
      </c>
      <c r="K1639" s="3">
        <v>0</v>
      </c>
      <c r="L1639" s="3">
        <f t="shared" si="101"/>
        <v>284700</v>
      </c>
      <c r="M1639" s="1" t="s">
        <v>40</v>
      </c>
      <c r="N1639" s="88">
        <v>73108745</v>
      </c>
      <c r="O1639" s="1" t="s">
        <v>142</v>
      </c>
      <c r="P1639" s="1" t="s">
        <v>79</v>
      </c>
      <c r="Q1639" s="1" t="s">
        <v>80</v>
      </c>
      <c r="R1639" s="1" t="s">
        <v>43</v>
      </c>
      <c r="S1639" s="1" t="s">
        <v>43</v>
      </c>
      <c r="T1639" s="3">
        <v>0</v>
      </c>
      <c r="U1639" s="1" t="s">
        <v>44</v>
      </c>
      <c r="V1639" s="1" t="s">
        <v>45</v>
      </c>
      <c r="W1639" s="1" t="s">
        <v>75</v>
      </c>
      <c r="X1639" s="1" t="s">
        <v>46</v>
      </c>
      <c r="Y1639" s="1" t="s">
        <v>81</v>
      </c>
      <c r="Z1639" s="1" t="s">
        <v>82</v>
      </c>
      <c r="AA1639" s="1" t="s">
        <v>83</v>
      </c>
      <c r="AB1639" s="1" t="s">
        <v>84</v>
      </c>
      <c r="AC1639" s="1" t="s">
        <v>51</v>
      </c>
      <c r="AD1639" s="1" t="s">
        <v>82</v>
      </c>
      <c r="AE1639" s="1" t="s">
        <v>37</v>
      </c>
      <c r="AF1639">
        <f t="shared" si="102"/>
        <v>2025</v>
      </c>
      <c r="AG1639" t="str">
        <f t="shared" si="103"/>
        <v>ene</v>
      </c>
      <c r="AH1639" t="str">
        <f>+VLOOKUP(N1639,'[1]2. Ingreso de incapacidades'!$C$5:$O$6997,13,FALSE)</f>
        <v>SALUD TOTAL E.P.S.</v>
      </c>
      <c r="AI1639" t="s">
        <v>2192</v>
      </c>
    </row>
    <row r="1640" spans="1:35" hidden="1" x14ac:dyDescent="0.25">
      <c r="A1640" s="1" t="s">
        <v>33</v>
      </c>
      <c r="B1640" s="1" t="s">
        <v>34</v>
      </c>
      <c r="C1640" s="2">
        <v>45681</v>
      </c>
      <c r="D1640" s="42" t="str">
        <f t="shared" si="100"/>
        <v>2025</v>
      </c>
      <c r="E1640" s="1" t="s">
        <v>35</v>
      </c>
      <c r="F1640" s="1" t="s">
        <v>36</v>
      </c>
      <c r="G1640" s="1" t="s">
        <v>37</v>
      </c>
      <c r="H1640" s="1" t="s">
        <v>38</v>
      </c>
      <c r="I1640" s="1" t="s">
        <v>39</v>
      </c>
      <c r="J1640" s="3">
        <v>0</v>
      </c>
      <c r="K1640" s="3">
        <v>433330</v>
      </c>
      <c r="L1640" s="3">
        <f t="shared" si="101"/>
        <v>-433330</v>
      </c>
      <c r="M1640" s="1" t="s">
        <v>40</v>
      </c>
      <c r="N1640" s="88">
        <v>800130907</v>
      </c>
      <c r="O1640" s="1" t="s">
        <v>42</v>
      </c>
      <c r="P1640" s="1" t="s">
        <v>37</v>
      </c>
      <c r="Q1640" s="1" t="s">
        <v>43</v>
      </c>
      <c r="R1640" s="1" t="s">
        <v>43</v>
      </c>
      <c r="S1640" s="1" t="s">
        <v>43</v>
      </c>
      <c r="T1640" s="3">
        <v>0</v>
      </c>
      <c r="U1640" s="1" t="s">
        <v>44</v>
      </c>
      <c r="V1640" s="1" t="s">
        <v>45</v>
      </c>
      <c r="W1640" s="1" t="s">
        <v>38</v>
      </c>
      <c r="X1640" s="1" t="s">
        <v>46</v>
      </c>
      <c r="Y1640" s="1" t="s">
        <v>47</v>
      </c>
      <c r="Z1640" s="1" t="s">
        <v>48</v>
      </c>
      <c r="AA1640" s="1" t="s">
        <v>49</v>
      </c>
      <c r="AB1640" s="1" t="s">
        <v>50</v>
      </c>
      <c r="AC1640" s="1" t="s">
        <v>51</v>
      </c>
      <c r="AD1640" s="1" t="s">
        <v>48</v>
      </c>
      <c r="AE1640" s="1" t="s">
        <v>37</v>
      </c>
      <c r="AF1640">
        <f t="shared" si="102"/>
        <v>2025</v>
      </c>
      <c r="AG1640" t="str">
        <f t="shared" si="103"/>
        <v>ene</v>
      </c>
      <c r="AH1640" t="e">
        <f>+VLOOKUP(N1640,'[1]2. Ingreso de incapacidades'!$C$5:$O$6997,13,FALSE)</f>
        <v>#N/A</v>
      </c>
      <c r="AI1640" t="e">
        <v>#N/A</v>
      </c>
    </row>
    <row r="1641" spans="1:35" hidden="1" x14ac:dyDescent="0.25">
      <c r="A1641" s="1" t="s">
        <v>33</v>
      </c>
      <c r="B1641" s="1" t="s">
        <v>34</v>
      </c>
      <c r="C1641" s="2">
        <v>45679</v>
      </c>
      <c r="D1641" s="42" t="str">
        <f t="shared" si="100"/>
        <v>2025</v>
      </c>
      <c r="E1641" s="1" t="s">
        <v>35</v>
      </c>
      <c r="F1641" s="1" t="s">
        <v>36</v>
      </c>
      <c r="G1641" s="1" t="s">
        <v>37</v>
      </c>
      <c r="H1641" s="1" t="s">
        <v>52</v>
      </c>
      <c r="I1641" s="1" t="s">
        <v>53</v>
      </c>
      <c r="J1641" s="3">
        <v>0</v>
      </c>
      <c r="K1641" s="3">
        <v>718378</v>
      </c>
      <c r="L1641" s="3">
        <f t="shared" si="101"/>
        <v>-718378</v>
      </c>
      <c r="M1641" s="1" t="s">
        <v>40</v>
      </c>
      <c r="N1641" s="88">
        <v>800251440</v>
      </c>
      <c r="O1641" s="1" t="s">
        <v>55</v>
      </c>
      <c r="P1641" s="1" t="s">
        <v>37</v>
      </c>
      <c r="Q1641" s="1" t="s">
        <v>43</v>
      </c>
      <c r="R1641" s="1" t="s">
        <v>43</v>
      </c>
      <c r="S1641" s="1" t="s">
        <v>43</v>
      </c>
      <c r="T1641" s="3">
        <v>0</v>
      </c>
      <c r="U1641" s="1" t="s">
        <v>44</v>
      </c>
      <c r="V1641" s="1" t="s">
        <v>45</v>
      </c>
      <c r="W1641" s="1" t="s">
        <v>52</v>
      </c>
      <c r="X1641" s="1" t="s">
        <v>46</v>
      </c>
      <c r="Y1641" s="1" t="s">
        <v>47</v>
      </c>
      <c r="Z1641" s="1" t="s">
        <v>56</v>
      </c>
      <c r="AA1641" s="1" t="s">
        <v>49</v>
      </c>
      <c r="AB1641" s="1" t="s">
        <v>50</v>
      </c>
      <c r="AC1641" s="1" t="s">
        <v>51</v>
      </c>
      <c r="AD1641" s="1" t="s">
        <v>56</v>
      </c>
      <c r="AE1641" s="1" t="s">
        <v>37</v>
      </c>
      <c r="AF1641">
        <f t="shared" si="102"/>
        <v>2025</v>
      </c>
      <c r="AG1641" t="str">
        <f t="shared" si="103"/>
        <v>ene</v>
      </c>
      <c r="AH1641" t="e">
        <f>+VLOOKUP(N1641,'[1]2. Ingreso de incapacidades'!$C$5:$O$6997,13,FALSE)</f>
        <v>#N/A</v>
      </c>
      <c r="AI1641" t="e">
        <v>#N/A</v>
      </c>
    </row>
    <row r="1642" spans="1:35" hidden="1" x14ac:dyDescent="0.25">
      <c r="A1642" s="1" t="s">
        <v>33</v>
      </c>
      <c r="B1642" s="1" t="s">
        <v>34</v>
      </c>
      <c r="C1642" s="2">
        <v>45674</v>
      </c>
      <c r="D1642" s="42" t="str">
        <f t="shared" si="100"/>
        <v>2025</v>
      </c>
      <c r="E1642" s="1" t="s">
        <v>35</v>
      </c>
      <c r="F1642" s="1" t="s">
        <v>36</v>
      </c>
      <c r="G1642" s="1" t="s">
        <v>37</v>
      </c>
      <c r="H1642" s="1" t="s">
        <v>57</v>
      </c>
      <c r="I1642" s="1" t="s">
        <v>58</v>
      </c>
      <c r="J1642" s="3">
        <v>0</v>
      </c>
      <c r="K1642" s="3">
        <v>2463437</v>
      </c>
      <c r="L1642" s="3">
        <f t="shared" si="101"/>
        <v>-2463437</v>
      </c>
      <c r="M1642" s="1" t="s">
        <v>40</v>
      </c>
      <c r="N1642" s="88">
        <v>800251440</v>
      </c>
      <c r="O1642" s="1" t="s">
        <v>55</v>
      </c>
      <c r="P1642" s="1" t="s">
        <v>37</v>
      </c>
      <c r="Q1642" s="1" t="s">
        <v>43</v>
      </c>
      <c r="R1642" s="1" t="s">
        <v>43</v>
      </c>
      <c r="S1642" s="1" t="s">
        <v>43</v>
      </c>
      <c r="T1642" s="3">
        <v>0</v>
      </c>
      <c r="U1642" s="1" t="s">
        <v>44</v>
      </c>
      <c r="V1642" s="1" t="s">
        <v>45</v>
      </c>
      <c r="W1642" s="1" t="s">
        <v>57</v>
      </c>
      <c r="X1642" s="1" t="s">
        <v>46</v>
      </c>
      <c r="Y1642" s="1" t="s">
        <v>47</v>
      </c>
      <c r="Z1642" s="1" t="s">
        <v>59</v>
      </c>
      <c r="AA1642" s="1" t="s">
        <v>49</v>
      </c>
      <c r="AB1642" s="1" t="s">
        <v>50</v>
      </c>
      <c r="AC1642" s="1" t="s">
        <v>51</v>
      </c>
      <c r="AD1642" s="1" t="s">
        <v>59</v>
      </c>
      <c r="AE1642" s="1" t="s">
        <v>37</v>
      </c>
      <c r="AF1642">
        <f t="shared" si="102"/>
        <v>2025</v>
      </c>
      <c r="AG1642" t="str">
        <f t="shared" si="103"/>
        <v>ene</v>
      </c>
      <c r="AH1642" t="e">
        <f>+VLOOKUP(N1642,'[1]2. Ingreso de incapacidades'!$C$5:$O$6997,13,FALSE)</f>
        <v>#N/A</v>
      </c>
      <c r="AI1642" t="e">
        <v>#N/A</v>
      </c>
    </row>
    <row r="1643" spans="1:35" hidden="1" x14ac:dyDescent="0.25">
      <c r="A1643" s="1" t="s">
        <v>33</v>
      </c>
      <c r="B1643" s="1" t="s">
        <v>34</v>
      </c>
      <c r="C1643" s="2">
        <v>45671</v>
      </c>
      <c r="D1643" s="42" t="str">
        <f t="shared" si="100"/>
        <v>2025</v>
      </c>
      <c r="E1643" s="1" t="s">
        <v>35</v>
      </c>
      <c r="F1643" s="1" t="s">
        <v>36</v>
      </c>
      <c r="G1643" s="1" t="s">
        <v>37</v>
      </c>
      <c r="H1643" s="1" t="s">
        <v>60</v>
      </c>
      <c r="I1643" s="1" t="s">
        <v>61</v>
      </c>
      <c r="J1643" s="3">
        <v>0</v>
      </c>
      <c r="K1643" s="3">
        <v>2165553</v>
      </c>
      <c r="L1643" s="3">
        <f t="shared" si="101"/>
        <v>-2165553</v>
      </c>
      <c r="M1643" s="1" t="s">
        <v>40</v>
      </c>
      <c r="N1643" s="88">
        <v>800088702</v>
      </c>
      <c r="O1643" s="1" t="s">
        <v>63</v>
      </c>
      <c r="P1643" s="1" t="s">
        <v>37</v>
      </c>
      <c r="Q1643" s="1" t="s">
        <v>43</v>
      </c>
      <c r="R1643" s="1" t="s">
        <v>43</v>
      </c>
      <c r="S1643" s="1" t="s">
        <v>43</v>
      </c>
      <c r="T1643" s="3">
        <v>0</v>
      </c>
      <c r="U1643" s="1" t="s">
        <v>44</v>
      </c>
      <c r="V1643" s="1" t="s">
        <v>45</v>
      </c>
      <c r="W1643" s="1" t="s">
        <v>60</v>
      </c>
      <c r="X1643" s="1" t="s">
        <v>46</v>
      </c>
      <c r="Y1643" s="1" t="s">
        <v>47</v>
      </c>
      <c r="Z1643" s="1" t="s">
        <v>64</v>
      </c>
      <c r="AA1643" s="1" t="s">
        <v>49</v>
      </c>
      <c r="AB1643" s="1" t="s">
        <v>50</v>
      </c>
      <c r="AC1643" s="1" t="s">
        <v>51</v>
      </c>
      <c r="AD1643" s="1" t="s">
        <v>64</v>
      </c>
      <c r="AE1643" s="1" t="s">
        <v>37</v>
      </c>
      <c r="AF1643">
        <f t="shared" si="102"/>
        <v>2025</v>
      </c>
      <c r="AG1643" t="str">
        <f t="shared" si="103"/>
        <v>ene</v>
      </c>
      <c r="AH1643" t="e">
        <f>+VLOOKUP(N1643,'[1]2. Ingreso de incapacidades'!$C$5:$O$6997,13,FALSE)</f>
        <v>#N/A</v>
      </c>
      <c r="AI1643" t="e">
        <v>#N/A</v>
      </c>
    </row>
    <row r="1644" spans="1:35" hidden="1" x14ac:dyDescent="0.25">
      <c r="A1644" s="1" t="s">
        <v>33</v>
      </c>
      <c r="B1644" s="1" t="s">
        <v>34</v>
      </c>
      <c r="C1644" s="2">
        <v>45667</v>
      </c>
      <c r="D1644" s="42" t="str">
        <f t="shared" si="100"/>
        <v>2025</v>
      </c>
      <c r="E1644" s="1" t="s">
        <v>35</v>
      </c>
      <c r="F1644" s="1" t="s">
        <v>36</v>
      </c>
      <c r="G1644" s="1" t="s">
        <v>37</v>
      </c>
      <c r="H1644" s="1" t="s">
        <v>65</v>
      </c>
      <c r="I1644" s="1" t="s">
        <v>66</v>
      </c>
      <c r="J1644" s="3">
        <v>0</v>
      </c>
      <c r="K1644" s="3">
        <v>780001</v>
      </c>
      <c r="L1644" s="3">
        <f t="shared" si="101"/>
        <v>-780001</v>
      </c>
      <c r="M1644" s="1" t="s">
        <v>40</v>
      </c>
      <c r="N1644" s="88">
        <v>900156264</v>
      </c>
      <c r="O1644" s="1" t="s">
        <v>68</v>
      </c>
      <c r="P1644" s="1" t="s">
        <v>37</v>
      </c>
      <c r="Q1644" s="1" t="s">
        <v>43</v>
      </c>
      <c r="R1644" s="1" t="s">
        <v>43</v>
      </c>
      <c r="S1644" s="1" t="s">
        <v>43</v>
      </c>
      <c r="T1644" s="3">
        <v>0</v>
      </c>
      <c r="U1644" s="1" t="s">
        <v>44</v>
      </c>
      <c r="V1644" s="1" t="s">
        <v>45</v>
      </c>
      <c r="W1644" s="1" t="s">
        <v>65</v>
      </c>
      <c r="X1644" s="1" t="s">
        <v>46</v>
      </c>
      <c r="Y1644" s="1" t="s">
        <v>47</v>
      </c>
      <c r="Z1644" s="1" t="s">
        <v>69</v>
      </c>
      <c r="AA1644" s="1" t="s">
        <v>49</v>
      </c>
      <c r="AB1644" s="1" t="s">
        <v>50</v>
      </c>
      <c r="AC1644" s="1" t="s">
        <v>51</v>
      </c>
      <c r="AD1644" s="1" t="s">
        <v>69</v>
      </c>
      <c r="AE1644" s="1" t="s">
        <v>37</v>
      </c>
      <c r="AF1644">
        <f t="shared" si="102"/>
        <v>2025</v>
      </c>
      <c r="AG1644" t="str">
        <f t="shared" si="103"/>
        <v>ene</v>
      </c>
      <c r="AH1644" t="e">
        <f>+VLOOKUP(N1644,'[1]2. Ingreso de incapacidades'!$C$5:$O$6997,13,FALSE)</f>
        <v>#N/A</v>
      </c>
      <c r="AI1644" t="e">
        <v>#N/A</v>
      </c>
    </row>
    <row r="1645" spans="1:35" hidden="1" x14ac:dyDescent="0.25">
      <c r="A1645" s="1" t="s">
        <v>33</v>
      </c>
      <c r="B1645" s="1" t="s">
        <v>34</v>
      </c>
      <c r="C1645" s="2">
        <v>45667</v>
      </c>
      <c r="D1645" s="42" t="str">
        <f t="shared" si="100"/>
        <v>2025</v>
      </c>
      <c r="E1645" s="1" t="s">
        <v>35</v>
      </c>
      <c r="F1645" s="1" t="s">
        <v>36</v>
      </c>
      <c r="G1645" s="1" t="s">
        <v>37</v>
      </c>
      <c r="H1645" s="1" t="s">
        <v>70</v>
      </c>
      <c r="I1645" s="1" t="s">
        <v>71</v>
      </c>
      <c r="J1645" s="3">
        <v>0</v>
      </c>
      <c r="K1645" s="3">
        <v>942452</v>
      </c>
      <c r="L1645" s="3">
        <f t="shared" si="101"/>
        <v>-942452</v>
      </c>
      <c r="M1645" s="1" t="s">
        <v>40</v>
      </c>
      <c r="N1645" s="88">
        <v>800130907</v>
      </c>
      <c r="O1645" s="1" t="s">
        <v>42</v>
      </c>
      <c r="P1645" s="1" t="s">
        <v>37</v>
      </c>
      <c r="Q1645" s="1" t="s">
        <v>43</v>
      </c>
      <c r="R1645" s="1" t="s">
        <v>43</v>
      </c>
      <c r="S1645" s="1" t="s">
        <v>43</v>
      </c>
      <c r="T1645" s="3">
        <v>0</v>
      </c>
      <c r="U1645" s="1" t="s">
        <v>44</v>
      </c>
      <c r="V1645" s="1" t="s">
        <v>45</v>
      </c>
      <c r="W1645" s="1" t="s">
        <v>70</v>
      </c>
      <c r="X1645" s="1" t="s">
        <v>46</v>
      </c>
      <c r="Y1645" s="1" t="s">
        <v>47</v>
      </c>
      <c r="Z1645" s="1" t="s">
        <v>72</v>
      </c>
      <c r="AA1645" s="1" t="s">
        <v>49</v>
      </c>
      <c r="AB1645" s="1" t="s">
        <v>50</v>
      </c>
      <c r="AC1645" s="1" t="s">
        <v>51</v>
      </c>
      <c r="AD1645" s="1" t="s">
        <v>72</v>
      </c>
      <c r="AE1645" s="1" t="s">
        <v>37</v>
      </c>
      <c r="AF1645">
        <f t="shared" si="102"/>
        <v>2025</v>
      </c>
      <c r="AG1645" t="str">
        <f t="shared" si="103"/>
        <v>ene</v>
      </c>
      <c r="AH1645" t="e">
        <f>+VLOOKUP(N1645,'[1]2. Ingreso de incapacidades'!$C$5:$O$6997,13,FALSE)</f>
        <v>#N/A</v>
      </c>
      <c r="AI1645" t="e">
        <v>#N/A</v>
      </c>
    </row>
    <row r="1646" spans="1:35" hidden="1" x14ac:dyDescent="0.25">
      <c r="A1646" s="1" t="s">
        <v>33</v>
      </c>
      <c r="B1646" s="1" t="s">
        <v>34</v>
      </c>
      <c r="C1646" s="2">
        <v>45716</v>
      </c>
      <c r="D1646" s="42" t="str">
        <f t="shared" si="100"/>
        <v>2025</v>
      </c>
      <c r="E1646" s="1" t="s">
        <v>73</v>
      </c>
      <c r="F1646" s="1" t="s">
        <v>74</v>
      </c>
      <c r="G1646" s="1" t="s">
        <v>37</v>
      </c>
      <c r="H1646" s="1" t="s">
        <v>143</v>
      </c>
      <c r="I1646" s="1" t="s">
        <v>76</v>
      </c>
      <c r="J1646" s="3">
        <v>153230</v>
      </c>
      <c r="K1646" s="3">
        <v>0</v>
      </c>
      <c r="L1646" s="3">
        <f t="shared" si="101"/>
        <v>153230</v>
      </c>
      <c r="M1646" s="1" t="s">
        <v>40</v>
      </c>
      <c r="N1646" s="88">
        <v>1143387677</v>
      </c>
      <c r="O1646" s="1" t="s">
        <v>145</v>
      </c>
      <c r="P1646" s="1" t="s">
        <v>79</v>
      </c>
      <c r="Q1646" s="1" t="s">
        <v>80</v>
      </c>
      <c r="R1646" s="1" t="s">
        <v>43</v>
      </c>
      <c r="S1646" s="1" t="s">
        <v>43</v>
      </c>
      <c r="T1646" s="3">
        <v>0</v>
      </c>
      <c r="U1646" s="1" t="s">
        <v>44</v>
      </c>
      <c r="V1646" s="1" t="s">
        <v>45</v>
      </c>
      <c r="W1646" s="1" t="s">
        <v>143</v>
      </c>
      <c r="X1646" s="1" t="s">
        <v>46</v>
      </c>
      <c r="Y1646" s="1" t="s">
        <v>81</v>
      </c>
      <c r="Z1646" s="1" t="s">
        <v>146</v>
      </c>
      <c r="AA1646" s="1" t="s">
        <v>83</v>
      </c>
      <c r="AB1646" s="1" t="s">
        <v>147</v>
      </c>
      <c r="AC1646" s="1" t="s">
        <v>51</v>
      </c>
      <c r="AD1646" s="1" t="s">
        <v>146</v>
      </c>
      <c r="AE1646" s="1" t="s">
        <v>37</v>
      </c>
      <c r="AF1646">
        <f t="shared" si="102"/>
        <v>2025</v>
      </c>
      <c r="AG1646" t="str">
        <f t="shared" si="103"/>
        <v>feb</v>
      </c>
      <c r="AH1646" t="str">
        <f>+VLOOKUP(N1646,'[1]2. Ingreso de incapacidades'!$C$5:$O$6997,13,FALSE)</f>
        <v>COOSALUD ESS EPS -S</v>
      </c>
      <c r="AI1646" t="s">
        <v>2198</v>
      </c>
    </row>
    <row r="1647" spans="1:35" hidden="1" x14ac:dyDescent="0.25">
      <c r="A1647" s="1" t="s">
        <v>33</v>
      </c>
      <c r="B1647" s="1" t="s">
        <v>34</v>
      </c>
      <c r="C1647" s="2">
        <v>45716</v>
      </c>
      <c r="D1647" s="42" t="str">
        <f t="shared" si="100"/>
        <v>2025</v>
      </c>
      <c r="E1647" s="1" t="s">
        <v>73</v>
      </c>
      <c r="F1647" s="1" t="s">
        <v>74</v>
      </c>
      <c r="G1647" s="1" t="s">
        <v>37</v>
      </c>
      <c r="H1647" s="1" t="s">
        <v>143</v>
      </c>
      <c r="I1647" s="1" t="s">
        <v>76</v>
      </c>
      <c r="J1647" s="3">
        <v>616850</v>
      </c>
      <c r="K1647" s="3">
        <v>0</v>
      </c>
      <c r="L1647" s="3">
        <f t="shared" si="101"/>
        <v>616850</v>
      </c>
      <c r="M1647" s="1" t="s">
        <v>40</v>
      </c>
      <c r="N1647" s="88">
        <v>15031784</v>
      </c>
      <c r="O1647" s="1" t="s">
        <v>149</v>
      </c>
      <c r="P1647" s="1" t="s">
        <v>79</v>
      </c>
      <c r="Q1647" s="1" t="s">
        <v>80</v>
      </c>
      <c r="R1647" s="1" t="s">
        <v>43</v>
      </c>
      <c r="S1647" s="1" t="s">
        <v>43</v>
      </c>
      <c r="T1647" s="3">
        <v>0</v>
      </c>
      <c r="U1647" s="1" t="s">
        <v>44</v>
      </c>
      <c r="V1647" s="1" t="s">
        <v>45</v>
      </c>
      <c r="W1647" s="1" t="s">
        <v>143</v>
      </c>
      <c r="X1647" s="1" t="s">
        <v>46</v>
      </c>
      <c r="Y1647" s="1" t="s">
        <v>81</v>
      </c>
      <c r="Z1647" s="1" t="s">
        <v>146</v>
      </c>
      <c r="AA1647" s="1" t="s">
        <v>83</v>
      </c>
      <c r="AB1647" s="1" t="s">
        <v>147</v>
      </c>
      <c r="AC1647" s="1" t="s">
        <v>51</v>
      </c>
      <c r="AD1647" s="1" t="s">
        <v>146</v>
      </c>
      <c r="AE1647" s="1" t="s">
        <v>37</v>
      </c>
      <c r="AF1647">
        <f t="shared" si="102"/>
        <v>2025</v>
      </c>
      <c r="AG1647" t="str">
        <f t="shared" si="103"/>
        <v>feb</v>
      </c>
      <c r="AH1647" t="str">
        <f>+VLOOKUP(N1647,'[1]2. Ingreso de incapacidades'!$C$5:$O$6997,13,FALSE)</f>
        <v>FAMISANAR E.P.S</v>
      </c>
      <c r="AI1647" t="s">
        <v>2196</v>
      </c>
    </row>
    <row r="1648" spans="1:35" hidden="1" x14ac:dyDescent="0.25">
      <c r="A1648" s="1" t="s">
        <v>33</v>
      </c>
      <c r="B1648" s="1" t="s">
        <v>34</v>
      </c>
      <c r="C1648" s="2">
        <v>45716</v>
      </c>
      <c r="D1648" s="42" t="str">
        <f t="shared" si="100"/>
        <v>2025</v>
      </c>
      <c r="E1648" s="1" t="s">
        <v>73</v>
      </c>
      <c r="F1648" s="1" t="s">
        <v>74</v>
      </c>
      <c r="G1648" s="1" t="s">
        <v>37</v>
      </c>
      <c r="H1648" s="1" t="s">
        <v>143</v>
      </c>
      <c r="I1648" s="1" t="s">
        <v>76</v>
      </c>
      <c r="J1648" s="3">
        <v>47450</v>
      </c>
      <c r="K1648" s="3">
        <v>0</v>
      </c>
      <c r="L1648" s="3">
        <f t="shared" si="101"/>
        <v>47450</v>
      </c>
      <c r="M1648" s="1" t="s">
        <v>40</v>
      </c>
      <c r="N1648" s="88">
        <v>10886858</v>
      </c>
      <c r="O1648" s="1" t="s">
        <v>151</v>
      </c>
      <c r="P1648" s="1" t="s">
        <v>79</v>
      </c>
      <c r="Q1648" s="1" t="s">
        <v>80</v>
      </c>
      <c r="R1648" s="1" t="s">
        <v>43</v>
      </c>
      <c r="S1648" s="1" t="s">
        <v>43</v>
      </c>
      <c r="T1648" s="3">
        <v>0</v>
      </c>
      <c r="U1648" s="1" t="s">
        <v>44</v>
      </c>
      <c r="V1648" s="1" t="s">
        <v>45</v>
      </c>
      <c r="W1648" s="1" t="s">
        <v>143</v>
      </c>
      <c r="X1648" s="1" t="s">
        <v>46</v>
      </c>
      <c r="Y1648" s="1" t="s">
        <v>81</v>
      </c>
      <c r="Z1648" s="1" t="s">
        <v>146</v>
      </c>
      <c r="AA1648" s="1" t="s">
        <v>83</v>
      </c>
      <c r="AB1648" s="1" t="s">
        <v>147</v>
      </c>
      <c r="AC1648" s="1" t="s">
        <v>51</v>
      </c>
      <c r="AD1648" s="1" t="s">
        <v>146</v>
      </c>
      <c r="AE1648" s="1" t="s">
        <v>37</v>
      </c>
      <c r="AF1648">
        <f t="shared" si="102"/>
        <v>2025</v>
      </c>
      <c r="AG1648" t="str">
        <f t="shared" si="103"/>
        <v>feb</v>
      </c>
      <c r="AH1648" t="str">
        <f>+VLOOKUP(N1648,'[1]2. Ingreso de incapacidades'!$C$5:$O$6997,13,FALSE)</f>
        <v>EPS MUTUAL SER</v>
      </c>
      <c r="AI1648" t="s">
        <v>2195</v>
      </c>
    </row>
    <row r="1649" spans="1:35" hidden="1" x14ac:dyDescent="0.25">
      <c r="A1649" s="1" t="s">
        <v>33</v>
      </c>
      <c r="B1649" s="1" t="s">
        <v>34</v>
      </c>
      <c r="C1649" s="2">
        <v>45716</v>
      </c>
      <c r="D1649" s="42" t="str">
        <f t="shared" si="100"/>
        <v>2025</v>
      </c>
      <c r="E1649" s="1" t="s">
        <v>73</v>
      </c>
      <c r="F1649" s="1" t="s">
        <v>74</v>
      </c>
      <c r="G1649" s="1" t="s">
        <v>37</v>
      </c>
      <c r="H1649" s="1" t="s">
        <v>143</v>
      </c>
      <c r="I1649" s="1" t="s">
        <v>76</v>
      </c>
      <c r="J1649" s="3">
        <v>711750</v>
      </c>
      <c r="K1649" s="3">
        <v>0</v>
      </c>
      <c r="L1649" s="3">
        <f t="shared" si="101"/>
        <v>711750</v>
      </c>
      <c r="M1649" s="1" t="s">
        <v>40</v>
      </c>
      <c r="N1649" s="88">
        <v>73109356</v>
      </c>
      <c r="O1649" s="1" t="s">
        <v>118</v>
      </c>
      <c r="P1649" s="1" t="s">
        <v>79</v>
      </c>
      <c r="Q1649" s="1" t="s">
        <v>80</v>
      </c>
      <c r="R1649" s="1" t="s">
        <v>43</v>
      </c>
      <c r="S1649" s="1" t="s">
        <v>43</v>
      </c>
      <c r="T1649" s="3">
        <v>0</v>
      </c>
      <c r="U1649" s="1" t="s">
        <v>44</v>
      </c>
      <c r="V1649" s="1" t="s">
        <v>45</v>
      </c>
      <c r="W1649" s="1" t="s">
        <v>143</v>
      </c>
      <c r="X1649" s="1" t="s">
        <v>46</v>
      </c>
      <c r="Y1649" s="1" t="s">
        <v>81</v>
      </c>
      <c r="Z1649" s="1" t="s">
        <v>146</v>
      </c>
      <c r="AA1649" s="1" t="s">
        <v>83</v>
      </c>
      <c r="AB1649" s="1" t="s">
        <v>147</v>
      </c>
      <c r="AC1649" s="1" t="s">
        <v>51</v>
      </c>
      <c r="AD1649" s="1" t="s">
        <v>146</v>
      </c>
      <c r="AE1649" s="1" t="s">
        <v>37</v>
      </c>
      <c r="AF1649">
        <f t="shared" si="102"/>
        <v>2025</v>
      </c>
      <c r="AG1649" t="str">
        <f t="shared" si="103"/>
        <v>feb</v>
      </c>
      <c r="AH1649" t="str">
        <f>+VLOOKUP(N1649,'[1]2. Ingreso de incapacidades'!$C$5:$O$6997,13,FALSE)</f>
        <v>SANITAS E.P.S</v>
      </c>
      <c r="AI1649" t="s">
        <v>2193</v>
      </c>
    </row>
    <row r="1650" spans="1:35" hidden="1" x14ac:dyDescent="0.25">
      <c r="A1650" s="1" t="s">
        <v>33</v>
      </c>
      <c r="B1650" s="1" t="s">
        <v>34</v>
      </c>
      <c r="C1650" s="2">
        <v>45716</v>
      </c>
      <c r="D1650" s="42" t="str">
        <f t="shared" si="100"/>
        <v>2025</v>
      </c>
      <c r="E1650" s="1" t="s">
        <v>73</v>
      </c>
      <c r="F1650" s="1" t="s">
        <v>74</v>
      </c>
      <c r="G1650" s="1" t="s">
        <v>37</v>
      </c>
      <c r="H1650" s="1" t="s">
        <v>143</v>
      </c>
      <c r="I1650" s="1" t="s">
        <v>76</v>
      </c>
      <c r="J1650" s="3">
        <v>189800</v>
      </c>
      <c r="K1650" s="3">
        <v>0</v>
      </c>
      <c r="L1650" s="3">
        <f t="shared" si="101"/>
        <v>189800</v>
      </c>
      <c r="M1650" s="1" t="s">
        <v>40</v>
      </c>
      <c r="N1650" s="88">
        <v>73131436</v>
      </c>
      <c r="O1650" s="1" t="s">
        <v>153</v>
      </c>
      <c r="P1650" s="1" t="s">
        <v>79</v>
      </c>
      <c r="Q1650" s="1" t="s">
        <v>80</v>
      </c>
      <c r="R1650" s="1" t="s">
        <v>43</v>
      </c>
      <c r="S1650" s="1" t="s">
        <v>43</v>
      </c>
      <c r="T1650" s="3">
        <v>0</v>
      </c>
      <c r="U1650" s="1" t="s">
        <v>44</v>
      </c>
      <c r="V1650" s="1" t="s">
        <v>45</v>
      </c>
      <c r="W1650" s="1" t="s">
        <v>143</v>
      </c>
      <c r="X1650" s="1" t="s">
        <v>46</v>
      </c>
      <c r="Y1650" s="1" t="s">
        <v>81</v>
      </c>
      <c r="Z1650" s="1" t="s">
        <v>146</v>
      </c>
      <c r="AA1650" s="1" t="s">
        <v>83</v>
      </c>
      <c r="AB1650" s="1" t="s">
        <v>147</v>
      </c>
      <c r="AC1650" s="1" t="s">
        <v>51</v>
      </c>
      <c r="AD1650" s="1" t="s">
        <v>146</v>
      </c>
      <c r="AE1650" s="1" t="s">
        <v>37</v>
      </c>
      <c r="AF1650">
        <f t="shared" si="102"/>
        <v>2025</v>
      </c>
      <c r="AG1650" t="str">
        <f t="shared" si="103"/>
        <v>feb</v>
      </c>
      <c r="AH1650" t="str">
        <f>+VLOOKUP(N1650,'[1]2. Ingreso de incapacidades'!$C$5:$O$6997,13,FALSE)</f>
        <v>SALUD TOTAL E.P.S.</v>
      </c>
      <c r="AI1650" t="s">
        <v>2192</v>
      </c>
    </row>
    <row r="1651" spans="1:35" hidden="1" x14ac:dyDescent="0.25">
      <c r="A1651" s="1" t="s">
        <v>33</v>
      </c>
      <c r="B1651" s="1" t="s">
        <v>34</v>
      </c>
      <c r="C1651" s="2">
        <v>45716</v>
      </c>
      <c r="D1651" s="42" t="str">
        <f t="shared" si="100"/>
        <v>2025</v>
      </c>
      <c r="E1651" s="1" t="s">
        <v>73</v>
      </c>
      <c r="F1651" s="1" t="s">
        <v>74</v>
      </c>
      <c r="G1651" s="1" t="s">
        <v>37</v>
      </c>
      <c r="H1651" s="1" t="s">
        <v>143</v>
      </c>
      <c r="I1651" s="1" t="s">
        <v>76</v>
      </c>
      <c r="J1651" s="3">
        <v>47450</v>
      </c>
      <c r="K1651" s="3">
        <v>0</v>
      </c>
      <c r="L1651" s="3">
        <f t="shared" si="101"/>
        <v>47450</v>
      </c>
      <c r="M1651" s="1" t="s">
        <v>40</v>
      </c>
      <c r="N1651" s="88">
        <v>73169783</v>
      </c>
      <c r="O1651" s="1" t="s">
        <v>78</v>
      </c>
      <c r="P1651" s="1" t="s">
        <v>79</v>
      </c>
      <c r="Q1651" s="1" t="s">
        <v>80</v>
      </c>
      <c r="R1651" s="1" t="s">
        <v>43</v>
      </c>
      <c r="S1651" s="1" t="s">
        <v>43</v>
      </c>
      <c r="T1651" s="3">
        <v>0</v>
      </c>
      <c r="U1651" s="1" t="s">
        <v>44</v>
      </c>
      <c r="V1651" s="1" t="s">
        <v>45</v>
      </c>
      <c r="W1651" s="1" t="s">
        <v>143</v>
      </c>
      <c r="X1651" s="1" t="s">
        <v>46</v>
      </c>
      <c r="Y1651" s="1" t="s">
        <v>81</v>
      </c>
      <c r="Z1651" s="1" t="s">
        <v>146</v>
      </c>
      <c r="AA1651" s="1" t="s">
        <v>83</v>
      </c>
      <c r="AB1651" s="1" t="s">
        <v>147</v>
      </c>
      <c r="AC1651" s="1" t="s">
        <v>51</v>
      </c>
      <c r="AD1651" s="1" t="s">
        <v>146</v>
      </c>
      <c r="AE1651" s="1" t="s">
        <v>37</v>
      </c>
      <c r="AF1651">
        <f t="shared" si="102"/>
        <v>2025</v>
      </c>
      <c r="AG1651" t="str">
        <f t="shared" si="103"/>
        <v>feb</v>
      </c>
      <c r="AH1651" t="str">
        <f>+VLOOKUP(N1651,'[1]2. Ingreso de incapacidades'!$C$5:$O$6997,13,FALSE)</f>
        <v>EPS-S CAJACOPI</v>
      </c>
      <c r="AI1651" t="s">
        <v>2200</v>
      </c>
    </row>
    <row r="1652" spans="1:35" hidden="1" x14ac:dyDescent="0.25">
      <c r="A1652" s="1" t="s">
        <v>33</v>
      </c>
      <c r="B1652" s="1" t="s">
        <v>34</v>
      </c>
      <c r="C1652" s="2">
        <v>45716</v>
      </c>
      <c r="D1652" s="42" t="str">
        <f t="shared" si="100"/>
        <v>2025</v>
      </c>
      <c r="E1652" s="1" t="s">
        <v>73</v>
      </c>
      <c r="F1652" s="1" t="s">
        <v>74</v>
      </c>
      <c r="G1652" s="1" t="s">
        <v>37</v>
      </c>
      <c r="H1652" s="1" t="s">
        <v>143</v>
      </c>
      <c r="I1652" s="1" t="s">
        <v>76</v>
      </c>
      <c r="J1652" s="3">
        <v>49552</v>
      </c>
      <c r="K1652" s="3">
        <v>0</v>
      </c>
      <c r="L1652" s="3">
        <f t="shared" si="101"/>
        <v>49552</v>
      </c>
      <c r="M1652" s="1" t="s">
        <v>40</v>
      </c>
      <c r="N1652" s="88">
        <v>73204096</v>
      </c>
      <c r="O1652" s="1" t="s">
        <v>155</v>
      </c>
      <c r="P1652" s="1" t="s">
        <v>89</v>
      </c>
      <c r="Q1652" s="1" t="s">
        <v>90</v>
      </c>
      <c r="R1652" s="1" t="s">
        <v>43</v>
      </c>
      <c r="S1652" s="1" t="s">
        <v>43</v>
      </c>
      <c r="T1652" s="3">
        <v>0</v>
      </c>
      <c r="U1652" s="1" t="s">
        <v>44</v>
      </c>
      <c r="V1652" s="1" t="s">
        <v>45</v>
      </c>
      <c r="W1652" s="1" t="s">
        <v>143</v>
      </c>
      <c r="X1652" s="1" t="s">
        <v>46</v>
      </c>
      <c r="Y1652" s="1" t="s">
        <v>81</v>
      </c>
      <c r="Z1652" s="1" t="s">
        <v>146</v>
      </c>
      <c r="AA1652" s="1" t="s">
        <v>83</v>
      </c>
      <c r="AB1652" s="1" t="s">
        <v>147</v>
      </c>
      <c r="AC1652" s="1" t="s">
        <v>51</v>
      </c>
      <c r="AD1652" s="1" t="s">
        <v>146</v>
      </c>
      <c r="AE1652" s="1" t="s">
        <v>37</v>
      </c>
      <c r="AF1652">
        <f t="shared" si="102"/>
        <v>2025</v>
      </c>
      <c r="AG1652" t="str">
        <f t="shared" si="103"/>
        <v>feb</v>
      </c>
      <c r="AH1652" t="str">
        <f>+VLOOKUP(N1652,'[1]2. Ingreso de incapacidades'!$C$5:$O$6997,13,FALSE)</f>
        <v>EPS MUTUAL SER</v>
      </c>
      <c r="AI1652" t="s">
        <v>2195</v>
      </c>
    </row>
    <row r="1653" spans="1:35" hidden="1" x14ac:dyDescent="0.25">
      <c r="A1653" s="1" t="s">
        <v>33</v>
      </c>
      <c r="B1653" s="1" t="s">
        <v>34</v>
      </c>
      <c r="C1653" s="2">
        <v>45716</v>
      </c>
      <c r="D1653" s="42" t="str">
        <f t="shared" si="100"/>
        <v>2025</v>
      </c>
      <c r="E1653" s="1" t="s">
        <v>73</v>
      </c>
      <c r="F1653" s="1" t="s">
        <v>74</v>
      </c>
      <c r="G1653" s="1" t="s">
        <v>37</v>
      </c>
      <c r="H1653" s="1" t="s">
        <v>143</v>
      </c>
      <c r="I1653" s="1" t="s">
        <v>76</v>
      </c>
      <c r="J1653" s="3">
        <v>49352</v>
      </c>
      <c r="K1653" s="3">
        <v>0</v>
      </c>
      <c r="L1653" s="3">
        <f t="shared" si="101"/>
        <v>49352</v>
      </c>
      <c r="M1653" s="1" t="s">
        <v>40</v>
      </c>
      <c r="N1653" s="88">
        <v>8854897</v>
      </c>
      <c r="O1653" s="1" t="s">
        <v>157</v>
      </c>
      <c r="P1653" s="1" t="s">
        <v>89</v>
      </c>
      <c r="Q1653" s="1" t="s">
        <v>90</v>
      </c>
      <c r="R1653" s="1" t="s">
        <v>43</v>
      </c>
      <c r="S1653" s="1" t="s">
        <v>43</v>
      </c>
      <c r="T1653" s="3">
        <v>0</v>
      </c>
      <c r="U1653" s="1" t="s">
        <v>44</v>
      </c>
      <c r="V1653" s="1" t="s">
        <v>45</v>
      </c>
      <c r="W1653" s="1" t="s">
        <v>143</v>
      </c>
      <c r="X1653" s="1" t="s">
        <v>46</v>
      </c>
      <c r="Y1653" s="1" t="s">
        <v>81</v>
      </c>
      <c r="Z1653" s="1" t="s">
        <v>146</v>
      </c>
      <c r="AA1653" s="1" t="s">
        <v>83</v>
      </c>
      <c r="AB1653" s="1" t="s">
        <v>147</v>
      </c>
      <c r="AC1653" s="1" t="s">
        <v>51</v>
      </c>
      <c r="AD1653" s="1" t="s">
        <v>146</v>
      </c>
      <c r="AE1653" s="1" t="s">
        <v>37</v>
      </c>
      <c r="AF1653">
        <f t="shared" si="102"/>
        <v>2025</v>
      </c>
      <c r="AG1653" t="str">
        <f t="shared" si="103"/>
        <v>feb</v>
      </c>
      <c r="AH1653" t="str">
        <f>+VLOOKUP(N1653,'[1]2. Ingreso de incapacidades'!$C$5:$O$6997,13,FALSE)</f>
        <v>SALUD TOTAL E.P.S.</v>
      </c>
      <c r="AI1653" t="s">
        <v>2192</v>
      </c>
    </row>
    <row r="1654" spans="1:35" hidden="1" x14ac:dyDescent="0.25">
      <c r="A1654" s="1" t="s">
        <v>33</v>
      </c>
      <c r="B1654" s="1" t="s">
        <v>34</v>
      </c>
      <c r="C1654" s="2">
        <v>45716</v>
      </c>
      <c r="D1654" s="42" t="str">
        <f t="shared" si="100"/>
        <v>2025</v>
      </c>
      <c r="E1654" s="1" t="s">
        <v>73</v>
      </c>
      <c r="F1654" s="1" t="s">
        <v>74</v>
      </c>
      <c r="G1654" s="1" t="s">
        <v>37</v>
      </c>
      <c r="H1654" s="1" t="s">
        <v>143</v>
      </c>
      <c r="I1654" s="1" t="s">
        <v>76</v>
      </c>
      <c r="J1654" s="3">
        <v>711750</v>
      </c>
      <c r="K1654" s="3">
        <v>0</v>
      </c>
      <c r="L1654" s="3">
        <f t="shared" si="101"/>
        <v>711750</v>
      </c>
      <c r="M1654" s="1" t="s">
        <v>40</v>
      </c>
      <c r="N1654" s="88">
        <v>1143339994</v>
      </c>
      <c r="O1654" s="1" t="s">
        <v>114</v>
      </c>
      <c r="P1654" s="1" t="s">
        <v>89</v>
      </c>
      <c r="Q1654" s="1" t="s">
        <v>90</v>
      </c>
      <c r="R1654" s="1" t="s">
        <v>43</v>
      </c>
      <c r="S1654" s="1" t="s">
        <v>43</v>
      </c>
      <c r="T1654" s="3">
        <v>0</v>
      </c>
      <c r="U1654" s="1" t="s">
        <v>44</v>
      </c>
      <c r="V1654" s="1" t="s">
        <v>45</v>
      </c>
      <c r="W1654" s="1" t="s">
        <v>143</v>
      </c>
      <c r="X1654" s="1" t="s">
        <v>46</v>
      </c>
      <c r="Y1654" s="1" t="s">
        <v>81</v>
      </c>
      <c r="Z1654" s="1" t="s">
        <v>146</v>
      </c>
      <c r="AA1654" s="1" t="s">
        <v>83</v>
      </c>
      <c r="AB1654" s="1" t="s">
        <v>147</v>
      </c>
      <c r="AC1654" s="1" t="s">
        <v>51</v>
      </c>
      <c r="AD1654" s="1" t="s">
        <v>146</v>
      </c>
      <c r="AE1654" s="1" t="s">
        <v>37</v>
      </c>
      <c r="AF1654">
        <f t="shared" si="102"/>
        <v>2025</v>
      </c>
      <c r="AG1654" t="str">
        <f t="shared" si="103"/>
        <v>feb</v>
      </c>
      <c r="AH1654" t="str">
        <f>+VLOOKUP(N1654,'[1]2. Ingreso de incapacidades'!$C$5:$O$6997,13,FALSE)</f>
        <v>SALUD TOTAL E.P.S.</v>
      </c>
      <c r="AI1654" t="s">
        <v>2192</v>
      </c>
    </row>
    <row r="1655" spans="1:35" hidden="1" x14ac:dyDescent="0.25">
      <c r="A1655" s="1" t="s">
        <v>33</v>
      </c>
      <c r="B1655" s="1" t="s">
        <v>34</v>
      </c>
      <c r="C1655" s="2">
        <v>45716</v>
      </c>
      <c r="D1655" s="42" t="str">
        <f t="shared" si="100"/>
        <v>2025</v>
      </c>
      <c r="E1655" s="1" t="s">
        <v>73</v>
      </c>
      <c r="F1655" s="1" t="s">
        <v>74</v>
      </c>
      <c r="G1655" s="1" t="s">
        <v>37</v>
      </c>
      <c r="H1655" s="1" t="s">
        <v>143</v>
      </c>
      <c r="I1655" s="1" t="s">
        <v>76</v>
      </c>
      <c r="J1655" s="3">
        <v>427050</v>
      </c>
      <c r="K1655" s="3">
        <v>0</v>
      </c>
      <c r="L1655" s="3">
        <f t="shared" si="101"/>
        <v>427050</v>
      </c>
      <c r="M1655" s="1" t="s">
        <v>40</v>
      </c>
      <c r="N1655" s="88">
        <v>3883113</v>
      </c>
      <c r="O1655" s="1" t="s">
        <v>106</v>
      </c>
      <c r="P1655" s="1" t="s">
        <v>89</v>
      </c>
      <c r="Q1655" s="1" t="s">
        <v>90</v>
      </c>
      <c r="R1655" s="1" t="s">
        <v>43</v>
      </c>
      <c r="S1655" s="1" t="s">
        <v>43</v>
      </c>
      <c r="T1655" s="3">
        <v>0</v>
      </c>
      <c r="U1655" s="1" t="s">
        <v>44</v>
      </c>
      <c r="V1655" s="1" t="s">
        <v>45</v>
      </c>
      <c r="W1655" s="1" t="s">
        <v>143</v>
      </c>
      <c r="X1655" s="1" t="s">
        <v>46</v>
      </c>
      <c r="Y1655" s="1" t="s">
        <v>81</v>
      </c>
      <c r="Z1655" s="1" t="s">
        <v>146</v>
      </c>
      <c r="AA1655" s="1" t="s">
        <v>83</v>
      </c>
      <c r="AB1655" s="1" t="s">
        <v>147</v>
      </c>
      <c r="AC1655" s="1" t="s">
        <v>51</v>
      </c>
      <c r="AD1655" s="1" t="s">
        <v>146</v>
      </c>
      <c r="AE1655" s="1" t="s">
        <v>37</v>
      </c>
      <c r="AF1655">
        <f t="shared" si="102"/>
        <v>2025</v>
      </c>
      <c r="AG1655" t="str">
        <f t="shared" si="103"/>
        <v>feb</v>
      </c>
      <c r="AH1655" t="str">
        <f>+VLOOKUP(N1655,'[1]2. Ingreso de incapacidades'!$C$5:$O$6997,13,FALSE)</f>
        <v>SURA E.P.S.</v>
      </c>
      <c r="AI1655" t="s">
        <v>2197</v>
      </c>
    </row>
    <row r="1656" spans="1:35" hidden="1" x14ac:dyDescent="0.25">
      <c r="A1656" s="1" t="s">
        <v>33</v>
      </c>
      <c r="B1656" s="1" t="s">
        <v>34</v>
      </c>
      <c r="C1656" s="2">
        <v>45716</v>
      </c>
      <c r="D1656" s="42" t="str">
        <f t="shared" si="100"/>
        <v>2025</v>
      </c>
      <c r="E1656" s="1" t="s">
        <v>73</v>
      </c>
      <c r="F1656" s="1" t="s">
        <v>74</v>
      </c>
      <c r="G1656" s="1" t="s">
        <v>37</v>
      </c>
      <c r="H1656" s="1" t="s">
        <v>143</v>
      </c>
      <c r="I1656" s="1" t="s">
        <v>76</v>
      </c>
      <c r="J1656" s="3">
        <v>142350</v>
      </c>
      <c r="K1656" s="3">
        <v>0</v>
      </c>
      <c r="L1656" s="3">
        <f t="shared" si="101"/>
        <v>142350</v>
      </c>
      <c r="M1656" s="1" t="s">
        <v>40</v>
      </c>
      <c r="N1656" s="88">
        <v>45543688</v>
      </c>
      <c r="O1656" s="1" t="s">
        <v>159</v>
      </c>
      <c r="P1656" s="1" t="s">
        <v>79</v>
      </c>
      <c r="Q1656" s="1" t="s">
        <v>80</v>
      </c>
      <c r="R1656" s="1" t="s">
        <v>43</v>
      </c>
      <c r="S1656" s="1" t="s">
        <v>43</v>
      </c>
      <c r="T1656" s="3">
        <v>0</v>
      </c>
      <c r="U1656" s="1" t="s">
        <v>44</v>
      </c>
      <c r="V1656" s="1" t="s">
        <v>45</v>
      </c>
      <c r="W1656" s="1" t="s">
        <v>143</v>
      </c>
      <c r="X1656" s="1" t="s">
        <v>46</v>
      </c>
      <c r="Y1656" s="1" t="s">
        <v>81</v>
      </c>
      <c r="Z1656" s="1" t="s">
        <v>146</v>
      </c>
      <c r="AA1656" s="1" t="s">
        <v>83</v>
      </c>
      <c r="AB1656" s="1" t="s">
        <v>147</v>
      </c>
      <c r="AC1656" s="1" t="s">
        <v>51</v>
      </c>
      <c r="AD1656" s="1" t="s">
        <v>146</v>
      </c>
      <c r="AE1656" s="1" t="s">
        <v>37</v>
      </c>
      <c r="AF1656">
        <f t="shared" si="102"/>
        <v>2025</v>
      </c>
      <c r="AG1656" t="str">
        <f t="shared" si="103"/>
        <v>feb</v>
      </c>
      <c r="AH1656" t="str">
        <f>+VLOOKUP(N1656,'[1]2. Ingreso de incapacidades'!$C$5:$O$6997,13,FALSE)</f>
        <v>SALUD TOTAL E.P.S.</v>
      </c>
      <c r="AI1656" t="s">
        <v>2192</v>
      </c>
    </row>
    <row r="1657" spans="1:35" hidden="1" x14ac:dyDescent="0.25">
      <c r="A1657" s="1" t="s">
        <v>33</v>
      </c>
      <c r="B1657" s="1" t="s">
        <v>34</v>
      </c>
      <c r="C1657" s="2">
        <v>45716</v>
      </c>
      <c r="D1657" s="42" t="str">
        <f t="shared" si="100"/>
        <v>2025</v>
      </c>
      <c r="E1657" s="1" t="s">
        <v>73</v>
      </c>
      <c r="F1657" s="1" t="s">
        <v>74</v>
      </c>
      <c r="G1657" s="1" t="s">
        <v>37</v>
      </c>
      <c r="H1657" s="1" t="s">
        <v>143</v>
      </c>
      <c r="I1657" s="1" t="s">
        <v>76</v>
      </c>
      <c r="J1657" s="3">
        <v>711750</v>
      </c>
      <c r="K1657" s="3">
        <v>0</v>
      </c>
      <c r="L1657" s="3">
        <f t="shared" si="101"/>
        <v>711750</v>
      </c>
      <c r="M1657" s="1" t="s">
        <v>40</v>
      </c>
      <c r="N1657" s="88">
        <v>30873721</v>
      </c>
      <c r="O1657" s="1" t="s">
        <v>126</v>
      </c>
      <c r="P1657" s="1" t="s">
        <v>79</v>
      </c>
      <c r="Q1657" s="1" t="s">
        <v>80</v>
      </c>
      <c r="R1657" s="1" t="s">
        <v>43</v>
      </c>
      <c r="S1657" s="1" t="s">
        <v>43</v>
      </c>
      <c r="T1657" s="3">
        <v>0</v>
      </c>
      <c r="U1657" s="1" t="s">
        <v>44</v>
      </c>
      <c r="V1657" s="1" t="s">
        <v>45</v>
      </c>
      <c r="W1657" s="1" t="s">
        <v>143</v>
      </c>
      <c r="X1657" s="1" t="s">
        <v>46</v>
      </c>
      <c r="Y1657" s="1" t="s">
        <v>81</v>
      </c>
      <c r="Z1657" s="1" t="s">
        <v>146</v>
      </c>
      <c r="AA1657" s="1" t="s">
        <v>83</v>
      </c>
      <c r="AB1657" s="1" t="s">
        <v>147</v>
      </c>
      <c r="AC1657" s="1" t="s">
        <v>51</v>
      </c>
      <c r="AD1657" s="1" t="s">
        <v>146</v>
      </c>
      <c r="AE1657" s="1" t="s">
        <v>37</v>
      </c>
      <c r="AF1657">
        <f t="shared" si="102"/>
        <v>2025</v>
      </c>
      <c r="AG1657" t="str">
        <f t="shared" si="103"/>
        <v>feb</v>
      </c>
      <c r="AH1657" t="str">
        <f>+VLOOKUP(N1657,'[1]2. Ingreso de incapacidades'!$C$5:$O$6997,13,FALSE)</f>
        <v>FAMISANAR E.P.S</v>
      </c>
      <c r="AI1657" t="s">
        <v>2196</v>
      </c>
    </row>
    <row r="1658" spans="1:35" hidden="1" x14ac:dyDescent="0.25">
      <c r="A1658" s="1" t="s">
        <v>33</v>
      </c>
      <c r="B1658" s="1" t="s">
        <v>34</v>
      </c>
      <c r="C1658" s="2">
        <v>45716</v>
      </c>
      <c r="D1658" s="42" t="str">
        <f t="shared" si="100"/>
        <v>2025</v>
      </c>
      <c r="E1658" s="1" t="s">
        <v>73</v>
      </c>
      <c r="F1658" s="1" t="s">
        <v>74</v>
      </c>
      <c r="G1658" s="1" t="s">
        <v>37</v>
      </c>
      <c r="H1658" s="1" t="s">
        <v>143</v>
      </c>
      <c r="I1658" s="1" t="s">
        <v>76</v>
      </c>
      <c r="J1658" s="3">
        <v>635698</v>
      </c>
      <c r="K1658" s="3">
        <v>0</v>
      </c>
      <c r="L1658" s="3">
        <f t="shared" si="101"/>
        <v>635698</v>
      </c>
      <c r="M1658" s="1" t="s">
        <v>40</v>
      </c>
      <c r="N1658" s="88">
        <v>73147510</v>
      </c>
      <c r="O1658" s="1" t="s">
        <v>161</v>
      </c>
      <c r="P1658" s="1" t="s">
        <v>79</v>
      </c>
      <c r="Q1658" s="1" t="s">
        <v>80</v>
      </c>
      <c r="R1658" s="1" t="s">
        <v>43</v>
      </c>
      <c r="S1658" s="1" t="s">
        <v>43</v>
      </c>
      <c r="T1658" s="3">
        <v>0</v>
      </c>
      <c r="U1658" s="1" t="s">
        <v>44</v>
      </c>
      <c r="V1658" s="1" t="s">
        <v>45</v>
      </c>
      <c r="W1658" s="1" t="s">
        <v>143</v>
      </c>
      <c r="X1658" s="1" t="s">
        <v>46</v>
      </c>
      <c r="Y1658" s="1" t="s">
        <v>81</v>
      </c>
      <c r="Z1658" s="1" t="s">
        <v>146</v>
      </c>
      <c r="AA1658" s="1" t="s">
        <v>83</v>
      </c>
      <c r="AB1658" s="1" t="s">
        <v>147</v>
      </c>
      <c r="AC1658" s="1" t="s">
        <v>51</v>
      </c>
      <c r="AD1658" s="1" t="s">
        <v>146</v>
      </c>
      <c r="AE1658" s="1" t="s">
        <v>37</v>
      </c>
      <c r="AF1658">
        <f t="shared" si="102"/>
        <v>2025</v>
      </c>
      <c r="AG1658" t="str">
        <f t="shared" si="103"/>
        <v>feb</v>
      </c>
      <c r="AH1658" t="str">
        <f>+VLOOKUP(N1658,'[1]2. Ingreso de incapacidades'!$C$5:$O$6997,13,FALSE)</f>
        <v>SANITAS E.P.S</v>
      </c>
      <c r="AI1658" t="s">
        <v>2193</v>
      </c>
    </row>
    <row r="1659" spans="1:35" hidden="1" x14ac:dyDescent="0.25">
      <c r="A1659" s="1" t="s">
        <v>33</v>
      </c>
      <c r="B1659" s="1" t="s">
        <v>34</v>
      </c>
      <c r="C1659" s="2">
        <v>45716</v>
      </c>
      <c r="D1659" s="42" t="str">
        <f t="shared" si="100"/>
        <v>2025</v>
      </c>
      <c r="E1659" s="1" t="s">
        <v>73</v>
      </c>
      <c r="F1659" s="1" t="s">
        <v>74</v>
      </c>
      <c r="G1659" s="1" t="s">
        <v>37</v>
      </c>
      <c r="H1659" s="1" t="s">
        <v>143</v>
      </c>
      <c r="I1659" s="1" t="s">
        <v>76</v>
      </c>
      <c r="J1659" s="3">
        <v>356951</v>
      </c>
      <c r="K1659" s="3">
        <v>0</v>
      </c>
      <c r="L1659" s="3">
        <f t="shared" si="101"/>
        <v>356951</v>
      </c>
      <c r="M1659" s="1" t="s">
        <v>40</v>
      </c>
      <c r="N1659" s="88">
        <v>1148693276</v>
      </c>
      <c r="O1659" s="1" t="s">
        <v>163</v>
      </c>
      <c r="P1659" s="1" t="s">
        <v>79</v>
      </c>
      <c r="Q1659" s="1" t="s">
        <v>80</v>
      </c>
      <c r="R1659" s="1" t="s">
        <v>43</v>
      </c>
      <c r="S1659" s="1" t="s">
        <v>43</v>
      </c>
      <c r="T1659" s="3">
        <v>0</v>
      </c>
      <c r="U1659" s="1" t="s">
        <v>44</v>
      </c>
      <c r="V1659" s="1" t="s">
        <v>45</v>
      </c>
      <c r="W1659" s="1" t="s">
        <v>143</v>
      </c>
      <c r="X1659" s="1" t="s">
        <v>46</v>
      </c>
      <c r="Y1659" s="1" t="s">
        <v>81</v>
      </c>
      <c r="Z1659" s="1" t="s">
        <v>146</v>
      </c>
      <c r="AA1659" s="1" t="s">
        <v>83</v>
      </c>
      <c r="AB1659" s="1" t="s">
        <v>147</v>
      </c>
      <c r="AC1659" s="1" t="s">
        <v>51</v>
      </c>
      <c r="AD1659" s="1" t="s">
        <v>146</v>
      </c>
      <c r="AE1659" s="1" t="s">
        <v>37</v>
      </c>
      <c r="AF1659">
        <f t="shared" si="102"/>
        <v>2025</v>
      </c>
      <c r="AG1659" t="str">
        <f t="shared" si="103"/>
        <v>feb</v>
      </c>
      <c r="AH1659" t="str">
        <f>+VLOOKUP(N1659,'[1]2. Ingreso de incapacidades'!$C$5:$O$6997,13,FALSE)</f>
        <v>SALUD TOTAL E.P.S.</v>
      </c>
      <c r="AI1659" t="s">
        <v>2192</v>
      </c>
    </row>
    <row r="1660" spans="1:35" hidden="1" x14ac:dyDescent="0.25">
      <c r="A1660" s="1" t="s">
        <v>33</v>
      </c>
      <c r="B1660" s="1" t="s">
        <v>34</v>
      </c>
      <c r="C1660" s="2">
        <v>45716</v>
      </c>
      <c r="D1660" s="42" t="str">
        <f t="shared" si="100"/>
        <v>2025</v>
      </c>
      <c r="E1660" s="1" t="s">
        <v>73</v>
      </c>
      <c r="F1660" s="1" t="s">
        <v>74</v>
      </c>
      <c r="G1660" s="1" t="s">
        <v>37</v>
      </c>
      <c r="H1660" s="1" t="s">
        <v>143</v>
      </c>
      <c r="I1660" s="1" t="s">
        <v>76</v>
      </c>
      <c r="J1660" s="3">
        <v>47450</v>
      </c>
      <c r="K1660" s="3">
        <v>0</v>
      </c>
      <c r="L1660" s="3">
        <f t="shared" si="101"/>
        <v>47450</v>
      </c>
      <c r="M1660" s="1" t="s">
        <v>40</v>
      </c>
      <c r="N1660" s="88">
        <v>73117655</v>
      </c>
      <c r="O1660" s="1" t="s">
        <v>128</v>
      </c>
      <c r="P1660" s="1" t="s">
        <v>79</v>
      </c>
      <c r="Q1660" s="1" t="s">
        <v>80</v>
      </c>
      <c r="R1660" s="1" t="s">
        <v>43</v>
      </c>
      <c r="S1660" s="1" t="s">
        <v>43</v>
      </c>
      <c r="T1660" s="3">
        <v>0</v>
      </c>
      <c r="U1660" s="1" t="s">
        <v>44</v>
      </c>
      <c r="V1660" s="1" t="s">
        <v>45</v>
      </c>
      <c r="W1660" s="1" t="s">
        <v>143</v>
      </c>
      <c r="X1660" s="1" t="s">
        <v>46</v>
      </c>
      <c r="Y1660" s="1" t="s">
        <v>81</v>
      </c>
      <c r="Z1660" s="1" t="s">
        <v>146</v>
      </c>
      <c r="AA1660" s="1" t="s">
        <v>83</v>
      </c>
      <c r="AB1660" s="1" t="s">
        <v>147</v>
      </c>
      <c r="AC1660" s="1" t="s">
        <v>51</v>
      </c>
      <c r="AD1660" s="1" t="s">
        <v>146</v>
      </c>
      <c r="AE1660" s="1" t="s">
        <v>37</v>
      </c>
      <c r="AF1660">
        <f t="shared" si="102"/>
        <v>2025</v>
      </c>
      <c r="AG1660" t="str">
        <f t="shared" si="103"/>
        <v>feb</v>
      </c>
      <c r="AH1660" t="str">
        <f>+VLOOKUP(N1660,'[1]2. Ingreso de incapacidades'!$C$5:$O$6997,13,FALSE)</f>
        <v>COOMEVA E.P.S</v>
      </c>
      <c r="AI1660" t="s">
        <v>2202</v>
      </c>
    </row>
    <row r="1661" spans="1:35" hidden="1" x14ac:dyDescent="0.25">
      <c r="A1661" s="1" t="s">
        <v>33</v>
      </c>
      <c r="B1661" s="1" t="s">
        <v>34</v>
      </c>
      <c r="C1661" s="2">
        <v>45716</v>
      </c>
      <c r="D1661" s="42" t="str">
        <f t="shared" ref="D1661:D1718" si="104">TEXT(C1661,"yyyy")</f>
        <v>2025</v>
      </c>
      <c r="E1661" s="1" t="s">
        <v>73</v>
      </c>
      <c r="F1661" s="1" t="s">
        <v>74</v>
      </c>
      <c r="G1661" s="1" t="s">
        <v>37</v>
      </c>
      <c r="H1661" s="1" t="s">
        <v>143</v>
      </c>
      <c r="I1661" s="1" t="s">
        <v>76</v>
      </c>
      <c r="J1661" s="3">
        <v>47450</v>
      </c>
      <c r="K1661" s="3">
        <v>0</v>
      </c>
      <c r="L1661" s="3">
        <f t="shared" ref="L1661:L1718" si="105">+J1661-K1661</f>
        <v>47450</v>
      </c>
      <c r="M1661" s="1" t="s">
        <v>40</v>
      </c>
      <c r="N1661" s="88">
        <v>94379411</v>
      </c>
      <c r="O1661" s="1" t="s">
        <v>102</v>
      </c>
      <c r="P1661" s="1" t="s">
        <v>79</v>
      </c>
      <c r="Q1661" s="1" t="s">
        <v>80</v>
      </c>
      <c r="R1661" s="1" t="s">
        <v>43</v>
      </c>
      <c r="S1661" s="1" t="s">
        <v>43</v>
      </c>
      <c r="T1661" s="3">
        <v>0</v>
      </c>
      <c r="U1661" s="1" t="s">
        <v>44</v>
      </c>
      <c r="V1661" s="1" t="s">
        <v>45</v>
      </c>
      <c r="W1661" s="1" t="s">
        <v>143</v>
      </c>
      <c r="X1661" s="1" t="s">
        <v>46</v>
      </c>
      <c r="Y1661" s="1" t="s">
        <v>81</v>
      </c>
      <c r="Z1661" s="1" t="s">
        <v>146</v>
      </c>
      <c r="AA1661" s="1" t="s">
        <v>83</v>
      </c>
      <c r="AB1661" s="1" t="s">
        <v>147</v>
      </c>
      <c r="AC1661" s="1" t="s">
        <v>51</v>
      </c>
      <c r="AD1661" s="1" t="s">
        <v>146</v>
      </c>
      <c r="AE1661" s="1" t="s">
        <v>37</v>
      </c>
      <c r="AF1661">
        <f t="shared" ref="AF1661:AF1718" si="106">YEAR(C1661)</f>
        <v>2025</v>
      </c>
      <c r="AG1661" t="str">
        <f t="shared" ref="AG1661:AG1718" si="107">TEXT(C1661,"mmm")</f>
        <v>feb</v>
      </c>
      <c r="AH1661" t="str">
        <f>+VLOOKUP(N1661,'[1]2. Ingreso de incapacidades'!$C$5:$O$6997,13,FALSE)</f>
        <v>SALUD TOTAL E.P.S.</v>
      </c>
      <c r="AI1661" t="s">
        <v>2192</v>
      </c>
    </row>
    <row r="1662" spans="1:35" hidden="1" x14ac:dyDescent="0.25">
      <c r="A1662" s="1" t="s">
        <v>33</v>
      </c>
      <c r="B1662" s="1" t="s">
        <v>34</v>
      </c>
      <c r="C1662" s="2">
        <v>45716</v>
      </c>
      <c r="D1662" s="42" t="str">
        <f t="shared" si="104"/>
        <v>2025</v>
      </c>
      <c r="E1662" s="1" t="s">
        <v>73</v>
      </c>
      <c r="F1662" s="1" t="s">
        <v>74</v>
      </c>
      <c r="G1662" s="1" t="s">
        <v>37</v>
      </c>
      <c r="H1662" s="1" t="s">
        <v>143</v>
      </c>
      <c r="I1662" s="1" t="s">
        <v>76</v>
      </c>
      <c r="J1662" s="3">
        <v>237250</v>
      </c>
      <c r="K1662" s="3">
        <v>0</v>
      </c>
      <c r="L1662" s="3">
        <f t="shared" si="105"/>
        <v>237250</v>
      </c>
      <c r="M1662" s="1" t="s">
        <v>40</v>
      </c>
      <c r="N1662" s="88">
        <v>12595533</v>
      </c>
      <c r="O1662" s="1" t="s">
        <v>116</v>
      </c>
      <c r="P1662" s="1" t="s">
        <v>79</v>
      </c>
      <c r="Q1662" s="1" t="s">
        <v>80</v>
      </c>
      <c r="R1662" s="1" t="s">
        <v>43</v>
      </c>
      <c r="S1662" s="1" t="s">
        <v>43</v>
      </c>
      <c r="T1662" s="3">
        <v>0</v>
      </c>
      <c r="U1662" s="1" t="s">
        <v>44</v>
      </c>
      <c r="V1662" s="1" t="s">
        <v>45</v>
      </c>
      <c r="W1662" s="1" t="s">
        <v>143</v>
      </c>
      <c r="X1662" s="1" t="s">
        <v>46</v>
      </c>
      <c r="Y1662" s="1" t="s">
        <v>81</v>
      </c>
      <c r="Z1662" s="1" t="s">
        <v>146</v>
      </c>
      <c r="AA1662" s="1" t="s">
        <v>83</v>
      </c>
      <c r="AB1662" s="1" t="s">
        <v>147</v>
      </c>
      <c r="AC1662" s="1" t="s">
        <v>51</v>
      </c>
      <c r="AD1662" s="1" t="s">
        <v>146</v>
      </c>
      <c r="AE1662" s="1" t="s">
        <v>37</v>
      </c>
      <c r="AF1662">
        <f t="shared" si="106"/>
        <v>2025</v>
      </c>
      <c r="AG1662" t="str">
        <f t="shared" si="107"/>
        <v>feb</v>
      </c>
      <c r="AH1662" t="str">
        <f>+VLOOKUP(N1662,'[1]2. Ingreso de incapacidades'!$C$5:$O$6997,13,FALSE)</f>
        <v>NUEVA E.P.S</v>
      </c>
      <c r="AI1662" t="s">
        <v>2199</v>
      </c>
    </row>
    <row r="1663" spans="1:35" hidden="1" x14ac:dyDescent="0.25">
      <c r="A1663" s="1" t="s">
        <v>33</v>
      </c>
      <c r="B1663" s="1" t="s">
        <v>34</v>
      </c>
      <c r="C1663" s="2">
        <v>45716</v>
      </c>
      <c r="D1663" s="42" t="str">
        <f t="shared" si="104"/>
        <v>2025</v>
      </c>
      <c r="E1663" s="1" t="s">
        <v>73</v>
      </c>
      <c r="F1663" s="1" t="s">
        <v>74</v>
      </c>
      <c r="G1663" s="1" t="s">
        <v>37</v>
      </c>
      <c r="H1663" s="1" t="s">
        <v>143</v>
      </c>
      <c r="I1663" s="1" t="s">
        <v>76</v>
      </c>
      <c r="J1663" s="3">
        <v>664300</v>
      </c>
      <c r="K1663" s="3">
        <v>0</v>
      </c>
      <c r="L1663" s="3">
        <f t="shared" si="105"/>
        <v>664300</v>
      </c>
      <c r="M1663" s="1" t="s">
        <v>40</v>
      </c>
      <c r="N1663" s="88">
        <v>73159298</v>
      </c>
      <c r="O1663" s="1" t="s">
        <v>120</v>
      </c>
      <c r="P1663" s="1" t="s">
        <v>79</v>
      </c>
      <c r="Q1663" s="1" t="s">
        <v>80</v>
      </c>
      <c r="R1663" s="1" t="s">
        <v>43</v>
      </c>
      <c r="S1663" s="1" t="s">
        <v>43</v>
      </c>
      <c r="T1663" s="3">
        <v>0</v>
      </c>
      <c r="U1663" s="1" t="s">
        <v>44</v>
      </c>
      <c r="V1663" s="1" t="s">
        <v>45</v>
      </c>
      <c r="W1663" s="1" t="s">
        <v>143</v>
      </c>
      <c r="X1663" s="1" t="s">
        <v>46</v>
      </c>
      <c r="Y1663" s="1" t="s">
        <v>81</v>
      </c>
      <c r="Z1663" s="1" t="s">
        <v>146</v>
      </c>
      <c r="AA1663" s="1" t="s">
        <v>83</v>
      </c>
      <c r="AB1663" s="1" t="s">
        <v>147</v>
      </c>
      <c r="AC1663" s="1" t="s">
        <v>51</v>
      </c>
      <c r="AD1663" s="1" t="s">
        <v>146</v>
      </c>
      <c r="AE1663" s="1" t="s">
        <v>37</v>
      </c>
      <c r="AF1663">
        <f t="shared" si="106"/>
        <v>2025</v>
      </c>
      <c r="AG1663" t="str">
        <f t="shared" si="107"/>
        <v>feb</v>
      </c>
      <c r="AH1663" t="str">
        <f>+VLOOKUP(N1663,'[1]2. Ingreso de incapacidades'!$C$5:$O$6997,13,FALSE)</f>
        <v>NUEVA E.P.S</v>
      </c>
      <c r="AI1663" t="s">
        <v>2199</v>
      </c>
    </row>
    <row r="1664" spans="1:35" hidden="1" x14ac:dyDescent="0.25">
      <c r="A1664" s="1" t="s">
        <v>33</v>
      </c>
      <c r="B1664" s="1" t="s">
        <v>34</v>
      </c>
      <c r="C1664" s="2">
        <v>45716</v>
      </c>
      <c r="D1664" s="42" t="str">
        <f t="shared" si="104"/>
        <v>2025</v>
      </c>
      <c r="E1664" s="1" t="s">
        <v>73</v>
      </c>
      <c r="F1664" s="1" t="s">
        <v>74</v>
      </c>
      <c r="G1664" s="1" t="s">
        <v>37</v>
      </c>
      <c r="H1664" s="1" t="s">
        <v>143</v>
      </c>
      <c r="I1664" s="1" t="s">
        <v>76</v>
      </c>
      <c r="J1664" s="3">
        <v>474500</v>
      </c>
      <c r="K1664" s="3">
        <v>0</v>
      </c>
      <c r="L1664" s="3">
        <f t="shared" si="105"/>
        <v>474500</v>
      </c>
      <c r="M1664" s="1" t="s">
        <v>40</v>
      </c>
      <c r="N1664" s="88">
        <v>15031784</v>
      </c>
      <c r="O1664" s="1" t="s">
        <v>149</v>
      </c>
      <c r="P1664" s="1" t="s">
        <v>79</v>
      </c>
      <c r="Q1664" s="1" t="s">
        <v>80</v>
      </c>
      <c r="R1664" s="1" t="s">
        <v>43</v>
      </c>
      <c r="S1664" s="1" t="s">
        <v>43</v>
      </c>
      <c r="T1664" s="3">
        <v>0</v>
      </c>
      <c r="U1664" s="1" t="s">
        <v>44</v>
      </c>
      <c r="V1664" s="1" t="s">
        <v>45</v>
      </c>
      <c r="W1664" s="1" t="s">
        <v>143</v>
      </c>
      <c r="X1664" s="1" t="s">
        <v>46</v>
      </c>
      <c r="Y1664" s="1" t="s">
        <v>81</v>
      </c>
      <c r="Z1664" s="1" t="s">
        <v>146</v>
      </c>
      <c r="AA1664" s="1" t="s">
        <v>83</v>
      </c>
      <c r="AB1664" s="1" t="s">
        <v>147</v>
      </c>
      <c r="AC1664" s="1" t="s">
        <v>51</v>
      </c>
      <c r="AD1664" s="1" t="s">
        <v>146</v>
      </c>
      <c r="AE1664" s="1" t="s">
        <v>37</v>
      </c>
      <c r="AF1664">
        <f t="shared" si="106"/>
        <v>2025</v>
      </c>
      <c r="AG1664" t="str">
        <f t="shared" si="107"/>
        <v>feb</v>
      </c>
      <c r="AH1664" t="str">
        <f>+VLOOKUP(N1664,'[1]2. Ingreso de incapacidades'!$C$5:$O$6997,13,FALSE)</f>
        <v>FAMISANAR E.P.S</v>
      </c>
      <c r="AI1664" t="s">
        <v>2196</v>
      </c>
    </row>
    <row r="1665" spans="1:35" hidden="1" x14ac:dyDescent="0.25">
      <c r="A1665" s="1" t="s">
        <v>33</v>
      </c>
      <c r="B1665" s="1" t="s">
        <v>34</v>
      </c>
      <c r="C1665" s="2">
        <v>45716</v>
      </c>
      <c r="D1665" s="42" t="str">
        <f t="shared" si="104"/>
        <v>2025</v>
      </c>
      <c r="E1665" s="1" t="s">
        <v>73</v>
      </c>
      <c r="F1665" s="1" t="s">
        <v>74</v>
      </c>
      <c r="G1665" s="1" t="s">
        <v>37</v>
      </c>
      <c r="H1665" s="1" t="s">
        <v>143</v>
      </c>
      <c r="I1665" s="1" t="s">
        <v>76</v>
      </c>
      <c r="J1665" s="3">
        <v>569400</v>
      </c>
      <c r="K1665" s="3">
        <v>0</v>
      </c>
      <c r="L1665" s="3">
        <f t="shared" si="105"/>
        <v>569400</v>
      </c>
      <c r="M1665" s="1" t="s">
        <v>40</v>
      </c>
      <c r="N1665" s="88">
        <v>73109356</v>
      </c>
      <c r="O1665" s="1" t="s">
        <v>118</v>
      </c>
      <c r="P1665" s="1" t="s">
        <v>79</v>
      </c>
      <c r="Q1665" s="1" t="s">
        <v>80</v>
      </c>
      <c r="R1665" s="1" t="s">
        <v>43</v>
      </c>
      <c r="S1665" s="1" t="s">
        <v>43</v>
      </c>
      <c r="T1665" s="3">
        <v>0</v>
      </c>
      <c r="U1665" s="1" t="s">
        <v>44</v>
      </c>
      <c r="V1665" s="1" t="s">
        <v>45</v>
      </c>
      <c r="W1665" s="1" t="s">
        <v>143</v>
      </c>
      <c r="X1665" s="1" t="s">
        <v>46</v>
      </c>
      <c r="Y1665" s="1" t="s">
        <v>81</v>
      </c>
      <c r="Z1665" s="1" t="s">
        <v>146</v>
      </c>
      <c r="AA1665" s="1" t="s">
        <v>83</v>
      </c>
      <c r="AB1665" s="1" t="s">
        <v>147</v>
      </c>
      <c r="AC1665" s="1" t="s">
        <v>51</v>
      </c>
      <c r="AD1665" s="1" t="s">
        <v>146</v>
      </c>
      <c r="AE1665" s="1" t="s">
        <v>37</v>
      </c>
      <c r="AF1665">
        <f t="shared" si="106"/>
        <v>2025</v>
      </c>
      <c r="AG1665" t="str">
        <f t="shared" si="107"/>
        <v>feb</v>
      </c>
      <c r="AH1665" t="str">
        <f>+VLOOKUP(N1665,'[1]2. Ingreso de incapacidades'!$C$5:$O$6997,13,FALSE)</f>
        <v>SANITAS E.P.S</v>
      </c>
      <c r="AI1665" t="s">
        <v>2193</v>
      </c>
    </row>
    <row r="1666" spans="1:35" hidden="1" x14ac:dyDescent="0.25">
      <c r="A1666" s="1" t="s">
        <v>33</v>
      </c>
      <c r="B1666" s="1" t="s">
        <v>34</v>
      </c>
      <c r="C1666" s="2">
        <v>45716</v>
      </c>
      <c r="D1666" s="42" t="str">
        <f t="shared" si="104"/>
        <v>2025</v>
      </c>
      <c r="E1666" s="1" t="s">
        <v>73</v>
      </c>
      <c r="F1666" s="1" t="s">
        <v>74</v>
      </c>
      <c r="G1666" s="1" t="s">
        <v>37</v>
      </c>
      <c r="H1666" s="1" t="s">
        <v>143</v>
      </c>
      <c r="I1666" s="1" t="s">
        <v>76</v>
      </c>
      <c r="J1666" s="3">
        <v>47450</v>
      </c>
      <c r="K1666" s="3">
        <v>0</v>
      </c>
      <c r="L1666" s="3">
        <f t="shared" si="105"/>
        <v>47450</v>
      </c>
      <c r="M1666" s="1" t="s">
        <v>40</v>
      </c>
      <c r="N1666" s="88">
        <v>1121928084</v>
      </c>
      <c r="O1666" s="1" t="s">
        <v>165</v>
      </c>
      <c r="P1666" s="1" t="s">
        <v>79</v>
      </c>
      <c r="Q1666" s="1" t="s">
        <v>80</v>
      </c>
      <c r="R1666" s="1" t="s">
        <v>43</v>
      </c>
      <c r="S1666" s="1" t="s">
        <v>43</v>
      </c>
      <c r="T1666" s="3">
        <v>0</v>
      </c>
      <c r="U1666" s="1" t="s">
        <v>44</v>
      </c>
      <c r="V1666" s="1" t="s">
        <v>45</v>
      </c>
      <c r="W1666" s="1" t="s">
        <v>143</v>
      </c>
      <c r="X1666" s="1" t="s">
        <v>46</v>
      </c>
      <c r="Y1666" s="1" t="s">
        <v>81</v>
      </c>
      <c r="Z1666" s="1" t="s">
        <v>146</v>
      </c>
      <c r="AA1666" s="1" t="s">
        <v>83</v>
      </c>
      <c r="AB1666" s="1" t="s">
        <v>147</v>
      </c>
      <c r="AC1666" s="1" t="s">
        <v>51</v>
      </c>
      <c r="AD1666" s="1" t="s">
        <v>146</v>
      </c>
      <c r="AE1666" s="1" t="s">
        <v>37</v>
      </c>
      <c r="AF1666">
        <f t="shared" si="106"/>
        <v>2025</v>
      </c>
      <c r="AG1666" t="str">
        <f t="shared" si="107"/>
        <v>feb</v>
      </c>
      <c r="AH1666" t="str">
        <f>+VLOOKUP(N1666,'[1]2. Ingreso de incapacidades'!$C$5:$O$6997,13,FALSE)</f>
        <v>FAMISANAR E.P.S</v>
      </c>
      <c r="AI1666" t="s">
        <v>2196</v>
      </c>
    </row>
    <row r="1667" spans="1:35" hidden="1" x14ac:dyDescent="0.25">
      <c r="A1667" s="1" t="s">
        <v>33</v>
      </c>
      <c r="B1667" s="1" t="s">
        <v>34</v>
      </c>
      <c r="C1667" s="2">
        <v>45716</v>
      </c>
      <c r="D1667" s="42" t="str">
        <f t="shared" si="104"/>
        <v>2025</v>
      </c>
      <c r="E1667" s="1" t="s">
        <v>73</v>
      </c>
      <c r="F1667" s="1" t="s">
        <v>74</v>
      </c>
      <c r="G1667" s="1" t="s">
        <v>37</v>
      </c>
      <c r="H1667" s="1" t="s">
        <v>143</v>
      </c>
      <c r="I1667" s="1" t="s">
        <v>76</v>
      </c>
      <c r="J1667" s="3">
        <v>191497</v>
      </c>
      <c r="K1667" s="3">
        <v>0</v>
      </c>
      <c r="L1667" s="3">
        <f t="shared" si="105"/>
        <v>191497</v>
      </c>
      <c r="M1667" s="1" t="s">
        <v>40</v>
      </c>
      <c r="N1667" s="88">
        <v>9146382</v>
      </c>
      <c r="O1667" s="1" t="s">
        <v>112</v>
      </c>
      <c r="P1667" s="1" t="s">
        <v>79</v>
      </c>
      <c r="Q1667" s="1" t="s">
        <v>80</v>
      </c>
      <c r="R1667" s="1" t="s">
        <v>43</v>
      </c>
      <c r="S1667" s="1" t="s">
        <v>43</v>
      </c>
      <c r="T1667" s="3">
        <v>0</v>
      </c>
      <c r="U1667" s="1" t="s">
        <v>44</v>
      </c>
      <c r="V1667" s="1" t="s">
        <v>45</v>
      </c>
      <c r="W1667" s="1" t="s">
        <v>143</v>
      </c>
      <c r="X1667" s="1" t="s">
        <v>46</v>
      </c>
      <c r="Y1667" s="1" t="s">
        <v>81</v>
      </c>
      <c r="Z1667" s="1" t="s">
        <v>146</v>
      </c>
      <c r="AA1667" s="1" t="s">
        <v>83</v>
      </c>
      <c r="AB1667" s="1" t="s">
        <v>147</v>
      </c>
      <c r="AC1667" s="1" t="s">
        <v>51</v>
      </c>
      <c r="AD1667" s="1" t="s">
        <v>146</v>
      </c>
      <c r="AE1667" s="1" t="s">
        <v>37</v>
      </c>
      <c r="AF1667">
        <f t="shared" si="106"/>
        <v>2025</v>
      </c>
      <c r="AG1667" t="str">
        <f t="shared" si="107"/>
        <v>feb</v>
      </c>
      <c r="AH1667" t="str">
        <f>+VLOOKUP(N1667,'[1]2. Ingreso de incapacidades'!$C$5:$O$6997,13,FALSE)</f>
        <v>EPS MUTUAL SER</v>
      </c>
      <c r="AI1667" t="s">
        <v>2195</v>
      </c>
    </row>
    <row r="1668" spans="1:35" hidden="1" x14ac:dyDescent="0.25">
      <c r="A1668" s="1" t="s">
        <v>33</v>
      </c>
      <c r="B1668" s="1" t="s">
        <v>34</v>
      </c>
      <c r="C1668" s="2">
        <v>45716</v>
      </c>
      <c r="D1668" s="42" t="str">
        <f t="shared" si="104"/>
        <v>2025</v>
      </c>
      <c r="E1668" s="1" t="s">
        <v>73</v>
      </c>
      <c r="F1668" s="1" t="s">
        <v>74</v>
      </c>
      <c r="G1668" s="1" t="s">
        <v>37</v>
      </c>
      <c r="H1668" s="1" t="s">
        <v>143</v>
      </c>
      <c r="I1668" s="1" t="s">
        <v>76</v>
      </c>
      <c r="J1668" s="3">
        <v>237250</v>
      </c>
      <c r="K1668" s="3">
        <v>0</v>
      </c>
      <c r="L1668" s="3">
        <f t="shared" si="105"/>
        <v>237250</v>
      </c>
      <c r="M1668" s="1" t="s">
        <v>40</v>
      </c>
      <c r="N1668" s="88">
        <v>1047463607</v>
      </c>
      <c r="O1668" s="1" t="s">
        <v>100</v>
      </c>
      <c r="P1668" s="1" t="s">
        <v>79</v>
      </c>
      <c r="Q1668" s="1" t="s">
        <v>80</v>
      </c>
      <c r="R1668" s="1" t="s">
        <v>43</v>
      </c>
      <c r="S1668" s="1" t="s">
        <v>43</v>
      </c>
      <c r="T1668" s="3">
        <v>0</v>
      </c>
      <c r="U1668" s="1" t="s">
        <v>44</v>
      </c>
      <c r="V1668" s="1" t="s">
        <v>45</v>
      </c>
      <c r="W1668" s="1" t="s">
        <v>143</v>
      </c>
      <c r="X1668" s="1" t="s">
        <v>46</v>
      </c>
      <c r="Y1668" s="1" t="s">
        <v>81</v>
      </c>
      <c r="Z1668" s="1" t="s">
        <v>146</v>
      </c>
      <c r="AA1668" s="1" t="s">
        <v>83</v>
      </c>
      <c r="AB1668" s="1" t="s">
        <v>147</v>
      </c>
      <c r="AC1668" s="1" t="s">
        <v>51</v>
      </c>
      <c r="AD1668" s="1" t="s">
        <v>146</v>
      </c>
      <c r="AE1668" s="1" t="s">
        <v>37</v>
      </c>
      <c r="AF1668">
        <f t="shared" si="106"/>
        <v>2025</v>
      </c>
      <c r="AG1668" t="str">
        <f t="shared" si="107"/>
        <v>feb</v>
      </c>
      <c r="AH1668" t="str">
        <f>+VLOOKUP(N1668,'[1]2. Ingreso de incapacidades'!$C$5:$O$6997,13,FALSE)</f>
        <v>EPS MUTUAL SER</v>
      </c>
      <c r="AI1668" t="s">
        <v>2195</v>
      </c>
    </row>
    <row r="1669" spans="1:35" hidden="1" x14ac:dyDescent="0.25">
      <c r="A1669" s="1" t="s">
        <v>33</v>
      </c>
      <c r="B1669" s="1" t="s">
        <v>34</v>
      </c>
      <c r="C1669" s="2">
        <v>45716</v>
      </c>
      <c r="D1669" s="42" t="str">
        <f t="shared" si="104"/>
        <v>2025</v>
      </c>
      <c r="E1669" s="1" t="s">
        <v>73</v>
      </c>
      <c r="F1669" s="1" t="s">
        <v>74</v>
      </c>
      <c r="G1669" s="1" t="s">
        <v>37</v>
      </c>
      <c r="H1669" s="1" t="s">
        <v>143</v>
      </c>
      <c r="I1669" s="1" t="s">
        <v>76</v>
      </c>
      <c r="J1669" s="3">
        <v>47450</v>
      </c>
      <c r="K1669" s="3">
        <v>0</v>
      </c>
      <c r="L1669" s="3">
        <f t="shared" si="105"/>
        <v>47450</v>
      </c>
      <c r="M1669" s="1" t="s">
        <v>40</v>
      </c>
      <c r="N1669" s="88">
        <v>9156352</v>
      </c>
      <c r="O1669" s="1" t="s">
        <v>167</v>
      </c>
      <c r="P1669" s="1" t="s">
        <v>79</v>
      </c>
      <c r="Q1669" s="1" t="s">
        <v>80</v>
      </c>
      <c r="R1669" s="1" t="s">
        <v>43</v>
      </c>
      <c r="S1669" s="1" t="s">
        <v>43</v>
      </c>
      <c r="T1669" s="3">
        <v>0</v>
      </c>
      <c r="U1669" s="1" t="s">
        <v>44</v>
      </c>
      <c r="V1669" s="1" t="s">
        <v>45</v>
      </c>
      <c r="W1669" s="1" t="s">
        <v>143</v>
      </c>
      <c r="X1669" s="1" t="s">
        <v>46</v>
      </c>
      <c r="Y1669" s="1" t="s">
        <v>81</v>
      </c>
      <c r="Z1669" s="1" t="s">
        <v>146</v>
      </c>
      <c r="AA1669" s="1" t="s">
        <v>83</v>
      </c>
      <c r="AB1669" s="1" t="s">
        <v>147</v>
      </c>
      <c r="AC1669" s="1" t="s">
        <v>51</v>
      </c>
      <c r="AD1669" s="1" t="s">
        <v>146</v>
      </c>
      <c r="AE1669" s="1" t="s">
        <v>37</v>
      </c>
      <c r="AF1669">
        <f t="shared" si="106"/>
        <v>2025</v>
      </c>
      <c r="AG1669" t="str">
        <f t="shared" si="107"/>
        <v>feb</v>
      </c>
      <c r="AH1669" t="str">
        <f>+VLOOKUP(N1669,'[1]2. Ingreso de incapacidades'!$C$5:$O$6997,13,FALSE)</f>
        <v>SALUD TOTAL E.P.S.</v>
      </c>
      <c r="AI1669" t="s">
        <v>2192</v>
      </c>
    </row>
    <row r="1670" spans="1:35" hidden="1" x14ac:dyDescent="0.25">
      <c r="A1670" s="1" t="s">
        <v>33</v>
      </c>
      <c r="B1670" s="1" t="s">
        <v>34</v>
      </c>
      <c r="C1670" s="2">
        <v>45716</v>
      </c>
      <c r="D1670" s="42" t="str">
        <f t="shared" si="104"/>
        <v>2025</v>
      </c>
      <c r="E1670" s="1" t="s">
        <v>73</v>
      </c>
      <c r="F1670" s="1" t="s">
        <v>74</v>
      </c>
      <c r="G1670" s="1" t="s">
        <v>37</v>
      </c>
      <c r="H1670" s="1" t="s">
        <v>143</v>
      </c>
      <c r="I1670" s="1" t="s">
        <v>76</v>
      </c>
      <c r="J1670" s="3">
        <v>47450</v>
      </c>
      <c r="K1670" s="3">
        <v>0</v>
      </c>
      <c r="L1670" s="3">
        <f t="shared" si="105"/>
        <v>47450</v>
      </c>
      <c r="M1670" s="1" t="s">
        <v>40</v>
      </c>
      <c r="N1670" s="88">
        <v>9103331</v>
      </c>
      <c r="O1670" s="1" t="s">
        <v>169</v>
      </c>
      <c r="P1670" s="1" t="s">
        <v>89</v>
      </c>
      <c r="Q1670" s="1" t="s">
        <v>90</v>
      </c>
      <c r="R1670" s="1" t="s">
        <v>43</v>
      </c>
      <c r="S1670" s="1" t="s">
        <v>43</v>
      </c>
      <c r="T1670" s="3">
        <v>0</v>
      </c>
      <c r="U1670" s="1" t="s">
        <v>44</v>
      </c>
      <c r="V1670" s="1" t="s">
        <v>45</v>
      </c>
      <c r="W1670" s="1" t="s">
        <v>143</v>
      </c>
      <c r="X1670" s="1" t="s">
        <v>46</v>
      </c>
      <c r="Y1670" s="1" t="s">
        <v>81</v>
      </c>
      <c r="Z1670" s="1" t="s">
        <v>146</v>
      </c>
      <c r="AA1670" s="1" t="s">
        <v>83</v>
      </c>
      <c r="AB1670" s="1" t="s">
        <v>147</v>
      </c>
      <c r="AC1670" s="1" t="s">
        <v>51</v>
      </c>
      <c r="AD1670" s="1" t="s">
        <v>146</v>
      </c>
      <c r="AE1670" s="1" t="s">
        <v>37</v>
      </c>
      <c r="AF1670">
        <f t="shared" si="106"/>
        <v>2025</v>
      </c>
      <c r="AG1670" t="str">
        <f t="shared" si="107"/>
        <v>feb</v>
      </c>
      <c r="AH1670" t="str">
        <f>+VLOOKUP(N1670,'[1]2. Ingreso de incapacidades'!$C$5:$O$6997,13,FALSE)</f>
        <v>SALUD TOTAL E.P.S.</v>
      </c>
      <c r="AI1670" t="s">
        <v>2192</v>
      </c>
    </row>
    <row r="1671" spans="1:35" hidden="1" x14ac:dyDescent="0.25">
      <c r="A1671" s="1" t="s">
        <v>33</v>
      </c>
      <c r="B1671" s="1" t="s">
        <v>34</v>
      </c>
      <c r="C1671" s="2">
        <v>45716</v>
      </c>
      <c r="D1671" s="42" t="str">
        <f t="shared" si="104"/>
        <v>2025</v>
      </c>
      <c r="E1671" s="1" t="s">
        <v>73</v>
      </c>
      <c r="F1671" s="1" t="s">
        <v>74</v>
      </c>
      <c r="G1671" s="1" t="s">
        <v>37</v>
      </c>
      <c r="H1671" s="1" t="s">
        <v>143</v>
      </c>
      <c r="I1671" s="1" t="s">
        <v>76</v>
      </c>
      <c r="J1671" s="3">
        <v>711750</v>
      </c>
      <c r="K1671" s="3">
        <v>0</v>
      </c>
      <c r="L1671" s="3">
        <f t="shared" si="105"/>
        <v>711750</v>
      </c>
      <c r="M1671" s="1" t="s">
        <v>40</v>
      </c>
      <c r="N1671" s="88">
        <v>1143339994</v>
      </c>
      <c r="O1671" s="1" t="s">
        <v>114</v>
      </c>
      <c r="P1671" s="1" t="s">
        <v>89</v>
      </c>
      <c r="Q1671" s="1" t="s">
        <v>90</v>
      </c>
      <c r="R1671" s="1" t="s">
        <v>43</v>
      </c>
      <c r="S1671" s="1" t="s">
        <v>43</v>
      </c>
      <c r="T1671" s="3">
        <v>0</v>
      </c>
      <c r="U1671" s="1" t="s">
        <v>44</v>
      </c>
      <c r="V1671" s="1" t="s">
        <v>45</v>
      </c>
      <c r="W1671" s="1" t="s">
        <v>143</v>
      </c>
      <c r="X1671" s="1" t="s">
        <v>46</v>
      </c>
      <c r="Y1671" s="1" t="s">
        <v>81</v>
      </c>
      <c r="Z1671" s="1" t="s">
        <v>146</v>
      </c>
      <c r="AA1671" s="1" t="s">
        <v>83</v>
      </c>
      <c r="AB1671" s="1" t="s">
        <v>147</v>
      </c>
      <c r="AC1671" s="1" t="s">
        <v>51</v>
      </c>
      <c r="AD1671" s="1" t="s">
        <v>146</v>
      </c>
      <c r="AE1671" s="1" t="s">
        <v>37</v>
      </c>
      <c r="AF1671">
        <f t="shared" si="106"/>
        <v>2025</v>
      </c>
      <c r="AG1671" t="str">
        <f t="shared" si="107"/>
        <v>feb</v>
      </c>
      <c r="AH1671" t="str">
        <f>+VLOOKUP(N1671,'[1]2. Ingreso de incapacidades'!$C$5:$O$6997,13,FALSE)</f>
        <v>SALUD TOTAL E.P.S.</v>
      </c>
      <c r="AI1671" t="s">
        <v>2192</v>
      </c>
    </row>
    <row r="1672" spans="1:35" hidden="1" x14ac:dyDescent="0.25">
      <c r="A1672" s="1" t="s">
        <v>33</v>
      </c>
      <c r="B1672" s="1" t="s">
        <v>34</v>
      </c>
      <c r="C1672" s="2">
        <v>45716</v>
      </c>
      <c r="D1672" s="42" t="str">
        <f t="shared" si="104"/>
        <v>2025</v>
      </c>
      <c r="E1672" s="1" t="s">
        <v>73</v>
      </c>
      <c r="F1672" s="1" t="s">
        <v>74</v>
      </c>
      <c r="G1672" s="1" t="s">
        <v>37</v>
      </c>
      <c r="H1672" s="1" t="s">
        <v>143</v>
      </c>
      <c r="I1672" s="1" t="s">
        <v>76</v>
      </c>
      <c r="J1672" s="3">
        <v>664300</v>
      </c>
      <c r="K1672" s="3">
        <v>0</v>
      </c>
      <c r="L1672" s="3">
        <f t="shared" si="105"/>
        <v>664300</v>
      </c>
      <c r="M1672" s="1" t="s">
        <v>40</v>
      </c>
      <c r="N1672" s="88">
        <v>3883113</v>
      </c>
      <c r="O1672" s="1" t="s">
        <v>106</v>
      </c>
      <c r="P1672" s="1" t="s">
        <v>89</v>
      </c>
      <c r="Q1672" s="1" t="s">
        <v>90</v>
      </c>
      <c r="R1672" s="1" t="s">
        <v>43</v>
      </c>
      <c r="S1672" s="1" t="s">
        <v>43</v>
      </c>
      <c r="T1672" s="3">
        <v>0</v>
      </c>
      <c r="U1672" s="1" t="s">
        <v>44</v>
      </c>
      <c r="V1672" s="1" t="s">
        <v>45</v>
      </c>
      <c r="W1672" s="1" t="s">
        <v>143</v>
      </c>
      <c r="X1672" s="1" t="s">
        <v>46</v>
      </c>
      <c r="Y1672" s="1" t="s">
        <v>81</v>
      </c>
      <c r="Z1672" s="1" t="s">
        <v>146</v>
      </c>
      <c r="AA1672" s="1" t="s">
        <v>83</v>
      </c>
      <c r="AB1672" s="1" t="s">
        <v>147</v>
      </c>
      <c r="AC1672" s="1" t="s">
        <v>51</v>
      </c>
      <c r="AD1672" s="1" t="s">
        <v>146</v>
      </c>
      <c r="AE1672" s="1" t="s">
        <v>37</v>
      </c>
      <c r="AF1672">
        <f t="shared" si="106"/>
        <v>2025</v>
      </c>
      <c r="AG1672" t="str">
        <f t="shared" si="107"/>
        <v>feb</v>
      </c>
      <c r="AH1672" t="str">
        <f>+VLOOKUP(N1672,'[1]2. Ingreso de incapacidades'!$C$5:$O$6997,13,FALSE)</f>
        <v>SURA E.P.S.</v>
      </c>
      <c r="AI1672" t="s">
        <v>2197</v>
      </c>
    </row>
    <row r="1673" spans="1:35" hidden="1" x14ac:dyDescent="0.25">
      <c r="A1673" s="1" t="s">
        <v>33</v>
      </c>
      <c r="B1673" s="1" t="s">
        <v>34</v>
      </c>
      <c r="C1673" s="2">
        <v>45716</v>
      </c>
      <c r="D1673" s="42" t="str">
        <f t="shared" si="104"/>
        <v>2025</v>
      </c>
      <c r="E1673" s="1" t="s">
        <v>73</v>
      </c>
      <c r="F1673" s="1" t="s">
        <v>74</v>
      </c>
      <c r="G1673" s="1" t="s">
        <v>37</v>
      </c>
      <c r="H1673" s="1" t="s">
        <v>143</v>
      </c>
      <c r="I1673" s="1" t="s">
        <v>76</v>
      </c>
      <c r="J1673" s="3">
        <v>142350</v>
      </c>
      <c r="K1673" s="3">
        <v>0</v>
      </c>
      <c r="L1673" s="3">
        <f t="shared" si="105"/>
        <v>142350</v>
      </c>
      <c r="M1673" s="1" t="s">
        <v>40</v>
      </c>
      <c r="N1673" s="88">
        <v>1237441830</v>
      </c>
      <c r="O1673" s="1" t="s">
        <v>138</v>
      </c>
      <c r="P1673" s="1" t="s">
        <v>79</v>
      </c>
      <c r="Q1673" s="1" t="s">
        <v>80</v>
      </c>
      <c r="R1673" s="1" t="s">
        <v>43</v>
      </c>
      <c r="S1673" s="1" t="s">
        <v>43</v>
      </c>
      <c r="T1673" s="3">
        <v>0</v>
      </c>
      <c r="U1673" s="1" t="s">
        <v>44</v>
      </c>
      <c r="V1673" s="1" t="s">
        <v>45</v>
      </c>
      <c r="W1673" s="1" t="s">
        <v>143</v>
      </c>
      <c r="X1673" s="1" t="s">
        <v>46</v>
      </c>
      <c r="Y1673" s="1" t="s">
        <v>81</v>
      </c>
      <c r="Z1673" s="1" t="s">
        <v>146</v>
      </c>
      <c r="AA1673" s="1" t="s">
        <v>83</v>
      </c>
      <c r="AB1673" s="1" t="s">
        <v>147</v>
      </c>
      <c r="AC1673" s="1" t="s">
        <v>51</v>
      </c>
      <c r="AD1673" s="1" t="s">
        <v>146</v>
      </c>
      <c r="AE1673" s="1" t="s">
        <v>37</v>
      </c>
      <c r="AF1673">
        <f t="shared" si="106"/>
        <v>2025</v>
      </c>
      <c r="AG1673" t="str">
        <f t="shared" si="107"/>
        <v>feb</v>
      </c>
      <c r="AH1673" t="str">
        <f>+VLOOKUP(N1673,'[1]2. Ingreso de incapacidades'!$C$5:$O$6997,13,FALSE)</f>
        <v>COOSALUD ESS EPS -S</v>
      </c>
      <c r="AI1673" t="s">
        <v>2198</v>
      </c>
    </row>
    <row r="1674" spans="1:35" hidden="1" x14ac:dyDescent="0.25">
      <c r="A1674" s="1" t="s">
        <v>33</v>
      </c>
      <c r="B1674" s="1" t="s">
        <v>34</v>
      </c>
      <c r="C1674" s="2">
        <v>45713</v>
      </c>
      <c r="D1674" s="42" t="str">
        <f t="shared" si="104"/>
        <v>2025</v>
      </c>
      <c r="E1674" s="1" t="s">
        <v>35</v>
      </c>
      <c r="F1674" s="1" t="s">
        <v>36</v>
      </c>
      <c r="G1674" s="1" t="s">
        <v>37</v>
      </c>
      <c r="H1674" s="1" t="s">
        <v>170</v>
      </c>
      <c r="I1674" s="1" t="s">
        <v>171</v>
      </c>
      <c r="J1674" s="3">
        <v>0</v>
      </c>
      <c r="K1674" s="3">
        <v>130000</v>
      </c>
      <c r="L1674" s="3">
        <f t="shared" si="105"/>
        <v>-130000</v>
      </c>
      <c r="M1674" s="1" t="s">
        <v>40</v>
      </c>
      <c r="N1674" s="88">
        <v>73211365</v>
      </c>
      <c r="O1674" s="1" t="s">
        <v>96</v>
      </c>
      <c r="P1674" s="1" t="s">
        <v>37</v>
      </c>
      <c r="Q1674" s="1" t="s">
        <v>43</v>
      </c>
      <c r="R1674" s="1" t="s">
        <v>43</v>
      </c>
      <c r="S1674" s="1" t="s">
        <v>43</v>
      </c>
      <c r="T1674" s="3">
        <v>0</v>
      </c>
      <c r="U1674" s="1" t="s">
        <v>44</v>
      </c>
      <c r="V1674" s="1" t="s">
        <v>45</v>
      </c>
      <c r="W1674" s="1" t="s">
        <v>170</v>
      </c>
      <c r="X1674" s="1" t="s">
        <v>46</v>
      </c>
      <c r="Y1674" s="1" t="s">
        <v>47</v>
      </c>
      <c r="Z1674" s="1" t="s">
        <v>172</v>
      </c>
      <c r="AA1674" s="1" t="s">
        <v>49</v>
      </c>
      <c r="AB1674" s="1" t="s">
        <v>50</v>
      </c>
      <c r="AC1674" s="1" t="s">
        <v>51</v>
      </c>
      <c r="AD1674" s="1" t="s">
        <v>172</v>
      </c>
      <c r="AE1674" s="1" t="s">
        <v>37</v>
      </c>
      <c r="AF1674">
        <f t="shared" si="106"/>
        <v>2025</v>
      </c>
      <c r="AG1674" t="str">
        <f t="shared" si="107"/>
        <v>feb</v>
      </c>
      <c r="AH1674" t="str">
        <f>+VLOOKUP(N1674,'[1]2. Ingreso de incapacidades'!$C$5:$O$6997,13,FALSE)</f>
        <v>SANITAS E.P.S</v>
      </c>
      <c r="AI1674" t="s">
        <v>2193</v>
      </c>
    </row>
    <row r="1675" spans="1:35" hidden="1" x14ac:dyDescent="0.25">
      <c r="A1675" s="1" t="s">
        <v>33</v>
      </c>
      <c r="B1675" s="1" t="s">
        <v>34</v>
      </c>
      <c r="C1675" s="2">
        <v>45713</v>
      </c>
      <c r="D1675" s="42" t="str">
        <f t="shared" si="104"/>
        <v>2025</v>
      </c>
      <c r="E1675" s="1" t="s">
        <v>35</v>
      </c>
      <c r="F1675" s="1" t="s">
        <v>36</v>
      </c>
      <c r="G1675" s="1" t="s">
        <v>37</v>
      </c>
      <c r="H1675" s="1" t="s">
        <v>173</v>
      </c>
      <c r="I1675" s="1" t="s">
        <v>174</v>
      </c>
      <c r="J1675" s="3">
        <v>0</v>
      </c>
      <c r="K1675" s="3">
        <v>596267</v>
      </c>
      <c r="L1675" s="3">
        <f t="shared" si="105"/>
        <v>-596267</v>
      </c>
      <c r="M1675" s="1" t="s">
        <v>40</v>
      </c>
      <c r="N1675" s="88">
        <v>3883113</v>
      </c>
      <c r="O1675" s="1" t="s">
        <v>106</v>
      </c>
      <c r="P1675" s="1" t="s">
        <v>37</v>
      </c>
      <c r="Q1675" s="1" t="s">
        <v>43</v>
      </c>
      <c r="R1675" s="1" t="s">
        <v>43</v>
      </c>
      <c r="S1675" s="1" t="s">
        <v>43</v>
      </c>
      <c r="T1675" s="3">
        <v>0</v>
      </c>
      <c r="U1675" s="1" t="s">
        <v>44</v>
      </c>
      <c r="V1675" s="1" t="s">
        <v>45</v>
      </c>
      <c r="W1675" s="1" t="s">
        <v>173</v>
      </c>
      <c r="X1675" s="1" t="s">
        <v>46</v>
      </c>
      <c r="Y1675" s="1" t="s">
        <v>47</v>
      </c>
      <c r="Z1675" s="1" t="s">
        <v>175</v>
      </c>
      <c r="AA1675" s="1" t="s">
        <v>49</v>
      </c>
      <c r="AB1675" s="1" t="s">
        <v>50</v>
      </c>
      <c r="AC1675" s="1" t="s">
        <v>51</v>
      </c>
      <c r="AD1675" s="1" t="s">
        <v>175</v>
      </c>
      <c r="AE1675" s="1" t="s">
        <v>37</v>
      </c>
      <c r="AF1675">
        <f t="shared" si="106"/>
        <v>2025</v>
      </c>
      <c r="AG1675" t="str">
        <f t="shared" si="107"/>
        <v>feb</v>
      </c>
      <c r="AH1675" t="str">
        <f>+VLOOKUP(N1675,'[1]2. Ingreso de incapacidades'!$C$5:$O$6997,13,FALSE)</f>
        <v>SURA E.P.S.</v>
      </c>
      <c r="AI1675" t="s">
        <v>2197</v>
      </c>
    </row>
    <row r="1676" spans="1:35" hidden="1" x14ac:dyDescent="0.25">
      <c r="A1676" s="1" t="s">
        <v>33</v>
      </c>
      <c r="B1676" s="1" t="s">
        <v>34</v>
      </c>
      <c r="C1676" s="2">
        <v>45712</v>
      </c>
      <c r="D1676" s="42" t="str">
        <f t="shared" si="104"/>
        <v>2025</v>
      </c>
      <c r="E1676" s="1" t="s">
        <v>35</v>
      </c>
      <c r="F1676" s="1" t="s">
        <v>36</v>
      </c>
      <c r="G1676" s="1" t="s">
        <v>37</v>
      </c>
      <c r="H1676" s="1" t="s">
        <v>176</v>
      </c>
      <c r="I1676" s="1" t="s">
        <v>177</v>
      </c>
      <c r="J1676" s="3">
        <v>0</v>
      </c>
      <c r="K1676" s="3">
        <v>91488</v>
      </c>
      <c r="L1676" s="3">
        <f t="shared" si="105"/>
        <v>-91488</v>
      </c>
      <c r="M1676" s="1" t="s">
        <v>40</v>
      </c>
      <c r="N1676" s="88">
        <v>1002248481</v>
      </c>
      <c r="O1676" s="1" t="s">
        <v>130</v>
      </c>
      <c r="P1676" s="1" t="s">
        <v>37</v>
      </c>
      <c r="Q1676" s="1" t="s">
        <v>43</v>
      </c>
      <c r="R1676" s="1" t="s">
        <v>43</v>
      </c>
      <c r="S1676" s="1" t="s">
        <v>43</v>
      </c>
      <c r="T1676" s="3">
        <v>0</v>
      </c>
      <c r="U1676" s="1" t="s">
        <v>44</v>
      </c>
      <c r="V1676" s="1" t="s">
        <v>45</v>
      </c>
      <c r="W1676" s="1" t="s">
        <v>176</v>
      </c>
      <c r="X1676" s="1" t="s">
        <v>46</v>
      </c>
      <c r="Y1676" s="1" t="s">
        <v>47</v>
      </c>
      <c r="Z1676" s="1" t="s">
        <v>178</v>
      </c>
      <c r="AA1676" s="1" t="s">
        <v>49</v>
      </c>
      <c r="AB1676" s="1" t="s">
        <v>50</v>
      </c>
      <c r="AC1676" s="1" t="s">
        <v>51</v>
      </c>
      <c r="AD1676" s="1" t="s">
        <v>178</v>
      </c>
      <c r="AE1676" s="1" t="s">
        <v>37</v>
      </c>
      <c r="AF1676">
        <f t="shared" si="106"/>
        <v>2025</v>
      </c>
      <c r="AG1676" t="str">
        <f t="shared" si="107"/>
        <v>feb</v>
      </c>
      <c r="AH1676" t="str">
        <f>+VLOOKUP(N1676,'[1]2. Ingreso de incapacidades'!$C$5:$O$6997,13,FALSE)</f>
        <v>SANITAS E.P.S</v>
      </c>
      <c r="AI1676" t="s">
        <v>2193</v>
      </c>
    </row>
    <row r="1677" spans="1:35" hidden="1" x14ac:dyDescent="0.25">
      <c r="A1677" s="1" t="s">
        <v>33</v>
      </c>
      <c r="B1677" s="1" t="s">
        <v>34</v>
      </c>
      <c r="C1677" s="2">
        <v>45709</v>
      </c>
      <c r="D1677" s="42" t="str">
        <f t="shared" si="104"/>
        <v>2025</v>
      </c>
      <c r="E1677" s="1" t="s">
        <v>35</v>
      </c>
      <c r="F1677" s="1" t="s">
        <v>36</v>
      </c>
      <c r="G1677" s="1" t="s">
        <v>37</v>
      </c>
      <c r="H1677" s="1" t="s">
        <v>179</v>
      </c>
      <c r="I1677" s="1" t="s">
        <v>180</v>
      </c>
      <c r="J1677" s="3">
        <v>0</v>
      </c>
      <c r="K1677" s="3">
        <v>44768</v>
      </c>
      <c r="L1677" s="3">
        <f t="shared" si="105"/>
        <v>-44768</v>
      </c>
      <c r="M1677" s="1" t="s">
        <v>40</v>
      </c>
      <c r="N1677" s="88">
        <v>1047430645</v>
      </c>
      <c r="O1677" s="1" t="s">
        <v>110</v>
      </c>
      <c r="P1677" s="1" t="s">
        <v>37</v>
      </c>
      <c r="Q1677" s="1" t="s">
        <v>43</v>
      </c>
      <c r="R1677" s="1" t="s">
        <v>43</v>
      </c>
      <c r="S1677" s="1" t="s">
        <v>43</v>
      </c>
      <c r="T1677" s="3">
        <v>0</v>
      </c>
      <c r="U1677" s="1" t="s">
        <v>44</v>
      </c>
      <c r="V1677" s="1" t="s">
        <v>45</v>
      </c>
      <c r="W1677" s="1" t="s">
        <v>179</v>
      </c>
      <c r="X1677" s="1" t="s">
        <v>46</v>
      </c>
      <c r="Y1677" s="1" t="s">
        <v>47</v>
      </c>
      <c r="Z1677" s="1" t="s">
        <v>181</v>
      </c>
      <c r="AA1677" s="1" t="s">
        <v>49</v>
      </c>
      <c r="AB1677" s="1" t="s">
        <v>50</v>
      </c>
      <c r="AC1677" s="1" t="s">
        <v>51</v>
      </c>
      <c r="AD1677" s="1" t="s">
        <v>181</v>
      </c>
      <c r="AE1677" s="1" t="s">
        <v>37</v>
      </c>
      <c r="AF1677">
        <f t="shared" si="106"/>
        <v>2025</v>
      </c>
      <c r="AG1677" t="str">
        <f t="shared" si="107"/>
        <v>feb</v>
      </c>
      <c r="AH1677" t="str">
        <f>+VLOOKUP(N1677,'[1]2. Ingreso de incapacidades'!$C$5:$O$6997,13,FALSE)</f>
        <v>COOSALUD ESS EPS -S</v>
      </c>
      <c r="AI1677" t="s">
        <v>2198</v>
      </c>
    </row>
    <row r="1678" spans="1:35" hidden="1" x14ac:dyDescent="0.25">
      <c r="A1678" s="1" t="s">
        <v>33</v>
      </c>
      <c r="B1678" s="1" t="s">
        <v>34</v>
      </c>
      <c r="C1678" s="2">
        <v>45709</v>
      </c>
      <c r="D1678" s="42" t="str">
        <f t="shared" si="104"/>
        <v>2025</v>
      </c>
      <c r="E1678" s="1" t="s">
        <v>35</v>
      </c>
      <c r="F1678" s="1" t="s">
        <v>36</v>
      </c>
      <c r="G1678" s="1" t="s">
        <v>37</v>
      </c>
      <c r="H1678" s="1" t="s">
        <v>182</v>
      </c>
      <c r="I1678" s="1" t="s">
        <v>183</v>
      </c>
      <c r="J1678" s="3">
        <v>0</v>
      </c>
      <c r="K1678" s="3">
        <v>44768</v>
      </c>
      <c r="L1678" s="3">
        <f t="shared" si="105"/>
        <v>-44768</v>
      </c>
      <c r="M1678" s="1" t="s">
        <v>40</v>
      </c>
      <c r="N1678" s="88">
        <v>1047430645</v>
      </c>
      <c r="O1678" s="1" t="s">
        <v>110</v>
      </c>
      <c r="P1678" s="1" t="s">
        <v>37</v>
      </c>
      <c r="Q1678" s="1" t="s">
        <v>43</v>
      </c>
      <c r="R1678" s="1" t="s">
        <v>43</v>
      </c>
      <c r="S1678" s="1" t="s">
        <v>43</v>
      </c>
      <c r="T1678" s="3">
        <v>0</v>
      </c>
      <c r="U1678" s="1" t="s">
        <v>44</v>
      </c>
      <c r="V1678" s="1" t="s">
        <v>45</v>
      </c>
      <c r="W1678" s="1" t="s">
        <v>182</v>
      </c>
      <c r="X1678" s="1" t="s">
        <v>46</v>
      </c>
      <c r="Y1678" s="1" t="s">
        <v>47</v>
      </c>
      <c r="Z1678" s="1" t="s">
        <v>184</v>
      </c>
      <c r="AA1678" s="1" t="s">
        <v>49</v>
      </c>
      <c r="AB1678" s="1" t="s">
        <v>50</v>
      </c>
      <c r="AC1678" s="1" t="s">
        <v>51</v>
      </c>
      <c r="AD1678" s="1" t="s">
        <v>184</v>
      </c>
      <c r="AE1678" s="1" t="s">
        <v>37</v>
      </c>
      <c r="AF1678">
        <f t="shared" si="106"/>
        <v>2025</v>
      </c>
      <c r="AG1678" t="str">
        <f t="shared" si="107"/>
        <v>feb</v>
      </c>
      <c r="AH1678" t="str">
        <f>+VLOOKUP(N1678,'[1]2. Ingreso de incapacidades'!$C$5:$O$6997,13,FALSE)</f>
        <v>COOSALUD ESS EPS -S</v>
      </c>
      <c r="AI1678" t="s">
        <v>2198</v>
      </c>
    </row>
    <row r="1679" spans="1:35" hidden="1" x14ac:dyDescent="0.25">
      <c r="A1679" s="1" t="s">
        <v>33</v>
      </c>
      <c r="B1679" s="1" t="s">
        <v>34</v>
      </c>
      <c r="C1679" s="2">
        <v>45709</v>
      </c>
      <c r="D1679" s="42" t="str">
        <f t="shared" si="104"/>
        <v>2025</v>
      </c>
      <c r="E1679" s="1" t="s">
        <v>35</v>
      </c>
      <c r="F1679" s="1" t="s">
        <v>36</v>
      </c>
      <c r="G1679" s="1" t="s">
        <v>37</v>
      </c>
      <c r="H1679" s="1" t="s">
        <v>185</v>
      </c>
      <c r="I1679" s="1" t="s">
        <v>186</v>
      </c>
      <c r="J1679" s="3">
        <v>0</v>
      </c>
      <c r="K1679" s="3">
        <v>47450</v>
      </c>
      <c r="L1679" s="3">
        <f t="shared" si="105"/>
        <v>-47450</v>
      </c>
      <c r="M1679" s="1" t="s">
        <v>40</v>
      </c>
      <c r="N1679" s="88">
        <v>73117655</v>
      </c>
      <c r="O1679" s="1" t="s">
        <v>128</v>
      </c>
      <c r="P1679" s="1" t="s">
        <v>37</v>
      </c>
      <c r="Q1679" s="1" t="s">
        <v>43</v>
      </c>
      <c r="R1679" s="1" t="s">
        <v>43</v>
      </c>
      <c r="S1679" s="1" t="s">
        <v>43</v>
      </c>
      <c r="T1679" s="3">
        <v>0</v>
      </c>
      <c r="U1679" s="1" t="s">
        <v>44</v>
      </c>
      <c r="V1679" s="1" t="s">
        <v>45</v>
      </c>
      <c r="W1679" s="1" t="s">
        <v>185</v>
      </c>
      <c r="X1679" s="1" t="s">
        <v>46</v>
      </c>
      <c r="Y1679" s="1" t="s">
        <v>47</v>
      </c>
      <c r="Z1679" s="1" t="s">
        <v>187</v>
      </c>
      <c r="AA1679" s="1" t="s">
        <v>49</v>
      </c>
      <c r="AB1679" s="1" t="s">
        <v>50</v>
      </c>
      <c r="AC1679" s="1" t="s">
        <v>51</v>
      </c>
      <c r="AD1679" s="1" t="s">
        <v>187</v>
      </c>
      <c r="AE1679" s="1" t="s">
        <v>37</v>
      </c>
      <c r="AF1679">
        <f t="shared" si="106"/>
        <v>2025</v>
      </c>
      <c r="AG1679" t="str">
        <f t="shared" si="107"/>
        <v>feb</v>
      </c>
      <c r="AH1679" t="str">
        <f>+VLOOKUP(N1679,'[1]2. Ingreso de incapacidades'!$C$5:$O$6997,13,FALSE)</f>
        <v>COOMEVA E.P.S</v>
      </c>
      <c r="AI1679" t="s">
        <v>2202</v>
      </c>
    </row>
    <row r="1680" spans="1:35" hidden="1" x14ac:dyDescent="0.25">
      <c r="A1680" s="1" t="s">
        <v>33</v>
      </c>
      <c r="B1680" s="1" t="s">
        <v>34</v>
      </c>
      <c r="C1680" s="2">
        <v>45709</v>
      </c>
      <c r="D1680" s="42" t="str">
        <f t="shared" si="104"/>
        <v>2025</v>
      </c>
      <c r="E1680" s="1" t="s">
        <v>35</v>
      </c>
      <c r="F1680" s="1" t="s">
        <v>36</v>
      </c>
      <c r="G1680" s="1" t="s">
        <v>37</v>
      </c>
      <c r="H1680" s="1" t="s">
        <v>188</v>
      </c>
      <c r="I1680" s="1" t="s">
        <v>189</v>
      </c>
      <c r="J1680" s="3">
        <v>0</v>
      </c>
      <c r="K1680" s="3">
        <v>47450</v>
      </c>
      <c r="L1680" s="3">
        <f t="shared" si="105"/>
        <v>-47450</v>
      </c>
      <c r="M1680" s="1" t="s">
        <v>40</v>
      </c>
      <c r="N1680" s="88">
        <v>73117655</v>
      </c>
      <c r="O1680" s="1" t="s">
        <v>128</v>
      </c>
      <c r="P1680" s="1" t="s">
        <v>37</v>
      </c>
      <c r="Q1680" s="1" t="s">
        <v>43</v>
      </c>
      <c r="R1680" s="1" t="s">
        <v>43</v>
      </c>
      <c r="S1680" s="1" t="s">
        <v>43</v>
      </c>
      <c r="T1680" s="3">
        <v>0</v>
      </c>
      <c r="U1680" s="1" t="s">
        <v>44</v>
      </c>
      <c r="V1680" s="1" t="s">
        <v>45</v>
      </c>
      <c r="W1680" s="1" t="s">
        <v>188</v>
      </c>
      <c r="X1680" s="1" t="s">
        <v>46</v>
      </c>
      <c r="Y1680" s="1" t="s">
        <v>47</v>
      </c>
      <c r="Z1680" s="1" t="s">
        <v>190</v>
      </c>
      <c r="AA1680" s="1" t="s">
        <v>49</v>
      </c>
      <c r="AB1680" s="1" t="s">
        <v>50</v>
      </c>
      <c r="AC1680" s="1" t="s">
        <v>51</v>
      </c>
      <c r="AD1680" s="1" t="s">
        <v>190</v>
      </c>
      <c r="AE1680" s="1" t="s">
        <v>37</v>
      </c>
      <c r="AF1680">
        <f t="shared" si="106"/>
        <v>2025</v>
      </c>
      <c r="AG1680" t="str">
        <f t="shared" si="107"/>
        <v>feb</v>
      </c>
      <c r="AH1680" t="str">
        <f>+VLOOKUP(N1680,'[1]2. Ingreso de incapacidades'!$C$5:$O$6997,13,FALSE)</f>
        <v>COOMEVA E.P.S</v>
      </c>
      <c r="AI1680" t="s">
        <v>2202</v>
      </c>
    </row>
    <row r="1681" spans="1:35" hidden="1" x14ac:dyDescent="0.25">
      <c r="A1681" s="1" t="s">
        <v>33</v>
      </c>
      <c r="B1681" s="1" t="s">
        <v>34</v>
      </c>
      <c r="C1681" s="2">
        <v>45709</v>
      </c>
      <c r="D1681" s="42" t="str">
        <f t="shared" si="104"/>
        <v>2025</v>
      </c>
      <c r="E1681" s="1" t="s">
        <v>35</v>
      </c>
      <c r="F1681" s="1" t="s">
        <v>36</v>
      </c>
      <c r="G1681" s="1" t="s">
        <v>37</v>
      </c>
      <c r="H1681" s="1" t="s">
        <v>191</v>
      </c>
      <c r="I1681" s="1" t="s">
        <v>192</v>
      </c>
      <c r="J1681" s="3">
        <v>0</v>
      </c>
      <c r="K1681" s="3">
        <v>43431</v>
      </c>
      <c r="L1681" s="3">
        <f t="shared" si="105"/>
        <v>-43431</v>
      </c>
      <c r="M1681" s="1" t="s">
        <v>40</v>
      </c>
      <c r="N1681" s="88">
        <v>15031784</v>
      </c>
      <c r="O1681" s="1" t="s">
        <v>149</v>
      </c>
      <c r="P1681" s="1" t="s">
        <v>37</v>
      </c>
      <c r="Q1681" s="1" t="s">
        <v>43</v>
      </c>
      <c r="R1681" s="1" t="s">
        <v>43</v>
      </c>
      <c r="S1681" s="1" t="s">
        <v>43</v>
      </c>
      <c r="T1681" s="3">
        <v>0</v>
      </c>
      <c r="U1681" s="1" t="s">
        <v>44</v>
      </c>
      <c r="V1681" s="1" t="s">
        <v>45</v>
      </c>
      <c r="W1681" s="1" t="s">
        <v>191</v>
      </c>
      <c r="X1681" s="1" t="s">
        <v>46</v>
      </c>
      <c r="Y1681" s="1" t="s">
        <v>47</v>
      </c>
      <c r="Z1681" s="1" t="s">
        <v>193</v>
      </c>
      <c r="AA1681" s="1" t="s">
        <v>49</v>
      </c>
      <c r="AB1681" s="1" t="s">
        <v>50</v>
      </c>
      <c r="AC1681" s="1" t="s">
        <v>51</v>
      </c>
      <c r="AD1681" s="1" t="s">
        <v>193</v>
      </c>
      <c r="AE1681" s="1" t="s">
        <v>37</v>
      </c>
      <c r="AF1681">
        <f t="shared" si="106"/>
        <v>2025</v>
      </c>
      <c r="AG1681" t="str">
        <f t="shared" si="107"/>
        <v>feb</v>
      </c>
      <c r="AH1681" t="str">
        <f>+VLOOKUP(N1681,'[1]2. Ingreso de incapacidades'!$C$5:$O$6997,13,FALSE)</f>
        <v>FAMISANAR E.P.S</v>
      </c>
      <c r="AI1681" t="s">
        <v>2196</v>
      </c>
    </row>
    <row r="1682" spans="1:35" hidden="1" x14ac:dyDescent="0.25">
      <c r="A1682" s="1" t="s">
        <v>33</v>
      </c>
      <c r="B1682" s="1" t="s">
        <v>34</v>
      </c>
      <c r="C1682" s="2">
        <v>45709</v>
      </c>
      <c r="D1682" s="42" t="str">
        <f t="shared" si="104"/>
        <v>2025</v>
      </c>
      <c r="E1682" s="1" t="s">
        <v>35</v>
      </c>
      <c r="F1682" s="1" t="s">
        <v>36</v>
      </c>
      <c r="G1682" s="1" t="s">
        <v>37</v>
      </c>
      <c r="H1682" s="1" t="s">
        <v>191</v>
      </c>
      <c r="I1682" s="1" t="s">
        <v>192</v>
      </c>
      <c r="J1682" s="3">
        <v>0</v>
      </c>
      <c r="K1682" s="3">
        <v>86667</v>
      </c>
      <c r="L1682" s="3">
        <f t="shared" si="105"/>
        <v>-86667</v>
      </c>
      <c r="M1682" s="1" t="s">
        <v>40</v>
      </c>
      <c r="N1682" s="88">
        <v>1002059942</v>
      </c>
      <c r="O1682" s="1" t="s">
        <v>92</v>
      </c>
      <c r="P1682" s="1" t="s">
        <v>37</v>
      </c>
      <c r="Q1682" s="1" t="s">
        <v>43</v>
      </c>
      <c r="R1682" s="1" t="s">
        <v>43</v>
      </c>
      <c r="S1682" s="1" t="s">
        <v>43</v>
      </c>
      <c r="T1682" s="3">
        <v>0</v>
      </c>
      <c r="U1682" s="1" t="s">
        <v>44</v>
      </c>
      <c r="V1682" s="1" t="s">
        <v>45</v>
      </c>
      <c r="W1682" s="1" t="s">
        <v>191</v>
      </c>
      <c r="X1682" s="1" t="s">
        <v>46</v>
      </c>
      <c r="Y1682" s="1" t="s">
        <v>47</v>
      </c>
      <c r="Z1682" s="1" t="s">
        <v>193</v>
      </c>
      <c r="AA1682" s="1" t="s">
        <v>49</v>
      </c>
      <c r="AB1682" s="1" t="s">
        <v>50</v>
      </c>
      <c r="AC1682" s="1" t="s">
        <v>51</v>
      </c>
      <c r="AD1682" s="1" t="s">
        <v>193</v>
      </c>
      <c r="AE1682" s="1" t="s">
        <v>37</v>
      </c>
      <c r="AF1682">
        <f t="shared" si="106"/>
        <v>2025</v>
      </c>
      <c r="AG1682" t="str">
        <f t="shared" si="107"/>
        <v>feb</v>
      </c>
      <c r="AH1682" t="str">
        <f>+VLOOKUP(N1682,'[1]2. Ingreso de incapacidades'!$C$5:$O$6997,13,FALSE)</f>
        <v>SALUD TOTAL E.P.S.</v>
      </c>
      <c r="AI1682" t="s">
        <v>2192</v>
      </c>
    </row>
    <row r="1683" spans="1:35" hidden="1" x14ac:dyDescent="0.25">
      <c r="A1683" s="1" t="s">
        <v>33</v>
      </c>
      <c r="B1683" s="1" t="s">
        <v>34</v>
      </c>
      <c r="C1683" s="2">
        <v>45709</v>
      </c>
      <c r="D1683" s="42" t="str">
        <f t="shared" si="104"/>
        <v>2025</v>
      </c>
      <c r="E1683" s="1" t="s">
        <v>35</v>
      </c>
      <c r="F1683" s="1" t="s">
        <v>36</v>
      </c>
      <c r="G1683" s="1" t="s">
        <v>37</v>
      </c>
      <c r="H1683" s="1" t="s">
        <v>191</v>
      </c>
      <c r="I1683" s="1" t="s">
        <v>192</v>
      </c>
      <c r="J1683" s="3">
        <v>0</v>
      </c>
      <c r="K1683" s="3">
        <v>1213333</v>
      </c>
      <c r="L1683" s="3">
        <f t="shared" si="105"/>
        <v>-1213333</v>
      </c>
      <c r="M1683" s="1" t="s">
        <v>40</v>
      </c>
      <c r="N1683" s="88">
        <v>12595533</v>
      </c>
      <c r="O1683" s="1" t="s">
        <v>116</v>
      </c>
      <c r="P1683" s="1" t="s">
        <v>37</v>
      </c>
      <c r="Q1683" s="1" t="s">
        <v>43</v>
      </c>
      <c r="R1683" s="1" t="s">
        <v>43</v>
      </c>
      <c r="S1683" s="1" t="s">
        <v>43</v>
      </c>
      <c r="T1683" s="3">
        <v>0</v>
      </c>
      <c r="U1683" s="1" t="s">
        <v>44</v>
      </c>
      <c r="V1683" s="1" t="s">
        <v>45</v>
      </c>
      <c r="W1683" s="1" t="s">
        <v>191</v>
      </c>
      <c r="X1683" s="1" t="s">
        <v>46</v>
      </c>
      <c r="Y1683" s="1" t="s">
        <v>47</v>
      </c>
      <c r="Z1683" s="1" t="s">
        <v>193</v>
      </c>
      <c r="AA1683" s="1" t="s">
        <v>49</v>
      </c>
      <c r="AB1683" s="1" t="s">
        <v>50</v>
      </c>
      <c r="AC1683" s="1" t="s">
        <v>51</v>
      </c>
      <c r="AD1683" s="1" t="s">
        <v>193</v>
      </c>
      <c r="AE1683" s="1" t="s">
        <v>37</v>
      </c>
      <c r="AF1683">
        <f t="shared" si="106"/>
        <v>2025</v>
      </c>
      <c r="AG1683" t="str">
        <f t="shared" si="107"/>
        <v>feb</v>
      </c>
      <c r="AH1683" t="str">
        <f>+VLOOKUP(N1683,'[1]2. Ingreso de incapacidades'!$C$5:$O$6997,13,FALSE)</f>
        <v>NUEVA E.P.S</v>
      </c>
      <c r="AI1683" t="s">
        <v>2199</v>
      </c>
    </row>
    <row r="1684" spans="1:35" hidden="1" x14ac:dyDescent="0.25">
      <c r="A1684" s="1" t="s">
        <v>33</v>
      </c>
      <c r="B1684" s="1" t="s">
        <v>34</v>
      </c>
      <c r="C1684" s="2">
        <v>45709</v>
      </c>
      <c r="D1684" s="42" t="str">
        <f t="shared" si="104"/>
        <v>2025</v>
      </c>
      <c r="E1684" s="1" t="s">
        <v>35</v>
      </c>
      <c r="F1684" s="1" t="s">
        <v>36</v>
      </c>
      <c r="G1684" s="1" t="s">
        <v>37</v>
      </c>
      <c r="H1684" s="1" t="s">
        <v>191</v>
      </c>
      <c r="I1684" s="1" t="s">
        <v>194</v>
      </c>
      <c r="J1684" s="3">
        <v>0</v>
      </c>
      <c r="K1684" s="3">
        <v>1993333</v>
      </c>
      <c r="L1684" s="3">
        <f t="shared" si="105"/>
        <v>-1993333</v>
      </c>
      <c r="M1684" s="1" t="s">
        <v>40</v>
      </c>
      <c r="N1684" s="88">
        <v>73159298</v>
      </c>
      <c r="O1684" s="1" t="s">
        <v>120</v>
      </c>
      <c r="P1684" s="1" t="s">
        <v>37</v>
      </c>
      <c r="Q1684" s="1" t="s">
        <v>43</v>
      </c>
      <c r="R1684" s="1" t="s">
        <v>43</v>
      </c>
      <c r="S1684" s="1" t="s">
        <v>43</v>
      </c>
      <c r="T1684" s="3">
        <v>0</v>
      </c>
      <c r="U1684" s="1" t="s">
        <v>44</v>
      </c>
      <c r="V1684" s="1" t="s">
        <v>45</v>
      </c>
      <c r="W1684" s="1" t="s">
        <v>191</v>
      </c>
      <c r="X1684" s="1" t="s">
        <v>46</v>
      </c>
      <c r="Y1684" s="1" t="s">
        <v>47</v>
      </c>
      <c r="Z1684" s="1" t="s">
        <v>193</v>
      </c>
      <c r="AA1684" s="1" t="s">
        <v>49</v>
      </c>
      <c r="AB1684" s="1" t="s">
        <v>50</v>
      </c>
      <c r="AC1684" s="1" t="s">
        <v>51</v>
      </c>
      <c r="AD1684" s="1" t="s">
        <v>193</v>
      </c>
      <c r="AE1684" s="1" t="s">
        <v>37</v>
      </c>
      <c r="AF1684">
        <f t="shared" si="106"/>
        <v>2025</v>
      </c>
      <c r="AG1684" t="str">
        <f t="shared" si="107"/>
        <v>feb</v>
      </c>
      <c r="AH1684" t="str">
        <f>+VLOOKUP(N1684,'[1]2. Ingreso de incapacidades'!$C$5:$O$6997,13,FALSE)</f>
        <v>NUEVA E.P.S</v>
      </c>
      <c r="AI1684" t="s">
        <v>2199</v>
      </c>
    </row>
    <row r="1685" spans="1:35" hidden="1" x14ac:dyDescent="0.25">
      <c r="A1685" s="1" t="s">
        <v>33</v>
      </c>
      <c r="B1685" s="1" t="s">
        <v>34</v>
      </c>
      <c r="C1685" s="2">
        <v>45706</v>
      </c>
      <c r="D1685" s="42" t="str">
        <f t="shared" si="104"/>
        <v>2025</v>
      </c>
      <c r="E1685" s="1" t="s">
        <v>35</v>
      </c>
      <c r="F1685" s="1" t="s">
        <v>36</v>
      </c>
      <c r="G1685" s="1" t="s">
        <v>37</v>
      </c>
      <c r="H1685" s="1" t="s">
        <v>195</v>
      </c>
      <c r="I1685" s="1" t="s">
        <v>196</v>
      </c>
      <c r="J1685" s="3">
        <v>0</v>
      </c>
      <c r="K1685" s="3">
        <v>50862</v>
      </c>
      <c r="L1685" s="3">
        <f t="shared" si="105"/>
        <v>-50862</v>
      </c>
      <c r="M1685" s="1" t="s">
        <v>40</v>
      </c>
      <c r="N1685" s="88">
        <v>1002248481</v>
      </c>
      <c r="O1685" s="1" t="s">
        <v>130</v>
      </c>
      <c r="P1685" s="1" t="s">
        <v>37</v>
      </c>
      <c r="Q1685" s="1" t="s">
        <v>43</v>
      </c>
      <c r="R1685" s="1" t="s">
        <v>43</v>
      </c>
      <c r="S1685" s="1" t="s">
        <v>43</v>
      </c>
      <c r="T1685" s="3">
        <v>0</v>
      </c>
      <c r="U1685" s="1" t="s">
        <v>44</v>
      </c>
      <c r="V1685" s="1" t="s">
        <v>45</v>
      </c>
      <c r="W1685" s="1" t="s">
        <v>195</v>
      </c>
      <c r="X1685" s="1" t="s">
        <v>46</v>
      </c>
      <c r="Y1685" s="1" t="s">
        <v>47</v>
      </c>
      <c r="Z1685" s="1" t="s">
        <v>197</v>
      </c>
      <c r="AA1685" s="1" t="s">
        <v>49</v>
      </c>
      <c r="AB1685" s="1" t="s">
        <v>50</v>
      </c>
      <c r="AC1685" s="1" t="s">
        <v>51</v>
      </c>
      <c r="AD1685" s="1" t="s">
        <v>197</v>
      </c>
      <c r="AE1685" s="1" t="s">
        <v>37</v>
      </c>
      <c r="AF1685">
        <f t="shared" si="106"/>
        <v>2025</v>
      </c>
      <c r="AG1685" t="str">
        <f t="shared" si="107"/>
        <v>feb</v>
      </c>
      <c r="AH1685" t="str">
        <f>+VLOOKUP(N1685,'[1]2. Ingreso de incapacidades'!$C$5:$O$6997,13,FALSE)</f>
        <v>SANITAS E.P.S</v>
      </c>
      <c r="AI1685" t="s">
        <v>2193</v>
      </c>
    </row>
    <row r="1686" spans="1:35" hidden="1" x14ac:dyDescent="0.25">
      <c r="A1686" s="1" t="s">
        <v>33</v>
      </c>
      <c r="B1686" s="1" t="s">
        <v>34</v>
      </c>
      <c r="C1686" s="2">
        <v>45701</v>
      </c>
      <c r="D1686" s="42" t="str">
        <f t="shared" si="104"/>
        <v>2025</v>
      </c>
      <c r="E1686" s="1" t="s">
        <v>35</v>
      </c>
      <c r="F1686" s="1" t="s">
        <v>36</v>
      </c>
      <c r="G1686" s="1" t="s">
        <v>37</v>
      </c>
      <c r="H1686" s="1" t="s">
        <v>198</v>
      </c>
      <c r="I1686" s="1" t="s">
        <v>199</v>
      </c>
      <c r="J1686" s="3">
        <v>0</v>
      </c>
      <c r="K1686" s="3">
        <v>7713333</v>
      </c>
      <c r="L1686" s="3">
        <f t="shared" si="105"/>
        <v>-7713333</v>
      </c>
      <c r="M1686" s="1" t="s">
        <v>40</v>
      </c>
      <c r="N1686" s="88">
        <v>73109356</v>
      </c>
      <c r="O1686" s="1" t="s">
        <v>118</v>
      </c>
      <c r="P1686" s="1" t="s">
        <v>37</v>
      </c>
      <c r="Q1686" s="1" t="s">
        <v>43</v>
      </c>
      <c r="R1686" s="1" t="s">
        <v>43</v>
      </c>
      <c r="S1686" s="1" t="s">
        <v>43</v>
      </c>
      <c r="T1686" s="3">
        <v>0</v>
      </c>
      <c r="U1686" s="1" t="s">
        <v>44</v>
      </c>
      <c r="V1686" s="1" t="s">
        <v>45</v>
      </c>
      <c r="W1686" s="1" t="s">
        <v>198</v>
      </c>
      <c r="X1686" s="1" t="s">
        <v>46</v>
      </c>
      <c r="Y1686" s="1" t="s">
        <v>47</v>
      </c>
      <c r="Z1686" s="1" t="s">
        <v>200</v>
      </c>
      <c r="AA1686" s="1" t="s">
        <v>49</v>
      </c>
      <c r="AB1686" s="1" t="s">
        <v>50</v>
      </c>
      <c r="AC1686" s="1" t="s">
        <v>51</v>
      </c>
      <c r="AD1686" s="1" t="s">
        <v>200</v>
      </c>
      <c r="AE1686" s="1" t="s">
        <v>37</v>
      </c>
      <c r="AF1686">
        <f t="shared" si="106"/>
        <v>2025</v>
      </c>
      <c r="AG1686" t="str">
        <f t="shared" si="107"/>
        <v>feb</v>
      </c>
      <c r="AH1686" t="str">
        <f>+VLOOKUP(N1686,'[1]2. Ingreso de incapacidades'!$C$5:$O$6997,13,FALSE)</f>
        <v>SANITAS E.P.S</v>
      </c>
      <c r="AI1686" t="s">
        <v>2193</v>
      </c>
    </row>
    <row r="1687" spans="1:35" hidden="1" x14ac:dyDescent="0.25">
      <c r="A1687" s="1" t="s">
        <v>33</v>
      </c>
      <c r="B1687" s="1" t="s">
        <v>34</v>
      </c>
      <c r="C1687" s="2">
        <v>45741</v>
      </c>
      <c r="D1687" s="42" t="str">
        <f t="shared" si="104"/>
        <v>2025</v>
      </c>
      <c r="E1687" s="1" t="s">
        <v>35</v>
      </c>
      <c r="F1687" s="1" t="s">
        <v>36</v>
      </c>
      <c r="G1687" s="1" t="s">
        <v>37</v>
      </c>
      <c r="H1687" s="1" t="s">
        <v>201</v>
      </c>
      <c r="I1687" s="1" t="s">
        <v>202</v>
      </c>
      <c r="J1687" s="3">
        <v>0</v>
      </c>
      <c r="K1687" s="3">
        <v>1423500</v>
      </c>
      <c r="L1687" s="3">
        <f t="shared" si="105"/>
        <v>-1423500</v>
      </c>
      <c r="M1687" s="1" t="s">
        <v>40</v>
      </c>
      <c r="N1687" s="88">
        <v>800088702</v>
      </c>
      <c r="O1687" s="1" t="s">
        <v>63</v>
      </c>
      <c r="P1687" s="1" t="s">
        <v>37</v>
      </c>
      <c r="Q1687" s="1" t="s">
        <v>43</v>
      </c>
      <c r="R1687" s="1" t="s">
        <v>43</v>
      </c>
      <c r="S1687" s="1" t="s">
        <v>43</v>
      </c>
      <c r="T1687" s="3">
        <v>0</v>
      </c>
      <c r="U1687" s="1" t="s">
        <v>44</v>
      </c>
      <c r="V1687" s="1" t="s">
        <v>45</v>
      </c>
      <c r="W1687" s="1" t="s">
        <v>201</v>
      </c>
      <c r="X1687" s="1" t="s">
        <v>46</v>
      </c>
      <c r="Y1687" s="1" t="s">
        <v>47</v>
      </c>
      <c r="Z1687" s="1" t="s">
        <v>203</v>
      </c>
      <c r="AA1687" s="1" t="s">
        <v>49</v>
      </c>
      <c r="AB1687" s="1" t="s">
        <v>50</v>
      </c>
      <c r="AC1687" s="1" t="s">
        <v>51</v>
      </c>
      <c r="AD1687" s="1" t="s">
        <v>203</v>
      </c>
      <c r="AE1687" s="1" t="s">
        <v>37</v>
      </c>
      <c r="AF1687">
        <f t="shared" si="106"/>
        <v>2025</v>
      </c>
      <c r="AG1687" t="str">
        <f t="shared" si="107"/>
        <v>mar</v>
      </c>
      <c r="AH1687" t="e">
        <f>+VLOOKUP(N1687,'[1]2. Ingreso de incapacidades'!$C$5:$O$6997,13,FALSE)</f>
        <v>#N/A</v>
      </c>
      <c r="AI1687" t="e">
        <v>#N/A</v>
      </c>
    </row>
    <row r="1688" spans="1:35" hidden="1" x14ac:dyDescent="0.25">
      <c r="A1688" s="1" t="s">
        <v>33</v>
      </c>
      <c r="B1688" s="1" t="s">
        <v>34</v>
      </c>
      <c r="C1688" s="2">
        <v>45736</v>
      </c>
      <c r="D1688" s="42" t="str">
        <f t="shared" si="104"/>
        <v>2025</v>
      </c>
      <c r="E1688" s="1" t="s">
        <v>35</v>
      </c>
      <c r="F1688" s="1" t="s">
        <v>36</v>
      </c>
      <c r="G1688" s="1" t="s">
        <v>37</v>
      </c>
      <c r="H1688" s="1" t="s">
        <v>204</v>
      </c>
      <c r="I1688" s="1" t="s">
        <v>205</v>
      </c>
      <c r="J1688" s="3">
        <v>0</v>
      </c>
      <c r="K1688" s="3">
        <v>1012955</v>
      </c>
      <c r="L1688" s="3">
        <f t="shared" si="105"/>
        <v>-1012955</v>
      </c>
      <c r="M1688" s="1" t="s">
        <v>40</v>
      </c>
      <c r="N1688" s="88">
        <v>800226175</v>
      </c>
      <c r="O1688" s="1" t="s">
        <v>207</v>
      </c>
      <c r="P1688" s="1" t="s">
        <v>37</v>
      </c>
      <c r="Q1688" s="1" t="s">
        <v>43</v>
      </c>
      <c r="R1688" s="1" t="s">
        <v>43</v>
      </c>
      <c r="S1688" s="1" t="s">
        <v>43</v>
      </c>
      <c r="T1688" s="3">
        <v>0</v>
      </c>
      <c r="U1688" s="1" t="s">
        <v>44</v>
      </c>
      <c r="V1688" s="1" t="s">
        <v>45</v>
      </c>
      <c r="W1688" s="1" t="s">
        <v>204</v>
      </c>
      <c r="X1688" s="1" t="s">
        <v>46</v>
      </c>
      <c r="Y1688" s="1" t="s">
        <v>47</v>
      </c>
      <c r="Z1688" s="1" t="s">
        <v>208</v>
      </c>
      <c r="AA1688" s="1" t="s">
        <v>49</v>
      </c>
      <c r="AB1688" s="1" t="s">
        <v>50</v>
      </c>
      <c r="AC1688" s="1" t="s">
        <v>51</v>
      </c>
      <c r="AD1688" s="1" t="s">
        <v>208</v>
      </c>
      <c r="AE1688" s="1" t="s">
        <v>37</v>
      </c>
      <c r="AF1688">
        <f t="shared" si="106"/>
        <v>2025</v>
      </c>
      <c r="AG1688" t="str">
        <f t="shared" si="107"/>
        <v>mar</v>
      </c>
      <c r="AH1688" t="e">
        <f>+VLOOKUP(N1688,'[1]2. Ingreso de incapacidades'!$C$5:$O$6997,13,FALSE)</f>
        <v>#N/A</v>
      </c>
      <c r="AI1688" t="e">
        <v>#N/A</v>
      </c>
    </row>
    <row r="1689" spans="1:35" hidden="1" x14ac:dyDescent="0.25">
      <c r="A1689" s="1" t="s">
        <v>33</v>
      </c>
      <c r="B1689" s="1" t="s">
        <v>34</v>
      </c>
      <c r="C1689" s="2">
        <v>45730</v>
      </c>
      <c r="D1689" s="42" t="str">
        <f t="shared" si="104"/>
        <v>2025</v>
      </c>
      <c r="E1689" s="1" t="s">
        <v>35</v>
      </c>
      <c r="F1689" s="1" t="s">
        <v>36</v>
      </c>
      <c r="G1689" s="1" t="s">
        <v>37</v>
      </c>
      <c r="H1689" s="1" t="s">
        <v>209</v>
      </c>
      <c r="I1689" s="1" t="s">
        <v>210</v>
      </c>
      <c r="J1689" s="3">
        <v>0</v>
      </c>
      <c r="K1689" s="3">
        <v>190195</v>
      </c>
      <c r="L1689" s="3">
        <f t="shared" si="105"/>
        <v>-190195</v>
      </c>
      <c r="M1689" s="1" t="s">
        <v>40</v>
      </c>
      <c r="N1689" s="88">
        <v>900156264</v>
      </c>
      <c r="O1689" s="1" t="s">
        <v>68</v>
      </c>
      <c r="P1689" s="1" t="s">
        <v>37</v>
      </c>
      <c r="Q1689" s="1" t="s">
        <v>43</v>
      </c>
      <c r="R1689" s="1" t="s">
        <v>43</v>
      </c>
      <c r="S1689" s="1" t="s">
        <v>43</v>
      </c>
      <c r="T1689" s="3">
        <v>0</v>
      </c>
      <c r="U1689" s="1" t="s">
        <v>44</v>
      </c>
      <c r="V1689" s="1" t="s">
        <v>45</v>
      </c>
      <c r="W1689" s="1" t="s">
        <v>209</v>
      </c>
      <c r="X1689" s="1" t="s">
        <v>46</v>
      </c>
      <c r="Y1689" s="1" t="s">
        <v>47</v>
      </c>
      <c r="Z1689" s="1" t="s">
        <v>211</v>
      </c>
      <c r="AA1689" s="1" t="s">
        <v>49</v>
      </c>
      <c r="AB1689" s="1" t="s">
        <v>50</v>
      </c>
      <c r="AC1689" s="1" t="s">
        <v>51</v>
      </c>
      <c r="AD1689" s="1" t="s">
        <v>211</v>
      </c>
      <c r="AE1689" s="1" t="s">
        <v>37</v>
      </c>
      <c r="AF1689">
        <f t="shared" si="106"/>
        <v>2025</v>
      </c>
      <c r="AG1689" t="str">
        <f t="shared" si="107"/>
        <v>mar</v>
      </c>
      <c r="AH1689" t="e">
        <f>+VLOOKUP(N1689,'[1]2. Ingreso de incapacidades'!$C$5:$O$6997,13,FALSE)</f>
        <v>#N/A</v>
      </c>
      <c r="AI1689" t="e">
        <v>#N/A</v>
      </c>
    </row>
    <row r="1690" spans="1:35" hidden="1" x14ac:dyDescent="0.25">
      <c r="A1690" s="1" t="s">
        <v>33</v>
      </c>
      <c r="B1690" s="1" t="s">
        <v>34</v>
      </c>
      <c r="C1690" s="2">
        <v>45720</v>
      </c>
      <c r="D1690" s="42" t="str">
        <f t="shared" si="104"/>
        <v>2025</v>
      </c>
      <c r="E1690" s="1" t="s">
        <v>35</v>
      </c>
      <c r="F1690" s="1" t="s">
        <v>36</v>
      </c>
      <c r="G1690" s="1" t="s">
        <v>37</v>
      </c>
      <c r="H1690" s="1" t="s">
        <v>212</v>
      </c>
      <c r="I1690" s="1" t="s">
        <v>213</v>
      </c>
      <c r="J1690" s="3">
        <v>0</v>
      </c>
      <c r="K1690" s="3">
        <v>133690</v>
      </c>
      <c r="L1690" s="3">
        <f t="shared" si="105"/>
        <v>-133690</v>
      </c>
      <c r="M1690" s="1" t="s">
        <v>40</v>
      </c>
      <c r="N1690" s="88">
        <v>806008394</v>
      </c>
      <c r="O1690" s="1" t="s">
        <v>215</v>
      </c>
      <c r="P1690" s="1" t="s">
        <v>37</v>
      </c>
      <c r="Q1690" s="1" t="s">
        <v>43</v>
      </c>
      <c r="R1690" s="1" t="s">
        <v>43</v>
      </c>
      <c r="S1690" s="1" t="s">
        <v>43</v>
      </c>
      <c r="T1690" s="3">
        <v>0</v>
      </c>
      <c r="U1690" s="1" t="s">
        <v>44</v>
      </c>
      <c r="V1690" s="1" t="s">
        <v>45</v>
      </c>
      <c r="W1690" s="1" t="s">
        <v>212</v>
      </c>
      <c r="X1690" s="1" t="s">
        <v>46</v>
      </c>
      <c r="Y1690" s="1" t="s">
        <v>47</v>
      </c>
      <c r="Z1690" s="1" t="s">
        <v>216</v>
      </c>
      <c r="AA1690" s="1" t="s">
        <v>49</v>
      </c>
      <c r="AB1690" s="1" t="s">
        <v>50</v>
      </c>
      <c r="AC1690" s="1" t="s">
        <v>51</v>
      </c>
      <c r="AD1690" s="1" t="s">
        <v>216</v>
      </c>
      <c r="AE1690" s="1" t="s">
        <v>37</v>
      </c>
      <c r="AF1690">
        <f t="shared" si="106"/>
        <v>2025</v>
      </c>
      <c r="AG1690" t="str">
        <f t="shared" si="107"/>
        <v>mar</v>
      </c>
      <c r="AH1690" t="e">
        <f>+VLOOKUP(N1690,'[1]2. Ingreso de incapacidades'!$C$5:$O$6997,13,FALSE)</f>
        <v>#N/A</v>
      </c>
      <c r="AI1690" t="e">
        <v>#N/A</v>
      </c>
    </row>
    <row r="1691" spans="1:35" hidden="1" x14ac:dyDescent="0.25">
      <c r="A1691" s="1" t="s">
        <v>33</v>
      </c>
      <c r="B1691" s="1" t="s">
        <v>34</v>
      </c>
      <c r="C1691" s="2">
        <v>45747</v>
      </c>
      <c r="D1691" s="42" t="str">
        <f t="shared" si="104"/>
        <v>2025</v>
      </c>
      <c r="E1691" s="1" t="s">
        <v>73</v>
      </c>
      <c r="F1691" s="1" t="s">
        <v>74</v>
      </c>
      <c r="G1691" s="1" t="s">
        <v>37</v>
      </c>
      <c r="H1691" s="1" t="s">
        <v>217</v>
      </c>
      <c r="I1691" s="1" t="s">
        <v>76</v>
      </c>
      <c r="J1691" s="3">
        <v>521950</v>
      </c>
      <c r="K1691" s="3">
        <v>0</v>
      </c>
      <c r="L1691" s="3">
        <f t="shared" si="105"/>
        <v>521950</v>
      </c>
      <c r="M1691" s="1" t="s">
        <v>40</v>
      </c>
      <c r="N1691" s="88">
        <v>73159298</v>
      </c>
      <c r="O1691" s="1" t="s">
        <v>120</v>
      </c>
      <c r="P1691" s="1" t="s">
        <v>79</v>
      </c>
      <c r="Q1691" s="1" t="s">
        <v>80</v>
      </c>
      <c r="R1691" s="1" t="s">
        <v>43</v>
      </c>
      <c r="S1691" s="1" t="s">
        <v>43</v>
      </c>
      <c r="T1691" s="3">
        <v>0</v>
      </c>
      <c r="U1691" s="1" t="s">
        <v>44</v>
      </c>
      <c r="V1691" s="1" t="s">
        <v>45</v>
      </c>
      <c r="W1691" s="1" t="s">
        <v>217</v>
      </c>
      <c r="X1691" s="1" t="s">
        <v>46</v>
      </c>
      <c r="Y1691" s="1" t="s">
        <v>81</v>
      </c>
      <c r="Z1691" s="1" t="s">
        <v>218</v>
      </c>
      <c r="AA1691" s="1" t="s">
        <v>83</v>
      </c>
      <c r="AB1691" s="1" t="s">
        <v>219</v>
      </c>
      <c r="AC1691" s="1" t="s">
        <v>51</v>
      </c>
      <c r="AD1691" s="1" t="s">
        <v>218</v>
      </c>
      <c r="AE1691" s="1" t="s">
        <v>37</v>
      </c>
      <c r="AF1691">
        <f t="shared" si="106"/>
        <v>2025</v>
      </c>
      <c r="AG1691" t="str">
        <f t="shared" si="107"/>
        <v>mar</v>
      </c>
      <c r="AH1691" t="str">
        <f>+VLOOKUP(N1691,'[1]2. Ingreso de incapacidades'!$C$5:$O$6997,13,FALSE)</f>
        <v>NUEVA E.P.S</v>
      </c>
      <c r="AI1691" t="s">
        <v>2199</v>
      </c>
    </row>
    <row r="1692" spans="1:35" hidden="1" x14ac:dyDescent="0.25">
      <c r="A1692" s="1" t="s">
        <v>33</v>
      </c>
      <c r="B1692" s="1" t="s">
        <v>34</v>
      </c>
      <c r="C1692" s="2">
        <v>45747</v>
      </c>
      <c r="D1692" s="42" t="str">
        <f t="shared" si="104"/>
        <v>2025</v>
      </c>
      <c r="E1692" s="1" t="s">
        <v>73</v>
      </c>
      <c r="F1692" s="1" t="s">
        <v>74</v>
      </c>
      <c r="G1692" s="1" t="s">
        <v>37</v>
      </c>
      <c r="H1692" s="1" t="s">
        <v>217</v>
      </c>
      <c r="I1692" s="1" t="s">
        <v>76</v>
      </c>
      <c r="J1692" s="3">
        <v>94900</v>
      </c>
      <c r="K1692" s="3">
        <v>0</v>
      </c>
      <c r="L1692" s="3">
        <f t="shared" si="105"/>
        <v>94900</v>
      </c>
      <c r="M1692" s="1" t="s">
        <v>40</v>
      </c>
      <c r="N1692" s="88">
        <v>30873721</v>
      </c>
      <c r="O1692" s="1" t="s">
        <v>126</v>
      </c>
      <c r="P1692" s="1" t="s">
        <v>79</v>
      </c>
      <c r="Q1692" s="1" t="s">
        <v>80</v>
      </c>
      <c r="R1692" s="1" t="s">
        <v>43</v>
      </c>
      <c r="S1692" s="1" t="s">
        <v>43</v>
      </c>
      <c r="T1692" s="3">
        <v>0</v>
      </c>
      <c r="U1692" s="1" t="s">
        <v>44</v>
      </c>
      <c r="V1692" s="1" t="s">
        <v>45</v>
      </c>
      <c r="W1692" s="1" t="s">
        <v>217</v>
      </c>
      <c r="X1692" s="1" t="s">
        <v>46</v>
      </c>
      <c r="Y1692" s="1" t="s">
        <v>81</v>
      </c>
      <c r="Z1692" s="1" t="s">
        <v>218</v>
      </c>
      <c r="AA1692" s="1" t="s">
        <v>83</v>
      </c>
      <c r="AB1692" s="1" t="s">
        <v>219</v>
      </c>
      <c r="AC1692" s="1" t="s">
        <v>51</v>
      </c>
      <c r="AD1692" s="1" t="s">
        <v>218</v>
      </c>
      <c r="AE1692" s="1" t="s">
        <v>37</v>
      </c>
      <c r="AF1692">
        <f t="shared" si="106"/>
        <v>2025</v>
      </c>
      <c r="AG1692" t="str">
        <f t="shared" si="107"/>
        <v>mar</v>
      </c>
      <c r="AH1692" t="str">
        <f>+VLOOKUP(N1692,'[1]2. Ingreso de incapacidades'!$C$5:$O$6997,13,FALSE)</f>
        <v>FAMISANAR E.P.S</v>
      </c>
      <c r="AI1692" t="s">
        <v>2196</v>
      </c>
    </row>
    <row r="1693" spans="1:35" hidden="1" x14ac:dyDescent="0.25">
      <c r="A1693" s="1" t="s">
        <v>33</v>
      </c>
      <c r="B1693" s="1" t="s">
        <v>34</v>
      </c>
      <c r="C1693" s="2">
        <v>45747</v>
      </c>
      <c r="D1693" s="42" t="str">
        <f t="shared" si="104"/>
        <v>2025</v>
      </c>
      <c r="E1693" s="1" t="s">
        <v>73</v>
      </c>
      <c r="F1693" s="1" t="s">
        <v>74</v>
      </c>
      <c r="G1693" s="1" t="s">
        <v>37</v>
      </c>
      <c r="H1693" s="1" t="s">
        <v>217</v>
      </c>
      <c r="I1693" s="1" t="s">
        <v>76</v>
      </c>
      <c r="J1693" s="3">
        <v>759200</v>
      </c>
      <c r="K1693" s="3">
        <v>0</v>
      </c>
      <c r="L1693" s="3">
        <f t="shared" si="105"/>
        <v>759200</v>
      </c>
      <c r="M1693" s="1" t="s">
        <v>40</v>
      </c>
      <c r="N1693" s="88">
        <v>73109356</v>
      </c>
      <c r="O1693" s="1" t="s">
        <v>118</v>
      </c>
      <c r="P1693" s="1" t="s">
        <v>79</v>
      </c>
      <c r="Q1693" s="1" t="s">
        <v>80</v>
      </c>
      <c r="R1693" s="1" t="s">
        <v>43</v>
      </c>
      <c r="S1693" s="1" t="s">
        <v>43</v>
      </c>
      <c r="T1693" s="3">
        <v>0</v>
      </c>
      <c r="U1693" s="1" t="s">
        <v>44</v>
      </c>
      <c r="V1693" s="1" t="s">
        <v>45</v>
      </c>
      <c r="W1693" s="1" t="s">
        <v>217</v>
      </c>
      <c r="X1693" s="1" t="s">
        <v>46</v>
      </c>
      <c r="Y1693" s="1" t="s">
        <v>81</v>
      </c>
      <c r="Z1693" s="1" t="s">
        <v>218</v>
      </c>
      <c r="AA1693" s="1" t="s">
        <v>83</v>
      </c>
      <c r="AB1693" s="1" t="s">
        <v>219</v>
      </c>
      <c r="AC1693" s="1" t="s">
        <v>51</v>
      </c>
      <c r="AD1693" s="1" t="s">
        <v>218</v>
      </c>
      <c r="AE1693" s="1" t="s">
        <v>37</v>
      </c>
      <c r="AF1693">
        <f t="shared" si="106"/>
        <v>2025</v>
      </c>
      <c r="AG1693" t="str">
        <f t="shared" si="107"/>
        <v>mar</v>
      </c>
      <c r="AH1693" t="str">
        <f>+VLOOKUP(N1693,'[1]2. Ingreso de incapacidades'!$C$5:$O$6997,13,FALSE)</f>
        <v>SANITAS E.P.S</v>
      </c>
      <c r="AI1693" t="s">
        <v>2193</v>
      </c>
    </row>
    <row r="1694" spans="1:35" hidden="1" x14ac:dyDescent="0.25">
      <c r="A1694" s="1" t="s">
        <v>33</v>
      </c>
      <c r="B1694" s="1" t="s">
        <v>34</v>
      </c>
      <c r="C1694" s="2">
        <v>45747</v>
      </c>
      <c r="D1694" s="42" t="str">
        <f t="shared" si="104"/>
        <v>2025</v>
      </c>
      <c r="E1694" s="1" t="s">
        <v>73</v>
      </c>
      <c r="F1694" s="1" t="s">
        <v>74</v>
      </c>
      <c r="G1694" s="1" t="s">
        <v>37</v>
      </c>
      <c r="H1694" s="1" t="s">
        <v>217</v>
      </c>
      <c r="I1694" s="1" t="s">
        <v>76</v>
      </c>
      <c r="J1694" s="3">
        <v>47450</v>
      </c>
      <c r="K1694" s="3">
        <v>0</v>
      </c>
      <c r="L1694" s="3">
        <f t="shared" si="105"/>
        <v>47450</v>
      </c>
      <c r="M1694" s="1" t="s">
        <v>40</v>
      </c>
      <c r="N1694" s="88">
        <v>73154547</v>
      </c>
      <c r="O1694" s="1" t="s">
        <v>221</v>
      </c>
      <c r="P1694" s="1" t="s">
        <v>79</v>
      </c>
      <c r="Q1694" s="1" t="s">
        <v>80</v>
      </c>
      <c r="R1694" s="1" t="s">
        <v>43</v>
      </c>
      <c r="S1694" s="1" t="s">
        <v>43</v>
      </c>
      <c r="T1694" s="3">
        <v>0</v>
      </c>
      <c r="U1694" s="1" t="s">
        <v>44</v>
      </c>
      <c r="V1694" s="1" t="s">
        <v>45</v>
      </c>
      <c r="W1694" s="1" t="s">
        <v>217</v>
      </c>
      <c r="X1694" s="1" t="s">
        <v>46</v>
      </c>
      <c r="Y1694" s="1" t="s">
        <v>81</v>
      </c>
      <c r="Z1694" s="1" t="s">
        <v>218</v>
      </c>
      <c r="AA1694" s="1" t="s">
        <v>83</v>
      </c>
      <c r="AB1694" s="1" t="s">
        <v>219</v>
      </c>
      <c r="AC1694" s="1" t="s">
        <v>51</v>
      </c>
      <c r="AD1694" s="1" t="s">
        <v>218</v>
      </c>
      <c r="AE1694" s="1" t="s">
        <v>37</v>
      </c>
      <c r="AF1694">
        <f t="shared" si="106"/>
        <v>2025</v>
      </c>
      <c r="AG1694" t="str">
        <f t="shared" si="107"/>
        <v>mar</v>
      </c>
      <c r="AH1694" t="str">
        <f>+VLOOKUP(N1694,'[1]2. Ingreso de incapacidades'!$C$5:$O$6997,13,FALSE)</f>
        <v>SALUD TOTAL E.P.S.</v>
      </c>
      <c r="AI1694" t="s">
        <v>2192</v>
      </c>
    </row>
    <row r="1695" spans="1:35" hidden="1" x14ac:dyDescent="0.25">
      <c r="A1695" s="1" t="s">
        <v>33</v>
      </c>
      <c r="B1695" s="1" t="s">
        <v>34</v>
      </c>
      <c r="C1695" s="2">
        <v>45747</v>
      </c>
      <c r="D1695" s="42" t="str">
        <f t="shared" si="104"/>
        <v>2025</v>
      </c>
      <c r="E1695" s="1" t="s">
        <v>73</v>
      </c>
      <c r="F1695" s="1" t="s">
        <v>74</v>
      </c>
      <c r="G1695" s="1" t="s">
        <v>37</v>
      </c>
      <c r="H1695" s="1" t="s">
        <v>217</v>
      </c>
      <c r="I1695" s="1" t="s">
        <v>76</v>
      </c>
      <c r="J1695" s="3">
        <v>47450</v>
      </c>
      <c r="K1695" s="3">
        <v>0</v>
      </c>
      <c r="L1695" s="3">
        <f t="shared" si="105"/>
        <v>47450</v>
      </c>
      <c r="M1695" s="1" t="s">
        <v>40</v>
      </c>
      <c r="N1695" s="88">
        <v>9146382</v>
      </c>
      <c r="O1695" s="1" t="s">
        <v>112</v>
      </c>
      <c r="P1695" s="1" t="s">
        <v>79</v>
      </c>
      <c r="Q1695" s="1" t="s">
        <v>80</v>
      </c>
      <c r="R1695" s="1" t="s">
        <v>43</v>
      </c>
      <c r="S1695" s="1" t="s">
        <v>43</v>
      </c>
      <c r="T1695" s="3">
        <v>0</v>
      </c>
      <c r="U1695" s="1" t="s">
        <v>44</v>
      </c>
      <c r="V1695" s="1" t="s">
        <v>45</v>
      </c>
      <c r="W1695" s="1" t="s">
        <v>217</v>
      </c>
      <c r="X1695" s="1" t="s">
        <v>46</v>
      </c>
      <c r="Y1695" s="1" t="s">
        <v>81</v>
      </c>
      <c r="Z1695" s="1" t="s">
        <v>218</v>
      </c>
      <c r="AA1695" s="1" t="s">
        <v>83</v>
      </c>
      <c r="AB1695" s="1" t="s">
        <v>219</v>
      </c>
      <c r="AC1695" s="1" t="s">
        <v>51</v>
      </c>
      <c r="AD1695" s="1" t="s">
        <v>218</v>
      </c>
      <c r="AE1695" s="1" t="s">
        <v>37</v>
      </c>
      <c r="AF1695">
        <f t="shared" si="106"/>
        <v>2025</v>
      </c>
      <c r="AG1695" t="str">
        <f t="shared" si="107"/>
        <v>mar</v>
      </c>
      <c r="AH1695" t="str">
        <f>+VLOOKUP(N1695,'[1]2. Ingreso de incapacidades'!$C$5:$O$6997,13,FALSE)</f>
        <v>EPS MUTUAL SER</v>
      </c>
      <c r="AI1695" t="s">
        <v>2195</v>
      </c>
    </row>
    <row r="1696" spans="1:35" hidden="1" x14ac:dyDescent="0.25">
      <c r="A1696" s="1" t="s">
        <v>33</v>
      </c>
      <c r="B1696" s="1" t="s">
        <v>34</v>
      </c>
      <c r="C1696" s="2">
        <v>45747</v>
      </c>
      <c r="D1696" s="42" t="str">
        <f t="shared" si="104"/>
        <v>2025</v>
      </c>
      <c r="E1696" s="1" t="s">
        <v>73</v>
      </c>
      <c r="F1696" s="1" t="s">
        <v>74</v>
      </c>
      <c r="G1696" s="1" t="s">
        <v>37</v>
      </c>
      <c r="H1696" s="1" t="s">
        <v>217</v>
      </c>
      <c r="I1696" s="1" t="s">
        <v>76</v>
      </c>
      <c r="J1696" s="3">
        <v>47450</v>
      </c>
      <c r="K1696" s="3">
        <v>0</v>
      </c>
      <c r="L1696" s="3">
        <f t="shared" si="105"/>
        <v>47450</v>
      </c>
      <c r="M1696" s="1" t="s">
        <v>40</v>
      </c>
      <c r="N1696" s="88">
        <v>1047440584</v>
      </c>
      <c r="O1696" s="1" t="s">
        <v>223</v>
      </c>
      <c r="P1696" s="1" t="s">
        <v>79</v>
      </c>
      <c r="Q1696" s="1" t="s">
        <v>80</v>
      </c>
      <c r="R1696" s="1" t="s">
        <v>43</v>
      </c>
      <c r="S1696" s="1" t="s">
        <v>43</v>
      </c>
      <c r="T1696" s="3">
        <v>0</v>
      </c>
      <c r="U1696" s="1" t="s">
        <v>44</v>
      </c>
      <c r="V1696" s="1" t="s">
        <v>45</v>
      </c>
      <c r="W1696" s="1" t="s">
        <v>217</v>
      </c>
      <c r="X1696" s="1" t="s">
        <v>46</v>
      </c>
      <c r="Y1696" s="1" t="s">
        <v>81</v>
      </c>
      <c r="Z1696" s="1" t="s">
        <v>218</v>
      </c>
      <c r="AA1696" s="1" t="s">
        <v>83</v>
      </c>
      <c r="AB1696" s="1" t="s">
        <v>219</v>
      </c>
      <c r="AC1696" s="1" t="s">
        <v>51</v>
      </c>
      <c r="AD1696" s="1" t="s">
        <v>218</v>
      </c>
      <c r="AE1696" s="1" t="s">
        <v>37</v>
      </c>
      <c r="AF1696">
        <f t="shared" si="106"/>
        <v>2025</v>
      </c>
      <c r="AG1696" t="str">
        <f t="shared" si="107"/>
        <v>mar</v>
      </c>
      <c r="AH1696" t="str">
        <f>+VLOOKUP(N1696,'[1]2. Ingreso de incapacidades'!$C$5:$O$6997,13,FALSE)</f>
        <v>EPS MUTUAL SER</v>
      </c>
      <c r="AI1696" t="s">
        <v>2195</v>
      </c>
    </row>
    <row r="1697" spans="1:35" hidden="1" x14ac:dyDescent="0.25">
      <c r="A1697" s="1" t="s">
        <v>33</v>
      </c>
      <c r="B1697" s="1" t="s">
        <v>34</v>
      </c>
      <c r="C1697" s="2">
        <v>45747</v>
      </c>
      <c r="D1697" s="42" t="str">
        <f t="shared" si="104"/>
        <v>2025</v>
      </c>
      <c r="E1697" s="1" t="s">
        <v>73</v>
      </c>
      <c r="F1697" s="1" t="s">
        <v>74</v>
      </c>
      <c r="G1697" s="1" t="s">
        <v>37</v>
      </c>
      <c r="H1697" s="1" t="s">
        <v>217</v>
      </c>
      <c r="I1697" s="1" t="s">
        <v>76</v>
      </c>
      <c r="J1697" s="3">
        <v>142350</v>
      </c>
      <c r="K1697" s="3">
        <v>0</v>
      </c>
      <c r="L1697" s="3">
        <f t="shared" si="105"/>
        <v>142350</v>
      </c>
      <c r="M1697" s="1" t="s">
        <v>40</v>
      </c>
      <c r="N1697" s="88">
        <v>1065650246</v>
      </c>
      <c r="O1697" s="1" t="s">
        <v>225</v>
      </c>
      <c r="P1697" s="1" t="s">
        <v>79</v>
      </c>
      <c r="Q1697" s="1" t="s">
        <v>80</v>
      </c>
      <c r="R1697" s="1" t="s">
        <v>43</v>
      </c>
      <c r="S1697" s="1" t="s">
        <v>43</v>
      </c>
      <c r="T1697" s="3">
        <v>0</v>
      </c>
      <c r="U1697" s="1" t="s">
        <v>44</v>
      </c>
      <c r="V1697" s="1" t="s">
        <v>45</v>
      </c>
      <c r="W1697" s="1" t="s">
        <v>217</v>
      </c>
      <c r="X1697" s="1" t="s">
        <v>46</v>
      </c>
      <c r="Y1697" s="1" t="s">
        <v>81</v>
      </c>
      <c r="Z1697" s="1" t="s">
        <v>218</v>
      </c>
      <c r="AA1697" s="1" t="s">
        <v>83</v>
      </c>
      <c r="AB1697" s="1" t="s">
        <v>219</v>
      </c>
      <c r="AC1697" s="1" t="s">
        <v>51</v>
      </c>
      <c r="AD1697" s="1" t="s">
        <v>218</v>
      </c>
      <c r="AE1697" s="1" t="s">
        <v>37</v>
      </c>
      <c r="AF1697">
        <f t="shared" si="106"/>
        <v>2025</v>
      </c>
      <c r="AG1697" t="str">
        <f t="shared" si="107"/>
        <v>mar</v>
      </c>
      <c r="AH1697" t="str">
        <f>+VLOOKUP(N1697,'[1]2. Ingreso de incapacidades'!$C$5:$O$6997,13,FALSE)</f>
        <v>COOSALUD ESS EPS -S</v>
      </c>
      <c r="AI1697" t="s">
        <v>2198</v>
      </c>
    </row>
    <row r="1698" spans="1:35" hidden="1" x14ac:dyDescent="0.25">
      <c r="A1698" s="1" t="s">
        <v>33</v>
      </c>
      <c r="B1698" s="1" t="s">
        <v>34</v>
      </c>
      <c r="C1698" s="2">
        <v>45747</v>
      </c>
      <c r="D1698" s="42" t="str">
        <f t="shared" si="104"/>
        <v>2025</v>
      </c>
      <c r="E1698" s="1" t="s">
        <v>73</v>
      </c>
      <c r="F1698" s="1" t="s">
        <v>74</v>
      </c>
      <c r="G1698" s="1" t="s">
        <v>37</v>
      </c>
      <c r="H1698" s="1" t="s">
        <v>217</v>
      </c>
      <c r="I1698" s="1" t="s">
        <v>76</v>
      </c>
      <c r="J1698" s="3">
        <v>47450</v>
      </c>
      <c r="K1698" s="3">
        <v>0</v>
      </c>
      <c r="L1698" s="3">
        <f t="shared" si="105"/>
        <v>47450</v>
      </c>
      <c r="M1698" s="1" t="s">
        <v>40</v>
      </c>
      <c r="N1698" s="88">
        <v>1006877412</v>
      </c>
      <c r="O1698" s="1" t="s">
        <v>227</v>
      </c>
      <c r="P1698" s="1" t="s">
        <v>79</v>
      </c>
      <c r="Q1698" s="1" t="s">
        <v>80</v>
      </c>
      <c r="R1698" s="1" t="s">
        <v>43</v>
      </c>
      <c r="S1698" s="1" t="s">
        <v>43</v>
      </c>
      <c r="T1698" s="3">
        <v>0</v>
      </c>
      <c r="U1698" s="1" t="s">
        <v>44</v>
      </c>
      <c r="V1698" s="1" t="s">
        <v>45</v>
      </c>
      <c r="W1698" s="1" t="s">
        <v>217</v>
      </c>
      <c r="X1698" s="1" t="s">
        <v>46</v>
      </c>
      <c r="Y1698" s="1" t="s">
        <v>81</v>
      </c>
      <c r="Z1698" s="1" t="s">
        <v>218</v>
      </c>
      <c r="AA1698" s="1" t="s">
        <v>83</v>
      </c>
      <c r="AB1698" s="1" t="s">
        <v>219</v>
      </c>
      <c r="AC1698" s="1" t="s">
        <v>51</v>
      </c>
      <c r="AD1698" s="1" t="s">
        <v>218</v>
      </c>
      <c r="AE1698" s="1" t="s">
        <v>37</v>
      </c>
      <c r="AF1698">
        <f t="shared" si="106"/>
        <v>2025</v>
      </c>
      <c r="AG1698" t="str">
        <f t="shared" si="107"/>
        <v>mar</v>
      </c>
      <c r="AH1698" t="str">
        <f>+VLOOKUP(N1698,'[1]2. Ingreso de incapacidades'!$C$5:$O$6997,13,FALSE)</f>
        <v>FAMISANAR E.P.S</v>
      </c>
      <c r="AI1698" t="s">
        <v>2196</v>
      </c>
    </row>
    <row r="1699" spans="1:35" hidden="1" x14ac:dyDescent="0.25">
      <c r="A1699" s="1" t="s">
        <v>33</v>
      </c>
      <c r="B1699" s="1" t="s">
        <v>34</v>
      </c>
      <c r="C1699" s="2">
        <v>45747</v>
      </c>
      <c r="D1699" s="42" t="str">
        <f t="shared" si="104"/>
        <v>2025</v>
      </c>
      <c r="E1699" s="1" t="s">
        <v>73</v>
      </c>
      <c r="F1699" s="1" t="s">
        <v>74</v>
      </c>
      <c r="G1699" s="1" t="s">
        <v>37</v>
      </c>
      <c r="H1699" s="1" t="s">
        <v>217</v>
      </c>
      <c r="I1699" s="1" t="s">
        <v>76</v>
      </c>
      <c r="J1699" s="3">
        <v>53738</v>
      </c>
      <c r="K1699" s="3">
        <v>0</v>
      </c>
      <c r="L1699" s="3">
        <f t="shared" si="105"/>
        <v>53738</v>
      </c>
      <c r="M1699" s="1" t="s">
        <v>40</v>
      </c>
      <c r="N1699" s="88">
        <v>1002248080</v>
      </c>
      <c r="O1699" s="1" t="s">
        <v>229</v>
      </c>
      <c r="P1699" s="1" t="s">
        <v>79</v>
      </c>
      <c r="Q1699" s="1" t="s">
        <v>80</v>
      </c>
      <c r="R1699" s="1" t="s">
        <v>43</v>
      </c>
      <c r="S1699" s="1" t="s">
        <v>43</v>
      </c>
      <c r="T1699" s="3">
        <v>0</v>
      </c>
      <c r="U1699" s="1" t="s">
        <v>44</v>
      </c>
      <c r="V1699" s="1" t="s">
        <v>45</v>
      </c>
      <c r="W1699" s="1" t="s">
        <v>217</v>
      </c>
      <c r="X1699" s="1" t="s">
        <v>46</v>
      </c>
      <c r="Y1699" s="1" t="s">
        <v>81</v>
      </c>
      <c r="Z1699" s="1" t="s">
        <v>218</v>
      </c>
      <c r="AA1699" s="1" t="s">
        <v>83</v>
      </c>
      <c r="AB1699" s="1" t="s">
        <v>219</v>
      </c>
      <c r="AC1699" s="1" t="s">
        <v>51</v>
      </c>
      <c r="AD1699" s="1" t="s">
        <v>218</v>
      </c>
      <c r="AE1699" s="1" t="s">
        <v>37</v>
      </c>
      <c r="AF1699">
        <f t="shared" si="106"/>
        <v>2025</v>
      </c>
      <c r="AG1699" t="str">
        <f t="shared" si="107"/>
        <v>mar</v>
      </c>
      <c r="AH1699" t="str">
        <f>+VLOOKUP(N1699,'[1]2. Ingreso de incapacidades'!$C$5:$O$6997,13,FALSE)</f>
        <v>EPS MUTUAL SER</v>
      </c>
      <c r="AI1699" t="s">
        <v>2195</v>
      </c>
    </row>
    <row r="1700" spans="1:35" hidden="1" x14ac:dyDescent="0.25">
      <c r="A1700" s="1" t="s">
        <v>33</v>
      </c>
      <c r="B1700" s="1" t="s">
        <v>34</v>
      </c>
      <c r="C1700" s="2">
        <v>45747</v>
      </c>
      <c r="D1700" s="42" t="str">
        <f t="shared" si="104"/>
        <v>2025</v>
      </c>
      <c r="E1700" s="1" t="s">
        <v>73</v>
      </c>
      <c r="F1700" s="1" t="s">
        <v>74</v>
      </c>
      <c r="G1700" s="1" t="s">
        <v>37</v>
      </c>
      <c r="H1700" s="1" t="s">
        <v>217</v>
      </c>
      <c r="I1700" s="1" t="s">
        <v>76</v>
      </c>
      <c r="J1700" s="3">
        <v>142350</v>
      </c>
      <c r="K1700" s="3">
        <v>0</v>
      </c>
      <c r="L1700" s="3">
        <f t="shared" si="105"/>
        <v>142350</v>
      </c>
      <c r="M1700" s="1" t="s">
        <v>40</v>
      </c>
      <c r="N1700" s="88">
        <v>73195999</v>
      </c>
      <c r="O1700" s="1" t="s">
        <v>231</v>
      </c>
      <c r="P1700" s="1" t="s">
        <v>79</v>
      </c>
      <c r="Q1700" s="1" t="s">
        <v>80</v>
      </c>
      <c r="R1700" s="1" t="s">
        <v>43</v>
      </c>
      <c r="S1700" s="1" t="s">
        <v>43</v>
      </c>
      <c r="T1700" s="3">
        <v>0</v>
      </c>
      <c r="U1700" s="1" t="s">
        <v>44</v>
      </c>
      <c r="V1700" s="1" t="s">
        <v>45</v>
      </c>
      <c r="W1700" s="1" t="s">
        <v>217</v>
      </c>
      <c r="X1700" s="1" t="s">
        <v>46</v>
      </c>
      <c r="Y1700" s="1" t="s">
        <v>81</v>
      </c>
      <c r="Z1700" s="1" t="s">
        <v>218</v>
      </c>
      <c r="AA1700" s="1" t="s">
        <v>83</v>
      </c>
      <c r="AB1700" s="1" t="s">
        <v>219</v>
      </c>
      <c r="AC1700" s="1" t="s">
        <v>51</v>
      </c>
      <c r="AD1700" s="1" t="s">
        <v>218</v>
      </c>
      <c r="AE1700" s="1" t="s">
        <v>37</v>
      </c>
      <c r="AF1700">
        <f t="shared" si="106"/>
        <v>2025</v>
      </c>
      <c r="AG1700" t="str">
        <f t="shared" si="107"/>
        <v>mar</v>
      </c>
      <c r="AH1700" t="str">
        <f>+VLOOKUP(N1700,'[1]2. Ingreso de incapacidades'!$C$5:$O$6997,13,FALSE)</f>
        <v>SALUD TOTAL E.P.S.</v>
      </c>
      <c r="AI1700" t="s">
        <v>2192</v>
      </c>
    </row>
    <row r="1701" spans="1:35" hidden="1" x14ac:dyDescent="0.25">
      <c r="A1701" s="1" t="s">
        <v>33</v>
      </c>
      <c r="B1701" s="1" t="s">
        <v>34</v>
      </c>
      <c r="C1701" s="2">
        <v>45747</v>
      </c>
      <c r="D1701" s="42" t="str">
        <f t="shared" si="104"/>
        <v>2025</v>
      </c>
      <c r="E1701" s="1" t="s">
        <v>73</v>
      </c>
      <c r="F1701" s="1" t="s">
        <v>74</v>
      </c>
      <c r="G1701" s="1" t="s">
        <v>37</v>
      </c>
      <c r="H1701" s="1" t="s">
        <v>217</v>
      </c>
      <c r="I1701" s="1" t="s">
        <v>76</v>
      </c>
      <c r="J1701" s="3">
        <v>142350</v>
      </c>
      <c r="K1701" s="3">
        <v>0</v>
      </c>
      <c r="L1701" s="3">
        <f t="shared" si="105"/>
        <v>142350</v>
      </c>
      <c r="M1701" s="1" t="s">
        <v>40</v>
      </c>
      <c r="N1701" s="88">
        <v>12595533</v>
      </c>
      <c r="O1701" s="1" t="s">
        <v>116</v>
      </c>
      <c r="P1701" s="1" t="s">
        <v>79</v>
      </c>
      <c r="Q1701" s="1" t="s">
        <v>80</v>
      </c>
      <c r="R1701" s="1" t="s">
        <v>43</v>
      </c>
      <c r="S1701" s="1" t="s">
        <v>43</v>
      </c>
      <c r="T1701" s="3">
        <v>0</v>
      </c>
      <c r="U1701" s="1" t="s">
        <v>44</v>
      </c>
      <c r="V1701" s="1" t="s">
        <v>45</v>
      </c>
      <c r="W1701" s="1" t="s">
        <v>217</v>
      </c>
      <c r="X1701" s="1" t="s">
        <v>46</v>
      </c>
      <c r="Y1701" s="1" t="s">
        <v>81</v>
      </c>
      <c r="Z1701" s="1" t="s">
        <v>218</v>
      </c>
      <c r="AA1701" s="1" t="s">
        <v>83</v>
      </c>
      <c r="AB1701" s="1" t="s">
        <v>219</v>
      </c>
      <c r="AC1701" s="1" t="s">
        <v>51</v>
      </c>
      <c r="AD1701" s="1" t="s">
        <v>218</v>
      </c>
      <c r="AE1701" s="1" t="s">
        <v>37</v>
      </c>
      <c r="AF1701">
        <f t="shared" si="106"/>
        <v>2025</v>
      </c>
      <c r="AG1701" t="str">
        <f t="shared" si="107"/>
        <v>mar</v>
      </c>
      <c r="AH1701" t="str">
        <f>+VLOOKUP(N1701,'[1]2. Ingreso de incapacidades'!$C$5:$O$6997,13,FALSE)</f>
        <v>NUEVA E.P.S</v>
      </c>
      <c r="AI1701" t="s">
        <v>2199</v>
      </c>
    </row>
    <row r="1702" spans="1:35" hidden="1" x14ac:dyDescent="0.25">
      <c r="A1702" s="1" t="s">
        <v>33</v>
      </c>
      <c r="B1702" s="1" t="s">
        <v>34</v>
      </c>
      <c r="C1702" s="2">
        <v>45747</v>
      </c>
      <c r="D1702" s="42" t="str">
        <f t="shared" si="104"/>
        <v>2025</v>
      </c>
      <c r="E1702" s="1" t="s">
        <v>73</v>
      </c>
      <c r="F1702" s="1" t="s">
        <v>74</v>
      </c>
      <c r="G1702" s="1" t="s">
        <v>37</v>
      </c>
      <c r="H1702" s="1" t="s">
        <v>217</v>
      </c>
      <c r="I1702" s="1" t="s">
        <v>76</v>
      </c>
      <c r="J1702" s="3">
        <v>54913</v>
      </c>
      <c r="K1702" s="3">
        <v>0</v>
      </c>
      <c r="L1702" s="3">
        <f t="shared" si="105"/>
        <v>54913</v>
      </c>
      <c r="M1702" s="1" t="s">
        <v>40</v>
      </c>
      <c r="N1702" s="88">
        <v>9147614</v>
      </c>
      <c r="O1702" s="1" t="s">
        <v>233</v>
      </c>
      <c r="P1702" s="1" t="s">
        <v>79</v>
      </c>
      <c r="Q1702" s="1" t="s">
        <v>80</v>
      </c>
      <c r="R1702" s="1" t="s">
        <v>43</v>
      </c>
      <c r="S1702" s="1" t="s">
        <v>43</v>
      </c>
      <c r="T1702" s="3">
        <v>0</v>
      </c>
      <c r="U1702" s="1" t="s">
        <v>44</v>
      </c>
      <c r="V1702" s="1" t="s">
        <v>45</v>
      </c>
      <c r="W1702" s="1" t="s">
        <v>217</v>
      </c>
      <c r="X1702" s="1" t="s">
        <v>46</v>
      </c>
      <c r="Y1702" s="1" t="s">
        <v>81</v>
      </c>
      <c r="Z1702" s="1" t="s">
        <v>218</v>
      </c>
      <c r="AA1702" s="1" t="s">
        <v>83</v>
      </c>
      <c r="AB1702" s="1" t="s">
        <v>219</v>
      </c>
      <c r="AC1702" s="1" t="s">
        <v>51</v>
      </c>
      <c r="AD1702" s="1" t="s">
        <v>218</v>
      </c>
      <c r="AE1702" s="1" t="s">
        <v>37</v>
      </c>
      <c r="AF1702">
        <f t="shared" si="106"/>
        <v>2025</v>
      </c>
      <c r="AG1702" t="str">
        <f t="shared" si="107"/>
        <v>mar</v>
      </c>
      <c r="AH1702" t="str">
        <f>+VLOOKUP(N1702,'[1]2. Ingreso de incapacidades'!$C$5:$O$6997,13,FALSE)</f>
        <v>EPS MUTUAL SER</v>
      </c>
      <c r="AI1702" t="s">
        <v>2195</v>
      </c>
    </row>
    <row r="1703" spans="1:35" hidden="1" x14ac:dyDescent="0.25">
      <c r="A1703" s="1" t="s">
        <v>33</v>
      </c>
      <c r="B1703" s="1" t="s">
        <v>34</v>
      </c>
      <c r="C1703" s="2">
        <v>45747</v>
      </c>
      <c r="D1703" s="42" t="str">
        <f t="shared" si="104"/>
        <v>2025</v>
      </c>
      <c r="E1703" s="1" t="s">
        <v>73</v>
      </c>
      <c r="F1703" s="1" t="s">
        <v>74</v>
      </c>
      <c r="G1703" s="1" t="s">
        <v>37</v>
      </c>
      <c r="H1703" s="1" t="s">
        <v>217</v>
      </c>
      <c r="I1703" s="1" t="s">
        <v>76</v>
      </c>
      <c r="J1703" s="3">
        <v>488878</v>
      </c>
      <c r="K1703" s="3">
        <v>0</v>
      </c>
      <c r="L1703" s="3">
        <f t="shared" si="105"/>
        <v>488878</v>
      </c>
      <c r="M1703" s="1" t="s">
        <v>40</v>
      </c>
      <c r="N1703" s="88">
        <v>8854897</v>
      </c>
      <c r="O1703" s="1" t="s">
        <v>157</v>
      </c>
      <c r="P1703" s="1" t="s">
        <v>79</v>
      </c>
      <c r="Q1703" s="1" t="s">
        <v>80</v>
      </c>
      <c r="R1703" s="1" t="s">
        <v>43</v>
      </c>
      <c r="S1703" s="1" t="s">
        <v>43</v>
      </c>
      <c r="T1703" s="3">
        <v>0</v>
      </c>
      <c r="U1703" s="1" t="s">
        <v>44</v>
      </c>
      <c r="V1703" s="1" t="s">
        <v>45</v>
      </c>
      <c r="W1703" s="1" t="s">
        <v>217</v>
      </c>
      <c r="X1703" s="1" t="s">
        <v>46</v>
      </c>
      <c r="Y1703" s="1" t="s">
        <v>81</v>
      </c>
      <c r="Z1703" s="1" t="s">
        <v>218</v>
      </c>
      <c r="AA1703" s="1" t="s">
        <v>83</v>
      </c>
      <c r="AB1703" s="1" t="s">
        <v>219</v>
      </c>
      <c r="AC1703" s="1" t="s">
        <v>51</v>
      </c>
      <c r="AD1703" s="1" t="s">
        <v>218</v>
      </c>
      <c r="AE1703" s="1" t="s">
        <v>37</v>
      </c>
      <c r="AF1703">
        <f t="shared" si="106"/>
        <v>2025</v>
      </c>
      <c r="AG1703" t="str">
        <f t="shared" si="107"/>
        <v>mar</v>
      </c>
      <c r="AH1703" t="str">
        <f>+VLOOKUP(N1703,'[1]2. Ingreso de incapacidades'!$C$5:$O$6997,13,FALSE)</f>
        <v>SALUD TOTAL E.P.S.</v>
      </c>
      <c r="AI1703" t="s">
        <v>2192</v>
      </c>
    </row>
    <row r="1704" spans="1:35" hidden="1" x14ac:dyDescent="0.25">
      <c r="A1704" s="1" t="s">
        <v>33</v>
      </c>
      <c r="B1704" s="1" t="s">
        <v>34</v>
      </c>
      <c r="C1704" s="2">
        <v>45747</v>
      </c>
      <c r="D1704" s="42" t="str">
        <f t="shared" si="104"/>
        <v>2025</v>
      </c>
      <c r="E1704" s="1" t="s">
        <v>73</v>
      </c>
      <c r="F1704" s="1" t="s">
        <v>74</v>
      </c>
      <c r="G1704" s="1" t="s">
        <v>37</v>
      </c>
      <c r="H1704" s="1" t="s">
        <v>217</v>
      </c>
      <c r="I1704" s="1" t="s">
        <v>76</v>
      </c>
      <c r="J1704" s="3">
        <v>332150</v>
      </c>
      <c r="K1704" s="3">
        <v>0</v>
      </c>
      <c r="L1704" s="3">
        <f t="shared" si="105"/>
        <v>332150</v>
      </c>
      <c r="M1704" s="1" t="s">
        <v>40</v>
      </c>
      <c r="N1704" s="88">
        <v>1143339994</v>
      </c>
      <c r="O1704" s="1" t="s">
        <v>114</v>
      </c>
      <c r="P1704" s="1" t="s">
        <v>79</v>
      </c>
      <c r="Q1704" s="1" t="s">
        <v>80</v>
      </c>
      <c r="R1704" s="1" t="s">
        <v>43</v>
      </c>
      <c r="S1704" s="1" t="s">
        <v>43</v>
      </c>
      <c r="T1704" s="3">
        <v>0</v>
      </c>
      <c r="U1704" s="1" t="s">
        <v>44</v>
      </c>
      <c r="V1704" s="1" t="s">
        <v>45</v>
      </c>
      <c r="W1704" s="1" t="s">
        <v>217</v>
      </c>
      <c r="X1704" s="1" t="s">
        <v>46</v>
      </c>
      <c r="Y1704" s="1" t="s">
        <v>81</v>
      </c>
      <c r="Z1704" s="1" t="s">
        <v>218</v>
      </c>
      <c r="AA1704" s="1" t="s">
        <v>83</v>
      </c>
      <c r="AB1704" s="1" t="s">
        <v>219</v>
      </c>
      <c r="AC1704" s="1" t="s">
        <v>51</v>
      </c>
      <c r="AD1704" s="1" t="s">
        <v>218</v>
      </c>
      <c r="AE1704" s="1" t="s">
        <v>37</v>
      </c>
      <c r="AF1704">
        <f t="shared" si="106"/>
        <v>2025</v>
      </c>
      <c r="AG1704" t="str">
        <f t="shared" si="107"/>
        <v>mar</v>
      </c>
      <c r="AH1704" t="str">
        <f>+VLOOKUP(N1704,'[1]2. Ingreso de incapacidades'!$C$5:$O$6997,13,FALSE)</f>
        <v>SALUD TOTAL E.P.S.</v>
      </c>
      <c r="AI1704" t="s">
        <v>2192</v>
      </c>
    </row>
    <row r="1705" spans="1:35" hidden="1" x14ac:dyDescent="0.25">
      <c r="A1705" s="1" t="s">
        <v>33</v>
      </c>
      <c r="B1705" s="1" t="s">
        <v>34</v>
      </c>
      <c r="C1705" s="2">
        <v>45747</v>
      </c>
      <c r="D1705" s="42" t="str">
        <f t="shared" si="104"/>
        <v>2025</v>
      </c>
      <c r="E1705" s="1" t="s">
        <v>73</v>
      </c>
      <c r="F1705" s="1" t="s">
        <v>74</v>
      </c>
      <c r="G1705" s="1" t="s">
        <v>37</v>
      </c>
      <c r="H1705" s="1" t="s">
        <v>217</v>
      </c>
      <c r="I1705" s="1" t="s">
        <v>76</v>
      </c>
      <c r="J1705" s="3">
        <v>664300</v>
      </c>
      <c r="K1705" s="3">
        <v>0</v>
      </c>
      <c r="L1705" s="3">
        <f t="shared" si="105"/>
        <v>664300</v>
      </c>
      <c r="M1705" s="1" t="s">
        <v>40</v>
      </c>
      <c r="N1705" s="88">
        <v>3883113</v>
      </c>
      <c r="O1705" s="1" t="s">
        <v>106</v>
      </c>
      <c r="P1705" s="1" t="s">
        <v>79</v>
      </c>
      <c r="Q1705" s="1" t="s">
        <v>80</v>
      </c>
      <c r="R1705" s="1" t="s">
        <v>43</v>
      </c>
      <c r="S1705" s="1" t="s">
        <v>43</v>
      </c>
      <c r="T1705" s="3">
        <v>0</v>
      </c>
      <c r="U1705" s="1" t="s">
        <v>44</v>
      </c>
      <c r="V1705" s="1" t="s">
        <v>45</v>
      </c>
      <c r="W1705" s="1" t="s">
        <v>217</v>
      </c>
      <c r="X1705" s="1" t="s">
        <v>46</v>
      </c>
      <c r="Y1705" s="1" t="s">
        <v>81</v>
      </c>
      <c r="Z1705" s="1" t="s">
        <v>218</v>
      </c>
      <c r="AA1705" s="1" t="s">
        <v>83</v>
      </c>
      <c r="AB1705" s="1" t="s">
        <v>219</v>
      </c>
      <c r="AC1705" s="1" t="s">
        <v>51</v>
      </c>
      <c r="AD1705" s="1" t="s">
        <v>218</v>
      </c>
      <c r="AE1705" s="1" t="s">
        <v>37</v>
      </c>
      <c r="AF1705">
        <f t="shared" si="106"/>
        <v>2025</v>
      </c>
      <c r="AG1705" t="str">
        <f t="shared" si="107"/>
        <v>mar</v>
      </c>
      <c r="AH1705" t="str">
        <f>+VLOOKUP(N1705,'[1]2. Ingreso de incapacidades'!$C$5:$O$6997,13,FALSE)</f>
        <v>SURA E.P.S.</v>
      </c>
      <c r="AI1705" t="s">
        <v>2197</v>
      </c>
    </row>
    <row r="1706" spans="1:35" hidden="1" x14ac:dyDescent="0.25">
      <c r="A1706" s="1" t="s">
        <v>33</v>
      </c>
      <c r="B1706" s="1" t="s">
        <v>34</v>
      </c>
      <c r="C1706" s="2">
        <v>45747</v>
      </c>
      <c r="D1706" s="42" t="str">
        <f t="shared" si="104"/>
        <v>2025</v>
      </c>
      <c r="E1706" s="1" t="s">
        <v>73</v>
      </c>
      <c r="F1706" s="1" t="s">
        <v>74</v>
      </c>
      <c r="G1706" s="1" t="s">
        <v>37</v>
      </c>
      <c r="H1706" s="1" t="s">
        <v>217</v>
      </c>
      <c r="I1706" s="1" t="s">
        <v>76</v>
      </c>
      <c r="J1706" s="3">
        <v>759200</v>
      </c>
      <c r="K1706" s="3">
        <v>0</v>
      </c>
      <c r="L1706" s="3">
        <f t="shared" si="105"/>
        <v>759200</v>
      </c>
      <c r="M1706" s="1" t="s">
        <v>40</v>
      </c>
      <c r="N1706" s="88">
        <v>1237441830</v>
      </c>
      <c r="O1706" s="1" t="s">
        <v>138</v>
      </c>
      <c r="P1706" s="1" t="s">
        <v>89</v>
      </c>
      <c r="Q1706" s="1" t="s">
        <v>90</v>
      </c>
      <c r="R1706" s="1" t="s">
        <v>43</v>
      </c>
      <c r="S1706" s="1" t="s">
        <v>43</v>
      </c>
      <c r="T1706" s="3">
        <v>0</v>
      </c>
      <c r="U1706" s="1" t="s">
        <v>44</v>
      </c>
      <c r="V1706" s="1" t="s">
        <v>45</v>
      </c>
      <c r="W1706" s="1" t="s">
        <v>217</v>
      </c>
      <c r="X1706" s="1" t="s">
        <v>46</v>
      </c>
      <c r="Y1706" s="1" t="s">
        <v>81</v>
      </c>
      <c r="Z1706" s="1" t="s">
        <v>218</v>
      </c>
      <c r="AA1706" s="1" t="s">
        <v>83</v>
      </c>
      <c r="AB1706" s="1" t="s">
        <v>219</v>
      </c>
      <c r="AC1706" s="1" t="s">
        <v>51</v>
      </c>
      <c r="AD1706" s="1" t="s">
        <v>218</v>
      </c>
      <c r="AE1706" s="1" t="s">
        <v>37</v>
      </c>
      <c r="AF1706">
        <f t="shared" si="106"/>
        <v>2025</v>
      </c>
      <c r="AG1706" t="str">
        <f t="shared" si="107"/>
        <v>mar</v>
      </c>
      <c r="AH1706" t="str">
        <f>+VLOOKUP(N1706,'[1]2. Ingreso de incapacidades'!$C$5:$O$6997,13,FALSE)</f>
        <v>COOSALUD ESS EPS -S</v>
      </c>
      <c r="AI1706" t="s">
        <v>2198</v>
      </c>
    </row>
    <row r="1707" spans="1:35" hidden="1" x14ac:dyDescent="0.25">
      <c r="A1707" s="1" t="s">
        <v>33</v>
      </c>
      <c r="B1707" s="1" t="s">
        <v>34</v>
      </c>
      <c r="C1707" s="2">
        <v>45747</v>
      </c>
      <c r="D1707" s="42" t="str">
        <f t="shared" si="104"/>
        <v>2025</v>
      </c>
      <c r="E1707" s="1" t="s">
        <v>73</v>
      </c>
      <c r="F1707" s="1" t="s">
        <v>74</v>
      </c>
      <c r="G1707" s="1" t="s">
        <v>37</v>
      </c>
      <c r="H1707" s="1" t="s">
        <v>217</v>
      </c>
      <c r="I1707" s="1" t="s">
        <v>76</v>
      </c>
      <c r="J1707" s="3">
        <v>355605</v>
      </c>
      <c r="K1707" s="3">
        <v>0</v>
      </c>
      <c r="L1707" s="3">
        <f t="shared" si="105"/>
        <v>355605</v>
      </c>
      <c r="M1707" s="1" t="s">
        <v>40</v>
      </c>
      <c r="N1707" s="88">
        <v>9239701</v>
      </c>
      <c r="O1707" s="1" t="s">
        <v>235</v>
      </c>
      <c r="P1707" s="1" t="s">
        <v>89</v>
      </c>
      <c r="Q1707" s="1" t="s">
        <v>90</v>
      </c>
      <c r="R1707" s="1" t="s">
        <v>43</v>
      </c>
      <c r="S1707" s="1" t="s">
        <v>43</v>
      </c>
      <c r="T1707" s="3">
        <v>0</v>
      </c>
      <c r="U1707" s="1" t="s">
        <v>44</v>
      </c>
      <c r="V1707" s="1" t="s">
        <v>45</v>
      </c>
      <c r="W1707" s="1" t="s">
        <v>217</v>
      </c>
      <c r="X1707" s="1" t="s">
        <v>46</v>
      </c>
      <c r="Y1707" s="1" t="s">
        <v>81</v>
      </c>
      <c r="Z1707" s="1" t="s">
        <v>218</v>
      </c>
      <c r="AA1707" s="1" t="s">
        <v>83</v>
      </c>
      <c r="AB1707" s="1" t="s">
        <v>219</v>
      </c>
      <c r="AC1707" s="1" t="s">
        <v>51</v>
      </c>
      <c r="AD1707" s="1" t="s">
        <v>218</v>
      </c>
      <c r="AE1707" s="1" t="s">
        <v>37</v>
      </c>
      <c r="AF1707">
        <f t="shared" si="106"/>
        <v>2025</v>
      </c>
      <c r="AG1707" t="str">
        <f t="shared" si="107"/>
        <v>mar</v>
      </c>
      <c r="AH1707" t="str">
        <f>+VLOOKUP(N1707,'[1]2. Ingreso de incapacidades'!$C$5:$O$6997,13,FALSE)</f>
        <v>SALUD TOTAL E.P.S.</v>
      </c>
      <c r="AI1707" t="s">
        <v>2192</v>
      </c>
    </row>
    <row r="1708" spans="1:35" hidden="1" x14ac:dyDescent="0.25">
      <c r="A1708" s="1" t="s">
        <v>33</v>
      </c>
      <c r="B1708" s="1" t="s">
        <v>34</v>
      </c>
      <c r="C1708" s="2">
        <v>45747</v>
      </c>
      <c r="D1708" s="42" t="str">
        <f t="shared" si="104"/>
        <v>2025</v>
      </c>
      <c r="E1708" s="1" t="s">
        <v>73</v>
      </c>
      <c r="F1708" s="1" t="s">
        <v>74</v>
      </c>
      <c r="G1708" s="1" t="s">
        <v>37</v>
      </c>
      <c r="H1708" s="1" t="s">
        <v>217</v>
      </c>
      <c r="I1708" s="1" t="s">
        <v>76</v>
      </c>
      <c r="J1708" s="3">
        <v>95962</v>
      </c>
      <c r="K1708" s="3">
        <v>0</v>
      </c>
      <c r="L1708" s="3">
        <f t="shared" si="105"/>
        <v>95962</v>
      </c>
      <c r="M1708" s="1" t="s">
        <v>40</v>
      </c>
      <c r="N1708" s="88">
        <v>1001974217</v>
      </c>
      <c r="O1708" s="1" t="s">
        <v>253</v>
      </c>
      <c r="P1708" s="1" t="s">
        <v>89</v>
      </c>
      <c r="Q1708" s="1" t="s">
        <v>90</v>
      </c>
      <c r="R1708" s="1" t="s">
        <v>43</v>
      </c>
      <c r="S1708" s="1" t="s">
        <v>43</v>
      </c>
      <c r="T1708" s="3">
        <v>0</v>
      </c>
      <c r="U1708" s="1" t="s">
        <v>44</v>
      </c>
      <c r="V1708" s="1" t="s">
        <v>45</v>
      </c>
      <c r="W1708" s="1" t="s">
        <v>217</v>
      </c>
      <c r="X1708" s="1" t="s">
        <v>46</v>
      </c>
      <c r="Y1708" s="1" t="s">
        <v>81</v>
      </c>
      <c r="Z1708" s="1" t="s">
        <v>218</v>
      </c>
      <c r="AA1708" s="1" t="s">
        <v>83</v>
      </c>
      <c r="AB1708" s="1" t="s">
        <v>219</v>
      </c>
      <c r="AC1708" s="1" t="s">
        <v>51</v>
      </c>
      <c r="AD1708" s="1" t="s">
        <v>218</v>
      </c>
      <c r="AE1708" s="1" t="s">
        <v>37</v>
      </c>
      <c r="AF1708">
        <f t="shared" si="106"/>
        <v>2025</v>
      </c>
      <c r="AG1708" t="str">
        <f t="shared" si="107"/>
        <v>mar</v>
      </c>
      <c r="AH1708" t="str">
        <f>+VLOOKUP(N1708,'[1]2. Ingreso de incapacidades'!$C$5:$O$6997,13,FALSE)</f>
        <v>SURA E.P.S.</v>
      </c>
      <c r="AI1708" t="s">
        <v>2197</v>
      </c>
    </row>
    <row r="1709" spans="1:35" hidden="1" x14ac:dyDescent="0.25">
      <c r="A1709" s="1" t="s">
        <v>33</v>
      </c>
      <c r="B1709" s="1" t="s">
        <v>34</v>
      </c>
      <c r="C1709" s="2">
        <v>45747</v>
      </c>
      <c r="D1709" s="42" t="str">
        <f t="shared" si="104"/>
        <v>2025</v>
      </c>
      <c r="E1709" s="1" t="s">
        <v>73</v>
      </c>
      <c r="F1709" s="1" t="s">
        <v>74</v>
      </c>
      <c r="G1709" s="1" t="s">
        <v>37</v>
      </c>
      <c r="H1709" s="1" t="s">
        <v>217</v>
      </c>
      <c r="I1709" s="1" t="s">
        <v>76</v>
      </c>
      <c r="J1709" s="3">
        <v>711750</v>
      </c>
      <c r="K1709" s="3">
        <v>0</v>
      </c>
      <c r="L1709" s="3">
        <f t="shared" si="105"/>
        <v>711750</v>
      </c>
      <c r="M1709" s="1" t="s">
        <v>40</v>
      </c>
      <c r="N1709" s="88">
        <v>30873721</v>
      </c>
      <c r="O1709" s="1" t="s">
        <v>126</v>
      </c>
      <c r="P1709" s="1" t="s">
        <v>79</v>
      </c>
      <c r="Q1709" s="1" t="s">
        <v>80</v>
      </c>
      <c r="R1709" s="1" t="s">
        <v>43</v>
      </c>
      <c r="S1709" s="1" t="s">
        <v>43</v>
      </c>
      <c r="T1709" s="3">
        <v>0</v>
      </c>
      <c r="U1709" s="1" t="s">
        <v>44</v>
      </c>
      <c r="V1709" s="1" t="s">
        <v>45</v>
      </c>
      <c r="W1709" s="1" t="s">
        <v>217</v>
      </c>
      <c r="X1709" s="1" t="s">
        <v>46</v>
      </c>
      <c r="Y1709" s="1" t="s">
        <v>81</v>
      </c>
      <c r="Z1709" s="1" t="s">
        <v>218</v>
      </c>
      <c r="AA1709" s="1" t="s">
        <v>83</v>
      </c>
      <c r="AB1709" s="1" t="s">
        <v>219</v>
      </c>
      <c r="AC1709" s="1" t="s">
        <v>51</v>
      </c>
      <c r="AD1709" s="1" t="s">
        <v>218</v>
      </c>
      <c r="AE1709" s="1" t="s">
        <v>37</v>
      </c>
      <c r="AF1709">
        <f t="shared" si="106"/>
        <v>2025</v>
      </c>
      <c r="AG1709" t="str">
        <f t="shared" si="107"/>
        <v>mar</v>
      </c>
      <c r="AH1709" t="str">
        <f>+VLOOKUP(N1709,'[1]2. Ingreso de incapacidades'!$C$5:$O$6997,13,FALSE)</f>
        <v>FAMISANAR E.P.S</v>
      </c>
      <c r="AI1709" t="s">
        <v>2196</v>
      </c>
    </row>
    <row r="1710" spans="1:35" hidden="1" x14ac:dyDescent="0.25">
      <c r="A1710" s="1" t="s">
        <v>33</v>
      </c>
      <c r="B1710" s="1" t="s">
        <v>34</v>
      </c>
      <c r="C1710" s="2">
        <v>45747</v>
      </c>
      <c r="D1710" s="42" t="str">
        <f t="shared" si="104"/>
        <v>2025</v>
      </c>
      <c r="E1710" s="1" t="s">
        <v>73</v>
      </c>
      <c r="F1710" s="1" t="s">
        <v>74</v>
      </c>
      <c r="G1710" s="1" t="s">
        <v>37</v>
      </c>
      <c r="H1710" s="1" t="s">
        <v>217</v>
      </c>
      <c r="I1710" s="1" t="s">
        <v>76</v>
      </c>
      <c r="J1710" s="3">
        <v>97800</v>
      </c>
      <c r="K1710" s="3">
        <v>0</v>
      </c>
      <c r="L1710" s="3">
        <f t="shared" si="105"/>
        <v>97800</v>
      </c>
      <c r="M1710" s="1" t="s">
        <v>40</v>
      </c>
      <c r="N1710" s="88">
        <v>73147510</v>
      </c>
      <c r="O1710" s="1" t="s">
        <v>161</v>
      </c>
      <c r="P1710" s="1" t="s">
        <v>79</v>
      </c>
      <c r="Q1710" s="1" t="s">
        <v>80</v>
      </c>
      <c r="R1710" s="1" t="s">
        <v>43</v>
      </c>
      <c r="S1710" s="1" t="s">
        <v>43</v>
      </c>
      <c r="T1710" s="3">
        <v>0</v>
      </c>
      <c r="U1710" s="1" t="s">
        <v>44</v>
      </c>
      <c r="V1710" s="1" t="s">
        <v>45</v>
      </c>
      <c r="W1710" s="1" t="s">
        <v>217</v>
      </c>
      <c r="X1710" s="1" t="s">
        <v>46</v>
      </c>
      <c r="Y1710" s="1" t="s">
        <v>81</v>
      </c>
      <c r="Z1710" s="1" t="s">
        <v>218</v>
      </c>
      <c r="AA1710" s="1" t="s">
        <v>83</v>
      </c>
      <c r="AB1710" s="1" t="s">
        <v>219</v>
      </c>
      <c r="AC1710" s="1" t="s">
        <v>51</v>
      </c>
      <c r="AD1710" s="1" t="s">
        <v>218</v>
      </c>
      <c r="AE1710" s="1" t="s">
        <v>37</v>
      </c>
      <c r="AF1710">
        <f t="shared" si="106"/>
        <v>2025</v>
      </c>
      <c r="AG1710" t="str">
        <f t="shared" si="107"/>
        <v>mar</v>
      </c>
      <c r="AH1710" t="str">
        <f>+VLOOKUP(N1710,'[1]2. Ingreso de incapacidades'!$C$5:$O$6997,13,FALSE)</f>
        <v>SANITAS E.P.S</v>
      </c>
      <c r="AI1710" t="s">
        <v>2193</v>
      </c>
    </row>
    <row r="1711" spans="1:35" hidden="1" x14ac:dyDescent="0.25">
      <c r="A1711" s="1" t="s">
        <v>33</v>
      </c>
      <c r="B1711" s="1" t="s">
        <v>34</v>
      </c>
      <c r="C1711" s="2">
        <v>45747</v>
      </c>
      <c r="D1711" s="42" t="str">
        <f t="shared" si="104"/>
        <v>2025</v>
      </c>
      <c r="E1711" s="1" t="s">
        <v>73</v>
      </c>
      <c r="F1711" s="1" t="s">
        <v>74</v>
      </c>
      <c r="G1711" s="1" t="s">
        <v>37</v>
      </c>
      <c r="H1711" s="1" t="s">
        <v>217</v>
      </c>
      <c r="I1711" s="1" t="s">
        <v>76</v>
      </c>
      <c r="J1711" s="3">
        <v>152979</v>
      </c>
      <c r="K1711" s="3">
        <v>0</v>
      </c>
      <c r="L1711" s="3">
        <f t="shared" si="105"/>
        <v>152979</v>
      </c>
      <c r="M1711" s="1" t="s">
        <v>40</v>
      </c>
      <c r="N1711" s="88">
        <v>1148693276</v>
      </c>
      <c r="O1711" s="1" t="s">
        <v>163</v>
      </c>
      <c r="P1711" s="1" t="s">
        <v>79</v>
      </c>
      <c r="Q1711" s="1" t="s">
        <v>80</v>
      </c>
      <c r="R1711" s="1" t="s">
        <v>43</v>
      </c>
      <c r="S1711" s="1" t="s">
        <v>43</v>
      </c>
      <c r="T1711" s="3">
        <v>0</v>
      </c>
      <c r="U1711" s="1" t="s">
        <v>44</v>
      </c>
      <c r="V1711" s="1" t="s">
        <v>45</v>
      </c>
      <c r="W1711" s="1" t="s">
        <v>217</v>
      </c>
      <c r="X1711" s="1" t="s">
        <v>46</v>
      </c>
      <c r="Y1711" s="1" t="s">
        <v>81</v>
      </c>
      <c r="Z1711" s="1" t="s">
        <v>218</v>
      </c>
      <c r="AA1711" s="1" t="s">
        <v>83</v>
      </c>
      <c r="AB1711" s="1" t="s">
        <v>219</v>
      </c>
      <c r="AC1711" s="1" t="s">
        <v>51</v>
      </c>
      <c r="AD1711" s="1" t="s">
        <v>218</v>
      </c>
      <c r="AE1711" s="1" t="s">
        <v>37</v>
      </c>
      <c r="AF1711">
        <f t="shared" si="106"/>
        <v>2025</v>
      </c>
      <c r="AG1711" t="str">
        <f t="shared" si="107"/>
        <v>mar</v>
      </c>
      <c r="AH1711" t="str">
        <f>+VLOOKUP(N1711,'[1]2. Ingreso de incapacidades'!$C$5:$O$6997,13,FALSE)</f>
        <v>SALUD TOTAL E.P.S.</v>
      </c>
      <c r="AI1711" t="s">
        <v>2192</v>
      </c>
    </row>
    <row r="1712" spans="1:35" hidden="1" x14ac:dyDescent="0.25">
      <c r="A1712" s="1" t="s">
        <v>33</v>
      </c>
      <c r="B1712" s="1" t="s">
        <v>34</v>
      </c>
      <c r="C1712" s="2">
        <v>45747</v>
      </c>
      <c r="D1712" s="42" t="str">
        <f t="shared" si="104"/>
        <v>2025</v>
      </c>
      <c r="E1712" s="1" t="s">
        <v>73</v>
      </c>
      <c r="F1712" s="1" t="s">
        <v>74</v>
      </c>
      <c r="G1712" s="1" t="s">
        <v>37</v>
      </c>
      <c r="H1712" s="1" t="s">
        <v>217</v>
      </c>
      <c r="I1712" s="1" t="s">
        <v>76</v>
      </c>
      <c r="J1712" s="3">
        <v>284700</v>
      </c>
      <c r="K1712" s="3">
        <v>0</v>
      </c>
      <c r="L1712" s="3">
        <f t="shared" si="105"/>
        <v>284700</v>
      </c>
      <c r="M1712" s="1" t="s">
        <v>40</v>
      </c>
      <c r="N1712" s="88">
        <v>15031784</v>
      </c>
      <c r="O1712" s="1" t="s">
        <v>149</v>
      </c>
      <c r="P1712" s="1" t="s">
        <v>79</v>
      </c>
      <c r="Q1712" s="1" t="s">
        <v>80</v>
      </c>
      <c r="R1712" s="1" t="s">
        <v>43</v>
      </c>
      <c r="S1712" s="1" t="s">
        <v>43</v>
      </c>
      <c r="T1712" s="3">
        <v>0</v>
      </c>
      <c r="U1712" s="1" t="s">
        <v>44</v>
      </c>
      <c r="V1712" s="1" t="s">
        <v>45</v>
      </c>
      <c r="W1712" s="1" t="s">
        <v>217</v>
      </c>
      <c r="X1712" s="1" t="s">
        <v>46</v>
      </c>
      <c r="Y1712" s="1" t="s">
        <v>81</v>
      </c>
      <c r="Z1712" s="1" t="s">
        <v>218</v>
      </c>
      <c r="AA1712" s="1" t="s">
        <v>83</v>
      </c>
      <c r="AB1712" s="1" t="s">
        <v>219</v>
      </c>
      <c r="AC1712" s="1" t="s">
        <v>51</v>
      </c>
      <c r="AD1712" s="1" t="s">
        <v>218</v>
      </c>
      <c r="AE1712" s="1" t="s">
        <v>37</v>
      </c>
      <c r="AF1712">
        <f t="shared" si="106"/>
        <v>2025</v>
      </c>
      <c r="AG1712" t="str">
        <f t="shared" si="107"/>
        <v>mar</v>
      </c>
      <c r="AH1712" t="str">
        <f>+VLOOKUP(N1712,'[1]2. Ingreso de incapacidades'!$C$5:$O$6997,13,FALSE)</f>
        <v>FAMISANAR E.P.S</v>
      </c>
      <c r="AI1712" t="s">
        <v>2196</v>
      </c>
    </row>
    <row r="1713" spans="1:35" hidden="1" x14ac:dyDescent="0.25">
      <c r="A1713" s="1" t="s">
        <v>33</v>
      </c>
      <c r="B1713" s="1" t="s">
        <v>34</v>
      </c>
      <c r="C1713" s="2">
        <v>45747</v>
      </c>
      <c r="D1713" s="42" t="str">
        <f t="shared" si="104"/>
        <v>2025</v>
      </c>
      <c r="E1713" s="1" t="s">
        <v>73</v>
      </c>
      <c r="F1713" s="1" t="s">
        <v>74</v>
      </c>
      <c r="G1713" s="1" t="s">
        <v>37</v>
      </c>
      <c r="H1713" s="1" t="s">
        <v>217</v>
      </c>
      <c r="I1713" s="1" t="s">
        <v>76</v>
      </c>
      <c r="J1713" s="3">
        <v>711750</v>
      </c>
      <c r="K1713" s="3">
        <v>0</v>
      </c>
      <c r="L1713" s="3">
        <f t="shared" si="105"/>
        <v>711750</v>
      </c>
      <c r="M1713" s="1" t="s">
        <v>40</v>
      </c>
      <c r="N1713" s="88">
        <v>73109356</v>
      </c>
      <c r="O1713" s="1" t="s">
        <v>118</v>
      </c>
      <c r="P1713" s="1" t="s">
        <v>79</v>
      </c>
      <c r="Q1713" s="1" t="s">
        <v>80</v>
      </c>
      <c r="R1713" s="1" t="s">
        <v>43</v>
      </c>
      <c r="S1713" s="1" t="s">
        <v>43</v>
      </c>
      <c r="T1713" s="3">
        <v>0</v>
      </c>
      <c r="U1713" s="1" t="s">
        <v>44</v>
      </c>
      <c r="V1713" s="1" t="s">
        <v>45</v>
      </c>
      <c r="W1713" s="1" t="s">
        <v>217</v>
      </c>
      <c r="X1713" s="1" t="s">
        <v>46</v>
      </c>
      <c r="Y1713" s="1" t="s">
        <v>81</v>
      </c>
      <c r="Z1713" s="1" t="s">
        <v>218</v>
      </c>
      <c r="AA1713" s="1" t="s">
        <v>83</v>
      </c>
      <c r="AB1713" s="1" t="s">
        <v>219</v>
      </c>
      <c r="AC1713" s="1" t="s">
        <v>51</v>
      </c>
      <c r="AD1713" s="1" t="s">
        <v>218</v>
      </c>
      <c r="AE1713" s="1" t="s">
        <v>37</v>
      </c>
      <c r="AF1713">
        <f t="shared" si="106"/>
        <v>2025</v>
      </c>
      <c r="AG1713" t="str">
        <f t="shared" si="107"/>
        <v>mar</v>
      </c>
      <c r="AH1713" t="str">
        <f>+VLOOKUP(N1713,'[1]2. Ingreso de incapacidades'!$C$5:$O$6997,13,FALSE)</f>
        <v>SANITAS E.P.S</v>
      </c>
      <c r="AI1713" t="s">
        <v>2193</v>
      </c>
    </row>
    <row r="1714" spans="1:35" hidden="1" x14ac:dyDescent="0.25">
      <c r="A1714" s="1" t="s">
        <v>33</v>
      </c>
      <c r="B1714" s="1" t="s">
        <v>34</v>
      </c>
      <c r="C1714" s="2">
        <v>45747</v>
      </c>
      <c r="D1714" s="42" t="str">
        <f t="shared" si="104"/>
        <v>2025</v>
      </c>
      <c r="E1714" s="1" t="s">
        <v>73</v>
      </c>
      <c r="F1714" s="1" t="s">
        <v>74</v>
      </c>
      <c r="G1714" s="1" t="s">
        <v>37</v>
      </c>
      <c r="H1714" s="1" t="s">
        <v>217</v>
      </c>
      <c r="I1714" s="1" t="s">
        <v>76</v>
      </c>
      <c r="J1714" s="3">
        <v>108639</v>
      </c>
      <c r="K1714" s="3">
        <v>0</v>
      </c>
      <c r="L1714" s="3">
        <f t="shared" si="105"/>
        <v>108639</v>
      </c>
      <c r="M1714" s="1" t="s">
        <v>40</v>
      </c>
      <c r="N1714" s="88">
        <v>8854897</v>
      </c>
      <c r="O1714" s="1" t="s">
        <v>157</v>
      </c>
      <c r="P1714" s="1" t="s">
        <v>79</v>
      </c>
      <c r="Q1714" s="1" t="s">
        <v>80</v>
      </c>
      <c r="R1714" s="1" t="s">
        <v>43</v>
      </c>
      <c r="S1714" s="1" t="s">
        <v>43</v>
      </c>
      <c r="T1714" s="3">
        <v>0</v>
      </c>
      <c r="U1714" s="1" t="s">
        <v>44</v>
      </c>
      <c r="V1714" s="1" t="s">
        <v>45</v>
      </c>
      <c r="W1714" s="1" t="s">
        <v>217</v>
      </c>
      <c r="X1714" s="1" t="s">
        <v>46</v>
      </c>
      <c r="Y1714" s="1" t="s">
        <v>81</v>
      </c>
      <c r="Z1714" s="1" t="s">
        <v>218</v>
      </c>
      <c r="AA1714" s="1" t="s">
        <v>83</v>
      </c>
      <c r="AB1714" s="1" t="s">
        <v>219</v>
      </c>
      <c r="AC1714" s="1" t="s">
        <v>51</v>
      </c>
      <c r="AD1714" s="1" t="s">
        <v>218</v>
      </c>
      <c r="AE1714" s="1" t="s">
        <v>37</v>
      </c>
      <c r="AF1714">
        <f t="shared" si="106"/>
        <v>2025</v>
      </c>
      <c r="AG1714" t="str">
        <f t="shared" si="107"/>
        <v>mar</v>
      </c>
      <c r="AH1714" t="str">
        <f>+VLOOKUP(N1714,'[1]2. Ingreso de incapacidades'!$C$5:$O$6997,13,FALSE)</f>
        <v>SALUD TOTAL E.P.S.</v>
      </c>
      <c r="AI1714" t="s">
        <v>2192</v>
      </c>
    </row>
    <row r="1715" spans="1:35" hidden="1" x14ac:dyDescent="0.25">
      <c r="A1715" s="1" t="s">
        <v>33</v>
      </c>
      <c r="B1715" s="1" t="s">
        <v>34</v>
      </c>
      <c r="C1715" s="2">
        <v>45747</v>
      </c>
      <c r="D1715" s="42" t="str">
        <f t="shared" si="104"/>
        <v>2025</v>
      </c>
      <c r="E1715" s="1" t="s">
        <v>73</v>
      </c>
      <c r="F1715" s="1" t="s">
        <v>74</v>
      </c>
      <c r="G1715" s="1" t="s">
        <v>37</v>
      </c>
      <c r="H1715" s="1" t="s">
        <v>217</v>
      </c>
      <c r="I1715" s="1" t="s">
        <v>76</v>
      </c>
      <c r="J1715" s="3">
        <v>47450</v>
      </c>
      <c r="K1715" s="3">
        <v>0</v>
      </c>
      <c r="L1715" s="3">
        <f t="shared" si="105"/>
        <v>47450</v>
      </c>
      <c r="M1715" s="1" t="s">
        <v>40</v>
      </c>
      <c r="N1715" s="88">
        <v>73182612</v>
      </c>
      <c r="O1715" s="1" t="s">
        <v>237</v>
      </c>
      <c r="P1715" s="1" t="s">
        <v>79</v>
      </c>
      <c r="Q1715" s="1" t="s">
        <v>80</v>
      </c>
      <c r="R1715" s="1" t="s">
        <v>43</v>
      </c>
      <c r="S1715" s="1" t="s">
        <v>43</v>
      </c>
      <c r="T1715" s="3">
        <v>0</v>
      </c>
      <c r="U1715" s="1" t="s">
        <v>44</v>
      </c>
      <c r="V1715" s="1" t="s">
        <v>45</v>
      </c>
      <c r="W1715" s="1" t="s">
        <v>217</v>
      </c>
      <c r="X1715" s="1" t="s">
        <v>46</v>
      </c>
      <c r="Y1715" s="1" t="s">
        <v>81</v>
      </c>
      <c r="Z1715" s="1" t="s">
        <v>218</v>
      </c>
      <c r="AA1715" s="1" t="s">
        <v>83</v>
      </c>
      <c r="AB1715" s="1" t="s">
        <v>219</v>
      </c>
      <c r="AC1715" s="1" t="s">
        <v>51</v>
      </c>
      <c r="AD1715" s="1" t="s">
        <v>218</v>
      </c>
      <c r="AE1715" s="1" t="s">
        <v>37</v>
      </c>
      <c r="AF1715">
        <f t="shared" si="106"/>
        <v>2025</v>
      </c>
      <c r="AG1715" t="str">
        <f t="shared" si="107"/>
        <v>mar</v>
      </c>
      <c r="AH1715" t="str">
        <f>+VLOOKUP(N1715,'[1]2. Ingreso de incapacidades'!$C$5:$O$6997,13,FALSE)</f>
        <v>SALUD TOTAL E.P.S.</v>
      </c>
      <c r="AI1715" t="s">
        <v>2192</v>
      </c>
    </row>
    <row r="1716" spans="1:35" hidden="1" x14ac:dyDescent="0.25">
      <c r="A1716" s="1" t="s">
        <v>33</v>
      </c>
      <c r="B1716" s="1" t="s">
        <v>34</v>
      </c>
      <c r="C1716" s="2">
        <v>45747</v>
      </c>
      <c r="D1716" s="42" t="str">
        <f t="shared" si="104"/>
        <v>2025</v>
      </c>
      <c r="E1716" s="1" t="s">
        <v>73</v>
      </c>
      <c r="F1716" s="1" t="s">
        <v>74</v>
      </c>
      <c r="G1716" s="1" t="s">
        <v>37</v>
      </c>
      <c r="H1716" s="1" t="s">
        <v>217</v>
      </c>
      <c r="I1716" s="1" t="s">
        <v>76</v>
      </c>
      <c r="J1716" s="3">
        <v>47450</v>
      </c>
      <c r="K1716" s="3">
        <v>0</v>
      </c>
      <c r="L1716" s="3">
        <f t="shared" si="105"/>
        <v>47450</v>
      </c>
      <c r="M1716" s="1" t="s">
        <v>40</v>
      </c>
      <c r="N1716" s="88">
        <v>73131436</v>
      </c>
      <c r="O1716" s="1" t="s">
        <v>153</v>
      </c>
      <c r="P1716" s="1" t="s">
        <v>79</v>
      </c>
      <c r="Q1716" s="1" t="s">
        <v>80</v>
      </c>
      <c r="R1716" s="1" t="s">
        <v>43</v>
      </c>
      <c r="S1716" s="1" t="s">
        <v>43</v>
      </c>
      <c r="T1716" s="3">
        <v>0</v>
      </c>
      <c r="U1716" s="1" t="s">
        <v>44</v>
      </c>
      <c r="V1716" s="1" t="s">
        <v>45</v>
      </c>
      <c r="W1716" s="1" t="s">
        <v>217</v>
      </c>
      <c r="X1716" s="1" t="s">
        <v>46</v>
      </c>
      <c r="Y1716" s="1" t="s">
        <v>81</v>
      </c>
      <c r="Z1716" s="1" t="s">
        <v>218</v>
      </c>
      <c r="AA1716" s="1" t="s">
        <v>83</v>
      </c>
      <c r="AB1716" s="1" t="s">
        <v>219</v>
      </c>
      <c r="AC1716" s="1" t="s">
        <v>51</v>
      </c>
      <c r="AD1716" s="1" t="s">
        <v>218</v>
      </c>
      <c r="AE1716" s="1" t="s">
        <v>37</v>
      </c>
      <c r="AF1716">
        <f t="shared" si="106"/>
        <v>2025</v>
      </c>
      <c r="AG1716" t="str">
        <f t="shared" si="107"/>
        <v>mar</v>
      </c>
      <c r="AH1716" t="str">
        <f>+VLOOKUP(N1716,'[1]2. Ingreso de incapacidades'!$C$5:$O$6997,13,FALSE)</f>
        <v>SALUD TOTAL E.P.S.</v>
      </c>
      <c r="AI1716" t="s">
        <v>2192</v>
      </c>
    </row>
    <row r="1717" spans="1:35" hidden="1" x14ac:dyDescent="0.25">
      <c r="A1717" s="1" t="s">
        <v>33</v>
      </c>
      <c r="B1717" s="1" t="s">
        <v>34</v>
      </c>
      <c r="C1717" s="2">
        <v>45747</v>
      </c>
      <c r="D1717" s="42" t="str">
        <f t="shared" si="104"/>
        <v>2025</v>
      </c>
      <c r="E1717" s="1" t="s">
        <v>73</v>
      </c>
      <c r="F1717" s="1" t="s">
        <v>74</v>
      </c>
      <c r="G1717" s="1" t="s">
        <v>37</v>
      </c>
      <c r="H1717" s="1" t="s">
        <v>217</v>
      </c>
      <c r="I1717" s="1" t="s">
        <v>76</v>
      </c>
      <c r="J1717" s="3">
        <v>711750</v>
      </c>
      <c r="K1717" s="3">
        <v>0</v>
      </c>
      <c r="L1717" s="3">
        <f t="shared" si="105"/>
        <v>711750</v>
      </c>
      <c r="M1717" s="1" t="s">
        <v>40</v>
      </c>
      <c r="N1717" s="88">
        <v>1143339994</v>
      </c>
      <c r="O1717" s="1" t="s">
        <v>114</v>
      </c>
      <c r="P1717" s="1" t="s">
        <v>79</v>
      </c>
      <c r="Q1717" s="1" t="s">
        <v>80</v>
      </c>
      <c r="R1717" s="1" t="s">
        <v>43</v>
      </c>
      <c r="S1717" s="1" t="s">
        <v>43</v>
      </c>
      <c r="T1717" s="3">
        <v>0</v>
      </c>
      <c r="U1717" s="1" t="s">
        <v>44</v>
      </c>
      <c r="V1717" s="1" t="s">
        <v>45</v>
      </c>
      <c r="W1717" s="1" t="s">
        <v>217</v>
      </c>
      <c r="X1717" s="1" t="s">
        <v>46</v>
      </c>
      <c r="Y1717" s="1" t="s">
        <v>81</v>
      </c>
      <c r="Z1717" s="1" t="s">
        <v>218</v>
      </c>
      <c r="AA1717" s="1" t="s">
        <v>83</v>
      </c>
      <c r="AB1717" s="1" t="s">
        <v>219</v>
      </c>
      <c r="AC1717" s="1" t="s">
        <v>51</v>
      </c>
      <c r="AD1717" s="1" t="s">
        <v>218</v>
      </c>
      <c r="AE1717" s="1" t="s">
        <v>37</v>
      </c>
      <c r="AF1717">
        <f t="shared" si="106"/>
        <v>2025</v>
      </c>
      <c r="AG1717" t="str">
        <f t="shared" si="107"/>
        <v>mar</v>
      </c>
      <c r="AH1717" t="str">
        <f>+VLOOKUP(N1717,'[1]2. Ingreso de incapacidades'!$C$5:$O$6997,13,FALSE)</f>
        <v>SALUD TOTAL E.P.S.</v>
      </c>
      <c r="AI1717" t="s">
        <v>2192</v>
      </c>
    </row>
    <row r="1718" spans="1:35" hidden="1" x14ac:dyDescent="0.25">
      <c r="A1718" s="1" t="s">
        <v>33</v>
      </c>
      <c r="B1718" s="1" t="s">
        <v>34</v>
      </c>
      <c r="C1718" s="2">
        <v>45747</v>
      </c>
      <c r="D1718" s="42" t="str">
        <f t="shared" si="104"/>
        <v>2025</v>
      </c>
      <c r="E1718" s="1" t="s">
        <v>73</v>
      </c>
      <c r="F1718" s="1" t="s">
        <v>74</v>
      </c>
      <c r="G1718" s="1" t="s">
        <v>37</v>
      </c>
      <c r="H1718" s="1" t="s">
        <v>217</v>
      </c>
      <c r="I1718" s="1" t="s">
        <v>76</v>
      </c>
      <c r="J1718" s="3">
        <v>379600</v>
      </c>
      <c r="K1718" s="3">
        <v>0</v>
      </c>
      <c r="L1718" s="3">
        <f t="shared" si="105"/>
        <v>379600</v>
      </c>
      <c r="M1718" s="1" t="s">
        <v>40</v>
      </c>
      <c r="N1718" s="88">
        <v>3883113</v>
      </c>
      <c r="O1718" s="1" t="s">
        <v>106</v>
      </c>
      <c r="P1718" s="1" t="s">
        <v>79</v>
      </c>
      <c r="Q1718" s="1" t="s">
        <v>80</v>
      </c>
      <c r="R1718" s="1" t="s">
        <v>43</v>
      </c>
      <c r="S1718" s="1" t="s">
        <v>43</v>
      </c>
      <c r="T1718" s="3">
        <v>0</v>
      </c>
      <c r="U1718" s="1" t="s">
        <v>44</v>
      </c>
      <c r="V1718" s="1" t="s">
        <v>45</v>
      </c>
      <c r="W1718" s="1" t="s">
        <v>217</v>
      </c>
      <c r="X1718" s="1" t="s">
        <v>46</v>
      </c>
      <c r="Y1718" s="1" t="s">
        <v>81</v>
      </c>
      <c r="Z1718" s="1" t="s">
        <v>218</v>
      </c>
      <c r="AA1718" s="1" t="s">
        <v>83</v>
      </c>
      <c r="AB1718" s="1" t="s">
        <v>219</v>
      </c>
      <c r="AC1718" s="1" t="s">
        <v>51</v>
      </c>
      <c r="AD1718" s="1" t="s">
        <v>218</v>
      </c>
      <c r="AE1718" s="1" t="s">
        <v>37</v>
      </c>
      <c r="AF1718">
        <f t="shared" si="106"/>
        <v>2025</v>
      </c>
      <c r="AG1718" t="str">
        <f t="shared" si="107"/>
        <v>mar</v>
      </c>
      <c r="AH1718" t="str">
        <f>+VLOOKUP(N1718,'[1]2. Ingreso de incapacidades'!$C$5:$O$6997,13,FALSE)</f>
        <v>SURA E.P.S.</v>
      </c>
      <c r="AI1718" t="s">
        <v>2197</v>
      </c>
    </row>
    <row r="1719" spans="1:35" hidden="1" x14ac:dyDescent="0.25">
      <c r="A1719" s="1" t="s">
        <v>33</v>
      </c>
      <c r="B1719" s="1" t="s">
        <v>34</v>
      </c>
      <c r="C1719" s="2">
        <v>45769</v>
      </c>
      <c r="D1719" s="42" t="str">
        <f t="shared" ref="D1719:D1761" si="108">TEXT(C1719,"yyyy")</f>
        <v>2025</v>
      </c>
      <c r="E1719" s="1" t="s">
        <v>35</v>
      </c>
      <c r="F1719" s="1" t="s">
        <v>36</v>
      </c>
      <c r="G1719" s="1" t="s">
        <v>37</v>
      </c>
      <c r="H1719" s="1" t="s">
        <v>263</v>
      </c>
      <c r="I1719" s="1" t="s">
        <v>264</v>
      </c>
      <c r="J1719" s="3">
        <v>0</v>
      </c>
      <c r="K1719" s="3">
        <v>47450</v>
      </c>
      <c r="L1719" s="3">
        <f t="shared" ref="L1719:L1761" si="109">+J1719-K1719</f>
        <v>-47450</v>
      </c>
      <c r="M1719" s="1" t="s">
        <v>40</v>
      </c>
      <c r="N1719" s="88">
        <v>800251440</v>
      </c>
      <c r="O1719" s="1" t="s">
        <v>55</v>
      </c>
      <c r="P1719" s="1" t="s">
        <v>37</v>
      </c>
      <c r="Q1719" s="1" t="s">
        <v>43</v>
      </c>
      <c r="R1719" s="1" t="s">
        <v>43</v>
      </c>
      <c r="S1719" s="1" t="s">
        <v>43</v>
      </c>
      <c r="T1719" s="3">
        <v>0</v>
      </c>
      <c r="U1719" s="1" t="s">
        <v>44</v>
      </c>
      <c r="V1719" s="1" t="s">
        <v>45</v>
      </c>
      <c r="W1719" s="1" t="s">
        <v>263</v>
      </c>
      <c r="X1719" s="1" t="s">
        <v>46</v>
      </c>
      <c r="Y1719" s="1" t="s">
        <v>47</v>
      </c>
      <c r="Z1719" s="1" t="s">
        <v>265</v>
      </c>
      <c r="AA1719" s="1" t="s">
        <v>49</v>
      </c>
      <c r="AB1719" s="1" t="s">
        <v>50</v>
      </c>
      <c r="AC1719" s="1" t="s">
        <v>51</v>
      </c>
      <c r="AD1719" s="1" t="s">
        <v>265</v>
      </c>
      <c r="AE1719" s="1" t="s">
        <v>37</v>
      </c>
      <c r="AF1719">
        <f t="shared" ref="AF1719:AF1761" si="110">YEAR(C1719)</f>
        <v>2025</v>
      </c>
      <c r="AG1719" t="str">
        <f t="shared" ref="AG1719:AG1761" si="111">TEXT(C1719,"mmm")</f>
        <v>abr</v>
      </c>
      <c r="AH1719" t="e">
        <f>+VLOOKUP(N1719,'[1]2. Ingreso de incapacidades'!$C$5:$O$6997,13,FALSE)</f>
        <v>#N/A</v>
      </c>
      <c r="AI1719" t="e">
        <v>#N/A</v>
      </c>
    </row>
    <row r="1720" spans="1:35" hidden="1" x14ac:dyDescent="0.25">
      <c r="A1720" s="1" t="s">
        <v>33</v>
      </c>
      <c r="B1720" s="1" t="s">
        <v>34</v>
      </c>
      <c r="C1720" s="2">
        <v>45768</v>
      </c>
      <c r="D1720" s="42" t="str">
        <f t="shared" si="108"/>
        <v>2025</v>
      </c>
      <c r="E1720" s="1" t="s">
        <v>35</v>
      </c>
      <c r="F1720" s="1" t="s">
        <v>36</v>
      </c>
      <c r="G1720" s="1" t="s">
        <v>37</v>
      </c>
      <c r="H1720" s="1" t="s">
        <v>266</v>
      </c>
      <c r="I1720" s="1" t="s">
        <v>267</v>
      </c>
      <c r="J1720" s="3">
        <v>0</v>
      </c>
      <c r="K1720" s="3">
        <v>255603</v>
      </c>
      <c r="L1720" s="3">
        <f t="shared" si="109"/>
        <v>-255603</v>
      </c>
      <c r="M1720" s="1" t="s">
        <v>40</v>
      </c>
      <c r="N1720" s="88">
        <v>800251440</v>
      </c>
      <c r="O1720" s="1" t="s">
        <v>55</v>
      </c>
      <c r="P1720" s="1" t="s">
        <v>37</v>
      </c>
      <c r="Q1720" s="1" t="s">
        <v>43</v>
      </c>
      <c r="R1720" s="1" t="s">
        <v>43</v>
      </c>
      <c r="S1720" s="1" t="s">
        <v>43</v>
      </c>
      <c r="T1720" s="3">
        <v>0</v>
      </c>
      <c r="U1720" s="1" t="s">
        <v>44</v>
      </c>
      <c r="V1720" s="1" t="s">
        <v>45</v>
      </c>
      <c r="W1720" s="1" t="s">
        <v>266</v>
      </c>
      <c r="X1720" s="1" t="s">
        <v>46</v>
      </c>
      <c r="Y1720" s="1" t="s">
        <v>47</v>
      </c>
      <c r="Z1720" s="1" t="s">
        <v>268</v>
      </c>
      <c r="AA1720" s="1" t="s">
        <v>49</v>
      </c>
      <c r="AB1720" s="1" t="s">
        <v>50</v>
      </c>
      <c r="AC1720" s="1" t="s">
        <v>51</v>
      </c>
      <c r="AD1720" s="1" t="s">
        <v>268</v>
      </c>
      <c r="AE1720" s="1" t="s">
        <v>37</v>
      </c>
      <c r="AF1720">
        <f t="shared" si="110"/>
        <v>2025</v>
      </c>
      <c r="AG1720" t="str">
        <f t="shared" si="111"/>
        <v>abr</v>
      </c>
      <c r="AH1720" t="e">
        <f>+VLOOKUP(N1720,'[1]2. Ingreso de incapacidades'!$C$5:$O$6997,13,FALSE)</f>
        <v>#N/A</v>
      </c>
      <c r="AI1720" t="e">
        <v>#N/A</v>
      </c>
    </row>
    <row r="1721" spans="1:35" hidden="1" x14ac:dyDescent="0.25">
      <c r="A1721" s="1" t="s">
        <v>33</v>
      </c>
      <c r="B1721" s="1" t="s">
        <v>34</v>
      </c>
      <c r="C1721" s="2">
        <v>45763</v>
      </c>
      <c r="D1721" s="42" t="str">
        <f t="shared" si="108"/>
        <v>2025</v>
      </c>
      <c r="E1721" s="1" t="s">
        <v>35</v>
      </c>
      <c r="F1721" s="1" t="s">
        <v>36</v>
      </c>
      <c r="G1721" s="1" t="s">
        <v>37</v>
      </c>
      <c r="H1721" s="1" t="s">
        <v>272</v>
      </c>
      <c r="I1721" s="1" t="s">
        <v>273</v>
      </c>
      <c r="J1721" s="3">
        <v>0</v>
      </c>
      <c r="K1721" s="3">
        <v>86667</v>
      </c>
      <c r="L1721" s="3">
        <f t="shared" si="109"/>
        <v>-86667</v>
      </c>
      <c r="M1721" s="1" t="s">
        <v>40</v>
      </c>
      <c r="N1721" s="88">
        <v>800251440</v>
      </c>
      <c r="O1721" s="1" t="s">
        <v>55</v>
      </c>
      <c r="P1721" s="1" t="s">
        <v>37</v>
      </c>
      <c r="Q1721" s="1" t="s">
        <v>43</v>
      </c>
      <c r="R1721" s="1" t="s">
        <v>43</v>
      </c>
      <c r="S1721" s="1" t="s">
        <v>43</v>
      </c>
      <c r="T1721" s="3">
        <v>0</v>
      </c>
      <c r="U1721" s="1" t="s">
        <v>44</v>
      </c>
      <c r="V1721" s="1" t="s">
        <v>45</v>
      </c>
      <c r="W1721" s="1" t="s">
        <v>272</v>
      </c>
      <c r="X1721" s="1" t="s">
        <v>46</v>
      </c>
      <c r="Y1721" s="1" t="s">
        <v>47</v>
      </c>
      <c r="Z1721" s="1" t="s">
        <v>274</v>
      </c>
      <c r="AA1721" s="1" t="s">
        <v>49</v>
      </c>
      <c r="AB1721" s="1" t="s">
        <v>50</v>
      </c>
      <c r="AC1721" s="1" t="s">
        <v>51</v>
      </c>
      <c r="AD1721" s="1" t="s">
        <v>274</v>
      </c>
      <c r="AE1721" s="1" t="s">
        <v>37</v>
      </c>
      <c r="AF1721">
        <f t="shared" si="110"/>
        <v>2025</v>
      </c>
      <c r="AG1721" t="str">
        <f t="shared" si="111"/>
        <v>abr</v>
      </c>
      <c r="AH1721" t="e">
        <f>+VLOOKUP(N1721,'[1]2. Ingreso de incapacidades'!$C$5:$O$6997,13,FALSE)</f>
        <v>#N/A</v>
      </c>
      <c r="AI1721" t="e">
        <v>#N/A</v>
      </c>
    </row>
    <row r="1722" spans="1:35" hidden="1" x14ac:dyDescent="0.25">
      <c r="A1722" s="1" t="s">
        <v>33</v>
      </c>
      <c r="B1722" s="1" t="s">
        <v>34</v>
      </c>
      <c r="C1722" s="2">
        <v>45777</v>
      </c>
      <c r="D1722" s="42" t="str">
        <f t="shared" si="108"/>
        <v>2025</v>
      </c>
      <c r="E1722" s="1" t="s">
        <v>73</v>
      </c>
      <c r="F1722" s="1" t="s">
        <v>74</v>
      </c>
      <c r="G1722" s="1" t="s">
        <v>37</v>
      </c>
      <c r="H1722" s="1" t="s">
        <v>254</v>
      </c>
      <c r="I1722" s="1" t="s">
        <v>76</v>
      </c>
      <c r="J1722" s="3">
        <v>94900</v>
      </c>
      <c r="K1722" s="3">
        <v>0</v>
      </c>
      <c r="L1722" s="3">
        <f t="shared" si="109"/>
        <v>94900</v>
      </c>
      <c r="M1722" s="1" t="s">
        <v>40</v>
      </c>
      <c r="N1722" s="88">
        <v>9148287</v>
      </c>
      <c r="O1722" s="1" t="s">
        <v>256</v>
      </c>
      <c r="P1722" s="1" t="s">
        <v>79</v>
      </c>
      <c r="Q1722" s="1" t="s">
        <v>80</v>
      </c>
      <c r="R1722" s="1" t="s">
        <v>43</v>
      </c>
      <c r="S1722" s="1" t="s">
        <v>43</v>
      </c>
      <c r="T1722" s="3">
        <v>0</v>
      </c>
      <c r="U1722" s="1" t="s">
        <v>44</v>
      </c>
      <c r="V1722" s="1" t="s">
        <v>45</v>
      </c>
      <c r="W1722" s="1" t="s">
        <v>254</v>
      </c>
      <c r="X1722" s="1" t="s">
        <v>46</v>
      </c>
      <c r="Y1722" s="1" t="s">
        <v>81</v>
      </c>
      <c r="Z1722" s="1" t="s">
        <v>257</v>
      </c>
      <c r="AA1722" s="1" t="s">
        <v>83</v>
      </c>
      <c r="AB1722" s="1" t="s">
        <v>219</v>
      </c>
      <c r="AC1722" s="1" t="s">
        <v>51</v>
      </c>
      <c r="AD1722" s="1" t="s">
        <v>257</v>
      </c>
      <c r="AE1722" s="1" t="s">
        <v>37</v>
      </c>
      <c r="AF1722">
        <f t="shared" si="110"/>
        <v>2025</v>
      </c>
      <c r="AG1722" t="str">
        <f t="shared" si="111"/>
        <v>abr</v>
      </c>
      <c r="AH1722" t="str">
        <f>+VLOOKUP(N1722,'[1]2. Ingreso de incapacidades'!$C$5:$O$6997,13,FALSE)</f>
        <v>NUEVA E.P.S</v>
      </c>
      <c r="AI1722" t="s">
        <v>2199</v>
      </c>
    </row>
    <row r="1723" spans="1:35" hidden="1" x14ac:dyDescent="0.25">
      <c r="A1723" s="1" t="s">
        <v>33</v>
      </c>
      <c r="B1723" s="1" t="s">
        <v>34</v>
      </c>
      <c r="C1723" s="2">
        <v>45777</v>
      </c>
      <c r="D1723" s="42" t="str">
        <f t="shared" si="108"/>
        <v>2025</v>
      </c>
      <c r="E1723" s="1" t="s">
        <v>73</v>
      </c>
      <c r="F1723" s="1" t="s">
        <v>74</v>
      </c>
      <c r="G1723" s="1" t="s">
        <v>37</v>
      </c>
      <c r="H1723" s="1" t="s">
        <v>254</v>
      </c>
      <c r="I1723" s="1" t="s">
        <v>76</v>
      </c>
      <c r="J1723" s="3">
        <v>711750</v>
      </c>
      <c r="K1723" s="3">
        <v>0</v>
      </c>
      <c r="L1723" s="3">
        <f t="shared" si="109"/>
        <v>711750</v>
      </c>
      <c r="M1723" s="1" t="s">
        <v>40</v>
      </c>
      <c r="N1723" s="88">
        <v>30873721</v>
      </c>
      <c r="O1723" s="1" t="s">
        <v>126</v>
      </c>
      <c r="P1723" s="1" t="s">
        <v>79</v>
      </c>
      <c r="Q1723" s="1" t="s">
        <v>80</v>
      </c>
      <c r="R1723" s="1" t="s">
        <v>43</v>
      </c>
      <c r="S1723" s="1" t="s">
        <v>43</v>
      </c>
      <c r="T1723" s="3">
        <v>0</v>
      </c>
      <c r="U1723" s="1" t="s">
        <v>44</v>
      </c>
      <c r="V1723" s="1" t="s">
        <v>45</v>
      </c>
      <c r="W1723" s="1" t="s">
        <v>254</v>
      </c>
      <c r="X1723" s="1" t="s">
        <v>46</v>
      </c>
      <c r="Y1723" s="1" t="s">
        <v>81</v>
      </c>
      <c r="Z1723" s="1" t="s">
        <v>257</v>
      </c>
      <c r="AA1723" s="1" t="s">
        <v>83</v>
      </c>
      <c r="AB1723" s="1" t="s">
        <v>219</v>
      </c>
      <c r="AC1723" s="1" t="s">
        <v>51</v>
      </c>
      <c r="AD1723" s="1" t="s">
        <v>257</v>
      </c>
      <c r="AE1723" s="1" t="s">
        <v>37</v>
      </c>
      <c r="AF1723">
        <f t="shared" si="110"/>
        <v>2025</v>
      </c>
      <c r="AG1723" t="str">
        <f t="shared" si="111"/>
        <v>abr</v>
      </c>
      <c r="AH1723" t="str">
        <f>+VLOOKUP(N1723,'[1]2. Ingreso de incapacidades'!$C$5:$O$6997,13,FALSE)</f>
        <v>FAMISANAR E.P.S</v>
      </c>
      <c r="AI1723" t="s">
        <v>2196</v>
      </c>
    </row>
    <row r="1724" spans="1:35" hidden="1" x14ac:dyDescent="0.25">
      <c r="A1724" s="1" t="s">
        <v>33</v>
      </c>
      <c r="B1724" s="1" t="s">
        <v>34</v>
      </c>
      <c r="C1724" s="2">
        <v>45777</v>
      </c>
      <c r="D1724" s="42" t="str">
        <f t="shared" si="108"/>
        <v>2025</v>
      </c>
      <c r="E1724" s="1" t="s">
        <v>73</v>
      </c>
      <c r="F1724" s="1" t="s">
        <v>74</v>
      </c>
      <c r="G1724" s="1" t="s">
        <v>37</v>
      </c>
      <c r="H1724" s="1" t="s">
        <v>254</v>
      </c>
      <c r="I1724" s="1" t="s">
        <v>76</v>
      </c>
      <c r="J1724" s="3">
        <v>142350</v>
      </c>
      <c r="K1724" s="3">
        <v>0</v>
      </c>
      <c r="L1724" s="3">
        <f t="shared" si="109"/>
        <v>142350</v>
      </c>
      <c r="M1724" s="1" t="s">
        <v>40</v>
      </c>
      <c r="N1724" s="88">
        <v>1007739448</v>
      </c>
      <c r="O1724" s="1" t="s">
        <v>259</v>
      </c>
      <c r="P1724" s="1" t="s">
        <v>79</v>
      </c>
      <c r="Q1724" s="1" t="s">
        <v>80</v>
      </c>
      <c r="R1724" s="1" t="s">
        <v>43</v>
      </c>
      <c r="S1724" s="1" t="s">
        <v>43</v>
      </c>
      <c r="T1724" s="3">
        <v>0</v>
      </c>
      <c r="U1724" s="1" t="s">
        <v>44</v>
      </c>
      <c r="V1724" s="1" t="s">
        <v>45</v>
      </c>
      <c r="W1724" s="1" t="s">
        <v>254</v>
      </c>
      <c r="X1724" s="1" t="s">
        <v>46</v>
      </c>
      <c r="Y1724" s="1" t="s">
        <v>81</v>
      </c>
      <c r="Z1724" s="1" t="s">
        <v>257</v>
      </c>
      <c r="AA1724" s="1" t="s">
        <v>83</v>
      </c>
      <c r="AB1724" s="1" t="s">
        <v>219</v>
      </c>
      <c r="AC1724" s="1" t="s">
        <v>51</v>
      </c>
      <c r="AD1724" s="1" t="s">
        <v>257</v>
      </c>
      <c r="AE1724" s="1" t="s">
        <v>37</v>
      </c>
      <c r="AF1724">
        <f t="shared" si="110"/>
        <v>2025</v>
      </c>
      <c r="AG1724" t="str">
        <f t="shared" si="111"/>
        <v>abr</v>
      </c>
      <c r="AH1724" t="str">
        <f>+VLOOKUP(N1724,'[1]2. Ingreso de incapacidades'!$C$5:$O$6997,13,FALSE)</f>
        <v>SALUD TOTAL E.P.S.</v>
      </c>
      <c r="AI1724" t="s">
        <v>2192</v>
      </c>
    </row>
    <row r="1725" spans="1:35" hidden="1" x14ac:dyDescent="0.25">
      <c r="A1725" s="1" t="s">
        <v>33</v>
      </c>
      <c r="B1725" s="1" t="s">
        <v>34</v>
      </c>
      <c r="C1725" s="2">
        <v>45777</v>
      </c>
      <c r="D1725" s="42" t="str">
        <f t="shared" si="108"/>
        <v>2025</v>
      </c>
      <c r="E1725" s="1" t="s">
        <v>73</v>
      </c>
      <c r="F1725" s="1" t="s">
        <v>74</v>
      </c>
      <c r="G1725" s="1" t="s">
        <v>37</v>
      </c>
      <c r="H1725" s="1" t="s">
        <v>254</v>
      </c>
      <c r="I1725" s="1" t="s">
        <v>76</v>
      </c>
      <c r="J1725" s="3">
        <v>711750</v>
      </c>
      <c r="K1725" s="3">
        <v>0</v>
      </c>
      <c r="L1725" s="3">
        <f t="shared" si="109"/>
        <v>711750</v>
      </c>
      <c r="M1725" s="1" t="s">
        <v>40</v>
      </c>
      <c r="N1725" s="88">
        <v>73159298</v>
      </c>
      <c r="O1725" s="1" t="s">
        <v>120</v>
      </c>
      <c r="P1725" s="1" t="s">
        <v>79</v>
      </c>
      <c r="Q1725" s="1" t="s">
        <v>80</v>
      </c>
      <c r="R1725" s="1" t="s">
        <v>43</v>
      </c>
      <c r="S1725" s="1" t="s">
        <v>43</v>
      </c>
      <c r="T1725" s="3">
        <v>0</v>
      </c>
      <c r="U1725" s="1" t="s">
        <v>44</v>
      </c>
      <c r="V1725" s="1" t="s">
        <v>45</v>
      </c>
      <c r="W1725" s="1" t="s">
        <v>254</v>
      </c>
      <c r="X1725" s="1" t="s">
        <v>46</v>
      </c>
      <c r="Y1725" s="1" t="s">
        <v>81</v>
      </c>
      <c r="Z1725" s="1" t="s">
        <v>257</v>
      </c>
      <c r="AA1725" s="1" t="s">
        <v>83</v>
      </c>
      <c r="AB1725" s="1" t="s">
        <v>219</v>
      </c>
      <c r="AC1725" s="1" t="s">
        <v>51</v>
      </c>
      <c r="AD1725" s="1" t="s">
        <v>257</v>
      </c>
      <c r="AE1725" s="1" t="s">
        <v>37</v>
      </c>
      <c r="AF1725">
        <f t="shared" si="110"/>
        <v>2025</v>
      </c>
      <c r="AG1725" t="str">
        <f t="shared" si="111"/>
        <v>abr</v>
      </c>
      <c r="AH1725" t="str">
        <f>+VLOOKUP(N1725,'[1]2. Ingreso de incapacidades'!$C$5:$O$6997,13,FALSE)</f>
        <v>NUEVA E.P.S</v>
      </c>
      <c r="AI1725" t="s">
        <v>2199</v>
      </c>
    </row>
    <row r="1726" spans="1:35" hidden="1" x14ac:dyDescent="0.25">
      <c r="A1726" s="1" t="s">
        <v>33</v>
      </c>
      <c r="B1726" s="1" t="s">
        <v>34</v>
      </c>
      <c r="C1726" s="2">
        <v>45777</v>
      </c>
      <c r="D1726" s="42" t="str">
        <f t="shared" si="108"/>
        <v>2025</v>
      </c>
      <c r="E1726" s="1" t="s">
        <v>73</v>
      </c>
      <c r="F1726" s="1" t="s">
        <v>74</v>
      </c>
      <c r="G1726" s="1" t="s">
        <v>37</v>
      </c>
      <c r="H1726" s="1" t="s">
        <v>254</v>
      </c>
      <c r="I1726" s="1" t="s">
        <v>76</v>
      </c>
      <c r="J1726" s="3">
        <v>94900</v>
      </c>
      <c r="K1726" s="3">
        <v>0</v>
      </c>
      <c r="L1726" s="3">
        <f t="shared" si="109"/>
        <v>94900</v>
      </c>
      <c r="M1726" s="1" t="s">
        <v>40</v>
      </c>
      <c r="N1726" s="88">
        <v>12595533</v>
      </c>
      <c r="O1726" s="1" t="s">
        <v>116</v>
      </c>
      <c r="P1726" s="1" t="s">
        <v>79</v>
      </c>
      <c r="Q1726" s="1" t="s">
        <v>80</v>
      </c>
      <c r="R1726" s="1" t="s">
        <v>43</v>
      </c>
      <c r="S1726" s="1" t="s">
        <v>43</v>
      </c>
      <c r="T1726" s="3">
        <v>0</v>
      </c>
      <c r="U1726" s="1" t="s">
        <v>44</v>
      </c>
      <c r="V1726" s="1" t="s">
        <v>45</v>
      </c>
      <c r="W1726" s="1" t="s">
        <v>254</v>
      </c>
      <c r="X1726" s="1" t="s">
        <v>46</v>
      </c>
      <c r="Y1726" s="1" t="s">
        <v>81</v>
      </c>
      <c r="Z1726" s="1" t="s">
        <v>257</v>
      </c>
      <c r="AA1726" s="1" t="s">
        <v>83</v>
      </c>
      <c r="AB1726" s="1" t="s">
        <v>219</v>
      </c>
      <c r="AC1726" s="1" t="s">
        <v>51</v>
      </c>
      <c r="AD1726" s="1" t="s">
        <v>257</v>
      </c>
      <c r="AE1726" s="1" t="s">
        <v>37</v>
      </c>
      <c r="AF1726">
        <f t="shared" si="110"/>
        <v>2025</v>
      </c>
      <c r="AG1726" t="str">
        <f t="shared" si="111"/>
        <v>abr</v>
      </c>
      <c r="AH1726" t="str">
        <f>+VLOOKUP(N1726,'[1]2. Ingreso de incapacidades'!$C$5:$O$6997,13,FALSE)</f>
        <v>NUEVA E.P.S</v>
      </c>
      <c r="AI1726" t="s">
        <v>2199</v>
      </c>
    </row>
    <row r="1727" spans="1:35" hidden="1" x14ac:dyDescent="0.25">
      <c r="A1727" s="1" t="s">
        <v>33</v>
      </c>
      <c r="B1727" s="1" t="s">
        <v>34</v>
      </c>
      <c r="C1727" s="2">
        <v>45777</v>
      </c>
      <c r="D1727" s="42" t="str">
        <f t="shared" si="108"/>
        <v>2025</v>
      </c>
      <c r="E1727" s="1" t="s">
        <v>73</v>
      </c>
      <c r="F1727" s="1" t="s">
        <v>74</v>
      </c>
      <c r="G1727" s="1" t="s">
        <v>37</v>
      </c>
      <c r="H1727" s="1" t="s">
        <v>254</v>
      </c>
      <c r="I1727" s="1" t="s">
        <v>76</v>
      </c>
      <c r="J1727" s="3">
        <v>616850</v>
      </c>
      <c r="K1727" s="3">
        <v>0</v>
      </c>
      <c r="L1727" s="3">
        <f t="shared" si="109"/>
        <v>616850</v>
      </c>
      <c r="M1727" s="1" t="s">
        <v>40</v>
      </c>
      <c r="N1727" s="88">
        <v>73109356</v>
      </c>
      <c r="O1727" s="1" t="s">
        <v>118</v>
      </c>
      <c r="P1727" s="1" t="s">
        <v>79</v>
      </c>
      <c r="Q1727" s="1" t="s">
        <v>80</v>
      </c>
      <c r="R1727" s="1" t="s">
        <v>43</v>
      </c>
      <c r="S1727" s="1" t="s">
        <v>43</v>
      </c>
      <c r="T1727" s="3">
        <v>0</v>
      </c>
      <c r="U1727" s="1" t="s">
        <v>44</v>
      </c>
      <c r="V1727" s="1" t="s">
        <v>45</v>
      </c>
      <c r="W1727" s="1" t="s">
        <v>254</v>
      </c>
      <c r="X1727" s="1" t="s">
        <v>46</v>
      </c>
      <c r="Y1727" s="1" t="s">
        <v>81</v>
      </c>
      <c r="Z1727" s="1" t="s">
        <v>257</v>
      </c>
      <c r="AA1727" s="1" t="s">
        <v>83</v>
      </c>
      <c r="AB1727" s="1" t="s">
        <v>219</v>
      </c>
      <c r="AC1727" s="1" t="s">
        <v>51</v>
      </c>
      <c r="AD1727" s="1" t="s">
        <v>257</v>
      </c>
      <c r="AE1727" s="1" t="s">
        <v>37</v>
      </c>
      <c r="AF1727">
        <f t="shared" si="110"/>
        <v>2025</v>
      </c>
      <c r="AG1727" t="str">
        <f t="shared" si="111"/>
        <v>abr</v>
      </c>
      <c r="AH1727" t="str">
        <f>+VLOOKUP(N1727,'[1]2. Ingreso de incapacidades'!$C$5:$O$6997,13,FALSE)</f>
        <v>SANITAS E.P.S</v>
      </c>
      <c r="AI1727" t="s">
        <v>2193</v>
      </c>
    </row>
    <row r="1728" spans="1:35" hidden="1" x14ac:dyDescent="0.25">
      <c r="A1728" s="1" t="s">
        <v>33</v>
      </c>
      <c r="B1728" s="1" t="s">
        <v>34</v>
      </c>
      <c r="C1728" s="2">
        <v>45777</v>
      </c>
      <c r="D1728" s="42" t="str">
        <f t="shared" si="108"/>
        <v>2025</v>
      </c>
      <c r="E1728" s="1" t="s">
        <v>73</v>
      </c>
      <c r="F1728" s="1" t="s">
        <v>74</v>
      </c>
      <c r="G1728" s="1" t="s">
        <v>37</v>
      </c>
      <c r="H1728" s="1" t="s">
        <v>254</v>
      </c>
      <c r="I1728" s="1" t="s">
        <v>76</v>
      </c>
      <c r="J1728" s="3">
        <v>47450</v>
      </c>
      <c r="K1728" s="3">
        <v>0</v>
      </c>
      <c r="L1728" s="3">
        <f t="shared" si="109"/>
        <v>47450</v>
      </c>
      <c r="M1728" s="1" t="s">
        <v>40</v>
      </c>
      <c r="N1728" s="88">
        <v>1002059942</v>
      </c>
      <c r="O1728" s="1" t="s">
        <v>92</v>
      </c>
      <c r="P1728" s="1" t="s">
        <v>79</v>
      </c>
      <c r="Q1728" s="1" t="s">
        <v>80</v>
      </c>
      <c r="R1728" s="1" t="s">
        <v>43</v>
      </c>
      <c r="S1728" s="1" t="s">
        <v>43</v>
      </c>
      <c r="T1728" s="3">
        <v>0</v>
      </c>
      <c r="U1728" s="1" t="s">
        <v>44</v>
      </c>
      <c r="V1728" s="1" t="s">
        <v>45</v>
      </c>
      <c r="W1728" s="1" t="s">
        <v>254</v>
      </c>
      <c r="X1728" s="1" t="s">
        <v>46</v>
      </c>
      <c r="Y1728" s="1" t="s">
        <v>81</v>
      </c>
      <c r="Z1728" s="1" t="s">
        <v>257</v>
      </c>
      <c r="AA1728" s="1" t="s">
        <v>83</v>
      </c>
      <c r="AB1728" s="1" t="s">
        <v>219</v>
      </c>
      <c r="AC1728" s="1" t="s">
        <v>51</v>
      </c>
      <c r="AD1728" s="1" t="s">
        <v>257</v>
      </c>
      <c r="AE1728" s="1" t="s">
        <v>37</v>
      </c>
      <c r="AF1728">
        <f t="shared" si="110"/>
        <v>2025</v>
      </c>
      <c r="AG1728" t="str">
        <f t="shared" si="111"/>
        <v>abr</v>
      </c>
      <c r="AH1728" t="str">
        <f>+VLOOKUP(N1728,'[1]2. Ingreso de incapacidades'!$C$5:$O$6997,13,FALSE)</f>
        <v>SALUD TOTAL E.P.S.</v>
      </c>
      <c r="AI1728" t="s">
        <v>2192</v>
      </c>
    </row>
    <row r="1729" spans="1:35" hidden="1" x14ac:dyDescent="0.25">
      <c r="A1729" s="1" t="s">
        <v>33</v>
      </c>
      <c r="B1729" s="1" t="s">
        <v>34</v>
      </c>
      <c r="C1729" s="2">
        <v>45777</v>
      </c>
      <c r="D1729" s="42" t="str">
        <f t="shared" si="108"/>
        <v>2025</v>
      </c>
      <c r="E1729" s="1" t="s">
        <v>73</v>
      </c>
      <c r="F1729" s="1" t="s">
        <v>74</v>
      </c>
      <c r="G1729" s="1" t="s">
        <v>37</v>
      </c>
      <c r="H1729" s="1" t="s">
        <v>254</v>
      </c>
      <c r="I1729" s="1" t="s">
        <v>76</v>
      </c>
      <c r="J1729" s="3">
        <v>171590</v>
      </c>
      <c r="K1729" s="3">
        <v>0</v>
      </c>
      <c r="L1729" s="3">
        <f t="shared" si="109"/>
        <v>171590</v>
      </c>
      <c r="M1729" s="1" t="s">
        <v>40</v>
      </c>
      <c r="N1729" s="88">
        <v>73188537</v>
      </c>
      <c r="O1729" s="1" t="s">
        <v>276</v>
      </c>
      <c r="P1729" s="1" t="s">
        <v>79</v>
      </c>
      <c r="Q1729" s="1" t="s">
        <v>80</v>
      </c>
      <c r="R1729" s="1" t="s">
        <v>43</v>
      </c>
      <c r="S1729" s="1" t="s">
        <v>43</v>
      </c>
      <c r="T1729" s="3">
        <v>0</v>
      </c>
      <c r="U1729" s="1" t="s">
        <v>44</v>
      </c>
      <c r="V1729" s="1" t="s">
        <v>45</v>
      </c>
      <c r="W1729" s="1" t="s">
        <v>254</v>
      </c>
      <c r="X1729" s="1" t="s">
        <v>46</v>
      </c>
      <c r="Y1729" s="1" t="s">
        <v>81</v>
      </c>
      <c r="Z1729" s="1" t="s">
        <v>257</v>
      </c>
      <c r="AA1729" s="1" t="s">
        <v>83</v>
      </c>
      <c r="AB1729" s="1" t="s">
        <v>219</v>
      </c>
      <c r="AC1729" s="1" t="s">
        <v>51</v>
      </c>
      <c r="AD1729" s="1" t="s">
        <v>257</v>
      </c>
      <c r="AE1729" s="1" t="s">
        <v>37</v>
      </c>
      <c r="AF1729">
        <f t="shared" si="110"/>
        <v>2025</v>
      </c>
      <c r="AG1729" t="str">
        <f t="shared" si="111"/>
        <v>abr</v>
      </c>
      <c r="AH1729" t="str">
        <f>+VLOOKUP(N1729,'[1]2. Ingreso de incapacidades'!$C$5:$O$6997,13,FALSE)</f>
        <v>EPS-S CAJACOPI</v>
      </c>
      <c r="AI1729" t="s">
        <v>2200</v>
      </c>
    </row>
    <row r="1730" spans="1:35" hidden="1" x14ac:dyDescent="0.25">
      <c r="A1730" s="1" t="s">
        <v>33</v>
      </c>
      <c r="B1730" s="1" t="s">
        <v>34</v>
      </c>
      <c r="C1730" s="2">
        <v>45777</v>
      </c>
      <c r="D1730" s="42" t="str">
        <f t="shared" si="108"/>
        <v>2025</v>
      </c>
      <c r="E1730" s="1" t="s">
        <v>73</v>
      </c>
      <c r="F1730" s="1" t="s">
        <v>74</v>
      </c>
      <c r="G1730" s="1" t="s">
        <v>37</v>
      </c>
      <c r="H1730" s="1" t="s">
        <v>254</v>
      </c>
      <c r="I1730" s="1" t="s">
        <v>76</v>
      </c>
      <c r="J1730" s="3">
        <v>47450</v>
      </c>
      <c r="K1730" s="3">
        <v>0</v>
      </c>
      <c r="L1730" s="3">
        <f t="shared" si="109"/>
        <v>47450</v>
      </c>
      <c r="M1730" s="1" t="s">
        <v>40</v>
      </c>
      <c r="N1730" s="88">
        <v>73117655</v>
      </c>
      <c r="O1730" s="1" t="s">
        <v>128</v>
      </c>
      <c r="P1730" s="1" t="s">
        <v>79</v>
      </c>
      <c r="Q1730" s="1" t="s">
        <v>80</v>
      </c>
      <c r="R1730" s="1" t="s">
        <v>43</v>
      </c>
      <c r="S1730" s="1" t="s">
        <v>43</v>
      </c>
      <c r="T1730" s="3">
        <v>0</v>
      </c>
      <c r="U1730" s="1" t="s">
        <v>44</v>
      </c>
      <c r="V1730" s="1" t="s">
        <v>45</v>
      </c>
      <c r="W1730" s="1" t="s">
        <v>254</v>
      </c>
      <c r="X1730" s="1" t="s">
        <v>46</v>
      </c>
      <c r="Y1730" s="1" t="s">
        <v>81</v>
      </c>
      <c r="Z1730" s="1" t="s">
        <v>257</v>
      </c>
      <c r="AA1730" s="1" t="s">
        <v>83</v>
      </c>
      <c r="AB1730" s="1" t="s">
        <v>219</v>
      </c>
      <c r="AC1730" s="1" t="s">
        <v>51</v>
      </c>
      <c r="AD1730" s="1" t="s">
        <v>257</v>
      </c>
      <c r="AE1730" s="1" t="s">
        <v>37</v>
      </c>
      <c r="AF1730">
        <f t="shared" si="110"/>
        <v>2025</v>
      </c>
      <c r="AG1730" t="str">
        <f t="shared" si="111"/>
        <v>abr</v>
      </c>
      <c r="AH1730" t="str">
        <f>+VLOOKUP(N1730,'[1]2. Ingreso de incapacidades'!$C$5:$O$6997,13,FALSE)</f>
        <v>COOMEVA E.P.S</v>
      </c>
      <c r="AI1730" t="s">
        <v>2202</v>
      </c>
    </row>
    <row r="1731" spans="1:35" hidden="1" x14ac:dyDescent="0.25">
      <c r="A1731" s="1" t="s">
        <v>33</v>
      </c>
      <c r="B1731" s="1" t="s">
        <v>34</v>
      </c>
      <c r="C1731" s="2">
        <v>45777</v>
      </c>
      <c r="D1731" s="42" t="str">
        <f t="shared" si="108"/>
        <v>2025</v>
      </c>
      <c r="E1731" s="1" t="s">
        <v>73</v>
      </c>
      <c r="F1731" s="1" t="s">
        <v>74</v>
      </c>
      <c r="G1731" s="1" t="s">
        <v>37</v>
      </c>
      <c r="H1731" s="1" t="s">
        <v>254</v>
      </c>
      <c r="I1731" s="1" t="s">
        <v>76</v>
      </c>
      <c r="J1731" s="3">
        <v>51145</v>
      </c>
      <c r="K1731" s="3">
        <v>0</v>
      </c>
      <c r="L1731" s="3">
        <f t="shared" si="109"/>
        <v>51145</v>
      </c>
      <c r="M1731" s="1" t="s">
        <v>40</v>
      </c>
      <c r="N1731" s="88">
        <v>73152234</v>
      </c>
      <c r="O1731" s="1" t="s">
        <v>286</v>
      </c>
      <c r="P1731" s="1" t="s">
        <v>79</v>
      </c>
      <c r="Q1731" s="1" t="s">
        <v>80</v>
      </c>
      <c r="R1731" s="1" t="s">
        <v>43</v>
      </c>
      <c r="S1731" s="1" t="s">
        <v>43</v>
      </c>
      <c r="T1731" s="3">
        <v>0</v>
      </c>
      <c r="U1731" s="1" t="s">
        <v>44</v>
      </c>
      <c r="V1731" s="1" t="s">
        <v>45</v>
      </c>
      <c r="W1731" s="1" t="s">
        <v>254</v>
      </c>
      <c r="X1731" s="1" t="s">
        <v>46</v>
      </c>
      <c r="Y1731" s="1" t="s">
        <v>81</v>
      </c>
      <c r="Z1731" s="1" t="s">
        <v>257</v>
      </c>
      <c r="AA1731" s="1" t="s">
        <v>83</v>
      </c>
      <c r="AB1731" s="1" t="s">
        <v>219</v>
      </c>
      <c r="AC1731" s="1" t="s">
        <v>51</v>
      </c>
      <c r="AD1731" s="1" t="s">
        <v>257</v>
      </c>
      <c r="AE1731" s="1" t="s">
        <v>37</v>
      </c>
      <c r="AF1731">
        <f t="shared" si="110"/>
        <v>2025</v>
      </c>
      <c r="AG1731" t="str">
        <f t="shared" si="111"/>
        <v>abr</v>
      </c>
      <c r="AH1731" t="str">
        <f>+VLOOKUP(N1731,'[1]2. Ingreso de incapacidades'!$C$5:$O$6997,13,FALSE)</f>
        <v>EPS MUTUAL SER</v>
      </c>
      <c r="AI1731" t="s">
        <v>2195</v>
      </c>
    </row>
    <row r="1732" spans="1:35" hidden="1" x14ac:dyDescent="0.25">
      <c r="A1732" s="1" t="s">
        <v>33</v>
      </c>
      <c r="B1732" s="1" t="s">
        <v>34</v>
      </c>
      <c r="C1732" s="2">
        <v>45777</v>
      </c>
      <c r="D1732" s="42" t="str">
        <f t="shared" si="108"/>
        <v>2025</v>
      </c>
      <c r="E1732" s="1" t="s">
        <v>73</v>
      </c>
      <c r="F1732" s="1" t="s">
        <v>74</v>
      </c>
      <c r="G1732" s="1" t="s">
        <v>37</v>
      </c>
      <c r="H1732" s="1" t="s">
        <v>254</v>
      </c>
      <c r="I1732" s="1" t="s">
        <v>76</v>
      </c>
      <c r="J1732" s="3">
        <v>94900</v>
      </c>
      <c r="K1732" s="3">
        <v>0</v>
      </c>
      <c r="L1732" s="3">
        <f t="shared" si="109"/>
        <v>94900</v>
      </c>
      <c r="M1732" s="1" t="s">
        <v>40</v>
      </c>
      <c r="N1732" s="88">
        <v>10886858</v>
      </c>
      <c r="O1732" s="1" t="s">
        <v>151</v>
      </c>
      <c r="P1732" s="1" t="s">
        <v>79</v>
      </c>
      <c r="Q1732" s="1" t="s">
        <v>80</v>
      </c>
      <c r="R1732" s="1" t="s">
        <v>43</v>
      </c>
      <c r="S1732" s="1" t="s">
        <v>43</v>
      </c>
      <c r="T1732" s="3">
        <v>0</v>
      </c>
      <c r="U1732" s="1" t="s">
        <v>44</v>
      </c>
      <c r="V1732" s="1" t="s">
        <v>45</v>
      </c>
      <c r="W1732" s="1" t="s">
        <v>254</v>
      </c>
      <c r="X1732" s="1" t="s">
        <v>46</v>
      </c>
      <c r="Y1732" s="1" t="s">
        <v>81</v>
      </c>
      <c r="Z1732" s="1" t="s">
        <v>257</v>
      </c>
      <c r="AA1732" s="1" t="s">
        <v>83</v>
      </c>
      <c r="AB1732" s="1" t="s">
        <v>219</v>
      </c>
      <c r="AC1732" s="1" t="s">
        <v>51</v>
      </c>
      <c r="AD1732" s="1" t="s">
        <v>257</v>
      </c>
      <c r="AE1732" s="1" t="s">
        <v>37</v>
      </c>
      <c r="AF1732">
        <f t="shared" si="110"/>
        <v>2025</v>
      </c>
      <c r="AG1732" t="str">
        <f t="shared" si="111"/>
        <v>abr</v>
      </c>
      <c r="AH1732" t="str">
        <f>+VLOOKUP(N1732,'[1]2. Ingreso de incapacidades'!$C$5:$O$6997,13,FALSE)</f>
        <v>EPS MUTUAL SER</v>
      </c>
      <c r="AI1732" t="s">
        <v>2195</v>
      </c>
    </row>
    <row r="1733" spans="1:35" hidden="1" x14ac:dyDescent="0.25">
      <c r="A1733" s="1" t="s">
        <v>33</v>
      </c>
      <c r="B1733" s="1" t="s">
        <v>34</v>
      </c>
      <c r="C1733" s="2">
        <v>45777</v>
      </c>
      <c r="D1733" s="42" t="str">
        <f t="shared" si="108"/>
        <v>2025</v>
      </c>
      <c r="E1733" s="1" t="s">
        <v>73</v>
      </c>
      <c r="F1733" s="1" t="s">
        <v>74</v>
      </c>
      <c r="G1733" s="1" t="s">
        <v>37</v>
      </c>
      <c r="H1733" s="1" t="s">
        <v>254</v>
      </c>
      <c r="I1733" s="1" t="s">
        <v>76</v>
      </c>
      <c r="J1733" s="3">
        <v>569400</v>
      </c>
      <c r="K1733" s="3">
        <v>0</v>
      </c>
      <c r="L1733" s="3">
        <f t="shared" si="109"/>
        <v>569400</v>
      </c>
      <c r="M1733" s="1" t="s">
        <v>40</v>
      </c>
      <c r="N1733" s="88">
        <v>1050960338</v>
      </c>
      <c r="O1733" s="1" t="s">
        <v>288</v>
      </c>
      <c r="P1733" s="1" t="s">
        <v>79</v>
      </c>
      <c r="Q1733" s="1" t="s">
        <v>80</v>
      </c>
      <c r="R1733" s="1" t="s">
        <v>43</v>
      </c>
      <c r="S1733" s="1" t="s">
        <v>43</v>
      </c>
      <c r="T1733" s="3">
        <v>0</v>
      </c>
      <c r="U1733" s="1" t="s">
        <v>44</v>
      </c>
      <c r="V1733" s="1" t="s">
        <v>45</v>
      </c>
      <c r="W1733" s="1" t="s">
        <v>254</v>
      </c>
      <c r="X1733" s="1" t="s">
        <v>46</v>
      </c>
      <c r="Y1733" s="1" t="s">
        <v>81</v>
      </c>
      <c r="Z1733" s="1" t="s">
        <v>257</v>
      </c>
      <c r="AA1733" s="1" t="s">
        <v>83</v>
      </c>
      <c r="AB1733" s="1" t="s">
        <v>219</v>
      </c>
      <c r="AC1733" s="1" t="s">
        <v>51</v>
      </c>
      <c r="AD1733" s="1" t="s">
        <v>257</v>
      </c>
      <c r="AE1733" s="1" t="s">
        <v>37</v>
      </c>
      <c r="AF1733">
        <f t="shared" si="110"/>
        <v>2025</v>
      </c>
      <c r="AG1733" t="str">
        <f t="shared" si="111"/>
        <v>abr</v>
      </c>
      <c r="AH1733" t="str">
        <f>+VLOOKUP(N1733,'[1]2. Ingreso de incapacidades'!$C$5:$O$6997,13,FALSE)</f>
        <v>SALUD TOTAL E.P.S.</v>
      </c>
      <c r="AI1733" t="s">
        <v>2192</v>
      </c>
    </row>
    <row r="1734" spans="1:35" hidden="1" x14ac:dyDescent="0.25">
      <c r="A1734" s="1" t="s">
        <v>33</v>
      </c>
      <c r="B1734" s="1" t="s">
        <v>34</v>
      </c>
      <c r="C1734" s="2">
        <v>45777</v>
      </c>
      <c r="D1734" s="42" t="str">
        <f t="shared" si="108"/>
        <v>2025</v>
      </c>
      <c r="E1734" s="1" t="s">
        <v>73</v>
      </c>
      <c r="F1734" s="1" t="s">
        <v>74</v>
      </c>
      <c r="G1734" s="1" t="s">
        <v>37</v>
      </c>
      <c r="H1734" s="1" t="s">
        <v>254</v>
      </c>
      <c r="I1734" s="1" t="s">
        <v>76</v>
      </c>
      <c r="J1734" s="3">
        <v>47450</v>
      </c>
      <c r="K1734" s="3">
        <v>0</v>
      </c>
      <c r="L1734" s="3">
        <f t="shared" si="109"/>
        <v>47450</v>
      </c>
      <c r="M1734" s="1" t="s">
        <v>40</v>
      </c>
      <c r="N1734" s="88">
        <v>1143411950</v>
      </c>
      <c r="O1734" s="1" t="s">
        <v>280</v>
      </c>
      <c r="P1734" s="1" t="s">
        <v>79</v>
      </c>
      <c r="Q1734" s="1" t="s">
        <v>80</v>
      </c>
      <c r="R1734" s="1" t="s">
        <v>43</v>
      </c>
      <c r="S1734" s="1" t="s">
        <v>43</v>
      </c>
      <c r="T1734" s="3">
        <v>0</v>
      </c>
      <c r="U1734" s="1" t="s">
        <v>44</v>
      </c>
      <c r="V1734" s="1" t="s">
        <v>45</v>
      </c>
      <c r="W1734" s="1" t="s">
        <v>254</v>
      </c>
      <c r="X1734" s="1" t="s">
        <v>46</v>
      </c>
      <c r="Y1734" s="1" t="s">
        <v>81</v>
      </c>
      <c r="Z1734" s="1" t="s">
        <v>257</v>
      </c>
      <c r="AA1734" s="1" t="s">
        <v>83</v>
      </c>
      <c r="AB1734" s="1" t="s">
        <v>219</v>
      </c>
      <c r="AC1734" s="1" t="s">
        <v>51</v>
      </c>
      <c r="AD1734" s="1" t="s">
        <v>257</v>
      </c>
      <c r="AE1734" s="1" t="s">
        <v>37</v>
      </c>
      <c r="AF1734">
        <f t="shared" si="110"/>
        <v>2025</v>
      </c>
      <c r="AG1734" t="str">
        <f t="shared" si="111"/>
        <v>abr</v>
      </c>
      <c r="AH1734" t="str">
        <f>+VLOOKUP(N1734,'[1]2. Ingreso de incapacidades'!$C$5:$O$6997,13,FALSE)</f>
        <v>COOSALUD ESS EPS -S</v>
      </c>
      <c r="AI1734" t="s">
        <v>2198</v>
      </c>
    </row>
    <row r="1735" spans="1:35" hidden="1" x14ac:dyDescent="0.25">
      <c r="A1735" s="1" t="s">
        <v>33</v>
      </c>
      <c r="B1735" s="1" t="s">
        <v>34</v>
      </c>
      <c r="C1735" s="2">
        <v>45777</v>
      </c>
      <c r="D1735" s="42" t="str">
        <f t="shared" si="108"/>
        <v>2025</v>
      </c>
      <c r="E1735" s="1" t="s">
        <v>73</v>
      </c>
      <c r="F1735" s="1" t="s">
        <v>74</v>
      </c>
      <c r="G1735" s="1" t="s">
        <v>37</v>
      </c>
      <c r="H1735" s="1" t="s">
        <v>254</v>
      </c>
      <c r="I1735" s="1" t="s">
        <v>76</v>
      </c>
      <c r="J1735" s="3">
        <v>94900</v>
      </c>
      <c r="K1735" s="3">
        <v>0</v>
      </c>
      <c r="L1735" s="3">
        <f t="shared" si="109"/>
        <v>94900</v>
      </c>
      <c r="M1735" s="1" t="s">
        <v>40</v>
      </c>
      <c r="N1735" s="88">
        <v>73159298</v>
      </c>
      <c r="O1735" s="1" t="s">
        <v>120</v>
      </c>
      <c r="P1735" s="1" t="s">
        <v>79</v>
      </c>
      <c r="Q1735" s="1" t="s">
        <v>80</v>
      </c>
      <c r="R1735" s="1" t="s">
        <v>43</v>
      </c>
      <c r="S1735" s="1" t="s">
        <v>43</v>
      </c>
      <c r="T1735" s="3">
        <v>0</v>
      </c>
      <c r="U1735" s="1" t="s">
        <v>44</v>
      </c>
      <c r="V1735" s="1" t="s">
        <v>45</v>
      </c>
      <c r="W1735" s="1" t="s">
        <v>254</v>
      </c>
      <c r="X1735" s="1" t="s">
        <v>46</v>
      </c>
      <c r="Y1735" s="1" t="s">
        <v>81</v>
      </c>
      <c r="Z1735" s="1" t="s">
        <v>257</v>
      </c>
      <c r="AA1735" s="1" t="s">
        <v>83</v>
      </c>
      <c r="AB1735" s="1" t="s">
        <v>219</v>
      </c>
      <c r="AC1735" s="1" t="s">
        <v>51</v>
      </c>
      <c r="AD1735" s="1" t="s">
        <v>257</v>
      </c>
      <c r="AE1735" s="1" t="s">
        <v>37</v>
      </c>
      <c r="AF1735">
        <f t="shared" si="110"/>
        <v>2025</v>
      </c>
      <c r="AG1735" t="str">
        <f t="shared" si="111"/>
        <v>abr</v>
      </c>
      <c r="AH1735" t="str">
        <f>+VLOOKUP(N1735,'[1]2. Ingreso de incapacidades'!$C$5:$O$6997,13,FALSE)</f>
        <v>NUEVA E.P.S</v>
      </c>
      <c r="AI1735" t="s">
        <v>2199</v>
      </c>
    </row>
    <row r="1736" spans="1:35" hidden="1" x14ac:dyDescent="0.25">
      <c r="A1736" s="1" t="s">
        <v>33</v>
      </c>
      <c r="B1736" s="1" t="s">
        <v>34</v>
      </c>
      <c r="C1736" s="2">
        <v>45777</v>
      </c>
      <c r="D1736" s="42" t="str">
        <f t="shared" si="108"/>
        <v>2025</v>
      </c>
      <c r="E1736" s="1" t="s">
        <v>73</v>
      </c>
      <c r="F1736" s="1" t="s">
        <v>74</v>
      </c>
      <c r="G1736" s="1" t="s">
        <v>37</v>
      </c>
      <c r="H1736" s="1" t="s">
        <v>254</v>
      </c>
      <c r="I1736" s="1" t="s">
        <v>76</v>
      </c>
      <c r="J1736" s="3">
        <v>237250</v>
      </c>
      <c r="K1736" s="3">
        <v>0</v>
      </c>
      <c r="L1736" s="3">
        <f t="shared" si="109"/>
        <v>237250</v>
      </c>
      <c r="M1736" s="1" t="s">
        <v>40</v>
      </c>
      <c r="N1736" s="88">
        <v>15031784</v>
      </c>
      <c r="O1736" s="1" t="s">
        <v>149</v>
      </c>
      <c r="P1736" s="1" t="s">
        <v>79</v>
      </c>
      <c r="Q1736" s="1" t="s">
        <v>80</v>
      </c>
      <c r="R1736" s="1" t="s">
        <v>43</v>
      </c>
      <c r="S1736" s="1" t="s">
        <v>43</v>
      </c>
      <c r="T1736" s="3">
        <v>0</v>
      </c>
      <c r="U1736" s="1" t="s">
        <v>44</v>
      </c>
      <c r="V1736" s="1" t="s">
        <v>45</v>
      </c>
      <c r="W1736" s="1" t="s">
        <v>254</v>
      </c>
      <c r="X1736" s="1" t="s">
        <v>46</v>
      </c>
      <c r="Y1736" s="1" t="s">
        <v>81</v>
      </c>
      <c r="Z1736" s="1" t="s">
        <v>257</v>
      </c>
      <c r="AA1736" s="1" t="s">
        <v>83</v>
      </c>
      <c r="AB1736" s="1" t="s">
        <v>219</v>
      </c>
      <c r="AC1736" s="1" t="s">
        <v>51</v>
      </c>
      <c r="AD1736" s="1" t="s">
        <v>257</v>
      </c>
      <c r="AE1736" s="1" t="s">
        <v>37</v>
      </c>
      <c r="AF1736">
        <f t="shared" si="110"/>
        <v>2025</v>
      </c>
      <c r="AG1736" t="str">
        <f t="shared" si="111"/>
        <v>abr</v>
      </c>
      <c r="AH1736" t="str">
        <f>+VLOOKUP(N1736,'[1]2. Ingreso de incapacidades'!$C$5:$O$6997,13,FALSE)</f>
        <v>FAMISANAR E.P.S</v>
      </c>
      <c r="AI1736" t="s">
        <v>2196</v>
      </c>
    </row>
    <row r="1737" spans="1:35" hidden="1" x14ac:dyDescent="0.25">
      <c r="A1737" s="1" t="s">
        <v>33</v>
      </c>
      <c r="B1737" s="1" t="s">
        <v>34</v>
      </c>
      <c r="C1737" s="2">
        <v>45777</v>
      </c>
      <c r="D1737" s="42" t="str">
        <f t="shared" si="108"/>
        <v>2025</v>
      </c>
      <c r="E1737" s="1" t="s">
        <v>73</v>
      </c>
      <c r="F1737" s="1" t="s">
        <v>74</v>
      </c>
      <c r="G1737" s="1" t="s">
        <v>37</v>
      </c>
      <c r="H1737" s="1" t="s">
        <v>254</v>
      </c>
      <c r="I1737" s="1" t="s">
        <v>76</v>
      </c>
      <c r="J1737" s="3">
        <v>47450</v>
      </c>
      <c r="K1737" s="3">
        <v>0</v>
      </c>
      <c r="L1737" s="3">
        <f t="shared" si="109"/>
        <v>47450</v>
      </c>
      <c r="M1737" s="1" t="s">
        <v>40</v>
      </c>
      <c r="N1737" s="88">
        <v>1047400626</v>
      </c>
      <c r="O1737" s="1" t="s">
        <v>282</v>
      </c>
      <c r="P1737" s="1" t="s">
        <v>79</v>
      </c>
      <c r="Q1737" s="1" t="s">
        <v>80</v>
      </c>
      <c r="R1737" s="1" t="s">
        <v>43</v>
      </c>
      <c r="S1737" s="1" t="s">
        <v>43</v>
      </c>
      <c r="T1737" s="3">
        <v>0</v>
      </c>
      <c r="U1737" s="1" t="s">
        <v>44</v>
      </c>
      <c r="V1737" s="1" t="s">
        <v>45</v>
      </c>
      <c r="W1737" s="1" t="s">
        <v>254</v>
      </c>
      <c r="X1737" s="1" t="s">
        <v>46</v>
      </c>
      <c r="Y1737" s="1" t="s">
        <v>81</v>
      </c>
      <c r="Z1737" s="1" t="s">
        <v>257</v>
      </c>
      <c r="AA1737" s="1" t="s">
        <v>83</v>
      </c>
      <c r="AB1737" s="1" t="s">
        <v>219</v>
      </c>
      <c r="AC1737" s="1" t="s">
        <v>51</v>
      </c>
      <c r="AD1737" s="1" t="s">
        <v>257</v>
      </c>
      <c r="AE1737" s="1" t="s">
        <v>37</v>
      </c>
      <c r="AF1737">
        <f t="shared" si="110"/>
        <v>2025</v>
      </c>
      <c r="AG1737" t="str">
        <f t="shared" si="111"/>
        <v>abr</v>
      </c>
      <c r="AH1737" t="str">
        <f>+VLOOKUP(N1737,'[1]2. Ingreso de incapacidades'!$C$5:$O$6997,13,FALSE)</f>
        <v>EPS MUTUAL SER</v>
      </c>
      <c r="AI1737" t="s">
        <v>2195</v>
      </c>
    </row>
    <row r="1738" spans="1:35" hidden="1" x14ac:dyDescent="0.25">
      <c r="A1738" s="1" t="s">
        <v>33</v>
      </c>
      <c r="B1738" s="1" t="s">
        <v>34</v>
      </c>
      <c r="C1738" s="2">
        <v>45777</v>
      </c>
      <c r="D1738" s="42" t="str">
        <f t="shared" si="108"/>
        <v>2025</v>
      </c>
      <c r="E1738" s="1" t="s">
        <v>73</v>
      </c>
      <c r="F1738" s="1" t="s">
        <v>74</v>
      </c>
      <c r="G1738" s="1" t="s">
        <v>37</v>
      </c>
      <c r="H1738" s="1" t="s">
        <v>254</v>
      </c>
      <c r="I1738" s="1" t="s">
        <v>76</v>
      </c>
      <c r="J1738" s="3">
        <v>142350</v>
      </c>
      <c r="K1738" s="3">
        <v>0</v>
      </c>
      <c r="L1738" s="3">
        <f t="shared" si="109"/>
        <v>142350</v>
      </c>
      <c r="M1738" s="1" t="s">
        <v>40</v>
      </c>
      <c r="N1738" s="88">
        <v>9103331</v>
      </c>
      <c r="O1738" s="1" t="s">
        <v>169</v>
      </c>
      <c r="P1738" s="1" t="s">
        <v>79</v>
      </c>
      <c r="Q1738" s="1" t="s">
        <v>80</v>
      </c>
      <c r="R1738" s="1" t="s">
        <v>43</v>
      </c>
      <c r="S1738" s="1" t="s">
        <v>43</v>
      </c>
      <c r="T1738" s="3">
        <v>0</v>
      </c>
      <c r="U1738" s="1" t="s">
        <v>44</v>
      </c>
      <c r="V1738" s="1" t="s">
        <v>45</v>
      </c>
      <c r="W1738" s="1" t="s">
        <v>254</v>
      </c>
      <c r="X1738" s="1" t="s">
        <v>46</v>
      </c>
      <c r="Y1738" s="1" t="s">
        <v>81</v>
      </c>
      <c r="Z1738" s="1" t="s">
        <v>257</v>
      </c>
      <c r="AA1738" s="1" t="s">
        <v>83</v>
      </c>
      <c r="AB1738" s="1" t="s">
        <v>219</v>
      </c>
      <c r="AC1738" s="1" t="s">
        <v>51</v>
      </c>
      <c r="AD1738" s="1" t="s">
        <v>257</v>
      </c>
      <c r="AE1738" s="1" t="s">
        <v>37</v>
      </c>
      <c r="AF1738">
        <f t="shared" si="110"/>
        <v>2025</v>
      </c>
      <c r="AG1738" t="str">
        <f t="shared" si="111"/>
        <v>abr</v>
      </c>
      <c r="AH1738" t="str">
        <f>+VLOOKUP(N1738,'[1]2. Ingreso de incapacidades'!$C$5:$O$6997,13,FALSE)</f>
        <v>SALUD TOTAL E.P.S.</v>
      </c>
      <c r="AI1738" t="s">
        <v>2192</v>
      </c>
    </row>
    <row r="1739" spans="1:35" hidden="1" x14ac:dyDescent="0.25">
      <c r="A1739" s="1" t="s">
        <v>33</v>
      </c>
      <c r="B1739" s="1" t="s">
        <v>34</v>
      </c>
      <c r="C1739" s="2">
        <v>45777</v>
      </c>
      <c r="D1739" s="42" t="str">
        <f t="shared" si="108"/>
        <v>2025</v>
      </c>
      <c r="E1739" s="1" t="s">
        <v>73</v>
      </c>
      <c r="F1739" s="1" t="s">
        <v>74</v>
      </c>
      <c r="G1739" s="1" t="s">
        <v>37</v>
      </c>
      <c r="H1739" s="1" t="s">
        <v>254</v>
      </c>
      <c r="I1739" s="1" t="s">
        <v>76</v>
      </c>
      <c r="J1739" s="3">
        <v>47450</v>
      </c>
      <c r="K1739" s="3">
        <v>0</v>
      </c>
      <c r="L1739" s="3">
        <f t="shared" si="109"/>
        <v>47450</v>
      </c>
      <c r="M1739" s="1" t="s">
        <v>40</v>
      </c>
      <c r="N1739" s="88">
        <v>73131436</v>
      </c>
      <c r="O1739" s="1" t="s">
        <v>153</v>
      </c>
      <c r="P1739" s="1" t="s">
        <v>79</v>
      </c>
      <c r="Q1739" s="1" t="s">
        <v>80</v>
      </c>
      <c r="R1739" s="1" t="s">
        <v>43</v>
      </c>
      <c r="S1739" s="1" t="s">
        <v>43</v>
      </c>
      <c r="T1739" s="3">
        <v>0</v>
      </c>
      <c r="U1739" s="1" t="s">
        <v>44</v>
      </c>
      <c r="V1739" s="1" t="s">
        <v>45</v>
      </c>
      <c r="W1739" s="1" t="s">
        <v>254</v>
      </c>
      <c r="X1739" s="1" t="s">
        <v>46</v>
      </c>
      <c r="Y1739" s="1" t="s">
        <v>81</v>
      </c>
      <c r="Z1739" s="1" t="s">
        <v>257</v>
      </c>
      <c r="AA1739" s="1" t="s">
        <v>83</v>
      </c>
      <c r="AB1739" s="1" t="s">
        <v>219</v>
      </c>
      <c r="AC1739" s="1" t="s">
        <v>51</v>
      </c>
      <c r="AD1739" s="1" t="s">
        <v>257</v>
      </c>
      <c r="AE1739" s="1" t="s">
        <v>37</v>
      </c>
      <c r="AF1739">
        <f t="shared" si="110"/>
        <v>2025</v>
      </c>
      <c r="AG1739" t="str">
        <f t="shared" si="111"/>
        <v>abr</v>
      </c>
      <c r="AH1739" t="str">
        <f>+VLOOKUP(N1739,'[1]2. Ingreso de incapacidades'!$C$5:$O$6997,13,FALSE)</f>
        <v>SALUD TOTAL E.P.S.</v>
      </c>
      <c r="AI1739" t="s">
        <v>2192</v>
      </c>
    </row>
    <row r="1740" spans="1:35" hidden="1" x14ac:dyDescent="0.25">
      <c r="A1740" s="1" t="s">
        <v>33</v>
      </c>
      <c r="B1740" s="1" t="s">
        <v>34</v>
      </c>
      <c r="C1740" s="2">
        <v>45777</v>
      </c>
      <c r="D1740" s="42" t="str">
        <f t="shared" si="108"/>
        <v>2025</v>
      </c>
      <c r="E1740" s="1" t="s">
        <v>73</v>
      </c>
      <c r="F1740" s="1" t="s">
        <v>74</v>
      </c>
      <c r="G1740" s="1" t="s">
        <v>37</v>
      </c>
      <c r="H1740" s="1" t="s">
        <v>254</v>
      </c>
      <c r="I1740" s="1" t="s">
        <v>76</v>
      </c>
      <c r="J1740" s="3">
        <v>391625</v>
      </c>
      <c r="K1740" s="3">
        <v>0</v>
      </c>
      <c r="L1740" s="3">
        <f t="shared" si="109"/>
        <v>391625</v>
      </c>
      <c r="M1740" s="1" t="s">
        <v>40</v>
      </c>
      <c r="N1740" s="88">
        <v>73136985</v>
      </c>
      <c r="O1740" s="1" t="s">
        <v>284</v>
      </c>
      <c r="P1740" s="1" t="s">
        <v>79</v>
      </c>
      <c r="Q1740" s="1" t="s">
        <v>80</v>
      </c>
      <c r="R1740" s="1" t="s">
        <v>43</v>
      </c>
      <c r="S1740" s="1" t="s">
        <v>43</v>
      </c>
      <c r="T1740" s="3">
        <v>0</v>
      </c>
      <c r="U1740" s="1" t="s">
        <v>44</v>
      </c>
      <c r="V1740" s="1" t="s">
        <v>45</v>
      </c>
      <c r="W1740" s="1" t="s">
        <v>254</v>
      </c>
      <c r="X1740" s="1" t="s">
        <v>46</v>
      </c>
      <c r="Y1740" s="1" t="s">
        <v>81</v>
      </c>
      <c r="Z1740" s="1" t="s">
        <v>257</v>
      </c>
      <c r="AA1740" s="1" t="s">
        <v>83</v>
      </c>
      <c r="AB1740" s="1" t="s">
        <v>219</v>
      </c>
      <c r="AC1740" s="1" t="s">
        <v>51</v>
      </c>
      <c r="AD1740" s="1" t="s">
        <v>257</v>
      </c>
      <c r="AE1740" s="1" t="s">
        <v>37</v>
      </c>
      <c r="AF1740">
        <f t="shared" si="110"/>
        <v>2025</v>
      </c>
      <c r="AG1740" t="str">
        <f t="shared" si="111"/>
        <v>abr</v>
      </c>
      <c r="AH1740" t="str">
        <f>+VLOOKUP(N1740,'[1]2. Ingreso de incapacidades'!$C$5:$O$6997,13,FALSE)</f>
        <v>SALUD TOTAL E.P.S.</v>
      </c>
      <c r="AI1740" t="s">
        <v>2192</v>
      </c>
    </row>
    <row r="1741" spans="1:35" hidden="1" x14ac:dyDescent="0.25">
      <c r="A1741" s="1" t="s">
        <v>33</v>
      </c>
      <c r="B1741" s="1" t="s">
        <v>34</v>
      </c>
      <c r="C1741" s="2">
        <v>45777</v>
      </c>
      <c r="D1741" s="42" t="str">
        <f t="shared" si="108"/>
        <v>2025</v>
      </c>
      <c r="E1741" s="1" t="s">
        <v>73</v>
      </c>
      <c r="F1741" s="1" t="s">
        <v>74</v>
      </c>
      <c r="G1741" s="1" t="s">
        <v>37</v>
      </c>
      <c r="H1741" s="1" t="s">
        <v>254</v>
      </c>
      <c r="I1741" s="1" t="s">
        <v>76</v>
      </c>
      <c r="J1741" s="3">
        <v>427050</v>
      </c>
      <c r="K1741" s="3">
        <v>0</v>
      </c>
      <c r="L1741" s="3">
        <f t="shared" si="109"/>
        <v>427050</v>
      </c>
      <c r="M1741" s="1" t="s">
        <v>40</v>
      </c>
      <c r="N1741" s="88">
        <v>3883113</v>
      </c>
      <c r="O1741" s="1" t="s">
        <v>106</v>
      </c>
      <c r="P1741" s="1" t="s">
        <v>79</v>
      </c>
      <c r="Q1741" s="1" t="s">
        <v>80</v>
      </c>
      <c r="R1741" s="1" t="s">
        <v>43</v>
      </c>
      <c r="S1741" s="1" t="s">
        <v>43</v>
      </c>
      <c r="T1741" s="3">
        <v>0</v>
      </c>
      <c r="U1741" s="1" t="s">
        <v>44</v>
      </c>
      <c r="V1741" s="1" t="s">
        <v>45</v>
      </c>
      <c r="W1741" s="1" t="s">
        <v>254</v>
      </c>
      <c r="X1741" s="1" t="s">
        <v>46</v>
      </c>
      <c r="Y1741" s="1" t="s">
        <v>81</v>
      </c>
      <c r="Z1741" s="1" t="s">
        <v>257</v>
      </c>
      <c r="AA1741" s="1" t="s">
        <v>83</v>
      </c>
      <c r="AB1741" s="1" t="s">
        <v>219</v>
      </c>
      <c r="AC1741" s="1" t="s">
        <v>51</v>
      </c>
      <c r="AD1741" s="1" t="s">
        <v>257</v>
      </c>
      <c r="AE1741" s="1" t="s">
        <v>37</v>
      </c>
      <c r="AF1741">
        <f t="shared" si="110"/>
        <v>2025</v>
      </c>
      <c r="AG1741" t="str">
        <f t="shared" si="111"/>
        <v>abr</v>
      </c>
      <c r="AH1741" t="str">
        <f>+VLOOKUP(N1741,'[1]2. Ingreso de incapacidades'!$C$5:$O$6997,13,FALSE)</f>
        <v>SURA E.P.S.</v>
      </c>
      <c r="AI1741" t="s">
        <v>2197</v>
      </c>
    </row>
    <row r="1742" spans="1:35" hidden="1" x14ac:dyDescent="0.25">
      <c r="A1742" s="1" t="s">
        <v>33</v>
      </c>
      <c r="B1742" s="1" t="s">
        <v>34</v>
      </c>
      <c r="C1742" s="2">
        <v>45777</v>
      </c>
      <c r="D1742" s="42" t="str">
        <f t="shared" si="108"/>
        <v>2025</v>
      </c>
      <c r="E1742" s="1" t="s">
        <v>73</v>
      </c>
      <c r="F1742" s="1" t="s">
        <v>74</v>
      </c>
      <c r="G1742" s="1" t="s">
        <v>37</v>
      </c>
      <c r="H1742" s="1" t="s">
        <v>254</v>
      </c>
      <c r="I1742" s="1" t="s">
        <v>76</v>
      </c>
      <c r="J1742" s="3">
        <v>284700</v>
      </c>
      <c r="K1742" s="3">
        <v>0</v>
      </c>
      <c r="L1742" s="3">
        <f t="shared" si="109"/>
        <v>284700</v>
      </c>
      <c r="M1742" s="1" t="s">
        <v>40</v>
      </c>
      <c r="N1742" s="88">
        <v>1237441830</v>
      </c>
      <c r="O1742" s="1" t="s">
        <v>138</v>
      </c>
      <c r="P1742" s="1" t="s">
        <v>89</v>
      </c>
      <c r="Q1742" s="1" t="s">
        <v>90</v>
      </c>
      <c r="R1742" s="1" t="s">
        <v>43</v>
      </c>
      <c r="S1742" s="1" t="s">
        <v>43</v>
      </c>
      <c r="T1742" s="3">
        <v>0</v>
      </c>
      <c r="U1742" s="1" t="s">
        <v>44</v>
      </c>
      <c r="V1742" s="1" t="s">
        <v>45</v>
      </c>
      <c r="W1742" s="1" t="s">
        <v>254</v>
      </c>
      <c r="X1742" s="1" t="s">
        <v>46</v>
      </c>
      <c r="Y1742" s="1" t="s">
        <v>81</v>
      </c>
      <c r="Z1742" s="1" t="s">
        <v>257</v>
      </c>
      <c r="AA1742" s="1" t="s">
        <v>83</v>
      </c>
      <c r="AB1742" s="1" t="s">
        <v>219</v>
      </c>
      <c r="AC1742" s="1" t="s">
        <v>51</v>
      </c>
      <c r="AD1742" s="1" t="s">
        <v>257</v>
      </c>
      <c r="AE1742" s="1" t="s">
        <v>37</v>
      </c>
      <c r="AF1742">
        <f t="shared" si="110"/>
        <v>2025</v>
      </c>
      <c r="AG1742" t="str">
        <f t="shared" si="111"/>
        <v>abr</v>
      </c>
      <c r="AH1742" t="str">
        <f>+VLOOKUP(N1742,'[1]2. Ingreso de incapacidades'!$C$5:$O$6997,13,FALSE)</f>
        <v>COOSALUD ESS EPS -S</v>
      </c>
      <c r="AI1742" t="s">
        <v>2198</v>
      </c>
    </row>
    <row r="1743" spans="1:35" hidden="1" x14ac:dyDescent="0.25">
      <c r="A1743" s="1" t="s">
        <v>33</v>
      </c>
      <c r="B1743" s="1" t="s">
        <v>34</v>
      </c>
      <c r="C1743" s="2">
        <v>45777</v>
      </c>
      <c r="D1743" s="42" t="str">
        <f t="shared" si="108"/>
        <v>2025</v>
      </c>
      <c r="E1743" s="1" t="s">
        <v>73</v>
      </c>
      <c r="F1743" s="1" t="s">
        <v>74</v>
      </c>
      <c r="G1743" s="1" t="s">
        <v>37</v>
      </c>
      <c r="H1743" s="1" t="s">
        <v>254</v>
      </c>
      <c r="I1743" s="1" t="s">
        <v>76</v>
      </c>
      <c r="J1743" s="3">
        <v>523716</v>
      </c>
      <c r="K1743" s="3">
        <v>0</v>
      </c>
      <c r="L1743" s="3">
        <f t="shared" si="109"/>
        <v>523716</v>
      </c>
      <c r="M1743" s="1" t="s">
        <v>40</v>
      </c>
      <c r="N1743" s="88">
        <v>1002057942</v>
      </c>
      <c r="O1743" s="1" t="s">
        <v>278</v>
      </c>
      <c r="P1743" s="1" t="s">
        <v>89</v>
      </c>
      <c r="Q1743" s="1" t="s">
        <v>90</v>
      </c>
      <c r="R1743" s="1" t="s">
        <v>43</v>
      </c>
      <c r="S1743" s="1" t="s">
        <v>43</v>
      </c>
      <c r="T1743" s="3">
        <v>0</v>
      </c>
      <c r="U1743" s="1" t="s">
        <v>44</v>
      </c>
      <c r="V1743" s="1" t="s">
        <v>45</v>
      </c>
      <c r="W1743" s="1" t="s">
        <v>254</v>
      </c>
      <c r="X1743" s="1" t="s">
        <v>46</v>
      </c>
      <c r="Y1743" s="1" t="s">
        <v>81</v>
      </c>
      <c r="Z1743" s="1" t="s">
        <v>257</v>
      </c>
      <c r="AA1743" s="1" t="s">
        <v>83</v>
      </c>
      <c r="AB1743" s="1" t="s">
        <v>219</v>
      </c>
      <c r="AC1743" s="1" t="s">
        <v>51</v>
      </c>
      <c r="AD1743" s="1" t="s">
        <v>257</v>
      </c>
      <c r="AE1743" s="1" t="s">
        <v>37</v>
      </c>
      <c r="AF1743">
        <f t="shared" si="110"/>
        <v>2025</v>
      </c>
      <c r="AG1743" t="str">
        <f t="shared" si="111"/>
        <v>abr</v>
      </c>
      <c r="AH1743" t="str">
        <f>+VLOOKUP(N1743,'[1]2. Ingreso de incapacidades'!$C$5:$O$6997,13,FALSE)</f>
        <v>EPS MUTUAL SER</v>
      </c>
      <c r="AI1743" t="s">
        <v>2195</v>
      </c>
    </row>
    <row r="1744" spans="1:35" hidden="1" x14ac:dyDescent="0.25">
      <c r="A1744" s="1" t="s">
        <v>33</v>
      </c>
      <c r="B1744" s="1" t="s">
        <v>34</v>
      </c>
      <c r="C1744" s="2">
        <v>45777</v>
      </c>
      <c r="D1744" s="42" t="str">
        <f t="shared" si="108"/>
        <v>2025</v>
      </c>
      <c r="E1744" s="1" t="s">
        <v>73</v>
      </c>
      <c r="F1744" s="1" t="s">
        <v>74</v>
      </c>
      <c r="G1744" s="1" t="s">
        <v>37</v>
      </c>
      <c r="H1744" s="1" t="s">
        <v>254</v>
      </c>
      <c r="I1744" s="1" t="s">
        <v>76</v>
      </c>
      <c r="J1744" s="3">
        <v>142350</v>
      </c>
      <c r="K1744" s="3">
        <v>0</v>
      </c>
      <c r="L1744" s="3">
        <f t="shared" si="109"/>
        <v>142350</v>
      </c>
      <c r="M1744" s="1" t="s">
        <v>40</v>
      </c>
      <c r="N1744" s="88">
        <v>9236697</v>
      </c>
      <c r="O1744" s="1" t="s">
        <v>247</v>
      </c>
      <c r="P1744" s="1" t="s">
        <v>79</v>
      </c>
      <c r="Q1744" s="1" t="s">
        <v>80</v>
      </c>
      <c r="R1744" s="1" t="s">
        <v>43</v>
      </c>
      <c r="S1744" s="1" t="s">
        <v>43</v>
      </c>
      <c r="T1744" s="3">
        <v>0</v>
      </c>
      <c r="U1744" s="1" t="s">
        <v>44</v>
      </c>
      <c r="V1744" s="1" t="s">
        <v>45</v>
      </c>
      <c r="W1744" s="1" t="s">
        <v>254</v>
      </c>
      <c r="X1744" s="1" t="s">
        <v>46</v>
      </c>
      <c r="Y1744" s="1" t="s">
        <v>81</v>
      </c>
      <c r="Z1744" s="1" t="s">
        <v>257</v>
      </c>
      <c r="AA1744" s="1" t="s">
        <v>83</v>
      </c>
      <c r="AB1744" s="1" t="s">
        <v>219</v>
      </c>
      <c r="AC1744" s="1" t="s">
        <v>51</v>
      </c>
      <c r="AD1744" s="1" t="s">
        <v>257</v>
      </c>
      <c r="AE1744" s="1" t="s">
        <v>37</v>
      </c>
      <c r="AF1744">
        <f t="shared" si="110"/>
        <v>2025</v>
      </c>
      <c r="AG1744" t="str">
        <f t="shared" si="111"/>
        <v>abr</v>
      </c>
      <c r="AH1744" t="str">
        <f>+VLOOKUP(N1744,'[1]2. Ingreso de incapacidades'!$C$5:$O$6997,13,FALSE)</f>
        <v>SURA E.P.S.</v>
      </c>
      <c r="AI1744" t="s">
        <v>2197</v>
      </c>
    </row>
    <row r="1745" spans="1:35" hidden="1" x14ac:dyDescent="0.25">
      <c r="A1745" s="1" t="s">
        <v>33</v>
      </c>
      <c r="B1745" s="1" t="s">
        <v>34</v>
      </c>
      <c r="C1745" s="2">
        <v>45777</v>
      </c>
      <c r="D1745" s="42" t="str">
        <f t="shared" si="108"/>
        <v>2025</v>
      </c>
      <c r="E1745" s="1" t="s">
        <v>73</v>
      </c>
      <c r="F1745" s="1" t="s">
        <v>74</v>
      </c>
      <c r="G1745" s="1" t="s">
        <v>37</v>
      </c>
      <c r="H1745" s="1" t="s">
        <v>254</v>
      </c>
      <c r="I1745" s="1" t="s">
        <v>76</v>
      </c>
      <c r="J1745" s="3">
        <v>616850</v>
      </c>
      <c r="K1745" s="3">
        <v>0</v>
      </c>
      <c r="L1745" s="3">
        <f t="shared" si="109"/>
        <v>616850</v>
      </c>
      <c r="M1745" s="1" t="s">
        <v>40</v>
      </c>
      <c r="N1745" s="88">
        <v>30873721</v>
      </c>
      <c r="O1745" s="1" t="s">
        <v>126</v>
      </c>
      <c r="P1745" s="1" t="s">
        <v>79</v>
      </c>
      <c r="Q1745" s="1" t="s">
        <v>80</v>
      </c>
      <c r="R1745" s="1" t="s">
        <v>43</v>
      </c>
      <c r="S1745" s="1" t="s">
        <v>43</v>
      </c>
      <c r="T1745" s="3">
        <v>0</v>
      </c>
      <c r="U1745" s="1" t="s">
        <v>44</v>
      </c>
      <c r="V1745" s="1" t="s">
        <v>45</v>
      </c>
      <c r="W1745" s="1" t="s">
        <v>254</v>
      </c>
      <c r="X1745" s="1" t="s">
        <v>46</v>
      </c>
      <c r="Y1745" s="1" t="s">
        <v>81</v>
      </c>
      <c r="Z1745" s="1" t="s">
        <v>257</v>
      </c>
      <c r="AA1745" s="1" t="s">
        <v>83</v>
      </c>
      <c r="AB1745" s="1" t="s">
        <v>219</v>
      </c>
      <c r="AC1745" s="1" t="s">
        <v>51</v>
      </c>
      <c r="AD1745" s="1" t="s">
        <v>257</v>
      </c>
      <c r="AE1745" s="1" t="s">
        <v>37</v>
      </c>
      <c r="AF1745">
        <f t="shared" si="110"/>
        <v>2025</v>
      </c>
      <c r="AG1745" t="str">
        <f t="shared" si="111"/>
        <v>abr</v>
      </c>
      <c r="AH1745" t="str">
        <f>+VLOOKUP(N1745,'[1]2. Ingreso de incapacidades'!$C$5:$O$6997,13,FALSE)</f>
        <v>FAMISANAR E.P.S</v>
      </c>
      <c r="AI1745" t="s">
        <v>2196</v>
      </c>
    </row>
    <row r="1746" spans="1:35" hidden="1" x14ac:dyDescent="0.25">
      <c r="A1746" s="1" t="s">
        <v>33</v>
      </c>
      <c r="B1746" s="1" t="s">
        <v>34</v>
      </c>
      <c r="C1746" s="2">
        <v>45777</v>
      </c>
      <c r="D1746" s="42" t="str">
        <f t="shared" si="108"/>
        <v>2025</v>
      </c>
      <c r="E1746" s="1" t="s">
        <v>73</v>
      </c>
      <c r="F1746" s="1" t="s">
        <v>74</v>
      </c>
      <c r="G1746" s="1" t="s">
        <v>37</v>
      </c>
      <c r="H1746" s="1" t="s">
        <v>254</v>
      </c>
      <c r="I1746" s="1" t="s">
        <v>76</v>
      </c>
      <c r="J1746" s="3">
        <v>148176</v>
      </c>
      <c r="K1746" s="3">
        <v>0</v>
      </c>
      <c r="L1746" s="3">
        <f t="shared" si="109"/>
        <v>148176</v>
      </c>
      <c r="M1746" s="1" t="s">
        <v>40</v>
      </c>
      <c r="N1746" s="88">
        <v>9147614</v>
      </c>
      <c r="O1746" s="1" t="s">
        <v>233</v>
      </c>
      <c r="P1746" s="1" t="s">
        <v>79</v>
      </c>
      <c r="Q1746" s="1" t="s">
        <v>80</v>
      </c>
      <c r="R1746" s="1" t="s">
        <v>43</v>
      </c>
      <c r="S1746" s="1" t="s">
        <v>43</v>
      </c>
      <c r="T1746" s="3">
        <v>0</v>
      </c>
      <c r="U1746" s="1" t="s">
        <v>44</v>
      </c>
      <c r="V1746" s="1" t="s">
        <v>45</v>
      </c>
      <c r="W1746" s="1" t="s">
        <v>254</v>
      </c>
      <c r="X1746" s="1" t="s">
        <v>46</v>
      </c>
      <c r="Y1746" s="1" t="s">
        <v>81</v>
      </c>
      <c r="Z1746" s="1" t="s">
        <v>257</v>
      </c>
      <c r="AA1746" s="1" t="s">
        <v>83</v>
      </c>
      <c r="AB1746" s="1" t="s">
        <v>219</v>
      </c>
      <c r="AC1746" s="1" t="s">
        <v>51</v>
      </c>
      <c r="AD1746" s="1" t="s">
        <v>257</v>
      </c>
      <c r="AE1746" s="1" t="s">
        <v>37</v>
      </c>
      <c r="AF1746">
        <f t="shared" si="110"/>
        <v>2025</v>
      </c>
      <c r="AG1746" t="str">
        <f t="shared" si="111"/>
        <v>abr</v>
      </c>
      <c r="AH1746" t="str">
        <f>+VLOOKUP(N1746,'[1]2. Ingreso de incapacidades'!$C$5:$O$6997,13,FALSE)</f>
        <v>EPS MUTUAL SER</v>
      </c>
      <c r="AI1746" t="s">
        <v>2195</v>
      </c>
    </row>
    <row r="1747" spans="1:35" hidden="1" x14ac:dyDescent="0.25">
      <c r="A1747" s="1" t="s">
        <v>33</v>
      </c>
      <c r="B1747" s="1" t="s">
        <v>34</v>
      </c>
      <c r="C1747" s="2">
        <v>45777</v>
      </c>
      <c r="D1747" s="42" t="str">
        <f t="shared" si="108"/>
        <v>2025</v>
      </c>
      <c r="E1747" s="1" t="s">
        <v>73</v>
      </c>
      <c r="F1747" s="1" t="s">
        <v>74</v>
      </c>
      <c r="G1747" s="1" t="s">
        <v>37</v>
      </c>
      <c r="H1747" s="1" t="s">
        <v>254</v>
      </c>
      <c r="I1747" s="1" t="s">
        <v>76</v>
      </c>
      <c r="J1747" s="3">
        <v>616850</v>
      </c>
      <c r="K1747" s="3">
        <v>0</v>
      </c>
      <c r="L1747" s="3">
        <f t="shared" si="109"/>
        <v>616850</v>
      </c>
      <c r="M1747" s="1" t="s">
        <v>40</v>
      </c>
      <c r="N1747" s="88">
        <v>1143339994</v>
      </c>
      <c r="O1747" s="1" t="s">
        <v>114</v>
      </c>
      <c r="P1747" s="1" t="s">
        <v>79</v>
      </c>
      <c r="Q1747" s="1" t="s">
        <v>80</v>
      </c>
      <c r="R1747" s="1" t="s">
        <v>43</v>
      </c>
      <c r="S1747" s="1" t="s">
        <v>43</v>
      </c>
      <c r="T1747" s="3">
        <v>0</v>
      </c>
      <c r="U1747" s="1" t="s">
        <v>44</v>
      </c>
      <c r="V1747" s="1" t="s">
        <v>45</v>
      </c>
      <c r="W1747" s="1" t="s">
        <v>254</v>
      </c>
      <c r="X1747" s="1" t="s">
        <v>46</v>
      </c>
      <c r="Y1747" s="1" t="s">
        <v>81</v>
      </c>
      <c r="Z1747" s="1" t="s">
        <v>257</v>
      </c>
      <c r="AA1747" s="1" t="s">
        <v>83</v>
      </c>
      <c r="AB1747" s="1" t="s">
        <v>219</v>
      </c>
      <c r="AC1747" s="1" t="s">
        <v>51</v>
      </c>
      <c r="AD1747" s="1" t="s">
        <v>257</v>
      </c>
      <c r="AE1747" s="1" t="s">
        <v>37</v>
      </c>
      <c r="AF1747">
        <f t="shared" si="110"/>
        <v>2025</v>
      </c>
      <c r="AG1747" t="str">
        <f t="shared" si="111"/>
        <v>abr</v>
      </c>
      <c r="AH1747" t="str">
        <f>+VLOOKUP(N1747,'[1]2. Ingreso de incapacidades'!$C$5:$O$6997,13,FALSE)</f>
        <v>SALUD TOTAL E.P.S.</v>
      </c>
      <c r="AI1747" t="s">
        <v>2192</v>
      </c>
    </row>
    <row r="1748" spans="1:35" hidden="1" x14ac:dyDescent="0.25">
      <c r="A1748" s="1" t="s">
        <v>33</v>
      </c>
      <c r="B1748" s="1" t="s">
        <v>34</v>
      </c>
      <c r="C1748" s="2">
        <v>45777</v>
      </c>
      <c r="D1748" s="42" t="str">
        <f t="shared" si="108"/>
        <v>2025</v>
      </c>
      <c r="E1748" s="1" t="s">
        <v>73</v>
      </c>
      <c r="F1748" s="1" t="s">
        <v>74</v>
      </c>
      <c r="G1748" s="1" t="s">
        <v>37</v>
      </c>
      <c r="H1748" s="1" t="s">
        <v>254</v>
      </c>
      <c r="I1748" s="1" t="s">
        <v>76</v>
      </c>
      <c r="J1748" s="3">
        <v>664300</v>
      </c>
      <c r="K1748" s="3">
        <v>0</v>
      </c>
      <c r="L1748" s="3">
        <f t="shared" si="109"/>
        <v>664300</v>
      </c>
      <c r="M1748" s="1" t="s">
        <v>40</v>
      </c>
      <c r="N1748" s="88">
        <v>3883113</v>
      </c>
      <c r="O1748" s="1" t="s">
        <v>106</v>
      </c>
      <c r="P1748" s="1" t="s">
        <v>79</v>
      </c>
      <c r="Q1748" s="1" t="s">
        <v>80</v>
      </c>
      <c r="R1748" s="1" t="s">
        <v>43</v>
      </c>
      <c r="S1748" s="1" t="s">
        <v>43</v>
      </c>
      <c r="T1748" s="3">
        <v>0</v>
      </c>
      <c r="U1748" s="1" t="s">
        <v>44</v>
      </c>
      <c r="V1748" s="1" t="s">
        <v>45</v>
      </c>
      <c r="W1748" s="1" t="s">
        <v>254</v>
      </c>
      <c r="X1748" s="1" t="s">
        <v>46</v>
      </c>
      <c r="Y1748" s="1" t="s">
        <v>81</v>
      </c>
      <c r="Z1748" s="1" t="s">
        <v>257</v>
      </c>
      <c r="AA1748" s="1" t="s">
        <v>83</v>
      </c>
      <c r="AB1748" s="1" t="s">
        <v>219</v>
      </c>
      <c r="AC1748" s="1" t="s">
        <v>51</v>
      </c>
      <c r="AD1748" s="1" t="s">
        <v>257</v>
      </c>
      <c r="AE1748" s="1" t="s">
        <v>37</v>
      </c>
      <c r="AF1748">
        <f t="shared" si="110"/>
        <v>2025</v>
      </c>
      <c r="AG1748" t="str">
        <f t="shared" si="111"/>
        <v>abr</v>
      </c>
      <c r="AH1748" t="str">
        <f>+VLOOKUP(N1748,'[1]2. Ingreso de incapacidades'!$C$5:$O$6997,13,FALSE)</f>
        <v>SURA E.P.S.</v>
      </c>
      <c r="AI1748" t="s">
        <v>2197</v>
      </c>
    </row>
    <row r="1749" spans="1:35" hidden="1" x14ac:dyDescent="0.25">
      <c r="A1749" s="1" t="s">
        <v>33</v>
      </c>
      <c r="B1749" s="1" t="s">
        <v>34</v>
      </c>
      <c r="C1749" s="2">
        <v>45777</v>
      </c>
      <c r="D1749" s="42" t="str">
        <f t="shared" si="108"/>
        <v>2025</v>
      </c>
      <c r="E1749" s="1" t="s">
        <v>73</v>
      </c>
      <c r="F1749" s="1" t="s">
        <v>74</v>
      </c>
      <c r="G1749" s="1" t="s">
        <v>37</v>
      </c>
      <c r="H1749" s="1" t="s">
        <v>254</v>
      </c>
      <c r="I1749" s="1" t="s">
        <v>76</v>
      </c>
      <c r="J1749" s="3">
        <v>711750</v>
      </c>
      <c r="K1749" s="3">
        <v>0</v>
      </c>
      <c r="L1749" s="3">
        <f t="shared" si="109"/>
        <v>711750</v>
      </c>
      <c r="M1749" s="1" t="s">
        <v>40</v>
      </c>
      <c r="N1749" s="88">
        <v>1237441830</v>
      </c>
      <c r="O1749" s="1" t="s">
        <v>138</v>
      </c>
      <c r="P1749" s="1" t="s">
        <v>89</v>
      </c>
      <c r="Q1749" s="1" t="s">
        <v>90</v>
      </c>
      <c r="R1749" s="1" t="s">
        <v>43</v>
      </c>
      <c r="S1749" s="1" t="s">
        <v>43</v>
      </c>
      <c r="T1749" s="3">
        <v>0</v>
      </c>
      <c r="U1749" s="1" t="s">
        <v>44</v>
      </c>
      <c r="V1749" s="1" t="s">
        <v>45</v>
      </c>
      <c r="W1749" s="1" t="s">
        <v>254</v>
      </c>
      <c r="X1749" s="1" t="s">
        <v>46</v>
      </c>
      <c r="Y1749" s="1" t="s">
        <v>81</v>
      </c>
      <c r="Z1749" s="1" t="s">
        <v>257</v>
      </c>
      <c r="AA1749" s="1" t="s">
        <v>83</v>
      </c>
      <c r="AB1749" s="1" t="s">
        <v>219</v>
      </c>
      <c r="AC1749" s="1" t="s">
        <v>51</v>
      </c>
      <c r="AD1749" s="1" t="s">
        <v>257</v>
      </c>
      <c r="AE1749" s="1" t="s">
        <v>37</v>
      </c>
      <c r="AF1749">
        <f t="shared" si="110"/>
        <v>2025</v>
      </c>
      <c r="AG1749" t="str">
        <f t="shared" si="111"/>
        <v>abr</v>
      </c>
      <c r="AH1749" t="str">
        <f>+VLOOKUP(N1749,'[1]2. Ingreso de incapacidades'!$C$5:$O$6997,13,FALSE)</f>
        <v>COOSALUD ESS EPS -S</v>
      </c>
      <c r="AI1749" t="s">
        <v>2198</v>
      </c>
    </row>
    <row r="1750" spans="1:35" hidden="1" x14ac:dyDescent="0.25">
      <c r="A1750" s="1" t="s">
        <v>33</v>
      </c>
      <c r="B1750" s="1" t="s">
        <v>34</v>
      </c>
      <c r="C1750" s="2">
        <v>45776</v>
      </c>
      <c r="D1750" s="42" t="str">
        <f t="shared" si="108"/>
        <v>2025</v>
      </c>
      <c r="E1750" s="1" t="s">
        <v>35</v>
      </c>
      <c r="F1750" s="1" t="s">
        <v>36</v>
      </c>
      <c r="G1750" s="1" t="s">
        <v>37</v>
      </c>
      <c r="H1750" s="1" t="s">
        <v>260</v>
      </c>
      <c r="I1750" s="1" t="s">
        <v>261</v>
      </c>
      <c r="J1750" s="3">
        <v>0</v>
      </c>
      <c r="K1750" s="3">
        <v>3090938</v>
      </c>
      <c r="L1750" s="3">
        <f t="shared" si="109"/>
        <v>-3090938</v>
      </c>
      <c r="M1750" s="1" t="s">
        <v>40</v>
      </c>
      <c r="N1750" s="88">
        <v>800226175</v>
      </c>
      <c r="O1750" s="1" t="s">
        <v>207</v>
      </c>
      <c r="P1750" s="1" t="s">
        <v>37</v>
      </c>
      <c r="Q1750" s="1" t="s">
        <v>43</v>
      </c>
      <c r="R1750" s="1" t="s">
        <v>43</v>
      </c>
      <c r="S1750" s="1" t="s">
        <v>43</v>
      </c>
      <c r="T1750" s="3">
        <v>0</v>
      </c>
      <c r="U1750" s="1" t="s">
        <v>44</v>
      </c>
      <c r="V1750" s="1" t="s">
        <v>45</v>
      </c>
      <c r="W1750" s="1" t="s">
        <v>260</v>
      </c>
      <c r="X1750" s="1" t="s">
        <v>46</v>
      </c>
      <c r="Y1750" s="1" t="s">
        <v>47</v>
      </c>
      <c r="Z1750" s="1" t="s">
        <v>262</v>
      </c>
      <c r="AA1750" s="1" t="s">
        <v>49</v>
      </c>
      <c r="AB1750" s="1" t="s">
        <v>50</v>
      </c>
      <c r="AC1750" s="1" t="s">
        <v>51</v>
      </c>
      <c r="AD1750" s="1" t="s">
        <v>262</v>
      </c>
      <c r="AE1750" s="1" t="s">
        <v>37</v>
      </c>
      <c r="AF1750">
        <f t="shared" si="110"/>
        <v>2025</v>
      </c>
      <c r="AG1750" t="str">
        <f t="shared" si="111"/>
        <v>abr</v>
      </c>
      <c r="AH1750" t="e">
        <f>+VLOOKUP(N1750,'[1]2. Ingreso de incapacidades'!$C$5:$O$6997,13,FALSE)</f>
        <v>#N/A</v>
      </c>
      <c r="AI1750" t="e">
        <v>#N/A</v>
      </c>
    </row>
    <row r="1751" spans="1:35" hidden="1" x14ac:dyDescent="0.25">
      <c r="A1751" s="1" t="s">
        <v>33</v>
      </c>
      <c r="B1751" s="1" t="s">
        <v>34</v>
      </c>
      <c r="C1751" s="2">
        <v>45763</v>
      </c>
      <c r="D1751" s="42" t="str">
        <f t="shared" si="108"/>
        <v>2025</v>
      </c>
      <c r="E1751" s="1" t="s">
        <v>35</v>
      </c>
      <c r="F1751" s="1" t="s">
        <v>36</v>
      </c>
      <c r="G1751" s="1" t="s">
        <v>37</v>
      </c>
      <c r="H1751" s="1" t="s">
        <v>269</v>
      </c>
      <c r="I1751" s="1" t="s">
        <v>270</v>
      </c>
      <c r="J1751" s="3">
        <v>0</v>
      </c>
      <c r="K1751" s="3">
        <v>2562300</v>
      </c>
      <c r="L1751" s="3">
        <f t="shared" si="109"/>
        <v>-2562300</v>
      </c>
      <c r="M1751" s="1" t="s">
        <v>40</v>
      </c>
      <c r="N1751" s="88">
        <v>800088702</v>
      </c>
      <c r="O1751" s="1" t="s">
        <v>63</v>
      </c>
      <c r="P1751" s="1" t="s">
        <v>37</v>
      </c>
      <c r="Q1751" s="1" t="s">
        <v>43</v>
      </c>
      <c r="R1751" s="1" t="s">
        <v>43</v>
      </c>
      <c r="S1751" s="1" t="s">
        <v>43</v>
      </c>
      <c r="T1751" s="3">
        <v>0</v>
      </c>
      <c r="U1751" s="1" t="s">
        <v>44</v>
      </c>
      <c r="V1751" s="1" t="s">
        <v>45</v>
      </c>
      <c r="W1751" s="1" t="s">
        <v>269</v>
      </c>
      <c r="X1751" s="1" t="s">
        <v>46</v>
      </c>
      <c r="Y1751" s="1" t="s">
        <v>47</v>
      </c>
      <c r="Z1751" s="1" t="s">
        <v>271</v>
      </c>
      <c r="AA1751" s="1" t="s">
        <v>49</v>
      </c>
      <c r="AB1751" s="1" t="s">
        <v>50</v>
      </c>
      <c r="AC1751" s="1" t="s">
        <v>51</v>
      </c>
      <c r="AD1751" s="1" t="s">
        <v>271</v>
      </c>
      <c r="AE1751" s="1" t="s">
        <v>37</v>
      </c>
      <c r="AF1751">
        <f t="shared" si="110"/>
        <v>2025</v>
      </c>
      <c r="AG1751" t="str">
        <f t="shared" si="111"/>
        <v>abr</v>
      </c>
      <c r="AH1751" t="e">
        <f>+VLOOKUP(N1751,'[1]2. Ingreso de incapacidades'!$C$5:$O$6997,13,FALSE)</f>
        <v>#N/A</v>
      </c>
      <c r="AI1751" t="e">
        <v>#N/A</v>
      </c>
    </row>
    <row r="1752" spans="1:35" hidden="1" x14ac:dyDescent="0.25">
      <c r="A1752" s="1" t="s">
        <v>33</v>
      </c>
      <c r="B1752" s="1" t="s">
        <v>34</v>
      </c>
      <c r="C1752" s="2">
        <v>45808</v>
      </c>
      <c r="D1752" s="42" t="str">
        <f t="shared" si="108"/>
        <v>2025</v>
      </c>
      <c r="E1752" s="1" t="s">
        <v>73</v>
      </c>
      <c r="F1752" s="1" t="s">
        <v>74</v>
      </c>
      <c r="G1752" s="1" t="s">
        <v>37</v>
      </c>
      <c r="H1752" s="1" t="s">
        <v>289</v>
      </c>
      <c r="I1752" s="1" t="s">
        <v>76</v>
      </c>
      <c r="J1752" s="3">
        <v>711750</v>
      </c>
      <c r="K1752" s="3">
        <v>0</v>
      </c>
      <c r="L1752" s="3">
        <f t="shared" si="109"/>
        <v>711750</v>
      </c>
      <c r="M1752" s="1" t="s">
        <v>40</v>
      </c>
      <c r="N1752" s="88">
        <v>30873721</v>
      </c>
      <c r="O1752" s="1" t="s">
        <v>126</v>
      </c>
      <c r="P1752" s="1" t="s">
        <v>79</v>
      </c>
      <c r="Q1752" s="1" t="s">
        <v>80</v>
      </c>
      <c r="R1752" s="1" t="s">
        <v>43</v>
      </c>
      <c r="S1752" s="1" t="s">
        <v>43</v>
      </c>
      <c r="T1752" s="3">
        <v>0</v>
      </c>
      <c r="U1752" s="1" t="s">
        <v>44</v>
      </c>
      <c r="V1752" s="1" t="s">
        <v>45</v>
      </c>
      <c r="W1752" s="1" t="s">
        <v>289</v>
      </c>
      <c r="X1752" s="1" t="s">
        <v>46</v>
      </c>
      <c r="Y1752" s="1" t="s">
        <v>81</v>
      </c>
      <c r="Z1752" s="1" t="s">
        <v>290</v>
      </c>
      <c r="AA1752" s="1" t="s">
        <v>83</v>
      </c>
      <c r="AB1752" s="1" t="s">
        <v>219</v>
      </c>
      <c r="AC1752" s="1" t="s">
        <v>51</v>
      </c>
      <c r="AD1752" s="1" t="s">
        <v>290</v>
      </c>
      <c r="AE1752" s="1" t="s">
        <v>37</v>
      </c>
      <c r="AF1752">
        <f t="shared" si="110"/>
        <v>2025</v>
      </c>
      <c r="AG1752" t="str">
        <f t="shared" si="111"/>
        <v>may</v>
      </c>
      <c r="AH1752" t="str">
        <f>+VLOOKUP(N1752,'[1]2. Ingreso de incapacidades'!$C$5:$O$6997,13,FALSE)</f>
        <v>FAMISANAR E.P.S</v>
      </c>
      <c r="AI1752" t="s">
        <v>2196</v>
      </c>
    </row>
    <row r="1753" spans="1:35" hidden="1" x14ac:dyDescent="0.25">
      <c r="A1753" s="1" t="s">
        <v>33</v>
      </c>
      <c r="B1753" s="1" t="s">
        <v>34</v>
      </c>
      <c r="C1753" s="2">
        <v>45808</v>
      </c>
      <c r="D1753" s="42" t="str">
        <f t="shared" si="108"/>
        <v>2025</v>
      </c>
      <c r="E1753" s="1" t="s">
        <v>73</v>
      </c>
      <c r="F1753" s="1" t="s">
        <v>74</v>
      </c>
      <c r="G1753" s="1" t="s">
        <v>37</v>
      </c>
      <c r="H1753" s="1" t="s">
        <v>289</v>
      </c>
      <c r="I1753" s="1" t="s">
        <v>76</v>
      </c>
      <c r="J1753" s="3">
        <v>47450</v>
      </c>
      <c r="K1753" s="3">
        <v>0</v>
      </c>
      <c r="L1753" s="3">
        <f t="shared" si="109"/>
        <v>47450</v>
      </c>
      <c r="M1753" s="1" t="s">
        <v>40</v>
      </c>
      <c r="N1753" s="88">
        <v>73152234</v>
      </c>
      <c r="O1753" s="1" t="s">
        <v>286</v>
      </c>
      <c r="P1753" s="1" t="s">
        <v>79</v>
      </c>
      <c r="Q1753" s="1" t="s">
        <v>80</v>
      </c>
      <c r="R1753" s="1" t="s">
        <v>43</v>
      </c>
      <c r="S1753" s="1" t="s">
        <v>43</v>
      </c>
      <c r="T1753" s="3">
        <v>0</v>
      </c>
      <c r="U1753" s="1" t="s">
        <v>44</v>
      </c>
      <c r="V1753" s="1" t="s">
        <v>45</v>
      </c>
      <c r="W1753" s="1" t="s">
        <v>289</v>
      </c>
      <c r="X1753" s="1" t="s">
        <v>46</v>
      </c>
      <c r="Y1753" s="1" t="s">
        <v>81</v>
      </c>
      <c r="Z1753" s="1" t="s">
        <v>290</v>
      </c>
      <c r="AA1753" s="1" t="s">
        <v>83</v>
      </c>
      <c r="AB1753" s="1" t="s">
        <v>219</v>
      </c>
      <c r="AC1753" s="1" t="s">
        <v>51</v>
      </c>
      <c r="AD1753" s="1" t="s">
        <v>290</v>
      </c>
      <c r="AE1753" s="1" t="s">
        <v>37</v>
      </c>
      <c r="AF1753">
        <f t="shared" si="110"/>
        <v>2025</v>
      </c>
      <c r="AG1753" t="str">
        <f t="shared" si="111"/>
        <v>may</v>
      </c>
      <c r="AH1753" t="str">
        <f>+VLOOKUP(N1753,'[1]2. Ingreso de incapacidades'!$C$5:$O$6997,13,FALSE)</f>
        <v>EPS MUTUAL SER</v>
      </c>
      <c r="AI1753" t="s">
        <v>2195</v>
      </c>
    </row>
    <row r="1754" spans="1:35" hidden="1" x14ac:dyDescent="0.25">
      <c r="A1754" s="1" t="s">
        <v>33</v>
      </c>
      <c r="B1754" s="1" t="s">
        <v>34</v>
      </c>
      <c r="C1754" s="2">
        <v>45808</v>
      </c>
      <c r="D1754" s="42" t="str">
        <f t="shared" si="108"/>
        <v>2025</v>
      </c>
      <c r="E1754" s="1" t="s">
        <v>73</v>
      </c>
      <c r="F1754" s="1" t="s">
        <v>74</v>
      </c>
      <c r="G1754" s="1" t="s">
        <v>37</v>
      </c>
      <c r="H1754" s="1" t="s">
        <v>289</v>
      </c>
      <c r="I1754" s="1" t="s">
        <v>76</v>
      </c>
      <c r="J1754" s="3">
        <v>271345</v>
      </c>
      <c r="K1754" s="3">
        <v>0</v>
      </c>
      <c r="L1754" s="3">
        <f t="shared" si="109"/>
        <v>271345</v>
      </c>
      <c r="M1754" s="1" t="s">
        <v>40</v>
      </c>
      <c r="N1754" s="88">
        <v>8852350</v>
      </c>
      <c r="O1754" s="1" t="s">
        <v>292</v>
      </c>
      <c r="P1754" s="1" t="s">
        <v>79</v>
      </c>
      <c r="Q1754" s="1" t="s">
        <v>80</v>
      </c>
      <c r="R1754" s="1" t="s">
        <v>43</v>
      </c>
      <c r="S1754" s="1" t="s">
        <v>43</v>
      </c>
      <c r="T1754" s="3">
        <v>0</v>
      </c>
      <c r="U1754" s="1" t="s">
        <v>44</v>
      </c>
      <c r="V1754" s="1" t="s">
        <v>45</v>
      </c>
      <c r="W1754" s="1" t="s">
        <v>289</v>
      </c>
      <c r="X1754" s="1" t="s">
        <v>46</v>
      </c>
      <c r="Y1754" s="1" t="s">
        <v>81</v>
      </c>
      <c r="Z1754" s="1" t="s">
        <v>290</v>
      </c>
      <c r="AA1754" s="1" t="s">
        <v>83</v>
      </c>
      <c r="AB1754" s="1" t="s">
        <v>219</v>
      </c>
      <c r="AC1754" s="1" t="s">
        <v>51</v>
      </c>
      <c r="AD1754" s="1" t="s">
        <v>290</v>
      </c>
      <c r="AE1754" s="1" t="s">
        <v>37</v>
      </c>
      <c r="AF1754">
        <f t="shared" si="110"/>
        <v>2025</v>
      </c>
      <c r="AG1754" t="str">
        <f t="shared" si="111"/>
        <v>may</v>
      </c>
      <c r="AH1754" t="str">
        <f>+VLOOKUP(N1754,'[1]2. Ingreso de incapacidades'!$C$5:$O$6997,13,FALSE)</f>
        <v>SALUD TOTAL E.P.S.</v>
      </c>
      <c r="AI1754" t="s">
        <v>2192</v>
      </c>
    </row>
    <row r="1755" spans="1:35" hidden="1" x14ac:dyDescent="0.25">
      <c r="A1755" s="1" t="s">
        <v>33</v>
      </c>
      <c r="B1755" s="1" t="s">
        <v>34</v>
      </c>
      <c r="C1755" s="2">
        <v>45808</v>
      </c>
      <c r="D1755" s="42" t="str">
        <f t="shared" si="108"/>
        <v>2025</v>
      </c>
      <c r="E1755" s="1" t="s">
        <v>73</v>
      </c>
      <c r="F1755" s="1" t="s">
        <v>74</v>
      </c>
      <c r="G1755" s="1" t="s">
        <v>37</v>
      </c>
      <c r="H1755" s="1" t="s">
        <v>289</v>
      </c>
      <c r="I1755" s="1" t="s">
        <v>76</v>
      </c>
      <c r="J1755" s="3">
        <v>711750</v>
      </c>
      <c r="K1755" s="3">
        <v>0</v>
      </c>
      <c r="L1755" s="3">
        <f t="shared" si="109"/>
        <v>711750</v>
      </c>
      <c r="M1755" s="1" t="s">
        <v>40</v>
      </c>
      <c r="N1755" s="88">
        <v>1143339994</v>
      </c>
      <c r="O1755" s="1" t="s">
        <v>114</v>
      </c>
      <c r="P1755" s="1" t="s">
        <v>79</v>
      </c>
      <c r="Q1755" s="1" t="s">
        <v>80</v>
      </c>
      <c r="R1755" s="1" t="s">
        <v>43</v>
      </c>
      <c r="S1755" s="1" t="s">
        <v>43</v>
      </c>
      <c r="T1755" s="3">
        <v>0</v>
      </c>
      <c r="U1755" s="1" t="s">
        <v>44</v>
      </c>
      <c r="V1755" s="1" t="s">
        <v>45</v>
      </c>
      <c r="W1755" s="1" t="s">
        <v>289</v>
      </c>
      <c r="X1755" s="1" t="s">
        <v>46</v>
      </c>
      <c r="Y1755" s="1" t="s">
        <v>81</v>
      </c>
      <c r="Z1755" s="1" t="s">
        <v>290</v>
      </c>
      <c r="AA1755" s="1" t="s">
        <v>83</v>
      </c>
      <c r="AB1755" s="1" t="s">
        <v>219</v>
      </c>
      <c r="AC1755" s="1" t="s">
        <v>51</v>
      </c>
      <c r="AD1755" s="1" t="s">
        <v>290</v>
      </c>
      <c r="AE1755" s="1" t="s">
        <v>37</v>
      </c>
      <c r="AF1755">
        <f t="shared" si="110"/>
        <v>2025</v>
      </c>
      <c r="AG1755" t="str">
        <f t="shared" si="111"/>
        <v>may</v>
      </c>
      <c r="AH1755" t="str">
        <f>+VLOOKUP(N1755,'[1]2. Ingreso de incapacidades'!$C$5:$O$6997,13,FALSE)</f>
        <v>SALUD TOTAL E.P.S.</v>
      </c>
      <c r="AI1755" t="s">
        <v>2192</v>
      </c>
    </row>
    <row r="1756" spans="1:35" hidden="1" x14ac:dyDescent="0.25">
      <c r="A1756" s="1" t="s">
        <v>33</v>
      </c>
      <c r="B1756" s="1" t="s">
        <v>34</v>
      </c>
      <c r="C1756" s="2">
        <v>45808</v>
      </c>
      <c r="D1756" s="42" t="str">
        <f t="shared" si="108"/>
        <v>2025</v>
      </c>
      <c r="E1756" s="1" t="s">
        <v>73</v>
      </c>
      <c r="F1756" s="1" t="s">
        <v>74</v>
      </c>
      <c r="G1756" s="1" t="s">
        <v>37</v>
      </c>
      <c r="H1756" s="1" t="s">
        <v>289</v>
      </c>
      <c r="I1756" s="1" t="s">
        <v>76</v>
      </c>
      <c r="J1756" s="3">
        <v>142350</v>
      </c>
      <c r="K1756" s="3">
        <v>0</v>
      </c>
      <c r="L1756" s="3">
        <f t="shared" si="109"/>
        <v>142350</v>
      </c>
      <c r="M1756" s="1" t="s">
        <v>40</v>
      </c>
      <c r="N1756" s="88">
        <v>32936515</v>
      </c>
      <c r="O1756" s="1" t="s">
        <v>294</v>
      </c>
      <c r="P1756" s="1" t="s">
        <v>295</v>
      </c>
      <c r="Q1756" s="1" t="s">
        <v>296</v>
      </c>
      <c r="R1756" s="1" t="s">
        <v>43</v>
      </c>
      <c r="S1756" s="1" t="s">
        <v>43</v>
      </c>
      <c r="T1756" s="3">
        <v>0</v>
      </c>
      <c r="U1756" s="1" t="s">
        <v>44</v>
      </c>
      <c r="V1756" s="1" t="s">
        <v>45</v>
      </c>
      <c r="W1756" s="1" t="s">
        <v>289</v>
      </c>
      <c r="X1756" s="1" t="s">
        <v>46</v>
      </c>
      <c r="Y1756" s="1" t="s">
        <v>81</v>
      </c>
      <c r="Z1756" s="1" t="s">
        <v>290</v>
      </c>
      <c r="AA1756" s="1" t="s">
        <v>83</v>
      </c>
      <c r="AB1756" s="1" t="s">
        <v>219</v>
      </c>
      <c r="AC1756" s="1" t="s">
        <v>51</v>
      </c>
      <c r="AD1756" s="1" t="s">
        <v>290</v>
      </c>
      <c r="AE1756" s="1" t="s">
        <v>37</v>
      </c>
      <c r="AF1756">
        <f t="shared" si="110"/>
        <v>2025</v>
      </c>
      <c r="AG1756" t="str">
        <f t="shared" si="111"/>
        <v>may</v>
      </c>
      <c r="AH1756" t="str">
        <f>+VLOOKUP(N1756,'[1]2. Ingreso de incapacidades'!$C$5:$O$6997,13,FALSE)</f>
        <v>SALUD TOTAL E.P.S.</v>
      </c>
      <c r="AI1756" t="s">
        <v>2192</v>
      </c>
    </row>
    <row r="1757" spans="1:35" hidden="1" x14ac:dyDescent="0.25">
      <c r="A1757" s="1" t="s">
        <v>33</v>
      </c>
      <c r="B1757" s="1" t="s">
        <v>34</v>
      </c>
      <c r="C1757" s="2">
        <v>45808</v>
      </c>
      <c r="D1757" s="42" t="str">
        <f t="shared" si="108"/>
        <v>2025</v>
      </c>
      <c r="E1757" s="1" t="s">
        <v>73</v>
      </c>
      <c r="F1757" s="1" t="s">
        <v>74</v>
      </c>
      <c r="G1757" s="1" t="s">
        <v>37</v>
      </c>
      <c r="H1757" s="1" t="s">
        <v>289</v>
      </c>
      <c r="I1757" s="1" t="s">
        <v>76</v>
      </c>
      <c r="J1757" s="3">
        <v>142350</v>
      </c>
      <c r="K1757" s="3">
        <v>0</v>
      </c>
      <c r="L1757" s="3">
        <f t="shared" si="109"/>
        <v>142350</v>
      </c>
      <c r="M1757" s="1" t="s">
        <v>40</v>
      </c>
      <c r="N1757" s="88">
        <v>73576572</v>
      </c>
      <c r="O1757" s="1" t="s">
        <v>134</v>
      </c>
      <c r="P1757" s="1" t="s">
        <v>79</v>
      </c>
      <c r="Q1757" s="1" t="s">
        <v>80</v>
      </c>
      <c r="R1757" s="1" t="s">
        <v>43</v>
      </c>
      <c r="S1757" s="1" t="s">
        <v>43</v>
      </c>
      <c r="T1757" s="3">
        <v>0</v>
      </c>
      <c r="U1757" s="1" t="s">
        <v>44</v>
      </c>
      <c r="V1757" s="1" t="s">
        <v>45</v>
      </c>
      <c r="W1757" s="1" t="s">
        <v>289</v>
      </c>
      <c r="X1757" s="1" t="s">
        <v>46</v>
      </c>
      <c r="Y1757" s="1" t="s">
        <v>81</v>
      </c>
      <c r="Z1757" s="1" t="s">
        <v>290</v>
      </c>
      <c r="AA1757" s="1" t="s">
        <v>83</v>
      </c>
      <c r="AB1757" s="1" t="s">
        <v>219</v>
      </c>
      <c r="AC1757" s="1" t="s">
        <v>51</v>
      </c>
      <c r="AD1757" s="1" t="s">
        <v>290</v>
      </c>
      <c r="AE1757" s="1" t="s">
        <v>37</v>
      </c>
      <c r="AF1757">
        <f t="shared" si="110"/>
        <v>2025</v>
      </c>
      <c r="AG1757" t="str">
        <f t="shared" si="111"/>
        <v>may</v>
      </c>
      <c r="AH1757" t="str">
        <f>+VLOOKUP(N1757,'[1]2. Ingreso de incapacidades'!$C$5:$O$6997,13,FALSE)</f>
        <v>SANITAS E.P.S</v>
      </c>
      <c r="AI1757" t="s">
        <v>2193</v>
      </c>
    </row>
    <row r="1758" spans="1:35" hidden="1" x14ac:dyDescent="0.25">
      <c r="A1758" s="1" t="s">
        <v>33</v>
      </c>
      <c r="B1758" s="1" t="s">
        <v>34</v>
      </c>
      <c r="C1758" s="2">
        <v>45808</v>
      </c>
      <c r="D1758" s="42" t="str">
        <f t="shared" si="108"/>
        <v>2025</v>
      </c>
      <c r="E1758" s="1" t="s">
        <v>73</v>
      </c>
      <c r="F1758" s="1" t="s">
        <v>74</v>
      </c>
      <c r="G1758" s="1" t="s">
        <v>37</v>
      </c>
      <c r="H1758" s="1" t="s">
        <v>289</v>
      </c>
      <c r="I1758" s="1" t="s">
        <v>76</v>
      </c>
      <c r="J1758" s="3">
        <v>759200</v>
      </c>
      <c r="K1758" s="3">
        <v>0</v>
      </c>
      <c r="L1758" s="3">
        <f t="shared" si="109"/>
        <v>759200</v>
      </c>
      <c r="M1758" s="1" t="s">
        <v>40</v>
      </c>
      <c r="N1758" s="88">
        <v>73151581</v>
      </c>
      <c r="O1758" s="1" t="s">
        <v>298</v>
      </c>
      <c r="P1758" s="1" t="s">
        <v>79</v>
      </c>
      <c r="Q1758" s="1" t="s">
        <v>80</v>
      </c>
      <c r="R1758" s="1" t="s">
        <v>43</v>
      </c>
      <c r="S1758" s="1" t="s">
        <v>43</v>
      </c>
      <c r="T1758" s="3">
        <v>0</v>
      </c>
      <c r="U1758" s="1" t="s">
        <v>44</v>
      </c>
      <c r="V1758" s="1" t="s">
        <v>45</v>
      </c>
      <c r="W1758" s="1" t="s">
        <v>289</v>
      </c>
      <c r="X1758" s="1" t="s">
        <v>46</v>
      </c>
      <c r="Y1758" s="1" t="s">
        <v>81</v>
      </c>
      <c r="Z1758" s="1" t="s">
        <v>290</v>
      </c>
      <c r="AA1758" s="1" t="s">
        <v>83</v>
      </c>
      <c r="AB1758" s="1" t="s">
        <v>219</v>
      </c>
      <c r="AC1758" s="1" t="s">
        <v>51</v>
      </c>
      <c r="AD1758" s="1" t="s">
        <v>290</v>
      </c>
      <c r="AE1758" s="1" t="s">
        <v>37</v>
      </c>
      <c r="AF1758">
        <f t="shared" si="110"/>
        <v>2025</v>
      </c>
      <c r="AG1758" t="str">
        <f t="shared" si="111"/>
        <v>may</v>
      </c>
      <c r="AH1758" t="str">
        <f>+VLOOKUP(N1758,'[1]2. Ingreso de incapacidades'!$C$5:$O$6997,13,FALSE)</f>
        <v>SALUD TOTAL E.P.S.</v>
      </c>
      <c r="AI1758" t="s">
        <v>2192</v>
      </c>
    </row>
    <row r="1759" spans="1:35" hidden="1" x14ac:dyDescent="0.25">
      <c r="A1759" s="1" t="s">
        <v>33</v>
      </c>
      <c r="B1759" s="1" t="s">
        <v>34</v>
      </c>
      <c r="C1759" s="2">
        <v>45808</v>
      </c>
      <c r="D1759" s="42" t="str">
        <f t="shared" si="108"/>
        <v>2025</v>
      </c>
      <c r="E1759" s="1" t="s">
        <v>73</v>
      </c>
      <c r="F1759" s="1" t="s">
        <v>74</v>
      </c>
      <c r="G1759" s="1" t="s">
        <v>37</v>
      </c>
      <c r="H1759" s="1" t="s">
        <v>289</v>
      </c>
      <c r="I1759" s="1" t="s">
        <v>76</v>
      </c>
      <c r="J1759" s="3">
        <v>664300</v>
      </c>
      <c r="K1759" s="3">
        <v>0</v>
      </c>
      <c r="L1759" s="3">
        <f t="shared" si="109"/>
        <v>664300</v>
      </c>
      <c r="M1759" s="1" t="s">
        <v>40</v>
      </c>
      <c r="N1759" s="88">
        <v>73159298</v>
      </c>
      <c r="O1759" s="1" t="s">
        <v>120</v>
      </c>
      <c r="P1759" s="1" t="s">
        <v>79</v>
      </c>
      <c r="Q1759" s="1" t="s">
        <v>80</v>
      </c>
      <c r="R1759" s="1" t="s">
        <v>43</v>
      </c>
      <c r="S1759" s="1" t="s">
        <v>43</v>
      </c>
      <c r="T1759" s="3">
        <v>0</v>
      </c>
      <c r="U1759" s="1" t="s">
        <v>44</v>
      </c>
      <c r="V1759" s="1" t="s">
        <v>45</v>
      </c>
      <c r="W1759" s="1" t="s">
        <v>289</v>
      </c>
      <c r="X1759" s="1" t="s">
        <v>46</v>
      </c>
      <c r="Y1759" s="1" t="s">
        <v>81</v>
      </c>
      <c r="Z1759" s="1" t="s">
        <v>290</v>
      </c>
      <c r="AA1759" s="1" t="s">
        <v>83</v>
      </c>
      <c r="AB1759" s="1" t="s">
        <v>219</v>
      </c>
      <c r="AC1759" s="1" t="s">
        <v>51</v>
      </c>
      <c r="AD1759" s="1" t="s">
        <v>290</v>
      </c>
      <c r="AE1759" s="1" t="s">
        <v>37</v>
      </c>
      <c r="AF1759">
        <f t="shared" si="110"/>
        <v>2025</v>
      </c>
      <c r="AG1759" t="str">
        <f t="shared" si="111"/>
        <v>may</v>
      </c>
      <c r="AH1759" t="str">
        <f>+VLOOKUP(N1759,'[1]2. Ingreso de incapacidades'!$C$5:$O$6997,13,FALSE)</f>
        <v>NUEVA E.P.S</v>
      </c>
      <c r="AI1759" t="s">
        <v>2199</v>
      </c>
    </row>
    <row r="1760" spans="1:35" hidden="1" x14ac:dyDescent="0.25">
      <c r="A1760" s="1" t="s">
        <v>33</v>
      </c>
      <c r="B1760" s="1" t="s">
        <v>34</v>
      </c>
      <c r="C1760" s="2">
        <v>45808</v>
      </c>
      <c r="D1760" s="42" t="str">
        <f t="shared" si="108"/>
        <v>2025</v>
      </c>
      <c r="E1760" s="1" t="s">
        <v>73</v>
      </c>
      <c r="F1760" s="1" t="s">
        <v>74</v>
      </c>
      <c r="G1760" s="1" t="s">
        <v>37</v>
      </c>
      <c r="H1760" s="1" t="s">
        <v>289</v>
      </c>
      <c r="I1760" s="1" t="s">
        <v>76</v>
      </c>
      <c r="J1760" s="3">
        <v>616850</v>
      </c>
      <c r="K1760" s="3">
        <v>0</v>
      </c>
      <c r="L1760" s="3">
        <f t="shared" si="109"/>
        <v>616850</v>
      </c>
      <c r="M1760" s="1" t="s">
        <v>40</v>
      </c>
      <c r="N1760" s="88">
        <v>15031784</v>
      </c>
      <c r="O1760" s="1" t="s">
        <v>149</v>
      </c>
      <c r="P1760" s="1" t="s">
        <v>79</v>
      </c>
      <c r="Q1760" s="1" t="s">
        <v>80</v>
      </c>
      <c r="R1760" s="1" t="s">
        <v>43</v>
      </c>
      <c r="S1760" s="1" t="s">
        <v>43</v>
      </c>
      <c r="T1760" s="3">
        <v>0</v>
      </c>
      <c r="U1760" s="1" t="s">
        <v>44</v>
      </c>
      <c r="V1760" s="1" t="s">
        <v>45</v>
      </c>
      <c r="W1760" s="1" t="s">
        <v>289</v>
      </c>
      <c r="X1760" s="1" t="s">
        <v>46</v>
      </c>
      <c r="Y1760" s="1" t="s">
        <v>81</v>
      </c>
      <c r="Z1760" s="1" t="s">
        <v>290</v>
      </c>
      <c r="AA1760" s="1" t="s">
        <v>83</v>
      </c>
      <c r="AB1760" s="1" t="s">
        <v>219</v>
      </c>
      <c r="AC1760" s="1" t="s">
        <v>51</v>
      </c>
      <c r="AD1760" s="1" t="s">
        <v>290</v>
      </c>
      <c r="AE1760" s="1" t="s">
        <v>37</v>
      </c>
      <c r="AF1760">
        <f t="shared" si="110"/>
        <v>2025</v>
      </c>
      <c r="AG1760" t="str">
        <f t="shared" si="111"/>
        <v>may</v>
      </c>
      <c r="AH1760" t="str">
        <f>+VLOOKUP(N1760,'[1]2. Ingreso de incapacidades'!$C$5:$O$6997,13,FALSE)</f>
        <v>FAMISANAR E.P.S</v>
      </c>
      <c r="AI1760" t="s">
        <v>2196</v>
      </c>
    </row>
    <row r="1761" spans="1:35" hidden="1" x14ac:dyDescent="0.25">
      <c r="A1761" s="1" t="s">
        <v>33</v>
      </c>
      <c r="B1761" s="1" t="s">
        <v>34</v>
      </c>
      <c r="C1761" s="2">
        <v>45808</v>
      </c>
      <c r="D1761" s="42" t="str">
        <f t="shared" si="108"/>
        <v>2025</v>
      </c>
      <c r="E1761" s="1" t="s">
        <v>73</v>
      </c>
      <c r="F1761" s="1" t="s">
        <v>74</v>
      </c>
      <c r="G1761" s="1" t="s">
        <v>37</v>
      </c>
      <c r="H1761" s="1" t="s">
        <v>289</v>
      </c>
      <c r="I1761" s="1" t="s">
        <v>76</v>
      </c>
      <c r="J1761" s="3">
        <v>429714</v>
      </c>
      <c r="K1761" s="3">
        <v>0</v>
      </c>
      <c r="L1761" s="3">
        <f t="shared" si="109"/>
        <v>429714</v>
      </c>
      <c r="M1761" s="1" t="s">
        <v>40</v>
      </c>
      <c r="N1761" s="88">
        <v>73146005</v>
      </c>
      <c r="O1761" s="1" t="s">
        <v>300</v>
      </c>
      <c r="P1761" s="1" t="s">
        <v>79</v>
      </c>
      <c r="Q1761" s="1" t="s">
        <v>80</v>
      </c>
      <c r="R1761" s="1" t="s">
        <v>43</v>
      </c>
      <c r="S1761" s="1" t="s">
        <v>43</v>
      </c>
      <c r="T1761" s="3">
        <v>0</v>
      </c>
      <c r="U1761" s="1" t="s">
        <v>44</v>
      </c>
      <c r="V1761" s="1" t="s">
        <v>45</v>
      </c>
      <c r="W1761" s="1" t="s">
        <v>289</v>
      </c>
      <c r="X1761" s="1" t="s">
        <v>46</v>
      </c>
      <c r="Y1761" s="1" t="s">
        <v>81</v>
      </c>
      <c r="Z1761" s="1" t="s">
        <v>290</v>
      </c>
      <c r="AA1761" s="1" t="s">
        <v>83</v>
      </c>
      <c r="AB1761" s="1" t="s">
        <v>219</v>
      </c>
      <c r="AC1761" s="1" t="s">
        <v>51</v>
      </c>
      <c r="AD1761" s="1" t="s">
        <v>290</v>
      </c>
      <c r="AE1761" s="1" t="s">
        <v>37</v>
      </c>
      <c r="AF1761">
        <f t="shared" si="110"/>
        <v>2025</v>
      </c>
      <c r="AG1761" t="str">
        <f t="shared" si="111"/>
        <v>may</v>
      </c>
      <c r="AH1761" t="str">
        <f>+VLOOKUP(N1761,'[1]2. Ingreso de incapacidades'!$C$5:$O$6997,13,FALSE)</f>
        <v>COOMEVA E.P.S</v>
      </c>
      <c r="AI1761" t="s">
        <v>2202</v>
      </c>
    </row>
    <row r="1762" spans="1:35" hidden="1" x14ac:dyDescent="0.25">
      <c r="A1762" s="1" t="s">
        <v>33</v>
      </c>
      <c r="B1762" s="1" t="s">
        <v>34</v>
      </c>
      <c r="C1762" s="2">
        <v>45808</v>
      </c>
      <c r="D1762" s="42" t="str">
        <f t="shared" ref="D1762:D1825" si="112">TEXT(C1762,"yyyy")</f>
        <v>2025</v>
      </c>
      <c r="E1762" s="1" t="s">
        <v>73</v>
      </c>
      <c r="F1762" s="1" t="s">
        <v>74</v>
      </c>
      <c r="G1762" s="1" t="s">
        <v>37</v>
      </c>
      <c r="H1762" s="1" t="s">
        <v>289</v>
      </c>
      <c r="I1762" s="1" t="s">
        <v>76</v>
      </c>
      <c r="J1762" s="3">
        <v>47450</v>
      </c>
      <c r="K1762" s="3">
        <v>0</v>
      </c>
      <c r="L1762" s="3">
        <f t="shared" ref="L1762:L1825" si="113">+J1762-K1762</f>
        <v>47450</v>
      </c>
      <c r="M1762" s="1" t="s">
        <v>40</v>
      </c>
      <c r="N1762" s="88">
        <v>73571183</v>
      </c>
      <c r="O1762" s="1" t="s">
        <v>302</v>
      </c>
      <c r="P1762" s="1" t="s">
        <v>79</v>
      </c>
      <c r="Q1762" s="1" t="s">
        <v>80</v>
      </c>
      <c r="R1762" s="1" t="s">
        <v>43</v>
      </c>
      <c r="S1762" s="1" t="s">
        <v>43</v>
      </c>
      <c r="T1762" s="3">
        <v>0</v>
      </c>
      <c r="U1762" s="1" t="s">
        <v>44</v>
      </c>
      <c r="V1762" s="1" t="s">
        <v>45</v>
      </c>
      <c r="W1762" s="1" t="s">
        <v>289</v>
      </c>
      <c r="X1762" s="1" t="s">
        <v>46</v>
      </c>
      <c r="Y1762" s="1" t="s">
        <v>81</v>
      </c>
      <c r="Z1762" s="1" t="s">
        <v>290</v>
      </c>
      <c r="AA1762" s="1" t="s">
        <v>83</v>
      </c>
      <c r="AB1762" s="1" t="s">
        <v>219</v>
      </c>
      <c r="AC1762" s="1" t="s">
        <v>51</v>
      </c>
      <c r="AD1762" s="1" t="s">
        <v>290</v>
      </c>
      <c r="AE1762" s="1" t="s">
        <v>37</v>
      </c>
      <c r="AF1762">
        <f t="shared" ref="AF1762:AF1825" si="114">YEAR(C1762)</f>
        <v>2025</v>
      </c>
      <c r="AG1762" t="str">
        <f t="shared" ref="AG1762:AG1825" si="115">TEXT(C1762,"mmm")</f>
        <v>may</v>
      </c>
      <c r="AH1762" t="str">
        <f>+VLOOKUP(N1762,'[1]2. Ingreso de incapacidades'!$C$5:$O$6997,13,FALSE)</f>
        <v>SALUD TOTAL E.P.S.</v>
      </c>
      <c r="AI1762" t="s">
        <v>2192</v>
      </c>
    </row>
    <row r="1763" spans="1:35" hidden="1" x14ac:dyDescent="0.25">
      <c r="A1763" s="1" t="s">
        <v>33</v>
      </c>
      <c r="B1763" s="1" t="s">
        <v>34</v>
      </c>
      <c r="C1763" s="2">
        <v>45808</v>
      </c>
      <c r="D1763" s="42" t="str">
        <f t="shared" si="112"/>
        <v>2025</v>
      </c>
      <c r="E1763" s="1" t="s">
        <v>73</v>
      </c>
      <c r="F1763" s="1" t="s">
        <v>74</v>
      </c>
      <c r="G1763" s="1" t="s">
        <v>37</v>
      </c>
      <c r="H1763" s="1" t="s">
        <v>289</v>
      </c>
      <c r="I1763" s="1" t="s">
        <v>76</v>
      </c>
      <c r="J1763" s="3">
        <v>314229</v>
      </c>
      <c r="K1763" s="3">
        <v>0</v>
      </c>
      <c r="L1763" s="3">
        <f t="shared" si="113"/>
        <v>314229</v>
      </c>
      <c r="M1763" s="1" t="s">
        <v>40</v>
      </c>
      <c r="N1763" s="88">
        <v>1002057942</v>
      </c>
      <c r="O1763" s="1" t="s">
        <v>278</v>
      </c>
      <c r="P1763" s="1" t="s">
        <v>89</v>
      </c>
      <c r="Q1763" s="1" t="s">
        <v>90</v>
      </c>
      <c r="R1763" s="1" t="s">
        <v>43</v>
      </c>
      <c r="S1763" s="1" t="s">
        <v>43</v>
      </c>
      <c r="T1763" s="3">
        <v>0</v>
      </c>
      <c r="U1763" s="1" t="s">
        <v>44</v>
      </c>
      <c r="V1763" s="1" t="s">
        <v>45</v>
      </c>
      <c r="W1763" s="1" t="s">
        <v>289</v>
      </c>
      <c r="X1763" s="1" t="s">
        <v>46</v>
      </c>
      <c r="Y1763" s="1" t="s">
        <v>81</v>
      </c>
      <c r="Z1763" s="1" t="s">
        <v>290</v>
      </c>
      <c r="AA1763" s="1" t="s">
        <v>83</v>
      </c>
      <c r="AB1763" s="1" t="s">
        <v>219</v>
      </c>
      <c r="AC1763" s="1" t="s">
        <v>51</v>
      </c>
      <c r="AD1763" s="1" t="s">
        <v>290</v>
      </c>
      <c r="AE1763" s="1" t="s">
        <v>37</v>
      </c>
      <c r="AF1763">
        <f t="shared" si="114"/>
        <v>2025</v>
      </c>
      <c r="AG1763" t="str">
        <f t="shared" si="115"/>
        <v>may</v>
      </c>
      <c r="AH1763" t="str">
        <f>+VLOOKUP(N1763,'[1]2. Ingreso de incapacidades'!$C$5:$O$6997,13,FALSE)</f>
        <v>EPS MUTUAL SER</v>
      </c>
      <c r="AI1763" t="s">
        <v>2195</v>
      </c>
    </row>
    <row r="1764" spans="1:35" hidden="1" x14ac:dyDescent="0.25">
      <c r="A1764" s="1" t="s">
        <v>33</v>
      </c>
      <c r="B1764" s="1" t="s">
        <v>34</v>
      </c>
      <c r="C1764" s="2">
        <v>45808</v>
      </c>
      <c r="D1764" s="42" t="str">
        <f t="shared" si="112"/>
        <v>2025</v>
      </c>
      <c r="E1764" s="1" t="s">
        <v>73</v>
      </c>
      <c r="F1764" s="1" t="s">
        <v>74</v>
      </c>
      <c r="G1764" s="1" t="s">
        <v>37</v>
      </c>
      <c r="H1764" s="1" t="s">
        <v>289</v>
      </c>
      <c r="I1764" s="1" t="s">
        <v>76</v>
      </c>
      <c r="J1764" s="3">
        <v>759200</v>
      </c>
      <c r="K1764" s="3">
        <v>0</v>
      </c>
      <c r="L1764" s="3">
        <f t="shared" si="113"/>
        <v>759200</v>
      </c>
      <c r="M1764" s="1" t="s">
        <v>40</v>
      </c>
      <c r="N1764" s="88">
        <v>1128045753</v>
      </c>
      <c r="O1764" s="1" t="s">
        <v>304</v>
      </c>
      <c r="P1764" s="1" t="s">
        <v>295</v>
      </c>
      <c r="Q1764" s="1" t="s">
        <v>296</v>
      </c>
      <c r="R1764" s="1" t="s">
        <v>43</v>
      </c>
      <c r="S1764" s="1" t="s">
        <v>43</v>
      </c>
      <c r="T1764" s="3">
        <v>0</v>
      </c>
      <c r="U1764" s="1" t="s">
        <v>44</v>
      </c>
      <c r="V1764" s="1" t="s">
        <v>45</v>
      </c>
      <c r="W1764" s="1" t="s">
        <v>289</v>
      </c>
      <c r="X1764" s="1" t="s">
        <v>46</v>
      </c>
      <c r="Y1764" s="1" t="s">
        <v>81</v>
      </c>
      <c r="Z1764" s="1" t="s">
        <v>290</v>
      </c>
      <c r="AA1764" s="1" t="s">
        <v>83</v>
      </c>
      <c r="AB1764" s="1" t="s">
        <v>219</v>
      </c>
      <c r="AC1764" s="1" t="s">
        <v>51</v>
      </c>
      <c r="AD1764" s="1" t="s">
        <v>290</v>
      </c>
      <c r="AE1764" s="1" t="s">
        <v>37</v>
      </c>
      <c r="AF1764">
        <f t="shared" si="114"/>
        <v>2025</v>
      </c>
      <c r="AG1764" t="str">
        <f t="shared" si="115"/>
        <v>may</v>
      </c>
      <c r="AH1764" t="str">
        <f>+VLOOKUP(N1764,'[1]2. Ingreso de incapacidades'!$C$5:$O$6997,13,FALSE)</f>
        <v>SURA E.P.S.</v>
      </c>
      <c r="AI1764" t="s">
        <v>2197</v>
      </c>
    </row>
    <row r="1765" spans="1:35" hidden="1" x14ac:dyDescent="0.25">
      <c r="A1765" s="1" t="s">
        <v>33</v>
      </c>
      <c r="B1765" s="1" t="s">
        <v>34</v>
      </c>
      <c r="C1765" s="2">
        <v>45808</v>
      </c>
      <c r="D1765" s="42" t="str">
        <f t="shared" si="112"/>
        <v>2025</v>
      </c>
      <c r="E1765" s="1" t="s">
        <v>73</v>
      </c>
      <c r="F1765" s="1" t="s">
        <v>74</v>
      </c>
      <c r="G1765" s="1" t="s">
        <v>37</v>
      </c>
      <c r="H1765" s="1" t="s">
        <v>289</v>
      </c>
      <c r="I1765" s="1" t="s">
        <v>76</v>
      </c>
      <c r="J1765" s="3">
        <v>704586</v>
      </c>
      <c r="K1765" s="3">
        <v>0</v>
      </c>
      <c r="L1765" s="3">
        <f t="shared" si="113"/>
        <v>704586</v>
      </c>
      <c r="M1765" s="1" t="s">
        <v>40</v>
      </c>
      <c r="N1765" s="88">
        <v>73270281</v>
      </c>
      <c r="O1765" s="1" t="s">
        <v>306</v>
      </c>
      <c r="P1765" s="1" t="s">
        <v>89</v>
      </c>
      <c r="Q1765" s="1" t="s">
        <v>90</v>
      </c>
      <c r="R1765" s="1" t="s">
        <v>43</v>
      </c>
      <c r="S1765" s="1" t="s">
        <v>43</v>
      </c>
      <c r="T1765" s="3">
        <v>0</v>
      </c>
      <c r="U1765" s="1" t="s">
        <v>44</v>
      </c>
      <c r="V1765" s="1" t="s">
        <v>45</v>
      </c>
      <c r="W1765" s="1" t="s">
        <v>289</v>
      </c>
      <c r="X1765" s="1" t="s">
        <v>46</v>
      </c>
      <c r="Y1765" s="1" t="s">
        <v>81</v>
      </c>
      <c r="Z1765" s="1" t="s">
        <v>290</v>
      </c>
      <c r="AA1765" s="1" t="s">
        <v>83</v>
      </c>
      <c r="AB1765" s="1" t="s">
        <v>219</v>
      </c>
      <c r="AC1765" s="1" t="s">
        <v>51</v>
      </c>
      <c r="AD1765" s="1" t="s">
        <v>290</v>
      </c>
      <c r="AE1765" s="1" t="s">
        <v>37</v>
      </c>
      <c r="AF1765">
        <f t="shared" si="114"/>
        <v>2025</v>
      </c>
      <c r="AG1765" t="str">
        <f t="shared" si="115"/>
        <v>may</v>
      </c>
      <c r="AH1765" t="str">
        <f>+VLOOKUP(N1765,'[1]2. Ingreso de incapacidades'!$C$5:$O$6997,13,FALSE)</f>
        <v>SURA E.P.S.</v>
      </c>
      <c r="AI1765" t="s">
        <v>2197</v>
      </c>
    </row>
    <row r="1766" spans="1:35" hidden="1" x14ac:dyDescent="0.25">
      <c r="A1766" s="1" t="s">
        <v>33</v>
      </c>
      <c r="B1766" s="1" t="s">
        <v>34</v>
      </c>
      <c r="C1766" s="2">
        <v>45808</v>
      </c>
      <c r="D1766" s="42" t="str">
        <f t="shared" si="112"/>
        <v>2025</v>
      </c>
      <c r="E1766" s="1" t="s">
        <v>73</v>
      </c>
      <c r="F1766" s="1" t="s">
        <v>74</v>
      </c>
      <c r="G1766" s="1" t="s">
        <v>37</v>
      </c>
      <c r="H1766" s="1" t="s">
        <v>289</v>
      </c>
      <c r="I1766" s="1" t="s">
        <v>76</v>
      </c>
      <c r="J1766" s="3">
        <v>94900</v>
      </c>
      <c r="K1766" s="3">
        <v>0</v>
      </c>
      <c r="L1766" s="3">
        <f t="shared" si="113"/>
        <v>94900</v>
      </c>
      <c r="M1766" s="1" t="s">
        <v>40</v>
      </c>
      <c r="N1766" s="88">
        <v>1006877412</v>
      </c>
      <c r="O1766" s="1" t="s">
        <v>227</v>
      </c>
      <c r="P1766" s="1" t="s">
        <v>79</v>
      </c>
      <c r="Q1766" s="1" t="s">
        <v>80</v>
      </c>
      <c r="R1766" s="1" t="s">
        <v>43</v>
      </c>
      <c r="S1766" s="1" t="s">
        <v>43</v>
      </c>
      <c r="T1766" s="3">
        <v>0</v>
      </c>
      <c r="U1766" s="1" t="s">
        <v>44</v>
      </c>
      <c r="V1766" s="1" t="s">
        <v>45</v>
      </c>
      <c r="W1766" s="1" t="s">
        <v>289</v>
      </c>
      <c r="X1766" s="1" t="s">
        <v>46</v>
      </c>
      <c r="Y1766" s="1" t="s">
        <v>81</v>
      </c>
      <c r="Z1766" s="1" t="s">
        <v>290</v>
      </c>
      <c r="AA1766" s="1" t="s">
        <v>83</v>
      </c>
      <c r="AB1766" s="1" t="s">
        <v>219</v>
      </c>
      <c r="AC1766" s="1" t="s">
        <v>51</v>
      </c>
      <c r="AD1766" s="1" t="s">
        <v>290</v>
      </c>
      <c r="AE1766" s="1" t="s">
        <v>37</v>
      </c>
      <c r="AF1766">
        <f t="shared" si="114"/>
        <v>2025</v>
      </c>
      <c r="AG1766" t="str">
        <f t="shared" si="115"/>
        <v>may</v>
      </c>
      <c r="AH1766" t="str">
        <f>+VLOOKUP(N1766,'[1]2. Ingreso de incapacidades'!$C$5:$O$6997,13,FALSE)</f>
        <v>FAMISANAR E.P.S</v>
      </c>
      <c r="AI1766" t="s">
        <v>2196</v>
      </c>
    </row>
    <row r="1767" spans="1:35" hidden="1" x14ac:dyDescent="0.25">
      <c r="A1767" s="1" t="s">
        <v>33</v>
      </c>
      <c r="B1767" s="1" t="s">
        <v>34</v>
      </c>
      <c r="C1767" s="2">
        <v>45808</v>
      </c>
      <c r="D1767" s="42" t="str">
        <f t="shared" si="112"/>
        <v>2025</v>
      </c>
      <c r="E1767" s="1" t="s">
        <v>73</v>
      </c>
      <c r="F1767" s="1" t="s">
        <v>74</v>
      </c>
      <c r="G1767" s="1" t="s">
        <v>37</v>
      </c>
      <c r="H1767" s="1" t="s">
        <v>289</v>
      </c>
      <c r="I1767" s="1" t="s">
        <v>76</v>
      </c>
      <c r="J1767" s="3">
        <v>189800</v>
      </c>
      <c r="K1767" s="3">
        <v>0</v>
      </c>
      <c r="L1767" s="3">
        <f t="shared" si="113"/>
        <v>189800</v>
      </c>
      <c r="M1767" s="1" t="s">
        <v>40</v>
      </c>
      <c r="N1767" s="88">
        <v>12595533</v>
      </c>
      <c r="O1767" s="1" t="s">
        <v>116</v>
      </c>
      <c r="P1767" s="1" t="s">
        <v>79</v>
      </c>
      <c r="Q1767" s="1" t="s">
        <v>80</v>
      </c>
      <c r="R1767" s="1" t="s">
        <v>43</v>
      </c>
      <c r="S1767" s="1" t="s">
        <v>43</v>
      </c>
      <c r="T1767" s="3">
        <v>0</v>
      </c>
      <c r="U1767" s="1" t="s">
        <v>44</v>
      </c>
      <c r="V1767" s="1" t="s">
        <v>45</v>
      </c>
      <c r="W1767" s="1" t="s">
        <v>289</v>
      </c>
      <c r="X1767" s="1" t="s">
        <v>46</v>
      </c>
      <c r="Y1767" s="1" t="s">
        <v>81</v>
      </c>
      <c r="Z1767" s="1" t="s">
        <v>290</v>
      </c>
      <c r="AA1767" s="1" t="s">
        <v>83</v>
      </c>
      <c r="AB1767" s="1" t="s">
        <v>219</v>
      </c>
      <c r="AC1767" s="1" t="s">
        <v>51</v>
      </c>
      <c r="AD1767" s="1" t="s">
        <v>290</v>
      </c>
      <c r="AE1767" s="1" t="s">
        <v>37</v>
      </c>
      <c r="AF1767">
        <f t="shared" si="114"/>
        <v>2025</v>
      </c>
      <c r="AG1767" t="str">
        <f t="shared" si="115"/>
        <v>may</v>
      </c>
      <c r="AH1767" t="str">
        <f>+VLOOKUP(N1767,'[1]2. Ingreso de incapacidades'!$C$5:$O$6997,13,FALSE)</f>
        <v>NUEVA E.P.S</v>
      </c>
      <c r="AI1767" t="s">
        <v>2199</v>
      </c>
    </row>
    <row r="1768" spans="1:35" hidden="1" x14ac:dyDescent="0.25">
      <c r="A1768" s="1" t="s">
        <v>33</v>
      </c>
      <c r="B1768" s="1" t="s">
        <v>34</v>
      </c>
      <c r="C1768" s="2">
        <v>45808</v>
      </c>
      <c r="D1768" s="42" t="str">
        <f t="shared" si="112"/>
        <v>2025</v>
      </c>
      <c r="E1768" s="1" t="s">
        <v>73</v>
      </c>
      <c r="F1768" s="1" t="s">
        <v>74</v>
      </c>
      <c r="G1768" s="1" t="s">
        <v>37</v>
      </c>
      <c r="H1768" s="1" t="s">
        <v>289</v>
      </c>
      <c r="I1768" s="1" t="s">
        <v>76</v>
      </c>
      <c r="J1768" s="3">
        <v>379600</v>
      </c>
      <c r="K1768" s="3">
        <v>0</v>
      </c>
      <c r="L1768" s="3">
        <f t="shared" si="113"/>
        <v>379600</v>
      </c>
      <c r="M1768" s="1" t="s">
        <v>40</v>
      </c>
      <c r="N1768" s="88">
        <v>10886858</v>
      </c>
      <c r="O1768" s="1" t="s">
        <v>151</v>
      </c>
      <c r="P1768" s="1" t="s">
        <v>79</v>
      </c>
      <c r="Q1768" s="1" t="s">
        <v>80</v>
      </c>
      <c r="R1768" s="1" t="s">
        <v>43</v>
      </c>
      <c r="S1768" s="1" t="s">
        <v>43</v>
      </c>
      <c r="T1768" s="3">
        <v>0</v>
      </c>
      <c r="U1768" s="1" t="s">
        <v>44</v>
      </c>
      <c r="V1768" s="1" t="s">
        <v>45</v>
      </c>
      <c r="W1768" s="1" t="s">
        <v>289</v>
      </c>
      <c r="X1768" s="1" t="s">
        <v>46</v>
      </c>
      <c r="Y1768" s="1" t="s">
        <v>81</v>
      </c>
      <c r="Z1768" s="1" t="s">
        <v>290</v>
      </c>
      <c r="AA1768" s="1" t="s">
        <v>83</v>
      </c>
      <c r="AB1768" s="1" t="s">
        <v>219</v>
      </c>
      <c r="AC1768" s="1" t="s">
        <v>51</v>
      </c>
      <c r="AD1768" s="1" t="s">
        <v>290</v>
      </c>
      <c r="AE1768" s="1" t="s">
        <v>37</v>
      </c>
      <c r="AF1768">
        <f t="shared" si="114"/>
        <v>2025</v>
      </c>
      <c r="AG1768" t="str">
        <f t="shared" si="115"/>
        <v>may</v>
      </c>
      <c r="AH1768" t="str">
        <f>+VLOOKUP(N1768,'[1]2. Ingreso de incapacidades'!$C$5:$O$6997,13,FALSE)</f>
        <v>EPS MUTUAL SER</v>
      </c>
      <c r="AI1768" t="s">
        <v>2195</v>
      </c>
    </row>
    <row r="1769" spans="1:35" hidden="1" x14ac:dyDescent="0.25">
      <c r="A1769" s="1" t="s">
        <v>33</v>
      </c>
      <c r="B1769" s="1" t="s">
        <v>34</v>
      </c>
      <c r="C1769" s="2">
        <v>45808</v>
      </c>
      <c r="D1769" s="42" t="str">
        <f t="shared" si="112"/>
        <v>2025</v>
      </c>
      <c r="E1769" s="1" t="s">
        <v>73</v>
      </c>
      <c r="F1769" s="1" t="s">
        <v>74</v>
      </c>
      <c r="G1769" s="1" t="s">
        <v>37</v>
      </c>
      <c r="H1769" s="1" t="s">
        <v>289</v>
      </c>
      <c r="I1769" s="1" t="s">
        <v>76</v>
      </c>
      <c r="J1769" s="3">
        <v>47450</v>
      </c>
      <c r="K1769" s="3">
        <v>0</v>
      </c>
      <c r="L1769" s="3">
        <f t="shared" si="113"/>
        <v>47450</v>
      </c>
      <c r="M1769" s="1" t="s">
        <v>40</v>
      </c>
      <c r="N1769" s="88">
        <v>1065650246</v>
      </c>
      <c r="O1769" s="1" t="s">
        <v>225</v>
      </c>
      <c r="P1769" s="1" t="s">
        <v>79</v>
      </c>
      <c r="Q1769" s="1" t="s">
        <v>80</v>
      </c>
      <c r="R1769" s="1" t="s">
        <v>43</v>
      </c>
      <c r="S1769" s="1" t="s">
        <v>43</v>
      </c>
      <c r="T1769" s="3">
        <v>0</v>
      </c>
      <c r="U1769" s="1" t="s">
        <v>44</v>
      </c>
      <c r="V1769" s="1" t="s">
        <v>45</v>
      </c>
      <c r="W1769" s="1" t="s">
        <v>289</v>
      </c>
      <c r="X1769" s="1" t="s">
        <v>46</v>
      </c>
      <c r="Y1769" s="1" t="s">
        <v>81</v>
      </c>
      <c r="Z1769" s="1" t="s">
        <v>290</v>
      </c>
      <c r="AA1769" s="1" t="s">
        <v>83</v>
      </c>
      <c r="AB1769" s="1" t="s">
        <v>219</v>
      </c>
      <c r="AC1769" s="1" t="s">
        <v>51</v>
      </c>
      <c r="AD1769" s="1" t="s">
        <v>290</v>
      </c>
      <c r="AE1769" s="1" t="s">
        <v>37</v>
      </c>
      <c r="AF1769">
        <f t="shared" si="114"/>
        <v>2025</v>
      </c>
      <c r="AG1769" t="str">
        <f t="shared" si="115"/>
        <v>may</v>
      </c>
      <c r="AH1769" t="str">
        <f>+VLOOKUP(N1769,'[1]2. Ingreso de incapacidades'!$C$5:$O$6997,13,FALSE)</f>
        <v>COOSALUD ESS EPS -S</v>
      </c>
      <c r="AI1769" t="s">
        <v>2198</v>
      </c>
    </row>
    <row r="1770" spans="1:35" hidden="1" x14ac:dyDescent="0.25">
      <c r="A1770" s="1" t="s">
        <v>33</v>
      </c>
      <c r="B1770" s="1" t="s">
        <v>34</v>
      </c>
      <c r="C1770" s="2">
        <v>45808</v>
      </c>
      <c r="D1770" s="42" t="str">
        <f t="shared" si="112"/>
        <v>2025</v>
      </c>
      <c r="E1770" s="1" t="s">
        <v>73</v>
      </c>
      <c r="F1770" s="1" t="s">
        <v>74</v>
      </c>
      <c r="G1770" s="1" t="s">
        <v>37</v>
      </c>
      <c r="H1770" s="1" t="s">
        <v>289</v>
      </c>
      <c r="I1770" s="1" t="s">
        <v>76</v>
      </c>
      <c r="J1770" s="3">
        <v>521950</v>
      </c>
      <c r="K1770" s="3">
        <v>0</v>
      </c>
      <c r="L1770" s="3">
        <f t="shared" si="113"/>
        <v>521950</v>
      </c>
      <c r="M1770" s="1" t="s">
        <v>40</v>
      </c>
      <c r="N1770" s="88">
        <v>1143411950</v>
      </c>
      <c r="O1770" s="1" t="s">
        <v>280</v>
      </c>
      <c r="P1770" s="1" t="s">
        <v>79</v>
      </c>
      <c r="Q1770" s="1" t="s">
        <v>80</v>
      </c>
      <c r="R1770" s="1" t="s">
        <v>43</v>
      </c>
      <c r="S1770" s="1" t="s">
        <v>43</v>
      </c>
      <c r="T1770" s="3">
        <v>0</v>
      </c>
      <c r="U1770" s="1" t="s">
        <v>44</v>
      </c>
      <c r="V1770" s="1" t="s">
        <v>45</v>
      </c>
      <c r="W1770" s="1" t="s">
        <v>289</v>
      </c>
      <c r="X1770" s="1" t="s">
        <v>46</v>
      </c>
      <c r="Y1770" s="1" t="s">
        <v>81</v>
      </c>
      <c r="Z1770" s="1" t="s">
        <v>290</v>
      </c>
      <c r="AA1770" s="1" t="s">
        <v>83</v>
      </c>
      <c r="AB1770" s="1" t="s">
        <v>219</v>
      </c>
      <c r="AC1770" s="1" t="s">
        <v>51</v>
      </c>
      <c r="AD1770" s="1" t="s">
        <v>290</v>
      </c>
      <c r="AE1770" s="1" t="s">
        <v>37</v>
      </c>
      <c r="AF1770">
        <f t="shared" si="114"/>
        <v>2025</v>
      </c>
      <c r="AG1770" t="str">
        <f t="shared" si="115"/>
        <v>may</v>
      </c>
      <c r="AH1770" t="str">
        <f>+VLOOKUP(N1770,'[1]2. Ingreso de incapacidades'!$C$5:$O$6997,13,FALSE)</f>
        <v>COOSALUD ESS EPS -S</v>
      </c>
      <c r="AI1770" t="s">
        <v>2198</v>
      </c>
    </row>
    <row r="1771" spans="1:35" hidden="1" x14ac:dyDescent="0.25">
      <c r="A1771" s="1" t="s">
        <v>33</v>
      </c>
      <c r="B1771" s="1" t="s">
        <v>34</v>
      </c>
      <c r="C1771" s="2">
        <v>45808</v>
      </c>
      <c r="D1771" s="42" t="str">
        <f t="shared" si="112"/>
        <v>2025</v>
      </c>
      <c r="E1771" s="1" t="s">
        <v>73</v>
      </c>
      <c r="F1771" s="1" t="s">
        <v>74</v>
      </c>
      <c r="G1771" s="1" t="s">
        <v>37</v>
      </c>
      <c r="H1771" s="1" t="s">
        <v>289</v>
      </c>
      <c r="I1771" s="1" t="s">
        <v>76</v>
      </c>
      <c r="J1771" s="3">
        <v>189800</v>
      </c>
      <c r="K1771" s="3">
        <v>0</v>
      </c>
      <c r="L1771" s="3">
        <f t="shared" si="113"/>
        <v>189800</v>
      </c>
      <c r="M1771" s="1" t="s">
        <v>40</v>
      </c>
      <c r="N1771" s="88">
        <v>3800779</v>
      </c>
      <c r="O1771" s="1" t="s">
        <v>308</v>
      </c>
      <c r="P1771" s="1" t="s">
        <v>79</v>
      </c>
      <c r="Q1771" s="1" t="s">
        <v>80</v>
      </c>
      <c r="R1771" s="1" t="s">
        <v>43</v>
      </c>
      <c r="S1771" s="1" t="s">
        <v>43</v>
      </c>
      <c r="T1771" s="3">
        <v>0</v>
      </c>
      <c r="U1771" s="1" t="s">
        <v>44</v>
      </c>
      <c r="V1771" s="1" t="s">
        <v>45</v>
      </c>
      <c r="W1771" s="1" t="s">
        <v>289</v>
      </c>
      <c r="X1771" s="1" t="s">
        <v>46</v>
      </c>
      <c r="Y1771" s="1" t="s">
        <v>81</v>
      </c>
      <c r="Z1771" s="1" t="s">
        <v>290</v>
      </c>
      <c r="AA1771" s="1" t="s">
        <v>83</v>
      </c>
      <c r="AB1771" s="1" t="s">
        <v>219</v>
      </c>
      <c r="AC1771" s="1" t="s">
        <v>51</v>
      </c>
      <c r="AD1771" s="1" t="s">
        <v>290</v>
      </c>
      <c r="AE1771" s="1" t="s">
        <v>37</v>
      </c>
      <c r="AF1771">
        <f t="shared" si="114"/>
        <v>2025</v>
      </c>
      <c r="AG1771" t="str">
        <f t="shared" si="115"/>
        <v>may</v>
      </c>
      <c r="AH1771" t="str">
        <f>+VLOOKUP(N1771,'[1]2. Ingreso de incapacidades'!$C$5:$O$6997,13,FALSE)</f>
        <v>EPS-S CAJACOPI</v>
      </c>
      <c r="AI1771" t="s">
        <v>2200</v>
      </c>
    </row>
    <row r="1772" spans="1:35" hidden="1" x14ac:dyDescent="0.25">
      <c r="A1772" s="1" t="s">
        <v>33</v>
      </c>
      <c r="B1772" s="1" t="s">
        <v>34</v>
      </c>
      <c r="C1772" s="2">
        <v>45808</v>
      </c>
      <c r="D1772" s="42" t="str">
        <f t="shared" si="112"/>
        <v>2025</v>
      </c>
      <c r="E1772" s="1" t="s">
        <v>73</v>
      </c>
      <c r="F1772" s="1" t="s">
        <v>74</v>
      </c>
      <c r="G1772" s="1" t="s">
        <v>37</v>
      </c>
      <c r="H1772" s="1" t="s">
        <v>289</v>
      </c>
      <c r="I1772" s="1" t="s">
        <v>76</v>
      </c>
      <c r="J1772" s="3">
        <v>47450</v>
      </c>
      <c r="K1772" s="3">
        <v>0</v>
      </c>
      <c r="L1772" s="3">
        <f t="shared" si="113"/>
        <v>47450</v>
      </c>
      <c r="M1772" s="1" t="s">
        <v>40</v>
      </c>
      <c r="N1772" s="88">
        <v>9146382</v>
      </c>
      <c r="O1772" s="1" t="s">
        <v>112</v>
      </c>
      <c r="P1772" s="1" t="s">
        <v>79</v>
      </c>
      <c r="Q1772" s="1" t="s">
        <v>80</v>
      </c>
      <c r="R1772" s="1" t="s">
        <v>43</v>
      </c>
      <c r="S1772" s="1" t="s">
        <v>43</v>
      </c>
      <c r="T1772" s="3">
        <v>0</v>
      </c>
      <c r="U1772" s="1" t="s">
        <v>44</v>
      </c>
      <c r="V1772" s="1" t="s">
        <v>45</v>
      </c>
      <c r="W1772" s="1" t="s">
        <v>289</v>
      </c>
      <c r="X1772" s="1" t="s">
        <v>46</v>
      </c>
      <c r="Y1772" s="1" t="s">
        <v>81</v>
      </c>
      <c r="Z1772" s="1" t="s">
        <v>290</v>
      </c>
      <c r="AA1772" s="1" t="s">
        <v>83</v>
      </c>
      <c r="AB1772" s="1" t="s">
        <v>219</v>
      </c>
      <c r="AC1772" s="1" t="s">
        <v>51</v>
      </c>
      <c r="AD1772" s="1" t="s">
        <v>290</v>
      </c>
      <c r="AE1772" s="1" t="s">
        <v>37</v>
      </c>
      <c r="AF1772">
        <f t="shared" si="114"/>
        <v>2025</v>
      </c>
      <c r="AG1772" t="str">
        <f t="shared" si="115"/>
        <v>may</v>
      </c>
      <c r="AH1772" t="str">
        <f>+VLOOKUP(N1772,'[1]2. Ingreso de incapacidades'!$C$5:$O$6997,13,FALSE)</f>
        <v>EPS MUTUAL SER</v>
      </c>
      <c r="AI1772" t="s">
        <v>2195</v>
      </c>
    </row>
    <row r="1773" spans="1:35" hidden="1" x14ac:dyDescent="0.25">
      <c r="A1773" s="1" t="s">
        <v>33</v>
      </c>
      <c r="B1773" s="1" t="s">
        <v>34</v>
      </c>
      <c r="C1773" s="2">
        <v>45808</v>
      </c>
      <c r="D1773" s="42" t="str">
        <f t="shared" si="112"/>
        <v>2025</v>
      </c>
      <c r="E1773" s="1" t="s">
        <v>73</v>
      </c>
      <c r="F1773" s="1" t="s">
        <v>74</v>
      </c>
      <c r="G1773" s="1" t="s">
        <v>37</v>
      </c>
      <c r="H1773" s="1" t="s">
        <v>289</v>
      </c>
      <c r="I1773" s="1" t="s">
        <v>76</v>
      </c>
      <c r="J1773" s="3">
        <v>142350</v>
      </c>
      <c r="K1773" s="3">
        <v>0</v>
      </c>
      <c r="L1773" s="3">
        <f t="shared" si="113"/>
        <v>142350</v>
      </c>
      <c r="M1773" s="1" t="s">
        <v>40</v>
      </c>
      <c r="N1773" s="88">
        <v>9103331</v>
      </c>
      <c r="O1773" s="1" t="s">
        <v>169</v>
      </c>
      <c r="P1773" s="1" t="s">
        <v>79</v>
      </c>
      <c r="Q1773" s="1" t="s">
        <v>80</v>
      </c>
      <c r="R1773" s="1" t="s">
        <v>43</v>
      </c>
      <c r="S1773" s="1" t="s">
        <v>43</v>
      </c>
      <c r="T1773" s="3">
        <v>0</v>
      </c>
      <c r="U1773" s="1" t="s">
        <v>44</v>
      </c>
      <c r="V1773" s="1" t="s">
        <v>45</v>
      </c>
      <c r="W1773" s="1" t="s">
        <v>289</v>
      </c>
      <c r="X1773" s="1" t="s">
        <v>46</v>
      </c>
      <c r="Y1773" s="1" t="s">
        <v>81</v>
      </c>
      <c r="Z1773" s="1" t="s">
        <v>290</v>
      </c>
      <c r="AA1773" s="1" t="s">
        <v>83</v>
      </c>
      <c r="AB1773" s="1" t="s">
        <v>219</v>
      </c>
      <c r="AC1773" s="1" t="s">
        <v>51</v>
      </c>
      <c r="AD1773" s="1" t="s">
        <v>290</v>
      </c>
      <c r="AE1773" s="1" t="s">
        <v>37</v>
      </c>
      <c r="AF1773">
        <f t="shared" si="114"/>
        <v>2025</v>
      </c>
      <c r="AG1773" t="str">
        <f t="shared" si="115"/>
        <v>may</v>
      </c>
      <c r="AH1773" t="str">
        <f>+VLOOKUP(N1773,'[1]2. Ingreso de incapacidades'!$C$5:$O$6997,13,FALSE)</f>
        <v>SALUD TOTAL E.P.S.</v>
      </c>
      <c r="AI1773" t="s">
        <v>2192</v>
      </c>
    </row>
    <row r="1774" spans="1:35" hidden="1" x14ac:dyDescent="0.25">
      <c r="A1774" s="1" t="s">
        <v>33</v>
      </c>
      <c r="B1774" s="1" t="s">
        <v>34</v>
      </c>
      <c r="C1774" s="2">
        <v>45808</v>
      </c>
      <c r="D1774" s="42" t="str">
        <f t="shared" si="112"/>
        <v>2025</v>
      </c>
      <c r="E1774" s="1" t="s">
        <v>73</v>
      </c>
      <c r="F1774" s="1" t="s">
        <v>74</v>
      </c>
      <c r="G1774" s="1" t="s">
        <v>37</v>
      </c>
      <c r="H1774" s="1" t="s">
        <v>289</v>
      </c>
      <c r="I1774" s="1" t="s">
        <v>76</v>
      </c>
      <c r="J1774" s="3">
        <v>711750</v>
      </c>
      <c r="K1774" s="3">
        <v>0</v>
      </c>
      <c r="L1774" s="3">
        <f t="shared" si="113"/>
        <v>711750</v>
      </c>
      <c r="M1774" s="1" t="s">
        <v>40</v>
      </c>
      <c r="N1774" s="88">
        <v>1143339994</v>
      </c>
      <c r="O1774" s="1" t="s">
        <v>114</v>
      </c>
      <c r="P1774" s="1" t="s">
        <v>79</v>
      </c>
      <c r="Q1774" s="1" t="s">
        <v>80</v>
      </c>
      <c r="R1774" s="1" t="s">
        <v>43</v>
      </c>
      <c r="S1774" s="1" t="s">
        <v>43</v>
      </c>
      <c r="T1774" s="3">
        <v>0</v>
      </c>
      <c r="U1774" s="1" t="s">
        <v>44</v>
      </c>
      <c r="V1774" s="1" t="s">
        <v>45</v>
      </c>
      <c r="W1774" s="1" t="s">
        <v>289</v>
      </c>
      <c r="X1774" s="1" t="s">
        <v>46</v>
      </c>
      <c r="Y1774" s="1" t="s">
        <v>81</v>
      </c>
      <c r="Z1774" s="1" t="s">
        <v>290</v>
      </c>
      <c r="AA1774" s="1" t="s">
        <v>83</v>
      </c>
      <c r="AB1774" s="1" t="s">
        <v>219</v>
      </c>
      <c r="AC1774" s="1" t="s">
        <v>51</v>
      </c>
      <c r="AD1774" s="1" t="s">
        <v>290</v>
      </c>
      <c r="AE1774" s="1" t="s">
        <v>37</v>
      </c>
      <c r="AF1774">
        <f t="shared" si="114"/>
        <v>2025</v>
      </c>
      <c r="AG1774" t="str">
        <f t="shared" si="115"/>
        <v>may</v>
      </c>
      <c r="AH1774" t="str">
        <f>+VLOOKUP(N1774,'[1]2. Ingreso de incapacidades'!$C$5:$O$6997,13,FALSE)</f>
        <v>SALUD TOTAL E.P.S.</v>
      </c>
      <c r="AI1774" t="s">
        <v>2192</v>
      </c>
    </row>
    <row r="1775" spans="1:35" hidden="1" x14ac:dyDescent="0.25">
      <c r="A1775" s="1" t="s">
        <v>33</v>
      </c>
      <c r="B1775" s="1" t="s">
        <v>34</v>
      </c>
      <c r="C1775" s="2">
        <v>45808</v>
      </c>
      <c r="D1775" s="42" t="str">
        <f t="shared" si="112"/>
        <v>2025</v>
      </c>
      <c r="E1775" s="1" t="s">
        <v>73</v>
      </c>
      <c r="F1775" s="1" t="s">
        <v>74</v>
      </c>
      <c r="G1775" s="1" t="s">
        <v>37</v>
      </c>
      <c r="H1775" s="1" t="s">
        <v>289</v>
      </c>
      <c r="I1775" s="1" t="s">
        <v>76</v>
      </c>
      <c r="J1775" s="3">
        <v>427050</v>
      </c>
      <c r="K1775" s="3">
        <v>0</v>
      </c>
      <c r="L1775" s="3">
        <f t="shared" si="113"/>
        <v>427050</v>
      </c>
      <c r="M1775" s="1" t="s">
        <v>40</v>
      </c>
      <c r="N1775" s="88">
        <v>3883113</v>
      </c>
      <c r="O1775" s="1" t="s">
        <v>106</v>
      </c>
      <c r="P1775" s="1" t="s">
        <v>79</v>
      </c>
      <c r="Q1775" s="1" t="s">
        <v>80</v>
      </c>
      <c r="R1775" s="1" t="s">
        <v>43</v>
      </c>
      <c r="S1775" s="1" t="s">
        <v>43</v>
      </c>
      <c r="T1775" s="3">
        <v>0</v>
      </c>
      <c r="U1775" s="1" t="s">
        <v>44</v>
      </c>
      <c r="V1775" s="1" t="s">
        <v>45</v>
      </c>
      <c r="W1775" s="1" t="s">
        <v>289</v>
      </c>
      <c r="X1775" s="1" t="s">
        <v>46</v>
      </c>
      <c r="Y1775" s="1" t="s">
        <v>81</v>
      </c>
      <c r="Z1775" s="1" t="s">
        <v>290</v>
      </c>
      <c r="AA1775" s="1" t="s">
        <v>83</v>
      </c>
      <c r="AB1775" s="1" t="s">
        <v>219</v>
      </c>
      <c r="AC1775" s="1" t="s">
        <v>51</v>
      </c>
      <c r="AD1775" s="1" t="s">
        <v>290</v>
      </c>
      <c r="AE1775" s="1" t="s">
        <v>37</v>
      </c>
      <c r="AF1775">
        <f t="shared" si="114"/>
        <v>2025</v>
      </c>
      <c r="AG1775" t="str">
        <f t="shared" si="115"/>
        <v>may</v>
      </c>
      <c r="AH1775" t="str">
        <f>+VLOOKUP(N1775,'[1]2. Ingreso de incapacidades'!$C$5:$O$6997,13,FALSE)</f>
        <v>SURA E.P.S.</v>
      </c>
      <c r="AI1775" t="s">
        <v>2197</v>
      </c>
    </row>
    <row r="1776" spans="1:35" hidden="1" x14ac:dyDescent="0.25">
      <c r="A1776" s="1" t="s">
        <v>33</v>
      </c>
      <c r="B1776" s="1" t="s">
        <v>34</v>
      </c>
      <c r="C1776" s="2">
        <v>45808</v>
      </c>
      <c r="D1776" s="42" t="str">
        <f t="shared" si="112"/>
        <v>2025</v>
      </c>
      <c r="E1776" s="1" t="s">
        <v>73</v>
      </c>
      <c r="F1776" s="1" t="s">
        <v>74</v>
      </c>
      <c r="G1776" s="1" t="s">
        <v>37</v>
      </c>
      <c r="H1776" s="1" t="s">
        <v>289</v>
      </c>
      <c r="I1776" s="1" t="s">
        <v>76</v>
      </c>
      <c r="J1776" s="3">
        <v>142350</v>
      </c>
      <c r="K1776" s="3">
        <v>0</v>
      </c>
      <c r="L1776" s="3">
        <f t="shared" si="113"/>
        <v>142350</v>
      </c>
      <c r="M1776" s="1" t="s">
        <v>40</v>
      </c>
      <c r="N1776" s="88">
        <v>15031784</v>
      </c>
      <c r="O1776" s="1" t="s">
        <v>149</v>
      </c>
      <c r="P1776" s="1" t="s">
        <v>79</v>
      </c>
      <c r="Q1776" s="1" t="s">
        <v>80</v>
      </c>
      <c r="R1776" s="1" t="s">
        <v>43</v>
      </c>
      <c r="S1776" s="1" t="s">
        <v>43</v>
      </c>
      <c r="T1776" s="3">
        <v>0</v>
      </c>
      <c r="U1776" s="1" t="s">
        <v>44</v>
      </c>
      <c r="V1776" s="1" t="s">
        <v>45</v>
      </c>
      <c r="W1776" s="1" t="s">
        <v>289</v>
      </c>
      <c r="X1776" s="1" t="s">
        <v>46</v>
      </c>
      <c r="Y1776" s="1" t="s">
        <v>81</v>
      </c>
      <c r="Z1776" s="1" t="s">
        <v>290</v>
      </c>
      <c r="AA1776" s="1" t="s">
        <v>83</v>
      </c>
      <c r="AB1776" s="1" t="s">
        <v>219</v>
      </c>
      <c r="AC1776" s="1" t="s">
        <v>51</v>
      </c>
      <c r="AD1776" s="1" t="s">
        <v>290</v>
      </c>
      <c r="AE1776" s="1" t="s">
        <v>37</v>
      </c>
      <c r="AF1776">
        <f t="shared" si="114"/>
        <v>2025</v>
      </c>
      <c r="AG1776" t="str">
        <f t="shared" si="115"/>
        <v>may</v>
      </c>
      <c r="AH1776" t="str">
        <f>+VLOOKUP(N1776,'[1]2. Ingreso de incapacidades'!$C$5:$O$6997,13,FALSE)</f>
        <v>FAMISANAR E.P.S</v>
      </c>
      <c r="AI1776" t="s">
        <v>2196</v>
      </c>
    </row>
    <row r="1777" spans="1:35" hidden="1" x14ac:dyDescent="0.25">
      <c r="A1777" s="1" t="s">
        <v>33</v>
      </c>
      <c r="B1777" s="1" t="s">
        <v>34</v>
      </c>
      <c r="C1777" s="2">
        <v>45808</v>
      </c>
      <c r="D1777" s="42" t="str">
        <f t="shared" si="112"/>
        <v>2025</v>
      </c>
      <c r="E1777" s="1" t="s">
        <v>73</v>
      </c>
      <c r="F1777" s="1" t="s">
        <v>74</v>
      </c>
      <c r="G1777" s="1" t="s">
        <v>37</v>
      </c>
      <c r="H1777" s="1" t="s">
        <v>289</v>
      </c>
      <c r="I1777" s="1" t="s">
        <v>76</v>
      </c>
      <c r="J1777" s="3">
        <v>616850</v>
      </c>
      <c r="K1777" s="3">
        <v>0</v>
      </c>
      <c r="L1777" s="3">
        <f t="shared" si="113"/>
        <v>616850</v>
      </c>
      <c r="M1777" s="1" t="s">
        <v>40</v>
      </c>
      <c r="N1777" s="88">
        <v>30873721</v>
      </c>
      <c r="O1777" s="1" t="s">
        <v>126</v>
      </c>
      <c r="P1777" s="1" t="s">
        <v>79</v>
      </c>
      <c r="Q1777" s="1" t="s">
        <v>80</v>
      </c>
      <c r="R1777" s="1" t="s">
        <v>43</v>
      </c>
      <c r="S1777" s="1" t="s">
        <v>43</v>
      </c>
      <c r="T1777" s="3">
        <v>0</v>
      </c>
      <c r="U1777" s="1" t="s">
        <v>44</v>
      </c>
      <c r="V1777" s="1" t="s">
        <v>45</v>
      </c>
      <c r="W1777" s="1" t="s">
        <v>289</v>
      </c>
      <c r="X1777" s="1" t="s">
        <v>46</v>
      </c>
      <c r="Y1777" s="1" t="s">
        <v>81</v>
      </c>
      <c r="Z1777" s="1" t="s">
        <v>290</v>
      </c>
      <c r="AA1777" s="1" t="s">
        <v>83</v>
      </c>
      <c r="AB1777" s="1" t="s">
        <v>219</v>
      </c>
      <c r="AC1777" s="1" t="s">
        <v>51</v>
      </c>
      <c r="AD1777" s="1" t="s">
        <v>290</v>
      </c>
      <c r="AE1777" s="1" t="s">
        <v>37</v>
      </c>
      <c r="AF1777">
        <f t="shared" si="114"/>
        <v>2025</v>
      </c>
      <c r="AG1777" t="str">
        <f t="shared" si="115"/>
        <v>may</v>
      </c>
      <c r="AH1777" t="str">
        <f>+VLOOKUP(N1777,'[1]2. Ingreso de incapacidades'!$C$5:$O$6997,13,FALSE)</f>
        <v>FAMISANAR E.P.S</v>
      </c>
      <c r="AI1777" t="s">
        <v>2196</v>
      </c>
    </row>
    <row r="1778" spans="1:35" hidden="1" x14ac:dyDescent="0.25">
      <c r="A1778" s="1" t="s">
        <v>33</v>
      </c>
      <c r="B1778" s="1" t="s">
        <v>34</v>
      </c>
      <c r="C1778" s="2">
        <v>45808</v>
      </c>
      <c r="D1778" s="42" t="str">
        <f t="shared" si="112"/>
        <v>2025</v>
      </c>
      <c r="E1778" s="1" t="s">
        <v>73</v>
      </c>
      <c r="F1778" s="1" t="s">
        <v>74</v>
      </c>
      <c r="G1778" s="1" t="s">
        <v>37</v>
      </c>
      <c r="H1778" s="1" t="s">
        <v>289</v>
      </c>
      <c r="I1778" s="1" t="s">
        <v>76</v>
      </c>
      <c r="J1778" s="3">
        <v>569400</v>
      </c>
      <c r="K1778" s="3">
        <v>0</v>
      </c>
      <c r="L1778" s="3">
        <f t="shared" si="113"/>
        <v>569400</v>
      </c>
      <c r="M1778" s="1" t="s">
        <v>40</v>
      </c>
      <c r="N1778" s="88">
        <v>73151581</v>
      </c>
      <c r="O1778" s="1" t="s">
        <v>298</v>
      </c>
      <c r="P1778" s="1" t="s">
        <v>79</v>
      </c>
      <c r="Q1778" s="1" t="s">
        <v>80</v>
      </c>
      <c r="R1778" s="1" t="s">
        <v>43</v>
      </c>
      <c r="S1778" s="1" t="s">
        <v>43</v>
      </c>
      <c r="T1778" s="3">
        <v>0</v>
      </c>
      <c r="U1778" s="1" t="s">
        <v>44</v>
      </c>
      <c r="V1778" s="1" t="s">
        <v>45</v>
      </c>
      <c r="W1778" s="1" t="s">
        <v>289</v>
      </c>
      <c r="X1778" s="1" t="s">
        <v>46</v>
      </c>
      <c r="Y1778" s="1" t="s">
        <v>81</v>
      </c>
      <c r="Z1778" s="1" t="s">
        <v>290</v>
      </c>
      <c r="AA1778" s="1" t="s">
        <v>83</v>
      </c>
      <c r="AB1778" s="1" t="s">
        <v>219</v>
      </c>
      <c r="AC1778" s="1" t="s">
        <v>51</v>
      </c>
      <c r="AD1778" s="1" t="s">
        <v>290</v>
      </c>
      <c r="AE1778" s="1" t="s">
        <v>37</v>
      </c>
      <c r="AF1778">
        <f t="shared" si="114"/>
        <v>2025</v>
      </c>
      <c r="AG1778" t="str">
        <f t="shared" si="115"/>
        <v>may</v>
      </c>
      <c r="AH1778" t="str">
        <f>+VLOOKUP(N1778,'[1]2. Ingreso de incapacidades'!$C$5:$O$6997,13,FALSE)</f>
        <v>SALUD TOTAL E.P.S.</v>
      </c>
      <c r="AI1778" t="s">
        <v>2192</v>
      </c>
    </row>
    <row r="1779" spans="1:35" hidden="1" x14ac:dyDescent="0.25">
      <c r="A1779" s="1" t="s">
        <v>33</v>
      </c>
      <c r="B1779" s="1" t="s">
        <v>34</v>
      </c>
      <c r="C1779" s="2">
        <v>45808</v>
      </c>
      <c r="D1779" s="42" t="str">
        <f t="shared" si="112"/>
        <v>2025</v>
      </c>
      <c r="E1779" s="1" t="s">
        <v>73</v>
      </c>
      <c r="F1779" s="1" t="s">
        <v>74</v>
      </c>
      <c r="G1779" s="1" t="s">
        <v>37</v>
      </c>
      <c r="H1779" s="1" t="s">
        <v>289</v>
      </c>
      <c r="I1779" s="1" t="s">
        <v>76</v>
      </c>
      <c r="J1779" s="3">
        <v>47450</v>
      </c>
      <c r="K1779" s="3">
        <v>0</v>
      </c>
      <c r="L1779" s="3">
        <f t="shared" si="113"/>
        <v>47450</v>
      </c>
      <c r="M1779" s="1" t="s">
        <v>40</v>
      </c>
      <c r="N1779" s="88">
        <v>1143399592</v>
      </c>
      <c r="O1779" s="1" t="s">
        <v>310</v>
      </c>
      <c r="P1779" s="1" t="s">
        <v>79</v>
      </c>
      <c r="Q1779" s="1" t="s">
        <v>80</v>
      </c>
      <c r="R1779" s="1" t="s">
        <v>43</v>
      </c>
      <c r="S1779" s="1" t="s">
        <v>43</v>
      </c>
      <c r="T1779" s="3">
        <v>0</v>
      </c>
      <c r="U1779" s="1" t="s">
        <v>44</v>
      </c>
      <c r="V1779" s="1" t="s">
        <v>45</v>
      </c>
      <c r="W1779" s="1" t="s">
        <v>289</v>
      </c>
      <c r="X1779" s="1" t="s">
        <v>46</v>
      </c>
      <c r="Y1779" s="1" t="s">
        <v>81</v>
      </c>
      <c r="Z1779" s="1" t="s">
        <v>290</v>
      </c>
      <c r="AA1779" s="1" t="s">
        <v>83</v>
      </c>
      <c r="AB1779" s="1" t="s">
        <v>219</v>
      </c>
      <c r="AC1779" s="1" t="s">
        <v>51</v>
      </c>
      <c r="AD1779" s="1" t="s">
        <v>290</v>
      </c>
      <c r="AE1779" s="1" t="s">
        <v>37</v>
      </c>
      <c r="AF1779">
        <f t="shared" si="114"/>
        <v>2025</v>
      </c>
      <c r="AG1779" t="str">
        <f t="shared" si="115"/>
        <v>may</v>
      </c>
      <c r="AH1779" t="str">
        <f>+VLOOKUP(N1779,'[1]2. Ingreso de incapacidades'!$C$5:$O$6997,13,FALSE)</f>
        <v>SALUD TOTAL E.P.S.</v>
      </c>
      <c r="AI1779" t="s">
        <v>2192</v>
      </c>
    </row>
    <row r="1780" spans="1:35" hidden="1" x14ac:dyDescent="0.25">
      <c r="A1780" s="1" t="s">
        <v>33</v>
      </c>
      <c r="B1780" s="1" t="s">
        <v>34</v>
      </c>
      <c r="C1780" s="2">
        <v>45808</v>
      </c>
      <c r="D1780" s="42" t="str">
        <f t="shared" si="112"/>
        <v>2025</v>
      </c>
      <c r="E1780" s="1" t="s">
        <v>73</v>
      </c>
      <c r="F1780" s="1" t="s">
        <v>74</v>
      </c>
      <c r="G1780" s="1" t="s">
        <v>37</v>
      </c>
      <c r="H1780" s="1" t="s">
        <v>289</v>
      </c>
      <c r="I1780" s="1" t="s">
        <v>76</v>
      </c>
      <c r="J1780" s="3">
        <v>237250</v>
      </c>
      <c r="K1780" s="3">
        <v>0</v>
      </c>
      <c r="L1780" s="3">
        <f t="shared" si="113"/>
        <v>237250</v>
      </c>
      <c r="M1780" s="1" t="s">
        <v>40</v>
      </c>
      <c r="N1780" s="88">
        <v>1050960338</v>
      </c>
      <c r="O1780" s="1" t="s">
        <v>288</v>
      </c>
      <c r="P1780" s="1" t="s">
        <v>79</v>
      </c>
      <c r="Q1780" s="1" t="s">
        <v>80</v>
      </c>
      <c r="R1780" s="1" t="s">
        <v>43</v>
      </c>
      <c r="S1780" s="1" t="s">
        <v>43</v>
      </c>
      <c r="T1780" s="3">
        <v>0</v>
      </c>
      <c r="U1780" s="1" t="s">
        <v>44</v>
      </c>
      <c r="V1780" s="1" t="s">
        <v>45</v>
      </c>
      <c r="W1780" s="1" t="s">
        <v>289</v>
      </c>
      <c r="X1780" s="1" t="s">
        <v>46</v>
      </c>
      <c r="Y1780" s="1" t="s">
        <v>81</v>
      </c>
      <c r="Z1780" s="1" t="s">
        <v>290</v>
      </c>
      <c r="AA1780" s="1" t="s">
        <v>83</v>
      </c>
      <c r="AB1780" s="1" t="s">
        <v>219</v>
      </c>
      <c r="AC1780" s="1" t="s">
        <v>51</v>
      </c>
      <c r="AD1780" s="1" t="s">
        <v>290</v>
      </c>
      <c r="AE1780" s="1" t="s">
        <v>37</v>
      </c>
      <c r="AF1780">
        <f t="shared" si="114"/>
        <v>2025</v>
      </c>
      <c r="AG1780" t="str">
        <f t="shared" si="115"/>
        <v>may</v>
      </c>
      <c r="AH1780" t="str">
        <f>+VLOOKUP(N1780,'[1]2. Ingreso de incapacidades'!$C$5:$O$6997,13,FALSE)</f>
        <v>SALUD TOTAL E.P.S.</v>
      </c>
      <c r="AI1780" t="s">
        <v>2192</v>
      </c>
    </row>
    <row r="1781" spans="1:35" hidden="1" x14ac:dyDescent="0.25">
      <c r="A1781" s="1" t="s">
        <v>33</v>
      </c>
      <c r="B1781" s="1" t="s">
        <v>34</v>
      </c>
      <c r="C1781" s="2">
        <v>45808</v>
      </c>
      <c r="D1781" s="42" t="str">
        <f t="shared" si="112"/>
        <v>2025</v>
      </c>
      <c r="E1781" s="1" t="s">
        <v>73</v>
      </c>
      <c r="F1781" s="1" t="s">
        <v>74</v>
      </c>
      <c r="G1781" s="1" t="s">
        <v>37</v>
      </c>
      <c r="H1781" s="1" t="s">
        <v>289</v>
      </c>
      <c r="I1781" s="1" t="s">
        <v>76</v>
      </c>
      <c r="J1781" s="3">
        <v>142350</v>
      </c>
      <c r="K1781" s="3">
        <v>0</v>
      </c>
      <c r="L1781" s="3">
        <f t="shared" si="113"/>
        <v>142350</v>
      </c>
      <c r="M1781" s="1" t="s">
        <v>40</v>
      </c>
      <c r="N1781" s="88">
        <v>9236697</v>
      </c>
      <c r="O1781" s="1" t="s">
        <v>247</v>
      </c>
      <c r="P1781" s="1" t="s">
        <v>79</v>
      </c>
      <c r="Q1781" s="1" t="s">
        <v>80</v>
      </c>
      <c r="R1781" s="1" t="s">
        <v>43</v>
      </c>
      <c r="S1781" s="1" t="s">
        <v>43</v>
      </c>
      <c r="T1781" s="3">
        <v>0</v>
      </c>
      <c r="U1781" s="1" t="s">
        <v>44</v>
      </c>
      <c r="V1781" s="1" t="s">
        <v>45</v>
      </c>
      <c r="W1781" s="1" t="s">
        <v>289</v>
      </c>
      <c r="X1781" s="1" t="s">
        <v>46</v>
      </c>
      <c r="Y1781" s="1" t="s">
        <v>81</v>
      </c>
      <c r="Z1781" s="1" t="s">
        <v>290</v>
      </c>
      <c r="AA1781" s="1" t="s">
        <v>83</v>
      </c>
      <c r="AB1781" s="1" t="s">
        <v>219</v>
      </c>
      <c r="AC1781" s="1" t="s">
        <v>51</v>
      </c>
      <c r="AD1781" s="1" t="s">
        <v>290</v>
      </c>
      <c r="AE1781" s="1" t="s">
        <v>37</v>
      </c>
      <c r="AF1781">
        <f t="shared" si="114"/>
        <v>2025</v>
      </c>
      <c r="AG1781" t="str">
        <f t="shared" si="115"/>
        <v>may</v>
      </c>
      <c r="AH1781" t="str">
        <f>+VLOOKUP(N1781,'[1]2. Ingreso de incapacidades'!$C$5:$O$6997,13,FALSE)</f>
        <v>SURA E.P.S.</v>
      </c>
      <c r="AI1781" t="s">
        <v>2197</v>
      </c>
    </row>
    <row r="1782" spans="1:35" hidden="1" x14ac:dyDescent="0.25">
      <c r="A1782" s="1" t="s">
        <v>33</v>
      </c>
      <c r="B1782" s="1" t="s">
        <v>34</v>
      </c>
      <c r="C1782" s="2">
        <v>45808</v>
      </c>
      <c r="D1782" s="42" t="str">
        <f t="shared" si="112"/>
        <v>2025</v>
      </c>
      <c r="E1782" s="1" t="s">
        <v>73</v>
      </c>
      <c r="F1782" s="1" t="s">
        <v>74</v>
      </c>
      <c r="G1782" s="1" t="s">
        <v>37</v>
      </c>
      <c r="H1782" s="1" t="s">
        <v>289</v>
      </c>
      <c r="I1782" s="1" t="s">
        <v>76</v>
      </c>
      <c r="J1782" s="3">
        <v>379600</v>
      </c>
      <c r="K1782" s="3">
        <v>0</v>
      </c>
      <c r="L1782" s="3">
        <f t="shared" si="113"/>
        <v>379600</v>
      </c>
      <c r="M1782" s="1" t="s">
        <v>40</v>
      </c>
      <c r="N1782" s="88">
        <v>1128045753</v>
      </c>
      <c r="O1782" s="1" t="s">
        <v>304</v>
      </c>
      <c r="P1782" s="1" t="s">
        <v>295</v>
      </c>
      <c r="Q1782" s="1" t="s">
        <v>296</v>
      </c>
      <c r="R1782" s="1" t="s">
        <v>43</v>
      </c>
      <c r="S1782" s="1" t="s">
        <v>43</v>
      </c>
      <c r="T1782" s="3">
        <v>0</v>
      </c>
      <c r="U1782" s="1" t="s">
        <v>44</v>
      </c>
      <c r="V1782" s="1" t="s">
        <v>45</v>
      </c>
      <c r="W1782" s="1" t="s">
        <v>289</v>
      </c>
      <c r="X1782" s="1" t="s">
        <v>46</v>
      </c>
      <c r="Y1782" s="1" t="s">
        <v>81</v>
      </c>
      <c r="Z1782" s="1" t="s">
        <v>290</v>
      </c>
      <c r="AA1782" s="1" t="s">
        <v>83</v>
      </c>
      <c r="AB1782" s="1" t="s">
        <v>219</v>
      </c>
      <c r="AC1782" s="1" t="s">
        <v>51</v>
      </c>
      <c r="AD1782" s="1" t="s">
        <v>290</v>
      </c>
      <c r="AE1782" s="1" t="s">
        <v>37</v>
      </c>
      <c r="AF1782">
        <f t="shared" si="114"/>
        <v>2025</v>
      </c>
      <c r="AG1782" t="str">
        <f t="shared" si="115"/>
        <v>may</v>
      </c>
      <c r="AH1782" t="str">
        <f>+VLOOKUP(N1782,'[1]2. Ingreso de incapacidades'!$C$5:$O$6997,13,FALSE)</f>
        <v>SURA E.P.S.</v>
      </c>
      <c r="AI1782" t="s">
        <v>2197</v>
      </c>
    </row>
    <row r="1783" spans="1:35" hidden="1" x14ac:dyDescent="0.25">
      <c r="A1783" s="1" t="s">
        <v>33</v>
      </c>
      <c r="B1783" s="1" t="s">
        <v>34</v>
      </c>
      <c r="C1783" s="2">
        <v>45808</v>
      </c>
      <c r="D1783" s="42" t="str">
        <f t="shared" si="112"/>
        <v>2025</v>
      </c>
      <c r="E1783" s="1" t="s">
        <v>73</v>
      </c>
      <c r="F1783" s="1" t="s">
        <v>74</v>
      </c>
      <c r="G1783" s="1" t="s">
        <v>37</v>
      </c>
      <c r="H1783" s="1" t="s">
        <v>289</v>
      </c>
      <c r="I1783" s="1" t="s">
        <v>76</v>
      </c>
      <c r="J1783" s="3">
        <v>785573</v>
      </c>
      <c r="K1783" s="3">
        <v>0</v>
      </c>
      <c r="L1783" s="3">
        <f t="shared" si="113"/>
        <v>785573</v>
      </c>
      <c r="M1783" s="1" t="s">
        <v>40</v>
      </c>
      <c r="N1783" s="88">
        <v>1002057942</v>
      </c>
      <c r="O1783" s="1" t="s">
        <v>278</v>
      </c>
      <c r="P1783" s="1" t="s">
        <v>89</v>
      </c>
      <c r="Q1783" s="1" t="s">
        <v>90</v>
      </c>
      <c r="R1783" s="1" t="s">
        <v>43</v>
      </c>
      <c r="S1783" s="1" t="s">
        <v>43</v>
      </c>
      <c r="T1783" s="3">
        <v>0</v>
      </c>
      <c r="U1783" s="1" t="s">
        <v>44</v>
      </c>
      <c r="V1783" s="1" t="s">
        <v>45</v>
      </c>
      <c r="W1783" s="1" t="s">
        <v>289</v>
      </c>
      <c r="X1783" s="1" t="s">
        <v>46</v>
      </c>
      <c r="Y1783" s="1" t="s">
        <v>81</v>
      </c>
      <c r="Z1783" s="1" t="s">
        <v>290</v>
      </c>
      <c r="AA1783" s="1" t="s">
        <v>83</v>
      </c>
      <c r="AB1783" s="1" t="s">
        <v>219</v>
      </c>
      <c r="AC1783" s="1" t="s">
        <v>51</v>
      </c>
      <c r="AD1783" s="1" t="s">
        <v>290</v>
      </c>
      <c r="AE1783" s="1" t="s">
        <v>37</v>
      </c>
      <c r="AF1783">
        <f t="shared" si="114"/>
        <v>2025</v>
      </c>
      <c r="AG1783" t="str">
        <f t="shared" si="115"/>
        <v>may</v>
      </c>
      <c r="AH1783" t="str">
        <f>+VLOOKUP(N1783,'[1]2. Ingreso de incapacidades'!$C$5:$O$6997,13,FALSE)</f>
        <v>EPS MUTUAL SER</v>
      </c>
      <c r="AI1783" t="s">
        <v>2195</v>
      </c>
    </row>
    <row r="1784" spans="1:35" hidden="1" x14ac:dyDescent="0.25">
      <c r="A1784" s="1" t="s">
        <v>33</v>
      </c>
      <c r="B1784" s="1" t="s">
        <v>34</v>
      </c>
      <c r="C1784" s="2">
        <v>45804</v>
      </c>
      <c r="D1784" s="42" t="str">
        <f t="shared" si="112"/>
        <v>2025</v>
      </c>
      <c r="E1784" s="1" t="s">
        <v>35</v>
      </c>
      <c r="F1784" s="1" t="s">
        <v>36</v>
      </c>
      <c r="G1784" s="1" t="s">
        <v>37</v>
      </c>
      <c r="H1784" s="1" t="s">
        <v>311</v>
      </c>
      <c r="I1784" s="1" t="s">
        <v>312</v>
      </c>
      <c r="J1784" s="3">
        <v>0</v>
      </c>
      <c r="K1784" s="3">
        <v>142350</v>
      </c>
      <c r="L1784" s="3">
        <f t="shared" si="113"/>
        <v>-142350</v>
      </c>
      <c r="M1784" s="1" t="s">
        <v>40</v>
      </c>
      <c r="N1784" s="88">
        <v>800088702</v>
      </c>
      <c r="O1784" s="1" t="s">
        <v>63</v>
      </c>
      <c r="P1784" s="1" t="s">
        <v>37</v>
      </c>
      <c r="Q1784" s="1" t="s">
        <v>43</v>
      </c>
      <c r="R1784" s="1" t="s">
        <v>43</v>
      </c>
      <c r="S1784" s="1" t="s">
        <v>43</v>
      </c>
      <c r="T1784" s="3">
        <v>0</v>
      </c>
      <c r="U1784" s="1" t="s">
        <v>44</v>
      </c>
      <c r="V1784" s="1" t="s">
        <v>45</v>
      </c>
      <c r="W1784" s="1" t="s">
        <v>311</v>
      </c>
      <c r="X1784" s="1" t="s">
        <v>46</v>
      </c>
      <c r="Y1784" s="1" t="s">
        <v>47</v>
      </c>
      <c r="Z1784" s="1" t="s">
        <v>313</v>
      </c>
      <c r="AA1784" s="1" t="s">
        <v>49</v>
      </c>
      <c r="AB1784" s="1" t="s">
        <v>50</v>
      </c>
      <c r="AC1784" s="1" t="s">
        <v>51</v>
      </c>
      <c r="AD1784" s="1" t="s">
        <v>313</v>
      </c>
      <c r="AE1784" s="1" t="s">
        <v>37</v>
      </c>
      <c r="AF1784">
        <f t="shared" si="114"/>
        <v>2025</v>
      </c>
      <c r="AG1784" t="str">
        <f t="shared" si="115"/>
        <v>may</v>
      </c>
      <c r="AH1784" t="e">
        <f>+VLOOKUP(N1784,'[1]2. Ingreso de incapacidades'!$C$5:$O$6997,13,FALSE)</f>
        <v>#N/A</v>
      </c>
      <c r="AI1784" t="e">
        <v>#N/A</v>
      </c>
    </row>
    <row r="1785" spans="1:35" hidden="1" x14ac:dyDescent="0.25">
      <c r="A1785" s="1" t="s">
        <v>33</v>
      </c>
      <c r="B1785" s="1" t="s">
        <v>34</v>
      </c>
      <c r="C1785" s="2">
        <v>45798</v>
      </c>
      <c r="D1785" s="42" t="str">
        <f t="shared" si="112"/>
        <v>2025</v>
      </c>
      <c r="E1785" s="1" t="s">
        <v>35</v>
      </c>
      <c r="F1785" s="1" t="s">
        <v>36</v>
      </c>
      <c r="G1785" s="1" t="s">
        <v>37</v>
      </c>
      <c r="H1785" s="1" t="s">
        <v>314</v>
      </c>
      <c r="I1785" s="1" t="s">
        <v>315</v>
      </c>
      <c r="J1785" s="3">
        <v>0</v>
      </c>
      <c r="K1785" s="3">
        <v>128121</v>
      </c>
      <c r="L1785" s="3">
        <f t="shared" si="113"/>
        <v>-128121</v>
      </c>
      <c r="M1785" s="1" t="s">
        <v>40</v>
      </c>
      <c r="N1785" s="88">
        <v>800226175</v>
      </c>
      <c r="O1785" s="1" t="s">
        <v>207</v>
      </c>
      <c r="P1785" s="1" t="s">
        <v>37</v>
      </c>
      <c r="Q1785" s="1" t="s">
        <v>43</v>
      </c>
      <c r="R1785" s="1" t="s">
        <v>43</v>
      </c>
      <c r="S1785" s="1" t="s">
        <v>43</v>
      </c>
      <c r="T1785" s="3">
        <v>0</v>
      </c>
      <c r="U1785" s="1" t="s">
        <v>44</v>
      </c>
      <c r="V1785" s="1" t="s">
        <v>45</v>
      </c>
      <c r="W1785" s="1" t="s">
        <v>314</v>
      </c>
      <c r="X1785" s="1" t="s">
        <v>46</v>
      </c>
      <c r="Y1785" s="1" t="s">
        <v>47</v>
      </c>
      <c r="Z1785" s="1" t="s">
        <v>316</v>
      </c>
      <c r="AA1785" s="1" t="s">
        <v>49</v>
      </c>
      <c r="AB1785" s="1" t="s">
        <v>50</v>
      </c>
      <c r="AC1785" s="1" t="s">
        <v>51</v>
      </c>
      <c r="AD1785" s="1" t="s">
        <v>316</v>
      </c>
      <c r="AE1785" s="1" t="s">
        <v>37</v>
      </c>
      <c r="AF1785">
        <f t="shared" si="114"/>
        <v>2025</v>
      </c>
      <c r="AG1785" t="str">
        <f t="shared" si="115"/>
        <v>may</v>
      </c>
      <c r="AH1785" t="e">
        <f>+VLOOKUP(N1785,'[1]2. Ingreso de incapacidades'!$C$5:$O$6997,13,FALSE)</f>
        <v>#N/A</v>
      </c>
      <c r="AI1785" t="e">
        <v>#N/A</v>
      </c>
    </row>
    <row r="1786" spans="1:35" hidden="1" x14ac:dyDescent="0.25">
      <c r="A1786" s="1" t="s">
        <v>33</v>
      </c>
      <c r="B1786" s="1" t="s">
        <v>34</v>
      </c>
      <c r="C1786" s="2">
        <v>45798</v>
      </c>
      <c r="D1786" s="42" t="str">
        <f t="shared" si="112"/>
        <v>2025</v>
      </c>
      <c r="E1786" s="1" t="s">
        <v>35</v>
      </c>
      <c r="F1786" s="1" t="s">
        <v>36</v>
      </c>
      <c r="G1786" s="1" t="s">
        <v>37</v>
      </c>
      <c r="H1786" s="1" t="s">
        <v>317</v>
      </c>
      <c r="I1786" s="1" t="s">
        <v>318</v>
      </c>
      <c r="J1786" s="3">
        <v>0</v>
      </c>
      <c r="K1786" s="3">
        <v>1198257</v>
      </c>
      <c r="L1786" s="3">
        <f t="shared" si="113"/>
        <v>-1198257</v>
      </c>
      <c r="M1786" s="1" t="s">
        <v>40</v>
      </c>
      <c r="N1786" s="88">
        <v>800088702</v>
      </c>
      <c r="O1786" s="1" t="s">
        <v>63</v>
      </c>
      <c r="P1786" s="1" t="s">
        <v>37</v>
      </c>
      <c r="Q1786" s="1" t="s">
        <v>43</v>
      </c>
      <c r="R1786" s="1" t="s">
        <v>43</v>
      </c>
      <c r="S1786" s="1" t="s">
        <v>43</v>
      </c>
      <c r="T1786" s="3">
        <v>0</v>
      </c>
      <c r="U1786" s="1" t="s">
        <v>44</v>
      </c>
      <c r="V1786" s="1" t="s">
        <v>45</v>
      </c>
      <c r="W1786" s="1" t="s">
        <v>317</v>
      </c>
      <c r="X1786" s="1" t="s">
        <v>46</v>
      </c>
      <c r="Y1786" s="1" t="s">
        <v>47</v>
      </c>
      <c r="Z1786" s="1" t="s">
        <v>319</v>
      </c>
      <c r="AA1786" s="1" t="s">
        <v>49</v>
      </c>
      <c r="AB1786" s="1" t="s">
        <v>50</v>
      </c>
      <c r="AC1786" s="1" t="s">
        <v>51</v>
      </c>
      <c r="AD1786" s="1" t="s">
        <v>319</v>
      </c>
      <c r="AE1786" s="1" t="s">
        <v>37</v>
      </c>
      <c r="AF1786">
        <f t="shared" si="114"/>
        <v>2025</v>
      </c>
      <c r="AG1786" t="str">
        <f t="shared" si="115"/>
        <v>may</v>
      </c>
      <c r="AH1786" t="e">
        <f>+VLOOKUP(N1786,'[1]2. Ingreso de incapacidades'!$C$5:$O$6997,13,FALSE)</f>
        <v>#N/A</v>
      </c>
      <c r="AI1786" t="e">
        <v>#N/A</v>
      </c>
    </row>
    <row r="1787" spans="1:35" hidden="1" x14ac:dyDescent="0.25">
      <c r="A1787" s="1" t="s">
        <v>33</v>
      </c>
      <c r="B1787" s="1" t="s">
        <v>34</v>
      </c>
      <c r="C1787" s="2">
        <v>45786</v>
      </c>
      <c r="D1787" s="42" t="str">
        <f t="shared" si="112"/>
        <v>2025</v>
      </c>
      <c r="E1787" s="1" t="s">
        <v>35</v>
      </c>
      <c r="F1787" s="1" t="s">
        <v>36</v>
      </c>
      <c r="G1787" s="1" t="s">
        <v>37</v>
      </c>
      <c r="H1787" s="1" t="s">
        <v>320</v>
      </c>
      <c r="I1787" s="1" t="s">
        <v>321</v>
      </c>
      <c r="J1787" s="3">
        <v>0</v>
      </c>
      <c r="K1787" s="3">
        <v>919887</v>
      </c>
      <c r="L1787" s="3">
        <f t="shared" si="113"/>
        <v>-919887</v>
      </c>
      <c r="M1787" s="1" t="s">
        <v>40</v>
      </c>
      <c r="N1787" s="88">
        <v>800226175</v>
      </c>
      <c r="O1787" s="1" t="s">
        <v>207</v>
      </c>
      <c r="P1787" s="1" t="s">
        <v>37</v>
      </c>
      <c r="Q1787" s="1" t="s">
        <v>43</v>
      </c>
      <c r="R1787" s="1" t="s">
        <v>43</v>
      </c>
      <c r="S1787" s="1" t="s">
        <v>43</v>
      </c>
      <c r="T1787" s="3">
        <v>0</v>
      </c>
      <c r="U1787" s="1" t="s">
        <v>44</v>
      </c>
      <c r="V1787" s="1" t="s">
        <v>45</v>
      </c>
      <c r="W1787" s="1" t="s">
        <v>320</v>
      </c>
      <c r="X1787" s="1" t="s">
        <v>46</v>
      </c>
      <c r="Y1787" s="1" t="s">
        <v>47</v>
      </c>
      <c r="Z1787" s="1" t="s">
        <v>322</v>
      </c>
      <c r="AA1787" s="1" t="s">
        <v>49</v>
      </c>
      <c r="AB1787" s="1" t="s">
        <v>50</v>
      </c>
      <c r="AC1787" s="1" t="s">
        <v>51</v>
      </c>
      <c r="AD1787" s="1" t="s">
        <v>322</v>
      </c>
      <c r="AE1787" s="1" t="s">
        <v>37</v>
      </c>
      <c r="AF1787">
        <f t="shared" si="114"/>
        <v>2025</v>
      </c>
      <c r="AG1787" t="str">
        <f t="shared" si="115"/>
        <v>may</v>
      </c>
      <c r="AH1787" t="e">
        <f>+VLOOKUP(N1787,'[1]2. Ingreso de incapacidades'!$C$5:$O$6997,13,FALSE)</f>
        <v>#N/A</v>
      </c>
      <c r="AI1787" t="e">
        <v>#N/A</v>
      </c>
    </row>
    <row r="1788" spans="1:35" hidden="1" x14ac:dyDescent="0.25">
      <c r="A1788" s="1" t="s">
        <v>33</v>
      </c>
      <c r="B1788" s="1" t="s">
        <v>34</v>
      </c>
      <c r="C1788" s="2">
        <v>45785</v>
      </c>
      <c r="D1788" s="42" t="str">
        <f t="shared" si="112"/>
        <v>2025</v>
      </c>
      <c r="E1788" s="1" t="s">
        <v>35</v>
      </c>
      <c r="F1788" s="1" t="s">
        <v>36</v>
      </c>
      <c r="G1788" s="1" t="s">
        <v>37</v>
      </c>
      <c r="H1788" s="1" t="s">
        <v>323</v>
      </c>
      <c r="I1788" s="1" t="s">
        <v>324</v>
      </c>
      <c r="J1788" s="3">
        <v>0</v>
      </c>
      <c r="K1788" s="3">
        <v>47450</v>
      </c>
      <c r="L1788" s="3">
        <f t="shared" si="113"/>
        <v>-47450</v>
      </c>
      <c r="M1788" s="1" t="s">
        <v>40</v>
      </c>
      <c r="N1788" s="88">
        <v>806008394</v>
      </c>
      <c r="O1788" s="1" t="s">
        <v>215</v>
      </c>
      <c r="P1788" s="1" t="s">
        <v>37</v>
      </c>
      <c r="Q1788" s="1" t="s">
        <v>43</v>
      </c>
      <c r="R1788" s="1" t="s">
        <v>43</v>
      </c>
      <c r="S1788" s="1" t="s">
        <v>43</v>
      </c>
      <c r="T1788" s="3">
        <v>0</v>
      </c>
      <c r="U1788" s="1" t="s">
        <v>44</v>
      </c>
      <c r="V1788" s="1" t="s">
        <v>45</v>
      </c>
      <c r="W1788" s="1" t="s">
        <v>323</v>
      </c>
      <c r="X1788" s="1" t="s">
        <v>46</v>
      </c>
      <c r="Y1788" s="1" t="s">
        <v>47</v>
      </c>
      <c r="Z1788" s="1" t="s">
        <v>325</v>
      </c>
      <c r="AA1788" s="1" t="s">
        <v>49</v>
      </c>
      <c r="AB1788" s="1" t="s">
        <v>50</v>
      </c>
      <c r="AC1788" s="1" t="s">
        <v>51</v>
      </c>
      <c r="AD1788" s="1" t="s">
        <v>325</v>
      </c>
      <c r="AE1788" s="1" t="s">
        <v>37</v>
      </c>
      <c r="AF1788">
        <f t="shared" si="114"/>
        <v>2025</v>
      </c>
      <c r="AG1788" t="str">
        <f t="shared" si="115"/>
        <v>may</v>
      </c>
      <c r="AH1788" t="e">
        <f>+VLOOKUP(N1788,'[1]2. Ingreso de incapacidades'!$C$5:$O$6997,13,FALSE)</f>
        <v>#N/A</v>
      </c>
      <c r="AI1788" t="e">
        <v>#N/A</v>
      </c>
    </row>
    <row r="1789" spans="1:35" hidden="1" x14ac:dyDescent="0.25">
      <c r="A1789" s="1" t="s">
        <v>33</v>
      </c>
      <c r="B1789" s="1" t="s">
        <v>34</v>
      </c>
      <c r="C1789" s="2">
        <v>45785</v>
      </c>
      <c r="D1789" s="42" t="str">
        <f t="shared" si="112"/>
        <v>2025</v>
      </c>
      <c r="E1789" s="1" t="s">
        <v>35</v>
      </c>
      <c r="F1789" s="1" t="s">
        <v>36</v>
      </c>
      <c r="G1789" s="1" t="s">
        <v>37</v>
      </c>
      <c r="H1789" s="1" t="s">
        <v>326</v>
      </c>
      <c r="I1789" s="1" t="s">
        <v>327</v>
      </c>
      <c r="J1789" s="3">
        <v>0</v>
      </c>
      <c r="K1789" s="3">
        <v>720066</v>
      </c>
      <c r="L1789" s="3">
        <f t="shared" si="113"/>
        <v>-720066</v>
      </c>
      <c r="M1789" s="1" t="s">
        <v>40</v>
      </c>
      <c r="N1789" s="88">
        <v>806008394</v>
      </c>
      <c r="O1789" s="1" t="s">
        <v>215</v>
      </c>
      <c r="P1789" s="1" t="s">
        <v>37</v>
      </c>
      <c r="Q1789" s="1" t="s">
        <v>43</v>
      </c>
      <c r="R1789" s="1" t="s">
        <v>43</v>
      </c>
      <c r="S1789" s="1" t="s">
        <v>43</v>
      </c>
      <c r="T1789" s="3">
        <v>0</v>
      </c>
      <c r="U1789" s="1" t="s">
        <v>44</v>
      </c>
      <c r="V1789" s="1" t="s">
        <v>45</v>
      </c>
      <c r="W1789" s="1" t="s">
        <v>326</v>
      </c>
      <c r="X1789" s="1" t="s">
        <v>46</v>
      </c>
      <c r="Y1789" s="1" t="s">
        <v>47</v>
      </c>
      <c r="Z1789" s="1" t="s">
        <v>328</v>
      </c>
      <c r="AA1789" s="1" t="s">
        <v>49</v>
      </c>
      <c r="AB1789" s="1" t="s">
        <v>50</v>
      </c>
      <c r="AC1789" s="1" t="s">
        <v>51</v>
      </c>
      <c r="AD1789" s="1" t="s">
        <v>328</v>
      </c>
      <c r="AE1789" s="1" t="s">
        <v>37</v>
      </c>
      <c r="AF1789">
        <f t="shared" si="114"/>
        <v>2025</v>
      </c>
      <c r="AG1789" t="str">
        <f t="shared" si="115"/>
        <v>may</v>
      </c>
      <c r="AH1789" t="e">
        <f>+VLOOKUP(N1789,'[1]2. Ingreso de incapacidades'!$C$5:$O$6997,13,FALSE)</f>
        <v>#N/A</v>
      </c>
      <c r="AI1789" t="e">
        <v>#N/A</v>
      </c>
    </row>
    <row r="1790" spans="1:35" hidden="1" x14ac:dyDescent="0.25">
      <c r="A1790" s="1" t="s">
        <v>33</v>
      </c>
      <c r="B1790" s="1" t="s">
        <v>34</v>
      </c>
      <c r="C1790" s="2">
        <v>45784</v>
      </c>
      <c r="D1790" s="42" t="str">
        <f t="shared" si="112"/>
        <v>2025</v>
      </c>
      <c r="E1790" s="1" t="s">
        <v>35</v>
      </c>
      <c r="F1790" s="1" t="s">
        <v>36</v>
      </c>
      <c r="G1790" s="1" t="s">
        <v>37</v>
      </c>
      <c r="H1790" s="1" t="s">
        <v>329</v>
      </c>
      <c r="I1790" s="1" t="s">
        <v>330</v>
      </c>
      <c r="J1790" s="3">
        <v>0</v>
      </c>
      <c r="K1790" s="3">
        <v>380155</v>
      </c>
      <c r="L1790" s="3">
        <f t="shared" si="113"/>
        <v>-380155</v>
      </c>
      <c r="M1790" s="1" t="s">
        <v>40</v>
      </c>
      <c r="N1790" s="88">
        <v>806008394</v>
      </c>
      <c r="O1790" s="1" t="s">
        <v>215</v>
      </c>
      <c r="P1790" s="1" t="s">
        <v>37</v>
      </c>
      <c r="Q1790" s="1" t="s">
        <v>43</v>
      </c>
      <c r="R1790" s="1" t="s">
        <v>43</v>
      </c>
      <c r="S1790" s="1" t="s">
        <v>43</v>
      </c>
      <c r="T1790" s="3">
        <v>0</v>
      </c>
      <c r="U1790" s="1" t="s">
        <v>44</v>
      </c>
      <c r="V1790" s="1" t="s">
        <v>45</v>
      </c>
      <c r="W1790" s="1" t="s">
        <v>329</v>
      </c>
      <c r="X1790" s="1" t="s">
        <v>46</v>
      </c>
      <c r="Y1790" s="1" t="s">
        <v>47</v>
      </c>
      <c r="Z1790" s="1" t="s">
        <v>331</v>
      </c>
      <c r="AA1790" s="1" t="s">
        <v>49</v>
      </c>
      <c r="AB1790" s="1" t="s">
        <v>50</v>
      </c>
      <c r="AC1790" s="1" t="s">
        <v>51</v>
      </c>
      <c r="AD1790" s="1" t="s">
        <v>331</v>
      </c>
      <c r="AE1790" s="1" t="s">
        <v>37</v>
      </c>
      <c r="AF1790">
        <f t="shared" si="114"/>
        <v>2025</v>
      </c>
      <c r="AG1790" t="str">
        <f t="shared" si="115"/>
        <v>may</v>
      </c>
      <c r="AH1790" t="e">
        <f>+VLOOKUP(N1790,'[1]2. Ingreso de incapacidades'!$C$5:$O$6997,13,FALSE)</f>
        <v>#N/A</v>
      </c>
      <c r="AI1790" t="e">
        <v>#N/A</v>
      </c>
    </row>
    <row r="1791" spans="1:35" hidden="1" x14ac:dyDescent="0.25">
      <c r="A1791" s="1" t="s">
        <v>33</v>
      </c>
      <c r="B1791" s="1" t="s">
        <v>34</v>
      </c>
      <c r="C1791" s="2">
        <v>45784</v>
      </c>
      <c r="D1791" s="42" t="str">
        <f t="shared" si="112"/>
        <v>2025</v>
      </c>
      <c r="E1791" s="1" t="s">
        <v>35</v>
      </c>
      <c r="F1791" s="1" t="s">
        <v>36</v>
      </c>
      <c r="G1791" s="1" t="s">
        <v>37</v>
      </c>
      <c r="H1791" s="1" t="s">
        <v>332</v>
      </c>
      <c r="I1791" s="1" t="s">
        <v>333</v>
      </c>
      <c r="J1791" s="3">
        <v>0</v>
      </c>
      <c r="K1791" s="3">
        <v>142350</v>
      </c>
      <c r="L1791" s="3">
        <f t="shared" si="113"/>
        <v>-142350</v>
      </c>
      <c r="M1791" s="1" t="s">
        <v>40</v>
      </c>
      <c r="N1791" s="88">
        <v>800088702</v>
      </c>
      <c r="O1791" s="1" t="s">
        <v>63</v>
      </c>
      <c r="P1791" s="1" t="s">
        <v>37</v>
      </c>
      <c r="Q1791" s="1" t="s">
        <v>43</v>
      </c>
      <c r="R1791" s="1" t="s">
        <v>43</v>
      </c>
      <c r="S1791" s="1" t="s">
        <v>43</v>
      </c>
      <c r="T1791" s="3">
        <v>0</v>
      </c>
      <c r="U1791" s="1" t="s">
        <v>44</v>
      </c>
      <c r="V1791" s="1" t="s">
        <v>45</v>
      </c>
      <c r="W1791" s="1" t="s">
        <v>332</v>
      </c>
      <c r="X1791" s="1" t="s">
        <v>46</v>
      </c>
      <c r="Y1791" s="1" t="s">
        <v>47</v>
      </c>
      <c r="Z1791" s="1" t="s">
        <v>334</v>
      </c>
      <c r="AA1791" s="1" t="s">
        <v>49</v>
      </c>
      <c r="AB1791" s="1" t="s">
        <v>50</v>
      </c>
      <c r="AC1791" s="1" t="s">
        <v>51</v>
      </c>
      <c r="AD1791" s="1" t="s">
        <v>334</v>
      </c>
      <c r="AE1791" s="1" t="s">
        <v>37</v>
      </c>
      <c r="AF1791">
        <f t="shared" si="114"/>
        <v>2025</v>
      </c>
      <c r="AG1791" t="str">
        <f t="shared" si="115"/>
        <v>may</v>
      </c>
      <c r="AH1791" t="e">
        <f>+VLOOKUP(N1791,'[1]2. Ingreso de incapacidades'!$C$5:$O$6997,13,FALSE)</f>
        <v>#N/A</v>
      </c>
      <c r="AI1791" t="e">
        <v>#N/A</v>
      </c>
    </row>
    <row r="1792" spans="1:35" hidden="1" x14ac:dyDescent="0.25">
      <c r="A1792" s="1" t="s">
        <v>33</v>
      </c>
      <c r="B1792" s="1" t="s">
        <v>34</v>
      </c>
      <c r="C1792" s="2">
        <v>45782</v>
      </c>
      <c r="D1792" s="42" t="str">
        <f t="shared" si="112"/>
        <v>2025</v>
      </c>
      <c r="E1792" s="1" t="s">
        <v>35</v>
      </c>
      <c r="F1792" s="1" t="s">
        <v>36</v>
      </c>
      <c r="G1792" s="1" t="s">
        <v>37</v>
      </c>
      <c r="H1792" s="1" t="s">
        <v>335</v>
      </c>
      <c r="I1792" s="1" t="s">
        <v>336</v>
      </c>
      <c r="J1792" s="3">
        <v>0</v>
      </c>
      <c r="K1792" s="3">
        <v>142350</v>
      </c>
      <c r="L1792" s="3">
        <f t="shared" si="113"/>
        <v>-142350</v>
      </c>
      <c r="M1792" s="1" t="s">
        <v>40</v>
      </c>
      <c r="N1792" s="88">
        <v>800251440</v>
      </c>
      <c r="O1792" s="1" t="s">
        <v>55</v>
      </c>
      <c r="P1792" s="1" t="s">
        <v>37</v>
      </c>
      <c r="Q1792" s="1" t="s">
        <v>43</v>
      </c>
      <c r="R1792" s="1" t="s">
        <v>43</v>
      </c>
      <c r="S1792" s="1" t="s">
        <v>43</v>
      </c>
      <c r="T1792" s="3">
        <v>0</v>
      </c>
      <c r="U1792" s="1" t="s">
        <v>44</v>
      </c>
      <c r="V1792" s="1" t="s">
        <v>45</v>
      </c>
      <c r="W1792" s="1" t="s">
        <v>335</v>
      </c>
      <c r="X1792" s="1" t="s">
        <v>46</v>
      </c>
      <c r="Y1792" s="1" t="s">
        <v>47</v>
      </c>
      <c r="Z1792" s="1" t="s">
        <v>337</v>
      </c>
      <c r="AA1792" s="1" t="s">
        <v>49</v>
      </c>
      <c r="AB1792" s="1" t="s">
        <v>50</v>
      </c>
      <c r="AC1792" s="1" t="s">
        <v>51</v>
      </c>
      <c r="AD1792" s="1" t="s">
        <v>337</v>
      </c>
      <c r="AE1792" s="1" t="s">
        <v>37</v>
      </c>
      <c r="AF1792">
        <f t="shared" si="114"/>
        <v>2025</v>
      </c>
      <c r="AG1792" t="str">
        <f t="shared" si="115"/>
        <v>may</v>
      </c>
      <c r="AH1792" t="e">
        <f>+VLOOKUP(N1792,'[1]2. Ingreso de incapacidades'!$C$5:$O$6997,13,FALSE)</f>
        <v>#N/A</v>
      </c>
      <c r="AI1792" t="e">
        <v>#N/A</v>
      </c>
    </row>
    <row r="1793" spans="1:35" hidden="1" x14ac:dyDescent="0.25">
      <c r="A1793" s="1" t="s">
        <v>33</v>
      </c>
      <c r="B1793" s="1" t="s">
        <v>34</v>
      </c>
      <c r="C1793" s="2">
        <v>45779</v>
      </c>
      <c r="D1793" s="42" t="str">
        <f t="shared" si="112"/>
        <v>2025</v>
      </c>
      <c r="E1793" s="1" t="s">
        <v>35</v>
      </c>
      <c r="F1793" s="1" t="s">
        <v>36</v>
      </c>
      <c r="G1793" s="1" t="s">
        <v>37</v>
      </c>
      <c r="H1793" s="1" t="s">
        <v>338</v>
      </c>
      <c r="I1793" s="1" t="s">
        <v>339</v>
      </c>
      <c r="J1793" s="3">
        <v>0</v>
      </c>
      <c r="K1793" s="3">
        <v>143578</v>
      </c>
      <c r="L1793" s="3">
        <f t="shared" si="113"/>
        <v>-143578</v>
      </c>
      <c r="M1793" s="1" t="s">
        <v>40</v>
      </c>
      <c r="N1793" s="88">
        <v>900226715</v>
      </c>
      <c r="O1793" s="1" t="s">
        <v>341</v>
      </c>
      <c r="P1793" s="1" t="s">
        <v>37</v>
      </c>
      <c r="Q1793" s="1" t="s">
        <v>43</v>
      </c>
      <c r="R1793" s="1" t="s">
        <v>43</v>
      </c>
      <c r="S1793" s="1" t="s">
        <v>43</v>
      </c>
      <c r="T1793" s="3">
        <v>0</v>
      </c>
      <c r="U1793" s="1" t="s">
        <v>44</v>
      </c>
      <c r="V1793" s="1" t="s">
        <v>45</v>
      </c>
      <c r="W1793" s="1" t="s">
        <v>338</v>
      </c>
      <c r="X1793" s="1" t="s">
        <v>46</v>
      </c>
      <c r="Y1793" s="1" t="s">
        <v>47</v>
      </c>
      <c r="Z1793" s="1" t="s">
        <v>342</v>
      </c>
      <c r="AA1793" s="1" t="s">
        <v>49</v>
      </c>
      <c r="AB1793" s="1" t="s">
        <v>50</v>
      </c>
      <c r="AC1793" s="1" t="s">
        <v>51</v>
      </c>
      <c r="AD1793" s="1" t="s">
        <v>342</v>
      </c>
      <c r="AE1793" s="1" t="s">
        <v>37</v>
      </c>
      <c r="AF1793">
        <f t="shared" si="114"/>
        <v>2025</v>
      </c>
      <c r="AG1793" t="str">
        <f t="shared" si="115"/>
        <v>may</v>
      </c>
      <c r="AH1793" t="e">
        <f>+VLOOKUP(N1793,'[1]2. Ingreso de incapacidades'!$C$5:$O$6997,13,FALSE)</f>
        <v>#N/A</v>
      </c>
      <c r="AI1793" t="e">
        <v>#N/A</v>
      </c>
    </row>
    <row r="1794" spans="1:35" hidden="1" x14ac:dyDescent="0.25">
      <c r="A1794" s="1" t="s">
        <v>33</v>
      </c>
      <c r="B1794" s="1" t="s">
        <v>34</v>
      </c>
      <c r="C1794" s="2">
        <v>45779</v>
      </c>
      <c r="D1794" s="42" t="str">
        <f t="shared" si="112"/>
        <v>2025</v>
      </c>
      <c r="E1794" s="1" t="s">
        <v>35</v>
      </c>
      <c r="F1794" s="1" t="s">
        <v>36</v>
      </c>
      <c r="G1794" s="1" t="s">
        <v>37</v>
      </c>
      <c r="H1794" s="1" t="s">
        <v>343</v>
      </c>
      <c r="I1794" s="1" t="s">
        <v>344</v>
      </c>
      <c r="J1794" s="3">
        <v>0</v>
      </c>
      <c r="K1794" s="3">
        <v>47860</v>
      </c>
      <c r="L1794" s="3">
        <f t="shared" si="113"/>
        <v>-47860</v>
      </c>
      <c r="M1794" s="1" t="s">
        <v>40</v>
      </c>
      <c r="N1794" s="88">
        <v>900226715</v>
      </c>
      <c r="O1794" s="1" t="s">
        <v>341</v>
      </c>
      <c r="P1794" s="1" t="s">
        <v>37</v>
      </c>
      <c r="Q1794" s="1" t="s">
        <v>43</v>
      </c>
      <c r="R1794" s="1" t="s">
        <v>43</v>
      </c>
      <c r="S1794" s="1" t="s">
        <v>43</v>
      </c>
      <c r="T1794" s="3">
        <v>0</v>
      </c>
      <c r="U1794" s="1" t="s">
        <v>44</v>
      </c>
      <c r="V1794" s="1" t="s">
        <v>45</v>
      </c>
      <c r="W1794" s="1" t="s">
        <v>343</v>
      </c>
      <c r="X1794" s="1" t="s">
        <v>46</v>
      </c>
      <c r="Y1794" s="1" t="s">
        <v>47</v>
      </c>
      <c r="Z1794" s="1" t="s">
        <v>345</v>
      </c>
      <c r="AA1794" s="1" t="s">
        <v>49</v>
      </c>
      <c r="AB1794" s="1" t="s">
        <v>50</v>
      </c>
      <c r="AC1794" s="1" t="s">
        <v>51</v>
      </c>
      <c r="AD1794" s="1" t="s">
        <v>345</v>
      </c>
      <c r="AE1794" s="1" t="s">
        <v>37</v>
      </c>
      <c r="AF1794">
        <f t="shared" si="114"/>
        <v>2025</v>
      </c>
      <c r="AG1794" t="str">
        <f t="shared" si="115"/>
        <v>may</v>
      </c>
      <c r="AH1794" t="e">
        <f>+VLOOKUP(N1794,'[1]2. Ingreso de incapacidades'!$C$5:$O$6997,13,FALSE)</f>
        <v>#N/A</v>
      </c>
      <c r="AI1794" t="e">
        <v>#N/A</v>
      </c>
    </row>
    <row r="1795" spans="1:35" hidden="1" x14ac:dyDescent="0.25">
      <c r="A1795" s="1" t="s">
        <v>33</v>
      </c>
      <c r="B1795" s="1" t="s">
        <v>34</v>
      </c>
      <c r="C1795" s="2">
        <v>45779</v>
      </c>
      <c r="D1795" s="42" t="str">
        <f t="shared" si="112"/>
        <v>2025</v>
      </c>
      <c r="E1795" s="1" t="s">
        <v>35</v>
      </c>
      <c r="F1795" s="1" t="s">
        <v>36</v>
      </c>
      <c r="G1795" s="1" t="s">
        <v>37</v>
      </c>
      <c r="H1795" s="1" t="s">
        <v>346</v>
      </c>
      <c r="I1795" s="1" t="s">
        <v>347</v>
      </c>
      <c r="J1795" s="3">
        <v>0</v>
      </c>
      <c r="K1795" s="3">
        <v>142350</v>
      </c>
      <c r="L1795" s="3">
        <f t="shared" si="113"/>
        <v>-142350</v>
      </c>
      <c r="M1795" s="1" t="s">
        <v>40</v>
      </c>
      <c r="N1795" s="88">
        <v>900226715</v>
      </c>
      <c r="O1795" s="1" t="s">
        <v>341</v>
      </c>
      <c r="P1795" s="1" t="s">
        <v>37</v>
      </c>
      <c r="Q1795" s="1" t="s">
        <v>43</v>
      </c>
      <c r="R1795" s="1" t="s">
        <v>43</v>
      </c>
      <c r="S1795" s="1" t="s">
        <v>43</v>
      </c>
      <c r="T1795" s="3">
        <v>0</v>
      </c>
      <c r="U1795" s="1" t="s">
        <v>44</v>
      </c>
      <c r="V1795" s="1" t="s">
        <v>45</v>
      </c>
      <c r="W1795" s="1" t="s">
        <v>346</v>
      </c>
      <c r="X1795" s="1" t="s">
        <v>46</v>
      </c>
      <c r="Y1795" s="1" t="s">
        <v>47</v>
      </c>
      <c r="Z1795" s="1" t="s">
        <v>348</v>
      </c>
      <c r="AA1795" s="1" t="s">
        <v>49</v>
      </c>
      <c r="AB1795" s="1" t="s">
        <v>50</v>
      </c>
      <c r="AC1795" s="1" t="s">
        <v>51</v>
      </c>
      <c r="AD1795" s="1" t="s">
        <v>348</v>
      </c>
      <c r="AE1795" s="1" t="s">
        <v>37</v>
      </c>
      <c r="AF1795">
        <f t="shared" si="114"/>
        <v>2025</v>
      </c>
      <c r="AG1795" t="str">
        <f t="shared" si="115"/>
        <v>may</v>
      </c>
      <c r="AH1795" t="e">
        <f>+VLOOKUP(N1795,'[1]2. Ingreso de incapacidades'!$C$5:$O$6997,13,FALSE)</f>
        <v>#N/A</v>
      </c>
      <c r="AI1795" t="e">
        <v>#N/A</v>
      </c>
    </row>
    <row r="1796" spans="1:35" hidden="1" x14ac:dyDescent="0.25">
      <c r="A1796" s="1" t="s">
        <v>33</v>
      </c>
      <c r="B1796" s="1" t="s">
        <v>34</v>
      </c>
      <c r="C1796" s="2">
        <v>45835</v>
      </c>
      <c r="D1796" s="42" t="str">
        <f t="shared" si="112"/>
        <v>2025</v>
      </c>
      <c r="E1796" s="1" t="s">
        <v>35</v>
      </c>
      <c r="F1796" s="1" t="s">
        <v>36</v>
      </c>
      <c r="G1796" s="1" t="s">
        <v>37</v>
      </c>
      <c r="H1796" s="1" t="s">
        <v>349</v>
      </c>
      <c r="I1796" s="1" t="s">
        <v>350</v>
      </c>
      <c r="J1796" s="3">
        <v>0</v>
      </c>
      <c r="K1796" s="3">
        <v>142350</v>
      </c>
      <c r="L1796" s="3">
        <f t="shared" si="113"/>
        <v>-142350</v>
      </c>
      <c r="M1796" s="1" t="s">
        <v>40</v>
      </c>
      <c r="N1796" s="88">
        <v>32936515</v>
      </c>
      <c r="O1796" s="1" t="s">
        <v>294</v>
      </c>
      <c r="P1796" s="1" t="s">
        <v>37</v>
      </c>
      <c r="Q1796" s="1" t="s">
        <v>43</v>
      </c>
      <c r="R1796" s="1" t="s">
        <v>43</v>
      </c>
      <c r="S1796" s="1" t="s">
        <v>43</v>
      </c>
      <c r="T1796" s="3">
        <v>0</v>
      </c>
      <c r="U1796" s="1" t="s">
        <v>44</v>
      </c>
      <c r="V1796" s="1" t="s">
        <v>45</v>
      </c>
      <c r="W1796" s="1" t="s">
        <v>349</v>
      </c>
      <c r="X1796" s="1" t="s">
        <v>46</v>
      </c>
      <c r="Y1796" s="1" t="s">
        <v>47</v>
      </c>
      <c r="Z1796" s="1" t="s">
        <v>351</v>
      </c>
      <c r="AA1796" s="1" t="s">
        <v>49</v>
      </c>
      <c r="AB1796" s="1" t="s">
        <v>50</v>
      </c>
      <c r="AC1796" s="1" t="s">
        <v>51</v>
      </c>
      <c r="AD1796" s="1" t="s">
        <v>351</v>
      </c>
      <c r="AE1796" s="1" t="s">
        <v>37</v>
      </c>
      <c r="AF1796">
        <f t="shared" si="114"/>
        <v>2025</v>
      </c>
      <c r="AG1796" t="str">
        <f t="shared" si="115"/>
        <v>jun</v>
      </c>
      <c r="AH1796" t="str">
        <f>+VLOOKUP(N1796,'[1]2. Ingreso de incapacidades'!$C$5:$O$6997,13,FALSE)</f>
        <v>SALUD TOTAL E.P.S.</v>
      </c>
      <c r="AI1796" t="s">
        <v>2192</v>
      </c>
    </row>
    <row r="1797" spans="1:35" hidden="1" x14ac:dyDescent="0.25">
      <c r="A1797" s="1" t="s">
        <v>33</v>
      </c>
      <c r="B1797" s="1" t="s">
        <v>34</v>
      </c>
      <c r="C1797" s="2">
        <v>45835</v>
      </c>
      <c r="D1797" s="42" t="str">
        <f t="shared" si="112"/>
        <v>2025</v>
      </c>
      <c r="E1797" s="1" t="s">
        <v>35</v>
      </c>
      <c r="F1797" s="1" t="s">
        <v>36</v>
      </c>
      <c r="G1797" s="1" t="s">
        <v>37</v>
      </c>
      <c r="H1797" s="1" t="s">
        <v>349</v>
      </c>
      <c r="I1797" s="1" t="s">
        <v>350</v>
      </c>
      <c r="J1797" s="3">
        <v>0</v>
      </c>
      <c r="K1797" s="3">
        <v>47450</v>
      </c>
      <c r="L1797" s="3">
        <f t="shared" si="113"/>
        <v>-47450</v>
      </c>
      <c r="M1797" s="1" t="s">
        <v>40</v>
      </c>
      <c r="N1797" s="88">
        <v>73121602</v>
      </c>
      <c r="O1797" s="1" t="s">
        <v>353</v>
      </c>
      <c r="P1797" s="1" t="s">
        <v>37</v>
      </c>
      <c r="Q1797" s="1" t="s">
        <v>43</v>
      </c>
      <c r="R1797" s="1" t="s">
        <v>43</v>
      </c>
      <c r="S1797" s="1" t="s">
        <v>43</v>
      </c>
      <c r="T1797" s="3">
        <v>0</v>
      </c>
      <c r="U1797" s="1" t="s">
        <v>44</v>
      </c>
      <c r="V1797" s="1" t="s">
        <v>45</v>
      </c>
      <c r="W1797" s="1" t="s">
        <v>349</v>
      </c>
      <c r="X1797" s="1" t="s">
        <v>46</v>
      </c>
      <c r="Y1797" s="1" t="s">
        <v>47</v>
      </c>
      <c r="Z1797" s="1" t="s">
        <v>351</v>
      </c>
      <c r="AA1797" s="1" t="s">
        <v>49</v>
      </c>
      <c r="AB1797" s="1" t="s">
        <v>50</v>
      </c>
      <c r="AC1797" s="1" t="s">
        <v>51</v>
      </c>
      <c r="AD1797" s="1" t="s">
        <v>351</v>
      </c>
      <c r="AE1797" s="1" t="s">
        <v>37</v>
      </c>
      <c r="AF1797">
        <f t="shared" si="114"/>
        <v>2025</v>
      </c>
      <c r="AG1797" t="str">
        <f t="shared" si="115"/>
        <v>jun</v>
      </c>
      <c r="AH1797" t="str">
        <f>+VLOOKUP(N1797,'[1]2. Ingreso de incapacidades'!$C$5:$O$6997,13,FALSE)</f>
        <v>SALUD TOTAL E.P.S.</v>
      </c>
      <c r="AI1797" t="s">
        <v>2192</v>
      </c>
    </row>
    <row r="1798" spans="1:35" hidden="1" x14ac:dyDescent="0.25">
      <c r="A1798" s="1" t="s">
        <v>33</v>
      </c>
      <c r="B1798" s="1" t="s">
        <v>34</v>
      </c>
      <c r="C1798" s="2">
        <v>45835</v>
      </c>
      <c r="D1798" s="42" t="str">
        <f t="shared" si="112"/>
        <v>2025</v>
      </c>
      <c r="E1798" s="1" t="s">
        <v>35</v>
      </c>
      <c r="F1798" s="1" t="s">
        <v>36</v>
      </c>
      <c r="G1798" s="1" t="s">
        <v>37</v>
      </c>
      <c r="H1798" s="1" t="s">
        <v>349</v>
      </c>
      <c r="I1798" s="1" t="s">
        <v>350</v>
      </c>
      <c r="J1798" s="3">
        <v>0</v>
      </c>
      <c r="K1798" s="3">
        <v>148582</v>
      </c>
      <c r="L1798" s="3">
        <f t="shared" si="113"/>
        <v>-148582</v>
      </c>
      <c r="M1798" s="1" t="s">
        <v>40</v>
      </c>
      <c r="N1798" s="88">
        <v>8852350</v>
      </c>
      <c r="O1798" s="1" t="s">
        <v>292</v>
      </c>
      <c r="P1798" s="1" t="s">
        <v>37</v>
      </c>
      <c r="Q1798" s="1" t="s">
        <v>43</v>
      </c>
      <c r="R1798" s="1" t="s">
        <v>43</v>
      </c>
      <c r="S1798" s="1" t="s">
        <v>43</v>
      </c>
      <c r="T1798" s="3">
        <v>0</v>
      </c>
      <c r="U1798" s="1" t="s">
        <v>44</v>
      </c>
      <c r="V1798" s="1" t="s">
        <v>45</v>
      </c>
      <c r="W1798" s="1" t="s">
        <v>349</v>
      </c>
      <c r="X1798" s="1" t="s">
        <v>46</v>
      </c>
      <c r="Y1798" s="1" t="s">
        <v>47</v>
      </c>
      <c r="Z1798" s="1" t="s">
        <v>351</v>
      </c>
      <c r="AA1798" s="1" t="s">
        <v>49</v>
      </c>
      <c r="AB1798" s="1" t="s">
        <v>50</v>
      </c>
      <c r="AC1798" s="1" t="s">
        <v>51</v>
      </c>
      <c r="AD1798" s="1" t="s">
        <v>351</v>
      </c>
      <c r="AE1798" s="1" t="s">
        <v>37</v>
      </c>
      <c r="AF1798">
        <f t="shared" si="114"/>
        <v>2025</v>
      </c>
      <c r="AG1798" t="str">
        <f t="shared" si="115"/>
        <v>jun</v>
      </c>
      <c r="AH1798" t="str">
        <f>+VLOOKUP(N1798,'[1]2. Ingreso de incapacidades'!$C$5:$O$6997,13,FALSE)</f>
        <v>SALUD TOTAL E.P.S.</v>
      </c>
      <c r="AI1798" t="s">
        <v>2192</v>
      </c>
    </row>
    <row r="1799" spans="1:35" hidden="1" x14ac:dyDescent="0.25">
      <c r="A1799" s="1" t="s">
        <v>33</v>
      </c>
      <c r="B1799" s="1" t="s">
        <v>34</v>
      </c>
      <c r="C1799" s="2">
        <v>45835</v>
      </c>
      <c r="D1799" s="42" t="str">
        <f t="shared" si="112"/>
        <v>2025</v>
      </c>
      <c r="E1799" s="1" t="s">
        <v>35</v>
      </c>
      <c r="F1799" s="1" t="s">
        <v>36</v>
      </c>
      <c r="G1799" s="1" t="s">
        <v>37</v>
      </c>
      <c r="H1799" s="1" t="s">
        <v>349</v>
      </c>
      <c r="I1799" s="1" t="s">
        <v>350</v>
      </c>
      <c r="J1799" s="3">
        <v>0</v>
      </c>
      <c r="K1799" s="3">
        <v>94900</v>
      </c>
      <c r="L1799" s="3">
        <f t="shared" si="113"/>
        <v>-94900</v>
      </c>
      <c r="M1799" s="1" t="s">
        <v>40</v>
      </c>
      <c r="N1799" s="88">
        <v>94379411</v>
      </c>
      <c r="O1799" s="1" t="s">
        <v>102</v>
      </c>
      <c r="P1799" s="1" t="s">
        <v>37</v>
      </c>
      <c r="Q1799" s="1" t="s">
        <v>43</v>
      </c>
      <c r="R1799" s="1" t="s">
        <v>43</v>
      </c>
      <c r="S1799" s="1" t="s">
        <v>43</v>
      </c>
      <c r="T1799" s="3">
        <v>0</v>
      </c>
      <c r="U1799" s="1" t="s">
        <v>44</v>
      </c>
      <c r="V1799" s="1" t="s">
        <v>45</v>
      </c>
      <c r="W1799" s="1" t="s">
        <v>349</v>
      </c>
      <c r="X1799" s="1" t="s">
        <v>46</v>
      </c>
      <c r="Y1799" s="1" t="s">
        <v>47</v>
      </c>
      <c r="Z1799" s="1" t="s">
        <v>351</v>
      </c>
      <c r="AA1799" s="1" t="s">
        <v>49</v>
      </c>
      <c r="AB1799" s="1" t="s">
        <v>50</v>
      </c>
      <c r="AC1799" s="1" t="s">
        <v>51</v>
      </c>
      <c r="AD1799" s="1" t="s">
        <v>351</v>
      </c>
      <c r="AE1799" s="1" t="s">
        <v>37</v>
      </c>
      <c r="AF1799">
        <f t="shared" si="114"/>
        <v>2025</v>
      </c>
      <c r="AG1799" t="str">
        <f t="shared" si="115"/>
        <v>jun</v>
      </c>
      <c r="AH1799" t="str">
        <f>+VLOOKUP(N1799,'[1]2. Ingreso de incapacidades'!$C$5:$O$6997,13,FALSE)</f>
        <v>SALUD TOTAL E.P.S.</v>
      </c>
      <c r="AI1799" t="s">
        <v>2192</v>
      </c>
    </row>
    <row r="1800" spans="1:35" hidden="1" x14ac:dyDescent="0.25">
      <c r="A1800" s="1" t="s">
        <v>33</v>
      </c>
      <c r="B1800" s="1" t="s">
        <v>34</v>
      </c>
      <c r="C1800" s="2">
        <v>45835</v>
      </c>
      <c r="D1800" s="42" t="str">
        <f t="shared" si="112"/>
        <v>2025</v>
      </c>
      <c r="E1800" s="1" t="s">
        <v>35</v>
      </c>
      <c r="F1800" s="1" t="s">
        <v>36</v>
      </c>
      <c r="G1800" s="1" t="s">
        <v>37</v>
      </c>
      <c r="H1800" s="1" t="s">
        <v>349</v>
      </c>
      <c r="I1800" s="1" t="s">
        <v>350</v>
      </c>
      <c r="J1800" s="3">
        <v>0</v>
      </c>
      <c r="K1800" s="3">
        <v>47450</v>
      </c>
      <c r="L1800" s="3">
        <f t="shared" si="113"/>
        <v>-47450</v>
      </c>
      <c r="M1800" s="1" t="s">
        <v>40</v>
      </c>
      <c r="N1800" s="88">
        <v>73131436</v>
      </c>
      <c r="O1800" s="1" t="s">
        <v>153</v>
      </c>
      <c r="P1800" s="1" t="s">
        <v>37</v>
      </c>
      <c r="Q1800" s="1" t="s">
        <v>43</v>
      </c>
      <c r="R1800" s="1" t="s">
        <v>43</v>
      </c>
      <c r="S1800" s="1" t="s">
        <v>43</v>
      </c>
      <c r="T1800" s="3">
        <v>0</v>
      </c>
      <c r="U1800" s="1" t="s">
        <v>44</v>
      </c>
      <c r="V1800" s="1" t="s">
        <v>45</v>
      </c>
      <c r="W1800" s="1" t="s">
        <v>349</v>
      </c>
      <c r="X1800" s="1" t="s">
        <v>46</v>
      </c>
      <c r="Y1800" s="1" t="s">
        <v>47</v>
      </c>
      <c r="Z1800" s="1" t="s">
        <v>351</v>
      </c>
      <c r="AA1800" s="1" t="s">
        <v>49</v>
      </c>
      <c r="AB1800" s="1" t="s">
        <v>50</v>
      </c>
      <c r="AC1800" s="1" t="s">
        <v>51</v>
      </c>
      <c r="AD1800" s="1" t="s">
        <v>351</v>
      </c>
      <c r="AE1800" s="1" t="s">
        <v>37</v>
      </c>
      <c r="AF1800">
        <f t="shared" si="114"/>
        <v>2025</v>
      </c>
      <c r="AG1800" t="str">
        <f t="shared" si="115"/>
        <v>jun</v>
      </c>
      <c r="AH1800" t="str">
        <f>+VLOOKUP(N1800,'[1]2. Ingreso de incapacidades'!$C$5:$O$6997,13,FALSE)</f>
        <v>SALUD TOTAL E.P.S.</v>
      </c>
      <c r="AI1800" t="s">
        <v>2192</v>
      </c>
    </row>
    <row r="1801" spans="1:35" hidden="1" x14ac:dyDescent="0.25">
      <c r="A1801" s="1" t="s">
        <v>33</v>
      </c>
      <c r="B1801" s="1" t="s">
        <v>34</v>
      </c>
      <c r="C1801" s="2">
        <v>45835</v>
      </c>
      <c r="D1801" s="42" t="str">
        <f t="shared" si="112"/>
        <v>2025</v>
      </c>
      <c r="E1801" s="1" t="s">
        <v>35</v>
      </c>
      <c r="F1801" s="1" t="s">
        <v>36</v>
      </c>
      <c r="G1801" s="1" t="s">
        <v>37</v>
      </c>
      <c r="H1801" s="1" t="s">
        <v>349</v>
      </c>
      <c r="I1801" s="1" t="s">
        <v>350</v>
      </c>
      <c r="J1801" s="3">
        <v>0</v>
      </c>
      <c r="K1801" s="3">
        <v>174368</v>
      </c>
      <c r="L1801" s="3">
        <f t="shared" si="113"/>
        <v>-174368</v>
      </c>
      <c r="M1801" s="1" t="s">
        <v>40</v>
      </c>
      <c r="N1801" s="88">
        <v>8854897</v>
      </c>
      <c r="O1801" s="1" t="s">
        <v>157</v>
      </c>
      <c r="P1801" s="1" t="s">
        <v>37</v>
      </c>
      <c r="Q1801" s="1" t="s">
        <v>43</v>
      </c>
      <c r="R1801" s="1" t="s">
        <v>43</v>
      </c>
      <c r="S1801" s="1" t="s">
        <v>43</v>
      </c>
      <c r="T1801" s="3">
        <v>0</v>
      </c>
      <c r="U1801" s="1" t="s">
        <v>44</v>
      </c>
      <c r="V1801" s="1" t="s">
        <v>45</v>
      </c>
      <c r="W1801" s="1" t="s">
        <v>349</v>
      </c>
      <c r="X1801" s="1" t="s">
        <v>46</v>
      </c>
      <c r="Y1801" s="1" t="s">
        <v>47</v>
      </c>
      <c r="Z1801" s="1" t="s">
        <v>351</v>
      </c>
      <c r="AA1801" s="1" t="s">
        <v>49</v>
      </c>
      <c r="AB1801" s="1" t="s">
        <v>50</v>
      </c>
      <c r="AC1801" s="1" t="s">
        <v>51</v>
      </c>
      <c r="AD1801" s="1" t="s">
        <v>351</v>
      </c>
      <c r="AE1801" s="1" t="s">
        <v>37</v>
      </c>
      <c r="AF1801">
        <f t="shared" si="114"/>
        <v>2025</v>
      </c>
      <c r="AG1801" t="str">
        <f t="shared" si="115"/>
        <v>jun</v>
      </c>
      <c r="AH1801" t="str">
        <f>+VLOOKUP(N1801,'[1]2. Ingreso de incapacidades'!$C$5:$O$6997,13,FALSE)</f>
        <v>SALUD TOTAL E.P.S.</v>
      </c>
      <c r="AI1801" t="s">
        <v>2192</v>
      </c>
    </row>
    <row r="1802" spans="1:35" hidden="1" x14ac:dyDescent="0.25">
      <c r="A1802" s="1" t="s">
        <v>33</v>
      </c>
      <c r="B1802" s="1" t="s">
        <v>34</v>
      </c>
      <c r="C1802" s="2">
        <v>45835</v>
      </c>
      <c r="D1802" s="42" t="str">
        <f t="shared" si="112"/>
        <v>2025</v>
      </c>
      <c r="E1802" s="1" t="s">
        <v>35</v>
      </c>
      <c r="F1802" s="1" t="s">
        <v>36</v>
      </c>
      <c r="G1802" s="1" t="s">
        <v>37</v>
      </c>
      <c r="H1802" s="1" t="s">
        <v>349</v>
      </c>
      <c r="I1802" s="1" t="s">
        <v>350</v>
      </c>
      <c r="J1802" s="3">
        <v>0</v>
      </c>
      <c r="K1802" s="3">
        <v>362001</v>
      </c>
      <c r="L1802" s="3">
        <f t="shared" si="113"/>
        <v>-362001</v>
      </c>
      <c r="M1802" s="1" t="s">
        <v>40</v>
      </c>
      <c r="N1802" s="88">
        <v>73131436</v>
      </c>
      <c r="O1802" s="1" t="s">
        <v>153</v>
      </c>
      <c r="P1802" s="1" t="s">
        <v>37</v>
      </c>
      <c r="Q1802" s="1" t="s">
        <v>43</v>
      </c>
      <c r="R1802" s="1" t="s">
        <v>43</v>
      </c>
      <c r="S1802" s="1" t="s">
        <v>43</v>
      </c>
      <c r="T1802" s="3">
        <v>0</v>
      </c>
      <c r="U1802" s="1" t="s">
        <v>44</v>
      </c>
      <c r="V1802" s="1" t="s">
        <v>45</v>
      </c>
      <c r="W1802" s="1" t="s">
        <v>349</v>
      </c>
      <c r="X1802" s="1" t="s">
        <v>46</v>
      </c>
      <c r="Y1802" s="1" t="s">
        <v>47</v>
      </c>
      <c r="Z1802" s="1" t="s">
        <v>351</v>
      </c>
      <c r="AA1802" s="1" t="s">
        <v>49</v>
      </c>
      <c r="AB1802" s="1" t="s">
        <v>50</v>
      </c>
      <c r="AC1802" s="1" t="s">
        <v>51</v>
      </c>
      <c r="AD1802" s="1" t="s">
        <v>351</v>
      </c>
      <c r="AE1802" s="1" t="s">
        <v>37</v>
      </c>
      <c r="AF1802">
        <f t="shared" si="114"/>
        <v>2025</v>
      </c>
      <c r="AG1802" t="str">
        <f t="shared" si="115"/>
        <v>jun</v>
      </c>
      <c r="AH1802" t="str">
        <f>+VLOOKUP(N1802,'[1]2. Ingreso de incapacidades'!$C$5:$O$6997,13,FALSE)</f>
        <v>SALUD TOTAL E.P.S.</v>
      </c>
      <c r="AI1802" t="s">
        <v>2192</v>
      </c>
    </row>
    <row r="1803" spans="1:35" hidden="1" x14ac:dyDescent="0.25">
      <c r="A1803" s="1" t="s">
        <v>33</v>
      </c>
      <c r="B1803" s="1" t="s">
        <v>34</v>
      </c>
      <c r="C1803" s="2">
        <v>45835</v>
      </c>
      <c r="D1803" s="42" t="str">
        <f t="shared" si="112"/>
        <v>2025</v>
      </c>
      <c r="E1803" s="1" t="s">
        <v>35</v>
      </c>
      <c r="F1803" s="1" t="s">
        <v>36</v>
      </c>
      <c r="G1803" s="1" t="s">
        <v>37</v>
      </c>
      <c r="H1803" s="1" t="s">
        <v>349</v>
      </c>
      <c r="I1803" s="1" t="s">
        <v>350</v>
      </c>
      <c r="J1803" s="3">
        <v>0</v>
      </c>
      <c r="K1803" s="3">
        <v>45710</v>
      </c>
      <c r="L1803" s="3">
        <f t="shared" si="113"/>
        <v>-45710</v>
      </c>
      <c r="M1803" s="1" t="s">
        <v>40</v>
      </c>
      <c r="N1803" s="88">
        <v>73571183</v>
      </c>
      <c r="O1803" s="1" t="s">
        <v>302</v>
      </c>
      <c r="P1803" s="1" t="s">
        <v>37</v>
      </c>
      <c r="Q1803" s="1" t="s">
        <v>43</v>
      </c>
      <c r="R1803" s="1" t="s">
        <v>43</v>
      </c>
      <c r="S1803" s="1" t="s">
        <v>43</v>
      </c>
      <c r="T1803" s="3">
        <v>0</v>
      </c>
      <c r="U1803" s="1" t="s">
        <v>44</v>
      </c>
      <c r="V1803" s="1" t="s">
        <v>45</v>
      </c>
      <c r="W1803" s="1" t="s">
        <v>349</v>
      </c>
      <c r="X1803" s="1" t="s">
        <v>46</v>
      </c>
      <c r="Y1803" s="1" t="s">
        <v>47</v>
      </c>
      <c r="Z1803" s="1" t="s">
        <v>351</v>
      </c>
      <c r="AA1803" s="1" t="s">
        <v>49</v>
      </c>
      <c r="AB1803" s="1" t="s">
        <v>50</v>
      </c>
      <c r="AC1803" s="1" t="s">
        <v>51</v>
      </c>
      <c r="AD1803" s="1" t="s">
        <v>351</v>
      </c>
      <c r="AE1803" s="1" t="s">
        <v>37</v>
      </c>
      <c r="AF1803">
        <f t="shared" si="114"/>
        <v>2025</v>
      </c>
      <c r="AG1803" t="str">
        <f t="shared" si="115"/>
        <v>jun</v>
      </c>
      <c r="AH1803" t="str">
        <f>+VLOOKUP(N1803,'[1]2. Ingreso de incapacidades'!$C$5:$O$6997,13,FALSE)</f>
        <v>SALUD TOTAL E.P.S.</v>
      </c>
      <c r="AI1803" t="s">
        <v>2192</v>
      </c>
    </row>
    <row r="1804" spans="1:35" hidden="1" x14ac:dyDescent="0.25">
      <c r="A1804" s="1" t="s">
        <v>33</v>
      </c>
      <c r="B1804" s="1" t="s">
        <v>34</v>
      </c>
      <c r="C1804" s="2">
        <v>45835</v>
      </c>
      <c r="D1804" s="42" t="str">
        <f t="shared" si="112"/>
        <v>2025</v>
      </c>
      <c r="E1804" s="1" t="s">
        <v>35</v>
      </c>
      <c r="F1804" s="1" t="s">
        <v>36</v>
      </c>
      <c r="G1804" s="1" t="s">
        <v>37</v>
      </c>
      <c r="H1804" s="1" t="s">
        <v>349</v>
      </c>
      <c r="I1804" s="1" t="s">
        <v>350</v>
      </c>
      <c r="J1804" s="3">
        <v>0</v>
      </c>
      <c r="K1804" s="3">
        <v>44416</v>
      </c>
      <c r="L1804" s="3">
        <f t="shared" si="113"/>
        <v>-44416</v>
      </c>
      <c r="M1804" s="1" t="s">
        <v>40</v>
      </c>
      <c r="N1804" s="88">
        <v>92447136</v>
      </c>
      <c r="O1804" s="1" t="s">
        <v>355</v>
      </c>
      <c r="P1804" s="1" t="s">
        <v>37</v>
      </c>
      <c r="Q1804" s="1" t="s">
        <v>43</v>
      </c>
      <c r="R1804" s="1" t="s">
        <v>43</v>
      </c>
      <c r="S1804" s="1" t="s">
        <v>43</v>
      </c>
      <c r="T1804" s="3">
        <v>0</v>
      </c>
      <c r="U1804" s="1" t="s">
        <v>44</v>
      </c>
      <c r="V1804" s="1" t="s">
        <v>45</v>
      </c>
      <c r="W1804" s="1" t="s">
        <v>349</v>
      </c>
      <c r="X1804" s="1" t="s">
        <v>46</v>
      </c>
      <c r="Y1804" s="1" t="s">
        <v>47</v>
      </c>
      <c r="Z1804" s="1" t="s">
        <v>351</v>
      </c>
      <c r="AA1804" s="1" t="s">
        <v>49</v>
      </c>
      <c r="AB1804" s="1" t="s">
        <v>50</v>
      </c>
      <c r="AC1804" s="1" t="s">
        <v>51</v>
      </c>
      <c r="AD1804" s="1" t="s">
        <v>351</v>
      </c>
      <c r="AE1804" s="1" t="s">
        <v>37</v>
      </c>
      <c r="AF1804">
        <f t="shared" si="114"/>
        <v>2025</v>
      </c>
      <c r="AG1804" t="str">
        <f t="shared" si="115"/>
        <v>jun</v>
      </c>
      <c r="AH1804" t="str">
        <f>+VLOOKUP(N1804,'[1]2. Ingreso de incapacidades'!$C$5:$O$6997,13,FALSE)</f>
        <v>SALUD TOTAL E.P.S.</v>
      </c>
      <c r="AI1804" t="s">
        <v>2192</v>
      </c>
    </row>
    <row r="1805" spans="1:35" hidden="1" x14ac:dyDescent="0.25">
      <c r="A1805" s="1" t="s">
        <v>33</v>
      </c>
      <c r="B1805" s="1" t="s">
        <v>34</v>
      </c>
      <c r="C1805" s="2">
        <v>45835</v>
      </c>
      <c r="D1805" s="42" t="str">
        <f t="shared" si="112"/>
        <v>2025</v>
      </c>
      <c r="E1805" s="1" t="s">
        <v>35</v>
      </c>
      <c r="F1805" s="1" t="s">
        <v>36</v>
      </c>
      <c r="G1805" s="1" t="s">
        <v>37</v>
      </c>
      <c r="H1805" s="1" t="s">
        <v>349</v>
      </c>
      <c r="I1805" s="1" t="s">
        <v>350</v>
      </c>
      <c r="J1805" s="3">
        <v>0</v>
      </c>
      <c r="K1805" s="3">
        <v>176290</v>
      </c>
      <c r="L1805" s="3">
        <f t="shared" si="113"/>
        <v>-176290</v>
      </c>
      <c r="M1805" s="1" t="s">
        <v>40</v>
      </c>
      <c r="N1805" s="88">
        <v>92447136</v>
      </c>
      <c r="O1805" s="1" t="s">
        <v>355</v>
      </c>
      <c r="P1805" s="1" t="s">
        <v>37</v>
      </c>
      <c r="Q1805" s="1" t="s">
        <v>43</v>
      </c>
      <c r="R1805" s="1" t="s">
        <v>43</v>
      </c>
      <c r="S1805" s="1" t="s">
        <v>43</v>
      </c>
      <c r="T1805" s="3">
        <v>0</v>
      </c>
      <c r="U1805" s="1" t="s">
        <v>44</v>
      </c>
      <c r="V1805" s="1" t="s">
        <v>45</v>
      </c>
      <c r="W1805" s="1" t="s">
        <v>349</v>
      </c>
      <c r="X1805" s="1" t="s">
        <v>46</v>
      </c>
      <c r="Y1805" s="1" t="s">
        <v>47</v>
      </c>
      <c r="Z1805" s="1" t="s">
        <v>351</v>
      </c>
      <c r="AA1805" s="1" t="s">
        <v>49</v>
      </c>
      <c r="AB1805" s="1" t="s">
        <v>50</v>
      </c>
      <c r="AC1805" s="1" t="s">
        <v>51</v>
      </c>
      <c r="AD1805" s="1" t="s">
        <v>351</v>
      </c>
      <c r="AE1805" s="1" t="s">
        <v>37</v>
      </c>
      <c r="AF1805">
        <f t="shared" si="114"/>
        <v>2025</v>
      </c>
      <c r="AG1805" t="str">
        <f t="shared" si="115"/>
        <v>jun</v>
      </c>
      <c r="AH1805" t="str">
        <f>+VLOOKUP(N1805,'[1]2. Ingreso de incapacidades'!$C$5:$O$6997,13,FALSE)</f>
        <v>SALUD TOTAL E.P.S.</v>
      </c>
      <c r="AI1805" t="s">
        <v>2192</v>
      </c>
    </row>
    <row r="1806" spans="1:35" hidden="1" x14ac:dyDescent="0.25">
      <c r="A1806" s="1" t="s">
        <v>33</v>
      </c>
      <c r="B1806" s="1" t="s">
        <v>34</v>
      </c>
      <c r="C1806" s="2">
        <v>45835</v>
      </c>
      <c r="D1806" s="42" t="str">
        <f t="shared" si="112"/>
        <v>2025</v>
      </c>
      <c r="E1806" s="1" t="s">
        <v>35</v>
      </c>
      <c r="F1806" s="1" t="s">
        <v>36</v>
      </c>
      <c r="G1806" s="1" t="s">
        <v>37</v>
      </c>
      <c r="H1806" s="1" t="s">
        <v>349</v>
      </c>
      <c r="I1806" s="1" t="s">
        <v>350</v>
      </c>
      <c r="J1806" s="3">
        <v>0</v>
      </c>
      <c r="K1806" s="3">
        <v>38667</v>
      </c>
      <c r="L1806" s="3">
        <f t="shared" si="113"/>
        <v>-38667</v>
      </c>
      <c r="M1806" s="1" t="s">
        <v>40</v>
      </c>
      <c r="N1806" s="88">
        <v>73151581</v>
      </c>
      <c r="O1806" s="1" t="s">
        <v>298</v>
      </c>
      <c r="P1806" s="1" t="s">
        <v>37</v>
      </c>
      <c r="Q1806" s="1" t="s">
        <v>43</v>
      </c>
      <c r="R1806" s="1" t="s">
        <v>43</v>
      </c>
      <c r="S1806" s="1" t="s">
        <v>43</v>
      </c>
      <c r="T1806" s="3">
        <v>0</v>
      </c>
      <c r="U1806" s="1" t="s">
        <v>44</v>
      </c>
      <c r="V1806" s="1" t="s">
        <v>45</v>
      </c>
      <c r="W1806" s="1" t="s">
        <v>349</v>
      </c>
      <c r="X1806" s="1" t="s">
        <v>46</v>
      </c>
      <c r="Y1806" s="1" t="s">
        <v>47</v>
      </c>
      <c r="Z1806" s="1" t="s">
        <v>351</v>
      </c>
      <c r="AA1806" s="1" t="s">
        <v>49</v>
      </c>
      <c r="AB1806" s="1" t="s">
        <v>50</v>
      </c>
      <c r="AC1806" s="1" t="s">
        <v>51</v>
      </c>
      <c r="AD1806" s="1" t="s">
        <v>351</v>
      </c>
      <c r="AE1806" s="1" t="s">
        <v>37</v>
      </c>
      <c r="AF1806">
        <f t="shared" si="114"/>
        <v>2025</v>
      </c>
      <c r="AG1806" t="str">
        <f t="shared" si="115"/>
        <v>jun</v>
      </c>
      <c r="AH1806" t="str">
        <f>+VLOOKUP(N1806,'[1]2. Ingreso de incapacidades'!$C$5:$O$6997,13,FALSE)</f>
        <v>SALUD TOTAL E.P.S.</v>
      </c>
      <c r="AI1806" t="s">
        <v>2192</v>
      </c>
    </row>
    <row r="1807" spans="1:35" hidden="1" x14ac:dyDescent="0.25">
      <c r="A1807" s="1" t="s">
        <v>33</v>
      </c>
      <c r="B1807" s="1" t="s">
        <v>34</v>
      </c>
      <c r="C1807" s="2">
        <v>45835</v>
      </c>
      <c r="D1807" s="42" t="str">
        <f t="shared" si="112"/>
        <v>2025</v>
      </c>
      <c r="E1807" s="1" t="s">
        <v>35</v>
      </c>
      <c r="F1807" s="1" t="s">
        <v>36</v>
      </c>
      <c r="G1807" s="1" t="s">
        <v>37</v>
      </c>
      <c r="H1807" s="1" t="s">
        <v>349</v>
      </c>
      <c r="I1807" s="1" t="s">
        <v>350</v>
      </c>
      <c r="J1807" s="3">
        <v>0</v>
      </c>
      <c r="K1807" s="3">
        <v>142350</v>
      </c>
      <c r="L1807" s="3">
        <f t="shared" si="113"/>
        <v>-142350</v>
      </c>
      <c r="M1807" s="1" t="s">
        <v>40</v>
      </c>
      <c r="N1807" s="88">
        <v>1050959328</v>
      </c>
      <c r="O1807" s="1" t="s">
        <v>94</v>
      </c>
      <c r="P1807" s="1" t="s">
        <v>37</v>
      </c>
      <c r="Q1807" s="1" t="s">
        <v>43</v>
      </c>
      <c r="R1807" s="1" t="s">
        <v>43</v>
      </c>
      <c r="S1807" s="1" t="s">
        <v>43</v>
      </c>
      <c r="T1807" s="3">
        <v>0</v>
      </c>
      <c r="U1807" s="1" t="s">
        <v>44</v>
      </c>
      <c r="V1807" s="1" t="s">
        <v>45</v>
      </c>
      <c r="W1807" s="1" t="s">
        <v>349</v>
      </c>
      <c r="X1807" s="1" t="s">
        <v>46</v>
      </c>
      <c r="Y1807" s="1" t="s">
        <v>47</v>
      </c>
      <c r="Z1807" s="1" t="s">
        <v>351</v>
      </c>
      <c r="AA1807" s="1" t="s">
        <v>49</v>
      </c>
      <c r="AB1807" s="1" t="s">
        <v>50</v>
      </c>
      <c r="AC1807" s="1" t="s">
        <v>51</v>
      </c>
      <c r="AD1807" s="1" t="s">
        <v>351</v>
      </c>
      <c r="AE1807" s="1" t="s">
        <v>37</v>
      </c>
      <c r="AF1807">
        <f t="shared" si="114"/>
        <v>2025</v>
      </c>
      <c r="AG1807" t="str">
        <f t="shared" si="115"/>
        <v>jun</v>
      </c>
      <c r="AH1807" t="str">
        <f>+VLOOKUP(N1807,'[1]2. Ingreso de incapacidades'!$C$5:$O$6997,13,FALSE)</f>
        <v>SALUD TOTAL E.P.S.</v>
      </c>
      <c r="AI1807" t="s">
        <v>2192</v>
      </c>
    </row>
    <row r="1808" spans="1:35" hidden="1" x14ac:dyDescent="0.25">
      <c r="A1808" s="1" t="s">
        <v>33</v>
      </c>
      <c r="B1808" s="1" t="s">
        <v>34</v>
      </c>
      <c r="C1808" s="2">
        <v>45835</v>
      </c>
      <c r="D1808" s="42" t="str">
        <f t="shared" si="112"/>
        <v>2025</v>
      </c>
      <c r="E1808" s="1" t="s">
        <v>35</v>
      </c>
      <c r="F1808" s="1" t="s">
        <v>36</v>
      </c>
      <c r="G1808" s="1" t="s">
        <v>37</v>
      </c>
      <c r="H1808" s="1" t="s">
        <v>349</v>
      </c>
      <c r="I1808" s="1" t="s">
        <v>350</v>
      </c>
      <c r="J1808" s="3">
        <v>0</v>
      </c>
      <c r="K1808" s="3">
        <v>43333</v>
      </c>
      <c r="L1808" s="3">
        <f t="shared" si="113"/>
        <v>-43333</v>
      </c>
      <c r="M1808" s="1" t="s">
        <v>40</v>
      </c>
      <c r="N1808" s="88">
        <v>9103331</v>
      </c>
      <c r="O1808" s="1" t="s">
        <v>169</v>
      </c>
      <c r="P1808" s="1" t="s">
        <v>37</v>
      </c>
      <c r="Q1808" s="1" t="s">
        <v>43</v>
      </c>
      <c r="R1808" s="1" t="s">
        <v>43</v>
      </c>
      <c r="S1808" s="1" t="s">
        <v>43</v>
      </c>
      <c r="T1808" s="3">
        <v>0</v>
      </c>
      <c r="U1808" s="1" t="s">
        <v>44</v>
      </c>
      <c r="V1808" s="1" t="s">
        <v>45</v>
      </c>
      <c r="W1808" s="1" t="s">
        <v>349</v>
      </c>
      <c r="X1808" s="1" t="s">
        <v>46</v>
      </c>
      <c r="Y1808" s="1" t="s">
        <v>47</v>
      </c>
      <c r="Z1808" s="1" t="s">
        <v>351</v>
      </c>
      <c r="AA1808" s="1" t="s">
        <v>49</v>
      </c>
      <c r="AB1808" s="1" t="s">
        <v>50</v>
      </c>
      <c r="AC1808" s="1" t="s">
        <v>51</v>
      </c>
      <c r="AD1808" s="1" t="s">
        <v>351</v>
      </c>
      <c r="AE1808" s="1" t="s">
        <v>37</v>
      </c>
      <c r="AF1808">
        <f t="shared" si="114"/>
        <v>2025</v>
      </c>
      <c r="AG1808" t="str">
        <f t="shared" si="115"/>
        <v>jun</v>
      </c>
      <c r="AH1808" t="str">
        <f>+VLOOKUP(N1808,'[1]2. Ingreso de incapacidades'!$C$5:$O$6997,13,FALSE)</f>
        <v>SALUD TOTAL E.P.S.</v>
      </c>
      <c r="AI1808" t="s">
        <v>2192</v>
      </c>
    </row>
    <row r="1809" spans="1:35" hidden="1" x14ac:dyDescent="0.25">
      <c r="A1809" s="1" t="s">
        <v>33</v>
      </c>
      <c r="B1809" s="1" t="s">
        <v>34</v>
      </c>
      <c r="C1809" s="2">
        <v>45835</v>
      </c>
      <c r="D1809" s="42" t="str">
        <f t="shared" si="112"/>
        <v>2025</v>
      </c>
      <c r="E1809" s="1" t="s">
        <v>35</v>
      </c>
      <c r="F1809" s="1" t="s">
        <v>36</v>
      </c>
      <c r="G1809" s="1" t="s">
        <v>37</v>
      </c>
      <c r="H1809" s="1" t="s">
        <v>349</v>
      </c>
      <c r="I1809" s="1" t="s">
        <v>350</v>
      </c>
      <c r="J1809" s="3">
        <v>0</v>
      </c>
      <c r="K1809" s="3">
        <v>249424</v>
      </c>
      <c r="L1809" s="3">
        <f t="shared" si="113"/>
        <v>-249424</v>
      </c>
      <c r="M1809" s="1" t="s">
        <v>40</v>
      </c>
      <c r="N1809" s="88">
        <v>9156352</v>
      </c>
      <c r="O1809" s="1" t="s">
        <v>167</v>
      </c>
      <c r="P1809" s="1" t="s">
        <v>37</v>
      </c>
      <c r="Q1809" s="1" t="s">
        <v>43</v>
      </c>
      <c r="R1809" s="1" t="s">
        <v>43</v>
      </c>
      <c r="S1809" s="1" t="s">
        <v>43</v>
      </c>
      <c r="T1809" s="3">
        <v>0</v>
      </c>
      <c r="U1809" s="1" t="s">
        <v>44</v>
      </c>
      <c r="V1809" s="1" t="s">
        <v>45</v>
      </c>
      <c r="W1809" s="1" t="s">
        <v>349</v>
      </c>
      <c r="X1809" s="1" t="s">
        <v>46</v>
      </c>
      <c r="Y1809" s="1" t="s">
        <v>47</v>
      </c>
      <c r="Z1809" s="1" t="s">
        <v>351</v>
      </c>
      <c r="AA1809" s="1" t="s">
        <v>49</v>
      </c>
      <c r="AB1809" s="1" t="s">
        <v>50</v>
      </c>
      <c r="AC1809" s="1" t="s">
        <v>51</v>
      </c>
      <c r="AD1809" s="1" t="s">
        <v>351</v>
      </c>
      <c r="AE1809" s="1" t="s">
        <v>37</v>
      </c>
      <c r="AF1809">
        <f t="shared" si="114"/>
        <v>2025</v>
      </c>
      <c r="AG1809" t="str">
        <f t="shared" si="115"/>
        <v>jun</v>
      </c>
      <c r="AH1809" t="str">
        <f>+VLOOKUP(N1809,'[1]2. Ingreso de incapacidades'!$C$5:$O$6997,13,FALSE)</f>
        <v>SALUD TOTAL E.P.S.</v>
      </c>
      <c r="AI1809" t="s">
        <v>2192</v>
      </c>
    </row>
    <row r="1810" spans="1:35" hidden="1" x14ac:dyDescent="0.25">
      <c r="A1810" s="1" t="s">
        <v>33</v>
      </c>
      <c r="B1810" s="1" t="s">
        <v>34</v>
      </c>
      <c r="C1810" s="2">
        <v>45835</v>
      </c>
      <c r="D1810" s="42" t="str">
        <f t="shared" si="112"/>
        <v>2025</v>
      </c>
      <c r="E1810" s="1" t="s">
        <v>35</v>
      </c>
      <c r="F1810" s="1" t="s">
        <v>36</v>
      </c>
      <c r="G1810" s="1" t="s">
        <v>37</v>
      </c>
      <c r="H1810" s="1" t="s">
        <v>349</v>
      </c>
      <c r="I1810" s="1" t="s">
        <v>350</v>
      </c>
      <c r="J1810" s="3">
        <v>0</v>
      </c>
      <c r="K1810" s="3">
        <v>149654</v>
      </c>
      <c r="L1810" s="3">
        <f t="shared" si="113"/>
        <v>-149654</v>
      </c>
      <c r="M1810" s="1" t="s">
        <v>40</v>
      </c>
      <c r="N1810" s="88">
        <v>9156352</v>
      </c>
      <c r="O1810" s="1" t="s">
        <v>167</v>
      </c>
      <c r="P1810" s="1" t="s">
        <v>37</v>
      </c>
      <c r="Q1810" s="1" t="s">
        <v>43</v>
      </c>
      <c r="R1810" s="1" t="s">
        <v>43</v>
      </c>
      <c r="S1810" s="1" t="s">
        <v>43</v>
      </c>
      <c r="T1810" s="3">
        <v>0</v>
      </c>
      <c r="U1810" s="1" t="s">
        <v>44</v>
      </c>
      <c r="V1810" s="1" t="s">
        <v>45</v>
      </c>
      <c r="W1810" s="1" t="s">
        <v>349</v>
      </c>
      <c r="X1810" s="1" t="s">
        <v>46</v>
      </c>
      <c r="Y1810" s="1" t="s">
        <v>47</v>
      </c>
      <c r="Z1810" s="1" t="s">
        <v>351</v>
      </c>
      <c r="AA1810" s="1" t="s">
        <v>49</v>
      </c>
      <c r="AB1810" s="1" t="s">
        <v>50</v>
      </c>
      <c r="AC1810" s="1" t="s">
        <v>51</v>
      </c>
      <c r="AD1810" s="1" t="s">
        <v>351</v>
      </c>
      <c r="AE1810" s="1" t="s">
        <v>37</v>
      </c>
      <c r="AF1810">
        <f t="shared" si="114"/>
        <v>2025</v>
      </c>
      <c r="AG1810" t="str">
        <f t="shared" si="115"/>
        <v>jun</v>
      </c>
      <c r="AH1810" t="str">
        <f>+VLOOKUP(N1810,'[1]2. Ingreso de incapacidades'!$C$5:$O$6997,13,FALSE)</f>
        <v>SALUD TOTAL E.P.S.</v>
      </c>
      <c r="AI1810" t="s">
        <v>2192</v>
      </c>
    </row>
    <row r="1811" spans="1:35" hidden="1" x14ac:dyDescent="0.25">
      <c r="A1811" s="1" t="s">
        <v>33</v>
      </c>
      <c r="B1811" s="1" t="s">
        <v>34</v>
      </c>
      <c r="C1811" s="2">
        <v>45835</v>
      </c>
      <c r="D1811" s="42" t="str">
        <f t="shared" si="112"/>
        <v>2025</v>
      </c>
      <c r="E1811" s="1" t="s">
        <v>35</v>
      </c>
      <c r="F1811" s="1" t="s">
        <v>36</v>
      </c>
      <c r="G1811" s="1" t="s">
        <v>37</v>
      </c>
      <c r="H1811" s="1" t="s">
        <v>349</v>
      </c>
      <c r="I1811" s="1" t="s">
        <v>350</v>
      </c>
      <c r="J1811" s="3">
        <v>0</v>
      </c>
      <c r="K1811" s="3">
        <v>142350</v>
      </c>
      <c r="L1811" s="3">
        <f t="shared" si="113"/>
        <v>-142350</v>
      </c>
      <c r="M1811" s="1" t="s">
        <v>40</v>
      </c>
      <c r="N1811" s="88">
        <v>1047370459</v>
      </c>
      <c r="O1811" s="1" t="s">
        <v>140</v>
      </c>
      <c r="P1811" s="1" t="s">
        <v>37</v>
      </c>
      <c r="Q1811" s="1" t="s">
        <v>43</v>
      </c>
      <c r="R1811" s="1" t="s">
        <v>43</v>
      </c>
      <c r="S1811" s="1" t="s">
        <v>43</v>
      </c>
      <c r="T1811" s="3">
        <v>0</v>
      </c>
      <c r="U1811" s="1" t="s">
        <v>44</v>
      </c>
      <c r="V1811" s="1" t="s">
        <v>45</v>
      </c>
      <c r="W1811" s="1" t="s">
        <v>349</v>
      </c>
      <c r="X1811" s="1" t="s">
        <v>46</v>
      </c>
      <c r="Y1811" s="1" t="s">
        <v>47</v>
      </c>
      <c r="Z1811" s="1" t="s">
        <v>351</v>
      </c>
      <c r="AA1811" s="1" t="s">
        <v>49</v>
      </c>
      <c r="AB1811" s="1" t="s">
        <v>50</v>
      </c>
      <c r="AC1811" s="1" t="s">
        <v>51</v>
      </c>
      <c r="AD1811" s="1" t="s">
        <v>351</v>
      </c>
      <c r="AE1811" s="1" t="s">
        <v>37</v>
      </c>
      <c r="AF1811">
        <f t="shared" si="114"/>
        <v>2025</v>
      </c>
      <c r="AG1811" t="str">
        <f t="shared" si="115"/>
        <v>jun</v>
      </c>
      <c r="AH1811" t="str">
        <f>+VLOOKUP(N1811,'[1]2. Ingreso de incapacidades'!$C$5:$O$6997,13,FALSE)</f>
        <v>SALUD TOTAL E.P.S.</v>
      </c>
      <c r="AI1811" t="s">
        <v>2192</v>
      </c>
    </row>
    <row r="1812" spans="1:35" hidden="1" x14ac:dyDescent="0.25">
      <c r="A1812" s="1" t="s">
        <v>33</v>
      </c>
      <c r="B1812" s="1" t="s">
        <v>34</v>
      </c>
      <c r="C1812" s="2">
        <v>45835</v>
      </c>
      <c r="D1812" s="42" t="str">
        <f t="shared" si="112"/>
        <v>2025</v>
      </c>
      <c r="E1812" s="1" t="s">
        <v>35</v>
      </c>
      <c r="F1812" s="1" t="s">
        <v>36</v>
      </c>
      <c r="G1812" s="1" t="s">
        <v>37</v>
      </c>
      <c r="H1812" s="1" t="s">
        <v>349</v>
      </c>
      <c r="I1812" s="1" t="s">
        <v>356</v>
      </c>
      <c r="J1812" s="3">
        <v>0</v>
      </c>
      <c r="K1812" s="3">
        <v>55638</v>
      </c>
      <c r="L1812" s="3">
        <f t="shared" si="113"/>
        <v>-55638</v>
      </c>
      <c r="M1812" s="1" t="s">
        <v>40</v>
      </c>
      <c r="N1812" s="88">
        <v>9156352</v>
      </c>
      <c r="O1812" s="1" t="s">
        <v>167</v>
      </c>
      <c r="P1812" s="1" t="s">
        <v>37</v>
      </c>
      <c r="Q1812" s="1" t="s">
        <v>43</v>
      </c>
      <c r="R1812" s="1" t="s">
        <v>43</v>
      </c>
      <c r="S1812" s="1" t="s">
        <v>43</v>
      </c>
      <c r="T1812" s="3">
        <v>0</v>
      </c>
      <c r="U1812" s="1" t="s">
        <v>44</v>
      </c>
      <c r="V1812" s="1" t="s">
        <v>45</v>
      </c>
      <c r="W1812" s="1" t="s">
        <v>349</v>
      </c>
      <c r="X1812" s="1" t="s">
        <v>46</v>
      </c>
      <c r="Y1812" s="1" t="s">
        <v>47</v>
      </c>
      <c r="Z1812" s="1" t="s">
        <v>351</v>
      </c>
      <c r="AA1812" s="1" t="s">
        <v>49</v>
      </c>
      <c r="AB1812" s="1" t="s">
        <v>50</v>
      </c>
      <c r="AC1812" s="1" t="s">
        <v>51</v>
      </c>
      <c r="AD1812" s="1" t="s">
        <v>351</v>
      </c>
      <c r="AE1812" s="1" t="s">
        <v>37</v>
      </c>
      <c r="AF1812">
        <f t="shared" si="114"/>
        <v>2025</v>
      </c>
      <c r="AG1812" t="str">
        <f t="shared" si="115"/>
        <v>jun</v>
      </c>
      <c r="AH1812" t="str">
        <f>+VLOOKUP(N1812,'[1]2. Ingreso de incapacidades'!$C$5:$O$6997,13,FALSE)</f>
        <v>SALUD TOTAL E.P.S.</v>
      </c>
      <c r="AI1812" t="s">
        <v>2192</v>
      </c>
    </row>
    <row r="1813" spans="1:35" hidden="1" x14ac:dyDescent="0.25">
      <c r="A1813" s="1" t="s">
        <v>33</v>
      </c>
      <c r="B1813" s="1" t="s">
        <v>34</v>
      </c>
      <c r="C1813" s="2">
        <v>45833</v>
      </c>
      <c r="D1813" s="42" t="str">
        <f t="shared" si="112"/>
        <v>2025</v>
      </c>
      <c r="E1813" s="1" t="s">
        <v>35</v>
      </c>
      <c r="F1813" s="1" t="s">
        <v>36</v>
      </c>
      <c r="G1813" s="1" t="s">
        <v>37</v>
      </c>
      <c r="H1813" s="1" t="s">
        <v>357</v>
      </c>
      <c r="I1813" s="1" t="s">
        <v>358</v>
      </c>
      <c r="J1813" s="3">
        <v>0</v>
      </c>
      <c r="K1813" s="3">
        <v>1130959</v>
      </c>
      <c r="L1813" s="3">
        <f t="shared" si="113"/>
        <v>-1130959</v>
      </c>
      <c r="M1813" s="1" t="s">
        <v>40</v>
      </c>
      <c r="N1813" s="88">
        <v>1143340016</v>
      </c>
      <c r="O1813" s="1" t="s">
        <v>360</v>
      </c>
      <c r="P1813" s="1" t="s">
        <v>37</v>
      </c>
      <c r="Q1813" s="1" t="s">
        <v>43</v>
      </c>
      <c r="R1813" s="1" t="s">
        <v>43</v>
      </c>
      <c r="S1813" s="1" t="s">
        <v>43</v>
      </c>
      <c r="T1813" s="3">
        <v>0</v>
      </c>
      <c r="U1813" s="1" t="s">
        <v>44</v>
      </c>
      <c r="V1813" s="1" t="s">
        <v>45</v>
      </c>
      <c r="W1813" s="1" t="s">
        <v>357</v>
      </c>
      <c r="X1813" s="1" t="s">
        <v>46</v>
      </c>
      <c r="Y1813" s="1" t="s">
        <v>47</v>
      </c>
      <c r="Z1813" s="1" t="s">
        <v>361</v>
      </c>
      <c r="AA1813" s="1" t="s">
        <v>49</v>
      </c>
      <c r="AB1813" s="1" t="s">
        <v>50</v>
      </c>
      <c r="AC1813" s="1" t="s">
        <v>51</v>
      </c>
      <c r="AD1813" s="1" t="s">
        <v>361</v>
      </c>
      <c r="AE1813" s="1" t="s">
        <v>37</v>
      </c>
      <c r="AF1813">
        <f t="shared" si="114"/>
        <v>2025</v>
      </c>
      <c r="AG1813" t="str">
        <f t="shared" si="115"/>
        <v>jun</v>
      </c>
      <c r="AH1813" t="str">
        <f>+VLOOKUP(N1813,'[1]2. Ingreso de incapacidades'!$C$5:$O$6997,13,FALSE)</f>
        <v>SURA E.P.S.</v>
      </c>
      <c r="AI1813" t="s">
        <v>2197</v>
      </c>
    </row>
    <row r="1814" spans="1:35" hidden="1" x14ac:dyDescent="0.25">
      <c r="A1814" s="1" t="s">
        <v>33</v>
      </c>
      <c r="B1814" s="1" t="s">
        <v>34</v>
      </c>
      <c r="C1814" s="2">
        <v>45828</v>
      </c>
      <c r="D1814" s="42" t="str">
        <f t="shared" si="112"/>
        <v>2025</v>
      </c>
      <c r="E1814" s="1" t="s">
        <v>35</v>
      </c>
      <c r="F1814" s="1" t="s">
        <v>36</v>
      </c>
      <c r="G1814" s="1" t="s">
        <v>37</v>
      </c>
      <c r="H1814" s="1" t="s">
        <v>362</v>
      </c>
      <c r="I1814" s="1" t="s">
        <v>363</v>
      </c>
      <c r="J1814" s="3">
        <v>0</v>
      </c>
      <c r="K1814" s="3">
        <v>427050</v>
      </c>
      <c r="L1814" s="3">
        <f t="shared" si="113"/>
        <v>-427050</v>
      </c>
      <c r="M1814" s="1" t="s">
        <v>40</v>
      </c>
      <c r="N1814" s="88">
        <v>73146005</v>
      </c>
      <c r="O1814" s="1" t="s">
        <v>300</v>
      </c>
      <c r="P1814" s="1" t="s">
        <v>37</v>
      </c>
      <c r="Q1814" s="1" t="s">
        <v>43</v>
      </c>
      <c r="R1814" s="1" t="s">
        <v>43</v>
      </c>
      <c r="S1814" s="1" t="s">
        <v>43</v>
      </c>
      <c r="T1814" s="3">
        <v>0</v>
      </c>
      <c r="U1814" s="1" t="s">
        <v>44</v>
      </c>
      <c r="V1814" s="1" t="s">
        <v>45</v>
      </c>
      <c r="W1814" s="1" t="s">
        <v>362</v>
      </c>
      <c r="X1814" s="1" t="s">
        <v>46</v>
      </c>
      <c r="Y1814" s="1" t="s">
        <v>47</v>
      </c>
      <c r="Z1814" s="1" t="s">
        <v>364</v>
      </c>
      <c r="AA1814" s="1" t="s">
        <v>49</v>
      </c>
      <c r="AB1814" s="1" t="s">
        <v>50</v>
      </c>
      <c r="AC1814" s="1" t="s">
        <v>51</v>
      </c>
      <c r="AD1814" s="1" t="s">
        <v>364</v>
      </c>
      <c r="AE1814" s="1" t="s">
        <v>37</v>
      </c>
      <c r="AF1814">
        <f t="shared" si="114"/>
        <v>2025</v>
      </c>
      <c r="AG1814" t="str">
        <f t="shared" si="115"/>
        <v>jun</v>
      </c>
      <c r="AH1814" t="str">
        <f>+VLOOKUP(N1814,'[1]2. Ingreso de incapacidades'!$C$5:$O$6997,13,FALSE)</f>
        <v>COOMEVA E.P.S</v>
      </c>
      <c r="AI1814" t="s">
        <v>2202</v>
      </c>
    </row>
    <row r="1815" spans="1:35" hidden="1" x14ac:dyDescent="0.25">
      <c r="A1815" s="1" t="s">
        <v>33</v>
      </c>
      <c r="B1815" s="1" t="s">
        <v>34</v>
      </c>
      <c r="C1815" s="2">
        <v>45828</v>
      </c>
      <c r="D1815" s="42" t="str">
        <f t="shared" si="112"/>
        <v>2025</v>
      </c>
      <c r="E1815" s="1" t="s">
        <v>35</v>
      </c>
      <c r="F1815" s="1" t="s">
        <v>36</v>
      </c>
      <c r="G1815" s="1" t="s">
        <v>37</v>
      </c>
      <c r="H1815" s="1" t="s">
        <v>362</v>
      </c>
      <c r="I1815" s="1" t="s">
        <v>365</v>
      </c>
      <c r="J1815" s="3">
        <v>0</v>
      </c>
      <c r="K1815" s="3">
        <v>142350</v>
      </c>
      <c r="L1815" s="3">
        <f t="shared" si="113"/>
        <v>-142350</v>
      </c>
      <c r="M1815" s="1" t="s">
        <v>40</v>
      </c>
      <c r="N1815" s="88">
        <v>73576572</v>
      </c>
      <c r="O1815" s="1" t="s">
        <v>134</v>
      </c>
      <c r="P1815" s="1" t="s">
        <v>37</v>
      </c>
      <c r="Q1815" s="1" t="s">
        <v>43</v>
      </c>
      <c r="R1815" s="1" t="s">
        <v>43</v>
      </c>
      <c r="S1815" s="1" t="s">
        <v>43</v>
      </c>
      <c r="T1815" s="3">
        <v>0</v>
      </c>
      <c r="U1815" s="1" t="s">
        <v>44</v>
      </c>
      <c r="V1815" s="1" t="s">
        <v>45</v>
      </c>
      <c r="W1815" s="1" t="s">
        <v>362</v>
      </c>
      <c r="X1815" s="1" t="s">
        <v>46</v>
      </c>
      <c r="Y1815" s="1" t="s">
        <v>47</v>
      </c>
      <c r="Z1815" s="1" t="s">
        <v>364</v>
      </c>
      <c r="AA1815" s="1" t="s">
        <v>49</v>
      </c>
      <c r="AB1815" s="1" t="s">
        <v>50</v>
      </c>
      <c r="AC1815" s="1" t="s">
        <v>51</v>
      </c>
      <c r="AD1815" s="1" t="s">
        <v>364</v>
      </c>
      <c r="AE1815" s="1" t="s">
        <v>37</v>
      </c>
      <c r="AF1815">
        <f t="shared" si="114"/>
        <v>2025</v>
      </c>
      <c r="AG1815" t="str">
        <f t="shared" si="115"/>
        <v>jun</v>
      </c>
      <c r="AH1815" t="str">
        <f>+VLOOKUP(N1815,'[1]2. Ingreso de incapacidades'!$C$5:$O$6997,13,FALSE)</f>
        <v>SANITAS E.P.S</v>
      </c>
      <c r="AI1815" t="s">
        <v>2193</v>
      </c>
    </row>
    <row r="1816" spans="1:35" hidden="1" x14ac:dyDescent="0.25">
      <c r="A1816" s="1" t="s">
        <v>33</v>
      </c>
      <c r="B1816" s="1" t="s">
        <v>34</v>
      </c>
      <c r="C1816" s="2">
        <v>45818</v>
      </c>
      <c r="D1816" s="42" t="str">
        <f t="shared" si="112"/>
        <v>2025</v>
      </c>
      <c r="E1816" s="1" t="s">
        <v>35</v>
      </c>
      <c r="F1816" s="1" t="s">
        <v>36</v>
      </c>
      <c r="G1816" s="1" t="s">
        <v>37</v>
      </c>
      <c r="H1816" s="1" t="s">
        <v>366</v>
      </c>
      <c r="I1816" s="1" t="s">
        <v>363</v>
      </c>
      <c r="J1816" s="3">
        <v>0</v>
      </c>
      <c r="K1816" s="3">
        <v>833380</v>
      </c>
      <c r="L1816" s="3">
        <f t="shared" si="113"/>
        <v>-833380</v>
      </c>
      <c r="M1816" s="1" t="s">
        <v>40</v>
      </c>
      <c r="N1816" s="88">
        <v>1002057942</v>
      </c>
      <c r="O1816" s="1" t="s">
        <v>278</v>
      </c>
      <c r="P1816" s="1" t="s">
        <v>37</v>
      </c>
      <c r="Q1816" s="1" t="s">
        <v>43</v>
      </c>
      <c r="R1816" s="1" t="s">
        <v>43</v>
      </c>
      <c r="S1816" s="1" t="s">
        <v>43</v>
      </c>
      <c r="T1816" s="3">
        <v>0</v>
      </c>
      <c r="U1816" s="1" t="s">
        <v>44</v>
      </c>
      <c r="V1816" s="1" t="s">
        <v>45</v>
      </c>
      <c r="W1816" s="1" t="s">
        <v>366</v>
      </c>
      <c r="X1816" s="1" t="s">
        <v>46</v>
      </c>
      <c r="Y1816" s="1" t="s">
        <v>47</v>
      </c>
      <c r="Z1816" s="1" t="s">
        <v>367</v>
      </c>
      <c r="AA1816" s="1" t="s">
        <v>49</v>
      </c>
      <c r="AB1816" s="1" t="s">
        <v>50</v>
      </c>
      <c r="AC1816" s="1" t="s">
        <v>51</v>
      </c>
      <c r="AD1816" s="1" t="s">
        <v>367</v>
      </c>
      <c r="AE1816" s="1" t="s">
        <v>37</v>
      </c>
      <c r="AF1816">
        <f t="shared" si="114"/>
        <v>2025</v>
      </c>
      <c r="AG1816" t="str">
        <f t="shared" si="115"/>
        <v>jun</v>
      </c>
      <c r="AH1816" t="str">
        <f>+VLOOKUP(N1816,'[1]2. Ingreso de incapacidades'!$C$5:$O$6997,13,FALSE)</f>
        <v>EPS MUTUAL SER</v>
      </c>
      <c r="AI1816" t="s">
        <v>2195</v>
      </c>
    </row>
    <row r="1817" spans="1:35" hidden="1" x14ac:dyDescent="0.25">
      <c r="A1817" s="1" t="s">
        <v>33</v>
      </c>
      <c r="B1817" s="1" t="s">
        <v>34</v>
      </c>
      <c r="C1817" s="2">
        <v>45818</v>
      </c>
      <c r="D1817" s="42" t="str">
        <f t="shared" si="112"/>
        <v>2025</v>
      </c>
      <c r="E1817" s="1" t="s">
        <v>35</v>
      </c>
      <c r="F1817" s="1" t="s">
        <v>36</v>
      </c>
      <c r="G1817" s="1" t="s">
        <v>37</v>
      </c>
      <c r="H1817" s="1" t="s">
        <v>366</v>
      </c>
      <c r="I1817" s="1" t="s">
        <v>368</v>
      </c>
      <c r="J1817" s="3">
        <v>0</v>
      </c>
      <c r="K1817" s="3">
        <v>346664</v>
      </c>
      <c r="L1817" s="3">
        <f t="shared" si="113"/>
        <v>-346664</v>
      </c>
      <c r="M1817" s="1" t="s">
        <v>40</v>
      </c>
      <c r="N1817" s="88">
        <v>73187274</v>
      </c>
      <c r="O1817" s="1" t="s">
        <v>370</v>
      </c>
      <c r="P1817" s="1" t="s">
        <v>37</v>
      </c>
      <c r="Q1817" s="1" t="s">
        <v>43</v>
      </c>
      <c r="R1817" s="1" t="s">
        <v>43</v>
      </c>
      <c r="S1817" s="1" t="s">
        <v>43</v>
      </c>
      <c r="T1817" s="3">
        <v>0</v>
      </c>
      <c r="U1817" s="1" t="s">
        <v>44</v>
      </c>
      <c r="V1817" s="1" t="s">
        <v>45</v>
      </c>
      <c r="W1817" s="1" t="s">
        <v>366</v>
      </c>
      <c r="X1817" s="1" t="s">
        <v>46</v>
      </c>
      <c r="Y1817" s="1" t="s">
        <v>47</v>
      </c>
      <c r="Z1817" s="1" t="s">
        <v>367</v>
      </c>
      <c r="AA1817" s="1" t="s">
        <v>49</v>
      </c>
      <c r="AB1817" s="1" t="s">
        <v>50</v>
      </c>
      <c r="AC1817" s="1" t="s">
        <v>51</v>
      </c>
      <c r="AD1817" s="1" t="s">
        <v>367</v>
      </c>
      <c r="AE1817" s="1" t="s">
        <v>37</v>
      </c>
      <c r="AF1817">
        <f t="shared" si="114"/>
        <v>2025</v>
      </c>
      <c r="AG1817" t="str">
        <f t="shared" si="115"/>
        <v>jun</v>
      </c>
      <c r="AH1817" t="str">
        <f>+VLOOKUP(N1817,'[1]2. Ingreso de incapacidades'!$C$5:$O$6997,13,FALSE)</f>
        <v>SALUD TOTAL E.P.S.</v>
      </c>
      <c r="AI1817" t="s">
        <v>2192</v>
      </c>
    </row>
    <row r="1818" spans="1:35" hidden="1" x14ac:dyDescent="0.25">
      <c r="A1818" s="1" t="s">
        <v>33</v>
      </c>
      <c r="B1818" s="1" t="s">
        <v>34</v>
      </c>
      <c r="C1818" s="2">
        <v>45813</v>
      </c>
      <c r="D1818" s="42" t="str">
        <f t="shared" si="112"/>
        <v>2025</v>
      </c>
      <c r="E1818" s="1" t="s">
        <v>35</v>
      </c>
      <c r="F1818" s="1" t="s">
        <v>36</v>
      </c>
      <c r="G1818" s="1" t="s">
        <v>37</v>
      </c>
      <c r="H1818" s="1" t="s">
        <v>371</v>
      </c>
      <c r="I1818" s="1" t="s">
        <v>350</v>
      </c>
      <c r="J1818" s="3">
        <v>0</v>
      </c>
      <c r="K1818" s="3">
        <v>46413</v>
      </c>
      <c r="L1818" s="3">
        <f t="shared" si="113"/>
        <v>-46413</v>
      </c>
      <c r="M1818" s="1" t="s">
        <v>40</v>
      </c>
      <c r="N1818" s="88">
        <v>1050966796</v>
      </c>
      <c r="O1818" s="1" t="s">
        <v>373</v>
      </c>
      <c r="P1818" s="1" t="s">
        <v>37</v>
      </c>
      <c r="Q1818" s="1" t="s">
        <v>43</v>
      </c>
      <c r="R1818" s="1" t="s">
        <v>43</v>
      </c>
      <c r="S1818" s="1" t="s">
        <v>43</v>
      </c>
      <c r="T1818" s="3">
        <v>0</v>
      </c>
      <c r="U1818" s="1" t="s">
        <v>44</v>
      </c>
      <c r="V1818" s="1" t="s">
        <v>45</v>
      </c>
      <c r="W1818" s="1" t="s">
        <v>371</v>
      </c>
      <c r="X1818" s="1" t="s">
        <v>46</v>
      </c>
      <c r="Y1818" s="1" t="s">
        <v>47</v>
      </c>
      <c r="Z1818" s="1" t="s">
        <v>374</v>
      </c>
      <c r="AA1818" s="1" t="s">
        <v>49</v>
      </c>
      <c r="AB1818" s="1" t="s">
        <v>50</v>
      </c>
      <c r="AC1818" s="1" t="s">
        <v>51</v>
      </c>
      <c r="AD1818" s="1" t="s">
        <v>374</v>
      </c>
      <c r="AE1818" s="1" t="s">
        <v>37</v>
      </c>
      <c r="AF1818">
        <f t="shared" si="114"/>
        <v>2025</v>
      </c>
      <c r="AG1818" t="str">
        <f t="shared" si="115"/>
        <v>jun</v>
      </c>
      <c r="AH1818" t="str">
        <f>+VLOOKUP(N1818,'[1]2. Ingreso de incapacidades'!$C$5:$O$6997,13,FALSE)</f>
        <v>SALUD TOTAL E.P.S.</v>
      </c>
      <c r="AI1818" t="s">
        <v>2192</v>
      </c>
    </row>
    <row r="1819" spans="1:35" hidden="1" x14ac:dyDescent="0.25">
      <c r="A1819" s="1" t="s">
        <v>33</v>
      </c>
      <c r="B1819" s="1" t="s">
        <v>34</v>
      </c>
      <c r="C1819" s="2">
        <v>45813</v>
      </c>
      <c r="D1819" s="42" t="str">
        <f t="shared" si="112"/>
        <v>2025</v>
      </c>
      <c r="E1819" s="1" t="s">
        <v>35</v>
      </c>
      <c r="F1819" s="1" t="s">
        <v>36</v>
      </c>
      <c r="G1819" s="1" t="s">
        <v>37</v>
      </c>
      <c r="H1819" s="1" t="s">
        <v>371</v>
      </c>
      <c r="I1819" s="1" t="s">
        <v>350</v>
      </c>
      <c r="J1819" s="3">
        <v>0</v>
      </c>
      <c r="K1819" s="3">
        <v>129999</v>
      </c>
      <c r="L1819" s="3">
        <f t="shared" si="113"/>
        <v>-129999</v>
      </c>
      <c r="M1819" s="1" t="s">
        <v>40</v>
      </c>
      <c r="N1819" s="88">
        <v>1070806627</v>
      </c>
      <c r="O1819" s="1" t="s">
        <v>376</v>
      </c>
      <c r="P1819" s="1" t="s">
        <v>37</v>
      </c>
      <c r="Q1819" s="1" t="s">
        <v>43</v>
      </c>
      <c r="R1819" s="1" t="s">
        <v>43</v>
      </c>
      <c r="S1819" s="1" t="s">
        <v>43</v>
      </c>
      <c r="T1819" s="3">
        <v>0</v>
      </c>
      <c r="U1819" s="1" t="s">
        <v>44</v>
      </c>
      <c r="V1819" s="1" t="s">
        <v>45</v>
      </c>
      <c r="W1819" s="1" t="s">
        <v>371</v>
      </c>
      <c r="X1819" s="1" t="s">
        <v>46</v>
      </c>
      <c r="Y1819" s="1" t="s">
        <v>47</v>
      </c>
      <c r="Z1819" s="1" t="s">
        <v>374</v>
      </c>
      <c r="AA1819" s="1" t="s">
        <v>49</v>
      </c>
      <c r="AB1819" s="1" t="s">
        <v>50</v>
      </c>
      <c r="AC1819" s="1" t="s">
        <v>51</v>
      </c>
      <c r="AD1819" s="1" t="s">
        <v>374</v>
      </c>
      <c r="AE1819" s="1" t="s">
        <v>37</v>
      </c>
      <c r="AF1819">
        <f t="shared" si="114"/>
        <v>2025</v>
      </c>
      <c r="AG1819" t="str">
        <f t="shared" si="115"/>
        <v>jun</v>
      </c>
      <c r="AH1819" t="str">
        <f>+VLOOKUP(N1819,'[1]2. Ingreso de incapacidades'!$C$5:$O$6997,13,FALSE)</f>
        <v>SALUD TOTAL E.P.S.</v>
      </c>
      <c r="AI1819" t="s">
        <v>2192</v>
      </c>
    </row>
    <row r="1820" spans="1:35" hidden="1" x14ac:dyDescent="0.25">
      <c r="A1820" s="1" t="s">
        <v>33</v>
      </c>
      <c r="B1820" s="1" t="s">
        <v>34</v>
      </c>
      <c r="C1820" s="2">
        <v>45813</v>
      </c>
      <c r="D1820" s="42" t="str">
        <f t="shared" si="112"/>
        <v>2025</v>
      </c>
      <c r="E1820" s="1" t="s">
        <v>35</v>
      </c>
      <c r="F1820" s="1" t="s">
        <v>36</v>
      </c>
      <c r="G1820" s="1" t="s">
        <v>37</v>
      </c>
      <c r="H1820" s="1" t="s">
        <v>371</v>
      </c>
      <c r="I1820" s="1" t="s">
        <v>350</v>
      </c>
      <c r="J1820" s="3">
        <v>0</v>
      </c>
      <c r="K1820" s="3">
        <v>67820</v>
      </c>
      <c r="L1820" s="3">
        <f t="shared" si="113"/>
        <v>-67820</v>
      </c>
      <c r="M1820" s="1" t="s">
        <v>40</v>
      </c>
      <c r="N1820" s="88">
        <v>73152237</v>
      </c>
      <c r="O1820" s="1" t="s">
        <v>378</v>
      </c>
      <c r="P1820" s="1" t="s">
        <v>37</v>
      </c>
      <c r="Q1820" s="1" t="s">
        <v>43</v>
      </c>
      <c r="R1820" s="1" t="s">
        <v>43</v>
      </c>
      <c r="S1820" s="1" t="s">
        <v>43</v>
      </c>
      <c r="T1820" s="3">
        <v>0</v>
      </c>
      <c r="U1820" s="1" t="s">
        <v>44</v>
      </c>
      <c r="V1820" s="1" t="s">
        <v>45</v>
      </c>
      <c r="W1820" s="1" t="s">
        <v>371</v>
      </c>
      <c r="X1820" s="1" t="s">
        <v>46</v>
      </c>
      <c r="Y1820" s="1" t="s">
        <v>47</v>
      </c>
      <c r="Z1820" s="1" t="s">
        <v>374</v>
      </c>
      <c r="AA1820" s="1" t="s">
        <v>49</v>
      </c>
      <c r="AB1820" s="1" t="s">
        <v>50</v>
      </c>
      <c r="AC1820" s="1" t="s">
        <v>51</v>
      </c>
      <c r="AD1820" s="1" t="s">
        <v>374</v>
      </c>
      <c r="AE1820" s="1" t="s">
        <v>37</v>
      </c>
      <c r="AF1820">
        <f t="shared" si="114"/>
        <v>2025</v>
      </c>
      <c r="AG1820" t="str">
        <f t="shared" si="115"/>
        <v>jun</v>
      </c>
      <c r="AH1820" t="str">
        <f>+VLOOKUP(N1820,'[1]2. Ingreso de incapacidades'!$C$5:$O$6997,13,FALSE)</f>
        <v>SALUD TOTAL E.P.S.</v>
      </c>
      <c r="AI1820" t="s">
        <v>2192</v>
      </c>
    </row>
    <row r="1821" spans="1:35" hidden="1" x14ac:dyDescent="0.25">
      <c r="A1821" s="1" t="s">
        <v>33</v>
      </c>
      <c r="B1821" s="1" t="s">
        <v>34</v>
      </c>
      <c r="C1821" s="2">
        <v>45813</v>
      </c>
      <c r="D1821" s="42" t="str">
        <f t="shared" si="112"/>
        <v>2025</v>
      </c>
      <c r="E1821" s="1" t="s">
        <v>35</v>
      </c>
      <c r="F1821" s="1" t="s">
        <v>36</v>
      </c>
      <c r="G1821" s="1" t="s">
        <v>37</v>
      </c>
      <c r="H1821" s="1" t="s">
        <v>371</v>
      </c>
      <c r="I1821" s="1" t="s">
        <v>350</v>
      </c>
      <c r="J1821" s="3">
        <v>0</v>
      </c>
      <c r="K1821" s="3">
        <v>43333</v>
      </c>
      <c r="L1821" s="3">
        <f t="shared" si="113"/>
        <v>-43333</v>
      </c>
      <c r="M1821" s="1" t="s">
        <v>40</v>
      </c>
      <c r="N1821" s="88">
        <v>8719170</v>
      </c>
      <c r="O1821" s="1" t="s">
        <v>380</v>
      </c>
      <c r="P1821" s="1" t="s">
        <v>37</v>
      </c>
      <c r="Q1821" s="1" t="s">
        <v>43</v>
      </c>
      <c r="R1821" s="1" t="s">
        <v>43</v>
      </c>
      <c r="S1821" s="1" t="s">
        <v>43</v>
      </c>
      <c r="T1821" s="3">
        <v>0</v>
      </c>
      <c r="U1821" s="1" t="s">
        <v>44</v>
      </c>
      <c r="V1821" s="1" t="s">
        <v>45</v>
      </c>
      <c r="W1821" s="1" t="s">
        <v>371</v>
      </c>
      <c r="X1821" s="1" t="s">
        <v>46</v>
      </c>
      <c r="Y1821" s="1" t="s">
        <v>47</v>
      </c>
      <c r="Z1821" s="1" t="s">
        <v>374</v>
      </c>
      <c r="AA1821" s="1" t="s">
        <v>49</v>
      </c>
      <c r="AB1821" s="1" t="s">
        <v>50</v>
      </c>
      <c r="AC1821" s="1" t="s">
        <v>51</v>
      </c>
      <c r="AD1821" s="1" t="s">
        <v>374</v>
      </c>
      <c r="AE1821" s="1" t="s">
        <v>37</v>
      </c>
      <c r="AF1821">
        <f t="shared" si="114"/>
        <v>2025</v>
      </c>
      <c r="AG1821" t="str">
        <f t="shared" si="115"/>
        <v>jun</v>
      </c>
      <c r="AH1821" t="str">
        <f>+VLOOKUP(N1821,'[1]2. Ingreso de incapacidades'!$C$5:$O$6997,13,FALSE)</f>
        <v>COOSALUD ESS EPS -S</v>
      </c>
      <c r="AI1821" t="s">
        <v>2198</v>
      </c>
    </row>
    <row r="1822" spans="1:35" hidden="1" x14ac:dyDescent="0.25">
      <c r="A1822" s="1" t="s">
        <v>33</v>
      </c>
      <c r="B1822" s="1" t="s">
        <v>34</v>
      </c>
      <c r="C1822" s="2">
        <v>45813</v>
      </c>
      <c r="D1822" s="42" t="str">
        <f t="shared" si="112"/>
        <v>2025</v>
      </c>
      <c r="E1822" s="1" t="s">
        <v>35</v>
      </c>
      <c r="F1822" s="1" t="s">
        <v>36</v>
      </c>
      <c r="G1822" s="1" t="s">
        <v>37</v>
      </c>
      <c r="H1822" s="1" t="s">
        <v>371</v>
      </c>
      <c r="I1822" s="1" t="s">
        <v>350</v>
      </c>
      <c r="J1822" s="3">
        <v>0</v>
      </c>
      <c r="K1822" s="3">
        <v>43333</v>
      </c>
      <c r="L1822" s="3">
        <f t="shared" si="113"/>
        <v>-43333</v>
      </c>
      <c r="M1822" s="1" t="s">
        <v>40</v>
      </c>
      <c r="N1822" s="88">
        <v>73575321</v>
      </c>
      <c r="O1822" s="1" t="s">
        <v>382</v>
      </c>
      <c r="P1822" s="1" t="s">
        <v>37</v>
      </c>
      <c r="Q1822" s="1" t="s">
        <v>43</v>
      </c>
      <c r="R1822" s="1" t="s">
        <v>43</v>
      </c>
      <c r="S1822" s="1" t="s">
        <v>43</v>
      </c>
      <c r="T1822" s="3">
        <v>0</v>
      </c>
      <c r="U1822" s="1" t="s">
        <v>44</v>
      </c>
      <c r="V1822" s="1" t="s">
        <v>45</v>
      </c>
      <c r="W1822" s="1" t="s">
        <v>371</v>
      </c>
      <c r="X1822" s="1" t="s">
        <v>46</v>
      </c>
      <c r="Y1822" s="1" t="s">
        <v>47</v>
      </c>
      <c r="Z1822" s="1" t="s">
        <v>374</v>
      </c>
      <c r="AA1822" s="1" t="s">
        <v>49</v>
      </c>
      <c r="AB1822" s="1" t="s">
        <v>50</v>
      </c>
      <c r="AC1822" s="1" t="s">
        <v>51</v>
      </c>
      <c r="AD1822" s="1" t="s">
        <v>374</v>
      </c>
      <c r="AE1822" s="1" t="s">
        <v>37</v>
      </c>
      <c r="AF1822">
        <f t="shared" si="114"/>
        <v>2025</v>
      </c>
      <c r="AG1822" t="str">
        <f t="shared" si="115"/>
        <v>jun</v>
      </c>
      <c r="AH1822" t="str">
        <f>+VLOOKUP(N1822,'[1]2. Ingreso de incapacidades'!$C$5:$O$6997,13,FALSE)</f>
        <v>SALUD TOTAL E.P.S.</v>
      </c>
      <c r="AI1822" t="s">
        <v>2192</v>
      </c>
    </row>
    <row r="1823" spans="1:35" hidden="1" x14ac:dyDescent="0.25">
      <c r="A1823" s="1" t="s">
        <v>33</v>
      </c>
      <c r="B1823" s="1" t="s">
        <v>34</v>
      </c>
      <c r="C1823" s="2">
        <v>45813</v>
      </c>
      <c r="D1823" s="42" t="str">
        <f t="shared" si="112"/>
        <v>2025</v>
      </c>
      <c r="E1823" s="1" t="s">
        <v>35</v>
      </c>
      <c r="F1823" s="1" t="s">
        <v>36</v>
      </c>
      <c r="G1823" s="1" t="s">
        <v>37</v>
      </c>
      <c r="H1823" s="1" t="s">
        <v>371</v>
      </c>
      <c r="I1823" s="1" t="s">
        <v>350</v>
      </c>
      <c r="J1823" s="3">
        <v>0</v>
      </c>
      <c r="K1823" s="3">
        <v>97095</v>
      </c>
      <c r="L1823" s="3">
        <f t="shared" si="113"/>
        <v>-97095</v>
      </c>
      <c r="M1823" s="1" t="s">
        <v>40</v>
      </c>
      <c r="N1823" s="88">
        <v>1047503812</v>
      </c>
      <c r="O1823" s="1" t="s">
        <v>384</v>
      </c>
      <c r="P1823" s="1" t="s">
        <v>37</v>
      </c>
      <c r="Q1823" s="1" t="s">
        <v>43</v>
      </c>
      <c r="R1823" s="1" t="s">
        <v>43</v>
      </c>
      <c r="S1823" s="1" t="s">
        <v>43</v>
      </c>
      <c r="T1823" s="3">
        <v>0</v>
      </c>
      <c r="U1823" s="1" t="s">
        <v>44</v>
      </c>
      <c r="V1823" s="1" t="s">
        <v>45</v>
      </c>
      <c r="W1823" s="1" t="s">
        <v>371</v>
      </c>
      <c r="X1823" s="1" t="s">
        <v>46</v>
      </c>
      <c r="Y1823" s="1" t="s">
        <v>47</v>
      </c>
      <c r="Z1823" s="1" t="s">
        <v>374</v>
      </c>
      <c r="AA1823" s="1" t="s">
        <v>49</v>
      </c>
      <c r="AB1823" s="1" t="s">
        <v>50</v>
      </c>
      <c r="AC1823" s="1" t="s">
        <v>51</v>
      </c>
      <c r="AD1823" s="1" t="s">
        <v>374</v>
      </c>
      <c r="AE1823" s="1" t="s">
        <v>37</v>
      </c>
      <c r="AF1823">
        <f t="shared" si="114"/>
        <v>2025</v>
      </c>
      <c r="AG1823" t="str">
        <f t="shared" si="115"/>
        <v>jun</v>
      </c>
      <c r="AH1823" t="str">
        <f>+VLOOKUP(N1823,'[1]2. Ingreso de incapacidades'!$C$5:$O$6997,13,FALSE)</f>
        <v>SALUD TOTAL E.P.S.</v>
      </c>
      <c r="AI1823" t="s">
        <v>2192</v>
      </c>
    </row>
    <row r="1824" spans="1:35" hidden="1" x14ac:dyDescent="0.25">
      <c r="A1824" s="1" t="s">
        <v>33</v>
      </c>
      <c r="B1824" s="1" t="s">
        <v>34</v>
      </c>
      <c r="C1824" s="2">
        <v>45813</v>
      </c>
      <c r="D1824" s="42" t="str">
        <f t="shared" si="112"/>
        <v>2025</v>
      </c>
      <c r="E1824" s="1" t="s">
        <v>35</v>
      </c>
      <c r="F1824" s="1" t="s">
        <v>36</v>
      </c>
      <c r="G1824" s="1" t="s">
        <v>37</v>
      </c>
      <c r="H1824" s="1" t="s">
        <v>371</v>
      </c>
      <c r="I1824" s="1" t="s">
        <v>350</v>
      </c>
      <c r="J1824" s="3">
        <v>0</v>
      </c>
      <c r="K1824" s="3">
        <v>146148</v>
      </c>
      <c r="L1824" s="3">
        <f t="shared" si="113"/>
        <v>-146148</v>
      </c>
      <c r="M1824" s="1" t="s">
        <v>40</v>
      </c>
      <c r="N1824" s="88">
        <v>73182246</v>
      </c>
      <c r="O1824" s="1" t="s">
        <v>386</v>
      </c>
      <c r="P1824" s="1" t="s">
        <v>37</v>
      </c>
      <c r="Q1824" s="1" t="s">
        <v>43</v>
      </c>
      <c r="R1824" s="1" t="s">
        <v>43</v>
      </c>
      <c r="S1824" s="1" t="s">
        <v>43</v>
      </c>
      <c r="T1824" s="3">
        <v>0</v>
      </c>
      <c r="U1824" s="1" t="s">
        <v>44</v>
      </c>
      <c r="V1824" s="1" t="s">
        <v>45</v>
      </c>
      <c r="W1824" s="1" t="s">
        <v>371</v>
      </c>
      <c r="X1824" s="1" t="s">
        <v>46</v>
      </c>
      <c r="Y1824" s="1" t="s">
        <v>47</v>
      </c>
      <c r="Z1824" s="1" t="s">
        <v>374</v>
      </c>
      <c r="AA1824" s="1" t="s">
        <v>49</v>
      </c>
      <c r="AB1824" s="1" t="s">
        <v>50</v>
      </c>
      <c r="AC1824" s="1" t="s">
        <v>51</v>
      </c>
      <c r="AD1824" s="1" t="s">
        <v>374</v>
      </c>
      <c r="AE1824" s="1" t="s">
        <v>37</v>
      </c>
      <c r="AF1824">
        <f t="shared" si="114"/>
        <v>2025</v>
      </c>
      <c r="AG1824" t="str">
        <f t="shared" si="115"/>
        <v>jun</v>
      </c>
      <c r="AH1824" t="str">
        <f>+VLOOKUP(N1824,'[1]2. Ingreso de incapacidades'!$C$5:$O$6997,13,FALSE)</f>
        <v>SALUD TOTAL E.P.S.</v>
      </c>
      <c r="AI1824" t="s">
        <v>2192</v>
      </c>
    </row>
    <row r="1825" spans="1:35" hidden="1" x14ac:dyDescent="0.25">
      <c r="A1825" s="1" t="s">
        <v>33</v>
      </c>
      <c r="B1825" s="1" t="s">
        <v>34</v>
      </c>
      <c r="C1825" s="2">
        <v>45813</v>
      </c>
      <c r="D1825" s="42" t="str">
        <f t="shared" si="112"/>
        <v>2025</v>
      </c>
      <c r="E1825" s="1" t="s">
        <v>35</v>
      </c>
      <c r="F1825" s="1" t="s">
        <v>36</v>
      </c>
      <c r="G1825" s="1" t="s">
        <v>37</v>
      </c>
      <c r="H1825" s="1" t="s">
        <v>371</v>
      </c>
      <c r="I1825" s="1" t="s">
        <v>350</v>
      </c>
      <c r="J1825" s="3">
        <v>0</v>
      </c>
      <c r="K1825" s="3">
        <v>923577</v>
      </c>
      <c r="L1825" s="3">
        <f t="shared" si="113"/>
        <v>-923577</v>
      </c>
      <c r="M1825" s="1" t="s">
        <v>40</v>
      </c>
      <c r="N1825" s="88">
        <v>73108745</v>
      </c>
      <c r="O1825" s="1" t="s">
        <v>142</v>
      </c>
      <c r="P1825" s="1" t="s">
        <v>37</v>
      </c>
      <c r="Q1825" s="1" t="s">
        <v>43</v>
      </c>
      <c r="R1825" s="1" t="s">
        <v>43</v>
      </c>
      <c r="S1825" s="1" t="s">
        <v>43</v>
      </c>
      <c r="T1825" s="3">
        <v>0</v>
      </c>
      <c r="U1825" s="1" t="s">
        <v>44</v>
      </c>
      <c r="V1825" s="1" t="s">
        <v>45</v>
      </c>
      <c r="W1825" s="1" t="s">
        <v>371</v>
      </c>
      <c r="X1825" s="1" t="s">
        <v>46</v>
      </c>
      <c r="Y1825" s="1" t="s">
        <v>47</v>
      </c>
      <c r="Z1825" s="1" t="s">
        <v>374</v>
      </c>
      <c r="AA1825" s="1" t="s">
        <v>49</v>
      </c>
      <c r="AB1825" s="1" t="s">
        <v>50</v>
      </c>
      <c r="AC1825" s="1" t="s">
        <v>51</v>
      </c>
      <c r="AD1825" s="1" t="s">
        <v>374</v>
      </c>
      <c r="AE1825" s="1" t="s">
        <v>37</v>
      </c>
      <c r="AF1825">
        <f t="shared" si="114"/>
        <v>2025</v>
      </c>
      <c r="AG1825" t="str">
        <f t="shared" si="115"/>
        <v>jun</v>
      </c>
      <c r="AH1825" t="str">
        <f>+VLOOKUP(N1825,'[1]2. Ingreso de incapacidades'!$C$5:$O$6997,13,FALSE)</f>
        <v>SALUD TOTAL E.P.S.</v>
      </c>
      <c r="AI1825" t="s">
        <v>2192</v>
      </c>
    </row>
    <row r="1826" spans="1:35" hidden="1" x14ac:dyDescent="0.25">
      <c r="A1826" s="1" t="s">
        <v>33</v>
      </c>
      <c r="B1826" s="1" t="s">
        <v>34</v>
      </c>
      <c r="C1826" s="2">
        <v>45813</v>
      </c>
      <c r="D1826" s="42" t="str">
        <f t="shared" ref="D1826:D1865" si="116">TEXT(C1826,"yyyy")</f>
        <v>2025</v>
      </c>
      <c r="E1826" s="1" t="s">
        <v>35</v>
      </c>
      <c r="F1826" s="1" t="s">
        <v>36</v>
      </c>
      <c r="G1826" s="1" t="s">
        <v>37</v>
      </c>
      <c r="H1826" s="1" t="s">
        <v>371</v>
      </c>
      <c r="I1826" s="1" t="s">
        <v>350</v>
      </c>
      <c r="J1826" s="3">
        <v>0</v>
      </c>
      <c r="K1826" s="3">
        <v>36529</v>
      </c>
      <c r="L1826" s="3">
        <f t="shared" ref="L1826:L1865" si="117">+J1826-K1826</f>
        <v>-36529</v>
      </c>
      <c r="M1826" s="1" t="s">
        <v>40</v>
      </c>
      <c r="N1826" s="88">
        <v>1128058315</v>
      </c>
      <c r="O1826" s="1" t="s">
        <v>388</v>
      </c>
      <c r="P1826" s="1" t="s">
        <v>37</v>
      </c>
      <c r="Q1826" s="1" t="s">
        <v>43</v>
      </c>
      <c r="R1826" s="1" t="s">
        <v>43</v>
      </c>
      <c r="S1826" s="1" t="s">
        <v>43</v>
      </c>
      <c r="T1826" s="3">
        <v>0</v>
      </c>
      <c r="U1826" s="1" t="s">
        <v>44</v>
      </c>
      <c r="V1826" s="1" t="s">
        <v>45</v>
      </c>
      <c r="W1826" s="1" t="s">
        <v>371</v>
      </c>
      <c r="X1826" s="1" t="s">
        <v>46</v>
      </c>
      <c r="Y1826" s="1" t="s">
        <v>47</v>
      </c>
      <c r="Z1826" s="1" t="s">
        <v>374</v>
      </c>
      <c r="AA1826" s="1" t="s">
        <v>49</v>
      </c>
      <c r="AB1826" s="1" t="s">
        <v>50</v>
      </c>
      <c r="AC1826" s="1" t="s">
        <v>51</v>
      </c>
      <c r="AD1826" s="1" t="s">
        <v>374</v>
      </c>
      <c r="AE1826" s="1" t="s">
        <v>37</v>
      </c>
      <c r="AF1826">
        <f t="shared" ref="AF1826:AF1865" si="118">YEAR(C1826)</f>
        <v>2025</v>
      </c>
      <c r="AG1826" t="str">
        <f t="shared" ref="AG1826:AG1865" si="119">TEXT(C1826,"mmm")</f>
        <v>jun</v>
      </c>
      <c r="AH1826" t="str">
        <f>+VLOOKUP(N1826,'[1]2. Ingreso de incapacidades'!$C$5:$O$6997,13,FALSE)</f>
        <v>SALUD TOTAL E.P.S.</v>
      </c>
      <c r="AI1826" t="s">
        <v>2192</v>
      </c>
    </row>
    <row r="1827" spans="1:35" hidden="1" x14ac:dyDescent="0.25">
      <c r="A1827" s="1" t="s">
        <v>33</v>
      </c>
      <c r="B1827" s="1" t="s">
        <v>34</v>
      </c>
      <c r="C1827" s="2">
        <v>45813</v>
      </c>
      <c r="D1827" s="42" t="str">
        <f t="shared" si="116"/>
        <v>2025</v>
      </c>
      <c r="E1827" s="1" t="s">
        <v>35</v>
      </c>
      <c r="F1827" s="1" t="s">
        <v>36</v>
      </c>
      <c r="G1827" s="1" t="s">
        <v>37</v>
      </c>
      <c r="H1827" s="1" t="s">
        <v>371</v>
      </c>
      <c r="I1827" s="1" t="s">
        <v>350</v>
      </c>
      <c r="J1827" s="3">
        <v>0</v>
      </c>
      <c r="K1827" s="3">
        <v>43333</v>
      </c>
      <c r="L1827" s="3">
        <f t="shared" si="117"/>
        <v>-43333</v>
      </c>
      <c r="M1827" s="1" t="s">
        <v>40</v>
      </c>
      <c r="N1827" s="88">
        <v>45548915</v>
      </c>
      <c r="O1827" s="1" t="s">
        <v>390</v>
      </c>
      <c r="P1827" s="1" t="s">
        <v>37</v>
      </c>
      <c r="Q1827" s="1" t="s">
        <v>43</v>
      </c>
      <c r="R1827" s="1" t="s">
        <v>43</v>
      </c>
      <c r="S1827" s="1" t="s">
        <v>43</v>
      </c>
      <c r="T1827" s="3">
        <v>0</v>
      </c>
      <c r="U1827" s="1" t="s">
        <v>44</v>
      </c>
      <c r="V1827" s="1" t="s">
        <v>45</v>
      </c>
      <c r="W1827" s="1" t="s">
        <v>371</v>
      </c>
      <c r="X1827" s="1" t="s">
        <v>46</v>
      </c>
      <c r="Y1827" s="1" t="s">
        <v>47</v>
      </c>
      <c r="Z1827" s="1" t="s">
        <v>374</v>
      </c>
      <c r="AA1827" s="1" t="s">
        <v>49</v>
      </c>
      <c r="AB1827" s="1" t="s">
        <v>50</v>
      </c>
      <c r="AC1827" s="1" t="s">
        <v>51</v>
      </c>
      <c r="AD1827" s="1" t="s">
        <v>374</v>
      </c>
      <c r="AE1827" s="1" t="s">
        <v>37</v>
      </c>
      <c r="AF1827">
        <f t="shared" si="118"/>
        <v>2025</v>
      </c>
      <c r="AG1827" t="str">
        <f t="shared" si="119"/>
        <v>jun</v>
      </c>
      <c r="AH1827" t="str">
        <f>+VLOOKUP(N1827,'[1]2. Ingreso de incapacidades'!$C$5:$O$6997,13,FALSE)</f>
        <v>SALUD TOTAL E.P.S.</v>
      </c>
      <c r="AI1827" t="s">
        <v>2192</v>
      </c>
    </row>
    <row r="1828" spans="1:35" hidden="1" x14ac:dyDescent="0.25">
      <c r="A1828" s="1" t="s">
        <v>33</v>
      </c>
      <c r="B1828" s="1" t="s">
        <v>34</v>
      </c>
      <c r="C1828" s="2">
        <v>45813</v>
      </c>
      <c r="D1828" s="42" t="str">
        <f t="shared" si="116"/>
        <v>2025</v>
      </c>
      <c r="E1828" s="1" t="s">
        <v>35</v>
      </c>
      <c r="F1828" s="1" t="s">
        <v>36</v>
      </c>
      <c r="G1828" s="1" t="s">
        <v>37</v>
      </c>
      <c r="H1828" s="1" t="s">
        <v>371</v>
      </c>
      <c r="I1828" s="1" t="s">
        <v>350</v>
      </c>
      <c r="J1828" s="3">
        <v>0</v>
      </c>
      <c r="K1828" s="3">
        <v>45614</v>
      </c>
      <c r="L1828" s="3">
        <f t="shared" si="117"/>
        <v>-45614</v>
      </c>
      <c r="M1828" s="1" t="s">
        <v>40</v>
      </c>
      <c r="N1828" s="88">
        <v>73571183</v>
      </c>
      <c r="O1828" s="1" t="s">
        <v>302</v>
      </c>
      <c r="P1828" s="1" t="s">
        <v>37</v>
      </c>
      <c r="Q1828" s="1" t="s">
        <v>43</v>
      </c>
      <c r="R1828" s="1" t="s">
        <v>43</v>
      </c>
      <c r="S1828" s="1" t="s">
        <v>43</v>
      </c>
      <c r="T1828" s="3">
        <v>0</v>
      </c>
      <c r="U1828" s="1" t="s">
        <v>44</v>
      </c>
      <c r="V1828" s="1" t="s">
        <v>45</v>
      </c>
      <c r="W1828" s="1" t="s">
        <v>371</v>
      </c>
      <c r="X1828" s="1" t="s">
        <v>46</v>
      </c>
      <c r="Y1828" s="1" t="s">
        <v>47</v>
      </c>
      <c r="Z1828" s="1" t="s">
        <v>374</v>
      </c>
      <c r="AA1828" s="1" t="s">
        <v>49</v>
      </c>
      <c r="AB1828" s="1" t="s">
        <v>50</v>
      </c>
      <c r="AC1828" s="1" t="s">
        <v>51</v>
      </c>
      <c r="AD1828" s="1" t="s">
        <v>374</v>
      </c>
      <c r="AE1828" s="1" t="s">
        <v>37</v>
      </c>
      <c r="AF1828">
        <f t="shared" si="118"/>
        <v>2025</v>
      </c>
      <c r="AG1828" t="str">
        <f t="shared" si="119"/>
        <v>jun</v>
      </c>
      <c r="AH1828" t="str">
        <f>+VLOOKUP(N1828,'[1]2. Ingreso de incapacidades'!$C$5:$O$6997,13,FALSE)</f>
        <v>SALUD TOTAL E.P.S.</v>
      </c>
      <c r="AI1828" t="s">
        <v>2192</v>
      </c>
    </row>
    <row r="1829" spans="1:35" hidden="1" x14ac:dyDescent="0.25">
      <c r="A1829" s="1" t="s">
        <v>33</v>
      </c>
      <c r="B1829" s="1" t="s">
        <v>34</v>
      </c>
      <c r="C1829" s="2">
        <v>45813</v>
      </c>
      <c r="D1829" s="42" t="str">
        <f t="shared" si="116"/>
        <v>2025</v>
      </c>
      <c r="E1829" s="1" t="s">
        <v>35</v>
      </c>
      <c r="F1829" s="1" t="s">
        <v>36</v>
      </c>
      <c r="G1829" s="1" t="s">
        <v>37</v>
      </c>
      <c r="H1829" s="1" t="s">
        <v>371</v>
      </c>
      <c r="I1829" s="1" t="s">
        <v>350</v>
      </c>
      <c r="J1829" s="3">
        <v>0</v>
      </c>
      <c r="K1829" s="3">
        <v>48060</v>
      </c>
      <c r="L1829" s="3">
        <f t="shared" si="117"/>
        <v>-48060</v>
      </c>
      <c r="M1829" s="1" t="s">
        <v>40</v>
      </c>
      <c r="N1829" s="88">
        <v>73202177</v>
      </c>
      <c r="O1829" s="1" t="s">
        <v>392</v>
      </c>
      <c r="P1829" s="1" t="s">
        <v>37</v>
      </c>
      <c r="Q1829" s="1" t="s">
        <v>43</v>
      </c>
      <c r="R1829" s="1" t="s">
        <v>43</v>
      </c>
      <c r="S1829" s="1" t="s">
        <v>43</v>
      </c>
      <c r="T1829" s="3">
        <v>0</v>
      </c>
      <c r="U1829" s="1" t="s">
        <v>44</v>
      </c>
      <c r="V1829" s="1" t="s">
        <v>45</v>
      </c>
      <c r="W1829" s="1" t="s">
        <v>371</v>
      </c>
      <c r="X1829" s="1" t="s">
        <v>46</v>
      </c>
      <c r="Y1829" s="1" t="s">
        <v>47</v>
      </c>
      <c r="Z1829" s="1" t="s">
        <v>374</v>
      </c>
      <c r="AA1829" s="1" t="s">
        <v>49</v>
      </c>
      <c r="AB1829" s="1" t="s">
        <v>50</v>
      </c>
      <c r="AC1829" s="1" t="s">
        <v>51</v>
      </c>
      <c r="AD1829" s="1" t="s">
        <v>374</v>
      </c>
      <c r="AE1829" s="1" t="s">
        <v>37</v>
      </c>
      <c r="AF1829">
        <f t="shared" si="118"/>
        <v>2025</v>
      </c>
      <c r="AG1829" t="str">
        <f t="shared" si="119"/>
        <v>jun</v>
      </c>
      <c r="AH1829" t="str">
        <f>+VLOOKUP(N1829,'[1]2. Ingreso de incapacidades'!$C$5:$O$6997,13,FALSE)</f>
        <v>SALUD TOTAL E.P.S.</v>
      </c>
      <c r="AI1829" t="s">
        <v>2192</v>
      </c>
    </row>
    <row r="1830" spans="1:35" hidden="1" x14ac:dyDescent="0.25">
      <c r="A1830" s="1" t="s">
        <v>33</v>
      </c>
      <c r="B1830" s="1" t="s">
        <v>34</v>
      </c>
      <c r="C1830" s="2">
        <v>45813</v>
      </c>
      <c r="D1830" s="42" t="str">
        <f t="shared" si="116"/>
        <v>2025</v>
      </c>
      <c r="E1830" s="1" t="s">
        <v>35</v>
      </c>
      <c r="F1830" s="1" t="s">
        <v>36</v>
      </c>
      <c r="G1830" s="1" t="s">
        <v>37</v>
      </c>
      <c r="H1830" s="1" t="s">
        <v>371</v>
      </c>
      <c r="I1830" s="1" t="s">
        <v>350</v>
      </c>
      <c r="J1830" s="3">
        <v>0</v>
      </c>
      <c r="K1830" s="3">
        <v>43333</v>
      </c>
      <c r="L1830" s="3">
        <f t="shared" si="117"/>
        <v>-43333</v>
      </c>
      <c r="M1830" s="1" t="s">
        <v>40</v>
      </c>
      <c r="N1830" s="88">
        <v>1193030985</v>
      </c>
      <c r="O1830" s="1" t="s">
        <v>394</v>
      </c>
      <c r="P1830" s="1" t="s">
        <v>37</v>
      </c>
      <c r="Q1830" s="1" t="s">
        <v>43</v>
      </c>
      <c r="R1830" s="1" t="s">
        <v>43</v>
      </c>
      <c r="S1830" s="1" t="s">
        <v>43</v>
      </c>
      <c r="T1830" s="3">
        <v>0</v>
      </c>
      <c r="U1830" s="1" t="s">
        <v>44</v>
      </c>
      <c r="V1830" s="1" t="s">
        <v>45</v>
      </c>
      <c r="W1830" s="1" t="s">
        <v>371</v>
      </c>
      <c r="X1830" s="1" t="s">
        <v>46</v>
      </c>
      <c r="Y1830" s="1" t="s">
        <v>47</v>
      </c>
      <c r="Z1830" s="1" t="s">
        <v>374</v>
      </c>
      <c r="AA1830" s="1" t="s">
        <v>49</v>
      </c>
      <c r="AB1830" s="1" t="s">
        <v>50</v>
      </c>
      <c r="AC1830" s="1" t="s">
        <v>51</v>
      </c>
      <c r="AD1830" s="1" t="s">
        <v>374</v>
      </c>
      <c r="AE1830" s="1" t="s">
        <v>37</v>
      </c>
      <c r="AF1830">
        <f t="shared" si="118"/>
        <v>2025</v>
      </c>
      <c r="AG1830" t="str">
        <f t="shared" si="119"/>
        <v>jun</v>
      </c>
      <c r="AH1830" t="str">
        <f>+VLOOKUP(N1830,'[1]2. Ingreso de incapacidades'!$C$5:$O$6997,13,FALSE)</f>
        <v>SALUD TOTAL E.P.S.</v>
      </c>
      <c r="AI1830" t="s">
        <v>2192</v>
      </c>
    </row>
    <row r="1831" spans="1:35" hidden="1" x14ac:dyDescent="0.25">
      <c r="A1831" s="1" t="s">
        <v>33</v>
      </c>
      <c r="B1831" s="1" t="s">
        <v>34</v>
      </c>
      <c r="C1831" s="2">
        <v>45813</v>
      </c>
      <c r="D1831" s="42" t="str">
        <f t="shared" si="116"/>
        <v>2025</v>
      </c>
      <c r="E1831" s="1" t="s">
        <v>35</v>
      </c>
      <c r="F1831" s="1" t="s">
        <v>36</v>
      </c>
      <c r="G1831" s="1" t="s">
        <v>37</v>
      </c>
      <c r="H1831" s="1" t="s">
        <v>371</v>
      </c>
      <c r="I1831" s="1" t="s">
        <v>350</v>
      </c>
      <c r="J1831" s="3">
        <v>0</v>
      </c>
      <c r="K1831" s="3">
        <v>38667</v>
      </c>
      <c r="L1831" s="3">
        <f t="shared" si="117"/>
        <v>-38667</v>
      </c>
      <c r="M1831" s="1" t="s">
        <v>40</v>
      </c>
      <c r="N1831" s="88">
        <v>32936515</v>
      </c>
      <c r="O1831" s="1" t="s">
        <v>294</v>
      </c>
      <c r="P1831" s="1" t="s">
        <v>37</v>
      </c>
      <c r="Q1831" s="1" t="s">
        <v>43</v>
      </c>
      <c r="R1831" s="1" t="s">
        <v>43</v>
      </c>
      <c r="S1831" s="1" t="s">
        <v>43</v>
      </c>
      <c r="T1831" s="3">
        <v>0</v>
      </c>
      <c r="U1831" s="1" t="s">
        <v>44</v>
      </c>
      <c r="V1831" s="1" t="s">
        <v>45</v>
      </c>
      <c r="W1831" s="1" t="s">
        <v>371</v>
      </c>
      <c r="X1831" s="1" t="s">
        <v>46</v>
      </c>
      <c r="Y1831" s="1" t="s">
        <v>47</v>
      </c>
      <c r="Z1831" s="1" t="s">
        <v>374</v>
      </c>
      <c r="AA1831" s="1" t="s">
        <v>49</v>
      </c>
      <c r="AB1831" s="1" t="s">
        <v>50</v>
      </c>
      <c r="AC1831" s="1" t="s">
        <v>51</v>
      </c>
      <c r="AD1831" s="1" t="s">
        <v>374</v>
      </c>
      <c r="AE1831" s="1" t="s">
        <v>37</v>
      </c>
      <c r="AF1831">
        <f t="shared" si="118"/>
        <v>2025</v>
      </c>
      <c r="AG1831" t="str">
        <f t="shared" si="119"/>
        <v>jun</v>
      </c>
      <c r="AH1831" t="str">
        <f>+VLOOKUP(N1831,'[1]2. Ingreso de incapacidades'!$C$5:$O$6997,13,FALSE)</f>
        <v>SALUD TOTAL E.P.S.</v>
      </c>
      <c r="AI1831" t="s">
        <v>2192</v>
      </c>
    </row>
    <row r="1832" spans="1:35" hidden="1" x14ac:dyDescent="0.25">
      <c r="A1832" s="1" t="s">
        <v>33</v>
      </c>
      <c r="B1832" s="1" t="s">
        <v>34</v>
      </c>
      <c r="C1832" s="2">
        <v>45813</v>
      </c>
      <c r="D1832" s="42" t="str">
        <f t="shared" si="116"/>
        <v>2025</v>
      </c>
      <c r="E1832" s="1" t="s">
        <v>35</v>
      </c>
      <c r="F1832" s="1" t="s">
        <v>36</v>
      </c>
      <c r="G1832" s="1" t="s">
        <v>37</v>
      </c>
      <c r="H1832" s="1" t="s">
        <v>371</v>
      </c>
      <c r="I1832" s="1" t="s">
        <v>350</v>
      </c>
      <c r="J1832" s="3">
        <v>0</v>
      </c>
      <c r="K1832" s="3">
        <v>52113</v>
      </c>
      <c r="L1832" s="3">
        <f t="shared" si="117"/>
        <v>-52113</v>
      </c>
      <c r="M1832" s="1" t="s">
        <v>40</v>
      </c>
      <c r="N1832" s="88">
        <v>1047450770</v>
      </c>
      <c r="O1832" s="1" t="s">
        <v>396</v>
      </c>
      <c r="P1832" s="1" t="s">
        <v>37</v>
      </c>
      <c r="Q1832" s="1" t="s">
        <v>43</v>
      </c>
      <c r="R1832" s="1" t="s">
        <v>43</v>
      </c>
      <c r="S1832" s="1" t="s">
        <v>43</v>
      </c>
      <c r="T1832" s="3">
        <v>0</v>
      </c>
      <c r="U1832" s="1" t="s">
        <v>44</v>
      </c>
      <c r="V1832" s="1" t="s">
        <v>45</v>
      </c>
      <c r="W1832" s="1" t="s">
        <v>371</v>
      </c>
      <c r="X1832" s="1" t="s">
        <v>46</v>
      </c>
      <c r="Y1832" s="1" t="s">
        <v>47</v>
      </c>
      <c r="Z1832" s="1" t="s">
        <v>374</v>
      </c>
      <c r="AA1832" s="1" t="s">
        <v>49</v>
      </c>
      <c r="AB1832" s="1" t="s">
        <v>50</v>
      </c>
      <c r="AC1832" s="1" t="s">
        <v>51</v>
      </c>
      <c r="AD1832" s="1" t="s">
        <v>374</v>
      </c>
      <c r="AE1832" s="1" t="s">
        <v>37</v>
      </c>
      <c r="AF1832">
        <f t="shared" si="118"/>
        <v>2025</v>
      </c>
      <c r="AG1832" t="str">
        <f t="shared" si="119"/>
        <v>jun</v>
      </c>
      <c r="AH1832" t="str">
        <f>+VLOOKUP(N1832,'[1]2. Ingreso de incapacidades'!$C$5:$O$6997,13,FALSE)</f>
        <v>SALUD TOTAL E.P.S.</v>
      </c>
      <c r="AI1832" t="s">
        <v>2192</v>
      </c>
    </row>
    <row r="1833" spans="1:35" hidden="1" x14ac:dyDescent="0.25">
      <c r="A1833" s="1" t="s">
        <v>33</v>
      </c>
      <c r="B1833" s="1" t="s">
        <v>34</v>
      </c>
      <c r="C1833" s="2">
        <v>45813</v>
      </c>
      <c r="D1833" s="42" t="str">
        <f t="shared" si="116"/>
        <v>2025</v>
      </c>
      <c r="E1833" s="1" t="s">
        <v>35</v>
      </c>
      <c r="F1833" s="1" t="s">
        <v>36</v>
      </c>
      <c r="G1833" s="1" t="s">
        <v>37</v>
      </c>
      <c r="H1833" s="1" t="s">
        <v>371</v>
      </c>
      <c r="I1833" s="1" t="s">
        <v>350</v>
      </c>
      <c r="J1833" s="3">
        <v>0</v>
      </c>
      <c r="K1833" s="3">
        <v>193335</v>
      </c>
      <c r="L1833" s="3">
        <f t="shared" si="117"/>
        <v>-193335</v>
      </c>
      <c r="M1833" s="1" t="s">
        <v>40</v>
      </c>
      <c r="N1833" s="88">
        <v>1050959328</v>
      </c>
      <c r="O1833" s="1" t="s">
        <v>94</v>
      </c>
      <c r="P1833" s="1" t="s">
        <v>37</v>
      </c>
      <c r="Q1833" s="1" t="s">
        <v>43</v>
      </c>
      <c r="R1833" s="1" t="s">
        <v>43</v>
      </c>
      <c r="S1833" s="1" t="s">
        <v>43</v>
      </c>
      <c r="T1833" s="3">
        <v>0</v>
      </c>
      <c r="U1833" s="1" t="s">
        <v>44</v>
      </c>
      <c r="V1833" s="1" t="s">
        <v>45</v>
      </c>
      <c r="W1833" s="1" t="s">
        <v>371</v>
      </c>
      <c r="X1833" s="1" t="s">
        <v>46</v>
      </c>
      <c r="Y1833" s="1" t="s">
        <v>47</v>
      </c>
      <c r="Z1833" s="1" t="s">
        <v>374</v>
      </c>
      <c r="AA1833" s="1" t="s">
        <v>49</v>
      </c>
      <c r="AB1833" s="1" t="s">
        <v>50</v>
      </c>
      <c r="AC1833" s="1" t="s">
        <v>51</v>
      </c>
      <c r="AD1833" s="1" t="s">
        <v>374</v>
      </c>
      <c r="AE1833" s="1" t="s">
        <v>37</v>
      </c>
      <c r="AF1833">
        <f t="shared" si="118"/>
        <v>2025</v>
      </c>
      <c r="AG1833" t="str">
        <f t="shared" si="119"/>
        <v>jun</v>
      </c>
      <c r="AH1833" t="str">
        <f>+VLOOKUP(N1833,'[1]2. Ingreso de incapacidades'!$C$5:$O$6997,13,FALSE)</f>
        <v>SALUD TOTAL E.P.S.</v>
      </c>
      <c r="AI1833" t="s">
        <v>2192</v>
      </c>
    </row>
    <row r="1834" spans="1:35" hidden="1" x14ac:dyDescent="0.25">
      <c r="A1834" s="1" t="s">
        <v>33</v>
      </c>
      <c r="B1834" s="1" t="s">
        <v>34</v>
      </c>
      <c r="C1834" s="2">
        <v>45813</v>
      </c>
      <c r="D1834" s="42" t="str">
        <f t="shared" si="116"/>
        <v>2025</v>
      </c>
      <c r="E1834" s="1" t="s">
        <v>35</v>
      </c>
      <c r="F1834" s="1" t="s">
        <v>36</v>
      </c>
      <c r="G1834" s="1" t="s">
        <v>37</v>
      </c>
      <c r="H1834" s="1" t="s">
        <v>371</v>
      </c>
      <c r="I1834" s="1" t="s">
        <v>350</v>
      </c>
      <c r="J1834" s="3">
        <v>0</v>
      </c>
      <c r="K1834" s="3">
        <v>129999</v>
      </c>
      <c r="L1834" s="3">
        <f t="shared" si="117"/>
        <v>-129999</v>
      </c>
      <c r="M1834" s="1" t="s">
        <v>40</v>
      </c>
      <c r="N1834" s="88">
        <v>9103331</v>
      </c>
      <c r="O1834" s="1" t="s">
        <v>169</v>
      </c>
      <c r="P1834" s="1" t="s">
        <v>37</v>
      </c>
      <c r="Q1834" s="1" t="s">
        <v>43</v>
      </c>
      <c r="R1834" s="1" t="s">
        <v>43</v>
      </c>
      <c r="S1834" s="1" t="s">
        <v>43</v>
      </c>
      <c r="T1834" s="3">
        <v>0</v>
      </c>
      <c r="U1834" s="1" t="s">
        <v>44</v>
      </c>
      <c r="V1834" s="1" t="s">
        <v>45</v>
      </c>
      <c r="W1834" s="1" t="s">
        <v>371</v>
      </c>
      <c r="X1834" s="1" t="s">
        <v>46</v>
      </c>
      <c r="Y1834" s="1" t="s">
        <v>47</v>
      </c>
      <c r="Z1834" s="1" t="s">
        <v>374</v>
      </c>
      <c r="AA1834" s="1" t="s">
        <v>49</v>
      </c>
      <c r="AB1834" s="1" t="s">
        <v>50</v>
      </c>
      <c r="AC1834" s="1" t="s">
        <v>51</v>
      </c>
      <c r="AD1834" s="1" t="s">
        <v>374</v>
      </c>
      <c r="AE1834" s="1" t="s">
        <v>37</v>
      </c>
      <c r="AF1834">
        <f t="shared" si="118"/>
        <v>2025</v>
      </c>
      <c r="AG1834" t="str">
        <f t="shared" si="119"/>
        <v>jun</v>
      </c>
      <c r="AH1834" t="str">
        <f>+VLOOKUP(N1834,'[1]2. Ingreso de incapacidades'!$C$5:$O$6997,13,FALSE)</f>
        <v>SALUD TOTAL E.P.S.</v>
      </c>
      <c r="AI1834" t="s">
        <v>2192</v>
      </c>
    </row>
    <row r="1835" spans="1:35" hidden="1" x14ac:dyDescent="0.25">
      <c r="A1835" s="1" t="s">
        <v>33</v>
      </c>
      <c r="B1835" s="1" t="s">
        <v>34</v>
      </c>
      <c r="C1835" s="2">
        <v>45813</v>
      </c>
      <c r="D1835" s="42" t="str">
        <f t="shared" si="116"/>
        <v>2025</v>
      </c>
      <c r="E1835" s="1" t="s">
        <v>35</v>
      </c>
      <c r="F1835" s="1" t="s">
        <v>36</v>
      </c>
      <c r="G1835" s="1" t="s">
        <v>37</v>
      </c>
      <c r="H1835" s="1" t="s">
        <v>371</v>
      </c>
      <c r="I1835" s="1" t="s">
        <v>350</v>
      </c>
      <c r="J1835" s="3">
        <v>0</v>
      </c>
      <c r="K1835" s="3">
        <v>47450</v>
      </c>
      <c r="L1835" s="3">
        <f t="shared" si="117"/>
        <v>-47450</v>
      </c>
      <c r="M1835" s="1" t="s">
        <v>40</v>
      </c>
      <c r="N1835" s="88">
        <v>7921809</v>
      </c>
      <c r="O1835" s="1" t="s">
        <v>104</v>
      </c>
      <c r="P1835" s="1" t="s">
        <v>37</v>
      </c>
      <c r="Q1835" s="1" t="s">
        <v>43</v>
      </c>
      <c r="R1835" s="1" t="s">
        <v>43</v>
      </c>
      <c r="S1835" s="1" t="s">
        <v>43</v>
      </c>
      <c r="T1835" s="3">
        <v>0</v>
      </c>
      <c r="U1835" s="1" t="s">
        <v>44</v>
      </c>
      <c r="V1835" s="1" t="s">
        <v>45</v>
      </c>
      <c r="W1835" s="1" t="s">
        <v>371</v>
      </c>
      <c r="X1835" s="1" t="s">
        <v>46</v>
      </c>
      <c r="Y1835" s="1" t="s">
        <v>47</v>
      </c>
      <c r="Z1835" s="1" t="s">
        <v>374</v>
      </c>
      <c r="AA1835" s="1" t="s">
        <v>49</v>
      </c>
      <c r="AB1835" s="1" t="s">
        <v>50</v>
      </c>
      <c r="AC1835" s="1" t="s">
        <v>51</v>
      </c>
      <c r="AD1835" s="1" t="s">
        <v>374</v>
      </c>
      <c r="AE1835" s="1" t="s">
        <v>37</v>
      </c>
      <c r="AF1835">
        <f t="shared" si="118"/>
        <v>2025</v>
      </c>
      <c r="AG1835" t="str">
        <f t="shared" si="119"/>
        <v>jun</v>
      </c>
      <c r="AH1835" t="str">
        <f>+VLOOKUP(N1835,'[1]2. Ingreso de incapacidades'!$C$5:$O$6997,13,FALSE)</f>
        <v>SALUD TOTAL E.P.S.</v>
      </c>
      <c r="AI1835" t="s">
        <v>2192</v>
      </c>
    </row>
    <row r="1836" spans="1:35" hidden="1" x14ac:dyDescent="0.25">
      <c r="A1836" s="1" t="s">
        <v>33</v>
      </c>
      <c r="B1836" s="1" t="s">
        <v>34</v>
      </c>
      <c r="C1836" s="2">
        <v>45813</v>
      </c>
      <c r="D1836" s="42" t="str">
        <f t="shared" si="116"/>
        <v>2025</v>
      </c>
      <c r="E1836" s="1" t="s">
        <v>35</v>
      </c>
      <c r="F1836" s="1" t="s">
        <v>36</v>
      </c>
      <c r="G1836" s="1" t="s">
        <v>37</v>
      </c>
      <c r="H1836" s="1" t="s">
        <v>371</v>
      </c>
      <c r="I1836" s="1" t="s">
        <v>350</v>
      </c>
      <c r="J1836" s="3">
        <v>0</v>
      </c>
      <c r="K1836" s="3">
        <v>86666</v>
      </c>
      <c r="L1836" s="3">
        <f t="shared" si="117"/>
        <v>-86666</v>
      </c>
      <c r="M1836" s="1" t="s">
        <v>40</v>
      </c>
      <c r="N1836" s="88">
        <v>1047384502</v>
      </c>
      <c r="O1836" s="1" t="s">
        <v>398</v>
      </c>
      <c r="P1836" s="1" t="s">
        <v>37</v>
      </c>
      <c r="Q1836" s="1" t="s">
        <v>43</v>
      </c>
      <c r="R1836" s="1" t="s">
        <v>43</v>
      </c>
      <c r="S1836" s="1" t="s">
        <v>43</v>
      </c>
      <c r="T1836" s="3">
        <v>0</v>
      </c>
      <c r="U1836" s="1" t="s">
        <v>44</v>
      </c>
      <c r="V1836" s="1" t="s">
        <v>45</v>
      </c>
      <c r="W1836" s="1" t="s">
        <v>371</v>
      </c>
      <c r="X1836" s="1" t="s">
        <v>46</v>
      </c>
      <c r="Y1836" s="1" t="s">
        <v>47</v>
      </c>
      <c r="Z1836" s="1" t="s">
        <v>374</v>
      </c>
      <c r="AA1836" s="1" t="s">
        <v>49</v>
      </c>
      <c r="AB1836" s="1" t="s">
        <v>50</v>
      </c>
      <c r="AC1836" s="1" t="s">
        <v>51</v>
      </c>
      <c r="AD1836" s="1" t="s">
        <v>374</v>
      </c>
      <c r="AE1836" s="1" t="s">
        <v>37</v>
      </c>
      <c r="AF1836">
        <f t="shared" si="118"/>
        <v>2025</v>
      </c>
      <c r="AG1836" t="str">
        <f t="shared" si="119"/>
        <v>jun</v>
      </c>
      <c r="AH1836" t="str">
        <f>+VLOOKUP(N1836,'[1]2. Ingreso de incapacidades'!$C$5:$O$6997,13,FALSE)</f>
        <v>SALUD TOTAL E.P.S.</v>
      </c>
      <c r="AI1836" t="s">
        <v>2192</v>
      </c>
    </row>
    <row r="1837" spans="1:35" hidden="1" x14ac:dyDescent="0.25">
      <c r="A1837" s="1" t="s">
        <v>33</v>
      </c>
      <c r="B1837" s="1" t="s">
        <v>34</v>
      </c>
      <c r="C1837" s="2">
        <v>45813</v>
      </c>
      <c r="D1837" s="42" t="str">
        <f t="shared" si="116"/>
        <v>2025</v>
      </c>
      <c r="E1837" s="1" t="s">
        <v>35</v>
      </c>
      <c r="F1837" s="1" t="s">
        <v>36</v>
      </c>
      <c r="G1837" s="1" t="s">
        <v>37</v>
      </c>
      <c r="H1837" s="1" t="s">
        <v>371</v>
      </c>
      <c r="I1837" s="1" t="s">
        <v>350</v>
      </c>
      <c r="J1837" s="3">
        <v>0</v>
      </c>
      <c r="K1837" s="3">
        <v>109447</v>
      </c>
      <c r="L1837" s="3">
        <f t="shared" si="117"/>
        <v>-109447</v>
      </c>
      <c r="M1837" s="1" t="s">
        <v>40</v>
      </c>
      <c r="N1837" s="88">
        <v>9156352</v>
      </c>
      <c r="O1837" s="1" t="s">
        <v>167</v>
      </c>
      <c r="P1837" s="1" t="s">
        <v>37</v>
      </c>
      <c r="Q1837" s="1" t="s">
        <v>43</v>
      </c>
      <c r="R1837" s="1" t="s">
        <v>43</v>
      </c>
      <c r="S1837" s="1" t="s">
        <v>43</v>
      </c>
      <c r="T1837" s="3">
        <v>0</v>
      </c>
      <c r="U1837" s="1" t="s">
        <v>44</v>
      </c>
      <c r="V1837" s="1" t="s">
        <v>45</v>
      </c>
      <c r="W1837" s="1" t="s">
        <v>371</v>
      </c>
      <c r="X1837" s="1" t="s">
        <v>46</v>
      </c>
      <c r="Y1837" s="1" t="s">
        <v>47</v>
      </c>
      <c r="Z1837" s="1" t="s">
        <v>374</v>
      </c>
      <c r="AA1837" s="1" t="s">
        <v>49</v>
      </c>
      <c r="AB1837" s="1" t="s">
        <v>50</v>
      </c>
      <c r="AC1837" s="1" t="s">
        <v>51</v>
      </c>
      <c r="AD1837" s="1" t="s">
        <v>374</v>
      </c>
      <c r="AE1837" s="1" t="s">
        <v>37</v>
      </c>
      <c r="AF1837">
        <f t="shared" si="118"/>
        <v>2025</v>
      </c>
      <c r="AG1837" t="str">
        <f t="shared" si="119"/>
        <v>jun</v>
      </c>
      <c r="AH1837" t="str">
        <f>+VLOOKUP(N1837,'[1]2. Ingreso de incapacidades'!$C$5:$O$6997,13,FALSE)</f>
        <v>SALUD TOTAL E.P.S.</v>
      </c>
      <c r="AI1837" t="s">
        <v>2192</v>
      </c>
    </row>
    <row r="1838" spans="1:35" hidden="1" x14ac:dyDescent="0.25">
      <c r="A1838" s="1" t="s">
        <v>33</v>
      </c>
      <c r="B1838" s="1" t="s">
        <v>34</v>
      </c>
      <c r="C1838" s="2">
        <v>45813</v>
      </c>
      <c r="D1838" s="42" t="str">
        <f t="shared" si="116"/>
        <v>2025</v>
      </c>
      <c r="E1838" s="1" t="s">
        <v>35</v>
      </c>
      <c r="F1838" s="1" t="s">
        <v>36</v>
      </c>
      <c r="G1838" s="1" t="s">
        <v>37</v>
      </c>
      <c r="H1838" s="1" t="s">
        <v>371</v>
      </c>
      <c r="I1838" s="1" t="s">
        <v>399</v>
      </c>
      <c r="J1838" s="3">
        <v>0</v>
      </c>
      <c r="K1838" s="3">
        <v>48903</v>
      </c>
      <c r="L1838" s="3">
        <f t="shared" si="117"/>
        <v>-48903</v>
      </c>
      <c r="M1838" s="1" t="s">
        <v>40</v>
      </c>
      <c r="N1838" s="88">
        <v>8852350</v>
      </c>
      <c r="O1838" s="1" t="s">
        <v>292</v>
      </c>
      <c r="P1838" s="1" t="s">
        <v>37</v>
      </c>
      <c r="Q1838" s="1" t="s">
        <v>43</v>
      </c>
      <c r="R1838" s="1" t="s">
        <v>43</v>
      </c>
      <c r="S1838" s="1" t="s">
        <v>43</v>
      </c>
      <c r="T1838" s="3">
        <v>0</v>
      </c>
      <c r="U1838" s="1" t="s">
        <v>44</v>
      </c>
      <c r="V1838" s="1" t="s">
        <v>45</v>
      </c>
      <c r="W1838" s="1" t="s">
        <v>371</v>
      </c>
      <c r="X1838" s="1" t="s">
        <v>46</v>
      </c>
      <c r="Y1838" s="1" t="s">
        <v>47</v>
      </c>
      <c r="Z1838" s="1" t="s">
        <v>374</v>
      </c>
      <c r="AA1838" s="1" t="s">
        <v>49</v>
      </c>
      <c r="AB1838" s="1" t="s">
        <v>50</v>
      </c>
      <c r="AC1838" s="1" t="s">
        <v>51</v>
      </c>
      <c r="AD1838" s="1" t="s">
        <v>374</v>
      </c>
      <c r="AE1838" s="1" t="s">
        <v>37</v>
      </c>
      <c r="AF1838">
        <f t="shared" si="118"/>
        <v>2025</v>
      </c>
      <c r="AG1838" t="str">
        <f t="shared" si="119"/>
        <v>jun</v>
      </c>
      <c r="AH1838" t="str">
        <f>+VLOOKUP(N1838,'[1]2. Ingreso de incapacidades'!$C$5:$O$6997,13,FALSE)</f>
        <v>SALUD TOTAL E.P.S.</v>
      </c>
      <c r="AI1838" t="s">
        <v>2192</v>
      </c>
    </row>
    <row r="1839" spans="1:35" hidden="1" x14ac:dyDescent="0.25">
      <c r="A1839" s="1" t="s">
        <v>33</v>
      </c>
      <c r="B1839" s="1" t="s">
        <v>34</v>
      </c>
      <c r="C1839" s="2">
        <v>45812</v>
      </c>
      <c r="D1839" s="42" t="str">
        <f t="shared" si="116"/>
        <v>2025</v>
      </c>
      <c r="E1839" s="1" t="s">
        <v>35</v>
      </c>
      <c r="F1839" s="1" t="s">
        <v>36</v>
      </c>
      <c r="G1839" s="1" t="s">
        <v>37</v>
      </c>
      <c r="H1839" s="1" t="s">
        <v>400</v>
      </c>
      <c r="I1839" s="1" t="s">
        <v>401</v>
      </c>
      <c r="J1839" s="3">
        <v>0</v>
      </c>
      <c r="K1839" s="3">
        <v>901550</v>
      </c>
      <c r="L1839" s="3">
        <f t="shared" si="117"/>
        <v>-901550</v>
      </c>
      <c r="M1839" s="1" t="s">
        <v>40</v>
      </c>
      <c r="N1839" s="88">
        <v>806008394</v>
      </c>
      <c r="O1839" s="1" t="s">
        <v>215</v>
      </c>
      <c r="P1839" s="1" t="s">
        <v>37</v>
      </c>
      <c r="Q1839" s="1" t="s">
        <v>43</v>
      </c>
      <c r="R1839" s="1" t="s">
        <v>43</v>
      </c>
      <c r="S1839" s="1" t="s">
        <v>43</v>
      </c>
      <c r="T1839" s="3">
        <v>0</v>
      </c>
      <c r="U1839" s="1" t="s">
        <v>44</v>
      </c>
      <c r="V1839" s="1" t="s">
        <v>45</v>
      </c>
      <c r="W1839" s="1" t="s">
        <v>400</v>
      </c>
      <c r="X1839" s="1" t="s">
        <v>46</v>
      </c>
      <c r="Y1839" s="1" t="s">
        <v>47</v>
      </c>
      <c r="Z1839" s="1" t="s">
        <v>402</v>
      </c>
      <c r="AA1839" s="1" t="s">
        <v>49</v>
      </c>
      <c r="AB1839" s="1" t="s">
        <v>50</v>
      </c>
      <c r="AC1839" s="1" t="s">
        <v>51</v>
      </c>
      <c r="AD1839" s="1" t="s">
        <v>402</v>
      </c>
      <c r="AE1839" s="1" t="s">
        <v>37</v>
      </c>
      <c r="AF1839">
        <f t="shared" si="118"/>
        <v>2025</v>
      </c>
      <c r="AG1839" t="str">
        <f t="shared" si="119"/>
        <v>jun</v>
      </c>
      <c r="AH1839" t="e">
        <f>+VLOOKUP(N1839,'[1]2. Ingreso de incapacidades'!$C$5:$O$6997,13,FALSE)</f>
        <v>#N/A</v>
      </c>
      <c r="AI1839" t="e">
        <v>#N/A</v>
      </c>
    </row>
    <row r="1840" spans="1:35" hidden="1" x14ac:dyDescent="0.25">
      <c r="A1840" s="1" t="s">
        <v>33</v>
      </c>
      <c r="B1840" s="1" t="s">
        <v>34</v>
      </c>
      <c r="C1840" s="2">
        <v>45812</v>
      </c>
      <c r="D1840" s="42" t="str">
        <f t="shared" si="116"/>
        <v>2025</v>
      </c>
      <c r="E1840" s="1" t="s">
        <v>35</v>
      </c>
      <c r="F1840" s="1" t="s">
        <v>36</v>
      </c>
      <c r="G1840" s="1" t="s">
        <v>37</v>
      </c>
      <c r="H1840" s="1" t="s">
        <v>403</v>
      </c>
      <c r="I1840" s="1" t="s">
        <v>404</v>
      </c>
      <c r="J1840" s="3">
        <v>0</v>
      </c>
      <c r="K1840" s="3">
        <v>616852</v>
      </c>
      <c r="L1840" s="3">
        <f t="shared" si="117"/>
        <v>-616852</v>
      </c>
      <c r="M1840" s="1" t="s">
        <v>40</v>
      </c>
      <c r="N1840" s="88">
        <v>806008394</v>
      </c>
      <c r="O1840" s="1" t="s">
        <v>215</v>
      </c>
      <c r="P1840" s="1" t="s">
        <v>37</v>
      </c>
      <c r="Q1840" s="1" t="s">
        <v>43</v>
      </c>
      <c r="R1840" s="1" t="s">
        <v>43</v>
      </c>
      <c r="S1840" s="1" t="s">
        <v>43</v>
      </c>
      <c r="T1840" s="3">
        <v>0</v>
      </c>
      <c r="U1840" s="1" t="s">
        <v>44</v>
      </c>
      <c r="V1840" s="1" t="s">
        <v>45</v>
      </c>
      <c r="W1840" s="1" t="s">
        <v>403</v>
      </c>
      <c r="X1840" s="1" t="s">
        <v>46</v>
      </c>
      <c r="Y1840" s="1" t="s">
        <v>47</v>
      </c>
      <c r="Z1840" s="1" t="s">
        <v>405</v>
      </c>
      <c r="AA1840" s="1" t="s">
        <v>49</v>
      </c>
      <c r="AB1840" s="1" t="s">
        <v>50</v>
      </c>
      <c r="AC1840" s="1" t="s">
        <v>51</v>
      </c>
      <c r="AD1840" s="1" t="s">
        <v>405</v>
      </c>
      <c r="AE1840" s="1" t="s">
        <v>37</v>
      </c>
      <c r="AF1840">
        <f t="shared" si="118"/>
        <v>2025</v>
      </c>
      <c r="AG1840" t="str">
        <f t="shared" si="119"/>
        <v>jun</v>
      </c>
      <c r="AH1840" t="e">
        <f>+VLOOKUP(N1840,'[1]2. Ingreso de incapacidades'!$C$5:$O$6997,13,FALSE)</f>
        <v>#N/A</v>
      </c>
      <c r="AI1840" t="e">
        <v>#N/A</v>
      </c>
    </row>
    <row r="1841" spans="1:35" hidden="1" x14ac:dyDescent="0.25">
      <c r="A1841" s="1" t="s">
        <v>33</v>
      </c>
      <c r="B1841" s="1" t="s">
        <v>34</v>
      </c>
      <c r="C1841" s="2">
        <v>45838</v>
      </c>
      <c r="D1841" s="42" t="str">
        <f t="shared" si="116"/>
        <v>2025</v>
      </c>
      <c r="E1841" s="1" t="s">
        <v>73</v>
      </c>
      <c r="F1841" s="1" t="s">
        <v>74</v>
      </c>
      <c r="G1841" s="1" t="s">
        <v>37</v>
      </c>
      <c r="H1841" s="1" t="s">
        <v>406</v>
      </c>
      <c r="I1841" s="1" t="s">
        <v>76</v>
      </c>
      <c r="J1841" s="3">
        <v>47450</v>
      </c>
      <c r="K1841" s="3">
        <v>0</v>
      </c>
      <c r="L1841" s="3">
        <f t="shared" si="117"/>
        <v>47450</v>
      </c>
      <c r="M1841" s="1" t="s">
        <v>40</v>
      </c>
      <c r="N1841" s="88">
        <v>73159298</v>
      </c>
      <c r="O1841" s="1" t="s">
        <v>120</v>
      </c>
      <c r="P1841" s="1" t="s">
        <v>79</v>
      </c>
      <c r="Q1841" s="1" t="s">
        <v>80</v>
      </c>
      <c r="R1841" s="1" t="s">
        <v>43</v>
      </c>
      <c r="S1841" s="1" t="s">
        <v>43</v>
      </c>
      <c r="T1841" s="3">
        <v>0</v>
      </c>
      <c r="U1841" s="1" t="s">
        <v>44</v>
      </c>
      <c r="V1841" s="1" t="s">
        <v>45</v>
      </c>
      <c r="W1841" s="1" t="s">
        <v>406</v>
      </c>
      <c r="X1841" s="1" t="s">
        <v>46</v>
      </c>
      <c r="Y1841" s="1" t="s">
        <v>81</v>
      </c>
      <c r="Z1841" s="1" t="s">
        <v>407</v>
      </c>
      <c r="AA1841" s="1" t="s">
        <v>83</v>
      </c>
      <c r="AB1841" s="1" t="s">
        <v>219</v>
      </c>
      <c r="AC1841" s="1" t="s">
        <v>51</v>
      </c>
      <c r="AD1841" s="1" t="s">
        <v>407</v>
      </c>
      <c r="AE1841" s="1" t="s">
        <v>37</v>
      </c>
      <c r="AF1841">
        <f t="shared" si="118"/>
        <v>2025</v>
      </c>
      <c r="AG1841" t="str">
        <f t="shared" si="119"/>
        <v>jun</v>
      </c>
      <c r="AH1841" t="str">
        <f>+VLOOKUP(N1841,'[1]2. Ingreso de incapacidades'!$C$5:$O$6997,13,FALSE)</f>
        <v>NUEVA E.P.S</v>
      </c>
      <c r="AI1841" t="s">
        <v>2199</v>
      </c>
    </row>
    <row r="1842" spans="1:35" hidden="1" x14ac:dyDescent="0.25">
      <c r="A1842" s="1" t="s">
        <v>33</v>
      </c>
      <c r="B1842" s="1" t="s">
        <v>34</v>
      </c>
      <c r="C1842" s="2">
        <v>45838</v>
      </c>
      <c r="D1842" s="42" t="str">
        <f t="shared" si="116"/>
        <v>2025</v>
      </c>
      <c r="E1842" s="1" t="s">
        <v>73</v>
      </c>
      <c r="F1842" s="1" t="s">
        <v>74</v>
      </c>
      <c r="G1842" s="1" t="s">
        <v>37</v>
      </c>
      <c r="H1842" s="1" t="s">
        <v>406</v>
      </c>
      <c r="I1842" s="1" t="s">
        <v>76</v>
      </c>
      <c r="J1842" s="3">
        <v>237250</v>
      </c>
      <c r="K1842" s="3">
        <v>0</v>
      </c>
      <c r="L1842" s="3">
        <f t="shared" si="117"/>
        <v>237250</v>
      </c>
      <c r="M1842" s="1" t="s">
        <v>40</v>
      </c>
      <c r="N1842" s="88">
        <v>73117655</v>
      </c>
      <c r="O1842" s="1" t="s">
        <v>128</v>
      </c>
      <c r="P1842" s="1" t="s">
        <v>79</v>
      </c>
      <c r="Q1842" s="1" t="s">
        <v>80</v>
      </c>
      <c r="R1842" s="1" t="s">
        <v>43</v>
      </c>
      <c r="S1842" s="1" t="s">
        <v>43</v>
      </c>
      <c r="T1842" s="3">
        <v>0</v>
      </c>
      <c r="U1842" s="1" t="s">
        <v>44</v>
      </c>
      <c r="V1842" s="1" t="s">
        <v>45</v>
      </c>
      <c r="W1842" s="1" t="s">
        <v>406</v>
      </c>
      <c r="X1842" s="1" t="s">
        <v>46</v>
      </c>
      <c r="Y1842" s="1" t="s">
        <v>81</v>
      </c>
      <c r="Z1842" s="1" t="s">
        <v>407</v>
      </c>
      <c r="AA1842" s="1" t="s">
        <v>83</v>
      </c>
      <c r="AB1842" s="1" t="s">
        <v>219</v>
      </c>
      <c r="AC1842" s="1" t="s">
        <v>51</v>
      </c>
      <c r="AD1842" s="1" t="s">
        <v>407</v>
      </c>
      <c r="AE1842" s="1" t="s">
        <v>37</v>
      </c>
      <c r="AF1842">
        <f t="shared" si="118"/>
        <v>2025</v>
      </c>
      <c r="AG1842" t="str">
        <f t="shared" si="119"/>
        <v>jun</v>
      </c>
      <c r="AH1842" t="str">
        <f>+VLOOKUP(N1842,'[1]2. Ingreso de incapacidades'!$C$5:$O$6997,13,FALSE)</f>
        <v>COOMEVA E.P.S</v>
      </c>
      <c r="AI1842" t="s">
        <v>2202</v>
      </c>
    </row>
    <row r="1843" spans="1:35" hidden="1" x14ac:dyDescent="0.25">
      <c r="A1843" s="1" t="s">
        <v>33</v>
      </c>
      <c r="B1843" s="1" t="s">
        <v>34</v>
      </c>
      <c r="C1843" s="2">
        <v>45838</v>
      </c>
      <c r="D1843" s="42" t="str">
        <f t="shared" si="116"/>
        <v>2025</v>
      </c>
      <c r="E1843" s="1" t="s">
        <v>73</v>
      </c>
      <c r="F1843" s="1" t="s">
        <v>74</v>
      </c>
      <c r="G1843" s="1" t="s">
        <v>37</v>
      </c>
      <c r="H1843" s="1" t="s">
        <v>406</v>
      </c>
      <c r="I1843" s="1" t="s">
        <v>76</v>
      </c>
      <c r="J1843" s="3">
        <v>142350</v>
      </c>
      <c r="K1843" s="3">
        <v>0</v>
      </c>
      <c r="L1843" s="3">
        <f t="shared" si="117"/>
        <v>142350</v>
      </c>
      <c r="M1843" s="1" t="s">
        <v>40</v>
      </c>
      <c r="N1843" s="88">
        <v>73143059</v>
      </c>
      <c r="O1843" s="1" t="s">
        <v>409</v>
      </c>
      <c r="P1843" s="1" t="s">
        <v>79</v>
      </c>
      <c r="Q1843" s="1" t="s">
        <v>80</v>
      </c>
      <c r="R1843" s="1" t="s">
        <v>43</v>
      </c>
      <c r="S1843" s="1" t="s">
        <v>43</v>
      </c>
      <c r="T1843" s="3">
        <v>0</v>
      </c>
      <c r="U1843" s="1" t="s">
        <v>44</v>
      </c>
      <c r="V1843" s="1" t="s">
        <v>45</v>
      </c>
      <c r="W1843" s="1" t="s">
        <v>406</v>
      </c>
      <c r="X1843" s="1" t="s">
        <v>46</v>
      </c>
      <c r="Y1843" s="1" t="s">
        <v>81</v>
      </c>
      <c r="Z1843" s="1" t="s">
        <v>407</v>
      </c>
      <c r="AA1843" s="1" t="s">
        <v>83</v>
      </c>
      <c r="AB1843" s="1" t="s">
        <v>219</v>
      </c>
      <c r="AC1843" s="1" t="s">
        <v>51</v>
      </c>
      <c r="AD1843" s="1" t="s">
        <v>407</v>
      </c>
      <c r="AE1843" s="1" t="s">
        <v>37</v>
      </c>
      <c r="AF1843">
        <f t="shared" si="118"/>
        <v>2025</v>
      </c>
      <c r="AG1843" t="str">
        <f t="shared" si="119"/>
        <v>jun</v>
      </c>
      <c r="AH1843" t="str">
        <f>+VLOOKUP(N1843,'[1]2. Ingreso de incapacidades'!$C$5:$O$6997,13,FALSE)</f>
        <v>SURA E.P.S.</v>
      </c>
      <c r="AI1843" t="s">
        <v>2197</v>
      </c>
    </row>
    <row r="1844" spans="1:35" hidden="1" x14ac:dyDescent="0.25">
      <c r="A1844" s="1" t="s">
        <v>33</v>
      </c>
      <c r="B1844" s="1" t="s">
        <v>34</v>
      </c>
      <c r="C1844" s="2">
        <v>45838</v>
      </c>
      <c r="D1844" s="42" t="str">
        <f t="shared" si="116"/>
        <v>2025</v>
      </c>
      <c r="E1844" s="1" t="s">
        <v>73</v>
      </c>
      <c r="F1844" s="1" t="s">
        <v>74</v>
      </c>
      <c r="G1844" s="1" t="s">
        <v>37</v>
      </c>
      <c r="H1844" s="1" t="s">
        <v>406</v>
      </c>
      <c r="I1844" s="1" t="s">
        <v>76</v>
      </c>
      <c r="J1844" s="3">
        <v>237250</v>
      </c>
      <c r="K1844" s="3">
        <v>0</v>
      </c>
      <c r="L1844" s="3">
        <f t="shared" si="117"/>
        <v>237250</v>
      </c>
      <c r="M1844" s="1" t="s">
        <v>40</v>
      </c>
      <c r="N1844" s="88">
        <v>1050972313</v>
      </c>
      <c r="O1844" s="1" t="s">
        <v>411</v>
      </c>
      <c r="P1844" s="1" t="s">
        <v>79</v>
      </c>
      <c r="Q1844" s="1" t="s">
        <v>80</v>
      </c>
      <c r="R1844" s="1" t="s">
        <v>43</v>
      </c>
      <c r="S1844" s="1" t="s">
        <v>43</v>
      </c>
      <c r="T1844" s="3">
        <v>0</v>
      </c>
      <c r="U1844" s="1" t="s">
        <v>44</v>
      </c>
      <c r="V1844" s="1" t="s">
        <v>45</v>
      </c>
      <c r="W1844" s="1" t="s">
        <v>406</v>
      </c>
      <c r="X1844" s="1" t="s">
        <v>46</v>
      </c>
      <c r="Y1844" s="1" t="s">
        <v>81</v>
      </c>
      <c r="Z1844" s="1" t="s">
        <v>407</v>
      </c>
      <c r="AA1844" s="1" t="s">
        <v>83</v>
      </c>
      <c r="AB1844" s="1" t="s">
        <v>219</v>
      </c>
      <c r="AC1844" s="1" t="s">
        <v>51</v>
      </c>
      <c r="AD1844" s="1" t="s">
        <v>407</v>
      </c>
      <c r="AE1844" s="1" t="s">
        <v>37</v>
      </c>
      <c r="AF1844">
        <f t="shared" si="118"/>
        <v>2025</v>
      </c>
      <c r="AG1844" t="str">
        <f t="shared" si="119"/>
        <v>jun</v>
      </c>
      <c r="AH1844" t="str">
        <f>+VLOOKUP(N1844,'[1]2. Ingreso de incapacidades'!$C$5:$O$6997,13,FALSE)</f>
        <v>SALUD TOTAL E.P.S.</v>
      </c>
      <c r="AI1844" t="s">
        <v>2192</v>
      </c>
    </row>
    <row r="1845" spans="1:35" hidden="1" x14ac:dyDescent="0.25">
      <c r="A1845" s="1" t="s">
        <v>33</v>
      </c>
      <c r="B1845" s="1" t="s">
        <v>34</v>
      </c>
      <c r="C1845" s="2">
        <v>45838</v>
      </c>
      <c r="D1845" s="42" t="str">
        <f t="shared" si="116"/>
        <v>2025</v>
      </c>
      <c r="E1845" s="1" t="s">
        <v>73</v>
      </c>
      <c r="F1845" s="1" t="s">
        <v>74</v>
      </c>
      <c r="G1845" s="1" t="s">
        <v>37</v>
      </c>
      <c r="H1845" s="1" t="s">
        <v>406</v>
      </c>
      <c r="I1845" s="1" t="s">
        <v>76</v>
      </c>
      <c r="J1845" s="3">
        <v>189800</v>
      </c>
      <c r="K1845" s="3">
        <v>0</v>
      </c>
      <c r="L1845" s="3">
        <f t="shared" si="117"/>
        <v>189800</v>
      </c>
      <c r="M1845" s="1" t="s">
        <v>40</v>
      </c>
      <c r="N1845" s="88">
        <v>1128046710</v>
      </c>
      <c r="O1845" s="1" t="s">
        <v>251</v>
      </c>
      <c r="P1845" s="1" t="s">
        <v>79</v>
      </c>
      <c r="Q1845" s="1" t="s">
        <v>80</v>
      </c>
      <c r="R1845" s="1" t="s">
        <v>43</v>
      </c>
      <c r="S1845" s="1" t="s">
        <v>43</v>
      </c>
      <c r="T1845" s="3">
        <v>0</v>
      </c>
      <c r="U1845" s="1" t="s">
        <v>44</v>
      </c>
      <c r="V1845" s="1" t="s">
        <v>45</v>
      </c>
      <c r="W1845" s="1" t="s">
        <v>406</v>
      </c>
      <c r="X1845" s="1" t="s">
        <v>46</v>
      </c>
      <c r="Y1845" s="1" t="s">
        <v>81</v>
      </c>
      <c r="Z1845" s="1" t="s">
        <v>407</v>
      </c>
      <c r="AA1845" s="1" t="s">
        <v>83</v>
      </c>
      <c r="AB1845" s="1" t="s">
        <v>219</v>
      </c>
      <c r="AC1845" s="1" t="s">
        <v>51</v>
      </c>
      <c r="AD1845" s="1" t="s">
        <v>407</v>
      </c>
      <c r="AE1845" s="1" t="s">
        <v>37</v>
      </c>
      <c r="AF1845">
        <f t="shared" si="118"/>
        <v>2025</v>
      </c>
      <c r="AG1845" t="str">
        <f t="shared" si="119"/>
        <v>jun</v>
      </c>
      <c r="AH1845" t="str">
        <f>+VLOOKUP(N1845,'[1]2. Ingreso de incapacidades'!$C$5:$O$6997,13,FALSE)</f>
        <v>SURA E.P.S.</v>
      </c>
      <c r="AI1845" t="s">
        <v>2197</v>
      </c>
    </row>
    <row r="1846" spans="1:35" hidden="1" x14ac:dyDescent="0.25">
      <c r="A1846" s="1" t="s">
        <v>33</v>
      </c>
      <c r="B1846" s="1" t="s">
        <v>34</v>
      </c>
      <c r="C1846" s="2">
        <v>45838</v>
      </c>
      <c r="D1846" s="42" t="str">
        <f t="shared" si="116"/>
        <v>2025</v>
      </c>
      <c r="E1846" s="1" t="s">
        <v>73</v>
      </c>
      <c r="F1846" s="1" t="s">
        <v>74</v>
      </c>
      <c r="G1846" s="1" t="s">
        <v>37</v>
      </c>
      <c r="H1846" s="1" t="s">
        <v>406</v>
      </c>
      <c r="I1846" s="1" t="s">
        <v>76</v>
      </c>
      <c r="J1846" s="3">
        <v>47450</v>
      </c>
      <c r="K1846" s="3">
        <v>0</v>
      </c>
      <c r="L1846" s="3">
        <f t="shared" si="117"/>
        <v>47450</v>
      </c>
      <c r="M1846" s="1" t="s">
        <v>40</v>
      </c>
      <c r="N1846" s="88">
        <v>1049537139</v>
      </c>
      <c r="O1846" s="1" t="s">
        <v>427</v>
      </c>
      <c r="P1846" s="1" t="s">
        <v>79</v>
      </c>
      <c r="Q1846" s="1" t="s">
        <v>80</v>
      </c>
      <c r="R1846" s="1" t="s">
        <v>43</v>
      </c>
      <c r="S1846" s="1" t="s">
        <v>43</v>
      </c>
      <c r="T1846" s="3">
        <v>0</v>
      </c>
      <c r="U1846" s="1" t="s">
        <v>44</v>
      </c>
      <c r="V1846" s="1" t="s">
        <v>45</v>
      </c>
      <c r="W1846" s="1" t="s">
        <v>406</v>
      </c>
      <c r="X1846" s="1" t="s">
        <v>46</v>
      </c>
      <c r="Y1846" s="1" t="s">
        <v>81</v>
      </c>
      <c r="Z1846" s="1" t="s">
        <v>407</v>
      </c>
      <c r="AA1846" s="1" t="s">
        <v>83</v>
      </c>
      <c r="AB1846" s="1" t="s">
        <v>219</v>
      </c>
      <c r="AC1846" s="1" t="s">
        <v>51</v>
      </c>
      <c r="AD1846" s="1" t="s">
        <v>407</v>
      </c>
      <c r="AE1846" s="1" t="s">
        <v>37</v>
      </c>
      <c r="AF1846">
        <f t="shared" si="118"/>
        <v>2025</v>
      </c>
      <c r="AG1846" t="str">
        <f t="shared" si="119"/>
        <v>jun</v>
      </c>
      <c r="AH1846" t="str">
        <f>+VLOOKUP(N1846,'[1]2. Ingreso de incapacidades'!$C$5:$O$6997,13,FALSE)</f>
        <v>SALUD TOTAL E.P.S.</v>
      </c>
      <c r="AI1846" t="s">
        <v>2192</v>
      </c>
    </row>
    <row r="1847" spans="1:35" hidden="1" x14ac:dyDescent="0.25">
      <c r="A1847" s="1" t="s">
        <v>33</v>
      </c>
      <c r="B1847" s="1" t="s">
        <v>34</v>
      </c>
      <c r="C1847" s="2">
        <v>45838</v>
      </c>
      <c r="D1847" s="42" t="str">
        <f t="shared" si="116"/>
        <v>2025</v>
      </c>
      <c r="E1847" s="1" t="s">
        <v>73</v>
      </c>
      <c r="F1847" s="1" t="s">
        <v>74</v>
      </c>
      <c r="G1847" s="1" t="s">
        <v>37</v>
      </c>
      <c r="H1847" s="1" t="s">
        <v>406</v>
      </c>
      <c r="I1847" s="1" t="s">
        <v>76</v>
      </c>
      <c r="J1847" s="3">
        <v>57638</v>
      </c>
      <c r="K1847" s="3">
        <v>0</v>
      </c>
      <c r="L1847" s="3">
        <f t="shared" si="117"/>
        <v>57638</v>
      </c>
      <c r="M1847" s="1" t="s">
        <v>40</v>
      </c>
      <c r="N1847" s="88">
        <v>1047430645</v>
      </c>
      <c r="O1847" s="1" t="s">
        <v>110</v>
      </c>
      <c r="P1847" s="1" t="s">
        <v>79</v>
      </c>
      <c r="Q1847" s="1" t="s">
        <v>80</v>
      </c>
      <c r="R1847" s="1" t="s">
        <v>43</v>
      </c>
      <c r="S1847" s="1" t="s">
        <v>43</v>
      </c>
      <c r="T1847" s="3">
        <v>0</v>
      </c>
      <c r="U1847" s="1" t="s">
        <v>44</v>
      </c>
      <c r="V1847" s="1" t="s">
        <v>45</v>
      </c>
      <c r="W1847" s="1" t="s">
        <v>406</v>
      </c>
      <c r="X1847" s="1" t="s">
        <v>46</v>
      </c>
      <c r="Y1847" s="1" t="s">
        <v>81</v>
      </c>
      <c r="Z1847" s="1" t="s">
        <v>407</v>
      </c>
      <c r="AA1847" s="1" t="s">
        <v>83</v>
      </c>
      <c r="AB1847" s="1" t="s">
        <v>219</v>
      </c>
      <c r="AC1847" s="1" t="s">
        <v>51</v>
      </c>
      <c r="AD1847" s="1" t="s">
        <v>407</v>
      </c>
      <c r="AE1847" s="1" t="s">
        <v>37</v>
      </c>
      <c r="AF1847">
        <f t="shared" si="118"/>
        <v>2025</v>
      </c>
      <c r="AG1847" t="str">
        <f t="shared" si="119"/>
        <v>jun</v>
      </c>
      <c r="AH1847" t="str">
        <f>+VLOOKUP(N1847,'[1]2. Ingreso de incapacidades'!$C$5:$O$6997,13,FALSE)</f>
        <v>COOSALUD ESS EPS -S</v>
      </c>
      <c r="AI1847" t="s">
        <v>2198</v>
      </c>
    </row>
    <row r="1848" spans="1:35" hidden="1" x14ac:dyDescent="0.25">
      <c r="A1848" s="1" t="s">
        <v>33</v>
      </c>
      <c r="B1848" s="1" t="s">
        <v>34</v>
      </c>
      <c r="C1848" s="2">
        <v>45838</v>
      </c>
      <c r="D1848" s="42" t="str">
        <f t="shared" si="116"/>
        <v>2025</v>
      </c>
      <c r="E1848" s="1" t="s">
        <v>73</v>
      </c>
      <c r="F1848" s="1" t="s">
        <v>74</v>
      </c>
      <c r="G1848" s="1" t="s">
        <v>37</v>
      </c>
      <c r="H1848" s="1" t="s">
        <v>406</v>
      </c>
      <c r="I1848" s="1" t="s">
        <v>76</v>
      </c>
      <c r="J1848" s="3">
        <v>50689</v>
      </c>
      <c r="K1848" s="3">
        <v>0</v>
      </c>
      <c r="L1848" s="3">
        <f t="shared" si="117"/>
        <v>50689</v>
      </c>
      <c r="M1848" s="1" t="s">
        <v>40</v>
      </c>
      <c r="N1848" s="88">
        <v>7921809</v>
      </c>
      <c r="O1848" s="1" t="s">
        <v>104</v>
      </c>
      <c r="P1848" s="1" t="s">
        <v>79</v>
      </c>
      <c r="Q1848" s="1" t="s">
        <v>80</v>
      </c>
      <c r="R1848" s="1" t="s">
        <v>43</v>
      </c>
      <c r="S1848" s="1" t="s">
        <v>43</v>
      </c>
      <c r="T1848" s="3">
        <v>0</v>
      </c>
      <c r="U1848" s="1" t="s">
        <v>44</v>
      </c>
      <c r="V1848" s="1" t="s">
        <v>45</v>
      </c>
      <c r="W1848" s="1" t="s">
        <v>406</v>
      </c>
      <c r="X1848" s="1" t="s">
        <v>46</v>
      </c>
      <c r="Y1848" s="1" t="s">
        <v>81</v>
      </c>
      <c r="Z1848" s="1" t="s">
        <v>407</v>
      </c>
      <c r="AA1848" s="1" t="s">
        <v>83</v>
      </c>
      <c r="AB1848" s="1" t="s">
        <v>219</v>
      </c>
      <c r="AC1848" s="1" t="s">
        <v>51</v>
      </c>
      <c r="AD1848" s="1" t="s">
        <v>407</v>
      </c>
      <c r="AE1848" s="1" t="s">
        <v>37</v>
      </c>
      <c r="AF1848">
        <f t="shared" si="118"/>
        <v>2025</v>
      </c>
      <c r="AG1848" t="str">
        <f t="shared" si="119"/>
        <v>jun</v>
      </c>
      <c r="AH1848" t="str">
        <f>+VLOOKUP(N1848,'[1]2. Ingreso de incapacidades'!$C$5:$O$6997,13,FALSE)</f>
        <v>SALUD TOTAL E.P.S.</v>
      </c>
      <c r="AI1848" t="s">
        <v>2192</v>
      </c>
    </row>
    <row r="1849" spans="1:35" hidden="1" x14ac:dyDescent="0.25">
      <c r="A1849" s="1" t="s">
        <v>33</v>
      </c>
      <c r="B1849" s="1" t="s">
        <v>34</v>
      </c>
      <c r="C1849" s="2">
        <v>45838</v>
      </c>
      <c r="D1849" s="42" t="str">
        <f t="shared" si="116"/>
        <v>2025</v>
      </c>
      <c r="E1849" s="1" t="s">
        <v>73</v>
      </c>
      <c r="F1849" s="1" t="s">
        <v>74</v>
      </c>
      <c r="G1849" s="1" t="s">
        <v>37</v>
      </c>
      <c r="H1849" s="1" t="s">
        <v>406</v>
      </c>
      <c r="I1849" s="1" t="s">
        <v>76</v>
      </c>
      <c r="J1849" s="3">
        <v>284700</v>
      </c>
      <c r="K1849" s="3">
        <v>0</v>
      </c>
      <c r="L1849" s="3">
        <f t="shared" si="117"/>
        <v>284700</v>
      </c>
      <c r="M1849" s="1" t="s">
        <v>40</v>
      </c>
      <c r="N1849" s="88">
        <v>1143339994</v>
      </c>
      <c r="O1849" s="1" t="s">
        <v>114</v>
      </c>
      <c r="P1849" s="1" t="s">
        <v>79</v>
      </c>
      <c r="Q1849" s="1" t="s">
        <v>80</v>
      </c>
      <c r="R1849" s="1" t="s">
        <v>43</v>
      </c>
      <c r="S1849" s="1" t="s">
        <v>43</v>
      </c>
      <c r="T1849" s="3">
        <v>0</v>
      </c>
      <c r="U1849" s="1" t="s">
        <v>44</v>
      </c>
      <c r="V1849" s="1" t="s">
        <v>45</v>
      </c>
      <c r="W1849" s="1" t="s">
        <v>406</v>
      </c>
      <c r="X1849" s="1" t="s">
        <v>46</v>
      </c>
      <c r="Y1849" s="1" t="s">
        <v>81</v>
      </c>
      <c r="Z1849" s="1" t="s">
        <v>407</v>
      </c>
      <c r="AA1849" s="1" t="s">
        <v>83</v>
      </c>
      <c r="AB1849" s="1" t="s">
        <v>219</v>
      </c>
      <c r="AC1849" s="1" t="s">
        <v>51</v>
      </c>
      <c r="AD1849" s="1" t="s">
        <v>407</v>
      </c>
      <c r="AE1849" s="1" t="s">
        <v>37</v>
      </c>
      <c r="AF1849">
        <f t="shared" si="118"/>
        <v>2025</v>
      </c>
      <c r="AG1849" t="str">
        <f t="shared" si="119"/>
        <v>jun</v>
      </c>
      <c r="AH1849" t="str">
        <f>+VLOOKUP(N1849,'[1]2. Ingreso de incapacidades'!$C$5:$O$6997,13,FALSE)</f>
        <v>SALUD TOTAL E.P.S.</v>
      </c>
      <c r="AI1849" t="s">
        <v>2192</v>
      </c>
    </row>
    <row r="1850" spans="1:35" hidden="1" x14ac:dyDescent="0.25">
      <c r="A1850" s="1" t="s">
        <v>33</v>
      </c>
      <c r="B1850" s="1" t="s">
        <v>34</v>
      </c>
      <c r="C1850" s="2">
        <v>45838</v>
      </c>
      <c r="D1850" s="42" t="str">
        <f t="shared" si="116"/>
        <v>2025</v>
      </c>
      <c r="E1850" s="1" t="s">
        <v>73</v>
      </c>
      <c r="F1850" s="1" t="s">
        <v>74</v>
      </c>
      <c r="G1850" s="1" t="s">
        <v>37</v>
      </c>
      <c r="H1850" s="1" t="s">
        <v>406</v>
      </c>
      <c r="I1850" s="1" t="s">
        <v>76</v>
      </c>
      <c r="J1850" s="3">
        <v>749295</v>
      </c>
      <c r="K1850" s="3">
        <v>0</v>
      </c>
      <c r="L1850" s="3">
        <f t="shared" si="117"/>
        <v>749295</v>
      </c>
      <c r="M1850" s="1" t="s">
        <v>40</v>
      </c>
      <c r="N1850" s="88">
        <v>1047430645</v>
      </c>
      <c r="O1850" s="1" t="s">
        <v>110</v>
      </c>
      <c r="P1850" s="1" t="s">
        <v>79</v>
      </c>
      <c r="Q1850" s="1" t="s">
        <v>80</v>
      </c>
      <c r="R1850" s="1" t="s">
        <v>43</v>
      </c>
      <c r="S1850" s="1" t="s">
        <v>43</v>
      </c>
      <c r="T1850" s="3">
        <v>0</v>
      </c>
      <c r="U1850" s="1" t="s">
        <v>44</v>
      </c>
      <c r="V1850" s="1" t="s">
        <v>45</v>
      </c>
      <c r="W1850" s="1" t="s">
        <v>406</v>
      </c>
      <c r="X1850" s="1" t="s">
        <v>46</v>
      </c>
      <c r="Y1850" s="1" t="s">
        <v>81</v>
      </c>
      <c r="Z1850" s="1" t="s">
        <v>407</v>
      </c>
      <c r="AA1850" s="1" t="s">
        <v>83</v>
      </c>
      <c r="AB1850" s="1" t="s">
        <v>219</v>
      </c>
      <c r="AC1850" s="1" t="s">
        <v>51</v>
      </c>
      <c r="AD1850" s="1" t="s">
        <v>407</v>
      </c>
      <c r="AE1850" s="1" t="s">
        <v>37</v>
      </c>
      <c r="AF1850">
        <f t="shared" si="118"/>
        <v>2025</v>
      </c>
      <c r="AG1850" t="str">
        <f t="shared" si="119"/>
        <v>jun</v>
      </c>
      <c r="AH1850" t="str">
        <f>+VLOOKUP(N1850,'[1]2. Ingreso de incapacidades'!$C$5:$O$6997,13,FALSE)</f>
        <v>COOSALUD ESS EPS -S</v>
      </c>
      <c r="AI1850" t="s">
        <v>2198</v>
      </c>
    </row>
    <row r="1851" spans="1:35" hidden="1" x14ac:dyDescent="0.25">
      <c r="A1851" s="1" t="s">
        <v>33</v>
      </c>
      <c r="B1851" s="1" t="s">
        <v>34</v>
      </c>
      <c r="C1851" s="2">
        <v>45838</v>
      </c>
      <c r="D1851" s="42" t="str">
        <f t="shared" si="116"/>
        <v>2025</v>
      </c>
      <c r="E1851" s="1" t="s">
        <v>73</v>
      </c>
      <c r="F1851" s="1" t="s">
        <v>74</v>
      </c>
      <c r="G1851" s="1" t="s">
        <v>37</v>
      </c>
      <c r="H1851" s="1" t="s">
        <v>406</v>
      </c>
      <c r="I1851" s="1" t="s">
        <v>76</v>
      </c>
      <c r="J1851" s="3">
        <v>48657</v>
      </c>
      <c r="K1851" s="3">
        <v>0</v>
      </c>
      <c r="L1851" s="3">
        <f t="shared" si="117"/>
        <v>48657</v>
      </c>
      <c r="M1851" s="1" t="s">
        <v>40</v>
      </c>
      <c r="N1851" s="88">
        <v>73006153</v>
      </c>
      <c r="O1851" s="1" t="s">
        <v>413</v>
      </c>
      <c r="P1851" s="1" t="s">
        <v>79</v>
      </c>
      <c r="Q1851" s="1" t="s">
        <v>80</v>
      </c>
      <c r="R1851" s="1" t="s">
        <v>43</v>
      </c>
      <c r="S1851" s="1" t="s">
        <v>43</v>
      </c>
      <c r="T1851" s="3">
        <v>0</v>
      </c>
      <c r="U1851" s="1" t="s">
        <v>44</v>
      </c>
      <c r="V1851" s="1" t="s">
        <v>45</v>
      </c>
      <c r="W1851" s="1" t="s">
        <v>406</v>
      </c>
      <c r="X1851" s="1" t="s">
        <v>46</v>
      </c>
      <c r="Y1851" s="1" t="s">
        <v>81</v>
      </c>
      <c r="Z1851" s="1" t="s">
        <v>407</v>
      </c>
      <c r="AA1851" s="1" t="s">
        <v>83</v>
      </c>
      <c r="AB1851" s="1" t="s">
        <v>219</v>
      </c>
      <c r="AC1851" s="1" t="s">
        <v>51</v>
      </c>
      <c r="AD1851" s="1" t="s">
        <v>407</v>
      </c>
      <c r="AE1851" s="1" t="s">
        <v>37</v>
      </c>
      <c r="AF1851">
        <f t="shared" si="118"/>
        <v>2025</v>
      </c>
      <c r="AG1851" t="str">
        <f t="shared" si="119"/>
        <v>jun</v>
      </c>
      <c r="AH1851" t="str">
        <f>+VLOOKUP(N1851,'[1]2. Ingreso de incapacidades'!$C$5:$O$6997,13,FALSE)</f>
        <v>EPS MUTUAL SER</v>
      </c>
      <c r="AI1851" t="s">
        <v>2195</v>
      </c>
    </row>
    <row r="1852" spans="1:35" hidden="1" x14ac:dyDescent="0.25">
      <c r="A1852" s="1" t="s">
        <v>33</v>
      </c>
      <c r="B1852" s="1" t="s">
        <v>34</v>
      </c>
      <c r="C1852" s="2">
        <v>45838</v>
      </c>
      <c r="D1852" s="42" t="str">
        <f t="shared" si="116"/>
        <v>2025</v>
      </c>
      <c r="E1852" s="1" t="s">
        <v>73</v>
      </c>
      <c r="F1852" s="1" t="s">
        <v>74</v>
      </c>
      <c r="G1852" s="1" t="s">
        <v>37</v>
      </c>
      <c r="H1852" s="1" t="s">
        <v>406</v>
      </c>
      <c r="I1852" s="1" t="s">
        <v>76</v>
      </c>
      <c r="J1852" s="3">
        <v>142350</v>
      </c>
      <c r="K1852" s="3">
        <v>0</v>
      </c>
      <c r="L1852" s="3">
        <f t="shared" si="117"/>
        <v>142350</v>
      </c>
      <c r="M1852" s="1" t="s">
        <v>40</v>
      </c>
      <c r="N1852" s="88">
        <v>10886858</v>
      </c>
      <c r="O1852" s="1" t="s">
        <v>151</v>
      </c>
      <c r="P1852" s="1" t="s">
        <v>79</v>
      </c>
      <c r="Q1852" s="1" t="s">
        <v>80</v>
      </c>
      <c r="R1852" s="1" t="s">
        <v>43</v>
      </c>
      <c r="S1852" s="1" t="s">
        <v>43</v>
      </c>
      <c r="T1852" s="3">
        <v>0</v>
      </c>
      <c r="U1852" s="1" t="s">
        <v>44</v>
      </c>
      <c r="V1852" s="1" t="s">
        <v>45</v>
      </c>
      <c r="W1852" s="1" t="s">
        <v>406</v>
      </c>
      <c r="X1852" s="1" t="s">
        <v>46</v>
      </c>
      <c r="Y1852" s="1" t="s">
        <v>81</v>
      </c>
      <c r="Z1852" s="1" t="s">
        <v>407</v>
      </c>
      <c r="AA1852" s="1" t="s">
        <v>83</v>
      </c>
      <c r="AB1852" s="1" t="s">
        <v>219</v>
      </c>
      <c r="AC1852" s="1" t="s">
        <v>51</v>
      </c>
      <c r="AD1852" s="1" t="s">
        <v>407</v>
      </c>
      <c r="AE1852" s="1" t="s">
        <v>37</v>
      </c>
      <c r="AF1852">
        <f t="shared" si="118"/>
        <v>2025</v>
      </c>
      <c r="AG1852" t="str">
        <f t="shared" si="119"/>
        <v>jun</v>
      </c>
      <c r="AH1852" t="str">
        <f>+VLOOKUP(N1852,'[1]2. Ingreso de incapacidades'!$C$5:$O$6997,13,FALSE)</f>
        <v>EPS MUTUAL SER</v>
      </c>
      <c r="AI1852" t="s">
        <v>2195</v>
      </c>
    </row>
    <row r="1853" spans="1:35" hidden="1" x14ac:dyDescent="0.25">
      <c r="A1853" s="1" t="s">
        <v>33</v>
      </c>
      <c r="B1853" s="1" t="s">
        <v>34</v>
      </c>
      <c r="C1853" s="2">
        <v>45838</v>
      </c>
      <c r="D1853" s="42" t="str">
        <f t="shared" si="116"/>
        <v>2025</v>
      </c>
      <c r="E1853" s="1" t="s">
        <v>73</v>
      </c>
      <c r="F1853" s="1" t="s">
        <v>74</v>
      </c>
      <c r="G1853" s="1" t="s">
        <v>37</v>
      </c>
      <c r="H1853" s="1" t="s">
        <v>406</v>
      </c>
      <c r="I1853" s="1" t="s">
        <v>76</v>
      </c>
      <c r="J1853" s="3">
        <v>142350</v>
      </c>
      <c r="K1853" s="3">
        <v>0</v>
      </c>
      <c r="L1853" s="3">
        <f t="shared" si="117"/>
        <v>142350</v>
      </c>
      <c r="M1853" s="1" t="s">
        <v>40</v>
      </c>
      <c r="N1853" s="88">
        <v>15075642</v>
      </c>
      <c r="O1853" s="1" t="s">
        <v>415</v>
      </c>
      <c r="P1853" s="1" t="s">
        <v>79</v>
      </c>
      <c r="Q1853" s="1" t="s">
        <v>80</v>
      </c>
      <c r="R1853" s="1" t="s">
        <v>43</v>
      </c>
      <c r="S1853" s="1" t="s">
        <v>43</v>
      </c>
      <c r="T1853" s="3">
        <v>0</v>
      </c>
      <c r="U1853" s="1" t="s">
        <v>44</v>
      </c>
      <c r="V1853" s="1" t="s">
        <v>45</v>
      </c>
      <c r="W1853" s="1" t="s">
        <v>406</v>
      </c>
      <c r="X1853" s="1" t="s">
        <v>46</v>
      </c>
      <c r="Y1853" s="1" t="s">
        <v>81</v>
      </c>
      <c r="Z1853" s="1" t="s">
        <v>407</v>
      </c>
      <c r="AA1853" s="1" t="s">
        <v>83</v>
      </c>
      <c r="AB1853" s="1" t="s">
        <v>219</v>
      </c>
      <c r="AC1853" s="1" t="s">
        <v>51</v>
      </c>
      <c r="AD1853" s="1" t="s">
        <v>407</v>
      </c>
      <c r="AE1853" s="1" t="s">
        <v>37</v>
      </c>
      <c r="AF1853">
        <f t="shared" si="118"/>
        <v>2025</v>
      </c>
      <c r="AG1853" t="str">
        <f t="shared" si="119"/>
        <v>jun</v>
      </c>
      <c r="AH1853">
        <f>+VLOOKUP(N1853,'[1]2. Ingreso de incapacidades'!$C$5:$O$6997,13,FALSE)</f>
        <v>0</v>
      </c>
      <c r="AI1853">
        <v>0</v>
      </c>
    </row>
    <row r="1854" spans="1:35" hidden="1" x14ac:dyDescent="0.25">
      <c r="A1854" s="1" t="s">
        <v>33</v>
      </c>
      <c r="B1854" s="1" t="s">
        <v>34</v>
      </c>
      <c r="C1854" s="2">
        <v>45838</v>
      </c>
      <c r="D1854" s="42" t="str">
        <f t="shared" si="116"/>
        <v>2025</v>
      </c>
      <c r="E1854" s="1" t="s">
        <v>73</v>
      </c>
      <c r="F1854" s="1" t="s">
        <v>74</v>
      </c>
      <c r="G1854" s="1" t="s">
        <v>37</v>
      </c>
      <c r="H1854" s="1" t="s">
        <v>406</v>
      </c>
      <c r="I1854" s="1" t="s">
        <v>76</v>
      </c>
      <c r="J1854" s="3">
        <v>711750</v>
      </c>
      <c r="K1854" s="3">
        <v>0</v>
      </c>
      <c r="L1854" s="3">
        <f t="shared" si="117"/>
        <v>711750</v>
      </c>
      <c r="M1854" s="1" t="s">
        <v>40</v>
      </c>
      <c r="N1854" s="88">
        <v>73159298</v>
      </c>
      <c r="O1854" s="1" t="s">
        <v>120</v>
      </c>
      <c r="P1854" s="1" t="s">
        <v>79</v>
      </c>
      <c r="Q1854" s="1" t="s">
        <v>80</v>
      </c>
      <c r="R1854" s="1" t="s">
        <v>43</v>
      </c>
      <c r="S1854" s="1" t="s">
        <v>43</v>
      </c>
      <c r="T1854" s="3">
        <v>0</v>
      </c>
      <c r="U1854" s="1" t="s">
        <v>44</v>
      </c>
      <c r="V1854" s="1" t="s">
        <v>45</v>
      </c>
      <c r="W1854" s="1" t="s">
        <v>406</v>
      </c>
      <c r="X1854" s="1" t="s">
        <v>46</v>
      </c>
      <c r="Y1854" s="1" t="s">
        <v>81</v>
      </c>
      <c r="Z1854" s="1" t="s">
        <v>407</v>
      </c>
      <c r="AA1854" s="1" t="s">
        <v>83</v>
      </c>
      <c r="AB1854" s="1" t="s">
        <v>219</v>
      </c>
      <c r="AC1854" s="1" t="s">
        <v>51</v>
      </c>
      <c r="AD1854" s="1" t="s">
        <v>407</v>
      </c>
      <c r="AE1854" s="1" t="s">
        <v>37</v>
      </c>
      <c r="AF1854">
        <f t="shared" si="118"/>
        <v>2025</v>
      </c>
      <c r="AG1854" t="str">
        <f t="shared" si="119"/>
        <v>jun</v>
      </c>
      <c r="AH1854" t="str">
        <f>+VLOOKUP(N1854,'[1]2. Ingreso de incapacidades'!$C$5:$O$6997,13,FALSE)</f>
        <v>NUEVA E.P.S</v>
      </c>
      <c r="AI1854" t="s">
        <v>2199</v>
      </c>
    </row>
    <row r="1855" spans="1:35" hidden="1" x14ac:dyDescent="0.25">
      <c r="A1855" s="1" t="s">
        <v>33</v>
      </c>
      <c r="B1855" s="1" t="s">
        <v>34</v>
      </c>
      <c r="C1855" s="2">
        <v>45838</v>
      </c>
      <c r="D1855" s="42" t="str">
        <f t="shared" si="116"/>
        <v>2025</v>
      </c>
      <c r="E1855" s="1" t="s">
        <v>73</v>
      </c>
      <c r="F1855" s="1" t="s">
        <v>74</v>
      </c>
      <c r="G1855" s="1" t="s">
        <v>37</v>
      </c>
      <c r="H1855" s="1" t="s">
        <v>406</v>
      </c>
      <c r="I1855" s="1" t="s">
        <v>76</v>
      </c>
      <c r="J1855" s="3">
        <v>142350</v>
      </c>
      <c r="K1855" s="3">
        <v>0</v>
      </c>
      <c r="L1855" s="3">
        <f t="shared" si="117"/>
        <v>142350</v>
      </c>
      <c r="M1855" s="1" t="s">
        <v>40</v>
      </c>
      <c r="N1855" s="88">
        <v>73142139</v>
      </c>
      <c r="O1855" s="1" t="s">
        <v>417</v>
      </c>
      <c r="P1855" s="1" t="s">
        <v>79</v>
      </c>
      <c r="Q1855" s="1" t="s">
        <v>80</v>
      </c>
      <c r="R1855" s="1" t="s">
        <v>43</v>
      </c>
      <c r="S1855" s="1" t="s">
        <v>43</v>
      </c>
      <c r="T1855" s="3">
        <v>0</v>
      </c>
      <c r="U1855" s="1" t="s">
        <v>44</v>
      </c>
      <c r="V1855" s="1" t="s">
        <v>45</v>
      </c>
      <c r="W1855" s="1" t="s">
        <v>406</v>
      </c>
      <c r="X1855" s="1" t="s">
        <v>46</v>
      </c>
      <c r="Y1855" s="1" t="s">
        <v>81</v>
      </c>
      <c r="Z1855" s="1" t="s">
        <v>407</v>
      </c>
      <c r="AA1855" s="1" t="s">
        <v>83</v>
      </c>
      <c r="AB1855" s="1" t="s">
        <v>219</v>
      </c>
      <c r="AC1855" s="1" t="s">
        <v>51</v>
      </c>
      <c r="AD1855" s="1" t="s">
        <v>407</v>
      </c>
      <c r="AE1855" s="1" t="s">
        <v>37</v>
      </c>
      <c r="AF1855">
        <f t="shared" si="118"/>
        <v>2025</v>
      </c>
      <c r="AG1855" t="str">
        <f t="shared" si="119"/>
        <v>jun</v>
      </c>
      <c r="AH1855" t="str">
        <f>+VLOOKUP(N1855,'[1]2. Ingreso de incapacidades'!$C$5:$O$6997,13,FALSE)</f>
        <v>EPS MUTUAL SER</v>
      </c>
      <c r="AI1855" t="s">
        <v>2195</v>
      </c>
    </row>
    <row r="1856" spans="1:35" hidden="1" x14ac:dyDescent="0.25">
      <c r="A1856" s="1" t="s">
        <v>33</v>
      </c>
      <c r="B1856" s="1" t="s">
        <v>34</v>
      </c>
      <c r="C1856" s="2">
        <v>45838</v>
      </c>
      <c r="D1856" s="42" t="str">
        <f t="shared" si="116"/>
        <v>2025</v>
      </c>
      <c r="E1856" s="1" t="s">
        <v>73</v>
      </c>
      <c r="F1856" s="1" t="s">
        <v>74</v>
      </c>
      <c r="G1856" s="1" t="s">
        <v>37</v>
      </c>
      <c r="H1856" s="1" t="s">
        <v>406</v>
      </c>
      <c r="I1856" s="1" t="s">
        <v>76</v>
      </c>
      <c r="J1856" s="3">
        <v>0</v>
      </c>
      <c r="K1856" s="3">
        <v>142350</v>
      </c>
      <c r="L1856" s="3">
        <f t="shared" si="117"/>
        <v>-142350</v>
      </c>
      <c r="M1856" s="1" t="s">
        <v>40</v>
      </c>
      <c r="N1856" s="88">
        <v>73146005</v>
      </c>
      <c r="O1856" s="1" t="s">
        <v>300</v>
      </c>
      <c r="P1856" s="1" t="s">
        <v>79</v>
      </c>
      <c r="Q1856" s="1" t="s">
        <v>80</v>
      </c>
      <c r="R1856" s="1" t="s">
        <v>43</v>
      </c>
      <c r="S1856" s="1" t="s">
        <v>43</v>
      </c>
      <c r="T1856" s="3">
        <v>0</v>
      </c>
      <c r="U1856" s="1" t="s">
        <v>44</v>
      </c>
      <c r="V1856" s="1" t="s">
        <v>45</v>
      </c>
      <c r="W1856" s="1" t="s">
        <v>406</v>
      </c>
      <c r="X1856" s="1" t="s">
        <v>46</v>
      </c>
      <c r="Y1856" s="1" t="s">
        <v>81</v>
      </c>
      <c r="Z1856" s="1" t="s">
        <v>407</v>
      </c>
      <c r="AA1856" s="1" t="s">
        <v>83</v>
      </c>
      <c r="AB1856" s="1" t="s">
        <v>219</v>
      </c>
      <c r="AC1856" s="1" t="s">
        <v>51</v>
      </c>
      <c r="AD1856" s="1" t="s">
        <v>407</v>
      </c>
      <c r="AE1856" s="1" t="s">
        <v>37</v>
      </c>
      <c r="AF1856">
        <f t="shared" si="118"/>
        <v>2025</v>
      </c>
      <c r="AG1856" t="str">
        <f t="shared" si="119"/>
        <v>jun</v>
      </c>
      <c r="AH1856" t="str">
        <f>+VLOOKUP(N1856,'[1]2. Ingreso de incapacidades'!$C$5:$O$6997,13,FALSE)</f>
        <v>COOMEVA E.P.S</v>
      </c>
      <c r="AI1856" t="s">
        <v>2202</v>
      </c>
    </row>
    <row r="1857" spans="1:35" hidden="1" x14ac:dyDescent="0.25">
      <c r="A1857" s="1" t="s">
        <v>33</v>
      </c>
      <c r="B1857" s="1" t="s">
        <v>34</v>
      </c>
      <c r="C1857" s="2">
        <v>45838</v>
      </c>
      <c r="D1857" s="42" t="str">
        <f t="shared" si="116"/>
        <v>2025</v>
      </c>
      <c r="E1857" s="1" t="s">
        <v>73</v>
      </c>
      <c r="F1857" s="1" t="s">
        <v>74</v>
      </c>
      <c r="G1857" s="1" t="s">
        <v>37</v>
      </c>
      <c r="H1857" s="1" t="s">
        <v>406</v>
      </c>
      <c r="I1857" s="1" t="s">
        <v>76</v>
      </c>
      <c r="J1857" s="3">
        <v>142350</v>
      </c>
      <c r="K1857" s="3">
        <v>0</v>
      </c>
      <c r="L1857" s="3">
        <f t="shared" si="117"/>
        <v>142350</v>
      </c>
      <c r="M1857" s="1" t="s">
        <v>40</v>
      </c>
      <c r="N1857" s="88">
        <v>73146005</v>
      </c>
      <c r="O1857" s="1" t="s">
        <v>300</v>
      </c>
      <c r="P1857" s="1" t="s">
        <v>79</v>
      </c>
      <c r="Q1857" s="1" t="s">
        <v>80</v>
      </c>
      <c r="R1857" s="1" t="s">
        <v>43</v>
      </c>
      <c r="S1857" s="1" t="s">
        <v>43</v>
      </c>
      <c r="T1857" s="3">
        <v>0</v>
      </c>
      <c r="U1857" s="1" t="s">
        <v>44</v>
      </c>
      <c r="V1857" s="1" t="s">
        <v>45</v>
      </c>
      <c r="W1857" s="1" t="s">
        <v>406</v>
      </c>
      <c r="X1857" s="1" t="s">
        <v>46</v>
      </c>
      <c r="Y1857" s="1" t="s">
        <v>81</v>
      </c>
      <c r="Z1857" s="1" t="s">
        <v>407</v>
      </c>
      <c r="AA1857" s="1" t="s">
        <v>83</v>
      </c>
      <c r="AB1857" s="1" t="s">
        <v>219</v>
      </c>
      <c r="AC1857" s="1" t="s">
        <v>51</v>
      </c>
      <c r="AD1857" s="1" t="s">
        <v>407</v>
      </c>
      <c r="AE1857" s="1" t="s">
        <v>37</v>
      </c>
      <c r="AF1857">
        <f t="shared" si="118"/>
        <v>2025</v>
      </c>
      <c r="AG1857" t="str">
        <f t="shared" si="119"/>
        <v>jun</v>
      </c>
      <c r="AH1857" t="str">
        <f>+VLOOKUP(N1857,'[1]2. Ingreso de incapacidades'!$C$5:$O$6997,13,FALSE)</f>
        <v>COOMEVA E.P.S</v>
      </c>
      <c r="AI1857" t="s">
        <v>2202</v>
      </c>
    </row>
    <row r="1858" spans="1:35" hidden="1" x14ac:dyDescent="0.25">
      <c r="A1858" s="1" t="s">
        <v>33</v>
      </c>
      <c r="B1858" s="1" t="s">
        <v>34</v>
      </c>
      <c r="C1858" s="2">
        <v>45838</v>
      </c>
      <c r="D1858" s="42" t="str">
        <f t="shared" si="116"/>
        <v>2025</v>
      </c>
      <c r="E1858" s="1" t="s">
        <v>73</v>
      </c>
      <c r="F1858" s="1" t="s">
        <v>74</v>
      </c>
      <c r="G1858" s="1" t="s">
        <v>37</v>
      </c>
      <c r="H1858" s="1" t="s">
        <v>406</v>
      </c>
      <c r="I1858" s="1" t="s">
        <v>76</v>
      </c>
      <c r="J1858" s="3">
        <v>284700</v>
      </c>
      <c r="K1858" s="3">
        <v>0</v>
      </c>
      <c r="L1858" s="3">
        <f t="shared" si="117"/>
        <v>284700</v>
      </c>
      <c r="M1858" s="1" t="s">
        <v>40</v>
      </c>
      <c r="N1858" s="88">
        <v>73109356</v>
      </c>
      <c r="O1858" s="1" t="s">
        <v>118</v>
      </c>
      <c r="P1858" s="1" t="s">
        <v>79</v>
      </c>
      <c r="Q1858" s="1" t="s">
        <v>80</v>
      </c>
      <c r="R1858" s="1" t="s">
        <v>43</v>
      </c>
      <c r="S1858" s="1" t="s">
        <v>43</v>
      </c>
      <c r="T1858" s="3">
        <v>0</v>
      </c>
      <c r="U1858" s="1" t="s">
        <v>44</v>
      </c>
      <c r="V1858" s="1" t="s">
        <v>45</v>
      </c>
      <c r="W1858" s="1" t="s">
        <v>406</v>
      </c>
      <c r="X1858" s="1" t="s">
        <v>46</v>
      </c>
      <c r="Y1858" s="1" t="s">
        <v>81</v>
      </c>
      <c r="Z1858" s="1" t="s">
        <v>407</v>
      </c>
      <c r="AA1858" s="1" t="s">
        <v>83</v>
      </c>
      <c r="AB1858" s="1" t="s">
        <v>219</v>
      </c>
      <c r="AC1858" s="1" t="s">
        <v>51</v>
      </c>
      <c r="AD1858" s="1" t="s">
        <v>407</v>
      </c>
      <c r="AE1858" s="1" t="s">
        <v>37</v>
      </c>
      <c r="AF1858">
        <f t="shared" si="118"/>
        <v>2025</v>
      </c>
      <c r="AG1858" t="str">
        <f t="shared" si="119"/>
        <v>jun</v>
      </c>
      <c r="AH1858" t="str">
        <f>+VLOOKUP(N1858,'[1]2. Ingreso de incapacidades'!$C$5:$O$6997,13,FALSE)</f>
        <v>SANITAS E.P.S</v>
      </c>
      <c r="AI1858" t="s">
        <v>2193</v>
      </c>
    </row>
    <row r="1859" spans="1:35" hidden="1" x14ac:dyDescent="0.25">
      <c r="A1859" s="1" t="s">
        <v>33</v>
      </c>
      <c r="B1859" s="1" t="s">
        <v>34</v>
      </c>
      <c r="C1859" s="2">
        <v>45838</v>
      </c>
      <c r="D1859" s="42" t="str">
        <f t="shared" si="116"/>
        <v>2025</v>
      </c>
      <c r="E1859" s="1" t="s">
        <v>73</v>
      </c>
      <c r="F1859" s="1" t="s">
        <v>74</v>
      </c>
      <c r="G1859" s="1" t="s">
        <v>37</v>
      </c>
      <c r="H1859" s="1" t="s">
        <v>406</v>
      </c>
      <c r="I1859" s="1" t="s">
        <v>76</v>
      </c>
      <c r="J1859" s="3">
        <v>47450</v>
      </c>
      <c r="K1859" s="3">
        <v>0</v>
      </c>
      <c r="L1859" s="3">
        <f t="shared" si="117"/>
        <v>47450</v>
      </c>
      <c r="M1859" s="1" t="s">
        <v>40</v>
      </c>
      <c r="N1859" s="88">
        <v>1235041387</v>
      </c>
      <c r="O1859" s="1" t="s">
        <v>419</v>
      </c>
      <c r="P1859" s="1" t="s">
        <v>79</v>
      </c>
      <c r="Q1859" s="1" t="s">
        <v>80</v>
      </c>
      <c r="R1859" s="1" t="s">
        <v>43</v>
      </c>
      <c r="S1859" s="1" t="s">
        <v>43</v>
      </c>
      <c r="T1859" s="3">
        <v>0</v>
      </c>
      <c r="U1859" s="1" t="s">
        <v>44</v>
      </c>
      <c r="V1859" s="1" t="s">
        <v>45</v>
      </c>
      <c r="W1859" s="1" t="s">
        <v>406</v>
      </c>
      <c r="X1859" s="1" t="s">
        <v>46</v>
      </c>
      <c r="Y1859" s="1" t="s">
        <v>81</v>
      </c>
      <c r="Z1859" s="1" t="s">
        <v>407</v>
      </c>
      <c r="AA1859" s="1" t="s">
        <v>83</v>
      </c>
      <c r="AB1859" s="1" t="s">
        <v>219</v>
      </c>
      <c r="AC1859" s="1" t="s">
        <v>51</v>
      </c>
      <c r="AD1859" s="1" t="s">
        <v>407</v>
      </c>
      <c r="AE1859" s="1" t="s">
        <v>37</v>
      </c>
      <c r="AF1859">
        <f t="shared" si="118"/>
        <v>2025</v>
      </c>
      <c r="AG1859" t="str">
        <f t="shared" si="119"/>
        <v>jun</v>
      </c>
      <c r="AH1859" t="str">
        <f>+VLOOKUP(N1859,'[1]2. Ingreso de incapacidades'!$C$5:$O$6997,13,FALSE)</f>
        <v>SANITAS E.P.S</v>
      </c>
      <c r="AI1859" t="s">
        <v>2193</v>
      </c>
    </row>
    <row r="1860" spans="1:35" hidden="1" x14ac:dyDescent="0.25">
      <c r="A1860" s="1" t="s">
        <v>33</v>
      </c>
      <c r="B1860" s="1" t="s">
        <v>34</v>
      </c>
      <c r="C1860" s="2">
        <v>45838</v>
      </c>
      <c r="D1860" s="42" t="str">
        <f t="shared" si="116"/>
        <v>2025</v>
      </c>
      <c r="E1860" s="1" t="s">
        <v>73</v>
      </c>
      <c r="F1860" s="1" t="s">
        <v>74</v>
      </c>
      <c r="G1860" s="1" t="s">
        <v>37</v>
      </c>
      <c r="H1860" s="1" t="s">
        <v>406</v>
      </c>
      <c r="I1860" s="1" t="s">
        <v>76</v>
      </c>
      <c r="J1860" s="3">
        <v>50764</v>
      </c>
      <c r="K1860" s="3">
        <v>0</v>
      </c>
      <c r="L1860" s="3">
        <f t="shared" si="117"/>
        <v>50764</v>
      </c>
      <c r="M1860" s="1" t="s">
        <v>40</v>
      </c>
      <c r="N1860" s="88">
        <v>73204751</v>
      </c>
      <c r="O1860" s="1" t="s">
        <v>421</v>
      </c>
      <c r="P1860" s="1" t="s">
        <v>79</v>
      </c>
      <c r="Q1860" s="1" t="s">
        <v>80</v>
      </c>
      <c r="R1860" s="1" t="s">
        <v>43</v>
      </c>
      <c r="S1860" s="1" t="s">
        <v>43</v>
      </c>
      <c r="T1860" s="3">
        <v>0</v>
      </c>
      <c r="U1860" s="1" t="s">
        <v>44</v>
      </c>
      <c r="V1860" s="1" t="s">
        <v>45</v>
      </c>
      <c r="W1860" s="1" t="s">
        <v>406</v>
      </c>
      <c r="X1860" s="1" t="s">
        <v>46</v>
      </c>
      <c r="Y1860" s="1" t="s">
        <v>81</v>
      </c>
      <c r="Z1860" s="1" t="s">
        <v>407</v>
      </c>
      <c r="AA1860" s="1" t="s">
        <v>83</v>
      </c>
      <c r="AB1860" s="1" t="s">
        <v>219</v>
      </c>
      <c r="AC1860" s="1" t="s">
        <v>51</v>
      </c>
      <c r="AD1860" s="1" t="s">
        <v>407</v>
      </c>
      <c r="AE1860" s="1" t="s">
        <v>37</v>
      </c>
      <c r="AF1860">
        <f t="shared" si="118"/>
        <v>2025</v>
      </c>
      <c r="AG1860" t="str">
        <f t="shared" si="119"/>
        <v>jun</v>
      </c>
      <c r="AH1860" t="str">
        <f>+VLOOKUP(N1860,'[1]2. Ingreso de incapacidades'!$C$5:$O$6997,13,FALSE)</f>
        <v>SALUD TOTAL E.P.S.</v>
      </c>
      <c r="AI1860" t="s">
        <v>2192</v>
      </c>
    </row>
    <row r="1861" spans="1:35" hidden="1" x14ac:dyDescent="0.25">
      <c r="A1861" s="1" t="s">
        <v>33</v>
      </c>
      <c r="B1861" s="1" t="s">
        <v>34</v>
      </c>
      <c r="C1861" s="2">
        <v>45838</v>
      </c>
      <c r="D1861" s="42" t="str">
        <f t="shared" si="116"/>
        <v>2025</v>
      </c>
      <c r="E1861" s="1" t="s">
        <v>73</v>
      </c>
      <c r="F1861" s="1" t="s">
        <v>74</v>
      </c>
      <c r="G1861" s="1" t="s">
        <v>37</v>
      </c>
      <c r="H1861" s="1" t="s">
        <v>406</v>
      </c>
      <c r="I1861" s="1" t="s">
        <v>76</v>
      </c>
      <c r="J1861" s="3">
        <v>711750</v>
      </c>
      <c r="K1861" s="3">
        <v>0</v>
      </c>
      <c r="L1861" s="3">
        <f t="shared" si="117"/>
        <v>711750</v>
      </c>
      <c r="M1861" s="1" t="s">
        <v>40</v>
      </c>
      <c r="N1861" s="88">
        <v>1143339994</v>
      </c>
      <c r="O1861" s="1" t="s">
        <v>114</v>
      </c>
      <c r="P1861" s="1" t="s">
        <v>79</v>
      </c>
      <c r="Q1861" s="1" t="s">
        <v>80</v>
      </c>
      <c r="R1861" s="1" t="s">
        <v>43</v>
      </c>
      <c r="S1861" s="1" t="s">
        <v>43</v>
      </c>
      <c r="T1861" s="3">
        <v>0</v>
      </c>
      <c r="U1861" s="1" t="s">
        <v>44</v>
      </c>
      <c r="V1861" s="1" t="s">
        <v>45</v>
      </c>
      <c r="W1861" s="1" t="s">
        <v>406</v>
      </c>
      <c r="X1861" s="1" t="s">
        <v>46</v>
      </c>
      <c r="Y1861" s="1" t="s">
        <v>81</v>
      </c>
      <c r="Z1861" s="1" t="s">
        <v>407</v>
      </c>
      <c r="AA1861" s="1" t="s">
        <v>83</v>
      </c>
      <c r="AB1861" s="1" t="s">
        <v>219</v>
      </c>
      <c r="AC1861" s="1" t="s">
        <v>51</v>
      </c>
      <c r="AD1861" s="1" t="s">
        <v>407</v>
      </c>
      <c r="AE1861" s="1" t="s">
        <v>37</v>
      </c>
      <c r="AF1861">
        <f t="shared" si="118"/>
        <v>2025</v>
      </c>
      <c r="AG1861" t="str">
        <f t="shared" si="119"/>
        <v>jun</v>
      </c>
      <c r="AH1861" t="str">
        <f>+VLOOKUP(N1861,'[1]2. Ingreso de incapacidades'!$C$5:$O$6997,13,FALSE)</f>
        <v>SALUD TOTAL E.P.S.</v>
      </c>
      <c r="AI1861" t="s">
        <v>2192</v>
      </c>
    </row>
    <row r="1862" spans="1:35" hidden="1" x14ac:dyDescent="0.25">
      <c r="A1862" s="1" t="s">
        <v>33</v>
      </c>
      <c r="B1862" s="1" t="s">
        <v>34</v>
      </c>
      <c r="C1862" s="2">
        <v>45838</v>
      </c>
      <c r="D1862" s="42" t="str">
        <f t="shared" si="116"/>
        <v>2025</v>
      </c>
      <c r="E1862" s="1" t="s">
        <v>73</v>
      </c>
      <c r="F1862" s="1" t="s">
        <v>74</v>
      </c>
      <c r="G1862" s="1" t="s">
        <v>37</v>
      </c>
      <c r="H1862" s="1" t="s">
        <v>406</v>
      </c>
      <c r="I1862" s="1" t="s">
        <v>76</v>
      </c>
      <c r="J1862" s="3">
        <v>909998</v>
      </c>
      <c r="K1862" s="3">
        <v>0</v>
      </c>
      <c r="L1862" s="3">
        <f t="shared" si="117"/>
        <v>909998</v>
      </c>
      <c r="M1862" s="1" t="s">
        <v>40</v>
      </c>
      <c r="N1862" s="88">
        <v>1143340016</v>
      </c>
      <c r="O1862" s="1" t="s">
        <v>360</v>
      </c>
      <c r="P1862" s="1" t="s">
        <v>422</v>
      </c>
      <c r="Q1862" s="1" t="s">
        <v>423</v>
      </c>
      <c r="R1862" s="1" t="s">
        <v>43</v>
      </c>
      <c r="S1862" s="1" t="s">
        <v>43</v>
      </c>
      <c r="T1862" s="3">
        <v>0</v>
      </c>
      <c r="U1862" s="1" t="s">
        <v>44</v>
      </c>
      <c r="V1862" s="1" t="s">
        <v>45</v>
      </c>
      <c r="W1862" s="1" t="s">
        <v>406</v>
      </c>
      <c r="X1862" s="1" t="s">
        <v>46</v>
      </c>
      <c r="Y1862" s="1" t="s">
        <v>81</v>
      </c>
      <c r="Z1862" s="1" t="s">
        <v>407</v>
      </c>
      <c r="AA1862" s="1" t="s">
        <v>83</v>
      </c>
      <c r="AB1862" s="1" t="s">
        <v>219</v>
      </c>
      <c r="AC1862" s="1" t="s">
        <v>51</v>
      </c>
      <c r="AD1862" s="1" t="s">
        <v>407</v>
      </c>
      <c r="AE1862" s="1" t="s">
        <v>37</v>
      </c>
      <c r="AF1862">
        <f t="shared" si="118"/>
        <v>2025</v>
      </c>
      <c r="AG1862" t="str">
        <f t="shared" si="119"/>
        <v>jun</v>
      </c>
      <c r="AH1862" t="str">
        <f>+VLOOKUP(N1862,'[1]2. Ingreso de incapacidades'!$C$5:$O$6997,13,FALSE)</f>
        <v>SURA E.P.S.</v>
      </c>
      <c r="AI1862" t="s">
        <v>2197</v>
      </c>
    </row>
    <row r="1863" spans="1:35" hidden="1" x14ac:dyDescent="0.25">
      <c r="A1863" s="1" t="s">
        <v>33</v>
      </c>
      <c r="B1863" s="1" t="s">
        <v>34</v>
      </c>
      <c r="C1863" s="2">
        <v>45838</v>
      </c>
      <c r="D1863" s="42" t="str">
        <f t="shared" si="116"/>
        <v>2025</v>
      </c>
      <c r="E1863" s="1" t="s">
        <v>73</v>
      </c>
      <c r="F1863" s="1" t="s">
        <v>74</v>
      </c>
      <c r="G1863" s="1" t="s">
        <v>37</v>
      </c>
      <c r="H1863" s="1" t="s">
        <v>406</v>
      </c>
      <c r="I1863" s="1" t="s">
        <v>76</v>
      </c>
      <c r="J1863" s="3">
        <v>189800</v>
      </c>
      <c r="K1863" s="3">
        <v>0</v>
      </c>
      <c r="L1863" s="3">
        <f t="shared" si="117"/>
        <v>189800</v>
      </c>
      <c r="M1863" s="1" t="s">
        <v>40</v>
      </c>
      <c r="N1863" s="88">
        <v>1128045753</v>
      </c>
      <c r="O1863" s="1" t="s">
        <v>304</v>
      </c>
      <c r="P1863" s="1" t="s">
        <v>295</v>
      </c>
      <c r="Q1863" s="1" t="s">
        <v>296</v>
      </c>
      <c r="R1863" s="1" t="s">
        <v>43</v>
      </c>
      <c r="S1863" s="1" t="s">
        <v>43</v>
      </c>
      <c r="T1863" s="3">
        <v>0</v>
      </c>
      <c r="U1863" s="1" t="s">
        <v>44</v>
      </c>
      <c r="V1863" s="1" t="s">
        <v>45</v>
      </c>
      <c r="W1863" s="1" t="s">
        <v>406</v>
      </c>
      <c r="X1863" s="1" t="s">
        <v>46</v>
      </c>
      <c r="Y1863" s="1" t="s">
        <v>81</v>
      </c>
      <c r="Z1863" s="1" t="s">
        <v>407</v>
      </c>
      <c r="AA1863" s="1" t="s">
        <v>83</v>
      </c>
      <c r="AB1863" s="1" t="s">
        <v>219</v>
      </c>
      <c r="AC1863" s="1" t="s">
        <v>51</v>
      </c>
      <c r="AD1863" s="1" t="s">
        <v>407</v>
      </c>
      <c r="AE1863" s="1" t="s">
        <v>37</v>
      </c>
      <c r="AF1863">
        <f t="shared" si="118"/>
        <v>2025</v>
      </c>
      <c r="AG1863" t="str">
        <f t="shared" si="119"/>
        <v>jun</v>
      </c>
      <c r="AH1863" t="str">
        <f>+VLOOKUP(N1863,'[1]2. Ingreso de incapacidades'!$C$5:$O$6997,13,FALSE)</f>
        <v>SURA E.P.S.</v>
      </c>
      <c r="AI1863" t="s">
        <v>2197</v>
      </c>
    </row>
    <row r="1864" spans="1:35" hidden="1" x14ac:dyDescent="0.25">
      <c r="A1864" s="1" t="s">
        <v>33</v>
      </c>
      <c r="B1864" s="1" t="s">
        <v>34</v>
      </c>
      <c r="C1864" s="2">
        <v>45838</v>
      </c>
      <c r="D1864" s="42" t="str">
        <f t="shared" si="116"/>
        <v>2025</v>
      </c>
      <c r="E1864" s="1" t="s">
        <v>73</v>
      </c>
      <c r="F1864" s="1" t="s">
        <v>74</v>
      </c>
      <c r="G1864" s="1" t="s">
        <v>37</v>
      </c>
      <c r="H1864" s="1" t="s">
        <v>406</v>
      </c>
      <c r="I1864" s="1" t="s">
        <v>76</v>
      </c>
      <c r="J1864" s="3">
        <v>58553</v>
      </c>
      <c r="K1864" s="3">
        <v>0</v>
      </c>
      <c r="L1864" s="3">
        <f t="shared" si="117"/>
        <v>58553</v>
      </c>
      <c r="M1864" s="1" t="s">
        <v>40</v>
      </c>
      <c r="N1864" s="88">
        <v>73149268</v>
      </c>
      <c r="O1864" s="1" t="s">
        <v>425</v>
      </c>
      <c r="P1864" s="1" t="s">
        <v>89</v>
      </c>
      <c r="Q1864" s="1" t="s">
        <v>90</v>
      </c>
      <c r="R1864" s="1" t="s">
        <v>43</v>
      </c>
      <c r="S1864" s="1" t="s">
        <v>43</v>
      </c>
      <c r="T1864" s="3">
        <v>0</v>
      </c>
      <c r="U1864" s="1" t="s">
        <v>44</v>
      </c>
      <c r="V1864" s="1" t="s">
        <v>45</v>
      </c>
      <c r="W1864" s="1" t="s">
        <v>406</v>
      </c>
      <c r="X1864" s="1" t="s">
        <v>46</v>
      </c>
      <c r="Y1864" s="1" t="s">
        <v>81</v>
      </c>
      <c r="Z1864" s="1" t="s">
        <v>407</v>
      </c>
      <c r="AA1864" s="1" t="s">
        <v>83</v>
      </c>
      <c r="AB1864" s="1" t="s">
        <v>219</v>
      </c>
      <c r="AC1864" s="1" t="s">
        <v>51</v>
      </c>
      <c r="AD1864" s="1" t="s">
        <v>407</v>
      </c>
      <c r="AE1864" s="1" t="s">
        <v>37</v>
      </c>
      <c r="AF1864">
        <f t="shared" si="118"/>
        <v>2025</v>
      </c>
      <c r="AG1864" t="str">
        <f t="shared" si="119"/>
        <v>jun</v>
      </c>
      <c r="AH1864" t="str">
        <f>+VLOOKUP(N1864,'[1]2. Ingreso de incapacidades'!$C$5:$O$6997,13,FALSE)</f>
        <v>COOSALUD ESS EPS -S</v>
      </c>
      <c r="AI1864" t="s">
        <v>2198</v>
      </c>
    </row>
    <row r="1865" spans="1:35" hidden="1" x14ac:dyDescent="0.25">
      <c r="A1865" s="1" t="s">
        <v>33</v>
      </c>
      <c r="B1865" s="1" t="s">
        <v>34</v>
      </c>
      <c r="C1865" s="2">
        <v>45838</v>
      </c>
      <c r="D1865" s="42" t="str">
        <f t="shared" si="116"/>
        <v>2025</v>
      </c>
      <c r="E1865" s="1" t="s">
        <v>73</v>
      </c>
      <c r="F1865" s="1" t="s">
        <v>74</v>
      </c>
      <c r="G1865" s="1" t="s">
        <v>37</v>
      </c>
      <c r="H1865" s="1" t="s">
        <v>406</v>
      </c>
      <c r="I1865" s="1" t="s">
        <v>76</v>
      </c>
      <c r="J1865" s="3">
        <v>128107</v>
      </c>
      <c r="K1865" s="3">
        <v>0</v>
      </c>
      <c r="L1865" s="3">
        <f t="shared" si="117"/>
        <v>128107</v>
      </c>
      <c r="M1865" s="1" t="s">
        <v>40</v>
      </c>
      <c r="N1865" s="88">
        <v>73270281</v>
      </c>
      <c r="O1865" s="1" t="s">
        <v>306</v>
      </c>
      <c r="P1865" s="1" t="s">
        <v>89</v>
      </c>
      <c r="Q1865" s="1" t="s">
        <v>90</v>
      </c>
      <c r="R1865" s="1" t="s">
        <v>43</v>
      </c>
      <c r="S1865" s="1" t="s">
        <v>43</v>
      </c>
      <c r="T1865" s="3">
        <v>0</v>
      </c>
      <c r="U1865" s="1" t="s">
        <v>44</v>
      </c>
      <c r="V1865" s="1" t="s">
        <v>45</v>
      </c>
      <c r="W1865" s="1" t="s">
        <v>406</v>
      </c>
      <c r="X1865" s="1" t="s">
        <v>46</v>
      </c>
      <c r="Y1865" s="1" t="s">
        <v>81</v>
      </c>
      <c r="Z1865" s="1" t="s">
        <v>407</v>
      </c>
      <c r="AA1865" s="1" t="s">
        <v>83</v>
      </c>
      <c r="AB1865" s="1" t="s">
        <v>219</v>
      </c>
      <c r="AC1865" s="1" t="s">
        <v>51</v>
      </c>
      <c r="AD1865" s="1" t="s">
        <v>407</v>
      </c>
      <c r="AE1865" s="1" t="s">
        <v>37</v>
      </c>
      <c r="AF1865">
        <f t="shared" si="118"/>
        <v>2025</v>
      </c>
      <c r="AG1865" t="str">
        <f t="shared" si="119"/>
        <v>jun</v>
      </c>
      <c r="AH1865" t="str">
        <f>+VLOOKUP(N1865,'[1]2. Ingreso de incapacidades'!$C$5:$O$6997,13,FALSE)</f>
        <v>SURA E.P.S.</v>
      </c>
      <c r="AI1865" t="s">
        <v>2197</v>
      </c>
    </row>
    <row r="1866" spans="1:35" hidden="1" x14ac:dyDescent="0.25">
      <c r="A1866" s="1" t="s">
        <v>33</v>
      </c>
      <c r="B1866" s="1" t="s">
        <v>34</v>
      </c>
      <c r="C1866" s="2">
        <v>45868</v>
      </c>
      <c r="D1866" s="42" t="str">
        <f t="shared" ref="D1866:D1929" si="120">TEXT(C1866,"yyyy")</f>
        <v>2025</v>
      </c>
      <c r="E1866" s="1" t="s">
        <v>35</v>
      </c>
      <c r="F1866" s="1" t="s">
        <v>36</v>
      </c>
      <c r="G1866" s="1" t="s">
        <v>37</v>
      </c>
      <c r="H1866" s="1" t="s">
        <v>428</v>
      </c>
      <c r="I1866" s="1" t="s">
        <v>429</v>
      </c>
      <c r="J1866" s="3">
        <v>0</v>
      </c>
      <c r="K1866" s="3">
        <v>1328600</v>
      </c>
      <c r="L1866" s="3">
        <f t="shared" ref="L1866:L1929" si="121">+J1866-K1866</f>
        <v>-1328600</v>
      </c>
      <c r="M1866" s="1" t="s">
        <v>40</v>
      </c>
      <c r="N1866" s="88">
        <v>800088702</v>
      </c>
      <c r="O1866" s="1" t="s">
        <v>63</v>
      </c>
      <c r="P1866" s="1" t="s">
        <v>37</v>
      </c>
      <c r="Q1866" s="1" t="s">
        <v>43</v>
      </c>
      <c r="R1866" s="1" t="s">
        <v>43</v>
      </c>
      <c r="S1866" s="1" t="s">
        <v>43</v>
      </c>
      <c r="T1866" s="3">
        <v>0</v>
      </c>
      <c r="U1866" s="1" t="s">
        <v>44</v>
      </c>
      <c r="V1866" s="1" t="s">
        <v>45</v>
      </c>
      <c r="W1866" s="1" t="s">
        <v>428</v>
      </c>
      <c r="X1866" s="1" t="s">
        <v>46</v>
      </c>
      <c r="Y1866" s="1" t="s">
        <v>47</v>
      </c>
      <c r="Z1866" s="1" t="s">
        <v>430</v>
      </c>
      <c r="AA1866" s="1" t="s">
        <v>49</v>
      </c>
      <c r="AB1866" s="1" t="s">
        <v>50</v>
      </c>
      <c r="AC1866" s="1" t="s">
        <v>51</v>
      </c>
      <c r="AD1866" s="1" t="s">
        <v>430</v>
      </c>
      <c r="AE1866" s="1" t="s">
        <v>37</v>
      </c>
      <c r="AF1866">
        <f t="shared" ref="AF1866" si="122">YEAR(C1866)</f>
        <v>2025</v>
      </c>
      <c r="AG1866" t="str">
        <f t="shared" ref="AG1866" si="123">TEXT(C1866,"mmm")</f>
        <v>jul</v>
      </c>
      <c r="AH1866" t="e">
        <f>+VLOOKUP(N1866,'[1]2. Ingreso de incapacidades'!$C$5:$O$6997,13,FALSE)</f>
        <v>#N/A</v>
      </c>
      <c r="AI1866" t="e">
        <v>#N/A</v>
      </c>
    </row>
    <row r="1867" spans="1:35" hidden="1" x14ac:dyDescent="0.25">
      <c r="A1867" s="1" t="s">
        <v>33</v>
      </c>
      <c r="B1867" s="1" t="s">
        <v>34</v>
      </c>
      <c r="C1867" s="2">
        <v>45866</v>
      </c>
      <c r="D1867" s="42" t="str">
        <f t="shared" si="120"/>
        <v>2025</v>
      </c>
      <c r="E1867" s="1" t="s">
        <v>35</v>
      </c>
      <c r="F1867" s="1" t="s">
        <v>36</v>
      </c>
      <c r="G1867" s="1" t="s">
        <v>37</v>
      </c>
      <c r="H1867" s="1" t="s">
        <v>514</v>
      </c>
      <c r="I1867" s="1" t="s">
        <v>515</v>
      </c>
      <c r="J1867" s="3">
        <v>0</v>
      </c>
      <c r="K1867" s="3">
        <v>936586</v>
      </c>
      <c r="L1867" s="3">
        <f t="shared" si="121"/>
        <v>-936586</v>
      </c>
      <c r="M1867" s="1" t="s">
        <v>40</v>
      </c>
      <c r="N1867" s="88">
        <v>1047430645</v>
      </c>
      <c r="O1867" s="1" t="s">
        <v>110</v>
      </c>
      <c r="P1867" s="1" t="s">
        <v>37</v>
      </c>
      <c r="Q1867" s="1" t="s">
        <v>43</v>
      </c>
      <c r="R1867" s="1" t="s">
        <v>43</v>
      </c>
      <c r="S1867" s="1" t="s">
        <v>43</v>
      </c>
      <c r="T1867" s="3">
        <v>0</v>
      </c>
      <c r="U1867" s="1" t="s">
        <v>44</v>
      </c>
      <c r="V1867" s="1" t="s">
        <v>45</v>
      </c>
      <c r="W1867" s="1" t="s">
        <v>514</v>
      </c>
      <c r="X1867" s="1" t="s">
        <v>46</v>
      </c>
      <c r="Y1867" s="1" t="s">
        <v>47</v>
      </c>
      <c r="Z1867" s="1" t="s">
        <v>516</v>
      </c>
      <c r="AA1867" s="1" t="s">
        <v>49</v>
      </c>
      <c r="AB1867" s="1" t="s">
        <v>50</v>
      </c>
      <c r="AC1867" s="1" t="s">
        <v>51</v>
      </c>
      <c r="AD1867" s="1" t="s">
        <v>516</v>
      </c>
      <c r="AE1867" s="1" t="s">
        <v>37</v>
      </c>
      <c r="AF1867">
        <f t="shared" ref="AF1867:AF1877" si="124">YEAR(C1867)</f>
        <v>2025</v>
      </c>
      <c r="AG1867" t="str">
        <f t="shared" ref="AG1867:AG1877" si="125">TEXT(C1867,"mmm")</f>
        <v>jul</v>
      </c>
      <c r="AH1867" t="str">
        <f>+VLOOKUP(N1867,'[1]2. Ingreso de incapacidades'!$C$5:$O$6997,13,FALSE)</f>
        <v>COOSALUD ESS EPS -S</v>
      </c>
      <c r="AI1867" t="s">
        <v>2198</v>
      </c>
    </row>
    <row r="1868" spans="1:35" hidden="1" x14ac:dyDescent="0.25">
      <c r="A1868" s="1" t="s">
        <v>33</v>
      </c>
      <c r="B1868" s="1" t="s">
        <v>34</v>
      </c>
      <c r="C1868" s="2">
        <v>45860</v>
      </c>
      <c r="D1868" s="42" t="str">
        <f t="shared" si="120"/>
        <v>2025</v>
      </c>
      <c r="E1868" s="1" t="s">
        <v>35</v>
      </c>
      <c r="F1868" s="1" t="s">
        <v>36</v>
      </c>
      <c r="G1868" s="1" t="s">
        <v>37</v>
      </c>
      <c r="H1868" s="1" t="s">
        <v>517</v>
      </c>
      <c r="I1868" s="1" t="s">
        <v>518</v>
      </c>
      <c r="J1868" s="3">
        <v>0</v>
      </c>
      <c r="K1868" s="3">
        <v>2040350</v>
      </c>
      <c r="L1868" s="3">
        <f t="shared" si="121"/>
        <v>-2040350</v>
      </c>
      <c r="M1868" s="1" t="s">
        <v>40</v>
      </c>
      <c r="N1868" s="88">
        <v>73151581</v>
      </c>
      <c r="O1868" s="1" t="s">
        <v>298</v>
      </c>
      <c r="P1868" s="1" t="s">
        <v>37</v>
      </c>
      <c r="Q1868" s="1" t="s">
        <v>43</v>
      </c>
      <c r="R1868" s="1" t="s">
        <v>43</v>
      </c>
      <c r="S1868" s="1" t="s">
        <v>43</v>
      </c>
      <c r="T1868" s="3">
        <v>0</v>
      </c>
      <c r="U1868" s="1" t="s">
        <v>44</v>
      </c>
      <c r="V1868" s="1" t="s">
        <v>45</v>
      </c>
      <c r="W1868" s="1" t="s">
        <v>517</v>
      </c>
      <c r="X1868" s="1" t="s">
        <v>46</v>
      </c>
      <c r="Y1868" s="1" t="s">
        <v>47</v>
      </c>
      <c r="Z1868" s="1" t="s">
        <v>519</v>
      </c>
      <c r="AA1868" s="1" t="s">
        <v>49</v>
      </c>
      <c r="AB1868" s="1" t="s">
        <v>50</v>
      </c>
      <c r="AC1868" s="1" t="s">
        <v>51</v>
      </c>
      <c r="AD1868" s="1" t="s">
        <v>519</v>
      </c>
      <c r="AE1868" s="1" t="s">
        <v>37</v>
      </c>
      <c r="AF1868">
        <f t="shared" si="124"/>
        <v>2025</v>
      </c>
      <c r="AG1868" t="str">
        <f t="shared" si="125"/>
        <v>jul</v>
      </c>
      <c r="AH1868" t="str">
        <f>+VLOOKUP(N1868,'[1]2. Ingreso de incapacidades'!$C$5:$O$6997,13,FALSE)</f>
        <v>SALUD TOTAL E.P.S.</v>
      </c>
      <c r="AI1868" t="s">
        <v>2192</v>
      </c>
    </row>
    <row r="1869" spans="1:35" hidden="1" x14ac:dyDescent="0.25">
      <c r="A1869" s="1" t="s">
        <v>33</v>
      </c>
      <c r="B1869" s="1" t="s">
        <v>34</v>
      </c>
      <c r="C1869" s="2">
        <v>45846</v>
      </c>
      <c r="D1869" s="42" t="str">
        <f t="shared" si="120"/>
        <v>2025</v>
      </c>
      <c r="E1869" s="1" t="s">
        <v>35</v>
      </c>
      <c r="F1869" s="1" t="s">
        <v>36</v>
      </c>
      <c r="G1869" s="1" t="s">
        <v>37</v>
      </c>
      <c r="H1869" s="1" t="s">
        <v>520</v>
      </c>
      <c r="I1869" s="1" t="s">
        <v>363</v>
      </c>
      <c r="J1869" s="3">
        <v>0</v>
      </c>
      <c r="K1869" s="3">
        <v>1423500</v>
      </c>
      <c r="L1869" s="3">
        <f t="shared" si="121"/>
        <v>-1423500</v>
      </c>
      <c r="M1869" s="1" t="s">
        <v>40</v>
      </c>
      <c r="N1869" s="88">
        <v>73151581</v>
      </c>
      <c r="O1869" s="1" t="s">
        <v>298</v>
      </c>
      <c r="P1869" s="1" t="s">
        <v>37</v>
      </c>
      <c r="Q1869" s="1" t="s">
        <v>43</v>
      </c>
      <c r="R1869" s="1" t="s">
        <v>43</v>
      </c>
      <c r="S1869" s="1" t="s">
        <v>43</v>
      </c>
      <c r="T1869" s="3">
        <v>0</v>
      </c>
      <c r="U1869" s="1" t="s">
        <v>44</v>
      </c>
      <c r="V1869" s="1" t="s">
        <v>45</v>
      </c>
      <c r="W1869" s="1" t="s">
        <v>520</v>
      </c>
      <c r="X1869" s="1" t="s">
        <v>46</v>
      </c>
      <c r="Y1869" s="1" t="s">
        <v>47</v>
      </c>
      <c r="Z1869" s="1" t="s">
        <v>521</v>
      </c>
      <c r="AA1869" s="1" t="s">
        <v>49</v>
      </c>
      <c r="AB1869" s="1" t="s">
        <v>50</v>
      </c>
      <c r="AC1869" s="1" t="s">
        <v>51</v>
      </c>
      <c r="AD1869" s="1" t="s">
        <v>521</v>
      </c>
      <c r="AE1869" s="1" t="s">
        <v>37</v>
      </c>
      <c r="AF1869">
        <f t="shared" si="124"/>
        <v>2025</v>
      </c>
      <c r="AG1869" t="str">
        <f t="shared" si="125"/>
        <v>jul</v>
      </c>
      <c r="AH1869" t="str">
        <f>+VLOOKUP(N1869,'[1]2. Ingreso de incapacidades'!$C$5:$O$6997,13,FALSE)</f>
        <v>SALUD TOTAL E.P.S.</v>
      </c>
      <c r="AI1869" t="s">
        <v>2192</v>
      </c>
    </row>
    <row r="1870" spans="1:35" hidden="1" x14ac:dyDescent="0.25">
      <c r="A1870" s="1" t="s">
        <v>33</v>
      </c>
      <c r="B1870" s="1" t="s">
        <v>34</v>
      </c>
      <c r="C1870" s="2">
        <v>45846</v>
      </c>
      <c r="D1870" s="42" t="str">
        <f t="shared" si="120"/>
        <v>2025</v>
      </c>
      <c r="E1870" s="1" t="s">
        <v>35</v>
      </c>
      <c r="F1870" s="1" t="s">
        <v>36</v>
      </c>
      <c r="G1870" s="1" t="s">
        <v>37</v>
      </c>
      <c r="H1870" s="1" t="s">
        <v>520</v>
      </c>
      <c r="I1870" s="1" t="s">
        <v>363</v>
      </c>
      <c r="J1870" s="3">
        <v>0</v>
      </c>
      <c r="K1870" s="3">
        <v>47450</v>
      </c>
      <c r="L1870" s="3">
        <f t="shared" si="121"/>
        <v>-47450</v>
      </c>
      <c r="M1870" s="1" t="s">
        <v>40</v>
      </c>
      <c r="N1870" s="88">
        <v>45562071</v>
      </c>
      <c r="O1870" s="1" t="s">
        <v>507</v>
      </c>
      <c r="P1870" s="1" t="s">
        <v>37</v>
      </c>
      <c r="Q1870" s="1" t="s">
        <v>43</v>
      </c>
      <c r="R1870" s="1" t="s">
        <v>43</v>
      </c>
      <c r="S1870" s="1" t="s">
        <v>43</v>
      </c>
      <c r="T1870" s="3">
        <v>0</v>
      </c>
      <c r="U1870" s="1" t="s">
        <v>44</v>
      </c>
      <c r="V1870" s="1" t="s">
        <v>45</v>
      </c>
      <c r="W1870" s="1" t="s">
        <v>520</v>
      </c>
      <c r="X1870" s="1" t="s">
        <v>46</v>
      </c>
      <c r="Y1870" s="1" t="s">
        <v>47</v>
      </c>
      <c r="Z1870" s="1" t="s">
        <v>521</v>
      </c>
      <c r="AA1870" s="1" t="s">
        <v>49</v>
      </c>
      <c r="AB1870" s="1" t="s">
        <v>50</v>
      </c>
      <c r="AC1870" s="1" t="s">
        <v>51</v>
      </c>
      <c r="AD1870" s="1" t="s">
        <v>521</v>
      </c>
      <c r="AE1870" s="1" t="s">
        <v>37</v>
      </c>
      <c r="AF1870">
        <f t="shared" si="124"/>
        <v>2025</v>
      </c>
      <c r="AG1870" t="str">
        <f t="shared" si="125"/>
        <v>jul</v>
      </c>
      <c r="AH1870" t="str">
        <f>+VLOOKUP(N1870,'[1]2. Ingreso de incapacidades'!$C$5:$O$6997,13,FALSE)</f>
        <v>SALUD TOTAL E.P.S.</v>
      </c>
      <c r="AI1870" t="s">
        <v>2192</v>
      </c>
    </row>
    <row r="1871" spans="1:35" hidden="1" x14ac:dyDescent="0.25">
      <c r="A1871" s="1" t="s">
        <v>33</v>
      </c>
      <c r="B1871" s="1" t="s">
        <v>34</v>
      </c>
      <c r="C1871" s="2">
        <v>45846</v>
      </c>
      <c r="D1871" s="42" t="str">
        <f t="shared" si="120"/>
        <v>2025</v>
      </c>
      <c r="E1871" s="1" t="s">
        <v>35</v>
      </c>
      <c r="F1871" s="1" t="s">
        <v>36</v>
      </c>
      <c r="G1871" s="1" t="s">
        <v>37</v>
      </c>
      <c r="H1871" s="1" t="s">
        <v>520</v>
      </c>
      <c r="I1871" s="1" t="s">
        <v>363</v>
      </c>
      <c r="J1871" s="3">
        <v>0</v>
      </c>
      <c r="K1871" s="3">
        <v>142350</v>
      </c>
      <c r="L1871" s="3">
        <f t="shared" si="121"/>
        <v>-142350</v>
      </c>
      <c r="M1871" s="1" t="s">
        <v>40</v>
      </c>
      <c r="N1871" s="88">
        <v>73131436</v>
      </c>
      <c r="O1871" s="1" t="s">
        <v>153</v>
      </c>
      <c r="P1871" s="1" t="s">
        <v>37</v>
      </c>
      <c r="Q1871" s="1" t="s">
        <v>43</v>
      </c>
      <c r="R1871" s="1" t="s">
        <v>43</v>
      </c>
      <c r="S1871" s="1" t="s">
        <v>43</v>
      </c>
      <c r="T1871" s="3">
        <v>0</v>
      </c>
      <c r="U1871" s="1" t="s">
        <v>44</v>
      </c>
      <c r="V1871" s="1" t="s">
        <v>45</v>
      </c>
      <c r="W1871" s="1" t="s">
        <v>520</v>
      </c>
      <c r="X1871" s="1" t="s">
        <v>46</v>
      </c>
      <c r="Y1871" s="1" t="s">
        <v>47</v>
      </c>
      <c r="Z1871" s="1" t="s">
        <v>521</v>
      </c>
      <c r="AA1871" s="1" t="s">
        <v>49</v>
      </c>
      <c r="AB1871" s="1" t="s">
        <v>50</v>
      </c>
      <c r="AC1871" s="1" t="s">
        <v>51</v>
      </c>
      <c r="AD1871" s="1" t="s">
        <v>521</v>
      </c>
      <c r="AE1871" s="1" t="s">
        <v>37</v>
      </c>
      <c r="AF1871">
        <f t="shared" si="124"/>
        <v>2025</v>
      </c>
      <c r="AG1871" t="str">
        <f t="shared" si="125"/>
        <v>jul</v>
      </c>
      <c r="AH1871" t="str">
        <f>+VLOOKUP(N1871,'[1]2. Ingreso de incapacidades'!$C$5:$O$6997,13,FALSE)</f>
        <v>SALUD TOTAL E.P.S.</v>
      </c>
      <c r="AI1871" t="s">
        <v>2192</v>
      </c>
    </row>
    <row r="1872" spans="1:35" hidden="1" x14ac:dyDescent="0.25">
      <c r="A1872" s="1" t="s">
        <v>33</v>
      </c>
      <c r="B1872" s="1" t="s">
        <v>34</v>
      </c>
      <c r="C1872" s="2">
        <v>45846</v>
      </c>
      <c r="D1872" s="42" t="str">
        <f t="shared" si="120"/>
        <v>2025</v>
      </c>
      <c r="E1872" s="1" t="s">
        <v>35</v>
      </c>
      <c r="F1872" s="1" t="s">
        <v>36</v>
      </c>
      <c r="G1872" s="1" t="s">
        <v>37</v>
      </c>
      <c r="H1872" s="1" t="s">
        <v>520</v>
      </c>
      <c r="I1872" s="1" t="s">
        <v>363</v>
      </c>
      <c r="J1872" s="3">
        <v>0</v>
      </c>
      <c r="K1872" s="3">
        <v>47450</v>
      </c>
      <c r="L1872" s="3">
        <f t="shared" si="121"/>
        <v>-47450</v>
      </c>
      <c r="M1872" s="1" t="s">
        <v>40</v>
      </c>
      <c r="N1872" s="88">
        <v>92447136</v>
      </c>
      <c r="O1872" s="1" t="s">
        <v>355</v>
      </c>
      <c r="P1872" s="1" t="s">
        <v>37</v>
      </c>
      <c r="Q1872" s="1" t="s">
        <v>43</v>
      </c>
      <c r="R1872" s="1" t="s">
        <v>43</v>
      </c>
      <c r="S1872" s="1" t="s">
        <v>43</v>
      </c>
      <c r="T1872" s="3">
        <v>0</v>
      </c>
      <c r="U1872" s="1" t="s">
        <v>44</v>
      </c>
      <c r="V1872" s="1" t="s">
        <v>45</v>
      </c>
      <c r="W1872" s="1" t="s">
        <v>520</v>
      </c>
      <c r="X1872" s="1" t="s">
        <v>46</v>
      </c>
      <c r="Y1872" s="1" t="s">
        <v>47</v>
      </c>
      <c r="Z1872" s="1" t="s">
        <v>521</v>
      </c>
      <c r="AA1872" s="1" t="s">
        <v>49</v>
      </c>
      <c r="AB1872" s="1" t="s">
        <v>50</v>
      </c>
      <c r="AC1872" s="1" t="s">
        <v>51</v>
      </c>
      <c r="AD1872" s="1" t="s">
        <v>521</v>
      </c>
      <c r="AE1872" s="1" t="s">
        <v>37</v>
      </c>
      <c r="AF1872">
        <f t="shared" si="124"/>
        <v>2025</v>
      </c>
      <c r="AG1872" t="str">
        <f t="shared" si="125"/>
        <v>jul</v>
      </c>
      <c r="AH1872" t="str">
        <f>+VLOOKUP(N1872,'[1]2. Ingreso de incapacidades'!$C$5:$O$6997,13,FALSE)</f>
        <v>SALUD TOTAL E.P.S.</v>
      </c>
      <c r="AI1872" t="s">
        <v>2192</v>
      </c>
    </row>
    <row r="1873" spans="1:35" hidden="1" x14ac:dyDescent="0.25">
      <c r="A1873" s="1" t="s">
        <v>33</v>
      </c>
      <c r="B1873" s="1" t="s">
        <v>34</v>
      </c>
      <c r="C1873" s="2">
        <v>45846</v>
      </c>
      <c r="D1873" s="42" t="str">
        <f t="shared" si="120"/>
        <v>2025</v>
      </c>
      <c r="E1873" s="1" t="s">
        <v>35</v>
      </c>
      <c r="F1873" s="1" t="s">
        <v>36</v>
      </c>
      <c r="G1873" s="1" t="s">
        <v>37</v>
      </c>
      <c r="H1873" s="1" t="s">
        <v>520</v>
      </c>
      <c r="I1873" s="1" t="s">
        <v>363</v>
      </c>
      <c r="J1873" s="3">
        <v>0</v>
      </c>
      <c r="K1873" s="3">
        <v>875021</v>
      </c>
      <c r="L1873" s="3">
        <f t="shared" si="121"/>
        <v>-875021</v>
      </c>
      <c r="M1873" s="1" t="s">
        <v>40</v>
      </c>
      <c r="N1873" s="88">
        <v>8854897</v>
      </c>
      <c r="O1873" s="1" t="s">
        <v>157</v>
      </c>
      <c r="P1873" s="1" t="s">
        <v>37</v>
      </c>
      <c r="Q1873" s="1" t="s">
        <v>43</v>
      </c>
      <c r="R1873" s="1" t="s">
        <v>43</v>
      </c>
      <c r="S1873" s="1" t="s">
        <v>43</v>
      </c>
      <c r="T1873" s="3">
        <v>0</v>
      </c>
      <c r="U1873" s="1" t="s">
        <v>44</v>
      </c>
      <c r="V1873" s="1" t="s">
        <v>45</v>
      </c>
      <c r="W1873" s="1" t="s">
        <v>520</v>
      </c>
      <c r="X1873" s="1" t="s">
        <v>46</v>
      </c>
      <c r="Y1873" s="1" t="s">
        <v>47</v>
      </c>
      <c r="Z1873" s="1" t="s">
        <v>521</v>
      </c>
      <c r="AA1873" s="1" t="s">
        <v>49</v>
      </c>
      <c r="AB1873" s="1" t="s">
        <v>50</v>
      </c>
      <c r="AC1873" s="1" t="s">
        <v>51</v>
      </c>
      <c r="AD1873" s="1" t="s">
        <v>521</v>
      </c>
      <c r="AE1873" s="1" t="s">
        <v>37</v>
      </c>
      <c r="AF1873">
        <f t="shared" si="124"/>
        <v>2025</v>
      </c>
      <c r="AG1873" t="str">
        <f t="shared" si="125"/>
        <v>jul</v>
      </c>
      <c r="AH1873" t="str">
        <f>+VLOOKUP(N1873,'[1]2. Ingreso de incapacidades'!$C$5:$O$6997,13,FALSE)</f>
        <v>SALUD TOTAL E.P.S.</v>
      </c>
      <c r="AI1873" t="s">
        <v>2192</v>
      </c>
    </row>
    <row r="1874" spans="1:35" hidden="1" x14ac:dyDescent="0.25">
      <c r="A1874" s="1" t="s">
        <v>33</v>
      </c>
      <c r="B1874" s="1" t="s">
        <v>34</v>
      </c>
      <c r="C1874" s="2">
        <v>45846</v>
      </c>
      <c r="D1874" s="42" t="str">
        <f t="shared" si="120"/>
        <v>2025</v>
      </c>
      <c r="E1874" s="1" t="s">
        <v>35</v>
      </c>
      <c r="F1874" s="1" t="s">
        <v>36</v>
      </c>
      <c r="G1874" s="1" t="s">
        <v>37</v>
      </c>
      <c r="H1874" s="1" t="s">
        <v>520</v>
      </c>
      <c r="I1874" s="1" t="s">
        <v>522</v>
      </c>
      <c r="J1874" s="3">
        <v>0</v>
      </c>
      <c r="K1874" s="3">
        <v>142350</v>
      </c>
      <c r="L1874" s="3">
        <f t="shared" si="121"/>
        <v>-142350</v>
      </c>
      <c r="M1874" s="1" t="s">
        <v>40</v>
      </c>
      <c r="N1874" s="88">
        <v>45543688</v>
      </c>
      <c r="O1874" s="1" t="s">
        <v>159</v>
      </c>
      <c r="P1874" s="1" t="s">
        <v>37</v>
      </c>
      <c r="Q1874" s="1" t="s">
        <v>43</v>
      </c>
      <c r="R1874" s="1" t="s">
        <v>43</v>
      </c>
      <c r="S1874" s="1" t="s">
        <v>43</v>
      </c>
      <c r="T1874" s="3">
        <v>0</v>
      </c>
      <c r="U1874" s="1" t="s">
        <v>44</v>
      </c>
      <c r="V1874" s="1" t="s">
        <v>45</v>
      </c>
      <c r="W1874" s="1" t="s">
        <v>520</v>
      </c>
      <c r="X1874" s="1" t="s">
        <v>46</v>
      </c>
      <c r="Y1874" s="1" t="s">
        <v>47</v>
      </c>
      <c r="Z1874" s="1" t="s">
        <v>521</v>
      </c>
      <c r="AA1874" s="1" t="s">
        <v>49</v>
      </c>
      <c r="AB1874" s="1" t="s">
        <v>50</v>
      </c>
      <c r="AC1874" s="1" t="s">
        <v>51</v>
      </c>
      <c r="AD1874" s="1" t="s">
        <v>521</v>
      </c>
      <c r="AE1874" s="1" t="s">
        <v>37</v>
      </c>
      <c r="AF1874">
        <f t="shared" si="124"/>
        <v>2025</v>
      </c>
      <c r="AG1874" t="str">
        <f t="shared" si="125"/>
        <v>jul</v>
      </c>
      <c r="AH1874" t="str">
        <f>+VLOOKUP(N1874,'[1]2. Ingreso de incapacidades'!$C$5:$O$6997,13,FALSE)</f>
        <v>SALUD TOTAL E.P.S.</v>
      </c>
      <c r="AI1874" t="s">
        <v>2192</v>
      </c>
    </row>
    <row r="1875" spans="1:35" hidden="1" x14ac:dyDescent="0.25">
      <c r="A1875" s="1" t="s">
        <v>33</v>
      </c>
      <c r="B1875" s="1" t="s">
        <v>34</v>
      </c>
      <c r="C1875" s="2">
        <v>45841</v>
      </c>
      <c r="D1875" s="42" t="str">
        <f t="shared" si="120"/>
        <v>2025</v>
      </c>
      <c r="E1875" s="1" t="s">
        <v>35</v>
      </c>
      <c r="F1875" s="1" t="s">
        <v>36</v>
      </c>
      <c r="G1875" s="1" t="s">
        <v>37</v>
      </c>
      <c r="H1875" s="1" t="s">
        <v>523</v>
      </c>
      <c r="I1875" s="1" t="s">
        <v>524</v>
      </c>
      <c r="J1875" s="3">
        <v>0</v>
      </c>
      <c r="K1875" s="3">
        <v>47450</v>
      </c>
      <c r="L1875" s="3">
        <f t="shared" si="121"/>
        <v>-47450</v>
      </c>
      <c r="M1875" s="1" t="s">
        <v>40</v>
      </c>
      <c r="N1875" s="88">
        <v>73152234</v>
      </c>
      <c r="O1875" s="1" t="s">
        <v>286</v>
      </c>
      <c r="P1875" s="1" t="s">
        <v>37</v>
      </c>
      <c r="Q1875" s="1" t="s">
        <v>43</v>
      </c>
      <c r="R1875" s="1" t="s">
        <v>43</v>
      </c>
      <c r="S1875" s="1" t="s">
        <v>43</v>
      </c>
      <c r="T1875" s="3">
        <v>0</v>
      </c>
      <c r="U1875" s="1" t="s">
        <v>44</v>
      </c>
      <c r="V1875" s="1" t="s">
        <v>45</v>
      </c>
      <c r="W1875" s="1" t="s">
        <v>523</v>
      </c>
      <c r="X1875" s="1" t="s">
        <v>46</v>
      </c>
      <c r="Y1875" s="1" t="s">
        <v>47</v>
      </c>
      <c r="Z1875" s="1" t="s">
        <v>525</v>
      </c>
      <c r="AA1875" s="1" t="s">
        <v>49</v>
      </c>
      <c r="AB1875" s="1" t="s">
        <v>50</v>
      </c>
      <c r="AC1875" s="1" t="s">
        <v>51</v>
      </c>
      <c r="AD1875" s="1" t="s">
        <v>525</v>
      </c>
      <c r="AE1875" s="1" t="s">
        <v>37</v>
      </c>
      <c r="AF1875">
        <f t="shared" si="124"/>
        <v>2025</v>
      </c>
      <c r="AG1875" t="str">
        <f t="shared" si="125"/>
        <v>jul</v>
      </c>
      <c r="AH1875" t="str">
        <f>+VLOOKUP(N1875,'[1]2. Ingreso de incapacidades'!$C$5:$O$6997,13,FALSE)</f>
        <v>EPS MUTUAL SER</v>
      </c>
      <c r="AI1875" t="s">
        <v>2195</v>
      </c>
    </row>
    <row r="1876" spans="1:35" hidden="1" x14ac:dyDescent="0.25">
      <c r="A1876" s="1" t="s">
        <v>33</v>
      </c>
      <c r="B1876" s="1" t="s">
        <v>34</v>
      </c>
      <c r="C1876" s="2">
        <v>45840</v>
      </c>
      <c r="D1876" s="42" t="str">
        <f t="shared" si="120"/>
        <v>2025</v>
      </c>
      <c r="E1876" s="1" t="s">
        <v>35</v>
      </c>
      <c r="F1876" s="1" t="s">
        <v>36</v>
      </c>
      <c r="G1876" s="1" t="s">
        <v>37</v>
      </c>
      <c r="H1876" s="1" t="s">
        <v>526</v>
      </c>
      <c r="I1876" s="1" t="s">
        <v>350</v>
      </c>
      <c r="J1876" s="3">
        <v>0</v>
      </c>
      <c r="K1876" s="3">
        <v>47450</v>
      </c>
      <c r="L1876" s="3">
        <f t="shared" si="121"/>
        <v>-47450</v>
      </c>
      <c r="M1876" s="1" t="s">
        <v>40</v>
      </c>
      <c r="N1876" s="88">
        <v>73152234</v>
      </c>
      <c r="O1876" s="1" t="s">
        <v>286</v>
      </c>
      <c r="P1876" s="1" t="s">
        <v>37</v>
      </c>
      <c r="Q1876" s="1" t="s">
        <v>43</v>
      </c>
      <c r="R1876" s="1" t="s">
        <v>43</v>
      </c>
      <c r="S1876" s="1" t="s">
        <v>43</v>
      </c>
      <c r="T1876" s="3">
        <v>0</v>
      </c>
      <c r="U1876" s="1" t="s">
        <v>44</v>
      </c>
      <c r="V1876" s="1" t="s">
        <v>45</v>
      </c>
      <c r="W1876" s="1" t="s">
        <v>526</v>
      </c>
      <c r="X1876" s="1" t="s">
        <v>46</v>
      </c>
      <c r="Y1876" s="1" t="s">
        <v>47</v>
      </c>
      <c r="Z1876" s="1" t="s">
        <v>527</v>
      </c>
      <c r="AA1876" s="1" t="s">
        <v>49</v>
      </c>
      <c r="AB1876" s="1" t="s">
        <v>50</v>
      </c>
      <c r="AC1876" s="1" t="s">
        <v>51</v>
      </c>
      <c r="AD1876" s="1" t="s">
        <v>527</v>
      </c>
      <c r="AE1876" s="1" t="s">
        <v>37</v>
      </c>
      <c r="AF1876">
        <f t="shared" si="124"/>
        <v>2025</v>
      </c>
      <c r="AG1876" t="str">
        <f t="shared" si="125"/>
        <v>jul</v>
      </c>
      <c r="AH1876" t="str">
        <f>+VLOOKUP(N1876,'[1]2. Ingreso de incapacidades'!$C$5:$O$6997,13,FALSE)</f>
        <v>EPS MUTUAL SER</v>
      </c>
      <c r="AI1876" t="s">
        <v>2195</v>
      </c>
    </row>
    <row r="1877" spans="1:35" hidden="1" x14ac:dyDescent="0.25">
      <c r="A1877" s="1" t="s">
        <v>33</v>
      </c>
      <c r="B1877" s="1" t="s">
        <v>34</v>
      </c>
      <c r="C1877" s="2">
        <v>45840</v>
      </c>
      <c r="D1877" s="42" t="str">
        <f t="shared" si="120"/>
        <v>2025</v>
      </c>
      <c r="E1877" s="1" t="s">
        <v>35</v>
      </c>
      <c r="F1877" s="1" t="s">
        <v>36</v>
      </c>
      <c r="G1877" s="1" t="s">
        <v>37</v>
      </c>
      <c r="H1877" s="1" t="s">
        <v>526</v>
      </c>
      <c r="I1877" s="1" t="s">
        <v>528</v>
      </c>
      <c r="J1877" s="3">
        <v>0</v>
      </c>
      <c r="K1877" s="3">
        <v>48218</v>
      </c>
      <c r="L1877" s="3">
        <f t="shared" si="121"/>
        <v>-48218</v>
      </c>
      <c r="M1877" s="1" t="s">
        <v>40</v>
      </c>
      <c r="N1877" s="88">
        <v>9146382</v>
      </c>
      <c r="O1877" s="1" t="s">
        <v>112</v>
      </c>
      <c r="P1877" s="1" t="s">
        <v>37</v>
      </c>
      <c r="Q1877" s="1" t="s">
        <v>43</v>
      </c>
      <c r="R1877" s="1" t="s">
        <v>43</v>
      </c>
      <c r="S1877" s="1" t="s">
        <v>43</v>
      </c>
      <c r="T1877" s="3">
        <v>0</v>
      </c>
      <c r="U1877" s="1" t="s">
        <v>44</v>
      </c>
      <c r="V1877" s="1" t="s">
        <v>45</v>
      </c>
      <c r="W1877" s="1" t="s">
        <v>526</v>
      </c>
      <c r="X1877" s="1" t="s">
        <v>46</v>
      </c>
      <c r="Y1877" s="1" t="s">
        <v>47</v>
      </c>
      <c r="Z1877" s="1" t="s">
        <v>527</v>
      </c>
      <c r="AA1877" s="1" t="s">
        <v>49</v>
      </c>
      <c r="AB1877" s="1" t="s">
        <v>50</v>
      </c>
      <c r="AC1877" s="1" t="s">
        <v>51</v>
      </c>
      <c r="AD1877" s="1" t="s">
        <v>527</v>
      </c>
      <c r="AE1877" s="1" t="s">
        <v>37</v>
      </c>
      <c r="AF1877">
        <f t="shared" si="124"/>
        <v>2025</v>
      </c>
      <c r="AG1877" t="str">
        <f t="shared" si="125"/>
        <v>jul</v>
      </c>
      <c r="AH1877" t="str">
        <f>+VLOOKUP(N1877,'[1]2. Ingreso de incapacidades'!$C$5:$O$6997,13,FALSE)</f>
        <v>EPS MUTUAL SER</v>
      </c>
      <c r="AI1877" t="s">
        <v>2195</v>
      </c>
    </row>
    <row r="1878" spans="1:35" hidden="1" x14ac:dyDescent="0.25">
      <c r="A1878" s="1" t="s">
        <v>33</v>
      </c>
      <c r="B1878" s="1" t="s">
        <v>34</v>
      </c>
      <c r="C1878" s="2">
        <v>45869</v>
      </c>
      <c r="D1878" s="42" t="str">
        <f t="shared" si="120"/>
        <v>2025</v>
      </c>
      <c r="E1878" s="1" t="s">
        <v>73</v>
      </c>
      <c r="F1878" s="1" t="s">
        <v>74</v>
      </c>
      <c r="G1878" s="1" t="s">
        <v>37</v>
      </c>
      <c r="H1878" s="1" t="s">
        <v>529</v>
      </c>
      <c r="I1878" s="1" t="s">
        <v>76</v>
      </c>
      <c r="J1878" s="3">
        <v>47450</v>
      </c>
      <c r="K1878" s="3">
        <v>0</v>
      </c>
      <c r="L1878" s="3">
        <f t="shared" si="121"/>
        <v>47450</v>
      </c>
      <c r="M1878" s="1" t="s">
        <v>40</v>
      </c>
      <c r="N1878" s="88">
        <v>15031784</v>
      </c>
      <c r="O1878" s="1" t="s">
        <v>149</v>
      </c>
      <c r="P1878" s="1" t="s">
        <v>79</v>
      </c>
      <c r="Q1878" s="1" t="s">
        <v>80</v>
      </c>
      <c r="R1878" s="1" t="s">
        <v>43</v>
      </c>
      <c r="S1878" s="1" t="s">
        <v>43</v>
      </c>
      <c r="T1878" s="3">
        <v>0</v>
      </c>
      <c r="U1878" s="1" t="s">
        <v>44</v>
      </c>
      <c r="V1878" s="1" t="s">
        <v>45</v>
      </c>
      <c r="W1878" s="1" t="s">
        <v>529</v>
      </c>
      <c r="X1878" s="1" t="s">
        <v>46</v>
      </c>
      <c r="Y1878" s="1" t="s">
        <v>530</v>
      </c>
      <c r="Z1878" s="1" t="s">
        <v>531</v>
      </c>
      <c r="AA1878" s="1" t="s">
        <v>83</v>
      </c>
      <c r="AB1878" s="1" t="s">
        <v>532</v>
      </c>
      <c r="AC1878" s="1" t="s">
        <v>51</v>
      </c>
      <c r="AD1878" s="1" t="s">
        <v>531</v>
      </c>
      <c r="AE1878" s="1" t="s">
        <v>37</v>
      </c>
      <c r="AF1878">
        <f t="shared" ref="AF1878:AF1898" si="126">YEAR(C1878)</f>
        <v>2025</v>
      </c>
      <c r="AG1878" t="str">
        <f t="shared" ref="AG1878:AG1898" si="127">TEXT(C1878,"mmm")</f>
        <v>jul</v>
      </c>
      <c r="AH1878" t="str">
        <f>+VLOOKUP(N1878,'[1]2. Ingreso de incapacidades'!$C$5:$O$6997,13,FALSE)</f>
        <v>FAMISANAR E.P.S</v>
      </c>
      <c r="AI1878" t="s">
        <v>2196</v>
      </c>
    </row>
    <row r="1879" spans="1:35" hidden="1" x14ac:dyDescent="0.25">
      <c r="A1879" s="1" t="s">
        <v>33</v>
      </c>
      <c r="B1879" s="1" t="s">
        <v>34</v>
      </c>
      <c r="C1879" s="2">
        <v>45869</v>
      </c>
      <c r="D1879" s="42" t="str">
        <f t="shared" si="120"/>
        <v>2025</v>
      </c>
      <c r="E1879" s="1" t="s">
        <v>73</v>
      </c>
      <c r="F1879" s="1" t="s">
        <v>74</v>
      </c>
      <c r="G1879" s="1" t="s">
        <v>37</v>
      </c>
      <c r="H1879" s="1" t="s">
        <v>529</v>
      </c>
      <c r="I1879" s="1" t="s">
        <v>76</v>
      </c>
      <c r="J1879" s="3">
        <v>616850</v>
      </c>
      <c r="K1879" s="3">
        <v>0</v>
      </c>
      <c r="L1879" s="3">
        <f t="shared" si="121"/>
        <v>616850</v>
      </c>
      <c r="M1879" s="1" t="s">
        <v>40</v>
      </c>
      <c r="N1879" s="88">
        <v>30873721</v>
      </c>
      <c r="O1879" s="1" t="s">
        <v>126</v>
      </c>
      <c r="P1879" s="1" t="s">
        <v>79</v>
      </c>
      <c r="Q1879" s="1" t="s">
        <v>80</v>
      </c>
      <c r="R1879" s="1" t="s">
        <v>43</v>
      </c>
      <c r="S1879" s="1" t="s">
        <v>43</v>
      </c>
      <c r="T1879" s="3">
        <v>0</v>
      </c>
      <c r="U1879" s="1" t="s">
        <v>44</v>
      </c>
      <c r="V1879" s="1" t="s">
        <v>45</v>
      </c>
      <c r="W1879" s="1" t="s">
        <v>529</v>
      </c>
      <c r="X1879" s="1" t="s">
        <v>46</v>
      </c>
      <c r="Y1879" s="1" t="s">
        <v>530</v>
      </c>
      <c r="Z1879" s="1" t="s">
        <v>531</v>
      </c>
      <c r="AA1879" s="1" t="s">
        <v>83</v>
      </c>
      <c r="AB1879" s="1" t="s">
        <v>532</v>
      </c>
      <c r="AC1879" s="1" t="s">
        <v>51</v>
      </c>
      <c r="AD1879" s="1" t="s">
        <v>531</v>
      </c>
      <c r="AE1879" s="1" t="s">
        <v>37</v>
      </c>
      <c r="AF1879">
        <f t="shared" si="126"/>
        <v>2025</v>
      </c>
      <c r="AG1879" t="str">
        <f t="shared" si="127"/>
        <v>jul</v>
      </c>
      <c r="AH1879" t="str">
        <f>+VLOOKUP(N1879,'[1]2. Ingreso de incapacidades'!$C$5:$O$6997,13,FALSE)</f>
        <v>FAMISANAR E.P.S</v>
      </c>
      <c r="AI1879" t="s">
        <v>2196</v>
      </c>
    </row>
    <row r="1880" spans="1:35" hidden="1" x14ac:dyDescent="0.25">
      <c r="A1880" s="1" t="s">
        <v>33</v>
      </c>
      <c r="B1880" s="1" t="s">
        <v>34</v>
      </c>
      <c r="C1880" s="2">
        <v>45869</v>
      </c>
      <c r="D1880" s="42" t="str">
        <f t="shared" si="120"/>
        <v>2025</v>
      </c>
      <c r="E1880" s="1" t="s">
        <v>73</v>
      </c>
      <c r="F1880" s="1" t="s">
        <v>74</v>
      </c>
      <c r="G1880" s="1" t="s">
        <v>37</v>
      </c>
      <c r="H1880" s="1" t="s">
        <v>529</v>
      </c>
      <c r="I1880" s="1" t="s">
        <v>76</v>
      </c>
      <c r="J1880" s="3">
        <v>108274</v>
      </c>
      <c r="K1880" s="3">
        <v>0</v>
      </c>
      <c r="L1880" s="3">
        <f t="shared" si="121"/>
        <v>108274</v>
      </c>
      <c r="M1880" s="1" t="s">
        <v>40</v>
      </c>
      <c r="N1880" s="88">
        <v>1049825736</v>
      </c>
      <c r="O1880" s="1" t="s">
        <v>538</v>
      </c>
      <c r="P1880" s="1" t="s">
        <v>79</v>
      </c>
      <c r="Q1880" s="1" t="s">
        <v>80</v>
      </c>
      <c r="R1880" s="1" t="s">
        <v>43</v>
      </c>
      <c r="S1880" s="1" t="s">
        <v>43</v>
      </c>
      <c r="T1880" s="3">
        <v>0</v>
      </c>
      <c r="U1880" s="1" t="s">
        <v>44</v>
      </c>
      <c r="V1880" s="1" t="s">
        <v>45</v>
      </c>
      <c r="W1880" s="1" t="s">
        <v>529</v>
      </c>
      <c r="X1880" s="1" t="s">
        <v>46</v>
      </c>
      <c r="Y1880" s="1" t="s">
        <v>530</v>
      </c>
      <c r="Z1880" s="1" t="s">
        <v>531</v>
      </c>
      <c r="AA1880" s="1" t="s">
        <v>83</v>
      </c>
      <c r="AB1880" s="1" t="s">
        <v>532</v>
      </c>
      <c r="AC1880" s="1" t="s">
        <v>51</v>
      </c>
      <c r="AD1880" s="1" t="s">
        <v>531</v>
      </c>
      <c r="AE1880" s="1" t="s">
        <v>37</v>
      </c>
      <c r="AF1880">
        <f t="shared" si="126"/>
        <v>2025</v>
      </c>
      <c r="AG1880" t="str">
        <f t="shared" si="127"/>
        <v>jul</v>
      </c>
      <c r="AH1880" t="str">
        <f>+VLOOKUP(N1880,'[1]2. Ingreso de incapacidades'!$C$5:$O$6997,13,FALSE)</f>
        <v>SURA E.P.S.</v>
      </c>
      <c r="AI1880" t="s">
        <v>2197</v>
      </c>
    </row>
    <row r="1881" spans="1:35" hidden="1" x14ac:dyDescent="0.25">
      <c r="A1881" s="1" t="s">
        <v>33</v>
      </c>
      <c r="B1881" s="1" t="s">
        <v>34</v>
      </c>
      <c r="C1881" s="2">
        <v>45869</v>
      </c>
      <c r="D1881" s="42" t="str">
        <f t="shared" si="120"/>
        <v>2025</v>
      </c>
      <c r="E1881" s="1" t="s">
        <v>73</v>
      </c>
      <c r="F1881" s="1" t="s">
        <v>74</v>
      </c>
      <c r="G1881" s="1" t="s">
        <v>37</v>
      </c>
      <c r="H1881" s="1" t="s">
        <v>529</v>
      </c>
      <c r="I1881" s="1" t="s">
        <v>76</v>
      </c>
      <c r="J1881" s="3">
        <v>142350</v>
      </c>
      <c r="K1881" s="3">
        <v>0</v>
      </c>
      <c r="L1881" s="3">
        <f t="shared" si="121"/>
        <v>142350</v>
      </c>
      <c r="M1881" s="1" t="s">
        <v>40</v>
      </c>
      <c r="N1881" s="88">
        <v>73143059</v>
      </c>
      <c r="O1881" s="1" t="s">
        <v>409</v>
      </c>
      <c r="P1881" s="1" t="s">
        <v>79</v>
      </c>
      <c r="Q1881" s="1" t="s">
        <v>80</v>
      </c>
      <c r="R1881" s="1" t="s">
        <v>43</v>
      </c>
      <c r="S1881" s="1" t="s">
        <v>43</v>
      </c>
      <c r="T1881" s="3">
        <v>0</v>
      </c>
      <c r="U1881" s="1" t="s">
        <v>44</v>
      </c>
      <c r="V1881" s="1" t="s">
        <v>45</v>
      </c>
      <c r="W1881" s="1" t="s">
        <v>529</v>
      </c>
      <c r="X1881" s="1" t="s">
        <v>46</v>
      </c>
      <c r="Y1881" s="1" t="s">
        <v>530</v>
      </c>
      <c r="Z1881" s="1" t="s">
        <v>531</v>
      </c>
      <c r="AA1881" s="1" t="s">
        <v>83</v>
      </c>
      <c r="AB1881" s="1" t="s">
        <v>532</v>
      </c>
      <c r="AC1881" s="1" t="s">
        <v>51</v>
      </c>
      <c r="AD1881" s="1" t="s">
        <v>531</v>
      </c>
      <c r="AE1881" s="1" t="s">
        <v>37</v>
      </c>
      <c r="AF1881">
        <f t="shared" si="126"/>
        <v>2025</v>
      </c>
      <c r="AG1881" t="str">
        <f t="shared" si="127"/>
        <v>jul</v>
      </c>
      <c r="AH1881" t="str">
        <f>+VLOOKUP(N1881,'[1]2. Ingreso de incapacidades'!$C$5:$O$6997,13,FALSE)</f>
        <v>SURA E.P.S.</v>
      </c>
      <c r="AI1881" t="s">
        <v>2197</v>
      </c>
    </row>
    <row r="1882" spans="1:35" hidden="1" x14ac:dyDescent="0.25">
      <c r="A1882" s="1" t="s">
        <v>33</v>
      </c>
      <c r="B1882" s="1" t="s">
        <v>34</v>
      </c>
      <c r="C1882" s="2">
        <v>45869</v>
      </c>
      <c r="D1882" s="42" t="str">
        <f t="shared" si="120"/>
        <v>2025</v>
      </c>
      <c r="E1882" s="1" t="s">
        <v>73</v>
      </c>
      <c r="F1882" s="1" t="s">
        <v>74</v>
      </c>
      <c r="G1882" s="1" t="s">
        <v>37</v>
      </c>
      <c r="H1882" s="1" t="s">
        <v>529</v>
      </c>
      <c r="I1882" s="1" t="s">
        <v>76</v>
      </c>
      <c r="J1882" s="3">
        <v>616850</v>
      </c>
      <c r="K1882" s="3">
        <v>0</v>
      </c>
      <c r="L1882" s="3">
        <f t="shared" si="121"/>
        <v>616850</v>
      </c>
      <c r="M1882" s="1" t="s">
        <v>40</v>
      </c>
      <c r="N1882" s="88">
        <v>10886858</v>
      </c>
      <c r="O1882" s="1" t="s">
        <v>151</v>
      </c>
      <c r="P1882" s="1" t="s">
        <v>79</v>
      </c>
      <c r="Q1882" s="1" t="s">
        <v>80</v>
      </c>
      <c r="R1882" s="1" t="s">
        <v>43</v>
      </c>
      <c r="S1882" s="1" t="s">
        <v>43</v>
      </c>
      <c r="T1882" s="3">
        <v>0</v>
      </c>
      <c r="U1882" s="1" t="s">
        <v>44</v>
      </c>
      <c r="V1882" s="1" t="s">
        <v>45</v>
      </c>
      <c r="W1882" s="1" t="s">
        <v>529</v>
      </c>
      <c r="X1882" s="1" t="s">
        <v>46</v>
      </c>
      <c r="Y1882" s="1" t="s">
        <v>530</v>
      </c>
      <c r="Z1882" s="1" t="s">
        <v>531</v>
      </c>
      <c r="AA1882" s="1" t="s">
        <v>83</v>
      </c>
      <c r="AB1882" s="1" t="s">
        <v>532</v>
      </c>
      <c r="AC1882" s="1" t="s">
        <v>51</v>
      </c>
      <c r="AD1882" s="1" t="s">
        <v>531</v>
      </c>
      <c r="AE1882" s="1" t="s">
        <v>37</v>
      </c>
      <c r="AF1882">
        <f t="shared" si="126"/>
        <v>2025</v>
      </c>
      <c r="AG1882" t="str">
        <f t="shared" si="127"/>
        <v>jul</v>
      </c>
      <c r="AH1882" t="str">
        <f>+VLOOKUP(N1882,'[1]2. Ingreso de incapacidades'!$C$5:$O$6997,13,FALSE)</f>
        <v>EPS MUTUAL SER</v>
      </c>
      <c r="AI1882" t="s">
        <v>2195</v>
      </c>
    </row>
    <row r="1883" spans="1:35" hidden="1" x14ac:dyDescent="0.25">
      <c r="A1883" s="1" t="s">
        <v>33</v>
      </c>
      <c r="B1883" s="1" t="s">
        <v>34</v>
      </c>
      <c r="C1883" s="2">
        <v>45869</v>
      </c>
      <c r="D1883" s="42" t="str">
        <f t="shared" si="120"/>
        <v>2025</v>
      </c>
      <c r="E1883" s="1" t="s">
        <v>73</v>
      </c>
      <c r="F1883" s="1" t="s">
        <v>74</v>
      </c>
      <c r="G1883" s="1" t="s">
        <v>37</v>
      </c>
      <c r="H1883" s="1" t="s">
        <v>529</v>
      </c>
      <c r="I1883" s="1" t="s">
        <v>76</v>
      </c>
      <c r="J1883" s="3">
        <v>521950</v>
      </c>
      <c r="K1883" s="3">
        <v>0</v>
      </c>
      <c r="L1883" s="3">
        <f t="shared" si="121"/>
        <v>521950</v>
      </c>
      <c r="M1883" s="1" t="s">
        <v>40</v>
      </c>
      <c r="N1883" s="88">
        <v>1047480805</v>
      </c>
      <c r="O1883" s="1" t="s">
        <v>540</v>
      </c>
      <c r="P1883" s="1" t="s">
        <v>79</v>
      </c>
      <c r="Q1883" s="1" t="s">
        <v>80</v>
      </c>
      <c r="R1883" s="1" t="s">
        <v>43</v>
      </c>
      <c r="S1883" s="1" t="s">
        <v>43</v>
      </c>
      <c r="T1883" s="3">
        <v>0</v>
      </c>
      <c r="U1883" s="1" t="s">
        <v>44</v>
      </c>
      <c r="V1883" s="1" t="s">
        <v>45</v>
      </c>
      <c r="W1883" s="1" t="s">
        <v>529</v>
      </c>
      <c r="X1883" s="1" t="s">
        <v>46</v>
      </c>
      <c r="Y1883" s="1" t="s">
        <v>530</v>
      </c>
      <c r="Z1883" s="1" t="s">
        <v>531</v>
      </c>
      <c r="AA1883" s="1" t="s">
        <v>83</v>
      </c>
      <c r="AB1883" s="1" t="s">
        <v>532</v>
      </c>
      <c r="AC1883" s="1" t="s">
        <v>51</v>
      </c>
      <c r="AD1883" s="1" t="s">
        <v>531</v>
      </c>
      <c r="AE1883" s="1" t="s">
        <v>37</v>
      </c>
      <c r="AF1883">
        <f t="shared" si="126"/>
        <v>2025</v>
      </c>
      <c r="AG1883" t="str">
        <f t="shared" si="127"/>
        <v>jul</v>
      </c>
      <c r="AH1883" t="str">
        <f>+VLOOKUP(N1883,'[1]2. Ingreso de incapacidades'!$C$5:$O$6997,13,FALSE)</f>
        <v>EPS MUTUAL SER</v>
      </c>
      <c r="AI1883" t="s">
        <v>2195</v>
      </c>
    </row>
    <row r="1884" spans="1:35" hidden="1" x14ac:dyDescent="0.25">
      <c r="A1884" s="1" t="s">
        <v>33</v>
      </c>
      <c r="B1884" s="1" t="s">
        <v>34</v>
      </c>
      <c r="C1884" s="2">
        <v>45869</v>
      </c>
      <c r="D1884" s="42" t="str">
        <f t="shared" si="120"/>
        <v>2025</v>
      </c>
      <c r="E1884" s="1" t="s">
        <v>73</v>
      </c>
      <c r="F1884" s="1" t="s">
        <v>74</v>
      </c>
      <c r="G1884" s="1" t="s">
        <v>37</v>
      </c>
      <c r="H1884" s="1" t="s">
        <v>529</v>
      </c>
      <c r="I1884" s="1" t="s">
        <v>76</v>
      </c>
      <c r="J1884" s="3">
        <v>94900</v>
      </c>
      <c r="K1884" s="3">
        <v>0</v>
      </c>
      <c r="L1884" s="3">
        <f t="shared" si="121"/>
        <v>94900</v>
      </c>
      <c r="M1884" s="1" t="s">
        <v>40</v>
      </c>
      <c r="N1884" s="88">
        <v>73127358</v>
      </c>
      <c r="O1884" s="1" t="s">
        <v>542</v>
      </c>
      <c r="P1884" s="1" t="s">
        <v>79</v>
      </c>
      <c r="Q1884" s="1" t="s">
        <v>80</v>
      </c>
      <c r="R1884" s="1" t="s">
        <v>43</v>
      </c>
      <c r="S1884" s="1" t="s">
        <v>43</v>
      </c>
      <c r="T1884" s="3">
        <v>0</v>
      </c>
      <c r="U1884" s="1" t="s">
        <v>44</v>
      </c>
      <c r="V1884" s="1" t="s">
        <v>45</v>
      </c>
      <c r="W1884" s="1" t="s">
        <v>529</v>
      </c>
      <c r="X1884" s="1" t="s">
        <v>46</v>
      </c>
      <c r="Y1884" s="1" t="s">
        <v>530</v>
      </c>
      <c r="Z1884" s="1" t="s">
        <v>531</v>
      </c>
      <c r="AA1884" s="1" t="s">
        <v>83</v>
      </c>
      <c r="AB1884" s="1" t="s">
        <v>532</v>
      </c>
      <c r="AC1884" s="1" t="s">
        <v>51</v>
      </c>
      <c r="AD1884" s="1" t="s">
        <v>531</v>
      </c>
      <c r="AE1884" s="1" t="s">
        <v>37</v>
      </c>
      <c r="AF1884">
        <f t="shared" si="126"/>
        <v>2025</v>
      </c>
      <c r="AG1884" t="str">
        <f t="shared" si="127"/>
        <v>jul</v>
      </c>
      <c r="AH1884" t="str">
        <f>+VLOOKUP(N1884,'[1]2. Ingreso de incapacidades'!$C$5:$O$6997,13,FALSE)</f>
        <v>SANITAS E.P.S</v>
      </c>
      <c r="AI1884" t="s">
        <v>2193</v>
      </c>
    </row>
    <row r="1885" spans="1:35" hidden="1" x14ac:dyDescent="0.25">
      <c r="A1885" s="1" t="s">
        <v>33</v>
      </c>
      <c r="B1885" s="1" t="s">
        <v>34</v>
      </c>
      <c r="C1885" s="2">
        <v>45869</v>
      </c>
      <c r="D1885" s="42" t="str">
        <f t="shared" si="120"/>
        <v>2025</v>
      </c>
      <c r="E1885" s="1" t="s">
        <v>73</v>
      </c>
      <c r="F1885" s="1" t="s">
        <v>74</v>
      </c>
      <c r="G1885" s="1" t="s">
        <v>37</v>
      </c>
      <c r="H1885" s="1" t="s">
        <v>529</v>
      </c>
      <c r="I1885" s="1" t="s">
        <v>76</v>
      </c>
      <c r="J1885" s="3">
        <v>569400</v>
      </c>
      <c r="K1885" s="3">
        <v>0</v>
      </c>
      <c r="L1885" s="3">
        <f t="shared" si="121"/>
        <v>569400</v>
      </c>
      <c r="M1885" s="1" t="s">
        <v>40</v>
      </c>
      <c r="N1885" s="88">
        <v>73109356</v>
      </c>
      <c r="O1885" s="1" t="s">
        <v>118</v>
      </c>
      <c r="P1885" s="1" t="s">
        <v>79</v>
      </c>
      <c r="Q1885" s="1" t="s">
        <v>80</v>
      </c>
      <c r="R1885" s="1" t="s">
        <v>43</v>
      </c>
      <c r="S1885" s="1" t="s">
        <v>43</v>
      </c>
      <c r="T1885" s="3">
        <v>0</v>
      </c>
      <c r="U1885" s="1" t="s">
        <v>44</v>
      </c>
      <c r="V1885" s="1" t="s">
        <v>45</v>
      </c>
      <c r="W1885" s="1" t="s">
        <v>529</v>
      </c>
      <c r="X1885" s="1" t="s">
        <v>46</v>
      </c>
      <c r="Y1885" s="1" t="s">
        <v>530</v>
      </c>
      <c r="Z1885" s="1" t="s">
        <v>531</v>
      </c>
      <c r="AA1885" s="1" t="s">
        <v>83</v>
      </c>
      <c r="AB1885" s="1" t="s">
        <v>532</v>
      </c>
      <c r="AC1885" s="1" t="s">
        <v>51</v>
      </c>
      <c r="AD1885" s="1" t="s">
        <v>531</v>
      </c>
      <c r="AE1885" s="1" t="s">
        <v>37</v>
      </c>
      <c r="AF1885">
        <f t="shared" si="126"/>
        <v>2025</v>
      </c>
      <c r="AG1885" t="str">
        <f t="shared" si="127"/>
        <v>jul</v>
      </c>
      <c r="AH1885" t="str">
        <f>+VLOOKUP(N1885,'[1]2. Ingreso de incapacidades'!$C$5:$O$6997,13,FALSE)</f>
        <v>SANITAS E.P.S</v>
      </c>
      <c r="AI1885" t="s">
        <v>2193</v>
      </c>
    </row>
    <row r="1886" spans="1:35" hidden="1" x14ac:dyDescent="0.25">
      <c r="A1886" s="1" t="s">
        <v>33</v>
      </c>
      <c r="B1886" s="1" t="s">
        <v>34</v>
      </c>
      <c r="C1886" s="2">
        <v>45869</v>
      </c>
      <c r="D1886" s="42" t="str">
        <f t="shared" si="120"/>
        <v>2025</v>
      </c>
      <c r="E1886" s="1" t="s">
        <v>73</v>
      </c>
      <c r="F1886" s="1" t="s">
        <v>74</v>
      </c>
      <c r="G1886" s="1" t="s">
        <v>37</v>
      </c>
      <c r="H1886" s="1" t="s">
        <v>529</v>
      </c>
      <c r="I1886" s="1" t="s">
        <v>76</v>
      </c>
      <c r="J1886" s="3">
        <v>237250</v>
      </c>
      <c r="K1886" s="3">
        <v>0</v>
      </c>
      <c r="L1886" s="3">
        <f t="shared" si="121"/>
        <v>237250</v>
      </c>
      <c r="M1886" s="1" t="s">
        <v>40</v>
      </c>
      <c r="N1886" s="88">
        <v>73131436</v>
      </c>
      <c r="O1886" s="1" t="s">
        <v>153</v>
      </c>
      <c r="P1886" s="1" t="s">
        <v>79</v>
      </c>
      <c r="Q1886" s="1" t="s">
        <v>80</v>
      </c>
      <c r="R1886" s="1" t="s">
        <v>43</v>
      </c>
      <c r="S1886" s="1" t="s">
        <v>43</v>
      </c>
      <c r="T1886" s="3">
        <v>0</v>
      </c>
      <c r="U1886" s="1" t="s">
        <v>44</v>
      </c>
      <c r="V1886" s="1" t="s">
        <v>45</v>
      </c>
      <c r="W1886" s="1" t="s">
        <v>529</v>
      </c>
      <c r="X1886" s="1" t="s">
        <v>46</v>
      </c>
      <c r="Y1886" s="1" t="s">
        <v>530</v>
      </c>
      <c r="Z1886" s="1" t="s">
        <v>531</v>
      </c>
      <c r="AA1886" s="1" t="s">
        <v>83</v>
      </c>
      <c r="AB1886" s="1" t="s">
        <v>532</v>
      </c>
      <c r="AC1886" s="1" t="s">
        <v>51</v>
      </c>
      <c r="AD1886" s="1" t="s">
        <v>531</v>
      </c>
      <c r="AE1886" s="1" t="s">
        <v>37</v>
      </c>
      <c r="AF1886">
        <f t="shared" si="126"/>
        <v>2025</v>
      </c>
      <c r="AG1886" t="str">
        <f t="shared" si="127"/>
        <v>jul</v>
      </c>
      <c r="AH1886" t="str">
        <f>+VLOOKUP(N1886,'[1]2. Ingreso de incapacidades'!$C$5:$O$6997,13,FALSE)</f>
        <v>SALUD TOTAL E.P.S.</v>
      </c>
      <c r="AI1886" t="s">
        <v>2192</v>
      </c>
    </row>
    <row r="1887" spans="1:35" hidden="1" x14ac:dyDescent="0.25">
      <c r="A1887" s="1" t="s">
        <v>33</v>
      </c>
      <c r="B1887" s="1" t="s">
        <v>34</v>
      </c>
      <c r="C1887" s="2">
        <v>45869</v>
      </c>
      <c r="D1887" s="42" t="str">
        <f t="shared" si="120"/>
        <v>2025</v>
      </c>
      <c r="E1887" s="1" t="s">
        <v>73</v>
      </c>
      <c r="F1887" s="1" t="s">
        <v>74</v>
      </c>
      <c r="G1887" s="1" t="s">
        <v>37</v>
      </c>
      <c r="H1887" s="1" t="s">
        <v>529</v>
      </c>
      <c r="I1887" s="1" t="s">
        <v>76</v>
      </c>
      <c r="J1887" s="3">
        <v>237250</v>
      </c>
      <c r="K1887" s="3">
        <v>0</v>
      </c>
      <c r="L1887" s="3">
        <f t="shared" si="121"/>
        <v>237250</v>
      </c>
      <c r="M1887" s="1" t="s">
        <v>40</v>
      </c>
      <c r="N1887" s="88">
        <v>73108745</v>
      </c>
      <c r="O1887" s="1" t="s">
        <v>142</v>
      </c>
      <c r="P1887" s="1" t="s">
        <v>79</v>
      </c>
      <c r="Q1887" s="1" t="s">
        <v>80</v>
      </c>
      <c r="R1887" s="1" t="s">
        <v>43</v>
      </c>
      <c r="S1887" s="1" t="s">
        <v>43</v>
      </c>
      <c r="T1887" s="3">
        <v>0</v>
      </c>
      <c r="U1887" s="1" t="s">
        <v>44</v>
      </c>
      <c r="V1887" s="1" t="s">
        <v>45</v>
      </c>
      <c r="W1887" s="1" t="s">
        <v>529</v>
      </c>
      <c r="X1887" s="1" t="s">
        <v>46</v>
      </c>
      <c r="Y1887" s="1" t="s">
        <v>530</v>
      </c>
      <c r="Z1887" s="1" t="s">
        <v>531</v>
      </c>
      <c r="AA1887" s="1" t="s">
        <v>83</v>
      </c>
      <c r="AB1887" s="1" t="s">
        <v>532</v>
      </c>
      <c r="AC1887" s="1" t="s">
        <v>51</v>
      </c>
      <c r="AD1887" s="1" t="s">
        <v>531</v>
      </c>
      <c r="AE1887" s="1" t="s">
        <v>37</v>
      </c>
      <c r="AF1887">
        <f t="shared" si="126"/>
        <v>2025</v>
      </c>
      <c r="AG1887" t="str">
        <f t="shared" si="127"/>
        <v>jul</v>
      </c>
      <c r="AH1887" t="str">
        <f>+VLOOKUP(N1887,'[1]2. Ingreso de incapacidades'!$C$5:$O$6997,13,FALSE)</f>
        <v>SALUD TOTAL E.P.S.</v>
      </c>
      <c r="AI1887" t="s">
        <v>2192</v>
      </c>
    </row>
    <row r="1888" spans="1:35" hidden="1" x14ac:dyDescent="0.25">
      <c r="A1888" s="1" t="s">
        <v>33</v>
      </c>
      <c r="B1888" s="1" t="s">
        <v>34</v>
      </c>
      <c r="C1888" s="2">
        <v>45869</v>
      </c>
      <c r="D1888" s="42" t="str">
        <f t="shared" si="120"/>
        <v>2025</v>
      </c>
      <c r="E1888" s="1" t="s">
        <v>73</v>
      </c>
      <c r="F1888" s="1" t="s">
        <v>74</v>
      </c>
      <c r="G1888" s="1" t="s">
        <v>37</v>
      </c>
      <c r="H1888" s="1" t="s">
        <v>529</v>
      </c>
      <c r="I1888" s="1" t="s">
        <v>76</v>
      </c>
      <c r="J1888" s="3">
        <v>47450</v>
      </c>
      <c r="K1888" s="3">
        <v>0</v>
      </c>
      <c r="L1888" s="3">
        <f t="shared" si="121"/>
        <v>47450</v>
      </c>
      <c r="M1888" s="1" t="s">
        <v>40</v>
      </c>
      <c r="N1888" s="88">
        <v>72007041</v>
      </c>
      <c r="O1888" s="1" t="s">
        <v>544</v>
      </c>
      <c r="P1888" s="1" t="s">
        <v>79</v>
      </c>
      <c r="Q1888" s="1" t="s">
        <v>80</v>
      </c>
      <c r="R1888" s="1" t="s">
        <v>43</v>
      </c>
      <c r="S1888" s="1" t="s">
        <v>43</v>
      </c>
      <c r="T1888" s="3">
        <v>0</v>
      </c>
      <c r="U1888" s="1" t="s">
        <v>44</v>
      </c>
      <c r="V1888" s="1" t="s">
        <v>45</v>
      </c>
      <c r="W1888" s="1" t="s">
        <v>529</v>
      </c>
      <c r="X1888" s="1" t="s">
        <v>46</v>
      </c>
      <c r="Y1888" s="1" t="s">
        <v>530</v>
      </c>
      <c r="Z1888" s="1" t="s">
        <v>531</v>
      </c>
      <c r="AA1888" s="1" t="s">
        <v>83</v>
      </c>
      <c r="AB1888" s="1" t="s">
        <v>532</v>
      </c>
      <c r="AC1888" s="1" t="s">
        <v>51</v>
      </c>
      <c r="AD1888" s="1" t="s">
        <v>531</v>
      </c>
      <c r="AE1888" s="1" t="s">
        <v>37</v>
      </c>
      <c r="AF1888">
        <f t="shared" si="126"/>
        <v>2025</v>
      </c>
      <c r="AG1888" t="str">
        <f t="shared" si="127"/>
        <v>jul</v>
      </c>
      <c r="AH1888" t="str">
        <f>+VLOOKUP(N1888,'[1]2. Ingreso de incapacidades'!$C$5:$O$6997,13,FALSE)</f>
        <v>SALUD TOTAL E.P.S.</v>
      </c>
      <c r="AI1888" t="s">
        <v>2192</v>
      </c>
    </row>
    <row r="1889" spans="1:35" hidden="1" x14ac:dyDescent="0.25">
      <c r="A1889" s="1" t="s">
        <v>33</v>
      </c>
      <c r="B1889" s="1" t="s">
        <v>34</v>
      </c>
      <c r="C1889" s="2">
        <v>45869</v>
      </c>
      <c r="D1889" s="42" t="str">
        <f t="shared" si="120"/>
        <v>2025</v>
      </c>
      <c r="E1889" s="1" t="s">
        <v>73</v>
      </c>
      <c r="F1889" s="1" t="s">
        <v>74</v>
      </c>
      <c r="G1889" s="1" t="s">
        <v>37</v>
      </c>
      <c r="H1889" s="1" t="s">
        <v>529</v>
      </c>
      <c r="I1889" s="1" t="s">
        <v>76</v>
      </c>
      <c r="J1889" s="3">
        <v>427050</v>
      </c>
      <c r="K1889" s="3">
        <v>0</v>
      </c>
      <c r="L1889" s="3">
        <f t="shared" si="121"/>
        <v>427050</v>
      </c>
      <c r="M1889" s="1" t="s">
        <v>40</v>
      </c>
      <c r="N1889" s="88">
        <v>1128046710</v>
      </c>
      <c r="O1889" s="1" t="s">
        <v>251</v>
      </c>
      <c r="P1889" s="1" t="s">
        <v>79</v>
      </c>
      <c r="Q1889" s="1" t="s">
        <v>80</v>
      </c>
      <c r="R1889" s="1" t="s">
        <v>43</v>
      </c>
      <c r="S1889" s="1" t="s">
        <v>43</v>
      </c>
      <c r="T1889" s="3">
        <v>0</v>
      </c>
      <c r="U1889" s="1" t="s">
        <v>44</v>
      </c>
      <c r="V1889" s="1" t="s">
        <v>45</v>
      </c>
      <c r="W1889" s="1" t="s">
        <v>529</v>
      </c>
      <c r="X1889" s="1" t="s">
        <v>46</v>
      </c>
      <c r="Y1889" s="1" t="s">
        <v>530</v>
      </c>
      <c r="Z1889" s="1" t="s">
        <v>531</v>
      </c>
      <c r="AA1889" s="1" t="s">
        <v>83</v>
      </c>
      <c r="AB1889" s="1" t="s">
        <v>532</v>
      </c>
      <c r="AC1889" s="1" t="s">
        <v>51</v>
      </c>
      <c r="AD1889" s="1" t="s">
        <v>531</v>
      </c>
      <c r="AE1889" s="1" t="s">
        <v>37</v>
      </c>
      <c r="AF1889">
        <f t="shared" si="126"/>
        <v>2025</v>
      </c>
      <c r="AG1889" t="str">
        <f t="shared" si="127"/>
        <v>jul</v>
      </c>
      <c r="AH1889" t="str">
        <f>+VLOOKUP(N1889,'[1]2. Ingreso de incapacidades'!$C$5:$O$6997,13,FALSE)</f>
        <v>SURA E.P.S.</v>
      </c>
      <c r="AI1889" t="s">
        <v>2197</v>
      </c>
    </row>
    <row r="1890" spans="1:35" hidden="1" x14ac:dyDescent="0.25">
      <c r="A1890" s="1" t="s">
        <v>33</v>
      </c>
      <c r="B1890" s="1" t="s">
        <v>34</v>
      </c>
      <c r="C1890" s="2">
        <v>45869</v>
      </c>
      <c r="D1890" s="42" t="str">
        <f t="shared" si="120"/>
        <v>2025</v>
      </c>
      <c r="E1890" s="1" t="s">
        <v>73</v>
      </c>
      <c r="F1890" s="1" t="s">
        <v>74</v>
      </c>
      <c r="G1890" s="1" t="s">
        <v>37</v>
      </c>
      <c r="H1890" s="1" t="s">
        <v>529</v>
      </c>
      <c r="I1890" s="1" t="s">
        <v>76</v>
      </c>
      <c r="J1890" s="3">
        <v>146422</v>
      </c>
      <c r="K1890" s="3">
        <v>0</v>
      </c>
      <c r="L1890" s="3">
        <f t="shared" si="121"/>
        <v>146422</v>
      </c>
      <c r="M1890" s="1" t="s">
        <v>40</v>
      </c>
      <c r="N1890" s="88">
        <v>1001974217</v>
      </c>
      <c r="O1890" s="1" t="s">
        <v>253</v>
      </c>
      <c r="P1890" s="1" t="s">
        <v>89</v>
      </c>
      <c r="Q1890" s="1" t="s">
        <v>90</v>
      </c>
      <c r="R1890" s="1" t="s">
        <v>43</v>
      </c>
      <c r="S1890" s="1" t="s">
        <v>43</v>
      </c>
      <c r="T1890" s="3">
        <v>0</v>
      </c>
      <c r="U1890" s="1" t="s">
        <v>44</v>
      </c>
      <c r="V1890" s="1" t="s">
        <v>45</v>
      </c>
      <c r="W1890" s="1" t="s">
        <v>529</v>
      </c>
      <c r="X1890" s="1" t="s">
        <v>46</v>
      </c>
      <c r="Y1890" s="1" t="s">
        <v>530</v>
      </c>
      <c r="Z1890" s="1" t="s">
        <v>531</v>
      </c>
      <c r="AA1890" s="1" t="s">
        <v>83</v>
      </c>
      <c r="AB1890" s="1" t="s">
        <v>532</v>
      </c>
      <c r="AC1890" s="1" t="s">
        <v>51</v>
      </c>
      <c r="AD1890" s="1" t="s">
        <v>531</v>
      </c>
      <c r="AE1890" s="1" t="s">
        <v>37</v>
      </c>
      <c r="AF1890">
        <f t="shared" si="126"/>
        <v>2025</v>
      </c>
      <c r="AG1890" t="str">
        <f t="shared" si="127"/>
        <v>jul</v>
      </c>
      <c r="AH1890" t="str">
        <f>+VLOOKUP(N1890,'[1]2. Ingreso de incapacidades'!$C$5:$O$6997,13,FALSE)</f>
        <v>SURA E.P.S.</v>
      </c>
      <c r="AI1890" t="s">
        <v>2197</v>
      </c>
    </row>
    <row r="1891" spans="1:35" hidden="1" x14ac:dyDescent="0.25">
      <c r="A1891" s="1" t="s">
        <v>33</v>
      </c>
      <c r="B1891" s="1" t="s">
        <v>34</v>
      </c>
      <c r="C1891" s="2">
        <v>45869</v>
      </c>
      <c r="D1891" s="42" t="str">
        <f t="shared" si="120"/>
        <v>2025</v>
      </c>
      <c r="E1891" s="1" t="s">
        <v>73</v>
      </c>
      <c r="F1891" s="1" t="s">
        <v>74</v>
      </c>
      <c r="G1891" s="1" t="s">
        <v>37</v>
      </c>
      <c r="H1891" s="1" t="s">
        <v>529</v>
      </c>
      <c r="I1891" s="1" t="s">
        <v>76</v>
      </c>
      <c r="J1891" s="3">
        <v>142350</v>
      </c>
      <c r="K1891" s="3">
        <v>0</v>
      </c>
      <c r="L1891" s="3">
        <f t="shared" si="121"/>
        <v>142350</v>
      </c>
      <c r="M1891" s="1" t="s">
        <v>40</v>
      </c>
      <c r="N1891" s="88">
        <v>12595533</v>
      </c>
      <c r="O1891" s="1" t="s">
        <v>116</v>
      </c>
      <c r="P1891" s="1" t="s">
        <v>79</v>
      </c>
      <c r="Q1891" s="1" t="s">
        <v>80</v>
      </c>
      <c r="R1891" s="1" t="s">
        <v>43</v>
      </c>
      <c r="S1891" s="1" t="s">
        <v>43</v>
      </c>
      <c r="T1891" s="3">
        <v>0</v>
      </c>
      <c r="U1891" s="1" t="s">
        <v>44</v>
      </c>
      <c r="V1891" s="1" t="s">
        <v>45</v>
      </c>
      <c r="W1891" s="1" t="s">
        <v>529</v>
      </c>
      <c r="X1891" s="1" t="s">
        <v>46</v>
      </c>
      <c r="Y1891" s="1" t="s">
        <v>530</v>
      </c>
      <c r="Z1891" s="1" t="s">
        <v>531</v>
      </c>
      <c r="AA1891" s="1" t="s">
        <v>83</v>
      </c>
      <c r="AB1891" s="1" t="s">
        <v>532</v>
      </c>
      <c r="AC1891" s="1" t="s">
        <v>51</v>
      </c>
      <c r="AD1891" s="1" t="s">
        <v>531</v>
      </c>
      <c r="AE1891" s="1" t="s">
        <v>37</v>
      </c>
      <c r="AF1891">
        <f t="shared" si="126"/>
        <v>2025</v>
      </c>
      <c r="AG1891" t="str">
        <f t="shared" si="127"/>
        <v>jul</v>
      </c>
      <c r="AH1891" t="str">
        <f>+VLOOKUP(N1891,'[1]2. Ingreso de incapacidades'!$C$5:$O$6997,13,FALSE)</f>
        <v>NUEVA E.P.S</v>
      </c>
      <c r="AI1891" t="s">
        <v>2199</v>
      </c>
    </row>
    <row r="1892" spans="1:35" hidden="1" x14ac:dyDescent="0.25">
      <c r="A1892" s="1" t="s">
        <v>33</v>
      </c>
      <c r="B1892" s="1" t="s">
        <v>34</v>
      </c>
      <c r="C1892" s="2">
        <v>45869</v>
      </c>
      <c r="D1892" s="42" t="str">
        <f t="shared" si="120"/>
        <v>2025</v>
      </c>
      <c r="E1892" s="1" t="s">
        <v>73</v>
      </c>
      <c r="F1892" s="1" t="s">
        <v>74</v>
      </c>
      <c r="G1892" s="1" t="s">
        <v>37</v>
      </c>
      <c r="H1892" s="1" t="s">
        <v>529</v>
      </c>
      <c r="I1892" s="1" t="s">
        <v>76</v>
      </c>
      <c r="J1892" s="3">
        <v>47450</v>
      </c>
      <c r="K1892" s="3">
        <v>0</v>
      </c>
      <c r="L1892" s="3">
        <f t="shared" si="121"/>
        <v>47450</v>
      </c>
      <c r="M1892" s="1" t="s">
        <v>40</v>
      </c>
      <c r="N1892" s="88">
        <v>73152234</v>
      </c>
      <c r="O1892" s="1" t="s">
        <v>286</v>
      </c>
      <c r="P1892" s="1" t="s">
        <v>79</v>
      </c>
      <c r="Q1892" s="1" t="s">
        <v>80</v>
      </c>
      <c r="R1892" s="1" t="s">
        <v>43</v>
      </c>
      <c r="S1892" s="1" t="s">
        <v>43</v>
      </c>
      <c r="T1892" s="3">
        <v>0</v>
      </c>
      <c r="U1892" s="1" t="s">
        <v>44</v>
      </c>
      <c r="V1892" s="1" t="s">
        <v>45</v>
      </c>
      <c r="W1892" s="1" t="s">
        <v>529</v>
      </c>
      <c r="X1892" s="1" t="s">
        <v>46</v>
      </c>
      <c r="Y1892" s="1" t="s">
        <v>530</v>
      </c>
      <c r="Z1892" s="1" t="s">
        <v>531</v>
      </c>
      <c r="AA1892" s="1" t="s">
        <v>83</v>
      </c>
      <c r="AB1892" s="1" t="s">
        <v>532</v>
      </c>
      <c r="AC1892" s="1" t="s">
        <v>51</v>
      </c>
      <c r="AD1892" s="1" t="s">
        <v>531</v>
      </c>
      <c r="AE1892" s="1" t="s">
        <v>37</v>
      </c>
      <c r="AF1892">
        <f t="shared" si="126"/>
        <v>2025</v>
      </c>
      <c r="AG1892" t="str">
        <f t="shared" si="127"/>
        <v>jul</v>
      </c>
      <c r="AH1892" t="str">
        <f>+VLOOKUP(N1892,'[1]2. Ingreso de incapacidades'!$C$5:$O$6997,13,FALSE)</f>
        <v>EPS MUTUAL SER</v>
      </c>
      <c r="AI1892" t="s">
        <v>2195</v>
      </c>
    </row>
    <row r="1893" spans="1:35" hidden="1" x14ac:dyDescent="0.25">
      <c r="A1893" s="1" t="s">
        <v>33</v>
      </c>
      <c r="B1893" s="1" t="s">
        <v>34</v>
      </c>
      <c r="C1893" s="2">
        <v>45869</v>
      </c>
      <c r="D1893" s="42" t="str">
        <f t="shared" si="120"/>
        <v>2025</v>
      </c>
      <c r="E1893" s="1" t="s">
        <v>73</v>
      </c>
      <c r="F1893" s="1" t="s">
        <v>74</v>
      </c>
      <c r="G1893" s="1" t="s">
        <v>37</v>
      </c>
      <c r="H1893" s="1" t="s">
        <v>529</v>
      </c>
      <c r="I1893" s="1" t="s">
        <v>76</v>
      </c>
      <c r="J1893" s="3">
        <v>94900</v>
      </c>
      <c r="K1893" s="3">
        <v>0</v>
      </c>
      <c r="L1893" s="3">
        <f t="shared" si="121"/>
        <v>94900</v>
      </c>
      <c r="M1893" s="1" t="s">
        <v>40</v>
      </c>
      <c r="N1893" s="88">
        <v>73576572</v>
      </c>
      <c r="O1893" s="1" t="s">
        <v>134</v>
      </c>
      <c r="P1893" s="1" t="s">
        <v>79</v>
      </c>
      <c r="Q1893" s="1" t="s">
        <v>80</v>
      </c>
      <c r="R1893" s="1" t="s">
        <v>43</v>
      </c>
      <c r="S1893" s="1" t="s">
        <v>43</v>
      </c>
      <c r="T1893" s="3">
        <v>0</v>
      </c>
      <c r="U1893" s="1" t="s">
        <v>44</v>
      </c>
      <c r="V1893" s="1" t="s">
        <v>45</v>
      </c>
      <c r="W1893" s="1" t="s">
        <v>529</v>
      </c>
      <c r="X1893" s="1" t="s">
        <v>46</v>
      </c>
      <c r="Y1893" s="1" t="s">
        <v>530</v>
      </c>
      <c r="Z1893" s="1" t="s">
        <v>531</v>
      </c>
      <c r="AA1893" s="1" t="s">
        <v>83</v>
      </c>
      <c r="AB1893" s="1" t="s">
        <v>532</v>
      </c>
      <c r="AC1893" s="1" t="s">
        <v>51</v>
      </c>
      <c r="AD1893" s="1" t="s">
        <v>531</v>
      </c>
      <c r="AE1893" s="1" t="s">
        <v>37</v>
      </c>
      <c r="AF1893">
        <f t="shared" si="126"/>
        <v>2025</v>
      </c>
      <c r="AG1893" t="str">
        <f t="shared" si="127"/>
        <v>jul</v>
      </c>
      <c r="AH1893" t="str">
        <f>+VLOOKUP(N1893,'[1]2. Ingreso de incapacidades'!$C$5:$O$6997,13,FALSE)</f>
        <v>SANITAS E.P.S</v>
      </c>
      <c r="AI1893" t="s">
        <v>2193</v>
      </c>
    </row>
    <row r="1894" spans="1:35" hidden="1" x14ac:dyDescent="0.25">
      <c r="A1894" s="1" t="s">
        <v>33</v>
      </c>
      <c r="B1894" s="1" t="s">
        <v>34</v>
      </c>
      <c r="C1894" s="2">
        <v>45869</v>
      </c>
      <c r="D1894" s="42" t="str">
        <f t="shared" si="120"/>
        <v>2025</v>
      </c>
      <c r="E1894" s="1" t="s">
        <v>73</v>
      </c>
      <c r="F1894" s="1" t="s">
        <v>74</v>
      </c>
      <c r="G1894" s="1" t="s">
        <v>37</v>
      </c>
      <c r="H1894" s="1" t="s">
        <v>529</v>
      </c>
      <c r="I1894" s="1" t="s">
        <v>76</v>
      </c>
      <c r="J1894" s="3">
        <v>332150</v>
      </c>
      <c r="K1894" s="3">
        <v>0</v>
      </c>
      <c r="L1894" s="3">
        <f t="shared" si="121"/>
        <v>332150</v>
      </c>
      <c r="M1894" s="1" t="s">
        <v>40</v>
      </c>
      <c r="N1894" s="88">
        <v>73109356</v>
      </c>
      <c r="O1894" s="1" t="s">
        <v>118</v>
      </c>
      <c r="P1894" s="1" t="s">
        <v>79</v>
      </c>
      <c r="Q1894" s="1" t="s">
        <v>80</v>
      </c>
      <c r="R1894" s="1" t="s">
        <v>43</v>
      </c>
      <c r="S1894" s="1" t="s">
        <v>43</v>
      </c>
      <c r="T1894" s="3">
        <v>0</v>
      </c>
      <c r="U1894" s="1" t="s">
        <v>44</v>
      </c>
      <c r="V1894" s="1" t="s">
        <v>45</v>
      </c>
      <c r="W1894" s="1" t="s">
        <v>529</v>
      </c>
      <c r="X1894" s="1" t="s">
        <v>46</v>
      </c>
      <c r="Y1894" s="1" t="s">
        <v>530</v>
      </c>
      <c r="Z1894" s="1" t="s">
        <v>531</v>
      </c>
      <c r="AA1894" s="1" t="s">
        <v>83</v>
      </c>
      <c r="AB1894" s="1" t="s">
        <v>532</v>
      </c>
      <c r="AC1894" s="1" t="s">
        <v>51</v>
      </c>
      <c r="AD1894" s="1" t="s">
        <v>531</v>
      </c>
      <c r="AE1894" s="1" t="s">
        <v>37</v>
      </c>
      <c r="AF1894">
        <f t="shared" si="126"/>
        <v>2025</v>
      </c>
      <c r="AG1894" t="str">
        <f t="shared" si="127"/>
        <v>jul</v>
      </c>
      <c r="AH1894" t="str">
        <f>+VLOOKUP(N1894,'[1]2. Ingreso de incapacidades'!$C$5:$O$6997,13,FALSE)</f>
        <v>SANITAS E.P.S</v>
      </c>
      <c r="AI1894" t="s">
        <v>2193</v>
      </c>
    </row>
    <row r="1895" spans="1:35" hidden="1" x14ac:dyDescent="0.25">
      <c r="A1895" s="1" t="s">
        <v>33</v>
      </c>
      <c r="B1895" s="1" t="s">
        <v>34</v>
      </c>
      <c r="C1895" s="2">
        <v>45869</v>
      </c>
      <c r="D1895" s="42" t="str">
        <f t="shared" si="120"/>
        <v>2025</v>
      </c>
      <c r="E1895" s="1" t="s">
        <v>73</v>
      </c>
      <c r="F1895" s="1" t="s">
        <v>74</v>
      </c>
      <c r="G1895" s="1" t="s">
        <v>37</v>
      </c>
      <c r="H1895" s="1" t="s">
        <v>529</v>
      </c>
      <c r="I1895" s="1" t="s">
        <v>76</v>
      </c>
      <c r="J1895" s="3">
        <v>153639</v>
      </c>
      <c r="K1895" s="3">
        <v>0</v>
      </c>
      <c r="L1895" s="3">
        <f t="shared" si="121"/>
        <v>153639</v>
      </c>
      <c r="M1895" s="1" t="s">
        <v>40</v>
      </c>
      <c r="N1895" s="88">
        <v>10885706</v>
      </c>
      <c r="O1895" s="1" t="s">
        <v>534</v>
      </c>
      <c r="P1895" s="1" t="s">
        <v>79</v>
      </c>
      <c r="Q1895" s="1" t="s">
        <v>80</v>
      </c>
      <c r="R1895" s="1" t="s">
        <v>43</v>
      </c>
      <c r="S1895" s="1" t="s">
        <v>43</v>
      </c>
      <c r="T1895" s="3">
        <v>0</v>
      </c>
      <c r="U1895" s="1" t="s">
        <v>44</v>
      </c>
      <c r="V1895" s="1" t="s">
        <v>45</v>
      </c>
      <c r="W1895" s="1" t="s">
        <v>529</v>
      </c>
      <c r="X1895" s="1" t="s">
        <v>46</v>
      </c>
      <c r="Y1895" s="1" t="s">
        <v>530</v>
      </c>
      <c r="Z1895" s="1" t="s">
        <v>531</v>
      </c>
      <c r="AA1895" s="1" t="s">
        <v>83</v>
      </c>
      <c r="AB1895" s="1" t="s">
        <v>532</v>
      </c>
      <c r="AC1895" s="1" t="s">
        <v>51</v>
      </c>
      <c r="AD1895" s="1" t="s">
        <v>531</v>
      </c>
      <c r="AE1895" s="1" t="s">
        <v>37</v>
      </c>
      <c r="AF1895">
        <f t="shared" si="126"/>
        <v>2025</v>
      </c>
      <c r="AG1895" t="str">
        <f t="shared" si="127"/>
        <v>jul</v>
      </c>
      <c r="AH1895" t="str">
        <f>+VLOOKUP(N1895,'[1]2. Ingreso de incapacidades'!$C$5:$O$6997,13,FALSE)</f>
        <v>COOMEVA E.P.S</v>
      </c>
      <c r="AI1895" t="s">
        <v>2202</v>
      </c>
    </row>
    <row r="1896" spans="1:35" hidden="1" x14ac:dyDescent="0.25">
      <c r="A1896" s="1" t="s">
        <v>33</v>
      </c>
      <c r="B1896" s="1" t="s">
        <v>34</v>
      </c>
      <c r="C1896" s="2">
        <v>45869</v>
      </c>
      <c r="D1896" s="42" t="str">
        <f t="shared" si="120"/>
        <v>2025</v>
      </c>
      <c r="E1896" s="1" t="s">
        <v>73</v>
      </c>
      <c r="F1896" s="1" t="s">
        <v>74</v>
      </c>
      <c r="G1896" s="1" t="s">
        <v>37</v>
      </c>
      <c r="H1896" s="1" t="s">
        <v>529</v>
      </c>
      <c r="I1896" s="1" t="s">
        <v>76</v>
      </c>
      <c r="J1896" s="3">
        <v>379600</v>
      </c>
      <c r="K1896" s="3">
        <v>0</v>
      </c>
      <c r="L1896" s="3">
        <f t="shared" si="121"/>
        <v>379600</v>
      </c>
      <c r="M1896" s="1" t="s">
        <v>40</v>
      </c>
      <c r="N1896" s="88">
        <v>1050972313</v>
      </c>
      <c r="O1896" s="1" t="s">
        <v>411</v>
      </c>
      <c r="P1896" s="1" t="s">
        <v>79</v>
      </c>
      <c r="Q1896" s="1" t="s">
        <v>80</v>
      </c>
      <c r="R1896" s="1" t="s">
        <v>43</v>
      </c>
      <c r="S1896" s="1" t="s">
        <v>43</v>
      </c>
      <c r="T1896" s="3">
        <v>0</v>
      </c>
      <c r="U1896" s="1" t="s">
        <v>44</v>
      </c>
      <c r="V1896" s="1" t="s">
        <v>45</v>
      </c>
      <c r="W1896" s="1" t="s">
        <v>529</v>
      </c>
      <c r="X1896" s="1" t="s">
        <v>46</v>
      </c>
      <c r="Y1896" s="1" t="s">
        <v>530</v>
      </c>
      <c r="Z1896" s="1" t="s">
        <v>531</v>
      </c>
      <c r="AA1896" s="1" t="s">
        <v>83</v>
      </c>
      <c r="AB1896" s="1" t="s">
        <v>532</v>
      </c>
      <c r="AC1896" s="1" t="s">
        <v>51</v>
      </c>
      <c r="AD1896" s="1" t="s">
        <v>531</v>
      </c>
      <c r="AE1896" s="1" t="s">
        <v>37</v>
      </c>
      <c r="AF1896">
        <f t="shared" si="126"/>
        <v>2025</v>
      </c>
      <c r="AG1896" t="str">
        <f t="shared" si="127"/>
        <v>jul</v>
      </c>
      <c r="AH1896" t="str">
        <f>+VLOOKUP(N1896,'[1]2. Ingreso de incapacidades'!$C$5:$O$6997,13,FALSE)</f>
        <v>SALUD TOTAL E.P.S.</v>
      </c>
      <c r="AI1896" t="s">
        <v>2192</v>
      </c>
    </row>
    <row r="1897" spans="1:35" hidden="1" x14ac:dyDescent="0.25">
      <c r="A1897" s="1" t="s">
        <v>33</v>
      </c>
      <c r="B1897" s="1" t="s">
        <v>34</v>
      </c>
      <c r="C1897" s="2">
        <v>45869</v>
      </c>
      <c r="D1897" s="42" t="str">
        <f t="shared" si="120"/>
        <v>2025</v>
      </c>
      <c r="E1897" s="1" t="s">
        <v>73</v>
      </c>
      <c r="F1897" s="1" t="s">
        <v>74</v>
      </c>
      <c r="G1897" s="1" t="s">
        <v>37</v>
      </c>
      <c r="H1897" s="1" t="s">
        <v>529</v>
      </c>
      <c r="I1897" s="1" t="s">
        <v>76</v>
      </c>
      <c r="J1897" s="3">
        <v>150695</v>
      </c>
      <c r="K1897" s="3">
        <v>0</v>
      </c>
      <c r="L1897" s="3">
        <f t="shared" si="121"/>
        <v>150695</v>
      </c>
      <c r="M1897" s="1" t="s">
        <v>40</v>
      </c>
      <c r="N1897" s="88">
        <v>1143325774</v>
      </c>
      <c r="O1897" s="1" t="s">
        <v>536</v>
      </c>
      <c r="P1897" s="1" t="s">
        <v>79</v>
      </c>
      <c r="Q1897" s="1" t="s">
        <v>80</v>
      </c>
      <c r="R1897" s="1" t="s">
        <v>43</v>
      </c>
      <c r="S1897" s="1" t="s">
        <v>43</v>
      </c>
      <c r="T1897" s="3">
        <v>0</v>
      </c>
      <c r="U1897" s="1" t="s">
        <v>44</v>
      </c>
      <c r="V1897" s="1" t="s">
        <v>45</v>
      </c>
      <c r="W1897" s="1" t="s">
        <v>529</v>
      </c>
      <c r="X1897" s="1" t="s">
        <v>46</v>
      </c>
      <c r="Y1897" s="1" t="s">
        <v>530</v>
      </c>
      <c r="Z1897" s="1" t="s">
        <v>531</v>
      </c>
      <c r="AA1897" s="1" t="s">
        <v>83</v>
      </c>
      <c r="AB1897" s="1" t="s">
        <v>532</v>
      </c>
      <c r="AC1897" s="1" t="s">
        <v>51</v>
      </c>
      <c r="AD1897" s="1" t="s">
        <v>531</v>
      </c>
      <c r="AE1897" s="1" t="s">
        <v>37</v>
      </c>
      <c r="AF1897">
        <f t="shared" si="126"/>
        <v>2025</v>
      </c>
      <c r="AG1897" t="str">
        <f t="shared" si="127"/>
        <v>jul</v>
      </c>
      <c r="AH1897" t="str">
        <f>+VLOOKUP(N1897,'[1]2. Ingreso de incapacidades'!$C$5:$O$6997,13,FALSE)</f>
        <v>COOSALUD ESS EPS -S</v>
      </c>
      <c r="AI1897" t="s">
        <v>2198</v>
      </c>
    </row>
    <row r="1898" spans="1:35" hidden="1" x14ac:dyDescent="0.25">
      <c r="A1898" s="1" t="s">
        <v>33</v>
      </c>
      <c r="B1898" s="1" t="s">
        <v>34</v>
      </c>
      <c r="C1898" s="2">
        <v>45869</v>
      </c>
      <c r="D1898" s="42" t="str">
        <f t="shared" si="120"/>
        <v>2025</v>
      </c>
      <c r="E1898" s="1" t="s">
        <v>73</v>
      </c>
      <c r="F1898" s="1" t="s">
        <v>74</v>
      </c>
      <c r="G1898" s="1" t="s">
        <v>37</v>
      </c>
      <c r="H1898" s="1" t="s">
        <v>529</v>
      </c>
      <c r="I1898" s="1" t="s">
        <v>76</v>
      </c>
      <c r="J1898" s="3">
        <v>711750</v>
      </c>
      <c r="K1898" s="3">
        <v>0</v>
      </c>
      <c r="L1898" s="3">
        <f t="shared" si="121"/>
        <v>711750</v>
      </c>
      <c r="M1898" s="1" t="s">
        <v>40</v>
      </c>
      <c r="N1898" s="88">
        <v>1128046710</v>
      </c>
      <c r="O1898" s="1" t="s">
        <v>251</v>
      </c>
      <c r="P1898" s="1" t="s">
        <v>79</v>
      </c>
      <c r="Q1898" s="1" t="s">
        <v>80</v>
      </c>
      <c r="R1898" s="1" t="s">
        <v>43</v>
      </c>
      <c r="S1898" s="1" t="s">
        <v>43</v>
      </c>
      <c r="T1898" s="3">
        <v>0</v>
      </c>
      <c r="U1898" s="1" t="s">
        <v>44</v>
      </c>
      <c r="V1898" s="1" t="s">
        <v>45</v>
      </c>
      <c r="W1898" s="1" t="s">
        <v>529</v>
      </c>
      <c r="X1898" s="1" t="s">
        <v>46</v>
      </c>
      <c r="Y1898" s="1" t="s">
        <v>530</v>
      </c>
      <c r="Z1898" s="1" t="s">
        <v>531</v>
      </c>
      <c r="AA1898" s="1" t="s">
        <v>83</v>
      </c>
      <c r="AB1898" s="1" t="s">
        <v>532</v>
      </c>
      <c r="AC1898" s="1" t="s">
        <v>51</v>
      </c>
      <c r="AD1898" s="1" t="s">
        <v>531</v>
      </c>
      <c r="AE1898" s="1" t="s">
        <v>37</v>
      </c>
      <c r="AF1898">
        <f t="shared" si="126"/>
        <v>2025</v>
      </c>
      <c r="AG1898" t="str">
        <f t="shared" si="127"/>
        <v>jul</v>
      </c>
      <c r="AH1898" t="str">
        <f>+VLOOKUP(N1898,'[1]2. Ingreso de incapacidades'!$C$5:$O$6997,13,FALSE)</f>
        <v>SURA E.P.S.</v>
      </c>
      <c r="AI1898" t="s">
        <v>2197</v>
      </c>
    </row>
    <row r="1899" spans="1:35" hidden="1" x14ac:dyDescent="0.25">
      <c r="A1899" s="1" t="s">
        <v>33</v>
      </c>
      <c r="B1899" s="1" t="s">
        <v>34</v>
      </c>
      <c r="C1899" s="2">
        <v>45880</v>
      </c>
      <c r="D1899" s="42" t="str">
        <f t="shared" si="120"/>
        <v>2025</v>
      </c>
      <c r="E1899" s="1" t="s">
        <v>35</v>
      </c>
      <c r="F1899" s="1" t="s">
        <v>36</v>
      </c>
      <c r="G1899" s="1" t="s">
        <v>37</v>
      </c>
      <c r="H1899" s="1" t="s">
        <v>1961</v>
      </c>
      <c r="I1899" s="1" t="s">
        <v>1962</v>
      </c>
      <c r="J1899" s="3">
        <v>0</v>
      </c>
      <c r="K1899" s="3">
        <v>47450</v>
      </c>
      <c r="L1899" s="3">
        <f t="shared" si="121"/>
        <v>-47450</v>
      </c>
      <c r="M1899" s="1" t="s">
        <v>40</v>
      </c>
      <c r="N1899" s="88">
        <v>1047463607</v>
      </c>
      <c r="O1899" s="1" t="s">
        <v>100</v>
      </c>
      <c r="P1899" s="1" t="s">
        <v>37</v>
      </c>
      <c r="Q1899" s="1" t="s">
        <v>43</v>
      </c>
      <c r="R1899" s="1" t="s">
        <v>43</v>
      </c>
      <c r="S1899" s="1" t="s">
        <v>43</v>
      </c>
      <c r="T1899" s="3">
        <v>0</v>
      </c>
      <c r="U1899" s="1" t="s">
        <v>44</v>
      </c>
      <c r="V1899" s="1" t="s">
        <v>45</v>
      </c>
      <c r="W1899" s="1" t="s">
        <v>1961</v>
      </c>
      <c r="X1899" s="1" t="s">
        <v>46</v>
      </c>
      <c r="Y1899" s="1" t="s">
        <v>47</v>
      </c>
      <c r="Z1899" s="1" t="s">
        <v>1963</v>
      </c>
      <c r="AA1899" s="1" t="s">
        <v>49</v>
      </c>
      <c r="AB1899" s="1" t="s">
        <v>50</v>
      </c>
      <c r="AC1899" s="1" t="s">
        <v>51</v>
      </c>
      <c r="AD1899" s="1" t="s">
        <v>1963</v>
      </c>
      <c r="AE1899" s="1" t="s">
        <v>37</v>
      </c>
      <c r="AF1899">
        <f t="shared" ref="AF1899:AF1908" si="128">YEAR(C1899)</f>
        <v>2025</v>
      </c>
      <c r="AG1899" t="str">
        <f t="shared" ref="AG1899:AG1908" si="129">TEXT(C1899,"mmm")</f>
        <v>ago</v>
      </c>
      <c r="AH1899" t="str">
        <f>+VLOOKUP(N1899,'[1]2. Ingreso de incapacidades'!$C$5:$O$6997,13,FALSE)</f>
        <v>EPS MUTUAL SER</v>
      </c>
      <c r="AI1899" t="s">
        <v>2195</v>
      </c>
    </row>
    <row r="1900" spans="1:35" hidden="1" x14ac:dyDescent="0.25">
      <c r="A1900" s="1" t="s">
        <v>33</v>
      </c>
      <c r="B1900" s="1" t="s">
        <v>34</v>
      </c>
      <c r="C1900" s="2">
        <v>45881</v>
      </c>
      <c r="D1900" s="42" t="str">
        <f t="shared" si="120"/>
        <v>2025</v>
      </c>
      <c r="E1900" s="1" t="s">
        <v>35</v>
      </c>
      <c r="F1900" s="1" t="s">
        <v>36</v>
      </c>
      <c r="G1900" s="1" t="s">
        <v>37</v>
      </c>
      <c r="H1900" s="1" t="s">
        <v>1964</v>
      </c>
      <c r="I1900" s="1" t="s">
        <v>1965</v>
      </c>
      <c r="J1900" s="3">
        <v>0</v>
      </c>
      <c r="K1900" s="3">
        <v>47450</v>
      </c>
      <c r="L1900" s="3">
        <f t="shared" si="121"/>
        <v>-47450</v>
      </c>
      <c r="M1900" s="1" t="s">
        <v>40</v>
      </c>
      <c r="N1900" s="88">
        <v>73131436</v>
      </c>
      <c r="O1900" s="1" t="s">
        <v>153</v>
      </c>
      <c r="P1900" s="1" t="s">
        <v>37</v>
      </c>
      <c r="Q1900" s="1" t="s">
        <v>43</v>
      </c>
      <c r="R1900" s="1" t="s">
        <v>43</v>
      </c>
      <c r="S1900" s="1" t="s">
        <v>43</v>
      </c>
      <c r="T1900" s="3">
        <v>0</v>
      </c>
      <c r="U1900" s="1" t="s">
        <v>44</v>
      </c>
      <c r="V1900" s="1" t="s">
        <v>45</v>
      </c>
      <c r="W1900" s="1" t="s">
        <v>1964</v>
      </c>
      <c r="X1900" s="1" t="s">
        <v>46</v>
      </c>
      <c r="Y1900" s="1" t="s">
        <v>47</v>
      </c>
      <c r="Z1900" s="1" t="s">
        <v>1966</v>
      </c>
      <c r="AA1900" s="1" t="s">
        <v>49</v>
      </c>
      <c r="AB1900" s="1" t="s">
        <v>50</v>
      </c>
      <c r="AC1900" s="1" t="s">
        <v>51</v>
      </c>
      <c r="AD1900" s="1" t="s">
        <v>1966</v>
      </c>
      <c r="AE1900" s="1" t="s">
        <v>37</v>
      </c>
      <c r="AF1900">
        <f t="shared" si="128"/>
        <v>2025</v>
      </c>
      <c r="AG1900" t="str">
        <f t="shared" si="129"/>
        <v>ago</v>
      </c>
      <c r="AH1900" t="str">
        <f>+VLOOKUP(N1900,'[1]2. Ingreso de incapacidades'!$C$5:$O$6997,13,FALSE)</f>
        <v>SALUD TOTAL E.P.S.</v>
      </c>
      <c r="AI1900" t="s">
        <v>2192</v>
      </c>
    </row>
    <row r="1901" spans="1:35" hidden="1" x14ac:dyDescent="0.25">
      <c r="A1901" s="1" t="s">
        <v>33</v>
      </c>
      <c r="B1901" s="1" t="s">
        <v>34</v>
      </c>
      <c r="C1901" s="2">
        <v>45881</v>
      </c>
      <c r="D1901" s="42" t="str">
        <f t="shared" si="120"/>
        <v>2025</v>
      </c>
      <c r="E1901" s="1" t="s">
        <v>35</v>
      </c>
      <c r="F1901" s="1" t="s">
        <v>36</v>
      </c>
      <c r="G1901" s="1" t="s">
        <v>37</v>
      </c>
      <c r="H1901" s="1" t="s">
        <v>1964</v>
      </c>
      <c r="I1901" s="1" t="s">
        <v>363</v>
      </c>
      <c r="J1901" s="3">
        <v>0</v>
      </c>
      <c r="K1901" s="3">
        <v>103049</v>
      </c>
      <c r="L1901" s="3">
        <f t="shared" si="121"/>
        <v>-103049</v>
      </c>
      <c r="M1901" s="1" t="s">
        <v>40</v>
      </c>
      <c r="N1901" s="88">
        <v>9148287</v>
      </c>
      <c r="O1901" s="1" t="s">
        <v>256</v>
      </c>
      <c r="P1901" s="1" t="s">
        <v>37</v>
      </c>
      <c r="Q1901" s="1" t="s">
        <v>43</v>
      </c>
      <c r="R1901" s="1" t="s">
        <v>43</v>
      </c>
      <c r="S1901" s="1" t="s">
        <v>43</v>
      </c>
      <c r="T1901" s="3">
        <v>0</v>
      </c>
      <c r="U1901" s="1" t="s">
        <v>44</v>
      </c>
      <c r="V1901" s="1" t="s">
        <v>45</v>
      </c>
      <c r="W1901" s="1" t="s">
        <v>1964</v>
      </c>
      <c r="X1901" s="1" t="s">
        <v>46</v>
      </c>
      <c r="Y1901" s="1" t="s">
        <v>47</v>
      </c>
      <c r="Z1901" s="1" t="s">
        <v>1966</v>
      </c>
      <c r="AA1901" s="1" t="s">
        <v>49</v>
      </c>
      <c r="AB1901" s="1" t="s">
        <v>50</v>
      </c>
      <c r="AC1901" s="1" t="s">
        <v>51</v>
      </c>
      <c r="AD1901" s="1" t="s">
        <v>1966</v>
      </c>
      <c r="AE1901" s="1" t="s">
        <v>37</v>
      </c>
      <c r="AF1901">
        <f t="shared" si="128"/>
        <v>2025</v>
      </c>
      <c r="AG1901" t="str">
        <f t="shared" si="129"/>
        <v>ago</v>
      </c>
      <c r="AH1901" t="str">
        <f>+VLOOKUP(N1901,'[1]2. Ingreso de incapacidades'!$C$5:$O$6997,13,FALSE)</f>
        <v>NUEVA E.P.S</v>
      </c>
      <c r="AI1901" t="s">
        <v>2199</v>
      </c>
    </row>
    <row r="1902" spans="1:35" hidden="1" x14ac:dyDescent="0.25">
      <c r="A1902" s="1" t="s">
        <v>33</v>
      </c>
      <c r="B1902" s="1" t="s">
        <v>34</v>
      </c>
      <c r="C1902" s="2">
        <v>45881</v>
      </c>
      <c r="D1902" s="42" t="str">
        <f t="shared" si="120"/>
        <v>2025</v>
      </c>
      <c r="E1902" s="1" t="s">
        <v>35</v>
      </c>
      <c r="F1902" s="1" t="s">
        <v>36</v>
      </c>
      <c r="G1902" s="1" t="s">
        <v>37</v>
      </c>
      <c r="H1902" s="1" t="s">
        <v>1964</v>
      </c>
      <c r="I1902" s="1" t="s">
        <v>363</v>
      </c>
      <c r="J1902" s="3">
        <v>0</v>
      </c>
      <c r="K1902" s="3">
        <v>142350</v>
      </c>
      <c r="L1902" s="3">
        <f t="shared" si="121"/>
        <v>-142350</v>
      </c>
      <c r="M1902" s="1" t="s">
        <v>40</v>
      </c>
      <c r="N1902" s="88">
        <v>1007739448</v>
      </c>
      <c r="O1902" s="1" t="s">
        <v>259</v>
      </c>
      <c r="P1902" s="1" t="s">
        <v>37</v>
      </c>
      <c r="Q1902" s="1" t="s">
        <v>43</v>
      </c>
      <c r="R1902" s="1" t="s">
        <v>43</v>
      </c>
      <c r="S1902" s="1" t="s">
        <v>43</v>
      </c>
      <c r="T1902" s="3">
        <v>0</v>
      </c>
      <c r="U1902" s="1" t="s">
        <v>44</v>
      </c>
      <c r="V1902" s="1" t="s">
        <v>45</v>
      </c>
      <c r="W1902" s="1" t="s">
        <v>1964</v>
      </c>
      <c r="X1902" s="1" t="s">
        <v>46</v>
      </c>
      <c r="Y1902" s="1" t="s">
        <v>47</v>
      </c>
      <c r="Z1902" s="1" t="s">
        <v>1966</v>
      </c>
      <c r="AA1902" s="1" t="s">
        <v>49</v>
      </c>
      <c r="AB1902" s="1" t="s">
        <v>50</v>
      </c>
      <c r="AC1902" s="1" t="s">
        <v>51</v>
      </c>
      <c r="AD1902" s="1" t="s">
        <v>1966</v>
      </c>
      <c r="AE1902" s="1" t="s">
        <v>37</v>
      </c>
      <c r="AF1902">
        <f t="shared" si="128"/>
        <v>2025</v>
      </c>
      <c r="AG1902" t="str">
        <f t="shared" si="129"/>
        <v>ago</v>
      </c>
      <c r="AH1902" t="str">
        <f>+VLOOKUP(N1902,'[1]2. Ingreso de incapacidades'!$C$5:$O$6997,13,FALSE)</f>
        <v>SALUD TOTAL E.P.S.</v>
      </c>
      <c r="AI1902" t="s">
        <v>2192</v>
      </c>
    </row>
    <row r="1903" spans="1:35" hidden="1" x14ac:dyDescent="0.25">
      <c r="A1903" s="1" t="s">
        <v>33</v>
      </c>
      <c r="B1903" s="1" t="s">
        <v>34</v>
      </c>
      <c r="C1903" s="2">
        <v>45881</v>
      </c>
      <c r="D1903" s="42" t="str">
        <f t="shared" si="120"/>
        <v>2025</v>
      </c>
      <c r="E1903" s="1" t="s">
        <v>35</v>
      </c>
      <c r="F1903" s="1" t="s">
        <v>36</v>
      </c>
      <c r="G1903" s="1" t="s">
        <v>37</v>
      </c>
      <c r="H1903" s="1" t="s">
        <v>1964</v>
      </c>
      <c r="I1903" s="1" t="s">
        <v>363</v>
      </c>
      <c r="J1903" s="3">
        <v>0</v>
      </c>
      <c r="K1903" s="3">
        <v>47450</v>
      </c>
      <c r="L1903" s="3">
        <f t="shared" si="121"/>
        <v>-47450</v>
      </c>
      <c r="M1903" s="1" t="s">
        <v>40</v>
      </c>
      <c r="N1903" s="88">
        <v>1102847761</v>
      </c>
      <c r="O1903" s="1" t="s">
        <v>1968</v>
      </c>
      <c r="P1903" s="1" t="s">
        <v>37</v>
      </c>
      <c r="Q1903" s="1" t="s">
        <v>43</v>
      </c>
      <c r="R1903" s="1" t="s">
        <v>43</v>
      </c>
      <c r="S1903" s="1" t="s">
        <v>43</v>
      </c>
      <c r="T1903" s="3">
        <v>0</v>
      </c>
      <c r="U1903" s="1" t="s">
        <v>44</v>
      </c>
      <c r="V1903" s="1" t="s">
        <v>45</v>
      </c>
      <c r="W1903" s="1" t="s">
        <v>1964</v>
      </c>
      <c r="X1903" s="1" t="s">
        <v>46</v>
      </c>
      <c r="Y1903" s="1" t="s">
        <v>47</v>
      </c>
      <c r="Z1903" s="1" t="s">
        <v>1966</v>
      </c>
      <c r="AA1903" s="1" t="s">
        <v>49</v>
      </c>
      <c r="AB1903" s="1" t="s">
        <v>50</v>
      </c>
      <c r="AC1903" s="1" t="s">
        <v>51</v>
      </c>
      <c r="AD1903" s="1" t="s">
        <v>1966</v>
      </c>
      <c r="AE1903" s="1" t="s">
        <v>37</v>
      </c>
      <c r="AF1903">
        <f t="shared" si="128"/>
        <v>2025</v>
      </c>
      <c r="AG1903" t="str">
        <f t="shared" si="129"/>
        <v>ago</v>
      </c>
      <c r="AH1903" t="str">
        <f>+VLOOKUP(N1903,'[1]2. Ingreso de incapacidades'!$C$5:$O$6997,13,FALSE)</f>
        <v>SALUD TOTAL E.P.S.</v>
      </c>
      <c r="AI1903" t="s">
        <v>2192</v>
      </c>
    </row>
    <row r="1904" spans="1:35" hidden="1" x14ac:dyDescent="0.25">
      <c r="A1904" s="1" t="s">
        <v>33</v>
      </c>
      <c r="B1904" s="1" t="s">
        <v>34</v>
      </c>
      <c r="C1904" s="2">
        <v>45881</v>
      </c>
      <c r="D1904" s="42" t="str">
        <f t="shared" si="120"/>
        <v>2025</v>
      </c>
      <c r="E1904" s="1" t="s">
        <v>35</v>
      </c>
      <c r="F1904" s="1" t="s">
        <v>36</v>
      </c>
      <c r="G1904" s="1" t="s">
        <v>37</v>
      </c>
      <c r="H1904" s="1" t="s">
        <v>1964</v>
      </c>
      <c r="I1904" s="1" t="s">
        <v>363</v>
      </c>
      <c r="J1904" s="3">
        <v>0</v>
      </c>
      <c r="K1904" s="3">
        <v>727140</v>
      </c>
      <c r="L1904" s="3">
        <f t="shared" si="121"/>
        <v>-727140</v>
      </c>
      <c r="M1904" s="1" t="s">
        <v>40</v>
      </c>
      <c r="N1904" s="88">
        <v>1050960338</v>
      </c>
      <c r="O1904" s="1" t="s">
        <v>288</v>
      </c>
      <c r="P1904" s="1" t="s">
        <v>37</v>
      </c>
      <c r="Q1904" s="1" t="s">
        <v>43</v>
      </c>
      <c r="R1904" s="1" t="s">
        <v>43</v>
      </c>
      <c r="S1904" s="1" t="s">
        <v>43</v>
      </c>
      <c r="T1904" s="3">
        <v>0</v>
      </c>
      <c r="U1904" s="1" t="s">
        <v>44</v>
      </c>
      <c r="V1904" s="1" t="s">
        <v>45</v>
      </c>
      <c r="W1904" s="1" t="s">
        <v>1964</v>
      </c>
      <c r="X1904" s="1" t="s">
        <v>46</v>
      </c>
      <c r="Y1904" s="1" t="s">
        <v>47</v>
      </c>
      <c r="Z1904" s="1" t="s">
        <v>1966</v>
      </c>
      <c r="AA1904" s="1" t="s">
        <v>49</v>
      </c>
      <c r="AB1904" s="1" t="s">
        <v>50</v>
      </c>
      <c r="AC1904" s="1" t="s">
        <v>51</v>
      </c>
      <c r="AD1904" s="1" t="s">
        <v>1966</v>
      </c>
      <c r="AE1904" s="1" t="s">
        <v>37</v>
      </c>
      <c r="AF1904">
        <f t="shared" si="128"/>
        <v>2025</v>
      </c>
      <c r="AG1904" t="str">
        <f t="shared" si="129"/>
        <v>ago</v>
      </c>
      <c r="AH1904" t="str">
        <f>+VLOOKUP(N1904,'[1]2. Ingreso de incapacidades'!$C$5:$O$6997,13,FALSE)</f>
        <v>SALUD TOTAL E.P.S.</v>
      </c>
      <c r="AI1904" t="s">
        <v>2192</v>
      </c>
    </row>
    <row r="1905" spans="1:35" hidden="1" x14ac:dyDescent="0.25">
      <c r="A1905" s="1" t="s">
        <v>33</v>
      </c>
      <c r="B1905" s="1" t="s">
        <v>34</v>
      </c>
      <c r="C1905" s="2">
        <v>45896</v>
      </c>
      <c r="D1905" s="42" t="str">
        <f t="shared" si="120"/>
        <v>2025</v>
      </c>
      <c r="E1905" s="1" t="s">
        <v>35</v>
      </c>
      <c r="F1905" s="1" t="s">
        <v>36</v>
      </c>
      <c r="G1905" s="1" t="s">
        <v>37</v>
      </c>
      <c r="H1905" s="1" t="s">
        <v>1969</v>
      </c>
      <c r="I1905" s="1" t="s">
        <v>1970</v>
      </c>
      <c r="J1905" s="3">
        <v>0</v>
      </c>
      <c r="K1905" s="3">
        <v>99055</v>
      </c>
      <c r="L1905" s="3">
        <f t="shared" si="121"/>
        <v>-99055</v>
      </c>
      <c r="M1905" s="1" t="s">
        <v>40</v>
      </c>
      <c r="N1905" s="88">
        <v>8852350</v>
      </c>
      <c r="O1905" s="1" t="s">
        <v>292</v>
      </c>
      <c r="P1905" s="1" t="s">
        <v>37</v>
      </c>
      <c r="Q1905" s="1" t="s">
        <v>43</v>
      </c>
      <c r="R1905" s="1" t="s">
        <v>43</v>
      </c>
      <c r="S1905" s="1" t="s">
        <v>43</v>
      </c>
      <c r="T1905" s="3">
        <v>0</v>
      </c>
      <c r="U1905" s="1" t="s">
        <v>44</v>
      </c>
      <c r="V1905" s="1" t="s">
        <v>45</v>
      </c>
      <c r="W1905" s="1" t="s">
        <v>1969</v>
      </c>
      <c r="X1905" s="1" t="s">
        <v>46</v>
      </c>
      <c r="Y1905" s="1" t="s">
        <v>47</v>
      </c>
      <c r="Z1905" s="1" t="s">
        <v>1971</v>
      </c>
      <c r="AA1905" s="1" t="s">
        <v>49</v>
      </c>
      <c r="AB1905" s="1" t="s">
        <v>50</v>
      </c>
      <c r="AC1905" s="1" t="s">
        <v>51</v>
      </c>
      <c r="AD1905" s="1" t="s">
        <v>1971</v>
      </c>
      <c r="AE1905" s="1" t="s">
        <v>37</v>
      </c>
      <c r="AF1905">
        <f t="shared" si="128"/>
        <v>2025</v>
      </c>
      <c r="AG1905" t="str">
        <f t="shared" si="129"/>
        <v>ago</v>
      </c>
      <c r="AH1905" t="str">
        <f>+VLOOKUP(N1905,'[1]2. Ingreso de incapacidades'!$C$5:$O$6997,13,FALSE)</f>
        <v>SALUD TOTAL E.P.S.</v>
      </c>
      <c r="AI1905" t="s">
        <v>2192</v>
      </c>
    </row>
    <row r="1906" spans="1:35" hidden="1" x14ac:dyDescent="0.25">
      <c r="A1906" s="1" t="s">
        <v>33</v>
      </c>
      <c r="B1906" s="1" t="s">
        <v>34</v>
      </c>
      <c r="C1906" s="2">
        <v>45896</v>
      </c>
      <c r="D1906" s="42" t="str">
        <f t="shared" si="120"/>
        <v>2025</v>
      </c>
      <c r="E1906" s="1" t="s">
        <v>35</v>
      </c>
      <c r="F1906" s="1" t="s">
        <v>36</v>
      </c>
      <c r="G1906" s="1" t="s">
        <v>37</v>
      </c>
      <c r="H1906" s="1" t="s">
        <v>1969</v>
      </c>
      <c r="I1906" s="1" t="s">
        <v>363</v>
      </c>
      <c r="J1906" s="3">
        <v>0</v>
      </c>
      <c r="K1906" s="3">
        <v>193904</v>
      </c>
      <c r="L1906" s="3">
        <f t="shared" si="121"/>
        <v>-193904</v>
      </c>
      <c r="M1906" s="1" t="s">
        <v>40</v>
      </c>
      <c r="N1906" s="88">
        <v>1050960338</v>
      </c>
      <c r="O1906" s="1" t="s">
        <v>288</v>
      </c>
      <c r="P1906" s="1" t="s">
        <v>37</v>
      </c>
      <c r="Q1906" s="1" t="s">
        <v>43</v>
      </c>
      <c r="R1906" s="1" t="s">
        <v>43</v>
      </c>
      <c r="S1906" s="1" t="s">
        <v>43</v>
      </c>
      <c r="T1906" s="3">
        <v>0</v>
      </c>
      <c r="U1906" s="1" t="s">
        <v>44</v>
      </c>
      <c r="V1906" s="1" t="s">
        <v>45</v>
      </c>
      <c r="W1906" s="1" t="s">
        <v>1969</v>
      </c>
      <c r="X1906" s="1" t="s">
        <v>46</v>
      </c>
      <c r="Y1906" s="1" t="s">
        <v>47</v>
      </c>
      <c r="Z1906" s="1" t="s">
        <v>1971</v>
      </c>
      <c r="AA1906" s="1" t="s">
        <v>49</v>
      </c>
      <c r="AB1906" s="1" t="s">
        <v>50</v>
      </c>
      <c r="AC1906" s="1" t="s">
        <v>51</v>
      </c>
      <c r="AD1906" s="1" t="s">
        <v>1971</v>
      </c>
      <c r="AE1906" s="1" t="s">
        <v>37</v>
      </c>
      <c r="AF1906">
        <f t="shared" si="128"/>
        <v>2025</v>
      </c>
      <c r="AG1906" t="str">
        <f t="shared" si="129"/>
        <v>ago</v>
      </c>
      <c r="AH1906" t="str">
        <f>+VLOOKUP(N1906,'[1]2. Ingreso de incapacidades'!$C$5:$O$6997,13,FALSE)</f>
        <v>SALUD TOTAL E.P.S.</v>
      </c>
      <c r="AI1906" t="s">
        <v>2192</v>
      </c>
    </row>
    <row r="1907" spans="1:35" hidden="1" x14ac:dyDescent="0.25">
      <c r="A1907" s="1" t="s">
        <v>33</v>
      </c>
      <c r="B1907" s="1" t="s">
        <v>34</v>
      </c>
      <c r="C1907" s="2">
        <v>45896</v>
      </c>
      <c r="D1907" s="42" t="str">
        <f t="shared" si="120"/>
        <v>2025</v>
      </c>
      <c r="E1907" s="1" t="s">
        <v>35</v>
      </c>
      <c r="F1907" s="1" t="s">
        <v>36</v>
      </c>
      <c r="G1907" s="1" t="s">
        <v>37</v>
      </c>
      <c r="H1907" s="1" t="s">
        <v>1969</v>
      </c>
      <c r="I1907" s="1" t="s">
        <v>363</v>
      </c>
      <c r="J1907" s="3">
        <v>0</v>
      </c>
      <c r="K1907" s="3">
        <v>1423500</v>
      </c>
      <c r="L1907" s="3">
        <f t="shared" si="121"/>
        <v>-1423500</v>
      </c>
      <c r="M1907" s="1" t="s">
        <v>40</v>
      </c>
      <c r="N1907" s="88">
        <v>73151581</v>
      </c>
      <c r="O1907" s="1" t="s">
        <v>298</v>
      </c>
      <c r="P1907" s="1" t="s">
        <v>37</v>
      </c>
      <c r="Q1907" s="1" t="s">
        <v>43</v>
      </c>
      <c r="R1907" s="1" t="s">
        <v>43</v>
      </c>
      <c r="S1907" s="1" t="s">
        <v>43</v>
      </c>
      <c r="T1907" s="3">
        <v>0</v>
      </c>
      <c r="U1907" s="1" t="s">
        <v>44</v>
      </c>
      <c r="V1907" s="1" t="s">
        <v>45</v>
      </c>
      <c r="W1907" s="1" t="s">
        <v>1969</v>
      </c>
      <c r="X1907" s="1" t="s">
        <v>46</v>
      </c>
      <c r="Y1907" s="1" t="s">
        <v>47</v>
      </c>
      <c r="Z1907" s="1" t="s">
        <v>1971</v>
      </c>
      <c r="AA1907" s="1" t="s">
        <v>49</v>
      </c>
      <c r="AB1907" s="1" t="s">
        <v>50</v>
      </c>
      <c r="AC1907" s="1" t="s">
        <v>51</v>
      </c>
      <c r="AD1907" s="1" t="s">
        <v>1971</v>
      </c>
      <c r="AE1907" s="1" t="s">
        <v>37</v>
      </c>
      <c r="AF1907">
        <f t="shared" si="128"/>
        <v>2025</v>
      </c>
      <c r="AG1907" t="str">
        <f t="shared" si="129"/>
        <v>ago</v>
      </c>
      <c r="AH1907" t="str">
        <f>+VLOOKUP(N1907,'[1]2. Ingreso de incapacidades'!$C$5:$O$6997,13,FALSE)</f>
        <v>SALUD TOTAL E.P.S.</v>
      </c>
      <c r="AI1907" t="s">
        <v>2192</v>
      </c>
    </row>
    <row r="1908" spans="1:35" hidden="1" x14ac:dyDescent="0.25">
      <c r="A1908" s="1" t="s">
        <v>33</v>
      </c>
      <c r="B1908" s="1" t="s">
        <v>34</v>
      </c>
      <c r="C1908" s="2">
        <v>45896</v>
      </c>
      <c r="D1908" s="42" t="str">
        <f t="shared" si="120"/>
        <v>2025</v>
      </c>
      <c r="E1908" s="1" t="s">
        <v>35</v>
      </c>
      <c r="F1908" s="1" t="s">
        <v>36</v>
      </c>
      <c r="G1908" s="1" t="s">
        <v>37</v>
      </c>
      <c r="H1908" s="1" t="s">
        <v>1969</v>
      </c>
      <c r="I1908" s="1" t="s">
        <v>363</v>
      </c>
      <c r="J1908" s="3">
        <v>0</v>
      </c>
      <c r="K1908" s="3">
        <v>47450</v>
      </c>
      <c r="L1908" s="3">
        <f t="shared" si="121"/>
        <v>-47450</v>
      </c>
      <c r="M1908" s="1" t="s">
        <v>40</v>
      </c>
      <c r="N1908" s="88">
        <v>73131436</v>
      </c>
      <c r="O1908" s="1" t="s">
        <v>153</v>
      </c>
      <c r="P1908" s="1" t="s">
        <v>37</v>
      </c>
      <c r="Q1908" s="1" t="s">
        <v>43</v>
      </c>
      <c r="R1908" s="1" t="s">
        <v>43</v>
      </c>
      <c r="S1908" s="1" t="s">
        <v>43</v>
      </c>
      <c r="T1908" s="3">
        <v>0</v>
      </c>
      <c r="U1908" s="1" t="s">
        <v>44</v>
      </c>
      <c r="V1908" s="1" t="s">
        <v>45</v>
      </c>
      <c r="W1908" s="1" t="s">
        <v>1969</v>
      </c>
      <c r="X1908" s="1" t="s">
        <v>46</v>
      </c>
      <c r="Y1908" s="1" t="s">
        <v>47</v>
      </c>
      <c r="Z1908" s="1" t="s">
        <v>1971</v>
      </c>
      <c r="AA1908" s="1" t="s">
        <v>49</v>
      </c>
      <c r="AB1908" s="1" t="s">
        <v>50</v>
      </c>
      <c r="AC1908" s="1" t="s">
        <v>51</v>
      </c>
      <c r="AD1908" s="1" t="s">
        <v>1971</v>
      </c>
      <c r="AE1908" s="1" t="s">
        <v>37</v>
      </c>
      <c r="AF1908">
        <f t="shared" si="128"/>
        <v>2025</v>
      </c>
      <c r="AG1908" t="str">
        <f t="shared" si="129"/>
        <v>ago</v>
      </c>
      <c r="AH1908" t="str">
        <f>+VLOOKUP(N1908,'[1]2. Ingreso de incapacidades'!$C$5:$O$6997,13,FALSE)</f>
        <v>SALUD TOTAL E.P.S.</v>
      </c>
      <c r="AI1908" t="s">
        <v>2192</v>
      </c>
    </row>
    <row r="1909" spans="1:35" hidden="1" x14ac:dyDescent="0.25">
      <c r="A1909" s="1" t="s">
        <v>33</v>
      </c>
      <c r="B1909" s="1" t="s">
        <v>34</v>
      </c>
      <c r="C1909" s="2">
        <v>45900</v>
      </c>
      <c r="D1909" s="42" t="str">
        <f t="shared" si="120"/>
        <v>2025</v>
      </c>
      <c r="E1909" s="1" t="s">
        <v>73</v>
      </c>
      <c r="F1909" s="1" t="s">
        <v>74</v>
      </c>
      <c r="G1909" s="1" t="s">
        <v>37</v>
      </c>
      <c r="H1909" s="1" t="s">
        <v>1036</v>
      </c>
      <c r="I1909" s="1" t="s">
        <v>76</v>
      </c>
      <c r="J1909" s="3">
        <v>142350</v>
      </c>
      <c r="K1909" s="3">
        <v>0</v>
      </c>
      <c r="L1909" s="3">
        <f t="shared" si="121"/>
        <v>142350</v>
      </c>
      <c r="M1909" s="1" t="s">
        <v>40</v>
      </c>
      <c r="N1909" s="88">
        <v>73575321</v>
      </c>
      <c r="O1909" s="1" t="s">
        <v>382</v>
      </c>
      <c r="P1909" s="1" t="s">
        <v>295</v>
      </c>
      <c r="Q1909" s="1" t="s">
        <v>296</v>
      </c>
      <c r="R1909" s="1" t="s">
        <v>43</v>
      </c>
      <c r="S1909" s="1" t="s">
        <v>43</v>
      </c>
      <c r="T1909" s="3">
        <v>0</v>
      </c>
      <c r="U1909" s="1" t="s">
        <v>44</v>
      </c>
      <c r="V1909" s="1" t="s">
        <v>45</v>
      </c>
      <c r="W1909" s="1" t="s">
        <v>1036</v>
      </c>
      <c r="X1909" s="1" t="s">
        <v>46</v>
      </c>
      <c r="Y1909" s="1" t="s">
        <v>81</v>
      </c>
      <c r="Z1909" s="1" t="s">
        <v>1972</v>
      </c>
      <c r="AA1909" s="1" t="s">
        <v>83</v>
      </c>
      <c r="AB1909" s="1" t="s">
        <v>219</v>
      </c>
      <c r="AC1909" s="1" t="s">
        <v>51</v>
      </c>
      <c r="AD1909" s="1" t="s">
        <v>1972</v>
      </c>
      <c r="AE1909" s="1" t="s">
        <v>37</v>
      </c>
      <c r="AF1909">
        <f t="shared" ref="AF1909:AF1917" si="130">YEAR(C1909)</f>
        <v>2025</v>
      </c>
      <c r="AG1909" t="str">
        <f t="shared" ref="AG1909:AG1917" si="131">TEXT(C1909,"mmm")</f>
        <v>ago</v>
      </c>
      <c r="AH1909" t="str">
        <f>+VLOOKUP(N1909,'[1]2. Ingreso de incapacidades'!$C$5:$O$6997,13,FALSE)</f>
        <v>SALUD TOTAL E.P.S.</v>
      </c>
      <c r="AI1909" t="s">
        <v>2192</v>
      </c>
    </row>
    <row r="1910" spans="1:35" hidden="1" x14ac:dyDescent="0.25">
      <c r="A1910" s="1" t="s">
        <v>33</v>
      </c>
      <c r="B1910" s="1" t="s">
        <v>34</v>
      </c>
      <c r="C1910" s="2">
        <v>45900</v>
      </c>
      <c r="D1910" s="42" t="str">
        <f t="shared" si="120"/>
        <v>2025</v>
      </c>
      <c r="E1910" s="1" t="s">
        <v>73</v>
      </c>
      <c r="F1910" s="1" t="s">
        <v>74</v>
      </c>
      <c r="G1910" s="1" t="s">
        <v>37</v>
      </c>
      <c r="H1910" s="1" t="s">
        <v>1036</v>
      </c>
      <c r="I1910" s="1" t="s">
        <v>76</v>
      </c>
      <c r="J1910" s="3">
        <v>711750</v>
      </c>
      <c r="K1910" s="3">
        <v>0</v>
      </c>
      <c r="L1910" s="3">
        <f t="shared" si="121"/>
        <v>711750</v>
      </c>
      <c r="M1910" s="1" t="s">
        <v>40</v>
      </c>
      <c r="N1910" s="88">
        <v>30873721</v>
      </c>
      <c r="O1910" s="1" t="s">
        <v>126</v>
      </c>
      <c r="P1910" s="1" t="s">
        <v>79</v>
      </c>
      <c r="Q1910" s="1" t="s">
        <v>80</v>
      </c>
      <c r="R1910" s="1" t="s">
        <v>43</v>
      </c>
      <c r="S1910" s="1" t="s">
        <v>43</v>
      </c>
      <c r="T1910" s="3">
        <v>0</v>
      </c>
      <c r="U1910" s="1" t="s">
        <v>44</v>
      </c>
      <c r="V1910" s="1" t="s">
        <v>45</v>
      </c>
      <c r="W1910" s="1" t="s">
        <v>1036</v>
      </c>
      <c r="X1910" s="1" t="s">
        <v>46</v>
      </c>
      <c r="Y1910" s="1" t="s">
        <v>81</v>
      </c>
      <c r="Z1910" s="1" t="s">
        <v>1972</v>
      </c>
      <c r="AA1910" s="1" t="s">
        <v>83</v>
      </c>
      <c r="AB1910" s="1" t="s">
        <v>219</v>
      </c>
      <c r="AC1910" s="1" t="s">
        <v>51</v>
      </c>
      <c r="AD1910" s="1" t="s">
        <v>1972</v>
      </c>
      <c r="AE1910" s="1" t="s">
        <v>37</v>
      </c>
      <c r="AF1910">
        <f t="shared" si="130"/>
        <v>2025</v>
      </c>
      <c r="AG1910" t="str">
        <f t="shared" si="131"/>
        <v>ago</v>
      </c>
      <c r="AH1910" t="str">
        <f>+VLOOKUP(N1910,'[1]2. Ingreso de incapacidades'!$C$5:$O$6997,13,FALSE)</f>
        <v>FAMISANAR E.P.S</v>
      </c>
      <c r="AI1910" t="s">
        <v>2196</v>
      </c>
    </row>
    <row r="1911" spans="1:35" hidden="1" x14ac:dyDescent="0.25">
      <c r="A1911" s="1" t="s">
        <v>33</v>
      </c>
      <c r="B1911" s="1" t="s">
        <v>34</v>
      </c>
      <c r="C1911" s="2">
        <v>45900</v>
      </c>
      <c r="D1911" s="42" t="str">
        <f t="shared" si="120"/>
        <v>2025</v>
      </c>
      <c r="E1911" s="1" t="s">
        <v>73</v>
      </c>
      <c r="F1911" s="1" t="s">
        <v>74</v>
      </c>
      <c r="G1911" s="1" t="s">
        <v>37</v>
      </c>
      <c r="H1911" s="1" t="s">
        <v>1036</v>
      </c>
      <c r="I1911" s="1" t="s">
        <v>76</v>
      </c>
      <c r="J1911" s="3">
        <v>759200</v>
      </c>
      <c r="K1911" s="3">
        <v>0</v>
      </c>
      <c r="L1911" s="3">
        <f t="shared" si="121"/>
        <v>759200</v>
      </c>
      <c r="M1911" s="1" t="s">
        <v>40</v>
      </c>
      <c r="N1911" s="88">
        <v>73142139</v>
      </c>
      <c r="O1911" s="1" t="s">
        <v>417</v>
      </c>
      <c r="P1911" s="1" t="s">
        <v>79</v>
      </c>
      <c r="Q1911" s="1" t="s">
        <v>80</v>
      </c>
      <c r="R1911" s="1" t="s">
        <v>43</v>
      </c>
      <c r="S1911" s="1" t="s">
        <v>43</v>
      </c>
      <c r="T1911" s="3">
        <v>0</v>
      </c>
      <c r="U1911" s="1" t="s">
        <v>44</v>
      </c>
      <c r="V1911" s="1" t="s">
        <v>45</v>
      </c>
      <c r="W1911" s="1" t="s">
        <v>1036</v>
      </c>
      <c r="X1911" s="1" t="s">
        <v>46</v>
      </c>
      <c r="Y1911" s="1" t="s">
        <v>81</v>
      </c>
      <c r="Z1911" s="1" t="s">
        <v>1972</v>
      </c>
      <c r="AA1911" s="1" t="s">
        <v>83</v>
      </c>
      <c r="AB1911" s="1" t="s">
        <v>219</v>
      </c>
      <c r="AC1911" s="1" t="s">
        <v>51</v>
      </c>
      <c r="AD1911" s="1" t="s">
        <v>1972</v>
      </c>
      <c r="AE1911" s="1" t="s">
        <v>37</v>
      </c>
      <c r="AF1911">
        <f t="shared" si="130"/>
        <v>2025</v>
      </c>
      <c r="AG1911" t="str">
        <f t="shared" si="131"/>
        <v>ago</v>
      </c>
      <c r="AH1911" t="str">
        <f>+VLOOKUP(N1911,'[1]2. Ingreso de incapacidades'!$C$5:$O$6997,13,FALSE)</f>
        <v>EPS MUTUAL SER</v>
      </c>
      <c r="AI1911" t="s">
        <v>2195</v>
      </c>
    </row>
    <row r="1912" spans="1:35" hidden="1" x14ac:dyDescent="0.25">
      <c r="A1912" s="1" t="s">
        <v>33</v>
      </c>
      <c r="B1912" s="1" t="s">
        <v>34</v>
      </c>
      <c r="C1912" s="2">
        <v>45900</v>
      </c>
      <c r="D1912" s="42" t="str">
        <f t="shared" si="120"/>
        <v>2025</v>
      </c>
      <c r="E1912" s="1" t="s">
        <v>73</v>
      </c>
      <c r="F1912" s="1" t="s">
        <v>74</v>
      </c>
      <c r="G1912" s="1" t="s">
        <v>37</v>
      </c>
      <c r="H1912" s="1" t="s">
        <v>1036</v>
      </c>
      <c r="I1912" s="1" t="s">
        <v>76</v>
      </c>
      <c r="J1912" s="3">
        <v>379600</v>
      </c>
      <c r="K1912" s="3">
        <v>0</v>
      </c>
      <c r="L1912" s="3">
        <f t="shared" si="121"/>
        <v>379600</v>
      </c>
      <c r="M1912" s="1" t="s">
        <v>40</v>
      </c>
      <c r="N1912" s="88">
        <v>10886858</v>
      </c>
      <c r="O1912" s="1" t="s">
        <v>151</v>
      </c>
      <c r="P1912" s="1" t="s">
        <v>79</v>
      </c>
      <c r="Q1912" s="1" t="s">
        <v>80</v>
      </c>
      <c r="R1912" s="1" t="s">
        <v>43</v>
      </c>
      <c r="S1912" s="1" t="s">
        <v>43</v>
      </c>
      <c r="T1912" s="3">
        <v>0</v>
      </c>
      <c r="U1912" s="1" t="s">
        <v>44</v>
      </c>
      <c r="V1912" s="1" t="s">
        <v>45</v>
      </c>
      <c r="W1912" s="1" t="s">
        <v>1036</v>
      </c>
      <c r="X1912" s="1" t="s">
        <v>46</v>
      </c>
      <c r="Y1912" s="1" t="s">
        <v>81</v>
      </c>
      <c r="Z1912" s="1" t="s">
        <v>1972</v>
      </c>
      <c r="AA1912" s="1" t="s">
        <v>83</v>
      </c>
      <c r="AB1912" s="1" t="s">
        <v>219</v>
      </c>
      <c r="AC1912" s="1" t="s">
        <v>51</v>
      </c>
      <c r="AD1912" s="1" t="s">
        <v>1972</v>
      </c>
      <c r="AE1912" s="1" t="s">
        <v>37</v>
      </c>
      <c r="AF1912">
        <f t="shared" si="130"/>
        <v>2025</v>
      </c>
      <c r="AG1912" t="str">
        <f t="shared" si="131"/>
        <v>ago</v>
      </c>
      <c r="AH1912" t="str">
        <f>+VLOOKUP(N1912,'[1]2. Ingreso de incapacidades'!$C$5:$O$6997,13,FALSE)</f>
        <v>EPS MUTUAL SER</v>
      </c>
      <c r="AI1912" t="s">
        <v>2195</v>
      </c>
    </row>
    <row r="1913" spans="1:35" hidden="1" x14ac:dyDescent="0.25">
      <c r="A1913" s="1" t="s">
        <v>33</v>
      </c>
      <c r="B1913" s="1" t="s">
        <v>34</v>
      </c>
      <c r="C1913" s="2">
        <v>45900</v>
      </c>
      <c r="D1913" s="42" t="str">
        <f t="shared" si="120"/>
        <v>2025</v>
      </c>
      <c r="E1913" s="1" t="s">
        <v>73</v>
      </c>
      <c r="F1913" s="1" t="s">
        <v>74</v>
      </c>
      <c r="G1913" s="1" t="s">
        <v>37</v>
      </c>
      <c r="H1913" s="1" t="s">
        <v>1036</v>
      </c>
      <c r="I1913" s="1" t="s">
        <v>76</v>
      </c>
      <c r="J1913" s="3">
        <v>711750</v>
      </c>
      <c r="K1913" s="3">
        <v>0</v>
      </c>
      <c r="L1913" s="3">
        <f t="shared" si="121"/>
        <v>711750</v>
      </c>
      <c r="M1913" s="1" t="s">
        <v>40</v>
      </c>
      <c r="N1913" s="88">
        <v>73109356</v>
      </c>
      <c r="O1913" s="1" t="s">
        <v>118</v>
      </c>
      <c r="P1913" s="1" t="s">
        <v>79</v>
      </c>
      <c r="Q1913" s="1" t="s">
        <v>80</v>
      </c>
      <c r="R1913" s="1" t="s">
        <v>43</v>
      </c>
      <c r="S1913" s="1" t="s">
        <v>43</v>
      </c>
      <c r="T1913" s="3">
        <v>0</v>
      </c>
      <c r="U1913" s="1" t="s">
        <v>44</v>
      </c>
      <c r="V1913" s="1" t="s">
        <v>45</v>
      </c>
      <c r="W1913" s="1" t="s">
        <v>1036</v>
      </c>
      <c r="X1913" s="1" t="s">
        <v>46</v>
      </c>
      <c r="Y1913" s="1" t="s">
        <v>81</v>
      </c>
      <c r="Z1913" s="1" t="s">
        <v>1972</v>
      </c>
      <c r="AA1913" s="1" t="s">
        <v>83</v>
      </c>
      <c r="AB1913" s="1" t="s">
        <v>219</v>
      </c>
      <c r="AC1913" s="1" t="s">
        <v>51</v>
      </c>
      <c r="AD1913" s="1" t="s">
        <v>1972</v>
      </c>
      <c r="AE1913" s="1" t="s">
        <v>37</v>
      </c>
      <c r="AF1913">
        <f t="shared" si="130"/>
        <v>2025</v>
      </c>
      <c r="AG1913" t="str">
        <f t="shared" si="131"/>
        <v>ago</v>
      </c>
      <c r="AH1913" t="str">
        <f>+VLOOKUP(N1913,'[1]2. Ingreso de incapacidades'!$C$5:$O$6997,13,FALSE)</f>
        <v>SANITAS E.P.S</v>
      </c>
      <c r="AI1913" t="s">
        <v>2193</v>
      </c>
    </row>
    <row r="1914" spans="1:35" hidden="1" x14ac:dyDescent="0.25">
      <c r="A1914" s="1" t="s">
        <v>33</v>
      </c>
      <c r="B1914" s="1" t="s">
        <v>34</v>
      </c>
      <c r="C1914" s="2">
        <v>45900</v>
      </c>
      <c r="D1914" s="42" t="str">
        <f t="shared" si="120"/>
        <v>2025</v>
      </c>
      <c r="E1914" s="1" t="s">
        <v>73</v>
      </c>
      <c r="F1914" s="1" t="s">
        <v>74</v>
      </c>
      <c r="G1914" s="1" t="s">
        <v>37</v>
      </c>
      <c r="H1914" s="1" t="s">
        <v>1036</v>
      </c>
      <c r="I1914" s="1" t="s">
        <v>76</v>
      </c>
      <c r="J1914" s="3">
        <v>806933</v>
      </c>
      <c r="K1914" s="3">
        <v>0</v>
      </c>
      <c r="L1914" s="3">
        <f t="shared" si="121"/>
        <v>806933</v>
      </c>
      <c r="M1914" s="1" t="s">
        <v>40</v>
      </c>
      <c r="N1914" s="88">
        <v>1047385586</v>
      </c>
      <c r="O1914" s="1" t="s">
        <v>1981</v>
      </c>
      <c r="P1914" s="1" t="s">
        <v>79</v>
      </c>
      <c r="Q1914" s="1" t="s">
        <v>80</v>
      </c>
      <c r="R1914" s="1" t="s">
        <v>43</v>
      </c>
      <c r="S1914" s="1" t="s">
        <v>43</v>
      </c>
      <c r="T1914" s="3">
        <v>0</v>
      </c>
      <c r="U1914" s="1" t="s">
        <v>44</v>
      </c>
      <c r="V1914" s="1" t="s">
        <v>45</v>
      </c>
      <c r="W1914" s="1" t="s">
        <v>1036</v>
      </c>
      <c r="X1914" s="1" t="s">
        <v>46</v>
      </c>
      <c r="Y1914" s="1" t="s">
        <v>81</v>
      </c>
      <c r="Z1914" s="1" t="s">
        <v>1972</v>
      </c>
      <c r="AA1914" s="1" t="s">
        <v>83</v>
      </c>
      <c r="AB1914" s="1" t="s">
        <v>219</v>
      </c>
      <c r="AC1914" s="1" t="s">
        <v>51</v>
      </c>
      <c r="AD1914" s="1" t="s">
        <v>1972</v>
      </c>
      <c r="AE1914" s="1" t="s">
        <v>37</v>
      </c>
      <c r="AF1914">
        <f t="shared" si="130"/>
        <v>2025</v>
      </c>
      <c r="AG1914" t="str">
        <f t="shared" si="131"/>
        <v>ago</v>
      </c>
      <c r="AH1914" t="str">
        <f>+VLOOKUP(N1914,'[1]2. Ingreso de incapacidades'!$C$5:$O$6997,13,FALSE)</f>
        <v>SALUD TOTAL E.P.S.</v>
      </c>
      <c r="AI1914" t="s">
        <v>2192</v>
      </c>
    </row>
    <row r="1915" spans="1:35" hidden="1" x14ac:dyDescent="0.25">
      <c r="A1915" s="1" t="s">
        <v>33</v>
      </c>
      <c r="B1915" s="1" t="s">
        <v>34</v>
      </c>
      <c r="C1915" s="2">
        <v>45900</v>
      </c>
      <c r="D1915" s="42" t="str">
        <f t="shared" si="120"/>
        <v>2025</v>
      </c>
      <c r="E1915" s="1" t="s">
        <v>73</v>
      </c>
      <c r="F1915" s="1" t="s">
        <v>74</v>
      </c>
      <c r="G1915" s="1" t="s">
        <v>37</v>
      </c>
      <c r="H1915" s="1" t="s">
        <v>1036</v>
      </c>
      <c r="I1915" s="1" t="s">
        <v>76</v>
      </c>
      <c r="J1915" s="3">
        <v>58426</v>
      </c>
      <c r="K1915" s="3">
        <v>0</v>
      </c>
      <c r="L1915" s="3">
        <f t="shared" si="121"/>
        <v>58426</v>
      </c>
      <c r="M1915" s="1" t="s">
        <v>40</v>
      </c>
      <c r="N1915" s="88">
        <v>73207126</v>
      </c>
      <c r="O1915" s="1" t="s">
        <v>815</v>
      </c>
      <c r="P1915" s="1" t="s">
        <v>79</v>
      </c>
      <c r="Q1915" s="1" t="s">
        <v>80</v>
      </c>
      <c r="R1915" s="1" t="s">
        <v>43</v>
      </c>
      <c r="S1915" s="1" t="s">
        <v>43</v>
      </c>
      <c r="T1915" s="3">
        <v>0</v>
      </c>
      <c r="U1915" s="1" t="s">
        <v>44</v>
      </c>
      <c r="V1915" s="1" t="s">
        <v>45</v>
      </c>
      <c r="W1915" s="1" t="s">
        <v>1036</v>
      </c>
      <c r="X1915" s="1" t="s">
        <v>46</v>
      </c>
      <c r="Y1915" s="1" t="s">
        <v>81</v>
      </c>
      <c r="Z1915" s="1" t="s">
        <v>1972</v>
      </c>
      <c r="AA1915" s="1" t="s">
        <v>83</v>
      </c>
      <c r="AB1915" s="1" t="s">
        <v>219</v>
      </c>
      <c r="AC1915" s="1" t="s">
        <v>51</v>
      </c>
      <c r="AD1915" s="1" t="s">
        <v>1972</v>
      </c>
      <c r="AE1915" s="1" t="s">
        <v>37</v>
      </c>
      <c r="AF1915">
        <f t="shared" si="130"/>
        <v>2025</v>
      </c>
      <c r="AG1915" t="str">
        <f t="shared" si="131"/>
        <v>ago</v>
      </c>
      <c r="AH1915" t="str">
        <f>+VLOOKUP(N1915,'[1]2. Ingreso de incapacidades'!$C$5:$O$6997,13,FALSE)</f>
        <v>SALUD TOTAL E.P.S.</v>
      </c>
      <c r="AI1915" t="s">
        <v>2192</v>
      </c>
    </row>
    <row r="1916" spans="1:35" hidden="1" x14ac:dyDescent="0.25">
      <c r="A1916" s="1" t="s">
        <v>33</v>
      </c>
      <c r="B1916" s="1" t="s">
        <v>34</v>
      </c>
      <c r="C1916" s="2">
        <v>45900</v>
      </c>
      <c r="D1916" s="42" t="str">
        <f t="shared" si="120"/>
        <v>2025</v>
      </c>
      <c r="E1916" s="1" t="s">
        <v>73</v>
      </c>
      <c r="F1916" s="1" t="s">
        <v>74</v>
      </c>
      <c r="G1916" s="1" t="s">
        <v>37</v>
      </c>
      <c r="H1916" s="1" t="s">
        <v>1036</v>
      </c>
      <c r="I1916" s="1" t="s">
        <v>76</v>
      </c>
      <c r="J1916" s="3">
        <v>72063</v>
      </c>
      <c r="K1916" s="3">
        <v>0</v>
      </c>
      <c r="L1916" s="3">
        <f t="shared" si="121"/>
        <v>72063</v>
      </c>
      <c r="M1916" s="1" t="s">
        <v>40</v>
      </c>
      <c r="N1916" s="88">
        <v>73007526</v>
      </c>
      <c r="O1916" s="1" t="s">
        <v>1983</v>
      </c>
      <c r="P1916" s="1" t="s">
        <v>1078</v>
      </c>
      <c r="Q1916" s="1" t="s">
        <v>1079</v>
      </c>
      <c r="R1916" s="1" t="s">
        <v>43</v>
      </c>
      <c r="S1916" s="1" t="s">
        <v>43</v>
      </c>
      <c r="T1916" s="3">
        <v>0</v>
      </c>
      <c r="U1916" s="1" t="s">
        <v>44</v>
      </c>
      <c r="V1916" s="1" t="s">
        <v>45</v>
      </c>
      <c r="W1916" s="1" t="s">
        <v>1036</v>
      </c>
      <c r="X1916" s="1" t="s">
        <v>46</v>
      </c>
      <c r="Y1916" s="1" t="s">
        <v>81</v>
      </c>
      <c r="Z1916" s="1" t="s">
        <v>1972</v>
      </c>
      <c r="AA1916" s="1" t="s">
        <v>83</v>
      </c>
      <c r="AB1916" s="1" t="s">
        <v>219</v>
      </c>
      <c r="AC1916" s="1" t="s">
        <v>51</v>
      </c>
      <c r="AD1916" s="1" t="s">
        <v>1972</v>
      </c>
      <c r="AE1916" s="1" t="s">
        <v>37</v>
      </c>
      <c r="AF1916">
        <f t="shared" si="130"/>
        <v>2025</v>
      </c>
      <c r="AG1916" t="str">
        <f t="shared" si="131"/>
        <v>ago</v>
      </c>
      <c r="AH1916" t="str">
        <f>+VLOOKUP(N1916,'[1]2. Ingreso de incapacidades'!$C$5:$O$6997,13,FALSE)</f>
        <v>SALUD TOTAL E.P.S.</v>
      </c>
      <c r="AI1916" t="s">
        <v>2192</v>
      </c>
    </row>
    <row r="1917" spans="1:35" hidden="1" x14ac:dyDescent="0.25">
      <c r="A1917" s="1" t="s">
        <v>33</v>
      </c>
      <c r="B1917" s="1" t="s">
        <v>34</v>
      </c>
      <c r="C1917" s="2">
        <v>45900</v>
      </c>
      <c r="D1917" s="42" t="str">
        <f t="shared" si="120"/>
        <v>2025</v>
      </c>
      <c r="E1917" s="1" t="s">
        <v>73</v>
      </c>
      <c r="F1917" s="1" t="s">
        <v>74</v>
      </c>
      <c r="G1917" s="1" t="s">
        <v>37</v>
      </c>
      <c r="H1917" s="1" t="s">
        <v>1036</v>
      </c>
      <c r="I1917" s="1" t="s">
        <v>76</v>
      </c>
      <c r="J1917" s="3">
        <v>47450</v>
      </c>
      <c r="K1917" s="3">
        <v>0</v>
      </c>
      <c r="L1917" s="3">
        <f t="shared" si="121"/>
        <v>47450</v>
      </c>
      <c r="M1917" s="1" t="s">
        <v>40</v>
      </c>
      <c r="N1917" s="88">
        <v>73117655</v>
      </c>
      <c r="O1917" s="1" t="s">
        <v>128</v>
      </c>
      <c r="P1917" s="1" t="s">
        <v>79</v>
      </c>
      <c r="Q1917" s="1" t="s">
        <v>80</v>
      </c>
      <c r="R1917" s="1" t="s">
        <v>43</v>
      </c>
      <c r="S1917" s="1" t="s">
        <v>43</v>
      </c>
      <c r="T1917" s="3">
        <v>0</v>
      </c>
      <c r="U1917" s="1" t="s">
        <v>44</v>
      </c>
      <c r="V1917" s="1" t="s">
        <v>45</v>
      </c>
      <c r="W1917" s="1" t="s">
        <v>1036</v>
      </c>
      <c r="X1917" s="1" t="s">
        <v>46</v>
      </c>
      <c r="Y1917" s="1" t="s">
        <v>81</v>
      </c>
      <c r="Z1917" s="1" t="s">
        <v>1972</v>
      </c>
      <c r="AA1917" s="1" t="s">
        <v>83</v>
      </c>
      <c r="AB1917" s="1" t="s">
        <v>219</v>
      </c>
      <c r="AC1917" s="1" t="s">
        <v>51</v>
      </c>
      <c r="AD1917" s="1" t="s">
        <v>1972</v>
      </c>
      <c r="AE1917" s="1" t="s">
        <v>37</v>
      </c>
      <c r="AF1917">
        <f t="shared" si="130"/>
        <v>2025</v>
      </c>
      <c r="AG1917" t="str">
        <f t="shared" si="131"/>
        <v>ago</v>
      </c>
      <c r="AH1917" t="str">
        <f>+VLOOKUP(N1917,'[1]2. Ingreso de incapacidades'!$C$5:$O$6997,13,FALSE)</f>
        <v>COOMEVA E.P.S</v>
      </c>
      <c r="AI1917" t="s">
        <v>2202</v>
      </c>
    </row>
    <row r="1918" spans="1:35" hidden="1" x14ac:dyDescent="0.25">
      <c r="A1918" s="1" t="s">
        <v>33</v>
      </c>
      <c r="B1918" s="1" t="s">
        <v>34</v>
      </c>
      <c r="C1918" s="2">
        <v>45900</v>
      </c>
      <c r="D1918" s="42" t="str">
        <f t="shared" si="120"/>
        <v>2025</v>
      </c>
      <c r="E1918" s="1" t="s">
        <v>73</v>
      </c>
      <c r="F1918" s="1" t="s">
        <v>74</v>
      </c>
      <c r="G1918" s="1" t="s">
        <v>37</v>
      </c>
      <c r="H1918" s="1" t="s">
        <v>1036</v>
      </c>
      <c r="I1918" s="1" t="s">
        <v>76</v>
      </c>
      <c r="J1918" s="3">
        <v>0</v>
      </c>
      <c r="K1918" s="3">
        <v>711750</v>
      </c>
      <c r="L1918" s="3">
        <f t="shared" si="121"/>
        <v>-711750</v>
      </c>
      <c r="M1918" s="1" t="s">
        <v>40</v>
      </c>
      <c r="N1918" s="88">
        <v>1047480805</v>
      </c>
      <c r="O1918" s="1" t="s">
        <v>540</v>
      </c>
      <c r="P1918" s="1" t="s">
        <v>79</v>
      </c>
      <c r="Q1918" s="1" t="s">
        <v>80</v>
      </c>
      <c r="R1918" s="1" t="s">
        <v>43</v>
      </c>
      <c r="S1918" s="1" t="s">
        <v>43</v>
      </c>
      <c r="T1918" s="3">
        <v>0</v>
      </c>
      <c r="U1918" s="1" t="s">
        <v>44</v>
      </c>
      <c r="V1918" s="1" t="s">
        <v>45</v>
      </c>
      <c r="W1918" s="1" t="s">
        <v>1036</v>
      </c>
      <c r="X1918" s="1" t="s">
        <v>46</v>
      </c>
      <c r="Y1918" s="1" t="s">
        <v>81</v>
      </c>
      <c r="Z1918" s="1" t="s">
        <v>1972</v>
      </c>
      <c r="AA1918" s="1" t="s">
        <v>83</v>
      </c>
      <c r="AB1918" s="1" t="s">
        <v>219</v>
      </c>
      <c r="AC1918" s="1" t="s">
        <v>51</v>
      </c>
      <c r="AD1918" s="1" t="s">
        <v>1972</v>
      </c>
      <c r="AE1918" s="1" t="s">
        <v>37</v>
      </c>
      <c r="AF1918">
        <f t="shared" ref="AF1918" si="132">YEAR(C1918)</f>
        <v>2025</v>
      </c>
      <c r="AG1918" t="str">
        <f t="shared" ref="AG1918" si="133">TEXT(C1918,"mmm")</f>
        <v>ago</v>
      </c>
      <c r="AH1918" t="str">
        <f>+VLOOKUP(N1918,'[1]2. Ingreso de incapacidades'!$C$5:$O$6997,13,FALSE)</f>
        <v>EPS MUTUAL SER</v>
      </c>
      <c r="AI1918" t="s">
        <v>2195</v>
      </c>
    </row>
    <row r="1919" spans="1:35" hidden="1" x14ac:dyDescent="0.25">
      <c r="A1919" s="1" t="s">
        <v>33</v>
      </c>
      <c r="B1919" s="1" t="s">
        <v>34</v>
      </c>
      <c r="C1919" s="2">
        <v>45900</v>
      </c>
      <c r="D1919" s="42" t="str">
        <f t="shared" si="120"/>
        <v>2025</v>
      </c>
      <c r="E1919" s="1" t="s">
        <v>73</v>
      </c>
      <c r="F1919" s="1" t="s">
        <v>74</v>
      </c>
      <c r="G1919" s="1" t="s">
        <v>37</v>
      </c>
      <c r="H1919" s="1" t="s">
        <v>1036</v>
      </c>
      <c r="I1919" s="1" t="s">
        <v>76</v>
      </c>
      <c r="J1919" s="3">
        <v>257023</v>
      </c>
      <c r="K1919" s="3">
        <v>0</v>
      </c>
      <c r="L1919" s="3">
        <f t="shared" si="121"/>
        <v>257023</v>
      </c>
      <c r="M1919" s="1" t="s">
        <v>40</v>
      </c>
      <c r="N1919" s="88">
        <v>1143325774</v>
      </c>
      <c r="O1919" s="1" t="s">
        <v>536</v>
      </c>
      <c r="P1919" s="1" t="s">
        <v>79</v>
      </c>
      <c r="Q1919" s="1" t="s">
        <v>80</v>
      </c>
      <c r="R1919" s="1" t="s">
        <v>43</v>
      </c>
      <c r="S1919" s="1" t="s">
        <v>43</v>
      </c>
      <c r="T1919" s="3">
        <v>0</v>
      </c>
      <c r="U1919" s="1" t="s">
        <v>44</v>
      </c>
      <c r="V1919" s="1" t="s">
        <v>45</v>
      </c>
      <c r="W1919" s="1" t="s">
        <v>1036</v>
      </c>
      <c r="X1919" s="1" t="s">
        <v>46</v>
      </c>
      <c r="Y1919" s="1" t="s">
        <v>81</v>
      </c>
      <c r="Z1919" s="1" t="s">
        <v>1972</v>
      </c>
      <c r="AA1919" s="1" t="s">
        <v>83</v>
      </c>
      <c r="AB1919" s="1" t="s">
        <v>219</v>
      </c>
      <c r="AC1919" s="1" t="s">
        <v>51</v>
      </c>
      <c r="AD1919" s="1" t="s">
        <v>1972</v>
      </c>
      <c r="AE1919" s="1" t="s">
        <v>37</v>
      </c>
      <c r="AF1919">
        <f t="shared" ref="AF1919:AF1932" si="134">YEAR(C1919)</f>
        <v>2025</v>
      </c>
      <c r="AG1919" t="str">
        <f t="shared" ref="AG1919:AG1932" si="135">TEXT(C1919,"mmm")</f>
        <v>ago</v>
      </c>
      <c r="AH1919" t="str">
        <f>+VLOOKUP(N1919,'[1]2. Ingreso de incapacidades'!$C$5:$O$6997,13,FALSE)</f>
        <v>COOSALUD ESS EPS -S</v>
      </c>
      <c r="AI1919" t="s">
        <v>2198</v>
      </c>
    </row>
    <row r="1920" spans="1:35" hidden="1" x14ac:dyDescent="0.25">
      <c r="A1920" s="1" t="s">
        <v>33</v>
      </c>
      <c r="B1920" s="1" t="s">
        <v>34</v>
      </c>
      <c r="C1920" s="2">
        <v>45900</v>
      </c>
      <c r="D1920" s="42" t="str">
        <f t="shared" si="120"/>
        <v>2025</v>
      </c>
      <c r="E1920" s="1" t="s">
        <v>73</v>
      </c>
      <c r="F1920" s="1" t="s">
        <v>74</v>
      </c>
      <c r="G1920" s="1" t="s">
        <v>37</v>
      </c>
      <c r="H1920" s="1" t="s">
        <v>1036</v>
      </c>
      <c r="I1920" s="1" t="s">
        <v>76</v>
      </c>
      <c r="J1920" s="3">
        <v>616850</v>
      </c>
      <c r="K1920" s="3">
        <v>0</v>
      </c>
      <c r="L1920" s="3">
        <f t="shared" si="121"/>
        <v>616850</v>
      </c>
      <c r="M1920" s="1" t="s">
        <v>40</v>
      </c>
      <c r="N1920" s="88">
        <v>30873721</v>
      </c>
      <c r="O1920" s="1" t="s">
        <v>126</v>
      </c>
      <c r="P1920" s="1" t="s">
        <v>79</v>
      </c>
      <c r="Q1920" s="1" t="s">
        <v>80</v>
      </c>
      <c r="R1920" s="1" t="s">
        <v>43</v>
      </c>
      <c r="S1920" s="1" t="s">
        <v>43</v>
      </c>
      <c r="T1920" s="3">
        <v>0</v>
      </c>
      <c r="U1920" s="1" t="s">
        <v>44</v>
      </c>
      <c r="V1920" s="1" t="s">
        <v>45</v>
      </c>
      <c r="W1920" s="1" t="s">
        <v>1036</v>
      </c>
      <c r="X1920" s="1" t="s">
        <v>46</v>
      </c>
      <c r="Y1920" s="1" t="s">
        <v>81</v>
      </c>
      <c r="Z1920" s="1" t="s">
        <v>1972</v>
      </c>
      <c r="AA1920" s="1" t="s">
        <v>83</v>
      </c>
      <c r="AB1920" s="1" t="s">
        <v>219</v>
      </c>
      <c r="AC1920" s="1" t="s">
        <v>51</v>
      </c>
      <c r="AD1920" s="1" t="s">
        <v>1972</v>
      </c>
      <c r="AE1920" s="1" t="s">
        <v>37</v>
      </c>
      <c r="AF1920">
        <f t="shared" si="134"/>
        <v>2025</v>
      </c>
      <c r="AG1920" t="str">
        <f t="shared" si="135"/>
        <v>ago</v>
      </c>
      <c r="AH1920" t="str">
        <f>+VLOOKUP(N1920,'[1]2. Ingreso de incapacidades'!$C$5:$O$6997,13,FALSE)</f>
        <v>FAMISANAR E.P.S</v>
      </c>
      <c r="AI1920" t="s">
        <v>2196</v>
      </c>
    </row>
    <row r="1921" spans="1:35" hidden="1" x14ac:dyDescent="0.25">
      <c r="A1921" s="1" t="s">
        <v>33</v>
      </c>
      <c r="B1921" s="1" t="s">
        <v>34</v>
      </c>
      <c r="C1921" s="2">
        <v>45900</v>
      </c>
      <c r="D1921" s="42" t="str">
        <f t="shared" si="120"/>
        <v>2025</v>
      </c>
      <c r="E1921" s="1" t="s">
        <v>73</v>
      </c>
      <c r="F1921" s="1" t="s">
        <v>74</v>
      </c>
      <c r="G1921" s="1" t="s">
        <v>37</v>
      </c>
      <c r="H1921" s="1" t="s">
        <v>1036</v>
      </c>
      <c r="I1921" s="1" t="s">
        <v>76</v>
      </c>
      <c r="J1921" s="3">
        <v>47450</v>
      </c>
      <c r="K1921" s="3">
        <v>0</v>
      </c>
      <c r="L1921" s="3">
        <f t="shared" si="121"/>
        <v>47450</v>
      </c>
      <c r="M1921" s="1" t="s">
        <v>40</v>
      </c>
      <c r="N1921" s="88">
        <v>73152234</v>
      </c>
      <c r="O1921" s="1" t="s">
        <v>286</v>
      </c>
      <c r="P1921" s="1" t="s">
        <v>79</v>
      </c>
      <c r="Q1921" s="1" t="s">
        <v>80</v>
      </c>
      <c r="R1921" s="1" t="s">
        <v>43</v>
      </c>
      <c r="S1921" s="1" t="s">
        <v>43</v>
      </c>
      <c r="T1921" s="3">
        <v>0</v>
      </c>
      <c r="U1921" s="1" t="s">
        <v>44</v>
      </c>
      <c r="V1921" s="1" t="s">
        <v>45</v>
      </c>
      <c r="W1921" s="1" t="s">
        <v>1036</v>
      </c>
      <c r="X1921" s="1" t="s">
        <v>46</v>
      </c>
      <c r="Y1921" s="1" t="s">
        <v>81</v>
      </c>
      <c r="Z1921" s="1" t="s">
        <v>1972</v>
      </c>
      <c r="AA1921" s="1" t="s">
        <v>83</v>
      </c>
      <c r="AB1921" s="1" t="s">
        <v>219</v>
      </c>
      <c r="AC1921" s="1" t="s">
        <v>51</v>
      </c>
      <c r="AD1921" s="1" t="s">
        <v>1972</v>
      </c>
      <c r="AE1921" s="1" t="s">
        <v>37</v>
      </c>
      <c r="AF1921">
        <f t="shared" si="134"/>
        <v>2025</v>
      </c>
      <c r="AG1921" t="str">
        <f t="shared" si="135"/>
        <v>ago</v>
      </c>
      <c r="AH1921" t="str">
        <f>+VLOOKUP(N1921,'[1]2. Ingreso de incapacidades'!$C$5:$O$6997,13,FALSE)</f>
        <v>EPS MUTUAL SER</v>
      </c>
      <c r="AI1921" t="s">
        <v>2195</v>
      </c>
    </row>
    <row r="1922" spans="1:35" hidden="1" x14ac:dyDescent="0.25">
      <c r="A1922" s="1" t="s">
        <v>33</v>
      </c>
      <c r="B1922" s="1" t="s">
        <v>34</v>
      </c>
      <c r="C1922" s="2">
        <v>45900</v>
      </c>
      <c r="D1922" s="42" t="str">
        <f t="shared" si="120"/>
        <v>2025</v>
      </c>
      <c r="E1922" s="1" t="s">
        <v>73</v>
      </c>
      <c r="F1922" s="1" t="s">
        <v>74</v>
      </c>
      <c r="G1922" s="1" t="s">
        <v>37</v>
      </c>
      <c r="H1922" s="1" t="s">
        <v>1036</v>
      </c>
      <c r="I1922" s="1" t="s">
        <v>76</v>
      </c>
      <c r="J1922" s="3">
        <v>52326</v>
      </c>
      <c r="K1922" s="3">
        <v>0</v>
      </c>
      <c r="L1922" s="3">
        <f t="shared" si="121"/>
        <v>52326</v>
      </c>
      <c r="M1922" s="1" t="s">
        <v>40</v>
      </c>
      <c r="N1922" s="88">
        <v>1082370293</v>
      </c>
      <c r="O1922" s="1" t="s">
        <v>1985</v>
      </c>
      <c r="P1922" s="1" t="s">
        <v>79</v>
      </c>
      <c r="Q1922" s="1" t="s">
        <v>80</v>
      </c>
      <c r="R1922" s="1" t="s">
        <v>43</v>
      </c>
      <c r="S1922" s="1" t="s">
        <v>43</v>
      </c>
      <c r="T1922" s="3">
        <v>0</v>
      </c>
      <c r="U1922" s="1" t="s">
        <v>44</v>
      </c>
      <c r="V1922" s="1" t="s">
        <v>45</v>
      </c>
      <c r="W1922" s="1" t="s">
        <v>1036</v>
      </c>
      <c r="X1922" s="1" t="s">
        <v>46</v>
      </c>
      <c r="Y1922" s="1" t="s">
        <v>81</v>
      </c>
      <c r="Z1922" s="1" t="s">
        <v>1972</v>
      </c>
      <c r="AA1922" s="1" t="s">
        <v>83</v>
      </c>
      <c r="AB1922" s="1" t="s">
        <v>219</v>
      </c>
      <c r="AC1922" s="1" t="s">
        <v>51</v>
      </c>
      <c r="AD1922" s="1" t="s">
        <v>1972</v>
      </c>
      <c r="AE1922" s="1" t="s">
        <v>37</v>
      </c>
      <c r="AF1922">
        <f t="shared" si="134"/>
        <v>2025</v>
      </c>
      <c r="AG1922" t="str">
        <f t="shared" si="135"/>
        <v>ago</v>
      </c>
      <c r="AH1922" t="str">
        <f>+VLOOKUP(N1922,'[1]2. Ingreso de incapacidades'!$C$5:$O$6997,13,FALSE)</f>
        <v>EPS MUTUAL SER</v>
      </c>
      <c r="AI1922" t="s">
        <v>2195</v>
      </c>
    </row>
    <row r="1923" spans="1:35" hidden="1" x14ac:dyDescent="0.25">
      <c r="A1923" s="1" t="s">
        <v>33</v>
      </c>
      <c r="B1923" s="1" t="s">
        <v>34</v>
      </c>
      <c r="C1923" s="2">
        <v>45900</v>
      </c>
      <c r="D1923" s="42" t="str">
        <f t="shared" si="120"/>
        <v>2025</v>
      </c>
      <c r="E1923" s="1" t="s">
        <v>73</v>
      </c>
      <c r="F1923" s="1" t="s">
        <v>74</v>
      </c>
      <c r="G1923" s="1" t="s">
        <v>37</v>
      </c>
      <c r="H1923" s="1" t="s">
        <v>1036</v>
      </c>
      <c r="I1923" s="1" t="s">
        <v>76</v>
      </c>
      <c r="J1923" s="3">
        <v>711750</v>
      </c>
      <c r="K1923" s="3">
        <v>0</v>
      </c>
      <c r="L1923" s="3">
        <f t="shared" si="121"/>
        <v>711750</v>
      </c>
      <c r="M1923" s="1" t="s">
        <v>40</v>
      </c>
      <c r="N1923" s="88">
        <v>73109356</v>
      </c>
      <c r="O1923" s="1" t="s">
        <v>118</v>
      </c>
      <c r="P1923" s="1" t="s">
        <v>79</v>
      </c>
      <c r="Q1923" s="1" t="s">
        <v>80</v>
      </c>
      <c r="R1923" s="1" t="s">
        <v>43</v>
      </c>
      <c r="S1923" s="1" t="s">
        <v>43</v>
      </c>
      <c r="T1923" s="3">
        <v>0</v>
      </c>
      <c r="U1923" s="1" t="s">
        <v>44</v>
      </c>
      <c r="V1923" s="1" t="s">
        <v>45</v>
      </c>
      <c r="W1923" s="1" t="s">
        <v>1036</v>
      </c>
      <c r="X1923" s="1" t="s">
        <v>46</v>
      </c>
      <c r="Y1923" s="1" t="s">
        <v>81</v>
      </c>
      <c r="Z1923" s="1" t="s">
        <v>1972</v>
      </c>
      <c r="AA1923" s="1" t="s">
        <v>83</v>
      </c>
      <c r="AB1923" s="1" t="s">
        <v>219</v>
      </c>
      <c r="AC1923" s="1" t="s">
        <v>51</v>
      </c>
      <c r="AD1923" s="1" t="s">
        <v>1972</v>
      </c>
      <c r="AE1923" s="1" t="s">
        <v>37</v>
      </c>
      <c r="AF1923">
        <f t="shared" si="134"/>
        <v>2025</v>
      </c>
      <c r="AG1923" t="str">
        <f t="shared" si="135"/>
        <v>ago</v>
      </c>
      <c r="AH1923" t="str">
        <f>+VLOOKUP(N1923,'[1]2. Ingreso de incapacidades'!$C$5:$O$6997,13,FALSE)</f>
        <v>SANITAS E.P.S</v>
      </c>
      <c r="AI1923" t="s">
        <v>2193</v>
      </c>
    </row>
    <row r="1924" spans="1:35" hidden="1" x14ac:dyDescent="0.25">
      <c r="A1924" s="1" t="s">
        <v>33</v>
      </c>
      <c r="B1924" s="1" t="s">
        <v>34</v>
      </c>
      <c r="C1924" s="2">
        <v>45900</v>
      </c>
      <c r="D1924" s="42" t="str">
        <f t="shared" si="120"/>
        <v>2025</v>
      </c>
      <c r="E1924" s="1" t="s">
        <v>73</v>
      </c>
      <c r="F1924" s="1" t="s">
        <v>74</v>
      </c>
      <c r="G1924" s="1" t="s">
        <v>37</v>
      </c>
      <c r="H1924" s="1" t="s">
        <v>1036</v>
      </c>
      <c r="I1924" s="1" t="s">
        <v>76</v>
      </c>
      <c r="J1924" s="3">
        <v>711750</v>
      </c>
      <c r="K1924" s="3">
        <v>0</v>
      </c>
      <c r="L1924" s="3">
        <f t="shared" si="121"/>
        <v>711750</v>
      </c>
      <c r="M1924" s="1" t="s">
        <v>40</v>
      </c>
      <c r="N1924" s="88">
        <v>1143339994</v>
      </c>
      <c r="O1924" s="1" t="s">
        <v>114</v>
      </c>
      <c r="P1924" s="1" t="s">
        <v>79</v>
      </c>
      <c r="Q1924" s="1" t="s">
        <v>80</v>
      </c>
      <c r="R1924" s="1" t="s">
        <v>43</v>
      </c>
      <c r="S1924" s="1" t="s">
        <v>43</v>
      </c>
      <c r="T1924" s="3">
        <v>0</v>
      </c>
      <c r="U1924" s="1" t="s">
        <v>44</v>
      </c>
      <c r="V1924" s="1" t="s">
        <v>45</v>
      </c>
      <c r="W1924" s="1" t="s">
        <v>1036</v>
      </c>
      <c r="X1924" s="1" t="s">
        <v>46</v>
      </c>
      <c r="Y1924" s="1" t="s">
        <v>81</v>
      </c>
      <c r="Z1924" s="1" t="s">
        <v>1972</v>
      </c>
      <c r="AA1924" s="1" t="s">
        <v>83</v>
      </c>
      <c r="AB1924" s="1" t="s">
        <v>219</v>
      </c>
      <c r="AC1924" s="1" t="s">
        <v>51</v>
      </c>
      <c r="AD1924" s="1" t="s">
        <v>1972</v>
      </c>
      <c r="AE1924" s="1" t="s">
        <v>37</v>
      </c>
      <c r="AF1924">
        <f t="shared" si="134"/>
        <v>2025</v>
      </c>
      <c r="AG1924" t="str">
        <f t="shared" si="135"/>
        <v>ago</v>
      </c>
      <c r="AH1924" t="str">
        <f>+VLOOKUP(N1924,'[1]2. Ingreso de incapacidades'!$C$5:$O$6997,13,FALSE)</f>
        <v>SALUD TOTAL E.P.S.</v>
      </c>
      <c r="AI1924" t="s">
        <v>2192</v>
      </c>
    </row>
    <row r="1925" spans="1:35" hidden="1" x14ac:dyDescent="0.25">
      <c r="A1925" s="1" t="s">
        <v>33</v>
      </c>
      <c r="B1925" s="1" t="s">
        <v>34</v>
      </c>
      <c r="C1925" s="2">
        <v>45900</v>
      </c>
      <c r="D1925" s="42" t="str">
        <f t="shared" si="120"/>
        <v>2025</v>
      </c>
      <c r="E1925" s="1" t="s">
        <v>73</v>
      </c>
      <c r="F1925" s="1" t="s">
        <v>74</v>
      </c>
      <c r="G1925" s="1" t="s">
        <v>37</v>
      </c>
      <c r="H1925" s="1" t="s">
        <v>1036</v>
      </c>
      <c r="I1925" s="1" t="s">
        <v>76</v>
      </c>
      <c r="J1925" s="3">
        <v>94900</v>
      </c>
      <c r="K1925" s="3">
        <v>0</v>
      </c>
      <c r="L1925" s="3">
        <f t="shared" si="121"/>
        <v>94900</v>
      </c>
      <c r="M1925" s="1" t="s">
        <v>40</v>
      </c>
      <c r="N1925" s="88">
        <v>73142139</v>
      </c>
      <c r="O1925" s="1" t="s">
        <v>417</v>
      </c>
      <c r="P1925" s="1" t="s">
        <v>79</v>
      </c>
      <c r="Q1925" s="1" t="s">
        <v>80</v>
      </c>
      <c r="R1925" s="1" t="s">
        <v>43</v>
      </c>
      <c r="S1925" s="1" t="s">
        <v>43</v>
      </c>
      <c r="T1925" s="3">
        <v>0</v>
      </c>
      <c r="U1925" s="1" t="s">
        <v>44</v>
      </c>
      <c r="V1925" s="1" t="s">
        <v>45</v>
      </c>
      <c r="W1925" s="1" t="s">
        <v>1036</v>
      </c>
      <c r="X1925" s="1" t="s">
        <v>46</v>
      </c>
      <c r="Y1925" s="1" t="s">
        <v>81</v>
      </c>
      <c r="Z1925" s="1" t="s">
        <v>1972</v>
      </c>
      <c r="AA1925" s="1" t="s">
        <v>83</v>
      </c>
      <c r="AB1925" s="1" t="s">
        <v>219</v>
      </c>
      <c r="AC1925" s="1" t="s">
        <v>51</v>
      </c>
      <c r="AD1925" s="1" t="s">
        <v>1972</v>
      </c>
      <c r="AE1925" s="1" t="s">
        <v>37</v>
      </c>
      <c r="AF1925">
        <f t="shared" si="134"/>
        <v>2025</v>
      </c>
      <c r="AG1925" t="str">
        <f t="shared" si="135"/>
        <v>ago</v>
      </c>
      <c r="AH1925" t="str">
        <f>+VLOOKUP(N1925,'[1]2. Ingreso de incapacidades'!$C$5:$O$6997,13,FALSE)</f>
        <v>EPS MUTUAL SER</v>
      </c>
      <c r="AI1925" t="s">
        <v>2195</v>
      </c>
    </row>
    <row r="1926" spans="1:35" hidden="1" x14ac:dyDescent="0.25">
      <c r="A1926" s="1" t="s">
        <v>33</v>
      </c>
      <c r="B1926" s="1" t="s">
        <v>34</v>
      </c>
      <c r="C1926" s="2">
        <v>45900</v>
      </c>
      <c r="D1926" s="42" t="str">
        <f t="shared" si="120"/>
        <v>2025</v>
      </c>
      <c r="E1926" s="1" t="s">
        <v>73</v>
      </c>
      <c r="F1926" s="1" t="s">
        <v>74</v>
      </c>
      <c r="G1926" s="1" t="s">
        <v>37</v>
      </c>
      <c r="H1926" s="1" t="s">
        <v>1036</v>
      </c>
      <c r="I1926" s="1" t="s">
        <v>76</v>
      </c>
      <c r="J1926" s="3">
        <v>711750</v>
      </c>
      <c r="K1926" s="3">
        <v>0</v>
      </c>
      <c r="L1926" s="3">
        <f t="shared" si="121"/>
        <v>711750</v>
      </c>
      <c r="M1926" s="1" t="s">
        <v>40</v>
      </c>
      <c r="N1926" s="88">
        <v>1047480805</v>
      </c>
      <c r="O1926" s="1" t="s">
        <v>540</v>
      </c>
      <c r="P1926" s="1" t="s">
        <v>79</v>
      </c>
      <c r="Q1926" s="1" t="s">
        <v>80</v>
      </c>
      <c r="R1926" s="1" t="s">
        <v>43</v>
      </c>
      <c r="S1926" s="1" t="s">
        <v>43</v>
      </c>
      <c r="T1926" s="3">
        <v>0</v>
      </c>
      <c r="U1926" s="1" t="s">
        <v>44</v>
      </c>
      <c r="V1926" s="1" t="s">
        <v>45</v>
      </c>
      <c r="W1926" s="1" t="s">
        <v>1036</v>
      </c>
      <c r="X1926" s="1" t="s">
        <v>46</v>
      </c>
      <c r="Y1926" s="1" t="s">
        <v>81</v>
      </c>
      <c r="Z1926" s="1" t="s">
        <v>1972</v>
      </c>
      <c r="AA1926" s="1" t="s">
        <v>83</v>
      </c>
      <c r="AB1926" s="1" t="s">
        <v>219</v>
      </c>
      <c r="AC1926" s="1" t="s">
        <v>51</v>
      </c>
      <c r="AD1926" s="1" t="s">
        <v>1972</v>
      </c>
      <c r="AE1926" s="1" t="s">
        <v>37</v>
      </c>
      <c r="AF1926">
        <f t="shared" si="134"/>
        <v>2025</v>
      </c>
      <c r="AG1926" t="str">
        <f t="shared" si="135"/>
        <v>ago</v>
      </c>
      <c r="AH1926" t="str">
        <f>+VLOOKUP(N1926,'[1]2. Ingreso de incapacidades'!$C$5:$O$6997,13,FALSE)</f>
        <v>EPS MUTUAL SER</v>
      </c>
      <c r="AI1926" t="s">
        <v>2195</v>
      </c>
    </row>
    <row r="1927" spans="1:35" hidden="1" x14ac:dyDescent="0.25">
      <c r="A1927" s="1" t="s">
        <v>33</v>
      </c>
      <c r="B1927" s="1" t="s">
        <v>34</v>
      </c>
      <c r="C1927" s="2">
        <v>45900</v>
      </c>
      <c r="D1927" s="42" t="str">
        <f t="shared" si="120"/>
        <v>2025</v>
      </c>
      <c r="E1927" s="1" t="s">
        <v>73</v>
      </c>
      <c r="F1927" s="1" t="s">
        <v>74</v>
      </c>
      <c r="G1927" s="1" t="s">
        <v>37</v>
      </c>
      <c r="H1927" s="1" t="s">
        <v>1036</v>
      </c>
      <c r="I1927" s="1" t="s">
        <v>76</v>
      </c>
      <c r="J1927" s="3">
        <v>147189</v>
      </c>
      <c r="K1927" s="3">
        <v>0</v>
      </c>
      <c r="L1927" s="3">
        <f t="shared" si="121"/>
        <v>147189</v>
      </c>
      <c r="M1927" s="1" t="s">
        <v>40</v>
      </c>
      <c r="N1927" s="88">
        <v>1047433842</v>
      </c>
      <c r="O1927" s="1" t="s">
        <v>655</v>
      </c>
      <c r="P1927" s="1" t="s">
        <v>79</v>
      </c>
      <c r="Q1927" s="1" t="s">
        <v>80</v>
      </c>
      <c r="R1927" s="1" t="s">
        <v>43</v>
      </c>
      <c r="S1927" s="1" t="s">
        <v>43</v>
      </c>
      <c r="T1927" s="3">
        <v>0</v>
      </c>
      <c r="U1927" s="1" t="s">
        <v>44</v>
      </c>
      <c r="V1927" s="1" t="s">
        <v>45</v>
      </c>
      <c r="W1927" s="1" t="s">
        <v>1036</v>
      </c>
      <c r="X1927" s="1" t="s">
        <v>46</v>
      </c>
      <c r="Y1927" s="1" t="s">
        <v>81</v>
      </c>
      <c r="Z1927" s="1" t="s">
        <v>1972</v>
      </c>
      <c r="AA1927" s="1" t="s">
        <v>83</v>
      </c>
      <c r="AB1927" s="1" t="s">
        <v>219</v>
      </c>
      <c r="AC1927" s="1" t="s">
        <v>51</v>
      </c>
      <c r="AD1927" s="1" t="s">
        <v>1972</v>
      </c>
      <c r="AE1927" s="1" t="s">
        <v>37</v>
      </c>
      <c r="AF1927">
        <f t="shared" si="134"/>
        <v>2025</v>
      </c>
      <c r="AG1927" t="str">
        <f t="shared" si="135"/>
        <v>ago</v>
      </c>
      <c r="AH1927" t="str">
        <f>+VLOOKUP(N1927,'[1]2. Ingreso de incapacidades'!$C$5:$O$6997,13,FALSE)</f>
        <v>NUEVA E.P.S</v>
      </c>
      <c r="AI1927" t="s">
        <v>2199</v>
      </c>
    </row>
    <row r="1928" spans="1:35" hidden="1" x14ac:dyDescent="0.25">
      <c r="A1928" s="1" t="s">
        <v>33</v>
      </c>
      <c r="B1928" s="1" t="s">
        <v>34</v>
      </c>
      <c r="C1928" s="2">
        <v>45900</v>
      </c>
      <c r="D1928" s="42" t="str">
        <f t="shared" si="120"/>
        <v>2025</v>
      </c>
      <c r="E1928" s="1" t="s">
        <v>73</v>
      </c>
      <c r="F1928" s="1" t="s">
        <v>74</v>
      </c>
      <c r="G1928" s="1" t="s">
        <v>37</v>
      </c>
      <c r="H1928" s="1" t="s">
        <v>1036</v>
      </c>
      <c r="I1928" s="1" t="s">
        <v>76</v>
      </c>
      <c r="J1928" s="3">
        <v>664300</v>
      </c>
      <c r="K1928" s="3">
        <v>0</v>
      </c>
      <c r="L1928" s="3">
        <f t="shared" si="121"/>
        <v>664300</v>
      </c>
      <c r="M1928" s="1" t="s">
        <v>40</v>
      </c>
      <c r="N1928" s="88">
        <v>1047440584</v>
      </c>
      <c r="O1928" s="1" t="s">
        <v>223</v>
      </c>
      <c r="P1928" s="1" t="s">
        <v>79</v>
      </c>
      <c r="Q1928" s="1" t="s">
        <v>80</v>
      </c>
      <c r="R1928" s="1" t="s">
        <v>43</v>
      </c>
      <c r="S1928" s="1" t="s">
        <v>43</v>
      </c>
      <c r="T1928" s="3">
        <v>0</v>
      </c>
      <c r="U1928" s="1" t="s">
        <v>44</v>
      </c>
      <c r="V1928" s="1" t="s">
        <v>45</v>
      </c>
      <c r="W1928" s="1" t="s">
        <v>1036</v>
      </c>
      <c r="X1928" s="1" t="s">
        <v>46</v>
      </c>
      <c r="Y1928" s="1" t="s">
        <v>81</v>
      </c>
      <c r="Z1928" s="1" t="s">
        <v>1972</v>
      </c>
      <c r="AA1928" s="1" t="s">
        <v>83</v>
      </c>
      <c r="AB1928" s="1" t="s">
        <v>219</v>
      </c>
      <c r="AC1928" s="1" t="s">
        <v>51</v>
      </c>
      <c r="AD1928" s="1" t="s">
        <v>1972</v>
      </c>
      <c r="AE1928" s="1" t="s">
        <v>37</v>
      </c>
      <c r="AF1928">
        <f t="shared" si="134"/>
        <v>2025</v>
      </c>
      <c r="AG1928" t="str">
        <f t="shared" si="135"/>
        <v>ago</v>
      </c>
      <c r="AH1928" t="str">
        <f>+VLOOKUP(N1928,'[1]2. Ingreso de incapacidades'!$C$5:$O$6997,13,FALSE)</f>
        <v>EPS MUTUAL SER</v>
      </c>
      <c r="AI1928" t="s">
        <v>2195</v>
      </c>
    </row>
    <row r="1929" spans="1:35" hidden="1" x14ac:dyDescent="0.25">
      <c r="A1929" s="1" t="s">
        <v>33</v>
      </c>
      <c r="B1929" s="1" t="s">
        <v>34</v>
      </c>
      <c r="C1929" s="2">
        <v>45900</v>
      </c>
      <c r="D1929" s="42" t="str">
        <f t="shared" si="120"/>
        <v>2025</v>
      </c>
      <c r="E1929" s="1" t="s">
        <v>73</v>
      </c>
      <c r="F1929" s="1" t="s">
        <v>74</v>
      </c>
      <c r="G1929" s="1" t="s">
        <v>37</v>
      </c>
      <c r="H1929" s="1" t="s">
        <v>1036</v>
      </c>
      <c r="I1929" s="1" t="s">
        <v>76</v>
      </c>
      <c r="J1929" s="3">
        <v>54387</v>
      </c>
      <c r="K1929" s="3">
        <v>0</v>
      </c>
      <c r="L1929" s="3">
        <f t="shared" si="121"/>
        <v>54387</v>
      </c>
      <c r="M1929" s="1" t="s">
        <v>40</v>
      </c>
      <c r="N1929" s="88">
        <v>9103331</v>
      </c>
      <c r="O1929" s="1" t="s">
        <v>169</v>
      </c>
      <c r="P1929" s="1" t="s">
        <v>79</v>
      </c>
      <c r="Q1929" s="1" t="s">
        <v>80</v>
      </c>
      <c r="R1929" s="1" t="s">
        <v>43</v>
      </c>
      <c r="S1929" s="1" t="s">
        <v>43</v>
      </c>
      <c r="T1929" s="3">
        <v>0</v>
      </c>
      <c r="U1929" s="1" t="s">
        <v>44</v>
      </c>
      <c r="V1929" s="1" t="s">
        <v>45</v>
      </c>
      <c r="W1929" s="1" t="s">
        <v>1036</v>
      </c>
      <c r="X1929" s="1" t="s">
        <v>46</v>
      </c>
      <c r="Y1929" s="1" t="s">
        <v>81</v>
      </c>
      <c r="Z1929" s="1" t="s">
        <v>1972</v>
      </c>
      <c r="AA1929" s="1" t="s">
        <v>83</v>
      </c>
      <c r="AB1929" s="1" t="s">
        <v>219</v>
      </c>
      <c r="AC1929" s="1" t="s">
        <v>51</v>
      </c>
      <c r="AD1929" s="1" t="s">
        <v>1972</v>
      </c>
      <c r="AE1929" s="1" t="s">
        <v>37</v>
      </c>
      <c r="AF1929">
        <f t="shared" si="134"/>
        <v>2025</v>
      </c>
      <c r="AG1929" t="str">
        <f t="shared" si="135"/>
        <v>ago</v>
      </c>
      <c r="AH1929" t="str">
        <f>+VLOOKUP(N1929,'[1]2. Ingreso de incapacidades'!$C$5:$O$6997,13,FALSE)</f>
        <v>SALUD TOTAL E.P.S.</v>
      </c>
      <c r="AI1929" t="s">
        <v>2192</v>
      </c>
    </row>
    <row r="1930" spans="1:35" hidden="1" x14ac:dyDescent="0.25">
      <c r="A1930" s="1" t="s">
        <v>33</v>
      </c>
      <c r="B1930" s="1" t="s">
        <v>34</v>
      </c>
      <c r="C1930" s="2">
        <v>45900</v>
      </c>
      <c r="D1930" s="42" t="str">
        <f t="shared" ref="D1930:D1993" si="136">TEXT(C1930,"yyyy")</f>
        <v>2025</v>
      </c>
      <c r="E1930" s="1" t="s">
        <v>73</v>
      </c>
      <c r="F1930" s="1" t="s">
        <v>74</v>
      </c>
      <c r="G1930" s="1" t="s">
        <v>37</v>
      </c>
      <c r="H1930" s="1" t="s">
        <v>1036</v>
      </c>
      <c r="I1930" s="1" t="s">
        <v>76</v>
      </c>
      <c r="J1930" s="3">
        <v>189800</v>
      </c>
      <c r="K1930" s="3">
        <v>0</v>
      </c>
      <c r="L1930" s="3">
        <f t="shared" ref="L1930:L1993" si="137">+J1930-K1930</f>
        <v>189800</v>
      </c>
      <c r="M1930" s="1" t="s">
        <v>40</v>
      </c>
      <c r="N1930" s="88">
        <v>73131436</v>
      </c>
      <c r="O1930" s="1" t="s">
        <v>153</v>
      </c>
      <c r="P1930" s="1" t="s">
        <v>79</v>
      </c>
      <c r="Q1930" s="1" t="s">
        <v>80</v>
      </c>
      <c r="R1930" s="1" t="s">
        <v>43</v>
      </c>
      <c r="S1930" s="1" t="s">
        <v>43</v>
      </c>
      <c r="T1930" s="3">
        <v>0</v>
      </c>
      <c r="U1930" s="1" t="s">
        <v>44</v>
      </c>
      <c r="V1930" s="1" t="s">
        <v>45</v>
      </c>
      <c r="W1930" s="1" t="s">
        <v>1036</v>
      </c>
      <c r="X1930" s="1" t="s">
        <v>46</v>
      </c>
      <c r="Y1930" s="1" t="s">
        <v>81</v>
      </c>
      <c r="Z1930" s="1" t="s">
        <v>1972</v>
      </c>
      <c r="AA1930" s="1" t="s">
        <v>83</v>
      </c>
      <c r="AB1930" s="1" t="s">
        <v>219</v>
      </c>
      <c r="AC1930" s="1" t="s">
        <v>51</v>
      </c>
      <c r="AD1930" s="1" t="s">
        <v>1972</v>
      </c>
      <c r="AE1930" s="1" t="s">
        <v>37</v>
      </c>
      <c r="AF1930">
        <f t="shared" si="134"/>
        <v>2025</v>
      </c>
      <c r="AG1930" t="str">
        <f t="shared" si="135"/>
        <v>ago</v>
      </c>
      <c r="AH1930" t="str">
        <f>+VLOOKUP(N1930,'[1]2. Ingreso de incapacidades'!$C$5:$O$6997,13,FALSE)</f>
        <v>SALUD TOTAL E.P.S.</v>
      </c>
      <c r="AI1930" t="s">
        <v>2192</v>
      </c>
    </row>
    <row r="1931" spans="1:35" hidden="1" x14ac:dyDescent="0.25">
      <c r="A1931" s="1" t="s">
        <v>33</v>
      </c>
      <c r="B1931" s="1" t="s">
        <v>34</v>
      </c>
      <c r="C1931" s="2">
        <v>45900</v>
      </c>
      <c r="D1931" s="42" t="str">
        <f t="shared" si="136"/>
        <v>2025</v>
      </c>
      <c r="E1931" s="1" t="s">
        <v>73</v>
      </c>
      <c r="F1931" s="1" t="s">
        <v>74</v>
      </c>
      <c r="G1931" s="1" t="s">
        <v>37</v>
      </c>
      <c r="H1931" s="1" t="s">
        <v>1036</v>
      </c>
      <c r="I1931" s="1" t="s">
        <v>76</v>
      </c>
      <c r="J1931" s="3">
        <v>711751</v>
      </c>
      <c r="K1931" s="3">
        <v>0</v>
      </c>
      <c r="L1931" s="3">
        <f t="shared" si="137"/>
        <v>711751</v>
      </c>
      <c r="M1931" s="1" t="s">
        <v>40</v>
      </c>
      <c r="N1931" s="88">
        <v>1143339994</v>
      </c>
      <c r="O1931" s="1" t="s">
        <v>114</v>
      </c>
      <c r="P1931" s="1" t="s">
        <v>79</v>
      </c>
      <c r="Q1931" s="1" t="s">
        <v>80</v>
      </c>
      <c r="R1931" s="1" t="s">
        <v>43</v>
      </c>
      <c r="S1931" s="1" t="s">
        <v>43</v>
      </c>
      <c r="T1931" s="3">
        <v>0</v>
      </c>
      <c r="U1931" s="1" t="s">
        <v>44</v>
      </c>
      <c r="V1931" s="1" t="s">
        <v>45</v>
      </c>
      <c r="W1931" s="1" t="s">
        <v>1036</v>
      </c>
      <c r="X1931" s="1" t="s">
        <v>46</v>
      </c>
      <c r="Y1931" s="1" t="s">
        <v>81</v>
      </c>
      <c r="Z1931" s="1" t="s">
        <v>1972</v>
      </c>
      <c r="AA1931" s="1" t="s">
        <v>83</v>
      </c>
      <c r="AB1931" s="1" t="s">
        <v>219</v>
      </c>
      <c r="AC1931" s="1" t="s">
        <v>51</v>
      </c>
      <c r="AD1931" s="1" t="s">
        <v>1972</v>
      </c>
      <c r="AE1931" s="1" t="s">
        <v>37</v>
      </c>
      <c r="AF1931">
        <f t="shared" si="134"/>
        <v>2025</v>
      </c>
      <c r="AG1931" t="str">
        <f t="shared" si="135"/>
        <v>ago</v>
      </c>
      <c r="AH1931" t="str">
        <f>+VLOOKUP(N1931,'[1]2. Ingreso de incapacidades'!$C$5:$O$6997,13,FALSE)</f>
        <v>SALUD TOTAL E.P.S.</v>
      </c>
      <c r="AI1931" t="s">
        <v>2192</v>
      </c>
    </row>
    <row r="1932" spans="1:35" hidden="1" x14ac:dyDescent="0.25">
      <c r="A1932" s="1" t="s">
        <v>33</v>
      </c>
      <c r="B1932" s="1" t="s">
        <v>34</v>
      </c>
      <c r="C1932" s="2">
        <v>45900</v>
      </c>
      <c r="D1932" s="42" t="str">
        <f t="shared" si="136"/>
        <v>2025</v>
      </c>
      <c r="E1932" s="1" t="s">
        <v>73</v>
      </c>
      <c r="F1932" s="1" t="s">
        <v>74</v>
      </c>
      <c r="G1932" s="1" t="s">
        <v>37</v>
      </c>
      <c r="H1932" s="1" t="s">
        <v>1036</v>
      </c>
      <c r="I1932" s="1" t="s">
        <v>76</v>
      </c>
      <c r="J1932" s="3">
        <v>47450</v>
      </c>
      <c r="K1932" s="3">
        <v>0</v>
      </c>
      <c r="L1932" s="3">
        <f t="shared" si="137"/>
        <v>47450</v>
      </c>
      <c r="M1932" s="1" t="s">
        <v>40</v>
      </c>
      <c r="N1932" s="88">
        <v>1047440584</v>
      </c>
      <c r="O1932" s="1" t="s">
        <v>223</v>
      </c>
      <c r="P1932" s="1" t="s">
        <v>79</v>
      </c>
      <c r="Q1932" s="1" t="s">
        <v>80</v>
      </c>
      <c r="R1932" s="1" t="s">
        <v>43</v>
      </c>
      <c r="S1932" s="1" t="s">
        <v>43</v>
      </c>
      <c r="T1932" s="3">
        <v>0</v>
      </c>
      <c r="U1932" s="1" t="s">
        <v>44</v>
      </c>
      <c r="V1932" s="1" t="s">
        <v>45</v>
      </c>
      <c r="W1932" s="1" t="s">
        <v>1036</v>
      </c>
      <c r="X1932" s="1" t="s">
        <v>46</v>
      </c>
      <c r="Y1932" s="1" t="s">
        <v>81</v>
      </c>
      <c r="Z1932" s="1" t="s">
        <v>1972</v>
      </c>
      <c r="AA1932" s="1" t="s">
        <v>83</v>
      </c>
      <c r="AB1932" s="1" t="s">
        <v>219</v>
      </c>
      <c r="AC1932" s="1" t="s">
        <v>51</v>
      </c>
      <c r="AD1932" s="1" t="s">
        <v>1972</v>
      </c>
      <c r="AE1932" s="1" t="s">
        <v>37</v>
      </c>
      <c r="AF1932">
        <f t="shared" si="134"/>
        <v>2025</v>
      </c>
      <c r="AG1932" t="str">
        <f t="shared" si="135"/>
        <v>ago</v>
      </c>
      <c r="AH1932" t="str">
        <f>+VLOOKUP(N1932,'[1]2. Ingreso de incapacidades'!$C$5:$O$6997,13,FALSE)</f>
        <v>EPS MUTUAL SER</v>
      </c>
      <c r="AI1932" t="s">
        <v>2195</v>
      </c>
    </row>
    <row r="1933" spans="1:35" hidden="1" x14ac:dyDescent="0.25">
      <c r="A1933" s="1" t="s">
        <v>33</v>
      </c>
      <c r="B1933" s="1" t="s">
        <v>34</v>
      </c>
      <c r="C1933" s="2">
        <v>45901</v>
      </c>
      <c r="D1933" s="42" t="str">
        <f t="shared" si="136"/>
        <v>2025</v>
      </c>
      <c r="E1933" s="1" t="s">
        <v>35</v>
      </c>
      <c r="F1933" s="1" t="s">
        <v>36</v>
      </c>
      <c r="G1933" s="1" t="s">
        <v>37</v>
      </c>
      <c r="H1933" s="1" t="s">
        <v>2007</v>
      </c>
      <c r="I1933" s="1" t="s">
        <v>2008</v>
      </c>
      <c r="J1933" s="3">
        <v>0</v>
      </c>
      <c r="K1933" s="3">
        <v>464138</v>
      </c>
      <c r="L1933" s="3">
        <f t="shared" si="137"/>
        <v>-464138</v>
      </c>
      <c r="M1933" s="1" t="s">
        <v>40</v>
      </c>
      <c r="N1933" s="88">
        <v>72195323</v>
      </c>
      <c r="O1933" s="1" t="s">
        <v>88</v>
      </c>
      <c r="P1933" s="1" t="s">
        <v>37</v>
      </c>
      <c r="Q1933" s="1" t="s">
        <v>43</v>
      </c>
      <c r="R1933" s="1" t="s">
        <v>43</v>
      </c>
      <c r="S1933" s="1" t="s">
        <v>43</v>
      </c>
      <c r="T1933" s="3">
        <v>0</v>
      </c>
      <c r="U1933" s="1" t="s">
        <v>44</v>
      </c>
      <c r="V1933" s="1" t="s">
        <v>45</v>
      </c>
      <c r="W1933" s="1" t="s">
        <v>2007</v>
      </c>
      <c r="X1933" s="1" t="s">
        <v>46</v>
      </c>
      <c r="Y1933" s="1" t="s">
        <v>47</v>
      </c>
      <c r="Z1933" s="1" t="s">
        <v>2009</v>
      </c>
      <c r="AA1933" s="1" t="s">
        <v>49</v>
      </c>
      <c r="AB1933" s="1" t="s">
        <v>50</v>
      </c>
      <c r="AC1933" s="1" t="s">
        <v>51</v>
      </c>
      <c r="AD1933" s="1" t="s">
        <v>2009</v>
      </c>
      <c r="AE1933" s="1" t="s">
        <v>37</v>
      </c>
      <c r="AF1933">
        <f t="shared" ref="AF1933:AF1947" si="138">YEAR(C1933)</f>
        <v>2025</v>
      </c>
      <c r="AG1933" t="str">
        <f t="shared" ref="AG1933:AG1947" si="139">TEXT(C1933,"mmm")</f>
        <v>sep</v>
      </c>
      <c r="AH1933" t="str">
        <f>+VLOOKUP(N1933,'[1]2. Ingreso de incapacidades'!$C$5:$O$6997,13,FALSE)</f>
        <v>ARL SURA</v>
      </c>
      <c r="AI1933" t="s">
        <v>2297</v>
      </c>
    </row>
    <row r="1934" spans="1:35" hidden="1" x14ac:dyDescent="0.25">
      <c r="A1934" s="1" t="s">
        <v>33</v>
      </c>
      <c r="B1934" s="1" t="s">
        <v>34</v>
      </c>
      <c r="C1934" s="2">
        <v>45911</v>
      </c>
      <c r="D1934" s="42" t="str">
        <f t="shared" si="136"/>
        <v>2025</v>
      </c>
      <c r="E1934" s="1" t="s">
        <v>35</v>
      </c>
      <c r="F1934" s="1" t="s">
        <v>36</v>
      </c>
      <c r="G1934" s="1" t="s">
        <v>37</v>
      </c>
      <c r="H1934" s="1" t="s">
        <v>2010</v>
      </c>
      <c r="I1934" s="1" t="s">
        <v>363</v>
      </c>
      <c r="J1934" s="3">
        <v>0</v>
      </c>
      <c r="K1934" s="3">
        <v>49031</v>
      </c>
      <c r="L1934" s="3">
        <f t="shared" si="137"/>
        <v>-49031</v>
      </c>
      <c r="M1934" s="1" t="s">
        <v>40</v>
      </c>
      <c r="N1934" s="88">
        <v>78730044</v>
      </c>
      <c r="O1934" s="1" t="s">
        <v>837</v>
      </c>
      <c r="P1934" s="1" t="s">
        <v>37</v>
      </c>
      <c r="Q1934" s="1" t="s">
        <v>43</v>
      </c>
      <c r="R1934" s="1" t="s">
        <v>43</v>
      </c>
      <c r="S1934" s="1" t="s">
        <v>43</v>
      </c>
      <c r="T1934" s="3">
        <v>0</v>
      </c>
      <c r="U1934" s="1" t="s">
        <v>44</v>
      </c>
      <c r="V1934" s="1" t="s">
        <v>45</v>
      </c>
      <c r="W1934" s="1" t="s">
        <v>2010</v>
      </c>
      <c r="X1934" s="1" t="s">
        <v>46</v>
      </c>
      <c r="Y1934" s="1" t="s">
        <v>47</v>
      </c>
      <c r="Z1934" s="1" t="s">
        <v>2011</v>
      </c>
      <c r="AA1934" s="1" t="s">
        <v>49</v>
      </c>
      <c r="AB1934" s="1" t="s">
        <v>50</v>
      </c>
      <c r="AC1934" s="1" t="s">
        <v>51</v>
      </c>
      <c r="AD1934" s="1" t="s">
        <v>2011</v>
      </c>
      <c r="AE1934" s="1" t="s">
        <v>37</v>
      </c>
      <c r="AF1934">
        <f t="shared" si="138"/>
        <v>2025</v>
      </c>
      <c r="AG1934" t="str">
        <f t="shared" si="139"/>
        <v>sep</v>
      </c>
      <c r="AH1934" t="str">
        <f>+VLOOKUP(N1934,'[1]2. Ingreso de incapacidades'!$C$5:$O$6997,13,FALSE)</f>
        <v>NUEVA E.P.S</v>
      </c>
      <c r="AI1934" t="s">
        <v>2199</v>
      </c>
    </row>
    <row r="1935" spans="1:35" hidden="1" x14ac:dyDescent="0.25">
      <c r="A1935" s="1" t="s">
        <v>33</v>
      </c>
      <c r="B1935" s="1" t="s">
        <v>34</v>
      </c>
      <c r="C1935" s="2">
        <v>45911</v>
      </c>
      <c r="D1935" s="42" t="str">
        <f t="shared" si="136"/>
        <v>2025</v>
      </c>
      <c r="E1935" s="1" t="s">
        <v>35</v>
      </c>
      <c r="F1935" s="1" t="s">
        <v>36</v>
      </c>
      <c r="G1935" s="1" t="s">
        <v>37</v>
      </c>
      <c r="H1935" s="1" t="s">
        <v>2010</v>
      </c>
      <c r="I1935" s="1" t="s">
        <v>363</v>
      </c>
      <c r="J1935" s="3">
        <v>0</v>
      </c>
      <c r="K1935" s="3">
        <v>444596</v>
      </c>
      <c r="L1935" s="3">
        <f t="shared" si="137"/>
        <v>-444596</v>
      </c>
      <c r="M1935" s="1" t="s">
        <v>40</v>
      </c>
      <c r="N1935" s="88">
        <v>1002059942</v>
      </c>
      <c r="O1935" s="1" t="s">
        <v>92</v>
      </c>
      <c r="P1935" s="1" t="s">
        <v>37</v>
      </c>
      <c r="Q1935" s="1" t="s">
        <v>43</v>
      </c>
      <c r="R1935" s="1" t="s">
        <v>43</v>
      </c>
      <c r="S1935" s="1" t="s">
        <v>43</v>
      </c>
      <c r="T1935" s="3">
        <v>0</v>
      </c>
      <c r="U1935" s="1" t="s">
        <v>44</v>
      </c>
      <c r="V1935" s="1" t="s">
        <v>45</v>
      </c>
      <c r="W1935" s="1" t="s">
        <v>2010</v>
      </c>
      <c r="X1935" s="1" t="s">
        <v>46</v>
      </c>
      <c r="Y1935" s="1" t="s">
        <v>47</v>
      </c>
      <c r="Z1935" s="1" t="s">
        <v>2011</v>
      </c>
      <c r="AA1935" s="1" t="s">
        <v>49</v>
      </c>
      <c r="AB1935" s="1" t="s">
        <v>50</v>
      </c>
      <c r="AC1935" s="1" t="s">
        <v>51</v>
      </c>
      <c r="AD1935" s="1" t="s">
        <v>2011</v>
      </c>
      <c r="AE1935" s="1" t="s">
        <v>37</v>
      </c>
      <c r="AF1935">
        <f t="shared" si="138"/>
        <v>2025</v>
      </c>
      <c r="AG1935" t="str">
        <f t="shared" si="139"/>
        <v>sep</v>
      </c>
      <c r="AH1935" t="str">
        <f>+VLOOKUP(N1935,'[1]2. Ingreso de incapacidades'!$C$5:$O$6997,13,FALSE)</f>
        <v>SALUD TOTAL E.P.S.</v>
      </c>
      <c r="AI1935" t="s">
        <v>2192</v>
      </c>
    </row>
    <row r="1936" spans="1:35" hidden="1" x14ac:dyDescent="0.25">
      <c r="A1936" s="1" t="s">
        <v>33</v>
      </c>
      <c r="B1936" s="1" t="s">
        <v>34</v>
      </c>
      <c r="C1936" s="2">
        <v>45911</v>
      </c>
      <c r="D1936" s="42" t="str">
        <f t="shared" si="136"/>
        <v>2025</v>
      </c>
      <c r="E1936" s="1" t="s">
        <v>35</v>
      </c>
      <c r="F1936" s="1" t="s">
        <v>36</v>
      </c>
      <c r="G1936" s="1" t="s">
        <v>37</v>
      </c>
      <c r="H1936" s="1" t="s">
        <v>2010</v>
      </c>
      <c r="I1936" s="1" t="s">
        <v>363</v>
      </c>
      <c r="J1936" s="3">
        <v>0</v>
      </c>
      <c r="K1936" s="3">
        <v>47721</v>
      </c>
      <c r="L1936" s="3">
        <f t="shared" si="137"/>
        <v>-47721</v>
      </c>
      <c r="M1936" s="1" t="s">
        <v>40</v>
      </c>
      <c r="N1936" s="88">
        <v>73149268</v>
      </c>
      <c r="O1936" s="1" t="s">
        <v>425</v>
      </c>
      <c r="P1936" s="1" t="s">
        <v>37</v>
      </c>
      <c r="Q1936" s="1" t="s">
        <v>43</v>
      </c>
      <c r="R1936" s="1" t="s">
        <v>43</v>
      </c>
      <c r="S1936" s="1" t="s">
        <v>43</v>
      </c>
      <c r="T1936" s="3">
        <v>0</v>
      </c>
      <c r="U1936" s="1" t="s">
        <v>44</v>
      </c>
      <c r="V1936" s="1" t="s">
        <v>45</v>
      </c>
      <c r="W1936" s="1" t="s">
        <v>2010</v>
      </c>
      <c r="X1936" s="1" t="s">
        <v>46</v>
      </c>
      <c r="Y1936" s="1" t="s">
        <v>47</v>
      </c>
      <c r="Z1936" s="1" t="s">
        <v>2011</v>
      </c>
      <c r="AA1936" s="1" t="s">
        <v>49</v>
      </c>
      <c r="AB1936" s="1" t="s">
        <v>50</v>
      </c>
      <c r="AC1936" s="1" t="s">
        <v>51</v>
      </c>
      <c r="AD1936" s="1" t="s">
        <v>2011</v>
      </c>
      <c r="AE1936" s="1" t="s">
        <v>37</v>
      </c>
      <c r="AF1936">
        <f t="shared" si="138"/>
        <v>2025</v>
      </c>
      <c r="AG1936" t="str">
        <f t="shared" si="139"/>
        <v>sep</v>
      </c>
      <c r="AH1936" t="str">
        <f>+VLOOKUP(N1936,'[1]2. Ingreso de incapacidades'!$C$5:$O$6997,13,FALSE)</f>
        <v>COOSALUD ESS EPS -S</v>
      </c>
      <c r="AI1936" t="s">
        <v>2198</v>
      </c>
    </row>
    <row r="1937" spans="1:35" hidden="1" x14ac:dyDescent="0.25">
      <c r="A1937" s="1" t="s">
        <v>33</v>
      </c>
      <c r="B1937" s="1" t="s">
        <v>34</v>
      </c>
      <c r="C1937" s="2">
        <v>45911</v>
      </c>
      <c r="D1937" s="42" t="str">
        <f t="shared" si="136"/>
        <v>2025</v>
      </c>
      <c r="E1937" s="1" t="s">
        <v>35</v>
      </c>
      <c r="F1937" s="1" t="s">
        <v>36</v>
      </c>
      <c r="G1937" s="1" t="s">
        <v>37</v>
      </c>
      <c r="H1937" s="1" t="s">
        <v>2010</v>
      </c>
      <c r="I1937" s="1" t="s">
        <v>363</v>
      </c>
      <c r="J1937" s="3">
        <v>0</v>
      </c>
      <c r="K1937" s="3">
        <v>998031</v>
      </c>
      <c r="L1937" s="3">
        <f t="shared" si="137"/>
        <v>-998031</v>
      </c>
      <c r="M1937" s="1" t="s">
        <v>40</v>
      </c>
      <c r="N1937" s="88">
        <v>15031784</v>
      </c>
      <c r="O1937" s="1" t="s">
        <v>149</v>
      </c>
      <c r="P1937" s="1" t="s">
        <v>37</v>
      </c>
      <c r="Q1937" s="1" t="s">
        <v>43</v>
      </c>
      <c r="R1937" s="1" t="s">
        <v>43</v>
      </c>
      <c r="S1937" s="1" t="s">
        <v>43</v>
      </c>
      <c r="T1937" s="3">
        <v>0</v>
      </c>
      <c r="U1937" s="1" t="s">
        <v>44</v>
      </c>
      <c r="V1937" s="1" t="s">
        <v>45</v>
      </c>
      <c r="W1937" s="1" t="s">
        <v>2010</v>
      </c>
      <c r="X1937" s="1" t="s">
        <v>46</v>
      </c>
      <c r="Y1937" s="1" t="s">
        <v>47</v>
      </c>
      <c r="Z1937" s="1" t="s">
        <v>2011</v>
      </c>
      <c r="AA1937" s="1" t="s">
        <v>49</v>
      </c>
      <c r="AB1937" s="1" t="s">
        <v>50</v>
      </c>
      <c r="AC1937" s="1" t="s">
        <v>51</v>
      </c>
      <c r="AD1937" s="1" t="s">
        <v>2011</v>
      </c>
      <c r="AE1937" s="1" t="s">
        <v>37</v>
      </c>
      <c r="AF1937">
        <f t="shared" si="138"/>
        <v>2025</v>
      </c>
      <c r="AG1937" t="str">
        <f t="shared" si="139"/>
        <v>sep</v>
      </c>
      <c r="AH1937" t="str">
        <f>+VLOOKUP(N1937,'[1]2. Ingreso de incapacidades'!$C$5:$O$6997,13,FALSE)</f>
        <v>FAMISANAR E.P.S</v>
      </c>
      <c r="AI1937" t="s">
        <v>2196</v>
      </c>
    </row>
    <row r="1938" spans="1:35" hidden="1" x14ac:dyDescent="0.25">
      <c r="A1938" s="1" t="s">
        <v>33</v>
      </c>
      <c r="B1938" s="1" t="s">
        <v>34</v>
      </c>
      <c r="C1938" s="2">
        <v>45911</v>
      </c>
      <c r="D1938" s="42" t="str">
        <f t="shared" si="136"/>
        <v>2025</v>
      </c>
      <c r="E1938" s="1" t="s">
        <v>35</v>
      </c>
      <c r="F1938" s="1" t="s">
        <v>36</v>
      </c>
      <c r="G1938" s="1" t="s">
        <v>37</v>
      </c>
      <c r="H1938" s="1" t="s">
        <v>2010</v>
      </c>
      <c r="I1938" s="1" t="s">
        <v>363</v>
      </c>
      <c r="J1938" s="3">
        <v>0</v>
      </c>
      <c r="K1938" s="3">
        <v>1328600</v>
      </c>
      <c r="L1938" s="3">
        <f t="shared" si="137"/>
        <v>-1328600</v>
      </c>
      <c r="M1938" s="1" t="s">
        <v>40</v>
      </c>
      <c r="N1938" s="88">
        <v>73159298</v>
      </c>
      <c r="O1938" s="1" t="s">
        <v>120</v>
      </c>
      <c r="P1938" s="1" t="s">
        <v>37</v>
      </c>
      <c r="Q1938" s="1" t="s">
        <v>43</v>
      </c>
      <c r="R1938" s="1" t="s">
        <v>43</v>
      </c>
      <c r="S1938" s="1" t="s">
        <v>43</v>
      </c>
      <c r="T1938" s="3">
        <v>0</v>
      </c>
      <c r="U1938" s="1" t="s">
        <v>44</v>
      </c>
      <c r="V1938" s="1" t="s">
        <v>45</v>
      </c>
      <c r="W1938" s="1" t="s">
        <v>2010</v>
      </c>
      <c r="X1938" s="1" t="s">
        <v>46</v>
      </c>
      <c r="Y1938" s="1" t="s">
        <v>47</v>
      </c>
      <c r="Z1938" s="1" t="s">
        <v>2011</v>
      </c>
      <c r="AA1938" s="1" t="s">
        <v>49</v>
      </c>
      <c r="AB1938" s="1" t="s">
        <v>50</v>
      </c>
      <c r="AC1938" s="1" t="s">
        <v>51</v>
      </c>
      <c r="AD1938" s="1" t="s">
        <v>2011</v>
      </c>
      <c r="AE1938" s="1" t="s">
        <v>37</v>
      </c>
      <c r="AF1938">
        <f t="shared" si="138"/>
        <v>2025</v>
      </c>
      <c r="AG1938" t="str">
        <f t="shared" si="139"/>
        <v>sep</v>
      </c>
      <c r="AH1938" t="str">
        <f>+VLOOKUP(N1938,'[1]2. Ingreso de incapacidades'!$C$5:$O$6997,13,FALSE)</f>
        <v>NUEVA E.P.S</v>
      </c>
      <c r="AI1938" t="s">
        <v>2199</v>
      </c>
    </row>
    <row r="1939" spans="1:35" hidden="1" x14ac:dyDescent="0.25">
      <c r="A1939" s="1" t="s">
        <v>33</v>
      </c>
      <c r="B1939" s="1" t="s">
        <v>34</v>
      </c>
      <c r="C1939" s="2">
        <v>45911</v>
      </c>
      <c r="D1939" s="42" t="str">
        <f t="shared" si="136"/>
        <v>2025</v>
      </c>
      <c r="E1939" s="1" t="s">
        <v>35</v>
      </c>
      <c r="F1939" s="1" t="s">
        <v>36</v>
      </c>
      <c r="G1939" s="1" t="s">
        <v>37</v>
      </c>
      <c r="H1939" s="1" t="s">
        <v>2010</v>
      </c>
      <c r="I1939" s="1" t="s">
        <v>2012</v>
      </c>
      <c r="J1939" s="3">
        <v>0</v>
      </c>
      <c r="K1939" s="3">
        <v>360473</v>
      </c>
      <c r="L1939" s="3">
        <f t="shared" si="137"/>
        <v>-360473</v>
      </c>
      <c r="M1939" s="1" t="s">
        <v>40</v>
      </c>
      <c r="N1939" s="88">
        <v>12595533</v>
      </c>
      <c r="O1939" s="1" t="s">
        <v>116</v>
      </c>
      <c r="P1939" s="1" t="s">
        <v>37</v>
      </c>
      <c r="Q1939" s="1" t="s">
        <v>43</v>
      </c>
      <c r="R1939" s="1" t="s">
        <v>43</v>
      </c>
      <c r="S1939" s="1" t="s">
        <v>43</v>
      </c>
      <c r="T1939" s="3">
        <v>0</v>
      </c>
      <c r="U1939" s="1" t="s">
        <v>44</v>
      </c>
      <c r="V1939" s="1" t="s">
        <v>45</v>
      </c>
      <c r="W1939" s="1" t="s">
        <v>2010</v>
      </c>
      <c r="X1939" s="1" t="s">
        <v>46</v>
      </c>
      <c r="Y1939" s="1" t="s">
        <v>47</v>
      </c>
      <c r="Z1939" s="1" t="s">
        <v>2011</v>
      </c>
      <c r="AA1939" s="1" t="s">
        <v>49</v>
      </c>
      <c r="AB1939" s="1" t="s">
        <v>50</v>
      </c>
      <c r="AC1939" s="1" t="s">
        <v>51</v>
      </c>
      <c r="AD1939" s="1" t="s">
        <v>2011</v>
      </c>
      <c r="AE1939" s="1" t="s">
        <v>37</v>
      </c>
      <c r="AF1939">
        <f t="shared" si="138"/>
        <v>2025</v>
      </c>
      <c r="AG1939" t="str">
        <f t="shared" si="139"/>
        <v>sep</v>
      </c>
      <c r="AH1939" t="str">
        <f>+VLOOKUP(N1939,'[1]2. Ingreso de incapacidades'!$C$5:$O$6997,13,FALSE)</f>
        <v>NUEVA E.P.S</v>
      </c>
      <c r="AI1939" t="s">
        <v>2199</v>
      </c>
    </row>
    <row r="1940" spans="1:35" hidden="1" x14ac:dyDescent="0.25">
      <c r="A1940" s="1" t="s">
        <v>33</v>
      </c>
      <c r="B1940" s="1" t="s">
        <v>34</v>
      </c>
      <c r="C1940" s="2">
        <v>45922</v>
      </c>
      <c r="D1940" s="42" t="str">
        <f t="shared" si="136"/>
        <v>2025</v>
      </c>
      <c r="E1940" s="1" t="s">
        <v>35</v>
      </c>
      <c r="F1940" s="1" t="s">
        <v>36</v>
      </c>
      <c r="G1940" s="1" t="s">
        <v>37</v>
      </c>
      <c r="H1940" s="1" t="s">
        <v>2013</v>
      </c>
      <c r="I1940" s="1" t="s">
        <v>363</v>
      </c>
      <c r="J1940" s="3">
        <v>0</v>
      </c>
      <c r="K1940" s="3">
        <v>1930174</v>
      </c>
      <c r="L1940" s="3">
        <f t="shared" si="137"/>
        <v>-1930174</v>
      </c>
      <c r="M1940" s="1" t="s">
        <v>40</v>
      </c>
      <c r="N1940" s="88">
        <v>72195323</v>
      </c>
      <c r="O1940" s="1" t="s">
        <v>88</v>
      </c>
      <c r="P1940" s="1" t="s">
        <v>37</v>
      </c>
      <c r="Q1940" s="1" t="s">
        <v>43</v>
      </c>
      <c r="R1940" s="1" t="s">
        <v>43</v>
      </c>
      <c r="S1940" s="1" t="s">
        <v>43</v>
      </c>
      <c r="T1940" s="3">
        <v>0</v>
      </c>
      <c r="U1940" s="1" t="s">
        <v>44</v>
      </c>
      <c r="V1940" s="1" t="s">
        <v>45</v>
      </c>
      <c r="W1940" s="1" t="s">
        <v>2013</v>
      </c>
      <c r="X1940" s="1" t="s">
        <v>46</v>
      </c>
      <c r="Y1940" s="1" t="s">
        <v>47</v>
      </c>
      <c r="Z1940" s="1" t="s">
        <v>2014</v>
      </c>
      <c r="AA1940" s="1" t="s">
        <v>49</v>
      </c>
      <c r="AB1940" s="1" t="s">
        <v>50</v>
      </c>
      <c r="AC1940" s="1" t="s">
        <v>51</v>
      </c>
      <c r="AD1940" s="1" t="s">
        <v>2014</v>
      </c>
      <c r="AE1940" s="1" t="s">
        <v>37</v>
      </c>
      <c r="AF1940">
        <f t="shared" si="138"/>
        <v>2025</v>
      </c>
      <c r="AG1940" t="str">
        <f t="shared" si="139"/>
        <v>sep</v>
      </c>
      <c r="AH1940" t="str">
        <f>+VLOOKUP(N1940,'[1]2. Ingreso de incapacidades'!$C$5:$O$6997,13,FALSE)</f>
        <v>ARL SURA</v>
      </c>
      <c r="AI1940" t="s">
        <v>2297</v>
      </c>
    </row>
    <row r="1941" spans="1:35" hidden="1" x14ac:dyDescent="0.25">
      <c r="A1941" s="1" t="s">
        <v>33</v>
      </c>
      <c r="B1941" s="1" t="s">
        <v>34</v>
      </c>
      <c r="C1941" s="2">
        <v>45922</v>
      </c>
      <c r="D1941" s="42" t="str">
        <f t="shared" si="136"/>
        <v>2025</v>
      </c>
      <c r="E1941" s="1" t="s">
        <v>35</v>
      </c>
      <c r="F1941" s="1" t="s">
        <v>36</v>
      </c>
      <c r="G1941" s="1" t="s">
        <v>37</v>
      </c>
      <c r="H1941" s="1" t="s">
        <v>2013</v>
      </c>
      <c r="I1941" s="1" t="s">
        <v>363</v>
      </c>
      <c r="J1941" s="3">
        <v>0</v>
      </c>
      <c r="K1941" s="3">
        <v>49592</v>
      </c>
      <c r="L1941" s="3">
        <f t="shared" si="137"/>
        <v>-49592</v>
      </c>
      <c r="M1941" s="1" t="s">
        <v>40</v>
      </c>
      <c r="N1941" s="88">
        <v>3814492</v>
      </c>
      <c r="O1941" s="1" t="s">
        <v>764</v>
      </c>
      <c r="P1941" s="1" t="s">
        <v>37</v>
      </c>
      <c r="Q1941" s="1" t="s">
        <v>43</v>
      </c>
      <c r="R1941" s="1" t="s">
        <v>43</v>
      </c>
      <c r="S1941" s="1" t="s">
        <v>43</v>
      </c>
      <c r="T1941" s="3">
        <v>0</v>
      </c>
      <c r="U1941" s="1" t="s">
        <v>44</v>
      </c>
      <c r="V1941" s="1" t="s">
        <v>45</v>
      </c>
      <c r="W1941" s="1" t="s">
        <v>2013</v>
      </c>
      <c r="X1941" s="1" t="s">
        <v>46</v>
      </c>
      <c r="Y1941" s="1" t="s">
        <v>47</v>
      </c>
      <c r="Z1941" s="1" t="s">
        <v>2014</v>
      </c>
      <c r="AA1941" s="1" t="s">
        <v>49</v>
      </c>
      <c r="AB1941" s="1" t="s">
        <v>50</v>
      </c>
      <c r="AC1941" s="1" t="s">
        <v>51</v>
      </c>
      <c r="AD1941" s="1" t="s">
        <v>2014</v>
      </c>
      <c r="AE1941" s="1" t="s">
        <v>37</v>
      </c>
      <c r="AF1941">
        <f t="shared" si="138"/>
        <v>2025</v>
      </c>
      <c r="AG1941" t="str">
        <f t="shared" si="139"/>
        <v>sep</v>
      </c>
      <c r="AH1941" t="str">
        <f>+VLOOKUP(N1941,'[1]2. Ingreso de incapacidades'!$C$5:$O$6997,13,FALSE)</f>
        <v>ARL SURA</v>
      </c>
      <c r="AI1941" t="s">
        <v>2297</v>
      </c>
    </row>
    <row r="1942" spans="1:35" hidden="1" x14ac:dyDescent="0.25">
      <c r="A1942" s="1" t="s">
        <v>33</v>
      </c>
      <c r="B1942" s="1" t="s">
        <v>34</v>
      </c>
      <c r="C1942" s="2">
        <v>45922</v>
      </c>
      <c r="D1942" s="42" t="str">
        <f t="shared" si="136"/>
        <v>2025</v>
      </c>
      <c r="E1942" s="1" t="s">
        <v>35</v>
      </c>
      <c r="F1942" s="1" t="s">
        <v>36</v>
      </c>
      <c r="G1942" s="1" t="s">
        <v>37</v>
      </c>
      <c r="H1942" s="1" t="s">
        <v>2013</v>
      </c>
      <c r="I1942" s="1" t="s">
        <v>363</v>
      </c>
      <c r="J1942" s="3">
        <v>0</v>
      </c>
      <c r="K1942" s="3">
        <v>185435</v>
      </c>
      <c r="L1942" s="3">
        <f t="shared" si="137"/>
        <v>-185435</v>
      </c>
      <c r="M1942" s="1" t="s">
        <v>40</v>
      </c>
      <c r="N1942" s="88">
        <v>1148693357</v>
      </c>
      <c r="O1942" s="1" t="s">
        <v>755</v>
      </c>
      <c r="P1942" s="1" t="s">
        <v>37</v>
      </c>
      <c r="Q1942" s="1" t="s">
        <v>43</v>
      </c>
      <c r="R1942" s="1" t="s">
        <v>43</v>
      </c>
      <c r="S1942" s="1" t="s">
        <v>43</v>
      </c>
      <c r="T1942" s="3">
        <v>0</v>
      </c>
      <c r="U1942" s="1" t="s">
        <v>44</v>
      </c>
      <c r="V1942" s="1" t="s">
        <v>45</v>
      </c>
      <c r="W1942" s="1" t="s">
        <v>2013</v>
      </c>
      <c r="X1942" s="1" t="s">
        <v>46</v>
      </c>
      <c r="Y1942" s="1" t="s">
        <v>47</v>
      </c>
      <c r="Z1942" s="1" t="s">
        <v>2014</v>
      </c>
      <c r="AA1942" s="1" t="s">
        <v>49</v>
      </c>
      <c r="AB1942" s="1" t="s">
        <v>50</v>
      </c>
      <c r="AC1942" s="1" t="s">
        <v>51</v>
      </c>
      <c r="AD1942" s="1" t="s">
        <v>2014</v>
      </c>
      <c r="AE1942" s="1" t="s">
        <v>37</v>
      </c>
      <c r="AF1942">
        <f t="shared" si="138"/>
        <v>2025</v>
      </c>
      <c r="AG1942" t="str">
        <f t="shared" si="139"/>
        <v>sep</v>
      </c>
      <c r="AH1942" t="str">
        <f>+VLOOKUP(N1942,'[1]2. Ingreso de incapacidades'!$C$5:$O$6997,13,FALSE)</f>
        <v>ARL SURA</v>
      </c>
      <c r="AI1942" t="s">
        <v>2297</v>
      </c>
    </row>
    <row r="1943" spans="1:35" hidden="1" x14ac:dyDescent="0.25">
      <c r="A1943" s="1" t="s">
        <v>33</v>
      </c>
      <c r="B1943" s="1" t="s">
        <v>34</v>
      </c>
      <c r="C1943" s="2">
        <v>45922</v>
      </c>
      <c r="D1943" s="42" t="str">
        <f t="shared" si="136"/>
        <v>2025</v>
      </c>
      <c r="E1943" s="1" t="s">
        <v>35</v>
      </c>
      <c r="F1943" s="1" t="s">
        <v>36</v>
      </c>
      <c r="G1943" s="1" t="s">
        <v>37</v>
      </c>
      <c r="H1943" s="1" t="s">
        <v>2013</v>
      </c>
      <c r="I1943" s="1" t="s">
        <v>363</v>
      </c>
      <c r="J1943" s="3">
        <v>0</v>
      </c>
      <c r="K1943" s="3">
        <v>266668</v>
      </c>
      <c r="L1943" s="3">
        <f t="shared" si="137"/>
        <v>-266668</v>
      </c>
      <c r="M1943" s="1" t="s">
        <v>40</v>
      </c>
      <c r="N1943" s="88">
        <v>73139344</v>
      </c>
      <c r="O1943" s="1" t="s">
        <v>787</v>
      </c>
      <c r="P1943" s="1" t="s">
        <v>37</v>
      </c>
      <c r="Q1943" s="1" t="s">
        <v>43</v>
      </c>
      <c r="R1943" s="1" t="s">
        <v>43</v>
      </c>
      <c r="S1943" s="1" t="s">
        <v>43</v>
      </c>
      <c r="T1943" s="3">
        <v>0</v>
      </c>
      <c r="U1943" s="1" t="s">
        <v>44</v>
      </c>
      <c r="V1943" s="1" t="s">
        <v>45</v>
      </c>
      <c r="W1943" s="1" t="s">
        <v>2013</v>
      </c>
      <c r="X1943" s="1" t="s">
        <v>46</v>
      </c>
      <c r="Y1943" s="1" t="s">
        <v>47</v>
      </c>
      <c r="Z1943" s="1" t="s">
        <v>2014</v>
      </c>
      <c r="AA1943" s="1" t="s">
        <v>49</v>
      </c>
      <c r="AB1943" s="1" t="s">
        <v>50</v>
      </c>
      <c r="AC1943" s="1" t="s">
        <v>51</v>
      </c>
      <c r="AD1943" s="1" t="s">
        <v>2014</v>
      </c>
      <c r="AE1943" s="1" t="s">
        <v>37</v>
      </c>
      <c r="AF1943">
        <f t="shared" si="138"/>
        <v>2025</v>
      </c>
      <c r="AG1943" t="str">
        <f t="shared" si="139"/>
        <v>sep</v>
      </c>
      <c r="AH1943" t="str">
        <f>+VLOOKUP(N1943,'[1]2. Ingreso de incapacidades'!$C$5:$O$6997,13,FALSE)</f>
        <v>ARL SURA</v>
      </c>
      <c r="AI1943" t="s">
        <v>2297</v>
      </c>
    </row>
    <row r="1944" spans="1:35" hidden="1" x14ac:dyDescent="0.25">
      <c r="A1944" s="1" t="s">
        <v>33</v>
      </c>
      <c r="B1944" s="1" t="s">
        <v>34</v>
      </c>
      <c r="C1944" s="2">
        <v>45922</v>
      </c>
      <c r="D1944" s="42" t="str">
        <f t="shared" si="136"/>
        <v>2025</v>
      </c>
      <c r="E1944" s="1" t="s">
        <v>35</v>
      </c>
      <c r="F1944" s="1" t="s">
        <v>36</v>
      </c>
      <c r="G1944" s="1" t="s">
        <v>37</v>
      </c>
      <c r="H1944" s="1" t="s">
        <v>2013</v>
      </c>
      <c r="I1944" s="1" t="s">
        <v>2015</v>
      </c>
      <c r="J1944" s="3">
        <v>0</v>
      </c>
      <c r="K1944" s="3">
        <v>1887619</v>
      </c>
      <c r="L1944" s="3">
        <f t="shared" si="137"/>
        <v>-1887619</v>
      </c>
      <c r="M1944" s="1" t="s">
        <v>40</v>
      </c>
      <c r="N1944" s="88">
        <v>1047471721</v>
      </c>
      <c r="O1944" s="1" t="s">
        <v>453</v>
      </c>
      <c r="P1944" s="1" t="s">
        <v>37</v>
      </c>
      <c r="Q1944" s="1" t="s">
        <v>43</v>
      </c>
      <c r="R1944" s="1" t="s">
        <v>43</v>
      </c>
      <c r="S1944" s="1" t="s">
        <v>43</v>
      </c>
      <c r="T1944" s="3">
        <v>0</v>
      </c>
      <c r="U1944" s="1" t="s">
        <v>44</v>
      </c>
      <c r="V1944" s="1" t="s">
        <v>45</v>
      </c>
      <c r="W1944" s="1" t="s">
        <v>2013</v>
      </c>
      <c r="X1944" s="1" t="s">
        <v>46</v>
      </c>
      <c r="Y1944" s="1" t="s">
        <v>47</v>
      </c>
      <c r="Z1944" s="1" t="s">
        <v>2014</v>
      </c>
      <c r="AA1944" s="1" t="s">
        <v>49</v>
      </c>
      <c r="AB1944" s="1" t="s">
        <v>50</v>
      </c>
      <c r="AC1944" s="1" t="s">
        <v>51</v>
      </c>
      <c r="AD1944" s="1" t="s">
        <v>2014</v>
      </c>
      <c r="AE1944" s="1" t="s">
        <v>37</v>
      </c>
      <c r="AF1944">
        <f t="shared" si="138"/>
        <v>2025</v>
      </c>
      <c r="AG1944" t="str">
        <f t="shared" si="139"/>
        <v>sep</v>
      </c>
      <c r="AH1944" t="str">
        <f>+VLOOKUP(N1944,'[1]2. Ingreso de incapacidades'!$C$5:$O$6997,13,FALSE)</f>
        <v>ARL SURA</v>
      </c>
      <c r="AI1944" t="s">
        <v>2297</v>
      </c>
    </row>
    <row r="1945" spans="1:35" hidden="1" x14ac:dyDescent="0.25">
      <c r="A1945" s="1" t="s">
        <v>33</v>
      </c>
      <c r="B1945" s="1" t="s">
        <v>34</v>
      </c>
      <c r="C1945" s="2">
        <v>45923</v>
      </c>
      <c r="D1945" s="42" t="str">
        <f t="shared" si="136"/>
        <v>2025</v>
      </c>
      <c r="E1945" s="1" t="s">
        <v>35</v>
      </c>
      <c r="F1945" s="1" t="s">
        <v>36</v>
      </c>
      <c r="G1945" s="1" t="s">
        <v>37</v>
      </c>
      <c r="H1945" s="1" t="s">
        <v>2016</v>
      </c>
      <c r="I1945" s="1" t="s">
        <v>2017</v>
      </c>
      <c r="J1945" s="3">
        <v>0</v>
      </c>
      <c r="K1945" s="3">
        <v>257011</v>
      </c>
      <c r="L1945" s="3">
        <f t="shared" si="137"/>
        <v>-257011</v>
      </c>
      <c r="M1945" s="1" t="s">
        <v>40</v>
      </c>
      <c r="N1945" s="88">
        <v>1143325774</v>
      </c>
      <c r="O1945" s="1" t="s">
        <v>536</v>
      </c>
      <c r="P1945" s="1" t="s">
        <v>37</v>
      </c>
      <c r="Q1945" s="1" t="s">
        <v>43</v>
      </c>
      <c r="R1945" s="1" t="s">
        <v>43</v>
      </c>
      <c r="S1945" s="1" t="s">
        <v>43</v>
      </c>
      <c r="T1945" s="3">
        <v>0</v>
      </c>
      <c r="U1945" s="1" t="s">
        <v>44</v>
      </c>
      <c r="V1945" s="1" t="s">
        <v>45</v>
      </c>
      <c r="W1945" s="1" t="s">
        <v>2016</v>
      </c>
      <c r="X1945" s="1" t="s">
        <v>46</v>
      </c>
      <c r="Y1945" s="1" t="s">
        <v>47</v>
      </c>
      <c r="Z1945" s="1" t="s">
        <v>2018</v>
      </c>
      <c r="AA1945" s="1" t="s">
        <v>49</v>
      </c>
      <c r="AB1945" s="1" t="s">
        <v>50</v>
      </c>
      <c r="AC1945" s="1" t="s">
        <v>51</v>
      </c>
      <c r="AD1945" s="1" t="s">
        <v>2018</v>
      </c>
      <c r="AE1945" s="1" t="s">
        <v>37</v>
      </c>
      <c r="AF1945">
        <f t="shared" si="138"/>
        <v>2025</v>
      </c>
      <c r="AG1945" t="str">
        <f t="shared" si="139"/>
        <v>sep</v>
      </c>
      <c r="AH1945" t="str">
        <f>+VLOOKUP(N1945,'[1]2. Ingreso de incapacidades'!$C$5:$O$6997,13,FALSE)</f>
        <v>COOSALUD ESS EPS -S</v>
      </c>
      <c r="AI1945" t="s">
        <v>2198</v>
      </c>
    </row>
    <row r="1946" spans="1:35" hidden="1" x14ac:dyDescent="0.25">
      <c r="A1946" s="1" t="s">
        <v>33</v>
      </c>
      <c r="B1946" s="1" t="s">
        <v>34</v>
      </c>
      <c r="C1946" s="2">
        <v>45925</v>
      </c>
      <c r="D1946" s="42" t="str">
        <f t="shared" si="136"/>
        <v>2025</v>
      </c>
      <c r="E1946" s="1" t="s">
        <v>35</v>
      </c>
      <c r="F1946" s="1" t="s">
        <v>36</v>
      </c>
      <c r="G1946" s="1" t="s">
        <v>37</v>
      </c>
      <c r="H1946" s="1" t="s">
        <v>2019</v>
      </c>
      <c r="I1946" s="1" t="s">
        <v>363</v>
      </c>
      <c r="J1946" s="3">
        <v>0</v>
      </c>
      <c r="K1946" s="3">
        <v>198109</v>
      </c>
      <c r="L1946" s="3">
        <f t="shared" si="137"/>
        <v>-198109</v>
      </c>
      <c r="M1946" s="1" t="s">
        <v>40</v>
      </c>
      <c r="N1946" s="88">
        <v>8852350</v>
      </c>
      <c r="O1946" s="1" t="s">
        <v>292</v>
      </c>
      <c r="P1946" s="1" t="s">
        <v>37</v>
      </c>
      <c r="Q1946" s="1" t="s">
        <v>43</v>
      </c>
      <c r="R1946" s="1" t="s">
        <v>43</v>
      </c>
      <c r="S1946" s="1" t="s">
        <v>43</v>
      </c>
      <c r="T1946" s="3">
        <v>0</v>
      </c>
      <c r="U1946" s="1" t="s">
        <v>44</v>
      </c>
      <c r="V1946" s="1" t="s">
        <v>45</v>
      </c>
      <c r="W1946" s="1" t="s">
        <v>2019</v>
      </c>
      <c r="X1946" s="1" t="s">
        <v>46</v>
      </c>
      <c r="Y1946" s="1" t="s">
        <v>47</v>
      </c>
      <c r="Z1946" s="1" t="s">
        <v>2020</v>
      </c>
      <c r="AA1946" s="1" t="s">
        <v>49</v>
      </c>
      <c r="AB1946" s="1" t="s">
        <v>50</v>
      </c>
      <c r="AC1946" s="1" t="s">
        <v>51</v>
      </c>
      <c r="AD1946" s="1" t="s">
        <v>2020</v>
      </c>
      <c r="AE1946" s="1" t="s">
        <v>37</v>
      </c>
      <c r="AF1946">
        <f t="shared" si="138"/>
        <v>2025</v>
      </c>
      <c r="AG1946" t="str">
        <f t="shared" si="139"/>
        <v>sep</v>
      </c>
      <c r="AH1946" t="str">
        <f>+VLOOKUP(N1946,'[1]2. Ingreso de incapacidades'!$C$5:$O$6997,13,FALSE)</f>
        <v>SALUD TOTAL E.P.S.</v>
      </c>
      <c r="AI1946" t="s">
        <v>2192</v>
      </c>
    </row>
    <row r="1947" spans="1:35" hidden="1" x14ac:dyDescent="0.25">
      <c r="A1947" s="1" t="s">
        <v>33</v>
      </c>
      <c r="B1947" s="1" t="s">
        <v>34</v>
      </c>
      <c r="C1947" s="2">
        <v>45925</v>
      </c>
      <c r="D1947" s="42" t="str">
        <f t="shared" si="136"/>
        <v>2025</v>
      </c>
      <c r="E1947" s="1" t="s">
        <v>35</v>
      </c>
      <c r="F1947" s="1" t="s">
        <v>36</v>
      </c>
      <c r="G1947" s="1" t="s">
        <v>37</v>
      </c>
      <c r="H1947" s="1" t="s">
        <v>2019</v>
      </c>
      <c r="I1947" s="1" t="s">
        <v>2021</v>
      </c>
      <c r="J1947" s="3">
        <v>0</v>
      </c>
      <c r="K1947" s="3">
        <v>54956</v>
      </c>
      <c r="L1947" s="3">
        <f t="shared" si="137"/>
        <v>-54956</v>
      </c>
      <c r="M1947" s="1" t="s">
        <v>40</v>
      </c>
      <c r="N1947" s="88">
        <v>1047450499</v>
      </c>
      <c r="O1947" s="1" t="s">
        <v>2023</v>
      </c>
      <c r="P1947" s="1" t="s">
        <v>37</v>
      </c>
      <c r="Q1947" s="1" t="s">
        <v>43</v>
      </c>
      <c r="R1947" s="1" t="s">
        <v>43</v>
      </c>
      <c r="S1947" s="1" t="s">
        <v>43</v>
      </c>
      <c r="T1947" s="3">
        <v>0</v>
      </c>
      <c r="U1947" s="1" t="s">
        <v>44</v>
      </c>
      <c r="V1947" s="1" t="s">
        <v>45</v>
      </c>
      <c r="W1947" s="1" t="s">
        <v>2019</v>
      </c>
      <c r="X1947" s="1" t="s">
        <v>46</v>
      </c>
      <c r="Y1947" s="1" t="s">
        <v>47</v>
      </c>
      <c r="Z1947" s="1" t="s">
        <v>2020</v>
      </c>
      <c r="AA1947" s="1" t="s">
        <v>49</v>
      </c>
      <c r="AB1947" s="1" t="s">
        <v>50</v>
      </c>
      <c r="AC1947" s="1" t="s">
        <v>51</v>
      </c>
      <c r="AD1947" s="1" t="s">
        <v>2020</v>
      </c>
      <c r="AE1947" s="1" t="s">
        <v>37</v>
      </c>
      <c r="AF1947">
        <f t="shared" si="138"/>
        <v>2025</v>
      </c>
      <c r="AG1947" t="str">
        <f t="shared" si="139"/>
        <v>sep</v>
      </c>
      <c r="AH1947" t="str">
        <f>+VLOOKUP(N1947,'[1]2. Ingreso de incapacidades'!$C$5:$O$6997,13,FALSE)</f>
        <v>SALUD TOTAL E.P.S.</v>
      </c>
      <c r="AI1947" t="s">
        <v>2192</v>
      </c>
    </row>
    <row r="1948" spans="1:35" hidden="1" x14ac:dyDescent="0.25">
      <c r="A1948" s="1" t="s">
        <v>33</v>
      </c>
      <c r="B1948" s="1" t="s">
        <v>34</v>
      </c>
      <c r="C1948" s="2">
        <v>45930</v>
      </c>
      <c r="D1948" s="42" t="str">
        <f t="shared" si="136"/>
        <v>2025</v>
      </c>
      <c r="E1948" s="1" t="s">
        <v>73</v>
      </c>
      <c r="F1948" s="1" t="s">
        <v>74</v>
      </c>
      <c r="G1948" s="1" t="s">
        <v>37</v>
      </c>
      <c r="H1948" s="1" t="s">
        <v>1039</v>
      </c>
      <c r="I1948" s="1" t="s">
        <v>76</v>
      </c>
      <c r="J1948" s="3">
        <v>47450</v>
      </c>
      <c r="K1948" s="3">
        <v>0</v>
      </c>
      <c r="L1948" s="3">
        <f t="shared" si="137"/>
        <v>47450</v>
      </c>
      <c r="M1948" s="1" t="s">
        <v>40</v>
      </c>
      <c r="N1948" s="88">
        <v>73117655</v>
      </c>
      <c r="O1948" s="1" t="s">
        <v>128</v>
      </c>
      <c r="P1948" s="1" t="s">
        <v>1459</v>
      </c>
      <c r="Q1948" s="1" t="s">
        <v>1460</v>
      </c>
      <c r="R1948" s="1" t="s">
        <v>43</v>
      </c>
      <c r="S1948" s="1" t="s">
        <v>43</v>
      </c>
      <c r="T1948" s="3">
        <v>0</v>
      </c>
      <c r="U1948" s="1" t="s">
        <v>44</v>
      </c>
      <c r="V1948" s="1" t="s">
        <v>45</v>
      </c>
      <c r="W1948" s="1" t="s">
        <v>1039</v>
      </c>
      <c r="X1948" s="1" t="s">
        <v>46</v>
      </c>
      <c r="Y1948" s="1" t="s">
        <v>81</v>
      </c>
      <c r="Z1948" s="1" t="s">
        <v>2024</v>
      </c>
      <c r="AA1948" s="1" t="s">
        <v>83</v>
      </c>
      <c r="AB1948" s="1" t="s">
        <v>1989</v>
      </c>
      <c r="AC1948" s="1" t="s">
        <v>51</v>
      </c>
      <c r="AD1948" s="1" t="s">
        <v>2024</v>
      </c>
      <c r="AE1948" s="1" t="s">
        <v>37</v>
      </c>
      <c r="AF1948">
        <f t="shared" ref="AF1948:AF2011" si="140">YEAR(C1948)</f>
        <v>2025</v>
      </c>
      <c r="AG1948" t="str">
        <f t="shared" ref="AG1948:AG2011" si="141">TEXT(C1948,"mmm")</f>
        <v>sep</v>
      </c>
      <c r="AH1948" t="str">
        <f>+VLOOKUP(N1948,'[1]2. Ingreso de incapacidades'!$C$5:$O$6997,13,FALSE)</f>
        <v>COOMEVA E.P.S</v>
      </c>
      <c r="AI1948" t="s">
        <v>2202</v>
      </c>
    </row>
    <row r="1949" spans="1:35" hidden="1" x14ac:dyDescent="0.25">
      <c r="A1949" s="1" t="s">
        <v>33</v>
      </c>
      <c r="B1949" s="1" t="s">
        <v>34</v>
      </c>
      <c r="C1949" s="2">
        <v>45930</v>
      </c>
      <c r="D1949" s="42" t="str">
        <f t="shared" si="136"/>
        <v>2025</v>
      </c>
      <c r="E1949" s="1" t="s">
        <v>73</v>
      </c>
      <c r="F1949" s="1" t="s">
        <v>74</v>
      </c>
      <c r="G1949" s="1" t="s">
        <v>37</v>
      </c>
      <c r="H1949" s="1" t="s">
        <v>1039</v>
      </c>
      <c r="I1949" s="1" t="s">
        <v>76</v>
      </c>
      <c r="J1949" s="3">
        <v>47450</v>
      </c>
      <c r="K1949" s="3">
        <v>0</v>
      </c>
      <c r="L1949" s="3">
        <f t="shared" si="137"/>
        <v>47450</v>
      </c>
      <c r="M1949" s="1" t="s">
        <v>40</v>
      </c>
      <c r="N1949" s="88">
        <v>73143059</v>
      </c>
      <c r="O1949" s="1" t="s">
        <v>409</v>
      </c>
      <c r="P1949" s="1" t="s">
        <v>1459</v>
      </c>
      <c r="Q1949" s="1" t="s">
        <v>1460</v>
      </c>
      <c r="R1949" s="1" t="s">
        <v>43</v>
      </c>
      <c r="S1949" s="1" t="s">
        <v>43</v>
      </c>
      <c r="T1949" s="3">
        <v>0</v>
      </c>
      <c r="U1949" s="1" t="s">
        <v>44</v>
      </c>
      <c r="V1949" s="1" t="s">
        <v>45</v>
      </c>
      <c r="W1949" s="1" t="s">
        <v>1039</v>
      </c>
      <c r="X1949" s="1" t="s">
        <v>46</v>
      </c>
      <c r="Y1949" s="1" t="s">
        <v>81</v>
      </c>
      <c r="Z1949" s="1" t="s">
        <v>2024</v>
      </c>
      <c r="AA1949" s="1" t="s">
        <v>83</v>
      </c>
      <c r="AB1949" s="1" t="s">
        <v>1989</v>
      </c>
      <c r="AC1949" s="1" t="s">
        <v>51</v>
      </c>
      <c r="AD1949" s="1" t="s">
        <v>2024</v>
      </c>
      <c r="AE1949" s="1" t="s">
        <v>37</v>
      </c>
      <c r="AF1949">
        <f t="shared" si="140"/>
        <v>2025</v>
      </c>
      <c r="AG1949" t="str">
        <f t="shared" si="141"/>
        <v>sep</v>
      </c>
      <c r="AH1949" t="str">
        <f>+VLOOKUP(N1949,'[1]2. Ingreso de incapacidades'!$C$5:$O$6997,13,FALSE)</f>
        <v>SURA E.P.S.</v>
      </c>
      <c r="AI1949" t="s">
        <v>2197</v>
      </c>
    </row>
    <row r="1950" spans="1:35" hidden="1" x14ac:dyDescent="0.25">
      <c r="A1950" s="1" t="s">
        <v>33</v>
      </c>
      <c r="B1950" s="1" t="s">
        <v>34</v>
      </c>
      <c r="C1950" s="2">
        <v>45930</v>
      </c>
      <c r="D1950" s="42" t="str">
        <f t="shared" si="136"/>
        <v>2025</v>
      </c>
      <c r="E1950" s="1" t="s">
        <v>73</v>
      </c>
      <c r="F1950" s="1" t="s">
        <v>74</v>
      </c>
      <c r="G1950" s="1" t="s">
        <v>37</v>
      </c>
      <c r="H1950" s="1" t="s">
        <v>1039</v>
      </c>
      <c r="I1950" s="1" t="s">
        <v>76</v>
      </c>
      <c r="J1950" s="3">
        <v>152264</v>
      </c>
      <c r="K1950" s="3">
        <v>0</v>
      </c>
      <c r="L1950" s="3">
        <f t="shared" si="137"/>
        <v>152264</v>
      </c>
      <c r="M1950" s="1" t="s">
        <v>40</v>
      </c>
      <c r="N1950" s="88">
        <v>73150121</v>
      </c>
      <c r="O1950" s="1" t="s">
        <v>2026</v>
      </c>
      <c r="P1950" s="1" t="s">
        <v>1459</v>
      </c>
      <c r="Q1950" s="1" t="s">
        <v>1460</v>
      </c>
      <c r="R1950" s="1" t="s">
        <v>43</v>
      </c>
      <c r="S1950" s="1" t="s">
        <v>43</v>
      </c>
      <c r="T1950" s="3">
        <v>0</v>
      </c>
      <c r="U1950" s="1" t="s">
        <v>44</v>
      </c>
      <c r="V1950" s="1" t="s">
        <v>45</v>
      </c>
      <c r="W1950" s="1" t="s">
        <v>1039</v>
      </c>
      <c r="X1950" s="1" t="s">
        <v>46</v>
      </c>
      <c r="Y1950" s="1" t="s">
        <v>81</v>
      </c>
      <c r="Z1950" s="1" t="s">
        <v>2024</v>
      </c>
      <c r="AA1950" s="1" t="s">
        <v>83</v>
      </c>
      <c r="AB1950" s="1" t="s">
        <v>1989</v>
      </c>
      <c r="AC1950" s="1" t="s">
        <v>51</v>
      </c>
      <c r="AD1950" s="1" t="s">
        <v>2024</v>
      </c>
      <c r="AE1950" s="1" t="s">
        <v>37</v>
      </c>
      <c r="AF1950">
        <f t="shared" si="140"/>
        <v>2025</v>
      </c>
      <c r="AG1950" t="str">
        <f t="shared" si="141"/>
        <v>sep</v>
      </c>
      <c r="AH1950" t="e">
        <f>+VLOOKUP(N1950,'[1]2. Ingreso de incapacidades'!$C$5:$O$6997,13,FALSE)</f>
        <v>#N/A</v>
      </c>
      <c r="AI1950" t="e">
        <v>#N/A</v>
      </c>
    </row>
    <row r="1951" spans="1:35" hidden="1" x14ac:dyDescent="0.25">
      <c r="A1951" s="1" t="s">
        <v>33</v>
      </c>
      <c r="B1951" s="1" t="s">
        <v>34</v>
      </c>
      <c r="C1951" s="2">
        <v>45930</v>
      </c>
      <c r="D1951" s="42" t="str">
        <f t="shared" si="136"/>
        <v>2025</v>
      </c>
      <c r="E1951" s="1" t="s">
        <v>73</v>
      </c>
      <c r="F1951" s="1" t="s">
        <v>74</v>
      </c>
      <c r="G1951" s="1" t="s">
        <v>37</v>
      </c>
      <c r="H1951" s="1" t="s">
        <v>1039</v>
      </c>
      <c r="I1951" s="1" t="s">
        <v>76</v>
      </c>
      <c r="J1951" s="3">
        <v>54934</v>
      </c>
      <c r="K1951" s="3">
        <v>0</v>
      </c>
      <c r="L1951" s="3">
        <f t="shared" si="137"/>
        <v>54934</v>
      </c>
      <c r="M1951" s="1" t="s">
        <v>40</v>
      </c>
      <c r="N1951" s="88">
        <v>1047450499</v>
      </c>
      <c r="O1951" s="1" t="s">
        <v>2023</v>
      </c>
      <c r="P1951" s="1" t="s">
        <v>1459</v>
      </c>
      <c r="Q1951" s="1" t="s">
        <v>1460</v>
      </c>
      <c r="R1951" s="1" t="s">
        <v>43</v>
      </c>
      <c r="S1951" s="1" t="s">
        <v>43</v>
      </c>
      <c r="T1951" s="3">
        <v>0</v>
      </c>
      <c r="U1951" s="1" t="s">
        <v>44</v>
      </c>
      <c r="V1951" s="1" t="s">
        <v>45</v>
      </c>
      <c r="W1951" s="1" t="s">
        <v>1039</v>
      </c>
      <c r="X1951" s="1" t="s">
        <v>46</v>
      </c>
      <c r="Y1951" s="1" t="s">
        <v>81</v>
      </c>
      <c r="Z1951" s="1" t="s">
        <v>2024</v>
      </c>
      <c r="AA1951" s="1" t="s">
        <v>83</v>
      </c>
      <c r="AB1951" s="1" t="s">
        <v>1989</v>
      </c>
      <c r="AC1951" s="1" t="s">
        <v>51</v>
      </c>
      <c r="AD1951" s="1" t="s">
        <v>2024</v>
      </c>
      <c r="AE1951" s="1" t="s">
        <v>37</v>
      </c>
      <c r="AF1951">
        <f t="shared" si="140"/>
        <v>2025</v>
      </c>
      <c r="AG1951" t="str">
        <f t="shared" si="141"/>
        <v>sep</v>
      </c>
      <c r="AH1951" t="str">
        <f>+VLOOKUP(N1951,'[1]2. Ingreso de incapacidades'!$C$5:$O$6997,13,FALSE)</f>
        <v>SALUD TOTAL E.P.S.</v>
      </c>
      <c r="AI1951" t="s">
        <v>2192</v>
      </c>
    </row>
    <row r="1952" spans="1:35" hidden="1" x14ac:dyDescent="0.25">
      <c r="A1952" s="1" t="s">
        <v>33</v>
      </c>
      <c r="B1952" s="1" t="s">
        <v>34</v>
      </c>
      <c r="C1952" s="2">
        <v>45930</v>
      </c>
      <c r="D1952" s="42" t="str">
        <f t="shared" si="136"/>
        <v>2025</v>
      </c>
      <c r="E1952" s="1" t="s">
        <v>73</v>
      </c>
      <c r="F1952" s="1" t="s">
        <v>74</v>
      </c>
      <c r="G1952" s="1" t="s">
        <v>37</v>
      </c>
      <c r="H1952" s="1" t="s">
        <v>1039</v>
      </c>
      <c r="I1952" s="1" t="s">
        <v>76</v>
      </c>
      <c r="J1952" s="3">
        <v>691657</v>
      </c>
      <c r="K1952" s="3">
        <v>0</v>
      </c>
      <c r="L1952" s="3">
        <f t="shared" si="137"/>
        <v>691657</v>
      </c>
      <c r="M1952" s="1" t="s">
        <v>40</v>
      </c>
      <c r="N1952" s="88">
        <v>1002241494</v>
      </c>
      <c r="O1952" s="1" t="s">
        <v>2028</v>
      </c>
      <c r="P1952" s="1" t="s">
        <v>1459</v>
      </c>
      <c r="Q1952" s="1" t="s">
        <v>1460</v>
      </c>
      <c r="R1952" s="1" t="s">
        <v>43</v>
      </c>
      <c r="S1952" s="1" t="s">
        <v>43</v>
      </c>
      <c r="T1952" s="3">
        <v>0</v>
      </c>
      <c r="U1952" s="1" t="s">
        <v>44</v>
      </c>
      <c r="V1952" s="1" t="s">
        <v>45</v>
      </c>
      <c r="W1952" s="1" t="s">
        <v>1039</v>
      </c>
      <c r="X1952" s="1" t="s">
        <v>46</v>
      </c>
      <c r="Y1952" s="1" t="s">
        <v>81</v>
      </c>
      <c r="Z1952" s="1" t="s">
        <v>2024</v>
      </c>
      <c r="AA1952" s="1" t="s">
        <v>83</v>
      </c>
      <c r="AB1952" s="1" t="s">
        <v>1989</v>
      </c>
      <c r="AC1952" s="1" t="s">
        <v>51</v>
      </c>
      <c r="AD1952" s="1" t="s">
        <v>2024</v>
      </c>
      <c r="AE1952" s="1" t="s">
        <v>37</v>
      </c>
      <c r="AF1952">
        <f t="shared" si="140"/>
        <v>2025</v>
      </c>
      <c r="AG1952" t="str">
        <f t="shared" si="141"/>
        <v>sep</v>
      </c>
      <c r="AH1952" t="str">
        <f>+VLOOKUP(N1952,'[1]2. Ingreso de incapacidades'!$C$5:$O$6997,13,FALSE)</f>
        <v>SALUD TOTAL E.P.S.</v>
      </c>
      <c r="AI1952" t="s">
        <v>2192</v>
      </c>
    </row>
    <row r="1953" spans="1:35" hidden="1" x14ac:dyDescent="0.25">
      <c r="A1953" s="1" t="s">
        <v>33</v>
      </c>
      <c r="B1953" s="1" t="s">
        <v>34</v>
      </c>
      <c r="C1953" s="2">
        <v>45930</v>
      </c>
      <c r="D1953" s="42" t="str">
        <f t="shared" si="136"/>
        <v>2025</v>
      </c>
      <c r="E1953" s="1" t="s">
        <v>73</v>
      </c>
      <c r="F1953" s="1" t="s">
        <v>74</v>
      </c>
      <c r="G1953" s="1" t="s">
        <v>37</v>
      </c>
      <c r="H1953" s="1" t="s">
        <v>1039</v>
      </c>
      <c r="I1953" s="1" t="s">
        <v>76</v>
      </c>
      <c r="J1953" s="3">
        <v>237250</v>
      </c>
      <c r="K1953" s="3">
        <v>0</v>
      </c>
      <c r="L1953" s="3">
        <f t="shared" si="137"/>
        <v>237250</v>
      </c>
      <c r="M1953" s="1" t="s">
        <v>40</v>
      </c>
      <c r="N1953" s="88">
        <v>10886858</v>
      </c>
      <c r="O1953" s="1" t="s">
        <v>151</v>
      </c>
      <c r="P1953" s="1" t="s">
        <v>1459</v>
      </c>
      <c r="Q1953" s="1" t="s">
        <v>1460</v>
      </c>
      <c r="R1953" s="1" t="s">
        <v>43</v>
      </c>
      <c r="S1953" s="1" t="s">
        <v>43</v>
      </c>
      <c r="T1953" s="3">
        <v>0</v>
      </c>
      <c r="U1953" s="1" t="s">
        <v>44</v>
      </c>
      <c r="V1953" s="1" t="s">
        <v>45</v>
      </c>
      <c r="W1953" s="1" t="s">
        <v>1039</v>
      </c>
      <c r="X1953" s="1" t="s">
        <v>46</v>
      </c>
      <c r="Y1953" s="1" t="s">
        <v>81</v>
      </c>
      <c r="Z1953" s="1" t="s">
        <v>2024</v>
      </c>
      <c r="AA1953" s="1" t="s">
        <v>83</v>
      </c>
      <c r="AB1953" s="1" t="s">
        <v>1989</v>
      </c>
      <c r="AC1953" s="1" t="s">
        <v>51</v>
      </c>
      <c r="AD1953" s="1" t="s">
        <v>2024</v>
      </c>
      <c r="AE1953" s="1" t="s">
        <v>37</v>
      </c>
      <c r="AF1953">
        <f t="shared" si="140"/>
        <v>2025</v>
      </c>
      <c r="AG1953" t="str">
        <f t="shared" si="141"/>
        <v>sep</v>
      </c>
      <c r="AH1953" t="str">
        <f>+VLOOKUP(N1953,'[1]2. Ingreso de incapacidades'!$C$5:$O$6997,13,FALSE)</f>
        <v>EPS MUTUAL SER</v>
      </c>
      <c r="AI1953" t="s">
        <v>2195</v>
      </c>
    </row>
    <row r="1954" spans="1:35" hidden="1" x14ac:dyDescent="0.25">
      <c r="A1954" s="1" t="s">
        <v>33</v>
      </c>
      <c r="B1954" s="1" t="s">
        <v>34</v>
      </c>
      <c r="C1954" s="2">
        <v>45930</v>
      </c>
      <c r="D1954" s="42" t="str">
        <f t="shared" si="136"/>
        <v>2025</v>
      </c>
      <c r="E1954" s="1" t="s">
        <v>73</v>
      </c>
      <c r="F1954" s="1" t="s">
        <v>74</v>
      </c>
      <c r="G1954" s="1" t="s">
        <v>37</v>
      </c>
      <c r="H1954" s="1" t="s">
        <v>1039</v>
      </c>
      <c r="I1954" s="1" t="s">
        <v>76</v>
      </c>
      <c r="J1954" s="3">
        <v>711750</v>
      </c>
      <c r="K1954" s="3">
        <v>0</v>
      </c>
      <c r="L1954" s="3">
        <f t="shared" si="137"/>
        <v>711750</v>
      </c>
      <c r="M1954" s="1" t="s">
        <v>40</v>
      </c>
      <c r="N1954" s="88">
        <v>30873721</v>
      </c>
      <c r="O1954" s="1" t="s">
        <v>126</v>
      </c>
      <c r="P1954" s="1" t="s">
        <v>1459</v>
      </c>
      <c r="Q1954" s="1" t="s">
        <v>1460</v>
      </c>
      <c r="R1954" s="1" t="s">
        <v>43</v>
      </c>
      <c r="S1954" s="1" t="s">
        <v>43</v>
      </c>
      <c r="T1954" s="3">
        <v>0</v>
      </c>
      <c r="U1954" s="1" t="s">
        <v>44</v>
      </c>
      <c r="V1954" s="1" t="s">
        <v>45</v>
      </c>
      <c r="W1954" s="1" t="s">
        <v>1039</v>
      </c>
      <c r="X1954" s="1" t="s">
        <v>46</v>
      </c>
      <c r="Y1954" s="1" t="s">
        <v>81</v>
      </c>
      <c r="Z1954" s="1" t="s">
        <v>2024</v>
      </c>
      <c r="AA1954" s="1" t="s">
        <v>83</v>
      </c>
      <c r="AB1954" s="1" t="s">
        <v>1989</v>
      </c>
      <c r="AC1954" s="1" t="s">
        <v>51</v>
      </c>
      <c r="AD1954" s="1" t="s">
        <v>2024</v>
      </c>
      <c r="AE1954" s="1" t="s">
        <v>37</v>
      </c>
      <c r="AF1954">
        <f t="shared" si="140"/>
        <v>2025</v>
      </c>
      <c r="AG1954" t="str">
        <f t="shared" si="141"/>
        <v>sep</v>
      </c>
      <c r="AH1954" t="str">
        <f>+VLOOKUP(N1954,'[1]2. Ingreso de incapacidades'!$C$5:$O$6997,13,FALSE)</f>
        <v>FAMISANAR E.P.S</v>
      </c>
      <c r="AI1954" t="s">
        <v>2196</v>
      </c>
    </row>
    <row r="1955" spans="1:35" hidden="1" x14ac:dyDescent="0.25">
      <c r="A1955" s="1" t="s">
        <v>33</v>
      </c>
      <c r="B1955" s="1" t="s">
        <v>34</v>
      </c>
      <c r="C1955" s="2">
        <v>45930</v>
      </c>
      <c r="D1955" s="42" t="str">
        <f t="shared" si="136"/>
        <v>2025</v>
      </c>
      <c r="E1955" s="1" t="s">
        <v>73</v>
      </c>
      <c r="F1955" s="1" t="s">
        <v>74</v>
      </c>
      <c r="G1955" s="1" t="s">
        <v>37</v>
      </c>
      <c r="H1955" s="1" t="s">
        <v>1039</v>
      </c>
      <c r="I1955" s="1" t="s">
        <v>76</v>
      </c>
      <c r="J1955" s="3">
        <v>521950</v>
      </c>
      <c r="K1955" s="3">
        <v>0</v>
      </c>
      <c r="L1955" s="3">
        <f t="shared" si="137"/>
        <v>521950</v>
      </c>
      <c r="M1955" s="1" t="s">
        <v>40</v>
      </c>
      <c r="N1955" s="88">
        <v>73109356</v>
      </c>
      <c r="O1955" s="1" t="s">
        <v>118</v>
      </c>
      <c r="P1955" s="1" t="s">
        <v>1459</v>
      </c>
      <c r="Q1955" s="1" t="s">
        <v>1460</v>
      </c>
      <c r="R1955" s="1" t="s">
        <v>43</v>
      </c>
      <c r="S1955" s="1" t="s">
        <v>43</v>
      </c>
      <c r="T1955" s="3">
        <v>0</v>
      </c>
      <c r="U1955" s="1" t="s">
        <v>44</v>
      </c>
      <c r="V1955" s="1" t="s">
        <v>45</v>
      </c>
      <c r="W1955" s="1" t="s">
        <v>1039</v>
      </c>
      <c r="X1955" s="1" t="s">
        <v>46</v>
      </c>
      <c r="Y1955" s="1" t="s">
        <v>81</v>
      </c>
      <c r="Z1955" s="1" t="s">
        <v>2024</v>
      </c>
      <c r="AA1955" s="1" t="s">
        <v>83</v>
      </c>
      <c r="AB1955" s="1" t="s">
        <v>1989</v>
      </c>
      <c r="AC1955" s="1" t="s">
        <v>51</v>
      </c>
      <c r="AD1955" s="1" t="s">
        <v>2024</v>
      </c>
      <c r="AE1955" s="1" t="s">
        <v>37</v>
      </c>
      <c r="AF1955">
        <f t="shared" si="140"/>
        <v>2025</v>
      </c>
      <c r="AG1955" t="str">
        <f t="shared" si="141"/>
        <v>sep</v>
      </c>
      <c r="AH1955" t="str">
        <f>+VLOOKUP(N1955,'[1]2. Ingreso de incapacidades'!$C$5:$O$6997,13,FALSE)</f>
        <v>SANITAS E.P.S</v>
      </c>
      <c r="AI1955" t="s">
        <v>2193</v>
      </c>
    </row>
    <row r="1956" spans="1:35" hidden="1" x14ac:dyDescent="0.25">
      <c r="A1956" s="1" t="s">
        <v>33</v>
      </c>
      <c r="B1956" s="1" t="s">
        <v>34</v>
      </c>
      <c r="C1956" s="2">
        <v>45930</v>
      </c>
      <c r="D1956" s="42" t="str">
        <f t="shared" si="136"/>
        <v>2025</v>
      </c>
      <c r="E1956" s="1" t="s">
        <v>73</v>
      </c>
      <c r="F1956" s="1" t="s">
        <v>74</v>
      </c>
      <c r="G1956" s="1" t="s">
        <v>37</v>
      </c>
      <c r="H1956" s="1" t="s">
        <v>1039</v>
      </c>
      <c r="I1956" s="1" t="s">
        <v>76</v>
      </c>
      <c r="J1956" s="3">
        <v>711750</v>
      </c>
      <c r="K1956" s="3">
        <v>0</v>
      </c>
      <c r="L1956" s="3">
        <f t="shared" si="137"/>
        <v>711750</v>
      </c>
      <c r="M1956" s="1" t="s">
        <v>40</v>
      </c>
      <c r="N1956" s="88">
        <v>1143339994</v>
      </c>
      <c r="O1956" s="1" t="s">
        <v>114</v>
      </c>
      <c r="P1956" s="1" t="s">
        <v>1459</v>
      </c>
      <c r="Q1956" s="1" t="s">
        <v>1460</v>
      </c>
      <c r="R1956" s="1" t="s">
        <v>43</v>
      </c>
      <c r="S1956" s="1" t="s">
        <v>43</v>
      </c>
      <c r="T1956" s="3">
        <v>0</v>
      </c>
      <c r="U1956" s="1" t="s">
        <v>44</v>
      </c>
      <c r="V1956" s="1" t="s">
        <v>45</v>
      </c>
      <c r="W1956" s="1" t="s">
        <v>1039</v>
      </c>
      <c r="X1956" s="1" t="s">
        <v>46</v>
      </c>
      <c r="Y1956" s="1" t="s">
        <v>81</v>
      </c>
      <c r="Z1956" s="1" t="s">
        <v>2024</v>
      </c>
      <c r="AA1956" s="1" t="s">
        <v>83</v>
      </c>
      <c r="AB1956" s="1" t="s">
        <v>1989</v>
      </c>
      <c r="AC1956" s="1" t="s">
        <v>51</v>
      </c>
      <c r="AD1956" s="1" t="s">
        <v>2024</v>
      </c>
      <c r="AE1956" s="1" t="s">
        <v>37</v>
      </c>
      <c r="AF1956">
        <f t="shared" si="140"/>
        <v>2025</v>
      </c>
      <c r="AG1956" t="str">
        <f t="shared" si="141"/>
        <v>sep</v>
      </c>
      <c r="AH1956" t="str">
        <f>+VLOOKUP(N1956,'[1]2. Ingreso de incapacidades'!$C$5:$O$6997,13,FALSE)</f>
        <v>SALUD TOTAL E.P.S.</v>
      </c>
      <c r="AI1956" t="s">
        <v>2192</v>
      </c>
    </row>
    <row r="1957" spans="1:35" hidden="1" x14ac:dyDescent="0.25">
      <c r="A1957" s="1" t="s">
        <v>33</v>
      </c>
      <c r="B1957" s="1" t="s">
        <v>34</v>
      </c>
      <c r="C1957" s="2">
        <v>45930</v>
      </c>
      <c r="D1957" s="42" t="str">
        <f t="shared" si="136"/>
        <v>2025</v>
      </c>
      <c r="E1957" s="1" t="s">
        <v>73</v>
      </c>
      <c r="F1957" s="1" t="s">
        <v>74</v>
      </c>
      <c r="G1957" s="1" t="s">
        <v>37</v>
      </c>
      <c r="H1957" s="1" t="s">
        <v>1039</v>
      </c>
      <c r="I1957" s="1" t="s">
        <v>76</v>
      </c>
      <c r="J1957" s="3">
        <v>711750</v>
      </c>
      <c r="K1957" s="3">
        <v>0</v>
      </c>
      <c r="L1957" s="3">
        <f t="shared" si="137"/>
        <v>711750</v>
      </c>
      <c r="M1957" s="1" t="s">
        <v>40</v>
      </c>
      <c r="N1957" s="88">
        <v>73106822</v>
      </c>
      <c r="O1957" s="1" t="s">
        <v>465</v>
      </c>
      <c r="P1957" s="1" t="s">
        <v>1459</v>
      </c>
      <c r="Q1957" s="1" t="s">
        <v>1460</v>
      </c>
      <c r="R1957" s="1" t="s">
        <v>43</v>
      </c>
      <c r="S1957" s="1" t="s">
        <v>43</v>
      </c>
      <c r="T1957" s="3">
        <v>0</v>
      </c>
      <c r="U1957" s="1" t="s">
        <v>44</v>
      </c>
      <c r="V1957" s="1" t="s">
        <v>45</v>
      </c>
      <c r="W1957" s="1" t="s">
        <v>1039</v>
      </c>
      <c r="X1957" s="1" t="s">
        <v>46</v>
      </c>
      <c r="Y1957" s="1" t="s">
        <v>81</v>
      </c>
      <c r="Z1957" s="1" t="s">
        <v>2024</v>
      </c>
      <c r="AA1957" s="1" t="s">
        <v>83</v>
      </c>
      <c r="AB1957" s="1" t="s">
        <v>1989</v>
      </c>
      <c r="AC1957" s="1" t="s">
        <v>51</v>
      </c>
      <c r="AD1957" s="1" t="s">
        <v>2024</v>
      </c>
      <c r="AE1957" s="1" t="s">
        <v>37</v>
      </c>
      <c r="AF1957">
        <f t="shared" si="140"/>
        <v>2025</v>
      </c>
      <c r="AG1957" t="str">
        <f t="shared" si="141"/>
        <v>sep</v>
      </c>
      <c r="AH1957" t="str">
        <f>+VLOOKUP(N1957,'[1]2. Ingreso de incapacidades'!$C$5:$O$6997,13,FALSE)</f>
        <v>SALUD TOTAL E.P.S.</v>
      </c>
      <c r="AI1957" t="s">
        <v>2192</v>
      </c>
    </row>
    <row r="1958" spans="1:35" hidden="1" x14ac:dyDescent="0.25">
      <c r="A1958" s="1" t="s">
        <v>33</v>
      </c>
      <c r="B1958" s="1" t="s">
        <v>34</v>
      </c>
      <c r="C1958" s="2">
        <v>45930</v>
      </c>
      <c r="D1958" s="42" t="str">
        <f t="shared" si="136"/>
        <v>2025</v>
      </c>
      <c r="E1958" s="1" t="s">
        <v>73</v>
      </c>
      <c r="F1958" s="1" t="s">
        <v>74</v>
      </c>
      <c r="G1958" s="1" t="s">
        <v>37</v>
      </c>
      <c r="H1958" s="1" t="s">
        <v>1039</v>
      </c>
      <c r="I1958" s="1" t="s">
        <v>76</v>
      </c>
      <c r="J1958" s="3">
        <v>237250</v>
      </c>
      <c r="K1958" s="3">
        <v>0</v>
      </c>
      <c r="L1958" s="3">
        <f t="shared" si="137"/>
        <v>237250</v>
      </c>
      <c r="M1958" s="1" t="s">
        <v>40</v>
      </c>
      <c r="N1958" s="88">
        <v>77090977</v>
      </c>
      <c r="O1958" s="1" t="s">
        <v>2030</v>
      </c>
      <c r="P1958" s="1" t="s">
        <v>1459</v>
      </c>
      <c r="Q1958" s="1" t="s">
        <v>1460</v>
      </c>
      <c r="R1958" s="1" t="s">
        <v>43</v>
      </c>
      <c r="S1958" s="1" t="s">
        <v>43</v>
      </c>
      <c r="T1958" s="3">
        <v>0</v>
      </c>
      <c r="U1958" s="1" t="s">
        <v>44</v>
      </c>
      <c r="V1958" s="1" t="s">
        <v>45</v>
      </c>
      <c r="W1958" s="1" t="s">
        <v>1039</v>
      </c>
      <c r="X1958" s="1" t="s">
        <v>46</v>
      </c>
      <c r="Y1958" s="1" t="s">
        <v>81</v>
      </c>
      <c r="Z1958" s="1" t="s">
        <v>2024</v>
      </c>
      <c r="AA1958" s="1" t="s">
        <v>83</v>
      </c>
      <c r="AB1958" s="1" t="s">
        <v>1989</v>
      </c>
      <c r="AC1958" s="1" t="s">
        <v>51</v>
      </c>
      <c r="AD1958" s="1" t="s">
        <v>2024</v>
      </c>
      <c r="AE1958" s="1" t="s">
        <v>37</v>
      </c>
      <c r="AF1958">
        <f t="shared" si="140"/>
        <v>2025</v>
      </c>
      <c r="AG1958" t="str">
        <f t="shared" si="141"/>
        <v>sep</v>
      </c>
      <c r="AH1958" t="str">
        <f>+VLOOKUP(N1958,'[1]2. Ingreso de incapacidades'!$C$5:$O$6997,13,FALSE)</f>
        <v>NUEVA E.P.S</v>
      </c>
      <c r="AI1958" t="s">
        <v>2199</v>
      </c>
    </row>
    <row r="1959" spans="1:35" hidden="1" x14ac:dyDescent="0.25">
      <c r="A1959" s="1" t="s">
        <v>33</v>
      </c>
      <c r="B1959" s="1" t="s">
        <v>34</v>
      </c>
      <c r="C1959" s="2">
        <v>45930</v>
      </c>
      <c r="D1959" s="42" t="str">
        <f t="shared" si="136"/>
        <v>2025</v>
      </c>
      <c r="E1959" s="1" t="s">
        <v>73</v>
      </c>
      <c r="F1959" s="1" t="s">
        <v>74</v>
      </c>
      <c r="G1959" s="1" t="s">
        <v>37</v>
      </c>
      <c r="H1959" s="1" t="s">
        <v>1039</v>
      </c>
      <c r="I1959" s="1" t="s">
        <v>76</v>
      </c>
      <c r="J1959" s="3">
        <v>47450</v>
      </c>
      <c r="K1959" s="3">
        <v>0</v>
      </c>
      <c r="L1959" s="3">
        <f t="shared" si="137"/>
        <v>47450</v>
      </c>
      <c r="M1959" s="1" t="s">
        <v>40</v>
      </c>
      <c r="N1959" s="88">
        <v>73159298</v>
      </c>
      <c r="O1959" s="1" t="s">
        <v>120</v>
      </c>
      <c r="P1959" s="1" t="s">
        <v>1459</v>
      </c>
      <c r="Q1959" s="1" t="s">
        <v>1460</v>
      </c>
      <c r="R1959" s="1" t="s">
        <v>43</v>
      </c>
      <c r="S1959" s="1" t="s">
        <v>43</v>
      </c>
      <c r="T1959" s="3">
        <v>0</v>
      </c>
      <c r="U1959" s="1" t="s">
        <v>44</v>
      </c>
      <c r="V1959" s="1" t="s">
        <v>45</v>
      </c>
      <c r="W1959" s="1" t="s">
        <v>1039</v>
      </c>
      <c r="X1959" s="1" t="s">
        <v>46</v>
      </c>
      <c r="Y1959" s="1" t="s">
        <v>81</v>
      </c>
      <c r="Z1959" s="1" t="s">
        <v>2024</v>
      </c>
      <c r="AA1959" s="1" t="s">
        <v>83</v>
      </c>
      <c r="AB1959" s="1" t="s">
        <v>1989</v>
      </c>
      <c r="AC1959" s="1" t="s">
        <v>51</v>
      </c>
      <c r="AD1959" s="1" t="s">
        <v>2024</v>
      </c>
      <c r="AE1959" s="1" t="s">
        <v>37</v>
      </c>
      <c r="AF1959">
        <f t="shared" si="140"/>
        <v>2025</v>
      </c>
      <c r="AG1959" t="str">
        <f t="shared" si="141"/>
        <v>sep</v>
      </c>
      <c r="AH1959" t="str">
        <f>+VLOOKUP(N1959,'[1]2. Ingreso de incapacidades'!$C$5:$O$6997,13,FALSE)</f>
        <v>NUEVA E.P.S</v>
      </c>
      <c r="AI1959" t="s">
        <v>2199</v>
      </c>
    </row>
    <row r="1960" spans="1:35" hidden="1" x14ac:dyDescent="0.25">
      <c r="A1960" s="1" t="s">
        <v>33</v>
      </c>
      <c r="B1960" s="1" t="s">
        <v>34</v>
      </c>
      <c r="C1960" s="2">
        <v>45930</v>
      </c>
      <c r="D1960" s="42" t="str">
        <f t="shared" si="136"/>
        <v>2025</v>
      </c>
      <c r="E1960" s="1" t="s">
        <v>73</v>
      </c>
      <c r="F1960" s="1" t="s">
        <v>74</v>
      </c>
      <c r="G1960" s="1" t="s">
        <v>37</v>
      </c>
      <c r="H1960" s="1" t="s">
        <v>1039</v>
      </c>
      <c r="I1960" s="1" t="s">
        <v>76</v>
      </c>
      <c r="J1960" s="3">
        <v>47450</v>
      </c>
      <c r="K1960" s="3">
        <v>0</v>
      </c>
      <c r="L1960" s="3">
        <f t="shared" si="137"/>
        <v>47450</v>
      </c>
      <c r="M1960" s="1" t="s">
        <v>40</v>
      </c>
      <c r="N1960" s="88">
        <v>73188537</v>
      </c>
      <c r="O1960" s="1" t="s">
        <v>276</v>
      </c>
      <c r="P1960" s="1" t="s">
        <v>1459</v>
      </c>
      <c r="Q1960" s="1" t="s">
        <v>1460</v>
      </c>
      <c r="R1960" s="1" t="s">
        <v>43</v>
      </c>
      <c r="S1960" s="1" t="s">
        <v>43</v>
      </c>
      <c r="T1960" s="3">
        <v>0</v>
      </c>
      <c r="U1960" s="1" t="s">
        <v>44</v>
      </c>
      <c r="V1960" s="1" t="s">
        <v>45</v>
      </c>
      <c r="W1960" s="1" t="s">
        <v>1039</v>
      </c>
      <c r="X1960" s="1" t="s">
        <v>46</v>
      </c>
      <c r="Y1960" s="1" t="s">
        <v>81</v>
      </c>
      <c r="Z1960" s="1" t="s">
        <v>2024</v>
      </c>
      <c r="AA1960" s="1" t="s">
        <v>83</v>
      </c>
      <c r="AB1960" s="1" t="s">
        <v>1989</v>
      </c>
      <c r="AC1960" s="1" t="s">
        <v>51</v>
      </c>
      <c r="AD1960" s="1" t="s">
        <v>2024</v>
      </c>
      <c r="AE1960" s="1" t="s">
        <v>37</v>
      </c>
      <c r="AF1960">
        <f t="shared" si="140"/>
        <v>2025</v>
      </c>
      <c r="AG1960" t="str">
        <f t="shared" si="141"/>
        <v>sep</v>
      </c>
      <c r="AH1960" t="str">
        <f>+VLOOKUP(N1960,'[1]2. Ingreso de incapacidades'!$C$5:$O$6997,13,FALSE)</f>
        <v>EPS-S CAJACOPI</v>
      </c>
      <c r="AI1960" t="s">
        <v>2200</v>
      </c>
    </row>
    <row r="1961" spans="1:35" hidden="1" x14ac:dyDescent="0.25">
      <c r="A1961" s="1" t="s">
        <v>33</v>
      </c>
      <c r="B1961" s="1" t="s">
        <v>34</v>
      </c>
      <c r="C1961" s="2">
        <v>45930</v>
      </c>
      <c r="D1961" s="42" t="str">
        <f t="shared" si="136"/>
        <v>2025</v>
      </c>
      <c r="E1961" s="1" t="s">
        <v>73</v>
      </c>
      <c r="F1961" s="1" t="s">
        <v>74</v>
      </c>
      <c r="G1961" s="1" t="s">
        <v>37</v>
      </c>
      <c r="H1961" s="1" t="s">
        <v>1039</v>
      </c>
      <c r="I1961" s="1" t="s">
        <v>76</v>
      </c>
      <c r="J1961" s="3">
        <v>146870</v>
      </c>
      <c r="K1961" s="3">
        <v>0</v>
      </c>
      <c r="L1961" s="3">
        <f t="shared" si="137"/>
        <v>146870</v>
      </c>
      <c r="M1961" s="1" t="s">
        <v>40</v>
      </c>
      <c r="N1961" s="88">
        <v>73152237</v>
      </c>
      <c r="O1961" s="1" t="s">
        <v>378</v>
      </c>
      <c r="P1961" s="1" t="s">
        <v>1459</v>
      </c>
      <c r="Q1961" s="1" t="s">
        <v>1460</v>
      </c>
      <c r="R1961" s="1" t="s">
        <v>43</v>
      </c>
      <c r="S1961" s="1" t="s">
        <v>43</v>
      </c>
      <c r="T1961" s="3">
        <v>0</v>
      </c>
      <c r="U1961" s="1" t="s">
        <v>44</v>
      </c>
      <c r="V1961" s="1" t="s">
        <v>45</v>
      </c>
      <c r="W1961" s="1" t="s">
        <v>1039</v>
      </c>
      <c r="X1961" s="1" t="s">
        <v>46</v>
      </c>
      <c r="Y1961" s="1" t="s">
        <v>81</v>
      </c>
      <c r="Z1961" s="1" t="s">
        <v>2024</v>
      </c>
      <c r="AA1961" s="1" t="s">
        <v>83</v>
      </c>
      <c r="AB1961" s="1" t="s">
        <v>1989</v>
      </c>
      <c r="AC1961" s="1" t="s">
        <v>51</v>
      </c>
      <c r="AD1961" s="1" t="s">
        <v>2024</v>
      </c>
      <c r="AE1961" s="1" t="s">
        <v>37</v>
      </c>
      <c r="AF1961">
        <f t="shared" si="140"/>
        <v>2025</v>
      </c>
      <c r="AG1961" t="str">
        <f t="shared" si="141"/>
        <v>sep</v>
      </c>
      <c r="AH1961" t="str">
        <f>+VLOOKUP(N1961,'[1]2. Ingreso de incapacidades'!$C$5:$O$6997,13,FALSE)</f>
        <v>SALUD TOTAL E.P.S.</v>
      </c>
      <c r="AI1961" t="s">
        <v>2192</v>
      </c>
    </row>
    <row r="1962" spans="1:35" hidden="1" x14ac:dyDescent="0.25">
      <c r="A1962" s="1" t="s">
        <v>33</v>
      </c>
      <c r="B1962" s="1" t="s">
        <v>34</v>
      </c>
      <c r="C1962" s="2">
        <v>45930</v>
      </c>
      <c r="D1962" s="42" t="str">
        <f t="shared" si="136"/>
        <v>2025</v>
      </c>
      <c r="E1962" s="1" t="s">
        <v>73</v>
      </c>
      <c r="F1962" s="1" t="s">
        <v>74</v>
      </c>
      <c r="G1962" s="1" t="s">
        <v>37</v>
      </c>
      <c r="H1962" s="1" t="s">
        <v>1039</v>
      </c>
      <c r="I1962" s="1" t="s">
        <v>76</v>
      </c>
      <c r="J1962" s="3">
        <v>379600</v>
      </c>
      <c r="K1962" s="3">
        <v>0</v>
      </c>
      <c r="L1962" s="3">
        <f t="shared" si="137"/>
        <v>379600</v>
      </c>
      <c r="M1962" s="1" t="s">
        <v>40</v>
      </c>
      <c r="N1962" s="88">
        <v>73189641</v>
      </c>
      <c r="O1962" s="1" t="s">
        <v>806</v>
      </c>
      <c r="P1962" s="1" t="s">
        <v>1459</v>
      </c>
      <c r="Q1962" s="1" t="s">
        <v>1460</v>
      </c>
      <c r="R1962" s="1" t="s">
        <v>43</v>
      </c>
      <c r="S1962" s="1" t="s">
        <v>43</v>
      </c>
      <c r="T1962" s="3">
        <v>0</v>
      </c>
      <c r="U1962" s="1" t="s">
        <v>44</v>
      </c>
      <c r="V1962" s="1" t="s">
        <v>45</v>
      </c>
      <c r="W1962" s="1" t="s">
        <v>1039</v>
      </c>
      <c r="X1962" s="1" t="s">
        <v>46</v>
      </c>
      <c r="Y1962" s="1" t="s">
        <v>81</v>
      </c>
      <c r="Z1962" s="1" t="s">
        <v>2024</v>
      </c>
      <c r="AA1962" s="1" t="s">
        <v>83</v>
      </c>
      <c r="AB1962" s="1" t="s">
        <v>1989</v>
      </c>
      <c r="AC1962" s="1" t="s">
        <v>51</v>
      </c>
      <c r="AD1962" s="1" t="s">
        <v>2024</v>
      </c>
      <c r="AE1962" s="1" t="s">
        <v>37</v>
      </c>
      <c r="AF1962">
        <f t="shared" si="140"/>
        <v>2025</v>
      </c>
      <c r="AG1962" t="str">
        <f t="shared" si="141"/>
        <v>sep</v>
      </c>
      <c r="AH1962" t="str">
        <f>+VLOOKUP(N1962,'[1]2. Ingreso de incapacidades'!$C$5:$O$6997,13,FALSE)</f>
        <v>SURA E.P.S.</v>
      </c>
      <c r="AI1962" t="s">
        <v>2197</v>
      </c>
    </row>
    <row r="1963" spans="1:35" hidden="1" x14ac:dyDescent="0.25">
      <c r="A1963" s="1" t="s">
        <v>33</v>
      </c>
      <c r="B1963" s="1" t="s">
        <v>34</v>
      </c>
      <c r="C1963" s="2">
        <v>45930</v>
      </c>
      <c r="D1963" s="42" t="str">
        <f t="shared" si="136"/>
        <v>2025</v>
      </c>
      <c r="E1963" s="1" t="s">
        <v>73</v>
      </c>
      <c r="F1963" s="1" t="s">
        <v>74</v>
      </c>
      <c r="G1963" s="1" t="s">
        <v>37</v>
      </c>
      <c r="H1963" s="1" t="s">
        <v>1039</v>
      </c>
      <c r="I1963" s="1" t="s">
        <v>76</v>
      </c>
      <c r="J1963" s="3">
        <v>47450</v>
      </c>
      <c r="K1963" s="3">
        <v>0</v>
      </c>
      <c r="L1963" s="3">
        <f t="shared" si="137"/>
        <v>47450</v>
      </c>
      <c r="M1963" s="1" t="s">
        <v>40</v>
      </c>
      <c r="N1963" s="88">
        <v>9236697</v>
      </c>
      <c r="O1963" s="1" t="s">
        <v>247</v>
      </c>
      <c r="P1963" s="1" t="s">
        <v>1459</v>
      </c>
      <c r="Q1963" s="1" t="s">
        <v>1460</v>
      </c>
      <c r="R1963" s="1" t="s">
        <v>43</v>
      </c>
      <c r="S1963" s="1" t="s">
        <v>43</v>
      </c>
      <c r="T1963" s="3">
        <v>0</v>
      </c>
      <c r="U1963" s="1" t="s">
        <v>44</v>
      </c>
      <c r="V1963" s="1" t="s">
        <v>45</v>
      </c>
      <c r="W1963" s="1" t="s">
        <v>1039</v>
      </c>
      <c r="X1963" s="1" t="s">
        <v>46</v>
      </c>
      <c r="Y1963" s="1" t="s">
        <v>81</v>
      </c>
      <c r="Z1963" s="1" t="s">
        <v>2024</v>
      </c>
      <c r="AA1963" s="1" t="s">
        <v>83</v>
      </c>
      <c r="AB1963" s="1" t="s">
        <v>1989</v>
      </c>
      <c r="AC1963" s="1" t="s">
        <v>51</v>
      </c>
      <c r="AD1963" s="1" t="s">
        <v>2024</v>
      </c>
      <c r="AE1963" s="1" t="s">
        <v>37</v>
      </c>
      <c r="AF1963">
        <f t="shared" si="140"/>
        <v>2025</v>
      </c>
      <c r="AG1963" t="str">
        <f t="shared" si="141"/>
        <v>sep</v>
      </c>
      <c r="AH1963" t="str">
        <f>+VLOOKUP(N1963,'[1]2. Ingreso de incapacidades'!$C$5:$O$6997,13,FALSE)</f>
        <v>SURA E.P.S.</v>
      </c>
      <c r="AI1963" t="s">
        <v>2197</v>
      </c>
    </row>
    <row r="1964" spans="1:35" hidden="1" x14ac:dyDescent="0.25">
      <c r="A1964" s="1" t="s">
        <v>33</v>
      </c>
      <c r="B1964" s="1" t="s">
        <v>34</v>
      </c>
      <c r="C1964" s="2">
        <v>45930</v>
      </c>
      <c r="D1964" s="42" t="str">
        <f t="shared" si="136"/>
        <v>2025</v>
      </c>
      <c r="E1964" s="1" t="s">
        <v>73</v>
      </c>
      <c r="F1964" s="1" t="s">
        <v>74</v>
      </c>
      <c r="G1964" s="1" t="s">
        <v>37</v>
      </c>
      <c r="H1964" s="1" t="s">
        <v>1039</v>
      </c>
      <c r="I1964" s="1" t="s">
        <v>76</v>
      </c>
      <c r="J1964" s="3">
        <v>711750</v>
      </c>
      <c r="K1964" s="3">
        <v>0</v>
      </c>
      <c r="L1964" s="3">
        <f t="shared" si="137"/>
        <v>711750</v>
      </c>
      <c r="M1964" s="1" t="s">
        <v>40</v>
      </c>
      <c r="N1964" s="88">
        <v>30873721</v>
      </c>
      <c r="O1964" s="1" t="s">
        <v>126</v>
      </c>
      <c r="P1964" s="1" t="s">
        <v>1459</v>
      </c>
      <c r="Q1964" s="1" t="s">
        <v>1460</v>
      </c>
      <c r="R1964" s="1" t="s">
        <v>43</v>
      </c>
      <c r="S1964" s="1" t="s">
        <v>43</v>
      </c>
      <c r="T1964" s="3">
        <v>0</v>
      </c>
      <c r="U1964" s="1" t="s">
        <v>44</v>
      </c>
      <c r="V1964" s="1" t="s">
        <v>45</v>
      </c>
      <c r="W1964" s="1" t="s">
        <v>1039</v>
      </c>
      <c r="X1964" s="1" t="s">
        <v>46</v>
      </c>
      <c r="Y1964" s="1" t="s">
        <v>81</v>
      </c>
      <c r="Z1964" s="1" t="s">
        <v>2024</v>
      </c>
      <c r="AA1964" s="1" t="s">
        <v>83</v>
      </c>
      <c r="AB1964" s="1" t="s">
        <v>1989</v>
      </c>
      <c r="AC1964" s="1" t="s">
        <v>51</v>
      </c>
      <c r="AD1964" s="1" t="s">
        <v>2024</v>
      </c>
      <c r="AE1964" s="1" t="s">
        <v>37</v>
      </c>
      <c r="AF1964">
        <f t="shared" si="140"/>
        <v>2025</v>
      </c>
      <c r="AG1964" t="str">
        <f t="shared" si="141"/>
        <v>sep</v>
      </c>
      <c r="AH1964" t="str">
        <f>+VLOOKUP(N1964,'[1]2. Ingreso de incapacidades'!$C$5:$O$6997,13,FALSE)</f>
        <v>FAMISANAR E.P.S</v>
      </c>
      <c r="AI1964" t="s">
        <v>2196</v>
      </c>
    </row>
    <row r="1965" spans="1:35" hidden="1" x14ac:dyDescent="0.25">
      <c r="A1965" s="1" t="s">
        <v>33</v>
      </c>
      <c r="B1965" s="1" t="s">
        <v>34</v>
      </c>
      <c r="C1965" s="2">
        <v>45930</v>
      </c>
      <c r="D1965" s="42" t="str">
        <f t="shared" si="136"/>
        <v>2025</v>
      </c>
      <c r="E1965" s="1" t="s">
        <v>73</v>
      </c>
      <c r="F1965" s="1" t="s">
        <v>74</v>
      </c>
      <c r="G1965" s="1" t="s">
        <v>37</v>
      </c>
      <c r="H1965" s="1" t="s">
        <v>1039</v>
      </c>
      <c r="I1965" s="1" t="s">
        <v>76</v>
      </c>
      <c r="J1965" s="3">
        <v>237250</v>
      </c>
      <c r="K1965" s="3">
        <v>0</v>
      </c>
      <c r="L1965" s="3">
        <f t="shared" si="137"/>
        <v>237250</v>
      </c>
      <c r="M1965" s="1" t="s">
        <v>40</v>
      </c>
      <c r="N1965" s="88">
        <v>73106822</v>
      </c>
      <c r="O1965" s="1" t="s">
        <v>465</v>
      </c>
      <c r="P1965" s="1" t="s">
        <v>1459</v>
      </c>
      <c r="Q1965" s="1" t="s">
        <v>1460</v>
      </c>
      <c r="R1965" s="1" t="s">
        <v>43</v>
      </c>
      <c r="S1965" s="1" t="s">
        <v>43</v>
      </c>
      <c r="T1965" s="3">
        <v>0</v>
      </c>
      <c r="U1965" s="1" t="s">
        <v>44</v>
      </c>
      <c r="V1965" s="1" t="s">
        <v>45</v>
      </c>
      <c r="W1965" s="1" t="s">
        <v>1039</v>
      </c>
      <c r="X1965" s="1" t="s">
        <v>46</v>
      </c>
      <c r="Y1965" s="1" t="s">
        <v>81</v>
      </c>
      <c r="Z1965" s="1" t="s">
        <v>2024</v>
      </c>
      <c r="AA1965" s="1" t="s">
        <v>83</v>
      </c>
      <c r="AB1965" s="1" t="s">
        <v>1989</v>
      </c>
      <c r="AC1965" s="1" t="s">
        <v>51</v>
      </c>
      <c r="AD1965" s="1" t="s">
        <v>2024</v>
      </c>
      <c r="AE1965" s="1" t="s">
        <v>37</v>
      </c>
      <c r="AF1965">
        <f t="shared" si="140"/>
        <v>2025</v>
      </c>
      <c r="AG1965" t="str">
        <f t="shared" si="141"/>
        <v>sep</v>
      </c>
      <c r="AH1965" t="str">
        <f>+VLOOKUP(N1965,'[1]2. Ingreso de incapacidades'!$C$5:$O$6997,13,FALSE)</f>
        <v>SALUD TOTAL E.P.S.</v>
      </c>
      <c r="AI1965" t="s">
        <v>2192</v>
      </c>
    </row>
    <row r="1966" spans="1:35" hidden="1" x14ac:dyDescent="0.25">
      <c r="A1966" s="1" t="s">
        <v>33</v>
      </c>
      <c r="B1966" s="1" t="s">
        <v>34</v>
      </c>
      <c r="C1966" s="2">
        <v>45930</v>
      </c>
      <c r="D1966" s="42" t="str">
        <f t="shared" si="136"/>
        <v>2025</v>
      </c>
      <c r="E1966" s="1" t="s">
        <v>73</v>
      </c>
      <c r="F1966" s="1" t="s">
        <v>74</v>
      </c>
      <c r="G1966" s="1" t="s">
        <v>37</v>
      </c>
      <c r="H1966" s="1" t="s">
        <v>1039</v>
      </c>
      <c r="I1966" s="1" t="s">
        <v>76</v>
      </c>
      <c r="J1966" s="3">
        <v>47450</v>
      </c>
      <c r="K1966" s="3">
        <v>0</v>
      </c>
      <c r="L1966" s="3">
        <f t="shared" si="137"/>
        <v>47450</v>
      </c>
      <c r="M1966" s="1" t="s">
        <v>40</v>
      </c>
      <c r="N1966" s="88">
        <v>92031290</v>
      </c>
      <c r="O1966" s="1" t="s">
        <v>136</v>
      </c>
      <c r="P1966" s="1" t="s">
        <v>1459</v>
      </c>
      <c r="Q1966" s="1" t="s">
        <v>1460</v>
      </c>
      <c r="R1966" s="1" t="s">
        <v>43</v>
      </c>
      <c r="S1966" s="1" t="s">
        <v>43</v>
      </c>
      <c r="T1966" s="3">
        <v>0</v>
      </c>
      <c r="U1966" s="1" t="s">
        <v>44</v>
      </c>
      <c r="V1966" s="1" t="s">
        <v>45</v>
      </c>
      <c r="W1966" s="1" t="s">
        <v>1039</v>
      </c>
      <c r="X1966" s="1" t="s">
        <v>46</v>
      </c>
      <c r="Y1966" s="1" t="s">
        <v>81</v>
      </c>
      <c r="Z1966" s="1" t="s">
        <v>2024</v>
      </c>
      <c r="AA1966" s="1" t="s">
        <v>83</v>
      </c>
      <c r="AB1966" s="1" t="s">
        <v>1989</v>
      </c>
      <c r="AC1966" s="1" t="s">
        <v>51</v>
      </c>
      <c r="AD1966" s="1" t="s">
        <v>2024</v>
      </c>
      <c r="AE1966" s="1" t="s">
        <v>37</v>
      </c>
      <c r="AF1966">
        <f t="shared" si="140"/>
        <v>2025</v>
      </c>
      <c r="AG1966" t="str">
        <f t="shared" si="141"/>
        <v>sep</v>
      </c>
      <c r="AH1966" t="str">
        <f>+VLOOKUP(N1966,'[1]2. Ingreso de incapacidades'!$C$5:$O$6997,13,FALSE)</f>
        <v>COOMEVA E.P.S</v>
      </c>
      <c r="AI1966" t="s">
        <v>2202</v>
      </c>
    </row>
    <row r="1967" spans="1:35" hidden="1" x14ac:dyDescent="0.25">
      <c r="A1967" s="1" t="s">
        <v>33</v>
      </c>
      <c r="B1967" s="1" t="s">
        <v>34</v>
      </c>
      <c r="C1967" s="2">
        <v>45930</v>
      </c>
      <c r="D1967" s="42" t="str">
        <f t="shared" si="136"/>
        <v>2025</v>
      </c>
      <c r="E1967" s="1" t="s">
        <v>73</v>
      </c>
      <c r="F1967" s="1" t="s">
        <v>74</v>
      </c>
      <c r="G1967" s="1" t="s">
        <v>37</v>
      </c>
      <c r="H1967" s="1" t="s">
        <v>1039</v>
      </c>
      <c r="I1967" s="1" t="s">
        <v>76</v>
      </c>
      <c r="J1967" s="3">
        <v>711750</v>
      </c>
      <c r="K1967" s="3">
        <v>0</v>
      </c>
      <c r="L1967" s="3">
        <f t="shared" si="137"/>
        <v>711750</v>
      </c>
      <c r="M1967" s="1" t="s">
        <v>40</v>
      </c>
      <c r="N1967" s="88">
        <v>1143339994</v>
      </c>
      <c r="O1967" s="1" t="s">
        <v>114</v>
      </c>
      <c r="P1967" s="1" t="s">
        <v>1459</v>
      </c>
      <c r="Q1967" s="1" t="s">
        <v>1460</v>
      </c>
      <c r="R1967" s="1" t="s">
        <v>43</v>
      </c>
      <c r="S1967" s="1" t="s">
        <v>43</v>
      </c>
      <c r="T1967" s="3">
        <v>0</v>
      </c>
      <c r="U1967" s="1" t="s">
        <v>44</v>
      </c>
      <c r="V1967" s="1" t="s">
        <v>45</v>
      </c>
      <c r="W1967" s="1" t="s">
        <v>1039</v>
      </c>
      <c r="X1967" s="1" t="s">
        <v>46</v>
      </c>
      <c r="Y1967" s="1" t="s">
        <v>81</v>
      </c>
      <c r="Z1967" s="1" t="s">
        <v>2024</v>
      </c>
      <c r="AA1967" s="1" t="s">
        <v>83</v>
      </c>
      <c r="AB1967" s="1" t="s">
        <v>1989</v>
      </c>
      <c r="AC1967" s="1" t="s">
        <v>51</v>
      </c>
      <c r="AD1967" s="1" t="s">
        <v>2024</v>
      </c>
      <c r="AE1967" s="1" t="s">
        <v>37</v>
      </c>
      <c r="AF1967">
        <f t="shared" si="140"/>
        <v>2025</v>
      </c>
      <c r="AG1967" t="str">
        <f t="shared" si="141"/>
        <v>sep</v>
      </c>
      <c r="AH1967" t="str">
        <f>+VLOOKUP(N1967,'[1]2. Ingreso de incapacidades'!$C$5:$O$6997,13,FALSE)</f>
        <v>SALUD TOTAL E.P.S.</v>
      </c>
      <c r="AI1967" t="s">
        <v>2192</v>
      </c>
    </row>
    <row r="1968" spans="1:35" hidden="1" x14ac:dyDescent="0.25">
      <c r="A1968" s="1" t="s">
        <v>33</v>
      </c>
      <c r="B1968" s="1" t="s">
        <v>34</v>
      </c>
      <c r="C1968" s="2">
        <v>45930</v>
      </c>
      <c r="D1968" s="42" t="str">
        <f t="shared" si="136"/>
        <v>2025</v>
      </c>
      <c r="E1968" s="1" t="s">
        <v>73</v>
      </c>
      <c r="F1968" s="1" t="s">
        <v>74</v>
      </c>
      <c r="G1968" s="1" t="s">
        <v>37</v>
      </c>
      <c r="H1968" s="1" t="s">
        <v>1039</v>
      </c>
      <c r="I1968" s="1" t="s">
        <v>76</v>
      </c>
      <c r="J1968" s="3">
        <v>711750</v>
      </c>
      <c r="K1968" s="3">
        <v>0</v>
      </c>
      <c r="L1968" s="3">
        <f t="shared" si="137"/>
        <v>711750</v>
      </c>
      <c r="M1968" s="1" t="s">
        <v>40</v>
      </c>
      <c r="N1968" s="88">
        <v>73109356</v>
      </c>
      <c r="O1968" s="1" t="s">
        <v>118</v>
      </c>
      <c r="P1968" s="1" t="s">
        <v>1459</v>
      </c>
      <c r="Q1968" s="1" t="s">
        <v>1460</v>
      </c>
      <c r="R1968" s="1" t="s">
        <v>43</v>
      </c>
      <c r="S1968" s="1" t="s">
        <v>43</v>
      </c>
      <c r="T1968" s="3">
        <v>0</v>
      </c>
      <c r="U1968" s="1" t="s">
        <v>44</v>
      </c>
      <c r="V1968" s="1" t="s">
        <v>45</v>
      </c>
      <c r="W1968" s="1" t="s">
        <v>1039</v>
      </c>
      <c r="X1968" s="1" t="s">
        <v>46</v>
      </c>
      <c r="Y1968" s="1" t="s">
        <v>81</v>
      </c>
      <c r="Z1968" s="1" t="s">
        <v>2024</v>
      </c>
      <c r="AA1968" s="1" t="s">
        <v>83</v>
      </c>
      <c r="AB1968" s="1" t="s">
        <v>1989</v>
      </c>
      <c r="AC1968" s="1" t="s">
        <v>51</v>
      </c>
      <c r="AD1968" s="1" t="s">
        <v>2024</v>
      </c>
      <c r="AE1968" s="1" t="s">
        <v>37</v>
      </c>
      <c r="AF1968">
        <f t="shared" si="140"/>
        <v>2025</v>
      </c>
      <c r="AG1968" t="str">
        <f t="shared" si="141"/>
        <v>sep</v>
      </c>
      <c r="AH1968" t="str">
        <f>+VLOOKUP(N1968,'[1]2. Ingreso de incapacidades'!$C$5:$O$6997,13,FALSE)</f>
        <v>SANITAS E.P.S</v>
      </c>
      <c r="AI1968" t="s">
        <v>2193</v>
      </c>
    </row>
    <row r="1969" spans="1:35" hidden="1" x14ac:dyDescent="0.25">
      <c r="A1969" s="1" t="s">
        <v>33</v>
      </c>
      <c r="B1969" s="1" t="s">
        <v>34</v>
      </c>
      <c r="C1969" s="2">
        <v>45933</v>
      </c>
      <c r="D1969" s="42" t="str">
        <f t="shared" si="136"/>
        <v>2025</v>
      </c>
      <c r="E1969" s="1" t="s">
        <v>35</v>
      </c>
      <c r="F1969" s="1" t="s">
        <v>36</v>
      </c>
      <c r="G1969" s="1" t="s">
        <v>37</v>
      </c>
      <c r="H1969" s="1" t="s">
        <v>2032</v>
      </c>
      <c r="I1969" s="1" t="s">
        <v>2033</v>
      </c>
      <c r="J1969" s="3">
        <v>0</v>
      </c>
      <c r="K1969" s="3">
        <v>2392194</v>
      </c>
      <c r="L1969" s="3">
        <f t="shared" si="137"/>
        <v>-2392194</v>
      </c>
      <c r="M1969" s="1" t="s">
        <v>40</v>
      </c>
      <c r="N1969" s="88">
        <v>806008394</v>
      </c>
      <c r="O1969" s="1" t="s">
        <v>215</v>
      </c>
      <c r="P1969" s="1" t="s">
        <v>37</v>
      </c>
      <c r="Q1969" s="1" t="s">
        <v>43</v>
      </c>
      <c r="R1969" s="1" t="s">
        <v>43</v>
      </c>
      <c r="S1969" s="1" t="s">
        <v>43</v>
      </c>
      <c r="T1969" s="3">
        <v>0</v>
      </c>
      <c r="U1969" s="1" t="s">
        <v>44</v>
      </c>
      <c r="V1969" s="1" t="s">
        <v>45</v>
      </c>
      <c r="W1969" s="1" t="s">
        <v>2032</v>
      </c>
      <c r="X1969" s="1" t="s">
        <v>46</v>
      </c>
      <c r="Y1969" s="1" t="s">
        <v>47</v>
      </c>
      <c r="Z1969" s="1" t="s">
        <v>2034</v>
      </c>
      <c r="AA1969" s="1" t="s">
        <v>49</v>
      </c>
      <c r="AB1969" s="1" t="s">
        <v>50</v>
      </c>
      <c r="AC1969" s="1" t="s">
        <v>51</v>
      </c>
      <c r="AD1969" s="1" t="s">
        <v>2034</v>
      </c>
      <c r="AE1969" s="1" t="s">
        <v>37</v>
      </c>
      <c r="AF1969">
        <f t="shared" si="140"/>
        <v>2025</v>
      </c>
      <c r="AG1969" t="str">
        <f t="shared" si="141"/>
        <v>oct</v>
      </c>
      <c r="AH1969" t="e">
        <f>+VLOOKUP(N1969,'[1]2. Ingreso de incapacidades'!$C$5:$O$6997,13,FALSE)</f>
        <v>#N/A</v>
      </c>
      <c r="AI1969" t="e">
        <v>#N/A</v>
      </c>
    </row>
    <row r="1970" spans="1:35" hidden="1" x14ac:dyDescent="0.25">
      <c r="A1970" s="1" t="s">
        <v>33</v>
      </c>
      <c r="B1970" s="1" t="s">
        <v>34</v>
      </c>
      <c r="C1970" s="2">
        <v>45936</v>
      </c>
      <c r="D1970" s="42" t="str">
        <f t="shared" si="136"/>
        <v>2025</v>
      </c>
      <c r="E1970" s="1" t="s">
        <v>35</v>
      </c>
      <c r="F1970" s="1" t="s">
        <v>36</v>
      </c>
      <c r="G1970" s="1" t="s">
        <v>37</v>
      </c>
      <c r="H1970" s="1" t="s">
        <v>2035</v>
      </c>
      <c r="I1970" s="1" t="s">
        <v>2036</v>
      </c>
      <c r="J1970" s="3">
        <v>0</v>
      </c>
      <c r="K1970" s="3">
        <v>93834</v>
      </c>
      <c r="L1970" s="3">
        <f t="shared" si="137"/>
        <v>-93834</v>
      </c>
      <c r="M1970" s="1" t="s">
        <v>40</v>
      </c>
      <c r="N1970" s="88">
        <v>830003564</v>
      </c>
      <c r="O1970" s="1" t="s">
        <v>445</v>
      </c>
      <c r="P1970" s="1" t="s">
        <v>37</v>
      </c>
      <c r="Q1970" s="1" t="s">
        <v>43</v>
      </c>
      <c r="R1970" s="1" t="s">
        <v>43</v>
      </c>
      <c r="S1970" s="1" t="s">
        <v>43</v>
      </c>
      <c r="T1970" s="3">
        <v>0</v>
      </c>
      <c r="U1970" s="1" t="s">
        <v>44</v>
      </c>
      <c r="V1970" s="1" t="s">
        <v>45</v>
      </c>
      <c r="W1970" s="1" t="s">
        <v>2035</v>
      </c>
      <c r="X1970" s="1" t="s">
        <v>46</v>
      </c>
      <c r="Y1970" s="1" t="s">
        <v>47</v>
      </c>
      <c r="Z1970" s="1" t="s">
        <v>2037</v>
      </c>
      <c r="AA1970" s="1" t="s">
        <v>49</v>
      </c>
      <c r="AB1970" s="1" t="s">
        <v>50</v>
      </c>
      <c r="AC1970" s="1" t="s">
        <v>51</v>
      </c>
      <c r="AD1970" s="1" t="s">
        <v>2037</v>
      </c>
      <c r="AE1970" s="1" t="s">
        <v>37</v>
      </c>
      <c r="AF1970">
        <f t="shared" si="140"/>
        <v>2025</v>
      </c>
      <c r="AG1970" t="str">
        <f t="shared" si="141"/>
        <v>oct</v>
      </c>
      <c r="AH1970" t="e">
        <f>+VLOOKUP(N1970,'[1]2. Ingreso de incapacidades'!$C$5:$O$6997,13,FALSE)</f>
        <v>#N/A</v>
      </c>
      <c r="AI1970" t="e">
        <v>#N/A</v>
      </c>
    </row>
    <row r="1971" spans="1:35" hidden="1" x14ac:dyDescent="0.25">
      <c r="A1971" s="1" t="s">
        <v>33</v>
      </c>
      <c r="B1971" s="1" t="s">
        <v>34</v>
      </c>
      <c r="C1971" s="2">
        <v>45939</v>
      </c>
      <c r="D1971" s="42" t="str">
        <f t="shared" si="136"/>
        <v>2025</v>
      </c>
      <c r="E1971" s="1" t="s">
        <v>35</v>
      </c>
      <c r="F1971" s="1" t="s">
        <v>36</v>
      </c>
      <c r="G1971" s="1" t="s">
        <v>37</v>
      </c>
      <c r="H1971" s="1" t="s">
        <v>2038</v>
      </c>
      <c r="I1971" s="1" t="s">
        <v>2039</v>
      </c>
      <c r="J1971" s="3">
        <v>0</v>
      </c>
      <c r="K1971" s="3">
        <v>189800</v>
      </c>
      <c r="L1971" s="3">
        <f t="shared" si="137"/>
        <v>-189800</v>
      </c>
      <c r="M1971" s="1" t="s">
        <v>40</v>
      </c>
      <c r="N1971" s="88">
        <v>800251440</v>
      </c>
      <c r="O1971" s="1" t="s">
        <v>55</v>
      </c>
      <c r="P1971" s="1" t="s">
        <v>37</v>
      </c>
      <c r="Q1971" s="1" t="s">
        <v>43</v>
      </c>
      <c r="R1971" s="1" t="s">
        <v>43</v>
      </c>
      <c r="S1971" s="1" t="s">
        <v>43</v>
      </c>
      <c r="T1971" s="3">
        <v>0</v>
      </c>
      <c r="U1971" s="1" t="s">
        <v>44</v>
      </c>
      <c r="V1971" s="1" t="s">
        <v>45</v>
      </c>
      <c r="W1971" s="1" t="s">
        <v>2038</v>
      </c>
      <c r="X1971" s="1" t="s">
        <v>46</v>
      </c>
      <c r="Y1971" s="1" t="s">
        <v>47</v>
      </c>
      <c r="Z1971" s="1" t="s">
        <v>2040</v>
      </c>
      <c r="AA1971" s="1" t="s">
        <v>49</v>
      </c>
      <c r="AB1971" s="1" t="s">
        <v>50</v>
      </c>
      <c r="AC1971" s="1" t="s">
        <v>51</v>
      </c>
      <c r="AD1971" s="1" t="s">
        <v>2040</v>
      </c>
      <c r="AE1971" s="1" t="s">
        <v>37</v>
      </c>
      <c r="AF1971">
        <f t="shared" si="140"/>
        <v>2025</v>
      </c>
      <c r="AG1971" t="str">
        <f t="shared" si="141"/>
        <v>oct</v>
      </c>
      <c r="AH1971" t="e">
        <f>+VLOOKUP(N1971,'[1]2. Ingreso de incapacidades'!$C$5:$O$6997,13,FALSE)</f>
        <v>#N/A</v>
      </c>
      <c r="AI1971" t="e">
        <v>#N/A</v>
      </c>
    </row>
    <row r="1972" spans="1:35" hidden="1" x14ac:dyDescent="0.25">
      <c r="A1972" s="1" t="s">
        <v>33</v>
      </c>
      <c r="B1972" s="1" t="s">
        <v>34</v>
      </c>
      <c r="C1972" s="2">
        <v>45940</v>
      </c>
      <c r="D1972" s="42" t="str">
        <f t="shared" si="136"/>
        <v>2025</v>
      </c>
      <c r="E1972" s="1" t="s">
        <v>35</v>
      </c>
      <c r="F1972" s="1" t="s">
        <v>36</v>
      </c>
      <c r="G1972" s="1" t="s">
        <v>37</v>
      </c>
      <c r="H1972" s="1" t="s">
        <v>2041</v>
      </c>
      <c r="I1972" s="1" t="s">
        <v>2042</v>
      </c>
      <c r="J1972" s="3">
        <v>0</v>
      </c>
      <c r="K1972" s="3">
        <v>47450</v>
      </c>
      <c r="L1972" s="3">
        <f t="shared" si="137"/>
        <v>-47450</v>
      </c>
      <c r="M1972" s="1" t="s">
        <v>40</v>
      </c>
      <c r="N1972" s="88">
        <v>830003564</v>
      </c>
      <c r="O1972" s="1" t="s">
        <v>445</v>
      </c>
      <c r="P1972" s="1" t="s">
        <v>37</v>
      </c>
      <c r="Q1972" s="1" t="s">
        <v>43</v>
      </c>
      <c r="R1972" s="1" t="s">
        <v>43</v>
      </c>
      <c r="S1972" s="1" t="s">
        <v>43</v>
      </c>
      <c r="T1972" s="3">
        <v>0</v>
      </c>
      <c r="U1972" s="1" t="s">
        <v>44</v>
      </c>
      <c r="V1972" s="1" t="s">
        <v>45</v>
      </c>
      <c r="W1972" s="1" t="s">
        <v>2041</v>
      </c>
      <c r="X1972" s="1" t="s">
        <v>46</v>
      </c>
      <c r="Y1972" s="1" t="s">
        <v>47</v>
      </c>
      <c r="Z1972" s="1" t="s">
        <v>2043</v>
      </c>
      <c r="AA1972" s="1" t="s">
        <v>49</v>
      </c>
      <c r="AB1972" s="1" t="s">
        <v>50</v>
      </c>
      <c r="AC1972" s="1" t="s">
        <v>51</v>
      </c>
      <c r="AD1972" s="1" t="s">
        <v>2043</v>
      </c>
      <c r="AE1972" s="1" t="s">
        <v>37</v>
      </c>
      <c r="AF1972">
        <f t="shared" si="140"/>
        <v>2025</v>
      </c>
      <c r="AG1972" t="str">
        <f t="shared" si="141"/>
        <v>oct</v>
      </c>
      <c r="AH1972" t="e">
        <f>+VLOOKUP(N1972,'[1]2. Ingreso de incapacidades'!$C$5:$O$6997,13,FALSE)</f>
        <v>#N/A</v>
      </c>
      <c r="AI1972" t="e">
        <v>#N/A</v>
      </c>
    </row>
    <row r="1973" spans="1:35" hidden="1" x14ac:dyDescent="0.25">
      <c r="A1973" s="1" t="s">
        <v>33</v>
      </c>
      <c r="B1973" s="1" t="s">
        <v>34</v>
      </c>
      <c r="C1973" s="2">
        <v>45945</v>
      </c>
      <c r="D1973" s="42" t="str">
        <f t="shared" si="136"/>
        <v>2025</v>
      </c>
      <c r="E1973" s="1" t="s">
        <v>35</v>
      </c>
      <c r="F1973" s="1" t="s">
        <v>36</v>
      </c>
      <c r="G1973" s="1" t="s">
        <v>37</v>
      </c>
      <c r="H1973" s="1" t="s">
        <v>2044</v>
      </c>
      <c r="I1973" s="1" t="s">
        <v>2045</v>
      </c>
      <c r="J1973" s="3">
        <v>0</v>
      </c>
      <c r="K1973" s="3">
        <v>147183</v>
      </c>
      <c r="L1973" s="3">
        <f t="shared" si="137"/>
        <v>-147183</v>
      </c>
      <c r="M1973" s="1" t="s">
        <v>40</v>
      </c>
      <c r="N1973" s="88">
        <v>800088702</v>
      </c>
      <c r="O1973" s="1" t="s">
        <v>63</v>
      </c>
      <c r="P1973" s="1" t="s">
        <v>37</v>
      </c>
      <c r="Q1973" s="1" t="s">
        <v>43</v>
      </c>
      <c r="R1973" s="1" t="s">
        <v>43</v>
      </c>
      <c r="S1973" s="1" t="s">
        <v>43</v>
      </c>
      <c r="T1973" s="3">
        <v>0</v>
      </c>
      <c r="U1973" s="1" t="s">
        <v>44</v>
      </c>
      <c r="V1973" s="1" t="s">
        <v>45</v>
      </c>
      <c r="W1973" s="1" t="s">
        <v>2044</v>
      </c>
      <c r="X1973" s="1" t="s">
        <v>46</v>
      </c>
      <c r="Y1973" s="1" t="s">
        <v>47</v>
      </c>
      <c r="Z1973" s="1" t="s">
        <v>2046</v>
      </c>
      <c r="AA1973" s="1" t="s">
        <v>49</v>
      </c>
      <c r="AB1973" s="1" t="s">
        <v>50</v>
      </c>
      <c r="AC1973" s="1" t="s">
        <v>51</v>
      </c>
      <c r="AD1973" s="1" t="s">
        <v>2046</v>
      </c>
      <c r="AE1973" s="1" t="s">
        <v>37</v>
      </c>
      <c r="AF1973">
        <f t="shared" si="140"/>
        <v>2025</v>
      </c>
      <c r="AG1973" t="str">
        <f t="shared" si="141"/>
        <v>oct</v>
      </c>
      <c r="AH1973" t="e">
        <f>+VLOOKUP(N1973,'[1]2. Ingreso de incapacidades'!$C$5:$O$6997,13,FALSE)</f>
        <v>#N/A</v>
      </c>
      <c r="AI1973" t="e">
        <v>#N/A</v>
      </c>
    </row>
    <row r="1974" spans="1:35" hidden="1" x14ac:dyDescent="0.25">
      <c r="A1974" s="1" t="s">
        <v>33</v>
      </c>
      <c r="B1974" s="1" t="s">
        <v>34</v>
      </c>
      <c r="C1974" s="2">
        <v>45946</v>
      </c>
      <c r="D1974" s="42" t="str">
        <f t="shared" si="136"/>
        <v>2025</v>
      </c>
      <c r="E1974" s="1" t="s">
        <v>35</v>
      </c>
      <c r="F1974" s="1" t="s">
        <v>36</v>
      </c>
      <c r="G1974" s="1" t="s">
        <v>37</v>
      </c>
      <c r="H1974" s="1" t="s">
        <v>2047</v>
      </c>
      <c r="I1974" s="1" t="s">
        <v>2048</v>
      </c>
      <c r="J1974" s="3">
        <v>0</v>
      </c>
      <c r="K1974" s="3">
        <v>3160752</v>
      </c>
      <c r="L1974" s="3">
        <f t="shared" si="137"/>
        <v>-3160752</v>
      </c>
      <c r="M1974" s="1" t="s">
        <v>40</v>
      </c>
      <c r="N1974" s="88">
        <v>800130907</v>
      </c>
      <c r="O1974" s="1" t="s">
        <v>42</v>
      </c>
      <c r="P1974" s="1" t="s">
        <v>37</v>
      </c>
      <c r="Q1974" s="1" t="s">
        <v>43</v>
      </c>
      <c r="R1974" s="1" t="s">
        <v>43</v>
      </c>
      <c r="S1974" s="1" t="s">
        <v>43</v>
      </c>
      <c r="T1974" s="3">
        <v>0</v>
      </c>
      <c r="U1974" s="1" t="s">
        <v>44</v>
      </c>
      <c r="V1974" s="1" t="s">
        <v>45</v>
      </c>
      <c r="W1974" s="1" t="s">
        <v>2047</v>
      </c>
      <c r="X1974" s="1" t="s">
        <v>46</v>
      </c>
      <c r="Y1974" s="1" t="s">
        <v>47</v>
      </c>
      <c r="Z1974" s="1" t="s">
        <v>2049</v>
      </c>
      <c r="AA1974" s="1" t="s">
        <v>49</v>
      </c>
      <c r="AB1974" s="1" t="s">
        <v>50</v>
      </c>
      <c r="AC1974" s="1" t="s">
        <v>51</v>
      </c>
      <c r="AD1974" s="1" t="s">
        <v>2049</v>
      </c>
      <c r="AE1974" s="1" t="s">
        <v>37</v>
      </c>
      <c r="AF1974">
        <f t="shared" si="140"/>
        <v>2025</v>
      </c>
      <c r="AG1974" t="str">
        <f t="shared" si="141"/>
        <v>oct</v>
      </c>
      <c r="AH1974" t="e">
        <f>+VLOOKUP(N1974,'[1]2. Ingreso de incapacidades'!$C$5:$O$6997,13,FALSE)</f>
        <v>#N/A</v>
      </c>
      <c r="AI1974" t="e">
        <v>#N/A</v>
      </c>
    </row>
    <row r="1975" spans="1:35" hidden="1" x14ac:dyDescent="0.25">
      <c r="A1975" s="1" t="s">
        <v>33</v>
      </c>
      <c r="B1975" s="1" t="s">
        <v>34</v>
      </c>
      <c r="C1975" s="2">
        <v>45950</v>
      </c>
      <c r="D1975" s="42" t="str">
        <f t="shared" si="136"/>
        <v>2025</v>
      </c>
      <c r="E1975" s="1" t="s">
        <v>35</v>
      </c>
      <c r="F1975" s="1" t="s">
        <v>36</v>
      </c>
      <c r="G1975" s="1" t="s">
        <v>37</v>
      </c>
      <c r="H1975" s="1" t="s">
        <v>2050</v>
      </c>
      <c r="I1975" s="1" t="s">
        <v>2051</v>
      </c>
      <c r="J1975" s="3">
        <v>0</v>
      </c>
      <c r="K1975" s="3">
        <v>1186250</v>
      </c>
      <c r="L1975" s="3">
        <f t="shared" si="137"/>
        <v>-1186250</v>
      </c>
      <c r="M1975" s="1" t="s">
        <v>40</v>
      </c>
      <c r="N1975" s="88">
        <v>806008394</v>
      </c>
      <c r="O1975" s="1" t="s">
        <v>215</v>
      </c>
      <c r="P1975" s="1" t="s">
        <v>37</v>
      </c>
      <c r="Q1975" s="1" t="s">
        <v>43</v>
      </c>
      <c r="R1975" s="1" t="s">
        <v>43</v>
      </c>
      <c r="S1975" s="1" t="s">
        <v>43</v>
      </c>
      <c r="T1975" s="3">
        <v>0</v>
      </c>
      <c r="U1975" s="1" t="s">
        <v>44</v>
      </c>
      <c r="V1975" s="1" t="s">
        <v>45</v>
      </c>
      <c r="W1975" s="1" t="s">
        <v>2050</v>
      </c>
      <c r="X1975" s="1" t="s">
        <v>46</v>
      </c>
      <c r="Y1975" s="1" t="s">
        <v>47</v>
      </c>
      <c r="Z1975" s="1" t="s">
        <v>2052</v>
      </c>
      <c r="AA1975" s="1" t="s">
        <v>49</v>
      </c>
      <c r="AB1975" s="1" t="s">
        <v>50</v>
      </c>
      <c r="AC1975" s="1" t="s">
        <v>51</v>
      </c>
      <c r="AD1975" s="1" t="s">
        <v>2052</v>
      </c>
      <c r="AE1975" s="1" t="s">
        <v>37</v>
      </c>
      <c r="AF1975">
        <f t="shared" si="140"/>
        <v>2025</v>
      </c>
      <c r="AG1975" t="str">
        <f t="shared" si="141"/>
        <v>oct</v>
      </c>
      <c r="AH1975" t="e">
        <f>+VLOOKUP(N1975,'[1]2. Ingreso de incapacidades'!$C$5:$O$6997,13,FALSE)</f>
        <v>#N/A</v>
      </c>
      <c r="AI1975" t="e">
        <v>#N/A</v>
      </c>
    </row>
    <row r="1976" spans="1:35" hidden="1" x14ac:dyDescent="0.25">
      <c r="A1976" s="1" t="s">
        <v>33</v>
      </c>
      <c r="B1976" s="1" t="s">
        <v>34</v>
      </c>
      <c r="C1976" s="2">
        <v>45950</v>
      </c>
      <c r="D1976" s="42" t="str">
        <f t="shared" si="136"/>
        <v>2025</v>
      </c>
      <c r="E1976" s="1" t="s">
        <v>35</v>
      </c>
      <c r="F1976" s="1" t="s">
        <v>36</v>
      </c>
      <c r="G1976" s="1" t="s">
        <v>37</v>
      </c>
      <c r="H1976" s="1" t="s">
        <v>2053</v>
      </c>
      <c r="I1976" s="1" t="s">
        <v>2054</v>
      </c>
      <c r="J1976" s="3">
        <v>0</v>
      </c>
      <c r="K1976" s="3">
        <v>949000</v>
      </c>
      <c r="L1976" s="3">
        <f t="shared" si="137"/>
        <v>-949000</v>
      </c>
      <c r="M1976" s="1" t="s">
        <v>40</v>
      </c>
      <c r="N1976" s="88">
        <v>806008394</v>
      </c>
      <c r="O1976" s="1" t="s">
        <v>215</v>
      </c>
      <c r="P1976" s="1" t="s">
        <v>37</v>
      </c>
      <c r="Q1976" s="1" t="s">
        <v>43</v>
      </c>
      <c r="R1976" s="1" t="s">
        <v>43</v>
      </c>
      <c r="S1976" s="1" t="s">
        <v>43</v>
      </c>
      <c r="T1976" s="3">
        <v>0</v>
      </c>
      <c r="U1976" s="1" t="s">
        <v>44</v>
      </c>
      <c r="V1976" s="1" t="s">
        <v>45</v>
      </c>
      <c r="W1976" s="1" t="s">
        <v>2053</v>
      </c>
      <c r="X1976" s="1" t="s">
        <v>46</v>
      </c>
      <c r="Y1976" s="1" t="s">
        <v>47</v>
      </c>
      <c r="Z1976" s="1" t="s">
        <v>2055</v>
      </c>
      <c r="AA1976" s="1" t="s">
        <v>49</v>
      </c>
      <c r="AB1976" s="1" t="s">
        <v>50</v>
      </c>
      <c r="AC1976" s="1" t="s">
        <v>51</v>
      </c>
      <c r="AD1976" s="1" t="s">
        <v>2055</v>
      </c>
      <c r="AE1976" s="1" t="s">
        <v>37</v>
      </c>
      <c r="AF1976">
        <f t="shared" si="140"/>
        <v>2025</v>
      </c>
      <c r="AG1976" t="str">
        <f t="shared" si="141"/>
        <v>oct</v>
      </c>
      <c r="AH1976" t="e">
        <f>+VLOOKUP(N1976,'[1]2. Ingreso de incapacidades'!$C$5:$O$6997,13,FALSE)</f>
        <v>#N/A</v>
      </c>
      <c r="AI1976" t="e">
        <v>#N/A</v>
      </c>
    </row>
    <row r="1977" spans="1:35" hidden="1" x14ac:dyDescent="0.25">
      <c r="A1977" s="1" t="s">
        <v>33</v>
      </c>
      <c r="B1977" s="1" t="s">
        <v>34</v>
      </c>
      <c r="C1977" s="2">
        <v>45952</v>
      </c>
      <c r="D1977" s="42" t="str">
        <f t="shared" si="136"/>
        <v>2025</v>
      </c>
      <c r="E1977" s="1" t="s">
        <v>35</v>
      </c>
      <c r="F1977" s="1" t="s">
        <v>36</v>
      </c>
      <c r="G1977" s="1" t="s">
        <v>37</v>
      </c>
      <c r="H1977" s="1" t="s">
        <v>2056</v>
      </c>
      <c r="I1977" s="1" t="s">
        <v>2057</v>
      </c>
      <c r="J1977" s="3">
        <v>0</v>
      </c>
      <c r="K1977" s="3">
        <v>1104489</v>
      </c>
      <c r="L1977" s="3">
        <f t="shared" si="137"/>
        <v>-1104489</v>
      </c>
      <c r="M1977" s="1" t="s">
        <v>40</v>
      </c>
      <c r="N1977" s="88">
        <v>800130907</v>
      </c>
      <c r="O1977" s="1" t="s">
        <v>42</v>
      </c>
      <c r="P1977" s="1" t="s">
        <v>37</v>
      </c>
      <c r="Q1977" s="1" t="s">
        <v>43</v>
      </c>
      <c r="R1977" s="1" t="s">
        <v>43</v>
      </c>
      <c r="S1977" s="1" t="s">
        <v>43</v>
      </c>
      <c r="T1977" s="3">
        <v>0</v>
      </c>
      <c r="U1977" s="1" t="s">
        <v>44</v>
      </c>
      <c r="V1977" s="1" t="s">
        <v>45</v>
      </c>
      <c r="W1977" s="1" t="s">
        <v>2056</v>
      </c>
      <c r="X1977" s="1" t="s">
        <v>46</v>
      </c>
      <c r="Y1977" s="1" t="s">
        <v>47</v>
      </c>
      <c r="Z1977" s="1" t="s">
        <v>2058</v>
      </c>
      <c r="AA1977" s="1" t="s">
        <v>49</v>
      </c>
      <c r="AB1977" s="1" t="s">
        <v>50</v>
      </c>
      <c r="AC1977" s="1" t="s">
        <v>51</v>
      </c>
      <c r="AD1977" s="1" t="s">
        <v>2058</v>
      </c>
      <c r="AE1977" s="1" t="s">
        <v>37</v>
      </c>
      <c r="AF1977">
        <f t="shared" si="140"/>
        <v>2025</v>
      </c>
      <c r="AG1977" t="str">
        <f t="shared" si="141"/>
        <v>oct</v>
      </c>
      <c r="AH1977" t="e">
        <f>+VLOOKUP(N1977,'[1]2. Ingreso de incapacidades'!$C$5:$O$6997,13,FALSE)</f>
        <v>#N/A</v>
      </c>
      <c r="AI1977" t="e">
        <v>#N/A</v>
      </c>
    </row>
    <row r="1978" spans="1:35" hidden="1" x14ac:dyDescent="0.25">
      <c r="A1978" s="1" t="s">
        <v>33</v>
      </c>
      <c r="B1978" s="1" t="s">
        <v>34</v>
      </c>
      <c r="C1978" s="2">
        <v>45957</v>
      </c>
      <c r="D1978" s="42" t="str">
        <f t="shared" si="136"/>
        <v>2025</v>
      </c>
      <c r="E1978" s="1" t="s">
        <v>35</v>
      </c>
      <c r="F1978" s="1" t="s">
        <v>36</v>
      </c>
      <c r="G1978" s="1" t="s">
        <v>37</v>
      </c>
      <c r="H1978" s="1" t="s">
        <v>2059</v>
      </c>
      <c r="I1978" s="1" t="s">
        <v>2060</v>
      </c>
      <c r="J1978" s="3">
        <v>0</v>
      </c>
      <c r="K1978" s="3">
        <v>427050</v>
      </c>
      <c r="L1978" s="3">
        <f t="shared" si="137"/>
        <v>-427050</v>
      </c>
      <c r="M1978" s="1" t="s">
        <v>40</v>
      </c>
      <c r="N1978" s="88">
        <v>806008394</v>
      </c>
      <c r="O1978" s="1" t="s">
        <v>215</v>
      </c>
      <c r="P1978" s="1" t="s">
        <v>37</v>
      </c>
      <c r="Q1978" s="1" t="s">
        <v>43</v>
      </c>
      <c r="R1978" s="1" t="s">
        <v>43</v>
      </c>
      <c r="S1978" s="1" t="s">
        <v>43</v>
      </c>
      <c r="T1978" s="3">
        <v>0</v>
      </c>
      <c r="U1978" s="1" t="s">
        <v>44</v>
      </c>
      <c r="V1978" s="1" t="s">
        <v>45</v>
      </c>
      <c r="W1978" s="1" t="s">
        <v>2059</v>
      </c>
      <c r="X1978" s="1" t="s">
        <v>46</v>
      </c>
      <c r="Y1978" s="1" t="s">
        <v>47</v>
      </c>
      <c r="Z1978" s="1" t="s">
        <v>2061</v>
      </c>
      <c r="AA1978" s="1" t="s">
        <v>49</v>
      </c>
      <c r="AB1978" s="1" t="s">
        <v>50</v>
      </c>
      <c r="AC1978" s="1" t="s">
        <v>51</v>
      </c>
      <c r="AD1978" s="1" t="s">
        <v>2061</v>
      </c>
      <c r="AE1978" s="1" t="s">
        <v>37</v>
      </c>
      <c r="AF1978">
        <f t="shared" si="140"/>
        <v>2025</v>
      </c>
      <c r="AG1978" t="str">
        <f t="shared" si="141"/>
        <v>oct</v>
      </c>
      <c r="AH1978" t="e">
        <f>+VLOOKUP(N1978,'[1]2. Ingreso de incapacidades'!$C$5:$O$6997,13,FALSE)</f>
        <v>#N/A</v>
      </c>
      <c r="AI1978" t="e">
        <v>#N/A</v>
      </c>
    </row>
    <row r="1979" spans="1:35" hidden="1" x14ac:dyDescent="0.25">
      <c r="A1979" s="1" t="s">
        <v>33</v>
      </c>
      <c r="B1979" s="1" t="s">
        <v>34</v>
      </c>
      <c r="C1979" s="2">
        <v>45958</v>
      </c>
      <c r="D1979" s="42" t="str">
        <f t="shared" si="136"/>
        <v>2025</v>
      </c>
      <c r="E1979" s="1" t="s">
        <v>35</v>
      </c>
      <c r="F1979" s="1" t="s">
        <v>36</v>
      </c>
      <c r="G1979" s="1" t="s">
        <v>37</v>
      </c>
      <c r="H1979" s="1" t="s">
        <v>2062</v>
      </c>
      <c r="I1979" s="1" t="s">
        <v>2063</v>
      </c>
      <c r="J1979" s="3">
        <v>0</v>
      </c>
      <c r="K1979" s="3">
        <v>248970</v>
      </c>
      <c r="L1979" s="3">
        <f t="shared" si="137"/>
        <v>-248970</v>
      </c>
      <c r="M1979" s="1" t="s">
        <v>40</v>
      </c>
      <c r="N1979" s="88">
        <v>800088702</v>
      </c>
      <c r="O1979" s="1" t="s">
        <v>63</v>
      </c>
      <c r="P1979" s="1" t="s">
        <v>37</v>
      </c>
      <c r="Q1979" s="1" t="s">
        <v>43</v>
      </c>
      <c r="R1979" s="1" t="s">
        <v>43</v>
      </c>
      <c r="S1979" s="1" t="s">
        <v>43</v>
      </c>
      <c r="T1979" s="3">
        <v>0</v>
      </c>
      <c r="U1979" s="1" t="s">
        <v>44</v>
      </c>
      <c r="V1979" s="1" t="s">
        <v>45</v>
      </c>
      <c r="W1979" s="1" t="s">
        <v>2062</v>
      </c>
      <c r="X1979" s="1" t="s">
        <v>46</v>
      </c>
      <c r="Y1979" s="1" t="s">
        <v>47</v>
      </c>
      <c r="Z1979" s="1" t="s">
        <v>2064</v>
      </c>
      <c r="AA1979" s="1" t="s">
        <v>49</v>
      </c>
      <c r="AB1979" s="1" t="s">
        <v>50</v>
      </c>
      <c r="AC1979" s="1" t="s">
        <v>51</v>
      </c>
      <c r="AD1979" s="1" t="s">
        <v>2064</v>
      </c>
      <c r="AE1979" s="1" t="s">
        <v>37</v>
      </c>
      <c r="AF1979">
        <f t="shared" si="140"/>
        <v>2025</v>
      </c>
      <c r="AG1979" t="str">
        <f t="shared" si="141"/>
        <v>oct</v>
      </c>
      <c r="AH1979" t="e">
        <f>+VLOOKUP(N1979,'[1]2. Ingreso de incapacidades'!$C$5:$O$6997,13,FALSE)</f>
        <v>#N/A</v>
      </c>
      <c r="AI1979" t="e">
        <v>#N/A</v>
      </c>
    </row>
    <row r="1980" spans="1:35" hidden="1" x14ac:dyDescent="0.25">
      <c r="A1980" s="1" t="s">
        <v>33</v>
      </c>
      <c r="B1980" s="1" t="s">
        <v>34</v>
      </c>
      <c r="C1980" s="2">
        <v>45959</v>
      </c>
      <c r="D1980" s="42" t="str">
        <f t="shared" si="136"/>
        <v>2025</v>
      </c>
      <c r="E1980" s="1" t="s">
        <v>35</v>
      </c>
      <c r="F1980" s="1" t="s">
        <v>36</v>
      </c>
      <c r="G1980" s="1" t="s">
        <v>37</v>
      </c>
      <c r="H1980" s="1" t="s">
        <v>2065</v>
      </c>
      <c r="I1980" s="1" t="s">
        <v>2066</v>
      </c>
      <c r="J1980" s="3">
        <v>0</v>
      </c>
      <c r="K1980" s="3">
        <v>151140</v>
      </c>
      <c r="L1980" s="3">
        <f t="shared" si="137"/>
        <v>-151140</v>
      </c>
      <c r="M1980" s="1" t="s">
        <v>40</v>
      </c>
      <c r="N1980" s="88">
        <v>800088702</v>
      </c>
      <c r="O1980" s="1" t="s">
        <v>63</v>
      </c>
      <c r="P1980" s="1" t="s">
        <v>37</v>
      </c>
      <c r="Q1980" s="1" t="s">
        <v>43</v>
      </c>
      <c r="R1980" s="1" t="s">
        <v>43</v>
      </c>
      <c r="S1980" s="1" t="s">
        <v>43</v>
      </c>
      <c r="T1980" s="3">
        <v>0</v>
      </c>
      <c r="U1980" s="1" t="s">
        <v>44</v>
      </c>
      <c r="V1980" s="1" t="s">
        <v>45</v>
      </c>
      <c r="W1980" s="1" t="s">
        <v>2065</v>
      </c>
      <c r="X1980" s="1" t="s">
        <v>46</v>
      </c>
      <c r="Y1980" s="1" t="s">
        <v>47</v>
      </c>
      <c r="Z1980" s="1" t="s">
        <v>2067</v>
      </c>
      <c r="AA1980" s="1" t="s">
        <v>49</v>
      </c>
      <c r="AB1980" s="1" t="s">
        <v>50</v>
      </c>
      <c r="AC1980" s="1" t="s">
        <v>51</v>
      </c>
      <c r="AD1980" s="1" t="s">
        <v>2067</v>
      </c>
      <c r="AE1980" s="1" t="s">
        <v>37</v>
      </c>
      <c r="AF1980">
        <f t="shared" si="140"/>
        <v>2025</v>
      </c>
      <c r="AG1980" t="str">
        <f t="shared" si="141"/>
        <v>oct</v>
      </c>
      <c r="AH1980" t="e">
        <f>+VLOOKUP(N1980,'[1]2. Ingreso de incapacidades'!$C$5:$O$6997,13,FALSE)</f>
        <v>#N/A</v>
      </c>
      <c r="AI1980" t="e">
        <v>#N/A</v>
      </c>
    </row>
    <row r="1981" spans="1:35" hidden="1" x14ac:dyDescent="0.25">
      <c r="A1981" s="1" t="s">
        <v>33</v>
      </c>
      <c r="B1981" s="1" t="s">
        <v>34</v>
      </c>
      <c r="C1981" s="2">
        <v>45960</v>
      </c>
      <c r="D1981" s="42" t="str">
        <f t="shared" si="136"/>
        <v>2025</v>
      </c>
      <c r="E1981" s="1" t="s">
        <v>35</v>
      </c>
      <c r="F1981" s="1" t="s">
        <v>36</v>
      </c>
      <c r="G1981" s="1" t="s">
        <v>37</v>
      </c>
      <c r="H1981" s="1" t="s">
        <v>2068</v>
      </c>
      <c r="I1981" s="1" t="s">
        <v>2069</v>
      </c>
      <c r="J1981" s="3">
        <v>0</v>
      </c>
      <c r="K1981" s="3">
        <v>94900</v>
      </c>
      <c r="L1981" s="3">
        <f t="shared" si="137"/>
        <v>-94900</v>
      </c>
      <c r="M1981" s="1" t="s">
        <v>40</v>
      </c>
      <c r="N1981" s="88">
        <v>800130907</v>
      </c>
      <c r="O1981" s="1" t="s">
        <v>42</v>
      </c>
      <c r="P1981" s="1" t="s">
        <v>37</v>
      </c>
      <c r="Q1981" s="1" t="s">
        <v>43</v>
      </c>
      <c r="R1981" s="1" t="s">
        <v>43</v>
      </c>
      <c r="S1981" s="1" t="s">
        <v>43</v>
      </c>
      <c r="T1981" s="3">
        <v>0</v>
      </c>
      <c r="U1981" s="1" t="s">
        <v>44</v>
      </c>
      <c r="V1981" s="1" t="s">
        <v>45</v>
      </c>
      <c r="W1981" s="1" t="s">
        <v>2068</v>
      </c>
      <c r="X1981" s="1" t="s">
        <v>46</v>
      </c>
      <c r="Y1981" s="1" t="s">
        <v>47</v>
      </c>
      <c r="Z1981" s="1" t="s">
        <v>2070</v>
      </c>
      <c r="AA1981" s="1" t="s">
        <v>49</v>
      </c>
      <c r="AB1981" s="1" t="s">
        <v>50</v>
      </c>
      <c r="AC1981" s="1" t="s">
        <v>51</v>
      </c>
      <c r="AD1981" s="1" t="s">
        <v>2070</v>
      </c>
      <c r="AE1981" s="1" t="s">
        <v>37</v>
      </c>
      <c r="AF1981">
        <f t="shared" si="140"/>
        <v>2025</v>
      </c>
      <c r="AG1981" t="str">
        <f t="shared" si="141"/>
        <v>oct</v>
      </c>
      <c r="AH1981" t="e">
        <f>+VLOOKUP(N1981,'[1]2. Ingreso de incapacidades'!$C$5:$O$6997,13,FALSE)</f>
        <v>#N/A</v>
      </c>
      <c r="AI1981" t="e">
        <v>#N/A</v>
      </c>
    </row>
    <row r="1982" spans="1:35" hidden="1" x14ac:dyDescent="0.25">
      <c r="A1982" s="1" t="s">
        <v>33</v>
      </c>
      <c r="B1982" s="1" t="s">
        <v>34</v>
      </c>
      <c r="C1982" s="2">
        <v>45961</v>
      </c>
      <c r="D1982" s="42" t="str">
        <f t="shared" si="136"/>
        <v>2025</v>
      </c>
      <c r="E1982" s="1" t="s">
        <v>73</v>
      </c>
      <c r="F1982" s="1" t="s">
        <v>74</v>
      </c>
      <c r="G1982" s="1" t="s">
        <v>37</v>
      </c>
      <c r="H1982" s="1" t="s">
        <v>1027</v>
      </c>
      <c r="I1982" s="1" t="s">
        <v>76</v>
      </c>
      <c r="J1982" s="3">
        <v>379600</v>
      </c>
      <c r="K1982" s="3">
        <v>0</v>
      </c>
      <c r="L1982" s="3">
        <f t="shared" si="137"/>
        <v>379600</v>
      </c>
      <c r="M1982" s="1" t="s">
        <v>40</v>
      </c>
      <c r="N1982" s="88">
        <v>73106822</v>
      </c>
      <c r="O1982" s="1" t="s">
        <v>465</v>
      </c>
      <c r="P1982" s="1" t="s">
        <v>1459</v>
      </c>
      <c r="Q1982" s="1" t="s">
        <v>1460</v>
      </c>
      <c r="R1982" s="1" t="s">
        <v>43</v>
      </c>
      <c r="S1982" s="1" t="s">
        <v>43</v>
      </c>
      <c r="T1982" s="3">
        <v>0</v>
      </c>
      <c r="U1982" s="1" t="s">
        <v>44</v>
      </c>
      <c r="V1982" s="1" t="s">
        <v>45</v>
      </c>
      <c r="W1982" s="1" t="s">
        <v>1027</v>
      </c>
      <c r="X1982" s="1" t="s">
        <v>46</v>
      </c>
      <c r="Y1982" s="1" t="s">
        <v>530</v>
      </c>
      <c r="Z1982" s="1" t="s">
        <v>2071</v>
      </c>
      <c r="AA1982" s="1" t="s">
        <v>83</v>
      </c>
      <c r="AB1982" s="1" t="s">
        <v>532</v>
      </c>
      <c r="AC1982" s="1" t="s">
        <v>51</v>
      </c>
      <c r="AD1982" s="1" t="s">
        <v>2071</v>
      </c>
      <c r="AE1982" s="1" t="s">
        <v>37</v>
      </c>
      <c r="AF1982">
        <f t="shared" si="140"/>
        <v>2025</v>
      </c>
      <c r="AG1982" t="str">
        <f t="shared" si="141"/>
        <v>oct</v>
      </c>
      <c r="AH1982" t="str">
        <f>+VLOOKUP(N1982,'[1]2. Ingreso de incapacidades'!$C$5:$O$6997,13,FALSE)</f>
        <v>SALUD TOTAL E.P.S.</v>
      </c>
      <c r="AI1982" t="s">
        <v>2192</v>
      </c>
    </row>
    <row r="1983" spans="1:35" hidden="1" x14ac:dyDescent="0.25">
      <c r="A1983" s="1" t="s">
        <v>33</v>
      </c>
      <c r="B1983" s="1" t="s">
        <v>34</v>
      </c>
      <c r="C1983" s="2">
        <v>45961</v>
      </c>
      <c r="D1983" s="42" t="str">
        <f t="shared" si="136"/>
        <v>2025</v>
      </c>
      <c r="E1983" s="1" t="s">
        <v>73</v>
      </c>
      <c r="F1983" s="1" t="s">
        <v>74</v>
      </c>
      <c r="G1983" s="1" t="s">
        <v>37</v>
      </c>
      <c r="H1983" s="1" t="s">
        <v>1027</v>
      </c>
      <c r="I1983" s="1" t="s">
        <v>76</v>
      </c>
      <c r="J1983" s="3">
        <v>47450</v>
      </c>
      <c r="K1983" s="3">
        <v>0</v>
      </c>
      <c r="L1983" s="3">
        <f t="shared" si="137"/>
        <v>47450</v>
      </c>
      <c r="M1983" s="1" t="s">
        <v>40</v>
      </c>
      <c r="N1983" s="88">
        <v>10886858</v>
      </c>
      <c r="O1983" s="1" t="s">
        <v>151</v>
      </c>
      <c r="P1983" s="1" t="s">
        <v>1459</v>
      </c>
      <c r="Q1983" s="1" t="s">
        <v>1460</v>
      </c>
      <c r="R1983" s="1" t="s">
        <v>43</v>
      </c>
      <c r="S1983" s="1" t="s">
        <v>43</v>
      </c>
      <c r="T1983" s="3">
        <v>0</v>
      </c>
      <c r="U1983" s="1" t="s">
        <v>44</v>
      </c>
      <c r="V1983" s="1" t="s">
        <v>45</v>
      </c>
      <c r="W1983" s="1" t="s">
        <v>1027</v>
      </c>
      <c r="X1983" s="1" t="s">
        <v>46</v>
      </c>
      <c r="Y1983" s="1" t="s">
        <v>530</v>
      </c>
      <c r="Z1983" s="1" t="s">
        <v>2071</v>
      </c>
      <c r="AA1983" s="1" t="s">
        <v>83</v>
      </c>
      <c r="AB1983" s="1" t="s">
        <v>532</v>
      </c>
      <c r="AC1983" s="1" t="s">
        <v>51</v>
      </c>
      <c r="AD1983" s="1" t="s">
        <v>2071</v>
      </c>
      <c r="AE1983" s="1" t="s">
        <v>37</v>
      </c>
      <c r="AF1983">
        <f t="shared" si="140"/>
        <v>2025</v>
      </c>
      <c r="AG1983" t="str">
        <f t="shared" si="141"/>
        <v>oct</v>
      </c>
      <c r="AH1983" t="str">
        <f>+VLOOKUP(N1983,'[1]2. Ingreso de incapacidades'!$C$5:$O$6997,13,FALSE)</f>
        <v>EPS MUTUAL SER</v>
      </c>
      <c r="AI1983" t="s">
        <v>2195</v>
      </c>
    </row>
    <row r="1984" spans="1:35" hidden="1" x14ac:dyDescent="0.25">
      <c r="A1984" s="1" t="s">
        <v>33</v>
      </c>
      <c r="B1984" s="1" t="s">
        <v>34</v>
      </c>
      <c r="C1984" s="2">
        <v>45961</v>
      </c>
      <c r="D1984" s="42" t="str">
        <f t="shared" si="136"/>
        <v>2025</v>
      </c>
      <c r="E1984" s="1" t="s">
        <v>73</v>
      </c>
      <c r="F1984" s="1" t="s">
        <v>74</v>
      </c>
      <c r="G1984" s="1" t="s">
        <v>37</v>
      </c>
      <c r="H1984" s="1" t="s">
        <v>1027</v>
      </c>
      <c r="I1984" s="1" t="s">
        <v>76</v>
      </c>
      <c r="J1984" s="3">
        <v>100764</v>
      </c>
      <c r="K1984" s="3">
        <v>0</v>
      </c>
      <c r="L1984" s="3">
        <f t="shared" si="137"/>
        <v>100764</v>
      </c>
      <c r="M1984" s="1" t="s">
        <v>40</v>
      </c>
      <c r="N1984" s="88">
        <v>73573281</v>
      </c>
      <c r="O1984" s="1" t="s">
        <v>548</v>
      </c>
      <c r="P1984" s="1" t="s">
        <v>1459</v>
      </c>
      <c r="Q1984" s="1" t="s">
        <v>1460</v>
      </c>
      <c r="R1984" s="1" t="s">
        <v>43</v>
      </c>
      <c r="S1984" s="1" t="s">
        <v>43</v>
      </c>
      <c r="T1984" s="3">
        <v>0</v>
      </c>
      <c r="U1984" s="1" t="s">
        <v>44</v>
      </c>
      <c r="V1984" s="1" t="s">
        <v>45</v>
      </c>
      <c r="W1984" s="1" t="s">
        <v>1027</v>
      </c>
      <c r="X1984" s="1" t="s">
        <v>46</v>
      </c>
      <c r="Y1984" s="1" t="s">
        <v>530</v>
      </c>
      <c r="Z1984" s="1" t="s">
        <v>2071</v>
      </c>
      <c r="AA1984" s="1" t="s">
        <v>83</v>
      </c>
      <c r="AB1984" s="1" t="s">
        <v>532</v>
      </c>
      <c r="AC1984" s="1" t="s">
        <v>51</v>
      </c>
      <c r="AD1984" s="1" t="s">
        <v>2071</v>
      </c>
      <c r="AE1984" s="1" t="s">
        <v>37</v>
      </c>
      <c r="AF1984">
        <f t="shared" si="140"/>
        <v>2025</v>
      </c>
      <c r="AG1984" t="str">
        <f t="shared" si="141"/>
        <v>oct</v>
      </c>
      <c r="AH1984" t="str">
        <f>+VLOOKUP(N1984,'[1]2. Ingreso de incapacidades'!$C$5:$O$6997,13,FALSE)</f>
        <v>SURA E.P.S.</v>
      </c>
      <c r="AI1984" t="s">
        <v>2197</v>
      </c>
    </row>
    <row r="1985" spans="1:35" hidden="1" x14ac:dyDescent="0.25">
      <c r="A1985" s="1" t="s">
        <v>33</v>
      </c>
      <c r="B1985" s="1" t="s">
        <v>34</v>
      </c>
      <c r="C1985" s="2">
        <v>45961</v>
      </c>
      <c r="D1985" s="42" t="str">
        <f t="shared" si="136"/>
        <v>2025</v>
      </c>
      <c r="E1985" s="1" t="s">
        <v>73</v>
      </c>
      <c r="F1985" s="1" t="s">
        <v>74</v>
      </c>
      <c r="G1985" s="1" t="s">
        <v>37</v>
      </c>
      <c r="H1985" s="1" t="s">
        <v>1027</v>
      </c>
      <c r="I1985" s="1" t="s">
        <v>76</v>
      </c>
      <c r="J1985" s="3">
        <v>749295</v>
      </c>
      <c r="K1985" s="3">
        <v>0</v>
      </c>
      <c r="L1985" s="3">
        <f t="shared" si="137"/>
        <v>749295</v>
      </c>
      <c r="M1985" s="1" t="s">
        <v>40</v>
      </c>
      <c r="N1985" s="88">
        <v>7960668</v>
      </c>
      <c r="O1985" s="1" t="s">
        <v>849</v>
      </c>
      <c r="P1985" s="1" t="s">
        <v>1459</v>
      </c>
      <c r="Q1985" s="1" t="s">
        <v>1460</v>
      </c>
      <c r="R1985" s="1" t="s">
        <v>43</v>
      </c>
      <c r="S1985" s="1" t="s">
        <v>43</v>
      </c>
      <c r="T1985" s="3">
        <v>0</v>
      </c>
      <c r="U1985" s="1" t="s">
        <v>44</v>
      </c>
      <c r="V1985" s="1" t="s">
        <v>45</v>
      </c>
      <c r="W1985" s="1" t="s">
        <v>1027</v>
      </c>
      <c r="X1985" s="1" t="s">
        <v>46</v>
      </c>
      <c r="Y1985" s="1" t="s">
        <v>530</v>
      </c>
      <c r="Z1985" s="1" t="s">
        <v>2071</v>
      </c>
      <c r="AA1985" s="1" t="s">
        <v>83</v>
      </c>
      <c r="AB1985" s="1" t="s">
        <v>532</v>
      </c>
      <c r="AC1985" s="1" t="s">
        <v>51</v>
      </c>
      <c r="AD1985" s="1" t="s">
        <v>2071</v>
      </c>
      <c r="AE1985" s="1" t="s">
        <v>37</v>
      </c>
      <c r="AF1985">
        <f t="shared" si="140"/>
        <v>2025</v>
      </c>
      <c r="AG1985" t="str">
        <f t="shared" si="141"/>
        <v>oct</v>
      </c>
      <c r="AH1985" t="str">
        <f>+VLOOKUP(N1985,'[1]2. Ingreso de incapacidades'!$C$5:$O$6997,13,FALSE)</f>
        <v>SALUD TOTAL E.P.S.</v>
      </c>
      <c r="AI1985" t="s">
        <v>2192</v>
      </c>
    </row>
    <row r="1986" spans="1:35" hidden="1" x14ac:dyDescent="0.25">
      <c r="A1986" s="1" t="s">
        <v>33</v>
      </c>
      <c r="B1986" s="1" t="s">
        <v>34</v>
      </c>
      <c r="C1986" s="2">
        <v>45961</v>
      </c>
      <c r="D1986" s="42" t="str">
        <f t="shared" si="136"/>
        <v>2025</v>
      </c>
      <c r="E1986" s="1" t="s">
        <v>73</v>
      </c>
      <c r="F1986" s="1" t="s">
        <v>74</v>
      </c>
      <c r="G1986" s="1" t="s">
        <v>37</v>
      </c>
      <c r="H1986" s="1" t="s">
        <v>1027</v>
      </c>
      <c r="I1986" s="1" t="s">
        <v>76</v>
      </c>
      <c r="J1986" s="3">
        <v>711750</v>
      </c>
      <c r="K1986" s="3">
        <v>0</v>
      </c>
      <c r="L1986" s="3">
        <f t="shared" si="137"/>
        <v>711750</v>
      </c>
      <c r="M1986" s="1" t="s">
        <v>40</v>
      </c>
      <c r="N1986" s="88">
        <v>1143339994</v>
      </c>
      <c r="O1986" s="1" t="s">
        <v>114</v>
      </c>
      <c r="P1986" s="1" t="s">
        <v>1459</v>
      </c>
      <c r="Q1986" s="1" t="s">
        <v>1460</v>
      </c>
      <c r="R1986" s="1" t="s">
        <v>43</v>
      </c>
      <c r="S1986" s="1" t="s">
        <v>43</v>
      </c>
      <c r="T1986" s="3">
        <v>0</v>
      </c>
      <c r="U1986" s="1" t="s">
        <v>44</v>
      </c>
      <c r="V1986" s="1" t="s">
        <v>45</v>
      </c>
      <c r="W1986" s="1" t="s">
        <v>1027</v>
      </c>
      <c r="X1986" s="1" t="s">
        <v>46</v>
      </c>
      <c r="Y1986" s="1" t="s">
        <v>530</v>
      </c>
      <c r="Z1986" s="1" t="s">
        <v>2071</v>
      </c>
      <c r="AA1986" s="1" t="s">
        <v>83</v>
      </c>
      <c r="AB1986" s="1" t="s">
        <v>532</v>
      </c>
      <c r="AC1986" s="1" t="s">
        <v>51</v>
      </c>
      <c r="AD1986" s="1" t="s">
        <v>2071</v>
      </c>
      <c r="AE1986" s="1" t="s">
        <v>37</v>
      </c>
      <c r="AF1986">
        <f t="shared" si="140"/>
        <v>2025</v>
      </c>
      <c r="AG1986" t="str">
        <f t="shared" si="141"/>
        <v>oct</v>
      </c>
      <c r="AH1986" t="str">
        <f>+VLOOKUP(N1986,'[1]2. Ingreso de incapacidades'!$C$5:$O$6997,13,FALSE)</f>
        <v>SALUD TOTAL E.P.S.</v>
      </c>
      <c r="AI1986" t="s">
        <v>2192</v>
      </c>
    </row>
    <row r="1987" spans="1:35" hidden="1" x14ac:dyDescent="0.25">
      <c r="A1987" s="1" t="s">
        <v>33</v>
      </c>
      <c r="B1987" s="1" t="s">
        <v>34</v>
      </c>
      <c r="C1987" s="2">
        <v>45961</v>
      </c>
      <c r="D1987" s="42" t="str">
        <f t="shared" si="136"/>
        <v>2025</v>
      </c>
      <c r="E1987" s="1" t="s">
        <v>73</v>
      </c>
      <c r="F1987" s="1" t="s">
        <v>74</v>
      </c>
      <c r="G1987" s="1" t="s">
        <v>37</v>
      </c>
      <c r="H1987" s="1" t="s">
        <v>1027</v>
      </c>
      <c r="I1987" s="1" t="s">
        <v>76</v>
      </c>
      <c r="J1987" s="3">
        <v>718448</v>
      </c>
      <c r="K1987" s="3">
        <v>0</v>
      </c>
      <c r="L1987" s="3">
        <f t="shared" si="137"/>
        <v>718448</v>
      </c>
      <c r="M1987" s="1" t="s">
        <v>40</v>
      </c>
      <c r="N1987" s="88">
        <v>73156052</v>
      </c>
      <c r="O1987" s="1" t="s">
        <v>2073</v>
      </c>
      <c r="P1987" s="1" t="s">
        <v>1459</v>
      </c>
      <c r="Q1987" s="1" t="s">
        <v>1460</v>
      </c>
      <c r="R1987" s="1" t="s">
        <v>43</v>
      </c>
      <c r="S1987" s="1" t="s">
        <v>43</v>
      </c>
      <c r="T1987" s="3">
        <v>0</v>
      </c>
      <c r="U1987" s="1" t="s">
        <v>44</v>
      </c>
      <c r="V1987" s="1" t="s">
        <v>45</v>
      </c>
      <c r="W1987" s="1" t="s">
        <v>1027</v>
      </c>
      <c r="X1987" s="1" t="s">
        <v>46</v>
      </c>
      <c r="Y1987" s="1" t="s">
        <v>530</v>
      </c>
      <c r="Z1987" s="1" t="s">
        <v>2071</v>
      </c>
      <c r="AA1987" s="1" t="s">
        <v>83</v>
      </c>
      <c r="AB1987" s="1" t="s">
        <v>532</v>
      </c>
      <c r="AC1987" s="1" t="s">
        <v>51</v>
      </c>
      <c r="AD1987" s="1" t="s">
        <v>2071</v>
      </c>
      <c r="AE1987" s="1" t="s">
        <v>37</v>
      </c>
      <c r="AF1987">
        <f t="shared" si="140"/>
        <v>2025</v>
      </c>
      <c r="AG1987" t="str">
        <f t="shared" si="141"/>
        <v>oct</v>
      </c>
      <c r="AH1987" t="str">
        <f>+VLOOKUP(N1987,'[1]2. Ingreso de incapacidades'!$C$5:$O$6997,13,FALSE)</f>
        <v>SANITAS E.P.S</v>
      </c>
      <c r="AI1987" t="s">
        <v>2193</v>
      </c>
    </row>
    <row r="1988" spans="1:35" hidden="1" x14ac:dyDescent="0.25">
      <c r="A1988" s="1" t="s">
        <v>33</v>
      </c>
      <c r="B1988" s="1" t="s">
        <v>34</v>
      </c>
      <c r="C1988" s="2">
        <v>45961</v>
      </c>
      <c r="D1988" s="42" t="str">
        <f t="shared" si="136"/>
        <v>2025</v>
      </c>
      <c r="E1988" s="1" t="s">
        <v>73</v>
      </c>
      <c r="F1988" s="1" t="s">
        <v>74</v>
      </c>
      <c r="G1988" s="1" t="s">
        <v>37</v>
      </c>
      <c r="H1988" s="1" t="s">
        <v>1027</v>
      </c>
      <c r="I1988" s="1" t="s">
        <v>76</v>
      </c>
      <c r="J1988" s="3">
        <v>711750</v>
      </c>
      <c r="K1988" s="3">
        <v>0</v>
      </c>
      <c r="L1988" s="3">
        <f t="shared" si="137"/>
        <v>711750</v>
      </c>
      <c r="M1988" s="1" t="s">
        <v>40</v>
      </c>
      <c r="N1988" s="88">
        <v>30873721</v>
      </c>
      <c r="O1988" s="1" t="s">
        <v>126</v>
      </c>
      <c r="P1988" s="1" t="s">
        <v>1459</v>
      </c>
      <c r="Q1988" s="1" t="s">
        <v>1460</v>
      </c>
      <c r="R1988" s="1" t="s">
        <v>43</v>
      </c>
      <c r="S1988" s="1" t="s">
        <v>43</v>
      </c>
      <c r="T1988" s="3">
        <v>0</v>
      </c>
      <c r="U1988" s="1" t="s">
        <v>44</v>
      </c>
      <c r="V1988" s="1" t="s">
        <v>45</v>
      </c>
      <c r="W1988" s="1" t="s">
        <v>1027</v>
      </c>
      <c r="X1988" s="1" t="s">
        <v>46</v>
      </c>
      <c r="Y1988" s="1" t="s">
        <v>530</v>
      </c>
      <c r="Z1988" s="1" t="s">
        <v>2071</v>
      </c>
      <c r="AA1988" s="1" t="s">
        <v>83</v>
      </c>
      <c r="AB1988" s="1" t="s">
        <v>532</v>
      </c>
      <c r="AC1988" s="1" t="s">
        <v>51</v>
      </c>
      <c r="AD1988" s="1" t="s">
        <v>2071</v>
      </c>
      <c r="AE1988" s="1" t="s">
        <v>37</v>
      </c>
      <c r="AF1988">
        <f t="shared" si="140"/>
        <v>2025</v>
      </c>
      <c r="AG1988" t="str">
        <f t="shared" si="141"/>
        <v>oct</v>
      </c>
      <c r="AH1988" t="str">
        <f>+VLOOKUP(N1988,'[1]2. Ingreso de incapacidades'!$C$5:$O$6997,13,FALSE)</f>
        <v>FAMISANAR E.P.S</v>
      </c>
      <c r="AI1988" t="s">
        <v>2196</v>
      </c>
    </row>
    <row r="1989" spans="1:35" hidden="1" x14ac:dyDescent="0.25">
      <c r="A1989" s="1" t="s">
        <v>33</v>
      </c>
      <c r="B1989" s="1" t="s">
        <v>34</v>
      </c>
      <c r="C1989" s="2">
        <v>45961</v>
      </c>
      <c r="D1989" s="42" t="str">
        <f t="shared" si="136"/>
        <v>2025</v>
      </c>
      <c r="E1989" s="1" t="s">
        <v>73</v>
      </c>
      <c r="F1989" s="1" t="s">
        <v>74</v>
      </c>
      <c r="G1989" s="1" t="s">
        <v>37</v>
      </c>
      <c r="H1989" s="1" t="s">
        <v>1027</v>
      </c>
      <c r="I1989" s="1" t="s">
        <v>76</v>
      </c>
      <c r="J1989" s="3">
        <v>146702</v>
      </c>
      <c r="K1989" s="3">
        <v>0</v>
      </c>
      <c r="L1989" s="3">
        <f t="shared" si="137"/>
        <v>146702</v>
      </c>
      <c r="M1989" s="1" t="s">
        <v>40</v>
      </c>
      <c r="N1989" s="88">
        <v>1235047129</v>
      </c>
      <c r="O1989" s="1" t="s">
        <v>2075</v>
      </c>
      <c r="P1989" s="1" t="s">
        <v>1075</v>
      </c>
      <c r="Q1989" s="1" t="s">
        <v>1076</v>
      </c>
      <c r="R1989" s="1" t="s">
        <v>43</v>
      </c>
      <c r="S1989" s="1" t="s">
        <v>43</v>
      </c>
      <c r="T1989" s="3">
        <v>0</v>
      </c>
      <c r="U1989" s="1" t="s">
        <v>44</v>
      </c>
      <c r="V1989" s="1" t="s">
        <v>45</v>
      </c>
      <c r="W1989" s="1" t="s">
        <v>1027</v>
      </c>
      <c r="X1989" s="1" t="s">
        <v>46</v>
      </c>
      <c r="Y1989" s="1" t="s">
        <v>530</v>
      </c>
      <c r="Z1989" s="1" t="s">
        <v>2071</v>
      </c>
      <c r="AA1989" s="1" t="s">
        <v>83</v>
      </c>
      <c r="AB1989" s="1" t="s">
        <v>532</v>
      </c>
      <c r="AC1989" s="1" t="s">
        <v>51</v>
      </c>
      <c r="AD1989" s="1" t="s">
        <v>2071</v>
      </c>
      <c r="AE1989" s="1" t="s">
        <v>37</v>
      </c>
      <c r="AF1989">
        <f t="shared" si="140"/>
        <v>2025</v>
      </c>
      <c r="AG1989" t="str">
        <f t="shared" si="141"/>
        <v>oct</v>
      </c>
      <c r="AH1989" t="str">
        <f>+VLOOKUP(N1989,'[1]2. Ingreso de incapacidades'!$C$5:$O$6997,13,FALSE)</f>
        <v>SALUD TOTAL E.P.S.</v>
      </c>
      <c r="AI1989" t="s">
        <v>2192</v>
      </c>
    </row>
    <row r="1990" spans="1:35" hidden="1" x14ac:dyDescent="0.25">
      <c r="A1990" s="1" t="s">
        <v>33</v>
      </c>
      <c r="B1990" s="1" t="s">
        <v>34</v>
      </c>
      <c r="C1990" s="2">
        <v>45961</v>
      </c>
      <c r="D1990" s="42" t="str">
        <f t="shared" si="136"/>
        <v>2025</v>
      </c>
      <c r="E1990" s="1" t="s">
        <v>73</v>
      </c>
      <c r="F1990" s="1" t="s">
        <v>74</v>
      </c>
      <c r="G1990" s="1" t="s">
        <v>37</v>
      </c>
      <c r="H1990" s="1" t="s">
        <v>1027</v>
      </c>
      <c r="I1990" s="1" t="s">
        <v>76</v>
      </c>
      <c r="J1990" s="3">
        <v>607917</v>
      </c>
      <c r="K1990" s="3">
        <v>0</v>
      </c>
      <c r="L1990" s="3">
        <f t="shared" si="137"/>
        <v>607917</v>
      </c>
      <c r="M1990" s="1" t="s">
        <v>40</v>
      </c>
      <c r="N1990" s="88">
        <v>73156052</v>
      </c>
      <c r="O1990" s="1" t="s">
        <v>2073</v>
      </c>
      <c r="P1990" s="1" t="s">
        <v>1075</v>
      </c>
      <c r="Q1990" s="1" t="s">
        <v>1076</v>
      </c>
      <c r="R1990" s="1" t="s">
        <v>43</v>
      </c>
      <c r="S1990" s="1" t="s">
        <v>43</v>
      </c>
      <c r="T1990" s="3">
        <v>0</v>
      </c>
      <c r="U1990" s="1" t="s">
        <v>44</v>
      </c>
      <c r="V1990" s="1" t="s">
        <v>45</v>
      </c>
      <c r="W1990" s="1" t="s">
        <v>1027</v>
      </c>
      <c r="X1990" s="1" t="s">
        <v>46</v>
      </c>
      <c r="Y1990" s="1" t="s">
        <v>530</v>
      </c>
      <c r="Z1990" s="1" t="s">
        <v>2071</v>
      </c>
      <c r="AA1990" s="1" t="s">
        <v>83</v>
      </c>
      <c r="AB1990" s="1" t="s">
        <v>532</v>
      </c>
      <c r="AC1990" s="1" t="s">
        <v>51</v>
      </c>
      <c r="AD1990" s="1" t="s">
        <v>2071</v>
      </c>
      <c r="AE1990" s="1" t="s">
        <v>37</v>
      </c>
      <c r="AF1990">
        <f t="shared" si="140"/>
        <v>2025</v>
      </c>
      <c r="AG1990" t="str">
        <f t="shared" si="141"/>
        <v>oct</v>
      </c>
      <c r="AH1990" t="str">
        <f>+VLOOKUP(N1990,'[1]2. Ingreso de incapacidades'!$C$5:$O$6997,13,FALSE)</f>
        <v>SANITAS E.P.S</v>
      </c>
      <c r="AI1990" t="s">
        <v>2193</v>
      </c>
    </row>
    <row r="1991" spans="1:35" hidden="1" x14ac:dyDescent="0.25">
      <c r="A1991" s="1" t="s">
        <v>33</v>
      </c>
      <c r="B1991" s="1" t="s">
        <v>34</v>
      </c>
      <c r="C1991" s="2">
        <v>45961</v>
      </c>
      <c r="D1991" s="42" t="str">
        <f t="shared" si="136"/>
        <v>2025</v>
      </c>
      <c r="E1991" s="1" t="s">
        <v>73</v>
      </c>
      <c r="F1991" s="1" t="s">
        <v>74</v>
      </c>
      <c r="G1991" s="1" t="s">
        <v>37</v>
      </c>
      <c r="H1991" s="1" t="s">
        <v>1027</v>
      </c>
      <c r="I1991" s="1" t="s">
        <v>76</v>
      </c>
      <c r="J1991" s="3">
        <v>759200</v>
      </c>
      <c r="K1991" s="3">
        <v>0</v>
      </c>
      <c r="L1991" s="3">
        <f t="shared" si="137"/>
        <v>759200</v>
      </c>
      <c r="M1991" s="1" t="s">
        <v>40</v>
      </c>
      <c r="N1991" s="88">
        <v>1050975172</v>
      </c>
      <c r="O1991" s="1" t="s">
        <v>705</v>
      </c>
      <c r="P1991" s="1" t="s">
        <v>1075</v>
      </c>
      <c r="Q1991" s="1" t="s">
        <v>1076</v>
      </c>
      <c r="R1991" s="1" t="s">
        <v>43</v>
      </c>
      <c r="S1991" s="1" t="s">
        <v>43</v>
      </c>
      <c r="T1991" s="3">
        <v>0</v>
      </c>
      <c r="U1991" s="1" t="s">
        <v>44</v>
      </c>
      <c r="V1991" s="1" t="s">
        <v>45</v>
      </c>
      <c r="W1991" s="1" t="s">
        <v>1027</v>
      </c>
      <c r="X1991" s="1" t="s">
        <v>46</v>
      </c>
      <c r="Y1991" s="1" t="s">
        <v>530</v>
      </c>
      <c r="Z1991" s="1" t="s">
        <v>2071</v>
      </c>
      <c r="AA1991" s="1" t="s">
        <v>83</v>
      </c>
      <c r="AB1991" s="1" t="s">
        <v>532</v>
      </c>
      <c r="AC1991" s="1" t="s">
        <v>51</v>
      </c>
      <c r="AD1991" s="1" t="s">
        <v>2071</v>
      </c>
      <c r="AE1991" s="1" t="s">
        <v>37</v>
      </c>
      <c r="AF1991">
        <f t="shared" si="140"/>
        <v>2025</v>
      </c>
      <c r="AG1991" t="str">
        <f t="shared" si="141"/>
        <v>oct</v>
      </c>
      <c r="AH1991" t="str">
        <f>+VLOOKUP(N1991,'[1]2. Ingreso de incapacidades'!$C$5:$O$6997,13,FALSE)</f>
        <v>SANITAS E.P.S</v>
      </c>
      <c r="AI1991" t="s">
        <v>2193</v>
      </c>
    </row>
    <row r="1992" spans="1:35" hidden="1" x14ac:dyDescent="0.25">
      <c r="A1992" s="1" t="s">
        <v>33</v>
      </c>
      <c r="B1992" s="1" t="s">
        <v>34</v>
      </c>
      <c r="C1992" s="2">
        <v>45961</v>
      </c>
      <c r="D1992" s="42" t="str">
        <f t="shared" si="136"/>
        <v>2025</v>
      </c>
      <c r="E1992" s="1" t="s">
        <v>73</v>
      </c>
      <c r="F1992" s="1" t="s">
        <v>74</v>
      </c>
      <c r="G1992" s="1" t="s">
        <v>37</v>
      </c>
      <c r="H1992" s="1" t="s">
        <v>1027</v>
      </c>
      <c r="I1992" s="1" t="s">
        <v>76</v>
      </c>
      <c r="J1992" s="3">
        <v>474500</v>
      </c>
      <c r="K1992" s="3">
        <v>0</v>
      </c>
      <c r="L1992" s="3">
        <f t="shared" si="137"/>
        <v>474500</v>
      </c>
      <c r="M1992" s="1" t="s">
        <v>40</v>
      </c>
      <c r="N1992" s="88">
        <v>73169783</v>
      </c>
      <c r="O1992" s="1" t="s">
        <v>78</v>
      </c>
      <c r="P1992" s="1" t="s">
        <v>1539</v>
      </c>
      <c r="Q1992" s="1" t="s">
        <v>1540</v>
      </c>
      <c r="R1992" s="1" t="s">
        <v>43</v>
      </c>
      <c r="S1992" s="1" t="s">
        <v>43</v>
      </c>
      <c r="T1992" s="3">
        <v>0</v>
      </c>
      <c r="U1992" s="1" t="s">
        <v>44</v>
      </c>
      <c r="V1992" s="1" t="s">
        <v>45</v>
      </c>
      <c r="W1992" s="1" t="s">
        <v>1027</v>
      </c>
      <c r="X1992" s="1" t="s">
        <v>46</v>
      </c>
      <c r="Y1992" s="1" t="s">
        <v>530</v>
      </c>
      <c r="Z1992" s="1" t="s">
        <v>2071</v>
      </c>
      <c r="AA1992" s="1" t="s">
        <v>83</v>
      </c>
      <c r="AB1992" s="1" t="s">
        <v>532</v>
      </c>
      <c r="AC1992" s="1" t="s">
        <v>51</v>
      </c>
      <c r="AD1992" s="1" t="s">
        <v>2071</v>
      </c>
      <c r="AE1992" s="1" t="s">
        <v>37</v>
      </c>
      <c r="AF1992">
        <f t="shared" si="140"/>
        <v>2025</v>
      </c>
      <c r="AG1992" t="str">
        <f t="shared" si="141"/>
        <v>oct</v>
      </c>
      <c r="AH1992" t="str">
        <f>+VLOOKUP(N1992,'[1]2. Ingreso de incapacidades'!$C$5:$O$6997,13,FALSE)</f>
        <v>EPS-S CAJACOPI</v>
      </c>
      <c r="AI1992" t="s">
        <v>2200</v>
      </c>
    </row>
    <row r="1993" spans="1:35" hidden="1" x14ac:dyDescent="0.25">
      <c r="A1993" s="1" t="s">
        <v>33</v>
      </c>
      <c r="B1993" s="1" t="s">
        <v>34</v>
      </c>
      <c r="C1993" s="2">
        <v>45961</v>
      </c>
      <c r="D1993" s="42" t="str">
        <f t="shared" si="136"/>
        <v>2025</v>
      </c>
      <c r="E1993" s="1" t="s">
        <v>73</v>
      </c>
      <c r="F1993" s="1" t="s">
        <v>74</v>
      </c>
      <c r="G1993" s="1" t="s">
        <v>37</v>
      </c>
      <c r="H1993" s="1" t="s">
        <v>1027</v>
      </c>
      <c r="I1993" s="1" t="s">
        <v>76</v>
      </c>
      <c r="J1993" s="3">
        <v>711750</v>
      </c>
      <c r="K1993" s="3">
        <v>0</v>
      </c>
      <c r="L1993" s="3">
        <f t="shared" si="137"/>
        <v>711750</v>
      </c>
      <c r="M1993" s="1" t="s">
        <v>40</v>
      </c>
      <c r="N1993" s="88">
        <v>1143339994</v>
      </c>
      <c r="O1993" s="1" t="s">
        <v>114</v>
      </c>
      <c r="P1993" s="1" t="s">
        <v>1539</v>
      </c>
      <c r="Q1993" s="1" t="s">
        <v>1540</v>
      </c>
      <c r="R1993" s="1" t="s">
        <v>43</v>
      </c>
      <c r="S1993" s="1" t="s">
        <v>43</v>
      </c>
      <c r="T1993" s="3">
        <v>0</v>
      </c>
      <c r="U1993" s="1" t="s">
        <v>44</v>
      </c>
      <c r="V1993" s="1" t="s">
        <v>45</v>
      </c>
      <c r="W1993" s="1" t="s">
        <v>1027</v>
      </c>
      <c r="X1993" s="1" t="s">
        <v>46</v>
      </c>
      <c r="Y1993" s="1" t="s">
        <v>530</v>
      </c>
      <c r="Z1993" s="1" t="s">
        <v>2071</v>
      </c>
      <c r="AA1993" s="1" t="s">
        <v>83</v>
      </c>
      <c r="AB1993" s="1" t="s">
        <v>532</v>
      </c>
      <c r="AC1993" s="1" t="s">
        <v>51</v>
      </c>
      <c r="AD1993" s="1" t="s">
        <v>2071</v>
      </c>
      <c r="AE1993" s="1" t="s">
        <v>37</v>
      </c>
      <c r="AF1993">
        <f t="shared" si="140"/>
        <v>2025</v>
      </c>
      <c r="AG1993" t="str">
        <f t="shared" si="141"/>
        <v>oct</v>
      </c>
      <c r="AH1993" t="str">
        <f>+VLOOKUP(N1993,'[1]2. Ingreso de incapacidades'!$C$5:$O$6997,13,FALSE)</f>
        <v>SALUD TOTAL E.P.S.</v>
      </c>
      <c r="AI1993" t="s">
        <v>2192</v>
      </c>
    </row>
    <row r="1994" spans="1:35" hidden="1" x14ac:dyDescent="0.25">
      <c r="A1994" s="1" t="s">
        <v>33</v>
      </c>
      <c r="B1994" s="1" t="s">
        <v>34</v>
      </c>
      <c r="C1994" s="2">
        <v>45961</v>
      </c>
      <c r="D1994" s="42" t="str">
        <f t="shared" ref="D1994:D2057" si="142">TEXT(C1994,"yyyy")</f>
        <v>2025</v>
      </c>
      <c r="E1994" s="1" t="s">
        <v>73</v>
      </c>
      <c r="F1994" s="1" t="s">
        <v>74</v>
      </c>
      <c r="G1994" s="1" t="s">
        <v>37</v>
      </c>
      <c r="H1994" s="1" t="s">
        <v>1027</v>
      </c>
      <c r="I1994" s="1" t="s">
        <v>76</v>
      </c>
      <c r="J1994" s="3">
        <v>47450</v>
      </c>
      <c r="K1994" s="3">
        <v>0</v>
      </c>
      <c r="L1994" s="3">
        <f t="shared" ref="L1994:L2057" si="143">+J1994-K1994</f>
        <v>47450</v>
      </c>
      <c r="M1994" s="1" t="s">
        <v>40</v>
      </c>
      <c r="N1994" s="88">
        <v>73202274</v>
      </c>
      <c r="O1994" s="1" t="s">
        <v>2077</v>
      </c>
      <c r="P1994" s="1" t="s">
        <v>1539</v>
      </c>
      <c r="Q1994" s="1" t="s">
        <v>1540</v>
      </c>
      <c r="R1994" s="1" t="s">
        <v>43</v>
      </c>
      <c r="S1994" s="1" t="s">
        <v>43</v>
      </c>
      <c r="T1994" s="3">
        <v>0</v>
      </c>
      <c r="U1994" s="1" t="s">
        <v>44</v>
      </c>
      <c r="V1994" s="1" t="s">
        <v>45</v>
      </c>
      <c r="W1994" s="1" t="s">
        <v>1027</v>
      </c>
      <c r="X1994" s="1" t="s">
        <v>46</v>
      </c>
      <c r="Y1994" s="1" t="s">
        <v>530</v>
      </c>
      <c r="Z1994" s="1" t="s">
        <v>2071</v>
      </c>
      <c r="AA1994" s="1" t="s">
        <v>83</v>
      </c>
      <c r="AB1994" s="1" t="s">
        <v>532</v>
      </c>
      <c r="AC1994" s="1" t="s">
        <v>51</v>
      </c>
      <c r="AD1994" s="1" t="s">
        <v>2071</v>
      </c>
      <c r="AE1994" s="1" t="s">
        <v>37</v>
      </c>
      <c r="AF1994">
        <f t="shared" si="140"/>
        <v>2025</v>
      </c>
      <c r="AG1994" t="str">
        <f t="shared" si="141"/>
        <v>oct</v>
      </c>
      <c r="AH1994" t="str">
        <f>+VLOOKUP(N1994,'[1]2. Ingreso de incapacidades'!$C$5:$O$6997,13,FALSE)</f>
        <v>SALUD TOTAL E.P.S.</v>
      </c>
      <c r="AI1994" t="s">
        <v>2192</v>
      </c>
    </row>
    <row r="1995" spans="1:35" hidden="1" x14ac:dyDescent="0.25">
      <c r="A1995" s="1" t="s">
        <v>33</v>
      </c>
      <c r="B1995" s="1" t="s">
        <v>34</v>
      </c>
      <c r="C1995" s="2">
        <v>45961</v>
      </c>
      <c r="D1995" s="42" t="str">
        <f t="shared" si="142"/>
        <v>2025</v>
      </c>
      <c r="E1995" s="1" t="s">
        <v>73</v>
      </c>
      <c r="F1995" s="1" t="s">
        <v>74</v>
      </c>
      <c r="G1995" s="1" t="s">
        <v>37</v>
      </c>
      <c r="H1995" s="1" t="s">
        <v>1027</v>
      </c>
      <c r="I1995" s="1" t="s">
        <v>76</v>
      </c>
      <c r="J1995" s="3">
        <v>57638</v>
      </c>
      <c r="K1995" s="3">
        <v>0</v>
      </c>
      <c r="L1995" s="3">
        <f t="shared" si="143"/>
        <v>57638</v>
      </c>
      <c r="M1995" s="1" t="s">
        <v>40</v>
      </c>
      <c r="N1995" s="88">
        <v>7960668</v>
      </c>
      <c r="O1995" s="1" t="s">
        <v>849</v>
      </c>
      <c r="P1995" s="1" t="s">
        <v>1539</v>
      </c>
      <c r="Q1995" s="1" t="s">
        <v>1540</v>
      </c>
      <c r="R1995" s="1" t="s">
        <v>43</v>
      </c>
      <c r="S1995" s="1" t="s">
        <v>43</v>
      </c>
      <c r="T1995" s="3">
        <v>0</v>
      </c>
      <c r="U1995" s="1" t="s">
        <v>44</v>
      </c>
      <c r="V1995" s="1" t="s">
        <v>45</v>
      </c>
      <c r="W1995" s="1" t="s">
        <v>1027</v>
      </c>
      <c r="X1995" s="1" t="s">
        <v>46</v>
      </c>
      <c r="Y1995" s="1" t="s">
        <v>530</v>
      </c>
      <c r="Z1995" s="1" t="s">
        <v>2071</v>
      </c>
      <c r="AA1995" s="1" t="s">
        <v>83</v>
      </c>
      <c r="AB1995" s="1" t="s">
        <v>532</v>
      </c>
      <c r="AC1995" s="1" t="s">
        <v>51</v>
      </c>
      <c r="AD1995" s="1" t="s">
        <v>2071</v>
      </c>
      <c r="AE1995" s="1" t="s">
        <v>37</v>
      </c>
      <c r="AF1995">
        <f t="shared" si="140"/>
        <v>2025</v>
      </c>
      <c r="AG1995" t="str">
        <f t="shared" si="141"/>
        <v>oct</v>
      </c>
      <c r="AH1995" t="str">
        <f>+VLOOKUP(N1995,'[1]2. Ingreso de incapacidades'!$C$5:$O$6997,13,FALSE)</f>
        <v>SALUD TOTAL E.P.S.</v>
      </c>
      <c r="AI1995" t="s">
        <v>2192</v>
      </c>
    </row>
    <row r="1996" spans="1:35" hidden="1" x14ac:dyDescent="0.25">
      <c r="A1996" s="1" t="s">
        <v>33</v>
      </c>
      <c r="B1996" s="1" t="s">
        <v>34</v>
      </c>
      <c r="C1996" s="2">
        <v>45961</v>
      </c>
      <c r="D1996" s="42" t="str">
        <f t="shared" si="142"/>
        <v>2025</v>
      </c>
      <c r="E1996" s="1" t="s">
        <v>73</v>
      </c>
      <c r="F1996" s="1" t="s">
        <v>74</v>
      </c>
      <c r="G1996" s="1" t="s">
        <v>37</v>
      </c>
      <c r="H1996" s="1" t="s">
        <v>1027</v>
      </c>
      <c r="I1996" s="1" t="s">
        <v>76</v>
      </c>
      <c r="J1996" s="3">
        <v>711750</v>
      </c>
      <c r="K1996" s="3">
        <v>0</v>
      </c>
      <c r="L1996" s="3">
        <f t="shared" si="143"/>
        <v>711750</v>
      </c>
      <c r="M1996" s="1" t="s">
        <v>40</v>
      </c>
      <c r="N1996" s="88">
        <v>30873721</v>
      </c>
      <c r="O1996" s="1" t="s">
        <v>126</v>
      </c>
      <c r="P1996" s="1" t="s">
        <v>1459</v>
      </c>
      <c r="Q1996" s="1" t="s">
        <v>1460</v>
      </c>
      <c r="R1996" s="1" t="s">
        <v>43</v>
      </c>
      <c r="S1996" s="1" t="s">
        <v>43</v>
      </c>
      <c r="T1996" s="3">
        <v>0</v>
      </c>
      <c r="U1996" s="1" t="s">
        <v>44</v>
      </c>
      <c r="V1996" s="1" t="s">
        <v>45</v>
      </c>
      <c r="W1996" s="1" t="s">
        <v>1027</v>
      </c>
      <c r="X1996" s="1" t="s">
        <v>46</v>
      </c>
      <c r="Y1996" s="1" t="s">
        <v>530</v>
      </c>
      <c r="Z1996" s="1" t="s">
        <v>2071</v>
      </c>
      <c r="AA1996" s="1" t="s">
        <v>83</v>
      </c>
      <c r="AB1996" s="1" t="s">
        <v>532</v>
      </c>
      <c r="AC1996" s="1" t="s">
        <v>51</v>
      </c>
      <c r="AD1996" s="1" t="s">
        <v>2071</v>
      </c>
      <c r="AE1996" s="1" t="s">
        <v>37</v>
      </c>
      <c r="AF1996">
        <f t="shared" si="140"/>
        <v>2025</v>
      </c>
      <c r="AG1996" t="str">
        <f t="shared" si="141"/>
        <v>oct</v>
      </c>
      <c r="AH1996" t="str">
        <f>+VLOOKUP(N1996,'[1]2. Ingreso de incapacidades'!$C$5:$O$6997,13,FALSE)</f>
        <v>FAMISANAR E.P.S</v>
      </c>
      <c r="AI1996" t="s">
        <v>2196</v>
      </c>
    </row>
    <row r="1997" spans="1:35" hidden="1" x14ac:dyDescent="0.25">
      <c r="A1997" s="1" t="s">
        <v>33</v>
      </c>
      <c r="B1997" s="1" t="s">
        <v>34</v>
      </c>
      <c r="C1997" s="2">
        <v>45961</v>
      </c>
      <c r="D1997" s="42" t="str">
        <f t="shared" si="142"/>
        <v>2025</v>
      </c>
      <c r="E1997" s="1" t="s">
        <v>73</v>
      </c>
      <c r="F1997" s="1" t="s">
        <v>74</v>
      </c>
      <c r="G1997" s="1" t="s">
        <v>37</v>
      </c>
      <c r="H1997" s="1" t="s">
        <v>1027</v>
      </c>
      <c r="I1997" s="1" t="s">
        <v>76</v>
      </c>
      <c r="J1997" s="3">
        <v>189800</v>
      </c>
      <c r="K1997" s="3">
        <v>0</v>
      </c>
      <c r="L1997" s="3">
        <f t="shared" si="143"/>
        <v>189800</v>
      </c>
      <c r="M1997" s="1" t="s">
        <v>40</v>
      </c>
      <c r="N1997" s="88">
        <v>12595533</v>
      </c>
      <c r="O1997" s="1" t="s">
        <v>116</v>
      </c>
      <c r="P1997" s="1" t="s">
        <v>1459</v>
      </c>
      <c r="Q1997" s="1" t="s">
        <v>1460</v>
      </c>
      <c r="R1997" s="1" t="s">
        <v>43</v>
      </c>
      <c r="S1997" s="1" t="s">
        <v>43</v>
      </c>
      <c r="T1997" s="3">
        <v>0</v>
      </c>
      <c r="U1997" s="1" t="s">
        <v>44</v>
      </c>
      <c r="V1997" s="1" t="s">
        <v>45</v>
      </c>
      <c r="W1997" s="1" t="s">
        <v>1027</v>
      </c>
      <c r="X1997" s="1" t="s">
        <v>46</v>
      </c>
      <c r="Y1997" s="1" t="s">
        <v>530</v>
      </c>
      <c r="Z1997" s="1" t="s">
        <v>2071</v>
      </c>
      <c r="AA1997" s="1" t="s">
        <v>83</v>
      </c>
      <c r="AB1997" s="1" t="s">
        <v>532</v>
      </c>
      <c r="AC1997" s="1" t="s">
        <v>51</v>
      </c>
      <c r="AD1997" s="1" t="s">
        <v>2071</v>
      </c>
      <c r="AE1997" s="1" t="s">
        <v>37</v>
      </c>
      <c r="AF1997">
        <f t="shared" si="140"/>
        <v>2025</v>
      </c>
      <c r="AG1997" t="str">
        <f t="shared" si="141"/>
        <v>oct</v>
      </c>
      <c r="AH1997" t="str">
        <f>+VLOOKUP(N1997,'[1]2. Ingreso de incapacidades'!$C$5:$O$6997,13,FALSE)</f>
        <v>NUEVA E.P.S</v>
      </c>
      <c r="AI1997" t="s">
        <v>2199</v>
      </c>
    </row>
    <row r="1998" spans="1:35" hidden="1" x14ac:dyDescent="0.25">
      <c r="A1998" s="1" t="s">
        <v>33</v>
      </c>
      <c r="B1998" s="1" t="s">
        <v>34</v>
      </c>
      <c r="C1998" s="2">
        <v>45961</v>
      </c>
      <c r="D1998" s="42" t="str">
        <f t="shared" si="142"/>
        <v>2025</v>
      </c>
      <c r="E1998" s="1" t="s">
        <v>73</v>
      </c>
      <c r="F1998" s="1" t="s">
        <v>74</v>
      </c>
      <c r="G1998" s="1" t="s">
        <v>37</v>
      </c>
      <c r="H1998" s="1" t="s">
        <v>1027</v>
      </c>
      <c r="I1998" s="1" t="s">
        <v>76</v>
      </c>
      <c r="J1998" s="3">
        <v>47450</v>
      </c>
      <c r="K1998" s="3">
        <v>0</v>
      </c>
      <c r="L1998" s="3">
        <f t="shared" si="143"/>
        <v>47450</v>
      </c>
      <c r="M1998" s="1" t="s">
        <v>40</v>
      </c>
      <c r="N1998" s="88">
        <v>9236697</v>
      </c>
      <c r="O1998" s="1" t="s">
        <v>247</v>
      </c>
      <c r="P1998" s="1" t="s">
        <v>1459</v>
      </c>
      <c r="Q1998" s="1" t="s">
        <v>1460</v>
      </c>
      <c r="R1998" s="1" t="s">
        <v>43</v>
      </c>
      <c r="S1998" s="1" t="s">
        <v>43</v>
      </c>
      <c r="T1998" s="3">
        <v>0</v>
      </c>
      <c r="U1998" s="1" t="s">
        <v>44</v>
      </c>
      <c r="V1998" s="1" t="s">
        <v>45</v>
      </c>
      <c r="W1998" s="1" t="s">
        <v>1027</v>
      </c>
      <c r="X1998" s="1" t="s">
        <v>46</v>
      </c>
      <c r="Y1998" s="1" t="s">
        <v>530</v>
      </c>
      <c r="Z1998" s="1" t="s">
        <v>2071</v>
      </c>
      <c r="AA1998" s="1" t="s">
        <v>83</v>
      </c>
      <c r="AB1998" s="1" t="s">
        <v>532</v>
      </c>
      <c r="AC1998" s="1" t="s">
        <v>51</v>
      </c>
      <c r="AD1998" s="1" t="s">
        <v>2071</v>
      </c>
      <c r="AE1998" s="1" t="s">
        <v>37</v>
      </c>
      <c r="AF1998">
        <f t="shared" si="140"/>
        <v>2025</v>
      </c>
      <c r="AG1998" t="str">
        <f t="shared" si="141"/>
        <v>oct</v>
      </c>
      <c r="AH1998" t="str">
        <f>+VLOOKUP(N1998,'[1]2. Ingreso de incapacidades'!$C$5:$O$6997,13,FALSE)</f>
        <v>SURA E.P.S.</v>
      </c>
      <c r="AI1998" t="s">
        <v>2197</v>
      </c>
    </row>
    <row r="1999" spans="1:35" hidden="1" x14ac:dyDescent="0.25">
      <c r="A1999" s="1" t="s">
        <v>33</v>
      </c>
      <c r="B1999" s="1" t="s">
        <v>34</v>
      </c>
      <c r="C1999" s="2">
        <v>45961</v>
      </c>
      <c r="D1999" s="42" t="str">
        <f t="shared" si="142"/>
        <v>2025</v>
      </c>
      <c r="E1999" s="1" t="s">
        <v>73</v>
      </c>
      <c r="F1999" s="1" t="s">
        <v>74</v>
      </c>
      <c r="G1999" s="1" t="s">
        <v>37</v>
      </c>
      <c r="H1999" s="1" t="s">
        <v>1027</v>
      </c>
      <c r="I1999" s="1" t="s">
        <v>76</v>
      </c>
      <c r="J1999" s="3">
        <v>521950</v>
      </c>
      <c r="K1999" s="3">
        <v>0</v>
      </c>
      <c r="L1999" s="3">
        <f t="shared" si="143"/>
        <v>521950</v>
      </c>
      <c r="M1999" s="1" t="s">
        <v>40</v>
      </c>
      <c r="N1999" s="88">
        <v>1050975172</v>
      </c>
      <c r="O1999" s="1" t="s">
        <v>705</v>
      </c>
      <c r="P1999" s="1" t="s">
        <v>1459</v>
      </c>
      <c r="Q1999" s="1" t="s">
        <v>1460</v>
      </c>
      <c r="R1999" s="1" t="s">
        <v>43</v>
      </c>
      <c r="S1999" s="1" t="s">
        <v>43</v>
      </c>
      <c r="T1999" s="3">
        <v>0</v>
      </c>
      <c r="U1999" s="1" t="s">
        <v>44</v>
      </c>
      <c r="V1999" s="1" t="s">
        <v>45</v>
      </c>
      <c r="W1999" s="1" t="s">
        <v>1027</v>
      </c>
      <c r="X1999" s="1" t="s">
        <v>46</v>
      </c>
      <c r="Y1999" s="1" t="s">
        <v>530</v>
      </c>
      <c r="Z1999" s="1" t="s">
        <v>2071</v>
      </c>
      <c r="AA1999" s="1" t="s">
        <v>83</v>
      </c>
      <c r="AB1999" s="1" t="s">
        <v>532</v>
      </c>
      <c r="AC1999" s="1" t="s">
        <v>51</v>
      </c>
      <c r="AD1999" s="1" t="s">
        <v>2071</v>
      </c>
      <c r="AE1999" s="1" t="s">
        <v>37</v>
      </c>
      <c r="AF1999">
        <f t="shared" si="140"/>
        <v>2025</v>
      </c>
      <c r="AG1999" t="str">
        <f t="shared" si="141"/>
        <v>oct</v>
      </c>
      <c r="AH1999" t="str">
        <f>+VLOOKUP(N1999,'[1]2. Ingreso de incapacidades'!$C$5:$O$6997,13,FALSE)</f>
        <v>SANITAS E.P.S</v>
      </c>
      <c r="AI1999" t="s">
        <v>2193</v>
      </c>
    </row>
    <row r="2000" spans="1:35" hidden="1" x14ac:dyDescent="0.25">
      <c r="A2000" s="1" t="s">
        <v>33</v>
      </c>
      <c r="B2000" s="1" t="s">
        <v>34</v>
      </c>
      <c r="C2000" s="2">
        <v>45961</v>
      </c>
      <c r="D2000" s="42" t="str">
        <f t="shared" si="142"/>
        <v>2025</v>
      </c>
      <c r="E2000" s="1" t="s">
        <v>73</v>
      </c>
      <c r="F2000" s="1" t="s">
        <v>74</v>
      </c>
      <c r="G2000" s="1" t="s">
        <v>37</v>
      </c>
      <c r="H2000" s="1" t="s">
        <v>1027</v>
      </c>
      <c r="I2000" s="1" t="s">
        <v>76</v>
      </c>
      <c r="J2000" s="3">
        <v>115276</v>
      </c>
      <c r="K2000" s="3">
        <v>0</v>
      </c>
      <c r="L2000" s="3">
        <f t="shared" si="143"/>
        <v>115276</v>
      </c>
      <c r="M2000" s="1" t="s">
        <v>40</v>
      </c>
      <c r="N2000" s="88">
        <v>1002241494</v>
      </c>
      <c r="O2000" s="1" t="s">
        <v>2028</v>
      </c>
      <c r="P2000" s="1" t="s">
        <v>1459</v>
      </c>
      <c r="Q2000" s="1" t="s">
        <v>1460</v>
      </c>
      <c r="R2000" s="1" t="s">
        <v>43</v>
      </c>
      <c r="S2000" s="1" t="s">
        <v>43</v>
      </c>
      <c r="T2000" s="3">
        <v>0</v>
      </c>
      <c r="U2000" s="1" t="s">
        <v>44</v>
      </c>
      <c r="V2000" s="1" t="s">
        <v>45</v>
      </c>
      <c r="W2000" s="1" t="s">
        <v>1027</v>
      </c>
      <c r="X2000" s="1" t="s">
        <v>46</v>
      </c>
      <c r="Y2000" s="1" t="s">
        <v>530</v>
      </c>
      <c r="Z2000" s="1" t="s">
        <v>2071</v>
      </c>
      <c r="AA2000" s="1" t="s">
        <v>83</v>
      </c>
      <c r="AB2000" s="1" t="s">
        <v>532</v>
      </c>
      <c r="AC2000" s="1" t="s">
        <v>51</v>
      </c>
      <c r="AD2000" s="1" t="s">
        <v>2071</v>
      </c>
      <c r="AE2000" s="1" t="s">
        <v>37</v>
      </c>
      <c r="AF2000">
        <f t="shared" si="140"/>
        <v>2025</v>
      </c>
      <c r="AG2000" t="str">
        <f t="shared" si="141"/>
        <v>oct</v>
      </c>
      <c r="AH2000" t="str">
        <f>+VLOOKUP(N2000,'[1]2. Ingreso de incapacidades'!$C$5:$O$6997,13,FALSE)</f>
        <v>SALUD TOTAL E.P.S.</v>
      </c>
      <c r="AI2000" t="s">
        <v>2192</v>
      </c>
    </row>
    <row r="2001" spans="1:35" hidden="1" x14ac:dyDescent="0.25">
      <c r="A2001" s="1" t="s">
        <v>33</v>
      </c>
      <c r="B2001" s="1" t="s">
        <v>34</v>
      </c>
      <c r="C2001" s="2">
        <v>45965</v>
      </c>
      <c r="D2001" s="42" t="str">
        <f t="shared" si="142"/>
        <v>2025</v>
      </c>
      <c r="E2001" s="1" t="s">
        <v>35</v>
      </c>
      <c r="F2001" s="1" t="s">
        <v>36</v>
      </c>
      <c r="G2001" s="1" t="s">
        <v>37</v>
      </c>
      <c r="H2001" s="1" t="s">
        <v>2078</v>
      </c>
      <c r="I2001" s="1" t="s">
        <v>2079</v>
      </c>
      <c r="J2001" s="3">
        <v>0</v>
      </c>
      <c r="K2001" s="3">
        <v>1580285</v>
      </c>
      <c r="L2001" s="3">
        <f t="shared" si="143"/>
        <v>-1580285</v>
      </c>
      <c r="M2001" s="1" t="s">
        <v>40</v>
      </c>
      <c r="N2001" s="88">
        <v>800251440</v>
      </c>
      <c r="O2001" s="1" t="s">
        <v>55</v>
      </c>
      <c r="P2001" s="1" t="s">
        <v>37</v>
      </c>
      <c r="Q2001" s="1" t="s">
        <v>43</v>
      </c>
      <c r="R2001" s="1" t="s">
        <v>43</v>
      </c>
      <c r="S2001" s="1" t="s">
        <v>43</v>
      </c>
      <c r="T2001" s="3">
        <v>0</v>
      </c>
      <c r="U2001" s="1" t="s">
        <v>44</v>
      </c>
      <c r="V2001" s="1" t="s">
        <v>45</v>
      </c>
      <c r="W2001" s="1" t="s">
        <v>2078</v>
      </c>
      <c r="X2001" s="1" t="s">
        <v>46</v>
      </c>
      <c r="Y2001" s="1" t="s">
        <v>47</v>
      </c>
      <c r="Z2001" s="1" t="s">
        <v>2080</v>
      </c>
      <c r="AA2001" s="1" t="s">
        <v>49</v>
      </c>
      <c r="AB2001" s="1" t="s">
        <v>50</v>
      </c>
      <c r="AC2001" s="1" t="s">
        <v>51</v>
      </c>
      <c r="AD2001" s="1" t="s">
        <v>2080</v>
      </c>
      <c r="AE2001" s="1" t="s">
        <v>37</v>
      </c>
      <c r="AF2001">
        <f t="shared" si="140"/>
        <v>2025</v>
      </c>
      <c r="AG2001" t="str">
        <f t="shared" si="141"/>
        <v>nov</v>
      </c>
      <c r="AH2001" t="e">
        <f>+VLOOKUP(N2001,'[1]2. Ingreso de incapacidades'!$C$5:$O$6997,13,FALSE)</f>
        <v>#N/A</v>
      </c>
      <c r="AI2001" t="e">
        <v>#N/A</v>
      </c>
    </row>
    <row r="2002" spans="1:35" hidden="1" x14ac:dyDescent="0.25">
      <c r="A2002" s="1" t="s">
        <v>33</v>
      </c>
      <c r="B2002" s="1" t="s">
        <v>34</v>
      </c>
      <c r="C2002" s="2">
        <v>45966</v>
      </c>
      <c r="D2002" s="42" t="str">
        <f t="shared" si="142"/>
        <v>2025</v>
      </c>
      <c r="E2002" s="1" t="s">
        <v>35</v>
      </c>
      <c r="F2002" s="1" t="s">
        <v>36</v>
      </c>
      <c r="G2002" s="1" t="s">
        <v>37</v>
      </c>
      <c r="H2002" s="1" t="s">
        <v>2081</v>
      </c>
      <c r="I2002" s="1" t="s">
        <v>2082</v>
      </c>
      <c r="J2002" s="3">
        <v>0</v>
      </c>
      <c r="K2002" s="3">
        <v>1376050</v>
      </c>
      <c r="L2002" s="3">
        <f t="shared" si="143"/>
        <v>-1376050</v>
      </c>
      <c r="M2002" s="1" t="s">
        <v>40</v>
      </c>
      <c r="N2002" s="88">
        <v>800088702</v>
      </c>
      <c r="O2002" s="1" t="s">
        <v>63</v>
      </c>
      <c r="P2002" s="1" t="s">
        <v>37</v>
      </c>
      <c r="Q2002" s="1" t="s">
        <v>43</v>
      </c>
      <c r="R2002" s="1" t="s">
        <v>43</v>
      </c>
      <c r="S2002" s="1" t="s">
        <v>43</v>
      </c>
      <c r="T2002" s="3">
        <v>0</v>
      </c>
      <c r="U2002" s="1" t="s">
        <v>44</v>
      </c>
      <c r="V2002" s="1" t="s">
        <v>45</v>
      </c>
      <c r="W2002" s="1" t="s">
        <v>2081</v>
      </c>
      <c r="X2002" s="1" t="s">
        <v>46</v>
      </c>
      <c r="Y2002" s="1" t="s">
        <v>47</v>
      </c>
      <c r="Z2002" s="1" t="s">
        <v>2083</v>
      </c>
      <c r="AA2002" s="1" t="s">
        <v>49</v>
      </c>
      <c r="AB2002" s="1" t="s">
        <v>50</v>
      </c>
      <c r="AC2002" s="1" t="s">
        <v>51</v>
      </c>
      <c r="AD2002" s="1" t="s">
        <v>2083</v>
      </c>
      <c r="AE2002" s="1" t="s">
        <v>37</v>
      </c>
      <c r="AF2002">
        <f t="shared" si="140"/>
        <v>2025</v>
      </c>
      <c r="AG2002" t="str">
        <f t="shared" si="141"/>
        <v>nov</v>
      </c>
      <c r="AH2002" t="e">
        <f>+VLOOKUP(N2002,'[1]2. Ingreso de incapacidades'!$C$5:$O$6997,13,FALSE)</f>
        <v>#N/A</v>
      </c>
      <c r="AI2002" t="e">
        <v>#N/A</v>
      </c>
    </row>
    <row r="2003" spans="1:35" hidden="1" x14ac:dyDescent="0.25">
      <c r="A2003" s="1" t="s">
        <v>33</v>
      </c>
      <c r="B2003" s="1" t="s">
        <v>34</v>
      </c>
      <c r="C2003" s="2">
        <v>45967</v>
      </c>
      <c r="D2003" s="42" t="str">
        <f t="shared" si="142"/>
        <v>2025</v>
      </c>
      <c r="E2003" s="1" t="s">
        <v>35</v>
      </c>
      <c r="F2003" s="1" t="s">
        <v>36</v>
      </c>
      <c r="G2003" s="1" t="s">
        <v>37</v>
      </c>
      <c r="H2003" s="1" t="s">
        <v>2084</v>
      </c>
      <c r="I2003" s="1" t="s">
        <v>2085</v>
      </c>
      <c r="J2003" s="3">
        <v>0</v>
      </c>
      <c r="K2003" s="3">
        <v>142350</v>
      </c>
      <c r="L2003" s="3">
        <f t="shared" si="143"/>
        <v>-142350</v>
      </c>
      <c r="M2003" s="1" t="s">
        <v>40</v>
      </c>
      <c r="N2003" s="88">
        <v>806008394</v>
      </c>
      <c r="O2003" s="1" t="s">
        <v>215</v>
      </c>
      <c r="P2003" s="1" t="s">
        <v>37</v>
      </c>
      <c r="Q2003" s="1" t="s">
        <v>43</v>
      </c>
      <c r="R2003" s="1" t="s">
        <v>43</v>
      </c>
      <c r="S2003" s="1" t="s">
        <v>43</v>
      </c>
      <c r="T2003" s="3">
        <v>0</v>
      </c>
      <c r="U2003" s="1" t="s">
        <v>44</v>
      </c>
      <c r="V2003" s="1" t="s">
        <v>45</v>
      </c>
      <c r="W2003" s="1" t="s">
        <v>2084</v>
      </c>
      <c r="X2003" s="1" t="s">
        <v>46</v>
      </c>
      <c r="Y2003" s="1" t="s">
        <v>47</v>
      </c>
      <c r="Z2003" s="1" t="s">
        <v>2086</v>
      </c>
      <c r="AA2003" s="1" t="s">
        <v>49</v>
      </c>
      <c r="AB2003" s="1" t="s">
        <v>50</v>
      </c>
      <c r="AC2003" s="1" t="s">
        <v>51</v>
      </c>
      <c r="AD2003" s="1" t="s">
        <v>2086</v>
      </c>
      <c r="AE2003" s="1" t="s">
        <v>37</v>
      </c>
      <c r="AF2003">
        <f t="shared" si="140"/>
        <v>2025</v>
      </c>
      <c r="AG2003" t="str">
        <f t="shared" si="141"/>
        <v>nov</v>
      </c>
      <c r="AH2003" t="e">
        <f>+VLOOKUP(N2003,'[1]2. Ingreso de incapacidades'!$C$5:$O$6997,13,FALSE)</f>
        <v>#N/A</v>
      </c>
      <c r="AI2003" t="e">
        <v>#N/A</v>
      </c>
    </row>
    <row r="2004" spans="1:35" hidden="1" x14ac:dyDescent="0.25">
      <c r="A2004" s="1" t="s">
        <v>33</v>
      </c>
      <c r="B2004" s="1" t="s">
        <v>34</v>
      </c>
      <c r="C2004" s="2">
        <v>45967</v>
      </c>
      <c r="D2004" s="42" t="str">
        <f t="shared" si="142"/>
        <v>2025</v>
      </c>
      <c r="E2004" s="1" t="s">
        <v>35</v>
      </c>
      <c r="F2004" s="1" t="s">
        <v>36</v>
      </c>
      <c r="G2004" s="1" t="s">
        <v>37</v>
      </c>
      <c r="H2004" s="1" t="s">
        <v>2087</v>
      </c>
      <c r="I2004" s="1" t="s">
        <v>2088</v>
      </c>
      <c r="J2004" s="3">
        <v>0</v>
      </c>
      <c r="K2004" s="3">
        <v>332150</v>
      </c>
      <c r="L2004" s="3">
        <f t="shared" si="143"/>
        <v>-332150</v>
      </c>
      <c r="M2004" s="1" t="s">
        <v>40</v>
      </c>
      <c r="N2004" s="88">
        <v>806008394</v>
      </c>
      <c r="O2004" s="1" t="s">
        <v>215</v>
      </c>
      <c r="P2004" s="1" t="s">
        <v>37</v>
      </c>
      <c r="Q2004" s="1" t="s">
        <v>43</v>
      </c>
      <c r="R2004" s="1" t="s">
        <v>43</v>
      </c>
      <c r="S2004" s="1" t="s">
        <v>43</v>
      </c>
      <c r="T2004" s="3">
        <v>0</v>
      </c>
      <c r="U2004" s="1" t="s">
        <v>44</v>
      </c>
      <c r="V2004" s="1" t="s">
        <v>45</v>
      </c>
      <c r="W2004" s="1" t="s">
        <v>2087</v>
      </c>
      <c r="X2004" s="1" t="s">
        <v>46</v>
      </c>
      <c r="Y2004" s="1" t="s">
        <v>47</v>
      </c>
      <c r="Z2004" s="1" t="s">
        <v>2089</v>
      </c>
      <c r="AA2004" s="1" t="s">
        <v>49</v>
      </c>
      <c r="AB2004" s="1" t="s">
        <v>50</v>
      </c>
      <c r="AC2004" s="1" t="s">
        <v>51</v>
      </c>
      <c r="AD2004" s="1" t="s">
        <v>2089</v>
      </c>
      <c r="AE2004" s="1" t="s">
        <v>37</v>
      </c>
      <c r="AF2004">
        <f t="shared" si="140"/>
        <v>2025</v>
      </c>
      <c r="AG2004" t="str">
        <f t="shared" si="141"/>
        <v>nov</v>
      </c>
      <c r="AH2004" t="e">
        <f>+VLOOKUP(N2004,'[1]2. Ingreso de incapacidades'!$C$5:$O$6997,13,FALSE)</f>
        <v>#N/A</v>
      </c>
      <c r="AI2004" t="e">
        <v>#N/A</v>
      </c>
    </row>
    <row r="2005" spans="1:35" hidden="1" x14ac:dyDescent="0.25">
      <c r="A2005" s="1" t="s">
        <v>33</v>
      </c>
      <c r="B2005" s="1" t="s">
        <v>34</v>
      </c>
      <c r="C2005" s="2">
        <v>45972</v>
      </c>
      <c r="D2005" s="42" t="str">
        <f t="shared" si="142"/>
        <v>2025</v>
      </c>
      <c r="E2005" s="1" t="s">
        <v>35</v>
      </c>
      <c r="F2005" s="1" t="s">
        <v>36</v>
      </c>
      <c r="G2005" s="1" t="s">
        <v>37</v>
      </c>
      <c r="H2005" s="1" t="s">
        <v>2090</v>
      </c>
      <c r="I2005" s="1" t="s">
        <v>2091</v>
      </c>
      <c r="J2005" s="3">
        <v>0</v>
      </c>
      <c r="K2005" s="3">
        <v>142350</v>
      </c>
      <c r="L2005" s="3">
        <f t="shared" si="143"/>
        <v>-142350</v>
      </c>
      <c r="M2005" s="1" t="s">
        <v>40</v>
      </c>
      <c r="N2005" s="88">
        <v>806008394</v>
      </c>
      <c r="O2005" s="1" t="s">
        <v>215</v>
      </c>
      <c r="P2005" s="1" t="s">
        <v>37</v>
      </c>
      <c r="Q2005" s="1" t="s">
        <v>43</v>
      </c>
      <c r="R2005" s="1" t="s">
        <v>43</v>
      </c>
      <c r="S2005" s="1" t="s">
        <v>43</v>
      </c>
      <c r="T2005" s="3">
        <v>0</v>
      </c>
      <c r="U2005" s="1" t="s">
        <v>44</v>
      </c>
      <c r="V2005" s="1" t="s">
        <v>45</v>
      </c>
      <c r="W2005" s="1" t="s">
        <v>2090</v>
      </c>
      <c r="X2005" s="1" t="s">
        <v>46</v>
      </c>
      <c r="Y2005" s="1" t="s">
        <v>47</v>
      </c>
      <c r="Z2005" s="1" t="s">
        <v>2092</v>
      </c>
      <c r="AA2005" s="1" t="s">
        <v>49</v>
      </c>
      <c r="AB2005" s="1" t="s">
        <v>50</v>
      </c>
      <c r="AC2005" s="1" t="s">
        <v>51</v>
      </c>
      <c r="AD2005" s="1" t="s">
        <v>2092</v>
      </c>
      <c r="AE2005" s="1" t="s">
        <v>37</v>
      </c>
      <c r="AF2005">
        <f t="shared" si="140"/>
        <v>2025</v>
      </c>
      <c r="AG2005" t="str">
        <f t="shared" si="141"/>
        <v>nov</v>
      </c>
      <c r="AH2005" t="e">
        <f>+VLOOKUP(N2005,'[1]2. Ingreso de incapacidades'!$C$5:$O$6997,13,FALSE)</f>
        <v>#N/A</v>
      </c>
      <c r="AI2005" t="e">
        <v>#N/A</v>
      </c>
    </row>
    <row r="2006" spans="1:35" hidden="1" x14ac:dyDescent="0.25">
      <c r="A2006" s="1" t="s">
        <v>33</v>
      </c>
      <c r="B2006" s="1" t="s">
        <v>34</v>
      </c>
      <c r="C2006" s="2">
        <v>45973</v>
      </c>
      <c r="D2006" s="42" t="str">
        <f t="shared" si="142"/>
        <v>2025</v>
      </c>
      <c r="E2006" s="1" t="s">
        <v>35</v>
      </c>
      <c r="F2006" s="1" t="s">
        <v>36</v>
      </c>
      <c r="G2006" s="1" t="s">
        <v>37</v>
      </c>
      <c r="H2006" s="1" t="s">
        <v>2093</v>
      </c>
      <c r="I2006" s="1" t="s">
        <v>2094</v>
      </c>
      <c r="J2006" s="3">
        <v>0</v>
      </c>
      <c r="K2006" s="3">
        <v>237250</v>
      </c>
      <c r="L2006" s="3">
        <f t="shared" si="143"/>
        <v>-237250</v>
      </c>
      <c r="M2006" s="1" t="s">
        <v>40</v>
      </c>
      <c r="N2006" s="88">
        <v>800130907</v>
      </c>
      <c r="O2006" s="1" t="s">
        <v>42</v>
      </c>
      <c r="P2006" s="1" t="s">
        <v>37</v>
      </c>
      <c r="Q2006" s="1" t="s">
        <v>43</v>
      </c>
      <c r="R2006" s="1" t="s">
        <v>43</v>
      </c>
      <c r="S2006" s="1" t="s">
        <v>43</v>
      </c>
      <c r="T2006" s="3">
        <v>0</v>
      </c>
      <c r="U2006" s="1" t="s">
        <v>44</v>
      </c>
      <c r="V2006" s="1" t="s">
        <v>45</v>
      </c>
      <c r="W2006" s="1" t="s">
        <v>2093</v>
      </c>
      <c r="X2006" s="1" t="s">
        <v>46</v>
      </c>
      <c r="Y2006" s="1" t="s">
        <v>47</v>
      </c>
      <c r="Z2006" s="1" t="s">
        <v>2095</v>
      </c>
      <c r="AA2006" s="1" t="s">
        <v>49</v>
      </c>
      <c r="AB2006" s="1" t="s">
        <v>50</v>
      </c>
      <c r="AC2006" s="1" t="s">
        <v>51</v>
      </c>
      <c r="AD2006" s="1" t="s">
        <v>2095</v>
      </c>
      <c r="AE2006" s="1" t="s">
        <v>37</v>
      </c>
      <c r="AF2006">
        <f t="shared" si="140"/>
        <v>2025</v>
      </c>
      <c r="AG2006" t="str">
        <f t="shared" si="141"/>
        <v>nov</v>
      </c>
      <c r="AH2006" t="e">
        <f>+VLOOKUP(N2006,'[1]2. Ingreso de incapacidades'!$C$5:$O$6997,13,FALSE)</f>
        <v>#N/A</v>
      </c>
      <c r="AI2006" t="e">
        <v>#N/A</v>
      </c>
    </row>
    <row r="2007" spans="1:35" hidden="1" x14ac:dyDescent="0.25">
      <c r="A2007" s="1" t="s">
        <v>33</v>
      </c>
      <c r="B2007" s="1" t="s">
        <v>34</v>
      </c>
      <c r="C2007" s="2">
        <v>45981</v>
      </c>
      <c r="D2007" s="42" t="str">
        <f t="shared" si="142"/>
        <v>2025</v>
      </c>
      <c r="E2007" s="1" t="s">
        <v>35</v>
      </c>
      <c r="F2007" s="1" t="s">
        <v>36</v>
      </c>
      <c r="G2007" s="1" t="s">
        <v>37</v>
      </c>
      <c r="H2007" s="1" t="s">
        <v>2096</v>
      </c>
      <c r="I2007" s="1" t="s">
        <v>2097</v>
      </c>
      <c r="J2007" s="3">
        <v>0</v>
      </c>
      <c r="K2007" s="3">
        <v>47450</v>
      </c>
      <c r="L2007" s="3">
        <f t="shared" si="143"/>
        <v>-47450</v>
      </c>
      <c r="M2007" s="1" t="s">
        <v>40</v>
      </c>
      <c r="N2007" s="88">
        <v>806008394</v>
      </c>
      <c r="O2007" s="1" t="s">
        <v>215</v>
      </c>
      <c r="P2007" s="1" t="s">
        <v>37</v>
      </c>
      <c r="Q2007" s="1" t="s">
        <v>43</v>
      </c>
      <c r="R2007" s="1" t="s">
        <v>43</v>
      </c>
      <c r="S2007" s="1" t="s">
        <v>43</v>
      </c>
      <c r="T2007" s="3">
        <v>0</v>
      </c>
      <c r="U2007" s="1" t="s">
        <v>44</v>
      </c>
      <c r="V2007" s="1" t="s">
        <v>45</v>
      </c>
      <c r="W2007" s="1" t="s">
        <v>2096</v>
      </c>
      <c r="X2007" s="1" t="s">
        <v>46</v>
      </c>
      <c r="Y2007" s="1" t="s">
        <v>47</v>
      </c>
      <c r="Z2007" s="1" t="s">
        <v>2098</v>
      </c>
      <c r="AA2007" s="1" t="s">
        <v>49</v>
      </c>
      <c r="AB2007" s="1" t="s">
        <v>50</v>
      </c>
      <c r="AC2007" s="1" t="s">
        <v>51</v>
      </c>
      <c r="AD2007" s="1" t="s">
        <v>2098</v>
      </c>
      <c r="AE2007" s="1" t="s">
        <v>37</v>
      </c>
      <c r="AF2007">
        <f t="shared" si="140"/>
        <v>2025</v>
      </c>
      <c r="AG2007" t="str">
        <f t="shared" si="141"/>
        <v>nov</v>
      </c>
      <c r="AH2007" t="e">
        <f>+VLOOKUP(N2007,'[1]2. Ingreso de incapacidades'!$C$5:$O$6997,13,FALSE)</f>
        <v>#N/A</v>
      </c>
      <c r="AI2007" t="e">
        <v>#N/A</v>
      </c>
    </row>
    <row r="2008" spans="1:35" hidden="1" x14ac:dyDescent="0.25">
      <c r="A2008" s="1" t="s">
        <v>33</v>
      </c>
      <c r="B2008" s="1" t="s">
        <v>34</v>
      </c>
      <c r="C2008" s="2">
        <v>45981</v>
      </c>
      <c r="D2008" s="42" t="str">
        <f t="shared" si="142"/>
        <v>2025</v>
      </c>
      <c r="E2008" s="1" t="s">
        <v>35</v>
      </c>
      <c r="F2008" s="1" t="s">
        <v>36</v>
      </c>
      <c r="G2008" s="1" t="s">
        <v>37</v>
      </c>
      <c r="H2008" s="1" t="s">
        <v>2099</v>
      </c>
      <c r="I2008" s="1" t="s">
        <v>2100</v>
      </c>
      <c r="J2008" s="3">
        <v>0</v>
      </c>
      <c r="K2008" s="3">
        <v>239897</v>
      </c>
      <c r="L2008" s="3">
        <f t="shared" si="143"/>
        <v>-239897</v>
      </c>
      <c r="M2008" s="1" t="s">
        <v>40</v>
      </c>
      <c r="N2008" s="88">
        <v>806008394</v>
      </c>
      <c r="O2008" s="1" t="s">
        <v>215</v>
      </c>
      <c r="P2008" s="1" t="s">
        <v>37</v>
      </c>
      <c r="Q2008" s="1" t="s">
        <v>43</v>
      </c>
      <c r="R2008" s="1" t="s">
        <v>43</v>
      </c>
      <c r="S2008" s="1" t="s">
        <v>43</v>
      </c>
      <c r="T2008" s="3">
        <v>0</v>
      </c>
      <c r="U2008" s="1" t="s">
        <v>44</v>
      </c>
      <c r="V2008" s="1" t="s">
        <v>45</v>
      </c>
      <c r="W2008" s="1" t="s">
        <v>2099</v>
      </c>
      <c r="X2008" s="1" t="s">
        <v>46</v>
      </c>
      <c r="Y2008" s="1" t="s">
        <v>47</v>
      </c>
      <c r="Z2008" s="1" t="s">
        <v>2101</v>
      </c>
      <c r="AA2008" s="1" t="s">
        <v>49</v>
      </c>
      <c r="AB2008" s="1" t="s">
        <v>50</v>
      </c>
      <c r="AC2008" s="1" t="s">
        <v>51</v>
      </c>
      <c r="AD2008" s="1" t="s">
        <v>2101</v>
      </c>
      <c r="AE2008" s="1" t="s">
        <v>37</v>
      </c>
      <c r="AF2008">
        <f t="shared" si="140"/>
        <v>2025</v>
      </c>
      <c r="AG2008" t="str">
        <f t="shared" si="141"/>
        <v>nov</v>
      </c>
      <c r="AH2008" t="e">
        <f>+VLOOKUP(N2008,'[1]2. Ingreso de incapacidades'!$C$5:$O$6997,13,FALSE)</f>
        <v>#N/A</v>
      </c>
      <c r="AI2008" t="e">
        <v>#N/A</v>
      </c>
    </row>
    <row r="2009" spans="1:35" hidden="1" x14ac:dyDescent="0.25">
      <c r="A2009" s="1" t="s">
        <v>33</v>
      </c>
      <c r="B2009" s="1" t="s">
        <v>34</v>
      </c>
      <c r="C2009" s="2">
        <v>45982</v>
      </c>
      <c r="D2009" s="42" t="str">
        <f t="shared" si="142"/>
        <v>2025</v>
      </c>
      <c r="E2009" s="1" t="s">
        <v>35</v>
      </c>
      <c r="F2009" s="1" t="s">
        <v>36</v>
      </c>
      <c r="G2009" s="1" t="s">
        <v>37</v>
      </c>
      <c r="H2009" s="1" t="s">
        <v>2102</v>
      </c>
      <c r="I2009" s="1" t="s">
        <v>2103</v>
      </c>
      <c r="J2009" s="3">
        <v>0</v>
      </c>
      <c r="K2009" s="3">
        <v>142350</v>
      </c>
      <c r="L2009" s="3">
        <f t="shared" si="143"/>
        <v>-142350</v>
      </c>
      <c r="M2009" s="1" t="s">
        <v>40</v>
      </c>
      <c r="N2009" s="88">
        <v>806008394</v>
      </c>
      <c r="O2009" s="1" t="s">
        <v>215</v>
      </c>
      <c r="P2009" s="1" t="s">
        <v>37</v>
      </c>
      <c r="Q2009" s="1" t="s">
        <v>43</v>
      </c>
      <c r="R2009" s="1" t="s">
        <v>43</v>
      </c>
      <c r="S2009" s="1" t="s">
        <v>43</v>
      </c>
      <c r="T2009" s="3">
        <v>0</v>
      </c>
      <c r="U2009" s="1" t="s">
        <v>44</v>
      </c>
      <c r="V2009" s="1" t="s">
        <v>45</v>
      </c>
      <c r="W2009" s="1" t="s">
        <v>2102</v>
      </c>
      <c r="X2009" s="1" t="s">
        <v>46</v>
      </c>
      <c r="Y2009" s="1" t="s">
        <v>47</v>
      </c>
      <c r="Z2009" s="1" t="s">
        <v>2104</v>
      </c>
      <c r="AA2009" s="1" t="s">
        <v>49</v>
      </c>
      <c r="AB2009" s="1" t="s">
        <v>50</v>
      </c>
      <c r="AC2009" s="1" t="s">
        <v>51</v>
      </c>
      <c r="AD2009" s="1" t="s">
        <v>2104</v>
      </c>
      <c r="AE2009" s="1" t="s">
        <v>37</v>
      </c>
      <c r="AF2009">
        <f t="shared" si="140"/>
        <v>2025</v>
      </c>
      <c r="AG2009" t="str">
        <f t="shared" si="141"/>
        <v>nov</v>
      </c>
      <c r="AH2009" t="e">
        <f>+VLOOKUP(N2009,'[1]2. Ingreso de incapacidades'!$C$5:$O$6997,13,FALSE)</f>
        <v>#N/A</v>
      </c>
      <c r="AI2009" t="e">
        <v>#N/A</v>
      </c>
    </row>
    <row r="2010" spans="1:35" hidden="1" x14ac:dyDescent="0.25">
      <c r="A2010" s="1" t="s">
        <v>33</v>
      </c>
      <c r="B2010" s="1" t="s">
        <v>34</v>
      </c>
      <c r="C2010" s="2">
        <v>45986</v>
      </c>
      <c r="D2010" s="42" t="str">
        <f t="shared" si="142"/>
        <v>2025</v>
      </c>
      <c r="E2010" s="1" t="s">
        <v>35</v>
      </c>
      <c r="F2010" s="1" t="s">
        <v>36</v>
      </c>
      <c r="G2010" s="1" t="s">
        <v>37</v>
      </c>
      <c r="H2010" s="1" t="s">
        <v>2105</v>
      </c>
      <c r="I2010" s="1" t="s">
        <v>2106</v>
      </c>
      <c r="J2010" s="3">
        <v>0</v>
      </c>
      <c r="K2010" s="3">
        <v>49649</v>
      </c>
      <c r="L2010" s="3">
        <f t="shared" si="143"/>
        <v>-49649</v>
      </c>
      <c r="M2010" s="1" t="s">
        <v>40</v>
      </c>
      <c r="N2010" s="88">
        <v>800251440</v>
      </c>
      <c r="O2010" s="1" t="s">
        <v>55</v>
      </c>
      <c r="P2010" s="1" t="s">
        <v>37</v>
      </c>
      <c r="Q2010" s="1" t="s">
        <v>43</v>
      </c>
      <c r="R2010" s="1" t="s">
        <v>43</v>
      </c>
      <c r="S2010" s="1" t="s">
        <v>43</v>
      </c>
      <c r="T2010" s="3">
        <v>0</v>
      </c>
      <c r="U2010" s="1" t="s">
        <v>44</v>
      </c>
      <c r="V2010" s="1" t="s">
        <v>45</v>
      </c>
      <c r="W2010" s="1" t="s">
        <v>2105</v>
      </c>
      <c r="X2010" s="1" t="s">
        <v>46</v>
      </c>
      <c r="Y2010" s="1" t="s">
        <v>47</v>
      </c>
      <c r="Z2010" s="1" t="s">
        <v>2107</v>
      </c>
      <c r="AA2010" s="1" t="s">
        <v>49</v>
      </c>
      <c r="AB2010" s="1" t="s">
        <v>50</v>
      </c>
      <c r="AC2010" s="1" t="s">
        <v>51</v>
      </c>
      <c r="AD2010" s="1" t="s">
        <v>2107</v>
      </c>
      <c r="AE2010" s="1" t="s">
        <v>37</v>
      </c>
      <c r="AF2010">
        <f t="shared" si="140"/>
        <v>2025</v>
      </c>
      <c r="AG2010" t="str">
        <f t="shared" si="141"/>
        <v>nov</v>
      </c>
      <c r="AH2010" t="e">
        <f>+VLOOKUP(N2010,'[1]2. Ingreso de incapacidades'!$C$5:$O$6997,13,FALSE)</f>
        <v>#N/A</v>
      </c>
      <c r="AI2010" t="e">
        <v>#N/A</v>
      </c>
    </row>
    <row r="2011" spans="1:35" hidden="1" x14ac:dyDescent="0.25">
      <c r="A2011" s="1" t="s">
        <v>33</v>
      </c>
      <c r="B2011" s="1" t="s">
        <v>34</v>
      </c>
      <c r="C2011" s="2">
        <v>45988</v>
      </c>
      <c r="D2011" s="42" t="str">
        <f t="shared" si="142"/>
        <v>2025</v>
      </c>
      <c r="E2011" s="1" t="s">
        <v>35</v>
      </c>
      <c r="F2011" s="1" t="s">
        <v>36</v>
      </c>
      <c r="G2011" s="1" t="s">
        <v>37</v>
      </c>
      <c r="H2011" s="1" t="s">
        <v>2108</v>
      </c>
      <c r="I2011" s="1" t="s">
        <v>2109</v>
      </c>
      <c r="J2011" s="3">
        <v>0</v>
      </c>
      <c r="K2011" s="3">
        <v>425649</v>
      </c>
      <c r="L2011" s="3">
        <f t="shared" si="143"/>
        <v>-425649</v>
      </c>
      <c r="M2011" s="1" t="s">
        <v>40</v>
      </c>
      <c r="N2011" s="88">
        <v>900226715</v>
      </c>
      <c r="O2011" s="1" t="s">
        <v>341</v>
      </c>
      <c r="P2011" s="1" t="s">
        <v>37</v>
      </c>
      <c r="Q2011" s="1" t="s">
        <v>43</v>
      </c>
      <c r="R2011" s="1" t="s">
        <v>43</v>
      </c>
      <c r="S2011" s="1" t="s">
        <v>43</v>
      </c>
      <c r="T2011" s="3">
        <v>0</v>
      </c>
      <c r="U2011" s="1" t="s">
        <v>44</v>
      </c>
      <c r="V2011" s="1" t="s">
        <v>45</v>
      </c>
      <c r="W2011" s="1" t="s">
        <v>2108</v>
      </c>
      <c r="X2011" s="1" t="s">
        <v>46</v>
      </c>
      <c r="Y2011" s="1" t="s">
        <v>47</v>
      </c>
      <c r="Z2011" s="1" t="s">
        <v>2110</v>
      </c>
      <c r="AA2011" s="1" t="s">
        <v>49</v>
      </c>
      <c r="AB2011" s="1" t="s">
        <v>50</v>
      </c>
      <c r="AC2011" s="1" t="s">
        <v>51</v>
      </c>
      <c r="AD2011" s="1" t="s">
        <v>2110</v>
      </c>
      <c r="AE2011" s="1" t="s">
        <v>37</v>
      </c>
      <c r="AF2011">
        <f t="shared" si="140"/>
        <v>2025</v>
      </c>
      <c r="AG2011" t="str">
        <f t="shared" si="141"/>
        <v>nov</v>
      </c>
      <c r="AH2011" t="e">
        <f>+VLOOKUP(N2011,'[1]2. Ingreso de incapacidades'!$C$5:$O$6997,13,FALSE)</f>
        <v>#N/A</v>
      </c>
      <c r="AI2011" t="e">
        <v>#N/A</v>
      </c>
    </row>
    <row r="2012" spans="1:35" hidden="1" x14ac:dyDescent="0.25">
      <c r="A2012" s="1" t="s">
        <v>33</v>
      </c>
      <c r="B2012" s="1" t="s">
        <v>34</v>
      </c>
      <c r="C2012" s="2">
        <v>45991</v>
      </c>
      <c r="D2012" s="42" t="str">
        <f t="shared" si="142"/>
        <v>2025</v>
      </c>
      <c r="E2012" s="1" t="s">
        <v>73</v>
      </c>
      <c r="F2012" s="1" t="s">
        <v>74</v>
      </c>
      <c r="G2012" s="1" t="s">
        <v>37</v>
      </c>
      <c r="H2012" s="1" t="s">
        <v>1030</v>
      </c>
      <c r="I2012" s="1" t="s">
        <v>76</v>
      </c>
      <c r="J2012" s="3">
        <v>54371</v>
      </c>
      <c r="K2012" s="3">
        <v>0</v>
      </c>
      <c r="L2012" s="3">
        <f t="shared" si="143"/>
        <v>54371</v>
      </c>
      <c r="M2012" s="1" t="s">
        <v>40</v>
      </c>
      <c r="N2012" s="88">
        <v>73136275</v>
      </c>
      <c r="O2012" s="1" t="s">
        <v>785</v>
      </c>
      <c r="P2012" s="1" t="s">
        <v>1459</v>
      </c>
      <c r="Q2012" s="1" t="s">
        <v>1460</v>
      </c>
      <c r="R2012" s="1" t="s">
        <v>43</v>
      </c>
      <c r="S2012" s="1" t="s">
        <v>43</v>
      </c>
      <c r="T2012" s="3">
        <v>0</v>
      </c>
      <c r="U2012" s="1" t="s">
        <v>44</v>
      </c>
      <c r="V2012" s="1" t="s">
        <v>45</v>
      </c>
      <c r="W2012" s="1" t="s">
        <v>1030</v>
      </c>
      <c r="X2012" s="1" t="s">
        <v>46</v>
      </c>
      <c r="Y2012" s="1" t="s">
        <v>530</v>
      </c>
      <c r="Z2012" s="1" t="s">
        <v>2111</v>
      </c>
      <c r="AA2012" s="1" t="s">
        <v>83</v>
      </c>
      <c r="AB2012" s="1" t="s">
        <v>532</v>
      </c>
      <c r="AC2012" s="1" t="s">
        <v>51</v>
      </c>
      <c r="AD2012" s="1" t="s">
        <v>2111</v>
      </c>
      <c r="AE2012" s="1" t="s">
        <v>37</v>
      </c>
      <c r="AF2012">
        <f t="shared" ref="AF2012:AF2055" si="144">YEAR(C2012)</f>
        <v>2025</v>
      </c>
      <c r="AG2012" t="str">
        <f t="shared" ref="AG2012:AG2055" si="145">TEXT(C2012,"mmm")</f>
        <v>nov</v>
      </c>
      <c r="AH2012" t="str">
        <f>+VLOOKUP(N2012,'[1]2. Ingreso de incapacidades'!$C$5:$O$6997,13,FALSE)</f>
        <v>SALUD TOTAL E.P.S.</v>
      </c>
      <c r="AI2012" t="s">
        <v>2192</v>
      </c>
    </row>
    <row r="2013" spans="1:35" hidden="1" x14ac:dyDescent="0.25">
      <c r="A2013" s="1" t="s">
        <v>33</v>
      </c>
      <c r="B2013" s="1" t="s">
        <v>34</v>
      </c>
      <c r="C2013" s="2">
        <v>45991</v>
      </c>
      <c r="D2013" s="42" t="str">
        <f t="shared" si="142"/>
        <v>2025</v>
      </c>
      <c r="E2013" s="1" t="s">
        <v>73</v>
      </c>
      <c r="F2013" s="1" t="s">
        <v>74</v>
      </c>
      <c r="G2013" s="1" t="s">
        <v>37</v>
      </c>
      <c r="H2013" s="1" t="s">
        <v>1030</v>
      </c>
      <c r="I2013" s="1" t="s">
        <v>76</v>
      </c>
      <c r="J2013" s="3">
        <v>332150</v>
      </c>
      <c r="K2013" s="3">
        <v>0</v>
      </c>
      <c r="L2013" s="3">
        <f t="shared" si="143"/>
        <v>332150</v>
      </c>
      <c r="M2013" s="1" t="s">
        <v>40</v>
      </c>
      <c r="N2013" s="88">
        <v>73169783</v>
      </c>
      <c r="O2013" s="1" t="s">
        <v>78</v>
      </c>
      <c r="P2013" s="1" t="s">
        <v>1459</v>
      </c>
      <c r="Q2013" s="1" t="s">
        <v>1460</v>
      </c>
      <c r="R2013" s="1" t="s">
        <v>43</v>
      </c>
      <c r="S2013" s="1" t="s">
        <v>43</v>
      </c>
      <c r="T2013" s="3">
        <v>0</v>
      </c>
      <c r="U2013" s="1" t="s">
        <v>44</v>
      </c>
      <c r="V2013" s="1" t="s">
        <v>45</v>
      </c>
      <c r="W2013" s="1" t="s">
        <v>1030</v>
      </c>
      <c r="X2013" s="1" t="s">
        <v>46</v>
      </c>
      <c r="Y2013" s="1" t="s">
        <v>530</v>
      </c>
      <c r="Z2013" s="1" t="s">
        <v>2111</v>
      </c>
      <c r="AA2013" s="1" t="s">
        <v>83</v>
      </c>
      <c r="AB2013" s="1" t="s">
        <v>532</v>
      </c>
      <c r="AC2013" s="1" t="s">
        <v>51</v>
      </c>
      <c r="AD2013" s="1" t="s">
        <v>2111</v>
      </c>
      <c r="AE2013" s="1" t="s">
        <v>37</v>
      </c>
      <c r="AF2013">
        <f t="shared" si="144"/>
        <v>2025</v>
      </c>
      <c r="AG2013" t="str">
        <f t="shared" si="145"/>
        <v>nov</v>
      </c>
      <c r="AH2013" t="str">
        <f>+VLOOKUP(N2013,'[1]2. Ingreso de incapacidades'!$C$5:$O$6997,13,FALSE)</f>
        <v>EPS-S CAJACOPI</v>
      </c>
      <c r="AI2013" t="s">
        <v>2200</v>
      </c>
    </row>
    <row r="2014" spans="1:35" hidden="1" x14ac:dyDescent="0.25">
      <c r="A2014" s="1" t="s">
        <v>33</v>
      </c>
      <c r="B2014" s="1" t="s">
        <v>34</v>
      </c>
      <c r="C2014" s="2">
        <v>45991</v>
      </c>
      <c r="D2014" s="42" t="str">
        <f t="shared" si="142"/>
        <v>2025</v>
      </c>
      <c r="E2014" s="1" t="s">
        <v>73</v>
      </c>
      <c r="F2014" s="1" t="s">
        <v>74</v>
      </c>
      <c r="G2014" s="1" t="s">
        <v>37</v>
      </c>
      <c r="H2014" s="1" t="s">
        <v>1030</v>
      </c>
      <c r="I2014" s="1" t="s">
        <v>76</v>
      </c>
      <c r="J2014" s="3">
        <v>47450</v>
      </c>
      <c r="K2014" s="3">
        <v>0</v>
      </c>
      <c r="L2014" s="3">
        <f t="shared" si="143"/>
        <v>47450</v>
      </c>
      <c r="M2014" s="1" t="s">
        <v>40</v>
      </c>
      <c r="N2014" s="88">
        <v>73143059</v>
      </c>
      <c r="O2014" s="1" t="s">
        <v>409</v>
      </c>
      <c r="P2014" s="1" t="s">
        <v>1459</v>
      </c>
      <c r="Q2014" s="1" t="s">
        <v>1460</v>
      </c>
      <c r="R2014" s="1" t="s">
        <v>43</v>
      </c>
      <c r="S2014" s="1" t="s">
        <v>43</v>
      </c>
      <c r="T2014" s="3">
        <v>0</v>
      </c>
      <c r="U2014" s="1" t="s">
        <v>44</v>
      </c>
      <c r="V2014" s="1" t="s">
        <v>45</v>
      </c>
      <c r="W2014" s="1" t="s">
        <v>1030</v>
      </c>
      <c r="X2014" s="1" t="s">
        <v>46</v>
      </c>
      <c r="Y2014" s="1" t="s">
        <v>530</v>
      </c>
      <c r="Z2014" s="1" t="s">
        <v>2111</v>
      </c>
      <c r="AA2014" s="1" t="s">
        <v>83</v>
      </c>
      <c r="AB2014" s="1" t="s">
        <v>532</v>
      </c>
      <c r="AC2014" s="1" t="s">
        <v>51</v>
      </c>
      <c r="AD2014" s="1" t="s">
        <v>2111</v>
      </c>
      <c r="AE2014" s="1" t="s">
        <v>37</v>
      </c>
      <c r="AF2014">
        <f t="shared" si="144"/>
        <v>2025</v>
      </c>
      <c r="AG2014" t="str">
        <f t="shared" si="145"/>
        <v>nov</v>
      </c>
      <c r="AH2014" t="str">
        <f>+VLOOKUP(N2014,'[1]2. Ingreso de incapacidades'!$C$5:$O$6997,13,FALSE)</f>
        <v>SURA E.P.S.</v>
      </c>
      <c r="AI2014" t="s">
        <v>2197</v>
      </c>
    </row>
    <row r="2015" spans="1:35" hidden="1" x14ac:dyDescent="0.25">
      <c r="A2015" s="1" t="s">
        <v>33</v>
      </c>
      <c r="B2015" s="1" t="s">
        <v>34</v>
      </c>
      <c r="C2015" s="2">
        <v>45991</v>
      </c>
      <c r="D2015" s="42" t="str">
        <f t="shared" si="142"/>
        <v>2025</v>
      </c>
      <c r="E2015" s="1" t="s">
        <v>73</v>
      </c>
      <c r="F2015" s="1" t="s">
        <v>74</v>
      </c>
      <c r="G2015" s="1" t="s">
        <v>37</v>
      </c>
      <c r="H2015" s="1" t="s">
        <v>1030</v>
      </c>
      <c r="I2015" s="1" t="s">
        <v>76</v>
      </c>
      <c r="J2015" s="3">
        <v>142350</v>
      </c>
      <c r="K2015" s="3">
        <v>0</v>
      </c>
      <c r="L2015" s="3">
        <f t="shared" si="143"/>
        <v>142350</v>
      </c>
      <c r="M2015" s="1" t="s">
        <v>40</v>
      </c>
      <c r="N2015" s="88">
        <v>1050975172</v>
      </c>
      <c r="O2015" s="1" t="s">
        <v>705</v>
      </c>
      <c r="P2015" s="1" t="s">
        <v>1459</v>
      </c>
      <c r="Q2015" s="1" t="s">
        <v>1460</v>
      </c>
      <c r="R2015" s="1" t="s">
        <v>43</v>
      </c>
      <c r="S2015" s="1" t="s">
        <v>43</v>
      </c>
      <c r="T2015" s="3">
        <v>0</v>
      </c>
      <c r="U2015" s="1" t="s">
        <v>44</v>
      </c>
      <c r="V2015" s="1" t="s">
        <v>45</v>
      </c>
      <c r="W2015" s="1" t="s">
        <v>1030</v>
      </c>
      <c r="X2015" s="1" t="s">
        <v>46</v>
      </c>
      <c r="Y2015" s="1" t="s">
        <v>530</v>
      </c>
      <c r="Z2015" s="1" t="s">
        <v>2111</v>
      </c>
      <c r="AA2015" s="1" t="s">
        <v>83</v>
      </c>
      <c r="AB2015" s="1" t="s">
        <v>532</v>
      </c>
      <c r="AC2015" s="1" t="s">
        <v>51</v>
      </c>
      <c r="AD2015" s="1" t="s">
        <v>2111</v>
      </c>
      <c r="AE2015" s="1" t="s">
        <v>37</v>
      </c>
      <c r="AF2015">
        <f t="shared" si="144"/>
        <v>2025</v>
      </c>
      <c r="AG2015" t="str">
        <f t="shared" si="145"/>
        <v>nov</v>
      </c>
      <c r="AH2015" t="str">
        <f>+VLOOKUP(N2015,'[1]2. Ingreso de incapacidades'!$C$5:$O$6997,13,FALSE)</f>
        <v>SANITAS E.P.S</v>
      </c>
      <c r="AI2015" t="s">
        <v>2193</v>
      </c>
    </row>
    <row r="2016" spans="1:35" hidden="1" x14ac:dyDescent="0.25">
      <c r="A2016" s="1" t="s">
        <v>33</v>
      </c>
      <c r="B2016" s="1" t="s">
        <v>34</v>
      </c>
      <c r="C2016" s="2">
        <v>45991</v>
      </c>
      <c r="D2016" s="42" t="str">
        <f t="shared" si="142"/>
        <v>2025</v>
      </c>
      <c r="E2016" s="1" t="s">
        <v>73</v>
      </c>
      <c r="F2016" s="1" t="s">
        <v>74</v>
      </c>
      <c r="G2016" s="1" t="s">
        <v>37</v>
      </c>
      <c r="H2016" s="1" t="s">
        <v>1030</v>
      </c>
      <c r="I2016" s="1" t="s">
        <v>76</v>
      </c>
      <c r="J2016" s="3">
        <v>47450</v>
      </c>
      <c r="K2016" s="3">
        <v>0</v>
      </c>
      <c r="L2016" s="3">
        <f t="shared" si="143"/>
        <v>47450</v>
      </c>
      <c r="M2016" s="1" t="s">
        <v>40</v>
      </c>
      <c r="N2016" s="88">
        <v>73143163</v>
      </c>
      <c r="O2016" s="1" t="s">
        <v>479</v>
      </c>
      <c r="P2016" s="1" t="s">
        <v>1459</v>
      </c>
      <c r="Q2016" s="1" t="s">
        <v>1460</v>
      </c>
      <c r="R2016" s="1" t="s">
        <v>43</v>
      </c>
      <c r="S2016" s="1" t="s">
        <v>43</v>
      </c>
      <c r="T2016" s="3">
        <v>0</v>
      </c>
      <c r="U2016" s="1" t="s">
        <v>44</v>
      </c>
      <c r="V2016" s="1" t="s">
        <v>45</v>
      </c>
      <c r="W2016" s="1" t="s">
        <v>1030</v>
      </c>
      <c r="X2016" s="1" t="s">
        <v>46</v>
      </c>
      <c r="Y2016" s="1" t="s">
        <v>530</v>
      </c>
      <c r="Z2016" s="1" t="s">
        <v>2111</v>
      </c>
      <c r="AA2016" s="1" t="s">
        <v>83</v>
      </c>
      <c r="AB2016" s="1" t="s">
        <v>532</v>
      </c>
      <c r="AC2016" s="1" t="s">
        <v>51</v>
      </c>
      <c r="AD2016" s="1" t="s">
        <v>2111</v>
      </c>
      <c r="AE2016" s="1" t="s">
        <v>37</v>
      </c>
      <c r="AF2016">
        <f t="shared" si="144"/>
        <v>2025</v>
      </c>
      <c r="AG2016" t="str">
        <f t="shared" si="145"/>
        <v>nov</v>
      </c>
      <c r="AH2016" t="str">
        <f>+VLOOKUP(N2016,'[1]2. Ingreso de incapacidades'!$C$5:$O$6997,13,FALSE)</f>
        <v>SURA E.P.S.</v>
      </c>
      <c r="AI2016" t="s">
        <v>2197</v>
      </c>
    </row>
    <row r="2017" spans="1:35" hidden="1" x14ac:dyDescent="0.25">
      <c r="A2017" s="1" t="s">
        <v>33</v>
      </c>
      <c r="B2017" s="1" t="s">
        <v>34</v>
      </c>
      <c r="C2017" s="2">
        <v>45991</v>
      </c>
      <c r="D2017" s="42" t="str">
        <f t="shared" si="142"/>
        <v>2025</v>
      </c>
      <c r="E2017" s="1" t="s">
        <v>73</v>
      </c>
      <c r="F2017" s="1" t="s">
        <v>74</v>
      </c>
      <c r="G2017" s="1" t="s">
        <v>37</v>
      </c>
      <c r="H2017" s="1" t="s">
        <v>1030</v>
      </c>
      <c r="I2017" s="1" t="s">
        <v>76</v>
      </c>
      <c r="J2017" s="3">
        <v>711750</v>
      </c>
      <c r="K2017" s="3">
        <v>0</v>
      </c>
      <c r="L2017" s="3">
        <f t="shared" si="143"/>
        <v>711750</v>
      </c>
      <c r="M2017" s="1" t="s">
        <v>40</v>
      </c>
      <c r="N2017" s="88">
        <v>30873721</v>
      </c>
      <c r="O2017" s="1" t="s">
        <v>126</v>
      </c>
      <c r="P2017" s="1" t="s">
        <v>1459</v>
      </c>
      <c r="Q2017" s="1" t="s">
        <v>1460</v>
      </c>
      <c r="R2017" s="1" t="s">
        <v>43</v>
      </c>
      <c r="S2017" s="1" t="s">
        <v>43</v>
      </c>
      <c r="T2017" s="3">
        <v>0</v>
      </c>
      <c r="U2017" s="1" t="s">
        <v>44</v>
      </c>
      <c r="V2017" s="1" t="s">
        <v>45</v>
      </c>
      <c r="W2017" s="1" t="s">
        <v>1030</v>
      </c>
      <c r="X2017" s="1" t="s">
        <v>46</v>
      </c>
      <c r="Y2017" s="1" t="s">
        <v>530</v>
      </c>
      <c r="Z2017" s="1" t="s">
        <v>2111</v>
      </c>
      <c r="AA2017" s="1" t="s">
        <v>83</v>
      </c>
      <c r="AB2017" s="1" t="s">
        <v>532</v>
      </c>
      <c r="AC2017" s="1" t="s">
        <v>51</v>
      </c>
      <c r="AD2017" s="1" t="s">
        <v>2111</v>
      </c>
      <c r="AE2017" s="1" t="s">
        <v>37</v>
      </c>
      <c r="AF2017">
        <f t="shared" si="144"/>
        <v>2025</v>
      </c>
      <c r="AG2017" t="str">
        <f t="shared" si="145"/>
        <v>nov</v>
      </c>
      <c r="AH2017" t="str">
        <f>+VLOOKUP(N2017,'[1]2. Ingreso de incapacidades'!$C$5:$O$6997,13,FALSE)</f>
        <v>FAMISANAR E.P.S</v>
      </c>
      <c r="AI2017" t="s">
        <v>2196</v>
      </c>
    </row>
    <row r="2018" spans="1:35" hidden="1" x14ac:dyDescent="0.25">
      <c r="A2018" s="1" t="s">
        <v>33</v>
      </c>
      <c r="B2018" s="1" t="s">
        <v>34</v>
      </c>
      <c r="C2018" s="2">
        <v>45991</v>
      </c>
      <c r="D2018" s="42" t="str">
        <f t="shared" si="142"/>
        <v>2025</v>
      </c>
      <c r="E2018" s="1" t="s">
        <v>73</v>
      </c>
      <c r="F2018" s="1" t="s">
        <v>74</v>
      </c>
      <c r="G2018" s="1" t="s">
        <v>37</v>
      </c>
      <c r="H2018" s="1" t="s">
        <v>1030</v>
      </c>
      <c r="I2018" s="1" t="s">
        <v>76</v>
      </c>
      <c r="J2018" s="3">
        <v>47450</v>
      </c>
      <c r="K2018" s="3">
        <v>0</v>
      </c>
      <c r="L2018" s="3">
        <f t="shared" si="143"/>
        <v>47450</v>
      </c>
      <c r="M2018" s="1" t="s">
        <v>40</v>
      </c>
      <c r="N2018" s="88">
        <v>92031290</v>
      </c>
      <c r="O2018" s="1" t="s">
        <v>136</v>
      </c>
      <c r="P2018" s="1" t="s">
        <v>1459</v>
      </c>
      <c r="Q2018" s="1" t="s">
        <v>1460</v>
      </c>
      <c r="R2018" s="1" t="s">
        <v>43</v>
      </c>
      <c r="S2018" s="1" t="s">
        <v>43</v>
      </c>
      <c r="T2018" s="3">
        <v>0</v>
      </c>
      <c r="U2018" s="1" t="s">
        <v>44</v>
      </c>
      <c r="V2018" s="1" t="s">
        <v>45</v>
      </c>
      <c r="W2018" s="1" t="s">
        <v>1030</v>
      </c>
      <c r="X2018" s="1" t="s">
        <v>46</v>
      </c>
      <c r="Y2018" s="1" t="s">
        <v>530</v>
      </c>
      <c r="Z2018" s="1" t="s">
        <v>2111</v>
      </c>
      <c r="AA2018" s="1" t="s">
        <v>83</v>
      </c>
      <c r="AB2018" s="1" t="s">
        <v>532</v>
      </c>
      <c r="AC2018" s="1" t="s">
        <v>51</v>
      </c>
      <c r="AD2018" s="1" t="s">
        <v>2111</v>
      </c>
      <c r="AE2018" s="1" t="s">
        <v>37</v>
      </c>
      <c r="AF2018">
        <f t="shared" si="144"/>
        <v>2025</v>
      </c>
      <c r="AG2018" t="str">
        <f t="shared" si="145"/>
        <v>nov</v>
      </c>
      <c r="AH2018" t="str">
        <f>+VLOOKUP(N2018,'[1]2. Ingreso de incapacidades'!$C$5:$O$6997,13,FALSE)</f>
        <v>COOMEVA E.P.S</v>
      </c>
      <c r="AI2018" t="s">
        <v>2202</v>
      </c>
    </row>
    <row r="2019" spans="1:35" hidden="1" x14ac:dyDescent="0.25">
      <c r="A2019" s="1" t="s">
        <v>33</v>
      </c>
      <c r="B2019" s="1" t="s">
        <v>34</v>
      </c>
      <c r="C2019" s="2">
        <v>45991</v>
      </c>
      <c r="D2019" s="42" t="str">
        <f t="shared" si="142"/>
        <v>2025</v>
      </c>
      <c r="E2019" s="1" t="s">
        <v>73</v>
      </c>
      <c r="F2019" s="1" t="s">
        <v>74</v>
      </c>
      <c r="G2019" s="1" t="s">
        <v>37</v>
      </c>
      <c r="H2019" s="1" t="s">
        <v>1030</v>
      </c>
      <c r="I2019" s="1" t="s">
        <v>76</v>
      </c>
      <c r="J2019" s="3">
        <v>47450</v>
      </c>
      <c r="K2019" s="3">
        <v>0</v>
      </c>
      <c r="L2019" s="3">
        <f t="shared" si="143"/>
        <v>47450</v>
      </c>
      <c r="M2019" s="1" t="s">
        <v>40</v>
      </c>
      <c r="N2019" s="88">
        <v>9156352</v>
      </c>
      <c r="O2019" s="1" t="s">
        <v>167</v>
      </c>
      <c r="P2019" s="1" t="s">
        <v>1459</v>
      </c>
      <c r="Q2019" s="1" t="s">
        <v>1460</v>
      </c>
      <c r="R2019" s="1" t="s">
        <v>43</v>
      </c>
      <c r="S2019" s="1" t="s">
        <v>43</v>
      </c>
      <c r="T2019" s="3">
        <v>0</v>
      </c>
      <c r="U2019" s="1" t="s">
        <v>44</v>
      </c>
      <c r="V2019" s="1" t="s">
        <v>45</v>
      </c>
      <c r="W2019" s="1" t="s">
        <v>1030</v>
      </c>
      <c r="X2019" s="1" t="s">
        <v>46</v>
      </c>
      <c r="Y2019" s="1" t="s">
        <v>530</v>
      </c>
      <c r="Z2019" s="1" t="s">
        <v>2111</v>
      </c>
      <c r="AA2019" s="1" t="s">
        <v>83</v>
      </c>
      <c r="AB2019" s="1" t="s">
        <v>532</v>
      </c>
      <c r="AC2019" s="1" t="s">
        <v>51</v>
      </c>
      <c r="AD2019" s="1" t="s">
        <v>2111</v>
      </c>
      <c r="AE2019" s="1" t="s">
        <v>37</v>
      </c>
      <c r="AF2019">
        <f t="shared" si="144"/>
        <v>2025</v>
      </c>
      <c r="AG2019" t="str">
        <f t="shared" si="145"/>
        <v>nov</v>
      </c>
      <c r="AH2019" t="str">
        <f>+VLOOKUP(N2019,'[1]2. Ingreso de incapacidades'!$C$5:$O$6997,13,FALSE)</f>
        <v>SALUD TOTAL E.P.S.</v>
      </c>
      <c r="AI2019" t="s">
        <v>2192</v>
      </c>
    </row>
    <row r="2020" spans="1:35" hidden="1" x14ac:dyDescent="0.25">
      <c r="A2020" s="1" t="s">
        <v>33</v>
      </c>
      <c r="B2020" s="1" t="s">
        <v>34</v>
      </c>
      <c r="C2020" s="2">
        <v>45991</v>
      </c>
      <c r="D2020" s="42" t="str">
        <f t="shared" si="142"/>
        <v>2025</v>
      </c>
      <c r="E2020" s="1" t="s">
        <v>73</v>
      </c>
      <c r="F2020" s="1" t="s">
        <v>74</v>
      </c>
      <c r="G2020" s="1" t="s">
        <v>37</v>
      </c>
      <c r="H2020" s="1" t="s">
        <v>1030</v>
      </c>
      <c r="I2020" s="1" t="s">
        <v>76</v>
      </c>
      <c r="J2020" s="3">
        <v>332150</v>
      </c>
      <c r="K2020" s="3">
        <v>0</v>
      </c>
      <c r="L2020" s="3">
        <f t="shared" si="143"/>
        <v>332150</v>
      </c>
      <c r="M2020" s="1" t="s">
        <v>40</v>
      </c>
      <c r="N2020" s="88">
        <v>73169783</v>
      </c>
      <c r="O2020" s="1" t="s">
        <v>78</v>
      </c>
      <c r="P2020" s="1" t="s">
        <v>1459</v>
      </c>
      <c r="Q2020" s="1" t="s">
        <v>1460</v>
      </c>
      <c r="R2020" s="1" t="s">
        <v>43</v>
      </c>
      <c r="S2020" s="1" t="s">
        <v>43</v>
      </c>
      <c r="T2020" s="3">
        <v>0</v>
      </c>
      <c r="U2020" s="1" t="s">
        <v>44</v>
      </c>
      <c r="V2020" s="1" t="s">
        <v>45</v>
      </c>
      <c r="W2020" s="1" t="s">
        <v>1030</v>
      </c>
      <c r="X2020" s="1" t="s">
        <v>46</v>
      </c>
      <c r="Y2020" s="1" t="s">
        <v>530</v>
      </c>
      <c r="Z2020" s="1" t="s">
        <v>2111</v>
      </c>
      <c r="AA2020" s="1" t="s">
        <v>83</v>
      </c>
      <c r="AB2020" s="1" t="s">
        <v>532</v>
      </c>
      <c r="AC2020" s="1" t="s">
        <v>51</v>
      </c>
      <c r="AD2020" s="1" t="s">
        <v>2111</v>
      </c>
      <c r="AE2020" s="1" t="s">
        <v>37</v>
      </c>
      <c r="AF2020">
        <f t="shared" si="144"/>
        <v>2025</v>
      </c>
      <c r="AG2020" t="str">
        <f t="shared" si="145"/>
        <v>nov</v>
      </c>
      <c r="AH2020" t="str">
        <f>+VLOOKUP(N2020,'[1]2. Ingreso de incapacidades'!$C$5:$O$6997,13,FALSE)</f>
        <v>EPS-S CAJACOPI</v>
      </c>
      <c r="AI2020" t="s">
        <v>2200</v>
      </c>
    </row>
    <row r="2021" spans="1:35" hidden="1" x14ac:dyDescent="0.25">
      <c r="A2021" s="1" t="s">
        <v>33</v>
      </c>
      <c r="B2021" s="1" t="s">
        <v>34</v>
      </c>
      <c r="C2021" s="2">
        <v>45991</v>
      </c>
      <c r="D2021" s="42" t="str">
        <f t="shared" si="142"/>
        <v>2025</v>
      </c>
      <c r="E2021" s="1" t="s">
        <v>73</v>
      </c>
      <c r="F2021" s="1" t="s">
        <v>74</v>
      </c>
      <c r="G2021" s="1" t="s">
        <v>37</v>
      </c>
      <c r="H2021" s="1" t="s">
        <v>1030</v>
      </c>
      <c r="I2021" s="1" t="s">
        <v>76</v>
      </c>
      <c r="J2021" s="3">
        <v>47767</v>
      </c>
      <c r="K2021" s="3">
        <v>0</v>
      </c>
      <c r="L2021" s="3">
        <f t="shared" si="143"/>
        <v>47767</v>
      </c>
      <c r="M2021" s="1" t="s">
        <v>40</v>
      </c>
      <c r="N2021" s="88">
        <v>73152234</v>
      </c>
      <c r="O2021" s="1" t="s">
        <v>286</v>
      </c>
      <c r="P2021" s="1" t="s">
        <v>1459</v>
      </c>
      <c r="Q2021" s="1" t="s">
        <v>1460</v>
      </c>
      <c r="R2021" s="1" t="s">
        <v>43</v>
      </c>
      <c r="S2021" s="1" t="s">
        <v>43</v>
      </c>
      <c r="T2021" s="3">
        <v>0</v>
      </c>
      <c r="U2021" s="1" t="s">
        <v>44</v>
      </c>
      <c r="V2021" s="1" t="s">
        <v>45</v>
      </c>
      <c r="W2021" s="1" t="s">
        <v>1030</v>
      </c>
      <c r="X2021" s="1" t="s">
        <v>46</v>
      </c>
      <c r="Y2021" s="1" t="s">
        <v>530</v>
      </c>
      <c r="Z2021" s="1" t="s">
        <v>2111</v>
      </c>
      <c r="AA2021" s="1" t="s">
        <v>83</v>
      </c>
      <c r="AB2021" s="1" t="s">
        <v>532</v>
      </c>
      <c r="AC2021" s="1" t="s">
        <v>51</v>
      </c>
      <c r="AD2021" s="1" t="s">
        <v>2111</v>
      </c>
      <c r="AE2021" s="1" t="s">
        <v>37</v>
      </c>
      <c r="AF2021">
        <f t="shared" si="144"/>
        <v>2025</v>
      </c>
      <c r="AG2021" t="str">
        <f t="shared" si="145"/>
        <v>nov</v>
      </c>
      <c r="AH2021" t="str">
        <f>+VLOOKUP(N2021,'[1]2. Ingreso de incapacidades'!$C$5:$O$6997,13,FALSE)</f>
        <v>EPS MUTUAL SER</v>
      </c>
      <c r="AI2021" t="s">
        <v>2195</v>
      </c>
    </row>
    <row r="2022" spans="1:35" hidden="1" x14ac:dyDescent="0.25">
      <c r="A2022" s="1" t="s">
        <v>33</v>
      </c>
      <c r="B2022" s="1" t="s">
        <v>34</v>
      </c>
      <c r="C2022" s="2">
        <v>45991</v>
      </c>
      <c r="D2022" s="42" t="str">
        <f t="shared" si="142"/>
        <v>2025</v>
      </c>
      <c r="E2022" s="1" t="s">
        <v>73</v>
      </c>
      <c r="F2022" s="1" t="s">
        <v>74</v>
      </c>
      <c r="G2022" s="1" t="s">
        <v>37</v>
      </c>
      <c r="H2022" s="1" t="s">
        <v>1030</v>
      </c>
      <c r="I2022" s="1" t="s">
        <v>76</v>
      </c>
      <c r="J2022" s="3">
        <v>711750</v>
      </c>
      <c r="K2022" s="3">
        <v>0</v>
      </c>
      <c r="L2022" s="3">
        <f t="shared" si="143"/>
        <v>711750</v>
      </c>
      <c r="M2022" s="1" t="s">
        <v>40</v>
      </c>
      <c r="N2022" s="88">
        <v>30873721</v>
      </c>
      <c r="O2022" s="1" t="s">
        <v>126</v>
      </c>
      <c r="P2022" s="1" t="s">
        <v>1459</v>
      </c>
      <c r="Q2022" s="1" t="s">
        <v>1460</v>
      </c>
      <c r="R2022" s="1" t="s">
        <v>43</v>
      </c>
      <c r="S2022" s="1" t="s">
        <v>43</v>
      </c>
      <c r="T2022" s="3">
        <v>0</v>
      </c>
      <c r="U2022" s="1" t="s">
        <v>44</v>
      </c>
      <c r="V2022" s="1" t="s">
        <v>45</v>
      </c>
      <c r="W2022" s="1" t="s">
        <v>1030</v>
      </c>
      <c r="X2022" s="1" t="s">
        <v>46</v>
      </c>
      <c r="Y2022" s="1" t="s">
        <v>530</v>
      </c>
      <c r="Z2022" s="1" t="s">
        <v>2111</v>
      </c>
      <c r="AA2022" s="1" t="s">
        <v>83</v>
      </c>
      <c r="AB2022" s="1" t="s">
        <v>532</v>
      </c>
      <c r="AC2022" s="1" t="s">
        <v>51</v>
      </c>
      <c r="AD2022" s="1" t="s">
        <v>2111</v>
      </c>
      <c r="AE2022" s="1" t="s">
        <v>37</v>
      </c>
      <c r="AF2022">
        <f t="shared" si="144"/>
        <v>2025</v>
      </c>
      <c r="AG2022" t="str">
        <f t="shared" si="145"/>
        <v>nov</v>
      </c>
      <c r="AH2022" t="str">
        <f>+VLOOKUP(N2022,'[1]2. Ingreso de incapacidades'!$C$5:$O$6997,13,FALSE)</f>
        <v>FAMISANAR E.P.S</v>
      </c>
      <c r="AI2022" t="s">
        <v>2196</v>
      </c>
    </row>
    <row r="2023" spans="1:35" hidden="1" x14ac:dyDescent="0.25">
      <c r="A2023" s="1" t="s">
        <v>33</v>
      </c>
      <c r="B2023" s="1" t="s">
        <v>34</v>
      </c>
      <c r="C2023" s="2">
        <v>45991</v>
      </c>
      <c r="D2023" s="42" t="str">
        <f t="shared" si="142"/>
        <v>2025</v>
      </c>
      <c r="E2023" s="1" t="s">
        <v>73</v>
      </c>
      <c r="F2023" s="1" t="s">
        <v>74</v>
      </c>
      <c r="G2023" s="1" t="s">
        <v>37</v>
      </c>
      <c r="H2023" s="1" t="s">
        <v>1030</v>
      </c>
      <c r="I2023" s="1" t="s">
        <v>76</v>
      </c>
      <c r="J2023" s="3">
        <v>47450</v>
      </c>
      <c r="K2023" s="3">
        <v>0</v>
      </c>
      <c r="L2023" s="3">
        <f t="shared" si="143"/>
        <v>47450</v>
      </c>
      <c r="M2023" s="1" t="s">
        <v>40</v>
      </c>
      <c r="N2023" s="88">
        <v>1143399592</v>
      </c>
      <c r="O2023" s="1" t="s">
        <v>310</v>
      </c>
      <c r="P2023" s="1" t="s">
        <v>1459</v>
      </c>
      <c r="Q2023" s="1" t="s">
        <v>1460</v>
      </c>
      <c r="R2023" s="1" t="s">
        <v>43</v>
      </c>
      <c r="S2023" s="1" t="s">
        <v>43</v>
      </c>
      <c r="T2023" s="3">
        <v>0</v>
      </c>
      <c r="U2023" s="1" t="s">
        <v>44</v>
      </c>
      <c r="V2023" s="1" t="s">
        <v>45</v>
      </c>
      <c r="W2023" s="1" t="s">
        <v>1030</v>
      </c>
      <c r="X2023" s="1" t="s">
        <v>46</v>
      </c>
      <c r="Y2023" s="1" t="s">
        <v>530</v>
      </c>
      <c r="Z2023" s="1" t="s">
        <v>2111</v>
      </c>
      <c r="AA2023" s="1" t="s">
        <v>83</v>
      </c>
      <c r="AB2023" s="1" t="s">
        <v>532</v>
      </c>
      <c r="AC2023" s="1" t="s">
        <v>51</v>
      </c>
      <c r="AD2023" s="1" t="s">
        <v>2111</v>
      </c>
      <c r="AE2023" s="1" t="s">
        <v>37</v>
      </c>
      <c r="AF2023">
        <f t="shared" si="144"/>
        <v>2025</v>
      </c>
      <c r="AG2023" t="str">
        <f t="shared" si="145"/>
        <v>nov</v>
      </c>
      <c r="AH2023" t="str">
        <f>+VLOOKUP(N2023,'[1]2. Ingreso de incapacidades'!$C$5:$O$6997,13,FALSE)</f>
        <v>SALUD TOTAL E.P.S.</v>
      </c>
      <c r="AI2023" t="s">
        <v>2192</v>
      </c>
    </row>
    <row r="2024" spans="1:35" hidden="1" x14ac:dyDescent="0.25">
      <c r="A2024" s="1" t="s">
        <v>33</v>
      </c>
      <c r="B2024" s="1" t="s">
        <v>34</v>
      </c>
      <c r="C2024" s="2">
        <v>45994</v>
      </c>
      <c r="D2024" s="42" t="str">
        <f t="shared" si="142"/>
        <v>2025</v>
      </c>
      <c r="E2024" s="1" t="s">
        <v>35</v>
      </c>
      <c r="F2024" s="1" t="s">
        <v>36</v>
      </c>
      <c r="G2024" s="1" t="s">
        <v>37</v>
      </c>
      <c r="H2024" s="1" t="s">
        <v>2112</v>
      </c>
      <c r="I2024" s="1" t="s">
        <v>2113</v>
      </c>
      <c r="J2024" s="3">
        <v>0</v>
      </c>
      <c r="K2024" s="3">
        <v>48720</v>
      </c>
      <c r="L2024" s="3">
        <f t="shared" si="143"/>
        <v>-48720</v>
      </c>
      <c r="M2024" s="1" t="s">
        <v>40</v>
      </c>
      <c r="N2024" s="88">
        <v>900226715</v>
      </c>
      <c r="O2024" s="1" t="s">
        <v>341</v>
      </c>
      <c r="P2024" s="1" t="s">
        <v>37</v>
      </c>
      <c r="Q2024" s="1" t="s">
        <v>43</v>
      </c>
      <c r="R2024" s="1" t="s">
        <v>43</v>
      </c>
      <c r="S2024" s="1" t="s">
        <v>43</v>
      </c>
      <c r="T2024" s="3">
        <v>0</v>
      </c>
      <c r="U2024" s="1" t="s">
        <v>44</v>
      </c>
      <c r="V2024" s="1" t="s">
        <v>45</v>
      </c>
      <c r="W2024" s="1" t="s">
        <v>2112</v>
      </c>
      <c r="X2024" s="1" t="s">
        <v>46</v>
      </c>
      <c r="Y2024" s="1" t="s">
        <v>47</v>
      </c>
      <c r="Z2024" s="1" t="s">
        <v>2114</v>
      </c>
      <c r="AA2024" s="1" t="s">
        <v>49</v>
      </c>
      <c r="AB2024" s="1" t="s">
        <v>50</v>
      </c>
      <c r="AC2024" s="1" t="s">
        <v>51</v>
      </c>
      <c r="AD2024" s="1" t="s">
        <v>2114</v>
      </c>
      <c r="AE2024" s="1" t="s">
        <v>37</v>
      </c>
      <c r="AF2024">
        <f t="shared" si="144"/>
        <v>2025</v>
      </c>
      <c r="AG2024" t="str">
        <f t="shared" si="145"/>
        <v>dic</v>
      </c>
      <c r="AH2024" t="e">
        <f>+VLOOKUP(N2024,'[1]2. Ingreso de incapacidades'!$C$5:$O$6997,13,FALSE)</f>
        <v>#N/A</v>
      </c>
      <c r="AI2024" t="e">
        <v>#N/A</v>
      </c>
    </row>
    <row r="2025" spans="1:35" hidden="1" x14ac:dyDescent="0.25">
      <c r="A2025" s="1" t="s">
        <v>33</v>
      </c>
      <c r="B2025" s="1" t="s">
        <v>34</v>
      </c>
      <c r="C2025" s="2">
        <v>45994</v>
      </c>
      <c r="D2025" s="42" t="str">
        <f t="shared" si="142"/>
        <v>2025</v>
      </c>
      <c r="E2025" s="1" t="s">
        <v>35</v>
      </c>
      <c r="F2025" s="1" t="s">
        <v>36</v>
      </c>
      <c r="G2025" s="1" t="s">
        <v>37</v>
      </c>
      <c r="H2025" s="1" t="s">
        <v>2115</v>
      </c>
      <c r="I2025" s="1" t="s">
        <v>2116</v>
      </c>
      <c r="J2025" s="3">
        <v>0</v>
      </c>
      <c r="K2025" s="3">
        <v>47450</v>
      </c>
      <c r="L2025" s="3">
        <f t="shared" si="143"/>
        <v>-47450</v>
      </c>
      <c r="M2025" s="1" t="s">
        <v>40</v>
      </c>
      <c r="N2025" s="88">
        <v>900226715</v>
      </c>
      <c r="O2025" s="1" t="s">
        <v>341</v>
      </c>
      <c r="P2025" s="1" t="s">
        <v>37</v>
      </c>
      <c r="Q2025" s="1" t="s">
        <v>43</v>
      </c>
      <c r="R2025" s="1" t="s">
        <v>43</v>
      </c>
      <c r="S2025" s="1" t="s">
        <v>43</v>
      </c>
      <c r="T2025" s="3">
        <v>0</v>
      </c>
      <c r="U2025" s="1" t="s">
        <v>44</v>
      </c>
      <c r="V2025" s="1" t="s">
        <v>45</v>
      </c>
      <c r="W2025" s="1" t="s">
        <v>2115</v>
      </c>
      <c r="X2025" s="1" t="s">
        <v>46</v>
      </c>
      <c r="Y2025" s="1" t="s">
        <v>47</v>
      </c>
      <c r="Z2025" s="1" t="s">
        <v>2117</v>
      </c>
      <c r="AA2025" s="1" t="s">
        <v>49</v>
      </c>
      <c r="AB2025" s="1" t="s">
        <v>50</v>
      </c>
      <c r="AC2025" s="1" t="s">
        <v>51</v>
      </c>
      <c r="AD2025" s="1" t="s">
        <v>2117</v>
      </c>
      <c r="AE2025" s="1" t="s">
        <v>37</v>
      </c>
      <c r="AF2025">
        <f t="shared" si="144"/>
        <v>2025</v>
      </c>
      <c r="AG2025" t="str">
        <f t="shared" si="145"/>
        <v>dic</v>
      </c>
      <c r="AH2025" t="e">
        <f>+VLOOKUP(N2025,'[1]2. Ingreso de incapacidades'!$C$5:$O$6997,13,FALSE)</f>
        <v>#N/A</v>
      </c>
      <c r="AI2025" t="e">
        <v>#N/A</v>
      </c>
    </row>
    <row r="2026" spans="1:35" hidden="1" x14ac:dyDescent="0.25">
      <c r="A2026" s="1" t="s">
        <v>33</v>
      </c>
      <c r="B2026" s="1" t="s">
        <v>34</v>
      </c>
      <c r="C2026" s="2">
        <v>45995</v>
      </c>
      <c r="D2026" s="42" t="str">
        <f t="shared" si="142"/>
        <v>2025</v>
      </c>
      <c r="E2026" s="1" t="s">
        <v>35</v>
      </c>
      <c r="F2026" s="1" t="s">
        <v>36</v>
      </c>
      <c r="G2026" s="1" t="s">
        <v>37</v>
      </c>
      <c r="H2026" s="1" t="s">
        <v>2118</v>
      </c>
      <c r="I2026" s="1" t="s">
        <v>2119</v>
      </c>
      <c r="J2026" s="3">
        <v>0</v>
      </c>
      <c r="K2026" s="3">
        <v>1028602</v>
      </c>
      <c r="L2026" s="3">
        <f t="shared" si="143"/>
        <v>-1028602</v>
      </c>
      <c r="M2026" s="1" t="s">
        <v>40</v>
      </c>
      <c r="N2026" s="88">
        <v>800251440</v>
      </c>
      <c r="O2026" s="1" t="s">
        <v>55</v>
      </c>
      <c r="P2026" s="1" t="s">
        <v>37</v>
      </c>
      <c r="Q2026" s="1" t="s">
        <v>43</v>
      </c>
      <c r="R2026" s="1" t="s">
        <v>43</v>
      </c>
      <c r="S2026" s="1" t="s">
        <v>43</v>
      </c>
      <c r="T2026" s="3">
        <v>0</v>
      </c>
      <c r="U2026" s="1" t="s">
        <v>44</v>
      </c>
      <c r="V2026" s="1" t="s">
        <v>45</v>
      </c>
      <c r="W2026" s="1" t="s">
        <v>2118</v>
      </c>
      <c r="X2026" s="1" t="s">
        <v>46</v>
      </c>
      <c r="Y2026" s="1" t="s">
        <v>47</v>
      </c>
      <c r="Z2026" s="1" t="s">
        <v>2120</v>
      </c>
      <c r="AA2026" s="1" t="s">
        <v>49</v>
      </c>
      <c r="AB2026" s="1" t="s">
        <v>50</v>
      </c>
      <c r="AC2026" s="1" t="s">
        <v>51</v>
      </c>
      <c r="AD2026" s="1" t="s">
        <v>2120</v>
      </c>
      <c r="AE2026" s="1" t="s">
        <v>37</v>
      </c>
      <c r="AF2026">
        <f t="shared" si="144"/>
        <v>2025</v>
      </c>
      <c r="AG2026" t="str">
        <f t="shared" si="145"/>
        <v>dic</v>
      </c>
      <c r="AH2026" t="e">
        <f>+VLOOKUP(N2026,'[1]2. Ingreso de incapacidades'!$C$5:$O$6997,13,FALSE)</f>
        <v>#N/A</v>
      </c>
      <c r="AI2026" t="e">
        <v>#N/A</v>
      </c>
    </row>
    <row r="2027" spans="1:35" hidden="1" x14ac:dyDescent="0.25">
      <c r="A2027" s="1" t="s">
        <v>33</v>
      </c>
      <c r="B2027" s="1" t="s">
        <v>34</v>
      </c>
      <c r="C2027" s="2">
        <v>45996</v>
      </c>
      <c r="D2027" s="42" t="str">
        <f t="shared" si="142"/>
        <v>2025</v>
      </c>
      <c r="E2027" s="1" t="s">
        <v>35</v>
      </c>
      <c r="F2027" s="1" t="s">
        <v>36</v>
      </c>
      <c r="G2027" s="1" t="s">
        <v>37</v>
      </c>
      <c r="H2027" s="1" t="s">
        <v>2121</v>
      </c>
      <c r="I2027" s="1" t="s">
        <v>2122</v>
      </c>
      <c r="J2027" s="3">
        <v>0</v>
      </c>
      <c r="K2027" s="3">
        <v>501778</v>
      </c>
      <c r="L2027" s="3">
        <f t="shared" si="143"/>
        <v>-501778</v>
      </c>
      <c r="M2027" s="1" t="s">
        <v>40</v>
      </c>
      <c r="N2027" s="88">
        <v>800226175</v>
      </c>
      <c r="O2027" s="1" t="s">
        <v>207</v>
      </c>
      <c r="P2027" s="1" t="s">
        <v>37</v>
      </c>
      <c r="Q2027" s="1" t="s">
        <v>43</v>
      </c>
      <c r="R2027" s="1" t="s">
        <v>43</v>
      </c>
      <c r="S2027" s="1" t="s">
        <v>43</v>
      </c>
      <c r="T2027" s="3">
        <v>0</v>
      </c>
      <c r="U2027" s="1" t="s">
        <v>44</v>
      </c>
      <c r="V2027" s="1" t="s">
        <v>45</v>
      </c>
      <c r="W2027" s="1" t="s">
        <v>2121</v>
      </c>
      <c r="X2027" s="1" t="s">
        <v>46</v>
      </c>
      <c r="Y2027" s="1" t="s">
        <v>47</v>
      </c>
      <c r="Z2027" s="1" t="s">
        <v>2123</v>
      </c>
      <c r="AA2027" s="1" t="s">
        <v>49</v>
      </c>
      <c r="AB2027" s="1" t="s">
        <v>50</v>
      </c>
      <c r="AC2027" s="1" t="s">
        <v>51</v>
      </c>
      <c r="AD2027" s="1" t="s">
        <v>2123</v>
      </c>
      <c r="AE2027" s="1" t="s">
        <v>37</v>
      </c>
      <c r="AF2027">
        <f t="shared" si="144"/>
        <v>2025</v>
      </c>
      <c r="AG2027" t="str">
        <f t="shared" si="145"/>
        <v>dic</v>
      </c>
      <c r="AH2027" t="e">
        <f>+VLOOKUP(N2027,'[1]2. Ingreso de incapacidades'!$C$5:$O$6997,13,FALSE)</f>
        <v>#N/A</v>
      </c>
      <c r="AI2027" t="e">
        <v>#N/A</v>
      </c>
    </row>
    <row r="2028" spans="1:35" hidden="1" x14ac:dyDescent="0.25">
      <c r="A2028" s="1" t="s">
        <v>33</v>
      </c>
      <c r="B2028" s="1" t="s">
        <v>34</v>
      </c>
      <c r="C2028" s="2">
        <v>46000</v>
      </c>
      <c r="D2028" s="42" t="str">
        <f t="shared" si="142"/>
        <v>2025</v>
      </c>
      <c r="E2028" s="1" t="s">
        <v>35</v>
      </c>
      <c r="F2028" s="1" t="s">
        <v>36</v>
      </c>
      <c r="G2028" s="1" t="s">
        <v>37</v>
      </c>
      <c r="H2028" s="1" t="s">
        <v>2124</v>
      </c>
      <c r="I2028" s="1" t="s">
        <v>2125</v>
      </c>
      <c r="J2028" s="3">
        <v>0</v>
      </c>
      <c r="K2028" s="3">
        <v>86117</v>
      </c>
      <c r="L2028" s="3">
        <f t="shared" si="143"/>
        <v>-86117</v>
      </c>
      <c r="M2028" s="1" t="s">
        <v>40</v>
      </c>
      <c r="N2028" s="88">
        <v>800088702</v>
      </c>
      <c r="O2028" s="1" t="s">
        <v>63</v>
      </c>
      <c r="P2028" s="1" t="s">
        <v>37</v>
      </c>
      <c r="Q2028" s="1" t="s">
        <v>43</v>
      </c>
      <c r="R2028" s="1" t="s">
        <v>43</v>
      </c>
      <c r="S2028" s="1" t="s">
        <v>43</v>
      </c>
      <c r="T2028" s="3">
        <v>0</v>
      </c>
      <c r="U2028" s="1" t="s">
        <v>44</v>
      </c>
      <c r="V2028" s="1" t="s">
        <v>45</v>
      </c>
      <c r="W2028" s="1" t="s">
        <v>2124</v>
      </c>
      <c r="X2028" s="1" t="s">
        <v>46</v>
      </c>
      <c r="Y2028" s="1" t="s">
        <v>47</v>
      </c>
      <c r="Z2028" s="1" t="s">
        <v>2126</v>
      </c>
      <c r="AA2028" s="1" t="s">
        <v>49</v>
      </c>
      <c r="AB2028" s="1" t="s">
        <v>50</v>
      </c>
      <c r="AC2028" s="1" t="s">
        <v>51</v>
      </c>
      <c r="AD2028" s="1" t="s">
        <v>2126</v>
      </c>
      <c r="AE2028" s="1" t="s">
        <v>37</v>
      </c>
      <c r="AF2028">
        <f t="shared" si="144"/>
        <v>2025</v>
      </c>
      <c r="AG2028" t="str">
        <f t="shared" si="145"/>
        <v>dic</v>
      </c>
      <c r="AH2028" t="e">
        <f>+VLOOKUP(N2028,'[1]2. Ingreso de incapacidades'!$C$5:$O$6997,13,FALSE)</f>
        <v>#N/A</v>
      </c>
      <c r="AI2028" t="e">
        <v>#N/A</v>
      </c>
    </row>
    <row r="2029" spans="1:35" hidden="1" x14ac:dyDescent="0.25">
      <c r="A2029" s="1" t="s">
        <v>33</v>
      </c>
      <c r="B2029" s="1" t="s">
        <v>34</v>
      </c>
      <c r="C2029" s="2">
        <v>46000</v>
      </c>
      <c r="D2029" s="42" t="str">
        <f t="shared" si="142"/>
        <v>2025</v>
      </c>
      <c r="E2029" s="1" t="s">
        <v>35</v>
      </c>
      <c r="F2029" s="1" t="s">
        <v>36</v>
      </c>
      <c r="G2029" s="1" t="s">
        <v>37</v>
      </c>
      <c r="H2029" s="1" t="s">
        <v>2127</v>
      </c>
      <c r="I2029" s="1" t="s">
        <v>2128</v>
      </c>
      <c r="J2029" s="3">
        <v>0</v>
      </c>
      <c r="K2029" s="3">
        <v>1055600</v>
      </c>
      <c r="L2029" s="3">
        <f t="shared" si="143"/>
        <v>-1055600</v>
      </c>
      <c r="M2029" s="1" t="s">
        <v>40</v>
      </c>
      <c r="N2029" s="88">
        <v>800130907</v>
      </c>
      <c r="O2029" s="1" t="s">
        <v>42</v>
      </c>
      <c r="P2029" s="1" t="s">
        <v>37</v>
      </c>
      <c r="Q2029" s="1" t="s">
        <v>43</v>
      </c>
      <c r="R2029" s="1" t="s">
        <v>43</v>
      </c>
      <c r="S2029" s="1" t="s">
        <v>43</v>
      </c>
      <c r="T2029" s="3">
        <v>0</v>
      </c>
      <c r="U2029" s="1" t="s">
        <v>44</v>
      </c>
      <c r="V2029" s="1" t="s">
        <v>45</v>
      </c>
      <c r="W2029" s="1" t="s">
        <v>2127</v>
      </c>
      <c r="X2029" s="1" t="s">
        <v>46</v>
      </c>
      <c r="Y2029" s="1" t="s">
        <v>47</v>
      </c>
      <c r="Z2029" s="1" t="s">
        <v>2129</v>
      </c>
      <c r="AA2029" s="1" t="s">
        <v>49</v>
      </c>
      <c r="AB2029" s="1" t="s">
        <v>50</v>
      </c>
      <c r="AC2029" s="1" t="s">
        <v>51</v>
      </c>
      <c r="AD2029" s="1" t="s">
        <v>2129</v>
      </c>
      <c r="AE2029" s="1" t="s">
        <v>37</v>
      </c>
      <c r="AF2029">
        <f t="shared" si="144"/>
        <v>2025</v>
      </c>
      <c r="AG2029" t="str">
        <f t="shared" si="145"/>
        <v>dic</v>
      </c>
      <c r="AH2029" t="e">
        <f>+VLOOKUP(N2029,'[1]2. Ingreso de incapacidades'!$C$5:$O$6997,13,FALSE)</f>
        <v>#N/A</v>
      </c>
      <c r="AI2029" t="e">
        <v>#N/A</v>
      </c>
    </row>
    <row r="2030" spans="1:35" hidden="1" x14ac:dyDescent="0.25">
      <c r="A2030" s="1" t="s">
        <v>33</v>
      </c>
      <c r="B2030" s="1" t="s">
        <v>34</v>
      </c>
      <c r="C2030" s="2">
        <v>46001</v>
      </c>
      <c r="D2030" s="42" t="str">
        <f t="shared" si="142"/>
        <v>2025</v>
      </c>
      <c r="E2030" s="1" t="s">
        <v>35</v>
      </c>
      <c r="F2030" s="1" t="s">
        <v>36</v>
      </c>
      <c r="G2030" s="1" t="s">
        <v>37</v>
      </c>
      <c r="H2030" s="1" t="s">
        <v>2130</v>
      </c>
      <c r="I2030" s="1" t="s">
        <v>2131</v>
      </c>
      <c r="J2030" s="3">
        <v>0</v>
      </c>
      <c r="K2030" s="3">
        <v>47450</v>
      </c>
      <c r="L2030" s="3">
        <f t="shared" si="143"/>
        <v>-47450</v>
      </c>
      <c r="M2030" s="1" t="s">
        <v>40</v>
      </c>
      <c r="N2030" s="88">
        <v>800251440</v>
      </c>
      <c r="O2030" s="1" t="s">
        <v>55</v>
      </c>
      <c r="P2030" s="1" t="s">
        <v>37</v>
      </c>
      <c r="Q2030" s="1" t="s">
        <v>43</v>
      </c>
      <c r="R2030" s="1" t="s">
        <v>43</v>
      </c>
      <c r="S2030" s="1" t="s">
        <v>43</v>
      </c>
      <c r="T2030" s="3">
        <v>0</v>
      </c>
      <c r="U2030" s="1" t="s">
        <v>44</v>
      </c>
      <c r="V2030" s="1" t="s">
        <v>45</v>
      </c>
      <c r="W2030" s="1" t="s">
        <v>2130</v>
      </c>
      <c r="X2030" s="1" t="s">
        <v>46</v>
      </c>
      <c r="Y2030" s="1" t="s">
        <v>47</v>
      </c>
      <c r="Z2030" s="1" t="s">
        <v>2132</v>
      </c>
      <c r="AA2030" s="1" t="s">
        <v>49</v>
      </c>
      <c r="AB2030" s="1" t="s">
        <v>50</v>
      </c>
      <c r="AC2030" s="1" t="s">
        <v>51</v>
      </c>
      <c r="AD2030" s="1" t="s">
        <v>2132</v>
      </c>
      <c r="AE2030" s="1" t="s">
        <v>37</v>
      </c>
      <c r="AF2030">
        <f t="shared" si="144"/>
        <v>2025</v>
      </c>
      <c r="AG2030" t="str">
        <f t="shared" si="145"/>
        <v>dic</v>
      </c>
      <c r="AH2030" t="e">
        <f>+VLOOKUP(N2030,'[1]2. Ingreso de incapacidades'!$C$5:$O$6997,13,FALSE)</f>
        <v>#N/A</v>
      </c>
      <c r="AI2030" t="e">
        <v>#N/A</v>
      </c>
    </row>
    <row r="2031" spans="1:35" hidden="1" x14ac:dyDescent="0.25">
      <c r="A2031" s="1" t="s">
        <v>33</v>
      </c>
      <c r="B2031" s="1" t="s">
        <v>34</v>
      </c>
      <c r="C2031" s="2">
        <v>46002</v>
      </c>
      <c r="D2031" s="42" t="str">
        <f t="shared" si="142"/>
        <v>2025</v>
      </c>
      <c r="E2031" s="1" t="s">
        <v>35</v>
      </c>
      <c r="F2031" s="1" t="s">
        <v>36</v>
      </c>
      <c r="G2031" s="1" t="s">
        <v>37</v>
      </c>
      <c r="H2031" s="1" t="s">
        <v>2133</v>
      </c>
      <c r="I2031" s="1" t="s">
        <v>2134</v>
      </c>
      <c r="J2031" s="3">
        <v>0</v>
      </c>
      <c r="K2031" s="3">
        <v>4048150</v>
      </c>
      <c r="L2031" s="3">
        <f t="shared" si="143"/>
        <v>-4048150</v>
      </c>
      <c r="M2031" s="1" t="s">
        <v>40</v>
      </c>
      <c r="N2031" s="88">
        <v>800251440</v>
      </c>
      <c r="O2031" s="1" t="s">
        <v>55</v>
      </c>
      <c r="P2031" s="1" t="s">
        <v>37</v>
      </c>
      <c r="Q2031" s="1" t="s">
        <v>43</v>
      </c>
      <c r="R2031" s="1" t="s">
        <v>43</v>
      </c>
      <c r="S2031" s="1" t="s">
        <v>43</v>
      </c>
      <c r="T2031" s="3">
        <v>0</v>
      </c>
      <c r="U2031" s="1" t="s">
        <v>44</v>
      </c>
      <c r="V2031" s="1" t="s">
        <v>45</v>
      </c>
      <c r="W2031" s="1" t="s">
        <v>2133</v>
      </c>
      <c r="X2031" s="1" t="s">
        <v>46</v>
      </c>
      <c r="Y2031" s="1" t="s">
        <v>47</v>
      </c>
      <c r="Z2031" s="1" t="s">
        <v>2135</v>
      </c>
      <c r="AA2031" s="1" t="s">
        <v>49</v>
      </c>
      <c r="AB2031" s="1" t="s">
        <v>50</v>
      </c>
      <c r="AC2031" s="1" t="s">
        <v>51</v>
      </c>
      <c r="AD2031" s="1" t="s">
        <v>2135</v>
      </c>
      <c r="AE2031" s="1" t="s">
        <v>37</v>
      </c>
      <c r="AF2031">
        <f t="shared" si="144"/>
        <v>2025</v>
      </c>
      <c r="AG2031" t="str">
        <f t="shared" si="145"/>
        <v>dic</v>
      </c>
      <c r="AH2031" t="e">
        <f>+VLOOKUP(N2031,'[1]2. Ingreso de incapacidades'!$C$5:$O$6997,13,FALSE)</f>
        <v>#N/A</v>
      </c>
      <c r="AI2031" t="e">
        <v>#N/A</v>
      </c>
    </row>
    <row r="2032" spans="1:35" hidden="1" x14ac:dyDescent="0.25">
      <c r="A2032" s="1" t="s">
        <v>33</v>
      </c>
      <c r="B2032" s="1" t="s">
        <v>34</v>
      </c>
      <c r="C2032" s="2">
        <v>46002</v>
      </c>
      <c r="D2032" s="42" t="str">
        <f t="shared" si="142"/>
        <v>2025</v>
      </c>
      <c r="E2032" s="1" t="s">
        <v>35</v>
      </c>
      <c r="F2032" s="1" t="s">
        <v>36</v>
      </c>
      <c r="G2032" s="1" t="s">
        <v>37</v>
      </c>
      <c r="H2032" s="1" t="s">
        <v>2136</v>
      </c>
      <c r="I2032" s="1" t="s">
        <v>2137</v>
      </c>
      <c r="J2032" s="3">
        <v>0</v>
      </c>
      <c r="K2032" s="3">
        <v>47450</v>
      </c>
      <c r="L2032" s="3">
        <f t="shared" si="143"/>
        <v>-47450</v>
      </c>
      <c r="M2032" s="1" t="s">
        <v>40</v>
      </c>
      <c r="N2032" s="88">
        <v>806008394</v>
      </c>
      <c r="O2032" s="1" t="s">
        <v>215</v>
      </c>
      <c r="P2032" s="1" t="s">
        <v>37</v>
      </c>
      <c r="Q2032" s="1" t="s">
        <v>43</v>
      </c>
      <c r="R2032" s="1" t="s">
        <v>43</v>
      </c>
      <c r="S2032" s="1" t="s">
        <v>43</v>
      </c>
      <c r="T2032" s="3">
        <v>0</v>
      </c>
      <c r="U2032" s="1" t="s">
        <v>44</v>
      </c>
      <c r="V2032" s="1" t="s">
        <v>45</v>
      </c>
      <c r="W2032" s="1" t="s">
        <v>2136</v>
      </c>
      <c r="X2032" s="1" t="s">
        <v>46</v>
      </c>
      <c r="Y2032" s="1" t="s">
        <v>47</v>
      </c>
      <c r="Z2032" s="1" t="s">
        <v>2138</v>
      </c>
      <c r="AA2032" s="1" t="s">
        <v>49</v>
      </c>
      <c r="AB2032" s="1" t="s">
        <v>50</v>
      </c>
      <c r="AC2032" s="1" t="s">
        <v>51</v>
      </c>
      <c r="AD2032" s="1" t="s">
        <v>2138</v>
      </c>
      <c r="AE2032" s="1" t="s">
        <v>37</v>
      </c>
      <c r="AF2032">
        <f t="shared" si="144"/>
        <v>2025</v>
      </c>
      <c r="AG2032" t="str">
        <f t="shared" si="145"/>
        <v>dic</v>
      </c>
      <c r="AH2032" t="e">
        <f>+VLOOKUP(N2032,'[1]2. Ingreso de incapacidades'!$C$5:$O$6997,13,FALSE)</f>
        <v>#N/A</v>
      </c>
      <c r="AI2032" t="e">
        <v>#N/A</v>
      </c>
    </row>
    <row r="2033" spans="1:35" hidden="1" x14ac:dyDescent="0.25">
      <c r="A2033" s="1" t="s">
        <v>33</v>
      </c>
      <c r="B2033" s="1" t="s">
        <v>34</v>
      </c>
      <c r="C2033" s="2">
        <v>46002</v>
      </c>
      <c r="D2033" s="42" t="str">
        <f t="shared" si="142"/>
        <v>2025</v>
      </c>
      <c r="E2033" s="1" t="s">
        <v>35</v>
      </c>
      <c r="F2033" s="1" t="s">
        <v>36</v>
      </c>
      <c r="G2033" s="1" t="s">
        <v>37</v>
      </c>
      <c r="H2033" s="1" t="s">
        <v>2139</v>
      </c>
      <c r="I2033" s="1" t="s">
        <v>2140</v>
      </c>
      <c r="J2033" s="3">
        <v>0</v>
      </c>
      <c r="K2033" s="3">
        <v>2358667</v>
      </c>
      <c r="L2033" s="3">
        <f t="shared" si="143"/>
        <v>-2358667</v>
      </c>
      <c r="M2033" s="1" t="s">
        <v>40</v>
      </c>
      <c r="N2033" s="88">
        <v>806008394</v>
      </c>
      <c r="O2033" s="1" t="s">
        <v>215</v>
      </c>
      <c r="P2033" s="1" t="s">
        <v>37</v>
      </c>
      <c r="Q2033" s="1" t="s">
        <v>43</v>
      </c>
      <c r="R2033" s="1" t="s">
        <v>43</v>
      </c>
      <c r="S2033" s="1" t="s">
        <v>43</v>
      </c>
      <c r="T2033" s="3">
        <v>0</v>
      </c>
      <c r="U2033" s="1" t="s">
        <v>44</v>
      </c>
      <c r="V2033" s="1" t="s">
        <v>45</v>
      </c>
      <c r="W2033" s="1" t="s">
        <v>2139</v>
      </c>
      <c r="X2033" s="1" t="s">
        <v>46</v>
      </c>
      <c r="Y2033" s="1" t="s">
        <v>47</v>
      </c>
      <c r="Z2033" s="1" t="s">
        <v>2141</v>
      </c>
      <c r="AA2033" s="1" t="s">
        <v>49</v>
      </c>
      <c r="AB2033" s="1" t="s">
        <v>50</v>
      </c>
      <c r="AC2033" s="1" t="s">
        <v>51</v>
      </c>
      <c r="AD2033" s="1" t="s">
        <v>2141</v>
      </c>
      <c r="AE2033" s="1" t="s">
        <v>37</v>
      </c>
      <c r="AF2033">
        <f t="shared" si="144"/>
        <v>2025</v>
      </c>
      <c r="AG2033" t="str">
        <f t="shared" si="145"/>
        <v>dic</v>
      </c>
      <c r="AH2033" t="e">
        <f>+VLOOKUP(N2033,'[1]2. Ingreso de incapacidades'!$C$5:$O$6997,13,FALSE)</f>
        <v>#N/A</v>
      </c>
      <c r="AI2033" t="e">
        <v>#N/A</v>
      </c>
    </row>
    <row r="2034" spans="1:35" hidden="1" x14ac:dyDescent="0.25">
      <c r="A2034" s="1" t="s">
        <v>33</v>
      </c>
      <c r="B2034" s="1" t="s">
        <v>34</v>
      </c>
      <c r="C2034" s="2">
        <v>46003</v>
      </c>
      <c r="D2034" s="42" t="str">
        <f t="shared" si="142"/>
        <v>2025</v>
      </c>
      <c r="E2034" s="1" t="s">
        <v>35</v>
      </c>
      <c r="F2034" s="1" t="s">
        <v>36</v>
      </c>
      <c r="G2034" s="1" t="s">
        <v>37</v>
      </c>
      <c r="H2034" s="1" t="s">
        <v>2142</v>
      </c>
      <c r="I2034" s="1" t="s">
        <v>2143</v>
      </c>
      <c r="J2034" s="3">
        <v>0</v>
      </c>
      <c r="K2034" s="3">
        <v>38667</v>
      </c>
      <c r="L2034" s="3">
        <f t="shared" si="143"/>
        <v>-38667</v>
      </c>
      <c r="M2034" s="1" t="s">
        <v>40</v>
      </c>
      <c r="N2034" s="88">
        <v>806008394</v>
      </c>
      <c r="O2034" s="1" t="s">
        <v>215</v>
      </c>
      <c r="P2034" s="1" t="s">
        <v>37</v>
      </c>
      <c r="Q2034" s="1" t="s">
        <v>43</v>
      </c>
      <c r="R2034" s="1" t="s">
        <v>43</v>
      </c>
      <c r="S2034" s="1" t="s">
        <v>43</v>
      </c>
      <c r="T2034" s="3">
        <v>0</v>
      </c>
      <c r="U2034" s="1" t="s">
        <v>44</v>
      </c>
      <c r="V2034" s="1" t="s">
        <v>45</v>
      </c>
      <c r="W2034" s="1" t="s">
        <v>2142</v>
      </c>
      <c r="X2034" s="1" t="s">
        <v>46</v>
      </c>
      <c r="Y2034" s="1" t="s">
        <v>47</v>
      </c>
      <c r="Z2034" s="1" t="s">
        <v>2144</v>
      </c>
      <c r="AA2034" s="1" t="s">
        <v>49</v>
      </c>
      <c r="AB2034" s="1" t="s">
        <v>50</v>
      </c>
      <c r="AC2034" s="1" t="s">
        <v>51</v>
      </c>
      <c r="AD2034" s="1" t="s">
        <v>2144</v>
      </c>
      <c r="AE2034" s="1" t="s">
        <v>37</v>
      </c>
      <c r="AF2034">
        <f t="shared" si="144"/>
        <v>2025</v>
      </c>
      <c r="AG2034" t="str">
        <f t="shared" si="145"/>
        <v>dic</v>
      </c>
      <c r="AH2034" t="e">
        <f>+VLOOKUP(N2034,'[1]2. Ingreso de incapacidades'!$C$5:$O$6997,13,FALSE)</f>
        <v>#N/A</v>
      </c>
      <c r="AI2034" t="e">
        <v>#N/A</v>
      </c>
    </row>
    <row r="2035" spans="1:35" hidden="1" x14ac:dyDescent="0.25">
      <c r="A2035" s="1" t="s">
        <v>33</v>
      </c>
      <c r="B2035" s="1" t="s">
        <v>34</v>
      </c>
      <c r="C2035" s="2">
        <v>46006</v>
      </c>
      <c r="D2035" s="42" t="str">
        <f t="shared" si="142"/>
        <v>2025</v>
      </c>
      <c r="E2035" s="1" t="s">
        <v>35</v>
      </c>
      <c r="F2035" s="1" t="s">
        <v>36</v>
      </c>
      <c r="G2035" s="1" t="s">
        <v>37</v>
      </c>
      <c r="H2035" s="1" t="s">
        <v>2145</v>
      </c>
      <c r="I2035" s="1" t="s">
        <v>2146</v>
      </c>
      <c r="J2035" s="3">
        <v>0</v>
      </c>
      <c r="K2035" s="3">
        <v>77334</v>
      </c>
      <c r="L2035" s="3">
        <f t="shared" si="143"/>
        <v>-77334</v>
      </c>
      <c r="M2035" s="1" t="s">
        <v>40</v>
      </c>
      <c r="N2035" s="88">
        <v>806008394</v>
      </c>
      <c r="O2035" s="1" t="s">
        <v>215</v>
      </c>
      <c r="P2035" s="1" t="s">
        <v>37</v>
      </c>
      <c r="Q2035" s="1" t="s">
        <v>43</v>
      </c>
      <c r="R2035" s="1" t="s">
        <v>43</v>
      </c>
      <c r="S2035" s="1" t="s">
        <v>43</v>
      </c>
      <c r="T2035" s="3">
        <v>0</v>
      </c>
      <c r="U2035" s="1" t="s">
        <v>44</v>
      </c>
      <c r="V2035" s="1" t="s">
        <v>45</v>
      </c>
      <c r="W2035" s="1" t="s">
        <v>2145</v>
      </c>
      <c r="X2035" s="1" t="s">
        <v>46</v>
      </c>
      <c r="Y2035" s="1" t="s">
        <v>47</v>
      </c>
      <c r="Z2035" s="1" t="s">
        <v>2147</v>
      </c>
      <c r="AA2035" s="1" t="s">
        <v>49</v>
      </c>
      <c r="AB2035" s="1" t="s">
        <v>50</v>
      </c>
      <c r="AC2035" s="1" t="s">
        <v>51</v>
      </c>
      <c r="AD2035" s="1" t="s">
        <v>2147</v>
      </c>
      <c r="AE2035" s="1" t="s">
        <v>37</v>
      </c>
      <c r="AF2035">
        <f t="shared" si="144"/>
        <v>2025</v>
      </c>
      <c r="AG2035" t="str">
        <f t="shared" si="145"/>
        <v>dic</v>
      </c>
      <c r="AH2035" t="e">
        <f>+VLOOKUP(N2035,'[1]2. Ingreso de incapacidades'!$C$5:$O$6997,13,FALSE)</f>
        <v>#N/A</v>
      </c>
      <c r="AI2035" t="e">
        <v>#N/A</v>
      </c>
    </row>
    <row r="2036" spans="1:35" hidden="1" x14ac:dyDescent="0.25">
      <c r="A2036" s="1" t="s">
        <v>33</v>
      </c>
      <c r="B2036" s="1" t="s">
        <v>34</v>
      </c>
      <c r="C2036" s="2">
        <v>46006</v>
      </c>
      <c r="D2036" s="42" t="str">
        <f t="shared" si="142"/>
        <v>2025</v>
      </c>
      <c r="E2036" s="1" t="s">
        <v>35</v>
      </c>
      <c r="F2036" s="1" t="s">
        <v>36</v>
      </c>
      <c r="G2036" s="1" t="s">
        <v>37</v>
      </c>
      <c r="H2036" s="1" t="s">
        <v>2148</v>
      </c>
      <c r="I2036" s="1" t="s">
        <v>2149</v>
      </c>
      <c r="J2036" s="3">
        <v>0</v>
      </c>
      <c r="K2036" s="3">
        <v>1314667</v>
      </c>
      <c r="L2036" s="3">
        <f t="shared" si="143"/>
        <v>-1314667</v>
      </c>
      <c r="M2036" s="1" t="s">
        <v>40</v>
      </c>
      <c r="N2036" s="88">
        <v>806008394</v>
      </c>
      <c r="O2036" s="1" t="s">
        <v>215</v>
      </c>
      <c r="P2036" s="1" t="s">
        <v>37</v>
      </c>
      <c r="Q2036" s="1" t="s">
        <v>43</v>
      </c>
      <c r="R2036" s="1" t="s">
        <v>43</v>
      </c>
      <c r="S2036" s="1" t="s">
        <v>43</v>
      </c>
      <c r="T2036" s="3">
        <v>0</v>
      </c>
      <c r="U2036" s="1" t="s">
        <v>44</v>
      </c>
      <c r="V2036" s="1" t="s">
        <v>45</v>
      </c>
      <c r="W2036" s="1" t="s">
        <v>2148</v>
      </c>
      <c r="X2036" s="1" t="s">
        <v>46</v>
      </c>
      <c r="Y2036" s="1" t="s">
        <v>47</v>
      </c>
      <c r="Z2036" s="1" t="s">
        <v>2150</v>
      </c>
      <c r="AA2036" s="1" t="s">
        <v>49</v>
      </c>
      <c r="AB2036" s="1" t="s">
        <v>50</v>
      </c>
      <c r="AC2036" s="1" t="s">
        <v>51</v>
      </c>
      <c r="AD2036" s="1" t="s">
        <v>2150</v>
      </c>
      <c r="AE2036" s="1" t="s">
        <v>37</v>
      </c>
      <c r="AF2036">
        <f t="shared" si="144"/>
        <v>2025</v>
      </c>
      <c r="AG2036" t="str">
        <f t="shared" si="145"/>
        <v>dic</v>
      </c>
      <c r="AH2036" t="e">
        <f>+VLOOKUP(N2036,'[1]2. Ingreso de incapacidades'!$C$5:$O$6997,13,FALSE)</f>
        <v>#N/A</v>
      </c>
      <c r="AI2036" t="e">
        <v>#N/A</v>
      </c>
    </row>
    <row r="2037" spans="1:35" hidden="1" x14ac:dyDescent="0.25">
      <c r="A2037" s="1" t="s">
        <v>33</v>
      </c>
      <c r="B2037" s="1" t="s">
        <v>34</v>
      </c>
      <c r="C2037" s="2">
        <v>46013</v>
      </c>
      <c r="D2037" s="42" t="str">
        <f t="shared" si="142"/>
        <v>2025</v>
      </c>
      <c r="E2037" s="1" t="s">
        <v>35</v>
      </c>
      <c r="F2037" s="1" t="s">
        <v>36</v>
      </c>
      <c r="G2037" s="1" t="s">
        <v>37</v>
      </c>
      <c r="H2037" s="1" t="s">
        <v>2151</v>
      </c>
      <c r="I2037" s="1" t="s">
        <v>2152</v>
      </c>
      <c r="J2037" s="3">
        <v>0</v>
      </c>
      <c r="K2037" s="3">
        <v>293202</v>
      </c>
      <c r="L2037" s="3">
        <f t="shared" si="143"/>
        <v>-293202</v>
      </c>
      <c r="M2037" s="1" t="s">
        <v>40</v>
      </c>
      <c r="N2037" s="88">
        <v>800130907</v>
      </c>
      <c r="O2037" s="1" t="s">
        <v>42</v>
      </c>
      <c r="P2037" s="1" t="s">
        <v>37</v>
      </c>
      <c r="Q2037" s="1" t="s">
        <v>43</v>
      </c>
      <c r="R2037" s="1" t="s">
        <v>43</v>
      </c>
      <c r="S2037" s="1" t="s">
        <v>43</v>
      </c>
      <c r="T2037" s="3">
        <v>0</v>
      </c>
      <c r="U2037" s="1" t="s">
        <v>44</v>
      </c>
      <c r="V2037" s="1" t="s">
        <v>45</v>
      </c>
      <c r="W2037" s="1" t="s">
        <v>2151</v>
      </c>
      <c r="X2037" s="1" t="s">
        <v>46</v>
      </c>
      <c r="Y2037" s="1" t="s">
        <v>47</v>
      </c>
      <c r="Z2037" s="1" t="s">
        <v>2153</v>
      </c>
      <c r="AA2037" s="1" t="s">
        <v>49</v>
      </c>
      <c r="AB2037" s="1" t="s">
        <v>50</v>
      </c>
      <c r="AC2037" s="1" t="s">
        <v>51</v>
      </c>
      <c r="AD2037" s="1" t="s">
        <v>2153</v>
      </c>
      <c r="AE2037" s="1" t="s">
        <v>37</v>
      </c>
      <c r="AF2037">
        <f t="shared" si="144"/>
        <v>2025</v>
      </c>
      <c r="AG2037" t="str">
        <f t="shared" si="145"/>
        <v>dic</v>
      </c>
      <c r="AH2037" t="e">
        <f>+VLOOKUP(N2037,'[1]2. Ingreso de incapacidades'!$C$5:$O$6997,13,FALSE)</f>
        <v>#N/A</v>
      </c>
      <c r="AI2037" t="e">
        <v>#N/A</v>
      </c>
    </row>
    <row r="2038" spans="1:35" hidden="1" x14ac:dyDescent="0.25">
      <c r="A2038" s="1" t="s">
        <v>33</v>
      </c>
      <c r="B2038" s="1" t="s">
        <v>34</v>
      </c>
      <c r="C2038" s="2">
        <v>46014</v>
      </c>
      <c r="D2038" s="42" t="str">
        <f t="shared" si="142"/>
        <v>2025</v>
      </c>
      <c r="E2038" s="1" t="s">
        <v>35</v>
      </c>
      <c r="F2038" s="1" t="s">
        <v>36</v>
      </c>
      <c r="G2038" s="1" t="s">
        <v>37</v>
      </c>
      <c r="H2038" s="1" t="s">
        <v>2154</v>
      </c>
      <c r="I2038" s="1" t="s">
        <v>2155</v>
      </c>
      <c r="J2038" s="3">
        <v>0</v>
      </c>
      <c r="K2038" s="3">
        <v>48120</v>
      </c>
      <c r="L2038" s="3">
        <f t="shared" si="143"/>
        <v>-48120</v>
      </c>
      <c r="M2038" s="1" t="s">
        <v>40</v>
      </c>
      <c r="N2038" s="88">
        <v>830003564</v>
      </c>
      <c r="O2038" s="1" t="s">
        <v>445</v>
      </c>
      <c r="P2038" s="1" t="s">
        <v>37</v>
      </c>
      <c r="Q2038" s="1" t="s">
        <v>43</v>
      </c>
      <c r="R2038" s="1" t="s">
        <v>43</v>
      </c>
      <c r="S2038" s="1" t="s">
        <v>43</v>
      </c>
      <c r="T2038" s="3">
        <v>0</v>
      </c>
      <c r="U2038" s="1" t="s">
        <v>44</v>
      </c>
      <c r="V2038" s="1" t="s">
        <v>45</v>
      </c>
      <c r="W2038" s="1" t="s">
        <v>2154</v>
      </c>
      <c r="X2038" s="1" t="s">
        <v>46</v>
      </c>
      <c r="Y2038" s="1" t="s">
        <v>47</v>
      </c>
      <c r="Z2038" s="1" t="s">
        <v>2156</v>
      </c>
      <c r="AA2038" s="1" t="s">
        <v>49</v>
      </c>
      <c r="AB2038" s="1" t="s">
        <v>50</v>
      </c>
      <c r="AC2038" s="1" t="s">
        <v>51</v>
      </c>
      <c r="AD2038" s="1" t="s">
        <v>2156</v>
      </c>
      <c r="AE2038" s="1" t="s">
        <v>37</v>
      </c>
      <c r="AF2038">
        <f t="shared" si="144"/>
        <v>2025</v>
      </c>
      <c r="AG2038" t="str">
        <f t="shared" si="145"/>
        <v>dic</v>
      </c>
      <c r="AH2038" t="e">
        <f>+VLOOKUP(N2038,'[1]2. Ingreso de incapacidades'!$C$5:$O$6997,13,FALSE)</f>
        <v>#N/A</v>
      </c>
      <c r="AI2038" t="e">
        <v>#N/A</v>
      </c>
    </row>
    <row r="2039" spans="1:35" hidden="1" x14ac:dyDescent="0.25">
      <c r="A2039" s="1" t="s">
        <v>33</v>
      </c>
      <c r="B2039" s="1" t="s">
        <v>34</v>
      </c>
      <c r="C2039" s="2">
        <v>46015</v>
      </c>
      <c r="D2039" s="42" t="str">
        <f t="shared" si="142"/>
        <v>2025</v>
      </c>
      <c r="E2039" s="1" t="s">
        <v>35</v>
      </c>
      <c r="F2039" s="1" t="s">
        <v>36</v>
      </c>
      <c r="G2039" s="1" t="s">
        <v>37</v>
      </c>
      <c r="H2039" s="1" t="s">
        <v>2157</v>
      </c>
      <c r="I2039" s="1" t="s">
        <v>2158</v>
      </c>
      <c r="J2039" s="3">
        <v>0</v>
      </c>
      <c r="K2039" s="3">
        <v>47450</v>
      </c>
      <c r="L2039" s="3">
        <f t="shared" si="143"/>
        <v>-47450</v>
      </c>
      <c r="M2039" s="1" t="s">
        <v>40</v>
      </c>
      <c r="N2039" s="88">
        <v>806008394</v>
      </c>
      <c r="O2039" s="1" t="s">
        <v>215</v>
      </c>
      <c r="P2039" s="1" t="s">
        <v>37</v>
      </c>
      <c r="Q2039" s="1" t="s">
        <v>43</v>
      </c>
      <c r="R2039" s="1" t="s">
        <v>43</v>
      </c>
      <c r="S2039" s="1" t="s">
        <v>43</v>
      </c>
      <c r="T2039" s="3">
        <v>0</v>
      </c>
      <c r="U2039" s="1" t="s">
        <v>44</v>
      </c>
      <c r="V2039" s="1" t="s">
        <v>45</v>
      </c>
      <c r="W2039" s="1" t="s">
        <v>2157</v>
      </c>
      <c r="X2039" s="1" t="s">
        <v>46</v>
      </c>
      <c r="Y2039" s="1" t="s">
        <v>47</v>
      </c>
      <c r="Z2039" s="1" t="s">
        <v>2159</v>
      </c>
      <c r="AA2039" s="1" t="s">
        <v>49</v>
      </c>
      <c r="AB2039" s="1" t="s">
        <v>50</v>
      </c>
      <c r="AC2039" s="1" t="s">
        <v>51</v>
      </c>
      <c r="AD2039" s="1" t="s">
        <v>2159</v>
      </c>
      <c r="AE2039" s="1" t="s">
        <v>37</v>
      </c>
      <c r="AF2039">
        <f t="shared" si="144"/>
        <v>2025</v>
      </c>
      <c r="AG2039" t="str">
        <f t="shared" si="145"/>
        <v>dic</v>
      </c>
      <c r="AH2039" t="e">
        <f>+VLOOKUP(N2039,'[1]2. Ingreso de incapacidades'!$C$5:$O$6997,13,FALSE)</f>
        <v>#N/A</v>
      </c>
      <c r="AI2039" t="e">
        <v>#N/A</v>
      </c>
    </row>
    <row r="2040" spans="1:35" hidden="1" x14ac:dyDescent="0.25">
      <c r="A2040" s="1" t="s">
        <v>33</v>
      </c>
      <c r="B2040" s="1" t="s">
        <v>34</v>
      </c>
      <c r="C2040" s="2">
        <v>46015</v>
      </c>
      <c r="D2040" s="42" t="str">
        <f t="shared" si="142"/>
        <v>2025</v>
      </c>
      <c r="E2040" s="1" t="s">
        <v>35</v>
      </c>
      <c r="F2040" s="1" t="s">
        <v>36</v>
      </c>
      <c r="G2040" s="1" t="s">
        <v>37</v>
      </c>
      <c r="H2040" s="1" t="s">
        <v>2160</v>
      </c>
      <c r="I2040" s="1" t="s">
        <v>2161</v>
      </c>
      <c r="J2040" s="3">
        <v>0</v>
      </c>
      <c r="K2040" s="3">
        <v>75687</v>
      </c>
      <c r="L2040" s="3">
        <f t="shared" si="143"/>
        <v>-75687</v>
      </c>
      <c r="M2040" s="1" t="s">
        <v>40</v>
      </c>
      <c r="N2040" s="88">
        <v>800226175</v>
      </c>
      <c r="O2040" s="1" t="s">
        <v>207</v>
      </c>
      <c r="P2040" s="1" t="s">
        <v>37</v>
      </c>
      <c r="Q2040" s="1" t="s">
        <v>43</v>
      </c>
      <c r="R2040" s="1" t="s">
        <v>43</v>
      </c>
      <c r="S2040" s="1" t="s">
        <v>43</v>
      </c>
      <c r="T2040" s="3">
        <v>0</v>
      </c>
      <c r="U2040" s="1" t="s">
        <v>44</v>
      </c>
      <c r="V2040" s="1" t="s">
        <v>45</v>
      </c>
      <c r="W2040" s="1" t="s">
        <v>2160</v>
      </c>
      <c r="X2040" s="1" t="s">
        <v>46</v>
      </c>
      <c r="Y2040" s="1" t="s">
        <v>47</v>
      </c>
      <c r="Z2040" s="1" t="s">
        <v>2162</v>
      </c>
      <c r="AA2040" s="1" t="s">
        <v>49</v>
      </c>
      <c r="AB2040" s="1" t="s">
        <v>50</v>
      </c>
      <c r="AC2040" s="1" t="s">
        <v>51</v>
      </c>
      <c r="AD2040" s="1" t="s">
        <v>2162</v>
      </c>
      <c r="AE2040" s="1" t="s">
        <v>37</v>
      </c>
      <c r="AF2040">
        <f t="shared" si="144"/>
        <v>2025</v>
      </c>
      <c r="AG2040" t="str">
        <f t="shared" si="145"/>
        <v>dic</v>
      </c>
      <c r="AH2040" t="e">
        <f>+VLOOKUP(N2040,'[1]2. Ingreso de incapacidades'!$C$5:$O$6997,13,FALSE)</f>
        <v>#N/A</v>
      </c>
      <c r="AI2040" t="e">
        <v>#N/A</v>
      </c>
    </row>
    <row r="2041" spans="1:35" hidden="1" x14ac:dyDescent="0.25">
      <c r="A2041" s="1" t="s">
        <v>33</v>
      </c>
      <c r="B2041" s="1" t="s">
        <v>34</v>
      </c>
      <c r="C2041" s="2">
        <v>46021</v>
      </c>
      <c r="D2041" s="42" t="str">
        <f t="shared" si="142"/>
        <v>2025</v>
      </c>
      <c r="E2041" s="1" t="s">
        <v>35</v>
      </c>
      <c r="F2041" s="1" t="s">
        <v>36</v>
      </c>
      <c r="G2041" s="1" t="s">
        <v>37</v>
      </c>
      <c r="H2041" s="1" t="s">
        <v>2163</v>
      </c>
      <c r="I2041" s="1" t="s">
        <v>2164</v>
      </c>
      <c r="J2041" s="3">
        <v>0</v>
      </c>
      <c r="K2041" s="3">
        <v>1138800</v>
      </c>
      <c r="L2041" s="3">
        <f t="shared" si="143"/>
        <v>-1138800</v>
      </c>
      <c r="M2041" s="1" t="s">
        <v>40</v>
      </c>
      <c r="N2041" s="88">
        <v>900156264</v>
      </c>
      <c r="O2041" s="1" t="s">
        <v>68</v>
      </c>
      <c r="P2041" s="1" t="s">
        <v>37</v>
      </c>
      <c r="Q2041" s="1" t="s">
        <v>43</v>
      </c>
      <c r="R2041" s="1" t="s">
        <v>43</v>
      </c>
      <c r="S2041" s="1" t="s">
        <v>43</v>
      </c>
      <c r="T2041" s="3">
        <v>0</v>
      </c>
      <c r="U2041" s="1" t="s">
        <v>44</v>
      </c>
      <c r="V2041" s="1" t="s">
        <v>45</v>
      </c>
      <c r="W2041" s="1" t="s">
        <v>2163</v>
      </c>
      <c r="X2041" s="1" t="s">
        <v>46</v>
      </c>
      <c r="Y2041" s="1" t="s">
        <v>47</v>
      </c>
      <c r="Z2041" s="1" t="s">
        <v>2165</v>
      </c>
      <c r="AA2041" s="1" t="s">
        <v>49</v>
      </c>
      <c r="AB2041" s="1" t="s">
        <v>50</v>
      </c>
      <c r="AC2041" s="1" t="s">
        <v>51</v>
      </c>
      <c r="AD2041" s="1" t="s">
        <v>2165</v>
      </c>
      <c r="AE2041" s="1" t="s">
        <v>37</v>
      </c>
      <c r="AF2041">
        <f t="shared" si="144"/>
        <v>2025</v>
      </c>
      <c r="AG2041" t="str">
        <f t="shared" si="145"/>
        <v>dic</v>
      </c>
      <c r="AH2041" t="e">
        <f>+VLOOKUP(N2041,'[1]2. Ingreso de incapacidades'!$C$5:$O$6997,13,FALSE)</f>
        <v>#N/A</v>
      </c>
      <c r="AI2041" t="e">
        <v>#N/A</v>
      </c>
    </row>
    <row r="2042" spans="1:35" hidden="1" x14ac:dyDescent="0.25">
      <c r="A2042" s="1" t="s">
        <v>33</v>
      </c>
      <c r="B2042" s="1" t="s">
        <v>34</v>
      </c>
      <c r="C2042" s="2">
        <v>46021</v>
      </c>
      <c r="D2042" s="42" t="str">
        <f t="shared" si="142"/>
        <v>2025</v>
      </c>
      <c r="E2042" s="1" t="s">
        <v>35</v>
      </c>
      <c r="F2042" s="1" t="s">
        <v>36</v>
      </c>
      <c r="G2042" s="1" t="s">
        <v>37</v>
      </c>
      <c r="H2042" s="1" t="s">
        <v>2166</v>
      </c>
      <c r="I2042" s="1" t="s">
        <v>2167</v>
      </c>
      <c r="J2042" s="3">
        <v>0</v>
      </c>
      <c r="K2042" s="3">
        <v>95472</v>
      </c>
      <c r="L2042" s="3">
        <f t="shared" si="143"/>
        <v>-95472</v>
      </c>
      <c r="M2042" s="1" t="s">
        <v>40</v>
      </c>
      <c r="N2042" s="88">
        <v>800251440</v>
      </c>
      <c r="O2042" s="1" t="s">
        <v>55</v>
      </c>
      <c r="P2042" s="1" t="s">
        <v>37</v>
      </c>
      <c r="Q2042" s="1" t="s">
        <v>43</v>
      </c>
      <c r="R2042" s="1" t="s">
        <v>43</v>
      </c>
      <c r="S2042" s="1" t="s">
        <v>43</v>
      </c>
      <c r="T2042" s="3">
        <v>0</v>
      </c>
      <c r="U2042" s="1" t="s">
        <v>44</v>
      </c>
      <c r="V2042" s="1" t="s">
        <v>45</v>
      </c>
      <c r="W2042" s="1" t="s">
        <v>2166</v>
      </c>
      <c r="X2042" s="1" t="s">
        <v>46</v>
      </c>
      <c r="Y2042" s="1" t="s">
        <v>47</v>
      </c>
      <c r="Z2042" s="1" t="s">
        <v>2168</v>
      </c>
      <c r="AA2042" s="1" t="s">
        <v>49</v>
      </c>
      <c r="AB2042" s="1" t="s">
        <v>50</v>
      </c>
      <c r="AC2042" s="1" t="s">
        <v>51</v>
      </c>
      <c r="AD2042" s="1" t="s">
        <v>2168</v>
      </c>
      <c r="AE2042" s="1" t="s">
        <v>37</v>
      </c>
      <c r="AF2042">
        <f t="shared" si="144"/>
        <v>2025</v>
      </c>
      <c r="AG2042" t="str">
        <f t="shared" si="145"/>
        <v>dic</v>
      </c>
      <c r="AH2042" t="e">
        <f>+VLOOKUP(N2042,'[1]2. Ingreso de incapacidades'!$C$5:$O$6997,13,FALSE)</f>
        <v>#N/A</v>
      </c>
      <c r="AI2042" t="e">
        <v>#N/A</v>
      </c>
    </row>
    <row r="2043" spans="1:35" hidden="1" x14ac:dyDescent="0.25">
      <c r="A2043" s="1" t="s">
        <v>33</v>
      </c>
      <c r="B2043" s="1" t="s">
        <v>34</v>
      </c>
      <c r="C2043" s="2">
        <v>46022</v>
      </c>
      <c r="D2043" s="42" t="str">
        <f t="shared" si="142"/>
        <v>2025</v>
      </c>
      <c r="E2043" s="1" t="s">
        <v>73</v>
      </c>
      <c r="F2043" s="1" t="s">
        <v>74</v>
      </c>
      <c r="G2043" s="1" t="s">
        <v>37</v>
      </c>
      <c r="H2043" s="1" t="s">
        <v>1024</v>
      </c>
      <c r="I2043" s="1" t="s">
        <v>76</v>
      </c>
      <c r="J2043" s="3">
        <v>332150</v>
      </c>
      <c r="K2043" s="3">
        <v>0</v>
      </c>
      <c r="L2043" s="3">
        <f t="shared" si="143"/>
        <v>332150</v>
      </c>
      <c r="M2043" s="1" t="s">
        <v>40</v>
      </c>
      <c r="N2043" s="88">
        <v>73169783</v>
      </c>
      <c r="O2043" s="1" t="s">
        <v>78</v>
      </c>
      <c r="P2043" s="1" t="s">
        <v>1459</v>
      </c>
      <c r="Q2043" s="1" t="s">
        <v>1460</v>
      </c>
      <c r="R2043" s="1" t="s">
        <v>43</v>
      </c>
      <c r="S2043" s="1" t="s">
        <v>43</v>
      </c>
      <c r="T2043" s="3">
        <v>0</v>
      </c>
      <c r="U2043" s="1" t="s">
        <v>44</v>
      </c>
      <c r="V2043" s="1" t="s">
        <v>45</v>
      </c>
      <c r="W2043" s="1" t="s">
        <v>1024</v>
      </c>
      <c r="X2043" s="1" t="s">
        <v>46</v>
      </c>
      <c r="Y2043" s="1" t="s">
        <v>81</v>
      </c>
      <c r="Z2043" s="1" t="s">
        <v>2169</v>
      </c>
      <c r="AA2043" s="1" t="s">
        <v>83</v>
      </c>
      <c r="AB2043" s="1" t="s">
        <v>1989</v>
      </c>
      <c r="AC2043" s="1" t="s">
        <v>51</v>
      </c>
      <c r="AD2043" s="1" t="s">
        <v>2169</v>
      </c>
      <c r="AE2043" s="1" t="s">
        <v>37</v>
      </c>
      <c r="AF2043">
        <f t="shared" si="144"/>
        <v>2025</v>
      </c>
      <c r="AG2043" t="str">
        <f t="shared" si="145"/>
        <v>dic</v>
      </c>
      <c r="AH2043" t="str">
        <f>+VLOOKUP(N2043,'[1]2. Ingreso de incapacidades'!$C$5:$O$6997,13,FALSE)</f>
        <v>EPS-S CAJACOPI</v>
      </c>
      <c r="AI2043" t="s">
        <v>2200</v>
      </c>
    </row>
    <row r="2044" spans="1:35" hidden="1" x14ac:dyDescent="0.25">
      <c r="A2044" s="1" t="s">
        <v>33</v>
      </c>
      <c r="B2044" s="1" t="s">
        <v>34</v>
      </c>
      <c r="C2044" s="2">
        <v>46022</v>
      </c>
      <c r="D2044" s="42" t="str">
        <f t="shared" si="142"/>
        <v>2025</v>
      </c>
      <c r="E2044" s="1" t="s">
        <v>73</v>
      </c>
      <c r="F2044" s="1" t="s">
        <v>74</v>
      </c>
      <c r="G2044" s="1" t="s">
        <v>37</v>
      </c>
      <c r="H2044" s="1" t="s">
        <v>1024</v>
      </c>
      <c r="I2044" s="1" t="s">
        <v>76</v>
      </c>
      <c r="J2044" s="3">
        <v>94900</v>
      </c>
      <c r="K2044" s="3">
        <v>0</v>
      </c>
      <c r="L2044" s="3">
        <f t="shared" si="143"/>
        <v>94900</v>
      </c>
      <c r="M2044" s="1" t="s">
        <v>40</v>
      </c>
      <c r="N2044" s="88">
        <v>73576572</v>
      </c>
      <c r="O2044" s="1" t="s">
        <v>134</v>
      </c>
      <c r="P2044" s="1" t="s">
        <v>1459</v>
      </c>
      <c r="Q2044" s="1" t="s">
        <v>1460</v>
      </c>
      <c r="R2044" s="1" t="s">
        <v>43</v>
      </c>
      <c r="S2044" s="1" t="s">
        <v>43</v>
      </c>
      <c r="T2044" s="3">
        <v>0</v>
      </c>
      <c r="U2044" s="1" t="s">
        <v>44</v>
      </c>
      <c r="V2044" s="1" t="s">
        <v>45</v>
      </c>
      <c r="W2044" s="1" t="s">
        <v>1024</v>
      </c>
      <c r="X2044" s="1" t="s">
        <v>46</v>
      </c>
      <c r="Y2044" s="1" t="s">
        <v>81</v>
      </c>
      <c r="Z2044" s="1" t="s">
        <v>2169</v>
      </c>
      <c r="AA2044" s="1" t="s">
        <v>83</v>
      </c>
      <c r="AB2044" s="1" t="s">
        <v>1989</v>
      </c>
      <c r="AC2044" s="1" t="s">
        <v>51</v>
      </c>
      <c r="AD2044" s="1" t="s">
        <v>2169</v>
      </c>
      <c r="AE2044" s="1" t="s">
        <v>37</v>
      </c>
      <c r="AF2044">
        <f t="shared" si="144"/>
        <v>2025</v>
      </c>
      <c r="AG2044" t="str">
        <f t="shared" si="145"/>
        <v>dic</v>
      </c>
      <c r="AH2044" t="str">
        <f>+VLOOKUP(N2044,'[1]2. Ingreso de incapacidades'!$C$5:$O$6997,13,FALSE)</f>
        <v>SANITAS E.P.S</v>
      </c>
      <c r="AI2044" t="s">
        <v>2193</v>
      </c>
    </row>
    <row r="2045" spans="1:35" hidden="1" x14ac:dyDescent="0.25">
      <c r="A2045" s="1" t="s">
        <v>33</v>
      </c>
      <c r="B2045" s="1" t="s">
        <v>34</v>
      </c>
      <c r="C2045" s="2">
        <v>46022</v>
      </c>
      <c r="D2045" s="42" t="str">
        <f t="shared" si="142"/>
        <v>2025</v>
      </c>
      <c r="E2045" s="1" t="s">
        <v>73</v>
      </c>
      <c r="F2045" s="1" t="s">
        <v>74</v>
      </c>
      <c r="G2045" s="1" t="s">
        <v>37</v>
      </c>
      <c r="H2045" s="1" t="s">
        <v>1024</v>
      </c>
      <c r="I2045" s="1" t="s">
        <v>76</v>
      </c>
      <c r="J2045" s="3">
        <v>237250</v>
      </c>
      <c r="K2045" s="3">
        <v>0</v>
      </c>
      <c r="L2045" s="3">
        <f t="shared" si="143"/>
        <v>237250</v>
      </c>
      <c r="M2045" s="1" t="s">
        <v>40</v>
      </c>
      <c r="N2045" s="88">
        <v>12595533</v>
      </c>
      <c r="O2045" s="1" t="s">
        <v>116</v>
      </c>
      <c r="P2045" s="1" t="s">
        <v>1459</v>
      </c>
      <c r="Q2045" s="1" t="s">
        <v>1460</v>
      </c>
      <c r="R2045" s="1" t="s">
        <v>43</v>
      </c>
      <c r="S2045" s="1" t="s">
        <v>43</v>
      </c>
      <c r="T2045" s="3">
        <v>0</v>
      </c>
      <c r="U2045" s="1" t="s">
        <v>44</v>
      </c>
      <c r="V2045" s="1" t="s">
        <v>45</v>
      </c>
      <c r="W2045" s="1" t="s">
        <v>1024</v>
      </c>
      <c r="X2045" s="1" t="s">
        <v>46</v>
      </c>
      <c r="Y2045" s="1" t="s">
        <v>81</v>
      </c>
      <c r="Z2045" s="1" t="s">
        <v>2169</v>
      </c>
      <c r="AA2045" s="1" t="s">
        <v>83</v>
      </c>
      <c r="AB2045" s="1" t="s">
        <v>1989</v>
      </c>
      <c r="AC2045" s="1" t="s">
        <v>51</v>
      </c>
      <c r="AD2045" s="1" t="s">
        <v>2169</v>
      </c>
      <c r="AE2045" s="1" t="s">
        <v>37</v>
      </c>
      <c r="AF2045">
        <f t="shared" si="144"/>
        <v>2025</v>
      </c>
      <c r="AG2045" t="str">
        <f t="shared" si="145"/>
        <v>dic</v>
      </c>
      <c r="AH2045" t="str">
        <f>+VLOOKUP(N2045,'[1]2. Ingreso de incapacidades'!$C$5:$O$6997,13,FALSE)</f>
        <v>NUEVA E.P.S</v>
      </c>
      <c r="AI2045" t="s">
        <v>2199</v>
      </c>
    </row>
    <row r="2046" spans="1:35" hidden="1" x14ac:dyDescent="0.25">
      <c r="A2046" s="1" t="s">
        <v>33</v>
      </c>
      <c r="B2046" s="1" t="s">
        <v>34</v>
      </c>
      <c r="C2046" s="2">
        <v>46022</v>
      </c>
      <c r="D2046" s="42" t="str">
        <f t="shared" si="142"/>
        <v>2025</v>
      </c>
      <c r="E2046" s="1" t="s">
        <v>73</v>
      </c>
      <c r="F2046" s="1" t="s">
        <v>74</v>
      </c>
      <c r="G2046" s="1" t="s">
        <v>37</v>
      </c>
      <c r="H2046" s="1" t="s">
        <v>1024</v>
      </c>
      <c r="I2046" s="1" t="s">
        <v>76</v>
      </c>
      <c r="J2046" s="3">
        <v>1242255</v>
      </c>
      <c r="K2046" s="3">
        <v>0</v>
      </c>
      <c r="L2046" s="3">
        <f t="shared" si="143"/>
        <v>1242255</v>
      </c>
      <c r="M2046" s="1" t="s">
        <v>40</v>
      </c>
      <c r="N2046" s="88">
        <v>1143454086</v>
      </c>
      <c r="O2046" s="1" t="s">
        <v>2171</v>
      </c>
      <c r="P2046" s="1" t="s">
        <v>1539</v>
      </c>
      <c r="Q2046" s="1" t="s">
        <v>1540</v>
      </c>
      <c r="R2046" s="1" t="s">
        <v>43</v>
      </c>
      <c r="S2046" s="1" t="s">
        <v>43</v>
      </c>
      <c r="T2046" s="3">
        <v>0</v>
      </c>
      <c r="U2046" s="1" t="s">
        <v>44</v>
      </c>
      <c r="V2046" s="1" t="s">
        <v>45</v>
      </c>
      <c r="W2046" s="1" t="s">
        <v>1024</v>
      </c>
      <c r="X2046" s="1" t="s">
        <v>46</v>
      </c>
      <c r="Y2046" s="1" t="s">
        <v>81</v>
      </c>
      <c r="Z2046" s="1" t="s">
        <v>2169</v>
      </c>
      <c r="AA2046" s="1" t="s">
        <v>83</v>
      </c>
      <c r="AB2046" s="1" t="s">
        <v>1989</v>
      </c>
      <c r="AC2046" s="1" t="s">
        <v>51</v>
      </c>
      <c r="AD2046" s="1" t="s">
        <v>2169</v>
      </c>
      <c r="AE2046" s="1" t="s">
        <v>37</v>
      </c>
      <c r="AF2046">
        <f t="shared" si="144"/>
        <v>2025</v>
      </c>
      <c r="AG2046" t="str">
        <f t="shared" si="145"/>
        <v>dic</v>
      </c>
      <c r="AH2046" t="str">
        <f>+VLOOKUP(N2046,'[1]2. Ingreso de incapacidades'!$C$5:$O$6997,13,FALSE)</f>
        <v>SURA E.P.S.</v>
      </c>
      <c r="AI2046" t="s">
        <v>2197</v>
      </c>
    </row>
    <row r="2047" spans="1:35" hidden="1" x14ac:dyDescent="0.25">
      <c r="A2047" s="1" t="s">
        <v>33</v>
      </c>
      <c r="B2047" s="1" t="s">
        <v>34</v>
      </c>
      <c r="C2047" s="2">
        <v>46022</v>
      </c>
      <c r="D2047" s="42" t="str">
        <f t="shared" si="142"/>
        <v>2025</v>
      </c>
      <c r="E2047" s="1" t="s">
        <v>73</v>
      </c>
      <c r="F2047" s="1" t="s">
        <v>74</v>
      </c>
      <c r="G2047" s="1" t="s">
        <v>37</v>
      </c>
      <c r="H2047" s="1" t="s">
        <v>1024</v>
      </c>
      <c r="I2047" s="1" t="s">
        <v>76</v>
      </c>
      <c r="J2047" s="3">
        <v>47450</v>
      </c>
      <c r="K2047" s="3">
        <v>0</v>
      </c>
      <c r="L2047" s="3">
        <f t="shared" si="143"/>
        <v>47450</v>
      </c>
      <c r="M2047" s="1" t="s">
        <v>40</v>
      </c>
      <c r="N2047" s="88">
        <v>1143396192</v>
      </c>
      <c r="O2047" s="1" t="s">
        <v>2173</v>
      </c>
      <c r="P2047" s="1" t="s">
        <v>1459</v>
      </c>
      <c r="Q2047" s="1" t="s">
        <v>1460</v>
      </c>
      <c r="R2047" s="1" t="s">
        <v>43</v>
      </c>
      <c r="S2047" s="1" t="s">
        <v>43</v>
      </c>
      <c r="T2047" s="3">
        <v>0</v>
      </c>
      <c r="U2047" s="1" t="s">
        <v>44</v>
      </c>
      <c r="V2047" s="1" t="s">
        <v>45</v>
      </c>
      <c r="W2047" s="1" t="s">
        <v>1024</v>
      </c>
      <c r="X2047" s="1" t="s">
        <v>46</v>
      </c>
      <c r="Y2047" s="1" t="s">
        <v>81</v>
      </c>
      <c r="Z2047" s="1" t="s">
        <v>2169</v>
      </c>
      <c r="AA2047" s="1" t="s">
        <v>83</v>
      </c>
      <c r="AB2047" s="1" t="s">
        <v>1989</v>
      </c>
      <c r="AC2047" s="1" t="s">
        <v>51</v>
      </c>
      <c r="AD2047" s="1" t="s">
        <v>2169</v>
      </c>
      <c r="AE2047" s="1" t="s">
        <v>37</v>
      </c>
      <c r="AF2047">
        <f t="shared" si="144"/>
        <v>2025</v>
      </c>
      <c r="AG2047" t="str">
        <f t="shared" si="145"/>
        <v>dic</v>
      </c>
      <c r="AH2047" t="str">
        <f>+VLOOKUP(N2047,'[1]2. Ingreso de incapacidades'!$C$5:$O$6997,13,FALSE)</f>
        <v>SALUD TOTAL E.P.S.</v>
      </c>
      <c r="AI2047" t="s">
        <v>2192</v>
      </c>
    </row>
    <row r="2048" spans="1:35" hidden="1" x14ac:dyDescent="0.25">
      <c r="A2048" s="1" t="s">
        <v>33</v>
      </c>
      <c r="B2048" s="1" t="s">
        <v>34</v>
      </c>
      <c r="C2048" s="2">
        <v>46022</v>
      </c>
      <c r="D2048" s="42" t="str">
        <f t="shared" si="142"/>
        <v>2025</v>
      </c>
      <c r="E2048" s="1" t="s">
        <v>73</v>
      </c>
      <c r="F2048" s="1" t="s">
        <v>74</v>
      </c>
      <c r="G2048" s="1" t="s">
        <v>37</v>
      </c>
      <c r="H2048" s="1" t="s">
        <v>1024</v>
      </c>
      <c r="I2048" s="1" t="s">
        <v>76</v>
      </c>
      <c r="J2048" s="3">
        <v>616850</v>
      </c>
      <c r="K2048" s="3">
        <v>0</v>
      </c>
      <c r="L2048" s="3">
        <f t="shared" si="143"/>
        <v>616850</v>
      </c>
      <c r="M2048" s="1" t="s">
        <v>40</v>
      </c>
      <c r="N2048" s="88">
        <v>73169783</v>
      </c>
      <c r="O2048" s="1" t="s">
        <v>78</v>
      </c>
      <c r="P2048" s="1" t="s">
        <v>1459</v>
      </c>
      <c r="Q2048" s="1" t="s">
        <v>1460</v>
      </c>
      <c r="R2048" s="1" t="s">
        <v>43</v>
      </c>
      <c r="S2048" s="1" t="s">
        <v>43</v>
      </c>
      <c r="T2048" s="3">
        <v>0</v>
      </c>
      <c r="U2048" s="1" t="s">
        <v>44</v>
      </c>
      <c r="V2048" s="1" t="s">
        <v>45</v>
      </c>
      <c r="W2048" s="1" t="s">
        <v>1024</v>
      </c>
      <c r="X2048" s="1" t="s">
        <v>46</v>
      </c>
      <c r="Y2048" s="1" t="s">
        <v>81</v>
      </c>
      <c r="Z2048" s="1" t="s">
        <v>2169</v>
      </c>
      <c r="AA2048" s="1" t="s">
        <v>83</v>
      </c>
      <c r="AB2048" s="1" t="s">
        <v>1989</v>
      </c>
      <c r="AC2048" s="1" t="s">
        <v>51</v>
      </c>
      <c r="AD2048" s="1" t="s">
        <v>2169</v>
      </c>
      <c r="AE2048" s="1" t="s">
        <v>37</v>
      </c>
      <c r="AF2048">
        <f t="shared" si="144"/>
        <v>2025</v>
      </c>
      <c r="AG2048" t="str">
        <f t="shared" si="145"/>
        <v>dic</v>
      </c>
      <c r="AH2048" t="str">
        <f>+VLOOKUP(N2048,'[1]2. Ingreso de incapacidades'!$C$5:$O$6997,13,FALSE)</f>
        <v>EPS-S CAJACOPI</v>
      </c>
      <c r="AI2048" t="s">
        <v>2200</v>
      </c>
    </row>
    <row r="2049" spans="1:35" hidden="1" x14ac:dyDescent="0.25">
      <c r="A2049" s="1" t="s">
        <v>33</v>
      </c>
      <c r="B2049" s="1" t="s">
        <v>34</v>
      </c>
      <c r="C2049" s="2">
        <v>46022</v>
      </c>
      <c r="D2049" s="42" t="str">
        <f t="shared" si="142"/>
        <v>2025</v>
      </c>
      <c r="E2049" s="1" t="s">
        <v>73</v>
      </c>
      <c r="F2049" s="1" t="s">
        <v>74</v>
      </c>
      <c r="G2049" s="1" t="s">
        <v>37</v>
      </c>
      <c r="H2049" s="1" t="s">
        <v>1024</v>
      </c>
      <c r="I2049" s="1" t="s">
        <v>76</v>
      </c>
      <c r="J2049" s="3">
        <v>96845</v>
      </c>
      <c r="K2049" s="3">
        <v>0</v>
      </c>
      <c r="L2049" s="3">
        <f t="shared" si="143"/>
        <v>96845</v>
      </c>
      <c r="M2049" s="1" t="s">
        <v>40</v>
      </c>
      <c r="N2049" s="88">
        <v>73189641</v>
      </c>
      <c r="O2049" s="1" t="s">
        <v>806</v>
      </c>
      <c r="P2049" s="1" t="s">
        <v>1459</v>
      </c>
      <c r="Q2049" s="1" t="s">
        <v>1460</v>
      </c>
      <c r="R2049" s="1" t="s">
        <v>43</v>
      </c>
      <c r="S2049" s="1" t="s">
        <v>43</v>
      </c>
      <c r="T2049" s="3">
        <v>0</v>
      </c>
      <c r="U2049" s="1" t="s">
        <v>44</v>
      </c>
      <c r="V2049" s="1" t="s">
        <v>45</v>
      </c>
      <c r="W2049" s="1" t="s">
        <v>1024</v>
      </c>
      <c r="X2049" s="1" t="s">
        <v>46</v>
      </c>
      <c r="Y2049" s="1" t="s">
        <v>81</v>
      </c>
      <c r="Z2049" s="1" t="s">
        <v>2169</v>
      </c>
      <c r="AA2049" s="1" t="s">
        <v>83</v>
      </c>
      <c r="AB2049" s="1" t="s">
        <v>1989</v>
      </c>
      <c r="AC2049" s="1" t="s">
        <v>51</v>
      </c>
      <c r="AD2049" s="1" t="s">
        <v>2169</v>
      </c>
      <c r="AE2049" s="1" t="s">
        <v>37</v>
      </c>
      <c r="AF2049">
        <f t="shared" si="144"/>
        <v>2025</v>
      </c>
      <c r="AG2049" t="str">
        <f t="shared" si="145"/>
        <v>dic</v>
      </c>
      <c r="AH2049" t="str">
        <f>+VLOOKUP(N2049,'[1]2. Ingreso de incapacidades'!$C$5:$O$6997,13,FALSE)</f>
        <v>SURA E.P.S.</v>
      </c>
      <c r="AI2049" t="s">
        <v>2197</v>
      </c>
    </row>
    <row r="2050" spans="1:35" hidden="1" x14ac:dyDescent="0.25">
      <c r="A2050" s="1" t="s">
        <v>33</v>
      </c>
      <c r="B2050" s="1" t="s">
        <v>34</v>
      </c>
      <c r="C2050" s="2">
        <v>46022</v>
      </c>
      <c r="D2050" s="42" t="str">
        <f t="shared" si="142"/>
        <v>2025</v>
      </c>
      <c r="E2050" s="1" t="s">
        <v>73</v>
      </c>
      <c r="F2050" s="1" t="s">
        <v>74</v>
      </c>
      <c r="G2050" s="1" t="s">
        <v>37</v>
      </c>
      <c r="H2050" s="1" t="s">
        <v>1024</v>
      </c>
      <c r="I2050" s="1" t="s">
        <v>76</v>
      </c>
      <c r="J2050" s="3">
        <v>47450</v>
      </c>
      <c r="K2050" s="3">
        <v>0</v>
      </c>
      <c r="L2050" s="3">
        <f t="shared" si="143"/>
        <v>47450</v>
      </c>
      <c r="M2050" s="1" t="s">
        <v>40</v>
      </c>
      <c r="N2050" s="88">
        <v>9236697</v>
      </c>
      <c r="O2050" s="1" t="s">
        <v>247</v>
      </c>
      <c r="P2050" s="1" t="s">
        <v>1459</v>
      </c>
      <c r="Q2050" s="1" t="s">
        <v>1460</v>
      </c>
      <c r="R2050" s="1" t="s">
        <v>43</v>
      </c>
      <c r="S2050" s="1" t="s">
        <v>43</v>
      </c>
      <c r="T2050" s="3">
        <v>0</v>
      </c>
      <c r="U2050" s="1" t="s">
        <v>44</v>
      </c>
      <c r="V2050" s="1" t="s">
        <v>45</v>
      </c>
      <c r="W2050" s="1" t="s">
        <v>1024</v>
      </c>
      <c r="X2050" s="1" t="s">
        <v>46</v>
      </c>
      <c r="Y2050" s="1" t="s">
        <v>81</v>
      </c>
      <c r="Z2050" s="1" t="s">
        <v>2169</v>
      </c>
      <c r="AA2050" s="1" t="s">
        <v>83</v>
      </c>
      <c r="AB2050" s="1" t="s">
        <v>1989</v>
      </c>
      <c r="AC2050" s="1" t="s">
        <v>51</v>
      </c>
      <c r="AD2050" s="1" t="s">
        <v>2169</v>
      </c>
      <c r="AE2050" s="1" t="s">
        <v>37</v>
      </c>
      <c r="AF2050">
        <f t="shared" si="144"/>
        <v>2025</v>
      </c>
      <c r="AG2050" t="str">
        <f t="shared" si="145"/>
        <v>dic</v>
      </c>
      <c r="AH2050" t="str">
        <f>+VLOOKUP(N2050,'[1]2. Ingreso de incapacidades'!$C$5:$O$6997,13,FALSE)</f>
        <v>SURA E.P.S.</v>
      </c>
      <c r="AI2050" t="s">
        <v>2197</v>
      </c>
    </row>
    <row r="2051" spans="1:35" hidden="1" x14ac:dyDescent="0.25">
      <c r="A2051" s="1" t="s">
        <v>33</v>
      </c>
      <c r="B2051" s="1" t="s">
        <v>34</v>
      </c>
      <c r="C2051" s="2">
        <v>46022</v>
      </c>
      <c r="D2051" s="42" t="str">
        <f t="shared" si="142"/>
        <v>2025</v>
      </c>
      <c r="E2051" s="1" t="s">
        <v>73</v>
      </c>
      <c r="F2051" s="1" t="s">
        <v>74</v>
      </c>
      <c r="G2051" s="1" t="s">
        <v>37</v>
      </c>
      <c r="H2051" s="1" t="s">
        <v>1024</v>
      </c>
      <c r="I2051" s="1" t="s">
        <v>76</v>
      </c>
      <c r="J2051" s="3">
        <v>406209</v>
      </c>
      <c r="K2051" s="3">
        <v>0</v>
      </c>
      <c r="L2051" s="3">
        <f t="shared" si="143"/>
        <v>406209</v>
      </c>
      <c r="M2051" s="1" t="s">
        <v>40</v>
      </c>
      <c r="N2051" s="88">
        <v>1047370459</v>
      </c>
      <c r="O2051" s="1" t="s">
        <v>140</v>
      </c>
      <c r="P2051" s="1" t="s">
        <v>1459</v>
      </c>
      <c r="Q2051" s="1" t="s">
        <v>1460</v>
      </c>
      <c r="R2051" s="1" t="s">
        <v>43</v>
      </c>
      <c r="S2051" s="1" t="s">
        <v>43</v>
      </c>
      <c r="T2051" s="3">
        <v>0</v>
      </c>
      <c r="U2051" s="1" t="s">
        <v>44</v>
      </c>
      <c r="V2051" s="1" t="s">
        <v>45</v>
      </c>
      <c r="W2051" s="1" t="s">
        <v>1024</v>
      </c>
      <c r="X2051" s="1" t="s">
        <v>46</v>
      </c>
      <c r="Y2051" s="1" t="s">
        <v>81</v>
      </c>
      <c r="Z2051" s="1" t="s">
        <v>2169</v>
      </c>
      <c r="AA2051" s="1" t="s">
        <v>83</v>
      </c>
      <c r="AB2051" s="1" t="s">
        <v>1989</v>
      </c>
      <c r="AC2051" s="1" t="s">
        <v>51</v>
      </c>
      <c r="AD2051" s="1" t="s">
        <v>2169</v>
      </c>
      <c r="AE2051" s="1" t="s">
        <v>37</v>
      </c>
      <c r="AF2051">
        <f t="shared" si="144"/>
        <v>2025</v>
      </c>
      <c r="AG2051" t="str">
        <f t="shared" si="145"/>
        <v>dic</v>
      </c>
      <c r="AH2051" t="str">
        <f>+VLOOKUP(N2051,'[1]2. Ingreso de incapacidades'!$C$5:$O$6997,13,FALSE)</f>
        <v>SALUD TOTAL E.P.S.</v>
      </c>
      <c r="AI2051" t="s">
        <v>2192</v>
      </c>
    </row>
    <row r="2052" spans="1:35" hidden="1" x14ac:dyDescent="0.25">
      <c r="A2052" s="1" t="s">
        <v>33</v>
      </c>
      <c r="B2052" s="1" t="s">
        <v>34</v>
      </c>
      <c r="C2052" s="2">
        <v>46022</v>
      </c>
      <c r="D2052" s="42" t="str">
        <f t="shared" si="142"/>
        <v>2025</v>
      </c>
      <c r="E2052" s="1" t="s">
        <v>73</v>
      </c>
      <c r="F2052" s="1" t="s">
        <v>74</v>
      </c>
      <c r="G2052" s="1" t="s">
        <v>37</v>
      </c>
      <c r="H2052" s="1" t="s">
        <v>1024</v>
      </c>
      <c r="I2052" s="1" t="s">
        <v>76</v>
      </c>
      <c r="J2052" s="3">
        <v>53880</v>
      </c>
      <c r="K2052" s="3">
        <v>0</v>
      </c>
      <c r="L2052" s="3">
        <f t="shared" si="143"/>
        <v>53880</v>
      </c>
      <c r="M2052" s="1" t="s">
        <v>40</v>
      </c>
      <c r="N2052" s="88">
        <v>1047376195</v>
      </c>
      <c r="O2052" s="1" t="s">
        <v>467</v>
      </c>
      <c r="P2052" s="1" t="s">
        <v>1459</v>
      </c>
      <c r="Q2052" s="1" t="s">
        <v>1460</v>
      </c>
      <c r="R2052" s="1" t="s">
        <v>43</v>
      </c>
      <c r="S2052" s="1" t="s">
        <v>43</v>
      </c>
      <c r="T2052" s="3">
        <v>0</v>
      </c>
      <c r="U2052" s="1" t="s">
        <v>44</v>
      </c>
      <c r="V2052" s="1" t="s">
        <v>45</v>
      </c>
      <c r="W2052" s="1" t="s">
        <v>1024</v>
      </c>
      <c r="X2052" s="1" t="s">
        <v>46</v>
      </c>
      <c r="Y2052" s="1" t="s">
        <v>81</v>
      </c>
      <c r="Z2052" s="1" t="s">
        <v>2169</v>
      </c>
      <c r="AA2052" s="1" t="s">
        <v>83</v>
      </c>
      <c r="AB2052" s="1" t="s">
        <v>1989</v>
      </c>
      <c r="AC2052" s="1" t="s">
        <v>51</v>
      </c>
      <c r="AD2052" s="1" t="s">
        <v>2169</v>
      </c>
      <c r="AE2052" s="1" t="s">
        <v>37</v>
      </c>
      <c r="AF2052">
        <f t="shared" si="144"/>
        <v>2025</v>
      </c>
      <c r="AG2052" t="str">
        <f t="shared" si="145"/>
        <v>dic</v>
      </c>
      <c r="AH2052" t="str">
        <f>+VLOOKUP(N2052,'[1]2. Ingreso de incapacidades'!$C$5:$O$6997,13,FALSE)</f>
        <v>SALUD TOTAL E.P.S.</v>
      </c>
      <c r="AI2052" t="s">
        <v>2192</v>
      </c>
    </row>
    <row r="2053" spans="1:35" hidden="1" x14ac:dyDescent="0.25">
      <c r="A2053" s="1" t="s">
        <v>33</v>
      </c>
      <c r="B2053" s="1" t="s">
        <v>34</v>
      </c>
      <c r="C2053" s="2">
        <v>46022</v>
      </c>
      <c r="D2053" s="42" t="str">
        <f t="shared" si="142"/>
        <v>2025</v>
      </c>
      <c r="E2053" s="1" t="s">
        <v>73</v>
      </c>
      <c r="F2053" s="1" t="s">
        <v>74</v>
      </c>
      <c r="G2053" s="1" t="s">
        <v>37</v>
      </c>
      <c r="H2053" s="1" t="s">
        <v>1024</v>
      </c>
      <c r="I2053" s="1" t="s">
        <v>76</v>
      </c>
      <c r="J2053" s="3">
        <v>142350</v>
      </c>
      <c r="K2053" s="3">
        <v>0</v>
      </c>
      <c r="L2053" s="3">
        <f t="shared" si="143"/>
        <v>142350</v>
      </c>
      <c r="M2053" s="1" t="s">
        <v>40</v>
      </c>
      <c r="N2053" s="88">
        <v>8870547</v>
      </c>
      <c r="O2053" s="1" t="s">
        <v>2175</v>
      </c>
      <c r="P2053" s="1" t="s">
        <v>1459</v>
      </c>
      <c r="Q2053" s="1" t="s">
        <v>1460</v>
      </c>
      <c r="R2053" s="1" t="s">
        <v>43</v>
      </c>
      <c r="S2053" s="1" t="s">
        <v>43</v>
      </c>
      <c r="T2053" s="3">
        <v>0</v>
      </c>
      <c r="U2053" s="1" t="s">
        <v>44</v>
      </c>
      <c r="V2053" s="1" t="s">
        <v>45</v>
      </c>
      <c r="W2053" s="1" t="s">
        <v>1024</v>
      </c>
      <c r="X2053" s="1" t="s">
        <v>46</v>
      </c>
      <c r="Y2053" s="1" t="s">
        <v>81</v>
      </c>
      <c r="Z2053" s="1" t="s">
        <v>2169</v>
      </c>
      <c r="AA2053" s="1" t="s">
        <v>83</v>
      </c>
      <c r="AB2053" s="1" t="s">
        <v>1989</v>
      </c>
      <c r="AC2053" s="1" t="s">
        <v>51</v>
      </c>
      <c r="AD2053" s="1" t="s">
        <v>2169</v>
      </c>
      <c r="AE2053" s="1" t="s">
        <v>37</v>
      </c>
      <c r="AF2053">
        <f t="shared" si="144"/>
        <v>2025</v>
      </c>
      <c r="AG2053" t="str">
        <f t="shared" si="145"/>
        <v>dic</v>
      </c>
      <c r="AH2053" t="str">
        <f>+VLOOKUP(N2053,'[1]2. Ingreso de incapacidades'!$C$5:$O$6997,13,FALSE)</f>
        <v>EPS MUTUAL SER</v>
      </c>
      <c r="AI2053" t="s">
        <v>2195</v>
      </c>
    </row>
    <row r="2054" spans="1:35" hidden="1" x14ac:dyDescent="0.25">
      <c r="A2054" s="1" t="s">
        <v>33</v>
      </c>
      <c r="B2054" s="1" t="s">
        <v>34</v>
      </c>
      <c r="C2054" s="2">
        <v>46022</v>
      </c>
      <c r="D2054" s="42" t="str">
        <f t="shared" si="142"/>
        <v>2025</v>
      </c>
      <c r="E2054" s="1" t="s">
        <v>73</v>
      </c>
      <c r="F2054" s="1" t="s">
        <v>74</v>
      </c>
      <c r="G2054" s="1" t="s">
        <v>37</v>
      </c>
      <c r="H2054" s="1" t="s">
        <v>1024</v>
      </c>
      <c r="I2054" s="1" t="s">
        <v>76</v>
      </c>
      <c r="J2054" s="3">
        <v>47450</v>
      </c>
      <c r="K2054" s="3">
        <v>0</v>
      </c>
      <c r="L2054" s="3">
        <f t="shared" si="143"/>
        <v>47450</v>
      </c>
      <c r="M2054" s="1" t="s">
        <v>40</v>
      </c>
      <c r="N2054" s="88">
        <v>30873721</v>
      </c>
      <c r="O2054" s="1" t="s">
        <v>126</v>
      </c>
      <c r="P2054" s="1" t="s">
        <v>1459</v>
      </c>
      <c r="Q2054" s="1" t="s">
        <v>1460</v>
      </c>
      <c r="R2054" s="1" t="s">
        <v>43</v>
      </c>
      <c r="S2054" s="1" t="s">
        <v>43</v>
      </c>
      <c r="T2054" s="3">
        <v>0</v>
      </c>
      <c r="U2054" s="1" t="s">
        <v>44</v>
      </c>
      <c r="V2054" s="1" t="s">
        <v>45</v>
      </c>
      <c r="W2054" s="1" t="s">
        <v>1024</v>
      </c>
      <c r="X2054" s="1" t="s">
        <v>46</v>
      </c>
      <c r="Y2054" s="1" t="s">
        <v>81</v>
      </c>
      <c r="Z2054" s="1" t="s">
        <v>2169</v>
      </c>
      <c r="AA2054" s="1" t="s">
        <v>83</v>
      </c>
      <c r="AB2054" s="1" t="s">
        <v>1989</v>
      </c>
      <c r="AC2054" s="1" t="s">
        <v>51</v>
      </c>
      <c r="AD2054" s="1" t="s">
        <v>2169</v>
      </c>
      <c r="AE2054" s="1" t="s">
        <v>37</v>
      </c>
      <c r="AF2054">
        <f t="shared" si="144"/>
        <v>2025</v>
      </c>
      <c r="AG2054" t="str">
        <f t="shared" si="145"/>
        <v>dic</v>
      </c>
      <c r="AH2054" t="str">
        <f>+VLOOKUP(N2054,'[1]2. Ingreso de incapacidades'!$C$5:$O$6997,13,FALSE)</f>
        <v>FAMISANAR E.P.S</v>
      </c>
      <c r="AI2054" t="s">
        <v>2196</v>
      </c>
    </row>
    <row r="2055" spans="1:35" hidden="1" x14ac:dyDescent="0.25">
      <c r="A2055" s="1" t="s">
        <v>33</v>
      </c>
      <c r="B2055" s="1" t="s">
        <v>34</v>
      </c>
      <c r="C2055" s="2">
        <v>46022</v>
      </c>
      <c r="D2055" s="42" t="str">
        <f t="shared" si="142"/>
        <v>2025</v>
      </c>
      <c r="E2055" s="1" t="s">
        <v>73</v>
      </c>
      <c r="F2055" s="1" t="s">
        <v>74</v>
      </c>
      <c r="G2055" s="1" t="s">
        <v>37</v>
      </c>
      <c r="H2055" s="1" t="s">
        <v>1024</v>
      </c>
      <c r="I2055" s="1" t="s">
        <v>76</v>
      </c>
      <c r="J2055" s="3">
        <v>664300</v>
      </c>
      <c r="K2055" s="3">
        <v>0</v>
      </c>
      <c r="L2055" s="3">
        <f t="shared" si="143"/>
        <v>664300</v>
      </c>
      <c r="M2055" s="1" t="s">
        <v>40</v>
      </c>
      <c r="N2055" s="88">
        <v>12595533</v>
      </c>
      <c r="O2055" s="1" t="s">
        <v>116</v>
      </c>
      <c r="P2055" s="1" t="s">
        <v>1459</v>
      </c>
      <c r="Q2055" s="1" t="s">
        <v>1460</v>
      </c>
      <c r="R2055" s="1" t="s">
        <v>43</v>
      </c>
      <c r="S2055" s="1" t="s">
        <v>43</v>
      </c>
      <c r="T2055" s="3">
        <v>0</v>
      </c>
      <c r="U2055" s="1" t="s">
        <v>44</v>
      </c>
      <c r="V2055" s="1" t="s">
        <v>45</v>
      </c>
      <c r="W2055" s="1" t="s">
        <v>1024</v>
      </c>
      <c r="X2055" s="1" t="s">
        <v>46</v>
      </c>
      <c r="Y2055" s="1" t="s">
        <v>81</v>
      </c>
      <c r="Z2055" s="1" t="s">
        <v>2169</v>
      </c>
      <c r="AA2055" s="1" t="s">
        <v>83</v>
      </c>
      <c r="AB2055" s="1" t="s">
        <v>1989</v>
      </c>
      <c r="AC2055" s="1" t="s">
        <v>51</v>
      </c>
      <c r="AD2055" s="1" t="s">
        <v>2169</v>
      </c>
      <c r="AE2055" s="1" t="s">
        <v>37</v>
      </c>
      <c r="AF2055">
        <f t="shared" si="144"/>
        <v>2025</v>
      </c>
      <c r="AG2055" t="str">
        <f t="shared" si="145"/>
        <v>dic</v>
      </c>
      <c r="AH2055" t="str">
        <f>+VLOOKUP(N2055,'[1]2. Ingreso de incapacidades'!$C$5:$O$6997,13,FALSE)</f>
        <v>NUEVA E.P.S</v>
      </c>
      <c r="AI2055" t="s">
        <v>2199</v>
      </c>
    </row>
    <row r="2056" spans="1:35" hidden="1" x14ac:dyDescent="0.25">
      <c r="A2056" s="1" t="s">
        <v>33</v>
      </c>
      <c r="B2056" s="1" t="s">
        <v>34</v>
      </c>
      <c r="C2056" s="2">
        <v>46028</v>
      </c>
      <c r="D2056" s="42" t="str">
        <f t="shared" si="142"/>
        <v>2026</v>
      </c>
      <c r="E2056" s="1" t="s">
        <v>35</v>
      </c>
      <c r="F2056" s="1" t="s">
        <v>36</v>
      </c>
      <c r="G2056" s="1" t="s">
        <v>37</v>
      </c>
      <c r="H2056" s="1" t="s">
        <v>2209</v>
      </c>
      <c r="I2056" s="1" t="s">
        <v>2210</v>
      </c>
      <c r="J2056" s="3">
        <v>0</v>
      </c>
      <c r="K2056" s="3">
        <v>47450</v>
      </c>
      <c r="L2056" s="3">
        <f t="shared" si="143"/>
        <v>-47450</v>
      </c>
      <c r="M2056" s="1" t="s">
        <v>40</v>
      </c>
      <c r="N2056" s="88">
        <v>800088702</v>
      </c>
      <c r="O2056" s="1" t="s">
        <v>63</v>
      </c>
      <c r="P2056" s="1" t="s">
        <v>37</v>
      </c>
      <c r="Q2056" s="1" t="s">
        <v>43</v>
      </c>
      <c r="R2056" s="1" t="s">
        <v>43</v>
      </c>
      <c r="S2056" s="1" t="s">
        <v>43</v>
      </c>
      <c r="T2056" s="3">
        <v>0</v>
      </c>
      <c r="U2056" s="1" t="s">
        <v>44</v>
      </c>
      <c r="V2056" s="1" t="s">
        <v>45</v>
      </c>
      <c r="W2056" s="1" t="s">
        <v>2209</v>
      </c>
      <c r="X2056" s="1" t="s">
        <v>46</v>
      </c>
      <c r="Y2056" s="1" t="s">
        <v>47</v>
      </c>
      <c r="Z2056" s="1" t="s">
        <v>2211</v>
      </c>
      <c r="AA2056" s="1" t="s">
        <v>49</v>
      </c>
      <c r="AB2056" s="1" t="s">
        <v>50</v>
      </c>
      <c r="AC2056" s="1" t="s">
        <v>51</v>
      </c>
      <c r="AD2056" s="1" t="s">
        <v>2211</v>
      </c>
      <c r="AE2056" s="1" t="s">
        <v>37</v>
      </c>
      <c r="AF2056">
        <f t="shared" ref="AF2056:AF2119" si="146">YEAR(C2056)</f>
        <v>2026</v>
      </c>
      <c r="AG2056" t="str">
        <f t="shared" ref="AG2056:AG2119" si="147">TEXT(C2056,"mmm")</f>
        <v>ene</v>
      </c>
      <c r="AH2056" t="e">
        <f>+VLOOKUP(N2056,'[1]2. Ingreso de incapacidades'!$C$5:$O$6997,13,FALSE)</f>
        <v>#N/A</v>
      </c>
      <c r="AI2056" t="e">
        <v>#N/A</v>
      </c>
    </row>
    <row r="2057" spans="1:35" hidden="1" x14ac:dyDescent="0.25">
      <c r="A2057" s="1" t="s">
        <v>33</v>
      </c>
      <c r="B2057" s="1" t="s">
        <v>34</v>
      </c>
      <c r="C2057" s="2">
        <v>46029</v>
      </c>
      <c r="D2057" s="42" t="str">
        <f t="shared" si="142"/>
        <v>2026</v>
      </c>
      <c r="E2057" s="1" t="s">
        <v>35</v>
      </c>
      <c r="F2057" s="1" t="s">
        <v>36</v>
      </c>
      <c r="G2057" s="1" t="s">
        <v>37</v>
      </c>
      <c r="H2057" s="1" t="s">
        <v>2212</v>
      </c>
      <c r="I2057" s="1" t="s">
        <v>2213</v>
      </c>
      <c r="J2057" s="3">
        <v>0</v>
      </c>
      <c r="K2057" s="3">
        <v>94900</v>
      </c>
      <c r="L2057" s="3">
        <f t="shared" si="143"/>
        <v>-94900</v>
      </c>
      <c r="M2057" s="1" t="s">
        <v>40</v>
      </c>
      <c r="N2057" s="88">
        <v>800251440</v>
      </c>
      <c r="O2057" s="1" t="s">
        <v>55</v>
      </c>
      <c r="P2057" s="1" t="s">
        <v>37</v>
      </c>
      <c r="Q2057" s="1" t="s">
        <v>43</v>
      </c>
      <c r="R2057" s="1" t="s">
        <v>43</v>
      </c>
      <c r="S2057" s="1" t="s">
        <v>43</v>
      </c>
      <c r="T2057" s="3">
        <v>0</v>
      </c>
      <c r="U2057" s="1" t="s">
        <v>44</v>
      </c>
      <c r="V2057" s="1" t="s">
        <v>45</v>
      </c>
      <c r="W2057" s="1" t="s">
        <v>2212</v>
      </c>
      <c r="X2057" s="1" t="s">
        <v>46</v>
      </c>
      <c r="Y2057" s="1" t="s">
        <v>47</v>
      </c>
      <c r="Z2057" s="1" t="s">
        <v>2214</v>
      </c>
      <c r="AA2057" s="1" t="s">
        <v>49</v>
      </c>
      <c r="AB2057" s="1" t="s">
        <v>50</v>
      </c>
      <c r="AC2057" s="1" t="s">
        <v>51</v>
      </c>
      <c r="AD2057" s="1" t="s">
        <v>2214</v>
      </c>
      <c r="AE2057" s="1" t="s">
        <v>37</v>
      </c>
      <c r="AF2057">
        <f t="shared" si="146"/>
        <v>2026</v>
      </c>
      <c r="AG2057" t="str">
        <f t="shared" si="147"/>
        <v>ene</v>
      </c>
      <c r="AH2057" t="e">
        <f>+VLOOKUP(N2057,'[1]2. Ingreso de incapacidades'!$C$5:$O$6997,13,FALSE)</f>
        <v>#N/A</v>
      </c>
      <c r="AI2057" t="e">
        <v>#N/A</v>
      </c>
    </row>
    <row r="2058" spans="1:35" hidden="1" x14ac:dyDescent="0.25">
      <c r="A2058" s="1" t="s">
        <v>33</v>
      </c>
      <c r="B2058" s="1" t="s">
        <v>34</v>
      </c>
      <c r="C2058" s="2">
        <v>46031</v>
      </c>
      <c r="D2058" s="42" t="str">
        <f t="shared" ref="D2058:D2119" si="148">TEXT(C2058,"yyyy")</f>
        <v>2026</v>
      </c>
      <c r="E2058" s="1" t="s">
        <v>35</v>
      </c>
      <c r="F2058" s="1" t="s">
        <v>36</v>
      </c>
      <c r="G2058" s="1" t="s">
        <v>37</v>
      </c>
      <c r="H2058" s="1" t="s">
        <v>2215</v>
      </c>
      <c r="I2058" s="1" t="s">
        <v>2216</v>
      </c>
      <c r="J2058" s="3">
        <v>0</v>
      </c>
      <c r="K2058" s="3">
        <v>47450</v>
      </c>
      <c r="L2058" s="3">
        <f t="shared" ref="L2058:L2119" si="149">+J2058-K2058</f>
        <v>-47450</v>
      </c>
      <c r="M2058" s="1" t="s">
        <v>40</v>
      </c>
      <c r="N2058" s="88">
        <v>806008394</v>
      </c>
      <c r="O2058" s="1" t="s">
        <v>215</v>
      </c>
      <c r="P2058" s="1" t="s">
        <v>37</v>
      </c>
      <c r="Q2058" s="1" t="s">
        <v>43</v>
      </c>
      <c r="R2058" s="1" t="s">
        <v>43</v>
      </c>
      <c r="S2058" s="1" t="s">
        <v>43</v>
      </c>
      <c r="T2058" s="3">
        <v>0</v>
      </c>
      <c r="U2058" s="1" t="s">
        <v>44</v>
      </c>
      <c r="V2058" s="1" t="s">
        <v>45</v>
      </c>
      <c r="W2058" s="1" t="s">
        <v>2215</v>
      </c>
      <c r="X2058" s="1" t="s">
        <v>46</v>
      </c>
      <c r="Y2058" s="1" t="s">
        <v>47</v>
      </c>
      <c r="Z2058" s="1" t="s">
        <v>2217</v>
      </c>
      <c r="AA2058" s="1" t="s">
        <v>49</v>
      </c>
      <c r="AB2058" s="1" t="s">
        <v>50</v>
      </c>
      <c r="AC2058" s="1" t="s">
        <v>51</v>
      </c>
      <c r="AD2058" s="1" t="s">
        <v>2217</v>
      </c>
      <c r="AE2058" s="1" t="s">
        <v>37</v>
      </c>
      <c r="AF2058">
        <f t="shared" si="146"/>
        <v>2026</v>
      </c>
      <c r="AG2058" t="str">
        <f t="shared" si="147"/>
        <v>ene</v>
      </c>
      <c r="AH2058" t="e">
        <f>+VLOOKUP(N2058,'[1]2. Ingreso de incapacidades'!$C$5:$O$6997,13,FALSE)</f>
        <v>#N/A</v>
      </c>
      <c r="AI2058" t="e">
        <v>#N/A</v>
      </c>
    </row>
    <row r="2059" spans="1:35" hidden="1" x14ac:dyDescent="0.25">
      <c r="A2059" s="1" t="s">
        <v>33</v>
      </c>
      <c r="B2059" s="1" t="s">
        <v>34</v>
      </c>
      <c r="C2059" s="2">
        <v>46038</v>
      </c>
      <c r="D2059" s="42" t="str">
        <f t="shared" si="148"/>
        <v>2026</v>
      </c>
      <c r="E2059" s="1" t="s">
        <v>35</v>
      </c>
      <c r="F2059" s="1" t="s">
        <v>36</v>
      </c>
      <c r="G2059" s="1" t="s">
        <v>37</v>
      </c>
      <c r="H2059" s="1" t="s">
        <v>2218</v>
      </c>
      <c r="I2059" s="1" t="s">
        <v>2219</v>
      </c>
      <c r="J2059" s="3">
        <v>0</v>
      </c>
      <c r="K2059" s="3">
        <v>189800</v>
      </c>
      <c r="L2059" s="3">
        <f t="shared" si="149"/>
        <v>-189800</v>
      </c>
      <c r="M2059" s="1" t="s">
        <v>40</v>
      </c>
      <c r="N2059" s="88">
        <v>806008394</v>
      </c>
      <c r="O2059" s="1" t="s">
        <v>215</v>
      </c>
      <c r="P2059" s="1" t="s">
        <v>37</v>
      </c>
      <c r="Q2059" s="1" t="s">
        <v>43</v>
      </c>
      <c r="R2059" s="1" t="s">
        <v>43</v>
      </c>
      <c r="S2059" s="1" t="s">
        <v>43</v>
      </c>
      <c r="T2059" s="3">
        <v>0</v>
      </c>
      <c r="U2059" s="1" t="s">
        <v>44</v>
      </c>
      <c r="V2059" s="1" t="s">
        <v>45</v>
      </c>
      <c r="W2059" s="1" t="s">
        <v>2218</v>
      </c>
      <c r="X2059" s="1" t="s">
        <v>46</v>
      </c>
      <c r="Y2059" s="1" t="s">
        <v>47</v>
      </c>
      <c r="Z2059" s="1" t="s">
        <v>2220</v>
      </c>
      <c r="AA2059" s="1" t="s">
        <v>49</v>
      </c>
      <c r="AB2059" s="1" t="s">
        <v>50</v>
      </c>
      <c r="AC2059" s="1" t="s">
        <v>51</v>
      </c>
      <c r="AD2059" s="1" t="s">
        <v>2220</v>
      </c>
      <c r="AE2059" s="1" t="s">
        <v>37</v>
      </c>
      <c r="AF2059">
        <f t="shared" si="146"/>
        <v>2026</v>
      </c>
      <c r="AG2059" t="str">
        <f t="shared" si="147"/>
        <v>ene</v>
      </c>
      <c r="AH2059" t="e">
        <f>+VLOOKUP(N2059,'[1]2. Ingreso de incapacidades'!$C$5:$O$6997,13,FALSE)</f>
        <v>#N/A</v>
      </c>
      <c r="AI2059" t="e">
        <v>#N/A</v>
      </c>
    </row>
    <row r="2060" spans="1:35" hidden="1" x14ac:dyDescent="0.25">
      <c r="A2060" s="1" t="s">
        <v>33</v>
      </c>
      <c r="B2060" s="1" t="s">
        <v>34</v>
      </c>
      <c r="C2060" s="2">
        <v>46043</v>
      </c>
      <c r="D2060" s="42" t="str">
        <f t="shared" si="148"/>
        <v>2026</v>
      </c>
      <c r="E2060" s="1" t="s">
        <v>35</v>
      </c>
      <c r="F2060" s="1" t="s">
        <v>36</v>
      </c>
      <c r="G2060" s="1" t="s">
        <v>37</v>
      </c>
      <c r="H2060" s="1" t="s">
        <v>2221</v>
      </c>
      <c r="I2060" s="1" t="s">
        <v>2222</v>
      </c>
      <c r="J2060" s="3">
        <v>0</v>
      </c>
      <c r="K2060" s="3">
        <v>47450</v>
      </c>
      <c r="L2060" s="3">
        <f t="shared" si="149"/>
        <v>-47450</v>
      </c>
      <c r="M2060" s="1" t="s">
        <v>40</v>
      </c>
      <c r="N2060" s="88">
        <v>800088702</v>
      </c>
      <c r="O2060" s="1" t="s">
        <v>63</v>
      </c>
      <c r="P2060" s="1" t="s">
        <v>37</v>
      </c>
      <c r="Q2060" s="1" t="s">
        <v>43</v>
      </c>
      <c r="R2060" s="1" t="s">
        <v>43</v>
      </c>
      <c r="S2060" s="1" t="s">
        <v>43</v>
      </c>
      <c r="T2060" s="3">
        <v>0</v>
      </c>
      <c r="U2060" s="1" t="s">
        <v>44</v>
      </c>
      <c r="V2060" s="1" t="s">
        <v>45</v>
      </c>
      <c r="W2060" s="1" t="s">
        <v>2221</v>
      </c>
      <c r="X2060" s="1" t="s">
        <v>46</v>
      </c>
      <c r="Y2060" s="1" t="s">
        <v>47</v>
      </c>
      <c r="Z2060" s="1" t="s">
        <v>2223</v>
      </c>
      <c r="AA2060" s="1" t="s">
        <v>49</v>
      </c>
      <c r="AB2060" s="1" t="s">
        <v>50</v>
      </c>
      <c r="AC2060" s="1" t="s">
        <v>51</v>
      </c>
      <c r="AD2060" s="1" t="s">
        <v>2223</v>
      </c>
      <c r="AE2060" s="1" t="s">
        <v>37</v>
      </c>
      <c r="AF2060">
        <f t="shared" si="146"/>
        <v>2026</v>
      </c>
      <c r="AG2060" t="str">
        <f t="shared" si="147"/>
        <v>ene</v>
      </c>
      <c r="AH2060" t="e">
        <f>+VLOOKUP(N2060,'[1]2. Ingreso de incapacidades'!$C$5:$O$6997,13,FALSE)</f>
        <v>#N/A</v>
      </c>
      <c r="AI2060" t="e">
        <v>#N/A</v>
      </c>
    </row>
    <row r="2061" spans="1:35" hidden="1" x14ac:dyDescent="0.25">
      <c r="A2061" s="1" t="s">
        <v>33</v>
      </c>
      <c r="B2061" s="1" t="s">
        <v>34</v>
      </c>
      <c r="C2061" s="2">
        <v>46043</v>
      </c>
      <c r="D2061" s="42" t="str">
        <f t="shared" si="148"/>
        <v>2026</v>
      </c>
      <c r="E2061" s="1" t="s">
        <v>35</v>
      </c>
      <c r="F2061" s="1" t="s">
        <v>36</v>
      </c>
      <c r="G2061" s="1" t="s">
        <v>37</v>
      </c>
      <c r="H2061" s="1" t="s">
        <v>2224</v>
      </c>
      <c r="I2061" s="1" t="s">
        <v>2225</v>
      </c>
      <c r="J2061" s="3">
        <v>0</v>
      </c>
      <c r="K2061" s="3">
        <v>1470950</v>
      </c>
      <c r="L2061" s="3">
        <f t="shared" si="149"/>
        <v>-1470950</v>
      </c>
      <c r="M2061" s="1" t="s">
        <v>40</v>
      </c>
      <c r="N2061" s="88">
        <v>800130907</v>
      </c>
      <c r="O2061" s="1" t="s">
        <v>42</v>
      </c>
      <c r="P2061" s="1" t="s">
        <v>37</v>
      </c>
      <c r="Q2061" s="1" t="s">
        <v>43</v>
      </c>
      <c r="R2061" s="1" t="s">
        <v>43</v>
      </c>
      <c r="S2061" s="1" t="s">
        <v>43</v>
      </c>
      <c r="T2061" s="3">
        <v>0</v>
      </c>
      <c r="U2061" s="1" t="s">
        <v>44</v>
      </c>
      <c r="V2061" s="1" t="s">
        <v>45</v>
      </c>
      <c r="W2061" s="1" t="s">
        <v>2224</v>
      </c>
      <c r="X2061" s="1" t="s">
        <v>46</v>
      </c>
      <c r="Y2061" s="1" t="s">
        <v>47</v>
      </c>
      <c r="Z2061" s="1" t="s">
        <v>2226</v>
      </c>
      <c r="AA2061" s="1" t="s">
        <v>49</v>
      </c>
      <c r="AB2061" s="1" t="s">
        <v>50</v>
      </c>
      <c r="AC2061" s="1" t="s">
        <v>51</v>
      </c>
      <c r="AD2061" s="1" t="s">
        <v>2226</v>
      </c>
      <c r="AE2061" s="1" t="s">
        <v>37</v>
      </c>
      <c r="AF2061">
        <f t="shared" si="146"/>
        <v>2026</v>
      </c>
      <c r="AG2061" t="str">
        <f t="shared" si="147"/>
        <v>ene</v>
      </c>
      <c r="AH2061" t="e">
        <f>+VLOOKUP(N2061,'[1]2. Ingreso de incapacidades'!$C$5:$O$6997,13,FALSE)</f>
        <v>#N/A</v>
      </c>
      <c r="AI2061" t="e">
        <v>#N/A</v>
      </c>
    </row>
    <row r="2062" spans="1:35" hidden="1" x14ac:dyDescent="0.25">
      <c r="A2062" s="1" t="s">
        <v>33</v>
      </c>
      <c r="B2062" s="1" t="s">
        <v>34</v>
      </c>
      <c r="C2062" s="2">
        <v>46043</v>
      </c>
      <c r="D2062" s="42" t="str">
        <f t="shared" si="148"/>
        <v>2026</v>
      </c>
      <c r="E2062" s="1" t="s">
        <v>35</v>
      </c>
      <c r="F2062" s="1" t="s">
        <v>36</v>
      </c>
      <c r="G2062" s="1" t="s">
        <v>37</v>
      </c>
      <c r="H2062" s="1" t="s">
        <v>2227</v>
      </c>
      <c r="I2062" s="1" t="s">
        <v>2228</v>
      </c>
      <c r="J2062" s="3">
        <v>0</v>
      </c>
      <c r="K2062" s="3">
        <v>382648</v>
      </c>
      <c r="L2062" s="3">
        <f t="shared" si="149"/>
        <v>-382648</v>
      </c>
      <c r="M2062" s="1" t="s">
        <v>40</v>
      </c>
      <c r="N2062" s="88">
        <v>800226175</v>
      </c>
      <c r="O2062" s="1" t="s">
        <v>207</v>
      </c>
      <c r="P2062" s="1" t="s">
        <v>37</v>
      </c>
      <c r="Q2062" s="1" t="s">
        <v>43</v>
      </c>
      <c r="R2062" s="1" t="s">
        <v>43</v>
      </c>
      <c r="S2062" s="1" t="s">
        <v>43</v>
      </c>
      <c r="T2062" s="3">
        <v>0</v>
      </c>
      <c r="U2062" s="1" t="s">
        <v>44</v>
      </c>
      <c r="V2062" s="1" t="s">
        <v>45</v>
      </c>
      <c r="W2062" s="1" t="s">
        <v>2227</v>
      </c>
      <c r="X2062" s="1" t="s">
        <v>46</v>
      </c>
      <c r="Y2062" s="1" t="s">
        <v>47</v>
      </c>
      <c r="Z2062" s="1" t="s">
        <v>2229</v>
      </c>
      <c r="AA2062" s="1" t="s">
        <v>49</v>
      </c>
      <c r="AB2062" s="1" t="s">
        <v>50</v>
      </c>
      <c r="AC2062" s="1" t="s">
        <v>51</v>
      </c>
      <c r="AD2062" s="1" t="s">
        <v>2229</v>
      </c>
      <c r="AE2062" s="1" t="s">
        <v>37</v>
      </c>
      <c r="AF2062">
        <f t="shared" si="146"/>
        <v>2026</v>
      </c>
      <c r="AG2062" t="str">
        <f t="shared" si="147"/>
        <v>ene</v>
      </c>
      <c r="AH2062" t="e">
        <f>+VLOOKUP(N2062,'[1]2. Ingreso de incapacidades'!$C$5:$O$6997,13,FALSE)</f>
        <v>#N/A</v>
      </c>
      <c r="AI2062" t="e">
        <v>#N/A</v>
      </c>
    </row>
    <row r="2063" spans="1:35" hidden="1" x14ac:dyDescent="0.25">
      <c r="A2063" s="1" t="s">
        <v>33</v>
      </c>
      <c r="B2063" s="1" t="s">
        <v>34</v>
      </c>
      <c r="C2063" s="2">
        <v>46049</v>
      </c>
      <c r="D2063" s="42" t="str">
        <f t="shared" si="148"/>
        <v>2026</v>
      </c>
      <c r="E2063" s="1" t="s">
        <v>35</v>
      </c>
      <c r="F2063" s="1" t="s">
        <v>36</v>
      </c>
      <c r="G2063" s="1" t="s">
        <v>37</v>
      </c>
      <c r="H2063" s="1" t="s">
        <v>2230</v>
      </c>
      <c r="I2063" s="1" t="s">
        <v>2231</v>
      </c>
      <c r="J2063" s="3">
        <v>0</v>
      </c>
      <c r="K2063" s="3">
        <v>179355</v>
      </c>
      <c r="L2063" s="3">
        <f t="shared" si="149"/>
        <v>-179355</v>
      </c>
      <c r="M2063" s="1" t="s">
        <v>40</v>
      </c>
      <c r="N2063" s="88">
        <v>800088702</v>
      </c>
      <c r="O2063" s="1" t="s">
        <v>63</v>
      </c>
      <c r="P2063" s="1" t="s">
        <v>37</v>
      </c>
      <c r="Q2063" s="1" t="s">
        <v>43</v>
      </c>
      <c r="R2063" s="1" t="s">
        <v>43</v>
      </c>
      <c r="S2063" s="1" t="s">
        <v>43</v>
      </c>
      <c r="T2063" s="3">
        <v>0</v>
      </c>
      <c r="U2063" s="1" t="s">
        <v>44</v>
      </c>
      <c r="V2063" s="1" t="s">
        <v>45</v>
      </c>
      <c r="W2063" s="1" t="s">
        <v>2230</v>
      </c>
      <c r="X2063" s="1" t="s">
        <v>46</v>
      </c>
      <c r="Y2063" s="1" t="s">
        <v>975</v>
      </c>
      <c r="Z2063" s="1" t="s">
        <v>2232</v>
      </c>
      <c r="AA2063" s="1" t="s">
        <v>49</v>
      </c>
      <c r="AB2063" s="1" t="s">
        <v>50</v>
      </c>
      <c r="AC2063" s="1" t="s">
        <v>51</v>
      </c>
      <c r="AD2063" s="1" t="s">
        <v>2233</v>
      </c>
      <c r="AE2063" s="1" t="s">
        <v>37</v>
      </c>
      <c r="AF2063">
        <f t="shared" si="146"/>
        <v>2026</v>
      </c>
      <c r="AG2063" t="str">
        <f t="shared" si="147"/>
        <v>ene</v>
      </c>
      <c r="AH2063" t="e">
        <f>+VLOOKUP(N2063,'[1]2. Ingreso de incapacidades'!$C$5:$O$6997,13,FALSE)</f>
        <v>#N/A</v>
      </c>
      <c r="AI2063" t="e">
        <v>#N/A</v>
      </c>
    </row>
    <row r="2064" spans="1:35" hidden="1" x14ac:dyDescent="0.25">
      <c r="A2064" s="1" t="s">
        <v>33</v>
      </c>
      <c r="B2064" s="1" t="s">
        <v>34</v>
      </c>
      <c r="C2064" s="2">
        <v>46051</v>
      </c>
      <c r="D2064" s="42" t="str">
        <f t="shared" si="148"/>
        <v>2026</v>
      </c>
      <c r="E2064" s="1" t="s">
        <v>35</v>
      </c>
      <c r="F2064" s="1" t="s">
        <v>36</v>
      </c>
      <c r="G2064" s="1" t="s">
        <v>37</v>
      </c>
      <c r="H2064" s="1" t="s">
        <v>2234</v>
      </c>
      <c r="I2064" s="1" t="s">
        <v>2235</v>
      </c>
      <c r="J2064" s="3">
        <v>0</v>
      </c>
      <c r="K2064" s="3">
        <v>152473</v>
      </c>
      <c r="L2064" s="3">
        <f t="shared" si="149"/>
        <v>-152473</v>
      </c>
      <c r="M2064" s="1" t="s">
        <v>40</v>
      </c>
      <c r="N2064" s="88">
        <v>800130907</v>
      </c>
      <c r="O2064" s="1" t="s">
        <v>42</v>
      </c>
      <c r="P2064" s="1" t="s">
        <v>37</v>
      </c>
      <c r="Q2064" s="1" t="s">
        <v>43</v>
      </c>
      <c r="R2064" s="1" t="s">
        <v>43</v>
      </c>
      <c r="S2064" s="1" t="s">
        <v>43</v>
      </c>
      <c r="T2064" s="3">
        <v>0</v>
      </c>
      <c r="U2064" s="1" t="s">
        <v>44</v>
      </c>
      <c r="V2064" s="1" t="s">
        <v>45</v>
      </c>
      <c r="W2064" s="1" t="s">
        <v>2234</v>
      </c>
      <c r="X2064" s="1" t="s">
        <v>46</v>
      </c>
      <c r="Y2064" s="1" t="s">
        <v>47</v>
      </c>
      <c r="Z2064" s="1" t="s">
        <v>2236</v>
      </c>
      <c r="AA2064" s="1" t="s">
        <v>49</v>
      </c>
      <c r="AB2064" s="1" t="s">
        <v>50</v>
      </c>
      <c r="AC2064" s="1" t="s">
        <v>51</v>
      </c>
      <c r="AD2064" s="1" t="s">
        <v>2236</v>
      </c>
      <c r="AE2064" s="1" t="s">
        <v>37</v>
      </c>
      <c r="AF2064">
        <f t="shared" si="146"/>
        <v>2026</v>
      </c>
      <c r="AG2064" t="str">
        <f t="shared" si="147"/>
        <v>ene</v>
      </c>
      <c r="AH2064" t="e">
        <f>+VLOOKUP(N2064,'[1]2. Ingreso de incapacidades'!$C$5:$O$6997,13,FALSE)</f>
        <v>#N/A</v>
      </c>
      <c r="AI2064" t="e">
        <v>#N/A</v>
      </c>
    </row>
    <row r="2065" spans="1:35" x14ac:dyDescent="0.25">
      <c r="A2065" s="1" t="s">
        <v>33</v>
      </c>
      <c r="B2065" s="1" t="s">
        <v>34</v>
      </c>
      <c r="C2065" s="2">
        <v>46053</v>
      </c>
      <c r="D2065" s="42" t="str">
        <f t="shared" si="148"/>
        <v>2026</v>
      </c>
      <c r="E2065" s="1" t="s">
        <v>73</v>
      </c>
      <c r="F2065" s="1" t="s">
        <v>74</v>
      </c>
      <c r="G2065" s="1" t="s">
        <v>37</v>
      </c>
      <c r="H2065" s="1" t="s">
        <v>2237</v>
      </c>
      <c r="I2065" s="1" t="s">
        <v>76</v>
      </c>
      <c r="J2065" s="3">
        <v>291818</v>
      </c>
      <c r="K2065" s="3">
        <v>0</v>
      </c>
      <c r="L2065" s="3">
        <f t="shared" si="149"/>
        <v>291818</v>
      </c>
      <c r="M2065" s="1" t="s">
        <v>40</v>
      </c>
      <c r="N2065" s="88">
        <v>30873721</v>
      </c>
      <c r="O2065" s="1" t="s">
        <v>126</v>
      </c>
      <c r="P2065" s="1" t="s">
        <v>1459</v>
      </c>
      <c r="Q2065" s="1" t="s">
        <v>1460</v>
      </c>
      <c r="R2065" s="1" t="s">
        <v>43</v>
      </c>
      <c r="S2065" s="1" t="s">
        <v>43</v>
      </c>
      <c r="T2065" s="3">
        <v>0</v>
      </c>
      <c r="U2065" s="1" t="s">
        <v>44</v>
      </c>
      <c r="V2065" s="1" t="s">
        <v>45</v>
      </c>
      <c r="W2065" s="1" t="s">
        <v>2237</v>
      </c>
      <c r="X2065" s="1" t="s">
        <v>46</v>
      </c>
      <c r="Y2065" s="1" t="s">
        <v>81</v>
      </c>
      <c r="Z2065" s="1" t="s">
        <v>2238</v>
      </c>
      <c r="AA2065" s="1" t="s">
        <v>83</v>
      </c>
      <c r="AB2065" s="1" t="s">
        <v>1989</v>
      </c>
      <c r="AC2065" s="1" t="s">
        <v>51</v>
      </c>
      <c r="AD2065" s="1" t="s">
        <v>2238</v>
      </c>
      <c r="AE2065" s="1" t="s">
        <v>37</v>
      </c>
      <c r="AF2065">
        <f t="shared" si="146"/>
        <v>2026</v>
      </c>
      <c r="AG2065" t="str">
        <f t="shared" si="147"/>
        <v>ene</v>
      </c>
      <c r="AH2065" t="str">
        <f>+VLOOKUP(N2065,'[1]2. Ingreso de incapacidades'!$C$5:$O$6997,13,FALSE)</f>
        <v>FAMISANAR E.P.S</v>
      </c>
      <c r="AI2065" t="s">
        <v>2196</v>
      </c>
    </row>
    <row r="2066" spans="1:35" x14ac:dyDescent="0.25">
      <c r="A2066" s="1" t="s">
        <v>33</v>
      </c>
      <c r="B2066" s="1" t="s">
        <v>34</v>
      </c>
      <c r="C2066" s="2">
        <v>46053</v>
      </c>
      <c r="D2066" s="42" t="str">
        <f t="shared" si="148"/>
        <v>2026</v>
      </c>
      <c r="E2066" s="1" t="s">
        <v>73</v>
      </c>
      <c r="F2066" s="1" t="s">
        <v>74</v>
      </c>
      <c r="G2066" s="1" t="s">
        <v>37</v>
      </c>
      <c r="H2066" s="1" t="s">
        <v>2237</v>
      </c>
      <c r="I2066" s="1" t="s">
        <v>76</v>
      </c>
      <c r="J2066" s="3">
        <v>125412</v>
      </c>
      <c r="K2066" s="3">
        <v>0</v>
      </c>
      <c r="L2066" s="3">
        <f t="shared" si="149"/>
        <v>125412</v>
      </c>
      <c r="M2066" s="1" t="s">
        <v>40</v>
      </c>
      <c r="N2066" s="88">
        <v>1050977365</v>
      </c>
      <c r="O2066" s="1" t="s">
        <v>2240</v>
      </c>
      <c r="P2066" s="1" t="s">
        <v>1459</v>
      </c>
      <c r="Q2066" s="1" t="s">
        <v>1460</v>
      </c>
      <c r="R2066" s="1" t="s">
        <v>43</v>
      </c>
      <c r="S2066" s="1" t="s">
        <v>43</v>
      </c>
      <c r="T2066" s="3">
        <v>0</v>
      </c>
      <c r="U2066" s="1" t="s">
        <v>44</v>
      </c>
      <c r="V2066" s="1" t="s">
        <v>45</v>
      </c>
      <c r="W2066" s="1" t="s">
        <v>2237</v>
      </c>
      <c r="X2066" s="1" t="s">
        <v>46</v>
      </c>
      <c r="Y2066" s="1" t="s">
        <v>81</v>
      </c>
      <c r="Z2066" s="1" t="s">
        <v>2238</v>
      </c>
      <c r="AA2066" s="1" t="s">
        <v>83</v>
      </c>
      <c r="AB2066" s="1" t="s">
        <v>1989</v>
      </c>
      <c r="AC2066" s="1" t="s">
        <v>51</v>
      </c>
      <c r="AD2066" s="1" t="s">
        <v>2238</v>
      </c>
      <c r="AE2066" s="1" t="s">
        <v>37</v>
      </c>
      <c r="AF2066">
        <f t="shared" si="146"/>
        <v>2026</v>
      </c>
      <c r="AG2066" t="str">
        <f t="shared" si="147"/>
        <v>ene</v>
      </c>
      <c r="AH2066" t="str">
        <f>+VLOOKUP(N2066,'[1]2. Ingreso de incapacidades'!$C$5:$O$6997,13,FALSE)</f>
        <v>NUEVA E.P.S</v>
      </c>
      <c r="AI2066" t="s">
        <v>2199</v>
      </c>
    </row>
    <row r="2067" spans="1:35" x14ac:dyDescent="0.25">
      <c r="A2067" s="1" t="s">
        <v>33</v>
      </c>
      <c r="B2067" s="1" t="s">
        <v>34</v>
      </c>
      <c r="C2067" s="2">
        <v>46053</v>
      </c>
      <c r="D2067" s="42" t="str">
        <f t="shared" si="148"/>
        <v>2026</v>
      </c>
      <c r="E2067" s="1" t="s">
        <v>73</v>
      </c>
      <c r="F2067" s="1" t="s">
        <v>74</v>
      </c>
      <c r="G2067" s="1" t="s">
        <v>37</v>
      </c>
      <c r="H2067" s="1" t="s">
        <v>2237</v>
      </c>
      <c r="I2067" s="1" t="s">
        <v>76</v>
      </c>
      <c r="J2067" s="3">
        <v>58364</v>
      </c>
      <c r="K2067" s="3">
        <v>0</v>
      </c>
      <c r="L2067" s="3">
        <f t="shared" si="149"/>
        <v>58364</v>
      </c>
      <c r="M2067" s="1" t="s">
        <v>40</v>
      </c>
      <c r="N2067" s="88">
        <v>9236697</v>
      </c>
      <c r="O2067" s="1" t="s">
        <v>247</v>
      </c>
      <c r="P2067" s="1" t="s">
        <v>1459</v>
      </c>
      <c r="Q2067" s="1" t="s">
        <v>1460</v>
      </c>
      <c r="R2067" s="1" t="s">
        <v>43</v>
      </c>
      <c r="S2067" s="1" t="s">
        <v>43</v>
      </c>
      <c r="T2067" s="3">
        <v>0</v>
      </c>
      <c r="U2067" s="1" t="s">
        <v>44</v>
      </c>
      <c r="V2067" s="1" t="s">
        <v>45</v>
      </c>
      <c r="W2067" s="1" t="s">
        <v>2237</v>
      </c>
      <c r="X2067" s="1" t="s">
        <v>46</v>
      </c>
      <c r="Y2067" s="1" t="s">
        <v>81</v>
      </c>
      <c r="Z2067" s="1" t="s">
        <v>2238</v>
      </c>
      <c r="AA2067" s="1" t="s">
        <v>83</v>
      </c>
      <c r="AB2067" s="1" t="s">
        <v>1989</v>
      </c>
      <c r="AC2067" s="1" t="s">
        <v>51</v>
      </c>
      <c r="AD2067" s="1" t="s">
        <v>2238</v>
      </c>
      <c r="AE2067" s="1" t="s">
        <v>37</v>
      </c>
      <c r="AF2067">
        <f t="shared" si="146"/>
        <v>2026</v>
      </c>
      <c r="AG2067" t="str">
        <f t="shared" si="147"/>
        <v>ene</v>
      </c>
      <c r="AH2067" t="str">
        <f>+VLOOKUP(N2067,'[1]2. Ingreso de incapacidades'!$C$5:$O$6997,13,FALSE)</f>
        <v>SURA E.P.S.</v>
      </c>
      <c r="AI2067" t="s">
        <v>2197</v>
      </c>
    </row>
    <row r="2068" spans="1:35" x14ac:dyDescent="0.25">
      <c r="A2068" s="1" t="s">
        <v>33</v>
      </c>
      <c r="B2068" s="1" t="s">
        <v>34</v>
      </c>
      <c r="C2068" s="2">
        <v>46053</v>
      </c>
      <c r="D2068" s="42" t="str">
        <f t="shared" si="148"/>
        <v>2026</v>
      </c>
      <c r="E2068" s="1" t="s">
        <v>73</v>
      </c>
      <c r="F2068" s="1" t="s">
        <v>74</v>
      </c>
      <c r="G2068" s="1" t="s">
        <v>37</v>
      </c>
      <c r="H2068" s="1" t="s">
        <v>2237</v>
      </c>
      <c r="I2068" s="1" t="s">
        <v>76</v>
      </c>
      <c r="J2068" s="3">
        <v>875453</v>
      </c>
      <c r="K2068" s="3">
        <v>0</v>
      </c>
      <c r="L2068" s="3">
        <f t="shared" si="149"/>
        <v>875453</v>
      </c>
      <c r="M2068" s="1" t="s">
        <v>40</v>
      </c>
      <c r="N2068" s="88">
        <v>1047370459</v>
      </c>
      <c r="O2068" s="1" t="s">
        <v>140</v>
      </c>
      <c r="P2068" s="1" t="s">
        <v>1459</v>
      </c>
      <c r="Q2068" s="1" t="s">
        <v>1460</v>
      </c>
      <c r="R2068" s="1" t="s">
        <v>43</v>
      </c>
      <c r="S2068" s="1" t="s">
        <v>43</v>
      </c>
      <c r="T2068" s="3">
        <v>0</v>
      </c>
      <c r="U2068" s="1" t="s">
        <v>44</v>
      </c>
      <c r="V2068" s="1" t="s">
        <v>45</v>
      </c>
      <c r="W2068" s="1" t="s">
        <v>2237</v>
      </c>
      <c r="X2068" s="1" t="s">
        <v>46</v>
      </c>
      <c r="Y2068" s="1" t="s">
        <v>81</v>
      </c>
      <c r="Z2068" s="1" t="s">
        <v>2238</v>
      </c>
      <c r="AA2068" s="1" t="s">
        <v>83</v>
      </c>
      <c r="AB2068" s="1" t="s">
        <v>1989</v>
      </c>
      <c r="AC2068" s="1" t="s">
        <v>51</v>
      </c>
      <c r="AD2068" s="1" t="s">
        <v>2238</v>
      </c>
      <c r="AE2068" s="1" t="s">
        <v>37</v>
      </c>
      <c r="AF2068">
        <f t="shared" si="146"/>
        <v>2026</v>
      </c>
      <c r="AG2068" t="str">
        <f t="shared" si="147"/>
        <v>ene</v>
      </c>
      <c r="AH2068" t="str">
        <f>+VLOOKUP(N2068,'[1]2. Ingreso de incapacidades'!$C$5:$O$6997,13,FALSE)</f>
        <v>SALUD TOTAL E.P.S.</v>
      </c>
      <c r="AI2068" t="s">
        <v>2192</v>
      </c>
    </row>
    <row r="2069" spans="1:35" hidden="1" x14ac:dyDescent="0.25">
      <c r="A2069" s="1" t="s">
        <v>33</v>
      </c>
      <c r="B2069" s="1" t="s">
        <v>34</v>
      </c>
      <c r="C2069" s="2">
        <v>46053</v>
      </c>
      <c r="D2069" s="42" t="str">
        <f t="shared" si="148"/>
        <v>2026</v>
      </c>
      <c r="E2069" s="1" t="s">
        <v>73</v>
      </c>
      <c r="F2069" s="1" t="s">
        <v>74</v>
      </c>
      <c r="G2069" s="1" t="s">
        <v>37</v>
      </c>
      <c r="H2069" s="1" t="s">
        <v>2237</v>
      </c>
      <c r="I2069" s="1" t="s">
        <v>76</v>
      </c>
      <c r="J2069" s="3">
        <v>0</v>
      </c>
      <c r="K2069" s="3">
        <v>875453</v>
      </c>
      <c r="L2069" s="3">
        <f t="shared" si="149"/>
        <v>-875453</v>
      </c>
      <c r="M2069" s="1" t="s">
        <v>40</v>
      </c>
      <c r="N2069" s="88">
        <v>1047370459</v>
      </c>
      <c r="O2069" s="1" t="s">
        <v>140</v>
      </c>
      <c r="P2069" s="1" t="s">
        <v>1459</v>
      </c>
      <c r="Q2069" s="1" t="s">
        <v>1460</v>
      </c>
      <c r="R2069" s="1" t="s">
        <v>43</v>
      </c>
      <c r="S2069" s="1" t="s">
        <v>43</v>
      </c>
      <c r="T2069" s="3">
        <v>0</v>
      </c>
      <c r="U2069" s="1" t="s">
        <v>44</v>
      </c>
      <c r="V2069" s="1" t="s">
        <v>45</v>
      </c>
      <c r="W2069" s="1" t="s">
        <v>2237</v>
      </c>
      <c r="X2069" s="1" t="s">
        <v>46</v>
      </c>
      <c r="Y2069" s="1" t="s">
        <v>81</v>
      </c>
      <c r="Z2069" s="1" t="s">
        <v>2238</v>
      </c>
      <c r="AA2069" s="1" t="s">
        <v>83</v>
      </c>
      <c r="AB2069" s="1" t="s">
        <v>1989</v>
      </c>
      <c r="AC2069" s="1" t="s">
        <v>51</v>
      </c>
      <c r="AD2069" s="1" t="s">
        <v>2238</v>
      </c>
      <c r="AE2069" s="1" t="s">
        <v>37</v>
      </c>
      <c r="AF2069">
        <f t="shared" si="146"/>
        <v>2026</v>
      </c>
      <c r="AG2069" t="str">
        <f t="shared" si="147"/>
        <v>ene</v>
      </c>
      <c r="AH2069" t="str">
        <f>+VLOOKUP(N2069,'[1]2. Ingreso de incapacidades'!$C$5:$O$6997,13,FALSE)</f>
        <v>SALUD TOTAL E.P.S.</v>
      </c>
      <c r="AI2069" t="s">
        <v>2192</v>
      </c>
    </row>
    <row r="2070" spans="1:35" x14ac:dyDescent="0.25">
      <c r="A2070" s="1" t="s">
        <v>33</v>
      </c>
      <c r="B2070" s="1" t="s">
        <v>34</v>
      </c>
      <c r="C2070" s="2">
        <v>46053</v>
      </c>
      <c r="D2070" s="42" t="str">
        <f t="shared" si="148"/>
        <v>2026</v>
      </c>
      <c r="E2070" s="1" t="s">
        <v>73</v>
      </c>
      <c r="F2070" s="1" t="s">
        <v>74</v>
      </c>
      <c r="G2070" s="1" t="s">
        <v>37</v>
      </c>
      <c r="H2070" s="1" t="s">
        <v>2237</v>
      </c>
      <c r="I2070" s="1" t="s">
        <v>76</v>
      </c>
      <c r="J2070" s="3">
        <v>758726</v>
      </c>
      <c r="K2070" s="3">
        <v>0</v>
      </c>
      <c r="L2070" s="3">
        <f t="shared" si="149"/>
        <v>758726</v>
      </c>
      <c r="M2070" s="1" t="s">
        <v>40</v>
      </c>
      <c r="N2070" s="88">
        <v>1143339994</v>
      </c>
      <c r="O2070" s="1" t="s">
        <v>114</v>
      </c>
      <c r="P2070" s="1" t="s">
        <v>1459</v>
      </c>
      <c r="Q2070" s="1" t="s">
        <v>1460</v>
      </c>
      <c r="R2070" s="1" t="s">
        <v>43</v>
      </c>
      <c r="S2070" s="1" t="s">
        <v>43</v>
      </c>
      <c r="T2070" s="3">
        <v>0</v>
      </c>
      <c r="U2070" s="1" t="s">
        <v>44</v>
      </c>
      <c r="V2070" s="1" t="s">
        <v>45</v>
      </c>
      <c r="W2070" s="1" t="s">
        <v>2237</v>
      </c>
      <c r="X2070" s="1" t="s">
        <v>46</v>
      </c>
      <c r="Y2070" s="1" t="s">
        <v>81</v>
      </c>
      <c r="Z2070" s="1" t="s">
        <v>2238</v>
      </c>
      <c r="AA2070" s="1" t="s">
        <v>83</v>
      </c>
      <c r="AB2070" s="1" t="s">
        <v>1989</v>
      </c>
      <c r="AC2070" s="1" t="s">
        <v>51</v>
      </c>
      <c r="AD2070" s="1" t="s">
        <v>2238</v>
      </c>
      <c r="AE2070" s="1" t="s">
        <v>37</v>
      </c>
      <c r="AF2070">
        <f t="shared" si="146"/>
        <v>2026</v>
      </c>
      <c r="AG2070" t="str">
        <f t="shared" si="147"/>
        <v>ene</v>
      </c>
      <c r="AH2070" t="str">
        <f>+VLOOKUP(N2070,'[1]2. Ingreso de incapacidades'!$C$5:$O$6997,13,FALSE)</f>
        <v>SALUD TOTAL E.P.S.</v>
      </c>
      <c r="AI2070" t="s">
        <v>2192</v>
      </c>
    </row>
    <row r="2071" spans="1:35" x14ac:dyDescent="0.25">
      <c r="A2071" s="1" t="s">
        <v>33</v>
      </c>
      <c r="B2071" s="1" t="s">
        <v>34</v>
      </c>
      <c r="C2071" s="2">
        <v>46053</v>
      </c>
      <c r="D2071" s="42" t="str">
        <f t="shared" si="148"/>
        <v>2026</v>
      </c>
      <c r="E2071" s="1" t="s">
        <v>73</v>
      </c>
      <c r="F2071" s="1" t="s">
        <v>74</v>
      </c>
      <c r="G2071" s="1" t="s">
        <v>37</v>
      </c>
      <c r="H2071" s="1" t="s">
        <v>2237</v>
      </c>
      <c r="I2071" s="1" t="s">
        <v>76</v>
      </c>
      <c r="J2071" s="3">
        <v>58364</v>
      </c>
      <c r="K2071" s="3">
        <v>0</v>
      </c>
      <c r="L2071" s="3">
        <f t="shared" si="149"/>
        <v>58364</v>
      </c>
      <c r="M2071" s="1" t="s">
        <v>40</v>
      </c>
      <c r="N2071" s="88">
        <v>73131436</v>
      </c>
      <c r="O2071" s="1" t="s">
        <v>153</v>
      </c>
      <c r="P2071" s="1" t="s">
        <v>1459</v>
      </c>
      <c r="Q2071" s="1" t="s">
        <v>1460</v>
      </c>
      <c r="R2071" s="1" t="s">
        <v>43</v>
      </c>
      <c r="S2071" s="1" t="s">
        <v>43</v>
      </c>
      <c r="T2071" s="3">
        <v>0</v>
      </c>
      <c r="U2071" s="1" t="s">
        <v>44</v>
      </c>
      <c r="V2071" s="1" t="s">
        <v>45</v>
      </c>
      <c r="W2071" s="1" t="s">
        <v>2237</v>
      </c>
      <c r="X2071" s="1" t="s">
        <v>46</v>
      </c>
      <c r="Y2071" s="1" t="s">
        <v>81</v>
      </c>
      <c r="Z2071" s="1" t="s">
        <v>2238</v>
      </c>
      <c r="AA2071" s="1" t="s">
        <v>83</v>
      </c>
      <c r="AB2071" s="1" t="s">
        <v>1989</v>
      </c>
      <c r="AC2071" s="1" t="s">
        <v>51</v>
      </c>
      <c r="AD2071" s="1" t="s">
        <v>2238</v>
      </c>
      <c r="AE2071" s="1" t="s">
        <v>37</v>
      </c>
      <c r="AF2071">
        <f t="shared" si="146"/>
        <v>2026</v>
      </c>
      <c r="AG2071" t="str">
        <f t="shared" si="147"/>
        <v>ene</v>
      </c>
      <c r="AH2071" t="str">
        <f>+VLOOKUP(N2071,'[1]2. Ingreso de incapacidades'!$C$5:$O$6997,13,FALSE)</f>
        <v>SALUD TOTAL E.P.S.</v>
      </c>
      <c r="AI2071" t="s">
        <v>2192</v>
      </c>
    </row>
    <row r="2072" spans="1:35" x14ac:dyDescent="0.25">
      <c r="A2072" s="1" t="s">
        <v>33</v>
      </c>
      <c r="B2072" s="1" t="s">
        <v>34</v>
      </c>
      <c r="C2072" s="2">
        <v>46053</v>
      </c>
      <c r="D2072" s="42" t="str">
        <f t="shared" si="148"/>
        <v>2026</v>
      </c>
      <c r="E2072" s="1" t="s">
        <v>73</v>
      </c>
      <c r="F2072" s="1" t="s">
        <v>74</v>
      </c>
      <c r="G2072" s="1" t="s">
        <v>37</v>
      </c>
      <c r="H2072" s="1" t="s">
        <v>2237</v>
      </c>
      <c r="I2072" s="1" t="s">
        <v>76</v>
      </c>
      <c r="J2072" s="3">
        <v>116727</v>
      </c>
      <c r="K2072" s="3">
        <v>0</v>
      </c>
      <c r="L2072" s="3">
        <f t="shared" si="149"/>
        <v>116727</v>
      </c>
      <c r="M2072" s="1" t="s">
        <v>40</v>
      </c>
      <c r="N2072" s="88">
        <v>73211365</v>
      </c>
      <c r="O2072" s="1" t="s">
        <v>96</v>
      </c>
      <c r="P2072" s="1" t="s">
        <v>1459</v>
      </c>
      <c r="Q2072" s="1" t="s">
        <v>1460</v>
      </c>
      <c r="R2072" s="1" t="s">
        <v>43</v>
      </c>
      <c r="S2072" s="1" t="s">
        <v>43</v>
      </c>
      <c r="T2072" s="3">
        <v>0</v>
      </c>
      <c r="U2072" s="1" t="s">
        <v>44</v>
      </c>
      <c r="V2072" s="1" t="s">
        <v>45</v>
      </c>
      <c r="W2072" s="1" t="s">
        <v>2237</v>
      </c>
      <c r="X2072" s="1" t="s">
        <v>46</v>
      </c>
      <c r="Y2072" s="1" t="s">
        <v>81</v>
      </c>
      <c r="Z2072" s="1" t="s">
        <v>2238</v>
      </c>
      <c r="AA2072" s="1" t="s">
        <v>83</v>
      </c>
      <c r="AB2072" s="1" t="s">
        <v>1989</v>
      </c>
      <c r="AC2072" s="1" t="s">
        <v>51</v>
      </c>
      <c r="AD2072" s="1" t="s">
        <v>2238</v>
      </c>
      <c r="AE2072" s="1" t="s">
        <v>37</v>
      </c>
      <c r="AF2072">
        <f t="shared" si="146"/>
        <v>2026</v>
      </c>
      <c r="AG2072" t="str">
        <f t="shared" si="147"/>
        <v>ene</v>
      </c>
      <c r="AH2072" t="str">
        <f>+VLOOKUP(N2072,'[1]2. Ingreso de incapacidades'!$C$5:$O$6997,13,FALSE)</f>
        <v>SANITAS E.P.S</v>
      </c>
      <c r="AI2072" t="s">
        <v>2193</v>
      </c>
    </row>
    <row r="2073" spans="1:35" x14ac:dyDescent="0.25">
      <c r="A2073" s="1" t="s">
        <v>33</v>
      </c>
      <c r="B2073" s="1" t="s">
        <v>34</v>
      </c>
      <c r="C2073" s="2">
        <v>46053</v>
      </c>
      <c r="D2073" s="42" t="str">
        <f t="shared" si="148"/>
        <v>2026</v>
      </c>
      <c r="E2073" s="1" t="s">
        <v>73</v>
      </c>
      <c r="F2073" s="1" t="s">
        <v>74</v>
      </c>
      <c r="G2073" s="1" t="s">
        <v>37</v>
      </c>
      <c r="H2073" s="1" t="s">
        <v>2237</v>
      </c>
      <c r="I2073" s="1" t="s">
        <v>76</v>
      </c>
      <c r="J2073" s="3">
        <v>58364</v>
      </c>
      <c r="K2073" s="3">
        <v>0</v>
      </c>
      <c r="L2073" s="3">
        <f t="shared" si="149"/>
        <v>58364</v>
      </c>
      <c r="M2073" s="1" t="s">
        <v>40</v>
      </c>
      <c r="N2073" s="88">
        <v>73576572</v>
      </c>
      <c r="O2073" s="1" t="s">
        <v>134</v>
      </c>
      <c r="P2073" s="1" t="s">
        <v>1459</v>
      </c>
      <c r="Q2073" s="1" t="s">
        <v>1460</v>
      </c>
      <c r="R2073" s="1" t="s">
        <v>43</v>
      </c>
      <c r="S2073" s="1" t="s">
        <v>43</v>
      </c>
      <c r="T2073" s="3">
        <v>0</v>
      </c>
      <c r="U2073" s="1" t="s">
        <v>44</v>
      </c>
      <c r="V2073" s="1" t="s">
        <v>45</v>
      </c>
      <c r="W2073" s="1" t="s">
        <v>2237</v>
      </c>
      <c r="X2073" s="1" t="s">
        <v>46</v>
      </c>
      <c r="Y2073" s="1" t="s">
        <v>81</v>
      </c>
      <c r="Z2073" s="1" t="s">
        <v>2238</v>
      </c>
      <c r="AA2073" s="1" t="s">
        <v>83</v>
      </c>
      <c r="AB2073" s="1" t="s">
        <v>1989</v>
      </c>
      <c r="AC2073" s="1" t="s">
        <v>51</v>
      </c>
      <c r="AD2073" s="1" t="s">
        <v>2238</v>
      </c>
      <c r="AE2073" s="1" t="s">
        <v>37</v>
      </c>
      <c r="AF2073">
        <f t="shared" si="146"/>
        <v>2026</v>
      </c>
      <c r="AG2073" t="str">
        <f t="shared" si="147"/>
        <v>ene</v>
      </c>
      <c r="AH2073" t="str">
        <f>+VLOOKUP(N2073,'[1]2. Ingreso de incapacidades'!$C$5:$O$6997,13,FALSE)</f>
        <v>SANITAS E.P.S</v>
      </c>
      <c r="AI2073" t="s">
        <v>2193</v>
      </c>
    </row>
    <row r="2074" spans="1:35" x14ac:dyDescent="0.25">
      <c r="A2074" s="1" t="s">
        <v>33</v>
      </c>
      <c r="B2074" s="1" t="s">
        <v>34</v>
      </c>
      <c r="C2074" s="2">
        <v>46053</v>
      </c>
      <c r="D2074" s="42" t="str">
        <f t="shared" si="148"/>
        <v>2026</v>
      </c>
      <c r="E2074" s="1" t="s">
        <v>73</v>
      </c>
      <c r="F2074" s="1" t="s">
        <v>74</v>
      </c>
      <c r="G2074" s="1" t="s">
        <v>37</v>
      </c>
      <c r="H2074" s="1" t="s">
        <v>2237</v>
      </c>
      <c r="I2074" s="1" t="s">
        <v>76</v>
      </c>
      <c r="J2074" s="3">
        <v>58364</v>
      </c>
      <c r="K2074" s="3">
        <v>0</v>
      </c>
      <c r="L2074" s="3">
        <f t="shared" si="149"/>
        <v>58364</v>
      </c>
      <c r="M2074" s="1" t="s">
        <v>40</v>
      </c>
      <c r="N2074" s="88">
        <v>3828437</v>
      </c>
      <c r="O2074" s="1" t="s">
        <v>766</v>
      </c>
      <c r="P2074" s="1" t="s">
        <v>1459</v>
      </c>
      <c r="Q2074" s="1" t="s">
        <v>1460</v>
      </c>
      <c r="R2074" s="1" t="s">
        <v>43</v>
      </c>
      <c r="S2074" s="1" t="s">
        <v>43</v>
      </c>
      <c r="T2074" s="3">
        <v>0</v>
      </c>
      <c r="U2074" s="1" t="s">
        <v>44</v>
      </c>
      <c r="V2074" s="1" t="s">
        <v>45</v>
      </c>
      <c r="W2074" s="1" t="s">
        <v>2237</v>
      </c>
      <c r="X2074" s="1" t="s">
        <v>46</v>
      </c>
      <c r="Y2074" s="1" t="s">
        <v>81</v>
      </c>
      <c r="Z2074" s="1" t="s">
        <v>2238</v>
      </c>
      <c r="AA2074" s="1" t="s">
        <v>83</v>
      </c>
      <c r="AB2074" s="1" t="s">
        <v>1989</v>
      </c>
      <c r="AC2074" s="1" t="s">
        <v>51</v>
      </c>
      <c r="AD2074" s="1" t="s">
        <v>2238</v>
      </c>
      <c r="AE2074" s="1" t="s">
        <v>37</v>
      </c>
      <c r="AF2074">
        <f t="shared" si="146"/>
        <v>2026</v>
      </c>
      <c r="AG2074" t="str">
        <f t="shared" si="147"/>
        <v>ene</v>
      </c>
      <c r="AH2074" t="str">
        <f>+VLOOKUP(N2074,'[1]2. Ingreso de incapacidades'!$C$5:$O$6997,13,FALSE)</f>
        <v>EPS MUTUAL SER</v>
      </c>
      <c r="AI2074" t="s">
        <v>2195</v>
      </c>
    </row>
    <row r="2075" spans="1:35" x14ac:dyDescent="0.25">
      <c r="A2075" s="1" t="s">
        <v>33</v>
      </c>
      <c r="B2075" s="1" t="s">
        <v>34</v>
      </c>
      <c r="C2075" s="2">
        <v>46053</v>
      </c>
      <c r="D2075" s="42" t="str">
        <f t="shared" si="148"/>
        <v>2026</v>
      </c>
      <c r="E2075" s="1" t="s">
        <v>73</v>
      </c>
      <c r="F2075" s="1" t="s">
        <v>74</v>
      </c>
      <c r="G2075" s="1" t="s">
        <v>37</v>
      </c>
      <c r="H2075" s="1" t="s">
        <v>2237</v>
      </c>
      <c r="I2075" s="1" t="s">
        <v>76</v>
      </c>
      <c r="J2075" s="3">
        <v>116727</v>
      </c>
      <c r="K2075" s="3">
        <v>0</v>
      </c>
      <c r="L2075" s="3">
        <f t="shared" si="149"/>
        <v>116727</v>
      </c>
      <c r="M2075" s="1" t="s">
        <v>40</v>
      </c>
      <c r="N2075" s="88">
        <v>7961072</v>
      </c>
      <c r="O2075" s="1" t="s">
        <v>2031</v>
      </c>
      <c r="P2075" s="1" t="s">
        <v>1459</v>
      </c>
      <c r="Q2075" s="1" t="s">
        <v>1460</v>
      </c>
      <c r="R2075" s="1" t="s">
        <v>43</v>
      </c>
      <c r="S2075" s="1" t="s">
        <v>43</v>
      </c>
      <c r="T2075" s="3">
        <v>0</v>
      </c>
      <c r="U2075" s="1" t="s">
        <v>44</v>
      </c>
      <c r="V2075" s="1" t="s">
        <v>45</v>
      </c>
      <c r="W2075" s="1" t="s">
        <v>2237</v>
      </c>
      <c r="X2075" s="1" t="s">
        <v>46</v>
      </c>
      <c r="Y2075" s="1" t="s">
        <v>81</v>
      </c>
      <c r="Z2075" s="1" t="s">
        <v>2238</v>
      </c>
      <c r="AA2075" s="1" t="s">
        <v>83</v>
      </c>
      <c r="AB2075" s="1" t="s">
        <v>1989</v>
      </c>
      <c r="AC2075" s="1" t="s">
        <v>51</v>
      </c>
      <c r="AD2075" s="1" t="s">
        <v>2238</v>
      </c>
      <c r="AE2075" s="1" t="s">
        <v>37</v>
      </c>
      <c r="AF2075">
        <f t="shared" si="146"/>
        <v>2026</v>
      </c>
      <c r="AG2075" t="str">
        <f t="shared" si="147"/>
        <v>ene</v>
      </c>
      <c r="AH2075" t="str">
        <f>+VLOOKUP(N2075,'[1]2. Ingreso de incapacidades'!$C$5:$O$6997,13,FALSE)</f>
        <v>EPS MUTUAL SER</v>
      </c>
      <c r="AI2075" t="s">
        <v>2195</v>
      </c>
    </row>
    <row r="2076" spans="1:35" x14ac:dyDescent="0.25">
      <c r="A2076" s="1" t="s">
        <v>33</v>
      </c>
      <c r="B2076" s="1" t="s">
        <v>34</v>
      </c>
      <c r="C2076" s="2">
        <v>46053</v>
      </c>
      <c r="D2076" s="42" t="str">
        <f t="shared" si="148"/>
        <v>2026</v>
      </c>
      <c r="E2076" s="1" t="s">
        <v>73</v>
      </c>
      <c r="F2076" s="1" t="s">
        <v>74</v>
      </c>
      <c r="G2076" s="1" t="s">
        <v>37</v>
      </c>
      <c r="H2076" s="1" t="s">
        <v>2237</v>
      </c>
      <c r="I2076" s="1" t="s">
        <v>76</v>
      </c>
      <c r="J2076" s="3">
        <v>817089</v>
      </c>
      <c r="K2076" s="3">
        <v>0</v>
      </c>
      <c r="L2076" s="3">
        <f t="shared" si="149"/>
        <v>817089</v>
      </c>
      <c r="M2076" s="1" t="s">
        <v>40</v>
      </c>
      <c r="N2076" s="88">
        <v>12595533</v>
      </c>
      <c r="O2076" s="1" t="s">
        <v>116</v>
      </c>
      <c r="P2076" s="1" t="s">
        <v>1459</v>
      </c>
      <c r="Q2076" s="1" t="s">
        <v>1460</v>
      </c>
      <c r="R2076" s="1" t="s">
        <v>43</v>
      </c>
      <c r="S2076" s="1" t="s">
        <v>43</v>
      </c>
      <c r="T2076" s="3">
        <v>0</v>
      </c>
      <c r="U2076" s="1" t="s">
        <v>44</v>
      </c>
      <c r="V2076" s="1" t="s">
        <v>45</v>
      </c>
      <c r="W2076" s="1" t="s">
        <v>2237</v>
      </c>
      <c r="X2076" s="1" t="s">
        <v>46</v>
      </c>
      <c r="Y2076" s="1" t="s">
        <v>81</v>
      </c>
      <c r="Z2076" s="1" t="s">
        <v>2238</v>
      </c>
      <c r="AA2076" s="1" t="s">
        <v>83</v>
      </c>
      <c r="AB2076" s="1" t="s">
        <v>1989</v>
      </c>
      <c r="AC2076" s="1" t="s">
        <v>51</v>
      </c>
      <c r="AD2076" s="1" t="s">
        <v>2238</v>
      </c>
      <c r="AE2076" s="1" t="s">
        <v>37</v>
      </c>
      <c r="AF2076">
        <f t="shared" si="146"/>
        <v>2026</v>
      </c>
      <c r="AG2076" t="str">
        <f t="shared" si="147"/>
        <v>ene</v>
      </c>
      <c r="AH2076" t="str">
        <f>+VLOOKUP(N2076,'[1]2. Ingreso de incapacidades'!$C$5:$O$6997,13,FALSE)</f>
        <v>NUEVA E.P.S</v>
      </c>
      <c r="AI2076" t="s">
        <v>2199</v>
      </c>
    </row>
    <row r="2077" spans="1:35" x14ac:dyDescent="0.25">
      <c r="A2077" s="1" t="s">
        <v>33</v>
      </c>
      <c r="B2077" s="1" t="s">
        <v>34</v>
      </c>
      <c r="C2077" s="2">
        <v>46053</v>
      </c>
      <c r="D2077" s="42" t="str">
        <f t="shared" si="148"/>
        <v>2026</v>
      </c>
      <c r="E2077" s="1" t="s">
        <v>73</v>
      </c>
      <c r="F2077" s="1" t="s">
        <v>74</v>
      </c>
      <c r="G2077" s="1" t="s">
        <v>37</v>
      </c>
      <c r="H2077" s="1" t="s">
        <v>2237</v>
      </c>
      <c r="I2077" s="1" t="s">
        <v>76</v>
      </c>
      <c r="J2077" s="3">
        <v>58364</v>
      </c>
      <c r="K2077" s="3">
        <v>0</v>
      </c>
      <c r="L2077" s="3">
        <f t="shared" si="149"/>
        <v>58364</v>
      </c>
      <c r="M2077" s="1" t="s">
        <v>40</v>
      </c>
      <c r="N2077" s="88">
        <v>1143383567</v>
      </c>
      <c r="O2077" s="1" t="s">
        <v>746</v>
      </c>
      <c r="P2077" s="1" t="s">
        <v>1459</v>
      </c>
      <c r="Q2077" s="1" t="s">
        <v>1460</v>
      </c>
      <c r="R2077" s="1" t="s">
        <v>43</v>
      </c>
      <c r="S2077" s="1" t="s">
        <v>43</v>
      </c>
      <c r="T2077" s="3">
        <v>0</v>
      </c>
      <c r="U2077" s="1" t="s">
        <v>44</v>
      </c>
      <c r="V2077" s="1" t="s">
        <v>45</v>
      </c>
      <c r="W2077" s="1" t="s">
        <v>2237</v>
      </c>
      <c r="X2077" s="1" t="s">
        <v>46</v>
      </c>
      <c r="Y2077" s="1" t="s">
        <v>81</v>
      </c>
      <c r="Z2077" s="1" t="s">
        <v>2238</v>
      </c>
      <c r="AA2077" s="1" t="s">
        <v>83</v>
      </c>
      <c r="AB2077" s="1" t="s">
        <v>1989</v>
      </c>
      <c r="AC2077" s="1" t="s">
        <v>51</v>
      </c>
      <c r="AD2077" s="1" t="s">
        <v>2238</v>
      </c>
      <c r="AE2077" s="1" t="s">
        <v>37</v>
      </c>
      <c r="AF2077">
        <f t="shared" si="146"/>
        <v>2026</v>
      </c>
      <c r="AG2077" t="str">
        <f t="shared" si="147"/>
        <v>ene</v>
      </c>
      <c r="AH2077" t="str">
        <f>+VLOOKUP(N2077,'[1]2. Ingreso de incapacidades'!$C$5:$O$6997,13,FALSE)</f>
        <v>EPS MUTUAL SER</v>
      </c>
      <c r="AI2077" t="s">
        <v>2195</v>
      </c>
    </row>
    <row r="2078" spans="1:35" x14ac:dyDescent="0.25">
      <c r="A2078" s="1" t="s">
        <v>33</v>
      </c>
      <c r="B2078" s="1" t="s">
        <v>34</v>
      </c>
      <c r="C2078" s="2">
        <v>46053</v>
      </c>
      <c r="D2078" s="42" t="str">
        <f t="shared" si="148"/>
        <v>2026</v>
      </c>
      <c r="E2078" s="1" t="s">
        <v>73</v>
      </c>
      <c r="F2078" s="1" t="s">
        <v>74</v>
      </c>
      <c r="G2078" s="1" t="s">
        <v>37</v>
      </c>
      <c r="H2078" s="1" t="s">
        <v>2237</v>
      </c>
      <c r="I2078" s="1" t="s">
        <v>76</v>
      </c>
      <c r="J2078" s="3">
        <v>291818</v>
      </c>
      <c r="K2078" s="3">
        <v>0</v>
      </c>
      <c r="L2078" s="3">
        <f t="shared" si="149"/>
        <v>291818</v>
      </c>
      <c r="M2078" s="1" t="s">
        <v>40</v>
      </c>
      <c r="N2078" s="88">
        <v>73169783</v>
      </c>
      <c r="O2078" s="1" t="s">
        <v>78</v>
      </c>
      <c r="P2078" s="1" t="s">
        <v>1459</v>
      </c>
      <c r="Q2078" s="1" t="s">
        <v>1460</v>
      </c>
      <c r="R2078" s="1" t="s">
        <v>43</v>
      </c>
      <c r="S2078" s="1" t="s">
        <v>43</v>
      </c>
      <c r="T2078" s="3">
        <v>0</v>
      </c>
      <c r="U2078" s="1" t="s">
        <v>44</v>
      </c>
      <c r="V2078" s="1" t="s">
        <v>45</v>
      </c>
      <c r="W2078" s="1" t="s">
        <v>2237</v>
      </c>
      <c r="X2078" s="1" t="s">
        <v>46</v>
      </c>
      <c r="Y2078" s="1" t="s">
        <v>81</v>
      </c>
      <c r="Z2078" s="1" t="s">
        <v>2238</v>
      </c>
      <c r="AA2078" s="1" t="s">
        <v>83</v>
      </c>
      <c r="AB2078" s="1" t="s">
        <v>1989</v>
      </c>
      <c r="AC2078" s="1" t="s">
        <v>51</v>
      </c>
      <c r="AD2078" s="1" t="s">
        <v>2238</v>
      </c>
      <c r="AE2078" s="1" t="s">
        <v>37</v>
      </c>
      <c r="AF2078">
        <f t="shared" si="146"/>
        <v>2026</v>
      </c>
      <c r="AG2078" t="str">
        <f t="shared" si="147"/>
        <v>ene</v>
      </c>
      <c r="AH2078" t="str">
        <f>+VLOOKUP(N2078,'[1]2. Ingreso de incapacidades'!$C$5:$O$6997,13,FALSE)</f>
        <v>EPS-S CAJACOPI</v>
      </c>
      <c r="AI2078" t="s">
        <v>2200</v>
      </c>
    </row>
    <row r="2079" spans="1:35" x14ac:dyDescent="0.25">
      <c r="A2079" s="1" t="s">
        <v>33</v>
      </c>
      <c r="B2079" s="1" t="s">
        <v>34</v>
      </c>
      <c r="C2079" s="2">
        <v>46053</v>
      </c>
      <c r="D2079" s="42" t="str">
        <f t="shared" si="148"/>
        <v>2026</v>
      </c>
      <c r="E2079" s="1" t="s">
        <v>73</v>
      </c>
      <c r="F2079" s="1" t="s">
        <v>74</v>
      </c>
      <c r="G2079" s="1" t="s">
        <v>37</v>
      </c>
      <c r="H2079" s="1" t="s">
        <v>2237</v>
      </c>
      <c r="I2079" s="1" t="s">
        <v>76</v>
      </c>
      <c r="J2079" s="3">
        <v>58364</v>
      </c>
      <c r="K2079" s="3">
        <v>0</v>
      </c>
      <c r="L2079" s="3">
        <f t="shared" si="149"/>
        <v>58364</v>
      </c>
      <c r="M2079" s="1" t="s">
        <v>40</v>
      </c>
      <c r="N2079" s="88">
        <v>73576572</v>
      </c>
      <c r="O2079" s="1" t="s">
        <v>134</v>
      </c>
      <c r="P2079" s="1" t="s">
        <v>1459</v>
      </c>
      <c r="Q2079" s="1" t="s">
        <v>1460</v>
      </c>
      <c r="R2079" s="1" t="s">
        <v>43</v>
      </c>
      <c r="S2079" s="1" t="s">
        <v>43</v>
      </c>
      <c r="T2079" s="3">
        <v>0</v>
      </c>
      <c r="U2079" s="1" t="s">
        <v>44</v>
      </c>
      <c r="V2079" s="1" t="s">
        <v>45</v>
      </c>
      <c r="W2079" s="1" t="s">
        <v>2237</v>
      </c>
      <c r="X2079" s="1" t="s">
        <v>46</v>
      </c>
      <c r="Y2079" s="1" t="s">
        <v>81</v>
      </c>
      <c r="Z2079" s="1" t="s">
        <v>2238</v>
      </c>
      <c r="AA2079" s="1" t="s">
        <v>83</v>
      </c>
      <c r="AB2079" s="1" t="s">
        <v>1989</v>
      </c>
      <c r="AC2079" s="1" t="s">
        <v>51</v>
      </c>
      <c r="AD2079" s="1" t="s">
        <v>2238</v>
      </c>
      <c r="AE2079" s="1" t="s">
        <v>37</v>
      </c>
      <c r="AF2079">
        <f t="shared" si="146"/>
        <v>2026</v>
      </c>
      <c r="AG2079" t="str">
        <f t="shared" si="147"/>
        <v>ene</v>
      </c>
      <c r="AH2079" t="str">
        <f>+VLOOKUP(N2079,'[1]2. Ingreso de incapacidades'!$C$5:$O$6997,13,FALSE)</f>
        <v>SANITAS E.P.S</v>
      </c>
      <c r="AI2079" t="s">
        <v>2193</v>
      </c>
    </row>
    <row r="2080" spans="1:35" x14ac:dyDescent="0.25">
      <c r="A2080" s="1" t="s">
        <v>33</v>
      </c>
      <c r="B2080" s="1" t="s">
        <v>34</v>
      </c>
      <c r="C2080" s="2">
        <v>46053</v>
      </c>
      <c r="D2080" s="42" t="str">
        <f t="shared" si="148"/>
        <v>2026</v>
      </c>
      <c r="E2080" s="1" t="s">
        <v>73</v>
      </c>
      <c r="F2080" s="1" t="s">
        <v>74</v>
      </c>
      <c r="G2080" s="1" t="s">
        <v>37</v>
      </c>
      <c r="H2080" s="1" t="s">
        <v>2237</v>
      </c>
      <c r="I2080" s="1" t="s">
        <v>76</v>
      </c>
      <c r="J2080" s="3">
        <v>817089</v>
      </c>
      <c r="K2080" s="3">
        <v>0</v>
      </c>
      <c r="L2080" s="3">
        <f t="shared" si="149"/>
        <v>817089</v>
      </c>
      <c r="M2080" s="1" t="s">
        <v>40</v>
      </c>
      <c r="N2080" s="88">
        <v>1043635674</v>
      </c>
      <c r="O2080" s="1" t="s">
        <v>1837</v>
      </c>
      <c r="P2080" s="1" t="s">
        <v>1539</v>
      </c>
      <c r="Q2080" s="1" t="s">
        <v>1540</v>
      </c>
      <c r="R2080" s="1" t="s">
        <v>43</v>
      </c>
      <c r="S2080" s="1" t="s">
        <v>43</v>
      </c>
      <c r="T2080" s="3">
        <v>0</v>
      </c>
      <c r="U2080" s="1" t="s">
        <v>44</v>
      </c>
      <c r="V2080" s="1" t="s">
        <v>45</v>
      </c>
      <c r="W2080" s="1" t="s">
        <v>2237</v>
      </c>
      <c r="X2080" s="1" t="s">
        <v>46</v>
      </c>
      <c r="Y2080" s="1" t="s">
        <v>81</v>
      </c>
      <c r="Z2080" s="1" t="s">
        <v>2238</v>
      </c>
      <c r="AA2080" s="1" t="s">
        <v>83</v>
      </c>
      <c r="AB2080" s="1" t="s">
        <v>1989</v>
      </c>
      <c r="AC2080" s="1" t="s">
        <v>51</v>
      </c>
      <c r="AD2080" s="1" t="s">
        <v>2238</v>
      </c>
      <c r="AE2080" s="1" t="s">
        <v>37</v>
      </c>
      <c r="AF2080">
        <f t="shared" si="146"/>
        <v>2026</v>
      </c>
      <c r="AG2080" t="str">
        <f t="shared" si="147"/>
        <v>ene</v>
      </c>
      <c r="AH2080" t="str">
        <f>+VLOOKUP(N2080,'[1]2. Ingreso de incapacidades'!$C$5:$O$6997,13,FALSE)</f>
        <v>SURA E.P.S.</v>
      </c>
      <c r="AI2080" t="s">
        <v>2197</v>
      </c>
    </row>
    <row r="2081" spans="1:35" x14ac:dyDescent="0.25">
      <c r="A2081" s="1" t="s">
        <v>33</v>
      </c>
      <c r="B2081" s="1" t="s">
        <v>34</v>
      </c>
      <c r="C2081" s="2">
        <v>46053</v>
      </c>
      <c r="D2081" s="42" t="str">
        <f t="shared" si="148"/>
        <v>2026</v>
      </c>
      <c r="E2081" s="1" t="s">
        <v>73</v>
      </c>
      <c r="F2081" s="1" t="s">
        <v>74</v>
      </c>
      <c r="G2081" s="1" t="s">
        <v>37</v>
      </c>
      <c r="H2081" s="1" t="s">
        <v>2237</v>
      </c>
      <c r="I2081" s="1" t="s">
        <v>76</v>
      </c>
      <c r="J2081" s="3">
        <v>58364</v>
      </c>
      <c r="K2081" s="3">
        <v>0</v>
      </c>
      <c r="L2081" s="3">
        <f t="shared" si="149"/>
        <v>58364</v>
      </c>
      <c r="M2081" s="1" t="s">
        <v>40</v>
      </c>
      <c r="N2081" s="88">
        <v>3811864</v>
      </c>
      <c r="O2081" s="1" t="s">
        <v>2242</v>
      </c>
      <c r="P2081" s="1" t="s">
        <v>1459</v>
      </c>
      <c r="Q2081" s="1" t="s">
        <v>1460</v>
      </c>
      <c r="R2081" s="1" t="s">
        <v>43</v>
      </c>
      <c r="S2081" s="1" t="s">
        <v>43</v>
      </c>
      <c r="T2081" s="3">
        <v>0</v>
      </c>
      <c r="U2081" s="1" t="s">
        <v>44</v>
      </c>
      <c r="V2081" s="1" t="s">
        <v>45</v>
      </c>
      <c r="W2081" s="1" t="s">
        <v>2237</v>
      </c>
      <c r="X2081" s="1" t="s">
        <v>46</v>
      </c>
      <c r="Y2081" s="1" t="s">
        <v>81</v>
      </c>
      <c r="Z2081" s="1" t="s">
        <v>2238</v>
      </c>
      <c r="AA2081" s="1" t="s">
        <v>83</v>
      </c>
      <c r="AB2081" s="1" t="s">
        <v>1989</v>
      </c>
      <c r="AC2081" s="1" t="s">
        <v>51</v>
      </c>
      <c r="AD2081" s="1" t="s">
        <v>2238</v>
      </c>
      <c r="AE2081" s="1" t="s">
        <v>37</v>
      </c>
      <c r="AF2081">
        <f t="shared" si="146"/>
        <v>2026</v>
      </c>
      <c r="AG2081" t="str">
        <f t="shared" si="147"/>
        <v>ene</v>
      </c>
      <c r="AH2081" t="str">
        <f>+VLOOKUP(N2081,'[1]2. Ingreso de incapacidades'!$C$5:$O$6997,13,FALSE)</f>
        <v>SALUD TOTAL E.P.S.</v>
      </c>
      <c r="AI2081" t="s">
        <v>2192</v>
      </c>
    </row>
    <row r="2082" spans="1:35" x14ac:dyDescent="0.25">
      <c r="A2082" s="1" t="s">
        <v>33</v>
      </c>
      <c r="B2082" s="1" t="s">
        <v>34</v>
      </c>
      <c r="C2082" s="2">
        <v>46053</v>
      </c>
      <c r="D2082" s="42" t="str">
        <f t="shared" si="148"/>
        <v>2026</v>
      </c>
      <c r="E2082" s="1" t="s">
        <v>73</v>
      </c>
      <c r="F2082" s="1" t="s">
        <v>74</v>
      </c>
      <c r="G2082" s="1" t="s">
        <v>37</v>
      </c>
      <c r="H2082" s="1" t="s">
        <v>2237</v>
      </c>
      <c r="I2082" s="1" t="s">
        <v>76</v>
      </c>
      <c r="J2082" s="3">
        <v>875453</v>
      </c>
      <c r="K2082" s="3">
        <v>0</v>
      </c>
      <c r="L2082" s="3">
        <f t="shared" si="149"/>
        <v>875453</v>
      </c>
      <c r="M2082" s="1" t="s">
        <v>40</v>
      </c>
      <c r="N2082" s="88">
        <v>1143339994</v>
      </c>
      <c r="O2082" s="1" t="s">
        <v>114</v>
      </c>
      <c r="P2082" s="1" t="s">
        <v>1459</v>
      </c>
      <c r="Q2082" s="1" t="s">
        <v>1460</v>
      </c>
      <c r="R2082" s="1" t="s">
        <v>43</v>
      </c>
      <c r="S2082" s="1" t="s">
        <v>43</v>
      </c>
      <c r="T2082" s="3">
        <v>0</v>
      </c>
      <c r="U2082" s="1" t="s">
        <v>44</v>
      </c>
      <c r="V2082" s="1" t="s">
        <v>45</v>
      </c>
      <c r="W2082" s="1" t="s">
        <v>2237</v>
      </c>
      <c r="X2082" s="1" t="s">
        <v>46</v>
      </c>
      <c r="Y2082" s="1" t="s">
        <v>81</v>
      </c>
      <c r="Z2082" s="1" t="s">
        <v>2238</v>
      </c>
      <c r="AA2082" s="1" t="s">
        <v>83</v>
      </c>
      <c r="AB2082" s="1" t="s">
        <v>1989</v>
      </c>
      <c r="AC2082" s="1" t="s">
        <v>51</v>
      </c>
      <c r="AD2082" s="1" t="s">
        <v>2238</v>
      </c>
      <c r="AE2082" s="1" t="s">
        <v>37</v>
      </c>
      <c r="AF2082">
        <f t="shared" si="146"/>
        <v>2026</v>
      </c>
      <c r="AG2082" t="str">
        <f t="shared" si="147"/>
        <v>ene</v>
      </c>
      <c r="AH2082" t="s">
        <v>2192</v>
      </c>
      <c r="AI2082" t="s">
        <v>2192</v>
      </c>
    </row>
    <row r="2083" spans="1:35" x14ac:dyDescent="0.25">
      <c r="A2083" s="1" t="s">
        <v>33</v>
      </c>
      <c r="B2083" s="1" t="s">
        <v>34</v>
      </c>
      <c r="C2083" s="2">
        <v>46053</v>
      </c>
      <c r="D2083" s="42" t="str">
        <f t="shared" si="148"/>
        <v>2026</v>
      </c>
      <c r="E2083" s="1" t="s">
        <v>73</v>
      </c>
      <c r="F2083" s="1" t="s">
        <v>74</v>
      </c>
      <c r="G2083" s="1" t="s">
        <v>37</v>
      </c>
      <c r="H2083" s="1" t="s">
        <v>2237</v>
      </c>
      <c r="I2083" s="1" t="s">
        <v>76</v>
      </c>
      <c r="J2083" s="3">
        <v>58364</v>
      </c>
      <c r="K2083" s="3">
        <v>0</v>
      </c>
      <c r="L2083" s="3">
        <f t="shared" si="149"/>
        <v>58364</v>
      </c>
      <c r="M2083" s="1" t="s">
        <v>40</v>
      </c>
      <c r="N2083" s="88">
        <v>77194847</v>
      </c>
      <c r="O2083" s="1" t="s">
        <v>836</v>
      </c>
      <c r="P2083" s="1" t="s">
        <v>1459</v>
      </c>
      <c r="Q2083" s="1" t="s">
        <v>1460</v>
      </c>
      <c r="R2083" s="1" t="s">
        <v>43</v>
      </c>
      <c r="S2083" s="1" t="s">
        <v>43</v>
      </c>
      <c r="T2083" s="3">
        <v>0</v>
      </c>
      <c r="U2083" s="1" t="s">
        <v>44</v>
      </c>
      <c r="V2083" s="1" t="s">
        <v>45</v>
      </c>
      <c r="W2083" s="1" t="s">
        <v>2237</v>
      </c>
      <c r="X2083" s="1" t="s">
        <v>46</v>
      </c>
      <c r="Y2083" s="1" t="s">
        <v>81</v>
      </c>
      <c r="Z2083" s="1" t="s">
        <v>2238</v>
      </c>
      <c r="AA2083" s="1" t="s">
        <v>83</v>
      </c>
      <c r="AB2083" s="1" t="s">
        <v>1989</v>
      </c>
      <c r="AC2083" s="1" t="s">
        <v>51</v>
      </c>
      <c r="AD2083" s="1" t="s">
        <v>2238</v>
      </c>
      <c r="AE2083" s="1" t="s">
        <v>37</v>
      </c>
      <c r="AF2083">
        <f t="shared" si="146"/>
        <v>2026</v>
      </c>
      <c r="AG2083" t="str">
        <f t="shared" si="147"/>
        <v>ene</v>
      </c>
      <c r="AH2083" t="str">
        <f>+VLOOKUP(N2083,'[1]2. Ingreso de incapacidades'!$C$5:$O$6997,13,FALSE)</f>
        <v>SALUD TOTAL E.P.S.</v>
      </c>
      <c r="AI2083" t="s">
        <v>2192</v>
      </c>
    </row>
    <row r="2084" spans="1:35" hidden="1" x14ac:dyDescent="0.25">
      <c r="A2084" s="1" t="s">
        <v>33</v>
      </c>
      <c r="B2084" s="1" t="s">
        <v>34</v>
      </c>
      <c r="C2084" s="2">
        <v>46056</v>
      </c>
      <c r="D2084" s="42" t="str">
        <f t="shared" si="148"/>
        <v>2026</v>
      </c>
      <c r="E2084" s="1" t="s">
        <v>35</v>
      </c>
      <c r="F2084" s="1" t="s">
        <v>36</v>
      </c>
      <c r="G2084" s="1" t="s">
        <v>37</v>
      </c>
      <c r="H2084" s="1" t="s">
        <v>2243</v>
      </c>
      <c r="I2084" s="1" t="s">
        <v>2244</v>
      </c>
      <c r="J2084" s="3">
        <v>0</v>
      </c>
      <c r="K2084" s="3">
        <v>1423500</v>
      </c>
      <c r="L2084" s="3">
        <f t="shared" si="149"/>
        <v>-1423500</v>
      </c>
      <c r="M2084" s="1" t="s">
        <v>40</v>
      </c>
      <c r="N2084" s="88">
        <v>806008394</v>
      </c>
      <c r="O2084" s="1" t="s">
        <v>215</v>
      </c>
      <c r="P2084" s="1" t="s">
        <v>37</v>
      </c>
      <c r="Q2084" s="1" t="s">
        <v>43</v>
      </c>
      <c r="R2084" s="1" t="s">
        <v>43</v>
      </c>
      <c r="S2084" s="1" t="s">
        <v>43</v>
      </c>
      <c r="T2084" s="3">
        <v>0</v>
      </c>
      <c r="U2084" s="1" t="s">
        <v>44</v>
      </c>
      <c r="V2084" s="1" t="s">
        <v>45</v>
      </c>
      <c r="W2084" s="1" t="s">
        <v>2243</v>
      </c>
      <c r="X2084" s="1" t="s">
        <v>46</v>
      </c>
      <c r="Y2084" s="1" t="s">
        <v>47</v>
      </c>
      <c r="Z2084" s="1" t="s">
        <v>2245</v>
      </c>
      <c r="AA2084" s="1" t="s">
        <v>49</v>
      </c>
      <c r="AB2084" s="1" t="s">
        <v>50</v>
      </c>
      <c r="AC2084" s="1" t="s">
        <v>51</v>
      </c>
      <c r="AD2084" s="1" t="s">
        <v>2245</v>
      </c>
      <c r="AE2084" s="1" t="s">
        <v>37</v>
      </c>
      <c r="AF2084">
        <f t="shared" si="146"/>
        <v>2026</v>
      </c>
      <c r="AG2084" t="str">
        <f t="shared" si="147"/>
        <v>feb</v>
      </c>
      <c r="AH2084" t="e">
        <f>+VLOOKUP(N2084,'[1]2. Ingreso de incapacidades'!$C$5:$O$6997,13,FALSE)</f>
        <v>#N/A</v>
      </c>
      <c r="AI2084" t="e">
        <v>#N/A</v>
      </c>
    </row>
    <row r="2085" spans="1:35" hidden="1" x14ac:dyDescent="0.25">
      <c r="A2085" s="1" t="s">
        <v>33</v>
      </c>
      <c r="B2085" s="1" t="s">
        <v>34</v>
      </c>
      <c r="C2085" s="2">
        <v>46057</v>
      </c>
      <c r="D2085" s="42" t="str">
        <f t="shared" si="148"/>
        <v>2026</v>
      </c>
      <c r="E2085" s="1" t="s">
        <v>35</v>
      </c>
      <c r="F2085" s="1" t="s">
        <v>36</v>
      </c>
      <c r="G2085" s="1" t="s">
        <v>37</v>
      </c>
      <c r="H2085" s="1" t="s">
        <v>2246</v>
      </c>
      <c r="I2085" s="1" t="s">
        <v>2247</v>
      </c>
      <c r="J2085" s="3">
        <v>0</v>
      </c>
      <c r="K2085" s="3">
        <v>94900</v>
      </c>
      <c r="L2085" s="3">
        <f t="shared" si="149"/>
        <v>-94900</v>
      </c>
      <c r="M2085" s="1" t="s">
        <v>40</v>
      </c>
      <c r="N2085" s="88">
        <v>806008394</v>
      </c>
      <c r="O2085" s="1" t="s">
        <v>215</v>
      </c>
      <c r="P2085" s="1" t="s">
        <v>37</v>
      </c>
      <c r="Q2085" s="1" t="s">
        <v>43</v>
      </c>
      <c r="R2085" s="1" t="s">
        <v>43</v>
      </c>
      <c r="S2085" s="1" t="s">
        <v>43</v>
      </c>
      <c r="T2085" s="3">
        <v>0</v>
      </c>
      <c r="U2085" s="1" t="s">
        <v>44</v>
      </c>
      <c r="V2085" s="1" t="s">
        <v>45</v>
      </c>
      <c r="W2085" s="1" t="s">
        <v>2246</v>
      </c>
      <c r="X2085" s="1" t="s">
        <v>46</v>
      </c>
      <c r="Y2085" s="1" t="s">
        <v>47</v>
      </c>
      <c r="Z2085" s="1" t="s">
        <v>2248</v>
      </c>
      <c r="AA2085" s="1" t="s">
        <v>49</v>
      </c>
      <c r="AB2085" s="1" t="s">
        <v>50</v>
      </c>
      <c r="AC2085" s="1" t="s">
        <v>51</v>
      </c>
      <c r="AD2085" s="1" t="s">
        <v>2248</v>
      </c>
      <c r="AE2085" s="1" t="s">
        <v>37</v>
      </c>
      <c r="AF2085">
        <f t="shared" si="146"/>
        <v>2026</v>
      </c>
      <c r="AG2085" t="str">
        <f t="shared" si="147"/>
        <v>feb</v>
      </c>
      <c r="AH2085" t="e">
        <f>+VLOOKUP(N2085,'[1]2. Ingreso de incapacidades'!$C$5:$O$6997,13,FALSE)</f>
        <v>#N/A</v>
      </c>
      <c r="AI2085" t="e">
        <v>#N/A</v>
      </c>
    </row>
    <row r="2086" spans="1:35" hidden="1" x14ac:dyDescent="0.25">
      <c r="A2086" s="1" t="s">
        <v>33</v>
      </c>
      <c r="B2086" s="1" t="s">
        <v>34</v>
      </c>
      <c r="C2086" s="2">
        <v>46059</v>
      </c>
      <c r="D2086" s="42" t="str">
        <f t="shared" si="148"/>
        <v>2026</v>
      </c>
      <c r="E2086" s="1" t="s">
        <v>35</v>
      </c>
      <c r="F2086" s="1" t="s">
        <v>36</v>
      </c>
      <c r="G2086" s="1" t="s">
        <v>37</v>
      </c>
      <c r="H2086" s="1" t="s">
        <v>2249</v>
      </c>
      <c r="I2086" s="1" t="s">
        <v>2250</v>
      </c>
      <c r="J2086" s="3">
        <v>0</v>
      </c>
      <c r="K2086" s="3">
        <v>291818</v>
      </c>
      <c r="L2086" s="3">
        <f t="shared" si="149"/>
        <v>-291818</v>
      </c>
      <c r="M2086" s="1" t="s">
        <v>40</v>
      </c>
      <c r="N2086" s="88">
        <v>806008394</v>
      </c>
      <c r="O2086" s="1" t="s">
        <v>215</v>
      </c>
      <c r="P2086" s="1" t="s">
        <v>37</v>
      </c>
      <c r="Q2086" s="1" t="s">
        <v>43</v>
      </c>
      <c r="R2086" s="1" t="s">
        <v>43</v>
      </c>
      <c r="S2086" s="1" t="s">
        <v>43</v>
      </c>
      <c r="T2086" s="3">
        <v>0</v>
      </c>
      <c r="U2086" s="1" t="s">
        <v>44</v>
      </c>
      <c r="V2086" s="1" t="s">
        <v>45</v>
      </c>
      <c r="W2086" s="1" t="s">
        <v>2249</v>
      </c>
      <c r="X2086" s="1" t="s">
        <v>46</v>
      </c>
      <c r="Y2086" s="1" t="s">
        <v>47</v>
      </c>
      <c r="Z2086" s="1" t="s">
        <v>2251</v>
      </c>
      <c r="AA2086" s="1" t="s">
        <v>49</v>
      </c>
      <c r="AB2086" s="1" t="s">
        <v>50</v>
      </c>
      <c r="AC2086" s="1" t="s">
        <v>51</v>
      </c>
      <c r="AD2086" s="1" t="s">
        <v>2251</v>
      </c>
      <c r="AE2086" s="1" t="s">
        <v>37</v>
      </c>
      <c r="AF2086">
        <f t="shared" si="146"/>
        <v>2026</v>
      </c>
      <c r="AG2086" t="str">
        <f t="shared" si="147"/>
        <v>feb</v>
      </c>
      <c r="AH2086" t="e">
        <f>+VLOOKUP(N2086,'[1]2. Ingreso de incapacidades'!$C$5:$O$6997,13,FALSE)</f>
        <v>#N/A</v>
      </c>
      <c r="AI2086" t="e">
        <v>#N/A</v>
      </c>
    </row>
    <row r="2087" spans="1:35" hidden="1" x14ac:dyDescent="0.25">
      <c r="A2087" s="1" t="s">
        <v>33</v>
      </c>
      <c r="B2087" s="1" t="s">
        <v>34</v>
      </c>
      <c r="C2087" s="2">
        <v>46062</v>
      </c>
      <c r="D2087" s="42" t="str">
        <f t="shared" si="148"/>
        <v>2026</v>
      </c>
      <c r="E2087" s="1" t="s">
        <v>35</v>
      </c>
      <c r="F2087" s="1" t="s">
        <v>36</v>
      </c>
      <c r="G2087" s="1" t="s">
        <v>37</v>
      </c>
      <c r="H2087" s="1" t="s">
        <v>2252</v>
      </c>
      <c r="I2087" s="1" t="s">
        <v>2253</v>
      </c>
      <c r="J2087" s="3">
        <v>0</v>
      </c>
      <c r="K2087" s="3">
        <v>304408</v>
      </c>
      <c r="L2087" s="3">
        <f t="shared" si="149"/>
        <v>-304408</v>
      </c>
      <c r="M2087" s="1" t="s">
        <v>40</v>
      </c>
      <c r="N2087" s="88">
        <v>800251440</v>
      </c>
      <c r="O2087" s="1" t="s">
        <v>55</v>
      </c>
      <c r="P2087" s="1" t="s">
        <v>37</v>
      </c>
      <c r="Q2087" s="1" t="s">
        <v>43</v>
      </c>
      <c r="R2087" s="1" t="s">
        <v>43</v>
      </c>
      <c r="S2087" s="1" t="s">
        <v>43</v>
      </c>
      <c r="T2087" s="3">
        <v>0</v>
      </c>
      <c r="U2087" s="1" t="s">
        <v>44</v>
      </c>
      <c r="V2087" s="1" t="s">
        <v>45</v>
      </c>
      <c r="W2087" s="1" t="s">
        <v>2252</v>
      </c>
      <c r="X2087" s="1" t="s">
        <v>46</v>
      </c>
      <c r="Y2087" s="1" t="s">
        <v>47</v>
      </c>
      <c r="Z2087" s="1" t="s">
        <v>2254</v>
      </c>
      <c r="AA2087" s="1" t="s">
        <v>49</v>
      </c>
      <c r="AB2087" s="1" t="s">
        <v>50</v>
      </c>
      <c r="AC2087" s="1" t="s">
        <v>51</v>
      </c>
      <c r="AD2087" s="1" t="s">
        <v>2254</v>
      </c>
      <c r="AE2087" s="1" t="s">
        <v>37</v>
      </c>
      <c r="AF2087">
        <f t="shared" si="146"/>
        <v>2026</v>
      </c>
      <c r="AG2087" t="str">
        <f t="shared" si="147"/>
        <v>feb</v>
      </c>
      <c r="AH2087" t="e">
        <f>+VLOOKUP(N2087,'[1]2. Ingreso de incapacidades'!$C$5:$O$6997,13,FALSE)</f>
        <v>#N/A</v>
      </c>
      <c r="AI2087" t="e">
        <v>#N/A</v>
      </c>
    </row>
    <row r="2088" spans="1:35" hidden="1" x14ac:dyDescent="0.25">
      <c r="A2088" s="1" t="s">
        <v>33</v>
      </c>
      <c r="B2088" s="1" t="s">
        <v>34</v>
      </c>
      <c r="C2088" s="2">
        <v>46065</v>
      </c>
      <c r="D2088" s="42" t="str">
        <f t="shared" si="148"/>
        <v>2026</v>
      </c>
      <c r="E2088" s="1" t="s">
        <v>35</v>
      </c>
      <c r="F2088" s="1" t="s">
        <v>36</v>
      </c>
      <c r="G2088" s="1" t="s">
        <v>37</v>
      </c>
      <c r="H2088" s="1" t="s">
        <v>2255</v>
      </c>
      <c r="I2088" s="1" t="s">
        <v>2256</v>
      </c>
      <c r="J2088" s="3">
        <v>0</v>
      </c>
      <c r="K2088" s="3">
        <v>780096</v>
      </c>
      <c r="L2088" s="3">
        <f t="shared" si="149"/>
        <v>-780096</v>
      </c>
      <c r="M2088" s="1" t="s">
        <v>40</v>
      </c>
      <c r="N2088" s="88">
        <v>800251440</v>
      </c>
      <c r="O2088" s="1" t="s">
        <v>55</v>
      </c>
      <c r="P2088" s="1" t="s">
        <v>37</v>
      </c>
      <c r="Q2088" s="1" t="s">
        <v>43</v>
      </c>
      <c r="R2088" s="1" t="s">
        <v>43</v>
      </c>
      <c r="S2088" s="1" t="s">
        <v>43</v>
      </c>
      <c r="T2088" s="3">
        <v>0</v>
      </c>
      <c r="U2088" s="1" t="s">
        <v>44</v>
      </c>
      <c r="V2088" s="1" t="s">
        <v>45</v>
      </c>
      <c r="W2088" s="1" t="s">
        <v>2255</v>
      </c>
      <c r="X2088" s="1" t="s">
        <v>46</v>
      </c>
      <c r="Y2088" s="1" t="s">
        <v>47</v>
      </c>
      <c r="Z2088" s="1" t="s">
        <v>2257</v>
      </c>
      <c r="AA2088" s="1" t="s">
        <v>49</v>
      </c>
      <c r="AB2088" s="1" t="s">
        <v>50</v>
      </c>
      <c r="AC2088" s="1" t="s">
        <v>51</v>
      </c>
      <c r="AD2088" s="1" t="s">
        <v>2257</v>
      </c>
      <c r="AE2088" s="1" t="s">
        <v>37</v>
      </c>
      <c r="AF2088">
        <f t="shared" si="146"/>
        <v>2026</v>
      </c>
      <c r="AG2088" t="str">
        <f t="shared" si="147"/>
        <v>feb</v>
      </c>
      <c r="AH2088" t="e">
        <f>+VLOOKUP(N2088,'[1]2. Ingreso de incapacidades'!$C$5:$O$6997,13,FALSE)</f>
        <v>#N/A</v>
      </c>
      <c r="AI2088" t="e">
        <v>#N/A</v>
      </c>
    </row>
    <row r="2089" spans="1:35" hidden="1" x14ac:dyDescent="0.25">
      <c r="A2089" s="1" t="s">
        <v>33</v>
      </c>
      <c r="B2089" s="1" t="s">
        <v>34</v>
      </c>
      <c r="C2089" s="2">
        <v>46066</v>
      </c>
      <c r="D2089" s="42" t="str">
        <f t="shared" si="148"/>
        <v>2026</v>
      </c>
      <c r="E2089" s="1" t="s">
        <v>35</v>
      </c>
      <c r="F2089" s="1" t="s">
        <v>36</v>
      </c>
      <c r="G2089" s="1" t="s">
        <v>37</v>
      </c>
      <c r="H2089" s="1" t="s">
        <v>1695</v>
      </c>
      <c r="I2089" s="1" t="s">
        <v>2258</v>
      </c>
      <c r="J2089" s="3">
        <v>0</v>
      </c>
      <c r="K2089" s="3">
        <v>992971</v>
      </c>
      <c r="L2089" s="3">
        <f t="shared" si="149"/>
        <v>-992971</v>
      </c>
      <c r="M2089" s="1" t="s">
        <v>40</v>
      </c>
      <c r="N2089" s="88">
        <v>800251440</v>
      </c>
      <c r="O2089" s="1" t="s">
        <v>55</v>
      </c>
      <c r="P2089" s="1" t="s">
        <v>37</v>
      </c>
      <c r="Q2089" s="1" t="s">
        <v>43</v>
      </c>
      <c r="R2089" s="1" t="s">
        <v>43</v>
      </c>
      <c r="S2089" s="1" t="s">
        <v>43</v>
      </c>
      <c r="T2089" s="3">
        <v>0</v>
      </c>
      <c r="U2089" s="1" t="s">
        <v>44</v>
      </c>
      <c r="V2089" s="1" t="s">
        <v>45</v>
      </c>
      <c r="W2089" s="1" t="s">
        <v>1695</v>
      </c>
      <c r="X2089" s="1" t="s">
        <v>46</v>
      </c>
      <c r="Y2089" s="1" t="s">
        <v>47</v>
      </c>
      <c r="Z2089" s="1" t="s">
        <v>2259</v>
      </c>
      <c r="AA2089" s="1" t="s">
        <v>49</v>
      </c>
      <c r="AB2089" s="1" t="s">
        <v>50</v>
      </c>
      <c r="AC2089" s="1" t="s">
        <v>51</v>
      </c>
      <c r="AD2089" s="1" t="s">
        <v>2259</v>
      </c>
      <c r="AE2089" s="1" t="s">
        <v>37</v>
      </c>
      <c r="AF2089">
        <f t="shared" si="146"/>
        <v>2026</v>
      </c>
      <c r="AG2089" t="str">
        <f t="shared" si="147"/>
        <v>feb</v>
      </c>
      <c r="AH2089" t="e">
        <f>+VLOOKUP(N2089,'[1]2. Ingreso de incapacidades'!$C$5:$O$6997,13,FALSE)</f>
        <v>#N/A</v>
      </c>
      <c r="AI2089" t="e">
        <v>#N/A</v>
      </c>
    </row>
    <row r="2090" spans="1:35" hidden="1" x14ac:dyDescent="0.25">
      <c r="A2090" s="1" t="s">
        <v>33</v>
      </c>
      <c r="B2090" s="1" t="s">
        <v>34</v>
      </c>
      <c r="C2090" s="2">
        <v>46069</v>
      </c>
      <c r="D2090" s="42" t="str">
        <f t="shared" si="148"/>
        <v>2026</v>
      </c>
      <c r="E2090" s="1" t="s">
        <v>35</v>
      </c>
      <c r="F2090" s="1" t="s">
        <v>36</v>
      </c>
      <c r="G2090" s="1" t="s">
        <v>37</v>
      </c>
      <c r="H2090" s="1" t="s">
        <v>2260</v>
      </c>
      <c r="I2090" s="1" t="s">
        <v>2261</v>
      </c>
      <c r="J2090" s="3">
        <v>0</v>
      </c>
      <c r="K2090" s="3">
        <v>332150</v>
      </c>
      <c r="L2090" s="3">
        <f t="shared" si="149"/>
        <v>-332150</v>
      </c>
      <c r="M2090" s="1" t="s">
        <v>40</v>
      </c>
      <c r="N2090" s="88">
        <v>900156264</v>
      </c>
      <c r="O2090" s="1" t="s">
        <v>68</v>
      </c>
      <c r="P2090" s="1" t="s">
        <v>37</v>
      </c>
      <c r="Q2090" s="1" t="s">
        <v>43</v>
      </c>
      <c r="R2090" s="1" t="s">
        <v>43</v>
      </c>
      <c r="S2090" s="1" t="s">
        <v>43</v>
      </c>
      <c r="T2090" s="3">
        <v>0</v>
      </c>
      <c r="U2090" s="1" t="s">
        <v>44</v>
      </c>
      <c r="V2090" s="1" t="s">
        <v>45</v>
      </c>
      <c r="W2090" s="1" t="s">
        <v>2260</v>
      </c>
      <c r="X2090" s="1" t="s">
        <v>46</v>
      </c>
      <c r="Y2090" s="1" t="s">
        <v>47</v>
      </c>
      <c r="Z2090" s="1" t="s">
        <v>2262</v>
      </c>
      <c r="AA2090" s="1" t="s">
        <v>49</v>
      </c>
      <c r="AB2090" s="1" t="s">
        <v>50</v>
      </c>
      <c r="AC2090" s="1" t="s">
        <v>51</v>
      </c>
      <c r="AD2090" s="1" t="s">
        <v>2262</v>
      </c>
      <c r="AE2090" s="1" t="s">
        <v>37</v>
      </c>
      <c r="AF2090">
        <f t="shared" si="146"/>
        <v>2026</v>
      </c>
      <c r="AG2090" t="str">
        <f t="shared" si="147"/>
        <v>feb</v>
      </c>
      <c r="AH2090" t="e">
        <f>+VLOOKUP(N2090,'[1]2. Ingreso de incapacidades'!$C$5:$O$6997,13,FALSE)</f>
        <v>#N/A</v>
      </c>
      <c r="AI2090" t="e">
        <v>#N/A</v>
      </c>
    </row>
    <row r="2091" spans="1:35" hidden="1" x14ac:dyDescent="0.25">
      <c r="A2091" s="1" t="s">
        <v>33</v>
      </c>
      <c r="B2091" s="1" t="s">
        <v>34</v>
      </c>
      <c r="C2091" s="2">
        <v>46069</v>
      </c>
      <c r="D2091" s="42" t="str">
        <f t="shared" si="148"/>
        <v>2026</v>
      </c>
      <c r="E2091" s="1" t="s">
        <v>35</v>
      </c>
      <c r="F2091" s="1" t="s">
        <v>36</v>
      </c>
      <c r="G2091" s="1" t="s">
        <v>37</v>
      </c>
      <c r="H2091" s="1" t="s">
        <v>2263</v>
      </c>
      <c r="I2091" s="1" t="s">
        <v>2264</v>
      </c>
      <c r="J2091" s="3">
        <v>0</v>
      </c>
      <c r="K2091" s="3">
        <v>1423500</v>
      </c>
      <c r="L2091" s="3">
        <f t="shared" si="149"/>
        <v>-1423500</v>
      </c>
      <c r="M2091" s="1" t="s">
        <v>40</v>
      </c>
      <c r="N2091" s="88">
        <v>900156264</v>
      </c>
      <c r="O2091" s="1" t="s">
        <v>68</v>
      </c>
      <c r="P2091" s="1" t="s">
        <v>37</v>
      </c>
      <c r="Q2091" s="1" t="s">
        <v>43</v>
      </c>
      <c r="R2091" s="1" t="s">
        <v>43</v>
      </c>
      <c r="S2091" s="1" t="s">
        <v>43</v>
      </c>
      <c r="T2091" s="3">
        <v>0</v>
      </c>
      <c r="U2091" s="1" t="s">
        <v>44</v>
      </c>
      <c r="V2091" s="1" t="s">
        <v>45</v>
      </c>
      <c r="W2091" s="1" t="s">
        <v>2263</v>
      </c>
      <c r="X2091" s="1" t="s">
        <v>46</v>
      </c>
      <c r="Y2091" s="1" t="s">
        <v>47</v>
      </c>
      <c r="Z2091" s="1" t="s">
        <v>2265</v>
      </c>
      <c r="AA2091" s="1" t="s">
        <v>49</v>
      </c>
      <c r="AB2091" s="1" t="s">
        <v>50</v>
      </c>
      <c r="AC2091" s="1" t="s">
        <v>51</v>
      </c>
      <c r="AD2091" s="1" t="s">
        <v>2265</v>
      </c>
      <c r="AE2091" s="1" t="s">
        <v>37</v>
      </c>
      <c r="AF2091">
        <f t="shared" si="146"/>
        <v>2026</v>
      </c>
      <c r="AG2091" t="str">
        <f t="shared" si="147"/>
        <v>feb</v>
      </c>
      <c r="AH2091" t="e">
        <f>+VLOOKUP(N2091,'[1]2. Ingreso de incapacidades'!$C$5:$O$6997,13,FALSE)</f>
        <v>#N/A</v>
      </c>
      <c r="AI2091" t="e">
        <v>#N/A</v>
      </c>
    </row>
    <row r="2092" spans="1:35" hidden="1" x14ac:dyDescent="0.25">
      <c r="A2092" s="1" t="s">
        <v>33</v>
      </c>
      <c r="B2092" s="1" t="s">
        <v>34</v>
      </c>
      <c r="C2092" s="2">
        <v>46069</v>
      </c>
      <c r="D2092" s="42" t="str">
        <f t="shared" si="148"/>
        <v>2026</v>
      </c>
      <c r="E2092" s="1" t="s">
        <v>35</v>
      </c>
      <c r="F2092" s="1" t="s">
        <v>36</v>
      </c>
      <c r="G2092" s="1" t="s">
        <v>37</v>
      </c>
      <c r="H2092" s="1" t="s">
        <v>2266</v>
      </c>
      <c r="I2092" s="1" t="s">
        <v>2267</v>
      </c>
      <c r="J2092" s="3">
        <v>0</v>
      </c>
      <c r="K2092" s="3">
        <v>284700</v>
      </c>
      <c r="L2092" s="3">
        <f t="shared" si="149"/>
        <v>-284700</v>
      </c>
      <c r="M2092" s="1" t="s">
        <v>40</v>
      </c>
      <c r="N2092" s="88">
        <v>900156264</v>
      </c>
      <c r="O2092" s="1" t="s">
        <v>68</v>
      </c>
      <c r="P2092" s="1" t="s">
        <v>37</v>
      </c>
      <c r="Q2092" s="1" t="s">
        <v>43</v>
      </c>
      <c r="R2092" s="1" t="s">
        <v>43</v>
      </c>
      <c r="S2092" s="1" t="s">
        <v>43</v>
      </c>
      <c r="T2092" s="3">
        <v>0</v>
      </c>
      <c r="U2092" s="1" t="s">
        <v>44</v>
      </c>
      <c r="V2092" s="1" t="s">
        <v>45</v>
      </c>
      <c r="W2092" s="1" t="s">
        <v>2266</v>
      </c>
      <c r="X2092" s="1" t="s">
        <v>46</v>
      </c>
      <c r="Y2092" s="1" t="s">
        <v>47</v>
      </c>
      <c r="Z2092" s="1" t="s">
        <v>2268</v>
      </c>
      <c r="AA2092" s="1" t="s">
        <v>49</v>
      </c>
      <c r="AB2092" s="1" t="s">
        <v>50</v>
      </c>
      <c r="AC2092" s="1" t="s">
        <v>51</v>
      </c>
      <c r="AD2092" s="1" t="s">
        <v>2268</v>
      </c>
      <c r="AE2092" s="1" t="s">
        <v>37</v>
      </c>
      <c r="AF2092">
        <f t="shared" si="146"/>
        <v>2026</v>
      </c>
      <c r="AG2092" t="str">
        <f t="shared" si="147"/>
        <v>feb</v>
      </c>
      <c r="AH2092" t="e">
        <f>+VLOOKUP(N2092,'[1]2. Ingreso de incapacidades'!$C$5:$O$6997,13,FALSE)</f>
        <v>#N/A</v>
      </c>
      <c r="AI2092" t="e">
        <v>#N/A</v>
      </c>
    </row>
    <row r="2093" spans="1:35" hidden="1" x14ac:dyDescent="0.25">
      <c r="A2093" s="1" t="s">
        <v>33</v>
      </c>
      <c r="B2093" s="1" t="s">
        <v>34</v>
      </c>
      <c r="C2093" s="2">
        <v>46072</v>
      </c>
      <c r="D2093" s="42" t="str">
        <f t="shared" si="148"/>
        <v>2026</v>
      </c>
      <c r="E2093" s="1" t="s">
        <v>35</v>
      </c>
      <c r="F2093" s="1" t="s">
        <v>36</v>
      </c>
      <c r="G2093" s="1" t="s">
        <v>37</v>
      </c>
      <c r="H2093" s="1" t="s">
        <v>2269</v>
      </c>
      <c r="I2093" s="1" t="s">
        <v>2270</v>
      </c>
      <c r="J2093" s="3">
        <v>0</v>
      </c>
      <c r="K2093" s="3">
        <v>86666</v>
      </c>
      <c r="L2093" s="3">
        <f t="shared" si="149"/>
        <v>-86666</v>
      </c>
      <c r="M2093" s="1" t="s">
        <v>40</v>
      </c>
      <c r="N2093" s="88">
        <v>900156264</v>
      </c>
      <c r="O2093" s="1" t="s">
        <v>68</v>
      </c>
      <c r="P2093" s="1" t="s">
        <v>37</v>
      </c>
      <c r="Q2093" s="1" t="s">
        <v>43</v>
      </c>
      <c r="R2093" s="1" t="s">
        <v>43</v>
      </c>
      <c r="S2093" s="1" t="s">
        <v>43</v>
      </c>
      <c r="T2093" s="3">
        <v>0</v>
      </c>
      <c r="U2093" s="1" t="s">
        <v>44</v>
      </c>
      <c r="V2093" s="1" t="s">
        <v>45</v>
      </c>
      <c r="W2093" s="1" t="s">
        <v>2269</v>
      </c>
      <c r="X2093" s="1" t="s">
        <v>46</v>
      </c>
      <c r="Y2093" s="1" t="s">
        <v>47</v>
      </c>
      <c r="Z2093" s="1" t="s">
        <v>2271</v>
      </c>
      <c r="AA2093" s="1" t="s">
        <v>49</v>
      </c>
      <c r="AB2093" s="1" t="s">
        <v>50</v>
      </c>
      <c r="AC2093" s="1" t="s">
        <v>51</v>
      </c>
      <c r="AD2093" s="1" t="s">
        <v>2271</v>
      </c>
      <c r="AE2093" s="1" t="s">
        <v>37</v>
      </c>
      <c r="AF2093">
        <f t="shared" si="146"/>
        <v>2026</v>
      </c>
      <c r="AG2093" t="str">
        <f t="shared" si="147"/>
        <v>feb</v>
      </c>
      <c r="AH2093" t="e">
        <f>+VLOOKUP(N2093,'[1]2. Ingreso de incapacidades'!$C$5:$O$6997,13,FALSE)</f>
        <v>#N/A</v>
      </c>
      <c r="AI2093" t="e">
        <v>#N/A</v>
      </c>
    </row>
    <row r="2094" spans="1:35" x14ac:dyDescent="0.25">
      <c r="A2094" s="1" t="s">
        <v>33</v>
      </c>
      <c r="B2094" s="1" t="s">
        <v>34</v>
      </c>
      <c r="C2094" s="2">
        <v>46081</v>
      </c>
      <c r="D2094" s="42" t="str">
        <f t="shared" si="148"/>
        <v>2026</v>
      </c>
      <c r="E2094" s="1" t="s">
        <v>73</v>
      </c>
      <c r="F2094" s="1" t="s">
        <v>74</v>
      </c>
      <c r="G2094" s="1" t="s">
        <v>37</v>
      </c>
      <c r="H2094" s="1" t="s">
        <v>2208</v>
      </c>
      <c r="I2094" s="1" t="s">
        <v>76</v>
      </c>
      <c r="J2094" s="3">
        <v>177989</v>
      </c>
      <c r="K2094" s="3">
        <v>0</v>
      </c>
      <c r="L2094" s="3">
        <f t="shared" si="149"/>
        <v>177989</v>
      </c>
      <c r="M2094" s="1" t="s">
        <v>40</v>
      </c>
      <c r="N2094" s="88">
        <v>1047447859</v>
      </c>
      <c r="O2094" s="1" t="s">
        <v>2273</v>
      </c>
      <c r="P2094" s="1" t="s">
        <v>1323</v>
      </c>
      <c r="Q2094" s="1" t="s">
        <v>1324</v>
      </c>
      <c r="R2094" s="1" t="s">
        <v>43</v>
      </c>
      <c r="S2094" s="1" t="s">
        <v>43</v>
      </c>
      <c r="T2094" s="3">
        <v>0</v>
      </c>
      <c r="U2094" s="1" t="s">
        <v>44</v>
      </c>
      <c r="V2094" s="1" t="s">
        <v>45</v>
      </c>
      <c r="W2094" s="1" t="s">
        <v>2208</v>
      </c>
      <c r="X2094" s="1" t="s">
        <v>46</v>
      </c>
      <c r="Y2094" s="1" t="s">
        <v>81</v>
      </c>
      <c r="Z2094" s="1" t="s">
        <v>2274</v>
      </c>
      <c r="AA2094" s="1" t="s">
        <v>83</v>
      </c>
      <c r="AB2094" s="1" t="s">
        <v>1989</v>
      </c>
      <c r="AC2094" s="1" t="s">
        <v>51</v>
      </c>
      <c r="AD2094" s="1" t="s">
        <v>2275</v>
      </c>
      <c r="AE2094" s="1" t="s">
        <v>37</v>
      </c>
      <c r="AF2094">
        <f t="shared" si="146"/>
        <v>2026</v>
      </c>
      <c r="AG2094" t="str">
        <f t="shared" si="147"/>
        <v>feb</v>
      </c>
      <c r="AH2094" t="str">
        <f>+VLOOKUP(N2094,'[1]2. Ingreso de incapacidades'!$C$5:$O$6997,13,FALSE)</f>
        <v>AMBUQ</v>
      </c>
      <c r="AI2094" t="s">
        <v>2298</v>
      </c>
    </row>
    <row r="2095" spans="1:35" x14ac:dyDescent="0.25">
      <c r="A2095" s="1" t="s">
        <v>33</v>
      </c>
      <c r="B2095" s="1" t="s">
        <v>34</v>
      </c>
      <c r="C2095" s="2">
        <v>46081</v>
      </c>
      <c r="D2095" s="42" t="str">
        <f t="shared" si="148"/>
        <v>2026</v>
      </c>
      <c r="E2095" s="1" t="s">
        <v>73</v>
      </c>
      <c r="F2095" s="1" t="s">
        <v>74</v>
      </c>
      <c r="G2095" s="1" t="s">
        <v>37</v>
      </c>
      <c r="H2095" s="1" t="s">
        <v>2208</v>
      </c>
      <c r="I2095" s="1" t="s">
        <v>76</v>
      </c>
      <c r="J2095" s="3">
        <v>280383</v>
      </c>
      <c r="K2095" s="3">
        <v>0</v>
      </c>
      <c r="L2095" s="3">
        <f t="shared" si="149"/>
        <v>280383</v>
      </c>
      <c r="M2095" s="1" t="s">
        <v>40</v>
      </c>
      <c r="N2095" s="88">
        <v>1002319649</v>
      </c>
      <c r="O2095" s="1" t="s">
        <v>2277</v>
      </c>
      <c r="P2095" s="1" t="s">
        <v>1539</v>
      </c>
      <c r="Q2095" s="1" t="s">
        <v>1540</v>
      </c>
      <c r="R2095" s="1" t="s">
        <v>43</v>
      </c>
      <c r="S2095" s="1" t="s">
        <v>43</v>
      </c>
      <c r="T2095" s="3">
        <v>0</v>
      </c>
      <c r="U2095" s="1" t="s">
        <v>44</v>
      </c>
      <c r="V2095" s="1" t="s">
        <v>45</v>
      </c>
      <c r="W2095" s="1" t="s">
        <v>2208</v>
      </c>
      <c r="X2095" s="1" t="s">
        <v>46</v>
      </c>
      <c r="Y2095" s="1" t="s">
        <v>81</v>
      </c>
      <c r="Z2095" s="1" t="s">
        <v>2274</v>
      </c>
      <c r="AA2095" s="1" t="s">
        <v>83</v>
      </c>
      <c r="AB2095" s="1" t="s">
        <v>1989</v>
      </c>
      <c r="AC2095" s="1" t="s">
        <v>51</v>
      </c>
      <c r="AD2095" s="1" t="s">
        <v>2275</v>
      </c>
      <c r="AE2095" s="1" t="s">
        <v>37</v>
      </c>
      <c r="AF2095">
        <f t="shared" si="146"/>
        <v>2026</v>
      </c>
      <c r="AG2095" t="str">
        <f t="shared" si="147"/>
        <v>feb</v>
      </c>
      <c r="AH2095" t="str">
        <f>+VLOOKUP(N2095,'[1]2. Ingreso de incapacidades'!$C$5:$O$6997,13,FALSE)</f>
        <v>EPS MUTUAL SER</v>
      </c>
      <c r="AI2095" t="s">
        <v>2195</v>
      </c>
    </row>
    <row r="2096" spans="1:35" x14ac:dyDescent="0.25">
      <c r="A2096" s="1" t="s">
        <v>33</v>
      </c>
      <c r="B2096" s="1" t="s">
        <v>34</v>
      </c>
      <c r="C2096" s="2">
        <v>46081</v>
      </c>
      <c r="D2096" s="42" t="str">
        <f t="shared" si="148"/>
        <v>2026</v>
      </c>
      <c r="E2096" s="1" t="s">
        <v>73</v>
      </c>
      <c r="F2096" s="1" t="s">
        <v>74</v>
      </c>
      <c r="G2096" s="1" t="s">
        <v>37</v>
      </c>
      <c r="H2096" s="1" t="s">
        <v>2208</v>
      </c>
      <c r="I2096" s="1" t="s">
        <v>76</v>
      </c>
      <c r="J2096" s="3">
        <v>817089</v>
      </c>
      <c r="K2096" s="3">
        <v>0</v>
      </c>
      <c r="L2096" s="3">
        <f t="shared" si="149"/>
        <v>817089</v>
      </c>
      <c r="M2096" s="1" t="s">
        <v>40</v>
      </c>
      <c r="N2096" s="88">
        <v>1043635674</v>
      </c>
      <c r="O2096" s="1" t="s">
        <v>1837</v>
      </c>
      <c r="P2096" s="1" t="s">
        <v>1539</v>
      </c>
      <c r="Q2096" s="1" t="s">
        <v>1540</v>
      </c>
      <c r="R2096" s="1" t="s">
        <v>43</v>
      </c>
      <c r="S2096" s="1" t="s">
        <v>43</v>
      </c>
      <c r="T2096" s="3">
        <v>0</v>
      </c>
      <c r="U2096" s="1" t="s">
        <v>44</v>
      </c>
      <c r="V2096" s="1" t="s">
        <v>45</v>
      </c>
      <c r="W2096" s="1" t="s">
        <v>2208</v>
      </c>
      <c r="X2096" s="1" t="s">
        <v>46</v>
      </c>
      <c r="Y2096" s="1" t="s">
        <v>81</v>
      </c>
      <c r="Z2096" s="1" t="s">
        <v>2274</v>
      </c>
      <c r="AA2096" s="1" t="s">
        <v>83</v>
      </c>
      <c r="AB2096" s="1" t="s">
        <v>1989</v>
      </c>
      <c r="AC2096" s="1" t="s">
        <v>51</v>
      </c>
      <c r="AD2096" s="1" t="s">
        <v>2275</v>
      </c>
      <c r="AE2096" s="1" t="s">
        <v>37</v>
      </c>
      <c r="AF2096">
        <f t="shared" si="146"/>
        <v>2026</v>
      </c>
      <c r="AG2096" t="str">
        <f t="shared" si="147"/>
        <v>feb</v>
      </c>
      <c r="AH2096" t="str">
        <f>+VLOOKUP(N2096,'[1]2. Ingreso de incapacidades'!$C$5:$O$6997,13,FALSE)</f>
        <v>SURA E.P.S.</v>
      </c>
      <c r="AI2096" t="s">
        <v>2197</v>
      </c>
    </row>
    <row r="2097" spans="1:35" x14ac:dyDescent="0.25">
      <c r="A2097" s="1" t="s">
        <v>33</v>
      </c>
      <c r="B2097" s="1" t="s">
        <v>34</v>
      </c>
      <c r="C2097" s="2">
        <v>46081</v>
      </c>
      <c r="D2097" s="42" t="str">
        <f t="shared" si="148"/>
        <v>2026</v>
      </c>
      <c r="E2097" s="1" t="s">
        <v>73</v>
      </c>
      <c r="F2097" s="1" t="s">
        <v>74</v>
      </c>
      <c r="G2097" s="1" t="s">
        <v>37</v>
      </c>
      <c r="H2097" s="1" t="s">
        <v>2208</v>
      </c>
      <c r="I2097" s="1" t="s">
        <v>76</v>
      </c>
      <c r="J2097" s="3">
        <v>758726</v>
      </c>
      <c r="K2097" s="3">
        <v>0</v>
      </c>
      <c r="L2097" s="3">
        <f t="shared" si="149"/>
        <v>758726</v>
      </c>
      <c r="M2097" s="1" t="s">
        <v>40</v>
      </c>
      <c r="N2097" s="88">
        <v>73143163</v>
      </c>
      <c r="O2097" s="1" t="s">
        <v>479</v>
      </c>
      <c r="P2097" s="1" t="s">
        <v>1459</v>
      </c>
      <c r="Q2097" s="1" t="s">
        <v>1460</v>
      </c>
      <c r="R2097" s="1" t="s">
        <v>43</v>
      </c>
      <c r="S2097" s="1" t="s">
        <v>43</v>
      </c>
      <c r="T2097" s="3">
        <v>0</v>
      </c>
      <c r="U2097" s="1" t="s">
        <v>44</v>
      </c>
      <c r="V2097" s="1" t="s">
        <v>45</v>
      </c>
      <c r="W2097" s="1" t="s">
        <v>2208</v>
      </c>
      <c r="X2097" s="1" t="s">
        <v>46</v>
      </c>
      <c r="Y2097" s="1" t="s">
        <v>81</v>
      </c>
      <c r="Z2097" s="1" t="s">
        <v>2274</v>
      </c>
      <c r="AA2097" s="1" t="s">
        <v>83</v>
      </c>
      <c r="AB2097" s="1" t="s">
        <v>1989</v>
      </c>
      <c r="AC2097" s="1" t="s">
        <v>51</v>
      </c>
      <c r="AD2097" s="1" t="s">
        <v>2275</v>
      </c>
      <c r="AE2097" s="1" t="s">
        <v>37</v>
      </c>
      <c r="AF2097">
        <f t="shared" si="146"/>
        <v>2026</v>
      </c>
      <c r="AG2097" t="str">
        <f t="shared" si="147"/>
        <v>feb</v>
      </c>
      <c r="AH2097" t="str">
        <f>+VLOOKUP(N2097,'[1]2. Ingreso de incapacidades'!$C$5:$O$6997,13,FALSE)</f>
        <v>SURA E.P.S.</v>
      </c>
      <c r="AI2097" t="s">
        <v>2197</v>
      </c>
    </row>
    <row r="2098" spans="1:35" x14ac:dyDescent="0.25">
      <c r="A2098" s="1" t="s">
        <v>33</v>
      </c>
      <c r="B2098" s="1" t="s">
        <v>34</v>
      </c>
      <c r="C2098" s="2">
        <v>46081</v>
      </c>
      <c r="D2098" s="42" t="str">
        <f t="shared" si="148"/>
        <v>2026</v>
      </c>
      <c r="E2098" s="1" t="s">
        <v>73</v>
      </c>
      <c r="F2098" s="1" t="s">
        <v>74</v>
      </c>
      <c r="G2098" s="1" t="s">
        <v>37</v>
      </c>
      <c r="H2098" s="1" t="s">
        <v>2208</v>
      </c>
      <c r="I2098" s="1" t="s">
        <v>76</v>
      </c>
      <c r="J2098" s="3">
        <v>58364</v>
      </c>
      <c r="K2098" s="3">
        <v>0</v>
      </c>
      <c r="L2098" s="3">
        <f t="shared" si="149"/>
        <v>58364</v>
      </c>
      <c r="M2098" s="1" t="s">
        <v>40</v>
      </c>
      <c r="N2098" s="88">
        <v>1045704008</v>
      </c>
      <c r="O2098" s="1" t="s">
        <v>2279</v>
      </c>
      <c r="P2098" s="1" t="s">
        <v>1459</v>
      </c>
      <c r="Q2098" s="1" t="s">
        <v>1460</v>
      </c>
      <c r="R2098" s="1" t="s">
        <v>43</v>
      </c>
      <c r="S2098" s="1" t="s">
        <v>43</v>
      </c>
      <c r="T2098" s="3">
        <v>0</v>
      </c>
      <c r="U2098" s="1" t="s">
        <v>44</v>
      </c>
      <c r="V2098" s="1" t="s">
        <v>45</v>
      </c>
      <c r="W2098" s="1" t="s">
        <v>2208</v>
      </c>
      <c r="X2098" s="1" t="s">
        <v>46</v>
      </c>
      <c r="Y2098" s="1" t="s">
        <v>81</v>
      </c>
      <c r="Z2098" s="1" t="s">
        <v>2274</v>
      </c>
      <c r="AA2098" s="1" t="s">
        <v>83</v>
      </c>
      <c r="AB2098" s="1" t="s">
        <v>1989</v>
      </c>
      <c r="AC2098" s="1" t="s">
        <v>51</v>
      </c>
      <c r="AD2098" s="1" t="s">
        <v>2275</v>
      </c>
      <c r="AE2098" s="1" t="s">
        <v>37</v>
      </c>
      <c r="AF2098">
        <f t="shared" si="146"/>
        <v>2026</v>
      </c>
      <c r="AG2098" t="str">
        <f t="shared" si="147"/>
        <v>feb</v>
      </c>
      <c r="AH2098" t="s">
        <v>2197</v>
      </c>
      <c r="AI2098" t="e">
        <v>#N/A</v>
      </c>
    </row>
    <row r="2099" spans="1:35" x14ac:dyDescent="0.25">
      <c r="A2099" s="1" t="s">
        <v>33</v>
      </c>
      <c r="B2099" s="1" t="s">
        <v>34</v>
      </c>
      <c r="C2099" s="2">
        <v>46081</v>
      </c>
      <c r="D2099" s="42" t="str">
        <f t="shared" si="148"/>
        <v>2026</v>
      </c>
      <c r="E2099" s="1" t="s">
        <v>73</v>
      </c>
      <c r="F2099" s="1" t="s">
        <v>74</v>
      </c>
      <c r="G2099" s="1" t="s">
        <v>37</v>
      </c>
      <c r="H2099" s="1" t="s">
        <v>2208</v>
      </c>
      <c r="I2099" s="1" t="s">
        <v>76</v>
      </c>
      <c r="J2099" s="3">
        <v>58364</v>
      </c>
      <c r="K2099" s="3">
        <v>0</v>
      </c>
      <c r="L2099" s="3">
        <f t="shared" si="149"/>
        <v>58364</v>
      </c>
      <c r="M2099" s="1" t="s">
        <v>40</v>
      </c>
      <c r="N2099" s="88">
        <v>1050960338</v>
      </c>
      <c r="O2099" s="1" t="s">
        <v>288</v>
      </c>
      <c r="P2099" s="1" t="s">
        <v>1459</v>
      </c>
      <c r="Q2099" s="1" t="s">
        <v>1460</v>
      </c>
      <c r="R2099" s="1" t="s">
        <v>43</v>
      </c>
      <c r="S2099" s="1" t="s">
        <v>43</v>
      </c>
      <c r="T2099" s="3">
        <v>0</v>
      </c>
      <c r="U2099" s="1" t="s">
        <v>44</v>
      </c>
      <c r="V2099" s="1" t="s">
        <v>45</v>
      </c>
      <c r="W2099" s="1" t="s">
        <v>2208</v>
      </c>
      <c r="X2099" s="1" t="s">
        <v>46</v>
      </c>
      <c r="Y2099" s="1" t="s">
        <v>81</v>
      </c>
      <c r="Z2099" s="1" t="s">
        <v>2274</v>
      </c>
      <c r="AA2099" s="1" t="s">
        <v>83</v>
      </c>
      <c r="AB2099" s="1" t="s">
        <v>1989</v>
      </c>
      <c r="AC2099" s="1" t="s">
        <v>51</v>
      </c>
      <c r="AD2099" s="1" t="s">
        <v>2275</v>
      </c>
      <c r="AE2099" s="1" t="s">
        <v>37</v>
      </c>
      <c r="AF2099">
        <f t="shared" si="146"/>
        <v>2026</v>
      </c>
      <c r="AG2099" t="str">
        <f t="shared" si="147"/>
        <v>feb</v>
      </c>
      <c r="AH2099" t="str">
        <f>+VLOOKUP(N2099,'[1]2. Ingreso de incapacidades'!$C$5:$O$6997,13,FALSE)</f>
        <v>SALUD TOTAL E.P.S.</v>
      </c>
      <c r="AI2099" t="s">
        <v>2192</v>
      </c>
    </row>
    <row r="2100" spans="1:35" x14ac:dyDescent="0.25">
      <c r="A2100" s="1" t="s">
        <v>33</v>
      </c>
      <c r="B2100" s="1" t="s">
        <v>34</v>
      </c>
      <c r="C2100" s="2">
        <v>46081</v>
      </c>
      <c r="D2100" s="42" t="str">
        <f t="shared" si="148"/>
        <v>2026</v>
      </c>
      <c r="E2100" s="1" t="s">
        <v>73</v>
      </c>
      <c r="F2100" s="1" t="s">
        <v>74</v>
      </c>
      <c r="G2100" s="1" t="s">
        <v>37</v>
      </c>
      <c r="H2100" s="1" t="s">
        <v>2208</v>
      </c>
      <c r="I2100" s="1" t="s">
        <v>76</v>
      </c>
      <c r="J2100" s="3">
        <v>875453</v>
      </c>
      <c r="K2100" s="3">
        <v>0</v>
      </c>
      <c r="L2100" s="3">
        <f t="shared" si="149"/>
        <v>875453</v>
      </c>
      <c r="M2100" s="1" t="s">
        <v>40</v>
      </c>
      <c r="N2100" s="88">
        <v>1082246028</v>
      </c>
      <c r="O2100" s="1" t="s">
        <v>2281</v>
      </c>
      <c r="P2100" s="1" t="s">
        <v>1459</v>
      </c>
      <c r="Q2100" s="1" t="s">
        <v>1460</v>
      </c>
      <c r="R2100" s="1" t="s">
        <v>43</v>
      </c>
      <c r="S2100" s="1" t="s">
        <v>43</v>
      </c>
      <c r="T2100" s="3">
        <v>0</v>
      </c>
      <c r="U2100" s="1" t="s">
        <v>44</v>
      </c>
      <c r="V2100" s="1" t="s">
        <v>45</v>
      </c>
      <c r="W2100" s="1" t="s">
        <v>2208</v>
      </c>
      <c r="X2100" s="1" t="s">
        <v>46</v>
      </c>
      <c r="Y2100" s="1" t="s">
        <v>81</v>
      </c>
      <c r="Z2100" s="1" t="s">
        <v>2274</v>
      </c>
      <c r="AA2100" s="1" t="s">
        <v>83</v>
      </c>
      <c r="AB2100" s="1" t="s">
        <v>1989</v>
      </c>
      <c r="AC2100" s="1" t="s">
        <v>51</v>
      </c>
      <c r="AD2100" s="1" t="s">
        <v>2275</v>
      </c>
      <c r="AE2100" s="1" t="s">
        <v>37</v>
      </c>
      <c r="AF2100">
        <f t="shared" si="146"/>
        <v>2026</v>
      </c>
      <c r="AG2100" t="str">
        <f t="shared" si="147"/>
        <v>feb</v>
      </c>
      <c r="AH2100" t="str">
        <f>+VLOOKUP(N2100,'[1]2. Ingreso de incapacidades'!$C$5:$O$6997,13,FALSE)</f>
        <v>SALUD TOTAL E.P.S.</v>
      </c>
      <c r="AI2100" t="s">
        <v>2192</v>
      </c>
    </row>
    <row r="2101" spans="1:35" x14ac:dyDescent="0.25">
      <c r="A2101" s="1" t="s">
        <v>33</v>
      </c>
      <c r="B2101" s="1" t="s">
        <v>34</v>
      </c>
      <c r="C2101" s="2">
        <v>46081</v>
      </c>
      <c r="D2101" s="42" t="str">
        <f t="shared" si="148"/>
        <v>2026</v>
      </c>
      <c r="E2101" s="1" t="s">
        <v>73</v>
      </c>
      <c r="F2101" s="1" t="s">
        <v>74</v>
      </c>
      <c r="G2101" s="1" t="s">
        <v>37</v>
      </c>
      <c r="H2101" s="1" t="s">
        <v>2208</v>
      </c>
      <c r="I2101" s="1" t="s">
        <v>76</v>
      </c>
      <c r="J2101" s="3">
        <v>58364</v>
      </c>
      <c r="K2101" s="3">
        <v>0</v>
      </c>
      <c r="L2101" s="3">
        <f t="shared" si="149"/>
        <v>58364</v>
      </c>
      <c r="M2101" s="1" t="s">
        <v>40</v>
      </c>
      <c r="N2101" s="88">
        <v>3800779</v>
      </c>
      <c r="O2101" s="1" t="s">
        <v>308</v>
      </c>
      <c r="P2101" s="1" t="s">
        <v>1459</v>
      </c>
      <c r="Q2101" s="1" t="s">
        <v>1460</v>
      </c>
      <c r="R2101" s="1" t="s">
        <v>43</v>
      </c>
      <c r="S2101" s="1" t="s">
        <v>43</v>
      </c>
      <c r="T2101" s="3">
        <v>0</v>
      </c>
      <c r="U2101" s="1" t="s">
        <v>44</v>
      </c>
      <c r="V2101" s="1" t="s">
        <v>45</v>
      </c>
      <c r="W2101" s="1" t="s">
        <v>2208</v>
      </c>
      <c r="X2101" s="1" t="s">
        <v>46</v>
      </c>
      <c r="Y2101" s="1" t="s">
        <v>81</v>
      </c>
      <c r="Z2101" s="1" t="s">
        <v>2274</v>
      </c>
      <c r="AA2101" s="1" t="s">
        <v>83</v>
      </c>
      <c r="AB2101" s="1" t="s">
        <v>1989</v>
      </c>
      <c r="AC2101" s="1" t="s">
        <v>51</v>
      </c>
      <c r="AD2101" s="1" t="s">
        <v>2275</v>
      </c>
      <c r="AE2101" s="1" t="s">
        <v>37</v>
      </c>
      <c r="AF2101">
        <f t="shared" si="146"/>
        <v>2026</v>
      </c>
      <c r="AG2101" t="str">
        <f t="shared" si="147"/>
        <v>feb</v>
      </c>
      <c r="AH2101" t="str">
        <f>+VLOOKUP(N2101,'[1]2. Ingreso de incapacidades'!$C$5:$O$6997,13,FALSE)</f>
        <v>EPS-S CAJACOPI</v>
      </c>
      <c r="AI2101" t="s">
        <v>2200</v>
      </c>
    </row>
    <row r="2102" spans="1:35" x14ac:dyDescent="0.25">
      <c r="A2102" s="1" t="s">
        <v>33</v>
      </c>
      <c r="B2102" s="1" t="s">
        <v>34</v>
      </c>
      <c r="C2102" s="2">
        <v>46081</v>
      </c>
      <c r="D2102" s="42" t="str">
        <f t="shared" si="148"/>
        <v>2026</v>
      </c>
      <c r="E2102" s="1" t="s">
        <v>73</v>
      </c>
      <c r="F2102" s="1" t="s">
        <v>74</v>
      </c>
      <c r="G2102" s="1" t="s">
        <v>37</v>
      </c>
      <c r="H2102" s="1" t="s">
        <v>2208</v>
      </c>
      <c r="I2102" s="1" t="s">
        <v>76</v>
      </c>
      <c r="J2102" s="3">
        <v>58364</v>
      </c>
      <c r="K2102" s="3">
        <v>0</v>
      </c>
      <c r="L2102" s="3">
        <f t="shared" si="149"/>
        <v>58364</v>
      </c>
      <c r="M2102" s="1" t="s">
        <v>40</v>
      </c>
      <c r="N2102" s="88">
        <v>73159298</v>
      </c>
      <c r="O2102" s="1" t="s">
        <v>120</v>
      </c>
      <c r="P2102" s="1" t="s">
        <v>1459</v>
      </c>
      <c r="Q2102" s="1" t="s">
        <v>1460</v>
      </c>
      <c r="R2102" s="1" t="s">
        <v>43</v>
      </c>
      <c r="S2102" s="1" t="s">
        <v>43</v>
      </c>
      <c r="T2102" s="3">
        <v>0</v>
      </c>
      <c r="U2102" s="1" t="s">
        <v>44</v>
      </c>
      <c r="V2102" s="1" t="s">
        <v>45</v>
      </c>
      <c r="W2102" s="1" t="s">
        <v>2208</v>
      </c>
      <c r="X2102" s="1" t="s">
        <v>46</v>
      </c>
      <c r="Y2102" s="1" t="s">
        <v>81</v>
      </c>
      <c r="Z2102" s="1" t="s">
        <v>2274</v>
      </c>
      <c r="AA2102" s="1" t="s">
        <v>83</v>
      </c>
      <c r="AB2102" s="1" t="s">
        <v>1989</v>
      </c>
      <c r="AC2102" s="1" t="s">
        <v>51</v>
      </c>
      <c r="AD2102" s="1" t="s">
        <v>2275</v>
      </c>
      <c r="AE2102" s="1" t="s">
        <v>37</v>
      </c>
      <c r="AF2102">
        <f t="shared" si="146"/>
        <v>2026</v>
      </c>
      <c r="AG2102" t="str">
        <f t="shared" si="147"/>
        <v>feb</v>
      </c>
      <c r="AH2102" t="str">
        <f>+VLOOKUP(N2102,'[1]2. Ingreso de incapacidades'!$C$5:$O$6997,13,FALSE)</f>
        <v>NUEVA E.P.S</v>
      </c>
      <c r="AI2102" t="s">
        <v>2199</v>
      </c>
    </row>
    <row r="2103" spans="1:35" x14ac:dyDescent="0.25">
      <c r="A2103" s="1" t="s">
        <v>33</v>
      </c>
      <c r="B2103" s="1" t="s">
        <v>34</v>
      </c>
      <c r="C2103" s="2">
        <v>46081</v>
      </c>
      <c r="D2103" s="42" t="str">
        <f t="shared" si="148"/>
        <v>2026</v>
      </c>
      <c r="E2103" s="1" t="s">
        <v>73</v>
      </c>
      <c r="F2103" s="1" t="s">
        <v>74</v>
      </c>
      <c r="G2103" s="1" t="s">
        <v>37</v>
      </c>
      <c r="H2103" s="1" t="s">
        <v>2208</v>
      </c>
      <c r="I2103" s="1" t="s">
        <v>76</v>
      </c>
      <c r="J2103" s="3">
        <v>350182</v>
      </c>
      <c r="K2103" s="3">
        <v>0</v>
      </c>
      <c r="L2103" s="3">
        <f t="shared" si="149"/>
        <v>350182</v>
      </c>
      <c r="M2103" s="1" t="s">
        <v>40</v>
      </c>
      <c r="N2103" s="88">
        <v>73169783</v>
      </c>
      <c r="O2103" s="1" t="s">
        <v>78</v>
      </c>
      <c r="P2103" s="1" t="s">
        <v>1459</v>
      </c>
      <c r="Q2103" s="1" t="s">
        <v>1460</v>
      </c>
      <c r="R2103" s="1" t="s">
        <v>43</v>
      </c>
      <c r="S2103" s="1" t="s">
        <v>43</v>
      </c>
      <c r="T2103" s="3">
        <v>0</v>
      </c>
      <c r="U2103" s="1" t="s">
        <v>44</v>
      </c>
      <c r="V2103" s="1" t="s">
        <v>45</v>
      </c>
      <c r="W2103" s="1" t="s">
        <v>2208</v>
      </c>
      <c r="X2103" s="1" t="s">
        <v>46</v>
      </c>
      <c r="Y2103" s="1" t="s">
        <v>81</v>
      </c>
      <c r="Z2103" s="1" t="s">
        <v>2274</v>
      </c>
      <c r="AA2103" s="1" t="s">
        <v>83</v>
      </c>
      <c r="AB2103" s="1" t="s">
        <v>1989</v>
      </c>
      <c r="AC2103" s="1" t="s">
        <v>51</v>
      </c>
      <c r="AD2103" s="1" t="s">
        <v>2275</v>
      </c>
      <c r="AE2103" s="1" t="s">
        <v>37</v>
      </c>
      <c r="AF2103">
        <f t="shared" si="146"/>
        <v>2026</v>
      </c>
      <c r="AG2103" t="str">
        <f t="shared" si="147"/>
        <v>feb</v>
      </c>
      <c r="AH2103" t="str">
        <f>+VLOOKUP(N2103,'[1]2. Ingreso de incapacidades'!$C$5:$O$6997,13,FALSE)</f>
        <v>EPS-S CAJACOPI</v>
      </c>
      <c r="AI2103" t="s">
        <v>2200</v>
      </c>
    </row>
    <row r="2104" spans="1:35" x14ac:dyDescent="0.25">
      <c r="A2104" s="1" t="s">
        <v>33</v>
      </c>
      <c r="B2104" s="1" t="s">
        <v>34</v>
      </c>
      <c r="C2104" s="2">
        <v>46081</v>
      </c>
      <c r="D2104" s="42" t="str">
        <f t="shared" si="148"/>
        <v>2026</v>
      </c>
      <c r="E2104" s="1" t="s">
        <v>73</v>
      </c>
      <c r="F2104" s="1" t="s">
        <v>74</v>
      </c>
      <c r="G2104" s="1" t="s">
        <v>37</v>
      </c>
      <c r="H2104" s="1" t="s">
        <v>2208</v>
      </c>
      <c r="I2104" s="1" t="s">
        <v>76</v>
      </c>
      <c r="J2104" s="3">
        <v>758726</v>
      </c>
      <c r="K2104" s="3">
        <v>0</v>
      </c>
      <c r="L2104" s="3">
        <f t="shared" si="149"/>
        <v>758726</v>
      </c>
      <c r="M2104" s="1" t="s">
        <v>40</v>
      </c>
      <c r="N2104" s="88">
        <v>1025881415</v>
      </c>
      <c r="O2104" s="1" t="s">
        <v>2283</v>
      </c>
      <c r="P2104" s="1" t="s">
        <v>1459</v>
      </c>
      <c r="Q2104" s="1" t="s">
        <v>1460</v>
      </c>
      <c r="R2104" s="1" t="s">
        <v>43</v>
      </c>
      <c r="S2104" s="1" t="s">
        <v>43</v>
      </c>
      <c r="T2104" s="3">
        <v>0</v>
      </c>
      <c r="U2104" s="1" t="s">
        <v>44</v>
      </c>
      <c r="V2104" s="1" t="s">
        <v>45</v>
      </c>
      <c r="W2104" s="1" t="s">
        <v>2208</v>
      </c>
      <c r="X2104" s="1" t="s">
        <v>46</v>
      </c>
      <c r="Y2104" s="1" t="s">
        <v>81</v>
      </c>
      <c r="Z2104" s="1" t="s">
        <v>2274</v>
      </c>
      <c r="AA2104" s="1" t="s">
        <v>83</v>
      </c>
      <c r="AB2104" s="1" t="s">
        <v>1989</v>
      </c>
      <c r="AC2104" s="1" t="s">
        <v>51</v>
      </c>
      <c r="AD2104" s="1" t="s">
        <v>2275</v>
      </c>
      <c r="AE2104" s="1" t="s">
        <v>37</v>
      </c>
      <c r="AF2104">
        <f t="shared" si="146"/>
        <v>2026</v>
      </c>
      <c r="AG2104" t="str">
        <f t="shared" si="147"/>
        <v>feb</v>
      </c>
      <c r="AH2104" t="str">
        <f>+VLOOKUP(N2104,'[1]2. Ingreso de incapacidades'!$C$5:$O$6997,13,FALSE)</f>
        <v>EPS MUTUAL SER</v>
      </c>
      <c r="AI2104" t="s">
        <v>2195</v>
      </c>
    </row>
    <row r="2105" spans="1:35" x14ac:dyDescent="0.25">
      <c r="A2105" s="1" t="s">
        <v>33</v>
      </c>
      <c r="B2105" s="1" t="s">
        <v>34</v>
      </c>
      <c r="C2105" s="2">
        <v>46081</v>
      </c>
      <c r="D2105" s="42" t="str">
        <f t="shared" si="148"/>
        <v>2026</v>
      </c>
      <c r="E2105" s="1" t="s">
        <v>73</v>
      </c>
      <c r="F2105" s="1" t="s">
        <v>74</v>
      </c>
      <c r="G2105" s="1" t="s">
        <v>37</v>
      </c>
      <c r="H2105" s="1" t="s">
        <v>2208</v>
      </c>
      <c r="I2105" s="1" t="s">
        <v>76</v>
      </c>
      <c r="J2105" s="3">
        <v>175091</v>
      </c>
      <c r="K2105" s="3">
        <v>0</v>
      </c>
      <c r="L2105" s="3">
        <f t="shared" si="149"/>
        <v>175091</v>
      </c>
      <c r="M2105" s="1" t="s">
        <v>40</v>
      </c>
      <c r="N2105" s="88">
        <v>9156352</v>
      </c>
      <c r="O2105" s="1" t="s">
        <v>167</v>
      </c>
      <c r="P2105" s="1" t="s">
        <v>1459</v>
      </c>
      <c r="Q2105" s="1" t="s">
        <v>1460</v>
      </c>
      <c r="R2105" s="1" t="s">
        <v>43</v>
      </c>
      <c r="S2105" s="1" t="s">
        <v>43</v>
      </c>
      <c r="T2105" s="3">
        <v>0</v>
      </c>
      <c r="U2105" s="1" t="s">
        <v>44</v>
      </c>
      <c r="V2105" s="1" t="s">
        <v>45</v>
      </c>
      <c r="W2105" s="1" t="s">
        <v>2208</v>
      </c>
      <c r="X2105" s="1" t="s">
        <v>46</v>
      </c>
      <c r="Y2105" s="1" t="s">
        <v>81</v>
      </c>
      <c r="Z2105" s="1" t="s">
        <v>2274</v>
      </c>
      <c r="AA2105" s="1" t="s">
        <v>83</v>
      </c>
      <c r="AB2105" s="1" t="s">
        <v>1989</v>
      </c>
      <c r="AC2105" s="1" t="s">
        <v>51</v>
      </c>
      <c r="AD2105" s="1" t="s">
        <v>2275</v>
      </c>
      <c r="AE2105" s="1" t="s">
        <v>37</v>
      </c>
      <c r="AF2105">
        <f t="shared" si="146"/>
        <v>2026</v>
      </c>
      <c r="AG2105" t="str">
        <f t="shared" si="147"/>
        <v>feb</v>
      </c>
      <c r="AH2105" t="str">
        <f>+VLOOKUP(N2105,'[1]2. Ingreso de incapacidades'!$C$5:$O$6997,13,FALSE)</f>
        <v>SALUD TOTAL E.P.S.</v>
      </c>
      <c r="AI2105" t="s">
        <v>2192</v>
      </c>
    </row>
    <row r="2106" spans="1:35" x14ac:dyDescent="0.25">
      <c r="A2106" s="1" t="s">
        <v>33</v>
      </c>
      <c r="B2106" s="1" t="s">
        <v>34</v>
      </c>
      <c r="C2106" s="2">
        <v>46081</v>
      </c>
      <c r="D2106" s="42" t="str">
        <f t="shared" si="148"/>
        <v>2026</v>
      </c>
      <c r="E2106" s="1" t="s">
        <v>73</v>
      </c>
      <c r="F2106" s="1" t="s">
        <v>74</v>
      </c>
      <c r="G2106" s="1" t="s">
        <v>37</v>
      </c>
      <c r="H2106" s="1" t="s">
        <v>2208</v>
      </c>
      <c r="I2106" s="1" t="s">
        <v>76</v>
      </c>
      <c r="J2106" s="3">
        <v>758726</v>
      </c>
      <c r="K2106" s="3">
        <v>0</v>
      </c>
      <c r="L2106" s="3">
        <f t="shared" si="149"/>
        <v>758726</v>
      </c>
      <c r="M2106" s="1" t="s">
        <v>40</v>
      </c>
      <c r="N2106" s="88">
        <v>30873721</v>
      </c>
      <c r="O2106" s="1" t="s">
        <v>126</v>
      </c>
      <c r="P2106" s="1" t="s">
        <v>1459</v>
      </c>
      <c r="Q2106" s="1" t="s">
        <v>1460</v>
      </c>
      <c r="R2106" s="1" t="s">
        <v>43</v>
      </c>
      <c r="S2106" s="1" t="s">
        <v>43</v>
      </c>
      <c r="T2106" s="3">
        <v>0</v>
      </c>
      <c r="U2106" s="1" t="s">
        <v>44</v>
      </c>
      <c r="V2106" s="1" t="s">
        <v>45</v>
      </c>
      <c r="W2106" s="1" t="s">
        <v>2208</v>
      </c>
      <c r="X2106" s="1" t="s">
        <v>46</v>
      </c>
      <c r="Y2106" s="1" t="s">
        <v>81</v>
      </c>
      <c r="Z2106" s="1" t="s">
        <v>2274</v>
      </c>
      <c r="AA2106" s="1" t="s">
        <v>83</v>
      </c>
      <c r="AB2106" s="1" t="s">
        <v>1989</v>
      </c>
      <c r="AC2106" s="1" t="s">
        <v>51</v>
      </c>
      <c r="AD2106" s="1" t="s">
        <v>2275</v>
      </c>
      <c r="AE2106" s="1" t="s">
        <v>37</v>
      </c>
      <c r="AF2106">
        <f t="shared" si="146"/>
        <v>2026</v>
      </c>
      <c r="AG2106" t="str">
        <f t="shared" si="147"/>
        <v>feb</v>
      </c>
      <c r="AH2106" t="str">
        <f>+VLOOKUP(N2106,'[1]2. Ingreso de incapacidades'!$C$5:$O$6997,13,FALSE)</f>
        <v>FAMISANAR E.P.S</v>
      </c>
      <c r="AI2106" t="s">
        <v>2196</v>
      </c>
    </row>
    <row r="2107" spans="1:35" x14ac:dyDescent="0.25">
      <c r="A2107" s="1" t="s">
        <v>33</v>
      </c>
      <c r="B2107" s="1" t="s">
        <v>34</v>
      </c>
      <c r="C2107" s="2">
        <v>46081</v>
      </c>
      <c r="D2107" s="42" t="str">
        <f t="shared" si="148"/>
        <v>2026</v>
      </c>
      <c r="E2107" s="1" t="s">
        <v>73</v>
      </c>
      <c r="F2107" s="1" t="s">
        <v>74</v>
      </c>
      <c r="G2107" s="1" t="s">
        <v>37</v>
      </c>
      <c r="H2107" s="1" t="s">
        <v>2208</v>
      </c>
      <c r="I2107" s="1" t="s">
        <v>76</v>
      </c>
      <c r="J2107" s="3">
        <v>59494</v>
      </c>
      <c r="K2107" s="3">
        <v>0</v>
      </c>
      <c r="L2107" s="3">
        <f t="shared" si="149"/>
        <v>59494</v>
      </c>
      <c r="M2107" s="1" t="s">
        <v>40</v>
      </c>
      <c r="N2107" s="88">
        <v>1143385542</v>
      </c>
      <c r="O2107" s="1" t="s">
        <v>2285</v>
      </c>
      <c r="P2107" s="1" t="s">
        <v>1539</v>
      </c>
      <c r="Q2107" s="1" t="s">
        <v>1540</v>
      </c>
      <c r="R2107" s="1" t="s">
        <v>43</v>
      </c>
      <c r="S2107" s="1" t="s">
        <v>43</v>
      </c>
      <c r="T2107" s="3">
        <v>0</v>
      </c>
      <c r="U2107" s="1" t="s">
        <v>44</v>
      </c>
      <c r="V2107" s="1" t="s">
        <v>45</v>
      </c>
      <c r="W2107" s="1" t="s">
        <v>2208</v>
      </c>
      <c r="X2107" s="1" t="s">
        <v>46</v>
      </c>
      <c r="Y2107" s="1" t="s">
        <v>81</v>
      </c>
      <c r="Z2107" s="1" t="s">
        <v>2274</v>
      </c>
      <c r="AA2107" s="1" t="s">
        <v>83</v>
      </c>
      <c r="AB2107" s="1" t="s">
        <v>1989</v>
      </c>
      <c r="AC2107" s="1" t="s">
        <v>51</v>
      </c>
      <c r="AD2107" s="1" t="s">
        <v>2275</v>
      </c>
      <c r="AE2107" s="1" t="s">
        <v>37</v>
      </c>
      <c r="AF2107">
        <f t="shared" si="146"/>
        <v>2026</v>
      </c>
      <c r="AG2107" t="str">
        <f t="shared" si="147"/>
        <v>feb</v>
      </c>
      <c r="AH2107" t="str">
        <f>+VLOOKUP(N2107,'[1]2. Ingreso de incapacidades'!$C$5:$O$6997,13,FALSE)</f>
        <v>EPS MUTUAL SER</v>
      </c>
      <c r="AI2107" t="s">
        <v>2195</v>
      </c>
    </row>
    <row r="2108" spans="1:35" x14ac:dyDescent="0.25">
      <c r="A2108" s="1" t="s">
        <v>33</v>
      </c>
      <c r="B2108" s="1" t="s">
        <v>34</v>
      </c>
      <c r="C2108" s="2">
        <v>46081</v>
      </c>
      <c r="D2108" s="42" t="str">
        <f t="shared" si="148"/>
        <v>2026</v>
      </c>
      <c r="E2108" s="1" t="s">
        <v>73</v>
      </c>
      <c r="F2108" s="1" t="s">
        <v>74</v>
      </c>
      <c r="G2108" s="1" t="s">
        <v>37</v>
      </c>
      <c r="H2108" s="1" t="s">
        <v>2208</v>
      </c>
      <c r="I2108" s="1" t="s">
        <v>76</v>
      </c>
      <c r="J2108" s="3">
        <v>58364</v>
      </c>
      <c r="K2108" s="3">
        <v>0</v>
      </c>
      <c r="L2108" s="3">
        <f t="shared" si="149"/>
        <v>58364</v>
      </c>
      <c r="M2108" s="1" t="s">
        <v>40</v>
      </c>
      <c r="N2108" s="88">
        <v>1007126297</v>
      </c>
      <c r="O2108" s="1" t="s">
        <v>2287</v>
      </c>
      <c r="P2108" s="1" t="s">
        <v>1459</v>
      </c>
      <c r="Q2108" s="1" t="s">
        <v>1460</v>
      </c>
      <c r="R2108" s="1" t="s">
        <v>43</v>
      </c>
      <c r="S2108" s="1" t="s">
        <v>43</v>
      </c>
      <c r="T2108" s="3">
        <v>0</v>
      </c>
      <c r="U2108" s="1" t="s">
        <v>44</v>
      </c>
      <c r="V2108" s="1" t="s">
        <v>45</v>
      </c>
      <c r="W2108" s="1" t="s">
        <v>2208</v>
      </c>
      <c r="X2108" s="1" t="s">
        <v>46</v>
      </c>
      <c r="Y2108" s="1" t="s">
        <v>81</v>
      </c>
      <c r="Z2108" s="1" t="s">
        <v>2274</v>
      </c>
      <c r="AA2108" s="1" t="s">
        <v>83</v>
      </c>
      <c r="AB2108" s="1" t="s">
        <v>1989</v>
      </c>
      <c r="AC2108" s="1" t="s">
        <v>51</v>
      </c>
      <c r="AD2108" s="1" t="s">
        <v>2275</v>
      </c>
      <c r="AE2108" s="1" t="s">
        <v>37</v>
      </c>
      <c r="AF2108">
        <f t="shared" si="146"/>
        <v>2026</v>
      </c>
      <c r="AG2108" t="str">
        <f t="shared" si="147"/>
        <v>feb</v>
      </c>
      <c r="AH2108" t="str">
        <f>+VLOOKUP(N2108,'[1]2. Ingreso de incapacidades'!$C$5:$O$6997,13,FALSE)</f>
        <v>SURA E.P.S.</v>
      </c>
      <c r="AI2108" t="s">
        <v>2197</v>
      </c>
    </row>
    <row r="2109" spans="1:35" x14ac:dyDescent="0.25">
      <c r="A2109" s="1" t="s">
        <v>33</v>
      </c>
      <c r="B2109" s="1" t="s">
        <v>34</v>
      </c>
      <c r="C2109" s="2">
        <v>46081</v>
      </c>
      <c r="D2109" s="42" t="str">
        <f t="shared" si="148"/>
        <v>2026</v>
      </c>
      <c r="E2109" s="1" t="s">
        <v>73</v>
      </c>
      <c r="F2109" s="1" t="s">
        <v>74</v>
      </c>
      <c r="G2109" s="1" t="s">
        <v>37</v>
      </c>
      <c r="H2109" s="1" t="s">
        <v>2208</v>
      </c>
      <c r="I2109" s="1" t="s">
        <v>76</v>
      </c>
      <c r="J2109" s="3">
        <v>58364</v>
      </c>
      <c r="K2109" s="3">
        <v>0</v>
      </c>
      <c r="L2109" s="3">
        <f t="shared" si="149"/>
        <v>58364</v>
      </c>
      <c r="M2109" s="1" t="s">
        <v>40</v>
      </c>
      <c r="N2109" s="88">
        <v>73169783</v>
      </c>
      <c r="O2109" s="1" t="s">
        <v>78</v>
      </c>
      <c r="P2109" s="1" t="s">
        <v>1459</v>
      </c>
      <c r="Q2109" s="1" t="s">
        <v>1460</v>
      </c>
      <c r="R2109" s="1" t="s">
        <v>43</v>
      </c>
      <c r="S2109" s="1" t="s">
        <v>43</v>
      </c>
      <c r="T2109" s="3">
        <v>0</v>
      </c>
      <c r="U2109" s="1" t="s">
        <v>44</v>
      </c>
      <c r="V2109" s="1" t="s">
        <v>45</v>
      </c>
      <c r="W2109" s="1" t="s">
        <v>2208</v>
      </c>
      <c r="X2109" s="1" t="s">
        <v>46</v>
      </c>
      <c r="Y2109" s="1" t="s">
        <v>81</v>
      </c>
      <c r="Z2109" s="1" t="s">
        <v>2274</v>
      </c>
      <c r="AA2109" s="1" t="s">
        <v>83</v>
      </c>
      <c r="AB2109" s="1" t="s">
        <v>1989</v>
      </c>
      <c r="AC2109" s="1" t="s">
        <v>51</v>
      </c>
      <c r="AD2109" s="1" t="s">
        <v>2275</v>
      </c>
      <c r="AE2109" s="1" t="s">
        <v>37</v>
      </c>
      <c r="AF2109">
        <f t="shared" si="146"/>
        <v>2026</v>
      </c>
      <c r="AG2109" t="str">
        <f t="shared" si="147"/>
        <v>feb</v>
      </c>
      <c r="AH2109" t="str">
        <f>+VLOOKUP(N2109,'[1]2. Ingreso de incapacidades'!$C$5:$O$6997,13,FALSE)</f>
        <v>EPS-S CAJACOPI</v>
      </c>
      <c r="AI2109" t="s">
        <v>2200</v>
      </c>
    </row>
    <row r="2110" spans="1:35" x14ac:dyDescent="0.25">
      <c r="A2110" s="1" t="s">
        <v>33</v>
      </c>
      <c r="B2110" s="1" t="s">
        <v>34</v>
      </c>
      <c r="C2110" s="2">
        <v>46081</v>
      </c>
      <c r="D2110" s="42" t="str">
        <f t="shared" si="148"/>
        <v>2026</v>
      </c>
      <c r="E2110" s="1" t="s">
        <v>73</v>
      </c>
      <c r="F2110" s="1" t="s">
        <v>74</v>
      </c>
      <c r="G2110" s="1" t="s">
        <v>37</v>
      </c>
      <c r="H2110" s="1" t="s">
        <v>2208</v>
      </c>
      <c r="I2110" s="1" t="s">
        <v>76</v>
      </c>
      <c r="J2110" s="3">
        <v>58364</v>
      </c>
      <c r="K2110" s="3">
        <v>0</v>
      </c>
      <c r="L2110" s="3">
        <f t="shared" si="149"/>
        <v>58364</v>
      </c>
      <c r="M2110" s="1" t="s">
        <v>40</v>
      </c>
      <c r="N2110" s="88">
        <v>1002059942</v>
      </c>
      <c r="O2110" s="1" t="s">
        <v>92</v>
      </c>
      <c r="P2110" s="1" t="s">
        <v>1459</v>
      </c>
      <c r="Q2110" s="1" t="s">
        <v>1460</v>
      </c>
      <c r="R2110" s="1" t="s">
        <v>43</v>
      </c>
      <c r="S2110" s="1" t="s">
        <v>43</v>
      </c>
      <c r="T2110" s="3">
        <v>0</v>
      </c>
      <c r="U2110" s="1" t="s">
        <v>44</v>
      </c>
      <c r="V2110" s="1" t="s">
        <v>45</v>
      </c>
      <c r="W2110" s="1" t="s">
        <v>2208</v>
      </c>
      <c r="X2110" s="1" t="s">
        <v>46</v>
      </c>
      <c r="Y2110" s="1" t="s">
        <v>81</v>
      </c>
      <c r="Z2110" s="1" t="s">
        <v>2274</v>
      </c>
      <c r="AA2110" s="1" t="s">
        <v>83</v>
      </c>
      <c r="AB2110" s="1" t="s">
        <v>1989</v>
      </c>
      <c r="AC2110" s="1" t="s">
        <v>51</v>
      </c>
      <c r="AD2110" s="1" t="s">
        <v>2275</v>
      </c>
      <c r="AE2110" s="1" t="s">
        <v>37</v>
      </c>
      <c r="AF2110">
        <f t="shared" si="146"/>
        <v>2026</v>
      </c>
      <c r="AG2110" t="str">
        <f t="shared" si="147"/>
        <v>feb</v>
      </c>
      <c r="AH2110" t="str">
        <f>+VLOOKUP(N2110,'[1]2. Ingreso de incapacidades'!$C$5:$O$6997,13,FALSE)</f>
        <v>SALUD TOTAL E.P.S.</v>
      </c>
      <c r="AI2110" t="s">
        <v>2192</v>
      </c>
    </row>
    <row r="2111" spans="1:35" x14ac:dyDescent="0.25">
      <c r="A2111" s="1" t="s">
        <v>33</v>
      </c>
      <c r="B2111" s="1" t="s">
        <v>34</v>
      </c>
      <c r="C2111" s="2">
        <v>46081</v>
      </c>
      <c r="D2111" s="42" t="str">
        <f t="shared" si="148"/>
        <v>2026</v>
      </c>
      <c r="E2111" s="1" t="s">
        <v>73</v>
      </c>
      <c r="F2111" s="1" t="s">
        <v>74</v>
      </c>
      <c r="G2111" s="1" t="s">
        <v>37</v>
      </c>
      <c r="H2111" s="1" t="s">
        <v>2208</v>
      </c>
      <c r="I2111" s="1" t="s">
        <v>76</v>
      </c>
      <c r="J2111" s="3">
        <v>291818</v>
      </c>
      <c r="K2111" s="3">
        <v>0</v>
      </c>
      <c r="L2111" s="3">
        <f t="shared" si="149"/>
        <v>291818</v>
      </c>
      <c r="M2111" s="1" t="s">
        <v>40</v>
      </c>
      <c r="N2111" s="88">
        <v>1025881415</v>
      </c>
      <c r="O2111" s="1" t="s">
        <v>2283</v>
      </c>
      <c r="P2111" s="1" t="s">
        <v>1459</v>
      </c>
      <c r="Q2111" s="1" t="s">
        <v>1460</v>
      </c>
      <c r="R2111" s="1" t="s">
        <v>43</v>
      </c>
      <c r="S2111" s="1" t="s">
        <v>43</v>
      </c>
      <c r="T2111" s="3">
        <v>0</v>
      </c>
      <c r="U2111" s="1" t="s">
        <v>44</v>
      </c>
      <c r="V2111" s="1" t="s">
        <v>45</v>
      </c>
      <c r="W2111" s="1" t="s">
        <v>2208</v>
      </c>
      <c r="X2111" s="1" t="s">
        <v>46</v>
      </c>
      <c r="Y2111" s="1" t="s">
        <v>81</v>
      </c>
      <c r="Z2111" s="1" t="s">
        <v>2274</v>
      </c>
      <c r="AA2111" s="1" t="s">
        <v>83</v>
      </c>
      <c r="AB2111" s="1" t="s">
        <v>1989</v>
      </c>
      <c r="AC2111" s="1" t="s">
        <v>51</v>
      </c>
      <c r="AD2111" s="1" t="s">
        <v>2275</v>
      </c>
      <c r="AE2111" s="1" t="s">
        <v>37</v>
      </c>
      <c r="AF2111">
        <f t="shared" si="146"/>
        <v>2026</v>
      </c>
      <c r="AG2111" t="str">
        <f t="shared" si="147"/>
        <v>feb</v>
      </c>
      <c r="AH2111" t="str">
        <f>+VLOOKUP(N2111,'[1]2. Ingreso de incapacidades'!$C$5:$O$6997,13,FALSE)</f>
        <v>EPS MUTUAL SER</v>
      </c>
      <c r="AI2111" t="s">
        <v>2195</v>
      </c>
    </row>
    <row r="2112" spans="1:35" x14ac:dyDescent="0.25">
      <c r="A2112" s="1" t="s">
        <v>33</v>
      </c>
      <c r="B2112" s="1" t="s">
        <v>34</v>
      </c>
      <c r="C2112" s="2">
        <v>46081</v>
      </c>
      <c r="D2112" s="42" t="str">
        <f t="shared" si="148"/>
        <v>2026</v>
      </c>
      <c r="E2112" s="1" t="s">
        <v>73</v>
      </c>
      <c r="F2112" s="1" t="s">
        <v>74</v>
      </c>
      <c r="G2112" s="1" t="s">
        <v>37</v>
      </c>
      <c r="H2112" s="1" t="s">
        <v>2208</v>
      </c>
      <c r="I2112" s="1" t="s">
        <v>76</v>
      </c>
      <c r="J2112" s="3">
        <v>58364</v>
      </c>
      <c r="K2112" s="3">
        <v>0</v>
      </c>
      <c r="L2112" s="3">
        <f t="shared" si="149"/>
        <v>58364</v>
      </c>
      <c r="M2112" s="1" t="s">
        <v>40</v>
      </c>
      <c r="N2112" s="88">
        <v>1143373941</v>
      </c>
      <c r="O2112" s="1" t="s">
        <v>2289</v>
      </c>
      <c r="P2112" s="1" t="s">
        <v>1459</v>
      </c>
      <c r="Q2112" s="1" t="s">
        <v>1460</v>
      </c>
      <c r="R2112" s="1" t="s">
        <v>43</v>
      </c>
      <c r="S2112" s="1" t="s">
        <v>43</v>
      </c>
      <c r="T2112" s="3">
        <v>0</v>
      </c>
      <c r="U2112" s="1" t="s">
        <v>44</v>
      </c>
      <c r="V2112" s="1" t="s">
        <v>45</v>
      </c>
      <c r="W2112" s="1" t="s">
        <v>2208</v>
      </c>
      <c r="X2112" s="1" t="s">
        <v>46</v>
      </c>
      <c r="Y2112" s="1" t="s">
        <v>81</v>
      </c>
      <c r="Z2112" s="1" t="s">
        <v>2274</v>
      </c>
      <c r="AA2112" s="1" t="s">
        <v>83</v>
      </c>
      <c r="AB2112" s="1" t="s">
        <v>1989</v>
      </c>
      <c r="AC2112" s="1" t="s">
        <v>51</v>
      </c>
      <c r="AD2112" s="1" t="s">
        <v>2275</v>
      </c>
      <c r="AE2112" s="1" t="s">
        <v>37</v>
      </c>
      <c r="AF2112">
        <f t="shared" si="146"/>
        <v>2026</v>
      </c>
      <c r="AG2112" t="str">
        <f t="shared" si="147"/>
        <v>feb</v>
      </c>
      <c r="AH2112" t="str">
        <f>+VLOOKUP(N2112,'[1]2. Ingreso de incapacidades'!$C$5:$O$6997,13,FALSE)</f>
        <v>SALUD TOTAL E.P.S.</v>
      </c>
      <c r="AI2112" t="s">
        <v>2192</v>
      </c>
    </row>
    <row r="2113" spans="1:35" x14ac:dyDescent="0.25">
      <c r="A2113" s="1" t="s">
        <v>33</v>
      </c>
      <c r="B2113" s="1" t="s">
        <v>34</v>
      </c>
      <c r="C2113" s="2">
        <v>46081</v>
      </c>
      <c r="D2113" s="42" t="str">
        <f t="shared" si="148"/>
        <v>2026</v>
      </c>
      <c r="E2113" s="1" t="s">
        <v>73</v>
      </c>
      <c r="F2113" s="1" t="s">
        <v>74</v>
      </c>
      <c r="G2113" s="1" t="s">
        <v>37</v>
      </c>
      <c r="H2113" s="1" t="s">
        <v>2208</v>
      </c>
      <c r="I2113" s="1" t="s">
        <v>76</v>
      </c>
      <c r="J2113" s="3">
        <v>116727</v>
      </c>
      <c r="K2113" s="3">
        <v>0</v>
      </c>
      <c r="L2113" s="3">
        <f t="shared" si="149"/>
        <v>116727</v>
      </c>
      <c r="M2113" s="1" t="s">
        <v>40</v>
      </c>
      <c r="N2113" s="88">
        <v>9156352</v>
      </c>
      <c r="O2113" s="1" t="s">
        <v>167</v>
      </c>
      <c r="P2113" s="1" t="s">
        <v>1459</v>
      </c>
      <c r="Q2113" s="1" t="s">
        <v>1460</v>
      </c>
      <c r="R2113" s="1" t="s">
        <v>43</v>
      </c>
      <c r="S2113" s="1" t="s">
        <v>43</v>
      </c>
      <c r="T2113" s="3">
        <v>0</v>
      </c>
      <c r="U2113" s="1" t="s">
        <v>44</v>
      </c>
      <c r="V2113" s="1" t="s">
        <v>45</v>
      </c>
      <c r="W2113" s="1" t="s">
        <v>2208</v>
      </c>
      <c r="X2113" s="1" t="s">
        <v>46</v>
      </c>
      <c r="Y2113" s="1" t="s">
        <v>81</v>
      </c>
      <c r="Z2113" s="1" t="s">
        <v>2274</v>
      </c>
      <c r="AA2113" s="1" t="s">
        <v>83</v>
      </c>
      <c r="AB2113" s="1" t="s">
        <v>1989</v>
      </c>
      <c r="AC2113" s="1" t="s">
        <v>51</v>
      </c>
      <c r="AD2113" s="1" t="s">
        <v>2275</v>
      </c>
      <c r="AE2113" s="1" t="s">
        <v>37</v>
      </c>
      <c r="AF2113">
        <f t="shared" si="146"/>
        <v>2026</v>
      </c>
      <c r="AG2113" t="str">
        <f t="shared" si="147"/>
        <v>feb</v>
      </c>
      <c r="AH2113" t="str">
        <f>+VLOOKUP(N2113,'[1]2. Ingreso de incapacidades'!$C$5:$O$6997,13,FALSE)</f>
        <v>SALUD TOTAL E.P.S.</v>
      </c>
      <c r="AI2113" t="s">
        <v>2192</v>
      </c>
    </row>
    <row r="2114" spans="1:35" x14ac:dyDescent="0.25">
      <c r="A2114" s="1" t="s">
        <v>33</v>
      </c>
      <c r="B2114" s="1" t="s">
        <v>34</v>
      </c>
      <c r="C2114" s="2">
        <v>46081</v>
      </c>
      <c r="D2114" s="42" t="str">
        <f t="shared" si="148"/>
        <v>2026</v>
      </c>
      <c r="E2114" s="1" t="s">
        <v>73</v>
      </c>
      <c r="F2114" s="1" t="s">
        <v>74</v>
      </c>
      <c r="G2114" s="1" t="s">
        <v>37</v>
      </c>
      <c r="H2114" s="1" t="s">
        <v>2208</v>
      </c>
      <c r="I2114" s="1" t="s">
        <v>76</v>
      </c>
      <c r="J2114" s="3">
        <v>58364</v>
      </c>
      <c r="K2114" s="3">
        <v>0</v>
      </c>
      <c r="L2114" s="3">
        <f t="shared" si="149"/>
        <v>58364</v>
      </c>
      <c r="M2114" s="1" t="s">
        <v>40</v>
      </c>
      <c r="N2114" s="88">
        <v>1049825736</v>
      </c>
      <c r="O2114" s="1" t="s">
        <v>538</v>
      </c>
      <c r="P2114" s="1" t="s">
        <v>1459</v>
      </c>
      <c r="Q2114" s="1" t="s">
        <v>1460</v>
      </c>
      <c r="R2114" s="1" t="s">
        <v>43</v>
      </c>
      <c r="S2114" s="1" t="s">
        <v>43</v>
      </c>
      <c r="T2114" s="3">
        <v>0</v>
      </c>
      <c r="U2114" s="1" t="s">
        <v>44</v>
      </c>
      <c r="V2114" s="1" t="s">
        <v>45</v>
      </c>
      <c r="W2114" s="1" t="s">
        <v>2208</v>
      </c>
      <c r="X2114" s="1" t="s">
        <v>46</v>
      </c>
      <c r="Y2114" s="1" t="s">
        <v>81</v>
      </c>
      <c r="Z2114" s="1" t="s">
        <v>2274</v>
      </c>
      <c r="AA2114" s="1" t="s">
        <v>83</v>
      </c>
      <c r="AB2114" s="1" t="s">
        <v>1989</v>
      </c>
      <c r="AC2114" s="1" t="s">
        <v>51</v>
      </c>
      <c r="AD2114" s="1" t="s">
        <v>2275</v>
      </c>
      <c r="AE2114" s="1" t="s">
        <v>37</v>
      </c>
      <c r="AF2114">
        <f t="shared" si="146"/>
        <v>2026</v>
      </c>
      <c r="AG2114" t="str">
        <f t="shared" si="147"/>
        <v>feb</v>
      </c>
      <c r="AH2114" t="str">
        <f>+VLOOKUP(N2114,'[1]2. Ingreso de incapacidades'!$C$5:$O$6997,13,FALSE)</f>
        <v>SURA E.P.S.</v>
      </c>
      <c r="AI2114" t="s">
        <v>2197</v>
      </c>
    </row>
    <row r="2115" spans="1:35" x14ac:dyDescent="0.25">
      <c r="A2115" s="1" t="s">
        <v>33</v>
      </c>
      <c r="B2115" s="1" t="s">
        <v>34</v>
      </c>
      <c r="C2115" s="2">
        <v>46081</v>
      </c>
      <c r="D2115" s="42" t="str">
        <f t="shared" si="148"/>
        <v>2026</v>
      </c>
      <c r="E2115" s="1" t="s">
        <v>73</v>
      </c>
      <c r="F2115" s="1" t="s">
        <v>74</v>
      </c>
      <c r="G2115" s="1" t="s">
        <v>37</v>
      </c>
      <c r="H2115" s="1" t="s">
        <v>2208</v>
      </c>
      <c r="I2115" s="1" t="s">
        <v>76</v>
      </c>
      <c r="J2115" s="3">
        <v>175246</v>
      </c>
      <c r="K2115" s="3">
        <v>0</v>
      </c>
      <c r="L2115" s="3">
        <f t="shared" si="149"/>
        <v>175246</v>
      </c>
      <c r="M2115" s="1" t="s">
        <v>40</v>
      </c>
      <c r="N2115" s="88">
        <v>78730044</v>
      </c>
      <c r="O2115" s="1" t="s">
        <v>837</v>
      </c>
      <c r="P2115" s="1" t="s">
        <v>1459</v>
      </c>
      <c r="Q2115" s="1" t="s">
        <v>1460</v>
      </c>
      <c r="R2115" s="1" t="s">
        <v>43</v>
      </c>
      <c r="S2115" s="1" t="s">
        <v>43</v>
      </c>
      <c r="T2115" s="3">
        <v>0</v>
      </c>
      <c r="U2115" s="1" t="s">
        <v>44</v>
      </c>
      <c r="V2115" s="1" t="s">
        <v>45</v>
      </c>
      <c r="W2115" s="1" t="s">
        <v>2208</v>
      </c>
      <c r="X2115" s="1" t="s">
        <v>46</v>
      </c>
      <c r="Y2115" s="1" t="s">
        <v>81</v>
      </c>
      <c r="Z2115" s="1" t="s">
        <v>2274</v>
      </c>
      <c r="AA2115" s="1" t="s">
        <v>83</v>
      </c>
      <c r="AB2115" s="1" t="s">
        <v>1989</v>
      </c>
      <c r="AC2115" s="1" t="s">
        <v>51</v>
      </c>
      <c r="AD2115" s="1" t="s">
        <v>2275</v>
      </c>
      <c r="AE2115" s="1" t="s">
        <v>37</v>
      </c>
      <c r="AF2115">
        <f t="shared" si="146"/>
        <v>2026</v>
      </c>
      <c r="AG2115" t="str">
        <f t="shared" si="147"/>
        <v>feb</v>
      </c>
      <c r="AH2115" t="str">
        <f>+VLOOKUP(N2115,'[1]2. Ingreso de incapacidades'!$C$5:$O$6997,13,FALSE)</f>
        <v>NUEVA E.P.S</v>
      </c>
      <c r="AI2115" t="s">
        <v>2199</v>
      </c>
    </row>
    <row r="2116" spans="1:35" x14ac:dyDescent="0.25">
      <c r="A2116" s="1" t="s">
        <v>33</v>
      </c>
      <c r="B2116" s="1" t="s">
        <v>34</v>
      </c>
      <c r="C2116" s="2">
        <v>46081</v>
      </c>
      <c r="D2116" s="42" t="str">
        <f t="shared" si="148"/>
        <v>2026</v>
      </c>
      <c r="E2116" s="1" t="s">
        <v>73</v>
      </c>
      <c r="F2116" s="1" t="s">
        <v>74</v>
      </c>
      <c r="G2116" s="1" t="s">
        <v>37</v>
      </c>
      <c r="H2116" s="1" t="s">
        <v>2208</v>
      </c>
      <c r="I2116" s="1" t="s">
        <v>76</v>
      </c>
      <c r="J2116" s="3">
        <v>116727</v>
      </c>
      <c r="K2116" s="3">
        <v>0</v>
      </c>
      <c r="L2116" s="3">
        <f t="shared" si="149"/>
        <v>116727</v>
      </c>
      <c r="M2116" s="1" t="s">
        <v>40</v>
      </c>
      <c r="N2116" s="88">
        <v>1082246028</v>
      </c>
      <c r="O2116" s="1" t="s">
        <v>2281</v>
      </c>
      <c r="P2116" s="1" t="s">
        <v>1459</v>
      </c>
      <c r="Q2116" s="1" t="s">
        <v>1460</v>
      </c>
      <c r="R2116" s="1" t="s">
        <v>43</v>
      </c>
      <c r="S2116" s="1" t="s">
        <v>43</v>
      </c>
      <c r="T2116" s="3">
        <v>0</v>
      </c>
      <c r="U2116" s="1" t="s">
        <v>44</v>
      </c>
      <c r="V2116" s="1" t="s">
        <v>45</v>
      </c>
      <c r="W2116" s="1" t="s">
        <v>2208</v>
      </c>
      <c r="X2116" s="1" t="s">
        <v>46</v>
      </c>
      <c r="Y2116" s="1" t="s">
        <v>81</v>
      </c>
      <c r="Z2116" s="1" t="s">
        <v>2274</v>
      </c>
      <c r="AA2116" s="1" t="s">
        <v>83</v>
      </c>
      <c r="AB2116" s="1" t="s">
        <v>1989</v>
      </c>
      <c r="AC2116" s="1" t="s">
        <v>51</v>
      </c>
      <c r="AD2116" s="1" t="s">
        <v>2275</v>
      </c>
      <c r="AE2116" s="1" t="s">
        <v>37</v>
      </c>
      <c r="AF2116">
        <f t="shared" si="146"/>
        <v>2026</v>
      </c>
      <c r="AG2116" t="str">
        <f t="shared" si="147"/>
        <v>feb</v>
      </c>
      <c r="AH2116" t="str">
        <f>+VLOOKUP(N2116,'[1]2. Ingreso de incapacidades'!$C$5:$O$6997,13,FALSE)</f>
        <v>SALUD TOTAL E.P.S.</v>
      </c>
      <c r="AI2116" t="s">
        <v>2192</v>
      </c>
    </row>
    <row r="2117" spans="1:35" x14ac:dyDescent="0.25">
      <c r="A2117" s="1" t="s">
        <v>33</v>
      </c>
      <c r="B2117" s="1" t="s">
        <v>34</v>
      </c>
      <c r="C2117" s="2">
        <v>46081</v>
      </c>
      <c r="D2117" s="42" t="str">
        <f t="shared" si="148"/>
        <v>2026</v>
      </c>
      <c r="E2117" s="1" t="s">
        <v>73</v>
      </c>
      <c r="F2117" s="1" t="s">
        <v>74</v>
      </c>
      <c r="G2117" s="1" t="s">
        <v>37</v>
      </c>
      <c r="H2117" s="1" t="s">
        <v>2208</v>
      </c>
      <c r="I2117" s="1" t="s">
        <v>76</v>
      </c>
      <c r="J2117" s="3">
        <v>758726</v>
      </c>
      <c r="K2117" s="3">
        <v>0</v>
      </c>
      <c r="L2117" s="3">
        <f t="shared" si="149"/>
        <v>758726</v>
      </c>
      <c r="M2117" s="1" t="s">
        <v>40</v>
      </c>
      <c r="N2117" s="88">
        <v>94379411</v>
      </c>
      <c r="O2117" s="1" t="s">
        <v>102</v>
      </c>
      <c r="P2117" s="1" t="s">
        <v>1459</v>
      </c>
      <c r="Q2117" s="1" t="s">
        <v>1460</v>
      </c>
      <c r="R2117" s="1" t="s">
        <v>43</v>
      </c>
      <c r="S2117" s="1" t="s">
        <v>43</v>
      </c>
      <c r="T2117" s="3">
        <v>0</v>
      </c>
      <c r="U2117" s="1" t="s">
        <v>44</v>
      </c>
      <c r="V2117" s="1" t="s">
        <v>45</v>
      </c>
      <c r="W2117" s="1" t="s">
        <v>2208</v>
      </c>
      <c r="X2117" s="1" t="s">
        <v>46</v>
      </c>
      <c r="Y2117" s="1" t="s">
        <v>81</v>
      </c>
      <c r="Z2117" s="1" t="s">
        <v>2274</v>
      </c>
      <c r="AA2117" s="1" t="s">
        <v>83</v>
      </c>
      <c r="AB2117" s="1" t="s">
        <v>1989</v>
      </c>
      <c r="AC2117" s="1" t="s">
        <v>51</v>
      </c>
      <c r="AD2117" s="1" t="s">
        <v>2275</v>
      </c>
      <c r="AE2117" s="1" t="s">
        <v>37</v>
      </c>
      <c r="AF2117">
        <f t="shared" si="146"/>
        <v>2026</v>
      </c>
      <c r="AG2117" t="str">
        <f t="shared" si="147"/>
        <v>feb</v>
      </c>
      <c r="AH2117" t="str">
        <f>+VLOOKUP(N2117,'[1]2. Ingreso de incapacidades'!$C$5:$O$6997,13,FALSE)</f>
        <v>SALUD TOTAL E.P.S.</v>
      </c>
      <c r="AI2117" t="s">
        <v>2192</v>
      </c>
    </row>
    <row r="2118" spans="1:35" hidden="1" x14ac:dyDescent="0.25">
      <c r="A2118" s="1" t="s">
        <v>33</v>
      </c>
      <c r="B2118" s="1" t="s">
        <v>34</v>
      </c>
      <c r="C2118" s="2">
        <v>46081</v>
      </c>
      <c r="D2118" s="42" t="str">
        <f t="shared" si="148"/>
        <v>2026</v>
      </c>
      <c r="E2118" s="1" t="s">
        <v>73</v>
      </c>
      <c r="F2118" s="1" t="s">
        <v>74</v>
      </c>
      <c r="G2118" s="1" t="s">
        <v>37</v>
      </c>
      <c r="H2118" s="1" t="s">
        <v>2208</v>
      </c>
      <c r="I2118" s="1" t="s">
        <v>76</v>
      </c>
      <c r="J2118" s="3">
        <v>0</v>
      </c>
      <c r="K2118" s="3">
        <v>758726</v>
      </c>
      <c r="L2118" s="3">
        <f t="shared" si="149"/>
        <v>-758726</v>
      </c>
      <c r="M2118" s="1" t="s">
        <v>40</v>
      </c>
      <c r="N2118" s="88">
        <v>94379411</v>
      </c>
      <c r="O2118" s="1" t="s">
        <v>102</v>
      </c>
      <c r="P2118" s="1" t="s">
        <v>1459</v>
      </c>
      <c r="Q2118" s="1" t="s">
        <v>1460</v>
      </c>
      <c r="R2118" s="1" t="s">
        <v>43</v>
      </c>
      <c r="S2118" s="1" t="s">
        <v>43</v>
      </c>
      <c r="T2118" s="3">
        <v>0</v>
      </c>
      <c r="U2118" s="1" t="s">
        <v>44</v>
      </c>
      <c r="V2118" s="1" t="s">
        <v>45</v>
      </c>
      <c r="W2118" s="1" t="s">
        <v>2208</v>
      </c>
      <c r="X2118" s="1" t="s">
        <v>46</v>
      </c>
      <c r="Y2118" s="1" t="s">
        <v>81</v>
      </c>
      <c r="Z2118" s="1" t="s">
        <v>2274</v>
      </c>
      <c r="AA2118" s="1" t="s">
        <v>83</v>
      </c>
      <c r="AB2118" s="1" t="s">
        <v>1989</v>
      </c>
      <c r="AC2118" s="1" t="s">
        <v>51</v>
      </c>
      <c r="AD2118" s="1" t="s">
        <v>2275</v>
      </c>
      <c r="AE2118" s="1" t="s">
        <v>37</v>
      </c>
      <c r="AF2118">
        <f t="shared" si="146"/>
        <v>2026</v>
      </c>
      <c r="AG2118" t="str">
        <f t="shared" si="147"/>
        <v>feb</v>
      </c>
      <c r="AH2118" t="str">
        <f>+VLOOKUP(N2118,'[1]2. Ingreso de incapacidades'!$C$5:$O$6997,13,FALSE)</f>
        <v>SALUD TOTAL E.P.S.</v>
      </c>
      <c r="AI2118" t="s">
        <v>2192</v>
      </c>
    </row>
    <row r="2119" spans="1:35" x14ac:dyDescent="0.25">
      <c r="A2119" s="1" t="s">
        <v>33</v>
      </c>
      <c r="B2119" s="1" t="s">
        <v>34</v>
      </c>
      <c r="C2119" s="2">
        <v>46081</v>
      </c>
      <c r="D2119" s="42" t="str">
        <f t="shared" si="148"/>
        <v>2026</v>
      </c>
      <c r="E2119" s="1" t="s">
        <v>73</v>
      </c>
      <c r="F2119" s="1" t="s">
        <v>74</v>
      </c>
      <c r="G2119" s="1" t="s">
        <v>37</v>
      </c>
      <c r="H2119" s="1" t="s">
        <v>2208</v>
      </c>
      <c r="I2119" s="1" t="s">
        <v>76</v>
      </c>
      <c r="J2119" s="3">
        <v>875453</v>
      </c>
      <c r="K2119" s="3">
        <v>0</v>
      </c>
      <c r="L2119" s="3">
        <f t="shared" si="149"/>
        <v>875453</v>
      </c>
      <c r="M2119" s="1" t="s">
        <v>40</v>
      </c>
      <c r="N2119" s="88">
        <v>30873721</v>
      </c>
      <c r="O2119" s="1" t="s">
        <v>126</v>
      </c>
      <c r="P2119" s="1" t="s">
        <v>1459</v>
      </c>
      <c r="Q2119" s="1" t="s">
        <v>1460</v>
      </c>
      <c r="R2119" s="1" t="s">
        <v>43</v>
      </c>
      <c r="S2119" s="1" t="s">
        <v>43</v>
      </c>
      <c r="T2119" s="3">
        <v>0</v>
      </c>
      <c r="U2119" s="1" t="s">
        <v>44</v>
      </c>
      <c r="V2119" s="1" t="s">
        <v>45</v>
      </c>
      <c r="W2119" s="1" t="s">
        <v>2208</v>
      </c>
      <c r="X2119" s="1" t="s">
        <v>46</v>
      </c>
      <c r="Y2119" s="1" t="s">
        <v>81</v>
      </c>
      <c r="Z2119" s="1" t="s">
        <v>2274</v>
      </c>
      <c r="AA2119" s="1" t="s">
        <v>83</v>
      </c>
      <c r="AB2119" s="1" t="s">
        <v>1989</v>
      </c>
      <c r="AC2119" s="1" t="s">
        <v>51</v>
      </c>
      <c r="AD2119" s="1" t="s">
        <v>2275</v>
      </c>
      <c r="AE2119" s="1" t="s">
        <v>37</v>
      </c>
      <c r="AF2119">
        <f t="shared" si="146"/>
        <v>2026</v>
      </c>
      <c r="AG2119" t="str">
        <f t="shared" si="147"/>
        <v>feb</v>
      </c>
      <c r="AH2119" t="str">
        <f>+VLOOKUP(N2119,'[1]2. Ingreso de incapacidades'!$C$5:$O$6997,13,FALSE)</f>
        <v>FAMISANAR E.P.S</v>
      </c>
      <c r="AI2119" t="s">
        <v>2196</v>
      </c>
    </row>
  </sheetData>
  <autoFilter ref="A6:AH2119" xr:uid="{C0AF534D-37CD-4162-A904-32466C65D75B}">
    <filterColumn colId="3">
      <filters>
        <filter val="2026"/>
      </filters>
    </filterColumn>
    <filterColumn colId="9">
      <filters>
        <filter val="116.727,00"/>
        <filter val="125.412,00"/>
        <filter val="175.091,00"/>
        <filter val="175.246,00"/>
        <filter val="177.989,00"/>
        <filter val="280.383,00"/>
        <filter val="291.818,00"/>
        <filter val="350.182,00"/>
        <filter val="58.364,00"/>
        <filter val="59.494,00"/>
        <filter val="758.726,00"/>
        <filter val="817.089,00"/>
        <filter val="875.453,00"/>
      </filters>
    </filterColumn>
  </autoFilter>
  <mergeCells count="1">
    <mergeCell ref="A1:F1"/>
  </mergeCells>
  <pageMargins left="0.7" right="0.7" top="0.75" bottom="0.75" header="0.3" footer="0.3"/>
  <pageSetup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356E-C427-4BA6-A790-A3FF486DA749}">
  <sheetPr filterMode="1">
    <outlinePr summaryBelow="0" summaryRight="0"/>
  </sheetPr>
  <dimension ref="A1:AC2513"/>
  <sheetViews>
    <sheetView topLeftCell="W1" workbookViewId="0">
      <selection activeCell="K2451" sqref="K2451"/>
    </sheetView>
  </sheetViews>
  <sheetFormatPr baseColWidth="10" defaultRowHeight="15" x14ac:dyDescent="0.25"/>
  <cols>
    <col min="1" max="1" width="14.28515625" style="1" customWidth="1"/>
    <col min="2" max="2" width="16.140625" style="1" customWidth="1"/>
    <col min="3" max="3" width="14.28515625" style="2" customWidth="1"/>
    <col min="4" max="4" width="4.42578125" style="1" customWidth="1"/>
    <col min="5" max="5" width="22" style="1" customWidth="1"/>
    <col min="6" max="6" width="2.5703125" style="1" customWidth="1"/>
    <col min="7" max="7" width="14.28515625" style="1" customWidth="1"/>
    <col min="8" max="8" width="29.7109375" style="1" customWidth="1"/>
    <col min="9" max="10" width="20" style="3" customWidth="1"/>
    <col min="11" max="12" width="14.28515625" style="1" customWidth="1"/>
    <col min="13" max="13" width="28.5703125" style="1" customWidth="1"/>
    <col min="14" max="14" width="14.28515625" style="1" customWidth="1"/>
    <col min="15" max="15" width="28.5703125" style="1" customWidth="1"/>
    <col min="16" max="17" width="14.28515625" style="1" customWidth="1"/>
    <col min="18" max="18" width="17.140625" style="3" customWidth="1"/>
    <col min="19" max="23" width="14.28515625" style="1" customWidth="1"/>
    <col min="24" max="24" width="28.5703125" style="1" customWidth="1"/>
    <col min="25" max="27" width="14.28515625" style="1" customWidth="1"/>
    <col min="28" max="28" width="28.5703125" style="1" customWidth="1"/>
    <col min="29" max="29" width="14.28515625" style="1" customWidth="1"/>
  </cols>
  <sheetData>
    <row r="1" spans="1:29" ht="15.75" x14ac:dyDescent="0.25">
      <c r="A1" s="86" t="s">
        <v>0</v>
      </c>
      <c r="B1" s="84"/>
      <c r="C1" s="85"/>
      <c r="D1" s="84"/>
      <c r="E1" s="84"/>
    </row>
    <row r="2" spans="1:29" ht="15.75" x14ac:dyDescent="0.25">
      <c r="A2" s="37" t="s">
        <v>1</v>
      </c>
    </row>
    <row r="3" spans="1:29" ht="15.75" x14ac:dyDescent="0.25">
      <c r="A3" s="4" t="s">
        <v>2292</v>
      </c>
    </row>
    <row r="4" spans="1:29" ht="15.75" x14ac:dyDescent="0.25">
      <c r="A4" s="4" t="s">
        <v>2291</v>
      </c>
      <c r="I4" s="34">
        <f>SUBTOTAL(9,I7:I10000)</f>
        <v>13425056</v>
      </c>
      <c r="J4" s="34">
        <f>SUBTOTAL(9,J7:J10000)</f>
        <v>10261364</v>
      </c>
      <c r="K4" s="41">
        <f>+I4-J4</f>
        <v>3163692</v>
      </c>
    </row>
    <row r="6" spans="1:29" s="7" customFormat="1" x14ac:dyDescent="0.25">
      <c r="A6" s="39" t="s">
        <v>4</v>
      </c>
      <c r="B6" s="39" t="s">
        <v>5</v>
      </c>
      <c r="C6" s="39" t="s">
        <v>6</v>
      </c>
      <c r="D6" s="39" t="s">
        <v>7</v>
      </c>
      <c r="E6" s="39" t="s">
        <v>8</v>
      </c>
      <c r="F6" s="39" t="s">
        <v>9</v>
      </c>
      <c r="G6" s="39" t="s">
        <v>10</v>
      </c>
      <c r="H6" s="39" t="s">
        <v>11</v>
      </c>
      <c r="I6" s="40" t="s">
        <v>12</v>
      </c>
      <c r="J6" s="40" t="s">
        <v>13</v>
      </c>
      <c r="K6" s="39" t="s">
        <v>14</v>
      </c>
      <c r="L6" s="39" t="s">
        <v>15</v>
      </c>
      <c r="M6" s="39" t="s">
        <v>16</v>
      </c>
      <c r="N6" s="39" t="s">
        <v>17</v>
      </c>
      <c r="O6" s="39" t="s">
        <v>18</v>
      </c>
      <c r="P6" s="39" t="s">
        <v>19</v>
      </c>
      <c r="Q6" s="39" t="s">
        <v>20</v>
      </c>
      <c r="R6" s="40" t="s">
        <v>21</v>
      </c>
      <c r="S6" s="39" t="s">
        <v>22</v>
      </c>
      <c r="T6" s="39" t="s">
        <v>23</v>
      </c>
      <c r="U6" s="39" t="s">
        <v>24</v>
      </c>
      <c r="V6" s="39" t="s">
        <v>25</v>
      </c>
      <c r="W6" s="39" t="s">
        <v>26</v>
      </c>
      <c r="X6" s="39" t="s">
        <v>27</v>
      </c>
      <c r="Y6" s="39" t="s">
        <v>28</v>
      </c>
      <c r="Z6" s="39" t="s">
        <v>29</v>
      </c>
      <c r="AA6" s="39" t="s">
        <v>30</v>
      </c>
      <c r="AB6" s="39" t="s">
        <v>31</v>
      </c>
      <c r="AC6" s="39" t="s">
        <v>32</v>
      </c>
    </row>
    <row r="7" spans="1:29" hidden="1" x14ac:dyDescent="0.25">
      <c r="A7" s="1" t="s">
        <v>33</v>
      </c>
      <c r="B7" s="1" t="s">
        <v>34</v>
      </c>
      <c r="C7" s="2">
        <v>44530</v>
      </c>
      <c r="D7" s="1" t="s">
        <v>909</v>
      </c>
      <c r="E7" s="1" t="s">
        <v>910</v>
      </c>
      <c r="F7" s="1" t="s">
        <v>37</v>
      </c>
      <c r="G7" s="1" t="s">
        <v>911</v>
      </c>
      <c r="H7" s="1" t="s">
        <v>34</v>
      </c>
      <c r="I7" s="3">
        <v>38623261.060000002</v>
      </c>
      <c r="J7" s="3">
        <v>0</v>
      </c>
      <c r="K7" s="1" t="s">
        <v>40</v>
      </c>
      <c r="L7" s="1" t="s">
        <v>862</v>
      </c>
      <c r="M7" s="1" t="s">
        <v>863</v>
      </c>
      <c r="N7" s="1" t="s">
        <v>37</v>
      </c>
      <c r="O7" s="1" t="s">
        <v>43</v>
      </c>
      <c r="P7" s="1" t="s">
        <v>43</v>
      </c>
      <c r="Q7" s="1" t="s">
        <v>43</v>
      </c>
      <c r="R7" s="3">
        <v>0</v>
      </c>
      <c r="S7" s="1" t="s">
        <v>44</v>
      </c>
      <c r="T7" s="1" t="s">
        <v>45</v>
      </c>
      <c r="U7" s="1" t="s">
        <v>911</v>
      </c>
      <c r="V7" s="1" t="s">
        <v>46</v>
      </c>
      <c r="W7" s="1" t="s">
        <v>912</v>
      </c>
      <c r="X7" s="1" t="s">
        <v>913</v>
      </c>
      <c r="Y7" s="1" t="s">
        <v>83</v>
      </c>
      <c r="Z7" s="1" t="s">
        <v>914</v>
      </c>
      <c r="AA7" s="1" t="s">
        <v>51</v>
      </c>
      <c r="AB7" s="1" t="s">
        <v>913</v>
      </c>
      <c r="AC7" s="1" t="s">
        <v>37</v>
      </c>
    </row>
    <row r="8" spans="1:29" hidden="1" x14ac:dyDescent="0.25">
      <c r="A8" s="1" t="s">
        <v>33</v>
      </c>
      <c r="B8" s="1" t="s">
        <v>34</v>
      </c>
      <c r="C8" s="2">
        <v>44532</v>
      </c>
      <c r="D8" s="1" t="s">
        <v>35</v>
      </c>
      <c r="E8" s="1" t="s">
        <v>36</v>
      </c>
      <c r="F8" s="1" t="s">
        <v>37</v>
      </c>
      <c r="G8" s="1" t="s">
        <v>915</v>
      </c>
      <c r="H8" s="1" t="s">
        <v>916</v>
      </c>
      <c r="I8" s="3">
        <v>0</v>
      </c>
      <c r="J8" s="54">
        <v>262479</v>
      </c>
      <c r="K8" s="1" t="s">
        <v>40</v>
      </c>
      <c r="L8" s="1" t="s">
        <v>62</v>
      </c>
      <c r="M8" s="1" t="s">
        <v>63</v>
      </c>
      <c r="N8" s="1" t="s">
        <v>37</v>
      </c>
      <c r="O8" s="1" t="s">
        <v>43</v>
      </c>
      <c r="P8" s="1" t="s">
        <v>43</v>
      </c>
      <c r="Q8" s="1" t="s">
        <v>43</v>
      </c>
      <c r="R8" s="3">
        <v>0</v>
      </c>
      <c r="S8" s="1" t="s">
        <v>44</v>
      </c>
      <c r="T8" s="1" t="s">
        <v>45</v>
      </c>
      <c r="U8" s="1" t="s">
        <v>915</v>
      </c>
      <c r="V8" s="1" t="s">
        <v>46</v>
      </c>
      <c r="W8" s="1" t="s">
        <v>47</v>
      </c>
      <c r="X8" s="1" t="s">
        <v>917</v>
      </c>
      <c r="Y8" s="1" t="s">
        <v>49</v>
      </c>
      <c r="Z8" s="1" t="s">
        <v>918</v>
      </c>
      <c r="AA8" s="1" t="s">
        <v>51</v>
      </c>
      <c r="AB8" s="1" t="s">
        <v>917</v>
      </c>
      <c r="AC8" s="1" t="s">
        <v>37</v>
      </c>
    </row>
    <row r="9" spans="1:29" hidden="1" x14ac:dyDescent="0.25">
      <c r="A9" s="1" t="s">
        <v>33</v>
      </c>
      <c r="B9" s="1" t="s">
        <v>34</v>
      </c>
      <c r="C9" s="2">
        <v>44532</v>
      </c>
      <c r="D9" s="1" t="s">
        <v>35</v>
      </c>
      <c r="E9" s="1" t="s">
        <v>36</v>
      </c>
      <c r="F9" s="1" t="s">
        <v>37</v>
      </c>
      <c r="G9" s="1" t="s">
        <v>919</v>
      </c>
      <c r="H9" s="1" t="s">
        <v>920</v>
      </c>
      <c r="I9" s="3">
        <v>0</v>
      </c>
      <c r="J9" s="54">
        <v>428175</v>
      </c>
      <c r="K9" s="1" t="s">
        <v>40</v>
      </c>
      <c r="L9" s="1" t="s">
        <v>41</v>
      </c>
      <c r="M9" s="1" t="s">
        <v>42</v>
      </c>
      <c r="N9" s="1" t="s">
        <v>37</v>
      </c>
      <c r="O9" s="1" t="s">
        <v>43</v>
      </c>
      <c r="P9" s="1" t="s">
        <v>43</v>
      </c>
      <c r="Q9" s="1" t="s">
        <v>43</v>
      </c>
      <c r="R9" s="3">
        <v>0</v>
      </c>
      <c r="S9" s="1" t="s">
        <v>44</v>
      </c>
      <c r="T9" s="1" t="s">
        <v>45</v>
      </c>
      <c r="U9" s="1" t="s">
        <v>919</v>
      </c>
      <c r="V9" s="1" t="s">
        <v>46</v>
      </c>
      <c r="W9" s="1" t="s">
        <v>47</v>
      </c>
      <c r="X9" s="1" t="s">
        <v>921</v>
      </c>
      <c r="Y9" s="1" t="s">
        <v>49</v>
      </c>
      <c r="Z9" s="1" t="s">
        <v>918</v>
      </c>
      <c r="AA9" s="1" t="s">
        <v>51</v>
      </c>
      <c r="AB9" s="1" t="s">
        <v>921</v>
      </c>
      <c r="AC9" s="1" t="s">
        <v>37</v>
      </c>
    </row>
    <row r="10" spans="1:29" hidden="1" x14ac:dyDescent="0.25">
      <c r="A10" s="1" t="s">
        <v>33</v>
      </c>
      <c r="B10" s="1" t="s">
        <v>34</v>
      </c>
      <c r="C10" s="2">
        <v>44540</v>
      </c>
      <c r="D10" s="1" t="s">
        <v>35</v>
      </c>
      <c r="E10" s="1" t="s">
        <v>36</v>
      </c>
      <c r="F10" s="1" t="s">
        <v>37</v>
      </c>
      <c r="G10" s="1" t="s">
        <v>922</v>
      </c>
      <c r="H10" s="1" t="s">
        <v>923</v>
      </c>
      <c r="I10" s="3">
        <v>0</v>
      </c>
      <c r="J10" s="54">
        <v>1535787</v>
      </c>
      <c r="K10" s="1" t="s">
        <v>40</v>
      </c>
      <c r="L10" s="1" t="s">
        <v>41</v>
      </c>
      <c r="M10" s="1" t="s">
        <v>42</v>
      </c>
      <c r="N10" s="1" t="s">
        <v>37</v>
      </c>
      <c r="O10" s="1" t="s">
        <v>43</v>
      </c>
      <c r="P10" s="1" t="s">
        <v>43</v>
      </c>
      <c r="Q10" s="1" t="s">
        <v>43</v>
      </c>
      <c r="R10" s="3">
        <v>0</v>
      </c>
      <c r="S10" s="1" t="s">
        <v>44</v>
      </c>
      <c r="T10" s="1" t="s">
        <v>45</v>
      </c>
      <c r="U10" s="1" t="s">
        <v>922</v>
      </c>
      <c r="V10" s="1" t="s">
        <v>46</v>
      </c>
      <c r="W10" s="1" t="s">
        <v>47</v>
      </c>
      <c r="X10" s="1" t="s">
        <v>924</v>
      </c>
      <c r="Y10" s="1" t="s">
        <v>49</v>
      </c>
      <c r="Z10" s="1" t="s">
        <v>918</v>
      </c>
      <c r="AA10" s="1" t="s">
        <v>51</v>
      </c>
      <c r="AB10" s="1" t="s">
        <v>924</v>
      </c>
      <c r="AC10" s="1" t="s">
        <v>37</v>
      </c>
    </row>
    <row r="11" spans="1:29" hidden="1" x14ac:dyDescent="0.25">
      <c r="A11" s="1" t="s">
        <v>33</v>
      </c>
      <c r="B11" s="1" t="s">
        <v>34</v>
      </c>
      <c r="C11" s="2">
        <v>44540</v>
      </c>
      <c r="D11" s="1" t="s">
        <v>35</v>
      </c>
      <c r="E11" s="1" t="s">
        <v>36</v>
      </c>
      <c r="F11" s="1" t="s">
        <v>37</v>
      </c>
      <c r="G11" s="1" t="s">
        <v>925</v>
      </c>
      <c r="H11" s="1" t="s">
        <v>926</v>
      </c>
      <c r="I11" s="3">
        <v>0</v>
      </c>
      <c r="J11" s="54">
        <v>195079</v>
      </c>
      <c r="K11" s="1" t="s">
        <v>40</v>
      </c>
      <c r="L11" s="1" t="s">
        <v>67</v>
      </c>
      <c r="M11" s="1" t="s">
        <v>68</v>
      </c>
      <c r="N11" s="1" t="s">
        <v>37</v>
      </c>
      <c r="O11" s="1" t="s">
        <v>43</v>
      </c>
      <c r="P11" s="1" t="s">
        <v>43</v>
      </c>
      <c r="Q11" s="1" t="s">
        <v>43</v>
      </c>
      <c r="R11" s="3">
        <v>0</v>
      </c>
      <c r="S11" s="1" t="s">
        <v>44</v>
      </c>
      <c r="T11" s="1" t="s">
        <v>45</v>
      </c>
      <c r="U11" s="1" t="s">
        <v>925</v>
      </c>
      <c r="V11" s="1" t="s">
        <v>46</v>
      </c>
      <c r="W11" s="1" t="s">
        <v>47</v>
      </c>
      <c r="X11" s="1" t="s">
        <v>927</v>
      </c>
      <c r="Y11" s="1" t="s">
        <v>49</v>
      </c>
      <c r="Z11" s="1" t="s">
        <v>918</v>
      </c>
      <c r="AA11" s="1" t="s">
        <v>51</v>
      </c>
      <c r="AB11" s="1" t="s">
        <v>927</v>
      </c>
      <c r="AC11" s="1" t="s">
        <v>37</v>
      </c>
    </row>
    <row r="12" spans="1:29" hidden="1" x14ac:dyDescent="0.25">
      <c r="A12" s="1" t="s">
        <v>33</v>
      </c>
      <c r="B12" s="1" t="s">
        <v>34</v>
      </c>
      <c r="C12" s="2">
        <v>44545</v>
      </c>
      <c r="D12" s="1" t="s">
        <v>73</v>
      </c>
      <c r="E12" s="1" t="s">
        <v>74</v>
      </c>
      <c r="F12" s="1" t="s">
        <v>37</v>
      </c>
      <c r="G12" s="1" t="s">
        <v>911</v>
      </c>
      <c r="H12" s="1" t="s">
        <v>76</v>
      </c>
      <c r="I12" s="3">
        <v>42866</v>
      </c>
      <c r="J12" s="3">
        <v>0</v>
      </c>
      <c r="K12" s="1" t="s">
        <v>40</v>
      </c>
      <c r="L12" s="1" t="s">
        <v>62</v>
      </c>
      <c r="M12" s="1" t="s">
        <v>63</v>
      </c>
      <c r="N12" s="1" t="s">
        <v>928</v>
      </c>
      <c r="O12" s="1" t="s">
        <v>929</v>
      </c>
      <c r="P12" s="1" t="s">
        <v>43</v>
      </c>
      <c r="Q12" s="1" t="s">
        <v>43</v>
      </c>
      <c r="R12" s="3">
        <v>0</v>
      </c>
      <c r="S12" s="1" t="s">
        <v>44</v>
      </c>
      <c r="T12" s="1" t="s">
        <v>45</v>
      </c>
      <c r="U12" s="1" t="s">
        <v>911</v>
      </c>
      <c r="V12" s="1" t="s">
        <v>46</v>
      </c>
      <c r="W12" s="1" t="s">
        <v>912</v>
      </c>
      <c r="X12" s="1" t="s">
        <v>930</v>
      </c>
      <c r="Y12" s="1" t="s">
        <v>83</v>
      </c>
      <c r="Z12" s="1" t="s">
        <v>914</v>
      </c>
      <c r="AA12" s="1" t="s">
        <v>51</v>
      </c>
      <c r="AB12" s="1" t="s">
        <v>930</v>
      </c>
      <c r="AC12" s="1" t="s">
        <v>37</v>
      </c>
    </row>
    <row r="13" spans="1:29" hidden="1" x14ac:dyDescent="0.25">
      <c r="A13" s="1" t="s">
        <v>33</v>
      </c>
      <c r="B13" s="1" t="s">
        <v>34</v>
      </c>
      <c r="C13" s="2">
        <v>44545</v>
      </c>
      <c r="D13" s="1" t="s">
        <v>73</v>
      </c>
      <c r="E13" s="1" t="s">
        <v>74</v>
      </c>
      <c r="F13" s="1" t="s">
        <v>37</v>
      </c>
      <c r="G13" s="1" t="s">
        <v>911</v>
      </c>
      <c r="H13" s="1" t="s">
        <v>76</v>
      </c>
      <c r="I13" s="3">
        <v>30284</v>
      </c>
      <c r="J13" s="3">
        <v>0</v>
      </c>
      <c r="K13" s="1" t="s">
        <v>40</v>
      </c>
      <c r="L13" s="1" t="s">
        <v>62</v>
      </c>
      <c r="M13" s="1" t="s">
        <v>63</v>
      </c>
      <c r="N13" s="1" t="s">
        <v>89</v>
      </c>
      <c r="O13" s="1" t="s">
        <v>90</v>
      </c>
      <c r="P13" s="1" t="s">
        <v>43</v>
      </c>
      <c r="Q13" s="1" t="s">
        <v>43</v>
      </c>
      <c r="R13" s="3">
        <v>0</v>
      </c>
      <c r="S13" s="1" t="s">
        <v>44</v>
      </c>
      <c r="T13" s="1" t="s">
        <v>45</v>
      </c>
      <c r="U13" s="1" t="s">
        <v>911</v>
      </c>
      <c r="V13" s="1" t="s">
        <v>46</v>
      </c>
      <c r="W13" s="1" t="s">
        <v>912</v>
      </c>
      <c r="X13" s="1" t="s">
        <v>930</v>
      </c>
      <c r="Y13" s="1" t="s">
        <v>83</v>
      </c>
      <c r="Z13" s="1" t="s">
        <v>914</v>
      </c>
      <c r="AA13" s="1" t="s">
        <v>51</v>
      </c>
      <c r="AB13" s="1" t="s">
        <v>930</v>
      </c>
      <c r="AC13" s="1" t="s">
        <v>37</v>
      </c>
    </row>
    <row r="14" spans="1:29" hidden="1" x14ac:dyDescent="0.25">
      <c r="A14" s="1" t="s">
        <v>33</v>
      </c>
      <c r="B14" s="1" t="s">
        <v>34</v>
      </c>
      <c r="C14" s="2">
        <v>44545</v>
      </c>
      <c r="D14" s="1" t="s">
        <v>73</v>
      </c>
      <c r="E14" s="1" t="s">
        <v>74</v>
      </c>
      <c r="F14" s="1" t="s">
        <v>37</v>
      </c>
      <c r="G14" s="1" t="s">
        <v>911</v>
      </c>
      <c r="H14" s="1" t="s">
        <v>76</v>
      </c>
      <c r="I14" s="3">
        <v>77628</v>
      </c>
      <c r="J14" s="3">
        <v>0</v>
      </c>
      <c r="K14" s="1" t="s">
        <v>40</v>
      </c>
      <c r="L14" s="1" t="s">
        <v>450</v>
      </c>
      <c r="M14" s="1" t="s">
        <v>451</v>
      </c>
      <c r="N14" s="1" t="s">
        <v>89</v>
      </c>
      <c r="O14" s="1" t="s">
        <v>90</v>
      </c>
      <c r="P14" s="1" t="s">
        <v>43</v>
      </c>
      <c r="Q14" s="1" t="s">
        <v>43</v>
      </c>
      <c r="R14" s="3">
        <v>0</v>
      </c>
      <c r="S14" s="1" t="s">
        <v>44</v>
      </c>
      <c r="T14" s="1" t="s">
        <v>45</v>
      </c>
      <c r="U14" s="1" t="s">
        <v>911</v>
      </c>
      <c r="V14" s="1" t="s">
        <v>46</v>
      </c>
      <c r="W14" s="1" t="s">
        <v>912</v>
      </c>
      <c r="X14" s="1" t="s">
        <v>930</v>
      </c>
      <c r="Y14" s="1" t="s">
        <v>83</v>
      </c>
      <c r="Z14" s="1" t="s">
        <v>914</v>
      </c>
      <c r="AA14" s="1" t="s">
        <v>51</v>
      </c>
      <c r="AB14" s="1" t="s">
        <v>930</v>
      </c>
      <c r="AC14" s="1" t="s">
        <v>37</v>
      </c>
    </row>
    <row r="15" spans="1:29" hidden="1" x14ac:dyDescent="0.25">
      <c r="A15" s="1" t="s">
        <v>33</v>
      </c>
      <c r="B15" s="1" t="s">
        <v>34</v>
      </c>
      <c r="C15" s="2">
        <v>44545</v>
      </c>
      <c r="D15" s="1" t="s">
        <v>73</v>
      </c>
      <c r="E15" s="1" t="s">
        <v>74</v>
      </c>
      <c r="F15" s="1" t="s">
        <v>37</v>
      </c>
      <c r="G15" s="1" t="s">
        <v>911</v>
      </c>
      <c r="H15" s="1" t="s">
        <v>76</v>
      </c>
      <c r="I15" s="3">
        <v>60568</v>
      </c>
      <c r="J15" s="3">
        <v>0</v>
      </c>
      <c r="K15" s="1" t="s">
        <v>40</v>
      </c>
      <c r="L15" s="1" t="s">
        <v>41</v>
      </c>
      <c r="M15" s="1" t="s">
        <v>42</v>
      </c>
      <c r="N15" s="1" t="s">
        <v>295</v>
      </c>
      <c r="O15" s="1" t="s">
        <v>296</v>
      </c>
      <c r="P15" s="1" t="s">
        <v>43</v>
      </c>
      <c r="Q15" s="1" t="s">
        <v>43</v>
      </c>
      <c r="R15" s="3">
        <v>0</v>
      </c>
      <c r="S15" s="1" t="s">
        <v>44</v>
      </c>
      <c r="T15" s="1" t="s">
        <v>45</v>
      </c>
      <c r="U15" s="1" t="s">
        <v>911</v>
      </c>
      <c r="V15" s="1" t="s">
        <v>46</v>
      </c>
      <c r="W15" s="1" t="s">
        <v>912</v>
      </c>
      <c r="X15" s="1" t="s">
        <v>930</v>
      </c>
      <c r="Y15" s="1" t="s">
        <v>83</v>
      </c>
      <c r="Z15" s="1" t="s">
        <v>914</v>
      </c>
      <c r="AA15" s="1" t="s">
        <v>51</v>
      </c>
      <c r="AB15" s="1" t="s">
        <v>930</v>
      </c>
      <c r="AC15" s="1" t="s">
        <v>37</v>
      </c>
    </row>
    <row r="16" spans="1:29" hidden="1" x14ac:dyDescent="0.25">
      <c r="A16" s="1" t="s">
        <v>33</v>
      </c>
      <c r="B16" s="1" t="s">
        <v>34</v>
      </c>
      <c r="C16" s="2">
        <v>44545</v>
      </c>
      <c r="D16" s="1" t="s">
        <v>73</v>
      </c>
      <c r="E16" s="1" t="s">
        <v>74</v>
      </c>
      <c r="F16" s="1" t="s">
        <v>37</v>
      </c>
      <c r="G16" s="1" t="s">
        <v>911</v>
      </c>
      <c r="H16" s="1" t="s">
        <v>76</v>
      </c>
      <c r="I16" s="3">
        <v>67244</v>
      </c>
      <c r="J16" s="3">
        <v>0</v>
      </c>
      <c r="K16" s="1" t="s">
        <v>40</v>
      </c>
      <c r="L16" s="1" t="s">
        <v>62</v>
      </c>
      <c r="M16" s="1" t="s">
        <v>63</v>
      </c>
      <c r="N16" s="1" t="s">
        <v>79</v>
      </c>
      <c r="O16" s="1" t="s">
        <v>80</v>
      </c>
      <c r="P16" s="1" t="s">
        <v>43</v>
      </c>
      <c r="Q16" s="1" t="s">
        <v>43</v>
      </c>
      <c r="R16" s="3">
        <v>0</v>
      </c>
      <c r="S16" s="1" t="s">
        <v>44</v>
      </c>
      <c r="T16" s="1" t="s">
        <v>45</v>
      </c>
      <c r="U16" s="1" t="s">
        <v>911</v>
      </c>
      <c r="V16" s="1" t="s">
        <v>46</v>
      </c>
      <c r="W16" s="1" t="s">
        <v>912</v>
      </c>
      <c r="X16" s="1" t="s">
        <v>930</v>
      </c>
      <c r="Y16" s="1" t="s">
        <v>83</v>
      </c>
      <c r="Z16" s="1" t="s">
        <v>914</v>
      </c>
      <c r="AA16" s="1" t="s">
        <v>51</v>
      </c>
      <c r="AB16" s="1" t="s">
        <v>930</v>
      </c>
      <c r="AC16" s="1" t="s">
        <v>37</v>
      </c>
    </row>
    <row r="17" spans="1:29" hidden="1" x14ac:dyDescent="0.25">
      <c r="A17" s="1" t="s">
        <v>33</v>
      </c>
      <c r="B17" s="1" t="s">
        <v>34</v>
      </c>
      <c r="C17" s="2">
        <v>44545</v>
      </c>
      <c r="D17" s="1" t="s">
        <v>73</v>
      </c>
      <c r="E17" s="1" t="s">
        <v>74</v>
      </c>
      <c r="F17" s="1" t="s">
        <v>37</v>
      </c>
      <c r="G17" s="1" t="s">
        <v>911</v>
      </c>
      <c r="H17" s="1" t="s">
        <v>76</v>
      </c>
      <c r="I17" s="3">
        <v>454263</v>
      </c>
      <c r="J17" s="3">
        <v>0</v>
      </c>
      <c r="K17" s="1" t="s">
        <v>40</v>
      </c>
      <c r="L17" s="1" t="s">
        <v>41</v>
      </c>
      <c r="M17" s="1" t="s">
        <v>42</v>
      </c>
      <c r="N17" s="1" t="s">
        <v>79</v>
      </c>
      <c r="O17" s="1" t="s">
        <v>80</v>
      </c>
      <c r="P17" s="1" t="s">
        <v>43</v>
      </c>
      <c r="Q17" s="1" t="s">
        <v>43</v>
      </c>
      <c r="R17" s="3">
        <v>0</v>
      </c>
      <c r="S17" s="1" t="s">
        <v>44</v>
      </c>
      <c r="T17" s="1" t="s">
        <v>45</v>
      </c>
      <c r="U17" s="1" t="s">
        <v>911</v>
      </c>
      <c r="V17" s="1" t="s">
        <v>46</v>
      </c>
      <c r="W17" s="1" t="s">
        <v>912</v>
      </c>
      <c r="X17" s="1" t="s">
        <v>930</v>
      </c>
      <c r="Y17" s="1" t="s">
        <v>83</v>
      </c>
      <c r="Z17" s="1" t="s">
        <v>914</v>
      </c>
      <c r="AA17" s="1" t="s">
        <v>51</v>
      </c>
      <c r="AB17" s="1" t="s">
        <v>930</v>
      </c>
      <c r="AC17" s="1" t="s">
        <v>37</v>
      </c>
    </row>
    <row r="18" spans="1:29" hidden="1" x14ac:dyDescent="0.25">
      <c r="A18" s="1" t="s">
        <v>33</v>
      </c>
      <c r="B18" s="1" t="s">
        <v>34</v>
      </c>
      <c r="C18" s="2">
        <v>44545</v>
      </c>
      <c r="D18" s="1" t="s">
        <v>73</v>
      </c>
      <c r="E18" s="1" t="s">
        <v>74</v>
      </c>
      <c r="F18" s="1" t="s">
        <v>37</v>
      </c>
      <c r="G18" s="1" t="s">
        <v>911</v>
      </c>
      <c r="H18" s="1" t="s">
        <v>76</v>
      </c>
      <c r="I18" s="3">
        <v>32965</v>
      </c>
      <c r="J18" s="3">
        <v>0</v>
      </c>
      <c r="K18" s="1" t="s">
        <v>40</v>
      </c>
      <c r="L18" s="1" t="s">
        <v>41</v>
      </c>
      <c r="M18" s="1" t="s">
        <v>42</v>
      </c>
      <c r="N18" s="1" t="s">
        <v>79</v>
      </c>
      <c r="O18" s="1" t="s">
        <v>80</v>
      </c>
      <c r="P18" s="1" t="s">
        <v>43</v>
      </c>
      <c r="Q18" s="1" t="s">
        <v>43</v>
      </c>
      <c r="R18" s="3">
        <v>0</v>
      </c>
      <c r="S18" s="1" t="s">
        <v>44</v>
      </c>
      <c r="T18" s="1" t="s">
        <v>45</v>
      </c>
      <c r="U18" s="1" t="s">
        <v>911</v>
      </c>
      <c r="V18" s="1" t="s">
        <v>46</v>
      </c>
      <c r="W18" s="1" t="s">
        <v>912</v>
      </c>
      <c r="X18" s="1" t="s">
        <v>930</v>
      </c>
      <c r="Y18" s="1" t="s">
        <v>83</v>
      </c>
      <c r="Z18" s="1" t="s">
        <v>914</v>
      </c>
      <c r="AA18" s="1" t="s">
        <v>51</v>
      </c>
      <c r="AB18" s="1" t="s">
        <v>930</v>
      </c>
      <c r="AC18" s="1" t="s">
        <v>37</v>
      </c>
    </row>
    <row r="19" spans="1:29" hidden="1" x14ac:dyDescent="0.25">
      <c r="A19" s="1" t="s">
        <v>33</v>
      </c>
      <c r="B19" s="1" t="s">
        <v>34</v>
      </c>
      <c r="C19" s="2">
        <v>44545</v>
      </c>
      <c r="D19" s="1" t="s">
        <v>73</v>
      </c>
      <c r="E19" s="1" t="s">
        <v>74</v>
      </c>
      <c r="F19" s="1" t="s">
        <v>37</v>
      </c>
      <c r="G19" s="1" t="s">
        <v>911</v>
      </c>
      <c r="H19" s="1" t="s">
        <v>76</v>
      </c>
      <c r="I19" s="3">
        <v>163561</v>
      </c>
      <c r="J19" s="3">
        <v>0</v>
      </c>
      <c r="K19" s="1" t="s">
        <v>40</v>
      </c>
      <c r="L19" s="1" t="s">
        <v>41</v>
      </c>
      <c r="M19" s="1" t="s">
        <v>42</v>
      </c>
      <c r="N19" s="1" t="s">
        <v>79</v>
      </c>
      <c r="O19" s="1" t="s">
        <v>80</v>
      </c>
      <c r="P19" s="1" t="s">
        <v>43</v>
      </c>
      <c r="Q19" s="1" t="s">
        <v>43</v>
      </c>
      <c r="R19" s="3">
        <v>0</v>
      </c>
      <c r="S19" s="1" t="s">
        <v>44</v>
      </c>
      <c r="T19" s="1" t="s">
        <v>45</v>
      </c>
      <c r="U19" s="1" t="s">
        <v>911</v>
      </c>
      <c r="V19" s="1" t="s">
        <v>46</v>
      </c>
      <c r="W19" s="1" t="s">
        <v>912</v>
      </c>
      <c r="X19" s="1" t="s">
        <v>930</v>
      </c>
      <c r="Y19" s="1" t="s">
        <v>83</v>
      </c>
      <c r="Z19" s="1" t="s">
        <v>914</v>
      </c>
      <c r="AA19" s="1" t="s">
        <v>51</v>
      </c>
      <c r="AB19" s="1" t="s">
        <v>930</v>
      </c>
      <c r="AC19" s="1" t="s">
        <v>37</v>
      </c>
    </row>
    <row r="20" spans="1:29" hidden="1" x14ac:dyDescent="0.25">
      <c r="A20" s="1" t="s">
        <v>33</v>
      </c>
      <c r="B20" s="1" t="s">
        <v>34</v>
      </c>
      <c r="C20" s="2">
        <v>44545</v>
      </c>
      <c r="D20" s="1" t="s">
        <v>73</v>
      </c>
      <c r="E20" s="1" t="s">
        <v>74</v>
      </c>
      <c r="F20" s="1" t="s">
        <v>37</v>
      </c>
      <c r="G20" s="1" t="s">
        <v>911</v>
      </c>
      <c r="H20" s="1" t="s">
        <v>76</v>
      </c>
      <c r="I20" s="3">
        <v>363410</v>
      </c>
      <c r="J20" s="3">
        <v>0</v>
      </c>
      <c r="K20" s="1" t="s">
        <v>40</v>
      </c>
      <c r="L20" s="1" t="s">
        <v>54</v>
      </c>
      <c r="M20" s="1" t="s">
        <v>55</v>
      </c>
      <c r="N20" s="1" t="s">
        <v>79</v>
      </c>
      <c r="O20" s="1" t="s">
        <v>80</v>
      </c>
      <c r="P20" s="1" t="s">
        <v>43</v>
      </c>
      <c r="Q20" s="1" t="s">
        <v>43</v>
      </c>
      <c r="R20" s="3">
        <v>0</v>
      </c>
      <c r="S20" s="1" t="s">
        <v>44</v>
      </c>
      <c r="T20" s="1" t="s">
        <v>45</v>
      </c>
      <c r="U20" s="1" t="s">
        <v>911</v>
      </c>
      <c r="V20" s="1" t="s">
        <v>46</v>
      </c>
      <c r="W20" s="1" t="s">
        <v>912</v>
      </c>
      <c r="X20" s="1" t="s">
        <v>930</v>
      </c>
      <c r="Y20" s="1" t="s">
        <v>83</v>
      </c>
      <c r="Z20" s="1" t="s">
        <v>914</v>
      </c>
      <c r="AA20" s="1" t="s">
        <v>51</v>
      </c>
      <c r="AB20" s="1" t="s">
        <v>930</v>
      </c>
      <c r="AC20" s="1" t="s">
        <v>37</v>
      </c>
    </row>
    <row r="21" spans="1:29" hidden="1" x14ac:dyDescent="0.25">
      <c r="A21" s="1" t="s">
        <v>33</v>
      </c>
      <c r="B21" s="1" t="s">
        <v>34</v>
      </c>
      <c r="C21" s="2">
        <v>44545</v>
      </c>
      <c r="D21" s="1" t="s">
        <v>73</v>
      </c>
      <c r="E21" s="1" t="s">
        <v>74</v>
      </c>
      <c r="F21" s="1" t="s">
        <v>37</v>
      </c>
      <c r="G21" s="1" t="s">
        <v>911</v>
      </c>
      <c r="H21" s="1" t="s">
        <v>76</v>
      </c>
      <c r="I21" s="3">
        <v>60568</v>
      </c>
      <c r="J21" s="3">
        <v>0</v>
      </c>
      <c r="K21" s="1" t="s">
        <v>40</v>
      </c>
      <c r="L21" s="1" t="s">
        <v>54</v>
      </c>
      <c r="M21" s="1" t="s">
        <v>55</v>
      </c>
      <c r="N21" s="1" t="s">
        <v>79</v>
      </c>
      <c r="O21" s="1" t="s">
        <v>80</v>
      </c>
      <c r="P21" s="1" t="s">
        <v>43</v>
      </c>
      <c r="Q21" s="1" t="s">
        <v>43</v>
      </c>
      <c r="R21" s="3">
        <v>0</v>
      </c>
      <c r="S21" s="1" t="s">
        <v>44</v>
      </c>
      <c r="T21" s="1" t="s">
        <v>45</v>
      </c>
      <c r="U21" s="1" t="s">
        <v>911</v>
      </c>
      <c r="V21" s="1" t="s">
        <v>46</v>
      </c>
      <c r="W21" s="1" t="s">
        <v>912</v>
      </c>
      <c r="X21" s="1" t="s">
        <v>930</v>
      </c>
      <c r="Y21" s="1" t="s">
        <v>83</v>
      </c>
      <c r="Z21" s="1" t="s">
        <v>914</v>
      </c>
      <c r="AA21" s="1" t="s">
        <v>51</v>
      </c>
      <c r="AB21" s="1" t="s">
        <v>930</v>
      </c>
      <c r="AC21" s="1" t="s">
        <v>37</v>
      </c>
    </row>
    <row r="22" spans="1:29" hidden="1" x14ac:dyDescent="0.25">
      <c r="A22" s="1" t="s">
        <v>33</v>
      </c>
      <c r="B22" s="1" t="s">
        <v>34</v>
      </c>
      <c r="C22" s="2">
        <v>44545</v>
      </c>
      <c r="D22" s="1" t="s">
        <v>73</v>
      </c>
      <c r="E22" s="1" t="s">
        <v>74</v>
      </c>
      <c r="F22" s="1" t="s">
        <v>37</v>
      </c>
      <c r="G22" s="1" t="s">
        <v>911</v>
      </c>
      <c r="H22" s="1" t="s">
        <v>76</v>
      </c>
      <c r="I22" s="3">
        <v>30284</v>
      </c>
      <c r="J22" s="3">
        <v>0</v>
      </c>
      <c r="K22" s="1" t="s">
        <v>40</v>
      </c>
      <c r="L22" s="1" t="s">
        <v>54</v>
      </c>
      <c r="M22" s="1" t="s">
        <v>55</v>
      </c>
      <c r="N22" s="1" t="s">
        <v>79</v>
      </c>
      <c r="O22" s="1" t="s">
        <v>80</v>
      </c>
      <c r="P22" s="1" t="s">
        <v>43</v>
      </c>
      <c r="Q22" s="1" t="s">
        <v>43</v>
      </c>
      <c r="R22" s="3">
        <v>0</v>
      </c>
      <c r="S22" s="1" t="s">
        <v>44</v>
      </c>
      <c r="T22" s="1" t="s">
        <v>45</v>
      </c>
      <c r="U22" s="1" t="s">
        <v>911</v>
      </c>
      <c r="V22" s="1" t="s">
        <v>46</v>
      </c>
      <c r="W22" s="1" t="s">
        <v>912</v>
      </c>
      <c r="X22" s="1" t="s">
        <v>930</v>
      </c>
      <c r="Y22" s="1" t="s">
        <v>83</v>
      </c>
      <c r="Z22" s="1" t="s">
        <v>914</v>
      </c>
      <c r="AA22" s="1" t="s">
        <v>51</v>
      </c>
      <c r="AB22" s="1" t="s">
        <v>930</v>
      </c>
      <c r="AC22" s="1" t="s">
        <v>37</v>
      </c>
    </row>
    <row r="23" spans="1:29" hidden="1" x14ac:dyDescent="0.25">
      <c r="A23" s="1" t="s">
        <v>33</v>
      </c>
      <c r="B23" s="1" t="s">
        <v>34</v>
      </c>
      <c r="C23" s="2">
        <v>44545</v>
      </c>
      <c r="D23" s="1" t="s">
        <v>73</v>
      </c>
      <c r="E23" s="1" t="s">
        <v>74</v>
      </c>
      <c r="F23" s="1" t="s">
        <v>37</v>
      </c>
      <c r="G23" s="1" t="s">
        <v>911</v>
      </c>
      <c r="H23" s="1" t="s">
        <v>76</v>
      </c>
      <c r="I23" s="3">
        <v>31088</v>
      </c>
      <c r="J23" s="3">
        <v>0</v>
      </c>
      <c r="K23" s="1" t="s">
        <v>40</v>
      </c>
      <c r="L23" s="1" t="s">
        <v>214</v>
      </c>
      <c r="M23" s="1" t="s">
        <v>215</v>
      </c>
      <c r="N23" s="1" t="s">
        <v>79</v>
      </c>
      <c r="O23" s="1" t="s">
        <v>80</v>
      </c>
      <c r="P23" s="1" t="s">
        <v>43</v>
      </c>
      <c r="Q23" s="1" t="s">
        <v>43</v>
      </c>
      <c r="R23" s="3">
        <v>0</v>
      </c>
      <c r="S23" s="1" t="s">
        <v>44</v>
      </c>
      <c r="T23" s="1" t="s">
        <v>45</v>
      </c>
      <c r="U23" s="1" t="s">
        <v>911</v>
      </c>
      <c r="V23" s="1" t="s">
        <v>46</v>
      </c>
      <c r="W23" s="1" t="s">
        <v>912</v>
      </c>
      <c r="X23" s="1" t="s">
        <v>930</v>
      </c>
      <c r="Y23" s="1" t="s">
        <v>83</v>
      </c>
      <c r="Z23" s="1" t="s">
        <v>914</v>
      </c>
      <c r="AA23" s="1" t="s">
        <v>51</v>
      </c>
      <c r="AB23" s="1" t="s">
        <v>930</v>
      </c>
      <c r="AC23" s="1" t="s">
        <v>37</v>
      </c>
    </row>
    <row r="24" spans="1:29" hidden="1" x14ac:dyDescent="0.25">
      <c r="A24" s="1" t="s">
        <v>33</v>
      </c>
      <c r="B24" s="1" t="s">
        <v>34</v>
      </c>
      <c r="C24" s="2">
        <v>44545</v>
      </c>
      <c r="D24" s="1" t="s">
        <v>73</v>
      </c>
      <c r="E24" s="1" t="s">
        <v>74</v>
      </c>
      <c r="F24" s="1" t="s">
        <v>37</v>
      </c>
      <c r="G24" s="1" t="s">
        <v>911</v>
      </c>
      <c r="H24" s="1" t="s">
        <v>76</v>
      </c>
      <c r="I24" s="3">
        <v>37209</v>
      </c>
      <c r="J24" s="3">
        <v>0</v>
      </c>
      <c r="K24" s="1" t="s">
        <v>40</v>
      </c>
      <c r="L24" s="1" t="s">
        <v>67</v>
      </c>
      <c r="M24" s="1" t="s">
        <v>68</v>
      </c>
      <c r="N24" s="1" t="s">
        <v>79</v>
      </c>
      <c r="O24" s="1" t="s">
        <v>80</v>
      </c>
      <c r="P24" s="1" t="s">
        <v>43</v>
      </c>
      <c r="Q24" s="1" t="s">
        <v>43</v>
      </c>
      <c r="R24" s="3">
        <v>0</v>
      </c>
      <c r="S24" s="1" t="s">
        <v>44</v>
      </c>
      <c r="T24" s="1" t="s">
        <v>45</v>
      </c>
      <c r="U24" s="1" t="s">
        <v>911</v>
      </c>
      <c r="V24" s="1" t="s">
        <v>46</v>
      </c>
      <c r="W24" s="1" t="s">
        <v>912</v>
      </c>
      <c r="X24" s="1" t="s">
        <v>930</v>
      </c>
      <c r="Y24" s="1" t="s">
        <v>83</v>
      </c>
      <c r="Z24" s="1" t="s">
        <v>914</v>
      </c>
      <c r="AA24" s="1" t="s">
        <v>51</v>
      </c>
      <c r="AB24" s="1" t="s">
        <v>930</v>
      </c>
      <c r="AC24" s="1" t="s">
        <v>37</v>
      </c>
    </row>
    <row r="25" spans="1:29" hidden="1" x14ac:dyDescent="0.25">
      <c r="A25" s="1" t="s">
        <v>33</v>
      </c>
      <c r="B25" s="1" t="s">
        <v>34</v>
      </c>
      <c r="C25" s="2">
        <v>44545</v>
      </c>
      <c r="D25" s="1" t="s">
        <v>73</v>
      </c>
      <c r="E25" s="1" t="s">
        <v>74</v>
      </c>
      <c r="F25" s="1" t="s">
        <v>37</v>
      </c>
      <c r="G25" s="1" t="s">
        <v>911</v>
      </c>
      <c r="H25" s="1" t="s">
        <v>76</v>
      </c>
      <c r="I25" s="3">
        <v>513641</v>
      </c>
      <c r="J25" s="3">
        <v>0</v>
      </c>
      <c r="K25" s="1" t="s">
        <v>40</v>
      </c>
      <c r="L25" s="1" t="s">
        <v>67</v>
      </c>
      <c r="M25" s="1" t="s">
        <v>68</v>
      </c>
      <c r="N25" s="1" t="s">
        <v>79</v>
      </c>
      <c r="O25" s="1" t="s">
        <v>80</v>
      </c>
      <c r="P25" s="1" t="s">
        <v>43</v>
      </c>
      <c r="Q25" s="1" t="s">
        <v>43</v>
      </c>
      <c r="R25" s="3">
        <v>0</v>
      </c>
      <c r="S25" s="1" t="s">
        <v>44</v>
      </c>
      <c r="T25" s="1" t="s">
        <v>45</v>
      </c>
      <c r="U25" s="1" t="s">
        <v>911</v>
      </c>
      <c r="V25" s="1" t="s">
        <v>46</v>
      </c>
      <c r="W25" s="1" t="s">
        <v>912</v>
      </c>
      <c r="X25" s="1" t="s">
        <v>930</v>
      </c>
      <c r="Y25" s="1" t="s">
        <v>83</v>
      </c>
      <c r="Z25" s="1" t="s">
        <v>914</v>
      </c>
      <c r="AA25" s="1" t="s">
        <v>51</v>
      </c>
      <c r="AB25" s="1" t="s">
        <v>930</v>
      </c>
      <c r="AC25" s="1" t="s">
        <v>37</v>
      </c>
    </row>
    <row r="26" spans="1:29" hidden="1" x14ac:dyDescent="0.25">
      <c r="A26" s="1" t="s">
        <v>33</v>
      </c>
      <c r="B26" s="1" t="s">
        <v>34</v>
      </c>
      <c r="C26" s="2">
        <v>44553</v>
      </c>
      <c r="D26" s="1" t="s">
        <v>35</v>
      </c>
      <c r="E26" s="1" t="s">
        <v>36</v>
      </c>
      <c r="F26" s="1" t="s">
        <v>37</v>
      </c>
      <c r="G26" s="1" t="s">
        <v>931</v>
      </c>
      <c r="H26" s="1" t="s">
        <v>932</v>
      </c>
      <c r="I26" s="3">
        <v>0</v>
      </c>
      <c r="J26" s="54">
        <v>885682</v>
      </c>
      <c r="K26" s="1" t="s">
        <v>40</v>
      </c>
      <c r="L26" s="1" t="s">
        <v>41</v>
      </c>
      <c r="M26" s="1" t="s">
        <v>42</v>
      </c>
      <c r="N26" s="1" t="s">
        <v>37</v>
      </c>
      <c r="O26" s="1" t="s">
        <v>43</v>
      </c>
      <c r="P26" s="1" t="s">
        <v>43</v>
      </c>
      <c r="Q26" s="1" t="s">
        <v>43</v>
      </c>
      <c r="R26" s="3">
        <v>0</v>
      </c>
      <c r="S26" s="1" t="s">
        <v>44</v>
      </c>
      <c r="T26" s="1" t="s">
        <v>45</v>
      </c>
      <c r="U26" s="1" t="s">
        <v>931</v>
      </c>
      <c r="V26" s="1" t="s">
        <v>46</v>
      </c>
      <c r="W26" s="1" t="s">
        <v>47</v>
      </c>
      <c r="X26" s="1" t="s">
        <v>933</v>
      </c>
      <c r="Y26" s="1" t="s">
        <v>49</v>
      </c>
      <c r="Z26" s="1" t="s">
        <v>918</v>
      </c>
      <c r="AA26" s="1" t="s">
        <v>51</v>
      </c>
      <c r="AB26" s="1" t="s">
        <v>933</v>
      </c>
      <c r="AC26" s="1" t="s">
        <v>37</v>
      </c>
    </row>
    <row r="27" spans="1:29" hidden="1" x14ac:dyDescent="0.25">
      <c r="A27" s="1" t="s">
        <v>33</v>
      </c>
      <c r="B27" s="1" t="s">
        <v>34</v>
      </c>
      <c r="C27" s="2">
        <v>44553</v>
      </c>
      <c r="D27" s="1" t="s">
        <v>35</v>
      </c>
      <c r="E27" s="1" t="s">
        <v>36</v>
      </c>
      <c r="F27" s="1" t="s">
        <v>37</v>
      </c>
      <c r="G27" s="1" t="s">
        <v>934</v>
      </c>
      <c r="H27" s="1" t="s">
        <v>935</v>
      </c>
      <c r="I27" s="3">
        <v>0</v>
      </c>
      <c r="J27" s="54">
        <v>274266</v>
      </c>
      <c r="K27" s="1" t="s">
        <v>40</v>
      </c>
      <c r="L27" s="1" t="s">
        <v>41</v>
      </c>
      <c r="M27" s="1" t="s">
        <v>42</v>
      </c>
      <c r="N27" s="1" t="s">
        <v>37</v>
      </c>
      <c r="O27" s="1" t="s">
        <v>43</v>
      </c>
      <c r="P27" s="1" t="s">
        <v>43</v>
      </c>
      <c r="Q27" s="1" t="s">
        <v>43</v>
      </c>
      <c r="R27" s="3">
        <v>0</v>
      </c>
      <c r="S27" s="1" t="s">
        <v>44</v>
      </c>
      <c r="T27" s="1" t="s">
        <v>45</v>
      </c>
      <c r="U27" s="1" t="s">
        <v>934</v>
      </c>
      <c r="V27" s="1" t="s">
        <v>46</v>
      </c>
      <c r="W27" s="1" t="s">
        <v>47</v>
      </c>
      <c r="X27" s="1" t="s">
        <v>936</v>
      </c>
      <c r="Y27" s="1" t="s">
        <v>49</v>
      </c>
      <c r="Z27" s="1" t="s">
        <v>918</v>
      </c>
      <c r="AA27" s="1" t="s">
        <v>51</v>
      </c>
      <c r="AB27" s="1" t="s">
        <v>936</v>
      </c>
      <c r="AC27" s="1" t="s">
        <v>37</v>
      </c>
    </row>
    <row r="28" spans="1:29" hidden="1" x14ac:dyDescent="0.25">
      <c r="A28" s="1" t="s">
        <v>33</v>
      </c>
      <c r="B28" s="1" t="s">
        <v>34</v>
      </c>
      <c r="C28" s="2">
        <v>44553</v>
      </c>
      <c r="D28" s="1" t="s">
        <v>35</v>
      </c>
      <c r="E28" s="1" t="s">
        <v>36</v>
      </c>
      <c r="F28" s="1" t="s">
        <v>37</v>
      </c>
      <c r="G28" s="1" t="s">
        <v>937</v>
      </c>
      <c r="H28" s="1" t="s">
        <v>938</v>
      </c>
      <c r="I28" s="3">
        <v>0</v>
      </c>
      <c r="J28" s="54">
        <v>97173</v>
      </c>
      <c r="K28" s="1" t="s">
        <v>40</v>
      </c>
      <c r="L28" s="1" t="s">
        <v>444</v>
      </c>
      <c r="M28" s="1" t="s">
        <v>445</v>
      </c>
      <c r="N28" s="1" t="s">
        <v>37</v>
      </c>
      <c r="O28" s="1" t="s">
        <v>43</v>
      </c>
      <c r="P28" s="1" t="s">
        <v>43</v>
      </c>
      <c r="Q28" s="1" t="s">
        <v>43</v>
      </c>
      <c r="R28" s="3">
        <v>0</v>
      </c>
      <c r="S28" s="1" t="s">
        <v>44</v>
      </c>
      <c r="T28" s="1" t="s">
        <v>45</v>
      </c>
      <c r="U28" s="1" t="s">
        <v>937</v>
      </c>
      <c r="V28" s="1" t="s">
        <v>46</v>
      </c>
      <c r="W28" s="1" t="s">
        <v>47</v>
      </c>
      <c r="X28" s="1" t="s">
        <v>939</v>
      </c>
      <c r="Y28" s="1" t="s">
        <v>49</v>
      </c>
      <c r="Z28" s="1" t="s">
        <v>918</v>
      </c>
      <c r="AA28" s="1" t="s">
        <v>51</v>
      </c>
      <c r="AB28" s="1" t="s">
        <v>939</v>
      </c>
      <c r="AC28" s="1" t="s">
        <v>37</v>
      </c>
    </row>
    <row r="29" spans="1:29" hidden="1" x14ac:dyDescent="0.25">
      <c r="A29" s="1" t="s">
        <v>33</v>
      </c>
      <c r="B29" s="1" t="s">
        <v>34</v>
      </c>
      <c r="C29" s="2">
        <v>44553</v>
      </c>
      <c r="D29" s="1" t="s">
        <v>35</v>
      </c>
      <c r="E29" s="1" t="s">
        <v>36</v>
      </c>
      <c r="F29" s="1" t="s">
        <v>37</v>
      </c>
      <c r="G29" s="1" t="s">
        <v>940</v>
      </c>
      <c r="H29" s="1" t="s">
        <v>941</v>
      </c>
      <c r="I29" s="3">
        <v>0</v>
      </c>
      <c r="J29" s="54">
        <v>97524</v>
      </c>
      <c r="K29" s="1" t="s">
        <v>40</v>
      </c>
      <c r="L29" s="1" t="s">
        <v>62</v>
      </c>
      <c r="M29" s="1" t="s">
        <v>63</v>
      </c>
      <c r="N29" s="1" t="s">
        <v>37</v>
      </c>
      <c r="O29" s="1" t="s">
        <v>43</v>
      </c>
      <c r="P29" s="1" t="s">
        <v>43</v>
      </c>
      <c r="Q29" s="1" t="s">
        <v>43</v>
      </c>
      <c r="R29" s="3">
        <v>0</v>
      </c>
      <c r="S29" s="1" t="s">
        <v>44</v>
      </c>
      <c r="T29" s="1" t="s">
        <v>45</v>
      </c>
      <c r="U29" s="1" t="s">
        <v>940</v>
      </c>
      <c r="V29" s="1" t="s">
        <v>46</v>
      </c>
      <c r="W29" s="1" t="s">
        <v>47</v>
      </c>
      <c r="X29" s="1" t="s">
        <v>942</v>
      </c>
      <c r="Y29" s="1" t="s">
        <v>49</v>
      </c>
      <c r="Z29" s="1" t="s">
        <v>918</v>
      </c>
      <c r="AA29" s="1" t="s">
        <v>51</v>
      </c>
      <c r="AB29" s="1" t="s">
        <v>942</v>
      </c>
      <c r="AC29" s="1" t="s">
        <v>37</v>
      </c>
    </row>
    <row r="30" spans="1:29" hidden="1" x14ac:dyDescent="0.25">
      <c r="A30" s="1" t="s">
        <v>33</v>
      </c>
      <c r="B30" s="1" t="s">
        <v>34</v>
      </c>
      <c r="C30" s="2">
        <v>44554</v>
      </c>
      <c r="D30" s="1" t="s">
        <v>35</v>
      </c>
      <c r="E30" s="1" t="s">
        <v>36</v>
      </c>
      <c r="F30" s="1" t="s">
        <v>37</v>
      </c>
      <c r="G30" s="1" t="s">
        <v>943</v>
      </c>
      <c r="H30" s="1" t="s">
        <v>944</v>
      </c>
      <c r="I30" s="3">
        <v>0</v>
      </c>
      <c r="J30" s="54">
        <v>31572</v>
      </c>
      <c r="K30" s="1" t="s">
        <v>40</v>
      </c>
      <c r="L30" s="1" t="s">
        <v>214</v>
      </c>
      <c r="M30" s="1" t="s">
        <v>215</v>
      </c>
      <c r="N30" s="1" t="s">
        <v>37</v>
      </c>
      <c r="O30" s="1" t="s">
        <v>43</v>
      </c>
      <c r="P30" s="1" t="s">
        <v>43</v>
      </c>
      <c r="Q30" s="1" t="s">
        <v>43</v>
      </c>
      <c r="R30" s="3">
        <v>0</v>
      </c>
      <c r="S30" s="1" t="s">
        <v>44</v>
      </c>
      <c r="T30" s="1" t="s">
        <v>45</v>
      </c>
      <c r="U30" s="1" t="s">
        <v>943</v>
      </c>
      <c r="V30" s="1" t="s">
        <v>46</v>
      </c>
      <c r="W30" s="1" t="s">
        <v>47</v>
      </c>
      <c r="X30" s="1" t="s">
        <v>945</v>
      </c>
      <c r="Y30" s="1" t="s">
        <v>49</v>
      </c>
      <c r="Z30" s="1" t="s">
        <v>918</v>
      </c>
      <c r="AA30" s="1" t="s">
        <v>51</v>
      </c>
      <c r="AB30" s="1" t="s">
        <v>945</v>
      </c>
      <c r="AC30" s="1" t="s">
        <v>37</v>
      </c>
    </row>
    <row r="31" spans="1:29" hidden="1" x14ac:dyDescent="0.25">
      <c r="A31" s="1" t="s">
        <v>33</v>
      </c>
      <c r="B31" s="1" t="s">
        <v>34</v>
      </c>
      <c r="C31" s="2">
        <v>44559</v>
      </c>
      <c r="D31" s="1" t="s">
        <v>35</v>
      </c>
      <c r="E31" s="1" t="s">
        <v>36</v>
      </c>
      <c r="F31" s="1" t="s">
        <v>37</v>
      </c>
      <c r="G31" s="1" t="s">
        <v>911</v>
      </c>
      <c r="H31" s="1" t="s">
        <v>946</v>
      </c>
      <c r="I31" s="3">
        <v>0</v>
      </c>
      <c r="J31" s="54">
        <v>133255</v>
      </c>
      <c r="K31" s="1" t="s">
        <v>40</v>
      </c>
      <c r="L31" s="1" t="s">
        <v>41</v>
      </c>
      <c r="M31" s="1" t="s">
        <v>42</v>
      </c>
      <c r="N31" s="1" t="s">
        <v>37</v>
      </c>
      <c r="O31" s="1" t="s">
        <v>43</v>
      </c>
      <c r="P31" s="1" t="s">
        <v>43</v>
      </c>
      <c r="Q31" s="1" t="s">
        <v>43</v>
      </c>
      <c r="R31" s="3">
        <v>0</v>
      </c>
      <c r="S31" s="1" t="s">
        <v>44</v>
      </c>
      <c r="T31" s="1" t="s">
        <v>45</v>
      </c>
      <c r="U31" s="1" t="s">
        <v>911</v>
      </c>
      <c r="V31" s="1" t="s">
        <v>46</v>
      </c>
      <c r="W31" s="1" t="s">
        <v>47</v>
      </c>
      <c r="X31" s="1" t="s">
        <v>947</v>
      </c>
      <c r="Y31" s="1" t="s">
        <v>49</v>
      </c>
      <c r="Z31" s="1" t="s">
        <v>918</v>
      </c>
      <c r="AA31" s="1" t="s">
        <v>51</v>
      </c>
      <c r="AB31" s="1" t="s">
        <v>947</v>
      </c>
      <c r="AC31" s="1" t="s">
        <v>37</v>
      </c>
    </row>
    <row r="32" spans="1:29" hidden="1" x14ac:dyDescent="0.25">
      <c r="A32" s="1" t="s">
        <v>33</v>
      </c>
      <c r="B32" s="1" t="s">
        <v>34</v>
      </c>
      <c r="C32" s="2">
        <v>44561</v>
      </c>
      <c r="D32" s="1" t="s">
        <v>73</v>
      </c>
      <c r="E32" s="1" t="s">
        <v>74</v>
      </c>
      <c r="F32" s="1" t="s">
        <v>37</v>
      </c>
      <c r="G32" s="1" t="s">
        <v>911</v>
      </c>
      <c r="H32" s="1" t="s">
        <v>76</v>
      </c>
      <c r="I32" s="3">
        <v>278990</v>
      </c>
      <c r="J32" s="3">
        <v>0</v>
      </c>
      <c r="K32" s="1" t="s">
        <v>40</v>
      </c>
      <c r="L32" s="1" t="s">
        <v>450</v>
      </c>
      <c r="M32" s="1" t="s">
        <v>451</v>
      </c>
      <c r="N32" s="1" t="s">
        <v>89</v>
      </c>
      <c r="O32" s="1" t="s">
        <v>90</v>
      </c>
      <c r="P32" s="1" t="s">
        <v>43</v>
      </c>
      <c r="Q32" s="1" t="s">
        <v>43</v>
      </c>
      <c r="R32" s="3">
        <v>0</v>
      </c>
      <c r="S32" s="1" t="s">
        <v>44</v>
      </c>
      <c r="T32" s="1" t="s">
        <v>45</v>
      </c>
      <c r="U32" s="1" t="s">
        <v>911</v>
      </c>
      <c r="V32" s="1" t="s">
        <v>46</v>
      </c>
      <c r="W32" s="1" t="s">
        <v>912</v>
      </c>
      <c r="X32" s="1" t="s">
        <v>930</v>
      </c>
      <c r="Y32" s="1" t="s">
        <v>83</v>
      </c>
      <c r="Z32" s="1" t="s">
        <v>914</v>
      </c>
      <c r="AA32" s="1" t="s">
        <v>51</v>
      </c>
      <c r="AB32" s="1" t="s">
        <v>930</v>
      </c>
      <c r="AC32" s="1" t="s">
        <v>37</v>
      </c>
    </row>
    <row r="33" spans="1:29" hidden="1" x14ac:dyDescent="0.25">
      <c r="A33" s="1" t="s">
        <v>33</v>
      </c>
      <c r="B33" s="1" t="s">
        <v>34</v>
      </c>
      <c r="C33" s="2">
        <v>44561</v>
      </c>
      <c r="D33" s="1" t="s">
        <v>73</v>
      </c>
      <c r="E33" s="1" t="s">
        <v>74</v>
      </c>
      <c r="F33" s="1" t="s">
        <v>37</v>
      </c>
      <c r="G33" s="1" t="s">
        <v>911</v>
      </c>
      <c r="H33" s="1" t="s">
        <v>76</v>
      </c>
      <c r="I33" s="3">
        <v>33082</v>
      </c>
      <c r="J33" s="3">
        <v>0</v>
      </c>
      <c r="K33" s="1" t="s">
        <v>40</v>
      </c>
      <c r="L33" s="1" t="s">
        <v>62</v>
      </c>
      <c r="M33" s="1" t="s">
        <v>63</v>
      </c>
      <c r="N33" s="1" t="s">
        <v>79</v>
      </c>
      <c r="O33" s="1" t="s">
        <v>80</v>
      </c>
      <c r="P33" s="1" t="s">
        <v>43</v>
      </c>
      <c r="Q33" s="1" t="s">
        <v>43</v>
      </c>
      <c r="R33" s="3">
        <v>0</v>
      </c>
      <c r="S33" s="1" t="s">
        <v>44</v>
      </c>
      <c r="T33" s="1" t="s">
        <v>45</v>
      </c>
      <c r="U33" s="1" t="s">
        <v>911</v>
      </c>
      <c r="V33" s="1" t="s">
        <v>46</v>
      </c>
      <c r="W33" s="1" t="s">
        <v>912</v>
      </c>
      <c r="X33" s="1" t="s">
        <v>930</v>
      </c>
      <c r="Y33" s="1" t="s">
        <v>83</v>
      </c>
      <c r="Z33" s="1" t="s">
        <v>914</v>
      </c>
      <c r="AA33" s="1" t="s">
        <v>51</v>
      </c>
      <c r="AB33" s="1" t="s">
        <v>930</v>
      </c>
      <c r="AC33" s="1" t="s">
        <v>37</v>
      </c>
    </row>
    <row r="34" spans="1:29" hidden="1" x14ac:dyDescent="0.25">
      <c r="A34" s="1" t="s">
        <v>33</v>
      </c>
      <c r="B34" s="1" t="s">
        <v>34</v>
      </c>
      <c r="C34" s="2">
        <v>44561</v>
      </c>
      <c r="D34" s="1" t="s">
        <v>73</v>
      </c>
      <c r="E34" s="1" t="s">
        <v>74</v>
      </c>
      <c r="F34" s="1" t="s">
        <v>37</v>
      </c>
      <c r="G34" s="1" t="s">
        <v>911</v>
      </c>
      <c r="H34" s="1" t="s">
        <v>76</v>
      </c>
      <c r="I34" s="3">
        <v>68499</v>
      </c>
      <c r="J34" s="3">
        <v>0</v>
      </c>
      <c r="K34" s="1" t="s">
        <v>40</v>
      </c>
      <c r="L34" s="1" t="s">
        <v>62</v>
      </c>
      <c r="M34" s="1" t="s">
        <v>63</v>
      </c>
      <c r="N34" s="1" t="s">
        <v>79</v>
      </c>
      <c r="O34" s="1" t="s">
        <v>80</v>
      </c>
      <c r="P34" s="1" t="s">
        <v>43</v>
      </c>
      <c r="Q34" s="1" t="s">
        <v>43</v>
      </c>
      <c r="R34" s="3">
        <v>0</v>
      </c>
      <c r="S34" s="1" t="s">
        <v>44</v>
      </c>
      <c r="T34" s="1" t="s">
        <v>45</v>
      </c>
      <c r="U34" s="1" t="s">
        <v>911</v>
      </c>
      <c r="V34" s="1" t="s">
        <v>46</v>
      </c>
      <c r="W34" s="1" t="s">
        <v>912</v>
      </c>
      <c r="X34" s="1" t="s">
        <v>930</v>
      </c>
      <c r="Y34" s="1" t="s">
        <v>83</v>
      </c>
      <c r="Z34" s="1" t="s">
        <v>914</v>
      </c>
      <c r="AA34" s="1" t="s">
        <v>51</v>
      </c>
      <c r="AB34" s="1" t="s">
        <v>930</v>
      </c>
      <c r="AC34" s="1" t="s">
        <v>37</v>
      </c>
    </row>
    <row r="35" spans="1:29" hidden="1" x14ac:dyDescent="0.25">
      <c r="A35" s="1" t="s">
        <v>33</v>
      </c>
      <c r="B35" s="1" t="s">
        <v>34</v>
      </c>
      <c r="C35" s="2">
        <v>44561</v>
      </c>
      <c r="D35" s="1" t="s">
        <v>73</v>
      </c>
      <c r="E35" s="1" t="s">
        <v>74</v>
      </c>
      <c r="F35" s="1" t="s">
        <v>37</v>
      </c>
      <c r="G35" s="1" t="s">
        <v>911</v>
      </c>
      <c r="H35" s="1" t="s">
        <v>76</v>
      </c>
      <c r="I35" s="3">
        <v>484547</v>
      </c>
      <c r="J35" s="3">
        <v>0</v>
      </c>
      <c r="K35" s="1" t="s">
        <v>40</v>
      </c>
      <c r="L35" s="1" t="s">
        <v>41</v>
      </c>
      <c r="M35" s="1" t="s">
        <v>42</v>
      </c>
      <c r="N35" s="1" t="s">
        <v>79</v>
      </c>
      <c r="O35" s="1" t="s">
        <v>80</v>
      </c>
      <c r="P35" s="1" t="s">
        <v>43</v>
      </c>
      <c r="Q35" s="1" t="s">
        <v>43</v>
      </c>
      <c r="R35" s="3">
        <v>0</v>
      </c>
      <c r="S35" s="1" t="s">
        <v>44</v>
      </c>
      <c r="T35" s="1" t="s">
        <v>45</v>
      </c>
      <c r="U35" s="1" t="s">
        <v>911</v>
      </c>
      <c r="V35" s="1" t="s">
        <v>46</v>
      </c>
      <c r="W35" s="1" t="s">
        <v>912</v>
      </c>
      <c r="X35" s="1" t="s">
        <v>930</v>
      </c>
      <c r="Y35" s="1" t="s">
        <v>83</v>
      </c>
      <c r="Z35" s="1" t="s">
        <v>914</v>
      </c>
      <c r="AA35" s="1" t="s">
        <v>51</v>
      </c>
      <c r="AB35" s="1" t="s">
        <v>930</v>
      </c>
      <c r="AC35" s="1" t="s">
        <v>37</v>
      </c>
    </row>
    <row r="36" spans="1:29" hidden="1" x14ac:dyDescent="0.25">
      <c r="A36" s="1" t="s">
        <v>33</v>
      </c>
      <c r="B36" s="1" t="s">
        <v>34</v>
      </c>
      <c r="C36" s="2">
        <v>44561</v>
      </c>
      <c r="D36" s="1" t="s">
        <v>73</v>
      </c>
      <c r="E36" s="1" t="s">
        <v>74</v>
      </c>
      <c r="F36" s="1" t="s">
        <v>37</v>
      </c>
      <c r="G36" s="1" t="s">
        <v>911</v>
      </c>
      <c r="H36" s="1" t="s">
        <v>76</v>
      </c>
      <c r="I36" s="3">
        <v>30881</v>
      </c>
      <c r="J36" s="3">
        <v>0</v>
      </c>
      <c r="K36" s="1" t="s">
        <v>40</v>
      </c>
      <c r="L36" s="1" t="s">
        <v>41</v>
      </c>
      <c r="M36" s="1" t="s">
        <v>42</v>
      </c>
      <c r="N36" s="1" t="s">
        <v>79</v>
      </c>
      <c r="O36" s="1" t="s">
        <v>80</v>
      </c>
      <c r="P36" s="1" t="s">
        <v>43</v>
      </c>
      <c r="Q36" s="1" t="s">
        <v>43</v>
      </c>
      <c r="R36" s="3">
        <v>0</v>
      </c>
      <c r="S36" s="1" t="s">
        <v>44</v>
      </c>
      <c r="T36" s="1" t="s">
        <v>45</v>
      </c>
      <c r="U36" s="1" t="s">
        <v>911</v>
      </c>
      <c r="V36" s="1" t="s">
        <v>46</v>
      </c>
      <c r="W36" s="1" t="s">
        <v>912</v>
      </c>
      <c r="X36" s="1" t="s">
        <v>930</v>
      </c>
      <c r="Y36" s="1" t="s">
        <v>83</v>
      </c>
      <c r="Z36" s="1" t="s">
        <v>914</v>
      </c>
      <c r="AA36" s="1" t="s">
        <v>51</v>
      </c>
      <c r="AB36" s="1" t="s">
        <v>930</v>
      </c>
      <c r="AC36" s="1" t="s">
        <v>37</v>
      </c>
    </row>
    <row r="37" spans="1:29" hidden="1" x14ac:dyDescent="0.25">
      <c r="A37" s="1" t="s">
        <v>33</v>
      </c>
      <c r="B37" s="1" t="s">
        <v>34</v>
      </c>
      <c r="C37" s="2">
        <v>44561</v>
      </c>
      <c r="D37" s="1" t="s">
        <v>73</v>
      </c>
      <c r="E37" s="1" t="s">
        <v>74</v>
      </c>
      <c r="F37" s="1" t="s">
        <v>37</v>
      </c>
      <c r="G37" s="1" t="s">
        <v>911</v>
      </c>
      <c r="H37" s="1" t="s">
        <v>76</v>
      </c>
      <c r="I37" s="3">
        <v>102302</v>
      </c>
      <c r="J37" s="3">
        <v>0</v>
      </c>
      <c r="K37" s="1" t="s">
        <v>40</v>
      </c>
      <c r="L37" s="1" t="s">
        <v>41</v>
      </c>
      <c r="M37" s="1" t="s">
        <v>42</v>
      </c>
      <c r="N37" s="1" t="s">
        <v>79</v>
      </c>
      <c r="O37" s="1" t="s">
        <v>80</v>
      </c>
      <c r="P37" s="1" t="s">
        <v>43</v>
      </c>
      <c r="Q37" s="1" t="s">
        <v>43</v>
      </c>
      <c r="R37" s="3">
        <v>0</v>
      </c>
      <c r="S37" s="1" t="s">
        <v>44</v>
      </c>
      <c r="T37" s="1" t="s">
        <v>45</v>
      </c>
      <c r="U37" s="1" t="s">
        <v>911</v>
      </c>
      <c r="V37" s="1" t="s">
        <v>46</v>
      </c>
      <c r="W37" s="1" t="s">
        <v>912</v>
      </c>
      <c r="X37" s="1" t="s">
        <v>930</v>
      </c>
      <c r="Y37" s="1" t="s">
        <v>83</v>
      </c>
      <c r="Z37" s="1" t="s">
        <v>914</v>
      </c>
      <c r="AA37" s="1" t="s">
        <v>51</v>
      </c>
      <c r="AB37" s="1" t="s">
        <v>930</v>
      </c>
      <c r="AC37" s="1" t="s">
        <v>37</v>
      </c>
    </row>
    <row r="38" spans="1:29" hidden="1" x14ac:dyDescent="0.25">
      <c r="A38" s="1" t="s">
        <v>33</v>
      </c>
      <c r="B38" s="1" t="s">
        <v>34</v>
      </c>
      <c r="C38" s="2">
        <v>44561</v>
      </c>
      <c r="D38" s="1" t="s">
        <v>73</v>
      </c>
      <c r="E38" s="1" t="s">
        <v>74</v>
      </c>
      <c r="F38" s="1" t="s">
        <v>37</v>
      </c>
      <c r="G38" s="1" t="s">
        <v>911</v>
      </c>
      <c r="H38" s="1" t="s">
        <v>76</v>
      </c>
      <c r="I38" s="3">
        <v>98137</v>
      </c>
      <c r="J38" s="3">
        <v>0</v>
      </c>
      <c r="K38" s="1" t="s">
        <v>40</v>
      </c>
      <c r="L38" s="1" t="s">
        <v>41</v>
      </c>
      <c r="M38" s="1" t="s">
        <v>42</v>
      </c>
      <c r="N38" s="1" t="s">
        <v>79</v>
      </c>
      <c r="O38" s="1" t="s">
        <v>80</v>
      </c>
      <c r="P38" s="1" t="s">
        <v>43</v>
      </c>
      <c r="Q38" s="1" t="s">
        <v>43</v>
      </c>
      <c r="R38" s="3">
        <v>0</v>
      </c>
      <c r="S38" s="1" t="s">
        <v>44</v>
      </c>
      <c r="T38" s="1" t="s">
        <v>45</v>
      </c>
      <c r="U38" s="1" t="s">
        <v>911</v>
      </c>
      <c r="V38" s="1" t="s">
        <v>46</v>
      </c>
      <c r="W38" s="1" t="s">
        <v>912</v>
      </c>
      <c r="X38" s="1" t="s">
        <v>930</v>
      </c>
      <c r="Y38" s="1" t="s">
        <v>83</v>
      </c>
      <c r="Z38" s="1" t="s">
        <v>914</v>
      </c>
      <c r="AA38" s="1" t="s">
        <v>51</v>
      </c>
      <c r="AB38" s="1" t="s">
        <v>930</v>
      </c>
      <c r="AC38" s="1" t="s">
        <v>37</v>
      </c>
    </row>
    <row r="39" spans="1:29" hidden="1" x14ac:dyDescent="0.25">
      <c r="A39" s="1" t="s">
        <v>33</v>
      </c>
      <c r="B39" s="1" t="s">
        <v>34</v>
      </c>
      <c r="C39" s="2">
        <v>44561</v>
      </c>
      <c r="D39" s="1" t="s">
        <v>73</v>
      </c>
      <c r="E39" s="1" t="s">
        <v>74</v>
      </c>
      <c r="F39" s="1" t="s">
        <v>37</v>
      </c>
      <c r="G39" s="1" t="s">
        <v>911</v>
      </c>
      <c r="H39" s="1" t="s">
        <v>76</v>
      </c>
      <c r="I39" s="3">
        <v>34357</v>
      </c>
      <c r="J39" s="3">
        <v>0</v>
      </c>
      <c r="K39" s="1" t="s">
        <v>40</v>
      </c>
      <c r="L39" s="1" t="s">
        <v>41</v>
      </c>
      <c r="M39" s="1" t="s">
        <v>42</v>
      </c>
      <c r="N39" s="1" t="s">
        <v>79</v>
      </c>
      <c r="O39" s="1" t="s">
        <v>80</v>
      </c>
      <c r="P39" s="1" t="s">
        <v>43</v>
      </c>
      <c r="Q39" s="1" t="s">
        <v>43</v>
      </c>
      <c r="R39" s="3">
        <v>0</v>
      </c>
      <c r="S39" s="1" t="s">
        <v>44</v>
      </c>
      <c r="T39" s="1" t="s">
        <v>45</v>
      </c>
      <c r="U39" s="1" t="s">
        <v>911</v>
      </c>
      <c r="V39" s="1" t="s">
        <v>46</v>
      </c>
      <c r="W39" s="1" t="s">
        <v>912</v>
      </c>
      <c r="X39" s="1" t="s">
        <v>930</v>
      </c>
      <c r="Y39" s="1" t="s">
        <v>83</v>
      </c>
      <c r="Z39" s="1" t="s">
        <v>914</v>
      </c>
      <c r="AA39" s="1" t="s">
        <v>51</v>
      </c>
      <c r="AB39" s="1" t="s">
        <v>930</v>
      </c>
      <c r="AC39" s="1" t="s">
        <v>37</v>
      </c>
    </row>
    <row r="40" spans="1:29" hidden="1" x14ac:dyDescent="0.25">
      <c r="A40" s="1" t="s">
        <v>33</v>
      </c>
      <c r="B40" s="1" t="s">
        <v>34</v>
      </c>
      <c r="C40" s="2">
        <v>44561</v>
      </c>
      <c r="D40" s="1" t="s">
        <v>73</v>
      </c>
      <c r="E40" s="1" t="s">
        <v>74</v>
      </c>
      <c r="F40" s="1" t="s">
        <v>37</v>
      </c>
      <c r="G40" s="1" t="s">
        <v>911</v>
      </c>
      <c r="H40" s="1" t="s">
        <v>76</v>
      </c>
      <c r="I40" s="3">
        <v>363411</v>
      </c>
      <c r="J40" s="3">
        <v>0</v>
      </c>
      <c r="K40" s="1" t="s">
        <v>40</v>
      </c>
      <c r="L40" s="1" t="s">
        <v>54</v>
      </c>
      <c r="M40" s="1" t="s">
        <v>55</v>
      </c>
      <c r="N40" s="1" t="s">
        <v>79</v>
      </c>
      <c r="O40" s="1" t="s">
        <v>80</v>
      </c>
      <c r="P40" s="1" t="s">
        <v>43</v>
      </c>
      <c r="Q40" s="1" t="s">
        <v>43</v>
      </c>
      <c r="R40" s="3">
        <v>0</v>
      </c>
      <c r="S40" s="1" t="s">
        <v>44</v>
      </c>
      <c r="T40" s="1" t="s">
        <v>45</v>
      </c>
      <c r="U40" s="1" t="s">
        <v>911</v>
      </c>
      <c r="V40" s="1" t="s">
        <v>46</v>
      </c>
      <c r="W40" s="1" t="s">
        <v>912</v>
      </c>
      <c r="X40" s="1" t="s">
        <v>930</v>
      </c>
      <c r="Y40" s="1" t="s">
        <v>83</v>
      </c>
      <c r="Z40" s="1" t="s">
        <v>914</v>
      </c>
      <c r="AA40" s="1" t="s">
        <v>51</v>
      </c>
      <c r="AB40" s="1" t="s">
        <v>930</v>
      </c>
      <c r="AC40" s="1" t="s">
        <v>37</v>
      </c>
    </row>
    <row r="41" spans="1:29" hidden="1" x14ac:dyDescent="0.25">
      <c r="A41" s="1" t="s">
        <v>33</v>
      </c>
      <c r="B41" s="1" t="s">
        <v>34</v>
      </c>
      <c r="C41" s="2">
        <v>44561</v>
      </c>
      <c r="D41" s="1" t="s">
        <v>73</v>
      </c>
      <c r="E41" s="1" t="s">
        <v>74</v>
      </c>
      <c r="F41" s="1" t="s">
        <v>37</v>
      </c>
      <c r="G41" s="1" t="s">
        <v>911</v>
      </c>
      <c r="H41" s="1" t="s">
        <v>76</v>
      </c>
      <c r="I41" s="3">
        <v>33912</v>
      </c>
      <c r="J41" s="3">
        <v>0</v>
      </c>
      <c r="K41" s="1" t="s">
        <v>40</v>
      </c>
      <c r="L41" s="1" t="s">
        <v>54</v>
      </c>
      <c r="M41" s="1" t="s">
        <v>55</v>
      </c>
      <c r="N41" s="1" t="s">
        <v>79</v>
      </c>
      <c r="O41" s="1" t="s">
        <v>80</v>
      </c>
      <c r="P41" s="1" t="s">
        <v>43</v>
      </c>
      <c r="Q41" s="1" t="s">
        <v>43</v>
      </c>
      <c r="R41" s="3">
        <v>0</v>
      </c>
      <c r="S41" s="1" t="s">
        <v>44</v>
      </c>
      <c r="T41" s="1" t="s">
        <v>45</v>
      </c>
      <c r="U41" s="1" t="s">
        <v>911</v>
      </c>
      <c r="V41" s="1" t="s">
        <v>46</v>
      </c>
      <c r="W41" s="1" t="s">
        <v>912</v>
      </c>
      <c r="X41" s="1" t="s">
        <v>930</v>
      </c>
      <c r="Y41" s="1" t="s">
        <v>83</v>
      </c>
      <c r="Z41" s="1" t="s">
        <v>914</v>
      </c>
      <c r="AA41" s="1" t="s">
        <v>51</v>
      </c>
      <c r="AB41" s="1" t="s">
        <v>930</v>
      </c>
      <c r="AC41" s="1" t="s">
        <v>37</v>
      </c>
    </row>
    <row r="42" spans="1:29" hidden="1" x14ac:dyDescent="0.25">
      <c r="A42" s="1" t="s">
        <v>33</v>
      </c>
      <c r="B42" s="1" t="s">
        <v>34</v>
      </c>
      <c r="C42" s="2">
        <v>44561</v>
      </c>
      <c r="D42" s="1" t="s">
        <v>73</v>
      </c>
      <c r="E42" s="1" t="s">
        <v>74</v>
      </c>
      <c r="F42" s="1" t="s">
        <v>37</v>
      </c>
      <c r="G42" s="1" t="s">
        <v>911</v>
      </c>
      <c r="H42" s="1" t="s">
        <v>76</v>
      </c>
      <c r="I42" s="3">
        <v>345056</v>
      </c>
      <c r="J42" s="3">
        <v>0</v>
      </c>
      <c r="K42" s="1" t="s">
        <v>40</v>
      </c>
      <c r="L42" s="1" t="s">
        <v>444</v>
      </c>
      <c r="M42" s="1" t="s">
        <v>445</v>
      </c>
      <c r="N42" s="1" t="s">
        <v>79</v>
      </c>
      <c r="O42" s="1" t="s">
        <v>80</v>
      </c>
      <c r="P42" s="1" t="s">
        <v>43</v>
      </c>
      <c r="Q42" s="1" t="s">
        <v>43</v>
      </c>
      <c r="R42" s="3">
        <v>0</v>
      </c>
      <c r="S42" s="1" t="s">
        <v>44</v>
      </c>
      <c r="T42" s="1" t="s">
        <v>45</v>
      </c>
      <c r="U42" s="1" t="s">
        <v>911</v>
      </c>
      <c r="V42" s="1" t="s">
        <v>46</v>
      </c>
      <c r="W42" s="1" t="s">
        <v>912</v>
      </c>
      <c r="X42" s="1" t="s">
        <v>930</v>
      </c>
      <c r="Y42" s="1" t="s">
        <v>83</v>
      </c>
      <c r="Z42" s="1" t="s">
        <v>914</v>
      </c>
      <c r="AA42" s="1" t="s">
        <v>51</v>
      </c>
      <c r="AB42" s="1" t="s">
        <v>930</v>
      </c>
      <c r="AC42" s="1" t="s">
        <v>37</v>
      </c>
    </row>
    <row r="43" spans="1:29" hidden="1" x14ac:dyDescent="0.25">
      <c r="A43" s="1" t="s">
        <v>33</v>
      </c>
      <c r="B43" s="1" t="s">
        <v>34</v>
      </c>
      <c r="C43" s="2">
        <v>44561</v>
      </c>
      <c r="D43" s="1" t="s">
        <v>73</v>
      </c>
      <c r="E43" s="1" t="s">
        <v>74</v>
      </c>
      <c r="F43" s="1" t="s">
        <v>37</v>
      </c>
      <c r="G43" s="1" t="s">
        <v>911</v>
      </c>
      <c r="H43" s="1" t="s">
        <v>76</v>
      </c>
      <c r="I43" s="3">
        <v>32893</v>
      </c>
      <c r="J43" s="3">
        <v>0</v>
      </c>
      <c r="K43" s="1" t="s">
        <v>40</v>
      </c>
      <c r="L43" s="1" t="s">
        <v>67</v>
      </c>
      <c r="M43" s="1" t="s">
        <v>68</v>
      </c>
      <c r="N43" s="1" t="s">
        <v>79</v>
      </c>
      <c r="O43" s="1" t="s">
        <v>80</v>
      </c>
      <c r="P43" s="1" t="s">
        <v>43</v>
      </c>
      <c r="Q43" s="1" t="s">
        <v>43</v>
      </c>
      <c r="R43" s="3">
        <v>0</v>
      </c>
      <c r="S43" s="1" t="s">
        <v>44</v>
      </c>
      <c r="T43" s="1" t="s">
        <v>45</v>
      </c>
      <c r="U43" s="1" t="s">
        <v>911</v>
      </c>
      <c r="V43" s="1" t="s">
        <v>46</v>
      </c>
      <c r="W43" s="1" t="s">
        <v>912</v>
      </c>
      <c r="X43" s="1" t="s">
        <v>930</v>
      </c>
      <c r="Y43" s="1" t="s">
        <v>83</v>
      </c>
      <c r="Z43" s="1" t="s">
        <v>914</v>
      </c>
      <c r="AA43" s="1" t="s">
        <v>51</v>
      </c>
      <c r="AB43" s="1" t="s">
        <v>930</v>
      </c>
      <c r="AC43" s="1" t="s">
        <v>37</v>
      </c>
    </row>
    <row r="44" spans="1:29" hidden="1" x14ac:dyDescent="0.25">
      <c r="A44" s="1" t="s">
        <v>33</v>
      </c>
      <c r="B44" s="1" t="s">
        <v>34</v>
      </c>
      <c r="C44" s="2">
        <v>44561</v>
      </c>
      <c r="D44" s="1" t="s">
        <v>73</v>
      </c>
      <c r="E44" s="1" t="s">
        <v>74</v>
      </c>
      <c r="F44" s="1" t="s">
        <v>37</v>
      </c>
      <c r="G44" s="1" t="s">
        <v>911</v>
      </c>
      <c r="H44" s="1" t="s">
        <v>76</v>
      </c>
      <c r="I44" s="3">
        <v>136971</v>
      </c>
      <c r="J44" s="3">
        <v>0</v>
      </c>
      <c r="K44" s="1" t="s">
        <v>40</v>
      </c>
      <c r="L44" s="1" t="s">
        <v>67</v>
      </c>
      <c r="M44" s="1" t="s">
        <v>68</v>
      </c>
      <c r="N44" s="1" t="s">
        <v>79</v>
      </c>
      <c r="O44" s="1" t="s">
        <v>80</v>
      </c>
      <c r="P44" s="1" t="s">
        <v>43</v>
      </c>
      <c r="Q44" s="1" t="s">
        <v>43</v>
      </c>
      <c r="R44" s="3">
        <v>0</v>
      </c>
      <c r="S44" s="1" t="s">
        <v>44</v>
      </c>
      <c r="T44" s="1" t="s">
        <v>45</v>
      </c>
      <c r="U44" s="1" t="s">
        <v>911</v>
      </c>
      <c r="V44" s="1" t="s">
        <v>46</v>
      </c>
      <c r="W44" s="1" t="s">
        <v>912</v>
      </c>
      <c r="X44" s="1" t="s">
        <v>930</v>
      </c>
      <c r="Y44" s="1" t="s">
        <v>83</v>
      </c>
      <c r="Z44" s="1" t="s">
        <v>914</v>
      </c>
      <c r="AA44" s="1" t="s">
        <v>51</v>
      </c>
      <c r="AB44" s="1" t="s">
        <v>930</v>
      </c>
      <c r="AC44" s="1" t="s">
        <v>37</v>
      </c>
    </row>
    <row r="45" spans="1:29" hidden="1" x14ac:dyDescent="0.25">
      <c r="A45" s="1" t="s">
        <v>33</v>
      </c>
      <c r="B45" s="1" t="s">
        <v>34</v>
      </c>
      <c r="C45" s="2">
        <v>44561</v>
      </c>
      <c r="D45" s="1" t="s">
        <v>73</v>
      </c>
      <c r="E45" s="1" t="s">
        <v>74</v>
      </c>
      <c r="F45" s="1" t="s">
        <v>37</v>
      </c>
      <c r="G45" s="1" t="s">
        <v>911</v>
      </c>
      <c r="H45" s="1" t="s">
        <v>76</v>
      </c>
      <c r="I45" s="3">
        <v>33291</v>
      </c>
      <c r="J45" s="3">
        <v>0</v>
      </c>
      <c r="K45" s="1" t="s">
        <v>40</v>
      </c>
      <c r="L45" s="1" t="s">
        <v>340</v>
      </c>
      <c r="M45" s="1" t="s">
        <v>341</v>
      </c>
      <c r="N45" s="1" t="s">
        <v>79</v>
      </c>
      <c r="O45" s="1" t="s">
        <v>80</v>
      </c>
      <c r="P45" s="1" t="s">
        <v>43</v>
      </c>
      <c r="Q45" s="1" t="s">
        <v>43</v>
      </c>
      <c r="R45" s="3">
        <v>0</v>
      </c>
      <c r="S45" s="1" t="s">
        <v>44</v>
      </c>
      <c r="T45" s="1" t="s">
        <v>45</v>
      </c>
      <c r="U45" s="1" t="s">
        <v>911</v>
      </c>
      <c r="V45" s="1" t="s">
        <v>46</v>
      </c>
      <c r="W45" s="1" t="s">
        <v>912</v>
      </c>
      <c r="X45" s="1" t="s">
        <v>930</v>
      </c>
      <c r="Y45" s="1" t="s">
        <v>83</v>
      </c>
      <c r="Z45" s="1" t="s">
        <v>914</v>
      </c>
      <c r="AA45" s="1" t="s">
        <v>51</v>
      </c>
      <c r="AB45" s="1" t="s">
        <v>930</v>
      </c>
      <c r="AC45" s="1" t="s">
        <v>37</v>
      </c>
    </row>
    <row r="46" spans="1:29" hidden="1" x14ac:dyDescent="0.25">
      <c r="A46" s="1" t="s">
        <v>33</v>
      </c>
      <c r="B46" s="1" t="s">
        <v>34</v>
      </c>
      <c r="C46" s="2">
        <v>44561</v>
      </c>
      <c r="D46" s="1" t="s">
        <v>73</v>
      </c>
      <c r="E46" s="1" t="s">
        <v>74</v>
      </c>
      <c r="F46" s="1" t="s">
        <v>37</v>
      </c>
      <c r="G46" s="1" t="s">
        <v>911</v>
      </c>
      <c r="H46" s="1" t="s">
        <v>76</v>
      </c>
      <c r="I46" s="3">
        <v>101732</v>
      </c>
      <c r="J46" s="3">
        <v>0</v>
      </c>
      <c r="K46" s="1" t="s">
        <v>40</v>
      </c>
      <c r="L46" s="1" t="s">
        <v>450</v>
      </c>
      <c r="M46" s="1" t="s">
        <v>451</v>
      </c>
      <c r="N46" s="1" t="s">
        <v>79</v>
      </c>
      <c r="O46" s="1" t="s">
        <v>80</v>
      </c>
      <c r="P46" s="1" t="s">
        <v>43</v>
      </c>
      <c r="Q46" s="1" t="s">
        <v>43</v>
      </c>
      <c r="R46" s="3">
        <v>0</v>
      </c>
      <c r="S46" s="1" t="s">
        <v>44</v>
      </c>
      <c r="T46" s="1" t="s">
        <v>45</v>
      </c>
      <c r="U46" s="1" t="s">
        <v>911</v>
      </c>
      <c r="V46" s="1" t="s">
        <v>46</v>
      </c>
      <c r="W46" s="1" t="s">
        <v>912</v>
      </c>
      <c r="X46" s="1" t="s">
        <v>930</v>
      </c>
      <c r="Y46" s="1" t="s">
        <v>83</v>
      </c>
      <c r="Z46" s="1" t="s">
        <v>914</v>
      </c>
      <c r="AA46" s="1" t="s">
        <v>51</v>
      </c>
      <c r="AB46" s="1" t="s">
        <v>930</v>
      </c>
      <c r="AC46" s="1" t="s">
        <v>37</v>
      </c>
    </row>
    <row r="47" spans="1:29" hidden="1" x14ac:dyDescent="0.25">
      <c r="A47" s="1" t="s">
        <v>33</v>
      </c>
      <c r="B47" s="1" t="s">
        <v>34</v>
      </c>
      <c r="C47" s="2">
        <v>44561</v>
      </c>
      <c r="D47" s="1" t="s">
        <v>73</v>
      </c>
      <c r="E47" s="1" t="s">
        <v>74</v>
      </c>
      <c r="F47" s="1" t="s">
        <v>37</v>
      </c>
      <c r="G47" s="1" t="s">
        <v>911</v>
      </c>
      <c r="H47" s="1" t="s">
        <v>76</v>
      </c>
      <c r="I47" s="3">
        <v>151421</v>
      </c>
      <c r="J47" s="3">
        <v>0</v>
      </c>
      <c r="K47" s="1" t="s">
        <v>40</v>
      </c>
      <c r="L47" s="1" t="s">
        <v>41</v>
      </c>
      <c r="M47" s="1" t="s">
        <v>42</v>
      </c>
      <c r="N47" s="1" t="s">
        <v>948</v>
      </c>
      <c r="O47" s="1" t="s">
        <v>949</v>
      </c>
      <c r="P47" s="1" t="s">
        <v>43</v>
      </c>
      <c r="Q47" s="1" t="s">
        <v>43</v>
      </c>
      <c r="R47" s="3">
        <v>0</v>
      </c>
      <c r="S47" s="1" t="s">
        <v>44</v>
      </c>
      <c r="T47" s="1" t="s">
        <v>45</v>
      </c>
      <c r="U47" s="1" t="s">
        <v>911</v>
      </c>
      <c r="V47" s="1" t="s">
        <v>46</v>
      </c>
      <c r="W47" s="1" t="s">
        <v>912</v>
      </c>
      <c r="X47" s="1" t="s">
        <v>930</v>
      </c>
      <c r="Y47" s="1" t="s">
        <v>83</v>
      </c>
      <c r="Z47" s="1" t="s">
        <v>914</v>
      </c>
      <c r="AA47" s="1" t="s">
        <v>51</v>
      </c>
      <c r="AB47" s="1" t="s">
        <v>930</v>
      </c>
      <c r="AC47" s="1" t="s">
        <v>37</v>
      </c>
    </row>
    <row r="48" spans="1:29" hidden="1" x14ac:dyDescent="0.25">
      <c r="A48" s="1" t="s">
        <v>33</v>
      </c>
      <c r="B48" s="1" t="s">
        <v>34</v>
      </c>
      <c r="C48" s="2">
        <v>44561</v>
      </c>
      <c r="D48" s="1" t="s">
        <v>73</v>
      </c>
      <c r="E48" s="1" t="s">
        <v>74</v>
      </c>
      <c r="F48" s="1" t="s">
        <v>37</v>
      </c>
      <c r="G48" s="1" t="s">
        <v>911</v>
      </c>
      <c r="H48" s="1" t="s">
        <v>76</v>
      </c>
      <c r="I48" s="3">
        <v>32438</v>
      </c>
      <c r="J48" s="3">
        <v>0</v>
      </c>
      <c r="K48" s="1" t="s">
        <v>40</v>
      </c>
      <c r="L48" s="1" t="s">
        <v>62</v>
      </c>
      <c r="M48" s="1" t="s">
        <v>63</v>
      </c>
      <c r="N48" s="1" t="s">
        <v>79</v>
      </c>
      <c r="O48" s="1" t="s">
        <v>80</v>
      </c>
      <c r="P48" s="1" t="s">
        <v>43</v>
      </c>
      <c r="Q48" s="1" t="s">
        <v>43</v>
      </c>
      <c r="R48" s="3">
        <v>0</v>
      </c>
      <c r="S48" s="1" t="s">
        <v>44</v>
      </c>
      <c r="T48" s="1" t="s">
        <v>45</v>
      </c>
      <c r="U48" s="1" t="s">
        <v>911</v>
      </c>
      <c r="V48" s="1" t="s">
        <v>46</v>
      </c>
      <c r="W48" s="1" t="s">
        <v>912</v>
      </c>
      <c r="X48" s="1" t="s">
        <v>930</v>
      </c>
      <c r="Y48" s="1" t="s">
        <v>83</v>
      </c>
      <c r="Z48" s="1" t="s">
        <v>914</v>
      </c>
      <c r="AA48" s="1" t="s">
        <v>51</v>
      </c>
      <c r="AB48" s="1" t="s">
        <v>930</v>
      </c>
      <c r="AC48" s="1" t="s">
        <v>37</v>
      </c>
    </row>
    <row r="49" spans="1:29" hidden="1" x14ac:dyDescent="0.25">
      <c r="A49" s="1" t="s">
        <v>33</v>
      </c>
      <c r="B49" s="1" t="s">
        <v>34</v>
      </c>
      <c r="C49" s="2">
        <v>44561</v>
      </c>
      <c r="D49" s="1" t="s">
        <v>238</v>
      </c>
      <c r="E49" s="1" t="s">
        <v>239</v>
      </c>
      <c r="F49" s="1" t="s">
        <v>37</v>
      </c>
      <c r="G49" s="1" t="s">
        <v>289</v>
      </c>
      <c r="H49" s="1" t="s">
        <v>34</v>
      </c>
      <c r="I49" s="3">
        <v>0</v>
      </c>
      <c r="J49" s="3">
        <v>0.01</v>
      </c>
      <c r="K49" s="1" t="s">
        <v>40</v>
      </c>
      <c r="L49" s="1" t="s">
        <v>862</v>
      </c>
      <c r="M49" s="1" t="s">
        <v>863</v>
      </c>
      <c r="N49" s="1" t="s">
        <v>37</v>
      </c>
      <c r="O49" s="1" t="s">
        <v>43</v>
      </c>
      <c r="P49" s="1" t="s">
        <v>43</v>
      </c>
      <c r="Q49" s="1" t="s">
        <v>43</v>
      </c>
      <c r="R49" s="3">
        <v>0</v>
      </c>
      <c r="S49" s="1" t="s">
        <v>44</v>
      </c>
      <c r="T49" s="1" t="s">
        <v>45</v>
      </c>
      <c r="U49" s="1" t="s">
        <v>289</v>
      </c>
      <c r="V49" s="1" t="s">
        <v>46</v>
      </c>
      <c r="W49" s="1" t="s">
        <v>81</v>
      </c>
      <c r="X49" s="1" t="s">
        <v>950</v>
      </c>
      <c r="Y49" s="1" t="s">
        <v>951</v>
      </c>
      <c r="Z49" s="1" t="s">
        <v>952</v>
      </c>
      <c r="AA49" s="1" t="s">
        <v>51</v>
      </c>
      <c r="AB49" s="1" t="s">
        <v>953</v>
      </c>
      <c r="AC49" s="1" t="s">
        <v>37</v>
      </c>
    </row>
    <row r="50" spans="1:29" hidden="1" x14ac:dyDescent="0.25">
      <c r="A50" s="1" t="s">
        <v>33</v>
      </c>
      <c r="B50" s="1" t="s">
        <v>34</v>
      </c>
      <c r="C50" s="2">
        <v>44573</v>
      </c>
      <c r="D50" s="1" t="s">
        <v>35</v>
      </c>
      <c r="E50" s="1" t="s">
        <v>36</v>
      </c>
      <c r="F50" s="1" t="s">
        <v>37</v>
      </c>
      <c r="G50" s="1" t="s">
        <v>954</v>
      </c>
      <c r="H50" s="1" t="s">
        <v>955</v>
      </c>
      <c r="I50" s="3">
        <v>0</v>
      </c>
      <c r="J50" s="54">
        <v>398184</v>
      </c>
      <c r="K50" s="1" t="s">
        <v>40</v>
      </c>
      <c r="L50" s="1" t="s">
        <v>67</v>
      </c>
      <c r="M50" s="1" t="s">
        <v>68</v>
      </c>
      <c r="N50" s="1" t="s">
        <v>37</v>
      </c>
      <c r="O50" s="1" t="s">
        <v>43</v>
      </c>
      <c r="P50" s="1" t="s">
        <v>43</v>
      </c>
      <c r="Q50" s="1" t="s">
        <v>43</v>
      </c>
      <c r="R50" s="3">
        <v>0</v>
      </c>
      <c r="S50" s="1" t="s">
        <v>44</v>
      </c>
      <c r="T50" s="1" t="s">
        <v>45</v>
      </c>
      <c r="U50" s="1" t="s">
        <v>954</v>
      </c>
      <c r="V50" s="1" t="s">
        <v>46</v>
      </c>
      <c r="W50" s="1" t="s">
        <v>47</v>
      </c>
      <c r="X50" s="1" t="s">
        <v>956</v>
      </c>
      <c r="Y50" s="1" t="s">
        <v>49</v>
      </c>
      <c r="Z50" s="1" t="s">
        <v>918</v>
      </c>
      <c r="AA50" s="1" t="s">
        <v>51</v>
      </c>
      <c r="AB50" s="1" t="s">
        <v>956</v>
      </c>
      <c r="AC50" s="1" t="s">
        <v>37</v>
      </c>
    </row>
    <row r="51" spans="1:29" hidden="1" x14ac:dyDescent="0.25">
      <c r="A51" s="1" t="s">
        <v>33</v>
      </c>
      <c r="B51" s="1" t="s">
        <v>34</v>
      </c>
      <c r="C51" s="2">
        <v>44575</v>
      </c>
      <c r="D51" s="1" t="s">
        <v>35</v>
      </c>
      <c r="E51" s="1" t="s">
        <v>36</v>
      </c>
      <c r="F51" s="1" t="s">
        <v>37</v>
      </c>
      <c r="G51" s="1" t="s">
        <v>957</v>
      </c>
      <c r="H51" s="1" t="s">
        <v>958</v>
      </c>
      <c r="I51" s="3">
        <v>0</v>
      </c>
      <c r="J51" s="54">
        <v>29261</v>
      </c>
      <c r="K51" s="1" t="s">
        <v>40</v>
      </c>
      <c r="L51" s="1" t="s">
        <v>340</v>
      </c>
      <c r="M51" s="1" t="s">
        <v>341</v>
      </c>
      <c r="N51" s="1" t="s">
        <v>37</v>
      </c>
      <c r="O51" s="1" t="s">
        <v>43</v>
      </c>
      <c r="P51" s="1" t="s">
        <v>43</v>
      </c>
      <c r="Q51" s="1" t="s">
        <v>43</v>
      </c>
      <c r="R51" s="3">
        <v>0</v>
      </c>
      <c r="S51" s="1" t="s">
        <v>44</v>
      </c>
      <c r="T51" s="1" t="s">
        <v>45</v>
      </c>
      <c r="U51" s="1" t="s">
        <v>957</v>
      </c>
      <c r="V51" s="1" t="s">
        <v>46</v>
      </c>
      <c r="W51" s="1" t="s">
        <v>47</v>
      </c>
      <c r="X51" s="1" t="s">
        <v>959</v>
      </c>
      <c r="Y51" s="1" t="s">
        <v>49</v>
      </c>
      <c r="Z51" s="1" t="s">
        <v>918</v>
      </c>
      <c r="AA51" s="1" t="s">
        <v>51</v>
      </c>
      <c r="AB51" s="1" t="s">
        <v>959</v>
      </c>
      <c r="AC51" s="1" t="s">
        <v>37</v>
      </c>
    </row>
    <row r="52" spans="1:29" hidden="1" x14ac:dyDescent="0.25">
      <c r="A52" s="1" t="s">
        <v>33</v>
      </c>
      <c r="B52" s="1" t="s">
        <v>34</v>
      </c>
      <c r="C52" s="2">
        <v>44575</v>
      </c>
      <c r="D52" s="1" t="s">
        <v>35</v>
      </c>
      <c r="E52" s="1" t="s">
        <v>36</v>
      </c>
      <c r="F52" s="1" t="s">
        <v>37</v>
      </c>
      <c r="G52" s="1" t="s">
        <v>960</v>
      </c>
      <c r="H52" s="1" t="s">
        <v>961</v>
      </c>
      <c r="I52" s="3">
        <v>0</v>
      </c>
      <c r="J52" s="54">
        <v>30285</v>
      </c>
      <c r="K52" s="1" t="s">
        <v>40</v>
      </c>
      <c r="L52" s="1" t="s">
        <v>340</v>
      </c>
      <c r="M52" s="1" t="s">
        <v>341</v>
      </c>
      <c r="N52" s="1" t="s">
        <v>37</v>
      </c>
      <c r="O52" s="1" t="s">
        <v>43</v>
      </c>
      <c r="P52" s="1" t="s">
        <v>43</v>
      </c>
      <c r="Q52" s="1" t="s">
        <v>43</v>
      </c>
      <c r="R52" s="3">
        <v>0</v>
      </c>
      <c r="S52" s="1" t="s">
        <v>44</v>
      </c>
      <c r="T52" s="1" t="s">
        <v>45</v>
      </c>
      <c r="U52" s="1" t="s">
        <v>960</v>
      </c>
      <c r="V52" s="1" t="s">
        <v>46</v>
      </c>
      <c r="W52" s="1" t="s">
        <v>47</v>
      </c>
      <c r="X52" s="1" t="s">
        <v>962</v>
      </c>
      <c r="Y52" s="1" t="s">
        <v>49</v>
      </c>
      <c r="Z52" s="1" t="s">
        <v>918</v>
      </c>
      <c r="AA52" s="1" t="s">
        <v>51</v>
      </c>
      <c r="AB52" s="1" t="s">
        <v>962</v>
      </c>
      <c r="AC52" s="1" t="s">
        <v>37</v>
      </c>
    </row>
    <row r="53" spans="1:29" hidden="1" x14ac:dyDescent="0.25">
      <c r="A53" s="1" t="s">
        <v>33</v>
      </c>
      <c r="B53" s="1" t="s">
        <v>34</v>
      </c>
      <c r="C53" s="2">
        <v>44575</v>
      </c>
      <c r="D53" s="1" t="s">
        <v>35</v>
      </c>
      <c r="E53" s="1" t="s">
        <v>36</v>
      </c>
      <c r="F53" s="1" t="s">
        <v>37</v>
      </c>
      <c r="G53" s="1" t="s">
        <v>963</v>
      </c>
      <c r="H53" s="1" t="s">
        <v>964</v>
      </c>
      <c r="I53" s="3">
        <v>0</v>
      </c>
      <c r="J53" s="54">
        <v>30285</v>
      </c>
      <c r="K53" s="1" t="s">
        <v>40</v>
      </c>
      <c r="L53" s="1" t="s">
        <v>340</v>
      </c>
      <c r="M53" s="1" t="s">
        <v>341</v>
      </c>
      <c r="N53" s="1" t="s">
        <v>37</v>
      </c>
      <c r="O53" s="1" t="s">
        <v>43</v>
      </c>
      <c r="P53" s="1" t="s">
        <v>43</v>
      </c>
      <c r="Q53" s="1" t="s">
        <v>43</v>
      </c>
      <c r="R53" s="3">
        <v>0</v>
      </c>
      <c r="S53" s="1" t="s">
        <v>44</v>
      </c>
      <c r="T53" s="1" t="s">
        <v>45</v>
      </c>
      <c r="U53" s="1" t="s">
        <v>963</v>
      </c>
      <c r="V53" s="1" t="s">
        <v>46</v>
      </c>
      <c r="W53" s="1" t="s">
        <v>47</v>
      </c>
      <c r="X53" s="1" t="s">
        <v>965</v>
      </c>
      <c r="Y53" s="1" t="s">
        <v>49</v>
      </c>
      <c r="Z53" s="1" t="s">
        <v>918</v>
      </c>
      <c r="AA53" s="1" t="s">
        <v>51</v>
      </c>
      <c r="AB53" s="1" t="s">
        <v>965</v>
      </c>
      <c r="AC53" s="1" t="s">
        <v>37</v>
      </c>
    </row>
    <row r="54" spans="1:29" hidden="1" x14ac:dyDescent="0.25">
      <c r="A54" s="1" t="s">
        <v>33</v>
      </c>
      <c r="B54" s="1" t="s">
        <v>34</v>
      </c>
      <c r="C54" s="2">
        <v>44575</v>
      </c>
      <c r="D54" s="1" t="s">
        <v>35</v>
      </c>
      <c r="E54" s="1" t="s">
        <v>36</v>
      </c>
      <c r="F54" s="1" t="s">
        <v>37</v>
      </c>
      <c r="G54" s="1" t="s">
        <v>966</v>
      </c>
      <c r="H54" s="1" t="s">
        <v>967</v>
      </c>
      <c r="I54" s="3">
        <v>0</v>
      </c>
      <c r="J54" s="54">
        <v>31032</v>
      </c>
      <c r="K54" s="1" t="s">
        <v>40</v>
      </c>
      <c r="L54" s="1" t="s">
        <v>340</v>
      </c>
      <c r="M54" s="1" t="s">
        <v>341</v>
      </c>
      <c r="N54" s="1" t="s">
        <v>37</v>
      </c>
      <c r="O54" s="1" t="s">
        <v>43</v>
      </c>
      <c r="P54" s="1" t="s">
        <v>43</v>
      </c>
      <c r="Q54" s="1" t="s">
        <v>43</v>
      </c>
      <c r="R54" s="3">
        <v>0</v>
      </c>
      <c r="S54" s="1" t="s">
        <v>44</v>
      </c>
      <c r="T54" s="1" t="s">
        <v>45</v>
      </c>
      <c r="U54" s="1" t="s">
        <v>966</v>
      </c>
      <c r="V54" s="1" t="s">
        <v>46</v>
      </c>
      <c r="W54" s="1" t="s">
        <v>47</v>
      </c>
      <c r="X54" s="1" t="s">
        <v>968</v>
      </c>
      <c r="Y54" s="1" t="s">
        <v>49</v>
      </c>
      <c r="Z54" s="1" t="s">
        <v>918</v>
      </c>
      <c r="AA54" s="1" t="s">
        <v>51</v>
      </c>
      <c r="AB54" s="1" t="s">
        <v>968</v>
      </c>
      <c r="AC54" s="1" t="s">
        <v>37</v>
      </c>
    </row>
    <row r="55" spans="1:29" hidden="1" x14ac:dyDescent="0.25">
      <c r="A55" s="1" t="s">
        <v>33</v>
      </c>
      <c r="B55" s="1" t="s">
        <v>34</v>
      </c>
      <c r="C55" s="2">
        <v>44575</v>
      </c>
      <c r="D55" s="1" t="s">
        <v>35</v>
      </c>
      <c r="E55" s="1" t="s">
        <v>36</v>
      </c>
      <c r="F55" s="1" t="s">
        <v>37</v>
      </c>
      <c r="G55" s="1" t="s">
        <v>969</v>
      </c>
      <c r="H55" s="1" t="s">
        <v>970</v>
      </c>
      <c r="I55" s="3">
        <v>0</v>
      </c>
      <c r="J55" s="54">
        <v>30285</v>
      </c>
      <c r="K55" s="1" t="s">
        <v>40</v>
      </c>
      <c r="L55" s="1" t="s">
        <v>340</v>
      </c>
      <c r="M55" s="1" t="s">
        <v>341</v>
      </c>
      <c r="N55" s="1" t="s">
        <v>37</v>
      </c>
      <c r="O55" s="1" t="s">
        <v>43</v>
      </c>
      <c r="P55" s="1" t="s">
        <v>43</v>
      </c>
      <c r="Q55" s="1" t="s">
        <v>43</v>
      </c>
      <c r="R55" s="3">
        <v>0</v>
      </c>
      <c r="S55" s="1" t="s">
        <v>44</v>
      </c>
      <c r="T55" s="1" t="s">
        <v>45</v>
      </c>
      <c r="U55" s="1" t="s">
        <v>969</v>
      </c>
      <c r="V55" s="1" t="s">
        <v>46</v>
      </c>
      <c r="W55" s="1" t="s">
        <v>47</v>
      </c>
      <c r="X55" s="1" t="s">
        <v>971</v>
      </c>
      <c r="Y55" s="1" t="s">
        <v>49</v>
      </c>
      <c r="Z55" s="1" t="s">
        <v>918</v>
      </c>
      <c r="AA55" s="1" t="s">
        <v>51</v>
      </c>
      <c r="AB55" s="1" t="s">
        <v>971</v>
      </c>
      <c r="AC55" s="1" t="s">
        <v>37</v>
      </c>
    </row>
    <row r="56" spans="1:29" hidden="1" x14ac:dyDescent="0.25">
      <c r="A56" s="1" t="s">
        <v>33</v>
      </c>
      <c r="B56" s="1" t="s">
        <v>34</v>
      </c>
      <c r="C56" s="2">
        <v>44575</v>
      </c>
      <c r="D56" s="1" t="s">
        <v>35</v>
      </c>
      <c r="E56" s="1" t="s">
        <v>36</v>
      </c>
      <c r="F56" s="1" t="s">
        <v>37</v>
      </c>
      <c r="G56" s="1" t="s">
        <v>972</v>
      </c>
      <c r="H56" s="1" t="s">
        <v>973</v>
      </c>
      <c r="I56" s="3">
        <v>0</v>
      </c>
      <c r="J56" s="54">
        <v>173891</v>
      </c>
      <c r="K56" s="1" t="s">
        <v>40</v>
      </c>
      <c r="L56" s="1" t="s">
        <v>340</v>
      </c>
      <c r="M56" s="1" t="s">
        <v>341</v>
      </c>
      <c r="N56" s="1" t="s">
        <v>37</v>
      </c>
      <c r="O56" s="1" t="s">
        <v>43</v>
      </c>
      <c r="P56" s="1" t="s">
        <v>43</v>
      </c>
      <c r="Q56" s="1" t="s">
        <v>43</v>
      </c>
      <c r="R56" s="3">
        <v>0</v>
      </c>
      <c r="S56" s="1" t="s">
        <v>44</v>
      </c>
      <c r="T56" s="1" t="s">
        <v>45</v>
      </c>
      <c r="U56" s="1" t="s">
        <v>972</v>
      </c>
      <c r="V56" s="1" t="s">
        <v>46</v>
      </c>
      <c r="W56" s="1" t="s">
        <v>47</v>
      </c>
      <c r="X56" s="1" t="s">
        <v>974</v>
      </c>
      <c r="Y56" s="1" t="s">
        <v>49</v>
      </c>
      <c r="Z56" s="1" t="s">
        <v>918</v>
      </c>
      <c r="AA56" s="1" t="s">
        <v>51</v>
      </c>
      <c r="AB56" s="1" t="s">
        <v>974</v>
      </c>
      <c r="AC56" s="1" t="s">
        <v>37</v>
      </c>
    </row>
    <row r="57" spans="1:29" hidden="1" x14ac:dyDescent="0.25">
      <c r="A57" s="1" t="s">
        <v>33</v>
      </c>
      <c r="B57" s="1" t="s">
        <v>34</v>
      </c>
      <c r="C57" s="2">
        <v>44576</v>
      </c>
      <c r="D57" s="1" t="s">
        <v>73</v>
      </c>
      <c r="E57" s="1" t="s">
        <v>74</v>
      </c>
      <c r="F57" s="1" t="s">
        <v>37</v>
      </c>
      <c r="G57" s="1" t="s">
        <v>934</v>
      </c>
      <c r="H57" s="1" t="s">
        <v>76</v>
      </c>
      <c r="I57" s="3">
        <v>33334</v>
      </c>
      <c r="J57" s="3">
        <v>0</v>
      </c>
      <c r="K57" s="1" t="s">
        <v>40</v>
      </c>
      <c r="L57" s="1" t="s">
        <v>303</v>
      </c>
      <c r="M57" s="1" t="s">
        <v>304</v>
      </c>
      <c r="N57" s="1" t="s">
        <v>295</v>
      </c>
      <c r="O57" s="1" t="s">
        <v>296</v>
      </c>
      <c r="P57" s="1" t="s">
        <v>43</v>
      </c>
      <c r="Q57" s="1" t="s">
        <v>43</v>
      </c>
      <c r="R57" s="3">
        <v>0</v>
      </c>
      <c r="S57" s="1" t="s">
        <v>44</v>
      </c>
      <c r="T57" s="1" t="s">
        <v>45</v>
      </c>
      <c r="U57" s="1" t="s">
        <v>934</v>
      </c>
      <c r="V57" s="1" t="s">
        <v>46</v>
      </c>
      <c r="W57" s="1" t="s">
        <v>975</v>
      </c>
      <c r="X57" s="1" t="s">
        <v>976</v>
      </c>
      <c r="Y57" s="1" t="s">
        <v>83</v>
      </c>
      <c r="Z57" s="1" t="s">
        <v>977</v>
      </c>
      <c r="AA57" s="1" t="s">
        <v>51</v>
      </c>
      <c r="AB57" s="1" t="s">
        <v>976</v>
      </c>
      <c r="AC57" s="1" t="s">
        <v>37</v>
      </c>
    </row>
    <row r="58" spans="1:29" hidden="1" x14ac:dyDescent="0.25">
      <c r="A58" s="1" t="s">
        <v>33</v>
      </c>
      <c r="B58" s="1" t="s">
        <v>34</v>
      </c>
      <c r="C58" s="2">
        <v>44576</v>
      </c>
      <c r="D58" s="1" t="s">
        <v>73</v>
      </c>
      <c r="E58" s="1" t="s">
        <v>74</v>
      </c>
      <c r="F58" s="1" t="s">
        <v>37</v>
      </c>
      <c r="G58" s="1" t="s">
        <v>934</v>
      </c>
      <c r="H58" s="1" t="s">
        <v>76</v>
      </c>
      <c r="I58" s="3">
        <v>270801</v>
      </c>
      <c r="J58" s="3">
        <v>0</v>
      </c>
      <c r="K58" s="1" t="s">
        <v>40</v>
      </c>
      <c r="L58" s="1" t="s">
        <v>456</v>
      </c>
      <c r="M58" s="1" t="s">
        <v>457</v>
      </c>
      <c r="N58" s="1" t="s">
        <v>79</v>
      </c>
      <c r="O58" s="1" t="s">
        <v>80</v>
      </c>
      <c r="P58" s="1" t="s">
        <v>43</v>
      </c>
      <c r="Q58" s="1" t="s">
        <v>43</v>
      </c>
      <c r="R58" s="3">
        <v>0</v>
      </c>
      <c r="S58" s="1" t="s">
        <v>44</v>
      </c>
      <c r="T58" s="1" t="s">
        <v>45</v>
      </c>
      <c r="U58" s="1" t="s">
        <v>934</v>
      </c>
      <c r="V58" s="1" t="s">
        <v>46</v>
      </c>
      <c r="W58" s="1" t="s">
        <v>975</v>
      </c>
      <c r="X58" s="1" t="s">
        <v>976</v>
      </c>
      <c r="Y58" s="1" t="s">
        <v>83</v>
      </c>
      <c r="Z58" s="1" t="s">
        <v>977</v>
      </c>
      <c r="AA58" s="1" t="s">
        <v>51</v>
      </c>
      <c r="AB58" s="1" t="s">
        <v>976</v>
      </c>
      <c r="AC58" s="1" t="s">
        <v>37</v>
      </c>
    </row>
    <row r="59" spans="1:29" hidden="1" x14ac:dyDescent="0.25">
      <c r="A59" s="1" t="s">
        <v>33</v>
      </c>
      <c r="B59" s="1" t="s">
        <v>34</v>
      </c>
      <c r="C59" s="2">
        <v>44576</v>
      </c>
      <c r="D59" s="1" t="s">
        <v>73</v>
      </c>
      <c r="E59" s="1" t="s">
        <v>74</v>
      </c>
      <c r="F59" s="1" t="s">
        <v>37</v>
      </c>
      <c r="G59" s="1" t="s">
        <v>934</v>
      </c>
      <c r="H59" s="1" t="s">
        <v>76</v>
      </c>
      <c r="I59" s="3">
        <v>33632</v>
      </c>
      <c r="J59" s="3">
        <v>0</v>
      </c>
      <c r="K59" s="1" t="s">
        <v>40</v>
      </c>
      <c r="L59" s="1" t="s">
        <v>478</v>
      </c>
      <c r="M59" s="1" t="s">
        <v>479</v>
      </c>
      <c r="N59" s="1" t="s">
        <v>79</v>
      </c>
      <c r="O59" s="1" t="s">
        <v>80</v>
      </c>
      <c r="P59" s="1" t="s">
        <v>43</v>
      </c>
      <c r="Q59" s="1" t="s">
        <v>43</v>
      </c>
      <c r="R59" s="3">
        <v>0</v>
      </c>
      <c r="S59" s="1" t="s">
        <v>44</v>
      </c>
      <c r="T59" s="1" t="s">
        <v>45</v>
      </c>
      <c r="U59" s="1" t="s">
        <v>934</v>
      </c>
      <c r="V59" s="1" t="s">
        <v>46</v>
      </c>
      <c r="W59" s="1" t="s">
        <v>975</v>
      </c>
      <c r="X59" s="1" t="s">
        <v>976</v>
      </c>
      <c r="Y59" s="1" t="s">
        <v>83</v>
      </c>
      <c r="Z59" s="1" t="s">
        <v>977</v>
      </c>
      <c r="AA59" s="1" t="s">
        <v>51</v>
      </c>
      <c r="AB59" s="1" t="s">
        <v>976</v>
      </c>
      <c r="AC59" s="1" t="s">
        <v>37</v>
      </c>
    </row>
    <row r="60" spans="1:29" hidden="1" x14ac:dyDescent="0.25">
      <c r="A60" s="1" t="s">
        <v>33</v>
      </c>
      <c r="B60" s="1" t="s">
        <v>34</v>
      </c>
      <c r="C60" s="2">
        <v>44576</v>
      </c>
      <c r="D60" s="1" t="s">
        <v>73</v>
      </c>
      <c r="E60" s="1" t="s">
        <v>74</v>
      </c>
      <c r="F60" s="1" t="s">
        <v>37</v>
      </c>
      <c r="G60" s="1" t="s">
        <v>934</v>
      </c>
      <c r="H60" s="1" t="s">
        <v>76</v>
      </c>
      <c r="I60" s="3">
        <v>100000</v>
      </c>
      <c r="J60" s="3">
        <v>0</v>
      </c>
      <c r="K60" s="1" t="s">
        <v>40</v>
      </c>
      <c r="L60" s="1" t="s">
        <v>486</v>
      </c>
      <c r="M60" s="1" t="s">
        <v>487</v>
      </c>
      <c r="N60" s="1" t="s">
        <v>79</v>
      </c>
      <c r="O60" s="1" t="s">
        <v>80</v>
      </c>
      <c r="P60" s="1" t="s">
        <v>43</v>
      </c>
      <c r="Q60" s="1" t="s">
        <v>43</v>
      </c>
      <c r="R60" s="3">
        <v>0</v>
      </c>
      <c r="S60" s="1" t="s">
        <v>44</v>
      </c>
      <c r="T60" s="1" t="s">
        <v>45</v>
      </c>
      <c r="U60" s="1" t="s">
        <v>934</v>
      </c>
      <c r="V60" s="1" t="s">
        <v>46</v>
      </c>
      <c r="W60" s="1" t="s">
        <v>975</v>
      </c>
      <c r="X60" s="1" t="s">
        <v>976</v>
      </c>
      <c r="Y60" s="1" t="s">
        <v>83</v>
      </c>
      <c r="Z60" s="1" t="s">
        <v>977</v>
      </c>
      <c r="AA60" s="1" t="s">
        <v>51</v>
      </c>
      <c r="AB60" s="1" t="s">
        <v>976</v>
      </c>
      <c r="AC60" s="1" t="s">
        <v>37</v>
      </c>
    </row>
    <row r="61" spans="1:29" hidden="1" x14ac:dyDescent="0.25">
      <c r="A61" s="1" t="s">
        <v>33</v>
      </c>
      <c r="B61" s="1" t="s">
        <v>34</v>
      </c>
      <c r="C61" s="2">
        <v>44576</v>
      </c>
      <c r="D61" s="1" t="s">
        <v>73</v>
      </c>
      <c r="E61" s="1" t="s">
        <v>74</v>
      </c>
      <c r="F61" s="1" t="s">
        <v>37</v>
      </c>
      <c r="G61" s="1" t="s">
        <v>934</v>
      </c>
      <c r="H61" s="1" t="s">
        <v>76</v>
      </c>
      <c r="I61" s="3">
        <v>35814</v>
      </c>
      <c r="J61" s="3">
        <v>0</v>
      </c>
      <c r="K61" s="1" t="s">
        <v>40</v>
      </c>
      <c r="L61" s="1" t="s">
        <v>470</v>
      </c>
      <c r="M61" s="1" t="s">
        <v>471</v>
      </c>
      <c r="N61" s="1" t="s">
        <v>79</v>
      </c>
      <c r="O61" s="1" t="s">
        <v>80</v>
      </c>
      <c r="P61" s="1" t="s">
        <v>43</v>
      </c>
      <c r="Q61" s="1" t="s">
        <v>43</v>
      </c>
      <c r="R61" s="3">
        <v>0</v>
      </c>
      <c r="S61" s="1" t="s">
        <v>44</v>
      </c>
      <c r="T61" s="1" t="s">
        <v>45</v>
      </c>
      <c r="U61" s="1" t="s">
        <v>934</v>
      </c>
      <c r="V61" s="1" t="s">
        <v>46</v>
      </c>
      <c r="W61" s="1" t="s">
        <v>975</v>
      </c>
      <c r="X61" s="1" t="s">
        <v>976</v>
      </c>
      <c r="Y61" s="1" t="s">
        <v>83</v>
      </c>
      <c r="Z61" s="1" t="s">
        <v>977</v>
      </c>
      <c r="AA61" s="1" t="s">
        <v>51</v>
      </c>
      <c r="AB61" s="1" t="s">
        <v>976</v>
      </c>
      <c r="AC61" s="1" t="s">
        <v>37</v>
      </c>
    </row>
    <row r="62" spans="1:29" hidden="1" x14ac:dyDescent="0.25">
      <c r="A62" s="1" t="s">
        <v>33</v>
      </c>
      <c r="B62" s="1" t="s">
        <v>34</v>
      </c>
      <c r="C62" s="2">
        <v>44576</v>
      </c>
      <c r="D62" s="1" t="s">
        <v>73</v>
      </c>
      <c r="E62" s="1" t="s">
        <v>74</v>
      </c>
      <c r="F62" s="1" t="s">
        <v>37</v>
      </c>
      <c r="G62" s="1" t="s">
        <v>934</v>
      </c>
      <c r="H62" s="1" t="s">
        <v>76</v>
      </c>
      <c r="I62" s="3">
        <v>33334</v>
      </c>
      <c r="J62" s="3">
        <v>0</v>
      </c>
      <c r="K62" s="1" t="s">
        <v>40</v>
      </c>
      <c r="L62" s="1" t="s">
        <v>978</v>
      </c>
      <c r="M62" s="1" t="s">
        <v>874</v>
      </c>
      <c r="N62" s="1" t="s">
        <v>79</v>
      </c>
      <c r="O62" s="1" t="s">
        <v>80</v>
      </c>
      <c r="P62" s="1" t="s">
        <v>43</v>
      </c>
      <c r="Q62" s="1" t="s">
        <v>43</v>
      </c>
      <c r="R62" s="3">
        <v>0</v>
      </c>
      <c r="S62" s="1" t="s">
        <v>44</v>
      </c>
      <c r="T62" s="1" t="s">
        <v>45</v>
      </c>
      <c r="U62" s="1" t="s">
        <v>934</v>
      </c>
      <c r="V62" s="1" t="s">
        <v>46</v>
      </c>
      <c r="W62" s="1" t="s">
        <v>975</v>
      </c>
      <c r="X62" s="1" t="s">
        <v>976</v>
      </c>
      <c r="Y62" s="1" t="s">
        <v>83</v>
      </c>
      <c r="Z62" s="1" t="s">
        <v>977</v>
      </c>
      <c r="AA62" s="1" t="s">
        <v>51</v>
      </c>
      <c r="AB62" s="1" t="s">
        <v>976</v>
      </c>
      <c r="AC62" s="1" t="s">
        <v>37</v>
      </c>
    </row>
    <row r="63" spans="1:29" hidden="1" x14ac:dyDescent="0.25">
      <c r="A63" s="1" t="s">
        <v>33</v>
      </c>
      <c r="B63" s="1" t="s">
        <v>34</v>
      </c>
      <c r="C63" s="2">
        <v>44576</v>
      </c>
      <c r="D63" s="1" t="s">
        <v>73</v>
      </c>
      <c r="E63" s="1" t="s">
        <v>74</v>
      </c>
      <c r="F63" s="1" t="s">
        <v>37</v>
      </c>
      <c r="G63" s="1" t="s">
        <v>934</v>
      </c>
      <c r="H63" s="1" t="s">
        <v>76</v>
      </c>
      <c r="I63" s="3">
        <v>33334</v>
      </c>
      <c r="J63" s="3">
        <v>0</v>
      </c>
      <c r="K63" s="1" t="s">
        <v>40</v>
      </c>
      <c r="L63" s="1" t="s">
        <v>91</v>
      </c>
      <c r="M63" s="1" t="s">
        <v>92</v>
      </c>
      <c r="N63" s="1" t="s">
        <v>79</v>
      </c>
      <c r="O63" s="1" t="s">
        <v>80</v>
      </c>
      <c r="P63" s="1" t="s">
        <v>43</v>
      </c>
      <c r="Q63" s="1" t="s">
        <v>43</v>
      </c>
      <c r="R63" s="3">
        <v>0</v>
      </c>
      <c r="S63" s="1" t="s">
        <v>44</v>
      </c>
      <c r="T63" s="1" t="s">
        <v>45</v>
      </c>
      <c r="U63" s="1" t="s">
        <v>934</v>
      </c>
      <c r="V63" s="1" t="s">
        <v>46</v>
      </c>
      <c r="W63" s="1" t="s">
        <v>975</v>
      </c>
      <c r="X63" s="1" t="s">
        <v>976</v>
      </c>
      <c r="Y63" s="1" t="s">
        <v>83</v>
      </c>
      <c r="Z63" s="1" t="s">
        <v>977</v>
      </c>
      <c r="AA63" s="1" t="s">
        <v>51</v>
      </c>
      <c r="AB63" s="1" t="s">
        <v>976</v>
      </c>
      <c r="AC63" s="1" t="s">
        <v>37</v>
      </c>
    </row>
    <row r="64" spans="1:29" hidden="1" x14ac:dyDescent="0.25">
      <c r="A64" s="1" t="s">
        <v>33</v>
      </c>
      <c r="B64" s="1" t="s">
        <v>34</v>
      </c>
      <c r="C64" s="2">
        <v>44576</v>
      </c>
      <c r="D64" s="1" t="s">
        <v>73</v>
      </c>
      <c r="E64" s="1" t="s">
        <v>74</v>
      </c>
      <c r="F64" s="1" t="s">
        <v>37</v>
      </c>
      <c r="G64" s="1" t="s">
        <v>934</v>
      </c>
      <c r="H64" s="1" t="s">
        <v>76</v>
      </c>
      <c r="I64" s="3">
        <v>500000</v>
      </c>
      <c r="J64" s="3">
        <v>0</v>
      </c>
      <c r="K64" s="1" t="s">
        <v>40</v>
      </c>
      <c r="L64" s="1" t="s">
        <v>139</v>
      </c>
      <c r="M64" s="1" t="s">
        <v>140</v>
      </c>
      <c r="N64" s="1" t="s">
        <v>79</v>
      </c>
      <c r="O64" s="1" t="s">
        <v>80</v>
      </c>
      <c r="P64" s="1" t="s">
        <v>43</v>
      </c>
      <c r="Q64" s="1" t="s">
        <v>43</v>
      </c>
      <c r="R64" s="3">
        <v>0</v>
      </c>
      <c r="S64" s="1" t="s">
        <v>44</v>
      </c>
      <c r="T64" s="1" t="s">
        <v>45</v>
      </c>
      <c r="U64" s="1" t="s">
        <v>934</v>
      </c>
      <c r="V64" s="1" t="s">
        <v>46</v>
      </c>
      <c r="W64" s="1" t="s">
        <v>975</v>
      </c>
      <c r="X64" s="1" t="s">
        <v>976</v>
      </c>
      <c r="Y64" s="1" t="s">
        <v>83</v>
      </c>
      <c r="Z64" s="1" t="s">
        <v>977</v>
      </c>
      <c r="AA64" s="1" t="s">
        <v>51</v>
      </c>
      <c r="AB64" s="1" t="s">
        <v>976</v>
      </c>
      <c r="AC64" s="1" t="s">
        <v>37</v>
      </c>
    </row>
    <row r="65" spans="1:29" hidden="1" x14ac:dyDescent="0.25">
      <c r="A65" s="1" t="s">
        <v>33</v>
      </c>
      <c r="B65" s="1" t="s">
        <v>34</v>
      </c>
      <c r="C65" s="2">
        <v>44576</v>
      </c>
      <c r="D65" s="1" t="s">
        <v>73</v>
      </c>
      <c r="E65" s="1" t="s">
        <v>74</v>
      </c>
      <c r="F65" s="1" t="s">
        <v>37</v>
      </c>
      <c r="G65" s="1" t="s">
        <v>934</v>
      </c>
      <c r="H65" s="1" t="s">
        <v>76</v>
      </c>
      <c r="I65" s="3">
        <v>37832</v>
      </c>
      <c r="J65" s="3">
        <v>0</v>
      </c>
      <c r="K65" s="1" t="s">
        <v>40</v>
      </c>
      <c r="L65" s="1" t="s">
        <v>107</v>
      </c>
      <c r="M65" s="1" t="s">
        <v>108</v>
      </c>
      <c r="N65" s="1" t="s">
        <v>79</v>
      </c>
      <c r="O65" s="1" t="s">
        <v>80</v>
      </c>
      <c r="P65" s="1" t="s">
        <v>43</v>
      </c>
      <c r="Q65" s="1" t="s">
        <v>43</v>
      </c>
      <c r="R65" s="3">
        <v>0</v>
      </c>
      <c r="S65" s="1" t="s">
        <v>44</v>
      </c>
      <c r="T65" s="1" t="s">
        <v>45</v>
      </c>
      <c r="U65" s="1" t="s">
        <v>934</v>
      </c>
      <c r="V65" s="1" t="s">
        <v>46</v>
      </c>
      <c r="W65" s="1" t="s">
        <v>975</v>
      </c>
      <c r="X65" s="1" t="s">
        <v>976</v>
      </c>
      <c r="Y65" s="1" t="s">
        <v>83</v>
      </c>
      <c r="Z65" s="1" t="s">
        <v>977</v>
      </c>
      <c r="AA65" s="1" t="s">
        <v>51</v>
      </c>
      <c r="AB65" s="1" t="s">
        <v>976</v>
      </c>
      <c r="AC65" s="1" t="s">
        <v>37</v>
      </c>
    </row>
    <row r="66" spans="1:29" hidden="1" x14ac:dyDescent="0.25">
      <c r="A66" s="1" t="s">
        <v>33</v>
      </c>
      <c r="B66" s="1" t="s">
        <v>34</v>
      </c>
      <c r="C66" s="2">
        <v>44576</v>
      </c>
      <c r="D66" s="1" t="s">
        <v>73</v>
      </c>
      <c r="E66" s="1" t="s">
        <v>74</v>
      </c>
      <c r="F66" s="1" t="s">
        <v>37</v>
      </c>
      <c r="G66" s="1" t="s">
        <v>934</v>
      </c>
      <c r="H66" s="1" t="s">
        <v>76</v>
      </c>
      <c r="I66" s="3">
        <v>35677</v>
      </c>
      <c r="J66" s="3">
        <v>0</v>
      </c>
      <c r="K66" s="1" t="s">
        <v>40</v>
      </c>
      <c r="L66" s="1" t="s">
        <v>979</v>
      </c>
      <c r="M66" s="1" t="s">
        <v>691</v>
      </c>
      <c r="N66" s="1" t="s">
        <v>79</v>
      </c>
      <c r="O66" s="1" t="s">
        <v>80</v>
      </c>
      <c r="P66" s="1" t="s">
        <v>43</v>
      </c>
      <c r="Q66" s="1" t="s">
        <v>43</v>
      </c>
      <c r="R66" s="3">
        <v>0</v>
      </c>
      <c r="S66" s="1" t="s">
        <v>44</v>
      </c>
      <c r="T66" s="1" t="s">
        <v>45</v>
      </c>
      <c r="U66" s="1" t="s">
        <v>934</v>
      </c>
      <c r="V66" s="1" t="s">
        <v>46</v>
      </c>
      <c r="W66" s="1" t="s">
        <v>975</v>
      </c>
      <c r="X66" s="1" t="s">
        <v>976</v>
      </c>
      <c r="Y66" s="1" t="s">
        <v>83</v>
      </c>
      <c r="Z66" s="1" t="s">
        <v>977</v>
      </c>
      <c r="AA66" s="1" t="s">
        <v>51</v>
      </c>
      <c r="AB66" s="1" t="s">
        <v>976</v>
      </c>
      <c r="AC66" s="1" t="s">
        <v>37</v>
      </c>
    </row>
    <row r="67" spans="1:29" hidden="1" x14ac:dyDescent="0.25">
      <c r="A67" s="1" t="s">
        <v>33</v>
      </c>
      <c r="B67" s="1" t="s">
        <v>34</v>
      </c>
      <c r="C67" s="2">
        <v>44576</v>
      </c>
      <c r="D67" s="1" t="s">
        <v>73</v>
      </c>
      <c r="E67" s="1" t="s">
        <v>74</v>
      </c>
      <c r="F67" s="1" t="s">
        <v>37</v>
      </c>
      <c r="G67" s="1" t="s">
        <v>934</v>
      </c>
      <c r="H67" s="1" t="s">
        <v>76</v>
      </c>
      <c r="I67" s="3">
        <v>33856</v>
      </c>
      <c r="J67" s="3">
        <v>0</v>
      </c>
      <c r="K67" s="1" t="s">
        <v>40</v>
      </c>
      <c r="L67" s="1" t="s">
        <v>725</v>
      </c>
      <c r="M67" s="1" t="s">
        <v>726</v>
      </c>
      <c r="N67" s="1" t="s">
        <v>79</v>
      </c>
      <c r="O67" s="1" t="s">
        <v>80</v>
      </c>
      <c r="P67" s="1" t="s">
        <v>43</v>
      </c>
      <c r="Q67" s="1" t="s">
        <v>43</v>
      </c>
      <c r="R67" s="3">
        <v>0</v>
      </c>
      <c r="S67" s="1" t="s">
        <v>44</v>
      </c>
      <c r="T67" s="1" t="s">
        <v>45</v>
      </c>
      <c r="U67" s="1" t="s">
        <v>934</v>
      </c>
      <c r="V67" s="1" t="s">
        <v>46</v>
      </c>
      <c r="W67" s="1" t="s">
        <v>975</v>
      </c>
      <c r="X67" s="1" t="s">
        <v>976</v>
      </c>
      <c r="Y67" s="1" t="s">
        <v>83</v>
      </c>
      <c r="Z67" s="1" t="s">
        <v>977</v>
      </c>
      <c r="AA67" s="1" t="s">
        <v>51</v>
      </c>
      <c r="AB67" s="1" t="s">
        <v>976</v>
      </c>
      <c r="AC67" s="1" t="s">
        <v>37</v>
      </c>
    </row>
    <row r="68" spans="1:29" hidden="1" x14ac:dyDescent="0.25">
      <c r="A68" s="1" t="s">
        <v>33</v>
      </c>
      <c r="B68" s="1" t="s">
        <v>34</v>
      </c>
      <c r="C68" s="2">
        <v>44576</v>
      </c>
      <c r="D68" s="1" t="s">
        <v>73</v>
      </c>
      <c r="E68" s="1" t="s">
        <v>74</v>
      </c>
      <c r="F68" s="1" t="s">
        <v>37</v>
      </c>
      <c r="G68" s="1" t="s">
        <v>934</v>
      </c>
      <c r="H68" s="1" t="s">
        <v>76</v>
      </c>
      <c r="I68" s="3">
        <v>500000</v>
      </c>
      <c r="J68" s="3">
        <v>0</v>
      </c>
      <c r="K68" s="1" t="s">
        <v>40</v>
      </c>
      <c r="L68" s="1" t="s">
        <v>773</v>
      </c>
      <c r="M68" s="1" t="s">
        <v>774</v>
      </c>
      <c r="N68" s="1" t="s">
        <v>79</v>
      </c>
      <c r="O68" s="1" t="s">
        <v>80</v>
      </c>
      <c r="P68" s="1" t="s">
        <v>43</v>
      </c>
      <c r="Q68" s="1" t="s">
        <v>43</v>
      </c>
      <c r="R68" s="3">
        <v>0</v>
      </c>
      <c r="S68" s="1" t="s">
        <v>44</v>
      </c>
      <c r="T68" s="1" t="s">
        <v>45</v>
      </c>
      <c r="U68" s="1" t="s">
        <v>934</v>
      </c>
      <c r="V68" s="1" t="s">
        <v>46</v>
      </c>
      <c r="W68" s="1" t="s">
        <v>975</v>
      </c>
      <c r="X68" s="1" t="s">
        <v>976</v>
      </c>
      <c r="Y68" s="1" t="s">
        <v>83</v>
      </c>
      <c r="Z68" s="1" t="s">
        <v>977</v>
      </c>
      <c r="AA68" s="1" t="s">
        <v>51</v>
      </c>
      <c r="AB68" s="1" t="s">
        <v>976</v>
      </c>
      <c r="AC68" s="1" t="s">
        <v>37</v>
      </c>
    </row>
    <row r="69" spans="1:29" hidden="1" x14ac:dyDescent="0.25">
      <c r="A69" s="1" t="s">
        <v>33</v>
      </c>
      <c r="B69" s="1" t="s">
        <v>34</v>
      </c>
      <c r="C69" s="2">
        <v>44576</v>
      </c>
      <c r="D69" s="1" t="s">
        <v>73</v>
      </c>
      <c r="E69" s="1" t="s">
        <v>74</v>
      </c>
      <c r="F69" s="1" t="s">
        <v>37</v>
      </c>
      <c r="G69" s="1" t="s">
        <v>934</v>
      </c>
      <c r="H69" s="1" t="s">
        <v>76</v>
      </c>
      <c r="I69" s="3">
        <v>33334</v>
      </c>
      <c r="J69" s="3">
        <v>0</v>
      </c>
      <c r="K69" s="1" t="s">
        <v>40</v>
      </c>
      <c r="L69" s="1" t="s">
        <v>541</v>
      </c>
      <c r="M69" s="1" t="s">
        <v>542</v>
      </c>
      <c r="N69" s="1" t="s">
        <v>79</v>
      </c>
      <c r="O69" s="1" t="s">
        <v>80</v>
      </c>
      <c r="P69" s="1" t="s">
        <v>43</v>
      </c>
      <c r="Q69" s="1" t="s">
        <v>43</v>
      </c>
      <c r="R69" s="3">
        <v>0</v>
      </c>
      <c r="S69" s="1" t="s">
        <v>44</v>
      </c>
      <c r="T69" s="1" t="s">
        <v>45</v>
      </c>
      <c r="U69" s="1" t="s">
        <v>934</v>
      </c>
      <c r="V69" s="1" t="s">
        <v>46</v>
      </c>
      <c r="W69" s="1" t="s">
        <v>975</v>
      </c>
      <c r="X69" s="1" t="s">
        <v>976</v>
      </c>
      <c r="Y69" s="1" t="s">
        <v>83</v>
      </c>
      <c r="Z69" s="1" t="s">
        <v>977</v>
      </c>
      <c r="AA69" s="1" t="s">
        <v>51</v>
      </c>
      <c r="AB69" s="1" t="s">
        <v>976</v>
      </c>
      <c r="AC69" s="1" t="s">
        <v>37</v>
      </c>
    </row>
    <row r="70" spans="1:29" hidden="1" x14ac:dyDescent="0.25">
      <c r="A70" s="1" t="s">
        <v>33</v>
      </c>
      <c r="B70" s="1" t="s">
        <v>34</v>
      </c>
      <c r="C70" s="2">
        <v>44576</v>
      </c>
      <c r="D70" s="1" t="s">
        <v>73</v>
      </c>
      <c r="E70" s="1" t="s">
        <v>74</v>
      </c>
      <c r="F70" s="1" t="s">
        <v>37</v>
      </c>
      <c r="G70" s="1" t="s">
        <v>934</v>
      </c>
      <c r="H70" s="1" t="s">
        <v>76</v>
      </c>
      <c r="I70" s="3">
        <v>33334</v>
      </c>
      <c r="J70" s="3">
        <v>0</v>
      </c>
      <c r="K70" s="1" t="s">
        <v>40</v>
      </c>
      <c r="L70" s="1" t="s">
        <v>121</v>
      </c>
      <c r="M70" s="1" t="s">
        <v>122</v>
      </c>
      <c r="N70" s="1" t="s">
        <v>79</v>
      </c>
      <c r="O70" s="1" t="s">
        <v>80</v>
      </c>
      <c r="P70" s="1" t="s">
        <v>43</v>
      </c>
      <c r="Q70" s="1" t="s">
        <v>43</v>
      </c>
      <c r="R70" s="3">
        <v>0</v>
      </c>
      <c r="S70" s="1" t="s">
        <v>44</v>
      </c>
      <c r="T70" s="1" t="s">
        <v>45</v>
      </c>
      <c r="U70" s="1" t="s">
        <v>934</v>
      </c>
      <c r="V70" s="1" t="s">
        <v>46</v>
      </c>
      <c r="W70" s="1" t="s">
        <v>975</v>
      </c>
      <c r="X70" s="1" t="s">
        <v>976</v>
      </c>
      <c r="Y70" s="1" t="s">
        <v>83</v>
      </c>
      <c r="Z70" s="1" t="s">
        <v>977</v>
      </c>
      <c r="AA70" s="1" t="s">
        <v>51</v>
      </c>
      <c r="AB70" s="1" t="s">
        <v>976</v>
      </c>
      <c r="AC70" s="1" t="s">
        <v>37</v>
      </c>
    </row>
    <row r="71" spans="1:29" hidden="1" x14ac:dyDescent="0.25">
      <c r="A71" s="1" t="s">
        <v>33</v>
      </c>
      <c r="B71" s="1" t="s">
        <v>34</v>
      </c>
      <c r="C71" s="2">
        <v>44576</v>
      </c>
      <c r="D71" s="1" t="s">
        <v>73</v>
      </c>
      <c r="E71" s="1" t="s">
        <v>74</v>
      </c>
      <c r="F71" s="1" t="s">
        <v>37</v>
      </c>
      <c r="G71" s="1" t="s">
        <v>934</v>
      </c>
      <c r="H71" s="1" t="s">
        <v>76</v>
      </c>
      <c r="I71" s="3">
        <v>68205</v>
      </c>
      <c r="J71" s="3">
        <v>0</v>
      </c>
      <c r="K71" s="1" t="s">
        <v>40</v>
      </c>
      <c r="L71" s="1" t="s">
        <v>577</v>
      </c>
      <c r="M71" s="1" t="s">
        <v>578</v>
      </c>
      <c r="N71" s="1" t="s">
        <v>79</v>
      </c>
      <c r="O71" s="1" t="s">
        <v>80</v>
      </c>
      <c r="P71" s="1" t="s">
        <v>43</v>
      </c>
      <c r="Q71" s="1" t="s">
        <v>43</v>
      </c>
      <c r="R71" s="3">
        <v>0</v>
      </c>
      <c r="S71" s="1" t="s">
        <v>44</v>
      </c>
      <c r="T71" s="1" t="s">
        <v>45</v>
      </c>
      <c r="U71" s="1" t="s">
        <v>934</v>
      </c>
      <c r="V71" s="1" t="s">
        <v>46</v>
      </c>
      <c r="W71" s="1" t="s">
        <v>975</v>
      </c>
      <c r="X71" s="1" t="s">
        <v>976</v>
      </c>
      <c r="Y71" s="1" t="s">
        <v>83</v>
      </c>
      <c r="Z71" s="1" t="s">
        <v>977</v>
      </c>
      <c r="AA71" s="1" t="s">
        <v>51</v>
      </c>
      <c r="AB71" s="1" t="s">
        <v>976</v>
      </c>
      <c r="AC71" s="1" t="s">
        <v>37</v>
      </c>
    </row>
    <row r="72" spans="1:29" hidden="1" x14ac:dyDescent="0.25">
      <c r="A72" s="1" t="s">
        <v>33</v>
      </c>
      <c r="B72" s="1" t="s">
        <v>34</v>
      </c>
      <c r="C72" s="2">
        <v>44576</v>
      </c>
      <c r="D72" s="1" t="s">
        <v>73</v>
      </c>
      <c r="E72" s="1" t="s">
        <v>74</v>
      </c>
      <c r="F72" s="1" t="s">
        <v>37</v>
      </c>
      <c r="G72" s="1" t="s">
        <v>934</v>
      </c>
      <c r="H72" s="1" t="s">
        <v>76</v>
      </c>
      <c r="I72" s="3">
        <v>33334</v>
      </c>
      <c r="J72" s="3">
        <v>0</v>
      </c>
      <c r="K72" s="1" t="s">
        <v>40</v>
      </c>
      <c r="L72" s="1" t="s">
        <v>593</v>
      </c>
      <c r="M72" s="1" t="s">
        <v>594</v>
      </c>
      <c r="N72" s="1" t="s">
        <v>79</v>
      </c>
      <c r="O72" s="1" t="s">
        <v>80</v>
      </c>
      <c r="P72" s="1" t="s">
        <v>43</v>
      </c>
      <c r="Q72" s="1" t="s">
        <v>43</v>
      </c>
      <c r="R72" s="3">
        <v>0</v>
      </c>
      <c r="S72" s="1" t="s">
        <v>44</v>
      </c>
      <c r="T72" s="1" t="s">
        <v>45</v>
      </c>
      <c r="U72" s="1" t="s">
        <v>934</v>
      </c>
      <c r="V72" s="1" t="s">
        <v>46</v>
      </c>
      <c r="W72" s="1" t="s">
        <v>975</v>
      </c>
      <c r="X72" s="1" t="s">
        <v>976</v>
      </c>
      <c r="Y72" s="1" t="s">
        <v>83</v>
      </c>
      <c r="Z72" s="1" t="s">
        <v>977</v>
      </c>
      <c r="AA72" s="1" t="s">
        <v>51</v>
      </c>
      <c r="AB72" s="1" t="s">
        <v>976</v>
      </c>
      <c r="AC72" s="1" t="s">
        <v>37</v>
      </c>
    </row>
    <row r="73" spans="1:29" hidden="1" x14ac:dyDescent="0.25">
      <c r="A73" s="1" t="s">
        <v>33</v>
      </c>
      <c r="B73" s="1" t="s">
        <v>34</v>
      </c>
      <c r="C73" s="2">
        <v>44576</v>
      </c>
      <c r="D73" s="1" t="s">
        <v>73</v>
      </c>
      <c r="E73" s="1" t="s">
        <v>74</v>
      </c>
      <c r="F73" s="1" t="s">
        <v>37</v>
      </c>
      <c r="G73" s="1" t="s">
        <v>934</v>
      </c>
      <c r="H73" s="1" t="s">
        <v>76</v>
      </c>
      <c r="I73" s="3">
        <v>66667</v>
      </c>
      <c r="J73" s="3">
        <v>0</v>
      </c>
      <c r="K73" s="1" t="s">
        <v>40</v>
      </c>
      <c r="L73" s="1" t="s">
        <v>537</v>
      </c>
      <c r="M73" s="1" t="s">
        <v>538</v>
      </c>
      <c r="N73" s="1" t="s">
        <v>79</v>
      </c>
      <c r="O73" s="1" t="s">
        <v>80</v>
      </c>
      <c r="P73" s="1" t="s">
        <v>43</v>
      </c>
      <c r="Q73" s="1" t="s">
        <v>43</v>
      </c>
      <c r="R73" s="3">
        <v>0</v>
      </c>
      <c r="S73" s="1" t="s">
        <v>44</v>
      </c>
      <c r="T73" s="1" t="s">
        <v>45</v>
      </c>
      <c r="U73" s="1" t="s">
        <v>934</v>
      </c>
      <c r="V73" s="1" t="s">
        <v>46</v>
      </c>
      <c r="W73" s="1" t="s">
        <v>975</v>
      </c>
      <c r="X73" s="1" t="s">
        <v>976</v>
      </c>
      <c r="Y73" s="1" t="s">
        <v>83</v>
      </c>
      <c r="Z73" s="1" t="s">
        <v>977</v>
      </c>
      <c r="AA73" s="1" t="s">
        <v>51</v>
      </c>
      <c r="AB73" s="1" t="s">
        <v>976</v>
      </c>
      <c r="AC73" s="1" t="s">
        <v>37</v>
      </c>
    </row>
    <row r="74" spans="1:29" hidden="1" x14ac:dyDescent="0.25">
      <c r="A74" s="1" t="s">
        <v>33</v>
      </c>
      <c r="B74" s="1" t="s">
        <v>34</v>
      </c>
      <c r="C74" s="2">
        <v>44576</v>
      </c>
      <c r="D74" s="1" t="s">
        <v>73</v>
      </c>
      <c r="E74" s="1" t="s">
        <v>74</v>
      </c>
      <c r="F74" s="1" t="s">
        <v>37</v>
      </c>
      <c r="G74" s="1" t="s">
        <v>934</v>
      </c>
      <c r="H74" s="1" t="s">
        <v>76</v>
      </c>
      <c r="I74" s="3">
        <v>100000</v>
      </c>
      <c r="J74" s="3">
        <v>0</v>
      </c>
      <c r="K74" s="1" t="s">
        <v>40</v>
      </c>
      <c r="L74" s="1" t="s">
        <v>125</v>
      </c>
      <c r="M74" s="1" t="s">
        <v>126</v>
      </c>
      <c r="N74" s="1" t="s">
        <v>79</v>
      </c>
      <c r="O74" s="1" t="s">
        <v>80</v>
      </c>
      <c r="P74" s="1" t="s">
        <v>43</v>
      </c>
      <c r="Q74" s="1" t="s">
        <v>43</v>
      </c>
      <c r="R74" s="3">
        <v>0</v>
      </c>
      <c r="S74" s="1" t="s">
        <v>44</v>
      </c>
      <c r="T74" s="1" t="s">
        <v>45</v>
      </c>
      <c r="U74" s="1" t="s">
        <v>934</v>
      </c>
      <c r="V74" s="1" t="s">
        <v>46</v>
      </c>
      <c r="W74" s="1" t="s">
        <v>975</v>
      </c>
      <c r="X74" s="1" t="s">
        <v>976</v>
      </c>
      <c r="Y74" s="1" t="s">
        <v>83</v>
      </c>
      <c r="Z74" s="1" t="s">
        <v>977</v>
      </c>
      <c r="AA74" s="1" t="s">
        <v>51</v>
      </c>
      <c r="AB74" s="1" t="s">
        <v>976</v>
      </c>
      <c r="AC74" s="1" t="s">
        <v>37</v>
      </c>
    </row>
    <row r="75" spans="1:29" hidden="1" x14ac:dyDescent="0.25">
      <c r="A75" s="1" t="s">
        <v>33</v>
      </c>
      <c r="B75" s="1" t="s">
        <v>34</v>
      </c>
      <c r="C75" s="2">
        <v>44576</v>
      </c>
      <c r="D75" s="1" t="s">
        <v>73</v>
      </c>
      <c r="E75" s="1" t="s">
        <v>74</v>
      </c>
      <c r="F75" s="1" t="s">
        <v>37</v>
      </c>
      <c r="G75" s="1" t="s">
        <v>934</v>
      </c>
      <c r="H75" s="1" t="s">
        <v>76</v>
      </c>
      <c r="I75" s="3">
        <v>66667</v>
      </c>
      <c r="J75" s="3">
        <v>0</v>
      </c>
      <c r="K75" s="1" t="s">
        <v>40</v>
      </c>
      <c r="L75" s="1" t="s">
        <v>569</v>
      </c>
      <c r="M75" s="1" t="s">
        <v>570</v>
      </c>
      <c r="N75" s="1" t="s">
        <v>79</v>
      </c>
      <c r="O75" s="1" t="s">
        <v>80</v>
      </c>
      <c r="P75" s="1" t="s">
        <v>43</v>
      </c>
      <c r="Q75" s="1" t="s">
        <v>43</v>
      </c>
      <c r="R75" s="3">
        <v>0</v>
      </c>
      <c r="S75" s="1" t="s">
        <v>44</v>
      </c>
      <c r="T75" s="1" t="s">
        <v>45</v>
      </c>
      <c r="U75" s="1" t="s">
        <v>934</v>
      </c>
      <c r="V75" s="1" t="s">
        <v>46</v>
      </c>
      <c r="W75" s="1" t="s">
        <v>975</v>
      </c>
      <c r="X75" s="1" t="s">
        <v>976</v>
      </c>
      <c r="Y75" s="1" t="s">
        <v>83</v>
      </c>
      <c r="Z75" s="1" t="s">
        <v>977</v>
      </c>
      <c r="AA75" s="1" t="s">
        <v>51</v>
      </c>
      <c r="AB75" s="1" t="s">
        <v>976</v>
      </c>
      <c r="AC75" s="1" t="s">
        <v>37</v>
      </c>
    </row>
    <row r="76" spans="1:29" hidden="1" x14ac:dyDescent="0.25">
      <c r="A76" s="1" t="s">
        <v>33</v>
      </c>
      <c r="B76" s="1" t="s">
        <v>34</v>
      </c>
      <c r="C76" s="2">
        <v>44576</v>
      </c>
      <c r="D76" s="1" t="s">
        <v>73</v>
      </c>
      <c r="E76" s="1" t="s">
        <v>74</v>
      </c>
      <c r="F76" s="1" t="s">
        <v>37</v>
      </c>
      <c r="G76" s="1" t="s">
        <v>934</v>
      </c>
      <c r="H76" s="1" t="s">
        <v>76</v>
      </c>
      <c r="I76" s="3">
        <v>171790</v>
      </c>
      <c r="J76" s="3">
        <v>0</v>
      </c>
      <c r="K76" s="1" t="s">
        <v>40</v>
      </c>
      <c r="L76" s="1" t="s">
        <v>115</v>
      </c>
      <c r="M76" s="1" t="s">
        <v>116</v>
      </c>
      <c r="N76" s="1" t="s">
        <v>79</v>
      </c>
      <c r="O76" s="1" t="s">
        <v>80</v>
      </c>
      <c r="P76" s="1" t="s">
        <v>43</v>
      </c>
      <c r="Q76" s="1" t="s">
        <v>43</v>
      </c>
      <c r="R76" s="3">
        <v>0</v>
      </c>
      <c r="S76" s="1" t="s">
        <v>44</v>
      </c>
      <c r="T76" s="1" t="s">
        <v>45</v>
      </c>
      <c r="U76" s="1" t="s">
        <v>934</v>
      </c>
      <c r="V76" s="1" t="s">
        <v>46</v>
      </c>
      <c r="W76" s="1" t="s">
        <v>975</v>
      </c>
      <c r="X76" s="1" t="s">
        <v>976</v>
      </c>
      <c r="Y76" s="1" t="s">
        <v>83</v>
      </c>
      <c r="Z76" s="1" t="s">
        <v>977</v>
      </c>
      <c r="AA76" s="1" t="s">
        <v>51</v>
      </c>
      <c r="AB76" s="1" t="s">
        <v>976</v>
      </c>
      <c r="AC76" s="1" t="s">
        <v>37</v>
      </c>
    </row>
    <row r="77" spans="1:29" hidden="1" x14ac:dyDescent="0.25">
      <c r="A77" s="1" t="s">
        <v>33</v>
      </c>
      <c r="B77" s="1" t="s">
        <v>34</v>
      </c>
      <c r="C77" s="2">
        <v>44576</v>
      </c>
      <c r="D77" s="1" t="s">
        <v>73</v>
      </c>
      <c r="E77" s="1" t="s">
        <v>74</v>
      </c>
      <c r="F77" s="1" t="s">
        <v>37</v>
      </c>
      <c r="G77" s="1" t="s">
        <v>934</v>
      </c>
      <c r="H77" s="1" t="s">
        <v>76</v>
      </c>
      <c r="I77" s="3">
        <v>135665</v>
      </c>
      <c r="J77" s="3">
        <v>0</v>
      </c>
      <c r="K77" s="1" t="s">
        <v>40</v>
      </c>
      <c r="L77" s="1" t="s">
        <v>148</v>
      </c>
      <c r="M77" s="1" t="s">
        <v>149</v>
      </c>
      <c r="N77" s="1" t="s">
        <v>79</v>
      </c>
      <c r="O77" s="1" t="s">
        <v>80</v>
      </c>
      <c r="P77" s="1" t="s">
        <v>43</v>
      </c>
      <c r="Q77" s="1" t="s">
        <v>43</v>
      </c>
      <c r="R77" s="3">
        <v>0</v>
      </c>
      <c r="S77" s="1" t="s">
        <v>44</v>
      </c>
      <c r="T77" s="1" t="s">
        <v>45</v>
      </c>
      <c r="U77" s="1" t="s">
        <v>934</v>
      </c>
      <c r="V77" s="1" t="s">
        <v>46</v>
      </c>
      <c r="W77" s="1" t="s">
        <v>975</v>
      </c>
      <c r="X77" s="1" t="s">
        <v>976</v>
      </c>
      <c r="Y77" s="1" t="s">
        <v>83</v>
      </c>
      <c r="Z77" s="1" t="s">
        <v>977</v>
      </c>
      <c r="AA77" s="1" t="s">
        <v>51</v>
      </c>
      <c r="AB77" s="1" t="s">
        <v>976</v>
      </c>
      <c r="AC77" s="1" t="s">
        <v>37</v>
      </c>
    </row>
    <row r="78" spans="1:29" hidden="1" x14ac:dyDescent="0.25">
      <c r="A78" s="1" t="s">
        <v>33</v>
      </c>
      <c r="B78" s="1" t="s">
        <v>34</v>
      </c>
      <c r="C78" s="2">
        <v>44576</v>
      </c>
      <c r="D78" s="1" t="s">
        <v>73</v>
      </c>
      <c r="E78" s="1" t="s">
        <v>74</v>
      </c>
      <c r="F78" s="1" t="s">
        <v>37</v>
      </c>
      <c r="G78" s="1" t="s">
        <v>934</v>
      </c>
      <c r="H78" s="1" t="s">
        <v>76</v>
      </c>
      <c r="I78" s="3">
        <v>102392</v>
      </c>
      <c r="J78" s="3">
        <v>0</v>
      </c>
      <c r="K78" s="1" t="s">
        <v>40</v>
      </c>
      <c r="L78" s="1" t="s">
        <v>775</v>
      </c>
      <c r="M78" s="1" t="s">
        <v>776</v>
      </c>
      <c r="N78" s="1" t="s">
        <v>79</v>
      </c>
      <c r="O78" s="1" t="s">
        <v>80</v>
      </c>
      <c r="P78" s="1" t="s">
        <v>43</v>
      </c>
      <c r="Q78" s="1" t="s">
        <v>43</v>
      </c>
      <c r="R78" s="3">
        <v>0</v>
      </c>
      <c r="S78" s="1" t="s">
        <v>44</v>
      </c>
      <c r="T78" s="1" t="s">
        <v>45</v>
      </c>
      <c r="U78" s="1" t="s">
        <v>934</v>
      </c>
      <c r="V78" s="1" t="s">
        <v>46</v>
      </c>
      <c r="W78" s="1" t="s">
        <v>975</v>
      </c>
      <c r="X78" s="1" t="s">
        <v>976</v>
      </c>
      <c r="Y78" s="1" t="s">
        <v>83</v>
      </c>
      <c r="Z78" s="1" t="s">
        <v>977</v>
      </c>
      <c r="AA78" s="1" t="s">
        <v>51</v>
      </c>
      <c r="AB78" s="1" t="s">
        <v>976</v>
      </c>
      <c r="AC78" s="1" t="s">
        <v>37</v>
      </c>
    </row>
    <row r="79" spans="1:29" hidden="1" x14ac:dyDescent="0.25">
      <c r="A79" s="1" t="s">
        <v>33</v>
      </c>
      <c r="B79" s="1" t="s">
        <v>34</v>
      </c>
      <c r="C79" s="2">
        <v>44576</v>
      </c>
      <c r="D79" s="1" t="s">
        <v>73</v>
      </c>
      <c r="E79" s="1" t="s">
        <v>74</v>
      </c>
      <c r="F79" s="1" t="s">
        <v>37</v>
      </c>
      <c r="G79" s="1" t="s">
        <v>934</v>
      </c>
      <c r="H79" s="1" t="s">
        <v>76</v>
      </c>
      <c r="I79" s="3">
        <v>166667</v>
      </c>
      <c r="J79" s="3">
        <v>0</v>
      </c>
      <c r="K79" s="1" t="s">
        <v>40</v>
      </c>
      <c r="L79" s="1" t="s">
        <v>980</v>
      </c>
      <c r="M79" s="1" t="s">
        <v>665</v>
      </c>
      <c r="N79" s="1" t="s">
        <v>79</v>
      </c>
      <c r="O79" s="1" t="s">
        <v>80</v>
      </c>
      <c r="P79" s="1" t="s">
        <v>43</v>
      </c>
      <c r="Q79" s="1" t="s">
        <v>43</v>
      </c>
      <c r="R79" s="3">
        <v>0</v>
      </c>
      <c r="S79" s="1" t="s">
        <v>44</v>
      </c>
      <c r="T79" s="1" t="s">
        <v>45</v>
      </c>
      <c r="U79" s="1" t="s">
        <v>934</v>
      </c>
      <c r="V79" s="1" t="s">
        <v>46</v>
      </c>
      <c r="W79" s="1" t="s">
        <v>975</v>
      </c>
      <c r="X79" s="1" t="s">
        <v>976</v>
      </c>
      <c r="Y79" s="1" t="s">
        <v>83</v>
      </c>
      <c r="Z79" s="1" t="s">
        <v>977</v>
      </c>
      <c r="AA79" s="1" t="s">
        <v>51</v>
      </c>
      <c r="AB79" s="1" t="s">
        <v>976</v>
      </c>
      <c r="AC79" s="1" t="s">
        <v>37</v>
      </c>
    </row>
    <row r="80" spans="1:29" hidden="1" x14ac:dyDescent="0.25">
      <c r="A80" s="1" t="s">
        <v>33</v>
      </c>
      <c r="B80" s="1" t="s">
        <v>34</v>
      </c>
      <c r="C80" s="2">
        <v>44576</v>
      </c>
      <c r="D80" s="1" t="s">
        <v>73</v>
      </c>
      <c r="E80" s="1" t="s">
        <v>74</v>
      </c>
      <c r="F80" s="1" t="s">
        <v>37</v>
      </c>
      <c r="G80" s="1" t="s">
        <v>934</v>
      </c>
      <c r="H80" s="1" t="s">
        <v>76</v>
      </c>
      <c r="I80" s="3">
        <v>166667</v>
      </c>
      <c r="J80" s="3">
        <v>0</v>
      </c>
      <c r="K80" s="1" t="s">
        <v>40</v>
      </c>
      <c r="L80" s="1" t="s">
        <v>127</v>
      </c>
      <c r="M80" s="1" t="s">
        <v>128</v>
      </c>
      <c r="N80" s="1" t="s">
        <v>79</v>
      </c>
      <c r="O80" s="1" t="s">
        <v>80</v>
      </c>
      <c r="P80" s="1" t="s">
        <v>43</v>
      </c>
      <c r="Q80" s="1" t="s">
        <v>43</v>
      </c>
      <c r="R80" s="3">
        <v>0</v>
      </c>
      <c r="S80" s="1" t="s">
        <v>44</v>
      </c>
      <c r="T80" s="1" t="s">
        <v>45</v>
      </c>
      <c r="U80" s="1" t="s">
        <v>934</v>
      </c>
      <c r="V80" s="1" t="s">
        <v>46</v>
      </c>
      <c r="W80" s="1" t="s">
        <v>975</v>
      </c>
      <c r="X80" s="1" t="s">
        <v>976</v>
      </c>
      <c r="Y80" s="1" t="s">
        <v>83</v>
      </c>
      <c r="Z80" s="1" t="s">
        <v>977</v>
      </c>
      <c r="AA80" s="1" t="s">
        <v>51</v>
      </c>
      <c r="AB80" s="1" t="s">
        <v>976</v>
      </c>
      <c r="AC80" s="1" t="s">
        <v>37</v>
      </c>
    </row>
    <row r="81" spans="1:29" hidden="1" x14ac:dyDescent="0.25">
      <c r="A81" s="1" t="s">
        <v>33</v>
      </c>
      <c r="B81" s="1" t="s">
        <v>34</v>
      </c>
      <c r="C81" s="2">
        <v>44576</v>
      </c>
      <c r="D81" s="1" t="s">
        <v>73</v>
      </c>
      <c r="E81" s="1" t="s">
        <v>74</v>
      </c>
      <c r="F81" s="1" t="s">
        <v>37</v>
      </c>
      <c r="G81" s="1" t="s">
        <v>934</v>
      </c>
      <c r="H81" s="1" t="s">
        <v>76</v>
      </c>
      <c r="I81" s="3">
        <v>33334</v>
      </c>
      <c r="J81" s="3">
        <v>0</v>
      </c>
      <c r="K81" s="1" t="s">
        <v>40</v>
      </c>
      <c r="L81" s="1" t="s">
        <v>820</v>
      </c>
      <c r="M81" s="1" t="s">
        <v>821</v>
      </c>
      <c r="N81" s="1" t="s">
        <v>79</v>
      </c>
      <c r="O81" s="1" t="s">
        <v>80</v>
      </c>
      <c r="P81" s="1" t="s">
        <v>43</v>
      </c>
      <c r="Q81" s="1" t="s">
        <v>43</v>
      </c>
      <c r="R81" s="3">
        <v>0</v>
      </c>
      <c r="S81" s="1" t="s">
        <v>44</v>
      </c>
      <c r="T81" s="1" t="s">
        <v>45</v>
      </c>
      <c r="U81" s="1" t="s">
        <v>934</v>
      </c>
      <c r="V81" s="1" t="s">
        <v>46</v>
      </c>
      <c r="W81" s="1" t="s">
        <v>975</v>
      </c>
      <c r="X81" s="1" t="s">
        <v>976</v>
      </c>
      <c r="Y81" s="1" t="s">
        <v>83</v>
      </c>
      <c r="Z81" s="1" t="s">
        <v>977</v>
      </c>
      <c r="AA81" s="1" t="s">
        <v>51</v>
      </c>
      <c r="AB81" s="1" t="s">
        <v>976</v>
      </c>
      <c r="AC81" s="1" t="s">
        <v>37</v>
      </c>
    </row>
    <row r="82" spans="1:29" hidden="1" x14ac:dyDescent="0.25">
      <c r="A82" s="1" t="s">
        <v>33</v>
      </c>
      <c r="B82" s="1" t="s">
        <v>34</v>
      </c>
      <c r="C82" s="2">
        <v>44576</v>
      </c>
      <c r="D82" s="1" t="s">
        <v>73</v>
      </c>
      <c r="E82" s="1" t="s">
        <v>74</v>
      </c>
      <c r="F82" s="1" t="s">
        <v>37</v>
      </c>
      <c r="G82" s="1" t="s">
        <v>934</v>
      </c>
      <c r="H82" s="1" t="s">
        <v>76</v>
      </c>
      <c r="I82" s="3">
        <v>233334</v>
      </c>
      <c r="J82" s="3">
        <v>0</v>
      </c>
      <c r="K82" s="1" t="s">
        <v>40</v>
      </c>
      <c r="L82" s="1" t="s">
        <v>981</v>
      </c>
      <c r="M82" s="1" t="s">
        <v>675</v>
      </c>
      <c r="N82" s="1" t="s">
        <v>948</v>
      </c>
      <c r="O82" s="1" t="s">
        <v>949</v>
      </c>
      <c r="P82" s="1" t="s">
        <v>43</v>
      </c>
      <c r="Q82" s="1" t="s">
        <v>43</v>
      </c>
      <c r="R82" s="3">
        <v>0</v>
      </c>
      <c r="S82" s="1" t="s">
        <v>44</v>
      </c>
      <c r="T82" s="1" t="s">
        <v>45</v>
      </c>
      <c r="U82" s="1" t="s">
        <v>934</v>
      </c>
      <c r="V82" s="1" t="s">
        <v>46</v>
      </c>
      <c r="W82" s="1" t="s">
        <v>975</v>
      </c>
      <c r="X82" s="1" t="s">
        <v>976</v>
      </c>
      <c r="Y82" s="1" t="s">
        <v>83</v>
      </c>
      <c r="Z82" s="1" t="s">
        <v>977</v>
      </c>
      <c r="AA82" s="1" t="s">
        <v>51</v>
      </c>
      <c r="AB82" s="1" t="s">
        <v>976</v>
      </c>
      <c r="AC82" s="1" t="s">
        <v>37</v>
      </c>
    </row>
    <row r="83" spans="1:29" hidden="1" x14ac:dyDescent="0.25">
      <c r="A83" s="1" t="s">
        <v>33</v>
      </c>
      <c r="B83" s="1" t="s">
        <v>34</v>
      </c>
      <c r="C83" s="2">
        <v>44581</v>
      </c>
      <c r="D83" s="1" t="s">
        <v>35</v>
      </c>
      <c r="E83" s="1" t="s">
        <v>36</v>
      </c>
      <c r="F83" s="1" t="s">
        <v>37</v>
      </c>
      <c r="G83" s="1" t="s">
        <v>982</v>
      </c>
      <c r="H83" s="1" t="s">
        <v>983</v>
      </c>
      <c r="I83" s="3">
        <v>0</v>
      </c>
      <c r="J83" s="54">
        <v>31475</v>
      </c>
      <c r="K83" s="1" t="s">
        <v>40</v>
      </c>
      <c r="L83" s="1" t="s">
        <v>41</v>
      </c>
      <c r="M83" s="1" t="s">
        <v>42</v>
      </c>
      <c r="N83" s="1" t="s">
        <v>37</v>
      </c>
      <c r="O83" s="1" t="s">
        <v>43</v>
      </c>
      <c r="P83" s="1" t="s">
        <v>43</v>
      </c>
      <c r="Q83" s="1" t="s">
        <v>43</v>
      </c>
      <c r="R83" s="3">
        <v>0</v>
      </c>
      <c r="S83" s="1" t="s">
        <v>44</v>
      </c>
      <c r="T83" s="1" t="s">
        <v>45</v>
      </c>
      <c r="U83" s="1" t="s">
        <v>982</v>
      </c>
      <c r="V83" s="1" t="s">
        <v>46</v>
      </c>
      <c r="W83" s="1" t="s">
        <v>47</v>
      </c>
      <c r="X83" s="1" t="s">
        <v>984</v>
      </c>
      <c r="Y83" s="1" t="s">
        <v>49</v>
      </c>
      <c r="Z83" s="1" t="s">
        <v>918</v>
      </c>
      <c r="AA83" s="1" t="s">
        <v>51</v>
      </c>
      <c r="AB83" s="1" t="s">
        <v>984</v>
      </c>
      <c r="AC83" s="1" t="s">
        <v>37</v>
      </c>
    </row>
    <row r="84" spans="1:29" hidden="1" x14ac:dyDescent="0.25">
      <c r="A84" s="1" t="s">
        <v>33</v>
      </c>
      <c r="B84" s="1" t="s">
        <v>34</v>
      </c>
      <c r="C84" s="2">
        <v>44581</v>
      </c>
      <c r="D84" s="1" t="s">
        <v>35</v>
      </c>
      <c r="E84" s="1" t="s">
        <v>36</v>
      </c>
      <c r="F84" s="1" t="s">
        <v>37</v>
      </c>
      <c r="G84" s="1" t="s">
        <v>985</v>
      </c>
      <c r="H84" s="1" t="s">
        <v>986</v>
      </c>
      <c r="I84" s="3">
        <v>0</v>
      </c>
      <c r="J84" s="54">
        <v>423976</v>
      </c>
      <c r="K84" s="1" t="s">
        <v>40</v>
      </c>
      <c r="L84" s="1" t="s">
        <v>41</v>
      </c>
      <c r="M84" s="1" t="s">
        <v>42</v>
      </c>
      <c r="N84" s="1" t="s">
        <v>37</v>
      </c>
      <c r="O84" s="1" t="s">
        <v>43</v>
      </c>
      <c r="P84" s="1" t="s">
        <v>43</v>
      </c>
      <c r="Q84" s="1" t="s">
        <v>43</v>
      </c>
      <c r="R84" s="3">
        <v>0</v>
      </c>
      <c r="S84" s="1" t="s">
        <v>44</v>
      </c>
      <c r="T84" s="1" t="s">
        <v>45</v>
      </c>
      <c r="U84" s="1" t="s">
        <v>985</v>
      </c>
      <c r="V84" s="1" t="s">
        <v>46</v>
      </c>
      <c r="W84" s="1" t="s">
        <v>47</v>
      </c>
      <c r="X84" s="1" t="s">
        <v>987</v>
      </c>
      <c r="Y84" s="1" t="s">
        <v>49</v>
      </c>
      <c r="Z84" s="1" t="s">
        <v>918</v>
      </c>
      <c r="AA84" s="1" t="s">
        <v>51</v>
      </c>
      <c r="AB84" s="1" t="s">
        <v>987</v>
      </c>
      <c r="AC84" s="1" t="s">
        <v>37</v>
      </c>
    </row>
    <row r="85" spans="1:29" hidden="1" x14ac:dyDescent="0.25">
      <c r="A85" s="1" t="s">
        <v>33</v>
      </c>
      <c r="B85" s="1" t="s">
        <v>34</v>
      </c>
      <c r="C85" s="2">
        <v>44581</v>
      </c>
      <c r="D85" s="1" t="s">
        <v>35</v>
      </c>
      <c r="E85" s="1" t="s">
        <v>36</v>
      </c>
      <c r="F85" s="1" t="s">
        <v>37</v>
      </c>
      <c r="G85" s="1" t="s">
        <v>988</v>
      </c>
      <c r="H85" s="1" t="s">
        <v>989</v>
      </c>
      <c r="I85" s="3">
        <v>0</v>
      </c>
      <c r="J85" s="54">
        <v>30284</v>
      </c>
      <c r="K85" s="1" t="s">
        <v>40</v>
      </c>
      <c r="L85" s="1" t="s">
        <v>62</v>
      </c>
      <c r="M85" s="1" t="s">
        <v>63</v>
      </c>
      <c r="N85" s="1" t="s">
        <v>37</v>
      </c>
      <c r="O85" s="1" t="s">
        <v>43</v>
      </c>
      <c r="P85" s="1" t="s">
        <v>43</v>
      </c>
      <c r="Q85" s="1" t="s">
        <v>43</v>
      </c>
      <c r="R85" s="3">
        <v>0</v>
      </c>
      <c r="S85" s="1" t="s">
        <v>44</v>
      </c>
      <c r="T85" s="1" t="s">
        <v>45</v>
      </c>
      <c r="U85" s="1" t="s">
        <v>988</v>
      </c>
      <c r="V85" s="1" t="s">
        <v>46</v>
      </c>
      <c r="W85" s="1" t="s">
        <v>47</v>
      </c>
      <c r="X85" s="1" t="s">
        <v>990</v>
      </c>
      <c r="Y85" s="1" t="s">
        <v>49</v>
      </c>
      <c r="Z85" s="1" t="s">
        <v>918</v>
      </c>
      <c r="AA85" s="1" t="s">
        <v>51</v>
      </c>
      <c r="AB85" s="1" t="s">
        <v>990</v>
      </c>
      <c r="AC85" s="1" t="s">
        <v>37</v>
      </c>
    </row>
    <row r="86" spans="1:29" hidden="1" x14ac:dyDescent="0.25">
      <c r="A86" s="1" t="s">
        <v>33</v>
      </c>
      <c r="B86" s="1" t="s">
        <v>34</v>
      </c>
      <c r="C86" s="2">
        <v>44585</v>
      </c>
      <c r="D86" s="1" t="s">
        <v>35</v>
      </c>
      <c r="E86" s="1" t="s">
        <v>36</v>
      </c>
      <c r="F86" s="1" t="s">
        <v>37</v>
      </c>
      <c r="G86" s="1" t="s">
        <v>991</v>
      </c>
      <c r="H86" s="1" t="s">
        <v>992</v>
      </c>
      <c r="I86" s="3">
        <v>0</v>
      </c>
      <c r="J86" s="54">
        <v>33623</v>
      </c>
      <c r="K86" s="1" t="s">
        <v>40</v>
      </c>
      <c r="L86" s="1" t="s">
        <v>41</v>
      </c>
      <c r="M86" s="1" t="s">
        <v>42</v>
      </c>
      <c r="N86" s="1" t="s">
        <v>37</v>
      </c>
      <c r="O86" s="1" t="s">
        <v>43</v>
      </c>
      <c r="P86" s="1" t="s">
        <v>43</v>
      </c>
      <c r="Q86" s="1" t="s">
        <v>43</v>
      </c>
      <c r="R86" s="3">
        <v>0</v>
      </c>
      <c r="S86" s="1" t="s">
        <v>44</v>
      </c>
      <c r="T86" s="1" t="s">
        <v>45</v>
      </c>
      <c r="U86" s="1" t="s">
        <v>991</v>
      </c>
      <c r="V86" s="1" t="s">
        <v>46</v>
      </c>
      <c r="W86" s="1" t="s">
        <v>47</v>
      </c>
      <c r="X86" s="1" t="s">
        <v>993</v>
      </c>
      <c r="Y86" s="1" t="s">
        <v>49</v>
      </c>
      <c r="Z86" s="1" t="s">
        <v>918</v>
      </c>
      <c r="AA86" s="1" t="s">
        <v>51</v>
      </c>
      <c r="AB86" s="1" t="s">
        <v>993</v>
      </c>
      <c r="AC86" s="1" t="s">
        <v>37</v>
      </c>
    </row>
    <row r="87" spans="1:29" hidden="1" x14ac:dyDescent="0.25">
      <c r="A87" s="1" t="s">
        <v>33</v>
      </c>
      <c r="B87" s="1" t="s">
        <v>34</v>
      </c>
      <c r="C87" s="2">
        <v>44585</v>
      </c>
      <c r="D87" s="1" t="s">
        <v>35</v>
      </c>
      <c r="E87" s="1" t="s">
        <v>36</v>
      </c>
      <c r="F87" s="1" t="s">
        <v>37</v>
      </c>
      <c r="G87" s="1" t="s">
        <v>994</v>
      </c>
      <c r="H87" s="1" t="s">
        <v>995</v>
      </c>
      <c r="I87" s="3">
        <v>0</v>
      </c>
      <c r="J87" s="54">
        <v>87781</v>
      </c>
      <c r="K87" s="1" t="s">
        <v>40</v>
      </c>
      <c r="L87" s="1" t="s">
        <v>41</v>
      </c>
      <c r="M87" s="1" t="s">
        <v>42</v>
      </c>
      <c r="N87" s="1" t="s">
        <v>37</v>
      </c>
      <c r="O87" s="1" t="s">
        <v>43</v>
      </c>
      <c r="P87" s="1" t="s">
        <v>43</v>
      </c>
      <c r="Q87" s="1" t="s">
        <v>43</v>
      </c>
      <c r="R87" s="3">
        <v>0</v>
      </c>
      <c r="S87" s="1" t="s">
        <v>44</v>
      </c>
      <c r="T87" s="1" t="s">
        <v>45</v>
      </c>
      <c r="U87" s="1" t="s">
        <v>994</v>
      </c>
      <c r="V87" s="1" t="s">
        <v>46</v>
      </c>
      <c r="W87" s="1" t="s">
        <v>47</v>
      </c>
      <c r="X87" s="1" t="s">
        <v>996</v>
      </c>
      <c r="Y87" s="1" t="s">
        <v>49</v>
      </c>
      <c r="Z87" s="1" t="s">
        <v>918</v>
      </c>
      <c r="AA87" s="1" t="s">
        <v>51</v>
      </c>
      <c r="AB87" s="1" t="s">
        <v>996</v>
      </c>
      <c r="AC87" s="1" t="s">
        <v>37</v>
      </c>
    </row>
    <row r="88" spans="1:29" hidden="1" x14ac:dyDescent="0.25">
      <c r="A88" s="1" t="s">
        <v>33</v>
      </c>
      <c r="B88" s="1" t="s">
        <v>34</v>
      </c>
      <c r="C88" s="2">
        <v>44585</v>
      </c>
      <c r="D88" s="1" t="s">
        <v>35</v>
      </c>
      <c r="E88" s="1" t="s">
        <v>36</v>
      </c>
      <c r="F88" s="1" t="s">
        <v>37</v>
      </c>
      <c r="G88" s="1" t="s">
        <v>997</v>
      </c>
      <c r="H88" s="1" t="s">
        <v>998</v>
      </c>
      <c r="I88" s="3">
        <v>0</v>
      </c>
      <c r="J88" s="54">
        <v>29261</v>
      </c>
      <c r="K88" s="1" t="s">
        <v>40</v>
      </c>
      <c r="L88" s="1" t="s">
        <v>41</v>
      </c>
      <c r="M88" s="1" t="s">
        <v>42</v>
      </c>
      <c r="N88" s="1" t="s">
        <v>37</v>
      </c>
      <c r="O88" s="1" t="s">
        <v>43</v>
      </c>
      <c r="P88" s="1" t="s">
        <v>43</v>
      </c>
      <c r="Q88" s="1" t="s">
        <v>43</v>
      </c>
      <c r="R88" s="3">
        <v>0</v>
      </c>
      <c r="S88" s="1" t="s">
        <v>44</v>
      </c>
      <c r="T88" s="1" t="s">
        <v>45</v>
      </c>
      <c r="U88" s="1" t="s">
        <v>997</v>
      </c>
      <c r="V88" s="1" t="s">
        <v>46</v>
      </c>
      <c r="W88" s="1" t="s">
        <v>47</v>
      </c>
      <c r="X88" s="1" t="s">
        <v>999</v>
      </c>
      <c r="Y88" s="1" t="s">
        <v>49</v>
      </c>
      <c r="Z88" s="1" t="s">
        <v>918</v>
      </c>
      <c r="AA88" s="1" t="s">
        <v>51</v>
      </c>
      <c r="AB88" s="1" t="s">
        <v>999</v>
      </c>
      <c r="AC88" s="1" t="s">
        <v>37</v>
      </c>
    </row>
    <row r="89" spans="1:29" hidden="1" x14ac:dyDescent="0.25">
      <c r="A89" s="1" t="s">
        <v>33</v>
      </c>
      <c r="B89" s="1" t="s">
        <v>34</v>
      </c>
      <c r="C89" s="2">
        <v>44585</v>
      </c>
      <c r="D89" s="1" t="s">
        <v>35</v>
      </c>
      <c r="E89" s="1" t="s">
        <v>36</v>
      </c>
      <c r="F89" s="1" t="s">
        <v>37</v>
      </c>
      <c r="G89" s="1" t="s">
        <v>1000</v>
      </c>
      <c r="H89" s="1" t="s">
        <v>1001</v>
      </c>
      <c r="I89" s="3">
        <v>0</v>
      </c>
      <c r="J89" s="54">
        <v>36615</v>
      </c>
      <c r="K89" s="1" t="s">
        <v>40</v>
      </c>
      <c r="L89" s="1" t="s">
        <v>340</v>
      </c>
      <c r="M89" s="1" t="s">
        <v>341</v>
      </c>
      <c r="N89" s="1" t="s">
        <v>37</v>
      </c>
      <c r="O89" s="1" t="s">
        <v>43</v>
      </c>
      <c r="P89" s="1" t="s">
        <v>43</v>
      </c>
      <c r="Q89" s="1" t="s">
        <v>43</v>
      </c>
      <c r="R89" s="3">
        <v>0</v>
      </c>
      <c r="S89" s="1" t="s">
        <v>44</v>
      </c>
      <c r="T89" s="1" t="s">
        <v>45</v>
      </c>
      <c r="U89" s="1" t="s">
        <v>1000</v>
      </c>
      <c r="V89" s="1" t="s">
        <v>46</v>
      </c>
      <c r="W89" s="1" t="s">
        <v>47</v>
      </c>
      <c r="X89" s="1" t="s">
        <v>1002</v>
      </c>
      <c r="Y89" s="1" t="s">
        <v>49</v>
      </c>
      <c r="Z89" s="1" t="s">
        <v>918</v>
      </c>
      <c r="AA89" s="1" t="s">
        <v>51</v>
      </c>
      <c r="AB89" s="1" t="s">
        <v>1002</v>
      </c>
      <c r="AC89" s="1" t="s">
        <v>37</v>
      </c>
    </row>
    <row r="90" spans="1:29" hidden="1" x14ac:dyDescent="0.25">
      <c r="A90" s="1" t="s">
        <v>33</v>
      </c>
      <c r="B90" s="1" t="s">
        <v>34</v>
      </c>
      <c r="C90" s="2">
        <v>44585</v>
      </c>
      <c r="D90" s="1" t="s">
        <v>35</v>
      </c>
      <c r="E90" s="1" t="s">
        <v>36</v>
      </c>
      <c r="F90" s="1" t="s">
        <v>37</v>
      </c>
      <c r="G90" s="1" t="s">
        <v>1003</v>
      </c>
      <c r="H90" s="1" t="s">
        <v>1004</v>
      </c>
      <c r="I90" s="3">
        <v>0</v>
      </c>
      <c r="J90" s="54">
        <v>29261</v>
      </c>
      <c r="K90" s="1" t="s">
        <v>40</v>
      </c>
      <c r="L90" s="1" t="s">
        <v>340</v>
      </c>
      <c r="M90" s="1" t="s">
        <v>341</v>
      </c>
      <c r="N90" s="1" t="s">
        <v>37</v>
      </c>
      <c r="O90" s="1" t="s">
        <v>43</v>
      </c>
      <c r="P90" s="1" t="s">
        <v>43</v>
      </c>
      <c r="Q90" s="1" t="s">
        <v>43</v>
      </c>
      <c r="R90" s="3">
        <v>0</v>
      </c>
      <c r="S90" s="1" t="s">
        <v>44</v>
      </c>
      <c r="T90" s="1" t="s">
        <v>45</v>
      </c>
      <c r="U90" s="1" t="s">
        <v>1003</v>
      </c>
      <c r="V90" s="1" t="s">
        <v>46</v>
      </c>
      <c r="W90" s="1" t="s">
        <v>47</v>
      </c>
      <c r="X90" s="1" t="s">
        <v>1005</v>
      </c>
      <c r="Y90" s="1" t="s">
        <v>49</v>
      </c>
      <c r="Z90" s="1" t="s">
        <v>918</v>
      </c>
      <c r="AA90" s="1" t="s">
        <v>51</v>
      </c>
      <c r="AB90" s="1" t="s">
        <v>1005</v>
      </c>
      <c r="AC90" s="1" t="s">
        <v>37</v>
      </c>
    </row>
    <row r="91" spans="1:29" hidden="1" x14ac:dyDescent="0.25">
      <c r="A91" s="1" t="s">
        <v>33</v>
      </c>
      <c r="B91" s="1" t="s">
        <v>34</v>
      </c>
      <c r="C91" s="2">
        <v>44585</v>
      </c>
      <c r="D91" s="1" t="s">
        <v>35</v>
      </c>
      <c r="E91" s="1" t="s">
        <v>36</v>
      </c>
      <c r="F91" s="1" t="s">
        <v>37</v>
      </c>
      <c r="G91" s="1" t="s">
        <v>1006</v>
      </c>
      <c r="H91" s="1" t="s">
        <v>1007</v>
      </c>
      <c r="I91" s="3">
        <v>0</v>
      </c>
      <c r="J91" s="54">
        <v>175561</v>
      </c>
      <c r="K91" s="1" t="s">
        <v>40</v>
      </c>
      <c r="L91" s="1" t="s">
        <v>340</v>
      </c>
      <c r="M91" s="1" t="s">
        <v>341</v>
      </c>
      <c r="N91" s="1" t="s">
        <v>37</v>
      </c>
      <c r="O91" s="1" t="s">
        <v>43</v>
      </c>
      <c r="P91" s="1" t="s">
        <v>43</v>
      </c>
      <c r="Q91" s="1" t="s">
        <v>43</v>
      </c>
      <c r="R91" s="3">
        <v>0</v>
      </c>
      <c r="S91" s="1" t="s">
        <v>44</v>
      </c>
      <c r="T91" s="1" t="s">
        <v>45</v>
      </c>
      <c r="U91" s="1" t="s">
        <v>1006</v>
      </c>
      <c r="V91" s="1" t="s">
        <v>46</v>
      </c>
      <c r="W91" s="1" t="s">
        <v>47</v>
      </c>
      <c r="X91" s="1" t="s">
        <v>1008</v>
      </c>
      <c r="Y91" s="1" t="s">
        <v>49</v>
      </c>
      <c r="Z91" s="1" t="s">
        <v>918</v>
      </c>
      <c r="AA91" s="1" t="s">
        <v>51</v>
      </c>
      <c r="AB91" s="1" t="s">
        <v>1008</v>
      </c>
      <c r="AC91" s="1" t="s">
        <v>37</v>
      </c>
    </row>
    <row r="92" spans="1:29" hidden="1" x14ac:dyDescent="0.25">
      <c r="A92" s="1" t="s">
        <v>33</v>
      </c>
      <c r="B92" s="1" t="s">
        <v>34</v>
      </c>
      <c r="C92" s="2">
        <v>44585</v>
      </c>
      <c r="D92" s="1" t="s">
        <v>35</v>
      </c>
      <c r="E92" s="1" t="s">
        <v>36</v>
      </c>
      <c r="F92" s="1" t="s">
        <v>37</v>
      </c>
      <c r="G92" s="1" t="s">
        <v>1009</v>
      </c>
      <c r="H92" s="1" t="s">
        <v>1010</v>
      </c>
      <c r="I92" s="3">
        <v>0</v>
      </c>
      <c r="J92" s="54">
        <v>46895</v>
      </c>
      <c r="K92" s="1" t="s">
        <v>40</v>
      </c>
      <c r="L92" s="1" t="s">
        <v>340</v>
      </c>
      <c r="M92" s="1" t="s">
        <v>341</v>
      </c>
      <c r="N92" s="1" t="s">
        <v>37</v>
      </c>
      <c r="O92" s="1" t="s">
        <v>43</v>
      </c>
      <c r="P92" s="1" t="s">
        <v>43</v>
      </c>
      <c r="Q92" s="1" t="s">
        <v>43</v>
      </c>
      <c r="R92" s="3">
        <v>0</v>
      </c>
      <c r="S92" s="1" t="s">
        <v>44</v>
      </c>
      <c r="T92" s="1" t="s">
        <v>45</v>
      </c>
      <c r="U92" s="1" t="s">
        <v>1009</v>
      </c>
      <c r="V92" s="1" t="s">
        <v>46</v>
      </c>
      <c r="W92" s="1" t="s">
        <v>47</v>
      </c>
      <c r="X92" s="1" t="s">
        <v>1011</v>
      </c>
      <c r="Y92" s="1" t="s">
        <v>49</v>
      </c>
      <c r="Z92" s="1" t="s">
        <v>918</v>
      </c>
      <c r="AA92" s="1" t="s">
        <v>51</v>
      </c>
      <c r="AB92" s="1" t="s">
        <v>1011</v>
      </c>
      <c r="AC92" s="1" t="s">
        <v>37</v>
      </c>
    </row>
    <row r="93" spans="1:29" hidden="1" x14ac:dyDescent="0.25">
      <c r="A93" s="1" t="s">
        <v>33</v>
      </c>
      <c r="B93" s="1" t="s">
        <v>34</v>
      </c>
      <c r="C93" s="2">
        <v>44585</v>
      </c>
      <c r="D93" s="1" t="s">
        <v>35</v>
      </c>
      <c r="E93" s="1" t="s">
        <v>36</v>
      </c>
      <c r="F93" s="1" t="s">
        <v>37</v>
      </c>
      <c r="G93" s="1" t="s">
        <v>1012</v>
      </c>
      <c r="H93" s="1" t="s">
        <v>1013</v>
      </c>
      <c r="I93" s="3">
        <v>0</v>
      </c>
      <c r="J93" s="54">
        <v>34280</v>
      </c>
      <c r="K93" s="1" t="s">
        <v>40</v>
      </c>
      <c r="L93" s="1" t="s">
        <v>340</v>
      </c>
      <c r="M93" s="1" t="s">
        <v>341</v>
      </c>
      <c r="N93" s="1" t="s">
        <v>37</v>
      </c>
      <c r="O93" s="1" t="s">
        <v>43</v>
      </c>
      <c r="P93" s="1" t="s">
        <v>43</v>
      </c>
      <c r="Q93" s="1" t="s">
        <v>43</v>
      </c>
      <c r="R93" s="3">
        <v>0</v>
      </c>
      <c r="S93" s="1" t="s">
        <v>44</v>
      </c>
      <c r="T93" s="1" t="s">
        <v>45</v>
      </c>
      <c r="U93" s="1" t="s">
        <v>1012</v>
      </c>
      <c r="V93" s="1" t="s">
        <v>46</v>
      </c>
      <c r="W93" s="1" t="s">
        <v>47</v>
      </c>
      <c r="X93" s="1" t="s">
        <v>1014</v>
      </c>
      <c r="Y93" s="1" t="s">
        <v>49</v>
      </c>
      <c r="Z93" s="1" t="s">
        <v>918</v>
      </c>
      <c r="AA93" s="1" t="s">
        <v>51</v>
      </c>
      <c r="AB93" s="1" t="s">
        <v>1014</v>
      </c>
      <c r="AC93" s="1" t="s">
        <v>37</v>
      </c>
    </row>
    <row r="94" spans="1:29" hidden="1" x14ac:dyDescent="0.25">
      <c r="A94" s="1" t="s">
        <v>33</v>
      </c>
      <c r="B94" s="1" t="s">
        <v>34</v>
      </c>
      <c r="C94" s="2">
        <v>44586</v>
      </c>
      <c r="D94" s="1" t="s">
        <v>35</v>
      </c>
      <c r="E94" s="1" t="s">
        <v>36</v>
      </c>
      <c r="F94" s="1" t="s">
        <v>37</v>
      </c>
      <c r="G94" s="1" t="s">
        <v>1015</v>
      </c>
      <c r="H94" s="1" t="s">
        <v>1016</v>
      </c>
      <c r="I94" s="3">
        <v>0</v>
      </c>
      <c r="J94" s="54">
        <v>371086</v>
      </c>
      <c r="K94" s="1" t="s">
        <v>40</v>
      </c>
      <c r="L94" s="1" t="s">
        <v>41</v>
      </c>
      <c r="M94" s="1" t="s">
        <v>42</v>
      </c>
      <c r="N94" s="1" t="s">
        <v>37</v>
      </c>
      <c r="O94" s="1" t="s">
        <v>43</v>
      </c>
      <c r="P94" s="1" t="s">
        <v>43</v>
      </c>
      <c r="Q94" s="1" t="s">
        <v>43</v>
      </c>
      <c r="R94" s="3">
        <v>0</v>
      </c>
      <c r="S94" s="1" t="s">
        <v>44</v>
      </c>
      <c r="T94" s="1" t="s">
        <v>45</v>
      </c>
      <c r="U94" s="1" t="s">
        <v>1015</v>
      </c>
      <c r="V94" s="1" t="s">
        <v>46</v>
      </c>
      <c r="W94" s="1" t="s">
        <v>47</v>
      </c>
      <c r="X94" s="1" t="s">
        <v>1017</v>
      </c>
      <c r="Y94" s="1" t="s">
        <v>49</v>
      </c>
      <c r="Z94" s="1" t="s">
        <v>918</v>
      </c>
      <c r="AA94" s="1" t="s">
        <v>51</v>
      </c>
      <c r="AB94" s="1" t="s">
        <v>1017</v>
      </c>
      <c r="AC94" s="1" t="s">
        <v>37</v>
      </c>
    </row>
    <row r="95" spans="1:29" hidden="1" x14ac:dyDescent="0.25">
      <c r="A95" s="1" t="s">
        <v>33</v>
      </c>
      <c r="B95" s="1" t="s">
        <v>34</v>
      </c>
      <c r="C95" s="2">
        <v>44588</v>
      </c>
      <c r="D95" s="1" t="s">
        <v>35</v>
      </c>
      <c r="E95" s="1" t="s">
        <v>36</v>
      </c>
      <c r="F95" s="1" t="s">
        <v>37</v>
      </c>
      <c r="G95" s="1" t="s">
        <v>1018</v>
      </c>
      <c r="H95" s="1" t="s">
        <v>1019</v>
      </c>
      <c r="I95" s="3">
        <v>0</v>
      </c>
      <c r="J95" s="54">
        <v>969509</v>
      </c>
      <c r="K95" s="1" t="s">
        <v>40</v>
      </c>
      <c r="L95" s="1" t="s">
        <v>41</v>
      </c>
      <c r="M95" s="1" t="s">
        <v>42</v>
      </c>
      <c r="N95" s="1" t="s">
        <v>37</v>
      </c>
      <c r="O95" s="1" t="s">
        <v>43</v>
      </c>
      <c r="P95" s="1" t="s">
        <v>43</v>
      </c>
      <c r="Q95" s="1" t="s">
        <v>43</v>
      </c>
      <c r="R95" s="3">
        <v>0</v>
      </c>
      <c r="S95" s="1" t="s">
        <v>44</v>
      </c>
      <c r="T95" s="1" t="s">
        <v>45</v>
      </c>
      <c r="U95" s="1" t="s">
        <v>1018</v>
      </c>
      <c r="V95" s="1" t="s">
        <v>46</v>
      </c>
      <c r="W95" s="1" t="s">
        <v>47</v>
      </c>
      <c r="X95" s="1" t="s">
        <v>1020</v>
      </c>
      <c r="Y95" s="1" t="s">
        <v>49</v>
      </c>
      <c r="Z95" s="1" t="s">
        <v>918</v>
      </c>
      <c r="AA95" s="1" t="s">
        <v>51</v>
      </c>
      <c r="AB95" s="1" t="s">
        <v>1020</v>
      </c>
      <c r="AC95" s="1" t="s">
        <v>37</v>
      </c>
    </row>
    <row r="96" spans="1:29" hidden="1" x14ac:dyDescent="0.25">
      <c r="A96" s="1" t="s">
        <v>33</v>
      </c>
      <c r="B96" s="1" t="s">
        <v>34</v>
      </c>
      <c r="C96" s="2">
        <v>44592</v>
      </c>
      <c r="D96" s="1" t="s">
        <v>73</v>
      </c>
      <c r="E96" s="1" t="s">
        <v>74</v>
      </c>
      <c r="F96" s="1" t="s">
        <v>37</v>
      </c>
      <c r="G96" s="1" t="s">
        <v>937</v>
      </c>
      <c r="H96" s="1" t="s">
        <v>76</v>
      </c>
      <c r="I96" s="3">
        <v>306355</v>
      </c>
      <c r="J96" s="3">
        <v>0</v>
      </c>
      <c r="K96" s="1" t="s">
        <v>40</v>
      </c>
      <c r="L96" s="1" t="s">
        <v>599</v>
      </c>
      <c r="M96" s="1" t="s">
        <v>600</v>
      </c>
      <c r="N96" s="1" t="s">
        <v>1021</v>
      </c>
      <c r="O96" s="1" t="s">
        <v>1022</v>
      </c>
      <c r="P96" s="1" t="s">
        <v>43</v>
      </c>
      <c r="Q96" s="1" t="s">
        <v>43</v>
      </c>
      <c r="R96" s="3">
        <v>0</v>
      </c>
      <c r="S96" s="1" t="s">
        <v>44</v>
      </c>
      <c r="T96" s="1" t="s">
        <v>45</v>
      </c>
      <c r="U96" s="1" t="s">
        <v>937</v>
      </c>
      <c r="V96" s="1" t="s">
        <v>46</v>
      </c>
      <c r="W96" s="1" t="s">
        <v>975</v>
      </c>
      <c r="X96" s="1" t="s">
        <v>1023</v>
      </c>
      <c r="Y96" s="1" t="s">
        <v>83</v>
      </c>
      <c r="Z96" s="1" t="s">
        <v>977</v>
      </c>
      <c r="AA96" s="1" t="s">
        <v>51</v>
      </c>
      <c r="AB96" s="1" t="s">
        <v>1023</v>
      </c>
      <c r="AC96" s="1" t="s">
        <v>37</v>
      </c>
    </row>
    <row r="97" spans="1:29" hidden="1" x14ac:dyDescent="0.25">
      <c r="A97" s="1" t="s">
        <v>33</v>
      </c>
      <c r="B97" s="1" t="s">
        <v>34</v>
      </c>
      <c r="C97" s="2">
        <v>44592</v>
      </c>
      <c r="D97" s="1" t="s">
        <v>73</v>
      </c>
      <c r="E97" s="1" t="s">
        <v>74</v>
      </c>
      <c r="F97" s="1" t="s">
        <v>37</v>
      </c>
      <c r="G97" s="1" t="s">
        <v>937</v>
      </c>
      <c r="H97" s="1" t="s">
        <v>76</v>
      </c>
      <c r="I97" s="3">
        <v>270801</v>
      </c>
      <c r="J97" s="3">
        <v>0</v>
      </c>
      <c r="K97" s="1" t="s">
        <v>40</v>
      </c>
      <c r="L97" s="1" t="s">
        <v>456</v>
      </c>
      <c r="M97" s="1" t="s">
        <v>457</v>
      </c>
      <c r="N97" s="1" t="s">
        <v>79</v>
      </c>
      <c r="O97" s="1" t="s">
        <v>80</v>
      </c>
      <c r="P97" s="1" t="s">
        <v>43</v>
      </c>
      <c r="Q97" s="1" t="s">
        <v>43</v>
      </c>
      <c r="R97" s="3">
        <v>0</v>
      </c>
      <c r="S97" s="1" t="s">
        <v>44</v>
      </c>
      <c r="T97" s="1" t="s">
        <v>45</v>
      </c>
      <c r="U97" s="1" t="s">
        <v>937</v>
      </c>
      <c r="V97" s="1" t="s">
        <v>46</v>
      </c>
      <c r="W97" s="1" t="s">
        <v>975</v>
      </c>
      <c r="X97" s="1" t="s">
        <v>1023</v>
      </c>
      <c r="Y97" s="1" t="s">
        <v>83</v>
      </c>
      <c r="Z97" s="1" t="s">
        <v>977</v>
      </c>
      <c r="AA97" s="1" t="s">
        <v>51</v>
      </c>
      <c r="AB97" s="1" t="s">
        <v>1023</v>
      </c>
      <c r="AC97" s="1" t="s">
        <v>37</v>
      </c>
    </row>
    <row r="98" spans="1:29" hidden="1" x14ac:dyDescent="0.25">
      <c r="A98" s="1" t="s">
        <v>33</v>
      </c>
      <c r="B98" s="1" t="s">
        <v>34</v>
      </c>
      <c r="C98" s="2">
        <v>44592</v>
      </c>
      <c r="D98" s="1" t="s">
        <v>73</v>
      </c>
      <c r="E98" s="1" t="s">
        <v>74</v>
      </c>
      <c r="F98" s="1" t="s">
        <v>37</v>
      </c>
      <c r="G98" s="1" t="s">
        <v>937</v>
      </c>
      <c r="H98" s="1" t="s">
        <v>76</v>
      </c>
      <c r="I98" s="3">
        <v>33334</v>
      </c>
      <c r="J98" s="3">
        <v>0</v>
      </c>
      <c r="K98" s="1" t="s">
        <v>40</v>
      </c>
      <c r="L98" s="1" t="s">
        <v>442</v>
      </c>
      <c r="M98" s="1" t="s">
        <v>443</v>
      </c>
      <c r="N98" s="1" t="s">
        <v>79</v>
      </c>
      <c r="O98" s="1" t="s">
        <v>80</v>
      </c>
      <c r="P98" s="1" t="s">
        <v>43</v>
      </c>
      <c r="Q98" s="1" t="s">
        <v>43</v>
      </c>
      <c r="R98" s="3">
        <v>0</v>
      </c>
      <c r="S98" s="1" t="s">
        <v>44</v>
      </c>
      <c r="T98" s="1" t="s">
        <v>45</v>
      </c>
      <c r="U98" s="1" t="s">
        <v>937</v>
      </c>
      <c r="V98" s="1" t="s">
        <v>46</v>
      </c>
      <c r="W98" s="1" t="s">
        <v>975</v>
      </c>
      <c r="X98" s="1" t="s">
        <v>1023</v>
      </c>
      <c r="Y98" s="1" t="s">
        <v>83</v>
      </c>
      <c r="Z98" s="1" t="s">
        <v>977</v>
      </c>
      <c r="AA98" s="1" t="s">
        <v>51</v>
      </c>
      <c r="AB98" s="1" t="s">
        <v>1023</v>
      </c>
      <c r="AC98" s="1" t="s">
        <v>37</v>
      </c>
    </row>
    <row r="99" spans="1:29" hidden="1" x14ac:dyDescent="0.25">
      <c r="A99" s="1" t="s">
        <v>33</v>
      </c>
      <c r="B99" s="1" t="s">
        <v>34</v>
      </c>
      <c r="C99" s="2">
        <v>44592</v>
      </c>
      <c r="D99" s="1" t="s">
        <v>73</v>
      </c>
      <c r="E99" s="1" t="s">
        <v>74</v>
      </c>
      <c r="F99" s="1" t="s">
        <v>37</v>
      </c>
      <c r="G99" s="1" t="s">
        <v>937</v>
      </c>
      <c r="H99" s="1" t="s">
        <v>76</v>
      </c>
      <c r="I99" s="3">
        <v>166667</v>
      </c>
      <c r="J99" s="3">
        <v>0</v>
      </c>
      <c r="K99" s="1" t="s">
        <v>40</v>
      </c>
      <c r="L99" s="1" t="s">
        <v>139</v>
      </c>
      <c r="M99" s="1" t="s">
        <v>140</v>
      </c>
      <c r="N99" s="1" t="s">
        <v>79</v>
      </c>
      <c r="O99" s="1" t="s">
        <v>80</v>
      </c>
      <c r="P99" s="1" t="s">
        <v>43</v>
      </c>
      <c r="Q99" s="1" t="s">
        <v>43</v>
      </c>
      <c r="R99" s="3">
        <v>0</v>
      </c>
      <c r="S99" s="1" t="s">
        <v>44</v>
      </c>
      <c r="T99" s="1" t="s">
        <v>45</v>
      </c>
      <c r="U99" s="1" t="s">
        <v>937</v>
      </c>
      <c r="V99" s="1" t="s">
        <v>46</v>
      </c>
      <c r="W99" s="1" t="s">
        <v>975</v>
      </c>
      <c r="X99" s="1" t="s">
        <v>1023</v>
      </c>
      <c r="Y99" s="1" t="s">
        <v>83</v>
      </c>
      <c r="Z99" s="1" t="s">
        <v>977</v>
      </c>
      <c r="AA99" s="1" t="s">
        <v>51</v>
      </c>
      <c r="AB99" s="1" t="s">
        <v>1023</v>
      </c>
      <c r="AC99" s="1" t="s">
        <v>37</v>
      </c>
    </row>
    <row r="100" spans="1:29" hidden="1" x14ac:dyDescent="0.25">
      <c r="A100" s="1" t="s">
        <v>33</v>
      </c>
      <c r="B100" s="1" t="s">
        <v>34</v>
      </c>
      <c r="C100" s="2">
        <v>44592</v>
      </c>
      <c r="D100" s="1" t="s">
        <v>73</v>
      </c>
      <c r="E100" s="1" t="s">
        <v>74</v>
      </c>
      <c r="F100" s="1" t="s">
        <v>37</v>
      </c>
      <c r="G100" s="1" t="s">
        <v>937</v>
      </c>
      <c r="H100" s="1" t="s">
        <v>76</v>
      </c>
      <c r="I100" s="3">
        <v>33334</v>
      </c>
      <c r="J100" s="3">
        <v>0</v>
      </c>
      <c r="K100" s="1" t="s">
        <v>40</v>
      </c>
      <c r="L100" s="1" t="s">
        <v>352</v>
      </c>
      <c r="M100" s="1" t="s">
        <v>353</v>
      </c>
      <c r="N100" s="1" t="s">
        <v>79</v>
      </c>
      <c r="O100" s="1" t="s">
        <v>80</v>
      </c>
      <c r="P100" s="1" t="s">
        <v>43</v>
      </c>
      <c r="Q100" s="1" t="s">
        <v>43</v>
      </c>
      <c r="R100" s="3">
        <v>0</v>
      </c>
      <c r="S100" s="1" t="s">
        <v>44</v>
      </c>
      <c r="T100" s="1" t="s">
        <v>45</v>
      </c>
      <c r="U100" s="1" t="s">
        <v>937</v>
      </c>
      <c r="V100" s="1" t="s">
        <v>46</v>
      </c>
      <c r="W100" s="1" t="s">
        <v>975</v>
      </c>
      <c r="X100" s="1" t="s">
        <v>1023</v>
      </c>
      <c r="Y100" s="1" t="s">
        <v>83</v>
      </c>
      <c r="Z100" s="1" t="s">
        <v>977</v>
      </c>
      <c r="AA100" s="1" t="s">
        <v>51</v>
      </c>
      <c r="AB100" s="1" t="s">
        <v>1023</v>
      </c>
      <c r="AC100" s="1" t="s">
        <v>37</v>
      </c>
    </row>
    <row r="101" spans="1:29" hidden="1" x14ac:dyDescent="0.25">
      <c r="A101" s="1" t="s">
        <v>33</v>
      </c>
      <c r="B101" s="1" t="s">
        <v>34</v>
      </c>
      <c r="C101" s="2">
        <v>44592</v>
      </c>
      <c r="D101" s="1" t="s">
        <v>73</v>
      </c>
      <c r="E101" s="1" t="s">
        <v>74</v>
      </c>
      <c r="F101" s="1" t="s">
        <v>37</v>
      </c>
      <c r="G101" s="1" t="s">
        <v>937</v>
      </c>
      <c r="H101" s="1" t="s">
        <v>76</v>
      </c>
      <c r="I101" s="3">
        <v>101621</v>
      </c>
      <c r="J101" s="3">
        <v>0</v>
      </c>
      <c r="K101" s="1" t="s">
        <v>40</v>
      </c>
      <c r="L101" s="1" t="s">
        <v>484</v>
      </c>
      <c r="M101" s="1" t="s">
        <v>485</v>
      </c>
      <c r="N101" s="1" t="s">
        <v>79</v>
      </c>
      <c r="O101" s="1" t="s">
        <v>80</v>
      </c>
      <c r="P101" s="1" t="s">
        <v>43</v>
      </c>
      <c r="Q101" s="1" t="s">
        <v>43</v>
      </c>
      <c r="R101" s="3">
        <v>0</v>
      </c>
      <c r="S101" s="1" t="s">
        <v>44</v>
      </c>
      <c r="T101" s="1" t="s">
        <v>45</v>
      </c>
      <c r="U101" s="1" t="s">
        <v>937</v>
      </c>
      <c r="V101" s="1" t="s">
        <v>46</v>
      </c>
      <c r="W101" s="1" t="s">
        <v>975</v>
      </c>
      <c r="X101" s="1" t="s">
        <v>1023</v>
      </c>
      <c r="Y101" s="1" t="s">
        <v>83</v>
      </c>
      <c r="Z101" s="1" t="s">
        <v>977</v>
      </c>
      <c r="AA101" s="1" t="s">
        <v>51</v>
      </c>
      <c r="AB101" s="1" t="s">
        <v>1023</v>
      </c>
      <c r="AC101" s="1" t="s">
        <v>37</v>
      </c>
    </row>
    <row r="102" spans="1:29" hidden="1" x14ac:dyDescent="0.25">
      <c r="A102" s="1" t="s">
        <v>33</v>
      </c>
      <c r="B102" s="1" t="s">
        <v>34</v>
      </c>
      <c r="C102" s="2">
        <v>44592</v>
      </c>
      <c r="D102" s="1" t="s">
        <v>73</v>
      </c>
      <c r="E102" s="1" t="s">
        <v>74</v>
      </c>
      <c r="F102" s="1" t="s">
        <v>37</v>
      </c>
      <c r="G102" s="1" t="s">
        <v>937</v>
      </c>
      <c r="H102" s="1" t="s">
        <v>76</v>
      </c>
      <c r="I102" s="3">
        <v>33476</v>
      </c>
      <c r="J102" s="3">
        <v>0</v>
      </c>
      <c r="K102" s="1" t="s">
        <v>40</v>
      </c>
      <c r="L102" s="1" t="s">
        <v>436</v>
      </c>
      <c r="M102" s="1" t="s">
        <v>437</v>
      </c>
      <c r="N102" s="1" t="s">
        <v>79</v>
      </c>
      <c r="O102" s="1" t="s">
        <v>80</v>
      </c>
      <c r="P102" s="1" t="s">
        <v>43</v>
      </c>
      <c r="Q102" s="1" t="s">
        <v>43</v>
      </c>
      <c r="R102" s="3">
        <v>0</v>
      </c>
      <c r="S102" s="1" t="s">
        <v>44</v>
      </c>
      <c r="T102" s="1" t="s">
        <v>45</v>
      </c>
      <c r="U102" s="1" t="s">
        <v>937</v>
      </c>
      <c r="V102" s="1" t="s">
        <v>46</v>
      </c>
      <c r="W102" s="1" t="s">
        <v>975</v>
      </c>
      <c r="X102" s="1" t="s">
        <v>1023</v>
      </c>
      <c r="Y102" s="1" t="s">
        <v>83</v>
      </c>
      <c r="Z102" s="1" t="s">
        <v>977</v>
      </c>
      <c r="AA102" s="1" t="s">
        <v>51</v>
      </c>
      <c r="AB102" s="1" t="s">
        <v>1023</v>
      </c>
      <c r="AC102" s="1" t="s">
        <v>37</v>
      </c>
    </row>
    <row r="103" spans="1:29" hidden="1" x14ac:dyDescent="0.25">
      <c r="A103" s="1" t="s">
        <v>33</v>
      </c>
      <c r="B103" s="1" t="s">
        <v>34</v>
      </c>
      <c r="C103" s="2">
        <v>44592</v>
      </c>
      <c r="D103" s="1" t="s">
        <v>73</v>
      </c>
      <c r="E103" s="1" t="s">
        <v>74</v>
      </c>
      <c r="F103" s="1" t="s">
        <v>37</v>
      </c>
      <c r="G103" s="1" t="s">
        <v>937</v>
      </c>
      <c r="H103" s="1" t="s">
        <v>76</v>
      </c>
      <c r="I103" s="3">
        <v>33334</v>
      </c>
      <c r="J103" s="3">
        <v>0</v>
      </c>
      <c r="K103" s="1" t="s">
        <v>40</v>
      </c>
      <c r="L103" s="1" t="s">
        <v>504</v>
      </c>
      <c r="M103" s="1" t="s">
        <v>505</v>
      </c>
      <c r="N103" s="1" t="s">
        <v>79</v>
      </c>
      <c r="O103" s="1" t="s">
        <v>80</v>
      </c>
      <c r="P103" s="1" t="s">
        <v>43</v>
      </c>
      <c r="Q103" s="1" t="s">
        <v>43</v>
      </c>
      <c r="R103" s="3">
        <v>0</v>
      </c>
      <c r="S103" s="1" t="s">
        <v>44</v>
      </c>
      <c r="T103" s="1" t="s">
        <v>45</v>
      </c>
      <c r="U103" s="1" t="s">
        <v>937</v>
      </c>
      <c r="V103" s="1" t="s">
        <v>46</v>
      </c>
      <c r="W103" s="1" t="s">
        <v>975</v>
      </c>
      <c r="X103" s="1" t="s">
        <v>1023</v>
      </c>
      <c r="Y103" s="1" t="s">
        <v>83</v>
      </c>
      <c r="Z103" s="1" t="s">
        <v>977</v>
      </c>
      <c r="AA103" s="1" t="s">
        <v>51</v>
      </c>
      <c r="AB103" s="1" t="s">
        <v>1023</v>
      </c>
      <c r="AC103" s="1" t="s">
        <v>37</v>
      </c>
    </row>
    <row r="104" spans="1:29" hidden="1" x14ac:dyDescent="0.25">
      <c r="A104" s="1" t="s">
        <v>33</v>
      </c>
      <c r="B104" s="1" t="s">
        <v>34</v>
      </c>
      <c r="C104" s="2">
        <v>44592</v>
      </c>
      <c r="D104" s="1" t="s">
        <v>73</v>
      </c>
      <c r="E104" s="1" t="s">
        <v>74</v>
      </c>
      <c r="F104" s="1" t="s">
        <v>37</v>
      </c>
      <c r="G104" s="1" t="s">
        <v>937</v>
      </c>
      <c r="H104" s="1" t="s">
        <v>76</v>
      </c>
      <c r="I104" s="3">
        <v>249742</v>
      </c>
      <c r="J104" s="3">
        <v>0</v>
      </c>
      <c r="K104" s="1" t="s">
        <v>40</v>
      </c>
      <c r="L104" s="1" t="s">
        <v>979</v>
      </c>
      <c r="M104" s="1" t="s">
        <v>691</v>
      </c>
      <c r="N104" s="1" t="s">
        <v>79</v>
      </c>
      <c r="O104" s="1" t="s">
        <v>80</v>
      </c>
      <c r="P104" s="1" t="s">
        <v>43</v>
      </c>
      <c r="Q104" s="1" t="s">
        <v>43</v>
      </c>
      <c r="R104" s="3">
        <v>0</v>
      </c>
      <c r="S104" s="1" t="s">
        <v>44</v>
      </c>
      <c r="T104" s="1" t="s">
        <v>45</v>
      </c>
      <c r="U104" s="1" t="s">
        <v>937</v>
      </c>
      <c r="V104" s="1" t="s">
        <v>46</v>
      </c>
      <c r="W104" s="1" t="s">
        <v>975</v>
      </c>
      <c r="X104" s="1" t="s">
        <v>1023</v>
      </c>
      <c r="Y104" s="1" t="s">
        <v>83</v>
      </c>
      <c r="Z104" s="1" t="s">
        <v>977</v>
      </c>
      <c r="AA104" s="1" t="s">
        <v>51</v>
      </c>
      <c r="AB104" s="1" t="s">
        <v>1023</v>
      </c>
      <c r="AC104" s="1" t="s">
        <v>37</v>
      </c>
    </row>
    <row r="105" spans="1:29" hidden="1" x14ac:dyDescent="0.25">
      <c r="A105" s="1" t="s">
        <v>33</v>
      </c>
      <c r="B105" s="1" t="s">
        <v>34</v>
      </c>
      <c r="C105" s="2">
        <v>44592</v>
      </c>
      <c r="D105" s="1" t="s">
        <v>73</v>
      </c>
      <c r="E105" s="1" t="s">
        <v>74</v>
      </c>
      <c r="F105" s="1" t="s">
        <v>37</v>
      </c>
      <c r="G105" s="1" t="s">
        <v>937</v>
      </c>
      <c r="H105" s="1" t="s">
        <v>76</v>
      </c>
      <c r="I105" s="3">
        <v>266668</v>
      </c>
      <c r="J105" s="3">
        <v>0</v>
      </c>
      <c r="K105" s="1" t="s">
        <v>40</v>
      </c>
      <c r="L105" s="1" t="s">
        <v>773</v>
      </c>
      <c r="M105" s="1" t="s">
        <v>774</v>
      </c>
      <c r="N105" s="1" t="s">
        <v>79</v>
      </c>
      <c r="O105" s="1" t="s">
        <v>80</v>
      </c>
      <c r="P105" s="1" t="s">
        <v>43</v>
      </c>
      <c r="Q105" s="1" t="s">
        <v>43</v>
      </c>
      <c r="R105" s="3">
        <v>0</v>
      </c>
      <c r="S105" s="1" t="s">
        <v>44</v>
      </c>
      <c r="T105" s="1" t="s">
        <v>45</v>
      </c>
      <c r="U105" s="1" t="s">
        <v>937</v>
      </c>
      <c r="V105" s="1" t="s">
        <v>46</v>
      </c>
      <c r="W105" s="1" t="s">
        <v>975</v>
      </c>
      <c r="X105" s="1" t="s">
        <v>1023</v>
      </c>
      <c r="Y105" s="1" t="s">
        <v>83</v>
      </c>
      <c r="Z105" s="1" t="s">
        <v>977</v>
      </c>
      <c r="AA105" s="1" t="s">
        <v>51</v>
      </c>
      <c r="AB105" s="1" t="s">
        <v>1023</v>
      </c>
      <c r="AC105" s="1" t="s">
        <v>37</v>
      </c>
    </row>
    <row r="106" spans="1:29" hidden="1" x14ac:dyDescent="0.25">
      <c r="A106" s="1" t="s">
        <v>33</v>
      </c>
      <c r="B106" s="1" t="s">
        <v>34</v>
      </c>
      <c r="C106" s="2">
        <v>44592</v>
      </c>
      <c r="D106" s="1" t="s">
        <v>73</v>
      </c>
      <c r="E106" s="1" t="s">
        <v>74</v>
      </c>
      <c r="F106" s="1" t="s">
        <v>37</v>
      </c>
      <c r="G106" s="1" t="s">
        <v>937</v>
      </c>
      <c r="H106" s="1" t="s">
        <v>76</v>
      </c>
      <c r="I106" s="3">
        <v>35019</v>
      </c>
      <c r="J106" s="3">
        <v>0</v>
      </c>
      <c r="K106" s="1" t="s">
        <v>40</v>
      </c>
      <c r="L106" s="1" t="s">
        <v>135</v>
      </c>
      <c r="M106" s="1" t="s">
        <v>136</v>
      </c>
      <c r="N106" s="1" t="s">
        <v>79</v>
      </c>
      <c r="O106" s="1" t="s">
        <v>80</v>
      </c>
      <c r="P106" s="1" t="s">
        <v>43</v>
      </c>
      <c r="Q106" s="1" t="s">
        <v>43</v>
      </c>
      <c r="R106" s="3">
        <v>0</v>
      </c>
      <c r="S106" s="1" t="s">
        <v>44</v>
      </c>
      <c r="T106" s="1" t="s">
        <v>45</v>
      </c>
      <c r="U106" s="1" t="s">
        <v>937</v>
      </c>
      <c r="V106" s="1" t="s">
        <v>46</v>
      </c>
      <c r="W106" s="1" t="s">
        <v>975</v>
      </c>
      <c r="X106" s="1" t="s">
        <v>1023</v>
      </c>
      <c r="Y106" s="1" t="s">
        <v>83</v>
      </c>
      <c r="Z106" s="1" t="s">
        <v>977</v>
      </c>
      <c r="AA106" s="1" t="s">
        <v>51</v>
      </c>
      <c r="AB106" s="1" t="s">
        <v>1023</v>
      </c>
      <c r="AC106" s="1" t="s">
        <v>37</v>
      </c>
    </row>
    <row r="107" spans="1:29" hidden="1" x14ac:dyDescent="0.25">
      <c r="A107" s="1" t="s">
        <v>33</v>
      </c>
      <c r="B107" s="1" t="s">
        <v>34</v>
      </c>
      <c r="C107" s="2">
        <v>44592</v>
      </c>
      <c r="D107" s="1" t="s">
        <v>73</v>
      </c>
      <c r="E107" s="1" t="s">
        <v>74</v>
      </c>
      <c r="F107" s="1" t="s">
        <v>37</v>
      </c>
      <c r="G107" s="1" t="s">
        <v>937</v>
      </c>
      <c r="H107" s="1" t="s">
        <v>76</v>
      </c>
      <c r="I107" s="3">
        <v>327939</v>
      </c>
      <c r="J107" s="3">
        <v>0</v>
      </c>
      <c r="K107" s="1" t="s">
        <v>40</v>
      </c>
      <c r="L107" s="1" t="s">
        <v>533</v>
      </c>
      <c r="M107" s="1" t="s">
        <v>534</v>
      </c>
      <c r="N107" s="1" t="s">
        <v>79</v>
      </c>
      <c r="O107" s="1" t="s">
        <v>80</v>
      </c>
      <c r="P107" s="1" t="s">
        <v>43</v>
      </c>
      <c r="Q107" s="1" t="s">
        <v>43</v>
      </c>
      <c r="R107" s="3">
        <v>0</v>
      </c>
      <c r="S107" s="1" t="s">
        <v>44</v>
      </c>
      <c r="T107" s="1" t="s">
        <v>45</v>
      </c>
      <c r="U107" s="1" t="s">
        <v>937</v>
      </c>
      <c r="V107" s="1" t="s">
        <v>46</v>
      </c>
      <c r="W107" s="1" t="s">
        <v>975</v>
      </c>
      <c r="X107" s="1" t="s">
        <v>1023</v>
      </c>
      <c r="Y107" s="1" t="s">
        <v>83</v>
      </c>
      <c r="Z107" s="1" t="s">
        <v>977</v>
      </c>
      <c r="AA107" s="1" t="s">
        <v>51</v>
      </c>
      <c r="AB107" s="1" t="s">
        <v>1023</v>
      </c>
      <c r="AC107" s="1" t="s">
        <v>37</v>
      </c>
    </row>
    <row r="108" spans="1:29" hidden="1" x14ac:dyDescent="0.25">
      <c r="A108" s="1" t="s">
        <v>33</v>
      </c>
      <c r="B108" s="1" t="s">
        <v>34</v>
      </c>
      <c r="C108" s="2">
        <v>44592</v>
      </c>
      <c r="D108" s="1" t="s">
        <v>73</v>
      </c>
      <c r="E108" s="1" t="s">
        <v>74</v>
      </c>
      <c r="F108" s="1" t="s">
        <v>37</v>
      </c>
      <c r="G108" s="1" t="s">
        <v>937</v>
      </c>
      <c r="H108" s="1" t="s">
        <v>76</v>
      </c>
      <c r="I108" s="3">
        <v>466667</v>
      </c>
      <c r="J108" s="3">
        <v>0</v>
      </c>
      <c r="K108" s="1" t="s">
        <v>40</v>
      </c>
      <c r="L108" s="1" t="s">
        <v>537</v>
      </c>
      <c r="M108" s="1" t="s">
        <v>538</v>
      </c>
      <c r="N108" s="1" t="s">
        <v>79</v>
      </c>
      <c r="O108" s="1" t="s">
        <v>80</v>
      </c>
      <c r="P108" s="1" t="s">
        <v>43</v>
      </c>
      <c r="Q108" s="1" t="s">
        <v>43</v>
      </c>
      <c r="R108" s="3">
        <v>0</v>
      </c>
      <c r="S108" s="1" t="s">
        <v>44</v>
      </c>
      <c r="T108" s="1" t="s">
        <v>45</v>
      </c>
      <c r="U108" s="1" t="s">
        <v>937</v>
      </c>
      <c r="V108" s="1" t="s">
        <v>46</v>
      </c>
      <c r="W108" s="1" t="s">
        <v>975</v>
      </c>
      <c r="X108" s="1" t="s">
        <v>1023</v>
      </c>
      <c r="Y108" s="1" t="s">
        <v>83</v>
      </c>
      <c r="Z108" s="1" t="s">
        <v>977</v>
      </c>
      <c r="AA108" s="1" t="s">
        <v>51</v>
      </c>
      <c r="AB108" s="1" t="s">
        <v>1023</v>
      </c>
      <c r="AC108" s="1" t="s">
        <v>37</v>
      </c>
    </row>
    <row r="109" spans="1:29" hidden="1" x14ac:dyDescent="0.25">
      <c r="A109" s="1" t="s">
        <v>33</v>
      </c>
      <c r="B109" s="1" t="s">
        <v>34</v>
      </c>
      <c r="C109" s="2">
        <v>44592</v>
      </c>
      <c r="D109" s="1" t="s">
        <v>73</v>
      </c>
      <c r="E109" s="1" t="s">
        <v>74</v>
      </c>
      <c r="F109" s="1" t="s">
        <v>37</v>
      </c>
      <c r="G109" s="1" t="s">
        <v>937</v>
      </c>
      <c r="H109" s="1" t="s">
        <v>76</v>
      </c>
      <c r="I109" s="3">
        <v>33467</v>
      </c>
      <c r="J109" s="3">
        <v>0</v>
      </c>
      <c r="K109" s="1" t="s">
        <v>40</v>
      </c>
      <c r="L109" s="1" t="s">
        <v>480</v>
      </c>
      <c r="M109" s="1" t="s">
        <v>481</v>
      </c>
      <c r="N109" s="1" t="s">
        <v>79</v>
      </c>
      <c r="O109" s="1" t="s">
        <v>80</v>
      </c>
      <c r="P109" s="1" t="s">
        <v>43</v>
      </c>
      <c r="Q109" s="1" t="s">
        <v>43</v>
      </c>
      <c r="R109" s="3">
        <v>0</v>
      </c>
      <c r="S109" s="1" t="s">
        <v>44</v>
      </c>
      <c r="T109" s="1" t="s">
        <v>45</v>
      </c>
      <c r="U109" s="1" t="s">
        <v>937</v>
      </c>
      <c r="V109" s="1" t="s">
        <v>46</v>
      </c>
      <c r="W109" s="1" t="s">
        <v>975</v>
      </c>
      <c r="X109" s="1" t="s">
        <v>1023</v>
      </c>
      <c r="Y109" s="1" t="s">
        <v>83</v>
      </c>
      <c r="Z109" s="1" t="s">
        <v>977</v>
      </c>
      <c r="AA109" s="1" t="s">
        <v>51</v>
      </c>
      <c r="AB109" s="1" t="s">
        <v>1023</v>
      </c>
      <c r="AC109" s="1" t="s">
        <v>37</v>
      </c>
    </row>
    <row r="110" spans="1:29" hidden="1" x14ac:dyDescent="0.25">
      <c r="A110" s="1" t="s">
        <v>33</v>
      </c>
      <c r="B110" s="1" t="s">
        <v>34</v>
      </c>
      <c r="C110" s="2">
        <v>44592</v>
      </c>
      <c r="D110" s="1" t="s">
        <v>73</v>
      </c>
      <c r="E110" s="1" t="s">
        <v>74</v>
      </c>
      <c r="F110" s="1" t="s">
        <v>37</v>
      </c>
      <c r="G110" s="1" t="s">
        <v>937</v>
      </c>
      <c r="H110" s="1" t="s">
        <v>76</v>
      </c>
      <c r="I110" s="3">
        <v>103074</v>
      </c>
      <c r="J110" s="3">
        <v>0</v>
      </c>
      <c r="K110" s="1" t="s">
        <v>40</v>
      </c>
      <c r="L110" s="1" t="s">
        <v>115</v>
      </c>
      <c r="M110" s="1" t="s">
        <v>116</v>
      </c>
      <c r="N110" s="1" t="s">
        <v>79</v>
      </c>
      <c r="O110" s="1" t="s">
        <v>80</v>
      </c>
      <c r="P110" s="1" t="s">
        <v>43</v>
      </c>
      <c r="Q110" s="1" t="s">
        <v>43</v>
      </c>
      <c r="R110" s="3">
        <v>0</v>
      </c>
      <c r="S110" s="1" t="s">
        <v>44</v>
      </c>
      <c r="T110" s="1" t="s">
        <v>45</v>
      </c>
      <c r="U110" s="1" t="s">
        <v>937</v>
      </c>
      <c r="V110" s="1" t="s">
        <v>46</v>
      </c>
      <c r="W110" s="1" t="s">
        <v>975</v>
      </c>
      <c r="X110" s="1" t="s">
        <v>1023</v>
      </c>
      <c r="Y110" s="1" t="s">
        <v>83</v>
      </c>
      <c r="Z110" s="1" t="s">
        <v>977</v>
      </c>
      <c r="AA110" s="1" t="s">
        <v>51</v>
      </c>
      <c r="AB110" s="1" t="s">
        <v>1023</v>
      </c>
      <c r="AC110" s="1" t="s">
        <v>37</v>
      </c>
    </row>
    <row r="111" spans="1:29" hidden="1" x14ac:dyDescent="0.25">
      <c r="A111" s="1" t="s">
        <v>33</v>
      </c>
      <c r="B111" s="1" t="s">
        <v>34</v>
      </c>
      <c r="C111" s="2">
        <v>44595</v>
      </c>
      <c r="D111" s="1" t="s">
        <v>35</v>
      </c>
      <c r="E111" s="1" t="s">
        <v>36</v>
      </c>
      <c r="F111" s="1" t="s">
        <v>37</v>
      </c>
      <c r="G111" s="1" t="s">
        <v>1024</v>
      </c>
      <c r="H111" s="1" t="s">
        <v>1025</v>
      </c>
      <c r="I111" s="3">
        <v>0</v>
      </c>
      <c r="J111" s="54">
        <v>306602</v>
      </c>
      <c r="K111" s="1" t="s">
        <v>40</v>
      </c>
      <c r="L111" s="1" t="s">
        <v>62</v>
      </c>
      <c r="M111" s="1" t="s">
        <v>63</v>
      </c>
      <c r="N111" s="1" t="s">
        <v>37</v>
      </c>
      <c r="O111" s="1" t="s">
        <v>43</v>
      </c>
      <c r="P111" s="1" t="s">
        <v>43</v>
      </c>
      <c r="Q111" s="1" t="s">
        <v>43</v>
      </c>
      <c r="R111" s="3">
        <v>0</v>
      </c>
      <c r="S111" s="1" t="s">
        <v>44</v>
      </c>
      <c r="T111" s="1" t="s">
        <v>45</v>
      </c>
      <c r="U111" s="1" t="s">
        <v>1024</v>
      </c>
      <c r="V111" s="1" t="s">
        <v>46</v>
      </c>
      <c r="W111" s="1" t="s">
        <v>47</v>
      </c>
      <c r="X111" s="1" t="s">
        <v>1026</v>
      </c>
      <c r="Y111" s="1" t="s">
        <v>49</v>
      </c>
      <c r="Z111" s="1" t="s">
        <v>918</v>
      </c>
      <c r="AA111" s="1" t="s">
        <v>51</v>
      </c>
      <c r="AB111" s="1" t="s">
        <v>1026</v>
      </c>
      <c r="AC111" s="1" t="s">
        <v>37</v>
      </c>
    </row>
    <row r="112" spans="1:29" hidden="1" x14ac:dyDescent="0.25">
      <c r="A112" s="1" t="s">
        <v>33</v>
      </c>
      <c r="B112" s="1" t="s">
        <v>34</v>
      </c>
      <c r="C112" s="2">
        <v>44601</v>
      </c>
      <c r="D112" s="1" t="s">
        <v>35</v>
      </c>
      <c r="E112" s="1" t="s">
        <v>36</v>
      </c>
      <c r="F112" s="1" t="s">
        <v>37</v>
      </c>
      <c r="G112" s="1" t="s">
        <v>1027</v>
      </c>
      <c r="H112" s="1" t="s">
        <v>1028</v>
      </c>
      <c r="I112" s="3">
        <v>0</v>
      </c>
      <c r="J112" s="54">
        <v>33804</v>
      </c>
      <c r="K112" s="1" t="s">
        <v>40</v>
      </c>
      <c r="L112" s="1" t="s">
        <v>67</v>
      </c>
      <c r="M112" s="1" t="s">
        <v>68</v>
      </c>
      <c r="N112" s="1" t="s">
        <v>37</v>
      </c>
      <c r="O112" s="1" t="s">
        <v>43</v>
      </c>
      <c r="P112" s="1" t="s">
        <v>43</v>
      </c>
      <c r="Q112" s="1" t="s">
        <v>43</v>
      </c>
      <c r="R112" s="3">
        <v>0</v>
      </c>
      <c r="S112" s="1" t="s">
        <v>44</v>
      </c>
      <c r="T112" s="1" t="s">
        <v>45</v>
      </c>
      <c r="U112" s="1" t="s">
        <v>1027</v>
      </c>
      <c r="V112" s="1" t="s">
        <v>46</v>
      </c>
      <c r="W112" s="1" t="s">
        <v>47</v>
      </c>
      <c r="X112" s="1" t="s">
        <v>1029</v>
      </c>
      <c r="Y112" s="1" t="s">
        <v>49</v>
      </c>
      <c r="Z112" s="1" t="s">
        <v>918</v>
      </c>
      <c r="AA112" s="1" t="s">
        <v>51</v>
      </c>
      <c r="AB112" s="1" t="s">
        <v>1029</v>
      </c>
      <c r="AC112" s="1" t="s">
        <v>37</v>
      </c>
    </row>
    <row r="113" spans="1:29" hidden="1" x14ac:dyDescent="0.25">
      <c r="A113" s="1" t="s">
        <v>33</v>
      </c>
      <c r="B113" s="1" t="s">
        <v>34</v>
      </c>
      <c r="C113" s="2">
        <v>44601</v>
      </c>
      <c r="D113" s="1" t="s">
        <v>35</v>
      </c>
      <c r="E113" s="1" t="s">
        <v>36</v>
      </c>
      <c r="F113" s="1" t="s">
        <v>37</v>
      </c>
      <c r="G113" s="1" t="s">
        <v>1030</v>
      </c>
      <c r="H113" s="1" t="s">
        <v>1031</v>
      </c>
      <c r="I113" s="3">
        <v>0</v>
      </c>
      <c r="J113" s="54">
        <v>1346338</v>
      </c>
      <c r="K113" s="1" t="s">
        <v>40</v>
      </c>
      <c r="L113" s="1" t="s">
        <v>67</v>
      </c>
      <c r="M113" s="1" t="s">
        <v>68</v>
      </c>
      <c r="N113" s="1" t="s">
        <v>37</v>
      </c>
      <c r="O113" s="1" t="s">
        <v>43</v>
      </c>
      <c r="P113" s="1" t="s">
        <v>43</v>
      </c>
      <c r="Q113" s="1" t="s">
        <v>43</v>
      </c>
      <c r="R113" s="3">
        <v>0</v>
      </c>
      <c r="S113" s="1" t="s">
        <v>44</v>
      </c>
      <c r="T113" s="1" t="s">
        <v>45</v>
      </c>
      <c r="U113" s="1" t="s">
        <v>1030</v>
      </c>
      <c r="V113" s="1" t="s">
        <v>46</v>
      </c>
      <c r="W113" s="1" t="s">
        <v>47</v>
      </c>
      <c r="X113" s="1" t="s">
        <v>1032</v>
      </c>
      <c r="Y113" s="1" t="s">
        <v>49</v>
      </c>
      <c r="Z113" s="1" t="s">
        <v>918</v>
      </c>
      <c r="AA113" s="1" t="s">
        <v>51</v>
      </c>
      <c r="AB113" s="1" t="s">
        <v>1032</v>
      </c>
      <c r="AC113" s="1" t="s">
        <v>37</v>
      </c>
    </row>
    <row r="114" spans="1:29" hidden="1" x14ac:dyDescent="0.25">
      <c r="A114" s="1" t="s">
        <v>33</v>
      </c>
      <c r="B114" s="1" t="s">
        <v>34</v>
      </c>
      <c r="C114" s="2">
        <v>44607</v>
      </c>
      <c r="D114" s="1" t="s">
        <v>35</v>
      </c>
      <c r="E114" s="1" t="s">
        <v>36</v>
      </c>
      <c r="F114" s="1" t="s">
        <v>37</v>
      </c>
      <c r="G114" s="1" t="s">
        <v>1033</v>
      </c>
      <c r="H114" s="1" t="s">
        <v>1034</v>
      </c>
      <c r="I114" s="3">
        <v>0</v>
      </c>
      <c r="J114" s="54">
        <v>100000</v>
      </c>
      <c r="K114" s="1" t="s">
        <v>40</v>
      </c>
      <c r="L114" s="1" t="s">
        <v>62</v>
      </c>
      <c r="M114" s="1" t="s">
        <v>63</v>
      </c>
      <c r="N114" s="1" t="s">
        <v>37</v>
      </c>
      <c r="O114" s="1" t="s">
        <v>43</v>
      </c>
      <c r="P114" s="1" t="s">
        <v>43</v>
      </c>
      <c r="Q114" s="1" t="s">
        <v>43</v>
      </c>
      <c r="R114" s="3">
        <v>0</v>
      </c>
      <c r="S114" s="1" t="s">
        <v>44</v>
      </c>
      <c r="T114" s="1" t="s">
        <v>45</v>
      </c>
      <c r="U114" s="1" t="s">
        <v>1033</v>
      </c>
      <c r="V114" s="1" t="s">
        <v>46</v>
      </c>
      <c r="W114" s="1" t="s">
        <v>47</v>
      </c>
      <c r="X114" s="1" t="s">
        <v>1035</v>
      </c>
      <c r="Y114" s="1" t="s">
        <v>49</v>
      </c>
      <c r="Z114" s="1" t="s">
        <v>918</v>
      </c>
      <c r="AA114" s="1" t="s">
        <v>51</v>
      </c>
      <c r="AB114" s="1" t="s">
        <v>1035</v>
      </c>
      <c r="AC114" s="1" t="s">
        <v>37</v>
      </c>
    </row>
    <row r="115" spans="1:29" hidden="1" x14ac:dyDescent="0.25">
      <c r="A115" s="1" t="s">
        <v>33</v>
      </c>
      <c r="B115" s="1" t="s">
        <v>34</v>
      </c>
      <c r="C115" s="2">
        <v>44607</v>
      </c>
      <c r="D115" s="1" t="s">
        <v>35</v>
      </c>
      <c r="E115" s="1" t="s">
        <v>36</v>
      </c>
      <c r="F115" s="1" t="s">
        <v>37</v>
      </c>
      <c r="G115" s="1" t="s">
        <v>1036</v>
      </c>
      <c r="H115" s="1" t="s">
        <v>1037</v>
      </c>
      <c r="I115" s="3">
        <v>0</v>
      </c>
      <c r="J115" s="54">
        <v>31974</v>
      </c>
      <c r="K115" s="1" t="s">
        <v>40</v>
      </c>
      <c r="L115" s="1" t="s">
        <v>340</v>
      </c>
      <c r="M115" s="1" t="s">
        <v>341</v>
      </c>
      <c r="N115" s="1" t="s">
        <v>37</v>
      </c>
      <c r="O115" s="1" t="s">
        <v>43</v>
      </c>
      <c r="P115" s="1" t="s">
        <v>43</v>
      </c>
      <c r="Q115" s="1" t="s">
        <v>43</v>
      </c>
      <c r="R115" s="3">
        <v>0</v>
      </c>
      <c r="S115" s="1" t="s">
        <v>44</v>
      </c>
      <c r="T115" s="1" t="s">
        <v>45</v>
      </c>
      <c r="U115" s="1" t="s">
        <v>1036</v>
      </c>
      <c r="V115" s="1" t="s">
        <v>46</v>
      </c>
      <c r="W115" s="1" t="s">
        <v>47</v>
      </c>
      <c r="X115" s="1" t="s">
        <v>1038</v>
      </c>
      <c r="Y115" s="1" t="s">
        <v>49</v>
      </c>
      <c r="Z115" s="1" t="s">
        <v>918</v>
      </c>
      <c r="AA115" s="1" t="s">
        <v>51</v>
      </c>
      <c r="AB115" s="1" t="s">
        <v>1038</v>
      </c>
      <c r="AC115" s="1" t="s">
        <v>37</v>
      </c>
    </row>
    <row r="116" spans="1:29" hidden="1" x14ac:dyDescent="0.25">
      <c r="A116" s="1" t="s">
        <v>33</v>
      </c>
      <c r="B116" s="1" t="s">
        <v>34</v>
      </c>
      <c r="C116" s="2">
        <v>44607</v>
      </c>
      <c r="D116" s="1" t="s">
        <v>35</v>
      </c>
      <c r="E116" s="1" t="s">
        <v>36</v>
      </c>
      <c r="F116" s="1" t="s">
        <v>37</v>
      </c>
      <c r="G116" s="1" t="s">
        <v>1039</v>
      </c>
      <c r="H116" s="1" t="s">
        <v>1040</v>
      </c>
      <c r="I116" s="3">
        <v>0</v>
      </c>
      <c r="J116" s="54">
        <v>32439</v>
      </c>
      <c r="K116" s="1" t="s">
        <v>40</v>
      </c>
      <c r="L116" s="1" t="s">
        <v>340</v>
      </c>
      <c r="M116" s="1" t="s">
        <v>341</v>
      </c>
      <c r="N116" s="1" t="s">
        <v>37</v>
      </c>
      <c r="O116" s="1" t="s">
        <v>43</v>
      </c>
      <c r="P116" s="1" t="s">
        <v>43</v>
      </c>
      <c r="Q116" s="1" t="s">
        <v>43</v>
      </c>
      <c r="R116" s="3">
        <v>0</v>
      </c>
      <c r="S116" s="1" t="s">
        <v>44</v>
      </c>
      <c r="T116" s="1" t="s">
        <v>45</v>
      </c>
      <c r="U116" s="1" t="s">
        <v>1039</v>
      </c>
      <c r="V116" s="1" t="s">
        <v>46</v>
      </c>
      <c r="W116" s="1" t="s">
        <v>47</v>
      </c>
      <c r="X116" s="1" t="s">
        <v>1041</v>
      </c>
      <c r="Y116" s="1" t="s">
        <v>49</v>
      </c>
      <c r="Z116" s="1" t="s">
        <v>918</v>
      </c>
      <c r="AA116" s="1" t="s">
        <v>51</v>
      </c>
      <c r="AB116" s="1" t="s">
        <v>1041</v>
      </c>
      <c r="AC116" s="1" t="s">
        <v>37</v>
      </c>
    </row>
    <row r="117" spans="1:29" hidden="1" x14ac:dyDescent="0.25">
      <c r="A117" s="1" t="s">
        <v>33</v>
      </c>
      <c r="B117" s="1" t="s">
        <v>34</v>
      </c>
      <c r="C117" s="2">
        <v>44617</v>
      </c>
      <c r="D117" s="1" t="s">
        <v>35</v>
      </c>
      <c r="E117" s="1" t="s">
        <v>36</v>
      </c>
      <c r="F117" s="1" t="s">
        <v>37</v>
      </c>
      <c r="G117" s="1" t="s">
        <v>529</v>
      </c>
      <c r="H117" s="1" t="s">
        <v>1042</v>
      </c>
      <c r="I117" s="3">
        <v>0</v>
      </c>
      <c r="J117" s="54">
        <v>411927</v>
      </c>
      <c r="K117" s="1" t="s">
        <v>40</v>
      </c>
      <c r="L117" s="1" t="s">
        <v>340</v>
      </c>
      <c r="M117" s="1" t="s">
        <v>341</v>
      </c>
      <c r="N117" s="1" t="s">
        <v>37</v>
      </c>
      <c r="O117" s="1" t="s">
        <v>43</v>
      </c>
      <c r="P117" s="1" t="s">
        <v>43</v>
      </c>
      <c r="Q117" s="1" t="s">
        <v>43</v>
      </c>
      <c r="R117" s="3">
        <v>0</v>
      </c>
      <c r="S117" s="1" t="s">
        <v>44</v>
      </c>
      <c r="T117" s="1" t="s">
        <v>45</v>
      </c>
      <c r="U117" s="1" t="s">
        <v>529</v>
      </c>
      <c r="V117" s="1" t="s">
        <v>46</v>
      </c>
      <c r="W117" s="1" t="s">
        <v>47</v>
      </c>
      <c r="X117" s="1" t="s">
        <v>1043</v>
      </c>
      <c r="Y117" s="1" t="s">
        <v>49</v>
      </c>
      <c r="Z117" s="1" t="s">
        <v>918</v>
      </c>
      <c r="AA117" s="1" t="s">
        <v>51</v>
      </c>
      <c r="AB117" s="1" t="s">
        <v>1043</v>
      </c>
      <c r="AC117" s="1" t="s">
        <v>37</v>
      </c>
    </row>
    <row r="118" spans="1:29" hidden="1" x14ac:dyDescent="0.25">
      <c r="A118" s="1" t="s">
        <v>33</v>
      </c>
      <c r="B118" s="1" t="s">
        <v>34</v>
      </c>
      <c r="C118" s="2">
        <v>44620</v>
      </c>
      <c r="D118" s="1" t="s">
        <v>35</v>
      </c>
      <c r="E118" s="1" t="s">
        <v>36</v>
      </c>
      <c r="F118" s="1" t="s">
        <v>37</v>
      </c>
      <c r="G118" s="1" t="s">
        <v>406</v>
      </c>
      <c r="H118" s="1" t="s">
        <v>1044</v>
      </c>
      <c r="I118" s="3">
        <v>0</v>
      </c>
      <c r="J118" s="54">
        <v>151422</v>
      </c>
      <c r="K118" s="1" t="s">
        <v>40</v>
      </c>
      <c r="L118" s="1" t="s">
        <v>340</v>
      </c>
      <c r="M118" s="1" t="s">
        <v>341</v>
      </c>
      <c r="N118" s="1" t="s">
        <v>37</v>
      </c>
      <c r="O118" s="1" t="s">
        <v>43</v>
      </c>
      <c r="P118" s="1" t="s">
        <v>43</v>
      </c>
      <c r="Q118" s="1" t="s">
        <v>43</v>
      </c>
      <c r="R118" s="3">
        <v>0</v>
      </c>
      <c r="S118" s="1" t="s">
        <v>44</v>
      </c>
      <c r="T118" s="1" t="s">
        <v>45</v>
      </c>
      <c r="U118" s="1" t="s">
        <v>406</v>
      </c>
      <c r="V118" s="1" t="s">
        <v>46</v>
      </c>
      <c r="W118" s="1" t="s">
        <v>47</v>
      </c>
      <c r="X118" s="1" t="s">
        <v>1045</v>
      </c>
      <c r="Y118" s="1" t="s">
        <v>49</v>
      </c>
      <c r="Z118" s="1" t="s">
        <v>918</v>
      </c>
      <c r="AA118" s="1" t="s">
        <v>51</v>
      </c>
      <c r="AB118" s="1" t="s">
        <v>1045</v>
      </c>
      <c r="AC118" s="1" t="s">
        <v>37</v>
      </c>
    </row>
    <row r="119" spans="1:29" hidden="1" x14ac:dyDescent="0.25">
      <c r="A119" s="1" t="s">
        <v>33</v>
      </c>
      <c r="B119" s="1" t="s">
        <v>34</v>
      </c>
      <c r="C119" s="2">
        <v>44620</v>
      </c>
      <c r="D119" s="1" t="s">
        <v>73</v>
      </c>
      <c r="E119" s="1" t="s">
        <v>74</v>
      </c>
      <c r="F119" s="1" t="s">
        <v>37</v>
      </c>
      <c r="G119" s="1" t="s">
        <v>940</v>
      </c>
      <c r="H119" s="1" t="s">
        <v>76</v>
      </c>
      <c r="I119" s="3">
        <v>33334</v>
      </c>
      <c r="J119" s="3">
        <v>0</v>
      </c>
      <c r="K119" s="1" t="s">
        <v>40</v>
      </c>
      <c r="L119" s="1" t="s">
        <v>486</v>
      </c>
      <c r="M119" s="1" t="s">
        <v>487</v>
      </c>
      <c r="N119" s="1" t="s">
        <v>79</v>
      </c>
      <c r="O119" s="1" t="s">
        <v>80</v>
      </c>
      <c r="P119" s="1" t="s">
        <v>43</v>
      </c>
      <c r="Q119" s="1" t="s">
        <v>43</v>
      </c>
      <c r="R119" s="3">
        <v>0</v>
      </c>
      <c r="S119" s="1" t="s">
        <v>44</v>
      </c>
      <c r="T119" s="1" t="s">
        <v>45</v>
      </c>
      <c r="U119" s="1" t="s">
        <v>940</v>
      </c>
      <c r="V119" s="1" t="s">
        <v>46</v>
      </c>
      <c r="W119" s="1" t="s">
        <v>912</v>
      </c>
      <c r="X119" s="1" t="s">
        <v>1046</v>
      </c>
      <c r="Y119" s="1" t="s">
        <v>83</v>
      </c>
      <c r="Z119" s="1" t="s">
        <v>914</v>
      </c>
      <c r="AA119" s="1" t="s">
        <v>51</v>
      </c>
      <c r="AB119" s="1" t="s">
        <v>1046</v>
      </c>
      <c r="AC119" s="1" t="s">
        <v>37</v>
      </c>
    </row>
    <row r="120" spans="1:29" hidden="1" x14ac:dyDescent="0.25">
      <c r="A120" s="1" t="s">
        <v>33</v>
      </c>
      <c r="B120" s="1" t="s">
        <v>34</v>
      </c>
      <c r="C120" s="2">
        <v>44620</v>
      </c>
      <c r="D120" s="1" t="s">
        <v>73</v>
      </c>
      <c r="E120" s="1" t="s">
        <v>74</v>
      </c>
      <c r="F120" s="1" t="s">
        <v>37</v>
      </c>
      <c r="G120" s="1" t="s">
        <v>940</v>
      </c>
      <c r="H120" s="1" t="s">
        <v>76</v>
      </c>
      <c r="I120" s="3">
        <v>500000</v>
      </c>
      <c r="J120" s="3">
        <v>0</v>
      </c>
      <c r="K120" s="1" t="s">
        <v>40</v>
      </c>
      <c r="L120" s="1" t="s">
        <v>139</v>
      </c>
      <c r="M120" s="1" t="s">
        <v>140</v>
      </c>
      <c r="N120" s="1" t="s">
        <v>79</v>
      </c>
      <c r="O120" s="1" t="s">
        <v>80</v>
      </c>
      <c r="P120" s="1" t="s">
        <v>43</v>
      </c>
      <c r="Q120" s="1" t="s">
        <v>43</v>
      </c>
      <c r="R120" s="3">
        <v>0</v>
      </c>
      <c r="S120" s="1" t="s">
        <v>44</v>
      </c>
      <c r="T120" s="1" t="s">
        <v>45</v>
      </c>
      <c r="U120" s="1" t="s">
        <v>940</v>
      </c>
      <c r="V120" s="1" t="s">
        <v>46</v>
      </c>
      <c r="W120" s="1" t="s">
        <v>912</v>
      </c>
      <c r="X120" s="1" t="s">
        <v>1046</v>
      </c>
      <c r="Y120" s="1" t="s">
        <v>83</v>
      </c>
      <c r="Z120" s="1" t="s">
        <v>914</v>
      </c>
      <c r="AA120" s="1" t="s">
        <v>51</v>
      </c>
      <c r="AB120" s="1" t="s">
        <v>1046</v>
      </c>
      <c r="AC120" s="1" t="s">
        <v>37</v>
      </c>
    </row>
    <row r="121" spans="1:29" hidden="1" x14ac:dyDescent="0.25">
      <c r="A121" s="1" t="s">
        <v>33</v>
      </c>
      <c r="B121" s="1" t="s">
        <v>34</v>
      </c>
      <c r="C121" s="2">
        <v>44620</v>
      </c>
      <c r="D121" s="1" t="s">
        <v>73</v>
      </c>
      <c r="E121" s="1" t="s">
        <v>74</v>
      </c>
      <c r="F121" s="1" t="s">
        <v>37</v>
      </c>
      <c r="G121" s="1" t="s">
        <v>940</v>
      </c>
      <c r="H121" s="1" t="s">
        <v>76</v>
      </c>
      <c r="I121" s="3">
        <v>34963</v>
      </c>
      <c r="J121" s="3">
        <v>0</v>
      </c>
      <c r="K121" s="1" t="s">
        <v>40</v>
      </c>
      <c r="L121" s="1" t="s">
        <v>464</v>
      </c>
      <c r="M121" s="1" t="s">
        <v>465</v>
      </c>
      <c r="N121" s="1" t="s">
        <v>79</v>
      </c>
      <c r="O121" s="1" t="s">
        <v>80</v>
      </c>
      <c r="P121" s="1" t="s">
        <v>43</v>
      </c>
      <c r="Q121" s="1" t="s">
        <v>43</v>
      </c>
      <c r="R121" s="3">
        <v>0</v>
      </c>
      <c r="S121" s="1" t="s">
        <v>44</v>
      </c>
      <c r="T121" s="1" t="s">
        <v>45</v>
      </c>
      <c r="U121" s="1" t="s">
        <v>940</v>
      </c>
      <c r="V121" s="1" t="s">
        <v>46</v>
      </c>
      <c r="W121" s="1" t="s">
        <v>912</v>
      </c>
      <c r="X121" s="1" t="s">
        <v>1046</v>
      </c>
      <c r="Y121" s="1" t="s">
        <v>83</v>
      </c>
      <c r="Z121" s="1" t="s">
        <v>914</v>
      </c>
      <c r="AA121" s="1" t="s">
        <v>51</v>
      </c>
      <c r="AB121" s="1" t="s">
        <v>1046</v>
      </c>
      <c r="AC121" s="1" t="s">
        <v>37</v>
      </c>
    </row>
    <row r="122" spans="1:29" hidden="1" x14ac:dyDescent="0.25">
      <c r="A122" s="1" t="s">
        <v>33</v>
      </c>
      <c r="B122" s="1" t="s">
        <v>34</v>
      </c>
      <c r="C122" s="2">
        <v>44620</v>
      </c>
      <c r="D122" s="1" t="s">
        <v>73</v>
      </c>
      <c r="E122" s="1" t="s">
        <v>74</v>
      </c>
      <c r="F122" s="1" t="s">
        <v>37</v>
      </c>
      <c r="G122" s="1" t="s">
        <v>940</v>
      </c>
      <c r="H122" s="1" t="s">
        <v>76</v>
      </c>
      <c r="I122" s="3">
        <v>33334</v>
      </c>
      <c r="J122" s="3">
        <v>0</v>
      </c>
      <c r="K122" s="1" t="s">
        <v>40</v>
      </c>
      <c r="L122" s="1" t="s">
        <v>352</v>
      </c>
      <c r="M122" s="1" t="s">
        <v>353</v>
      </c>
      <c r="N122" s="1" t="s">
        <v>79</v>
      </c>
      <c r="O122" s="1" t="s">
        <v>80</v>
      </c>
      <c r="P122" s="1" t="s">
        <v>43</v>
      </c>
      <c r="Q122" s="1" t="s">
        <v>43</v>
      </c>
      <c r="R122" s="3">
        <v>0</v>
      </c>
      <c r="S122" s="1" t="s">
        <v>44</v>
      </c>
      <c r="T122" s="1" t="s">
        <v>45</v>
      </c>
      <c r="U122" s="1" t="s">
        <v>940</v>
      </c>
      <c r="V122" s="1" t="s">
        <v>46</v>
      </c>
      <c r="W122" s="1" t="s">
        <v>912</v>
      </c>
      <c r="X122" s="1" t="s">
        <v>1046</v>
      </c>
      <c r="Y122" s="1" t="s">
        <v>83</v>
      </c>
      <c r="Z122" s="1" t="s">
        <v>914</v>
      </c>
      <c r="AA122" s="1" t="s">
        <v>51</v>
      </c>
      <c r="AB122" s="1" t="s">
        <v>1046</v>
      </c>
      <c r="AC122" s="1" t="s">
        <v>37</v>
      </c>
    </row>
    <row r="123" spans="1:29" hidden="1" x14ac:dyDescent="0.25">
      <c r="A123" s="1" t="s">
        <v>33</v>
      </c>
      <c r="B123" s="1" t="s">
        <v>34</v>
      </c>
      <c r="C123" s="2">
        <v>44620</v>
      </c>
      <c r="D123" s="1" t="s">
        <v>73</v>
      </c>
      <c r="E123" s="1" t="s">
        <v>74</v>
      </c>
      <c r="F123" s="1" t="s">
        <v>37</v>
      </c>
      <c r="G123" s="1" t="s">
        <v>940</v>
      </c>
      <c r="H123" s="1" t="s">
        <v>76</v>
      </c>
      <c r="I123" s="3">
        <v>36044</v>
      </c>
      <c r="J123" s="3">
        <v>0</v>
      </c>
      <c r="K123" s="1" t="s">
        <v>40</v>
      </c>
      <c r="L123" s="1" t="s">
        <v>152</v>
      </c>
      <c r="M123" s="1" t="s">
        <v>153</v>
      </c>
      <c r="N123" s="1" t="s">
        <v>79</v>
      </c>
      <c r="O123" s="1" t="s">
        <v>80</v>
      </c>
      <c r="P123" s="1" t="s">
        <v>43</v>
      </c>
      <c r="Q123" s="1" t="s">
        <v>43</v>
      </c>
      <c r="R123" s="3">
        <v>0</v>
      </c>
      <c r="S123" s="1" t="s">
        <v>44</v>
      </c>
      <c r="T123" s="1" t="s">
        <v>45</v>
      </c>
      <c r="U123" s="1" t="s">
        <v>940</v>
      </c>
      <c r="V123" s="1" t="s">
        <v>46</v>
      </c>
      <c r="W123" s="1" t="s">
        <v>912</v>
      </c>
      <c r="X123" s="1" t="s">
        <v>1046</v>
      </c>
      <c r="Y123" s="1" t="s">
        <v>83</v>
      </c>
      <c r="Z123" s="1" t="s">
        <v>914</v>
      </c>
      <c r="AA123" s="1" t="s">
        <v>51</v>
      </c>
      <c r="AB123" s="1" t="s">
        <v>1046</v>
      </c>
      <c r="AC123" s="1" t="s">
        <v>37</v>
      </c>
    </row>
    <row r="124" spans="1:29" hidden="1" x14ac:dyDescent="0.25">
      <c r="A124" s="1" t="s">
        <v>33</v>
      </c>
      <c r="B124" s="1" t="s">
        <v>34</v>
      </c>
      <c r="C124" s="2">
        <v>44620</v>
      </c>
      <c r="D124" s="1" t="s">
        <v>73</v>
      </c>
      <c r="E124" s="1" t="s">
        <v>74</v>
      </c>
      <c r="F124" s="1" t="s">
        <v>37</v>
      </c>
      <c r="G124" s="1" t="s">
        <v>940</v>
      </c>
      <c r="H124" s="1" t="s">
        <v>76</v>
      </c>
      <c r="I124" s="3">
        <v>37742</v>
      </c>
      <c r="J124" s="3">
        <v>0</v>
      </c>
      <c r="K124" s="1" t="s">
        <v>40</v>
      </c>
      <c r="L124" s="1" t="s">
        <v>1047</v>
      </c>
      <c r="M124" s="1" t="s">
        <v>846</v>
      </c>
      <c r="N124" s="1" t="s">
        <v>79</v>
      </c>
      <c r="O124" s="1" t="s">
        <v>80</v>
      </c>
      <c r="P124" s="1" t="s">
        <v>43</v>
      </c>
      <c r="Q124" s="1" t="s">
        <v>43</v>
      </c>
      <c r="R124" s="3">
        <v>0</v>
      </c>
      <c r="S124" s="1" t="s">
        <v>44</v>
      </c>
      <c r="T124" s="1" t="s">
        <v>45</v>
      </c>
      <c r="U124" s="1" t="s">
        <v>940</v>
      </c>
      <c r="V124" s="1" t="s">
        <v>46</v>
      </c>
      <c r="W124" s="1" t="s">
        <v>912</v>
      </c>
      <c r="X124" s="1" t="s">
        <v>1046</v>
      </c>
      <c r="Y124" s="1" t="s">
        <v>83</v>
      </c>
      <c r="Z124" s="1" t="s">
        <v>914</v>
      </c>
      <c r="AA124" s="1" t="s">
        <v>51</v>
      </c>
      <c r="AB124" s="1" t="s">
        <v>1046</v>
      </c>
      <c r="AC124" s="1" t="s">
        <v>37</v>
      </c>
    </row>
    <row r="125" spans="1:29" hidden="1" x14ac:dyDescent="0.25">
      <c r="A125" s="1" t="s">
        <v>33</v>
      </c>
      <c r="B125" s="1" t="s">
        <v>34</v>
      </c>
      <c r="C125" s="2">
        <v>44620</v>
      </c>
      <c r="D125" s="1" t="s">
        <v>73</v>
      </c>
      <c r="E125" s="1" t="s">
        <v>74</v>
      </c>
      <c r="F125" s="1" t="s">
        <v>37</v>
      </c>
      <c r="G125" s="1" t="s">
        <v>940</v>
      </c>
      <c r="H125" s="1" t="s">
        <v>76</v>
      </c>
      <c r="I125" s="3">
        <v>37275</v>
      </c>
      <c r="J125" s="3">
        <v>0</v>
      </c>
      <c r="K125" s="1" t="s">
        <v>40</v>
      </c>
      <c r="L125" s="1" t="s">
        <v>571</v>
      </c>
      <c r="M125" s="1" t="s">
        <v>572</v>
      </c>
      <c r="N125" s="1" t="s">
        <v>79</v>
      </c>
      <c r="O125" s="1" t="s">
        <v>80</v>
      </c>
      <c r="P125" s="1" t="s">
        <v>43</v>
      </c>
      <c r="Q125" s="1" t="s">
        <v>43</v>
      </c>
      <c r="R125" s="3">
        <v>0</v>
      </c>
      <c r="S125" s="1" t="s">
        <v>44</v>
      </c>
      <c r="T125" s="1" t="s">
        <v>45</v>
      </c>
      <c r="U125" s="1" t="s">
        <v>940</v>
      </c>
      <c r="V125" s="1" t="s">
        <v>46</v>
      </c>
      <c r="W125" s="1" t="s">
        <v>912</v>
      </c>
      <c r="X125" s="1" t="s">
        <v>1046</v>
      </c>
      <c r="Y125" s="1" t="s">
        <v>83</v>
      </c>
      <c r="Z125" s="1" t="s">
        <v>914</v>
      </c>
      <c r="AA125" s="1" t="s">
        <v>51</v>
      </c>
      <c r="AB125" s="1" t="s">
        <v>1046</v>
      </c>
      <c r="AC125" s="1" t="s">
        <v>37</v>
      </c>
    </row>
    <row r="126" spans="1:29" hidden="1" x14ac:dyDescent="0.25">
      <c r="A126" s="1" t="s">
        <v>33</v>
      </c>
      <c r="B126" s="1" t="s">
        <v>34</v>
      </c>
      <c r="C126" s="2">
        <v>44620</v>
      </c>
      <c r="D126" s="1" t="s">
        <v>73</v>
      </c>
      <c r="E126" s="1" t="s">
        <v>74</v>
      </c>
      <c r="F126" s="1" t="s">
        <v>37</v>
      </c>
      <c r="G126" s="1" t="s">
        <v>940</v>
      </c>
      <c r="H126" s="1" t="s">
        <v>76</v>
      </c>
      <c r="I126" s="3">
        <v>0</v>
      </c>
      <c r="J126" s="3">
        <v>37275</v>
      </c>
      <c r="K126" s="1" t="s">
        <v>40</v>
      </c>
      <c r="L126" s="1" t="s">
        <v>571</v>
      </c>
      <c r="M126" s="1" t="s">
        <v>572</v>
      </c>
      <c r="N126" s="1" t="s">
        <v>79</v>
      </c>
      <c r="O126" s="1" t="s">
        <v>80</v>
      </c>
      <c r="P126" s="1" t="s">
        <v>43</v>
      </c>
      <c r="Q126" s="1" t="s">
        <v>43</v>
      </c>
      <c r="R126" s="3">
        <v>0</v>
      </c>
      <c r="S126" s="1" t="s">
        <v>44</v>
      </c>
      <c r="T126" s="1" t="s">
        <v>45</v>
      </c>
      <c r="U126" s="1" t="s">
        <v>940</v>
      </c>
      <c r="V126" s="1" t="s">
        <v>46</v>
      </c>
      <c r="W126" s="1" t="s">
        <v>912</v>
      </c>
      <c r="X126" s="1" t="s">
        <v>1046</v>
      </c>
      <c r="Y126" s="1" t="s">
        <v>83</v>
      </c>
      <c r="Z126" s="1" t="s">
        <v>914</v>
      </c>
      <c r="AA126" s="1" t="s">
        <v>51</v>
      </c>
      <c r="AB126" s="1" t="s">
        <v>1046</v>
      </c>
      <c r="AC126" s="1" t="s">
        <v>37</v>
      </c>
    </row>
    <row r="127" spans="1:29" hidden="1" x14ac:dyDescent="0.25">
      <c r="A127" s="1" t="s">
        <v>33</v>
      </c>
      <c r="B127" s="1" t="s">
        <v>34</v>
      </c>
      <c r="C127" s="2">
        <v>44620</v>
      </c>
      <c r="D127" s="1" t="s">
        <v>73</v>
      </c>
      <c r="E127" s="1" t="s">
        <v>74</v>
      </c>
      <c r="F127" s="1" t="s">
        <v>37</v>
      </c>
      <c r="G127" s="1" t="s">
        <v>940</v>
      </c>
      <c r="H127" s="1" t="s">
        <v>76</v>
      </c>
      <c r="I127" s="3">
        <v>402068</v>
      </c>
      <c r="J127" s="3">
        <v>0</v>
      </c>
      <c r="K127" s="1" t="s">
        <v>40</v>
      </c>
      <c r="L127" s="1" t="s">
        <v>533</v>
      </c>
      <c r="M127" s="1" t="s">
        <v>534</v>
      </c>
      <c r="N127" s="1" t="s">
        <v>79</v>
      </c>
      <c r="O127" s="1" t="s">
        <v>80</v>
      </c>
      <c r="P127" s="1" t="s">
        <v>43</v>
      </c>
      <c r="Q127" s="1" t="s">
        <v>43</v>
      </c>
      <c r="R127" s="3">
        <v>0</v>
      </c>
      <c r="S127" s="1" t="s">
        <v>44</v>
      </c>
      <c r="T127" s="1" t="s">
        <v>45</v>
      </c>
      <c r="U127" s="1" t="s">
        <v>940</v>
      </c>
      <c r="V127" s="1" t="s">
        <v>46</v>
      </c>
      <c r="W127" s="1" t="s">
        <v>912</v>
      </c>
      <c r="X127" s="1" t="s">
        <v>1046</v>
      </c>
      <c r="Y127" s="1" t="s">
        <v>83</v>
      </c>
      <c r="Z127" s="1" t="s">
        <v>914</v>
      </c>
      <c r="AA127" s="1" t="s">
        <v>51</v>
      </c>
      <c r="AB127" s="1" t="s">
        <v>1046</v>
      </c>
      <c r="AC127" s="1" t="s">
        <v>37</v>
      </c>
    </row>
    <row r="128" spans="1:29" hidden="1" x14ac:dyDescent="0.25">
      <c r="A128" s="1" t="s">
        <v>33</v>
      </c>
      <c r="B128" s="1" t="s">
        <v>34</v>
      </c>
      <c r="C128" s="2">
        <v>44620</v>
      </c>
      <c r="D128" s="1" t="s">
        <v>73</v>
      </c>
      <c r="E128" s="1" t="s">
        <v>74</v>
      </c>
      <c r="F128" s="1" t="s">
        <v>37</v>
      </c>
      <c r="G128" s="1" t="s">
        <v>940</v>
      </c>
      <c r="H128" s="1" t="s">
        <v>76</v>
      </c>
      <c r="I128" s="3">
        <v>33334</v>
      </c>
      <c r="J128" s="3">
        <v>0</v>
      </c>
      <c r="K128" s="1" t="s">
        <v>40</v>
      </c>
      <c r="L128" s="1" t="s">
        <v>117</v>
      </c>
      <c r="M128" s="1" t="s">
        <v>118</v>
      </c>
      <c r="N128" s="1" t="s">
        <v>79</v>
      </c>
      <c r="O128" s="1" t="s">
        <v>80</v>
      </c>
      <c r="P128" s="1" t="s">
        <v>43</v>
      </c>
      <c r="Q128" s="1" t="s">
        <v>43</v>
      </c>
      <c r="R128" s="3">
        <v>0</v>
      </c>
      <c r="S128" s="1" t="s">
        <v>44</v>
      </c>
      <c r="T128" s="1" t="s">
        <v>45</v>
      </c>
      <c r="U128" s="1" t="s">
        <v>940</v>
      </c>
      <c r="V128" s="1" t="s">
        <v>46</v>
      </c>
      <c r="W128" s="1" t="s">
        <v>912</v>
      </c>
      <c r="X128" s="1" t="s">
        <v>1046</v>
      </c>
      <c r="Y128" s="1" t="s">
        <v>83</v>
      </c>
      <c r="Z128" s="1" t="s">
        <v>914</v>
      </c>
      <c r="AA128" s="1" t="s">
        <v>51</v>
      </c>
      <c r="AB128" s="1" t="s">
        <v>1046</v>
      </c>
      <c r="AC128" s="1" t="s">
        <v>37</v>
      </c>
    </row>
    <row r="129" spans="1:29" hidden="1" x14ac:dyDescent="0.25">
      <c r="A129" s="1" t="s">
        <v>33</v>
      </c>
      <c r="B129" s="1" t="s">
        <v>34</v>
      </c>
      <c r="C129" s="2">
        <v>44620</v>
      </c>
      <c r="D129" s="1" t="s">
        <v>73</v>
      </c>
      <c r="E129" s="1" t="s">
        <v>74</v>
      </c>
      <c r="F129" s="1" t="s">
        <v>37</v>
      </c>
      <c r="G129" s="1" t="s">
        <v>940</v>
      </c>
      <c r="H129" s="1" t="s">
        <v>76</v>
      </c>
      <c r="I129" s="3">
        <v>100000</v>
      </c>
      <c r="J129" s="3">
        <v>0</v>
      </c>
      <c r="K129" s="1" t="s">
        <v>40</v>
      </c>
      <c r="L129" s="1" t="s">
        <v>133</v>
      </c>
      <c r="M129" s="1" t="s">
        <v>134</v>
      </c>
      <c r="N129" s="1" t="s">
        <v>79</v>
      </c>
      <c r="O129" s="1" t="s">
        <v>80</v>
      </c>
      <c r="P129" s="1" t="s">
        <v>43</v>
      </c>
      <c r="Q129" s="1" t="s">
        <v>43</v>
      </c>
      <c r="R129" s="3">
        <v>0</v>
      </c>
      <c r="S129" s="1" t="s">
        <v>44</v>
      </c>
      <c r="T129" s="1" t="s">
        <v>45</v>
      </c>
      <c r="U129" s="1" t="s">
        <v>940</v>
      </c>
      <c r="V129" s="1" t="s">
        <v>46</v>
      </c>
      <c r="W129" s="1" t="s">
        <v>912</v>
      </c>
      <c r="X129" s="1" t="s">
        <v>1046</v>
      </c>
      <c r="Y129" s="1" t="s">
        <v>83</v>
      </c>
      <c r="Z129" s="1" t="s">
        <v>914</v>
      </c>
      <c r="AA129" s="1" t="s">
        <v>51</v>
      </c>
      <c r="AB129" s="1" t="s">
        <v>1046</v>
      </c>
      <c r="AC129" s="1" t="s">
        <v>37</v>
      </c>
    </row>
    <row r="130" spans="1:29" hidden="1" x14ac:dyDescent="0.25">
      <c r="A130" s="1" t="s">
        <v>33</v>
      </c>
      <c r="B130" s="1" t="s">
        <v>34</v>
      </c>
      <c r="C130" s="2">
        <v>44620</v>
      </c>
      <c r="D130" s="1" t="s">
        <v>73</v>
      </c>
      <c r="E130" s="1" t="s">
        <v>74</v>
      </c>
      <c r="F130" s="1" t="s">
        <v>37</v>
      </c>
      <c r="G130" s="1" t="s">
        <v>940</v>
      </c>
      <c r="H130" s="1" t="s">
        <v>76</v>
      </c>
      <c r="I130" s="3">
        <v>36498</v>
      </c>
      <c r="J130" s="3">
        <v>0</v>
      </c>
      <c r="K130" s="1" t="s">
        <v>40</v>
      </c>
      <c r="L130" s="1" t="s">
        <v>135</v>
      </c>
      <c r="M130" s="1" t="s">
        <v>136</v>
      </c>
      <c r="N130" s="1" t="s">
        <v>79</v>
      </c>
      <c r="O130" s="1" t="s">
        <v>80</v>
      </c>
      <c r="P130" s="1" t="s">
        <v>43</v>
      </c>
      <c r="Q130" s="1" t="s">
        <v>43</v>
      </c>
      <c r="R130" s="3">
        <v>0</v>
      </c>
      <c r="S130" s="1" t="s">
        <v>44</v>
      </c>
      <c r="T130" s="1" t="s">
        <v>45</v>
      </c>
      <c r="U130" s="1" t="s">
        <v>940</v>
      </c>
      <c r="V130" s="1" t="s">
        <v>46</v>
      </c>
      <c r="W130" s="1" t="s">
        <v>912</v>
      </c>
      <c r="X130" s="1" t="s">
        <v>1046</v>
      </c>
      <c r="Y130" s="1" t="s">
        <v>83</v>
      </c>
      <c r="Z130" s="1" t="s">
        <v>914</v>
      </c>
      <c r="AA130" s="1" t="s">
        <v>51</v>
      </c>
      <c r="AB130" s="1" t="s">
        <v>1046</v>
      </c>
      <c r="AC130" s="1" t="s">
        <v>37</v>
      </c>
    </row>
    <row r="131" spans="1:29" hidden="1" x14ac:dyDescent="0.25">
      <c r="A131" s="1" t="s">
        <v>33</v>
      </c>
      <c r="B131" s="1" t="s">
        <v>34</v>
      </c>
      <c r="C131" s="2">
        <v>44620</v>
      </c>
      <c r="D131" s="1" t="s">
        <v>73</v>
      </c>
      <c r="E131" s="1" t="s">
        <v>74</v>
      </c>
      <c r="F131" s="1" t="s">
        <v>37</v>
      </c>
      <c r="G131" s="1" t="s">
        <v>940</v>
      </c>
      <c r="H131" s="1" t="s">
        <v>76</v>
      </c>
      <c r="I131" s="3">
        <v>466667</v>
      </c>
      <c r="J131" s="3">
        <v>0</v>
      </c>
      <c r="K131" s="1" t="s">
        <v>40</v>
      </c>
      <c r="L131" s="1" t="s">
        <v>537</v>
      </c>
      <c r="M131" s="1" t="s">
        <v>538</v>
      </c>
      <c r="N131" s="1" t="s">
        <v>79</v>
      </c>
      <c r="O131" s="1" t="s">
        <v>80</v>
      </c>
      <c r="P131" s="1" t="s">
        <v>43</v>
      </c>
      <c r="Q131" s="1" t="s">
        <v>43</v>
      </c>
      <c r="R131" s="3">
        <v>0</v>
      </c>
      <c r="S131" s="1" t="s">
        <v>44</v>
      </c>
      <c r="T131" s="1" t="s">
        <v>45</v>
      </c>
      <c r="U131" s="1" t="s">
        <v>940</v>
      </c>
      <c r="V131" s="1" t="s">
        <v>46</v>
      </c>
      <c r="W131" s="1" t="s">
        <v>912</v>
      </c>
      <c r="X131" s="1" t="s">
        <v>1046</v>
      </c>
      <c r="Y131" s="1" t="s">
        <v>83</v>
      </c>
      <c r="Z131" s="1" t="s">
        <v>914</v>
      </c>
      <c r="AA131" s="1" t="s">
        <v>51</v>
      </c>
      <c r="AB131" s="1" t="s">
        <v>1046</v>
      </c>
      <c r="AC131" s="1" t="s">
        <v>37</v>
      </c>
    </row>
    <row r="132" spans="1:29" hidden="1" x14ac:dyDescent="0.25">
      <c r="A132" s="1" t="s">
        <v>33</v>
      </c>
      <c r="B132" s="1" t="s">
        <v>34</v>
      </c>
      <c r="C132" s="2">
        <v>44620</v>
      </c>
      <c r="D132" s="1" t="s">
        <v>73</v>
      </c>
      <c r="E132" s="1" t="s">
        <v>74</v>
      </c>
      <c r="F132" s="1" t="s">
        <v>37</v>
      </c>
      <c r="G132" s="1" t="s">
        <v>940</v>
      </c>
      <c r="H132" s="1" t="s">
        <v>76</v>
      </c>
      <c r="I132" s="3">
        <v>33334</v>
      </c>
      <c r="J132" s="3">
        <v>0</v>
      </c>
      <c r="K132" s="1" t="s">
        <v>40</v>
      </c>
      <c r="L132" s="1" t="s">
        <v>569</v>
      </c>
      <c r="M132" s="1" t="s">
        <v>570</v>
      </c>
      <c r="N132" s="1" t="s">
        <v>79</v>
      </c>
      <c r="O132" s="1" t="s">
        <v>80</v>
      </c>
      <c r="P132" s="1" t="s">
        <v>43</v>
      </c>
      <c r="Q132" s="1" t="s">
        <v>43</v>
      </c>
      <c r="R132" s="3">
        <v>0</v>
      </c>
      <c r="S132" s="1" t="s">
        <v>44</v>
      </c>
      <c r="T132" s="1" t="s">
        <v>45</v>
      </c>
      <c r="U132" s="1" t="s">
        <v>940</v>
      </c>
      <c r="V132" s="1" t="s">
        <v>46</v>
      </c>
      <c r="W132" s="1" t="s">
        <v>912</v>
      </c>
      <c r="X132" s="1" t="s">
        <v>1046</v>
      </c>
      <c r="Y132" s="1" t="s">
        <v>83</v>
      </c>
      <c r="Z132" s="1" t="s">
        <v>914</v>
      </c>
      <c r="AA132" s="1" t="s">
        <v>51</v>
      </c>
      <c r="AB132" s="1" t="s">
        <v>1046</v>
      </c>
      <c r="AC132" s="1" t="s">
        <v>37</v>
      </c>
    </row>
    <row r="133" spans="1:29" hidden="1" x14ac:dyDescent="0.25">
      <c r="A133" s="1" t="s">
        <v>33</v>
      </c>
      <c r="B133" s="1" t="s">
        <v>34</v>
      </c>
      <c r="C133" s="2">
        <v>44620</v>
      </c>
      <c r="D133" s="1" t="s">
        <v>73</v>
      </c>
      <c r="E133" s="1" t="s">
        <v>74</v>
      </c>
      <c r="F133" s="1" t="s">
        <v>37</v>
      </c>
      <c r="G133" s="1" t="s">
        <v>940</v>
      </c>
      <c r="H133" s="1" t="s">
        <v>76</v>
      </c>
      <c r="I133" s="3">
        <v>33334</v>
      </c>
      <c r="J133" s="3">
        <v>0</v>
      </c>
      <c r="K133" s="1" t="s">
        <v>40</v>
      </c>
      <c r="L133" s="1" t="s">
        <v>148</v>
      </c>
      <c r="M133" s="1" t="s">
        <v>149</v>
      </c>
      <c r="N133" s="1" t="s">
        <v>79</v>
      </c>
      <c r="O133" s="1" t="s">
        <v>80</v>
      </c>
      <c r="P133" s="1" t="s">
        <v>43</v>
      </c>
      <c r="Q133" s="1" t="s">
        <v>43</v>
      </c>
      <c r="R133" s="3">
        <v>0</v>
      </c>
      <c r="S133" s="1" t="s">
        <v>44</v>
      </c>
      <c r="T133" s="1" t="s">
        <v>45</v>
      </c>
      <c r="U133" s="1" t="s">
        <v>940</v>
      </c>
      <c r="V133" s="1" t="s">
        <v>46</v>
      </c>
      <c r="W133" s="1" t="s">
        <v>912</v>
      </c>
      <c r="X133" s="1" t="s">
        <v>1046</v>
      </c>
      <c r="Y133" s="1" t="s">
        <v>83</v>
      </c>
      <c r="Z133" s="1" t="s">
        <v>914</v>
      </c>
      <c r="AA133" s="1" t="s">
        <v>51</v>
      </c>
      <c r="AB133" s="1" t="s">
        <v>1046</v>
      </c>
      <c r="AC133" s="1" t="s">
        <v>37</v>
      </c>
    </row>
    <row r="134" spans="1:29" hidden="1" x14ac:dyDescent="0.25">
      <c r="A134" s="1" t="s">
        <v>33</v>
      </c>
      <c r="B134" s="1" t="s">
        <v>34</v>
      </c>
      <c r="C134" s="2">
        <v>44620</v>
      </c>
      <c r="D134" s="1" t="s">
        <v>73</v>
      </c>
      <c r="E134" s="1" t="s">
        <v>74</v>
      </c>
      <c r="F134" s="1" t="s">
        <v>37</v>
      </c>
      <c r="G134" s="1" t="s">
        <v>940</v>
      </c>
      <c r="H134" s="1" t="s">
        <v>76</v>
      </c>
      <c r="I134" s="3">
        <v>115442</v>
      </c>
      <c r="J134" s="3">
        <v>0</v>
      </c>
      <c r="K134" s="1" t="s">
        <v>40</v>
      </c>
      <c r="L134" s="1" t="s">
        <v>502</v>
      </c>
      <c r="M134" s="1" t="s">
        <v>503</v>
      </c>
      <c r="N134" s="1" t="s">
        <v>79</v>
      </c>
      <c r="O134" s="1" t="s">
        <v>80</v>
      </c>
      <c r="P134" s="1" t="s">
        <v>43</v>
      </c>
      <c r="Q134" s="1" t="s">
        <v>43</v>
      </c>
      <c r="R134" s="3">
        <v>0</v>
      </c>
      <c r="S134" s="1" t="s">
        <v>44</v>
      </c>
      <c r="T134" s="1" t="s">
        <v>45</v>
      </c>
      <c r="U134" s="1" t="s">
        <v>940</v>
      </c>
      <c r="V134" s="1" t="s">
        <v>46</v>
      </c>
      <c r="W134" s="1" t="s">
        <v>912</v>
      </c>
      <c r="X134" s="1" t="s">
        <v>1046</v>
      </c>
      <c r="Y134" s="1" t="s">
        <v>83</v>
      </c>
      <c r="Z134" s="1" t="s">
        <v>914</v>
      </c>
      <c r="AA134" s="1" t="s">
        <v>51</v>
      </c>
      <c r="AB134" s="1" t="s">
        <v>1046</v>
      </c>
      <c r="AC134" s="1" t="s">
        <v>37</v>
      </c>
    </row>
    <row r="135" spans="1:29" hidden="1" x14ac:dyDescent="0.25">
      <c r="A135" s="1" t="s">
        <v>33</v>
      </c>
      <c r="B135" s="1" t="s">
        <v>34</v>
      </c>
      <c r="C135" s="2">
        <v>44620</v>
      </c>
      <c r="D135" s="1" t="s">
        <v>73</v>
      </c>
      <c r="E135" s="1" t="s">
        <v>74</v>
      </c>
      <c r="F135" s="1" t="s">
        <v>37</v>
      </c>
      <c r="G135" s="1" t="s">
        <v>940</v>
      </c>
      <c r="H135" s="1" t="s">
        <v>76</v>
      </c>
      <c r="I135" s="3">
        <v>33334</v>
      </c>
      <c r="J135" s="3">
        <v>0</v>
      </c>
      <c r="K135" s="1" t="s">
        <v>40</v>
      </c>
      <c r="L135" s="1" t="s">
        <v>579</v>
      </c>
      <c r="M135" s="1" t="s">
        <v>580</v>
      </c>
      <c r="N135" s="1" t="s">
        <v>79</v>
      </c>
      <c r="O135" s="1" t="s">
        <v>80</v>
      </c>
      <c r="P135" s="1" t="s">
        <v>43</v>
      </c>
      <c r="Q135" s="1" t="s">
        <v>43</v>
      </c>
      <c r="R135" s="3">
        <v>0</v>
      </c>
      <c r="S135" s="1" t="s">
        <v>44</v>
      </c>
      <c r="T135" s="1" t="s">
        <v>45</v>
      </c>
      <c r="U135" s="1" t="s">
        <v>940</v>
      </c>
      <c r="V135" s="1" t="s">
        <v>46</v>
      </c>
      <c r="W135" s="1" t="s">
        <v>912</v>
      </c>
      <c r="X135" s="1" t="s">
        <v>1046</v>
      </c>
      <c r="Y135" s="1" t="s">
        <v>83</v>
      </c>
      <c r="Z135" s="1" t="s">
        <v>914</v>
      </c>
      <c r="AA135" s="1" t="s">
        <v>51</v>
      </c>
      <c r="AB135" s="1" t="s">
        <v>1046</v>
      </c>
      <c r="AC135" s="1" t="s">
        <v>37</v>
      </c>
    </row>
    <row r="136" spans="1:29" hidden="1" x14ac:dyDescent="0.25">
      <c r="A136" s="1" t="s">
        <v>33</v>
      </c>
      <c r="B136" s="1" t="s">
        <v>34</v>
      </c>
      <c r="C136" s="2">
        <v>44620</v>
      </c>
      <c r="D136" s="1" t="s">
        <v>73</v>
      </c>
      <c r="E136" s="1" t="s">
        <v>74</v>
      </c>
      <c r="F136" s="1" t="s">
        <v>37</v>
      </c>
      <c r="G136" s="1" t="s">
        <v>940</v>
      </c>
      <c r="H136" s="1" t="s">
        <v>76</v>
      </c>
      <c r="I136" s="3">
        <v>33334</v>
      </c>
      <c r="J136" s="3">
        <v>0</v>
      </c>
      <c r="K136" s="1" t="s">
        <v>40</v>
      </c>
      <c r="L136" s="1" t="s">
        <v>740</v>
      </c>
      <c r="M136" s="1" t="s">
        <v>741</v>
      </c>
      <c r="N136" s="1" t="s">
        <v>89</v>
      </c>
      <c r="O136" s="1" t="s">
        <v>90</v>
      </c>
      <c r="P136" s="1" t="s">
        <v>43</v>
      </c>
      <c r="Q136" s="1" t="s">
        <v>43</v>
      </c>
      <c r="R136" s="3">
        <v>0</v>
      </c>
      <c r="S136" s="1" t="s">
        <v>44</v>
      </c>
      <c r="T136" s="1" t="s">
        <v>45</v>
      </c>
      <c r="U136" s="1" t="s">
        <v>940</v>
      </c>
      <c r="V136" s="1" t="s">
        <v>46</v>
      </c>
      <c r="W136" s="1" t="s">
        <v>912</v>
      </c>
      <c r="X136" s="1" t="s">
        <v>1046</v>
      </c>
      <c r="Y136" s="1" t="s">
        <v>83</v>
      </c>
      <c r="Z136" s="1" t="s">
        <v>914</v>
      </c>
      <c r="AA136" s="1" t="s">
        <v>51</v>
      </c>
      <c r="AB136" s="1" t="s">
        <v>1046</v>
      </c>
      <c r="AC136" s="1" t="s">
        <v>37</v>
      </c>
    </row>
    <row r="137" spans="1:29" hidden="1" x14ac:dyDescent="0.25">
      <c r="A137" s="1" t="s">
        <v>33</v>
      </c>
      <c r="B137" s="1" t="s">
        <v>34</v>
      </c>
      <c r="C137" s="2">
        <v>44620</v>
      </c>
      <c r="D137" s="1" t="s">
        <v>73</v>
      </c>
      <c r="E137" s="1" t="s">
        <v>74</v>
      </c>
      <c r="F137" s="1" t="s">
        <v>37</v>
      </c>
      <c r="G137" s="1" t="s">
        <v>940</v>
      </c>
      <c r="H137" s="1" t="s">
        <v>76</v>
      </c>
      <c r="I137" s="3">
        <v>78939</v>
      </c>
      <c r="J137" s="3">
        <v>0</v>
      </c>
      <c r="K137" s="1" t="s">
        <v>40</v>
      </c>
      <c r="L137" s="1" t="s">
        <v>767</v>
      </c>
      <c r="M137" s="1" t="s">
        <v>768</v>
      </c>
      <c r="N137" s="1" t="s">
        <v>295</v>
      </c>
      <c r="O137" s="1" t="s">
        <v>296</v>
      </c>
      <c r="P137" s="1" t="s">
        <v>43</v>
      </c>
      <c r="Q137" s="1" t="s">
        <v>43</v>
      </c>
      <c r="R137" s="3">
        <v>0</v>
      </c>
      <c r="S137" s="1" t="s">
        <v>44</v>
      </c>
      <c r="T137" s="1" t="s">
        <v>45</v>
      </c>
      <c r="U137" s="1" t="s">
        <v>940</v>
      </c>
      <c r="V137" s="1" t="s">
        <v>46</v>
      </c>
      <c r="W137" s="1" t="s">
        <v>912</v>
      </c>
      <c r="X137" s="1" t="s">
        <v>1046</v>
      </c>
      <c r="Y137" s="1" t="s">
        <v>83</v>
      </c>
      <c r="Z137" s="1" t="s">
        <v>914</v>
      </c>
      <c r="AA137" s="1" t="s">
        <v>51</v>
      </c>
      <c r="AB137" s="1" t="s">
        <v>1046</v>
      </c>
      <c r="AC137" s="1" t="s">
        <v>37</v>
      </c>
    </row>
    <row r="138" spans="1:29" hidden="1" x14ac:dyDescent="0.25">
      <c r="A138" s="1" t="s">
        <v>33</v>
      </c>
      <c r="B138" s="1" t="s">
        <v>34</v>
      </c>
      <c r="C138" s="2">
        <v>44620</v>
      </c>
      <c r="D138" s="1" t="s">
        <v>73</v>
      </c>
      <c r="E138" s="1" t="s">
        <v>74</v>
      </c>
      <c r="F138" s="1" t="s">
        <v>37</v>
      </c>
      <c r="G138" s="1" t="s">
        <v>940</v>
      </c>
      <c r="H138" s="1" t="s">
        <v>76</v>
      </c>
      <c r="I138" s="3">
        <v>33334</v>
      </c>
      <c r="J138" s="3">
        <v>0</v>
      </c>
      <c r="K138" s="1" t="s">
        <v>40</v>
      </c>
      <c r="L138" s="1" t="s">
        <v>486</v>
      </c>
      <c r="M138" s="1" t="s">
        <v>487</v>
      </c>
      <c r="N138" s="1" t="s">
        <v>79</v>
      </c>
      <c r="O138" s="1" t="s">
        <v>80</v>
      </c>
      <c r="P138" s="1" t="s">
        <v>43</v>
      </c>
      <c r="Q138" s="1" t="s">
        <v>43</v>
      </c>
      <c r="R138" s="3">
        <v>0</v>
      </c>
      <c r="S138" s="1" t="s">
        <v>44</v>
      </c>
      <c r="T138" s="1" t="s">
        <v>45</v>
      </c>
      <c r="U138" s="1" t="s">
        <v>940</v>
      </c>
      <c r="V138" s="1" t="s">
        <v>46</v>
      </c>
      <c r="W138" s="1" t="s">
        <v>912</v>
      </c>
      <c r="X138" s="1" t="s">
        <v>1046</v>
      </c>
      <c r="Y138" s="1" t="s">
        <v>83</v>
      </c>
      <c r="Z138" s="1" t="s">
        <v>914</v>
      </c>
      <c r="AA138" s="1" t="s">
        <v>51</v>
      </c>
      <c r="AB138" s="1" t="s">
        <v>1046</v>
      </c>
      <c r="AC138" s="1" t="s">
        <v>37</v>
      </c>
    </row>
    <row r="139" spans="1:29" hidden="1" x14ac:dyDescent="0.25">
      <c r="A139" s="1" t="s">
        <v>33</v>
      </c>
      <c r="B139" s="1" t="s">
        <v>34</v>
      </c>
      <c r="C139" s="2">
        <v>44620</v>
      </c>
      <c r="D139" s="1" t="s">
        <v>73</v>
      </c>
      <c r="E139" s="1" t="s">
        <v>74</v>
      </c>
      <c r="F139" s="1" t="s">
        <v>37</v>
      </c>
      <c r="G139" s="1" t="s">
        <v>940</v>
      </c>
      <c r="H139" s="1" t="s">
        <v>76</v>
      </c>
      <c r="I139" s="3">
        <v>433334</v>
      </c>
      <c r="J139" s="3">
        <v>0</v>
      </c>
      <c r="K139" s="1" t="s">
        <v>40</v>
      </c>
      <c r="L139" s="1" t="s">
        <v>139</v>
      </c>
      <c r="M139" s="1" t="s">
        <v>140</v>
      </c>
      <c r="N139" s="1" t="s">
        <v>79</v>
      </c>
      <c r="O139" s="1" t="s">
        <v>80</v>
      </c>
      <c r="P139" s="1" t="s">
        <v>43</v>
      </c>
      <c r="Q139" s="1" t="s">
        <v>43</v>
      </c>
      <c r="R139" s="3">
        <v>0</v>
      </c>
      <c r="S139" s="1" t="s">
        <v>44</v>
      </c>
      <c r="T139" s="1" t="s">
        <v>45</v>
      </c>
      <c r="U139" s="1" t="s">
        <v>940</v>
      </c>
      <c r="V139" s="1" t="s">
        <v>46</v>
      </c>
      <c r="W139" s="1" t="s">
        <v>912</v>
      </c>
      <c r="X139" s="1" t="s">
        <v>1046</v>
      </c>
      <c r="Y139" s="1" t="s">
        <v>83</v>
      </c>
      <c r="Z139" s="1" t="s">
        <v>914</v>
      </c>
      <c r="AA139" s="1" t="s">
        <v>51</v>
      </c>
      <c r="AB139" s="1" t="s">
        <v>1046</v>
      </c>
      <c r="AC139" s="1" t="s">
        <v>37</v>
      </c>
    </row>
    <row r="140" spans="1:29" hidden="1" x14ac:dyDescent="0.25">
      <c r="A140" s="1" t="s">
        <v>33</v>
      </c>
      <c r="B140" s="1" t="s">
        <v>34</v>
      </c>
      <c r="C140" s="2">
        <v>44620</v>
      </c>
      <c r="D140" s="1" t="s">
        <v>73</v>
      </c>
      <c r="E140" s="1" t="s">
        <v>74</v>
      </c>
      <c r="F140" s="1" t="s">
        <v>37</v>
      </c>
      <c r="G140" s="1" t="s">
        <v>940</v>
      </c>
      <c r="H140" s="1" t="s">
        <v>76</v>
      </c>
      <c r="I140" s="3">
        <v>35329</v>
      </c>
      <c r="J140" s="3">
        <v>0</v>
      </c>
      <c r="K140" s="1" t="s">
        <v>40</v>
      </c>
      <c r="L140" s="1" t="s">
        <v>1048</v>
      </c>
      <c r="M140" s="1" t="s">
        <v>760</v>
      </c>
      <c r="N140" s="1" t="s">
        <v>79</v>
      </c>
      <c r="O140" s="1" t="s">
        <v>80</v>
      </c>
      <c r="P140" s="1" t="s">
        <v>43</v>
      </c>
      <c r="Q140" s="1" t="s">
        <v>43</v>
      </c>
      <c r="R140" s="3">
        <v>0</v>
      </c>
      <c r="S140" s="1" t="s">
        <v>44</v>
      </c>
      <c r="T140" s="1" t="s">
        <v>45</v>
      </c>
      <c r="U140" s="1" t="s">
        <v>940</v>
      </c>
      <c r="V140" s="1" t="s">
        <v>46</v>
      </c>
      <c r="W140" s="1" t="s">
        <v>912</v>
      </c>
      <c r="X140" s="1" t="s">
        <v>1046</v>
      </c>
      <c r="Y140" s="1" t="s">
        <v>83</v>
      </c>
      <c r="Z140" s="1" t="s">
        <v>914</v>
      </c>
      <c r="AA140" s="1" t="s">
        <v>51</v>
      </c>
      <c r="AB140" s="1" t="s">
        <v>1046</v>
      </c>
      <c r="AC140" s="1" t="s">
        <v>37</v>
      </c>
    </row>
    <row r="141" spans="1:29" hidden="1" x14ac:dyDescent="0.25">
      <c r="A141" s="1" t="s">
        <v>33</v>
      </c>
      <c r="B141" s="1" t="s">
        <v>34</v>
      </c>
      <c r="C141" s="2">
        <v>44620</v>
      </c>
      <c r="D141" s="1" t="s">
        <v>73</v>
      </c>
      <c r="E141" s="1" t="s">
        <v>74</v>
      </c>
      <c r="F141" s="1" t="s">
        <v>37</v>
      </c>
      <c r="G141" s="1" t="s">
        <v>940</v>
      </c>
      <c r="H141" s="1" t="s">
        <v>76</v>
      </c>
      <c r="I141" s="3">
        <v>35339</v>
      </c>
      <c r="J141" s="3">
        <v>0</v>
      </c>
      <c r="K141" s="1" t="s">
        <v>40</v>
      </c>
      <c r="L141" s="1" t="s">
        <v>575</v>
      </c>
      <c r="M141" s="1" t="s">
        <v>576</v>
      </c>
      <c r="N141" s="1" t="s">
        <v>79</v>
      </c>
      <c r="O141" s="1" t="s">
        <v>80</v>
      </c>
      <c r="P141" s="1" t="s">
        <v>43</v>
      </c>
      <c r="Q141" s="1" t="s">
        <v>43</v>
      </c>
      <c r="R141" s="3">
        <v>0</v>
      </c>
      <c r="S141" s="1" t="s">
        <v>44</v>
      </c>
      <c r="T141" s="1" t="s">
        <v>45</v>
      </c>
      <c r="U141" s="1" t="s">
        <v>940</v>
      </c>
      <c r="V141" s="1" t="s">
        <v>46</v>
      </c>
      <c r="W141" s="1" t="s">
        <v>912</v>
      </c>
      <c r="X141" s="1" t="s">
        <v>1046</v>
      </c>
      <c r="Y141" s="1" t="s">
        <v>83</v>
      </c>
      <c r="Z141" s="1" t="s">
        <v>914</v>
      </c>
      <c r="AA141" s="1" t="s">
        <v>51</v>
      </c>
      <c r="AB141" s="1" t="s">
        <v>1046</v>
      </c>
      <c r="AC141" s="1" t="s">
        <v>37</v>
      </c>
    </row>
    <row r="142" spans="1:29" hidden="1" x14ac:dyDescent="0.25">
      <c r="A142" s="1" t="s">
        <v>33</v>
      </c>
      <c r="B142" s="1" t="s">
        <v>34</v>
      </c>
      <c r="C142" s="2">
        <v>44620</v>
      </c>
      <c r="D142" s="1" t="s">
        <v>73</v>
      </c>
      <c r="E142" s="1" t="s">
        <v>74</v>
      </c>
      <c r="F142" s="1" t="s">
        <v>37</v>
      </c>
      <c r="G142" s="1" t="s">
        <v>940</v>
      </c>
      <c r="H142" s="1" t="s">
        <v>76</v>
      </c>
      <c r="I142" s="3">
        <v>36912</v>
      </c>
      <c r="J142" s="3">
        <v>0</v>
      </c>
      <c r="K142" s="1" t="s">
        <v>40</v>
      </c>
      <c r="L142" s="1" t="s">
        <v>1049</v>
      </c>
      <c r="M142" s="1" t="s">
        <v>869</v>
      </c>
      <c r="N142" s="1" t="s">
        <v>79</v>
      </c>
      <c r="O142" s="1" t="s">
        <v>80</v>
      </c>
      <c r="P142" s="1" t="s">
        <v>43</v>
      </c>
      <c r="Q142" s="1" t="s">
        <v>43</v>
      </c>
      <c r="R142" s="3">
        <v>0</v>
      </c>
      <c r="S142" s="1" t="s">
        <v>44</v>
      </c>
      <c r="T142" s="1" t="s">
        <v>45</v>
      </c>
      <c r="U142" s="1" t="s">
        <v>940</v>
      </c>
      <c r="V142" s="1" t="s">
        <v>46</v>
      </c>
      <c r="W142" s="1" t="s">
        <v>912</v>
      </c>
      <c r="X142" s="1" t="s">
        <v>1046</v>
      </c>
      <c r="Y142" s="1" t="s">
        <v>83</v>
      </c>
      <c r="Z142" s="1" t="s">
        <v>914</v>
      </c>
      <c r="AA142" s="1" t="s">
        <v>51</v>
      </c>
      <c r="AB142" s="1" t="s">
        <v>1046</v>
      </c>
      <c r="AC142" s="1" t="s">
        <v>37</v>
      </c>
    </row>
    <row r="143" spans="1:29" hidden="1" x14ac:dyDescent="0.25">
      <c r="A143" s="1" t="s">
        <v>33</v>
      </c>
      <c r="B143" s="1" t="s">
        <v>34</v>
      </c>
      <c r="C143" s="2">
        <v>44620</v>
      </c>
      <c r="D143" s="1" t="s">
        <v>73</v>
      </c>
      <c r="E143" s="1" t="s">
        <v>74</v>
      </c>
      <c r="F143" s="1" t="s">
        <v>37</v>
      </c>
      <c r="G143" s="1" t="s">
        <v>940</v>
      </c>
      <c r="H143" s="1" t="s">
        <v>76</v>
      </c>
      <c r="I143" s="3">
        <v>111193</v>
      </c>
      <c r="J143" s="3">
        <v>0</v>
      </c>
      <c r="K143" s="1" t="s">
        <v>40</v>
      </c>
      <c r="L143" s="1" t="s">
        <v>533</v>
      </c>
      <c r="M143" s="1" t="s">
        <v>534</v>
      </c>
      <c r="N143" s="1" t="s">
        <v>79</v>
      </c>
      <c r="O143" s="1" t="s">
        <v>80</v>
      </c>
      <c r="P143" s="1" t="s">
        <v>43</v>
      </c>
      <c r="Q143" s="1" t="s">
        <v>43</v>
      </c>
      <c r="R143" s="3">
        <v>0</v>
      </c>
      <c r="S143" s="1" t="s">
        <v>44</v>
      </c>
      <c r="T143" s="1" t="s">
        <v>45</v>
      </c>
      <c r="U143" s="1" t="s">
        <v>940</v>
      </c>
      <c r="V143" s="1" t="s">
        <v>46</v>
      </c>
      <c r="W143" s="1" t="s">
        <v>912</v>
      </c>
      <c r="X143" s="1" t="s">
        <v>1046</v>
      </c>
      <c r="Y143" s="1" t="s">
        <v>83</v>
      </c>
      <c r="Z143" s="1" t="s">
        <v>914</v>
      </c>
      <c r="AA143" s="1" t="s">
        <v>51</v>
      </c>
      <c r="AB143" s="1" t="s">
        <v>1046</v>
      </c>
      <c r="AC143" s="1" t="s">
        <v>37</v>
      </c>
    </row>
    <row r="144" spans="1:29" hidden="1" x14ac:dyDescent="0.25">
      <c r="A144" s="1" t="s">
        <v>33</v>
      </c>
      <c r="B144" s="1" t="s">
        <v>34</v>
      </c>
      <c r="C144" s="2">
        <v>44620</v>
      </c>
      <c r="D144" s="1" t="s">
        <v>73</v>
      </c>
      <c r="E144" s="1" t="s">
        <v>74</v>
      </c>
      <c r="F144" s="1" t="s">
        <v>37</v>
      </c>
      <c r="G144" s="1" t="s">
        <v>940</v>
      </c>
      <c r="H144" s="1" t="s">
        <v>76</v>
      </c>
      <c r="I144" s="3">
        <v>233334</v>
      </c>
      <c r="J144" s="3">
        <v>0</v>
      </c>
      <c r="K144" s="1" t="s">
        <v>40</v>
      </c>
      <c r="L144" s="1" t="s">
        <v>117</v>
      </c>
      <c r="M144" s="1" t="s">
        <v>118</v>
      </c>
      <c r="N144" s="1" t="s">
        <v>79</v>
      </c>
      <c r="O144" s="1" t="s">
        <v>80</v>
      </c>
      <c r="P144" s="1" t="s">
        <v>43</v>
      </c>
      <c r="Q144" s="1" t="s">
        <v>43</v>
      </c>
      <c r="R144" s="3">
        <v>0</v>
      </c>
      <c r="S144" s="1" t="s">
        <v>44</v>
      </c>
      <c r="T144" s="1" t="s">
        <v>45</v>
      </c>
      <c r="U144" s="1" t="s">
        <v>940</v>
      </c>
      <c r="V144" s="1" t="s">
        <v>46</v>
      </c>
      <c r="W144" s="1" t="s">
        <v>912</v>
      </c>
      <c r="X144" s="1" t="s">
        <v>1046</v>
      </c>
      <c r="Y144" s="1" t="s">
        <v>83</v>
      </c>
      <c r="Z144" s="1" t="s">
        <v>914</v>
      </c>
      <c r="AA144" s="1" t="s">
        <v>51</v>
      </c>
      <c r="AB144" s="1" t="s">
        <v>1046</v>
      </c>
      <c r="AC144" s="1" t="s">
        <v>37</v>
      </c>
    </row>
    <row r="145" spans="1:29" hidden="1" x14ac:dyDescent="0.25">
      <c r="A145" s="1" t="s">
        <v>33</v>
      </c>
      <c r="B145" s="1" t="s">
        <v>34</v>
      </c>
      <c r="C145" s="2">
        <v>44620</v>
      </c>
      <c r="D145" s="1" t="s">
        <v>73</v>
      </c>
      <c r="E145" s="1" t="s">
        <v>74</v>
      </c>
      <c r="F145" s="1" t="s">
        <v>37</v>
      </c>
      <c r="G145" s="1" t="s">
        <v>940</v>
      </c>
      <c r="H145" s="1" t="s">
        <v>76</v>
      </c>
      <c r="I145" s="3">
        <v>100000</v>
      </c>
      <c r="J145" s="3">
        <v>0</v>
      </c>
      <c r="K145" s="1" t="s">
        <v>40</v>
      </c>
      <c r="L145" s="1" t="s">
        <v>537</v>
      </c>
      <c r="M145" s="1" t="s">
        <v>538</v>
      </c>
      <c r="N145" s="1" t="s">
        <v>79</v>
      </c>
      <c r="O145" s="1" t="s">
        <v>80</v>
      </c>
      <c r="P145" s="1" t="s">
        <v>43</v>
      </c>
      <c r="Q145" s="1" t="s">
        <v>43</v>
      </c>
      <c r="R145" s="3">
        <v>0</v>
      </c>
      <c r="S145" s="1" t="s">
        <v>44</v>
      </c>
      <c r="T145" s="1" t="s">
        <v>45</v>
      </c>
      <c r="U145" s="1" t="s">
        <v>940</v>
      </c>
      <c r="V145" s="1" t="s">
        <v>46</v>
      </c>
      <c r="W145" s="1" t="s">
        <v>912</v>
      </c>
      <c r="X145" s="1" t="s">
        <v>1046</v>
      </c>
      <c r="Y145" s="1" t="s">
        <v>83</v>
      </c>
      <c r="Z145" s="1" t="s">
        <v>914</v>
      </c>
      <c r="AA145" s="1" t="s">
        <v>51</v>
      </c>
      <c r="AB145" s="1" t="s">
        <v>1046</v>
      </c>
      <c r="AC145" s="1" t="s">
        <v>37</v>
      </c>
    </row>
    <row r="146" spans="1:29" hidden="1" x14ac:dyDescent="0.25">
      <c r="A146" s="1" t="s">
        <v>33</v>
      </c>
      <c r="B146" s="1" t="s">
        <v>34</v>
      </c>
      <c r="C146" s="2">
        <v>44620</v>
      </c>
      <c r="D146" s="1" t="s">
        <v>73</v>
      </c>
      <c r="E146" s="1" t="s">
        <v>74</v>
      </c>
      <c r="F146" s="1" t="s">
        <v>37</v>
      </c>
      <c r="G146" s="1" t="s">
        <v>940</v>
      </c>
      <c r="H146" s="1" t="s">
        <v>76</v>
      </c>
      <c r="I146" s="3">
        <v>33334</v>
      </c>
      <c r="J146" s="3">
        <v>0</v>
      </c>
      <c r="K146" s="1" t="s">
        <v>40</v>
      </c>
      <c r="L146" s="1" t="s">
        <v>480</v>
      </c>
      <c r="M146" s="1" t="s">
        <v>481</v>
      </c>
      <c r="N146" s="1" t="s">
        <v>79</v>
      </c>
      <c r="O146" s="1" t="s">
        <v>80</v>
      </c>
      <c r="P146" s="1" t="s">
        <v>43</v>
      </c>
      <c r="Q146" s="1" t="s">
        <v>43</v>
      </c>
      <c r="R146" s="3">
        <v>0</v>
      </c>
      <c r="S146" s="1" t="s">
        <v>44</v>
      </c>
      <c r="T146" s="1" t="s">
        <v>45</v>
      </c>
      <c r="U146" s="1" t="s">
        <v>940</v>
      </c>
      <c r="V146" s="1" t="s">
        <v>46</v>
      </c>
      <c r="W146" s="1" t="s">
        <v>912</v>
      </c>
      <c r="X146" s="1" t="s">
        <v>1046</v>
      </c>
      <c r="Y146" s="1" t="s">
        <v>83</v>
      </c>
      <c r="Z146" s="1" t="s">
        <v>914</v>
      </c>
      <c r="AA146" s="1" t="s">
        <v>51</v>
      </c>
      <c r="AB146" s="1" t="s">
        <v>1046</v>
      </c>
      <c r="AC146" s="1" t="s">
        <v>37</v>
      </c>
    </row>
    <row r="147" spans="1:29" hidden="1" x14ac:dyDescent="0.25">
      <c r="A147" s="1" t="s">
        <v>33</v>
      </c>
      <c r="B147" s="1" t="s">
        <v>34</v>
      </c>
      <c r="C147" s="2">
        <v>44620</v>
      </c>
      <c r="D147" s="1" t="s">
        <v>73</v>
      </c>
      <c r="E147" s="1" t="s">
        <v>74</v>
      </c>
      <c r="F147" s="1" t="s">
        <v>37</v>
      </c>
      <c r="G147" s="1" t="s">
        <v>940</v>
      </c>
      <c r="H147" s="1" t="s">
        <v>76</v>
      </c>
      <c r="I147" s="3">
        <v>114992</v>
      </c>
      <c r="J147" s="3">
        <v>0</v>
      </c>
      <c r="K147" s="1" t="s">
        <v>40</v>
      </c>
      <c r="L147" s="1" t="s">
        <v>601</v>
      </c>
      <c r="M147" s="1" t="s">
        <v>602</v>
      </c>
      <c r="N147" s="1" t="s">
        <v>79</v>
      </c>
      <c r="O147" s="1" t="s">
        <v>80</v>
      </c>
      <c r="P147" s="1" t="s">
        <v>43</v>
      </c>
      <c r="Q147" s="1" t="s">
        <v>43</v>
      </c>
      <c r="R147" s="3">
        <v>0</v>
      </c>
      <c r="S147" s="1" t="s">
        <v>44</v>
      </c>
      <c r="T147" s="1" t="s">
        <v>45</v>
      </c>
      <c r="U147" s="1" t="s">
        <v>940</v>
      </c>
      <c r="V147" s="1" t="s">
        <v>46</v>
      </c>
      <c r="W147" s="1" t="s">
        <v>912</v>
      </c>
      <c r="X147" s="1" t="s">
        <v>1046</v>
      </c>
      <c r="Y147" s="1" t="s">
        <v>83</v>
      </c>
      <c r="Z147" s="1" t="s">
        <v>914</v>
      </c>
      <c r="AA147" s="1" t="s">
        <v>51</v>
      </c>
      <c r="AB147" s="1" t="s">
        <v>1046</v>
      </c>
      <c r="AC147" s="1" t="s">
        <v>37</v>
      </c>
    </row>
    <row r="148" spans="1:29" hidden="1" x14ac:dyDescent="0.25">
      <c r="A148" s="1" t="s">
        <v>33</v>
      </c>
      <c r="B148" s="1" t="s">
        <v>34</v>
      </c>
      <c r="C148" s="2">
        <v>44620</v>
      </c>
      <c r="D148" s="1" t="s">
        <v>73</v>
      </c>
      <c r="E148" s="1" t="s">
        <v>74</v>
      </c>
      <c r="F148" s="1" t="s">
        <v>37</v>
      </c>
      <c r="G148" s="1" t="s">
        <v>940</v>
      </c>
      <c r="H148" s="1" t="s">
        <v>76</v>
      </c>
      <c r="I148" s="3">
        <v>103721</v>
      </c>
      <c r="J148" s="3">
        <v>0</v>
      </c>
      <c r="K148" s="1" t="s">
        <v>40</v>
      </c>
      <c r="L148" s="1" t="s">
        <v>1050</v>
      </c>
      <c r="M148" s="1" t="s">
        <v>785</v>
      </c>
      <c r="N148" s="1" t="s">
        <v>79</v>
      </c>
      <c r="O148" s="1" t="s">
        <v>80</v>
      </c>
      <c r="P148" s="1" t="s">
        <v>43</v>
      </c>
      <c r="Q148" s="1" t="s">
        <v>43</v>
      </c>
      <c r="R148" s="3">
        <v>0</v>
      </c>
      <c r="S148" s="1" t="s">
        <v>44</v>
      </c>
      <c r="T148" s="1" t="s">
        <v>45</v>
      </c>
      <c r="U148" s="1" t="s">
        <v>940</v>
      </c>
      <c r="V148" s="1" t="s">
        <v>46</v>
      </c>
      <c r="W148" s="1" t="s">
        <v>912</v>
      </c>
      <c r="X148" s="1" t="s">
        <v>1046</v>
      </c>
      <c r="Y148" s="1" t="s">
        <v>83</v>
      </c>
      <c r="Z148" s="1" t="s">
        <v>914</v>
      </c>
      <c r="AA148" s="1" t="s">
        <v>51</v>
      </c>
      <c r="AB148" s="1" t="s">
        <v>1046</v>
      </c>
      <c r="AC148" s="1" t="s">
        <v>37</v>
      </c>
    </row>
    <row r="149" spans="1:29" hidden="1" x14ac:dyDescent="0.25">
      <c r="A149" s="1" t="s">
        <v>33</v>
      </c>
      <c r="B149" s="1" t="s">
        <v>34</v>
      </c>
      <c r="C149" s="2">
        <v>44624</v>
      </c>
      <c r="D149" s="1" t="s">
        <v>35</v>
      </c>
      <c r="E149" s="1" t="s">
        <v>36</v>
      </c>
      <c r="F149" s="1" t="s">
        <v>37</v>
      </c>
      <c r="G149" s="1" t="s">
        <v>1051</v>
      </c>
      <c r="H149" s="1" t="s">
        <v>1052</v>
      </c>
      <c r="I149" s="3">
        <v>0</v>
      </c>
      <c r="J149" s="54">
        <v>168978</v>
      </c>
      <c r="K149" s="1" t="s">
        <v>40</v>
      </c>
      <c r="L149" s="1" t="s">
        <v>67</v>
      </c>
      <c r="M149" s="1" t="s">
        <v>68</v>
      </c>
      <c r="N149" s="1" t="s">
        <v>37</v>
      </c>
      <c r="O149" s="1" t="s">
        <v>43</v>
      </c>
      <c r="P149" s="1" t="s">
        <v>43</v>
      </c>
      <c r="Q149" s="1" t="s">
        <v>43</v>
      </c>
      <c r="R149" s="3">
        <v>0</v>
      </c>
      <c r="S149" s="1" t="s">
        <v>44</v>
      </c>
      <c r="T149" s="1" t="s">
        <v>45</v>
      </c>
      <c r="U149" s="1" t="s">
        <v>1051</v>
      </c>
      <c r="V149" s="1" t="s">
        <v>46</v>
      </c>
      <c r="W149" s="1" t="s">
        <v>47</v>
      </c>
      <c r="X149" s="1" t="s">
        <v>1053</v>
      </c>
      <c r="Y149" s="1" t="s">
        <v>49</v>
      </c>
      <c r="Z149" s="1" t="s">
        <v>918</v>
      </c>
      <c r="AA149" s="1" t="s">
        <v>51</v>
      </c>
      <c r="AB149" s="1" t="s">
        <v>1053</v>
      </c>
      <c r="AC149" s="1" t="s">
        <v>37</v>
      </c>
    </row>
    <row r="150" spans="1:29" hidden="1" x14ac:dyDescent="0.25">
      <c r="A150" s="1" t="s">
        <v>33</v>
      </c>
      <c r="B150" s="1" t="s">
        <v>34</v>
      </c>
      <c r="C150" s="2">
        <v>44624</v>
      </c>
      <c r="D150" s="1" t="s">
        <v>35</v>
      </c>
      <c r="E150" s="1" t="s">
        <v>36</v>
      </c>
      <c r="F150" s="1" t="s">
        <v>37</v>
      </c>
      <c r="G150" s="1" t="s">
        <v>1054</v>
      </c>
      <c r="H150" s="1" t="s">
        <v>1055</v>
      </c>
      <c r="I150" s="3">
        <v>0</v>
      </c>
      <c r="J150" s="54">
        <v>1051821</v>
      </c>
      <c r="K150" s="1" t="s">
        <v>40</v>
      </c>
      <c r="L150" s="1" t="s">
        <v>41</v>
      </c>
      <c r="M150" s="1" t="s">
        <v>42</v>
      </c>
      <c r="N150" s="1" t="s">
        <v>37</v>
      </c>
      <c r="O150" s="1" t="s">
        <v>43</v>
      </c>
      <c r="P150" s="1" t="s">
        <v>43</v>
      </c>
      <c r="Q150" s="1" t="s">
        <v>43</v>
      </c>
      <c r="R150" s="3">
        <v>0</v>
      </c>
      <c r="S150" s="1" t="s">
        <v>44</v>
      </c>
      <c r="T150" s="1" t="s">
        <v>45</v>
      </c>
      <c r="U150" s="1" t="s">
        <v>1054</v>
      </c>
      <c r="V150" s="1" t="s">
        <v>46</v>
      </c>
      <c r="W150" s="1" t="s">
        <v>47</v>
      </c>
      <c r="X150" s="1" t="s">
        <v>1056</v>
      </c>
      <c r="Y150" s="1" t="s">
        <v>49</v>
      </c>
      <c r="Z150" s="1" t="s">
        <v>918</v>
      </c>
      <c r="AA150" s="1" t="s">
        <v>51</v>
      </c>
      <c r="AB150" s="1" t="s">
        <v>1056</v>
      </c>
      <c r="AC150" s="1" t="s">
        <v>37</v>
      </c>
    </row>
    <row r="151" spans="1:29" hidden="1" x14ac:dyDescent="0.25">
      <c r="A151" s="1" t="s">
        <v>33</v>
      </c>
      <c r="B151" s="1" t="s">
        <v>34</v>
      </c>
      <c r="C151" s="2">
        <v>44627</v>
      </c>
      <c r="D151" s="1" t="s">
        <v>35</v>
      </c>
      <c r="E151" s="1" t="s">
        <v>36</v>
      </c>
      <c r="F151" s="1" t="s">
        <v>37</v>
      </c>
      <c r="G151" s="1" t="s">
        <v>1057</v>
      </c>
      <c r="H151" s="1" t="s">
        <v>1058</v>
      </c>
      <c r="I151" s="3">
        <v>0</v>
      </c>
      <c r="J151" s="54">
        <v>67246</v>
      </c>
      <c r="K151" s="1" t="s">
        <v>40</v>
      </c>
      <c r="L151" s="1" t="s">
        <v>340</v>
      </c>
      <c r="M151" s="1" t="s">
        <v>341</v>
      </c>
      <c r="N151" s="1" t="s">
        <v>37</v>
      </c>
      <c r="O151" s="1" t="s">
        <v>43</v>
      </c>
      <c r="P151" s="1" t="s">
        <v>43</v>
      </c>
      <c r="Q151" s="1" t="s">
        <v>43</v>
      </c>
      <c r="R151" s="3">
        <v>0</v>
      </c>
      <c r="S151" s="1" t="s">
        <v>44</v>
      </c>
      <c r="T151" s="1" t="s">
        <v>45</v>
      </c>
      <c r="U151" s="1" t="s">
        <v>1057</v>
      </c>
      <c r="V151" s="1" t="s">
        <v>46</v>
      </c>
      <c r="W151" s="1" t="s">
        <v>47</v>
      </c>
      <c r="X151" s="1" t="s">
        <v>1059</v>
      </c>
      <c r="Y151" s="1" t="s">
        <v>49</v>
      </c>
      <c r="Z151" s="1" t="s">
        <v>918</v>
      </c>
      <c r="AA151" s="1" t="s">
        <v>51</v>
      </c>
      <c r="AB151" s="1" t="s">
        <v>1059</v>
      </c>
      <c r="AC151" s="1" t="s">
        <v>37</v>
      </c>
    </row>
    <row r="152" spans="1:29" hidden="1" x14ac:dyDescent="0.25">
      <c r="A152" s="1" t="s">
        <v>33</v>
      </c>
      <c r="B152" s="1" t="s">
        <v>34</v>
      </c>
      <c r="C152" s="2">
        <v>44627</v>
      </c>
      <c r="D152" s="1" t="s">
        <v>35</v>
      </c>
      <c r="E152" s="1" t="s">
        <v>36</v>
      </c>
      <c r="F152" s="1" t="s">
        <v>37</v>
      </c>
      <c r="G152" s="1" t="s">
        <v>1060</v>
      </c>
      <c r="H152" s="1" t="s">
        <v>1061</v>
      </c>
      <c r="I152" s="3">
        <v>0</v>
      </c>
      <c r="J152" s="54">
        <v>159613</v>
      </c>
      <c r="K152" s="1" t="s">
        <v>40</v>
      </c>
      <c r="L152" s="1" t="s">
        <v>340</v>
      </c>
      <c r="M152" s="1" t="s">
        <v>341</v>
      </c>
      <c r="N152" s="1" t="s">
        <v>37</v>
      </c>
      <c r="O152" s="1" t="s">
        <v>43</v>
      </c>
      <c r="P152" s="1" t="s">
        <v>43</v>
      </c>
      <c r="Q152" s="1" t="s">
        <v>43</v>
      </c>
      <c r="R152" s="3">
        <v>0</v>
      </c>
      <c r="S152" s="1" t="s">
        <v>44</v>
      </c>
      <c r="T152" s="1" t="s">
        <v>45</v>
      </c>
      <c r="U152" s="1" t="s">
        <v>1060</v>
      </c>
      <c r="V152" s="1" t="s">
        <v>46</v>
      </c>
      <c r="W152" s="1" t="s">
        <v>47</v>
      </c>
      <c r="X152" s="1" t="s">
        <v>1062</v>
      </c>
      <c r="Y152" s="1" t="s">
        <v>49</v>
      </c>
      <c r="Z152" s="1" t="s">
        <v>918</v>
      </c>
      <c r="AA152" s="1" t="s">
        <v>51</v>
      </c>
      <c r="AB152" s="1" t="s">
        <v>1062</v>
      </c>
      <c r="AC152" s="1" t="s">
        <v>37</v>
      </c>
    </row>
    <row r="153" spans="1:29" hidden="1" x14ac:dyDescent="0.25">
      <c r="A153" s="1" t="s">
        <v>33</v>
      </c>
      <c r="B153" s="1" t="s">
        <v>34</v>
      </c>
      <c r="C153" s="2">
        <v>44628</v>
      </c>
      <c r="D153" s="1" t="s">
        <v>35</v>
      </c>
      <c r="E153" s="1" t="s">
        <v>36</v>
      </c>
      <c r="F153" s="1" t="s">
        <v>37</v>
      </c>
      <c r="G153" s="1" t="s">
        <v>1063</v>
      </c>
      <c r="H153" s="1" t="s">
        <v>1064</v>
      </c>
      <c r="I153" s="3">
        <v>0</v>
      </c>
      <c r="J153" s="54">
        <v>231898</v>
      </c>
      <c r="K153" s="1" t="s">
        <v>40</v>
      </c>
      <c r="L153" s="1" t="s">
        <v>860</v>
      </c>
      <c r="M153" s="1" t="s">
        <v>861</v>
      </c>
      <c r="N153" s="1" t="s">
        <v>37</v>
      </c>
      <c r="O153" s="1" t="s">
        <v>43</v>
      </c>
      <c r="P153" s="1" t="s">
        <v>43</v>
      </c>
      <c r="Q153" s="1" t="s">
        <v>43</v>
      </c>
      <c r="R153" s="3">
        <v>0</v>
      </c>
      <c r="S153" s="1" t="s">
        <v>44</v>
      </c>
      <c r="T153" s="1" t="s">
        <v>45</v>
      </c>
      <c r="U153" s="1" t="s">
        <v>1063</v>
      </c>
      <c r="V153" s="1" t="s">
        <v>46</v>
      </c>
      <c r="W153" s="1" t="s">
        <v>47</v>
      </c>
      <c r="X153" s="1" t="s">
        <v>1065</v>
      </c>
      <c r="Y153" s="1" t="s">
        <v>49</v>
      </c>
      <c r="Z153" s="1" t="s">
        <v>918</v>
      </c>
      <c r="AA153" s="1" t="s">
        <v>51</v>
      </c>
      <c r="AB153" s="1" t="s">
        <v>1065</v>
      </c>
      <c r="AC153" s="1" t="s">
        <v>37</v>
      </c>
    </row>
    <row r="154" spans="1:29" hidden="1" x14ac:dyDescent="0.25">
      <c r="A154" s="1" t="s">
        <v>33</v>
      </c>
      <c r="B154" s="1" t="s">
        <v>34</v>
      </c>
      <c r="C154" s="2">
        <v>44637</v>
      </c>
      <c r="D154" s="1" t="s">
        <v>35</v>
      </c>
      <c r="E154" s="1" t="s">
        <v>36</v>
      </c>
      <c r="F154" s="1" t="s">
        <v>37</v>
      </c>
      <c r="G154" s="1" t="s">
        <v>1066</v>
      </c>
      <c r="H154" s="1" t="s">
        <v>1067</v>
      </c>
      <c r="I154" s="3">
        <v>0</v>
      </c>
      <c r="J154" s="54">
        <v>33333</v>
      </c>
      <c r="K154" s="1" t="s">
        <v>40</v>
      </c>
      <c r="L154" s="1" t="s">
        <v>860</v>
      </c>
      <c r="M154" s="1" t="s">
        <v>861</v>
      </c>
      <c r="N154" s="1" t="s">
        <v>37</v>
      </c>
      <c r="O154" s="1" t="s">
        <v>43</v>
      </c>
      <c r="P154" s="1" t="s">
        <v>43</v>
      </c>
      <c r="Q154" s="1" t="s">
        <v>43</v>
      </c>
      <c r="R154" s="3">
        <v>0</v>
      </c>
      <c r="S154" s="1" t="s">
        <v>44</v>
      </c>
      <c r="T154" s="1" t="s">
        <v>45</v>
      </c>
      <c r="U154" s="1" t="s">
        <v>1066</v>
      </c>
      <c r="V154" s="1" t="s">
        <v>46</v>
      </c>
      <c r="W154" s="1" t="s">
        <v>47</v>
      </c>
      <c r="X154" s="1" t="s">
        <v>1068</v>
      </c>
      <c r="Y154" s="1" t="s">
        <v>49</v>
      </c>
      <c r="Z154" s="1" t="s">
        <v>918</v>
      </c>
      <c r="AA154" s="1" t="s">
        <v>51</v>
      </c>
      <c r="AB154" s="1" t="s">
        <v>1068</v>
      </c>
      <c r="AC154" s="1" t="s">
        <v>37</v>
      </c>
    </row>
    <row r="155" spans="1:29" hidden="1" x14ac:dyDescent="0.25">
      <c r="A155" s="1" t="s">
        <v>33</v>
      </c>
      <c r="B155" s="1" t="s">
        <v>34</v>
      </c>
      <c r="C155" s="2">
        <v>44642</v>
      </c>
      <c r="D155" s="1" t="s">
        <v>35</v>
      </c>
      <c r="E155" s="1" t="s">
        <v>36</v>
      </c>
      <c r="F155" s="1" t="s">
        <v>37</v>
      </c>
      <c r="G155" s="1" t="s">
        <v>1069</v>
      </c>
      <c r="H155" s="1" t="s">
        <v>1070</v>
      </c>
      <c r="I155" s="3">
        <v>0</v>
      </c>
      <c r="J155" s="54">
        <v>35771</v>
      </c>
      <c r="K155" s="1" t="s">
        <v>40</v>
      </c>
      <c r="L155" s="1" t="s">
        <v>860</v>
      </c>
      <c r="M155" s="1" t="s">
        <v>861</v>
      </c>
      <c r="N155" s="1" t="s">
        <v>37</v>
      </c>
      <c r="O155" s="1" t="s">
        <v>43</v>
      </c>
      <c r="P155" s="1" t="s">
        <v>43</v>
      </c>
      <c r="Q155" s="1" t="s">
        <v>43</v>
      </c>
      <c r="R155" s="3">
        <v>0</v>
      </c>
      <c r="S155" s="1" t="s">
        <v>44</v>
      </c>
      <c r="T155" s="1" t="s">
        <v>45</v>
      </c>
      <c r="U155" s="1" t="s">
        <v>1069</v>
      </c>
      <c r="V155" s="1" t="s">
        <v>46</v>
      </c>
      <c r="W155" s="1" t="s">
        <v>47</v>
      </c>
      <c r="X155" s="1" t="s">
        <v>1071</v>
      </c>
      <c r="Y155" s="1" t="s">
        <v>49</v>
      </c>
      <c r="Z155" s="1" t="s">
        <v>918</v>
      </c>
      <c r="AA155" s="1" t="s">
        <v>51</v>
      </c>
      <c r="AB155" s="1" t="s">
        <v>1071</v>
      </c>
      <c r="AC155" s="1" t="s">
        <v>37</v>
      </c>
    </row>
    <row r="156" spans="1:29" hidden="1" x14ac:dyDescent="0.25">
      <c r="A156" s="1" t="s">
        <v>33</v>
      </c>
      <c r="B156" s="1" t="s">
        <v>34</v>
      </c>
      <c r="C156" s="2">
        <v>44651</v>
      </c>
      <c r="D156" s="1" t="s">
        <v>73</v>
      </c>
      <c r="E156" s="1" t="s">
        <v>74</v>
      </c>
      <c r="F156" s="1" t="s">
        <v>37</v>
      </c>
      <c r="G156" s="1" t="s">
        <v>922</v>
      </c>
      <c r="H156" s="1" t="s">
        <v>76</v>
      </c>
      <c r="I156" s="3">
        <v>79302</v>
      </c>
      <c r="J156" s="3">
        <v>0</v>
      </c>
      <c r="K156" s="1" t="s">
        <v>40</v>
      </c>
      <c r="L156" s="1" t="s">
        <v>677</v>
      </c>
      <c r="M156" s="1" t="s">
        <v>678</v>
      </c>
      <c r="N156" s="1" t="s">
        <v>89</v>
      </c>
      <c r="O156" s="1" t="s">
        <v>90</v>
      </c>
      <c r="P156" s="1" t="s">
        <v>43</v>
      </c>
      <c r="Q156" s="1" t="s">
        <v>43</v>
      </c>
      <c r="R156" s="3">
        <v>0</v>
      </c>
      <c r="S156" s="1" t="s">
        <v>44</v>
      </c>
      <c r="T156" s="1" t="s">
        <v>45</v>
      </c>
      <c r="U156" s="1" t="s">
        <v>922</v>
      </c>
      <c r="V156" s="1" t="s">
        <v>46</v>
      </c>
      <c r="W156" s="1" t="s">
        <v>975</v>
      </c>
      <c r="X156" s="1" t="s">
        <v>1072</v>
      </c>
      <c r="Y156" s="1" t="s">
        <v>83</v>
      </c>
      <c r="Z156" s="1" t="s">
        <v>977</v>
      </c>
      <c r="AA156" s="1" t="s">
        <v>51</v>
      </c>
      <c r="AB156" s="1" t="s">
        <v>1072</v>
      </c>
      <c r="AC156" s="1" t="s">
        <v>37</v>
      </c>
    </row>
    <row r="157" spans="1:29" hidden="1" x14ac:dyDescent="0.25">
      <c r="A157" s="1" t="s">
        <v>33</v>
      </c>
      <c r="B157" s="1" t="s">
        <v>34</v>
      </c>
      <c r="C157" s="2">
        <v>44651</v>
      </c>
      <c r="D157" s="1" t="s">
        <v>73</v>
      </c>
      <c r="E157" s="1" t="s">
        <v>74</v>
      </c>
      <c r="F157" s="1" t="s">
        <v>37</v>
      </c>
      <c r="G157" s="1" t="s">
        <v>922</v>
      </c>
      <c r="H157" s="1" t="s">
        <v>76</v>
      </c>
      <c r="I157" s="3">
        <v>38090</v>
      </c>
      <c r="J157" s="3">
        <v>0</v>
      </c>
      <c r="K157" s="1" t="s">
        <v>40</v>
      </c>
      <c r="L157" s="1" t="s">
        <v>610</v>
      </c>
      <c r="M157" s="1" t="s">
        <v>611</v>
      </c>
      <c r="N157" s="1" t="s">
        <v>89</v>
      </c>
      <c r="O157" s="1" t="s">
        <v>90</v>
      </c>
      <c r="P157" s="1" t="s">
        <v>43</v>
      </c>
      <c r="Q157" s="1" t="s">
        <v>43</v>
      </c>
      <c r="R157" s="3">
        <v>0</v>
      </c>
      <c r="S157" s="1" t="s">
        <v>44</v>
      </c>
      <c r="T157" s="1" t="s">
        <v>45</v>
      </c>
      <c r="U157" s="1" t="s">
        <v>922</v>
      </c>
      <c r="V157" s="1" t="s">
        <v>46</v>
      </c>
      <c r="W157" s="1" t="s">
        <v>975</v>
      </c>
      <c r="X157" s="1" t="s">
        <v>1072</v>
      </c>
      <c r="Y157" s="1" t="s">
        <v>83</v>
      </c>
      <c r="Z157" s="1" t="s">
        <v>977</v>
      </c>
      <c r="AA157" s="1" t="s">
        <v>51</v>
      </c>
      <c r="AB157" s="1" t="s">
        <v>1072</v>
      </c>
      <c r="AC157" s="1" t="s">
        <v>37</v>
      </c>
    </row>
    <row r="158" spans="1:29" hidden="1" x14ac:dyDescent="0.25">
      <c r="A158" s="1" t="s">
        <v>33</v>
      </c>
      <c r="B158" s="1" t="s">
        <v>34</v>
      </c>
      <c r="C158" s="2">
        <v>44651</v>
      </c>
      <c r="D158" s="1" t="s">
        <v>73</v>
      </c>
      <c r="E158" s="1" t="s">
        <v>74</v>
      </c>
      <c r="F158" s="1" t="s">
        <v>37</v>
      </c>
      <c r="G158" s="1" t="s">
        <v>922</v>
      </c>
      <c r="H158" s="1" t="s">
        <v>76</v>
      </c>
      <c r="I158" s="3">
        <v>33334</v>
      </c>
      <c r="J158" s="3">
        <v>0</v>
      </c>
      <c r="K158" s="1" t="s">
        <v>40</v>
      </c>
      <c r="L158" s="1" t="s">
        <v>456</v>
      </c>
      <c r="M158" s="1" t="s">
        <v>457</v>
      </c>
      <c r="N158" s="1" t="s">
        <v>79</v>
      </c>
      <c r="O158" s="1" t="s">
        <v>80</v>
      </c>
      <c r="P158" s="1" t="s">
        <v>43</v>
      </c>
      <c r="Q158" s="1" t="s">
        <v>43</v>
      </c>
      <c r="R158" s="3">
        <v>0</v>
      </c>
      <c r="S158" s="1" t="s">
        <v>44</v>
      </c>
      <c r="T158" s="1" t="s">
        <v>45</v>
      </c>
      <c r="U158" s="1" t="s">
        <v>922</v>
      </c>
      <c r="V158" s="1" t="s">
        <v>46</v>
      </c>
      <c r="W158" s="1" t="s">
        <v>975</v>
      </c>
      <c r="X158" s="1" t="s">
        <v>1072</v>
      </c>
      <c r="Y158" s="1" t="s">
        <v>83</v>
      </c>
      <c r="Z158" s="1" t="s">
        <v>977</v>
      </c>
      <c r="AA158" s="1" t="s">
        <v>51</v>
      </c>
      <c r="AB158" s="1" t="s">
        <v>1072</v>
      </c>
      <c r="AC158" s="1" t="s">
        <v>37</v>
      </c>
    </row>
    <row r="159" spans="1:29" hidden="1" x14ac:dyDescent="0.25">
      <c r="A159" s="1" t="s">
        <v>33</v>
      </c>
      <c r="B159" s="1" t="s">
        <v>34</v>
      </c>
      <c r="C159" s="2">
        <v>44651</v>
      </c>
      <c r="D159" s="1" t="s">
        <v>73</v>
      </c>
      <c r="E159" s="1" t="s">
        <v>74</v>
      </c>
      <c r="F159" s="1" t="s">
        <v>37</v>
      </c>
      <c r="G159" s="1" t="s">
        <v>922</v>
      </c>
      <c r="H159" s="1" t="s">
        <v>76</v>
      </c>
      <c r="I159" s="3">
        <v>35772</v>
      </c>
      <c r="J159" s="3">
        <v>0</v>
      </c>
      <c r="K159" s="1" t="s">
        <v>40</v>
      </c>
      <c r="L159" s="1" t="s">
        <v>486</v>
      </c>
      <c r="M159" s="1" t="s">
        <v>487</v>
      </c>
      <c r="N159" s="1" t="s">
        <v>79</v>
      </c>
      <c r="O159" s="1" t="s">
        <v>80</v>
      </c>
      <c r="P159" s="1" t="s">
        <v>43</v>
      </c>
      <c r="Q159" s="1" t="s">
        <v>43</v>
      </c>
      <c r="R159" s="3">
        <v>0</v>
      </c>
      <c r="S159" s="1" t="s">
        <v>44</v>
      </c>
      <c r="T159" s="1" t="s">
        <v>45</v>
      </c>
      <c r="U159" s="1" t="s">
        <v>922</v>
      </c>
      <c r="V159" s="1" t="s">
        <v>46</v>
      </c>
      <c r="W159" s="1" t="s">
        <v>975</v>
      </c>
      <c r="X159" s="1" t="s">
        <v>1072</v>
      </c>
      <c r="Y159" s="1" t="s">
        <v>83</v>
      </c>
      <c r="Z159" s="1" t="s">
        <v>977</v>
      </c>
      <c r="AA159" s="1" t="s">
        <v>51</v>
      </c>
      <c r="AB159" s="1" t="s">
        <v>1072</v>
      </c>
      <c r="AC159" s="1" t="s">
        <v>37</v>
      </c>
    </row>
    <row r="160" spans="1:29" hidden="1" x14ac:dyDescent="0.25">
      <c r="A160" s="1" t="s">
        <v>33</v>
      </c>
      <c r="B160" s="1" t="s">
        <v>34</v>
      </c>
      <c r="C160" s="2">
        <v>44651</v>
      </c>
      <c r="D160" s="1" t="s">
        <v>73</v>
      </c>
      <c r="E160" s="1" t="s">
        <v>74</v>
      </c>
      <c r="F160" s="1" t="s">
        <v>37</v>
      </c>
      <c r="G160" s="1" t="s">
        <v>922</v>
      </c>
      <c r="H160" s="1" t="s">
        <v>76</v>
      </c>
      <c r="I160" s="3">
        <v>500000</v>
      </c>
      <c r="J160" s="3">
        <v>0</v>
      </c>
      <c r="K160" s="1" t="s">
        <v>40</v>
      </c>
      <c r="L160" s="1" t="s">
        <v>139</v>
      </c>
      <c r="M160" s="1" t="s">
        <v>140</v>
      </c>
      <c r="N160" s="1" t="s">
        <v>79</v>
      </c>
      <c r="O160" s="1" t="s">
        <v>80</v>
      </c>
      <c r="P160" s="1" t="s">
        <v>43</v>
      </c>
      <c r="Q160" s="1" t="s">
        <v>43</v>
      </c>
      <c r="R160" s="3">
        <v>0</v>
      </c>
      <c r="S160" s="1" t="s">
        <v>44</v>
      </c>
      <c r="T160" s="1" t="s">
        <v>45</v>
      </c>
      <c r="U160" s="1" t="s">
        <v>922</v>
      </c>
      <c r="V160" s="1" t="s">
        <v>46</v>
      </c>
      <c r="W160" s="1" t="s">
        <v>975</v>
      </c>
      <c r="X160" s="1" t="s">
        <v>1072</v>
      </c>
      <c r="Y160" s="1" t="s">
        <v>83</v>
      </c>
      <c r="Z160" s="1" t="s">
        <v>977</v>
      </c>
      <c r="AA160" s="1" t="s">
        <v>51</v>
      </c>
      <c r="AB160" s="1" t="s">
        <v>1072</v>
      </c>
      <c r="AC160" s="1" t="s">
        <v>37</v>
      </c>
    </row>
    <row r="161" spans="1:29" hidden="1" x14ac:dyDescent="0.25">
      <c r="A161" s="1" t="s">
        <v>33</v>
      </c>
      <c r="B161" s="1" t="s">
        <v>34</v>
      </c>
      <c r="C161" s="2">
        <v>44651</v>
      </c>
      <c r="D161" s="1" t="s">
        <v>73</v>
      </c>
      <c r="E161" s="1" t="s">
        <v>74</v>
      </c>
      <c r="F161" s="1" t="s">
        <v>37</v>
      </c>
      <c r="G161" s="1" t="s">
        <v>922</v>
      </c>
      <c r="H161" s="1" t="s">
        <v>76</v>
      </c>
      <c r="I161" s="3">
        <v>419552</v>
      </c>
      <c r="J161" s="3">
        <v>0</v>
      </c>
      <c r="K161" s="1" t="s">
        <v>40</v>
      </c>
      <c r="L161" s="1" t="s">
        <v>464</v>
      </c>
      <c r="M161" s="1" t="s">
        <v>465</v>
      </c>
      <c r="N161" s="1" t="s">
        <v>79</v>
      </c>
      <c r="O161" s="1" t="s">
        <v>80</v>
      </c>
      <c r="P161" s="1" t="s">
        <v>43</v>
      </c>
      <c r="Q161" s="1" t="s">
        <v>43</v>
      </c>
      <c r="R161" s="3">
        <v>0</v>
      </c>
      <c r="S161" s="1" t="s">
        <v>44</v>
      </c>
      <c r="T161" s="1" t="s">
        <v>45</v>
      </c>
      <c r="U161" s="1" t="s">
        <v>922</v>
      </c>
      <c r="V161" s="1" t="s">
        <v>46</v>
      </c>
      <c r="W161" s="1" t="s">
        <v>975</v>
      </c>
      <c r="X161" s="1" t="s">
        <v>1072</v>
      </c>
      <c r="Y161" s="1" t="s">
        <v>83</v>
      </c>
      <c r="Z161" s="1" t="s">
        <v>977</v>
      </c>
      <c r="AA161" s="1" t="s">
        <v>51</v>
      </c>
      <c r="AB161" s="1" t="s">
        <v>1072</v>
      </c>
      <c r="AC161" s="1" t="s">
        <v>37</v>
      </c>
    </row>
    <row r="162" spans="1:29" hidden="1" x14ac:dyDescent="0.25">
      <c r="A162" s="1" t="s">
        <v>33</v>
      </c>
      <c r="B162" s="1" t="s">
        <v>34</v>
      </c>
      <c r="C162" s="2">
        <v>44651</v>
      </c>
      <c r="D162" s="1" t="s">
        <v>73</v>
      </c>
      <c r="E162" s="1" t="s">
        <v>74</v>
      </c>
      <c r="F162" s="1" t="s">
        <v>37</v>
      </c>
      <c r="G162" s="1" t="s">
        <v>922</v>
      </c>
      <c r="H162" s="1" t="s">
        <v>76</v>
      </c>
      <c r="I162" s="3">
        <v>166667</v>
      </c>
      <c r="J162" s="3">
        <v>0</v>
      </c>
      <c r="K162" s="1" t="s">
        <v>40</v>
      </c>
      <c r="L162" s="1" t="s">
        <v>773</v>
      </c>
      <c r="M162" s="1" t="s">
        <v>774</v>
      </c>
      <c r="N162" s="1" t="s">
        <v>79</v>
      </c>
      <c r="O162" s="1" t="s">
        <v>80</v>
      </c>
      <c r="P162" s="1" t="s">
        <v>43</v>
      </c>
      <c r="Q162" s="1" t="s">
        <v>43</v>
      </c>
      <c r="R162" s="3">
        <v>0</v>
      </c>
      <c r="S162" s="1" t="s">
        <v>44</v>
      </c>
      <c r="T162" s="1" t="s">
        <v>45</v>
      </c>
      <c r="U162" s="1" t="s">
        <v>922</v>
      </c>
      <c r="V162" s="1" t="s">
        <v>46</v>
      </c>
      <c r="W162" s="1" t="s">
        <v>975</v>
      </c>
      <c r="X162" s="1" t="s">
        <v>1072</v>
      </c>
      <c r="Y162" s="1" t="s">
        <v>83</v>
      </c>
      <c r="Z162" s="1" t="s">
        <v>977</v>
      </c>
      <c r="AA162" s="1" t="s">
        <v>51</v>
      </c>
      <c r="AB162" s="1" t="s">
        <v>1072</v>
      </c>
      <c r="AC162" s="1" t="s">
        <v>37</v>
      </c>
    </row>
    <row r="163" spans="1:29" hidden="1" x14ac:dyDescent="0.25">
      <c r="A163" s="1" t="s">
        <v>33</v>
      </c>
      <c r="B163" s="1" t="s">
        <v>34</v>
      </c>
      <c r="C163" s="2">
        <v>44651</v>
      </c>
      <c r="D163" s="1" t="s">
        <v>73</v>
      </c>
      <c r="E163" s="1" t="s">
        <v>74</v>
      </c>
      <c r="F163" s="1" t="s">
        <v>37</v>
      </c>
      <c r="G163" s="1" t="s">
        <v>922</v>
      </c>
      <c r="H163" s="1" t="s">
        <v>76</v>
      </c>
      <c r="I163" s="3">
        <v>500000</v>
      </c>
      <c r="J163" s="3">
        <v>0</v>
      </c>
      <c r="K163" s="1" t="s">
        <v>40</v>
      </c>
      <c r="L163" s="1" t="s">
        <v>117</v>
      </c>
      <c r="M163" s="1" t="s">
        <v>118</v>
      </c>
      <c r="N163" s="1" t="s">
        <v>79</v>
      </c>
      <c r="O163" s="1" t="s">
        <v>80</v>
      </c>
      <c r="P163" s="1" t="s">
        <v>43</v>
      </c>
      <c r="Q163" s="1" t="s">
        <v>43</v>
      </c>
      <c r="R163" s="3">
        <v>0</v>
      </c>
      <c r="S163" s="1" t="s">
        <v>44</v>
      </c>
      <c r="T163" s="1" t="s">
        <v>45</v>
      </c>
      <c r="U163" s="1" t="s">
        <v>922</v>
      </c>
      <c r="V163" s="1" t="s">
        <v>46</v>
      </c>
      <c r="W163" s="1" t="s">
        <v>975</v>
      </c>
      <c r="X163" s="1" t="s">
        <v>1072</v>
      </c>
      <c r="Y163" s="1" t="s">
        <v>83</v>
      </c>
      <c r="Z163" s="1" t="s">
        <v>977</v>
      </c>
      <c r="AA163" s="1" t="s">
        <v>51</v>
      </c>
      <c r="AB163" s="1" t="s">
        <v>1072</v>
      </c>
      <c r="AC163" s="1" t="s">
        <v>37</v>
      </c>
    </row>
    <row r="164" spans="1:29" hidden="1" x14ac:dyDescent="0.25">
      <c r="A164" s="1" t="s">
        <v>33</v>
      </c>
      <c r="B164" s="1" t="s">
        <v>34</v>
      </c>
      <c r="C164" s="2">
        <v>44651</v>
      </c>
      <c r="D164" s="1" t="s">
        <v>73</v>
      </c>
      <c r="E164" s="1" t="s">
        <v>74</v>
      </c>
      <c r="F164" s="1" t="s">
        <v>37</v>
      </c>
      <c r="G164" s="1" t="s">
        <v>922</v>
      </c>
      <c r="H164" s="1" t="s">
        <v>76</v>
      </c>
      <c r="I164" s="3">
        <v>33334</v>
      </c>
      <c r="J164" s="3">
        <v>0</v>
      </c>
      <c r="K164" s="1" t="s">
        <v>40</v>
      </c>
      <c r="L164" s="1" t="s">
        <v>446</v>
      </c>
      <c r="M164" s="1" t="s">
        <v>447</v>
      </c>
      <c r="N164" s="1" t="s">
        <v>79</v>
      </c>
      <c r="O164" s="1" t="s">
        <v>80</v>
      </c>
      <c r="P164" s="1" t="s">
        <v>43</v>
      </c>
      <c r="Q164" s="1" t="s">
        <v>43</v>
      </c>
      <c r="R164" s="3">
        <v>0</v>
      </c>
      <c r="S164" s="1" t="s">
        <v>44</v>
      </c>
      <c r="T164" s="1" t="s">
        <v>45</v>
      </c>
      <c r="U164" s="1" t="s">
        <v>922</v>
      </c>
      <c r="V164" s="1" t="s">
        <v>46</v>
      </c>
      <c r="W164" s="1" t="s">
        <v>975</v>
      </c>
      <c r="X164" s="1" t="s">
        <v>1072</v>
      </c>
      <c r="Y164" s="1" t="s">
        <v>83</v>
      </c>
      <c r="Z164" s="1" t="s">
        <v>977</v>
      </c>
      <c r="AA164" s="1" t="s">
        <v>51</v>
      </c>
      <c r="AB164" s="1" t="s">
        <v>1072</v>
      </c>
      <c r="AC164" s="1" t="s">
        <v>37</v>
      </c>
    </row>
    <row r="165" spans="1:29" hidden="1" x14ac:dyDescent="0.25">
      <c r="A165" s="1" t="s">
        <v>33</v>
      </c>
      <c r="B165" s="1" t="s">
        <v>34</v>
      </c>
      <c r="C165" s="2">
        <v>44651</v>
      </c>
      <c r="D165" s="1" t="s">
        <v>73</v>
      </c>
      <c r="E165" s="1" t="s">
        <v>74</v>
      </c>
      <c r="F165" s="1" t="s">
        <v>37</v>
      </c>
      <c r="G165" s="1" t="s">
        <v>922</v>
      </c>
      <c r="H165" s="1" t="s">
        <v>76</v>
      </c>
      <c r="I165" s="3">
        <v>114992</v>
      </c>
      <c r="J165" s="3">
        <v>0</v>
      </c>
      <c r="K165" s="1" t="s">
        <v>40</v>
      </c>
      <c r="L165" s="1" t="s">
        <v>601</v>
      </c>
      <c r="M165" s="1" t="s">
        <v>602</v>
      </c>
      <c r="N165" s="1" t="s">
        <v>79</v>
      </c>
      <c r="O165" s="1" t="s">
        <v>80</v>
      </c>
      <c r="P165" s="1" t="s">
        <v>43</v>
      </c>
      <c r="Q165" s="1" t="s">
        <v>43</v>
      </c>
      <c r="R165" s="3">
        <v>0</v>
      </c>
      <c r="S165" s="1" t="s">
        <v>44</v>
      </c>
      <c r="T165" s="1" t="s">
        <v>45</v>
      </c>
      <c r="U165" s="1" t="s">
        <v>922</v>
      </c>
      <c r="V165" s="1" t="s">
        <v>46</v>
      </c>
      <c r="W165" s="1" t="s">
        <v>975</v>
      </c>
      <c r="X165" s="1" t="s">
        <v>1072</v>
      </c>
      <c r="Y165" s="1" t="s">
        <v>83</v>
      </c>
      <c r="Z165" s="1" t="s">
        <v>977</v>
      </c>
      <c r="AA165" s="1" t="s">
        <v>51</v>
      </c>
      <c r="AB165" s="1" t="s">
        <v>1072</v>
      </c>
      <c r="AC165" s="1" t="s">
        <v>37</v>
      </c>
    </row>
    <row r="166" spans="1:29" hidden="1" x14ac:dyDescent="0.25">
      <c r="A166" s="1" t="s">
        <v>33</v>
      </c>
      <c r="B166" s="1" t="s">
        <v>34</v>
      </c>
      <c r="C166" s="2">
        <v>44651</v>
      </c>
      <c r="D166" s="1" t="s">
        <v>73</v>
      </c>
      <c r="E166" s="1" t="s">
        <v>74</v>
      </c>
      <c r="F166" s="1" t="s">
        <v>37</v>
      </c>
      <c r="G166" s="1" t="s">
        <v>922</v>
      </c>
      <c r="H166" s="1" t="s">
        <v>76</v>
      </c>
      <c r="I166" s="3">
        <v>166667</v>
      </c>
      <c r="J166" s="3">
        <v>0</v>
      </c>
      <c r="K166" s="1" t="s">
        <v>40</v>
      </c>
      <c r="L166" s="1" t="s">
        <v>1073</v>
      </c>
      <c r="M166" s="1" t="s">
        <v>1074</v>
      </c>
      <c r="N166" s="1" t="s">
        <v>1075</v>
      </c>
      <c r="O166" s="1" t="s">
        <v>1076</v>
      </c>
      <c r="P166" s="1" t="s">
        <v>43</v>
      </c>
      <c r="Q166" s="1" t="s">
        <v>43</v>
      </c>
      <c r="R166" s="3">
        <v>0</v>
      </c>
      <c r="S166" s="1" t="s">
        <v>44</v>
      </c>
      <c r="T166" s="1" t="s">
        <v>45</v>
      </c>
      <c r="U166" s="1" t="s">
        <v>922</v>
      </c>
      <c r="V166" s="1" t="s">
        <v>46</v>
      </c>
      <c r="W166" s="1" t="s">
        <v>975</v>
      </c>
      <c r="X166" s="1" t="s">
        <v>1072</v>
      </c>
      <c r="Y166" s="1" t="s">
        <v>83</v>
      </c>
      <c r="Z166" s="1" t="s">
        <v>977</v>
      </c>
      <c r="AA166" s="1" t="s">
        <v>51</v>
      </c>
      <c r="AB166" s="1" t="s">
        <v>1072</v>
      </c>
      <c r="AC166" s="1" t="s">
        <v>37</v>
      </c>
    </row>
    <row r="167" spans="1:29" hidden="1" x14ac:dyDescent="0.25">
      <c r="A167" s="1" t="s">
        <v>33</v>
      </c>
      <c r="B167" s="1" t="s">
        <v>34</v>
      </c>
      <c r="C167" s="2">
        <v>44651</v>
      </c>
      <c r="D167" s="1" t="s">
        <v>73</v>
      </c>
      <c r="E167" s="1" t="s">
        <v>74</v>
      </c>
      <c r="F167" s="1" t="s">
        <v>37</v>
      </c>
      <c r="G167" s="1" t="s">
        <v>922</v>
      </c>
      <c r="H167" s="1" t="s">
        <v>76</v>
      </c>
      <c r="I167" s="3">
        <v>0</v>
      </c>
      <c r="J167" s="3">
        <v>166667</v>
      </c>
      <c r="K167" s="1" t="s">
        <v>40</v>
      </c>
      <c r="L167" s="1" t="s">
        <v>1073</v>
      </c>
      <c r="M167" s="1" t="s">
        <v>1074</v>
      </c>
      <c r="N167" s="1" t="s">
        <v>1075</v>
      </c>
      <c r="O167" s="1" t="s">
        <v>1076</v>
      </c>
      <c r="P167" s="1" t="s">
        <v>43</v>
      </c>
      <c r="Q167" s="1" t="s">
        <v>43</v>
      </c>
      <c r="R167" s="3">
        <v>0</v>
      </c>
      <c r="S167" s="1" t="s">
        <v>44</v>
      </c>
      <c r="T167" s="1" t="s">
        <v>45</v>
      </c>
      <c r="U167" s="1" t="s">
        <v>922</v>
      </c>
      <c r="V167" s="1" t="s">
        <v>46</v>
      </c>
      <c r="W167" s="1" t="s">
        <v>975</v>
      </c>
      <c r="X167" s="1" t="s">
        <v>1072</v>
      </c>
      <c r="Y167" s="1" t="s">
        <v>83</v>
      </c>
      <c r="Z167" s="1" t="s">
        <v>977</v>
      </c>
      <c r="AA167" s="1" t="s">
        <v>51</v>
      </c>
      <c r="AB167" s="1" t="s">
        <v>1072</v>
      </c>
      <c r="AC167" s="1" t="s">
        <v>37</v>
      </c>
    </row>
    <row r="168" spans="1:29" hidden="1" x14ac:dyDescent="0.25">
      <c r="A168" s="1" t="s">
        <v>33</v>
      </c>
      <c r="B168" s="1" t="s">
        <v>34</v>
      </c>
      <c r="C168" s="2">
        <v>44651</v>
      </c>
      <c r="D168" s="1" t="s">
        <v>73</v>
      </c>
      <c r="E168" s="1" t="s">
        <v>74</v>
      </c>
      <c r="F168" s="1" t="s">
        <v>37</v>
      </c>
      <c r="G168" s="1" t="s">
        <v>922</v>
      </c>
      <c r="H168" s="1" t="s">
        <v>76</v>
      </c>
      <c r="I168" s="3">
        <v>354563</v>
      </c>
      <c r="J168" s="3">
        <v>0</v>
      </c>
      <c r="K168" s="1" t="s">
        <v>40</v>
      </c>
      <c r="L168" s="1" t="s">
        <v>1077</v>
      </c>
      <c r="M168" s="1" t="s">
        <v>671</v>
      </c>
      <c r="N168" s="1" t="s">
        <v>79</v>
      </c>
      <c r="O168" s="1" t="s">
        <v>80</v>
      </c>
      <c r="P168" s="1" t="s">
        <v>43</v>
      </c>
      <c r="Q168" s="1" t="s">
        <v>43</v>
      </c>
      <c r="R168" s="3">
        <v>0</v>
      </c>
      <c r="S168" s="1" t="s">
        <v>44</v>
      </c>
      <c r="T168" s="1" t="s">
        <v>45</v>
      </c>
      <c r="U168" s="1" t="s">
        <v>922</v>
      </c>
      <c r="V168" s="1" t="s">
        <v>46</v>
      </c>
      <c r="W168" s="1" t="s">
        <v>975</v>
      </c>
      <c r="X168" s="1" t="s">
        <v>1072</v>
      </c>
      <c r="Y168" s="1" t="s">
        <v>83</v>
      </c>
      <c r="Z168" s="1" t="s">
        <v>977</v>
      </c>
      <c r="AA168" s="1" t="s">
        <v>51</v>
      </c>
      <c r="AB168" s="1" t="s">
        <v>1072</v>
      </c>
      <c r="AC168" s="1" t="s">
        <v>37</v>
      </c>
    </row>
    <row r="169" spans="1:29" hidden="1" x14ac:dyDescent="0.25">
      <c r="A169" s="1" t="s">
        <v>33</v>
      </c>
      <c r="B169" s="1" t="s">
        <v>34</v>
      </c>
      <c r="C169" s="2">
        <v>44651</v>
      </c>
      <c r="D169" s="1" t="s">
        <v>73</v>
      </c>
      <c r="E169" s="1" t="s">
        <v>74</v>
      </c>
      <c r="F169" s="1" t="s">
        <v>37</v>
      </c>
      <c r="G169" s="1" t="s">
        <v>922</v>
      </c>
      <c r="H169" s="1" t="s">
        <v>76</v>
      </c>
      <c r="I169" s="3">
        <v>52120</v>
      </c>
      <c r="J169" s="3">
        <v>0</v>
      </c>
      <c r="K169" s="1" t="s">
        <v>40</v>
      </c>
      <c r="L169" s="1" t="s">
        <v>591</v>
      </c>
      <c r="M169" s="1" t="s">
        <v>592</v>
      </c>
      <c r="N169" s="1" t="s">
        <v>1078</v>
      </c>
      <c r="O169" s="1" t="s">
        <v>1079</v>
      </c>
      <c r="P169" s="1" t="s">
        <v>43</v>
      </c>
      <c r="Q169" s="1" t="s">
        <v>43</v>
      </c>
      <c r="R169" s="3">
        <v>0</v>
      </c>
      <c r="S169" s="1" t="s">
        <v>44</v>
      </c>
      <c r="T169" s="1" t="s">
        <v>45</v>
      </c>
      <c r="U169" s="1" t="s">
        <v>922</v>
      </c>
      <c r="V169" s="1" t="s">
        <v>46</v>
      </c>
      <c r="W169" s="1" t="s">
        <v>975</v>
      </c>
      <c r="X169" s="1" t="s">
        <v>1072</v>
      </c>
      <c r="Y169" s="1" t="s">
        <v>83</v>
      </c>
      <c r="Z169" s="1" t="s">
        <v>977</v>
      </c>
      <c r="AA169" s="1" t="s">
        <v>51</v>
      </c>
      <c r="AB169" s="1" t="s">
        <v>1072</v>
      </c>
      <c r="AC169" s="1" t="s">
        <v>37</v>
      </c>
    </row>
    <row r="170" spans="1:29" hidden="1" x14ac:dyDescent="0.25">
      <c r="A170" s="1" t="s">
        <v>33</v>
      </c>
      <c r="B170" s="1" t="s">
        <v>34</v>
      </c>
      <c r="C170" s="2">
        <v>44651</v>
      </c>
      <c r="D170" s="1" t="s">
        <v>73</v>
      </c>
      <c r="E170" s="1" t="s">
        <v>74</v>
      </c>
      <c r="F170" s="1" t="s">
        <v>37</v>
      </c>
      <c r="G170" s="1" t="s">
        <v>922</v>
      </c>
      <c r="H170" s="1" t="s">
        <v>76</v>
      </c>
      <c r="I170" s="3">
        <v>49592</v>
      </c>
      <c r="J170" s="3">
        <v>0</v>
      </c>
      <c r="K170" s="1" t="s">
        <v>40</v>
      </c>
      <c r="L170" s="1" t="s">
        <v>763</v>
      </c>
      <c r="M170" s="1" t="s">
        <v>764</v>
      </c>
      <c r="N170" s="1" t="s">
        <v>89</v>
      </c>
      <c r="O170" s="1" t="s">
        <v>90</v>
      </c>
      <c r="P170" s="1" t="s">
        <v>43</v>
      </c>
      <c r="Q170" s="1" t="s">
        <v>43</v>
      </c>
      <c r="R170" s="3">
        <v>0</v>
      </c>
      <c r="S170" s="1" t="s">
        <v>44</v>
      </c>
      <c r="T170" s="1" t="s">
        <v>45</v>
      </c>
      <c r="U170" s="1" t="s">
        <v>922</v>
      </c>
      <c r="V170" s="1" t="s">
        <v>46</v>
      </c>
      <c r="W170" s="1" t="s">
        <v>975</v>
      </c>
      <c r="X170" s="1" t="s">
        <v>1072</v>
      </c>
      <c r="Y170" s="1" t="s">
        <v>83</v>
      </c>
      <c r="Z170" s="1" t="s">
        <v>977</v>
      </c>
      <c r="AA170" s="1" t="s">
        <v>51</v>
      </c>
      <c r="AB170" s="1" t="s">
        <v>1072</v>
      </c>
      <c r="AC170" s="1" t="s">
        <v>37</v>
      </c>
    </row>
    <row r="171" spans="1:29" hidden="1" x14ac:dyDescent="0.25">
      <c r="A171" s="1" t="s">
        <v>33</v>
      </c>
      <c r="B171" s="1" t="s">
        <v>34</v>
      </c>
      <c r="C171" s="2">
        <v>44651</v>
      </c>
      <c r="D171" s="1" t="s">
        <v>73</v>
      </c>
      <c r="E171" s="1" t="s">
        <v>74</v>
      </c>
      <c r="F171" s="1" t="s">
        <v>37</v>
      </c>
      <c r="G171" s="1" t="s">
        <v>922</v>
      </c>
      <c r="H171" s="1" t="s">
        <v>76</v>
      </c>
      <c r="I171" s="3">
        <v>266667</v>
      </c>
      <c r="J171" s="3">
        <v>0</v>
      </c>
      <c r="K171" s="1" t="s">
        <v>40</v>
      </c>
      <c r="L171" s="1" t="s">
        <v>506</v>
      </c>
      <c r="M171" s="1" t="s">
        <v>507</v>
      </c>
      <c r="N171" s="1" t="s">
        <v>295</v>
      </c>
      <c r="O171" s="1" t="s">
        <v>296</v>
      </c>
      <c r="P171" s="1" t="s">
        <v>43</v>
      </c>
      <c r="Q171" s="1" t="s">
        <v>43</v>
      </c>
      <c r="R171" s="3">
        <v>0</v>
      </c>
      <c r="S171" s="1" t="s">
        <v>44</v>
      </c>
      <c r="T171" s="1" t="s">
        <v>45</v>
      </c>
      <c r="U171" s="1" t="s">
        <v>922</v>
      </c>
      <c r="V171" s="1" t="s">
        <v>46</v>
      </c>
      <c r="W171" s="1" t="s">
        <v>975</v>
      </c>
      <c r="X171" s="1" t="s">
        <v>1072</v>
      </c>
      <c r="Y171" s="1" t="s">
        <v>83</v>
      </c>
      <c r="Z171" s="1" t="s">
        <v>977</v>
      </c>
      <c r="AA171" s="1" t="s">
        <v>51</v>
      </c>
      <c r="AB171" s="1" t="s">
        <v>1072</v>
      </c>
      <c r="AC171" s="1" t="s">
        <v>37</v>
      </c>
    </row>
    <row r="172" spans="1:29" hidden="1" x14ac:dyDescent="0.25">
      <c r="A172" s="1" t="s">
        <v>33</v>
      </c>
      <c r="B172" s="1" t="s">
        <v>34</v>
      </c>
      <c r="C172" s="2">
        <v>44651</v>
      </c>
      <c r="D172" s="1" t="s">
        <v>73</v>
      </c>
      <c r="E172" s="1" t="s">
        <v>74</v>
      </c>
      <c r="F172" s="1" t="s">
        <v>37</v>
      </c>
      <c r="G172" s="1" t="s">
        <v>922</v>
      </c>
      <c r="H172" s="1" t="s">
        <v>76</v>
      </c>
      <c r="I172" s="3">
        <v>106071</v>
      </c>
      <c r="J172" s="3">
        <v>0</v>
      </c>
      <c r="K172" s="1" t="s">
        <v>40</v>
      </c>
      <c r="L172" s="1" t="s">
        <v>408</v>
      </c>
      <c r="M172" s="1" t="s">
        <v>409</v>
      </c>
      <c r="N172" s="1" t="s">
        <v>79</v>
      </c>
      <c r="O172" s="1" t="s">
        <v>80</v>
      </c>
      <c r="P172" s="1" t="s">
        <v>43</v>
      </c>
      <c r="Q172" s="1" t="s">
        <v>43</v>
      </c>
      <c r="R172" s="3">
        <v>0</v>
      </c>
      <c r="S172" s="1" t="s">
        <v>44</v>
      </c>
      <c r="T172" s="1" t="s">
        <v>45</v>
      </c>
      <c r="U172" s="1" t="s">
        <v>922</v>
      </c>
      <c r="V172" s="1" t="s">
        <v>46</v>
      </c>
      <c r="W172" s="1" t="s">
        <v>975</v>
      </c>
      <c r="X172" s="1" t="s">
        <v>1072</v>
      </c>
      <c r="Y172" s="1" t="s">
        <v>83</v>
      </c>
      <c r="Z172" s="1" t="s">
        <v>977</v>
      </c>
      <c r="AA172" s="1" t="s">
        <v>51</v>
      </c>
      <c r="AB172" s="1" t="s">
        <v>1072</v>
      </c>
      <c r="AC172" s="1" t="s">
        <v>37</v>
      </c>
    </row>
    <row r="173" spans="1:29" hidden="1" x14ac:dyDescent="0.25">
      <c r="A173" s="1" t="s">
        <v>33</v>
      </c>
      <c r="B173" s="1" t="s">
        <v>34</v>
      </c>
      <c r="C173" s="2">
        <v>44651</v>
      </c>
      <c r="D173" s="1" t="s">
        <v>73</v>
      </c>
      <c r="E173" s="1" t="s">
        <v>74</v>
      </c>
      <c r="F173" s="1" t="s">
        <v>37</v>
      </c>
      <c r="G173" s="1" t="s">
        <v>922</v>
      </c>
      <c r="H173" s="1" t="s">
        <v>76</v>
      </c>
      <c r="I173" s="3">
        <v>35772</v>
      </c>
      <c r="J173" s="3">
        <v>0</v>
      </c>
      <c r="K173" s="1" t="s">
        <v>40</v>
      </c>
      <c r="L173" s="1" t="s">
        <v>486</v>
      </c>
      <c r="M173" s="1" t="s">
        <v>487</v>
      </c>
      <c r="N173" s="1" t="s">
        <v>79</v>
      </c>
      <c r="O173" s="1" t="s">
        <v>80</v>
      </c>
      <c r="P173" s="1" t="s">
        <v>43</v>
      </c>
      <c r="Q173" s="1" t="s">
        <v>43</v>
      </c>
      <c r="R173" s="3">
        <v>0</v>
      </c>
      <c r="S173" s="1" t="s">
        <v>44</v>
      </c>
      <c r="T173" s="1" t="s">
        <v>45</v>
      </c>
      <c r="U173" s="1" t="s">
        <v>922</v>
      </c>
      <c r="V173" s="1" t="s">
        <v>46</v>
      </c>
      <c r="W173" s="1" t="s">
        <v>975</v>
      </c>
      <c r="X173" s="1" t="s">
        <v>1072</v>
      </c>
      <c r="Y173" s="1" t="s">
        <v>83</v>
      </c>
      <c r="Z173" s="1" t="s">
        <v>977</v>
      </c>
      <c r="AA173" s="1" t="s">
        <v>51</v>
      </c>
      <c r="AB173" s="1" t="s">
        <v>1072</v>
      </c>
      <c r="AC173" s="1" t="s">
        <v>37</v>
      </c>
    </row>
    <row r="174" spans="1:29" hidden="1" x14ac:dyDescent="0.25">
      <c r="A174" s="1" t="s">
        <v>33</v>
      </c>
      <c r="B174" s="1" t="s">
        <v>34</v>
      </c>
      <c r="C174" s="2">
        <v>44651</v>
      </c>
      <c r="D174" s="1" t="s">
        <v>73</v>
      </c>
      <c r="E174" s="1" t="s">
        <v>74</v>
      </c>
      <c r="F174" s="1" t="s">
        <v>37</v>
      </c>
      <c r="G174" s="1" t="s">
        <v>922</v>
      </c>
      <c r="H174" s="1" t="s">
        <v>76</v>
      </c>
      <c r="I174" s="3">
        <v>33334</v>
      </c>
      <c r="J174" s="3">
        <v>0</v>
      </c>
      <c r="K174" s="1" t="s">
        <v>40</v>
      </c>
      <c r="L174" s="1" t="s">
        <v>508</v>
      </c>
      <c r="M174" s="1" t="s">
        <v>509</v>
      </c>
      <c r="N174" s="1" t="s">
        <v>79</v>
      </c>
      <c r="O174" s="1" t="s">
        <v>80</v>
      </c>
      <c r="P174" s="1" t="s">
        <v>43</v>
      </c>
      <c r="Q174" s="1" t="s">
        <v>43</v>
      </c>
      <c r="R174" s="3">
        <v>0</v>
      </c>
      <c r="S174" s="1" t="s">
        <v>44</v>
      </c>
      <c r="T174" s="1" t="s">
        <v>45</v>
      </c>
      <c r="U174" s="1" t="s">
        <v>922</v>
      </c>
      <c r="V174" s="1" t="s">
        <v>46</v>
      </c>
      <c r="W174" s="1" t="s">
        <v>975</v>
      </c>
      <c r="X174" s="1" t="s">
        <v>1072</v>
      </c>
      <c r="Y174" s="1" t="s">
        <v>83</v>
      </c>
      <c r="Z174" s="1" t="s">
        <v>977</v>
      </c>
      <c r="AA174" s="1" t="s">
        <v>51</v>
      </c>
      <c r="AB174" s="1" t="s">
        <v>1072</v>
      </c>
      <c r="AC174" s="1" t="s">
        <v>37</v>
      </c>
    </row>
    <row r="175" spans="1:29" hidden="1" x14ac:dyDescent="0.25">
      <c r="A175" s="1" t="s">
        <v>33</v>
      </c>
      <c r="B175" s="1" t="s">
        <v>34</v>
      </c>
      <c r="C175" s="2">
        <v>44651</v>
      </c>
      <c r="D175" s="1" t="s">
        <v>73</v>
      </c>
      <c r="E175" s="1" t="s">
        <v>74</v>
      </c>
      <c r="F175" s="1" t="s">
        <v>37</v>
      </c>
      <c r="G175" s="1" t="s">
        <v>922</v>
      </c>
      <c r="H175" s="1" t="s">
        <v>76</v>
      </c>
      <c r="I175" s="3">
        <v>33333</v>
      </c>
      <c r="J175" s="3">
        <v>0</v>
      </c>
      <c r="K175" s="1" t="s">
        <v>40</v>
      </c>
      <c r="L175" s="1" t="s">
        <v>139</v>
      </c>
      <c r="M175" s="1" t="s">
        <v>140</v>
      </c>
      <c r="N175" s="1" t="s">
        <v>79</v>
      </c>
      <c r="O175" s="1" t="s">
        <v>80</v>
      </c>
      <c r="P175" s="1" t="s">
        <v>43</v>
      </c>
      <c r="Q175" s="1" t="s">
        <v>43</v>
      </c>
      <c r="R175" s="3">
        <v>0</v>
      </c>
      <c r="S175" s="1" t="s">
        <v>44</v>
      </c>
      <c r="T175" s="1" t="s">
        <v>45</v>
      </c>
      <c r="U175" s="1" t="s">
        <v>922</v>
      </c>
      <c r="V175" s="1" t="s">
        <v>46</v>
      </c>
      <c r="W175" s="1" t="s">
        <v>975</v>
      </c>
      <c r="X175" s="1" t="s">
        <v>1072</v>
      </c>
      <c r="Y175" s="1" t="s">
        <v>83</v>
      </c>
      <c r="Z175" s="1" t="s">
        <v>977</v>
      </c>
      <c r="AA175" s="1" t="s">
        <v>51</v>
      </c>
      <c r="AB175" s="1" t="s">
        <v>1072</v>
      </c>
      <c r="AC175" s="1" t="s">
        <v>37</v>
      </c>
    </row>
    <row r="176" spans="1:29" hidden="1" x14ac:dyDescent="0.25">
      <c r="A176" s="1" t="s">
        <v>33</v>
      </c>
      <c r="B176" s="1" t="s">
        <v>34</v>
      </c>
      <c r="C176" s="2">
        <v>44651</v>
      </c>
      <c r="D176" s="1" t="s">
        <v>73</v>
      </c>
      <c r="E176" s="1" t="s">
        <v>74</v>
      </c>
      <c r="F176" s="1" t="s">
        <v>37</v>
      </c>
      <c r="G176" s="1" t="s">
        <v>922</v>
      </c>
      <c r="H176" s="1" t="s">
        <v>76</v>
      </c>
      <c r="I176" s="3">
        <v>33334</v>
      </c>
      <c r="J176" s="3">
        <v>0</v>
      </c>
      <c r="K176" s="1" t="s">
        <v>40</v>
      </c>
      <c r="L176" s="1" t="s">
        <v>1080</v>
      </c>
      <c r="M176" s="1" t="s">
        <v>736</v>
      </c>
      <c r="N176" s="1" t="s">
        <v>79</v>
      </c>
      <c r="O176" s="1" t="s">
        <v>80</v>
      </c>
      <c r="P176" s="1" t="s">
        <v>43</v>
      </c>
      <c r="Q176" s="1" t="s">
        <v>43</v>
      </c>
      <c r="R176" s="3">
        <v>0</v>
      </c>
      <c r="S176" s="1" t="s">
        <v>44</v>
      </c>
      <c r="T176" s="1" t="s">
        <v>45</v>
      </c>
      <c r="U176" s="1" t="s">
        <v>922</v>
      </c>
      <c r="V176" s="1" t="s">
        <v>46</v>
      </c>
      <c r="W176" s="1" t="s">
        <v>975</v>
      </c>
      <c r="X176" s="1" t="s">
        <v>1072</v>
      </c>
      <c r="Y176" s="1" t="s">
        <v>83</v>
      </c>
      <c r="Z176" s="1" t="s">
        <v>977</v>
      </c>
      <c r="AA176" s="1" t="s">
        <v>51</v>
      </c>
      <c r="AB176" s="1" t="s">
        <v>1072</v>
      </c>
      <c r="AC176" s="1" t="s">
        <v>37</v>
      </c>
    </row>
    <row r="177" spans="1:29" hidden="1" x14ac:dyDescent="0.25">
      <c r="A177" s="1" t="s">
        <v>33</v>
      </c>
      <c r="B177" s="1" t="s">
        <v>34</v>
      </c>
      <c r="C177" s="2">
        <v>44651</v>
      </c>
      <c r="D177" s="1" t="s">
        <v>73</v>
      </c>
      <c r="E177" s="1" t="s">
        <v>74</v>
      </c>
      <c r="F177" s="1" t="s">
        <v>37</v>
      </c>
      <c r="G177" s="1" t="s">
        <v>922</v>
      </c>
      <c r="H177" s="1" t="s">
        <v>76</v>
      </c>
      <c r="I177" s="3">
        <v>35450</v>
      </c>
      <c r="J177" s="3">
        <v>0</v>
      </c>
      <c r="K177" s="1" t="s">
        <v>40</v>
      </c>
      <c r="L177" s="1" t="s">
        <v>557</v>
      </c>
      <c r="M177" s="1" t="s">
        <v>558</v>
      </c>
      <c r="N177" s="1" t="s">
        <v>79</v>
      </c>
      <c r="O177" s="1" t="s">
        <v>80</v>
      </c>
      <c r="P177" s="1" t="s">
        <v>43</v>
      </c>
      <c r="Q177" s="1" t="s">
        <v>43</v>
      </c>
      <c r="R177" s="3">
        <v>0</v>
      </c>
      <c r="S177" s="1" t="s">
        <v>44</v>
      </c>
      <c r="T177" s="1" t="s">
        <v>45</v>
      </c>
      <c r="U177" s="1" t="s">
        <v>922</v>
      </c>
      <c r="V177" s="1" t="s">
        <v>46</v>
      </c>
      <c r="W177" s="1" t="s">
        <v>975</v>
      </c>
      <c r="X177" s="1" t="s">
        <v>1072</v>
      </c>
      <c r="Y177" s="1" t="s">
        <v>83</v>
      </c>
      <c r="Z177" s="1" t="s">
        <v>977</v>
      </c>
      <c r="AA177" s="1" t="s">
        <v>51</v>
      </c>
      <c r="AB177" s="1" t="s">
        <v>1072</v>
      </c>
      <c r="AC177" s="1" t="s">
        <v>37</v>
      </c>
    </row>
    <row r="178" spans="1:29" hidden="1" x14ac:dyDescent="0.25">
      <c r="A178" s="1" t="s">
        <v>33</v>
      </c>
      <c r="B178" s="1" t="s">
        <v>34</v>
      </c>
      <c r="C178" s="2">
        <v>44651</v>
      </c>
      <c r="D178" s="1" t="s">
        <v>73</v>
      </c>
      <c r="E178" s="1" t="s">
        <v>74</v>
      </c>
      <c r="F178" s="1" t="s">
        <v>37</v>
      </c>
      <c r="G178" s="1" t="s">
        <v>922</v>
      </c>
      <c r="H178" s="1" t="s">
        <v>76</v>
      </c>
      <c r="I178" s="3">
        <v>100000</v>
      </c>
      <c r="J178" s="3">
        <v>0</v>
      </c>
      <c r="K178" s="1" t="s">
        <v>40</v>
      </c>
      <c r="L178" s="1" t="s">
        <v>773</v>
      </c>
      <c r="M178" s="1" t="s">
        <v>774</v>
      </c>
      <c r="N178" s="1" t="s">
        <v>79</v>
      </c>
      <c r="O178" s="1" t="s">
        <v>80</v>
      </c>
      <c r="P178" s="1" t="s">
        <v>43</v>
      </c>
      <c r="Q178" s="1" t="s">
        <v>43</v>
      </c>
      <c r="R178" s="3">
        <v>0</v>
      </c>
      <c r="S178" s="1" t="s">
        <v>44</v>
      </c>
      <c r="T178" s="1" t="s">
        <v>45</v>
      </c>
      <c r="U178" s="1" t="s">
        <v>922</v>
      </c>
      <c r="V178" s="1" t="s">
        <v>46</v>
      </c>
      <c r="W178" s="1" t="s">
        <v>975</v>
      </c>
      <c r="X178" s="1" t="s">
        <v>1072</v>
      </c>
      <c r="Y178" s="1" t="s">
        <v>83</v>
      </c>
      <c r="Z178" s="1" t="s">
        <v>977</v>
      </c>
      <c r="AA178" s="1" t="s">
        <v>51</v>
      </c>
      <c r="AB178" s="1" t="s">
        <v>1072</v>
      </c>
      <c r="AC178" s="1" t="s">
        <v>37</v>
      </c>
    </row>
    <row r="179" spans="1:29" hidden="1" x14ac:dyDescent="0.25">
      <c r="A179" s="1" t="s">
        <v>33</v>
      </c>
      <c r="B179" s="1" t="s">
        <v>34</v>
      </c>
      <c r="C179" s="2">
        <v>44651</v>
      </c>
      <c r="D179" s="1" t="s">
        <v>73</v>
      </c>
      <c r="E179" s="1" t="s">
        <v>74</v>
      </c>
      <c r="F179" s="1" t="s">
        <v>37</v>
      </c>
      <c r="G179" s="1" t="s">
        <v>922</v>
      </c>
      <c r="H179" s="1" t="s">
        <v>76</v>
      </c>
      <c r="I179" s="3">
        <v>200000</v>
      </c>
      <c r="J179" s="3">
        <v>0</v>
      </c>
      <c r="K179" s="1" t="s">
        <v>40</v>
      </c>
      <c r="L179" s="1" t="s">
        <v>117</v>
      </c>
      <c r="M179" s="1" t="s">
        <v>118</v>
      </c>
      <c r="N179" s="1" t="s">
        <v>79</v>
      </c>
      <c r="O179" s="1" t="s">
        <v>80</v>
      </c>
      <c r="P179" s="1" t="s">
        <v>43</v>
      </c>
      <c r="Q179" s="1" t="s">
        <v>43</v>
      </c>
      <c r="R179" s="3">
        <v>0</v>
      </c>
      <c r="S179" s="1" t="s">
        <v>44</v>
      </c>
      <c r="T179" s="1" t="s">
        <v>45</v>
      </c>
      <c r="U179" s="1" t="s">
        <v>922</v>
      </c>
      <c r="V179" s="1" t="s">
        <v>46</v>
      </c>
      <c r="W179" s="1" t="s">
        <v>975</v>
      </c>
      <c r="X179" s="1" t="s">
        <v>1072</v>
      </c>
      <c r="Y179" s="1" t="s">
        <v>83</v>
      </c>
      <c r="Z179" s="1" t="s">
        <v>977</v>
      </c>
      <c r="AA179" s="1" t="s">
        <v>51</v>
      </c>
      <c r="AB179" s="1" t="s">
        <v>1072</v>
      </c>
      <c r="AC179" s="1" t="s">
        <v>37</v>
      </c>
    </row>
    <row r="180" spans="1:29" hidden="1" x14ac:dyDescent="0.25">
      <c r="A180" s="1" t="s">
        <v>33</v>
      </c>
      <c r="B180" s="1" t="s">
        <v>34</v>
      </c>
      <c r="C180" s="2">
        <v>44651</v>
      </c>
      <c r="D180" s="1" t="s">
        <v>73</v>
      </c>
      <c r="E180" s="1" t="s">
        <v>74</v>
      </c>
      <c r="F180" s="1" t="s">
        <v>37</v>
      </c>
      <c r="G180" s="1" t="s">
        <v>922</v>
      </c>
      <c r="H180" s="1" t="s">
        <v>76</v>
      </c>
      <c r="I180" s="3">
        <v>105399</v>
      </c>
      <c r="J180" s="3">
        <v>0</v>
      </c>
      <c r="K180" s="1" t="s">
        <v>40</v>
      </c>
      <c r="L180" s="1" t="s">
        <v>133</v>
      </c>
      <c r="M180" s="1" t="s">
        <v>134</v>
      </c>
      <c r="N180" s="1" t="s">
        <v>79</v>
      </c>
      <c r="O180" s="1" t="s">
        <v>80</v>
      </c>
      <c r="P180" s="1" t="s">
        <v>43</v>
      </c>
      <c r="Q180" s="1" t="s">
        <v>43</v>
      </c>
      <c r="R180" s="3">
        <v>0</v>
      </c>
      <c r="S180" s="1" t="s">
        <v>44</v>
      </c>
      <c r="T180" s="1" t="s">
        <v>45</v>
      </c>
      <c r="U180" s="1" t="s">
        <v>922</v>
      </c>
      <c r="V180" s="1" t="s">
        <v>46</v>
      </c>
      <c r="W180" s="1" t="s">
        <v>975</v>
      </c>
      <c r="X180" s="1" t="s">
        <v>1072</v>
      </c>
      <c r="Y180" s="1" t="s">
        <v>83</v>
      </c>
      <c r="Z180" s="1" t="s">
        <v>977</v>
      </c>
      <c r="AA180" s="1" t="s">
        <v>51</v>
      </c>
      <c r="AB180" s="1" t="s">
        <v>1072</v>
      </c>
      <c r="AC180" s="1" t="s">
        <v>37</v>
      </c>
    </row>
    <row r="181" spans="1:29" hidden="1" x14ac:dyDescent="0.25">
      <c r="A181" s="1" t="s">
        <v>33</v>
      </c>
      <c r="B181" s="1" t="s">
        <v>34</v>
      </c>
      <c r="C181" s="2">
        <v>44651</v>
      </c>
      <c r="D181" s="1" t="s">
        <v>73</v>
      </c>
      <c r="E181" s="1" t="s">
        <v>74</v>
      </c>
      <c r="F181" s="1" t="s">
        <v>37</v>
      </c>
      <c r="G181" s="1" t="s">
        <v>922</v>
      </c>
      <c r="H181" s="1" t="s">
        <v>76</v>
      </c>
      <c r="I181" s="3">
        <v>36543</v>
      </c>
      <c r="J181" s="3">
        <v>0</v>
      </c>
      <c r="K181" s="1" t="s">
        <v>40</v>
      </c>
      <c r="L181" s="1" t="s">
        <v>1081</v>
      </c>
      <c r="M181" s="1" t="s">
        <v>847</v>
      </c>
      <c r="N181" s="1" t="s">
        <v>79</v>
      </c>
      <c r="O181" s="1" t="s">
        <v>80</v>
      </c>
      <c r="P181" s="1" t="s">
        <v>43</v>
      </c>
      <c r="Q181" s="1" t="s">
        <v>43</v>
      </c>
      <c r="R181" s="3">
        <v>0</v>
      </c>
      <c r="S181" s="1" t="s">
        <v>44</v>
      </c>
      <c r="T181" s="1" t="s">
        <v>45</v>
      </c>
      <c r="U181" s="1" t="s">
        <v>922</v>
      </c>
      <c r="V181" s="1" t="s">
        <v>46</v>
      </c>
      <c r="W181" s="1" t="s">
        <v>975</v>
      </c>
      <c r="X181" s="1" t="s">
        <v>1072</v>
      </c>
      <c r="Y181" s="1" t="s">
        <v>83</v>
      </c>
      <c r="Z181" s="1" t="s">
        <v>977</v>
      </c>
      <c r="AA181" s="1" t="s">
        <v>51</v>
      </c>
      <c r="AB181" s="1" t="s">
        <v>1072</v>
      </c>
      <c r="AC181" s="1" t="s">
        <v>37</v>
      </c>
    </row>
    <row r="182" spans="1:29" hidden="1" x14ac:dyDescent="0.25">
      <c r="A182" s="1" t="s">
        <v>33</v>
      </c>
      <c r="B182" s="1" t="s">
        <v>34</v>
      </c>
      <c r="C182" s="2">
        <v>44651</v>
      </c>
      <c r="D182" s="1" t="s">
        <v>73</v>
      </c>
      <c r="E182" s="1" t="s">
        <v>74</v>
      </c>
      <c r="F182" s="1" t="s">
        <v>37</v>
      </c>
      <c r="G182" s="1" t="s">
        <v>922</v>
      </c>
      <c r="H182" s="1" t="s">
        <v>76</v>
      </c>
      <c r="I182" s="3">
        <v>34458</v>
      </c>
      <c r="J182" s="3">
        <v>0</v>
      </c>
      <c r="K182" s="1" t="s">
        <v>40</v>
      </c>
      <c r="L182" s="1" t="s">
        <v>714</v>
      </c>
      <c r="M182" s="1" t="s">
        <v>715</v>
      </c>
      <c r="N182" s="1" t="s">
        <v>79</v>
      </c>
      <c r="O182" s="1" t="s">
        <v>80</v>
      </c>
      <c r="P182" s="1" t="s">
        <v>43</v>
      </c>
      <c r="Q182" s="1" t="s">
        <v>43</v>
      </c>
      <c r="R182" s="3">
        <v>0</v>
      </c>
      <c r="S182" s="1" t="s">
        <v>44</v>
      </c>
      <c r="T182" s="1" t="s">
        <v>45</v>
      </c>
      <c r="U182" s="1" t="s">
        <v>922</v>
      </c>
      <c r="V182" s="1" t="s">
        <v>46</v>
      </c>
      <c r="W182" s="1" t="s">
        <v>975</v>
      </c>
      <c r="X182" s="1" t="s">
        <v>1072</v>
      </c>
      <c r="Y182" s="1" t="s">
        <v>83</v>
      </c>
      <c r="Z182" s="1" t="s">
        <v>977</v>
      </c>
      <c r="AA182" s="1" t="s">
        <v>51</v>
      </c>
      <c r="AB182" s="1" t="s">
        <v>1072</v>
      </c>
      <c r="AC182" s="1" t="s">
        <v>37</v>
      </c>
    </row>
    <row r="183" spans="1:29" hidden="1" x14ac:dyDescent="0.25">
      <c r="A183" s="1" t="s">
        <v>33</v>
      </c>
      <c r="B183" s="1" t="s">
        <v>34</v>
      </c>
      <c r="C183" s="2">
        <v>44651</v>
      </c>
      <c r="D183" s="1" t="s">
        <v>73</v>
      </c>
      <c r="E183" s="1" t="s">
        <v>74</v>
      </c>
      <c r="F183" s="1" t="s">
        <v>37</v>
      </c>
      <c r="G183" s="1" t="s">
        <v>922</v>
      </c>
      <c r="H183" s="1" t="s">
        <v>76</v>
      </c>
      <c r="I183" s="3">
        <v>33334</v>
      </c>
      <c r="J183" s="3">
        <v>0</v>
      </c>
      <c r="K183" s="1" t="s">
        <v>40</v>
      </c>
      <c r="L183" s="1" t="s">
        <v>125</v>
      </c>
      <c r="M183" s="1" t="s">
        <v>126</v>
      </c>
      <c r="N183" s="1" t="s">
        <v>79</v>
      </c>
      <c r="O183" s="1" t="s">
        <v>80</v>
      </c>
      <c r="P183" s="1" t="s">
        <v>43</v>
      </c>
      <c r="Q183" s="1" t="s">
        <v>43</v>
      </c>
      <c r="R183" s="3">
        <v>0</v>
      </c>
      <c r="S183" s="1" t="s">
        <v>44</v>
      </c>
      <c r="T183" s="1" t="s">
        <v>45</v>
      </c>
      <c r="U183" s="1" t="s">
        <v>922</v>
      </c>
      <c r="V183" s="1" t="s">
        <v>46</v>
      </c>
      <c r="W183" s="1" t="s">
        <v>975</v>
      </c>
      <c r="X183" s="1" t="s">
        <v>1072</v>
      </c>
      <c r="Y183" s="1" t="s">
        <v>83</v>
      </c>
      <c r="Z183" s="1" t="s">
        <v>977</v>
      </c>
      <c r="AA183" s="1" t="s">
        <v>51</v>
      </c>
      <c r="AB183" s="1" t="s">
        <v>1072</v>
      </c>
      <c r="AC183" s="1" t="s">
        <v>37</v>
      </c>
    </row>
    <row r="184" spans="1:29" hidden="1" x14ac:dyDescent="0.25">
      <c r="A184" s="1" t="s">
        <v>33</v>
      </c>
      <c r="B184" s="1" t="s">
        <v>34</v>
      </c>
      <c r="C184" s="2">
        <v>44651</v>
      </c>
      <c r="D184" s="1" t="s">
        <v>73</v>
      </c>
      <c r="E184" s="1" t="s">
        <v>74</v>
      </c>
      <c r="F184" s="1" t="s">
        <v>37</v>
      </c>
      <c r="G184" s="1" t="s">
        <v>922</v>
      </c>
      <c r="H184" s="1" t="s">
        <v>76</v>
      </c>
      <c r="I184" s="3">
        <v>35930</v>
      </c>
      <c r="J184" s="3">
        <v>0</v>
      </c>
      <c r="K184" s="1" t="s">
        <v>40</v>
      </c>
      <c r="L184" s="1" t="s">
        <v>498</v>
      </c>
      <c r="M184" s="1" t="s">
        <v>499</v>
      </c>
      <c r="N184" s="1" t="s">
        <v>79</v>
      </c>
      <c r="O184" s="1" t="s">
        <v>80</v>
      </c>
      <c r="P184" s="1" t="s">
        <v>43</v>
      </c>
      <c r="Q184" s="1" t="s">
        <v>43</v>
      </c>
      <c r="R184" s="3">
        <v>0</v>
      </c>
      <c r="S184" s="1" t="s">
        <v>44</v>
      </c>
      <c r="T184" s="1" t="s">
        <v>45</v>
      </c>
      <c r="U184" s="1" t="s">
        <v>922</v>
      </c>
      <c r="V184" s="1" t="s">
        <v>46</v>
      </c>
      <c r="W184" s="1" t="s">
        <v>975</v>
      </c>
      <c r="X184" s="1" t="s">
        <v>1072</v>
      </c>
      <c r="Y184" s="1" t="s">
        <v>83</v>
      </c>
      <c r="Z184" s="1" t="s">
        <v>977</v>
      </c>
      <c r="AA184" s="1" t="s">
        <v>51</v>
      </c>
      <c r="AB184" s="1" t="s">
        <v>1072</v>
      </c>
      <c r="AC184" s="1" t="s">
        <v>37</v>
      </c>
    </row>
    <row r="185" spans="1:29" hidden="1" x14ac:dyDescent="0.25">
      <c r="A185" s="1" t="s">
        <v>33</v>
      </c>
      <c r="B185" s="1" t="s">
        <v>34</v>
      </c>
      <c r="C185" s="2">
        <v>44651</v>
      </c>
      <c r="D185" s="1" t="s">
        <v>73</v>
      </c>
      <c r="E185" s="1" t="s">
        <v>74</v>
      </c>
      <c r="F185" s="1" t="s">
        <v>37</v>
      </c>
      <c r="G185" s="1" t="s">
        <v>922</v>
      </c>
      <c r="H185" s="1" t="s">
        <v>76</v>
      </c>
      <c r="I185" s="3">
        <v>620500</v>
      </c>
      <c r="J185" s="3">
        <v>0</v>
      </c>
      <c r="K185" s="1" t="s">
        <v>40</v>
      </c>
      <c r="L185" s="1" t="s">
        <v>139</v>
      </c>
      <c r="M185" s="1" t="s">
        <v>140</v>
      </c>
      <c r="N185" s="1" t="s">
        <v>79</v>
      </c>
      <c r="O185" s="1" t="s">
        <v>80</v>
      </c>
      <c r="P185" s="1" t="s">
        <v>43</v>
      </c>
      <c r="Q185" s="1" t="s">
        <v>43</v>
      </c>
      <c r="R185" s="3">
        <v>0</v>
      </c>
      <c r="S185" s="1" t="s">
        <v>44</v>
      </c>
      <c r="T185" s="1" t="s">
        <v>45</v>
      </c>
      <c r="U185" s="1" t="s">
        <v>922</v>
      </c>
      <c r="V185" s="1" t="s">
        <v>46</v>
      </c>
      <c r="W185" s="1" t="s">
        <v>975</v>
      </c>
      <c r="X185" s="1" t="s">
        <v>1072</v>
      </c>
      <c r="Y185" s="1" t="s">
        <v>83</v>
      </c>
      <c r="Z185" s="1" t="s">
        <v>977</v>
      </c>
      <c r="AA185" s="1" t="s">
        <v>51</v>
      </c>
      <c r="AB185" s="1" t="s">
        <v>1072</v>
      </c>
      <c r="AC185" s="1" t="s">
        <v>37</v>
      </c>
    </row>
    <row r="186" spans="1:29" hidden="1" x14ac:dyDescent="0.25">
      <c r="A186" s="1" t="s">
        <v>33</v>
      </c>
      <c r="B186" s="1" t="s">
        <v>34</v>
      </c>
      <c r="C186" s="2">
        <v>44656</v>
      </c>
      <c r="D186" s="1" t="s">
        <v>35</v>
      </c>
      <c r="E186" s="1" t="s">
        <v>36</v>
      </c>
      <c r="F186" s="1" t="s">
        <v>37</v>
      </c>
      <c r="G186" s="1" t="s">
        <v>1082</v>
      </c>
      <c r="H186" s="1" t="s">
        <v>1083</v>
      </c>
      <c r="I186" s="3">
        <v>0</v>
      </c>
      <c r="J186" s="54">
        <v>213379</v>
      </c>
      <c r="K186" s="1" t="s">
        <v>40</v>
      </c>
      <c r="L186" s="1" t="s">
        <v>62</v>
      </c>
      <c r="M186" s="1" t="s">
        <v>63</v>
      </c>
      <c r="N186" s="1" t="s">
        <v>37</v>
      </c>
      <c r="O186" s="1" t="s">
        <v>43</v>
      </c>
      <c r="P186" s="1" t="s">
        <v>43</v>
      </c>
      <c r="Q186" s="1" t="s">
        <v>43</v>
      </c>
      <c r="R186" s="3">
        <v>0</v>
      </c>
      <c r="S186" s="1" t="s">
        <v>44</v>
      </c>
      <c r="T186" s="1" t="s">
        <v>45</v>
      </c>
      <c r="U186" s="1" t="s">
        <v>1082</v>
      </c>
      <c r="V186" s="1" t="s">
        <v>46</v>
      </c>
      <c r="W186" s="1" t="s">
        <v>47</v>
      </c>
      <c r="X186" s="1" t="s">
        <v>1084</v>
      </c>
      <c r="Y186" s="1" t="s">
        <v>49</v>
      </c>
      <c r="Z186" s="1" t="s">
        <v>918</v>
      </c>
      <c r="AA186" s="1" t="s">
        <v>51</v>
      </c>
      <c r="AB186" s="1" t="s">
        <v>1084</v>
      </c>
      <c r="AC186" s="1" t="s">
        <v>37</v>
      </c>
    </row>
    <row r="187" spans="1:29" hidden="1" x14ac:dyDescent="0.25">
      <c r="A187" s="1" t="s">
        <v>33</v>
      </c>
      <c r="B187" s="1" t="s">
        <v>34</v>
      </c>
      <c r="C187" s="2">
        <v>44656</v>
      </c>
      <c r="D187" s="1" t="s">
        <v>35</v>
      </c>
      <c r="E187" s="1" t="s">
        <v>36</v>
      </c>
      <c r="F187" s="1" t="s">
        <v>37</v>
      </c>
      <c r="G187" s="1" t="s">
        <v>1085</v>
      </c>
      <c r="H187" s="1" t="s">
        <v>1086</v>
      </c>
      <c r="I187" s="3">
        <v>0</v>
      </c>
      <c r="J187" s="54">
        <v>1099999</v>
      </c>
      <c r="K187" s="1" t="s">
        <v>40</v>
      </c>
      <c r="L187" s="1" t="s">
        <v>41</v>
      </c>
      <c r="M187" s="1" t="s">
        <v>42</v>
      </c>
      <c r="N187" s="1" t="s">
        <v>37</v>
      </c>
      <c r="O187" s="1" t="s">
        <v>43</v>
      </c>
      <c r="P187" s="1" t="s">
        <v>43</v>
      </c>
      <c r="Q187" s="1" t="s">
        <v>43</v>
      </c>
      <c r="R187" s="3">
        <v>0</v>
      </c>
      <c r="S187" s="1" t="s">
        <v>44</v>
      </c>
      <c r="T187" s="1" t="s">
        <v>45</v>
      </c>
      <c r="U187" s="1" t="s">
        <v>1085</v>
      </c>
      <c r="V187" s="1" t="s">
        <v>46</v>
      </c>
      <c r="W187" s="1" t="s">
        <v>47</v>
      </c>
      <c r="X187" s="1" t="s">
        <v>1087</v>
      </c>
      <c r="Y187" s="1" t="s">
        <v>49</v>
      </c>
      <c r="Z187" s="1" t="s">
        <v>918</v>
      </c>
      <c r="AA187" s="1" t="s">
        <v>51</v>
      </c>
      <c r="AB187" s="1" t="s">
        <v>1087</v>
      </c>
      <c r="AC187" s="1" t="s">
        <v>37</v>
      </c>
    </row>
    <row r="188" spans="1:29" hidden="1" x14ac:dyDescent="0.25">
      <c r="A188" s="1" t="s">
        <v>33</v>
      </c>
      <c r="B188" s="1" t="s">
        <v>34</v>
      </c>
      <c r="C188" s="2">
        <v>44656</v>
      </c>
      <c r="D188" s="1" t="s">
        <v>35</v>
      </c>
      <c r="E188" s="1" t="s">
        <v>36</v>
      </c>
      <c r="F188" s="1" t="s">
        <v>37</v>
      </c>
      <c r="G188" s="1" t="s">
        <v>1088</v>
      </c>
      <c r="H188" s="1" t="s">
        <v>1089</v>
      </c>
      <c r="I188" s="3">
        <v>0</v>
      </c>
      <c r="J188" s="54">
        <v>33333</v>
      </c>
      <c r="K188" s="1" t="s">
        <v>40</v>
      </c>
      <c r="L188" s="1" t="s">
        <v>41</v>
      </c>
      <c r="M188" s="1" t="s">
        <v>42</v>
      </c>
      <c r="N188" s="1" t="s">
        <v>37</v>
      </c>
      <c r="O188" s="1" t="s">
        <v>43</v>
      </c>
      <c r="P188" s="1" t="s">
        <v>43</v>
      </c>
      <c r="Q188" s="1" t="s">
        <v>43</v>
      </c>
      <c r="R188" s="3">
        <v>0</v>
      </c>
      <c r="S188" s="1" t="s">
        <v>44</v>
      </c>
      <c r="T188" s="1" t="s">
        <v>45</v>
      </c>
      <c r="U188" s="1" t="s">
        <v>1088</v>
      </c>
      <c r="V188" s="1" t="s">
        <v>46</v>
      </c>
      <c r="W188" s="1" t="s">
        <v>47</v>
      </c>
      <c r="X188" s="1" t="s">
        <v>1090</v>
      </c>
      <c r="Y188" s="1" t="s">
        <v>49</v>
      </c>
      <c r="Z188" s="1" t="s">
        <v>918</v>
      </c>
      <c r="AA188" s="1" t="s">
        <v>51</v>
      </c>
      <c r="AB188" s="1" t="s">
        <v>1090</v>
      </c>
      <c r="AC188" s="1" t="s">
        <v>37</v>
      </c>
    </row>
    <row r="189" spans="1:29" hidden="1" x14ac:dyDescent="0.25">
      <c r="A189" s="1" t="s">
        <v>33</v>
      </c>
      <c r="B189" s="1" t="s">
        <v>34</v>
      </c>
      <c r="C189" s="2">
        <v>44658</v>
      </c>
      <c r="D189" s="1" t="s">
        <v>35</v>
      </c>
      <c r="E189" s="1" t="s">
        <v>36</v>
      </c>
      <c r="F189" s="1" t="s">
        <v>37</v>
      </c>
      <c r="G189" s="1" t="s">
        <v>1091</v>
      </c>
      <c r="H189" s="1" t="s">
        <v>1092</v>
      </c>
      <c r="I189" s="3">
        <v>0</v>
      </c>
      <c r="J189" s="54">
        <v>33334</v>
      </c>
      <c r="K189" s="1" t="s">
        <v>40</v>
      </c>
      <c r="L189" s="1" t="s">
        <v>214</v>
      </c>
      <c r="M189" s="1" t="s">
        <v>215</v>
      </c>
      <c r="N189" s="1" t="s">
        <v>37</v>
      </c>
      <c r="O189" s="1" t="s">
        <v>43</v>
      </c>
      <c r="P189" s="1" t="s">
        <v>43</v>
      </c>
      <c r="Q189" s="1" t="s">
        <v>43</v>
      </c>
      <c r="R189" s="3">
        <v>0</v>
      </c>
      <c r="S189" s="1" t="s">
        <v>44</v>
      </c>
      <c r="T189" s="1" t="s">
        <v>45</v>
      </c>
      <c r="U189" s="1" t="s">
        <v>1091</v>
      </c>
      <c r="V189" s="1" t="s">
        <v>46</v>
      </c>
      <c r="W189" s="1" t="s">
        <v>47</v>
      </c>
      <c r="X189" s="1" t="s">
        <v>1093</v>
      </c>
      <c r="Y189" s="1" t="s">
        <v>49</v>
      </c>
      <c r="Z189" s="1" t="s">
        <v>918</v>
      </c>
      <c r="AA189" s="1" t="s">
        <v>51</v>
      </c>
      <c r="AB189" s="1" t="s">
        <v>1093</v>
      </c>
      <c r="AC189" s="1" t="s">
        <v>37</v>
      </c>
    </row>
    <row r="190" spans="1:29" hidden="1" x14ac:dyDescent="0.25">
      <c r="A190" s="1" t="s">
        <v>33</v>
      </c>
      <c r="B190" s="1" t="s">
        <v>34</v>
      </c>
      <c r="C190" s="2">
        <v>44658</v>
      </c>
      <c r="D190" s="1" t="s">
        <v>35</v>
      </c>
      <c r="E190" s="1" t="s">
        <v>36</v>
      </c>
      <c r="F190" s="1" t="s">
        <v>37</v>
      </c>
      <c r="G190" s="1" t="s">
        <v>1094</v>
      </c>
      <c r="H190" s="1" t="s">
        <v>1095</v>
      </c>
      <c r="I190" s="3">
        <v>0</v>
      </c>
      <c r="J190" s="54">
        <v>1613486</v>
      </c>
      <c r="K190" s="1" t="s">
        <v>40</v>
      </c>
      <c r="L190" s="1" t="s">
        <v>41</v>
      </c>
      <c r="M190" s="1" t="s">
        <v>42</v>
      </c>
      <c r="N190" s="1" t="s">
        <v>37</v>
      </c>
      <c r="O190" s="1" t="s">
        <v>43</v>
      </c>
      <c r="P190" s="1" t="s">
        <v>43</v>
      </c>
      <c r="Q190" s="1" t="s">
        <v>43</v>
      </c>
      <c r="R190" s="3">
        <v>0</v>
      </c>
      <c r="S190" s="1" t="s">
        <v>44</v>
      </c>
      <c r="T190" s="1" t="s">
        <v>45</v>
      </c>
      <c r="U190" s="1" t="s">
        <v>1094</v>
      </c>
      <c r="V190" s="1" t="s">
        <v>46</v>
      </c>
      <c r="W190" s="1" t="s">
        <v>47</v>
      </c>
      <c r="X190" s="1" t="s">
        <v>1096</v>
      </c>
      <c r="Y190" s="1" t="s">
        <v>49</v>
      </c>
      <c r="Z190" s="1" t="s">
        <v>918</v>
      </c>
      <c r="AA190" s="1" t="s">
        <v>51</v>
      </c>
      <c r="AB190" s="1" t="s">
        <v>1096</v>
      </c>
      <c r="AC190" s="1" t="s">
        <v>37</v>
      </c>
    </row>
    <row r="191" spans="1:29" hidden="1" x14ac:dyDescent="0.25">
      <c r="A191" s="1" t="s">
        <v>33</v>
      </c>
      <c r="B191" s="1" t="s">
        <v>34</v>
      </c>
      <c r="C191" s="2">
        <v>44659</v>
      </c>
      <c r="D191" s="1" t="s">
        <v>35</v>
      </c>
      <c r="E191" s="1" t="s">
        <v>36</v>
      </c>
      <c r="F191" s="1" t="s">
        <v>37</v>
      </c>
      <c r="G191" s="1" t="s">
        <v>1097</v>
      </c>
      <c r="H191" s="1" t="s">
        <v>1098</v>
      </c>
      <c r="I191" s="3">
        <v>0</v>
      </c>
      <c r="J191" s="54">
        <v>134257</v>
      </c>
      <c r="K191" s="1" t="s">
        <v>40</v>
      </c>
      <c r="L191" s="1" t="s">
        <v>67</v>
      </c>
      <c r="M191" s="1" t="s">
        <v>68</v>
      </c>
      <c r="N191" s="1" t="s">
        <v>37</v>
      </c>
      <c r="O191" s="1" t="s">
        <v>43</v>
      </c>
      <c r="P191" s="1" t="s">
        <v>43</v>
      </c>
      <c r="Q191" s="1" t="s">
        <v>43</v>
      </c>
      <c r="R191" s="3">
        <v>0</v>
      </c>
      <c r="S191" s="1" t="s">
        <v>44</v>
      </c>
      <c r="T191" s="1" t="s">
        <v>45</v>
      </c>
      <c r="U191" s="1" t="s">
        <v>1097</v>
      </c>
      <c r="V191" s="1" t="s">
        <v>46</v>
      </c>
      <c r="W191" s="1" t="s">
        <v>47</v>
      </c>
      <c r="X191" s="1" t="s">
        <v>1099</v>
      </c>
      <c r="Y191" s="1" t="s">
        <v>49</v>
      </c>
      <c r="Z191" s="1" t="s">
        <v>918</v>
      </c>
      <c r="AA191" s="1" t="s">
        <v>51</v>
      </c>
      <c r="AB191" s="1" t="s">
        <v>1099</v>
      </c>
      <c r="AC191" s="1" t="s">
        <v>37</v>
      </c>
    </row>
    <row r="192" spans="1:29" hidden="1" x14ac:dyDescent="0.25">
      <c r="A192" s="1" t="s">
        <v>33</v>
      </c>
      <c r="B192" s="1" t="s">
        <v>34</v>
      </c>
      <c r="C192" s="2">
        <v>44662</v>
      </c>
      <c r="D192" s="1" t="s">
        <v>35</v>
      </c>
      <c r="E192" s="1" t="s">
        <v>36</v>
      </c>
      <c r="F192" s="1" t="s">
        <v>37</v>
      </c>
      <c r="G192" s="1" t="s">
        <v>1100</v>
      </c>
      <c r="H192" s="1" t="s">
        <v>1101</v>
      </c>
      <c r="I192" s="3">
        <v>0</v>
      </c>
      <c r="J192" s="54">
        <v>726286</v>
      </c>
      <c r="K192" s="1" t="s">
        <v>40</v>
      </c>
      <c r="L192" s="1" t="s">
        <v>444</v>
      </c>
      <c r="M192" s="1" t="s">
        <v>445</v>
      </c>
      <c r="N192" s="1" t="s">
        <v>37</v>
      </c>
      <c r="O192" s="1" t="s">
        <v>43</v>
      </c>
      <c r="P192" s="1" t="s">
        <v>43</v>
      </c>
      <c r="Q192" s="1" t="s">
        <v>43</v>
      </c>
      <c r="R192" s="3">
        <v>0</v>
      </c>
      <c r="S192" s="1" t="s">
        <v>44</v>
      </c>
      <c r="T192" s="1" t="s">
        <v>45</v>
      </c>
      <c r="U192" s="1" t="s">
        <v>1100</v>
      </c>
      <c r="V192" s="1" t="s">
        <v>46</v>
      </c>
      <c r="W192" s="1" t="s">
        <v>47</v>
      </c>
      <c r="X192" s="1" t="s">
        <v>1102</v>
      </c>
      <c r="Y192" s="1" t="s">
        <v>49</v>
      </c>
      <c r="Z192" s="1" t="s">
        <v>918</v>
      </c>
      <c r="AA192" s="1" t="s">
        <v>51</v>
      </c>
      <c r="AB192" s="1" t="s">
        <v>1102</v>
      </c>
      <c r="AC192" s="1" t="s">
        <v>37</v>
      </c>
    </row>
    <row r="193" spans="1:29" hidden="1" x14ac:dyDescent="0.25">
      <c r="A193" s="1" t="s">
        <v>33</v>
      </c>
      <c r="B193" s="1" t="s">
        <v>34</v>
      </c>
      <c r="C193" s="2">
        <v>44669</v>
      </c>
      <c r="D193" s="1" t="s">
        <v>35</v>
      </c>
      <c r="E193" s="1" t="s">
        <v>36</v>
      </c>
      <c r="F193" s="1" t="s">
        <v>37</v>
      </c>
      <c r="G193" s="1" t="s">
        <v>1103</v>
      </c>
      <c r="H193" s="1" t="s">
        <v>1104</v>
      </c>
      <c r="I193" s="3">
        <v>0</v>
      </c>
      <c r="J193" s="54">
        <v>66666</v>
      </c>
      <c r="K193" s="1" t="s">
        <v>40</v>
      </c>
      <c r="L193" s="1" t="s">
        <v>41</v>
      </c>
      <c r="M193" s="1" t="s">
        <v>42</v>
      </c>
      <c r="N193" s="1" t="s">
        <v>37</v>
      </c>
      <c r="O193" s="1" t="s">
        <v>43</v>
      </c>
      <c r="P193" s="1" t="s">
        <v>43</v>
      </c>
      <c r="Q193" s="1" t="s">
        <v>43</v>
      </c>
      <c r="R193" s="3">
        <v>0</v>
      </c>
      <c r="S193" s="1" t="s">
        <v>44</v>
      </c>
      <c r="T193" s="1" t="s">
        <v>45</v>
      </c>
      <c r="U193" s="1" t="s">
        <v>1103</v>
      </c>
      <c r="V193" s="1" t="s">
        <v>46</v>
      </c>
      <c r="W193" s="1" t="s">
        <v>47</v>
      </c>
      <c r="X193" s="1" t="s">
        <v>1105</v>
      </c>
      <c r="Y193" s="1" t="s">
        <v>49</v>
      </c>
      <c r="Z193" s="1" t="s">
        <v>918</v>
      </c>
      <c r="AA193" s="1" t="s">
        <v>51</v>
      </c>
      <c r="AB193" s="1" t="s">
        <v>1105</v>
      </c>
      <c r="AC193" s="1" t="s">
        <v>37</v>
      </c>
    </row>
    <row r="194" spans="1:29" hidden="1" x14ac:dyDescent="0.25">
      <c r="A194" s="1" t="s">
        <v>33</v>
      </c>
      <c r="B194" s="1" t="s">
        <v>34</v>
      </c>
      <c r="C194" s="2">
        <v>44677</v>
      </c>
      <c r="D194" s="1" t="s">
        <v>35</v>
      </c>
      <c r="E194" s="1" t="s">
        <v>36</v>
      </c>
      <c r="F194" s="1" t="s">
        <v>37</v>
      </c>
      <c r="G194" s="1" t="s">
        <v>1106</v>
      </c>
      <c r="H194" s="1" t="s">
        <v>1107</v>
      </c>
      <c r="I194" s="3">
        <v>0</v>
      </c>
      <c r="J194" s="54">
        <v>309364</v>
      </c>
      <c r="K194" s="1" t="s">
        <v>40</v>
      </c>
      <c r="L194" s="1" t="s">
        <v>41</v>
      </c>
      <c r="M194" s="1" t="s">
        <v>42</v>
      </c>
      <c r="N194" s="1" t="s">
        <v>37</v>
      </c>
      <c r="O194" s="1" t="s">
        <v>43</v>
      </c>
      <c r="P194" s="1" t="s">
        <v>43</v>
      </c>
      <c r="Q194" s="1" t="s">
        <v>43</v>
      </c>
      <c r="R194" s="3">
        <v>0</v>
      </c>
      <c r="S194" s="1" t="s">
        <v>44</v>
      </c>
      <c r="T194" s="1" t="s">
        <v>45</v>
      </c>
      <c r="U194" s="1" t="s">
        <v>1106</v>
      </c>
      <c r="V194" s="1" t="s">
        <v>46</v>
      </c>
      <c r="W194" s="1" t="s">
        <v>47</v>
      </c>
      <c r="X194" s="1" t="s">
        <v>1108</v>
      </c>
      <c r="Y194" s="1" t="s">
        <v>49</v>
      </c>
      <c r="Z194" s="1" t="s">
        <v>918</v>
      </c>
      <c r="AA194" s="1" t="s">
        <v>51</v>
      </c>
      <c r="AB194" s="1" t="s">
        <v>1108</v>
      </c>
      <c r="AC194" s="1" t="s">
        <v>37</v>
      </c>
    </row>
    <row r="195" spans="1:29" hidden="1" x14ac:dyDescent="0.25">
      <c r="A195" s="1" t="s">
        <v>33</v>
      </c>
      <c r="B195" s="1" t="s">
        <v>34</v>
      </c>
      <c r="C195" s="2">
        <v>44677</v>
      </c>
      <c r="D195" s="1" t="s">
        <v>35</v>
      </c>
      <c r="E195" s="1" t="s">
        <v>36</v>
      </c>
      <c r="F195" s="1" t="s">
        <v>37</v>
      </c>
      <c r="G195" s="1" t="s">
        <v>1109</v>
      </c>
      <c r="H195" s="1" t="s">
        <v>1110</v>
      </c>
      <c r="I195" s="3">
        <v>0</v>
      </c>
      <c r="J195" s="54">
        <v>104795</v>
      </c>
      <c r="K195" s="1" t="s">
        <v>40</v>
      </c>
      <c r="L195" s="1" t="s">
        <v>62</v>
      </c>
      <c r="M195" s="1" t="s">
        <v>63</v>
      </c>
      <c r="N195" s="1" t="s">
        <v>37</v>
      </c>
      <c r="O195" s="1" t="s">
        <v>43</v>
      </c>
      <c r="P195" s="1" t="s">
        <v>43</v>
      </c>
      <c r="Q195" s="1" t="s">
        <v>43</v>
      </c>
      <c r="R195" s="3">
        <v>0</v>
      </c>
      <c r="S195" s="1" t="s">
        <v>44</v>
      </c>
      <c r="T195" s="1" t="s">
        <v>45</v>
      </c>
      <c r="U195" s="1" t="s">
        <v>1109</v>
      </c>
      <c r="V195" s="1" t="s">
        <v>46</v>
      </c>
      <c r="W195" s="1" t="s">
        <v>47</v>
      </c>
      <c r="X195" s="1" t="s">
        <v>1111</v>
      </c>
      <c r="Y195" s="1" t="s">
        <v>49</v>
      </c>
      <c r="Z195" s="1" t="s">
        <v>918</v>
      </c>
      <c r="AA195" s="1" t="s">
        <v>51</v>
      </c>
      <c r="AB195" s="1" t="s">
        <v>1111</v>
      </c>
      <c r="AC195" s="1" t="s">
        <v>37</v>
      </c>
    </row>
    <row r="196" spans="1:29" hidden="1" x14ac:dyDescent="0.25">
      <c r="A196" s="1" t="s">
        <v>33</v>
      </c>
      <c r="B196" s="1" t="s">
        <v>34</v>
      </c>
      <c r="C196" s="2">
        <v>44681</v>
      </c>
      <c r="D196" s="1" t="s">
        <v>73</v>
      </c>
      <c r="E196" s="1" t="s">
        <v>74</v>
      </c>
      <c r="F196" s="1" t="s">
        <v>37</v>
      </c>
      <c r="G196" s="1" t="s">
        <v>925</v>
      </c>
      <c r="H196" s="1" t="s">
        <v>76</v>
      </c>
      <c r="I196" s="3">
        <v>33334</v>
      </c>
      <c r="J196" s="3">
        <v>0</v>
      </c>
      <c r="K196" s="1" t="s">
        <v>40</v>
      </c>
      <c r="L196" s="1" t="s">
        <v>1112</v>
      </c>
      <c r="M196" s="1" t="s">
        <v>639</v>
      </c>
      <c r="N196" s="1" t="s">
        <v>79</v>
      </c>
      <c r="O196" s="1" t="s">
        <v>80</v>
      </c>
      <c r="P196" s="1" t="s">
        <v>43</v>
      </c>
      <c r="Q196" s="1" t="s">
        <v>43</v>
      </c>
      <c r="R196" s="3">
        <v>0</v>
      </c>
      <c r="S196" s="1" t="s">
        <v>44</v>
      </c>
      <c r="T196" s="1" t="s">
        <v>45</v>
      </c>
      <c r="U196" s="1" t="s">
        <v>925</v>
      </c>
      <c r="V196" s="1" t="s">
        <v>46</v>
      </c>
      <c r="W196" s="1" t="s">
        <v>81</v>
      </c>
      <c r="X196" s="1" t="s">
        <v>1113</v>
      </c>
      <c r="Y196" s="1" t="s">
        <v>83</v>
      </c>
      <c r="Z196" s="1" t="s">
        <v>952</v>
      </c>
      <c r="AA196" s="1" t="s">
        <v>51</v>
      </c>
      <c r="AB196" s="1" t="s">
        <v>1113</v>
      </c>
      <c r="AC196" s="1" t="s">
        <v>37</v>
      </c>
    </row>
    <row r="197" spans="1:29" hidden="1" x14ac:dyDescent="0.25">
      <c r="A197" s="1" t="s">
        <v>33</v>
      </c>
      <c r="B197" s="1" t="s">
        <v>34</v>
      </c>
      <c r="C197" s="2">
        <v>44681</v>
      </c>
      <c r="D197" s="1" t="s">
        <v>73</v>
      </c>
      <c r="E197" s="1" t="s">
        <v>74</v>
      </c>
      <c r="F197" s="1" t="s">
        <v>37</v>
      </c>
      <c r="G197" s="1" t="s">
        <v>925</v>
      </c>
      <c r="H197" s="1" t="s">
        <v>76</v>
      </c>
      <c r="I197" s="3">
        <v>196980</v>
      </c>
      <c r="J197" s="3">
        <v>0</v>
      </c>
      <c r="K197" s="1" t="s">
        <v>40</v>
      </c>
      <c r="L197" s="1" t="s">
        <v>1077</v>
      </c>
      <c r="M197" s="1" t="s">
        <v>671</v>
      </c>
      <c r="N197" s="1" t="s">
        <v>79</v>
      </c>
      <c r="O197" s="1" t="s">
        <v>80</v>
      </c>
      <c r="P197" s="1" t="s">
        <v>43</v>
      </c>
      <c r="Q197" s="1" t="s">
        <v>43</v>
      </c>
      <c r="R197" s="3">
        <v>0</v>
      </c>
      <c r="S197" s="1" t="s">
        <v>44</v>
      </c>
      <c r="T197" s="1" t="s">
        <v>45</v>
      </c>
      <c r="U197" s="1" t="s">
        <v>925</v>
      </c>
      <c r="V197" s="1" t="s">
        <v>46</v>
      </c>
      <c r="W197" s="1" t="s">
        <v>81</v>
      </c>
      <c r="X197" s="1" t="s">
        <v>1113</v>
      </c>
      <c r="Y197" s="1" t="s">
        <v>83</v>
      </c>
      <c r="Z197" s="1" t="s">
        <v>952</v>
      </c>
      <c r="AA197" s="1" t="s">
        <v>51</v>
      </c>
      <c r="AB197" s="1" t="s">
        <v>1113</v>
      </c>
      <c r="AC197" s="1" t="s">
        <v>37</v>
      </c>
    </row>
    <row r="198" spans="1:29" hidden="1" x14ac:dyDescent="0.25">
      <c r="A198" s="1" t="s">
        <v>33</v>
      </c>
      <c r="B198" s="1" t="s">
        <v>34</v>
      </c>
      <c r="C198" s="2">
        <v>44681</v>
      </c>
      <c r="D198" s="1" t="s">
        <v>73</v>
      </c>
      <c r="E198" s="1" t="s">
        <v>74</v>
      </c>
      <c r="F198" s="1" t="s">
        <v>37</v>
      </c>
      <c r="G198" s="1" t="s">
        <v>925</v>
      </c>
      <c r="H198" s="1" t="s">
        <v>76</v>
      </c>
      <c r="I198" s="3">
        <v>100000</v>
      </c>
      <c r="J198" s="3">
        <v>0</v>
      </c>
      <c r="K198" s="1" t="s">
        <v>40</v>
      </c>
      <c r="L198" s="1" t="s">
        <v>740</v>
      </c>
      <c r="M198" s="1" t="s">
        <v>741</v>
      </c>
      <c r="N198" s="1" t="s">
        <v>89</v>
      </c>
      <c r="O198" s="1" t="s">
        <v>90</v>
      </c>
      <c r="P198" s="1" t="s">
        <v>43</v>
      </c>
      <c r="Q198" s="1" t="s">
        <v>43</v>
      </c>
      <c r="R198" s="3">
        <v>0</v>
      </c>
      <c r="S198" s="1" t="s">
        <v>44</v>
      </c>
      <c r="T198" s="1" t="s">
        <v>45</v>
      </c>
      <c r="U198" s="1" t="s">
        <v>925</v>
      </c>
      <c r="V198" s="1" t="s">
        <v>46</v>
      </c>
      <c r="W198" s="1" t="s">
        <v>81</v>
      </c>
      <c r="X198" s="1" t="s">
        <v>1113</v>
      </c>
      <c r="Y198" s="1" t="s">
        <v>83</v>
      </c>
      <c r="Z198" s="1" t="s">
        <v>952</v>
      </c>
      <c r="AA198" s="1" t="s">
        <v>51</v>
      </c>
      <c r="AB198" s="1" t="s">
        <v>1113</v>
      </c>
      <c r="AC198" s="1" t="s">
        <v>37</v>
      </c>
    </row>
    <row r="199" spans="1:29" hidden="1" x14ac:dyDescent="0.25">
      <c r="A199" s="1" t="s">
        <v>33</v>
      </c>
      <c r="B199" s="1" t="s">
        <v>34</v>
      </c>
      <c r="C199" s="2">
        <v>44681</v>
      </c>
      <c r="D199" s="1" t="s">
        <v>73</v>
      </c>
      <c r="E199" s="1" t="s">
        <v>74</v>
      </c>
      <c r="F199" s="1" t="s">
        <v>37</v>
      </c>
      <c r="G199" s="1" t="s">
        <v>925</v>
      </c>
      <c r="H199" s="1" t="s">
        <v>76</v>
      </c>
      <c r="I199" s="3">
        <v>33763</v>
      </c>
      <c r="J199" s="3">
        <v>0</v>
      </c>
      <c r="K199" s="1" t="s">
        <v>40</v>
      </c>
      <c r="L199" s="1" t="s">
        <v>1114</v>
      </c>
      <c r="M199" s="1" t="s">
        <v>624</v>
      </c>
      <c r="N199" s="1" t="s">
        <v>79</v>
      </c>
      <c r="O199" s="1" t="s">
        <v>80</v>
      </c>
      <c r="P199" s="1" t="s">
        <v>43</v>
      </c>
      <c r="Q199" s="1" t="s">
        <v>43</v>
      </c>
      <c r="R199" s="3">
        <v>0</v>
      </c>
      <c r="S199" s="1" t="s">
        <v>44</v>
      </c>
      <c r="T199" s="1" t="s">
        <v>45</v>
      </c>
      <c r="U199" s="1" t="s">
        <v>925</v>
      </c>
      <c r="V199" s="1" t="s">
        <v>46</v>
      </c>
      <c r="W199" s="1" t="s">
        <v>81</v>
      </c>
      <c r="X199" s="1" t="s">
        <v>1113</v>
      </c>
      <c r="Y199" s="1" t="s">
        <v>83</v>
      </c>
      <c r="Z199" s="1" t="s">
        <v>952</v>
      </c>
      <c r="AA199" s="1" t="s">
        <v>51</v>
      </c>
      <c r="AB199" s="1" t="s">
        <v>1113</v>
      </c>
      <c r="AC199" s="1" t="s">
        <v>37</v>
      </c>
    </row>
    <row r="200" spans="1:29" hidden="1" x14ac:dyDescent="0.25">
      <c r="A200" s="1" t="s">
        <v>33</v>
      </c>
      <c r="B200" s="1" t="s">
        <v>34</v>
      </c>
      <c r="C200" s="2">
        <v>44681</v>
      </c>
      <c r="D200" s="1" t="s">
        <v>73</v>
      </c>
      <c r="E200" s="1" t="s">
        <v>74</v>
      </c>
      <c r="F200" s="1" t="s">
        <v>37</v>
      </c>
      <c r="G200" s="1" t="s">
        <v>925</v>
      </c>
      <c r="H200" s="1" t="s">
        <v>76</v>
      </c>
      <c r="I200" s="3">
        <v>35058</v>
      </c>
      <c r="J200" s="3">
        <v>0</v>
      </c>
      <c r="K200" s="1" t="s">
        <v>40</v>
      </c>
      <c r="L200" s="1" t="s">
        <v>474</v>
      </c>
      <c r="M200" s="1" t="s">
        <v>475</v>
      </c>
      <c r="N200" s="1" t="s">
        <v>79</v>
      </c>
      <c r="O200" s="1" t="s">
        <v>80</v>
      </c>
      <c r="P200" s="1" t="s">
        <v>43</v>
      </c>
      <c r="Q200" s="1" t="s">
        <v>43</v>
      </c>
      <c r="R200" s="3">
        <v>0</v>
      </c>
      <c r="S200" s="1" t="s">
        <v>44</v>
      </c>
      <c r="T200" s="1" t="s">
        <v>45</v>
      </c>
      <c r="U200" s="1" t="s">
        <v>925</v>
      </c>
      <c r="V200" s="1" t="s">
        <v>46</v>
      </c>
      <c r="W200" s="1" t="s">
        <v>81</v>
      </c>
      <c r="X200" s="1" t="s">
        <v>1113</v>
      </c>
      <c r="Y200" s="1" t="s">
        <v>83</v>
      </c>
      <c r="Z200" s="1" t="s">
        <v>952</v>
      </c>
      <c r="AA200" s="1" t="s">
        <v>51</v>
      </c>
      <c r="AB200" s="1" t="s">
        <v>1113</v>
      </c>
      <c r="AC200" s="1" t="s">
        <v>37</v>
      </c>
    </row>
    <row r="201" spans="1:29" hidden="1" x14ac:dyDescent="0.25">
      <c r="A201" s="1" t="s">
        <v>33</v>
      </c>
      <c r="B201" s="1" t="s">
        <v>34</v>
      </c>
      <c r="C201" s="2">
        <v>44681</v>
      </c>
      <c r="D201" s="1" t="s">
        <v>73</v>
      </c>
      <c r="E201" s="1" t="s">
        <v>74</v>
      </c>
      <c r="F201" s="1" t="s">
        <v>37</v>
      </c>
      <c r="G201" s="1" t="s">
        <v>925</v>
      </c>
      <c r="H201" s="1" t="s">
        <v>76</v>
      </c>
      <c r="I201" s="3">
        <v>33334</v>
      </c>
      <c r="J201" s="3">
        <v>0</v>
      </c>
      <c r="K201" s="1" t="s">
        <v>40</v>
      </c>
      <c r="L201" s="1" t="s">
        <v>508</v>
      </c>
      <c r="M201" s="1" t="s">
        <v>509</v>
      </c>
      <c r="N201" s="1" t="s">
        <v>79</v>
      </c>
      <c r="O201" s="1" t="s">
        <v>80</v>
      </c>
      <c r="P201" s="1" t="s">
        <v>43</v>
      </c>
      <c r="Q201" s="1" t="s">
        <v>43</v>
      </c>
      <c r="R201" s="3">
        <v>0</v>
      </c>
      <c r="S201" s="1" t="s">
        <v>44</v>
      </c>
      <c r="T201" s="1" t="s">
        <v>45</v>
      </c>
      <c r="U201" s="1" t="s">
        <v>925</v>
      </c>
      <c r="V201" s="1" t="s">
        <v>46</v>
      </c>
      <c r="W201" s="1" t="s">
        <v>81</v>
      </c>
      <c r="X201" s="1" t="s">
        <v>1113</v>
      </c>
      <c r="Y201" s="1" t="s">
        <v>83</v>
      </c>
      <c r="Z201" s="1" t="s">
        <v>952</v>
      </c>
      <c r="AA201" s="1" t="s">
        <v>51</v>
      </c>
      <c r="AB201" s="1" t="s">
        <v>1113</v>
      </c>
      <c r="AC201" s="1" t="s">
        <v>37</v>
      </c>
    </row>
    <row r="202" spans="1:29" hidden="1" x14ac:dyDescent="0.25">
      <c r="A202" s="1" t="s">
        <v>33</v>
      </c>
      <c r="B202" s="1" t="s">
        <v>34</v>
      </c>
      <c r="C202" s="2">
        <v>44681</v>
      </c>
      <c r="D202" s="1" t="s">
        <v>73</v>
      </c>
      <c r="E202" s="1" t="s">
        <v>74</v>
      </c>
      <c r="F202" s="1" t="s">
        <v>37</v>
      </c>
      <c r="G202" s="1" t="s">
        <v>925</v>
      </c>
      <c r="H202" s="1" t="s">
        <v>76</v>
      </c>
      <c r="I202" s="3">
        <v>37504</v>
      </c>
      <c r="J202" s="3">
        <v>0</v>
      </c>
      <c r="K202" s="1" t="s">
        <v>40</v>
      </c>
      <c r="L202" s="1" t="s">
        <v>166</v>
      </c>
      <c r="M202" s="1" t="s">
        <v>167</v>
      </c>
      <c r="N202" s="1" t="s">
        <v>79</v>
      </c>
      <c r="O202" s="1" t="s">
        <v>80</v>
      </c>
      <c r="P202" s="1" t="s">
        <v>43</v>
      </c>
      <c r="Q202" s="1" t="s">
        <v>43</v>
      </c>
      <c r="R202" s="3">
        <v>0</v>
      </c>
      <c r="S202" s="1" t="s">
        <v>44</v>
      </c>
      <c r="T202" s="1" t="s">
        <v>45</v>
      </c>
      <c r="U202" s="1" t="s">
        <v>925</v>
      </c>
      <c r="V202" s="1" t="s">
        <v>46</v>
      </c>
      <c r="W202" s="1" t="s">
        <v>81</v>
      </c>
      <c r="X202" s="1" t="s">
        <v>1113</v>
      </c>
      <c r="Y202" s="1" t="s">
        <v>83</v>
      </c>
      <c r="Z202" s="1" t="s">
        <v>952</v>
      </c>
      <c r="AA202" s="1" t="s">
        <v>51</v>
      </c>
      <c r="AB202" s="1" t="s">
        <v>1113</v>
      </c>
      <c r="AC202" s="1" t="s">
        <v>37</v>
      </c>
    </row>
    <row r="203" spans="1:29" hidden="1" x14ac:dyDescent="0.25">
      <c r="A203" s="1" t="s">
        <v>33</v>
      </c>
      <c r="B203" s="1" t="s">
        <v>34</v>
      </c>
      <c r="C203" s="2">
        <v>44681</v>
      </c>
      <c r="D203" s="1" t="s">
        <v>73</v>
      </c>
      <c r="E203" s="1" t="s">
        <v>74</v>
      </c>
      <c r="F203" s="1" t="s">
        <v>37</v>
      </c>
      <c r="G203" s="1" t="s">
        <v>925</v>
      </c>
      <c r="H203" s="1" t="s">
        <v>76</v>
      </c>
      <c r="I203" s="3">
        <v>175666</v>
      </c>
      <c r="J203" s="3">
        <v>0</v>
      </c>
      <c r="K203" s="1" t="s">
        <v>40</v>
      </c>
      <c r="L203" s="1" t="s">
        <v>133</v>
      </c>
      <c r="M203" s="1" t="s">
        <v>134</v>
      </c>
      <c r="N203" s="1" t="s">
        <v>79</v>
      </c>
      <c r="O203" s="1" t="s">
        <v>80</v>
      </c>
      <c r="P203" s="1" t="s">
        <v>43</v>
      </c>
      <c r="Q203" s="1" t="s">
        <v>43</v>
      </c>
      <c r="R203" s="3">
        <v>0</v>
      </c>
      <c r="S203" s="1" t="s">
        <v>44</v>
      </c>
      <c r="T203" s="1" t="s">
        <v>45</v>
      </c>
      <c r="U203" s="1" t="s">
        <v>925</v>
      </c>
      <c r="V203" s="1" t="s">
        <v>46</v>
      </c>
      <c r="W203" s="1" t="s">
        <v>81</v>
      </c>
      <c r="X203" s="1" t="s">
        <v>1113</v>
      </c>
      <c r="Y203" s="1" t="s">
        <v>83</v>
      </c>
      <c r="Z203" s="1" t="s">
        <v>952</v>
      </c>
      <c r="AA203" s="1" t="s">
        <v>51</v>
      </c>
      <c r="AB203" s="1" t="s">
        <v>1113</v>
      </c>
      <c r="AC203" s="1" t="s">
        <v>37</v>
      </c>
    </row>
    <row r="204" spans="1:29" hidden="1" x14ac:dyDescent="0.25">
      <c r="A204" s="1" t="s">
        <v>33</v>
      </c>
      <c r="B204" s="1" t="s">
        <v>34</v>
      </c>
      <c r="C204" s="2">
        <v>44681</v>
      </c>
      <c r="D204" s="1" t="s">
        <v>73</v>
      </c>
      <c r="E204" s="1" t="s">
        <v>74</v>
      </c>
      <c r="F204" s="1" t="s">
        <v>37</v>
      </c>
      <c r="G204" s="1" t="s">
        <v>925</v>
      </c>
      <c r="H204" s="1" t="s">
        <v>76</v>
      </c>
      <c r="I204" s="3">
        <v>33334</v>
      </c>
      <c r="J204" s="3">
        <v>0</v>
      </c>
      <c r="K204" s="1" t="s">
        <v>40</v>
      </c>
      <c r="L204" s="1" t="s">
        <v>232</v>
      </c>
      <c r="M204" s="1" t="s">
        <v>233</v>
      </c>
      <c r="N204" s="1" t="s">
        <v>79</v>
      </c>
      <c r="O204" s="1" t="s">
        <v>80</v>
      </c>
      <c r="P204" s="1" t="s">
        <v>43</v>
      </c>
      <c r="Q204" s="1" t="s">
        <v>43</v>
      </c>
      <c r="R204" s="3">
        <v>0</v>
      </c>
      <c r="S204" s="1" t="s">
        <v>44</v>
      </c>
      <c r="T204" s="1" t="s">
        <v>45</v>
      </c>
      <c r="U204" s="1" t="s">
        <v>925</v>
      </c>
      <c r="V204" s="1" t="s">
        <v>46</v>
      </c>
      <c r="W204" s="1" t="s">
        <v>81</v>
      </c>
      <c r="X204" s="1" t="s">
        <v>1113</v>
      </c>
      <c r="Y204" s="1" t="s">
        <v>83</v>
      </c>
      <c r="Z204" s="1" t="s">
        <v>952</v>
      </c>
      <c r="AA204" s="1" t="s">
        <v>51</v>
      </c>
      <c r="AB204" s="1" t="s">
        <v>1113</v>
      </c>
      <c r="AC204" s="1" t="s">
        <v>37</v>
      </c>
    </row>
    <row r="205" spans="1:29" hidden="1" x14ac:dyDescent="0.25">
      <c r="A205" s="1" t="s">
        <v>33</v>
      </c>
      <c r="B205" s="1" t="s">
        <v>34</v>
      </c>
      <c r="C205" s="2">
        <v>44681</v>
      </c>
      <c r="D205" s="1" t="s">
        <v>73</v>
      </c>
      <c r="E205" s="1" t="s">
        <v>74</v>
      </c>
      <c r="F205" s="1" t="s">
        <v>37</v>
      </c>
      <c r="G205" s="1" t="s">
        <v>925</v>
      </c>
      <c r="H205" s="1" t="s">
        <v>76</v>
      </c>
      <c r="I205" s="3">
        <v>34477</v>
      </c>
      <c r="J205" s="3">
        <v>0</v>
      </c>
      <c r="K205" s="1" t="s">
        <v>40</v>
      </c>
      <c r="L205" s="1" t="s">
        <v>569</v>
      </c>
      <c r="M205" s="1" t="s">
        <v>570</v>
      </c>
      <c r="N205" s="1" t="s">
        <v>79</v>
      </c>
      <c r="O205" s="1" t="s">
        <v>80</v>
      </c>
      <c r="P205" s="1" t="s">
        <v>43</v>
      </c>
      <c r="Q205" s="1" t="s">
        <v>43</v>
      </c>
      <c r="R205" s="3">
        <v>0</v>
      </c>
      <c r="S205" s="1" t="s">
        <v>44</v>
      </c>
      <c r="T205" s="1" t="s">
        <v>45</v>
      </c>
      <c r="U205" s="1" t="s">
        <v>925</v>
      </c>
      <c r="V205" s="1" t="s">
        <v>46</v>
      </c>
      <c r="W205" s="1" t="s">
        <v>81</v>
      </c>
      <c r="X205" s="1" t="s">
        <v>1113</v>
      </c>
      <c r="Y205" s="1" t="s">
        <v>83</v>
      </c>
      <c r="Z205" s="1" t="s">
        <v>952</v>
      </c>
      <c r="AA205" s="1" t="s">
        <v>51</v>
      </c>
      <c r="AB205" s="1" t="s">
        <v>1113</v>
      </c>
      <c r="AC205" s="1" t="s">
        <v>37</v>
      </c>
    </row>
    <row r="206" spans="1:29" hidden="1" x14ac:dyDescent="0.25">
      <c r="A206" s="1" t="s">
        <v>33</v>
      </c>
      <c r="B206" s="1" t="s">
        <v>34</v>
      </c>
      <c r="C206" s="2">
        <v>44681</v>
      </c>
      <c r="D206" s="1" t="s">
        <v>73</v>
      </c>
      <c r="E206" s="1" t="s">
        <v>74</v>
      </c>
      <c r="F206" s="1" t="s">
        <v>37</v>
      </c>
      <c r="G206" s="1" t="s">
        <v>925</v>
      </c>
      <c r="H206" s="1" t="s">
        <v>76</v>
      </c>
      <c r="I206" s="3">
        <v>37187</v>
      </c>
      <c r="J206" s="3">
        <v>0</v>
      </c>
      <c r="K206" s="1" t="s">
        <v>40</v>
      </c>
      <c r="L206" s="1" t="s">
        <v>480</v>
      </c>
      <c r="M206" s="1" t="s">
        <v>481</v>
      </c>
      <c r="N206" s="1" t="s">
        <v>79</v>
      </c>
      <c r="O206" s="1" t="s">
        <v>80</v>
      </c>
      <c r="P206" s="1" t="s">
        <v>43</v>
      </c>
      <c r="Q206" s="1" t="s">
        <v>43</v>
      </c>
      <c r="R206" s="3">
        <v>0</v>
      </c>
      <c r="S206" s="1" t="s">
        <v>44</v>
      </c>
      <c r="T206" s="1" t="s">
        <v>45</v>
      </c>
      <c r="U206" s="1" t="s">
        <v>925</v>
      </c>
      <c r="V206" s="1" t="s">
        <v>46</v>
      </c>
      <c r="W206" s="1" t="s">
        <v>81</v>
      </c>
      <c r="X206" s="1" t="s">
        <v>1113</v>
      </c>
      <c r="Y206" s="1" t="s">
        <v>83</v>
      </c>
      <c r="Z206" s="1" t="s">
        <v>952</v>
      </c>
      <c r="AA206" s="1" t="s">
        <v>51</v>
      </c>
      <c r="AB206" s="1" t="s">
        <v>1113</v>
      </c>
      <c r="AC206" s="1" t="s">
        <v>37</v>
      </c>
    </row>
    <row r="207" spans="1:29" hidden="1" x14ac:dyDescent="0.25">
      <c r="A207" s="1" t="s">
        <v>33</v>
      </c>
      <c r="B207" s="1" t="s">
        <v>34</v>
      </c>
      <c r="C207" s="2">
        <v>44681</v>
      </c>
      <c r="D207" s="1" t="s">
        <v>73</v>
      </c>
      <c r="E207" s="1" t="s">
        <v>74</v>
      </c>
      <c r="F207" s="1" t="s">
        <v>37</v>
      </c>
      <c r="G207" s="1" t="s">
        <v>925</v>
      </c>
      <c r="H207" s="1" t="s">
        <v>76</v>
      </c>
      <c r="I207" s="3">
        <v>38135</v>
      </c>
      <c r="J207" s="3">
        <v>0</v>
      </c>
      <c r="K207" s="1" t="s">
        <v>40</v>
      </c>
      <c r="L207" s="1" t="s">
        <v>498</v>
      </c>
      <c r="M207" s="1" t="s">
        <v>499</v>
      </c>
      <c r="N207" s="1" t="s">
        <v>79</v>
      </c>
      <c r="O207" s="1" t="s">
        <v>80</v>
      </c>
      <c r="P207" s="1" t="s">
        <v>43</v>
      </c>
      <c r="Q207" s="1" t="s">
        <v>43</v>
      </c>
      <c r="R207" s="3">
        <v>0</v>
      </c>
      <c r="S207" s="1" t="s">
        <v>44</v>
      </c>
      <c r="T207" s="1" t="s">
        <v>45</v>
      </c>
      <c r="U207" s="1" t="s">
        <v>925</v>
      </c>
      <c r="V207" s="1" t="s">
        <v>46</v>
      </c>
      <c r="W207" s="1" t="s">
        <v>81</v>
      </c>
      <c r="X207" s="1" t="s">
        <v>1113</v>
      </c>
      <c r="Y207" s="1" t="s">
        <v>83</v>
      </c>
      <c r="Z207" s="1" t="s">
        <v>952</v>
      </c>
      <c r="AA207" s="1" t="s">
        <v>51</v>
      </c>
      <c r="AB207" s="1" t="s">
        <v>1113</v>
      </c>
      <c r="AC207" s="1" t="s">
        <v>37</v>
      </c>
    </row>
    <row r="208" spans="1:29" hidden="1" x14ac:dyDescent="0.25">
      <c r="A208" s="1" t="s">
        <v>33</v>
      </c>
      <c r="B208" s="1" t="s">
        <v>34</v>
      </c>
      <c r="C208" s="2">
        <v>44681</v>
      </c>
      <c r="D208" s="1" t="s">
        <v>73</v>
      </c>
      <c r="E208" s="1" t="s">
        <v>74</v>
      </c>
      <c r="F208" s="1" t="s">
        <v>37</v>
      </c>
      <c r="G208" s="1" t="s">
        <v>925</v>
      </c>
      <c r="H208" s="1" t="s">
        <v>76</v>
      </c>
      <c r="I208" s="3">
        <v>196980</v>
      </c>
      <c r="J208" s="3">
        <v>0</v>
      </c>
      <c r="K208" s="1" t="s">
        <v>40</v>
      </c>
      <c r="L208" s="1" t="s">
        <v>1115</v>
      </c>
      <c r="M208" s="1" t="s">
        <v>672</v>
      </c>
      <c r="N208" s="1" t="s">
        <v>79</v>
      </c>
      <c r="O208" s="1" t="s">
        <v>80</v>
      </c>
      <c r="P208" s="1" t="s">
        <v>43</v>
      </c>
      <c r="Q208" s="1" t="s">
        <v>43</v>
      </c>
      <c r="R208" s="3">
        <v>0</v>
      </c>
      <c r="S208" s="1" t="s">
        <v>44</v>
      </c>
      <c r="T208" s="1" t="s">
        <v>45</v>
      </c>
      <c r="U208" s="1" t="s">
        <v>925</v>
      </c>
      <c r="V208" s="1" t="s">
        <v>46</v>
      </c>
      <c r="W208" s="1" t="s">
        <v>81</v>
      </c>
      <c r="X208" s="1" t="s">
        <v>1113</v>
      </c>
      <c r="Y208" s="1" t="s">
        <v>83</v>
      </c>
      <c r="Z208" s="1" t="s">
        <v>952</v>
      </c>
      <c r="AA208" s="1" t="s">
        <v>51</v>
      </c>
      <c r="AB208" s="1" t="s">
        <v>1113</v>
      </c>
      <c r="AC208" s="1" t="s">
        <v>37</v>
      </c>
    </row>
    <row r="209" spans="1:29" hidden="1" x14ac:dyDescent="0.25">
      <c r="A209" s="1" t="s">
        <v>33</v>
      </c>
      <c r="B209" s="1" t="s">
        <v>34</v>
      </c>
      <c r="C209" s="2">
        <v>44681</v>
      </c>
      <c r="D209" s="1" t="s">
        <v>73</v>
      </c>
      <c r="E209" s="1" t="s">
        <v>74</v>
      </c>
      <c r="F209" s="1" t="s">
        <v>37</v>
      </c>
      <c r="G209" s="1" t="s">
        <v>925</v>
      </c>
      <c r="H209" s="1" t="s">
        <v>76</v>
      </c>
      <c r="I209" s="3">
        <v>33334</v>
      </c>
      <c r="J209" s="3">
        <v>0</v>
      </c>
      <c r="K209" s="1" t="s">
        <v>40</v>
      </c>
      <c r="L209" s="1" t="s">
        <v>595</v>
      </c>
      <c r="M209" s="1" t="s">
        <v>596</v>
      </c>
      <c r="N209" s="1" t="s">
        <v>79</v>
      </c>
      <c r="O209" s="1" t="s">
        <v>80</v>
      </c>
      <c r="P209" s="1" t="s">
        <v>43</v>
      </c>
      <c r="Q209" s="1" t="s">
        <v>43</v>
      </c>
      <c r="R209" s="3">
        <v>0</v>
      </c>
      <c r="S209" s="1" t="s">
        <v>44</v>
      </c>
      <c r="T209" s="1" t="s">
        <v>45</v>
      </c>
      <c r="U209" s="1" t="s">
        <v>925</v>
      </c>
      <c r="V209" s="1" t="s">
        <v>46</v>
      </c>
      <c r="W209" s="1" t="s">
        <v>81</v>
      </c>
      <c r="X209" s="1" t="s">
        <v>1113</v>
      </c>
      <c r="Y209" s="1" t="s">
        <v>83</v>
      </c>
      <c r="Z209" s="1" t="s">
        <v>952</v>
      </c>
      <c r="AA209" s="1" t="s">
        <v>51</v>
      </c>
      <c r="AB209" s="1" t="s">
        <v>1113</v>
      </c>
      <c r="AC209" s="1" t="s">
        <v>37</v>
      </c>
    </row>
    <row r="210" spans="1:29" hidden="1" x14ac:dyDescent="0.25">
      <c r="A210" s="1" t="s">
        <v>33</v>
      </c>
      <c r="B210" s="1" t="s">
        <v>34</v>
      </c>
      <c r="C210" s="2">
        <v>44681</v>
      </c>
      <c r="D210" s="1" t="s">
        <v>73</v>
      </c>
      <c r="E210" s="1" t="s">
        <v>74</v>
      </c>
      <c r="F210" s="1" t="s">
        <v>37</v>
      </c>
      <c r="G210" s="1" t="s">
        <v>925</v>
      </c>
      <c r="H210" s="1" t="s">
        <v>76</v>
      </c>
      <c r="I210" s="3">
        <v>386540</v>
      </c>
      <c r="J210" s="3">
        <v>0</v>
      </c>
      <c r="K210" s="1" t="s">
        <v>40</v>
      </c>
      <c r="L210" s="1" t="s">
        <v>234</v>
      </c>
      <c r="M210" s="1" t="s">
        <v>235</v>
      </c>
      <c r="N210" s="1" t="s">
        <v>89</v>
      </c>
      <c r="O210" s="1" t="s">
        <v>90</v>
      </c>
      <c r="P210" s="1" t="s">
        <v>43</v>
      </c>
      <c r="Q210" s="1" t="s">
        <v>43</v>
      </c>
      <c r="R210" s="3">
        <v>0</v>
      </c>
      <c r="S210" s="1" t="s">
        <v>44</v>
      </c>
      <c r="T210" s="1" t="s">
        <v>45</v>
      </c>
      <c r="U210" s="1" t="s">
        <v>925</v>
      </c>
      <c r="V210" s="1" t="s">
        <v>46</v>
      </c>
      <c r="W210" s="1" t="s">
        <v>81</v>
      </c>
      <c r="X210" s="1" t="s">
        <v>1113</v>
      </c>
      <c r="Y210" s="1" t="s">
        <v>83</v>
      </c>
      <c r="Z210" s="1" t="s">
        <v>952</v>
      </c>
      <c r="AA210" s="1" t="s">
        <v>51</v>
      </c>
      <c r="AB210" s="1" t="s">
        <v>1113</v>
      </c>
      <c r="AC210" s="1" t="s">
        <v>37</v>
      </c>
    </row>
    <row r="211" spans="1:29" hidden="1" x14ac:dyDescent="0.25">
      <c r="A211" s="1" t="s">
        <v>33</v>
      </c>
      <c r="B211" s="1" t="s">
        <v>34</v>
      </c>
      <c r="C211" s="2">
        <v>44681</v>
      </c>
      <c r="D211" s="1" t="s">
        <v>73</v>
      </c>
      <c r="E211" s="1" t="s">
        <v>74</v>
      </c>
      <c r="F211" s="1" t="s">
        <v>37</v>
      </c>
      <c r="G211" s="1" t="s">
        <v>925</v>
      </c>
      <c r="H211" s="1" t="s">
        <v>76</v>
      </c>
      <c r="I211" s="3">
        <v>33334</v>
      </c>
      <c r="J211" s="3">
        <v>0</v>
      </c>
      <c r="K211" s="1" t="s">
        <v>40</v>
      </c>
      <c r="L211" s="1" t="s">
        <v>506</v>
      </c>
      <c r="M211" s="1" t="s">
        <v>507</v>
      </c>
      <c r="N211" s="1" t="s">
        <v>295</v>
      </c>
      <c r="O211" s="1" t="s">
        <v>296</v>
      </c>
      <c r="P211" s="1" t="s">
        <v>43</v>
      </c>
      <c r="Q211" s="1" t="s">
        <v>43</v>
      </c>
      <c r="R211" s="3">
        <v>0</v>
      </c>
      <c r="S211" s="1" t="s">
        <v>44</v>
      </c>
      <c r="T211" s="1" t="s">
        <v>45</v>
      </c>
      <c r="U211" s="1" t="s">
        <v>925</v>
      </c>
      <c r="V211" s="1" t="s">
        <v>46</v>
      </c>
      <c r="W211" s="1" t="s">
        <v>81</v>
      </c>
      <c r="X211" s="1" t="s">
        <v>1113</v>
      </c>
      <c r="Y211" s="1" t="s">
        <v>83</v>
      </c>
      <c r="Z211" s="1" t="s">
        <v>952</v>
      </c>
      <c r="AA211" s="1" t="s">
        <v>51</v>
      </c>
      <c r="AB211" s="1" t="s">
        <v>1113</v>
      </c>
      <c r="AC211" s="1" t="s">
        <v>37</v>
      </c>
    </row>
    <row r="212" spans="1:29" hidden="1" x14ac:dyDescent="0.25">
      <c r="A212" s="1" t="s">
        <v>33</v>
      </c>
      <c r="B212" s="1" t="s">
        <v>34</v>
      </c>
      <c r="C212" s="2">
        <v>44681</v>
      </c>
      <c r="D212" s="1" t="s">
        <v>73</v>
      </c>
      <c r="E212" s="1" t="s">
        <v>74</v>
      </c>
      <c r="F212" s="1" t="s">
        <v>37</v>
      </c>
      <c r="G212" s="1" t="s">
        <v>925</v>
      </c>
      <c r="H212" s="1" t="s">
        <v>76</v>
      </c>
      <c r="I212" s="3">
        <v>34453</v>
      </c>
      <c r="J212" s="3">
        <v>0</v>
      </c>
      <c r="K212" s="1" t="s">
        <v>40</v>
      </c>
      <c r="L212" s="1" t="s">
        <v>456</v>
      </c>
      <c r="M212" s="1" t="s">
        <v>457</v>
      </c>
      <c r="N212" s="1" t="s">
        <v>79</v>
      </c>
      <c r="O212" s="1" t="s">
        <v>80</v>
      </c>
      <c r="P212" s="1" t="s">
        <v>43</v>
      </c>
      <c r="Q212" s="1" t="s">
        <v>43</v>
      </c>
      <c r="R212" s="3">
        <v>0</v>
      </c>
      <c r="S212" s="1" t="s">
        <v>44</v>
      </c>
      <c r="T212" s="1" t="s">
        <v>45</v>
      </c>
      <c r="U212" s="1" t="s">
        <v>925</v>
      </c>
      <c r="V212" s="1" t="s">
        <v>46</v>
      </c>
      <c r="W212" s="1" t="s">
        <v>81</v>
      </c>
      <c r="X212" s="1" t="s">
        <v>1113</v>
      </c>
      <c r="Y212" s="1" t="s">
        <v>83</v>
      </c>
      <c r="Z212" s="1" t="s">
        <v>952</v>
      </c>
      <c r="AA212" s="1" t="s">
        <v>51</v>
      </c>
      <c r="AB212" s="1" t="s">
        <v>1113</v>
      </c>
      <c r="AC212" s="1" t="s">
        <v>37</v>
      </c>
    </row>
    <row r="213" spans="1:29" hidden="1" x14ac:dyDescent="0.25">
      <c r="A213" s="1" t="s">
        <v>33</v>
      </c>
      <c r="B213" s="1" t="s">
        <v>34</v>
      </c>
      <c r="C213" s="2">
        <v>44681</v>
      </c>
      <c r="D213" s="1" t="s">
        <v>73</v>
      </c>
      <c r="E213" s="1" t="s">
        <v>74</v>
      </c>
      <c r="F213" s="1" t="s">
        <v>37</v>
      </c>
      <c r="G213" s="1" t="s">
        <v>925</v>
      </c>
      <c r="H213" s="1" t="s">
        <v>76</v>
      </c>
      <c r="I213" s="3">
        <v>35980</v>
      </c>
      <c r="J213" s="3">
        <v>0</v>
      </c>
      <c r="K213" s="1" t="s">
        <v>40</v>
      </c>
      <c r="L213" s="1" t="s">
        <v>408</v>
      </c>
      <c r="M213" s="1" t="s">
        <v>409</v>
      </c>
      <c r="N213" s="1" t="s">
        <v>79</v>
      </c>
      <c r="O213" s="1" t="s">
        <v>80</v>
      </c>
      <c r="P213" s="1" t="s">
        <v>43</v>
      </c>
      <c r="Q213" s="1" t="s">
        <v>43</v>
      </c>
      <c r="R213" s="3">
        <v>0</v>
      </c>
      <c r="S213" s="1" t="s">
        <v>44</v>
      </c>
      <c r="T213" s="1" t="s">
        <v>45</v>
      </c>
      <c r="U213" s="1" t="s">
        <v>925</v>
      </c>
      <c r="V213" s="1" t="s">
        <v>46</v>
      </c>
      <c r="W213" s="1" t="s">
        <v>81</v>
      </c>
      <c r="X213" s="1" t="s">
        <v>1113</v>
      </c>
      <c r="Y213" s="1" t="s">
        <v>83</v>
      </c>
      <c r="Z213" s="1" t="s">
        <v>952</v>
      </c>
      <c r="AA213" s="1" t="s">
        <v>51</v>
      </c>
      <c r="AB213" s="1" t="s">
        <v>1113</v>
      </c>
      <c r="AC213" s="1" t="s">
        <v>37</v>
      </c>
    </row>
    <row r="214" spans="1:29" hidden="1" x14ac:dyDescent="0.25">
      <c r="A214" s="1" t="s">
        <v>33</v>
      </c>
      <c r="B214" s="1" t="s">
        <v>34</v>
      </c>
      <c r="C214" s="2">
        <v>44681</v>
      </c>
      <c r="D214" s="1" t="s">
        <v>73</v>
      </c>
      <c r="E214" s="1" t="s">
        <v>74</v>
      </c>
      <c r="F214" s="1" t="s">
        <v>37</v>
      </c>
      <c r="G214" s="1" t="s">
        <v>925</v>
      </c>
      <c r="H214" s="1" t="s">
        <v>76</v>
      </c>
      <c r="I214" s="3">
        <v>34264</v>
      </c>
      <c r="J214" s="3">
        <v>0</v>
      </c>
      <c r="K214" s="1" t="s">
        <v>40</v>
      </c>
      <c r="L214" s="1" t="s">
        <v>468</v>
      </c>
      <c r="M214" s="1" t="s">
        <v>469</v>
      </c>
      <c r="N214" s="1" t="s">
        <v>79</v>
      </c>
      <c r="O214" s="1" t="s">
        <v>80</v>
      </c>
      <c r="P214" s="1" t="s">
        <v>43</v>
      </c>
      <c r="Q214" s="1" t="s">
        <v>43</v>
      </c>
      <c r="R214" s="3">
        <v>0</v>
      </c>
      <c r="S214" s="1" t="s">
        <v>44</v>
      </c>
      <c r="T214" s="1" t="s">
        <v>45</v>
      </c>
      <c r="U214" s="1" t="s">
        <v>925</v>
      </c>
      <c r="V214" s="1" t="s">
        <v>46</v>
      </c>
      <c r="W214" s="1" t="s">
        <v>81</v>
      </c>
      <c r="X214" s="1" t="s">
        <v>1113</v>
      </c>
      <c r="Y214" s="1" t="s">
        <v>83</v>
      </c>
      <c r="Z214" s="1" t="s">
        <v>952</v>
      </c>
      <c r="AA214" s="1" t="s">
        <v>51</v>
      </c>
      <c r="AB214" s="1" t="s">
        <v>1113</v>
      </c>
      <c r="AC214" s="1" t="s">
        <v>37</v>
      </c>
    </row>
    <row r="215" spans="1:29" hidden="1" x14ac:dyDescent="0.25">
      <c r="A215" s="1" t="s">
        <v>33</v>
      </c>
      <c r="B215" s="1" t="s">
        <v>34</v>
      </c>
      <c r="C215" s="2">
        <v>44681</v>
      </c>
      <c r="D215" s="1" t="s">
        <v>73</v>
      </c>
      <c r="E215" s="1" t="s">
        <v>74</v>
      </c>
      <c r="F215" s="1" t="s">
        <v>37</v>
      </c>
      <c r="G215" s="1" t="s">
        <v>925</v>
      </c>
      <c r="H215" s="1" t="s">
        <v>76</v>
      </c>
      <c r="I215" s="3">
        <v>34215</v>
      </c>
      <c r="J215" s="3">
        <v>0</v>
      </c>
      <c r="K215" s="1" t="s">
        <v>40</v>
      </c>
      <c r="L215" s="1" t="s">
        <v>152</v>
      </c>
      <c r="M215" s="1" t="s">
        <v>153</v>
      </c>
      <c r="N215" s="1" t="s">
        <v>79</v>
      </c>
      <c r="O215" s="1" t="s">
        <v>80</v>
      </c>
      <c r="P215" s="1" t="s">
        <v>43</v>
      </c>
      <c r="Q215" s="1" t="s">
        <v>43</v>
      </c>
      <c r="R215" s="3">
        <v>0</v>
      </c>
      <c r="S215" s="1" t="s">
        <v>44</v>
      </c>
      <c r="T215" s="1" t="s">
        <v>45</v>
      </c>
      <c r="U215" s="1" t="s">
        <v>925</v>
      </c>
      <c r="V215" s="1" t="s">
        <v>46</v>
      </c>
      <c r="W215" s="1" t="s">
        <v>81</v>
      </c>
      <c r="X215" s="1" t="s">
        <v>1113</v>
      </c>
      <c r="Y215" s="1" t="s">
        <v>83</v>
      </c>
      <c r="Z215" s="1" t="s">
        <v>952</v>
      </c>
      <c r="AA215" s="1" t="s">
        <v>51</v>
      </c>
      <c r="AB215" s="1" t="s">
        <v>1113</v>
      </c>
      <c r="AC215" s="1" t="s">
        <v>37</v>
      </c>
    </row>
    <row r="216" spans="1:29" hidden="1" x14ac:dyDescent="0.25">
      <c r="A216" s="1" t="s">
        <v>33</v>
      </c>
      <c r="B216" s="1" t="s">
        <v>34</v>
      </c>
      <c r="C216" s="2">
        <v>44681</v>
      </c>
      <c r="D216" s="1" t="s">
        <v>73</v>
      </c>
      <c r="E216" s="1" t="s">
        <v>74</v>
      </c>
      <c r="F216" s="1" t="s">
        <v>37</v>
      </c>
      <c r="G216" s="1" t="s">
        <v>925</v>
      </c>
      <c r="H216" s="1" t="s">
        <v>76</v>
      </c>
      <c r="I216" s="3">
        <v>33334</v>
      </c>
      <c r="J216" s="3">
        <v>0</v>
      </c>
      <c r="K216" s="1" t="s">
        <v>40</v>
      </c>
      <c r="L216" s="1" t="s">
        <v>117</v>
      </c>
      <c r="M216" s="1" t="s">
        <v>118</v>
      </c>
      <c r="N216" s="1" t="s">
        <v>79</v>
      </c>
      <c r="O216" s="1" t="s">
        <v>80</v>
      </c>
      <c r="P216" s="1" t="s">
        <v>43</v>
      </c>
      <c r="Q216" s="1" t="s">
        <v>43</v>
      </c>
      <c r="R216" s="3">
        <v>0</v>
      </c>
      <c r="S216" s="1" t="s">
        <v>44</v>
      </c>
      <c r="T216" s="1" t="s">
        <v>45</v>
      </c>
      <c r="U216" s="1" t="s">
        <v>925</v>
      </c>
      <c r="V216" s="1" t="s">
        <v>46</v>
      </c>
      <c r="W216" s="1" t="s">
        <v>81</v>
      </c>
      <c r="X216" s="1" t="s">
        <v>1113</v>
      </c>
      <c r="Y216" s="1" t="s">
        <v>83</v>
      </c>
      <c r="Z216" s="1" t="s">
        <v>952</v>
      </c>
      <c r="AA216" s="1" t="s">
        <v>51</v>
      </c>
      <c r="AB216" s="1" t="s">
        <v>1113</v>
      </c>
      <c r="AC216" s="1" t="s">
        <v>37</v>
      </c>
    </row>
    <row r="217" spans="1:29" hidden="1" x14ac:dyDescent="0.25">
      <c r="A217" s="1" t="s">
        <v>33</v>
      </c>
      <c r="B217" s="1" t="s">
        <v>34</v>
      </c>
      <c r="C217" s="2">
        <v>44681</v>
      </c>
      <c r="D217" s="1" t="s">
        <v>73</v>
      </c>
      <c r="E217" s="1" t="s">
        <v>74</v>
      </c>
      <c r="F217" s="1" t="s">
        <v>37</v>
      </c>
      <c r="G217" s="1" t="s">
        <v>925</v>
      </c>
      <c r="H217" s="1" t="s">
        <v>76</v>
      </c>
      <c r="I217" s="3">
        <v>333334</v>
      </c>
      <c r="J217" s="3">
        <v>0</v>
      </c>
      <c r="K217" s="1" t="s">
        <v>40</v>
      </c>
      <c r="L217" s="1" t="s">
        <v>416</v>
      </c>
      <c r="M217" s="1" t="s">
        <v>417</v>
      </c>
      <c r="N217" s="1" t="s">
        <v>79</v>
      </c>
      <c r="O217" s="1" t="s">
        <v>80</v>
      </c>
      <c r="P217" s="1" t="s">
        <v>43</v>
      </c>
      <c r="Q217" s="1" t="s">
        <v>43</v>
      </c>
      <c r="R217" s="3">
        <v>0</v>
      </c>
      <c r="S217" s="1" t="s">
        <v>44</v>
      </c>
      <c r="T217" s="1" t="s">
        <v>45</v>
      </c>
      <c r="U217" s="1" t="s">
        <v>925</v>
      </c>
      <c r="V217" s="1" t="s">
        <v>46</v>
      </c>
      <c r="W217" s="1" t="s">
        <v>81</v>
      </c>
      <c r="X217" s="1" t="s">
        <v>1113</v>
      </c>
      <c r="Y217" s="1" t="s">
        <v>83</v>
      </c>
      <c r="Z217" s="1" t="s">
        <v>952</v>
      </c>
      <c r="AA217" s="1" t="s">
        <v>51</v>
      </c>
      <c r="AB217" s="1" t="s">
        <v>1113</v>
      </c>
      <c r="AC217" s="1" t="s">
        <v>37</v>
      </c>
    </row>
    <row r="218" spans="1:29" hidden="1" x14ac:dyDescent="0.25">
      <c r="A218" s="1" t="s">
        <v>33</v>
      </c>
      <c r="B218" s="1" t="s">
        <v>34</v>
      </c>
      <c r="C218" s="2">
        <v>44681</v>
      </c>
      <c r="D218" s="1" t="s">
        <v>73</v>
      </c>
      <c r="E218" s="1" t="s">
        <v>74</v>
      </c>
      <c r="F218" s="1" t="s">
        <v>37</v>
      </c>
      <c r="G218" s="1" t="s">
        <v>925</v>
      </c>
      <c r="H218" s="1" t="s">
        <v>76</v>
      </c>
      <c r="I218" s="3">
        <v>108185</v>
      </c>
      <c r="J218" s="3">
        <v>0</v>
      </c>
      <c r="K218" s="1" t="s">
        <v>40</v>
      </c>
      <c r="L218" s="1" t="s">
        <v>583</v>
      </c>
      <c r="M218" s="1" t="s">
        <v>584</v>
      </c>
      <c r="N218" s="1" t="s">
        <v>79</v>
      </c>
      <c r="O218" s="1" t="s">
        <v>80</v>
      </c>
      <c r="P218" s="1" t="s">
        <v>43</v>
      </c>
      <c r="Q218" s="1" t="s">
        <v>43</v>
      </c>
      <c r="R218" s="3">
        <v>0</v>
      </c>
      <c r="S218" s="1" t="s">
        <v>44</v>
      </c>
      <c r="T218" s="1" t="s">
        <v>45</v>
      </c>
      <c r="U218" s="1" t="s">
        <v>925</v>
      </c>
      <c r="V218" s="1" t="s">
        <v>46</v>
      </c>
      <c r="W218" s="1" t="s">
        <v>81</v>
      </c>
      <c r="X218" s="1" t="s">
        <v>1113</v>
      </c>
      <c r="Y218" s="1" t="s">
        <v>83</v>
      </c>
      <c r="Z218" s="1" t="s">
        <v>952</v>
      </c>
      <c r="AA218" s="1" t="s">
        <v>51</v>
      </c>
      <c r="AB218" s="1" t="s">
        <v>1113</v>
      </c>
      <c r="AC218" s="1" t="s">
        <v>37</v>
      </c>
    </row>
    <row r="219" spans="1:29" hidden="1" x14ac:dyDescent="0.25">
      <c r="A219" s="1" t="s">
        <v>33</v>
      </c>
      <c r="B219" s="1" t="s">
        <v>34</v>
      </c>
      <c r="C219" s="2">
        <v>44681</v>
      </c>
      <c r="D219" s="1" t="s">
        <v>73</v>
      </c>
      <c r="E219" s="1" t="s">
        <v>74</v>
      </c>
      <c r="F219" s="1" t="s">
        <v>37</v>
      </c>
      <c r="G219" s="1" t="s">
        <v>925</v>
      </c>
      <c r="H219" s="1" t="s">
        <v>76</v>
      </c>
      <c r="I219" s="3">
        <v>35592</v>
      </c>
      <c r="J219" s="3">
        <v>0</v>
      </c>
      <c r="K219" s="1" t="s">
        <v>40</v>
      </c>
      <c r="L219" s="1" t="s">
        <v>601</v>
      </c>
      <c r="M219" s="1" t="s">
        <v>602</v>
      </c>
      <c r="N219" s="1" t="s">
        <v>79</v>
      </c>
      <c r="O219" s="1" t="s">
        <v>80</v>
      </c>
      <c r="P219" s="1" t="s">
        <v>43</v>
      </c>
      <c r="Q219" s="1" t="s">
        <v>43</v>
      </c>
      <c r="R219" s="3">
        <v>0</v>
      </c>
      <c r="S219" s="1" t="s">
        <v>44</v>
      </c>
      <c r="T219" s="1" t="s">
        <v>45</v>
      </c>
      <c r="U219" s="1" t="s">
        <v>925</v>
      </c>
      <c r="V219" s="1" t="s">
        <v>46</v>
      </c>
      <c r="W219" s="1" t="s">
        <v>81</v>
      </c>
      <c r="X219" s="1" t="s">
        <v>1113</v>
      </c>
      <c r="Y219" s="1" t="s">
        <v>83</v>
      </c>
      <c r="Z219" s="1" t="s">
        <v>952</v>
      </c>
      <c r="AA219" s="1" t="s">
        <v>51</v>
      </c>
      <c r="AB219" s="1" t="s">
        <v>1113</v>
      </c>
      <c r="AC219" s="1" t="s">
        <v>37</v>
      </c>
    </row>
    <row r="220" spans="1:29" hidden="1" x14ac:dyDescent="0.25">
      <c r="A220" s="1" t="s">
        <v>33</v>
      </c>
      <c r="B220" s="1" t="s">
        <v>34</v>
      </c>
      <c r="C220" s="2">
        <v>44681</v>
      </c>
      <c r="D220" s="1" t="s">
        <v>73</v>
      </c>
      <c r="E220" s="1" t="s">
        <v>74</v>
      </c>
      <c r="F220" s="1" t="s">
        <v>37</v>
      </c>
      <c r="G220" s="1" t="s">
        <v>925</v>
      </c>
      <c r="H220" s="1" t="s">
        <v>76</v>
      </c>
      <c r="I220" s="3">
        <v>166667</v>
      </c>
      <c r="J220" s="3">
        <v>0</v>
      </c>
      <c r="K220" s="1" t="s">
        <v>40</v>
      </c>
      <c r="L220" s="1" t="s">
        <v>127</v>
      </c>
      <c r="M220" s="1" t="s">
        <v>128</v>
      </c>
      <c r="N220" s="1" t="s">
        <v>79</v>
      </c>
      <c r="O220" s="1" t="s">
        <v>80</v>
      </c>
      <c r="P220" s="1" t="s">
        <v>43</v>
      </c>
      <c r="Q220" s="1" t="s">
        <v>43</v>
      </c>
      <c r="R220" s="3">
        <v>0</v>
      </c>
      <c r="S220" s="1" t="s">
        <v>44</v>
      </c>
      <c r="T220" s="1" t="s">
        <v>45</v>
      </c>
      <c r="U220" s="1" t="s">
        <v>925</v>
      </c>
      <c r="V220" s="1" t="s">
        <v>46</v>
      </c>
      <c r="W220" s="1" t="s">
        <v>81</v>
      </c>
      <c r="X220" s="1" t="s">
        <v>1113</v>
      </c>
      <c r="Y220" s="1" t="s">
        <v>83</v>
      </c>
      <c r="Z220" s="1" t="s">
        <v>952</v>
      </c>
      <c r="AA220" s="1" t="s">
        <v>51</v>
      </c>
      <c r="AB220" s="1" t="s">
        <v>1113</v>
      </c>
      <c r="AC220" s="1" t="s">
        <v>37</v>
      </c>
    </row>
    <row r="221" spans="1:29" hidden="1" x14ac:dyDescent="0.25">
      <c r="A221" s="1" t="s">
        <v>33</v>
      </c>
      <c r="B221" s="1" t="s">
        <v>34</v>
      </c>
      <c r="C221" s="2">
        <v>44681</v>
      </c>
      <c r="D221" s="1" t="s">
        <v>73</v>
      </c>
      <c r="E221" s="1" t="s">
        <v>74</v>
      </c>
      <c r="F221" s="1" t="s">
        <v>37</v>
      </c>
      <c r="G221" s="1" t="s">
        <v>925</v>
      </c>
      <c r="H221" s="1" t="s">
        <v>76</v>
      </c>
      <c r="I221" s="3">
        <v>33701</v>
      </c>
      <c r="J221" s="3">
        <v>0</v>
      </c>
      <c r="K221" s="1" t="s">
        <v>40</v>
      </c>
      <c r="L221" s="1" t="s">
        <v>820</v>
      </c>
      <c r="M221" s="1" t="s">
        <v>821</v>
      </c>
      <c r="N221" s="1" t="s">
        <v>79</v>
      </c>
      <c r="O221" s="1" t="s">
        <v>80</v>
      </c>
      <c r="P221" s="1" t="s">
        <v>43</v>
      </c>
      <c r="Q221" s="1" t="s">
        <v>43</v>
      </c>
      <c r="R221" s="3">
        <v>0</v>
      </c>
      <c r="S221" s="1" t="s">
        <v>44</v>
      </c>
      <c r="T221" s="1" t="s">
        <v>45</v>
      </c>
      <c r="U221" s="1" t="s">
        <v>925</v>
      </c>
      <c r="V221" s="1" t="s">
        <v>46</v>
      </c>
      <c r="W221" s="1" t="s">
        <v>81</v>
      </c>
      <c r="X221" s="1" t="s">
        <v>1113</v>
      </c>
      <c r="Y221" s="1" t="s">
        <v>83</v>
      </c>
      <c r="Z221" s="1" t="s">
        <v>952</v>
      </c>
      <c r="AA221" s="1" t="s">
        <v>51</v>
      </c>
      <c r="AB221" s="1" t="s">
        <v>1113</v>
      </c>
      <c r="AC221" s="1" t="s">
        <v>37</v>
      </c>
    </row>
    <row r="222" spans="1:29" hidden="1" x14ac:dyDescent="0.25">
      <c r="A222" s="1" t="s">
        <v>33</v>
      </c>
      <c r="B222" s="1" t="s">
        <v>34</v>
      </c>
      <c r="C222" s="2">
        <v>44681</v>
      </c>
      <c r="D222" s="1" t="s">
        <v>73</v>
      </c>
      <c r="E222" s="1" t="s">
        <v>74</v>
      </c>
      <c r="F222" s="1" t="s">
        <v>37</v>
      </c>
      <c r="G222" s="1" t="s">
        <v>925</v>
      </c>
      <c r="H222" s="1" t="s">
        <v>76</v>
      </c>
      <c r="I222" s="3">
        <v>354563</v>
      </c>
      <c r="J222" s="3">
        <v>0</v>
      </c>
      <c r="K222" s="1" t="s">
        <v>40</v>
      </c>
      <c r="L222" s="1" t="s">
        <v>1115</v>
      </c>
      <c r="M222" s="1" t="s">
        <v>672</v>
      </c>
      <c r="N222" s="1" t="s">
        <v>79</v>
      </c>
      <c r="O222" s="1" t="s">
        <v>80</v>
      </c>
      <c r="P222" s="1" t="s">
        <v>43</v>
      </c>
      <c r="Q222" s="1" t="s">
        <v>43</v>
      </c>
      <c r="R222" s="3">
        <v>0</v>
      </c>
      <c r="S222" s="1" t="s">
        <v>44</v>
      </c>
      <c r="T222" s="1" t="s">
        <v>45</v>
      </c>
      <c r="U222" s="1" t="s">
        <v>925</v>
      </c>
      <c r="V222" s="1" t="s">
        <v>46</v>
      </c>
      <c r="W222" s="1" t="s">
        <v>81</v>
      </c>
      <c r="X222" s="1" t="s">
        <v>1113</v>
      </c>
      <c r="Y222" s="1" t="s">
        <v>83</v>
      </c>
      <c r="Z222" s="1" t="s">
        <v>952</v>
      </c>
      <c r="AA222" s="1" t="s">
        <v>51</v>
      </c>
      <c r="AB222" s="1" t="s">
        <v>1113</v>
      </c>
      <c r="AC222" s="1" t="s">
        <v>37</v>
      </c>
    </row>
    <row r="223" spans="1:29" hidden="1" x14ac:dyDescent="0.25">
      <c r="A223" s="1" t="s">
        <v>33</v>
      </c>
      <c r="B223" s="1" t="s">
        <v>34</v>
      </c>
      <c r="C223" s="2">
        <v>44681</v>
      </c>
      <c r="D223" s="1" t="s">
        <v>73</v>
      </c>
      <c r="E223" s="1" t="s">
        <v>74</v>
      </c>
      <c r="F223" s="1" t="s">
        <v>37</v>
      </c>
      <c r="G223" s="1" t="s">
        <v>925</v>
      </c>
      <c r="H223" s="1" t="s">
        <v>76</v>
      </c>
      <c r="I223" s="3">
        <v>102846</v>
      </c>
      <c r="J223" s="3">
        <v>0</v>
      </c>
      <c r="K223" s="1" t="s">
        <v>40</v>
      </c>
      <c r="L223" s="1" t="s">
        <v>480</v>
      </c>
      <c r="M223" s="1" t="s">
        <v>481</v>
      </c>
      <c r="N223" s="1" t="s">
        <v>79</v>
      </c>
      <c r="O223" s="1" t="s">
        <v>80</v>
      </c>
      <c r="P223" s="1" t="s">
        <v>43</v>
      </c>
      <c r="Q223" s="1" t="s">
        <v>43</v>
      </c>
      <c r="R223" s="3">
        <v>0</v>
      </c>
      <c r="S223" s="1" t="s">
        <v>44</v>
      </c>
      <c r="T223" s="1" t="s">
        <v>45</v>
      </c>
      <c r="U223" s="1" t="s">
        <v>925</v>
      </c>
      <c r="V223" s="1" t="s">
        <v>46</v>
      </c>
      <c r="W223" s="1" t="s">
        <v>81</v>
      </c>
      <c r="X223" s="1" t="s">
        <v>1113</v>
      </c>
      <c r="Y223" s="1" t="s">
        <v>83</v>
      </c>
      <c r="Z223" s="1" t="s">
        <v>952</v>
      </c>
      <c r="AA223" s="1" t="s">
        <v>51</v>
      </c>
      <c r="AB223" s="1" t="s">
        <v>1113</v>
      </c>
      <c r="AC223" s="1" t="s">
        <v>37</v>
      </c>
    </row>
    <row r="224" spans="1:29" hidden="1" x14ac:dyDescent="0.25">
      <c r="A224" s="1" t="s">
        <v>33</v>
      </c>
      <c r="B224" s="1" t="s">
        <v>34</v>
      </c>
      <c r="C224" s="2">
        <v>44687</v>
      </c>
      <c r="D224" s="1" t="s">
        <v>35</v>
      </c>
      <c r="E224" s="1" t="s">
        <v>36</v>
      </c>
      <c r="F224" s="1" t="s">
        <v>37</v>
      </c>
      <c r="G224" s="1" t="s">
        <v>1116</v>
      </c>
      <c r="H224" s="1" t="s">
        <v>1117</v>
      </c>
      <c r="I224" s="3">
        <v>0</v>
      </c>
      <c r="J224" s="54">
        <v>33344</v>
      </c>
      <c r="K224" s="1" t="s">
        <v>40</v>
      </c>
      <c r="L224" s="1" t="s">
        <v>67</v>
      </c>
      <c r="M224" s="1" t="s">
        <v>68</v>
      </c>
      <c r="N224" s="1" t="s">
        <v>37</v>
      </c>
      <c r="O224" s="1" t="s">
        <v>43</v>
      </c>
      <c r="P224" s="1" t="s">
        <v>43</v>
      </c>
      <c r="Q224" s="1" t="s">
        <v>43</v>
      </c>
      <c r="R224" s="3">
        <v>0</v>
      </c>
      <c r="S224" s="1" t="s">
        <v>44</v>
      </c>
      <c r="T224" s="1" t="s">
        <v>45</v>
      </c>
      <c r="U224" s="1" t="s">
        <v>1116</v>
      </c>
      <c r="V224" s="1" t="s">
        <v>46</v>
      </c>
      <c r="W224" s="1" t="s">
        <v>47</v>
      </c>
      <c r="X224" s="1" t="s">
        <v>1118</v>
      </c>
      <c r="Y224" s="1" t="s">
        <v>49</v>
      </c>
      <c r="Z224" s="1" t="s">
        <v>918</v>
      </c>
      <c r="AA224" s="1" t="s">
        <v>51</v>
      </c>
      <c r="AB224" s="1" t="s">
        <v>1118</v>
      </c>
      <c r="AC224" s="1" t="s">
        <v>37</v>
      </c>
    </row>
    <row r="225" spans="1:29" hidden="1" x14ac:dyDescent="0.25">
      <c r="A225" s="1" t="s">
        <v>33</v>
      </c>
      <c r="B225" s="1" t="s">
        <v>34</v>
      </c>
      <c r="C225" s="2">
        <v>44692</v>
      </c>
      <c r="D225" s="1" t="s">
        <v>35</v>
      </c>
      <c r="E225" s="1" t="s">
        <v>36</v>
      </c>
      <c r="F225" s="1" t="s">
        <v>37</v>
      </c>
      <c r="G225" s="1" t="s">
        <v>1119</v>
      </c>
      <c r="H225" s="1" t="s">
        <v>1120</v>
      </c>
      <c r="I225" s="3">
        <v>0</v>
      </c>
      <c r="J225" s="54">
        <v>274853</v>
      </c>
      <c r="K225" s="1" t="s">
        <v>40</v>
      </c>
      <c r="L225" s="1" t="s">
        <v>214</v>
      </c>
      <c r="M225" s="1" t="s">
        <v>215</v>
      </c>
      <c r="N225" s="1" t="s">
        <v>37</v>
      </c>
      <c r="O225" s="1" t="s">
        <v>43</v>
      </c>
      <c r="P225" s="1" t="s">
        <v>43</v>
      </c>
      <c r="Q225" s="1" t="s">
        <v>43</v>
      </c>
      <c r="R225" s="3">
        <v>0</v>
      </c>
      <c r="S225" s="1" t="s">
        <v>44</v>
      </c>
      <c r="T225" s="1" t="s">
        <v>45</v>
      </c>
      <c r="U225" s="1" t="s">
        <v>1119</v>
      </c>
      <c r="V225" s="1" t="s">
        <v>46</v>
      </c>
      <c r="W225" s="1" t="s">
        <v>47</v>
      </c>
      <c r="X225" s="1" t="s">
        <v>1121</v>
      </c>
      <c r="Y225" s="1" t="s">
        <v>49</v>
      </c>
      <c r="Z225" s="1" t="s">
        <v>918</v>
      </c>
      <c r="AA225" s="1" t="s">
        <v>51</v>
      </c>
      <c r="AB225" s="1" t="s">
        <v>1121</v>
      </c>
      <c r="AC225" s="1" t="s">
        <v>37</v>
      </c>
    </row>
    <row r="226" spans="1:29" hidden="1" x14ac:dyDescent="0.25">
      <c r="A226" s="1" t="s">
        <v>33</v>
      </c>
      <c r="B226" s="1" t="s">
        <v>34</v>
      </c>
      <c r="C226" s="2">
        <v>44694</v>
      </c>
      <c r="D226" s="1" t="s">
        <v>35</v>
      </c>
      <c r="E226" s="1" t="s">
        <v>36</v>
      </c>
      <c r="F226" s="1" t="s">
        <v>37</v>
      </c>
      <c r="G226" s="1" t="s">
        <v>1122</v>
      </c>
      <c r="H226" s="1" t="s">
        <v>1123</v>
      </c>
      <c r="I226" s="3">
        <v>0</v>
      </c>
      <c r="J226" s="54">
        <v>186430</v>
      </c>
      <c r="K226" s="1" t="s">
        <v>40</v>
      </c>
      <c r="L226" s="1" t="s">
        <v>41</v>
      </c>
      <c r="M226" s="1" t="s">
        <v>42</v>
      </c>
      <c r="N226" s="1" t="s">
        <v>37</v>
      </c>
      <c r="O226" s="1" t="s">
        <v>43</v>
      </c>
      <c r="P226" s="1" t="s">
        <v>43</v>
      </c>
      <c r="Q226" s="1" t="s">
        <v>43</v>
      </c>
      <c r="R226" s="3">
        <v>0</v>
      </c>
      <c r="S226" s="1" t="s">
        <v>44</v>
      </c>
      <c r="T226" s="1" t="s">
        <v>45</v>
      </c>
      <c r="U226" s="1" t="s">
        <v>1122</v>
      </c>
      <c r="V226" s="1" t="s">
        <v>46</v>
      </c>
      <c r="W226" s="1" t="s">
        <v>47</v>
      </c>
      <c r="X226" s="1" t="s">
        <v>1124</v>
      </c>
      <c r="Y226" s="1" t="s">
        <v>49</v>
      </c>
      <c r="Z226" s="1" t="s">
        <v>918</v>
      </c>
      <c r="AA226" s="1" t="s">
        <v>51</v>
      </c>
      <c r="AB226" s="1" t="s">
        <v>1124</v>
      </c>
      <c r="AC226" s="1" t="s">
        <v>37</v>
      </c>
    </row>
    <row r="227" spans="1:29" hidden="1" x14ac:dyDescent="0.25">
      <c r="A227" s="1" t="s">
        <v>33</v>
      </c>
      <c r="B227" s="1" t="s">
        <v>34</v>
      </c>
      <c r="C227" s="2">
        <v>44697</v>
      </c>
      <c r="D227" s="1" t="s">
        <v>35</v>
      </c>
      <c r="E227" s="1" t="s">
        <v>36</v>
      </c>
      <c r="F227" s="1" t="s">
        <v>37</v>
      </c>
      <c r="G227" s="1" t="s">
        <v>1125</v>
      </c>
      <c r="H227" s="1" t="s">
        <v>1126</v>
      </c>
      <c r="I227" s="3">
        <v>0</v>
      </c>
      <c r="J227" s="54">
        <v>440584</v>
      </c>
      <c r="K227" s="1" t="s">
        <v>40</v>
      </c>
      <c r="L227" s="1" t="s">
        <v>444</v>
      </c>
      <c r="M227" s="1" t="s">
        <v>445</v>
      </c>
      <c r="N227" s="1" t="s">
        <v>37</v>
      </c>
      <c r="O227" s="1" t="s">
        <v>43</v>
      </c>
      <c r="P227" s="1" t="s">
        <v>43</v>
      </c>
      <c r="Q227" s="1" t="s">
        <v>43</v>
      </c>
      <c r="R227" s="3">
        <v>0</v>
      </c>
      <c r="S227" s="1" t="s">
        <v>44</v>
      </c>
      <c r="T227" s="1" t="s">
        <v>45</v>
      </c>
      <c r="U227" s="1" t="s">
        <v>1125</v>
      </c>
      <c r="V227" s="1" t="s">
        <v>46</v>
      </c>
      <c r="W227" s="1" t="s">
        <v>47</v>
      </c>
      <c r="X227" s="1" t="s">
        <v>1127</v>
      </c>
      <c r="Y227" s="1" t="s">
        <v>49</v>
      </c>
      <c r="Z227" s="1" t="s">
        <v>918</v>
      </c>
      <c r="AA227" s="1" t="s">
        <v>51</v>
      </c>
      <c r="AB227" s="1" t="s">
        <v>1127</v>
      </c>
      <c r="AC227" s="1" t="s">
        <v>37</v>
      </c>
    </row>
    <row r="228" spans="1:29" hidden="1" x14ac:dyDescent="0.25">
      <c r="A228" s="1" t="s">
        <v>33</v>
      </c>
      <c r="B228" s="1" t="s">
        <v>34</v>
      </c>
      <c r="C228" s="2">
        <v>44707</v>
      </c>
      <c r="D228" s="1" t="s">
        <v>35</v>
      </c>
      <c r="E228" s="1" t="s">
        <v>36</v>
      </c>
      <c r="F228" s="1" t="s">
        <v>37</v>
      </c>
      <c r="G228" s="1" t="s">
        <v>1128</v>
      </c>
      <c r="H228" s="1" t="s">
        <v>1129</v>
      </c>
      <c r="I228" s="3">
        <v>0</v>
      </c>
      <c r="J228" s="54">
        <v>133334</v>
      </c>
      <c r="K228" s="1" t="s">
        <v>40</v>
      </c>
      <c r="L228" s="1" t="s">
        <v>444</v>
      </c>
      <c r="M228" s="1" t="s">
        <v>445</v>
      </c>
      <c r="N228" s="1" t="s">
        <v>37</v>
      </c>
      <c r="O228" s="1" t="s">
        <v>43</v>
      </c>
      <c r="P228" s="1" t="s">
        <v>43</v>
      </c>
      <c r="Q228" s="1" t="s">
        <v>43</v>
      </c>
      <c r="R228" s="3">
        <v>0</v>
      </c>
      <c r="S228" s="1" t="s">
        <v>44</v>
      </c>
      <c r="T228" s="1" t="s">
        <v>45</v>
      </c>
      <c r="U228" s="1" t="s">
        <v>1128</v>
      </c>
      <c r="V228" s="1" t="s">
        <v>46</v>
      </c>
      <c r="W228" s="1" t="s">
        <v>47</v>
      </c>
      <c r="X228" s="1" t="s">
        <v>1130</v>
      </c>
      <c r="Y228" s="1" t="s">
        <v>49</v>
      </c>
      <c r="Z228" s="1" t="s">
        <v>918</v>
      </c>
      <c r="AA228" s="1" t="s">
        <v>51</v>
      </c>
      <c r="AB228" s="1" t="s">
        <v>1130</v>
      </c>
      <c r="AC228" s="1" t="s">
        <v>37</v>
      </c>
    </row>
    <row r="229" spans="1:29" hidden="1" x14ac:dyDescent="0.25">
      <c r="A229" s="1" t="s">
        <v>33</v>
      </c>
      <c r="B229" s="1" t="s">
        <v>34</v>
      </c>
      <c r="C229" s="2">
        <v>44707</v>
      </c>
      <c r="D229" s="1" t="s">
        <v>35</v>
      </c>
      <c r="E229" s="1" t="s">
        <v>36</v>
      </c>
      <c r="F229" s="1" t="s">
        <v>37</v>
      </c>
      <c r="G229" s="1" t="s">
        <v>1131</v>
      </c>
      <c r="H229" s="1" t="s">
        <v>1132</v>
      </c>
      <c r="I229" s="3">
        <v>0</v>
      </c>
      <c r="J229" s="54">
        <v>538454</v>
      </c>
      <c r="K229" s="1" t="s">
        <v>40</v>
      </c>
      <c r="L229" s="1" t="s">
        <v>41</v>
      </c>
      <c r="M229" s="1" t="s">
        <v>42</v>
      </c>
      <c r="N229" s="1" t="s">
        <v>37</v>
      </c>
      <c r="O229" s="1" t="s">
        <v>43</v>
      </c>
      <c r="P229" s="1" t="s">
        <v>43</v>
      </c>
      <c r="Q229" s="1" t="s">
        <v>43</v>
      </c>
      <c r="R229" s="3">
        <v>0</v>
      </c>
      <c r="S229" s="1" t="s">
        <v>44</v>
      </c>
      <c r="T229" s="1" t="s">
        <v>45</v>
      </c>
      <c r="U229" s="1" t="s">
        <v>1131</v>
      </c>
      <c r="V229" s="1" t="s">
        <v>46</v>
      </c>
      <c r="W229" s="1" t="s">
        <v>47</v>
      </c>
      <c r="X229" s="1" t="s">
        <v>1133</v>
      </c>
      <c r="Y229" s="1" t="s">
        <v>49</v>
      </c>
      <c r="Z229" s="1" t="s">
        <v>918</v>
      </c>
      <c r="AA229" s="1" t="s">
        <v>51</v>
      </c>
      <c r="AB229" s="1" t="s">
        <v>1133</v>
      </c>
      <c r="AC229" s="1" t="s">
        <v>37</v>
      </c>
    </row>
    <row r="230" spans="1:29" hidden="1" x14ac:dyDescent="0.25">
      <c r="A230" s="1" t="s">
        <v>33</v>
      </c>
      <c r="B230" s="1" t="s">
        <v>34</v>
      </c>
      <c r="C230" s="2">
        <v>44707</v>
      </c>
      <c r="D230" s="1" t="s">
        <v>35</v>
      </c>
      <c r="E230" s="1" t="s">
        <v>36</v>
      </c>
      <c r="F230" s="1" t="s">
        <v>37</v>
      </c>
      <c r="G230" s="1" t="s">
        <v>1134</v>
      </c>
      <c r="H230" s="1" t="s">
        <v>1135</v>
      </c>
      <c r="I230" s="3">
        <v>0</v>
      </c>
      <c r="J230" s="54">
        <v>100752</v>
      </c>
      <c r="K230" s="1" t="s">
        <v>40</v>
      </c>
      <c r="L230" s="1" t="s">
        <v>67</v>
      </c>
      <c r="M230" s="1" t="s">
        <v>68</v>
      </c>
      <c r="N230" s="1" t="s">
        <v>37</v>
      </c>
      <c r="O230" s="1" t="s">
        <v>43</v>
      </c>
      <c r="P230" s="1" t="s">
        <v>43</v>
      </c>
      <c r="Q230" s="1" t="s">
        <v>43</v>
      </c>
      <c r="R230" s="3">
        <v>0</v>
      </c>
      <c r="S230" s="1" t="s">
        <v>44</v>
      </c>
      <c r="T230" s="1" t="s">
        <v>45</v>
      </c>
      <c r="U230" s="1" t="s">
        <v>1134</v>
      </c>
      <c r="V230" s="1" t="s">
        <v>46</v>
      </c>
      <c r="W230" s="1" t="s">
        <v>47</v>
      </c>
      <c r="X230" s="1" t="s">
        <v>1136</v>
      </c>
      <c r="Y230" s="1" t="s">
        <v>49</v>
      </c>
      <c r="Z230" s="1" t="s">
        <v>918</v>
      </c>
      <c r="AA230" s="1" t="s">
        <v>51</v>
      </c>
      <c r="AB230" s="1" t="s">
        <v>1136</v>
      </c>
      <c r="AC230" s="1" t="s">
        <v>37</v>
      </c>
    </row>
    <row r="231" spans="1:29" hidden="1" x14ac:dyDescent="0.25">
      <c r="A231" s="1" t="s">
        <v>33</v>
      </c>
      <c r="B231" s="1" t="s">
        <v>34</v>
      </c>
      <c r="C231" s="2">
        <v>44707</v>
      </c>
      <c r="D231" s="1" t="s">
        <v>35</v>
      </c>
      <c r="E231" s="1" t="s">
        <v>36</v>
      </c>
      <c r="F231" s="1" t="s">
        <v>37</v>
      </c>
      <c r="G231" s="1" t="s">
        <v>1137</v>
      </c>
      <c r="H231" s="1" t="s">
        <v>1138</v>
      </c>
      <c r="I231" s="3">
        <v>0</v>
      </c>
      <c r="J231" s="54">
        <v>202102</v>
      </c>
      <c r="K231" s="1" t="s">
        <v>40</v>
      </c>
      <c r="L231" s="1" t="s">
        <v>41</v>
      </c>
      <c r="M231" s="1" t="s">
        <v>42</v>
      </c>
      <c r="N231" s="1" t="s">
        <v>37</v>
      </c>
      <c r="O231" s="1" t="s">
        <v>43</v>
      </c>
      <c r="P231" s="1" t="s">
        <v>43</v>
      </c>
      <c r="Q231" s="1" t="s">
        <v>43</v>
      </c>
      <c r="R231" s="3">
        <v>0</v>
      </c>
      <c r="S231" s="1" t="s">
        <v>44</v>
      </c>
      <c r="T231" s="1" t="s">
        <v>45</v>
      </c>
      <c r="U231" s="1" t="s">
        <v>1137</v>
      </c>
      <c r="V231" s="1" t="s">
        <v>46</v>
      </c>
      <c r="W231" s="1" t="s">
        <v>47</v>
      </c>
      <c r="X231" s="1" t="s">
        <v>1139</v>
      </c>
      <c r="Y231" s="1" t="s">
        <v>49</v>
      </c>
      <c r="Z231" s="1" t="s">
        <v>918</v>
      </c>
      <c r="AA231" s="1" t="s">
        <v>51</v>
      </c>
      <c r="AB231" s="1" t="s">
        <v>1139</v>
      </c>
      <c r="AC231" s="1" t="s">
        <v>37</v>
      </c>
    </row>
    <row r="232" spans="1:29" hidden="1" x14ac:dyDescent="0.25">
      <c r="A232" s="1" t="s">
        <v>33</v>
      </c>
      <c r="B232" s="1" t="s">
        <v>34</v>
      </c>
      <c r="C232" s="2">
        <v>44712</v>
      </c>
      <c r="D232" s="1" t="s">
        <v>35</v>
      </c>
      <c r="E232" s="1" t="s">
        <v>36</v>
      </c>
      <c r="F232" s="1" t="s">
        <v>37</v>
      </c>
      <c r="G232" s="1" t="s">
        <v>1140</v>
      </c>
      <c r="H232" s="1" t="s">
        <v>1141</v>
      </c>
      <c r="I232" s="3">
        <v>0</v>
      </c>
      <c r="J232" s="54">
        <v>35478</v>
      </c>
      <c r="K232" s="1" t="s">
        <v>40</v>
      </c>
      <c r="L232" s="1" t="s">
        <v>444</v>
      </c>
      <c r="M232" s="1" t="s">
        <v>445</v>
      </c>
      <c r="N232" s="1" t="s">
        <v>37</v>
      </c>
      <c r="O232" s="1" t="s">
        <v>43</v>
      </c>
      <c r="P232" s="1" t="s">
        <v>43</v>
      </c>
      <c r="Q232" s="1" t="s">
        <v>43</v>
      </c>
      <c r="R232" s="3">
        <v>0</v>
      </c>
      <c r="S232" s="1" t="s">
        <v>44</v>
      </c>
      <c r="T232" s="1" t="s">
        <v>45</v>
      </c>
      <c r="U232" s="1" t="s">
        <v>1140</v>
      </c>
      <c r="V232" s="1" t="s">
        <v>46</v>
      </c>
      <c r="W232" s="1" t="s">
        <v>47</v>
      </c>
      <c r="X232" s="1" t="s">
        <v>1142</v>
      </c>
      <c r="Y232" s="1" t="s">
        <v>49</v>
      </c>
      <c r="Z232" s="1" t="s">
        <v>918</v>
      </c>
      <c r="AA232" s="1" t="s">
        <v>51</v>
      </c>
      <c r="AB232" s="1" t="s">
        <v>1142</v>
      </c>
      <c r="AC232" s="1" t="s">
        <v>37</v>
      </c>
    </row>
    <row r="233" spans="1:29" hidden="1" x14ac:dyDescent="0.25">
      <c r="A233" s="1" t="s">
        <v>33</v>
      </c>
      <c r="B233" s="1" t="s">
        <v>34</v>
      </c>
      <c r="C233" s="2">
        <v>44712</v>
      </c>
      <c r="D233" s="1" t="s">
        <v>35</v>
      </c>
      <c r="E233" s="1" t="s">
        <v>36</v>
      </c>
      <c r="F233" s="1" t="s">
        <v>37</v>
      </c>
      <c r="G233" s="1" t="s">
        <v>1143</v>
      </c>
      <c r="H233" s="1" t="s">
        <v>1144</v>
      </c>
      <c r="I233" s="3">
        <v>0</v>
      </c>
      <c r="J233" s="54">
        <v>164139</v>
      </c>
      <c r="K233" s="1" t="s">
        <v>40</v>
      </c>
      <c r="L233" s="1" t="s">
        <v>444</v>
      </c>
      <c r="M233" s="1" t="s">
        <v>445</v>
      </c>
      <c r="N233" s="1" t="s">
        <v>37</v>
      </c>
      <c r="O233" s="1" t="s">
        <v>43</v>
      </c>
      <c r="P233" s="1" t="s">
        <v>43</v>
      </c>
      <c r="Q233" s="1" t="s">
        <v>43</v>
      </c>
      <c r="R233" s="3">
        <v>0</v>
      </c>
      <c r="S233" s="1" t="s">
        <v>44</v>
      </c>
      <c r="T233" s="1" t="s">
        <v>45</v>
      </c>
      <c r="U233" s="1" t="s">
        <v>1143</v>
      </c>
      <c r="V233" s="1" t="s">
        <v>46</v>
      </c>
      <c r="W233" s="1" t="s">
        <v>47</v>
      </c>
      <c r="X233" s="1" t="s">
        <v>1145</v>
      </c>
      <c r="Y233" s="1" t="s">
        <v>49</v>
      </c>
      <c r="Z233" s="1" t="s">
        <v>918</v>
      </c>
      <c r="AA233" s="1" t="s">
        <v>51</v>
      </c>
      <c r="AB233" s="1" t="s">
        <v>1145</v>
      </c>
      <c r="AC233" s="1" t="s">
        <v>37</v>
      </c>
    </row>
    <row r="234" spans="1:29" hidden="1" x14ac:dyDescent="0.25">
      <c r="A234" s="1" t="s">
        <v>33</v>
      </c>
      <c r="B234" s="1" t="s">
        <v>34</v>
      </c>
      <c r="C234" s="2">
        <v>44712</v>
      </c>
      <c r="D234" s="1" t="s">
        <v>73</v>
      </c>
      <c r="E234" s="1" t="s">
        <v>74</v>
      </c>
      <c r="F234" s="1" t="s">
        <v>37</v>
      </c>
      <c r="G234" s="1" t="s">
        <v>1146</v>
      </c>
      <c r="H234" s="1" t="s">
        <v>76</v>
      </c>
      <c r="I234" s="3">
        <v>393959</v>
      </c>
      <c r="J234" s="3">
        <v>0</v>
      </c>
      <c r="K234" s="1" t="s">
        <v>40</v>
      </c>
      <c r="L234" s="1" t="s">
        <v>1147</v>
      </c>
      <c r="M234" s="1" t="s">
        <v>686</v>
      </c>
      <c r="N234" s="1" t="s">
        <v>79</v>
      </c>
      <c r="O234" s="1" t="s">
        <v>80</v>
      </c>
      <c r="P234" s="1" t="s">
        <v>43</v>
      </c>
      <c r="Q234" s="1" t="s">
        <v>43</v>
      </c>
      <c r="R234" s="3">
        <v>0</v>
      </c>
      <c r="S234" s="1" t="s">
        <v>44</v>
      </c>
      <c r="T234" s="1" t="s">
        <v>45</v>
      </c>
      <c r="U234" s="1" t="s">
        <v>1146</v>
      </c>
      <c r="V234" s="1" t="s">
        <v>46</v>
      </c>
      <c r="W234" s="1" t="s">
        <v>912</v>
      </c>
      <c r="X234" s="1" t="s">
        <v>1148</v>
      </c>
      <c r="Y234" s="1" t="s">
        <v>83</v>
      </c>
      <c r="Z234" s="1" t="s">
        <v>1149</v>
      </c>
      <c r="AA234" s="1" t="s">
        <v>51</v>
      </c>
      <c r="AB234" s="1" t="s">
        <v>1148</v>
      </c>
      <c r="AC234" s="1" t="s">
        <v>37</v>
      </c>
    </row>
    <row r="235" spans="1:29" hidden="1" x14ac:dyDescent="0.25">
      <c r="A235" s="1" t="s">
        <v>33</v>
      </c>
      <c r="B235" s="1" t="s">
        <v>34</v>
      </c>
      <c r="C235" s="2">
        <v>44712</v>
      </c>
      <c r="D235" s="1" t="s">
        <v>73</v>
      </c>
      <c r="E235" s="1" t="s">
        <v>74</v>
      </c>
      <c r="F235" s="1" t="s">
        <v>37</v>
      </c>
      <c r="G235" s="1" t="s">
        <v>1146</v>
      </c>
      <c r="H235" s="1" t="s">
        <v>76</v>
      </c>
      <c r="I235" s="3">
        <v>724762</v>
      </c>
      <c r="J235" s="3">
        <v>0</v>
      </c>
      <c r="K235" s="1" t="s">
        <v>40</v>
      </c>
      <c r="L235" s="1" t="s">
        <v>234</v>
      </c>
      <c r="M235" s="1" t="s">
        <v>235</v>
      </c>
      <c r="N235" s="1" t="s">
        <v>89</v>
      </c>
      <c r="O235" s="1" t="s">
        <v>90</v>
      </c>
      <c r="P235" s="1" t="s">
        <v>43</v>
      </c>
      <c r="Q235" s="1" t="s">
        <v>43</v>
      </c>
      <c r="R235" s="3">
        <v>0</v>
      </c>
      <c r="S235" s="1" t="s">
        <v>44</v>
      </c>
      <c r="T235" s="1" t="s">
        <v>45</v>
      </c>
      <c r="U235" s="1" t="s">
        <v>1146</v>
      </c>
      <c r="V235" s="1" t="s">
        <v>46</v>
      </c>
      <c r="W235" s="1" t="s">
        <v>912</v>
      </c>
      <c r="X235" s="1" t="s">
        <v>1148</v>
      </c>
      <c r="Y235" s="1" t="s">
        <v>83</v>
      </c>
      <c r="Z235" s="1" t="s">
        <v>1149</v>
      </c>
      <c r="AA235" s="1" t="s">
        <v>51</v>
      </c>
      <c r="AB235" s="1" t="s">
        <v>1148</v>
      </c>
      <c r="AC235" s="1" t="s">
        <v>37</v>
      </c>
    </row>
    <row r="236" spans="1:29" hidden="1" x14ac:dyDescent="0.25">
      <c r="A236" s="1" t="s">
        <v>33</v>
      </c>
      <c r="B236" s="1" t="s">
        <v>34</v>
      </c>
      <c r="C236" s="2">
        <v>44712</v>
      </c>
      <c r="D236" s="1" t="s">
        <v>73</v>
      </c>
      <c r="E236" s="1" t="s">
        <v>74</v>
      </c>
      <c r="F236" s="1" t="s">
        <v>37</v>
      </c>
      <c r="G236" s="1" t="s">
        <v>1146</v>
      </c>
      <c r="H236" s="1" t="s">
        <v>76</v>
      </c>
      <c r="I236" s="3">
        <v>366667</v>
      </c>
      <c r="J236" s="3">
        <v>0</v>
      </c>
      <c r="K236" s="1" t="s">
        <v>40</v>
      </c>
      <c r="L236" s="1" t="s">
        <v>506</v>
      </c>
      <c r="M236" s="1" t="s">
        <v>507</v>
      </c>
      <c r="N236" s="1" t="s">
        <v>295</v>
      </c>
      <c r="O236" s="1" t="s">
        <v>296</v>
      </c>
      <c r="P236" s="1" t="s">
        <v>43</v>
      </c>
      <c r="Q236" s="1" t="s">
        <v>43</v>
      </c>
      <c r="R236" s="3">
        <v>0</v>
      </c>
      <c r="S236" s="1" t="s">
        <v>44</v>
      </c>
      <c r="T236" s="1" t="s">
        <v>45</v>
      </c>
      <c r="U236" s="1" t="s">
        <v>1146</v>
      </c>
      <c r="V236" s="1" t="s">
        <v>46</v>
      </c>
      <c r="W236" s="1" t="s">
        <v>912</v>
      </c>
      <c r="X236" s="1" t="s">
        <v>1148</v>
      </c>
      <c r="Y236" s="1" t="s">
        <v>83</v>
      </c>
      <c r="Z236" s="1" t="s">
        <v>1149</v>
      </c>
      <c r="AA236" s="1" t="s">
        <v>51</v>
      </c>
      <c r="AB236" s="1" t="s">
        <v>1148</v>
      </c>
      <c r="AC236" s="1" t="s">
        <v>37</v>
      </c>
    </row>
    <row r="237" spans="1:29" hidden="1" x14ac:dyDescent="0.25">
      <c r="A237" s="1" t="s">
        <v>33</v>
      </c>
      <c r="B237" s="1" t="s">
        <v>34</v>
      </c>
      <c r="C237" s="2">
        <v>44712</v>
      </c>
      <c r="D237" s="1" t="s">
        <v>73</v>
      </c>
      <c r="E237" s="1" t="s">
        <v>74</v>
      </c>
      <c r="F237" s="1" t="s">
        <v>37</v>
      </c>
      <c r="G237" s="1" t="s">
        <v>1146</v>
      </c>
      <c r="H237" s="1" t="s">
        <v>76</v>
      </c>
      <c r="I237" s="3">
        <v>33334</v>
      </c>
      <c r="J237" s="3">
        <v>0</v>
      </c>
      <c r="K237" s="1" t="s">
        <v>40</v>
      </c>
      <c r="L237" s="1" t="s">
        <v>978</v>
      </c>
      <c r="M237" s="1" t="s">
        <v>874</v>
      </c>
      <c r="N237" s="1" t="s">
        <v>79</v>
      </c>
      <c r="O237" s="1" t="s">
        <v>80</v>
      </c>
      <c r="P237" s="1" t="s">
        <v>43</v>
      </c>
      <c r="Q237" s="1" t="s">
        <v>43</v>
      </c>
      <c r="R237" s="3">
        <v>0</v>
      </c>
      <c r="S237" s="1" t="s">
        <v>44</v>
      </c>
      <c r="T237" s="1" t="s">
        <v>45</v>
      </c>
      <c r="U237" s="1" t="s">
        <v>1146</v>
      </c>
      <c r="V237" s="1" t="s">
        <v>46</v>
      </c>
      <c r="W237" s="1" t="s">
        <v>912</v>
      </c>
      <c r="X237" s="1" t="s">
        <v>1148</v>
      </c>
      <c r="Y237" s="1" t="s">
        <v>83</v>
      </c>
      <c r="Z237" s="1" t="s">
        <v>1149</v>
      </c>
      <c r="AA237" s="1" t="s">
        <v>51</v>
      </c>
      <c r="AB237" s="1" t="s">
        <v>1148</v>
      </c>
      <c r="AC237" s="1" t="s">
        <v>37</v>
      </c>
    </row>
    <row r="238" spans="1:29" hidden="1" x14ac:dyDescent="0.25">
      <c r="A238" s="1" t="s">
        <v>33</v>
      </c>
      <c r="B238" s="1" t="s">
        <v>34</v>
      </c>
      <c r="C238" s="2">
        <v>44712</v>
      </c>
      <c r="D238" s="1" t="s">
        <v>73</v>
      </c>
      <c r="E238" s="1" t="s">
        <v>74</v>
      </c>
      <c r="F238" s="1" t="s">
        <v>37</v>
      </c>
      <c r="G238" s="1" t="s">
        <v>1146</v>
      </c>
      <c r="H238" s="1" t="s">
        <v>76</v>
      </c>
      <c r="I238" s="3">
        <v>66667</v>
      </c>
      <c r="J238" s="3">
        <v>0</v>
      </c>
      <c r="K238" s="1" t="s">
        <v>40</v>
      </c>
      <c r="L238" s="1" t="s">
        <v>139</v>
      </c>
      <c r="M238" s="1" t="s">
        <v>140</v>
      </c>
      <c r="N238" s="1" t="s">
        <v>79</v>
      </c>
      <c r="O238" s="1" t="s">
        <v>80</v>
      </c>
      <c r="P238" s="1" t="s">
        <v>43</v>
      </c>
      <c r="Q238" s="1" t="s">
        <v>43</v>
      </c>
      <c r="R238" s="3">
        <v>0</v>
      </c>
      <c r="S238" s="1" t="s">
        <v>44</v>
      </c>
      <c r="T238" s="1" t="s">
        <v>45</v>
      </c>
      <c r="U238" s="1" t="s">
        <v>1146</v>
      </c>
      <c r="V238" s="1" t="s">
        <v>46</v>
      </c>
      <c r="W238" s="1" t="s">
        <v>912</v>
      </c>
      <c r="X238" s="1" t="s">
        <v>1148</v>
      </c>
      <c r="Y238" s="1" t="s">
        <v>83</v>
      </c>
      <c r="Z238" s="1" t="s">
        <v>1149</v>
      </c>
      <c r="AA238" s="1" t="s">
        <v>51</v>
      </c>
      <c r="AB238" s="1" t="s">
        <v>1148</v>
      </c>
      <c r="AC238" s="1" t="s">
        <v>37</v>
      </c>
    </row>
    <row r="239" spans="1:29" hidden="1" x14ac:dyDescent="0.25">
      <c r="A239" s="1" t="s">
        <v>33</v>
      </c>
      <c r="B239" s="1" t="s">
        <v>34</v>
      </c>
      <c r="C239" s="2">
        <v>44712</v>
      </c>
      <c r="D239" s="1" t="s">
        <v>73</v>
      </c>
      <c r="E239" s="1" t="s">
        <v>74</v>
      </c>
      <c r="F239" s="1" t="s">
        <v>37</v>
      </c>
      <c r="G239" s="1" t="s">
        <v>1146</v>
      </c>
      <c r="H239" s="1" t="s">
        <v>76</v>
      </c>
      <c r="I239" s="3">
        <v>33334</v>
      </c>
      <c r="J239" s="3">
        <v>0</v>
      </c>
      <c r="K239" s="1" t="s">
        <v>40</v>
      </c>
      <c r="L239" s="1" t="s">
        <v>352</v>
      </c>
      <c r="M239" s="1" t="s">
        <v>353</v>
      </c>
      <c r="N239" s="1" t="s">
        <v>79</v>
      </c>
      <c r="O239" s="1" t="s">
        <v>80</v>
      </c>
      <c r="P239" s="1" t="s">
        <v>43</v>
      </c>
      <c r="Q239" s="1" t="s">
        <v>43</v>
      </c>
      <c r="R239" s="3">
        <v>0</v>
      </c>
      <c r="S239" s="1" t="s">
        <v>44</v>
      </c>
      <c r="T239" s="1" t="s">
        <v>45</v>
      </c>
      <c r="U239" s="1" t="s">
        <v>1146</v>
      </c>
      <c r="V239" s="1" t="s">
        <v>46</v>
      </c>
      <c r="W239" s="1" t="s">
        <v>912</v>
      </c>
      <c r="X239" s="1" t="s">
        <v>1148</v>
      </c>
      <c r="Y239" s="1" t="s">
        <v>83</v>
      </c>
      <c r="Z239" s="1" t="s">
        <v>1149</v>
      </c>
      <c r="AA239" s="1" t="s">
        <v>51</v>
      </c>
      <c r="AB239" s="1" t="s">
        <v>1148</v>
      </c>
      <c r="AC239" s="1" t="s">
        <v>37</v>
      </c>
    </row>
    <row r="240" spans="1:29" hidden="1" x14ac:dyDescent="0.25">
      <c r="A240" s="1" t="s">
        <v>33</v>
      </c>
      <c r="B240" s="1" t="s">
        <v>34</v>
      </c>
      <c r="C240" s="2">
        <v>44712</v>
      </c>
      <c r="D240" s="1" t="s">
        <v>73</v>
      </c>
      <c r="E240" s="1" t="s">
        <v>74</v>
      </c>
      <c r="F240" s="1" t="s">
        <v>37</v>
      </c>
      <c r="G240" s="1" t="s">
        <v>1146</v>
      </c>
      <c r="H240" s="1" t="s">
        <v>76</v>
      </c>
      <c r="I240" s="3">
        <v>68552</v>
      </c>
      <c r="J240" s="3">
        <v>0</v>
      </c>
      <c r="K240" s="1" t="s">
        <v>40</v>
      </c>
      <c r="L240" s="1" t="s">
        <v>391</v>
      </c>
      <c r="M240" s="1" t="s">
        <v>392</v>
      </c>
      <c r="N240" s="1" t="s">
        <v>79</v>
      </c>
      <c r="O240" s="1" t="s">
        <v>80</v>
      </c>
      <c r="P240" s="1" t="s">
        <v>43</v>
      </c>
      <c r="Q240" s="1" t="s">
        <v>43</v>
      </c>
      <c r="R240" s="3">
        <v>0</v>
      </c>
      <c r="S240" s="1" t="s">
        <v>44</v>
      </c>
      <c r="T240" s="1" t="s">
        <v>45</v>
      </c>
      <c r="U240" s="1" t="s">
        <v>1146</v>
      </c>
      <c r="V240" s="1" t="s">
        <v>46</v>
      </c>
      <c r="W240" s="1" t="s">
        <v>912</v>
      </c>
      <c r="X240" s="1" t="s">
        <v>1148</v>
      </c>
      <c r="Y240" s="1" t="s">
        <v>83</v>
      </c>
      <c r="Z240" s="1" t="s">
        <v>1149</v>
      </c>
      <c r="AA240" s="1" t="s">
        <v>51</v>
      </c>
      <c r="AB240" s="1" t="s">
        <v>1148</v>
      </c>
      <c r="AC240" s="1" t="s">
        <v>37</v>
      </c>
    </row>
    <row r="241" spans="1:29" hidden="1" x14ac:dyDescent="0.25">
      <c r="A241" s="1" t="s">
        <v>33</v>
      </c>
      <c r="B241" s="1" t="s">
        <v>34</v>
      </c>
      <c r="C241" s="2">
        <v>44712</v>
      </c>
      <c r="D241" s="1" t="s">
        <v>73</v>
      </c>
      <c r="E241" s="1" t="s">
        <v>74</v>
      </c>
      <c r="F241" s="1" t="s">
        <v>37</v>
      </c>
      <c r="G241" s="1" t="s">
        <v>1146</v>
      </c>
      <c r="H241" s="1" t="s">
        <v>76</v>
      </c>
      <c r="I241" s="3">
        <v>44424</v>
      </c>
      <c r="J241" s="3">
        <v>0</v>
      </c>
      <c r="K241" s="1" t="s">
        <v>40</v>
      </c>
      <c r="L241" s="1" t="s">
        <v>857</v>
      </c>
      <c r="M241" s="1" t="s">
        <v>858</v>
      </c>
      <c r="N241" s="1" t="s">
        <v>79</v>
      </c>
      <c r="O241" s="1" t="s">
        <v>80</v>
      </c>
      <c r="P241" s="1" t="s">
        <v>43</v>
      </c>
      <c r="Q241" s="1" t="s">
        <v>43</v>
      </c>
      <c r="R241" s="3">
        <v>0</v>
      </c>
      <c r="S241" s="1" t="s">
        <v>44</v>
      </c>
      <c r="T241" s="1" t="s">
        <v>45</v>
      </c>
      <c r="U241" s="1" t="s">
        <v>1146</v>
      </c>
      <c r="V241" s="1" t="s">
        <v>46</v>
      </c>
      <c r="W241" s="1" t="s">
        <v>912</v>
      </c>
      <c r="X241" s="1" t="s">
        <v>1148</v>
      </c>
      <c r="Y241" s="1" t="s">
        <v>83</v>
      </c>
      <c r="Z241" s="1" t="s">
        <v>1149</v>
      </c>
      <c r="AA241" s="1" t="s">
        <v>51</v>
      </c>
      <c r="AB241" s="1" t="s">
        <v>1148</v>
      </c>
      <c r="AC241" s="1" t="s">
        <v>37</v>
      </c>
    </row>
    <row r="242" spans="1:29" hidden="1" x14ac:dyDescent="0.25">
      <c r="A242" s="1" t="s">
        <v>33</v>
      </c>
      <c r="B242" s="1" t="s">
        <v>34</v>
      </c>
      <c r="C242" s="2">
        <v>44712</v>
      </c>
      <c r="D242" s="1" t="s">
        <v>73</v>
      </c>
      <c r="E242" s="1" t="s">
        <v>74</v>
      </c>
      <c r="F242" s="1" t="s">
        <v>37</v>
      </c>
      <c r="G242" s="1" t="s">
        <v>1146</v>
      </c>
      <c r="H242" s="1" t="s">
        <v>76</v>
      </c>
      <c r="I242" s="3">
        <v>166667</v>
      </c>
      <c r="J242" s="3">
        <v>0</v>
      </c>
      <c r="K242" s="1" t="s">
        <v>40</v>
      </c>
      <c r="L242" s="1" t="s">
        <v>168</v>
      </c>
      <c r="M242" s="1" t="s">
        <v>169</v>
      </c>
      <c r="N242" s="1" t="s">
        <v>79</v>
      </c>
      <c r="O242" s="1" t="s">
        <v>80</v>
      </c>
      <c r="P242" s="1" t="s">
        <v>43</v>
      </c>
      <c r="Q242" s="1" t="s">
        <v>43</v>
      </c>
      <c r="R242" s="3">
        <v>0</v>
      </c>
      <c r="S242" s="1" t="s">
        <v>44</v>
      </c>
      <c r="T242" s="1" t="s">
        <v>45</v>
      </c>
      <c r="U242" s="1" t="s">
        <v>1146</v>
      </c>
      <c r="V242" s="1" t="s">
        <v>46</v>
      </c>
      <c r="W242" s="1" t="s">
        <v>912</v>
      </c>
      <c r="X242" s="1" t="s">
        <v>1148</v>
      </c>
      <c r="Y242" s="1" t="s">
        <v>83</v>
      </c>
      <c r="Z242" s="1" t="s">
        <v>1149</v>
      </c>
      <c r="AA242" s="1" t="s">
        <v>51</v>
      </c>
      <c r="AB242" s="1" t="s">
        <v>1148</v>
      </c>
      <c r="AC242" s="1" t="s">
        <v>37</v>
      </c>
    </row>
    <row r="243" spans="1:29" hidden="1" x14ac:dyDescent="0.25">
      <c r="A243" s="1" t="s">
        <v>33</v>
      </c>
      <c r="B243" s="1" t="s">
        <v>34</v>
      </c>
      <c r="C243" s="2">
        <v>44712</v>
      </c>
      <c r="D243" s="1" t="s">
        <v>73</v>
      </c>
      <c r="E243" s="1" t="s">
        <v>74</v>
      </c>
      <c r="F243" s="1" t="s">
        <v>37</v>
      </c>
      <c r="G243" s="1" t="s">
        <v>1146</v>
      </c>
      <c r="H243" s="1" t="s">
        <v>76</v>
      </c>
      <c r="I243" s="3">
        <v>35903</v>
      </c>
      <c r="J243" s="3">
        <v>0</v>
      </c>
      <c r="K243" s="1" t="s">
        <v>40</v>
      </c>
      <c r="L243" s="1" t="s">
        <v>577</v>
      </c>
      <c r="M243" s="1" t="s">
        <v>578</v>
      </c>
      <c r="N243" s="1" t="s">
        <v>79</v>
      </c>
      <c r="O243" s="1" t="s">
        <v>80</v>
      </c>
      <c r="P243" s="1" t="s">
        <v>43</v>
      </c>
      <c r="Q243" s="1" t="s">
        <v>43</v>
      </c>
      <c r="R243" s="3">
        <v>0</v>
      </c>
      <c r="S243" s="1" t="s">
        <v>44</v>
      </c>
      <c r="T243" s="1" t="s">
        <v>45</v>
      </c>
      <c r="U243" s="1" t="s">
        <v>1146</v>
      </c>
      <c r="V243" s="1" t="s">
        <v>46</v>
      </c>
      <c r="W243" s="1" t="s">
        <v>912</v>
      </c>
      <c r="X243" s="1" t="s">
        <v>1148</v>
      </c>
      <c r="Y243" s="1" t="s">
        <v>83</v>
      </c>
      <c r="Z243" s="1" t="s">
        <v>1149</v>
      </c>
      <c r="AA243" s="1" t="s">
        <v>51</v>
      </c>
      <c r="AB243" s="1" t="s">
        <v>1148</v>
      </c>
      <c r="AC243" s="1" t="s">
        <v>37</v>
      </c>
    </row>
    <row r="244" spans="1:29" hidden="1" x14ac:dyDescent="0.25">
      <c r="A244" s="1" t="s">
        <v>33</v>
      </c>
      <c r="B244" s="1" t="s">
        <v>34</v>
      </c>
      <c r="C244" s="2">
        <v>44712</v>
      </c>
      <c r="D244" s="1" t="s">
        <v>73</v>
      </c>
      <c r="E244" s="1" t="s">
        <v>74</v>
      </c>
      <c r="F244" s="1" t="s">
        <v>37</v>
      </c>
      <c r="G244" s="1" t="s">
        <v>1146</v>
      </c>
      <c r="H244" s="1" t="s">
        <v>76</v>
      </c>
      <c r="I244" s="3">
        <v>100000</v>
      </c>
      <c r="J244" s="3">
        <v>0</v>
      </c>
      <c r="K244" s="1" t="s">
        <v>40</v>
      </c>
      <c r="L244" s="1" t="s">
        <v>416</v>
      </c>
      <c r="M244" s="1" t="s">
        <v>417</v>
      </c>
      <c r="N244" s="1" t="s">
        <v>79</v>
      </c>
      <c r="O244" s="1" t="s">
        <v>80</v>
      </c>
      <c r="P244" s="1" t="s">
        <v>43</v>
      </c>
      <c r="Q244" s="1" t="s">
        <v>43</v>
      </c>
      <c r="R244" s="3">
        <v>0</v>
      </c>
      <c r="S244" s="1" t="s">
        <v>44</v>
      </c>
      <c r="T244" s="1" t="s">
        <v>45</v>
      </c>
      <c r="U244" s="1" t="s">
        <v>1146</v>
      </c>
      <c r="V244" s="1" t="s">
        <v>46</v>
      </c>
      <c r="W244" s="1" t="s">
        <v>912</v>
      </c>
      <c r="X244" s="1" t="s">
        <v>1148</v>
      </c>
      <c r="Y244" s="1" t="s">
        <v>83</v>
      </c>
      <c r="Z244" s="1" t="s">
        <v>1149</v>
      </c>
      <c r="AA244" s="1" t="s">
        <v>51</v>
      </c>
      <c r="AB244" s="1" t="s">
        <v>1148</v>
      </c>
      <c r="AC244" s="1" t="s">
        <v>37</v>
      </c>
    </row>
    <row r="245" spans="1:29" hidden="1" x14ac:dyDescent="0.25">
      <c r="A245" s="1" t="s">
        <v>33</v>
      </c>
      <c r="B245" s="1" t="s">
        <v>34</v>
      </c>
      <c r="C245" s="2">
        <v>44712</v>
      </c>
      <c r="D245" s="1" t="s">
        <v>73</v>
      </c>
      <c r="E245" s="1" t="s">
        <v>74</v>
      </c>
      <c r="F245" s="1" t="s">
        <v>37</v>
      </c>
      <c r="G245" s="1" t="s">
        <v>1146</v>
      </c>
      <c r="H245" s="1" t="s">
        <v>76</v>
      </c>
      <c r="I245" s="3">
        <v>36193</v>
      </c>
      <c r="J245" s="3">
        <v>0</v>
      </c>
      <c r="K245" s="1" t="s">
        <v>40</v>
      </c>
      <c r="L245" s="1" t="s">
        <v>232</v>
      </c>
      <c r="M245" s="1" t="s">
        <v>233</v>
      </c>
      <c r="N245" s="1" t="s">
        <v>79</v>
      </c>
      <c r="O245" s="1" t="s">
        <v>80</v>
      </c>
      <c r="P245" s="1" t="s">
        <v>43</v>
      </c>
      <c r="Q245" s="1" t="s">
        <v>43</v>
      </c>
      <c r="R245" s="3">
        <v>0</v>
      </c>
      <c r="S245" s="1" t="s">
        <v>44</v>
      </c>
      <c r="T245" s="1" t="s">
        <v>45</v>
      </c>
      <c r="U245" s="1" t="s">
        <v>1146</v>
      </c>
      <c r="V245" s="1" t="s">
        <v>46</v>
      </c>
      <c r="W245" s="1" t="s">
        <v>912</v>
      </c>
      <c r="X245" s="1" t="s">
        <v>1148</v>
      </c>
      <c r="Y245" s="1" t="s">
        <v>83</v>
      </c>
      <c r="Z245" s="1" t="s">
        <v>1149</v>
      </c>
      <c r="AA245" s="1" t="s">
        <v>51</v>
      </c>
      <c r="AB245" s="1" t="s">
        <v>1148</v>
      </c>
      <c r="AC245" s="1" t="s">
        <v>37</v>
      </c>
    </row>
    <row r="246" spans="1:29" hidden="1" x14ac:dyDescent="0.25">
      <c r="A246" s="1" t="s">
        <v>33</v>
      </c>
      <c r="B246" s="1" t="s">
        <v>34</v>
      </c>
      <c r="C246" s="2">
        <v>44712</v>
      </c>
      <c r="D246" s="1" t="s">
        <v>73</v>
      </c>
      <c r="E246" s="1" t="s">
        <v>74</v>
      </c>
      <c r="F246" s="1" t="s">
        <v>37</v>
      </c>
      <c r="G246" s="1" t="s">
        <v>1146</v>
      </c>
      <c r="H246" s="1" t="s">
        <v>76</v>
      </c>
      <c r="I246" s="3">
        <v>71184</v>
      </c>
      <c r="J246" s="3">
        <v>0</v>
      </c>
      <c r="K246" s="1" t="s">
        <v>40</v>
      </c>
      <c r="L246" s="1" t="s">
        <v>601</v>
      </c>
      <c r="M246" s="1" t="s">
        <v>602</v>
      </c>
      <c r="N246" s="1" t="s">
        <v>79</v>
      </c>
      <c r="O246" s="1" t="s">
        <v>80</v>
      </c>
      <c r="P246" s="1" t="s">
        <v>43</v>
      </c>
      <c r="Q246" s="1" t="s">
        <v>43</v>
      </c>
      <c r="R246" s="3">
        <v>0</v>
      </c>
      <c r="S246" s="1" t="s">
        <v>44</v>
      </c>
      <c r="T246" s="1" t="s">
        <v>45</v>
      </c>
      <c r="U246" s="1" t="s">
        <v>1146</v>
      </c>
      <c r="V246" s="1" t="s">
        <v>46</v>
      </c>
      <c r="W246" s="1" t="s">
        <v>912</v>
      </c>
      <c r="X246" s="1" t="s">
        <v>1148</v>
      </c>
      <c r="Y246" s="1" t="s">
        <v>83</v>
      </c>
      <c r="Z246" s="1" t="s">
        <v>1149</v>
      </c>
      <c r="AA246" s="1" t="s">
        <v>51</v>
      </c>
      <c r="AB246" s="1" t="s">
        <v>1148</v>
      </c>
      <c r="AC246" s="1" t="s">
        <v>37</v>
      </c>
    </row>
    <row r="247" spans="1:29" hidden="1" x14ac:dyDescent="0.25">
      <c r="A247" s="1" t="s">
        <v>33</v>
      </c>
      <c r="B247" s="1" t="s">
        <v>34</v>
      </c>
      <c r="C247" s="2">
        <v>44712</v>
      </c>
      <c r="D247" s="1" t="s">
        <v>73</v>
      </c>
      <c r="E247" s="1" t="s">
        <v>74</v>
      </c>
      <c r="F247" s="1" t="s">
        <v>37</v>
      </c>
      <c r="G247" s="1" t="s">
        <v>1146</v>
      </c>
      <c r="H247" s="1" t="s">
        <v>76</v>
      </c>
      <c r="I247" s="3">
        <v>37632</v>
      </c>
      <c r="J247" s="3">
        <v>0</v>
      </c>
      <c r="K247" s="1" t="s">
        <v>40</v>
      </c>
      <c r="L247" s="1" t="s">
        <v>109</v>
      </c>
      <c r="M247" s="1" t="s">
        <v>110</v>
      </c>
      <c r="N247" s="1" t="s">
        <v>79</v>
      </c>
      <c r="O247" s="1" t="s">
        <v>80</v>
      </c>
      <c r="P247" s="1" t="s">
        <v>43</v>
      </c>
      <c r="Q247" s="1" t="s">
        <v>43</v>
      </c>
      <c r="R247" s="3">
        <v>0</v>
      </c>
      <c r="S247" s="1" t="s">
        <v>44</v>
      </c>
      <c r="T247" s="1" t="s">
        <v>45</v>
      </c>
      <c r="U247" s="1" t="s">
        <v>1146</v>
      </c>
      <c r="V247" s="1" t="s">
        <v>46</v>
      </c>
      <c r="W247" s="1" t="s">
        <v>912</v>
      </c>
      <c r="X247" s="1" t="s">
        <v>1148</v>
      </c>
      <c r="Y247" s="1" t="s">
        <v>83</v>
      </c>
      <c r="Z247" s="1" t="s">
        <v>1149</v>
      </c>
      <c r="AA247" s="1" t="s">
        <v>51</v>
      </c>
      <c r="AB247" s="1" t="s">
        <v>1148</v>
      </c>
      <c r="AC247" s="1" t="s">
        <v>37</v>
      </c>
    </row>
    <row r="248" spans="1:29" hidden="1" x14ac:dyDescent="0.25">
      <c r="A248" s="1" t="s">
        <v>33</v>
      </c>
      <c r="B248" s="1" t="s">
        <v>34</v>
      </c>
      <c r="C248" s="2">
        <v>44712</v>
      </c>
      <c r="D248" s="1" t="s">
        <v>73</v>
      </c>
      <c r="E248" s="1" t="s">
        <v>74</v>
      </c>
      <c r="F248" s="1" t="s">
        <v>37</v>
      </c>
      <c r="G248" s="1" t="s">
        <v>1146</v>
      </c>
      <c r="H248" s="1" t="s">
        <v>76</v>
      </c>
      <c r="I248" s="3">
        <v>620500</v>
      </c>
      <c r="J248" s="3">
        <v>0</v>
      </c>
      <c r="K248" s="1" t="s">
        <v>40</v>
      </c>
      <c r="L248" s="1" t="s">
        <v>742</v>
      </c>
      <c r="M248" s="1" t="s">
        <v>743</v>
      </c>
      <c r="N248" s="1" t="s">
        <v>79</v>
      </c>
      <c r="O248" s="1" t="s">
        <v>80</v>
      </c>
      <c r="P248" s="1" t="s">
        <v>43</v>
      </c>
      <c r="Q248" s="1" t="s">
        <v>43</v>
      </c>
      <c r="R248" s="3">
        <v>0</v>
      </c>
      <c r="S248" s="1" t="s">
        <v>44</v>
      </c>
      <c r="T248" s="1" t="s">
        <v>45</v>
      </c>
      <c r="U248" s="1" t="s">
        <v>1146</v>
      </c>
      <c r="V248" s="1" t="s">
        <v>46</v>
      </c>
      <c r="W248" s="1" t="s">
        <v>912</v>
      </c>
      <c r="X248" s="1" t="s">
        <v>1148</v>
      </c>
      <c r="Y248" s="1" t="s">
        <v>83</v>
      </c>
      <c r="Z248" s="1" t="s">
        <v>1149</v>
      </c>
      <c r="AA248" s="1" t="s">
        <v>51</v>
      </c>
      <c r="AB248" s="1" t="s">
        <v>1148</v>
      </c>
      <c r="AC248" s="1" t="s">
        <v>37</v>
      </c>
    </row>
    <row r="249" spans="1:29" hidden="1" x14ac:dyDescent="0.25">
      <c r="A249" s="1" t="s">
        <v>33</v>
      </c>
      <c r="B249" s="1" t="s">
        <v>34</v>
      </c>
      <c r="C249" s="2">
        <v>44712</v>
      </c>
      <c r="D249" s="1" t="s">
        <v>73</v>
      </c>
      <c r="E249" s="1" t="s">
        <v>74</v>
      </c>
      <c r="F249" s="1" t="s">
        <v>37</v>
      </c>
      <c r="G249" s="1" t="s">
        <v>1146</v>
      </c>
      <c r="H249" s="1" t="s">
        <v>76</v>
      </c>
      <c r="I249" s="3">
        <v>157584</v>
      </c>
      <c r="J249" s="3">
        <v>0</v>
      </c>
      <c r="K249" s="1" t="s">
        <v>40</v>
      </c>
      <c r="L249" s="1" t="s">
        <v>1147</v>
      </c>
      <c r="M249" s="1" t="s">
        <v>686</v>
      </c>
      <c r="N249" s="1" t="s">
        <v>79</v>
      </c>
      <c r="O249" s="1" t="s">
        <v>80</v>
      </c>
      <c r="P249" s="1" t="s">
        <v>43</v>
      </c>
      <c r="Q249" s="1" t="s">
        <v>43</v>
      </c>
      <c r="R249" s="3">
        <v>0</v>
      </c>
      <c r="S249" s="1" t="s">
        <v>44</v>
      </c>
      <c r="T249" s="1" t="s">
        <v>45</v>
      </c>
      <c r="U249" s="1" t="s">
        <v>1146</v>
      </c>
      <c r="V249" s="1" t="s">
        <v>46</v>
      </c>
      <c r="W249" s="1" t="s">
        <v>912</v>
      </c>
      <c r="X249" s="1" t="s">
        <v>1148</v>
      </c>
      <c r="Y249" s="1" t="s">
        <v>83</v>
      </c>
      <c r="Z249" s="1" t="s">
        <v>1149</v>
      </c>
      <c r="AA249" s="1" t="s">
        <v>51</v>
      </c>
      <c r="AB249" s="1" t="s">
        <v>1148</v>
      </c>
      <c r="AC249" s="1" t="s">
        <v>37</v>
      </c>
    </row>
    <row r="250" spans="1:29" hidden="1" x14ac:dyDescent="0.25">
      <c r="A250" s="1" t="s">
        <v>33</v>
      </c>
      <c r="B250" s="1" t="s">
        <v>34</v>
      </c>
      <c r="C250" s="2">
        <v>44712</v>
      </c>
      <c r="D250" s="1" t="s">
        <v>73</v>
      </c>
      <c r="E250" s="1" t="s">
        <v>74</v>
      </c>
      <c r="F250" s="1" t="s">
        <v>37</v>
      </c>
      <c r="G250" s="1" t="s">
        <v>1146</v>
      </c>
      <c r="H250" s="1" t="s">
        <v>76</v>
      </c>
      <c r="I250" s="3">
        <v>59072</v>
      </c>
      <c r="J250" s="3">
        <v>0</v>
      </c>
      <c r="K250" s="1" t="s">
        <v>40</v>
      </c>
      <c r="L250" s="1" t="s">
        <v>591</v>
      </c>
      <c r="M250" s="1" t="s">
        <v>592</v>
      </c>
      <c r="N250" s="1" t="s">
        <v>1078</v>
      </c>
      <c r="O250" s="1" t="s">
        <v>1079</v>
      </c>
      <c r="P250" s="1" t="s">
        <v>43</v>
      </c>
      <c r="Q250" s="1" t="s">
        <v>43</v>
      </c>
      <c r="R250" s="3">
        <v>0</v>
      </c>
      <c r="S250" s="1" t="s">
        <v>44</v>
      </c>
      <c r="T250" s="1" t="s">
        <v>45</v>
      </c>
      <c r="U250" s="1" t="s">
        <v>1146</v>
      </c>
      <c r="V250" s="1" t="s">
        <v>46</v>
      </c>
      <c r="W250" s="1" t="s">
        <v>912</v>
      </c>
      <c r="X250" s="1" t="s">
        <v>1148</v>
      </c>
      <c r="Y250" s="1" t="s">
        <v>83</v>
      </c>
      <c r="Z250" s="1" t="s">
        <v>1149</v>
      </c>
      <c r="AA250" s="1" t="s">
        <v>51</v>
      </c>
      <c r="AB250" s="1" t="s">
        <v>1148</v>
      </c>
      <c r="AC250" s="1" t="s">
        <v>37</v>
      </c>
    </row>
    <row r="251" spans="1:29" hidden="1" x14ac:dyDescent="0.25">
      <c r="A251" s="1" t="s">
        <v>33</v>
      </c>
      <c r="B251" s="1" t="s">
        <v>34</v>
      </c>
      <c r="C251" s="2">
        <v>44712</v>
      </c>
      <c r="D251" s="1" t="s">
        <v>73</v>
      </c>
      <c r="E251" s="1" t="s">
        <v>74</v>
      </c>
      <c r="F251" s="1" t="s">
        <v>37</v>
      </c>
      <c r="G251" s="1" t="s">
        <v>1146</v>
      </c>
      <c r="H251" s="1" t="s">
        <v>76</v>
      </c>
      <c r="I251" s="3">
        <v>241587</v>
      </c>
      <c r="J251" s="3">
        <v>0</v>
      </c>
      <c r="K251" s="1" t="s">
        <v>40</v>
      </c>
      <c r="L251" s="1" t="s">
        <v>234</v>
      </c>
      <c r="M251" s="1" t="s">
        <v>235</v>
      </c>
      <c r="N251" s="1" t="s">
        <v>89</v>
      </c>
      <c r="O251" s="1" t="s">
        <v>90</v>
      </c>
      <c r="P251" s="1" t="s">
        <v>43</v>
      </c>
      <c r="Q251" s="1" t="s">
        <v>43</v>
      </c>
      <c r="R251" s="3">
        <v>0</v>
      </c>
      <c r="S251" s="1" t="s">
        <v>44</v>
      </c>
      <c r="T251" s="1" t="s">
        <v>45</v>
      </c>
      <c r="U251" s="1" t="s">
        <v>1146</v>
      </c>
      <c r="V251" s="1" t="s">
        <v>46</v>
      </c>
      <c r="W251" s="1" t="s">
        <v>912</v>
      </c>
      <c r="X251" s="1" t="s">
        <v>1148</v>
      </c>
      <c r="Y251" s="1" t="s">
        <v>83</v>
      </c>
      <c r="Z251" s="1" t="s">
        <v>1149</v>
      </c>
      <c r="AA251" s="1" t="s">
        <v>51</v>
      </c>
      <c r="AB251" s="1" t="s">
        <v>1148</v>
      </c>
      <c r="AC251" s="1" t="s">
        <v>37</v>
      </c>
    </row>
    <row r="252" spans="1:29" hidden="1" x14ac:dyDescent="0.25">
      <c r="A252" s="1" t="s">
        <v>33</v>
      </c>
      <c r="B252" s="1" t="s">
        <v>34</v>
      </c>
      <c r="C252" s="2">
        <v>44712</v>
      </c>
      <c r="D252" s="1" t="s">
        <v>73</v>
      </c>
      <c r="E252" s="1" t="s">
        <v>74</v>
      </c>
      <c r="F252" s="1" t="s">
        <v>37</v>
      </c>
      <c r="G252" s="1" t="s">
        <v>1146</v>
      </c>
      <c r="H252" s="1" t="s">
        <v>76</v>
      </c>
      <c r="I252" s="3">
        <v>34515</v>
      </c>
      <c r="J252" s="3">
        <v>0</v>
      </c>
      <c r="K252" s="1" t="s">
        <v>40</v>
      </c>
      <c r="L252" s="1" t="s">
        <v>91</v>
      </c>
      <c r="M252" s="1" t="s">
        <v>92</v>
      </c>
      <c r="N252" s="1" t="s">
        <v>79</v>
      </c>
      <c r="O252" s="1" t="s">
        <v>80</v>
      </c>
      <c r="P252" s="1" t="s">
        <v>43</v>
      </c>
      <c r="Q252" s="1" t="s">
        <v>43</v>
      </c>
      <c r="R252" s="3">
        <v>0</v>
      </c>
      <c r="S252" s="1" t="s">
        <v>44</v>
      </c>
      <c r="T252" s="1" t="s">
        <v>45</v>
      </c>
      <c r="U252" s="1" t="s">
        <v>1146</v>
      </c>
      <c r="V252" s="1" t="s">
        <v>46</v>
      </c>
      <c r="W252" s="1" t="s">
        <v>912</v>
      </c>
      <c r="X252" s="1" t="s">
        <v>1148</v>
      </c>
      <c r="Y252" s="1" t="s">
        <v>83</v>
      </c>
      <c r="Z252" s="1" t="s">
        <v>1149</v>
      </c>
      <c r="AA252" s="1" t="s">
        <v>51</v>
      </c>
      <c r="AB252" s="1" t="s">
        <v>1148</v>
      </c>
      <c r="AC252" s="1" t="s">
        <v>37</v>
      </c>
    </row>
    <row r="253" spans="1:29" hidden="1" x14ac:dyDescent="0.25">
      <c r="A253" s="1" t="s">
        <v>33</v>
      </c>
      <c r="B253" s="1" t="s">
        <v>34</v>
      </c>
      <c r="C253" s="2">
        <v>44712</v>
      </c>
      <c r="D253" s="1" t="s">
        <v>73</v>
      </c>
      <c r="E253" s="1" t="s">
        <v>74</v>
      </c>
      <c r="F253" s="1" t="s">
        <v>37</v>
      </c>
      <c r="G253" s="1" t="s">
        <v>1146</v>
      </c>
      <c r="H253" s="1" t="s">
        <v>76</v>
      </c>
      <c r="I253" s="3">
        <v>35014</v>
      </c>
      <c r="J253" s="3">
        <v>0</v>
      </c>
      <c r="K253" s="1" t="s">
        <v>40</v>
      </c>
      <c r="L253" s="1" t="s">
        <v>510</v>
      </c>
      <c r="M253" s="1" t="s">
        <v>511</v>
      </c>
      <c r="N253" s="1" t="s">
        <v>79</v>
      </c>
      <c r="O253" s="1" t="s">
        <v>80</v>
      </c>
      <c r="P253" s="1" t="s">
        <v>43</v>
      </c>
      <c r="Q253" s="1" t="s">
        <v>43</v>
      </c>
      <c r="R253" s="3">
        <v>0</v>
      </c>
      <c r="S253" s="1" t="s">
        <v>44</v>
      </c>
      <c r="T253" s="1" t="s">
        <v>45</v>
      </c>
      <c r="U253" s="1" t="s">
        <v>1146</v>
      </c>
      <c r="V253" s="1" t="s">
        <v>46</v>
      </c>
      <c r="W253" s="1" t="s">
        <v>912</v>
      </c>
      <c r="X253" s="1" t="s">
        <v>1148</v>
      </c>
      <c r="Y253" s="1" t="s">
        <v>83</v>
      </c>
      <c r="Z253" s="1" t="s">
        <v>1149</v>
      </c>
      <c r="AA253" s="1" t="s">
        <v>51</v>
      </c>
      <c r="AB253" s="1" t="s">
        <v>1148</v>
      </c>
      <c r="AC253" s="1" t="s">
        <v>37</v>
      </c>
    </row>
    <row r="254" spans="1:29" hidden="1" x14ac:dyDescent="0.25">
      <c r="A254" s="1" t="s">
        <v>33</v>
      </c>
      <c r="B254" s="1" t="s">
        <v>34</v>
      </c>
      <c r="C254" s="2">
        <v>44712</v>
      </c>
      <c r="D254" s="1" t="s">
        <v>73</v>
      </c>
      <c r="E254" s="1" t="s">
        <v>74</v>
      </c>
      <c r="F254" s="1" t="s">
        <v>37</v>
      </c>
      <c r="G254" s="1" t="s">
        <v>1146</v>
      </c>
      <c r="H254" s="1" t="s">
        <v>76</v>
      </c>
      <c r="I254" s="3">
        <v>66667</v>
      </c>
      <c r="J254" s="3">
        <v>0</v>
      </c>
      <c r="K254" s="1" t="s">
        <v>40</v>
      </c>
      <c r="L254" s="1" t="s">
        <v>139</v>
      </c>
      <c r="M254" s="1" t="s">
        <v>140</v>
      </c>
      <c r="N254" s="1" t="s">
        <v>79</v>
      </c>
      <c r="O254" s="1" t="s">
        <v>80</v>
      </c>
      <c r="P254" s="1" t="s">
        <v>43</v>
      </c>
      <c r="Q254" s="1" t="s">
        <v>43</v>
      </c>
      <c r="R254" s="3">
        <v>0</v>
      </c>
      <c r="S254" s="1" t="s">
        <v>44</v>
      </c>
      <c r="T254" s="1" t="s">
        <v>45</v>
      </c>
      <c r="U254" s="1" t="s">
        <v>1146</v>
      </c>
      <c r="V254" s="1" t="s">
        <v>46</v>
      </c>
      <c r="W254" s="1" t="s">
        <v>912</v>
      </c>
      <c r="X254" s="1" t="s">
        <v>1148</v>
      </c>
      <c r="Y254" s="1" t="s">
        <v>83</v>
      </c>
      <c r="Z254" s="1" t="s">
        <v>1149</v>
      </c>
      <c r="AA254" s="1" t="s">
        <v>51</v>
      </c>
      <c r="AB254" s="1" t="s">
        <v>1148</v>
      </c>
      <c r="AC254" s="1" t="s">
        <v>37</v>
      </c>
    </row>
    <row r="255" spans="1:29" hidden="1" x14ac:dyDescent="0.25">
      <c r="A255" s="1" t="s">
        <v>33</v>
      </c>
      <c r="B255" s="1" t="s">
        <v>34</v>
      </c>
      <c r="C255" s="2">
        <v>44712</v>
      </c>
      <c r="D255" s="1" t="s">
        <v>73</v>
      </c>
      <c r="E255" s="1" t="s">
        <v>74</v>
      </c>
      <c r="F255" s="1" t="s">
        <v>37</v>
      </c>
      <c r="G255" s="1" t="s">
        <v>1146</v>
      </c>
      <c r="H255" s="1" t="s">
        <v>76</v>
      </c>
      <c r="I255" s="3">
        <v>33334</v>
      </c>
      <c r="J255" s="3">
        <v>0</v>
      </c>
      <c r="K255" s="1" t="s">
        <v>40</v>
      </c>
      <c r="L255" s="1" t="s">
        <v>458</v>
      </c>
      <c r="M255" s="1" t="s">
        <v>459</v>
      </c>
      <c r="N255" s="1" t="s">
        <v>79</v>
      </c>
      <c r="O255" s="1" t="s">
        <v>80</v>
      </c>
      <c r="P255" s="1" t="s">
        <v>43</v>
      </c>
      <c r="Q255" s="1" t="s">
        <v>43</v>
      </c>
      <c r="R255" s="3">
        <v>0</v>
      </c>
      <c r="S255" s="1" t="s">
        <v>44</v>
      </c>
      <c r="T255" s="1" t="s">
        <v>45</v>
      </c>
      <c r="U255" s="1" t="s">
        <v>1146</v>
      </c>
      <c r="V255" s="1" t="s">
        <v>46</v>
      </c>
      <c r="W255" s="1" t="s">
        <v>912</v>
      </c>
      <c r="X255" s="1" t="s">
        <v>1148</v>
      </c>
      <c r="Y255" s="1" t="s">
        <v>83</v>
      </c>
      <c r="Z255" s="1" t="s">
        <v>1149</v>
      </c>
      <c r="AA255" s="1" t="s">
        <v>51</v>
      </c>
      <c r="AB255" s="1" t="s">
        <v>1148</v>
      </c>
      <c r="AC255" s="1" t="s">
        <v>37</v>
      </c>
    </row>
    <row r="256" spans="1:29" hidden="1" x14ac:dyDescent="0.25">
      <c r="A256" s="1" t="s">
        <v>33</v>
      </c>
      <c r="B256" s="1" t="s">
        <v>34</v>
      </c>
      <c r="C256" s="2">
        <v>44712</v>
      </c>
      <c r="D256" s="1" t="s">
        <v>73</v>
      </c>
      <c r="E256" s="1" t="s">
        <v>74</v>
      </c>
      <c r="F256" s="1" t="s">
        <v>37</v>
      </c>
      <c r="G256" s="1" t="s">
        <v>1146</v>
      </c>
      <c r="H256" s="1" t="s">
        <v>76</v>
      </c>
      <c r="I256" s="3">
        <v>266667</v>
      </c>
      <c r="J256" s="3">
        <v>0</v>
      </c>
      <c r="K256" s="1" t="s">
        <v>40</v>
      </c>
      <c r="L256" s="1" t="s">
        <v>1150</v>
      </c>
      <c r="M256" s="1" t="s">
        <v>788</v>
      </c>
      <c r="N256" s="1" t="s">
        <v>79</v>
      </c>
      <c r="O256" s="1" t="s">
        <v>80</v>
      </c>
      <c r="P256" s="1" t="s">
        <v>43</v>
      </c>
      <c r="Q256" s="1" t="s">
        <v>43</v>
      </c>
      <c r="R256" s="3">
        <v>0</v>
      </c>
      <c r="S256" s="1" t="s">
        <v>44</v>
      </c>
      <c r="T256" s="1" t="s">
        <v>45</v>
      </c>
      <c r="U256" s="1" t="s">
        <v>1146</v>
      </c>
      <c r="V256" s="1" t="s">
        <v>46</v>
      </c>
      <c r="W256" s="1" t="s">
        <v>912</v>
      </c>
      <c r="X256" s="1" t="s">
        <v>1148</v>
      </c>
      <c r="Y256" s="1" t="s">
        <v>83</v>
      </c>
      <c r="Z256" s="1" t="s">
        <v>1149</v>
      </c>
      <c r="AA256" s="1" t="s">
        <v>51</v>
      </c>
      <c r="AB256" s="1" t="s">
        <v>1148</v>
      </c>
      <c r="AC256" s="1" t="s">
        <v>37</v>
      </c>
    </row>
    <row r="257" spans="1:29" hidden="1" x14ac:dyDescent="0.25">
      <c r="A257" s="1" t="s">
        <v>33</v>
      </c>
      <c r="B257" s="1" t="s">
        <v>34</v>
      </c>
      <c r="C257" s="2">
        <v>44712</v>
      </c>
      <c r="D257" s="1" t="s">
        <v>73</v>
      </c>
      <c r="E257" s="1" t="s">
        <v>74</v>
      </c>
      <c r="F257" s="1" t="s">
        <v>37</v>
      </c>
      <c r="G257" s="1" t="s">
        <v>1146</v>
      </c>
      <c r="H257" s="1" t="s">
        <v>76</v>
      </c>
      <c r="I257" s="3">
        <v>266667</v>
      </c>
      <c r="J257" s="3">
        <v>0</v>
      </c>
      <c r="K257" s="1" t="s">
        <v>40</v>
      </c>
      <c r="L257" s="1" t="s">
        <v>168</v>
      </c>
      <c r="M257" s="1" t="s">
        <v>169</v>
      </c>
      <c r="N257" s="1" t="s">
        <v>79</v>
      </c>
      <c r="O257" s="1" t="s">
        <v>80</v>
      </c>
      <c r="P257" s="1" t="s">
        <v>43</v>
      </c>
      <c r="Q257" s="1" t="s">
        <v>43</v>
      </c>
      <c r="R257" s="3">
        <v>0</v>
      </c>
      <c r="S257" s="1" t="s">
        <v>44</v>
      </c>
      <c r="T257" s="1" t="s">
        <v>45</v>
      </c>
      <c r="U257" s="1" t="s">
        <v>1146</v>
      </c>
      <c r="V257" s="1" t="s">
        <v>46</v>
      </c>
      <c r="W257" s="1" t="s">
        <v>912</v>
      </c>
      <c r="X257" s="1" t="s">
        <v>1148</v>
      </c>
      <c r="Y257" s="1" t="s">
        <v>83</v>
      </c>
      <c r="Z257" s="1" t="s">
        <v>1149</v>
      </c>
      <c r="AA257" s="1" t="s">
        <v>51</v>
      </c>
      <c r="AB257" s="1" t="s">
        <v>1148</v>
      </c>
      <c r="AC257" s="1" t="s">
        <v>37</v>
      </c>
    </row>
    <row r="258" spans="1:29" hidden="1" x14ac:dyDescent="0.25">
      <c r="A258" s="1" t="s">
        <v>33</v>
      </c>
      <c r="B258" s="1" t="s">
        <v>34</v>
      </c>
      <c r="C258" s="2">
        <v>44712</v>
      </c>
      <c r="D258" s="1" t="s">
        <v>73</v>
      </c>
      <c r="E258" s="1" t="s">
        <v>74</v>
      </c>
      <c r="F258" s="1" t="s">
        <v>37</v>
      </c>
      <c r="G258" s="1" t="s">
        <v>1146</v>
      </c>
      <c r="H258" s="1" t="s">
        <v>76</v>
      </c>
      <c r="I258" s="3">
        <v>37740</v>
      </c>
      <c r="J258" s="3">
        <v>0</v>
      </c>
      <c r="K258" s="1" t="s">
        <v>40</v>
      </c>
      <c r="L258" s="1" t="s">
        <v>533</v>
      </c>
      <c r="M258" s="1" t="s">
        <v>534</v>
      </c>
      <c r="N258" s="1" t="s">
        <v>79</v>
      </c>
      <c r="O258" s="1" t="s">
        <v>80</v>
      </c>
      <c r="P258" s="1" t="s">
        <v>43</v>
      </c>
      <c r="Q258" s="1" t="s">
        <v>43</v>
      </c>
      <c r="R258" s="3">
        <v>0</v>
      </c>
      <c r="S258" s="1" t="s">
        <v>44</v>
      </c>
      <c r="T258" s="1" t="s">
        <v>45</v>
      </c>
      <c r="U258" s="1" t="s">
        <v>1146</v>
      </c>
      <c r="V258" s="1" t="s">
        <v>46</v>
      </c>
      <c r="W258" s="1" t="s">
        <v>912</v>
      </c>
      <c r="X258" s="1" t="s">
        <v>1148</v>
      </c>
      <c r="Y258" s="1" t="s">
        <v>83</v>
      </c>
      <c r="Z258" s="1" t="s">
        <v>1149</v>
      </c>
      <c r="AA258" s="1" t="s">
        <v>51</v>
      </c>
      <c r="AB258" s="1" t="s">
        <v>1148</v>
      </c>
      <c r="AC258" s="1" t="s">
        <v>37</v>
      </c>
    </row>
    <row r="259" spans="1:29" hidden="1" x14ac:dyDescent="0.25">
      <c r="A259" s="1" t="s">
        <v>33</v>
      </c>
      <c r="B259" s="1" t="s">
        <v>34</v>
      </c>
      <c r="C259" s="2">
        <v>44712</v>
      </c>
      <c r="D259" s="1" t="s">
        <v>73</v>
      </c>
      <c r="E259" s="1" t="s">
        <v>74</v>
      </c>
      <c r="F259" s="1" t="s">
        <v>37</v>
      </c>
      <c r="G259" s="1" t="s">
        <v>1146</v>
      </c>
      <c r="H259" s="1" t="s">
        <v>76</v>
      </c>
      <c r="I259" s="3">
        <v>33334</v>
      </c>
      <c r="J259" s="3">
        <v>0</v>
      </c>
      <c r="K259" s="1" t="s">
        <v>40</v>
      </c>
      <c r="L259" s="1" t="s">
        <v>117</v>
      </c>
      <c r="M259" s="1" t="s">
        <v>118</v>
      </c>
      <c r="N259" s="1" t="s">
        <v>79</v>
      </c>
      <c r="O259" s="1" t="s">
        <v>80</v>
      </c>
      <c r="P259" s="1" t="s">
        <v>43</v>
      </c>
      <c r="Q259" s="1" t="s">
        <v>43</v>
      </c>
      <c r="R259" s="3">
        <v>0</v>
      </c>
      <c r="S259" s="1" t="s">
        <v>44</v>
      </c>
      <c r="T259" s="1" t="s">
        <v>45</v>
      </c>
      <c r="U259" s="1" t="s">
        <v>1146</v>
      </c>
      <c r="V259" s="1" t="s">
        <v>46</v>
      </c>
      <c r="W259" s="1" t="s">
        <v>912</v>
      </c>
      <c r="X259" s="1" t="s">
        <v>1148</v>
      </c>
      <c r="Y259" s="1" t="s">
        <v>83</v>
      </c>
      <c r="Z259" s="1" t="s">
        <v>1149</v>
      </c>
      <c r="AA259" s="1" t="s">
        <v>51</v>
      </c>
      <c r="AB259" s="1" t="s">
        <v>1148</v>
      </c>
      <c r="AC259" s="1" t="s">
        <v>37</v>
      </c>
    </row>
    <row r="260" spans="1:29" hidden="1" x14ac:dyDescent="0.25">
      <c r="A260" s="1" t="s">
        <v>33</v>
      </c>
      <c r="B260" s="1" t="s">
        <v>34</v>
      </c>
      <c r="C260" s="2">
        <v>44714</v>
      </c>
      <c r="D260" s="1" t="s">
        <v>35</v>
      </c>
      <c r="E260" s="1" t="s">
        <v>36</v>
      </c>
      <c r="F260" s="1" t="s">
        <v>37</v>
      </c>
      <c r="G260" s="1" t="s">
        <v>1151</v>
      </c>
      <c r="H260" s="1" t="s">
        <v>1152</v>
      </c>
      <c r="I260" s="3">
        <v>0</v>
      </c>
      <c r="J260" s="54">
        <v>433334</v>
      </c>
      <c r="K260" s="1" t="s">
        <v>40</v>
      </c>
      <c r="L260" s="1" t="s">
        <v>214</v>
      </c>
      <c r="M260" s="1" t="s">
        <v>215</v>
      </c>
      <c r="N260" s="1" t="s">
        <v>37</v>
      </c>
      <c r="O260" s="1" t="s">
        <v>43</v>
      </c>
      <c r="P260" s="1" t="s">
        <v>43</v>
      </c>
      <c r="Q260" s="1" t="s">
        <v>43</v>
      </c>
      <c r="R260" s="3">
        <v>0</v>
      </c>
      <c r="S260" s="1" t="s">
        <v>44</v>
      </c>
      <c r="T260" s="1" t="s">
        <v>45</v>
      </c>
      <c r="U260" s="1" t="s">
        <v>1151</v>
      </c>
      <c r="V260" s="1" t="s">
        <v>46</v>
      </c>
      <c r="W260" s="1" t="s">
        <v>47</v>
      </c>
      <c r="X260" s="1" t="s">
        <v>1153</v>
      </c>
      <c r="Y260" s="1" t="s">
        <v>49</v>
      </c>
      <c r="Z260" s="1" t="s">
        <v>918</v>
      </c>
      <c r="AA260" s="1" t="s">
        <v>51</v>
      </c>
      <c r="AB260" s="1" t="s">
        <v>1153</v>
      </c>
      <c r="AC260" s="1" t="s">
        <v>37</v>
      </c>
    </row>
    <row r="261" spans="1:29" hidden="1" x14ac:dyDescent="0.25">
      <c r="A261" s="1" t="s">
        <v>33</v>
      </c>
      <c r="B261" s="1" t="s">
        <v>34</v>
      </c>
      <c r="C261" s="2">
        <v>44720</v>
      </c>
      <c r="D261" s="1" t="s">
        <v>35</v>
      </c>
      <c r="E261" s="1" t="s">
        <v>36</v>
      </c>
      <c r="F261" s="1" t="s">
        <v>37</v>
      </c>
      <c r="G261" s="1" t="s">
        <v>1154</v>
      </c>
      <c r="H261" s="1" t="s">
        <v>1155</v>
      </c>
      <c r="I261" s="3">
        <v>0</v>
      </c>
      <c r="J261" s="54">
        <v>73609</v>
      </c>
      <c r="K261" s="1" t="s">
        <v>40</v>
      </c>
      <c r="L261" s="1" t="s">
        <v>41</v>
      </c>
      <c r="M261" s="1" t="s">
        <v>42</v>
      </c>
      <c r="N261" s="1" t="s">
        <v>37</v>
      </c>
      <c r="O261" s="1" t="s">
        <v>43</v>
      </c>
      <c r="P261" s="1" t="s">
        <v>43</v>
      </c>
      <c r="Q261" s="1" t="s">
        <v>43</v>
      </c>
      <c r="R261" s="3">
        <v>0</v>
      </c>
      <c r="S261" s="1" t="s">
        <v>44</v>
      </c>
      <c r="T261" s="1" t="s">
        <v>45</v>
      </c>
      <c r="U261" s="1" t="s">
        <v>1154</v>
      </c>
      <c r="V261" s="1" t="s">
        <v>46</v>
      </c>
      <c r="W261" s="1" t="s">
        <v>47</v>
      </c>
      <c r="X261" s="1" t="s">
        <v>1156</v>
      </c>
      <c r="Y261" s="1" t="s">
        <v>49</v>
      </c>
      <c r="Z261" s="1" t="s">
        <v>918</v>
      </c>
      <c r="AA261" s="1" t="s">
        <v>51</v>
      </c>
      <c r="AB261" s="1" t="s">
        <v>1156</v>
      </c>
      <c r="AC261" s="1" t="s">
        <v>37</v>
      </c>
    </row>
    <row r="262" spans="1:29" hidden="1" x14ac:dyDescent="0.25">
      <c r="A262" s="1" t="s">
        <v>33</v>
      </c>
      <c r="B262" s="1" t="s">
        <v>34</v>
      </c>
      <c r="C262" s="2">
        <v>44722</v>
      </c>
      <c r="D262" s="1" t="s">
        <v>35</v>
      </c>
      <c r="E262" s="1" t="s">
        <v>36</v>
      </c>
      <c r="F262" s="1" t="s">
        <v>37</v>
      </c>
      <c r="G262" s="1" t="s">
        <v>1157</v>
      </c>
      <c r="H262" s="1" t="s">
        <v>1158</v>
      </c>
      <c r="I262" s="3">
        <v>0</v>
      </c>
      <c r="J262" s="54">
        <v>33366</v>
      </c>
      <c r="K262" s="1" t="s">
        <v>40</v>
      </c>
      <c r="L262" s="1" t="s">
        <v>67</v>
      </c>
      <c r="M262" s="1" t="s">
        <v>68</v>
      </c>
      <c r="N262" s="1" t="s">
        <v>37</v>
      </c>
      <c r="O262" s="1" t="s">
        <v>43</v>
      </c>
      <c r="P262" s="1" t="s">
        <v>43</v>
      </c>
      <c r="Q262" s="1" t="s">
        <v>43</v>
      </c>
      <c r="R262" s="3">
        <v>0</v>
      </c>
      <c r="S262" s="1" t="s">
        <v>44</v>
      </c>
      <c r="T262" s="1" t="s">
        <v>45</v>
      </c>
      <c r="U262" s="1" t="s">
        <v>1157</v>
      </c>
      <c r="V262" s="1" t="s">
        <v>46</v>
      </c>
      <c r="W262" s="1" t="s">
        <v>47</v>
      </c>
      <c r="X262" s="1" t="s">
        <v>1159</v>
      </c>
      <c r="Y262" s="1" t="s">
        <v>49</v>
      </c>
      <c r="Z262" s="1" t="s">
        <v>918</v>
      </c>
      <c r="AA262" s="1" t="s">
        <v>51</v>
      </c>
      <c r="AB262" s="1" t="s">
        <v>1159</v>
      </c>
      <c r="AC262" s="1" t="s">
        <v>37</v>
      </c>
    </row>
    <row r="263" spans="1:29" hidden="1" x14ac:dyDescent="0.25">
      <c r="A263" s="1" t="s">
        <v>33</v>
      </c>
      <c r="B263" s="1" t="s">
        <v>34</v>
      </c>
      <c r="C263" s="2">
        <v>44735</v>
      </c>
      <c r="D263" s="1" t="s">
        <v>35</v>
      </c>
      <c r="E263" s="1" t="s">
        <v>36</v>
      </c>
      <c r="F263" s="1" t="s">
        <v>37</v>
      </c>
      <c r="G263" s="1" t="s">
        <v>1160</v>
      </c>
      <c r="H263" s="1" t="s">
        <v>1161</v>
      </c>
      <c r="I263" s="3">
        <v>0</v>
      </c>
      <c r="J263" s="54">
        <v>400000</v>
      </c>
      <c r="K263" s="1" t="s">
        <v>40</v>
      </c>
      <c r="L263" s="1" t="s">
        <v>41</v>
      </c>
      <c r="M263" s="1" t="s">
        <v>42</v>
      </c>
      <c r="N263" s="1" t="s">
        <v>37</v>
      </c>
      <c r="O263" s="1" t="s">
        <v>43</v>
      </c>
      <c r="P263" s="1" t="s">
        <v>43</v>
      </c>
      <c r="Q263" s="1" t="s">
        <v>43</v>
      </c>
      <c r="R263" s="3">
        <v>0</v>
      </c>
      <c r="S263" s="1" t="s">
        <v>44</v>
      </c>
      <c r="T263" s="1" t="s">
        <v>45</v>
      </c>
      <c r="U263" s="1" t="s">
        <v>1160</v>
      </c>
      <c r="V263" s="1" t="s">
        <v>46</v>
      </c>
      <c r="W263" s="1" t="s">
        <v>47</v>
      </c>
      <c r="X263" s="1" t="s">
        <v>1162</v>
      </c>
      <c r="Y263" s="1" t="s">
        <v>49</v>
      </c>
      <c r="Z263" s="1" t="s">
        <v>918</v>
      </c>
      <c r="AA263" s="1" t="s">
        <v>51</v>
      </c>
      <c r="AB263" s="1" t="s">
        <v>1162</v>
      </c>
      <c r="AC263" s="1" t="s">
        <v>37</v>
      </c>
    </row>
    <row r="264" spans="1:29" hidden="1" x14ac:dyDescent="0.25">
      <c r="A264" s="1" t="s">
        <v>33</v>
      </c>
      <c r="B264" s="1" t="s">
        <v>34</v>
      </c>
      <c r="C264" s="2">
        <v>44740</v>
      </c>
      <c r="D264" s="1" t="s">
        <v>35</v>
      </c>
      <c r="E264" s="1" t="s">
        <v>36</v>
      </c>
      <c r="F264" s="1" t="s">
        <v>37</v>
      </c>
      <c r="G264" s="1" t="s">
        <v>1163</v>
      </c>
      <c r="H264" s="1" t="s">
        <v>1164</v>
      </c>
      <c r="I264" s="3">
        <v>0</v>
      </c>
      <c r="J264" s="54">
        <v>35930</v>
      </c>
      <c r="K264" s="1" t="s">
        <v>40</v>
      </c>
      <c r="L264" s="1" t="s">
        <v>340</v>
      </c>
      <c r="M264" s="1" t="s">
        <v>341</v>
      </c>
      <c r="N264" s="1" t="s">
        <v>37</v>
      </c>
      <c r="O264" s="1" t="s">
        <v>43</v>
      </c>
      <c r="P264" s="1" t="s">
        <v>43</v>
      </c>
      <c r="Q264" s="1" t="s">
        <v>43</v>
      </c>
      <c r="R264" s="3">
        <v>0</v>
      </c>
      <c r="S264" s="1" t="s">
        <v>44</v>
      </c>
      <c r="T264" s="1" t="s">
        <v>45</v>
      </c>
      <c r="U264" s="1" t="s">
        <v>1163</v>
      </c>
      <c r="V264" s="1" t="s">
        <v>46</v>
      </c>
      <c r="W264" s="1" t="s">
        <v>47</v>
      </c>
      <c r="X264" s="1" t="s">
        <v>1165</v>
      </c>
      <c r="Y264" s="1" t="s">
        <v>49</v>
      </c>
      <c r="Z264" s="1" t="s">
        <v>918</v>
      </c>
      <c r="AA264" s="1" t="s">
        <v>51</v>
      </c>
      <c r="AB264" s="1" t="s">
        <v>1165</v>
      </c>
      <c r="AC264" s="1" t="s">
        <v>37</v>
      </c>
    </row>
    <row r="265" spans="1:29" hidden="1" x14ac:dyDescent="0.25">
      <c r="A265" s="1" t="s">
        <v>33</v>
      </c>
      <c r="B265" s="1" t="s">
        <v>34</v>
      </c>
      <c r="C265" s="2">
        <v>44742</v>
      </c>
      <c r="D265" s="1" t="s">
        <v>35</v>
      </c>
      <c r="E265" s="1" t="s">
        <v>36</v>
      </c>
      <c r="F265" s="1" t="s">
        <v>37</v>
      </c>
      <c r="G265" s="1" t="s">
        <v>1166</v>
      </c>
      <c r="H265" s="1" t="s">
        <v>1167</v>
      </c>
      <c r="I265" s="3">
        <v>0</v>
      </c>
      <c r="J265" s="54">
        <v>1419212</v>
      </c>
      <c r="K265" s="1" t="s">
        <v>40</v>
      </c>
      <c r="L265" s="1" t="s">
        <v>62</v>
      </c>
      <c r="M265" s="1" t="s">
        <v>63</v>
      </c>
      <c r="N265" s="1" t="s">
        <v>37</v>
      </c>
      <c r="O265" s="1" t="s">
        <v>43</v>
      </c>
      <c r="P265" s="1" t="s">
        <v>43</v>
      </c>
      <c r="Q265" s="1" t="s">
        <v>43</v>
      </c>
      <c r="R265" s="3">
        <v>0</v>
      </c>
      <c r="S265" s="1" t="s">
        <v>44</v>
      </c>
      <c r="T265" s="1" t="s">
        <v>45</v>
      </c>
      <c r="U265" s="1" t="s">
        <v>1166</v>
      </c>
      <c r="V265" s="1" t="s">
        <v>46</v>
      </c>
      <c r="W265" s="1" t="s">
        <v>47</v>
      </c>
      <c r="X265" s="1" t="s">
        <v>1168</v>
      </c>
      <c r="Y265" s="1" t="s">
        <v>49</v>
      </c>
      <c r="Z265" s="1" t="s">
        <v>918</v>
      </c>
      <c r="AA265" s="1" t="s">
        <v>51</v>
      </c>
      <c r="AB265" s="1" t="s">
        <v>1168</v>
      </c>
      <c r="AC265" s="1" t="s">
        <v>37</v>
      </c>
    </row>
    <row r="266" spans="1:29" hidden="1" x14ac:dyDescent="0.25">
      <c r="A266" s="1" t="s">
        <v>33</v>
      </c>
      <c r="B266" s="1" t="s">
        <v>34</v>
      </c>
      <c r="C266" s="2">
        <v>44742</v>
      </c>
      <c r="D266" s="1" t="s">
        <v>35</v>
      </c>
      <c r="E266" s="1" t="s">
        <v>36</v>
      </c>
      <c r="F266" s="1" t="s">
        <v>37</v>
      </c>
      <c r="G266" s="1" t="s">
        <v>1169</v>
      </c>
      <c r="H266" s="1" t="s">
        <v>1170</v>
      </c>
      <c r="I266" s="3">
        <v>0</v>
      </c>
      <c r="J266" s="54">
        <v>241178</v>
      </c>
      <c r="K266" s="1" t="s">
        <v>40</v>
      </c>
      <c r="L266" s="1" t="s">
        <v>67</v>
      </c>
      <c r="M266" s="1" t="s">
        <v>68</v>
      </c>
      <c r="N266" s="1" t="s">
        <v>37</v>
      </c>
      <c r="O266" s="1" t="s">
        <v>43</v>
      </c>
      <c r="P266" s="1" t="s">
        <v>43</v>
      </c>
      <c r="Q266" s="1" t="s">
        <v>43</v>
      </c>
      <c r="R266" s="3">
        <v>0</v>
      </c>
      <c r="S266" s="1" t="s">
        <v>44</v>
      </c>
      <c r="T266" s="1" t="s">
        <v>45</v>
      </c>
      <c r="U266" s="1" t="s">
        <v>1169</v>
      </c>
      <c r="V266" s="1" t="s">
        <v>46</v>
      </c>
      <c r="W266" s="1" t="s">
        <v>47</v>
      </c>
      <c r="X266" s="1" t="s">
        <v>1171</v>
      </c>
      <c r="Y266" s="1" t="s">
        <v>49</v>
      </c>
      <c r="Z266" s="1" t="s">
        <v>918</v>
      </c>
      <c r="AA266" s="1" t="s">
        <v>51</v>
      </c>
      <c r="AB266" s="1" t="s">
        <v>1171</v>
      </c>
      <c r="AC266" s="1" t="s">
        <v>37</v>
      </c>
    </row>
    <row r="267" spans="1:29" hidden="1" x14ac:dyDescent="0.25">
      <c r="A267" s="1" t="s">
        <v>33</v>
      </c>
      <c r="B267" s="1" t="s">
        <v>34</v>
      </c>
      <c r="C267" s="2">
        <v>44742</v>
      </c>
      <c r="D267" s="1" t="s">
        <v>73</v>
      </c>
      <c r="E267" s="1" t="s">
        <v>74</v>
      </c>
      <c r="F267" s="1" t="s">
        <v>37</v>
      </c>
      <c r="G267" s="1" t="s">
        <v>915</v>
      </c>
      <c r="H267" s="1" t="s">
        <v>76</v>
      </c>
      <c r="I267" s="3">
        <v>677925</v>
      </c>
      <c r="J267" s="3">
        <v>0</v>
      </c>
      <c r="K267" s="1" t="s">
        <v>40</v>
      </c>
      <c r="L267" s="1" t="s">
        <v>492</v>
      </c>
      <c r="M267" s="1" t="s">
        <v>493</v>
      </c>
      <c r="N267" s="1" t="s">
        <v>1078</v>
      </c>
      <c r="O267" s="1" t="s">
        <v>1079</v>
      </c>
      <c r="P267" s="1" t="s">
        <v>43</v>
      </c>
      <c r="Q267" s="1" t="s">
        <v>43</v>
      </c>
      <c r="R267" s="3">
        <v>0</v>
      </c>
      <c r="S267" s="1" t="s">
        <v>44</v>
      </c>
      <c r="T267" s="1" t="s">
        <v>45</v>
      </c>
      <c r="U267" s="1" t="s">
        <v>915</v>
      </c>
      <c r="V267" s="1" t="s">
        <v>46</v>
      </c>
      <c r="W267" s="1" t="s">
        <v>81</v>
      </c>
      <c r="X267" s="1" t="s">
        <v>1172</v>
      </c>
      <c r="Y267" s="1" t="s">
        <v>83</v>
      </c>
      <c r="Z267" s="1" t="s">
        <v>952</v>
      </c>
      <c r="AA267" s="1" t="s">
        <v>51</v>
      </c>
      <c r="AB267" s="1" t="s">
        <v>1172</v>
      </c>
      <c r="AC267" s="1" t="s">
        <v>37</v>
      </c>
    </row>
    <row r="268" spans="1:29" hidden="1" x14ac:dyDescent="0.25">
      <c r="A268" s="1" t="s">
        <v>33</v>
      </c>
      <c r="B268" s="1" t="s">
        <v>34</v>
      </c>
      <c r="C268" s="2">
        <v>44742</v>
      </c>
      <c r="D268" s="1" t="s">
        <v>73</v>
      </c>
      <c r="E268" s="1" t="s">
        <v>74</v>
      </c>
      <c r="F268" s="1" t="s">
        <v>37</v>
      </c>
      <c r="G268" s="1" t="s">
        <v>915</v>
      </c>
      <c r="H268" s="1" t="s">
        <v>76</v>
      </c>
      <c r="I268" s="3">
        <v>360625</v>
      </c>
      <c r="J268" s="3">
        <v>0</v>
      </c>
      <c r="K268" s="1" t="s">
        <v>40</v>
      </c>
      <c r="L268" s="1" t="s">
        <v>549</v>
      </c>
      <c r="M268" s="1" t="s">
        <v>550</v>
      </c>
      <c r="N268" s="1" t="s">
        <v>89</v>
      </c>
      <c r="O268" s="1" t="s">
        <v>90</v>
      </c>
      <c r="P268" s="1" t="s">
        <v>43</v>
      </c>
      <c r="Q268" s="1" t="s">
        <v>43</v>
      </c>
      <c r="R268" s="3">
        <v>0</v>
      </c>
      <c r="S268" s="1" t="s">
        <v>44</v>
      </c>
      <c r="T268" s="1" t="s">
        <v>45</v>
      </c>
      <c r="U268" s="1" t="s">
        <v>915</v>
      </c>
      <c r="V268" s="1" t="s">
        <v>46</v>
      </c>
      <c r="W268" s="1" t="s">
        <v>81</v>
      </c>
      <c r="X268" s="1" t="s">
        <v>1172</v>
      </c>
      <c r="Y268" s="1" t="s">
        <v>83</v>
      </c>
      <c r="Z268" s="1" t="s">
        <v>952</v>
      </c>
      <c r="AA268" s="1" t="s">
        <v>51</v>
      </c>
      <c r="AB268" s="1" t="s">
        <v>1172</v>
      </c>
      <c r="AC268" s="1" t="s">
        <v>37</v>
      </c>
    </row>
    <row r="269" spans="1:29" hidden="1" x14ac:dyDescent="0.25">
      <c r="A269" s="1" t="s">
        <v>33</v>
      </c>
      <c r="B269" s="1" t="s">
        <v>34</v>
      </c>
      <c r="C269" s="2">
        <v>44742</v>
      </c>
      <c r="D269" s="1" t="s">
        <v>73</v>
      </c>
      <c r="E269" s="1" t="s">
        <v>74</v>
      </c>
      <c r="F269" s="1" t="s">
        <v>37</v>
      </c>
      <c r="G269" s="1" t="s">
        <v>915</v>
      </c>
      <c r="H269" s="1" t="s">
        <v>76</v>
      </c>
      <c r="I269" s="3">
        <v>41667</v>
      </c>
      <c r="J269" s="3">
        <v>0</v>
      </c>
      <c r="K269" s="1" t="s">
        <v>40</v>
      </c>
      <c r="L269" s="1" t="s">
        <v>293</v>
      </c>
      <c r="M269" s="1" t="s">
        <v>294</v>
      </c>
      <c r="N269" s="1" t="s">
        <v>295</v>
      </c>
      <c r="O269" s="1" t="s">
        <v>296</v>
      </c>
      <c r="P269" s="1" t="s">
        <v>43</v>
      </c>
      <c r="Q269" s="1" t="s">
        <v>43</v>
      </c>
      <c r="R269" s="3">
        <v>0</v>
      </c>
      <c r="S269" s="1" t="s">
        <v>44</v>
      </c>
      <c r="T269" s="1" t="s">
        <v>45</v>
      </c>
      <c r="U269" s="1" t="s">
        <v>915</v>
      </c>
      <c r="V269" s="1" t="s">
        <v>46</v>
      </c>
      <c r="W269" s="1" t="s">
        <v>81</v>
      </c>
      <c r="X269" s="1" t="s">
        <v>1172</v>
      </c>
      <c r="Y269" s="1" t="s">
        <v>83</v>
      </c>
      <c r="Z269" s="1" t="s">
        <v>952</v>
      </c>
      <c r="AA269" s="1" t="s">
        <v>51</v>
      </c>
      <c r="AB269" s="1" t="s">
        <v>1172</v>
      </c>
      <c r="AC269" s="1" t="s">
        <v>37</v>
      </c>
    </row>
    <row r="270" spans="1:29" hidden="1" x14ac:dyDescent="0.25">
      <c r="A270" s="1" t="s">
        <v>33</v>
      </c>
      <c r="B270" s="1" t="s">
        <v>34</v>
      </c>
      <c r="C270" s="2">
        <v>44742</v>
      </c>
      <c r="D270" s="1" t="s">
        <v>73</v>
      </c>
      <c r="E270" s="1" t="s">
        <v>74</v>
      </c>
      <c r="F270" s="1" t="s">
        <v>37</v>
      </c>
      <c r="G270" s="1" t="s">
        <v>915</v>
      </c>
      <c r="H270" s="1" t="s">
        <v>76</v>
      </c>
      <c r="I270" s="3">
        <v>38086</v>
      </c>
      <c r="J270" s="3">
        <v>0</v>
      </c>
      <c r="K270" s="1" t="s">
        <v>40</v>
      </c>
      <c r="L270" s="1" t="s">
        <v>474</v>
      </c>
      <c r="M270" s="1" t="s">
        <v>475</v>
      </c>
      <c r="N270" s="1" t="s">
        <v>79</v>
      </c>
      <c r="O270" s="1" t="s">
        <v>80</v>
      </c>
      <c r="P270" s="1" t="s">
        <v>43</v>
      </c>
      <c r="Q270" s="1" t="s">
        <v>43</v>
      </c>
      <c r="R270" s="3">
        <v>0</v>
      </c>
      <c r="S270" s="1" t="s">
        <v>44</v>
      </c>
      <c r="T270" s="1" t="s">
        <v>45</v>
      </c>
      <c r="U270" s="1" t="s">
        <v>915</v>
      </c>
      <c r="V270" s="1" t="s">
        <v>46</v>
      </c>
      <c r="W270" s="1" t="s">
        <v>81</v>
      </c>
      <c r="X270" s="1" t="s">
        <v>1172</v>
      </c>
      <c r="Y270" s="1" t="s">
        <v>83</v>
      </c>
      <c r="Z270" s="1" t="s">
        <v>952</v>
      </c>
      <c r="AA270" s="1" t="s">
        <v>51</v>
      </c>
      <c r="AB270" s="1" t="s">
        <v>1172</v>
      </c>
      <c r="AC270" s="1" t="s">
        <v>37</v>
      </c>
    </row>
    <row r="271" spans="1:29" hidden="1" x14ac:dyDescent="0.25">
      <c r="A271" s="1" t="s">
        <v>33</v>
      </c>
      <c r="B271" s="1" t="s">
        <v>34</v>
      </c>
      <c r="C271" s="2">
        <v>44742</v>
      </c>
      <c r="D271" s="1" t="s">
        <v>73</v>
      </c>
      <c r="E271" s="1" t="s">
        <v>74</v>
      </c>
      <c r="F271" s="1" t="s">
        <v>37</v>
      </c>
      <c r="G271" s="1" t="s">
        <v>915</v>
      </c>
      <c r="H271" s="1" t="s">
        <v>76</v>
      </c>
      <c r="I271" s="3">
        <v>200001</v>
      </c>
      <c r="J271" s="3">
        <v>0</v>
      </c>
      <c r="K271" s="1" t="s">
        <v>40</v>
      </c>
      <c r="L271" s="1" t="s">
        <v>559</v>
      </c>
      <c r="M271" s="1" t="s">
        <v>560</v>
      </c>
      <c r="N271" s="1" t="s">
        <v>79</v>
      </c>
      <c r="O271" s="1" t="s">
        <v>80</v>
      </c>
      <c r="P271" s="1" t="s">
        <v>43</v>
      </c>
      <c r="Q271" s="1" t="s">
        <v>43</v>
      </c>
      <c r="R271" s="3">
        <v>0</v>
      </c>
      <c r="S271" s="1" t="s">
        <v>44</v>
      </c>
      <c r="T271" s="1" t="s">
        <v>45</v>
      </c>
      <c r="U271" s="1" t="s">
        <v>915</v>
      </c>
      <c r="V271" s="1" t="s">
        <v>46</v>
      </c>
      <c r="W271" s="1" t="s">
        <v>81</v>
      </c>
      <c r="X271" s="1" t="s">
        <v>1172</v>
      </c>
      <c r="Y271" s="1" t="s">
        <v>83</v>
      </c>
      <c r="Z271" s="1" t="s">
        <v>952</v>
      </c>
      <c r="AA271" s="1" t="s">
        <v>51</v>
      </c>
      <c r="AB271" s="1" t="s">
        <v>1172</v>
      </c>
      <c r="AC271" s="1" t="s">
        <v>37</v>
      </c>
    </row>
    <row r="272" spans="1:29" hidden="1" x14ac:dyDescent="0.25">
      <c r="A272" s="1" t="s">
        <v>33</v>
      </c>
      <c r="B272" s="1" t="s">
        <v>34</v>
      </c>
      <c r="C272" s="2">
        <v>44742</v>
      </c>
      <c r="D272" s="1" t="s">
        <v>73</v>
      </c>
      <c r="E272" s="1" t="s">
        <v>74</v>
      </c>
      <c r="F272" s="1" t="s">
        <v>37</v>
      </c>
      <c r="G272" s="1" t="s">
        <v>915</v>
      </c>
      <c r="H272" s="1" t="s">
        <v>76</v>
      </c>
      <c r="I272" s="3">
        <v>188922</v>
      </c>
      <c r="J272" s="3">
        <v>0</v>
      </c>
      <c r="K272" s="1" t="s">
        <v>40</v>
      </c>
      <c r="L272" s="1" t="s">
        <v>408</v>
      </c>
      <c r="M272" s="1" t="s">
        <v>409</v>
      </c>
      <c r="N272" s="1" t="s">
        <v>79</v>
      </c>
      <c r="O272" s="1" t="s">
        <v>80</v>
      </c>
      <c r="P272" s="1" t="s">
        <v>43</v>
      </c>
      <c r="Q272" s="1" t="s">
        <v>43</v>
      </c>
      <c r="R272" s="3">
        <v>0</v>
      </c>
      <c r="S272" s="1" t="s">
        <v>44</v>
      </c>
      <c r="T272" s="1" t="s">
        <v>45</v>
      </c>
      <c r="U272" s="1" t="s">
        <v>915</v>
      </c>
      <c r="V272" s="1" t="s">
        <v>46</v>
      </c>
      <c r="W272" s="1" t="s">
        <v>81</v>
      </c>
      <c r="X272" s="1" t="s">
        <v>1172</v>
      </c>
      <c r="Y272" s="1" t="s">
        <v>83</v>
      </c>
      <c r="Z272" s="1" t="s">
        <v>952</v>
      </c>
      <c r="AA272" s="1" t="s">
        <v>51</v>
      </c>
      <c r="AB272" s="1" t="s">
        <v>1172</v>
      </c>
      <c r="AC272" s="1" t="s">
        <v>37</v>
      </c>
    </row>
    <row r="273" spans="1:29" hidden="1" x14ac:dyDescent="0.25">
      <c r="A273" s="1" t="s">
        <v>33</v>
      </c>
      <c r="B273" s="1" t="s">
        <v>34</v>
      </c>
      <c r="C273" s="2">
        <v>44742</v>
      </c>
      <c r="D273" s="1" t="s">
        <v>73</v>
      </c>
      <c r="E273" s="1" t="s">
        <v>74</v>
      </c>
      <c r="F273" s="1" t="s">
        <v>37</v>
      </c>
      <c r="G273" s="1" t="s">
        <v>915</v>
      </c>
      <c r="H273" s="1" t="s">
        <v>76</v>
      </c>
      <c r="I273" s="3">
        <v>66667</v>
      </c>
      <c r="J273" s="3">
        <v>0</v>
      </c>
      <c r="K273" s="1" t="s">
        <v>40</v>
      </c>
      <c r="L273" s="1" t="s">
        <v>573</v>
      </c>
      <c r="M273" s="1" t="s">
        <v>574</v>
      </c>
      <c r="N273" s="1" t="s">
        <v>79</v>
      </c>
      <c r="O273" s="1" t="s">
        <v>80</v>
      </c>
      <c r="P273" s="1" t="s">
        <v>43</v>
      </c>
      <c r="Q273" s="1" t="s">
        <v>43</v>
      </c>
      <c r="R273" s="3">
        <v>0</v>
      </c>
      <c r="S273" s="1" t="s">
        <v>44</v>
      </c>
      <c r="T273" s="1" t="s">
        <v>45</v>
      </c>
      <c r="U273" s="1" t="s">
        <v>915</v>
      </c>
      <c r="V273" s="1" t="s">
        <v>46</v>
      </c>
      <c r="W273" s="1" t="s">
        <v>81</v>
      </c>
      <c r="X273" s="1" t="s">
        <v>1172</v>
      </c>
      <c r="Y273" s="1" t="s">
        <v>83</v>
      </c>
      <c r="Z273" s="1" t="s">
        <v>952</v>
      </c>
      <c r="AA273" s="1" t="s">
        <v>51</v>
      </c>
      <c r="AB273" s="1" t="s">
        <v>1172</v>
      </c>
      <c r="AC273" s="1" t="s">
        <v>37</v>
      </c>
    </row>
    <row r="274" spans="1:29" hidden="1" x14ac:dyDescent="0.25">
      <c r="A274" s="1" t="s">
        <v>33</v>
      </c>
      <c r="B274" s="1" t="s">
        <v>34</v>
      </c>
      <c r="C274" s="2">
        <v>44742</v>
      </c>
      <c r="D274" s="1" t="s">
        <v>73</v>
      </c>
      <c r="E274" s="1" t="s">
        <v>74</v>
      </c>
      <c r="F274" s="1" t="s">
        <v>37</v>
      </c>
      <c r="G274" s="1" t="s">
        <v>915</v>
      </c>
      <c r="H274" s="1" t="s">
        <v>76</v>
      </c>
      <c r="I274" s="3">
        <v>100000</v>
      </c>
      <c r="J274" s="3">
        <v>0</v>
      </c>
      <c r="K274" s="1" t="s">
        <v>40</v>
      </c>
      <c r="L274" s="1" t="s">
        <v>464</v>
      </c>
      <c r="M274" s="1" t="s">
        <v>465</v>
      </c>
      <c r="N274" s="1" t="s">
        <v>79</v>
      </c>
      <c r="O274" s="1" t="s">
        <v>80</v>
      </c>
      <c r="P274" s="1" t="s">
        <v>43</v>
      </c>
      <c r="Q274" s="1" t="s">
        <v>43</v>
      </c>
      <c r="R274" s="3">
        <v>0</v>
      </c>
      <c r="S274" s="1" t="s">
        <v>44</v>
      </c>
      <c r="T274" s="1" t="s">
        <v>45</v>
      </c>
      <c r="U274" s="1" t="s">
        <v>915</v>
      </c>
      <c r="V274" s="1" t="s">
        <v>46</v>
      </c>
      <c r="W274" s="1" t="s">
        <v>81</v>
      </c>
      <c r="X274" s="1" t="s">
        <v>1172</v>
      </c>
      <c r="Y274" s="1" t="s">
        <v>83</v>
      </c>
      <c r="Z274" s="1" t="s">
        <v>952</v>
      </c>
      <c r="AA274" s="1" t="s">
        <v>51</v>
      </c>
      <c r="AB274" s="1" t="s">
        <v>1172</v>
      </c>
      <c r="AC274" s="1" t="s">
        <v>37</v>
      </c>
    </row>
    <row r="275" spans="1:29" hidden="1" x14ac:dyDescent="0.25">
      <c r="A275" s="1" t="s">
        <v>33</v>
      </c>
      <c r="B275" s="1" t="s">
        <v>34</v>
      </c>
      <c r="C275" s="2">
        <v>44742</v>
      </c>
      <c r="D275" s="1" t="s">
        <v>73</v>
      </c>
      <c r="E275" s="1" t="s">
        <v>74</v>
      </c>
      <c r="F275" s="1" t="s">
        <v>37</v>
      </c>
      <c r="G275" s="1" t="s">
        <v>915</v>
      </c>
      <c r="H275" s="1" t="s">
        <v>76</v>
      </c>
      <c r="I275" s="3">
        <v>41907</v>
      </c>
      <c r="J275" s="3">
        <v>0</v>
      </c>
      <c r="K275" s="1" t="s">
        <v>40</v>
      </c>
      <c r="L275" s="1" t="s">
        <v>141</v>
      </c>
      <c r="M275" s="1" t="s">
        <v>142</v>
      </c>
      <c r="N275" s="1" t="s">
        <v>79</v>
      </c>
      <c r="O275" s="1" t="s">
        <v>80</v>
      </c>
      <c r="P275" s="1" t="s">
        <v>43</v>
      </c>
      <c r="Q275" s="1" t="s">
        <v>43</v>
      </c>
      <c r="R275" s="3">
        <v>0</v>
      </c>
      <c r="S275" s="1" t="s">
        <v>44</v>
      </c>
      <c r="T275" s="1" t="s">
        <v>45</v>
      </c>
      <c r="U275" s="1" t="s">
        <v>915</v>
      </c>
      <c r="V275" s="1" t="s">
        <v>46</v>
      </c>
      <c r="W275" s="1" t="s">
        <v>81</v>
      </c>
      <c r="X275" s="1" t="s">
        <v>1172</v>
      </c>
      <c r="Y275" s="1" t="s">
        <v>83</v>
      </c>
      <c r="Z275" s="1" t="s">
        <v>952</v>
      </c>
      <c r="AA275" s="1" t="s">
        <v>51</v>
      </c>
      <c r="AB275" s="1" t="s">
        <v>1172</v>
      </c>
      <c r="AC275" s="1" t="s">
        <v>37</v>
      </c>
    </row>
    <row r="276" spans="1:29" hidden="1" x14ac:dyDescent="0.25">
      <c r="A276" s="1" t="s">
        <v>33</v>
      </c>
      <c r="B276" s="1" t="s">
        <v>34</v>
      </c>
      <c r="C276" s="2">
        <v>44742</v>
      </c>
      <c r="D276" s="1" t="s">
        <v>73</v>
      </c>
      <c r="E276" s="1" t="s">
        <v>74</v>
      </c>
      <c r="F276" s="1" t="s">
        <v>37</v>
      </c>
      <c r="G276" s="1" t="s">
        <v>915</v>
      </c>
      <c r="H276" s="1" t="s">
        <v>76</v>
      </c>
      <c r="I276" s="3">
        <v>33335</v>
      </c>
      <c r="J276" s="3">
        <v>0</v>
      </c>
      <c r="K276" s="1" t="s">
        <v>40</v>
      </c>
      <c r="L276" s="1" t="s">
        <v>352</v>
      </c>
      <c r="M276" s="1" t="s">
        <v>353</v>
      </c>
      <c r="N276" s="1" t="s">
        <v>79</v>
      </c>
      <c r="O276" s="1" t="s">
        <v>80</v>
      </c>
      <c r="P276" s="1" t="s">
        <v>43</v>
      </c>
      <c r="Q276" s="1" t="s">
        <v>43</v>
      </c>
      <c r="R276" s="3">
        <v>0</v>
      </c>
      <c r="S276" s="1" t="s">
        <v>44</v>
      </c>
      <c r="T276" s="1" t="s">
        <v>45</v>
      </c>
      <c r="U276" s="1" t="s">
        <v>915</v>
      </c>
      <c r="V276" s="1" t="s">
        <v>46</v>
      </c>
      <c r="W276" s="1" t="s">
        <v>81</v>
      </c>
      <c r="X276" s="1" t="s">
        <v>1172</v>
      </c>
      <c r="Y276" s="1" t="s">
        <v>83</v>
      </c>
      <c r="Z276" s="1" t="s">
        <v>952</v>
      </c>
      <c r="AA276" s="1" t="s">
        <v>51</v>
      </c>
      <c r="AB276" s="1" t="s">
        <v>1172</v>
      </c>
      <c r="AC276" s="1" t="s">
        <v>37</v>
      </c>
    </row>
    <row r="277" spans="1:29" hidden="1" x14ac:dyDescent="0.25">
      <c r="A277" s="1" t="s">
        <v>33</v>
      </c>
      <c r="B277" s="1" t="s">
        <v>34</v>
      </c>
      <c r="C277" s="2">
        <v>44742</v>
      </c>
      <c r="D277" s="1" t="s">
        <v>73</v>
      </c>
      <c r="E277" s="1" t="s">
        <v>74</v>
      </c>
      <c r="F277" s="1" t="s">
        <v>37</v>
      </c>
      <c r="G277" s="1" t="s">
        <v>915</v>
      </c>
      <c r="H277" s="1" t="s">
        <v>76</v>
      </c>
      <c r="I277" s="3">
        <v>114820</v>
      </c>
      <c r="J277" s="3">
        <v>0</v>
      </c>
      <c r="K277" s="1" t="s">
        <v>40</v>
      </c>
      <c r="L277" s="1" t="s">
        <v>152</v>
      </c>
      <c r="M277" s="1" t="s">
        <v>153</v>
      </c>
      <c r="N277" s="1" t="s">
        <v>79</v>
      </c>
      <c r="O277" s="1" t="s">
        <v>80</v>
      </c>
      <c r="P277" s="1" t="s">
        <v>43</v>
      </c>
      <c r="Q277" s="1" t="s">
        <v>43</v>
      </c>
      <c r="R277" s="3">
        <v>0</v>
      </c>
      <c r="S277" s="1" t="s">
        <v>44</v>
      </c>
      <c r="T277" s="1" t="s">
        <v>45</v>
      </c>
      <c r="U277" s="1" t="s">
        <v>915</v>
      </c>
      <c r="V277" s="1" t="s">
        <v>46</v>
      </c>
      <c r="W277" s="1" t="s">
        <v>81</v>
      </c>
      <c r="X277" s="1" t="s">
        <v>1172</v>
      </c>
      <c r="Y277" s="1" t="s">
        <v>83</v>
      </c>
      <c r="Z277" s="1" t="s">
        <v>952</v>
      </c>
      <c r="AA277" s="1" t="s">
        <v>51</v>
      </c>
      <c r="AB277" s="1" t="s">
        <v>1172</v>
      </c>
      <c r="AC277" s="1" t="s">
        <v>37</v>
      </c>
    </row>
    <row r="278" spans="1:29" hidden="1" x14ac:dyDescent="0.25">
      <c r="A278" s="1" t="s">
        <v>33</v>
      </c>
      <c r="B278" s="1" t="s">
        <v>34</v>
      </c>
      <c r="C278" s="2">
        <v>44742</v>
      </c>
      <c r="D278" s="1" t="s">
        <v>73</v>
      </c>
      <c r="E278" s="1" t="s">
        <v>74</v>
      </c>
      <c r="F278" s="1" t="s">
        <v>37</v>
      </c>
      <c r="G278" s="1" t="s">
        <v>915</v>
      </c>
      <c r="H278" s="1" t="s">
        <v>76</v>
      </c>
      <c r="I278" s="3">
        <v>38002</v>
      </c>
      <c r="J278" s="3">
        <v>0</v>
      </c>
      <c r="K278" s="1" t="s">
        <v>40</v>
      </c>
      <c r="L278" s="1" t="s">
        <v>440</v>
      </c>
      <c r="M278" s="1" t="s">
        <v>441</v>
      </c>
      <c r="N278" s="1" t="s">
        <v>79</v>
      </c>
      <c r="O278" s="1" t="s">
        <v>80</v>
      </c>
      <c r="P278" s="1" t="s">
        <v>43</v>
      </c>
      <c r="Q278" s="1" t="s">
        <v>43</v>
      </c>
      <c r="R278" s="3">
        <v>0</v>
      </c>
      <c r="S278" s="1" t="s">
        <v>44</v>
      </c>
      <c r="T278" s="1" t="s">
        <v>45</v>
      </c>
      <c r="U278" s="1" t="s">
        <v>915</v>
      </c>
      <c r="V278" s="1" t="s">
        <v>46</v>
      </c>
      <c r="W278" s="1" t="s">
        <v>81</v>
      </c>
      <c r="X278" s="1" t="s">
        <v>1172</v>
      </c>
      <c r="Y278" s="1" t="s">
        <v>83</v>
      </c>
      <c r="Z278" s="1" t="s">
        <v>952</v>
      </c>
      <c r="AA278" s="1" t="s">
        <v>51</v>
      </c>
      <c r="AB278" s="1" t="s">
        <v>1172</v>
      </c>
      <c r="AC278" s="1" t="s">
        <v>37</v>
      </c>
    </row>
    <row r="279" spans="1:29" hidden="1" x14ac:dyDescent="0.25">
      <c r="A279" s="1" t="s">
        <v>33</v>
      </c>
      <c r="B279" s="1" t="s">
        <v>34</v>
      </c>
      <c r="C279" s="2">
        <v>44742</v>
      </c>
      <c r="D279" s="1" t="s">
        <v>73</v>
      </c>
      <c r="E279" s="1" t="s">
        <v>74</v>
      </c>
      <c r="F279" s="1" t="s">
        <v>37</v>
      </c>
      <c r="G279" s="1" t="s">
        <v>915</v>
      </c>
      <c r="H279" s="1" t="s">
        <v>76</v>
      </c>
      <c r="I279" s="3">
        <v>37666</v>
      </c>
      <c r="J279" s="3">
        <v>0</v>
      </c>
      <c r="K279" s="1" t="s">
        <v>40</v>
      </c>
      <c r="L279" s="1" t="s">
        <v>156</v>
      </c>
      <c r="M279" s="1" t="s">
        <v>157</v>
      </c>
      <c r="N279" s="1" t="s">
        <v>79</v>
      </c>
      <c r="O279" s="1" t="s">
        <v>80</v>
      </c>
      <c r="P279" s="1" t="s">
        <v>43</v>
      </c>
      <c r="Q279" s="1" t="s">
        <v>43</v>
      </c>
      <c r="R279" s="3">
        <v>0</v>
      </c>
      <c r="S279" s="1" t="s">
        <v>44</v>
      </c>
      <c r="T279" s="1" t="s">
        <v>45</v>
      </c>
      <c r="U279" s="1" t="s">
        <v>915</v>
      </c>
      <c r="V279" s="1" t="s">
        <v>46</v>
      </c>
      <c r="W279" s="1" t="s">
        <v>81</v>
      </c>
      <c r="X279" s="1" t="s">
        <v>1172</v>
      </c>
      <c r="Y279" s="1" t="s">
        <v>83</v>
      </c>
      <c r="Z279" s="1" t="s">
        <v>952</v>
      </c>
      <c r="AA279" s="1" t="s">
        <v>51</v>
      </c>
      <c r="AB279" s="1" t="s">
        <v>1172</v>
      </c>
      <c r="AC279" s="1" t="s">
        <v>37</v>
      </c>
    </row>
    <row r="280" spans="1:29" hidden="1" x14ac:dyDescent="0.25">
      <c r="A280" s="1" t="s">
        <v>33</v>
      </c>
      <c r="B280" s="1" t="s">
        <v>34</v>
      </c>
      <c r="C280" s="2">
        <v>44742</v>
      </c>
      <c r="D280" s="1" t="s">
        <v>73</v>
      </c>
      <c r="E280" s="1" t="s">
        <v>74</v>
      </c>
      <c r="F280" s="1" t="s">
        <v>37</v>
      </c>
      <c r="G280" s="1" t="s">
        <v>915</v>
      </c>
      <c r="H280" s="1" t="s">
        <v>76</v>
      </c>
      <c r="I280" s="3">
        <v>333334</v>
      </c>
      <c r="J280" s="3">
        <v>0</v>
      </c>
      <c r="K280" s="1" t="s">
        <v>40</v>
      </c>
      <c r="L280" s="1" t="s">
        <v>117</v>
      </c>
      <c r="M280" s="1" t="s">
        <v>118</v>
      </c>
      <c r="N280" s="1" t="s">
        <v>79</v>
      </c>
      <c r="O280" s="1" t="s">
        <v>80</v>
      </c>
      <c r="P280" s="1" t="s">
        <v>43</v>
      </c>
      <c r="Q280" s="1" t="s">
        <v>43</v>
      </c>
      <c r="R280" s="3">
        <v>0</v>
      </c>
      <c r="S280" s="1" t="s">
        <v>44</v>
      </c>
      <c r="T280" s="1" t="s">
        <v>45</v>
      </c>
      <c r="U280" s="1" t="s">
        <v>915</v>
      </c>
      <c r="V280" s="1" t="s">
        <v>46</v>
      </c>
      <c r="W280" s="1" t="s">
        <v>81</v>
      </c>
      <c r="X280" s="1" t="s">
        <v>1172</v>
      </c>
      <c r="Y280" s="1" t="s">
        <v>83</v>
      </c>
      <c r="Z280" s="1" t="s">
        <v>952</v>
      </c>
      <c r="AA280" s="1" t="s">
        <v>51</v>
      </c>
      <c r="AB280" s="1" t="s">
        <v>1172</v>
      </c>
      <c r="AC280" s="1" t="s">
        <v>37</v>
      </c>
    </row>
    <row r="281" spans="1:29" hidden="1" x14ac:dyDescent="0.25">
      <c r="A281" s="1" t="s">
        <v>33</v>
      </c>
      <c r="B281" s="1" t="s">
        <v>34</v>
      </c>
      <c r="C281" s="2">
        <v>44742</v>
      </c>
      <c r="D281" s="1" t="s">
        <v>73</v>
      </c>
      <c r="E281" s="1" t="s">
        <v>74</v>
      </c>
      <c r="F281" s="1" t="s">
        <v>37</v>
      </c>
      <c r="G281" s="1" t="s">
        <v>915</v>
      </c>
      <c r="H281" s="1" t="s">
        <v>76</v>
      </c>
      <c r="I281" s="3">
        <v>37603</v>
      </c>
      <c r="J281" s="3">
        <v>0</v>
      </c>
      <c r="K281" s="1" t="s">
        <v>40</v>
      </c>
      <c r="L281" s="1" t="s">
        <v>804</v>
      </c>
      <c r="M281" s="1" t="s">
        <v>805</v>
      </c>
      <c r="N281" s="1" t="s">
        <v>79</v>
      </c>
      <c r="O281" s="1" t="s">
        <v>80</v>
      </c>
      <c r="P281" s="1" t="s">
        <v>43</v>
      </c>
      <c r="Q281" s="1" t="s">
        <v>43</v>
      </c>
      <c r="R281" s="3">
        <v>0</v>
      </c>
      <c r="S281" s="1" t="s">
        <v>44</v>
      </c>
      <c r="T281" s="1" t="s">
        <v>45</v>
      </c>
      <c r="U281" s="1" t="s">
        <v>915</v>
      </c>
      <c r="V281" s="1" t="s">
        <v>46</v>
      </c>
      <c r="W281" s="1" t="s">
        <v>81</v>
      </c>
      <c r="X281" s="1" t="s">
        <v>1172</v>
      </c>
      <c r="Y281" s="1" t="s">
        <v>83</v>
      </c>
      <c r="Z281" s="1" t="s">
        <v>952</v>
      </c>
      <c r="AA281" s="1" t="s">
        <v>51</v>
      </c>
      <c r="AB281" s="1" t="s">
        <v>1172</v>
      </c>
      <c r="AC281" s="1" t="s">
        <v>37</v>
      </c>
    </row>
    <row r="282" spans="1:29" hidden="1" x14ac:dyDescent="0.25">
      <c r="A282" s="1" t="s">
        <v>33</v>
      </c>
      <c r="B282" s="1" t="s">
        <v>34</v>
      </c>
      <c r="C282" s="2">
        <v>44742</v>
      </c>
      <c r="D282" s="1" t="s">
        <v>73</v>
      </c>
      <c r="E282" s="1" t="s">
        <v>74</v>
      </c>
      <c r="F282" s="1" t="s">
        <v>37</v>
      </c>
      <c r="G282" s="1" t="s">
        <v>915</v>
      </c>
      <c r="H282" s="1" t="s">
        <v>76</v>
      </c>
      <c r="I282" s="3">
        <v>111314</v>
      </c>
      <c r="J282" s="3">
        <v>0</v>
      </c>
      <c r="K282" s="1" t="s">
        <v>40</v>
      </c>
      <c r="L282" s="1" t="s">
        <v>1081</v>
      </c>
      <c r="M282" s="1" t="s">
        <v>847</v>
      </c>
      <c r="N282" s="1" t="s">
        <v>79</v>
      </c>
      <c r="O282" s="1" t="s">
        <v>80</v>
      </c>
      <c r="P282" s="1" t="s">
        <v>43</v>
      </c>
      <c r="Q282" s="1" t="s">
        <v>43</v>
      </c>
      <c r="R282" s="3">
        <v>0</v>
      </c>
      <c r="S282" s="1" t="s">
        <v>44</v>
      </c>
      <c r="T282" s="1" t="s">
        <v>45</v>
      </c>
      <c r="U282" s="1" t="s">
        <v>915</v>
      </c>
      <c r="V282" s="1" t="s">
        <v>46</v>
      </c>
      <c r="W282" s="1" t="s">
        <v>81</v>
      </c>
      <c r="X282" s="1" t="s">
        <v>1172</v>
      </c>
      <c r="Y282" s="1" t="s">
        <v>83</v>
      </c>
      <c r="Z282" s="1" t="s">
        <v>952</v>
      </c>
      <c r="AA282" s="1" t="s">
        <v>51</v>
      </c>
      <c r="AB282" s="1" t="s">
        <v>1172</v>
      </c>
      <c r="AC282" s="1" t="s">
        <v>37</v>
      </c>
    </row>
    <row r="283" spans="1:29" hidden="1" x14ac:dyDescent="0.25">
      <c r="A283" s="1" t="s">
        <v>33</v>
      </c>
      <c r="B283" s="1" t="s">
        <v>34</v>
      </c>
      <c r="C283" s="2">
        <v>44742</v>
      </c>
      <c r="D283" s="1" t="s">
        <v>73</v>
      </c>
      <c r="E283" s="1" t="s">
        <v>74</v>
      </c>
      <c r="F283" s="1" t="s">
        <v>37</v>
      </c>
      <c r="G283" s="1" t="s">
        <v>915</v>
      </c>
      <c r="H283" s="1" t="s">
        <v>76</v>
      </c>
      <c r="I283" s="3">
        <v>33334</v>
      </c>
      <c r="J283" s="3">
        <v>0</v>
      </c>
      <c r="K283" s="1" t="s">
        <v>40</v>
      </c>
      <c r="L283" s="1" t="s">
        <v>1115</v>
      </c>
      <c r="M283" s="1" t="s">
        <v>672</v>
      </c>
      <c r="N283" s="1" t="s">
        <v>79</v>
      </c>
      <c r="O283" s="1" t="s">
        <v>80</v>
      </c>
      <c r="P283" s="1" t="s">
        <v>43</v>
      </c>
      <c r="Q283" s="1" t="s">
        <v>43</v>
      </c>
      <c r="R283" s="3">
        <v>0</v>
      </c>
      <c r="S283" s="1" t="s">
        <v>44</v>
      </c>
      <c r="T283" s="1" t="s">
        <v>45</v>
      </c>
      <c r="U283" s="1" t="s">
        <v>915</v>
      </c>
      <c r="V283" s="1" t="s">
        <v>46</v>
      </c>
      <c r="W283" s="1" t="s">
        <v>81</v>
      </c>
      <c r="X283" s="1" t="s">
        <v>1172</v>
      </c>
      <c r="Y283" s="1" t="s">
        <v>83</v>
      </c>
      <c r="Z283" s="1" t="s">
        <v>952</v>
      </c>
      <c r="AA283" s="1" t="s">
        <v>51</v>
      </c>
      <c r="AB283" s="1" t="s">
        <v>1172</v>
      </c>
      <c r="AC283" s="1" t="s">
        <v>37</v>
      </c>
    </row>
    <row r="284" spans="1:29" hidden="1" x14ac:dyDescent="0.25">
      <c r="A284" s="1" t="s">
        <v>33</v>
      </c>
      <c r="B284" s="1" t="s">
        <v>34</v>
      </c>
      <c r="C284" s="2">
        <v>44742</v>
      </c>
      <c r="D284" s="1" t="s">
        <v>73</v>
      </c>
      <c r="E284" s="1" t="s">
        <v>74</v>
      </c>
      <c r="F284" s="1" t="s">
        <v>37</v>
      </c>
      <c r="G284" s="1" t="s">
        <v>915</v>
      </c>
      <c r="H284" s="1" t="s">
        <v>76</v>
      </c>
      <c r="I284" s="3">
        <v>280423</v>
      </c>
      <c r="J284" s="3">
        <v>0</v>
      </c>
      <c r="K284" s="1" t="s">
        <v>40</v>
      </c>
      <c r="L284" s="1" t="s">
        <v>125</v>
      </c>
      <c r="M284" s="1" t="s">
        <v>126</v>
      </c>
      <c r="N284" s="1" t="s">
        <v>79</v>
      </c>
      <c r="O284" s="1" t="s">
        <v>80</v>
      </c>
      <c r="P284" s="1" t="s">
        <v>43</v>
      </c>
      <c r="Q284" s="1" t="s">
        <v>43</v>
      </c>
      <c r="R284" s="3">
        <v>0</v>
      </c>
      <c r="S284" s="1" t="s">
        <v>44</v>
      </c>
      <c r="T284" s="1" t="s">
        <v>45</v>
      </c>
      <c r="U284" s="1" t="s">
        <v>915</v>
      </c>
      <c r="V284" s="1" t="s">
        <v>46</v>
      </c>
      <c r="W284" s="1" t="s">
        <v>81</v>
      </c>
      <c r="X284" s="1" t="s">
        <v>1172</v>
      </c>
      <c r="Y284" s="1" t="s">
        <v>83</v>
      </c>
      <c r="Z284" s="1" t="s">
        <v>952</v>
      </c>
      <c r="AA284" s="1" t="s">
        <v>51</v>
      </c>
      <c r="AB284" s="1" t="s">
        <v>1172</v>
      </c>
      <c r="AC284" s="1" t="s">
        <v>37</v>
      </c>
    </row>
    <row r="285" spans="1:29" hidden="1" x14ac:dyDescent="0.25">
      <c r="A285" s="1" t="s">
        <v>33</v>
      </c>
      <c r="B285" s="1" t="s">
        <v>34</v>
      </c>
      <c r="C285" s="2">
        <v>44742</v>
      </c>
      <c r="D285" s="1" t="s">
        <v>73</v>
      </c>
      <c r="E285" s="1" t="s">
        <v>74</v>
      </c>
      <c r="F285" s="1" t="s">
        <v>37</v>
      </c>
      <c r="G285" s="1" t="s">
        <v>915</v>
      </c>
      <c r="H285" s="1" t="s">
        <v>76</v>
      </c>
      <c r="I285" s="3">
        <v>33334</v>
      </c>
      <c r="J285" s="3">
        <v>0</v>
      </c>
      <c r="K285" s="1" t="s">
        <v>40</v>
      </c>
      <c r="L285" s="1" t="s">
        <v>601</v>
      </c>
      <c r="M285" s="1" t="s">
        <v>602</v>
      </c>
      <c r="N285" s="1" t="s">
        <v>79</v>
      </c>
      <c r="O285" s="1" t="s">
        <v>80</v>
      </c>
      <c r="P285" s="1" t="s">
        <v>43</v>
      </c>
      <c r="Q285" s="1" t="s">
        <v>43</v>
      </c>
      <c r="R285" s="3">
        <v>0</v>
      </c>
      <c r="S285" s="1" t="s">
        <v>44</v>
      </c>
      <c r="T285" s="1" t="s">
        <v>45</v>
      </c>
      <c r="U285" s="1" t="s">
        <v>915</v>
      </c>
      <c r="V285" s="1" t="s">
        <v>46</v>
      </c>
      <c r="W285" s="1" t="s">
        <v>81</v>
      </c>
      <c r="X285" s="1" t="s">
        <v>1172</v>
      </c>
      <c r="Y285" s="1" t="s">
        <v>83</v>
      </c>
      <c r="Z285" s="1" t="s">
        <v>952</v>
      </c>
      <c r="AA285" s="1" t="s">
        <v>51</v>
      </c>
      <c r="AB285" s="1" t="s">
        <v>1172</v>
      </c>
      <c r="AC285" s="1" t="s">
        <v>37</v>
      </c>
    </row>
    <row r="286" spans="1:29" hidden="1" x14ac:dyDescent="0.25">
      <c r="A286" s="1" t="s">
        <v>33</v>
      </c>
      <c r="B286" s="1" t="s">
        <v>34</v>
      </c>
      <c r="C286" s="2">
        <v>44742</v>
      </c>
      <c r="D286" s="1" t="s">
        <v>73</v>
      </c>
      <c r="E286" s="1" t="s">
        <v>74</v>
      </c>
      <c r="F286" s="1" t="s">
        <v>37</v>
      </c>
      <c r="G286" s="1" t="s">
        <v>915</v>
      </c>
      <c r="H286" s="1" t="s">
        <v>76</v>
      </c>
      <c r="I286" s="3">
        <v>40434</v>
      </c>
      <c r="J286" s="3">
        <v>0</v>
      </c>
      <c r="K286" s="1" t="s">
        <v>40</v>
      </c>
      <c r="L286" s="1" t="s">
        <v>498</v>
      </c>
      <c r="M286" s="1" t="s">
        <v>499</v>
      </c>
      <c r="N286" s="1" t="s">
        <v>79</v>
      </c>
      <c r="O286" s="1" t="s">
        <v>80</v>
      </c>
      <c r="P286" s="1" t="s">
        <v>43</v>
      </c>
      <c r="Q286" s="1" t="s">
        <v>43</v>
      </c>
      <c r="R286" s="3">
        <v>0</v>
      </c>
      <c r="S286" s="1" t="s">
        <v>44</v>
      </c>
      <c r="T286" s="1" t="s">
        <v>45</v>
      </c>
      <c r="U286" s="1" t="s">
        <v>915</v>
      </c>
      <c r="V286" s="1" t="s">
        <v>46</v>
      </c>
      <c r="W286" s="1" t="s">
        <v>81</v>
      </c>
      <c r="X286" s="1" t="s">
        <v>1172</v>
      </c>
      <c r="Y286" s="1" t="s">
        <v>83</v>
      </c>
      <c r="Z286" s="1" t="s">
        <v>952</v>
      </c>
      <c r="AA286" s="1" t="s">
        <v>51</v>
      </c>
      <c r="AB286" s="1" t="s">
        <v>1172</v>
      </c>
      <c r="AC286" s="1" t="s">
        <v>37</v>
      </c>
    </row>
    <row r="287" spans="1:29" hidden="1" x14ac:dyDescent="0.25">
      <c r="A287" s="1" t="s">
        <v>33</v>
      </c>
      <c r="B287" s="1" t="s">
        <v>34</v>
      </c>
      <c r="C287" s="2">
        <v>44742</v>
      </c>
      <c r="D287" s="1" t="s">
        <v>73</v>
      </c>
      <c r="E287" s="1" t="s">
        <v>74</v>
      </c>
      <c r="F287" s="1" t="s">
        <v>37</v>
      </c>
      <c r="G287" s="1" t="s">
        <v>915</v>
      </c>
      <c r="H287" s="1" t="s">
        <v>76</v>
      </c>
      <c r="I287" s="3">
        <v>33334</v>
      </c>
      <c r="J287" s="3">
        <v>0</v>
      </c>
      <c r="K287" s="1" t="s">
        <v>40</v>
      </c>
      <c r="L287" s="1" t="s">
        <v>800</v>
      </c>
      <c r="M287" s="1" t="s">
        <v>801</v>
      </c>
      <c r="N287" s="1" t="s">
        <v>79</v>
      </c>
      <c r="O287" s="1" t="s">
        <v>80</v>
      </c>
      <c r="P287" s="1" t="s">
        <v>43</v>
      </c>
      <c r="Q287" s="1" t="s">
        <v>43</v>
      </c>
      <c r="R287" s="3">
        <v>0</v>
      </c>
      <c r="S287" s="1" t="s">
        <v>44</v>
      </c>
      <c r="T287" s="1" t="s">
        <v>45</v>
      </c>
      <c r="U287" s="1" t="s">
        <v>915</v>
      </c>
      <c r="V287" s="1" t="s">
        <v>46</v>
      </c>
      <c r="W287" s="1" t="s">
        <v>81</v>
      </c>
      <c r="X287" s="1" t="s">
        <v>1172</v>
      </c>
      <c r="Y287" s="1" t="s">
        <v>83</v>
      </c>
      <c r="Z287" s="1" t="s">
        <v>952</v>
      </c>
      <c r="AA287" s="1" t="s">
        <v>51</v>
      </c>
      <c r="AB287" s="1" t="s">
        <v>1172</v>
      </c>
      <c r="AC287" s="1" t="s">
        <v>37</v>
      </c>
    </row>
    <row r="288" spans="1:29" hidden="1" x14ac:dyDescent="0.25">
      <c r="A288" s="1" t="s">
        <v>33</v>
      </c>
      <c r="B288" s="1" t="s">
        <v>34</v>
      </c>
      <c r="C288" s="2">
        <v>44742</v>
      </c>
      <c r="D288" s="1" t="s">
        <v>73</v>
      </c>
      <c r="E288" s="1" t="s">
        <v>74</v>
      </c>
      <c r="F288" s="1" t="s">
        <v>37</v>
      </c>
      <c r="G288" s="1" t="s">
        <v>915</v>
      </c>
      <c r="H288" s="1" t="s">
        <v>76</v>
      </c>
      <c r="I288" s="3">
        <v>34832</v>
      </c>
      <c r="J288" s="3">
        <v>0</v>
      </c>
      <c r="K288" s="1" t="s">
        <v>40</v>
      </c>
      <c r="L288" s="1" t="s">
        <v>482</v>
      </c>
      <c r="M288" s="1" t="s">
        <v>483</v>
      </c>
      <c r="N288" s="1" t="s">
        <v>79</v>
      </c>
      <c r="O288" s="1" t="s">
        <v>80</v>
      </c>
      <c r="P288" s="1" t="s">
        <v>43</v>
      </c>
      <c r="Q288" s="1" t="s">
        <v>43</v>
      </c>
      <c r="R288" s="3">
        <v>0</v>
      </c>
      <c r="S288" s="1" t="s">
        <v>44</v>
      </c>
      <c r="T288" s="1" t="s">
        <v>45</v>
      </c>
      <c r="U288" s="1" t="s">
        <v>915</v>
      </c>
      <c r="V288" s="1" t="s">
        <v>46</v>
      </c>
      <c r="W288" s="1" t="s">
        <v>81</v>
      </c>
      <c r="X288" s="1" t="s">
        <v>1172</v>
      </c>
      <c r="Y288" s="1" t="s">
        <v>83</v>
      </c>
      <c r="Z288" s="1" t="s">
        <v>952</v>
      </c>
      <c r="AA288" s="1" t="s">
        <v>51</v>
      </c>
      <c r="AB288" s="1" t="s">
        <v>1172</v>
      </c>
      <c r="AC288" s="1" t="s">
        <v>37</v>
      </c>
    </row>
    <row r="289" spans="1:29" hidden="1" x14ac:dyDescent="0.25">
      <c r="A289" s="1" t="s">
        <v>33</v>
      </c>
      <c r="B289" s="1" t="s">
        <v>34</v>
      </c>
      <c r="C289" s="2">
        <v>44742</v>
      </c>
      <c r="D289" s="1" t="s">
        <v>73</v>
      </c>
      <c r="E289" s="1" t="s">
        <v>74</v>
      </c>
      <c r="F289" s="1" t="s">
        <v>37</v>
      </c>
      <c r="G289" s="1" t="s">
        <v>915</v>
      </c>
      <c r="H289" s="1" t="s">
        <v>76</v>
      </c>
      <c r="I289" s="3">
        <v>249502</v>
      </c>
      <c r="J289" s="3">
        <v>0</v>
      </c>
      <c r="K289" s="1" t="s">
        <v>40</v>
      </c>
      <c r="L289" s="1" t="s">
        <v>452</v>
      </c>
      <c r="M289" s="1" t="s">
        <v>453</v>
      </c>
      <c r="N289" s="1" t="s">
        <v>928</v>
      </c>
      <c r="O289" s="1" t="s">
        <v>929</v>
      </c>
      <c r="P289" s="1" t="s">
        <v>43</v>
      </c>
      <c r="Q289" s="1" t="s">
        <v>43</v>
      </c>
      <c r="R289" s="3">
        <v>0</v>
      </c>
      <c r="S289" s="1" t="s">
        <v>44</v>
      </c>
      <c r="T289" s="1" t="s">
        <v>45</v>
      </c>
      <c r="U289" s="1" t="s">
        <v>915</v>
      </c>
      <c r="V289" s="1" t="s">
        <v>46</v>
      </c>
      <c r="W289" s="1" t="s">
        <v>81</v>
      </c>
      <c r="X289" s="1" t="s">
        <v>1172</v>
      </c>
      <c r="Y289" s="1" t="s">
        <v>83</v>
      </c>
      <c r="Z289" s="1" t="s">
        <v>952</v>
      </c>
      <c r="AA289" s="1" t="s">
        <v>51</v>
      </c>
      <c r="AB289" s="1" t="s">
        <v>1172</v>
      </c>
      <c r="AC289" s="1" t="s">
        <v>37</v>
      </c>
    </row>
    <row r="290" spans="1:29" hidden="1" x14ac:dyDescent="0.25">
      <c r="A290" s="1" t="s">
        <v>33</v>
      </c>
      <c r="B290" s="1" t="s">
        <v>34</v>
      </c>
      <c r="C290" s="2">
        <v>44742</v>
      </c>
      <c r="D290" s="1" t="s">
        <v>73</v>
      </c>
      <c r="E290" s="1" t="s">
        <v>74</v>
      </c>
      <c r="F290" s="1" t="s">
        <v>37</v>
      </c>
      <c r="G290" s="1" t="s">
        <v>915</v>
      </c>
      <c r="H290" s="1" t="s">
        <v>76</v>
      </c>
      <c r="I290" s="3">
        <v>924443</v>
      </c>
      <c r="J290" s="3">
        <v>0</v>
      </c>
      <c r="K290" s="1" t="s">
        <v>40</v>
      </c>
      <c r="L290" s="1" t="s">
        <v>492</v>
      </c>
      <c r="M290" s="1" t="s">
        <v>493</v>
      </c>
      <c r="N290" s="1" t="s">
        <v>1078</v>
      </c>
      <c r="O290" s="1" t="s">
        <v>1079</v>
      </c>
      <c r="P290" s="1" t="s">
        <v>43</v>
      </c>
      <c r="Q290" s="1" t="s">
        <v>43</v>
      </c>
      <c r="R290" s="3">
        <v>0</v>
      </c>
      <c r="S290" s="1" t="s">
        <v>44</v>
      </c>
      <c r="T290" s="1" t="s">
        <v>45</v>
      </c>
      <c r="U290" s="1" t="s">
        <v>915</v>
      </c>
      <c r="V290" s="1" t="s">
        <v>46</v>
      </c>
      <c r="W290" s="1" t="s">
        <v>81</v>
      </c>
      <c r="X290" s="1" t="s">
        <v>1172</v>
      </c>
      <c r="Y290" s="1" t="s">
        <v>83</v>
      </c>
      <c r="Z290" s="1" t="s">
        <v>952</v>
      </c>
      <c r="AA290" s="1" t="s">
        <v>51</v>
      </c>
      <c r="AB290" s="1" t="s">
        <v>1172</v>
      </c>
      <c r="AC290" s="1" t="s">
        <v>37</v>
      </c>
    </row>
    <row r="291" spans="1:29" hidden="1" x14ac:dyDescent="0.25">
      <c r="A291" s="1" t="s">
        <v>33</v>
      </c>
      <c r="B291" s="1" t="s">
        <v>34</v>
      </c>
      <c r="C291" s="2">
        <v>44742</v>
      </c>
      <c r="D291" s="1" t="s">
        <v>73</v>
      </c>
      <c r="E291" s="1" t="s">
        <v>74</v>
      </c>
      <c r="F291" s="1" t="s">
        <v>37</v>
      </c>
      <c r="G291" s="1" t="s">
        <v>915</v>
      </c>
      <c r="H291" s="1" t="s">
        <v>76</v>
      </c>
      <c r="I291" s="3">
        <v>500000</v>
      </c>
      <c r="J291" s="3">
        <v>0</v>
      </c>
      <c r="K291" s="1" t="s">
        <v>40</v>
      </c>
      <c r="L291" s="1" t="s">
        <v>559</v>
      </c>
      <c r="M291" s="1" t="s">
        <v>560</v>
      </c>
      <c r="N291" s="1" t="s">
        <v>79</v>
      </c>
      <c r="O291" s="1" t="s">
        <v>80</v>
      </c>
      <c r="P291" s="1" t="s">
        <v>43</v>
      </c>
      <c r="Q291" s="1" t="s">
        <v>43</v>
      </c>
      <c r="R291" s="3">
        <v>0</v>
      </c>
      <c r="S291" s="1" t="s">
        <v>44</v>
      </c>
      <c r="T291" s="1" t="s">
        <v>45</v>
      </c>
      <c r="U291" s="1" t="s">
        <v>915</v>
      </c>
      <c r="V291" s="1" t="s">
        <v>46</v>
      </c>
      <c r="W291" s="1" t="s">
        <v>81</v>
      </c>
      <c r="X291" s="1" t="s">
        <v>1172</v>
      </c>
      <c r="Y291" s="1" t="s">
        <v>83</v>
      </c>
      <c r="Z291" s="1" t="s">
        <v>952</v>
      </c>
      <c r="AA291" s="1" t="s">
        <v>51</v>
      </c>
      <c r="AB291" s="1" t="s">
        <v>1172</v>
      </c>
      <c r="AC291" s="1" t="s">
        <v>37</v>
      </c>
    </row>
    <row r="292" spans="1:29" hidden="1" x14ac:dyDescent="0.25">
      <c r="A292" s="1" t="s">
        <v>33</v>
      </c>
      <c r="B292" s="1" t="s">
        <v>34</v>
      </c>
      <c r="C292" s="2">
        <v>44742</v>
      </c>
      <c r="D292" s="1" t="s">
        <v>73</v>
      </c>
      <c r="E292" s="1" t="s">
        <v>74</v>
      </c>
      <c r="F292" s="1" t="s">
        <v>37</v>
      </c>
      <c r="G292" s="1" t="s">
        <v>915</v>
      </c>
      <c r="H292" s="1" t="s">
        <v>76</v>
      </c>
      <c r="I292" s="3">
        <v>303932</v>
      </c>
      <c r="J292" s="3">
        <v>0</v>
      </c>
      <c r="K292" s="1" t="s">
        <v>40</v>
      </c>
      <c r="L292" s="1" t="s">
        <v>408</v>
      </c>
      <c r="M292" s="1" t="s">
        <v>409</v>
      </c>
      <c r="N292" s="1" t="s">
        <v>79</v>
      </c>
      <c r="O292" s="1" t="s">
        <v>80</v>
      </c>
      <c r="P292" s="1" t="s">
        <v>43</v>
      </c>
      <c r="Q292" s="1" t="s">
        <v>43</v>
      </c>
      <c r="R292" s="3">
        <v>0</v>
      </c>
      <c r="S292" s="1" t="s">
        <v>44</v>
      </c>
      <c r="T292" s="1" t="s">
        <v>45</v>
      </c>
      <c r="U292" s="1" t="s">
        <v>915</v>
      </c>
      <c r="V292" s="1" t="s">
        <v>46</v>
      </c>
      <c r="W292" s="1" t="s">
        <v>81</v>
      </c>
      <c r="X292" s="1" t="s">
        <v>1172</v>
      </c>
      <c r="Y292" s="1" t="s">
        <v>83</v>
      </c>
      <c r="Z292" s="1" t="s">
        <v>952</v>
      </c>
      <c r="AA292" s="1" t="s">
        <v>51</v>
      </c>
      <c r="AB292" s="1" t="s">
        <v>1172</v>
      </c>
      <c r="AC292" s="1" t="s">
        <v>37</v>
      </c>
    </row>
    <row r="293" spans="1:29" hidden="1" x14ac:dyDescent="0.25">
      <c r="A293" s="1" t="s">
        <v>33</v>
      </c>
      <c r="B293" s="1" t="s">
        <v>34</v>
      </c>
      <c r="C293" s="2">
        <v>44742</v>
      </c>
      <c r="D293" s="1" t="s">
        <v>73</v>
      </c>
      <c r="E293" s="1" t="s">
        <v>74</v>
      </c>
      <c r="F293" s="1" t="s">
        <v>37</v>
      </c>
      <c r="G293" s="1" t="s">
        <v>915</v>
      </c>
      <c r="H293" s="1" t="s">
        <v>76</v>
      </c>
      <c r="I293" s="3">
        <v>616739</v>
      </c>
      <c r="J293" s="3">
        <v>0</v>
      </c>
      <c r="K293" s="1" t="s">
        <v>40</v>
      </c>
      <c r="L293" s="1" t="s">
        <v>77</v>
      </c>
      <c r="M293" s="1" t="s">
        <v>78</v>
      </c>
      <c r="N293" s="1" t="s">
        <v>79</v>
      </c>
      <c r="O293" s="1" t="s">
        <v>80</v>
      </c>
      <c r="P293" s="1" t="s">
        <v>43</v>
      </c>
      <c r="Q293" s="1" t="s">
        <v>43</v>
      </c>
      <c r="R293" s="3">
        <v>0</v>
      </c>
      <c r="S293" s="1" t="s">
        <v>44</v>
      </c>
      <c r="T293" s="1" t="s">
        <v>45</v>
      </c>
      <c r="U293" s="1" t="s">
        <v>915</v>
      </c>
      <c r="V293" s="1" t="s">
        <v>46</v>
      </c>
      <c r="W293" s="1" t="s">
        <v>81</v>
      </c>
      <c r="X293" s="1" t="s">
        <v>1172</v>
      </c>
      <c r="Y293" s="1" t="s">
        <v>83</v>
      </c>
      <c r="Z293" s="1" t="s">
        <v>952</v>
      </c>
      <c r="AA293" s="1" t="s">
        <v>51</v>
      </c>
      <c r="AB293" s="1" t="s">
        <v>1172</v>
      </c>
      <c r="AC293" s="1" t="s">
        <v>37</v>
      </c>
    </row>
    <row r="294" spans="1:29" hidden="1" x14ac:dyDescent="0.25">
      <c r="A294" s="1" t="s">
        <v>33</v>
      </c>
      <c r="B294" s="1" t="s">
        <v>34</v>
      </c>
      <c r="C294" s="2">
        <v>44742</v>
      </c>
      <c r="D294" s="1" t="s">
        <v>73</v>
      </c>
      <c r="E294" s="1" t="s">
        <v>74</v>
      </c>
      <c r="F294" s="1" t="s">
        <v>37</v>
      </c>
      <c r="G294" s="1" t="s">
        <v>915</v>
      </c>
      <c r="H294" s="1" t="s">
        <v>76</v>
      </c>
      <c r="I294" s="3">
        <v>66667</v>
      </c>
      <c r="J294" s="3">
        <v>0</v>
      </c>
      <c r="K294" s="1" t="s">
        <v>40</v>
      </c>
      <c r="L294" s="1" t="s">
        <v>113</v>
      </c>
      <c r="M294" s="1" t="s">
        <v>114</v>
      </c>
      <c r="N294" s="1" t="s">
        <v>79</v>
      </c>
      <c r="O294" s="1" t="s">
        <v>80</v>
      </c>
      <c r="P294" s="1" t="s">
        <v>43</v>
      </c>
      <c r="Q294" s="1" t="s">
        <v>43</v>
      </c>
      <c r="R294" s="3">
        <v>0</v>
      </c>
      <c r="S294" s="1" t="s">
        <v>44</v>
      </c>
      <c r="T294" s="1" t="s">
        <v>45</v>
      </c>
      <c r="U294" s="1" t="s">
        <v>915</v>
      </c>
      <c r="V294" s="1" t="s">
        <v>46</v>
      </c>
      <c r="W294" s="1" t="s">
        <v>81</v>
      </c>
      <c r="X294" s="1" t="s">
        <v>1172</v>
      </c>
      <c r="Y294" s="1" t="s">
        <v>83</v>
      </c>
      <c r="Z294" s="1" t="s">
        <v>952</v>
      </c>
      <c r="AA294" s="1" t="s">
        <v>51</v>
      </c>
      <c r="AB294" s="1" t="s">
        <v>1172</v>
      </c>
      <c r="AC294" s="1" t="s">
        <v>37</v>
      </c>
    </row>
    <row r="295" spans="1:29" hidden="1" x14ac:dyDescent="0.25">
      <c r="A295" s="1" t="s">
        <v>33</v>
      </c>
      <c r="B295" s="1" t="s">
        <v>34</v>
      </c>
      <c r="C295" s="2">
        <v>44742</v>
      </c>
      <c r="D295" s="1" t="s">
        <v>73</v>
      </c>
      <c r="E295" s="1" t="s">
        <v>74</v>
      </c>
      <c r="F295" s="1" t="s">
        <v>37</v>
      </c>
      <c r="G295" s="1" t="s">
        <v>915</v>
      </c>
      <c r="H295" s="1" t="s">
        <v>76</v>
      </c>
      <c r="I295" s="3">
        <v>119222</v>
      </c>
      <c r="J295" s="3">
        <v>0</v>
      </c>
      <c r="K295" s="1" t="s">
        <v>40</v>
      </c>
      <c r="L295" s="1" t="s">
        <v>162</v>
      </c>
      <c r="M295" s="1" t="s">
        <v>163</v>
      </c>
      <c r="N295" s="1" t="s">
        <v>79</v>
      </c>
      <c r="O295" s="1" t="s">
        <v>80</v>
      </c>
      <c r="P295" s="1" t="s">
        <v>43</v>
      </c>
      <c r="Q295" s="1" t="s">
        <v>43</v>
      </c>
      <c r="R295" s="3">
        <v>0</v>
      </c>
      <c r="S295" s="1" t="s">
        <v>44</v>
      </c>
      <c r="T295" s="1" t="s">
        <v>45</v>
      </c>
      <c r="U295" s="1" t="s">
        <v>915</v>
      </c>
      <c r="V295" s="1" t="s">
        <v>46</v>
      </c>
      <c r="W295" s="1" t="s">
        <v>81</v>
      </c>
      <c r="X295" s="1" t="s">
        <v>1172</v>
      </c>
      <c r="Y295" s="1" t="s">
        <v>83</v>
      </c>
      <c r="Z295" s="1" t="s">
        <v>952</v>
      </c>
      <c r="AA295" s="1" t="s">
        <v>51</v>
      </c>
      <c r="AB295" s="1" t="s">
        <v>1172</v>
      </c>
      <c r="AC295" s="1" t="s">
        <v>37</v>
      </c>
    </row>
    <row r="296" spans="1:29" hidden="1" x14ac:dyDescent="0.25">
      <c r="A296" s="1" t="s">
        <v>33</v>
      </c>
      <c r="B296" s="1" t="s">
        <v>34</v>
      </c>
      <c r="C296" s="2">
        <v>44742</v>
      </c>
      <c r="D296" s="1" t="s">
        <v>73</v>
      </c>
      <c r="E296" s="1" t="s">
        <v>74</v>
      </c>
      <c r="F296" s="1" t="s">
        <v>37</v>
      </c>
      <c r="G296" s="1" t="s">
        <v>915</v>
      </c>
      <c r="H296" s="1" t="s">
        <v>76</v>
      </c>
      <c r="I296" s="3">
        <v>33334</v>
      </c>
      <c r="J296" s="3">
        <v>0</v>
      </c>
      <c r="K296" s="1" t="s">
        <v>40</v>
      </c>
      <c r="L296" s="1" t="s">
        <v>818</v>
      </c>
      <c r="M296" s="1" t="s">
        <v>819</v>
      </c>
      <c r="N296" s="1" t="s">
        <v>79</v>
      </c>
      <c r="O296" s="1" t="s">
        <v>80</v>
      </c>
      <c r="P296" s="1" t="s">
        <v>43</v>
      </c>
      <c r="Q296" s="1" t="s">
        <v>43</v>
      </c>
      <c r="R296" s="3">
        <v>0</v>
      </c>
      <c r="S296" s="1" t="s">
        <v>44</v>
      </c>
      <c r="T296" s="1" t="s">
        <v>45</v>
      </c>
      <c r="U296" s="1" t="s">
        <v>915</v>
      </c>
      <c r="V296" s="1" t="s">
        <v>46</v>
      </c>
      <c r="W296" s="1" t="s">
        <v>81</v>
      </c>
      <c r="X296" s="1" t="s">
        <v>1172</v>
      </c>
      <c r="Y296" s="1" t="s">
        <v>83</v>
      </c>
      <c r="Z296" s="1" t="s">
        <v>952</v>
      </c>
      <c r="AA296" s="1" t="s">
        <v>51</v>
      </c>
      <c r="AB296" s="1" t="s">
        <v>1172</v>
      </c>
      <c r="AC296" s="1" t="s">
        <v>37</v>
      </c>
    </row>
    <row r="297" spans="1:29" hidden="1" x14ac:dyDescent="0.25">
      <c r="A297" s="1" t="s">
        <v>33</v>
      </c>
      <c r="B297" s="1" t="s">
        <v>34</v>
      </c>
      <c r="C297" s="2">
        <v>44742</v>
      </c>
      <c r="D297" s="1" t="s">
        <v>73</v>
      </c>
      <c r="E297" s="1" t="s">
        <v>74</v>
      </c>
      <c r="F297" s="1" t="s">
        <v>37</v>
      </c>
      <c r="G297" s="1" t="s">
        <v>915</v>
      </c>
      <c r="H297" s="1" t="s">
        <v>76</v>
      </c>
      <c r="I297" s="3">
        <v>112997</v>
      </c>
      <c r="J297" s="3">
        <v>0</v>
      </c>
      <c r="K297" s="1" t="s">
        <v>40</v>
      </c>
      <c r="L297" s="1" t="s">
        <v>156</v>
      </c>
      <c r="M297" s="1" t="s">
        <v>157</v>
      </c>
      <c r="N297" s="1" t="s">
        <v>79</v>
      </c>
      <c r="O297" s="1" t="s">
        <v>80</v>
      </c>
      <c r="P297" s="1" t="s">
        <v>43</v>
      </c>
      <c r="Q297" s="1" t="s">
        <v>43</v>
      </c>
      <c r="R297" s="3">
        <v>0</v>
      </c>
      <c r="S297" s="1" t="s">
        <v>44</v>
      </c>
      <c r="T297" s="1" t="s">
        <v>45</v>
      </c>
      <c r="U297" s="1" t="s">
        <v>915</v>
      </c>
      <c r="V297" s="1" t="s">
        <v>46</v>
      </c>
      <c r="W297" s="1" t="s">
        <v>81</v>
      </c>
      <c r="X297" s="1" t="s">
        <v>1172</v>
      </c>
      <c r="Y297" s="1" t="s">
        <v>83</v>
      </c>
      <c r="Z297" s="1" t="s">
        <v>952</v>
      </c>
      <c r="AA297" s="1" t="s">
        <v>51</v>
      </c>
      <c r="AB297" s="1" t="s">
        <v>1172</v>
      </c>
      <c r="AC297" s="1" t="s">
        <v>37</v>
      </c>
    </row>
    <row r="298" spans="1:29" hidden="1" x14ac:dyDescent="0.25">
      <c r="A298" s="1" t="s">
        <v>33</v>
      </c>
      <c r="B298" s="1" t="s">
        <v>34</v>
      </c>
      <c r="C298" s="2">
        <v>44742</v>
      </c>
      <c r="D298" s="1" t="s">
        <v>73</v>
      </c>
      <c r="E298" s="1" t="s">
        <v>74</v>
      </c>
      <c r="F298" s="1" t="s">
        <v>37</v>
      </c>
      <c r="G298" s="1" t="s">
        <v>915</v>
      </c>
      <c r="H298" s="1" t="s">
        <v>76</v>
      </c>
      <c r="I298" s="3">
        <v>33334</v>
      </c>
      <c r="J298" s="3">
        <v>0</v>
      </c>
      <c r="K298" s="1" t="s">
        <v>40</v>
      </c>
      <c r="L298" s="1" t="s">
        <v>168</v>
      </c>
      <c r="M298" s="1" t="s">
        <v>169</v>
      </c>
      <c r="N298" s="1" t="s">
        <v>79</v>
      </c>
      <c r="O298" s="1" t="s">
        <v>80</v>
      </c>
      <c r="P298" s="1" t="s">
        <v>43</v>
      </c>
      <c r="Q298" s="1" t="s">
        <v>43</v>
      </c>
      <c r="R298" s="3">
        <v>0</v>
      </c>
      <c r="S298" s="1" t="s">
        <v>44</v>
      </c>
      <c r="T298" s="1" t="s">
        <v>45</v>
      </c>
      <c r="U298" s="1" t="s">
        <v>915</v>
      </c>
      <c r="V298" s="1" t="s">
        <v>46</v>
      </c>
      <c r="W298" s="1" t="s">
        <v>81</v>
      </c>
      <c r="X298" s="1" t="s">
        <v>1172</v>
      </c>
      <c r="Y298" s="1" t="s">
        <v>83</v>
      </c>
      <c r="Z298" s="1" t="s">
        <v>952</v>
      </c>
      <c r="AA298" s="1" t="s">
        <v>51</v>
      </c>
      <c r="AB298" s="1" t="s">
        <v>1172</v>
      </c>
      <c r="AC298" s="1" t="s">
        <v>37</v>
      </c>
    </row>
    <row r="299" spans="1:29" hidden="1" x14ac:dyDescent="0.25">
      <c r="A299" s="1" t="s">
        <v>33</v>
      </c>
      <c r="B299" s="1" t="s">
        <v>34</v>
      </c>
      <c r="C299" s="2">
        <v>44742</v>
      </c>
      <c r="D299" s="1" t="s">
        <v>73</v>
      </c>
      <c r="E299" s="1" t="s">
        <v>74</v>
      </c>
      <c r="F299" s="1" t="s">
        <v>37</v>
      </c>
      <c r="G299" s="1" t="s">
        <v>915</v>
      </c>
      <c r="H299" s="1" t="s">
        <v>76</v>
      </c>
      <c r="I299" s="3">
        <v>266667</v>
      </c>
      <c r="J299" s="3">
        <v>0</v>
      </c>
      <c r="K299" s="1" t="s">
        <v>40</v>
      </c>
      <c r="L299" s="1" t="s">
        <v>117</v>
      </c>
      <c r="M299" s="1" t="s">
        <v>118</v>
      </c>
      <c r="N299" s="1" t="s">
        <v>79</v>
      </c>
      <c r="O299" s="1" t="s">
        <v>80</v>
      </c>
      <c r="P299" s="1" t="s">
        <v>43</v>
      </c>
      <c r="Q299" s="1" t="s">
        <v>43</v>
      </c>
      <c r="R299" s="3">
        <v>0</v>
      </c>
      <c r="S299" s="1" t="s">
        <v>44</v>
      </c>
      <c r="T299" s="1" t="s">
        <v>45</v>
      </c>
      <c r="U299" s="1" t="s">
        <v>915</v>
      </c>
      <c r="V299" s="1" t="s">
        <v>46</v>
      </c>
      <c r="W299" s="1" t="s">
        <v>81</v>
      </c>
      <c r="X299" s="1" t="s">
        <v>1172</v>
      </c>
      <c r="Y299" s="1" t="s">
        <v>83</v>
      </c>
      <c r="Z299" s="1" t="s">
        <v>952</v>
      </c>
      <c r="AA299" s="1" t="s">
        <v>51</v>
      </c>
      <c r="AB299" s="1" t="s">
        <v>1172</v>
      </c>
      <c r="AC299" s="1" t="s">
        <v>37</v>
      </c>
    </row>
    <row r="300" spans="1:29" hidden="1" x14ac:dyDescent="0.25">
      <c r="A300" s="1" t="s">
        <v>33</v>
      </c>
      <c r="B300" s="1" t="s">
        <v>34</v>
      </c>
      <c r="C300" s="2">
        <v>44742</v>
      </c>
      <c r="D300" s="1" t="s">
        <v>73</v>
      </c>
      <c r="E300" s="1" t="s">
        <v>74</v>
      </c>
      <c r="F300" s="1" t="s">
        <v>37</v>
      </c>
      <c r="G300" s="1" t="s">
        <v>915</v>
      </c>
      <c r="H300" s="1" t="s">
        <v>76</v>
      </c>
      <c r="I300" s="3">
        <v>100000</v>
      </c>
      <c r="J300" s="3">
        <v>0</v>
      </c>
      <c r="K300" s="1" t="s">
        <v>40</v>
      </c>
      <c r="L300" s="1" t="s">
        <v>135</v>
      </c>
      <c r="M300" s="1" t="s">
        <v>136</v>
      </c>
      <c r="N300" s="1" t="s">
        <v>79</v>
      </c>
      <c r="O300" s="1" t="s">
        <v>80</v>
      </c>
      <c r="P300" s="1" t="s">
        <v>43</v>
      </c>
      <c r="Q300" s="1" t="s">
        <v>43</v>
      </c>
      <c r="R300" s="3">
        <v>0</v>
      </c>
      <c r="S300" s="1" t="s">
        <v>44</v>
      </c>
      <c r="T300" s="1" t="s">
        <v>45</v>
      </c>
      <c r="U300" s="1" t="s">
        <v>915</v>
      </c>
      <c r="V300" s="1" t="s">
        <v>46</v>
      </c>
      <c r="W300" s="1" t="s">
        <v>81</v>
      </c>
      <c r="X300" s="1" t="s">
        <v>1172</v>
      </c>
      <c r="Y300" s="1" t="s">
        <v>83</v>
      </c>
      <c r="Z300" s="1" t="s">
        <v>952</v>
      </c>
      <c r="AA300" s="1" t="s">
        <v>51</v>
      </c>
      <c r="AB300" s="1" t="s">
        <v>1172</v>
      </c>
      <c r="AC300" s="1" t="s">
        <v>37</v>
      </c>
    </row>
    <row r="301" spans="1:29" hidden="1" x14ac:dyDescent="0.25">
      <c r="A301" s="1" t="s">
        <v>33</v>
      </c>
      <c r="B301" s="1" t="s">
        <v>34</v>
      </c>
      <c r="C301" s="2">
        <v>44742</v>
      </c>
      <c r="D301" s="1" t="s">
        <v>73</v>
      </c>
      <c r="E301" s="1" t="s">
        <v>74</v>
      </c>
      <c r="F301" s="1" t="s">
        <v>37</v>
      </c>
      <c r="G301" s="1" t="s">
        <v>915</v>
      </c>
      <c r="H301" s="1" t="s">
        <v>76</v>
      </c>
      <c r="I301" s="3">
        <v>158208</v>
      </c>
      <c r="J301" s="3">
        <v>0</v>
      </c>
      <c r="K301" s="1" t="s">
        <v>40</v>
      </c>
      <c r="L301" s="1" t="s">
        <v>537</v>
      </c>
      <c r="M301" s="1" t="s">
        <v>538</v>
      </c>
      <c r="N301" s="1" t="s">
        <v>79</v>
      </c>
      <c r="O301" s="1" t="s">
        <v>80</v>
      </c>
      <c r="P301" s="1" t="s">
        <v>43</v>
      </c>
      <c r="Q301" s="1" t="s">
        <v>43</v>
      </c>
      <c r="R301" s="3">
        <v>0</v>
      </c>
      <c r="S301" s="1" t="s">
        <v>44</v>
      </c>
      <c r="T301" s="1" t="s">
        <v>45</v>
      </c>
      <c r="U301" s="1" t="s">
        <v>915</v>
      </c>
      <c r="V301" s="1" t="s">
        <v>46</v>
      </c>
      <c r="W301" s="1" t="s">
        <v>81</v>
      </c>
      <c r="X301" s="1" t="s">
        <v>1172</v>
      </c>
      <c r="Y301" s="1" t="s">
        <v>83</v>
      </c>
      <c r="Z301" s="1" t="s">
        <v>952</v>
      </c>
      <c r="AA301" s="1" t="s">
        <v>51</v>
      </c>
      <c r="AB301" s="1" t="s">
        <v>1172</v>
      </c>
      <c r="AC301" s="1" t="s">
        <v>37</v>
      </c>
    </row>
    <row r="302" spans="1:29" hidden="1" x14ac:dyDescent="0.25">
      <c r="A302" s="1" t="s">
        <v>33</v>
      </c>
      <c r="B302" s="1" t="s">
        <v>34</v>
      </c>
      <c r="C302" s="2">
        <v>44742</v>
      </c>
      <c r="D302" s="1" t="s">
        <v>73</v>
      </c>
      <c r="E302" s="1" t="s">
        <v>74</v>
      </c>
      <c r="F302" s="1" t="s">
        <v>37</v>
      </c>
      <c r="G302" s="1" t="s">
        <v>915</v>
      </c>
      <c r="H302" s="1" t="s">
        <v>76</v>
      </c>
      <c r="I302" s="3">
        <v>350660</v>
      </c>
      <c r="J302" s="3">
        <v>0</v>
      </c>
      <c r="K302" s="1" t="s">
        <v>40</v>
      </c>
      <c r="L302" s="1" t="s">
        <v>125</v>
      </c>
      <c r="M302" s="1" t="s">
        <v>126</v>
      </c>
      <c r="N302" s="1" t="s">
        <v>79</v>
      </c>
      <c r="O302" s="1" t="s">
        <v>80</v>
      </c>
      <c r="P302" s="1" t="s">
        <v>43</v>
      </c>
      <c r="Q302" s="1" t="s">
        <v>43</v>
      </c>
      <c r="R302" s="3">
        <v>0</v>
      </c>
      <c r="S302" s="1" t="s">
        <v>44</v>
      </c>
      <c r="T302" s="1" t="s">
        <v>45</v>
      </c>
      <c r="U302" s="1" t="s">
        <v>915</v>
      </c>
      <c r="V302" s="1" t="s">
        <v>46</v>
      </c>
      <c r="W302" s="1" t="s">
        <v>81</v>
      </c>
      <c r="X302" s="1" t="s">
        <v>1172</v>
      </c>
      <c r="Y302" s="1" t="s">
        <v>83</v>
      </c>
      <c r="Z302" s="1" t="s">
        <v>952</v>
      </c>
      <c r="AA302" s="1" t="s">
        <v>51</v>
      </c>
      <c r="AB302" s="1" t="s">
        <v>1172</v>
      </c>
      <c r="AC302" s="1" t="s">
        <v>37</v>
      </c>
    </row>
    <row r="303" spans="1:29" hidden="1" x14ac:dyDescent="0.25">
      <c r="A303" s="1" t="s">
        <v>33</v>
      </c>
      <c r="B303" s="1" t="s">
        <v>34</v>
      </c>
      <c r="C303" s="2">
        <v>44742</v>
      </c>
      <c r="D303" s="1" t="s">
        <v>73</v>
      </c>
      <c r="E303" s="1" t="s">
        <v>74</v>
      </c>
      <c r="F303" s="1" t="s">
        <v>37</v>
      </c>
      <c r="G303" s="1" t="s">
        <v>915</v>
      </c>
      <c r="H303" s="1" t="s">
        <v>76</v>
      </c>
      <c r="I303" s="3">
        <v>42440</v>
      </c>
      <c r="J303" s="3">
        <v>0</v>
      </c>
      <c r="K303" s="1" t="s">
        <v>40</v>
      </c>
      <c r="L303" s="1" t="s">
        <v>1173</v>
      </c>
      <c r="M303" s="1" t="s">
        <v>872</v>
      </c>
      <c r="N303" s="1" t="s">
        <v>79</v>
      </c>
      <c r="O303" s="1" t="s">
        <v>80</v>
      </c>
      <c r="P303" s="1" t="s">
        <v>43</v>
      </c>
      <c r="Q303" s="1" t="s">
        <v>43</v>
      </c>
      <c r="R303" s="3">
        <v>0</v>
      </c>
      <c r="S303" s="1" t="s">
        <v>44</v>
      </c>
      <c r="T303" s="1" t="s">
        <v>45</v>
      </c>
      <c r="U303" s="1" t="s">
        <v>915</v>
      </c>
      <c r="V303" s="1" t="s">
        <v>46</v>
      </c>
      <c r="W303" s="1" t="s">
        <v>81</v>
      </c>
      <c r="X303" s="1" t="s">
        <v>1172</v>
      </c>
      <c r="Y303" s="1" t="s">
        <v>83</v>
      </c>
      <c r="Z303" s="1" t="s">
        <v>952</v>
      </c>
      <c r="AA303" s="1" t="s">
        <v>51</v>
      </c>
      <c r="AB303" s="1" t="s">
        <v>1172</v>
      </c>
      <c r="AC303" s="1" t="s">
        <v>37</v>
      </c>
    </row>
    <row r="304" spans="1:29" hidden="1" x14ac:dyDescent="0.25">
      <c r="A304" s="1" t="s">
        <v>33</v>
      </c>
      <c r="B304" s="1" t="s">
        <v>34</v>
      </c>
      <c r="C304" s="2">
        <v>44742</v>
      </c>
      <c r="D304" s="1" t="s">
        <v>73</v>
      </c>
      <c r="E304" s="1" t="s">
        <v>74</v>
      </c>
      <c r="F304" s="1" t="s">
        <v>37</v>
      </c>
      <c r="G304" s="1" t="s">
        <v>915</v>
      </c>
      <c r="H304" s="1" t="s">
        <v>76</v>
      </c>
      <c r="I304" s="3">
        <v>170161</v>
      </c>
      <c r="J304" s="3">
        <v>0</v>
      </c>
      <c r="K304" s="1" t="s">
        <v>40</v>
      </c>
      <c r="L304" s="1" t="s">
        <v>480</v>
      </c>
      <c r="M304" s="1" t="s">
        <v>481</v>
      </c>
      <c r="N304" s="1" t="s">
        <v>79</v>
      </c>
      <c r="O304" s="1" t="s">
        <v>80</v>
      </c>
      <c r="P304" s="1" t="s">
        <v>43</v>
      </c>
      <c r="Q304" s="1" t="s">
        <v>43</v>
      </c>
      <c r="R304" s="3">
        <v>0</v>
      </c>
      <c r="S304" s="1" t="s">
        <v>44</v>
      </c>
      <c r="T304" s="1" t="s">
        <v>45</v>
      </c>
      <c r="U304" s="1" t="s">
        <v>915</v>
      </c>
      <c r="V304" s="1" t="s">
        <v>46</v>
      </c>
      <c r="W304" s="1" t="s">
        <v>81</v>
      </c>
      <c r="X304" s="1" t="s">
        <v>1172</v>
      </c>
      <c r="Y304" s="1" t="s">
        <v>83</v>
      </c>
      <c r="Z304" s="1" t="s">
        <v>952</v>
      </c>
      <c r="AA304" s="1" t="s">
        <v>51</v>
      </c>
      <c r="AB304" s="1" t="s">
        <v>1172</v>
      </c>
      <c r="AC304" s="1" t="s">
        <v>37</v>
      </c>
    </row>
    <row r="305" spans="1:29" hidden="1" x14ac:dyDescent="0.25">
      <c r="A305" s="1" t="s">
        <v>33</v>
      </c>
      <c r="B305" s="1" t="s">
        <v>34</v>
      </c>
      <c r="C305" s="2">
        <v>44742</v>
      </c>
      <c r="D305" s="1" t="s">
        <v>73</v>
      </c>
      <c r="E305" s="1" t="s">
        <v>74</v>
      </c>
      <c r="F305" s="1" t="s">
        <v>37</v>
      </c>
      <c r="G305" s="1" t="s">
        <v>915</v>
      </c>
      <c r="H305" s="1" t="s">
        <v>76</v>
      </c>
      <c r="I305" s="3">
        <v>41758</v>
      </c>
      <c r="J305" s="3">
        <v>0</v>
      </c>
      <c r="K305" s="1" t="s">
        <v>40</v>
      </c>
      <c r="L305" s="1" t="s">
        <v>585</v>
      </c>
      <c r="M305" s="1" t="s">
        <v>586</v>
      </c>
      <c r="N305" s="1" t="s">
        <v>79</v>
      </c>
      <c r="O305" s="1" t="s">
        <v>80</v>
      </c>
      <c r="P305" s="1" t="s">
        <v>43</v>
      </c>
      <c r="Q305" s="1" t="s">
        <v>43</v>
      </c>
      <c r="R305" s="3">
        <v>0</v>
      </c>
      <c r="S305" s="1" t="s">
        <v>44</v>
      </c>
      <c r="T305" s="1" t="s">
        <v>45</v>
      </c>
      <c r="U305" s="1" t="s">
        <v>915</v>
      </c>
      <c r="V305" s="1" t="s">
        <v>46</v>
      </c>
      <c r="W305" s="1" t="s">
        <v>81</v>
      </c>
      <c r="X305" s="1" t="s">
        <v>1172</v>
      </c>
      <c r="Y305" s="1" t="s">
        <v>83</v>
      </c>
      <c r="Z305" s="1" t="s">
        <v>952</v>
      </c>
      <c r="AA305" s="1" t="s">
        <v>51</v>
      </c>
      <c r="AB305" s="1" t="s">
        <v>1172</v>
      </c>
      <c r="AC305" s="1" t="s">
        <v>37</v>
      </c>
    </row>
    <row r="306" spans="1:29" hidden="1" x14ac:dyDescent="0.25">
      <c r="A306" s="1" t="s">
        <v>33</v>
      </c>
      <c r="B306" s="1" t="s">
        <v>34</v>
      </c>
      <c r="C306" s="2">
        <v>44742</v>
      </c>
      <c r="D306" s="1" t="s">
        <v>73</v>
      </c>
      <c r="E306" s="1" t="s">
        <v>74</v>
      </c>
      <c r="F306" s="1" t="s">
        <v>37</v>
      </c>
      <c r="G306" s="1" t="s">
        <v>915</v>
      </c>
      <c r="H306" s="1" t="s">
        <v>76</v>
      </c>
      <c r="I306" s="3">
        <v>41199</v>
      </c>
      <c r="J306" s="3">
        <v>0</v>
      </c>
      <c r="K306" s="1" t="s">
        <v>40</v>
      </c>
      <c r="L306" s="1" t="s">
        <v>438</v>
      </c>
      <c r="M306" s="1" t="s">
        <v>439</v>
      </c>
      <c r="N306" s="1" t="s">
        <v>79</v>
      </c>
      <c r="O306" s="1" t="s">
        <v>80</v>
      </c>
      <c r="P306" s="1" t="s">
        <v>43</v>
      </c>
      <c r="Q306" s="1" t="s">
        <v>43</v>
      </c>
      <c r="R306" s="3">
        <v>0</v>
      </c>
      <c r="S306" s="1" t="s">
        <v>44</v>
      </c>
      <c r="T306" s="1" t="s">
        <v>45</v>
      </c>
      <c r="U306" s="1" t="s">
        <v>915</v>
      </c>
      <c r="V306" s="1" t="s">
        <v>46</v>
      </c>
      <c r="W306" s="1" t="s">
        <v>81</v>
      </c>
      <c r="X306" s="1" t="s">
        <v>1172</v>
      </c>
      <c r="Y306" s="1" t="s">
        <v>83</v>
      </c>
      <c r="Z306" s="1" t="s">
        <v>952</v>
      </c>
      <c r="AA306" s="1" t="s">
        <v>51</v>
      </c>
      <c r="AB306" s="1" t="s">
        <v>1172</v>
      </c>
      <c r="AC306" s="1" t="s">
        <v>37</v>
      </c>
    </row>
    <row r="307" spans="1:29" hidden="1" x14ac:dyDescent="0.25">
      <c r="A307" s="1" t="s">
        <v>33</v>
      </c>
      <c r="B307" s="1" t="s">
        <v>34</v>
      </c>
      <c r="C307" s="2">
        <v>44742</v>
      </c>
      <c r="D307" s="1" t="s">
        <v>73</v>
      </c>
      <c r="E307" s="1" t="s">
        <v>74</v>
      </c>
      <c r="F307" s="1" t="s">
        <v>37</v>
      </c>
      <c r="G307" s="1" t="s">
        <v>915</v>
      </c>
      <c r="H307" s="1" t="s">
        <v>76</v>
      </c>
      <c r="I307" s="3">
        <v>133334</v>
      </c>
      <c r="J307" s="3">
        <v>0</v>
      </c>
      <c r="K307" s="1" t="s">
        <v>40</v>
      </c>
      <c r="L307" s="1" t="s">
        <v>822</v>
      </c>
      <c r="M307" s="1" t="s">
        <v>823</v>
      </c>
      <c r="N307" s="1" t="s">
        <v>79</v>
      </c>
      <c r="O307" s="1" t="s">
        <v>80</v>
      </c>
      <c r="P307" s="1" t="s">
        <v>43</v>
      </c>
      <c r="Q307" s="1" t="s">
        <v>43</v>
      </c>
      <c r="R307" s="3">
        <v>0</v>
      </c>
      <c r="S307" s="1" t="s">
        <v>44</v>
      </c>
      <c r="T307" s="1" t="s">
        <v>45</v>
      </c>
      <c r="U307" s="1" t="s">
        <v>915</v>
      </c>
      <c r="V307" s="1" t="s">
        <v>46</v>
      </c>
      <c r="W307" s="1" t="s">
        <v>81</v>
      </c>
      <c r="X307" s="1" t="s">
        <v>1172</v>
      </c>
      <c r="Y307" s="1" t="s">
        <v>83</v>
      </c>
      <c r="Z307" s="1" t="s">
        <v>952</v>
      </c>
      <c r="AA307" s="1" t="s">
        <v>51</v>
      </c>
      <c r="AB307" s="1" t="s">
        <v>1172</v>
      </c>
      <c r="AC307" s="1" t="s">
        <v>37</v>
      </c>
    </row>
    <row r="308" spans="1:29" hidden="1" x14ac:dyDescent="0.25">
      <c r="A308" s="1" t="s">
        <v>33</v>
      </c>
      <c r="B308" s="1" t="s">
        <v>34</v>
      </c>
      <c r="C308" s="2">
        <v>44770</v>
      </c>
      <c r="D308" s="1" t="s">
        <v>35</v>
      </c>
      <c r="E308" s="1" t="s">
        <v>36</v>
      </c>
      <c r="F308" s="1" t="s">
        <v>37</v>
      </c>
      <c r="G308" s="1" t="s">
        <v>1174</v>
      </c>
      <c r="H308" s="1" t="s">
        <v>1175</v>
      </c>
      <c r="I308" s="3">
        <v>0</v>
      </c>
      <c r="J308" s="54">
        <v>73402</v>
      </c>
      <c r="K308" s="1" t="s">
        <v>40</v>
      </c>
      <c r="L308" s="1" t="s">
        <v>67</v>
      </c>
      <c r="M308" s="1" t="s">
        <v>68</v>
      </c>
      <c r="N308" s="1" t="s">
        <v>37</v>
      </c>
      <c r="O308" s="1" t="s">
        <v>43</v>
      </c>
      <c r="P308" s="1" t="s">
        <v>43</v>
      </c>
      <c r="Q308" s="1" t="s">
        <v>43</v>
      </c>
      <c r="R308" s="3">
        <v>0</v>
      </c>
      <c r="S308" s="1" t="s">
        <v>44</v>
      </c>
      <c r="T308" s="1" t="s">
        <v>45</v>
      </c>
      <c r="U308" s="1" t="s">
        <v>1174</v>
      </c>
      <c r="V308" s="1" t="s">
        <v>46</v>
      </c>
      <c r="W308" s="1" t="s">
        <v>47</v>
      </c>
      <c r="X308" s="1" t="s">
        <v>1176</v>
      </c>
      <c r="Y308" s="1" t="s">
        <v>49</v>
      </c>
      <c r="Z308" s="1" t="s">
        <v>918</v>
      </c>
      <c r="AA308" s="1" t="s">
        <v>51</v>
      </c>
      <c r="AB308" s="1" t="s">
        <v>1176</v>
      </c>
      <c r="AC308" s="1" t="s">
        <v>37</v>
      </c>
    </row>
    <row r="309" spans="1:29" hidden="1" x14ac:dyDescent="0.25">
      <c r="A309" s="1" t="s">
        <v>33</v>
      </c>
      <c r="B309" s="1" t="s">
        <v>34</v>
      </c>
      <c r="C309" s="2">
        <v>44770</v>
      </c>
      <c r="D309" s="1" t="s">
        <v>35</v>
      </c>
      <c r="E309" s="1" t="s">
        <v>36</v>
      </c>
      <c r="F309" s="1" t="s">
        <v>37</v>
      </c>
      <c r="G309" s="1" t="s">
        <v>1177</v>
      </c>
      <c r="H309" s="1" t="s">
        <v>1178</v>
      </c>
      <c r="I309" s="3">
        <v>0</v>
      </c>
      <c r="J309" s="54">
        <v>627815</v>
      </c>
      <c r="K309" s="1" t="s">
        <v>40</v>
      </c>
      <c r="L309" s="1" t="s">
        <v>62</v>
      </c>
      <c r="M309" s="1" t="s">
        <v>63</v>
      </c>
      <c r="N309" s="1" t="s">
        <v>37</v>
      </c>
      <c r="O309" s="1" t="s">
        <v>43</v>
      </c>
      <c r="P309" s="1" t="s">
        <v>43</v>
      </c>
      <c r="Q309" s="1" t="s">
        <v>43</v>
      </c>
      <c r="R309" s="3">
        <v>0</v>
      </c>
      <c r="S309" s="1" t="s">
        <v>44</v>
      </c>
      <c r="T309" s="1" t="s">
        <v>45</v>
      </c>
      <c r="U309" s="1" t="s">
        <v>1177</v>
      </c>
      <c r="V309" s="1" t="s">
        <v>46</v>
      </c>
      <c r="W309" s="1" t="s">
        <v>47</v>
      </c>
      <c r="X309" s="1" t="s">
        <v>1179</v>
      </c>
      <c r="Y309" s="1" t="s">
        <v>49</v>
      </c>
      <c r="Z309" s="1" t="s">
        <v>918</v>
      </c>
      <c r="AA309" s="1" t="s">
        <v>51</v>
      </c>
      <c r="AB309" s="1" t="s">
        <v>1179</v>
      </c>
      <c r="AC309" s="1" t="s">
        <v>37</v>
      </c>
    </row>
    <row r="310" spans="1:29" hidden="1" x14ac:dyDescent="0.25">
      <c r="A310" s="1" t="s">
        <v>33</v>
      </c>
      <c r="B310" s="1" t="s">
        <v>34</v>
      </c>
      <c r="C310" s="2">
        <v>44770</v>
      </c>
      <c r="D310" s="1" t="s">
        <v>35</v>
      </c>
      <c r="E310" s="1" t="s">
        <v>36</v>
      </c>
      <c r="F310" s="1" t="s">
        <v>37</v>
      </c>
      <c r="G310" s="1" t="s">
        <v>1180</v>
      </c>
      <c r="H310" s="1" t="s">
        <v>1181</v>
      </c>
      <c r="I310" s="3">
        <v>0</v>
      </c>
      <c r="J310" s="54">
        <v>138265</v>
      </c>
      <c r="K310" s="1" t="s">
        <v>40</v>
      </c>
      <c r="L310" s="1" t="s">
        <v>444</v>
      </c>
      <c r="M310" s="1" t="s">
        <v>445</v>
      </c>
      <c r="N310" s="1" t="s">
        <v>37</v>
      </c>
      <c r="O310" s="1" t="s">
        <v>43</v>
      </c>
      <c r="P310" s="1" t="s">
        <v>43</v>
      </c>
      <c r="Q310" s="1" t="s">
        <v>43</v>
      </c>
      <c r="R310" s="3">
        <v>0</v>
      </c>
      <c r="S310" s="1" t="s">
        <v>44</v>
      </c>
      <c r="T310" s="1" t="s">
        <v>45</v>
      </c>
      <c r="U310" s="1" t="s">
        <v>1180</v>
      </c>
      <c r="V310" s="1" t="s">
        <v>46</v>
      </c>
      <c r="W310" s="1" t="s">
        <v>47</v>
      </c>
      <c r="X310" s="1" t="s">
        <v>1182</v>
      </c>
      <c r="Y310" s="1" t="s">
        <v>49</v>
      </c>
      <c r="Z310" s="1" t="s">
        <v>918</v>
      </c>
      <c r="AA310" s="1" t="s">
        <v>51</v>
      </c>
      <c r="AB310" s="1" t="s">
        <v>1182</v>
      </c>
      <c r="AC310" s="1" t="s">
        <v>37</v>
      </c>
    </row>
    <row r="311" spans="1:29" hidden="1" x14ac:dyDescent="0.25">
      <c r="A311" s="1" t="s">
        <v>33</v>
      </c>
      <c r="B311" s="1" t="s">
        <v>34</v>
      </c>
      <c r="C311" s="2">
        <v>44770</v>
      </c>
      <c r="D311" s="1" t="s">
        <v>35</v>
      </c>
      <c r="E311" s="1" t="s">
        <v>36</v>
      </c>
      <c r="F311" s="1" t="s">
        <v>37</v>
      </c>
      <c r="G311" s="1" t="s">
        <v>1183</v>
      </c>
      <c r="H311" s="1" t="s">
        <v>1184</v>
      </c>
      <c r="I311" s="3">
        <v>0</v>
      </c>
      <c r="J311" s="54">
        <v>108990</v>
      </c>
      <c r="K311" s="1" t="s">
        <v>40</v>
      </c>
      <c r="L311" s="1" t="s">
        <v>41</v>
      </c>
      <c r="M311" s="1" t="s">
        <v>42</v>
      </c>
      <c r="N311" s="1" t="s">
        <v>37</v>
      </c>
      <c r="O311" s="1" t="s">
        <v>43</v>
      </c>
      <c r="P311" s="1" t="s">
        <v>43</v>
      </c>
      <c r="Q311" s="1" t="s">
        <v>43</v>
      </c>
      <c r="R311" s="3">
        <v>0</v>
      </c>
      <c r="S311" s="1" t="s">
        <v>44</v>
      </c>
      <c r="T311" s="1" t="s">
        <v>45</v>
      </c>
      <c r="U311" s="1" t="s">
        <v>1183</v>
      </c>
      <c r="V311" s="1" t="s">
        <v>46</v>
      </c>
      <c r="W311" s="1" t="s">
        <v>47</v>
      </c>
      <c r="X311" s="1" t="s">
        <v>1185</v>
      </c>
      <c r="Y311" s="1" t="s">
        <v>49</v>
      </c>
      <c r="Z311" s="1" t="s">
        <v>918</v>
      </c>
      <c r="AA311" s="1" t="s">
        <v>51</v>
      </c>
      <c r="AB311" s="1" t="s">
        <v>1185</v>
      </c>
      <c r="AC311" s="1" t="s">
        <v>37</v>
      </c>
    </row>
    <row r="312" spans="1:29" hidden="1" x14ac:dyDescent="0.25">
      <c r="A312" s="1" t="s">
        <v>33</v>
      </c>
      <c r="B312" s="1" t="s">
        <v>34</v>
      </c>
      <c r="C312" s="2">
        <v>44773</v>
      </c>
      <c r="D312" s="1" t="s">
        <v>73</v>
      </c>
      <c r="E312" s="1" t="s">
        <v>74</v>
      </c>
      <c r="F312" s="1" t="s">
        <v>37</v>
      </c>
      <c r="G312" s="1" t="s">
        <v>919</v>
      </c>
      <c r="H312" s="1" t="s">
        <v>76</v>
      </c>
      <c r="I312" s="3">
        <v>104496</v>
      </c>
      <c r="J312" s="3">
        <v>0</v>
      </c>
      <c r="K312" s="1" t="s">
        <v>40</v>
      </c>
      <c r="L312" s="1" t="s">
        <v>482</v>
      </c>
      <c r="M312" s="1" t="s">
        <v>483</v>
      </c>
      <c r="N312" s="1" t="s">
        <v>79</v>
      </c>
      <c r="O312" s="1" t="s">
        <v>80</v>
      </c>
      <c r="P312" s="1" t="s">
        <v>43</v>
      </c>
      <c r="Q312" s="1" t="s">
        <v>43</v>
      </c>
      <c r="R312" s="3">
        <v>0</v>
      </c>
      <c r="S312" s="1" t="s">
        <v>44</v>
      </c>
      <c r="T312" s="1" t="s">
        <v>45</v>
      </c>
      <c r="U312" s="1" t="s">
        <v>919</v>
      </c>
      <c r="V312" s="1" t="s">
        <v>46</v>
      </c>
      <c r="W312" s="1" t="s">
        <v>975</v>
      </c>
      <c r="X312" s="1" t="s">
        <v>1186</v>
      </c>
      <c r="Y312" s="1" t="s">
        <v>83</v>
      </c>
      <c r="Z312" s="1" t="s">
        <v>1187</v>
      </c>
      <c r="AA312" s="1" t="s">
        <v>51</v>
      </c>
      <c r="AB312" s="1" t="s">
        <v>1186</v>
      </c>
      <c r="AC312" s="1" t="s">
        <v>37</v>
      </c>
    </row>
    <row r="313" spans="1:29" hidden="1" x14ac:dyDescent="0.25">
      <c r="A313" s="1" t="s">
        <v>33</v>
      </c>
      <c r="B313" s="1" t="s">
        <v>34</v>
      </c>
      <c r="C313" s="2">
        <v>44773</v>
      </c>
      <c r="D313" s="1" t="s">
        <v>73</v>
      </c>
      <c r="E313" s="1" t="s">
        <v>74</v>
      </c>
      <c r="F313" s="1" t="s">
        <v>37</v>
      </c>
      <c r="G313" s="1" t="s">
        <v>919</v>
      </c>
      <c r="H313" s="1" t="s">
        <v>76</v>
      </c>
      <c r="I313" s="3">
        <v>935631</v>
      </c>
      <c r="J313" s="3">
        <v>0</v>
      </c>
      <c r="K313" s="1" t="s">
        <v>40</v>
      </c>
      <c r="L313" s="1" t="s">
        <v>452</v>
      </c>
      <c r="M313" s="1" t="s">
        <v>453</v>
      </c>
      <c r="N313" s="1" t="s">
        <v>928</v>
      </c>
      <c r="O313" s="1" t="s">
        <v>929</v>
      </c>
      <c r="P313" s="1" t="s">
        <v>43</v>
      </c>
      <c r="Q313" s="1" t="s">
        <v>43</v>
      </c>
      <c r="R313" s="3">
        <v>0</v>
      </c>
      <c r="S313" s="1" t="s">
        <v>44</v>
      </c>
      <c r="T313" s="1" t="s">
        <v>45</v>
      </c>
      <c r="U313" s="1" t="s">
        <v>919</v>
      </c>
      <c r="V313" s="1" t="s">
        <v>46</v>
      </c>
      <c r="W313" s="1" t="s">
        <v>975</v>
      </c>
      <c r="X313" s="1" t="s">
        <v>1186</v>
      </c>
      <c r="Y313" s="1" t="s">
        <v>83</v>
      </c>
      <c r="Z313" s="1" t="s">
        <v>1187</v>
      </c>
      <c r="AA313" s="1" t="s">
        <v>51</v>
      </c>
      <c r="AB313" s="1" t="s">
        <v>1186</v>
      </c>
      <c r="AC313" s="1" t="s">
        <v>37</v>
      </c>
    </row>
    <row r="314" spans="1:29" hidden="1" x14ac:dyDescent="0.25">
      <c r="A314" s="1" t="s">
        <v>33</v>
      </c>
      <c r="B314" s="1" t="s">
        <v>34</v>
      </c>
      <c r="C314" s="2">
        <v>44773</v>
      </c>
      <c r="D314" s="1" t="s">
        <v>73</v>
      </c>
      <c r="E314" s="1" t="s">
        <v>74</v>
      </c>
      <c r="F314" s="1" t="s">
        <v>37</v>
      </c>
      <c r="G314" s="1" t="s">
        <v>919</v>
      </c>
      <c r="H314" s="1" t="s">
        <v>76</v>
      </c>
      <c r="I314" s="3">
        <v>924443</v>
      </c>
      <c r="J314" s="3">
        <v>0</v>
      </c>
      <c r="K314" s="1" t="s">
        <v>40</v>
      </c>
      <c r="L314" s="1" t="s">
        <v>492</v>
      </c>
      <c r="M314" s="1" t="s">
        <v>493</v>
      </c>
      <c r="N314" s="1" t="s">
        <v>1078</v>
      </c>
      <c r="O314" s="1" t="s">
        <v>1079</v>
      </c>
      <c r="P314" s="1" t="s">
        <v>43</v>
      </c>
      <c r="Q314" s="1" t="s">
        <v>43</v>
      </c>
      <c r="R314" s="3">
        <v>0</v>
      </c>
      <c r="S314" s="1" t="s">
        <v>44</v>
      </c>
      <c r="T314" s="1" t="s">
        <v>45</v>
      </c>
      <c r="U314" s="1" t="s">
        <v>919</v>
      </c>
      <c r="V314" s="1" t="s">
        <v>46</v>
      </c>
      <c r="W314" s="1" t="s">
        <v>975</v>
      </c>
      <c r="X314" s="1" t="s">
        <v>1186</v>
      </c>
      <c r="Y314" s="1" t="s">
        <v>83</v>
      </c>
      <c r="Z314" s="1" t="s">
        <v>1187</v>
      </c>
      <c r="AA314" s="1" t="s">
        <v>51</v>
      </c>
      <c r="AB314" s="1" t="s">
        <v>1186</v>
      </c>
      <c r="AC314" s="1" t="s">
        <v>37</v>
      </c>
    </row>
    <row r="315" spans="1:29" hidden="1" x14ac:dyDescent="0.25">
      <c r="A315" s="1" t="s">
        <v>33</v>
      </c>
      <c r="B315" s="1" t="s">
        <v>34</v>
      </c>
      <c r="C315" s="2">
        <v>44773</v>
      </c>
      <c r="D315" s="1" t="s">
        <v>73</v>
      </c>
      <c r="E315" s="1" t="s">
        <v>74</v>
      </c>
      <c r="F315" s="1" t="s">
        <v>37</v>
      </c>
      <c r="G315" s="1" t="s">
        <v>919</v>
      </c>
      <c r="H315" s="1" t="s">
        <v>76</v>
      </c>
      <c r="I315" s="3">
        <v>300000</v>
      </c>
      <c r="J315" s="3">
        <v>0</v>
      </c>
      <c r="K315" s="1" t="s">
        <v>40</v>
      </c>
      <c r="L315" s="1" t="s">
        <v>559</v>
      </c>
      <c r="M315" s="1" t="s">
        <v>560</v>
      </c>
      <c r="N315" s="1" t="s">
        <v>79</v>
      </c>
      <c r="O315" s="1" t="s">
        <v>80</v>
      </c>
      <c r="P315" s="1" t="s">
        <v>43</v>
      </c>
      <c r="Q315" s="1" t="s">
        <v>43</v>
      </c>
      <c r="R315" s="3">
        <v>0</v>
      </c>
      <c r="S315" s="1" t="s">
        <v>44</v>
      </c>
      <c r="T315" s="1" t="s">
        <v>45</v>
      </c>
      <c r="U315" s="1" t="s">
        <v>919</v>
      </c>
      <c r="V315" s="1" t="s">
        <v>46</v>
      </c>
      <c r="W315" s="1" t="s">
        <v>975</v>
      </c>
      <c r="X315" s="1" t="s">
        <v>1186</v>
      </c>
      <c r="Y315" s="1" t="s">
        <v>83</v>
      </c>
      <c r="Z315" s="1" t="s">
        <v>1187</v>
      </c>
      <c r="AA315" s="1" t="s">
        <v>51</v>
      </c>
      <c r="AB315" s="1" t="s">
        <v>1186</v>
      </c>
      <c r="AC315" s="1" t="s">
        <v>37</v>
      </c>
    </row>
    <row r="316" spans="1:29" hidden="1" x14ac:dyDescent="0.25">
      <c r="A316" s="1" t="s">
        <v>33</v>
      </c>
      <c r="B316" s="1" t="s">
        <v>34</v>
      </c>
      <c r="C316" s="2">
        <v>44773</v>
      </c>
      <c r="D316" s="1" t="s">
        <v>73</v>
      </c>
      <c r="E316" s="1" t="s">
        <v>74</v>
      </c>
      <c r="F316" s="1" t="s">
        <v>37</v>
      </c>
      <c r="G316" s="1" t="s">
        <v>919</v>
      </c>
      <c r="H316" s="1" t="s">
        <v>76</v>
      </c>
      <c r="I316" s="3">
        <v>114344</v>
      </c>
      <c r="J316" s="3">
        <v>0</v>
      </c>
      <c r="K316" s="1" t="s">
        <v>40</v>
      </c>
      <c r="L316" s="1" t="s">
        <v>408</v>
      </c>
      <c r="M316" s="1" t="s">
        <v>409</v>
      </c>
      <c r="N316" s="1" t="s">
        <v>79</v>
      </c>
      <c r="O316" s="1" t="s">
        <v>80</v>
      </c>
      <c r="P316" s="1" t="s">
        <v>43</v>
      </c>
      <c r="Q316" s="1" t="s">
        <v>43</v>
      </c>
      <c r="R316" s="3">
        <v>0</v>
      </c>
      <c r="S316" s="1" t="s">
        <v>44</v>
      </c>
      <c r="T316" s="1" t="s">
        <v>45</v>
      </c>
      <c r="U316" s="1" t="s">
        <v>919</v>
      </c>
      <c r="V316" s="1" t="s">
        <v>46</v>
      </c>
      <c r="W316" s="1" t="s">
        <v>975</v>
      </c>
      <c r="X316" s="1" t="s">
        <v>1186</v>
      </c>
      <c r="Y316" s="1" t="s">
        <v>83</v>
      </c>
      <c r="Z316" s="1" t="s">
        <v>1187</v>
      </c>
      <c r="AA316" s="1" t="s">
        <v>51</v>
      </c>
      <c r="AB316" s="1" t="s">
        <v>1186</v>
      </c>
      <c r="AC316" s="1" t="s">
        <v>37</v>
      </c>
    </row>
    <row r="317" spans="1:29" hidden="1" x14ac:dyDescent="0.25">
      <c r="A317" s="1" t="s">
        <v>33</v>
      </c>
      <c r="B317" s="1" t="s">
        <v>34</v>
      </c>
      <c r="C317" s="2">
        <v>44773</v>
      </c>
      <c r="D317" s="1" t="s">
        <v>73</v>
      </c>
      <c r="E317" s="1" t="s">
        <v>74</v>
      </c>
      <c r="F317" s="1" t="s">
        <v>37</v>
      </c>
      <c r="G317" s="1" t="s">
        <v>919</v>
      </c>
      <c r="H317" s="1" t="s">
        <v>76</v>
      </c>
      <c r="I317" s="3">
        <v>616739</v>
      </c>
      <c r="J317" s="3">
        <v>0</v>
      </c>
      <c r="K317" s="1" t="s">
        <v>40</v>
      </c>
      <c r="L317" s="1" t="s">
        <v>77</v>
      </c>
      <c r="M317" s="1" t="s">
        <v>78</v>
      </c>
      <c r="N317" s="1" t="s">
        <v>79</v>
      </c>
      <c r="O317" s="1" t="s">
        <v>80</v>
      </c>
      <c r="P317" s="1" t="s">
        <v>43</v>
      </c>
      <c r="Q317" s="1" t="s">
        <v>43</v>
      </c>
      <c r="R317" s="3">
        <v>0</v>
      </c>
      <c r="S317" s="1" t="s">
        <v>44</v>
      </c>
      <c r="T317" s="1" t="s">
        <v>45</v>
      </c>
      <c r="U317" s="1" t="s">
        <v>919</v>
      </c>
      <c r="V317" s="1" t="s">
        <v>46</v>
      </c>
      <c r="W317" s="1" t="s">
        <v>975</v>
      </c>
      <c r="X317" s="1" t="s">
        <v>1186</v>
      </c>
      <c r="Y317" s="1" t="s">
        <v>83</v>
      </c>
      <c r="Z317" s="1" t="s">
        <v>1187</v>
      </c>
      <c r="AA317" s="1" t="s">
        <v>51</v>
      </c>
      <c r="AB317" s="1" t="s">
        <v>1186</v>
      </c>
      <c r="AC317" s="1" t="s">
        <v>37</v>
      </c>
    </row>
    <row r="318" spans="1:29" hidden="1" x14ac:dyDescent="0.25">
      <c r="A318" s="1" t="s">
        <v>33</v>
      </c>
      <c r="B318" s="1" t="s">
        <v>34</v>
      </c>
      <c r="C318" s="2">
        <v>44773</v>
      </c>
      <c r="D318" s="1" t="s">
        <v>73</v>
      </c>
      <c r="E318" s="1" t="s">
        <v>74</v>
      </c>
      <c r="F318" s="1" t="s">
        <v>37</v>
      </c>
      <c r="G318" s="1" t="s">
        <v>919</v>
      </c>
      <c r="H318" s="1" t="s">
        <v>76</v>
      </c>
      <c r="I318" s="3">
        <v>33334</v>
      </c>
      <c r="J318" s="3">
        <v>0</v>
      </c>
      <c r="K318" s="1" t="s">
        <v>40</v>
      </c>
      <c r="L318" s="1" t="s">
        <v>844</v>
      </c>
      <c r="M318" s="1" t="s">
        <v>845</v>
      </c>
      <c r="N318" s="1" t="s">
        <v>79</v>
      </c>
      <c r="O318" s="1" t="s">
        <v>80</v>
      </c>
      <c r="P318" s="1" t="s">
        <v>43</v>
      </c>
      <c r="Q318" s="1" t="s">
        <v>43</v>
      </c>
      <c r="R318" s="3">
        <v>0</v>
      </c>
      <c r="S318" s="1" t="s">
        <v>44</v>
      </c>
      <c r="T318" s="1" t="s">
        <v>45</v>
      </c>
      <c r="U318" s="1" t="s">
        <v>919</v>
      </c>
      <c r="V318" s="1" t="s">
        <v>46</v>
      </c>
      <c r="W318" s="1" t="s">
        <v>975</v>
      </c>
      <c r="X318" s="1" t="s">
        <v>1186</v>
      </c>
      <c r="Y318" s="1" t="s">
        <v>83</v>
      </c>
      <c r="Z318" s="1" t="s">
        <v>1187</v>
      </c>
      <c r="AA318" s="1" t="s">
        <v>51</v>
      </c>
      <c r="AB318" s="1" t="s">
        <v>1186</v>
      </c>
      <c r="AC318" s="1" t="s">
        <v>37</v>
      </c>
    </row>
    <row r="319" spans="1:29" hidden="1" x14ac:dyDescent="0.25">
      <c r="A319" s="1" t="s">
        <v>33</v>
      </c>
      <c r="B319" s="1" t="s">
        <v>34</v>
      </c>
      <c r="C319" s="2">
        <v>44773</v>
      </c>
      <c r="D319" s="1" t="s">
        <v>73</v>
      </c>
      <c r="E319" s="1" t="s">
        <v>74</v>
      </c>
      <c r="F319" s="1" t="s">
        <v>37</v>
      </c>
      <c r="G319" s="1" t="s">
        <v>919</v>
      </c>
      <c r="H319" s="1" t="s">
        <v>76</v>
      </c>
      <c r="I319" s="3">
        <v>67877</v>
      </c>
      <c r="J319" s="3">
        <v>0</v>
      </c>
      <c r="K319" s="1" t="s">
        <v>40</v>
      </c>
      <c r="L319" s="1" t="s">
        <v>246</v>
      </c>
      <c r="M319" s="1" t="s">
        <v>247</v>
      </c>
      <c r="N319" s="1" t="s">
        <v>79</v>
      </c>
      <c r="O319" s="1" t="s">
        <v>80</v>
      </c>
      <c r="P319" s="1" t="s">
        <v>43</v>
      </c>
      <c r="Q319" s="1" t="s">
        <v>43</v>
      </c>
      <c r="R319" s="3">
        <v>0</v>
      </c>
      <c r="S319" s="1" t="s">
        <v>44</v>
      </c>
      <c r="T319" s="1" t="s">
        <v>45</v>
      </c>
      <c r="U319" s="1" t="s">
        <v>919</v>
      </c>
      <c r="V319" s="1" t="s">
        <v>46</v>
      </c>
      <c r="W319" s="1" t="s">
        <v>975</v>
      </c>
      <c r="X319" s="1" t="s">
        <v>1186</v>
      </c>
      <c r="Y319" s="1" t="s">
        <v>83</v>
      </c>
      <c r="Z319" s="1" t="s">
        <v>1187</v>
      </c>
      <c r="AA319" s="1" t="s">
        <v>51</v>
      </c>
      <c r="AB319" s="1" t="s">
        <v>1186</v>
      </c>
      <c r="AC319" s="1" t="s">
        <v>37</v>
      </c>
    </row>
    <row r="320" spans="1:29" hidden="1" x14ac:dyDescent="0.25">
      <c r="A320" s="1" t="s">
        <v>33</v>
      </c>
      <c r="B320" s="1" t="s">
        <v>34</v>
      </c>
      <c r="C320" s="2">
        <v>44773</v>
      </c>
      <c r="D320" s="1" t="s">
        <v>73</v>
      </c>
      <c r="E320" s="1" t="s">
        <v>74</v>
      </c>
      <c r="F320" s="1" t="s">
        <v>37</v>
      </c>
      <c r="G320" s="1" t="s">
        <v>919</v>
      </c>
      <c r="H320" s="1" t="s">
        <v>76</v>
      </c>
      <c r="I320" s="3">
        <v>37172</v>
      </c>
      <c r="J320" s="3">
        <v>0</v>
      </c>
      <c r="K320" s="1" t="s">
        <v>40</v>
      </c>
      <c r="L320" s="1" t="s">
        <v>500</v>
      </c>
      <c r="M320" s="1" t="s">
        <v>501</v>
      </c>
      <c r="N320" s="1" t="s">
        <v>79</v>
      </c>
      <c r="O320" s="1" t="s">
        <v>80</v>
      </c>
      <c r="P320" s="1" t="s">
        <v>43</v>
      </c>
      <c r="Q320" s="1" t="s">
        <v>43</v>
      </c>
      <c r="R320" s="3">
        <v>0</v>
      </c>
      <c r="S320" s="1" t="s">
        <v>44</v>
      </c>
      <c r="T320" s="1" t="s">
        <v>45</v>
      </c>
      <c r="U320" s="1" t="s">
        <v>919</v>
      </c>
      <c r="V320" s="1" t="s">
        <v>46</v>
      </c>
      <c r="W320" s="1" t="s">
        <v>975</v>
      </c>
      <c r="X320" s="1" t="s">
        <v>1186</v>
      </c>
      <c r="Y320" s="1" t="s">
        <v>83</v>
      </c>
      <c r="Z320" s="1" t="s">
        <v>1187</v>
      </c>
      <c r="AA320" s="1" t="s">
        <v>51</v>
      </c>
      <c r="AB320" s="1" t="s">
        <v>1186</v>
      </c>
      <c r="AC320" s="1" t="s">
        <v>37</v>
      </c>
    </row>
    <row r="321" spans="1:29" hidden="1" x14ac:dyDescent="0.25">
      <c r="A321" s="1" t="s">
        <v>33</v>
      </c>
      <c r="B321" s="1" t="s">
        <v>34</v>
      </c>
      <c r="C321" s="2">
        <v>44773</v>
      </c>
      <c r="D321" s="1" t="s">
        <v>73</v>
      </c>
      <c r="E321" s="1" t="s">
        <v>74</v>
      </c>
      <c r="F321" s="1" t="s">
        <v>37</v>
      </c>
      <c r="G321" s="1" t="s">
        <v>919</v>
      </c>
      <c r="H321" s="1" t="s">
        <v>76</v>
      </c>
      <c r="I321" s="3">
        <v>39741</v>
      </c>
      <c r="J321" s="3">
        <v>0</v>
      </c>
      <c r="K321" s="1" t="s">
        <v>40</v>
      </c>
      <c r="L321" s="1" t="s">
        <v>162</v>
      </c>
      <c r="M321" s="1" t="s">
        <v>163</v>
      </c>
      <c r="N321" s="1" t="s">
        <v>79</v>
      </c>
      <c r="O321" s="1" t="s">
        <v>80</v>
      </c>
      <c r="P321" s="1" t="s">
        <v>43</v>
      </c>
      <c r="Q321" s="1" t="s">
        <v>43</v>
      </c>
      <c r="R321" s="3">
        <v>0</v>
      </c>
      <c r="S321" s="1" t="s">
        <v>44</v>
      </c>
      <c r="T321" s="1" t="s">
        <v>45</v>
      </c>
      <c r="U321" s="1" t="s">
        <v>919</v>
      </c>
      <c r="V321" s="1" t="s">
        <v>46</v>
      </c>
      <c r="W321" s="1" t="s">
        <v>975</v>
      </c>
      <c r="X321" s="1" t="s">
        <v>1186</v>
      </c>
      <c r="Y321" s="1" t="s">
        <v>83</v>
      </c>
      <c r="Z321" s="1" t="s">
        <v>1187</v>
      </c>
      <c r="AA321" s="1" t="s">
        <v>51</v>
      </c>
      <c r="AB321" s="1" t="s">
        <v>1186</v>
      </c>
      <c r="AC321" s="1" t="s">
        <v>37</v>
      </c>
    </row>
    <row r="322" spans="1:29" hidden="1" x14ac:dyDescent="0.25">
      <c r="A322" s="1" t="s">
        <v>33</v>
      </c>
      <c r="B322" s="1" t="s">
        <v>34</v>
      </c>
      <c r="C322" s="2">
        <v>44773</v>
      </c>
      <c r="D322" s="1" t="s">
        <v>73</v>
      </c>
      <c r="E322" s="1" t="s">
        <v>74</v>
      </c>
      <c r="F322" s="1" t="s">
        <v>37</v>
      </c>
      <c r="G322" s="1" t="s">
        <v>919</v>
      </c>
      <c r="H322" s="1" t="s">
        <v>76</v>
      </c>
      <c r="I322" s="3">
        <v>33335</v>
      </c>
      <c r="J322" s="3">
        <v>0</v>
      </c>
      <c r="K322" s="1" t="s">
        <v>40</v>
      </c>
      <c r="L322" s="1" t="s">
        <v>352</v>
      </c>
      <c r="M322" s="1" t="s">
        <v>353</v>
      </c>
      <c r="N322" s="1" t="s">
        <v>79</v>
      </c>
      <c r="O322" s="1" t="s">
        <v>80</v>
      </c>
      <c r="P322" s="1" t="s">
        <v>43</v>
      </c>
      <c r="Q322" s="1" t="s">
        <v>43</v>
      </c>
      <c r="R322" s="3">
        <v>0</v>
      </c>
      <c r="S322" s="1" t="s">
        <v>44</v>
      </c>
      <c r="T322" s="1" t="s">
        <v>45</v>
      </c>
      <c r="U322" s="1" t="s">
        <v>919</v>
      </c>
      <c r="V322" s="1" t="s">
        <v>46</v>
      </c>
      <c r="W322" s="1" t="s">
        <v>975</v>
      </c>
      <c r="X322" s="1" t="s">
        <v>1186</v>
      </c>
      <c r="Y322" s="1" t="s">
        <v>83</v>
      </c>
      <c r="Z322" s="1" t="s">
        <v>1187</v>
      </c>
      <c r="AA322" s="1" t="s">
        <v>51</v>
      </c>
      <c r="AB322" s="1" t="s">
        <v>1186</v>
      </c>
      <c r="AC322" s="1" t="s">
        <v>37</v>
      </c>
    </row>
    <row r="323" spans="1:29" hidden="1" x14ac:dyDescent="0.25">
      <c r="A323" s="1" t="s">
        <v>33</v>
      </c>
      <c r="B323" s="1" t="s">
        <v>34</v>
      </c>
      <c r="C323" s="2">
        <v>44773</v>
      </c>
      <c r="D323" s="1" t="s">
        <v>73</v>
      </c>
      <c r="E323" s="1" t="s">
        <v>74</v>
      </c>
      <c r="F323" s="1" t="s">
        <v>37</v>
      </c>
      <c r="G323" s="1" t="s">
        <v>919</v>
      </c>
      <c r="H323" s="1" t="s">
        <v>76</v>
      </c>
      <c r="I323" s="3">
        <v>108694</v>
      </c>
      <c r="J323" s="3">
        <v>0</v>
      </c>
      <c r="K323" s="1" t="s">
        <v>40</v>
      </c>
      <c r="L323" s="1" t="s">
        <v>377</v>
      </c>
      <c r="M323" s="1" t="s">
        <v>378</v>
      </c>
      <c r="N323" s="1" t="s">
        <v>79</v>
      </c>
      <c r="O323" s="1" t="s">
        <v>80</v>
      </c>
      <c r="P323" s="1" t="s">
        <v>43</v>
      </c>
      <c r="Q323" s="1" t="s">
        <v>43</v>
      </c>
      <c r="R323" s="3">
        <v>0</v>
      </c>
      <c r="S323" s="1" t="s">
        <v>44</v>
      </c>
      <c r="T323" s="1" t="s">
        <v>45</v>
      </c>
      <c r="U323" s="1" t="s">
        <v>919</v>
      </c>
      <c r="V323" s="1" t="s">
        <v>46</v>
      </c>
      <c r="W323" s="1" t="s">
        <v>975</v>
      </c>
      <c r="X323" s="1" t="s">
        <v>1186</v>
      </c>
      <c r="Y323" s="1" t="s">
        <v>83</v>
      </c>
      <c r="Z323" s="1" t="s">
        <v>1187</v>
      </c>
      <c r="AA323" s="1" t="s">
        <v>51</v>
      </c>
      <c r="AB323" s="1" t="s">
        <v>1186</v>
      </c>
      <c r="AC323" s="1" t="s">
        <v>37</v>
      </c>
    </row>
    <row r="324" spans="1:29" hidden="1" x14ac:dyDescent="0.25">
      <c r="A324" s="1" t="s">
        <v>33</v>
      </c>
      <c r="B324" s="1" t="s">
        <v>34</v>
      </c>
      <c r="C324" s="2">
        <v>44773</v>
      </c>
      <c r="D324" s="1" t="s">
        <v>73</v>
      </c>
      <c r="E324" s="1" t="s">
        <v>74</v>
      </c>
      <c r="F324" s="1" t="s">
        <v>37</v>
      </c>
      <c r="G324" s="1" t="s">
        <v>919</v>
      </c>
      <c r="H324" s="1" t="s">
        <v>76</v>
      </c>
      <c r="I324" s="3">
        <v>33334</v>
      </c>
      <c r="J324" s="3">
        <v>0</v>
      </c>
      <c r="K324" s="1" t="s">
        <v>40</v>
      </c>
      <c r="L324" s="1" t="s">
        <v>813</v>
      </c>
      <c r="M324" s="1" t="s">
        <v>814</v>
      </c>
      <c r="N324" s="1" t="s">
        <v>79</v>
      </c>
      <c r="O324" s="1" t="s">
        <v>80</v>
      </c>
      <c r="P324" s="1" t="s">
        <v>43</v>
      </c>
      <c r="Q324" s="1" t="s">
        <v>43</v>
      </c>
      <c r="R324" s="3">
        <v>0</v>
      </c>
      <c r="S324" s="1" t="s">
        <v>44</v>
      </c>
      <c r="T324" s="1" t="s">
        <v>45</v>
      </c>
      <c r="U324" s="1" t="s">
        <v>919</v>
      </c>
      <c r="V324" s="1" t="s">
        <v>46</v>
      </c>
      <c r="W324" s="1" t="s">
        <v>975</v>
      </c>
      <c r="X324" s="1" t="s">
        <v>1186</v>
      </c>
      <c r="Y324" s="1" t="s">
        <v>83</v>
      </c>
      <c r="Z324" s="1" t="s">
        <v>1187</v>
      </c>
      <c r="AA324" s="1" t="s">
        <v>51</v>
      </c>
      <c r="AB324" s="1" t="s">
        <v>1186</v>
      </c>
      <c r="AC324" s="1" t="s">
        <v>37</v>
      </c>
    </row>
    <row r="325" spans="1:29" hidden="1" x14ac:dyDescent="0.25">
      <c r="A325" s="1" t="s">
        <v>33</v>
      </c>
      <c r="B325" s="1" t="s">
        <v>34</v>
      </c>
      <c r="C325" s="2">
        <v>44773</v>
      </c>
      <c r="D325" s="1" t="s">
        <v>73</v>
      </c>
      <c r="E325" s="1" t="s">
        <v>74</v>
      </c>
      <c r="F325" s="1" t="s">
        <v>37</v>
      </c>
      <c r="G325" s="1" t="s">
        <v>919</v>
      </c>
      <c r="H325" s="1" t="s">
        <v>76</v>
      </c>
      <c r="I325" s="3">
        <v>35347</v>
      </c>
      <c r="J325" s="3">
        <v>0</v>
      </c>
      <c r="K325" s="1" t="s">
        <v>40</v>
      </c>
      <c r="L325" s="1" t="s">
        <v>436</v>
      </c>
      <c r="M325" s="1" t="s">
        <v>437</v>
      </c>
      <c r="N325" s="1" t="s">
        <v>79</v>
      </c>
      <c r="O325" s="1" t="s">
        <v>80</v>
      </c>
      <c r="P325" s="1" t="s">
        <v>43</v>
      </c>
      <c r="Q325" s="1" t="s">
        <v>43</v>
      </c>
      <c r="R325" s="3">
        <v>0</v>
      </c>
      <c r="S325" s="1" t="s">
        <v>44</v>
      </c>
      <c r="T325" s="1" t="s">
        <v>45</v>
      </c>
      <c r="U325" s="1" t="s">
        <v>919</v>
      </c>
      <c r="V325" s="1" t="s">
        <v>46</v>
      </c>
      <c r="W325" s="1" t="s">
        <v>975</v>
      </c>
      <c r="X325" s="1" t="s">
        <v>1186</v>
      </c>
      <c r="Y325" s="1" t="s">
        <v>83</v>
      </c>
      <c r="Z325" s="1" t="s">
        <v>1187</v>
      </c>
      <c r="AA325" s="1" t="s">
        <v>51</v>
      </c>
      <c r="AB325" s="1" t="s">
        <v>1186</v>
      </c>
      <c r="AC325" s="1" t="s">
        <v>37</v>
      </c>
    </row>
    <row r="326" spans="1:29" hidden="1" x14ac:dyDescent="0.25">
      <c r="A326" s="1" t="s">
        <v>33</v>
      </c>
      <c r="B326" s="1" t="s">
        <v>34</v>
      </c>
      <c r="C326" s="2">
        <v>44773</v>
      </c>
      <c r="D326" s="1" t="s">
        <v>73</v>
      </c>
      <c r="E326" s="1" t="s">
        <v>74</v>
      </c>
      <c r="F326" s="1" t="s">
        <v>37</v>
      </c>
      <c r="G326" s="1" t="s">
        <v>919</v>
      </c>
      <c r="H326" s="1" t="s">
        <v>76</v>
      </c>
      <c r="I326" s="3">
        <v>33397</v>
      </c>
      <c r="J326" s="3">
        <v>0</v>
      </c>
      <c r="K326" s="1" t="s">
        <v>40</v>
      </c>
      <c r="L326" s="1" t="s">
        <v>773</v>
      </c>
      <c r="M326" s="1" t="s">
        <v>774</v>
      </c>
      <c r="N326" s="1" t="s">
        <v>79</v>
      </c>
      <c r="O326" s="1" t="s">
        <v>80</v>
      </c>
      <c r="P326" s="1" t="s">
        <v>43</v>
      </c>
      <c r="Q326" s="1" t="s">
        <v>43</v>
      </c>
      <c r="R326" s="3">
        <v>0</v>
      </c>
      <c r="S326" s="1" t="s">
        <v>44</v>
      </c>
      <c r="T326" s="1" t="s">
        <v>45</v>
      </c>
      <c r="U326" s="1" t="s">
        <v>919</v>
      </c>
      <c r="V326" s="1" t="s">
        <v>46</v>
      </c>
      <c r="W326" s="1" t="s">
        <v>975</v>
      </c>
      <c r="X326" s="1" t="s">
        <v>1186</v>
      </c>
      <c r="Y326" s="1" t="s">
        <v>83</v>
      </c>
      <c r="Z326" s="1" t="s">
        <v>1187</v>
      </c>
      <c r="AA326" s="1" t="s">
        <v>51</v>
      </c>
      <c r="AB326" s="1" t="s">
        <v>1186</v>
      </c>
      <c r="AC326" s="1" t="s">
        <v>37</v>
      </c>
    </row>
    <row r="327" spans="1:29" hidden="1" x14ac:dyDescent="0.25">
      <c r="A327" s="1" t="s">
        <v>33</v>
      </c>
      <c r="B327" s="1" t="s">
        <v>34</v>
      </c>
      <c r="C327" s="2">
        <v>44773</v>
      </c>
      <c r="D327" s="1" t="s">
        <v>73</v>
      </c>
      <c r="E327" s="1" t="s">
        <v>74</v>
      </c>
      <c r="F327" s="1" t="s">
        <v>37</v>
      </c>
      <c r="G327" s="1" t="s">
        <v>919</v>
      </c>
      <c r="H327" s="1" t="s">
        <v>76</v>
      </c>
      <c r="I327" s="3">
        <v>33334</v>
      </c>
      <c r="J327" s="3">
        <v>0</v>
      </c>
      <c r="K327" s="1" t="s">
        <v>40</v>
      </c>
      <c r="L327" s="1" t="s">
        <v>117</v>
      </c>
      <c r="M327" s="1" t="s">
        <v>118</v>
      </c>
      <c r="N327" s="1" t="s">
        <v>79</v>
      </c>
      <c r="O327" s="1" t="s">
        <v>80</v>
      </c>
      <c r="P327" s="1" t="s">
        <v>43</v>
      </c>
      <c r="Q327" s="1" t="s">
        <v>43</v>
      </c>
      <c r="R327" s="3">
        <v>0</v>
      </c>
      <c r="S327" s="1" t="s">
        <v>44</v>
      </c>
      <c r="T327" s="1" t="s">
        <v>45</v>
      </c>
      <c r="U327" s="1" t="s">
        <v>919</v>
      </c>
      <c r="V327" s="1" t="s">
        <v>46</v>
      </c>
      <c r="W327" s="1" t="s">
        <v>975</v>
      </c>
      <c r="X327" s="1" t="s">
        <v>1186</v>
      </c>
      <c r="Y327" s="1" t="s">
        <v>83</v>
      </c>
      <c r="Z327" s="1" t="s">
        <v>1187</v>
      </c>
      <c r="AA327" s="1" t="s">
        <v>51</v>
      </c>
      <c r="AB327" s="1" t="s">
        <v>1186</v>
      </c>
      <c r="AC327" s="1" t="s">
        <v>37</v>
      </c>
    </row>
    <row r="328" spans="1:29" hidden="1" x14ac:dyDescent="0.25">
      <c r="A328" s="1" t="s">
        <v>33</v>
      </c>
      <c r="B328" s="1" t="s">
        <v>34</v>
      </c>
      <c r="C328" s="2">
        <v>44773</v>
      </c>
      <c r="D328" s="1" t="s">
        <v>73</v>
      </c>
      <c r="E328" s="1" t="s">
        <v>74</v>
      </c>
      <c r="F328" s="1" t="s">
        <v>37</v>
      </c>
      <c r="G328" s="1" t="s">
        <v>919</v>
      </c>
      <c r="H328" s="1" t="s">
        <v>76</v>
      </c>
      <c r="I328" s="3">
        <v>33334</v>
      </c>
      <c r="J328" s="3">
        <v>0</v>
      </c>
      <c r="K328" s="1" t="s">
        <v>40</v>
      </c>
      <c r="L328" s="1" t="s">
        <v>133</v>
      </c>
      <c r="M328" s="1" t="s">
        <v>134</v>
      </c>
      <c r="N328" s="1" t="s">
        <v>79</v>
      </c>
      <c r="O328" s="1" t="s">
        <v>80</v>
      </c>
      <c r="P328" s="1" t="s">
        <v>43</v>
      </c>
      <c r="Q328" s="1" t="s">
        <v>43</v>
      </c>
      <c r="R328" s="3">
        <v>0</v>
      </c>
      <c r="S328" s="1" t="s">
        <v>44</v>
      </c>
      <c r="T328" s="1" t="s">
        <v>45</v>
      </c>
      <c r="U328" s="1" t="s">
        <v>919</v>
      </c>
      <c r="V328" s="1" t="s">
        <v>46</v>
      </c>
      <c r="W328" s="1" t="s">
        <v>975</v>
      </c>
      <c r="X328" s="1" t="s">
        <v>1186</v>
      </c>
      <c r="Y328" s="1" t="s">
        <v>83</v>
      </c>
      <c r="Z328" s="1" t="s">
        <v>1187</v>
      </c>
      <c r="AA328" s="1" t="s">
        <v>51</v>
      </c>
      <c r="AB328" s="1" t="s">
        <v>1186</v>
      </c>
      <c r="AC328" s="1" t="s">
        <v>37</v>
      </c>
    </row>
    <row r="329" spans="1:29" hidden="1" x14ac:dyDescent="0.25">
      <c r="A329" s="1" t="s">
        <v>33</v>
      </c>
      <c r="B329" s="1" t="s">
        <v>34</v>
      </c>
      <c r="C329" s="2">
        <v>44773</v>
      </c>
      <c r="D329" s="1" t="s">
        <v>73</v>
      </c>
      <c r="E329" s="1" t="s">
        <v>74</v>
      </c>
      <c r="F329" s="1" t="s">
        <v>37</v>
      </c>
      <c r="G329" s="1" t="s">
        <v>919</v>
      </c>
      <c r="H329" s="1" t="s">
        <v>76</v>
      </c>
      <c r="I329" s="3">
        <v>105198</v>
      </c>
      <c r="J329" s="3">
        <v>0</v>
      </c>
      <c r="K329" s="1" t="s">
        <v>40</v>
      </c>
      <c r="L329" s="1" t="s">
        <v>125</v>
      </c>
      <c r="M329" s="1" t="s">
        <v>126</v>
      </c>
      <c r="N329" s="1" t="s">
        <v>79</v>
      </c>
      <c r="O329" s="1" t="s">
        <v>80</v>
      </c>
      <c r="P329" s="1" t="s">
        <v>43</v>
      </c>
      <c r="Q329" s="1" t="s">
        <v>43</v>
      </c>
      <c r="R329" s="3">
        <v>0</v>
      </c>
      <c r="S329" s="1" t="s">
        <v>44</v>
      </c>
      <c r="T329" s="1" t="s">
        <v>45</v>
      </c>
      <c r="U329" s="1" t="s">
        <v>919</v>
      </c>
      <c r="V329" s="1" t="s">
        <v>46</v>
      </c>
      <c r="W329" s="1" t="s">
        <v>975</v>
      </c>
      <c r="X329" s="1" t="s">
        <v>1186</v>
      </c>
      <c r="Y329" s="1" t="s">
        <v>83</v>
      </c>
      <c r="Z329" s="1" t="s">
        <v>1187</v>
      </c>
      <c r="AA329" s="1" t="s">
        <v>51</v>
      </c>
      <c r="AB329" s="1" t="s">
        <v>1186</v>
      </c>
      <c r="AC329" s="1" t="s">
        <v>37</v>
      </c>
    </row>
    <row r="330" spans="1:29" hidden="1" x14ac:dyDescent="0.25">
      <c r="A330" s="1" t="s">
        <v>33</v>
      </c>
      <c r="B330" s="1" t="s">
        <v>34</v>
      </c>
      <c r="C330" s="2">
        <v>44773</v>
      </c>
      <c r="D330" s="1" t="s">
        <v>73</v>
      </c>
      <c r="E330" s="1" t="s">
        <v>74</v>
      </c>
      <c r="F330" s="1" t="s">
        <v>37</v>
      </c>
      <c r="G330" s="1" t="s">
        <v>919</v>
      </c>
      <c r="H330" s="1" t="s">
        <v>76</v>
      </c>
      <c r="I330" s="3">
        <v>306289</v>
      </c>
      <c r="J330" s="3">
        <v>0</v>
      </c>
      <c r="K330" s="1" t="s">
        <v>40</v>
      </c>
      <c r="L330" s="1" t="s">
        <v>480</v>
      </c>
      <c r="M330" s="1" t="s">
        <v>481</v>
      </c>
      <c r="N330" s="1" t="s">
        <v>79</v>
      </c>
      <c r="O330" s="1" t="s">
        <v>80</v>
      </c>
      <c r="P330" s="1" t="s">
        <v>43</v>
      </c>
      <c r="Q330" s="1" t="s">
        <v>43</v>
      </c>
      <c r="R330" s="3">
        <v>0</v>
      </c>
      <c r="S330" s="1" t="s">
        <v>44</v>
      </c>
      <c r="T330" s="1" t="s">
        <v>45</v>
      </c>
      <c r="U330" s="1" t="s">
        <v>919</v>
      </c>
      <c r="V330" s="1" t="s">
        <v>46</v>
      </c>
      <c r="W330" s="1" t="s">
        <v>975</v>
      </c>
      <c r="X330" s="1" t="s">
        <v>1186</v>
      </c>
      <c r="Y330" s="1" t="s">
        <v>83</v>
      </c>
      <c r="Z330" s="1" t="s">
        <v>1187</v>
      </c>
      <c r="AA330" s="1" t="s">
        <v>51</v>
      </c>
      <c r="AB330" s="1" t="s">
        <v>1186</v>
      </c>
      <c r="AC330" s="1" t="s">
        <v>37</v>
      </c>
    </row>
    <row r="331" spans="1:29" hidden="1" x14ac:dyDescent="0.25">
      <c r="A331" s="1" t="s">
        <v>33</v>
      </c>
      <c r="B331" s="1" t="s">
        <v>34</v>
      </c>
      <c r="C331" s="2">
        <v>44773</v>
      </c>
      <c r="D331" s="1" t="s">
        <v>73</v>
      </c>
      <c r="E331" s="1" t="s">
        <v>74</v>
      </c>
      <c r="F331" s="1" t="s">
        <v>37</v>
      </c>
      <c r="G331" s="1" t="s">
        <v>919</v>
      </c>
      <c r="H331" s="1" t="s">
        <v>76</v>
      </c>
      <c r="I331" s="3">
        <v>35104</v>
      </c>
      <c r="J331" s="3">
        <v>0</v>
      </c>
      <c r="K331" s="1" t="s">
        <v>40</v>
      </c>
      <c r="L331" s="1" t="s">
        <v>721</v>
      </c>
      <c r="M331" s="1" t="s">
        <v>722</v>
      </c>
      <c r="N331" s="1" t="s">
        <v>79</v>
      </c>
      <c r="O331" s="1" t="s">
        <v>80</v>
      </c>
      <c r="P331" s="1" t="s">
        <v>43</v>
      </c>
      <c r="Q331" s="1" t="s">
        <v>43</v>
      </c>
      <c r="R331" s="3">
        <v>0</v>
      </c>
      <c r="S331" s="1" t="s">
        <v>44</v>
      </c>
      <c r="T331" s="1" t="s">
        <v>45</v>
      </c>
      <c r="U331" s="1" t="s">
        <v>919</v>
      </c>
      <c r="V331" s="1" t="s">
        <v>46</v>
      </c>
      <c r="W331" s="1" t="s">
        <v>975</v>
      </c>
      <c r="X331" s="1" t="s">
        <v>1186</v>
      </c>
      <c r="Y331" s="1" t="s">
        <v>83</v>
      </c>
      <c r="Z331" s="1" t="s">
        <v>1187</v>
      </c>
      <c r="AA331" s="1" t="s">
        <v>51</v>
      </c>
      <c r="AB331" s="1" t="s">
        <v>1186</v>
      </c>
      <c r="AC331" s="1" t="s">
        <v>37</v>
      </c>
    </row>
    <row r="332" spans="1:29" hidden="1" x14ac:dyDescent="0.25">
      <c r="A332" s="1" t="s">
        <v>33</v>
      </c>
      <c r="B332" s="1" t="s">
        <v>34</v>
      </c>
      <c r="C332" s="2">
        <v>44773</v>
      </c>
      <c r="D332" s="1" t="s">
        <v>73</v>
      </c>
      <c r="E332" s="1" t="s">
        <v>74</v>
      </c>
      <c r="F332" s="1" t="s">
        <v>37</v>
      </c>
      <c r="G332" s="1" t="s">
        <v>919</v>
      </c>
      <c r="H332" s="1" t="s">
        <v>76</v>
      </c>
      <c r="I332" s="3">
        <v>221607</v>
      </c>
      <c r="J332" s="3">
        <v>0</v>
      </c>
      <c r="K332" s="1" t="s">
        <v>40</v>
      </c>
      <c r="L332" s="1" t="s">
        <v>472</v>
      </c>
      <c r="M332" s="1" t="s">
        <v>473</v>
      </c>
      <c r="N332" s="1" t="s">
        <v>79</v>
      </c>
      <c r="O332" s="1" t="s">
        <v>80</v>
      </c>
      <c r="P332" s="1" t="s">
        <v>43</v>
      </c>
      <c r="Q332" s="1" t="s">
        <v>43</v>
      </c>
      <c r="R332" s="3">
        <v>0</v>
      </c>
      <c r="S332" s="1" t="s">
        <v>44</v>
      </c>
      <c r="T332" s="1" t="s">
        <v>45</v>
      </c>
      <c r="U332" s="1" t="s">
        <v>919</v>
      </c>
      <c r="V332" s="1" t="s">
        <v>46</v>
      </c>
      <c r="W332" s="1" t="s">
        <v>975</v>
      </c>
      <c r="X332" s="1" t="s">
        <v>1186</v>
      </c>
      <c r="Y332" s="1" t="s">
        <v>83</v>
      </c>
      <c r="Z332" s="1" t="s">
        <v>1187</v>
      </c>
      <c r="AA332" s="1" t="s">
        <v>51</v>
      </c>
      <c r="AB332" s="1" t="s">
        <v>1186</v>
      </c>
      <c r="AC332" s="1" t="s">
        <v>37</v>
      </c>
    </row>
    <row r="333" spans="1:29" hidden="1" x14ac:dyDescent="0.25">
      <c r="A333" s="1" t="s">
        <v>33</v>
      </c>
      <c r="B333" s="1" t="s">
        <v>34</v>
      </c>
      <c r="C333" s="2">
        <v>44773</v>
      </c>
      <c r="D333" s="1" t="s">
        <v>73</v>
      </c>
      <c r="E333" s="1" t="s">
        <v>74</v>
      </c>
      <c r="F333" s="1" t="s">
        <v>37</v>
      </c>
      <c r="G333" s="1" t="s">
        <v>919</v>
      </c>
      <c r="H333" s="1" t="s">
        <v>76</v>
      </c>
      <c r="I333" s="3">
        <v>83533</v>
      </c>
      <c r="J333" s="3">
        <v>0</v>
      </c>
      <c r="K333" s="1" t="s">
        <v>40</v>
      </c>
      <c r="L333" s="1" t="s">
        <v>553</v>
      </c>
      <c r="M333" s="1" t="s">
        <v>554</v>
      </c>
      <c r="N333" s="1" t="s">
        <v>79</v>
      </c>
      <c r="O333" s="1" t="s">
        <v>80</v>
      </c>
      <c r="P333" s="1" t="s">
        <v>43</v>
      </c>
      <c r="Q333" s="1" t="s">
        <v>43</v>
      </c>
      <c r="R333" s="3">
        <v>0</v>
      </c>
      <c r="S333" s="1" t="s">
        <v>44</v>
      </c>
      <c r="T333" s="1" t="s">
        <v>45</v>
      </c>
      <c r="U333" s="1" t="s">
        <v>919</v>
      </c>
      <c r="V333" s="1" t="s">
        <v>46</v>
      </c>
      <c r="W333" s="1" t="s">
        <v>975</v>
      </c>
      <c r="X333" s="1" t="s">
        <v>1186</v>
      </c>
      <c r="Y333" s="1" t="s">
        <v>83</v>
      </c>
      <c r="Z333" s="1" t="s">
        <v>1187</v>
      </c>
      <c r="AA333" s="1" t="s">
        <v>51</v>
      </c>
      <c r="AB333" s="1" t="s">
        <v>1186</v>
      </c>
      <c r="AC333" s="1" t="s">
        <v>37</v>
      </c>
    </row>
    <row r="334" spans="1:29" hidden="1" x14ac:dyDescent="0.25">
      <c r="A334" s="1" t="s">
        <v>33</v>
      </c>
      <c r="B334" s="1" t="s">
        <v>34</v>
      </c>
      <c r="C334" s="2">
        <v>44773</v>
      </c>
      <c r="D334" s="1" t="s">
        <v>73</v>
      </c>
      <c r="E334" s="1" t="s">
        <v>74</v>
      </c>
      <c r="F334" s="1" t="s">
        <v>37</v>
      </c>
      <c r="G334" s="1" t="s">
        <v>919</v>
      </c>
      <c r="H334" s="1" t="s">
        <v>76</v>
      </c>
      <c r="I334" s="3">
        <v>128837</v>
      </c>
      <c r="J334" s="3">
        <v>0</v>
      </c>
      <c r="K334" s="1" t="s">
        <v>40</v>
      </c>
      <c r="L334" s="1" t="s">
        <v>1188</v>
      </c>
      <c r="M334" s="1" t="s">
        <v>716</v>
      </c>
      <c r="N334" s="1" t="s">
        <v>79</v>
      </c>
      <c r="O334" s="1" t="s">
        <v>80</v>
      </c>
      <c r="P334" s="1" t="s">
        <v>43</v>
      </c>
      <c r="Q334" s="1" t="s">
        <v>43</v>
      </c>
      <c r="R334" s="3">
        <v>0</v>
      </c>
      <c r="S334" s="1" t="s">
        <v>44</v>
      </c>
      <c r="T334" s="1" t="s">
        <v>45</v>
      </c>
      <c r="U334" s="1" t="s">
        <v>919</v>
      </c>
      <c r="V334" s="1" t="s">
        <v>46</v>
      </c>
      <c r="W334" s="1" t="s">
        <v>975</v>
      </c>
      <c r="X334" s="1" t="s">
        <v>1186</v>
      </c>
      <c r="Y334" s="1" t="s">
        <v>83</v>
      </c>
      <c r="Z334" s="1" t="s">
        <v>1187</v>
      </c>
      <c r="AA334" s="1" t="s">
        <v>51</v>
      </c>
      <c r="AB334" s="1" t="s">
        <v>1186</v>
      </c>
      <c r="AC334" s="1" t="s">
        <v>37</v>
      </c>
    </row>
    <row r="335" spans="1:29" hidden="1" x14ac:dyDescent="0.25">
      <c r="A335" s="1" t="s">
        <v>33</v>
      </c>
      <c r="B335" s="1" t="s">
        <v>34</v>
      </c>
      <c r="C335" s="2">
        <v>44773</v>
      </c>
      <c r="D335" s="1" t="s">
        <v>73</v>
      </c>
      <c r="E335" s="1" t="s">
        <v>74</v>
      </c>
      <c r="F335" s="1" t="s">
        <v>37</v>
      </c>
      <c r="G335" s="1" t="s">
        <v>919</v>
      </c>
      <c r="H335" s="1" t="s">
        <v>76</v>
      </c>
      <c r="I335" s="3">
        <v>101027</v>
      </c>
      <c r="J335" s="3">
        <v>0</v>
      </c>
      <c r="K335" s="1" t="s">
        <v>40</v>
      </c>
      <c r="L335" s="1" t="s">
        <v>152</v>
      </c>
      <c r="M335" s="1" t="s">
        <v>153</v>
      </c>
      <c r="N335" s="1" t="s">
        <v>79</v>
      </c>
      <c r="O335" s="1" t="s">
        <v>80</v>
      </c>
      <c r="P335" s="1" t="s">
        <v>43</v>
      </c>
      <c r="Q335" s="1" t="s">
        <v>43</v>
      </c>
      <c r="R335" s="3">
        <v>0</v>
      </c>
      <c r="S335" s="1" t="s">
        <v>44</v>
      </c>
      <c r="T335" s="1" t="s">
        <v>45</v>
      </c>
      <c r="U335" s="1" t="s">
        <v>919</v>
      </c>
      <c r="V335" s="1" t="s">
        <v>46</v>
      </c>
      <c r="W335" s="1" t="s">
        <v>975</v>
      </c>
      <c r="X335" s="1" t="s">
        <v>1186</v>
      </c>
      <c r="Y335" s="1" t="s">
        <v>83</v>
      </c>
      <c r="Z335" s="1" t="s">
        <v>1187</v>
      </c>
      <c r="AA335" s="1" t="s">
        <v>51</v>
      </c>
      <c r="AB335" s="1" t="s">
        <v>1186</v>
      </c>
      <c r="AC335" s="1" t="s">
        <v>37</v>
      </c>
    </row>
    <row r="336" spans="1:29" hidden="1" x14ac:dyDescent="0.25">
      <c r="A336" s="1" t="s">
        <v>33</v>
      </c>
      <c r="B336" s="1" t="s">
        <v>34</v>
      </c>
      <c r="C336" s="2">
        <v>44773</v>
      </c>
      <c r="D336" s="1" t="s">
        <v>73</v>
      </c>
      <c r="E336" s="1" t="s">
        <v>74</v>
      </c>
      <c r="F336" s="1" t="s">
        <v>37</v>
      </c>
      <c r="G336" s="1" t="s">
        <v>919</v>
      </c>
      <c r="H336" s="1" t="s">
        <v>76</v>
      </c>
      <c r="I336" s="3">
        <v>998007</v>
      </c>
      <c r="J336" s="3">
        <v>0</v>
      </c>
      <c r="K336" s="1" t="s">
        <v>40</v>
      </c>
      <c r="L336" s="1" t="s">
        <v>452</v>
      </c>
      <c r="M336" s="1" t="s">
        <v>453</v>
      </c>
      <c r="N336" s="1" t="s">
        <v>928</v>
      </c>
      <c r="O336" s="1" t="s">
        <v>929</v>
      </c>
      <c r="P336" s="1" t="s">
        <v>43</v>
      </c>
      <c r="Q336" s="1" t="s">
        <v>43</v>
      </c>
      <c r="R336" s="3">
        <v>0</v>
      </c>
      <c r="S336" s="1" t="s">
        <v>44</v>
      </c>
      <c r="T336" s="1" t="s">
        <v>45</v>
      </c>
      <c r="U336" s="1" t="s">
        <v>919</v>
      </c>
      <c r="V336" s="1" t="s">
        <v>46</v>
      </c>
      <c r="W336" s="1" t="s">
        <v>975</v>
      </c>
      <c r="X336" s="1" t="s">
        <v>1186</v>
      </c>
      <c r="Y336" s="1" t="s">
        <v>83</v>
      </c>
      <c r="Z336" s="1" t="s">
        <v>1187</v>
      </c>
      <c r="AA336" s="1" t="s">
        <v>51</v>
      </c>
      <c r="AB336" s="1" t="s">
        <v>1186</v>
      </c>
      <c r="AC336" s="1" t="s">
        <v>37</v>
      </c>
    </row>
    <row r="337" spans="1:29" hidden="1" x14ac:dyDescent="0.25">
      <c r="A337" s="1" t="s">
        <v>33</v>
      </c>
      <c r="B337" s="1" t="s">
        <v>34</v>
      </c>
      <c r="C337" s="2">
        <v>44773</v>
      </c>
      <c r="D337" s="1" t="s">
        <v>73</v>
      </c>
      <c r="E337" s="1" t="s">
        <v>74</v>
      </c>
      <c r="F337" s="1" t="s">
        <v>37</v>
      </c>
      <c r="G337" s="1" t="s">
        <v>919</v>
      </c>
      <c r="H337" s="1" t="s">
        <v>76</v>
      </c>
      <c r="I337" s="3">
        <v>986073</v>
      </c>
      <c r="J337" s="3">
        <v>0</v>
      </c>
      <c r="K337" s="1" t="s">
        <v>40</v>
      </c>
      <c r="L337" s="1" t="s">
        <v>492</v>
      </c>
      <c r="M337" s="1" t="s">
        <v>493</v>
      </c>
      <c r="N337" s="1" t="s">
        <v>1078</v>
      </c>
      <c r="O337" s="1" t="s">
        <v>1079</v>
      </c>
      <c r="P337" s="1" t="s">
        <v>43</v>
      </c>
      <c r="Q337" s="1" t="s">
        <v>43</v>
      </c>
      <c r="R337" s="3">
        <v>0</v>
      </c>
      <c r="S337" s="1" t="s">
        <v>44</v>
      </c>
      <c r="T337" s="1" t="s">
        <v>45</v>
      </c>
      <c r="U337" s="1" t="s">
        <v>919</v>
      </c>
      <c r="V337" s="1" t="s">
        <v>46</v>
      </c>
      <c r="W337" s="1" t="s">
        <v>975</v>
      </c>
      <c r="X337" s="1" t="s">
        <v>1186</v>
      </c>
      <c r="Y337" s="1" t="s">
        <v>83</v>
      </c>
      <c r="Z337" s="1" t="s">
        <v>1187</v>
      </c>
      <c r="AA337" s="1" t="s">
        <v>51</v>
      </c>
      <c r="AB337" s="1" t="s">
        <v>1186</v>
      </c>
      <c r="AC337" s="1" t="s">
        <v>37</v>
      </c>
    </row>
    <row r="338" spans="1:29" hidden="1" x14ac:dyDescent="0.25">
      <c r="A338" s="1" t="s">
        <v>33</v>
      </c>
      <c r="B338" s="1" t="s">
        <v>34</v>
      </c>
      <c r="C338" s="2">
        <v>44773</v>
      </c>
      <c r="D338" s="1" t="s">
        <v>73</v>
      </c>
      <c r="E338" s="1" t="s">
        <v>74</v>
      </c>
      <c r="F338" s="1" t="s">
        <v>37</v>
      </c>
      <c r="G338" s="1" t="s">
        <v>919</v>
      </c>
      <c r="H338" s="1" t="s">
        <v>76</v>
      </c>
      <c r="I338" s="3">
        <v>133334</v>
      </c>
      <c r="J338" s="3">
        <v>0</v>
      </c>
      <c r="K338" s="1" t="s">
        <v>40</v>
      </c>
      <c r="L338" s="1" t="s">
        <v>408</v>
      </c>
      <c r="M338" s="1" t="s">
        <v>409</v>
      </c>
      <c r="N338" s="1" t="s">
        <v>79</v>
      </c>
      <c r="O338" s="1" t="s">
        <v>80</v>
      </c>
      <c r="P338" s="1" t="s">
        <v>43</v>
      </c>
      <c r="Q338" s="1" t="s">
        <v>43</v>
      </c>
      <c r="R338" s="3">
        <v>0</v>
      </c>
      <c r="S338" s="1" t="s">
        <v>44</v>
      </c>
      <c r="T338" s="1" t="s">
        <v>45</v>
      </c>
      <c r="U338" s="1" t="s">
        <v>919</v>
      </c>
      <c r="V338" s="1" t="s">
        <v>46</v>
      </c>
      <c r="W338" s="1" t="s">
        <v>975</v>
      </c>
      <c r="X338" s="1" t="s">
        <v>1186</v>
      </c>
      <c r="Y338" s="1" t="s">
        <v>83</v>
      </c>
      <c r="Z338" s="1" t="s">
        <v>1187</v>
      </c>
      <c r="AA338" s="1" t="s">
        <v>51</v>
      </c>
      <c r="AB338" s="1" t="s">
        <v>1186</v>
      </c>
      <c r="AC338" s="1" t="s">
        <v>37</v>
      </c>
    </row>
    <row r="339" spans="1:29" hidden="1" x14ac:dyDescent="0.25">
      <c r="A339" s="1" t="s">
        <v>33</v>
      </c>
      <c r="B339" s="1" t="s">
        <v>34</v>
      </c>
      <c r="C339" s="2">
        <v>44773</v>
      </c>
      <c r="D339" s="1" t="s">
        <v>73</v>
      </c>
      <c r="E339" s="1" t="s">
        <v>74</v>
      </c>
      <c r="F339" s="1" t="s">
        <v>37</v>
      </c>
      <c r="G339" s="1" t="s">
        <v>919</v>
      </c>
      <c r="H339" s="1" t="s">
        <v>76</v>
      </c>
      <c r="I339" s="3">
        <v>657854</v>
      </c>
      <c r="J339" s="3">
        <v>0</v>
      </c>
      <c r="K339" s="1" t="s">
        <v>40</v>
      </c>
      <c r="L339" s="1" t="s">
        <v>77</v>
      </c>
      <c r="M339" s="1" t="s">
        <v>78</v>
      </c>
      <c r="N339" s="1" t="s">
        <v>79</v>
      </c>
      <c r="O339" s="1" t="s">
        <v>80</v>
      </c>
      <c r="P339" s="1" t="s">
        <v>43</v>
      </c>
      <c r="Q339" s="1" t="s">
        <v>43</v>
      </c>
      <c r="R339" s="3">
        <v>0</v>
      </c>
      <c r="S339" s="1" t="s">
        <v>44</v>
      </c>
      <c r="T339" s="1" t="s">
        <v>45</v>
      </c>
      <c r="U339" s="1" t="s">
        <v>919</v>
      </c>
      <c r="V339" s="1" t="s">
        <v>46</v>
      </c>
      <c r="W339" s="1" t="s">
        <v>975</v>
      </c>
      <c r="X339" s="1" t="s">
        <v>1186</v>
      </c>
      <c r="Y339" s="1" t="s">
        <v>83</v>
      </c>
      <c r="Z339" s="1" t="s">
        <v>1187</v>
      </c>
      <c r="AA339" s="1" t="s">
        <v>51</v>
      </c>
      <c r="AB339" s="1" t="s">
        <v>1186</v>
      </c>
      <c r="AC339" s="1" t="s">
        <v>37</v>
      </c>
    </row>
    <row r="340" spans="1:29" hidden="1" x14ac:dyDescent="0.25">
      <c r="A340" s="1" t="s">
        <v>33</v>
      </c>
      <c r="B340" s="1" t="s">
        <v>34</v>
      </c>
      <c r="C340" s="2">
        <v>44773</v>
      </c>
      <c r="D340" s="1" t="s">
        <v>73</v>
      </c>
      <c r="E340" s="1" t="s">
        <v>74</v>
      </c>
      <c r="F340" s="1" t="s">
        <v>37</v>
      </c>
      <c r="G340" s="1" t="s">
        <v>919</v>
      </c>
      <c r="H340" s="1" t="s">
        <v>76</v>
      </c>
      <c r="I340" s="3">
        <v>33334</v>
      </c>
      <c r="J340" s="3">
        <v>0</v>
      </c>
      <c r="K340" s="1" t="s">
        <v>40</v>
      </c>
      <c r="L340" s="1" t="s">
        <v>1189</v>
      </c>
      <c r="M340" s="1" t="s">
        <v>644</v>
      </c>
      <c r="N340" s="1" t="s">
        <v>79</v>
      </c>
      <c r="O340" s="1" t="s">
        <v>80</v>
      </c>
      <c r="P340" s="1" t="s">
        <v>43</v>
      </c>
      <c r="Q340" s="1" t="s">
        <v>43</v>
      </c>
      <c r="R340" s="3">
        <v>0</v>
      </c>
      <c r="S340" s="1" t="s">
        <v>44</v>
      </c>
      <c r="T340" s="1" t="s">
        <v>45</v>
      </c>
      <c r="U340" s="1" t="s">
        <v>919</v>
      </c>
      <c r="V340" s="1" t="s">
        <v>46</v>
      </c>
      <c r="W340" s="1" t="s">
        <v>975</v>
      </c>
      <c r="X340" s="1" t="s">
        <v>1186</v>
      </c>
      <c r="Y340" s="1" t="s">
        <v>83</v>
      </c>
      <c r="Z340" s="1" t="s">
        <v>1187</v>
      </c>
      <c r="AA340" s="1" t="s">
        <v>51</v>
      </c>
      <c r="AB340" s="1" t="s">
        <v>1186</v>
      </c>
      <c r="AC340" s="1" t="s">
        <v>37</v>
      </c>
    </row>
    <row r="341" spans="1:29" hidden="1" x14ac:dyDescent="0.25">
      <c r="A341" s="1" t="s">
        <v>33</v>
      </c>
      <c r="B341" s="1" t="s">
        <v>34</v>
      </c>
      <c r="C341" s="2">
        <v>44773</v>
      </c>
      <c r="D341" s="1" t="s">
        <v>73</v>
      </c>
      <c r="E341" s="1" t="s">
        <v>74</v>
      </c>
      <c r="F341" s="1" t="s">
        <v>37</v>
      </c>
      <c r="G341" s="1" t="s">
        <v>919</v>
      </c>
      <c r="H341" s="1" t="s">
        <v>76</v>
      </c>
      <c r="I341" s="3">
        <v>33334</v>
      </c>
      <c r="J341" s="3">
        <v>0</v>
      </c>
      <c r="K341" s="1" t="s">
        <v>40</v>
      </c>
      <c r="L341" s="1" t="s">
        <v>595</v>
      </c>
      <c r="M341" s="1" t="s">
        <v>596</v>
      </c>
      <c r="N341" s="1" t="s">
        <v>79</v>
      </c>
      <c r="O341" s="1" t="s">
        <v>80</v>
      </c>
      <c r="P341" s="1" t="s">
        <v>43</v>
      </c>
      <c r="Q341" s="1" t="s">
        <v>43</v>
      </c>
      <c r="R341" s="3">
        <v>0</v>
      </c>
      <c r="S341" s="1" t="s">
        <v>44</v>
      </c>
      <c r="T341" s="1" t="s">
        <v>45</v>
      </c>
      <c r="U341" s="1" t="s">
        <v>919</v>
      </c>
      <c r="V341" s="1" t="s">
        <v>46</v>
      </c>
      <c r="W341" s="1" t="s">
        <v>975</v>
      </c>
      <c r="X341" s="1" t="s">
        <v>1186</v>
      </c>
      <c r="Y341" s="1" t="s">
        <v>83</v>
      </c>
      <c r="Z341" s="1" t="s">
        <v>1187</v>
      </c>
      <c r="AA341" s="1" t="s">
        <v>51</v>
      </c>
      <c r="AB341" s="1" t="s">
        <v>1186</v>
      </c>
      <c r="AC341" s="1" t="s">
        <v>37</v>
      </c>
    </row>
    <row r="342" spans="1:29" hidden="1" x14ac:dyDescent="0.25">
      <c r="A342" s="1" t="s">
        <v>33</v>
      </c>
      <c r="B342" s="1" t="s">
        <v>34</v>
      </c>
      <c r="C342" s="2">
        <v>44773</v>
      </c>
      <c r="D342" s="1" t="s">
        <v>73</v>
      </c>
      <c r="E342" s="1" t="s">
        <v>74</v>
      </c>
      <c r="F342" s="1" t="s">
        <v>37</v>
      </c>
      <c r="G342" s="1" t="s">
        <v>919</v>
      </c>
      <c r="H342" s="1" t="s">
        <v>76</v>
      </c>
      <c r="I342" s="3">
        <v>166667</v>
      </c>
      <c r="J342" s="3">
        <v>0</v>
      </c>
      <c r="K342" s="1" t="s">
        <v>40</v>
      </c>
      <c r="L342" s="1" t="s">
        <v>490</v>
      </c>
      <c r="M342" s="1" t="s">
        <v>491</v>
      </c>
      <c r="N342" s="1" t="s">
        <v>79</v>
      </c>
      <c r="O342" s="1" t="s">
        <v>80</v>
      </c>
      <c r="P342" s="1" t="s">
        <v>43</v>
      </c>
      <c r="Q342" s="1" t="s">
        <v>43</v>
      </c>
      <c r="R342" s="3">
        <v>0</v>
      </c>
      <c r="S342" s="1" t="s">
        <v>44</v>
      </c>
      <c r="T342" s="1" t="s">
        <v>45</v>
      </c>
      <c r="U342" s="1" t="s">
        <v>919</v>
      </c>
      <c r="V342" s="1" t="s">
        <v>46</v>
      </c>
      <c r="W342" s="1" t="s">
        <v>975</v>
      </c>
      <c r="X342" s="1" t="s">
        <v>1186</v>
      </c>
      <c r="Y342" s="1" t="s">
        <v>83</v>
      </c>
      <c r="Z342" s="1" t="s">
        <v>1187</v>
      </c>
      <c r="AA342" s="1" t="s">
        <v>51</v>
      </c>
      <c r="AB342" s="1" t="s">
        <v>1186</v>
      </c>
      <c r="AC342" s="1" t="s">
        <v>37</v>
      </c>
    </row>
    <row r="343" spans="1:29" hidden="1" x14ac:dyDescent="0.25">
      <c r="A343" s="1" t="s">
        <v>33</v>
      </c>
      <c r="B343" s="1" t="s">
        <v>34</v>
      </c>
      <c r="C343" s="2">
        <v>44773</v>
      </c>
      <c r="D343" s="1" t="s">
        <v>73</v>
      </c>
      <c r="E343" s="1" t="s">
        <v>74</v>
      </c>
      <c r="F343" s="1" t="s">
        <v>37</v>
      </c>
      <c r="G343" s="1" t="s">
        <v>919</v>
      </c>
      <c r="H343" s="1" t="s">
        <v>76</v>
      </c>
      <c r="I343" s="3">
        <v>88899</v>
      </c>
      <c r="J343" s="3">
        <v>0</v>
      </c>
      <c r="K343" s="1" t="s">
        <v>40</v>
      </c>
      <c r="L343" s="1" t="s">
        <v>141</v>
      </c>
      <c r="M343" s="1" t="s">
        <v>142</v>
      </c>
      <c r="N343" s="1" t="s">
        <v>79</v>
      </c>
      <c r="O343" s="1" t="s">
        <v>80</v>
      </c>
      <c r="P343" s="1" t="s">
        <v>43</v>
      </c>
      <c r="Q343" s="1" t="s">
        <v>43</v>
      </c>
      <c r="R343" s="3">
        <v>0</v>
      </c>
      <c r="S343" s="1" t="s">
        <v>44</v>
      </c>
      <c r="T343" s="1" t="s">
        <v>45</v>
      </c>
      <c r="U343" s="1" t="s">
        <v>919</v>
      </c>
      <c r="V343" s="1" t="s">
        <v>46</v>
      </c>
      <c r="W343" s="1" t="s">
        <v>975</v>
      </c>
      <c r="X343" s="1" t="s">
        <v>1186</v>
      </c>
      <c r="Y343" s="1" t="s">
        <v>83</v>
      </c>
      <c r="Z343" s="1" t="s">
        <v>1187</v>
      </c>
      <c r="AA343" s="1" t="s">
        <v>51</v>
      </c>
      <c r="AB343" s="1" t="s">
        <v>1186</v>
      </c>
      <c r="AC343" s="1" t="s">
        <v>37</v>
      </c>
    </row>
    <row r="344" spans="1:29" hidden="1" x14ac:dyDescent="0.25">
      <c r="A344" s="1" t="s">
        <v>33</v>
      </c>
      <c r="B344" s="1" t="s">
        <v>34</v>
      </c>
      <c r="C344" s="2">
        <v>44773</v>
      </c>
      <c r="D344" s="1" t="s">
        <v>73</v>
      </c>
      <c r="E344" s="1" t="s">
        <v>74</v>
      </c>
      <c r="F344" s="1" t="s">
        <v>37</v>
      </c>
      <c r="G344" s="1" t="s">
        <v>919</v>
      </c>
      <c r="H344" s="1" t="s">
        <v>76</v>
      </c>
      <c r="I344" s="3">
        <v>44767</v>
      </c>
      <c r="J344" s="3">
        <v>0</v>
      </c>
      <c r="K344" s="1" t="s">
        <v>40</v>
      </c>
      <c r="L344" s="1" t="s">
        <v>440</v>
      </c>
      <c r="M344" s="1" t="s">
        <v>441</v>
      </c>
      <c r="N344" s="1" t="s">
        <v>79</v>
      </c>
      <c r="O344" s="1" t="s">
        <v>80</v>
      </c>
      <c r="P344" s="1" t="s">
        <v>43</v>
      </c>
      <c r="Q344" s="1" t="s">
        <v>43</v>
      </c>
      <c r="R344" s="3">
        <v>0</v>
      </c>
      <c r="S344" s="1" t="s">
        <v>44</v>
      </c>
      <c r="T344" s="1" t="s">
        <v>45</v>
      </c>
      <c r="U344" s="1" t="s">
        <v>919</v>
      </c>
      <c r="V344" s="1" t="s">
        <v>46</v>
      </c>
      <c r="W344" s="1" t="s">
        <v>975</v>
      </c>
      <c r="X344" s="1" t="s">
        <v>1186</v>
      </c>
      <c r="Y344" s="1" t="s">
        <v>83</v>
      </c>
      <c r="Z344" s="1" t="s">
        <v>1187</v>
      </c>
      <c r="AA344" s="1" t="s">
        <v>51</v>
      </c>
      <c r="AB344" s="1" t="s">
        <v>1186</v>
      </c>
      <c r="AC344" s="1" t="s">
        <v>37</v>
      </c>
    </row>
    <row r="345" spans="1:29" hidden="1" x14ac:dyDescent="0.25">
      <c r="A345" s="1" t="s">
        <v>33</v>
      </c>
      <c r="B345" s="1" t="s">
        <v>34</v>
      </c>
      <c r="C345" s="2">
        <v>44773</v>
      </c>
      <c r="D345" s="1" t="s">
        <v>73</v>
      </c>
      <c r="E345" s="1" t="s">
        <v>74</v>
      </c>
      <c r="F345" s="1" t="s">
        <v>37</v>
      </c>
      <c r="G345" s="1" t="s">
        <v>919</v>
      </c>
      <c r="H345" s="1" t="s">
        <v>76</v>
      </c>
      <c r="I345" s="3">
        <v>233334</v>
      </c>
      <c r="J345" s="3">
        <v>0</v>
      </c>
      <c r="K345" s="1" t="s">
        <v>40</v>
      </c>
      <c r="L345" s="1" t="s">
        <v>1190</v>
      </c>
      <c r="M345" s="1" t="s">
        <v>873</v>
      </c>
      <c r="N345" s="1" t="s">
        <v>79</v>
      </c>
      <c r="O345" s="1" t="s">
        <v>80</v>
      </c>
      <c r="P345" s="1" t="s">
        <v>43</v>
      </c>
      <c r="Q345" s="1" t="s">
        <v>43</v>
      </c>
      <c r="R345" s="3">
        <v>0</v>
      </c>
      <c r="S345" s="1" t="s">
        <v>44</v>
      </c>
      <c r="T345" s="1" t="s">
        <v>45</v>
      </c>
      <c r="U345" s="1" t="s">
        <v>919</v>
      </c>
      <c r="V345" s="1" t="s">
        <v>46</v>
      </c>
      <c r="W345" s="1" t="s">
        <v>975</v>
      </c>
      <c r="X345" s="1" t="s">
        <v>1186</v>
      </c>
      <c r="Y345" s="1" t="s">
        <v>83</v>
      </c>
      <c r="Z345" s="1" t="s">
        <v>1187</v>
      </c>
      <c r="AA345" s="1" t="s">
        <v>51</v>
      </c>
      <c r="AB345" s="1" t="s">
        <v>1186</v>
      </c>
      <c r="AC345" s="1" t="s">
        <v>37</v>
      </c>
    </row>
    <row r="346" spans="1:29" hidden="1" x14ac:dyDescent="0.25">
      <c r="A346" s="1" t="s">
        <v>33</v>
      </c>
      <c r="B346" s="1" t="s">
        <v>34</v>
      </c>
      <c r="C346" s="2">
        <v>44773</v>
      </c>
      <c r="D346" s="1" t="s">
        <v>73</v>
      </c>
      <c r="E346" s="1" t="s">
        <v>74</v>
      </c>
      <c r="F346" s="1" t="s">
        <v>37</v>
      </c>
      <c r="G346" s="1" t="s">
        <v>919</v>
      </c>
      <c r="H346" s="1" t="s">
        <v>76</v>
      </c>
      <c r="I346" s="3">
        <v>33334</v>
      </c>
      <c r="J346" s="3">
        <v>0</v>
      </c>
      <c r="K346" s="1" t="s">
        <v>40</v>
      </c>
      <c r="L346" s="1" t="s">
        <v>541</v>
      </c>
      <c r="M346" s="1" t="s">
        <v>542</v>
      </c>
      <c r="N346" s="1" t="s">
        <v>79</v>
      </c>
      <c r="O346" s="1" t="s">
        <v>80</v>
      </c>
      <c r="P346" s="1" t="s">
        <v>43</v>
      </c>
      <c r="Q346" s="1" t="s">
        <v>43</v>
      </c>
      <c r="R346" s="3">
        <v>0</v>
      </c>
      <c r="S346" s="1" t="s">
        <v>44</v>
      </c>
      <c r="T346" s="1" t="s">
        <v>45</v>
      </c>
      <c r="U346" s="1" t="s">
        <v>919</v>
      </c>
      <c r="V346" s="1" t="s">
        <v>46</v>
      </c>
      <c r="W346" s="1" t="s">
        <v>975</v>
      </c>
      <c r="X346" s="1" t="s">
        <v>1186</v>
      </c>
      <c r="Y346" s="1" t="s">
        <v>83</v>
      </c>
      <c r="Z346" s="1" t="s">
        <v>1187</v>
      </c>
      <c r="AA346" s="1" t="s">
        <v>51</v>
      </c>
      <c r="AB346" s="1" t="s">
        <v>1186</v>
      </c>
      <c r="AC346" s="1" t="s">
        <v>37</v>
      </c>
    </row>
    <row r="347" spans="1:29" hidden="1" x14ac:dyDescent="0.25">
      <c r="A347" s="1" t="s">
        <v>33</v>
      </c>
      <c r="B347" s="1" t="s">
        <v>34</v>
      </c>
      <c r="C347" s="2">
        <v>44773</v>
      </c>
      <c r="D347" s="1" t="s">
        <v>73</v>
      </c>
      <c r="E347" s="1" t="s">
        <v>74</v>
      </c>
      <c r="F347" s="1" t="s">
        <v>37</v>
      </c>
      <c r="G347" s="1" t="s">
        <v>919</v>
      </c>
      <c r="H347" s="1" t="s">
        <v>76</v>
      </c>
      <c r="I347" s="3">
        <v>74480</v>
      </c>
      <c r="J347" s="3">
        <v>0</v>
      </c>
      <c r="K347" s="1" t="s">
        <v>40</v>
      </c>
      <c r="L347" s="1" t="s">
        <v>1191</v>
      </c>
      <c r="M347" s="1" t="s">
        <v>791</v>
      </c>
      <c r="N347" s="1" t="s">
        <v>79</v>
      </c>
      <c r="O347" s="1" t="s">
        <v>80</v>
      </c>
      <c r="P347" s="1" t="s">
        <v>43</v>
      </c>
      <c r="Q347" s="1" t="s">
        <v>43</v>
      </c>
      <c r="R347" s="3">
        <v>0</v>
      </c>
      <c r="S347" s="1" t="s">
        <v>44</v>
      </c>
      <c r="T347" s="1" t="s">
        <v>45</v>
      </c>
      <c r="U347" s="1" t="s">
        <v>919</v>
      </c>
      <c r="V347" s="1" t="s">
        <v>46</v>
      </c>
      <c r="W347" s="1" t="s">
        <v>975</v>
      </c>
      <c r="X347" s="1" t="s">
        <v>1186</v>
      </c>
      <c r="Y347" s="1" t="s">
        <v>83</v>
      </c>
      <c r="Z347" s="1" t="s">
        <v>1187</v>
      </c>
      <c r="AA347" s="1" t="s">
        <v>51</v>
      </c>
      <c r="AB347" s="1" t="s">
        <v>1186</v>
      </c>
      <c r="AC347" s="1" t="s">
        <v>37</v>
      </c>
    </row>
    <row r="348" spans="1:29" hidden="1" x14ac:dyDescent="0.25">
      <c r="A348" s="1" t="s">
        <v>33</v>
      </c>
      <c r="B348" s="1" t="s">
        <v>34</v>
      </c>
      <c r="C348" s="2">
        <v>44773</v>
      </c>
      <c r="D348" s="1" t="s">
        <v>73</v>
      </c>
      <c r="E348" s="1" t="s">
        <v>74</v>
      </c>
      <c r="F348" s="1" t="s">
        <v>37</v>
      </c>
      <c r="G348" s="1" t="s">
        <v>919</v>
      </c>
      <c r="H348" s="1" t="s">
        <v>76</v>
      </c>
      <c r="I348" s="3">
        <v>33334</v>
      </c>
      <c r="J348" s="3">
        <v>0</v>
      </c>
      <c r="K348" s="1" t="s">
        <v>40</v>
      </c>
      <c r="L348" s="1" t="s">
        <v>125</v>
      </c>
      <c r="M348" s="1" t="s">
        <v>126</v>
      </c>
      <c r="N348" s="1" t="s">
        <v>79</v>
      </c>
      <c r="O348" s="1" t="s">
        <v>80</v>
      </c>
      <c r="P348" s="1" t="s">
        <v>43</v>
      </c>
      <c r="Q348" s="1" t="s">
        <v>43</v>
      </c>
      <c r="R348" s="3">
        <v>0</v>
      </c>
      <c r="S348" s="1" t="s">
        <v>44</v>
      </c>
      <c r="T348" s="1" t="s">
        <v>45</v>
      </c>
      <c r="U348" s="1" t="s">
        <v>919</v>
      </c>
      <c r="V348" s="1" t="s">
        <v>46</v>
      </c>
      <c r="W348" s="1" t="s">
        <v>975</v>
      </c>
      <c r="X348" s="1" t="s">
        <v>1186</v>
      </c>
      <c r="Y348" s="1" t="s">
        <v>83</v>
      </c>
      <c r="Z348" s="1" t="s">
        <v>1187</v>
      </c>
      <c r="AA348" s="1" t="s">
        <v>51</v>
      </c>
      <c r="AB348" s="1" t="s">
        <v>1186</v>
      </c>
      <c r="AC348" s="1" t="s">
        <v>37</v>
      </c>
    </row>
    <row r="349" spans="1:29" hidden="1" x14ac:dyDescent="0.25">
      <c r="A349" s="1" t="s">
        <v>33</v>
      </c>
      <c r="B349" s="1" t="s">
        <v>34</v>
      </c>
      <c r="C349" s="2">
        <v>44773</v>
      </c>
      <c r="D349" s="1" t="s">
        <v>73</v>
      </c>
      <c r="E349" s="1" t="s">
        <v>74</v>
      </c>
      <c r="F349" s="1" t="s">
        <v>37</v>
      </c>
      <c r="G349" s="1" t="s">
        <v>919</v>
      </c>
      <c r="H349" s="1" t="s">
        <v>76</v>
      </c>
      <c r="I349" s="3">
        <v>118020</v>
      </c>
      <c r="J349" s="3">
        <v>0</v>
      </c>
      <c r="K349" s="1" t="s">
        <v>40</v>
      </c>
      <c r="L349" s="1" t="s">
        <v>498</v>
      </c>
      <c r="M349" s="1" t="s">
        <v>499</v>
      </c>
      <c r="N349" s="1" t="s">
        <v>79</v>
      </c>
      <c r="O349" s="1" t="s">
        <v>80</v>
      </c>
      <c r="P349" s="1" t="s">
        <v>43</v>
      </c>
      <c r="Q349" s="1" t="s">
        <v>43</v>
      </c>
      <c r="R349" s="3">
        <v>0</v>
      </c>
      <c r="S349" s="1" t="s">
        <v>44</v>
      </c>
      <c r="T349" s="1" t="s">
        <v>45</v>
      </c>
      <c r="U349" s="1" t="s">
        <v>919</v>
      </c>
      <c r="V349" s="1" t="s">
        <v>46</v>
      </c>
      <c r="W349" s="1" t="s">
        <v>975</v>
      </c>
      <c r="X349" s="1" t="s">
        <v>1186</v>
      </c>
      <c r="Y349" s="1" t="s">
        <v>83</v>
      </c>
      <c r="Z349" s="1" t="s">
        <v>1187</v>
      </c>
      <c r="AA349" s="1" t="s">
        <v>51</v>
      </c>
      <c r="AB349" s="1" t="s">
        <v>1186</v>
      </c>
      <c r="AC349" s="1" t="s">
        <v>37</v>
      </c>
    </row>
    <row r="350" spans="1:29" hidden="1" x14ac:dyDescent="0.25">
      <c r="A350" s="1" t="s">
        <v>33</v>
      </c>
      <c r="B350" s="1" t="s">
        <v>34</v>
      </c>
      <c r="C350" s="2">
        <v>44773</v>
      </c>
      <c r="D350" s="1" t="s">
        <v>73</v>
      </c>
      <c r="E350" s="1" t="s">
        <v>74</v>
      </c>
      <c r="F350" s="1" t="s">
        <v>37</v>
      </c>
      <c r="G350" s="1" t="s">
        <v>919</v>
      </c>
      <c r="H350" s="1" t="s">
        <v>76</v>
      </c>
      <c r="I350" s="3">
        <v>36237</v>
      </c>
      <c r="J350" s="3">
        <v>0</v>
      </c>
      <c r="K350" s="1" t="s">
        <v>40</v>
      </c>
      <c r="L350" s="1" t="s">
        <v>820</v>
      </c>
      <c r="M350" s="1" t="s">
        <v>821</v>
      </c>
      <c r="N350" s="1" t="s">
        <v>79</v>
      </c>
      <c r="O350" s="1" t="s">
        <v>80</v>
      </c>
      <c r="P350" s="1" t="s">
        <v>43</v>
      </c>
      <c r="Q350" s="1" t="s">
        <v>43</v>
      </c>
      <c r="R350" s="3">
        <v>0</v>
      </c>
      <c r="S350" s="1" t="s">
        <v>44</v>
      </c>
      <c r="T350" s="1" t="s">
        <v>45</v>
      </c>
      <c r="U350" s="1" t="s">
        <v>919</v>
      </c>
      <c r="V350" s="1" t="s">
        <v>46</v>
      </c>
      <c r="W350" s="1" t="s">
        <v>975</v>
      </c>
      <c r="X350" s="1" t="s">
        <v>1186</v>
      </c>
      <c r="Y350" s="1" t="s">
        <v>83</v>
      </c>
      <c r="Z350" s="1" t="s">
        <v>1187</v>
      </c>
      <c r="AA350" s="1" t="s">
        <v>51</v>
      </c>
      <c r="AB350" s="1" t="s">
        <v>1186</v>
      </c>
      <c r="AC350" s="1" t="s">
        <v>37</v>
      </c>
    </row>
    <row r="351" spans="1:29" hidden="1" x14ac:dyDescent="0.25">
      <c r="A351" s="1" t="s">
        <v>33</v>
      </c>
      <c r="B351" s="1" t="s">
        <v>34</v>
      </c>
      <c r="C351" s="2">
        <v>44773</v>
      </c>
      <c r="D351" s="1" t="s">
        <v>73</v>
      </c>
      <c r="E351" s="1" t="s">
        <v>74</v>
      </c>
      <c r="F351" s="1" t="s">
        <v>37</v>
      </c>
      <c r="G351" s="1" t="s">
        <v>919</v>
      </c>
      <c r="H351" s="1" t="s">
        <v>76</v>
      </c>
      <c r="I351" s="3">
        <v>398893</v>
      </c>
      <c r="J351" s="3">
        <v>0</v>
      </c>
      <c r="K351" s="1" t="s">
        <v>40</v>
      </c>
      <c r="L351" s="1" t="s">
        <v>472</v>
      </c>
      <c r="M351" s="1" t="s">
        <v>473</v>
      </c>
      <c r="N351" s="1" t="s">
        <v>79</v>
      </c>
      <c r="O351" s="1" t="s">
        <v>80</v>
      </c>
      <c r="P351" s="1" t="s">
        <v>43</v>
      </c>
      <c r="Q351" s="1" t="s">
        <v>43</v>
      </c>
      <c r="R351" s="3">
        <v>0</v>
      </c>
      <c r="S351" s="1" t="s">
        <v>44</v>
      </c>
      <c r="T351" s="1" t="s">
        <v>45</v>
      </c>
      <c r="U351" s="1" t="s">
        <v>919</v>
      </c>
      <c r="V351" s="1" t="s">
        <v>46</v>
      </c>
      <c r="W351" s="1" t="s">
        <v>975</v>
      </c>
      <c r="X351" s="1" t="s">
        <v>1186</v>
      </c>
      <c r="Y351" s="1" t="s">
        <v>83</v>
      </c>
      <c r="Z351" s="1" t="s">
        <v>1187</v>
      </c>
      <c r="AA351" s="1" t="s">
        <v>51</v>
      </c>
      <c r="AB351" s="1" t="s">
        <v>1186</v>
      </c>
      <c r="AC351" s="1" t="s">
        <v>37</v>
      </c>
    </row>
    <row r="352" spans="1:29" hidden="1" x14ac:dyDescent="0.25">
      <c r="A352" s="1" t="s">
        <v>33</v>
      </c>
      <c r="B352" s="1" t="s">
        <v>34</v>
      </c>
      <c r="C352" s="2">
        <v>44773</v>
      </c>
      <c r="D352" s="1" t="s">
        <v>73</v>
      </c>
      <c r="E352" s="1" t="s">
        <v>74</v>
      </c>
      <c r="F352" s="1" t="s">
        <v>37</v>
      </c>
      <c r="G352" s="1" t="s">
        <v>919</v>
      </c>
      <c r="H352" s="1" t="s">
        <v>76</v>
      </c>
      <c r="I352" s="3">
        <v>58649</v>
      </c>
      <c r="J352" s="3">
        <v>0</v>
      </c>
      <c r="K352" s="1" t="s">
        <v>40</v>
      </c>
      <c r="L352" s="1" t="s">
        <v>587</v>
      </c>
      <c r="M352" s="1" t="s">
        <v>588</v>
      </c>
      <c r="N352" s="1" t="s">
        <v>79</v>
      </c>
      <c r="O352" s="1" t="s">
        <v>80</v>
      </c>
      <c r="P352" s="1" t="s">
        <v>43</v>
      </c>
      <c r="Q352" s="1" t="s">
        <v>43</v>
      </c>
      <c r="R352" s="3">
        <v>0</v>
      </c>
      <c r="S352" s="1" t="s">
        <v>44</v>
      </c>
      <c r="T352" s="1" t="s">
        <v>45</v>
      </c>
      <c r="U352" s="1" t="s">
        <v>919</v>
      </c>
      <c r="V352" s="1" t="s">
        <v>46</v>
      </c>
      <c r="W352" s="1" t="s">
        <v>975</v>
      </c>
      <c r="X352" s="1" t="s">
        <v>1186</v>
      </c>
      <c r="Y352" s="1" t="s">
        <v>83</v>
      </c>
      <c r="Z352" s="1" t="s">
        <v>1187</v>
      </c>
      <c r="AA352" s="1" t="s">
        <v>51</v>
      </c>
      <c r="AB352" s="1" t="s">
        <v>1186</v>
      </c>
      <c r="AC352" s="1" t="s">
        <v>37</v>
      </c>
    </row>
    <row r="353" spans="1:29" hidden="1" x14ac:dyDescent="0.25">
      <c r="A353" s="1" t="s">
        <v>33</v>
      </c>
      <c r="B353" s="1" t="s">
        <v>34</v>
      </c>
      <c r="C353" s="2">
        <v>44773</v>
      </c>
      <c r="D353" s="1" t="s">
        <v>73</v>
      </c>
      <c r="E353" s="1" t="s">
        <v>74</v>
      </c>
      <c r="F353" s="1" t="s">
        <v>37</v>
      </c>
      <c r="G353" s="1" t="s">
        <v>919</v>
      </c>
      <c r="H353" s="1" t="s">
        <v>76</v>
      </c>
      <c r="I353" s="3">
        <v>83533</v>
      </c>
      <c r="J353" s="3">
        <v>0</v>
      </c>
      <c r="K353" s="1" t="s">
        <v>40</v>
      </c>
      <c r="L353" s="1" t="s">
        <v>553</v>
      </c>
      <c r="M353" s="1" t="s">
        <v>554</v>
      </c>
      <c r="N353" s="1" t="s">
        <v>79</v>
      </c>
      <c r="O353" s="1" t="s">
        <v>80</v>
      </c>
      <c r="P353" s="1" t="s">
        <v>43</v>
      </c>
      <c r="Q353" s="1" t="s">
        <v>43</v>
      </c>
      <c r="R353" s="3">
        <v>0</v>
      </c>
      <c r="S353" s="1" t="s">
        <v>44</v>
      </c>
      <c r="T353" s="1" t="s">
        <v>45</v>
      </c>
      <c r="U353" s="1" t="s">
        <v>919</v>
      </c>
      <c r="V353" s="1" t="s">
        <v>46</v>
      </c>
      <c r="W353" s="1" t="s">
        <v>975</v>
      </c>
      <c r="X353" s="1" t="s">
        <v>1186</v>
      </c>
      <c r="Y353" s="1" t="s">
        <v>83</v>
      </c>
      <c r="Z353" s="1" t="s">
        <v>1187</v>
      </c>
      <c r="AA353" s="1" t="s">
        <v>51</v>
      </c>
      <c r="AB353" s="1" t="s">
        <v>1186</v>
      </c>
      <c r="AC353" s="1" t="s">
        <v>37</v>
      </c>
    </row>
    <row r="354" spans="1:29" hidden="1" x14ac:dyDescent="0.25">
      <c r="A354" s="1" t="s">
        <v>33</v>
      </c>
      <c r="B354" s="1" t="s">
        <v>34</v>
      </c>
      <c r="C354" s="2">
        <v>44773</v>
      </c>
      <c r="D354" s="1" t="s">
        <v>73</v>
      </c>
      <c r="E354" s="1" t="s">
        <v>74</v>
      </c>
      <c r="F354" s="1" t="s">
        <v>37</v>
      </c>
      <c r="G354" s="1" t="s">
        <v>919</v>
      </c>
      <c r="H354" s="1" t="s">
        <v>76</v>
      </c>
      <c r="I354" s="3">
        <v>114042</v>
      </c>
      <c r="J354" s="3">
        <v>0</v>
      </c>
      <c r="K354" s="1" t="s">
        <v>40</v>
      </c>
      <c r="L354" s="1" t="s">
        <v>583</v>
      </c>
      <c r="M354" s="1" t="s">
        <v>584</v>
      </c>
      <c r="N354" s="1" t="s">
        <v>79</v>
      </c>
      <c r="O354" s="1" t="s">
        <v>80</v>
      </c>
      <c r="P354" s="1" t="s">
        <v>43</v>
      </c>
      <c r="Q354" s="1" t="s">
        <v>43</v>
      </c>
      <c r="R354" s="3">
        <v>0</v>
      </c>
      <c r="S354" s="1" t="s">
        <v>44</v>
      </c>
      <c r="T354" s="1" t="s">
        <v>45</v>
      </c>
      <c r="U354" s="1" t="s">
        <v>919</v>
      </c>
      <c r="V354" s="1" t="s">
        <v>46</v>
      </c>
      <c r="W354" s="1" t="s">
        <v>975</v>
      </c>
      <c r="X354" s="1" t="s">
        <v>1186</v>
      </c>
      <c r="Y354" s="1" t="s">
        <v>83</v>
      </c>
      <c r="Z354" s="1" t="s">
        <v>1187</v>
      </c>
      <c r="AA354" s="1" t="s">
        <v>51</v>
      </c>
      <c r="AB354" s="1" t="s">
        <v>1186</v>
      </c>
      <c r="AC354" s="1" t="s">
        <v>37</v>
      </c>
    </row>
    <row r="355" spans="1:29" hidden="1" x14ac:dyDescent="0.25">
      <c r="A355" s="1" t="s">
        <v>33</v>
      </c>
      <c r="B355" s="1" t="s">
        <v>34</v>
      </c>
      <c r="C355" s="2">
        <v>44775</v>
      </c>
      <c r="D355" s="1" t="s">
        <v>35</v>
      </c>
      <c r="E355" s="1" t="s">
        <v>36</v>
      </c>
      <c r="F355" s="1" t="s">
        <v>37</v>
      </c>
      <c r="G355" s="1" t="s">
        <v>1192</v>
      </c>
      <c r="H355" s="1" t="s">
        <v>1193</v>
      </c>
      <c r="I355" s="3">
        <v>0</v>
      </c>
      <c r="J355" s="54">
        <v>2000000</v>
      </c>
      <c r="K355" s="1" t="s">
        <v>40</v>
      </c>
      <c r="L355" s="1" t="s">
        <v>62</v>
      </c>
      <c r="M355" s="1" t="s">
        <v>63</v>
      </c>
      <c r="N355" s="1" t="s">
        <v>37</v>
      </c>
      <c r="O355" s="1" t="s">
        <v>43</v>
      </c>
      <c r="P355" s="1" t="s">
        <v>43</v>
      </c>
      <c r="Q355" s="1" t="s">
        <v>43</v>
      </c>
      <c r="R355" s="3">
        <v>0</v>
      </c>
      <c r="S355" s="1" t="s">
        <v>44</v>
      </c>
      <c r="T355" s="1" t="s">
        <v>45</v>
      </c>
      <c r="U355" s="1" t="s">
        <v>1192</v>
      </c>
      <c r="V355" s="1" t="s">
        <v>46</v>
      </c>
      <c r="W355" s="1" t="s">
        <v>47</v>
      </c>
      <c r="X355" s="1" t="s">
        <v>1194</v>
      </c>
      <c r="Y355" s="1" t="s">
        <v>49</v>
      </c>
      <c r="Z355" s="1" t="s">
        <v>918</v>
      </c>
      <c r="AA355" s="1" t="s">
        <v>51</v>
      </c>
      <c r="AB355" s="1" t="s">
        <v>1194</v>
      </c>
      <c r="AC355" s="1" t="s">
        <v>37</v>
      </c>
    </row>
    <row r="356" spans="1:29" hidden="1" x14ac:dyDescent="0.25">
      <c r="A356" s="1" t="s">
        <v>33</v>
      </c>
      <c r="B356" s="1" t="s">
        <v>34</v>
      </c>
      <c r="C356" s="2">
        <v>44778</v>
      </c>
      <c r="D356" s="1" t="s">
        <v>35</v>
      </c>
      <c r="E356" s="1" t="s">
        <v>36</v>
      </c>
      <c r="F356" s="1" t="s">
        <v>37</v>
      </c>
      <c r="G356" s="1" t="s">
        <v>1195</v>
      </c>
      <c r="H356" s="1" t="s">
        <v>1196</v>
      </c>
      <c r="I356" s="3">
        <v>0</v>
      </c>
      <c r="J356" s="54">
        <v>311530</v>
      </c>
      <c r="K356" s="1" t="s">
        <v>40</v>
      </c>
      <c r="L356" s="1" t="s">
        <v>41</v>
      </c>
      <c r="M356" s="1" t="s">
        <v>42</v>
      </c>
      <c r="N356" s="1" t="s">
        <v>37</v>
      </c>
      <c r="O356" s="1" t="s">
        <v>43</v>
      </c>
      <c r="P356" s="1" t="s">
        <v>43</v>
      </c>
      <c r="Q356" s="1" t="s">
        <v>43</v>
      </c>
      <c r="R356" s="3">
        <v>0</v>
      </c>
      <c r="S356" s="1" t="s">
        <v>44</v>
      </c>
      <c r="T356" s="1" t="s">
        <v>45</v>
      </c>
      <c r="U356" s="1" t="s">
        <v>1195</v>
      </c>
      <c r="V356" s="1" t="s">
        <v>46</v>
      </c>
      <c r="W356" s="1" t="s">
        <v>47</v>
      </c>
      <c r="X356" s="1" t="s">
        <v>1197</v>
      </c>
      <c r="Y356" s="1" t="s">
        <v>49</v>
      </c>
      <c r="Z356" s="1" t="s">
        <v>918</v>
      </c>
      <c r="AA356" s="1" t="s">
        <v>51</v>
      </c>
      <c r="AB356" s="1" t="s">
        <v>1197</v>
      </c>
      <c r="AC356" s="1" t="s">
        <v>37</v>
      </c>
    </row>
    <row r="357" spans="1:29" hidden="1" x14ac:dyDescent="0.25">
      <c r="A357" s="1" t="s">
        <v>33</v>
      </c>
      <c r="B357" s="1" t="s">
        <v>34</v>
      </c>
      <c r="C357" s="2">
        <v>44781</v>
      </c>
      <c r="D357" s="1" t="s">
        <v>35</v>
      </c>
      <c r="E357" s="1" t="s">
        <v>36</v>
      </c>
      <c r="F357" s="1" t="s">
        <v>37</v>
      </c>
      <c r="G357" s="1" t="s">
        <v>1198</v>
      </c>
      <c r="H357" s="1" t="s">
        <v>1199</v>
      </c>
      <c r="I357" s="3">
        <v>0</v>
      </c>
      <c r="J357" s="54">
        <v>166667</v>
      </c>
      <c r="K357" s="1" t="s">
        <v>40</v>
      </c>
      <c r="L357" s="1" t="s">
        <v>340</v>
      </c>
      <c r="M357" s="1" t="s">
        <v>341</v>
      </c>
      <c r="N357" s="1" t="s">
        <v>37</v>
      </c>
      <c r="O357" s="1" t="s">
        <v>43</v>
      </c>
      <c r="P357" s="1" t="s">
        <v>43</v>
      </c>
      <c r="Q357" s="1" t="s">
        <v>43</v>
      </c>
      <c r="R357" s="3">
        <v>0</v>
      </c>
      <c r="S357" s="1" t="s">
        <v>44</v>
      </c>
      <c r="T357" s="1" t="s">
        <v>45</v>
      </c>
      <c r="U357" s="1" t="s">
        <v>1198</v>
      </c>
      <c r="V357" s="1" t="s">
        <v>46</v>
      </c>
      <c r="W357" s="1" t="s">
        <v>47</v>
      </c>
      <c r="X357" s="1" t="s">
        <v>1200</v>
      </c>
      <c r="Y357" s="1" t="s">
        <v>49</v>
      </c>
      <c r="Z357" s="1" t="s">
        <v>918</v>
      </c>
      <c r="AA357" s="1" t="s">
        <v>51</v>
      </c>
      <c r="AB357" s="1" t="s">
        <v>1200</v>
      </c>
      <c r="AC357" s="1" t="s">
        <v>37</v>
      </c>
    </row>
    <row r="358" spans="1:29" hidden="1" x14ac:dyDescent="0.25">
      <c r="A358" s="1" t="s">
        <v>33</v>
      </c>
      <c r="B358" s="1" t="s">
        <v>34</v>
      </c>
      <c r="C358" s="2">
        <v>44783</v>
      </c>
      <c r="D358" s="1" t="s">
        <v>35</v>
      </c>
      <c r="E358" s="1" t="s">
        <v>36</v>
      </c>
      <c r="F358" s="1" t="s">
        <v>37</v>
      </c>
      <c r="G358" s="1" t="s">
        <v>1201</v>
      </c>
      <c r="H358" s="1" t="s">
        <v>1202</v>
      </c>
      <c r="I358" s="3">
        <v>0</v>
      </c>
      <c r="J358" s="54">
        <v>33333</v>
      </c>
      <c r="K358" s="1" t="s">
        <v>40</v>
      </c>
      <c r="L358" s="1" t="s">
        <v>444</v>
      </c>
      <c r="M358" s="1" t="s">
        <v>445</v>
      </c>
      <c r="N358" s="1" t="s">
        <v>37</v>
      </c>
      <c r="O358" s="1" t="s">
        <v>43</v>
      </c>
      <c r="P358" s="1" t="s">
        <v>43</v>
      </c>
      <c r="Q358" s="1" t="s">
        <v>43</v>
      </c>
      <c r="R358" s="3">
        <v>0</v>
      </c>
      <c r="S358" s="1" t="s">
        <v>44</v>
      </c>
      <c r="T358" s="1" t="s">
        <v>45</v>
      </c>
      <c r="U358" s="1" t="s">
        <v>1201</v>
      </c>
      <c r="V358" s="1" t="s">
        <v>46</v>
      </c>
      <c r="W358" s="1" t="s">
        <v>47</v>
      </c>
      <c r="X358" s="1" t="s">
        <v>1203</v>
      </c>
      <c r="Y358" s="1" t="s">
        <v>49</v>
      </c>
      <c r="Z358" s="1" t="s">
        <v>918</v>
      </c>
      <c r="AA358" s="1" t="s">
        <v>51</v>
      </c>
      <c r="AB358" s="1" t="s">
        <v>1203</v>
      </c>
      <c r="AC358" s="1" t="s">
        <v>37</v>
      </c>
    </row>
    <row r="359" spans="1:29" hidden="1" x14ac:dyDescent="0.25">
      <c r="A359" s="1" t="s">
        <v>33</v>
      </c>
      <c r="B359" s="1" t="s">
        <v>34</v>
      </c>
      <c r="C359" s="2">
        <v>44784</v>
      </c>
      <c r="D359" s="1" t="s">
        <v>35</v>
      </c>
      <c r="E359" s="1" t="s">
        <v>36</v>
      </c>
      <c r="F359" s="1" t="s">
        <v>37</v>
      </c>
      <c r="G359" s="1" t="s">
        <v>1204</v>
      </c>
      <c r="H359" s="1" t="s">
        <v>1205</v>
      </c>
      <c r="I359" s="3">
        <v>0</v>
      </c>
      <c r="J359" s="54">
        <v>279307</v>
      </c>
      <c r="K359" s="1" t="s">
        <v>40</v>
      </c>
      <c r="L359" s="1" t="s">
        <v>41</v>
      </c>
      <c r="M359" s="1" t="s">
        <v>42</v>
      </c>
      <c r="N359" s="1" t="s">
        <v>37</v>
      </c>
      <c r="O359" s="1" t="s">
        <v>43</v>
      </c>
      <c r="P359" s="1" t="s">
        <v>43</v>
      </c>
      <c r="Q359" s="1" t="s">
        <v>43</v>
      </c>
      <c r="R359" s="3">
        <v>0</v>
      </c>
      <c r="S359" s="1" t="s">
        <v>44</v>
      </c>
      <c r="T359" s="1" t="s">
        <v>45</v>
      </c>
      <c r="U359" s="1" t="s">
        <v>1204</v>
      </c>
      <c r="V359" s="1" t="s">
        <v>46</v>
      </c>
      <c r="W359" s="1" t="s">
        <v>47</v>
      </c>
      <c r="X359" s="1" t="s">
        <v>1206</v>
      </c>
      <c r="Y359" s="1" t="s">
        <v>49</v>
      </c>
      <c r="Z359" s="1" t="s">
        <v>918</v>
      </c>
      <c r="AA359" s="1" t="s">
        <v>51</v>
      </c>
      <c r="AB359" s="1" t="s">
        <v>1206</v>
      </c>
      <c r="AC359" s="1" t="s">
        <v>37</v>
      </c>
    </row>
    <row r="360" spans="1:29" hidden="1" x14ac:dyDescent="0.25">
      <c r="A360" s="1" t="s">
        <v>33</v>
      </c>
      <c r="B360" s="1" t="s">
        <v>34</v>
      </c>
      <c r="C360" s="2">
        <v>44784</v>
      </c>
      <c r="D360" s="1" t="s">
        <v>35</v>
      </c>
      <c r="E360" s="1" t="s">
        <v>36</v>
      </c>
      <c r="F360" s="1" t="s">
        <v>37</v>
      </c>
      <c r="G360" s="1" t="s">
        <v>1207</v>
      </c>
      <c r="H360" s="1" t="s">
        <v>1208</v>
      </c>
      <c r="I360" s="3">
        <v>0</v>
      </c>
      <c r="J360" s="54">
        <v>530290</v>
      </c>
      <c r="K360" s="1" t="s">
        <v>40</v>
      </c>
      <c r="L360" s="1" t="s">
        <v>41</v>
      </c>
      <c r="M360" s="1" t="s">
        <v>42</v>
      </c>
      <c r="N360" s="1" t="s">
        <v>37</v>
      </c>
      <c r="O360" s="1" t="s">
        <v>43</v>
      </c>
      <c r="P360" s="1" t="s">
        <v>43</v>
      </c>
      <c r="Q360" s="1" t="s">
        <v>43</v>
      </c>
      <c r="R360" s="3">
        <v>0</v>
      </c>
      <c r="S360" s="1" t="s">
        <v>44</v>
      </c>
      <c r="T360" s="1" t="s">
        <v>45</v>
      </c>
      <c r="U360" s="1" t="s">
        <v>1207</v>
      </c>
      <c r="V360" s="1" t="s">
        <v>46</v>
      </c>
      <c r="W360" s="1" t="s">
        <v>47</v>
      </c>
      <c r="X360" s="1" t="s">
        <v>1209</v>
      </c>
      <c r="Y360" s="1" t="s">
        <v>49</v>
      </c>
      <c r="Z360" s="1" t="s">
        <v>918</v>
      </c>
      <c r="AA360" s="1" t="s">
        <v>51</v>
      </c>
      <c r="AB360" s="1" t="s">
        <v>1209</v>
      </c>
      <c r="AC360" s="1" t="s">
        <v>37</v>
      </c>
    </row>
    <row r="361" spans="1:29" hidden="1" x14ac:dyDescent="0.25">
      <c r="A361" s="1" t="s">
        <v>33</v>
      </c>
      <c r="B361" s="1" t="s">
        <v>34</v>
      </c>
      <c r="C361" s="2">
        <v>44791</v>
      </c>
      <c r="D361" s="1" t="s">
        <v>35</v>
      </c>
      <c r="E361" s="1" t="s">
        <v>36</v>
      </c>
      <c r="F361" s="1" t="s">
        <v>37</v>
      </c>
      <c r="G361" s="1" t="s">
        <v>1210</v>
      </c>
      <c r="H361" s="1" t="s">
        <v>1211</v>
      </c>
      <c r="I361" s="3">
        <v>0</v>
      </c>
      <c r="J361" s="54">
        <v>601957</v>
      </c>
      <c r="K361" s="1" t="s">
        <v>40</v>
      </c>
      <c r="L361" s="1" t="s">
        <v>41</v>
      </c>
      <c r="M361" s="1" t="s">
        <v>42</v>
      </c>
      <c r="N361" s="1" t="s">
        <v>37</v>
      </c>
      <c r="O361" s="1" t="s">
        <v>43</v>
      </c>
      <c r="P361" s="1" t="s">
        <v>43</v>
      </c>
      <c r="Q361" s="1" t="s">
        <v>43</v>
      </c>
      <c r="R361" s="3">
        <v>0</v>
      </c>
      <c r="S361" s="1" t="s">
        <v>44</v>
      </c>
      <c r="T361" s="1" t="s">
        <v>45</v>
      </c>
      <c r="U361" s="1" t="s">
        <v>1210</v>
      </c>
      <c r="V361" s="1" t="s">
        <v>46</v>
      </c>
      <c r="W361" s="1" t="s">
        <v>47</v>
      </c>
      <c r="X361" s="1" t="s">
        <v>1212</v>
      </c>
      <c r="Y361" s="1" t="s">
        <v>49</v>
      </c>
      <c r="Z361" s="1" t="s">
        <v>918</v>
      </c>
      <c r="AA361" s="1" t="s">
        <v>51</v>
      </c>
      <c r="AB361" s="1" t="s">
        <v>1212</v>
      </c>
      <c r="AC361" s="1" t="s">
        <v>37</v>
      </c>
    </row>
    <row r="362" spans="1:29" hidden="1" x14ac:dyDescent="0.25">
      <c r="A362" s="1" t="s">
        <v>33</v>
      </c>
      <c r="B362" s="1" t="s">
        <v>34</v>
      </c>
      <c r="C362" s="2">
        <v>44792</v>
      </c>
      <c r="D362" s="1" t="s">
        <v>35</v>
      </c>
      <c r="E362" s="1" t="s">
        <v>36</v>
      </c>
      <c r="F362" s="1" t="s">
        <v>37</v>
      </c>
      <c r="G362" s="1" t="s">
        <v>1213</v>
      </c>
      <c r="H362" s="1" t="s">
        <v>1214</v>
      </c>
      <c r="I362" s="3">
        <v>0</v>
      </c>
      <c r="J362" s="54">
        <v>237178</v>
      </c>
      <c r="K362" s="1" t="s">
        <v>40</v>
      </c>
      <c r="L362" s="1" t="s">
        <v>41</v>
      </c>
      <c r="M362" s="1" t="s">
        <v>42</v>
      </c>
      <c r="N362" s="1" t="s">
        <v>37</v>
      </c>
      <c r="O362" s="1" t="s">
        <v>43</v>
      </c>
      <c r="P362" s="1" t="s">
        <v>43</v>
      </c>
      <c r="Q362" s="1" t="s">
        <v>43</v>
      </c>
      <c r="R362" s="3">
        <v>0</v>
      </c>
      <c r="S362" s="1" t="s">
        <v>44</v>
      </c>
      <c r="T362" s="1" t="s">
        <v>45</v>
      </c>
      <c r="U362" s="1" t="s">
        <v>1213</v>
      </c>
      <c r="V362" s="1" t="s">
        <v>46</v>
      </c>
      <c r="W362" s="1" t="s">
        <v>47</v>
      </c>
      <c r="X362" s="1" t="s">
        <v>1215</v>
      </c>
      <c r="Y362" s="1" t="s">
        <v>49</v>
      </c>
      <c r="Z362" s="1" t="s">
        <v>918</v>
      </c>
      <c r="AA362" s="1" t="s">
        <v>51</v>
      </c>
      <c r="AB362" s="1" t="s">
        <v>1215</v>
      </c>
      <c r="AC362" s="1" t="s">
        <v>37</v>
      </c>
    </row>
    <row r="363" spans="1:29" hidden="1" x14ac:dyDescent="0.25">
      <c r="A363" s="1" t="s">
        <v>33</v>
      </c>
      <c r="B363" s="1" t="s">
        <v>34</v>
      </c>
      <c r="C363" s="2">
        <v>44796</v>
      </c>
      <c r="D363" s="1" t="s">
        <v>35</v>
      </c>
      <c r="E363" s="1" t="s">
        <v>36</v>
      </c>
      <c r="F363" s="1" t="s">
        <v>37</v>
      </c>
      <c r="G363" s="1" t="s">
        <v>1216</v>
      </c>
      <c r="H363" s="1" t="s">
        <v>1217</v>
      </c>
      <c r="I363" s="3">
        <v>0</v>
      </c>
      <c r="J363" s="54">
        <v>114404</v>
      </c>
      <c r="K363" s="1" t="s">
        <v>40</v>
      </c>
      <c r="L363" s="1" t="s">
        <v>340</v>
      </c>
      <c r="M363" s="1" t="s">
        <v>341</v>
      </c>
      <c r="N363" s="1" t="s">
        <v>37</v>
      </c>
      <c r="O363" s="1" t="s">
        <v>43</v>
      </c>
      <c r="P363" s="1" t="s">
        <v>43</v>
      </c>
      <c r="Q363" s="1" t="s">
        <v>43</v>
      </c>
      <c r="R363" s="3">
        <v>0</v>
      </c>
      <c r="S363" s="1" t="s">
        <v>44</v>
      </c>
      <c r="T363" s="1" t="s">
        <v>45</v>
      </c>
      <c r="U363" s="1" t="s">
        <v>1216</v>
      </c>
      <c r="V363" s="1" t="s">
        <v>46</v>
      </c>
      <c r="W363" s="1" t="s">
        <v>47</v>
      </c>
      <c r="X363" s="1" t="s">
        <v>1218</v>
      </c>
      <c r="Y363" s="1" t="s">
        <v>49</v>
      </c>
      <c r="Z363" s="1" t="s">
        <v>918</v>
      </c>
      <c r="AA363" s="1" t="s">
        <v>51</v>
      </c>
      <c r="AB363" s="1" t="s">
        <v>1218</v>
      </c>
      <c r="AC363" s="1" t="s">
        <v>37</v>
      </c>
    </row>
    <row r="364" spans="1:29" hidden="1" x14ac:dyDescent="0.25">
      <c r="A364" s="1" t="s">
        <v>33</v>
      </c>
      <c r="B364" s="1" t="s">
        <v>34</v>
      </c>
      <c r="C364" s="2">
        <v>44798</v>
      </c>
      <c r="D364" s="1" t="s">
        <v>35</v>
      </c>
      <c r="E364" s="1" t="s">
        <v>36</v>
      </c>
      <c r="F364" s="1" t="s">
        <v>37</v>
      </c>
      <c r="G364" s="1" t="s">
        <v>1219</v>
      </c>
      <c r="H364" s="1" t="s">
        <v>1220</v>
      </c>
      <c r="I364" s="3">
        <v>0</v>
      </c>
      <c r="J364" s="54">
        <v>228392</v>
      </c>
      <c r="K364" s="1" t="s">
        <v>40</v>
      </c>
      <c r="L364" s="1" t="s">
        <v>62</v>
      </c>
      <c r="M364" s="1" t="s">
        <v>63</v>
      </c>
      <c r="N364" s="1" t="s">
        <v>37</v>
      </c>
      <c r="O364" s="1" t="s">
        <v>43</v>
      </c>
      <c r="P364" s="1" t="s">
        <v>43</v>
      </c>
      <c r="Q364" s="1" t="s">
        <v>43</v>
      </c>
      <c r="R364" s="3">
        <v>0</v>
      </c>
      <c r="S364" s="1" t="s">
        <v>44</v>
      </c>
      <c r="T364" s="1" t="s">
        <v>45</v>
      </c>
      <c r="U364" s="1" t="s">
        <v>1219</v>
      </c>
      <c r="V364" s="1" t="s">
        <v>46</v>
      </c>
      <c r="W364" s="1" t="s">
        <v>47</v>
      </c>
      <c r="X364" s="1" t="s">
        <v>1221</v>
      </c>
      <c r="Y364" s="1" t="s">
        <v>49</v>
      </c>
      <c r="Z364" s="1" t="s">
        <v>918</v>
      </c>
      <c r="AA364" s="1" t="s">
        <v>51</v>
      </c>
      <c r="AB364" s="1" t="s">
        <v>1221</v>
      </c>
      <c r="AC364" s="1" t="s">
        <v>37</v>
      </c>
    </row>
    <row r="365" spans="1:29" hidden="1" x14ac:dyDescent="0.25">
      <c r="A365" s="1" t="s">
        <v>33</v>
      </c>
      <c r="B365" s="1" t="s">
        <v>34</v>
      </c>
      <c r="C365" s="2">
        <v>44798</v>
      </c>
      <c r="D365" s="1" t="s">
        <v>35</v>
      </c>
      <c r="E365" s="1" t="s">
        <v>36</v>
      </c>
      <c r="F365" s="1" t="s">
        <v>37</v>
      </c>
      <c r="G365" s="1" t="s">
        <v>1222</v>
      </c>
      <c r="H365" s="1" t="s">
        <v>1223</v>
      </c>
      <c r="I365" s="3">
        <v>0</v>
      </c>
      <c r="J365" s="54">
        <v>160268</v>
      </c>
      <c r="K365" s="1" t="s">
        <v>40</v>
      </c>
      <c r="L365" s="1" t="s">
        <v>62</v>
      </c>
      <c r="M365" s="1" t="s">
        <v>63</v>
      </c>
      <c r="N365" s="1" t="s">
        <v>37</v>
      </c>
      <c r="O365" s="1" t="s">
        <v>43</v>
      </c>
      <c r="P365" s="1" t="s">
        <v>43</v>
      </c>
      <c r="Q365" s="1" t="s">
        <v>43</v>
      </c>
      <c r="R365" s="3">
        <v>0</v>
      </c>
      <c r="S365" s="1" t="s">
        <v>44</v>
      </c>
      <c r="T365" s="1" t="s">
        <v>45</v>
      </c>
      <c r="U365" s="1" t="s">
        <v>1222</v>
      </c>
      <c r="V365" s="1" t="s">
        <v>46</v>
      </c>
      <c r="W365" s="1" t="s">
        <v>47</v>
      </c>
      <c r="X365" s="1" t="s">
        <v>1224</v>
      </c>
      <c r="Y365" s="1" t="s">
        <v>49</v>
      </c>
      <c r="Z365" s="1" t="s">
        <v>918</v>
      </c>
      <c r="AA365" s="1" t="s">
        <v>51</v>
      </c>
      <c r="AB365" s="1" t="s">
        <v>1224</v>
      </c>
      <c r="AC365" s="1" t="s">
        <v>37</v>
      </c>
    </row>
    <row r="366" spans="1:29" hidden="1" x14ac:dyDescent="0.25">
      <c r="A366" s="1" t="s">
        <v>33</v>
      </c>
      <c r="B366" s="1" t="s">
        <v>34</v>
      </c>
      <c r="C366" s="2">
        <v>44802</v>
      </c>
      <c r="D366" s="1" t="s">
        <v>35</v>
      </c>
      <c r="E366" s="1" t="s">
        <v>36</v>
      </c>
      <c r="F366" s="1" t="s">
        <v>37</v>
      </c>
      <c r="G366" s="1" t="s">
        <v>1225</v>
      </c>
      <c r="H366" s="1" t="s">
        <v>1226</v>
      </c>
      <c r="I366" s="3">
        <v>0</v>
      </c>
      <c r="J366" s="54">
        <v>66666</v>
      </c>
      <c r="K366" s="1" t="s">
        <v>40</v>
      </c>
      <c r="L366" s="1" t="s">
        <v>41</v>
      </c>
      <c r="M366" s="1" t="s">
        <v>42</v>
      </c>
      <c r="N366" s="1" t="s">
        <v>37</v>
      </c>
      <c r="O366" s="1" t="s">
        <v>43</v>
      </c>
      <c r="P366" s="1" t="s">
        <v>43</v>
      </c>
      <c r="Q366" s="1" t="s">
        <v>43</v>
      </c>
      <c r="R366" s="3">
        <v>0</v>
      </c>
      <c r="S366" s="1" t="s">
        <v>44</v>
      </c>
      <c r="T366" s="1" t="s">
        <v>45</v>
      </c>
      <c r="U366" s="1" t="s">
        <v>1225</v>
      </c>
      <c r="V366" s="1" t="s">
        <v>46</v>
      </c>
      <c r="W366" s="1" t="s">
        <v>47</v>
      </c>
      <c r="X366" s="1" t="s">
        <v>1227</v>
      </c>
      <c r="Y366" s="1" t="s">
        <v>49</v>
      </c>
      <c r="Z366" s="1" t="s">
        <v>918</v>
      </c>
      <c r="AA366" s="1" t="s">
        <v>51</v>
      </c>
      <c r="AB366" s="1" t="s">
        <v>1227</v>
      </c>
      <c r="AC366" s="1" t="s">
        <v>37</v>
      </c>
    </row>
    <row r="367" spans="1:29" hidden="1" x14ac:dyDescent="0.25">
      <c r="A367" s="1" t="s">
        <v>33</v>
      </c>
      <c r="B367" s="1" t="s">
        <v>34</v>
      </c>
      <c r="C367" s="2">
        <v>44804</v>
      </c>
      <c r="D367" s="1" t="s">
        <v>73</v>
      </c>
      <c r="E367" s="1" t="s">
        <v>74</v>
      </c>
      <c r="F367" s="1" t="s">
        <v>37</v>
      </c>
      <c r="G367" s="1" t="s">
        <v>1228</v>
      </c>
      <c r="H367" s="1" t="s">
        <v>76</v>
      </c>
      <c r="I367" s="3">
        <v>977574</v>
      </c>
      <c r="J367" s="3">
        <v>0</v>
      </c>
      <c r="K367" s="1" t="s">
        <v>40</v>
      </c>
      <c r="L367" s="1" t="s">
        <v>452</v>
      </c>
      <c r="M367" s="1" t="s">
        <v>453</v>
      </c>
      <c r="N367" s="1" t="s">
        <v>928</v>
      </c>
      <c r="O367" s="1" t="s">
        <v>929</v>
      </c>
      <c r="P367" s="1" t="s">
        <v>43</v>
      </c>
      <c r="Q367" s="1" t="s">
        <v>43</v>
      </c>
      <c r="R367" s="3">
        <v>0</v>
      </c>
      <c r="S367" s="1" t="s">
        <v>44</v>
      </c>
      <c r="T367" s="1" t="s">
        <v>45</v>
      </c>
      <c r="U367" s="1" t="s">
        <v>1228</v>
      </c>
      <c r="V367" s="1" t="s">
        <v>46</v>
      </c>
      <c r="W367" s="1" t="s">
        <v>975</v>
      </c>
      <c r="X367" s="1" t="s">
        <v>1229</v>
      </c>
      <c r="Y367" s="1" t="s">
        <v>83</v>
      </c>
      <c r="Z367" s="1" t="s">
        <v>1230</v>
      </c>
      <c r="AA367" s="1" t="s">
        <v>51</v>
      </c>
      <c r="AB367" s="1" t="s">
        <v>1229</v>
      </c>
      <c r="AC367" s="1" t="s">
        <v>37</v>
      </c>
    </row>
    <row r="368" spans="1:29" hidden="1" x14ac:dyDescent="0.25">
      <c r="A368" s="1" t="s">
        <v>33</v>
      </c>
      <c r="B368" s="1" t="s">
        <v>34</v>
      </c>
      <c r="C368" s="2">
        <v>44804</v>
      </c>
      <c r="D368" s="1" t="s">
        <v>73</v>
      </c>
      <c r="E368" s="1" t="s">
        <v>74</v>
      </c>
      <c r="F368" s="1" t="s">
        <v>37</v>
      </c>
      <c r="G368" s="1" t="s">
        <v>1228</v>
      </c>
      <c r="H368" s="1" t="s">
        <v>76</v>
      </c>
      <c r="I368" s="3">
        <v>431407</v>
      </c>
      <c r="J368" s="3">
        <v>0</v>
      </c>
      <c r="K368" s="1" t="s">
        <v>40</v>
      </c>
      <c r="L368" s="1" t="s">
        <v>492</v>
      </c>
      <c r="M368" s="1" t="s">
        <v>493</v>
      </c>
      <c r="N368" s="1" t="s">
        <v>1078</v>
      </c>
      <c r="O368" s="1" t="s">
        <v>1079</v>
      </c>
      <c r="P368" s="1" t="s">
        <v>43</v>
      </c>
      <c r="Q368" s="1" t="s">
        <v>43</v>
      </c>
      <c r="R368" s="3">
        <v>0</v>
      </c>
      <c r="S368" s="1" t="s">
        <v>44</v>
      </c>
      <c r="T368" s="1" t="s">
        <v>45</v>
      </c>
      <c r="U368" s="1" t="s">
        <v>1228</v>
      </c>
      <c r="V368" s="1" t="s">
        <v>46</v>
      </c>
      <c r="W368" s="1" t="s">
        <v>975</v>
      </c>
      <c r="X368" s="1" t="s">
        <v>1229</v>
      </c>
      <c r="Y368" s="1" t="s">
        <v>83</v>
      </c>
      <c r="Z368" s="1" t="s">
        <v>1230</v>
      </c>
      <c r="AA368" s="1" t="s">
        <v>51</v>
      </c>
      <c r="AB368" s="1" t="s">
        <v>1229</v>
      </c>
      <c r="AC368" s="1" t="s">
        <v>37</v>
      </c>
    </row>
    <row r="369" spans="1:29" hidden="1" x14ac:dyDescent="0.25">
      <c r="A369" s="1" t="s">
        <v>33</v>
      </c>
      <c r="B369" s="1" t="s">
        <v>34</v>
      </c>
      <c r="C369" s="2">
        <v>44804</v>
      </c>
      <c r="D369" s="1" t="s">
        <v>73</v>
      </c>
      <c r="E369" s="1" t="s">
        <v>74</v>
      </c>
      <c r="F369" s="1" t="s">
        <v>37</v>
      </c>
      <c r="G369" s="1" t="s">
        <v>1228</v>
      </c>
      <c r="H369" s="1" t="s">
        <v>76</v>
      </c>
      <c r="I369" s="3">
        <v>258105</v>
      </c>
      <c r="J369" s="3">
        <v>0</v>
      </c>
      <c r="K369" s="1" t="s">
        <v>40</v>
      </c>
      <c r="L369" s="1" t="s">
        <v>234</v>
      </c>
      <c r="M369" s="1" t="s">
        <v>235</v>
      </c>
      <c r="N369" s="1" t="s">
        <v>89</v>
      </c>
      <c r="O369" s="1" t="s">
        <v>90</v>
      </c>
      <c r="P369" s="1" t="s">
        <v>43</v>
      </c>
      <c r="Q369" s="1" t="s">
        <v>43</v>
      </c>
      <c r="R369" s="3">
        <v>0</v>
      </c>
      <c r="S369" s="1" t="s">
        <v>44</v>
      </c>
      <c r="T369" s="1" t="s">
        <v>45</v>
      </c>
      <c r="U369" s="1" t="s">
        <v>1228</v>
      </c>
      <c r="V369" s="1" t="s">
        <v>46</v>
      </c>
      <c r="W369" s="1" t="s">
        <v>975</v>
      </c>
      <c r="X369" s="1" t="s">
        <v>1229</v>
      </c>
      <c r="Y369" s="1" t="s">
        <v>83</v>
      </c>
      <c r="Z369" s="1" t="s">
        <v>1230</v>
      </c>
      <c r="AA369" s="1" t="s">
        <v>51</v>
      </c>
      <c r="AB369" s="1" t="s">
        <v>1229</v>
      </c>
      <c r="AC369" s="1" t="s">
        <v>37</v>
      </c>
    </row>
    <row r="370" spans="1:29" hidden="1" x14ac:dyDescent="0.25">
      <c r="A370" s="1" t="s">
        <v>33</v>
      </c>
      <c r="B370" s="1" t="s">
        <v>34</v>
      </c>
      <c r="C370" s="2">
        <v>44804</v>
      </c>
      <c r="D370" s="1" t="s">
        <v>73</v>
      </c>
      <c r="E370" s="1" t="s">
        <v>74</v>
      </c>
      <c r="F370" s="1" t="s">
        <v>37</v>
      </c>
      <c r="G370" s="1" t="s">
        <v>1228</v>
      </c>
      <c r="H370" s="1" t="s">
        <v>76</v>
      </c>
      <c r="I370" s="3">
        <v>213681</v>
      </c>
      <c r="J370" s="3">
        <v>0</v>
      </c>
      <c r="K370" s="1" t="s">
        <v>40</v>
      </c>
      <c r="L370" s="1" t="s">
        <v>842</v>
      </c>
      <c r="M370" s="1" t="s">
        <v>843</v>
      </c>
      <c r="N370" s="1" t="s">
        <v>295</v>
      </c>
      <c r="O370" s="1" t="s">
        <v>296</v>
      </c>
      <c r="P370" s="1" t="s">
        <v>43</v>
      </c>
      <c r="Q370" s="1" t="s">
        <v>43</v>
      </c>
      <c r="R370" s="3">
        <v>0</v>
      </c>
      <c r="S370" s="1" t="s">
        <v>44</v>
      </c>
      <c r="T370" s="1" t="s">
        <v>45</v>
      </c>
      <c r="U370" s="1" t="s">
        <v>1228</v>
      </c>
      <c r="V370" s="1" t="s">
        <v>46</v>
      </c>
      <c r="W370" s="1" t="s">
        <v>975</v>
      </c>
      <c r="X370" s="1" t="s">
        <v>1229</v>
      </c>
      <c r="Y370" s="1" t="s">
        <v>83</v>
      </c>
      <c r="Z370" s="1" t="s">
        <v>1230</v>
      </c>
      <c r="AA370" s="1" t="s">
        <v>51</v>
      </c>
      <c r="AB370" s="1" t="s">
        <v>1229</v>
      </c>
      <c r="AC370" s="1" t="s">
        <v>37</v>
      </c>
    </row>
    <row r="371" spans="1:29" hidden="1" x14ac:dyDescent="0.25">
      <c r="A371" s="1" t="s">
        <v>33</v>
      </c>
      <c r="B371" s="1" t="s">
        <v>34</v>
      </c>
      <c r="C371" s="2">
        <v>44804</v>
      </c>
      <c r="D371" s="1" t="s">
        <v>73</v>
      </c>
      <c r="E371" s="1" t="s">
        <v>74</v>
      </c>
      <c r="F371" s="1" t="s">
        <v>37</v>
      </c>
      <c r="G371" s="1" t="s">
        <v>1228</v>
      </c>
      <c r="H371" s="1" t="s">
        <v>76</v>
      </c>
      <c r="I371" s="3">
        <v>36393</v>
      </c>
      <c r="J371" s="3">
        <v>0</v>
      </c>
      <c r="K371" s="1" t="s">
        <v>40</v>
      </c>
      <c r="L371" s="1" t="s">
        <v>474</v>
      </c>
      <c r="M371" s="1" t="s">
        <v>475</v>
      </c>
      <c r="N371" s="1" t="s">
        <v>79</v>
      </c>
      <c r="O371" s="1" t="s">
        <v>80</v>
      </c>
      <c r="P371" s="1" t="s">
        <v>43</v>
      </c>
      <c r="Q371" s="1" t="s">
        <v>43</v>
      </c>
      <c r="R371" s="3">
        <v>0</v>
      </c>
      <c r="S371" s="1" t="s">
        <v>44</v>
      </c>
      <c r="T371" s="1" t="s">
        <v>45</v>
      </c>
      <c r="U371" s="1" t="s">
        <v>1228</v>
      </c>
      <c r="V371" s="1" t="s">
        <v>46</v>
      </c>
      <c r="W371" s="1" t="s">
        <v>975</v>
      </c>
      <c r="X371" s="1" t="s">
        <v>1229</v>
      </c>
      <c r="Y371" s="1" t="s">
        <v>83</v>
      </c>
      <c r="Z371" s="1" t="s">
        <v>1230</v>
      </c>
      <c r="AA371" s="1" t="s">
        <v>51</v>
      </c>
      <c r="AB371" s="1" t="s">
        <v>1229</v>
      </c>
      <c r="AC371" s="1" t="s">
        <v>37</v>
      </c>
    </row>
    <row r="372" spans="1:29" hidden="1" x14ac:dyDescent="0.25">
      <c r="A372" s="1" t="s">
        <v>33</v>
      </c>
      <c r="B372" s="1" t="s">
        <v>34</v>
      </c>
      <c r="C372" s="2">
        <v>44804</v>
      </c>
      <c r="D372" s="1" t="s">
        <v>73</v>
      </c>
      <c r="E372" s="1" t="s">
        <v>74</v>
      </c>
      <c r="F372" s="1" t="s">
        <v>37</v>
      </c>
      <c r="G372" s="1" t="s">
        <v>1228</v>
      </c>
      <c r="H372" s="1" t="s">
        <v>76</v>
      </c>
      <c r="I372" s="3">
        <v>33334</v>
      </c>
      <c r="J372" s="3">
        <v>0</v>
      </c>
      <c r="K372" s="1" t="s">
        <v>40</v>
      </c>
      <c r="L372" s="1" t="s">
        <v>408</v>
      </c>
      <c r="M372" s="1" t="s">
        <v>409</v>
      </c>
      <c r="N372" s="1" t="s">
        <v>79</v>
      </c>
      <c r="O372" s="1" t="s">
        <v>80</v>
      </c>
      <c r="P372" s="1" t="s">
        <v>43</v>
      </c>
      <c r="Q372" s="1" t="s">
        <v>43</v>
      </c>
      <c r="R372" s="3">
        <v>0</v>
      </c>
      <c r="S372" s="1" t="s">
        <v>44</v>
      </c>
      <c r="T372" s="1" t="s">
        <v>45</v>
      </c>
      <c r="U372" s="1" t="s">
        <v>1228</v>
      </c>
      <c r="V372" s="1" t="s">
        <v>46</v>
      </c>
      <c r="W372" s="1" t="s">
        <v>975</v>
      </c>
      <c r="X372" s="1" t="s">
        <v>1229</v>
      </c>
      <c r="Y372" s="1" t="s">
        <v>83</v>
      </c>
      <c r="Z372" s="1" t="s">
        <v>1230</v>
      </c>
      <c r="AA372" s="1" t="s">
        <v>51</v>
      </c>
      <c r="AB372" s="1" t="s">
        <v>1229</v>
      </c>
      <c r="AC372" s="1" t="s">
        <v>37</v>
      </c>
    </row>
    <row r="373" spans="1:29" hidden="1" x14ac:dyDescent="0.25">
      <c r="A373" s="1" t="s">
        <v>33</v>
      </c>
      <c r="B373" s="1" t="s">
        <v>34</v>
      </c>
      <c r="C373" s="2">
        <v>44804</v>
      </c>
      <c r="D373" s="1" t="s">
        <v>73</v>
      </c>
      <c r="E373" s="1" t="s">
        <v>74</v>
      </c>
      <c r="F373" s="1" t="s">
        <v>37</v>
      </c>
      <c r="G373" s="1" t="s">
        <v>1228</v>
      </c>
      <c r="H373" s="1" t="s">
        <v>76</v>
      </c>
      <c r="I373" s="3">
        <v>616739</v>
      </c>
      <c r="J373" s="3">
        <v>0</v>
      </c>
      <c r="K373" s="1" t="s">
        <v>40</v>
      </c>
      <c r="L373" s="1" t="s">
        <v>77</v>
      </c>
      <c r="M373" s="1" t="s">
        <v>78</v>
      </c>
      <c r="N373" s="1" t="s">
        <v>79</v>
      </c>
      <c r="O373" s="1" t="s">
        <v>80</v>
      </c>
      <c r="P373" s="1" t="s">
        <v>43</v>
      </c>
      <c r="Q373" s="1" t="s">
        <v>43</v>
      </c>
      <c r="R373" s="3">
        <v>0</v>
      </c>
      <c r="S373" s="1" t="s">
        <v>44</v>
      </c>
      <c r="T373" s="1" t="s">
        <v>45</v>
      </c>
      <c r="U373" s="1" t="s">
        <v>1228</v>
      </c>
      <c r="V373" s="1" t="s">
        <v>46</v>
      </c>
      <c r="W373" s="1" t="s">
        <v>975</v>
      </c>
      <c r="X373" s="1" t="s">
        <v>1229</v>
      </c>
      <c r="Y373" s="1" t="s">
        <v>83</v>
      </c>
      <c r="Z373" s="1" t="s">
        <v>1230</v>
      </c>
      <c r="AA373" s="1" t="s">
        <v>51</v>
      </c>
      <c r="AB373" s="1" t="s">
        <v>1229</v>
      </c>
      <c r="AC373" s="1" t="s">
        <v>37</v>
      </c>
    </row>
    <row r="374" spans="1:29" hidden="1" x14ac:dyDescent="0.25">
      <c r="A374" s="1" t="s">
        <v>33</v>
      </c>
      <c r="B374" s="1" t="s">
        <v>34</v>
      </c>
      <c r="C374" s="2">
        <v>44804</v>
      </c>
      <c r="D374" s="1" t="s">
        <v>73</v>
      </c>
      <c r="E374" s="1" t="s">
        <v>74</v>
      </c>
      <c r="F374" s="1" t="s">
        <v>37</v>
      </c>
      <c r="G374" s="1" t="s">
        <v>1228</v>
      </c>
      <c r="H374" s="1" t="s">
        <v>76</v>
      </c>
      <c r="I374" s="3">
        <v>39885</v>
      </c>
      <c r="J374" s="3">
        <v>0</v>
      </c>
      <c r="K374" s="1" t="s">
        <v>40</v>
      </c>
      <c r="L374" s="1" t="s">
        <v>547</v>
      </c>
      <c r="M374" s="1" t="s">
        <v>548</v>
      </c>
      <c r="N374" s="1" t="s">
        <v>79</v>
      </c>
      <c r="O374" s="1" t="s">
        <v>80</v>
      </c>
      <c r="P374" s="1" t="s">
        <v>43</v>
      </c>
      <c r="Q374" s="1" t="s">
        <v>43</v>
      </c>
      <c r="R374" s="3">
        <v>0</v>
      </c>
      <c r="S374" s="1" t="s">
        <v>44</v>
      </c>
      <c r="T374" s="1" t="s">
        <v>45</v>
      </c>
      <c r="U374" s="1" t="s">
        <v>1228</v>
      </c>
      <c r="V374" s="1" t="s">
        <v>46</v>
      </c>
      <c r="W374" s="1" t="s">
        <v>975</v>
      </c>
      <c r="X374" s="1" t="s">
        <v>1229</v>
      </c>
      <c r="Y374" s="1" t="s">
        <v>83</v>
      </c>
      <c r="Z374" s="1" t="s">
        <v>1230</v>
      </c>
      <c r="AA374" s="1" t="s">
        <v>51</v>
      </c>
      <c r="AB374" s="1" t="s">
        <v>1229</v>
      </c>
      <c r="AC374" s="1" t="s">
        <v>37</v>
      </c>
    </row>
    <row r="375" spans="1:29" hidden="1" x14ac:dyDescent="0.25">
      <c r="A375" s="1" t="s">
        <v>33</v>
      </c>
      <c r="B375" s="1" t="s">
        <v>34</v>
      </c>
      <c r="C375" s="2">
        <v>44804</v>
      </c>
      <c r="D375" s="1" t="s">
        <v>73</v>
      </c>
      <c r="E375" s="1" t="s">
        <v>74</v>
      </c>
      <c r="F375" s="1" t="s">
        <v>37</v>
      </c>
      <c r="G375" s="1" t="s">
        <v>1228</v>
      </c>
      <c r="H375" s="1" t="s">
        <v>76</v>
      </c>
      <c r="I375" s="3">
        <v>133334</v>
      </c>
      <c r="J375" s="3">
        <v>0</v>
      </c>
      <c r="K375" s="1" t="s">
        <v>40</v>
      </c>
      <c r="L375" s="1" t="s">
        <v>139</v>
      </c>
      <c r="M375" s="1" t="s">
        <v>140</v>
      </c>
      <c r="N375" s="1" t="s">
        <v>79</v>
      </c>
      <c r="O375" s="1" t="s">
        <v>80</v>
      </c>
      <c r="P375" s="1" t="s">
        <v>43</v>
      </c>
      <c r="Q375" s="1" t="s">
        <v>43</v>
      </c>
      <c r="R375" s="3">
        <v>0</v>
      </c>
      <c r="S375" s="1" t="s">
        <v>44</v>
      </c>
      <c r="T375" s="1" t="s">
        <v>45</v>
      </c>
      <c r="U375" s="1" t="s">
        <v>1228</v>
      </c>
      <c r="V375" s="1" t="s">
        <v>46</v>
      </c>
      <c r="W375" s="1" t="s">
        <v>975</v>
      </c>
      <c r="X375" s="1" t="s">
        <v>1229</v>
      </c>
      <c r="Y375" s="1" t="s">
        <v>83</v>
      </c>
      <c r="Z375" s="1" t="s">
        <v>1230</v>
      </c>
      <c r="AA375" s="1" t="s">
        <v>51</v>
      </c>
      <c r="AB375" s="1" t="s">
        <v>1229</v>
      </c>
      <c r="AC375" s="1" t="s">
        <v>37</v>
      </c>
    </row>
    <row r="376" spans="1:29" hidden="1" x14ac:dyDescent="0.25">
      <c r="A376" s="1" t="s">
        <v>33</v>
      </c>
      <c r="B376" s="1" t="s">
        <v>34</v>
      </c>
      <c r="C376" s="2">
        <v>44804</v>
      </c>
      <c r="D376" s="1" t="s">
        <v>73</v>
      </c>
      <c r="E376" s="1" t="s">
        <v>74</v>
      </c>
      <c r="F376" s="1" t="s">
        <v>37</v>
      </c>
      <c r="G376" s="1" t="s">
        <v>1228</v>
      </c>
      <c r="H376" s="1" t="s">
        <v>76</v>
      </c>
      <c r="I376" s="3">
        <v>66667</v>
      </c>
      <c r="J376" s="3">
        <v>0</v>
      </c>
      <c r="K376" s="1" t="s">
        <v>40</v>
      </c>
      <c r="L376" s="1" t="s">
        <v>490</v>
      </c>
      <c r="M376" s="1" t="s">
        <v>491</v>
      </c>
      <c r="N376" s="1" t="s">
        <v>79</v>
      </c>
      <c r="O376" s="1" t="s">
        <v>80</v>
      </c>
      <c r="P376" s="1" t="s">
        <v>43</v>
      </c>
      <c r="Q376" s="1" t="s">
        <v>43</v>
      </c>
      <c r="R376" s="3">
        <v>0</v>
      </c>
      <c r="S376" s="1" t="s">
        <v>44</v>
      </c>
      <c r="T376" s="1" t="s">
        <v>45</v>
      </c>
      <c r="U376" s="1" t="s">
        <v>1228</v>
      </c>
      <c r="V376" s="1" t="s">
        <v>46</v>
      </c>
      <c r="W376" s="1" t="s">
        <v>975</v>
      </c>
      <c r="X376" s="1" t="s">
        <v>1229</v>
      </c>
      <c r="Y376" s="1" t="s">
        <v>83</v>
      </c>
      <c r="Z376" s="1" t="s">
        <v>1230</v>
      </c>
      <c r="AA376" s="1" t="s">
        <v>51</v>
      </c>
      <c r="AB376" s="1" t="s">
        <v>1229</v>
      </c>
      <c r="AC376" s="1" t="s">
        <v>37</v>
      </c>
    </row>
    <row r="377" spans="1:29" hidden="1" x14ac:dyDescent="0.25">
      <c r="A377" s="1" t="s">
        <v>33</v>
      </c>
      <c r="B377" s="1" t="s">
        <v>34</v>
      </c>
      <c r="C377" s="2">
        <v>44804</v>
      </c>
      <c r="D377" s="1" t="s">
        <v>73</v>
      </c>
      <c r="E377" s="1" t="s">
        <v>74</v>
      </c>
      <c r="F377" s="1" t="s">
        <v>37</v>
      </c>
      <c r="G377" s="1" t="s">
        <v>1228</v>
      </c>
      <c r="H377" s="1" t="s">
        <v>76</v>
      </c>
      <c r="I377" s="3">
        <v>400000</v>
      </c>
      <c r="J377" s="3">
        <v>0</v>
      </c>
      <c r="K377" s="1" t="s">
        <v>40</v>
      </c>
      <c r="L377" s="1" t="s">
        <v>113</v>
      </c>
      <c r="M377" s="1" t="s">
        <v>114</v>
      </c>
      <c r="N377" s="1" t="s">
        <v>79</v>
      </c>
      <c r="O377" s="1" t="s">
        <v>80</v>
      </c>
      <c r="P377" s="1" t="s">
        <v>43</v>
      </c>
      <c r="Q377" s="1" t="s">
        <v>43</v>
      </c>
      <c r="R377" s="3">
        <v>0</v>
      </c>
      <c r="S377" s="1" t="s">
        <v>44</v>
      </c>
      <c r="T377" s="1" t="s">
        <v>45</v>
      </c>
      <c r="U377" s="1" t="s">
        <v>1228</v>
      </c>
      <c r="V377" s="1" t="s">
        <v>46</v>
      </c>
      <c r="W377" s="1" t="s">
        <v>975</v>
      </c>
      <c r="X377" s="1" t="s">
        <v>1229</v>
      </c>
      <c r="Y377" s="1" t="s">
        <v>83</v>
      </c>
      <c r="Z377" s="1" t="s">
        <v>1230</v>
      </c>
      <c r="AA377" s="1" t="s">
        <v>51</v>
      </c>
      <c r="AB377" s="1" t="s">
        <v>1229</v>
      </c>
      <c r="AC377" s="1" t="s">
        <v>37</v>
      </c>
    </row>
    <row r="378" spans="1:29" hidden="1" x14ac:dyDescent="0.25">
      <c r="A378" s="1" t="s">
        <v>33</v>
      </c>
      <c r="B378" s="1" t="s">
        <v>34</v>
      </c>
      <c r="C378" s="2">
        <v>44804</v>
      </c>
      <c r="D378" s="1" t="s">
        <v>73</v>
      </c>
      <c r="E378" s="1" t="s">
        <v>74</v>
      </c>
      <c r="F378" s="1" t="s">
        <v>37</v>
      </c>
      <c r="G378" s="1" t="s">
        <v>1228</v>
      </c>
      <c r="H378" s="1" t="s">
        <v>76</v>
      </c>
      <c r="I378" s="3">
        <v>44450</v>
      </c>
      <c r="J378" s="3">
        <v>0</v>
      </c>
      <c r="K378" s="1" t="s">
        <v>40</v>
      </c>
      <c r="L378" s="1" t="s">
        <v>141</v>
      </c>
      <c r="M378" s="1" t="s">
        <v>142</v>
      </c>
      <c r="N378" s="1" t="s">
        <v>79</v>
      </c>
      <c r="O378" s="1" t="s">
        <v>80</v>
      </c>
      <c r="P378" s="1" t="s">
        <v>43</v>
      </c>
      <c r="Q378" s="1" t="s">
        <v>43</v>
      </c>
      <c r="R378" s="3">
        <v>0</v>
      </c>
      <c r="S378" s="1" t="s">
        <v>44</v>
      </c>
      <c r="T378" s="1" t="s">
        <v>45</v>
      </c>
      <c r="U378" s="1" t="s">
        <v>1228</v>
      </c>
      <c r="V378" s="1" t="s">
        <v>46</v>
      </c>
      <c r="W378" s="1" t="s">
        <v>975</v>
      </c>
      <c r="X378" s="1" t="s">
        <v>1229</v>
      </c>
      <c r="Y378" s="1" t="s">
        <v>83</v>
      </c>
      <c r="Z378" s="1" t="s">
        <v>1230</v>
      </c>
      <c r="AA378" s="1" t="s">
        <v>51</v>
      </c>
      <c r="AB378" s="1" t="s">
        <v>1229</v>
      </c>
      <c r="AC378" s="1" t="s">
        <v>37</v>
      </c>
    </row>
    <row r="379" spans="1:29" hidden="1" x14ac:dyDescent="0.25">
      <c r="A379" s="1" t="s">
        <v>33</v>
      </c>
      <c r="B379" s="1" t="s">
        <v>34</v>
      </c>
      <c r="C379" s="2">
        <v>44804</v>
      </c>
      <c r="D379" s="1" t="s">
        <v>73</v>
      </c>
      <c r="E379" s="1" t="s">
        <v>74</v>
      </c>
      <c r="F379" s="1" t="s">
        <v>37</v>
      </c>
      <c r="G379" s="1" t="s">
        <v>1228</v>
      </c>
      <c r="H379" s="1" t="s">
        <v>76</v>
      </c>
      <c r="I379" s="3">
        <v>37765</v>
      </c>
      <c r="J379" s="3">
        <v>0</v>
      </c>
      <c r="K379" s="1" t="s">
        <v>40</v>
      </c>
      <c r="L379" s="1" t="s">
        <v>166</v>
      </c>
      <c r="M379" s="1" t="s">
        <v>167</v>
      </c>
      <c r="N379" s="1" t="s">
        <v>79</v>
      </c>
      <c r="O379" s="1" t="s">
        <v>80</v>
      </c>
      <c r="P379" s="1" t="s">
        <v>43</v>
      </c>
      <c r="Q379" s="1" t="s">
        <v>43</v>
      </c>
      <c r="R379" s="3">
        <v>0</v>
      </c>
      <c r="S379" s="1" t="s">
        <v>44</v>
      </c>
      <c r="T379" s="1" t="s">
        <v>45</v>
      </c>
      <c r="U379" s="1" t="s">
        <v>1228</v>
      </c>
      <c r="V379" s="1" t="s">
        <v>46</v>
      </c>
      <c r="W379" s="1" t="s">
        <v>975</v>
      </c>
      <c r="X379" s="1" t="s">
        <v>1229</v>
      </c>
      <c r="Y379" s="1" t="s">
        <v>83</v>
      </c>
      <c r="Z379" s="1" t="s">
        <v>1230</v>
      </c>
      <c r="AA379" s="1" t="s">
        <v>51</v>
      </c>
      <c r="AB379" s="1" t="s">
        <v>1229</v>
      </c>
      <c r="AC379" s="1" t="s">
        <v>37</v>
      </c>
    </row>
    <row r="380" spans="1:29" hidden="1" x14ac:dyDescent="0.25">
      <c r="A380" s="1" t="s">
        <v>33</v>
      </c>
      <c r="B380" s="1" t="s">
        <v>34</v>
      </c>
      <c r="C380" s="2">
        <v>44804</v>
      </c>
      <c r="D380" s="1" t="s">
        <v>73</v>
      </c>
      <c r="E380" s="1" t="s">
        <v>74</v>
      </c>
      <c r="F380" s="1" t="s">
        <v>37</v>
      </c>
      <c r="G380" s="1" t="s">
        <v>1228</v>
      </c>
      <c r="H380" s="1" t="s">
        <v>76</v>
      </c>
      <c r="I380" s="3">
        <v>66667</v>
      </c>
      <c r="J380" s="3">
        <v>0</v>
      </c>
      <c r="K380" s="1" t="s">
        <v>40</v>
      </c>
      <c r="L380" s="1" t="s">
        <v>1190</v>
      </c>
      <c r="M380" s="1" t="s">
        <v>873</v>
      </c>
      <c r="N380" s="1" t="s">
        <v>79</v>
      </c>
      <c r="O380" s="1" t="s">
        <v>80</v>
      </c>
      <c r="P380" s="1" t="s">
        <v>43</v>
      </c>
      <c r="Q380" s="1" t="s">
        <v>43</v>
      </c>
      <c r="R380" s="3">
        <v>0</v>
      </c>
      <c r="S380" s="1" t="s">
        <v>44</v>
      </c>
      <c r="T380" s="1" t="s">
        <v>45</v>
      </c>
      <c r="U380" s="1" t="s">
        <v>1228</v>
      </c>
      <c r="V380" s="1" t="s">
        <v>46</v>
      </c>
      <c r="W380" s="1" t="s">
        <v>975</v>
      </c>
      <c r="X380" s="1" t="s">
        <v>1229</v>
      </c>
      <c r="Y380" s="1" t="s">
        <v>83</v>
      </c>
      <c r="Z380" s="1" t="s">
        <v>1230</v>
      </c>
      <c r="AA380" s="1" t="s">
        <v>51</v>
      </c>
      <c r="AB380" s="1" t="s">
        <v>1229</v>
      </c>
      <c r="AC380" s="1" t="s">
        <v>37</v>
      </c>
    </row>
    <row r="381" spans="1:29" hidden="1" x14ac:dyDescent="0.25">
      <c r="A381" s="1" t="s">
        <v>33</v>
      </c>
      <c r="B381" s="1" t="s">
        <v>34</v>
      </c>
      <c r="C381" s="2">
        <v>44804</v>
      </c>
      <c r="D381" s="1" t="s">
        <v>73</v>
      </c>
      <c r="E381" s="1" t="s">
        <v>74</v>
      </c>
      <c r="F381" s="1" t="s">
        <v>37</v>
      </c>
      <c r="G381" s="1" t="s">
        <v>1228</v>
      </c>
      <c r="H381" s="1" t="s">
        <v>76</v>
      </c>
      <c r="I381" s="3">
        <v>38204</v>
      </c>
      <c r="J381" s="3">
        <v>0</v>
      </c>
      <c r="K381" s="1" t="s">
        <v>40</v>
      </c>
      <c r="L381" s="1" t="s">
        <v>533</v>
      </c>
      <c r="M381" s="1" t="s">
        <v>534</v>
      </c>
      <c r="N381" s="1" t="s">
        <v>79</v>
      </c>
      <c r="O381" s="1" t="s">
        <v>80</v>
      </c>
      <c r="P381" s="1" t="s">
        <v>43</v>
      </c>
      <c r="Q381" s="1" t="s">
        <v>43</v>
      </c>
      <c r="R381" s="3">
        <v>0</v>
      </c>
      <c r="S381" s="1" t="s">
        <v>44</v>
      </c>
      <c r="T381" s="1" t="s">
        <v>45</v>
      </c>
      <c r="U381" s="1" t="s">
        <v>1228</v>
      </c>
      <c r="V381" s="1" t="s">
        <v>46</v>
      </c>
      <c r="W381" s="1" t="s">
        <v>975</v>
      </c>
      <c r="X381" s="1" t="s">
        <v>1229</v>
      </c>
      <c r="Y381" s="1" t="s">
        <v>83</v>
      </c>
      <c r="Z381" s="1" t="s">
        <v>1230</v>
      </c>
      <c r="AA381" s="1" t="s">
        <v>51</v>
      </c>
      <c r="AB381" s="1" t="s">
        <v>1229</v>
      </c>
      <c r="AC381" s="1" t="s">
        <v>37</v>
      </c>
    </row>
    <row r="382" spans="1:29" hidden="1" x14ac:dyDescent="0.25">
      <c r="A382" s="1" t="s">
        <v>33</v>
      </c>
      <c r="B382" s="1" t="s">
        <v>34</v>
      </c>
      <c r="C382" s="2">
        <v>44804</v>
      </c>
      <c r="D382" s="1" t="s">
        <v>73</v>
      </c>
      <c r="E382" s="1" t="s">
        <v>74</v>
      </c>
      <c r="F382" s="1" t="s">
        <v>37</v>
      </c>
      <c r="G382" s="1" t="s">
        <v>1228</v>
      </c>
      <c r="H382" s="1" t="s">
        <v>76</v>
      </c>
      <c r="I382" s="3">
        <v>111721</v>
      </c>
      <c r="J382" s="3">
        <v>0</v>
      </c>
      <c r="K382" s="1" t="s">
        <v>40</v>
      </c>
      <c r="L382" s="1" t="s">
        <v>1191</v>
      </c>
      <c r="M382" s="1" t="s">
        <v>791</v>
      </c>
      <c r="N382" s="1" t="s">
        <v>79</v>
      </c>
      <c r="O382" s="1" t="s">
        <v>80</v>
      </c>
      <c r="P382" s="1" t="s">
        <v>43</v>
      </c>
      <c r="Q382" s="1" t="s">
        <v>43</v>
      </c>
      <c r="R382" s="3">
        <v>0</v>
      </c>
      <c r="S382" s="1" t="s">
        <v>44</v>
      </c>
      <c r="T382" s="1" t="s">
        <v>45</v>
      </c>
      <c r="U382" s="1" t="s">
        <v>1228</v>
      </c>
      <c r="V382" s="1" t="s">
        <v>46</v>
      </c>
      <c r="W382" s="1" t="s">
        <v>975</v>
      </c>
      <c r="X382" s="1" t="s">
        <v>1229</v>
      </c>
      <c r="Y382" s="1" t="s">
        <v>83</v>
      </c>
      <c r="Z382" s="1" t="s">
        <v>1230</v>
      </c>
      <c r="AA382" s="1" t="s">
        <v>51</v>
      </c>
      <c r="AB382" s="1" t="s">
        <v>1229</v>
      </c>
      <c r="AC382" s="1" t="s">
        <v>37</v>
      </c>
    </row>
    <row r="383" spans="1:29" hidden="1" x14ac:dyDescent="0.25">
      <c r="A383" s="1" t="s">
        <v>33</v>
      </c>
      <c r="B383" s="1" t="s">
        <v>34</v>
      </c>
      <c r="C383" s="2">
        <v>44804</v>
      </c>
      <c r="D383" s="1" t="s">
        <v>73</v>
      </c>
      <c r="E383" s="1" t="s">
        <v>74</v>
      </c>
      <c r="F383" s="1" t="s">
        <v>37</v>
      </c>
      <c r="G383" s="1" t="s">
        <v>1228</v>
      </c>
      <c r="H383" s="1" t="s">
        <v>76</v>
      </c>
      <c r="I383" s="3">
        <v>186129</v>
      </c>
      <c r="J383" s="3">
        <v>0</v>
      </c>
      <c r="K383" s="1" t="s">
        <v>40</v>
      </c>
      <c r="L383" s="1" t="s">
        <v>1231</v>
      </c>
      <c r="M383" s="1" t="s">
        <v>796</v>
      </c>
      <c r="N383" s="1" t="s">
        <v>79</v>
      </c>
      <c r="O383" s="1" t="s">
        <v>80</v>
      </c>
      <c r="P383" s="1" t="s">
        <v>43</v>
      </c>
      <c r="Q383" s="1" t="s">
        <v>43</v>
      </c>
      <c r="R383" s="3">
        <v>0</v>
      </c>
      <c r="S383" s="1" t="s">
        <v>44</v>
      </c>
      <c r="T383" s="1" t="s">
        <v>45</v>
      </c>
      <c r="U383" s="1" t="s">
        <v>1228</v>
      </c>
      <c r="V383" s="1" t="s">
        <v>46</v>
      </c>
      <c r="W383" s="1" t="s">
        <v>975</v>
      </c>
      <c r="X383" s="1" t="s">
        <v>1229</v>
      </c>
      <c r="Y383" s="1" t="s">
        <v>83</v>
      </c>
      <c r="Z383" s="1" t="s">
        <v>1230</v>
      </c>
      <c r="AA383" s="1" t="s">
        <v>51</v>
      </c>
      <c r="AB383" s="1" t="s">
        <v>1229</v>
      </c>
      <c r="AC383" s="1" t="s">
        <v>37</v>
      </c>
    </row>
    <row r="384" spans="1:29" hidden="1" x14ac:dyDescent="0.25">
      <c r="A384" s="1" t="s">
        <v>33</v>
      </c>
      <c r="B384" s="1" t="s">
        <v>34</v>
      </c>
      <c r="C384" s="2">
        <v>44804</v>
      </c>
      <c r="D384" s="1" t="s">
        <v>73</v>
      </c>
      <c r="E384" s="1" t="s">
        <v>74</v>
      </c>
      <c r="F384" s="1" t="s">
        <v>37</v>
      </c>
      <c r="G384" s="1" t="s">
        <v>1228</v>
      </c>
      <c r="H384" s="1" t="s">
        <v>76</v>
      </c>
      <c r="I384" s="3">
        <v>200000</v>
      </c>
      <c r="J384" s="3">
        <v>0</v>
      </c>
      <c r="K384" s="1" t="s">
        <v>40</v>
      </c>
      <c r="L384" s="1" t="s">
        <v>1115</v>
      </c>
      <c r="M384" s="1" t="s">
        <v>672</v>
      </c>
      <c r="N384" s="1" t="s">
        <v>79</v>
      </c>
      <c r="O384" s="1" t="s">
        <v>80</v>
      </c>
      <c r="P384" s="1" t="s">
        <v>43</v>
      </c>
      <c r="Q384" s="1" t="s">
        <v>43</v>
      </c>
      <c r="R384" s="3">
        <v>0</v>
      </c>
      <c r="S384" s="1" t="s">
        <v>44</v>
      </c>
      <c r="T384" s="1" t="s">
        <v>45</v>
      </c>
      <c r="U384" s="1" t="s">
        <v>1228</v>
      </c>
      <c r="V384" s="1" t="s">
        <v>46</v>
      </c>
      <c r="W384" s="1" t="s">
        <v>975</v>
      </c>
      <c r="X384" s="1" t="s">
        <v>1229</v>
      </c>
      <c r="Y384" s="1" t="s">
        <v>83</v>
      </c>
      <c r="Z384" s="1" t="s">
        <v>1230</v>
      </c>
      <c r="AA384" s="1" t="s">
        <v>51</v>
      </c>
      <c r="AB384" s="1" t="s">
        <v>1229</v>
      </c>
      <c r="AC384" s="1" t="s">
        <v>37</v>
      </c>
    </row>
    <row r="385" spans="1:29" hidden="1" x14ac:dyDescent="0.25">
      <c r="A385" s="1" t="s">
        <v>33</v>
      </c>
      <c r="B385" s="1" t="s">
        <v>34</v>
      </c>
      <c r="C385" s="2">
        <v>44804</v>
      </c>
      <c r="D385" s="1" t="s">
        <v>73</v>
      </c>
      <c r="E385" s="1" t="s">
        <v>74</v>
      </c>
      <c r="F385" s="1" t="s">
        <v>37</v>
      </c>
      <c r="G385" s="1" t="s">
        <v>1228</v>
      </c>
      <c r="H385" s="1" t="s">
        <v>76</v>
      </c>
      <c r="I385" s="3">
        <v>33334</v>
      </c>
      <c r="J385" s="3">
        <v>0</v>
      </c>
      <c r="K385" s="1" t="s">
        <v>40</v>
      </c>
      <c r="L385" s="1" t="s">
        <v>744</v>
      </c>
      <c r="M385" s="1" t="s">
        <v>745</v>
      </c>
      <c r="N385" s="1" t="s">
        <v>79</v>
      </c>
      <c r="O385" s="1" t="s">
        <v>80</v>
      </c>
      <c r="P385" s="1" t="s">
        <v>43</v>
      </c>
      <c r="Q385" s="1" t="s">
        <v>43</v>
      </c>
      <c r="R385" s="3">
        <v>0</v>
      </c>
      <c r="S385" s="1" t="s">
        <v>44</v>
      </c>
      <c r="T385" s="1" t="s">
        <v>45</v>
      </c>
      <c r="U385" s="1" t="s">
        <v>1228</v>
      </c>
      <c r="V385" s="1" t="s">
        <v>46</v>
      </c>
      <c r="W385" s="1" t="s">
        <v>975</v>
      </c>
      <c r="X385" s="1" t="s">
        <v>1229</v>
      </c>
      <c r="Y385" s="1" t="s">
        <v>83</v>
      </c>
      <c r="Z385" s="1" t="s">
        <v>1230</v>
      </c>
      <c r="AA385" s="1" t="s">
        <v>51</v>
      </c>
      <c r="AB385" s="1" t="s">
        <v>1229</v>
      </c>
      <c r="AC385" s="1" t="s">
        <v>37</v>
      </c>
    </row>
    <row r="386" spans="1:29" hidden="1" x14ac:dyDescent="0.25">
      <c r="A386" s="1" t="s">
        <v>33</v>
      </c>
      <c r="B386" s="1" t="s">
        <v>34</v>
      </c>
      <c r="C386" s="2">
        <v>44804</v>
      </c>
      <c r="D386" s="1" t="s">
        <v>73</v>
      </c>
      <c r="E386" s="1" t="s">
        <v>74</v>
      </c>
      <c r="F386" s="1" t="s">
        <v>37</v>
      </c>
      <c r="G386" s="1" t="s">
        <v>1228</v>
      </c>
      <c r="H386" s="1" t="s">
        <v>76</v>
      </c>
      <c r="I386" s="3">
        <v>279895</v>
      </c>
      <c r="J386" s="3">
        <v>0</v>
      </c>
      <c r="K386" s="1" t="s">
        <v>40</v>
      </c>
      <c r="L386" s="1" t="s">
        <v>416</v>
      </c>
      <c r="M386" s="1" t="s">
        <v>417</v>
      </c>
      <c r="N386" s="1" t="s">
        <v>79</v>
      </c>
      <c r="O386" s="1" t="s">
        <v>80</v>
      </c>
      <c r="P386" s="1" t="s">
        <v>43</v>
      </c>
      <c r="Q386" s="1" t="s">
        <v>43</v>
      </c>
      <c r="R386" s="3">
        <v>0</v>
      </c>
      <c r="S386" s="1" t="s">
        <v>44</v>
      </c>
      <c r="T386" s="1" t="s">
        <v>45</v>
      </c>
      <c r="U386" s="1" t="s">
        <v>1228</v>
      </c>
      <c r="V386" s="1" t="s">
        <v>46</v>
      </c>
      <c r="W386" s="1" t="s">
        <v>975</v>
      </c>
      <c r="X386" s="1" t="s">
        <v>1229</v>
      </c>
      <c r="Y386" s="1" t="s">
        <v>83</v>
      </c>
      <c r="Z386" s="1" t="s">
        <v>1230</v>
      </c>
      <c r="AA386" s="1" t="s">
        <v>51</v>
      </c>
      <c r="AB386" s="1" t="s">
        <v>1229</v>
      </c>
      <c r="AC386" s="1" t="s">
        <v>37</v>
      </c>
    </row>
    <row r="387" spans="1:29" hidden="1" x14ac:dyDescent="0.25">
      <c r="A387" s="1" t="s">
        <v>33</v>
      </c>
      <c r="B387" s="1" t="s">
        <v>34</v>
      </c>
      <c r="C387" s="2">
        <v>44804</v>
      </c>
      <c r="D387" s="1" t="s">
        <v>73</v>
      </c>
      <c r="E387" s="1" t="s">
        <v>74</v>
      </c>
      <c r="F387" s="1" t="s">
        <v>37</v>
      </c>
      <c r="G387" s="1" t="s">
        <v>1228</v>
      </c>
      <c r="H387" s="1" t="s">
        <v>76</v>
      </c>
      <c r="I387" s="3">
        <v>36638</v>
      </c>
      <c r="J387" s="3">
        <v>0</v>
      </c>
      <c r="K387" s="1" t="s">
        <v>40</v>
      </c>
      <c r="L387" s="1" t="s">
        <v>446</v>
      </c>
      <c r="M387" s="1" t="s">
        <v>447</v>
      </c>
      <c r="N387" s="1" t="s">
        <v>79</v>
      </c>
      <c r="O387" s="1" t="s">
        <v>80</v>
      </c>
      <c r="P387" s="1" t="s">
        <v>43</v>
      </c>
      <c r="Q387" s="1" t="s">
        <v>43</v>
      </c>
      <c r="R387" s="3">
        <v>0</v>
      </c>
      <c r="S387" s="1" t="s">
        <v>44</v>
      </c>
      <c r="T387" s="1" t="s">
        <v>45</v>
      </c>
      <c r="U387" s="1" t="s">
        <v>1228</v>
      </c>
      <c r="V387" s="1" t="s">
        <v>46</v>
      </c>
      <c r="W387" s="1" t="s">
        <v>975</v>
      </c>
      <c r="X387" s="1" t="s">
        <v>1229</v>
      </c>
      <c r="Y387" s="1" t="s">
        <v>83</v>
      </c>
      <c r="Z387" s="1" t="s">
        <v>1230</v>
      </c>
      <c r="AA387" s="1" t="s">
        <v>51</v>
      </c>
      <c r="AB387" s="1" t="s">
        <v>1229</v>
      </c>
      <c r="AC387" s="1" t="s">
        <v>37</v>
      </c>
    </row>
    <row r="388" spans="1:29" hidden="1" x14ac:dyDescent="0.25">
      <c r="A388" s="1" t="s">
        <v>33</v>
      </c>
      <c r="B388" s="1" t="s">
        <v>34</v>
      </c>
      <c r="C388" s="2">
        <v>44804</v>
      </c>
      <c r="D388" s="1" t="s">
        <v>73</v>
      </c>
      <c r="E388" s="1" t="s">
        <v>74</v>
      </c>
      <c r="F388" s="1" t="s">
        <v>37</v>
      </c>
      <c r="G388" s="1" t="s">
        <v>1228</v>
      </c>
      <c r="H388" s="1" t="s">
        <v>76</v>
      </c>
      <c r="I388" s="3">
        <v>35238</v>
      </c>
      <c r="J388" s="3">
        <v>0</v>
      </c>
      <c r="K388" s="1" t="s">
        <v>40</v>
      </c>
      <c r="L388" s="1" t="s">
        <v>115</v>
      </c>
      <c r="M388" s="1" t="s">
        <v>116</v>
      </c>
      <c r="N388" s="1" t="s">
        <v>79</v>
      </c>
      <c r="O388" s="1" t="s">
        <v>80</v>
      </c>
      <c r="P388" s="1" t="s">
        <v>43</v>
      </c>
      <c r="Q388" s="1" t="s">
        <v>43</v>
      </c>
      <c r="R388" s="3">
        <v>0</v>
      </c>
      <c r="S388" s="1" t="s">
        <v>44</v>
      </c>
      <c r="T388" s="1" t="s">
        <v>45</v>
      </c>
      <c r="U388" s="1" t="s">
        <v>1228</v>
      </c>
      <c r="V388" s="1" t="s">
        <v>46</v>
      </c>
      <c r="W388" s="1" t="s">
        <v>975</v>
      </c>
      <c r="X388" s="1" t="s">
        <v>1229</v>
      </c>
      <c r="Y388" s="1" t="s">
        <v>83</v>
      </c>
      <c r="Z388" s="1" t="s">
        <v>1230</v>
      </c>
      <c r="AA388" s="1" t="s">
        <v>51</v>
      </c>
      <c r="AB388" s="1" t="s">
        <v>1229</v>
      </c>
      <c r="AC388" s="1" t="s">
        <v>37</v>
      </c>
    </row>
    <row r="389" spans="1:29" hidden="1" x14ac:dyDescent="0.25">
      <c r="A389" s="1" t="s">
        <v>33</v>
      </c>
      <c r="B389" s="1" t="s">
        <v>34</v>
      </c>
      <c r="C389" s="2">
        <v>44804</v>
      </c>
      <c r="D389" s="1" t="s">
        <v>73</v>
      </c>
      <c r="E389" s="1" t="s">
        <v>74</v>
      </c>
      <c r="F389" s="1" t="s">
        <v>37</v>
      </c>
      <c r="G389" s="1" t="s">
        <v>1228</v>
      </c>
      <c r="H389" s="1" t="s">
        <v>76</v>
      </c>
      <c r="I389" s="3">
        <v>100000</v>
      </c>
      <c r="J389" s="3">
        <v>0</v>
      </c>
      <c r="K389" s="1" t="s">
        <v>40</v>
      </c>
      <c r="L389" s="1" t="s">
        <v>601</v>
      </c>
      <c r="M389" s="1" t="s">
        <v>602</v>
      </c>
      <c r="N389" s="1" t="s">
        <v>79</v>
      </c>
      <c r="O389" s="1" t="s">
        <v>80</v>
      </c>
      <c r="P389" s="1" t="s">
        <v>43</v>
      </c>
      <c r="Q389" s="1" t="s">
        <v>43</v>
      </c>
      <c r="R389" s="3">
        <v>0</v>
      </c>
      <c r="S389" s="1" t="s">
        <v>44</v>
      </c>
      <c r="T389" s="1" t="s">
        <v>45</v>
      </c>
      <c r="U389" s="1" t="s">
        <v>1228</v>
      </c>
      <c r="V389" s="1" t="s">
        <v>46</v>
      </c>
      <c r="W389" s="1" t="s">
        <v>975</v>
      </c>
      <c r="X389" s="1" t="s">
        <v>1229</v>
      </c>
      <c r="Y389" s="1" t="s">
        <v>83</v>
      </c>
      <c r="Z389" s="1" t="s">
        <v>1230</v>
      </c>
      <c r="AA389" s="1" t="s">
        <v>51</v>
      </c>
      <c r="AB389" s="1" t="s">
        <v>1229</v>
      </c>
      <c r="AC389" s="1" t="s">
        <v>37</v>
      </c>
    </row>
    <row r="390" spans="1:29" hidden="1" x14ac:dyDescent="0.25">
      <c r="A390" s="1" t="s">
        <v>33</v>
      </c>
      <c r="B390" s="1" t="s">
        <v>34</v>
      </c>
      <c r="C390" s="2">
        <v>44804</v>
      </c>
      <c r="D390" s="1" t="s">
        <v>73</v>
      </c>
      <c r="E390" s="1" t="s">
        <v>74</v>
      </c>
      <c r="F390" s="1" t="s">
        <v>37</v>
      </c>
      <c r="G390" s="1" t="s">
        <v>1228</v>
      </c>
      <c r="H390" s="1" t="s">
        <v>76</v>
      </c>
      <c r="I390" s="3">
        <v>34288</v>
      </c>
      <c r="J390" s="3">
        <v>0</v>
      </c>
      <c r="K390" s="1" t="s">
        <v>40</v>
      </c>
      <c r="L390" s="1" t="s">
        <v>1232</v>
      </c>
      <c r="M390" s="1" t="s">
        <v>651</v>
      </c>
      <c r="N390" s="1" t="s">
        <v>79</v>
      </c>
      <c r="O390" s="1" t="s">
        <v>80</v>
      </c>
      <c r="P390" s="1" t="s">
        <v>43</v>
      </c>
      <c r="Q390" s="1" t="s">
        <v>43</v>
      </c>
      <c r="R390" s="3">
        <v>0</v>
      </c>
      <c r="S390" s="1" t="s">
        <v>44</v>
      </c>
      <c r="T390" s="1" t="s">
        <v>45</v>
      </c>
      <c r="U390" s="1" t="s">
        <v>1228</v>
      </c>
      <c r="V390" s="1" t="s">
        <v>46</v>
      </c>
      <c r="W390" s="1" t="s">
        <v>975</v>
      </c>
      <c r="X390" s="1" t="s">
        <v>1229</v>
      </c>
      <c r="Y390" s="1" t="s">
        <v>83</v>
      </c>
      <c r="Z390" s="1" t="s">
        <v>1230</v>
      </c>
      <c r="AA390" s="1" t="s">
        <v>51</v>
      </c>
      <c r="AB390" s="1" t="s">
        <v>1229</v>
      </c>
      <c r="AC390" s="1" t="s">
        <v>37</v>
      </c>
    </row>
    <row r="391" spans="1:29" hidden="1" x14ac:dyDescent="0.25">
      <c r="A391" s="1" t="s">
        <v>33</v>
      </c>
      <c r="B391" s="1" t="s">
        <v>34</v>
      </c>
      <c r="C391" s="2">
        <v>44804</v>
      </c>
      <c r="D391" s="1" t="s">
        <v>73</v>
      </c>
      <c r="E391" s="1" t="s">
        <v>74</v>
      </c>
      <c r="F391" s="1" t="s">
        <v>37</v>
      </c>
      <c r="G391" s="1" t="s">
        <v>1228</v>
      </c>
      <c r="H391" s="1" t="s">
        <v>76</v>
      </c>
      <c r="I391" s="3">
        <v>78680</v>
      </c>
      <c r="J391" s="3">
        <v>0</v>
      </c>
      <c r="K391" s="1" t="s">
        <v>40</v>
      </c>
      <c r="L391" s="1" t="s">
        <v>498</v>
      </c>
      <c r="M391" s="1" t="s">
        <v>499</v>
      </c>
      <c r="N391" s="1" t="s">
        <v>79</v>
      </c>
      <c r="O391" s="1" t="s">
        <v>80</v>
      </c>
      <c r="P391" s="1" t="s">
        <v>43</v>
      </c>
      <c r="Q391" s="1" t="s">
        <v>43</v>
      </c>
      <c r="R391" s="3">
        <v>0</v>
      </c>
      <c r="S391" s="1" t="s">
        <v>44</v>
      </c>
      <c r="T391" s="1" t="s">
        <v>45</v>
      </c>
      <c r="U391" s="1" t="s">
        <v>1228</v>
      </c>
      <c r="V391" s="1" t="s">
        <v>46</v>
      </c>
      <c r="W391" s="1" t="s">
        <v>975</v>
      </c>
      <c r="X391" s="1" t="s">
        <v>1229</v>
      </c>
      <c r="Y391" s="1" t="s">
        <v>83</v>
      </c>
      <c r="Z391" s="1" t="s">
        <v>1230</v>
      </c>
      <c r="AA391" s="1" t="s">
        <v>51</v>
      </c>
      <c r="AB391" s="1" t="s">
        <v>1229</v>
      </c>
      <c r="AC391" s="1" t="s">
        <v>37</v>
      </c>
    </row>
    <row r="392" spans="1:29" hidden="1" x14ac:dyDescent="0.25">
      <c r="A392" s="1" t="s">
        <v>33</v>
      </c>
      <c r="B392" s="1" t="s">
        <v>34</v>
      </c>
      <c r="C392" s="2">
        <v>44804</v>
      </c>
      <c r="D392" s="1" t="s">
        <v>73</v>
      </c>
      <c r="E392" s="1" t="s">
        <v>74</v>
      </c>
      <c r="F392" s="1" t="s">
        <v>37</v>
      </c>
      <c r="G392" s="1" t="s">
        <v>1228</v>
      </c>
      <c r="H392" s="1" t="s">
        <v>76</v>
      </c>
      <c r="I392" s="3">
        <v>100000</v>
      </c>
      <c r="J392" s="3">
        <v>0</v>
      </c>
      <c r="K392" s="1" t="s">
        <v>40</v>
      </c>
      <c r="L392" s="1" t="s">
        <v>127</v>
      </c>
      <c r="M392" s="1" t="s">
        <v>128</v>
      </c>
      <c r="N392" s="1" t="s">
        <v>79</v>
      </c>
      <c r="O392" s="1" t="s">
        <v>80</v>
      </c>
      <c r="P392" s="1" t="s">
        <v>43</v>
      </c>
      <c r="Q392" s="1" t="s">
        <v>43</v>
      </c>
      <c r="R392" s="3">
        <v>0</v>
      </c>
      <c r="S392" s="1" t="s">
        <v>44</v>
      </c>
      <c r="T392" s="1" t="s">
        <v>45</v>
      </c>
      <c r="U392" s="1" t="s">
        <v>1228</v>
      </c>
      <c r="V392" s="1" t="s">
        <v>46</v>
      </c>
      <c r="W392" s="1" t="s">
        <v>975</v>
      </c>
      <c r="X392" s="1" t="s">
        <v>1229</v>
      </c>
      <c r="Y392" s="1" t="s">
        <v>83</v>
      </c>
      <c r="Z392" s="1" t="s">
        <v>1230</v>
      </c>
      <c r="AA392" s="1" t="s">
        <v>51</v>
      </c>
      <c r="AB392" s="1" t="s">
        <v>1229</v>
      </c>
      <c r="AC392" s="1" t="s">
        <v>37</v>
      </c>
    </row>
    <row r="393" spans="1:29" hidden="1" x14ac:dyDescent="0.25">
      <c r="A393" s="1" t="s">
        <v>33</v>
      </c>
      <c r="B393" s="1" t="s">
        <v>34</v>
      </c>
      <c r="C393" s="2">
        <v>44804</v>
      </c>
      <c r="D393" s="1" t="s">
        <v>73</v>
      </c>
      <c r="E393" s="1" t="s">
        <v>74</v>
      </c>
      <c r="F393" s="1" t="s">
        <v>37</v>
      </c>
      <c r="G393" s="1" t="s">
        <v>1228</v>
      </c>
      <c r="H393" s="1" t="s">
        <v>76</v>
      </c>
      <c r="I393" s="3">
        <v>162500</v>
      </c>
      <c r="J393" s="3">
        <v>0</v>
      </c>
      <c r="K393" s="1" t="s">
        <v>40</v>
      </c>
      <c r="L393" s="1" t="s">
        <v>567</v>
      </c>
      <c r="M393" s="1" t="s">
        <v>568</v>
      </c>
      <c r="N393" s="1" t="s">
        <v>79</v>
      </c>
      <c r="O393" s="1" t="s">
        <v>80</v>
      </c>
      <c r="P393" s="1" t="s">
        <v>43</v>
      </c>
      <c r="Q393" s="1" t="s">
        <v>43</v>
      </c>
      <c r="R393" s="3">
        <v>0</v>
      </c>
      <c r="S393" s="1" t="s">
        <v>44</v>
      </c>
      <c r="T393" s="1" t="s">
        <v>45</v>
      </c>
      <c r="U393" s="1" t="s">
        <v>1228</v>
      </c>
      <c r="V393" s="1" t="s">
        <v>46</v>
      </c>
      <c r="W393" s="1" t="s">
        <v>975</v>
      </c>
      <c r="X393" s="1" t="s">
        <v>1229</v>
      </c>
      <c r="Y393" s="1" t="s">
        <v>83</v>
      </c>
      <c r="Z393" s="1" t="s">
        <v>1230</v>
      </c>
      <c r="AA393" s="1" t="s">
        <v>51</v>
      </c>
      <c r="AB393" s="1" t="s">
        <v>1229</v>
      </c>
      <c r="AC393" s="1" t="s">
        <v>37</v>
      </c>
    </row>
    <row r="394" spans="1:29" hidden="1" x14ac:dyDescent="0.25">
      <c r="A394" s="1" t="s">
        <v>33</v>
      </c>
      <c r="B394" s="1" t="s">
        <v>34</v>
      </c>
      <c r="C394" s="2">
        <v>44804</v>
      </c>
      <c r="D394" s="1" t="s">
        <v>73</v>
      </c>
      <c r="E394" s="1" t="s">
        <v>74</v>
      </c>
      <c r="F394" s="1" t="s">
        <v>37</v>
      </c>
      <c r="G394" s="1" t="s">
        <v>1228</v>
      </c>
      <c r="H394" s="1" t="s">
        <v>76</v>
      </c>
      <c r="I394" s="3">
        <v>529149</v>
      </c>
      <c r="J394" s="3">
        <v>0</v>
      </c>
      <c r="K394" s="1" t="s">
        <v>40</v>
      </c>
      <c r="L394" s="1" t="s">
        <v>577</v>
      </c>
      <c r="M394" s="1" t="s">
        <v>578</v>
      </c>
      <c r="N394" s="1" t="s">
        <v>79</v>
      </c>
      <c r="O394" s="1" t="s">
        <v>80</v>
      </c>
      <c r="P394" s="1" t="s">
        <v>43</v>
      </c>
      <c r="Q394" s="1" t="s">
        <v>43</v>
      </c>
      <c r="R394" s="3">
        <v>0</v>
      </c>
      <c r="S394" s="1" t="s">
        <v>44</v>
      </c>
      <c r="T394" s="1" t="s">
        <v>45</v>
      </c>
      <c r="U394" s="1" t="s">
        <v>1228</v>
      </c>
      <c r="V394" s="1" t="s">
        <v>46</v>
      </c>
      <c r="W394" s="1" t="s">
        <v>975</v>
      </c>
      <c r="X394" s="1" t="s">
        <v>1229</v>
      </c>
      <c r="Y394" s="1" t="s">
        <v>83</v>
      </c>
      <c r="Z394" s="1" t="s">
        <v>1230</v>
      </c>
      <c r="AA394" s="1" t="s">
        <v>51</v>
      </c>
      <c r="AB394" s="1" t="s">
        <v>1229</v>
      </c>
      <c r="AC394" s="1" t="s">
        <v>37</v>
      </c>
    </row>
    <row r="395" spans="1:29" hidden="1" x14ac:dyDescent="0.25">
      <c r="A395" s="1" t="s">
        <v>33</v>
      </c>
      <c r="B395" s="1" t="s">
        <v>34</v>
      </c>
      <c r="C395" s="2">
        <v>44804</v>
      </c>
      <c r="D395" s="1" t="s">
        <v>73</v>
      </c>
      <c r="E395" s="1" t="s">
        <v>74</v>
      </c>
      <c r="F395" s="1" t="s">
        <v>37</v>
      </c>
      <c r="G395" s="1" t="s">
        <v>1228</v>
      </c>
      <c r="H395" s="1" t="s">
        <v>76</v>
      </c>
      <c r="I395" s="3">
        <v>721620</v>
      </c>
      <c r="J395" s="3">
        <v>0</v>
      </c>
      <c r="K395" s="1" t="s">
        <v>40</v>
      </c>
      <c r="L395" s="1" t="s">
        <v>452</v>
      </c>
      <c r="M395" s="1" t="s">
        <v>453</v>
      </c>
      <c r="N395" s="1" t="s">
        <v>928</v>
      </c>
      <c r="O395" s="1" t="s">
        <v>929</v>
      </c>
      <c r="P395" s="1" t="s">
        <v>43</v>
      </c>
      <c r="Q395" s="1" t="s">
        <v>43</v>
      </c>
      <c r="R395" s="3">
        <v>0</v>
      </c>
      <c r="S395" s="1" t="s">
        <v>44</v>
      </c>
      <c r="T395" s="1" t="s">
        <v>45</v>
      </c>
      <c r="U395" s="1" t="s">
        <v>1228</v>
      </c>
      <c r="V395" s="1" t="s">
        <v>46</v>
      </c>
      <c r="W395" s="1" t="s">
        <v>975</v>
      </c>
      <c r="X395" s="1" t="s">
        <v>1229</v>
      </c>
      <c r="Y395" s="1" t="s">
        <v>83</v>
      </c>
      <c r="Z395" s="1" t="s">
        <v>1230</v>
      </c>
      <c r="AA395" s="1" t="s">
        <v>51</v>
      </c>
      <c r="AB395" s="1" t="s">
        <v>1229</v>
      </c>
      <c r="AC395" s="1" t="s">
        <v>37</v>
      </c>
    </row>
    <row r="396" spans="1:29" hidden="1" x14ac:dyDescent="0.25">
      <c r="A396" s="1" t="s">
        <v>33</v>
      </c>
      <c r="B396" s="1" t="s">
        <v>34</v>
      </c>
      <c r="C396" s="2">
        <v>44804</v>
      </c>
      <c r="D396" s="1" t="s">
        <v>73</v>
      </c>
      <c r="E396" s="1" t="s">
        <v>74</v>
      </c>
      <c r="F396" s="1" t="s">
        <v>37</v>
      </c>
      <c r="G396" s="1" t="s">
        <v>1228</v>
      </c>
      <c r="H396" s="1" t="s">
        <v>76</v>
      </c>
      <c r="I396" s="3">
        <v>116656</v>
      </c>
      <c r="J396" s="3">
        <v>0</v>
      </c>
      <c r="K396" s="1" t="s">
        <v>40</v>
      </c>
      <c r="L396" s="1" t="s">
        <v>381</v>
      </c>
      <c r="M396" s="1" t="s">
        <v>382</v>
      </c>
      <c r="N396" s="1" t="s">
        <v>295</v>
      </c>
      <c r="O396" s="1" t="s">
        <v>296</v>
      </c>
      <c r="P396" s="1" t="s">
        <v>43</v>
      </c>
      <c r="Q396" s="1" t="s">
        <v>43</v>
      </c>
      <c r="R396" s="3">
        <v>0</v>
      </c>
      <c r="S396" s="1" t="s">
        <v>44</v>
      </c>
      <c r="T396" s="1" t="s">
        <v>45</v>
      </c>
      <c r="U396" s="1" t="s">
        <v>1228</v>
      </c>
      <c r="V396" s="1" t="s">
        <v>46</v>
      </c>
      <c r="W396" s="1" t="s">
        <v>975</v>
      </c>
      <c r="X396" s="1" t="s">
        <v>1229</v>
      </c>
      <c r="Y396" s="1" t="s">
        <v>83</v>
      </c>
      <c r="Z396" s="1" t="s">
        <v>1230</v>
      </c>
      <c r="AA396" s="1" t="s">
        <v>51</v>
      </c>
      <c r="AB396" s="1" t="s">
        <v>1229</v>
      </c>
      <c r="AC396" s="1" t="s">
        <v>37</v>
      </c>
    </row>
    <row r="397" spans="1:29" hidden="1" x14ac:dyDescent="0.25">
      <c r="A397" s="1" t="s">
        <v>33</v>
      </c>
      <c r="B397" s="1" t="s">
        <v>34</v>
      </c>
      <c r="C397" s="2">
        <v>44804</v>
      </c>
      <c r="D397" s="1" t="s">
        <v>73</v>
      </c>
      <c r="E397" s="1" t="s">
        <v>74</v>
      </c>
      <c r="F397" s="1" t="s">
        <v>37</v>
      </c>
      <c r="G397" s="1" t="s">
        <v>1228</v>
      </c>
      <c r="H397" s="1" t="s">
        <v>76</v>
      </c>
      <c r="I397" s="3">
        <v>33334</v>
      </c>
      <c r="J397" s="3">
        <v>0</v>
      </c>
      <c r="K397" s="1" t="s">
        <v>40</v>
      </c>
      <c r="L397" s="1" t="s">
        <v>442</v>
      </c>
      <c r="M397" s="1" t="s">
        <v>443</v>
      </c>
      <c r="N397" s="1" t="s">
        <v>79</v>
      </c>
      <c r="O397" s="1" t="s">
        <v>80</v>
      </c>
      <c r="P397" s="1" t="s">
        <v>43</v>
      </c>
      <c r="Q397" s="1" t="s">
        <v>43</v>
      </c>
      <c r="R397" s="3">
        <v>0</v>
      </c>
      <c r="S397" s="1" t="s">
        <v>44</v>
      </c>
      <c r="T397" s="1" t="s">
        <v>45</v>
      </c>
      <c r="U397" s="1" t="s">
        <v>1228</v>
      </c>
      <c r="V397" s="1" t="s">
        <v>46</v>
      </c>
      <c r="W397" s="1" t="s">
        <v>975</v>
      </c>
      <c r="X397" s="1" t="s">
        <v>1229</v>
      </c>
      <c r="Y397" s="1" t="s">
        <v>83</v>
      </c>
      <c r="Z397" s="1" t="s">
        <v>1230</v>
      </c>
      <c r="AA397" s="1" t="s">
        <v>51</v>
      </c>
      <c r="AB397" s="1" t="s">
        <v>1229</v>
      </c>
      <c r="AC397" s="1" t="s">
        <v>37</v>
      </c>
    </row>
    <row r="398" spans="1:29" hidden="1" x14ac:dyDescent="0.25">
      <c r="A398" s="1" t="s">
        <v>33</v>
      </c>
      <c r="B398" s="1" t="s">
        <v>34</v>
      </c>
      <c r="C398" s="2">
        <v>44804</v>
      </c>
      <c r="D398" s="1" t="s">
        <v>73</v>
      </c>
      <c r="E398" s="1" t="s">
        <v>74</v>
      </c>
      <c r="F398" s="1" t="s">
        <v>37</v>
      </c>
      <c r="G398" s="1" t="s">
        <v>1228</v>
      </c>
      <c r="H398" s="1" t="s">
        <v>76</v>
      </c>
      <c r="I398" s="3">
        <v>642289</v>
      </c>
      <c r="J398" s="3">
        <v>0</v>
      </c>
      <c r="K398" s="1" t="s">
        <v>40</v>
      </c>
      <c r="L398" s="1" t="s">
        <v>77</v>
      </c>
      <c r="M398" s="1" t="s">
        <v>78</v>
      </c>
      <c r="N398" s="1" t="s">
        <v>79</v>
      </c>
      <c r="O398" s="1" t="s">
        <v>80</v>
      </c>
      <c r="P398" s="1" t="s">
        <v>43</v>
      </c>
      <c r="Q398" s="1" t="s">
        <v>43</v>
      </c>
      <c r="R398" s="3">
        <v>0</v>
      </c>
      <c r="S398" s="1" t="s">
        <v>44</v>
      </c>
      <c r="T398" s="1" t="s">
        <v>45</v>
      </c>
      <c r="U398" s="1" t="s">
        <v>1228</v>
      </c>
      <c r="V398" s="1" t="s">
        <v>46</v>
      </c>
      <c r="W398" s="1" t="s">
        <v>975</v>
      </c>
      <c r="X398" s="1" t="s">
        <v>1229</v>
      </c>
      <c r="Y398" s="1" t="s">
        <v>83</v>
      </c>
      <c r="Z398" s="1" t="s">
        <v>1230</v>
      </c>
      <c r="AA398" s="1" t="s">
        <v>51</v>
      </c>
      <c r="AB398" s="1" t="s">
        <v>1229</v>
      </c>
      <c r="AC398" s="1" t="s">
        <v>37</v>
      </c>
    </row>
    <row r="399" spans="1:29" hidden="1" x14ac:dyDescent="0.25">
      <c r="A399" s="1" t="s">
        <v>33</v>
      </c>
      <c r="B399" s="1" t="s">
        <v>34</v>
      </c>
      <c r="C399" s="2">
        <v>44804</v>
      </c>
      <c r="D399" s="1" t="s">
        <v>73</v>
      </c>
      <c r="E399" s="1" t="s">
        <v>74</v>
      </c>
      <c r="F399" s="1" t="s">
        <v>37</v>
      </c>
      <c r="G399" s="1" t="s">
        <v>1228</v>
      </c>
      <c r="H399" s="1" t="s">
        <v>76</v>
      </c>
      <c r="I399" s="3">
        <v>133334</v>
      </c>
      <c r="J399" s="3">
        <v>0</v>
      </c>
      <c r="K399" s="1" t="s">
        <v>40</v>
      </c>
      <c r="L399" s="1" t="s">
        <v>139</v>
      </c>
      <c r="M399" s="1" t="s">
        <v>140</v>
      </c>
      <c r="N399" s="1" t="s">
        <v>79</v>
      </c>
      <c r="O399" s="1" t="s">
        <v>80</v>
      </c>
      <c r="P399" s="1" t="s">
        <v>43</v>
      </c>
      <c r="Q399" s="1" t="s">
        <v>43</v>
      </c>
      <c r="R399" s="3">
        <v>0</v>
      </c>
      <c r="S399" s="1" t="s">
        <v>44</v>
      </c>
      <c r="T399" s="1" t="s">
        <v>45</v>
      </c>
      <c r="U399" s="1" t="s">
        <v>1228</v>
      </c>
      <c r="V399" s="1" t="s">
        <v>46</v>
      </c>
      <c r="W399" s="1" t="s">
        <v>975</v>
      </c>
      <c r="X399" s="1" t="s">
        <v>1229</v>
      </c>
      <c r="Y399" s="1" t="s">
        <v>83</v>
      </c>
      <c r="Z399" s="1" t="s">
        <v>1230</v>
      </c>
      <c r="AA399" s="1" t="s">
        <v>51</v>
      </c>
      <c r="AB399" s="1" t="s">
        <v>1229</v>
      </c>
      <c r="AC399" s="1" t="s">
        <v>37</v>
      </c>
    </row>
    <row r="400" spans="1:29" hidden="1" x14ac:dyDescent="0.25">
      <c r="A400" s="1" t="s">
        <v>33</v>
      </c>
      <c r="B400" s="1" t="s">
        <v>34</v>
      </c>
      <c r="C400" s="2">
        <v>44804</v>
      </c>
      <c r="D400" s="1" t="s">
        <v>73</v>
      </c>
      <c r="E400" s="1" t="s">
        <v>74</v>
      </c>
      <c r="F400" s="1" t="s">
        <v>37</v>
      </c>
      <c r="G400" s="1" t="s">
        <v>1228</v>
      </c>
      <c r="H400" s="1" t="s">
        <v>76</v>
      </c>
      <c r="I400" s="3">
        <v>33334</v>
      </c>
      <c r="J400" s="3">
        <v>0</v>
      </c>
      <c r="K400" s="1" t="s">
        <v>40</v>
      </c>
      <c r="L400" s="1" t="s">
        <v>595</v>
      </c>
      <c r="M400" s="1" t="s">
        <v>596</v>
      </c>
      <c r="N400" s="1" t="s">
        <v>79</v>
      </c>
      <c r="O400" s="1" t="s">
        <v>80</v>
      </c>
      <c r="P400" s="1" t="s">
        <v>43</v>
      </c>
      <c r="Q400" s="1" t="s">
        <v>43</v>
      </c>
      <c r="R400" s="3">
        <v>0</v>
      </c>
      <c r="S400" s="1" t="s">
        <v>44</v>
      </c>
      <c r="T400" s="1" t="s">
        <v>45</v>
      </c>
      <c r="U400" s="1" t="s">
        <v>1228</v>
      </c>
      <c r="V400" s="1" t="s">
        <v>46</v>
      </c>
      <c r="W400" s="1" t="s">
        <v>975</v>
      </c>
      <c r="X400" s="1" t="s">
        <v>1229</v>
      </c>
      <c r="Y400" s="1" t="s">
        <v>83</v>
      </c>
      <c r="Z400" s="1" t="s">
        <v>1230</v>
      </c>
      <c r="AA400" s="1" t="s">
        <v>51</v>
      </c>
      <c r="AB400" s="1" t="s">
        <v>1229</v>
      </c>
      <c r="AC400" s="1" t="s">
        <v>37</v>
      </c>
    </row>
    <row r="401" spans="1:29" hidden="1" x14ac:dyDescent="0.25">
      <c r="A401" s="1" t="s">
        <v>33</v>
      </c>
      <c r="B401" s="1" t="s">
        <v>34</v>
      </c>
      <c r="C401" s="2">
        <v>44804</v>
      </c>
      <c r="D401" s="1" t="s">
        <v>73</v>
      </c>
      <c r="E401" s="1" t="s">
        <v>74</v>
      </c>
      <c r="F401" s="1" t="s">
        <v>37</v>
      </c>
      <c r="G401" s="1" t="s">
        <v>1228</v>
      </c>
      <c r="H401" s="1" t="s">
        <v>76</v>
      </c>
      <c r="I401" s="3">
        <v>533334</v>
      </c>
      <c r="J401" s="3">
        <v>0</v>
      </c>
      <c r="K401" s="1" t="s">
        <v>40</v>
      </c>
      <c r="L401" s="1" t="s">
        <v>113</v>
      </c>
      <c r="M401" s="1" t="s">
        <v>114</v>
      </c>
      <c r="N401" s="1" t="s">
        <v>79</v>
      </c>
      <c r="O401" s="1" t="s">
        <v>80</v>
      </c>
      <c r="P401" s="1" t="s">
        <v>43</v>
      </c>
      <c r="Q401" s="1" t="s">
        <v>43</v>
      </c>
      <c r="R401" s="3">
        <v>0</v>
      </c>
      <c r="S401" s="1" t="s">
        <v>44</v>
      </c>
      <c r="T401" s="1" t="s">
        <v>45</v>
      </c>
      <c r="U401" s="1" t="s">
        <v>1228</v>
      </c>
      <c r="V401" s="1" t="s">
        <v>46</v>
      </c>
      <c r="W401" s="1" t="s">
        <v>975</v>
      </c>
      <c r="X401" s="1" t="s">
        <v>1229</v>
      </c>
      <c r="Y401" s="1" t="s">
        <v>83</v>
      </c>
      <c r="Z401" s="1" t="s">
        <v>1230</v>
      </c>
      <c r="AA401" s="1" t="s">
        <v>51</v>
      </c>
      <c r="AB401" s="1" t="s">
        <v>1229</v>
      </c>
      <c r="AC401" s="1" t="s">
        <v>37</v>
      </c>
    </row>
    <row r="402" spans="1:29" hidden="1" x14ac:dyDescent="0.25">
      <c r="A402" s="1" t="s">
        <v>33</v>
      </c>
      <c r="B402" s="1" t="s">
        <v>34</v>
      </c>
      <c r="C402" s="2">
        <v>44804</v>
      </c>
      <c r="D402" s="1" t="s">
        <v>73</v>
      </c>
      <c r="E402" s="1" t="s">
        <v>74</v>
      </c>
      <c r="F402" s="1" t="s">
        <v>37</v>
      </c>
      <c r="G402" s="1" t="s">
        <v>1228</v>
      </c>
      <c r="H402" s="1" t="s">
        <v>76</v>
      </c>
      <c r="I402" s="3">
        <v>33334</v>
      </c>
      <c r="J402" s="3">
        <v>0</v>
      </c>
      <c r="K402" s="1" t="s">
        <v>40</v>
      </c>
      <c r="L402" s="1" t="s">
        <v>579</v>
      </c>
      <c r="M402" s="1" t="s">
        <v>580</v>
      </c>
      <c r="N402" s="1" t="s">
        <v>79</v>
      </c>
      <c r="O402" s="1" t="s">
        <v>80</v>
      </c>
      <c r="P402" s="1" t="s">
        <v>43</v>
      </c>
      <c r="Q402" s="1" t="s">
        <v>43</v>
      </c>
      <c r="R402" s="3">
        <v>0</v>
      </c>
      <c r="S402" s="1" t="s">
        <v>44</v>
      </c>
      <c r="T402" s="1" t="s">
        <v>45</v>
      </c>
      <c r="U402" s="1" t="s">
        <v>1228</v>
      </c>
      <c r="V402" s="1" t="s">
        <v>46</v>
      </c>
      <c r="W402" s="1" t="s">
        <v>975</v>
      </c>
      <c r="X402" s="1" t="s">
        <v>1229</v>
      </c>
      <c r="Y402" s="1" t="s">
        <v>83</v>
      </c>
      <c r="Z402" s="1" t="s">
        <v>1230</v>
      </c>
      <c r="AA402" s="1" t="s">
        <v>51</v>
      </c>
      <c r="AB402" s="1" t="s">
        <v>1229</v>
      </c>
      <c r="AC402" s="1" t="s">
        <v>37</v>
      </c>
    </row>
    <row r="403" spans="1:29" hidden="1" x14ac:dyDescent="0.25">
      <c r="A403" s="1" t="s">
        <v>33</v>
      </c>
      <c r="B403" s="1" t="s">
        <v>34</v>
      </c>
      <c r="C403" s="2">
        <v>44804</v>
      </c>
      <c r="D403" s="1" t="s">
        <v>73</v>
      </c>
      <c r="E403" s="1" t="s">
        <v>74</v>
      </c>
      <c r="F403" s="1" t="s">
        <v>37</v>
      </c>
      <c r="G403" s="1" t="s">
        <v>1228</v>
      </c>
      <c r="H403" s="1" t="s">
        <v>76</v>
      </c>
      <c r="I403" s="3">
        <v>45409</v>
      </c>
      <c r="J403" s="3">
        <v>0</v>
      </c>
      <c r="K403" s="1" t="s">
        <v>40</v>
      </c>
      <c r="L403" s="1" t="s">
        <v>123</v>
      </c>
      <c r="M403" s="1" t="s">
        <v>124</v>
      </c>
      <c r="N403" s="1" t="s">
        <v>79</v>
      </c>
      <c r="O403" s="1" t="s">
        <v>80</v>
      </c>
      <c r="P403" s="1" t="s">
        <v>43</v>
      </c>
      <c r="Q403" s="1" t="s">
        <v>43</v>
      </c>
      <c r="R403" s="3">
        <v>0</v>
      </c>
      <c r="S403" s="1" t="s">
        <v>44</v>
      </c>
      <c r="T403" s="1" t="s">
        <v>45</v>
      </c>
      <c r="U403" s="1" t="s">
        <v>1228</v>
      </c>
      <c r="V403" s="1" t="s">
        <v>46</v>
      </c>
      <c r="W403" s="1" t="s">
        <v>975</v>
      </c>
      <c r="X403" s="1" t="s">
        <v>1229</v>
      </c>
      <c r="Y403" s="1" t="s">
        <v>83</v>
      </c>
      <c r="Z403" s="1" t="s">
        <v>1230</v>
      </c>
      <c r="AA403" s="1" t="s">
        <v>51</v>
      </c>
      <c r="AB403" s="1" t="s">
        <v>1229</v>
      </c>
      <c r="AC403" s="1" t="s">
        <v>37</v>
      </c>
    </row>
    <row r="404" spans="1:29" hidden="1" x14ac:dyDescent="0.25">
      <c r="A404" s="1" t="s">
        <v>33</v>
      </c>
      <c r="B404" s="1" t="s">
        <v>34</v>
      </c>
      <c r="C404" s="2">
        <v>44804</v>
      </c>
      <c r="D404" s="1" t="s">
        <v>73</v>
      </c>
      <c r="E404" s="1" t="s">
        <v>74</v>
      </c>
      <c r="F404" s="1" t="s">
        <v>37</v>
      </c>
      <c r="G404" s="1" t="s">
        <v>1228</v>
      </c>
      <c r="H404" s="1" t="s">
        <v>76</v>
      </c>
      <c r="I404" s="3">
        <v>36390</v>
      </c>
      <c r="J404" s="3">
        <v>0</v>
      </c>
      <c r="K404" s="1" t="s">
        <v>40</v>
      </c>
      <c r="L404" s="1" t="s">
        <v>152</v>
      </c>
      <c r="M404" s="1" t="s">
        <v>153</v>
      </c>
      <c r="N404" s="1" t="s">
        <v>79</v>
      </c>
      <c r="O404" s="1" t="s">
        <v>80</v>
      </c>
      <c r="P404" s="1" t="s">
        <v>43</v>
      </c>
      <c r="Q404" s="1" t="s">
        <v>43</v>
      </c>
      <c r="R404" s="3">
        <v>0</v>
      </c>
      <c r="S404" s="1" t="s">
        <v>44</v>
      </c>
      <c r="T404" s="1" t="s">
        <v>45</v>
      </c>
      <c r="U404" s="1" t="s">
        <v>1228</v>
      </c>
      <c r="V404" s="1" t="s">
        <v>46</v>
      </c>
      <c r="W404" s="1" t="s">
        <v>975</v>
      </c>
      <c r="X404" s="1" t="s">
        <v>1229</v>
      </c>
      <c r="Y404" s="1" t="s">
        <v>83</v>
      </c>
      <c r="Z404" s="1" t="s">
        <v>1230</v>
      </c>
      <c r="AA404" s="1" t="s">
        <v>51</v>
      </c>
      <c r="AB404" s="1" t="s">
        <v>1229</v>
      </c>
      <c r="AC404" s="1" t="s">
        <v>37</v>
      </c>
    </row>
    <row r="405" spans="1:29" hidden="1" x14ac:dyDescent="0.25">
      <c r="A405" s="1" t="s">
        <v>33</v>
      </c>
      <c r="B405" s="1" t="s">
        <v>34</v>
      </c>
      <c r="C405" s="2">
        <v>44804</v>
      </c>
      <c r="D405" s="1" t="s">
        <v>73</v>
      </c>
      <c r="E405" s="1" t="s">
        <v>74</v>
      </c>
      <c r="F405" s="1" t="s">
        <v>37</v>
      </c>
      <c r="G405" s="1" t="s">
        <v>1228</v>
      </c>
      <c r="H405" s="1" t="s">
        <v>76</v>
      </c>
      <c r="I405" s="3">
        <v>100823</v>
      </c>
      <c r="J405" s="3">
        <v>0</v>
      </c>
      <c r="K405" s="1" t="s">
        <v>40</v>
      </c>
      <c r="L405" s="1" t="s">
        <v>129</v>
      </c>
      <c r="M405" s="1" t="s">
        <v>130</v>
      </c>
      <c r="N405" s="1" t="s">
        <v>79</v>
      </c>
      <c r="O405" s="1" t="s">
        <v>80</v>
      </c>
      <c r="P405" s="1" t="s">
        <v>43</v>
      </c>
      <c r="Q405" s="1" t="s">
        <v>43</v>
      </c>
      <c r="R405" s="3">
        <v>0</v>
      </c>
      <c r="S405" s="1" t="s">
        <v>44</v>
      </c>
      <c r="T405" s="1" t="s">
        <v>45</v>
      </c>
      <c r="U405" s="1" t="s">
        <v>1228</v>
      </c>
      <c r="V405" s="1" t="s">
        <v>46</v>
      </c>
      <c r="W405" s="1" t="s">
        <v>975</v>
      </c>
      <c r="X405" s="1" t="s">
        <v>1229</v>
      </c>
      <c r="Y405" s="1" t="s">
        <v>83</v>
      </c>
      <c r="Z405" s="1" t="s">
        <v>1230</v>
      </c>
      <c r="AA405" s="1" t="s">
        <v>51</v>
      </c>
      <c r="AB405" s="1" t="s">
        <v>1229</v>
      </c>
      <c r="AC405" s="1" t="s">
        <v>37</v>
      </c>
    </row>
    <row r="406" spans="1:29" hidden="1" x14ac:dyDescent="0.25">
      <c r="A406" s="1" t="s">
        <v>33</v>
      </c>
      <c r="B406" s="1" t="s">
        <v>34</v>
      </c>
      <c r="C406" s="2">
        <v>44804</v>
      </c>
      <c r="D406" s="1" t="s">
        <v>73</v>
      </c>
      <c r="E406" s="1" t="s">
        <v>74</v>
      </c>
      <c r="F406" s="1" t="s">
        <v>37</v>
      </c>
      <c r="G406" s="1" t="s">
        <v>1228</v>
      </c>
      <c r="H406" s="1" t="s">
        <v>76</v>
      </c>
      <c r="I406" s="3">
        <v>133334</v>
      </c>
      <c r="J406" s="3">
        <v>0</v>
      </c>
      <c r="K406" s="1" t="s">
        <v>40</v>
      </c>
      <c r="L406" s="1" t="s">
        <v>117</v>
      </c>
      <c r="M406" s="1" t="s">
        <v>118</v>
      </c>
      <c r="N406" s="1" t="s">
        <v>79</v>
      </c>
      <c r="O406" s="1" t="s">
        <v>80</v>
      </c>
      <c r="P406" s="1" t="s">
        <v>43</v>
      </c>
      <c r="Q406" s="1" t="s">
        <v>43</v>
      </c>
      <c r="R406" s="3">
        <v>0</v>
      </c>
      <c r="S406" s="1" t="s">
        <v>44</v>
      </c>
      <c r="T406" s="1" t="s">
        <v>45</v>
      </c>
      <c r="U406" s="1" t="s">
        <v>1228</v>
      </c>
      <c r="V406" s="1" t="s">
        <v>46</v>
      </c>
      <c r="W406" s="1" t="s">
        <v>975</v>
      </c>
      <c r="X406" s="1" t="s">
        <v>1229</v>
      </c>
      <c r="Y406" s="1" t="s">
        <v>83</v>
      </c>
      <c r="Z406" s="1" t="s">
        <v>1230</v>
      </c>
      <c r="AA406" s="1" t="s">
        <v>51</v>
      </c>
      <c r="AB406" s="1" t="s">
        <v>1229</v>
      </c>
      <c r="AC406" s="1" t="s">
        <v>37</v>
      </c>
    </row>
    <row r="407" spans="1:29" hidden="1" x14ac:dyDescent="0.25">
      <c r="A407" s="1" t="s">
        <v>33</v>
      </c>
      <c r="B407" s="1" t="s">
        <v>34</v>
      </c>
      <c r="C407" s="2">
        <v>44804</v>
      </c>
      <c r="D407" s="1" t="s">
        <v>73</v>
      </c>
      <c r="E407" s="1" t="s">
        <v>74</v>
      </c>
      <c r="F407" s="1" t="s">
        <v>37</v>
      </c>
      <c r="G407" s="1" t="s">
        <v>1228</v>
      </c>
      <c r="H407" s="1" t="s">
        <v>76</v>
      </c>
      <c r="I407" s="3">
        <v>37226</v>
      </c>
      <c r="J407" s="3">
        <v>0</v>
      </c>
      <c r="K407" s="1" t="s">
        <v>40</v>
      </c>
      <c r="L407" s="1" t="s">
        <v>1231</v>
      </c>
      <c r="M407" s="1" t="s">
        <v>796</v>
      </c>
      <c r="N407" s="1" t="s">
        <v>79</v>
      </c>
      <c r="O407" s="1" t="s">
        <v>80</v>
      </c>
      <c r="P407" s="1" t="s">
        <v>43</v>
      </c>
      <c r="Q407" s="1" t="s">
        <v>43</v>
      </c>
      <c r="R407" s="3">
        <v>0</v>
      </c>
      <c r="S407" s="1" t="s">
        <v>44</v>
      </c>
      <c r="T407" s="1" t="s">
        <v>45</v>
      </c>
      <c r="U407" s="1" t="s">
        <v>1228</v>
      </c>
      <c r="V407" s="1" t="s">
        <v>46</v>
      </c>
      <c r="W407" s="1" t="s">
        <v>975</v>
      </c>
      <c r="X407" s="1" t="s">
        <v>1229</v>
      </c>
      <c r="Y407" s="1" t="s">
        <v>83</v>
      </c>
      <c r="Z407" s="1" t="s">
        <v>1230</v>
      </c>
      <c r="AA407" s="1" t="s">
        <v>51</v>
      </c>
      <c r="AB407" s="1" t="s">
        <v>1229</v>
      </c>
      <c r="AC407" s="1" t="s">
        <v>37</v>
      </c>
    </row>
    <row r="408" spans="1:29" hidden="1" x14ac:dyDescent="0.25">
      <c r="A408" s="1" t="s">
        <v>33</v>
      </c>
      <c r="B408" s="1" t="s">
        <v>34</v>
      </c>
      <c r="C408" s="2">
        <v>44804</v>
      </c>
      <c r="D408" s="1" t="s">
        <v>73</v>
      </c>
      <c r="E408" s="1" t="s">
        <v>74</v>
      </c>
      <c r="F408" s="1" t="s">
        <v>37</v>
      </c>
      <c r="G408" s="1" t="s">
        <v>1228</v>
      </c>
      <c r="H408" s="1" t="s">
        <v>76</v>
      </c>
      <c r="I408" s="3">
        <v>39976</v>
      </c>
      <c r="J408" s="3">
        <v>0</v>
      </c>
      <c r="K408" s="1" t="s">
        <v>40</v>
      </c>
      <c r="L408" s="1" t="s">
        <v>462</v>
      </c>
      <c r="M408" s="1" t="s">
        <v>463</v>
      </c>
      <c r="N408" s="1" t="s">
        <v>79</v>
      </c>
      <c r="O408" s="1" t="s">
        <v>80</v>
      </c>
      <c r="P408" s="1" t="s">
        <v>43</v>
      </c>
      <c r="Q408" s="1" t="s">
        <v>43</v>
      </c>
      <c r="R408" s="3">
        <v>0</v>
      </c>
      <c r="S408" s="1" t="s">
        <v>44</v>
      </c>
      <c r="T408" s="1" t="s">
        <v>45</v>
      </c>
      <c r="U408" s="1" t="s">
        <v>1228</v>
      </c>
      <c r="V408" s="1" t="s">
        <v>46</v>
      </c>
      <c r="W408" s="1" t="s">
        <v>975</v>
      </c>
      <c r="X408" s="1" t="s">
        <v>1229</v>
      </c>
      <c r="Y408" s="1" t="s">
        <v>83</v>
      </c>
      <c r="Z408" s="1" t="s">
        <v>1230</v>
      </c>
      <c r="AA408" s="1" t="s">
        <v>51</v>
      </c>
      <c r="AB408" s="1" t="s">
        <v>1229</v>
      </c>
      <c r="AC408" s="1" t="s">
        <v>37</v>
      </c>
    </row>
    <row r="409" spans="1:29" hidden="1" x14ac:dyDescent="0.25">
      <c r="A409" s="1" t="s">
        <v>33</v>
      </c>
      <c r="B409" s="1" t="s">
        <v>34</v>
      </c>
      <c r="C409" s="2">
        <v>44804</v>
      </c>
      <c r="D409" s="1" t="s">
        <v>73</v>
      </c>
      <c r="E409" s="1" t="s">
        <v>74</v>
      </c>
      <c r="F409" s="1" t="s">
        <v>37</v>
      </c>
      <c r="G409" s="1" t="s">
        <v>1228</v>
      </c>
      <c r="H409" s="1" t="s">
        <v>76</v>
      </c>
      <c r="I409" s="3">
        <v>433334</v>
      </c>
      <c r="J409" s="3">
        <v>0</v>
      </c>
      <c r="K409" s="1" t="s">
        <v>40</v>
      </c>
      <c r="L409" s="1" t="s">
        <v>1115</v>
      </c>
      <c r="M409" s="1" t="s">
        <v>672</v>
      </c>
      <c r="N409" s="1" t="s">
        <v>79</v>
      </c>
      <c r="O409" s="1" t="s">
        <v>80</v>
      </c>
      <c r="P409" s="1" t="s">
        <v>43</v>
      </c>
      <c r="Q409" s="1" t="s">
        <v>43</v>
      </c>
      <c r="R409" s="3">
        <v>0</v>
      </c>
      <c r="S409" s="1" t="s">
        <v>44</v>
      </c>
      <c r="T409" s="1" t="s">
        <v>45</v>
      </c>
      <c r="U409" s="1" t="s">
        <v>1228</v>
      </c>
      <c r="V409" s="1" t="s">
        <v>46</v>
      </c>
      <c r="W409" s="1" t="s">
        <v>975</v>
      </c>
      <c r="X409" s="1" t="s">
        <v>1229</v>
      </c>
      <c r="Y409" s="1" t="s">
        <v>83</v>
      </c>
      <c r="Z409" s="1" t="s">
        <v>1230</v>
      </c>
      <c r="AA409" s="1" t="s">
        <v>51</v>
      </c>
      <c r="AB409" s="1" t="s">
        <v>1229</v>
      </c>
      <c r="AC409" s="1" t="s">
        <v>37</v>
      </c>
    </row>
    <row r="410" spans="1:29" hidden="1" x14ac:dyDescent="0.25">
      <c r="A410" s="1" t="s">
        <v>33</v>
      </c>
      <c r="B410" s="1" t="s">
        <v>34</v>
      </c>
      <c r="C410" s="2">
        <v>44804</v>
      </c>
      <c r="D410" s="1" t="s">
        <v>73</v>
      </c>
      <c r="E410" s="1" t="s">
        <v>74</v>
      </c>
      <c r="F410" s="1" t="s">
        <v>37</v>
      </c>
      <c r="G410" s="1" t="s">
        <v>1228</v>
      </c>
      <c r="H410" s="1" t="s">
        <v>76</v>
      </c>
      <c r="I410" s="3">
        <v>426480</v>
      </c>
      <c r="J410" s="3">
        <v>0</v>
      </c>
      <c r="K410" s="1" t="s">
        <v>40</v>
      </c>
      <c r="L410" s="1" t="s">
        <v>416</v>
      </c>
      <c r="M410" s="1" t="s">
        <v>417</v>
      </c>
      <c r="N410" s="1" t="s">
        <v>79</v>
      </c>
      <c r="O410" s="1" t="s">
        <v>80</v>
      </c>
      <c r="P410" s="1" t="s">
        <v>43</v>
      </c>
      <c r="Q410" s="1" t="s">
        <v>43</v>
      </c>
      <c r="R410" s="3">
        <v>0</v>
      </c>
      <c r="S410" s="1" t="s">
        <v>44</v>
      </c>
      <c r="T410" s="1" t="s">
        <v>45</v>
      </c>
      <c r="U410" s="1" t="s">
        <v>1228</v>
      </c>
      <c r="V410" s="1" t="s">
        <v>46</v>
      </c>
      <c r="W410" s="1" t="s">
        <v>975</v>
      </c>
      <c r="X410" s="1" t="s">
        <v>1229</v>
      </c>
      <c r="Y410" s="1" t="s">
        <v>83</v>
      </c>
      <c r="Z410" s="1" t="s">
        <v>1230</v>
      </c>
      <c r="AA410" s="1" t="s">
        <v>51</v>
      </c>
      <c r="AB410" s="1" t="s">
        <v>1229</v>
      </c>
      <c r="AC410" s="1" t="s">
        <v>37</v>
      </c>
    </row>
    <row r="411" spans="1:29" hidden="1" x14ac:dyDescent="0.25">
      <c r="A411" s="1" t="s">
        <v>33</v>
      </c>
      <c r="B411" s="1" t="s">
        <v>34</v>
      </c>
      <c r="C411" s="2">
        <v>44804</v>
      </c>
      <c r="D411" s="1" t="s">
        <v>73</v>
      </c>
      <c r="E411" s="1" t="s">
        <v>74</v>
      </c>
      <c r="F411" s="1" t="s">
        <v>37</v>
      </c>
      <c r="G411" s="1" t="s">
        <v>1228</v>
      </c>
      <c r="H411" s="1" t="s">
        <v>76</v>
      </c>
      <c r="I411" s="3">
        <v>33334</v>
      </c>
      <c r="J411" s="3">
        <v>0</v>
      </c>
      <c r="K411" s="1" t="s">
        <v>40</v>
      </c>
      <c r="L411" s="1" t="s">
        <v>125</v>
      </c>
      <c r="M411" s="1" t="s">
        <v>126</v>
      </c>
      <c r="N411" s="1" t="s">
        <v>79</v>
      </c>
      <c r="O411" s="1" t="s">
        <v>80</v>
      </c>
      <c r="P411" s="1" t="s">
        <v>43</v>
      </c>
      <c r="Q411" s="1" t="s">
        <v>43</v>
      </c>
      <c r="R411" s="3">
        <v>0</v>
      </c>
      <c r="S411" s="1" t="s">
        <v>44</v>
      </c>
      <c r="T411" s="1" t="s">
        <v>45</v>
      </c>
      <c r="U411" s="1" t="s">
        <v>1228</v>
      </c>
      <c r="V411" s="1" t="s">
        <v>46</v>
      </c>
      <c r="W411" s="1" t="s">
        <v>975</v>
      </c>
      <c r="X411" s="1" t="s">
        <v>1229</v>
      </c>
      <c r="Y411" s="1" t="s">
        <v>83</v>
      </c>
      <c r="Z411" s="1" t="s">
        <v>1230</v>
      </c>
      <c r="AA411" s="1" t="s">
        <v>51</v>
      </c>
      <c r="AB411" s="1" t="s">
        <v>1229</v>
      </c>
      <c r="AC411" s="1" t="s">
        <v>37</v>
      </c>
    </row>
    <row r="412" spans="1:29" hidden="1" x14ac:dyDescent="0.25">
      <c r="A412" s="1" t="s">
        <v>33</v>
      </c>
      <c r="B412" s="1" t="s">
        <v>34</v>
      </c>
      <c r="C412" s="2">
        <v>44804</v>
      </c>
      <c r="D412" s="1" t="s">
        <v>73</v>
      </c>
      <c r="E412" s="1" t="s">
        <v>74</v>
      </c>
      <c r="F412" s="1" t="s">
        <v>37</v>
      </c>
      <c r="G412" s="1" t="s">
        <v>1228</v>
      </c>
      <c r="H412" s="1" t="s">
        <v>76</v>
      </c>
      <c r="I412" s="3">
        <v>35238</v>
      </c>
      <c r="J412" s="3">
        <v>0</v>
      </c>
      <c r="K412" s="1" t="s">
        <v>40</v>
      </c>
      <c r="L412" s="1" t="s">
        <v>115</v>
      </c>
      <c r="M412" s="1" t="s">
        <v>116</v>
      </c>
      <c r="N412" s="1" t="s">
        <v>79</v>
      </c>
      <c r="O412" s="1" t="s">
        <v>80</v>
      </c>
      <c r="P412" s="1" t="s">
        <v>43</v>
      </c>
      <c r="Q412" s="1" t="s">
        <v>43</v>
      </c>
      <c r="R412" s="3">
        <v>0</v>
      </c>
      <c r="S412" s="1" t="s">
        <v>44</v>
      </c>
      <c r="T412" s="1" t="s">
        <v>45</v>
      </c>
      <c r="U412" s="1" t="s">
        <v>1228</v>
      </c>
      <c r="V412" s="1" t="s">
        <v>46</v>
      </c>
      <c r="W412" s="1" t="s">
        <v>975</v>
      </c>
      <c r="X412" s="1" t="s">
        <v>1229</v>
      </c>
      <c r="Y412" s="1" t="s">
        <v>83</v>
      </c>
      <c r="Z412" s="1" t="s">
        <v>1230</v>
      </c>
      <c r="AA412" s="1" t="s">
        <v>51</v>
      </c>
      <c r="AB412" s="1" t="s">
        <v>1229</v>
      </c>
      <c r="AC412" s="1" t="s">
        <v>37</v>
      </c>
    </row>
    <row r="413" spans="1:29" hidden="1" x14ac:dyDescent="0.25">
      <c r="A413" s="1" t="s">
        <v>33</v>
      </c>
      <c r="B413" s="1" t="s">
        <v>34</v>
      </c>
      <c r="C413" s="2">
        <v>44804</v>
      </c>
      <c r="D413" s="1" t="s">
        <v>73</v>
      </c>
      <c r="E413" s="1" t="s">
        <v>74</v>
      </c>
      <c r="F413" s="1" t="s">
        <v>37</v>
      </c>
      <c r="G413" s="1" t="s">
        <v>1228</v>
      </c>
      <c r="H413" s="1" t="s">
        <v>76</v>
      </c>
      <c r="I413" s="3">
        <v>233334</v>
      </c>
      <c r="J413" s="3">
        <v>0</v>
      </c>
      <c r="K413" s="1" t="s">
        <v>40</v>
      </c>
      <c r="L413" s="1" t="s">
        <v>601</v>
      </c>
      <c r="M413" s="1" t="s">
        <v>602</v>
      </c>
      <c r="N413" s="1" t="s">
        <v>79</v>
      </c>
      <c r="O413" s="1" t="s">
        <v>80</v>
      </c>
      <c r="P413" s="1" t="s">
        <v>43</v>
      </c>
      <c r="Q413" s="1" t="s">
        <v>43</v>
      </c>
      <c r="R413" s="3">
        <v>0</v>
      </c>
      <c r="S413" s="1" t="s">
        <v>44</v>
      </c>
      <c r="T413" s="1" t="s">
        <v>45</v>
      </c>
      <c r="U413" s="1" t="s">
        <v>1228</v>
      </c>
      <c r="V413" s="1" t="s">
        <v>46</v>
      </c>
      <c r="W413" s="1" t="s">
        <v>975</v>
      </c>
      <c r="X413" s="1" t="s">
        <v>1229</v>
      </c>
      <c r="Y413" s="1" t="s">
        <v>83</v>
      </c>
      <c r="Z413" s="1" t="s">
        <v>1230</v>
      </c>
      <c r="AA413" s="1" t="s">
        <v>51</v>
      </c>
      <c r="AB413" s="1" t="s">
        <v>1229</v>
      </c>
      <c r="AC413" s="1" t="s">
        <v>37</v>
      </c>
    </row>
    <row r="414" spans="1:29" hidden="1" x14ac:dyDescent="0.25">
      <c r="A414" s="1" t="s">
        <v>33</v>
      </c>
      <c r="B414" s="1" t="s">
        <v>34</v>
      </c>
      <c r="C414" s="2">
        <v>44811</v>
      </c>
      <c r="D414" s="1" t="s">
        <v>35</v>
      </c>
      <c r="E414" s="1" t="s">
        <v>36</v>
      </c>
      <c r="F414" s="1" t="s">
        <v>37</v>
      </c>
      <c r="G414" s="1" t="s">
        <v>1233</v>
      </c>
      <c r="H414" s="1" t="s">
        <v>1234</v>
      </c>
      <c r="I414" s="3">
        <v>0</v>
      </c>
      <c r="J414" s="54">
        <v>148280</v>
      </c>
      <c r="K414" s="1" t="s">
        <v>40</v>
      </c>
      <c r="L414" s="1" t="s">
        <v>41</v>
      </c>
      <c r="M414" s="1" t="s">
        <v>42</v>
      </c>
      <c r="N414" s="1" t="s">
        <v>37</v>
      </c>
      <c r="O414" s="1" t="s">
        <v>43</v>
      </c>
      <c r="P414" s="1" t="s">
        <v>43</v>
      </c>
      <c r="Q414" s="1" t="s">
        <v>43</v>
      </c>
      <c r="R414" s="3">
        <v>0</v>
      </c>
      <c r="S414" s="1" t="s">
        <v>44</v>
      </c>
      <c r="T414" s="1" t="s">
        <v>45</v>
      </c>
      <c r="U414" s="1" t="s">
        <v>1233</v>
      </c>
      <c r="V414" s="1" t="s">
        <v>46</v>
      </c>
      <c r="W414" s="1" t="s">
        <v>47</v>
      </c>
      <c r="X414" s="1" t="s">
        <v>1235</v>
      </c>
      <c r="Y414" s="1" t="s">
        <v>49</v>
      </c>
      <c r="Z414" s="1" t="s">
        <v>918</v>
      </c>
      <c r="AA414" s="1" t="s">
        <v>51</v>
      </c>
      <c r="AB414" s="1" t="s">
        <v>1235</v>
      </c>
      <c r="AC414" s="1" t="s">
        <v>37</v>
      </c>
    </row>
    <row r="415" spans="1:29" hidden="1" x14ac:dyDescent="0.25">
      <c r="A415" s="1" t="s">
        <v>33</v>
      </c>
      <c r="B415" s="1" t="s">
        <v>34</v>
      </c>
      <c r="C415" s="2">
        <v>44811</v>
      </c>
      <c r="D415" s="1" t="s">
        <v>35</v>
      </c>
      <c r="E415" s="1" t="s">
        <v>36</v>
      </c>
      <c r="F415" s="1" t="s">
        <v>37</v>
      </c>
      <c r="G415" s="1" t="s">
        <v>1236</v>
      </c>
      <c r="H415" s="1" t="s">
        <v>1237</v>
      </c>
      <c r="I415" s="3">
        <v>0</v>
      </c>
      <c r="J415" s="54">
        <v>858242</v>
      </c>
      <c r="K415" s="1" t="s">
        <v>40</v>
      </c>
      <c r="L415" s="1" t="s">
        <v>41</v>
      </c>
      <c r="M415" s="1" t="s">
        <v>42</v>
      </c>
      <c r="N415" s="1" t="s">
        <v>37</v>
      </c>
      <c r="O415" s="1" t="s">
        <v>43</v>
      </c>
      <c r="P415" s="1" t="s">
        <v>43</v>
      </c>
      <c r="Q415" s="1" t="s">
        <v>43</v>
      </c>
      <c r="R415" s="3">
        <v>0</v>
      </c>
      <c r="S415" s="1" t="s">
        <v>44</v>
      </c>
      <c r="T415" s="1" t="s">
        <v>45</v>
      </c>
      <c r="U415" s="1" t="s">
        <v>1236</v>
      </c>
      <c r="V415" s="1" t="s">
        <v>46</v>
      </c>
      <c r="W415" s="1" t="s">
        <v>47</v>
      </c>
      <c r="X415" s="1" t="s">
        <v>1238</v>
      </c>
      <c r="Y415" s="1" t="s">
        <v>49</v>
      </c>
      <c r="Z415" s="1" t="s">
        <v>918</v>
      </c>
      <c r="AA415" s="1" t="s">
        <v>51</v>
      </c>
      <c r="AB415" s="1" t="s">
        <v>1238</v>
      </c>
      <c r="AC415" s="1" t="s">
        <v>37</v>
      </c>
    </row>
    <row r="416" spans="1:29" hidden="1" x14ac:dyDescent="0.25">
      <c r="A416" s="1" t="s">
        <v>33</v>
      </c>
      <c r="B416" s="1" t="s">
        <v>34</v>
      </c>
      <c r="C416" s="2">
        <v>44811</v>
      </c>
      <c r="D416" s="1" t="s">
        <v>35</v>
      </c>
      <c r="E416" s="1" t="s">
        <v>36</v>
      </c>
      <c r="F416" s="1" t="s">
        <v>37</v>
      </c>
      <c r="G416" s="1" t="s">
        <v>1239</v>
      </c>
      <c r="H416" s="1" t="s">
        <v>1240</v>
      </c>
      <c r="I416" s="3">
        <v>0</v>
      </c>
      <c r="J416" s="54">
        <v>133332</v>
      </c>
      <c r="K416" s="1" t="s">
        <v>40</v>
      </c>
      <c r="L416" s="1" t="s">
        <v>41</v>
      </c>
      <c r="M416" s="1" t="s">
        <v>42</v>
      </c>
      <c r="N416" s="1" t="s">
        <v>37</v>
      </c>
      <c r="O416" s="1" t="s">
        <v>43</v>
      </c>
      <c r="P416" s="1" t="s">
        <v>43</v>
      </c>
      <c r="Q416" s="1" t="s">
        <v>43</v>
      </c>
      <c r="R416" s="3">
        <v>0</v>
      </c>
      <c r="S416" s="1" t="s">
        <v>44</v>
      </c>
      <c r="T416" s="1" t="s">
        <v>45</v>
      </c>
      <c r="U416" s="1" t="s">
        <v>1239</v>
      </c>
      <c r="V416" s="1" t="s">
        <v>46</v>
      </c>
      <c r="W416" s="1" t="s">
        <v>47</v>
      </c>
      <c r="X416" s="1" t="s">
        <v>1241</v>
      </c>
      <c r="Y416" s="1" t="s">
        <v>49</v>
      </c>
      <c r="Z416" s="1" t="s">
        <v>918</v>
      </c>
      <c r="AA416" s="1" t="s">
        <v>51</v>
      </c>
      <c r="AB416" s="1" t="s">
        <v>1241</v>
      </c>
      <c r="AC416" s="1" t="s">
        <v>37</v>
      </c>
    </row>
    <row r="417" spans="1:29" hidden="1" x14ac:dyDescent="0.25">
      <c r="A417" s="1" t="s">
        <v>33</v>
      </c>
      <c r="B417" s="1" t="s">
        <v>34</v>
      </c>
      <c r="C417" s="2">
        <v>44812</v>
      </c>
      <c r="D417" s="1" t="s">
        <v>35</v>
      </c>
      <c r="E417" s="1" t="s">
        <v>36</v>
      </c>
      <c r="F417" s="1" t="s">
        <v>37</v>
      </c>
      <c r="G417" s="1" t="s">
        <v>1242</v>
      </c>
      <c r="H417" s="1" t="s">
        <v>1243</v>
      </c>
      <c r="I417" s="3">
        <v>0</v>
      </c>
      <c r="J417" s="54">
        <v>978329</v>
      </c>
      <c r="K417" s="1" t="s">
        <v>40</v>
      </c>
      <c r="L417" s="1" t="s">
        <v>444</v>
      </c>
      <c r="M417" s="1" t="s">
        <v>445</v>
      </c>
      <c r="N417" s="1" t="s">
        <v>37</v>
      </c>
      <c r="O417" s="1" t="s">
        <v>43</v>
      </c>
      <c r="P417" s="1" t="s">
        <v>43</v>
      </c>
      <c r="Q417" s="1" t="s">
        <v>43</v>
      </c>
      <c r="R417" s="3">
        <v>0</v>
      </c>
      <c r="S417" s="1" t="s">
        <v>44</v>
      </c>
      <c r="T417" s="1" t="s">
        <v>45</v>
      </c>
      <c r="U417" s="1" t="s">
        <v>1242</v>
      </c>
      <c r="V417" s="1" t="s">
        <v>46</v>
      </c>
      <c r="W417" s="1" t="s">
        <v>47</v>
      </c>
      <c r="X417" s="1" t="s">
        <v>1244</v>
      </c>
      <c r="Y417" s="1" t="s">
        <v>49</v>
      </c>
      <c r="Z417" s="1" t="s">
        <v>918</v>
      </c>
      <c r="AA417" s="1" t="s">
        <v>51</v>
      </c>
      <c r="AB417" s="1" t="s">
        <v>1244</v>
      </c>
      <c r="AC417" s="1" t="s">
        <v>37</v>
      </c>
    </row>
    <row r="418" spans="1:29" hidden="1" x14ac:dyDescent="0.25">
      <c r="A418" s="1" t="s">
        <v>33</v>
      </c>
      <c r="B418" s="1" t="s">
        <v>34</v>
      </c>
      <c r="C418" s="2">
        <v>44818</v>
      </c>
      <c r="D418" s="1" t="s">
        <v>35</v>
      </c>
      <c r="E418" s="1" t="s">
        <v>36</v>
      </c>
      <c r="F418" s="1" t="s">
        <v>37</v>
      </c>
      <c r="G418" s="1" t="s">
        <v>1245</v>
      </c>
      <c r="H418" s="1" t="s">
        <v>1246</v>
      </c>
      <c r="I418" s="3">
        <v>0</v>
      </c>
      <c r="J418" s="54">
        <v>933333</v>
      </c>
      <c r="K418" s="1" t="s">
        <v>40</v>
      </c>
      <c r="L418" s="1" t="s">
        <v>41</v>
      </c>
      <c r="M418" s="1" t="s">
        <v>42</v>
      </c>
      <c r="N418" s="1" t="s">
        <v>37</v>
      </c>
      <c r="O418" s="1" t="s">
        <v>43</v>
      </c>
      <c r="P418" s="1" t="s">
        <v>43</v>
      </c>
      <c r="Q418" s="1" t="s">
        <v>43</v>
      </c>
      <c r="R418" s="3">
        <v>0</v>
      </c>
      <c r="S418" s="1" t="s">
        <v>44</v>
      </c>
      <c r="T418" s="1" t="s">
        <v>45</v>
      </c>
      <c r="U418" s="1" t="s">
        <v>1245</v>
      </c>
      <c r="V418" s="1" t="s">
        <v>46</v>
      </c>
      <c r="W418" s="1" t="s">
        <v>47</v>
      </c>
      <c r="X418" s="1" t="s">
        <v>1247</v>
      </c>
      <c r="Y418" s="1" t="s">
        <v>49</v>
      </c>
      <c r="Z418" s="1" t="s">
        <v>918</v>
      </c>
      <c r="AA418" s="1" t="s">
        <v>51</v>
      </c>
      <c r="AB418" s="1" t="s">
        <v>1247</v>
      </c>
      <c r="AC418" s="1" t="s">
        <v>37</v>
      </c>
    </row>
    <row r="419" spans="1:29" hidden="1" x14ac:dyDescent="0.25">
      <c r="A419" s="1" t="s">
        <v>33</v>
      </c>
      <c r="B419" s="1" t="s">
        <v>34</v>
      </c>
      <c r="C419" s="2">
        <v>44827</v>
      </c>
      <c r="D419" s="1" t="s">
        <v>35</v>
      </c>
      <c r="E419" s="1" t="s">
        <v>36</v>
      </c>
      <c r="F419" s="1" t="s">
        <v>37</v>
      </c>
      <c r="G419" s="1" t="s">
        <v>1248</v>
      </c>
      <c r="H419" s="1" t="s">
        <v>1249</v>
      </c>
      <c r="I419" s="3">
        <v>0</v>
      </c>
      <c r="J419" s="54">
        <v>2207341</v>
      </c>
      <c r="K419" s="1" t="s">
        <v>40</v>
      </c>
      <c r="L419" s="1" t="s">
        <v>1250</v>
      </c>
      <c r="M419" s="1" t="s">
        <v>859</v>
      </c>
      <c r="N419" s="1" t="s">
        <v>37</v>
      </c>
      <c r="O419" s="1" t="s">
        <v>43</v>
      </c>
      <c r="P419" s="1" t="s">
        <v>43</v>
      </c>
      <c r="Q419" s="1" t="s">
        <v>43</v>
      </c>
      <c r="R419" s="3">
        <v>0</v>
      </c>
      <c r="S419" s="1" t="s">
        <v>44</v>
      </c>
      <c r="T419" s="1" t="s">
        <v>45</v>
      </c>
      <c r="U419" s="1" t="s">
        <v>1248</v>
      </c>
      <c r="V419" s="1" t="s">
        <v>46</v>
      </c>
      <c r="W419" s="1" t="s">
        <v>47</v>
      </c>
      <c r="X419" s="1" t="s">
        <v>1251</v>
      </c>
      <c r="Y419" s="1" t="s">
        <v>49</v>
      </c>
      <c r="Z419" s="1" t="s">
        <v>918</v>
      </c>
      <c r="AA419" s="1" t="s">
        <v>51</v>
      </c>
      <c r="AB419" s="1" t="s">
        <v>1251</v>
      </c>
      <c r="AC419" s="1" t="s">
        <v>37</v>
      </c>
    </row>
    <row r="420" spans="1:29" hidden="1" x14ac:dyDescent="0.25">
      <c r="A420" s="1" t="s">
        <v>33</v>
      </c>
      <c r="B420" s="1" t="s">
        <v>34</v>
      </c>
      <c r="C420" s="2">
        <v>44833</v>
      </c>
      <c r="D420" s="1" t="s">
        <v>35</v>
      </c>
      <c r="E420" s="1" t="s">
        <v>36</v>
      </c>
      <c r="F420" s="1" t="s">
        <v>37</v>
      </c>
      <c r="G420" s="1" t="s">
        <v>1252</v>
      </c>
      <c r="H420" s="1" t="s">
        <v>1253</v>
      </c>
      <c r="I420" s="3">
        <v>0</v>
      </c>
      <c r="J420" s="54">
        <v>344707</v>
      </c>
      <c r="K420" s="1" t="s">
        <v>40</v>
      </c>
      <c r="L420" s="1" t="s">
        <v>41</v>
      </c>
      <c r="M420" s="1" t="s">
        <v>42</v>
      </c>
      <c r="N420" s="1" t="s">
        <v>37</v>
      </c>
      <c r="O420" s="1" t="s">
        <v>43</v>
      </c>
      <c r="P420" s="1" t="s">
        <v>43</v>
      </c>
      <c r="Q420" s="1" t="s">
        <v>43</v>
      </c>
      <c r="R420" s="3">
        <v>0</v>
      </c>
      <c r="S420" s="1" t="s">
        <v>44</v>
      </c>
      <c r="T420" s="1" t="s">
        <v>45</v>
      </c>
      <c r="U420" s="1" t="s">
        <v>1252</v>
      </c>
      <c r="V420" s="1" t="s">
        <v>46</v>
      </c>
      <c r="W420" s="1" t="s">
        <v>47</v>
      </c>
      <c r="X420" s="1" t="s">
        <v>1254</v>
      </c>
      <c r="Y420" s="1" t="s">
        <v>49</v>
      </c>
      <c r="Z420" s="1" t="s">
        <v>918</v>
      </c>
      <c r="AA420" s="1" t="s">
        <v>51</v>
      </c>
      <c r="AB420" s="1" t="s">
        <v>1254</v>
      </c>
      <c r="AC420" s="1" t="s">
        <v>37</v>
      </c>
    </row>
    <row r="421" spans="1:29" hidden="1" x14ac:dyDescent="0.25">
      <c r="A421" s="1" t="s">
        <v>33</v>
      </c>
      <c r="B421" s="1" t="s">
        <v>34</v>
      </c>
      <c r="C421" s="2">
        <v>44834</v>
      </c>
      <c r="D421" s="1" t="s">
        <v>73</v>
      </c>
      <c r="E421" s="1" t="s">
        <v>74</v>
      </c>
      <c r="F421" s="1" t="s">
        <v>37</v>
      </c>
      <c r="G421" s="1" t="s">
        <v>1255</v>
      </c>
      <c r="H421" s="1" t="s">
        <v>76</v>
      </c>
      <c r="I421" s="3">
        <v>984026</v>
      </c>
      <c r="J421" s="3">
        <v>0</v>
      </c>
      <c r="K421" s="1" t="s">
        <v>40</v>
      </c>
      <c r="L421" s="1" t="s">
        <v>452</v>
      </c>
      <c r="M421" s="1" t="s">
        <v>453</v>
      </c>
      <c r="N421" s="1" t="s">
        <v>928</v>
      </c>
      <c r="O421" s="1" t="s">
        <v>929</v>
      </c>
      <c r="P421" s="1" t="s">
        <v>43</v>
      </c>
      <c r="Q421" s="1" t="s">
        <v>43</v>
      </c>
      <c r="R421" s="3">
        <v>0</v>
      </c>
      <c r="S421" s="1" t="s">
        <v>44</v>
      </c>
      <c r="T421" s="1" t="s">
        <v>45</v>
      </c>
      <c r="U421" s="1" t="s">
        <v>1255</v>
      </c>
      <c r="V421" s="1" t="s">
        <v>46</v>
      </c>
      <c r="W421" s="1" t="s">
        <v>975</v>
      </c>
      <c r="X421" s="1" t="s">
        <v>1256</v>
      </c>
      <c r="Y421" s="1" t="s">
        <v>83</v>
      </c>
      <c r="Z421" s="1" t="s">
        <v>1230</v>
      </c>
      <c r="AA421" s="1" t="s">
        <v>51</v>
      </c>
      <c r="AB421" s="1" t="s">
        <v>1256</v>
      </c>
      <c r="AC421" s="1" t="s">
        <v>37</v>
      </c>
    </row>
    <row r="422" spans="1:29" hidden="1" x14ac:dyDescent="0.25">
      <c r="A422" s="1" t="s">
        <v>33</v>
      </c>
      <c r="B422" s="1" t="s">
        <v>34</v>
      </c>
      <c r="C422" s="2">
        <v>44834</v>
      </c>
      <c r="D422" s="1" t="s">
        <v>73</v>
      </c>
      <c r="E422" s="1" t="s">
        <v>74</v>
      </c>
      <c r="F422" s="1" t="s">
        <v>37</v>
      </c>
      <c r="G422" s="1" t="s">
        <v>1255</v>
      </c>
      <c r="H422" s="1" t="s">
        <v>76</v>
      </c>
      <c r="I422" s="3">
        <v>266667</v>
      </c>
      <c r="J422" s="3">
        <v>0</v>
      </c>
      <c r="K422" s="1" t="s">
        <v>40</v>
      </c>
      <c r="L422" s="1" t="s">
        <v>786</v>
      </c>
      <c r="M422" s="1" t="s">
        <v>787</v>
      </c>
      <c r="N422" s="1" t="s">
        <v>89</v>
      </c>
      <c r="O422" s="1" t="s">
        <v>90</v>
      </c>
      <c r="P422" s="1" t="s">
        <v>43</v>
      </c>
      <c r="Q422" s="1" t="s">
        <v>43</v>
      </c>
      <c r="R422" s="3">
        <v>0</v>
      </c>
      <c r="S422" s="1" t="s">
        <v>44</v>
      </c>
      <c r="T422" s="1" t="s">
        <v>45</v>
      </c>
      <c r="U422" s="1" t="s">
        <v>1255</v>
      </c>
      <c r="V422" s="1" t="s">
        <v>46</v>
      </c>
      <c r="W422" s="1" t="s">
        <v>975</v>
      </c>
      <c r="X422" s="1" t="s">
        <v>1256</v>
      </c>
      <c r="Y422" s="1" t="s">
        <v>83</v>
      </c>
      <c r="Z422" s="1" t="s">
        <v>1230</v>
      </c>
      <c r="AA422" s="1" t="s">
        <v>51</v>
      </c>
      <c r="AB422" s="1" t="s">
        <v>1256</v>
      </c>
      <c r="AC422" s="1" t="s">
        <v>37</v>
      </c>
    </row>
    <row r="423" spans="1:29" hidden="1" x14ac:dyDescent="0.25">
      <c r="A423" s="1" t="s">
        <v>33</v>
      </c>
      <c r="B423" s="1" t="s">
        <v>34</v>
      </c>
      <c r="C423" s="2">
        <v>44834</v>
      </c>
      <c r="D423" s="1" t="s">
        <v>73</v>
      </c>
      <c r="E423" s="1" t="s">
        <v>74</v>
      </c>
      <c r="F423" s="1" t="s">
        <v>37</v>
      </c>
      <c r="G423" s="1" t="s">
        <v>1255</v>
      </c>
      <c r="H423" s="1" t="s">
        <v>76</v>
      </c>
      <c r="I423" s="3">
        <v>543635</v>
      </c>
      <c r="J423" s="3">
        <v>0</v>
      </c>
      <c r="K423" s="1" t="s">
        <v>40</v>
      </c>
      <c r="L423" s="1" t="s">
        <v>234</v>
      </c>
      <c r="M423" s="1" t="s">
        <v>235</v>
      </c>
      <c r="N423" s="1" t="s">
        <v>89</v>
      </c>
      <c r="O423" s="1" t="s">
        <v>90</v>
      </c>
      <c r="P423" s="1" t="s">
        <v>43</v>
      </c>
      <c r="Q423" s="1" t="s">
        <v>43</v>
      </c>
      <c r="R423" s="3">
        <v>0</v>
      </c>
      <c r="S423" s="1" t="s">
        <v>44</v>
      </c>
      <c r="T423" s="1" t="s">
        <v>45</v>
      </c>
      <c r="U423" s="1" t="s">
        <v>1255</v>
      </c>
      <c r="V423" s="1" t="s">
        <v>46</v>
      </c>
      <c r="W423" s="1" t="s">
        <v>975</v>
      </c>
      <c r="X423" s="1" t="s">
        <v>1256</v>
      </c>
      <c r="Y423" s="1" t="s">
        <v>83</v>
      </c>
      <c r="Z423" s="1" t="s">
        <v>1230</v>
      </c>
      <c r="AA423" s="1" t="s">
        <v>51</v>
      </c>
      <c r="AB423" s="1" t="s">
        <v>1256</v>
      </c>
      <c r="AC423" s="1" t="s">
        <v>37</v>
      </c>
    </row>
    <row r="424" spans="1:29" hidden="1" x14ac:dyDescent="0.25">
      <c r="A424" s="1" t="s">
        <v>33</v>
      </c>
      <c r="B424" s="1" t="s">
        <v>34</v>
      </c>
      <c r="C424" s="2">
        <v>44834</v>
      </c>
      <c r="D424" s="1" t="s">
        <v>73</v>
      </c>
      <c r="E424" s="1" t="s">
        <v>74</v>
      </c>
      <c r="F424" s="1" t="s">
        <v>37</v>
      </c>
      <c r="G424" s="1" t="s">
        <v>1255</v>
      </c>
      <c r="H424" s="1" t="s">
        <v>76</v>
      </c>
      <c r="I424" s="3">
        <v>33334</v>
      </c>
      <c r="J424" s="3">
        <v>0</v>
      </c>
      <c r="K424" s="1" t="s">
        <v>40</v>
      </c>
      <c r="L424" s="1" t="s">
        <v>303</v>
      </c>
      <c r="M424" s="1" t="s">
        <v>304</v>
      </c>
      <c r="N424" s="1" t="s">
        <v>295</v>
      </c>
      <c r="O424" s="1" t="s">
        <v>296</v>
      </c>
      <c r="P424" s="1" t="s">
        <v>43</v>
      </c>
      <c r="Q424" s="1" t="s">
        <v>43</v>
      </c>
      <c r="R424" s="3">
        <v>0</v>
      </c>
      <c r="S424" s="1" t="s">
        <v>44</v>
      </c>
      <c r="T424" s="1" t="s">
        <v>45</v>
      </c>
      <c r="U424" s="1" t="s">
        <v>1255</v>
      </c>
      <c r="V424" s="1" t="s">
        <v>46</v>
      </c>
      <c r="W424" s="1" t="s">
        <v>975</v>
      </c>
      <c r="X424" s="1" t="s">
        <v>1256</v>
      </c>
      <c r="Y424" s="1" t="s">
        <v>83</v>
      </c>
      <c r="Z424" s="1" t="s">
        <v>1230</v>
      </c>
      <c r="AA424" s="1" t="s">
        <v>51</v>
      </c>
      <c r="AB424" s="1" t="s">
        <v>1256</v>
      </c>
      <c r="AC424" s="1" t="s">
        <v>37</v>
      </c>
    </row>
    <row r="425" spans="1:29" hidden="1" x14ac:dyDescent="0.25">
      <c r="A425" s="1" t="s">
        <v>33</v>
      </c>
      <c r="B425" s="1" t="s">
        <v>34</v>
      </c>
      <c r="C425" s="2">
        <v>44834</v>
      </c>
      <c r="D425" s="1" t="s">
        <v>73</v>
      </c>
      <c r="E425" s="1" t="s">
        <v>74</v>
      </c>
      <c r="F425" s="1" t="s">
        <v>37</v>
      </c>
      <c r="G425" s="1" t="s">
        <v>1255</v>
      </c>
      <c r="H425" s="1" t="s">
        <v>76</v>
      </c>
      <c r="I425" s="3">
        <v>433333</v>
      </c>
      <c r="J425" s="3">
        <v>0</v>
      </c>
      <c r="K425" s="1" t="s">
        <v>40</v>
      </c>
      <c r="L425" s="1" t="s">
        <v>77</v>
      </c>
      <c r="M425" s="1" t="s">
        <v>78</v>
      </c>
      <c r="N425" s="1" t="s">
        <v>79</v>
      </c>
      <c r="O425" s="1" t="s">
        <v>80</v>
      </c>
      <c r="P425" s="1" t="s">
        <v>43</v>
      </c>
      <c r="Q425" s="1" t="s">
        <v>43</v>
      </c>
      <c r="R425" s="3">
        <v>0</v>
      </c>
      <c r="S425" s="1" t="s">
        <v>44</v>
      </c>
      <c r="T425" s="1" t="s">
        <v>45</v>
      </c>
      <c r="U425" s="1" t="s">
        <v>1255</v>
      </c>
      <c r="V425" s="1" t="s">
        <v>46</v>
      </c>
      <c r="W425" s="1" t="s">
        <v>975</v>
      </c>
      <c r="X425" s="1" t="s">
        <v>1256</v>
      </c>
      <c r="Y425" s="1" t="s">
        <v>83</v>
      </c>
      <c r="Z425" s="1" t="s">
        <v>1230</v>
      </c>
      <c r="AA425" s="1" t="s">
        <v>51</v>
      </c>
      <c r="AB425" s="1" t="s">
        <v>1256</v>
      </c>
      <c r="AC425" s="1" t="s">
        <v>37</v>
      </c>
    </row>
    <row r="426" spans="1:29" hidden="1" x14ac:dyDescent="0.25">
      <c r="A426" s="1" t="s">
        <v>33</v>
      </c>
      <c r="B426" s="1" t="s">
        <v>34</v>
      </c>
      <c r="C426" s="2">
        <v>44834</v>
      </c>
      <c r="D426" s="1" t="s">
        <v>73</v>
      </c>
      <c r="E426" s="1" t="s">
        <v>74</v>
      </c>
      <c r="F426" s="1" t="s">
        <v>37</v>
      </c>
      <c r="G426" s="1" t="s">
        <v>1255</v>
      </c>
      <c r="H426" s="1" t="s">
        <v>76</v>
      </c>
      <c r="I426" s="3">
        <v>35527</v>
      </c>
      <c r="J426" s="3">
        <v>0</v>
      </c>
      <c r="K426" s="1" t="s">
        <v>40</v>
      </c>
      <c r="L426" s="1" t="s">
        <v>510</v>
      </c>
      <c r="M426" s="1" t="s">
        <v>511</v>
      </c>
      <c r="N426" s="1" t="s">
        <v>79</v>
      </c>
      <c r="O426" s="1" t="s">
        <v>80</v>
      </c>
      <c r="P426" s="1" t="s">
        <v>43</v>
      </c>
      <c r="Q426" s="1" t="s">
        <v>43</v>
      </c>
      <c r="R426" s="3">
        <v>0</v>
      </c>
      <c r="S426" s="1" t="s">
        <v>44</v>
      </c>
      <c r="T426" s="1" t="s">
        <v>45</v>
      </c>
      <c r="U426" s="1" t="s">
        <v>1255</v>
      </c>
      <c r="V426" s="1" t="s">
        <v>46</v>
      </c>
      <c r="W426" s="1" t="s">
        <v>975</v>
      </c>
      <c r="X426" s="1" t="s">
        <v>1256</v>
      </c>
      <c r="Y426" s="1" t="s">
        <v>83</v>
      </c>
      <c r="Z426" s="1" t="s">
        <v>1230</v>
      </c>
      <c r="AA426" s="1" t="s">
        <v>51</v>
      </c>
      <c r="AB426" s="1" t="s">
        <v>1256</v>
      </c>
      <c r="AC426" s="1" t="s">
        <v>37</v>
      </c>
    </row>
    <row r="427" spans="1:29" hidden="1" x14ac:dyDescent="0.25">
      <c r="A427" s="1" t="s">
        <v>33</v>
      </c>
      <c r="B427" s="1" t="s">
        <v>34</v>
      </c>
      <c r="C427" s="2">
        <v>44834</v>
      </c>
      <c r="D427" s="1" t="s">
        <v>73</v>
      </c>
      <c r="E427" s="1" t="s">
        <v>74</v>
      </c>
      <c r="F427" s="1" t="s">
        <v>37</v>
      </c>
      <c r="G427" s="1" t="s">
        <v>1255</v>
      </c>
      <c r="H427" s="1" t="s">
        <v>76</v>
      </c>
      <c r="I427" s="3">
        <v>33334</v>
      </c>
      <c r="J427" s="3">
        <v>0</v>
      </c>
      <c r="K427" s="1" t="s">
        <v>40</v>
      </c>
      <c r="L427" s="1" t="s">
        <v>565</v>
      </c>
      <c r="M427" s="1" t="s">
        <v>566</v>
      </c>
      <c r="N427" s="1" t="s">
        <v>79</v>
      </c>
      <c r="O427" s="1" t="s">
        <v>80</v>
      </c>
      <c r="P427" s="1" t="s">
        <v>43</v>
      </c>
      <c r="Q427" s="1" t="s">
        <v>43</v>
      </c>
      <c r="R427" s="3">
        <v>0</v>
      </c>
      <c r="S427" s="1" t="s">
        <v>44</v>
      </c>
      <c r="T427" s="1" t="s">
        <v>45</v>
      </c>
      <c r="U427" s="1" t="s">
        <v>1255</v>
      </c>
      <c r="V427" s="1" t="s">
        <v>46</v>
      </c>
      <c r="W427" s="1" t="s">
        <v>975</v>
      </c>
      <c r="X427" s="1" t="s">
        <v>1256</v>
      </c>
      <c r="Y427" s="1" t="s">
        <v>83</v>
      </c>
      <c r="Z427" s="1" t="s">
        <v>1230</v>
      </c>
      <c r="AA427" s="1" t="s">
        <v>51</v>
      </c>
      <c r="AB427" s="1" t="s">
        <v>1256</v>
      </c>
      <c r="AC427" s="1" t="s">
        <v>37</v>
      </c>
    </row>
    <row r="428" spans="1:29" hidden="1" x14ac:dyDescent="0.25">
      <c r="A428" s="1" t="s">
        <v>33</v>
      </c>
      <c r="B428" s="1" t="s">
        <v>34</v>
      </c>
      <c r="C428" s="2">
        <v>44834</v>
      </c>
      <c r="D428" s="1" t="s">
        <v>73</v>
      </c>
      <c r="E428" s="1" t="s">
        <v>74</v>
      </c>
      <c r="F428" s="1" t="s">
        <v>37</v>
      </c>
      <c r="G428" s="1" t="s">
        <v>1255</v>
      </c>
      <c r="H428" s="1" t="s">
        <v>76</v>
      </c>
      <c r="I428" s="3">
        <v>366667</v>
      </c>
      <c r="J428" s="3">
        <v>0</v>
      </c>
      <c r="K428" s="1" t="s">
        <v>40</v>
      </c>
      <c r="L428" s="1" t="s">
        <v>113</v>
      </c>
      <c r="M428" s="1" t="s">
        <v>114</v>
      </c>
      <c r="N428" s="1" t="s">
        <v>79</v>
      </c>
      <c r="O428" s="1" t="s">
        <v>80</v>
      </c>
      <c r="P428" s="1" t="s">
        <v>43</v>
      </c>
      <c r="Q428" s="1" t="s">
        <v>43</v>
      </c>
      <c r="R428" s="3">
        <v>0</v>
      </c>
      <c r="S428" s="1" t="s">
        <v>44</v>
      </c>
      <c r="T428" s="1" t="s">
        <v>45</v>
      </c>
      <c r="U428" s="1" t="s">
        <v>1255</v>
      </c>
      <c r="V428" s="1" t="s">
        <v>46</v>
      </c>
      <c r="W428" s="1" t="s">
        <v>975</v>
      </c>
      <c r="X428" s="1" t="s">
        <v>1256</v>
      </c>
      <c r="Y428" s="1" t="s">
        <v>83</v>
      </c>
      <c r="Z428" s="1" t="s">
        <v>1230</v>
      </c>
      <c r="AA428" s="1" t="s">
        <v>51</v>
      </c>
      <c r="AB428" s="1" t="s">
        <v>1256</v>
      </c>
      <c r="AC428" s="1" t="s">
        <v>37</v>
      </c>
    </row>
    <row r="429" spans="1:29" hidden="1" x14ac:dyDescent="0.25">
      <c r="A429" s="1" t="s">
        <v>33</v>
      </c>
      <c r="B429" s="1" t="s">
        <v>34</v>
      </c>
      <c r="C429" s="2">
        <v>44834</v>
      </c>
      <c r="D429" s="1" t="s">
        <v>73</v>
      </c>
      <c r="E429" s="1" t="s">
        <v>74</v>
      </c>
      <c r="F429" s="1" t="s">
        <v>37</v>
      </c>
      <c r="G429" s="1" t="s">
        <v>1255</v>
      </c>
      <c r="H429" s="1" t="s">
        <v>76</v>
      </c>
      <c r="I429" s="3">
        <v>35429</v>
      </c>
      <c r="J429" s="3">
        <v>0</v>
      </c>
      <c r="K429" s="1" t="s">
        <v>40</v>
      </c>
      <c r="L429" s="1" t="s">
        <v>152</v>
      </c>
      <c r="M429" s="1" t="s">
        <v>153</v>
      </c>
      <c r="N429" s="1" t="s">
        <v>79</v>
      </c>
      <c r="O429" s="1" t="s">
        <v>80</v>
      </c>
      <c r="P429" s="1" t="s">
        <v>43</v>
      </c>
      <c r="Q429" s="1" t="s">
        <v>43</v>
      </c>
      <c r="R429" s="3">
        <v>0</v>
      </c>
      <c r="S429" s="1" t="s">
        <v>44</v>
      </c>
      <c r="T429" s="1" t="s">
        <v>45</v>
      </c>
      <c r="U429" s="1" t="s">
        <v>1255</v>
      </c>
      <c r="V429" s="1" t="s">
        <v>46</v>
      </c>
      <c r="W429" s="1" t="s">
        <v>975</v>
      </c>
      <c r="X429" s="1" t="s">
        <v>1256</v>
      </c>
      <c r="Y429" s="1" t="s">
        <v>83</v>
      </c>
      <c r="Z429" s="1" t="s">
        <v>1230</v>
      </c>
      <c r="AA429" s="1" t="s">
        <v>51</v>
      </c>
      <c r="AB429" s="1" t="s">
        <v>1256</v>
      </c>
      <c r="AC429" s="1" t="s">
        <v>37</v>
      </c>
    </row>
    <row r="430" spans="1:29" hidden="1" x14ac:dyDescent="0.25">
      <c r="A430" s="1" t="s">
        <v>33</v>
      </c>
      <c r="B430" s="1" t="s">
        <v>34</v>
      </c>
      <c r="C430" s="2">
        <v>44834</v>
      </c>
      <c r="D430" s="1" t="s">
        <v>73</v>
      </c>
      <c r="E430" s="1" t="s">
        <v>74</v>
      </c>
      <c r="F430" s="1" t="s">
        <v>37</v>
      </c>
      <c r="G430" s="1" t="s">
        <v>1255</v>
      </c>
      <c r="H430" s="1" t="s">
        <v>76</v>
      </c>
      <c r="I430" s="3">
        <v>33334</v>
      </c>
      <c r="J430" s="3">
        <v>0</v>
      </c>
      <c r="K430" s="1" t="s">
        <v>40</v>
      </c>
      <c r="L430" s="1" t="s">
        <v>460</v>
      </c>
      <c r="M430" s="1" t="s">
        <v>461</v>
      </c>
      <c r="N430" s="1" t="s">
        <v>79</v>
      </c>
      <c r="O430" s="1" t="s">
        <v>80</v>
      </c>
      <c r="P430" s="1" t="s">
        <v>43</v>
      </c>
      <c r="Q430" s="1" t="s">
        <v>43</v>
      </c>
      <c r="R430" s="3">
        <v>0</v>
      </c>
      <c r="S430" s="1" t="s">
        <v>44</v>
      </c>
      <c r="T430" s="1" t="s">
        <v>45</v>
      </c>
      <c r="U430" s="1" t="s">
        <v>1255</v>
      </c>
      <c r="V430" s="1" t="s">
        <v>46</v>
      </c>
      <c r="W430" s="1" t="s">
        <v>975</v>
      </c>
      <c r="X430" s="1" t="s">
        <v>1256</v>
      </c>
      <c r="Y430" s="1" t="s">
        <v>83</v>
      </c>
      <c r="Z430" s="1" t="s">
        <v>1230</v>
      </c>
      <c r="AA430" s="1" t="s">
        <v>51</v>
      </c>
      <c r="AB430" s="1" t="s">
        <v>1256</v>
      </c>
      <c r="AC430" s="1" t="s">
        <v>37</v>
      </c>
    </row>
    <row r="431" spans="1:29" hidden="1" x14ac:dyDescent="0.25">
      <c r="A431" s="1" t="s">
        <v>33</v>
      </c>
      <c r="B431" s="1" t="s">
        <v>34</v>
      </c>
      <c r="C431" s="2">
        <v>44834</v>
      </c>
      <c r="D431" s="1" t="s">
        <v>73</v>
      </c>
      <c r="E431" s="1" t="s">
        <v>74</v>
      </c>
      <c r="F431" s="1" t="s">
        <v>37</v>
      </c>
      <c r="G431" s="1" t="s">
        <v>1255</v>
      </c>
      <c r="H431" s="1" t="s">
        <v>76</v>
      </c>
      <c r="I431" s="3">
        <v>33334</v>
      </c>
      <c r="J431" s="3">
        <v>0</v>
      </c>
      <c r="K431" s="1" t="s">
        <v>40</v>
      </c>
      <c r="L431" s="1" t="s">
        <v>512</v>
      </c>
      <c r="M431" s="1" t="s">
        <v>513</v>
      </c>
      <c r="N431" s="1" t="s">
        <v>79</v>
      </c>
      <c r="O431" s="1" t="s">
        <v>80</v>
      </c>
      <c r="P431" s="1" t="s">
        <v>43</v>
      </c>
      <c r="Q431" s="1" t="s">
        <v>43</v>
      </c>
      <c r="R431" s="3">
        <v>0</v>
      </c>
      <c r="S431" s="1" t="s">
        <v>44</v>
      </c>
      <c r="T431" s="1" t="s">
        <v>45</v>
      </c>
      <c r="U431" s="1" t="s">
        <v>1255</v>
      </c>
      <c r="V431" s="1" t="s">
        <v>46</v>
      </c>
      <c r="W431" s="1" t="s">
        <v>975</v>
      </c>
      <c r="X431" s="1" t="s">
        <v>1256</v>
      </c>
      <c r="Y431" s="1" t="s">
        <v>83</v>
      </c>
      <c r="Z431" s="1" t="s">
        <v>1230</v>
      </c>
      <c r="AA431" s="1" t="s">
        <v>51</v>
      </c>
      <c r="AB431" s="1" t="s">
        <v>1256</v>
      </c>
      <c r="AC431" s="1" t="s">
        <v>37</v>
      </c>
    </row>
    <row r="432" spans="1:29" hidden="1" x14ac:dyDescent="0.25">
      <c r="A432" s="1" t="s">
        <v>33</v>
      </c>
      <c r="B432" s="1" t="s">
        <v>34</v>
      </c>
      <c r="C432" s="2">
        <v>44834</v>
      </c>
      <c r="D432" s="1" t="s">
        <v>73</v>
      </c>
      <c r="E432" s="1" t="s">
        <v>74</v>
      </c>
      <c r="F432" s="1" t="s">
        <v>37</v>
      </c>
      <c r="G432" s="1" t="s">
        <v>1255</v>
      </c>
      <c r="H432" s="1" t="s">
        <v>76</v>
      </c>
      <c r="I432" s="3">
        <v>500000</v>
      </c>
      <c r="J432" s="3">
        <v>0</v>
      </c>
      <c r="K432" s="1" t="s">
        <v>40</v>
      </c>
      <c r="L432" s="1" t="s">
        <v>117</v>
      </c>
      <c r="M432" s="1" t="s">
        <v>118</v>
      </c>
      <c r="N432" s="1" t="s">
        <v>79</v>
      </c>
      <c r="O432" s="1" t="s">
        <v>80</v>
      </c>
      <c r="P432" s="1" t="s">
        <v>43</v>
      </c>
      <c r="Q432" s="1" t="s">
        <v>43</v>
      </c>
      <c r="R432" s="3">
        <v>0</v>
      </c>
      <c r="S432" s="1" t="s">
        <v>44</v>
      </c>
      <c r="T432" s="1" t="s">
        <v>45</v>
      </c>
      <c r="U432" s="1" t="s">
        <v>1255</v>
      </c>
      <c r="V432" s="1" t="s">
        <v>46</v>
      </c>
      <c r="W432" s="1" t="s">
        <v>975</v>
      </c>
      <c r="X432" s="1" t="s">
        <v>1256</v>
      </c>
      <c r="Y432" s="1" t="s">
        <v>83</v>
      </c>
      <c r="Z432" s="1" t="s">
        <v>1230</v>
      </c>
      <c r="AA432" s="1" t="s">
        <v>51</v>
      </c>
      <c r="AB432" s="1" t="s">
        <v>1256</v>
      </c>
      <c r="AC432" s="1" t="s">
        <v>37</v>
      </c>
    </row>
    <row r="433" spans="1:29" hidden="1" x14ac:dyDescent="0.25">
      <c r="A433" s="1" t="s">
        <v>33</v>
      </c>
      <c r="B433" s="1" t="s">
        <v>34</v>
      </c>
      <c r="C433" s="2">
        <v>44834</v>
      </c>
      <c r="D433" s="1" t="s">
        <v>73</v>
      </c>
      <c r="E433" s="1" t="s">
        <v>74</v>
      </c>
      <c r="F433" s="1" t="s">
        <v>37</v>
      </c>
      <c r="G433" s="1" t="s">
        <v>1255</v>
      </c>
      <c r="H433" s="1" t="s">
        <v>76</v>
      </c>
      <c r="I433" s="3">
        <v>110301</v>
      </c>
      <c r="J433" s="3">
        <v>0</v>
      </c>
      <c r="K433" s="1" t="s">
        <v>40</v>
      </c>
      <c r="L433" s="1" t="s">
        <v>121</v>
      </c>
      <c r="M433" s="1" t="s">
        <v>122</v>
      </c>
      <c r="N433" s="1" t="s">
        <v>79</v>
      </c>
      <c r="O433" s="1" t="s">
        <v>80</v>
      </c>
      <c r="P433" s="1" t="s">
        <v>43</v>
      </c>
      <c r="Q433" s="1" t="s">
        <v>43</v>
      </c>
      <c r="R433" s="3">
        <v>0</v>
      </c>
      <c r="S433" s="1" t="s">
        <v>44</v>
      </c>
      <c r="T433" s="1" t="s">
        <v>45</v>
      </c>
      <c r="U433" s="1" t="s">
        <v>1255</v>
      </c>
      <c r="V433" s="1" t="s">
        <v>46</v>
      </c>
      <c r="W433" s="1" t="s">
        <v>975</v>
      </c>
      <c r="X433" s="1" t="s">
        <v>1256</v>
      </c>
      <c r="Y433" s="1" t="s">
        <v>83</v>
      </c>
      <c r="Z433" s="1" t="s">
        <v>1230</v>
      </c>
      <c r="AA433" s="1" t="s">
        <v>51</v>
      </c>
      <c r="AB433" s="1" t="s">
        <v>1256</v>
      </c>
      <c r="AC433" s="1" t="s">
        <v>37</v>
      </c>
    </row>
    <row r="434" spans="1:29" hidden="1" x14ac:dyDescent="0.25">
      <c r="A434" s="1" t="s">
        <v>33</v>
      </c>
      <c r="B434" s="1" t="s">
        <v>34</v>
      </c>
      <c r="C434" s="2">
        <v>44834</v>
      </c>
      <c r="D434" s="1" t="s">
        <v>73</v>
      </c>
      <c r="E434" s="1" t="s">
        <v>74</v>
      </c>
      <c r="F434" s="1" t="s">
        <v>37</v>
      </c>
      <c r="G434" s="1" t="s">
        <v>1255</v>
      </c>
      <c r="H434" s="1" t="s">
        <v>76</v>
      </c>
      <c r="I434" s="3">
        <v>66668</v>
      </c>
      <c r="J434" s="3">
        <v>0</v>
      </c>
      <c r="K434" s="1" t="s">
        <v>40</v>
      </c>
      <c r="L434" s="1" t="s">
        <v>133</v>
      </c>
      <c r="M434" s="1" t="s">
        <v>134</v>
      </c>
      <c r="N434" s="1" t="s">
        <v>79</v>
      </c>
      <c r="O434" s="1" t="s">
        <v>80</v>
      </c>
      <c r="P434" s="1" t="s">
        <v>43</v>
      </c>
      <c r="Q434" s="1" t="s">
        <v>43</v>
      </c>
      <c r="R434" s="3">
        <v>0</v>
      </c>
      <c r="S434" s="1" t="s">
        <v>44</v>
      </c>
      <c r="T434" s="1" t="s">
        <v>45</v>
      </c>
      <c r="U434" s="1" t="s">
        <v>1255</v>
      </c>
      <c r="V434" s="1" t="s">
        <v>46</v>
      </c>
      <c r="W434" s="1" t="s">
        <v>975</v>
      </c>
      <c r="X434" s="1" t="s">
        <v>1256</v>
      </c>
      <c r="Y434" s="1" t="s">
        <v>83</v>
      </c>
      <c r="Z434" s="1" t="s">
        <v>1230</v>
      </c>
      <c r="AA434" s="1" t="s">
        <v>51</v>
      </c>
      <c r="AB434" s="1" t="s">
        <v>1256</v>
      </c>
      <c r="AC434" s="1" t="s">
        <v>37</v>
      </c>
    </row>
    <row r="435" spans="1:29" hidden="1" x14ac:dyDescent="0.25">
      <c r="A435" s="1" t="s">
        <v>33</v>
      </c>
      <c r="B435" s="1" t="s">
        <v>34</v>
      </c>
      <c r="C435" s="2">
        <v>44834</v>
      </c>
      <c r="D435" s="1" t="s">
        <v>73</v>
      </c>
      <c r="E435" s="1" t="s">
        <v>74</v>
      </c>
      <c r="F435" s="1" t="s">
        <v>37</v>
      </c>
      <c r="G435" s="1" t="s">
        <v>1255</v>
      </c>
      <c r="H435" s="1" t="s">
        <v>76</v>
      </c>
      <c r="I435" s="3">
        <v>433334</v>
      </c>
      <c r="J435" s="3">
        <v>0</v>
      </c>
      <c r="K435" s="1" t="s">
        <v>40</v>
      </c>
      <c r="L435" s="1" t="s">
        <v>1115</v>
      </c>
      <c r="M435" s="1" t="s">
        <v>672</v>
      </c>
      <c r="N435" s="1" t="s">
        <v>79</v>
      </c>
      <c r="O435" s="1" t="s">
        <v>80</v>
      </c>
      <c r="P435" s="1" t="s">
        <v>43</v>
      </c>
      <c r="Q435" s="1" t="s">
        <v>43</v>
      </c>
      <c r="R435" s="3">
        <v>0</v>
      </c>
      <c r="S435" s="1" t="s">
        <v>44</v>
      </c>
      <c r="T435" s="1" t="s">
        <v>45</v>
      </c>
      <c r="U435" s="1" t="s">
        <v>1255</v>
      </c>
      <c r="V435" s="1" t="s">
        <v>46</v>
      </c>
      <c r="W435" s="1" t="s">
        <v>975</v>
      </c>
      <c r="X435" s="1" t="s">
        <v>1256</v>
      </c>
      <c r="Y435" s="1" t="s">
        <v>83</v>
      </c>
      <c r="Z435" s="1" t="s">
        <v>1230</v>
      </c>
      <c r="AA435" s="1" t="s">
        <v>51</v>
      </c>
      <c r="AB435" s="1" t="s">
        <v>1256</v>
      </c>
      <c r="AC435" s="1" t="s">
        <v>37</v>
      </c>
    </row>
    <row r="436" spans="1:29" hidden="1" x14ac:dyDescent="0.25">
      <c r="A436" s="1" t="s">
        <v>33</v>
      </c>
      <c r="B436" s="1" t="s">
        <v>34</v>
      </c>
      <c r="C436" s="2">
        <v>44834</v>
      </c>
      <c r="D436" s="1" t="s">
        <v>73</v>
      </c>
      <c r="E436" s="1" t="s">
        <v>74</v>
      </c>
      <c r="F436" s="1" t="s">
        <v>37</v>
      </c>
      <c r="G436" s="1" t="s">
        <v>1255</v>
      </c>
      <c r="H436" s="1" t="s">
        <v>76</v>
      </c>
      <c r="I436" s="3">
        <v>37762</v>
      </c>
      <c r="J436" s="3">
        <v>0</v>
      </c>
      <c r="K436" s="1" t="s">
        <v>40</v>
      </c>
      <c r="L436" s="1" t="s">
        <v>232</v>
      </c>
      <c r="M436" s="1" t="s">
        <v>233</v>
      </c>
      <c r="N436" s="1" t="s">
        <v>79</v>
      </c>
      <c r="O436" s="1" t="s">
        <v>80</v>
      </c>
      <c r="P436" s="1" t="s">
        <v>43</v>
      </c>
      <c r="Q436" s="1" t="s">
        <v>43</v>
      </c>
      <c r="R436" s="3">
        <v>0</v>
      </c>
      <c r="S436" s="1" t="s">
        <v>44</v>
      </c>
      <c r="T436" s="1" t="s">
        <v>45</v>
      </c>
      <c r="U436" s="1" t="s">
        <v>1255</v>
      </c>
      <c r="V436" s="1" t="s">
        <v>46</v>
      </c>
      <c r="W436" s="1" t="s">
        <v>975</v>
      </c>
      <c r="X436" s="1" t="s">
        <v>1256</v>
      </c>
      <c r="Y436" s="1" t="s">
        <v>83</v>
      </c>
      <c r="Z436" s="1" t="s">
        <v>1230</v>
      </c>
      <c r="AA436" s="1" t="s">
        <v>51</v>
      </c>
      <c r="AB436" s="1" t="s">
        <v>1256</v>
      </c>
      <c r="AC436" s="1" t="s">
        <v>37</v>
      </c>
    </row>
    <row r="437" spans="1:29" hidden="1" x14ac:dyDescent="0.25">
      <c r="A437" s="1" t="s">
        <v>33</v>
      </c>
      <c r="B437" s="1" t="s">
        <v>34</v>
      </c>
      <c r="C437" s="2">
        <v>44834</v>
      </c>
      <c r="D437" s="1" t="s">
        <v>73</v>
      </c>
      <c r="E437" s="1" t="s">
        <v>74</v>
      </c>
      <c r="F437" s="1" t="s">
        <v>37</v>
      </c>
      <c r="G437" s="1" t="s">
        <v>1255</v>
      </c>
      <c r="H437" s="1" t="s">
        <v>76</v>
      </c>
      <c r="I437" s="3">
        <v>187688</v>
      </c>
      <c r="J437" s="3">
        <v>0</v>
      </c>
      <c r="K437" s="1" t="s">
        <v>40</v>
      </c>
      <c r="L437" s="1" t="s">
        <v>446</v>
      </c>
      <c r="M437" s="1" t="s">
        <v>447</v>
      </c>
      <c r="N437" s="1" t="s">
        <v>79</v>
      </c>
      <c r="O437" s="1" t="s">
        <v>80</v>
      </c>
      <c r="P437" s="1" t="s">
        <v>43</v>
      </c>
      <c r="Q437" s="1" t="s">
        <v>43</v>
      </c>
      <c r="R437" s="3">
        <v>0</v>
      </c>
      <c r="S437" s="1" t="s">
        <v>44</v>
      </c>
      <c r="T437" s="1" t="s">
        <v>45</v>
      </c>
      <c r="U437" s="1" t="s">
        <v>1255</v>
      </c>
      <c r="V437" s="1" t="s">
        <v>46</v>
      </c>
      <c r="W437" s="1" t="s">
        <v>975</v>
      </c>
      <c r="X437" s="1" t="s">
        <v>1256</v>
      </c>
      <c r="Y437" s="1" t="s">
        <v>83</v>
      </c>
      <c r="Z437" s="1" t="s">
        <v>1230</v>
      </c>
      <c r="AA437" s="1" t="s">
        <v>51</v>
      </c>
      <c r="AB437" s="1" t="s">
        <v>1256</v>
      </c>
      <c r="AC437" s="1" t="s">
        <v>37</v>
      </c>
    </row>
    <row r="438" spans="1:29" hidden="1" x14ac:dyDescent="0.25">
      <c r="A438" s="1" t="s">
        <v>33</v>
      </c>
      <c r="B438" s="1" t="s">
        <v>34</v>
      </c>
      <c r="C438" s="2">
        <v>44834</v>
      </c>
      <c r="D438" s="1" t="s">
        <v>73</v>
      </c>
      <c r="E438" s="1" t="s">
        <v>74</v>
      </c>
      <c r="F438" s="1" t="s">
        <v>37</v>
      </c>
      <c r="G438" s="1" t="s">
        <v>1255</v>
      </c>
      <c r="H438" s="1" t="s">
        <v>76</v>
      </c>
      <c r="I438" s="3">
        <v>35964</v>
      </c>
      <c r="J438" s="3">
        <v>0</v>
      </c>
      <c r="K438" s="1" t="s">
        <v>40</v>
      </c>
      <c r="L438" s="1" t="s">
        <v>148</v>
      </c>
      <c r="M438" s="1" t="s">
        <v>149</v>
      </c>
      <c r="N438" s="1" t="s">
        <v>79</v>
      </c>
      <c r="O438" s="1" t="s">
        <v>80</v>
      </c>
      <c r="P438" s="1" t="s">
        <v>43</v>
      </c>
      <c r="Q438" s="1" t="s">
        <v>43</v>
      </c>
      <c r="R438" s="3">
        <v>0</v>
      </c>
      <c r="S438" s="1" t="s">
        <v>44</v>
      </c>
      <c r="T438" s="1" t="s">
        <v>45</v>
      </c>
      <c r="U438" s="1" t="s">
        <v>1255</v>
      </c>
      <c r="V438" s="1" t="s">
        <v>46</v>
      </c>
      <c r="W438" s="1" t="s">
        <v>975</v>
      </c>
      <c r="X438" s="1" t="s">
        <v>1256</v>
      </c>
      <c r="Y438" s="1" t="s">
        <v>83</v>
      </c>
      <c r="Z438" s="1" t="s">
        <v>1230</v>
      </c>
      <c r="AA438" s="1" t="s">
        <v>51</v>
      </c>
      <c r="AB438" s="1" t="s">
        <v>1256</v>
      </c>
      <c r="AC438" s="1" t="s">
        <v>37</v>
      </c>
    </row>
    <row r="439" spans="1:29" hidden="1" x14ac:dyDescent="0.25">
      <c r="A439" s="1" t="s">
        <v>33</v>
      </c>
      <c r="B439" s="1" t="s">
        <v>34</v>
      </c>
      <c r="C439" s="2">
        <v>44834</v>
      </c>
      <c r="D439" s="1" t="s">
        <v>73</v>
      </c>
      <c r="E439" s="1" t="s">
        <v>74</v>
      </c>
      <c r="F439" s="1" t="s">
        <v>37</v>
      </c>
      <c r="G439" s="1" t="s">
        <v>1255</v>
      </c>
      <c r="H439" s="1" t="s">
        <v>76</v>
      </c>
      <c r="I439" s="3">
        <v>33334</v>
      </c>
      <c r="J439" s="3">
        <v>0</v>
      </c>
      <c r="K439" s="1" t="s">
        <v>40</v>
      </c>
      <c r="L439" s="1" t="s">
        <v>601</v>
      </c>
      <c r="M439" s="1" t="s">
        <v>602</v>
      </c>
      <c r="N439" s="1" t="s">
        <v>79</v>
      </c>
      <c r="O439" s="1" t="s">
        <v>80</v>
      </c>
      <c r="P439" s="1" t="s">
        <v>43</v>
      </c>
      <c r="Q439" s="1" t="s">
        <v>43</v>
      </c>
      <c r="R439" s="3">
        <v>0</v>
      </c>
      <c r="S439" s="1" t="s">
        <v>44</v>
      </c>
      <c r="T439" s="1" t="s">
        <v>45</v>
      </c>
      <c r="U439" s="1" t="s">
        <v>1255</v>
      </c>
      <c r="V439" s="1" t="s">
        <v>46</v>
      </c>
      <c r="W439" s="1" t="s">
        <v>975</v>
      </c>
      <c r="X439" s="1" t="s">
        <v>1256</v>
      </c>
      <c r="Y439" s="1" t="s">
        <v>83</v>
      </c>
      <c r="Z439" s="1" t="s">
        <v>1230</v>
      </c>
      <c r="AA439" s="1" t="s">
        <v>51</v>
      </c>
      <c r="AB439" s="1" t="s">
        <v>1256</v>
      </c>
      <c r="AC439" s="1" t="s">
        <v>37</v>
      </c>
    </row>
    <row r="440" spans="1:29" hidden="1" x14ac:dyDescent="0.25">
      <c r="A440" s="1" t="s">
        <v>33</v>
      </c>
      <c r="B440" s="1" t="s">
        <v>34</v>
      </c>
      <c r="C440" s="2">
        <v>44834</v>
      </c>
      <c r="D440" s="1" t="s">
        <v>73</v>
      </c>
      <c r="E440" s="1" t="s">
        <v>74</v>
      </c>
      <c r="F440" s="1" t="s">
        <v>37</v>
      </c>
      <c r="G440" s="1" t="s">
        <v>1255</v>
      </c>
      <c r="H440" s="1" t="s">
        <v>76</v>
      </c>
      <c r="I440" s="3">
        <v>100000</v>
      </c>
      <c r="J440" s="3">
        <v>0</v>
      </c>
      <c r="K440" s="1" t="s">
        <v>40</v>
      </c>
      <c r="L440" s="1" t="s">
        <v>652</v>
      </c>
      <c r="M440" s="1" t="s">
        <v>653</v>
      </c>
      <c r="N440" s="1" t="s">
        <v>79</v>
      </c>
      <c r="O440" s="1" t="s">
        <v>80</v>
      </c>
      <c r="P440" s="1" t="s">
        <v>43</v>
      </c>
      <c r="Q440" s="1" t="s">
        <v>43</v>
      </c>
      <c r="R440" s="3">
        <v>0</v>
      </c>
      <c r="S440" s="1" t="s">
        <v>44</v>
      </c>
      <c r="T440" s="1" t="s">
        <v>45</v>
      </c>
      <c r="U440" s="1" t="s">
        <v>1255</v>
      </c>
      <c r="V440" s="1" t="s">
        <v>46</v>
      </c>
      <c r="W440" s="1" t="s">
        <v>975</v>
      </c>
      <c r="X440" s="1" t="s">
        <v>1256</v>
      </c>
      <c r="Y440" s="1" t="s">
        <v>83</v>
      </c>
      <c r="Z440" s="1" t="s">
        <v>1230</v>
      </c>
      <c r="AA440" s="1" t="s">
        <v>51</v>
      </c>
      <c r="AB440" s="1" t="s">
        <v>1256</v>
      </c>
      <c r="AC440" s="1" t="s">
        <v>37</v>
      </c>
    </row>
    <row r="441" spans="1:29" hidden="1" x14ac:dyDescent="0.25">
      <c r="A441" s="1" t="s">
        <v>33</v>
      </c>
      <c r="B441" s="1" t="s">
        <v>34</v>
      </c>
      <c r="C441" s="2">
        <v>44834</v>
      </c>
      <c r="D441" s="1" t="s">
        <v>73</v>
      </c>
      <c r="E441" s="1" t="s">
        <v>74</v>
      </c>
      <c r="F441" s="1" t="s">
        <v>37</v>
      </c>
      <c r="G441" s="1" t="s">
        <v>1255</v>
      </c>
      <c r="H441" s="1" t="s">
        <v>76</v>
      </c>
      <c r="I441" s="3">
        <v>190469</v>
      </c>
      <c r="J441" s="3">
        <v>0</v>
      </c>
      <c r="K441" s="1" t="s">
        <v>40</v>
      </c>
      <c r="L441" s="1" t="s">
        <v>488</v>
      </c>
      <c r="M441" s="1" t="s">
        <v>489</v>
      </c>
      <c r="N441" s="1" t="s">
        <v>79</v>
      </c>
      <c r="O441" s="1" t="s">
        <v>80</v>
      </c>
      <c r="P441" s="1" t="s">
        <v>43</v>
      </c>
      <c r="Q441" s="1" t="s">
        <v>43</v>
      </c>
      <c r="R441" s="3">
        <v>0</v>
      </c>
      <c r="S441" s="1" t="s">
        <v>44</v>
      </c>
      <c r="T441" s="1" t="s">
        <v>45</v>
      </c>
      <c r="U441" s="1" t="s">
        <v>1255</v>
      </c>
      <c r="V441" s="1" t="s">
        <v>46</v>
      </c>
      <c r="W441" s="1" t="s">
        <v>975</v>
      </c>
      <c r="X441" s="1" t="s">
        <v>1256</v>
      </c>
      <c r="Y441" s="1" t="s">
        <v>83</v>
      </c>
      <c r="Z441" s="1" t="s">
        <v>1230</v>
      </c>
      <c r="AA441" s="1" t="s">
        <v>51</v>
      </c>
      <c r="AB441" s="1" t="s">
        <v>1256</v>
      </c>
      <c r="AC441" s="1" t="s">
        <v>37</v>
      </c>
    </row>
    <row r="442" spans="1:29" hidden="1" x14ac:dyDescent="0.25">
      <c r="A442" s="1" t="s">
        <v>33</v>
      </c>
      <c r="B442" s="1" t="s">
        <v>34</v>
      </c>
      <c r="C442" s="2">
        <v>44834</v>
      </c>
      <c r="D442" s="1" t="s">
        <v>73</v>
      </c>
      <c r="E442" s="1" t="s">
        <v>74</v>
      </c>
      <c r="F442" s="1" t="s">
        <v>37</v>
      </c>
      <c r="G442" s="1" t="s">
        <v>1255</v>
      </c>
      <c r="H442" s="1" t="s">
        <v>76</v>
      </c>
      <c r="I442" s="3">
        <v>97128</v>
      </c>
      <c r="J442" s="3">
        <v>0</v>
      </c>
      <c r="K442" s="1" t="s">
        <v>40</v>
      </c>
      <c r="L442" s="1" t="s">
        <v>115</v>
      </c>
      <c r="M442" s="1" t="s">
        <v>116</v>
      </c>
      <c r="N442" s="1" t="s">
        <v>79</v>
      </c>
      <c r="O442" s="1" t="s">
        <v>80</v>
      </c>
      <c r="P442" s="1" t="s">
        <v>43</v>
      </c>
      <c r="Q442" s="1" t="s">
        <v>43</v>
      </c>
      <c r="R442" s="3">
        <v>0</v>
      </c>
      <c r="S442" s="1" t="s">
        <v>44</v>
      </c>
      <c r="T442" s="1" t="s">
        <v>45</v>
      </c>
      <c r="U442" s="1" t="s">
        <v>1255</v>
      </c>
      <c r="V442" s="1" t="s">
        <v>46</v>
      </c>
      <c r="W442" s="1" t="s">
        <v>975</v>
      </c>
      <c r="X442" s="1" t="s">
        <v>1256</v>
      </c>
      <c r="Y442" s="1" t="s">
        <v>83</v>
      </c>
      <c r="Z442" s="1" t="s">
        <v>1230</v>
      </c>
      <c r="AA442" s="1" t="s">
        <v>51</v>
      </c>
      <c r="AB442" s="1" t="s">
        <v>1256</v>
      </c>
      <c r="AC442" s="1" t="s">
        <v>37</v>
      </c>
    </row>
    <row r="443" spans="1:29" hidden="1" x14ac:dyDescent="0.25">
      <c r="A443" s="1" t="s">
        <v>33</v>
      </c>
      <c r="B443" s="1" t="s">
        <v>34</v>
      </c>
      <c r="C443" s="2">
        <v>44834</v>
      </c>
      <c r="D443" s="1" t="s">
        <v>73</v>
      </c>
      <c r="E443" s="1" t="s">
        <v>74</v>
      </c>
      <c r="F443" s="1" t="s">
        <v>37</v>
      </c>
      <c r="G443" s="1" t="s">
        <v>1255</v>
      </c>
      <c r="H443" s="1" t="s">
        <v>76</v>
      </c>
      <c r="I443" s="3">
        <v>393611</v>
      </c>
      <c r="J443" s="3">
        <v>0</v>
      </c>
      <c r="K443" s="1" t="s">
        <v>40</v>
      </c>
      <c r="L443" s="1" t="s">
        <v>452</v>
      </c>
      <c r="M443" s="1" t="s">
        <v>453</v>
      </c>
      <c r="N443" s="1" t="s">
        <v>928</v>
      </c>
      <c r="O443" s="1" t="s">
        <v>929</v>
      </c>
      <c r="P443" s="1" t="s">
        <v>43</v>
      </c>
      <c r="Q443" s="1" t="s">
        <v>43</v>
      </c>
      <c r="R443" s="3">
        <v>0</v>
      </c>
      <c r="S443" s="1" t="s">
        <v>44</v>
      </c>
      <c r="T443" s="1" t="s">
        <v>45</v>
      </c>
      <c r="U443" s="1" t="s">
        <v>1255</v>
      </c>
      <c r="V443" s="1" t="s">
        <v>46</v>
      </c>
      <c r="W443" s="1" t="s">
        <v>975</v>
      </c>
      <c r="X443" s="1" t="s">
        <v>1256</v>
      </c>
      <c r="Y443" s="1" t="s">
        <v>83</v>
      </c>
      <c r="Z443" s="1" t="s">
        <v>1230</v>
      </c>
      <c r="AA443" s="1" t="s">
        <v>51</v>
      </c>
      <c r="AB443" s="1" t="s">
        <v>1256</v>
      </c>
      <c r="AC443" s="1" t="s">
        <v>37</v>
      </c>
    </row>
    <row r="444" spans="1:29" hidden="1" x14ac:dyDescent="0.25">
      <c r="A444" s="1" t="s">
        <v>33</v>
      </c>
      <c r="B444" s="1" t="s">
        <v>34</v>
      </c>
      <c r="C444" s="2">
        <v>44834</v>
      </c>
      <c r="D444" s="1" t="s">
        <v>73</v>
      </c>
      <c r="E444" s="1" t="s">
        <v>74</v>
      </c>
      <c r="F444" s="1" t="s">
        <v>37</v>
      </c>
      <c r="G444" s="1" t="s">
        <v>1255</v>
      </c>
      <c r="H444" s="1" t="s">
        <v>76</v>
      </c>
      <c r="I444" s="3">
        <v>333334</v>
      </c>
      <c r="J444" s="3">
        <v>0</v>
      </c>
      <c r="K444" s="1" t="s">
        <v>40</v>
      </c>
      <c r="L444" s="1" t="s">
        <v>293</v>
      </c>
      <c r="M444" s="1" t="s">
        <v>294</v>
      </c>
      <c r="N444" s="1" t="s">
        <v>295</v>
      </c>
      <c r="O444" s="1" t="s">
        <v>296</v>
      </c>
      <c r="P444" s="1" t="s">
        <v>43</v>
      </c>
      <c r="Q444" s="1" t="s">
        <v>43</v>
      </c>
      <c r="R444" s="3">
        <v>0</v>
      </c>
      <c r="S444" s="1" t="s">
        <v>44</v>
      </c>
      <c r="T444" s="1" t="s">
        <v>45</v>
      </c>
      <c r="U444" s="1" t="s">
        <v>1255</v>
      </c>
      <c r="V444" s="1" t="s">
        <v>46</v>
      </c>
      <c r="W444" s="1" t="s">
        <v>975</v>
      </c>
      <c r="X444" s="1" t="s">
        <v>1256</v>
      </c>
      <c r="Y444" s="1" t="s">
        <v>83</v>
      </c>
      <c r="Z444" s="1" t="s">
        <v>1230</v>
      </c>
      <c r="AA444" s="1" t="s">
        <v>51</v>
      </c>
      <c r="AB444" s="1" t="s">
        <v>1256</v>
      </c>
      <c r="AC444" s="1" t="s">
        <v>37</v>
      </c>
    </row>
    <row r="445" spans="1:29" hidden="1" x14ac:dyDescent="0.25">
      <c r="A445" s="1" t="s">
        <v>33</v>
      </c>
      <c r="B445" s="1" t="s">
        <v>34</v>
      </c>
      <c r="C445" s="2">
        <v>44834</v>
      </c>
      <c r="D445" s="1" t="s">
        <v>73</v>
      </c>
      <c r="E445" s="1" t="s">
        <v>74</v>
      </c>
      <c r="F445" s="1" t="s">
        <v>37</v>
      </c>
      <c r="G445" s="1" t="s">
        <v>1255</v>
      </c>
      <c r="H445" s="1" t="s">
        <v>76</v>
      </c>
      <c r="I445" s="3">
        <v>33334</v>
      </c>
      <c r="J445" s="3">
        <v>0</v>
      </c>
      <c r="K445" s="1" t="s">
        <v>40</v>
      </c>
      <c r="L445" s="1" t="s">
        <v>758</v>
      </c>
      <c r="M445" s="1" t="s">
        <v>759</v>
      </c>
      <c r="N445" s="1" t="s">
        <v>79</v>
      </c>
      <c r="O445" s="1" t="s">
        <v>80</v>
      </c>
      <c r="P445" s="1" t="s">
        <v>43</v>
      </c>
      <c r="Q445" s="1" t="s">
        <v>43</v>
      </c>
      <c r="R445" s="3">
        <v>0</v>
      </c>
      <c r="S445" s="1" t="s">
        <v>44</v>
      </c>
      <c r="T445" s="1" t="s">
        <v>45</v>
      </c>
      <c r="U445" s="1" t="s">
        <v>1255</v>
      </c>
      <c r="V445" s="1" t="s">
        <v>46</v>
      </c>
      <c r="W445" s="1" t="s">
        <v>975</v>
      </c>
      <c r="X445" s="1" t="s">
        <v>1256</v>
      </c>
      <c r="Y445" s="1" t="s">
        <v>83</v>
      </c>
      <c r="Z445" s="1" t="s">
        <v>1230</v>
      </c>
      <c r="AA445" s="1" t="s">
        <v>51</v>
      </c>
      <c r="AB445" s="1" t="s">
        <v>1256</v>
      </c>
      <c r="AC445" s="1" t="s">
        <v>37</v>
      </c>
    </row>
    <row r="446" spans="1:29" hidden="1" x14ac:dyDescent="0.25">
      <c r="A446" s="1" t="s">
        <v>33</v>
      </c>
      <c r="B446" s="1" t="s">
        <v>34</v>
      </c>
      <c r="C446" s="2">
        <v>44834</v>
      </c>
      <c r="D446" s="1" t="s">
        <v>73</v>
      </c>
      <c r="E446" s="1" t="s">
        <v>74</v>
      </c>
      <c r="F446" s="1" t="s">
        <v>37</v>
      </c>
      <c r="G446" s="1" t="s">
        <v>1255</v>
      </c>
      <c r="H446" s="1" t="s">
        <v>76</v>
      </c>
      <c r="I446" s="3">
        <v>233334</v>
      </c>
      <c r="J446" s="3">
        <v>0</v>
      </c>
      <c r="K446" s="1" t="s">
        <v>40</v>
      </c>
      <c r="L446" s="1" t="s">
        <v>113</v>
      </c>
      <c r="M446" s="1" t="s">
        <v>114</v>
      </c>
      <c r="N446" s="1" t="s">
        <v>79</v>
      </c>
      <c r="O446" s="1" t="s">
        <v>80</v>
      </c>
      <c r="P446" s="1" t="s">
        <v>43</v>
      </c>
      <c r="Q446" s="1" t="s">
        <v>43</v>
      </c>
      <c r="R446" s="3">
        <v>0</v>
      </c>
      <c r="S446" s="1" t="s">
        <v>44</v>
      </c>
      <c r="T446" s="1" t="s">
        <v>45</v>
      </c>
      <c r="U446" s="1" t="s">
        <v>1255</v>
      </c>
      <c r="V446" s="1" t="s">
        <v>46</v>
      </c>
      <c r="W446" s="1" t="s">
        <v>975</v>
      </c>
      <c r="X446" s="1" t="s">
        <v>1256</v>
      </c>
      <c r="Y446" s="1" t="s">
        <v>83</v>
      </c>
      <c r="Z446" s="1" t="s">
        <v>1230</v>
      </c>
      <c r="AA446" s="1" t="s">
        <v>51</v>
      </c>
      <c r="AB446" s="1" t="s">
        <v>1256</v>
      </c>
      <c r="AC446" s="1" t="s">
        <v>37</v>
      </c>
    </row>
    <row r="447" spans="1:29" hidden="1" x14ac:dyDescent="0.25">
      <c r="A447" s="1" t="s">
        <v>33</v>
      </c>
      <c r="B447" s="1" t="s">
        <v>34</v>
      </c>
      <c r="C447" s="2">
        <v>44834</v>
      </c>
      <c r="D447" s="1" t="s">
        <v>73</v>
      </c>
      <c r="E447" s="1" t="s">
        <v>74</v>
      </c>
      <c r="F447" s="1" t="s">
        <v>37</v>
      </c>
      <c r="G447" s="1" t="s">
        <v>1255</v>
      </c>
      <c r="H447" s="1" t="s">
        <v>76</v>
      </c>
      <c r="I447" s="3">
        <v>36329</v>
      </c>
      <c r="J447" s="3">
        <v>0</v>
      </c>
      <c r="K447" s="1" t="s">
        <v>40</v>
      </c>
      <c r="L447" s="1" t="s">
        <v>468</v>
      </c>
      <c r="M447" s="1" t="s">
        <v>469</v>
      </c>
      <c r="N447" s="1" t="s">
        <v>79</v>
      </c>
      <c r="O447" s="1" t="s">
        <v>80</v>
      </c>
      <c r="P447" s="1" t="s">
        <v>43</v>
      </c>
      <c r="Q447" s="1" t="s">
        <v>43</v>
      </c>
      <c r="R447" s="3">
        <v>0</v>
      </c>
      <c r="S447" s="1" t="s">
        <v>44</v>
      </c>
      <c r="T447" s="1" t="s">
        <v>45</v>
      </c>
      <c r="U447" s="1" t="s">
        <v>1255</v>
      </c>
      <c r="V447" s="1" t="s">
        <v>46</v>
      </c>
      <c r="W447" s="1" t="s">
        <v>975</v>
      </c>
      <c r="X447" s="1" t="s">
        <v>1256</v>
      </c>
      <c r="Y447" s="1" t="s">
        <v>83</v>
      </c>
      <c r="Z447" s="1" t="s">
        <v>1230</v>
      </c>
      <c r="AA447" s="1" t="s">
        <v>51</v>
      </c>
      <c r="AB447" s="1" t="s">
        <v>1256</v>
      </c>
      <c r="AC447" s="1" t="s">
        <v>37</v>
      </c>
    </row>
    <row r="448" spans="1:29" hidden="1" x14ac:dyDescent="0.25">
      <c r="A448" s="1" t="s">
        <v>33</v>
      </c>
      <c r="B448" s="1" t="s">
        <v>34</v>
      </c>
      <c r="C448" s="2">
        <v>44834</v>
      </c>
      <c r="D448" s="1" t="s">
        <v>73</v>
      </c>
      <c r="E448" s="1" t="s">
        <v>74</v>
      </c>
      <c r="F448" s="1" t="s">
        <v>37</v>
      </c>
      <c r="G448" s="1" t="s">
        <v>1255</v>
      </c>
      <c r="H448" s="1" t="s">
        <v>76</v>
      </c>
      <c r="I448" s="3">
        <v>37676</v>
      </c>
      <c r="J448" s="3">
        <v>0</v>
      </c>
      <c r="K448" s="1" t="s">
        <v>40</v>
      </c>
      <c r="L448" s="1" t="s">
        <v>797</v>
      </c>
      <c r="M448" s="1" t="s">
        <v>798</v>
      </c>
      <c r="N448" s="1" t="s">
        <v>79</v>
      </c>
      <c r="O448" s="1" t="s">
        <v>80</v>
      </c>
      <c r="P448" s="1" t="s">
        <v>43</v>
      </c>
      <c r="Q448" s="1" t="s">
        <v>43</v>
      </c>
      <c r="R448" s="3">
        <v>0</v>
      </c>
      <c r="S448" s="1" t="s">
        <v>44</v>
      </c>
      <c r="T448" s="1" t="s">
        <v>45</v>
      </c>
      <c r="U448" s="1" t="s">
        <v>1255</v>
      </c>
      <c r="V448" s="1" t="s">
        <v>46</v>
      </c>
      <c r="W448" s="1" t="s">
        <v>975</v>
      </c>
      <c r="X448" s="1" t="s">
        <v>1256</v>
      </c>
      <c r="Y448" s="1" t="s">
        <v>83</v>
      </c>
      <c r="Z448" s="1" t="s">
        <v>1230</v>
      </c>
      <c r="AA448" s="1" t="s">
        <v>51</v>
      </c>
      <c r="AB448" s="1" t="s">
        <v>1256</v>
      </c>
      <c r="AC448" s="1" t="s">
        <v>37</v>
      </c>
    </row>
    <row r="449" spans="1:29" hidden="1" x14ac:dyDescent="0.25">
      <c r="A449" s="1" t="s">
        <v>33</v>
      </c>
      <c r="B449" s="1" t="s">
        <v>34</v>
      </c>
      <c r="C449" s="2">
        <v>44834</v>
      </c>
      <c r="D449" s="1" t="s">
        <v>73</v>
      </c>
      <c r="E449" s="1" t="s">
        <v>74</v>
      </c>
      <c r="F449" s="1" t="s">
        <v>37</v>
      </c>
      <c r="G449" s="1" t="s">
        <v>1255</v>
      </c>
      <c r="H449" s="1" t="s">
        <v>76</v>
      </c>
      <c r="I449" s="3">
        <v>400000</v>
      </c>
      <c r="J449" s="3">
        <v>0</v>
      </c>
      <c r="K449" s="1" t="s">
        <v>40</v>
      </c>
      <c r="L449" s="1" t="s">
        <v>117</v>
      </c>
      <c r="M449" s="1" t="s">
        <v>118</v>
      </c>
      <c r="N449" s="1" t="s">
        <v>79</v>
      </c>
      <c r="O449" s="1" t="s">
        <v>80</v>
      </c>
      <c r="P449" s="1" t="s">
        <v>43</v>
      </c>
      <c r="Q449" s="1" t="s">
        <v>43</v>
      </c>
      <c r="R449" s="3">
        <v>0</v>
      </c>
      <c r="S449" s="1" t="s">
        <v>44</v>
      </c>
      <c r="T449" s="1" t="s">
        <v>45</v>
      </c>
      <c r="U449" s="1" t="s">
        <v>1255</v>
      </c>
      <c r="V449" s="1" t="s">
        <v>46</v>
      </c>
      <c r="W449" s="1" t="s">
        <v>975</v>
      </c>
      <c r="X449" s="1" t="s">
        <v>1256</v>
      </c>
      <c r="Y449" s="1" t="s">
        <v>83</v>
      </c>
      <c r="Z449" s="1" t="s">
        <v>1230</v>
      </c>
      <c r="AA449" s="1" t="s">
        <v>51</v>
      </c>
      <c r="AB449" s="1" t="s">
        <v>1256</v>
      </c>
      <c r="AC449" s="1" t="s">
        <v>37</v>
      </c>
    </row>
    <row r="450" spans="1:29" hidden="1" x14ac:dyDescent="0.25">
      <c r="A450" s="1" t="s">
        <v>33</v>
      </c>
      <c r="B450" s="1" t="s">
        <v>34</v>
      </c>
      <c r="C450" s="2">
        <v>44834</v>
      </c>
      <c r="D450" s="1" t="s">
        <v>73</v>
      </c>
      <c r="E450" s="1" t="s">
        <v>74</v>
      </c>
      <c r="F450" s="1" t="s">
        <v>37</v>
      </c>
      <c r="G450" s="1" t="s">
        <v>1255</v>
      </c>
      <c r="H450" s="1" t="s">
        <v>76</v>
      </c>
      <c r="I450" s="3">
        <v>35588</v>
      </c>
      <c r="J450" s="3">
        <v>0</v>
      </c>
      <c r="K450" s="1" t="s">
        <v>40</v>
      </c>
      <c r="L450" s="1" t="s">
        <v>1257</v>
      </c>
      <c r="M450" s="1" t="s">
        <v>789</v>
      </c>
      <c r="N450" s="1" t="s">
        <v>79</v>
      </c>
      <c r="O450" s="1" t="s">
        <v>80</v>
      </c>
      <c r="P450" s="1" t="s">
        <v>43</v>
      </c>
      <c r="Q450" s="1" t="s">
        <v>43</v>
      </c>
      <c r="R450" s="3">
        <v>0</v>
      </c>
      <c r="S450" s="1" t="s">
        <v>44</v>
      </c>
      <c r="T450" s="1" t="s">
        <v>45</v>
      </c>
      <c r="U450" s="1" t="s">
        <v>1255</v>
      </c>
      <c r="V450" s="1" t="s">
        <v>46</v>
      </c>
      <c r="W450" s="1" t="s">
        <v>975</v>
      </c>
      <c r="X450" s="1" t="s">
        <v>1256</v>
      </c>
      <c r="Y450" s="1" t="s">
        <v>83</v>
      </c>
      <c r="Z450" s="1" t="s">
        <v>1230</v>
      </c>
      <c r="AA450" s="1" t="s">
        <v>51</v>
      </c>
      <c r="AB450" s="1" t="s">
        <v>1256</v>
      </c>
      <c r="AC450" s="1" t="s">
        <v>37</v>
      </c>
    </row>
    <row r="451" spans="1:29" hidden="1" x14ac:dyDescent="0.25">
      <c r="A451" s="1" t="s">
        <v>33</v>
      </c>
      <c r="B451" s="1" t="s">
        <v>34</v>
      </c>
      <c r="C451" s="2">
        <v>44834</v>
      </c>
      <c r="D451" s="1" t="s">
        <v>73</v>
      </c>
      <c r="E451" s="1" t="s">
        <v>74</v>
      </c>
      <c r="F451" s="1" t="s">
        <v>37</v>
      </c>
      <c r="G451" s="1" t="s">
        <v>1255</v>
      </c>
      <c r="H451" s="1" t="s">
        <v>76</v>
      </c>
      <c r="I451" s="3">
        <v>110301</v>
      </c>
      <c r="J451" s="3">
        <v>0</v>
      </c>
      <c r="K451" s="1" t="s">
        <v>40</v>
      </c>
      <c r="L451" s="1" t="s">
        <v>121</v>
      </c>
      <c r="M451" s="1" t="s">
        <v>122</v>
      </c>
      <c r="N451" s="1" t="s">
        <v>79</v>
      </c>
      <c r="O451" s="1" t="s">
        <v>80</v>
      </c>
      <c r="P451" s="1" t="s">
        <v>43</v>
      </c>
      <c r="Q451" s="1" t="s">
        <v>43</v>
      </c>
      <c r="R451" s="3">
        <v>0</v>
      </c>
      <c r="S451" s="1" t="s">
        <v>44</v>
      </c>
      <c r="T451" s="1" t="s">
        <v>45</v>
      </c>
      <c r="U451" s="1" t="s">
        <v>1255</v>
      </c>
      <c r="V451" s="1" t="s">
        <v>46</v>
      </c>
      <c r="W451" s="1" t="s">
        <v>975</v>
      </c>
      <c r="X451" s="1" t="s">
        <v>1256</v>
      </c>
      <c r="Y451" s="1" t="s">
        <v>83</v>
      </c>
      <c r="Z451" s="1" t="s">
        <v>1230</v>
      </c>
      <c r="AA451" s="1" t="s">
        <v>51</v>
      </c>
      <c r="AB451" s="1" t="s">
        <v>1256</v>
      </c>
      <c r="AC451" s="1" t="s">
        <v>37</v>
      </c>
    </row>
    <row r="452" spans="1:29" hidden="1" x14ac:dyDescent="0.25">
      <c r="A452" s="1" t="s">
        <v>33</v>
      </c>
      <c r="B452" s="1" t="s">
        <v>34</v>
      </c>
      <c r="C452" s="2">
        <v>44834</v>
      </c>
      <c r="D452" s="1" t="s">
        <v>73</v>
      </c>
      <c r="E452" s="1" t="s">
        <v>74</v>
      </c>
      <c r="F452" s="1" t="s">
        <v>37</v>
      </c>
      <c r="G452" s="1" t="s">
        <v>1255</v>
      </c>
      <c r="H452" s="1" t="s">
        <v>76</v>
      </c>
      <c r="I452" s="3">
        <v>35202</v>
      </c>
      <c r="J452" s="3">
        <v>0</v>
      </c>
      <c r="K452" s="1" t="s">
        <v>40</v>
      </c>
      <c r="L452" s="1" t="s">
        <v>669</v>
      </c>
      <c r="M452" s="1" t="s">
        <v>670</v>
      </c>
      <c r="N452" s="1" t="s">
        <v>79</v>
      </c>
      <c r="O452" s="1" t="s">
        <v>80</v>
      </c>
      <c r="P452" s="1" t="s">
        <v>43</v>
      </c>
      <c r="Q452" s="1" t="s">
        <v>43</v>
      </c>
      <c r="R452" s="3">
        <v>0</v>
      </c>
      <c r="S452" s="1" t="s">
        <v>44</v>
      </c>
      <c r="T452" s="1" t="s">
        <v>45</v>
      </c>
      <c r="U452" s="1" t="s">
        <v>1255</v>
      </c>
      <c r="V452" s="1" t="s">
        <v>46</v>
      </c>
      <c r="W452" s="1" t="s">
        <v>975</v>
      </c>
      <c r="X452" s="1" t="s">
        <v>1256</v>
      </c>
      <c r="Y452" s="1" t="s">
        <v>83</v>
      </c>
      <c r="Z452" s="1" t="s">
        <v>1230</v>
      </c>
      <c r="AA452" s="1" t="s">
        <v>51</v>
      </c>
      <c r="AB452" s="1" t="s">
        <v>1256</v>
      </c>
      <c r="AC452" s="1" t="s">
        <v>37</v>
      </c>
    </row>
    <row r="453" spans="1:29" hidden="1" x14ac:dyDescent="0.25">
      <c r="A453" s="1" t="s">
        <v>33</v>
      </c>
      <c r="B453" s="1" t="s">
        <v>34</v>
      </c>
      <c r="C453" s="2">
        <v>44834</v>
      </c>
      <c r="D453" s="1" t="s">
        <v>73</v>
      </c>
      <c r="E453" s="1" t="s">
        <v>74</v>
      </c>
      <c r="F453" s="1" t="s">
        <v>37</v>
      </c>
      <c r="G453" s="1" t="s">
        <v>1255</v>
      </c>
      <c r="H453" s="1" t="s">
        <v>76</v>
      </c>
      <c r="I453" s="3">
        <v>166667</v>
      </c>
      <c r="J453" s="3">
        <v>0</v>
      </c>
      <c r="K453" s="1" t="s">
        <v>40</v>
      </c>
      <c r="L453" s="1" t="s">
        <v>1115</v>
      </c>
      <c r="M453" s="1" t="s">
        <v>672</v>
      </c>
      <c r="N453" s="1" t="s">
        <v>79</v>
      </c>
      <c r="O453" s="1" t="s">
        <v>80</v>
      </c>
      <c r="P453" s="1" t="s">
        <v>43</v>
      </c>
      <c r="Q453" s="1" t="s">
        <v>43</v>
      </c>
      <c r="R453" s="3">
        <v>0</v>
      </c>
      <c r="S453" s="1" t="s">
        <v>44</v>
      </c>
      <c r="T453" s="1" t="s">
        <v>45</v>
      </c>
      <c r="U453" s="1" t="s">
        <v>1255</v>
      </c>
      <c r="V453" s="1" t="s">
        <v>46</v>
      </c>
      <c r="W453" s="1" t="s">
        <v>975</v>
      </c>
      <c r="X453" s="1" t="s">
        <v>1256</v>
      </c>
      <c r="Y453" s="1" t="s">
        <v>83</v>
      </c>
      <c r="Z453" s="1" t="s">
        <v>1230</v>
      </c>
      <c r="AA453" s="1" t="s">
        <v>51</v>
      </c>
      <c r="AB453" s="1" t="s">
        <v>1256</v>
      </c>
      <c r="AC453" s="1" t="s">
        <v>37</v>
      </c>
    </row>
    <row r="454" spans="1:29" hidden="1" x14ac:dyDescent="0.25">
      <c r="A454" s="1" t="s">
        <v>33</v>
      </c>
      <c r="B454" s="1" t="s">
        <v>34</v>
      </c>
      <c r="C454" s="2">
        <v>44834</v>
      </c>
      <c r="D454" s="1" t="s">
        <v>73</v>
      </c>
      <c r="E454" s="1" t="s">
        <v>74</v>
      </c>
      <c r="F454" s="1" t="s">
        <v>37</v>
      </c>
      <c r="G454" s="1" t="s">
        <v>1255</v>
      </c>
      <c r="H454" s="1" t="s">
        <v>76</v>
      </c>
      <c r="I454" s="3">
        <v>33334</v>
      </c>
      <c r="J454" s="3">
        <v>0</v>
      </c>
      <c r="K454" s="1" t="s">
        <v>40</v>
      </c>
      <c r="L454" s="1" t="s">
        <v>125</v>
      </c>
      <c r="M454" s="1" t="s">
        <v>126</v>
      </c>
      <c r="N454" s="1" t="s">
        <v>79</v>
      </c>
      <c r="O454" s="1" t="s">
        <v>80</v>
      </c>
      <c r="P454" s="1" t="s">
        <v>43</v>
      </c>
      <c r="Q454" s="1" t="s">
        <v>43</v>
      </c>
      <c r="R454" s="3">
        <v>0</v>
      </c>
      <c r="S454" s="1" t="s">
        <v>44</v>
      </c>
      <c r="T454" s="1" t="s">
        <v>45</v>
      </c>
      <c r="U454" s="1" t="s">
        <v>1255</v>
      </c>
      <c r="V454" s="1" t="s">
        <v>46</v>
      </c>
      <c r="W454" s="1" t="s">
        <v>975</v>
      </c>
      <c r="X454" s="1" t="s">
        <v>1256</v>
      </c>
      <c r="Y454" s="1" t="s">
        <v>83</v>
      </c>
      <c r="Z454" s="1" t="s">
        <v>1230</v>
      </c>
      <c r="AA454" s="1" t="s">
        <v>51</v>
      </c>
      <c r="AB454" s="1" t="s">
        <v>1256</v>
      </c>
      <c r="AC454" s="1" t="s">
        <v>37</v>
      </c>
    </row>
    <row r="455" spans="1:29" hidden="1" x14ac:dyDescent="0.25">
      <c r="A455" s="1" t="s">
        <v>33</v>
      </c>
      <c r="B455" s="1" t="s">
        <v>34</v>
      </c>
      <c r="C455" s="2">
        <v>44834</v>
      </c>
      <c r="D455" s="1" t="s">
        <v>73</v>
      </c>
      <c r="E455" s="1" t="s">
        <v>74</v>
      </c>
      <c r="F455" s="1" t="s">
        <v>37</v>
      </c>
      <c r="G455" s="1" t="s">
        <v>1255</v>
      </c>
      <c r="H455" s="1" t="s">
        <v>76</v>
      </c>
      <c r="I455" s="3">
        <v>34523</v>
      </c>
      <c r="J455" s="3">
        <v>0</v>
      </c>
      <c r="K455" s="1" t="s">
        <v>40</v>
      </c>
      <c r="L455" s="1" t="s">
        <v>569</v>
      </c>
      <c r="M455" s="1" t="s">
        <v>570</v>
      </c>
      <c r="N455" s="1" t="s">
        <v>79</v>
      </c>
      <c r="O455" s="1" t="s">
        <v>80</v>
      </c>
      <c r="P455" s="1" t="s">
        <v>43</v>
      </c>
      <c r="Q455" s="1" t="s">
        <v>43</v>
      </c>
      <c r="R455" s="3">
        <v>0</v>
      </c>
      <c r="S455" s="1" t="s">
        <v>44</v>
      </c>
      <c r="T455" s="1" t="s">
        <v>45</v>
      </c>
      <c r="U455" s="1" t="s">
        <v>1255</v>
      </c>
      <c r="V455" s="1" t="s">
        <v>46</v>
      </c>
      <c r="W455" s="1" t="s">
        <v>975</v>
      </c>
      <c r="X455" s="1" t="s">
        <v>1256</v>
      </c>
      <c r="Y455" s="1" t="s">
        <v>83</v>
      </c>
      <c r="Z455" s="1" t="s">
        <v>1230</v>
      </c>
      <c r="AA455" s="1" t="s">
        <v>51</v>
      </c>
      <c r="AB455" s="1" t="s">
        <v>1256</v>
      </c>
      <c r="AC455" s="1" t="s">
        <v>37</v>
      </c>
    </row>
    <row r="456" spans="1:29" hidden="1" x14ac:dyDescent="0.25">
      <c r="A456" s="1" t="s">
        <v>33</v>
      </c>
      <c r="B456" s="1" t="s">
        <v>34</v>
      </c>
      <c r="C456" s="2">
        <v>44834</v>
      </c>
      <c r="D456" s="1" t="s">
        <v>73</v>
      </c>
      <c r="E456" s="1" t="s">
        <v>74</v>
      </c>
      <c r="F456" s="1" t="s">
        <v>37</v>
      </c>
      <c r="G456" s="1" t="s">
        <v>1255</v>
      </c>
      <c r="H456" s="1" t="s">
        <v>76</v>
      </c>
      <c r="I456" s="3">
        <v>37017</v>
      </c>
      <c r="J456" s="3">
        <v>0</v>
      </c>
      <c r="K456" s="1" t="s">
        <v>40</v>
      </c>
      <c r="L456" s="1" t="s">
        <v>585</v>
      </c>
      <c r="M456" s="1" t="s">
        <v>586</v>
      </c>
      <c r="N456" s="1" t="s">
        <v>79</v>
      </c>
      <c r="O456" s="1" t="s">
        <v>80</v>
      </c>
      <c r="P456" s="1" t="s">
        <v>43</v>
      </c>
      <c r="Q456" s="1" t="s">
        <v>43</v>
      </c>
      <c r="R456" s="3">
        <v>0</v>
      </c>
      <c r="S456" s="1" t="s">
        <v>44</v>
      </c>
      <c r="T456" s="1" t="s">
        <v>45</v>
      </c>
      <c r="U456" s="1" t="s">
        <v>1255</v>
      </c>
      <c r="V456" s="1" t="s">
        <v>46</v>
      </c>
      <c r="W456" s="1" t="s">
        <v>975</v>
      </c>
      <c r="X456" s="1" t="s">
        <v>1256</v>
      </c>
      <c r="Y456" s="1" t="s">
        <v>83</v>
      </c>
      <c r="Z456" s="1" t="s">
        <v>1230</v>
      </c>
      <c r="AA456" s="1" t="s">
        <v>51</v>
      </c>
      <c r="AB456" s="1" t="s">
        <v>1256</v>
      </c>
      <c r="AC456" s="1" t="s">
        <v>37</v>
      </c>
    </row>
    <row r="457" spans="1:29" hidden="1" x14ac:dyDescent="0.25">
      <c r="A457" s="1" t="s">
        <v>33</v>
      </c>
      <c r="B457" s="1" t="s">
        <v>34</v>
      </c>
      <c r="C457" s="2">
        <v>44834</v>
      </c>
      <c r="D457" s="1" t="s">
        <v>73</v>
      </c>
      <c r="E457" s="1" t="s">
        <v>74</v>
      </c>
      <c r="F457" s="1" t="s">
        <v>37</v>
      </c>
      <c r="G457" s="1" t="s">
        <v>1255</v>
      </c>
      <c r="H457" s="1" t="s">
        <v>76</v>
      </c>
      <c r="I457" s="3">
        <v>211199</v>
      </c>
      <c r="J457" s="3">
        <v>0</v>
      </c>
      <c r="K457" s="1" t="s">
        <v>40</v>
      </c>
      <c r="L457" s="1" t="s">
        <v>669</v>
      </c>
      <c r="M457" s="1" t="s">
        <v>670</v>
      </c>
      <c r="N457" s="1" t="s">
        <v>79</v>
      </c>
      <c r="O457" s="1" t="s">
        <v>80</v>
      </c>
      <c r="P457" s="1" t="s">
        <v>43</v>
      </c>
      <c r="Q457" s="1" t="s">
        <v>43</v>
      </c>
      <c r="R457" s="3">
        <v>0</v>
      </c>
      <c r="S457" s="1" t="s">
        <v>44</v>
      </c>
      <c r="T457" s="1" t="s">
        <v>45</v>
      </c>
      <c r="U457" s="1" t="s">
        <v>1255</v>
      </c>
      <c r="V457" s="1" t="s">
        <v>46</v>
      </c>
      <c r="W457" s="1" t="s">
        <v>975</v>
      </c>
      <c r="X457" s="1" t="s">
        <v>1256</v>
      </c>
      <c r="Y457" s="1" t="s">
        <v>83</v>
      </c>
      <c r="Z457" s="1" t="s">
        <v>1230</v>
      </c>
      <c r="AA457" s="1" t="s">
        <v>51</v>
      </c>
      <c r="AB457" s="1" t="s">
        <v>1256</v>
      </c>
      <c r="AC457" s="1" t="s">
        <v>37</v>
      </c>
    </row>
    <row r="458" spans="1:29" hidden="1" x14ac:dyDescent="0.25">
      <c r="A458" s="1" t="s">
        <v>33</v>
      </c>
      <c r="B458" s="1" t="s">
        <v>34</v>
      </c>
      <c r="C458" s="2">
        <v>44840</v>
      </c>
      <c r="D458" s="1" t="s">
        <v>35</v>
      </c>
      <c r="E458" s="1" t="s">
        <v>36</v>
      </c>
      <c r="F458" s="1" t="s">
        <v>37</v>
      </c>
      <c r="G458" s="1" t="s">
        <v>1258</v>
      </c>
      <c r="H458" s="1" t="s">
        <v>1259</v>
      </c>
      <c r="I458" s="3">
        <v>0</v>
      </c>
      <c r="J458" s="54">
        <v>33333</v>
      </c>
      <c r="K458" s="1" t="s">
        <v>40</v>
      </c>
      <c r="L458" s="1" t="s">
        <v>41</v>
      </c>
      <c r="M458" s="1" t="s">
        <v>42</v>
      </c>
      <c r="N458" s="1" t="s">
        <v>37</v>
      </c>
      <c r="O458" s="1" t="s">
        <v>43</v>
      </c>
      <c r="P458" s="1" t="s">
        <v>43</v>
      </c>
      <c r="Q458" s="1" t="s">
        <v>43</v>
      </c>
      <c r="R458" s="3">
        <v>0</v>
      </c>
      <c r="S458" s="1" t="s">
        <v>44</v>
      </c>
      <c r="T458" s="1" t="s">
        <v>45</v>
      </c>
      <c r="U458" s="1" t="s">
        <v>1258</v>
      </c>
      <c r="V458" s="1" t="s">
        <v>46</v>
      </c>
      <c r="W458" s="1" t="s">
        <v>47</v>
      </c>
      <c r="X458" s="1" t="s">
        <v>1260</v>
      </c>
      <c r="Y458" s="1" t="s">
        <v>49</v>
      </c>
      <c r="Z458" s="1" t="s">
        <v>918</v>
      </c>
      <c r="AA458" s="1" t="s">
        <v>51</v>
      </c>
      <c r="AB458" s="1" t="s">
        <v>1260</v>
      </c>
      <c r="AC458" s="1" t="s">
        <v>37</v>
      </c>
    </row>
    <row r="459" spans="1:29" hidden="1" x14ac:dyDescent="0.25">
      <c r="A459" s="1" t="s">
        <v>33</v>
      </c>
      <c r="B459" s="1" t="s">
        <v>34</v>
      </c>
      <c r="C459" s="2">
        <v>44840</v>
      </c>
      <c r="D459" s="1" t="s">
        <v>35</v>
      </c>
      <c r="E459" s="1" t="s">
        <v>36</v>
      </c>
      <c r="F459" s="1" t="s">
        <v>37</v>
      </c>
      <c r="G459" s="1" t="s">
        <v>1261</v>
      </c>
      <c r="H459" s="1" t="s">
        <v>1262</v>
      </c>
      <c r="I459" s="3">
        <v>0</v>
      </c>
      <c r="J459" s="54">
        <v>133333</v>
      </c>
      <c r="K459" s="1" t="s">
        <v>40</v>
      </c>
      <c r="L459" s="1" t="s">
        <v>54</v>
      </c>
      <c r="M459" s="1" t="s">
        <v>55</v>
      </c>
      <c r="N459" s="1" t="s">
        <v>37</v>
      </c>
      <c r="O459" s="1" t="s">
        <v>43</v>
      </c>
      <c r="P459" s="1" t="s">
        <v>43</v>
      </c>
      <c r="Q459" s="1" t="s">
        <v>43</v>
      </c>
      <c r="R459" s="3">
        <v>0</v>
      </c>
      <c r="S459" s="1" t="s">
        <v>44</v>
      </c>
      <c r="T459" s="1" t="s">
        <v>45</v>
      </c>
      <c r="U459" s="1" t="s">
        <v>1261</v>
      </c>
      <c r="V459" s="1" t="s">
        <v>46</v>
      </c>
      <c r="W459" s="1" t="s">
        <v>47</v>
      </c>
      <c r="X459" s="1" t="s">
        <v>1263</v>
      </c>
      <c r="Y459" s="1" t="s">
        <v>49</v>
      </c>
      <c r="Z459" s="1" t="s">
        <v>918</v>
      </c>
      <c r="AA459" s="1" t="s">
        <v>51</v>
      </c>
      <c r="AB459" s="1" t="s">
        <v>1263</v>
      </c>
      <c r="AC459" s="1" t="s">
        <v>37</v>
      </c>
    </row>
    <row r="460" spans="1:29" hidden="1" x14ac:dyDescent="0.25">
      <c r="A460" s="1" t="s">
        <v>33</v>
      </c>
      <c r="B460" s="1" t="s">
        <v>34</v>
      </c>
      <c r="C460" s="2">
        <v>44841</v>
      </c>
      <c r="D460" s="1" t="s">
        <v>35</v>
      </c>
      <c r="E460" s="1" t="s">
        <v>36</v>
      </c>
      <c r="F460" s="1" t="s">
        <v>37</v>
      </c>
      <c r="G460" s="1" t="s">
        <v>1264</v>
      </c>
      <c r="H460" s="1" t="s">
        <v>1265</v>
      </c>
      <c r="I460" s="3">
        <v>0</v>
      </c>
      <c r="J460" s="54">
        <v>270539</v>
      </c>
      <c r="K460" s="1" t="s">
        <v>40</v>
      </c>
      <c r="L460" s="1" t="s">
        <v>67</v>
      </c>
      <c r="M460" s="1" t="s">
        <v>68</v>
      </c>
      <c r="N460" s="1" t="s">
        <v>37</v>
      </c>
      <c r="O460" s="1" t="s">
        <v>43</v>
      </c>
      <c r="P460" s="1" t="s">
        <v>43</v>
      </c>
      <c r="Q460" s="1" t="s">
        <v>43</v>
      </c>
      <c r="R460" s="3">
        <v>0</v>
      </c>
      <c r="S460" s="1" t="s">
        <v>44</v>
      </c>
      <c r="T460" s="1" t="s">
        <v>45</v>
      </c>
      <c r="U460" s="1" t="s">
        <v>1264</v>
      </c>
      <c r="V460" s="1" t="s">
        <v>46</v>
      </c>
      <c r="W460" s="1" t="s">
        <v>47</v>
      </c>
      <c r="X460" s="1" t="s">
        <v>1266</v>
      </c>
      <c r="Y460" s="1" t="s">
        <v>49</v>
      </c>
      <c r="Z460" s="1" t="s">
        <v>918</v>
      </c>
      <c r="AA460" s="1" t="s">
        <v>51</v>
      </c>
      <c r="AB460" s="1" t="s">
        <v>1266</v>
      </c>
      <c r="AC460" s="1" t="s">
        <v>37</v>
      </c>
    </row>
    <row r="461" spans="1:29" hidden="1" x14ac:dyDescent="0.25">
      <c r="A461" s="1" t="s">
        <v>33</v>
      </c>
      <c r="B461" s="1" t="s">
        <v>34</v>
      </c>
      <c r="C461" s="2">
        <v>44845</v>
      </c>
      <c r="D461" s="1" t="s">
        <v>35</v>
      </c>
      <c r="E461" s="1" t="s">
        <v>36</v>
      </c>
      <c r="F461" s="1" t="s">
        <v>37</v>
      </c>
      <c r="G461" s="1" t="s">
        <v>1267</v>
      </c>
      <c r="H461" s="1" t="s">
        <v>1268</v>
      </c>
      <c r="I461" s="3">
        <v>0</v>
      </c>
      <c r="J461" s="54">
        <v>41199</v>
      </c>
      <c r="K461" s="1" t="s">
        <v>40</v>
      </c>
      <c r="L461" s="1" t="s">
        <v>340</v>
      </c>
      <c r="M461" s="1" t="s">
        <v>341</v>
      </c>
      <c r="N461" s="1" t="s">
        <v>37</v>
      </c>
      <c r="O461" s="1" t="s">
        <v>43</v>
      </c>
      <c r="P461" s="1" t="s">
        <v>43</v>
      </c>
      <c r="Q461" s="1" t="s">
        <v>43</v>
      </c>
      <c r="R461" s="3">
        <v>0</v>
      </c>
      <c r="S461" s="1" t="s">
        <v>44</v>
      </c>
      <c r="T461" s="1" t="s">
        <v>45</v>
      </c>
      <c r="U461" s="1" t="s">
        <v>1267</v>
      </c>
      <c r="V461" s="1" t="s">
        <v>46</v>
      </c>
      <c r="W461" s="1" t="s">
        <v>47</v>
      </c>
      <c r="X461" s="1" t="s">
        <v>1269</v>
      </c>
      <c r="Y461" s="1" t="s">
        <v>49</v>
      </c>
      <c r="Z461" s="1" t="s">
        <v>918</v>
      </c>
      <c r="AA461" s="1" t="s">
        <v>51</v>
      </c>
      <c r="AB461" s="1" t="s">
        <v>1269</v>
      </c>
      <c r="AC461" s="1" t="s">
        <v>37</v>
      </c>
    </row>
    <row r="462" spans="1:29" hidden="1" x14ac:dyDescent="0.25">
      <c r="A462" s="1" t="s">
        <v>33</v>
      </c>
      <c r="B462" s="1" t="s">
        <v>34</v>
      </c>
      <c r="C462" s="2">
        <v>44846</v>
      </c>
      <c r="D462" s="1" t="s">
        <v>35</v>
      </c>
      <c r="E462" s="1" t="s">
        <v>36</v>
      </c>
      <c r="F462" s="1" t="s">
        <v>37</v>
      </c>
      <c r="G462" s="1" t="s">
        <v>1270</v>
      </c>
      <c r="H462" s="1" t="s">
        <v>1271</v>
      </c>
      <c r="I462" s="3">
        <v>0</v>
      </c>
      <c r="J462" s="54">
        <v>901593</v>
      </c>
      <c r="K462" s="1" t="s">
        <v>40</v>
      </c>
      <c r="L462" s="1" t="s">
        <v>41</v>
      </c>
      <c r="M462" s="1" t="s">
        <v>42</v>
      </c>
      <c r="N462" s="1" t="s">
        <v>37</v>
      </c>
      <c r="O462" s="1" t="s">
        <v>43</v>
      </c>
      <c r="P462" s="1" t="s">
        <v>43</v>
      </c>
      <c r="Q462" s="1" t="s">
        <v>43</v>
      </c>
      <c r="R462" s="3">
        <v>0</v>
      </c>
      <c r="S462" s="1" t="s">
        <v>44</v>
      </c>
      <c r="T462" s="1" t="s">
        <v>45</v>
      </c>
      <c r="U462" s="1" t="s">
        <v>1270</v>
      </c>
      <c r="V462" s="1" t="s">
        <v>46</v>
      </c>
      <c r="W462" s="1" t="s">
        <v>47</v>
      </c>
      <c r="X462" s="1" t="s">
        <v>1272</v>
      </c>
      <c r="Y462" s="1" t="s">
        <v>49</v>
      </c>
      <c r="Z462" s="1" t="s">
        <v>918</v>
      </c>
      <c r="AA462" s="1" t="s">
        <v>51</v>
      </c>
      <c r="AB462" s="1" t="s">
        <v>1272</v>
      </c>
      <c r="AC462" s="1" t="s">
        <v>37</v>
      </c>
    </row>
    <row r="463" spans="1:29" hidden="1" x14ac:dyDescent="0.25">
      <c r="A463" s="1" t="s">
        <v>33</v>
      </c>
      <c r="B463" s="1" t="s">
        <v>34</v>
      </c>
      <c r="C463" s="2">
        <v>44848</v>
      </c>
      <c r="D463" s="1" t="s">
        <v>35</v>
      </c>
      <c r="E463" s="1" t="s">
        <v>36</v>
      </c>
      <c r="F463" s="1" t="s">
        <v>37</v>
      </c>
      <c r="G463" s="1" t="s">
        <v>1273</v>
      </c>
      <c r="H463" s="1" t="s">
        <v>1274</v>
      </c>
      <c r="I463" s="3">
        <v>0</v>
      </c>
      <c r="J463" s="54">
        <v>169139</v>
      </c>
      <c r="K463" s="1" t="s">
        <v>40</v>
      </c>
      <c r="L463" s="1" t="s">
        <v>67</v>
      </c>
      <c r="M463" s="1" t="s">
        <v>68</v>
      </c>
      <c r="N463" s="1" t="s">
        <v>37</v>
      </c>
      <c r="O463" s="1" t="s">
        <v>43</v>
      </c>
      <c r="P463" s="1" t="s">
        <v>43</v>
      </c>
      <c r="Q463" s="1" t="s">
        <v>43</v>
      </c>
      <c r="R463" s="3">
        <v>0</v>
      </c>
      <c r="S463" s="1" t="s">
        <v>44</v>
      </c>
      <c r="T463" s="1" t="s">
        <v>45</v>
      </c>
      <c r="U463" s="1" t="s">
        <v>1273</v>
      </c>
      <c r="V463" s="1" t="s">
        <v>46</v>
      </c>
      <c r="W463" s="1" t="s">
        <v>47</v>
      </c>
      <c r="X463" s="1" t="s">
        <v>1275</v>
      </c>
      <c r="Y463" s="1" t="s">
        <v>49</v>
      </c>
      <c r="Z463" s="1" t="s">
        <v>918</v>
      </c>
      <c r="AA463" s="1" t="s">
        <v>51</v>
      </c>
      <c r="AB463" s="1" t="s">
        <v>1275</v>
      </c>
      <c r="AC463" s="1" t="s">
        <v>37</v>
      </c>
    </row>
    <row r="464" spans="1:29" hidden="1" x14ac:dyDescent="0.25">
      <c r="A464" s="1" t="s">
        <v>33</v>
      </c>
      <c r="B464" s="1" t="s">
        <v>34</v>
      </c>
      <c r="C464" s="2">
        <v>44853</v>
      </c>
      <c r="D464" s="1" t="s">
        <v>35</v>
      </c>
      <c r="E464" s="1" t="s">
        <v>36</v>
      </c>
      <c r="F464" s="1" t="s">
        <v>37</v>
      </c>
      <c r="G464" s="1" t="s">
        <v>1276</v>
      </c>
      <c r="H464" s="1" t="s">
        <v>1277</v>
      </c>
      <c r="I464" s="3">
        <v>0</v>
      </c>
      <c r="J464" s="54">
        <v>40434</v>
      </c>
      <c r="K464" s="1" t="s">
        <v>40</v>
      </c>
      <c r="L464" s="1" t="s">
        <v>340</v>
      </c>
      <c r="M464" s="1" t="s">
        <v>341</v>
      </c>
      <c r="N464" s="1" t="s">
        <v>37</v>
      </c>
      <c r="O464" s="1" t="s">
        <v>43</v>
      </c>
      <c r="P464" s="1" t="s">
        <v>43</v>
      </c>
      <c r="Q464" s="1" t="s">
        <v>43</v>
      </c>
      <c r="R464" s="3">
        <v>0</v>
      </c>
      <c r="S464" s="1" t="s">
        <v>44</v>
      </c>
      <c r="T464" s="1" t="s">
        <v>45</v>
      </c>
      <c r="U464" s="1" t="s">
        <v>1276</v>
      </c>
      <c r="V464" s="1" t="s">
        <v>46</v>
      </c>
      <c r="W464" s="1" t="s">
        <v>47</v>
      </c>
      <c r="X464" s="1" t="s">
        <v>1278</v>
      </c>
      <c r="Y464" s="1" t="s">
        <v>49</v>
      </c>
      <c r="Z464" s="1" t="s">
        <v>918</v>
      </c>
      <c r="AA464" s="1" t="s">
        <v>51</v>
      </c>
      <c r="AB464" s="1" t="s">
        <v>1278</v>
      </c>
      <c r="AC464" s="1" t="s">
        <v>37</v>
      </c>
    </row>
    <row r="465" spans="1:29" hidden="1" x14ac:dyDescent="0.25">
      <c r="A465" s="1" t="s">
        <v>33</v>
      </c>
      <c r="B465" s="1" t="s">
        <v>34</v>
      </c>
      <c r="C465" s="2">
        <v>44854</v>
      </c>
      <c r="D465" s="1" t="s">
        <v>35</v>
      </c>
      <c r="E465" s="1" t="s">
        <v>36</v>
      </c>
      <c r="F465" s="1" t="s">
        <v>37</v>
      </c>
      <c r="G465" s="1" t="s">
        <v>1279</v>
      </c>
      <c r="H465" s="1" t="s">
        <v>1280</v>
      </c>
      <c r="I465" s="3">
        <v>0</v>
      </c>
      <c r="J465" s="54">
        <v>33333</v>
      </c>
      <c r="K465" s="1" t="s">
        <v>40</v>
      </c>
      <c r="L465" s="1" t="s">
        <v>41</v>
      </c>
      <c r="M465" s="1" t="s">
        <v>42</v>
      </c>
      <c r="N465" s="1" t="s">
        <v>37</v>
      </c>
      <c r="O465" s="1" t="s">
        <v>43</v>
      </c>
      <c r="P465" s="1" t="s">
        <v>43</v>
      </c>
      <c r="Q465" s="1" t="s">
        <v>43</v>
      </c>
      <c r="R465" s="3">
        <v>0</v>
      </c>
      <c r="S465" s="1" t="s">
        <v>44</v>
      </c>
      <c r="T465" s="1" t="s">
        <v>45</v>
      </c>
      <c r="U465" s="1" t="s">
        <v>1279</v>
      </c>
      <c r="V465" s="1" t="s">
        <v>46</v>
      </c>
      <c r="W465" s="1" t="s">
        <v>47</v>
      </c>
      <c r="X465" s="1" t="s">
        <v>1281</v>
      </c>
      <c r="Y465" s="1" t="s">
        <v>49</v>
      </c>
      <c r="Z465" s="1" t="s">
        <v>918</v>
      </c>
      <c r="AA465" s="1" t="s">
        <v>51</v>
      </c>
      <c r="AB465" s="1" t="s">
        <v>1281</v>
      </c>
      <c r="AC465" s="1" t="s">
        <v>37</v>
      </c>
    </row>
    <row r="466" spans="1:29" hidden="1" x14ac:dyDescent="0.25">
      <c r="A466" s="1" t="s">
        <v>33</v>
      </c>
      <c r="B466" s="1" t="s">
        <v>34</v>
      </c>
      <c r="C466" s="2">
        <v>44858</v>
      </c>
      <c r="D466" s="1" t="s">
        <v>35</v>
      </c>
      <c r="E466" s="1" t="s">
        <v>36</v>
      </c>
      <c r="F466" s="1" t="s">
        <v>37</v>
      </c>
      <c r="G466" s="1" t="s">
        <v>1282</v>
      </c>
      <c r="H466" s="1" t="s">
        <v>1283</v>
      </c>
      <c r="I466" s="3">
        <v>0</v>
      </c>
      <c r="J466" s="54">
        <v>214775</v>
      </c>
      <c r="K466" s="1" t="s">
        <v>40</v>
      </c>
      <c r="L466" s="1" t="s">
        <v>54</v>
      </c>
      <c r="M466" s="1" t="s">
        <v>55</v>
      </c>
      <c r="N466" s="1" t="s">
        <v>37</v>
      </c>
      <c r="O466" s="1" t="s">
        <v>43</v>
      </c>
      <c r="P466" s="1" t="s">
        <v>43</v>
      </c>
      <c r="Q466" s="1" t="s">
        <v>43</v>
      </c>
      <c r="R466" s="3">
        <v>0</v>
      </c>
      <c r="S466" s="1" t="s">
        <v>44</v>
      </c>
      <c r="T466" s="1" t="s">
        <v>45</v>
      </c>
      <c r="U466" s="1" t="s">
        <v>1282</v>
      </c>
      <c r="V466" s="1" t="s">
        <v>46</v>
      </c>
      <c r="W466" s="1" t="s">
        <v>47</v>
      </c>
      <c r="X466" s="1" t="s">
        <v>1284</v>
      </c>
      <c r="Y466" s="1" t="s">
        <v>49</v>
      </c>
      <c r="Z466" s="1" t="s">
        <v>918</v>
      </c>
      <c r="AA466" s="1" t="s">
        <v>51</v>
      </c>
      <c r="AB466" s="1" t="s">
        <v>1284</v>
      </c>
      <c r="AC466" s="1" t="s">
        <v>37</v>
      </c>
    </row>
    <row r="467" spans="1:29" hidden="1" x14ac:dyDescent="0.25">
      <c r="A467" s="1" t="s">
        <v>33</v>
      </c>
      <c r="B467" s="1" t="s">
        <v>34</v>
      </c>
      <c r="C467" s="2">
        <v>44861</v>
      </c>
      <c r="D467" s="1" t="s">
        <v>35</v>
      </c>
      <c r="E467" s="1" t="s">
        <v>36</v>
      </c>
      <c r="F467" s="1" t="s">
        <v>37</v>
      </c>
      <c r="G467" s="1" t="s">
        <v>1285</v>
      </c>
      <c r="H467" s="1" t="s">
        <v>1286</v>
      </c>
      <c r="I467" s="3">
        <v>0</v>
      </c>
      <c r="J467" s="54">
        <v>139328</v>
      </c>
      <c r="K467" s="1" t="s">
        <v>40</v>
      </c>
      <c r="L467" s="1" t="s">
        <v>340</v>
      </c>
      <c r="M467" s="1" t="s">
        <v>341</v>
      </c>
      <c r="N467" s="1" t="s">
        <v>37</v>
      </c>
      <c r="O467" s="1" t="s">
        <v>43</v>
      </c>
      <c r="P467" s="1" t="s">
        <v>43</v>
      </c>
      <c r="Q467" s="1" t="s">
        <v>43</v>
      </c>
      <c r="R467" s="3">
        <v>0</v>
      </c>
      <c r="S467" s="1" t="s">
        <v>44</v>
      </c>
      <c r="T467" s="1" t="s">
        <v>45</v>
      </c>
      <c r="U467" s="1" t="s">
        <v>1285</v>
      </c>
      <c r="V467" s="1" t="s">
        <v>46</v>
      </c>
      <c r="W467" s="1" t="s">
        <v>47</v>
      </c>
      <c r="X467" s="1" t="s">
        <v>1287</v>
      </c>
      <c r="Y467" s="1" t="s">
        <v>49</v>
      </c>
      <c r="Z467" s="1" t="s">
        <v>918</v>
      </c>
      <c r="AA467" s="1" t="s">
        <v>51</v>
      </c>
      <c r="AB467" s="1" t="s">
        <v>1287</v>
      </c>
      <c r="AC467" s="1" t="s">
        <v>37</v>
      </c>
    </row>
    <row r="468" spans="1:29" hidden="1" x14ac:dyDescent="0.25">
      <c r="A468" s="1" t="s">
        <v>33</v>
      </c>
      <c r="B468" s="1" t="s">
        <v>34</v>
      </c>
      <c r="C468" s="2">
        <v>44862</v>
      </c>
      <c r="D468" s="1" t="s">
        <v>35</v>
      </c>
      <c r="E468" s="1" t="s">
        <v>36</v>
      </c>
      <c r="F468" s="1" t="s">
        <v>37</v>
      </c>
      <c r="G468" s="1" t="s">
        <v>1288</v>
      </c>
      <c r="H468" s="1" t="s">
        <v>1289</v>
      </c>
      <c r="I468" s="3">
        <v>0</v>
      </c>
      <c r="J468" s="54">
        <v>552762</v>
      </c>
      <c r="K468" s="1" t="s">
        <v>40</v>
      </c>
      <c r="L468" s="1" t="s">
        <v>41</v>
      </c>
      <c r="M468" s="1" t="s">
        <v>42</v>
      </c>
      <c r="N468" s="1" t="s">
        <v>37</v>
      </c>
      <c r="O468" s="1" t="s">
        <v>43</v>
      </c>
      <c r="P468" s="1" t="s">
        <v>43</v>
      </c>
      <c r="Q468" s="1" t="s">
        <v>43</v>
      </c>
      <c r="R468" s="3">
        <v>0</v>
      </c>
      <c r="S468" s="1" t="s">
        <v>44</v>
      </c>
      <c r="T468" s="1" t="s">
        <v>45</v>
      </c>
      <c r="U468" s="1" t="s">
        <v>1288</v>
      </c>
      <c r="V468" s="1" t="s">
        <v>46</v>
      </c>
      <c r="W468" s="1" t="s">
        <v>47</v>
      </c>
      <c r="X468" s="1" t="s">
        <v>1290</v>
      </c>
      <c r="Y468" s="1" t="s">
        <v>49</v>
      </c>
      <c r="Z468" s="1" t="s">
        <v>918</v>
      </c>
      <c r="AA468" s="1" t="s">
        <v>51</v>
      </c>
      <c r="AB468" s="1" t="s">
        <v>1290</v>
      </c>
      <c r="AC468" s="1" t="s">
        <v>37</v>
      </c>
    </row>
    <row r="469" spans="1:29" hidden="1" x14ac:dyDescent="0.25">
      <c r="A469" s="1" t="s">
        <v>33</v>
      </c>
      <c r="B469" s="1" t="s">
        <v>34</v>
      </c>
      <c r="C469" s="2">
        <v>44862</v>
      </c>
      <c r="D469" s="1" t="s">
        <v>35</v>
      </c>
      <c r="E469" s="1" t="s">
        <v>36</v>
      </c>
      <c r="F469" s="1" t="s">
        <v>37</v>
      </c>
      <c r="G469" s="1" t="s">
        <v>1291</v>
      </c>
      <c r="H469" s="1" t="s">
        <v>1292</v>
      </c>
      <c r="I469" s="3">
        <v>0</v>
      </c>
      <c r="J469" s="54">
        <v>66910</v>
      </c>
      <c r="K469" s="1" t="s">
        <v>40</v>
      </c>
      <c r="L469" s="1" t="s">
        <v>41</v>
      </c>
      <c r="M469" s="1" t="s">
        <v>42</v>
      </c>
      <c r="N469" s="1" t="s">
        <v>37</v>
      </c>
      <c r="O469" s="1" t="s">
        <v>43</v>
      </c>
      <c r="P469" s="1" t="s">
        <v>43</v>
      </c>
      <c r="Q469" s="1" t="s">
        <v>43</v>
      </c>
      <c r="R469" s="3">
        <v>0</v>
      </c>
      <c r="S469" s="1" t="s">
        <v>44</v>
      </c>
      <c r="T469" s="1" t="s">
        <v>45</v>
      </c>
      <c r="U469" s="1" t="s">
        <v>1291</v>
      </c>
      <c r="V469" s="1" t="s">
        <v>46</v>
      </c>
      <c r="W469" s="1" t="s">
        <v>47</v>
      </c>
      <c r="X469" s="1" t="s">
        <v>1293</v>
      </c>
      <c r="Y469" s="1" t="s">
        <v>49</v>
      </c>
      <c r="Z469" s="1" t="s">
        <v>918</v>
      </c>
      <c r="AA469" s="1" t="s">
        <v>51</v>
      </c>
      <c r="AB469" s="1" t="s">
        <v>1293</v>
      </c>
      <c r="AC469" s="1" t="s">
        <v>37</v>
      </c>
    </row>
    <row r="470" spans="1:29" hidden="1" x14ac:dyDescent="0.25">
      <c r="A470" s="1" t="s">
        <v>33</v>
      </c>
      <c r="B470" s="1" t="s">
        <v>34</v>
      </c>
      <c r="C470" s="2">
        <v>44865</v>
      </c>
      <c r="D470" s="1" t="s">
        <v>73</v>
      </c>
      <c r="E470" s="1" t="s">
        <v>74</v>
      </c>
      <c r="F470" s="1" t="s">
        <v>37</v>
      </c>
      <c r="G470" s="1" t="s">
        <v>1294</v>
      </c>
      <c r="H470" s="1" t="s">
        <v>76</v>
      </c>
      <c r="I470" s="3">
        <v>33334</v>
      </c>
      <c r="J470" s="3">
        <v>0</v>
      </c>
      <c r="K470" s="1" t="s">
        <v>40</v>
      </c>
      <c r="L470" s="1" t="s">
        <v>41</v>
      </c>
      <c r="M470" s="1" t="s">
        <v>42</v>
      </c>
      <c r="N470" s="1" t="s">
        <v>89</v>
      </c>
      <c r="O470" s="1" t="s">
        <v>90</v>
      </c>
      <c r="P470" s="1" t="s">
        <v>43</v>
      </c>
      <c r="Q470" s="1" t="s">
        <v>43</v>
      </c>
      <c r="R470" s="3">
        <v>0</v>
      </c>
      <c r="S470" s="1" t="s">
        <v>44</v>
      </c>
      <c r="T470" s="1" t="s">
        <v>45</v>
      </c>
      <c r="U470" s="1" t="s">
        <v>1294</v>
      </c>
      <c r="V470" s="1" t="s">
        <v>46</v>
      </c>
      <c r="W470" s="1" t="s">
        <v>975</v>
      </c>
      <c r="X470" s="1" t="s">
        <v>1295</v>
      </c>
      <c r="Y470" s="1" t="s">
        <v>83</v>
      </c>
      <c r="Z470" s="1" t="s">
        <v>1230</v>
      </c>
      <c r="AA470" s="1" t="s">
        <v>51</v>
      </c>
      <c r="AB470" s="1" t="s">
        <v>1295</v>
      </c>
      <c r="AC470" s="1" t="s">
        <v>37</v>
      </c>
    </row>
    <row r="471" spans="1:29" hidden="1" x14ac:dyDescent="0.25">
      <c r="A471" s="1" t="s">
        <v>33</v>
      </c>
      <c r="B471" s="1" t="s">
        <v>34</v>
      </c>
      <c r="C471" s="2">
        <v>44865</v>
      </c>
      <c r="D471" s="1" t="s">
        <v>73</v>
      </c>
      <c r="E471" s="1" t="s">
        <v>74</v>
      </c>
      <c r="F471" s="1" t="s">
        <v>37</v>
      </c>
      <c r="G471" s="1" t="s">
        <v>1294</v>
      </c>
      <c r="H471" s="1" t="s">
        <v>76</v>
      </c>
      <c r="I471" s="3">
        <v>66667</v>
      </c>
      <c r="J471" s="3">
        <v>0</v>
      </c>
      <c r="K471" s="1" t="s">
        <v>40</v>
      </c>
      <c r="L471" s="1" t="s">
        <v>41</v>
      </c>
      <c r="M471" s="1" t="s">
        <v>42</v>
      </c>
      <c r="N471" s="1" t="s">
        <v>295</v>
      </c>
      <c r="O471" s="1" t="s">
        <v>296</v>
      </c>
      <c r="P471" s="1" t="s">
        <v>43</v>
      </c>
      <c r="Q471" s="1" t="s">
        <v>43</v>
      </c>
      <c r="R471" s="3">
        <v>0</v>
      </c>
      <c r="S471" s="1" t="s">
        <v>44</v>
      </c>
      <c r="T471" s="1" t="s">
        <v>45</v>
      </c>
      <c r="U471" s="1" t="s">
        <v>1294</v>
      </c>
      <c r="V471" s="1" t="s">
        <v>46</v>
      </c>
      <c r="W471" s="1" t="s">
        <v>975</v>
      </c>
      <c r="X471" s="1" t="s">
        <v>1295</v>
      </c>
      <c r="Y471" s="1" t="s">
        <v>83</v>
      </c>
      <c r="Z471" s="1" t="s">
        <v>1230</v>
      </c>
      <c r="AA471" s="1" t="s">
        <v>51</v>
      </c>
      <c r="AB471" s="1" t="s">
        <v>1295</v>
      </c>
      <c r="AC471" s="1" t="s">
        <v>37</v>
      </c>
    </row>
    <row r="472" spans="1:29" hidden="1" x14ac:dyDescent="0.25">
      <c r="A472" s="1" t="s">
        <v>33</v>
      </c>
      <c r="B472" s="1" t="s">
        <v>34</v>
      </c>
      <c r="C472" s="2">
        <v>44865</v>
      </c>
      <c r="D472" s="1" t="s">
        <v>73</v>
      </c>
      <c r="E472" s="1" t="s">
        <v>74</v>
      </c>
      <c r="F472" s="1" t="s">
        <v>37</v>
      </c>
      <c r="G472" s="1" t="s">
        <v>1294</v>
      </c>
      <c r="H472" s="1" t="s">
        <v>76</v>
      </c>
      <c r="I472" s="3">
        <v>33334</v>
      </c>
      <c r="J472" s="3">
        <v>0</v>
      </c>
      <c r="K472" s="1" t="s">
        <v>40</v>
      </c>
      <c r="L472" s="1" t="s">
        <v>41</v>
      </c>
      <c r="M472" s="1" t="s">
        <v>42</v>
      </c>
      <c r="N472" s="1" t="s">
        <v>295</v>
      </c>
      <c r="O472" s="1" t="s">
        <v>296</v>
      </c>
      <c r="P472" s="1" t="s">
        <v>43</v>
      </c>
      <c r="Q472" s="1" t="s">
        <v>43</v>
      </c>
      <c r="R472" s="3">
        <v>0</v>
      </c>
      <c r="S472" s="1" t="s">
        <v>44</v>
      </c>
      <c r="T472" s="1" t="s">
        <v>45</v>
      </c>
      <c r="U472" s="1" t="s">
        <v>1294</v>
      </c>
      <c r="V472" s="1" t="s">
        <v>46</v>
      </c>
      <c r="W472" s="1" t="s">
        <v>975</v>
      </c>
      <c r="X472" s="1" t="s">
        <v>1295</v>
      </c>
      <c r="Y472" s="1" t="s">
        <v>83</v>
      </c>
      <c r="Z472" s="1" t="s">
        <v>1230</v>
      </c>
      <c r="AA472" s="1" t="s">
        <v>51</v>
      </c>
      <c r="AB472" s="1" t="s">
        <v>1295</v>
      </c>
      <c r="AC472" s="1" t="s">
        <v>37</v>
      </c>
    </row>
    <row r="473" spans="1:29" hidden="1" x14ac:dyDescent="0.25">
      <c r="A473" s="1" t="s">
        <v>33</v>
      </c>
      <c r="B473" s="1" t="s">
        <v>34</v>
      </c>
      <c r="C473" s="2">
        <v>44865</v>
      </c>
      <c r="D473" s="1" t="s">
        <v>73</v>
      </c>
      <c r="E473" s="1" t="s">
        <v>74</v>
      </c>
      <c r="F473" s="1" t="s">
        <v>37</v>
      </c>
      <c r="G473" s="1" t="s">
        <v>1294</v>
      </c>
      <c r="H473" s="1" t="s">
        <v>76</v>
      </c>
      <c r="I473" s="3">
        <v>133334</v>
      </c>
      <c r="J473" s="3">
        <v>0</v>
      </c>
      <c r="K473" s="1" t="s">
        <v>40</v>
      </c>
      <c r="L473" s="1" t="s">
        <v>62</v>
      </c>
      <c r="M473" s="1" t="s">
        <v>63</v>
      </c>
      <c r="N473" s="1" t="s">
        <v>79</v>
      </c>
      <c r="O473" s="1" t="s">
        <v>80</v>
      </c>
      <c r="P473" s="1" t="s">
        <v>43</v>
      </c>
      <c r="Q473" s="1" t="s">
        <v>43</v>
      </c>
      <c r="R473" s="3">
        <v>0</v>
      </c>
      <c r="S473" s="1" t="s">
        <v>44</v>
      </c>
      <c r="T473" s="1" t="s">
        <v>45</v>
      </c>
      <c r="U473" s="1" t="s">
        <v>1294</v>
      </c>
      <c r="V473" s="1" t="s">
        <v>46</v>
      </c>
      <c r="W473" s="1" t="s">
        <v>975</v>
      </c>
      <c r="X473" s="1" t="s">
        <v>1295</v>
      </c>
      <c r="Y473" s="1" t="s">
        <v>83</v>
      </c>
      <c r="Z473" s="1" t="s">
        <v>1230</v>
      </c>
      <c r="AA473" s="1" t="s">
        <v>51</v>
      </c>
      <c r="AB473" s="1" t="s">
        <v>1295</v>
      </c>
      <c r="AC473" s="1" t="s">
        <v>37</v>
      </c>
    </row>
    <row r="474" spans="1:29" hidden="1" x14ac:dyDescent="0.25">
      <c r="A474" s="1" t="s">
        <v>33</v>
      </c>
      <c r="B474" s="1" t="s">
        <v>34</v>
      </c>
      <c r="C474" s="2">
        <v>44865</v>
      </c>
      <c r="D474" s="1" t="s">
        <v>73</v>
      </c>
      <c r="E474" s="1" t="s">
        <v>74</v>
      </c>
      <c r="F474" s="1" t="s">
        <v>37</v>
      </c>
      <c r="G474" s="1" t="s">
        <v>1294</v>
      </c>
      <c r="H474" s="1" t="s">
        <v>76</v>
      </c>
      <c r="I474" s="3">
        <v>33334</v>
      </c>
      <c r="J474" s="3">
        <v>0</v>
      </c>
      <c r="K474" s="1" t="s">
        <v>40</v>
      </c>
      <c r="L474" s="1" t="s">
        <v>41</v>
      </c>
      <c r="M474" s="1" t="s">
        <v>42</v>
      </c>
      <c r="N474" s="1" t="s">
        <v>79</v>
      </c>
      <c r="O474" s="1" t="s">
        <v>80</v>
      </c>
      <c r="P474" s="1" t="s">
        <v>43</v>
      </c>
      <c r="Q474" s="1" t="s">
        <v>43</v>
      </c>
      <c r="R474" s="3">
        <v>0</v>
      </c>
      <c r="S474" s="1" t="s">
        <v>44</v>
      </c>
      <c r="T474" s="1" t="s">
        <v>45</v>
      </c>
      <c r="U474" s="1" t="s">
        <v>1294</v>
      </c>
      <c r="V474" s="1" t="s">
        <v>46</v>
      </c>
      <c r="W474" s="1" t="s">
        <v>975</v>
      </c>
      <c r="X474" s="1" t="s">
        <v>1295</v>
      </c>
      <c r="Y474" s="1" t="s">
        <v>83</v>
      </c>
      <c r="Z474" s="1" t="s">
        <v>1230</v>
      </c>
      <c r="AA474" s="1" t="s">
        <v>51</v>
      </c>
      <c r="AB474" s="1" t="s">
        <v>1295</v>
      </c>
      <c r="AC474" s="1" t="s">
        <v>37</v>
      </c>
    </row>
    <row r="475" spans="1:29" hidden="1" x14ac:dyDescent="0.25">
      <c r="A475" s="1" t="s">
        <v>33</v>
      </c>
      <c r="B475" s="1" t="s">
        <v>34</v>
      </c>
      <c r="C475" s="2">
        <v>44865</v>
      </c>
      <c r="D475" s="1" t="s">
        <v>73</v>
      </c>
      <c r="E475" s="1" t="s">
        <v>74</v>
      </c>
      <c r="F475" s="1" t="s">
        <v>37</v>
      </c>
      <c r="G475" s="1" t="s">
        <v>1294</v>
      </c>
      <c r="H475" s="1" t="s">
        <v>76</v>
      </c>
      <c r="I475" s="3">
        <v>33705</v>
      </c>
      <c r="J475" s="3">
        <v>0</v>
      </c>
      <c r="K475" s="1" t="s">
        <v>40</v>
      </c>
      <c r="L475" s="1" t="s">
        <v>41</v>
      </c>
      <c r="M475" s="1" t="s">
        <v>42</v>
      </c>
      <c r="N475" s="1" t="s">
        <v>79</v>
      </c>
      <c r="O475" s="1" t="s">
        <v>80</v>
      </c>
      <c r="P475" s="1" t="s">
        <v>43</v>
      </c>
      <c r="Q475" s="1" t="s">
        <v>43</v>
      </c>
      <c r="R475" s="3">
        <v>0</v>
      </c>
      <c r="S475" s="1" t="s">
        <v>44</v>
      </c>
      <c r="T475" s="1" t="s">
        <v>45</v>
      </c>
      <c r="U475" s="1" t="s">
        <v>1294</v>
      </c>
      <c r="V475" s="1" t="s">
        <v>46</v>
      </c>
      <c r="W475" s="1" t="s">
        <v>975</v>
      </c>
      <c r="X475" s="1" t="s">
        <v>1295</v>
      </c>
      <c r="Y475" s="1" t="s">
        <v>83</v>
      </c>
      <c r="Z475" s="1" t="s">
        <v>1230</v>
      </c>
      <c r="AA475" s="1" t="s">
        <v>51</v>
      </c>
      <c r="AB475" s="1" t="s">
        <v>1295</v>
      </c>
      <c r="AC475" s="1" t="s">
        <v>37</v>
      </c>
    </row>
    <row r="476" spans="1:29" hidden="1" x14ac:dyDescent="0.25">
      <c r="A476" s="1" t="s">
        <v>33</v>
      </c>
      <c r="B476" s="1" t="s">
        <v>34</v>
      </c>
      <c r="C476" s="2">
        <v>44865</v>
      </c>
      <c r="D476" s="1" t="s">
        <v>73</v>
      </c>
      <c r="E476" s="1" t="s">
        <v>74</v>
      </c>
      <c r="F476" s="1" t="s">
        <v>37</v>
      </c>
      <c r="G476" s="1" t="s">
        <v>1294</v>
      </c>
      <c r="H476" s="1" t="s">
        <v>76</v>
      </c>
      <c r="I476" s="3">
        <v>333334</v>
      </c>
      <c r="J476" s="3">
        <v>0</v>
      </c>
      <c r="K476" s="1" t="s">
        <v>40</v>
      </c>
      <c r="L476" s="1" t="s">
        <v>54</v>
      </c>
      <c r="M476" s="1" t="s">
        <v>55</v>
      </c>
      <c r="N476" s="1" t="s">
        <v>79</v>
      </c>
      <c r="O476" s="1" t="s">
        <v>80</v>
      </c>
      <c r="P476" s="1" t="s">
        <v>43</v>
      </c>
      <c r="Q476" s="1" t="s">
        <v>43</v>
      </c>
      <c r="R476" s="3">
        <v>0</v>
      </c>
      <c r="S476" s="1" t="s">
        <v>44</v>
      </c>
      <c r="T476" s="1" t="s">
        <v>45</v>
      </c>
      <c r="U476" s="1" t="s">
        <v>1294</v>
      </c>
      <c r="V476" s="1" t="s">
        <v>46</v>
      </c>
      <c r="W476" s="1" t="s">
        <v>975</v>
      </c>
      <c r="X476" s="1" t="s">
        <v>1295</v>
      </c>
      <c r="Y476" s="1" t="s">
        <v>83</v>
      </c>
      <c r="Z476" s="1" t="s">
        <v>1230</v>
      </c>
      <c r="AA476" s="1" t="s">
        <v>51</v>
      </c>
      <c r="AB476" s="1" t="s">
        <v>1295</v>
      </c>
      <c r="AC476" s="1" t="s">
        <v>37</v>
      </c>
    </row>
    <row r="477" spans="1:29" hidden="1" x14ac:dyDescent="0.25">
      <c r="A477" s="1" t="s">
        <v>33</v>
      </c>
      <c r="B477" s="1" t="s">
        <v>34</v>
      </c>
      <c r="C477" s="2">
        <v>44865</v>
      </c>
      <c r="D477" s="1" t="s">
        <v>73</v>
      </c>
      <c r="E477" s="1" t="s">
        <v>74</v>
      </c>
      <c r="F477" s="1" t="s">
        <v>37</v>
      </c>
      <c r="G477" s="1" t="s">
        <v>1294</v>
      </c>
      <c r="H477" s="1" t="s">
        <v>76</v>
      </c>
      <c r="I477" s="3">
        <v>33334</v>
      </c>
      <c r="J477" s="3">
        <v>0</v>
      </c>
      <c r="K477" s="1" t="s">
        <v>40</v>
      </c>
      <c r="L477" s="1" t="s">
        <v>54</v>
      </c>
      <c r="M477" s="1" t="s">
        <v>55</v>
      </c>
      <c r="N477" s="1" t="s">
        <v>79</v>
      </c>
      <c r="O477" s="1" t="s">
        <v>80</v>
      </c>
      <c r="P477" s="1" t="s">
        <v>43</v>
      </c>
      <c r="Q477" s="1" t="s">
        <v>43</v>
      </c>
      <c r="R477" s="3">
        <v>0</v>
      </c>
      <c r="S477" s="1" t="s">
        <v>44</v>
      </c>
      <c r="T477" s="1" t="s">
        <v>45</v>
      </c>
      <c r="U477" s="1" t="s">
        <v>1294</v>
      </c>
      <c r="V477" s="1" t="s">
        <v>46</v>
      </c>
      <c r="W477" s="1" t="s">
        <v>975</v>
      </c>
      <c r="X477" s="1" t="s">
        <v>1295</v>
      </c>
      <c r="Y477" s="1" t="s">
        <v>83</v>
      </c>
      <c r="Z477" s="1" t="s">
        <v>1230</v>
      </c>
      <c r="AA477" s="1" t="s">
        <v>51</v>
      </c>
      <c r="AB477" s="1" t="s">
        <v>1295</v>
      </c>
      <c r="AC477" s="1" t="s">
        <v>37</v>
      </c>
    </row>
    <row r="478" spans="1:29" hidden="1" x14ac:dyDescent="0.25">
      <c r="A478" s="1" t="s">
        <v>33</v>
      </c>
      <c r="B478" s="1" t="s">
        <v>34</v>
      </c>
      <c r="C478" s="2">
        <v>44865</v>
      </c>
      <c r="D478" s="1" t="s">
        <v>73</v>
      </c>
      <c r="E478" s="1" t="s">
        <v>74</v>
      </c>
      <c r="F478" s="1" t="s">
        <v>37</v>
      </c>
      <c r="G478" s="1" t="s">
        <v>1294</v>
      </c>
      <c r="H478" s="1" t="s">
        <v>76</v>
      </c>
      <c r="I478" s="3">
        <v>118916</v>
      </c>
      <c r="J478" s="3">
        <v>0</v>
      </c>
      <c r="K478" s="1" t="s">
        <v>40</v>
      </c>
      <c r="L478" s="1" t="s">
        <v>214</v>
      </c>
      <c r="M478" s="1" t="s">
        <v>215</v>
      </c>
      <c r="N478" s="1" t="s">
        <v>79</v>
      </c>
      <c r="O478" s="1" t="s">
        <v>80</v>
      </c>
      <c r="P478" s="1" t="s">
        <v>43</v>
      </c>
      <c r="Q478" s="1" t="s">
        <v>43</v>
      </c>
      <c r="R478" s="3">
        <v>0</v>
      </c>
      <c r="S478" s="1" t="s">
        <v>44</v>
      </c>
      <c r="T478" s="1" t="s">
        <v>45</v>
      </c>
      <c r="U478" s="1" t="s">
        <v>1294</v>
      </c>
      <c r="V478" s="1" t="s">
        <v>46</v>
      </c>
      <c r="W478" s="1" t="s">
        <v>975</v>
      </c>
      <c r="X478" s="1" t="s">
        <v>1295</v>
      </c>
      <c r="Y478" s="1" t="s">
        <v>83</v>
      </c>
      <c r="Z478" s="1" t="s">
        <v>1230</v>
      </c>
      <c r="AA478" s="1" t="s">
        <v>51</v>
      </c>
      <c r="AB478" s="1" t="s">
        <v>1295</v>
      </c>
      <c r="AC478" s="1" t="s">
        <v>37</v>
      </c>
    </row>
    <row r="479" spans="1:29" hidden="1" x14ac:dyDescent="0.25">
      <c r="A479" s="1" t="s">
        <v>33</v>
      </c>
      <c r="B479" s="1" t="s">
        <v>34</v>
      </c>
      <c r="C479" s="2">
        <v>44865</v>
      </c>
      <c r="D479" s="1" t="s">
        <v>73</v>
      </c>
      <c r="E479" s="1" t="s">
        <v>74</v>
      </c>
      <c r="F479" s="1" t="s">
        <v>37</v>
      </c>
      <c r="G479" s="1" t="s">
        <v>1294</v>
      </c>
      <c r="H479" s="1" t="s">
        <v>76</v>
      </c>
      <c r="I479" s="3">
        <v>33334</v>
      </c>
      <c r="J479" s="3">
        <v>0</v>
      </c>
      <c r="K479" s="1" t="s">
        <v>40</v>
      </c>
      <c r="L479" s="1" t="s">
        <v>67</v>
      </c>
      <c r="M479" s="1" t="s">
        <v>68</v>
      </c>
      <c r="N479" s="1" t="s">
        <v>79</v>
      </c>
      <c r="O479" s="1" t="s">
        <v>80</v>
      </c>
      <c r="P479" s="1" t="s">
        <v>43</v>
      </c>
      <c r="Q479" s="1" t="s">
        <v>43</v>
      </c>
      <c r="R479" s="3">
        <v>0</v>
      </c>
      <c r="S479" s="1" t="s">
        <v>44</v>
      </c>
      <c r="T479" s="1" t="s">
        <v>45</v>
      </c>
      <c r="U479" s="1" t="s">
        <v>1294</v>
      </c>
      <c r="V479" s="1" t="s">
        <v>46</v>
      </c>
      <c r="W479" s="1" t="s">
        <v>975</v>
      </c>
      <c r="X479" s="1" t="s">
        <v>1295</v>
      </c>
      <c r="Y479" s="1" t="s">
        <v>83</v>
      </c>
      <c r="Z479" s="1" t="s">
        <v>1230</v>
      </c>
      <c r="AA479" s="1" t="s">
        <v>51</v>
      </c>
      <c r="AB479" s="1" t="s">
        <v>1295</v>
      </c>
      <c r="AC479" s="1" t="s">
        <v>37</v>
      </c>
    </row>
    <row r="480" spans="1:29" hidden="1" x14ac:dyDescent="0.25">
      <c r="A480" s="1" t="s">
        <v>33</v>
      </c>
      <c r="B480" s="1" t="s">
        <v>34</v>
      </c>
      <c r="C480" s="2">
        <v>44865</v>
      </c>
      <c r="D480" s="1" t="s">
        <v>73</v>
      </c>
      <c r="E480" s="1" t="s">
        <v>74</v>
      </c>
      <c r="F480" s="1" t="s">
        <v>37</v>
      </c>
      <c r="G480" s="1" t="s">
        <v>1294</v>
      </c>
      <c r="H480" s="1" t="s">
        <v>76</v>
      </c>
      <c r="I480" s="3">
        <v>300001</v>
      </c>
      <c r="J480" s="3">
        <v>0</v>
      </c>
      <c r="K480" s="1" t="s">
        <v>40</v>
      </c>
      <c r="L480" s="1" t="s">
        <v>67</v>
      </c>
      <c r="M480" s="1" t="s">
        <v>68</v>
      </c>
      <c r="N480" s="1" t="s">
        <v>79</v>
      </c>
      <c r="O480" s="1" t="s">
        <v>80</v>
      </c>
      <c r="P480" s="1" t="s">
        <v>43</v>
      </c>
      <c r="Q480" s="1" t="s">
        <v>43</v>
      </c>
      <c r="R480" s="3">
        <v>0</v>
      </c>
      <c r="S480" s="1" t="s">
        <v>44</v>
      </c>
      <c r="T480" s="1" t="s">
        <v>45</v>
      </c>
      <c r="U480" s="1" t="s">
        <v>1294</v>
      </c>
      <c r="V480" s="1" t="s">
        <v>46</v>
      </c>
      <c r="W480" s="1" t="s">
        <v>975</v>
      </c>
      <c r="X480" s="1" t="s">
        <v>1295</v>
      </c>
      <c r="Y480" s="1" t="s">
        <v>83</v>
      </c>
      <c r="Z480" s="1" t="s">
        <v>1230</v>
      </c>
      <c r="AA480" s="1" t="s">
        <v>51</v>
      </c>
      <c r="AB480" s="1" t="s">
        <v>1295</v>
      </c>
      <c r="AC480" s="1" t="s">
        <v>37</v>
      </c>
    </row>
    <row r="481" spans="1:29" hidden="1" x14ac:dyDescent="0.25">
      <c r="A481" s="1" t="s">
        <v>33</v>
      </c>
      <c r="B481" s="1" t="s">
        <v>34</v>
      </c>
      <c r="C481" s="2">
        <v>44865</v>
      </c>
      <c r="D481" s="1" t="s">
        <v>73</v>
      </c>
      <c r="E481" s="1" t="s">
        <v>74</v>
      </c>
      <c r="F481" s="1" t="s">
        <v>37</v>
      </c>
      <c r="G481" s="1" t="s">
        <v>1294</v>
      </c>
      <c r="H481" s="1" t="s">
        <v>76</v>
      </c>
      <c r="I481" s="3">
        <v>117626</v>
      </c>
      <c r="J481" s="3">
        <v>0</v>
      </c>
      <c r="K481" s="1" t="s">
        <v>40</v>
      </c>
      <c r="L481" s="1" t="s">
        <v>340</v>
      </c>
      <c r="M481" s="1" t="s">
        <v>341</v>
      </c>
      <c r="N481" s="1" t="s">
        <v>79</v>
      </c>
      <c r="O481" s="1" t="s">
        <v>80</v>
      </c>
      <c r="P481" s="1" t="s">
        <v>43</v>
      </c>
      <c r="Q481" s="1" t="s">
        <v>43</v>
      </c>
      <c r="R481" s="3">
        <v>0</v>
      </c>
      <c r="S481" s="1" t="s">
        <v>44</v>
      </c>
      <c r="T481" s="1" t="s">
        <v>45</v>
      </c>
      <c r="U481" s="1" t="s">
        <v>1294</v>
      </c>
      <c r="V481" s="1" t="s">
        <v>46</v>
      </c>
      <c r="W481" s="1" t="s">
        <v>975</v>
      </c>
      <c r="X481" s="1" t="s">
        <v>1295</v>
      </c>
      <c r="Y481" s="1" t="s">
        <v>83</v>
      </c>
      <c r="Z481" s="1" t="s">
        <v>1230</v>
      </c>
      <c r="AA481" s="1" t="s">
        <v>51</v>
      </c>
      <c r="AB481" s="1" t="s">
        <v>1295</v>
      </c>
      <c r="AC481" s="1" t="s">
        <v>37</v>
      </c>
    </row>
    <row r="482" spans="1:29" hidden="1" x14ac:dyDescent="0.25">
      <c r="A482" s="1" t="s">
        <v>33</v>
      </c>
      <c r="B482" s="1" t="s">
        <v>34</v>
      </c>
      <c r="C482" s="2">
        <v>44865</v>
      </c>
      <c r="D482" s="1" t="s">
        <v>73</v>
      </c>
      <c r="E482" s="1" t="s">
        <v>74</v>
      </c>
      <c r="F482" s="1" t="s">
        <v>37</v>
      </c>
      <c r="G482" s="1" t="s">
        <v>1294</v>
      </c>
      <c r="H482" s="1" t="s">
        <v>76</v>
      </c>
      <c r="I482" s="3">
        <v>33334</v>
      </c>
      <c r="J482" s="3">
        <v>0</v>
      </c>
      <c r="K482" s="1" t="s">
        <v>40</v>
      </c>
      <c r="L482" s="1" t="s">
        <v>340</v>
      </c>
      <c r="M482" s="1" t="s">
        <v>341</v>
      </c>
      <c r="N482" s="1" t="s">
        <v>79</v>
      </c>
      <c r="O482" s="1" t="s">
        <v>80</v>
      </c>
      <c r="P482" s="1" t="s">
        <v>43</v>
      </c>
      <c r="Q482" s="1" t="s">
        <v>43</v>
      </c>
      <c r="R482" s="3">
        <v>0</v>
      </c>
      <c r="S482" s="1" t="s">
        <v>44</v>
      </c>
      <c r="T482" s="1" t="s">
        <v>45</v>
      </c>
      <c r="U482" s="1" t="s">
        <v>1294</v>
      </c>
      <c r="V482" s="1" t="s">
        <v>46</v>
      </c>
      <c r="W482" s="1" t="s">
        <v>975</v>
      </c>
      <c r="X482" s="1" t="s">
        <v>1295</v>
      </c>
      <c r="Y482" s="1" t="s">
        <v>83</v>
      </c>
      <c r="Z482" s="1" t="s">
        <v>1230</v>
      </c>
      <c r="AA482" s="1" t="s">
        <v>51</v>
      </c>
      <c r="AB482" s="1" t="s">
        <v>1295</v>
      </c>
      <c r="AC482" s="1" t="s">
        <v>37</v>
      </c>
    </row>
    <row r="483" spans="1:29" hidden="1" x14ac:dyDescent="0.25">
      <c r="A483" s="1" t="s">
        <v>33</v>
      </c>
      <c r="B483" s="1" t="s">
        <v>34</v>
      </c>
      <c r="C483" s="2">
        <v>44865</v>
      </c>
      <c r="D483" s="1" t="s">
        <v>73</v>
      </c>
      <c r="E483" s="1" t="s">
        <v>74</v>
      </c>
      <c r="F483" s="1" t="s">
        <v>37</v>
      </c>
      <c r="G483" s="1" t="s">
        <v>1294</v>
      </c>
      <c r="H483" s="1" t="s">
        <v>76</v>
      </c>
      <c r="I483" s="3">
        <v>157562</v>
      </c>
      <c r="J483" s="3">
        <v>0</v>
      </c>
      <c r="K483" s="1" t="s">
        <v>40</v>
      </c>
      <c r="L483" s="1" t="s">
        <v>450</v>
      </c>
      <c r="M483" s="1" t="s">
        <v>451</v>
      </c>
      <c r="N483" s="1" t="s">
        <v>79</v>
      </c>
      <c r="O483" s="1" t="s">
        <v>80</v>
      </c>
      <c r="P483" s="1" t="s">
        <v>43</v>
      </c>
      <c r="Q483" s="1" t="s">
        <v>43</v>
      </c>
      <c r="R483" s="3">
        <v>0</v>
      </c>
      <c r="S483" s="1" t="s">
        <v>44</v>
      </c>
      <c r="T483" s="1" t="s">
        <v>45</v>
      </c>
      <c r="U483" s="1" t="s">
        <v>1294</v>
      </c>
      <c r="V483" s="1" t="s">
        <v>46</v>
      </c>
      <c r="W483" s="1" t="s">
        <v>975</v>
      </c>
      <c r="X483" s="1" t="s">
        <v>1295</v>
      </c>
      <c r="Y483" s="1" t="s">
        <v>83</v>
      </c>
      <c r="Z483" s="1" t="s">
        <v>1230</v>
      </c>
      <c r="AA483" s="1" t="s">
        <v>51</v>
      </c>
      <c r="AB483" s="1" t="s">
        <v>1295</v>
      </c>
      <c r="AC483" s="1" t="s">
        <v>37</v>
      </c>
    </row>
    <row r="484" spans="1:29" hidden="1" x14ac:dyDescent="0.25">
      <c r="A484" s="1" t="s">
        <v>33</v>
      </c>
      <c r="B484" s="1" t="s">
        <v>34</v>
      </c>
      <c r="C484" s="2">
        <v>44865</v>
      </c>
      <c r="D484" s="1" t="s">
        <v>73</v>
      </c>
      <c r="E484" s="1" t="s">
        <v>74</v>
      </c>
      <c r="F484" s="1" t="s">
        <v>37</v>
      </c>
      <c r="G484" s="1" t="s">
        <v>1294</v>
      </c>
      <c r="H484" s="1" t="s">
        <v>76</v>
      </c>
      <c r="I484" s="3">
        <v>289262</v>
      </c>
      <c r="J484" s="3">
        <v>0</v>
      </c>
      <c r="K484" s="1" t="s">
        <v>40</v>
      </c>
      <c r="L484" s="1" t="s">
        <v>450</v>
      </c>
      <c r="M484" s="1" t="s">
        <v>451</v>
      </c>
      <c r="N484" s="1" t="s">
        <v>79</v>
      </c>
      <c r="O484" s="1" t="s">
        <v>80</v>
      </c>
      <c r="P484" s="1" t="s">
        <v>43</v>
      </c>
      <c r="Q484" s="1" t="s">
        <v>43</v>
      </c>
      <c r="R484" s="3">
        <v>0</v>
      </c>
      <c r="S484" s="1" t="s">
        <v>44</v>
      </c>
      <c r="T484" s="1" t="s">
        <v>45</v>
      </c>
      <c r="U484" s="1" t="s">
        <v>1294</v>
      </c>
      <c r="V484" s="1" t="s">
        <v>46</v>
      </c>
      <c r="W484" s="1" t="s">
        <v>975</v>
      </c>
      <c r="X484" s="1" t="s">
        <v>1295</v>
      </c>
      <c r="Y484" s="1" t="s">
        <v>83</v>
      </c>
      <c r="Z484" s="1" t="s">
        <v>1230</v>
      </c>
      <c r="AA484" s="1" t="s">
        <v>51</v>
      </c>
      <c r="AB484" s="1" t="s">
        <v>1295</v>
      </c>
      <c r="AC484" s="1" t="s">
        <v>37</v>
      </c>
    </row>
    <row r="485" spans="1:29" hidden="1" x14ac:dyDescent="0.25">
      <c r="A485" s="1" t="s">
        <v>33</v>
      </c>
      <c r="B485" s="1" t="s">
        <v>34</v>
      </c>
      <c r="C485" s="2">
        <v>44865</v>
      </c>
      <c r="D485" s="1" t="s">
        <v>73</v>
      </c>
      <c r="E485" s="1" t="s">
        <v>74</v>
      </c>
      <c r="F485" s="1" t="s">
        <v>37</v>
      </c>
      <c r="G485" s="1" t="s">
        <v>1294</v>
      </c>
      <c r="H485" s="1" t="s">
        <v>76</v>
      </c>
      <c r="I485" s="3">
        <v>101591</v>
      </c>
      <c r="J485" s="3">
        <v>0</v>
      </c>
      <c r="K485" s="1" t="s">
        <v>40</v>
      </c>
      <c r="L485" s="1" t="s">
        <v>41</v>
      </c>
      <c r="M485" s="1" t="s">
        <v>42</v>
      </c>
      <c r="N485" s="1" t="s">
        <v>79</v>
      </c>
      <c r="O485" s="1" t="s">
        <v>80</v>
      </c>
      <c r="P485" s="1" t="s">
        <v>43</v>
      </c>
      <c r="Q485" s="1" t="s">
        <v>43</v>
      </c>
      <c r="R485" s="3">
        <v>0</v>
      </c>
      <c r="S485" s="1" t="s">
        <v>44</v>
      </c>
      <c r="T485" s="1" t="s">
        <v>45</v>
      </c>
      <c r="U485" s="1" t="s">
        <v>1294</v>
      </c>
      <c r="V485" s="1" t="s">
        <v>46</v>
      </c>
      <c r="W485" s="1" t="s">
        <v>975</v>
      </c>
      <c r="X485" s="1" t="s">
        <v>1295</v>
      </c>
      <c r="Y485" s="1" t="s">
        <v>83</v>
      </c>
      <c r="Z485" s="1" t="s">
        <v>1230</v>
      </c>
      <c r="AA485" s="1" t="s">
        <v>51</v>
      </c>
      <c r="AB485" s="1" t="s">
        <v>1295</v>
      </c>
      <c r="AC485" s="1" t="s">
        <v>37</v>
      </c>
    </row>
    <row r="486" spans="1:29" hidden="1" x14ac:dyDescent="0.25">
      <c r="A486" s="1" t="s">
        <v>33</v>
      </c>
      <c r="B486" s="1" t="s">
        <v>34</v>
      </c>
      <c r="C486" s="2">
        <v>44865</v>
      </c>
      <c r="D486" s="1" t="s">
        <v>73</v>
      </c>
      <c r="E486" s="1" t="s">
        <v>74</v>
      </c>
      <c r="F486" s="1" t="s">
        <v>37</v>
      </c>
      <c r="G486" s="1" t="s">
        <v>1294</v>
      </c>
      <c r="H486" s="1" t="s">
        <v>76</v>
      </c>
      <c r="I486" s="3">
        <v>33334</v>
      </c>
      <c r="J486" s="3">
        <v>0</v>
      </c>
      <c r="K486" s="1" t="s">
        <v>40</v>
      </c>
      <c r="L486" s="1" t="s">
        <v>41</v>
      </c>
      <c r="M486" s="1" t="s">
        <v>42</v>
      </c>
      <c r="N486" s="1" t="s">
        <v>79</v>
      </c>
      <c r="O486" s="1" t="s">
        <v>80</v>
      </c>
      <c r="P486" s="1" t="s">
        <v>43</v>
      </c>
      <c r="Q486" s="1" t="s">
        <v>43</v>
      </c>
      <c r="R486" s="3">
        <v>0</v>
      </c>
      <c r="S486" s="1" t="s">
        <v>44</v>
      </c>
      <c r="T486" s="1" t="s">
        <v>45</v>
      </c>
      <c r="U486" s="1" t="s">
        <v>1294</v>
      </c>
      <c r="V486" s="1" t="s">
        <v>46</v>
      </c>
      <c r="W486" s="1" t="s">
        <v>975</v>
      </c>
      <c r="X486" s="1" t="s">
        <v>1295</v>
      </c>
      <c r="Y486" s="1" t="s">
        <v>83</v>
      </c>
      <c r="Z486" s="1" t="s">
        <v>1230</v>
      </c>
      <c r="AA486" s="1" t="s">
        <v>51</v>
      </c>
      <c r="AB486" s="1" t="s">
        <v>1295</v>
      </c>
      <c r="AC486" s="1" t="s">
        <v>37</v>
      </c>
    </row>
    <row r="487" spans="1:29" hidden="1" x14ac:dyDescent="0.25">
      <c r="A487" s="1" t="s">
        <v>33</v>
      </c>
      <c r="B487" s="1" t="s">
        <v>34</v>
      </c>
      <c r="C487" s="2">
        <v>44865</v>
      </c>
      <c r="D487" s="1" t="s">
        <v>73</v>
      </c>
      <c r="E487" s="1" t="s">
        <v>74</v>
      </c>
      <c r="F487" s="1" t="s">
        <v>37</v>
      </c>
      <c r="G487" s="1" t="s">
        <v>1294</v>
      </c>
      <c r="H487" s="1" t="s">
        <v>76</v>
      </c>
      <c r="I487" s="3">
        <v>400000</v>
      </c>
      <c r="J487" s="3">
        <v>0</v>
      </c>
      <c r="K487" s="1" t="s">
        <v>40</v>
      </c>
      <c r="L487" s="1" t="s">
        <v>41</v>
      </c>
      <c r="M487" s="1" t="s">
        <v>42</v>
      </c>
      <c r="N487" s="1" t="s">
        <v>79</v>
      </c>
      <c r="O487" s="1" t="s">
        <v>80</v>
      </c>
      <c r="P487" s="1" t="s">
        <v>43</v>
      </c>
      <c r="Q487" s="1" t="s">
        <v>43</v>
      </c>
      <c r="R487" s="3">
        <v>0</v>
      </c>
      <c r="S487" s="1" t="s">
        <v>44</v>
      </c>
      <c r="T487" s="1" t="s">
        <v>45</v>
      </c>
      <c r="U487" s="1" t="s">
        <v>1294</v>
      </c>
      <c r="V487" s="1" t="s">
        <v>46</v>
      </c>
      <c r="W487" s="1" t="s">
        <v>975</v>
      </c>
      <c r="X487" s="1" t="s">
        <v>1295</v>
      </c>
      <c r="Y487" s="1" t="s">
        <v>83</v>
      </c>
      <c r="Z487" s="1" t="s">
        <v>1230</v>
      </c>
      <c r="AA487" s="1" t="s">
        <v>51</v>
      </c>
      <c r="AB487" s="1" t="s">
        <v>1295</v>
      </c>
      <c r="AC487" s="1" t="s">
        <v>37</v>
      </c>
    </row>
    <row r="488" spans="1:29" hidden="1" x14ac:dyDescent="0.25">
      <c r="A488" s="1" t="s">
        <v>33</v>
      </c>
      <c r="B488" s="1" t="s">
        <v>34</v>
      </c>
      <c r="C488" s="2">
        <v>44865</v>
      </c>
      <c r="D488" s="1" t="s">
        <v>73</v>
      </c>
      <c r="E488" s="1" t="s">
        <v>74</v>
      </c>
      <c r="F488" s="1" t="s">
        <v>37</v>
      </c>
      <c r="G488" s="1" t="s">
        <v>1294</v>
      </c>
      <c r="H488" s="1" t="s">
        <v>76</v>
      </c>
      <c r="I488" s="3">
        <v>36024</v>
      </c>
      <c r="J488" s="3">
        <v>0</v>
      </c>
      <c r="K488" s="1" t="s">
        <v>40</v>
      </c>
      <c r="L488" s="1" t="s">
        <v>41</v>
      </c>
      <c r="M488" s="1" t="s">
        <v>42</v>
      </c>
      <c r="N488" s="1" t="s">
        <v>79</v>
      </c>
      <c r="O488" s="1" t="s">
        <v>80</v>
      </c>
      <c r="P488" s="1" t="s">
        <v>43</v>
      </c>
      <c r="Q488" s="1" t="s">
        <v>43</v>
      </c>
      <c r="R488" s="3">
        <v>0</v>
      </c>
      <c r="S488" s="1" t="s">
        <v>44</v>
      </c>
      <c r="T488" s="1" t="s">
        <v>45</v>
      </c>
      <c r="U488" s="1" t="s">
        <v>1294</v>
      </c>
      <c r="V488" s="1" t="s">
        <v>46</v>
      </c>
      <c r="W488" s="1" t="s">
        <v>975</v>
      </c>
      <c r="X488" s="1" t="s">
        <v>1295</v>
      </c>
      <c r="Y488" s="1" t="s">
        <v>83</v>
      </c>
      <c r="Z488" s="1" t="s">
        <v>1230</v>
      </c>
      <c r="AA488" s="1" t="s">
        <v>51</v>
      </c>
      <c r="AB488" s="1" t="s">
        <v>1295</v>
      </c>
      <c r="AC488" s="1" t="s">
        <v>37</v>
      </c>
    </row>
    <row r="489" spans="1:29" hidden="1" x14ac:dyDescent="0.25">
      <c r="A489" s="1" t="s">
        <v>33</v>
      </c>
      <c r="B489" s="1" t="s">
        <v>34</v>
      </c>
      <c r="C489" s="2">
        <v>44865</v>
      </c>
      <c r="D489" s="1" t="s">
        <v>73</v>
      </c>
      <c r="E489" s="1" t="s">
        <v>74</v>
      </c>
      <c r="F489" s="1" t="s">
        <v>37</v>
      </c>
      <c r="G489" s="1" t="s">
        <v>1294</v>
      </c>
      <c r="H489" s="1" t="s">
        <v>76</v>
      </c>
      <c r="I489" s="3">
        <v>466667</v>
      </c>
      <c r="J489" s="3">
        <v>0</v>
      </c>
      <c r="K489" s="1" t="s">
        <v>40</v>
      </c>
      <c r="L489" s="1" t="s">
        <v>54</v>
      </c>
      <c r="M489" s="1" t="s">
        <v>55</v>
      </c>
      <c r="N489" s="1" t="s">
        <v>79</v>
      </c>
      <c r="O489" s="1" t="s">
        <v>80</v>
      </c>
      <c r="P489" s="1" t="s">
        <v>43</v>
      </c>
      <c r="Q489" s="1" t="s">
        <v>43</v>
      </c>
      <c r="R489" s="3">
        <v>0</v>
      </c>
      <c r="S489" s="1" t="s">
        <v>44</v>
      </c>
      <c r="T489" s="1" t="s">
        <v>45</v>
      </c>
      <c r="U489" s="1" t="s">
        <v>1294</v>
      </c>
      <c r="V489" s="1" t="s">
        <v>46</v>
      </c>
      <c r="W489" s="1" t="s">
        <v>975</v>
      </c>
      <c r="X489" s="1" t="s">
        <v>1295</v>
      </c>
      <c r="Y489" s="1" t="s">
        <v>83</v>
      </c>
      <c r="Z489" s="1" t="s">
        <v>1230</v>
      </c>
      <c r="AA489" s="1" t="s">
        <v>51</v>
      </c>
      <c r="AB489" s="1" t="s">
        <v>1295</v>
      </c>
      <c r="AC489" s="1" t="s">
        <v>37</v>
      </c>
    </row>
    <row r="490" spans="1:29" hidden="1" x14ac:dyDescent="0.25">
      <c r="A490" s="1" t="s">
        <v>33</v>
      </c>
      <c r="B490" s="1" t="s">
        <v>34</v>
      </c>
      <c r="C490" s="2">
        <v>44865</v>
      </c>
      <c r="D490" s="1" t="s">
        <v>73</v>
      </c>
      <c r="E490" s="1" t="s">
        <v>74</v>
      </c>
      <c r="F490" s="1" t="s">
        <v>37</v>
      </c>
      <c r="G490" s="1" t="s">
        <v>1294</v>
      </c>
      <c r="H490" s="1" t="s">
        <v>76</v>
      </c>
      <c r="I490" s="3">
        <v>33334</v>
      </c>
      <c r="J490" s="3">
        <v>0</v>
      </c>
      <c r="K490" s="1" t="s">
        <v>40</v>
      </c>
      <c r="L490" s="1" t="s">
        <v>54</v>
      </c>
      <c r="M490" s="1" t="s">
        <v>55</v>
      </c>
      <c r="N490" s="1" t="s">
        <v>79</v>
      </c>
      <c r="O490" s="1" t="s">
        <v>80</v>
      </c>
      <c r="P490" s="1" t="s">
        <v>43</v>
      </c>
      <c r="Q490" s="1" t="s">
        <v>43</v>
      </c>
      <c r="R490" s="3">
        <v>0</v>
      </c>
      <c r="S490" s="1" t="s">
        <v>44</v>
      </c>
      <c r="T490" s="1" t="s">
        <v>45</v>
      </c>
      <c r="U490" s="1" t="s">
        <v>1294</v>
      </c>
      <c r="V490" s="1" t="s">
        <v>46</v>
      </c>
      <c r="W490" s="1" t="s">
        <v>975</v>
      </c>
      <c r="X490" s="1" t="s">
        <v>1295</v>
      </c>
      <c r="Y490" s="1" t="s">
        <v>83</v>
      </c>
      <c r="Z490" s="1" t="s">
        <v>1230</v>
      </c>
      <c r="AA490" s="1" t="s">
        <v>51</v>
      </c>
      <c r="AB490" s="1" t="s">
        <v>1295</v>
      </c>
      <c r="AC490" s="1" t="s">
        <v>37</v>
      </c>
    </row>
    <row r="491" spans="1:29" hidden="1" x14ac:dyDescent="0.25">
      <c r="A491" s="1" t="s">
        <v>33</v>
      </c>
      <c r="B491" s="1" t="s">
        <v>34</v>
      </c>
      <c r="C491" s="2">
        <v>44865</v>
      </c>
      <c r="D491" s="1" t="s">
        <v>73</v>
      </c>
      <c r="E491" s="1" t="s">
        <v>74</v>
      </c>
      <c r="F491" s="1" t="s">
        <v>37</v>
      </c>
      <c r="G491" s="1" t="s">
        <v>1294</v>
      </c>
      <c r="H491" s="1" t="s">
        <v>76</v>
      </c>
      <c r="I491" s="3">
        <v>214092</v>
      </c>
      <c r="J491" s="3">
        <v>0</v>
      </c>
      <c r="K491" s="1" t="s">
        <v>40</v>
      </c>
      <c r="L491" s="1" t="s">
        <v>54</v>
      </c>
      <c r="M491" s="1" t="s">
        <v>55</v>
      </c>
      <c r="N491" s="1" t="s">
        <v>79</v>
      </c>
      <c r="O491" s="1" t="s">
        <v>80</v>
      </c>
      <c r="P491" s="1" t="s">
        <v>43</v>
      </c>
      <c r="Q491" s="1" t="s">
        <v>43</v>
      </c>
      <c r="R491" s="3">
        <v>0</v>
      </c>
      <c r="S491" s="1" t="s">
        <v>44</v>
      </c>
      <c r="T491" s="1" t="s">
        <v>45</v>
      </c>
      <c r="U491" s="1" t="s">
        <v>1294</v>
      </c>
      <c r="V491" s="1" t="s">
        <v>46</v>
      </c>
      <c r="W491" s="1" t="s">
        <v>975</v>
      </c>
      <c r="X491" s="1" t="s">
        <v>1295</v>
      </c>
      <c r="Y491" s="1" t="s">
        <v>83</v>
      </c>
      <c r="Z491" s="1" t="s">
        <v>1230</v>
      </c>
      <c r="AA491" s="1" t="s">
        <v>51</v>
      </c>
      <c r="AB491" s="1" t="s">
        <v>1295</v>
      </c>
      <c r="AC491" s="1" t="s">
        <v>37</v>
      </c>
    </row>
    <row r="492" spans="1:29" hidden="1" x14ac:dyDescent="0.25">
      <c r="A492" s="1" t="s">
        <v>33</v>
      </c>
      <c r="B492" s="1" t="s">
        <v>34</v>
      </c>
      <c r="C492" s="2">
        <v>44865</v>
      </c>
      <c r="D492" s="1" t="s">
        <v>73</v>
      </c>
      <c r="E492" s="1" t="s">
        <v>74</v>
      </c>
      <c r="F492" s="1" t="s">
        <v>37</v>
      </c>
      <c r="G492" s="1" t="s">
        <v>1294</v>
      </c>
      <c r="H492" s="1" t="s">
        <v>76</v>
      </c>
      <c r="I492" s="3">
        <v>133334</v>
      </c>
      <c r="J492" s="3">
        <v>0</v>
      </c>
      <c r="K492" s="1" t="s">
        <v>40</v>
      </c>
      <c r="L492" s="1" t="s">
        <v>54</v>
      </c>
      <c r="M492" s="1" t="s">
        <v>55</v>
      </c>
      <c r="N492" s="1" t="s">
        <v>79</v>
      </c>
      <c r="O492" s="1" t="s">
        <v>80</v>
      </c>
      <c r="P492" s="1" t="s">
        <v>43</v>
      </c>
      <c r="Q492" s="1" t="s">
        <v>43</v>
      </c>
      <c r="R492" s="3">
        <v>0</v>
      </c>
      <c r="S492" s="1" t="s">
        <v>44</v>
      </c>
      <c r="T492" s="1" t="s">
        <v>45</v>
      </c>
      <c r="U492" s="1" t="s">
        <v>1294</v>
      </c>
      <c r="V492" s="1" t="s">
        <v>46</v>
      </c>
      <c r="W492" s="1" t="s">
        <v>975</v>
      </c>
      <c r="X492" s="1" t="s">
        <v>1295</v>
      </c>
      <c r="Y492" s="1" t="s">
        <v>83</v>
      </c>
      <c r="Z492" s="1" t="s">
        <v>1230</v>
      </c>
      <c r="AA492" s="1" t="s">
        <v>51</v>
      </c>
      <c r="AB492" s="1" t="s">
        <v>1295</v>
      </c>
      <c r="AC492" s="1" t="s">
        <v>37</v>
      </c>
    </row>
    <row r="493" spans="1:29" hidden="1" x14ac:dyDescent="0.25">
      <c r="A493" s="1" t="s">
        <v>33</v>
      </c>
      <c r="B493" s="1" t="s">
        <v>34</v>
      </c>
      <c r="C493" s="2">
        <v>44865</v>
      </c>
      <c r="D493" s="1" t="s">
        <v>73</v>
      </c>
      <c r="E493" s="1" t="s">
        <v>74</v>
      </c>
      <c r="F493" s="1" t="s">
        <v>37</v>
      </c>
      <c r="G493" s="1" t="s">
        <v>1294</v>
      </c>
      <c r="H493" s="1" t="s">
        <v>76</v>
      </c>
      <c r="I493" s="3">
        <v>33334</v>
      </c>
      <c r="J493" s="3">
        <v>0</v>
      </c>
      <c r="K493" s="1" t="s">
        <v>40</v>
      </c>
      <c r="L493" s="1" t="s">
        <v>54</v>
      </c>
      <c r="M493" s="1" t="s">
        <v>55</v>
      </c>
      <c r="N493" s="1" t="s">
        <v>79</v>
      </c>
      <c r="O493" s="1" t="s">
        <v>80</v>
      </c>
      <c r="P493" s="1" t="s">
        <v>43</v>
      </c>
      <c r="Q493" s="1" t="s">
        <v>43</v>
      </c>
      <c r="R493" s="3">
        <v>0</v>
      </c>
      <c r="S493" s="1" t="s">
        <v>44</v>
      </c>
      <c r="T493" s="1" t="s">
        <v>45</v>
      </c>
      <c r="U493" s="1" t="s">
        <v>1294</v>
      </c>
      <c r="V493" s="1" t="s">
        <v>46</v>
      </c>
      <c r="W493" s="1" t="s">
        <v>975</v>
      </c>
      <c r="X493" s="1" t="s">
        <v>1295</v>
      </c>
      <c r="Y493" s="1" t="s">
        <v>83</v>
      </c>
      <c r="Z493" s="1" t="s">
        <v>1230</v>
      </c>
      <c r="AA493" s="1" t="s">
        <v>51</v>
      </c>
      <c r="AB493" s="1" t="s">
        <v>1295</v>
      </c>
      <c r="AC493" s="1" t="s">
        <v>37</v>
      </c>
    </row>
    <row r="494" spans="1:29" hidden="1" x14ac:dyDescent="0.25">
      <c r="A494" s="1" t="s">
        <v>33</v>
      </c>
      <c r="B494" s="1" t="s">
        <v>34</v>
      </c>
      <c r="C494" s="2">
        <v>44865</v>
      </c>
      <c r="D494" s="1" t="s">
        <v>73</v>
      </c>
      <c r="E494" s="1" t="s">
        <v>74</v>
      </c>
      <c r="F494" s="1" t="s">
        <v>37</v>
      </c>
      <c r="G494" s="1" t="s">
        <v>1294</v>
      </c>
      <c r="H494" s="1" t="s">
        <v>76</v>
      </c>
      <c r="I494" s="3">
        <v>70658</v>
      </c>
      <c r="J494" s="3">
        <v>0</v>
      </c>
      <c r="K494" s="1" t="s">
        <v>40</v>
      </c>
      <c r="L494" s="1" t="s">
        <v>214</v>
      </c>
      <c r="M494" s="1" t="s">
        <v>215</v>
      </c>
      <c r="N494" s="1" t="s">
        <v>79</v>
      </c>
      <c r="O494" s="1" t="s">
        <v>80</v>
      </c>
      <c r="P494" s="1" t="s">
        <v>43</v>
      </c>
      <c r="Q494" s="1" t="s">
        <v>43</v>
      </c>
      <c r="R494" s="3">
        <v>0</v>
      </c>
      <c r="S494" s="1" t="s">
        <v>44</v>
      </c>
      <c r="T494" s="1" t="s">
        <v>45</v>
      </c>
      <c r="U494" s="1" t="s">
        <v>1294</v>
      </c>
      <c r="V494" s="1" t="s">
        <v>46</v>
      </c>
      <c r="W494" s="1" t="s">
        <v>975</v>
      </c>
      <c r="X494" s="1" t="s">
        <v>1295</v>
      </c>
      <c r="Y494" s="1" t="s">
        <v>83</v>
      </c>
      <c r="Z494" s="1" t="s">
        <v>1230</v>
      </c>
      <c r="AA494" s="1" t="s">
        <v>51</v>
      </c>
      <c r="AB494" s="1" t="s">
        <v>1295</v>
      </c>
      <c r="AC494" s="1" t="s">
        <v>37</v>
      </c>
    </row>
    <row r="495" spans="1:29" hidden="1" x14ac:dyDescent="0.25">
      <c r="A495" s="1" t="s">
        <v>33</v>
      </c>
      <c r="B495" s="1" t="s">
        <v>34</v>
      </c>
      <c r="C495" s="2">
        <v>44865</v>
      </c>
      <c r="D495" s="1" t="s">
        <v>73</v>
      </c>
      <c r="E495" s="1" t="s">
        <v>74</v>
      </c>
      <c r="F495" s="1" t="s">
        <v>37</v>
      </c>
      <c r="G495" s="1" t="s">
        <v>1294</v>
      </c>
      <c r="H495" s="1" t="s">
        <v>76</v>
      </c>
      <c r="I495" s="3">
        <v>33334</v>
      </c>
      <c r="J495" s="3">
        <v>0</v>
      </c>
      <c r="K495" s="1" t="s">
        <v>40</v>
      </c>
      <c r="L495" s="1" t="s">
        <v>214</v>
      </c>
      <c r="M495" s="1" t="s">
        <v>215</v>
      </c>
      <c r="N495" s="1" t="s">
        <v>79</v>
      </c>
      <c r="O495" s="1" t="s">
        <v>80</v>
      </c>
      <c r="P495" s="1" t="s">
        <v>43</v>
      </c>
      <c r="Q495" s="1" t="s">
        <v>43</v>
      </c>
      <c r="R495" s="3">
        <v>0</v>
      </c>
      <c r="S495" s="1" t="s">
        <v>44</v>
      </c>
      <c r="T495" s="1" t="s">
        <v>45</v>
      </c>
      <c r="U495" s="1" t="s">
        <v>1294</v>
      </c>
      <c r="V495" s="1" t="s">
        <v>46</v>
      </c>
      <c r="W495" s="1" t="s">
        <v>975</v>
      </c>
      <c r="X495" s="1" t="s">
        <v>1295</v>
      </c>
      <c r="Y495" s="1" t="s">
        <v>83</v>
      </c>
      <c r="Z495" s="1" t="s">
        <v>1230</v>
      </c>
      <c r="AA495" s="1" t="s">
        <v>51</v>
      </c>
      <c r="AB495" s="1" t="s">
        <v>1295</v>
      </c>
      <c r="AC495" s="1" t="s">
        <v>37</v>
      </c>
    </row>
    <row r="496" spans="1:29" hidden="1" x14ac:dyDescent="0.25">
      <c r="A496" s="1" t="s">
        <v>33</v>
      </c>
      <c r="B496" s="1" t="s">
        <v>34</v>
      </c>
      <c r="C496" s="2">
        <v>44865</v>
      </c>
      <c r="D496" s="1" t="s">
        <v>73</v>
      </c>
      <c r="E496" s="1" t="s">
        <v>74</v>
      </c>
      <c r="F496" s="1" t="s">
        <v>37</v>
      </c>
      <c r="G496" s="1" t="s">
        <v>1294</v>
      </c>
      <c r="H496" s="1" t="s">
        <v>76</v>
      </c>
      <c r="I496" s="3">
        <v>200001</v>
      </c>
      <c r="J496" s="3">
        <v>0</v>
      </c>
      <c r="K496" s="1" t="s">
        <v>40</v>
      </c>
      <c r="L496" s="1" t="s">
        <v>67</v>
      </c>
      <c r="M496" s="1" t="s">
        <v>68</v>
      </c>
      <c r="N496" s="1" t="s">
        <v>79</v>
      </c>
      <c r="O496" s="1" t="s">
        <v>80</v>
      </c>
      <c r="P496" s="1" t="s">
        <v>43</v>
      </c>
      <c r="Q496" s="1" t="s">
        <v>43</v>
      </c>
      <c r="R496" s="3">
        <v>0</v>
      </c>
      <c r="S496" s="1" t="s">
        <v>44</v>
      </c>
      <c r="T496" s="1" t="s">
        <v>45</v>
      </c>
      <c r="U496" s="1" t="s">
        <v>1294</v>
      </c>
      <c r="V496" s="1" t="s">
        <v>46</v>
      </c>
      <c r="W496" s="1" t="s">
        <v>975</v>
      </c>
      <c r="X496" s="1" t="s">
        <v>1295</v>
      </c>
      <c r="Y496" s="1" t="s">
        <v>83</v>
      </c>
      <c r="Z496" s="1" t="s">
        <v>1230</v>
      </c>
      <c r="AA496" s="1" t="s">
        <v>51</v>
      </c>
      <c r="AB496" s="1" t="s">
        <v>1295</v>
      </c>
      <c r="AC496" s="1" t="s">
        <v>37</v>
      </c>
    </row>
    <row r="497" spans="1:29" hidden="1" x14ac:dyDescent="0.25">
      <c r="A497" s="1" t="s">
        <v>33</v>
      </c>
      <c r="B497" s="1" t="s">
        <v>34</v>
      </c>
      <c r="C497" s="2">
        <v>44865</v>
      </c>
      <c r="D497" s="1" t="s">
        <v>73</v>
      </c>
      <c r="E497" s="1" t="s">
        <v>74</v>
      </c>
      <c r="F497" s="1" t="s">
        <v>37</v>
      </c>
      <c r="G497" s="1" t="s">
        <v>1294</v>
      </c>
      <c r="H497" s="1" t="s">
        <v>76</v>
      </c>
      <c r="I497" s="3">
        <v>33334</v>
      </c>
      <c r="J497" s="3">
        <v>0</v>
      </c>
      <c r="K497" s="1" t="s">
        <v>40</v>
      </c>
      <c r="L497" s="1" t="s">
        <v>340</v>
      </c>
      <c r="M497" s="1" t="s">
        <v>341</v>
      </c>
      <c r="N497" s="1" t="s">
        <v>79</v>
      </c>
      <c r="O497" s="1" t="s">
        <v>80</v>
      </c>
      <c r="P497" s="1" t="s">
        <v>43</v>
      </c>
      <c r="Q497" s="1" t="s">
        <v>43</v>
      </c>
      <c r="R497" s="3">
        <v>0</v>
      </c>
      <c r="S497" s="1" t="s">
        <v>44</v>
      </c>
      <c r="T497" s="1" t="s">
        <v>45</v>
      </c>
      <c r="U497" s="1" t="s">
        <v>1294</v>
      </c>
      <c r="V497" s="1" t="s">
        <v>46</v>
      </c>
      <c r="W497" s="1" t="s">
        <v>975</v>
      </c>
      <c r="X497" s="1" t="s">
        <v>1295</v>
      </c>
      <c r="Y497" s="1" t="s">
        <v>83</v>
      </c>
      <c r="Z497" s="1" t="s">
        <v>1230</v>
      </c>
      <c r="AA497" s="1" t="s">
        <v>51</v>
      </c>
      <c r="AB497" s="1" t="s">
        <v>1295</v>
      </c>
      <c r="AC497" s="1" t="s">
        <v>37</v>
      </c>
    </row>
    <row r="498" spans="1:29" hidden="1" x14ac:dyDescent="0.25">
      <c r="A498" s="1" t="s">
        <v>33</v>
      </c>
      <c r="B498" s="1" t="s">
        <v>34</v>
      </c>
      <c r="C498" s="2">
        <v>44865</v>
      </c>
      <c r="D498" s="1" t="s">
        <v>73</v>
      </c>
      <c r="E498" s="1" t="s">
        <v>74</v>
      </c>
      <c r="F498" s="1" t="s">
        <v>37</v>
      </c>
      <c r="G498" s="1" t="s">
        <v>1294</v>
      </c>
      <c r="H498" s="1" t="s">
        <v>76</v>
      </c>
      <c r="I498" s="3">
        <v>39209</v>
      </c>
      <c r="J498" s="3">
        <v>0</v>
      </c>
      <c r="K498" s="1" t="s">
        <v>40</v>
      </c>
      <c r="L498" s="1" t="s">
        <v>340</v>
      </c>
      <c r="M498" s="1" t="s">
        <v>341</v>
      </c>
      <c r="N498" s="1" t="s">
        <v>79</v>
      </c>
      <c r="O498" s="1" t="s">
        <v>80</v>
      </c>
      <c r="P498" s="1" t="s">
        <v>43</v>
      </c>
      <c r="Q498" s="1" t="s">
        <v>43</v>
      </c>
      <c r="R498" s="3">
        <v>0</v>
      </c>
      <c r="S498" s="1" t="s">
        <v>44</v>
      </c>
      <c r="T498" s="1" t="s">
        <v>45</v>
      </c>
      <c r="U498" s="1" t="s">
        <v>1294</v>
      </c>
      <c r="V498" s="1" t="s">
        <v>46</v>
      </c>
      <c r="W498" s="1" t="s">
        <v>975</v>
      </c>
      <c r="X498" s="1" t="s">
        <v>1295</v>
      </c>
      <c r="Y498" s="1" t="s">
        <v>83</v>
      </c>
      <c r="Z498" s="1" t="s">
        <v>1230</v>
      </c>
      <c r="AA498" s="1" t="s">
        <v>51</v>
      </c>
      <c r="AB498" s="1" t="s">
        <v>1295</v>
      </c>
      <c r="AC498" s="1" t="s">
        <v>37</v>
      </c>
    </row>
    <row r="499" spans="1:29" hidden="1" x14ac:dyDescent="0.25">
      <c r="A499" s="1" t="s">
        <v>33</v>
      </c>
      <c r="B499" s="1" t="s">
        <v>34</v>
      </c>
      <c r="C499" s="2">
        <v>44865</v>
      </c>
      <c r="D499" s="1" t="s">
        <v>73</v>
      </c>
      <c r="E499" s="1" t="s">
        <v>74</v>
      </c>
      <c r="F499" s="1" t="s">
        <v>37</v>
      </c>
      <c r="G499" s="1" t="s">
        <v>1294</v>
      </c>
      <c r="H499" s="1" t="s">
        <v>76</v>
      </c>
      <c r="I499" s="3">
        <v>104432</v>
      </c>
      <c r="J499" s="3">
        <v>0</v>
      </c>
      <c r="K499" s="1" t="s">
        <v>40</v>
      </c>
      <c r="L499" s="1" t="s">
        <v>340</v>
      </c>
      <c r="M499" s="1" t="s">
        <v>341</v>
      </c>
      <c r="N499" s="1" t="s">
        <v>79</v>
      </c>
      <c r="O499" s="1" t="s">
        <v>80</v>
      </c>
      <c r="P499" s="1" t="s">
        <v>43</v>
      </c>
      <c r="Q499" s="1" t="s">
        <v>43</v>
      </c>
      <c r="R499" s="3">
        <v>0</v>
      </c>
      <c r="S499" s="1" t="s">
        <v>44</v>
      </c>
      <c r="T499" s="1" t="s">
        <v>45</v>
      </c>
      <c r="U499" s="1" t="s">
        <v>1294</v>
      </c>
      <c r="V499" s="1" t="s">
        <v>46</v>
      </c>
      <c r="W499" s="1" t="s">
        <v>975</v>
      </c>
      <c r="X499" s="1" t="s">
        <v>1295</v>
      </c>
      <c r="Y499" s="1" t="s">
        <v>83</v>
      </c>
      <c r="Z499" s="1" t="s">
        <v>1230</v>
      </c>
      <c r="AA499" s="1" t="s">
        <v>51</v>
      </c>
      <c r="AB499" s="1" t="s">
        <v>1295</v>
      </c>
      <c r="AC499" s="1" t="s">
        <v>37</v>
      </c>
    </row>
    <row r="500" spans="1:29" hidden="1" x14ac:dyDescent="0.25">
      <c r="A500" s="1" t="s">
        <v>33</v>
      </c>
      <c r="B500" s="1" t="s">
        <v>34</v>
      </c>
      <c r="C500" s="2">
        <v>44875</v>
      </c>
      <c r="D500" s="1" t="s">
        <v>35</v>
      </c>
      <c r="E500" s="1" t="s">
        <v>36</v>
      </c>
      <c r="F500" s="1" t="s">
        <v>37</v>
      </c>
      <c r="G500" s="1" t="s">
        <v>1296</v>
      </c>
      <c r="H500" s="1" t="s">
        <v>1297</v>
      </c>
      <c r="I500" s="3">
        <v>0</v>
      </c>
      <c r="J500" s="54">
        <v>173803</v>
      </c>
      <c r="K500" s="1" t="s">
        <v>40</v>
      </c>
      <c r="L500" s="1" t="s">
        <v>41</v>
      </c>
      <c r="M500" s="1" t="s">
        <v>42</v>
      </c>
      <c r="N500" s="1" t="s">
        <v>37</v>
      </c>
      <c r="O500" s="1" t="s">
        <v>43</v>
      </c>
      <c r="P500" s="1" t="s">
        <v>43</v>
      </c>
      <c r="Q500" s="1" t="s">
        <v>43</v>
      </c>
      <c r="R500" s="3">
        <v>0</v>
      </c>
      <c r="S500" s="1" t="s">
        <v>44</v>
      </c>
      <c r="T500" s="1" t="s">
        <v>45</v>
      </c>
      <c r="U500" s="1" t="s">
        <v>1296</v>
      </c>
      <c r="V500" s="1" t="s">
        <v>46</v>
      </c>
      <c r="W500" s="1" t="s">
        <v>47</v>
      </c>
      <c r="X500" s="1" t="s">
        <v>1298</v>
      </c>
      <c r="Y500" s="1" t="s">
        <v>49</v>
      </c>
      <c r="Z500" s="1" t="s">
        <v>918</v>
      </c>
      <c r="AA500" s="1" t="s">
        <v>51</v>
      </c>
      <c r="AB500" s="1" t="s">
        <v>1298</v>
      </c>
      <c r="AC500" s="1" t="s">
        <v>37</v>
      </c>
    </row>
    <row r="501" spans="1:29" hidden="1" x14ac:dyDescent="0.25">
      <c r="A501" s="1" t="s">
        <v>33</v>
      </c>
      <c r="B501" s="1" t="s">
        <v>34</v>
      </c>
      <c r="C501" s="2">
        <v>44875</v>
      </c>
      <c r="D501" s="1" t="s">
        <v>35</v>
      </c>
      <c r="E501" s="1" t="s">
        <v>36</v>
      </c>
      <c r="F501" s="1" t="s">
        <v>37</v>
      </c>
      <c r="G501" s="1" t="s">
        <v>1299</v>
      </c>
      <c r="H501" s="1" t="s">
        <v>1300</v>
      </c>
      <c r="I501" s="3">
        <v>0</v>
      </c>
      <c r="J501" s="54">
        <v>37020</v>
      </c>
      <c r="K501" s="1" t="s">
        <v>40</v>
      </c>
      <c r="L501" s="1" t="s">
        <v>340</v>
      </c>
      <c r="M501" s="1" t="s">
        <v>341</v>
      </c>
      <c r="N501" s="1" t="s">
        <v>37</v>
      </c>
      <c r="O501" s="1" t="s">
        <v>43</v>
      </c>
      <c r="P501" s="1" t="s">
        <v>43</v>
      </c>
      <c r="Q501" s="1" t="s">
        <v>43</v>
      </c>
      <c r="R501" s="3">
        <v>0</v>
      </c>
      <c r="S501" s="1" t="s">
        <v>44</v>
      </c>
      <c r="T501" s="1" t="s">
        <v>45</v>
      </c>
      <c r="U501" s="1" t="s">
        <v>1299</v>
      </c>
      <c r="V501" s="1" t="s">
        <v>46</v>
      </c>
      <c r="W501" s="1" t="s">
        <v>47</v>
      </c>
      <c r="X501" s="1" t="s">
        <v>1301</v>
      </c>
      <c r="Y501" s="1" t="s">
        <v>49</v>
      </c>
      <c r="Z501" s="1" t="s">
        <v>918</v>
      </c>
      <c r="AA501" s="1" t="s">
        <v>51</v>
      </c>
      <c r="AB501" s="1" t="s">
        <v>1301</v>
      </c>
      <c r="AC501" s="1" t="s">
        <v>37</v>
      </c>
    </row>
    <row r="502" spans="1:29" hidden="1" x14ac:dyDescent="0.25">
      <c r="A502" s="1" t="s">
        <v>33</v>
      </c>
      <c r="B502" s="1" t="s">
        <v>34</v>
      </c>
      <c r="C502" s="2">
        <v>44876</v>
      </c>
      <c r="D502" s="1" t="s">
        <v>35</v>
      </c>
      <c r="E502" s="1" t="s">
        <v>36</v>
      </c>
      <c r="F502" s="1" t="s">
        <v>37</v>
      </c>
      <c r="G502" s="1" t="s">
        <v>1302</v>
      </c>
      <c r="H502" s="1" t="s">
        <v>1303</v>
      </c>
      <c r="I502" s="3">
        <v>0</v>
      </c>
      <c r="J502" s="54">
        <v>366954</v>
      </c>
      <c r="K502" s="1" t="s">
        <v>40</v>
      </c>
      <c r="L502" s="1" t="s">
        <v>67</v>
      </c>
      <c r="M502" s="1" t="s">
        <v>68</v>
      </c>
      <c r="N502" s="1" t="s">
        <v>37</v>
      </c>
      <c r="O502" s="1" t="s">
        <v>43</v>
      </c>
      <c r="P502" s="1" t="s">
        <v>43</v>
      </c>
      <c r="Q502" s="1" t="s">
        <v>43</v>
      </c>
      <c r="R502" s="3">
        <v>0</v>
      </c>
      <c r="S502" s="1" t="s">
        <v>44</v>
      </c>
      <c r="T502" s="1" t="s">
        <v>45</v>
      </c>
      <c r="U502" s="1" t="s">
        <v>1302</v>
      </c>
      <c r="V502" s="1" t="s">
        <v>46</v>
      </c>
      <c r="W502" s="1" t="s">
        <v>47</v>
      </c>
      <c r="X502" s="1" t="s">
        <v>1304</v>
      </c>
      <c r="Y502" s="1" t="s">
        <v>49</v>
      </c>
      <c r="Z502" s="1" t="s">
        <v>918</v>
      </c>
      <c r="AA502" s="1" t="s">
        <v>51</v>
      </c>
      <c r="AB502" s="1" t="s">
        <v>1304</v>
      </c>
      <c r="AC502" s="1" t="s">
        <v>37</v>
      </c>
    </row>
    <row r="503" spans="1:29" hidden="1" x14ac:dyDescent="0.25">
      <c r="A503" s="1" t="s">
        <v>33</v>
      </c>
      <c r="B503" s="1" t="s">
        <v>34</v>
      </c>
      <c r="C503" s="2">
        <v>44876</v>
      </c>
      <c r="D503" s="1" t="s">
        <v>35</v>
      </c>
      <c r="E503" s="1" t="s">
        <v>36</v>
      </c>
      <c r="F503" s="1" t="s">
        <v>37</v>
      </c>
      <c r="G503" s="1" t="s">
        <v>1305</v>
      </c>
      <c r="H503" s="1" t="s">
        <v>1306</v>
      </c>
      <c r="I503" s="3">
        <v>0</v>
      </c>
      <c r="J503" s="54">
        <v>40399</v>
      </c>
      <c r="K503" s="1" t="s">
        <v>40</v>
      </c>
      <c r="L503" s="1" t="s">
        <v>54</v>
      </c>
      <c r="M503" s="1" t="s">
        <v>55</v>
      </c>
      <c r="N503" s="1" t="s">
        <v>37</v>
      </c>
      <c r="O503" s="1" t="s">
        <v>43</v>
      </c>
      <c r="P503" s="1" t="s">
        <v>43</v>
      </c>
      <c r="Q503" s="1" t="s">
        <v>43</v>
      </c>
      <c r="R503" s="3">
        <v>0</v>
      </c>
      <c r="S503" s="1" t="s">
        <v>44</v>
      </c>
      <c r="T503" s="1" t="s">
        <v>45</v>
      </c>
      <c r="U503" s="1" t="s">
        <v>1305</v>
      </c>
      <c r="V503" s="1" t="s">
        <v>46</v>
      </c>
      <c r="W503" s="1" t="s">
        <v>47</v>
      </c>
      <c r="X503" s="1" t="s">
        <v>1307</v>
      </c>
      <c r="Y503" s="1" t="s">
        <v>49</v>
      </c>
      <c r="Z503" s="1" t="s">
        <v>918</v>
      </c>
      <c r="AA503" s="1" t="s">
        <v>51</v>
      </c>
      <c r="AB503" s="1" t="s">
        <v>1307</v>
      </c>
      <c r="AC503" s="1" t="s">
        <v>37</v>
      </c>
    </row>
    <row r="504" spans="1:29" hidden="1" x14ac:dyDescent="0.25">
      <c r="A504" s="1" t="s">
        <v>33</v>
      </c>
      <c r="B504" s="1" t="s">
        <v>34</v>
      </c>
      <c r="C504" s="2">
        <v>44880</v>
      </c>
      <c r="D504" s="1" t="s">
        <v>35</v>
      </c>
      <c r="E504" s="1" t="s">
        <v>36</v>
      </c>
      <c r="F504" s="1" t="s">
        <v>37</v>
      </c>
      <c r="G504" s="1" t="s">
        <v>1308</v>
      </c>
      <c r="H504" s="1" t="s">
        <v>1309</v>
      </c>
      <c r="I504" s="3">
        <v>0</v>
      </c>
      <c r="J504" s="54">
        <v>39606</v>
      </c>
      <c r="K504" s="1" t="s">
        <v>40</v>
      </c>
      <c r="L504" s="1" t="s">
        <v>54</v>
      </c>
      <c r="M504" s="1" t="s">
        <v>55</v>
      </c>
      <c r="N504" s="1" t="s">
        <v>37</v>
      </c>
      <c r="O504" s="1" t="s">
        <v>43</v>
      </c>
      <c r="P504" s="1" t="s">
        <v>43</v>
      </c>
      <c r="Q504" s="1" t="s">
        <v>43</v>
      </c>
      <c r="R504" s="3">
        <v>0</v>
      </c>
      <c r="S504" s="1" t="s">
        <v>44</v>
      </c>
      <c r="T504" s="1" t="s">
        <v>45</v>
      </c>
      <c r="U504" s="1" t="s">
        <v>1308</v>
      </c>
      <c r="V504" s="1" t="s">
        <v>46</v>
      </c>
      <c r="W504" s="1" t="s">
        <v>47</v>
      </c>
      <c r="X504" s="1" t="s">
        <v>1310</v>
      </c>
      <c r="Y504" s="1" t="s">
        <v>49</v>
      </c>
      <c r="Z504" s="1" t="s">
        <v>918</v>
      </c>
      <c r="AA504" s="1" t="s">
        <v>51</v>
      </c>
      <c r="AB504" s="1" t="s">
        <v>1310</v>
      </c>
      <c r="AC504" s="1" t="s">
        <v>37</v>
      </c>
    </row>
    <row r="505" spans="1:29" hidden="1" x14ac:dyDescent="0.25">
      <c r="A505" s="1" t="s">
        <v>33</v>
      </c>
      <c r="B505" s="1" t="s">
        <v>34</v>
      </c>
      <c r="C505" s="2">
        <v>44883</v>
      </c>
      <c r="D505" s="1" t="s">
        <v>35</v>
      </c>
      <c r="E505" s="1" t="s">
        <v>36</v>
      </c>
      <c r="F505" s="1" t="s">
        <v>37</v>
      </c>
      <c r="G505" s="1" t="s">
        <v>1311</v>
      </c>
      <c r="H505" s="1" t="s">
        <v>1312</v>
      </c>
      <c r="I505" s="3">
        <v>0</v>
      </c>
      <c r="J505" s="54">
        <v>66858</v>
      </c>
      <c r="K505" s="1" t="s">
        <v>40</v>
      </c>
      <c r="L505" s="1" t="s">
        <v>67</v>
      </c>
      <c r="M505" s="1" t="s">
        <v>68</v>
      </c>
      <c r="N505" s="1" t="s">
        <v>37</v>
      </c>
      <c r="O505" s="1" t="s">
        <v>43</v>
      </c>
      <c r="P505" s="1" t="s">
        <v>43</v>
      </c>
      <c r="Q505" s="1" t="s">
        <v>43</v>
      </c>
      <c r="R505" s="3">
        <v>0</v>
      </c>
      <c r="S505" s="1" t="s">
        <v>44</v>
      </c>
      <c r="T505" s="1" t="s">
        <v>45</v>
      </c>
      <c r="U505" s="1" t="s">
        <v>1311</v>
      </c>
      <c r="V505" s="1" t="s">
        <v>46</v>
      </c>
      <c r="W505" s="1" t="s">
        <v>47</v>
      </c>
      <c r="X505" s="1" t="s">
        <v>1313</v>
      </c>
      <c r="Y505" s="1" t="s">
        <v>49</v>
      </c>
      <c r="Z505" s="1" t="s">
        <v>918</v>
      </c>
      <c r="AA505" s="1" t="s">
        <v>51</v>
      </c>
      <c r="AB505" s="1" t="s">
        <v>1313</v>
      </c>
      <c r="AC505" s="1" t="s">
        <v>37</v>
      </c>
    </row>
    <row r="506" spans="1:29" hidden="1" x14ac:dyDescent="0.25">
      <c r="A506" s="1" t="s">
        <v>33</v>
      </c>
      <c r="B506" s="1" t="s">
        <v>34</v>
      </c>
      <c r="C506" s="2">
        <v>44886</v>
      </c>
      <c r="D506" s="1" t="s">
        <v>35</v>
      </c>
      <c r="E506" s="1" t="s">
        <v>36</v>
      </c>
      <c r="F506" s="1" t="s">
        <v>37</v>
      </c>
      <c r="G506" s="1" t="s">
        <v>1314</v>
      </c>
      <c r="H506" s="1" t="s">
        <v>1315</v>
      </c>
      <c r="I506" s="3">
        <v>0</v>
      </c>
      <c r="J506" s="54">
        <v>100000</v>
      </c>
      <c r="K506" s="1" t="s">
        <v>40</v>
      </c>
      <c r="L506" s="1" t="s">
        <v>340</v>
      </c>
      <c r="M506" s="1" t="s">
        <v>341</v>
      </c>
      <c r="N506" s="1" t="s">
        <v>37</v>
      </c>
      <c r="O506" s="1" t="s">
        <v>43</v>
      </c>
      <c r="P506" s="1" t="s">
        <v>43</v>
      </c>
      <c r="Q506" s="1" t="s">
        <v>43</v>
      </c>
      <c r="R506" s="3">
        <v>0</v>
      </c>
      <c r="S506" s="1" t="s">
        <v>44</v>
      </c>
      <c r="T506" s="1" t="s">
        <v>45</v>
      </c>
      <c r="U506" s="1" t="s">
        <v>1314</v>
      </c>
      <c r="V506" s="1" t="s">
        <v>46</v>
      </c>
      <c r="W506" s="1" t="s">
        <v>47</v>
      </c>
      <c r="X506" s="1" t="s">
        <v>1316</v>
      </c>
      <c r="Y506" s="1" t="s">
        <v>49</v>
      </c>
      <c r="Z506" s="1" t="s">
        <v>918</v>
      </c>
      <c r="AA506" s="1" t="s">
        <v>51</v>
      </c>
      <c r="AB506" s="1" t="s">
        <v>1316</v>
      </c>
      <c r="AC506" s="1" t="s">
        <v>37</v>
      </c>
    </row>
    <row r="507" spans="1:29" hidden="1" x14ac:dyDescent="0.25">
      <c r="A507" s="1" t="s">
        <v>33</v>
      </c>
      <c r="B507" s="1" t="s">
        <v>34</v>
      </c>
      <c r="C507" s="2">
        <v>44888</v>
      </c>
      <c r="D507" s="1" t="s">
        <v>35</v>
      </c>
      <c r="E507" s="1" t="s">
        <v>36</v>
      </c>
      <c r="F507" s="1" t="s">
        <v>37</v>
      </c>
      <c r="G507" s="1" t="s">
        <v>1317</v>
      </c>
      <c r="H507" s="1" t="s">
        <v>1318</v>
      </c>
      <c r="I507" s="3">
        <v>0</v>
      </c>
      <c r="J507" s="54">
        <v>526592</v>
      </c>
      <c r="K507" s="1" t="s">
        <v>40</v>
      </c>
      <c r="L507" s="1" t="s">
        <v>41</v>
      </c>
      <c r="M507" s="1" t="s">
        <v>42</v>
      </c>
      <c r="N507" s="1" t="s">
        <v>37</v>
      </c>
      <c r="O507" s="1" t="s">
        <v>43</v>
      </c>
      <c r="P507" s="1" t="s">
        <v>43</v>
      </c>
      <c r="Q507" s="1" t="s">
        <v>43</v>
      </c>
      <c r="R507" s="3">
        <v>0</v>
      </c>
      <c r="S507" s="1" t="s">
        <v>44</v>
      </c>
      <c r="T507" s="1" t="s">
        <v>45</v>
      </c>
      <c r="U507" s="1" t="s">
        <v>1317</v>
      </c>
      <c r="V507" s="1" t="s">
        <v>46</v>
      </c>
      <c r="W507" s="1" t="s">
        <v>47</v>
      </c>
      <c r="X507" s="1" t="s">
        <v>1319</v>
      </c>
      <c r="Y507" s="1" t="s">
        <v>49</v>
      </c>
      <c r="Z507" s="1" t="s">
        <v>918</v>
      </c>
      <c r="AA507" s="1" t="s">
        <v>51</v>
      </c>
      <c r="AB507" s="1" t="s">
        <v>1319</v>
      </c>
      <c r="AC507" s="1" t="s">
        <v>37</v>
      </c>
    </row>
    <row r="508" spans="1:29" hidden="1" x14ac:dyDescent="0.25">
      <c r="A508" s="1" t="s">
        <v>33</v>
      </c>
      <c r="B508" s="1" t="s">
        <v>34</v>
      </c>
      <c r="C508" s="2">
        <v>44889</v>
      </c>
      <c r="D508" s="1" t="s">
        <v>35</v>
      </c>
      <c r="E508" s="1" t="s">
        <v>36</v>
      </c>
      <c r="F508" s="1" t="s">
        <v>37</v>
      </c>
      <c r="G508" s="1" t="s">
        <v>1320</v>
      </c>
      <c r="H508" s="1" t="s">
        <v>1321</v>
      </c>
      <c r="I508" s="3">
        <v>0</v>
      </c>
      <c r="J508" s="54">
        <v>7697171</v>
      </c>
      <c r="K508" s="1" t="s">
        <v>40</v>
      </c>
      <c r="L508" s="1" t="s">
        <v>1250</v>
      </c>
      <c r="M508" s="1" t="s">
        <v>859</v>
      </c>
      <c r="N508" s="1" t="s">
        <v>37</v>
      </c>
      <c r="O508" s="1" t="s">
        <v>43</v>
      </c>
      <c r="P508" s="1" t="s">
        <v>43</v>
      </c>
      <c r="Q508" s="1" t="s">
        <v>43</v>
      </c>
      <c r="R508" s="3">
        <v>0</v>
      </c>
      <c r="S508" s="1" t="s">
        <v>44</v>
      </c>
      <c r="T508" s="1" t="s">
        <v>45</v>
      </c>
      <c r="U508" s="1" t="s">
        <v>1320</v>
      </c>
      <c r="V508" s="1" t="s">
        <v>46</v>
      </c>
      <c r="W508" s="1" t="s">
        <v>47</v>
      </c>
      <c r="X508" s="1" t="s">
        <v>1322</v>
      </c>
      <c r="Y508" s="1" t="s">
        <v>49</v>
      </c>
      <c r="Z508" s="1" t="s">
        <v>918</v>
      </c>
      <c r="AA508" s="1" t="s">
        <v>51</v>
      </c>
      <c r="AB508" s="1" t="s">
        <v>1322</v>
      </c>
      <c r="AC508" s="1" t="s">
        <v>37</v>
      </c>
    </row>
    <row r="509" spans="1:29" hidden="1" x14ac:dyDescent="0.25">
      <c r="A509" s="1" t="s">
        <v>33</v>
      </c>
      <c r="B509" s="1" t="s">
        <v>34</v>
      </c>
      <c r="C509" s="2">
        <v>44895</v>
      </c>
      <c r="D509" s="1" t="s">
        <v>73</v>
      </c>
      <c r="E509" s="1" t="s">
        <v>74</v>
      </c>
      <c r="F509" s="1" t="s">
        <v>37</v>
      </c>
      <c r="G509" s="1" t="s">
        <v>1331</v>
      </c>
      <c r="H509" s="1" t="s">
        <v>76</v>
      </c>
      <c r="I509" s="3">
        <v>1201838</v>
      </c>
      <c r="J509" s="3">
        <v>0</v>
      </c>
      <c r="K509" s="1" t="s">
        <v>40</v>
      </c>
      <c r="L509" s="1" t="s">
        <v>555</v>
      </c>
      <c r="M509" s="1" t="s">
        <v>556</v>
      </c>
      <c r="N509" s="1" t="s">
        <v>1323</v>
      </c>
      <c r="O509" s="1" t="s">
        <v>1324</v>
      </c>
      <c r="P509" s="1" t="s">
        <v>43</v>
      </c>
      <c r="Q509" s="1" t="s">
        <v>43</v>
      </c>
      <c r="R509" s="3">
        <v>0</v>
      </c>
      <c r="S509" s="1" t="s">
        <v>44</v>
      </c>
      <c r="T509" s="1" t="s">
        <v>45</v>
      </c>
      <c r="U509" s="1" t="s">
        <v>1331</v>
      </c>
      <c r="V509" s="1" t="s">
        <v>46</v>
      </c>
      <c r="W509" s="1" t="s">
        <v>975</v>
      </c>
      <c r="X509" s="1" t="s">
        <v>1332</v>
      </c>
      <c r="Y509" s="1" t="s">
        <v>83</v>
      </c>
      <c r="Z509" s="1" t="s">
        <v>1230</v>
      </c>
      <c r="AA509" s="1" t="s">
        <v>51</v>
      </c>
      <c r="AB509" s="1" t="s">
        <v>1332</v>
      </c>
      <c r="AC509" s="1" t="s">
        <v>37</v>
      </c>
    </row>
    <row r="510" spans="1:29" hidden="1" x14ac:dyDescent="0.25">
      <c r="A510" s="1" t="s">
        <v>33</v>
      </c>
      <c r="B510" s="1" t="s">
        <v>34</v>
      </c>
      <c r="C510" s="2">
        <v>44895</v>
      </c>
      <c r="D510" s="1" t="s">
        <v>73</v>
      </c>
      <c r="E510" s="1" t="s">
        <v>74</v>
      </c>
      <c r="F510" s="1" t="s">
        <v>37</v>
      </c>
      <c r="G510" s="1" t="s">
        <v>1331</v>
      </c>
      <c r="H510" s="1" t="s">
        <v>76</v>
      </c>
      <c r="I510" s="3">
        <v>40691</v>
      </c>
      <c r="J510" s="3">
        <v>0</v>
      </c>
      <c r="K510" s="1" t="s">
        <v>40</v>
      </c>
      <c r="L510" s="1" t="s">
        <v>854</v>
      </c>
      <c r="M510" s="1" t="s">
        <v>855</v>
      </c>
      <c r="N510" s="1" t="s">
        <v>89</v>
      </c>
      <c r="O510" s="1" t="s">
        <v>90</v>
      </c>
      <c r="P510" s="1" t="s">
        <v>43</v>
      </c>
      <c r="Q510" s="1" t="s">
        <v>43</v>
      </c>
      <c r="R510" s="3">
        <v>0</v>
      </c>
      <c r="S510" s="1" t="s">
        <v>44</v>
      </c>
      <c r="T510" s="1" t="s">
        <v>45</v>
      </c>
      <c r="U510" s="1" t="s">
        <v>1331</v>
      </c>
      <c r="V510" s="1" t="s">
        <v>46</v>
      </c>
      <c r="W510" s="1" t="s">
        <v>975</v>
      </c>
      <c r="X510" s="1" t="s">
        <v>1332</v>
      </c>
      <c r="Y510" s="1" t="s">
        <v>83</v>
      </c>
      <c r="Z510" s="1" t="s">
        <v>1230</v>
      </c>
      <c r="AA510" s="1" t="s">
        <v>51</v>
      </c>
      <c r="AB510" s="1" t="s">
        <v>1332</v>
      </c>
      <c r="AC510" s="1" t="s">
        <v>37</v>
      </c>
    </row>
    <row r="511" spans="1:29" hidden="1" x14ac:dyDescent="0.25">
      <c r="A511" s="1" t="s">
        <v>33</v>
      </c>
      <c r="B511" s="1" t="s">
        <v>34</v>
      </c>
      <c r="C511" s="2">
        <v>44895</v>
      </c>
      <c r="D511" s="1" t="s">
        <v>73</v>
      </c>
      <c r="E511" s="1" t="s">
        <v>74</v>
      </c>
      <c r="F511" s="1" t="s">
        <v>37</v>
      </c>
      <c r="G511" s="1" t="s">
        <v>1331</v>
      </c>
      <c r="H511" s="1" t="s">
        <v>76</v>
      </c>
      <c r="I511" s="3">
        <v>33334</v>
      </c>
      <c r="J511" s="3">
        <v>0</v>
      </c>
      <c r="K511" s="1" t="s">
        <v>40</v>
      </c>
      <c r="L511" s="1" t="s">
        <v>448</v>
      </c>
      <c r="M511" s="1" t="s">
        <v>449</v>
      </c>
      <c r="N511" s="1" t="s">
        <v>79</v>
      </c>
      <c r="O511" s="1" t="s">
        <v>80</v>
      </c>
      <c r="P511" s="1" t="s">
        <v>43</v>
      </c>
      <c r="Q511" s="1" t="s">
        <v>43</v>
      </c>
      <c r="R511" s="3">
        <v>0</v>
      </c>
      <c r="S511" s="1" t="s">
        <v>44</v>
      </c>
      <c r="T511" s="1" t="s">
        <v>45</v>
      </c>
      <c r="U511" s="1" t="s">
        <v>1331</v>
      </c>
      <c r="V511" s="1" t="s">
        <v>46</v>
      </c>
      <c r="W511" s="1" t="s">
        <v>975</v>
      </c>
      <c r="X511" s="1" t="s">
        <v>1332</v>
      </c>
      <c r="Y511" s="1" t="s">
        <v>83</v>
      </c>
      <c r="Z511" s="1" t="s">
        <v>1230</v>
      </c>
      <c r="AA511" s="1" t="s">
        <v>51</v>
      </c>
      <c r="AB511" s="1" t="s">
        <v>1332</v>
      </c>
      <c r="AC511" s="1" t="s">
        <v>37</v>
      </c>
    </row>
    <row r="512" spans="1:29" hidden="1" x14ac:dyDescent="0.25">
      <c r="A512" s="1" t="s">
        <v>33</v>
      </c>
      <c r="B512" s="1" t="s">
        <v>34</v>
      </c>
      <c r="C512" s="2">
        <v>44895</v>
      </c>
      <c r="D512" s="1" t="s">
        <v>73</v>
      </c>
      <c r="E512" s="1" t="s">
        <v>74</v>
      </c>
      <c r="F512" s="1" t="s">
        <v>37</v>
      </c>
      <c r="G512" s="1" t="s">
        <v>1331</v>
      </c>
      <c r="H512" s="1" t="s">
        <v>76</v>
      </c>
      <c r="I512" s="3">
        <v>33334</v>
      </c>
      <c r="J512" s="3">
        <v>0</v>
      </c>
      <c r="K512" s="1" t="s">
        <v>40</v>
      </c>
      <c r="L512" s="1" t="s">
        <v>472</v>
      </c>
      <c r="M512" s="1" t="s">
        <v>473</v>
      </c>
      <c r="N512" s="1" t="s">
        <v>79</v>
      </c>
      <c r="O512" s="1" t="s">
        <v>80</v>
      </c>
      <c r="P512" s="1" t="s">
        <v>43</v>
      </c>
      <c r="Q512" s="1" t="s">
        <v>43</v>
      </c>
      <c r="R512" s="3">
        <v>0</v>
      </c>
      <c r="S512" s="1" t="s">
        <v>44</v>
      </c>
      <c r="T512" s="1" t="s">
        <v>45</v>
      </c>
      <c r="U512" s="1" t="s">
        <v>1331</v>
      </c>
      <c r="V512" s="1" t="s">
        <v>46</v>
      </c>
      <c r="W512" s="1" t="s">
        <v>975</v>
      </c>
      <c r="X512" s="1" t="s">
        <v>1332</v>
      </c>
      <c r="Y512" s="1" t="s">
        <v>83</v>
      </c>
      <c r="Z512" s="1" t="s">
        <v>1230</v>
      </c>
      <c r="AA512" s="1" t="s">
        <v>51</v>
      </c>
      <c r="AB512" s="1" t="s">
        <v>1332</v>
      </c>
      <c r="AC512" s="1" t="s">
        <v>37</v>
      </c>
    </row>
    <row r="513" spans="1:29" hidden="1" x14ac:dyDescent="0.25">
      <c r="A513" s="1" t="s">
        <v>33</v>
      </c>
      <c r="B513" s="1" t="s">
        <v>34</v>
      </c>
      <c r="C513" s="2">
        <v>44895</v>
      </c>
      <c r="D513" s="1" t="s">
        <v>73</v>
      </c>
      <c r="E513" s="1" t="s">
        <v>74</v>
      </c>
      <c r="F513" s="1" t="s">
        <v>37</v>
      </c>
      <c r="G513" s="1" t="s">
        <v>1331</v>
      </c>
      <c r="H513" s="1" t="s">
        <v>76</v>
      </c>
      <c r="I513" s="3">
        <v>500000</v>
      </c>
      <c r="J513" s="3">
        <v>0</v>
      </c>
      <c r="K513" s="1" t="s">
        <v>40</v>
      </c>
      <c r="L513" s="1" t="s">
        <v>494</v>
      </c>
      <c r="M513" s="1" t="s">
        <v>495</v>
      </c>
      <c r="N513" s="1" t="s">
        <v>79</v>
      </c>
      <c r="O513" s="1" t="s">
        <v>80</v>
      </c>
      <c r="P513" s="1" t="s">
        <v>43</v>
      </c>
      <c r="Q513" s="1" t="s">
        <v>43</v>
      </c>
      <c r="R513" s="3">
        <v>0</v>
      </c>
      <c r="S513" s="1" t="s">
        <v>44</v>
      </c>
      <c r="T513" s="1" t="s">
        <v>45</v>
      </c>
      <c r="U513" s="1" t="s">
        <v>1331</v>
      </c>
      <c r="V513" s="1" t="s">
        <v>46</v>
      </c>
      <c r="W513" s="1" t="s">
        <v>975</v>
      </c>
      <c r="X513" s="1" t="s">
        <v>1332</v>
      </c>
      <c r="Y513" s="1" t="s">
        <v>83</v>
      </c>
      <c r="Z513" s="1" t="s">
        <v>1230</v>
      </c>
      <c r="AA513" s="1" t="s">
        <v>51</v>
      </c>
      <c r="AB513" s="1" t="s">
        <v>1332</v>
      </c>
      <c r="AC513" s="1" t="s">
        <v>37</v>
      </c>
    </row>
    <row r="514" spans="1:29" hidden="1" x14ac:dyDescent="0.25">
      <c r="A514" s="1" t="s">
        <v>33</v>
      </c>
      <c r="B514" s="1" t="s">
        <v>34</v>
      </c>
      <c r="C514" s="2">
        <v>44895</v>
      </c>
      <c r="D514" s="1" t="s">
        <v>73</v>
      </c>
      <c r="E514" s="1" t="s">
        <v>74</v>
      </c>
      <c r="F514" s="1" t="s">
        <v>37</v>
      </c>
      <c r="G514" s="1" t="s">
        <v>1331</v>
      </c>
      <c r="H514" s="1" t="s">
        <v>76</v>
      </c>
      <c r="I514" s="3">
        <v>100000</v>
      </c>
      <c r="J514" s="3">
        <v>0</v>
      </c>
      <c r="K514" s="1" t="s">
        <v>40</v>
      </c>
      <c r="L514" s="1" t="s">
        <v>434</v>
      </c>
      <c r="M514" s="1" t="s">
        <v>435</v>
      </c>
      <c r="N514" s="1" t="s">
        <v>79</v>
      </c>
      <c r="O514" s="1" t="s">
        <v>80</v>
      </c>
      <c r="P514" s="1" t="s">
        <v>43</v>
      </c>
      <c r="Q514" s="1" t="s">
        <v>43</v>
      </c>
      <c r="R514" s="3">
        <v>0</v>
      </c>
      <c r="S514" s="1" t="s">
        <v>44</v>
      </c>
      <c r="T514" s="1" t="s">
        <v>45</v>
      </c>
      <c r="U514" s="1" t="s">
        <v>1331</v>
      </c>
      <c r="V514" s="1" t="s">
        <v>46</v>
      </c>
      <c r="W514" s="1" t="s">
        <v>975</v>
      </c>
      <c r="X514" s="1" t="s">
        <v>1332</v>
      </c>
      <c r="Y514" s="1" t="s">
        <v>83</v>
      </c>
      <c r="Z514" s="1" t="s">
        <v>1230</v>
      </c>
      <c r="AA514" s="1" t="s">
        <v>51</v>
      </c>
      <c r="AB514" s="1" t="s">
        <v>1332</v>
      </c>
      <c r="AC514" s="1" t="s">
        <v>37</v>
      </c>
    </row>
    <row r="515" spans="1:29" hidden="1" x14ac:dyDescent="0.25">
      <c r="A515" s="1" t="s">
        <v>33</v>
      </c>
      <c r="B515" s="1" t="s">
        <v>34</v>
      </c>
      <c r="C515" s="2">
        <v>44895</v>
      </c>
      <c r="D515" s="1" t="s">
        <v>73</v>
      </c>
      <c r="E515" s="1" t="s">
        <v>74</v>
      </c>
      <c r="F515" s="1" t="s">
        <v>37</v>
      </c>
      <c r="G515" s="1" t="s">
        <v>1331</v>
      </c>
      <c r="H515" s="1" t="s">
        <v>76</v>
      </c>
      <c r="I515" s="3">
        <v>466667</v>
      </c>
      <c r="J515" s="3">
        <v>0</v>
      </c>
      <c r="K515" s="1" t="s">
        <v>40</v>
      </c>
      <c r="L515" s="1" t="s">
        <v>117</v>
      </c>
      <c r="M515" s="1" t="s">
        <v>118</v>
      </c>
      <c r="N515" s="1" t="s">
        <v>79</v>
      </c>
      <c r="O515" s="1" t="s">
        <v>80</v>
      </c>
      <c r="P515" s="1" t="s">
        <v>43</v>
      </c>
      <c r="Q515" s="1" t="s">
        <v>43</v>
      </c>
      <c r="R515" s="3">
        <v>0</v>
      </c>
      <c r="S515" s="1" t="s">
        <v>44</v>
      </c>
      <c r="T515" s="1" t="s">
        <v>45</v>
      </c>
      <c r="U515" s="1" t="s">
        <v>1331</v>
      </c>
      <c r="V515" s="1" t="s">
        <v>46</v>
      </c>
      <c r="W515" s="1" t="s">
        <v>975</v>
      </c>
      <c r="X515" s="1" t="s">
        <v>1332</v>
      </c>
      <c r="Y515" s="1" t="s">
        <v>83</v>
      </c>
      <c r="Z515" s="1" t="s">
        <v>1230</v>
      </c>
      <c r="AA515" s="1" t="s">
        <v>51</v>
      </c>
      <c r="AB515" s="1" t="s">
        <v>1332</v>
      </c>
      <c r="AC515" s="1" t="s">
        <v>37</v>
      </c>
    </row>
    <row r="516" spans="1:29" hidden="1" x14ac:dyDescent="0.25">
      <c r="A516" s="1" t="s">
        <v>33</v>
      </c>
      <c r="B516" s="1" t="s">
        <v>34</v>
      </c>
      <c r="C516" s="2">
        <v>44895</v>
      </c>
      <c r="D516" s="1" t="s">
        <v>73</v>
      </c>
      <c r="E516" s="1" t="s">
        <v>74</v>
      </c>
      <c r="F516" s="1" t="s">
        <v>37</v>
      </c>
      <c r="G516" s="1" t="s">
        <v>1331</v>
      </c>
      <c r="H516" s="1" t="s">
        <v>76</v>
      </c>
      <c r="I516" s="3">
        <v>248562</v>
      </c>
      <c r="J516" s="3">
        <v>0</v>
      </c>
      <c r="K516" s="1" t="s">
        <v>40</v>
      </c>
      <c r="L516" s="1" t="s">
        <v>1257</v>
      </c>
      <c r="M516" s="1" t="s">
        <v>789</v>
      </c>
      <c r="N516" s="1" t="s">
        <v>79</v>
      </c>
      <c r="O516" s="1" t="s">
        <v>80</v>
      </c>
      <c r="P516" s="1" t="s">
        <v>43</v>
      </c>
      <c r="Q516" s="1" t="s">
        <v>43</v>
      </c>
      <c r="R516" s="3">
        <v>0</v>
      </c>
      <c r="S516" s="1" t="s">
        <v>44</v>
      </c>
      <c r="T516" s="1" t="s">
        <v>45</v>
      </c>
      <c r="U516" s="1" t="s">
        <v>1331</v>
      </c>
      <c r="V516" s="1" t="s">
        <v>46</v>
      </c>
      <c r="W516" s="1" t="s">
        <v>975</v>
      </c>
      <c r="X516" s="1" t="s">
        <v>1332</v>
      </c>
      <c r="Y516" s="1" t="s">
        <v>83</v>
      </c>
      <c r="Z516" s="1" t="s">
        <v>1230</v>
      </c>
      <c r="AA516" s="1" t="s">
        <v>51</v>
      </c>
      <c r="AB516" s="1" t="s">
        <v>1332</v>
      </c>
      <c r="AC516" s="1" t="s">
        <v>37</v>
      </c>
    </row>
    <row r="517" spans="1:29" hidden="1" x14ac:dyDescent="0.25">
      <c r="A517" s="1" t="s">
        <v>33</v>
      </c>
      <c r="B517" s="1" t="s">
        <v>34</v>
      </c>
      <c r="C517" s="2">
        <v>44895</v>
      </c>
      <c r="D517" s="1" t="s">
        <v>73</v>
      </c>
      <c r="E517" s="1" t="s">
        <v>74</v>
      </c>
      <c r="F517" s="1" t="s">
        <v>37</v>
      </c>
      <c r="G517" s="1" t="s">
        <v>1331</v>
      </c>
      <c r="H517" s="1" t="s">
        <v>76</v>
      </c>
      <c r="I517" s="3">
        <v>33334</v>
      </c>
      <c r="J517" s="3">
        <v>0</v>
      </c>
      <c r="K517" s="1" t="s">
        <v>40</v>
      </c>
      <c r="L517" s="1" t="s">
        <v>1327</v>
      </c>
      <c r="M517" s="1" t="s">
        <v>790</v>
      </c>
      <c r="N517" s="1" t="s">
        <v>79</v>
      </c>
      <c r="O517" s="1" t="s">
        <v>80</v>
      </c>
      <c r="P517" s="1" t="s">
        <v>43</v>
      </c>
      <c r="Q517" s="1" t="s">
        <v>43</v>
      </c>
      <c r="R517" s="3">
        <v>0</v>
      </c>
      <c r="S517" s="1" t="s">
        <v>44</v>
      </c>
      <c r="T517" s="1" t="s">
        <v>45</v>
      </c>
      <c r="U517" s="1" t="s">
        <v>1331</v>
      </c>
      <c r="V517" s="1" t="s">
        <v>46</v>
      </c>
      <c r="W517" s="1" t="s">
        <v>975</v>
      </c>
      <c r="X517" s="1" t="s">
        <v>1332</v>
      </c>
      <c r="Y517" s="1" t="s">
        <v>83</v>
      </c>
      <c r="Z517" s="1" t="s">
        <v>1230</v>
      </c>
      <c r="AA517" s="1" t="s">
        <v>51</v>
      </c>
      <c r="AB517" s="1" t="s">
        <v>1332</v>
      </c>
      <c r="AC517" s="1" t="s">
        <v>37</v>
      </c>
    </row>
    <row r="518" spans="1:29" hidden="1" x14ac:dyDescent="0.25">
      <c r="A518" s="1" t="s">
        <v>33</v>
      </c>
      <c r="B518" s="1" t="s">
        <v>34</v>
      </c>
      <c r="C518" s="2">
        <v>44895</v>
      </c>
      <c r="D518" s="1" t="s">
        <v>73</v>
      </c>
      <c r="E518" s="1" t="s">
        <v>74</v>
      </c>
      <c r="F518" s="1" t="s">
        <v>37</v>
      </c>
      <c r="G518" s="1" t="s">
        <v>1331</v>
      </c>
      <c r="H518" s="1" t="s">
        <v>76</v>
      </c>
      <c r="I518" s="3">
        <v>133334</v>
      </c>
      <c r="J518" s="3">
        <v>0</v>
      </c>
      <c r="K518" s="1" t="s">
        <v>40</v>
      </c>
      <c r="L518" s="1" t="s">
        <v>1191</v>
      </c>
      <c r="M518" s="1" t="s">
        <v>791</v>
      </c>
      <c r="N518" s="1" t="s">
        <v>79</v>
      </c>
      <c r="O518" s="1" t="s">
        <v>80</v>
      </c>
      <c r="P518" s="1" t="s">
        <v>43</v>
      </c>
      <c r="Q518" s="1" t="s">
        <v>43</v>
      </c>
      <c r="R518" s="3">
        <v>0</v>
      </c>
      <c r="S518" s="1" t="s">
        <v>44</v>
      </c>
      <c r="T518" s="1" t="s">
        <v>45</v>
      </c>
      <c r="U518" s="1" t="s">
        <v>1331</v>
      </c>
      <c r="V518" s="1" t="s">
        <v>46</v>
      </c>
      <c r="W518" s="1" t="s">
        <v>975</v>
      </c>
      <c r="X518" s="1" t="s">
        <v>1332</v>
      </c>
      <c r="Y518" s="1" t="s">
        <v>83</v>
      </c>
      <c r="Z518" s="1" t="s">
        <v>1230</v>
      </c>
      <c r="AA518" s="1" t="s">
        <v>51</v>
      </c>
      <c r="AB518" s="1" t="s">
        <v>1332</v>
      </c>
      <c r="AC518" s="1" t="s">
        <v>37</v>
      </c>
    </row>
    <row r="519" spans="1:29" hidden="1" x14ac:dyDescent="0.25">
      <c r="A519" s="1" t="s">
        <v>33</v>
      </c>
      <c r="B519" s="1" t="s">
        <v>34</v>
      </c>
      <c r="C519" s="2">
        <v>44895</v>
      </c>
      <c r="D519" s="1" t="s">
        <v>73</v>
      </c>
      <c r="E519" s="1" t="s">
        <v>74</v>
      </c>
      <c r="F519" s="1" t="s">
        <v>37</v>
      </c>
      <c r="G519" s="1" t="s">
        <v>1331</v>
      </c>
      <c r="H519" s="1" t="s">
        <v>76</v>
      </c>
      <c r="I519" s="3">
        <v>100000</v>
      </c>
      <c r="J519" s="3">
        <v>0</v>
      </c>
      <c r="K519" s="1" t="s">
        <v>40</v>
      </c>
      <c r="L519" s="1" t="s">
        <v>476</v>
      </c>
      <c r="M519" s="1" t="s">
        <v>477</v>
      </c>
      <c r="N519" s="1" t="s">
        <v>79</v>
      </c>
      <c r="O519" s="1" t="s">
        <v>80</v>
      </c>
      <c r="P519" s="1" t="s">
        <v>43</v>
      </c>
      <c r="Q519" s="1" t="s">
        <v>43</v>
      </c>
      <c r="R519" s="3">
        <v>0</v>
      </c>
      <c r="S519" s="1" t="s">
        <v>44</v>
      </c>
      <c r="T519" s="1" t="s">
        <v>45</v>
      </c>
      <c r="U519" s="1" t="s">
        <v>1331</v>
      </c>
      <c r="V519" s="1" t="s">
        <v>46</v>
      </c>
      <c r="W519" s="1" t="s">
        <v>975</v>
      </c>
      <c r="X519" s="1" t="s">
        <v>1332</v>
      </c>
      <c r="Y519" s="1" t="s">
        <v>83</v>
      </c>
      <c r="Z519" s="1" t="s">
        <v>1230</v>
      </c>
      <c r="AA519" s="1" t="s">
        <v>51</v>
      </c>
      <c r="AB519" s="1" t="s">
        <v>1332</v>
      </c>
      <c r="AC519" s="1" t="s">
        <v>37</v>
      </c>
    </row>
    <row r="520" spans="1:29" hidden="1" x14ac:dyDescent="0.25">
      <c r="A520" s="1" t="s">
        <v>33</v>
      </c>
      <c r="B520" s="1" t="s">
        <v>34</v>
      </c>
      <c r="C520" s="2">
        <v>44895</v>
      </c>
      <c r="D520" s="1" t="s">
        <v>73</v>
      </c>
      <c r="E520" s="1" t="s">
        <v>74</v>
      </c>
      <c r="F520" s="1" t="s">
        <v>37</v>
      </c>
      <c r="G520" s="1" t="s">
        <v>1331</v>
      </c>
      <c r="H520" s="1" t="s">
        <v>76</v>
      </c>
      <c r="I520" s="3">
        <v>35074</v>
      </c>
      <c r="J520" s="3">
        <v>0</v>
      </c>
      <c r="K520" s="1" t="s">
        <v>40</v>
      </c>
      <c r="L520" s="1" t="s">
        <v>125</v>
      </c>
      <c r="M520" s="1" t="s">
        <v>126</v>
      </c>
      <c r="N520" s="1" t="s">
        <v>79</v>
      </c>
      <c r="O520" s="1" t="s">
        <v>80</v>
      </c>
      <c r="P520" s="1" t="s">
        <v>43</v>
      </c>
      <c r="Q520" s="1" t="s">
        <v>43</v>
      </c>
      <c r="R520" s="3">
        <v>0</v>
      </c>
      <c r="S520" s="1" t="s">
        <v>44</v>
      </c>
      <c r="T520" s="1" t="s">
        <v>45</v>
      </c>
      <c r="U520" s="1" t="s">
        <v>1331</v>
      </c>
      <c r="V520" s="1" t="s">
        <v>46</v>
      </c>
      <c r="W520" s="1" t="s">
        <v>975</v>
      </c>
      <c r="X520" s="1" t="s">
        <v>1332</v>
      </c>
      <c r="Y520" s="1" t="s">
        <v>83</v>
      </c>
      <c r="Z520" s="1" t="s">
        <v>1230</v>
      </c>
      <c r="AA520" s="1" t="s">
        <v>51</v>
      </c>
      <c r="AB520" s="1" t="s">
        <v>1332</v>
      </c>
      <c r="AC520" s="1" t="s">
        <v>37</v>
      </c>
    </row>
    <row r="521" spans="1:29" hidden="1" x14ac:dyDescent="0.25">
      <c r="A521" s="1" t="s">
        <v>33</v>
      </c>
      <c r="B521" s="1" t="s">
        <v>34</v>
      </c>
      <c r="C521" s="2">
        <v>44895</v>
      </c>
      <c r="D521" s="1" t="s">
        <v>73</v>
      </c>
      <c r="E521" s="1" t="s">
        <v>74</v>
      </c>
      <c r="F521" s="1" t="s">
        <v>37</v>
      </c>
      <c r="G521" s="1" t="s">
        <v>1331</v>
      </c>
      <c r="H521" s="1" t="s">
        <v>76</v>
      </c>
      <c r="I521" s="3">
        <v>93912</v>
      </c>
      <c r="J521" s="3">
        <v>0</v>
      </c>
      <c r="K521" s="1" t="s">
        <v>40</v>
      </c>
      <c r="L521" s="1" t="s">
        <v>825</v>
      </c>
      <c r="M521" s="1" t="s">
        <v>826</v>
      </c>
      <c r="N521" s="1" t="s">
        <v>79</v>
      </c>
      <c r="O521" s="1" t="s">
        <v>80</v>
      </c>
      <c r="P521" s="1" t="s">
        <v>43</v>
      </c>
      <c r="Q521" s="1" t="s">
        <v>43</v>
      </c>
      <c r="R521" s="3">
        <v>0</v>
      </c>
      <c r="S521" s="1" t="s">
        <v>44</v>
      </c>
      <c r="T521" s="1" t="s">
        <v>45</v>
      </c>
      <c r="U521" s="1" t="s">
        <v>1331</v>
      </c>
      <c r="V521" s="1" t="s">
        <v>46</v>
      </c>
      <c r="W521" s="1" t="s">
        <v>975</v>
      </c>
      <c r="X521" s="1" t="s">
        <v>1332</v>
      </c>
      <c r="Y521" s="1" t="s">
        <v>83</v>
      </c>
      <c r="Z521" s="1" t="s">
        <v>1230</v>
      </c>
      <c r="AA521" s="1" t="s">
        <v>51</v>
      </c>
      <c r="AB521" s="1" t="s">
        <v>1332</v>
      </c>
      <c r="AC521" s="1" t="s">
        <v>37</v>
      </c>
    </row>
    <row r="522" spans="1:29" hidden="1" x14ac:dyDescent="0.25">
      <c r="A522" s="1" t="s">
        <v>33</v>
      </c>
      <c r="B522" s="1" t="s">
        <v>34</v>
      </c>
      <c r="C522" s="2">
        <v>44895</v>
      </c>
      <c r="D522" s="1" t="s">
        <v>73</v>
      </c>
      <c r="E522" s="1" t="s">
        <v>74</v>
      </c>
      <c r="F522" s="1" t="s">
        <v>37</v>
      </c>
      <c r="G522" s="1" t="s">
        <v>1331</v>
      </c>
      <c r="H522" s="1" t="s">
        <v>76</v>
      </c>
      <c r="I522" s="3">
        <v>1201838</v>
      </c>
      <c r="J522" s="3">
        <v>0</v>
      </c>
      <c r="K522" s="1" t="s">
        <v>40</v>
      </c>
      <c r="L522" s="1" t="s">
        <v>555</v>
      </c>
      <c r="M522" s="1" t="s">
        <v>556</v>
      </c>
      <c r="N522" s="1" t="s">
        <v>1323</v>
      </c>
      <c r="O522" s="1" t="s">
        <v>1324</v>
      </c>
      <c r="P522" s="1" t="s">
        <v>43</v>
      </c>
      <c r="Q522" s="1" t="s">
        <v>43</v>
      </c>
      <c r="R522" s="3">
        <v>0</v>
      </c>
      <c r="S522" s="1" t="s">
        <v>44</v>
      </c>
      <c r="T522" s="1" t="s">
        <v>45</v>
      </c>
      <c r="U522" s="1" t="s">
        <v>1331</v>
      </c>
      <c r="V522" s="1" t="s">
        <v>46</v>
      </c>
      <c r="W522" s="1" t="s">
        <v>975</v>
      </c>
      <c r="X522" s="1" t="s">
        <v>1332</v>
      </c>
      <c r="Y522" s="1" t="s">
        <v>83</v>
      </c>
      <c r="Z522" s="1" t="s">
        <v>1230</v>
      </c>
      <c r="AA522" s="1" t="s">
        <v>51</v>
      </c>
      <c r="AB522" s="1" t="s">
        <v>1332</v>
      </c>
      <c r="AC522" s="1" t="s">
        <v>37</v>
      </c>
    </row>
    <row r="523" spans="1:29" hidden="1" x14ac:dyDescent="0.25">
      <c r="A523" s="1" t="s">
        <v>33</v>
      </c>
      <c r="B523" s="1" t="s">
        <v>34</v>
      </c>
      <c r="C523" s="2">
        <v>44895</v>
      </c>
      <c r="D523" s="1" t="s">
        <v>73</v>
      </c>
      <c r="E523" s="1" t="s">
        <v>74</v>
      </c>
      <c r="F523" s="1" t="s">
        <v>37</v>
      </c>
      <c r="G523" s="1" t="s">
        <v>1331</v>
      </c>
      <c r="H523" s="1" t="s">
        <v>76</v>
      </c>
      <c r="I523" s="3">
        <v>233334</v>
      </c>
      <c r="J523" s="3">
        <v>0</v>
      </c>
      <c r="K523" s="1" t="s">
        <v>40</v>
      </c>
      <c r="L523" s="1" t="s">
        <v>494</v>
      </c>
      <c r="M523" s="1" t="s">
        <v>495</v>
      </c>
      <c r="N523" s="1" t="s">
        <v>79</v>
      </c>
      <c r="O523" s="1" t="s">
        <v>80</v>
      </c>
      <c r="P523" s="1" t="s">
        <v>43</v>
      </c>
      <c r="Q523" s="1" t="s">
        <v>43</v>
      </c>
      <c r="R523" s="3">
        <v>0</v>
      </c>
      <c r="S523" s="1" t="s">
        <v>44</v>
      </c>
      <c r="T523" s="1" t="s">
        <v>45</v>
      </c>
      <c r="U523" s="1" t="s">
        <v>1331</v>
      </c>
      <c r="V523" s="1" t="s">
        <v>46</v>
      </c>
      <c r="W523" s="1" t="s">
        <v>975</v>
      </c>
      <c r="X523" s="1" t="s">
        <v>1332</v>
      </c>
      <c r="Y523" s="1" t="s">
        <v>83</v>
      </c>
      <c r="Z523" s="1" t="s">
        <v>1230</v>
      </c>
      <c r="AA523" s="1" t="s">
        <v>51</v>
      </c>
      <c r="AB523" s="1" t="s">
        <v>1332</v>
      </c>
      <c r="AC523" s="1" t="s">
        <v>37</v>
      </c>
    </row>
    <row r="524" spans="1:29" hidden="1" x14ac:dyDescent="0.25">
      <c r="A524" s="1" t="s">
        <v>33</v>
      </c>
      <c r="B524" s="1" t="s">
        <v>34</v>
      </c>
      <c r="C524" s="2">
        <v>44895</v>
      </c>
      <c r="D524" s="1" t="s">
        <v>73</v>
      </c>
      <c r="E524" s="1" t="s">
        <v>74</v>
      </c>
      <c r="F524" s="1" t="s">
        <v>37</v>
      </c>
      <c r="G524" s="1" t="s">
        <v>1331</v>
      </c>
      <c r="H524" s="1" t="s">
        <v>76</v>
      </c>
      <c r="I524" s="3">
        <v>36019</v>
      </c>
      <c r="J524" s="3">
        <v>0</v>
      </c>
      <c r="K524" s="1" t="s">
        <v>40</v>
      </c>
      <c r="L524" s="1" t="s">
        <v>141</v>
      </c>
      <c r="M524" s="1" t="s">
        <v>142</v>
      </c>
      <c r="N524" s="1" t="s">
        <v>79</v>
      </c>
      <c r="O524" s="1" t="s">
        <v>80</v>
      </c>
      <c r="P524" s="1" t="s">
        <v>43</v>
      </c>
      <c r="Q524" s="1" t="s">
        <v>43</v>
      </c>
      <c r="R524" s="3">
        <v>0</v>
      </c>
      <c r="S524" s="1" t="s">
        <v>44</v>
      </c>
      <c r="T524" s="1" t="s">
        <v>45</v>
      </c>
      <c r="U524" s="1" t="s">
        <v>1331</v>
      </c>
      <c r="V524" s="1" t="s">
        <v>46</v>
      </c>
      <c r="W524" s="1" t="s">
        <v>975</v>
      </c>
      <c r="X524" s="1" t="s">
        <v>1332</v>
      </c>
      <c r="Y524" s="1" t="s">
        <v>83</v>
      </c>
      <c r="Z524" s="1" t="s">
        <v>1230</v>
      </c>
      <c r="AA524" s="1" t="s">
        <v>51</v>
      </c>
      <c r="AB524" s="1" t="s">
        <v>1332</v>
      </c>
      <c r="AC524" s="1" t="s">
        <v>37</v>
      </c>
    </row>
    <row r="525" spans="1:29" hidden="1" x14ac:dyDescent="0.25">
      <c r="A525" s="1" t="s">
        <v>33</v>
      </c>
      <c r="B525" s="1" t="s">
        <v>34</v>
      </c>
      <c r="C525" s="2">
        <v>44895</v>
      </c>
      <c r="D525" s="1" t="s">
        <v>73</v>
      </c>
      <c r="E525" s="1" t="s">
        <v>74</v>
      </c>
      <c r="F525" s="1" t="s">
        <v>37</v>
      </c>
      <c r="G525" s="1" t="s">
        <v>1331</v>
      </c>
      <c r="H525" s="1" t="s">
        <v>76</v>
      </c>
      <c r="I525" s="3">
        <v>100000</v>
      </c>
      <c r="J525" s="3">
        <v>0</v>
      </c>
      <c r="K525" s="1" t="s">
        <v>40</v>
      </c>
      <c r="L525" s="1" t="s">
        <v>434</v>
      </c>
      <c r="M525" s="1" t="s">
        <v>435</v>
      </c>
      <c r="N525" s="1" t="s">
        <v>79</v>
      </c>
      <c r="O525" s="1" t="s">
        <v>80</v>
      </c>
      <c r="P525" s="1" t="s">
        <v>43</v>
      </c>
      <c r="Q525" s="1" t="s">
        <v>43</v>
      </c>
      <c r="R525" s="3">
        <v>0</v>
      </c>
      <c r="S525" s="1" t="s">
        <v>44</v>
      </c>
      <c r="T525" s="1" t="s">
        <v>45</v>
      </c>
      <c r="U525" s="1" t="s">
        <v>1331</v>
      </c>
      <c r="V525" s="1" t="s">
        <v>46</v>
      </c>
      <c r="W525" s="1" t="s">
        <v>975</v>
      </c>
      <c r="X525" s="1" t="s">
        <v>1332</v>
      </c>
      <c r="Y525" s="1" t="s">
        <v>83</v>
      </c>
      <c r="Z525" s="1" t="s">
        <v>1230</v>
      </c>
      <c r="AA525" s="1" t="s">
        <v>51</v>
      </c>
      <c r="AB525" s="1" t="s">
        <v>1332</v>
      </c>
      <c r="AC525" s="1" t="s">
        <v>37</v>
      </c>
    </row>
    <row r="526" spans="1:29" hidden="1" x14ac:dyDescent="0.25">
      <c r="A526" s="1" t="s">
        <v>33</v>
      </c>
      <c r="B526" s="1" t="s">
        <v>34</v>
      </c>
      <c r="C526" s="2">
        <v>44895</v>
      </c>
      <c r="D526" s="1" t="s">
        <v>73</v>
      </c>
      <c r="E526" s="1" t="s">
        <v>74</v>
      </c>
      <c r="F526" s="1" t="s">
        <v>37</v>
      </c>
      <c r="G526" s="1" t="s">
        <v>1331</v>
      </c>
      <c r="H526" s="1" t="s">
        <v>76</v>
      </c>
      <c r="I526" s="3">
        <v>33334</v>
      </c>
      <c r="J526" s="3">
        <v>0</v>
      </c>
      <c r="K526" s="1" t="s">
        <v>40</v>
      </c>
      <c r="L526" s="1" t="s">
        <v>816</v>
      </c>
      <c r="M526" s="1" t="s">
        <v>817</v>
      </c>
      <c r="N526" s="1" t="s">
        <v>79</v>
      </c>
      <c r="O526" s="1" t="s">
        <v>80</v>
      </c>
      <c r="P526" s="1" t="s">
        <v>43</v>
      </c>
      <c r="Q526" s="1" t="s">
        <v>43</v>
      </c>
      <c r="R526" s="3">
        <v>0</v>
      </c>
      <c r="S526" s="1" t="s">
        <v>44</v>
      </c>
      <c r="T526" s="1" t="s">
        <v>45</v>
      </c>
      <c r="U526" s="1" t="s">
        <v>1331</v>
      </c>
      <c r="V526" s="1" t="s">
        <v>46</v>
      </c>
      <c r="W526" s="1" t="s">
        <v>975</v>
      </c>
      <c r="X526" s="1" t="s">
        <v>1332</v>
      </c>
      <c r="Y526" s="1" t="s">
        <v>83</v>
      </c>
      <c r="Z526" s="1" t="s">
        <v>1230</v>
      </c>
      <c r="AA526" s="1" t="s">
        <v>51</v>
      </c>
      <c r="AB526" s="1" t="s">
        <v>1332</v>
      </c>
      <c r="AC526" s="1" t="s">
        <v>37</v>
      </c>
    </row>
    <row r="527" spans="1:29" hidden="1" x14ac:dyDescent="0.25">
      <c r="A527" s="1" t="s">
        <v>33</v>
      </c>
      <c r="B527" s="1" t="s">
        <v>34</v>
      </c>
      <c r="C527" s="2">
        <v>44895</v>
      </c>
      <c r="D527" s="1" t="s">
        <v>73</v>
      </c>
      <c r="E527" s="1" t="s">
        <v>74</v>
      </c>
      <c r="F527" s="1" t="s">
        <v>37</v>
      </c>
      <c r="G527" s="1" t="s">
        <v>1331</v>
      </c>
      <c r="H527" s="1" t="s">
        <v>76</v>
      </c>
      <c r="I527" s="3">
        <v>35258</v>
      </c>
      <c r="J527" s="3">
        <v>0</v>
      </c>
      <c r="K527" s="1" t="s">
        <v>40</v>
      </c>
      <c r="L527" s="1" t="s">
        <v>354</v>
      </c>
      <c r="M527" s="1" t="s">
        <v>355</v>
      </c>
      <c r="N527" s="1" t="s">
        <v>79</v>
      </c>
      <c r="O527" s="1" t="s">
        <v>80</v>
      </c>
      <c r="P527" s="1" t="s">
        <v>43</v>
      </c>
      <c r="Q527" s="1" t="s">
        <v>43</v>
      </c>
      <c r="R527" s="3">
        <v>0</v>
      </c>
      <c r="S527" s="1" t="s">
        <v>44</v>
      </c>
      <c r="T527" s="1" t="s">
        <v>45</v>
      </c>
      <c r="U527" s="1" t="s">
        <v>1331</v>
      </c>
      <c r="V527" s="1" t="s">
        <v>46</v>
      </c>
      <c r="W527" s="1" t="s">
        <v>975</v>
      </c>
      <c r="X527" s="1" t="s">
        <v>1332</v>
      </c>
      <c r="Y527" s="1" t="s">
        <v>83</v>
      </c>
      <c r="Z527" s="1" t="s">
        <v>1230</v>
      </c>
      <c r="AA527" s="1" t="s">
        <v>51</v>
      </c>
      <c r="AB527" s="1" t="s">
        <v>1332</v>
      </c>
      <c r="AC527" s="1" t="s">
        <v>37</v>
      </c>
    </row>
    <row r="528" spans="1:29" hidden="1" x14ac:dyDescent="0.25">
      <c r="A528" s="1" t="s">
        <v>33</v>
      </c>
      <c r="B528" s="1" t="s">
        <v>34</v>
      </c>
      <c r="C528" s="2">
        <v>44895</v>
      </c>
      <c r="D528" s="1" t="s">
        <v>73</v>
      </c>
      <c r="E528" s="1" t="s">
        <v>74</v>
      </c>
      <c r="F528" s="1" t="s">
        <v>37</v>
      </c>
      <c r="G528" s="1" t="s">
        <v>1331</v>
      </c>
      <c r="H528" s="1" t="s">
        <v>76</v>
      </c>
      <c r="I528" s="3">
        <v>66668</v>
      </c>
      <c r="J528" s="3">
        <v>0</v>
      </c>
      <c r="K528" s="1" t="s">
        <v>40</v>
      </c>
      <c r="L528" s="1" t="s">
        <v>117</v>
      </c>
      <c r="M528" s="1" t="s">
        <v>118</v>
      </c>
      <c r="N528" s="1" t="s">
        <v>79</v>
      </c>
      <c r="O528" s="1" t="s">
        <v>80</v>
      </c>
      <c r="P528" s="1" t="s">
        <v>43</v>
      </c>
      <c r="Q528" s="1" t="s">
        <v>43</v>
      </c>
      <c r="R528" s="3">
        <v>0</v>
      </c>
      <c r="S528" s="1" t="s">
        <v>44</v>
      </c>
      <c r="T528" s="1" t="s">
        <v>45</v>
      </c>
      <c r="U528" s="1" t="s">
        <v>1331</v>
      </c>
      <c r="V528" s="1" t="s">
        <v>46</v>
      </c>
      <c r="W528" s="1" t="s">
        <v>975</v>
      </c>
      <c r="X528" s="1" t="s">
        <v>1332</v>
      </c>
      <c r="Y528" s="1" t="s">
        <v>83</v>
      </c>
      <c r="Z528" s="1" t="s">
        <v>1230</v>
      </c>
      <c r="AA528" s="1" t="s">
        <v>51</v>
      </c>
      <c r="AB528" s="1" t="s">
        <v>1332</v>
      </c>
      <c r="AC528" s="1" t="s">
        <v>37</v>
      </c>
    </row>
    <row r="529" spans="1:29" hidden="1" x14ac:dyDescent="0.25">
      <c r="A529" s="1" t="s">
        <v>33</v>
      </c>
      <c r="B529" s="1" t="s">
        <v>34</v>
      </c>
      <c r="C529" s="2">
        <v>44895</v>
      </c>
      <c r="D529" s="1" t="s">
        <v>73</v>
      </c>
      <c r="E529" s="1" t="s">
        <v>74</v>
      </c>
      <c r="F529" s="1" t="s">
        <v>37</v>
      </c>
      <c r="G529" s="1" t="s">
        <v>1331</v>
      </c>
      <c r="H529" s="1" t="s">
        <v>76</v>
      </c>
      <c r="I529" s="3">
        <v>33334</v>
      </c>
      <c r="J529" s="3">
        <v>0</v>
      </c>
      <c r="K529" s="1" t="s">
        <v>40</v>
      </c>
      <c r="L529" s="1" t="s">
        <v>133</v>
      </c>
      <c r="M529" s="1" t="s">
        <v>134</v>
      </c>
      <c r="N529" s="1" t="s">
        <v>79</v>
      </c>
      <c r="O529" s="1" t="s">
        <v>80</v>
      </c>
      <c r="P529" s="1" t="s">
        <v>43</v>
      </c>
      <c r="Q529" s="1" t="s">
        <v>43</v>
      </c>
      <c r="R529" s="3">
        <v>0</v>
      </c>
      <c r="S529" s="1" t="s">
        <v>44</v>
      </c>
      <c r="T529" s="1" t="s">
        <v>45</v>
      </c>
      <c r="U529" s="1" t="s">
        <v>1331</v>
      </c>
      <c r="V529" s="1" t="s">
        <v>46</v>
      </c>
      <c r="W529" s="1" t="s">
        <v>975</v>
      </c>
      <c r="X529" s="1" t="s">
        <v>1332</v>
      </c>
      <c r="Y529" s="1" t="s">
        <v>83</v>
      </c>
      <c r="Z529" s="1" t="s">
        <v>1230</v>
      </c>
      <c r="AA529" s="1" t="s">
        <v>51</v>
      </c>
      <c r="AB529" s="1" t="s">
        <v>1332</v>
      </c>
      <c r="AC529" s="1" t="s">
        <v>37</v>
      </c>
    </row>
    <row r="530" spans="1:29" hidden="1" x14ac:dyDescent="0.25">
      <c r="A530" s="1" t="s">
        <v>33</v>
      </c>
      <c r="B530" s="1" t="s">
        <v>34</v>
      </c>
      <c r="C530" s="2">
        <v>44895</v>
      </c>
      <c r="D530" s="1" t="s">
        <v>73</v>
      </c>
      <c r="E530" s="1" t="s">
        <v>74</v>
      </c>
      <c r="F530" s="1" t="s">
        <v>37</v>
      </c>
      <c r="G530" s="1" t="s">
        <v>1331</v>
      </c>
      <c r="H530" s="1" t="s">
        <v>76</v>
      </c>
      <c r="I530" s="3">
        <v>100000</v>
      </c>
      <c r="J530" s="3">
        <v>0</v>
      </c>
      <c r="K530" s="1" t="s">
        <v>40</v>
      </c>
      <c r="L530" s="1" t="s">
        <v>669</v>
      </c>
      <c r="M530" s="1" t="s">
        <v>670</v>
      </c>
      <c r="N530" s="1" t="s">
        <v>79</v>
      </c>
      <c r="O530" s="1" t="s">
        <v>80</v>
      </c>
      <c r="P530" s="1" t="s">
        <v>43</v>
      </c>
      <c r="Q530" s="1" t="s">
        <v>43</v>
      </c>
      <c r="R530" s="3">
        <v>0</v>
      </c>
      <c r="S530" s="1" t="s">
        <v>44</v>
      </c>
      <c r="T530" s="1" t="s">
        <v>45</v>
      </c>
      <c r="U530" s="1" t="s">
        <v>1331</v>
      </c>
      <c r="V530" s="1" t="s">
        <v>46</v>
      </c>
      <c r="W530" s="1" t="s">
        <v>975</v>
      </c>
      <c r="X530" s="1" t="s">
        <v>1332</v>
      </c>
      <c r="Y530" s="1" t="s">
        <v>83</v>
      </c>
      <c r="Z530" s="1" t="s">
        <v>1230</v>
      </c>
      <c r="AA530" s="1" t="s">
        <v>51</v>
      </c>
      <c r="AB530" s="1" t="s">
        <v>1332</v>
      </c>
      <c r="AC530" s="1" t="s">
        <v>37</v>
      </c>
    </row>
    <row r="531" spans="1:29" hidden="1" x14ac:dyDescent="0.25">
      <c r="A531" s="1" t="s">
        <v>33</v>
      </c>
      <c r="B531" s="1" t="s">
        <v>34</v>
      </c>
      <c r="C531" s="2">
        <v>44895</v>
      </c>
      <c r="D531" s="1" t="s">
        <v>73</v>
      </c>
      <c r="E531" s="1" t="s">
        <v>74</v>
      </c>
      <c r="F531" s="1" t="s">
        <v>37</v>
      </c>
      <c r="G531" s="1" t="s">
        <v>1331</v>
      </c>
      <c r="H531" s="1" t="s">
        <v>76</v>
      </c>
      <c r="I531" s="3">
        <v>33334</v>
      </c>
      <c r="J531" s="3">
        <v>0</v>
      </c>
      <c r="K531" s="1" t="s">
        <v>40</v>
      </c>
      <c r="L531" s="1" t="s">
        <v>1147</v>
      </c>
      <c r="M531" s="1" t="s">
        <v>686</v>
      </c>
      <c r="N531" s="1" t="s">
        <v>79</v>
      </c>
      <c r="O531" s="1" t="s">
        <v>80</v>
      </c>
      <c r="P531" s="1" t="s">
        <v>43</v>
      </c>
      <c r="Q531" s="1" t="s">
        <v>43</v>
      </c>
      <c r="R531" s="3">
        <v>0</v>
      </c>
      <c r="S531" s="1" t="s">
        <v>44</v>
      </c>
      <c r="T531" s="1" t="s">
        <v>45</v>
      </c>
      <c r="U531" s="1" t="s">
        <v>1331</v>
      </c>
      <c r="V531" s="1" t="s">
        <v>46</v>
      </c>
      <c r="W531" s="1" t="s">
        <v>975</v>
      </c>
      <c r="X531" s="1" t="s">
        <v>1332</v>
      </c>
      <c r="Y531" s="1" t="s">
        <v>83</v>
      </c>
      <c r="Z531" s="1" t="s">
        <v>1230</v>
      </c>
      <c r="AA531" s="1" t="s">
        <v>51</v>
      </c>
      <c r="AB531" s="1" t="s">
        <v>1332</v>
      </c>
      <c r="AC531" s="1" t="s">
        <v>37</v>
      </c>
    </row>
    <row r="532" spans="1:29" hidden="1" x14ac:dyDescent="0.25">
      <c r="A532" s="1" t="s">
        <v>33</v>
      </c>
      <c r="B532" s="1" t="s">
        <v>34</v>
      </c>
      <c r="C532" s="2">
        <v>44895</v>
      </c>
      <c r="D532" s="1" t="s">
        <v>73</v>
      </c>
      <c r="E532" s="1" t="s">
        <v>74</v>
      </c>
      <c r="F532" s="1" t="s">
        <v>37</v>
      </c>
      <c r="G532" s="1" t="s">
        <v>1331</v>
      </c>
      <c r="H532" s="1" t="s">
        <v>76</v>
      </c>
      <c r="I532" s="3">
        <v>400000</v>
      </c>
      <c r="J532" s="3">
        <v>0</v>
      </c>
      <c r="K532" s="1" t="s">
        <v>40</v>
      </c>
      <c r="L532" s="1" t="s">
        <v>416</v>
      </c>
      <c r="M532" s="1" t="s">
        <v>417</v>
      </c>
      <c r="N532" s="1" t="s">
        <v>79</v>
      </c>
      <c r="O532" s="1" t="s">
        <v>80</v>
      </c>
      <c r="P532" s="1" t="s">
        <v>43</v>
      </c>
      <c r="Q532" s="1" t="s">
        <v>43</v>
      </c>
      <c r="R532" s="3">
        <v>0</v>
      </c>
      <c r="S532" s="1" t="s">
        <v>44</v>
      </c>
      <c r="T532" s="1" t="s">
        <v>45</v>
      </c>
      <c r="U532" s="1" t="s">
        <v>1331</v>
      </c>
      <c r="V532" s="1" t="s">
        <v>46</v>
      </c>
      <c r="W532" s="1" t="s">
        <v>975</v>
      </c>
      <c r="X532" s="1" t="s">
        <v>1332</v>
      </c>
      <c r="Y532" s="1" t="s">
        <v>83</v>
      </c>
      <c r="Z532" s="1" t="s">
        <v>1230</v>
      </c>
      <c r="AA532" s="1" t="s">
        <v>51</v>
      </c>
      <c r="AB532" s="1" t="s">
        <v>1332</v>
      </c>
      <c r="AC532" s="1" t="s">
        <v>37</v>
      </c>
    </row>
    <row r="533" spans="1:29" hidden="1" x14ac:dyDescent="0.25">
      <c r="A533" s="1" t="s">
        <v>33</v>
      </c>
      <c r="B533" s="1" t="s">
        <v>34</v>
      </c>
      <c r="C533" s="2">
        <v>44895</v>
      </c>
      <c r="D533" s="1" t="s">
        <v>73</v>
      </c>
      <c r="E533" s="1" t="s">
        <v>74</v>
      </c>
      <c r="F533" s="1" t="s">
        <v>37</v>
      </c>
      <c r="G533" s="1" t="s">
        <v>1331</v>
      </c>
      <c r="H533" s="1" t="s">
        <v>76</v>
      </c>
      <c r="I533" s="3">
        <v>133334</v>
      </c>
      <c r="J533" s="3">
        <v>0</v>
      </c>
      <c r="K533" s="1" t="s">
        <v>40</v>
      </c>
      <c r="L533" s="1" t="s">
        <v>601</v>
      </c>
      <c r="M533" s="1" t="s">
        <v>602</v>
      </c>
      <c r="N533" s="1" t="s">
        <v>79</v>
      </c>
      <c r="O533" s="1" t="s">
        <v>80</v>
      </c>
      <c r="P533" s="1" t="s">
        <v>43</v>
      </c>
      <c r="Q533" s="1" t="s">
        <v>43</v>
      </c>
      <c r="R533" s="3">
        <v>0</v>
      </c>
      <c r="S533" s="1" t="s">
        <v>44</v>
      </c>
      <c r="T533" s="1" t="s">
        <v>45</v>
      </c>
      <c r="U533" s="1" t="s">
        <v>1331</v>
      </c>
      <c r="V533" s="1" t="s">
        <v>46</v>
      </c>
      <c r="W533" s="1" t="s">
        <v>975</v>
      </c>
      <c r="X533" s="1" t="s">
        <v>1332</v>
      </c>
      <c r="Y533" s="1" t="s">
        <v>83</v>
      </c>
      <c r="Z533" s="1" t="s">
        <v>1230</v>
      </c>
      <c r="AA533" s="1" t="s">
        <v>51</v>
      </c>
      <c r="AB533" s="1" t="s">
        <v>1332</v>
      </c>
      <c r="AC533" s="1" t="s">
        <v>37</v>
      </c>
    </row>
    <row r="534" spans="1:29" hidden="1" x14ac:dyDescent="0.25">
      <c r="A534" s="1" t="s">
        <v>33</v>
      </c>
      <c r="B534" s="1" t="s">
        <v>34</v>
      </c>
      <c r="C534" s="2">
        <v>44895</v>
      </c>
      <c r="D534" s="1" t="s">
        <v>73</v>
      </c>
      <c r="E534" s="1" t="s">
        <v>74</v>
      </c>
      <c r="F534" s="1" t="s">
        <v>37</v>
      </c>
      <c r="G534" s="1" t="s">
        <v>1331</v>
      </c>
      <c r="H534" s="1" t="s">
        <v>76</v>
      </c>
      <c r="I534" s="3">
        <v>40427</v>
      </c>
      <c r="J534" s="3">
        <v>0</v>
      </c>
      <c r="K534" s="1" t="s">
        <v>40</v>
      </c>
      <c r="L534" s="1" t="s">
        <v>255</v>
      </c>
      <c r="M534" s="1" t="s">
        <v>256</v>
      </c>
      <c r="N534" s="1" t="s">
        <v>79</v>
      </c>
      <c r="O534" s="1" t="s">
        <v>80</v>
      </c>
      <c r="P534" s="1" t="s">
        <v>43</v>
      </c>
      <c r="Q534" s="1" t="s">
        <v>43</v>
      </c>
      <c r="R534" s="3">
        <v>0</v>
      </c>
      <c r="S534" s="1" t="s">
        <v>44</v>
      </c>
      <c r="T534" s="1" t="s">
        <v>45</v>
      </c>
      <c r="U534" s="1" t="s">
        <v>1331</v>
      </c>
      <c r="V534" s="1" t="s">
        <v>46</v>
      </c>
      <c r="W534" s="1" t="s">
        <v>975</v>
      </c>
      <c r="X534" s="1" t="s">
        <v>1332</v>
      </c>
      <c r="Y534" s="1" t="s">
        <v>83</v>
      </c>
      <c r="Z534" s="1" t="s">
        <v>1230</v>
      </c>
      <c r="AA534" s="1" t="s">
        <v>51</v>
      </c>
      <c r="AB534" s="1" t="s">
        <v>1332</v>
      </c>
      <c r="AC534" s="1" t="s">
        <v>37</v>
      </c>
    </row>
    <row r="535" spans="1:29" hidden="1" x14ac:dyDescent="0.25">
      <c r="A535" s="1" t="s">
        <v>33</v>
      </c>
      <c r="B535" s="1" t="s">
        <v>34</v>
      </c>
      <c r="C535" s="2">
        <v>44895</v>
      </c>
      <c r="D535" s="1" t="s">
        <v>73</v>
      </c>
      <c r="E535" s="1" t="s">
        <v>74</v>
      </c>
      <c r="F535" s="1" t="s">
        <v>37</v>
      </c>
      <c r="G535" s="1" t="s">
        <v>1331</v>
      </c>
      <c r="H535" s="1" t="s">
        <v>76</v>
      </c>
      <c r="I535" s="3">
        <v>233334</v>
      </c>
      <c r="J535" s="3">
        <v>0</v>
      </c>
      <c r="K535" s="1" t="s">
        <v>40</v>
      </c>
      <c r="L535" s="1" t="s">
        <v>652</v>
      </c>
      <c r="M535" s="1" t="s">
        <v>653</v>
      </c>
      <c r="N535" s="1" t="s">
        <v>79</v>
      </c>
      <c r="O535" s="1" t="s">
        <v>80</v>
      </c>
      <c r="P535" s="1" t="s">
        <v>43</v>
      </c>
      <c r="Q535" s="1" t="s">
        <v>43</v>
      </c>
      <c r="R535" s="3">
        <v>0</v>
      </c>
      <c r="S535" s="1" t="s">
        <v>44</v>
      </c>
      <c r="T535" s="1" t="s">
        <v>45</v>
      </c>
      <c r="U535" s="1" t="s">
        <v>1331</v>
      </c>
      <c r="V535" s="1" t="s">
        <v>46</v>
      </c>
      <c r="W535" s="1" t="s">
        <v>975</v>
      </c>
      <c r="X535" s="1" t="s">
        <v>1332</v>
      </c>
      <c r="Y535" s="1" t="s">
        <v>83</v>
      </c>
      <c r="Z535" s="1" t="s">
        <v>1230</v>
      </c>
      <c r="AA535" s="1" t="s">
        <v>51</v>
      </c>
      <c r="AB535" s="1" t="s">
        <v>1332</v>
      </c>
      <c r="AC535" s="1" t="s">
        <v>37</v>
      </c>
    </row>
    <row r="536" spans="1:29" hidden="1" x14ac:dyDescent="0.25">
      <c r="A536" s="1" t="s">
        <v>33</v>
      </c>
      <c r="B536" s="1" t="s">
        <v>34</v>
      </c>
      <c r="C536" s="2">
        <v>44895</v>
      </c>
      <c r="D536" s="1" t="s">
        <v>73</v>
      </c>
      <c r="E536" s="1" t="s">
        <v>74</v>
      </c>
      <c r="F536" s="1" t="s">
        <v>37</v>
      </c>
      <c r="G536" s="1" t="s">
        <v>1331</v>
      </c>
      <c r="H536" s="1" t="s">
        <v>76</v>
      </c>
      <c r="I536" s="3">
        <v>33334</v>
      </c>
      <c r="J536" s="3">
        <v>0</v>
      </c>
      <c r="K536" s="1" t="s">
        <v>40</v>
      </c>
      <c r="L536" s="1" t="s">
        <v>127</v>
      </c>
      <c r="M536" s="1" t="s">
        <v>128</v>
      </c>
      <c r="N536" s="1" t="s">
        <v>79</v>
      </c>
      <c r="O536" s="1" t="s">
        <v>80</v>
      </c>
      <c r="P536" s="1" t="s">
        <v>43</v>
      </c>
      <c r="Q536" s="1" t="s">
        <v>43</v>
      </c>
      <c r="R536" s="3">
        <v>0</v>
      </c>
      <c r="S536" s="1" t="s">
        <v>44</v>
      </c>
      <c r="T536" s="1" t="s">
        <v>45</v>
      </c>
      <c r="U536" s="1" t="s">
        <v>1331</v>
      </c>
      <c r="V536" s="1" t="s">
        <v>46</v>
      </c>
      <c r="W536" s="1" t="s">
        <v>975</v>
      </c>
      <c r="X536" s="1" t="s">
        <v>1332</v>
      </c>
      <c r="Y536" s="1" t="s">
        <v>83</v>
      </c>
      <c r="Z536" s="1" t="s">
        <v>1230</v>
      </c>
      <c r="AA536" s="1" t="s">
        <v>51</v>
      </c>
      <c r="AB536" s="1" t="s">
        <v>1332</v>
      </c>
      <c r="AC536" s="1" t="s">
        <v>37</v>
      </c>
    </row>
    <row r="537" spans="1:29" hidden="1" x14ac:dyDescent="0.25">
      <c r="A537" s="1" t="s">
        <v>33</v>
      </c>
      <c r="B537" s="1" t="s">
        <v>34</v>
      </c>
      <c r="C537" s="2">
        <v>44895</v>
      </c>
      <c r="D537" s="1" t="s">
        <v>73</v>
      </c>
      <c r="E537" s="1" t="s">
        <v>74</v>
      </c>
      <c r="F537" s="1" t="s">
        <v>37</v>
      </c>
      <c r="G537" s="1" t="s">
        <v>1331</v>
      </c>
      <c r="H537" s="1" t="s">
        <v>76</v>
      </c>
      <c r="I537" s="3">
        <v>113255</v>
      </c>
      <c r="J537" s="3">
        <v>0</v>
      </c>
      <c r="K537" s="1" t="s">
        <v>40</v>
      </c>
      <c r="L537" s="1" t="s">
        <v>1115</v>
      </c>
      <c r="M537" s="1" t="s">
        <v>672</v>
      </c>
      <c r="N537" s="1" t="s">
        <v>79</v>
      </c>
      <c r="O537" s="1" t="s">
        <v>80</v>
      </c>
      <c r="P537" s="1" t="s">
        <v>43</v>
      </c>
      <c r="Q537" s="1" t="s">
        <v>43</v>
      </c>
      <c r="R537" s="3">
        <v>0</v>
      </c>
      <c r="S537" s="1" t="s">
        <v>44</v>
      </c>
      <c r="T537" s="1" t="s">
        <v>45</v>
      </c>
      <c r="U537" s="1" t="s">
        <v>1331</v>
      </c>
      <c r="V537" s="1" t="s">
        <v>46</v>
      </c>
      <c r="W537" s="1" t="s">
        <v>975</v>
      </c>
      <c r="X537" s="1" t="s">
        <v>1332</v>
      </c>
      <c r="Y537" s="1" t="s">
        <v>83</v>
      </c>
      <c r="Z537" s="1" t="s">
        <v>1230</v>
      </c>
      <c r="AA537" s="1" t="s">
        <v>51</v>
      </c>
      <c r="AB537" s="1" t="s">
        <v>1332</v>
      </c>
      <c r="AC537" s="1" t="s">
        <v>37</v>
      </c>
    </row>
    <row r="538" spans="1:29" hidden="1" x14ac:dyDescent="0.25">
      <c r="A538" s="1" t="s">
        <v>33</v>
      </c>
      <c r="B538" s="1" t="s">
        <v>34</v>
      </c>
      <c r="C538" s="2">
        <v>44895</v>
      </c>
      <c r="D538" s="1" t="s">
        <v>73</v>
      </c>
      <c r="E538" s="1" t="s">
        <v>74</v>
      </c>
      <c r="F538" s="1" t="s">
        <v>37</v>
      </c>
      <c r="G538" s="1" t="s">
        <v>1331</v>
      </c>
      <c r="H538" s="1" t="s">
        <v>76</v>
      </c>
      <c r="I538" s="3">
        <v>40853</v>
      </c>
      <c r="J538" s="3">
        <v>0</v>
      </c>
      <c r="K538" s="1" t="s">
        <v>40</v>
      </c>
      <c r="L538" s="1" t="s">
        <v>1328</v>
      </c>
      <c r="M538" s="1" t="s">
        <v>668</v>
      </c>
      <c r="N538" s="1" t="s">
        <v>1329</v>
      </c>
      <c r="O538" s="1" t="s">
        <v>1330</v>
      </c>
      <c r="P538" s="1" t="s">
        <v>43</v>
      </c>
      <c r="Q538" s="1" t="s">
        <v>43</v>
      </c>
      <c r="R538" s="3">
        <v>0</v>
      </c>
      <c r="S538" s="1" t="s">
        <v>44</v>
      </c>
      <c r="T538" s="1" t="s">
        <v>45</v>
      </c>
      <c r="U538" s="1" t="s">
        <v>1331</v>
      </c>
      <c r="V538" s="1" t="s">
        <v>46</v>
      </c>
      <c r="W538" s="1" t="s">
        <v>975</v>
      </c>
      <c r="X538" s="1" t="s">
        <v>1332</v>
      </c>
      <c r="Y538" s="1" t="s">
        <v>83</v>
      </c>
      <c r="Z538" s="1" t="s">
        <v>1230</v>
      </c>
      <c r="AA538" s="1" t="s">
        <v>51</v>
      </c>
      <c r="AB538" s="1" t="s">
        <v>1332</v>
      </c>
      <c r="AC538" s="1" t="s">
        <v>37</v>
      </c>
    </row>
    <row r="539" spans="1:29" hidden="1" x14ac:dyDescent="0.25">
      <c r="A539" s="1" t="s">
        <v>33</v>
      </c>
      <c r="B539" s="1" t="s">
        <v>34</v>
      </c>
      <c r="C539" s="2">
        <v>44895</v>
      </c>
      <c r="D539" s="1" t="s">
        <v>73</v>
      </c>
      <c r="E539" s="1" t="s">
        <v>74</v>
      </c>
      <c r="F539" s="1" t="s">
        <v>37</v>
      </c>
      <c r="G539" s="1" t="s">
        <v>1331</v>
      </c>
      <c r="H539" s="1" t="s">
        <v>76</v>
      </c>
      <c r="I539" s="3">
        <v>71018</v>
      </c>
      <c r="J539" s="3">
        <v>0</v>
      </c>
      <c r="K539" s="1" t="s">
        <v>40</v>
      </c>
      <c r="L539" s="1" t="s">
        <v>1257</v>
      </c>
      <c r="M539" s="1" t="s">
        <v>789</v>
      </c>
      <c r="N539" s="1" t="s">
        <v>79</v>
      </c>
      <c r="O539" s="1" t="s">
        <v>80</v>
      </c>
      <c r="P539" s="1" t="s">
        <v>43</v>
      </c>
      <c r="Q539" s="1" t="s">
        <v>43</v>
      </c>
      <c r="R539" s="3">
        <v>0</v>
      </c>
      <c r="S539" s="1" t="s">
        <v>44</v>
      </c>
      <c r="T539" s="1" t="s">
        <v>45</v>
      </c>
      <c r="U539" s="1" t="s">
        <v>1331</v>
      </c>
      <c r="V539" s="1" t="s">
        <v>46</v>
      </c>
      <c r="W539" s="1" t="s">
        <v>975</v>
      </c>
      <c r="X539" s="1" t="s">
        <v>1332</v>
      </c>
      <c r="Y539" s="1" t="s">
        <v>83</v>
      </c>
      <c r="Z539" s="1" t="s">
        <v>1230</v>
      </c>
      <c r="AA539" s="1" t="s">
        <v>51</v>
      </c>
      <c r="AB539" s="1" t="s">
        <v>1332</v>
      </c>
      <c r="AC539" s="1" t="s">
        <v>37</v>
      </c>
    </row>
    <row r="540" spans="1:29" hidden="1" x14ac:dyDescent="0.25">
      <c r="A540" s="1" t="s">
        <v>33</v>
      </c>
      <c r="B540" s="1" t="s">
        <v>34</v>
      </c>
      <c r="C540" s="2">
        <v>44896</v>
      </c>
      <c r="D540" s="1" t="s">
        <v>35</v>
      </c>
      <c r="E540" s="1" t="s">
        <v>36</v>
      </c>
      <c r="F540" s="1" t="s">
        <v>37</v>
      </c>
      <c r="G540" s="1" t="s">
        <v>1333</v>
      </c>
      <c r="H540" s="1" t="s">
        <v>1334</v>
      </c>
      <c r="I540" s="3">
        <v>0</v>
      </c>
      <c r="J540" s="54">
        <v>36638</v>
      </c>
      <c r="K540" s="1" t="s">
        <v>40</v>
      </c>
      <c r="L540" s="1" t="s">
        <v>444</v>
      </c>
      <c r="M540" s="1" t="s">
        <v>445</v>
      </c>
      <c r="N540" s="1" t="s">
        <v>37</v>
      </c>
      <c r="O540" s="1" t="s">
        <v>43</v>
      </c>
      <c r="P540" s="1" t="s">
        <v>43</v>
      </c>
      <c r="Q540" s="1" t="s">
        <v>43</v>
      </c>
      <c r="R540" s="3">
        <v>0</v>
      </c>
      <c r="S540" s="1" t="s">
        <v>44</v>
      </c>
      <c r="T540" s="1" t="s">
        <v>45</v>
      </c>
      <c r="U540" s="1" t="s">
        <v>1333</v>
      </c>
      <c r="V540" s="1" t="s">
        <v>46</v>
      </c>
      <c r="W540" s="1" t="s">
        <v>47</v>
      </c>
      <c r="X540" s="1" t="s">
        <v>1335</v>
      </c>
      <c r="Y540" s="1" t="s">
        <v>49</v>
      </c>
      <c r="Z540" s="1" t="s">
        <v>918</v>
      </c>
      <c r="AA540" s="1" t="s">
        <v>51</v>
      </c>
      <c r="AB540" s="1" t="s">
        <v>1335</v>
      </c>
      <c r="AC540" s="1" t="s">
        <v>37</v>
      </c>
    </row>
    <row r="541" spans="1:29" hidden="1" x14ac:dyDescent="0.25">
      <c r="A541" s="1" t="s">
        <v>33</v>
      </c>
      <c r="B541" s="1" t="s">
        <v>34</v>
      </c>
      <c r="C541" s="2">
        <v>44902</v>
      </c>
      <c r="D541" s="1" t="s">
        <v>35</v>
      </c>
      <c r="E541" s="1" t="s">
        <v>36</v>
      </c>
      <c r="F541" s="1" t="s">
        <v>37</v>
      </c>
      <c r="G541" s="1" t="s">
        <v>1336</v>
      </c>
      <c r="H541" s="1" t="s">
        <v>1337</v>
      </c>
      <c r="I541" s="3">
        <v>0</v>
      </c>
      <c r="J541" s="54">
        <v>66666</v>
      </c>
      <c r="K541" s="1" t="s">
        <v>40</v>
      </c>
      <c r="L541" s="1" t="s">
        <v>444</v>
      </c>
      <c r="M541" s="1" t="s">
        <v>445</v>
      </c>
      <c r="N541" s="1" t="s">
        <v>37</v>
      </c>
      <c r="O541" s="1" t="s">
        <v>43</v>
      </c>
      <c r="P541" s="1" t="s">
        <v>43</v>
      </c>
      <c r="Q541" s="1" t="s">
        <v>43</v>
      </c>
      <c r="R541" s="3">
        <v>0</v>
      </c>
      <c r="S541" s="1" t="s">
        <v>44</v>
      </c>
      <c r="T541" s="1" t="s">
        <v>45</v>
      </c>
      <c r="U541" s="1" t="s">
        <v>1336</v>
      </c>
      <c r="V541" s="1" t="s">
        <v>46</v>
      </c>
      <c r="W541" s="1" t="s">
        <v>47</v>
      </c>
      <c r="X541" s="1" t="s">
        <v>1338</v>
      </c>
      <c r="Y541" s="1" t="s">
        <v>49</v>
      </c>
      <c r="Z541" s="1" t="s">
        <v>918</v>
      </c>
      <c r="AA541" s="1" t="s">
        <v>51</v>
      </c>
      <c r="AB541" s="1" t="s">
        <v>1338</v>
      </c>
      <c r="AC541" s="1" t="s">
        <v>37</v>
      </c>
    </row>
    <row r="542" spans="1:29" hidden="1" x14ac:dyDescent="0.25">
      <c r="A542" s="1" t="s">
        <v>33</v>
      </c>
      <c r="B542" s="1" t="s">
        <v>34</v>
      </c>
      <c r="C542" s="2">
        <v>44904</v>
      </c>
      <c r="D542" s="1" t="s">
        <v>35</v>
      </c>
      <c r="E542" s="1" t="s">
        <v>36</v>
      </c>
      <c r="F542" s="1" t="s">
        <v>37</v>
      </c>
      <c r="G542" s="1" t="s">
        <v>1339</v>
      </c>
      <c r="H542" s="1" t="s">
        <v>1340</v>
      </c>
      <c r="I542" s="3">
        <v>0</v>
      </c>
      <c r="J542" s="54">
        <v>366667</v>
      </c>
      <c r="K542" s="1" t="s">
        <v>40</v>
      </c>
      <c r="L542" s="1" t="s">
        <v>67</v>
      </c>
      <c r="M542" s="1" t="s">
        <v>68</v>
      </c>
      <c r="N542" s="1" t="s">
        <v>37</v>
      </c>
      <c r="O542" s="1" t="s">
        <v>43</v>
      </c>
      <c r="P542" s="1" t="s">
        <v>43</v>
      </c>
      <c r="Q542" s="1" t="s">
        <v>43</v>
      </c>
      <c r="R542" s="3">
        <v>0</v>
      </c>
      <c r="S542" s="1" t="s">
        <v>44</v>
      </c>
      <c r="T542" s="1" t="s">
        <v>45</v>
      </c>
      <c r="U542" s="1" t="s">
        <v>1339</v>
      </c>
      <c r="V542" s="1" t="s">
        <v>46</v>
      </c>
      <c r="W542" s="1" t="s">
        <v>47</v>
      </c>
      <c r="X542" s="1" t="s">
        <v>1341</v>
      </c>
      <c r="Y542" s="1" t="s">
        <v>49</v>
      </c>
      <c r="Z542" s="1" t="s">
        <v>918</v>
      </c>
      <c r="AA542" s="1" t="s">
        <v>51</v>
      </c>
      <c r="AB542" s="1" t="s">
        <v>1341</v>
      </c>
      <c r="AC542" s="1" t="s">
        <v>37</v>
      </c>
    </row>
    <row r="543" spans="1:29" hidden="1" x14ac:dyDescent="0.25">
      <c r="A543" s="1" t="s">
        <v>33</v>
      </c>
      <c r="B543" s="1" t="s">
        <v>34</v>
      </c>
      <c r="C543" s="2">
        <v>44907</v>
      </c>
      <c r="D543" s="1" t="s">
        <v>35</v>
      </c>
      <c r="E543" s="1" t="s">
        <v>36</v>
      </c>
      <c r="F543" s="1" t="s">
        <v>37</v>
      </c>
      <c r="G543" s="1" t="s">
        <v>1342</v>
      </c>
      <c r="H543" s="1" t="s">
        <v>1343</v>
      </c>
      <c r="I543" s="3">
        <v>0</v>
      </c>
      <c r="J543" s="54">
        <v>932666</v>
      </c>
      <c r="K543" s="1" t="s">
        <v>40</v>
      </c>
      <c r="L543" s="1" t="s">
        <v>41</v>
      </c>
      <c r="M543" s="1" t="s">
        <v>42</v>
      </c>
      <c r="N543" s="1" t="s">
        <v>37</v>
      </c>
      <c r="O543" s="1" t="s">
        <v>43</v>
      </c>
      <c r="P543" s="1" t="s">
        <v>43</v>
      </c>
      <c r="Q543" s="1" t="s">
        <v>43</v>
      </c>
      <c r="R543" s="3">
        <v>0</v>
      </c>
      <c r="S543" s="1" t="s">
        <v>44</v>
      </c>
      <c r="T543" s="1" t="s">
        <v>45</v>
      </c>
      <c r="U543" s="1" t="s">
        <v>1342</v>
      </c>
      <c r="V543" s="1" t="s">
        <v>46</v>
      </c>
      <c r="W543" s="1" t="s">
        <v>47</v>
      </c>
      <c r="X543" s="1" t="s">
        <v>1344</v>
      </c>
      <c r="Y543" s="1" t="s">
        <v>49</v>
      </c>
      <c r="Z543" s="1" t="s">
        <v>918</v>
      </c>
      <c r="AA543" s="1" t="s">
        <v>51</v>
      </c>
      <c r="AB543" s="1" t="s">
        <v>1344</v>
      </c>
      <c r="AC543" s="1" t="s">
        <v>37</v>
      </c>
    </row>
    <row r="544" spans="1:29" hidden="1" x14ac:dyDescent="0.25">
      <c r="A544" s="1" t="s">
        <v>33</v>
      </c>
      <c r="B544" s="1" t="s">
        <v>34</v>
      </c>
      <c r="C544" s="2">
        <v>44910</v>
      </c>
      <c r="D544" s="1" t="s">
        <v>35</v>
      </c>
      <c r="E544" s="1" t="s">
        <v>36</v>
      </c>
      <c r="F544" s="1" t="s">
        <v>37</v>
      </c>
      <c r="G544" s="1" t="s">
        <v>1345</v>
      </c>
      <c r="H544" s="1" t="s">
        <v>1346</v>
      </c>
      <c r="I544" s="3">
        <v>0</v>
      </c>
      <c r="J544" s="54">
        <v>502445</v>
      </c>
      <c r="K544" s="1" t="s">
        <v>40</v>
      </c>
      <c r="L544" s="1" t="s">
        <v>41</v>
      </c>
      <c r="M544" s="1" t="s">
        <v>42</v>
      </c>
      <c r="N544" s="1" t="s">
        <v>37</v>
      </c>
      <c r="O544" s="1" t="s">
        <v>43</v>
      </c>
      <c r="P544" s="1" t="s">
        <v>43</v>
      </c>
      <c r="Q544" s="1" t="s">
        <v>43</v>
      </c>
      <c r="R544" s="3">
        <v>0</v>
      </c>
      <c r="S544" s="1" t="s">
        <v>44</v>
      </c>
      <c r="T544" s="1" t="s">
        <v>45</v>
      </c>
      <c r="U544" s="1" t="s">
        <v>1345</v>
      </c>
      <c r="V544" s="1" t="s">
        <v>46</v>
      </c>
      <c r="W544" s="1" t="s">
        <v>47</v>
      </c>
      <c r="X544" s="1" t="s">
        <v>1347</v>
      </c>
      <c r="Y544" s="1" t="s">
        <v>49</v>
      </c>
      <c r="Z544" s="1" t="s">
        <v>918</v>
      </c>
      <c r="AA544" s="1" t="s">
        <v>51</v>
      </c>
      <c r="AB544" s="1" t="s">
        <v>1347</v>
      </c>
      <c r="AC544" s="1" t="s">
        <v>37</v>
      </c>
    </row>
    <row r="545" spans="1:29" hidden="1" x14ac:dyDescent="0.25">
      <c r="A545" s="1" t="s">
        <v>33</v>
      </c>
      <c r="B545" s="1" t="s">
        <v>34</v>
      </c>
      <c r="C545" s="2">
        <v>44918</v>
      </c>
      <c r="D545" s="1" t="s">
        <v>35</v>
      </c>
      <c r="E545" s="1" t="s">
        <v>36</v>
      </c>
      <c r="F545" s="1" t="s">
        <v>37</v>
      </c>
      <c r="G545" s="1" t="s">
        <v>1348</v>
      </c>
      <c r="H545" s="1" t="s">
        <v>1349</v>
      </c>
      <c r="I545" s="3">
        <v>0</v>
      </c>
      <c r="J545" s="54">
        <v>336569</v>
      </c>
      <c r="K545" s="1" t="s">
        <v>40</v>
      </c>
      <c r="L545" s="1" t="s">
        <v>54</v>
      </c>
      <c r="M545" s="1" t="s">
        <v>55</v>
      </c>
      <c r="N545" s="1" t="s">
        <v>37</v>
      </c>
      <c r="O545" s="1" t="s">
        <v>43</v>
      </c>
      <c r="P545" s="1" t="s">
        <v>43</v>
      </c>
      <c r="Q545" s="1" t="s">
        <v>43</v>
      </c>
      <c r="R545" s="3">
        <v>0</v>
      </c>
      <c r="S545" s="1" t="s">
        <v>44</v>
      </c>
      <c r="T545" s="1" t="s">
        <v>45</v>
      </c>
      <c r="U545" s="1" t="s">
        <v>1348</v>
      </c>
      <c r="V545" s="1" t="s">
        <v>46</v>
      </c>
      <c r="W545" s="1" t="s">
        <v>47</v>
      </c>
      <c r="X545" s="1" t="s">
        <v>1350</v>
      </c>
      <c r="Y545" s="1" t="s">
        <v>49</v>
      </c>
      <c r="Z545" s="1" t="s">
        <v>918</v>
      </c>
      <c r="AA545" s="1" t="s">
        <v>51</v>
      </c>
      <c r="AB545" s="1" t="s">
        <v>1350</v>
      </c>
      <c r="AC545" s="1" t="s">
        <v>37</v>
      </c>
    </row>
    <row r="546" spans="1:29" hidden="1" x14ac:dyDescent="0.25">
      <c r="A546" s="1" t="s">
        <v>33</v>
      </c>
      <c r="B546" s="1" t="s">
        <v>34</v>
      </c>
      <c r="C546" s="2">
        <v>44922</v>
      </c>
      <c r="D546" s="1" t="s">
        <v>35</v>
      </c>
      <c r="E546" s="1" t="s">
        <v>36</v>
      </c>
      <c r="F546" s="1" t="s">
        <v>37</v>
      </c>
      <c r="G546" s="1" t="s">
        <v>1351</v>
      </c>
      <c r="H546" s="1" t="s">
        <v>1352</v>
      </c>
      <c r="I546" s="3">
        <v>0</v>
      </c>
      <c r="J546" s="54">
        <v>2448848</v>
      </c>
      <c r="K546" s="1" t="s">
        <v>40</v>
      </c>
      <c r="L546" s="1" t="s">
        <v>54</v>
      </c>
      <c r="M546" s="1" t="s">
        <v>55</v>
      </c>
      <c r="N546" s="1" t="s">
        <v>37</v>
      </c>
      <c r="O546" s="1" t="s">
        <v>43</v>
      </c>
      <c r="P546" s="1" t="s">
        <v>43</v>
      </c>
      <c r="Q546" s="1" t="s">
        <v>43</v>
      </c>
      <c r="R546" s="3">
        <v>0</v>
      </c>
      <c r="S546" s="1" t="s">
        <v>44</v>
      </c>
      <c r="T546" s="1" t="s">
        <v>45</v>
      </c>
      <c r="U546" s="1" t="s">
        <v>1351</v>
      </c>
      <c r="V546" s="1" t="s">
        <v>46</v>
      </c>
      <c r="W546" s="1" t="s">
        <v>47</v>
      </c>
      <c r="X546" s="1" t="s">
        <v>1353</v>
      </c>
      <c r="Y546" s="1" t="s">
        <v>49</v>
      </c>
      <c r="Z546" s="1" t="s">
        <v>918</v>
      </c>
      <c r="AA546" s="1" t="s">
        <v>51</v>
      </c>
      <c r="AB546" s="1" t="s">
        <v>1353</v>
      </c>
      <c r="AC546" s="1" t="s">
        <v>37</v>
      </c>
    </row>
    <row r="547" spans="1:29" hidden="1" x14ac:dyDescent="0.25">
      <c r="A547" s="1" t="s">
        <v>33</v>
      </c>
      <c r="B547" s="1" t="s">
        <v>34</v>
      </c>
      <c r="C547" s="2">
        <v>44926</v>
      </c>
      <c r="D547" s="1" t="s">
        <v>73</v>
      </c>
      <c r="E547" s="1" t="s">
        <v>74</v>
      </c>
      <c r="F547" s="1" t="s">
        <v>37</v>
      </c>
      <c r="G547" s="1" t="s">
        <v>1354</v>
      </c>
      <c r="H547" s="1" t="s">
        <v>76</v>
      </c>
      <c r="I547" s="3">
        <v>34092</v>
      </c>
      <c r="J547" s="3">
        <v>0</v>
      </c>
      <c r="K547" s="1" t="s">
        <v>40</v>
      </c>
      <c r="L547" s="1" t="s">
        <v>246</v>
      </c>
      <c r="M547" s="1" t="s">
        <v>247</v>
      </c>
      <c r="N547" s="1" t="s">
        <v>79</v>
      </c>
      <c r="O547" s="1" t="s">
        <v>80</v>
      </c>
      <c r="P547" s="1" t="s">
        <v>43</v>
      </c>
      <c r="Q547" s="1" t="s">
        <v>43</v>
      </c>
      <c r="R547" s="3">
        <v>0</v>
      </c>
      <c r="S547" s="1" t="s">
        <v>44</v>
      </c>
      <c r="T547" s="1" t="s">
        <v>45</v>
      </c>
      <c r="U547" s="1" t="s">
        <v>1354</v>
      </c>
      <c r="V547" s="1" t="s">
        <v>46</v>
      </c>
      <c r="W547" s="1" t="s">
        <v>1325</v>
      </c>
      <c r="X547" s="1" t="s">
        <v>1355</v>
      </c>
      <c r="Y547" s="1" t="s">
        <v>83</v>
      </c>
      <c r="Z547" s="1" t="s">
        <v>1356</v>
      </c>
      <c r="AA547" s="1" t="s">
        <v>51</v>
      </c>
      <c r="AB547" s="1" t="s">
        <v>1357</v>
      </c>
      <c r="AC547" s="1" t="s">
        <v>37</v>
      </c>
    </row>
    <row r="548" spans="1:29" hidden="1" x14ac:dyDescent="0.25">
      <c r="A548" s="1" t="s">
        <v>33</v>
      </c>
      <c r="B548" s="1" t="s">
        <v>34</v>
      </c>
      <c r="C548" s="2">
        <v>44926</v>
      </c>
      <c r="D548" s="1" t="s">
        <v>73</v>
      </c>
      <c r="E548" s="1" t="s">
        <v>74</v>
      </c>
      <c r="F548" s="1" t="s">
        <v>37</v>
      </c>
      <c r="G548" s="1" t="s">
        <v>1354</v>
      </c>
      <c r="H548" s="1" t="s">
        <v>76</v>
      </c>
      <c r="I548" s="3">
        <v>33334</v>
      </c>
      <c r="J548" s="3">
        <v>0</v>
      </c>
      <c r="K548" s="1" t="s">
        <v>40</v>
      </c>
      <c r="L548" s="1" t="s">
        <v>595</v>
      </c>
      <c r="M548" s="1" t="s">
        <v>596</v>
      </c>
      <c r="N548" s="1" t="s">
        <v>79</v>
      </c>
      <c r="O548" s="1" t="s">
        <v>80</v>
      </c>
      <c r="P548" s="1" t="s">
        <v>43</v>
      </c>
      <c r="Q548" s="1" t="s">
        <v>43</v>
      </c>
      <c r="R548" s="3">
        <v>0</v>
      </c>
      <c r="S548" s="1" t="s">
        <v>44</v>
      </c>
      <c r="T548" s="1" t="s">
        <v>45</v>
      </c>
      <c r="U548" s="1" t="s">
        <v>1354</v>
      </c>
      <c r="V548" s="1" t="s">
        <v>46</v>
      </c>
      <c r="W548" s="1" t="s">
        <v>1325</v>
      </c>
      <c r="X548" s="1" t="s">
        <v>1355</v>
      </c>
      <c r="Y548" s="1" t="s">
        <v>83</v>
      </c>
      <c r="Z548" s="1" t="s">
        <v>1356</v>
      </c>
      <c r="AA548" s="1" t="s">
        <v>51</v>
      </c>
      <c r="AB548" s="1" t="s">
        <v>1357</v>
      </c>
      <c r="AC548" s="1" t="s">
        <v>37</v>
      </c>
    </row>
    <row r="549" spans="1:29" hidden="1" x14ac:dyDescent="0.25">
      <c r="A549" s="1" t="s">
        <v>33</v>
      </c>
      <c r="B549" s="1" t="s">
        <v>34</v>
      </c>
      <c r="C549" s="2">
        <v>44926</v>
      </c>
      <c r="D549" s="1" t="s">
        <v>73</v>
      </c>
      <c r="E549" s="1" t="s">
        <v>74</v>
      </c>
      <c r="F549" s="1" t="s">
        <v>37</v>
      </c>
      <c r="G549" s="1" t="s">
        <v>1354</v>
      </c>
      <c r="H549" s="1" t="s">
        <v>76</v>
      </c>
      <c r="I549" s="3">
        <v>432229</v>
      </c>
      <c r="J549" s="3">
        <v>0</v>
      </c>
      <c r="K549" s="1" t="s">
        <v>40</v>
      </c>
      <c r="L549" s="1" t="s">
        <v>141</v>
      </c>
      <c r="M549" s="1" t="s">
        <v>142</v>
      </c>
      <c r="N549" s="1" t="s">
        <v>79</v>
      </c>
      <c r="O549" s="1" t="s">
        <v>80</v>
      </c>
      <c r="P549" s="1" t="s">
        <v>43</v>
      </c>
      <c r="Q549" s="1" t="s">
        <v>43</v>
      </c>
      <c r="R549" s="3">
        <v>0</v>
      </c>
      <c r="S549" s="1" t="s">
        <v>44</v>
      </c>
      <c r="T549" s="1" t="s">
        <v>45</v>
      </c>
      <c r="U549" s="1" t="s">
        <v>1354</v>
      </c>
      <c r="V549" s="1" t="s">
        <v>46</v>
      </c>
      <c r="W549" s="1" t="s">
        <v>1325</v>
      </c>
      <c r="X549" s="1" t="s">
        <v>1355</v>
      </c>
      <c r="Y549" s="1" t="s">
        <v>83</v>
      </c>
      <c r="Z549" s="1" t="s">
        <v>1356</v>
      </c>
      <c r="AA549" s="1" t="s">
        <v>51</v>
      </c>
      <c r="AB549" s="1" t="s">
        <v>1357</v>
      </c>
      <c r="AC549" s="1" t="s">
        <v>37</v>
      </c>
    </row>
    <row r="550" spans="1:29" hidden="1" x14ac:dyDescent="0.25">
      <c r="A550" s="1" t="s">
        <v>33</v>
      </c>
      <c r="B550" s="1" t="s">
        <v>34</v>
      </c>
      <c r="C550" s="2">
        <v>44926</v>
      </c>
      <c r="D550" s="1" t="s">
        <v>73</v>
      </c>
      <c r="E550" s="1" t="s">
        <v>74</v>
      </c>
      <c r="F550" s="1" t="s">
        <v>37</v>
      </c>
      <c r="G550" s="1" t="s">
        <v>1354</v>
      </c>
      <c r="H550" s="1" t="s">
        <v>76</v>
      </c>
      <c r="I550" s="3">
        <v>33663</v>
      </c>
      <c r="J550" s="3">
        <v>0</v>
      </c>
      <c r="K550" s="1" t="s">
        <v>40</v>
      </c>
      <c r="L550" s="1" t="s">
        <v>377</v>
      </c>
      <c r="M550" s="1" t="s">
        <v>378</v>
      </c>
      <c r="N550" s="1" t="s">
        <v>79</v>
      </c>
      <c r="O550" s="1" t="s">
        <v>80</v>
      </c>
      <c r="P550" s="1" t="s">
        <v>43</v>
      </c>
      <c r="Q550" s="1" t="s">
        <v>43</v>
      </c>
      <c r="R550" s="3">
        <v>0</v>
      </c>
      <c r="S550" s="1" t="s">
        <v>44</v>
      </c>
      <c r="T550" s="1" t="s">
        <v>45</v>
      </c>
      <c r="U550" s="1" t="s">
        <v>1354</v>
      </c>
      <c r="V550" s="1" t="s">
        <v>46</v>
      </c>
      <c r="W550" s="1" t="s">
        <v>1325</v>
      </c>
      <c r="X550" s="1" t="s">
        <v>1355</v>
      </c>
      <c r="Y550" s="1" t="s">
        <v>83</v>
      </c>
      <c r="Z550" s="1" t="s">
        <v>1356</v>
      </c>
      <c r="AA550" s="1" t="s">
        <v>51</v>
      </c>
      <c r="AB550" s="1" t="s">
        <v>1357</v>
      </c>
      <c r="AC550" s="1" t="s">
        <v>37</v>
      </c>
    </row>
    <row r="551" spans="1:29" hidden="1" x14ac:dyDescent="0.25">
      <c r="A551" s="1" t="s">
        <v>33</v>
      </c>
      <c r="B551" s="1" t="s">
        <v>34</v>
      </c>
      <c r="C551" s="2">
        <v>44926</v>
      </c>
      <c r="D551" s="1" t="s">
        <v>73</v>
      </c>
      <c r="E551" s="1" t="s">
        <v>74</v>
      </c>
      <c r="F551" s="1" t="s">
        <v>37</v>
      </c>
      <c r="G551" s="1" t="s">
        <v>1354</v>
      </c>
      <c r="H551" s="1" t="s">
        <v>76</v>
      </c>
      <c r="I551" s="3">
        <v>166667</v>
      </c>
      <c r="J551" s="3">
        <v>0</v>
      </c>
      <c r="K551" s="1" t="s">
        <v>40</v>
      </c>
      <c r="L551" s="1" t="s">
        <v>354</v>
      </c>
      <c r="M551" s="1" t="s">
        <v>355</v>
      </c>
      <c r="N551" s="1" t="s">
        <v>79</v>
      </c>
      <c r="O551" s="1" t="s">
        <v>80</v>
      </c>
      <c r="P551" s="1" t="s">
        <v>43</v>
      </c>
      <c r="Q551" s="1" t="s">
        <v>43</v>
      </c>
      <c r="R551" s="3">
        <v>0</v>
      </c>
      <c r="S551" s="1" t="s">
        <v>44</v>
      </c>
      <c r="T551" s="1" t="s">
        <v>45</v>
      </c>
      <c r="U551" s="1" t="s">
        <v>1354</v>
      </c>
      <c r="V551" s="1" t="s">
        <v>46</v>
      </c>
      <c r="W551" s="1" t="s">
        <v>1325</v>
      </c>
      <c r="X551" s="1" t="s">
        <v>1355</v>
      </c>
      <c r="Y551" s="1" t="s">
        <v>83</v>
      </c>
      <c r="Z551" s="1" t="s">
        <v>1356</v>
      </c>
      <c r="AA551" s="1" t="s">
        <v>51</v>
      </c>
      <c r="AB551" s="1" t="s">
        <v>1357</v>
      </c>
      <c r="AC551" s="1" t="s">
        <v>37</v>
      </c>
    </row>
    <row r="552" spans="1:29" hidden="1" x14ac:dyDescent="0.25">
      <c r="A552" s="1" t="s">
        <v>33</v>
      </c>
      <c r="B552" s="1" t="s">
        <v>34</v>
      </c>
      <c r="C552" s="2">
        <v>44926</v>
      </c>
      <c r="D552" s="1" t="s">
        <v>73</v>
      </c>
      <c r="E552" s="1" t="s">
        <v>74</v>
      </c>
      <c r="F552" s="1" t="s">
        <v>37</v>
      </c>
      <c r="G552" s="1" t="s">
        <v>1354</v>
      </c>
      <c r="H552" s="1" t="s">
        <v>76</v>
      </c>
      <c r="I552" s="3">
        <v>500000</v>
      </c>
      <c r="J552" s="3">
        <v>0</v>
      </c>
      <c r="K552" s="1" t="s">
        <v>40</v>
      </c>
      <c r="L552" s="1" t="s">
        <v>117</v>
      </c>
      <c r="M552" s="1" t="s">
        <v>118</v>
      </c>
      <c r="N552" s="1" t="s">
        <v>79</v>
      </c>
      <c r="O552" s="1" t="s">
        <v>80</v>
      </c>
      <c r="P552" s="1" t="s">
        <v>43</v>
      </c>
      <c r="Q552" s="1" t="s">
        <v>43</v>
      </c>
      <c r="R552" s="3">
        <v>0</v>
      </c>
      <c r="S552" s="1" t="s">
        <v>44</v>
      </c>
      <c r="T552" s="1" t="s">
        <v>45</v>
      </c>
      <c r="U552" s="1" t="s">
        <v>1354</v>
      </c>
      <c r="V552" s="1" t="s">
        <v>46</v>
      </c>
      <c r="W552" s="1" t="s">
        <v>1325</v>
      </c>
      <c r="X552" s="1" t="s">
        <v>1355</v>
      </c>
      <c r="Y552" s="1" t="s">
        <v>83</v>
      </c>
      <c r="Z552" s="1" t="s">
        <v>1356</v>
      </c>
      <c r="AA552" s="1" t="s">
        <v>51</v>
      </c>
      <c r="AB552" s="1" t="s">
        <v>1357</v>
      </c>
      <c r="AC552" s="1" t="s">
        <v>37</v>
      </c>
    </row>
    <row r="553" spans="1:29" hidden="1" x14ac:dyDescent="0.25">
      <c r="A553" s="1" t="s">
        <v>33</v>
      </c>
      <c r="B553" s="1" t="s">
        <v>34</v>
      </c>
      <c r="C553" s="2">
        <v>44926</v>
      </c>
      <c r="D553" s="1" t="s">
        <v>73</v>
      </c>
      <c r="E553" s="1" t="s">
        <v>74</v>
      </c>
      <c r="F553" s="1" t="s">
        <v>37</v>
      </c>
      <c r="G553" s="1" t="s">
        <v>1354</v>
      </c>
      <c r="H553" s="1" t="s">
        <v>76</v>
      </c>
      <c r="I553" s="3">
        <v>300000</v>
      </c>
      <c r="J553" s="3">
        <v>0</v>
      </c>
      <c r="K553" s="1" t="s">
        <v>40</v>
      </c>
      <c r="L553" s="1" t="s">
        <v>669</v>
      </c>
      <c r="M553" s="1" t="s">
        <v>670</v>
      </c>
      <c r="N553" s="1" t="s">
        <v>79</v>
      </c>
      <c r="O553" s="1" t="s">
        <v>80</v>
      </c>
      <c r="P553" s="1" t="s">
        <v>43</v>
      </c>
      <c r="Q553" s="1" t="s">
        <v>43</v>
      </c>
      <c r="R553" s="3">
        <v>0</v>
      </c>
      <c r="S553" s="1" t="s">
        <v>44</v>
      </c>
      <c r="T553" s="1" t="s">
        <v>45</v>
      </c>
      <c r="U553" s="1" t="s">
        <v>1354</v>
      </c>
      <c r="V553" s="1" t="s">
        <v>46</v>
      </c>
      <c r="W553" s="1" t="s">
        <v>1325</v>
      </c>
      <c r="X553" s="1" t="s">
        <v>1355</v>
      </c>
      <c r="Y553" s="1" t="s">
        <v>83</v>
      </c>
      <c r="Z553" s="1" t="s">
        <v>1356</v>
      </c>
      <c r="AA553" s="1" t="s">
        <v>51</v>
      </c>
      <c r="AB553" s="1" t="s">
        <v>1357</v>
      </c>
      <c r="AC553" s="1" t="s">
        <v>37</v>
      </c>
    </row>
    <row r="554" spans="1:29" hidden="1" x14ac:dyDescent="0.25">
      <c r="A554" s="1" t="s">
        <v>33</v>
      </c>
      <c r="B554" s="1" t="s">
        <v>34</v>
      </c>
      <c r="C554" s="2">
        <v>44926</v>
      </c>
      <c r="D554" s="1" t="s">
        <v>73</v>
      </c>
      <c r="E554" s="1" t="s">
        <v>74</v>
      </c>
      <c r="F554" s="1" t="s">
        <v>37</v>
      </c>
      <c r="G554" s="1" t="s">
        <v>1354</v>
      </c>
      <c r="H554" s="1" t="s">
        <v>76</v>
      </c>
      <c r="I554" s="3">
        <v>500000</v>
      </c>
      <c r="J554" s="3">
        <v>0</v>
      </c>
      <c r="K554" s="1" t="s">
        <v>40</v>
      </c>
      <c r="L554" s="1" t="s">
        <v>416</v>
      </c>
      <c r="M554" s="1" t="s">
        <v>417</v>
      </c>
      <c r="N554" s="1" t="s">
        <v>79</v>
      </c>
      <c r="O554" s="1" t="s">
        <v>80</v>
      </c>
      <c r="P554" s="1" t="s">
        <v>43</v>
      </c>
      <c r="Q554" s="1" t="s">
        <v>43</v>
      </c>
      <c r="R554" s="3">
        <v>0</v>
      </c>
      <c r="S554" s="1" t="s">
        <v>44</v>
      </c>
      <c r="T554" s="1" t="s">
        <v>45</v>
      </c>
      <c r="U554" s="1" t="s">
        <v>1354</v>
      </c>
      <c r="V554" s="1" t="s">
        <v>46</v>
      </c>
      <c r="W554" s="1" t="s">
        <v>1325</v>
      </c>
      <c r="X554" s="1" t="s">
        <v>1355</v>
      </c>
      <c r="Y554" s="1" t="s">
        <v>83</v>
      </c>
      <c r="Z554" s="1" t="s">
        <v>1356</v>
      </c>
      <c r="AA554" s="1" t="s">
        <v>51</v>
      </c>
      <c r="AB554" s="1" t="s">
        <v>1357</v>
      </c>
      <c r="AC554" s="1" t="s">
        <v>37</v>
      </c>
    </row>
    <row r="555" spans="1:29" hidden="1" x14ac:dyDescent="0.25">
      <c r="A555" s="1" t="s">
        <v>33</v>
      </c>
      <c r="B555" s="1" t="s">
        <v>34</v>
      </c>
      <c r="C555" s="2">
        <v>44926</v>
      </c>
      <c r="D555" s="1" t="s">
        <v>73</v>
      </c>
      <c r="E555" s="1" t="s">
        <v>74</v>
      </c>
      <c r="F555" s="1" t="s">
        <v>37</v>
      </c>
      <c r="G555" s="1" t="s">
        <v>1354</v>
      </c>
      <c r="H555" s="1" t="s">
        <v>76</v>
      </c>
      <c r="I555" s="3">
        <v>238344</v>
      </c>
      <c r="J555" s="3">
        <v>0</v>
      </c>
      <c r="K555" s="1" t="s">
        <v>40</v>
      </c>
      <c r="L555" s="1" t="s">
        <v>91</v>
      </c>
      <c r="M555" s="1" t="s">
        <v>92</v>
      </c>
      <c r="N555" s="1" t="s">
        <v>79</v>
      </c>
      <c r="O555" s="1" t="s">
        <v>80</v>
      </c>
      <c r="P555" s="1" t="s">
        <v>43</v>
      </c>
      <c r="Q555" s="1" t="s">
        <v>43</v>
      </c>
      <c r="R555" s="3">
        <v>0</v>
      </c>
      <c r="S555" s="1" t="s">
        <v>44</v>
      </c>
      <c r="T555" s="1" t="s">
        <v>45</v>
      </c>
      <c r="U555" s="1" t="s">
        <v>1354</v>
      </c>
      <c r="V555" s="1" t="s">
        <v>46</v>
      </c>
      <c r="W555" s="1" t="s">
        <v>1325</v>
      </c>
      <c r="X555" s="1" t="s">
        <v>1355</v>
      </c>
      <c r="Y555" s="1" t="s">
        <v>83</v>
      </c>
      <c r="Z555" s="1" t="s">
        <v>1356</v>
      </c>
      <c r="AA555" s="1" t="s">
        <v>51</v>
      </c>
      <c r="AB555" s="1" t="s">
        <v>1357</v>
      </c>
      <c r="AC555" s="1" t="s">
        <v>37</v>
      </c>
    </row>
    <row r="556" spans="1:29" hidden="1" x14ac:dyDescent="0.25">
      <c r="A556" s="1" t="s">
        <v>33</v>
      </c>
      <c r="B556" s="1" t="s">
        <v>34</v>
      </c>
      <c r="C556" s="2">
        <v>44926</v>
      </c>
      <c r="D556" s="1" t="s">
        <v>73</v>
      </c>
      <c r="E556" s="1" t="s">
        <v>74</v>
      </c>
      <c r="F556" s="1" t="s">
        <v>37</v>
      </c>
      <c r="G556" s="1" t="s">
        <v>1354</v>
      </c>
      <c r="H556" s="1" t="s">
        <v>76</v>
      </c>
      <c r="I556" s="3">
        <v>98197</v>
      </c>
      <c r="J556" s="3">
        <v>0</v>
      </c>
      <c r="K556" s="1" t="s">
        <v>40</v>
      </c>
      <c r="L556" s="1" t="s">
        <v>470</v>
      </c>
      <c r="M556" s="1" t="s">
        <v>471</v>
      </c>
      <c r="N556" s="1" t="s">
        <v>79</v>
      </c>
      <c r="O556" s="1" t="s">
        <v>80</v>
      </c>
      <c r="P556" s="1" t="s">
        <v>43</v>
      </c>
      <c r="Q556" s="1" t="s">
        <v>43</v>
      </c>
      <c r="R556" s="3">
        <v>0</v>
      </c>
      <c r="S556" s="1" t="s">
        <v>44</v>
      </c>
      <c r="T556" s="1" t="s">
        <v>45</v>
      </c>
      <c r="U556" s="1" t="s">
        <v>1354</v>
      </c>
      <c r="V556" s="1" t="s">
        <v>46</v>
      </c>
      <c r="W556" s="1" t="s">
        <v>1325</v>
      </c>
      <c r="X556" s="1" t="s">
        <v>1355</v>
      </c>
      <c r="Y556" s="1" t="s">
        <v>83</v>
      </c>
      <c r="Z556" s="1" t="s">
        <v>1356</v>
      </c>
      <c r="AA556" s="1" t="s">
        <v>51</v>
      </c>
      <c r="AB556" s="1" t="s">
        <v>1357</v>
      </c>
      <c r="AC556" s="1" t="s">
        <v>37</v>
      </c>
    </row>
    <row r="557" spans="1:29" hidden="1" x14ac:dyDescent="0.25">
      <c r="A557" s="1" t="s">
        <v>33</v>
      </c>
      <c r="B557" s="1" t="s">
        <v>34</v>
      </c>
      <c r="C557" s="2">
        <v>44926</v>
      </c>
      <c r="D557" s="1" t="s">
        <v>73</v>
      </c>
      <c r="E557" s="1" t="s">
        <v>74</v>
      </c>
      <c r="F557" s="1" t="s">
        <v>37</v>
      </c>
      <c r="G557" s="1" t="s">
        <v>1354</v>
      </c>
      <c r="H557" s="1" t="s">
        <v>76</v>
      </c>
      <c r="I557" s="3">
        <v>72840</v>
      </c>
      <c r="J557" s="3">
        <v>0</v>
      </c>
      <c r="K557" s="1" t="s">
        <v>40</v>
      </c>
      <c r="L557" s="1" t="s">
        <v>870</v>
      </c>
      <c r="M557" s="1" t="s">
        <v>871</v>
      </c>
      <c r="N557" s="1" t="s">
        <v>79</v>
      </c>
      <c r="O557" s="1" t="s">
        <v>80</v>
      </c>
      <c r="P557" s="1" t="s">
        <v>43</v>
      </c>
      <c r="Q557" s="1" t="s">
        <v>43</v>
      </c>
      <c r="R557" s="3">
        <v>0</v>
      </c>
      <c r="S557" s="1" t="s">
        <v>44</v>
      </c>
      <c r="T557" s="1" t="s">
        <v>45</v>
      </c>
      <c r="U557" s="1" t="s">
        <v>1354</v>
      </c>
      <c r="V557" s="1" t="s">
        <v>46</v>
      </c>
      <c r="W557" s="1" t="s">
        <v>1325</v>
      </c>
      <c r="X557" s="1" t="s">
        <v>1355</v>
      </c>
      <c r="Y557" s="1" t="s">
        <v>83</v>
      </c>
      <c r="Z557" s="1" t="s">
        <v>1356</v>
      </c>
      <c r="AA557" s="1" t="s">
        <v>51</v>
      </c>
      <c r="AB557" s="1" t="s">
        <v>1358</v>
      </c>
      <c r="AC557" s="1" t="s">
        <v>37</v>
      </c>
    </row>
    <row r="558" spans="1:29" hidden="1" x14ac:dyDescent="0.25">
      <c r="A558" s="1" t="s">
        <v>33</v>
      </c>
      <c r="B558" s="1" t="s">
        <v>34</v>
      </c>
      <c r="C558" s="2">
        <v>44926</v>
      </c>
      <c r="D558" s="1" t="s">
        <v>73</v>
      </c>
      <c r="E558" s="1" t="s">
        <v>74</v>
      </c>
      <c r="F558" s="1" t="s">
        <v>37</v>
      </c>
      <c r="G558" s="1" t="s">
        <v>1354</v>
      </c>
      <c r="H558" s="1" t="s">
        <v>76</v>
      </c>
      <c r="I558" s="3">
        <v>33334</v>
      </c>
      <c r="J558" s="3">
        <v>0</v>
      </c>
      <c r="K558" s="1" t="s">
        <v>40</v>
      </c>
      <c r="L558" s="1" t="s">
        <v>737</v>
      </c>
      <c r="M558" s="1" t="s">
        <v>738</v>
      </c>
      <c r="N558" s="1" t="s">
        <v>79</v>
      </c>
      <c r="O558" s="1" t="s">
        <v>80</v>
      </c>
      <c r="P558" s="1" t="s">
        <v>43</v>
      </c>
      <c r="Q558" s="1" t="s">
        <v>43</v>
      </c>
      <c r="R558" s="3">
        <v>0</v>
      </c>
      <c r="S558" s="1" t="s">
        <v>44</v>
      </c>
      <c r="T558" s="1" t="s">
        <v>45</v>
      </c>
      <c r="U558" s="1" t="s">
        <v>1354</v>
      </c>
      <c r="V558" s="1" t="s">
        <v>46</v>
      </c>
      <c r="W558" s="1" t="s">
        <v>1325</v>
      </c>
      <c r="X558" s="1" t="s">
        <v>1355</v>
      </c>
      <c r="Y558" s="1" t="s">
        <v>83</v>
      </c>
      <c r="Z558" s="1" t="s">
        <v>1356</v>
      </c>
      <c r="AA558" s="1" t="s">
        <v>51</v>
      </c>
      <c r="AB558" s="1" t="s">
        <v>1358</v>
      </c>
      <c r="AC558" s="1" t="s">
        <v>37</v>
      </c>
    </row>
    <row r="559" spans="1:29" hidden="1" x14ac:dyDescent="0.25">
      <c r="A559" s="1" t="s">
        <v>33</v>
      </c>
      <c r="B559" s="1" t="s">
        <v>34</v>
      </c>
      <c r="C559" s="2">
        <v>44926</v>
      </c>
      <c r="D559" s="1" t="s">
        <v>73</v>
      </c>
      <c r="E559" s="1" t="s">
        <v>74</v>
      </c>
      <c r="F559" s="1" t="s">
        <v>37</v>
      </c>
      <c r="G559" s="1" t="s">
        <v>1354</v>
      </c>
      <c r="H559" s="1" t="s">
        <v>76</v>
      </c>
      <c r="I559" s="3">
        <v>433334</v>
      </c>
      <c r="J559" s="3">
        <v>0</v>
      </c>
      <c r="K559" s="1" t="s">
        <v>40</v>
      </c>
      <c r="L559" s="1" t="s">
        <v>510</v>
      </c>
      <c r="M559" s="1" t="s">
        <v>511</v>
      </c>
      <c r="N559" s="1" t="s">
        <v>79</v>
      </c>
      <c r="O559" s="1" t="s">
        <v>80</v>
      </c>
      <c r="P559" s="1" t="s">
        <v>43</v>
      </c>
      <c r="Q559" s="1" t="s">
        <v>43</v>
      </c>
      <c r="R559" s="3">
        <v>0</v>
      </c>
      <c r="S559" s="1" t="s">
        <v>44</v>
      </c>
      <c r="T559" s="1" t="s">
        <v>45</v>
      </c>
      <c r="U559" s="1" t="s">
        <v>1354</v>
      </c>
      <c r="V559" s="1" t="s">
        <v>46</v>
      </c>
      <c r="W559" s="1" t="s">
        <v>1325</v>
      </c>
      <c r="X559" s="1" t="s">
        <v>1355</v>
      </c>
      <c r="Y559" s="1" t="s">
        <v>83</v>
      </c>
      <c r="Z559" s="1" t="s">
        <v>1356</v>
      </c>
      <c r="AA559" s="1" t="s">
        <v>51</v>
      </c>
      <c r="AB559" s="1" t="s">
        <v>1359</v>
      </c>
      <c r="AC559" s="1" t="s">
        <v>37</v>
      </c>
    </row>
    <row r="560" spans="1:29" hidden="1" x14ac:dyDescent="0.25">
      <c r="A560" s="1" t="s">
        <v>33</v>
      </c>
      <c r="B560" s="1" t="s">
        <v>34</v>
      </c>
      <c r="C560" s="2">
        <v>44926</v>
      </c>
      <c r="D560" s="1" t="s">
        <v>73</v>
      </c>
      <c r="E560" s="1" t="s">
        <v>74</v>
      </c>
      <c r="F560" s="1" t="s">
        <v>37</v>
      </c>
      <c r="G560" s="1" t="s">
        <v>1354</v>
      </c>
      <c r="H560" s="1" t="s">
        <v>76</v>
      </c>
      <c r="I560" s="3">
        <v>33334</v>
      </c>
      <c r="J560" s="3">
        <v>0</v>
      </c>
      <c r="K560" s="1" t="s">
        <v>40</v>
      </c>
      <c r="L560" s="1" t="s">
        <v>1188</v>
      </c>
      <c r="M560" s="1" t="s">
        <v>716</v>
      </c>
      <c r="N560" s="1" t="s">
        <v>79</v>
      </c>
      <c r="O560" s="1" t="s">
        <v>80</v>
      </c>
      <c r="P560" s="1" t="s">
        <v>43</v>
      </c>
      <c r="Q560" s="1" t="s">
        <v>43</v>
      </c>
      <c r="R560" s="3">
        <v>0</v>
      </c>
      <c r="S560" s="1" t="s">
        <v>44</v>
      </c>
      <c r="T560" s="1" t="s">
        <v>45</v>
      </c>
      <c r="U560" s="1" t="s">
        <v>1354</v>
      </c>
      <c r="V560" s="1" t="s">
        <v>46</v>
      </c>
      <c r="W560" s="1" t="s">
        <v>1325</v>
      </c>
      <c r="X560" s="1" t="s">
        <v>1355</v>
      </c>
      <c r="Y560" s="1" t="s">
        <v>83</v>
      </c>
      <c r="Z560" s="1" t="s">
        <v>1356</v>
      </c>
      <c r="AA560" s="1" t="s">
        <v>51</v>
      </c>
      <c r="AB560" s="1" t="s">
        <v>1359</v>
      </c>
      <c r="AC560" s="1" t="s">
        <v>37</v>
      </c>
    </row>
    <row r="561" spans="1:29" hidden="1" x14ac:dyDescent="0.25">
      <c r="A561" s="1" t="s">
        <v>33</v>
      </c>
      <c r="B561" s="1" t="s">
        <v>34</v>
      </c>
      <c r="C561" s="2">
        <v>44926</v>
      </c>
      <c r="D561" s="1" t="s">
        <v>73</v>
      </c>
      <c r="E561" s="1" t="s">
        <v>74</v>
      </c>
      <c r="F561" s="1" t="s">
        <v>37</v>
      </c>
      <c r="G561" s="1" t="s">
        <v>1354</v>
      </c>
      <c r="H561" s="1" t="s">
        <v>76</v>
      </c>
      <c r="I561" s="3">
        <v>33334</v>
      </c>
      <c r="J561" s="3">
        <v>0</v>
      </c>
      <c r="K561" s="1" t="s">
        <v>40</v>
      </c>
      <c r="L561" s="1" t="s">
        <v>494</v>
      </c>
      <c r="M561" s="1" t="s">
        <v>495</v>
      </c>
      <c r="N561" s="1" t="s">
        <v>79</v>
      </c>
      <c r="O561" s="1" t="s">
        <v>80</v>
      </c>
      <c r="P561" s="1" t="s">
        <v>43</v>
      </c>
      <c r="Q561" s="1" t="s">
        <v>43</v>
      </c>
      <c r="R561" s="3">
        <v>0</v>
      </c>
      <c r="S561" s="1" t="s">
        <v>44</v>
      </c>
      <c r="T561" s="1" t="s">
        <v>45</v>
      </c>
      <c r="U561" s="1" t="s">
        <v>1354</v>
      </c>
      <c r="V561" s="1" t="s">
        <v>46</v>
      </c>
      <c r="W561" s="1" t="s">
        <v>1325</v>
      </c>
      <c r="X561" s="1" t="s">
        <v>1355</v>
      </c>
      <c r="Y561" s="1" t="s">
        <v>83</v>
      </c>
      <c r="Z561" s="1" t="s">
        <v>1356</v>
      </c>
      <c r="AA561" s="1" t="s">
        <v>51</v>
      </c>
      <c r="AB561" s="1" t="s">
        <v>1359</v>
      </c>
      <c r="AC561" s="1" t="s">
        <v>37</v>
      </c>
    </row>
    <row r="562" spans="1:29" hidden="1" x14ac:dyDescent="0.25">
      <c r="A562" s="1" t="s">
        <v>33</v>
      </c>
      <c r="B562" s="1" t="s">
        <v>34</v>
      </c>
      <c r="C562" s="2">
        <v>44926</v>
      </c>
      <c r="D562" s="1" t="s">
        <v>73</v>
      </c>
      <c r="E562" s="1" t="s">
        <v>74</v>
      </c>
      <c r="F562" s="1" t="s">
        <v>37</v>
      </c>
      <c r="G562" s="1" t="s">
        <v>1354</v>
      </c>
      <c r="H562" s="1" t="s">
        <v>76</v>
      </c>
      <c r="I562" s="3">
        <v>333334</v>
      </c>
      <c r="J562" s="3">
        <v>0</v>
      </c>
      <c r="K562" s="1" t="s">
        <v>40</v>
      </c>
      <c r="L562" s="1" t="s">
        <v>464</v>
      </c>
      <c r="M562" s="1" t="s">
        <v>465</v>
      </c>
      <c r="N562" s="1" t="s">
        <v>79</v>
      </c>
      <c r="O562" s="1" t="s">
        <v>80</v>
      </c>
      <c r="P562" s="1" t="s">
        <v>43</v>
      </c>
      <c r="Q562" s="1" t="s">
        <v>43</v>
      </c>
      <c r="R562" s="3">
        <v>0</v>
      </c>
      <c r="S562" s="1" t="s">
        <v>44</v>
      </c>
      <c r="T562" s="1" t="s">
        <v>45</v>
      </c>
      <c r="U562" s="1" t="s">
        <v>1354</v>
      </c>
      <c r="V562" s="1" t="s">
        <v>46</v>
      </c>
      <c r="W562" s="1" t="s">
        <v>1325</v>
      </c>
      <c r="X562" s="1" t="s">
        <v>1355</v>
      </c>
      <c r="Y562" s="1" t="s">
        <v>83</v>
      </c>
      <c r="Z562" s="1" t="s">
        <v>1356</v>
      </c>
      <c r="AA562" s="1" t="s">
        <v>51</v>
      </c>
      <c r="AB562" s="1" t="s">
        <v>1359</v>
      </c>
      <c r="AC562" s="1" t="s">
        <v>37</v>
      </c>
    </row>
    <row r="563" spans="1:29" hidden="1" x14ac:dyDescent="0.25">
      <c r="A563" s="1" t="s">
        <v>33</v>
      </c>
      <c r="B563" s="1" t="s">
        <v>34</v>
      </c>
      <c r="C563" s="2">
        <v>44926</v>
      </c>
      <c r="D563" s="1" t="s">
        <v>73</v>
      </c>
      <c r="E563" s="1" t="s">
        <v>74</v>
      </c>
      <c r="F563" s="1" t="s">
        <v>37</v>
      </c>
      <c r="G563" s="1" t="s">
        <v>1354</v>
      </c>
      <c r="H563" s="1" t="s">
        <v>76</v>
      </c>
      <c r="I563" s="3">
        <v>34203</v>
      </c>
      <c r="J563" s="3">
        <v>0</v>
      </c>
      <c r="K563" s="1" t="s">
        <v>40</v>
      </c>
      <c r="L563" s="1" t="s">
        <v>141</v>
      </c>
      <c r="M563" s="1" t="s">
        <v>142</v>
      </c>
      <c r="N563" s="1" t="s">
        <v>79</v>
      </c>
      <c r="O563" s="1" t="s">
        <v>80</v>
      </c>
      <c r="P563" s="1" t="s">
        <v>43</v>
      </c>
      <c r="Q563" s="1" t="s">
        <v>43</v>
      </c>
      <c r="R563" s="3">
        <v>0</v>
      </c>
      <c r="S563" s="1" t="s">
        <v>44</v>
      </c>
      <c r="T563" s="1" t="s">
        <v>45</v>
      </c>
      <c r="U563" s="1" t="s">
        <v>1354</v>
      </c>
      <c r="V563" s="1" t="s">
        <v>46</v>
      </c>
      <c r="W563" s="1" t="s">
        <v>1325</v>
      </c>
      <c r="X563" s="1" t="s">
        <v>1355</v>
      </c>
      <c r="Y563" s="1" t="s">
        <v>83</v>
      </c>
      <c r="Z563" s="1" t="s">
        <v>1356</v>
      </c>
      <c r="AA563" s="1" t="s">
        <v>51</v>
      </c>
      <c r="AB563" s="1" t="s">
        <v>1359</v>
      </c>
      <c r="AC563" s="1" t="s">
        <v>37</v>
      </c>
    </row>
    <row r="564" spans="1:29" hidden="1" x14ac:dyDescent="0.25">
      <c r="A564" s="1" t="s">
        <v>33</v>
      </c>
      <c r="B564" s="1" t="s">
        <v>34</v>
      </c>
      <c r="C564" s="2">
        <v>44926</v>
      </c>
      <c r="D564" s="1" t="s">
        <v>73</v>
      </c>
      <c r="E564" s="1" t="s">
        <v>74</v>
      </c>
      <c r="F564" s="1" t="s">
        <v>37</v>
      </c>
      <c r="G564" s="1" t="s">
        <v>1354</v>
      </c>
      <c r="H564" s="1" t="s">
        <v>76</v>
      </c>
      <c r="I564" s="3">
        <v>114662</v>
      </c>
      <c r="J564" s="3">
        <v>0</v>
      </c>
      <c r="K564" s="1" t="s">
        <v>40</v>
      </c>
      <c r="L564" s="1" t="s">
        <v>166</v>
      </c>
      <c r="M564" s="1" t="s">
        <v>167</v>
      </c>
      <c r="N564" s="1" t="s">
        <v>79</v>
      </c>
      <c r="O564" s="1" t="s">
        <v>80</v>
      </c>
      <c r="P564" s="1" t="s">
        <v>43</v>
      </c>
      <c r="Q564" s="1" t="s">
        <v>43</v>
      </c>
      <c r="R564" s="3">
        <v>0</v>
      </c>
      <c r="S564" s="1" t="s">
        <v>44</v>
      </c>
      <c r="T564" s="1" t="s">
        <v>45</v>
      </c>
      <c r="U564" s="1" t="s">
        <v>1354</v>
      </c>
      <c r="V564" s="1" t="s">
        <v>46</v>
      </c>
      <c r="W564" s="1" t="s">
        <v>1325</v>
      </c>
      <c r="X564" s="1" t="s">
        <v>1355</v>
      </c>
      <c r="Y564" s="1" t="s">
        <v>83</v>
      </c>
      <c r="Z564" s="1" t="s">
        <v>1356</v>
      </c>
      <c r="AA564" s="1" t="s">
        <v>51</v>
      </c>
      <c r="AB564" s="1" t="s">
        <v>1359</v>
      </c>
      <c r="AC564" s="1" t="s">
        <v>37</v>
      </c>
    </row>
    <row r="565" spans="1:29" hidden="1" x14ac:dyDescent="0.25">
      <c r="A565" s="1" t="s">
        <v>33</v>
      </c>
      <c r="B565" s="1" t="s">
        <v>34</v>
      </c>
      <c r="C565" s="2">
        <v>44926</v>
      </c>
      <c r="D565" s="1" t="s">
        <v>73</v>
      </c>
      <c r="E565" s="1" t="s">
        <v>74</v>
      </c>
      <c r="F565" s="1" t="s">
        <v>37</v>
      </c>
      <c r="G565" s="1" t="s">
        <v>1354</v>
      </c>
      <c r="H565" s="1" t="s">
        <v>76</v>
      </c>
      <c r="I565" s="3">
        <v>41686</v>
      </c>
      <c r="J565" s="3">
        <v>0</v>
      </c>
      <c r="K565" s="1" t="s">
        <v>40</v>
      </c>
      <c r="L565" s="1" t="s">
        <v>553</v>
      </c>
      <c r="M565" s="1" t="s">
        <v>554</v>
      </c>
      <c r="N565" s="1" t="s">
        <v>79</v>
      </c>
      <c r="O565" s="1" t="s">
        <v>80</v>
      </c>
      <c r="P565" s="1" t="s">
        <v>43</v>
      </c>
      <c r="Q565" s="1" t="s">
        <v>43</v>
      </c>
      <c r="R565" s="3">
        <v>0</v>
      </c>
      <c r="S565" s="1" t="s">
        <v>44</v>
      </c>
      <c r="T565" s="1" t="s">
        <v>45</v>
      </c>
      <c r="U565" s="1" t="s">
        <v>1354</v>
      </c>
      <c r="V565" s="1" t="s">
        <v>46</v>
      </c>
      <c r="W565" s="1" t="s">
        <v>1325</v>
      </c>
      <c r="X565" s="1" t="s">
        <v>1355</v>
      </c>
      <c r="Y565" s="1" t="s">
        <v>83</v>
      </c>
      <c r="Z565" s="1" t="s">
        <v>1356</v>
      </c>
      <c r="AA565" s="1" t="s">
        <v>51</v>
      </c>
      <c r="AB565" s="1" t="s">
        <v>1359</v>
      </c>
      <c r="AC565" s="1" t="s">
        <v>37</v>
      </c>
    </row>
    <row r="566" spans="1:29" hidden="1" x14ac:dyDescent="0.25">
      <c r="A566" s="1" t="s">
        <v>33</v>
      </c>
      <c r="B566" s="1" t="s">
        <v>34</v>
      </c>
      <c r="C566" s="2">
        <v>44926</v>
      </c>
      <c r="D566" s="1" t="s">
        <v>73</v>
      </c>
      <c r="E566" s="1" t="s">
        <v>74</v>
      </c>
      <c r="F566" s="1" t="s">
        <v>37</v>
      </c>
      <c r="G566" s="1" t="s">
        <v>1354</v>
      </c>
      <c r="H566" s="1" t="s">
        <v>76</v>
      </c>
      <c r="I566" s="3">
        <v>40542</v>
      </c>
      <c r="J566" s="3">
        <v>0</v>
      </c>
      <c r="K566" s="1" t="s">
        <v>40</v>
      </c>
      <c r="L566" s="1" t="s">
        <v>1360</v>
      </c>
      <c r="M566" s="1" t="s">
        <v>771</v>
      </c>
      <c r="N566" s="1" t="s">
        <v>79</v>
      </c>
      <c r="O566" s="1" t="s">
        <v>80</v>
      </c>
      <c r="P566" s="1" t="s">
        <v>43</v>
      </c>
      <c r="Q566" s="1" t="s">
        <v>43</v>
      </c>
      <c r="R566" s="3">
        <v>0</v>
      </c>
      <c r="S566" s="1" t="s">
        <v>44</v>
      </c>
      <c r="T566" s="1" t="s">
        <v>45</v>
      </c>
      <c r="U566" s="1" t="s">
        <v>1354</v>
      </c>
      <c r="V566" s="1" t="s">
        <v>46</v>
      </c>
      <c r="W566" s="1" t="s">
        <v>1325</v>
      </c>
      <c r="X566" s="1" t="s">
        <v>1355</v>
      </c>
      <c r="Y566" s="1" t="s">
        <v>83</v>
      </c>
      <c r="Z566" s="1" t="s">
        <v>1356</v>
      </c>
      <c r="AA566" s="1" t="s">
        <v>51</v>
      </c>
      <c r="AB566" s="1" t="s">
        <v>1359</v>
      </c>
      <c r="AC566" s="1" t="s">
        <v>37</v>
      </c>
    </row>
    <row r="567" spans="1:29" hidden="1" x14ac:dyDescent="0.25">
      <c r="A567" s="1" t="s">
        <v>33</v>
      </c>
      <c r="B567" s="1" t="s">
        <v>34</v>
      </c>
      <c r="C567" s="2">
        <v>44926</v>
      </c>
      <c r="D567" s="1" t="s">
        <v>73</v>
      </c>
      <c r="E567" s="1" t="s">
        <v>74</v>
      </c>
      <c r="F567" s="1" t="s">
        <v>37</v>
      </c>
      <c r="G567" s="1" t="s">
        <v>1354</v>
      </c>
      <c r="H567" s="1" t="s">
        <v>76</v>
      </c>
      <c r="I567" s="3">
        <v>466668</v>
      </c>
      <c r="J567" s="3">
        <v>0</v>
      </c>
      <c r="K567" s="1" t="s">
        <v>40</v>
      </c>
      <c r="L567" s="1" t="s">
        <v>117</v>
      </c>
      <c r="M567" s="1" t="s">
        <v>118</v>
      </c>
      <c r="N567" s="1" t="s">
        <v>79</v>
      </c>
      <c r="O567" s="1" t="s">
        <v>80</v>
      </c>
      <c r="P567" s="1" t="s">
        <v>43</v>
      </c>
      <c r="Q567" s="1" t="s">
        <v>43</v>
      </c>
      <c r="R567" s="3">
        <v>0</v>
      </c>
      <c r="S567" s="1" t="s">
        <v>44</v>
      </c>
      <c r="T567" s="1" t="s">
        <v>45</v>
      </c>
      <c r="U567" s="1" t="s">
        <v>1354</v>
      </c>
      <c r="V567" s="1" t="s">
        <v>46</v>
      </c>
      <c r="W567" s="1" t="s">
        <v>1325</v>
      </c>
      <c r="X567" s="1" t="s">
        <v>1355</v>
      </c>
      <c r="Y567" s="1" t="s">
        <v>83</v>
      </c>
      <c r="Z567" s="1" t="s">
        <v>1356</v>
      </c>
      <c r="AA567" s="1" t="s">
        <v>51</v>
      </c>
      <c r="AB567" s="1" t="s">
        <v>1359</v>
      </c>
      <c r="AC567" s="1" t="s">
        <v>37</v>
      </c>
    </row>
    <row r="568" spans="1:29" hidden="1" x14ac:dyDescent="0.25">
      <c r="A568" s="1" t="s">
        <v>33</v>
      </c>
      <c r="B568" s="1" t="s">
        <v>34</v>
      </c>
      <c r="C568" s="2">
        <v>44926</v>
      </c>
      <c r="D568" s="1" t="s">
        <v>73</v>
      </c>
      <c r="E568" s="1" t="s">
        <v>74</v>
      </c>
      <c r="F568" s="1" t="s">
        <v>37</v>
      </c>
      <c r="G568" s="1" t="s">
        <v>1354</v>
      </c>
      <c r="H568" s="1" t="s">
        <v>76</v>
      </c>
      <c r="I568" s="3">
        <v>233334</v>
      </c>
      <c r="J568" s="3">
        <v>0</v>
      </c>
      <c r="K568" s="1" t="s">
        <v>40</v>
      </c>
      <c r="L568" s="1" t="s">
        <v>669</v>
      </c>
      <c r="M568" s="1" t="s">
        <v>670</v>
      </c>
      <c r="N568" s="1" t="s">
        <v>79</v>
      </c>
      <c r="O568" s="1" t="s">
        <v>80</v>
      </c>
      <c r="P568" s="1" t="s">
        <v>43</v>
      </c>
      <c r="Q568" s="1" t="s">
        <v>43</v>
      </c>
      <c r="R568" s="3">
        <v>0</v>
      </c>
      <c r="S568" s="1" t="s">
        <v>44</v>
      </c>
      <c r="T568" s="1" t="s">
        <v>45</v>
      </c>
      <c r="U568" s="1" t="s">
        <v>1354</v>
      </c>
      <c r="V568" s="1" t="s">
        <v>46</v>
      </c>
      <c r="W568" s="1" t="s">
        <v>1325</v>
      </c>
      <c r="X568" s="1" t="s">
        <v>1355</v>
      </c>
      <c r="Y568" s="1" t="s">
        <v>83</v>
      </c>
      <c r="Z568" s="1" t="s">
        <v>1356</v>
      </c>
      <c r="AA568" s="1" t="s">
        <v>51</v>
      </c>
      <c r="AB568" s="1" t="s">
        <v>1359</v>
      </c>
      <c r="AC568" s="1" t="s">
        <v>37</v>
      </c>
    </row>
    <row r="569" spans="1:29" hidden="1" x14ac:dyDescent="0.25">
      <c r="A569" s="1" t="s">
        <v>33</v>
      </c>
      <c r="B569" s="1" t="s">
        <v>34</v>
      </c>
      <c r="C569" s="2">
        <v>44926</v>
      </c>
      <c r="D569" s="1" t="s">
        <v>73</v>
      </c>
      <c r="E569" s="1" t="s">
        <v>74</v>
      </c>
      <c r="F569" s="1" t="s">
        <v>37</v>
      </c>
      <c r="G569" s="1" t="s">
        <v>1354</v>
      </c>
      <c r="H569" s="1" t="s">
        <v>76</v>
      </c>
      <c r="I569" s="3">
        <v>100000</v>
      </c>
      <c r="J569" s="3">
        <v>0</v>
      </c>
      <c r="K569" s="1" t="s">
        <v>40</v>
      </c>
      <c r="L569" s="1" t="s">
        <v>783</v>
      </c>
      <c r="M569" s="1" t="s">
        <v>784</v>
      </c>
      <c r="N569" s="1" t="s">
        <v>79</v>
      </c>
      <c r="O569" s="1" t="s">
        <v>80</v>
      </c>
      <c r="P569" s="1" t="s">
        <v>43</v>
      </c>
      <c r="Q569" s="1" t="s">
        <v>43</v>
      </c>
      <c r="R569" s="3">
        <v>0</v>
      </c>
      <c r="S569" s="1" t="s">
        <v>44</v>
      </c>
      <c r="T569" s="1" t="s">
        <v>45</v>
      </c>
      <c r="U569" s="1" t="s">
        <v>1354</v>
      </c>
      <c r="V569" s="1" t="s">
        <v>46</v>
      </c>
      <c r="W569" s="1" t="s">
        <v>1325</v>
      </c>
      <c r="X569" s="1" t="s">
        <v>1355</v>
      </c>
      <c r="Y569" s="1" t="s">
        <v>83</v>
      </c>
      <c r="Z569" s="1" t="s">
        <v>1356</v>
      </c>
      <c r="AA569" s="1" t="s">
        <v>51</v>
      </c>
      <c r="AB569" s="1" t="s">
        <v>1359</v>
      </c>
      <c r="AC569" s="1" t="s">
        <v>37</v>
      </c>
    </row>
    <row r="570" spans="1:29" hidden="1" x14ac:dyDescent="0.25">
      <c r="A570" s="1" t="s">
        <v>33</v>
      </c>
      <c r="B570" s="1" t="s">
        <v>34</v>
      </c>
      <c r="C570" s="2">
        <v>44926</v>
      </c>
      <c r="D570" s="1" t="s">
        <v>73</v>
      </c>
      <c r="E570" s="1" t="s">
        <v>74</v>
      </c>
      <c r="F570" s="1" t="s">
        <v>37</v>
      </c>
      <c r="G570" s="1" t="s">
        <v>1354</v>
      </c>
      <c r="H570" s="1" t="s">
        <v>76</v>
      </c>
      <c r="I570" s="3">
        <v>33334</v>
      </c>
      <c r="J570" s="3">
        <v>0</v>
      </c>
      <c r="K570" s="1" t="s">
        <v>40</v>
      </c>
      <c r="L570" s="1" t="s">
        <v>416</v>
      </c>
      <c r="M570" s="1" t="s">
        <v>417</v>
      </c>
      <c r="N570" s="1" t="s">
        <v>79</v>
      </c>
      <c r="O570" s="1" t="s">
        <v>80</v>
      </c>
      <c r="P570" s="1" t="s">
        <v>43</v>
      </c>
      <c r="Q570" s="1" t="s">
        <v>43</v>
      </c>
      <c r="R570" s="3">
        <v>0</v>
      </c>
      <c r="S570" s="1" t="s">
        <v>44</v>
      </c>
      <c r="T570" s="1" t="s">
        <v>45</v>
      </c>
      <c r="U570" s="1" t="s">
        <v>1354</v>
      </c>
      <c r="V570" s="1" t="s">
        <v>46</v>
      </c>
      <c r="W570" s="1" t="s">
        <v>1325</v>
      </c>
      <c r="X570" s="1" t="s">
        <v>1355</v>
      </c>
      <c r="Y570" s="1" t="s">
        <v>83</v>
      </c>
      <c r="Z570" s="1" t="s">
        <v>1356</v>
      </c>
      <c r="AA570" s="1" t="s">
        <v>51</v>
      </c>
      <c r="AB570" s="1" t="s">
        <v>1359</v>
      </c>
      <c r="AC570" s="1" t="s">
        <v>37</v>
      </c>
    </row>
    <row r="571" spans="1:29" hidden="1" x14ac:dyDescent="0.25">
      <c r="A571" s="1" t="s">
        <v>33</v>
      </c>
      <c r="B571" s="1" t="s">
        <v>34</v>
      </c>
      <c r="C571" s="2">
        <v>44926</v>
      </c>
      <c r="D571" s="1" t="s">
        <v>73</v>
      </c>
      <c r="E571" s="1" t="s">
        <v>74</v>
      </c>
      <c r="F571" s="1" t="s">
        <v>37</v>
      </c>
      <c r="G571" s="1" t="s">
        <v>1354</v>
      </c>
      <c r="H571" s="1" t="s">
        <v>76</v>
      </c>
      <c r="I571" s="3">
        <v>366667</v>
      </c>
      <c r="J571" s="3">
        <v>0</v>
      </c>
      <c r="K571" s="1" t="s">
        <v>40</v>
      </c>
      <c r="L571" s="1" t="s">
        <v>601</v>
      </c>
      <c r="M571" s="1" t="s">
        <v>602</v>
      </c>
      <c r="N571" s="1" t="s">
        <v>79</v>
      </c>
      <c r="O571" s="1" t="s">
        <v>80</v>
      </c>
      <c r="P571" s="1" t="s">
        <v>43</v>
      </c>
      <c r="Q571" s="1" t="s">
        <v>43</v>
      </c>
      <c r="R571" s="3">
        <v>0</v>
      </c>
      <c r="S571" s="1" t="s">
        <v>44</v>
      </c>
      <c r="T571" s="1" t="s">
        <v>45</v>
      </c>
      <c r="U571" s="1" t="s">
        <v>1354</v>
      </c>
      <c r="V571" s="1" t="s">
        <v>46</v>
      </c>
      <c r="W571" s="1" t="s">
        <v>1325</v>
      </c>
      <c r="X571" s="1" t="s">
        <v>1355</v>
      </c>
      <c r="Y571" s="1" t="s">
        <v>83</v>
      </c>
      <c r="Z571" s="1" t="s">
        <v>1356</v>
      </c>
      <c r="AA571" s="1" t="s">
        <v>51</v>
      </c>
      <c r="AB571" s="1" t="s">
        <v>1359</v>
      </c>
      <c r="AC571" s="1" t="s">
        <v>37</v>
      </c>
    </row>
    <row r="572" spans="1:29" hidden="1" x14ac:dyDescent="0.25">
      <c r="A572" s="1" t="s">
        <v>33</v>
      </c>
      <c r="B572" s="1" t="s">
        <v>34</v>
      </c>
      <c r="C572" s="2">
        <v>44926</v>
      </c>
      <c r="D572" s="1" t="s">
        <v>73</v>
      </c>
      <c r="E572" s="1" t="s">
        <v>74</v>
      </c>
      <c r="F572" s="1" t="s">
        <v>37</v>
      </c>
      <c r="G572" s="1" t="s">
        <v>1354</v>
      </c>
      <c r="H572" s="1" t="s">
        <v>76</v>
      </c>
      <c r="I572" s="3">
        <v>182677</v>
      </c>
      <c r="J572" s="3">
        <v>0</v>
      </c>
      <c r="K572" s="1" t="s">
        <v>40</v>
      </c>
      <c r="L572" s="1" t="s">
        <v>498</v>
      </c>
      <c r="M572" s="1" t="s">
        <v>499</v>
      </c>
      <c r="N572" s="1" t="s">
        <v>79</v>
      </c>
      <c r="O572" s="1" t="s">
        <v>80</v>
      </c>
      <c r="P572" s="1" t="s">
        <v>43</v>
      </c>
      <c r="Q572" s="1" t="s">
        <v>43</v>
      </c>
      <c r="R572" s="3">
        <v>0</v>
      </c>
      <c r="S572" s="1" t="s">
        <v>44</v>
      </c>
      <c r="T572" s="1" t="s">
        <v>45</v>
      </c>
      <c r="U572" s="1" t="s">
        <v>1354</v>
      </c>
      <c r="V572" s="1" t="s">
        <v>46</v>
      </c>
      <c r="W572" s="1" t="s">
        <v>1325</v>
      </c>
      <c r="X572" s="1" t="s">
        <v>1355</v>
      </c>
      <c r="Y572" s="1" t="s">
        <v>83</v>
      </c>
      <c r="Z572" s="1" t="s">
        <v>1356</v>
      </c>
      <c r="AA572" s="1" t="s">
        <v>51</v>
      </c>
      <c r="AB572" s="1" t="s">
        <v>1359</v>
      </c>
      <c r="AC572" s="1" t="s">
        <v>37</v>
      </c>
    </row>
    <row r="573" spans="1:29" hidden="1" x14ac:dyDescent="0.25">
      <c r="A573" s="1" t="s">
        <v>33</v>
      </c>
      <c r="B573" s="1" t="s">
        <v>34</v>
      </c>
      <c r="C573" s="2">
        <v>44932</v>
      </c>
      <c r="D573" s="1" t="s">
        <v>35</v>
      </c>
      <c r="E573" s="1" t="s">
        <v>36</v>
      </c>
      <c r="F573" s="1" t="s">
        <v>37</v>
      </c>
      <c r="G573" s="1" t="s">
        <v>1361</v>
      </c>
      <c r="H573" s="1" t="s">
        <v>1362</v>
      </c>
      <c r="I573" s="3">
        <v>0</v>
      </c>
      <c r="J573" s="54">
        <v>196701</v>
      </c>
      <c r="K573" s="1" t="s">
        <v>40</v>
      </c>
      <c r="L573" s="1" t="s">
        <v>340</v>
      </c>
      <c r="M573" s="1" t="s">
        <v>341</v>
      </c>
      <c r="N573" s="1" t="s">
        <v>37</v>
      </c>
      <c r="O573" s="1" t="s">
        <v>43</v>
      </c>
      <c r="P573" s="1" t="s">
        <v>43</v>
      </c>
      <c r="Q573" s="1" t="s">
        <v>43</v>
      </c>
      <c r="R573" s="3">
        <v>0</v>
      </c>
      <c r="S573" s="1" t="s">
        <v>44</v>
      </c>
      <c r="T573" s="1" t="s">
        <v>45</v>
      </c>
      <c r="U573" s="1" t="s">
        <v>1361</v>
      </c>
      <c r="V573" s="1" t="s">
        <v>46</v>
      </c>
      <c r="W573" s="1" t="s">
        <v>47</v>
      </c>
      <c r="X573" s="1" t="s">
        <v>1363</v>
      </c>
      <c r="Y573" s="1" t="s">
        <v>49</v>
      </c>
      <c r="Z573" s="1" t="s">
        <v>918</v>
      </c>
      <c r="AA573" s="1" t="s">
        <v>51</v>
      </c>
      <c r="AB573" s="1" t="s">
        <v>1363</v>
      </c>
      <c r="AC573" s="1" t="s">
        <v>37</v>
      </c>
    </row>
    <row r="574" spans="1:29" hidden="1" x14ac:dyDescent="0.25">
      <c r="A574" s="1" t="s">
        <v>33</v>
      </c>
      <c r="B574" s="1" t="s">
        <v>34</v>
      </c>
      <c r="C574" s="2">
        <v>44938</v>
      </c>
      <c r="D574" s="1" t="s">
        <v>35</v>
      </c>
      <c r="E574" s="1" t="s">
        <v>36</v>
      </c>
      <c r="F574" s="1" t="s">
        <v>37</v>
      </c>
      <c r="G574" s="1" t="s">
        <v>1364</v>
      </c>
      <c r="H574" s="1" t="s">
        <v>1365</v>
      </c>
      <c r="I574" s="3">
        <v>0</v>
      </c>
      <c r="J574" s="54">
        <v>39265</v>
      </c>
      <c r="K574" s="1" t="s">
        <v>40</v>
      </c>
      <c r="L574" s="1" t="s">
        <v>41</v>
      </c>
      <c r="M574" s="1" t="s">
        <v>42</v>
      </c>
      <c r="N574" s="1" t="s">
        <v>37</v>
      </c>
      <c r="O574" s="1" t="s">
        <v>43</v>
      </c>
      <c r="P574" s="1" t="s">
        <v>43</v>
      </c>
      <c r="Q574" s="1" t="s">
        <v>43</v>
      </c>
      <c r="R574" s="3">
        <v>0</v>
      </c>
      <c r="S574" s="1" t="s">
        <v>44</v>
      </c>
      <c r="T574" s="1" t="s">
        <v>45</v>
      </c>
      <c r="U574" s="1" t="s">
        <v>1364</v>
      </c>
      <c r="V574" s="1" t="s">
        <v>46</v>
      </c>
      <c r="W574" s="1" t="s">
        <v>47</v>
      </c>
      <c r="X574" s="1" t="s">
        <v>1366</v>
      </c>
      <c r="Y574" s="1" t="s">
        <v>49</v>
      </c>
      <c r="Z574" s="1" t="s">
        <v>918</v>
      </c>
      <c r="AA574" s="1" t="s">
        <v>51</v>
      </c>
      <c r="AB574" s="1" t="s">
        <v>1366</v>
      </c>
      <c r="AC574" s="1" t="s">
        <v>37</v>
      </c>
    </row>
    <row r="575" spans="1:29" hidden="1" x14ac:dyDescent="0.25">
      <c r="A575" s="1" t="s">
        <v>33</v>
      </c>
      <c r="B575" s="1" t="s">
        <v>34</v>
      </c>
      <c r="C575" s="2">
        <v>44943</v>
      </c>
      <c r="D575" s="1" t="s">
        <v>35</v>
      </c>
      <c r="E575" s="1" t="s">
        <v>36</v>
      </c>
      <c r="F575" s="1" t="s">
        <v>37</v>
      </c>
      <c r="G575" s="1" t="s">
        <v>1367</v>
      </c>
      <c r="H575" s="1" t="s">
        <v>1368</v>
      </c>
      <c r="I575" s="3">
        <v>0</v>
      </c>
      <c r="J575" s="54">
        <v>638755</v>
      </c>
      <c r="K575" s="1" t="s">
        <v>40</v>
      </c>
      <c r="L575" s="1" t="s">
        <v>41</v>
      </c>
      <c r="M575" s="1" t="s">
        <v>42</v>
      </c>
      <c r="N575" s="1" t="s">
        <v>37</v>
      </c>
      <c r="O575" s="1" t="s">
        <v>43</v>
      </c>
      <c r="P575" s="1" t="s">
        <v>43</v>
      </c>
      <c r="Q575" s="1" t="s">
        <v>43</v>
      </c>
      <c r="R575" s="3">
        <v>0</v>
      </c>
      <c r="S575" s="1" t="s">
        <v>44</v>
      </c>
      <c r="T575" s="1" t="s">
        <v>45</v>
      </c>
      <c r="U575" s="1" t="s">
        <v>1367</v>
      </c>
      <c r="V575" s="1" t="s">
        <v>46</v>
      </c>
      <c r="W575" s="1" t="s">
        <v>47</v>
      </c>
      <c r="X575" s="1" t="s">
        <v>1369</v>
      </c>
      <c r="Y575" s="1" t="s">
        <v>49</v>
      </c>
      <c r="Z575" s="1" t="s">
        <v>918</v>
      </c>
      <c r="AA575" s="1" t="s">
        <v>51</v>
      </c>
      <c r="AB575" s="1" t="s">
        <v>1369</v>
      </c>
      <c r="AC575" s="1" t="s">
        <v>37</v>
      </c>
    </row>
    <row r="576" spans="1:29" hidden="1" x14ac:dyDescent="0.25">
      <c r="A576" s="1" t="s">
        <v>33</v>
      </c>
      <c r="B576" s="1" t="s">
        <v>34</v>
      </c>
      <c r="C576" s="2">
        <v>44953</v>
      </c>
      <c r="D576" s="1" t="s">
        <v>35</v>
      </c>
      <c r="E576" s="1" t="s">
        <v>36</v>
      </c>
      <c r="F576" s="1" t="s">
        <v>37</v>
      </c>
      <c r="G576" s="1" t="s">
        <v>1370</v>
      </c>
      <c r="H576" s="1" t="s">
        <v>1371</v>
      </c>
      <c r="I576" s="3">
        <v>0</v>
      </c>
      <c r="J576" s="54">
        <v>34289</v>
      </c>
      <c r="K576" s="1" t="s">
        <v>40</v>
      </c>
      <c r="L576" s="1" t="s">
        <v>340</v>
      </c>
      <c r="M576" s="1" t="s">
        <v>341</v>
      </c>
      <c r="N576" s="1" t="s">
        <v>37</v>
      </c>
      <c r="O576" s="1" t="s">
        <v>43</v>
      </c>
      <c r="P576" s="1" t="s">
        <v>43</v>
      </c>
      <c r="Q576" s="1" t="s">
        <v>43</v>
      </c>
      <c r="R576" s="3">
        <v>0</v>
      </c>
      <c r="S576" s="1" t="s">
        <v>44</v>
      </c>
      <c r="T576" s="1" t="s">
        <v>45</v>
      </c>
      <c r="U576" s="1" t="s">
        <v>1370</v>
      </c>
      <c r="V576" s="1" t="s">
        <v>46</v>
      </c>
      <c r="W576" s="1" t="s">
        <v>47</v>
      </c>
      <c r="X576" s="1" t="s">
        <v>1372</v>
      </c>
      <c r="Y576" s="1" t="s">
        <v>49</v>
      </c>
      <c r="Z576" s="1" t="s">
        <v>918</v>
      </c>
      <c r="AA576" s="1" t="s">
        <v>51</v>
      </c>
      <c r="AB576" s="1" t="s">
        <v>1372</v>
      </c>
      <c r="AC576" s="1" t="s">
        <v>37</v>
      </c>
    </row>
    <row r="577" spans="1:29" hidden="1" x14ac:dyDescent="0.25">
      <c r="A577" s="1" t="s">
        <v>33</v>
      </c>
      <c r="B577" s="1" t="s">
        <v>34</v>
      </c>
      <c r="C577" s="2">
        <v>44957</v>
      </c>
      <c r="D577" s="1" t="s">
        <v>73</v>
      </c>
      <c r="E577" s="1" t="s">
        <v>74</v>
      </c>
      <c r="F577" s="1" t="s">
        <v>37</v>
      </c>
      <c r="G577" s="1" t="s">
        <v>1373</v>
      </c>
      <c r="H577" s="1" t="s">
        <v>76</v>
      </c>
      <c r="I577" s="3">
        <v>980112</v>
      </c>
      <c r="J577" s="3">
        <v>0</v>
      </c>
      <c r="K577" s="1" t="s">
        <v>40</v>
      </c>
      <c r="L577" s="1" t="s">
        <v>492</v>
      </c>
      <c r="M577" s="1" t="s">
        <v>493</v>
      </c>
      <c r="N577" s="1" t="s">
        <v>1078</v>
      </c>
      <c r="O577" s="1" t="s">
        <v>1079</v>
      </c>
      <c r="P577" s="1" t="s">
        <v>43</v>
      </c>
      <c r="Q577" s="1" t="s">
        <v>43</v>
      </c>
      <c r="R577" s="3">
        <v>0</v>
      </c>
      <c r="S577" s="1" t="s">
        <v>44</v>
      </c>
      <c r="T577" s="1" t="s">
        <v>45</v>
      </c>
      <c r="U577" s="1" t="s">
        <v>1373</v>
      </c>
      <c r="V577" s="1" t="s">
        <v>46</v>
      </c>
      <c r="W577" s="1" t="s">
        <v>1325</v>
      </c>
      <c r="X577" s="1" t="s">
        <v>1374</v>
      </c>
      <c r="Y577" s="1" t="s">
        <v>83</v>
      </c>
      <c r="Z577" s="1" t="s">
        <v>1356</v>
      </c>
      <c r="AA577" s="1" t="s">
        <v>51</v>
      </c>
      <c r="AB577" s="1" t="s">
        <v>1374</v>
      </c>
      <c r="AC577" s="1" t="s">
        <v>37</v>
      </c>
    </row>
    <row r="578" spans="1:29" hidden="1" x14ac:dyDescent="0.25">
      <c r="A578" s="1" t="s">
        <v>33</v>
      </c>
      <c r="B578" s="1" t="s">
        <v>34</v>
      </c>
      <c r="C578" s="2">
        <v>44957</v>
      </c>
      <c r="D578" s="1" t="s">
        <v>73</v>
      </c>
      <c r="E578" s="1" t="s">
        <v>74</v>
      </c>
      <c r="F578" s="1" t="s">
        <v>37</v>
      </c>
      <c r="G578" s="1" t="s">
        <v>1373</v>
      </c>
      <c r="H578" s="1" t="s">
        <v>76</v>
      </c>
      <c r="I578" s="3">
        <v>154667</v>
      </c>
      <c r="J578" s="3">
        <v>0</v>
      </c>
      <c r="K578" s="1" t="s">
        <v>40</v>
      </c>
      <c r="L578" s="1" t="s">
        <v>767</v>
      </c>
      <c r="M578" s="1" t="s">
        <v>768</v>
      </c>
      <c r="N578" s="1" t="s">
        <v>295</v>
      </c>
      <c r="O578" s="1" t="s">
        <v>296</v>
      </c>
      <c r="P578" s="1" t="s">
        <v>43</v>
      </c>
      <c r="Q578" s="1" t="s">
        <v>43</v>
      </c>
      <c r="R578" s="3">
        <v>0</v>
      </c>
      <c r="S578" s="1" t="s">
        <v>44</v>
      </c>
      <c r="T578" s="1" t="s">
        <v>45</v>
      </c>
      <c r="U578" s="1" t="s">
        <v>1373</v>
      </c>
      <c r="V578" s="1" t="s">
        <v>46</v>
      </c>
      <c r="W578" s="1" t="s">
        <v>1325</v>
      </c>
      <c r="X578" s="1" t="s">
        <v>1374</v>
      </c>
      <c r="Y578" s="1" t="s">
        <v>83</v>
      </c>
      <c r="Z578" s="1" t="s">
        <v>1356</v>
      </c>
      <c r="AA578" s="1" t="s">
        <v>51</v>
      </c>
      <c r="AB578" s="1" t="s">
        <v>1374</v>
      </c>
      <c r="AC578" s="1" t="s">
        <v>37</v>
      </c>
    </row>
    <row r="579" spans="1:29" hidden="1" x14ac:dyDescent="0.25">
      <c r="A579" s="1" t="s">
        <v>33</v>
      </c>
      <c r="B579" s="1" t="s">
        <v>34</v>
      </c>
      <c r="C579" s="2">
        <v>44957</v>
      </c>
      <c r="D579" s="1" t="s">
        <v>73</v>
      </c>
      <c r="E579" s="1" t="s">
        <v>74</v>
      </c>
      <c r="F579" s="1" t="s">
        <v>37</v>
      </c>
      <c r="G579" s="1" t="s">
        <v>1373</v>
      </c>
      <c r="H579" s="1" t="s">
        <v>76</v>
      </c>
      <c r="I579" s="3">
        <v>38667</v>
      </c>
      <c r="J579" s="3">
        <v>0</v>
      </c>
      <c r="K579" s="1" t="s">
        <v>40</v>
      </c>
      <c r="L579" s="1" t="s">
        <v>387</v>
      </c>
      <c r="M579" s="1" t="s">
        <v>388</v>
      </c>
      <c r="N579" s="1" t="s">
        <v>79</v>
      </c>
      <c r="O579" s="1" t="s">
        <v>80</v>
      </c>
      <c r="P579" s="1" t="s">
        <v>43</v>
      </c>
      <c r="Q579" s="1" t="s">
        <v>43</v>
      </c>
      <c r="R579" s="3">
        <v>0</v>
      </c>
      <c r="S579" s="1" t="s">
        <v>44</v>
      </c>
      <c r="T579" s="1" t="s">
        <v>45</v>
      </c>
      <c r="U579" s="1" t="s">
        <v>1373</v>
      </c>
      <c r="V579" s="1" t="s">
        <v>46</v>
      </c>
      <c r="W579" s="1" t="s">
        <v>1325</v>
      </c>
      <c r="X579" s="1" t="s">
        <v>1374</v>
      </c>
      <c r="Y579" s="1" t="s">
        <v>83</v>
      </c>
      <c r="Z579" s="1" t="s">
        <v>1356</v>
      </c>
      <c r="AA579" s="1" t="s">
        <v>51</v>
      </c>
      <c r="AB579" s="1" t="s">
        <v>1374</v>
      </c>
      <c r="AC579" s="1" t="s">
        <v>37</v>
      </c>
    </row>
    <row r="580" spans="1:29" hidden="1" x14ac:dyDescent="0.25">
      <c r="A580" s="1" t="s">
        <v>33</v>
      </c>
      <c r="B580" s="1" t="s">
        <v>34</v>
      </c>
      <c r="C580" s="2">
        <v>44957</v>
      </c>
      <c r="D580" s="1" t="s">
        <v>73</v>
      </c>
      <c r="E580" s="1" t="s">
        <v>74</v>
      </c>
      <c r="F580" s="1" t="s">
        <v>37</v>
      </c>
      <c r="G580" s="1" t="s">
        <v>1373</v>
      </c>
      <c r="H580" s="1" t="s">
        <v>76</v>
      </c>
      <c r="I580" s="3">
        <v>154667</v>
      </c>
      <c r="J580" s="3">
        <v>0</v>
      </c>
      <c r="K580" s="1" t="s">
        <v>40</v>
      </c>
      <c r="L580" s="1" t="s">
        <v>464</v>
      </c>
      <c r="M580" s="1" t="s">
        <v>465</v>
      </c>
      <c r="N580" s="1" t="s">
        <v>79</v>
      </c>
      <c r="O580" s="1" t="s">
        <v>80</v>
      </c>
      <c r="P580" s="1" t="s">
        <v>43</v>
      </c>
      <c r="Q580" s="1" t="s">
        <v>43</v>
      </c>
      <c r="R580" s="3">
        <v>0</v>
      </c>
      <c r="S580" s="1" t="s">
        <v>44</v>
      </c>
      <c r="T580" s="1" t="s">
        <v>45</v>
      </c>
      <c r="U580" s="1" t="s">
        <v>1373</v>
      </c>
      <c r="V580" s="1" t="s">
        <v>46</v>
      </c>
      <c r="W580" s="1" t="s">
        <v>1325</v>
      </c>
      <c r="X580" s="1" t="s">
        <v>1374</v>
      </c>
      <c r="Y580" s="1" t="s">
        <v>83</v>
      </c>
      <c r="Z580" s="1" t="s">
        <v>1356</v>
      </c>
      <c r="AA580" s="1" t="s">
        <v>51</v>
      </c>
      <c r="AB580" s="1" t="s">
        <v>1374</v>
      </c>
      <c r="AC580" s="1" t="s">
        <v>37</v>
      </c>
    </row>
    <row r="581" spans="1:29" hidden="1" x14ac:dyDescent="0.25">
      <c r="A581" s="1" t="s">
        <v>33</v>
      </c>
      <c r="B581" s="1" t="s">
        <v>34</v>
      </c>
      <c r="C581" s="2">
        <v>44957</v>
      </c>
      <c r="D581" s="1" t="s">
        <v>73</v>
      </c>
      <c r="E581" s="1" t="s">
        <v>74</v>
      </c>
      <c r="F581" s="1" t="s">
        <v>37</v>
      </c>
      <c r="G581" s="1" t="s">
        <v>1373</v>
      </c>
      <c r="H581" s="1" t="s">
        <v>76</v>
      </c>
      <c r="I581" s="3">
        <v>38667</v>
      </c>
      <c r="J581" s="3">
        <v>0</v>
      </c>
      <c r="K581" s="1" t="s">
        <v>40</v>
      </c>
      <c r="L581" s="1" t="s">
        <v>152</v>
      </c>
      <c r="M581" s="1" t="s">
        <v>153</v>
      </c>
      <c r="N581" s="1" t="s">
        <v>79</v>
      </c>
      <c r="O581" s="1" t="s">
        <v>80</v>
      </c>
      <c r="P581" s="1" t="s">
        <v>43</v>
      </c>
      <c r="Q581" s="1" t="s">
        <v>43</v>
      </c>
      <c r="R581" s="3">
        <v>0</v>
      </c>
      <c r="S581" s="1" t="s">
        <v>44</v>
      </c>
      <c r="T581" s="1" t="s">
        <v>45</v>
      </c>
      <c r="U581" s="1" t="s">
        <v>1373</v>
      </c>
      <c r="V581" s="1" t="s">
        <v>46</v>
      </c>
      <c r="W581" s="1" t="s">
        <v>1325</v>
      </c>
      <c r="X581" s="1" t="s">
        <v>1374</v>
      </c>
      <c r="Y581" s="1" t="s">
        <v>83</v>
      </c>
      <c r="Z581" s="1" t="s">
        <v>1356</v>
      </c>
      <c r="AA581" s="1" t="s">
        <v>51</v>
      </c>
      <c r="AB581" s="1" t="s">
        <v>1374</v>
      </c>
      <c r="AC581" s="1" t="s">
        <v>37</v>
      </c>
    </row>
    <row r="582" spans="1:29" hidden="1" x14ac:dyDescent="0.25">
      <c r="A582" s="1" t="s">
        <v>33</v>
      </c>
      <c r="B582" s="1" t="s">
        <v>34</v>
      </c>
      <c r="C582" s="2">
        <v>44957</v>
      </c>
      <c r="D582" s="1" t="s">
        <v>73</v>
      </c>
      <c r="E582" s="1" t="s">
        <v>74</v>
      </c>
      <c r="F582" s="1" t="s">
        <v>37</v>
      </c>
      <c r="G582" s="1" t="s">
        <v>1373</v>
      </c>
      <c r="H582" s="1" t="s">
        <v>76</v>
      </c>
      <c r="I582" s="3">
        <v>38667</v>
      </c>
      <c r="J582" s="3">
        <v>0</v>
      </c>
      <c r="K582" s="1" t="s">
        <v>40</v>
      </c>
      <c r="L582" s="1" t="s">
        <v>297</v>
      </c>
      <c r="M582" s="1" t="s">
        <v>298</v>
      </c>
      <c r="N582" s="1" t="s">
        <v>79</v>
      </c>
      <c r="O582" s="1" t="s">
        <v>80</v>
      </c>
      <c r="P582" s="1" t="s">
        <v>43</v>
      </c>
      <c r="Q582" s="1" t="s">
        <v>43</v>
      </c>
      <c r="R582" s="3">
        <v>0</v>
      </c>
      <c r="S582" s="1" t="s">
        <v>44</v>
      </c>
      <c r="T582" s="1" t="s">
        <v>45</v>
      </c>
      <c r="U582" s="1" t="s">
        <v>1373</v>
      </c>
      <c r="V582" s="1" t="s">
        <v>46</v>
      </c>
      <c r="W582" s="1" t="s">
        <v>1325</v>
      </c>
      <c r="X582" s="1" t="s">
        <v>1374</v>
      </c>
      <c r="Y582" s="1" t="s">
        <v>83</v>
      </c>
      <c r="Z582" s="1" t="s">
        <v>1356</v>
      </c>
      <c r="AA582" s="1" t="s">
        <v>51</v>
      </c>
      <c r="AB582" s="1" t="s">
        <v>1374</v>
      </c>
      <c r="AC582" s="1" t="s">
        <v>37</v>
      </c>
    </row>
    <row r="583" spans="1:29" hidden="1" x14ac:dyDescent="0.25">
      <c r="A583" s="1" t="s">
        <v>33</v>
      </c>
      <c r="B583" s="1" t="s">
        <v>34</v>
      </c>
      <c r="C583" s="2">
        <v>44957</v>
      </c>
      <c r="D583" s="1" t="s">
        <v>73</v>
      </c>
      <c r="E583" s="1" t="s">
        <v>74</v>
      </c>
      <c r="F583" s="1" t="s">
        <v>37</v>
      </c>
      <c r="G583" s="1" t="s">
        <v>1373</v>
      </c>
      <c r="H583" s="1" t="s">
        <v>76</v>
      </c>
      <c r="I583" s="3">
        <v>38667</v>
      </c>
      <c r="J583" s="3">
        <v>0</v>
      </c>
      <c r="K583" s="1" t="s">
        <v>40</v>
      </c>
      <c r="L583" s="1" t="s">
        <v>103</v>
      </c>
      <c r="M583" s="1" t="s">
        <v>104</v>
      </c>
      <c r="N583" s="1" t="s">
        <v>79</v>
      </c>
      <c r="O583" s="1" t="s">
        <v>80</v>
      </c>
      <c r="P583" s="1" t="s">
        <v>43</v>
      </c>
      <c r="Q583" s="1" t="s">
        <v>43</v>
      </c>
      <c r="R583" s="3">
        <v>0</v>
      </c>
      <c r="S583" s="1" t="s">
        <v>44</v>
      </c>
      <c r="T583" s="1" t="s">
        <v>45</v>
      </c>
      <c r="U583" s="1" t="s">
        <v>1373</v>
      </c>
      <c r="V583" s="1" t="s">
        <v>46</v>
      </c>
      <c r="W583" s="1" t="s">
        <v>1325</v>
      </c>
      <c r="X583" s="1" t="s">
        <v>1374</v>
      </c>
      <c r="Y583" s="1" t="s">
        <v>83</v>
      </c>
      <c r="Z583" s="1" t="s">
        <v>1356</v>
      </c>
      <c r="AA583" s="1" t="s">
        <v>51</v>
      </c>
      <c r="AB583" s="1" t="s">
        <v>1374</v>
      </c>
      <c r="AC583" s="1" t="s">
        <v>37</v>
      </c>
    </row>
    <row r="584" spans="1:29" hidden="1" x14ac:dyDescent="0.25">
      <c r="A584" s="1" t="s">
        <v>33</v>
      </c>
      <c r="B584" s="1" t="s">
        <v>34</v>
      </c>
      <c r="C584" s="2">
        <v>44957</v>
      </c>
      <c r="D584" s="1" t="s">
        <v>73</v>
      </c>
      <c r="E584" s="1" t="s">
        <v>74</v>
      </c>
      <c r="F584" s="1" t="s">
        <v>37</v>
      </c>
      <c r="G584" s="1" t="s">
        <v>1373</v>
      </c>
      <c r="H584" s="1" t="s">
        <v>76</v>
      </c>
      <c r="I584" s="3">
        <v>116000</v>
      </c>
      <c r="J584" s="3">
        <v>0</v>
      </c>
      <c r="K584" s="1" t="s">
        <v>40</v>
      </c>
      <c r="L584" s="1" t="s">
        <v>533</v>
      </c>
      <c r="M584" s="1" t="s">
        <v>534</v>
      </c>
      <c r="N584" s="1" t="s">
        <v>79</v>
      </c>
      <c r="O584" s="1" t="s">
        <v>80</v>
      </c>
      <c r="P584" s="1" t="s">
        <v>43</v>
      </c>
      <c r="Q584" s="1" t="s">
        <v>43</v>
      </c>
      <c r="R584" s="3">
        <v>0</v>
      </c>
      <c r="S584" s="1" t="s">
        <v>44</v>
      </c>
      <c r="T584" s="1" t="s">
        <v>45</v>
      </c>
      <c r="U584" s="1" t="s">
        <v>1373</v>
      </c>
      <c r="V584" s="1" t="s">
        <v>46</v>
      </c>
      <c r="W584" s="1" t="s">
        <v>1325</v>
      </c>
      <c r="X584" s="1" t="s">
        <v>1374</v>
      </c>
      <c r="Y584" s="1" t="s">
        <v>83</v>
      </c>
      <c r="Z584" s="1" t="s">
        <v>1356</v>
      </c>
      <c r="AA584" s="1" t="s">
        <v>51</v>
      </c>
      <c r="AB584" s="1" t="s">
        <v>1374</v>
      </c>
      <c r="AC584" s="1" t="s">
        <v>37</v>
      </c>
    </row>
    <row r="585" spans="1:29" hidden="1" x14ac:dyDescent="0.25">
      <c r="A585" s="1" t="s">
        <v>33</v>
      </c>
      <c r="B585" s="1" t="s">
        <v>34</v>
      </c>
      <c r="C585" s="2">
        <v>44957</v>
      </c>
      <c r="D585" s="1" t="s">
        <v>73</v>
      </c>
      <c r="E585" s="1" t="s">
        <v>74</v>
      </c>
      <c r="F585" s="1" t="s">
        <v>37</v>
      </c>
      <c r="G585" s="1" t="s">
        <v>1373</v>
      </c>
      <c r="H585" s="1" t="s">
        <v>76</v>
      </c>
      <c r="I585" s="3">
        <v>154667</v>
      </c>
      <c r="J585" s="3">
        <v>0</v>
      </c>
      <c r="K585" s="1" t="s">
        <v>40</v>
      </c>
      <c r="L585" s="1" t="s">
        <v>117</v>
      </c>
      <c r="M585" s="1" t="s">
        <v>118</v>
      </c>
      <c r="N585" s="1" t="s">
        <v>79</v>
      </c>
      <c r="O585" s="1" t="s">
        <v>80</v>
      </c>
      <c r="P585" s="1" t="s">
        <v>43</v>
      </c>
      <c r="Q585" s="1" t="s">
        <v>43</v>
      </c>
      <c r="R585" s="3">
        <v>0</v>
      </c>
      <c r="S585" s="1" t="s">
        <v>44</v>
      </c>
      <c r="T585" s="1" t="s">
        <v>45</v>
      </c>
      <c r="U585" s="1" t="s">
        <v>1373</v>
      </c>
      <c r="V585" s="1" t="s">
        <v>46</v>
      </c>
      <c r="W585" s="1" t="s">
        <v>1325</v>
      </c>
      <c r="X585" s="1" t="s">
        <v>1374</v>
      </c>
      <c r="Y585" s="1" t="s">
        <v>83</v>
      </c>
      <c r="Z585" s="1" t="s">
        <v>1356</v>
      </c>
      <c r="AA585" s="1" t="s">
        <v>51</v>
      </c>
      <c r="AB585" s="1" t="s">
        <v>1374</v>
      </c>
      <c r="AC585" s="1" t="s">
        <v>37</v>
      </c>
    </row>
    <row r="586" spans="1:29" hidden="1" x14ac:dyDescent="0.25">
      <c r="A586" s="1" t="s">
        <v>33</v>
      </c>
      <c r="B586" s="1" t="s">
        <v>34</v>
      </c>
      <c r="C586" s="2">
        <v>44957</v>
      </c>
      <c r="D586" s="1" t="s">
        <v>73</v>
      </c>
      <c r="E586" s="1" t="s">
        <v>74</v>
      </c>
      <c r="F586" s="1" t="s">
        <v>37</v>
      </c>
      <c r="G586" s="1" t="s">
        <v>1373</v>
      </c>
      <c r="H586" s="1" t="s">
        <v>76</v>
      </c>
      <c r="I586" s="3">
        <v>116000</v>
      </c>
      <c r="J586" s="3">
        <v>0</v>
      </c>
      <c r="K586" s="1" t="s">
        <v>40</v>
      </c>
      <c r="L586" s="1" t="s">
        <v>160</v>
      </c>
      <c r="M586" s="1" t="s">
        <v>161</v>
      </c>
      <c r="N586" s="1" t="s">
        <v>79</v>
      </c>
      <c r="O586" s="1" t="s">
        <v>80</v>
      </c>
      <c r="P586" s="1" t="s">
        <v>43</v>
      </c>
      <c r="Q586" s="1" t="s">
        <v>43</v>
      </c>
      <c r="R586" s="3">
        <v>0</v>
      </c>
      <c r="S586" s="1" t="s">
        <v>44</v>
      </c>
      <c r="T586" s="1" t="s">
        <v>45</v>
      </c>
      <c r="U586" s="1" t="s">
        <v>1373</v>
      </c>
      <c r="V586" s="1" t="s">
        <v>46</v>
      </c>
      <c r="W586" s="1" t="s">
        <v>1325</v>
      </c>
      <c r="X586" s="1" t="s">
        <v>1374</v>
      </c>
      <c r="Y586" s="1" t="s">
        <v>83</v>
      </c>
      <c r="Z586" s="1" t="s">
        <v>1356</v>
      </c>
      <c r="AA586" s="1" t="s">
        <v>51</v>
      </c>
      <c r="AB586" s="1" t="s">
        <v>1374</v>
      </c>
      <c r="AC586" s="1" t="s">
        <v>37</v>
      </c>
    </row>
    <row r="587" spans="1:29" hidden="1" x14ac:dyDescent="0.25">
      <c r="A587" s="1" t="s">
        <v>33</v>
      </c>
      <c r="B587" s="1" t="s">
        <v>34</v>
      </c>
      <c r="C587" s="2">
        <v>44957</v>
      </c>
      <c r="D587" s="1" t="s">
        <v>73</v>
      </c>
      <c r="E587" s="1" t="s">
        <v>74</v>
      </c>
      <c r="F587" s="1" t="s">
        <v>37</v>
      </c>
      <c r="G587" s="1" t="s">
        <v>1373</v>
      </c>
      <c r="H587" s="1" t="s">
        <v>76</v>
      </c>
      <c r="I587" s="3">
        <v>77334</v>
      </c>
      <c r="J587" s="3">
        <v>0</v>
      </c>
      <c r="K587" s="1" t="s">
        <v>40</v>
      </c>
      <c r="L587" s="1" t="s">
        <v>133</v>
      </c>
      <c r="M587" s="1" t="s">
        <v>134</v>
      </c>
      <c r="N587" s="1" t="s">
        <v>79</v>
      </c>
      <c r="O587" s="1" t="s">
        <v>80</v>
      </c>
      <c r="P587" s="1" t="s">
        <v>43</v>
      </c>
      <c r="Q587" s="1" t="s">
        <v>43</v>
      </c>
      <c r="R587" s="3">
        <v>0</v>
      </c>
      <c r="S587" s="1" t="s">
        <v>44</v>
      </c>
      <c r="T587" s="1" t="s">
        <v>45</v>
      </c>
      <c r="U587" s="1" t="s">
        <v>1373</v>
      </c>
      <c r="V587" s="1" t="s">
        <v>46</v>
      </c>
      <c r="W587" s="1" t="s">
        <v>1325</v>
      </c>
      <c r="X587" s="1" t="s">
        <v>1374</v>
      </c>
      <c r="Y587" s="1" t="s">
        <v>83</v>
      </c>
      <c r="Z587" s="1" t="s">
        <v>1356</v>
      </c>
      <c r="AA587" s="1" t="s">
        <v>51</v>
      </c>
      <c r="AB587" s="1" t="s">
        <v>1374</v>
      </c>
      <c r="AC587" s="1" t="s">
        <v>37</v>
      </c>
    </row>
    <row r="588" spans="1:29" hidden="1" x14ac:dyDescent="0.25">
      <c r="A588" s="1" t="s">
        <v>33</v>
      </c>
      <c r="B588" s="1" t="s">
        <v>34</v>
      </c>
      <c r="C588" s="2">
        <v>44957</v>
      </c>
      <c r="D588" s="1" t="s">
        <v>73</v>
      </c>
      <c r="E588" s="1" t="s">
        <v>74</v>
      </c>
      <c r="F588" s="1" t="s">
        <v>37</v>
      </c>
      <c r="G588" s="1" t="s">
        <v>1373</v>
      </c>
      <c r="H588" s="1" t="s">
        <v>76</v>
      </c>
      <c r="I588" s="3">
        <v>38667</v>
      </c>
      <c r="J588" s="3">
        <v>0</v>
      </c>
      <c r="K588" s="1" t="s">
        <v>40</v>
      </c>
      <c r="L588" s="1" t="s">
        <v>577</v>
      </c>
      <c r="M588" s="1" t="s">
        <v>578</v>
      </c>
      <c r="N588" s="1" t="s">
        <v>79</v>
      </c>
      <c r="O588" s="1" t="s">
        <v>80</v>
      </c>
      <c r="P588" s="1" t="s">
        <v>43</v>
      </c>
      <c r="Q588" s="1" t="s">
        <v>43</v>
      </c>
      <c r="R588" s="3">
        <v>0</v>
      </c>
      <c r="S588" s="1" t="s">
        <v>44</v>
      </c>
      <c r="T588" s="1" t="s">
        <v>45</v>
      </c>
      <c r="U588" s="1" t="s">
        <v>1373</v>
      </c>
      <c r="V588" s="1" t="s">
        <v>46</v>
      </c>
      <c r="W588" s="1" t="s">
        <v>1325</v>
      </c>
      <c r="X588" s="1" t="s">
        <v>1374</v>
      </c>
      <c r="Y588" s="1" t="s">
        <v>83</v>
      </c>
      <c r="Z588" s="1" t="s">
        <v>1356</v>
      </c>
      <c r="AA588" s="1" t="s">
        <v>51</v>
      </c>
      <c r="AB588" s="1" t="s">
        <v>1374</v>
      </c>
      <c r="AC588" s="1" t="s">
        <v>37</v>
      </c>
    </row>
    <row r="589" spans="1:29" hidden="1" x14ac:dyDescent="0.25">
      <c r="A589" s="1" t="s">
        <v>33</v>
      </c>
      <c r="B589" s="1" t="s">
        <v>34</v>
      </c>
      <c r="C589" s="2">
        <v>44957</v>
      </c>
      <c r="D589" s="1" t="s">
        <v>73</v>
      </c>
      <c r="E589" s="1" t="s">
        <v>74</v>
      </c>
      <c r="F589" s="1" t="s">
        <v>37</v>
      </c>
      <c r="G589" s="1" t="s">
        <v>1373</v>
      </c>
      <c r="H589" s="1" t="s">
        <v>76</v>
      </c>
      <c r="I589" s="3">
        <v>386667</v>
      </c>
      <c r="J589" s="3">
        <v>0</v>
      </c>
      <c r="K589" s="1" t="s">
        <v>40</v>
      </c>
      <c r="L589" s="1" t="s">
        <v>669</v>
      </c>
      <c r="M589" s="1" t="s">
        <v>670</v>
      </c>
      <c r="N589" s="1" t="s">
        <v>79</v>
      </c>
      <c r="O589" s="1" t="s">
        <v>80</v>
      </c>
      <c r="P589" s="1" t="s">
        <v>43</v>
      </c>
      <c r="Q589" s="1" t="s">
        <v>43</v>
      </c>
      <c r="R589" s="3">
        <v>0</v>
      </c>
      <c r="S589" s="1" t="s">
        <v>44</v>
      </c>
      <c r="T589" s="1" t="s">
        <v>45</v>
      </c>
      <c r="U589" s="1" t="s">
        <v>1373</v>
      </c>
      <c r="V589" s="1" t="s">
        <v>46</v>
      </c>
      <c r="W589" s="1" t="s">
        <v>1325</v>
      </c>
      <c r="X589" s="1" t="s">
        <v>1374</v>
      </c>
      <c r="Y589" s="1" t="s">
        <v>83</v>
      </c>
      <c r="Z589" s="1" t="s">
        <v>1356</v>
      </c>
      <c r="AA589" s="1" t="s">
        <v>51</v>
      </c>
      <c r="AB589" s="1" t="s">
        <v>1374</v>
      </c>
      <c r="AC589" s="1" t="s">
        <v>37</v>
      </c>
    </row>
    <row r="590" spans="1:29" hidden="1" x14ac:dyDescent="0.25">
      <c r="A590" s="1" t="s">
        <v>33</v>
      </c>
      <c r="B590" s="1" t="s">
        <v>34</v>
      </c>
      <c r="C590" s="2">
        <v>44957</v>
      </c>
      <c r="D590" s="1" t="s">
        <v>73</v>
      </c>
      <c r="E590" s="1" t="s">
        <v>74</v>
      </c>
      <c r="F590" s="1" t="s">
        <v>37</v>
      </c>
      <c r="G590" s="1" t="s">
        <v>1373</v>
      </c>
      <c r="H590" s="1" t="s">
        <v>76</v>
      </c>
      <c r="I590" s="3">
        <v>38667</v>
      </c>
      <c r="J590" s="3">
        <v>0</v>
      </c>
      <c r="K590" s="1" t="s">
        <v>40</v>
      </c>
      <c r="L590" s="1" t="s">
        <v>825</v>
      </c>
      <c r="M590" s="1" t="s">
        <v>826</v>
      </c>
      <c r="N590" s="1" t="s">
        <v>79</v>
      </c>
      <c r="O590" s="1" t="s">
        <v>80</v>
      </c>
      <c r="P590" s="1" t="s">
        <v>43</v>
      </c>
      <c r="Q590" s="1" t="s">
        <v>43</v>
      </c>
      <c r="R590" s="3">
        <v>0</v>
      </c>
      <c r="S590" s="1" t="s">
        <v>44</v>
      </c>
      <c r="T590" s="1" t="s">
        <v>45</v>
      </c>
      <c r="U590" s="1" t="s">
        <v>1373</v>
      </c>
      <c r="V590" s="1" t="s">
        <v>46</v>
      </c>
      <c r="W590" s="1" t="s">
        <v>1325</v>
      </c>
      <c r="X590" s="1" t="s">
        <v>1374</v>
      </c>
      <c r="Y590" s="1" t="s">
        <v>83</v>
      </c>
      <c r="Z590" s="1" t="s">
        <v>1356</v>
      </c>
      <c r="AA590" s="1" t="s">
        <v>51</v>
      </c>
      <c r="AB590" s="1" t="s">
        <v>1374</v>
      </c>
      <c r="AC590" s="1" t="s">
        <v>37</v>
      </c>
    </row>
    <row r="591" spans="1:29" hidden="1" x14ac:dyDescent="0.25">
      <c r="A591" s="1" t="s">
        <v>33</v>
      </c>
      <c r="B591" s="1" t="s">
        <v>34</v>
      </c>
      <c r="C591" s="2">
        <v>44957</v>
      </c>
      <c r="D591" s="1" t="s">
        <v>73</v>
      </c>
      <c r="E591" s="1" t="s">
        <v>74</v>
      </c>
      <c r="F591" s="1" t="s">
        <v>37</v>
      </c>
      <c r="G591" s="1" t="s">
        <v>1373</v>
      </c>
      <c r="H591" s="1" t="s">
        <v>76</v>
      </c>
      <c r="I591" s="3">
        <v>38667</v>
      </c>
      <c r="J591" s="3">
        <v>0</v>
      </c>
      <c r="K591" s="1" t="s">
        <v>40</v>
      </c>
      <c r="L591" s="1" t="s">
        <v>1375</v>
      </c>
      <c r="M591" s="1" t="s">
        <v>850</v>
      </c>
      <c r="N591" s="1" t="s">
        <v>79</v>
      </c>
      <c r="O591" s="1" t="s">
        <v>80</v>
      </c>
      <c r="P591" s="1" t="s">
        <v>43</v>
      </c>
      <c r="Q591" s="1" t="s">
        <v>43</v>
      </c>
      <c r="R591" s="3">
        <v>0</v>
      </c>
      <c r="S591" s="1" t="s">
        <v>44</v>
      </c>
      <c r="T591" s="1" t="s">
        <v>45</v>
      </c>
      <c r="U591" s="1" t="s">
        <v>1373</v>
      </c>
      <c r="V591" s="1" t="s">
        <v>46</v>
      </c>
      <c r="W591" s="1" t="s">
        <v>1325</v>
      </c>
      <c r="X591" s="1" t="s">
        <v>1374</v>
      </c>
      <c r="Y591" s="1" t="s">
        <v>83</v>
      </c>
      <c r="Z591" s="1" t="s">
        <v>1356</v>
      </c>
      <c r="AA591" s="1" t="s">
        <v>51</v>
      </c>
      <c r="AB591" s="1" t="s">
        <v>1374</v>
      </c>
      <c r="AC591" s="1" t="s">
        <v>37</v>
      </c>
    </row>
    <row r="592" spans="1:29" hidden="1" x14ac:dyDescent="0.25">
      <c r="A592" s="1" t="s">
        <v>33</v>
      </c>
      <c r="B592" s="1" t="s">
        <v>34</v>
      </c>
      <c r="C592" s="2">
        <v>44957</v>
      </c>
      <c r="D592" s="1" t="s">
        <v>73</v>
      </c>
      <c r="E592" s="1" t="s">
        <v>74</v>
      </c>
      <c r="F592" s="1" t="s">
        <v>37</v>
      </c>
      <c r="G592" s="1" t="s">
        <v>1373</v>
      </c>
      <c r="H592" s="1" t="s">
        <v>76</v>
      </c>
      <c r="I592" s="3">
        <v>38667</v>
      </c>
      <c r="J592" s="3">
        <v>0</v>
      </c>
      <c r="K592" s="1" t="s">
        <v>40</v>
      </c>
      <c r="L592" s="1" t="s">
        <v>125</v>
      </c>
      <c r="M592" s="1" t="s">
        <v>126</v>
      </c>
      <c r="N592" s="1" t="s">
        <v>79</v>
      </c>
      <c r="O592" s="1" t="s">
        <v>80</v>
      </c>
      <c r="P592" s="1" t="s">
        <v>43</v>
      </c>
      <c r="Q592" s="1" t="s">
        <v>43</v>
      </c>
      <c r="R592" s="3">
        <v>0</v>
      </c>
      <c r="S592" s="1" t="s">
        <v>44</v>
      </c>
      <c r="T592" s="1" t="s">
        <v>45</v>
      </c>
      <c r="U592" s="1" t="s">
        <v>1373</v>
      </c>
      <c r="V592" s="1" t="s">
        <v>46</v>
      </c>
      <c r="W592" s="1" t="s">
        <v>1325</v>
      </c>
      <c r="X592" s="1" t="s">
        <v>1374</v>
      </c>
      <c r="Y592" s="1" t="s">
        <v>83</v>
      </c>
      <c r="Z592" s="1" t="s">
        <v>1356</v>
      </c>
      <c r="AA592" s="1" t="s">
        <v>51</v>
      </c>
      <c r="AB592" s="1" t="s">
        <v>1374</v>
      </c>
      <c r="AC592" s="1" t="s">
        <v>37</v>
      </c>
    </row>
    <row r="593" spans="1:29" hidden="1" x14ac:dyDescent="0.25">
      <c r="A593" s="1" t="s">
        <v>33</v>
      </c>
      <c r="B593" s="1" t="s">
        <v>34</v>
      </c>
      <c r="C593" s="2">
        <v>44957</v>
      </c>
      <c r="D593" s="1" t="s">
        <v>73</v>
      </c>
      <c r="E593" s="1" t="s">
        <v>74</v>
      </c>
      <c r="F593" s="1" t="s">
        <v>37</v>
      </c>
      <c r="G593" s="1" t="s">
        <v>1373</v>
      </c>
      <c r="H593" s="1" t="s">
        <v>76</v>
      </c>
      <c r="I593" s="3">
        <v>38667</v>
      </c>
      <c r="J593" s="3">
        <v>0</v>
      </c>
      <c r="K593" s="1" t="s">
        <v>40</v>
      </c>
      <c r="L593" s="1" t="s">
        <v>779</v>
      </c>
      <c r="M593" s="1" t="s">
        <v>780</v>
      </c>
      <c r="N593" s="1" t="s">
        <v>79</v>
      </c>
      <c r="O593" s="1" t="s">
        <v>80</v>
      </c>
      <c r="P593" s="1" t="s">
        <v>43</v>
      </c>
      <c r="Q593" s="1" t="s">
        <v>43</v>
      </c>
      <c r="R593" s="3">
        <v>0</v>
      </c>
      <c r="S593" s="1" t="s">
        <v>44</v>
      </c>
      <c r="T593" s="1" t="s">
        <v>45</v>
      </c>
      <c r="U593" s="1" t="s">
        <v>1373</v>
      </c>
      <c r="V593" s="1" t="s">
        <v>46</v>
      </c>
      <c r="W593" s="1" t="s">
        <v>1325</v>
      </c>
      <c r="X593" s="1" t="s">
        <v>1374</v>
      </c>
      <c r="Y593" s="1" t="s">
        <v>83</v>
      </c>
      <c r="Z593" s="1" t="s">
        <v>1356</v>
      </c>
      <c r="AA593" s="1" t="s">
        <v>51</v>
      </c>
      <c r="AB593" s="1" t="s">
        <v>1374</v>
      </c>
      <c r="AC593" s="1" t="s">
        <v>37</v>
      </c>
    </row>
    <row r="594" spans="1:29" hidden="1" x14ac:dyDescent="0.25">
      <c r="A594" s="1" t="s">
        <v>33</v>
      </c>
      <c r="B594" s="1" t="s">
        <v>34</v>
      </c>
      <c r="C594" s="2">
        <v>44957</v>
      </c>
      <c r="D594" s="1" t="s">
        <v>73</v>
      </c>
      <c r="E594" s="1" t="s">
        <v>74</v>
      </c>
      <c r="F594" s="1" t="s">
        <v>37</v>
      </c>
      <c r="G594" s="1" t="s">
        <v>1373</v>
      </c>
      <c r="H594" s="1" t="s">
        <v>76</v>
      </c>
      <c r="I594" s="3">
        <v>580000</v>
      </c>
      <c r="J594" s="3">
        <v>0</v>
      </c>
      <c r="K594" s="1" t="s">
        <v>40</v>
      </c>
      <c r="L594" s="1" t="s">
        <v>601</v>
      </c>
      <c r="M594" s="1" t="s">
        <v>602</v>
      </c>
      <c r="N594" s="1" t="s">
        <v>79</v>
      </c>
      <c r="O594" s="1" t="s">
        <v>80</v>
      </c>
      <c r="P594" s="1" t="s">
        <v>43</v>
      </c>
      <c r="Q594" s="1" t="s">
        <v>43</v>
      </c>
      <c r="R594" s="3">
        <v>0</v>
      </c>
      <c r="S594" s="1" t="s">
        <v>44</v>
      </c>
      <c r="T594" s="1" t="s">
        <v>45</v>
      </c>
      <c r="U594" s="1" t="s">
        <v>1373</v>
      </c>
      <c r="V594" s="1" t="s">
        <v>46</v>
      </c>
      <c r="W594" s="1" t="s">
        <v>1325</v>
      </c>
      <c r="X594" s="1" t="s">
        <v>1374</v>
      </c>
      <c r="Y594" s="1" t="s">
        <v>83</v>
      </c>
      <c r="Z594" s="1" t="s">
        <v>1356</v>
      </c>
      <c r="AA594" s="1" t="s">
        <v>51</v>
      </c>
      <c r="AB594" s="1" t="s">
        <v>1374</v>
      </c>
      <c r="AC594" s="1" t="s">
        <v>37</v>
      </c>
    </row>
    <row r="595" spans="1:29" hidden="1" x14ac:dyDescent="0.25">
      <c r="A595" s="1" t="s">
        <v>33</v>
      </c>
      <c r="B595" s="1" t="s">
        <v>34</v>
      </c>
      <c r="C595" s="2">
        <v>44957</v>
      </c>
      <c r="D595" s="1" t="s">
        <v>73</v>
      </c>
      <c r="E595" s="1" t="s">
        <v>74</v>
      </c>
      <c r="F595" s="1" t="s">
        <v>37</v>
      </c>
      <c r="G595" s="1" t="s">
        <v>1373</v>
      </c>
      <c r="H595" s="1" t="s">
        <v>76</v>
      </c>
      <c r="I595" s="3">
        <v>38667</v>
      </c>
      <c r="J595" s="3">
        <v>0</v>
      </c>
      <c r="K595" s="1" t="s">
        <v>40</v>
      </c>
      <c r="L595" s="1" t="s">
        <v>1376</v>
      </c>
      <c r="M595" s="1" t="s">
        <v>1377</v>
      </c>
      <c r="N595" s="1" t="s">
        <v>79</v>
      </c>
      <c r="O595" s="1" t="s">
        <v>80</v>
      </c>
      <c r="P595" s="1" t="s">
        <v>43</v>
      </c>
      <c r="Q595" s="1" t="s">
        <v>43</v>
      </c>
      <c r="R595" s="3">
        <v>0</v>
      </c>
      <c r="S595" s="1" t="s">
        <v>44</v>
      </c>
      <c r="T595" s="1" t="s">
        <v>45</v>
      </c>
      <c r="U595" s="1" t="s">
        <v>1373</v>
      </c>
      <c r="V595" s="1" t="s">
        <v>46</v>
      </c>
      <c r="W595" s="1" t="s">
        <v>1325</v>
      </c>
      <c r="X595" s="1" t="s">
        <v>1374</v>
      </c>
      <c r="Y595" s="1" t="s">
        <v>83</v>
      </c>
      <c r="Z595" s="1" t="s">
        <v>1356</v>
      </c>
      <c r="AA595" s="1" t="s">
        <v>51</v>
      </c>
      <c r="AB595" s="1" t="s">
        <v>1374</v>
      </c>
      <c r="AC595" s="1" t="s">
        <v>37</v>
      </c>
    </row>
    <row r="596" spans="1:29" hidden="1" x14ac:dyDescent="0.25">
      <c r="A596" s="1" t="s">
        <v>33</v>
      </c>
      <c r="B596" s="1" t="s">
        <v>34</v>
      </c>
      <c r="C596" s="2">
        <v>44957</v>
      </c>
      <c r="D596" s="1" t="s">
        <v>73</v>
      </c>
      <c r="E596" s="1" t="s">
        <v>74</v>
      </c>
      <c r="F596" s="1" t="s">
        <v>37</v>
      </c>
      <c r="G596" s="1" t="s">
        <v>1373</v>
      </c>
      <c r="H596" s="1" t="s">
        <v>76</v>
      </c>
      <c r="I596" s="3">
        <v>77334</v>
      </c>
      <c r="J596" s="3">
        <v>0</v>
      </c>
      <c r="K596" s="1" t="s">
        <v>40</v>
      </c>
      <c r="L596" s="1" t="s">
        <v>1378</v>
      </c>
      <c r="M596" s="1" t="s">
        <v>635</v>
      </c>
      <c r="N596" s="1" t="s">
        <v>79</v>
      </c>
      <c r="O596" s="1" t="s">
        <v>80</v>
      </c>
      <c r="P596" s="1" t="s">
        <v>43</v>
      </c>
      <c r="Q596" s="1" t="s">
        <v>43</v>
      </c>
      <c r="R596" s="3">
        <v>0</v>
      </c>
      <c r="S596" s="1" t="s">
        <v>44</v>
      </c>
      <c r="T596" s="1" t="s">
        <v>45</v>
      </c>
      <c r="U596" s="1" t="s">
        <v>1373</v>
      </c>
      <c r="V596" s="1" t="s">
        <v>46</v>
      </c>
      <c r="W596" s="1" t="s">
        <v>1325</v>
      </c>
      <c r="X596" s="1" t="s">
        <v>1374</v>
      </c>
      <c r="Y596" s="1" t="s">
        <v>83</v>
      </c>
      <c r="Z596" s="1" t="s">
        <v>1356</v>
      </c>
      <c r="AA596" s="1" t="s">
        <v>51</v>
      </c>
      <c r="AB596" s="1" t="s">
        <v>1374</v>
      </c>
      <c r="AC596" s="1" t="s">
        <v>37</v>
      </c>
    </row>
    <row r="597" spans="1:29" hidden="1" x14ac:dyDescent="0.25">
      <c r="A597" s="1" t="s">
        <v>33</v>
      </c>
      <c r="B597" s="1" t="s">
        <v>34</v>
      </c>
      <c r="C597" s="2">
        <v>44957</v>
      </c>
      <c r="D597" s="1" t="s">
        <v>73</v>
      </c>
      <c r="E597" s="1" t="s">
        <v>74</v>
      </c>
      <c r="F597" s="1" t="s">
        <v>37</v>
      </c>
      <c r="G597" s="1" t="s">
        <v>1373</v>
      </c>
      <c r="H597" s="1" t="s">
        <v>76</v>
      </c>
      <c r="I597" s="3">
        <v>309334</v>
      </c>
      <c r="J597" s="3">
        <v>0</v>
      </c>
      <c r="K597" s="1" t="s">
        <v>40</v>
      </c>
      <c r="L597" s="1" t="s">
        <v>1379</v>
      </c>
      <c r="M597" s="1" t="s">
        <v>717</v>
      </c>
      <c r="N597" s="1" t="s">
        <v>89</v>
      </c>
      <c r="O597" s="1" t="s">
        <v>90</v>
      </c>
      <c r="P597" s="1" t="s">
        <v>43</v>
      </c>
      <c r="Q597" s="1" t="s">
        <v>43</v>
      </c>
      <c r="R597" s="3">
        <v>0</v>
      </c>
      <c r="S597" s="1" t="s">
        <v>44</v>
      </c>
      <c r="T597" s="1" t="s">
        <v>45</v>
      </c>
      <c r="U597" s="1" t="s">
        <v>1373</v>
      </c>
      <c r="V597" s="1" t="s">
        <v>46</v>
      </c>
      <c r="W597" s="1" t="s">
        <v>1325</v>
      </c>
      <c r="X597" s="1" t="s">
        <v>1374</v>
      </c>
      <c r="Y597" s="1" t="s">
        <v>83</v>
      </c>
      <c r="Z597" s="1" t="s">
        <v>1356</v>
      </c>
      <c r="AA597" s="1" t="s">
        <v>51</v>
      </c>
      <c r="AB597" s="1" t="s">
        <v>1374</v>
      </c>
      <c r="AC597" s="1" t="s">
        <v>37</v>
      </c>
    </row>
    <row r="598" spans="1:29" hidden="1" x14ac:dyDescent="0.25">
      <c r="A598" s="1" t="s">
        <v>33</v>
      </c>
      <c r="B598" s="1" t="s">
        <v>34</v>
      </c>
      <c r="C598" s="2">
        <v>44957</v>
      </c>
      <c r="D598" s="1" t="s">
        <v>73</v>
      </c>
      <c r="E598" s="1" t="s">
        <v>74</v>
      </c>
      <c r="F598" s="1" t="s">
        <v>37</v>
      </c>
      <c r="G598" s="1" t="s">
        <v>1373</v>
      </c>
      <c r="H598" s="1" t="s">
        <v>76</v>
      </c>
      <c r="I598" s="3">
        <v>38667</v>
      </c>
      <c r="J598" s="3">
        <v>0</v>
      </c>
      <c r="K598" s="1" t="s">
        <v>40</v>
      </c>
      <c r="L598" s="1" t="s">
        <v>283</v>
      </c>
      <c r="M598" s="1" t="s">
        <v>284</v>
      </c>
      <c r="N598" s="1" t="s">
        <v>79</v>
      </c>
      <c r="O598" s="1" t="s">
        <v>80</v>
      </c>
      <c r="P598" s="1" t="s">
        <v>43</v>
      </c>
      <c r="Q598" s="1" t="s">
        <v>43</v>
      </c>
      <c r="R598" s="3">
        <v>0</v>
      </c>
      <c r="S598" s="1" t="s">
        <v>44</v>
      </c>
      <c r="T598" s="1" t="s">
        <v>45</v>
      </c>
      <c r="U598" s="1" t="s">
        <v>1373</v>
      </c>
      <c r="V598" s="1" t="s">
        <v>46</v>
      </c>
      <c r="W598" s="1" t="s">
        <v>1325</v>
      </c>
      <c r="X598" s="1" t="s">
        <v>1374</v>
      </c>
      <c r="Y598" s="1" t="s">
        <v>83</v>
      </c>
      <c r="Z598" s="1" t="s">
        <v>1356</v>
      </c>
      <c r="AA598" s="1" t="s">
        <v>51</v>
      </c>
      <c r="AB598" s="1" t="s">
        <v>1374</v>
      </c>
      <c r="AC598" s="1" t="s">
        <v>37</v>
      </c>
    </row>
    <row r="599" spans="1:29" hidden="1" x14ac:dyDescent="0.25">
      <c r="A599" s="1" t="s">
        <v>33</v>
      </c>
      <c r="B599" s="1" t="s">
        <v>34</v>
      </c>
      <c r="C599" s="2">
        <v>44957</v>
      </c>
      <c r="D599" s="1" t="s">
        <v>73</v>
      </c>
      <c r="E599" s="1" t="s">
        <v>74</v>
      </c>
      <c r="F599" s="1" t="s">
        <v>37</v>
      </c>
      <c r="G599" s="1" t="s">
        <v>1373</v>
      </c>
      <c r="H599" s="1" t="s">
        <v>76</v>
      </c>
      <c r="I599" s="3">
        <v>38667</v>
      </c>
      <c r="J599" s="3">
        <v>0</v>
      </c>
      <c r="K599" s="1" t="s">
        <v>40</v>
      </c>
      <c r="L599" s="1" t="s">
        <v>408</v>
      </c>
      <c r="M599" s="1" t="s">
        <v>409</v>
      </c>
      <c r="N599" s="1" t="s">
        <v>79</v>
      </c>
      <c r="O599" s="1" t="s">
        <v>80</v>
      </c>
      <c r="P599" s="1" t="s">
        <v>43</v>
      </c>
      <c r="Q599" s="1" t="s">
        <v>43</v>
      </c>
      <c r="R599" s="3">
        <v>0</v>
      </c>
      <c r="S599" s="1" t="s">
        <v>44</v>
      </c>
      <c r="T599" s="1" t="s">
        <v>45</v>
      </c>
      <c r="U599" s="1" t="s">
        <v>1373</v>
      </c>
      <c r="V599" s="1" t="s">
        <v>46</v>
      </c>
      <c r="W599" s="1" t="s">
        <v>1325</v>
      </c>
      <c r="X599" s="1" t="s">
        <v>1374</v>
      </c>
      <c r="Y599" s="1" t="s">
        <v>83</v>
      </c>
      <c r="Z599" s="1" t="s">
        <v>1356</v>
      </c>
      <c r="AA599" s="1" t="s">
        <v>51</v>
      </c>
      <c r="AB599" s="1" t="s">
        <v>1374</v>
      </c>
      <c r="AC599" s="1" t="s">
        <v>37</v>
      </c>
    </row>
    <row r="600" spans="1:29" hidden="1" x14ac:dyDescent="0.25">
      <c r="A600" s="1" t="s">
        <v>33</v>
      </c>
      <c r="B600" s="1" t="s">
        <v>34</v>
      </c>
      <c r="C600" s="2">
        <v>44957</v>
      </c>
      <c r="D600" s="1" t="s">
        <v>73</v>
      </c>
      <c r="E600" s="1" t="s">
        <v>74</v>
      </c>
      <c r="F600" s="1" t="s">
        <v>37</v>
      </c>
      <c r="G600" s="1" t="s">
        <v>1373</v>
      </c>
      <c r="H600" s="1" t="s">
        <v>76</v>
      </c>
      <c r="I600" s="3">
        <v>464000</v>
      </c>
      <c r="J600" s="3">
        <v>0</v>
      </c>
      <c r="K600" s="1" t="s">
        <v>40</v>
      </c>
      <c r="L600" s="1" t="s">
        <v>464</v>
      </c>
      <c r="M600" s="1" t="s">
        <v>465</v>
      </c>
      <c r="N600" s="1" t="s">
        <v>79</v>
      </c>
      <c r="O600" s="1" t="s">
        <v>80</v>
      </c>
      <c r="P600" s="1" t="s">
        <v>43</v>
      </c>
      <c r="Q600" s="1" t="s">
        <v>43</v>
      </c>
      <c r="R600" s="3">
        <v>0</v>
      </c>
      <c r="S600" s="1" t="s">
        <v>44</v>
      </c>
      <c r="T600" s="1" t="s">
        <v>45</v>
      </c>
      <c r="U600" s="1" t="s">
        <v>1373</v>
      </c>
      <c r="V600" s="1" t="s">
        <v>46</v>
      </c>
      <c r="W600" s="1" t="s">
        <v>1325</v>
      </c>
      <c r="X600" s="1" t="s">
        <v>1374</v>
      </c>
      <c r="Y600" s="1" t="s">
        <v>83</v>
      </c>
      <c r="Z600" s="1" t="s">
        <v>1356</v>
      </c>
      <c r="AA600" s="1" t="s">
        <v>51</v>
      </c>
      <c r="AB600" s="1" t="s">
        <v>1374</v>
      </c>
      <c r="AC600" s="1" t="s">
        <v>37</v>
      </c>
    </row>
    <row r="601" spans="1:29" hidden="1" x14ac:dyDescent="0.25">
      <c r="A601" s="1" t="s">
        <v>33</v>
      </c>
      <c r="B601" s="1" t="s">
        <v>34</v>
      </c>
      <c r="C601" s="2">
        <v>44957</v>
      </c>
      <c r="D601" s="1" t="s">
        <v>73</v>
      </c>
      <c r="E601" s="1" t="s">
        <v>74</v>
      </c>
      <c r="F601" s="1" t="s">
        <v>37</v>
      </c>
      <c r="G601" s="1" t="s">
        <v>1373</v>
      </c>
      <c r="H601" s="1" t="s">
        <v>76</v>
      </c>
      <c r="I601" s="3">
        <v>77334</v>
      </c>
      <c r="J601" s="3">
        <v>0</v>
      </c>
      <c r="K601" s="1" t="s">
        <v>40</v>
      </c>
      <c r="L601" s="1" t="s">
        <v>141</v>
      </c>
      <c r="M601" s="1" t="s">
        <v>142</v>
      </c>
      <c r="N601" s="1" t="s">
        <v>79</v>
      </c>
      <c r="O601" s="1" t="s">
        <v>80</v>
      </c>
      <c r="P601" s="1" t="s">
        <v>43</v>
      </c>
      <c r="Q601" s="1" t="s">
        <v>43</v>
      </c>
      <c r="R601" s="3">
        <v>0</v>
      </c>
      <c r="S601" s="1" t="s">
        <v>44</v>
      </c>
      <c r="T601" s="1" t="s">
        <v>45</v>
      </c>
      <c r="U601" s="1" t="s">
        <v>1373</v>
      </c>
      <c r="V601" s="1" t="s">
        <v>46</v>
      </c>
      <c r="W601" s="1" t="s">
        <v>1325</v>
      </c>
      <c r="X601" s="1" t="s">
        <v>1374</v>
      </c>
      <c r="Y601" s="1" t="s">
        <v>83</v>
      </c>
      <c r="Z601" s="1" t="s">
        <v>1356</v>
      </c>
      <c r="AA601" s="1" t="s">
        <v>51</v>
      </c>
      <c r="AB601" s="1" t="s">
        <v>1374</v>
      </c>
      <c r="AC601" s="1" t="s">
        <v>37</v>
      </c>
    </row>
    <row r="602" spans="1:29" hidden="1" x14ac:dyDescent="0.25">
      <c r="A602" s="1" t="s">
        <v>33</v>
      </c>
      <c r="B602" s="1" t="s">
        <v>34</v>
      </c>
      <c r="C602" s="2">
        <v>44957</v>
      </c>
      <c r="D602" s="1" t="s">
        <v>73</v>
      </c>
      <c r="E602" s="1" t="s">
        <v>74</v>
      </c>
      <c r="F602" s="1" t="s">
        <v>37</v>
      </c>
      <c r="G602" s="1" t="s">
        <v>1373</v>
      </c>
      <c r="H602" s="1" t="s">
        <v>76</v>
      </c>
      <c r="I602" s="3">
        <v>154667</v>
      </c>
      <c r="J602" s="3">
        <v>0</v>
      </c>
      <c r="K602" s="1" t="s">
        <v>40</v>
      </c>
      <c r="L602" s="1" t="s">
        <v>168</v>
      </c>
      <c r="M602" s="1" t="s">
        <v>169</v>
      </c>
      <c r="N602" s="1" t="s">
        <v>79</v>
      </c>
      <c r="O602" s="1" t="s">
        <v>80</v>
      </c>
      <c r="P602" s="1" t="s">
        <v>43</v>
      </c>
      <c r="Q602" s="1" t="s">
        <v>43</v>
      </c>
      <c r="R602" s="3">
        <v>0</v>
      </c>
      <c r="S602" s="1" t="s">
        <v>44</v>
      </c>
      <c r="T602" s="1" t="s">
        <v>45</v>
      </c>
      <c r="U602" s="1" t="s">
        <v>1373</v>
      </c>
      <c r="V602" s="1" t="s">
        <v>46</v>
      </c>
      <c r="W602" s="1" t="s">
        <v>1325</v>
      </c>
      <c r="X602" s="1" t="s">
        <v>1374</v>
      </c>
      <c r="Y602" s="1" t="s">
        <v>83</v>
      </c>
      <c r="Z602" s="1" t="s">
        <v>1356</v>
      </c>
      <c r="AA602" s="1" t="s">
        <v>51</v>
      </c>
      <c r="AB602" s="1" t="s">
        <v>1374</v>
      </c>
      <c r="AC602" s="1" t="s">
        <v>37</v>
      </c>
    </row>
    <row r="603" spans="1:29" hidden="1" x14ac:dyDescent="0.25">
      <c r="A603" s="1" t="s">
        <v>33</v>
      </c>
      <c r="B603" s="1" t="s">
        <v>34</v>
      </c>
      <c r="C603" s="2">
        <v>44957</v>
      </c>
      <c r="D603" s="1" t="s">
        <v>73</v>
      </c>
      <c r="E603" s="1" t="s">
        <v>74</v>
      </c>
      <c r="F603" s="1" t="s">
        <v>37</v>
      </c>
      <c r="G603" s="1" t="s">
        <v>1373</v>
      </c>
      <c r="H603" s="1" t="s">
        <v>76</v>
      </c>
      <c r="I603" s="3">
        <v>46362</v>
      </c>
      <c r="J603" s="3">
        <v>0</v>
      </c>
      <c r="K603" s="1" t="s">
        <v>40</v>
      </c>
      <c r="L603" s="1" t="s">
        <v>1360</v>
      </c>
      <c r="M603" s="1" t="s">
        <v>771</v>
      </c>
      <c r="N603" s="1" t="s">
        <v>79</v>
      </c>
      <c r="O603" s="1" t="s">
        <v>80</v>
      </c>
      <c r="P603" s="1" t="s">
        <v>43</v>
      </c>
      <c r="Q603" s="1" t="s">
        <v>43</v>
      </c>
      <c r="R603" s="3">
        <v>0</v>
      </c>
      <c r="S603" s="1" t="s">
        <v>44</v>
      </c>
      <c r="T603" s="1" t="s">
        <v>45</v>
      </c>
      <c r="U603" s="1" t="s">
        <v>1373</v>
      </c>
      <c r="V603" s="1" t="s">
        <v>46</v>
      </c>
      <c r="W603" s="1" t="s">
        <v>1325</v>
      </c>
      <c r="X603" s="1" t="s">
        <v>1374</v>
      </c>
      <c r="Y603" s="1" t="s">
        <v>83</v>
      </c>
      <c r="Z603" s="1" t="s">
        <v>1356</v>
      </c>
      <c r="AA603" s="1" t="s">
        <v>51</v>
      </c>
      <c r="AB603" s="1" t="s">
        <v>1374</v>
      </c>
      <c r="AC603" s="1" t="s">
        <v>37</v>
      </c>
    </row>
    <row r="604" spans="1:29" hidden="1" x14ac:dyDescent="0.25">
      <c r="A604" s="1" t="s">
        <v>33</v>
      </c>
      <c r="B604" s="1" t="s">
        <v>34</v>
      </c>
      <c r="C604" s="2">
        <v>44957</v>
      </c>
      <c r="D604" s="1" t="s">
        <v>73</v>
      </c>
      <c r="E604" s="1" t="s">
        <v>74</v>
      </c>
      <c r="F604" s="1" t="s">
        <v>37</v>
      </c>
      <c r="G604" s="1" t="s">
        <v>1373</v>
      </c>
      <c r="H604" s="1" t="s">
        <v>76</v>
      </c>
      <c r="I604" s="3">
        <v>309334</v>
      </c>
      <c r="J604" s="3">
        <v>0</v>
      </c>
      <c r="K604" s="1" t="s">
        <v>40</v>
      </c>
      <c r="L604" s="1" t="s">
        <v>773</v>
      </c>
      <c r="M604" s="1" t="s">
        <v>774</v>
      </c>
      <c r="N604" s="1" t="s">
        <v>79</v>
      </c>
      <c r="O604" s="1" t="s">
        <v>80</v>
      </c>
      <c r="P604" s="1" t="s">
        <v>43</v>
      </c>
      <c r="Q604" s="1" t="s">
        <v>43</v>
      </c>
      <c r="R604" s="3">
        <v>0</v>
      </c>
      <c r="S604" s="1" t="s">
        <v>44</v>
      </c>
      <c r="T604" s="1" t="s">
        <v>45</v>
      </c>
      <c r="U604" s="1" t="s">
        <v>1373</v>
      </c>
      <c r="V604" s="1" t="s">
        <v>46</v>
      </c>
      <c r="W604" s="1" t="s">
        <v>1325</v>
      </c>
      <c r="X604" s="1" t="s">
        <v>1374</v>
      </c>
      <c r="Y604" s="1" t="s">
        <v>83</v>
      </c>
      <c r="Z604" s="1" t="s">
        <v>1356</v>
      </c>
      <c r="AA604" s="1" t="s">
        <v>51</v>
      </c>
      <c r="AB604" s="1" t="s">
        <v>1374</v>
      </c>
      <c r="AC604" s="1" t="s">
        <v>37</v>
      </c>
    </row>
    <row r="605" spans="1:29" hidden="1" x14ac:dyDescent="0.25">
      <c r="A605" s="1" t="s">
        <v>33</v>
      </c>
      <c r="B605" s="1" t="s">
        <v>34</v>
      </c>
      <c r="C605" s="2">
        <v>44957</v>
      </c>
      <c r="D605" s="1" t="s">
        <v>73</v>
      </c>
      <c r="E605" s="1" t="s">
        <v>74</v>
      </c>
      <c r="F605" s="1" t="s">
        <v>37</v>
      </c>
      <c r="G605" s="1" t="s">
        <v>1373</v>
      </c>
      <c r="H605" s="1" t="s">
        <v>76</v>
      </c>
      <c r="I605" s="3">
        <v>464001</v>
      </c>
      <c r="J605" s="3">
        <v>0</v>
      </c>
      <c r="K605" s="1" t="s">
        <v>40</v>
      </c>
      <c r="L605" s="1" t="s">
        <v>117</v>
      </c>
      <c r="M605" s="1" t="s">
        <v>118</v>
      </c>
      <c r="N605" s="1" t="s">
        <v>79</v>
      </c>
      <c r="O605" s="1" t="s">
        <v>80</v>
      </c>
      <c r="P605" s="1" t="s">
        <v>43</v>
      </c>
      <c r="Q605" s="1" t="s">
        <v>43</v>
      </c>
      <c r="R605" s="3">
        <v>0</v>
      </c>
      <c r="S605" s="1" t="s">
        <v>44</v>
      </c>
      <c r="T605" s="1" t="s">
        <v>45</v>
      </c>
      <c r="U605" s="1" t="s">
        <v>1373</v>
      </c>
      <c r="V605" s="1" t="s">
        <v>46</v>
      </c>
      <c r="W605" s="1" t="s">
        <v>1325</v>
      </c>
      <c r="X605" s="1" t="s">
        <v>1374</v>
      </c>
      <c r="Y605" s="1" t="s">
        <v>83</v>
      </c>
      <c r="Z605" s="1" t="s">
        <v>1356</v>
      </c>
      <c r="AA605" s="1" t="s">
        <v>51</v>
      </c>
      <c r="AB605" s="1" t="s">
        <v>1374</v>
      </c>
      <c r="AC605" s="1" t="s">
        <v>37</v>
      </c>
    </row>
    <row r="606" spans="1:29" hidden="1" x14ac:dyDescent="0.25">
      <c r="A606" s="1" t="s">
        <v>33</v>
      </c>
      <c r="B606" s="1" t="s">
        <v>34</v>
      </c>
      <c r="C606" s="2">
        <v>44957</v>
      </c>
      <c r="D606" s="1" t="s">
        <v>73</v>
      </c>
      <c r="E606" s="1" t="s">
        <v>74</v>
      </c>
      <c r="F606" s="1" t="s">
        <v>37</v>
      </c>
      <c r="G606" s="1" t="s">
        <v>1373</v>
      </c>
      <c r="H606" s="1" t="s">
        <v>76</v>
      </c>
      <c r="I606" s="3">
        <v>116000</v>
      </c>
      <c r="J606" s="3">
        <v>0</v>
      </c>
      <c r="K606" s="1" t="s">
        <v>40</v>
      </c>
      <c r="L606" s="1" t="s">
        <v>133</v>
      </c>
      <c r="M606" s="1" t="s">
        <v>134</v>
      </c>
      <c r="N606" s="1" t="s">
        <v>79</v>
      </c>
      <c r="O606" s="1" t="s">
        <v>80</v>
      </c>
      <c r="P606" s="1" t="s">
        <v>43</v>
      </c>
      <c r="Q606" s="1" t="s">
        <v>43</v>
      </c>
      <c r="R606" s="3">
        <v>0</v>
      </c>
      <c r="S606" s="1" t="s">
        <v>44</v>
      </c>
      <c r="T606" s="1" t="s">
        <v>45</v>
      </c>
      <c r="U606" s="1" t="s">
        <v>1373</v>
      </c>
      <c r="V606" s="1" t="s">
        <v>46</v>
      </c>
      <c r="W606" s="1" t="s">
        <v>1325</v>
      </c>
      <c r="X606" s="1" t="s">
        <v>1374</v>
      </c>
      <c r="Y606" s="1" t="s">
        <v>83</v>
      </c>
      <c r="Z606" s="1" t="s">
        <v>1356</v>
      </c>
      <c r="AA606" s="1" t="s">
        <v>51</v>
      </c>
      <c r="AB606" s="1" t="s">
        <v>1374</v>
      </c>
      <c r="AC606" s="1" t="s">
        <v>37</v>
      </c>
    </row>
    <row r="607" spans="1:29" hidden="1" x14ac:dyDescent="0.25">
      <c r="A607" s="1" t="s">
        <v>33</v>
      </c>
      <c r="B607" s="1" t="s">
        <v>34</v>
      </c>
      <c r="C607" s="2">
        <v>44957</v>
      </c>
      <c r="D607" s="1" t="s">
        <v>73</v>
      </c>
      <c r="E607" s="1" t="s">
        <v>74</v>
      </c>
      <c r="F607" s="1" t="s">
        <v>37</v>
      </c>
      <c r="G607" s="1" t="s">
        <v>1373</v>
      </c>
      <c r="H607" s="1" t="s">
        <v>76</v>
      </c>
      <c r="I607" s="3">
        <v>43159</v>
      </c>
      <c r="J607" s="3">
        <v>0</v>
      </c>
      <c r="K607" s="1" t="s">
        <v>40</v>
      </c>
      <c r="L607" s="1" t="s">
        <v>1050</v>
      </c>
      <c r="M607" s="1" t="s">
        <v>785</v>
      </c>
      <c r="N607" s="1" t="s">
        <v>79</v>
      </c>
      <c r="O607" s="1" t="s">
        <v>80</v>
      </c>
      <c r="P607" s="1" t="s">
        <v>43</v>
      </c>
      <c r="Q607" s="1" t="s">
        <v>43</v>
      </c>
      <c r="R607" s="3">
        <v>0</v>
      </c>
      <c r="S607" s="1" t="s">
        <v>44</v>
      </c>
      <c r="T607" s="1" t="s">
        <v>45</v>
      </c>
      <c r="U607" s="1" t="s">
        <v>1373</v>
      </c>
      <c r="V607" s="1" t="s">
        <v>46</v>
      </c>
      <c r="W607" s="1" t="s">
        <v>1325</v>
      </c>
      <c r="X607" s="1" t="s">
        <v>1374</v>
      </c>
      <c r="Y607" s="1" t="s">
        <v>83</v>
      </c>
      <c r="Z607" s="1" t="s">
        <v>1356</v>
      </c>
      <c r="AA607" s="1" t="s">
        <v>51</v>
      </c>
      <c r="AB607" s="1" t="s">
        <v>1374</v>
      </c>
      <c r="AC607" s="1" t="s">
        <v>37</v>
      </c>
    </row>
    <row r="608" spans="1:29" hidden="1" x14ac:dyDescent="0.25">
      <c r="A608" s="1" t="s">
        <v>33</v>
      </c>
      <c r="B608" s="1" t="s">
        <v>34</v>
      </c>
      <c r="C608" s="2">
        <v>44957</v>
      </c>
      <c r="D608" s="1" t="s">
        <v>73</v>
      </c>
      <c r="E608" s="1" t="s">
        <v>74</v>
      </c>
      <c r="F608" s="1" t="s">
        <v>37</v>
      </c>
      <c r="G608" s="1" t="s">
        <v>1373</v>
      </c>
      <c r="H608" s="1" t="s">
        <v>76</v>
      </c>
      <c r="I608" s="3">
        <v>348001</v>
      </c>
      <c r="J608" s="3">
        <v>0</v>
      </c>
      <c r="K608" s="1" t="s">
        <v>40</v>
      </c>
      <c r="L608" s="1" t="s">
        <v>416</v>
      </c>
      <c r="M608" s="1" t="s">
        <v>417</v>
      </c>
      <c r="N608" s="1" t="s">
        <v>79</v>
      </c>
      <c r="O608" s="1" t="s">
        <v>80</v>
      </c>
      <c r="P608" s="1" t="s">
        <v>43</v>
      </c>
      <c r="Q608" s="1" t="s">
        <v>43</v>
      </c>
      <c r="R608" s="3">
        <v>0</v>
      </c>
      <c r="S608" s="1" t="s">
        <v>44</v>
      </c>
      <c r="T608" s="1" t="s">
        <v>45</v>
      </c>
      <c r="U608" s="1" t="s">
        <v>1373</v>
      </c>
      <c r="V608" s="1" t="s">
        <v>46</v>
      </c>
      <c r="W608" s="1" t="s">
        <v>1325</v>
      </c>
      <c r="X608" s="1" t="s">
        <v>1374</v>
      </c>
      <c r="Y608" s="1" t="s">
        <v>83</v>
      </c>
      <c r="Z608" s="1" t="s">
        <v>1356</v>
      </c>
      <c r="AA608" s="1" t="s">
        <v>51</v>
      </c>
      <c r="AB608" s="1" t="s">
        <v>1374</v>
      </c>
      <c r="AC608" s="1" t="s">
        <v>37</v>
      </c>
    </row>
    <row r="609" spans="1:29" hidden="1" x14ac:dyDescent="0.25">
      <c r="A609" s="1" t="s">
        <v>33</v>
      </c>
      <c r="B609" s="1" t="s">
        <v>34</v>
      </c>
      <c r="C609" s="2">
        <v>44957</v>
      </c>
      <c r="D609" s="1" t="s">
        <v>73</v>
      </c>
      <c r="E609" s="1" t="s">
        <v>74</v>
      </c>
      <c r="F609" s="1" t="s">
        <v>37</v>
      </c>
      <c r="G609" s="1" t="s">
        <v>1373</v>
      </c>
      <c r="H609" s="1" t="s">
        <v>76</v>
      </c>
      <c r="I609" s="3">
        <v>38667</v>
      </c>
      <c r="J609" s="3">
        <v>0</v>
      </c>
      <c r="K609" s="1" t="s">
        <v>40</v>
      </c>
      <c r="L609" s="1" t="s">
        <v>148</v>
      </c>
      <c r="M609" s="1" t="s">
        <v>149</v>
      </c>
      <c r="N609" s="1" t="s">
        <v>79</v>
      </c>
      <c r="O609" s="1" t="s">
        <v>80</v>
      </c>
      <c r="P609" s="1" t="s">
        <v>43</v>
      </c>
      <c r="Q609" s="1" t="s">
        <v>43</v>
      </c>
      <c r="R609" s="3">
        <v>0</v>
      </c>
      <c r="S609" s="1" t="s">
        <v>44</v>
      </c>
      <c r="T609" s="1" t="s">
        <v>45</v>
      </c>
      <c r="U609" s="1" t="s">
        <v>1373</v>
      </c>
      <c r="V609" s="1" t="s">
        <v>46</v>
      </c>
      <c r="W609" s="1" t="s">
        <v>1325</v>
      </c>
      <c r="X609" s="1" t="s">
        <v>1374</v>
      </c>
      <c r="Y609" s="1" t="s">
        <v>83</v>
      </c>
      <c r="Z609" s="1" t="s">
        <v>1356</v>
      </c>
      <c r="AA609" s="1" t="s">
        <v>51</v>
      </c>
      <c r="AB609" s="1" t="s">
        <v>1374</v>
      </c>
      <c r="AC609" s="1" t="s">
        <v>37</v>
      </c>
    </row>
    <row r="610" spans="1:29" hidden="1" x14ac:dyDescent="0.25">
      <c r="A610" s="1" t="s">
        <v>33</v>
      </c>
      <c r="B610" s="1" t="s">
        <v>34</v>
      </c>
      <c r="C610" s="2">
        <v>44957</v>
      </c>
      <c r="D610" s="1" t="s">
        <v>73</v>
      </c>
      <c r="E610" s="1" t="s">
        <v>74</v>
      </c>
      <c r="F610" s="1" t="s">
        <v>37</v>
      </c>
      <c r="G610" s="1" t="s">
        <v>1373</v>
      </c>
      <c r="H610" s="1" t="s">
        <v>76</v>
      </c>
      <c r="I610" s="3">
        <v>464001</v>
      </c>
      <c r="J610" s="3">
        <v>0</v>
      </c>
      <c r="K610" s="1" t="s">
        <v>40</v>
      </c>
      <c r="L610" s="1" t="s">
        <v>601</v>
      </c>
      <c r="M610" s="1" t="s">
        <v>602</v>
      </c>
      <c r="N610" s="1" t="s">
        <v>79</v>
      </c>
      <c r="O610" s="1" t="s">
        <v>80</v>
      </c>
      <c r="P610" s="1" t="s">
        <v>43</v>
      </c>
      <c r="Q610" s="1" t="s">
        <v>43</v>
      </c>
      <c r="R610" s="3">
        <v>0</v>
      </c>
      <c r="S610" s="1" t="s">
        <v>44</v>
      </c>
      <c r="T610" s="1" t="s">
        <v>45</v>
      </c>
      <c r="U610" s="1" t="s">
        <v>1373</v>
      </c>
      <c r="V610" s="1" t="s">
        <v>46</v>
      </c>
      <c r="W610" s="1" t="s">
        <v>1325</v>
      </c>
      <c r="X610" s="1" t="s">
        <v>1374</v>
      </c>
      <c r="Y610" s="1" t="s">
        <v>83</v>
      </c>
      <c r="Z610" s="1" t="s">
        <v>1356</v>
      </c>
      <c r="AA610" s="1" t="s">
        <v>51</v>
      </c>
      <c r="AB610" s="1" t="s">
        <v>1374</v>
      </c>
      <c r="AC610" s="1" t="s">
        <v>37</v>
      </c>
    </row>
    <row r="611" spans="1:29" hidden="1" x14ac:dyDescent="0.25">
      <c r="A611" s="1" t="s">
        <v>33</v>
      </c>
      <c r="B611" s="1" t="s">
        <v>34</v>
      </c>
      <c r="C611" s="2">
        <v>44957</v>
      </c>
      <c r="D611" s="1" t="s">
        <v>73</v>
      </c>
      <c r="E611" s="1" t="s">
        <v>74</v>
      </c>
      <c r="F611" s="1" t="s">
        <v>37</v>
      </c>
      <c r="G611" s="1" t="s">
        <v>1373</v>
      </c>
      <c r="H611" s="1" t="s">
        <v>76</v>
      </c>
      <c r="I611" s="3">
        <v>222823</v>
      </c>
      <c r="J611" s="3">
        <v>0</v>
      </c>
      <c r="K611" s="1" t="s">
        <v>40</v>
      </c>
      <c r="L611" s="1" t="s">
        <v>666</v>
      </c>
      <c r="M611" s="1" t="s">
        <v>667</v>
      </c>
      <c r="N611" s="1" t="s">
        <v>79</v>
      </c>
      <c r="O611" s="1" t="s">
        <v>80</v>
      </c>
      <c r="P611" s="1" t="s">
        <v>43</v>
      </c>
      <c r="Q611" s="1" t="s">
        <v>43</v>
      </c>
      <c r="R611" s="3">
        <v>0</v>
      </c>
      <c r="S611" s="1" t="s">
        <v>44</v>
      </c>
      <c r="T611" s="1" t="s">
        <v>45</v>
      </c>
      <c r="U611" s="1" t="s">
        <v>1373</v>
      </c>
      <c r="V611" s="1" t="s">
        <v>46</v>
      </c>
      <c r="W611" s="1" t="s">
        <v>1325</v>
      </c>
      <c r="X611" s="1" t="s">
        <v>1374</v>
      </c>
      <c r="Y611" s="1" t="s">
        <v>83</v>
      </c>
      <c r="Z611" s="1" t="s">
        <v>1356</v>
      </c>
      <c r="AA611" s="1" t="s">
        <v>51</v>
      </c>
      <c r="AB611" s="1" t="s">
        <v>1374</v>
      </c>
      <c r="AC611" s="1" t="s">
        <v>37</v>
      </c>
    </row>
    <row r="612" spans="1:29" hidden="1" x14ac:dyDescent="0.25">
      <c r="A612" s="1" t="s">
        <v>33</v>
      </c>
      <c r="B612" s="1" t="s">
        <v>34</v>
      </c>
      <c r="C612" s="2">
        <v>44959</v>
      </c>
      <c r="D612" s="1" t="s">
        <v>35</v>
      </c>
      <c r="E612" s="1" t="s">
        <v>36</v>
      </c>
      <c r="F612" s="1" t="s">
        <v>37</v>
      </c>
      <c r="G612" s="1" t="s">
        <v>1380</v>
      </c>
      <c r="H612" s="1" t="s">
        <v>1381</v>
      </c>
      <c r="I612" s="3">
        <v>0</v>
      </c>
      <c r="J612" s="54">
        <v>36238</v>
      </c>
      <c r="K612" s="1" t="s">
        <v>40</v>
      </c>
      <c r="L612" s="1" t="s">
        <v>340</v>
      </c>
      <c r="M612" s="1" t="s">
        <v>341</v>
      </c>
      <c r="N612" s="1" t="s">
        <v>37</v>
      </c>
      <c r="O612" s="1" t="s">
        <v>43</v>
      </c>
      <c r="P612" s="1" t="s">
        <v>43</v>
      </c>
      <c r="Q612" s="1" t="s">
        <v>43</v>
      </c>
      <c r="R612" s="3">
        <v>0</v>
      </c>
      <c r="S612" s="1" t="s">
        <v>44</v>
      </c>
      <c r="T612" s="1" t="s">
        <v>45</v>
      </c>
      <c r="U612" s="1" t="s">
        <v>1380</v>
      </c>
      <c r="V612" s="1" t="s">
        <v>46</v>
      </c>
      <c r="W612" s="1" t="s">
        <v>47</v>
      </c>
      <c r="X612" s="1" t="s">
        <v>1382</v>
      </c>
      <c r="Y612" s="1" t="s">
        <v>49</v>
      </c>
      <c r="Z612" s="1" t="s">
        <v>918</v>
      </c>
      <c r="AA612" s="1" t="s">
        <v>51</v>
      </c>
      <c r="AB612" s="1" t="s">
        <v>1382</v>
      </c>
      <c r="AC612" s="1" t="s">
        <v>37</v>
      </c>
    </row>
    <row r="613" spans="1:29" hidden="1" x14ac:dyDescent="0.25">
      <c r="A613" s="1" t="s">
        <v>33</v>
      </c>
      <c r="B613" s="1" t="s">
        <v>34</v>
      </c>
      <c r="C613" s="2">
        <v>44967</v>
      </c>
      <c r="D613" s="1" t="s">
        <v>35</v>
      </c>
      <c r="E613" s="1" t="s">
        <v>36</v>
      </c>
      <c r="F613" s="1" t="s">
        <v>37</v>
      </c>
      <c r="G613" s="1" t="s">
        <v>1383</v>
      </c>
      <c r="H613" s="1" t="s">
        <v>1384</v>
      </c>
      <c r="I613" s="3">
        <v>0</v>
      </c>
      <c r="J613" s="54">
        <v>33334</v>
      </c>
      <c r="K613" s="1" t="s">
        <v>40</v>
      </c>
      <c r="L613" s="1" t="s">
        <v>340</v>
      </c>
      <c r="M613" s="1" t="s">
        <v>341</v>
      </c>
      <c r="N613" s="1" t="s">
        <v>37</v>
      </c>
      <c r="O613" s="1" t="s">
        <v>43</v>
      </c>
      <c r="P613" s="1" t="s">
        <v>43</v>
      </c>
      <c r="Q613" s="1" t="s">
        <v>43</v>
      </c>
      <c r="R613" s="3">
        <v>0</v>
      </c>
      <c r="S613" s="1" t="s">
        <v>44</v>
      </c>
      <c r="T613" s="1" t="s">
        <v>45</v>
      </c>
      <c r="U613" s="1" t="s">
        <v>1383</v>
      </c>
      <c r="V613" s="1" t="s">
        <v>46</v>
      </c>
      <c r="W613" s="1" t="s">
        <v>47</v>
      </c>
      <c r="X613" s="1" t="s">
        <v>1385</v>
      </c>
      <c r="Y613" s="1" t="s">
        <v>49</v>
      </c>
      <c r="Z613" s="1" t="s">
        <v>918</v>
      </c>
      <c r="AA613" s="1" t="s">
        <v>51</v>
      </c>
      <c r="AB613" s="1" t="s">
        <v>1385</v>
      </c>
      <c r="AC613" s="1" t="s">
        <v>37</v>
      </c>
    </row>
    <row r="614" spans="1:29" hidden="1" x14ac:dyDescent="0.25">
      <c r="A614" s="1" t="s">
        <v>33</v>
      </c>
      <c r="B614" s="1" t="s">
        <v>34</v>
      </c>
      <c r="C614" s="2">
        <v>44967</v>
      </c>
      <c r="D614" s="1" t="s">
        <v>35</v>
      </c>
      <c r="E614" s="1" t="s">
        <v>36</v>
      </c>
      <c r="F614" s="1" t="s">
        <v>37</v>
      </c>
      <c r="G614" s="1" t="s">
        <v>1386</v>
      </c>
      <c r="H614" s="1" t="s">
        <v>1387</v>
      </c>
      <c r="I614" s="3">
        <v>0</v>
      </c>
      <c r="J614" s="54">
        <v>104433</v>
      </c>
      <c r="K614" s="1" t="s">
        <v>40</v>
      </c>
      <c r="L614" s="1" t="s">
        <v>340</v>
      </c>
      <c r="M614" s="1" t="s">
        <v>341</v>
      </c>
      <c r="N614" s="1" t="s">
        <v>37</v>
      </c>
      <c r="O614" s="1" t="s">
        <v>43</v>
      </c>
      <c r="P614" s="1" t="s">
        <v>43</v>
      </c>
      <c r="Q614" s="1" t="s">
        <v>43</v>
      </c>
      <c r="R614" s="3">
        <v>0</v>
      </c>
      <c r="S614" s="1" t="s">
        <v>44</v>
      </c>
      <c r="T614" s="1" t="s">
        <v>45</v>
      </c>
      <c r="U614" s="1" t="s">
        <v>1386</v>
      </c>
      <c r="V614" s="1" t="s">
        <v>46</v>
      </c>
      <c r="W614" s="1" t="s">
        <v>47</v>
      </c>
      <c r="X614" s="1" t="s">
        <v>1388</v>
      </c>
      <c r="Y614" s="1" t="s">
        <v>49</v>
      </c>
      <c r="Z614" s="1" t="s">
        <v>918</v>
      </c>
      <c r="AA614" s="1" t="s">
        <v>51</v>
      </c>
      <c r="AB614" s="1" t="s">
        <v>1388</v>
      </c>
      <c r="AC614" s="1" t="s">
        <v>37</v>
      </c>
    </row>
    <row r="615" spans="1:29" hidden="1" x14ac:dyDescent="0.25">
      <c r="A615" s="1" t="s">
        <v>33</v>
      </c>
      <c r="B615" s="1" t="s">
        <v>34</v>
      </c>
      <c r="C615" s="2">
        <v>44967</v>
      </c>
      <c r="D615" s="1" t="s">
        <v>35</v>
      </c>
      <c r="E615" s="1" t="s">
        <v>36</v>
      </c>
      <c r="F615" s="1" t="s">
        <v>37</v>
      </c>
      <c r="G615" s="1" t="s">
        <v>1389</v>
      </c>
      <c r="H615" s="1" t="s">
        <v>1390</v>
      </c>
      <c r="I615" s="3">
        <v>0</v>
      </c>
      <c r="J615" s="54">
        <v>38667</v>
      </c>
      <c r="K615" s="1" t="s">
        <v>40</v>
      </c>
      <c r="L615" s="1" t="s">
        <v>41</v>
      </c>
      <c r="M615" s="1" t="s">
        <v>42</v>
      </c>
      <c r="N615" s="1" t="s">
        <v>37</v>
      </c>
      <c r="O615" s="1" t="s">
        <v>43</v>
      </c>
      <c r="P615" s="1" t="s">
        <v>43</v>
      </c>
      <c r="Q615" s="1" t="s">
        <v>43</v>
      </c>
      <c r="R615" s="3">
        <v>0</v>
      </c>
      <c r="S615" s="1" t="s">
        <v>44</v>
      </c>
      <c r="T615" s="1" t="s">
        <v>45</v>
      </c>
      <c r="U615" s="1" t="s">
        <v>1389</v>
      </c>
      <c r="V615" s="1" t="s">
        <v>46</v>
      </c>
      <c r="W615" s="1" t="s">
        <v>47</v>
      </c>
      <c r="X615" s="1" t="s">
        <v>1391</v>
      </c>
      <c r="Y615" s="1" t="s">
        <v>49</v>
      </c>
      <c r="Z615" s="1" t="s">
        <v>918</v>
      </c>
      <c r="AA615" s="1" t="s">
        <v>51</v>
      </c>
      <c r="AB615" s="1" t="s">
        <v>1391</v>
      </c>
      <c r="AC615" s="1" t="s">
        <v>37</v>
      </c>
    </row>
    <row r="616" spans="1:29" hidden="1" x14ac:dyDescent="0.25">
      <c r="A616" s="1" t="s">
        <v>33</v>
      </c>
      <c r="B616" s="1" t="s">
        <v>34</v>
      </c>
      <c r="C616" s="2">
        <v>44974</v>
      </c>
      <c r="D616" s="1" t="s">
        <v>35</v>
      </c>
      <c r="E616" s="1" t="s">
        <v>36</v>
      </c>
      <c r="F616" s="1" t="s">
        <v>37</v>
      </c>
      <c r="G616" s="1" t="s">
        <v>1392</v>
      </c>
      <c r="H616" s="1" t="s">
        <v>1393</v>
      </c>
      <c r="I616" s="3">
        <v>0</v>
      </c>
      <c r="J616" s="54">
        <v>33334</v>
      </c>
      <c r="K616" s="1" t="s">
        <v>40</v>
      </c>
      <c r="L616" s="1" t="s">
        <v>340</v>
      </c>
      <c r="M616" s="1" t="s">
        <v>341</v>
      </c>
      <c r="N616" s="1" t="s">
        <v>37</v>
      </c>
      <c r="O616" s="1" t="s">
        <v>43</v>
      </c>
      <c r="P616" s="1" t="s">
        <v>43</v>
      </c>
      <c r="Q616" s="1" t="s">
        <v>43</v>
      </c>
      <c r="R616" s="3">
        <v>0</v>
      </c>
      <c r="S616" s="1" t="s">
        <v>44</v>
      </c>
      <c r="T616" s="1" t="s">
        <v>45</v>
      </c>
      <c r="U616" s="1" t="s">
        <v>1392</v>
      </c>
      <c r="V616" s="1" t="s">
        <v>46</v>
      </c>
      <c r="W616" s="1" t="s">
        <v>47</v>
      </c>
      <c r="X616" s="1" t="s">
        <v>1394</v>
      </c>
      <c r="Y616" s="1" t="s">
        <v>49</v>
      </c>
      <c r="Z616" s="1" t="s">
        <v>918</v>
      </c>
      <c r="AA616" s="1" t="s">
        <v>51</v>
      </c>
      <c r="AB616" s="1" t="s">
        <v>1394</v>
      </c>
      <c r="AC616" s="1" t="s">
        <v>37</v>
      </c>
    </row>
    <row r="617" spans="1:29" hidden="1" x14ac:dyDescent="0.25">
      <c r="A617" s="1" t="s">
        <v>33</v>
      </c>
      <c r="B617" s="1" t="s">
        <v>34</v>
      </c>
      <c r="C617" s="2">
        <v>44979</v>
      </c>
      <c r="D617" s="1" t="s">
        <v>35</v>
      </c>
      <c r="E617" s="1" t="s">
        <v>36</v>
      </c>
      <c r="F617" s="1" t="s">
        <v>37</v>
      </c>
      <c r="G617" s="1" t="s">
        <v>1395</v>
      </c>
      <c r="H617" s="1" t="s">
        <v>1396</v>
      </c>
      <c r="I617" s="3">
        <v>0</v>
      </c>
      <c r="J617" s="54">
        <v>106488</v>
      </c>
      <c r="K617" s="1" t="s">
        <v>40</v>
      </c>
      <c r="L617" s="1" t="s">
        <v>340</v>
      </c>
      <c r="M617" s="1" t="s">
        <v>341</v>
      </c>
      <c r="N617" s="1" t="s">
        <v>37</v>
      </c>
      <c r="O617" s="1" t="s">
        <v>43</v>
      </c>
      <c r="P617" s="1" t="s">
        <v>43</v>
      </c>
      <c r="Q617" s="1" t="s">
        <v>43</v>
      </c>
      <c r="R617" s="3">
        <v>0</v>
      </c>
      <c r="S617" s="1" t="s">
        <v>44</v>
      </c>
      <c r="T617" s="1" t="s">
        <v>45</v>
      </c>
      <c r="U617" s="1" t="s">
        <v>1395</v>
      </c>
      <c r="V617" s="1" t="s">
        <v>46</v>
      </c>
      <c r="W617" s="1" t="s">
        <v>47</v>
      </c>
      <c r="X617" s="1" t="s">
        <v>1397</v>
      </c>
      <c r="Y617" s="1" t="s">
        <v>49</v>
      </c>
      <c r="Z617" s="1" t="s">
        <v>918</v>
      </c>
      <c r="AA617" s="1" t="s">
        <v>51</v>
      </c>
      <c r="AB617" s="1" t="s">
        <v>1397</v>
      </c>
      <c r="AC617" s="1" t="s">
        <v>37</v>
      </c>
    </row>
    <row r="618" spans="1:29" hidden="1" x14ac:dyDescent="0.25">
      <c r="A618" s="1" t="s">
        <v>33</v>
      </c>
      <c r="B618" s="1" t="s">
        <v>34</v>
      </c>
      <c r="C618" s="2">
        <v>44984</v>
      </c>
      <c r="D618" s="1" t="s">
        <v>35</v>
      </c>
      <c r="E618" s="1" t="s">
        <v>36</v>
      </c>
      <c r="F618" s="1" t="s">
        <v>37</v>
      </c>
      <c r="G618" s="1" t="s">
        <v>1398</v>
      </c>
      <c r="H618" s="1" t="s">
        <v>1399</v>
      </c>
      <c r="I618" s="3">
        <v>0</v>
      </c>
      <c r="J618" s="54">
        <v>36196</v>
      </c>
      <c r="K618" s="1" t="s">
        <v>40</v>
      </c>
      <c r="L618" s="1" t="s">
        <v>54</v>
      </c>
      <c r="M618" s="1" t="s">
        <v>55</v>
      </c>
      <c r="N618" s="1" t="s">
        <v>37</v>
      </c>
      <c r="O618" s="1" t="s">
        <v>43</v>
      </c>
      <c r="P618" s="1" t="s">
        <v>43</v>
      </c>
      <c r="Q618" s="1" t="s">
        <v>43</v>
      </c>
      <c r="R618" s="3">
        <v>0</v>
      </c>
      <c r="S618" s="1" t="s">
        <v>44</v>
      </c>
      <c r="T618" s="1" t="s">
        <v>45</v>
      </c>
      <c r="U618" s="1" t="s">
        <v>1398</v>
      </c>
      <c r="V618" s="1" t="s">
        <v>46</v>
      </c>
      <c r="W618" s="1" t="s">
        <v>47</v>
      </c>
      <c r="X618" s="1" t="s">
        <v>1400</v>
      </c>
      <c r="Y618" s="1" t="s">
        <v>49</v>
      </c>
      <c r="Z618" s="1" t="s">
        <v>918</v>
      </c>
      <c r="AA618" s="1" t="s">
        <v>51</v>
      </c>
      <c r="AB618" s="1" t="s">
        <v>1400</v>
      </c>
      <c r="AC618" s="1" t="s">
        <v>37</v>
      </c>
    </row>
    <row r="619" spans="1:29" hidden="1" x14ac:dyDescent="0.25">
      <c r="A619" s="1" t="s">
        <v>33</v>
      </c>
      <c r="B619" s="1" t="s">
        <v>34</v>
      </c>
      <c r="C619" s="2">
        <v>44985</v>
      </c>
      <c r="D619" s="1" t="s">
        <v>73</v>
      </c>
      <c r="E619" s="1" t="s">
        <v>74</v>
      </c>
      <c r="F619" s="1" t="s">
        <v>37</v>
      </c>
      <c r="G619" s="1" t="s">
        <v>1403</v>
      </c>
      <c r="H619" s="1" t="s">
        <v>76</v>
      </c>
      <c r="I619" s="3">
        <v>116000</v>
      </c>
      <c r="J619" s="3">
        <v>0</v>
      </c>
      <c r="K619" s="1" t="s">
        <v>40</v>
      </c>
      <c r="L619" s="1" t="s">
        <v>577</v>
      </c>
      <c r="M619" s="1" t="s">
        <v>578</v>
      </c>
      <c r="N619" s="1" t="s">
        <v>79</v>
      </c>
      <c r="O619" s="1" t="s">
        <v>80</v>
      </c>
      <c r="P619" s="1" t="s">
        <v>43</v>
      </c>
      <c r="Q619" s="1" t="s">
        <v>43</v>
      </c>
      <c r="R619" s="3">
        <v>0</v>
      </c>
      <c r="S619" s="1" t="s">
        <v>44</v>
      </c>
      <c r="T619" s="1" t="s">
        <v>45</v>
      </c>
      <c r="U619" s="1" t="s">
        <v>1403</v>
      </c>
      <c r="V619" s="1" t="s">
        <v>46</v>
      </c>
      <c r="W619" s="1" t="s">
        <v>81</v>
      </c>
      <c r="X619" s="1" t="s">
        <v>1404</v>
      </c>
      <c r="Y619" s="1" t="s">
        <v>83</v>
      </c>
      <c r="Z619" s="1" t="s">
        <v>1405</v>
      </c>
      <c r="AA619" s="1" t="s">
        <v>51</v>
      </c>
      <c r="AB619" s="1" t="s">
        <v>1406</v>
      </c>
      <c r="AC619" s="1" t="s">
        <v>37</v>
      </c>
    </row>
    <row r="620" spans="1:29" hidden="1" x14ac:dyDescent="0.25">
      <c r="A620" s="1" t="s">
        <v>33</v>
      </c>
      <c r="B620" s="1" t="s">
        <v>34</v>
      </c>
      <c r="C620" s="2">
        <v>44985</v>
      </c>
      <c r="D620" s="1" t="s">
        <v>73</v>
      </c>
      <c r="E620" s="1" t="s">
        <v>74</v>
      </c>
      <c r="F620" s="1" t="s">
        <v>37</v>
      </c>
      <c r="G620" s="1" t="s">
        <v>1403</v>
      </c>
      <c r="H620" s="1" t="s">
        <v>76</v>
      </c>
      <c r="I620" s="3">
        <v>38667</v>
      </c>
      <c r="J620" s="3">
        <v>0</v>
      </c>
      <c r="K620" s="1" t="s">
        <v>40</v>
      </c>
      <c r="L620" s="1" t="s">
        <v>1081</v>
      </c>
      <c r="M620" s="1" t="s">
        <v>847</v>
      </c>
      <c r="N620" s="1" t="s">
        <v>79</v>
      </c>
      <c r="O620" s="1" t="s">
        <v>80</v>
      </c>
      <c r="P620" s="1" t="s">
        <v>43</v>
      </c>
      <c r="Q620" s="1" t="s">
        <v>43</v>
      </c>
      <c r="R620" s="3">
        <v>0</v>
      </c>
      <c r="S620" s="1" t="s">
        <v>44</v>
      </c>
      <c r="T620" s="1" t="s">
        <v>45</v>
      </c>
      <c r="U620" s="1" t="s">
        <v>1403</v>
      </c>
      <c r="V620" s="1" t="s">
        <v>46</v>
      </c>
      <c r="W620" s="1" t="s">
        <v>81</v>
      </c>
      <c r="X620" s="1" t="s">
        <v>1404</v>
      </c>
      <c r="Y620" s="1" t="s">
        <v>83</v>
      </c>
      <c r="Z620" s="1" t="s">
        <v>1405</v>
      </c>
      <c r="AA620" s="1" t="s">
        <v>51</v>
      </c>
      <c r="AB620" s="1" t="s">
        <v>1406</v>
      </c>
      <c r="AC620" s="1" t="s">
        <v>37</v>
      </c>
    </row>
    <row r="621" spans="1:29" hidden="1" x14ac:dyDescent="0.25">
      <c r="A621" s="1" t="s">
        <v>33</v>
      </c>
      <c r="B621" s="1" t="s">
        <v>34</v>
      </c>
      <c r="C621" s="2">
        <v>44985</v>
      </c>
      <c r="D621" s="1" t="s">
        <v>73</v>
      </c>
      <c r="E621" s="1" t="s">
        <v>74</v>
      </c>
      <c r="F621" s="1" t="s">
        <v>37</v>
      </c>
      <c r="G621" s="1" t="s">
        <v>1403</v>
      </c>
      <c r="H621" s="1" t="s">
        <v>76</v>
      </c>
      <c r="I621" s="3">
        <v>154667</v>
      </c>
      <c r="J621" s="3">
        <v>0</v>
      </c>
      <c r="K621" s="1" t="s">
        <v>40</v>
      </c>
      <c r="L621" s="1" t="s">
        <v>601</v>
      </c>
      <c r="M621" s="1" t="s">
        <v>602</v>
      </c>
      <c r="N621" s="1" t="s">
        <v>79</v>
      </c>
      <c r="O621" s="1" t="s">
        <v>80</v>
      </c>
      <c r="P621" s="1" t="s">
        <v>43</v>
      </c>
      <c r="Q621" s="1" t="s">
        <v>43</v>
      </c>
      <c r="R621" s="3">
        <v>0</v>
      </c>
      <c r="S621" s="1" t="s">
        <v>44</v>
      </c>
      <c r="T621" s="1" t="s">
        <v>45</v>
      </c>
      <c r="U621" s="1" t="s">
        <v>1403</v>
      </c>
      <c r="V621" s="1" t="s">
        <v>46</v>
      </c>
      <c r="W621" s="1" t="s">
        <v>81</v>
      </c>
      <c r="X621" s="1" t="s">
        <v>1404</v>
      </c>
      <c r="Y621" s="1" t="s">
        <v>83</v>
      </c>
      <c r="Z621" s="1" t="s">
        <v>1405</v>
      </c>
      <c r="AA621" s="1" t="s">
        <v>51</v>
      </c>
      <c r="AB621" s="1" t="s">
        <v>1406</v>
      </c>
      <c r="AC621" s="1" t="s">
        <v>37</v>
      </c>
    </row>
    <row r="622" spans="1:29" hidden="1" x14ac:dyDescent="0.25">
      <c r="A622" s="1" t="s">
        <v>33</v>
      </c>
      <c r="B622" s="1" t="s">
        <v>34</v>
      </c>
      <c r="C622" s="2">
        <v>44985</v>
      </c>
      <c r="D622" s="1" t="s">
        <v>73</v>
      </c>
      <c r="E622" s="1" t="s">
        <v>74</v>
      </c>
      <c r="F622" s="1" t="s">
        <v>37</v>
      </c>
      <c r="G622" s="1" t="s">
        <v>1403</v>
      </c>
      <c r="H622" s="1" t="s">
        <v>76</v>
      </c>
      <c r="I622" s="3">
        <v>77334</v>
      </c>
      <c r="J622" s="3">
        <v>0</v>
      </c>
      <c r="K622" s="1" t="s">
        <v>40</v>
      </c>
      <c r="L622" s="1" t="s">
        <v>601</v>
      </c>
      <c r="M622" s="1" t="s">
        <v>602</v>
      </c>
      <c r="N622" s="1" t="s">
        <v>79</v>
      </c>
      <c r="O622" s="1" t="s">
        <v>80</v>
      </c>
      <c r="P622" s="1" t="s">
        <v>43</v>
      </c>
      <c r="Q622" s="1" t="s">
        <v>43</v>
      </c>
      <c r="R622" s="3">
        <v>0</v>
      </c>
      <c r="S622" s="1" t="s">
        <v>44</v>
      </c>
      <c r="T622" s="1" t="s">
        <v>45</v>
      </c>
      <c r="U622" s="1" t="s">
        <v>1403</v>
      </c>
      <c r="V622" s="1" t="s">
        <v>46</v>
      </c>
      <c r="W622" s="1" t="s">
        <v>81</v>
      </c>
      <c r="X622" s="1" t="s">
        <v>1404</v>
      </c>
      <c r="Y622" s="1" t="s">
        <v>83</v>
      </c>
      <c r="Z622" s="1" t="s">
        <v>1405</v>
      </c>
      <c r="AA622" s="1" t="s">
        <v>51</v>
      </c>
      <c r="AB622" s="1" t="s">
        <v>1406</v>
      </c>
      <c r="AC622" s="1" t="s">
        <v>37</v>
      </c>
    </row>
    <row r="623" spans="1:29" hidden="1" x14ac:dyDescent="0.25">
      <c r="A623" s="1" t="s">
        <v>33</v>
      </c>
      <c r="B623" s="1" t="s">
        <v>34</v>
      </c>
      <c r="C623" s="2">
        <v>44985</v>
      </c>
      <c r="D623" s="1" t="s">
        <v>73</v>
      </c>
      <c r="E623" s="1" t="s">
        <v>74</v>
      </c>
      <c r="F623" s="1" t="s">
        <v>37</v>
      </c>
      <c r="G623" s="1" t="s">
        <v>1403</v>
      </c>
      <c r="H623" s="1" t="s">
        <v>76</v>
      </c>
      <c r="I623" s="3">
        <v>38667</v>
      </c>
      <c r="J623" s="3">
        <v>0</v>
      </c>
      <c r="K623" s="1" t="s">
        <v>40</v>
      </c>
      <c r="L623" s="1" t="s">
        <v>168</v>
      </c>
      <c r="M623" s="1" t="s">
        <v>169</v>
      </c>
      <c r="N623" s="1" t="s">
        <v>79</v>
      </c>
      <c r="O623" s="1" t="s">
        <v>80</v>
      </c>
      <c r="P623" s="1" t="s">
        <v>43</v>
      </c>
      <c r="Q623" s="1" t="s">
        <v>43</v>
      </c>
      <c r="R623" s="3">
        <v>0</v>
      </c>
      <c r="S623" s="1" t="s">
        <v>44</v>
      </c>
      <c r="T623" s="1" t="s">
        <v>45</v>
      </c>
      <c r="U623" s="1" t="s">
        <v>1403</v>
      </c>
      <c r="V623" s="1" t="s">
        <v>46</v>
      </c>
      <c r="W623" s="1" t="s">
        <v>81</v>
      </c>
      <c r="X623" s="1" t="s">
        <v>1404</v>
      </c>
      <c r="Y623" s="1" t="s">
        <v>83</v>
      </c>
      <c r="Z623" s="1" t="s">
        <v>1405</v>
      </c>
      <c r="AA623" s="1" t="s">
        <v>51</v>
      </c>
      <c r="AB623" s="1" t="s">
        <v>1406</v>
      </c>
      <c r="AC623" s="1" t="s">
        <v>37</v>
      </c>
    </row>
    <row r="624" spans="1:29" hidden="1" x14ac:dyDescent="0.25">
      <c r="A624" s="1" t="s">
        <v>33</v>
      </c>
      <c r="B624" s="1" t="s">
        <v>34</v>
      </c>
      <c r="C624" s="2">
        <v>44985</v>
      </c>
      <c r="D624" s="1" t="s">
        <v>73</v>
      </c>
      <c r="E624" s="1" t="s">
        <v>74</v>
      </c>
      <c r="F624" s="1" t="s">
        <v>37</v>
      </c>
      <c r="G624" s="1" t="s">
        <v>1403</v>
      </c>
      <c r="H624" s="1" t="s">
        <v>76</v>
      </c>
      <c r="I624" s="3">
        <v>38667</v>
      </c>
      <c r="J624" s="3">
        <v>0</v>
      </c>
      <c r="K624" s="1" t="s">
        <v>40</v>
      </c>
      <c r="L624" s="1" t="s">
        <v>293</v>
      </c>
      <c r="M624" s="1" t="s">
        <v>294</v>
      </c>
      <c r="N624" s="1" t="s">
        <v>295</v>
      </c>
      <c r="O624" s="1" t="s">
        <v>296</v>
      </c>
      <c r="P624" s="1" t="s">
        <v>43</v>
      </c>
      <c r="Q624" s="1" t="s">
        <v>43</v>
      </c>
      <c r="R624" s="3">
        <v>0</v>
      </c>
      <c r="S624" s="1" t="s">
        <v>44</v>
      </c>
      <c r="T624" s="1" t="s">
        <v>45</v>
      </c>
      <c r="U624" s="1" t="s">
        <v>1403</v>
      </c>
      <c r="V624" s="1" t="s">
        <v>46</v>
      </c>
      <c r="W624" s="1" t="s">
        <v>81</v>
      </c>
      <c r="X624" s="1" t="s">
        <v>1404</v>
      </c>
      <c r="Y624" s="1" t="s">
        <v>83</v>
      </c>
      <c r="Z624" s="1" t="s">
        <v>1405</v>
      </c>
      <c r="AA624" s="1" t="s">
        <v>51</v>
      </c>
      <c r="AB624" s="1" t="s">
        <v>1406</v>
      </c>
      <c r="AC624" s="1" t="s">
        <v>37</v>
      </c>
    </row>
    <row r="625" spans="1:29" hidden="1" x14ac:dyDescent="0.25">
      <c r="A625" s="1" t="s">
        <v>33</v>
      </c>
      <c r="B625" s="1" t="s">
        <v>34</v>
      </c>
      <c r="C625" s="2">
        <v>44985</v>
      </c>
      <c r="D625" s="1" t="s">
        <v>73</v>
      </c>
      <c r="E625" s="1" t="s">
        <v>74</v>
      </c>
      <c r="F625" s="1" t="s">
        <v>37</v>
      </c>
      <c r="G625" s="1" t="s">
        <v>1403</v>
      </c>
      <c r="H625" s="1" t="s">
        <v>76</v>
      </c>
      <c r="I625" s="3">
        <v>38667</v>
      </c>
      <c r="J625" s="3">
        <v>0</v>
      </c>
      <c r="K625" s="1" t="s">
        <v>40</v>
      </c>
      <c r="L625" s="1" t="s">
        <v>293</v>
      </c>
      <c r="M625" s="1" t="s">
        <v>294</v>
      </c>
      <c r="N625" s="1" t="s">
        <v>295</v>
      </c>
      <c r="O625" s="1" t="s">
        <v>296</v>
      </c>
      <c r="P625" s="1" t="s">
        <v>43</v>
      </c>
      <c r="Q625" s="1" t="s">
        <v>43</v>
      </c>
      <c r="R625" s="3">
        <v>0</v>
      </c>
      <c r="S625" s="1" t="s">
        <v>44</v>
      </c>
      <c r="T625" s="1" t="s">
        <v>45</v>
      </c>
      <c r="U625" s="1" t="s">
        <v>1403</v>
      </c>
      <c r="V625" s="1" t="s">
        <v>46</v>
      </c>
      <c r="W625" s="1" t="s">
        <v>81</v>
      </c>
      <c r="X625" s="1" t="s">
        <v>1404</v>
      </c>
      <c r="Y625" s="1" t="s">
        <v>83</v>
      </c>
      <c r="Z625" s="1" t="s">
        <v>1405</v>
      </c>
      <c r="AA625" s="1" t="s">
        <v>51</v>
      </c>
      <c r="AB625" s="1" t="s">
        <v>1406</v>
      </c>
      <c r="AC625" s="1" t="s">
        <v>37</v>
      </c>
    </row>
    <row r="626" spans="1:29" hidden="1" x14ac:dyDescent="0.25">
      <c r="A626" s="1" t="s">
        <v>33</v>
      </c>
      <c r="B626" s="1" t="s">
        <v>34</v>
      </c>
      <c r="C626" s="2">
        <v>44985</v>
      </c>
      <c r="D626" s="1" t="s">
        <v>73</v>
      </c>
      <c r="E626" s="1" t="s">
        <v>74</v>
      </c>
      <c r="F626" s="1" t="s">
        <v>37</v>
      </c>
      <c r="G626" s="1" t="s">
        <v>1403</v>
      </c>
      <c r="H626" s="1" t="s">
        <v>76</v>
      </c>
      <c r="I626" s="3">
        <v>92775</v>
      </c>
      <c r="J626" s="3">
        <v>0</v>
      </c>
      <c r="K626" s="1" t="s">
        <v>40</v>
      </c>
      <c r="L626" s="1" t="s">
        <v>1360</v>
      </c>
      <c r="M626" s="1" t="s">
        <v>771</v>
      </c>
      <c r="N626" s="1" t="s">
        <v>79</v>
      </c>
      <c r="O626" s="1" t="s">
        <v>80</v>
      </c>
      <c r="P626" s="1" t="s">
        <v>43</v>
      </c>
      <c r="Q626" s="1" t="s">
        <v>43</v>
      </c>
      <c r="R626" s="3">
        <v>0</v>
      </c>
      <c r="S626" s="1" t="s">
        <v>44</v>
      </c>
      <c r="T626" s="1" t="s">
        <v>45</v>
      </c>
      <c r="U626" s="1" t="s">
        <v>1403</v>
      </c>
      <c r="V626" s="1" t="s">
        <v>46</v>
      </c>
      <c r="W626" s="1" t="s">
        <v>81</v>
      </c>
      <c r="X626" s="1" t="s">
        <v>1404</v>
      </c>
      <c r="Y626" s="1" t="s">
        <v>83</v>
      </c>
      <c r="Z626" s="1" t="s">
        <v>1405</v>
      </c>
      <c r="AA626" s="1" t="s">
        <v>51</v>
      </c>
      <c r="AB626" s="1" t="s">
        <v>1406</v>
      </c>
      <c r="AC626" s="1" t="s">
        <v>37</v>
      </c>
    </row>
    <row r="627" spans="1:29" hidden="1" x14ac:dyDescent="0.25">
      <c r="A627" s="1" t="s">
        <v>33</v>
      </c>
      <c r="B627" s="1" t="s">
        <v>34</v>
      </c>
      <c r="C627" s="2">
        <v>44985</v>
      </c>
      <c r="D627" s="1" t="s">
        <v>73</v>
      </c>
      <c r="E627" s="1" t="s">
        <v>74</v>
      </c>
      <c r="F627" s="1" t="s">
        <v>37</v>
      </c>
      <c r="G627" s="1" t="s">
        <v>1403</v>
      </c>
      <c r="H627" s="1" t="s">
        <v>76</v>
      </c>
      <c r="I627" s="3">
        <v>580000</v>
      </c>
      <c r="J627" s="3">
        <v>0</v>
      </c>
      <c r="K627" s="1" t="s">
        <v>40</v>
      </c>
      <c r="L627" s="1" t="s">
        <v>464</v>
      </c>
      <c r="M627" s="1" t="s">
        <v>465</v>
      </c>
      <c r="N627" s="1" t="s">
        <v>79</v>
      </c>
      <c r="O627" s="1" t="s">
        <v>80</v>
      </c>
      <c r="P627" s="1" t="s">
        <v>43</v>
      </c>
      <c r="Q627" s="1" t="s">
        <v>43</v>
      </c>
      <c r="R627" s="3">
        <v>0</v>
      </c>
      <c r="S627" s="1" t="s">
        <v>44</v>
      </c>
      <c r="T627" s="1" t="s">
        <v>45</v>
      </c>
      <c r="U627" s="1" t="s">
        <v>1403</v>
      </c>
      <c r="V627" s="1" t="s">
        <v>46</v>
      </c>
      <c r="W627" s="1" t="s">
        <v>81</v>
      </c>
      <c r="X627" s="1" t="s">
        <v>1404</v>
      </c>
      <c r="Y627" s="1" t="s">
        <v>83</v>
      </c>
      <c r="Z627" s="1" t="s">
        <v>1405</v>
      </c>
      <c r="AA627" s="1" t="s">
        <v>51</v>
      </c>
      <c r="AB627" s="1" t="s">
        <v>1406</v>
      </c>
      <c r="AC627" s="1" t="s">
        <v>37</v>
      </c>
    </row>
    <row r="628" spans="1:29" hidden="1" x14ac:dyDescent="0.25">
      <c r="A628" s="1" t="s">
        <v>33</v>
      </c>
      <c r="B628" s="1" t="s">
        <v>34</v>
      </c>
      <c r="C628" s="2">
        <v>44985</v>
      </c>
      <c r="D628" s="1" t="s">
        <v>73</v>
      </c>
      <c r="E628" s="1" t="s">
        <v>74</v>
      </c>
      <c r="F628" s="1" t="s">
        <v>37</v>
      </c>
      <c r="G628" s="1" t="s">
        <v>1403</v>
      </c>
      <c r="H628" s="1" t="s">
        <v>76</v>
      </c>
      <c r="I628" s="3">
        <v>38667</v>
      </c>
      <c r="J628" s="3">
        <v>0</v>
      </c>
      <c r="K628" s="1" t="s">
        <v>40</v>
      </c>
      <c r="L628" s="1" t="s">
        <v>464</v>
      </c>
      <c r="M628" s="1" t="s">
        <v>465</v>
      </c>
      <c r="N628" s="1" t="s">
        <v>79</v>
      </c>
      <c r="O628" s="1" t="s">
        <v>80</v>
      </c>
      <c r="P628" s="1" t="s">
        <v>43</v>
      </c>
      <c r="Q628" s="1" t="s">
        <v>43</v>
      </c>
      <c r="R628" s="3">
        <v>0</v>
      </c>
      <c r="S628" s="1" t="s">
        <v>44</v>
      </c>
      <c r="T628" s="1" t="s">
        <v>45</v>
      </c>
      <c r="U628" s="1" t="s">
        <v>1403</v>
      </c>
      <c r="V628" s="1" t="s">
        <v>46</v>
      </c>
      <c r="W628" s="1" t="s">
        <v>81</v>
      </c>
      <c r="X628" s="1" t="s">
        <v>1404</v>
      </c>
      <c r="Y628" s="1" t="s">
        <v>83</v>
      </c>
      <c r="Z628" s="1" t="s">
        <v>1405</v>
      </c>
      <c r="AA628" s="1" t="s">
        <v>51</v>
      </c>
      <c r="AB628" s="1" t="s">
        <v>1406</v>
      </c>
      <c r="AC628" s="1" t="s">
        <v>37</v>
      </c>
    </row>
    <row r="629" spans="1:29" hidden="1" x14ac:dyDescent="0.25">
      <c r="A629" s="1" t="s">
        <v>33</v>
      </c>
      <c r="B629" s="1" t="s">
        <v>34</v>
      </c>
      <c r="C629" s="2">
        <v>44985</v>
      </c>
      <c r="D629" s="1" t="s">
        <v>73</v>
      </c>
      <c r="E629" s="1" t="s">
        <v>74</v>
      </c>
      <c r="F629" s="1" t="s">
        <v>37</v>
      </c>
      <c r="G629" s="1" t="s">
        <v>1403</v>
      </c>
      <c r="H629" s="1" t="s">
        <v>76</v>
      </c>
      <c r="I629" s="3">
        <v>193334</v>
      </c>
      <c r="J629" s="3">
        <v>0</v>
      </c>
      <c r="K629" s="1" t="s">
        <v>40</v>
      </c>
      <c r="L629" s="1" t="s">
        <v>141</v>
      </c>
      <c r="M629" s="1" t="s">
        <v>142</v>
      </c>
      <c r="N629" s="1" t="s">
        <v>79</v>
      </c>
      <c r="O629" s="1" t="s">
        <v>80</v>
      </c>
      <c r="P629" s="1" t="s">
        <v>43</v>
      </c>
      <c r="Q629" s="1" t="s">
        <v>43</v>
      </c>
      <c r="R629" s="3">
        <v>0</v>
      </c>
      <c r="S629" s="1" t="s">
        <v>44</v>
      </c>
      <c r="T629" s="1" t="s">
        <v>45</v>
      </c>
      <c r="U629" s="1" t="s">
        <v>1403</v>
      </c>
      <c r="V629" s="1" t="s">
        <v>46</v>
      </c>
      <c r="W629" s="1" t="s">
        <v>81</v>
      </c>
      <c r="X629" s="1" t="s">
        <v>1404</v>
      </c>
      <c r="Y629" s="1" t="s">
        <v>83</v>
      </c>
      <c r="Z629" s="1" t="s">
        <v>1405</v>
      </c>
      <c r="AA629" s="1" t="s">
        <v>51</v>
      </c>
      <c r="AB629" s="1" t="s">
        <v>1406</v>
      </c>
      <c r="AC629" s="1" t="s">
        <v>37</v>
      </c>
    </row>
    <row r="630" spans="1:29" hidden="1" x14ac:dyDescent="0.25">
      <c r="A630" s="1" t="s">
        <v>33</v>
      </c>
      <c r="B630" s="1" t="s">
        <v>34</v>
      </c>
      <c r="C630" s="2">
        <v>44985</v>
      </c>
      <c r="D630" s="1" t="s">
        <v>73</v>
      </c>
      <c r="E630" s="1" t="s">
        <v>74</v>
      </c>
      <c r="F630" s="1" t="s">
        <v>37</v>
      </c>
      <c r="G630" s="1" t="s">
        <v>1403</v>
      </c>
      <c r="H630" s="1" t="s">
        <v>76</v>
      </c>
      <c r="I630" s="3">
        <v>464000</v>
      </c>
      <c r="J630" s="3">
        <v>0</v>
      </c>
      <c r="K630" s="1" t="s">
        <v>40</v>
      </c>
      <c r="L630" s="1" t="s">
        <v>117</v>
      </c>
      <c r="M630" s="1" t="s">
        <v>118</v>
      </c>
      <c r="N630" s="1" t="s">
        <v>79</v>
      </c>
      <c r="O630" s="1" t="s">
        <v>80</v>
      </c>
      <c r="P630" s="1" t="s">
        <v>43</v>
      </c>
      <c r="Q630" s="1" t="s">
        <v>43</v>
      </c>
      <c r="R630" s="3">
        <v>0</v>
      </c>
      <c r="S630" s="1" t="s">
        <v>44</v>
      </c>
      <c r="T630" s="1" t="s">
        <v>45</v>
      </c>
      <c r="U630" s="1" t="s">
        <v>1403</v>
      </c>
      <c r="V630" s="1" t="s">
        <v>46</v>
      </c>
      <c r="W630" s="1" t="s">
        <v>81</v>
      </c>
      <c r="X630" s="1" t="s">
        <v>1404</v>
      </c>
      <c r="Y630" s="1" t="s">
        <v>83</v>
      </c>
      <c r="Z630" s="1" t="s">
        <v>1405</v>
      </c>
      <c r="AA630" s="1" t="s">
        <v>51</v>
      </c>
      <c r="AB630" s="1" t="s">
        <v>1406</v>
      </c>
      <c r="AC630" s="1" t="s">
        <v>37</v>
      </c>
    </row>
    <row r="631" spans="1:29" hidden="1" x14ac:dyDescent="0.25">
      <c r="A631" s="1" t="s">
        <v>33</v>
      </c>
      <c r="B631" s="1" t="s">
        <v>34</v>
      </c>
      <c r="C631" s="2">
        <v>44985</v>
      </c>
      <c r="D631" s="1" t="s">
        <v>73</v>
      </c>
      <c r="E631" s="1" t="s">
        <v>74</v>
      </c>
      <c r="F631" s="1" t="s">
        <v>37</v>
      </c>
      <c r="G631" s="1" t="s">
        <v>1403</v>
      </c>
      <c r="H631" s="1" t="s">
        <v>76</v>
      </c>
      <c r="I631" s="3">
        <v>386668</v>
      </c>
      <c r="J631" s="3">
        <v>0</v>
      </c>
      <c r="K631" s="1" t="s">
        <v>40</v>
      </c>
      <c r="L631" s="1" t="s">
        <v>117</v>
      </c>
      <c r="M631" s="1" t="s">
        <v>118</v>
      </c>
      <c r="N631" s="1" t="s">
        <v>79</v>
      </c>
      <c r="O631" s="1" t="s">
        <v>80</v>
      </c>
      <c r="P631" s="1" t="s">
        <v>43</v>
      </c>
      <c r="Q631" s="1" t="s">
        <v>43</v>
      </c>
      <c r="R631" s="3">
        <v>0</v>
      </c>
      <c r="S631" s="1" t="s">
        <v>44</v>
      </c>
      <c r="T631" s="1" t="s">
        <v>45</v>
      </c>
      <c r="U631" s="1" t="s">
        <v>1403</v>
      </c>
      <c r="V631" s="1" t="s">
        <v>46</v>
      </c>
      <c r="W631" s="1" t="s">
        <v>81</v>
      </c>
      <c r="X631" s="1" t="s">
        <v>1404</v>
      </c>
      <c r="Y631" s="1" t="s">
        <v>83</v>
      </c>
      <c r="Z631" s="1" t="s">
        <v>1405</v>
      </c>
      <c r="AA631" s="1" t="s">
        <v>51</v>
      </c>
      <c r="AB631" s="1" t="s">
        <v>1406</v>
      </c>
      <c r="AC631" s="1" t="s">
        <v>37</v>
      </c>
    </row>
    <row r="632" spans="1:29" hidden="1" x14ac:dyDescent="0.25">
      <c r="A632" s="1" t="s">
        <v>33</v>
      </c>
      <c r="B632" s="1" t="s">
        <v>34</v>
      </c>
      <c r="C632" s="2">
        <v>44985</v>
      </c>
      <c r="D632" s="1" t="s">
        <v>73</v>
      </c>
      <c r="E632" s="1" t="s">
        <v>74</v>
      </c>
      <c r="F632" s="1" t="s">
        <v>37</v>
      </c>
      <c r="G632" s="1" t="s">
        <v>1403</v>
      </c>
      <c r="H632" s="1" t="s">
        <v>76</v>
      </c>
      <c r="I632" s="3">
        <v>38667</v>
      </c>
      <c r="J632" s="3">
        <v>0</v>
      </c>
      <c r="K632" s="1" t="s">
        <v>40</v>
      </c>
      <c r="L632" s="1" t="s">
        <v>127</v>
      </c>
      <c r="M632" s="1" t="s">
        <v>128</v>
      </c>
      <c r="N632" s="1" t="s">
        <v>79</v>
      </c>
      <c r="O632" s="1" t="s">
        <v>80</v>
      </c>
      <c r="P632" s="1" t="s">
        <v>43</v>
      </c>
      <c r="Q632" s="1" t="s">
        <v>43</v>
      </c>
      <c r="R632" s="3">
        <v>0</v>
      </c>
      <c r="S632" s="1" t="s">
        <v>44</v>
      </c>
      <c r="T632" s="1" t="s">
        <v>45</v>
      </c>
      <c r="U632" s="1" t="s">
        <v>1403</v>
      </c>
      <c r="V632" s="1" t="s">
        <v>46</v>
      </c>
      <c r="W632" s="1" t="s">
        <v>81</v>
      </c>
      <c r="X632" s="1" t="s">
        <v>1404</v>
      </c>
      <c r="Y632" s="1" t="s">
        <v>83</v>
      </c>
      <c r="Z632" s="1" t="s">
        <v>1405</v>
      </c>
      <c r="AA632" s="1" t="s">
        <v>51</v>
      </c>
      <c r="AB632" s="1" t="s">
        <v>1406</v>
      </c>
      <c r="AC632" s="1" t="s">
        <v>37</v>
      </c>
    </row>
    <row r="633" spans="1:29" hidden="1" x14ac:dyDescent="0.25">
      <c r="A633" s="1" t="s">
        <v>33</v>
      </c>
      <c r="B633" s="1" t="s">
        <v>34</v>
      </c>
      <c r="C633" s="2">
        <v>44985</v>
      </c>
      <c r="D633" s="1" t="s">
        <v>73</v>
      </c>
      <c r="E633" s="1" t="s">
        <v>74</v>
      </c>
      <c r="F633" s="1" t="s">
        <v>37</v>
      </c>
      <c r="G633" s="1" t="s">
        <v>1403</v>
      </c>
      <c r="H633" s="1" t="s">
        <v>76</v>
      </c>
      <c r="I633" s="3">
        <v>38667</v>
      </c>
      <c r="J633" s="3">
        <v>0</v>
      </c>
      <c r="K633" s="1" t="s">
        <v>40</v>
      </c>
      <c r="L633" s="1" t="s">
        <v>152</v>
      </c>
      <c r="M633" s="1" t="s">
        <v>153</v>
      </c>
      <c r="N633" s="1" t="s">
        <v>79</v>
      </c>
      <c r="O633" s="1" t="s">
        <v>80</v>
      </c>
      <c r="P633" s="1" t="s">
        <v>43</v>
      </c>
      <c r="Q633" s="1" t="s">
        <v>43</v>
      </c>
      <c r="R633" s="3">
        <v>0</v>
      </c>
      <c r="S633" s="1" t="s">
        <v>44</v>
      </c>
      <c r="T633" s="1" t="s">
        <v>45</v>
      </c>
      <c r="U633" s="1" t="s">
        <v>1403</v>
      </c>
      <c r="V633" s="1" t="s">
        <v>46</v>
      </c>
      <c r="W633" s="1" t="s">
        <v>81</v>
      </c>
      <c r="X633" s="1" t="s">
        <v>1404</v>
      </c>
      <c r="Y633" s="1" t="s">
        <v>83</v>
      </c>
      <c r="Z633" s="1" t="s">
        <v>1405</v>
      </c>
      <c r="AA633" s="1" t="s">
        <v>51</v>
      </c>
      <c r="AB633" s="1" t="s">
        <v>1406</v>
      </c>
      <c r="AC633" s="1" t="s">
        <v>37</v>
      </c>
    </row>
    <row r="634" spans="1:29" hidden="1" x14ac:dyDescent="0.25">
      <c r="A634" s="1" t="s">
        <v>33</v>
      </c>
      <c r="B634" s="1" t="s">
        <v>34</v>
      </c>
      <c r="C634" s="2">
        <v>44985</v>
      </c>
      <c r="D634" s="1" t="s">
        <v>73</v>
      </c>
      <c r="E634" s="1" t="s">
        <v>74</v>
      </c>
      <c r="F634" s="1" t="s">
        <v>37</v>
      </c>
      <c r="G634" s="1" t="s">
        <v>1403</v>
      </c>
      <c r="H634" s="1" t="s">
        <v>76</v>
      </c>
      <c r="I634" s="3">
        <v>38667</v>
      </c>
      <c r="J634" s="3">
        <v>0</v>
      </c>
      <c r="K634" s="1" t="s">
        <v>40</v>
      </c>
      <c r="L634" s="1" t="s">
        <v>559</v>
      </c>
      <c r="M634" s="1" t="s">
        <v>560</v>
      </c>
      <c r="N634" s="1" t="s">
        <v>79</v>
      </c>
      <c r="O634" s="1" t="s">
        <v>80</v>
      </c>
      <c r="P634" s="1" t="s">
        <v>43</v>
      </c>
      <c r="Q634" s="1" t="s">
        <v>43</v>
      </c>
      <c r="R634" s="3">
        <v>0</v>
      </c>
      <c r="S634" s="1" t="s">
        <v>44</v>
      </c>
      <c r="T634" s="1" t="s">
        <v>45</v>
      </c>
      <c r="U634" s="1" t="s">
        <v>1403</v>
      </c>
      <c r="V634" s="1" t="s">
        <v>46</v>
      </c>
      <c r="W634" s="1" t="s">
        <v>81</v>
      </c>
      <c r="X634" s="1" t="s">
        <v>1404</v>
      </c>
      <c r="Y634" s="1" t="s">
        <v>83</v>
      </c>
      <c r="Z634" s="1" t="s">
        <v>1405</v>
      </c>
      <c r="AA634" s="1" t="s">
        <v>51</v>
      </c>
      <c r="AB634" s="1" t="s">
        <v>1407</v>
      </c>
      <c r="AC634" s="1" t="s">
        <v>37</v>
      </c>
    </row>
    <row r="635" spans="1:29" hidden="1" x14ac:dyDescent="0.25">
      <c r="A635" s="1" t="s">
        <v>33</v>
      </c>
      <c r="B635" s="1" t="s">
        <v>34</v>
      </c>
      <c r="C635" s="2">
        <v>44985</v>
      </c>
      <c r="D635" s="1" t="s">
        <v>73</v>
      </c>
      <c r="E635" s="1" t="s">
        <v>74</v>
      </c>
      <c r="F635" s="1" t="s">
        <v>37</v>
      </c>
      <c r="G635" s="1" t="s">
        <v>1403</v>
      </c>
      <c r="H635" s="1" t="s">
        <v>76</v>
      </c>
      <c r="I635" s="3">
        <v>270667</v>
      </c>
      <c r="J635" s="3">
        <v>0</v>
      </c>
      <c r="K635" s="1" t="s">
        <v>40</v>
      </c>
      <c r="L635" s="1" t="s">
        <v>559</v>
      </c>
      <c r="M635" s="1" t="s">
        <v>560</v>
      </c>
      <c r="N635" s="1" t="s">
        <v>79</v>
      </c>
      <c r="O635" s="1" t="s">
        <v>80</v>
      </c>
      <c r="P635" s="1" t="s">
        <v>43</v>
      </c>
      <c r="Q635" s="1" t="s">
        <v>43</v>
      </c>
      <c r="R635" s="3">
        <v>0</v>
      </c>
      <c r="S635" s="1" t="s">
        <v>44</v>
      </c>
      <c r="T635" s="1" t="s">
        <v>45</v>
      </c>
      <c r="U635" s="1" t="s">
        <v>1403</v>
      </c>
      <c r="V635" s="1" t="s">
        <v>46</v>
      </c>
      <c r="W635" s="1" t="s">
        <v>81</v>
      </c>
      <c r="X635" s="1" t="s">
        <v>1404</v>
      </c>
      <c r="Y635" s="1" t="s">
        <v>83</v>
      </c>
      <c r="Z635" s="1" t="s">
        <v>1405</v>
      </c>
      <c r="AA635" s="1" t="s">
        <v>51</v>
      </c>
      <c r="AB635" s="1" t="s">
        <v>1407</v>
      </c>
      <c r="AC635" s="1" t="s">
        <v>37</v>
      </c>
    </row>
    <row r="636" spans="1:29" hidden="1" x14ac:dyDescent="0.25">
      <c r="A636" s="1" t="s">
        <v>33</v>
      </c>
      <c r="B636" s="1" t="s">
        <v>34</v>
      </c>
      <c r="C636" s="2">
        <v>44985</v>
      </c>
      <c r="D636" s="1" t="s">
        <v>73</v>
      </c>
      <c r="E636" s="1" t="s">
        <v>74</v>
      </c>
      <c r="F636" s="1" t="s">
        <v>37</v>
      </c>
      <c r="G636" s="1" t="s">
        <v>1403</v>
      </c>
      <c r="H636" s="1" t="s">
        <v>76</v>
      </c>
      <c r="I636" s="3">
        <v>580000</v>
      </c>
      <c r="J636" s="3">
        <v>0</v>
      </c>
      <c r="K636" s="1" t="s">
        <v>40</v>
      </c>
      <c r="L636" s="1" t="s">
        <v>416</v>
      </c>
      <c r="M636" s="1" t="s">
        <v>417</v>
      </c>
      <c r="N636" s="1" t="s">
        <v>79</v>
      </c>
      <c r="O636" s="1" t="s">
        <v>80</v>
      </c>
      <c r="P636" s="1" t="s">
        <v>43</v>
      </c>
      <c r="Q636" s="1" t="s">
        <v>43</v>
      </c>
      <c r="R636" s="3">
        <v>0</v>
      </c>
      <c r="S636" s="1" t="s">
        <v>44</v>
      </c>
      <c r="T636" s="1" t="s">
        <v>45</v>
      </c>
      <c r="U636" s="1" t="s">
        <v>1403</v>
      </c>
      <c r="V636" s="1" t="s">
        <v>46</v>
      </c>
      <c r="W636" s="1" t="s">
        <v>81</v>
      </c>
      <c r="X636" s="1" t="s">
        <v>1404</v>
      </c>
      <c r="Y636" s="1" t="s">
        <v>83</v>
      </c>
      <c r="Z636" s="1" t="s">
        <v>1405</v>
      </c>
      <c r="AA636" s="1" t="s">
        <v>51</v>
      </c>
      <c r="AB636" s="1" t="s">
        <v>1407</v>
      </c>
      <c r="AC636" s="1" t="s">
        <v>37</v>
      </c>
    </row>
    <row r="637" spans="1:29" hidden="1" x14ac:dyDescent="0.25">
      <c r="A637" s="1" t="s">
        <v>33</v>
      </c>
      <c r="B637" s="1" t="s">
        <v>34</v>
      </c>
      <c r="C637" s="2">
        <v>44985</v>
      </c>
      <c r="D637" s="1" t="s">
        <v>73</v>
      </c>
      <c r="E637" s="1" t="s">
        <v>74</v>
      </c>
      <c r="F637" s="1" t="s">
        <v>37</v>
      </c>
      <c r="G637" s="1" t="s">
        <v>1403</v>
      </c>
      <c r="H637" s="1" t="s">
        <v>76</v>
      </c>
      <c r="I637" s="3">
        <v>232000</v>
      </c>
      <c r="J637" s="3">
        <v>0</v>
      </c>
      <c r="K637" s="1" t="s">
        <v>40</v>
      </c>
      <c r="L637" s="1" t="s">
        <v>416</v>
      </c>
      <c r="M637" s="1" t="s">
        <v>417</v>
      </c>
      <c r="N637" s="1" t="s">
        <v>79</v>
      </c>
      <c r="O637" s="1" t="s">
        <v>80</v>
      </c>
      <c r="P637" s="1" t="s">
        <v>43</v>
      </c>
      <c r="Q637" s="1" t="s">
        <v>43</v>
      </c>
      <c r="R637" s="3">
        <v>0</v>
      </c>
      <c r="S637" s="1" t="s">
        <v>44</v>
      </c>
      <c r="T637" s="1" t="s">
        <v>45</v>
      </c>
      <c r="U637" s="1" t="s">
        <v>1403</v>
      </c>
      <c r="V637" s="1" t="s">
        <v>46</v>
      </c>
      <c r="W637" s="1" t="s">
        <v>81</v>
      </c>
      <c r="X637" s="1" t="s">
        <v>1404</v>
      </c>
      <c r="Y637" s="1" t="s">
        <v>83</v>
      </c>
      <c r="Z637" s="1" t="s">
        <v>1405</v>
      </c>
      <c r="AA637" s="1" t="s">
        <v>51</v>
      </c>
      <c r="AB637" s="1" t="s">
        <v>1407</v>
      </c>
      <c r="AC637" s="1" t="s">
        <v>37</v>
      </c>
    </row>
    <row r="638" spans="1:29" hidden="1" x14ac:dyDescent="0.25">
      <c r="A638" s="1" t="s">
        <v>33</v>
      </c>
      <c r="B638" s="1" t="s">
        <v>34</v>
      </c>
      <c r="C638" s="2">
        <v>44985</v>
      </c>
      <c r="D638" s="1" t="s">
        <v>73</v>
      </c>
      <c r="E638" s="1" t="s">
        <v>74</v>
      </c>
      <c r="F638" s="1" t="s">
        <v>37</v>
      </c>
      <c r="G638" s="1" t="s">
        <v>1403</v>
      </c>
      <c r="H638" s="1" t="s">
        <v>76</v>
      </c>
      <c r="I638" s="3">
        <v>38667</v>
      </c>
      <c r="J638" s="3">
        <v>0</v>
      </c>
      <c r="K638" s="1" t="s">
        <v>40</v>
      </c>
      <c r="L638" s="1" t="s">
        <v>408</v>
      </c>
      <c r="M638" s="1" t="s">
        <v>409</v>
      </c>
      <c r="N638" s="1" t="s">
        <v>79</v>
      </c>
      <c r="O638" s="1" t="s">
        <v>80</v>
      </c>
      <c r="P638" s="1" t="s">
        <v>43</v>
      </c>
      <c r="Q638" s="1" t="s">
        <v>43</v>
      </c>
      <c r="R638" s="3">
        <v>0</v>
      </c>
      <c r="S638" s="1" t="s">
        <v>44</v>
      </c>
      <c r="T638" s="1" t="s">
        <v>45</v>
      </c>
      <c r="U638" s="1" t="s">
        <v>1403</v>
      </c>
      <c r="V638" s="1" t="s">
        <v>46</v>
      </c>
      <c r="W638" s="1" t="s">
        <v>81</v>
      </c>
      <c r="X638" s="1" t="s">
        <v>1404</v>
      </c>
      <c r="Y638" s="1" t="s">
        <v>83</v>
      </c>
      <c r="Z638" s="1" t="s">
        <v>1405</v>
      </c>
      <c r="AA638" s="1" t="s">
        <v>51</v>
      </c>
      <c r="AB638" s="1" t="s">
        <v>1407</v>
      </c>
      <c r="AC638" s="1" t="s">
        <v>37</v>
      </c>
    </row>
    <row r="639" spans="1:29" hidden="1" x14ac:dyDescent="0.25">
      <c r="A639" s="1" t="s">
        <v>33</v>
      </c>
      <c r="B639" s="1" t="s">
        <v>34</v>
      </c>
      <c r="C639" s="2">
        <v>44985</v>
      </c>
      <c r="D639" s="1" t="s">
        <v>73</v>
      </c>
      <c r="E639" s="1" t="s">
        <v>74</v>
      </c>
      <c r="F639" s="1" t="s">
        <v>37</v>
      </c>
      <c r="G639" s="1" t="s">
        <v>1403</v>
      </c>
      <c r="H639" s="1" t="s">
        <v>76</v>
      </c>
      <c r="I639" s="3">
        <v>77334</v>
      </c>
      <c r="J639" s="3">
        <v>0</v>
      </c>
      <c r="K639" s="1" t="s">
        <v>40</v>
      </c>
      <c r="L639" s="1" t="s">
        <v>408</v>
      </c>
      <c r="M639" s="1" t="s">
        <v>409</v>
      </c>
      <c r="N639" s="1" t="s">
        <v>79</v>
      </c>
      <c r="O639" s="1" t="s">
        <v>80</v>
      </c>
      <c r="P639" s="1" t="s">
        <v>43</v>
      </c>
      <c r="Q639" s="1" t="s">
        <v>43</v>
      </c>
      <c r="R639" s="3">
        <v>0</v>
      </c>
      <c r="S639" s="1" t="s">
        <v>44</v>
      </c>
      <c r="T639" s="1" t="s">
        <v>45</v>
      </c>
      <c r="U639" s="1" t="s">
        <v>1403</v>
      </c>
      <c r="V639" s="1" t="s">
        <v>46</v>
      </c>
      <c r="W639" s="1" t="s">
        <v>81</v>
      </c>
      <c r="X639" s="1" t="s">
        <v>1404</v>
      </c>
      <c r="Y639" s="1" t="s">
        <v>83</v>
      </c>
      <c r="Z639" s="1" t="s">
        <v>1405</v>
      </c>
      <c r="AA639" s="1" t="s">
        <v>51</v>
      </c>
      <c r="AB639" s="1" t="s">
        <v>1407</v>
      </c>
      <c r="AC639" s="1" t="s">
        <v>37</v>
      </c>
    </row>
    <row r="640" spans="1:29" hidden="1" x14ac:dyDescent="0.25">
      <c r="A640" s="1" t="s">
        <v>33</v>
      </c>
      <c r="B640" s="1" t="s">
        <v>34</v>
      </c>
      <c r="C640" s="2">
        <v>44985</v>
      </c>
      <c r="D640" s="1" t="s">
        <v>73</v>
      </c>
      <c r="E640" s="1" t="s">
        <v>74</v>
      </c>
      <c r="F640" s="1" t="s">
        <v>37</v>
      </c>
      <c r="G640" s="1" t="s">
        <v>1403</v>
      </c>
      <c r="H640" s="1" t="s">
        <v>76</v>
      </c>
      <c r="I640" s="3">
        <v>38667</v>
      </c>
      <c r="J640" s="3">
        <v>0</v>
      </c>
      <c r="K640" s="1" t="s">
        <v>40</v>
      </c>
      <c r="L640" s="1" t="s">
        <v>1401</v>
      </c>
      <c r="M640" s="1" t="s">
        <v>810</v>
      </c>
      <c r="N640" s="1" t="s">
        <v>79</v>
      </c>
      <c r="O640" s="1" t="s">
        <v>80</v>
      </c>
      <c r="P640" s="1" t="s">
        <v>43</v>
      </c>
      <c r="Q640" s="1" t="s">
        <v>43</v>
      </c>
      <c r="R640" s="3">
        <v>0</v>
      </c>
      <c r="S640" s="1" t="s">
        <v>44</v>
      </c>
      <c r="T640" s="1" t="s">
        <v>45</v>
      </c>
      <c r="U640" s="1" t="s">
        <v>1403</v>
      </c>
      <c r="V640" s="1" t="s">
        <v>46</v>
      </c>
      <c r="W640" s="1" t="s">
        <v>81</v>
      </c>
      <c r="X640" s="1" t="s">
        <v>1404</v>
      </c>
      <c r="Y640" s="1" t="s">
        <v>83</v>
      </c>
      <c r="Z640" s="1" t="s">
        <v>1405</v>
      </c>
      <c r="AA640" s="1" t="s">
        <v>51</v>
      </c>
      <c r="AB640" s="1" t="s">
        <v>1406</v>
      </c>
      <c r="AC640" s="1" t="s">
        <v>37</v>
      </c>
    </row>
    <row r="641" spans="1:29" hidden="1" x14ac:dyDescent="0.25">
      <c r="A641" s="1" t="s">
        <v>33</v>
      </c>
      <c r="B641" s="1" t="s">
        <v>34</v>
      </c>
      <c r="C641" s="2">
        <v>44985</v>
      </c>
      <c r="D641" s="1" t="s">
        <v>73</v>
      </c>
      <c r="E641" s="1" t="s">
        <v>74</v>
      </c>
      <c r="F641" s="1" t="s">
        <v>37</v>
      </c>
      <c r="G641" s="1" t="s">
        <v>1403</v>
      </c>
      <c r="H641" s="1" t="s">
        <v>76</v>
      </c>
      <c r="I641" s="3">
        <v>116001</v>
      </c>
      <c r="J641" s="3">
        <v>0</v>
      </c>
      <c r="K641" s="1" t="s">
        <v>40</v>
      </c>
      <c r="L641" s="1" t="s">
        <v>133</v>
      </c>
      <c r="M641" s="1" t="s">
        <v>134</v>
      </c>
      <c r="N641" s="1" t="s">
        <v>79</v>
      </c>
      <c r="O641" s="1" t="s">
        <v>80</v>
      </c>
      <c r="P641" s="1" t="s">
        <v>43</v>
      </c>
      <c r="Q641" s="1" t="s">
        <v>43</v>
      </c>
      <c r="R641" s="3">
        <v>0</v>
      </c>
      <c r="S641" s="1" t="s">
        <v>44</v>
      </c>
      <c r="T641" s="1" t="s">
        <v>45</v>
      </c>
      <c r="U641" s="1" t="s">
        <v>1403</v>
      </c>
      <c r="V641" s="1" t="s">
        <v>46</v>
      </c>
      <c r="W641" s="1" t="s">
        <v>81</v>
      </c>
      <c r="X641" s="1" t="s">
        <v>1404</v>
      </c>
      <c r="Y641" s="1" t="s">
        <v>83</v>
      </c>
      <c r="Z641" s="1" t="s">
        <v>1405</v>
      </c>
      <c r="AA641" s="1" t="s">
        <v>51</v>
      </c>
      <c r="AB641" s="1" t="s">
        <v>1406</v>
      </c>
      <c r="AC641" s="1" t="s">
        <v>37</v>
      </c>
    </row>
    <row r="642" spans="1:29" hidden="1" x14ac:dyDescent="0.25">
      <c r="A642" s="1" t="s">
        <v>33</v>
      </c>
      <c r="B642" s="1" t="s">
        <v>34</v>
      </c>
      <c r="C642" s="2">
        <v>44985</v>
      </c>
      <c r="D642" s="1" t="s">
        <v>73</v>
      </c>
      <c r="E642" s="1" t="s">
        <v>74</v>
      </c>
      <c r="F642" s="1" t="s">
        <v>37</v>
      </c>
      <c r="G642" s="1" t="s">
        <v>1403</v>
      </c>
      <c r="H642" s="1" t="s">
        <v>76</v>
      </c>
      <c r="I642" s="3">
        <v>502667</v>
      </c>
      <c r="J642" s="3">
        <v>0</v>
      </c>
      <c r="K642" s="1" t="s">
        <v>40</v>
      </c>
      <c r="L642" s="1" t="s">
        <v>133</v>
      </c>
      <c r="M642" s="1" t="s">
        <v>134</v>
      </c>
      <c r="N642" s="1" t="s">
        <v>79</v>
      </c>
      <c r="O642" s="1" t="s">
        <v>80</v>
      </c>
      <c r="P642" s="1" t="s">
        <v>43</v>
      </c>
      <c r="Q642" s="1" t="s">
        <v>43</v>
      </c>
      <c r="R642" s="3">
        <v>0</v>
      </c>
      <c r="S642" s="1" t="s">
        <v>44</v>
      </c>
      <c r="T642" s="1" t="s">
        <v>45</v>
      </c>
      <c r="U642" s="1" t="s">
        <v>1403</v>
      </c>
      <c r="V642" s="1" t="s">
        <v>46</v>
      </c>
      <c r="W642" s="1" t="s">
        <v>81</v>
      </c>
      <c r="X642" s="1" t="s">
        <v>1404</v>
      </c>
      <c r="Y642" s="1" t="s">
        <v>83</v>
      </c>
      <c r="Z642" s="1" t="s">
        <v>1405</v>
      </c>
      <c r="AA642" s="1" t="s">
        <v>51</v>
      </c>
      <c r="AB642" s="1" t="s">
        <v>1406</v>
      </c>
      <c r="AC642" s="1" t="s">
        <v>37</v>
      </c>
    </row>
    <row r="643" spans="1:29" hidden="1" x14ac:dyDescent="0.25">
      <c r="A643" s="1" t="s">
        <v>33</v>
      </c>
      <c r="B643" s="1" t="s">
        <v>34</v>
      </c>
      <c r="C643" s="2">
        <v>44985</v>
      </c>
      <c r="D643" s="1" t="s">
        <v>73</v>
      </c>
      <c r="E643" s="1" t="s">
        <v>74</v>
      </c>
      <c r="F643" s="1" t="s">
        <v>37</v>
      </c>
      <c r="G643" s="1" t="s">
        <v>1403</v>
      </c>
      <c r="H643" s="1" t="s">
        <v>76</v>
      </c>
      <c r="I643" s="3">
        <v>38667</v>
      </c>
      <c r="J643" s="3">
        <v>0</v>
      </c>
      <c r="K643" s="1" t="s">
        <v>40</v>
      </c>
      <c r="L643" s="1" t="s">
        <v>1402</v>
      </c>
      <c r="M643" s="1" t="s">
        <v>837</v>
      </c>
      <c r="N643" s="1" t="s">
        <v>79</v>
      </c>
      <c r="O643" s="1" t="s">
        <v>80</v>
      </c>
      <c r="P643" s="1" t="s">
        <v>43</v>
      </c>
      <c r="Q643" s="1" t="s">
        <v>43</v>
      </c>
      <c r="R643" s="3">
        <v>0</v>
      </c>
      <c r="S643" s="1" t="s">
        <v>44</v>
      </c>
      <c r="T643" s="1" t="s">
        <v>45</v>
      </c>
      <c r="U643" s="1" t="s">
        <v>1403</v>
      </c>
      <c r="V643" s="1" t="s">
        <v>46</v>
      </c>
      <c r="W643" s="1" t="s">
        <v>81</v>
      </c>
      <c r="X643" s="1" t="s">
        <v>1404</v>
      </c>
      <c r="Y643" s="1" t="s">
        <v>83</v>
      </c>
      <c r="Z643" s="1" t="s">
        <v>1405</v>
      </c>
      <c r="AA643" s="1" t="s">
        <v>51</v>
      </c>
      <c r="AB643" s="1" t="s">
        <v>1407</v>
      </c>
      <c r="AC643" s="1" t="s">
        <v>37</v>
      </c>
    </row>
    <row r="644" spans="1:29" hidden="1" x14ac:dyDescent="0.25">
      <c r="A644" s="1" t="s">
        <v>33</v>
      </c>
      <c r="B644" s="1" t="s">
        <v>34</v>
      </c>
      <c r="C644" s="2">
        <v>44985</v>
      </c>
      <c r="D644" s="1" t="s">
        <v>73</v>
      </c>
      <c r="E644" s="1" t="s">
        <v>74</v>
      </c>
      <c r="F644" s="1" t="s">
        <v>37</v>
      </c>
      <c r="G644" s="1" t="s">
        <v>1403</v>
      </c>
      <c r="H644" s="1" t="s">
        <v>76</v>
      </c>
      <c r="I644" s="3">
        <v>514488</v>
      </c>
      <c r="J644" s="3">
        <v>0</v>
      </c>
      <c r="K644" s="1" t="s">
        <v>40</v>
      </c>
      <c r="L644" s="1" t="s">
        <v>649</v>
      </c>
      <c r="M644" s="1" t="s">
        <v>650</v>
      </c>
      <c r="N644" s="1" t="s">
        <v>79</v>
      </c>
      <c r="O644" s="1" t="s">
        <v>80</v>
      </c>
      <c r="P644" s="1" t="s">
        <v>43</v>
      </c>
      <c r="Q644" s="1" t="s">
        <v>43</v>
      </c>
      <c r="R644" s="3">
        <v>0</v>
      </c>
      <c r="S644" s="1" t="s">
        <v>44</v>
      </c>
      <c r="T644" s="1" t="s">
        <v>45</v>
      </c>
      <c r="U644" s="1" t="s">
        <v>1403</v>
      </c>
      <c r="V644" s="1" t="s">
        <v>46</v>
      </c>
      <c r="W644" s="1" t="s">
        <v>81</v>
      </c>
      <c r="X644" s="1" t="s">
        <v>1404</v>
      </c>
      <c r="Y644" s="1" t="s">
        <v>83</v>
      </c>
      <c r="Z644" s="1" t="s">
        <v>1405</v>
      </c>
      <c r="AA644" s="1" t="s">
        <v>51</v>
      </c>
      <c r="AB644" s="1" t="s">
        <v>1407</v>
      </c>
      <c r="AC644" s="1" t="s">
        <v>37</v>
      </c>
    </row>
    <row r="645" spans="1:29" hidden="1" x14ac:dyDescent="0.25">
      <c r="A645" s="1" t="s">
        <v>33</v>
      </c>
      <c r="B645" s="1" t="s">
        <v>34</v>
      </c>
      <c r="C645" s="2">
        <v>44985</v>
      </c>
      <c r="D645" s="1" t="s">
        <v>73</v>
      </c>
      <c r="E645" s="1" t="s">
        <v>74</v>
      </c>
      <c r="F645" s="1" t="s">
        <v>37</v>
      </c>
      <c r="G645" s="1" t="s">
        <v>1403</v>
      </c>
      <c r="H645" s="1" t="s">
        <v>76</v>
      </c>
      <c r="I645" s="3">
        <v>38667</v>
      </c>
      <c r="J645" s="3">
        <v>0</v>
      </c>
      <c r="K645" s="1" t="s">
        <v>40</v>
      </c>
      <c r="L645" s="1" t="s">
        <v>438</v>
      </c>
      <c r="M645" s="1" t="s">
        <v>439</v>
      </c>
      <c r="N645" s="1" t="s">
        <v>79</v>
      </c>
      <c r="O645" s="1" t="s">
        <v>80</v>
      </c>
      <c r="P645" s="1" t="s">
        <v>43</v>
      </c>
      <c r="Q645" s="1" t="s">
        <v>43</v>
      </c>
      <c r="R645" s="3">
        <v>0</v>
      </c>
      <c r="S645" s="1" t="s">
        <v>44</v>
      </c>
      <c r="T645" s="1" t="s">
        <v>45</v>
      </c>
      <c r="U645" s="1" t="s">
        <v>1403</v>
      </c>
      <c r="V645" s="1" t="s">
        <v>46</v>
      </c>
      <c r="W645" s="1" t="s">
        <v>81</v>
      </c>
      <c r="X645" s="1" t="s">
        <v>1404</v>
      </c>
      <c r="Y645" s="1" t="s">
        <v>83</v>
      </c>
      <c r="Z645" s="1" t="s">
        <v>1405</v>
      </c>
      <c r="AA645" s="1" t="s">
        <v>51</v>
      </c>
      <c r="AB645" s="1" t="s">
        <v>1407</v>
      </c>
      <c r="AC645" s="1" t="s">
        <v>37</v>
      </c>
    </row>
    <row r="646" spans="1:29" hidden="1" x14ac:dyDescent="0.25">
      <c r="A646" s="1" t="s">
        <v>33</v>
      </c>
      <c r="B646" s="1" t="s">
        <v>34</v>
      </c>
      <c r="C646" s="2">
        <v>44985</v>
      </c>
      <c r="D646" s="1" t="s">
        <v>73</v>
      </c>
      <c r="E646" s="1" t="s">
        <v>74</v>
      </c>
      <c r="F646" s="1" t="s">
        <v>37</v>
      </c>
      <c r="G646" s="1" t="s">
        <v>1403</v>
      </c>
      <c r="H646" s="1" t="s">
        <v>76</v>
      </c>
      <c r="I646" s="3">
        <v>401082</v>
      </c>
      <c r="J646" s="3">
        <v>0</v>
      </c>
      <c r="K646" s="1" t="s">
        <v>40</v>
      </c>
      <c r="L646" s="1" t="s">
        <v>666</v>
      </c>
      <c r="M646" s="1" t="s">
        <v>667</v>
      </c>
      <c r="N646" s="1" t="s">
        <v>79</v>
      </c>
      <c r="O646" s="1" t="s">
        <v>80</v>
      </c>
      <c r="P646" s="1" t="s">
        <v>43</v>
      </c>
      <c r="Q646" s="1" t="s">
        <v>43</v>
      </c>
      <c r="R646" s="3">
        <v>0</v>
      </c>
      <c r="S646" s="1" t="s">
        <v>44</v>
      </c>
      <c r="T646" s="1" t="s">
        <v>45</v>
      </c>
      <c r="U646" s="1" t="s">
        <v>1403</v>
      </c>
      <c r="V646" s="1" t="s">
        <v>46</v>
      </c>
      <c r="W646" s="1" t="s">
        <v>81</v>
      </c>
      <c r="X646" s="1" t="s">
        <v>1404</v>
      </c>
      <c r="Y646" s="1" t="s">
        <v>83</v>
      </c>
      <c r="Z646" s="1" t="s">
        <v>1405</v>
      </c>
      <c r="AA646" s="1" t="s">
        <v>51</v>
      </c>
      <c r="AB646" s="1" t="s">
        <v>1407</v>
      </c>
      <c r="AC646" s="1" t="s">
        <v>37</v>
      </c>
    </row>
    <row r="647" spans="1:29" hidden="1" x14ac:dyDescent="0.25">
      <c r="A647" s="1" t="s">
        <v>33</v>
      </c>
      <c r="B647" s="1" t="s">
        <v>34</v>
      </c>
      <c r="C647" s="2">
        <v>44985</v>
      </c>
      <c r="D647" s="1" t="s">
        <v>73</v>
      </c>
      <c r="E647" s="1" t="s">
        <v>74</v>
      </c>
      <c r="F647" s="1" t="s">
        <v>37</v>
      </c>
      <c r="G647" s="1" t="s">
        <v>1403</v>
      </c>
      <c r="H647" s="1" t="s">
        <v>76</v>
      </c>
      <c r="I647" s="3">
        <v>502667</v>
      </c>
      <c r="J647" s="3">
        <v>0</v>
      </c>
      <c r="K647" s="1" t="s">
        <v>40</v>
      </c>
      <c r="L647" s="1" t="s">
        <v>669</v>
      </c>
      <c r="M647" s="1" t="s">
        <v>670</v>
      </c>
      <c r="N647" s="1" t="s">
        <v>79</v>
      </c>
      <c r="O647" s="1" t="s">
        <v>80</v>
      </c>
      <c r="P647" s="1" t="s">
        <v>43</v>
      </c>
      <c r="Q647" s="1" t="s">
        <v>43</v>
      </c>
      <c r="R647" s="3">
        <v>0</v>
      </c>
      <c r="S647" s="1" t="s">
        <v>44</v>
      </c>
      <c r="T647" s="1" t="s">
        <v>45</v>
      </c>
      <c r="U647" s="1" t="s">
        <v>1403</v>
      </c>
      <c r="V647" s="1" t="s">
        <v>46</v>
      </c>
      <c r="W647" s="1" t="s">
        <v>81</v>
      </c>
      <c r="X647" s="1" t="s">
        <v>1404</v>
      </c>
      <c r="Y647" s="1" t="s">
        <v>83</v>
      </c>
      <c r="Z647" s="1" t="s">
        <v>1405</v>
      </c>
      <c r="AA647" s="1" t="s">
        <v>51</v>
      </c>
      <c r="AB647" s="1" t="s">
        <v>1407</v>
      </c>
      <c r="AC647" s="1" t="s">
        <v>37</v>
      </c>
    </row>
    <row r="648" spans="1:29" hidden="1" x14ac:dyDescent="0.25">
      <c r="A648" s="1" t="s">
        <v>33</v>
      </c>
      <c r="B648" s="1" t="s">
        <v>34</v>
      </c>
      <c r="C648" s="2">
        <v>44985</v>
      </c>
      <c r="D648" s="1" t="s">
        <v>73</v>
      </c>
      <c r="E648" s="1" t="s">
        <v>74</v>
      </c>
      <c r="F648" s="1" t="s">
        <v>37</v>
      </c>
      <c r="G648" s="1" t="s">
        <v>1403</v>
      </c>
      <c r="H648" s="1" t="s">
        <v>76</v>
      </c>
      <c r="I648" s="3">
        <v>38933</v>
      </c>
      <c r="J648" s="3">
        <v>0</v>
      </c>
      <c r="K648" s="1" t="s">
        <v>40</v>
      </c>
      <c r="L648" s="1" t="s">
        <v>677</v>
      </c>
      <c r="M648" s="1" t="s">
        <v>678</v>
      </c>
      <c r="N648" s="1" t="s">
        <v>89</v>
      </c>
      <c r="O648" s="1" t="s">
        <v>90</v>
      </c>
      <c r="P648" s="1" t="s">
        <v>43</v>
      </c>
      <c r="Q648" s="1" t="s">
        <v>43</v>
      </c>
      <c r="R648" s="3">
        <v>0</v>
      </c>
      <c r="S648" s="1" t="s">
        <v>44</v>
      </c>
      <c r="T648" s="1" t="s">
        <v>45</v>
      </c>
      <c r="U648" s="1" t="s">
        <v>1403</v>
      </c>
      <c r="V648" s="1" t="s">
        <v>46</v>
      </c>
      <c r="W648" s="1" t="s">
        <v>81</v>
      </c>
      <c r="X648" s="1" t="s">
        <v>1404</v>
      </c>
      <c r="Y648" s="1" t="s">
        <v>83</v>
      </c>
      <c r="Z648" s="1" t="s">
        <v>1405</v>
      </c>
      <c r="AA648" s="1" t="s">
        <v>51</v>
      </c>
      <c r="AB648" s="1" t="s">
        <v>1407</v>
      </c>
      <c r="AC648" s="1" t="s">
        <v>37</v>
      </c>
    </row>
    <row r="649" spans="1:29" hidden="1" x14ac:dyDescent="0.25">
      <c r="A649" s="1" t="s">
        <v>33</v>
      </c>
      <c r="B649" s="1" t="s">
        <v>34</v>
      </c>
      <c r="C649" s="2">
        <v>44985</v>
      </c>
      <c r="D649" s="1" t="s">
        <v>73</v>
      </c>
      <c r="E649" s="1" t="s">
        <v>74</v>
      </c>
      <c r="F649" s="1" t="s">
        <v>37</v>
      </c>
      <c r="G649" s="1" t="s">
        <v>1403</v>
      </c>
      <c r="H649" s="1" t="s">
        <v>76</v>
      </c>
      <c r="I649" s="3">
        <v>300589</v>
      </c>
      <c r="J649" s="3">
        <v>0</v>
      </c>
      <c r="K649" s="1" t="s">
        <v>40</v>
      </c>
      <c r="L649" s="1" t="s">
        <v>677</v>
      </c>
      <c r="M649" s="1" t="s">
        <v>678</v>
      </c>
      <c r="N649" s="1" t="s">
        <v>89</v>
      </c>
      <c r="O649" s="1" t="s">
        <v>90</v>
      </c>
      <c r="P649" s="1" t="s">
        <v>43</v>
      </c>
      <c r="Q649" s="1" t="s">
        <v>43</v>
      </c>
      <c r="R649" s="3">
        <v>0</v>
      </c>
      <c r="S649" s="1" t="s">
        <v>44</v>
      </c>
      <c r="T649" s="1" t="s">
        <v>45</v>
      </c>
      <c r="U649" s="1" t="s">
        <v>1403</v>
      </c>
      <c r="V649" s="1" t="s">
        <v>46</v>
      </c>
      <c r="W649" s="1" t="s">
        <v>81</v>
      </c>
      <c r="X649" s="1" t="s">
        <v>1404</v>
      </c>
      <c r="Y649" s="1" t="s">
        <v>83</v>
      </c>
      <c r="Z649" s="1" t="s">
        <v>1405</v>
      </c>
      <c r="AA649" s="1" t="s">
        <v>51</v>
      </c>
      <c r="AB649" s="1" t="s">
        <v>1407</v>
      </c>
      <c r="AC649" s="1" t="s">
        <v>37</v>
      </c>
    </row>
    <row r="650" spans="1:29" hidden="1" x14ac:dyDescent="0.25">
      <c r="A650" s="1" t="s">
        <v>33</v>
      </c>
      <c r="B650" s="1" t="s">
        <v>34</v>
      </c>
      <c r="C650" s="2">
        <v>44985</v>
      </c>
      <c r="D650" s="1" t="s">
        <v>73</v>
      </c>
      <c r="E650" s="1" t="s">
        <v>74</v>
      </c>
      <c r="F650" s="1" t="s">
        <v>37</v>
      </c>
      <c r="G650" s="1" t="s">
        <v>1403</v>
      </c>
      <c r="H650" s="1" t="s">
        <v>76</v>
      </c>
      <c r="I650" s="3">
        <v>400785</v>
      </c>
      <c r="J650" s="3">
        <v>0</v>
      </c>
      <c r="K650" s="1" t="s">
        <v>40</v>
      </c>
      <c r="L650" s="1" t="s">
        <v>677</v>
      </c>
      <c r="M650" s="1" t="s">
        <v>678</v>
      </c>
      <c r="N650" s="1" t="s">
        <v>89</v>
      </c>
      <c r="O650" s="1" t="s">
        <v>90</v>
      </c>
      <c r="P650" s="1" t="s">
        <v>43</v>
      </c>
      <c r="Q650" s="1" t="s">
        <v>43</v>
      </c>
      <c r="R650" s="3">
        <v>0</v>
      </c>
      <c r="S650" s="1" t="s">
        <v>44</v>
      </c>
      <c r="T650" s="1" t="s">
        <v>45</v>
      </c>
      <c r="U650" s="1" t="s">
        <v>1403</v>
      </c>
      <c r="V650" s="1" t="s">
        <v>46</v>
      </c>
      <c r="W650" s="1" t="s">
        <v>81</v>
      </c>
      <c r="X650" s="1" t="s">
        <v>1404</v>
      </c>
      <c r="Y650" s="1" t="s">
        <v>83</v>
      </c>
      <c r="Z650" s="1" t="s">
        <v>1405</v>
      </c>
      <c r="AA650" s="1" t="s">
        <v>51</v>
      </c>
      <c r="AB650" s="1" t="s">
        <v>1407</v>
      </c>
      <c r="AC650" s="1" t="s">
        <v>37</v>
      </c>
    </row>
    <row r="651" spans="1:29" hidden="1" x14ac:dyDescent="0.25">
      <c r="A651" s="1" t="s">
        <v>33</v>
      </c>
      <c r="B651" s="1" t="s">
        <v>34</v>
      </c>
      <c r="C651" s="2">
        <v>44998</v>
      </c>
      <c r="D651" s="1" t="s">
        <v>35</v>
      </c>
      <c r="E651" s="1" t="s">
        <v>36</v>
      </c>
      <c r="F651" s="1" t="s">
        <v>37</v>
      </c>
      <c r="G651" s="1" t="s">
        <v>1408</v>
      </c>
      <c r="H651" s="1" t="s">
        <v>1409</v>
      </c>
      <c r="I651" s="3">
        <v>0</v>
      </c>
      <c r="J651" s="3">
        <v>116001</v>
      </c>
      <c r="K651" s="1" t="s">
        <v>40</v>
      </c>
      <c r="L651" s="1" t="s">
        <v>168</v>
      </c>
      <c r="M651" s="1" t="s">
        <v>169</v>
      </c>
      <c r="N651" s="1" t="s">
        <v>37</v>
      </c>
      <c r="O651" s="1" t="s">
        <v>43</v>
      </c>
      <c r="P651" s="1" t="s">
        <v>43</v>
      </c>
      <c r="Q651" s="1" t="s">
        <v>43</v>
      </c>
      <c r="R651" s="3">
        <v>0</v>
      </c>
      <c r="S651" s="1" t="s">
        <v>44</v>
      </c>
      <c r="T651" s="1" t="s">
        <v>45</v>
      </c>
      <c r="U651" s="1" t="s">
        <v>1408</v>
      </c>
      <c r="V651" s="1" t="s">
        <v>46</v>
      </c>
      <c r="W651" s="1" t="s">
        <v>47</v>
      </c>
      <c r="X651" s="1" t="s">
        <v>1410</v>
      </c>
      <c r="Y651" s="1" t="s">
        <v>49</v>
      </c>
      <c r="Z651" s="1" t="s">
        <v>918</v>
      </c>
      <c r="AA651" s="1" t="s">
        <v>51</v>
      </c>
      <c r="AB651" s="1" t="s">
        <v>1410</v>
      </c>
      <c r="AC651" s="1" t="s">
        <v>37</v>
      </c>
    </row>
    <row r="652" spans="1:29" hidden="1" x14ac:dyDescent="0.25">
      <c r="A652" s="1" t="s">
        <v>33</v>
      </c>
      <c r="B652" s="1" t="s">
        <v>34</v>
      </c>
      <c r="C652" s="2">
        <v>44998</v>
      </c>
      <c r="D652" s="1" t="s">
        <v>35</v>
      </c>
      <c r="E652" s="1" t="s">
        <v>36</v>
      </c>
      <c r="F652" s="1" t="s">
        <v>37</v>
      </c>
      <c r="G652" s="1" t="s">
        <v>1408</v>
      </c>
      <c r="H652" s="1" t="s">
        <v>1411</v>
      </c>
      <c r="I652" s="3">
        <v>0</v>
      </c>
      <c r="J652" s="3">
        <v>77334</v>
      </c>
      <c r="K652" s="1" t="s">
        <v>40</v>
      </c>
      <c r="L652" s="1" t="s">
        <v>141</v>
      </c>
      <c r="M652" s="1" t="s">
        <v>142</v>
      </c>
      <c r="N652" s="1" t="s">
        <v>37</v>
      </c>
      <c r="O652" s="1" t="s">
        <v>43</v>
      </c>
      <c r="P652" s="1" t="s">
        <v>43</v>
      </c>
      <c r="Q652" s="1" t="s">
        <v>43</v>
      </c>
      <c r="R652" s="3">
        <v>0</v>
      </c>
      <c r="S652" s="1" t="s">
        <v>44</v>
      </c>
      <c r="T652" s="1" t="s">
        <v>45</v>
      </c>
      <c r="U652" s="1" t="s">
        <v>1408</v>
      </c>
      <c r="V652" s="1" t="s">
        <v>46</v>
      </c>
      <c r="W652" s="1" t="s">
        <v>47</v>
      </c>
      <c r="X652" s="1" t="s">
        <v>1410</v>
      </c>
      <c r="Y652" s="1" t="s">
        <v>49</v>
      </c>
      <c r="Z652" s="1" t="s">
        <v>918</v>
      </c>
      <c r="AA652" s="1" t="s">
        <v>51</v>
      </c>
      <c r="AB652" s="1" t="s">
        <v>1410</v>
      </c>
      <c r="AC652" s="1" t="s">
        <v>37</v>
      </c>
    </row>
    <row r="653" spans="1:29" hidden="1" x14ac:dyDescent="0.25">
      <c r="A653" s="1" t="s">
        <v>33</v>
      </c>
      <c r="B653" s="1" t="s">
        <v>34</v>
      </c>
      <c r="C653" s="2">
        <v>44998</v>
      </c>
      <c r="D653" s="1" t="s">
        <v>35</v>
      </c>
      <c r="E653" s="1" t="s">
        <v>36</v>
      </c>
      <c r="F653" s="1" t="s">
        <v>37</v>
      </c>
      <c r="G653" s="1" t="s">
        <v>1408</v>
      </c>
      <c r="H653" s="1" t="s">
        <v>1411</v>
      </c>
      <c r="I653" s="3">
        <v>0</v>
      </c>
      <c r="J653" s="3">
        <v>116001</v>
      </c>
      <c r="K653" s="1" t="s">
        <v>40</v>
      </c>
      <c r="L653" s="1" t="s">
        <v>168</v>
      </c>
      <c r="M653" s="1" t="s">
        <v>169</v>
      </c>
      <c r="N653" s="1" t="s">
        <v>37</v>
      </c>
      <c r="O653" s="1" t="s">
        <v>43</v>
      </c>
      <c r="P653" s="1" t="s">
        <v>43</v>
      </c>
      <c r="Q653" s="1" t="s">
        <v>43</v>
      </c>
      <c r="R653" s="3">
        <v>0</v>
      </c>
      <c r="S653" s="1" t="s">
        <v>44</v>
      </c>
      <c r="T653" s="1" t="s">
        <v>45</v>
      </c>
      <c r="U653" s="1" t="s">
        <v>1408</v>
      </c>
      <c r="V653" s="1" t="s">
        <v>46</v>
      </c>
      <c r="W653" s="1" t="s">
        <v>47</v>
      </c>
      <c r="X653" s="1" t="s">
        <v>1410</v>
      </c>
      <c r="Y653" s="1" t="s">
        <v>49</v>
      </c>
      <c r="Z653" s="1" t="s">
        <v>918</v>
      </c>
      <c r="AA653" s="1" t="s">
        <v>51</v>
      </c>
      <c r="AB653" s="1" t="s">
        <v>1410</v>
      </c>
      <c r="AC653" s="1" t="s">
        <v>37</v>
      </c>
    </row>
    <row r="654" spans="1:29" hidden="1" x14ac:dyDescent="0.25">
      <c r="A654" s="1" t="s">
        <v>33</v>
      </c>
      <c r="B654" s="1" t="s">
        <v>34</v>
      </c>
      <c r="C654" s="2">
        <v>44999</v>
      </c>
      <c r="D654" s="1" t="s">
        <v>35</v>
      </c>
      <c r="E654" s="1" t="s">
        <v>36</v>
      </c>
      <c r="F654" s="1" t="s">
        <v>37</v>
      </c>
      <c r="G654" s="1" t="s">
        <v>1412</v>
      </c>
      <c r="H654" s="1" t="s">
        <v>1413</v>
      </c>
      <c r="I654" s="3">
        <v>0</v>
      </c>
      <c r="J654" s="3">
        <v>425333</v>
      </c>
      <c r="K654" s="1" t="s">
        <v>40</v>
      </c>
      <c r="L654" s="1" t="s">
        <v>601</v>
      </c>
      <c r="M654" s="1" t="s">
        <v>602</v>
      </c>
      <c r="N654" s="1" t="s">
        <v>37</v>
      </c>
      <c r="O654" s="1" t="s">
        <v>43</v>
      </c>
      <c r="P654" s="1" t="s">
        <v>43</v>
      </c>
      <c r="Q654" s="1" t="s">
        <v>43</v>
      </c>
      <c r="R654" s="3">
        <v>0</v>
      </c>
      <c r="S654" s="1" t="s">
        <v>44</v>
      </c>
      <c r="T654" s="1" t="s">
        <v>45</v>
      </c>
      <c r="U654" s="1" t="s">
        <v>1412</v>
      </c>
      <c r="V654" s="1" t="s">
        <v>46</v>
      </c>
      <c r="W654" s="1" t="s">
        <v>47</v>
      </c>
      <c r="X654" s="1" t="s">
        <v>1414</v>
      </c>
      <c r="Y654" s="1" t="s">
        <v>49</v>
      </c>
      <c r="Z654" s="1" t="s">
        <v>918</v>
      </c>
      <c r="AA654" s="1" t="s">
        <v>51</v>
      </c>
      <c r="AB654" s="1" t="s">
        <v>1414</v>
      </c>
      <c r="AC654" s="1" t="s">
        <v>37</v>
      </c>
    </row>
    <row r="655" spans="1:29" hidden="1" x14ac:dyDescent="0.25">
      <c r="A655" s="1" t="s">
        <v>33</v>
      </c>
      <c r="B655" s="1" t="s">
        <v>34</v>
      </c>
      <c r="C655" s="2">
        <v>44999</v>
      </c>
      <c r="D655" s="1" t="s">
        <v>35</v>
      </c>
      <c r="E655" s="1" t="s">
        <v>36</v>
      </c>
      <c r="F655" s="1" t="s">
        <v>37</v>
      </c>
      <c r="G655" s="1" t="s">
        <v>1412</v>
      </c>
      <c r="H655" s="1" t="s">
        <v>1415</v>
      </c>
      <c r="I655" s="3">
        <v>0</v>
      </c>
      <c r="J655" s="3">
        <v>233333</v>
      </c>
      <c r="K655" s="1" t="s">
        <v>40</v>
      </c>
      <c r="L655" s="1" t="s">
        <v>601</v>
      </c>
      <c r="M655" s="1" t="s">
        <v>602</v>
      </c>
      <c r="N655" s="1" t="s">
        <v>37</v>
      </c>
      <c r="O655" s="1" t="s">
        <v>43</v>
      </c>
      <c r="P655" s="1" t="s">
        <v>43</v>
      </c>
      <c r="Q655" s="1" t="s">
        <v>43</v>
      </c>
      <c r="R655" s="3">
        <v>0</v>
      </c>
      <c r="S655" s="1" t="s">
        <v>44</v>
      </c>
      <c r="T655" s="1" t="s">
        <v>45</v>
      </c>
      <c r="U655" s="1" t="s">
        <v>1412</v>
      </c>
      <c r="V655" s="1" t="s">
        <v>46</v>
      </c>
      <c r="W655" s="1" t="s">
        <v>47</v>
      </c>
      <c r="X655" s="1" t="s">
        <v>1414</v>
      </c>
      <c r="Y655" s="1" t="s">
        <v>49</v>
      </c>
      <c r="Z655" s="1" t="s">
        <v>918</v>
      </c>
      <c r="AA655" s="1" t="s">
        <v>51</v>
      </c>
      <c r="AB655" s="1" t="s">
        <v>1414</v>
      </c>
      <c r="AC655" s="1" t="s">
        <v>37</v>
      </c>
    </row>
    <row r="656" spans="1:29" hidden="1" x14ac:dyDescent="0.25">
      <c r="A656" s="1" t="s">
        <v>33</v>
      </c>
      <c r="B656" s="1" t="s">
        <v>34</v>
      </c>
      <c r="C656" s="2">
        <v>44999</v>
      </c>
      <c r="D656" s="1" t="s">
        <v>35</v>
      </c>
      <c r="E656" s="1" t="s">
        <v>36</v>
      </c>
      <c r="F656" s="1" t="s">
        <v>37</v>
      </c>
      <c r="G656" s="1" t="s">
        <v>1412</v>
      </c>
      <c r="H656" s="1" t="s">
        <v>1415</v>
      </c>
      <c r="I656" s="3">
        <v>0</v>
      </c>
      <c r="J656" s="3">
        <v>166667</v>
      </c>
      <c r="K656" s="1" t="s">
        <v>40</v>
      </c>
      <c r="L656" s="1" t="s">
        <v>601</v>
      </c>
      <c r="M656" s="1" t="s">
        <v>602</v>
      </c>
      <c r="N656" s="1" t="s">
        <v>37</v>
      </c>
      <c r="O656" s="1" t="s">
        <v>43</v>
      </c>
      <c r="P656" s="1" t="s">
        <v>43</v>
      </c>
      <c r="Q656" s="1" t="s">
        <v>43</v>
      </c>
      <c r="R656" s="3">
        <v>0</v>
      </c>
      <c r="S656" s="1" t="s">
        <v>44</v>
      </c>
      <c r="T656" s="1" t="s">
        <v>45</v>
      </c>
      <c r="U656" s="1" t="s">
        <v>1412</v>
      </c>
      <c r="V656" s="1" t="s">
        <v>46</v>
      </c>
      <c r="W656" s="1" t="s">
        <v>47</v>
      </c>
      <c r="X656" s="1" t="s">
        <v>1414</v>
      </c>
      <c r="Y656" s="1" t="s">
        <v>49</v>
      </c>
      <c r="Z656" s="1" t="s">
        <v>918</v>
      </c>
      <c r="AA656" s="1" t="s">
        <v>51</v>
      </c>
      <c r="AB656" s="1" t="s">
        <v>1414</v>
      </c>
      <c r="AC656" s="1" t="s">
        <v>37</v>
      </c>
    </row>
    <row r="657" spans="1:29" hidden="1" x14ac:dyDescent="0.25">
      <c r="A657" s="1" t="s">
        <v>33</v>
      </c>
      <c r="B657" s="1" t="s">
        <v>34</v>
      </c>
      <c r="C657" s="2">
        <v>44999</v>
      </c>
      <c r="D657" s="1" t="s">
        <v>35</v>
      </c>
      <c r="E657" s="1" t="s">
        <v>36</v>
      </c>
      <c r="F657" s="1" t="s">
        <v>37</v>
      </c>
      <c r="G657" s="1" t="s">
        <v>1412</v>
      </c>
      <c r="H657" s="1" t="s">
        <v>1415</v>
      </c>
      <c r="I657" s="3">
        <v>0</v>
      </c>
      <c r="J657" s="3">
        <v>933333</v>
      </c>
      <c r="K657" s="1" t="s">
        <v>40</v>
      </c>
      <c r="L657" s="1" t="s">
        <v>601</v>
      </c>
      <c r="M657" s="1" t="s">
        <v>602</v>
      </c>
      <c r="N657" s="1" t="s">
        <v>37</v>
      </c>
      <c r="O657" s="1" t="s">
        <v>43</v>
      </c>
      <c r="P657" s="1" t="s">
        <v>43</v>
      </c>
      <c r="Q657" s="1" t="s">
        <v>43</v>
      </c>
      <c r="R657" s="3">
        <v>0</v>
      </c>
      <c r="S657" s="1" t="s">
        <v>44</v>
      </c>
      <c r="T657" s="1" t="s">
        <v>45</v>
      </c>
      <c r="U657" s="1" t="s">
        <v>1412</v>
      </c>
      <c r="V657" s="1" t="s">
        <v>46</v>
      </c>
      <c r="W657" s="1" t="s">
        <v>47</v>
      </c>
      <c r="X657" s="1" t="s">
        <v>1414</v>
      </c>
      <c r="Y657" s="1" t="s">
        <v>49</v>
      </c>
      <c r="Z657" s="1" t="s">
        <v>918</v>
      </c>
      <c r="AA657" s="1" t="s">
        <v>51</v>
      </c>
      <c r="AB657" s="1" t="s">
        <v>1414</v>
      </c>
      <c r="AC657" s="1" t="s">
        <v>37</v>
      </c>
    </row>
    <row r="658" spans="1:29" hidden="1" x14ac:dyDescent="0.25">
      <c r="A658" s="1" t="s">
        <v>33</v>
      </c>
      <c r="B658" s="1" t="s">
        <v>34</v>
      </c>
      <c r="C658" s="2">
        <v>44999</v>
      </c>
      <c r="D658" s="1" t="s">
        <v>35</v>
      </c>
      <c r="E658" s="1" t="s">
        <v>36</v>
      </c>
      <c r="F658" s="1" t="s">
        <v>37</v>
      </c>
      <c r="G658" s="1" t="s">
        <v>1412</v>
      </c>
      <c r="H658" s="1" t="s">
        <v>1415</v>
      </c>
      <c r="I658" s="3">
        <v>0</v>
      </c>
      <c r="J658" s="3">
        <v>34388</v>
      </c>
      <c r="K658" s="1" t="s">
        <v>40</v>
      </c>
      <c r="L658" s="1" t="s">
        <v>255</v>
      </c>
      <c r="M658" s="1" t="s">
        <v>256</v>
      </c>
      <c r="N658" s="1" t="s">
        <v>37</v>
      </c>
      <c r="O658" s="1" t="s">
        <v>43</v>
      </c>
      <c r="P658" s="1" t="s">
        <v>43</v>
      </c>
      <c r="Q658" s="1" t="s">
        <v>43</v>
      </c>
      <c r="R658" s="3">
        <v>0</v>
      </c>
      <c r="S658" s="1" t="s">
        <v>44</v>
      </c>
      <c r="T658" s="1" t="s">
        <v>45</v>
      </c>
      <c r="U658" s="1" t="s">
        <v>1412</v>
      </c>
      <c r="V658" s="1" t="s">
        <v>46</v>
      </c>
      <c r="W658" s="1" t="s">
        <v>47</v>
      </c>
      <c r="X658" s="1" t="s">
        <v>1414</v>
      </c>
      <c r="Y658" s="1" t="s">
        <v>49</v>
      </c>
      <c r="Z658" s="1" t="s">
        <v>918</v>
      </c>
      <c r="AA658" s="1" t="s">
        <v>51</v>
      </c>
      <c r="AB658" s="1" t="s">
        <v>1414</v>
      </c>
      <c r="AC658" s="1" t="s">
        <v>37</v>
      </c>
    </row>
    <row r="659" spans="1:29" hidden="1" x14ac:dyDescent="0.25">
      <c r="A659" s="1" t="s">
        <v>33</v>
      </c>
      <c r="B659" s="1" t="s">
        <v>34</v>
      </c>
      <c r="C659" s="2">
        <v>44999</v>
      </c>
      <c r="D659" s="1" t="s">
        <v>35</v>
      </c>
      <c r="E659" s="1" t="s">
        <v>36</v>
      </c>
      <c r="F659" s="1" t="s">
        <v>37</v>
      </c>
      <c r="G659" s="1" t="s">
        <v>1412</v>
      </c>
      <c r="H659" s="1" t="s">
        <v>1415</v>
      </c>
      <c r="I659" s="3">
        <v>0</v>
      </c>
      <c r="J659" s="3">
        <v>34035</v>
      </c>
      <c r="K659" s="1" t="s">
        <v>40</v>
      </c>
      <c r="L659" s="1" t="s">
        <v>115</v>
      </c>
      <c r="M659" s="1" t="s">
        <v>116</v>
      </c>
      <c r="N659" s="1" t="s">
        <v>37</v>
      </c>
      <c r="O659" s="1" t="s">
        <v>43</v>
      </c>
      <c r="P659" s="1" t="s">
        <v>43</v>
      </c>
      <c r="Q659" s="1" t="s">
        <v>43</v>
      </c>
      <c r="R659" s="3">
        <v>0</v>
      </c>
      <c r="S659" s="1" t="s">
        <v>44</v>
      </c>
      <c r="T659" s="1" t="s">
        <v>45</v>
      </c>
      <c r="U659" s="1" t="s">
        <v>1412</v>
      </c>
      <c r="V659" s="1" t="s">
        <v>46</v>
      </c>
      <c r="W659" s="1" t="s">
        <v>47</v>
      </c>
      <c r="X659" s="1" t="s">
        <v>1414</v>
      </c>
      <c r="Y659" s="1" t="s">
        <v>49</v>
      </c>
      <c r="Z659" s="1" t="s">
        <v>918</v>
      </c>
      <c r="AA659" s="1" t="s">
        <v>51</v>
      </c>
      <c r="AB659" s="1" t="s">
        <v>1414</v>
      </c>
      <c r="AC659" s="1" t="s">
        <v>37</v>
      </c>
    </row>
    <row r="660" spans="1:29" hidden="1" x14ac:dyDescent="0.25">
      <c r="A660" s="1" t="s">
        <v>33</v>
      </c>
      <c r="B660" s="1" t="s">
        <v>34</v>
      </c>
      <c r="C660" s="2">
        <v>44999</v>
      </c>
      <c r="D660" s="1" t="s">
        <v>35</v>
      </c>
      <c r="E660" s="1" t="s">
        <v>36</v>
      </c>
      <c r="F660" s="1" t="s">
        <v>37</v>
      </c>
      <c r="G660" s="1" t="s">
        <v>1412</v>
      </c>
      <c r="H660" s="1" t="s">
        <v>1415</v>
      </c>
      <c r="I660" s="3">
        <v>0</v>
      </c>
      <c r="J660" s="3">
        <v>33333</v>
      </c>
      <c r="K660" s="1" t="s">
        <v>40</v>
      </c>
      <c r="L660" s="1" t="s">
        <v>779</v>
      </c>
      <c r="M660" s="1" t="s">
        <v>780</v>
      </c>
      <c r="N660" s="1" t="s">
        <v>37</v>
      </c>
      <c r="O660" s="1" t="s">
        <v>43</v>
      </c>
      <c r="P660" s="1" t="s">
        <v>43</v>
      </c>
      <c r="Q660" s="1" t="s">
        <v>43</v>
      </c>
      <c r="R660" s="3">
        <v>0</v>
      </c>
      <c r="S660" s="1" t="s">
        <v>44</v>
      </c>
      <c r="T660" s="1" t="s">
        <v>45</v>
      </c>
      <c r="U660" s="1" t="s">
        <v>1412</v>
      </c>
      <c r="V660" s="1" t="s">
        <v>46</v>
      </c>
      <c r="W660" s="1" t="s">
        <v>47</v>
      </c>
      <c r="X660" s="1" t="s">
        <v>1414</v>
      </c>
      <c r="Y660" s="1" t="s">
        <v>49</v>
      </c>
      <c r="Z660" s="1" t="s">
        <v>918</v>
      </c>
      <c r="AA660" s="1" t="s">
        <v>51</v>
      </c>
      <c r="AB660" s="1" t="s">
        <v>1414</v>
      </c>
      <c r="AC660" s="1" t="s">
        <v>37</v>
      </c>
    </row>
    <row r="661" spans="1:29" hidden="1" x14ac:dyDescent="0.25">
      <c r="A661" s="1" t="s">
        <v>33</v>
      </c>
      <c r="B661" s="1" t="s">
        <v>34</v>
      </c>
      <c r="C661" s="2">
        <v>44999</v>
      </c>
      <c r="D661" s="1" t="s">
        <v>35</v>
      </c>
      <c r="E661" s="1" t="s">
        <v>36</v>
      </c>
      <c r="F661" s="1" t="s">
        <v>37</v>
      </c>
      <c r="G661" s="1" t="s">
        <v>1412</v>
      </c>
      <c r="H661" s="1" t="s">
        <v>1415</v>
      </c>
      <c r="I661" s="3">
        <v>0</v>
      </c>
      <c r="J661" s="3">
        <v>68539</v>
      </c>
      <c r="K661" s="1" t="s">
        <v>40</v>
      </c>
      <c r="L661" s="1" t="s">
        <v>424</v>
      </c>
      <c r="M661" s="1" t="s">
        <v>425</v>
      </c>
      <c r="N661" s="1" t="s">
        <v>37</v>
      </c>
      <c r="O661" s="1" t="s">
        <v>43</v>
      </c>
      <c r="P661" s="1" t="s">
        <v>43</v>
      </c>
      <c r="Q661" s="1" t="s">
        <v>43</v>
      </c>
      <c r="R661" s="3">
        <v>0</v>
      </c>
      <c r="S661" s="1" t="s">
        <v>44</v>
      </c>
      <c r="T661" s="1" t="s">
        <v>45</v>
      </c>
      <c r="U661" s="1" t="s">
        <v>1412</v>
      </c>
      <c r="V661" s="1" t="s">
        <v>46</v>
      </c>
      <c r="W661" s="1" t="s">
        <v>47</v>
      </c>
      <c r="X661" s="1" t="s">
        <v>1414</v>
      </c>
      <c r="Y661" s="1" t="s">
        <v>49</v>
      </c>
      <c r="Z661" s="1" t="s">
        <v>918</v>
      </c>
      <c r="AA661" s="1" t="s">
        <v>51</v>
      </c>
      <c r="AB661" s="1" t="s">
        <v>1414</v>
      </c>
      <c r="AC661" s="1" t="s">
        <v>37</v>
      </c>
    </row>
    <row r="662" spans="1:29" hidden="1" x14ac:dyDescent="0.25">
      <c r="A662" s="1" t="s">
        <v>33</v>
      </c>
      <c r="B662" s="1" t="s">
        <v>34</v>
      </c>
      <c r="C662" s="2">
        <v>45008</v>
      </c>
      <c r="D662" s="1" t="s">
        <v>35</v>
      </c>
      <c r="E662" s="1" t="s">
        <v>36</v>
      </c>
      <c r="F662" s="1" t="s">
        <v>37</v>
      </c>
      <c r="G662" s="1" t="s">
        <v>1416</v>
      </c>
      <c r="H662" s="1" t="s">
        <v>1417</v>
      </c>
      <c r="I662" s="3">
        <v>0</v>
      </c>
      <c r="J662" s="3">
        <v>154668</v>
      </c>
      <c r="K662" s="1" t="s">
        <v>40</v>
      </c>
      <c r="L662" s="1" t="s">
        <v>93</v>
      </c>
      <c r="M662" s="1" t="s">
        <v>94</v>
      </c>
      <c r="N662" s="1" t="s">
        <v>37</v>
      </c>
      <c r="O662" s="1" t="s">
        <v>43</v>
      </c>
      <c r="P662" s="1" t="s">
        <v>43</v>
      </c>
      <c r="Q662" s="1" t="s">
        <v>43</v>
      </c>
      <c r="R662" s="3">
        <v>0</v>
      </c>
      <c r="S662" s="1" t="s">
        <v>44</v>
      </c>
      <c r="T662" s="1" t="s">
        <v>45</v>
      </c>
      <c r="U662" s="1" t="s">
        <v>1416</v>
      </c>
      <c r="V662" s="1" t="s">
        <v>46</v>
      </c>
      <c r="W662" s="1" t="s">
        <v>47</v>
      </c>
      <c r="X662" s="1" t="s">
        <v>1418</v>
      </c>
      <c r="Y662" s="1" t="s">
        <v>49</v>
      </c>
      <c r="Z662" s="1" t="s">
        <v>918</v>
      </c>
      <c r="AA662" s="1" t="s">
        <v>51</v>
      </c>
      <c r="AB662" s="1" t="s">
        <v>1418</v>
      </c>
      <c r="AC662" s="1" t="s">
        <v>37</v>
      </c>
    </row>
    <row r="663" spans="1:29" hidden="1" x14ac:dyDescent="0.25">
      <c r="A663" s="1" t="s">
        <v>33</v>
      </c>
      <c r="B663" s="1" t="s">
        <v>34</v>
      </c>
      <c r="C663" s="2">
        <v>45016</v>
      </c>
      <c r="D663" s="1" t="s">
        <v>73</v>
      </c>
      <c r="E663" s="1" t="s">
        <v>74</v>
      </c>
      <c r="F663" s="1" t="s">
        <v>37</v>
      </c>
      <c r="G663" s="1" t="s">
        <v>1419</v>
      </c>
      <c r="H663" s="1" t="s">
        <v>76</v>
      </c>
      <c r="I663" s="3">
        <v>154667</v>
      </c>
      <c r="J663" s="3">
        <v>0</v>
      </c>
      <c r="K663" s="1" t="s">
        <v>40</v>
      </c>
      <c r="L663" s="1" t="s">
        <v>601</v>
      </c>
      <c r="M663" s="1" t="s">
        <v>602</v>
      </c>
      <c r="N663" s="1" t="s">
        <v>79</v>
      </c>
      <c r="O663" s="1" t="s">
        <v>80</v>
      </c>
      <c r="P663" s="1" t="s">
        <v>43</v>
      </c>
      <c r="Q663" s="1" t="s">
        <v>43</v>
      </c>
      <c r="R663" s="3">
        <v>0</v>
      </c>
      <c r="S663" s="1" t="s">
        <v>44</v>
      </c>
      <c r="T663" s="1" t="s">
        <v>45</v>
      </c>
      <c r="U663" s="1" t="s">
        <v>1419</v>
      </c>
      <c r="V663" s="1" t="s">
        <v>46</v>
      </c>
      <c r="W663" s="1" t="s">
        <v>912</v>
      </c>
      <c r="X663" s="1" t="s">
        <v>1420</v>
      </c>
      <c r="Y663" s="1" t="s">
        <v>83</v>
      </c>
      <c r="Z663" s="1" t="s">
        <v>1326</v>
      </c>
      <c r="AA663" s="1" t="s">
        <v>51</v>
      </c>
      <c r="AB663" s="1" t="s">
        <v>1420</v>
      </c>
      <c r="AC663" s="1" t="s">
        <v>37</v>
      </c>
    </row>
    <row r="664" spans="1:29" hidden="1" x14ac:dyDescent="0.25">
      <c r="A664" s="1" t="s">
        <v>33</v>
      </c>
      <c r="B664" s="1" t="s">
        <v>34</v>
      </c>
      <c r="C664" s="2">
        <v>45016</v>
      </c>
      <c r="D664" s="1" t="s">
        <v>73</v>
      </c>
      <c r="E664" s="1" t="s">
        <v>74</v>
      </c>
      <c r="F664" s="1" t="s">
        <v>37</v>
      </c>
      <c r="G664" s="1" t="s">
        <v>1419</v>
      </c>
      <c r="H664" s="1" t="s">
        <v>76</v>
      </c>
      <c r="I664" s="3">
        <v>43160</v>
      </c>
      <c r="J664" s="3">
        <v>0</v>
      </c>
      <c r="K664" s="1" t="s">
        <v>40</v>
      </c>
      <c r="L664" s="1" t="s">
        <v>978</v>
      </c>
      <c r="M664" s="1" t="s">
        <v>874</v>
      </c>
      <c r="N664" s="1" t="s">
        <v>79</v>
      </c>
      <c r="O664" s="1" t="s">
        <v>80</v>
      </c>
      <c r="P664" s="1" t="s">
        <v>43</v>
      </c>
      <c r="Q664" s="1" t="s">
        <v>43</v>
      </c>
      <c r="R664" s="3">
        <v>0</v>
      </c>
      <c r="S664" s="1" t="s">
        <v>44</v>
      </c>
      <c r="T664" s="1" t="s">
        <v>45</v>
      </c>
      <c r="U664" s="1" t="s">
        <v>1419</v>
      </c>
      <c r="V664" s="1" t="s">
        <v>46</v>
      </c>
      <c r="W664" s="1" t="s">
        <v>912</v>
      </c>
      <c r="X664" s="1" t="s">
        <v>1420</v>
      </c>
      <c r="Y664" s="1" t="s">
        <v>83</v>
      </c>
      <c r="Z664" s="1" t="s">
        <v>1326</v>
      </c>
      <c r="AA664" s="1" t="s">
        <v>51</v>
      </c>
      <c r="AB664" s="1" t="s">
        <v>1420</v>
      </c>
      <c r="AC664" s="1" t="s">
        <v>37</v>
      </c>
    </row>
    <row r="665" spans="1:29" hidden="1" x14ac:dyDescent="0.25">
      <c r="A665" s="1" t="s">
        <v>33</v>
      </c>
      <c r="B665" s="1" t="s">
        <v>34</v>
      </c>
      <c r="C665" s="2">
        <v>45016</v>
      </c>
      <c r="D665" s="1" t="s">
        <v>73</v>
      </c>
      <c r="E665" s="1" t="s">
        <v>74</v>
      </c>
      <c r="F665" s="1" t="s">
        <v>37</v>
      </c>
      <c r="G665" s="1" t="s">
        <v>1419</v>
      </c>
      <c r="H665" s="1" t="s">
        <v>76</v>
      </c>
      <c r="I665" s="3">
        <v>139766</v>
      </c>
      <c r="J665" s="3">
        <v>0</v>
      </c>
      <c r="K665" s="1" t="s">
        <v>40</v>
      </c>
      <c r="L665" s="1" t="s">
        <v>551</v>
      </c>
      <c r="M665" s="1" t="s">
        <v>552</v>
      </c>
      <c r="N665" s="1" t="s">
        <v>89</v>
      </c>
      <c r="O665" s="1" t="s">
        <v>90</v>
      </c>
      <c r="P665" s="1" t="s">
        <v>43</v>
      </c>
      <c r="Q665" s="1" t="s">
        <v>43</v>
      </c>
      <c r="R665" s="3">
        <v>0</v>
      </c>
      <c r="S665" s="1" t="s">
        <v>44</v>
      </c>
      <c r="T665" s="1" t="s">
        <v>45</v>
      </c>
      <c r="U665" s="1" t="s">
        <v>1419</v>
      </c>
      <c r="V665" s="1" t="s">
        <v>46</v>
      </c>
      <c r="W665" s="1" t="s">
        <v>912</v>
      </c>
      <c r="X665" s="1" t="s">
        <v>1420</v>
      </c>
      <c r="Y665" s="1" t="s">
        <v>83</v>
      </c>
      <c r="Z665" s="1" t="s">
        <v>1326</v>
      </c>
      <c r="AA665" s="1" t="s">
        <v>51</v>
      </c>
      <c r="AB665" s="1" t="s">
        <v>1420</v>
      </c>
      <c r="AC665" s="1" t="s">
        <v>37</v>
      </c>
    </row>
    <row r="666" spans="1:29" hidden="1" x14ac:dyDescent="0.25">
      <c r="A666" s="1" t="s">
        <v>33</v>
      </c>
      <c r="B666" s="1" t="s">
        <v>34</v>
      </c>
      <c r="C666" s="2">
        <v>45016</v>
      </c>
      <c r="D666" s="1" t="s">
        <v>73</v>
      </c>
      <c r="E666" s="1" t="s">
        <v>74</v>
      </c>
      <c r="F666" s="1" t="s">
        <v>37</v>
      </c>
      <c r="G666" s="1" t="s">
        <v>1419</v>
      </c>
      <c r="H666" s="1" t="s">
        <v>76</v>
      </c>
      <c r="I666" s="3">
        <v>116000</v>
      </c>
      <c r="J666" s="3">
        <v>0</v>
      </c>
      <c r="K666" s="1" t="s">
        <v>40</v>
      </c>
      <c r="L666" s="1" t="s">
        <v>533</v>
      </c>
      <c r="M666" s="1" t="s">
        <v>534</v>
      </c>
      <c r="N666" s="1" t="s">
        <v>79</v>
      </c>
      <c r="O666" s="1" t="s">
        <v>80</v>
      </c>
      <c r="P666" s="1" t="s">
        <v>43</v>
      </c>
      <c r="Q666" s="1" t="s">
        <v>43</v>
      </c>
      <c r="R666" s="3">
        <v>0</v>
      </c>
      <c r="S666" s="1" t="s">
        <v>44</v>
      </c>
      <c r="T666" s="1" t="s">
        <v>45</v>
      </c>
      <c r="U666" s="1" t="s">
        <v>1419</v>
      </c>
      <c r="V666" s="1" t="s">
        <v>46</v>
      </c>
      <c r="W666" s="1" t="s">
        <v>912</v>
      </c>
      <c r="X666" s="1" t="s">
        <v>1420</v>
      </c>
      <c r="Y666" s="1" t="s">
        <v>83</v>
      </c>
      <c r="Z666" s="1" t="s">
        <v>1326</v>
      </c>
      <c r="AA666" s="1" t="s">
        <v>51</v>
      </c>
      <c r="AB666" s="1" t="s">
        <v>1420</v>
      </c>
      <c r="AC666" s="1" t="s">
        <v>37</v>
      </c>
    </row>
    <row r="667" spans="1:29" hidden="1" x14ac:dyDescent="0.25">
      <c r="A667" s="1" t="s">
        <v>33</v>
      </c>
      <c r="B667" s="1" t="s">
        <v>34</v>
      </c>
      <c r="C667" s="2">
        <v>45016</v>
      </c>
      <c r="D667" s="1" t="s">
        <v>73</v>
      </c>
      <c r="E667" s="1" t="s">
        <v>74</v>
      </c>
      <c r="F667" s="1" t="s">
        <v>37</v>
      </c>
      <c r="G667" s="1" t="s">
        <v>1419</v>
      </c>
      <c r="H667" s="1" t="s">
        <v>76</v>
      </c>
      <c r="I667" s="3">
        <v>38667</v>
      </c>
      <c r="J667" s="3">
        <v>0</v>
      </c>
      <c r="K667" s="1" t="s">
        <v>40</v>
      </c>
      <c r="L667" s="1" t="s">
        <v>115</v>
      </c>
      <c r="M667" s="1" t="s">
        <v>116</v>
      </c>
      <c r="N667" s="1" t="s">
        <v>79</v>
      </c>
      <c r="O667" s="1" t="s">
        <v>80</v>
      </c>
      <c r="P667" s="1" t="s">
        <v>43</v>
      </c>
      <c r="Q667" s="1" t="s">
        <v>43</v>
      </c>
      <c r="R667" s="3">
        <v>0</v>
      </c>
      <c r="S667" s="1" t="s">
        <v>44</v>
      </c>
      <c r="T667" s="1" t="s">
        <v>45</v>
      </c>
      <c r="U667" s="1" t="s">
        <v>1419</v>
      </c>
      <c r="V667" s="1" t="s">
        <v>46</v>
      </c>
      <c r="W667" s="1" t="s">
        <v>912</v>
      </c>
      <c r="X667" s="1" t="s">
        <v>1420</v>
      </c>
      <c r="Y667" s="1" t="s">
        <v>83</v>
      </c>
      <c r="Z667" s="1" t="s">
        <v>1326</v>
      </c>
      <c r="AA667" s="1" t="s">
        <v>51</v>
      </c>
      <c r="AB667" s="1" t="s">
        <v>1420</v>
      </c>
      <c r="AC667" s="1" t="s">
        <v>37</v>
      </c>
    </row>
    <row r="668" spans="1:29" hidden="1" x14ac:dyDescent="0.25">
      <c r="A668" s="1" t="s">
        <v>33</v>
      </c>
      <c r="B668" s="1" t="s">
        <v>34</v>
      </c>
      <c r="C668" s="2">
        <v>45016</v>
      </c>
      <c r="D668" s="1" t="s">
        <v>73</v>
      </c>
      <c r="E668" s="1" t="s">
        <v>74</v>
      </c>
      <c r="F668" s="1" t="s">
        <v>37</v>
      </c>
      <c r="G668" s="1" t="s">
        <v>1419</v>
      </c>
      <c r="H668" s="1" t="s">
        <v>76</v>
      </c>
      <c r="I668" s="3">
        <v>44192</v>
      </c>
      <c r="J668" s="3">
        <v>0</v>
      </c>
      <c r="K668" s="1" t="s">
        <v>40</v>
      </c>
      <c r="L668" s="1" t="s">
        <v>498</v>
      </c>
      <c r="M668" s="1" t="s">
        <v>499</v>
      </c>
      <c r="N668" s="1" t="s">
        <v>79</v>
      </c>
      <c r="O668" s="1" t="s">
        <v>80</v>
      </c>
      <c r="P668" s="1" t="s">
        <v>43</v>
      </c>
      <c r="Q668" s="1" t="s">
        <v>43</v>
      </c>
      <c r="R668" s="3">
        <v>0</v>
      </c>
      <c r="S668" s="1" t="s">
        <v>44</v>
      </c>
      <c r="T668" s="1" t="s">
        <v>45</v>
      </c>
      <c r="U668" s="1" t="s">
        <v>1419</v>
      </c>
      <c r="V668" s="1" t="s">
        <v>46</v>
      </c>
      <c r="W668" s="1" t="s">
        <v>912</v>
      </c>
      <c r="X668" s="1" t="s">
        <v>1420</v>
      </c>
      <c r="Y668" s="1" t="s">
        <v>83</v>
      </c>
      <c r="Z668" s="1" t="s">
        <v>1326</v>
      </c>
      <c r="AA668" s="1" t="s">
        <v>51</v>
      </c>
      <c r="AB668" s="1" t="s">
        <v>1420</v>
      </c>
      <c r="AC668" s="1" t="s">
        <v>37</v>
      </c>
    </row>
    <row r="669" spans="1:29" hidden="1" x14ac:dyDescent="0.25">
      <c r="A669" s="1" t="s">
        <v>33</v>
      </c>
      <c r="B669" s="1" t="s">
        <v>34</v>
      </c>
      <c r="C669" s="2">
        <v>45016</v>
      </c>
      <c r="D669" s="1" t="s">
        <v>73</v>
      </c>
      <c r="E669" s="1" t="s">
        <v>74</v>
      </c>
      <c r="F669" s="1" t="s">
        <v>37</v>
      </c>
      <c r="G669" s="1" t="s">
        <v>1419</v>
      </c>
      <c r="H669" s="1" t="s">
        <v>76</v>
      </c>
      <c r="I669" s="3">
        <v>603372</v>
      </c>
      <c r="J669" s="3">
        <v>0</v>
      </c>
      <c r="K669" s="1" t="s">
        <v>40</v>
      </c>
      <c r="L669" s="1" t="s">
        <v>1360</v>
      </c>
      <c r="M669" s="1" t="s">
        <v>771</v>
      </c>
      <c r="N669" s="1" t="s">
        <v>79</v>
      </c>
      <c r="O669" s="1" t="s">
        <v>80</v>
      </c>
      <c r="P669" s="1" t="s">
        <v>43</v>
      </c>
      <c r="Q669" s="1" t="s">
        <v>43</v>
      </c>
      <c r="R669" s="3">
        <v>0</v>
      </c>
      <c r="S669" s="1" t="s">
        <v>44</v>
      </c>
      <c r="T669" s="1" t="s">
        <v>45</v>
      </c>
      <c r="U669" s="1" t="s">
        <v>1419</v>
      </c>
      <c r="V669" s="1" t="s">
        <v>46</v>
      </c>
      <c r="W669" s="1" t="s">
        <v>912</v>
      </c>
      <c r="X669" s="1" t="s">
        <v>1420</v>
      </c>
      <c r="Y669" s="1" t="s">
        <v>83</v>
      </c>
      <c r="Z669" s="1" t="s">
        <v>1326</v>
      </c>
      <c r="AA669" s="1" t="s">
        <v>51</v>
      </c>
      <c r="AB669" s="1" t="s">
        <v>1420</v>
      </c>
      <c r="AC669" s="1" t="s">
        <v>37</v>
      </c>
    </row>
    <row r="670" spans="1:29" hidden="1" x14ac:dyDescent="0.25">
      <c r="A670" s="1" t="s">
        <v>33</v>
      </c>
      <c r="B670" s="1" t="s">
        <v>34</v>
      </c>
      <c r="C670" s="2">
        <v>45016</v>
      </c>
      <c r="D670" s="1" t="s">
        <v>73</v>
      </c>
      <c r="E670" s="1" t="s">
        <v>74</v>
      </c>
      <c r="F670" s="1" t="s">
        <v>37</v>
      </c>
      <c r="G670" s="1" t="s">
        <v>1419</v>
      </c>
      <c r="H670" s="1" t="s">
        <v>76</v>
      </c>
      <c r="I670" s="3">
        <v>41832</v>
      </c>
      <c r="J670" s="3">
        <v>0</v>
      </c>
      <c r="K670" s="1" t="s">
        <v>40</v>
      </c>
      <c r="L670" s="1" t="s">
        <v>1360</v>
      </c>
      <c r="M670" s="1" t="s">
        <v>771</v>
      </c>
      <c r="N670" s="1" t="s">
        <v>79</v>
      </c>
      <c r="O670" s="1" t="s">
        <v>80</v>
      </c>
      <c r="P670" s="1" t="s">
        <v>43</v>
      </c>
      <c r="Q670" s="1" t="s">
        <v>43</v>
      </c>
      <c r="R670" s="3">
        <v>0</v>
      </c>
      <c r="S670" s="1" t="s">
        <v>44</v>
      </c>
      <c r="T670" s="1" t="s">
        <v>45</v>
      </c>
      <c r="U670" s="1" t="s">
        <v>1419</v>
      </c>
      <c r="V670" s="1" t="s">
        <v>46</v>
      </c>
      <c r="W670" s="1" t="s">
        <v>912</v>
      </c>
      <c r="X670" s="1" t="s">
        <v>1420</v>
      </c>
      <c r="Y670" s="1" t="s">
        <v>83</v>
      </c>
      <c r="Z670" s="1" t="s">
        <v>1326</v>
      </c>
      <c r="AA670" s="1" t="s">
        <v>51</v>
      </c>
      <c r="AB670" s="1" t="s">
        <v>1420</v>
      </c>
      <c r="AC670" s="1" t="s">
        <v>37</v>
      </c>
    </row>
    <row r="671" spans="1:29" hidden="1" x14ac:dyDescent="0.25">
      <c r="A671" s="1" t="s">
        <v>33</v>
      </c>
      <c r="B671" s="1" t="s">
        <v>34</v>
      </c>
      <c r="C671" s="2">
        <v>45016</v>
      </c>
      <c r="D671" s="1" t="s">
        <v>73</v>
      </c>
      <c r="E671" s="1" t="s">
        <v>74</v>
      </c>
      <c r="F671" s="1" t="s">
        <v>37</v>
      </c>
      <c r="G671" s="1" t="s">
        <v>1419</v>
      </c>
      <c r="H671" s="1" t="s">
        <v>76</v>
      </c>
      <c r="I671" s="3">
        <v>38667</v>
      </c>
      <c r="J671" s="3">
        <v>0</v>
      </c>
      <c r="K671" s="1" t="s">
        <v>40</v>
      </c>
      <c r="L671" s="1" t="s">
        <v>773</v>
      </c>
      <c r="M671" s="1" t="s">
        <v>774</v>
      </c>
      <c r="N671" s="1" t="s">
        <v>79</v>
      </c>
      <c r="O671" s="1" t="s">
        <v>80</v>
      </c>
      <c r="P671" s="1" t="s">
        <v>43</v>
      </c>
      <c r="Q671" s="1" t="s">
        <v>43</v>
      </c>
      <c r="R671" s="3">
        <v>0</v>
      </c>
      <c r="S671" s="1" t="s">
        <v>44</v>
      </c>
      <c r="T671" s="1" t="s">
        <v>45</v>
      </c>
      <c r="U671" s="1" t="s">
        <v>1419</v>
      </c>
      <c r="V671" s="1" t="s">
        <v>46</v>
      </c>
      <c r="W671" s="1" t="s">
        <v>912</v>
      </c>
      <c r="X671" s="1" t="s">
        <v>1420</v>
      </c>
      <c r="Y671" s="1" t="s">
        <v>83</v>
      </c>
      <c r="Z671" s="1" t="s">
        <v>1326</v>
      </c>
      <c r="AA671" s="1" t="s">
        <v>51</v>
      </c>
      <c r="AB671" s="1" t="s">
        <v>1420</v>
      </c>
      <c r="AC671" s="1" t="s">
        <v>37</v>
      </c>
    </row>
    <row r="672" spans="1:29" hidden="1" x14ac:dyDescent="0.25">
      <c r="A672" s="1" t="s">
        <v>33</v>
      </c>
      <c r="B672" s="1" t="s">
        <v>34</v>
      </c>
      <c r="C672" s="2">
        <v>45016</v>
      </c>
      <c r="D672" s="1" t="s">
        <v>73</v>
      </c>
      <c r="E672" s="1" t="s">
        <v>74</v>
      </c>
      <c r="F672" s="1" t="s">
        <v>37</v>
      </c>
      <c r="G672" s="1" t="s">
        <v>1419</v>
      </c>
      <c r="H672" s="1" t="s">
        <v>76</v>
      </c>
      <c r="I672" s="3">
        <v>580000</v>
      </c>
      <c r="J672" s="3">
        <v>0</v>
      </c>
      <c r="K672" s="1" t="s">
        <v>40</v>
      </c>
      <c r="L672" s="1" t="s">
        <v>117</v>
      </c>
      <c r="M672" s="1" t="s">
        <v>118</v>
      </c>
      <c r="N672" s="1" t="s">
        <v>79</v>
      </c>
      <c r="O672" s="1" t="s">
        <v>80</v>
      </c>
      <c r="P672" s="1" t="s">
        <v>43</v>
      </c>
      <c r="Q672" s="1" t="s">
        <v>43</v>
      </c>
      <c r="R672" s="3">
        <v>0</v>
      </c>
      <c r="S672" s="1" t="s">
        <v>44</v>
      </c>
      <c r="T672" s="1" t="s">
        <v>45</v>
      </c>
      <c r="U672" s="1" t="s">
        <v>1419</v>
      </c>
      <c r="V672" s="1" t="s">
        <v>46</v>
      </c>
      <c r="W672" s="1" t="s">
        <v>912</v>
      </c>
      <c r="X672" s="1" t="s">
        <v>1420</v>
      </c>
      <c r="Y672" s="1" t="s">
        <v>83</v>
      </c>
      <c r="Z672" s="1" t="s">
        <v>1326</v>
      </c>
      <c r="AA672" s="1" t="s">
        <v>51</v>
      </c>
      <c r="AB672" s="1" t="s">
        <v>1420</v>
      </c>
      <c r="AC672" s="1" t="s">
        <v>37</v>
      </c>
    </row>
    <row r="673" spans="1:29" hidden="1" x14ac:dyDescent="0.25">
      <c r="A673" s="1" t="s">
        <v>33</v>
      </c>
      <c r="B673" s="1" t="s">
        <v>34</v>
      </c>
      <c r="C673" s="2">
        <v>45016</v>
      </c>
      <c r="D673" s="1" t="s">
        <v>73</v>
      </c>
      <c r="E673" s="1" t="s">
        <v>74</v>
      </c>
      <c r="F673" s="1" t="s">
        <v>37</v>
      </c>
      <c r="G673" s="1" t="s">
        <v>1419</v>
      </c>
      <c r="H673" s="1" t="s">
        <v>76</v>
      </c>
      <c r="I673" s="3">
        <v>425334</v>
      </c>
      <c r="J673" s="3">
        <v>0</v>
      </c>
      <c r="K673" s="1" t="s">
        <v>40</v>
      </c>
      <c r="L673" s="1" t="s">
        <v>117</v>
      </c>
      <c r="M673" s="1" t="s">
        <v>118</v>
      </c>
      <c r="N673" s="1" t="s">
        <v>79</v>
      </c>
      <c r="O673" s="1" t="s">
        <v>80</v>
      </c>
      <c r="P673" s="1" t="s">
        <v>43</v>
      </c>
      <c r="Q673" s="1" t="s">
        <v>43</v>
      </c>
      <c r="R673" s="3">
        <v>0</v>
      </c>
      <c r="S673" s="1" t="s">
        <v>44</v>
      </c>
      <c r="T673" s="1" t="s">
        <v>45</v>
      </c>
      <c r="U673" s="1" t="s">
        <v>1419</v>
      </c>
      <c r="V673" s="1" t="s">
        <v>46</v>
      </c>
      <c r="W673" s="1" t="s">
        <v>912</v>
      </c>
      <c r="X673" s="1" t="s">
        <v>1420</v>
      </c>
      <c r="Y673" s="1" t="s">
        <v>83</v>
      </c>
      <c r="Z673" s="1" t="s">
        <v>1326</v>
      </c>
      <c r="AA673" s="1" t="s">
        <v>51</v>
      </c>
      <c r="AB673" s="1" t="s">
        <v>1420</v>
      </c>
      <c r="AC673" s="1" t="s">
        <v>37</v>
      </c>
    </row>
    <row r="674" spans="1:29" hidden="1" x14ac:dyDescent="0.25">
      <c r="A674" s="1" t="s">
        <v>33</v>
      </c>
      <c r="B674" s="1" t="s">
        <v>34</v>
      </c>
      <c r="C674" s="2">
        <v>45016</v>
      </c>
      <c r="D674" s="1" t="s">
        <v>73</v>
      </c>
      <c r="E674" s="1" t="s">
        <v>74</v>
      </c>
      <c r="F674" s="1" t="s">
        <v>37</v>
      </c>
      <c r="G674" s="1" t="s">
        <v>1419</v>
      </c>
      <c r="H674" s="1" t="s">
        <v>76</v>
      </c>
      <c r="I674" s="3">
        <v>38667</v>
      </c>
      <c r="J674" s="3">
        <v>0</v>
      </c>
      <c r="K674" s="1" t="s">
        <v>40</v>
      </c>
      <c r="L674" s="1" t="s">
        <v>152</v>
      </c>
      <c r="M674" s="1" t="s">
        <v>153</v>
      </c>
      <c r="N674" s="1" t="s">
        <v>79</v>
      </c>
      <c r="O674" s="1" t="s">
        <v>80</v>
      </c>
      <c r="P674" s="1" t="s">
        <v>43</v>
      </c>
      <c r="Q674" s="1" t="s">
        <v>43</v>
      </c>
      <c r="R674" s="3">
        <v>0</v>
      </c>
      <c r="S674" s="1" t="s">
        <v>44</v>
      </c>
      <c r="T674" s="1" t="s">
        <v>45</v>
      </c>
      <c r="U674" s="1" t="s">
        <v>1419</v>
      </c>
      <c r="V674" s="1" t="s">
        <v>46</v>
      </c>
      <c r="W674" s="1" t="s">
        <v>912</v>
      </c>
      <c r="X674" s="1" t="s">
        <v>1420</v>
      </c>
      <c r="Y674" s="1" t="s">
        <v>83</v>
      </c>
      <c r="Z674" s="1" t="s">
        <v>1326</v>
      </c>
      <c r="AA674" s="1" t="s">
        <v>51</v>
      </c>
      <c r="AB674" s="1" t="s">
        <v>1420</v>
      </c>
      <c r="AC674" s="1" t="s">
        <v>37</v>
      </c>
    </row>
    <row r="675" spans="1:29" hidden="1" x14ac:dyDescent="0.25">
      <c r="A675" s="1" t="s">
        <v>33</v>
      </c>
      <c r="B675" s="1" t="s">
        <v>34</v>
      </c>
      <c r="C675" s="2">
        <v>45016</v>
      </c>
      <c r="D675" s="1" t="s">
        <v>73</v>
      </c>
      <c r="E675" s="1" t="s">
        <v>74</v>
      </c>
      <c r="F675" s="1" t="s">
        <v>37</v>
      </c>
      <c r="G675" s="1" t="s">
        <v>1419</v>
      </c>
      <c r="H675" s="1" t="s">
        <v>76</v>
      </c>
      <c r="I675" s="3">
        <v>43728</v>
      </c>
      <c r="J675" s="3">
        <v>0</v>
      </c>
      <c r="K675" s="1" t="s">
        <v>40</v>
      </c>
      <c r="L675" s="1" t="s">
        <v>416</v>
      </c>
      <c r="M675" s="1" t="s">
        <v>417</v>
      </c>
      <c r="N675" s="1" t="s">
        <v>79</v>
      </c>
      <c r="O675" s="1" t="s">
        <v>80</v>
      </c>
      <c r="P675" s="1" t="s">
        <v>43</v>
      </c>
      <c r="Q675" s="1" t="s">
        <v>43</v>
      </c>
      <c r="R675" s="3">
        <v>0</v>
      </c>
      <c r="S675" s="1" t="s">
        <v>44</v>
      </c>
      <c r="T675" s="1" t="s">
        <v>45</v>
      </c>
      <c r="U675" s="1" t="s">
        <v>1419</v>
      </c>
      <c r="V675" s="1" t="s">
        <v>46</v>
      </c>
      <c r="W675" s="1" t="s">
        <v>912</v>
      </c>
      <c r="X675" s="1" t="s">
        <v>1420</v>
      </c>
      <c r="Y675" s="1" t="s">
        <v>83</v>
      </c>
      <c r="Z675" s="1" t="s">
        <v>1326</v>
      </c>
      <c r="AA675" s="1" t="s">
        <v>51</v>
      </c>
      <c r="AB675" s="1" t="s">
        <v>1420</v>
      </c>
      <c r="AC675" s="1" t="s">
        <v>37</v>
      </c>
    </row>
    <row r="676" spans="1:29" hidden="1" x14ac:dyDescent="0.25">
      <c r="A676" s="1" t="s">
        <v>33</v>
      </c>
      <c r="B676" s="1" t="s">
        <v>34</v>
      </c>
      <c r="C676" s="2">
        <v>45016</v>
      </c>
      <c r="D676" s="1" t="s">
        <v>73</v>
      </c>
      <c r="E676" s="1" t="s">
        <v>74</v>
      </c>
      <c r="F676" s="1" t="s">
        <v>37</v>
      </c>
      <c r="G676" s="1" t="s">
        <v>1419</v>
      </c>
      <c r="H676" s="1" t="s">
        <v>76</v>
      </c>
      <c r="I676" s="3">
        <v>116001</v>
      </c>
      <c r="J676" s="3">
        <v>0</v>
      </c>
      <c r="K676" s="1" t="s">
        <v>40</v>
      </c>
      <c r="L676" s="1" t="s">
        <v>408</v>
      </c>
      <c r="M676" s="1" t="s">
        <v>409</v>
      </c>
      <c r="N676" s="1" t="s">
        <v>79</v>
      </c>
      <c r="O676" s="1" t="s">
        <v>80</v>
      </c>
      <c r="P676" s="1" t="s">
        <v>43</v>
      </c>
      <c r="Q676" s="1" t="s">
        <v>43</v>
      </c>
      <c r="R676" s="3">
        <v>0</v>
      </c>
      <c r="S676" s="1" t="s">
        <v>44</v>
      </c>
      <c r="T676" s="1" t="s">
        <v>45</v>
      </c>
      <c r="U676" s="1" t="s">
        <v>1419</v>
      </c>
      <c r="V676" s="1" t="s">
        <v>46</v>
      </c>
      <c r="W676" s="1" t="s">
        <v>912</v>
      </c>
      <c r="X676" s="1" t="s">
        <v>1420</v>
      </c>
      <c r="Y676" s="1" t="s">
        <v>83</v>
      </c>
      <c r="Z676" s="1" t="s">
        <v>1326</v>
      </c>
      <c r="AA676" s="1" t="s">
        <v>51</v>
      </c>
      <c r="AB676" s="1" t="s">
        <v>1420</v>
      </c>
      <c r="AC676" s="1" t="s">
        <v>37</v>
      </c>
    </row>
    <row r="677" spans="1:29" hidden="1" x14ac:dyDescent="0.25">
      <c r="A677" s="1" t="s">
        <v>33</v>
      </c>
      <c r="B677" s="1" t="s">
        <v>34</v>
      </c>
      <c r="C677" s="2">
        <v>45016</v>
      </c>
      <c r="D677" s="1" t="s">
        <v>73</v>
      </c>
      <c r="E677" s="1" t="s">
        <v>74</v>
      </c>
      <c r="F677" s="1" t="s">
        <v>37</v>
      </c>
      <c r="G677" s="1" t="s">
        <v>1419</v>
      </c>
      <c r="H677" s="1" t="s">
        <v>76</v>
      </c>
      <c r="I677" s="3">
        <v>38667</v>
      </c>
      <c r="J677" s="3">
        <v>0</v>
      </c>
      <c r="K677" s="1" t="s">
        <v>40</v>
      </c>
      <c r="L677" s="1" t="s">
        <v>408</v>
      </c>
      <c r="M677" s="1" t="s">
        <v>409</v>
      </c>
      <c r="N677" s="1" t="s">
        <v>79</v>
      </c>
      <c r="O677" s="1" t="s">
        <v>80</v>
      </c>
      <c r="P677" s="1" t="s">
        <v>43</v>
      </c>
      <c r="Q677" s="1" t="s">
        <v>43</v>
      </c>
      <c r="R677" s="3">
        <v>0</v>
      </c>
      <c r="S677" s="1" t="s">
        <v>44</v>
      </c>
      <c r="T677" s="1" t="s">
        <v>45</v>
      </c>
      <c r="U677" s="1" t="s">
        <v>1419</v>
      </c>
      <c r="V677" s="1" t="s">
        <v>46</v>
      </c>
      <c r="W677" s="1" t="s">
        <v>912</v>
      </c>
      <c r="X677" s="1" t="s">
        <v>1420</v>
      </c>
      <c r="Y677" s="1" t="s">
        <v>83</v>
      </c>
      <c r="Z677" s="1" t="s">
        <v>1326</v>
      </c>
      <c r="AA677" s="1" t="s">
        <v>51</v>
      </c>
      <c r="AB677" s="1" t="s">
        <v>1420</v>
      </c>
      <c r="AC677" s="1" t="s">
        <v>37</v>
      </c>
    </row>
    <row r="678" spans="1:29" hidden="1" x14ac:dyDescent="0.25">
      <c r="A678" s="1" t="s">
        <v>33</v>
      </c>
      <c r="B678" s="1" t="s">
        <v>34</v>
      </c>
      <c r="C678" s="2">
        <v>45016</v>
      </c>
      <c r="D678" s="1" t="s">
        <v>73</v>
      </c>
      <c r="E678" s="1" t="s">
        <v>74</v>
      </c>
      <c r="F678" s="1" t="s">
        <v>37</v>
      </c>
      <c r="G678" s="1" t="s">
        <v>1419</v>
      </c>
      <c r="H678" s="1" t="s">
        <v>76</v>
      </c>
      <c r="I678" s="3">
        <v>261127</v>
      </c>
      <c r="J678" s="3">
        <v>0</v>
      </c>
      <c r="K678" s="1" t="s">
        <v>40</v>
      </c>
      <c r="L678" s="1" t="s">
        <v>476</v>
      </c>
      <c r="M678" s="1" t="s">
        <v>477</v>
      </c>
      <c r="N678" s="1" t="s">
        <v>79</v>
      </c>
      <c r="O678" s="1" t="s">
        <v>80</v>
      </c>
      <c r="P678" s="1" t="s">
        <v>43</v>
      </c>
      <c r="Q678" s="1" t="s">
        <v>43</v>
      </c>
      <c r="R678" s="3">
        <v>0</v>
      </c>
      <c r="S678" s="1" t="s">
        <v>44</v>
      </c>
      <c r="T678" s="1" t="s">
        <v>45</v>
      </c>
      <c r="U678" s="1" t="s">
        <v>1419</v>
      </c>
      <c r="V678" s="1" t="s">
        <v>46</v>
      </c>
      <c r="W678" s="1" t="s">
        <v>912</v>
      </c>
      <c r="X678" s="1" t="s">
        <v>1420</v>
      </c>
      <c r="Y678" s="1" t="s">
        <v>83</v>
      </c>
      <c r="Z678" s="1" t="s">
        <v>1326</v>
      </c>
      <c r="AA678" s="1" t="s">
        <v>51</v>
      </c>
      <c r="AB678" s="1" t="s">
        <v>1420</v>
      </c>
      <c r="AC678" s="1" t="s">
        <v>37</v>
      </c>
    </row>
    <row r="679" spans="1:29" hidden="1" x14ac:dyDescent="0.25">
      <c r="A679" s="1" t="s">
        <v>33</v>
      </c>
      <c r="B679" s="1" t="s">
        <v>34</v>
      </c>
      <c r="C679" s="2">
        <v>45016</v>
      </c>
      <c r="D679" s="1" t="s">
        <v>73</v>
      </c>
      <c r="E679" s="1" t="s">
        <v>74</v>
      </c>
      <c r="F679" s="1" t="s">
        <v>37</v>
      </c>
      <c r="G679" s="1" t="s">
        <v>1419</v>
      </c>
      <c r="H679" s="1" t="s">
        <v>76</v>
      </c>
      <c r="I679" s="3">
        <v>154667</v>
      </c>
      <c r="J679" s="3">
        <v>0</v>
      </c>
      <c r="K679" s="1" t="s">
        <v>40</v>
      </c>
      <c r="L679" s="1" t="s">
        <v>133</v>
      </c>
      <c r="M679" s="1" t="s">
        <v>134</v>
      </c>
      <c r="N679" s="1" t="s">
        <v>79</v>
      </c>
      <c r="O679" s="1" t="s">
        <v>80</v>
      </c>
      <c r="P679" s="1" t="s">
        <v>43</v>
      </c>
      <c r="Q679" s="1" t="s">
        <v>43</v>
      </c>
      <c r="R679" s="3">
        <v>0</v>
      </c>
      <c r="S679" s="1" t="s">
        <v>44</v>
      </c>
      <c r="T679" s="1" t="s">
        <v>45</v>
      </c>
      <c r="U679" s="1" t="s">
        <v>1419</v>
      </c>
      <c r="V679" s="1" t="s">
        <v>46</v>
      </c>
      <c r="W679" s="1" t="s">
        <v>912</v>
      </c>
      <c r="X679" s="1" t="s">
        <v>1420</v>
      </c>
      <c r="Y679" s="1" t="s">
        <v>83</v>
      </c>
      <c r="Z679" s="1" t="s">
        <v>1326</v>
      </c>
      <c r="AA679" s="1" t="s">
        <v>51</v>
      </c>
      <c r="AB679" s="1" t="s">
        <v>1420</v>
      </c>
      <c r="AC679" s="1" t="s">
        <v>37</v>
      </c>
    </row>
    <row r="680" spans="1:29" hidden="1" x14ac:dyDescent="0.25">
      <c r="A680" s="1" t="s">
        <v>33</v>
      </c>
      <c r="B680" s="1" t="s">
        <v>34</v>
      </c>
      <c r="C680" s="2">
        <v>45016</v>
      </c>
      <c r="D680" s="1" t="s">
        <v>73</v>
      </c>
      <c r="E680" s="1" t="s">
        <v>74</v>
      </c>
      <c r="F680" s="1" t="s">
        <v>37</v>
      </c>
      <c r="G680" s="1" t="s">
        <v>1419</v>
      </c>
      <c r="H680" s="1" t="s">
        <v>76</v>
      </c>
      <c r="I680" s="3">
        <v>38667</v>
      </c>
      <c r="J680" s="3">
        <v>0</v>
      </c>
      <c r="K680" s="1" t="s">
        <v>40</v>
      </c>
      <c r="L680" s="1" t="s">
        <v>133</v>
      </c>
      <c r="M680" s="1" t="s">
        <v>134</v>
      </c>
      <c r="N680" s="1" t="s">
        <v>79</v>
      </c>
      <c r="O680" s="1" t="s">
        <v>80</v>
      </c>
      <c r="P680" s="1" t="s">
        <v>43</v>
      </c>
      <c r="Q680" s="1" t="s">
        <v>43</v>
      </c>
      <c r="R680" s="3">
        <v>0</v>
      </c>
      <c r="S680" s="1" t="s">
        <v>44</v>
      </c>
      <c r="T680" s="1" t="s">
        <v>45</v>
      </c>
      <c r="U680" s="1" t="s">
        <v>1419</v>
      </c>
      <c r="V680" s="1" t="s">
        <v>46</v>
      </c>
      <c r="W680" s="1" t="s">
        <v>912</v>
      </c>
      <c r="X680" s="1" t="s">
        <v>1420</v>
      </c>
      <c r="Y680" s="1" t="s">
        <v>83</v>
      </c>
      <c r="Z680" s="1" t="s">
        <v>1326</v>
      </c>
      <c r="AA680" s="1" t="s">
        <v>51</v>
      </c>
      <c r="AB680" s="1" t="s">
        <v>1420</v>
      </c>
      <c r="AC680" s="1" t="s">
        <v>37</v>
      </c>
    </row>
    <row r="681" spans="1:29" hidden="1" x14ac:dyDescent="0.25">
      <c r="A681" s="1" t="s">
        <v>33</v>
      </c>
      <c r="B681" s="1" t="s">
        <v>34</v>
      </c>
      <c r="C681" s="2">
        <v>45016</v>
      </c>
      <c r="D681" s="1" t="s">
        <v>73</v>
      </c>
      <c r="E681" s="1" t="s">
        <v>74</v>
      </c>
      <c r="F681" s="1" t="s">
        <v>37</v>
      </c>
      <c r="G681" s="1" t="s">
        <v>1419</v>
      </c>
      <c r="H681" s="1" t="s">
        <v>76</v>
      </c>
      <c r="I681" s="3">
        <v>501364</v>
      </c>
      <c r="J681" s="3">
        <v>0</v>
      </c>
      <c r="K681" s="1" t="s">
        <v>40</v>
      </c>
      <c r="L681" s="1" t="s">
        <v>1421</v>
      </c>
      <c r="M681" s="1" t="s">
        <v>613</v>
      </c>
      <c r="N681" s="1" t="s">
        <v>79</v>
      </c>
      <c r="O681" s="1" t="s">
        <v>80</v>
      </c>
      <c r="P681" s="1" t="s">
        <v>43</v>
      </c>
      <c r="Q681" s="1" t="s">
        <v>43</v>
      </c>
      <c r="R681" s="3">
        <v>0</v>
      </c>
      <c r="S681" s="1" t="s">
        <v>44</v>
      </c>
      <c r="T681" s="1" t="s">
        <v>45</v>
      </c>
      <c r="U681" s="1" t="s">
        <v>1419</v>
      </c>
      <c r="V681" s="1" t="s">
        <v>46</v>
      </c>
      <c r="W681" s="1" t="s">
        <v>912</v>
      </c>
      <c r="X681" s="1" t="s">
        <v>1420</v>
      </c>
      <c r="Y681" s="1" t="s">
        <v>83</v>
      </c>
      <c r="Z681" s="1" t="s">
        <v>1326</v>
      </c>
      <c r="AA681" s="1" t="s">
        <v>51</v>
      </c>
      <c r="AB681" s="1" t="s">
        <v>1420</v>
      </c>
      <c r="AC681" s="1" t="s">
        <v>37</v>
      </c>
    </row>
    <row r="682" spans="1:29" hidden="1" x14ac:dyDescent="0.25">
      <c r="A682" s="1" t="s">
        <v>33</v>
      </c>
      <c r="B682" s="1" t="s">
        <v>34</v>
      </c>
      <c r="C682" s="2">
        <v>45016</v>
      </c>
      <c r="D682" s="1" t="s">
        <v>73</v>
      </c>
      <c r="E682" s="1" t="s">
        <v>74</v>
      </c>
      <c r="F682" s="1" t="s">
        <v>37</v>
      </c>
      <c r="G682" s="1" t="s">
        <v>1419</v>
      </c>
      <c r="H682" s="1" t="s">
        <v>76</v>
      </c>
      <c r="I682" s="3">
        <v>200545</v>
      </c>
      <c r="J682" s="3">
        <v>0</v>
      </c>
      <c r="K682" s="1" t="s">
        <v>40</v>
      </c>
      <c r="L682" s="1" t="s">
        <v>1421</v>
      </c>
      <c r="M682" s="1" t="s">
        <v>613</v>
      </c>
      <c r="N682" s="1" t="s">
        <v>79</v>
      </c>
      <c r="O682" s="1" t="s">
        <v>80</v>
      </c>
      <c r="P682" s="1" t="s">
        <v>43</v>
      </c>
      <c r="Q682" s="1" t="s">
        <v>43</v>
      </c>
      <c r="R682" s="3">
        <v>0</v>
      </c>
      <c r="S682" s="1" t="s">
        <v>44</v>
      </c>
      <c r="T682" s="1" t="s">
        <v>45</v>
      </c>
      <c r="U682" s="1" t="s">
        <v>1419</v>
      </c>
      <c r="V682" s="1" t="s">
        <v>46</v>
      </c>
      <c r="W682" s="1" t="s">
        <v>912</v>
      </c>
      <c r="X682" s="1" t="s">
        <v>1420</v>
      </c>
      <c r="Y682" s="1" t="s">
        <v>83</v>
      </c>
      <c r="Z682" s="1" t="s">
        <v>1326</v>
      </c>
      <c r="AA682" s="1" t="s">
        <v>51</v>
      </c>
      <c r="AB682" s="1" t="s">
        <v>1420</v>
      </c>
      <c r="AC682" s="1" t="s">
        <v>37</v>
      </c>
    </row>
    <row r="683" spans="1:29" hidden="1" x14ac:dyDescent="0.25">
      <c r="A683" s="1" t="s">
        <v>33</v>
      </c>
      <c r="B683" s="1" t="s">
        <v>34</v>
      </c>
      <c r="C683" s="2">
        <v>45016</v>
      </c>
      <c r="D683" s="1" t="s">
        <v>73</v>
      </c>
      <c r="E683" s="1" t="s">
        <v>74</v>
      </c>
      <c r="F683" s="1" t="s">
        <v>37</v>
      </c>
      <c r="G683" s="1" t="s">
        <v>1419</v>
      </c>
      <c r="H683" s="1" t="s">
        <v>76</v>
      </c>
      <c r="I683" s="3">
        <v>623905</v>
      </c>
      <c r="J683" s="3">
        <v>0</v>
      </c>
      <c r="K683" s="1" t="s">
        <v>40</v>
      </c>
      <c r="L683" s="1" t="s">
        <v>618</v>
      </c>
      <c r="M683" s="1" t="s">
        <v>619</v>
      </c>
      <c r="N683" s="1" t="s">
        <v>79</v>
      </c>
      <c r="O683" s="1" t="s">
        <v>80</v>
      </c>
      <c r="P683" s="1" t="s">
        <v>43</v>
      </c>
      <c r="Q683" s="1" t="s">
        <v>43</v>
      </c>
      <c r="R683" s="3">
        <v>0</v>
      </c>
      <c r="S683" s="1" t="s">
        <v>44</v>
      </c>
      <c r="T683" s="1" t="s">
        <v>45</v>
      </c>
      <c r="U683" s="1" t="s">
        <v>1419</v>
      </c>
      <c r="V683" s="1" t="s">
        <v>46</v>
      </c>
      <c r="W683" s="1" t="s">
        <v>912</v>
      </c>
      <c r="X683" s="1" t="s">
        <v>1420</v>
      </c>
      <c r="Y683" s="1" t="s">
        <v>83</v>
      </c>
      <c r="Z683" s="1" t="s">
        <v>1326</v>
      </c>
      <c r="AA683" s="1" t="s">
        <v>51</v>
      </c>
      <c r="AB683" s="1" t="s">
        <v>1420</v>
      </c>
      <c r="AC683" s="1" t="s">
        <v>37</v>
      </c>
    </row>
    <row r="684" spans="1:29" hidden="1" x14ac:dyDescent="0.25">
      <c r="A684" s="1" t="s">
        <v>33</v>
      </c>
      <c r="B684" s="1" t="s">
        <v>34</v>
      </c>
      <c r="C684" s="2">
        <v>45016</v>
      </c>
      <c r="D684" s="1" t="s">
        <v>73</v>
      </c>
      <c r="E684" s="1" t="s">
        <v>74</v>
      </c>
      <c r="F684" s="1" t="s">
        <v>37</v>
      </c>
      <c r="G684" s="1" t="s">
        <v>1419</v>
      </c>
      <c r="H684" s="1" t="s">
        <v>76</v>
      </c>
      <c r="I684" s="3">
        <v>701574</v>
      </c>
      <c r="J684" s="3">
        <v>0</v>
      </c>
      <c r="K684" s="1" t="s">
        <v>40</v>
      </c>
      <c r="L684" s="1" t="s">
        <v>649</v>
      </c>
      <c r="M684" s="1" t="s">
        <v>650</v>
      </c>
      <c r="N684" s="1" t="s">
        <v>79</v>
      </c>
      <c r="O684" s="1" t="s">
        <v>80</v>
      </c>
      <c r="P684" s="1" t="s">
        <v>43</v>
      </c>
      <c r="Q684" s="1" t="s">
        <v>43</v>
      </c>
      <c r="R684" s="3">
        <v>0</v>
      </c>
      <c r="S684" s="1" t="s">
        <v>44</v>
      </c>
      <c r="T684" s="1" t="s">
        <v>45</v>
      </c>
      <c r="U684" s="1" t="s">
        <v>1419</v>
      </c>
      <c r="V684" s="1" t="s">
        <v>46</v>
      </c>
      <c r="W684" s="1" t="s">
        <v>912</v>
      </c>
      <c r="X684" s="1" t="s">
        <v>1420</v>
      </c>
      <c r="Y684" s="1" t="s">
        <v>83</v>
      </c>
      <c r="Z684" s="1" t="s">
        <v>1326</v>
      </c>
      <c r="AA684" s="1" t="s">
        <v>51</v>
      </c>
      <c r="AB684" s="1" t="s">
        <v>1420</v>
      </c>
      <c r="AC684" s="1" t="s">
        <v>37</v>
      </c>
    </row>
    <row r="685" spans="1:29" hidden="1" x14ac:dyDescent="0.25">
      <c r="A685" s="1" t="s">
        <v>33</v>
      </c>
      <c r="B685" s="1" t="s">
        <v>34</v>
      </c>
      <c r="C685" s="2">
        <v>45016</v>
      </c>
      <c r="D685" s="1" t="s">
        <v>73</v>
      </c>
      <c r="E685" s="1" t="s">
        <v>74</v>
      </c>
      <c r="F685" s="1" t="s">
        <v>37</v>
      </c>
      <c r="G685" s="1" t="s">
        <v>1419</v>
      </c>
      <c r="H685" s="1" t="s">
        <v>76</v>
      </c>
      <c r="I685" s="3">
        <v>618937</v>
      </c>
      <c r="J685" s="3">
        <v>0</v>
      </c>
      <c r="K685" s="1" t="s">
        <v>40</v>
      </c>
      <c r="L685" s="1" t="s">
        <v>649</v>
      </c>
      <c r="M685" s="1" t="s">
        <v>650</v>
      </c>
      <c r="N685" s="1" t="s">
        <v>79</v>
      </c>
      <c r="O685" s="1" t="s">
        <v>80</v>
      </c>
      <c r="P685" s="1" t="s">
        <v>43</v>
      </c>
      <c r="Q685" s="1" t="s">
        <v>43</v>
      </c>
      <c r="R685" s="3">
        <v>0</v>
      </c>
      <c r="S685" s="1" t="s">
        <v>44</v>
      </c>
      <c r="T685" s="1" t="s">
        <v>45</v>
      </c>
      <c r="U685" s="1" t="s">
        <v>1419</v>
      </c>
      <c r="V685" s="1" t="s">
        <v>46</v>
      </c>
      <c r="W685" s="1" t="s">
        <v>912</v>
      </c>
      <c r="X685" s="1" t="s">
        <v>1420</v>
      </c>
      <c r="Y685" s="1" t="s">
        <v>83</v>
      </c>
      <c r="Z685" s="1" t="s">
        <v>1326</v>
      </c>
      <c r="AA685" s="1" t="s">
        <v>51</v>
      </c>
      <c r="AB685" s="1" t="s">
        <v>1420</v>
      </c>
      <c r="AC685" s="1" t="s">
        <v>37</v>
      </c>
    </row>
    <row r="686" spans="1:29" hidden="1" x14ac:dyDescent="0.25">
      <c r="A686" s="1" t="s">
        <v>33</v>
      </c>
      <c r="B686" s="1" t="s">
        <v>34</v>
      </c>
      <c r="C686" s="2">
        <v>45016</v>
      </c>
      <c r="D686" s="1" t="s">
        <v>73</v>
      </c>
      <c r="E686" s="1" t="s">
        <v>74</v>
      </c>
      <c r="F686" s="1" t="s">
        <v>37</v>
      </c>
      <c r="G686" s="1" t="s">
        <v>1419</v>
      </c>
      <c r="H686" s="1" t="s">
        <v>76</v>
      </c>
      <c r="I686" s="3">
        <v>44380</v>
      </c>
      <c r="J686" s="3">
        <v>0</v>
      </c>
      <c r="K686" s="1" t="s">
        <v>40</v>
      </c>
      <c r="L686" s="1" t="s">
        <v>661</v>
      </c>
      <c r="M686" s="1" t="s">
        <v>662</v>
      </c>
      <c r="N686" s="1" t="s">
        <v>79</v>
      </c>
      <c r="O686" s="1" t="s">
        <v>80</v>
      </c>
      <c r="P686" s="1" t="s">
        <v>43</v>
      </c>
      <c r="Q686" s="1" t="s">
        <v>43</v>
      </c>
      <c r="R686" s="3">
        <v>0</v>
      </c>
      <c r="S686" s="1" t="s">
        <v>44</v>
      </c>
      <c r="T686" s="1" t="s">
        <v>45</v>
      </c>
      <c r="U686" s="1" t="s">
        <v>1419</v>
      </c>
      <c r="V686" s="1" t="s">
        <v>46</v>
      </c>
      <c r="W686" s="1" t="s">
        <v>912</v>
      </c>
      <c r="X686" s="1" t="s">
        <v>1420</v>
      </c>
      <c r="Y686" s="1" t="s">
        <v>83</v>
      </c>
      <c r="Z686" s="1" t="s">
        <v>1326</v>
      </c>
      <c r="AA686" s="1" t="s">
        <v>51</v>
      </c>
      <c r="AB686" s="1" t="s">
        <v>1420</v>
      </c>
      <c r="AC686" s="1" t="s">
        <v>37</v>
      </c>
    </row>
    <row r="687" spans="1:29" hidden="1" x14ac:dyDescent="0.25">
      <c r="A687" s="1" t="s">
        <v>33</v>
      </c>
      <c r="B687" s="1" t="s">
        <v>34</v>
      </c>
      <c r="C687" s="2">
        <v>45016</v>
      </c>
      <c r="D687" s="1" t="s">
        <v>73</v>
      </c>
      <c r="E687" s="1" t="s">
        <v>74</v>
      </c>
      <c r="F687" s="1" t="s">
        <v>37</v>
      </c>
      <c r="G687" s="1" t="s">
        <v>1419</v>
      </c>
      <c r="H687" s="1" t="s">
        <v>76</v>
      </c>
      <c r="I687" s="3">
        <v>154667</v>
      </c>
      <c r="J687" s="3">
        <v>0</v>
      </c>
      <c r="K687" s="1" t="s">
        <v>40</v>
      </c>
      <c r="L687" s="1" t="s">
        <v>395</v>
      </c>
      <c r="M687" s="1" t="s">
        <v>396</v>
      </c>
      <c r="N687" s="1" t="s">
        <v>89</v>
      </c>
      <c r="O687" s="1" t="s">
        <v>90</v>
      </c>
      <c r="P687" s="1" t="s">
        <v>43</v>
      </c>
      <c r="Q687" s="1" t="s">
        <v>43</v>
      </c>
      <c r="R687" s="3">
        <v>0</v>
      </c>
      <c r="S687" s="1" t="s">
        <v>44</v>
      </c>
      <c r="T687" s="1" t="s">
        <v>45</v>
      </c>
      <c r="U687" s="1" t="s">
        <v>1419</v>
      </c>
      <c r="V687" s="1" t="s">
        <v>46</v>
      </c>
      <c r="W687" s="1" t="s">
        <v>912</v>
      </c>
      <c r="X687" s="1" t="s">
        <v>1420</v>
      </c>
      <c r="Y687" s="1" t="s">
        <v>83</v>
      </c>
      <c r="Z687" s="1" t="s">
        <v>1326</v>
      </c>
      <c r="AA687" s="1" t="s">
        <v>51</v>
      </c>
      <c r="AB687" s="1" t="s">
        <v>1420</v>
      </c>
      <c r="AC687" s="1" t="s">
        <v>37</v>
      </c>
    </row>
    <row r="688" spans="1:29" hidden="1" x14ac:dyDescent="0.25">
      <c r="A688" s="1" t="s">
        <v>33</v>
      </c>
      <c r="B688" s="1" t="s">
        <v>34</v>
      </c>
      <c r="C688" s="2">
        <v>45016</v>
      </c>
      <c r="D688" s="1" t="s">
        <v>73</v>
      </c>
      <c r="E688" s="1" t="s">
        <v>74</v>
      </c>
      <c r="F688" s="1" t="s">
        <v>37</v>
      </c>
      <c r="G688" s="1" t="s">
        <v>1419</v>
      </c>
      <c r="H688" s="1" t="s">
        <v>76</v>
      </c>
      <c r="I688" s="3">
        <v>386667</v>
      </c>
      <c r="J688" s="3">
        <v>0</v>
      </c>
      <c r="K688" s="1" t="s">
        <v>40</v>
      </c>
      <c r="L688" s="1" t="s">
        <v>395</v>
      </c>
      <c r="M688" s="1" t="s">
        <v>396</v>
      </c>
      <c r="N688" s="1" t="s">
        <v>89</v>
      </c>
      <c r="O688" s="1" t="s">
        <v>90</v>
      </c>
      <c r="P688" s="1" t="s">
        <v>43</v>
      </c>
      <c r="Q688" s="1" t="s">
        <v>43</v>
      </c>
      <c r="R688" s="3">
        <v>0</v>
      </c>
      <c r="S688" s="1" t="s">
        <v>44</v>
      </c>
      <c r="T688" s="1" t="s">
        <v>45</v>
      </c>
      <c r="U688" s="1" t="s">
        <v>1419</v>
      </c>
      <c r="V688" s="1" t="s">
        <v>46</v>
      </c>
      <c r="W688" s="1" t="s">
        <v>912</v>
      </c>
      <c r="X688" s="1" t="s">
        <v>1420</v>
      </c>
      <c r="Y688" s="1" t="s">
        <v>83</v>
      </c>
      <c r="Z688" s="1" t="s">
        <v>1326</v>
      </c>
      <c r="AA688" s="1" t="s">
        <v>51</v>
      </c>
      <c r="AB688" s="1" t="s">
        <v>1420</v>
      </c>
      <c r="AC688" s="1" t="s">
        <v>37</v>
      </c>
    </row>
    <row r="689" spans="1:29" hidden="1" x14ac:dyDescent="0.25">
      <c r="A689" s="1" t="s">
        <v>33</v>
      </c>
      <c r="B689" s="1" t="s">
        <v>34</v>
      </c>
      <c r="C689" s="2">
        <v>45016</v>
      </c>
      <c r="D689" s="1" t="s">
        <v>73</v>
      </c>
      <c r="E689" s="1" t="s">
        <v>74</v>
      </c>
      <c r="F689" s="1" t="s">
        <v>37</v>
      </c>
      <c r="G689" s="1" t="s">
        <v>1419</v>
      </c>
      <c r="H689" s="1" t="s">
        <v>76</v>
      </c>
      <c r="I689" s="3">
        <v>77334</v>
      </c>
      <c r="J689" s="3">
        <v>0</v>
      </c>
      <c r="K689" s="1" t="s">
        <v>40</v>
      </c>
      <c r="L689" s="1" t="s">
        <v>669</v>
      </c>
      <c r="M689" s="1" t="s">
        <v>670</v>
      </c>
      <c r="N689" s="1" t="s">
        <v>79</v>
      </c>
      <c r="O689" s="1" t="s">
        <v>80</v>
      </c>
      <c r="P689" s="1" t="s">
        <v>43</v>
      </c>
      <c r="Q689" s="1" t="s">
        <v>43</v>
      </c>
      <c r="R689" s="3">
        <v>0</v>
      </c>
      <c r="S689" s="1" t="s">
        <v>44</v>
      </c>
      <c r="T689" s="1" t="s">
        <v>45</v>
      </c>
      <c r="U689" s="1" t="s">
        <v>1419</v>
      </c>
      <c r="V689" s="1" t="s">
        <v>46</v>
      </c>
      <c r="W689" s="1" t="s">
        <v>912</v>
      </c>
      <c r="X689" s="1" t="s">
        <v>1420</v>
      </c>
      <c r="Y689" s="1" t="s">
        <v>83</v>
      </c>
      <c r="Z689" s="1" t="s">
        <v>1326</v>
      </c>
      <c r="AA689" s="1" t="s">
        <v>51</v>
      </c>
      <c r="AB689" s="1" t="s">
        <v>1420</v>
      </c>
      <c r="AC689" s="1" t="s">
        <v>37</v>
      </c>
    </row>
    <row r="690" spans="1:29" hidden="1" x14ac:dyDescent="0.25">
      <c r="A690" s="1" t="s">
        <v>33</v>
      </c>
      <c r="B690" s="1" t="s">
        <v>34</v>
      </c>
      <c r="C690" s="2">
        <v>45016</v>
      </c>
      <c r="D690" s="1" t="s">
        <v>73</v>
      </c>
      <c r="E690" s="1" t="s">
        <v>74</v>
      </c>
      <c r="F690" s="1" t="s">
        <v>37</v>
      </c>
      <c r="G690" s="1" t="s">
        <v>1419</v>
      </c>
      <c r="H690" s="1" t="s">
        <v>76</v>
      </c>
      <c r="I690" s="3">
        <v>38667</v>
      </c>
      <c r="J690" s="3">
        <v>0</v>
      </c>
      <c r="K690" s="1" t="s">
        <v>40</v>
      </c>
      <c r="L690" s="1" t="s">
        <v>677</v>
      </c>
      <c r="M690" s="1" t="s">
        <v>678</v>
      </c>
      <c r="N690" s="1" t="s">
        <v>89</v>
      </c>
      <c r="O690" s="1" t="s">
        <v>90</v>
      </c>
      <c r="P690" s="1" t="s">
        <v>43</v>
      </c>
      <c r="Q690" s="1" t="s">
        <v>43</v>
      </c>
      <c r="R690" s="3">
        <v>0</v>
      </c>
      <c r="S690" s="1" t="s">
        <v>44</v>
      </c>
      <c r="T690" s="1" t="s">
        <v>45</v>
      </c>
      <c r="U690" s="1" t="s">
        <v>1419</v>
      </c>
      <c r="V690" s="1" t="s">
        <v>46</v>
      </c>
      <c r="W690" s="1" t="s">
        <v>912</v>
      </c>
      <c r="X690" s="1" t="s">
        <v>1420</v>
      </c>
      <c r="Y690" s="1" t="s">
        <v>83</v>
      </c>
      <c r="Z690" s="1" t="s">
        <v>1326</v>
      </c>
      <c r="AA690" s="1" t="s">
        <v>51</v>
      </c>
      <c r="AB690" s="1" t="s">
        <v>1420</v>
      </c>
      <c r="AC690" s="1" t="s">
        <v>37</v>
      </c>
    </row>
    <row r="691" spans="1:29" hidden="1" x14ac:dyDescent="0.25">
      <c r="A691" s="1" t="s">
        <v>33</v>
      </c>
      <c r="B691" s="1" t="s">
        <v>34</v>
      </c>
      <c r="C691" s="2">
        <v>45016</v>
      </c>
      <c r="D691" s="1" t="s">
        <v>73</v>
      </c>
      <c r="E691" s="1" t="s">
        <v>74</v>
      </c>
      <c r="F691" s="1" t="s">
        <v>37</v>
      </c>
      <c r="G691" s="1" t="s">
        <v>1419</v>
      </c>
      <c r="H691" s="1" t="s">
        <v>76</v>
      </c>
      <c r="I691" s="3">
        <v>38667</v>
      </c>
      <c r="J691" s="3">
        <v>0</v>
      </c>
      <c r="K691" s="1" t="s">
        <v>40</v>
      </c>
      <c r="L691" s="1" t="s">
        <v>682</v>
      </c>
      <c r="M691" s="1" t="s">
        <v>683</v>
      </c>
      <c r="N691" s="1" t="s">
        <v>79</v>
      </c>
      <c r="O691" s="1" t="s">
        <v>80</v>
      </c>
      <c r="P691" s="1" t="s">
        <v>43</v>
      </c>
      <c r="Q691" s="1" t="s">
        <v>43</v>
      </c>
      <c r="R691" s="3">
        <v>0</v>
      </c>
      <c r="S691" s="1" t="s">
        <v>44</v>
      </c>
      <c r="T691" s="1" t="s">
        <v>45</v>
      </c>
      <c r="U691" s="1" t="s">
        <v>1419</v>
      </c>
      <c r="V691" s="1" t="s">
        <v>46</v>
      </c>
      <c r="W691" s="1" t="s">
        <v>912</v>
      </c>
      <c r="X691" s="1" t="s">
        <v>1420</v>
      </c>
      <c r="Y691" s="1" t="s">
        <v>83</v>
      </c>
      <c r="Z691" s="1" t="s">
        <v>1326</v>
      </c>
      <c r="AA691" s="1" t="s">
        <v>51</v>
      </c>
      <c r="AB691" s="1" t="s">
        <v>1420</v>
      </c>
      <c r="AC691" s="1" t="s">
        <v>37</v>
      </c>
    </row>
    <row r="692" spans="1:29" hidden="1" x14ac:dyDescent="0.25">
      <c r="A692" s="1" t="s">
        <v>33</v>
      </c>
      <c r="B692" s="1" t="s">
        <v>34</v>
      </c>
      <c r="C692" s="2">
        <v>45016</v>
      </c>
      <c r="D692" s="1" t="s">
        <v>73</v>
      </c>
      <c r="E692" s="1" t="s">
        <v>74</v>
      </c>
      <c r="F692" s="1" t="s">
        <v>37</v>
      </c>
      <c r="G692" s="1" t="s">
        <v>1419</v>
      </c>
      <c r="H692" s="1" t="s">
        <v>76</v>
      </c>
      <c r="I692" s="3">
        <v>348001</v>
      </c>
      <c r="J692" s="3">
        <v>0</v>
      </c>
      <c r="K692" s="1" t="s">
        <v>40</v>
      </c>
      <c r="L692" s="1" t="s">
        <v>93</v>
      </c>
      <c r="M692" s="1" t="s">
        <v>94</v>
      </c>
      <c r="N692" s="1" t="s">
        <v>79</v>
      </c>
      <c r="O692" s="1" t="s">
        <v>80</v>
      </c>
      <c r="P692" s="1" t="s">
        <v>43</v>
      </c>
      <c r="Q692" s="1" t="s">
        <v>43</v>
      </c>
      <c r="R692" s="3">
        <v>0</v>
      </c>
      <c r="S692" s="1" t="s">
        <v>44</v>
      </c>
      <c r="T692" s="1" t="s">
        <v>45</v>
      </c>
      <c r="U692" s="1" t="s">
        <v>1419</v>
      </c>
      <c r="V692" s="1" t="s">
        <v>46</v>
      </c>
      <c r="W692" s="1" t="s">
        <v>912</v>
      </c>
      <c r="X692" s="1" t="s">
        <v>1420</v>
      </c>
      <c r="Y692" s="1" t="s">
        <v>83</v>
      </c>
      <c r="Z692" s="1" t="s">
        <v>1326</v>
      </c>
      <c r="AA692" s="1" t="s">
        <v>51</v>
      </c>
      <c r="AB692" s="1" t="s">
        <v>1420</v>
      </c>
      <c r="AC692" s="1" t="s">
        <v>37</v>
      </c>
    </row>
    <row r="693" spans="1:29" hidden="1" x14ac:dyDescent="0.25">
      <c r="A693" s="1" t="s">
        <v>33</v>
      </c>
      <c r="B693" s="1" t="s">
        <v>34</v>
      </c>
      <c r="C693" s="2">
        <v>45016</v>
      </c>
      <c r="D693" s="1" t="s">
        <v>73</v>
      </c>
      <c r="E693" s="1" t="s">
        <v>74</v>
      </c>
      <c r="F693" s="1" t="s">
        <v>37</v>
      </c>
      <c r="G693" s="1" t="s">
        <v>1419</v>
      </c>
      <c r="H693" s="1" t="s">
        <v>76</v>
      </c>
      <c r="I693" s="3">
        <v>77334</v>
      </c>
      <c r="J693" s="3">
        <v>0</v>
      </c>
      <c r="K693" s="1" t="s">
        <v>40</v>
      </c>
      <c r="L693" s="1" t="s">
        <v>706</v>
      </c>
      <c r="M693" s="1" t="s">
        <v>707</v>
      </c>
      <c r="N693" s="1" t="s">
        <v>79</v>
      </c>
      <c r="O693" s="1" t="s">
        <v>80</v>
      </c>
      <c r="P693" s="1" t="s">
        <v>43</v>
      </c>
      <c r="Q693" s="1" t="s">
        <v>43</v>
      </c>
      <c r="R693" s="3">
        <v>0</v>
      </c>
      <c r="S693" s="1" t="s">
        <v>44</v>
      </c>
      <c r="T693" s="1" t="s">
        <v>45</v>
      </c>
      <c r="U693" s="1" t="s">
        <v>1419</v>
      </c>
      <c r="V693" s="1" t="s">
        <v>46</v>
      </c>
      <c r="W693" s="1" t="s">
        <v>912</v>
      </c>
      <c r="X693" s="1" t="s">
        <v>1420</v>
      </c>
      <c r="Y693" s="1" t="s">
        <v>83</v>
      </c>
      <c r="Z693" s="1" t="s">
        <v>1326</v>
      </c>
      <c r="AA693" s="1" t="s">
        <v>51</v>
      </c>
      <c r="AB693" s="1" t="s">
        <v>1420</v>
      </c>
      <c r="AC693" s="1" t="s">
        <v>37</v>
      </c>
    </row>
    <row r="694" spans="1:29" hidden="1" x14ac:dyDescent="0.25">
      <c r="A694" s="1" t="s">
        <v>33</v>
      </c>
      <c r="B694" s="1" t="s">
        <v>34</v>
      </c>
      <c r="C694" s="2">
        <v>45016</v>
      </c>
      <c r="D694" s="1" t="s">
        <v>73</v>
      </c>
      <c r="E694" s="1" t="s">
        <v>74</v>
      </c>
      <c r="F694" s="1" t="s">
        <v>37</v>
      </c>
      <c r="G694" s="1" t="s">
        <v>1419</v>
      </c>
      <c r="H694" s="1" t="s">
        <v>76</v>
      </c>
      <c r="I694" s="3">
        <v>193334</v>
      </c>
      <c r="J694" s="3">
        <v>0</v>
      </c>
      <c r="K694" s="1" t="s">
        <v>40</v>
      </c>
      <c r="L694" s="1" t="s">
        <v>706</v>
      </c>
      <c r="M694" s="1" t="s">
        <v>707</v>
      </c>
      <c r="N694" s="1" t="s">
        <v>79</v>
      </c>
      <c r="O694" s="1" t="s">
        <v>80</v>
      </c>
      <c r="P694" s="1" t="s">
        <v>43</v>
      </c>
      <c r="Q694" s="1" t="s">
        <v>43</v>
      </c>
      <c r="R694" s="3">
        <v>0</v>
      </c>
      <c r="S694" s="1" t="s">
        <v>44</v>
      </c>
      <c r="T694" s="1" t="s">
        <v>45</v>
      </c>
      <c r="U694" s="1" t="s">
        <v>1419</v>
      </c>
      <c r="V694" s="1" t="s">
        <v>46</v>
      </c>
      <c r="W694" s="1" t="s">
        <v>912</v>
      </c>
      <c r="X694" s="1" t="s">
        <v>1420</v>
      </c>
      <c r="Y694" s="1" t="s">
        <v>83</v>
      </c>
      <c r="Z694" s="1" t="s">
        <v>1326</v>
      </c>
      <c r="AA694" s="1" t="s">
        <v>51</v>
      </c>
      <c r="AB694" s="1" t="s">
        <v>1420</v>
      </c>
      <c r="AC694" s="1" t="s">
        <v>37</v>
      </c>
    </row>
    <row r="695" spans="1:29" hidden="1" x14ac:dyDescent="0.25">
      <c r="A695" s="1" t="s">
        <v>33</v>
      </c>
      <c r="B695" s="1" t="s">
        <v>34</v>
      </c>
      <c r="C695" s="2">
        <v>45016</v>
      </c>
      <c r="D695" s="1" t="s">
        <v>73</v>
      </c>
      <c r="E695" s="1" t="s">
        <v>74</v>
      </c>
      <c r="F695" s="1" t="s">
        <v>37</v>
      </c>
      <c r="G695" s="1" t="s">
        <v>1419</v>
      </c>
      <c r="H695" s="1" t="s">
        <v>76</v>
      </c>
      <c r="I695" s="3">
        <v>38667</v>
      </c>
      <c r="J695" s="3">
        <v>0</v>
      </c>
      <c r="K695" s="1" t="s">
        <v>40</v>
      </c>
      <c r="L695" s="1" t="s">
        <v>1422</v>
      </c>
      <c r="M695" s="1" t="s">
        <v>733</v>
      </c>
      <c r="N695" s="1" t="s">
        <v>79</v>
      </c>
      <c r="O695" s="1" t="s">
        <v>80</v>
      </c>
      <c r="P695" s="1" t="s">
        <v>43</v>
      </c>
      <c r="Q695" s="1" t="s">
        <v>43</v>
      </c>
      <c r="R695" s="3">
        <v>0</v>
      </c>
      <c r="S695" s="1" t="s">
        <v>44</v>
      </c>
      <c r="T695" s="1" t="s">
        <v>45</v>
      </c>
      <c r="U695" s="1" t="s">
        <v>1419</v>
      </c>
      <c r="V695" s="1" t="s">
        <v>46</v>
      </c>
      <c r="W695" s="1" t="s">
        <v>912</v>
      </c>
      <c r="X695" s="1" t="s">
        <v>1420</v>
      </c>
      <c r="Y695" s="1" t="s">
        <v>83</v>
      </c>
      <c r="Z695" s="1" t="s">
        <v>1326</v>
      </c>
      <c r="AA695" s="1" t="s">
        <v>51</v>
      </c>
      <c r="AB695" s="1" t="s">
        <v>1420</v>
      </c>
      <c r="AC695" s="1" t="s">
        <v>37</v>
      </c>
    </row>
    <row r="696" spans="1:29" hidden="1" x14ac:dyDescent="0.25">
      <c r="A696" s="1" t="s">
        <v>33</v>
      </c>
      <c r="B696" s="1" t="s">
        <v>34</v>
      </c>
      <c r="C696" s="2">
        <v>45016</v>
      </c>
      <c r="D696" s="1" t="s">
        <v>73</v>
      </c>
      <c r="E696" s="1" t="s">
        <v>74</v>
      </c>
      <c r="F696" s="1" t="s">
        <v>37</v>
      </c>
      <c r="G696" s="1" t="s">
        <v>1419</v>
      </c>
      <c r="H696" s="1" t="s">
        <v>76</v>
      </c>
      <c r="I696" s="3">
        <v>502667</v>
      </c>
      <c r="J696" s="3">
        <v>0</v>
      </c>
      <c r="K696" s="1" t="s">
        <v>40</v>
      </c>
      <c r="L696" s="1" t="s">
        <v>113</v>
      </c>
      <c r="M696" s="1" t="s">
        <v>114</v>
      </c>
      <c r="N696" s="1" t="s">
        <v>79</v>
      </c>
      <c r="O696" s="1" t="s">
        <v>80</v>
      </c>
      <c r="P696" s="1" t="s">
        <v>43</v>
      </c>
      <c r="Q696" s="1" t="s">
        <v>43</v>
      </c>
      <c r="R696" s="3">
        <v>0</v>
      </c>
      <c r="S696" s="1" t="s">
        <v>44</v>
      </c>
      <c r="T696" s="1" t="s">
        <v>45</v>
      </c>
      <c r="U696" s="1" t="s">
        <v>1419</v>
      </c>
      <c r="V696" s="1" t="s">
        <v>46</v>
      </c>
      <c r="W696" s="1" t="s">
        <v>912</v>
      </c>
      <c r="X696" s="1" t="s">
        <v>1420</v>
      </c>
      <c r="Y696" s="1" t="s">
        <v>83</v>
      </c>
      <c r="Z696" s="1" t="s">
        <v>1326</v>
      </c>
      <c r="AA696" s="1" t="s">
        <v>51</v>
      </c>
      <c r="AB696" s="1" t="s">
        <v>1420</v>
      </c>
      <c r="AC696" s="1" t="s">
        <v>37</v>
      </c>
    </row>
    <row r="697" spans="1:29" hidden="1" x14ac:dyDescent="0.25">
      <c r="A697" s="1" t="s">
        <v>33</v>
      </c>
      <c r="B697" s="1" t="s">
        <v>34</v>
      </c>
      <c r="C697" s="2">
        <v>45016</v>
      </c>
      <c r="D697" s="1" t="s">
        <v>73</v>
      </c>
      <c r="E697" s="1" t="s">
        <v>74</v>
      </c>
      <c r="F697" s="1" t="s">
        <v>37</v>
      </c>
      <c r="G697" s="1" t="s">
        <v>1419</v>
      </c>
      <c r="H697" s="1" t="s">
        <v>76</v>
      </c>
      <c r="I697" s="3">
        <v>580000</v>
      </c>
      <c r="J697" s="3">
        <v>0</v>
      </c>
      <c r="K697" s="1" t="s">
        <v>40</v>
      </c>
      <c r="L697" s="1" t="s">
        <v>113</v>
      </c>
      <c r="M697" s="1" t="s">
        <v>114</v>
      </c>
      <c r="N697" s="1" t="s">
        <v>79</v>
      </c>
      <c r="O697" s="1" t="s">
        <v>80</v>
      </c>
      <c r="P697" s="1" t="s">
        <v>43</v>
      </c>
      <c r="Q697" s="1" t="s">
        <v>43</v>
      </c>
      <c r="R697" s="3">
        <v>0</v>
      </c>
      <c r="S697" s="1" t="s">
        <v>44</v>
      </c>
      <c r="T697" s="1" t="s">
        <v>45</v>
      </c>
      <c r="U697" s="1" t="s">
        <v>1419</v>
      </c>
      <c r="V697" s="1" t="s">
        <v>46</v>
      </c>
      <c r="W697" s="1" t="s">
        <v>912</v>
      </c>
      <c r="X697" s="1" t="s">
        <v>1420</v>
      </c>
      <c r="Y697" s="1" t="s">
        <v>83</v>
      </c>
      <c r="Z697" s="1" t="s">
        <v>1326</v>
      </c>
      <c r="AA697" s="1" t="s">
        <v>51</v>
      </c>
      <c r="AB697" s="1" t="s">
        <v>1420</v>
      </c>
      <c r="AC697" s="1" t="s">
        <v>37</v>
      </c>
    </row>
    <row r="698" spans="1:29" hidden="1" x14ac:dyDescent="0.25">
      <c r="A698" s="1" t="s">
        <v>33</v>
      </c>
      <c r="B698" s="1" t="s">
        <v>34</v>
      </c>
      <c r="C698" s="2">
        <v>45016</v>
      </c>
      <c r="D698" s="1" t="s">
        <v>73</v>
      </c>
      <c r="E698" s="1" t="s">
        <v>74</v>
      </c>
      <c r="F698" s="1" t="s">
        <v>37</v>
      </c>
      <c r="G698" s="1" t="s">
        <v>1419</v>
      </c>
      <c r="H698" s="1" t="s">
        <v>76</v>
      </c>
      <c r="I698" s="3">
        <v>116000</v>
      </c>
      <c r="J698" s="3">
        <v>0</v>
      </c>
      <c r="K698" s="1" t="s">
        <v>40</v>
      </c>
      <c r="L698" s="1" t="s">
        <v>747</v>
      </c>
      <c r="M698" s="1" t="s">
        <v>748</v>
      </c>
      <c r="N698" s="1" t="s">
        <v>1423</v>
      </c>
      <c r="O698" s="1" t="s">
        <v>1424</v>
      </c>
      <c r="P698" s="1" t="s">
        <v>43</v>
      </c>
      <c r="Q698" s="1" t="s">
        <v>43</v>
      </c>
      <c r="R698" s="3">
        <v>0</v>
      </c>
      <c r="S698" s="1" t="s">
        <v>44</v>
      </c>
      <c r="T698" s="1" t="s">
        <v>45</v>
      </c>
      <c r="U698" s="1" t="s">
        <v>1419</v>
      </c>
      <c r="V698" s="1" t="s">
        <v>46</v>
      </c>
      <c r="W698" s="1" t="s">
        <v>912</v>
      </c>
      <c r="X698" s="1" t="s">
        <v>1420</v>
      </c>
      <c r="Y698" s="1" t="s">
        <v>83</v>
      </c>
      <c r="Z698" s="1" t="s">
        <v>1326</v>
      </c>
      <c r="AA698" s="1" t="s">
        <v>51</v>
      </c>
      <c r="AB698" s="1" t="s">
        <v>1420</v>
      </c>
      <c r="AC698" s="1" t="s">
        <v>37</v>
      </c>
    </row>
    <row r="699" spans="1:29" hidden="1" x14ac:dyDescent="0.25">
      <c r="A699" s="1" t="s">
        <v>33</v>
      </c>
      <c r="B699" s="1" t="s">
        <v>34</v>
      </c>
      <c r="C699" s="2">
        <v>45030</v>
      </c>
      <c r="D699" s="1" t="s">
        <v>35</v>
      </c>
      <c r="E699" s="1" t="s">
        <v>36</v>
      </c>
      <c r="F699" s="1" t="s">
        <v>37</v>
      </c>
      <c r="G699" s="1" t="s">
        <v>1425</v>
      </c>
      <c r="H699" s="1" t="s">
        <v>1426</v>
      </c>
      <c r="I699" s="3">
        <v>0</v>
      </c>
      <c r="J699" s="3">
        <v>700000</v>
      </c>
      <c r="K699" s="1" t="s">
        <v>40</v>
      </c>
      <c r="L699" s="1" t="s">
        <v>601</v>
      </c>
      <c r="M699" s="1" t="s">
        <v>602</v>
      </c>
      <c r="N699" s="1" t="s">
        <v>37</v>
      </c>
      <c r="O699" s="1" t="s">
        <v>43</v>
      </c>
      <c r="P699" s="1" t="s">
        <v>43</v>
      </c>
      <c r="Q699" s="1" t="s">
        <v>43</v>
      </c>
      <c r="R699" s="3">
        <v>0</v>
      </c>
      <c r="S699" s="1" t="s">
        <v>44</v>
      </c>
      <c r="T699" s="1" t="s">
        <v>45</v>
      </c>
      <c r="U699" s="1" t="s">
        <v>1425</v>
      </c>
      <c r="V699" s="1" t="s">
        <v>46</v>
      </c>
      <c r="W699" s="1" t="s">
        <v>47</v>
      </c>
      <c r="X699" s="1" t="s">
        <v>1427</v>
      </c>
      <c r="Y699" s="1" t="s">
        <v>49</v>
      </c>
      <c r="Z699" s="1" t="s">
        <v>918</v>
      </c>
      <c r="AA699" s="1" t="s">
        <v>51</v>
      </c>
      <c r="AB699" s="1" t="s">
        <v>1427</v>
      </c>
      <c r="AC699" s="1" t="s">
        <v>37</v>
      </c>
    </row>
    <row r="700" spans="1:29" hidden="1" x14ac:dyDescent="0.25">
      <c r="A700" s="1" t="s">
        <v>33</v>
      </c>
      <c r="B700" s="1" t="s">
        <v>34</v>
      </c>
      <c r="C700" s="2">
        <v>45030</v>
      </c>
      <c r="D700" s="1" t="s">
        <v>35</v>
      </c>
      <c r="E700" s="1" t="s">
        <v>36</v>
      </c>
      <c r="F700" s="1" t="s">
        <v>37</v>
      </c>
      <c r="G700" s="1" t="s">
        <v>1425</v>
      </c>
      <c r="H700" s="1" t="s">
        <v>192</v>
      </c>
      <c r="I700" s="3">
        <v>0</v>
      </c>
      <c r="J700" s="3">
        <v>116000</v>
      </c>
      <c r="K700" s="1" t="s">
        <v>40</v>
      </c>
      <c r="L700" s="1" t="s">
        <v>148</v>
      </c>
      <c r="M700" s="1" t="s">
        <v>149</v>
      </c>
      <c r="N700" s="1" t="s">
        <v>37</v>
      </c>
      <c r="O700" s="1" t="s">
        <v>43</v>
      </c>
      <c r="P700" s="1" t="s">
        <v>43</v>
      </c>
      <c r="Q700" s="1" t="s">
        <v>43</v>
      </c>
      <c r="R700" s="3">
        <v>0</v>
      </c>
      <c r="S700" s="1" t="s">
        <v>44</v>
      </c>
      <c r="T700" s="1" t="s">
        <v>45</v>
      </c>
      <c r="U700" s="1" t="s">
        <v>1425</v>
      </c>
      <c r="V700" s="1" t="s">
        <v>46</v>
      </c>
      <c r="W700" s="1" t="s">
        <v>47</v>
      </c>
      <c r="X700" s="1" t="s">
        <v>1427</v>
      </c>
      <c r="Y700" s="1" t="s">
        <v>49</v>
      </c>
      <c r="Z700" s="1" t="s">
        <v>918</v>
      </c>
      <c r="AA700" s="1" t="s">
        <v>51</v>
      </c>
      <c r="AB700" s="1" t="s">
        <v>1427</v>
      </c>
      <c r="AC700" s="1" t="s">
        <v>37</v>
      </c>
    </row>
    <row r="701" spans="1:29" hidden="1" x14ac:dyDescent="0.25">
      <c r="A701" s="1" t="s">
        <v>33</v>
      </c>
      <c r="B701" s="1" t="s">
        <v>34</v>
      </c>
      <c r="C701" s="2">
        <v>45035</v>
      </c>
      <c r="D701" s="1" t="s">
        <v>35</v>
      </c>
      <c r="E701" s="1" t="s">
        <v>36</v>
      </c>
      <c r="F701" s="1" t="s">
        <v>37</v>
      </c>
      <c r="G701" s="1" t="s">
        <v>1428</v>
      </c>
      <c r="H701" s="1" t="s">
        <v>1429</v>
      </c>
      <c r="I701" s="3">
        <v>0</v>
      </c>
      <c r="J701" s="3">
        <v>1082667</v>
      </c>
      <c r="K701" s="1" t="s">
        <v>40</v>
      </c>
      <c r="L701" s="1" t="s">
        <v>113</v>
      </c>
      <c r="M701" s="1" t="s">
        <v>114</v>
      </c>
      <c r="N701" s="1" t="s">
        <v>37</v>
      </c>
      <c r="O701" s="1" t="s">
        <v>43</v>
      </c>
      <c r="P701" s="1" t="s">
        <v>43</v>
      </c>
      <c r="Q701" s="1" t="s">
        <v>43</v>
      </c>
      <c r="R701" s="3">
        <v>0</v>
      </c>
      <c r="S701" s="1" t="s">
        <v>44</v>
      </c>
      <c r="T701" s="1" t="s">
        <v>45</v>
      </c>
      <c r="U701" s="1" t="s">
        <v>1428</v>
      </c>
      <c r="V701" s="1" t="s">
        <v>46</v>
      </c>
      <c r="W701" s="1" t="s">
        <v>47</v>
      </c>
      <c r="X701" s="1" t="s">
        <v>1430</v>
      </c>
      <c r="Y701" s="1" t="s">
        <v>49</v>
      </c>
      <c r="Z701" s="1" t="s">
        <v>918</v>
      </c>
      <c r="AA701" s="1" t="s">
        <v>51</v>
      </c>
      <c r="AB701" s="1" t="s">
        <v>1430</v>
      </c>
      <c r="AC701" s="1" t="s">
        <v>37</v>
      </c>
    </row>
    <row r="702" spans="1:29" hidden="1" x14ac:dyDescent="0.25">
      <c r="A702" s="1" t="s">
        <v>33</v>
      </c>
      <c r="B702" s="1" t="s">
        <v>34</v>
      </c>
      <c r="C702" s="2">
        <v>45046</v>
      </c>
      <c r="D702" s="1" t="s">
        <v>73</v>
      </c>
      <c r="E702" s="1" t="s">
        <v>74</v>
      </c>
      <c r="F702" s="1" t="s">
        <v>37</v>
      </c>
      <c r="G702" s="1" t="s">
        <v>1431</v>
      </c>
      <c r="H702" s="1" t="s">
        <v>76</v>
      </c>
      <c r="I702" s="3">
        <v>386667</v>
      </c>
      <c r="J702" s="3">
        <v>0</v>
      </c>
      <c r="K702" s="1" t="s">
        <v>40</v>
      </c>
      <c r="L702" s="1" t="s">
        <v>506</v>
      </c>
      <c r="M702" s="1" t="s">
        <v>507</v>
      </c>
      <c r="N702" s="1" t="s">
        <v>295</v>
      </c>
      <c r="O702" s="1" t="s">
        <v>296</v>
      </c>
      <c r="P702" s="1" t="s">
        <v>43</v>
      </c>
      <c r="Q702" s="1" t="s">
        <v>43</v>
      </c>
      <c r="R702" s="3">
        <v>0</v>
      </c>
      <c r="S702" s="1" t="s">
        <v>44</v>
      </c>
      <c r="T702" s="1" t="s">
        <v>45</v>
      </c>
      <c r="U702" s="1" t="s">
        <v>1431</v>
      </c>
      <c r="V702" s="1" t="s">
        <v>46</v>
      </c>
      <c r="W702" s="1" t="s">
        <v>81</v>
      </c>
      <c r="X702" s="1" t="s">
        <v>1432</v>
      </c>
      <c r="Y702" s="1" t="s">
        <v>83</v>
      </c>
      <c r="Z702" s="1" t="s">
        <v>1405</v>
      </c>
      <c r="AA702" s="1" t="s">
        <v>51</v>
      </c>
      <c r="AB702" s="1" t="s">
        <v>1432</v>
      </c>
      <c r="AC702" s="1" t="s">
        <v>37</v>
      </c>
    </row>
    <row r="703" spans="1:29" hidden="1" x14ac:dyDescent="0.25">
      <c r="A703" s="1" t="s">
        <v>33</v>
      </c>
      <c r="B703" s="1" t="s">
        <v>34</v>
      </c>
      <c r="C703" s="2">
        <v>45046</v>
      </c>
      <c r="D703" s="1" t="s">
        <v>73</v>
      </c>
      <c r="E703" s="1" t="s">
        <v>74</v>
      </c>
      <c r="F703" s="1" t="s">
        <v>37</v>
      </c>
      <c r="G703" s="1" t="s">
        <v>1431</v>
      </c>
      <c r="H703" s="1" t="s">
        <v>76</v>
      </c>
      <c r="I703" s="3">
        <v>38667</v>
      </c>
      <c r="J703" s="3">
        <v>0</v>
      </c>
      <c r="K703" s="1" t="s">
        <v>40</v>
      </c>
      <c r="L703" s="1" t="s">
        <v>470</v>
      </c>
      <c r="M703" s="1" t="s">
        <v>471</v>
      </c>
      <c r="N703" s="1" t="s">
        <v>79</v>
      </c>
      <c r="O703" s="1" t="s">
        <v>80</v>
      </c>
      <c r="P703" s="1" t="s">
        <v>43</v>
      </c>
      <c r="Q703" s="1" t="s">
        <v>43</v>
      </c>
      <c r="R703" s="3">
        <v>0</v>
      </c>
      <c r="S703" s="1" t="s">
        <v>44</v>
      </c>
      <c r="T703" s="1" t="s">
        <v>45</v>
      </c>
      <c r="U703" s="1" t="s">
        <v>1431</v>
      </c>
      <c r="V703" s="1" t="s">
        <v>46</v>
      </c>
      <c r="W703" s="1" t="s">
        <v>81</v>
      </c>
      <c r="X703" s="1" t="s">
        <v>1432</v>
      </c>
      <c r="Y703" s="1" t="s">
        <v>83</v>
      </c>
      <c r="Z703" s="1" t="s">
        <v>1405</v>
      </c>
      <c r="AA703" s="1" t="s">
        <v>51</v>
      </c>
      <c r="AB703" s="1" t="s">
        <v>1432</v>
      </c>
      <c r="AC703" s="1" t="s">
        <v>37</v>
      </c>
    </row>
    <row r="704" spans="1:29" hidden="1" x14ac:dyDescent="0.25">
      <c r="A704" s="1" t="s">
        <v>33</v>
      </c>
      <c r="B704" s="1" t="s">
        <v>34</v>
      </c>
      <c r="C704" s="2">
        <v>45046</v>
      </c>
      <c r="D704" s="1" t="s">
        <v>73</v>
      </c>
      <c r="E704" s="1" t="s">
        <v>74</v>
      </c>
      <c r="F704" s="1" t="s">
        <v>37</v>
      </c>
      <c r="G704" s="1" t="s">
        <v>1431</v>
      </c>
      <c r="H704" s="1" t="s">
        <v>76</v>
      </c>
      <c r="I704" s="3">
        <v>502667</v>
      </c>
      <c r="J704" s="3">
        <v>0</v>
      </c>
      <c r="K704" s="1" t="s">
        <v>40</v>
      </c>
      <c r="L704" s="1" t="s">
        <v>113</v>
      </c>
      <c r="M704" s="1" t="s">
        <v>114</v>
      </c>
      <c r="N704" s="1" t="s">
        <v>79</v>
      </c>
      <c r="O704" s="1" t="s">
        <v>80</v>
      </c>
      <c r="P704" s="1" t="s">
        <v>43</v>
      </c>
      <c r="Q704" s="1" t="s">
        <v>43</v>
      </c>
      <c r="R704" s="3">
        <v>0</v>
      </c>
      <c r="S704" s="1" t="s">
        <v>44</v>
      </c>
      <c r="T704" s="1" t="s">
        <v>45</v>
      </c>
      <c r="U704" s="1" t="s">
        <v>1431</v>
      </c>
      <c r="V704" s="1" t="s">
        <v>46</v>
      </c>
      <c r="W704" s="1" t="s">
        <v>81</v>
      </c>
      <c r="X704" s="1" t="s">
        <v>1432</v>
      </c>
      <c r="Y704" s="1" t="s">
        <v>83</v>
      </c>
      <c r="Z704" s="1" t="s">
        <v>1405</v>
      </c>
      <c r="AA704" s="1" t="s">
        <v>51</v>
      </c>
      <c r="AB704" s="1" t="s">
        <v>1432</v>
      </c>
      <c r="AC704" s="1" t="s">
        <v>37</v>
      </c>
    </row>
    <row r="705" spans="1:29" hidden="1" x14ac:dyDescent="0.25">
      <c r="A705" s="1" t="s">
        <v>33</v>
      </c>
      <c r="B705" s="1" t="s">
        <v>34</v>
      </c>
      <c r="C705" s="2">
        <v>45046</v>
      </c>
      <c r="D705" s="1" t="s">
        <v>73</v>
      </c>
      <c r="E705" s="1" t="s">
        <v>74</v>
      </c>
      <c r="F705" s="1" t="s">
        <v>37</v>
      </c>
      <c r="G705" s="1" t="s">
        <v>1431</v>
      </c>
      <c r="H705" s="1" t="s">
        <v>76</v>
      </c>
      <c r="I705" s="3">
        <v>77334</v>
      </c>
      <c r="J705" s="3">
        <v>0</v>
      </c>
      <c r="K705" s="1" t="s">
        <v>40</v>
      </c>
      <c r="L705" s="1" t="s">
        <v>152</v>
      </c>
      <c r="M705" s="1" t="s">
        <v>153</v>
      </c>
      <c r="N705" s="1" t="s">
        <v>79</v>
      </c>
      <c r="O705" s="1" t="s">
        <v>80</v>
      </c>
      <c r="P705" s="1" t="s">
        <v>43</v>
      </c>
      <c r="Q705" s="1" t="s">
        <v>43</v>
      </c>
      <c r="R705" s="3">
        <v>0</v>
      </c>
      <c r="S705" s="1" t="s">
        <v>44</v>
      </c>
      <c r="T705" s="1" t="s">
        <v>45</v>
      </c>
      <c r="U705" s="1" t="s">
        <v>1431</v>
      </c>
      <c r="V705" s="1" t="s">
        <v>46</v>
      </c>
      <c r="W705" s="1" t="s">
        <v>81</v>
      </c>
      <c r="X705" s="1" t="s">
        <v>1432</v>
      </c>
      <c r="Y705" s="1" t="s">
        <v>83</v>
      </c>
      <c r="Z705" s="1" t="s">
        <v>1405</v>
      </c>
      <c r="AA705" s="1" t="s">
        <v>51</v>
      </c>
      <c r="AB705" s="1" t="s">
        <v>1432</v>
      </c>
      <c r="AC705" s="1" t="s">
        <v>37</v>
      </c>
    </row>
    <row r="706" spans="1:29" hidden="1" x14ac:dyDescent="0.25">
      <c r="A706" s="1" t="s">
        <v>33</v>
      </c>
      <c r="B706" s="1" t="s">
        <v>34</v>
      </c>
      <c r="C706" s="2">
        <v>45046</v>
      </c>
      <c r="D706" s="1" t="s">
        <v>73</v>
      </c>
      <c r="E706" s="1" t="s">
        <v>74</v>
      </c>
      <c r="F706" s="1" t="s">
        <v>37</v>
      </c>
      <c r="G706" s="1" t="s">
        <v>1431</v>
      </c>
      <c r="H706" s="1" t="s">
        <v>76</v>
      </c>
      <c r="I706" s="3">
        <v>116000</v>
      </c>
      <c r="J706" s="3">
        <v>0</v>
      </c>
      <c r="K706" s="1" t="s">
        <v>40</v>
      </c>
      <c r="L706" s="1" t="s">
        <v>377</v>
      </c>
      <c r="M706" s="1" t="s">
        <v>378</v>
      </c>
      <c r="N706" s="1" t="s">
        <v>79</v>
      </c>
      <c r="O706" s="1" t="s">
        <v>80</v>
      </c>
      <c r="P706" s="1" t="s">
        <v>43</v>
      </c>
      <c r="Q706" s="1" t="s">
        <v>43</v>
      </c>
      <c r="R706" s="3">
        <v>0</v>
      </c>
      <c r="S706" s="1" t="s">
        <v>44</v>
      </c>
      <c r="T706" s="1" t="s">
        <v>45</v>
      </c>
      <c r="U706" s="1" t="s">
        <v>1431</v>
      </c>
      <c r="V706" s="1" t="s">
        <v>46</v>
      </c>
      <c r="W706" s="1" t="s">
        <v>81</v>
      </c>
      <c r="X706" s="1" t="s">
        <v>1432</v>
      </c>
      <c r="Y706" s="1" t="s">
        <v>83</v>
      </c>
      <c r="Z706" s="1" t="s">
        <v>1405</v>
      </c>
      <c r="AA706" s="1" t="s">
        <v>51</v>
      </c>
      <c r="AB706" s="1" t="s">
        <v>1432</v>
      </c>
      <c r="AC706" s="1" t="s">
        <v>37</v>
      </c>
    </row>
    <row r="707" spans="1:29" hidden="1" x14ac:dyDescent="0.25">
      <c r="A707" s="1" t="s">
        <v>33</v>
      </c>
      <c r="B707" s="1" t="s">
        <v>34</v>
      </c>
      <c r="C707" s="2">
        <v>45046</v>
      </c>
      <c r="D707" s="1" t="s">
        <v>73</v>
      </c>
      <c r="E707" s="1" t="s">
        <v>74</v>
      </c>
      <c r="F707" s="1" t="s">
        <v>37</v>
      </c>
      <c r="G707" s="1" t="s">
        <v>1431</v>
      </c>
      <c r="H707" s="1" t="s">
        <v>76</v>
      </c>
      <c r="I707" s="3">
        <v>38667</v>
      </c>
      <c r="J707" s="3">
        <v>0</v>
      </c>
      <c r="K707" s="1" t="s">
        <v>40</v>
      </c>
      <c r="L707" s="1" t="s">
        <v>706</v>
      </c>
      <c r="M707" s="1" t="s">
        <v>707</v>
      </c>
      <c r="N707" s="1" t="s">
        <v>79</v>
      </c>
      <c r="O707" s="1" t="s">
        <v>80</v>
      </c>
      <c r="P707" s="1" t="s">
        <v>43</v>
      </c>
      <c r="Q707" s="1" t="s">
        <v>43</v>
      </c>
      <c r="R707" s="3">
        <v>0</v>
      </c>
      <c r="S707" s="1" t="s">
        <v>44</v>
      </c>
      <c r="T707" s="1" t="s">
        <v>45</v>
      </c>
      <c r="U707" s="1" t="s">
        <v>1431</v>
      </c>
      <c r="V707" s="1" t="s">
        <v>46</v>
      </c>
      <c r="W707" s="1" t="s">
        <v>81</v>
      </c>
      <c r="X707" s="1" t="s">
        <v>1432</v>
      </c>
      <c r="Y707" s="1" t="s">
        <v>83</v>
      </c>
      <c r="Z707" s="1" t="s">
        <v>1405</v>
      </c>
      <c r="AA707" s="1" t="s">
        <v>51</v>
      </c>
      <c r="AB707" s="1" t="s">
        <v>1432</v>
      </c>
      <c r="AC707" s="1" t="s">
        <v>37</v>
      </c>
    </row>
    <row r="708" spans="1:29" hidden="1" x14ac:dyDescent="0.25">
      <c r="A708" s="1" t="s">
        <v>33</v>
      </c>
      <c r="B708" s="1" t="s">
        <v>34</v>
      </c>
      <c r="C708" s="2">
        <v>45046</v>
      </c>
      <c r="D708" s="1" t="s">
        <v>73</v>
      </c>
      <c r="E708" s="1" t="s">
        <v>74</v>
      </c>
      <c r="F708" s="1" t="s">
        <v>37</v>
      </c>
      <c r="G708" s="1" t="s">
        <v>1431</v>
      </c>
      <c r="H708" s="1" t="s">
        <v>76</v>
      </c>
      <c r="I708" s="3">
        <v>348000</v>
      </c>
      <c r="J708" s="3">
        <v>0</v>
      </c>
      <c r="K708" s="1" t="s">
        <v>40</v>
      </c>
      <c r="L708" s="1" t="s">
        <v>533</v>
      </c>
      <c r="M708" s="1" t="s">
        <v>534</v>
      </c>
      <c r="N708" s="1" t="s">
        <v>79</v>
      </c>
      <c r="O708" s="1" t="s">
        <v>80</v>
      </c>
      <c r="P708" s="1" t="s">
        <v>43</v>
      </c>
      <c r="Q708" s="1" t="s">
        <v>43</v>
      </c>
      <c r="R708" s="3">
        <v>0</v>
      </c>
      <c r="S708" s="1" t="s">
        <v>44</v>
      </c>
      <c r="T708" s="1" t="s">
        <v>45</v>
      </c>
      <c r="U708" s="1" t="s">
        <v>1431</v>
      </c>
      <c r="V708" s="1" t="s">
        <v>46</v>
      </c>
      <c r="W708" s="1" t="s">
        <v>81</v>
      </c>
      <c r="X708" s="1" t="s">
        <v>1432</v>
      </c>
      <c r="Y708" s="1" t="s">
        <v>83</v>
      </c>
      <c r="Z708" s="1" t="s">
        <v>1405</v>
      </c>
      <c r="AA708" s="1" t="s">
        <v>51</v>
      </c>
      <c r="AB708" s="1" t="s">
        <v>1432</v>
      </c>
      <c r="AC708" s="1" t="s">
        <v>37</v>
      </c>
    </row>
    <row r="709" spans="1:29" hidden="1" x14ac:dyDescent="0.25">
      <c r="A709" s="1" t="s">
        <v>33</v>
      </c>
      <c r="B709" s="1" t="s">
        <v>34</v>
      </c>
      <c r="C709" s="2">
        <v>45046</v>
      </c>
      <c r="D709" s="1" t="s">
        <v>73</v>
      </c>
      <c r="E709" s="1" t="s">
        <v>74</v>
      </c>
      <c r="F709" s="1" t="s">
        <v>37</v>
      </c>
      <c r="G709" s="1" t="s">
        <v>1431</v>
      </c>
      <c r="H709" s="1" t="s">
        <v>76</v>
      </c>
      <c r="I709" s="3">
        <v>502668</v>
      </c>
      <c r="J709" s="3">
        <v>0</v>
      </c>
      <c r="K709" s="1" t="s">
        <v>40</v>
      </c>
      <c r="L709" s="1" t="s">
        <v>117</v>
      </c>
      <c r="M709" s="1" t="s">
        <v>118</v>
      </c>
      <c r="N709" s="1" t="s">
        <v>79</v>
      </c>
      <c r="O709" s="1" t="s">
        <v>80</v>
      </c>
      <c r="P709" s="1" t="s">
        <v>43</v>
      </c>
      <c r="Q709" s="1" t="s">
        <v>43</v>
      </c>
      <c r="R709" s="3">
        <v>0</v>
      </c>
      <c r="S709" s="1" t="s">
        <v>44</v>
      </c>
      <c r="T709" s="1" t="s">
        <v>45</v>
      </c>
      <c r="U709" s="1" t="s">
        <v>1431</v>
      </c>
      <c r="V709" s="1" t="s">
        <v>46</v>
      </c>
      <c r="W709" s="1" t="s">
        <v>81</v>
      </c>
      <c r="X709" s="1" t="s">
        <v>1432</v>
      </c>
      <c r="Y709" s="1" t="s">
        <v>83</v>
      </c>
      <c r="Z709" s="1" t="s">
        <v>1405</v>
      </c>
      <c r="AA709" s="1" t="s">
        <v>51</v>
      </c>
      <c r="AB709" s="1" t="s">
        <v>1432</v>
      </c>
      <c r="AC709" s="1" t="s">
        <v>37</v>
      </c>
    </row>
    <row r="710" spans="1:29" hidden="1" x14ac:dyDescent="0.25">
      <c r="A710" s="1" t="s">
        <v>33</v>
      </c>
      <c r="B710" s="1" t="s">
        <v>34</v>
      </c>
      <c r="C710" s="2">
        <v>45046</v>
      </c>
      <c r="D710" s="1" t="s">
        <v>73</v>
      </c>
      <c r="E710" s="1" t="s">
        <v>74</v>
      </c>
      <c r="F710" s="1" t="s">
        <v>37</v>
      </c>
      <c r="G710" s="1" t="s">
        <v>1431</v>
      </c>
      <c r="H710" s="1" t="s">
        <v>76</v>
      </c>
      <c r="I710" s="3">
        <v>304648</v>
      </c>
      <c r="J710" s="3">
        <v>0</v>
      </c>
      <c r="K710" s="1" t="s">
        <v>40</v>
      </c>
      <c r="L710" s="1" t="s">
        <v>476</v>
      </c>
      <c r="M710" s="1" t="s">
        <v>477</v>
      </c>
      <c r="N710" s="1" t="s">
        <v>79</v>
      </c>
      <c r="O710" s="1" t="s">
        <v>80</v>
      </c>
      <c r="P710" s="1" t="s">
        <v>43</v>
      </c>
      <c r="Q710" s="1" t="s">
        <v>43</v>
      </c>
      <c r="R710" s="3">
        <v>0</v>
      </c>
      <c r="S710" s="1" t="s">
        <v>44</v>
      </c>
      <c r="T710" s="1" t="s">
        <v>45</v>
      </c>
      <c r="U710" s="1" t="s">
        <v>1431</v>
      </c>
      <c r="V710" s="1" t="s">
        <v>46</v>
      </c>
      <c r="W710" s="1" t="s">
        <v>81</v>
      </c>
      <c r="X710" s="1" t="s">
        <v>1432</v>
      </c>
      <c r="Y710" s="1" t="s">
        <v>83</v>
      </c>
      <c r="Z710" s="1" t="s">
        <v>1405</v>
      </c>
      <c r="AA710" s="1" t="s">
        <v>51</v>
      </c>
      <c r="AB710" s="1" t="s">
        <v>1432</v>
      </c>
      <c r="AC710" s="1" t="s">
        <v>37</v>
      </c>
    </row>
    <row r="711" spans="1:29" hidden="1" x14ac:dyDescent="0.25">
      <c r="A711" s="1" t="s">
        <v>33</v>
      </c>
      <c r="B711" s="1" t="s">
        <v>34</v>
      </c>
      <c r="C711" s="2">
        <v>45046</v>
      </c>
      <c r="D711" s="1" t="s">
        <v>73</v>
      </c>
      <c r="E711" s="1" t="s">
        <v>74</v>
      </c>
      <c r="F711" s="1" t="s">
        <v>37</v>
      </c>
      <c r="G711" s="1" t="s">
        <v>1431</v>
      </c>
      <c r="H711" s="1" t="s">
        <v>76</v>
      </c>
      <c r="I711" s="3">
        <v>116000</v>
      </c>
      <c r="J711" s="3">
        <v>0</v>
      </c>
      <c r="K711" s="1" t="s">
        <v>40</v>
      </c>
      <c r="L711" s="1" t="s">
        <v>133</v>
      </c>
      <c r="M711" s="1" t="s">
        <v>134</v>
      </c>
      <c r="N711" s="1" t="s">
        <v>79</v>
      </c>
      <c r="O711" s="1" t="s">
        <v>80</v>
      </c>
      <c r="P711" s="1" t="s">
        <v>43</v>
      </c>
      <c r="Q711" s="1" t="s">
        <v>43</v>
      </c>
      <c r="R711" s="3">
        <v>0</v>
      </c>
      <c r="S711" s="1" t="s">
        <v>44</v>
      </c>
      <c r="T711" s="1" t="s">
        <v>45</v>
      </c>
      <c r="U711" s="1" t="s">
        <v>1431</v>
      </c>
      <c r="V711" s="1" t="s">
        <v>46</v>
      </c>
      <c r="W711" s="1" t="s">
        <v>81</v>
      </c>
      <c r="X711" s="1" t="s">
        <v>1432</v>
      </c>
      <c r="Y711" s="1" t="s">
        <v>83</v>
      </c>
      <c r="Z711" s="1" t="s">
        <v>1405</v>
      </c>
      <c r="AA711" s="1" t="s">
        <v>51</v>
      </c>
      <c r="AB711" s="1" t="s">
        <v>1432</v>
      </c>
      <c r="AC711" s="1" t="s">
        <v>37</v>
      </c>
    </row>
    <row r="712" spans="1:29" hidden="1" x14ac:dyDescent="0.25">
      <c r="A712" s="1" t="s">
        <v>33</v>
      </c>
      <c r="B712" s="1" t="s">
        <v>34</v>
      </c>
      <c r="C712" s="2">
        <v>45046</v>
      </c>
      <c r="D712" s="1" t="s">
        <v>73</v>
      </c>
      <c r="E712" s="1" t="s">
        <v>74</v>
      </c>
      <c r="F712" s="1" t="s">
        <v>37</v>
      </c>
      <c r="G712" s="1" t="s">
        <v>1431</v>
      </c>
      <c r="H712" s="1" t="s">
        <v>76</v>
      </c>
      <c r="I712" s="3">
        <v>116000</v>
      </c>
      <c r="J712" s="3">
        <v>0</v>
      </c>
      <c r="K712" s="1" t="s">
        <v>40</v>
      </c>
      <c r="L712" s="1" t="s">
        <v>669</v>
      </c>
      <c r="M712" s="1" t="s">
        <v>670</v>
      </c>
      <c r="N712" s="1" t="s">
        <v>79</v>
      </c>
      <c r="O712" s="1" t="s">
        <v>80</v>
      </c>
      <c r="P712" s="1" t="s">
        <v>43</v>
      </c>
      <c r="Q712" s="1" t="s">
        <v>43</v>
      </c>
      <c r="R712" s="3">
        <v>0</v>
      </c>
      <c r="S712" s="1" t="s">
        <v>44</v>
      </c>
      <c r="T712" s="1" t="s">
        <v>45</v>
      </c>
      <c r="U712" s="1" t="s">
        <v>1431</v>
      </c>
      <c r="V712" s="1" t="s">
        <v>46</v>
      </c>
      <c r="W712" s="1" t="s">
        <v>81</v>
      </c>
      <c r="X712" s="1" t="s">
        <v>1432</v>
      </c>
      <c r="Y712" s="1" t="s">
        <v>83</v>
      </c>
      <c r="Z712" s="1" t="s">
        <v>1405</v>
      </c>
      <c r="AA712" s="1" t="s">
        <v>51</v>
      </c>
      <c r="AB712" s="1" t="s">
        <v>1432</v>
      </c>
      <c r="AC712" s="1" t="s">
        <v>37</v>
      </c>
    </row>
    <row r="713" spans="1:29" hidden="1" x14ac:dyDescent="0.25">
      <c r="A713" s="1" t="s">
        <v>33</v>
      </c>
      <c r="B713" s="1" t="s">
        <v>34</v>
      </c>
      <c r="C713" s="2">
        <v>45046</v>
      </c>
      <c r="D713" s="1" t="s">
        <v>73</v>
      </c>
      <c r="E713" s="1" t="s">
        <v>74</v>
      </c>
      <c r="F713" s="1" t="s">
        <v>37</v>
      </c>
      <c r="G713" s="1" t="s">
        <v>1431</v>
      </c>
      <c r="H713" s="1" t="s">
        <v>76</v>
      </c>
      <c r="I713" s="3">
        <v>38781</v>
      </c>
      <c r="J713" s="3">
        <v>0</v>
      </c>
      <c r="K713" s="1" t="s">
        <v>40</v>
      </c>
      <c r="L713" s="1" t="s">
        <v>125</v>
      </c>
      <c r="M713" s="1" t="s">
        <v>126</v>
      </c>
      <c r="N713" s="1" t="s">
        <v>79</v>
      </c>
      <c r="O713" s="1" t="s">
        <v>80</v>
      </c>
      <c r="P713" s="1" t="s">
        <v>43</v>
      </c>
      <c r="Q713" s="1" t="s">
        <v>43</v>
      </c>
      <c r="R713" s="3">
        <v>0</v>
      </c>
      <c r="S713" s="1" t="s">
        <v>44</v>
      </c>
      <c r="T713" s="1" t="s">
        <v>45</v>
      </c>
      <c r="U713" s="1" t="s">
        <v>1431</v>
      </c>
      <c r="V713" s="1" t="s">
        <v>46</v>
      </c>
      <c r="W713" s="1" t="s">
        <v>81</v>
      </c>
      <c r="X713" s="1" t="s">
        <v>1432</v>
      </c>
      <c r="Y713" s="1" t="s">
        <v>83</v>
      </c>
      <c r="Z713" s="1" t="s">
        <v>1405</v>
      </c>
      <c r="AA713" s="1" t="s">
        <v>51</v>
      </c>
      <c r="AB713" s="1" t="s">
        <v>1432</v>
      </c>
      <c r="AC713" s="1" t="s">
        <v>37</v>
      </c>
    </row>
    <row r="714" spans="1:29" hidden="1" x14ac:dyDescent="0.25">
      <c r="A714" s="1" t="s">
        <v>33</v>
      </c>
      <c r="B714" s="1" t="s">
        <v>34</v>
      </c>
      <c r="C714" s="2">
        <v>45046</v>
      </c>
      <c r="D714" s="1" t="s">
        <v>73</v>
      </c>
      <c r="E714" s="1" t="s">
        <v>74</v>
      </c>
      <c r="F714" s="1" t="s">
        <v>37</v>
      </c>
      <c r="G714" s="1" t="s">
        <v>1431</v>
      </c>
      <c r="H714" s="1" t="s">
        <v>76</v>
      </c>
      <c r="I714" s="3">
        <v>270667</v>
      </c>
      <c r="J714" s="3">
        <v>0</v>
      </c>
      <c r="K714" s="1" t="s">
        <v>40</v>
      </c>
      <c r="L714" s="1" t="s">
        <v>569</v>
      </c>
      <c r="M714" s="1" t="s">
        <v>570</v>
      </c>
      <c r="N714" s="1" t="s">
        <v>79</v>
      </c>
      <c r="O714" s="1" t="s">
        <v>80</v>
      </c>
      <c r="P714" s="1" t="s">
        <v>43</v>
      </c>
      <c r="Q714" s="1" t="s">
        <v>43</v>
      </c>
      <c r="R714" s="3">
        <v>0</v>
      </c>
      <c r="S714" s="1" t="s">
        <v>44</v>
      </c>
      <c r="T714" s="1" t="s">
        <v>45</v>
      </c>
      <c r="U714" s="1" t="s">
        <v>1431</v>
      </c>
      <c r="V714" s="1" t="s">
        <v>46</v>
      </c>
      <c r="W714" s="1" t="s">
        <v>81</v>
      </c>
      <c r="X714" s="1" t="s">
        <v>1432</v>
      </c>
      <c r="Y714" s="1" t="s">
        <v>83</v>
      </c>
      <c r="Z714" s="1" t="s">
        <v>1405</v>
      </c>
      <c r="AA714" s="1" t="s">
        <v>51</v>
      </c>
      <c r="AB714" s="1" t="s">
        <v>1432</v>
      </c>
      <c r="AC714" s="1" t="s">
        <v>37</v>
      </c>
    </row>
    <row r="715" spans="1:29" hidden="1" x14ac:dyDescent="0.25">
      <c r="A715" s="1" t="s">
        <v>33</v>
      </c>
      <c r="B715" s="1" t="s">
        <v>34</v>
      </c>
      <c r="C715" s="2">
        <v>45046</v>
      </c>
      <c r="D715" s="1" t="s">
        <v>73</v>
      </c>
      <c r="E715" s="1" t="s">
        <v>74</v>
      </c>
      <c r="F715" s="1" t="s">
        <v>37</v>
      </c>
      <c r="G715" s="1" t="s">
        <v>1431</v>
      </c>
      <c r="H715" s="1" t="s">
        <v>76</v>
      </c>
      <c r="I715" s="3">
        <v>788092</v>
      </c>
      <c r="J715" s="3">
        <v>0</v>
      </c>
      <c r="K715" s="1" t="s">
        <v>40</v>
      </c>
      <c r="L715" s="1" t="s">
        <v>649</v>
      </c>
      <c r="M715" s="1" t="s">
        <v>650</v>
      </c>
      <c r="N715" s="1" t="s">
        <v>79</v>
      </c>
      <c r="O715" s="1" t="s">
        <v>80</v>
      </c>
      <c r="P715" s="1" t="s">
        <v>43</v>
      </c>
      <c r="Q715" s="1" t="s">
        <v>43</v>
      </c>
      <c r="R715" s="3">
        <v>0</v>
      </c>
      <c r="S715" s="1" t="s">
        <v>44</v>
      </c>
      <c r="T715" s="1" t="s">
        <v>45</v>
      </c>
      <c r="U715" s="1" t="s">
        <v>1431</v>
      </c>
      <c r="V715" s="1" t="s">
        <v>46</v>
      </c>
      <c r="W715" s="1" t="s">
        <v>81</v>
      </c>
      <c r="X715" s="1" t="s">
        <v>1432</v>
      </c>
      <c r="Y715" s="1" t="s">
        <v>83</v>
      </c>
      <c r="Z715" s="1" t="s">
        <v>1405</v>
      </c>
      <c r="AA715" s="1" t="s">
        <v>51</v>
      </c>
      <c r="AB715" s="1" t="s">
        <v>1432</v>
      </c>
      <c r="AC715" s="1" t="s">
        <v>37</v>
      </c>
    </row>
    <row r="716" spans="1:29" hidden="1" x14ac:dyDescent="0.25">
      <c r="A716" s="1" t="s">
        <v>33</v>
      </c>
      <c r="B716" s="1" t="s">
        <v>34</v>
      </c>
      <c r="C716" s="2">
        <v>45046</v>
      </c>
      <c r="D716" s="1" t="s">
        <v>73</v>
      </c>
      <c r="E716" s="1" t="s">
        <v>74</v>
      </c>
      <c r="F716" s="1" t="s">
        <v>37</v>
      </c>
      <c r="G716" s="1" t="s">
        <v>1431</v>
      </c>
      <c r="H716" s="1" t="s">
        <v>76</v>
      </c>
      <c r="I716" s="3">
        <v>41484</v>
      </c>
      <c r="J716" s="3">
        <v>0</v>
      </c>
      <c r="K716" s="1" t="s">
        <v>40</v>
      </c>
      <c r="L716" s="1" t="s">
        <v>438</v>
      </c>
      <c r="M716" s="1" t="s">
        <v>439</v>
      </c>
      <c r="N716" s="1" t="s">
        <v>79</v>
      </c>
      <c r="O716" s="1" t="s">
        <v>80</v>
      </c>
      <c r="P716" s="1" t="s">
        <v>43</v>
      </c>
      <c r="Q716" s="1" t="s">
        <v>43</v>
      </c>
      <c r="R716" s="3">
        <v>0</v>
      </c>
      <c r="S716" s="1" t="s">
        <v>44</v>
      </c>
      <c r="T716" s="1" t="s">
        <v>45</v>
      </c>
      <c r="U716" s="1" t="s">
        <v>1431</v>
      </c>
      <c r="V716" s="1" t="s">
        <v>46</v>
      </c>
      <c r="W716" s="1" t="s">
        <v>81</v>
      </c>
      <c r="X716" s="1" t="s">
        <v>1432</v>
      </c>
      <c r="Y716" s="1" t="s">
        <v>83</v>
      </c>
      <c r="Z716" s="1" t="s">
        <v>1405</v>
      </c>
      <c r="AA716" s="1" t="s">
        <v>51</v>
      </c>
      <c r="AB716" s="1" t="s">
        <v>1432</v>
      </c>
      <c r="AC716" s="1" t="s">
        <v>37</v>
      </c>
    </row>
    <row r="717" spans="1:29" hidden="1" x14ac:dyDescent="0.25">
      <c r="A717" s="1" t="s">
        <v>33</v>
      </c>
      <c r="B717" s="1" t="s">
        <v>34</v>
      </c>
      <c r="C717" s="2">
        <v>45046</v>
      </c>
      <c r="D717" s="1" t="s">
        <v>73</v>
      </c>
      <c r="E717" s="1" t="s">
        <v>74</v>
      </c>
      <c r="F717" s="1" t="s">
        <v>37</v>
      </c>
      <c r="G717" s="1" t="s">
        <v>1431</v>
      </c>
      <c r="H717" s="1" t="s">
        <v>76</v>
      </c>
      <c r="I717" s="3">
        <v>502667</v>
      </c>
      <c r="J717" s="3">
        <v>0</v>
      </c>
      <c r="K717" s="1" t="s">
        <v>40</v>
      </c>
      <c r="L717" s="1" t="s">
        <v>506</v>
      </c>
      <c r="M717" s="1" t="s">
        <v>507</v>
      </c>
      <c r="N717" s="1" t="s">
        <v>295</v>
      </c>
      <c r="O717" s="1" t="s">
        <v>296</v>
      </c>
      <c r="P717" s="1" t="s">
        <v>43</v>
      </c>
      <c r="Q717" s="1" t="s">
        <v>43</v>
      </c>
      <c r="R717" s="3">
        <v>0</v>
      </c>
      <c r="S717" s="1" t="s">
        <v>44</v>
      </c>
      <c r="T717" s="1" t="s">
        <v>45</v>
      </c>
      <c r="U717" s="1" t="s">
        <v>1431</v>
      </c>
      <c r="V717" s="1" t="s">
        <v>46</v>
      </c>
      <c r="W717" s="1" t="s">
        <v>81</v>
      </c>
      <c r="X717" s="1" t="s">
        <v>1432</v>
      </c>
      <c r="Y717" s="1" t="s">
        <v>83</v>
      </c>
      <c r="Z717" s="1" t="s">
        <v>1405</v>
      </c>
      <c r="AA717" s="1" t="s">
        <v>51</v>
      </c>
      <c r="AB717" s="1" t="s">
        <v>1432</v>
      </c>
      <c r="AC717" s="1" t="s">
        <v>37</v>
      </c>
    </row>
    <row r="718" spans="1:29" hidden="1" x14ac:dyDescent="0.25">
      <c r="A718" s="1" t="s">
        <v>33</v>
      </c>
      <c r="B718" s="1" t="s">
        <v>34</v>
      </c>
      <c r="C718" s="2">
        <v>45046</v>
      </c>
      <c r="D718" s="1" t="s">
        <v>73</v>
      </c>
      <c r="E718" s="1" t="s">
        <v>74</v>
      </c>
      <c r="F718" s="1" t="s">
        <v>37</v>
      </c>
      <c r="G718" s="1" t="s">
        <v>1431</v>
      </c>
      <c r="H718" s="1" t="s">
        <v>76</v>
      </c>
      <c r="I718" s="3">
        <v>116000</v>
      </c>
      <c r="J718" s="3">
        <v>0</v>
      </c>
      <c r="K718" s="1" t="s">
        <v>40</v>
      </c>
      <c r="L718" s="1" t="s">
        <v>559</v>
      </c>
      <c r="M718" s="1" t="s">
        <v>560</v>
      </c>
      <c r="N718" s="1" t="s">
        <v>79</v>
      </c>
      <c r="O718" s="1" t="s">
        <v>80</v>
      </c>
      <c r="P718" s="1" t="s">
        <v>43</v>
      </c>
      <c r="Q718" s="1" t="s">
        <v>43</v>
      </c>
      <c r="R718" s="3">
        <v>0</v>
      </c>
      <c r="S718" s="1" t="s">
        <v>44</v>
      </c>
      <c r="T718" s="1" t="s">
        <v>45</v>
      </c>
      <c r="U718" s="1" t="s">
        <v>1431</v>
      </c>
      <c r="V718" s="1" t="s">
        <v>46</v>
      </c>
      <c r="W718" s="1" t="s">
        <v>81</v>
      </c>
      <c r="X718" s="1" t="s">
        <v>1432</v>
      </c>
      <c r="Y718" s="1" t="s">
        <v>83</v>
      </c>
      <c r="Z718" s="1" t="s">
        <v>1405</v>
      </c>
      <c r="AA718" s="1" t="s">
        <v>51</v>
      </c>
      <c r="AB718" s="1" t="s">
        <v>1432</v>
      </c>
      <c r="AC718" s="1" t="s">
        <v>37</v>
      </c>
    </row>
    <row r="719" spans="1:29" hidden="1" x14ac:dyDescent="0.25">
      <c r="A719" s="1" t="s">
        <v>33</v>
      </c>
      <c r="B719" s="1" t="s">
        <v>34</v>
      </c>
      <c r="C719" s="2">
        <v>45046</v>
      </c>
      <c r="D719" s="1" t="s">
        <v>73</v>
      </c>
      <c r="E719" s="1" t="s">
        <v>74</v>
      </c>
      <c r="F719" s="1" t="s">
        <v>37</v>
      </c>
      <c r="G719" s="1" t="s">
        <v>1431</v>
      </c>
      <c r="H719" s="1" t="s">
        <v>76</v>
      </c>
      <c r="I719" s="3">
        <v>133398</v>
      </c>
      <c r="J719" s="3">
        <v>0</v>
      </c>
      <c r="K719" s="1" t="s">
        <v>40</v>
      </c>
      <c r="L719" s="1" t="s">
        <v>1433</v>
      </c>
      <c r="M719" s="1" t="s">
        <v>806</v>
      </c>
      <c r="N719" s="1" t="s">
        <v>79</v>
      </c>
      <c r="O719" s="1" t="s">
        <v>80</v>
      </c>
      <c r="P719" s="1" t="s">
        <v>43</v>
      </c>
      <c r="Q719" s="1" t="s">
        <v>43</v>
      </c>
      <c r="R719" s="3">
        <v>0</v>
      </c>
      <c r="S719" s="1" t="s">
        <v>44</v>
      </c>
      <c r="T719" s="1" t="s">
        <v>45</v>
      </c>
      <c r="U719" s="1" t="s">
        <v>1431</v>
      </c>
      <c r="V719" s="1" t="s">
        <v>46</v>
      </c>
      <c r="W719" s="1" t="s">
        <v>81</v>
      </c>
      <c r="X719" s="1" t="s">
        <v>1432</v>
      </c>
      <c r="Y719" s="1" t="s">
        <v>83</v>
      </c>
      <c r="Z719" s="1" t="s">
        <v>1405</v>
      </c>
      <c r="AA719" s="1" t="s">
        <v>51</v>
      </c>
      <c r="AB719" s="1" t="s">
        <v>1432</v>
      </c>
      <c r="AC719" s="1" t="s">
        <v>37</v>
      </c>
    </row>
    <row r="720" spans="1:29" hidden="1" x14ac:dyDescent="0.25">
      <c r="A720" s="1" t="s">
        <v>33</v>
      </c>
      <c r="B720" s="1" t="s">
        <v>34</v>
      </c>
      <c r="C720" s="2">
        <v>45046</v>
      </c>
      <c r="D720" s="1" t="s">
        <v>73</v>
      </c>
      <c r="E720" s="1" t="s">
        <v>74</v>
      </c>
      <c r="F720" s="1" t="s">
        <v>37</v>
      </c>
      <c r="G720" s="1" t="s">
        <v>1431</v>
      </c>
      <c r="H720" s="1" t="s">
        <v>76</v>
      </c>
      <c r="I720" s="3">
        <v>502668</v>
      </c>
      <c r="J720" s="3">
        <v>0</v>
      </c>
      <c r="K720" s="1" t="s">
        <v>40</v>
      </c>
      <c r="L720" s="1" t="s">
        <v>113</v>
      </c>
      <c r="M720" s="1" t="s">
        <v>114</v>
      </c>
      <c r="N720" s="1" t="s">
        <v>79</v>
      </c>
      <c r="O720" s="1" t="s">
        <v>80</v>
      </c>
      <c r="P720" s="1" t="s">
        <v>43</v>
      </c>
      <c r="Q720" s="1" t="s">
        <v>43</v>
      </c>
      <c r="R720" s="3">
        <v>0</v>
      </c>
      <c r="S720" s="1" t="s">
        <v>44</v>
      </c>
      <c r="T720" s="1" t="s">
        <v>45</v>
      </c>
      <c r="U720" s="1" t="s">
        <v>1431</v>
      </c>
      <c r="V720" s="1" t="s">
        <v>46</v>
      </c>
      <c r="W720" s="1" t="s">
        <v>81</v>
      </c>
      <c r="X720" s="1" t="s">
        <v>1432</v>
      </c>
      <c r="Y720" s="1" t="s">
        <v>83</v>
      </c>
      <c r="Z720" s="1" t="s">
        <v>1405</v>
      </c>
      <c r="AA720" s="1" t="s">
        <v>51</v>
      </c>
      <c r="AB720" s="1" t="s">
        <v>1432</v>
      </c>
      <c r="AC720" s="1" t="s">
        <v>37</v>
      </c>
    </row>
    <row r="721" spans="1:29" hidden="1" x14ac:dyDescent="0.25">
      <c r="A721" s="1" t="s">
        <v>33</v>
      </c>
      <c r="B721" s="1" t="s">
        <v>34</v>
      </c>
      <c r="C721" s="2">
        <v>45046</v>
      </c>
      <c r="D721" s="1" t="s">
        <v>73</v>
      </c>
      <c r="E721" s="1" t="s">
        <v>74</v>
      </c>
      <c r="F721" s="1" t="s">
        <v>37</v>
      </c>
      <c r="G721" s="1" t="s">
        <v>1431</v>
      </c>
      <c r="H721" s="1" t="s">
        <v>76</v>
      </c>
      <c r="I721" s="3">
        <v>116000</v>
      </c>
      <c r="J721" s="3">
        <v>0</v>
      </c>
      <c r="K721" s="1" t="s">
        <v>40</v>
      </c>
      <c r="L721" s="1" t="s">
        <v>152</v>
      </c>
      <c r="M721" s="1" t="s">
        <v>153</v>
      </c>
      <c r="N721" s="1" t="s">
        <v>79</v>
      </c>
      <c r="O721" s="1" t="s">
        <v>80</v>
      </c>
      <c r="P721" s="1" t="s">
        <v>43</v>
      </c>
      <c r="Q721" s="1" t="s">
        <v>43</v>
      </c>
      <c r="R721" s="3">
        <v>0</v>
      </c>
      <c r="S721" s="1" t="s">
        <v>44</v>
      </c>
      <c r="T721" s="1" t="s">
        <v>45</v>
      </c>
      <c r="U721" s="1" t="s">
        <v>1431</v>
      </c>
      <c r="V721" s="1" t="s">
        <v>46</v>
      </c>
      <c r="W721" s="1" t="s">
        <v>81</v>
      </c>
      <c r="X721" s="1" t="s">
        <v>1432</v>
      </c>
      <c r="Y721" s="1" t="s">
        <v>83</v>
      </c>
      <c r="Z721" s="1" t="s">
        <v>1405</v>
      </c>
      <c r="AA721" s="1" t="s">
        <v>51</v>
      </c>
      <c r="AB721" s="1" t="s">
        <v>1432</v>
      </c>
      <c r="AC721" s="1" t="s">
        <v>37</v>
      </c>
    </row>
    <row r="722" spans="1:29" hidden="1" x14ac:dyDescent="0.25">
      <c r="A722" s="1" t="s">
        <v>33</v>
      </c>
      <c r="B722" s="1" t="s">
        <v>34</v>
      </c>
      <c r="C722" s="2">
        <v>45046</v>
      </c>
      <c r="D722" s="1" t="s">
        <v>73</v>
      </c>
      <c r="E722" s="1" t="s">
        <v>74</v>
      </c>
      <c r="F722" s="1" t="s">
        <v>37</v>
      </c>
      <c r="G722" s="1" t="s">
        <v>1431</v>
      </c>
      <c r="H722" s="1" t="s">
        <v>76</v>
      </c>
      <c r="I722" s="3">
        <v>40786</v>
      </c>
      <c r="J722" s="3">
        <v>0</v>
      </c>
      <c r="K722" s="1" t="s">
        <v>40</v>
      </c>
      <c r="L722" s="1" t="s">
        <v>1434</v>
      </c>
      <c r="M722" s="1" t="s">
        <v>831</v>
      </c>
      <c r="N722" s="1" t="s">
        <v>79</v>
      </c>
      <c r="O722" s="1" t="s">
        <v>80</v>
      </c>
      <c r="P722" s="1" t="s">
        <v>43</v>
      </c>
      <c r="Q722" s="1" t="s">
        <v>43</v>
      </c>
      <c r="R722" s="3">
        <v>0</v>
      </c>
      <c r="S722" s="1" t="s">
        <v>44</v>
      </c>
      <c r="T722" s="1" t="s">
        <v>45</v>
      </c>
      <c r="U722" s="1" t="s">
        <v>1431</v>
      </c>
      <c r="V722" s="1" t="s">
        <v>46</v>
      </c>
      <c r="W722" s="1" t="s">
        <v>81</v>
      </c>
      <c r="X722" s="1" t="s">
        <v>1432</v>
      </c>
      <c r="Y722" s="1" t="s">
        <v>83</v>
      </c>
      <c r="Z722" s="1" t="s">
        <v>1405</v>
      </c>
      <c r="AA722" s="1" t="s">
        <v>51</v>
      </c>
      <c r="AB722" s="1" t="s">
        <v>1432</v>
      </c>
      <c r="AC722" s="1" t="s">
        <v>37</v>
      </c>
    </row>
    <row r="723" spans="1:29" hidden="1" x14ac:dyDescent="0.25">
      <c r="A723" s="1" t="s">
        <v>33</v>
      </c>
      <c r="B723" s="1" t="s">
        <v>34</v>
      </c>
      <c r="C723" s="2">
        <v>45046</v>
      </c>
      <c r="D723" s="1" t="s">
        <v>73</v>
      </c>
      <c r="E723" s="1" t="s">
        <v>74</v>
      </c>
      <c r="F723" s="1" t="s">
        <v>37</v>
      </c>
      <c r="G723" s="1" t="s">
        <v>1431</v>
      </c>
      <c r="H723" s="1" t="s">
        <v>76</v>
      </c>
      <c r="I723" s="3">
        <v>348000</v>
      </c>
      <c r="J723" s="3">
        <v>0</v>
      </c>
      <c r="K723" s="1" t="s">
        <v>40</v>
      </c>
      <c r="L723" s="1" t="s">
        <v>533</v>
      </c>
      <c r="M723" s="1" t="s">
        <v>534</v>
      </c>
      <c r="N723" s="1" t="s">
        <v>79</v>
      </c>
      <c r="O723" s="1" t="s">
        <v>80</v>
      </c>
      <c r="P723" s="1" t="s">
        <v>43</v>
      </c>
      <c r="Q723" s="1" t="s">
        <v>43</v>
      </c>
      <c r="R723" s="3">
        <v>0</v>
      </c>
      <c r="S723" s="1" t="s">
        <v>44</v>
      </c>
      <c r="T723" s="1" t="s">
        <v>45</v>
      </c>
      <c r="U723" s="1" t="s">
        <v>1431</v>
      </c>
      <c r="V723" s="1" t="s">
        <v>46</v>
      </c>
      <c r="W723" s="1" t="s">
        <v>81</v>
      </c>
      <c r="X723" s="1" t="s">
        <v>1432</v>
      </c>
      <c r="Y723" s="1" t="s">
        <v>83</v>
      </c>
      <c r="Z723" s="1" t="s">
        <v>1405</v>
      </c>
      <c r="AA723" s="1" t="s">
        <v>51</v>
      </c>
      <c r="AB723" s="1" t="s">
        <v>1432</v>
      </c>
      <c r="AC723" s="1" t="s">
        <v>37</v>
      </c>
    </row>
    <row r="724" spans="1:29" hidden="1" x14ac:dyDescent="0.25">
      <c r="A724" s="1" t="s">
        <v>33</v>
      </c>
      <c r="B724" s="1" t="s">
        <v>34</v>
      </c>
      <c r="C724" s="2">
        <v>45046</v>
      </c>
      <c r="D724" s="1" t="s">
        <v>73</v>
      </c>
      <c r="E724" s="1" t="s">
        <v>74</v>
      </c>
      <c r="F724" s="1" t="s">
        <v>37</v>
      </c>
      <c r="G724" s="1" t="s">
        <v>1431</v>
      </c>
      <c r="H724" s="1" t="s">
        <v>76</v>
      </c>
      <c r="I724" s="3">
        <v>464000</v>
      </c>
      <c r="J724" s="3">
        <v>0</v>
      </c>
      <c r="K724" s="1" t="s">
        <v>40</v>
      </c>
      <c r="L724" s="1" t="s">
        <v>117</v>
      </c>
      <c r="M724" s="1" t="s">
        <v>118</v>
      </c>
      <c r="N724" s="1" t="s">
        <v>79</v>
      </c>
      <c r="O724" s="1" t="s">
        <v>80</v>
      </c>
      <c r="P724" s="1" t="s">
        <v>43</v>
      </c>
      <c r="Q724" s="1" t="s">
        <v>43</v>
      </c>
      <c r="R724" s="3">
        <v>0</v>
      </c>
      <c r="S724" s="1" t="s">
        <v>44</v>
      </c>
      <c r="T724" s="1" t="s">
        <v>45</v>
      </c>
      <c r="U724" s="1" t="s">
        <v>1431</v>
      </c>
      <c r="V724" s="1" t="s">
        <v>46</v>
      </c>
      <c r="W724" s="1" t="s">
        <v>81</v>
      </c>
      <c r="X724" s="1" t="s">
        <v>1432</v>
      </c>
      <c r="Y724" s="1" t="s">
        <v>83</v>
      </c>
      <c r="Z724" s="1" t="s">
        <v>1405</v>
      </c>
      <c r="AA724" s="1" t="s">
        <v>51</v>
      </c>
      <c r="AB724" s="1" t="s">
        <v>1432</v>
      </c>
      <c r="AC724" s="1" t="s">
        <v>37</v>
      </c>
    </row>
    <row r="725" spans="1:29" hidden="1" x14ac:dyDescent="0.25">
      <c r="A725" s="1" t="s">
        <v>33</v>
      </c>
      <c r="B725" s="1" t="s">
        <v>34</v>
      </c>
      <c r="C725" s="2">
        <v>45046</v>
      </c>
      <c r="D725" s="1" t="s">
        <v>73</v>
      </c>
      <c r="E725" s="1" t="s">
        <v>74</v>
      </c>
      <c r="F725" s="1" t="s">
        <v>37</v>
      </c>
      <c r="G725" s="1" t="s">
        <v>1431</v>
      </c>
      <c r="H725" s="1" t="s">
        <v>76</v>
      </c>
      <c r="I725" s="3">
        <v>38667</v>
      </c>
      <c r="J725" s="3">
        <v>0</v>
      </c>
      <c r="K725" s="1" t="s">
        <v>40</v>
      </c>
      <c r="L725" s="1" t="s">
        <v>669</v>
      </c>
      <c r="M725" s="1" t="s">
        <v>670</v>
      </c>
      <c r="N725" s="1" t="s">
        <v>79</v>
      </c>
      <c r="O725" s="1" t="s">
        <v>80</v>
      </c>
      <c r="P725" s="1" t="s">
        <v>43</v>
      </c>
      <c r="Q725" s="1" t="s">
        <v>43</v>
      </c>
      <c r="R725" s="3">
        <v>0</v>
      </c>
      <c r="S725" s="1" t="s">
        <v>44</v>
      </c>
      <c r="T725" s="1" t="s">
        <v>45</v>
      </c>
      <c r="U725" s="1" t="s">
        <v>1431</v>
      </c>
      <c r="V725" s="1" t="s">
        <v>46</v>
      </c>
      <c r="W725" s="1" t="s">
        <v>81</v>
      </c>
      <c r="X725" s="1" t="s">
        <v>1432</v>
      </c>
      <c r="Y725" s="1" t="s">
        <v>83</v>
      </c>
      <c r="Z725" s="1" t="s">
        <v>1405</v>
      </c>
      <c r="AA725" s="1" t="s">
        <v>51</v>
      </c>
      <c r="AB725" s="1" t="s">
        <v>1432</v>
      </c>
      <c r="AC725" s="1" t="s">
        <v>37</v>
      </c>
    </row>
    <row r="726" spans="1:29" hidden="1" x14ac:dyDescent="0.25">
      <c r="A726" s="1" t="s">
        <v>33</v>
      </c>
      <c r="B726" s="1" t="s">
        <v>34</v>
      </c>
      <c r="C726" s="2">
        <v>45046</v>
      </c>
      <c r="D726" s="1" t="s">
        <v>73</v>
      </c>
      <c r="E726" s="1" t="s">
        <v>74</v>
      </c>
      <c r="F726" s="1" t="s">
        <v>37</v>
      </c>
      <c r="G726" s="1" t="s">
        <v>1431</v>
      </c>
      <c r="H726" s="1" t="s">
        <v>76</v>
      </c>
      <c r="I726" s="3">
        <v>116000</v>
      </c>
      <c r="J726" s="3">
        <v>0</v>
      </c>
      <c r="K726" s="1" t="s">
        <v>40</v>
      </c>
      <c r="L726" s="1" t="s">
        <v>601</v>
      </c>
      <c r="M726" s="1" t="s">
        <v>602</v>
      </c>
      <c r="N726" s="1" t="s">
        <v>79</v>
      </c>
      <c r="O726" s="1" t="s">
        <v>80</v>
      </c>
      <c r="P726" s="1" t="s">
        <v>43</v>
      </c>
      <c r="Q726" s="1" t="s">
        <v>43</v>
      </c>
      <c r="R726" s="3">
        <v>0</v>
      </c>
      <c r="S726" s="1" t="s">
        <v>44</v>
      </c>
      <c r="T726" s="1" t="s">
        <v>45</v>
      </c>
      <c r="U726" s="1" t="s">
        <v>1431</v>
      </c>
      <c r="V726" s="1" t="s">
        <v>46</v>
      </c>
      <c r="W726" s="1" t="s">
        <v>81</v>
      </c>
      <c r="X726" s="1" t="s">
        <v>1432</v>
      </c>
      <c r="Y726" s="1" t="s">
        <v>83</v>
      </c>
      <c r="Z726" s="1" t="s">
        <v>1405</v>
      </c>
      <c r="AA726" s="1" t="s">
        <v>51</v>
      </c>
      <c r="AB726" s="1" t="s">
        <v>1432</v>
      </c>
      <c r="AC726" s="1" t="s">
        <v>37</v>
      </c>
    </row>
    <row r="727" spans="1:29" hidden="1" x14ac:dyDescent="0.25">
      <c r="A727" s="1" t="s">
        <v>33</v>
      </c>
      <c r="B727" s="1" t="s">
        <v>34</v>
      </c>
      <c r="C727" s="2">
        <v>45046</v>
      </c>
      <c r="D727" s="1" t="s">
        <v>73</v>
      </c>
      <c r="E727" s="1" t="s">
        <v>74</v>
      </c>
      <c r="F727" s="1" t="s">
        <v>37</v>
      </c>
      <c r="G727" s="1" t="s">
        <v>1431</v>
      </c>
      <c r="H727" s="1" t="s">
        <v>76</v>
      </c>
      <c r="I727" s="3">
        <v>630474</v>
      </c>
      <c r="J727" s="3">
        <v>0</v>
      </c>
      <c r="K727" s="1" t="s">
        <v>40</v>
      </c>
      <c r="L727" s="1" t="s">
        <v>649</v>
      </c>
      <c r="M727" s="1" t="s">
        <v>650</v>
      </c>
      <c r="N727" s="1" t="s">
        <v>79</v>
      </c>
      <c r="O727" s="1" t="s">
        <v>80</v>
      </c>
      <c r="P727" s="1" t="s">
        <v>43</v>
      </c>
      <c r="Q727" s="1" t="s">
        <v>43</v>
      </c>
      <c r="R727" s="3">
        <v>0</v>
      </c>
      <c r="S727" s="1" t="s">
        <v>44</v>
      </c>
      <c r="T727" s="1" t="s">
        <v>45</v>
      </c>
      <c r="U727" s="1" t="s">
        <v>1431</v>
      </c>
      <c r="V727" s="1" t="s">
        <v>46</v>
      </c>
      <c r="W727" s="1" t="s">
        <v>81</v>
      </c>
      <c r="X727" s="1" t="s">
        <v>1432</v>
      </c>
      <c r="Y727" s="1" t="s">
        <v>83</v>
      </c>
      <c r="Z727" s="1" t="s">
        <v>1405</v>
      </c>
      <c r="AA727" s="1" t="s">
        <v>51</v>
      </c>
      <c r="AB727" s="1" t="s">
        <v>1432</v>
      </c>
      <c r="AC727" s="1" t="s">
        <v>37</v>
      </c>
    </row>
    <row r="728" spans="1:29" hidden="1" x14ac:dyDescent="0.25">
      <c r="A728" s="1" t="s">
        <v>33</v>
      </c>
      <c r="B728" s="1" t="s">
        <v>34</v>
      </c>
      <c r="C728" s="2">
        <v>45046</v>
      </c>
      <c r="D728" s="1" t="s">
        <v>73</v>
      </c>
      <c r="E728" s="1" t="s">
        <v>74</v>
      </c>
      <c r="F728" s="1" t="s">
        <v>37</v>
      </c>
      <c r="G728" s="1" t="s">
        <v>1431</v>
      </c>
      <c r="H728" s="1" t="s">
        <v>76</v>
      </c>
      <c r="I728" s="3">
        <v>141600</v>
      </c>
      <c r="J728" s="3">
        <v>0</v>
      </c>
      <c r="K728" s="1" t="s">
        <v>40</v>
      </c>
      <c r="L728" s="1" t="s">
        <v>754</v>
      </c>
      <c r="M728" s="1" t="s">
        <v>755</v>
      </c>
      <c r="N728" s="1" t="s">
        <v>79</v>
      </c>
      <c r="O728" s="1" t="s">
        <v>80</v>
      </c>
      <c r="P728" s="1" t="s">
        <v>43</v>
      </c>
      <c r="Q728" s="1" t="s">
        <v>43</v>
      </c>
      <c r="R728" s="3">
        <v>0</v>
      </c>
      <c r="S728" s="1" t="s">
        <v>44</v>
      </c>
      <c r="T728" s="1" t="s">
        <v>45</v>
      </c>
      <c r="U728" s="1" t="s">
        <v>1431</v>
      </c>
      <c r="V728" s="1" t="s">
        <v>46</v>
      </c>
      <c r="W728" s="1" t="s">
        <v>81</v>
      </c>
      <c r="X728" s="1" t="s">
        <v>1432</v>
      </c>
      <c r="Y728" s="1" t="s">
        <v>83</v>
      </c>
      <c r="Z728" s="1" t="s">
        <v>1405</v>
      </c>
      <c r="AA728" s="1" t="s">
        <v>51</v>
      </c>
      <c r="AB728" s="1" t="s">
        <v>1432</v>
      </c>
      <c r="AC728" s="1" t="s">
        <v>37</v>
      </c>
    </row>
    <row r="729" spans="1:29" hidden="1" x14ac:dyDescent="0.25">
      <c r="A729" s="1" t="s">
        <v>33</v>
      </c>
      <c r="B729" s="1" t="s">
        <v>34</v>
      </c>
      <c r="C729" s="2">
        <v>45046</v>
      </c>
      <c r="D729" s="1" t="s">
        <v>73</v>
      </c>
      <c r="E729" s="1" t="s">
        <v>74</v>
      </c>
      <c r="F729" s="1" t="s">
        <v>37</v>
      </c>
      <c r="G729" s="1" t="s">
        <v>1431</v>
      </c>
      <c r="H729" s="1" t="s">
        <v>76</v>
      </c>
      <c r="I729" s="3">
        <v>215029</v>
      </c>
      <c r="J729" s="3">
        <v>0</v>
      </c>
      <c r="K729" s="1" t="s">
        <v>40</v>
      </c>
      <c r="L729" s="1" t="s">
        <v>377</v>
      </c>
      <c r="M729" s="1" t="s">
        <v>378</v>
      </c>
      <c r="N729" s="1" t="s">
        <v>79</v>
      </c>
      <c r="O729" s="1" t="s">
        <v>80</v>
      </c>
      <c r="P729" s="1" t="s">
        <v>43</v>
      </c>
      <c r="Q729" s="1" t="s">
        <v>43</v>
      </c>
      <c r="R729" s="3">
        <v>0</v>
      </c>
      <c r="S729" s="1" t="s">
        <v>44</v>
      </c>
      <c r="T729" s="1" t="s">
        <v>45</v>
      </c>
      <c r="U729" s="1" t="s">
        <v>1431</v>
      </c>
      <c r="V729" s="1" t="s">
        <v>46</v>
      </c>
      <c r="W729" s="1" t="s">
        <v>81</v>
      </c>
      <c r="X729" s="1" t="s">
        <v>1432</v>
      </c>
      <c r="Y729" s="1" t="s">
        <v>83</v>
      </c>
      <c r="Z729" s="1" t="s">
        <v>1405</v>
      </c>
      <c r="AA729" s="1" t="s">
        <v>51</v>
      </c>
      <c r="AB729" s="1" t="s">
        <v>1432</v>
      </c>
      <c r="AC729" s="1" t="s">
        <v>37</v>
      </c>
    </row>
    <row r="730" spans="1:29" hidden="1" x14ac:dyDescent="0.25">
      <c r="A730" s="1" t="s">
        <v>33</v>
      </c>
      <c r="B730" s="1" t="s">
        <v>34</v>
      </c>
      <c r="C730" s="2">
        <v>45077</v>
      </c>
      <c r="D730" s="1" t="s">
        <v>73</v>
      </c>
      <c r="E730" s="1" t="s">
        <v>74</v>
      </c>
      <c r="F730" s="1" t="s">
        <v>37</v>
      </c>
      <c r="G730" s="1" t="s">
        <v>1018</v>
      </c>
      <c r="H730" s="1" t="s">
        <v>34</v>
      </c>
      <c r="I730" s="3">
        <v>193334</v>
      </c>
      <c r="J730" s="3">
        <v>0</v>
      </c>
      <c r="K730" s="1" t="s">
        <v>40</v>
      </c>
      <c r="L730" s="1" t="s">
        <v>786</v>
      </c>
      <c r="M730" s="1" t="s">
        <v>787</v>
      </c>
      <c r="N730" s="1" t="s">
        <v>89</v>
      </c>
      <c r="O730" s="1" t="s">
        <v>90</v>
      </c>
      <c r="P730" s="1" t="s">
        <v>43</v>
      </c>
      <c r="Q730" s="1" t="s">
        <v>43</v>
      </c>
      <c r="R730" s="3">
        <v>0</v>
      </c>
      <c r="S730" s="1" t="s">
        <v>44</v>
      </c>
      <c r="T730" s="1" t="s">
        <v>45</v>
      </c>
      <c r="U730" s="1" t="s">
        <v>1018</v>
      </c>
      <c r="V730" s="1" t="s">
        <v>46</v>
      </c>
      <c r="W730" s="1" t="s">
        <v>81</v>
      </c>
      <c r="X730" s="1" t="s">
        <v>1435</v>
      </c>
      <c r="Y730" s="1" t="s">
        <v>83</v>
      </c>
      <c r="Z730" s="1" t="s">
        <v>1405</v>
      </c>
      <c r="AA730" s="1" t="s">
        <v>51</v>
      </c>
      <c r="AB730" s="1" t="s">
        <v>1435</v>
      </c>
      <c r="AC730" s="1" t="s">
        <v>37</v>
      </c>
    </row>
    <row r="731" spans="1:29" hidden="1" x14ac:dyDescent="0.25">
      <c r="A731" s="1" t="s">
        <v>33</v>
      </c>
      <c r="B731" s="1" t="s">
        <v>34</v>
      </c>
      <c r="C731" s="2">
        <v>45077</v>
      </c>
      <c r="D731" s="1" t="s">
        <v>73</v>
      </c>
      <c r="E731" s="1" t="s">
        <v>74</v>
      </c>
      <c r="F731" s="1" t="s">
        <v>37</v>
      </c>
      <c r="G731" s="1" t="s">
        <v>1018</v>
      </c>
      <c r="H731" s="1" t="s">
        <v>34</v>
      </c>
      <c r="I731" s="3">
        <v>386667</v>
      </c>
      <c r="J731" s="3">
        <v>0</v>
      </c>
      <c r="K731" s="1" t="s">
        <v>40</v>
      </c>
      <c r="L731" s="1" t="s">
        <v>559</v>
      </c>
      <c r="M731" s="1" t="s">
        <v>560</v>
      </c>
      <c r="N731" s="1" t="s">
        <v>79</v>
      </c>
      <c r="O731" s="1" t="s">
        <v>80</v>
      </c>
      <c r="P731" s="1" t="s">
        <v>43</v>
      </c>
      <c r="Q731" s="1" t="s">
        <v>43</v>
      </c>
      <c r="R731" s="3">
        <v>0</v>
      </c>
      <c r="S731" s="1" t="s">
        <v>44</v>
      </c>
      <c r="T731" s="1" t="s">
        <v>45</v>
      </c>
      <c r="U731" s="1" t="s">
        <v>1018</v>
      </c>
      <c r="V731" s="1" t="s">
        <v>46</v>
      </c>
      <c r="W731" s="1" t="s">
        <v>81</v>
      </c>
      <c r="X731" s="1" t="s">
        <v>1435</v>
      </c>
      <c r="Y731" s="1" t="s">
        <v>83</v>
      </c>
      <c r="Z731" s="1" t="s">
        <v>1405</v>
      </c>
      <c r="AA731" s="1" t="s">
        <v>51</v>
      </c>
      <c r="AB731" s="1" t="s">
        <v>1435</v>
      </c>
      <c r="AC731" s="1" t="s">
        <v>37</v>
      </c>
    </row>
    <row r="732" spans="1:29" hidden="1" x14ac:dyDescent="0.25">
      <c r="A732" s="1" t="s">
        <v>33</v>
      </c>
      <c r="B732" s="1" t="s">
        <v>34</v>
      </c>
      <c r="C732" s="2">
        <v>45077</v>
      </c>
      <c r="D732" s="1" t="s">
        <v>73</v>
      </c>
      <c r="E732" s="1" t="s">
        <v>74</v>
      </c>
      <c r="F732" s="1" t="s">
        <v>37</v>
      </c>
      <c r="G732" s="1" t="s">
        <v>1018</v>
      </c>
      <c r="H732" s="1" t="s">
        <v>34</v>
      </c>
      <c r="I732" s="3">
        <v>344429</v>
      </c>
      <c r="J732" s="3">
        <v>0</v>
      </c>
      <c r="K732" s="1" t="s">
        <v>40</v>
      </c>
      <c r="L732" s="1" t="s">
        <v>490</v>
      </c>
      <c r="M732" s="1" t="s">
        <v>491</v>
      </c>
      <c r="N732" s="1" t="s">
        <v>79</v>
      </c>
      <c r="O732" s="1" t="s">
        <v>80</v>
      </c>
      <c r="P732" s="1" t="s">
        <v>43</v>
      </c>
      <c r="Q732" s="1" t="s">
        <v>43</v>
      </c>
      <c r="R732" s="3">
        <v>0</v>
      </c>
      <c r="S732" s="1" t="s">
        <v>44</v>
      </c>
      <c r="T732" s="1" t="s">
        <v>45</v>
      </c>
      <c r="U732" s="1" t="s">
        <v>1018</v>
      </c>
      <c r="V732" s="1" t="s">
        <v>46</v>
      </c>
      <c r="W732" s="1" t="s">
        <v>81</v>
      </c>
      <c r="X732" s="1" t="s">
        <v>1435</v>
      </c>
      <c r="Y732" s="1" t="s">
        <v>83</v>
      </c>
      <c r="Z732" s="1" t="s">
        <v>1405</v>
      </c>
      <c r="AA732" s="1" t="s">
        <v>51</v>
      </c>
      <c r="AB732" s="1" t="s">
        <v>1435</v>
      </c>
      <c r="AC732" s="1" t="s">
        <v>37</v>
      </c>
    </row>
    <row r="733" spans="1:29" hidden="1" x14ac:dyDescent="0.25">
      <c r="A733" s="1" t="s">
        <v>33</v>
      </c>
      <c r="B733" s="1" t="s">
        <v>34</v>
      </c>
      <c r="C733" s="2">
        <v>45077</v>
      </c>
      <c r="D733" s="1" t="s">
        <v>73</v>
      </c>
      <c r="E733" s="1" t="s">
        <v>74</v>
      </c>
      <c r="F733" s="1" t="s">
        <v>37</v>
      </c>
      <c r="G733" s="1" t="s">
        <v>1018</v>
      </c>
      <c r="H733" s="1" t="s">
        <v>34</v>
      </c>
      <c r="I733" s="3">
        <v>354897</v>
      </c>
      <c r="J733" s="3">
        <v>0</v>
      </c>
      <c r="K733" s="1" t="s">
        <v>40</v>
      </c>
      <c r="L733" s="1" t="s">
        <v>287</v>
      </c>
      <c r="M733" s="1" t="s">
        <v>288</v>
      </c>
      <c r="N733" s="1" t="s">
        <v>79</v>
      </c>
      <c r="O733" s="1" t="s">
        <v>80</v>
      </c>
      <c r="P733" s="1" t="s">
        <v>43</v>
      </c>
      <c r="Q733" s="1" t="s">
        <v>43</v>
      </c>
      <c r="R733" s="3">
        <v>0</v>
      </c>
      <c r="S733" s="1" t="s">
        <v>44</v>
      </c>
      <c r="T733" s="1" t="s">
        <v>45</v>
      </c>
      <c r="U733" s="1" t="s">
        <v>1018</v>
      </c>
      <c r="V733" s="1" t="s">
        <v>46</v>
      </c>
      <c r="W733" s="1" t="s">
        <v>81</v>
      </c>
      <c r="X733" s="1" t="s">
        <v>1435</v>
      </c>
      <c r="Y733" s="1" t="s">
        <v>83</v>
      </c>
      <c r="Z733" s="1" t="s">
        <v>1405</v>
      </c>
      <c r="AA733" s="1" t="s">
        <v>51</v>
      </c>
      <c r="AB733" s="1" t="s">
        <v>1435</v>
      </c>
      <c r="AC733" s="1" t="s">
        <v>37</v>
      </c>
    </row>
    <row r="734" spans="1:29" hidden="1" x14ac:dyDescent="0.25">
      <c r="A734" s="1" t="s">
        <v>33</v>
      </c>
      <c r="B734" s="1" t="s">
        <v>34</v>
      </c>
      <c r="C734" s="2">
        <v>45077</v>
      </c>
      <c r="D734" s="1" t="s">
        <v>73</v>
      </c>
      <c r="E734" s="1" t="s">
        <v>74</v>
      </c>
      <c r="F734" s="1" t="s">
        <v>37</v>
      </c>
      <c r="G734" s="1" t="s">
        <v>1018</v>
      </c>
      <c r="H734" s="1" t="s">
        <v>34</v>
      </c>
      <c r="I734" s="3">
        <v>580000</v>
      </c>
      <c r="J734" s="3">
        <v>0</v>
      </c>
      <c r="K734" s="1" t="s">
        <v>40</v>
      </c>
      <c r="L734" s="1" t="s">
        <v>113</v>
      </c>
      <c r="M734" s="1" t="s">
        <v>114</v>
      </c>
      <c r="N734" s="1" t="s">
        <v>79</v>
      </c>
      <c r="O734" s="1" t="s">
        <v>80</v>
      </c>
      <c r="P734" s="1" t="s">
        <v>43</v>
      </c>
      <c r="Q734" s="1" t="s">
        <v>43</v>
      </c>
      <c r="R734" s="3">
        <v>0</v>
      </c>
      <c r="S734" s="1" t="s">
        <v>44</v>
      </c>
      <c r="T734" s="1" t="s">
        <v>45</v>
      </c>
      <c r="U734" s="1" t="s">
        <v>1018</v>
      </c>
      <c r="V734" s="1" t="s">
        <v>46</v>
      </c>
      <c r="W734" s="1" t="s">
        <v>81</v>
      </c>
      <c r="X734" s="1" t="s">
        <v>1435</v>
      </c>
      <c r="Y734" s="1" t="s">
        <v>83</v>
      </c>
      <c r="Z734" s="1" t="s">
        <v>1405</v>
      </c>
      <c r="AA734" s="1" t="s">
        <v>51</v>
      </c>
      <c r="AB734" s="1" t="s">
        <v>1435</v>
      </c>
      <c r="AC734" s="1" t="s">
        <v>37</v>
      </c>
    </row>
    <row r="735" spans="1:29" hidden="1" x14ac:dyDescent="0.25">
      <c r="A735" s="1" t="s">
        <v>33</v>
      </c>
      <c r="B735" s="1" t="s">
        <v>34</v>
      </c>
      <c r="C735" s="2">
        <v>45077</v>
      </c>
      <c r="D735" s="1" t="s">
        <v>73</v>
      </c>
      <c r="E735" s="1" t="s">
        <v>74</v>
      </c>
      <c r="F735" s="1" t="s">
        <v>37</v>
      </c>
      <c r="G735" s="1" t="s">
        <v>1018</v>
      </c>
      <c r="H735" s="1" t="s">
        <v>34</v>
      </c>
      <c r="I735" s="3">
        <v>43802</v>
      </c>
      <c r="J735" s="3">
        <v>0</v>
      </c>
      <c r="K735" s="1" t="s">
        <v>40</v>
      </c>
      <c r="L735" s="1" t="s">
        <v>482</v>
      </c>
      <c r="M735" s="1" t="s">
        <v>483</v>
      </c>
      <c r="N735" s="1" t="s">
        <v>79</v>
      </c>
      <c r="O735" s="1" t="s">
        <v>80</v>
      </c>
      <c r="P735" s="1" t="s">
        <v>43</v>
      </c>
      <c r="Q735" s="1" t="s">
        <v>43</v>
      </c>
      <c r="R735" s="3">
        <v>0</v>
      </c>
      <c r="S735" s="1" t="s">
        <v>44</v>
      </c>
      <c r="T735" s="1" t="s">
        <v>45</v>
      </c>
      <c r="U735" s="1" t="s">
        <v>1018</v>
      </c>
      <c r="V735" s="1" t="s">
        <v>46</v>
      </c>
      <c r="W735" s="1" t="s">
        <v>81</v>
      </c>
      <c r="X735" s="1" t="s">
        <v>1435</v>
      </c>
      <c r="Y735" s="1" t="s">
        <v>83</v>
      </c>
      <c r="Z735" s="1" t="s">
        <v>1405</v>
      </c>
      <c r="AA735" s="1" t="s">
        <v>51</v>
      </c>
      <c r="AB735" s="1" t="s">
        <v>1435</v>
      </c>
      <c r="AC735" s="1" t="s">
        <v>37</v>
      </c>
    </row>
    <row r="736" spans="1:29" hidden="1" x14ac:dyDescent="0.25">
      <c r="A736" s="1" t="s">
        <v>33</v>
      </c>
      <c r="B736" s="1" t="s">
        <v>34</v>
      </c>
      <c r="C736" s="2">
        <v>45077</v>
      </c>
      <c r="D736" s="1" t="s">
        <v>73</v>
      </c>
      <c r="E736" s="1" t="s">
        <v>74</v>
      </c>
      <c r="F736" s="1" t="s">
        <v>37</v>
      </c>
      <c r="G736" s="1" t="s">
        <v>1018</v>
      </c>
      <c r="H736" s="1" t="s">
        <v>34</v>
      </c>
      <c r="I736" s="3">
        <v>502667</v>
      </c>
      <c r="J736" s="3">
        <v>0</v>
      </c>
      <c r="K736" s="1" t="s">
        <v>40</v>
      </c>
      <c r="L736" s="1" t="s">
        <v>152</v>
      </c>
      <c r="M736" s="1" t="s">
        <v>153</v>
      </c>
      <c r="N736" s="1" t="s">
        <v>79</v>
      </c>
      <c r="O736" s="1" t="s">
        <v>80</v>
      </c>
      <c r="P736" s="1" t="s">
        <v>43</v>
      </c>
      <c r="Q736" s="1" t="s">
        <v>43</v>
      </c>
      <c r="R736" s="3">
        <v>0</v>
      </c>
      <c r="S736" s="1" t="s">
        <v>44</v>
      </c>
      <c r="T736" s="1" t="s">
        <v>45</v>
      </c>
      <c r="U736" s="1" t="s">
        <v>1018</v>
      </c>
      <c r="V736" s="1" t="s">
        <v>46</v>
      </c>
      <c r="W736" s="1" t="s">
        <v>81</v>
      </c>
      <c r="X736" s="1" t="s">
        <v>1435</v>
      </c>
      <c r="Y736" s="1" t="s">
        <v>83</v>
      </c>
      <c r="Z736" s="1" t="s">
        <v>1405</v>
      </c>
      <c r="AA736" s="1" t="s">
        <v>51</v>
      </c>
      <c r="AB736" s="1" t="s">
        <v>1435</v>
      </c>
      <c r="AC736" s="1" t="s">
        <v>37</v>
      </c>
    </row>
    <row r="737" spans="1:29" hidden="1" x14ac:dyDescent="0.25">
      <c r="A737" s="1" t="s">
        <v>33</v>
      </c>
      <c r="B737" s="1" t="s">
        <v>34</v>
      </c>
      <c r="C737" s="2">
        <v>45077</v>
      </c>
      <c r="D737" s="1" t="s">
        <v>73</v>
      </c>
      <c r="E737" s="1" t="s">
        <v>74</v>
      </c>
      <c r="F737" s="1" t="s">
        <v>37</v>
      </c>
      <c r="G737" s="1" t="s">
        <v>1018</v>
      </c>
      <c r="H737" s="1" t="s">
        <v>34</v>
      </c>
      <c r="I737" s="3">
        <v>580000</v>
      </c>
      <c r="J737" s="3">
        <v>0</v>
      </c>
      <c r="K737" s="1" t="s">
        <v>40</v>
      </c>
      <c r="L737" s="1" t="s">
        <v>117</v>
      </c>
      <c r="M737" s="1" t="s">
        <v>118</v>
      </c>
      <c r="N737" s="1" t="s">
        <v>79</v>
      </c>
      <c r="O737" s="1" t="s">
        <v>80</v>
      </c>
      <c r="P737" s="1" t="s">
        <v>43</v>
      </c>
      <c r="Q737" s="1" t="s">
        <v>43</v>
      </c>
      <c r="R737" s="3">
        <v>0</v>
      </c>
      <c r="S737" s="1" t="s">
        <v>44</v>
      </c>
      <c r="T737" s="1" t="s">
        <v>45</v>
      </c>
      <c r="U737" s="1" t="s">
        <v>1018</v>
      </c>
      <c r="V737" s="1" t="s">
        <v>46</v>
      </c>
      <c r="W737" s="1" t="s">
        <v>81</v>
      </c>
      <c r="X737" s="1" t="s">
        <v>1435</v>
      </c>
      <c r="Y737" s="1" t="s">
        <v>83</v>
      </c>
      <c r="Z737" s="1" t="s">
        <v>1405</v>
      </c>
      <c r="AA737" s="1" t="s">
        <v>51</v>
      </c>
      <c r="AB737" s="1" t="s">
        <v>1435</v>
      </c>
      <c r="AC737" s="1" t="s">
        <v>37</v>
      </c>
    </row>
    <row r="738" spans="1:29" hidden="1" x14ac:dyDescent="0.25">
      <c r="A738" s="1" t="s">
        <v>33</v>
      </c>
      <c r="B738" s="1" t="s">
        <v>34</v>
      </c>
      <c r="C738" s="2">
        <v>45077</v>
      </c>
      <c r="D738" s="1" t="s">
        <v>73</v>
      </c>
      <c r="E738" s="1" t="s">
        <v>74</v>
      </c>
      <c r="F738" s="1" t="s">
        <v>37</v>
      </c>
      <c r="G738" s="1" t="s">
        <v>1018</v>
      </c>
      <c r="H738" s="1" t="s">
        <v>34</v>
      </c>
      <c r="I738" s="3">
        <v>502667</v>
      </c>
      <c r="J738" s="3">
        <v>0</v>
      </c>
      <c r="K738" s="1" t="s">
        <v>40</v>
      </c>
      <c r="L738" s="1" t="s">
        <v>669</v>
      </c>
      <c r="M738" s="1" t="s">
        <v>670</v>
      </c>
      <c r="N738" s="1" t="s">
        <v>79</v>
      </c>
      <c r="O738" s="1" t="s">
        <v>80</v>
      </c>
      <c r="P738" s="1" t="s">
        <v>43</v>
      </c>
      <c r="Q738" s="1" t="s">
        <v>43</v>
      </c>
      <c r="R738" s="3">
        <v>0</v>
      </c>
      <c r="S738" s="1" t="s">
        <v>44</v>
      </c>
      <c r="T738" s="1" t="s">
        <v>45</v>
      </c>
      <c r="U738" s="1" t="s">
        <v>1018</v>
      </c>
      <c r="V738" s="1" t="s">
        <v>46</v>
      </c>
      <c r="W738" s="1" t="s">
        <v>81</v>
      </c>
      <c r="X738" s="1" t="s">
        <v>1435</v>
      </c>
      <c r="Y738" s="1" t="s">
        <v>83</v>
      </c>
      <c r="Z738" s="1" t="s">
        <v>1405</v>
      </c>
      <c r="AA738" s="1" t="s">
        <v>51</v>
      </c>
      <c r="AB738" s="1" t="s">
        <v>1435</v>
      </c>
      <c r="AC738" s="1" t="s">
        <v>37</v>
      </c>
    </row>
    <row r="739" spans="1:29" hidden="1" x14ac:dyDescent="0.25">
      <c r="A739" s="1" t="s">
        <v>33</v>
      </c>
      <c r="B739" s="1" t="s">
        <v>34</v>
      </c>
      <c r="C739" s="2">
        <v>45077</v>
      </c>
      <c r="D739" s="1" t="s">
        <v>73</v>
      </c>
      <c r="E739" s="1" t="s">
        <v>74</v>
      </c>
      <c r="F739" s="1" t="s">
        <v>37</v>
      </c>
      <c r="G739" s="1" t="s">
        <v>1018</v>
      </c>
      <c r="H739" s="1" t="s">
        <v>34</v>
      </c>
      <c r="I739" s="3">
        <v>232115</v>
      </c>
      <c r="J739" s="3">
        <v>0</v>
      </c>
      <c r="K739" s="1" t="s">
        <v>40</v>
      </c>
      <c r="L739" s="1" t="s">
        <v>125</v>
      </c>
      <c r="M739" s="1" t="s">
        <v>126</v>
      </c>
      <c r="N739" s="1" t="s">
        <v>79</v>
      </c>
      <c r="O739" s="1" t="s">
        <v>80</v>
      </c>
      <c r="P739" s="1" t="s">
        <v>43</v>
      </c>
      <c r="Q739" s="1" t="s">
        <v>43</v>
      </c>
      <c r="R739" s="3">
        <v>0</v>
      </c>
      <c r="S739" s="1" t="s">
        <v>44</v>
      </c>
      <c r="T739" s="1" t="s">
        <v>45</v>
      </c>
      <c r="U739" s="1" t="s">
        <v>1018</v>
      </c>
      <c r="V739" s="1" t="s">
        <v>46</v>
      </c>
      <c r="W739" s="1" t="s">
        <v>81</v>
      </c>
      <c r="X739" s="1" t="s">
        <v>1435</v>
      </c>
      <c r="Y739" s="1" t="s">
        <v>83</v>
      </c>
      <c r="Z739" s="1" t="s">
        <v>1405</v>
      </c>
      <c r="AA739" s="1" t="s">
        <v>51</v>
      </c>
      <c r="AB739" s="1" t="s">
        <v>1435</v>
      </c>
      <c r="AC739" s="1" t="s">
        <v>37</v>
      </c>
    </row>
    <row r="740" spans="1:29" hidden="1" x14ac:dyDescent="0.25">
      <c r="A740" s="1" t="s">
        <v>33</v>
      </c>
      <c r="B740" s="1" t="s">
        <v>34</v>
      </c>
      <c r="C740" s="2">
        <v>45077</v>
      </c>
      <c r="D740" s="1" t="s">
        <v>73</v>
      </c>
      <c r="E740" s="1" t="s">
        <v>74</v>
      </c>
      <c r="F740" s="1" t="s">
        <v>37</v>
      </c>
      <c r="G740" s="1" t="s">
        <v>1018</v>
      </c>
      <c r="H740" s="1" t="s">
        <v>34</v>
      </c>
      <c r="I740" s="3">
        <v>41135</v>
      </c>
      <c r="J740" s="3">
        <v>0</v>
      </c>
      <c r="K740" s="1" t="s">
        <v>40</v>
      </c>
      <c r="L740" s="1" t="s">
        <v>115</v>
      </c>
      <c r="M740" s="1" t="s">
        <v>116</v>
      </c>
      <c r="N740" s="1" t="s">
        <v>79</v>
      </c>
      <c r="O740" s="1" t="s">
        <v>80</v>
      </c>
      <c r="P740" s="1" t="s">
        <v>43</v>
      </c>
      <c r="Q740" s="1" t="s">
        <v>43</v>
      </c>
      <c r="R740" s="3">
        <v>0</v>
      </c>
      <c r="S740" s="1" t="s">
        <v>44</v>
      </c>
      <c r="T740" s="1" t="s">
        <v>45</v>
      </c>
      <c r="U740" s="1" t="s">
        <v>1018</v>
      </c>
      <c r="V740" s="1" t="s">
        <v>46</v>
      </c>
      <c r="W740" s="1" t="s">
        <v>81</v>
      </c>
      <c r="X740" s="1" t="s">
        <v>1435</v>
      </c>
      <c r="Y740" s="1" t="s">
        <v>83</v>
      </c>
      <c r="Z740" s="1" t="s">
        <v>1405</v>
      </c>
      <c r="AA740" s="1" t="s">
        <v>51</v>
      </c>
      <c r="AB740" s="1" t="s">
        <v>1435</v>
      </c>
      <c r="AC740" s="1" t="s">
        <v>37</v>
      </c>
    </row>
    <row r="741" spans="1:29" hidden="1" x14ac:dyDescent="0.25">
      <c r="A741" s="1" t="s">
        <v>33</v>
      </c>
      <c r="B741" s="1" t="s">
        <v>34</v>
      </c>
      <c r="C741" s="2">
        <v>45077</v>
      </c>
      <c r="D741" s="1" t="s">
        <v>73</v>
      </c>
      <c r="E741" s="1" t="s">
        <v>74</v>
      </c>
      <c r="F741" s="1" t="s">
        <v>37</v>
      </c>
      <c r="G741" s="1" t="s">
        <v>1018</v>
      </c>
      <c r="H741" s="1" t="s">
        <v>34</v>
      </c>
      <c r="I741" s="3">
        <v>38667</v>
      </c>
      <c r="J741" s="3">
        <v>0</v>
      </c>
      <c r="K741" s="1" t="s">
        <v>40</v>
      </c>
      <c r="L741" s="1" t="s">
        <v>777</v>
      </c>
      <c r="M741" s="1" t="s">
        <v>778</v>
      </c>
      <c r="N741" s="1" t="s">
        <v>79</v>
      </c>
      <c r="O741" s="1" t="s">
        <v>80</v>
      </c>
      <c r="P741" s="1" t="s">
        <v>43</v>
      </c>
      <c r="Q741" s="1" t="s">
        <v>43</v>
      </c>
      <c r="R741" s="3">
        <v>0</v>
      </c>
      <c r="S741" s="1" t="s">
        <v>44</v>
      </c>
      <c r="T741" s="1" t="s">
        <v>45</v>
      </c>
      <c r="U741" s="1" t="s">
        <v>1018</v>
      </c>
      <c r="V741" s="1" t="s">
        <v>46</v>
      </c>
      <c r="W741" s="1" t="s">
        <v>81</v>
      </c>
      <c r="X741" s="1" t="s">
        <v>1435</v>
      </c>
      <c r="Y741" s="1" t="s">
        <v>83</v>
      </c>
      <c r="Z741" s="1" t="s">
        <v>1405</v>
      </c>
      <c r="AA741" s="1" t="s">
        <v>51</v>
      </c>
      <c r="AB741" s="1" t="s">
        <v>1435</v>
      </c>
      <c r="AC741" s="1" t="s">
        <v>37</v>
      </c>
    </row>
    <row r="742" spans="1:29" hidden="1" x14ac:dyDescent="0.25">
      <c r="A742" s="1" t="s">
        <v>33</v>
      </c>
      <c r="B742" s="1" t="s">
        <v>34</v>
      </c>
      <c r="C742" s="2">
        <v>45077</v>
      </c>
      <c r="D742" s="1" t="s">
        <v>73</v>
      </c>
      <c r="E742" s="1" t="s">
        <v>74</v>
      </c>
      <c r="F742" s="1" t="s">
        <v>37</v>
      </c>
      <c r="G742" s="1" t="s">
        <v>1018</v>
      </c>
      <c r="H742" s="1" t="s">
        <v>34</v>
      </c>
      <c r="I742" s="3">
        <v>154667</v>
      </c>
      <c r="J742" s="3">
        <v>0</v>
      </c>
      <c r="K742" s="1" t="s">
        <v>40</v>
      </c>
      <c r="L742" s="1" t="s">
        <v>601</v>
      </c>
      <c r="M742" s="1" t="s">
        <v>602</v>
      </c>
      <c r="N742" s="1" t="s">
        <v>79</v>
      </c>
      <c r="O742" s="1" t="s">
        <v>80</v>
      </c>
      <c r="P742" s="1" t="s">
        <v>43</v>
      </c>
      <c r="Q742" s="1" t="s">
        <v>43</v>
      </c>
      <c r="R742" s="3">
        <v>0</v>
      </c>
      <c r="S742" s="1" t="s">
        <v>44</v>
      </c>
      <c r="T742" s="1" t="s">
        <v>45</v>
      </c>
      <c r="U742" s="1" t="s">
        <v>1018</v>
      </c>
      <c r="V742" s="1" t="s">
        <v>46</v>
      </c>
      <c r="W742" s="1" t="s">
        <v>81</v>
      </c>
      <c r="X742" s="1" t="s">
        <v>1435</v>
      </c>
      <c r="Y742" s="1" t="s">
        <v>83</v>
      </c>
      <c r="Z742" s="1" t="s">
        <v>1405</v>
      </c>
      <c r="AA742" s="1" t="s">
        <v>51</v>
      </c>
      <c r="AB742" s="1" t="s">
        <v>1435</v>
      </c>
      <c r="AC742" s="1" t="s">
        <v>37</v>
      </c>
    </row>
    <row r="743" spans="1:29" hidden="1" x14ac:dyDescent="0.25">
      <c r="A743" s="1" t="s">
        <v>33</v>
      </c>
      <c r="B743" s="1" t="s">
        <v>34</v>
      </c>
      <c r="C743" s="2">
        <v>45077</v>
      </c>
      <c r="D743" s="1" t="s">
        <v>73</v>
      </c>
      <c r="E743" s="1" t="s">
        <v>74</v>
      </c>
      <c r="F743" s="1" t="s">
        <v>37</v>
      </c>
      <c r="G743" s="1" t="s">
        <v>1018</v>
      </c>
      <c r="H743" s="1" t="s">
        <v>34</v>
      </c>
      <c r="I743" s="3">
        <v>502667</v>
      </c>
      <c r="J743" s="3">
        <v>0</v>
      </c>
      <c r="K743" s="1" t="s">
        <v>40</v>
      </c>
      <c r="L743" s="1" t="s">
        <v>649</v>
      </c>
      <c r="M743" s="1" t="s">
        <v>650</v>
      </c>
      <c r="N743" s="1" t="s">
        <v>79</v>
      </c>
      <c r="O743" s="1" t="s">
        <v>80</v>
      </c>
      <c r="P743" s="1" t="s">
        <v>43</v>
      </c>
      <c r="Q743" s="1" t="s">
        <v>43</v>
      </c>
      <c r="R743" s="3">
        <v>0</v>
      </c>
      <c r="S743" s="1" t="s">
        <v>44</v>
      </c>
      <c r="T743" s="1" t="s">
        <v>45</v>
      </c>
      <c r="U743" s="1" t="s">
        <v>1018</v>
      </c>
      <c r="V743" s="1" t="s">
        <v>46</v>
      </c>
      <c r="W743" s="1" t="s">
        <v>81</v>
      </c>
      <c r="X743" s="1" t="s">
        <v>1435</v>
      </c>
      <c r="Y743" s="1" t="s">
        <v>83</v>
      </c>
      <c r="Z743" s="1" t="s">
        <v>1405</v>
      </c>
      <c r="AA743" s="1" t="s">
        <v>51</v>
      </c>
      <c r="AB743" s="1" t="s">
        <v>1435</v>
      </c>
      <c r="AC743" s="1" t="s">
        <v>37</v>
      </c>
    </row>
    <row r="744" spans="1:29" hidden="1" x14ac:dyDescent="0.25">
      <c r="A744" s="1" t="s">
        <v>33</v>
      </c>
      <c r="B744" s="1" t="s">
        <v>34</v>
      </c>
      <c r="C744" s="2">
        <v>45077</v>
      </c>
      <c r="D744" s="1" t="s">
        <v>73</v>
      </c>
      <c r="E744" s="1" t="s">
        <v>74</v>
      </c>
      <c r="F744" s="1" t="s">
        <v>37</v>
      </c>
      <c r="G744" s="1" t="s">
        <v>1018</v>
      </c>
      <c r="H744" s="1" t="s">
        <v>34</v>
      </c>
      <c r="I744" s="3">
        <v>41316</v>
      </c>
      <c r="J744" s="3">
        <v>0</v>
      </c>
      <c r="K744" s="1" t="s">
        <v>40</v>
      </c>
      <c r="L744" s="1" t="s">
        <v>438</v>
      </c>
      <c r="M744" s="1" t="s">
        <v>439</v>
      </c>
      <c r="N744" s="1" t="s">
        <v>79</v>
      </c>
      <c r="O744" s="1" t="s">
        <v>80</v>
      </c>
      <c r="P744" s="1" t="s">
        <v>43</v>
      </c>
      <c r="Q744" s="1" t="s">
        <v>43</v>
      </c>
      <c r="R744" s="3">
        <v>0</v>
      </c>
      <c r="S744" s="1" t="s">
        <v>44</v>
      </c>
      <c r="T744" s="1" t="s">
        <v>45</v>
      </c>
      <c r="U744" s="1" t="s">
        <v>1018</v>
      </c>
      <c r="V744" s="1" t="s">
        <v>46</v>
      </c>
      <c r="W744" s="1" t="s">
        <v>81</v>
      </c>
      <c r="X744" s="1" t="s">
        <v>1435</v>
      </c>
      <c r="Y744" s="1" t="s">
        <v>83</v>
      </c>
      <c r="Z744" s="1" t="s">
        <v>1405</v>
      </c>
      <c r="AA744" s="1" t="s">
        <v>51</v>
      </c>
      <c r="AB744" s="1" t="s">
        <v>1435</v>
      </c>
      <c r="AC744" s="1" t="s">
        <v>37</v>
      </c>
    </row>
    <row r="745" spans="1:29" hidden="1" x14ac:dyDescent="0.25">
      <c r="A745" s="1" t="s">
        <v>33</v>
      </c>
      <c r="B745" s="1" t="s">
        <v>34</v>
      </c>
      <c r="C745" s="2">
        <v>45077</v>
      </c>
      <c r="D745" s="1" t="s">
        <v>73</v>
      </c>
      <c r="E745" s="1" t="s">
        <v>74</v>
      </c>
      <c r="F745" s="1" t="s">
        <v>37</v>
      </c>
      <c r="G745" s="1" t="s">
        <v>1018</v>
      </c>
      <c r="H745" s="1" t="s">
        <v>34</v>
      </c>
      <c r="I745" s="3">
        <v>579340</v>
      </c>
      <c r="J745" s="3">
        <v>0</v>
      </c>
      <c r="K745" s="1" t="s">
        <v>40</v>
      </c>
      <c r="L745" s="1" t="s">
        <v>659</v>
      </c>
      <c r="M745" s="1" t="s">
        <v>660</v>
      </c>
      <c r="N745" s="1" t="s">
        <v>79</v>
      </c>
      <c r="O745" s="1" t="s">
        <v>80</v>
      </c>
      <c r="P745" s="1" t="s">
        <v>43</v>
      </c>
      <c r="Q745" s="1" t="s">
        <v>43</v>
      </c>
      <c r="R745" s="3">
        <v>0</v>
      </c>
      <c r="S745" s="1" t="s">
        <v>44</v>
      </c>
      <c r="T745" s="1" t="s">
        <v>45</v>
      </c>
      <c r="U745" s="1" t="s">
        <v>1018</v>
      </c>
      <c r="V745" s="1" t="s">
        <v>46</v>
      </c>
      <c r="W745" s="1" t="s">
        <v>81</v>
      </c>
      <c r="X745" s="1" t="s">
        <v>1435</v>
      </c>
      <c r="Y745" s="1" t="s">
        <v>83</v>
      </c>
      <c r="Z745" s="1" t="s">
        <v>1405</v>
      </c>
      <c r="AA745" s="1" t="s">
        <v>51</v>
      </c>
      <c r="AB745" s="1" t="s">
        <v>1435</v>
      </c>
      <c r="AC745" s="1" t="s">
        <v>37</v>
      </c>
    </row>
    <row r="746" spans="1:29" hidden="1" x14ac:dyDescent="0.25">
      <c r="A746" s="1" t="s">
        <v>33</v>
      </c>
      <c r="B746" s="1" t="s">
        <v>34</v>
      </c>
      <c r="C746" s="2">
        <v>45077</v>
      </c>
      <c r="D746" s="1" t="s">
        <v>73</v>
      </c>
      <c r="E746" s="1" t="s">
        <v>74</v>
      </c>
      <c r="F746" s="1" t="s">
        <v>37</v>
      </c>
      <c r="G746" s="1" t="s">
        <v>1018</v>
      </c>
      <c r="H746" s="1" t="s">
        <v>34</v>
      </c>
      <c r="I746" s="3">
        <v>150294</v>
      </c>
      <c r="J746" s="3">
        <v>0</v>
      </c>
      <c r="K746" s="1" t="s">
        <v>40</v>
      </c>
      <c r="L746" s="1" t="s">
        <v>854</v>
      </c>
      <c r="M746" s="1" t="s">
        <v>855</v>
      </c>
      <c r="N746" s="1" t="s">
        <v>89</v>
      </c>
      <c r="O746" s="1" t="s">
        <v>90</v>
      </c>
      <c r="P746" s="1" t="s">
        <v>43</v>
      </c>
      <c r="Q746" s="1" t="s">
        <v>43</v>
      </c>
      <c r="R746" s="3">
        <v>0</v>
      </c>
      <c r="S746" s="1" t="s">
        <v>44</v>
      </c>
      <c r="T746" s="1" t="s">
        <v>45</v>
      </c>
      <c r="U746" s="1" t="s">
        <v>1018</v>
      </c>
      <c r="V746" s="1" t="s">
        <v>46</v>
      </c>
      <c r="W746" s="1" t="s">
        <v>81</v>
      </c>
      <c r="X746" s="1" t="s">
        <v>1435</v>
      </c>
      <c r="Y746" s="1" t="s">
        <v>83</v>
      </c>
      <c r="Z746" s="1" t="s">
        <v>1405</v>
      </c>
      <c r="AA746" s="1" t="s">
        <v>51</v>
      </c>
      <c r="AB746" s="1" t="s">
        <v>1435</v>
      </c>
      <c r="AC746" s="1" t="s">
        <v>37</v>
      </c>
    </row>
    <row r="747" spans="1:29" hidden="1" x14ac:dyDescent="0.25">
      <c r="A747" s="1" t="s">
        <v>33</v>
      </c>
      <c r="B747" s="1" t="s">
        <v>34</v>
      </c>
      <c r="C747" s="2">
        <v>45077</v>
      </c>
      <c r="D747" s="1" t="s">
        <v>73</v>
      </c>
      <c r="E747" s="1" t="s">
        <v>74</v>
      </c>
      <c r="F747" s="1" t="s">
        <v>37</v>
      </c>
      <c r="G747" s="1" t="s">
        <v>1018</v>
      </c>
      <c r="H747" s="1" t="s">
        <v>34</v>
      </c>
      <c r="I747" s="3">
        <v>38667</v>
      </c>
      <c r="J747" s="3">
        <v>0</v>
      </c>
      <c r="K747" s="1" t="s">
        <v>40</v>
      </c>
      <c r="L747" s="1" t="s">
        <v>1436</v>
      </c>
      <c r="M747" s="1" t="s">
        <v>739</v>
      </c>
      <c r="N747" s="1" t="s">
        <v>295</v>
      </c>
      <c r="O747" s="1" t="s">
        <v>296</v>
      </c>
      <c r="P747" s="1" t="s">
        <v>43</v>
      </c>
      <c r="Q747" s="1" t="s">
        <v>43</v>
      </c>
      <c r="R747" s="3">
        <v>0</v>
      </c>
      <c r="S747" s="1" t="s">
        <v>44</v>
      </c>
      <c r="T747" s="1" t="s">
        <v>45</v>
      </c>
      <c r="U747" s="1" t="s">
        <v>1018</v>
      </c>
      <c r="V747" s="1" t="s">
        <v>46</v>
      </c>
      <c r="W747" s="1" t="s">
        <v>81</v>
      </c>
      <c r="X747" s="1" t="s">
        <v>1435</v>
      </c>
      <c r="Y747" s="1" t="s">
        <v>83</v>
      </c>
      <c r="Z747" s="1" t="s">
        <v>1405</v>
      </c>
      <c r="AA747" s="1" t="s">
        <v>51</v>
      </c>
      <c r="AB747" s="1" t="s">
        <v>1435</v>
      </c>
      <c r="AC747" s="1" t="s">
        <v>37</v>
      </c>
    </row>
    <row r="748" spans="1:29" hidden="1" x14ac:dyDescent="0.25">
      <c r="A748" s="1" t="s">
        <v>33</v>
      </c>
      <c r="B748" s="1" t="s">
        <v>34</v>
      </c>
      <c r="C748" s="2">
        <v>45077</v>
      </c>
      <c r="D748" s="1" t="s">
        <v>73</v>
      </c>
      <c r="E748" s="1" t="s">
        <v>74</v>
      </c>
      <c r="F748" s="1" t="s">
        <v>37</v>
      </c>
      <c r="G748" s="1" t="s">
        <v>1018</v>
      </c>
      <c r="H748" s="1" t="s">
        <v>34</v>
      </c>
      <c r="I748" s="3">
        <v>157732</v>
      </c>
      <c r="J748" s="3">
        <v>0</v>
      </c>
      <c r="K748" s="1" t="s">
        <v>40</v>
      </c>
      <c r="L748" s="1" t="s">
        <v>287</v>
      </c>
      <c r="M748" s="1" t="s">
        <v>288</v>
      </c>
      <c r="N748" s="1" t="s">
        <v>79</v>
      </c>
      <c r="O748" s="1" t="s">
        <v>80</v>
      </c>
      <c r="P748" s="1" t="s">
        <v>43</v>
      </c>
      <c r="Q748" s="1" t="s">
        <v>43</v>
      </c>
      <c r="R748" s="3">
        <v>0</v>
      </c>
      <c r="S748" s="1" t="s">
        <v>44</v>
      </c>
      <c r="T748" s="1" t="s">
        <v>45</v>
      </c>
      <c r="U748" s="1" t="s">
        <v>1018</v>
      </c>
      <c r="V748" s="1" t="s">
        <v>46</v>
      </c>
      <c r="W748" s="1" t="s">
        <v>81</v>
      </c>
      <c r="X748" s="1" t="s">
        <v>1435</v>
      </c>
      <c r="Y748" s="1" t="s">
        <v>83</v>
      </c>
      <c r="Z748" s="1" t="s">
        <v>1405</v>
      </c>
      <c r="AA748" s="1" t="s">
        <v>51</v>
      </c>
      <c r="AB748" s="1" t="s">
        <v>1435</v>
      </c>
      <c r="AC748" s="1" t="s">
        <v>37</v>
      </c>
    </row>
    <row r="749" spans="1:29" hidden="1" x14ac:dyDescent="0.25">
      <c r="A749" s="1" t="s">
        <v>33</v>
      </c>
      <c r="B749" s="1" t="s">
        <v>34</v>
      </c>
      <c r="C749" s="2">
        <v>45077</v>
      </c>
      <c r="D749" s="1" t="s">
        <v>73</v>
      </c>
      <c r="E749" s="1" t="s">
        <v>74</v>
      </c>
      <c r="F749" s="1" t="s">
        <v>37</v>
      </c>
      <c r="G749" s="1" t="s">
        <v>1018</v>
      </c>
      <c r="H749" s="1" t="s">
        <v>34</v>
      </c>
      <c r="I749" s="3">
        <v>541334</v>
      </c>
      <c r="J749" s="3">
        <v>0</v>
      </c>
      <c r="K749" s="1" t="s">
        <v>40</v>
      </c>
      <c r="L749" s="1" t="s">
        <v>113</v>
      </c>
      <c r="M749" s="1" t="s">
        <v>114</v>
      </c>
      <c r="N749" s="1" t="s">
        <v>79</v>
      </c>
      <c r="O749" s="1" t="s">
        <v>80</v>
      </c>
      <c r="P749" s="1" t="s">
        <v>43</v>
      </c>
      <c r="Q749" s="1" t="s">
        <v>43</v>
      </c>
      <c r="R749" s="3">
        <v>0</v>
      </c>
      <c r="S749" s="1" t="s">
        <v>44</v>
      </c>
      <c r="T749" s="1" t="s">
        <v>45</v>
      </c>
      <c r="U749" s="1" t="s">
        <v>1018</v>
      </c>
      <c r="V749" s="1" t="s">
        <v>46</v>
      </c>
      <c r="W749" s="1" t="s">
        <v>81</v>
      </c>
      <c r="X749" s="1" t="s">
        <v>1435</v>
      </c>
      <c r="Y749" s="1" t="s">
        <v>83</v>
      </c>
      <c r="Z749" s="1" t="s">
        <v>1405</v>
      </c>
      <c r="AA749" s="1" t="s">
        <v>51</v>
      </c>
      <c r="AB749" s="1" t="s">
        <v>1435</v>
      </c>
      <c r="AC749" s="1" t="s">
        <v>37</v>
      </c>
    </row>
    <row r="750" spans="1:29" hidden="1" x14ac:dyDescent="0.25">
      <c r="A750" s="1" t="s">
        <v>33</v>
      </c>
      <c r="B750" s="1" t="s">
        <v>34</v>
      </c>
      <c r="C750" s="2">
        <v>45077</v>
      </c>
      <c r="D750" s="1" t="s">
        <v>73</v>
      </c>
      <c r="E750" s="1" t="s">
        <v>74</v>
      </c>
      <c r="F750" s="1" t="s">
        <v>37</v>
      </c>
      <c r="G750" s="1" t="s">
        <v>1018</v>
      </c>
      <c r="H750" s="1" t="s">
        <v>34</v>
      </c>
      <c r="I750" s="3">
        <v>232001</v>
      </c>
      <c r="J750" s="3">
        <v>0</v>
      </c>
      <c r="K750" s="1" t="s">
        <v>40</v>
      </c>
      <c r="L750" s="1" t="s">
        <v>152</v>
      </c>
      <c r="M750" s="1" t="s">
        <v>153</v>
      </c>
      <c r="N750" s="1" t="s">
        <v>79</v>
      </c>
      <c r="O750" s="1" t="s">
        <v>80</v>
      </c>
      <c r="P750" s="1" t="s">
        <v>43</v>
      </c>
      <c r="Q750" s="1" t="s">
        <v>43</v>
      </c>
      <c r="R750" s="3">
        <v>0</v>
      </c>
      <c r="S750" s="1" t="s">
        <v>44</v>
      </c>
      <c r="T750" s="1" t="s">
        <v>45</v>
      </c>
      <c r="U750" s="1" t="s">
        <v>1018</v>
      </c>
      <c r="V750" s="1" t="s">
        <v>46</v>
      </c>
      <c r="W750" s="1" t="s">
        <v>81</v>
      </c>
      <c r="X750" s="1" t="s">
        <v>1435</v>
      </c>
      <c r="Y750" s="1" t="s">
        <v>83</v>
      </c>
      <c r="Z750" s="1" t="s">
        <v>1405</v>
      </c>
      <c r="AA750" s="1" t="s">
        <v>51</v>
      </c>
      <c r="AB750" s="1" t="s">
        <v>1435</v>
      </c>
      <c r="AC750" s="1" t="s">
        <v>37</v>
      </c>
    </row>
    <row r="751" spans="1:29" hidden="1" x14ac:dyDescent="0.25">
      <c r="A751" s="1" t="s">
        <v>33</v>
      </c>
      <c r="B751" s="1" t="s">
        <v>34</v>
      </c>
      <c r="C751" s="2">
        <v>45077</v>
      </c>
      <c r="D751" s="1" t="s">
        <v>73</v>
      </c>
      <c r="E751" s="1" t="s">
        <v>74</v>
      </c>
      <c r="F751" s="1" t="s">
        <v>37</v>
      </c>
      <c r="G751" s="1" t="s">
        <v>1018</v>
      </c>
      <c r="H751" s="1" t="s">
        <v>34</v>
      </c>
      <c r="I751" s="3">
        <v>464001</v>
      </c>
      <c r="J751" s="3">
        <v>0</v>
      </c>
      <c r="K751" s="1" t="s">
        <v>40</v>
      </c>
      <c r="L751" s="1" t="s">
        <v>117</v>
      </c>
      <c r="M751" s="1" t="s">
        <v>118</v>
      </c>
      <c r="N751" s="1" t="s">
        <v>79</v>
      </c>
      <c r="O751" s="1" t="s">
        <v>80</v>
      </c>
      <c r="P751" s="1" t="s">
        <v>43</v>
      </c>
      <c r="Q751" s="1" t="s">
        <v>43</v>
      </c>
      <c r="R751" s="3">
        <v>0</v>
      </c>
      <c r="S751" s="1" t="s">
        <v>44</v>
      </c>
      <c r="T751" s="1" t="s">
        <v>45</v>
      </c>
      <c r="U751" s="1" t="s">
        <v>1018</v>
      </c>
      <c r="V751" s="1" t="s">
        <v>46</v>
      </c>
      <c r="W751" s="1" t="s">
        <v>81</v>
      </c>
      <c r="X751" s="1" t="s">
        <v>1435</v>
      </c>
      <c r="Y751" s="1" t="s">
        <v>83</v>
      </c>
      <c r="Z751" s="1" t="s">
        <v>1405</v>
      </c>
      <c r="AA751" s="1" t="s">
        <v>51</v>
      </c>
      <c r="AB751" s="1" t="s">
        <v>1435</v>
      </c>
      <c r="AC751" s="1" t="s">
        <v>37</v>
      </c>
    </row>
    <row r="752" spans="1:29" hidden="1" x14ac:dyDescent="0.25">
      <c r="A752" s="1" t="s">
        <v>33</v>
      </c>
      <c r="B752" s="1" t="s">
        <v>34</v>
      </c>
      <c r="C752" s="2">
        <v>45077</v>
      </c>
      <c r="D752" s="1" t="s">
        <v>73</v>
      </c>
      <c r="E752" s="1" t="s">
        <v>74</v>
      </c>
      <c r="F752" s="1" t="s">
        <v>37</v>
      </c>
      <c r="G752" s="1" t="s">
        <v>1018</v>
      </c>
      <c r="H752" s="1" t="s">
        <v>34</v>
      </c>
      <c r="I752" s="3">
        <v>561636</v>
      </c>
      <c r="J752" s="3">
        <v>0</v>
      </c>
      <c r="K752" s="1" t="s">
        <v>40</v>
      </c>
      <c r="L752" s="1" t="s">
        <v>462</v>
      </c>
      <c r="M752" s="1" t="s">
        <v>463</v>
      </c>
      <c r="N752" s="1" t="s">
        <v>79</v>
      </c>
      <c r="O752" s="1" t="s">
        <v>80</v>
      </c>
      <c r="P752" s="1" t="s">
        <v>43</v>
      </c>
      <c r="Q752" s="1" t="s">
        <v>43</v>
      </c>
      <c r="R752" s="3">
        <v>0</v>
      </c>
      <c r="S752" s="1" t="s">
        <v>44</v>
      </c>
      <c r="T752" s="1" t="s">
        <v>45</v>
      </c>
      <c r="U752" s="1" t="s">
        <v>1018</v>
      </c>
      <c r="V752" s="1" t="s">
        <v>46</v>
      </c>
      <c r="W752" s="1" t="s">
        <v>81</v>
      </c>
      <c r="X752" s="1" t="s">
        <v>1435</v>
      </c>
      <c r="Y752" s="1" t="s">
        <v>83</v>
      </c>
      <c r="Z752" s="1" t="s">
        <v>1405</v>
      </c>
      <c r="AA752" s="1" t="s">
        <v>51</v>
      </c>
      <c r="AB752" s="1" t="s">
        <v>1435</v>
      </c>
      <c r="AC752" s="1" t="s">
        <v>37</v>
      </c>
    </row>
    <row r="753" spans="1:29" hidden="1" x14ac:dyDescent="0.25">
      <c r="A753" s="1" t="s">
        <v>33</v>
      </c>
      <c r="B753" s="1" t="s">
        <v>34</v>
      </c>
      <c r="C753" s="2">
        <v>45077</v>
      </c>
      <c r="D753" s="1" t="s">
        <v>73</v>
      </c>
      <c r="E753" s="1" t="s">
        <v>74</v>
      </c>
      <c r="F753" s="1" t="s">
        <v>37</v>
      </c>
      <c r="G753" s="1" t="s">
        <v>1018</v>
      </c>
      <c r="H753" s="1" t="s">
        <v>34</v>
      </c>
      <c r="I753" s="3">
        <v>580000</v>
      </c>
      <c r="J753" s="3">
        <v>0</v>
      </c>
      <c r="K753" s="1" t="s">
        <v>40</v>
      </c>
      <c r="L753" s="1" t="s">
        <v>669</v>
      </c>
      <c r="M753" s="1" t="s">
        <v>670</v>
      </c>
      <c r="N753" s="1" t="s">
        <v>79</v>
      </c>
      <c r="O753" s="1" t="s">
        <v>80</v>
      </c>
      <c r="P753" s="1" t="s">
        <v>43</v>
      </c>
      <c r="Q753" s="1" t="s">
        <v>43</v>
      </c>
      <c r="R753" s="3">
        <v>0</v>
      </c>
      <c r="S753" s="1" t="s">
        <v>44</v>
      </c>
      <c r="T753" s="1" t="s">
        <v>45</v>
      </c>
      <c r="U753" s="1" t="s">
        <v>1018</v>
      </c>
      <c r="V753" s="1" t="s">
        <v>46</v>
      </c>
      <c r="W753" s="1" t="s">
        <v>81</v>
      </c>
      <c r="X753" s="1" t="s">
        <v>1435</v>
      </c>
      <c r="Y753" s="1" t="s">
        <v>83</v>
      </c>
      <c r="Z753" s="1" t="s">
        <v>1405</v>
      </c>
      <c r="AA753" s="1" t="s">
        <v>51</v>
      </c>
      <c r="AB753" s="1" t="s">
        <v>1435</v>
      </c>
      <c r="AC753" s="1" t="s">
        <v>37</v>
      </c>
    </row>
    <row r="754" spans="1:29" hidden="1" x14ac:dyDescent="0.25">
      <c r="A754" s="1" t="s">
        <v>33</v>
      </c>
      <c r="B754" s="1" t="s">
        <v>34</v>
      </c>
      <c r="C754" s="2">
        <v>45077</v>
      </c>
      <c r="D754" s="1" t="s">
        <v>73</v>
      </c>
      <c r="E754" s="1" t="s">
        <v>74</v>
      </c>
      <c r="F754" s="1" t="s">
        <v>37</v>
      </c>
      <c r="G754" s="1" t="s">
        <v>1018</v>
      </c>
      <c r="H754" s="1" t="s">
        <v>34</v>
      </c>
      <c r="I754" s="3">
        <v>309335</v>
      </c>
      <c r="J754" s="3">
        <v>0</v>
      </c>
      <c r="K754" s="1" t="s">
        <v>40</v>
      </c>
      <c r="L754" s="1" t="s">
        <v>125</v>
      </c>
      <c r="M754" s="1" t="s">
        <v>126</v>
      </c>
      <c r="N754" s="1" t="s">
        <v>79</v>
      </c>
      <c r="O754" s="1" t="s">
        <v>80</v>
      </c>
      <c r="P754" s="1" t="s">
        <v>43</v>
      </c>
      <c r="Q754" s="1" t="s">
        <v>43</v>
      </c>
      <c r="R754" s="3">
        <v>0</v>
      </c>
      <c r="S754" s="1" t="s">
        <v>44</v>
      </c>
      <c r="T754" s="1" t="s">
        <v>45</v>
      </c>
      <c r="U754" s="1" t="s">
        <v>1018</v>
      </c>
      <c r="V754" s="1" t="s">
        <v>46</v>
      </c>
      <c r="W754" s="1" t="s">
        <v>81</v>
      </c>
      <c r="X754" s="1" t="s">
        <v>1435</v>
      </c>
      <c r="Y754" s="1" t="s">
        <v>83</v>
      </c>
      <c r="Z754" s="1" t="s">
        <v>1405</v>
      </c>
      <c r="AA754" s="1" t="s">
        <v>51</v>
      </c>
      <c r="AB754" s="1" t="s">
        <v>1435</v>
      </c>
      <c r="AC754" s="1" t="s">
        <v>37</v>
      </c>
    </row>
    <row r="755" spans="1:29" hidden="1" x14ac:dyDescent="0.25">
      <c r="A755" s="1" t="s">
        <v>33</v>
      </c>
      <c r="B755" s="1" t="s">
        <v>34</v>
      </c>
      <c r="C755" s="2">
        <v>45077</v>
      </c>
      <c r="D755" s="1" t="s">
        <v>73</v>
      </c>
      <c r="E755" s="1" t="s">
        <v>74</v>
      </c>
      <c r="F755" s="1" t="s">
        <v>37</v>
      </c>
      <c r="G755" s="1" t="s">
        <v>1018</v>
      </c>
      <c r="H755" s="1" t="s">
        <v>34</v>
      </c>
      <c r="I755" s="3">
        <v>116000</v>
      </c>
      <c r="J755" s="3">
        <v>0</v>
      </c>
      <c r="K755" s="1" t="s">
        <v>40</v>
      </c>
      <c r="L755" s="1" t="s">
        <v>1422</v>
      </c>
      <c r="M755" s="1" t="s">
        <v>733</v>
      </c>
      <c r="N755" s="1" t="s">
        <v>79</v>
      </c>
      <c r="O755" s="1" t="s">
        <v>80</v>
      </c>
      <c r="P755" s="1" t="s">
        <v>43</v>
      </c>
      <c r="Q755" s="1" t="s">
        <v>43</v>
      </c>
      <c r="R755" s="3">
        <v>0</v>
      </c>
      <c r="S755" s="1" t="s">
        <v>44</v>
      </c>
      <c r="T755" s="1" t="s">
        <v>45</v>
      </c>
      <c r="U755" s="1" t="s">
        <v>1018</v>
      </c>
      <c r="V755" s="1" t="s">
        <v>46</v>
      </c>
      <c r="W755" s="1" t="s">
        <v>81</v>
      </c>
      <c r="X755" s="1" t="s">
        <v>1435</v>
      </c>
      <c r="Y755" s="1" t="s">
        <v>83</v>
      </c>
      <c r="Z755" s="1" t="s">
        <v>1405</v>
      </c>
      <c r="AA755" s="1" t="s">
        <v>51</v>
      </c>
      <c r="AB755" s="1" t="s">
        <v>1435</v>
      </c>
      <c r="AC755" s="1" t="s">
        <v>37</v>
      </c>
    </row>
    <row r="756" spans="1:29" hidden="1" x14ac:dyDescent="0.25">
      <c r="A756" s="1" t="s">
        <v>33</v>
      </c>
      <c r="B756" s="1" t="s">
        <v>34</v>
      </c>
      <c r="C756" s="2">
        <v>45077</v>
      </c>
      <c r="D756" s="1" t="s">
        <v>73</v>
      </c>
      <c r="E756" s="1" t="s">
        <v>74</v>
      </c>
      <c r="F756" s="1" t="s">
        <v>37</v>
      </c>
      <c r="G756" s="1" t="s">
        <v>1018</v>
      </c>
      <c r="H756" s="1" t="s">
        <v>34</v>
      </c>
      <c r="I756" s="3">
        <v>41135</v>
      </c>
      <c r="J756" s="3">
        <v>0</v>
      </c>
      <c r="K756" s="1" t="s">
        <v>40</v>
      </c>
      <c r="L756" s="1" t="s">
        <v>115</v>
      </c>
      <c r="M756" s="1" t="s">
        <v>116</v>
      </c>
      <c r="N756" s="1" t="s">
        <v>79</v>
      </c>
      <c r="O756" s="1" t="s">
        <v>80</v>
      </c>
      <c r="P756" s="1" t="s">
        <v>43</v>
      </c>
      <c r="Q756" s="1" t="s">
        <v>43</v>
      </c>
      <c r="R756" s="3">
        <v>0</v>
      </c>
      <c r="S756" s="1" t="s">
        <v>44</v>
      </c>
      <c r="T756" s="1" t="s">
        <v>45</v>
      </c>
      <c r="U756" s="1" t="s">
        <v>1018</v>
      </c>
      <c r="V756" s="1" t="s">
        <v>46</v>
      </c>
      <c r="W756" s="1" t="s">
        <v>81</v>
      </c>
      <c r="X756" s="1" t="s">
        <v>1435</v>
      </c>
      <c r="Y756" s="1" t="s">
        <v>83</v>
      </c>
      <c r="Z756" s="1" t="s">
        <v>1405</v>
      </c>
      <c r="AA756" s="1" t="s">
        <v>51</v>
      </c>
      <c r="AB756" s="1" t="s">
        <v>1435</v>
      </c>
      <c r="AC756" s="1" t="s">
        <v>37</v>
      </c>
    </row>
    <row r="757" spans="1:29" hidden="1" x14ac:dyDescent="0.25">
      <c r="A757" s="1" t="s">
        <v>33</v>
      </c>
      <c r="B757" s="1" t="s">
        <v>34</v>
      </c>
      <c r="C757" s="2">
        <v>45077</v>
      </c>
      <c r="D757" s="1" t="s">
        <v>73</v>
      </c>
      <c r="E757" s="1" t="s">
        <v>74</v>
      </c>
      <c r="F757" s="1" t="s">
        <v>37</v>
      </c>
      <c r="G757" s="1" t="s">
        <v>1018</v>
      </c>
      <c r="H757" s="1" t="s">
        <v>34</v>
      </c>
      <c r="I757" s="3">
        <v>464001</v>
      </c>
      <c r="J757" s="3">
        <v>0</v>
      </c>
      <c r="K757" s="1" t="s">
        <v>40</v>
      </c>
      <c r="L757" s="1" t="s">
        <v>601</v>
      </c>
      <c r="M757" s="1" t="s">
        <v>602</v>
      </c>
      <c r="N757" s="1" t="s">
        <v>79</v>
      </c>
      <c r="O757" s="1" t="s">
        <v>80</v>
      </c>
      <c r="P757" s="1" t="s">
        <v>43</v>
      </c>
      <c r="Q757" s="1" t="s">
        <v>43</v>
      </c>
      <c r="R757" s="3">
        <v>0</v>
      </c>
      <c r="S757" s="1" t="s">
        <v>44</v>
      </c>
      <c r="T757" s="1" t="s">
        <v>45</v>
      </c>
      <c r="U757" s="1" t="s">
        <v>1018</v>
      </c>
      <c r="V757" s="1" t="s">
        <v>46</v>
      </c>
      <c r="W757" s="1" t="s">
        <v>81</v>
      </c>
      <c r="X757" s="1" t="s">
        <v>1435</v>
      </c>
      <c r="Y757" s="1" t="s">
        <v>83</v>
      </c>
      <c r="Z757" s="1" t="s">
        <v>1405</v>
      </c>
      <c r="AA757" s="1" t="s">
        <v>51</v>
      </c>
      <c r="AB757" s="1" t="s">
        <v>1435</v>
      </c>
      <c r="AC757" s="1" t="s">
        <v>37</v>
      </c>
    </row>
    <row r="758" spans="1:29" hidden="1" x14ac:dyDescent="0.25">
      <c r="A758" s="1" t="s">
        <v>33</v>
      </c>
      <c r="B758" s="1" t="s">
        <v>34</v>
      </c>
      <c r="C758" s="2">
        <v>45077</v>
      </c>
      <c r="D758" s="1" t="s">
        <v>73</v>
      </c>
      <c r="E758" s="1" t="s">
        <v>74</v>
      </c>
      <c r="F758" s="1" t="s">
        <v>37</v>
      </c>
      <c r="G758" s="1" t="s">
        <v>1018</v>
      </c>
      <c r="H758" s="1" t="s">
        <v>34</v>
      </c>
      <c r="I758" s="3">
        <v>580000</v>
      </c>
      <c r="J758" s="3">
        <v>0</v>
      </c>
      <c r="K758" s="1" t="s">
        <v>40</v>
      </c>
      <c r="L758" s="1" t="s">
        <v>649</v>
      </c>
      <c r="M758" s="1" t="s">
        <v>650</v>
      </c>
      <c r="N758" s="1" t="s">
        <v>79</v>
      </c>
      <c r="O758" s="1" t="s">
        <v>80</v>
      </c>
      <c r="P758" s="1" t="s">
        <v>43</v>
      </c>
      <c r="Q758" s="1" t="s">
        <v>43</v>
      </c>
      <c r="R758" s="3">
        <v>0</v>
      </c>
      <c r="S758" s="1" t="s">
        <v>44</v>
      </c>
      <c r="T758" s="1" t="s">
        <v>45</v>
      </c>
      <c r="U758" s="1" t="s">
        <v>1018</v>
      </c>
      <c r="V758" s="1" t="s">
        <v>46</v>
      </c>
      <c r="W758" s="1" t="s">
        <v>81</v>
      </c>
      <c r="X758" s="1" t="s">
        <v>1435</v>
      </c>
      <c r="Y758" s="1" t="s">
        <v>83</v>
      </c>
      <c r="Z758" s="1" t="s">
        <v>1405</v>
      </c>
      <c r="AA758" s="1" t="s">
        <v>51</v>
      </c>
      <c r="AB758" s="1" t="s">
        <v>1435</v>
      </c>
      <c r="AC758" s="1" t="s">
        <v>37</v>
      </c>
    </row>
    <row r="759" spans="1:29" hidden="1" x14ac:dyDescent="0.25">
      <c r="A759" s="1" t="s">
        <v>33</v>
      </c>
      <c r="B759" s="1" t="s">
        <v>34</v>
      </c>
      <c r="C759" s="2">
        <v>45077</v>
      </c>
      <c r="D759" s="1" t="s">
        <v>73</v>
      </c>
      <c r="E759" s="1" t="s">
        <v>74</v>
      </c>
      <c r="F759" s="1" t="s">
        <v>37</v>
      </c>
      <c r="G759" s="1" t="s">
        <v>1018</v>
      </c>
      <c r="H759" s="1" t="s">
        <v>34</v>
      </c>
      <c r="I759" s="3">
        <v>38667</v>
      </c>
      <c r="J759" s="3">
        <v>0</v>
      </c>
      <c r="K759" s="1" t="s">
        <v>40</v>
      </c>
      <c r="L759" s="1" t="s">
        <v>652</v>
      </c>
      <c r="M759" s="1" t="s">
        <v>653</v>
      </c>
      <c r="N759" s="1" t="s">
        <v>79</v>
      </c>
      <c r="O759" s="1" t="s">
        <v>80</v>
      </c>
      <c r="P759" s="1" t="s">
        <v>43</v>
      </c>
      <c r="Q759" s="1" t="s">
        <v>43</v>
      </c>
      <c r="R759" s="3">
        <v>0</v>
      </c>
      <c r="S759" s="1" t="s">
        <v>44</v>
      </c>
      <c r="T759" s="1" t="s">
        <v>45</v>
      </c>
      <c r="U759" s="1" t="s">
        <v>1018</v>
      </c>
      <c r="V759" s="1" t="s">
        <v>46</v>
      </c>
      <c r="W759" s="1" t="s">
        <v>81</v>
      </c>
      <c r="X759" s="1" t="s">
        <v>1435</v>
      </c>
      <c r="Y759" s="1" t="s">
        <v>83</v>
      </c>
      <c r="Z759" s="1" t="s">
        <v>1405</v>
      </c>
      <c r="AA759" s="1" t="s">
        <v>51</v>
      </c>
      <c r="AB759" s="1" t="s">
        <v>1435</v>
      </c>
      <c r="AC759" s="1" t="s">
        <v>37</v>
      </c>
    </row>
    <row r="760" spans="1:29" hidden="1" x14ac:dyDescent="0.25">
      <c r="A760" s="1" t="s">
        <v>33</v>
      </c>
      <c r="B760" s="1" t="s">
        <v>34</v>
      </c>
      <c r="C760" s="2">
        <v>45084</v>
      </c>
      <c r="D760" s="1" t="s">
        <v>35</v>
      </c>
      <c r="E760" s="1" t="s">
        <v>36</v>
      </c>
      <c r="F760" s="1" t="s">
        <v>37</v>
      </c>
      <c r="G760" s="1" t="s">
        <v>1437</v>
      </c>
      <c r="H760" s="1" t="s">
        <v>1438</v>
      </c>
      <c r="I760" s="3">
        <v>0</v>
      </c>
      <c r="J760" s="3">
        <v>116001</v>
      </c>
      <c r="K760" s="1" t="s">
        <v>40</v>
      </c>
      <c r="L760" s="1" t="s">
        <v>152</v>
      </c>
      <c r="M760" s="1" t="s">
        <v>153</v>
      </c>
      <c r="N760" s="1" t="s">
        <v>37</v>
      </c>
      <c r="O760" s="1" t="s">
        <v>43</v>
      </c>
      <c r="P760" s="1" t="s">
        <v>43</v>
      </c>
      <c r="Q760" s="1" t="s">
        <v>43</v>
      </c>
      <c r="R760" s="3">
        <v>0</v>
      </c>
      <c r="S760" s="1" t="s">
        <v>44</v>
      </c>
      <c r="T760" s="1" t="s">
        <v>45</v>
      </c>
      <c r="U760" s="1" t="s">
        <v>1437</v>
      </c>
      <c r="V760" s="1" t="s">
        <v>46</v>
      </c>
      <c r="W760" s="1" t="s">
        <v>47</v>
      </c>
      <c r="X760" s="1" t="s">
        <v>1439</v>
      </c>
      <c r="Y760" s="1" t="s">
        <v>49</v>
      </c>
      <c r="Z760" s="1" t="s">
        <v>1440</v>
      </c>
      <c r="AA760" s="1" t="s">
        <v>51</v>
      </c>
      <c r="AB760" s="1" t="s">
        <v>1439</v>
      </c>
      <c r="AC760" s="1" t="s">
        <v>37</v>
      </c>
    </row>
    <row r="761" spans="1:29" hidden="1" x14ac:dyDescent="0.25">
      <c r="A761" s="1" t="s">
        <v>33</v>
      </c>
      <c r="B761" s="1" t="s">
        <v>34</v>
      </c>
      <c r="C761" s="2">
        <v>45085</v>
      </c>
      <c r="D761" s="1" t="s">
        <v>35</v>
      </c>
      <c r="E761" s="1" t="s">
        <v>36</v>
      </c>
      <c r="F761" s="1" t="s">
        <v>37</v>
      </c>
      <c r="G761" s="1" t="s">
        <v>1441</v>
      </c>
      <c r="H761" s="1" t="s">
        <v>1442</v>
      </c>
      <c r="I761" s="3">
        <v>0</v>
      </c>
      <c r="J761" s="54">
        <v>313202</v>
      </c>
      <c r="K761" s="1" t="s">
        <v>40</v>
      </c>
      <c r="L761" s="1" t="s">
        <v>54</v>
      </c>
      <c r="M761" s="1" t="s">
        <v>55</v>
      </c>
      <c r="N761" s="1" t="s">
        <v>37</v>
      </c>
      <c r="O761" s="1" t="s">
        <v>43</v>
      </c>
      <c r="P761" s="1" t="s">
        <v>43</v>
      </c>
      <c r="Q761" s="1" t="s">
        <v>43</v>
      </c>
      <c r="R761" s="3">
        <v>0</v>
      </c>
      <c r="S761" s="1" t="s">
        <v>44</v>
      </c>
      <c r="T761" s="1" t="s">
        <v>45</v>
      </c>
      <c r="U761" s="1" t="s">
        <v>1441</v>
      </c>
      <c r="V761" s="1" t="s">
        <v>46</v>
      </c>
      <c r="W761" s="1" t="s">
        <v>47</v>
      </c>
      <c r="X761" s="1" t="s">
        <v>1443</v>
      </c>
      <c r="Y761" s="1" t="s">
        <v>49</v>
      </c>
      <c r="Z761" s="1" t="s">
        <v>1440</v>
      </c>
      <c r="AA761" s="1" t="s">
        <v>51</v>
      </c>
      <c r="AB761" s="1" t="s">
        <v>1443</v>
      </c>
      <c r="AC761" s="1" t="s">
        <v>37</v>
      </c>
    </row>
    <row r="762" spans="1:29" hidden="1" x14ac:dyDescent="0.25">
      <c r="A762" s="1" t="s">
        <v>33</v>
      </c>
      <c r="B762" s="1" t="s">
        <v>34</v>
      </c>
      <c r="C762" s="2">
        <v>45100</v>
      </c>
      <c r="D762" s="1" t="s">
        <v>35</v>
      </c>
      <c r="E762" s="1" t="s">
        <v>36</v>
      </c>
      <c r="F762" s="1" t="s">
        <v>37</v>
      </c>
      <c r="G762" s="1" t="s">
        <v>1444</v>
      </c>
      <c r="H762" s="1" t="s">
        <v>1445</v>
      </c>
      <c r="I762" s="3">
        <v>0</v>
      </c>
      <c r="J762" s="54">
        <v>151421</v>
      </c>
      <c r="K762" s="1" t="s">
        <v>40</v>
      </c>
      <c r="L762" s="1" t="s">
        <v>54</v>
      </c>
      <c r="M762" s="1" t="s">
        <v>55</v>
      </c>
      <c r="N762" s="1" t="s">
        <v>37</v>
      </c>
      <c r="O762" s="1" t="s">
        <v>43</v>
      </c>
      <c r="P762" s="1" t="s">
        <v>43</v>
      </c>
      <c r="Q762" s="1" t="s">
        <v>43</v>
      </c>
      <c r="R762" s="3">
        <v>0</v>
      </c>
      <c r="S762" s="1" t="s">
        <v>44</v>
      </c>
      <c r="T762" s="1" t="s">
        <v>45</v>
      </c>
      <c r="U762" s="1" t="s">
        <v>1444</v>
      </c>
      <c r="V762" s="1" t="s">
        <v>46</v>
      </c>
      <c r="W762" s="1" t="s">
        <v>47</v>
      </c>
      <c r="X762" s="1" t="s">
        <v>1443</v>
      </c>
      <c r="Y762" s="1" t="s">
        <v>49</v>
      </c>
      <c r="Z762" s="1" t="s">
        <v>1440</v>
      </c>
      <c r="AA762" s="1" t="s">
        <v>51</v>
      </c>
      <c r="AB762" s="1" t="s">
        <v>1443</v>
      </c>
      <c r="AC762" s="1" t="s">
        <v>37</v>
      </c>
    </row>
    <row r="763" spans="1:29" hidden="1" x14ac:dyDescent="0.25">
      <c r="A763" s="1" t="s">
        <v>33</v>
      </c>
      <c r="B763" s="1" t="s">
        <v>34</v>
      </c>
      <c r="C763" s="2">
        <v>45100</v>
      </c>
      <c r="D763" s="1" t="s">
        <v>35</v>
      </c>
      <c r="E763" s="1" t="s">
        <v>36</v>
      </c>
      <c r="F763" s="1" t="s">
        <v>37</v>
      </c>
      <c r="G763" s="1" t="s">
        <v>1446</v>
      </c>
      <c r="H763" s="1" t="s">
        <v>1447</v>
      </c>
      <c r="I763" s="3">
        <v>0</v>
      </c>
      <c r="J763" s="3">
        <v>1198667</v>
      </c>
      <c r="K763" s="1" t="s">
        <v>40</v>
      </c>
      <c r="L763" s="1" t="s">
        <v>601</v>
      </c>
      <c r="M763" s="1" t="s">
        <v>602</v>
      </c>
      <c r="N763" s="1" t="s">
        <v>37</v>
      </c>
      <c r="O763" s="1" t="s">
        <v>43</v>
      </c>
      <c r="P763" s="1" t="s">
        <v>43</v>
      </c>
      <c r="Q763" s="1" t="s">
        <v>43</v>
      </c>
      <c r="R763" s="3">
        <v>0</v>
      </c>
      <c r="S763" s="1" t="s">
        <v>44</v>
      </c>
      <c r="T763" s="1" t="s">
        <v>45</v>
      </c>
      <c r="U763" s="1" t="s">
        <v>1446</v>
      </c>
      <c r="V763" s="1" t="s">
        <v>46</v>
      </c>
      <c r="W763" s="1" t="s">
        <v>47</v>
      </c>
      <c r="X763" s="1" t="s">
        <v>1448</v>
      </c>
      <c r="Y763" s="1" t="s">
        <v>49</v>
      </c>
      <c r="Z763" s="1" t="s">
        <v>1440</v>
      </c>
      <c r="AA763" s="1" t="s">
        <v>51</v>
      </c>
      <c r="AB763" s="1" t="s">
        <v>1448</v>
      </c>
      <c r="AC763" s="1" t="s">
        <v>37</v>
      </c>
    </row>
    <row r="764" spans="1:29" hidden="1" x14ac:dyDescent="0.25">
      <c r="A764" s="1" t="s">
        <v>33</v>
      </c>
      <c r="B764" s="1" t="s">
        <v>34</v>
      </c>
      <c r="C764" s="2">
        <v>45100</v>
      </c>
      <c r="D764" s="1" t="s">
        <v>35</v>
      </c>
      <c r="E764" s="1" t="s">
        <v>36</v>
      </c>
      <c r="F764" s="1" t="s">
        <v>37</v>
      </c>
      <c r="G764" s="1" t="s">
        <v>1446</v>
      </c>
      <c r="H764" s="1" t="s">
        <v>350</v>
      </c>
      <c r="I764" s="3">
        <v>0</v>
      </c>
      <c r="J764" s="3">
        <v>232000</v>
      </c>
      <c r="K764" s="1" t="s">
        <v>40</v>
      </c>
      <c r="L764" s="1" t="s">
        <v>721</v>
      </c>
      <c r="M764" s="1" t="s">
        <v>722</v>
      </c>
      <c r="N764" s="1" t="s">
        <v>37</v>
      </c>
      <c r="O764" s="1" t="s">
        <v>43</v>
      </c>
      <c r="P764" s="1" t="s">
        <v>43</v>
      </c>
      <c r="Q764" s="1" t="s">
        <v>43</v>
      </c>
      <c r="R764" s="3">
        <v>0</v>
      </c>
      <c r="S764" s="1" t="s">
        <v>44</v>
      </c>
      <c r="T764" s="1" t="s">
        <v>45</v>
      </c>
      <c r="U764" s="1" t="s">
        <v>1446</v>
      </c>
      <c r="V764" s="1" t="s">
        <v>46</v>
      </c>
      <c r="W764" s="1" t="s">
        <v>47</v>
      </c>
      <c r="X764" s="1" t="s">
        <v>1448</v>
      </c>
      <c r="Y764" s="1" t="s">
        <v>49</v>
      </c>
      <c r="Z764" s="1" t="s">
        <v>1440</v>
      </c>
      <c r="AA764" s="1" t="s">
        <v>51</v>
      </c>
      <c r="AB764" s="1" t="s">
        <v>1448</v>
      </c>
      <c r="AC764" s="1" t="s">
        <v>37</v>
      </c>
    </row>
    <row r="765" spans="1:29" hidden="1" x14ac:dyDescent="0.25">
      <c r="A765" s="1" t="s">
        <v>33</v>
      </c>
      <c r="B765" s="1" t="s">
        <v>34</v>
      </c>
      <c r="C765" s="2">
        <v>45106</v>
      </c>
      <c r="D765" s="1" t="s">
        <v>35</v>
      </c>
      <c r="E765" s="1" t="s">
        <v>36</v>
      </c>
      <c r="F765" s="1" t="s">
        <v>37</v>
      </c>
      <c r="G765" s="1" t="s">
        <v>1449</v>
      </c>
      <c r="H765" s="1" t="s">
        <v>1450</v>
      </c>
      <c r="I765" s="3">
        <v>0</v>
      </c>
      <c r="J765" s="54">
        <v>151421</v>
      </c>
      <c r="K765" s="1" t="s">
        <v>40</v>
      </c>
      <c r="L765" s="1" t="s">
        <v>1451</v>
      </c>
      <c r="M765" s="1" t="s">
        <v>853</v>
      </c>
      <c r="N765" s="1" t="s">
        <v>37</v>
      </c>
      <c r="O765" s="1" t="s">
        <v>43</v>
      </c>
      <c r="P765" s="1" t="s">
        <v>43</v>
      </c>
      <c r="Q765" s="1" t="s">
        <v>43</v>
      </c>
      <c r="R765" s="3">
        <v>0</v>
      </c>
      <c r="S765" s="1" t="s">
        <v>44</v>
      </c>
      <c r="T765" s="1" t="s">
        <v>45</v>
      </c>
      <c r="U765" s="1" t="s">
        <v>1449</v>
      </c>
      <c r="V765" s="1" t="s">
        <v>46</v>
      </c>
      <c r="W765" s="1" t="s">
        <v>47</v>
      </c>
      <c r="X765" s="1" t="s">
        <v>1452</v>
      </c>
      <c r="Y765" s="1" t="s">
        <v>49</v>
      </c>
      <c r="Z765" s="1" t="s">
        <v>1440</v>
      </c>
      <c r="AA765" s="1" t="s">
        <v>51</v>
      </c>
      <c r="AB765" s="1" t="s">
        <v>1452</v>
      </c>
      <c r="AC765" s="1" t="s">
        <v>37</v>
      </c>
    </row>
    <row r="766" spans="1:29" hidden="1" x14ac:dyDescent="0.25">
      <c r="A766" s="1" t="s">
        <v>33</v>
      </c>
      <c r="B766" s="1" t="s">
        <v>34</v>
      </c>
      <c r="C766" s="2">
        <v>45107</v>
      </c>
      <c r="D766" s="1" t="s">
        <v>73</v>
      </c>
      <c r="E766" s="1" t="s">
        <v>74</v>
      </c>
      <c r="F766" s="1" t="s">
        <v>37</v>
      </c>
      <c r="G766" s="1" t="s">
        <v>1015</v>
      </c>
      <c r="H766" s="1" t="s">
        <v>34</v>
      </c>
      <c r="I766" s="3">
        <v>551079</v>
      </c>
      <c r="J766" s="3">
        <v>0</v>
      </c>
      <c r="K766" s="1" t="s">
        <v>40</v>
      </c>
      <c r="L766" s="1" t="s">
        <v>854</v>
      </c>
      <c r="M766" s="1" t="s">
        <v>855</v>
      </c>
      <c r="N766" s="1" t="s">
        <v>89</v>
      </c>
      <c r="O766" s="1" t="s">
        <v>90</v>
      </c>
      <c r="P766" s="1" t="s">
        <v>43</v>
      </c>
      <c r="Q766" s="1" t="s">
        <v>43</v>
      </c>
      <c r="R766" s="3">
        <v>0</v>
      </c>
      <c r="S766" s="1" t="s">
        <v>44</v>
      </c>
      <c r="T766" s="1" t="s">
        <v>45</v>
      </c>
      <c r="U766" s="1" t="s">
        <v>1015</v>
      </c>
      <c r="V766" s="1" t="s">
        <v>46</v>
      </c>
      <c r="W766" s="1" t="s">
        <v>81</v>
      </c>
      <c r="X766" s="1" t="s">
        <v>1453</v>
      </c>
      <c r="Y766" s="1" t="s">
        <v>83</v>
      </c>
      <c r="Z766" s="1" t="s">
        <v>1405</v>
      </c>
      <c r="AA766" s="1" t="s">
        <v>51</v>
      </c>
      <c r="AB766" s="1" t="s">
        <v>1453</v>
      </c>
      <c r="AC766" s="1" t="s">
        <v>37</v>
      </c>
    </row>
    <row r="767" spans="1:29" hidden="1" x14ac:dyDescent="0.25">
      <c r="A767" s="1" t="s">
        <v>33</v>
      </c>
      <c r="B767" s="1" t="s">
        <v>34</v>
      </c>
      <c r="C767" s="2">
        <v>45107</v>
      </c>
      <c r="D767" s="1" t="s">
        <v>73</v>
      </c>
      <c r="E767" s="1" t="s">
        <v>74</v>
      </c>
      <c r="F767" s="1" t="s">
        <v>37</v>
      </c>
      <c r="G767" s="1" t="s">
        <v>1015</v>
      </c>
      <c r="H767" s="1" t="s">
        <v>34</v>
      </c>
      <c r="I767" s="3">
        <v>580000</v>
      </c>
      <c r="J767" s="3">
        <v>0</v>
      </c>
      <c r="K767" s="1" t="s">
        <v>40</v>
      </c>
      <c r="L767" s="1" t="s">
        <v>113</v>
      </c>
      <c r="M767" s="1" t="s">
        <v>114</v>
      </c>
      <c r="N767" s="1" t="s">
        <v>79</v>
      </c>
      <c r="O767" s="1" t="s">
        <v>80</v>
      </c>
      <c r="P767" s="1" t="s">
        <v>43</v>
      </c>
      <c r="Q767" s="1" t="s">
        <v>43</v>
      </c>
      <c r="R767" s="3">
        <v>0</v>
      </c>
      <c r="S767" s="1" t="s">
        <v>44</v>
      </c>
      <c r="T767" s="1" t="s">
        <v>45</v>
      </c>
      <c r="U767" s="1" t="s">
        <v>1015</v>
      </c>
      <c r="V767" s="1" t="s">
        <v>46</v>
      </c>
      <c r="W767" s="1" t="s">
        <v>81</v>
      </c>
      <c r="X767" s="1" t="s">
        <v>1453</v>
      </c>
      <c r="Y767" s="1" t="s">
        <v>83</v>
      </c>
      <c r="Z767" s="1" t="s">
        <v>1405</v>
      </c>
      <c r="AA767" s="1" t="s">
        <v>51</v>
      </c>
      <c r="AB767" s="1" t="s">
        <v>1453</v>
      </c>
      <c r="AC767" s="1" t="s">
        <v>37</v>
      </c>
    </row>
    <row r="768" spans="1:29" hidden="1" x14ac:dyDescent="0.25">
      <c r="A768" s="1" t="s">
        <v>33</v>
      </c>
      <c r="B768" s="1" t="s">
        <v>34</v>
      </c>
      <c r="C768" s="2">
        <v>45107</v>
      </c>
      <c r="D768" s="1" t="s">
        <v>73</v>
      </c>
      <c r="E768" s="1" t="s">
        <v>74</v>
      </c>
      <c r="F768" s="1" t="s">
        <v>37</v>
      </c>
      <c r="G768" s="1" t="s">
        <v>1015</v>
      </c>
      <c r="H768" s="1" t="s">
        <v>34</v>
      </c>
      <c r="I768" s="3">
        <v>116000</v>
      </c>
      <c r="J768" s="3">
        <v>0</v>
      </c>
      <c r="K768" s="1" t="s">
        <v>40</v>
      </c>
      <c r="L768" s="1" t="s">
        <v>1454</v>
      </c>
      <c r="M768" s="1" t="s">
        <v>828</v>
      </c>
      <c r="N768" s="1" t="s">
        <v>79</v>
      </c>
      <c r="O768" s="1" t="s">
        <v>80</v>
      </c>
      <c r="P768" s="1" t="s">
        <v>43</v>
      </c>
      <c r="Q768" s="1" t="s">
        <v>43</v>
      </c>
      <c r="R768" s="3">
        <v>0</v>
      </c>
      <c r="S768" s="1" t="s">
        <v>44</v>
      </c>
      <c r="T768" s="1" t="s">
        <v>45</v>
      </c>
      <c r="U768" s="1" t="s">
        <v>1015</v>
      </c>
      <c r="V768" s="1" t="s">
        <v>46</v>
      </c>
      <c r="W768" s="1" t="s">
        <v>81</v>
      </c>
      <c r="X768" s="1" t="s">
        <v>1453</v>
      </c>
      <c r="Y768" s="1" t="s">
        <v>83</v>
      </c>
      <c r="Z768" s="1" t="s">
        <v>1405</v>
      </c>
      <c r="AA768" s="1" t="s">
        <v>51</v>
      </c>
      <c r="AB768" s="1" t="s">
        <v>1453</v>
      </c>
      <c r="AC768" s="1" t="s">
        <v>37</v>
      </c>
    </row>
    <row r="769" spans="1:29" hidden="1" x14ac:dyDescent="0.25">
      <c r="A769" s="1" t="s">
        <v>33</v>
      </c>
      <c r="B769" s="1" t="s">
        <v>34</v>
      </c>
      <c r="C769" s="2">
        <v>45107</v>
      </c>
      <c r="D769" s="1" t="s">
        <v>73</v>
      </c>
      <c r="E769" s="1" t="s">
        <v>74</v>
      </c>
      <c r="F769" s="1" t="s">
        <v>37</v>
      </c>
      <c r="G769" s="1" t="s">
        <v>1015</v>
      </c>
      <c r="H769" s="1" t="s">
        <v>34</v>
      </c>
      <c r="I769" s="3">
        <v>502667</v>
      </c>
      <c r="J769" s="3">
        <v>0</v>
      </c>
      <c r="K769" s="1" t="s">
        <v>40</v>
      </c>
      <c r="L769" s="1" t="s">
        <v>117</v>
      </c>
      <c r="M769" s="1" t="s">
        <v>118</v>
      </c>
      <c r="N769" s="1" t="s">
        <v>79</v>
      </c>
      <c r="O769" s="1" t="s">
        <v>80</v>
      </c>
      <c r="P769" s="1" t="s">
        <v>43</v>
      </c>
      <c r="Q769" s="1" t="s">
        <v>43</v>
      </c>
      <c r="R769" s="3">
        <v>0</v>
      </c>
      <c r="S769" s="1" t="s">
        <v>44</v>
      </c>
      <c r="T769" s="1" t="s">
        <v>45</v>
      </c>
      <c r="U769" s="1" t="s">
        <v>1015</v>
      </c>
      <c r="V769" s="1" t="s">
        <v>46</v>
      </c>
      <c r="W769" s="1" t="s">
        <v>81</v>
      </c>
      <c r="X769" s="1" t="s">
        <v>1453</v>
      </c>
      <c r="Y769" s="1" t="s">
        <v>83</v>
      </c>
      <c r="Z769" s="1" t="s">
        <v>1405</v>
      </c>
      <c r="AA769" s="1" t="s">
        <v>51</v>
      </c>
      <c r="AB769" s="1" t="s">
        <v>1453</v>
      </c>
      <c r="AC769" s="1" t="s">
        <v>37</v>
      </c>
    </row>
    <row r="770" spans="1:29" hidden="1" x14ac:dyDescent="0.25">
      <c r="A770" s="1" t="s">
        <v>33</v>
      </c>
      <c r="B770" s="1" t="s">
        <v>34</v>
      </c>
      <c r="C770" s="2">
        <v>45107</v>
      </c>
      <c r="D770" s="1" t="s">
        <v>73</v>
      </c>
      <c r="E770" s="1" t="s">
        <v>74</v>
      </c>
      <c r="F770" s="1" t="s">
        <v>37</v>
      </c>
      <c r="G770" s="1" t="s">
        <v>1015</v>
      </c>
      <c r="H770" s="1" t="s">
        <v>34</v>
      </c>
      <c r="I770" s="3">
        <v>77334</v>
      </c>
      <c r="J770" s="3">
        <v>0</v>
      </c>
      <c r="K770" s="1" t="s">
        <v>40</v>
      </c>
      <c r="L770" s="1" t="s">
        <v>133</v>
      </c>
      <c r="M770" s="1" t="s">
        <v>134</v>
      </c>
      <c r="N770" s="1" t="s">
        <v>79</v>
      </c>
      <c r="O770" s="1" t="s">
        <v>80</v>
      </c>
      <c r="P770" s="1" t="s">
        <v>43</v>
      </c>
      <c r="Q770" s="1" t="s">
        <v>43</v>
      </c>
      <c r="R770" s="3">
        <v>0</v>
      </c>
      <c r="S770" s="1" t="s">
        <v>44</v>
      </c>
      <c r="T770" s="1" t="s">
        <v>45</v>
      </c>
      <c r="U770" s="1" t="s">
        <v>1015</v>
      </c>
      <c r="V770" s="1" t="s">
        <v>46</v>
      </c>
      <c r="W770" s="1" t="s">
        <v>81</v>
      </c>
      <c r="X770" s="1" t="s">
        <v>1453</v>
      </c>
      <c r="Y770" s="1" t="s">
        <v>83</v>
      </c>
      <c r="Z770" s="1" t="s">
        <v>1405</v>
      </c>
      <c r="AA770" s="1" t="s">
        <v>51</v>
      </c>
      <c r="AB770" s="1" t="s">
        <v>1453</v>
      </c>
      <c r="AC770" s="1" t="s">
        <v>37</v>
      </c>
    </row>
    <row r="771" spans="1:29" hidden="1" x14ac:dyDescent="0.25">
      <c r="A771" s="1" t="s">
        <v>33</v>
      </c>
      <c r="B771" s="1" t="s">
        <v>34</v>
      </c>
      <c r="C771" s="2">
        <v>45107</v>
      </c>
      <c r="D771" s="1" t="s">
        <v>73</v>
      </c>
      <c r="E771" s="1" t="s">
        <v>74</v>
      </c>
      <c r="F771" s="1" t="s">
        <v>37</v>
      </c>
      <c r="G771" s="1" t="s">
        <v>1015</v>
      </c>
      <c r="H771" s="1" t="s">
        <v>34</v>
      </c>
      <c r="I771" s="3">
        <v>502667</v>
      </c>
      <c r="J771" s="3">
        <v>0</v>
      </c>
      <c r="K771" s="1" t="s">
        <v>40</v>
      </c>
      <c r="L771" s="1" t="s">
        <v>669</v>
      </c>
      <c r="M771" s="1" t="s">
        <v>670</v>
      </c>
      <c r="N771" s="1" t="s">
        <v>79</v>
      </c>
      <c r="O771" s="1" t="s">
        <v>80</v>
      </c>
      <c r="P771" s="1" t="s">
        <v>43</v>
      </c>
      <c r="Q771" s="1" t="s">
        <v>43</v>
      </c>
      <c r="R771" s="3">
        <v>0</v>
      </c>
      <c r="S771" s="1" t="s">
        <v>44</v>
      </c>
      <c r="T771" s="1" t="s">
        <v>45</v>
      </c>
      <c r="U771" s="1" t="s">
        <v>1015</v>
      </c>
      <c r="V771" s="1" t="s">
        <v>46</v>
      </c>
      <c r="W771" s="1" t="s">
        <v>81</v>
      </c>
      <c r="X771" s="1" t="s">
        <v>1453</v>
      </c>
      <c r="Y771" s="1" t="s">
        <v>83</v>
      </c>
      <c r="Z771" s="1" t="s">
        <v>1405</v>
      </c>
      <c r="AA771" s="1" t="s">
        <v>51</v>
      </c>
      <c r="AB771" s="1" t="s">
        <v>1453</v>
      </c>
      <c r="AC771" s="1" t="s">
        <v>37</v>
      </c>
    </row>
    <row r="772" spans="1:29" hidden="1" x14ac:dyDescent="0.25">
      <c r="A772" s="1" t="s">
        <v>33</v>
      </c>
      <c r="B772" s="1" t="s">
        <v>34</v>
      </c>
      <c r="C772" s="2">
        <v>45107</v>
      </c>
      <c r="D772" s="1" t="s">
        <v>73</v>
      </c>
      <c r="E772" s="1" t="s">
        <v>74</v>
      </c>
      <c r="F772" s="1" t="s">
        <v>37</v>
      </c>
      <c r="G772" s="1" t="s">
        <v>1015</v>
      </c>
      <c r="H772" s="1" t="s">
        <v>34</v>
      </c>
      <c r="I772" s="3">
        <v>38667</v>
      </c>
      <c r="J772" s="3">
        <v>0</v>
      </c>
      <c r="K772" s="1" t="s">
        <v>40</v>
      </c>
      <c r="L772" s="1" t="s">
        <v>692</v>
      </c>
      <c r="M772" s="1" t="s">
        <v>693</v>
      </c>
      <c r="N772" s="1" t="s">
        <v>79</v>
      </c>
      <c r="O772" s="1" t="s">
        <v>80</v>
      </c>
      <c r="P772" s="1" t="s">
        <v>43</v>
      </c>
      <c r="Q772" s="1" t="s">
        <v>43</v>
      </c>
      <c r="R772" s="3">
        <v>0</v>
      </c>
      <c r="S772" s="1" t="s">
        <v>44</v>
      </c>
      <c r="T772" s="1" t="s">
        <v>45</v>
      </c>
      <c r="U772" s="1" t="s">
        <v>1015</v>
      </c>
      <c r="V772" s="1" t="s">
        <v>46</v>
      </c>
      <c r="W772" s="1" t="s">
        <v>81</v>
      </c>
      <c r="X772" s="1" t="s">
        <v>1453</v>
      </c>
      <c r="Y772" s="1" t="s">
        <v>83</v>
      </c>
      <c r="Z772" s="1" t="s">
        <v>1405</v>
      </c>
      <c r="AA772" s="1" t="s">
        <v>51</v>
      </c>
      <c r="AB772" s="1" t="s">
        <v>1453</v>
      </c>
      <c r="AC772" s="1" t="s">
        <v>37</v>
      </c>
    </row>
    <row r="773" spans="1:29" hidden="1" x14ac:dyDescent="0.25">
      <c r="A773" s="1" t="s">
        <v>33</v>
      </c>
      <c r="B773" s="1" t="s">
        <v>34</v>
      </c>
      <c r="C773" s="2">
        <v>45107</v>
      </c>
      <c r="D773" s="1" t="s">
        <v>73</v>
      </c>
      <c r="E773" s="1" t="s">
        <v>74</v>
      </c>
      <c r="F773" s="1" t="s">
        <v>37</v>
      </c>
      <c r="G773" s="1" t="s">
        <v>1015</v>
      </c>
      <c r="H773" s="1" t="s">
        <v>34</v>
      </c>
      <c r="I773" s="3">
        <v>38667</v>
      </c>
      <c r="J773" s="3">
        <v>0</v>
      </c>
      <c r="K773" s="1" t="s">
        <v>40</v>
      </c>
      <c r="L773" s="1" t="s">
        <v>752</v>
      </c>
      <c r="M773" s="1" t="s">
        <v>753</v>
      </c>
      <c r="N773" s="1" t="s">
        <v>79</v>
      </c>
      <c r="O773" s="1" t="s">
        <v>80</v>
      </c>
      <c r="P773" s="1" t="s">
        <v>43</v>
      </c>
      <c r="Q773" s="1" t="s">
        <v>43</v>
      </c>
      <c r="R773" s="3">
        <v>0</v>
      </c>
      <c r="S773" s="1" t="s">
        <v>44</v>
      </c>
      <c r="T773" s="1" t="s">
        <v>45</v>
      </c>
      <c r="U773" s="1" t="s">
        <v>1015</v>
      </c>
      <c r="V773" s="1" t="s">
        <v>46</v>
      </c>
      <c r="W773" s="1" t="s">
        <v>81</v>
      </c>
      <c r="X773" s="1" t="s">
        <v>1453</v>
      </c>
      <c r="Y773" s="1" t="s">
        <v>83</v>
      </c>
      <c r="Z773" s="1" t="s">
        <v>1405</v>
      </c>
      <c r="AA773" s="1" t="s">
        <v>51</v>
      </c>
      <c r="AB773" s="1" t="s">
        <v>1453</v>
      </c>
      <c r="AC773" s="1" t="s">
        <v>37</v>
      </c>
    </row>
    <row r="774" spans="1:29" hidden="1" x14ac:dyDescent="0.25">
      <c r="A774" s="1" t="s">
        <v>33</v>
      </c>
      <c r="B774" s="1" t="s">
        <v>34</v>
      </c>
      <c r="C774" s="2">
        <v>45107</v>
      </c>
      <c r="D774" s="1" t="s">
        <v>73</v>
      </c>
      <c r="E774" s="1" t="s">
        <v>74</v>
      </c>
      <c r="F774" s="1" t="s">
        <v>37</v>
      </c>
      <c r="G774" s="1" t="s">
        <v>1015</v>
      </c>
      <c r="H774" s="1" t="s">
        <v>34</v>
      </c>
      <c r="I774" s="3">
        <v>755621</v>
      </c>
      <c r="J774" s="3">
        <v>0</v>
      </c>
      <c r="K774" s="1" t="s">
        <v>40</v>
      </c>
      <c r="L774" s="1" t="s">
        <v>537</v>
      </c>
      <c r="M774" s="1" t="s">
        <v>538</v>
      </c>
      <c r="N774" s="1" t="s">
        <v>79</v>
      </c>
      <c r="O774" s="1" t="s">
        <v>80</v>
      </c>
      <c r="P774" s="1" t="s">
        <v>43</v>
      </c>
      <c r="Q774" s="1" t="s">
        <v>43</v>
      </c>
      <c r="R774" s="3">
        <v>0</v>
      </c>
      <c r="S774" s="1" t="s">
        <v>44</v>
      </c>
      <c r="T774" s="1" t="s">
        <v>45</v>
      </c>
      <c r="U774" s="1" t="s">
        <v>1015</v>
      </c>
      <c r="V774" s="1" t="s">
        <v>46</v>
      </c>
      <c r="W774" s="1" t="s">
        <v>81</v>
      </c>
      <c r="X774" s="1" t="s">
        <v>1453</v>
      </c>
      <c r="Y774" s="1" t="s">
        <v>83</v>
      </c>
      <c r="Z774" s="1" t="s">
        <v>1405</v>
      </c>
      <c r="AA774" s="1" t="s">
        <v>51</v>
      </c>
      <c r="AB774" s="1" t="s">
        <v>1453</v>
      </c>
      <c r="AC774" s="1" t="s">
        <v>37</v>
      </c>
    </row>
    <row r="775" spans="1:29" hidden="1" x14ac:dyDescent="0.25">
      <c r="A775" s="1" t="s">
        <v>33</v>
      </c>
      <c r="B775" s="1" t="s">
        <v>34</v>
      </c>
      <c r="C775" s="2">
        <v>45107</v>
      </c>
      <c r="D775" s="1" t="s">
        <v>73</v>
      </c>
      <c r="E775" s="1" t="s">
        <v>74</v>
      </c>
      <c r="F775" s="1" t="s">
        <v>37</v>
      </c>
      <c r="G775" s="1" t="s">
        <v>1015</v>
      </c>
      <c r="H775" s="1" t="s">
        <v>34</v>
      </c>
      <c r="I775" s="3">
        <v>502667</v>
      </c>
      <c r="J775" s="3">
        <v>0</v>
      </c>
      <c r="K775" s="1" t="s">
        <v>40</v>
      </c>
      <c r="L775" s="1" t="s">
        <v>125</v>
      </c>
      <c r="M775" s="1" t="s">
        <v>126</v>
      </c>
      <c r="N775" s="1" t="s">
        <v>79</v>
      </c>
      <c r="O775" s="1" t="s">
        <v>80</v>
      </c>
      <c r="P775" s="1" t="s">
        <v>43</v>
      </c>
      <c r="Q775" s="1" t="s">
        <v>43</v>
      </c>
      <c r="R775" s="3">
        <v>0</v>
      </c>
      <c r="S775" s="1" t="s">
        <v>44</v>
      </c>
      <c r="T775" s="1" t="s">
        <v>45</v>
      </c>
      <c r="U775" s="1" t="s">
        <v>1015</v>
      </c>
      <c r="V775" s="1" t="s">
        <v>46</v>
      </c>
      <c r="W775" s="1" t="s">
        <v>81</v>
      </c>
      <c r="X775" s="1" t="s">
        <v>1453</v>
      </c>
      <c r="Y775" s="1" t="s">
        <v>83</v>
      </c>
      <c r="Z775" s="1" t="s">
        <v>1405</v>
      </c>
      <c r="AA775" s="1" t="s">
        <v>51</v>
      </c>
      <c r="AB775" s="1" t="s">
        <v>1453</v>
      </c>
      <c r="AC775" s="1" t="s">
        <v>37</v>
      </c>
    </row>
    <row r="776" spans="1:29" hidden="1" x14ac:dyDescent="0.25">
      <c r="A776" s="1" t="s">
        <v>33</v>
      </c>
      <c r="B776" s="1" t="s">
        <v>34</v>
      </c>
      <c r="C776" s="2">
        <v>45107</v>
      </c>
      <c r="D776" s="1" t="s">
        <v>73</v>
      </c>
      <c r="E776" s="1" t="s">
        <v>74</v>
      </c>
      <c r="F776" s="1" t="s">
        <v>37</v>
      </c>
      <c r="G776" s="1" t="s">
        <v>1015</v>
      </c>
      <c r="H776" s="1" t="s">
        <v>34</v>
      </c>
      <c r="I776" s="3">
        <v>193334</v>
      </c>
      <c r="J776" s="3">
        <v>0</v>
      </c>
      <c r="K776" s="1" t="s">
        <v>40</v>
      </c>
      <c r="L776" s="1" t="s">
        <v>1422</v>
      </c>
      <c r="M776" s="1" t="s">
        <v>733</v>
      </c>
      <c r="N776" s="1" t="s">
        <v>79</v>
      </c>
      <c r="O776" s="1" t="s">
        <v>80</v>
      </c>
      <c r="P776" s="1" t="s">
        <v>43</v>
      </c>
      <c r="Q776" s="1" t="s">
        <v>43</v>
      </c>
      <c r="R776" s="3">
        <v>0</v>
      </c>
      <c r="S776" s="1" t="s">
        <v>44</v>
      </c>
      <c r="T776" s="1" t="s">
        <v>45</v>
      </c>
      <c r="U776" s="1" t="s">
        <v>1015</v>
      </c>
      <c r="V776" s="1" t="s">
        <v>46</v>
      </c>
      <c r="W776" s="1" t="s">
        <v>81</v>
      </c>
      <c r="X776" s="1" t="s">
        <v>1453</v>
      </c>
      <c r="Y776" s="1" t="s">
        <v>83</v>
      </c>
      <c r="Z776" s="1" t="s">
        <v>1405</v>
      </c>
      <c r="AA776" s="1" t="s">
        <v>51</v>
      </c>
      <c r="AB776" s="1" t="s">
        <v>1453</v>
      </c>
      <c r="AC776" s="1" t="s">
        <v>37</v>
      </c>
    </row>
    <row r="777" spans="1:29" hidden="1" x14ac:dyDescent="0.25">
      <c r="A777" s="1" t="s">
        <v>33</v>
      </c>
      <c r="B777" s="1" t="s">
        <v>34</v>
      </c>
      <c r="C777" s="2">
        <v>45107</v>
      </c>
      <c r="D777" s="1" t="s">
        <v>73</v>
      </c>
      <c r="E777" s="1" t="s">
        <v>74</v>
      </c>
      <c r="F777" s="1" t="s">
        <v>37</v>
      </c>
      <c r="G777" s="1" t="s">
        <v>1015</v>
      </c>
      <c r="H777" s="1" t="s">
        <v>34</v>
      </c>
      <c r="I777" s="3">
        <v>38667</v>
      </c>
      <c r="J777" s="3">
        <v>0</v>
      </c>
      <c r="K777" s="1" t="s">
        <v>40</v>
      </c>
      <c r="L777" s="1" t="s">
        <v>115</v>
      </c>
      <c r="M777" s="1" t="s">
        <v>116</v>
      </c>
      <c r="N777" s="1" t="s">
        <v>79</v>
      </c>
      <c r="O777" s="1" t="s">
        <v>80</v>
      </c>
      <c r="P777" s="1" t="s">
        <v>43</v>
      </c>
      <c r="Q777" s="1" t="s">
        <v>43</v>
      </c>
      <c r="R777" s="3">
        <v>0</v>
      </c>
      <c r="S777" s="1" t="s">
        <v>44</v>
      </c>
      <c r="T777" s="1" t="s">
        <v>45</v>
      </c>
      <c r="U777" s="1" t="s">
        <v>1015</v>
      </c>
      <c r="V777" s="1" t="s">
        <v>46</v>
      </c>
      <c r="W777" s="1" t="s">
        <v>81</v>
      </c>
      <c r="X777" s="1" t="s">
        <v>1453</v>
      </c>
      <c r="Y777" s="1" t="s">
        <v>83</v>
      </c>
      <c r="Z777" s="1" t="s">
        <v>1405</v>
      </c>
      <c r="AA777" s="1" t="s">
        <v>51</v>
      </c>
      <c r="AB777" s="1" t="s">
        <v>1453</v>
      </c>
      <c r="AC777" s="1" t="s">
        <v>37</v>
      </c>
    </row>
    <row r="778" spans="1:29" hidden="1" x14ac:dyDescent="0.25">
      <c r="A778" s="1" t="s">
        <v>33</v>
      </c>
      <c r="B778" s="1" t="s">
        <v>34</v>
      </c>
      <c r="C778" s="2">
        <v>45107</v>
      </c>
      <c r="D778" s="1" t="s">
        <v>73</v>
      </c>
      <c r="E778" s="1" t="s">
        <v>74</v>
      </c>
      <c r="F778" s="1" t="s">
        <v>37</v>
      </c>
      <c r="G778" s="1" t="s">
        <v>1015</v>
      </c>
      <c r="H778" s="1" t="s">
        <v>34</v>
      </c>
      <c r="I778" s="3">
        <v>38667</v>
      </c>
      <c r="J778" s="3">
        <v>0</v>
      </c>
      <c r="K778" s="1" t="s">
        <v>40</v>
      </c>
      <c r="L778" s="1" t="s">
        <v>601</v>
      </c>
      <c r="M778" s="1" t="s">
        <v>602</v>
      </c>
      <c r="N778" s="1" t="s">
        <v>79</v>
      </c>
      <c r="O778" s="1" t="s">
        <v>80</v>
      </c>
      <c r="P778" s="1" t="s">
        <v>43</v>
      </c>
      <c r="Q778" s="1" t="s">
        <v>43</v>
      </c>
      <c r="R778" s="3">
        <v>0</v>
      </c>
      <c r="S778" s="1" t="s">
        <v>44</v>
      </c>
      <c r="T778" s="1" t="s">
        <v>45</v>
      </c>
      <c r="U778" s="1" t="s">
        <v>1015</v>
      </c>
      <c r="V778" s="1" t="s">
        <v>46</v>
      </c>
      <c r="W778" s="1" t="s">
        <v>81</v>
      </c>
      <c r="X778" s="1" t="s">
        <v>1453</v>
      </c>
      <c r="Y778" s="1" t="s">
        <v>83</v>
      </c>
      <c r="Z778" s="1" t="s">
        <v>1405</v>
      </c>
      <c r="AA778" s="1" t="s">
        <v>51</v>
      </c>
      <c r="AB778" s="1" t="s">
        <v>1453</v>
      </c>
      <c r="AC778" s="1" t="s">
        <v>37</v>
      </c>
    </row>
    <row r="779" spans="1:29" hidden="1" x14ac:dyDescent="0.25">
      <c r="A779" s="1" t="s">
        <v>33</v>
      </c>
      <c r="B779" s="1" t="s">
        <v>34</v>
      </c>
      <c r="C779" s="2">
        <v>45107</v>
      </c>
      <c r="D779" s="1" t="s">
        <v>73</v>
      </c>
      <c r="E779" s="1" t="s">
        <v>74</v>
      </c>
      <c r="F779" s="1" t="s">
        <v>37</v>
      </c>
      <c r="G779" s="1" t="s">
        <v>1015</v>
      </c>
      <c r="H779" s="1" t="s">
        <v>34</v>
      </c>
      <c r="I779" s="3">
        <v>502667</v>
      </c>
      <c r="J779" s="3">
        <v>0</v>
      </c>
      <c r="K779" s="1" t="s">
        <v>40</v>
      </c>
      <c r="L779" s="1" t="s">
        <v>649</v>
      </c>
      <c r="M779" s="1" t="s">
        <v>650</v>
      </c>
      <c r="N779" s="1" t="s">
        <v>79</v>
      </c>
      <c r="O779" s="1" t="s">
        <v>80</v>
      </c>
      <c r="P779" s="1" t="s">
        <v>43</v>
      </c>
      <c r="Q779" s="1" t="s">
        <v>43</v>
      </c>
      <c r="R779" s="3">
        <v>0</v>
      </c>
      <c r="S779" s="1" t="s">
        <v>44</v>
      </c>
      <c r="T779" s="1" t="s">
        <v>45</v>
      </c>
      <c r="U779" s="1" t="s">
        <v>1015</v>
      </c>
      <c r="V779" s="1" t="s">
        <v>46</v>
      </c>
      <c r="W779" s="1" t="s">
        <v>81</v>
      </c>
      <c r="X779" s="1" t="s">
        <v>1453</v>
      </c>
      <c r="Y779" s="1" t="s">
        <v>83</v>
      </c>
      <c r="Z779" s="1" t="s">
        <v>1405</v>
      </c>
      <c r="AA779" s="1" t="s">
        <v>51</v>
      </c>
      <c r="AB779" s="1" t="s">
        <v>1453</v>
      </c>
      <c r="AC779" s="1" t="s">
        <v>37</v>
      </c>
    </row>
    <row r="780" spans="1:29" hidden="1" x14ac:dyDescent="0.25">
      <c r="A780" s="1" t="s">
        <v>33</v>
      </c>
      <c r="B780" s="1" t="s">
        <v>34</v>
      </c>
      <c r="C780" s="2">
        <v>45107</v>
      </c>
      <c r="D780" s="1" t="s">
        <v>73</v>
      </c>
      <c r="E780" s="1" t="s">
        <v>74</v>
      </c>
      <c r="F780" s="1" t="s">
        <v>37</v>
      </c>
      <c r="G780" s="1" t="s">
        <v>1015</v>
      </c>
      <c r="H780" s="1" t="s">
        <v>34</v>
      </c>
      <c r="I780" s="3">
        <v>298173</v>
      </c>
      <c r="J780" s="3">
        <v>0</v>
      </c>
      <c r="K780" s="1" t="s">
        <v>40</v>
      </c>
      <c r="L780" s="1" t="s">
        <v>1050</v>
      </c>
      <c r="M780" s="1" t="s">
        <v>785</v>
      </c>
      <c r="N780" s="1" t="s">
        <v>79</v>
      </c>
      <c r="O780" s="1" t="s">
        <v>80</v>
      </c>
      <c r="P780" s="1" t="s">
        <v>43</v>
      </c>
      <c r="Q780" s="1" t="s">
        <v>43</v>
      </c>
      <c r="R780" s="3">
        <v>0</v>
      </c>
      <c r="S780" s="1" t="s">
        <v>44</v>
      </c>
      <c r="T780" s="1" t="s">
        <v>45</v>
      </c>
      <c r="U780" s="1" t="s">
        <v>1015</v>
      </c>
      <c r="V780" s="1" t="s">
        <v>46</v>
      </c>
      <c r="W780" s="1" t="s">
        <v>81</v>
      </c>
      <c r="X780" s="1" t="s">
        <v>1453</v>
      </c>
      <c r="Y780" s="1" t="s">
        <v>83</v>
      </c>
      <c r="Z780" s="1" t="s">
        <v>1405</v>
      </c>
      <c r="AA780" s="1" t="s">
        <v>51</v>
      </c>
      <c r="AB780" s="1" t="s">
        <v>1453</v>
      </c>
      <c r="AC780" s="1" t="s">
        <v>37</v>
      </c>
    </row>
    <row r="781" spans="1:29" hidden="1" x14ac:dyDescent="0.25">
      <c r="A781" s="1" t="s">
        <v>33</v>
      </c>
      <c r="B781" s="1" t="s">
        <v>34</v>
      </c>
      <c r="C781" s="2">
        <v>45107</v>
      </c>
      <c r="D781" s="1" t="s">
        <v>73</v>
      </c>
      <c r="E781" s="1" t="s">
        <v>74</v>
      </c>
      <c r="F781" s="1" t="s">
        <v>37</v>
      </c>
      <c r="G781" s="1" t="s">
        <v>1015</v>
      </c>
      <c r="H781" s="1" t="s">
        <v>34</v>
      </c>
      <c r="I781" s="3">
        <v>2941120</v>
      </c>
      <c r="J781" s="3">
        <v>0</v>
      </c>
      <c r="K781" s="1" t="s">
        <v>40</v>
      </c>
      <c r="L781" s="1" t="s">
        <v>1455</v>
      </c>
      <c r="M781" s="1" t="s">
        <v>1456</v>
      </c>
      <c r="N781" s="1" t="s">
        <v>1457</v>
      </c>
      <c r="O781" s="1" t="s">
        <v>1458</v>
      </c>
      <c r="P781" s="1" t="s">
        <v>43</v>
      </c>
      <c r="Q781" s="1" t="s">
        <v>43</v>
      </c>
      <c r="R781" s="3">
        <v>0</v>
      </c>
      <c r="S781" s="1" t="s">
        <v>44</v>
      </c>
      <c r="T781" s="1" t="s">
        <v>45</v>
      </c>
      <c r="U781" s="1" t="s">
        <v>1015</v>
      </c>
      <c r="V781" s="1" t="s">
        <v>46</v>
      </c>
      <c r="W781" s="1" t="s">
        <v>81</v>
      </c>
      <c r="X781" s="1" t="s">
        <v>1453</v>
      </c>
      <c r="Y781" s="1" t="s">
        <v>83</v>
      </c>
      <c r="Z781" s="1" t="s">
        <v>1405</v>
      </c>
      <c r="AA781" s="1" t="s">
        <v>51</v>
      </c>
      <c r="AB781" s="1" t="s">
        <v>1453</v>
      </c>
      <c r="AC781" s="1" t="s">
        <v>37</v>
      </c>
    </row>
    <row r="782" spans="1:29" hidden="1" x14ac:dyDescent="0.25">
      <c r="A782" s="1" t="s">
        <v>33</v>
      </c>
      <c r="B782" s="1" t="s">
        <v>34</v>
      </c>
      <c r="C782" s="2">
        <v>45107</v>
      </c>
      <c r="D782" s="1" t="s">
        <v>73</v>
      </c>
      <c r="E782" s="1" t="s">
        <v>74</v>
      </c>
      <c r="F782" s="1" t="s">
        <v>37</v>
      </c>
      <c r="G782" s="1" t="s">
        <v>1015</v>
      </c>
      <c r="H782" s="1" t="s">
        <v>34</v>
      </c>
      <c r="I782" s="3">
        <v>77334</v>
      </c>
      <c r="J782" s="3">
        <v>0</v>
      </c>
      <c r="K782" s="1" t="s">
        <v>40</v>
      </c>
      <c r="L782" s="1" t="s">
        <v>488</v>
      </c>
      <c r="M782" s="1" t="s">
        <v>489</v>
      </c>
      <c r="N782" s="1" t="s">
        <v>79</v>
      </c>
      <c r="O782" s="1" t="s">
        <v>80</v>
      </c>
      <c r="P782" s="1" t="s">
        <v>43</v>
      </c>
      <c r="Q782" s="1" t="s">
        <v>43</v>
      </c>
      <c r="R782" s="3">
        <v>0</v>
      </c>
      <c r="S782" s="1" t="s">
        <v>44</v>
      </c>
      <c r="T782" s="1" t="s">
        <v>45</v>
      </c>
      <c r="U782" s="1" t="s">
        <v>1015</v>
      </c>
      <c r="V782" s="1" t="s">
        <v>46</v>
      </c>
      <c r="W782" s="1" t="s">
        <v>81</v>
      </c>
      <c r="X782" s="1" t="s">
        <v>1453</v>
      </c>
      <c r="Y782" s="1" t="s">
        <v>83</v>
      </c>
      <c r="Z782" s="1" t="s">
        <v>1405</v>
      </c>
      <c r="AA782" s="1" t="s">
        <v>51</v>
      </c>
      <c r="AB782" s="1" t="s">
        <v>1453</v>
      </c>
      <c r="AC782" s="1" t="s">
        <v>37</v>
      </c>
    </row>
    <row r="783" spans="1:29" hidden="1" x14ac:dyDescent="0.25">
      <c r="A783" s="1" t="s">
        <v>33</v>
      </c>
      <c r="B783" s="1" t="s">
        <v>34</v>
      </c>
      <c r="C783" s="2">
        <v>45107</v>
      </c>
      <c r="D783" s="1" t="s">
        <v>73</v>
      </c>
      <c r="E783" s="1" t="s">
        <v>74</v>
      </c>
      <c r="F783" s="1" t="s">
        <v>37</v>
      </c>
      <c r="G783" s="1" t="s">
        <v>1015</v>
      </c>
      <c r="H783" s="1" t="s">
        <v>34</v>
      </c>
      <c r="I783" s="3">
        <v>2379971</v>
      </c>
      <c r="J783" s="3">
        <v>0</v>
      </c>
      <c r="K783" s="1" t="s">
        <v>40</v>
      </c>
      <c r="L783" s="1" t="s">
        <v>851</v>
      </c>
      <c r="M783" s="1" t="s">
        <v>852</v>
      </c>
      <c r="N783" s="1" t="s">
        <v>1459</v>
      </c>
      <c r="O783" s="1" t="s">
        <v>1460</v>
      </c>
      <c r="P783" s="1" t="s">
        <v>43</v>
      </c>
      <c r="Q783" s="1" t="s">
        <v>43</v>
      </c>
      <c r="R783" s="3">
        <v>0</v>
      </c>
      <c r="S783" s="1" t="s">
        <v>44</v>
      </c>
      <c r="T783" s="1" t="s">
        <v>45</v>
      </c>
      <c r="U783" s="1" t="s">
        <v>1015</v>
      </c>
      <c r="V783" s="1" t="s">
        <v>46</v>
      </c>
      <c r="W783" s="1" t="s">
        <v>81</v>
      </c>
      <c r="X783" s="1" t="s">
        <v>1453</v>
      </c>
      <c r="Y783" s="1" t="s">
        <v>83</v>
      </c>
      <c r="Z783" s="1" t="s">
        <v>1405</v>
      </c>
      <c r="AA783" s="1" t="s">
        <v>51</v>
      </c>
      <c r="AB783" s="1" t="s">
        <v>1453</v>
      </c>
      <c r="AC783" s="1" t="s">
        <v>37</v>
      </c>
    </row>
    <row r="784" spans="1:29" hidden="1" x14ac:dyDescent="0.25">
      <c r="A784" s="1" t="s">
        <v>33</v>
      </c>
      <c r="B784" s="1" t="s">
        <v>34</v>
      </c>
      <c r="C784" s="2">
        <v>45107</v>
      </c>
      <c r="D784" s="1" t="s">
        <v>73</v>
      </c>
      <c r="E784" s="1" t="s">
        <v>74</v>
      </c>
      <c r="F784" s="1" t="s">
        <v>37</v>
      </c>
      <c r="G784" s="1" t="s">
        <v>1015</v>
      </c>
      <c r="H784" s="1" t="s">
        <v>34</v>
      </c>
      <c r="I784" s="3">
        <v>502667</v>
      </c>
      <c r="J784" s="3">
        <v>0</v>
      </c>
      <c r="K784" s="1" t="s">
        <v>40</v>
      </c>
      <c r="L784" s="1" t="s">
        <v>113</v>
      </c>
      <c r="M784" s="1" t="s">
        <v>114</v>
      </c>
      <c r="N784" s="1" t="s">
        <v>79</v>
      </c>
      <c r="O784" s="1" t="s">
        <v>80</v>
      </c>
      <c r="P784" s="1" t="s">
        <v>43</v>
      </c>
      <c r="Q784" s="1" t="s">
        <v>43</v>
      </c>
      <c r="R784" s="3">
        <v>0</v>
      </c>
      <c r="S784" s="1" t="s">
        <v>44</v>
      </c>
      <c r="T784" s="1" t="s">
        <v>45</v>
      </c>
      <c r="U784" s="1" t="s">
        <v>1015</v>
      </c>
      <c r="V784" s="1" t="s">
        <v>46</v>
      </c>
      <c r="W784" s="1" t="s">
        <v>81</v>
      </c>
      <c r="X784" s="1" t="s">
        <v>1453</v>
      </c>
      <c r="Y784" s="1" t="s">
        <v>83</v>
      </c>
      <c r="Z784" s="1" t="s">
        <v>1405</v>
      </c>
      <c r="AA784" s="1" t="s">
        <v>51</v>
      </c>
      <c r="AB784" s="1" t="s">
        <v>1453</v>
      </c>
      <c r="AC784" s="1" t="s">
        <v>37</v>
      </c>
    </row>
    <row r="785" spans="1:29" hidden="1" x14ac:dyDescent="0.25">
      <c r="A785" s="1" t="s">
        <v>33</v>
      </c>
      <c r="B785" s="1" t="s">
        <v>34</v>
      </c>
      <c r="C785" s="2">
        <v>45107</v>
      </c>
      <c r="D785" s="1" t="s">
        <v>73</v>
      </c>
      <c r="E785" s="1" t="s">
        <v>74</v>
      </c>
      <c r="F785" s="1" t="s">
        <v>37</v>
      </c>
      <c r="G785" s="1" t="s">
        <v>1015</v>
      </c>
      <c r="H785" s="1" t="s">
        <v>34</v>
      </c>
      <c r="I785" s="3">
        <v>47209</v>
      </c>
      <c r="J785" s="3">
        <v>0</v>
      </c>
      <c r="K785" s="1" t="s">
        <v>40</v>
      </c>
      <c r="L785" s="1" t="s">
        <v>482</v>
      </c>
      <c r="M785" s="1" t="s">
        <v>483</v>
      </c>
      <c r="N785" s="1" t="s">
        <v>79</v>
      </c>
      <c r="O785" s="1" t="s">
        <v>80</v>
      </c>
      <c r="P785" s="1" t="s">
        <v>43</v>
      </c>
      <c r="Q785" s="1" t="s">
        <v>43</v>
      </c>
      <c r="R785" s="3">
        <v>0</v>
      </c>
      <c r="S785" s="1" t="s">
        <v>44</v>
      </c>
      <c r="T785" s="1" t="s">
        <v>45</v>
      </c>
      <c r="U785" s="1" t="s">
        <v>1015</v>
      </c>
      <c r="V785" s="1" t="s">
        <v>46</v>
      </c>
      <c r="W785" s="1" t="s">
        <v>81</v>
      </c>
      <c r="X785" s="1" t="s">
        <v>1453</v>
      </c>
      <c r="Y785" s="1" t="s">
        <v>83</v>
      </c>
      <c r="Z785" s="1" t="s">
        <v>1405</v>
      </c>
      <c r="AA785" s="1" t="s">
        <v>51</v>
      </c>
      <c r="AB785" s="1" t="s">
        <v>1453</v>
      </c>
      <c r="AC785" s="1" t="s">
        <v>37</v>
      </c>
    </row>
    <row r="786" spans="1:29" hidden="1" x14ac:dyDescent="0.25">
      <c r="A786" s="1" t="s">
        <v>33</v>
      </c>
      <c r="B786" s="1" t="s">
        <v>34</v>
      </c>
      <c r="C786" s="2">
        <v>45107</v>
      </c>
      <c r="D786" s="1" t="s">
        <v>73</v>
      </c>
      <c r="E786" s="1" t="s">
        <v>74</v>
      </c>
      <c r="F786" s="1" t="s">
        <v>37</v>
      </c>
      <c r="G786" s="1" t="s">
        <v>1015</v>
      </c>
      <c r="H786" s="1" t="s">
        <v>34</v>
      </c>
      <c r="I786" s="3">
        <v>309334</v>
      </c>
      <c r="J786" s="3">
        <v>0</v>
      </c>
      <c r="K786" s="1" t="s">
        <v>40</v>
      </c>
      <c r="L786" s="1" t="s">
        <v>1454</v>
      </c>
      <c r="M786" s="1" t="s">
        <v>828</v>
      </c>
      <c r="N786" s="1" t="s">
        <v>79</v>
      </c>
      <c r="O786" s="1" t="s">
        <v>80</v>
      </c>
      <c r="P786" s="1" t="s">
        <v>43</v>
      </c>
      <c r="Q786" s="1" t="s">
        <v>43</v>
      </c>
      <c r="R786" s="3">
        <v>0</v>
      </c>
      <c r="S786" s="1" t="s">
        <v>44</v>
      </c>
      <c r="T786" s="1" t="s">
        <v>45</v>
      </c>
      <c r="U786" s="1" t="s">
        <v>1015</v>
      </c>
      <c r="V786" s="1" t="s">
        <v>46</v>
      </c>
      <c r="W786" s="1" t="s">
        <v>81</v>
      </c>
      <c r="X786" s="1" t="s">
        <v>1453</v>
      </c>
      <c r="Y786" s="1" t="s">
        <v>83</v>
      </c>
      <c r="Z786" s="1" t="s">
        <v>1405</v>
      </c>
      <c r="AA786" s="1" t="s">
        <v>51</v>
      </c>
      <c r="AB786" s="1" t="s">
        <v>1453</v>
      </c>
      <c r="AC786" s="1" t="s">
        <v>37</v>
      </c>
    </row>
    <row r="787" spans="1:29" hidden="1" x14ac:dyDescent="0.25">
      <c r="A787" s="1" t="s">
        <v>33</v>
      </c>
      <c r="B787" s="1" t="s">
        <v>34</v>
      </c>
      <c r="C787" s="2">
        <v>45107</v>
      </c>
      <c r="D787" s="1" t="s">
        <v>73</v>
      </c>
      <c r="E787" s="1" t="s">
        <v>74</v>
      </c>
      <c r="F787" s="1" t="s">
        <v>37</v>
      </c>
      <c r="G787" s="1" t="s">
        <v>1015</v>
      </c>
      <c r="H787" s="1" t="s">
        <v>34</v>
      </c>
      <c r="I787" s="3">
        <v>193334</v>
      </c>
      <c r="J787" s="3">
        <v>0</v>
      </c>
      <c r="K787" s="1" t="s">
        <v>40</v>
      </c>
      <c r="L787" s="1" t="s">
        <v>773</v>
      </c>
      <c r="M787" s="1" t="s">
        <v>774</v>
      </c>
      <c r="N787" s="1" t="s">
        <v>79</v>
      </c>
      <c r="O787" s="1" t="s">
        <v>80</v>
      </c>
      <c r="P787" s="1" t="s">
        <v>43</v>
      </c>
      <c r="Q787" s="1" t="s">
        <v>43</v>
      </c>
      <c r="R787" s="3">
        <v>0</v>
      </c>
      <c r="S787" s="1" t="s">
        <v>44</v>
      </c>
      <c r="T787" s="1" t="s">
        <v>45</v>
      </c>
      <c r="U787" s="1" t="s">
        <v>1015</v>
      </c>
      <c r="V787" s="1" t="s">
        <v>46</v>
      </c>
      <c r="W787" s="1" t="s">
        <v>81</v>
      </c>
      <c r="X787" s="1" t="s">
        <v>1453</v>
      </c>
      <c r="Y787" s="1" t="s">
        <v>83</v>
      </c>
      <c r="Z787" s="1" t="s">
        <v>1405</v>
      </c>
      <c r="AA787" s="1" t="s">
        <v>51</v>
      </c>
      <c r="AB787" s="1" t="s">
        <v>1453</v>
      </c>
      <c r="AC787" s="1" t="s">
        <v>37</v>
      </c>
    </row>
    <row r="788" spans="1:29" hidden="1" x14ac:dyDescent="0.25">
      <c r="A788" s="1" t="s">
        <v>33</v>
      </c>
      <c r="B788" s="1" t="s">
        <v>34</v>
      </c>
      <c r="C788" s="2">
        <v>45107</v>
      </c>
      <c r="D788" s="1" t="s">
        <v>73</v>
      </c>
      <c r="E788" s="1" t="s">
        <v>74</v>
      </c>
      <c r="F788" s="1" t="s">
        <v>37</v>
      </c>
      <c r="G788" s="1" t="s">
        <v>1015</v>
      </c>
      <c r="H788" s="1" t="s">
        <v>34</v>
      </c>
      <c r="I788" s="3">
        <v>580000</v>
      </c>
      <c r="J788" s="3">
        <v>0</v>
      </c>
      <c r="K788" s="1" t="s">
        <v>40</v>
      </c>
      <c r="L788" s="1" t="s">
        <v>117</v>
      </c>
      <c r="M788" s="1" t="s">
        <v>118</v>
      </c>
      <c r="N788" s="1" t="s">
        <v>79</v>
      </c>
      <c r="O788" s="1" t="s">
        <v>80</v>
      </c>
      <c r="P788" s="1" t="s">
        <v>43</v>
      </c>
      <c r="Q788" s="1" t="s">
        <v>43</v>
      </c>
      <c r="R788" s="3">
        <v>0</v>
      </c>
      <c r="S788" s="1" t="s">
        <v>44</v>
      </c>
      <c r="T788" s="1" t="s">
        <v>45</v>
      </c>
      <c r="U788" s="1" t="s">
        <v>1015</v>
      </c>
      <c r="V788" s="1" t="s">
        <v>46</v>
      </c>
      <c r="W788" s="1" t="s">
        <v>81</v>
      </c>
      <c r="X788" s="1" t="s">
        <v>1453</v>
      </c>
      <c r="Y788" s="1" t="s">
        <v>83</v>
      </c>
      <c r="Z788" s="1" t="s">
        <v>1405</v>
      </c>
      <c r="AA788" s="1" t="s">
        <v>51</v>
      </c>
      <c r="AB788" s="1" t="s">
        <v>1453</v>
      </c>
      <c r="AC788" s="1" t="s">
        <v>37</v>
      </c>
    </row>
    <row r="789" spans="1:29" hidden="1" x14ac:dyDescent="0.25">
      <c r="A789" s="1" t="s">
        <v>33</v>
      </c>
      <c r="B789" s="1" t="s">
        <v>34</v>
      </c>
      <c r="C789" s="2">
        <v>45107</v>
      </c>
      <c r="D789" s="1" t="s">
        <v>73</v>
      </c>
      <c r="E789" s="1" t="s">
        <v>74</v>
      </c>
      <c r="F789" s="1" t="s">
        <v>37</v>
      </c>
      <c r="G789" s="1" t="s">
        <v>1015</v>
      </c>
      <c r="H789" s="1" t="s">
        <v>34</v>
      </c>
      <c r="I789" s="3">
        <v>580000</v>
      </c>
      <c r="J789" s="3">
        <v>0</v>
      </c>
      <c r="K789" s="1" t="s">
        <v>40</v>
      </c>
      <c r="L789" s="1" t="s">
        <v>669</v>
      </c>
      <c r="M789" s="1" t="s">
        <v>670</v>
      </c>
      <c r="N789" s="1" t="s">
        <v>79</v>
      </c>
      <c r="O789" s="1" t="s">
        <v>80</v>
      </c>
      <c r="P789" s="1" t="s">
        <v>43</v>
      </c>
      <c r="Q789" s="1" t="s">
        <v>43</v>
      </c>
      <c r="R789" s="3">
        <v>0</v>
      </c>
      <c r="S789" s="1" t="s">
        <v>44</v>
      </c>
      <c r="T789" s="1" t="s">
        <v>45</v>
      </c>
      <c r="U789" s="1" t="s">
        <v>1015</v>
      </c>
      <c r="V789" s="1" t="s">
        <v>46</v>
      </c>
      <c r="W789" s="1" t="s">
        <v>81</v>
      </c>
      <c r="X789" s="1" t="s">
        <v>1453</v>
      </c>
      <c r="Y789" s="1" t="s">
        <v>83</v>
      </c>
      <c r="Z789" s="1" t="s">
        <v>1405</v>
      </c>
      <c r="AA789" s="1" t="s">
        <v>51</v>
      </c>
      <c r="AB789" s="1" t="s">
        <v>1453</v>
      </c>
      <c r="AC789" s="1" t="s">
        <v>37</v>
      </c>
    </row>
    <row r="790" spans="1:29" hidden="1" x14ac:dyDescent="0.25">
      <c r="A790" s="1" t="s">
        <v>33</v>
      </c>
      <c r="B790" s="1" t="s">
        <v>34</v>
      </c>
      <c r="C790" s="2">
        <v>45107</v>
      </c>
      <c r="D790" s="1" t="s">
        <v>73</v>
      </c>
      <c r="E790" s="1" t="s">
        <v>74</v>
      </c>
      <c r="F790" s="1" t="s">
        <v>37</v>
      </c>
      <c r="G790" s="1" t="s">
        <v>1015</v>
      </c>
      <c r="H790" s="1" t="s">
        <v>34</v>
      </c>
      <c r="I790" s="3">
        <v>38667</v>
      </c>
      <c r="J790" s="3">
        <v>0</v>
      </c>
      <c r="K790" s="1" t="s">
        <v>40</v>
      </c>
      <c r="L790" s="1" t="s">
        <v>692</v>
      </c>
      <c r="M790" s="1" t="s">
        <v>693</v>
      </c>
      <c r="N790" s="1" t="s">
        <v>79</v>
      </c>
      <c r="O790" s="1" t="s">
        <v>80</v>
      </c>
      <c r="P790" s="1" t="s">
        <v>43</v>
      </c>
      <c r="Q790" s="1" t="s">
        <v>43</v>
      </c>
      <c r="R790" s="3">
        <v>0</v>
      </c>
      <c r="S790" s="1" t="s">
        <v>44</v>
      </c>
      <c r="T790" s="1" t="s">
        <v>45</v>
      </c>
      <c r="U790" s="1" t="s">
        <v>1015</v>
      </c>
      <c r="V790" s="1" t="s">
        <v>46</v>
      </c>
      <c r="W790" s="1" t="s">
        <v>81</v>
      </c>
      <c r="X790" s="1" t="s">
        <v>1453</v>
      </c>
      <c r="Y790" s="1" t="s">
        <v>83</v>
      </c>
      <c r="Z790" s="1" t="s">
        <v>1405</v>
      </c>
      <c r="AA790" s="1" t="s">
        <v>51</v>
      </c>
      <c r="AB790" s="1" t="s">
        <v>1453</v>
      </c>
      <c r="AC790" s="1" t="s">
        <v>37</v>
      </c>
    </row>
    <row r="791" spans="1:29" hidden="1" x14ac:dyDescent="0.25">
      <c r="A791" s="1" t="s">
        <v>33</v>
      </c>
      <c r="B791" s="1" t="s">
        <v>34</v>
      </c>
      <c r="C791" s="2">
        <v>45107</v>
      </c>
      <c r="D791" s="1" t="s">
        <v>73</v>
      </c>
      <c r="E791" s="1" t="s">
        <v>74</v>
      </c>
      <c r="F791" s="1" t="s">
        <v>37</v>
      </c>
      <c r="G791" s="1" t="s">
        <v>1015</v>
      </c>
      <c r="H791" s="1" t="s">
        <v>34</v>
      </c>
      <c r="I791" s="3">
        <v>174374</v>
      </c>
      <c r="J791" s="3">
        <v>0</v>
      </c>
      <c r="K791" s="1" t="s">
        <v>40</v>
      </c>
      <c r="L791" s="1" t="s">
        <v>537</v>
      </c>
      <c r="M791" s="1" t="s">
        <v>538</v>
      </c>
      <c r="N791" s="1" t="s">
        <v>79</v>
      </c>
      <c r="O791" s="1" t="s">
        <v>80</v>
      </c>
      <c r="P791" s="1" t="s">
        <v>43</v>
      </c>
      <c r="Q791" s="1" t="s">
        <v>43</v>
      </c>
      <c r="R791" s="3">
        <v>0</v>
      </c>
      <c r="S791" s="1" t="s">
        <v>44</v>
      </c>
      <c r="T791" s="1" t="s">
        <v>45</v>
      </c>
      <c r="U791" s="1" t="s">
        <v>1015</v>
      </c>
      <c r="V791" s="1" t="s">
        <v>46</v>
      </c>
      <c r="W791" s="1" t="s">
        <v>81</v>
      </c>
      <c r="X791" s="1" t="s">
        <v>1453</v>
      </c>
      <c r="Y791" s="1" t="s">
        <v>83</v>
      </c>
      <c r="Z791" s="1" t="s">
        <v>1405</v>
      </c>
      <c r="AA791" s="1" t="s">
        <v>51</v>
      </c>
      <c r="AB791" s="1" t="s">
        <v>1453</v>
      </c>
      <c r="AC791" s="1" t="s">
        <v>37</v>
      </c>
    </row>
    <row r="792" spans="1:29" hidden="1" x14ac:dyDescent="0.25">
      <c r="A792" s="1" t="s">
        <v>33</v>
      </c>
      <c r="B792" s="1" t="s">
        <v>34</v>
      </c>
      <c r="C792" s="2">
        <v>45107</v>
      </c>
      <c r="D792" s="1" t="s">
        <v>73</v>
      </c>
      <c r="E792" s="1" t="s">
        <v>74</v>
      </c>
      <c r="F792" s="1" t="s">
        <v>37</v>
      </c>
      <c r="G792" s="1" t="s">
        <v>1015</v>
      </c>
      <c r="H792" s="1" t="s">
        <v>34</v>
      </c>
      <c r="I792" s="3">
        <v>502667</v>
      </c>
      <c r="J792" s="3">
        <v>0</v>
      </c>
      <c r="K792" s="1" t="s">
        <v>40</v>
      </c>
      <c r="L792" s="1" t="s">
        <v>125</v>
      </c>
      <c r="M792" s="1" t="s">
        <v>126</v>
      </c>
      <c r="N792" s="1" t="s">
        <v>79</v>
      </c>
      <c r="O792" s="1" t="s">
        <v>80</v>
      </c>
      <c r="P792" s="1" t="s">
        <v>43</v>
      </c>
      <c r="Q792" s="1" t="s">
        <v>43</v>
      </c>
      <c r="R792" s="3">
        <v>0</v>
      </c>
      <c r="S792" s="1" t="s">
        <v>44</v>
      </c>
      <c r="T792" s="1" t="s">
        <v>45</v>
      </c>
      <c r="U792" s="1" t="s">
        <v>1015</v>
      </c>
      <c r="V792" s="1" t="s">
        <v>46</v>
      </c>
      <c r="W792" s="1" t="s">
        <v>81</v>
      </c>
      <c r="X792" s="1" t="s">
        <v>1453</v>
      </c>
      <c r="Y792" s="1" t="s">
        <v>83</v>
      </c>
      <c r="Z792" s="1" t="s">
        <v>1405</v>
      </c>
      <c r="AA792" s="1" t="s">
        <v>51</v>
      </c>
      <c r="AB792" s="1" t="s">
        <v>1453</v>
      </c>
      <c r="AC792" s="1" t="s">
        <v>37</v>
      </c>
    </row>
    <row r="793" spans="1:29" hidden="1" x14ac:dyDescent="0.25">
      <c r="A793" s="1" t="s">
        <v>33</v>
      </c>
      <c r="B793" s="1" t="s">
        <v>34</v>
      </c>
      <c r="C793" s="2">
        <v>45107</v>
      </c>
      <c r="D793" s="1" t="s">
        <v>73</v>
      </c>
      <c r="E793" s="1" t="s">
        <v>74</v>
      </c>
      <c r="F793" s="1" t="s">
        <v>37</v>
      </c>
      <c r="G793" s="1" t="s">
        <v>1015</v>
      </c>
      <c r="H793" s="1" t="s">
        <v>34</v>
      </c>
      <c r="I793" s="3">
        <v>41342</v>
      </c>
      <c r="J793" s="3">
        <v>0</v>
      </c>
      <c r="K793" s="1" t="s">
        <v>40</v>
      </c>
      <c r="L793" s="1" t="s">
        <v>569</v>
      </c>
      <c r="M793" s="1" t="s">
        <v>570</v>
      </c>
      <c r="N793" s="1" t="s">
        <v>79</v>
      </c>
      <c r="O793" s="1" t="s">
        <v>80</v>
      </c>
      <c r="P793" s="1" t="s">
        <v>43</v>
      </c>
      <c r="Q793" s="1" t="s">
        <v>43</v>
      </c>
      <c r="R793" s="3">
        <v>0</v>
      </c>
      <c r="S793" s="1" t="s">
        <v>44</v>
      </c>
      <c r="T793" s="1" t="s">
        <v>45</v>
      </c>
      <c r="U793" s="1" t="s">
        <v>1015</v>
      </c>
      <c r="V793" s="1" t="s">
        <v>46</v>
      </c>
      <c r="W793" s="1" t="s">
        <v>81</v>
      </c>
      <c r="X793" s="1" t="s">
        <v>1453</v>
      </c>
      <c r="Y793" s="1" t="s">
        <v>83</v>
      </c>
      <c r="Z793" s="1" t="s">
        <v>1405</v>
      </c>
      <c r="AA793" s="1" t="s">
        <v>51</v>
      </c>
      <c r="AB793" s="1" t="s">
        <v>1453</v>
      </c>
      <c r="AC793" s="1" t="s">
        <v>37</v>
      </c>
    </row>
    <row r="794" spans="1:29" hidden="1" x14ac:dyDescent="0.25">
      <c r="A794" s="1" t="s">
        <v>33</v>
      </c>
      <c r="B794" s="1" t="s">
        <v>34</v>
      </c>
      <c r="C794" s="2">
        <v>45107</v>
      </c>
      <c r="D794" s="1" t="s">
        <v>73</v>
      </c>
      <c r="E794" s="1" t="s">
        <v>74</v>
      </c>
      <c r="F794" s="1" t="s">
        <v>37</v>
      </c>
      <c r="G794" s="1" t="s">
        <v>1015</v>
      </c>
      <c r="H794" s="1" t="s">
        <v>34</v>
      </c>
      <c r="I794" s="3">
        <v>232001</v>
      </c>
      <c r="J794" s="3">
        <v>0</v>
      </c>
      <c r="K794" s="1" t="s">
        <v>40</v>
      </c>
      <c r="L794" s="1" t="s">
        <v>601</v>
      </c>
      <c r="M794" s="1" t="s">
        <v>602</v>
      </c>
      <c r="N794" s="1" t="s">
        <v>79</v>
      </c>
      <c r="O794" s="1" t="s">
        <v>80</v>
      </c>
      <c r="P794" s="1" t="s">
        <v>43</v>
      </c>
      <c r="Q794" s="1" t="s">
        <v>43</v>
      </c>
      <c r="R794" s="3">
        <v>0</v>
      </c>
      <c r="S794" s="1" t="s">
        <v>44</v>
      </c>
      <c r="T794" s="1" t="s">
        <v>45</v>
      </c>
      <c r="U794" s="1" t="s">
        <v>1015</v>
      </c>
      <c r="V794" s="1" t="s">
        <v>46</v>
      </c>
      <c r="W794" s="1" t="s">
        <v>81</v>
      </c>
      <c r="X794" s="1" t="s">
        <v>1453</v>
      </c>
      <c r="Y794" s="1" t="s">
        <v>83</v>
      </c>
      <c r="Z794" s="1" t="s">
        <v>1405</v>
      </c>
      <c r="AA794" s="1" t="s">
        <v>51</v>
      </c>
      <c r="AB794" s="1" t="s">
        <v>1453</v>
      </c>
      <c r="AC794" s="1" t="s">
        <v>37</v>
      </c>
    </row>
    <row r="795" spans="1:29" hidden="1" x14ac:dyDescent="0.25">
      <c r="A795" s="1" t="s">
        <v>33</v>
      </c>
      <c r="B795" s="1" t="s">
        <v>34</v>
      </c>
      <c r="C795" s="2">
        <v>45107</v>
      </c>
      <c r="D795" s="1" t="s">
        <v>73</v>
      </c>
      <c r="E795" s="1" t="s">
        <v>74</v>
      </c>
      <c r="F795" s="1" t="s">
        <v>37</v>
      </c>
      <c r="G795" s="1" t="s">
        <v>1015</v>
      </c>
      <c r="H795" s="1" t="s">
        <v>34</v>
      </c>
      <c r="I795" s="3">
        <v>580000</v>
      </c>
      <c r="J795" s="3">
        <v>0</v>
      </c>
      <c r="K795" s="1" t="s">
        <v>40</v>
      </c>
      <c r="L795" s="1" t="s">
        <v>649</v>
      </c>
      <c r="M795" s="1" t="s">
        <v>650</v>
      </c>
      <c r="N795" s="1" t="s">
        <v>79</v>
      </c>
      <c r="O795" s="1" t="s">
        <v>80</v>
      </c>
      <c r="P795" s="1" t="s">
        <v>43</v>
      </c>
      <c r="Q795" s="1" t="s">
        <v>43</v>
      </c>
      <c r="R795" s="3">
        <v>0</v>
      </c>
      <c r="S795" s="1" t="s">
        <v>44</v>
      </c>
      <c r="T795" s="1" t="s">
        <v>45</v>
      </c>
      <c r="U795" s="1" t="s">
        <v>1015</v>
      </c>
      <c r="V795" s="1" t="s">
        <v>46</v>
      </c>
      <c r="W795" s="1" t="s">
        <v>81</v>
      </c>
      <c r="X795" s="1" t="s">
        <v>1453</v>
      </c>
      <c r="Y795" s="1" t="s">
        <v>83</v>
      </c>
      <c r="Z795" s="1" t="s">
        <v>1405</v>
      </c>
      <c r="AA795" s="1" t="s">
        <v>51</v>
      </c>
      <c r="AB795" s="1" t="s">
        <v>1453</v>
      </c>
      <c r="AC795" s="1" t="s">
        <v>37</v>
      </c>
    </row>
    <row r="796" spans="1:29" hidden="1" x14ac:dyDescent="0.25">
      <c r="A796" s="1" t="s">
        <v>33</v>
      </c>
      <c r="B796" s="1" t="s">
        <v>34</v>
      </c>
      <c r="C796" s="2">
        <v>45107</v>
      </c>
      <c r="D796" s="1" t="s">
        <v>73</v>
      </c>
      <c r="E796" s="1" t="s">
        <v>74</v>
      </c>
      <c r="F796" s="1" t="s">
        <v>37</v>
      </c>
      <c r="G796" s="1" t="s">
        <v>1015</v>
      </c>
      <c r="H796" s="1" t="s">
        <v>34</v>
      </c>
      <c r="I796" s="3">
        <v>55863</v>
      </c>
      <c r="J796" s="3">
        <v>0</v>
      </c>
      <c r="K796" s="1" t="s">
        <v>40</v>
      </c>
      <c r="L796" s="1" t="s">
        <v>109</v>
      </c>
      <c r="M796" s="1" t="s">
        <v>110</v>
      </c>
      <c r="N796" s="1" t="s">
        <v>79</v>
      </c>
      <c r="O796" s="1" t="s">
        <v>80</v>
      </c>
      <c r="P796" s="1" t="s">
        <v>43</v>
      </c>
      <c r="Q796" s="1" t="s">
        <v>43</v>
      </c>
      <c r="R796" s="3">
        <v>0</v>
      </c>
      <c r="S796" s="1" t="s">
        <v>44</v>
      </c>
      <c r="T796" s="1" t="s">
        <v>45</v>
      </c>
      <c r="U796" s="1" t="s">
        <v>1015</v>
      </c>
      <c r="V796" s="1" t="s">
        <v>46</v>
      </c>
      <c r="W796" s="1" t="s">
        <v>81</v>
      </c>
      <c r="X796" s="1" t="s">
        <v>1453</v>
      </c>
      <c r="Y796" s="1" t="s">
        <v>83</v>
      </c>
      <c r="Z796" s="1" t="s">
        <v>1405</v>
      </c>
      <c r="AA796" s="1" t="s">
        <v>51</v>
      </c>
      <c r="AB796" s="1" t="s">
        <v>1453</v>
      </c>
      <c r="AC796" s="1" t="s">
        <v>37</v>
      </c>
    </row>
    <row r="797" spans="1:29" hidden="1" x14ac:dyDescent="0.25">
      <c r="A797" s="1" t="s">
        <v>33</v>
      </c>
      <c r="B797" s="1" t="s">
        <v>34</v>
      </c>
      <c r="C797" s="2">
        <v>45107</v>
      </c>
      <c r="D797" s="1" t="s">
        <v>73</v>
      </c>
      <c r="E797" s="1" t="s">
        <v>74</v>
      </c>
      <c r="F797" s="1" t="s">
        <v>37</v>
      </c>
      <c r="G797" s="1" t="s">
        <v>1015</v>
      </c>
      <c r="H797" s="1" t="s">
        <v>34</v>
      </c>
      <c r="I797" s="3">
        <v>350955</v>
      </c>
      <c r="J797" s="3">
        <v>0</v>
      </c>
      <c r="K797" s="1" t="s">
        <v>40</v>
      </c>
      <c r="L797" s="1" t="s">
        <v>614</v>
      </c>
      <c r="M797" s="1" t="s">
        <v>615</v>
      </c>
      <c r="N797" s="1" t="s">
        <v>79</v>
      </c>
      <c r="O797" s="1" t="s">
        <v>80</v>
      </c>
      <c r="P797" s="1" t="s">
        <v>43</v>
      </c>
      <c r="Q797" s="1" t="s">
        <v>43</v>
      </c>
      <c r="R797" s="3">
        <v>0</v>
      </c>
      <c r="S797" s="1" t="s">
        <v>44</v>
      </c>
      <c r="T797" s="1" t="s">
        <v>45</v>
      </c>
      <c r="U797" s="1" t="s">
        <v>1015</v>
      </c>
      <c r="V797" s="1" t="s">
        <v>46</v>
      </c>
      <c r="W797" s="1" t="s">
        <v>81</v>
      </c>
      <c r="X797" s="1" t="s">
        <v>1453</v>
      </c>
      <c r="Y797" s="1" t="s">
        <v>83</v>
      </c>
      <c r="Z797" s="1" t="s">
        <v>1405</v>
      </c>
      <c r="AA797" s="1" t="s">
        <v>51</v>
      </c>
      <c r="AB797" s="1" t="s">
        <v>1453</v>
      </c>
      <c r="AC797" s="1" t="s">
        <v>37</v>
      </c>
    </row>
    <row r="798" spans="1:29" hidden="1" x14ac:dyDescent="0.25">
      <c r="A798" s="1" t="s">
        <v>33</v>
      </c>
      <c r="B798" s="1" t="s">
        <v>34</v>
      </c>
      <c r="C798" s="2">
        <v>45107</v>
      </c>
      <c r="D798" s="1" t="s">
        <v>73</v>
      </c>
      <c r="E798" s="1" t="s">
        <v>74</v>
      </c>
      <c r="F798" s="1" t="s">
        <v>37</v>
      </c>
      <c r="G798" s="1" t="s">
        <v>1015</v>
      </c>
      <c r="H798" s="1" t="s">
        <v>34</v>
      </c>
      <c r="I798" s="3">
        <v>196924</v>
      </c>
      <c r="J798" s="3">
        <v>0</v>
      </c>
      <c r="K798" s="1" t="s">
        <v>40</v>
      </c>
      <c r="L798" s="1" t="s">
        <v>220</v>
      </c>
      <c r="M798" s="1" t="s">
        <v>221</v>
      </c>
      <c r="N798" s="1" t="s">
        <v>79</v>
      </c>
      <c r="O798" s="1" t="s">
        <v>80</v>
      </c>
      <c r="P798" s="1" t="s">
        <v>43</v>
      </c>
      <c r="Q798" s="1" t="s">
        <v>43</v>
      </c>
      <c r="R798" s="3">
        <v>0</v>
      </c>
      <c r="S798" s="1" t="s">
        <v>44</v>
      </c>
      <c r="T798" s="1" t="s">
        <v>45</v>
      </c>
      <c r="U798" s="1" t="s">
        <v>1015</v>
      </c>
      <c r="V798" s="1" t="s">
        <v>46</v>
      </c>
      <c r="W798" s="1" t="s">
        <v>81</v>
      </c>
      <c r="X798" s="1" t="s">
        <v>1453</v>
      </c>
      <c r="Y798" s="1" t="s">
        <v>83</v>
      </c>
      <c r="Z798" s="1" t="s">
        <v>1405</v>
      </c>
      <c r="AA798" s="1" t="s">
        <v>51</v>
      </c>
      <c r="AB798" s="1" t="s">
        <v>1453</v>
      </c>
      <c r="AC798" s="1" t="s">
        <v>37</v>
      </c>
    </row>
    <row r="799" spans="1:29" hidden="1" x14ac:dyDescent="0.25">
      <c r="A799" s="1" t="s">
        <v>33</v>
      </c>
      <c r="B799" s="1" t="s">
        <v>34</v>
      </c>
      <c r="C799" s="2">
        <v>45107</v>
      </c>
      <c r="D799" s="1" t="s">
        <v>73</v>
      </c>
      <c r="E799" s="1" t="s">
        <v>74</v>
      </c>
      <c r="F799" s="1" t="s">
        <v>37</v>
      </c>
      <c r="G799" s="1" t="s">
        <v>1015</v>
      </c>
      <c r="H799" s="1" t="s">
        <v>34</v>
      </c>
      <c r="I799" s="3">
        <v>2941120</v>
      </c>
      <c r="J799" s="3">
        <v>0</v>
      </c>
      <c r="K799" s="1" t="s">
        <v>40</v>
      </c>
      <c r="L799" s="1" t="s">
        <v>1455</v>
      </c>
      <c r="M799" s="1" t="s">
        <v>1456</v>
      </c>
      <c r="N799" s="1" t="s">
        <v>1457</v>
      </c>
      <c r="O799" s="1" t="s">
        <v>1458</v>
      </c>
      <c r="P799" s="1" t="s">
        <v>43</v>
      </c>
      <c r="Q799" s="1" t="s">
        <v>43</v>
      </c>
      <c r="R799" s="3">
        <v>0</v>
      </c>
      <c r="S799" s="1" t="s">
        <v>44</v>
      </c>
      <c r="T799" s="1" t="s">
        <v>45</v>
      </c>
      <c r="U799" s="1" t="s">
        <v>1015</v>
      </c>
      <c r="V799" s="1" t="s">
        <v>46</v>
      </c>
      <c r="W799" s="1" t="s">
        <v>81</v>
      </c>
      <c r="X799" s="1" t="s">
        <v>1453</v>
      </c>
      <c r="Y799" s="1" t="s">
        <v>83</v>
      </c>
      <c r="Z799" s="1" t="s">
        <v>1405</v>
      </c>
      <c r="AA799" s="1" t="s">
        <v>51</v>
      </c>
      <c r="AB799" s="1" t="s">
        <v>1453</v>
      </c>
      <c r="AC799" s="1" t="s">
        <v>37</v>
      </c>
    </row>
    <row r="800" spans="1:29" hidden="1" x14ac:dyDescent="0.25">
      <c r="A800" s="1" t="s">
        <v>33</v>
      </c>
      <c r="B800" s="1" t="s">
        <v>34</v>
      </c>
      <c r="C800" s="2">
        <v>45120</v>
      </c>
      <c r="D800" s="1" t="s">
        <v>35</v>
      </c>
      <c r="E800" s="1" t="s">
        <v>36</v>
      </c>
      <c r="F800" s="1" t="s">
        <v>37</v>
      </c>
      <c r="G800" s="1" t="s">
        <v>1461</v>
      </c>
      <c r="H800" s="1" t="s">
        <v>1462</v>
      </c>
      <c r="I800" s="3">
        <v>0</v>
      </c>
      <c r="J800" s="3">
        <v>148811</v>
      </c>
      <c r="K800" s="1" t="s">
        <v>40</v>
      </c>
      <c r="L800" s="1" t="s">
        <v>1454</v>
      </c>
      <c r="M800" s="1" t="s">
        <v>828</v>
      </c>
      <c r="N800" s="1" t="s">
        <v>37</v>
      </c>
      <c r="O800" s="1" t="s">
        <v>43</v>
      </c>
      <c r="P800" s="1" t="s">
        <v>43</v>
      </c>
      <c r="Q800" s="1" t="s">
        <v>43</v>
      </c>
      <c r="R800" s="3">
        <v>0</v>
      </c>
      <c r="S800" s="1" t="s">
        <v>44</v>
      </c>
      <c r="T800" s="1" t="s">
        <v>45</v>
      </c>
      <c r="U800" s="1" t="s">
        <v>1461</v>
      </c>
      <c r="V800" s="1" t="s">
        <v>46</v>
      </c>
      <c r="W800" s="1" t="s">
        <v>47</v>
      </c>
      <c r="X800" s="1" t="s">
        <v>1463</v>
      </c>
      <c r="Y800" s="1" t="s">
        <v>49</v>
      </c>
      <c r="Z800" s="1" t="s">
        <v>1440</v>
      </c>
      <c r="AA800" s="1" t="s">
        <v>51</v>
      </c>
      <c r="AB800" s="1" t="s">
        <v>1463</v>
      </c>
      <c r="AC800" s="1" t="s">
        <v>37</v>
      </c>
    </row>
    <row r="801" spans="1:29" hidden="1" x14ac:dyDescent="0.25">
      <c r="A801" s="1" t="s">
        <v>33</v>
      </c>
      <c r="B801" s="1" t="s">
        <v>34</v>
      </c>
      <c r="C801" s="2">
        <v>45120</v>
      </c>
      <c r="D801" s="1" t="s">
        <v>35</v>
      </c>
      <c r="E801" s="1" t="s">
        <v>36</v>
      </c>
      <c r="F801" s="1" t="s">
        <v>37</v>
      </c>
      <c r="G801" s="1" t="s">
        <v>1461</v>
      </c>
      <c r="H801" s="1" t="s">
        <v>363</v>
      </c>
      <c r="I801" s="3">
        <v>0</v>
      </c>
      <c r="J801" s="3">
        <v>309336</v>
      </c>
      <c r="K801" s="1" t="s">
        <v>40</v>
      </c>
      <c r="L801" s="1" t="s">
        <v>152</v>
      </c>
      <c r="M801" s="1" t="s">
        <v>153</v>
      </c>
      <c r="N801" s="1" t="s">
        <v>37</v>
      </c>
      <c r="O801" s="1" t="s">
        <v>43</v>
      </c>
      <c r="P801" s="1" t="s">
        <v>43</v>
      </c>
      <c r="Q801" s="1" t="s">
        <v>43</v>
      </c>
      <c r="R801" s="3">
        <v>0</v>
      </c>
      <c r="S801" s="1" t="s">
        <v>44</v>
      </c>
      <c r="T801" s="1" t="s">
        <v>45</v>
      </c>
      <c r="U801" s="1" t="s">
        <v>1461</v>
      </c>
      <c r="V801" s="1" t="s">
        <v>46</v>
      </c>
      <c r="W801" s="1" t="s">
        <v>47</v>
      </c>
      <c r="X801" s="1" t="s">
        <v>1463</v>
      </c>
      <c r="Y801" s="1" t="s">
        <v>49</v>
      </c>
      <c r="Z801" s="1" t="s">
        <v>1440</v>
      </c>
      <c r="AA801" s="1" t="s">
        <v>51</v>
      </c>
      <c r="AB801" s="1" t="s">
        <v>1463</v>
      </c>
      <c r="AC801" s="1" t="s">
        <v>37</v>
      </c>
    </row>
    <row r="802" spans="1:29" hidden="1" x14ac:dyDescent="0.25">
      <c r="A802" s="1" t="s">
        <v>33</v>
      </c>
      <c r="B802" s="1" t="s">
        <v>34</v>
      </c>
      <c r="C802" s="2">
        <v>45120</v>
      </c>
      <c r="D802" s="1" t="s">
        <v>35</v>
      </c>
      <c r="E802" s="1" t="s">
        <v>36</v>
      </c>
      <c r="F802" s="1" t="s">
        <v>37</v>
      </c>
      <c r="G802" s="1" t="s">
        <v>1461</v>
      </c>
      <c r="H802" s="1" t="s">
        <v>363</v>
      </c>
      <c r="I802" s="3">
        <v>0</v>
      </c>
      <c r="J802" s="3">
        <v>1082667</v>
      </c>
      <c r="K802" s="1" t="s">
        <v>40</v>
      </c>
      <c r="L802" s="1" t="s">
        <v>113</v>
      </c>
      <c r="M802" s="1" t="s">
        <v>114</v>
      </c>
      <c r="N802" s="1" t="s">
        <v>37</v>
      </c>
      <c r="O802" s="1" t="s">
        <v>43</v>
      </c>
      <c r="P802" s="1" t="s">
        <v>43</v>
      </c>
      <c r="Q802" s="1" t="s">
        <v>43</v>
      </c>
      <c r="R802" s="3">
        <v>0</v>
      </c>
      <c r="S802" s="1" t="s">
        <v>44</v>
      </c>
      <c r="T802" s="1" t="s">
        <v>45</v>
      </c>
      <c r="U802" s="1" t="s">
        <v>1461</v>
      </c>
      <c r="V802" s="1" t="s">
        <v>46</v>
      </c>
      <c r="W802" s="1" t="s">
        <v>47</v>
      </c>
      <c r="X802" s="1" t="s">
        <v>1463</v>
      </c>
      <c r="Y802" s="1" t="s">
        <v>49</v>
      </c>
      <c r="Z802" s="1" t="s">
        <v>1440</v>
      </c>
      <c r="AA802" s="1" t="s">
        <v>51</v>
      </c>
      <c r="AB802" s="1" t="s">
        <v>1463</v>
      </c>
      <c r="AC802" s="1" t="s">
        <v>37</v>
      </c>
    </row>
    <row r="803" spans="1:29" hidden="1" x14ac:dyDescent="0.25">
      <c r="A803" s="1" t="s">
        <v>33</v>
      </c>
      <c r="B803" s="1" t="s">
        <v>34</v>
      </c>
      <c r="C803" s="2">
        <v>45120</v>
      </c>
      <c r="D803" s="1" t="s">
        <v>35</v>
      </c>
      <c r="E803" s="1" t="s">
        <v>36</v>
      </c>
      <c r="F803" s="1" t="s">
        <v>37</v>
      </c>
      <c r="G803" s="1" t="s">
        <v>1461</v>
      </c>
      <c r="H803" s="1" t="s">
        <v>363</v>
      </c>
      <c r="I803" s="3">
        <v>0</v>
      </c>
      <c r="J803" s="3">
        <v>43802</v>
      </c>
      <c r="K803" s="1" t="s">
        <v>40</v>
      </c>
      <c r="L803" s="1" t="s">
        <v>482</v>
      </c>
      <c r="M803" s="1" t="s">
        <v>483</v>
      </c>
      <c r="N803" s="1" t="s">
        <v>37</v>
      </c>
      <c r="O803" s="1" t="s">
        <v>43</v>
      </c>
      <c r="P803" s="1" t="s">
        <v>43</v>
      </c>
      <c r="Q803" s="1" t="s">
        <v>43</v>
      </c>
      <c r="R803" s="3">
        <v>0</v>
      </c>
      <c r="S803" s="1" t="s">
        <v>44</v>
      </c>
      <c r="T803" s="1" t="s">
        <v>45</v>
      </c>
      <c r="U803" s="1" t="s">
        <v>1461</v>
      </c>
      <c r="V803" s="1" t="s">
        <v>46</v>
      </c>
      <c r="W803" s="1" t="s">
        <v>47</v>
      </c>
      <c r="X803" s="1" t="s">
        <v>1463</v>
      </c>
      <c r="Y803" s="1" t="s">
        <v>49</v>
      </c>
      <c r="Z803" s="1" t="s">
        <v>1440</v>
      </c>
      <c r="AA803" s="1" t="s">
        <v>51</v>
      </c>
      <c r="AB803" s="1" t="s">
        <v>1463</v>
      </c>
      <c r="AC803" s="1" t="s">
        <v>37</v>
      </c>
    </row>
    <row r="804" spans="1:29" hidden="1" x14ac:dyDescent="0.25">
      <c r="A804" s="1" t="s">
        <v>33</v>
      </c>
      <c r="B804" s="1" t="s">
        <v>34</v>
      </c>
      <c r="C804" s="2">
        <v>45120</v>
      </c>
      <c r="D804" s="1" t="s">
        <v>35</v>
      </c>
      <c r="E804" s="1" t="s">
        <v>36</v>
      </c>
      <c r="F804" s="1" t="s">
        <v>37</v>
      </c>
      <c r="G804" s="1" t="s">
        <v>1461</v>
      </c>
      <c r="H804" s="1" t="s">
        <v>363</v>
      </c>
      <c r="I804" s="3">
        <v>0</v>
      </c>
      <c r="J804" s="3">
        <v>38667</v>
      </c>
      <c r="K804" s="1" t="s">
        <v>40</v>
      </c>
      <c r="L804" s="1" t="s">
        <v>168</v>
      </c>
      <c r="M804" s="1" t="s">
        <v>169</v>
      </c>
      <c r="N804" s="1" t="s">
        <v>37</v>
      </c>
      <c r="O804" s="1" t="s">
        <v>43</v>
      </c>
      <c r="P804" s="1" t="s">
        <v>43</v>
      </c>
      <c r="Q804" s="1" t="s">
        <v>43</v>
      </c>
      <c r="R804" s="3">
        <v>0</v>
      </c>
      <c r="S804" s="1" t="s">
        <v>44</v>
      </c>
      <c r="T804" s="1" t="s">
        <v>45</v>
      </c>
      <c r="U804" s="1" t="s">
        <v>1461</v>
      </c>
      <c r="V804" s="1" t="s">
        <v>46</v>
      </c>
      <c r="W804" s="1" t="s">
        <v>47</v>
      </c>
      <c r="X804" s="1" t="s">
        <v>1463</v>
      </c>
      <c r="Y804" s="1" t="s">
        <v>49</v>
      </c>
      <c r="Z804" s="1" t="s">
        <v>1440</v>
      </c>
      <c r="AA804" s="1" t="s">
        <v>51</v>
      </c>
      <c r="AB804" s="1" t="s">
        <v>1463</v>
      </c>
      <c r="AC804" s="1" t="s">
        <v>37</v>
      </c>
    </row>
    <row r="805" spans="1:29" hidden="1" x14ac:dyDescent="0.25">
      <c r="A805" s="1" t="s">
        <v>33</v>
      </c>
      <c r="B805" s="1" t="s">
        <v>34</v>
      </c>
      <c r="C805" s="2">
        <v>45120</v>
      </c>
      <c r="D805" s="1" t="s">
        <v>35</v>
      </c>
      <c r="E805" s="1" t="s">
        <v>36</v>
      </c>
      <c r="F805" s="1" t="s">
        <v>37</v>
      </c>
      <c r="G805" s="1" t="s">
        <v>1461</v>
      </c>
      <c r="H805" s="1" t="s">
        <v>363</v>
      </c>
      <c r="I805" s="3">
        <v>0</v>
      </c>
      <c r="J805" s="3">
        <v>496038</v>
      </c>
      <c r="K805" s="1" t="s">
        <v>40</v>
      </c>
      <c r="L805" s="1" t="s">
        <v>1454</v>
      </c>
      <c r="M805" s="1" t="s">
        <v>828</v>
      </c>
      <c r="N805" s="1" t="s">
        <v>37</v>
      </c>
      <c r="O805" s="1" t="s">
        <v>43</v>
      </c>
      <c r="P805" s="1" t="s">
        <v>43</v>
      </c>
      <c r="Q805" s="1" t="s">
        <v>43</v>
      </c>
      <c r="R805" s="3">
        <v>0</v>
      </c>
      <c r="S805" s="1" t="s">
        <v>44</v>
      </c>
      <c r="T805" s="1" t="s">
        <v>45</v>
      </c>
      <c r="U805" s="1" t="s">
        <v>1461</v>
      </c>
      <c r="V805" s="1" t="s">
        <v>46</v>
      </c>
      <c r="W805" s="1" t="s">
        <v>47</v>
      </c>
      <c r="X805" s="1" t="s">
        <v>1463</v>
      </c>
      <c r="Y805" s="1" t="s">
        <v>49</v>
      </c>
      <c r="Z805" s="1" t="s">
        <v>1440</v>
      </c>
      <c r="AA805" s="1" t="s">
        <v>51</v>
      </c>
      <c r="AB805" s="1" t="s">
        <v>1463</v>
      </c>
      <c r="AC805" s="1" t="s">
        <v>37</v>
      </c>
    </row>
    <row r="806" spans="1:29" hidden="1" x14ac:dyDescent="0.25">
      <c r="A806" s="1" t="s">
        <v>33</v>
      </c>
      <c r="B806" s="1" t="s">
        <v>34</v>
      </c>
      <c r="C806" s="2">
        <v>45121</v>
      </c>
      <c r="D806" s="1" t="s">
        <v>35</v>
      </c>
      <c r="E806" s="1" t="s">
        <v>36</v>
      </c>
      <c r="F806" s="1" t="s">
        <v>37</v>
      </c>
      <c r="G806" s="1" t="s">
        <v>1464</v>
      </c>
      <c r="H806" s="1" t="s">
        <v>1465</v>
      </c>
      <c r="I806" s="3">
        <v>0</v>
      </c>
      <c r="J806" s="3">
        <v>270667</v>
      </c>
      <c r="K806" s="1" t="s">
        <v>40</v>
      </c>
      <c r="L806" s="1" t="s">
        <v>601</v>
      </c>
      <c r="M806" s="1" t="s">
        <v>602</v>
      </c>
      <c r="N806" s="1" t="s">
        <v>37</v>
      </c>
      <c r="O806" s="1" t="s">
        <v>43</v>
      </c>
      <c r="P806" s="1" t="s">
        <v>43</v>
      </c>
      <c r="Q806" s="1" t="s">
        <v>43</v>
      </c>
      <c r="R806" s="3">
        <v>0</v>
      </c>
      <c r="S806" s="1" t="s">
        <v>44</v>
      </c>
      <c r="T806" s="1" t="s">
        <v>45</v>
      </c>
      <c r="U806" s="1" t="s">
        <v>1464</v>
      </c>
      <c r="V806" s="1" t="s">
        <v>46</v>
      </c>
      <c r="W806" s="1" t="s">
        <v>47</v>
      </c>
      <c r="X806" s="1" t="s">
        <v>1466</v>
      </c>
      <c r="Y806" s="1" t="s">
        <v>49</v>
      </c>
      <c r="Z806" s="1" t="s">
        <v>1440</v>
      </c>
      <c r="AA806" s="1" t="s">
        <v>51</v>
      </c>
      <c r="AB806" s="1" t="s">
        <v>1466</v>
      </c>
      <c r="AC806" s="1" t="s">
        <v>37</v>
      </c>
    </row>
    <row r="807" spans="1:29" hidden="1" x14ac:dyDescent="0.25">
      <c r="A807" s="1" t="s">
        <v>33</v>
      </c>
      <c r="B807" s="1" t="s">
        <v>34</v>
      </c>
      <c r="C807" s="2">
        <v>45121</v>
      </c>
      <c r="D807" s="1" t="s">
        <v>35</v>
      </c>
      <c r="E807" s="1" t="s">
        <v>36</v>
      </c>
      <c r="F807" s="1" t="s">
        <v>37</v>
      </c>
      <c r="G807" s="1" t="s">
        <v>1464</v>
      </c>
      <c r="H807" s="1" t="s">
        <v>1465</v>
      </c>
      <c r="I807" s="3">
        <v>0</v>
      </c>
      <c r="J807" s="3">
        <v>38667</v>
      </c>
      <c r="K807" s="1" t="s">
        <v>40</v>
      </c>
      <c r="L807" s="1" t="s">
        <v>777</v>
      </c>
      <c r="M807" s="1" t="s">
        <v>778</v>
      </c>
      <c r="N807" s="1" t="s">
        <v>37</v>
      </c>
      <c r="O807" s="1" t="s">
        <v>43</v>
      </c>
      <c r="P807" s="1" t="s">
        <v>43</v>
      </c>
      <c r="Q807" s="1" t="s">
        <v>43</v>
      </c>
      <c r="R807" s="3">
        <v>0</v>
      </c>
      <c r="S807" s="1" t="s">
        <v>44</v>
      </c>
      <c r="T807" s="1" t="s">
        <v>45</v>
      </c>
      <c r="U807" s="1" t="s">
        <v>1464</v>
      </c>
      <c r="V807" s="1" t="s">
        <v>46</v>
      </c>
      <c r="W807" s="1" t="s">
        <v>47</v>
      </c>
      <c r="X807" s="1" t="s">
        <v>1466</v>
      </c>
      <c r="Y807" s="1" t="s">
        <v>49</v>
      </c>
      <c r="Z807" s="1" t="s">
        <v>1440</v>
      </c>
      <c r="AA807" s="1" t="s">
        <v>51</v>
      </c>
      <c r="AB807" s="1" t="s">
        <v>1466</v>
      </c>
      <c r="AC807" s="1" t="s">
        <v>37</v>
      </c>
    </row>
    <row r="808" spans="1:29" hidden="1" x14ac:dyDescent="0.25">
      <c r="A808" s="1" t="s">
        <v>33</v>
      </c>
      <c r="B808" s="1" t="s">
        <v>34</v>
      </c>
      <c r="C808" s="2">
        <v>45121</v>
      </c>
      <c r="D808" s="1" t="s">
        <v>35</v>
      </c>
      <c r="E808" s="1" t="s">
        <v>36</v>
      </c>
      <c r="F808" s="1" t="s">
        <v>37</v>
      </c>
      <c r="G808" s="1" t="s">
        <v>1464</v>
      </c>
      <c r="H808" s="1" t="s">
        <v>1465</v>
      </c>
      <c r="I808" s="3">
        <v>0</v>
      </c>
      <c r="J808" s="3">
        <v>193333</v>
      </c>
      <c r="K808" s="1" t="s">
        <v>40</v>
      </c>
      <c r="L808" s="1" t="s">
        <v>786</v>
      </c>
      <c r="M808" s="1" t="s">
        <v>787</v>
      </c>
      <c r="N808" s="1" t="s">
        <v>37</v>
      </c>
      <c r="O808" s="1" t="s">
        <v>43</v>
      </c>
      <c r="P808" s="1" t="s">
        <v>43</v>
      </c>
      <c r="Q808" s="1" t="s">
        <v>43</v>
      </c>
      <c r="R808" s="3">
        <v>0</v>
      </c>
      <c r="S808" s="1" t="s">
        <v>44</v>
      </c>
      <c r="T808" s="1" t="s">
        <v>45</v>
      </c>
      <c r="U808" s="1" t="s">
        <v>1464</v>
      </c>
      <c r="V808" s="1" t="s">
        <v>46</v>
      </c>
      <c r="W808" s="1" t="s">
        <v>47</v>
      </c>
      <c r="X808" s="1" t="s">
        <v>1466</v>
      </c>
      <c r="Y808" s="1" t="s">
        <v>49</v>
      </c>
      <c r="Z808" s="1" t="s">
        <v>1440</v>
      </c>
      <c r="AA808" s="1" t="s">
        <v>51</v>
      </c>
      <c r="AB808" s="1" t="s">
        <v>1466</v>
      </c>
      <c r="AC808" s="1" t="s">
        <v>37</v>
      </c>
    </row>
    <row r="809" spans="1:29" hidden="1" x14ac:dyDescent="0.25">
      <c r="A809" s="1" t="s">
        <v>33</v>
      </c>
      <c r="B809" s="1" t="s">
        <v>34</v>
      </c>
      <c r="C809" s="2">
        <v>45121</v>
      </c>
      <c r="D809" s="1" t="s">
        <v>35</v>
      </c>
      <c r="E809" s="1" t="s">
        <v>36</v>
      </c>
      <c r="F809" s="1" t="s">
        <v>37</v>
      </c>
      <c r="G809" s="1" t="s">
        <v>1467</v>
      </c>
      <c r="H809" s="1" t="s">
        <v>1468</v>
      </c>
      <c r="I809" s="3">
        <v>0</v>
      </c>
      <c r="J809" s="3">
        <v>41449</v>
      </c>
      <c r="K809" s="1" t="s">
        <v>40</v>
      </c>
      <c r="L809" s="1" t="s">
        <v>476</v>
      </c>
      <c r="M809" s="1" t="s">
        <v>477</v>
      </c>
      <c r="N809" s="1" t="s">
        <v>37</v>
      </c>
      <c r="O809" s="1" t="s">
        <v>43</v>
      </c>
      <c r="P809" s="1" t="s">
        <v>43</v>
      </c>
      <c r="Q809" s="1" t="s">
        <v>43</v>
      </c>
      <c r="R809" s="3">
        <v>0</v>
      </c>
      <c r="S809" s="1" t="s">
        <v>44</v>
      </c>
      <c r="T809" s="1" t="s">
        <v>45</v>
      </c>
      <c r="U809" s="1" t="s">
        <v>1467</v>
      </c>
      <c r="V809" s="1" t="s">
        <v>46</v>
      </c>
      <c r="W809" s="1" t="s">
        <v>47</v>
      </c>
      <c r="X809" s="1" t="s">
        <v>1469</v>
      </c>
      <c r="Y809" s="1" t="s">
        <v>49</v>
      </c>
      <c r="Z809" s="1" t="s">
        <v>1440</v>
      </c>
      <c r="AA809" s="1" t="s">
        <v>51</v>
      </c>
      <c r="AB809" s="1" t="s">
        <v>1469</v>
      </c>
      <c r="AC809" s="1" t="s">
        <v>37</v>
      </c>
    </row>
    <row r="810" spans="1:29" hidden="1" x14ac:dyDescent="0.25">
      <c r="A810" s="1" t="s">
        <v>33</v>
      </c>
      <c r="B810" s="1" t="s">
        <v>34</v>
      </c>
      <c r="C810" s="2">
        <v>45121</v>
      </c>
      <c r="D810" s="1" t="s">
        <v>35</v>
      </c>
      <c r="E810" s="1" t="s">
        <v>36</v>
      </c>
      <c r="F810" s="1" t="s">
        <v>37</v>
      </c>
      <c r="G810" s="1" t="s">
        <v>1467</v>
      </c>
      <c r="H810" s="1" t="s">
        <v>1468</v>
      </c>
      <c r="I810" s="3">
        <v>0</v>
      </c>
      <c r="J810" s="3">
        <v>77334</v>
      </c>
      <c r="K810" s="1" t="s">
        <v>40</v>
      </c>
      <c r="L810" s="1" t="s">
        <v>133</v>
      </c>
      <c r="M810" s="1" t="s">
        <v>134</v>
      </c>
      <c r="N810" s="1" t="s">
        <v>37</v>
      </c>
      <c r="O810" s="1" t="s">
        <v>43</v>
      </c>
      <c r="P810" s="1" t="s">
        <v>43</v>
      </c>
      <c r="Q810" s="1" t="s">
        <v>43</v>
      </c>
      <c r="R810" s="3">
        <v>0</v>
      </c>
      <c r="S810" s="1" t="s">
        <v>44</v>
      </c>
      <c r="T810" s="1" t="s">
        <v>45</v>
      </c>
      <c r="U810" s="1" t="s">
        <v>1467</v>
      </c>
      <c r="V810" s="1" t="s">
        <v>46</v>
      </c>
      <c r="W810" s="1" t="s">
        <v>47</v>
      </c>
      <c r="X810" s="1" t="s">
        <v>1469</v>
      </c>
      <c r="Y810" s="1" t="s">
        <v>49</v>
      </c>
      <c r="Z810" s="1" t="s">
        <v>1440</v>
      </c>
      <c r="AA810" s="1" t="s">
        <v>51</v>
      </c>
      <c r="AB810" s="1" t="s">
        <v>1469</v>
      </c>
      <c r="AC810" s="1" t="s">
        <v>37</v>
      </c>
    </row>
    <row r="811" spans="1:29" hidden="1" x14ac:dyDescent="0.25">
      <c r="A811" s="1" t="s">
        <v>33</v>
      </c>
      <c r="B811" s="1" t="s">
        <v>34</v>
      </c>
      <c r="C811" s="2">
        <v>45125</v>
      </c>
      <c r="D811" s="1" t="s">
        <v>35</v>
      </c>
      <c r="E811" s="1" t="s">
        <v>36</v>
      </c>
      <c r="F811" s="1" t="s">
        <v>37</v>
      </c>
      <c r="G811" s="1" t="s">
        <v>1470</v>
      </c>
      <c r="H811" s="1" t="s">
        <v>1471</v>
      </c>
      <c r="I811" s="3">
        <v>0</v>
      </c>
      <c r="J811" s="3">
        <v>502667</v>
      </c>
      <c r="K811" s="1" t="s">
        <v>40</v>
      </c>
      <c r="L811" s="1" t="s">
        <v>462</v>
      </c>
      <c r="M811" s="1" t="s">
        <v>463</v>
      </c>
      <c r="N811" s="1" t="s">
        <v>37</v>
      </c>
      <c r="O811" s="1" t="s">
        <v>43</v>
      </c>
      <c r="P811" s="1" t="s">
        <v>43</v>
      </c>
      <c r="Q811" s="1" t="s">
        <v>43</v>
      </c>
      <c r="R811" s="3">
        <v>0</v>
      </c>
      <c r="S811" s="1" t="s">
        <v>44</v>
      </c>
      <c r="T811" s="1" t="s">
        <v>45</v>
      </c>
      <c r="U811" s="1" t="s">
        <v>1470</v>
      </c>
      <c r="V811" s="1" t="s">
        <v>46</v>
      </c>
      <c r="W811" s="1" t="s">
        <v>47</v>
      </c>
      <c r="X811" s="1" t="s">
        <v>1472</v>
      </c>
      <c r="Y811" s="1" t="s">
        <v>49</v>
      </c>
      <c r="Z811" s="1" t="s">
        <v>1440</v>
      </c>
      <c r="AA811" s="1" t="s">
        <v>51</v>
      </c>
      <c r="AB811" s="1" t="s">
        <v>1472</v>
      </c>
      <c r="AC811" s="1" t="s">
        <v>37</v>
      </c>
    </row>
    <row r="812" spans="1:29" hidden="1" x14ac:dyDescent="0.25">
      <c r="A812" s="1" t="s">
        <v>33</v>
      </c>
      <c r="B812" s="1" t="s">
        <v>34</v>
      </c>
      <c r="C812" s="2">
        <v>45125</v>
      </c>
      <c r="D812" s="1" t="s">
        <v>35</v>
      </c>
      <c r="E812" s="1" t="s">
        <v>36</v>
      </c>
      <c r="F812" s="1" t="s">
        <v>37</v>
      </c>
      <c r="G812" s="1" t="s">
        <v>1470</v>
      </c>
      <c r="H812" s="1" t="s">
        <v>1471</v>
      </c>
      <c r="I812" s="3">
        <v>0</v>
      </c>
      <c r="J812" s="3">
        <v>151421</v>
      </c>
      <c r="K812" s="1" t="s">
        <v>40</v>
      </c>
      <c r="L812" s="1" t="s">
        <v>533</v>
      </c>
      <c r="M812" s="1" t="s">
        <v>534</v>
      </c>
      <c r="N812" s="1" t="s">
        <v>37</v>
      </c>
      <c r="O812" s="1" t="s">
        <v>43</v>
      </c>
      <c r="P812" s="1" t="s">
        <v>43</v>
      </c>
      <c r="Q812" s="1" t="s">
        <v>43</v>
      </c>
      <c r="R812" s="3">
        <v>0</v>
      </c>
      <c r="S812" s="1" t="s">
        <v>44</v>
      </c>
      <c r="T812" s="1" t="s">
        <v>45</v>
      </c>
      <c r="U812" s="1" t="s">
        <v>1470</v>
      </c>
      <c r="V812" s="1" t="s">
        <v>46</v>
      </c>
      <c r="W812" s="1" t="s">
        <v>47</v>
      </c>
      <c r="X812" s="1" t="s">
        <v>1472</v>
      </c>
      <c r="Y812" s="1" t="s">
        <v>49</v>
      </c>
      <c r="Z812" s="1" t="s">
        <v>1440</v>
      </c>
      <c r="AA812" s="1" t="s">
        <v>51</v>
      </c>
      <c r="AB812" s="1" t="s">
        <v>1472</v>
      </c>
      <c r="AC812" s="1" t="s">
        <v>37</v>
      </c>
    </row>
    <row r="813" spans="1:29" hidden="1" x14ac:dyDescent="0.25">
      <c r="A813" s="1" t="s">
        <v>33</v>
      </c>
      <c r="B813" s="1" t="s">
        <v>34</v>
      </c>
      <c r="C813" s="2">
        <v>45125</v>
      </c>
      <c r="D813" s="1" t="s">
        <v>35</v>
      </c>
      <c r="E813" s="1" t="s">
        <v>36</v>
      </c>
      <c r="F813" s="1" t="s">
        <v>37</v>
      </c>
      <c r="G813" s="1" t="s">
        <v>1473</v>
      </c>
      <c r="H813" s="1" t="s">
        <v>1474</v>
      </c>
      <c r="I813" s="3">
        <v>0</v>
      </c>
      <c r="J813" s="3">
        <v>33292</v>
      </c>
      <c r="K813" s="1" t="s">
        <v>40</v>
      </c>
      <c r="L813" s="1" t="s">
        <v>734</v>
      </c>
      <c r="M813" s="1" t="s">
        <v>735</v>
      </c>
      <c r="N813" s="1" t="s">
        <v>37</v>
      </c>
      <c r="O813" s="1" t="s">
        <v>43</v>
      </c>
      <c r="P813" s="1" t="s">
        <v>43</v>
      </c>
      <c r="Q813" s="1" t="s">
        <v>43</v>
      </c>
      <c r="R813" s="3">
        <v>0</v>
      </c>
      <c r="S813" s="1" t="s">
        <v>44</v>
      </c>
      <c r="T813" s="1" t="s">
        <v>45</v>
      </c>
      <c r="U813" s="1" t="s">
        <v>1473</v>
      </c>
      <c r="V813" s="1" t="s">
        <v>46</v>
      </c>
      <c r="W813" s="1" t="s">
        <v>47</v>
      </c>
      <c r="X813" s="1" t="s">
        <v>1475</v>
      </c>
      <c r="Y813" s="1" t="s">
        <v>49</v>
      </c>
      <c r="Z813" s="1" t="s">
        <v>1440</v>
      </c>
      <c r="AA813" s="1" t="s">
        <v>51</v>
      </c>
      <c r="AB813" s="1" t="s">
        <v>1475</v>
      </c>
      <c r="AC813" s="1" t="s">
        <v>37</v>
      </c>
    </row>
    <row r="814" spans="1:29" hidden="1" x14ac:dyDescent="0.25">
      <c r="A814" s="1" t="s">
        <v>33</v>
      </c>
      <c r="B814" s="1" t="s">
        <v>34</v>
      </c>
      <c r="C814" s="2">
        <v>45128</v>
      </c>
      <c r="D814" s="1" t="s">
        <v>35</v>
      </c>
      <c r="E814" s="1" t="s">
        <v>36</v>
      </c>
      <c r="F814" s="1" t="s">
        <v>37</v>
      </c>
      <c r="G814" s="1" t="s">
        <v>1476</v>
      </c>
      <c r="H814" s="1" t="s">
        <v>1477</v>
      </c>
      <c r="I814" s="3">
        <v>0</v>
      </c>
      <c r="J814" s="3">
        <v>38667</v>
      </c>
      <c r="K814" s="1" t="s">
        <v>40</v>
      </c>
      <c r="L814" s="1" t="s">
        <v>115</v>
      </c>
      <c r="M814" s="1" t="s">
        <v>116</v>
      </c>
      <c r="N814" s="1" t="s">
        <v>37</v>
      </c>
      <c r="O814" s="1" t="s">
        <v>43</v>
      </c>
      <c r="P814" s="1" t="s">
        <v>43</v>
      </c>
      <c r="Q814" s="1" t="s">
        <v>43</v>
      </c>
      <c r="R814" s="3">
        <v>0</v>
      </c>
      <c r="S814" s="1" t="s">
        <v>44</v>
      </c>
      <c r="T814" s="1" t="s">
        <v>45</v>
      </c>
      <c r="U814" s="1" t="s">
        <v>1476</v>
      </c>
      <c r="V814" s="1" t="s">
        <v>46</v>
      </c>
      <c r="W814" s="1" t="s">
        <v>47</v>
      </c>
      <c r="X814" s="1" t="s">
        <v>1478</v>
      </c>
      <c r="Y814" s="1" t="s">
        <v>49</v>
      </c>
      <c r="Z814" s="1" t="s">
        <v>1440</v>
      </c>
      <c r="AA814" s="1" t="s">
        <v>51</v>
      </c>
      <c r="AB814" s="1" t="s">
        <v>1478</v>
      </c>
      <c r="AC814" s="1" t="s">
        <v>37</v>
      </c>
    </row>
    <row r="815" spans="1:29" hidden="1" x14ac:dyDescent="0.25">
      <c r="A815" s="1" t="s">
        <v>33</v>
      </c>
      <c r="B815" s="1" t="s">
        <v>34</v>
      </c>
      <c r="C815" s="2">
        <v>45128</v>
      </c>
      <c r="D815" s="1" t="s">
        <v>35</v>
      </c>
      <c r="E815" s="1" t="s">
        <v>36</v>
      </c>
      <c r="F815" s="1" t="s">
        <v>37</v>
      </c>
      <c r="G815" s="1" t="s">
        <v>1476</v>
      </c>
      <c r="H815" s="1" t="s">
        <v>1477</v>
      </c>
      <c r="I815" s="3">
        <v>0</v>
      </c>
      <c r="J815" s="3">
        <v>386667</v>
      </c>
      <c r="K815" s="1" t="s">
        <v>40</v>
      </c>
      <c r="L815" s="1" t="s">
        <v>601</v>
      </c>
      <c r="M815" s="1" t="s">
        <v>602</v>
      </c>
      <c r="N815" s="1" t="s">
        <v>37</v>
      </c>
      <c r="O815" s="1" t="s">
        <v>43</v>
      </c>
      <c r="P815" s="1" t="s">
        <v>43</v>
      </c>
      <c r="Q815" s="1" t="s">
        <v>43</v>
      </c>
      <c r="R815" s="3">
        <v>0</v>
      </c>
      <c r="S815" s="1" t="s">
        <v>44</v>
      </c>
      <c r="T815" s="1" t="s">
        <v>45</v>
      </c>
      <c r="U815" s="1" t="s">
        <v>1476</v>
      </c>
      <c r="V815" s="1" t="s">
        <v>46</v>
      </c>
      <c r="W815" s="1" t="s">
        <v>47</v>
      </c>
      <c r="X815" s="1" t="s">
        <v>1478</v>
      </c>
      <c r="Y815" s="1" t="s">
        <v>49</v>
      </c>
      <c r="Z815" s="1" t="s">
        <v>1440</v>
      </c>
      <c r="AA815" s="1" t="s">
        <v>51</v>
      </c>
      <c r="AB815" s="1" t="s">
        <v>1478</v>
      </c>
      <c r="AC815" s="1" t="s">
        <v>37</v>
      </c>
    </row>
    <row r="816" spans="1:29" hidden="1" x14ac:dyDescent="0.25">
      <c r="A816" s="1" t="s">
        <v>33</v>
      </c>
      <c r="B816" s="1" t="s">
        <v>34</v>
      </c>
      <c r="C816" s="2">
        <v>45128</v>
      </c>
      <c r="D816" s="1" t="s">
        <v>35</v>
      </c>
      <c r="E816" s="1" t="s">
        <v>36</v>
      </c>
      <c r="F816" s="1" t="s">
        <v>37</v>
      </c>
      <c r="G816" s="1" t="s">
        <v>1479</v>
      </c>
      <c r="H816" s="1" t="s">
        <v>1480</v>
      </c>
      <c r="I816" s="3">
        <v>0</v>
      </c>
      <c r="J816" s="3">
        <v>847957</v>
      </c>
      <c r="K816" s="1" t="s">
        <v>40</v>
      </c>
      <c r="L816" s="1" t="s">
        <v>117</v>
      </c>
      <c r="M816" s="1" t="s">
        <v>118</v>
      </c>
      <c r="N816" s="1" t="s">
        <v>37</v>
      </c>
      <c r="O816" s="1" t="s">
        <v>43</v>
      </c>
      <c r="P816" s="1" t="s">
        <v>43</v>
      </c>
      <c r="Q816" s="1" t="s">
        <v>43</v>
      </c>
      <c r="R816" s="3">
        <v>0</v>
      </c>
      <c r="S816" s="1" t="s">
        <v>44</v>
      </c>
      <c r="T816" s="1" t="s">
        <v>45</v>
      </c>
      <c r="U816" s="1" t="s">
        <v>1479</v>
      </c>
      <c r="V816" s="1" t="s">
        <v>46</v>
      </c>
      <c r="W816" s="1" t="s">
        <v>47</v>
      </c>
      <c r="X816" s="1" t="s">
        <v>1481</v>
      </c>
      <c r="Y816" s="1" t="s">
        <v>49</v>
      </c>
      <c r="Z816" s="1" t="s">
        <v>1440</v>
      </c>
      <c r="AA816" s="1" t="s">
        <v>51</v>
      </c>
      <c r="AB816" s="1" t="s">
        <v>1481</v>
      </c>
      <c r="AC816" s="1" t="s">
        <v>37</v>
      </c>
    </row>
    <row r="817" spans="1:29" hidden="1" x14ac:dyDescent="0.25">
      <c r="A817" s="1" t="s">
        <v>33</v>
      </c>
      <c r="B817" s="1" t="s">
        <v>34</v>
      </c>
      <c r="C817" s="2">
        <v>45134</v>
      </c>
      <c r="D817" s="1" t="s">
        <v>35</v>
      </c>
      <c r="E817" s="1" t="s">
        <v>36</v>
      </c>
      <c r="F817" s="1" t="s">
        <v>37</v>
      </c>
      <c r="G817" s="1" t="s">
        <v>1482</v>
      </c>
      <c r="H817" s="1" t="s">
        <v>1483</v>
      </c>
      <c r="I817" s="3">
        <v>0</v>
      </c>
      <c r="J817" s="3">
        <v>31931</v>
      </c>
      <c r="K817" s="1" t="s">
        <v>40</v>
      </c>
      <c r="L817" s="1" t="s">
        <v>541</v>
      </c>
      <c r="M817" s="1" t="s">
        <v>542</v>
      </c>
      <c r="N817" s="1" t="s">
        <v>37</v>
      </c>
      <c r="O817" s="1" t="s">
        <v>43</v>
      </c>
      <c r="P817" s="1" t="s">
        <v>43</v>
      </c>
      <c r="Q817" s="1" t="s">
        <v>43</v>
      </c>
      <c r="R817" s="3">
        <v>0</v>
      </c>
      <c r="S817" s="1" t="s">
        <v>44</v>
      </c>
      <c r="T817" s="1" t="s">
        <v>45</v>
      </c>
      <c r="U817" s="1" t="s">
        <v>1482</v>
      </c>
      <c r="V817" s="1" t="s">
        <v>46</v>
      </c>
      <c r="W817" s="1" t="s">
        <v>47</v>
      </c>
      <c r="X817" s="1" t="s">
        <v>1484</v>
      </c>
      <c r="Y817" s="1" t="s">
        <v>49</v>
      </c>
      <c r="Z817" s="1" t="s">
        <v>1440</v>
      </c>
      <c r="AA817" s="1" t="s">
        <v>51</v>
      </c>
      <c r="AB817" s="1" t="s">
        <v>1484</v>
      </c>
      <c r="AC817" s="1" t="s">
        <v>37</v>
      </c>
    </row>
    <row r="818" spans="1:29" hidden="1" x14ac:dyDescent="0.25">
      <c r="A818" s="1" t="s">
        <v>33</v>
      </c>
      <c r="B818" s="1" t="s">
        <v>34</v>
      </c>
      <c r="C818" s="2">
        <v>45134</v>
      </c>
      <c r="D818" s="1" t="s">
        <v>35</v>
      </c>
      <c r="E818" s="1" t="s">
        <v>36</v>
      </c>
      <c r="F818" s="1" t="s">
        <v>37</v>
      </c>
      <c r="G818" s="1" t="s">
        <v>1482</v>
      </c>
      <c r="H818" s="1" t="s">
        <v>1483</v>
      </c>
      <c r="I818" s="3">
        <v>0</v>
      </c>
      <c r="J818" s="3">
        <v>67472</v>
      </c>
      <c r="K818" s="1" t="s">
        <v>40</v>
      </c>
      <c r="L818" s="1" t="s">
        <v>135</v>
      </c>
      <c r="M818" s="1" t="s">
        <v>136</v>
      </c>
      <c r="N818" s="1" t="s">
        <v>37</v>
      </c>
      <c r="O818" s="1" t="s">
        <v>43</v>
      </c>
      <c r="P818" s="1" t="s">
        <v>43</v>
      </c>
      <c r="Q818" s="1" t="s">
        <v>43</v>
      </c>
      <c r="R818" s="3">
        <v>0</v>
      </c>
      <c r="S818" s="1" t="s">
        <v>44</v>
      </c>
      <c r="T818" s="1" t="s">
        <v>45</v>
      </c>
      <c r="U818" s="1" t="s">
        <v>1482</v>
      </c>
      <c r="V818" s="1" t="s">
        <v>46</v>
      </c>
      <c r="W818" s="1" t="s">
        <v>47</v>
      </c>
      <c r="X818" s="1" t="s">
        <v>1484</v>
      </c>
      <c r="Y818" s="1" t="s">
        <v>49</v>
      </c>
      <c r="Z818" s="1" t="s">
        <v>1440</v>
      </c>
      <c r="AA818" s="1" t="s">
        <v>51</v>
      </c>
      <c r="AB818" s="1" t="s">
        <v>1484</v>
      </c>
      <c r="AC818" s="1" t="s">
        <v>37</v>
      </c>
    </row>
    <row r="819" spans="1:29" hidden="1" x14ac:dyDescent="0.25">
      <c r="A819" s="1" t="s">
        <v>33</v>
      </c>
      <c r="B819" s="1" t="s">
        <v>34</v>
      </c>
      <c r="C819" s="2">
        <v>45134</v>
      </c>
      <c r="D819" s="1" t="s">
        <v>35</v>
      </c>
      <c r="E819" s="1" t="s">
        <v>36</v>
      </c>
      <c r="F819" s="1" t="s">
        <v>37</v>
      </c>
      <c r="G819" s="1" t="s">
        <v>1482</v>
      </c>
      <c r="H819" s="1" t="s">
        <v>1483</v>
      </c>
      <c r="I819" s="3">
        <v>0</v>
      </c>
      <c r="J819" s="3">
        <v>60568</v>
      </c>
      <c r="K819" s="1" t="s">
        <v>40</v>
      </c>
      <c r="L819" s="1" t="s">
        <v>533</v>
      </c>
      <c r="M819" s="1" t="s">
        <v>534</v>
      </c>
      <c r="N819" s="1" t="s">
        <v>37</v>
      </c>
      <c r="O819" s="1" t="s">
        <v>43</v>
      </c>
      <c r="P819" s="1" t="s">
        <v>43</v>
      </c>
      <c r="Q819" s="1" t="s">
        <v>43</v>
      </c>
      <c r="R819" s="3">
        <v>0</v>
      </c>
      <c r="S819" s="1" t="s">
        <v>44</v>
      </c>
      <c r="T819" s="1" t="s">
        <v>45</v>
      </c>
      <c r="U819" s="1" t="s">
        <v>1482</v>
      </c>
      <c r="V819" s="1" t="s">
        <v>46</v>
      </c>
      <c r="W819" s="1" t="s">
        <v>47</v>
      </c>
      <c r="X819" s="1" t="s">
        <v>1484</v>
      </c>
      <c r="Y819" s="1" t="s">
        <v>49</v>
      </c>
      <c r="Z819" s="1" t="s">
        <v>1440</v>
      </c>
      <c r="AA819" s="1" t="s">
        <v>51</v>
      </c>
      <c r="AB819" s="1" t="s">
        <v>1484</v>
      </c>
      <c r="AC819" s="1" t="s">
        <v>37</v>
      </c>
    </row>
    <row r="820" spans="1:29" hidden="1" x14ac:dyDescent="0.25">
      <c r="A820" s="1" t="s">
        <v>33</v>
      </c>
      <c r="B820" s="1" t="s">
        <v>34</v>
      </c>
      <c r="C820" s="2">
        <v>45134</v>
      </c>
      <c r="D820" s="1" t="s">
        <v>35</v>
      </c>
      <c r="E820" s="1" t="s">
        <v>36</v>
      </c>
      <c r="F820" s="1" t="s">
        <v>37</v>
      </c>
      <c r="G820" s="1" t="s">
        <v>1482</v>
      </c>
      <c r="H820" s="1" t="s">
        <v>1483</v>
      </c>
      <c r="I820" s="3">
        <v>0</v>
      </c>
      <c r="J820" s="3">
        <v>32726</v>
      </c>
      <c r="K820" s="1" t="s">
        <v>40</v>
      </c>
      <c r="L820" s="1" t="s">
        <v>121</v>
      </c>
      <c r="M820" s="1" t="s">
        <v>122</v>
      </c>
      <c r="N820" s="1" t="s">
        <v>37</v>
      </c>
      <c r="O820" s="1" t="s">
        <v>43</v>
      </c>
      <c r="P820" s="1" t="s">
        <v>43</v>
      </c>
      <c r="Q820" s="1" t="s">
        <v>43</v>
      </c>
      <c r="R820" s="3">
        <v>0</v>
      </c>
      <c r="S820" s="1" t="s">
        <v>44</v>
      </c>
      <c r="T820" s="1" t="s">
        <v>45</v>
      </c>
      <c r="U820" s="1" t="s">
        <v>1482</v>
      </c>
      <c r="V820" s="1" t="s">
        <v>46</v>
      </c>
      <c r="W820" s="1" t="s">
        <v>47</v>
      </c>
      <c r="X820" s="1" t="s">
        <v>1484</v>
      </c>
      <c r="Y820" s="1" t="s">
        <v>49</v>
      </c>
      <c r="Z820" s="1" t="s">
        <v>1440</v>
      </c>
      <c r="AA820" s="1" t="s">
        <v>51</v>
      </c>
      <c r="AB820" s="1" t="s">
        <v>1484</v>
      </c>
      <c r="AC820" s="1" t="s">
        <v>37</v>
      </c>
    </row>
    <row r="821" spans="1:29" hidden="1" x14ac:dyDescent="0.25">
      <c r="A821" s="1" t="s">
        <v>33</v>
      </c>
      <c r="B821" s="1" t="s">
        <v>34</v>
      </c>
      <c r="C821" s="2">
        <v>45134</v>
      </c>
      <c r="D821" s="1" t="s">
        <v>35</v>
      </c>
      <c r="E821" s="1" t="s">
        <v>36</v>
      </c>
      <c r="F821" s="1" t="s">
        <v>37</v>
      </c>
      <c r="G821" s="1" t="s">
        <v>1482</v>
      </c>
      <c r="H821" s="1" t="s">
        <v>1483</v>
      </c>
      <c r="I821" s="3">
        <v>0</v>
      </c>
      <c r="J821" s="3">
        <v>1100585</v>
      </c>
      <c r="K821" s="1" t="s">
        <v>40</v>
      </c>
      <c r="L821" s="1" t="s">
        <v>117</v>
      </c>
      <c r="M821" s="1" t="s">
        <v>118</v>
      </c>
      <c r="N821" s="1" t="s">
        <v>37</v>
      </c>
      <c r="O821" s="1" t="s">
        <v>43</v>
      </c>
      <c r="P821" s="1" t="s">
        <v>43</v>
      </c>
      <c r="Q821" s="1" t="s">
        <v>43</v>
      </c>
      <c r="R821" s="3">
        <v>0</v>
      </c>
      <c r="S821" s="1" t="s">
        <v>44</v>
      </c>
      <c r="T821" s="1" t="s">
        <v>45</v>
      </c>
      <c r="U821" s="1" t="s">
        <v>1482</v>
      </c>
      <c r="V821" s="1" t="s">
        <v>46</v>
      </c>
      <c r="W821" s="1" t="s">
        <v>47</v>
      </c>
      <c r="X821" s="1" t="s">
        <v>1484</v>
      </c>
      <c r="Y821" s="1" t="s">
        <v>49</v>
      </c>
      <c r="Z821" s="1" t="s">
        <v>1440</v>
      </c>
      <c r="AA821" s="1" t="s">
        <v>51</v>
      </c>
      <c r="AB821" s="1" t="s">
        <v>1484</v>
      </c>
      <c r="AC821" s="1" t="s">
        <v>37</v>
      </c>
    </row>
    <row r="822" spans="1:29" hidden="1" x14ac:dyDescent="0.25">
      <c r="A822" s="1" t="s">
        <v>33</v>
      </c>
      <c r="B822" s="1" t="s">
        <v>34</v>
      </c>
      <c r="C822" s="2">
        <v>45134</v>
      </c>
      <c r="D822" s="1" t="s">
        <v>35</v>
      </c>
      <c r="E822" s="1" t="s">
        <v>36</v>
      </c>
      <c r="F822" s="1" t="s">
        <v>37</v>
      </c>
      <c r="G822" s="1" t="s">
        <v>1482</v>
      </c>
      <c r="H822" s="1" t="s">
        <v>1483</v>
      </c>
      <c r="I822" s="3">
        <v>0</v>
      </c>
      <c r="J822" s="3">
        <v>96575</v>
      </c>
      <c r="K822" s="1" t="s">
        <v>40</v>
      </c>
      <c r="L822" s="1" t="s">
        <v>133</v>
      </c>
      <c r="M822" s="1" t="s">
        <v>134</v>
      </c>
      <c r="N822" s="1" t="s">
        <v>37</v>
      </c>
      <c r="O822" s="1" t="s">
        <v>43</v>
      </c>
      <c r="P822" s="1" t="s">
        <v>43</v>
      </c>
      <c r="Q822" s="1" t="s">
        <v>43</v>
      </c>
      <c r="R822" s="3">
        <v>0</v>
      </c>
      <c r="S822" s="1" t="s">
        <v>44</v>
      </c>
      <c r="T822" s="1" t="s">
        <v>45</v>
      </c>
      <c r="U822" s="1" t="s">
        <v>1482</v>
      </c>
      <c r="V822" s="1" t="s">
        <v>46</v>
      </c>
      <c r="W822" s="1" t="s">
        <v>47</v>
      </c>
      <c r="X822" s="1" t="s">
        <v>1484</v>
      </c>
      <c r="Y822" s="1" t="s">
        <v>49</v>
      </c>
      <c r="Z822" s="1" t="s">
        <v>1440</v>
      </c>
      <c r="AA822" s="1" t="s">
        <v>51</v>
      </c>
      <c r="AB822" s="1" t="s">
        <v>1484</v>
      </c>
      <c r="AC822" s="1" t="s">
        <v>37</v>
      </c>
    </row>
    <row r="823" spans="1:29" hidden="1" x14ac:dyDescent="0.25">
      <c r="A823" s="1" t="s">
        <v>33</v>
      </c>
      <c r="B823" s="1" t="s">
        <v>34</v>
      </c>
      <c r="C823" s="2">
        <v>45135</v>
      </c>
      <c r="D823" s="1" t="s">
        <v>35</v>
      </c>
      <c r="E823" s="1" t="s">
        <v>36</v>
      </c>
      <c r="F823" s="1" t="s">
        <v>37</v>
      </c>
      <c r="G823" s="1" t="s">
        <v>1485</v>
      </c>
      <c r="H823" s="1" t="s">
        <v>1486</v>
      </c>
      <c r="I823" s="3">
        <v>0</v>
      </c>
      <c r="J823" s="3">
        <v>77334</v>
      </c>
      <c r="K823" s="1" t="s">
        <v>40</v>
      </c>
      <c r="L823" s="1" t="s">
        <v>488</v>
      </c>
      <c r="M823" s="1" t="s">
        <v>489</v>
      </c>
      <c r="N823" s="1" t="s">
        <v>37</v>
      </c>
      <c r="O823" s="1" t="s">
        <v>43</v>
      </c>
      <c r="P823" s="1" t="s">
        <v>43</v>
      </c>
      <c r="Q823" s="1" t="s">
        <v>43</v>
      </c>
      <c r="R823" s="3">
        <v>0</v>
      </c>
      <c r="S823" s="1" t="s">
        <v>44</v>
      </c>
      <c r="T823" s="1" t="s">
        <v>45</v>
      </c>
      <c r="U823" s="1" t="s">
        <v>1485</v>
      </c>
      <c r="V823" s="1" t="s">
        <v>46</v>
      </c>
      <c r="W823" s="1" t="s">
        <v>47</v>
      </c>
      <c r="X823" s="1" t="s">
        <v>1487</v>
      </c>
      <c r="Y823" s="1" t="s">
        <v>49</v>
      </c>
      <c r="Z823" s="1" t="s">
        <v>1440</v>
      </c>
      <c r="AA823" s="1" t="s">
        <v>51</v>
      </c>
      <c r="AB823" s="1" t="s">
        <v>1487</v>
      </c>
      <c r="AC823" s="1" t="s">
        <v>37</v>
      </c>
    </row>
    <row r="824" spans="1:29" hidden="1" x14ac:dyDescent="0.25">
      <c r="A824" s="1" t="s">
        <v>33</v>
      </c>
      <c r="B824" s="1" t="s">
        <v>34</v>
      </c>
      <c r="C824" s="2">
        <v>45135</v>
      </c>
      <c r="D824" s="1" t="s">
        <v>35</v>
      </c>
      <c r="E824" s="1" t="s">
        <v>36</v>
      </c>
      <c r="F824" s="1" t="s">
        <v>37</v>
      </c>
      <c r="G824" s="1" t="s">
        <v>1488</v>
      </c>
      <c r="H824" s="1" t="s">
        <v>1489</v>
      </c>
      <c r="I824" s="3">
        <v>0</v>
      </c>
      <c r="J824" s="3">
        <v>116000</v>
      </c>
      <c r="K824" s="1" t="s">
        <v>40</v>
      </c>
      <c r="L824" s="1" t="s">
        <v>133</v>
      </c>
      <c r="M824" s="1" t="s">
        <v>134</v>
      </c>
      <c r="N824" s="1" t="s">
        <v>37</v>
      </c>
      <c r="O824" s="1" t="s">
        <v>43</v>
      </c>
      <c r="P824" s="1" t="s">
        <v>43</v>
      </c>
      <c r="Q824" s="1" t="s">
        <v>43</v>
      </c>
      <c r="R824" s="3">
        <v>0</v>
      </c>
      <c r="S824" s="1" t="s">
        <v>44</v>
      </c>
      <c r="T824" s="1" t="s">
        <v>45</v>
      </c>
      <c r="U824" s="1" t="s">
        <v>1488</v>
      </c>
      <c r="V824" s="1" t="s">
        <v>46</v>
      </c>
      <c r="W824" s="1" t="s">
        <v>47</v>
      </c>
      <c r="X824" s="1" t="s">
        <v>1490</v>
      </c>
      <c r="Y824" s="1" t="s">
        <v>49</v>
      </c>
      <c r="Z824" s="1" t="s">
        <v>1440</v>
      </c>
      <c r="AA824" s="1" t="s">
        <v>51</v>
      </c>
      <c r="AB824" s="1" t="s">
        <v>1490</v>
      </c>
      <c r="AC824" s="1" t="s">
        <v>37</v>
      </c>
    </row>
    <row r="825" spans="1:29" hidden="1" x14ac:dyDescent="0.25">
      <c r="A825" s="1" t="s">
        <v>33</v>
      </c>
      <c r="B825" s="1" t="s">
        <v>34</v>
      </c>
      <c r="C825" s="2">
        <v>45138</v>
      </c>
      <c r="D825" s="1" t="s">
        <v>73</v>
      </c>
      <c r="E825" s="1" t="s">
        <v>74</v>
      </c>
      <c r="F825" s="1" t="s">
        <v>37</v>
      </c>
      <c r="G825" s="1" t="s">
        <v>991</v>
      </c>
      <c r="H825" s="1" t="s">
        <v>34</v>
      </c>
      <c r="I825" s="3">
        <v>77334</v>
      </c>
      <c r="J825" s="3">
        <v>0</v>
      </c>
      <c r="K825" s="1" t="s">
        <v>40</v>
      </c>
      <c r="L825" s="1" t="s">
        <v>1491</v>
      </c>
      <c r="M825" s="1" t="s">
        <v>634</v>
      </c>
      <c r="N825" s="1" t="s">
        <v>89</v>
      </c>
      <c r="O825" s="1" t="s">
        <v>90</v>
      </c>
      <c r="P825" s="1" t="s">
        <v>43</v>
      </c>
      <c r="Q825" s="1" t="s">
        <v>43</v>
      </c>
      <c r="R825" s="3">
        <v>0</v>
      </c>
      <c r="S825" s="1" t="s">
        <v>44</v>
      </c>
      <c r="T825" s="1" t="s">
        <v>45</v>
      </c>
      <c r="U825" s="1" t="s">
        <v>991</v>
      </c>
      <c r="V825" s="1" t="s">
        <v>46</v>
      </c>
      <c r="W825" s="1" t="s">
        <v>81</v>
      </c>
      <c r="X825" s="1" t="s">
        <v>1492</v>
      </c>
      <c r="Y825" s="1" t="s">
        <v>83</v>
      </c>
      <c r="Z825" s="1" t="s">
        <v>84</v>
      </c>
      <c r="AA825" s="1" t="s">
        <v>51</v>
      </c>
      <c r="AB825" s="1" t="s">
        <v>1493</v>
      </c>
      <c r="AC825" s="1" t="s">
        <v>37</v>
      </c>
    </row>
    <row r="826" spans="1:29" hidden="1" x14ac:dyDescent="0.25">
      <c r="A826" s="1" t="s">
        <v>33</v>
      </c>
      <c r="B826" s="1" t="s">
        <v>34</v>
      </c>
      <c r="C826" s="2">
        <v>45138</v>
      </c>
      <c r="D826" s="1" t="s">
        <v>73</v>
      </c>
      <c r="E826" s="1" t="s">
        <v>74</v>
      </c>
      <c r="F826" s="1" t="s">
        <v>37</v>
      </c>
      <c r="G826" s="1" t="s">
        <v>991</v>
      </c>
      <c r="H826" s="1" t="s">
        <v>34</v>
      </c>
      <c r="I826" s="3">
        <v>116000</v>
      </c>
      <c r="J826" s="3">
        <v>0</v>
      </c>
      <c r="K826" s="1" t="s">
        <v>40</v>
      </c>
      <c r="L826" s="1" t="s">
        <v>694</v>
      </c>
      <c r="M826" s="1" t="s">
        <v>695</v>
      </c>
      <c r="N826" s="1" t="s">
        <v>89</v>
      </c>
      <c r="O826" s="1" t="s">
        <v>90</v>
      </c>
      <c r="P826" s="1" t="s">
        <v>43</v>
      </c>
      <c r="Q826" s="1" t="s">
        <v>43</v>
      </c>
      <c r="R826" s="3">
        <v>0</v>
      </c>
      <c r="S826" s="1" t="s">
        <v>44</v>
      </c>
      <c r="T826" s="1" t="s">
        <v>45</v>
      </c>
      <c r="U826" s="1" t="s">
        <v>991</v>
      </c>
      <c r="V826" s="1" t="s">
        <v>46</v>
      </c>
      <c r="W826" s="1" t="s">
        <v>81</v>
      </c>
      <c r="X826" s="1" t="s">
        <v>1492</v>
      </c>
      <c r="Y826" s="1" t="s">
        <v>83</v>
      </c>
      <c r="Z826" s="1" t="s">
        <v>84</v>
      </c>
      <c r="AA826" s="1" t="s">
        <v>51</v>
      </c>
      <c r="AB826" s="1" t="s">
        <v>1493</v>
      </c>
      <c r="AC826" s="1" t="s">
        <v>37</v>
      </c>
    </row>
    <row r="827" spans="1:29" hidden="1" x14ac:dyDescent="0.25">
      <c r="A827" s="1" t="s">
        <v>33</v>
      </c>
      <c r="B827" s="1" t="s">
        <v>34</v>
      </c>
      <c r="C827" s="2">
        <v>45138</v>
      </c>
      <c r="D827" s="1" t="s">
        <v>73</v>
      </c>
      <c r="E827" s="1" t="s">
        <v>74</v>
      </c>
      <c r="F827" s="1" t="s">
        <v>37</v>
      </c>
      <c r="G827" s="1" t="s">
        <v>991</v>
      </c>
      <c r="H827" s="1" t="s">
        <v>34</v>
      </c>
      <c r="I827" s="3">
        <v>108694</v>
      </c>
      <c r="J827" s="3">
        <v>0</v>
      </c>
      <c r="K827" s="1" t="s">
        <v>40</v>
      </c>
      <c r="L827" s="1" t="s">
        <v>645</v>
      </c>
      <c r="M827" s="1" t="s">
        <v>646</v>
      </c>
      <c r="N827" s="1" t="s">
        <v>89</v>
      </c>
      <c r="O827" s="1" t="s">
        <v>90</v>
      </c>
      <c r="P827" s="1" t="s">
        <v>43</v>
      </c>
      <c r="Q827" s="1" t="s">
        <v>43</v>
      </c>
      <c r="R827" s="3">
        <v>0</v>
      </c>
      <c r="S827" s="1" t="s">
        <v>44</v>
      </c>
      <c r="T827" s="1" t="s">
        <v>45</v>
      </c>
      <c r="U827" s="1" t="s">
        <v>991</v>
      </c>
      <c r="V827" s="1" t="s">
        <v>46</v>
      </c>
      <c r="W827" s="1" t="s">
        <v>81</v>
      </c>
      <c r="X827" s="1" t="s">
        <v>1492</v>
      </c>
      <c r="Y827" s="1" t="s">
        <v>83</v>
      </c>
      <c r="Z827" s="1" t="s">
        <v>84</v>
      </c>
      <c r="AA827" s="1" t="s">
        <v>51</v>
      </c>
      <c r="AB827" s="1" t="s">
        <v>1493</v>
      </c>
      <c r="AC827" s="1" t="s">
        <v>37</v>
      </c>
    </row>
    <row r="828" spans="1:29" hidden="1" x14ac:dyDescent="0.25">
      <c r="A828" s="1" t="s">
        <v>33</v>
      </c>
      <c r="B828" s="1" t="s">
        <v>34</v>
      </c>
      <c r="C828" s="2">
        <v>45138</v>
      </c>
      <c r="D828" s="1" t="s">
        <v>73</v>
      </c>
      <c r="E828" s="1" t="s">
        <v>74</v>
      </c>
      <c r="F828" s="1" t="s">
        <v>37</v>
      </c>
      <c r="G828" s="1" t="s">
        <v>991</v>
      </c>
      <c r="H828" s="1" t="s">
        <v>34</v>
      </c>
      <c r="I828" s="3">
        <v>170876</v>
      </c>
      <c r="J828" s="3">
        <v>0</v>
      </c>
      <c r="K828" s="1" t="s">
        <v>40</v>
      </c>
      <c r="L828" s="1" t="s">
        <v>1494</v>
      </c>
      <c r="M828" s="1" t="s">
        <v>699</v>
      </c>
      <c r="N828" s="1" t="s">
        <v>79</v>
      </c>
      <c r="O828" s="1" t="s">
        <v>80</v>
      </c>
      <c r="P828" s="1" t="s">
        <v>43</v>
      </c>
      <c r="Q828" s="1" t="s">
        <v>43</v>
      </c>
      <c r="R828" s="3">
        <v>0</v>
      </c>
      <c r="S828" s="1" t="s">
        <v>44</v>
      </c>
      <c r="T828" s="1" t="s">
        <v>45</v>
      </c>
      <c r="U828" s="1" t="s">
        <v>991</v>
      </c>
      <c r="V828" s="1" t="s">
        <v>46</v>
      </c>
      <c r="W828" s="1" t="s">
        <v>81</v>
      </c>
      <c r="X828" s="1" t="s">
        <v>1492</v>
      </c>
      <c r="Y828" s="1" t="s">
        <v>83</v>
      </c>
      <c r="Z828" s="1" t="s">
        <v>84</v>
      </c>
      <c r="AA828" s="1" t="s">
        <v>51</v>
      </c>
      <c r="AB828" s="1" t="s">
        <v>1493</v>
      </c>
      <c r="AC828" s="1" t="s">
        <v>37</v>
      </c>
    </row>
    <row r="829" spans="1:29" hidden="1" x14ac:dyDescent="0.25">
      <c r="A829" s="1" t="s">
        <v>33</v>
      </c>
      <c r="B829" s="1" t="s">
        <v>34</v>
      </c>
      <c r="C829" s="2">
        <v>45138</v>
      </c>
      <c r="D829" s="1" t="s">
        <v>73</v>
      </c>
      <c r="E829" s="1" t="s">
        <v>74</v>
      </c>
      <c r="F829" s="1" t="s">
        <v>37</v>
      </c>
      <c r="G829" s="1" t="s">
        <v>991</v>
      </c>
      <c r="H829" s="1" t="s">
        <v>34</v>
      </c>
      <c r="I829" s="3">
        <v>580000</v>
      </c>
      <c r="J829" s="3">
        <v>0</v>
      </c>
      <c r="K829" s="1" t="s">
        <v>40</v>
      </c>
      <c r="L829" s="1" t="s">
        <v>113</v>
      </c>
      <c r="M829" s="1" t="s">
        <v>114</v>
      </c>
      <c r="N829" s="1" t="s">
        <v>79</v>
      </c>
      <c r="O829" s="1" t="s">
        <v>80</v>
      </c>
      <c r="P829" s="1" t="s">
        <v>43</v>
      </c>
      <c r="Q829" s="1" t="s">
        <v>43</v>
      </c>
      <c r="R829" s="3">
        <v>0</v>
      </c>
      <c r="S829" s="1" t="s">
        <v>44</v>
      </c>
      <c r="T829" s="1" t="s">
        <v>45</v>
      </c>
      <c r="U829" s="1" t="s">
        <v>991</v>
      </c>
      <c r="V829" s="1" t="s">
        <v>46</v>
      </c>
      <c r="W829" s="1" t="s">
        <v>81</v>
      </c>
      <c r="X829" s="1" t="s">
        <v>1492</v>
      </c>
      <c r="Y829" s="1" t="s">
        <v>83</v>
      </c>
      <c r="Z829" s="1" t="s">
        <v>84</v>
      </c>
      <c r="AA829" s="1" t="s">
        <v>51</v>
      </c>
      <c r="AB829" s="1" t="s">
        <v>1493</v>
      </c>
      <c r="AC829" s="1" t="s">
        <v>37</v>
      </c>
    </row>
    <row r="830" spans="1:29" hidden="1" x14ac:dyDescent="0.25">
      <c r="A830" s="1" t="s">
        <v>33</v>
      </c>
      <c r="B830" s="1" t="s">
        <v>34</v>
      </c>
      <c r="C830" s="2">
        <v>45138</v>
      </c>
      <c r="D830" s="1" t="s">
        <v>73</v>
      </c>
      <c r="E830" s="1" t="s">
        <v>74</v>
      </c>
      <c r="F830" s="1" t="s">
        <v>37</v>
      </c>
      <c r="G830" s="1" t="s">
        <v>991</v>
      </c>
      <c r="H830" s="1" t="s">
        <v>34</v>
      </c>
      <c r="I830" s="3">
        <v>43817</v>
      </c>
      <c r="J830" s="3">
        <v>0</v>
      </c>
      <c r="K830" s="1" t="s">
        <v>40</v>
      </c>
      <c r="L830" s="1" t="s">
        <v>1495</v>
      </c>
      <c r="M830" s="1" t="s">
        <v>772</v>
      </c>
      <c r="N830" s="1" t="s">
        <v>79</v>
      </c>
      <c r="O830" s="1" t="s">
        <v>80</v>
      </c>
      <c r="P830" s="1" t="s">
        <v>43</v>
      </c>
      <c r="Q830" s="1" t="s">
        <v>43</v>
      </c>
      <c r="R830" s="3">
        <v>0</v>
      </c>
      <c r="S830" s="1" t="s">
        <v>44</v>
      </c>
      <c r="T830" s="1" t="s">
        <v>45</v>
      </c>
      <c r="U830" s="1" t="s">
        <v>991</v>
      </c>
      <c r="V830" s="1" t="s">
        <v>46</v>
      </c>
      <c r="W830" s="1" t="s">
        <v>81</v>
      </c>
      <c r="X830" s="1" t="s">
        <v>1492</v>
      </c>
      <c r="Y830" s="1" t="s">
        <v>83</v>
      </c>
      <c r="Z830" s="1" t="s">
        <v>84</v>
      </c>
      <c r="AA830" s="1" t="s">
        <v>51</v>
      </c>
      <c r="AB830" s="1" t="s">
        <v>1493</v>
      </c>
      <c r="AC830" s="1" t="s">
        <v>37</v>
      </c>
    </row>
    <row r="831" spans="1:29" hidden="1" x14ac:dyDescent="0.25">
      <c r="A831" s="1" t="s">
        <v>33</v>
      </c>
      <c r="B831" s="1" t="s">
        <v>34</v>
      </c>
      <c r="C831" s="2">
        <v>45138</v>
      </c>
      <c r="D831" s="1" t="s">
        <v>73</v>
      </c>
      <c r="E831" s="1" t="s">
        <v>74</v>
      </c>
      <c r="F831" s="1" t="s">
        <v>37</v>
      </c>
      <c r="G831" s="1" t="s">
        <v>991</v>
      </c>
      <c r="H831" s="1" t="s">
        <v>34</v>
      </c>
      <c r="I831" s="3">
        <v>77334</v>
      </c>
      <c r="J831" s="3">
        <v>0</v>
      </c>
      <c r="K831" s="1" t="s">
        <v>40</v>
      </c>
      <c r="L831" s="1" t="s">
        <v>152</v>
      </c>
      <c r="M831" s="1" t="s">
        <v>153</v>
      </c>
      <c r="N831" s="1" t="s">
        <v>79</v>
      </c>
      <c r="O831" s="1" t="s">
        <v>80</v>
      </c>
      <c r="P831" s="1" t="s">
        <v>43</v>
      </c>
      <c r="Q831" s="1" t="s">
        <v>43</v>
      </c>
      <c r="R831" s="3">
        <v>0</v>
      </c>
      <c r="S831" s="1" t="s">
        <v>44</v>
      </c>
      <c r="T831" s="1" t="s">
        <v>45</v>
      </c>
      <c r="U831" s="1" t="s">
        <v>991</v>
      </c>
      <c r="V831" s="1" t="s">
        <v>46</v>
      </c>
      <c r="W831" s="1" t="s">
        <v>81</v>
      </c>
      <c r="X831" s="1" t="s">
        <v>1492</v>
      </c>
      <c r="Y831" s="1" t="s">
        <v>83</v>
      </c>
      <c r="Z831" s="1" t="s">
        <v>84</v>
      </c>
      <c r="AA831" s="1" t="s">
        <v>51</v>
      </c>
      <c r="AB831" s="1" t="s">
        <v>1493</v>
      </c>
      <c r="AC831" s="1" t="s">
        <v>37</v>
      </c>
    </row>
    <row r="832" spans="1:29" hidden="1" x14ac:dyDescent="0.25">
      <c r="A832" s="1" t="s">
        <v>33</v>
      </c>
      <c r="B832" s="1" t="s">
        <v>34</v>
      </c>
      <c r="C832" s="2">
        <v>45138</v>
      </c>
      <c r="D832" s="1" t="s">
        <v>73</v>
      </c>
      <c r="E832" s="1" t="s">
        <v>74</v>
      </c>
      <c r="F832" s="1" t="s">
        <v>37</v>
      </c>
      <c r="G832" s="1" t="s">
        <v>991</v>
      </c>
      <c r="H832" s="1" t="s">
        <v>34</v>
      </c>
      <c r="I832" s="3">
        <v>270668</v>
      </c>
      <c r="J832" s="3">
        <v>0</v>
      </c>
      <c r="K832" s="1" t="s">
        <v>40</v>
      </c>
      <c r="L832" s="1" t="s">
        <v>1454</v>
      </c>
      <c r="M832" s="1" t="s">
        <v>828</v>
      </c>
      <c r="N832" s="1" t="s">
        <v>79</v>
      </c>
      <c r="O832" s="1" t="s">
        <v>80</v>
      </c>
      <c r="P832" s="1" t="s">
        <v>43</v>
      </c>
      <c r="Q832" s="1" t="s">
        <v>43</v>
      </c>
      <c r="R832" s="3">
        <v>0</v>
      </c>
      <c r="S832" s="1" t="s">
        <v>44</v>
      </c>
      <c r="T832" s="1" t="s">
        <v>45</v>
      </c>
      <c r="U832" s="1" t="s">
        <v>991</v>
      </c>
      <c r="V832" s="1" t="s">
        <v>46</v>
      </c>
      <c r="W832" s="1" t="s">
        <v>81</v>
      </c>
      <c r="X832" s="1" t="s">
        <v>1492</v>
      </c>
      <c r="Y832" s="1" t="s">
        <v>83</v>
      </c>
      <c r="Z832" s="1" t="s">
        <v>84</v>
      </c>
      <c r="AA832" s="1" t="s">
        <v>51</v>
      </c>
      <c r="AB832" s="1" t="s">
        <v>1493</v>
      </c>
      <c r="AC832" s="1" t="s">
        <v>37</v>
      </c>
    </row>
    <row r="833" spans="1:29" hidden="1" x14ac:dyDescent="0.25">
      <c r="A833" s="1" t="s">
        <v>33</v>
      </c>
      <c r="B833" s="1" t="s">
        <v>34</v>
      </c>
      <c r="C833" s="2">
        <v>45138</v>
      </c>
      <c r="D833" s="1" t="s">
        <v>73</v>
      </c>
      <c r="E833" s="1" t="s">
        <v>74</v>
      </c>
      <c r="F833" s="1" t="s">
        <v>37</v>
      </c>
      <c r="G833" s="1" t="s">
        <v>991</v>
      </c>
      <c r="H833" s="1" t="s">
        <v>34</v>
      </c>
      <c r="I833" s="3">
        <v>336605</v>
      </c>
      <c r="J833" s="3">
        <v>0</v>
      </c>
      <c r="K833" s="1" t="s">
        <v>40</v>
      </c>
      <c r="L833" s="1" t="s">
        <v>129</v>
      </c>
      <c r="M833" s="1" t="s">
        <v>130</v>
      </c>
      <c r="N833" s="1" t="s">
        <v>79</v>
      </c>
      <c r="O833" s="1" t="s">
        <v>80</v>
      </c>
      <c r="P833" s="1" t="s">
        <v>43</v>
      </c>
      <c r="Q833" s="1" t="s">
        <v>43</v>
      </c>
      <c r="R833" s="3">
        <v>0</v>
      </c>
      <c r="S833" s="1" t="s">
        <v>44</v>
      </c>
      <c r="T833" s="1" t="s">
        <v>45</v>
      </c>
      <c r="U833" s="1" t="s">
        <v>991</v>
      </c>
      <c r="V833" s="1" t="s">
        <v>46</v>
      </c>
      <c r="W833" s="1" t="s">
        <v>81</v>
      </c>
      <c r="X833" s="1" t="s">
        <v>1492</v>
      </c>
      <c r="Y833" s="1" t="s">
        <v>83</v>
      </c>
      <c r="Z833" s="1" t="s">
        <v>84</v>
      </c>
      <c r="AA833" s="1" t="s">
        <v>51</v>
      </c>
      <c r="AB833" s="1" t="s">
        <v>1493</v>
      </c>
      <c r="AC833" s="1" t="s">
        <v>37</v>
      </c>
    </row>
    <row r="834" spans="1:29" hidden="1" x14ac:dyDescent="0.25">
      <c r="A834" s="1" t="s">
        <v>33</v>
      </c>
      <c r="B834" s="1" t="s">
        <v>34</v>
      </c>
      <c r="C834" s="2">
        <v>45138</v>
      </c>
      <c r="D834" s="1" t="s">
        <v>73</v>
      </c>
      <c r="E834" s="1" t="s">
        <v>74</v>
      </c>
      <c r="F834" s="1" t="s">
        <v>37</v>
      </c>
      <c r="G834" s="1" t="s">
        <v>991</v>
      </c>
      <c r="H834" s="1" t="s">
        <v>34</v>
      </c>
      <c r="I834" s="3">
        <v>580000</v>
      </c>
      <c r="J834" s="3">
        <v>0</v>
      </c>
      <c r="K834" s="1" t="s">
        <v>40</v>
      </c>
      <c r="L834" s="1" t="s">
        <v>773</v>
      </c>
      <c r="M834" s="1" t="s">
        <v>774</v>
      </c>
      <c r="N834" s="1" t="s">
        <v>79</v>
      </c>
      <c r="O834" s="1" t="s">
        <v>80</v>
      </c>
      <c r="P834" s="1" t="s">
        <v>43</v>
      </c>
      <c r="Q834" s="1" t="s">
        <v>43</v>
      </c>
      <c r="R834" s="3">
        <v>0</v>
      </c>
      <c r="S834" s="1" t="s">
        <v>44</v>
      </c>
      <c r="T834" s="1" t="s">
        <v>45</v>
      </c>
      <c r="U834" s="1" t="s">
        <v>991</v>
      </c>
      <c r="V834" s="1" t="s">
        <v>46</v>
      </c>
      <c r="W834" s="1" t="s">
        <v>81</v>
      </c>
      <c r="X834" s="1" t="s">
        <v>1492</v>
      </c>
      <c r="Y834" s="1" t="s">
        <v>83</v>
      </c>
      <c r="Z834" s="1" t="s">
        <v>84</v>
      </c>
      <c r="AA834" s="1" t="s">
        <v>51</v>
      </c>
      <c r="AB834" s="1" t="s">
        <v>1493</v>
      </c>
      <c r="AC834" s="1" t="s">
        <v>37</v>
      </c>
    </row>
    <row r="835" spans="1:29" hidden="1" x14ac:dyDescent="0.25">
      <c r="A835" s="1" t="s">
        <v>33</v>
      </c>
      <c r="B835" s="1" t="s">
        <v>34</v>
      </c>
      <c r="C835" s="2">
        <v>45138</v>
      </c>
      <c r="D835" s="1" t="s">
        <v>73</v>
      </c>
      <c r="E835" s="1" t="s">
        <v>74</v>
      </c>
      <c r="F835" s="1" t="s">
        <v>37</v>
      </c>
      <c r="G835" s="1" t="s">
        <v>991</v>
      </c>
      <c r="H835" s="1" t="s">
        <v>34</v>
      </c>
      <c r="I835" s="3">
        <v>502667</v>
      </c>
      <c r="J835" s="3">
        <v>0</v>
      </c>
      <c r="K835" s="1" t="s">
        <v>40</v>
      </c>
      <c r="L835" s="1" t="s">
        <v>117</v>
      </c>
      <c r="M835" s="1" t="s">
        <v>118</v>
      </c>
      <c r="N835" s="1" t="s">
        <v>79</v>
      </c>
      <c r="O835" s="1" t="s">
        <v>80</v>
      </c>
      <c r="P835" s="1" t="s">
        <v>43</v>
      </c>
      <c r="Q835" s="1" t="s">
        <v>43</v>
      </c>
      <c r="R835" s="3">
        <v>0</v>
      </c>
      <c r="S835" s="1" t="s">
        <v>44</v>
      </c>
      <c r="T835" s="1" t="s">
        <v>45</v>
      </c>
      <c r="U835" s="1" t="s">
        <v>991</v>
      </c>
      <c r="V835" s="1" t="s">
        <v>46</v>
      </c>
      <c r="W835" s="1" t="s">
        <v>81</v>
      </c>
      <c r="X835" s="1" t="s">
        <v>1492</v>
      </c>
      <c r="Y835" s="1" t="s">
        <v>83</v>
      </c>
      <c r="Z835" s="1" t="s">
        <v>84</v>
      </c>
      <c r="AA835" s="1" t="s">
        <v>51</v>
      </c>
      <c r="AB835" s="1" t="s">
        <v>1493</v>
      </c>
      <c r="AC835" s="1" t="s">
        <v>37</v>
      </c>
    </row>
    <row r="836" spans="1:29" hidden="1" x14ac:dyDescent="0.25">
      <c r="A836" s="1" t="s">
        <v>33</v>
      </c>
      <c r="B836" s="1" t="s">
        <v>34</v>
      </c>
      <c r="C836" s="2">
        <v>45138</v>
      </c>
      <c r="D836" s="1" t="s">
        <v>73</v>
      </c>
      <c r="E836" s="1" t="s">
        <v>74</v>
      </c>
      <c r="F836" s="1" t="s">
        <v>37</v>
      </c>
      <c r="G836" s="1" t="s">
        <v>991</v>
      </c>
      <c r="H836" s="1" t="s">
        <v>34</v>
      </c>
      <c r="I836" s="3">
        <v>38667</v>
      </c>
      <c r="J836" s="3">
        <v>0</v>
      </c>
      <c r="K836" s="1" t="s">
        <v>40</v>
      </c>
      <c r="L836" s="1" t="s">
        <v>133</v>
      </c>
      <c r="M836" s="1" t="s">
        <v>134</v>
      </c>
      <c r="N836" s="1" t="s">
        <v>79</v>
      </c>
      <c r="O836" s="1" t="s">
        <v>80</v>
      </c>
      <c r="P836" s="1" t="s">
        <v>43</v>
      </c>
      <c r="Q836" s="1" t="s">
        <v>43</v>
      </c>
      <c r="R836" s="3">
        <v>0</v>
      </c>
      <c r="S836" s="1" t="s">
        <v>44</v>
      </c>
      <c r="T836" s="1" t="s">
        <v>45</v>
      </c>
      <c r="U836" s="1" t="s">
        <v>991</v>
      </c>
      <c r="V836" s="1" t="s">
        <v>46</v>
      </c>
      <c r="W836" s="1" t="s">
        <v>81</v>
      </c>
      <c r="X836" s="1" t="s">
        <v>1492</v>
      </c>
      <c r="Y836" s="1" t="s">
        <v>83</v>
      </c>
      <c r="Z836" s="1" t="s">
        <v>84</v>
      </c>
      <c r="AA836" s="1" t="s">
        <v>51</v>
      </c>
      <c r="AB836" s="1" t="s">
        <v>1493</v>
      </c>
      <c r="AC836" s="1" t="s">
        <v>37</v>
      </c>
    </row>
    <row r="837" spans="1:29" hidden="1" x14ac:dyDescent="0.25">
      <c r="A837" s="1" t="s">
        <v>33</v>
      </c>
      <c r="B837" s="1" t="s">
        <v>34</v>
      </c>
      <c r="C837" s="2">
        <v>45138</v>
      </c>
      <c r="D837" s="1" t="s">
        <v>73</v>
      </c>
      <c r="E837" s="1" t="s">
        <v>74</v>
      </c>
      <c r="F837" s="1" t="s">
        <v>37</v>
      </c>
      <c r="G837" s="1" t="s">
        <v>991</v>
      </c>
      <c r="H837" s="1" t="s">
        <v>34</v>
      </c>
      <c r="I837" s="3">
        <v>502667</v>
      </c>
      <c r="J837" s="3">
        <v>0</v>
      </c>
      <c r="K837" s="1" t="s">
        <v>40</v>
      </c>
      <c r="L837" s="1" t="s">
        <v>669</v>
      </c>
      <c r="M837" s="1" t="s">
        <v>670</v>
      </c>
      <c r="N837" s="1" t="s">
        <v>79</v>
      </c>
      <c r="O837" s="1" t="s">
        <v>80</v>
      </c>
      <c r="P837" s="1" t="s">
        <v>43</v>
      </c>
      <c r="Q837" s="1" t="s">
        <v>43</v>
      </c>
      <c r="R837" s="3">
        <v>0</v>
      </c>
      <c r="S837" s="1" t="s">
        <v>44</v>
      </c>
      <c r="T837" s="1" t="s">
        <v>45</v>
      </c>
      <c r="U837" s="1" t="s">
        <v>991</v>
      </c>
      <c r="V837" s="1" t="s">
        <v>46</v>
      </c>
      <c r="W837" s="1" t="s">
        <v>81</v>
      </c>
      <c r="X837" s="1" t="s">
        <v>1492</v>
      </c>
      <c r="Y837" s="1" t="s">
        <v>83</v>
      </c>
      <c r="Z837" s="1" t="s">
        <v>84</v>
      </c>
      <c r="AA837" s="1" t="s">
        <v>51</v>
      </c>
      <c r="AB837" s="1" t="s">
        <v>1493</v>
      </c>
      <c r="AC837" s="1" t="s">
        <v>37</v>
      </c>
    </row>
    <row r="838" spans="1:29" hidden="1" x14ac:dyDescent="0.25">
      <c r="A838" s="1" t="s">
        <v>33</v>
      </c>
      <c r="B838" s="1" t="s">
        <v>34</v>
      </c>
      <c r="C838" s="2">
        <v>45138</v>
      </c>
      <c r="D838" s="1" t="s">
        <v>73</v>
      </c>
      <c r="E838" s="1" t="s">
        <v>74</v>
      </c>
      <c r="F838" s="1" t="s">
        <v>37</v>
      </c>
      <c r="G838" s="1" t="s">
        <v>991</v>
      </c>
      <c r="H838" s="1" t="s">
        <v>34</v>
      </c>
      <c r="I838" s="3">
        <v>43924</v>
      </c>
      <c r="J838" s="3">
        <v>0</v>
      </c>
      <c r="K838" s="1" t="s">
        <v>40</v>
      </c>
      <c r="L838" s="1" t="s">
        <v>689</v>
      </c>
      <c r="M838" s="1" t="s">
        <v>690</v>
      </c>
      <c r="N838" s="1" t="s">
        <v>79</v>
      </c>
      <c r="O838" s="1" t="s">
        <v>80</v>
      </c>
      <c r="P838" s="1" t="s">
        <v>43</v>
      </c>
      <c r="Q838" s="1" t="s">
        <v>43</v>
      </c>
      <c r="R838" s="3">
        <v>0</v>
      </c>
      <c r="S838" s="1" t="s">
        <v>44</v>
      </c>
      <c r="T838" s="1" t="s">
        <v>45</v>
      </c>
      <c r="U838" s="1" t="s">
        <v>991</v>
      </c>
      <c r="V838" s="1" t="s">
        <v>46</v>
      </c>
      <c r="W838" s="1" t="s">
        <v>81</v>
      </c>
      <c r="X838" s="1" t="s">
        <v>1492</v>
      </c>
      <c r="Y838" s="1" t="s">
        <v>83</v>
      </c>
      <c r="Z838" s="1" t="s">
        <v>84</v>
      </c>
      <c r="AA838" s="1" t="s">
        <v>51</v>
      </c>
      <c r="AB838" s="1" t="s">
        <v>1493</v>
      </c>
      <c r="AC838" s="1" t="s">
        <v>37</v>
      </c>
    </row>
    <row r="839" spans="1:29" hidden="1" x14ac:dyDescent="0.25">
      <c r="A839" s="1" t="s">
        <v>33</v>
      </c>
      <c r="B839" s="1" t="s">
        <v>34</v>
      </c>
      <c r="C839" s="2">
        <v>45138</v>
      </c>
      <c r="D839" s="1" t="s">
        <v>73</v>
      </c>
      <c r="E839" s="1" t="s">
        <v>74</v>
      </c>
      <c r="F839" s="1" t="s">
        <v>37</v>
      </c>
      <c r="G839" s="1" t="s">
        <v>991</v>
      </c>
      <c r="H839" s="1" t="s">
        <v>34</v>
      </c>
      <c r="I839" s="3">
        <v>557714</v>
      </c>
      <c r="J839" s="3">
        <v>0</v>
      </c>
      <c r="K839" s="1" t="s">
        <v>40</v>
      </c>
      <c r="L839" s="1" t="s">
        <v>761</v>
      </c>
      <c r="M839" s="1" t="s">
        <v>762</v>
      </c>
      <c r="N839" s="1" t="s">
        <v>79</v>
      </c>
      <c r="O839" s="1" t="s">
        <v>80</v>
      </c>
      <c r="P839" s="1" t="s">
        <v>43</v>
      </c>
      <c r="Q839" s="1" t="s">
        <v>43</v>
      </c>
      <c r="R839" s="3">
        <v>0</v>
      </c>
      <c r="S839" s="1" t="s">
        <v>44</v>
      </c>
      <c r="T839" s="1" t="s">
        <v>45</v>
      </c>
      <c r="U839" s="1" t="s">
        <v>991</v>
      </c>
      <c r="V839" s="1" t="s">
        <v>46</v>
      </c>
      <c r="W839" s="1" t="s">
        <v>81</v>
      </c>
      <c r="X839" s="1" t="s">
        <v>1492</v>
      </c>
      <c r="Y839" s="1" t="s">
        <v>83</v>
      </c>
      <c r="Z839" s="1" t="s">
        <v>84</v>
      </c>
      <c r="AA839" s="1" t="s">
        <v>51</v>
      </c>
      <c r="AB839" s="1" t="s">
        <v>1493</v>
      </c>
      <c r="AC839" s="1" t="s">
        <v>37</v>
      </c>
    </row>
    <row r="840" spans="1:29" hidden="1" x14ac:dyDescent="0.25">
      <c r="A840" s="1" t="s">
        <v>33</v>
      </c>
      <c r="B840" s="1" t="s">
        <v>34</v>
      </c>
      <c r="C840" s="2">
        <v>45138</v>
      </c>
      <c r="D840" s="1" t="s">
        <v>73</v>
      </c>
      <c r="E840" s="1" t="s">
        <v>74</v>
      </c>
      <c r="F840" s="1" t="s">
        <v>37</v>
      </c>
      <c r="G840" s="1" t="s">
        <v>991</v>
      </c>
      <c r="H840" s="1" t="s">
        <v>34</v>
      </c>
      <c r="I840" s="3">
        <v>309335</v>
      </c>
      <c r="J840" s="3">
        <v>0</v>
      </c>
      <c r="K840" s="1" t="s">
        <v>40</v>
      </c>
      <c r="L840" s="1" t="s">
        <v>125</v>
      </c>
      <c r="M840" s="1" t="s">
        <v>126</v>
      </c>
      <c r="N840" s="1" t="s">
        <v>79</v>
      </c>
      <c r="O840" s="1" t="s">
        <v>80</v>
      </c>
      <c r="P840" s="1" t="s">
        <v>43</v>
      </c>
      <c r="Q840" s="1" t="s">
        <v>43</v>
      </c>
      <c r="R840" s="3">
        <v>0</v>
      </c>
      <c r="S840" s="1" t="s">
        <v>44</v>
      </c>
      <c r="T840" s="1" t="s">
        <v>45</v>
      </c>
      <c r="U840" s="1" t="s">
        <v>991</v>
      </c>
      <c r="V840" s="1" t="s">
        <v>46</v>
      </c>
      <c r="W840" s="1" t="s">
        <v>81</v>
      </c>
      <c r="X840" s="1" t="s">
        <v>1492</v>
      </c>
      <c r="Y840" s="1" t="s">
        <v>83</v>
      </c>
      <c r="Z840" s="1" t="s">
        <v>84</v>
      </c>
      <c r="AA840" s="1" t="s">
        <v>51</v>
      </c>
      <c r="AB840" s="1" t="s">
        <v>1493</v>
      </c>
      <c r="AC840" s="1" t="s">
        <v>37</v>
      </c>
    </row>
    <row r="841" spans="1:29" hidden="1" x14ac:dyDescent="0.25">
      <c r="A841" s="1" t="s">
        <v>33</v>
      </c>
      <c r="B841" s="1" t="s">
        <v>34</v>
      </c>
      <c r="C841" s="2">
        <v>45138</v>
      </c>
      <c r="D841" s="1" t="s">
        <v>73</v>
      </c>
      <c r="E841" s="1" t="s">
        <v>74</v>
      </c>
      <c r="F841" s="1" t="s">
        <v>37</v>
      </c>
      <c r="G841" s="1" t="s">
        <v>991</v>
      </c>
      <c r="H841" s="1" t="s">
        <v>34</v>
      </c>
      <c r="I841" s="3">
        <v>270667</v>
      </c>
      <c r="J841" s="3">
        <v>0</v>
      </c>
      <c r="K841" s="1" t="s">
        <v>40</v>
      </c>
      <c r="L841" s="1" t="s">
        <v>601</v>
      </c>
      <c r="M841" s="1" t="s">
        <v>602</v>
      </c>
      <c r="N841" s="1" t="s">
        <v>79</v>
      </c>
      <c r="O841" s="1" t="s">
        <v>80</v>
      </c>
      <c r="P841" s="1" t="s">
        <v>43</v>
      </c>
      <c r="Q841" s="1" t="s">
        <v>43</v>
      </c>
      <c r="R841" s="3">
        <v>0</v>
      </c>
      <c r="S841" s="1" t="s">
        <v>44</v>
      </c>
      <c r="T841" s="1" t="s">
        <v>45</v>
      </c>
      <c r="U841" s="1" t="s">
        <v>991</v>
      </c>
      <c r="V841" s="1" t="s">
        <v>46</v>
      </c>
      <c r="W841" s="1" t="s">
        <v>81</v>
      </c>
      <c r="X841" s="1" t="s">
        <v>1492</v>
      </c>
      <c r="Y841" s="1" t="s">
        <v>83</v>
      </c>
      <c r="Z841" s="1" t="s">
        <v>84</v>
      </c>
      <c r="AA841" s="1" t="s">
        <v>51</v>
      </c>
      <c r="AB841" s="1" t="s">
        <v>1493</v>
      </c>
      <c r="AC841" s="1" t="s">
        <v>37</v>
      </c>
    </row>
    <row r="842" spans="1:29" hidden="1" x14ac:dyDescent="0.25">
      <c r="A842" s="1" t="s">
        <v>33</v>
      </c>
      <c r="B842" s="1" t="s">
        <v>34</v>
      </c>
      <c r="C842" s="2">
        <v>45138</v>
      </c>
      <c r="D842" s="1" t="s">
        <v>73</v>
      </c>
      <c r="E842" s="1" t="s">
        <v>74</v>
      </c>
      <c r="F842" s="1" t="s">
        <v>37</v>
      </c>
      <c r="G842" s="1" t="s">
        <v>991</v>
      </c>
      <c r="H842" s="1" t="s">
        <v>34</v>
      </c>
      <c r="I842" s="3">
        <v>82959</v>
      </c>
      <c r="J842" s="3">
        <v>0</v>
      </c>
      <c r="K842" s="1" t="s">
        <v>40</v>
      </c>
      <c r="L842" s="1" t="s">
        <v>498</v>
      </c>
      <c r="M842" s="1" t="s">
        <v>499</v>
      </c>
      <c r="N842" s="1" t="s">
        <v>79</v>
      </c>
      <c r="O842" s="1" t="s">
        <v>80</v>
      </c>
      <c r="P842" s="1" t="s">
        <v>43</v>
      </c>
      <c r="Q842" s="1" t="s">
        <v>43</v>
      </c>
      <c r="R842" s="3">
        <v>0</v>
      </c>
      <c r="S842" s="1" t="s">
        <v>44</v>
      </c>
      <c r="T842" s="1" t="s">
        <v>45</v>
      </c>
      <c r="U842" s="1" t="s">
        <v>991</v>
      </c>
      <c r="V842" s="1" t="s">
        <v>46</v>
      </c>
      <c r="W842" s="1" t="s">
        <v>81</v>
      </c>
      <c r="X842" s="1" t="s">
        <v>1492</v>
      </c>
      <c r="Y842" s="1" t="s">
        <v>83</v>
      </c>
      <c r="Z842" s="1" t="s">
        <v>84</v>
      </c>
      <c r="AA842" s="1" t="s">
        <v>51</v>
      </c>
      <c r="AB842" s="1" t="s">
        <v>1493</v>
      </c>
      <c r="AC842" s="1" t="s">
        <v>37</v>
      </c>
    </row>
    <row r="843" spans="1:29" hidden="1" x14ac:dyDescent="0.25">
      <c r="A843" s="1" t="s">
        <v>33</v>
      </c>
      <c r="B843" s="1" t="s">
        <v>34</v>
      </c>
      <c r="C843" s="2">
        <v>45138</v>
      </c>
      <c r="D843" s="1" t="s">
        <v>73</v>
      </c>
      <c r="E843" s="1" t="s">
        <v>74</v>
      </c>
      <c r="F843" s="1" t="s">
        <v>37</v>
      </c>
      <c r="G843" s="1" t="s">
        <v>991</v>
      </c>
      <c r="H843" s="1" t="s">
        <v>34</v>
      </c>
      <c r="I843" s="3">
        <v>350955</v>
      </c>
      <c r="J843" s="3">
        <v>0</v>
      </c>
      <c r="K843" s="1" t="s">
        <v>40</v>
      </c>
      <c r="L843" s="1" t="s">
        <v>614</v>
      </c>
      <c r="M843" s="1" t="s">
        <v>615</v>
      </c>
      <c r="N843" s="1" t="s">
        <v>79</v>
      </c>
      <c r="O843" s="1" t="s">
        <v>80</v>
      </c>
      <c r="P843" s="1" t="s">
        <v>43</v>
      </c>
      <c r="Q843" s="1" t="s">
        <v>43</v>
      </c>
      <c r="R843" s="3">
        <v>0</v>
      </c>
      <c r="S843" s="1" t="s">
        <v>44</v>
      </c>
      <c r="T843" s="1" t="s">
        <v>45</v>
      </c>
      <c r="U843" s="1" t="s">
        <v>991</v>
      </c>
      <c r="V843" s="1" t="s">
        <v>46</v>
      </c>
      <c r="W843" s="1" t="s">
        <v>81</v>
      </c>
      <c r="X843" s="1" t="s">
        <v>1492</v>
      </c>
      <c r="Y843" s="1" t="s">
        <v>83</v>
      </c>
      <c r="Z843" s="1" t="s">
        <v>84</v>
      </c>
      <c r="AA843" s="1" t="s">
        <v>51</v>
      </c>
      <c r="AB843" s="1" t="s">
        <v>1493</v>
      </c>
      <c r="AC843" s="1" t="s">
        <v>37</v>
      </c>
    </row>
    <row r="844" spans="1:29" hidden="1" x14ac:dyDescent="0.25">
      <c r="A844" s="1" t="s">
        <v>33</v>
      </c>
      <c r="B844" s="1" t="s">
        <v>34</v>
      </c>
      <c r="C844" s="2">
        <v>45138</v>
      </c>
      <c r="D844" s="1" t="s">
        <v>73</v>
      </c>
      <c r="E844" s="1" t="s">
        <v>74</v>
      </c>
      <c r="F844" s="1" t="s">
        <v>37</v>
      </c>
      <c r="G844" s="1" t="s">
        <v>991</v>
      </c>
      <c r="H844" s="1" t="s">
        <v>34</v>
      </c>
      <c r="I844" s="3">
        <v>126000</v>
      </c>
      <c r="J844" s="3">
        <v>0</v>
      </c>
      <c r="K844" s="1" t="s">
        <v>40</v>
      </c>
      <c r="L844" s="1" t="s">
        <v>807</v>
      </c>
      <c r="M844" s="1" t="s">
        <v>808</v>
      </c>
      <c r="N844" s="1" t="s">
        <v>79</v>
      </c>
      <c r="O844" s="1" t="s">
        <v>80</v>
      </c>
      <c r="P844" s="1" t="s">
        <v>43</v>
      </c>
      <c r="Q844" s="1" t="s">
        <v>43</v>
      </c>
      <c r="R844" s="3">
        <v>0</v>
      </c>
      <c r="S844" s="1" t="s">
        <v>44</v>
      </c>
      <c r="T844" s="1" t="s">
        <v>45</v>
      </c>
      <c r="U844" s="1" t="s">
        <v>991</v>
      </c>
      <c r="V844" s="1" t="s">
        <v>46</v>
      </c>
      <c r="W844" s="1" t="s">
        <v>81</v>
      </c>
      <c r="X844" s="1" t="s">
        <v>1492</v>
      </c>
      <c r="Y844" s="1" t="s">
        <v>83</v>
      </c>
      <c r="Z844" s="1" t="s">
        <v>84</v>
      </c>
      <c r="AA844" s="1" t="s">
        <v>51</v>
      </c>
      <c r="AB844" s="1" t="s">
        <v>1493</v>
      </c>
      <c r="AC844" s="1" t="s">
        <v>37</v>
      </c>
    </row>
    <row r="845" spans="1:29" hidden="1" x14ac:dyDescent="0.25">
      <c r="A845" s="1" t="s">
        <v>33</v>
      </c>
      <c r="B845" s="1" t="s">
        <v>34</v>
      </c>
      <c r="C845" s="2">
        <v>45138</v>
      </c>
      <c r="D845" s="1" t="s">
        <v>73</v>
      </c>
      <c r="E845" s="1" t="s">
        <v>74</v>
      </c>
      <c r="F845" s="1" t="s">
        <v>37</v>
      </c>
      <c r="G845" s="1" t="s">
        <v>991</v>
      </c>
      <c r="H845" s="1" t="s">
        <v>34</v>
      </c>
      <c r="I845" s="3">
        <v>2941120</v>
      </c>
      <c r="J845" s="3">
        <v>0</v>
      </c>
      <c r="K845" s="1" t="s">
        <v>40</v>
      </c>
      <c r="L845" s="1" t="s">
        <v>1455</v>
      </c>
      <c r="M845" s="1" t="s">
        <v>1456</v>
      </c>
      <c r="N845" s="1" t="s">
        <v>1457</v>
      </c>
      <c r="O845" s="1" t="s">
        <v>1458</v>
      </c>
      <c r="P845" s="1" t="s">
        <v>43</v>
      </c>
      <c r="Q845" s="1" t="s">
        <v>43</v>
      </c>
      <c r="R845" s="3">
        <v>0</v>
      </c>
      <c r="S845" s="1" t="s">
        <v>44</v>
      </c>
      <c r="T845" s="1" t="s">
        <v>45</v>
      </c>
      <c r="U845" s="1" t="s">
        <v>991</v>
      </c>
      <c r="V845" s="1" t="s">
        <v>46</v>
      </c>
      <c r="W845" s="1" t="s">
        <v>81</v>
      </c>
      <c r="X845" s="1" t="s">
        <v>1492</v>
      </c>
      <c r="Y845" s="1" t="s">
        <v>83</v>
      </c>
      <c r="Z845" s="1" t="s">
        <v>84</v>
      </c>
      <c r="AA845" s="1" t="s">
        <v>51</v>
      </c>
      <c r="AB845" s="1" t="s">
        <v>1496</v>
      </c>
      <c r="AC845" s="1" t="s">
        <v>37</v>
      </c>
    </row>
    <row r="846" spans="1:29" hidden="1" x14ac:dyDescent="0.25">
      <c r="A846" s="1" t="s">
        <v>33</v>
      </c>
      <c r="B846" s="1" t="s">
        <v>34</v>
      </c>
      <c r="C846" s="2">
        <v>45138</v>
      </c>
      <c r="D846" s="1" t="s">
        <v>73</v>
      </c>
      <c r="E846" s="1" t="s">
        <v>74</v>
      </c>
      <c r="F846" s="1" t="s">
        <v>37</v>
      </c>
      <c r="G846" s="1" t="s">
        <v>991</v>
      </c>
      <c r="H846" s="1" t="s">
        <v>34</v>
      </c>
      <c r="I846" s="3">
        <v>38667</v>
      </c>
      <c r="J846" s="3">
        <v>0</v>
      </c>
      <c r="K846" s="1" t="s">
        <v>40</v>
      </c>
      <c r="L846" s="1" t="s">
        <v>627</v>
      </c>
      <c r="M846" s="1" t="s">
        <v>628</v>
      </c>
      <c r="N846" s="1" t="s">
        <v>89</v>
      </c>
      <c r="O846" s="1" t="s">
        <v>90</v>
      </c>
      <c r="P846" s="1" t="s">
        <v>43</v>
      </c>
      <c r="Q846" s="1" t="s">
        <v>43</v>
      </c>
      <c r="R846" s="3">
        <v>0</v>
      </c>
      <c r="S846" s="1" t="s">
        <v>44</v>
      </c>
      <c r="T846" s="1" t="s">
        <v>45</v>
      </c>
      <c r="U846" s="1" t="s">
        <v>991</v>
      </c>
      <c r="V846" s="1" t="s">
        <v>46</v>
      </c>
      <c r="W846" s="1" t="s">
        <v>81</v>
      </c>
      <c r="X846" s="1" t="s">
        <v>1492</v>
      </c>
      <c r="Y846" s="1" t="s">
        <v>83</v>
      </c>
      <c r="Z846" s="1" t="s">
        <v>84</v>
      </c>
      <c r="AA846" s="1" t="s">
        <v>51</v>
      </c>
      <c r="AB846" s="1" t="s">
        <v>1497</v>
      </c>
      <c r="AC846" s="1" t="s">
        <v>37</v>
      </c>
    </row>
    <row r="847" spans="1:29" hidden="1" x14ac:dyDescent="0.25">
      <c r="A847" s="1" t="s">
        <v>33</v>
      </c>
      <c r="B847" s="1" t="s">
        <v>34</v>
      </c>
      <c r="C847" s="2">
        <v>45138</v>
      </c>
      <c r="D847" s="1" t="s">
        <v>73</v>
      </c>
      <c r="E847" s="1" t="s">
        <v>74</v>
      </c>
      <c r="F847" s="1" t="s">
        <v>37</v>
      </c>
      <c r="G847" s="1" t="s">
        <v>991</v>
      </c>
      <c r="H847" s="1" t="s">
        <v>34</v>
      </c>
      <c r="I847" s="3">
        <v>198256</v>
      </c>
      <c r="J847" s="3">
        <v>0</v>
      </c>
      <c r="K847" s="1" t="s">
        <v>40</v>
      </c>
      <c r="L847" s="1" t="s">
        <v>424</v>
      </c>
      <c r="M847" s="1" t="s">
        <v>425</v>
      </c>
      <c r="N847" s="1" t="s">
        <v>89</v>
      </c>
      <c r="O847" s="1" t="s">
        <v>90</v>
      </c>
      <c r="P847" s="1" t="s">
        <v>43</v>
      </c>
      <c r="Q847" s="1" t="s">
        <v>43</v>
      </c>
      <c r="R847" s="3">
        <v>0</v>
      </c>
      <c r="S847" s="1" t="s">
        <v>44</v>
      </c>
      <c r="T847" s="1" t="s">
        <v>45</v>
      </c>
      <c r="U847" s="1" t="s">
        <v>991</v>
      </c>
      <c r="V847" s="1" t="s">
        <v>46</v>
      </c>
      <c r="W847" s="1" t="s">
        <v>81</v>
      </c>
      <c r="X847" s="1" t="s">
        <v>1492</v>
      </c>
      <c r="Y847" s="1" t="s">
        <v>83</v>
      </c>
      <c r="Z847" s="1" t="s">
        <v>84</v>
      </c>
      <c r="AA847" s="1" t="s">
        <v>51</v>
      </c>
      <c r="AB847" s="1" t="s">
        <v>1497</v>
      </c>
      <c r="AC847" s="1" t="s">
        <v>37</v>
      </c>
    </row>
    <row r="848" spans="1:29" hidden="1" x14ac:dyDescent="0.25">
      <c r="A848" s="1" t="s">
        <v>33</v>
      </c>
      <c r="B848" s="1" t="s">
        <v>34</v>
      </c>
      <c r="C848" s="2">
        <v>45138</v>
      </c>
      <c r="D848" s="1" t="s">
        <v>73</v>
      </c>
      <c r="E848" s="1" t="s">
        <v>74</v>
      </c>
      <c r="F848" s="1" t="s">
        <v>37</v>
      </c>
      <c r="G848" s="1" t="s">
        <v>991</v>
      </c>
      <c r="H848" s="1" t="s">
        <v>34</v>
      </c>
      <c r="I848" s="3">
        <v>38667</v>
      </c>
      <c r="J848" s="3">
        <v>0</v>
      </c>
      <c r="K848" s="1" t="s">
        <v>40</v>
      </c>
      <c r="L848" s="1" t="s">
        <v>1491</v>
      </c>
      <c r="M848" s="1" t="s">
        <v>634</v>
      </c>
      <c r="N848" s="1" t="s">
        <v>89</v>
      </c>
      <c r="O848" s="1" t="s">
        <v>90</v>
      </c>
      <c r="P848" s="1" t="s">
        <v>43</v>
      </c>
      <c r="Q848" s="1" t="s">
        <v>43</v>
      </c>
      <c r="R848" s="3">
        <v>0</v>
      </c>
      <c r="S848" s="1" t="s">
        <v>44</v>
      </c>
      <c r="T848" s="1" t="s">
        <v>45</v>
      </c>
      <c r="U848" s="1" t="s">
        <v>991</v>
      </c>
      <c r="V848" s="1" t="s">
        <v>46</v>
      </c>
      <c r="W848" s="1" t="s">
        <v>81</v>
      </c>
      <c r="X848" s="1" t="s">
        <v>1492</v>
      </c>
      <c r="Y848" s="1" t="s">
        <v>83</v>
      </c>
      <c r="Z848" s="1" t="s">
        <v>84</v>
      </c>
      <c r="AA848" s="1" t="s">
        <v>51</v>
      </c>
      <c r="AB848" s="1" t="s">
        <v>1497</v>
      </c>
      <c r="AC848" s="1" t="s">
        <v>37</v>
      </c>
    </row>
    <row r="849" spans="1:29" hidden="1" x14ac:dyDescent="0.25">
      <c r="A849" s="1" t="s">
        <v>33</v>
      </c>
      <c r="B849" s="1" t="s">
        <v>34</v>
      </c>
      <c r="C849" s="2">
        <v>45138</v>
      </c>
      <c r="D849" s="1" t="s">
        <v>73</v>
      </c>
      <c r="E849" s="1" t="s">
        <v>74</v>
      </c>
      <c r="F849" s="1" t="s">
        <v>37</v>
      </c>
      <c r="G849" s="1" t="s">
        <v>991</v>
      </c>
      <c r="H849" s="1" t="s">
        <v>34</v>
      </c>
      <c r="I849" s="3">
        <v>425333</v>
      </c>
      <c r="J849" s="3">
        <v>0</v>
      </c>
      <c r="K849" s="1" t="s">
        <v>40</v>
      </c>
      <c r="L849" s="1" t="s">
        <v>694</v>
      </c>
      <c r="M849" s="1" t="s">
        <v>695</v>
      </c>
      <c r="N849" s="1" t="s">
        <v>89</v>
      </c>
      <c r="O849" s="1" t="s">
        <v>90</v>
      </c>
      <c r="P849" s="1" t="s">
        <v>43</v>
      </c>
      <c r="Q849" s="1" t="s">
        <v>43</v>
      </c>
      <c r="R849" s="3">
        <v>0</v>
      </c>
      <c r="S849" s="1" t="s">
        <v>44</v>
      </c>
      <c r="T849" s="1" t="s">
        <v>45</v>
      </c>
      <c r="U849" s="1" t="s">
        <v>991</v>
      </c>
      <c r="V849" s="1" t="s">
        <v>46</v>
      </c>
      <c r="W849" s="1" t="s">
        <v>81</v>
      </c>
      <c r="X849" s="1" t="s">
        <v>1492</v>
      </c>
      <c r="Y849" s="1" t="s">
        <v>83</v>
      </c>
      <c r="Z849" s="1" t="s">
        <v>84</v>
      </c>
      <c r="AA849" s="1" t="s">
        <v>51</v>
      </c>
      <c r="AB849" s="1" t="s">
        <v>1497</v>
      </c>
      <c r="AC849" s="1" t="s">
        <v>37</v>
      </c>
    </row>
    <row r="850" spans="1:29" hidden="1" x14ac:dyDescent="0.25">
      <c r="A850" s="1" t="s">
        <v>33</v>
      </c>
      <c r="B850" s="1" t="s">
        <v>34</v>
      </c>
      <c r="C850" s="2">
        <v>45138</v>
      </c>
      <c r="D850" s="1" t="s">
        <v>73</v>
      </c>
      <c r="E850" s="1" t="s">
        <v>74</v>
      </c>
      <c r="F850" s="1" t="s">
        <v>37</v>
      </c>
      <c r="G850" s="1" t="s">
        <v>991</v>
      </c>
      <c r="H850" s="1" t="s">
        <v>34</v>
      </c>
      <c r="I850" s="3">
        <v>38667</v>
      </c>
      <c r="J850" s="3">
        <v>0</v>
      </c>
      <c r="K850" s="1" t="s">
        <v>40</v>
      </c>
      <c r="L850" s="1" t="s">
        <v>408</v>
      </c>
      <c r="M850" s="1" t="s">
        <v>409</v>
      </c>
      <c r="N850" s="1" t="s">
        <v>79</v>
      </c>
      <c r="O850" s="1" t="s">
        <v>80</v>
      </c>
      <c r="P850" s="1" t="s">
        <v>43</v>
      </c>
      <c r="Q850" s="1" t="s">
        <v>43</v>
      </c>
      <c r="R850" s="3">
        <v>0</v>
      </c>
      <c r="S850" s="1" t="s">
        <v>44</v>
      </c>
      <c r="T850" s="1" t="s">
        <v>45</v>
      </c>
      <c r="U850" s="1" t="s">
        <v>991</v>
      </c>
      <c r="V850" s="1" t="s">
        <v>46</v>
      </c>
      <c r="W850" s="1" t="s">
        <v>81</v>
      </c>
      <c r="X850" s="1" t="s">
        <v>1492</v>
      </c>
      <c r="Y850" s="1" t="s">
        <v>83</v>
      </c>
      <c r="Z850" s="1" t="s">
        <v>84</v>
      </c>
      <c r="AA850" s="1" t="s">
        <v>51</v>
      </c>
      <c r="AB850" s="1" t="s">
        <v>1497</v>
      </c>
      <c r="AC850" s="1" t="s">
        <v>37</v>
      </c>
    </row>
    <row r="851" spans="1:29" hidden="1" x14ac:dyDescent="0.25">
      <c r="A851" s="1" t="s">
        <v>33</v>
      </c>
      <c r="B851" s="1" t="s">
        <v>34</v>
      </c>
      <c r="C851" s="2">
        <v>45138</v>
      </c>
      <c r="D851" s="1" t="s">
        <v>73</v>
      </c>
      <c r="E851" s="1" t="s">
        <v>74</v>
      </c>
      <c r="F851" s="1" t="s">
        <v>37</v>
      </c>
      <c r="G851" s="1" t="s">
        <v>991</v>
      </c>
      <c r="H851" s="1" t="s">
        <v>34</v>
      </c>
      <c r="I851" s="3">
        <v>38667</v>
      </c>
      <c r="J851" s="3">
        <v>0</v>
      </c>
      <c r="K851" s="1" t="s">
        <v>40</v>
      </c>
      <c r="L851" s="1" t="s">
        <v>287</v>
      </c>
      <c r="M851" s="1" t="s">
        <v>288</v>
      </c>
      <c r="N851" s="1" t="s">
        <v>79</v>
      </c>
      <c r="O851" s="1" t="s">
        <v>80</v>
      </c>
      <c r="P851" s="1" t="s">
        <v>43</v>
      </c>
      <c r="Q851" s="1" t="s">
        <v>43</v>
      </c>
      <c r="R851" s="3">
        <v>0</v>
      </c>
      <c r="S851" s="1" t="s">
        <v>44</v>
      </c>
      <c r="T851" s="1" t="s">
        <v>45</v>
      </c>
      <c r="U851" s="1" t="s">
        <v>991</v>
      </c>
      <c r="V851" s="1" t="s">
        <v>46</v>
      </c>
      <c r="W851" s="1" t="s">
        <v>81</v>
      </c>
      <c r="X851" s="1" t="s">
        <v>1492</v>
      </c>
      <c r="Y851" s="1" t="s">
        <v>83</v>
      </c>
      <c r="Z851" s="1" t="s">
        <v>84</v>
      </c>
      <c r="AA851" s="1" t="s">
        <v>51</v>
      </c>
      <c r="AB851" s="1" t="s">
        <v>1497</v>
      </c>
      <c r="AC851" s="1" t="s">
        <v>37</v>
      </c>
    </row>
    <row r="852" spans="1:29" hidden="1" x14ac:dyDescent="0.25">
      <c r="A852" s="1" t="s">
        <v>33</v>
      </c>
      <c r="B852" s="1" t="s">
        <v>34</v>
      </c>
      <c r="C852" s="2">
        <v>45138</v>
      </c>
      <c r="D852" s="1" t="s">
        <v>73</v>
      </c>
      <c r="E852" s="1" t="s">
        <v>74</v>
      </c>
      <c r="F852" s="1" t="s">
        <v>37</v>
      </c>
      <c r="G852" s="1" t="s">
        <v>991</v>
      </c>
      <c r="H852" s="1" t="s">
        <v>34</v>
      </c>
      <c r="I852" s="3">
        <v>541334</v>
      </c>
      <c r="J852" s="3">
        <v>0</v>
      </c>
      <c r="K852" s="1" t="s">
        <v>40</v>
      </c>
      <c r="L852" s="1" t="s">
        <v>113</v>
      </c>
      <c r="M852" s="1" t="s">
        <v>114</v>
      </c>
      <c r="N852" s="1" t="s">
        <v>79</v>
      </c>
      <c r="O852" s="1" t="s">
        <v>80</v>
      </c>
      <c r="P852" s="1" t="s">
        <v>43</v>
      </c>
      <c r="Q852" s="1" t="s">
        <v>43</v>
      </c>
      <c r="R852" s="3">
        <v>0</v>
      </c>
      <c r="S852" s="1" t="s">
        <v>44</v>
      </c>
      <c r="T852" s="1" t="s">
        <v>45</v>
      </c>
      <c r="U852" s="1" t="s">
        <v>991</v>
      </c>
      <c r="V852" s="1" t="s">
        <v>46</v>
      </c>
      <c r="W852" s="1" t="s">
        <v>81</v>
      </c>
      <c r="X852" s="1" t="s">
        <v>1492</v>
      </c>
      <c r="Y852" s="1" t="s">
        <v>83</v>
      </c>
      <c r="Z852" s="1" t="s">
        <v>84</v>
      </c>
      <c r="AA852" s="1" t="s">
        <v>51</v>
      </c>
      <c r="AB852" s="1" t="s">
        <v>1497</v>
      </c>
      <c r="AC852" s="1" t="s">
        <v>37</v>
      </c>
    </row>
    <row r="853" spans="1:29" hidden="1" x14ac:dyDescent="0.25">
      <c r="A853" s="1" t="s">
        <v>33</v>
      </c>
      <c r="B853" s="1" t="s">
        <v>34</v>
      </c>
      <c r="C853" s="2">
        <v>45138</v>
      </c>
      <c r="D853" s="1" t="s">
        <v>73</v>
      </c>
      <c r="E853" s="1" t="s">
        <v>74</v>
      </c>
      <c r="F853" s="1" t="s">
        <v>37</v>
      </c>
      <c r="G853" s="1" t="s">
        <v>991</v>
      </c>
      <c r="H853" s="1" t="s">
        <v>34</v>
      </c>
      <c r="I853" s="3">
        <v>38667</v>
      </c>
      <c r="J853" s="3">
        <v>0</v>
      </c>
      <c r="K853" s="1" t="s">
        <v>40</v>
      </c>
      <c r="L853" s="1" t="s">
        <v>440</v>
      </c>
      <c r="M853" s="1" t="s">
        <v>441</v>
      </c>
      <c r="N853" s="1" t="s">
        <v>79</v>
      </c>
      <c r="O853" s="1" t="s">
        <v>80</v>
      </c>
      <c r="P853" s="1" t="s">
        <v>43</v>
      </c>
      <c r="Q853" s="1" t="s">
        <v>43</v>
      </c>
      <c r="R853" s="3">
        <v>0</v>
      </c>
      <c r="S853" s="1" t="s">
        <v>44</v>
      </c>
      <c r="T853" s="1" t="s">
        <v>45</v>
      </c>
      <c r="U853" s="1" t="s">
        <v>991</v>
      </c>
      <c r="V853" s="1" t="s">
        <v>46</v>
      </c>
      <c r="W853" s="1" t="s">
        <v>81</v>
      </c>
      <c r="X853" s="1" t="s">
        <v>1492</v>
      </c>
      <c r="Y853" s="1" t="s">
        <v>83</v>
      </c>
      <c r="Z853" s="1" t="s">
        <v>84</v>
      </c>
      <c r="AA853" s="1" t="s">
        <v>51</v>
      </c>
      <c r="AB853" s="1" t="s">
        <v>1497</v>
      </c>
      <c r="AC853" s="1" t="s">
        <v>37</v>
      </c>
    </row>
    <row r="854" spans="1:29" hidden="1" x14ac:dyDescent="0.25">
      <c r="A854" s="1" t="s">
        <v>33</v>
      </c>
      <c r="B854" s="1" t="s">
        <v>34</v>
      </c>
      <c r="C854" s="2">
        <v>45138</v>
      </c>
      <c r="D854" s="1" t="s">
        <v>73</v>
      </c>
      <c r="E854" s="1" t="s">
        <v>74</v>
      </c>
      <c r="F854" s="1" t="s">
        <v>37</v>
      </c>
      <c r="G854" s="1" t="s">
        <v>991</v>
      </c>
      <c r="H854" s="1" t="s">
        <v>34</v>
      </c>
      <c r="I854" s="3">
        <v>38667</v>
      </c>
      <c r="J854" s="3">
        <v>0</v>
      </c>
      <c r="K854" s="1" t="s">
        <v>40</v>
      </c>
      <c r="L854" s="1" t="s">
        <v>1454</v>
      </c>
      <c r="M854" s="1" t="s">
        <v>828</v>
      </c>
      <c r="N854" s="1" t="s">
        <v>79</v>
      </c>
      <c r="O854" s="1" t="s">
        <v>80</v>
      </c>
      <c r="P854" s="1" t="s">
        <v>43</v>
      </c>
      <c r="Q854" s="1" t="s">
        <v>43</v>
      </c>
      <c r="R854" s="3">
        <v>0</v>
      </c>
      <c r="S854" s="1" t="s">
        <v>44</v>
      </c>
      <c r="T854" s="1" t="s">
        <v>45</v>
      </c>
      <c r="U854" s="1" t="s">
        <v>991</v>
      </c>
      <c r="V854" s="1" t="s">
        <v>46</v>
      </c>
      <c r="W854" s="1" t="s">
        <v>81</v>
      </c>
      <c r="X854" s="1" t="s">
        <v>1492</v>
      </c>
      <c r="Y854" s="1" t="s">
        <v>83</v>
      </c>
      <c r="Z854" s="1" t="s">
        <v>84</v>
      </c>
      <c r="AA854" s="1" t="s">
        <v>51</v>
      </c>
      <c r="AB854" s="1" t="s">
        <v>1497</v>
      </c>
      <c r="AC854" s="1" t="s">
        <v>37</v>
      </c>
    </row>
    <row r="855" spans="1:29" hidden="1" x14ac:dyDescent="0.25">
      <c r="A855" s="1" t="s">
        <v>33</v>
      </c>
      <c r="B855" s="1" t="s">
        <v>34</v>
      </c>
      <c r="C855" s="2">
        <v>45138</v>
      </c>
      <c r="D855" s="1" t="s">
        <v>73</v>
      </c>
      <c r="E855" s="1" t="s">
        <v>74</v>
      </c>
      <c r="F855" s="1" t="s">
        <v>37</v>
      </c>
      <c r="G855" s="1" t="s">
        <v>991</v>
      </c>
      <c r="H855" s="1" t="s">
        <v>34</v>
      </c>
      <c r="I855" s="3">
        <v>43859</v>
      </c>
      <c r="J855" s="3">
        <v>0</v>
      </c>
      <c r="K855" s="1" t="s">
        <v>40</v>
      </c>
      <c r="L855" s="1" t="s">
        <v>354</v>
      </c>
      <c r="M855" s="1" t="s">
        <v>355</v>
      </c>
      <c r="N855" s="1" t="s">
        <v>79</v>
      </c>
      <c r="O855" s="1" t="s">
        <v>80</v>
      </c>
      <c r="P855" s="1" t="s">
        <v>43</v>
      </c>
      <c r="Q855" s="1" t="s">
        <v>43</v>
      </c>
      <c r="R855" s="3">
        <v>0</v>
      </c>
      <c r="S855" s="1" t="s">
        <v>44</v>
      </c>
      <c r="T855" s="1" t="s">
        <v>45</v>
      </c>
      <c r="U855" s="1" t="s">
        <v>991</v>
      </c>
      <c r="V855" s="1" t="s">
        <v>46</v>
      </c>
      <c r="W855" s="1" t="s">
        <v>81</v>
      </c>
      <c r="X855" s="1" t="s">
        <v>1492</v>
      </c>
      <c r="Y855" s="1" t="s">
        <v>83</v>
      </c>
      <c r="Z855" s="1" t="s">
        <v>84</v>
      </c>
      <c r="AA855" s="1" t="s">
        <v>51</v>
      </c>
      <c r="AB855" s="1" t="s">
        <v>1497</v>
      </c>
      <c r="AC855" s="1" t="s">
        <v>37</v>
      </c>
    </row>
    <row r="856" spans="1:29" hidden="1" x14ac:dyDescent="0.25">
      <c r="A856" s="1" t="s">
        <v>33</v>
      </c>
      <c r="B856" s="1" t="s">
        <v>34</v>
      </c>
      <c r="C856" s="2">
        <v>45138</v>
      </c>
      <c r="D856" s="1" t="s">
        <v>73</v>
      </c>
      <c r="E856" s="1" t="s">
        <v>74</v>
      </c>
      <c r="F856" s="1" t="s">
        <v>37</v>
      </c>
      <c r="G856" s="1" t="s">
        <v>991</v>
      </c>
      <c r="H856" s="1" t="s">
        <v>34</v>
      </c>
      <c r="I856" s="3">
        <v>378680</v>
      </c>
      <c r="J856" s="3">
        <v>0</v>
      </c>
      <c r="K856" s="1" t="s">
        <v>40</v>
      </c>
      <c r="L856" s="1" t="s">
        <v>129</v>
      </c>
      <c r="M856" s="1" t="s">
        <v>130</v>
      </c>
      <c r="N856" s="1" t="s">
        <v>79</v>
      </c>
      <c r="O856" s="1" t="s">
        <v>80</v>
      </c>
      <c r="P856" s="1" t="s">
        <v>43</v>
      </c>
      <c r="Q856" s="1" t="s">
        <v>43</v>
      </c>
      <c r="R856" s="3">
        <v>0</v>
      </c>
      <c r="S856" s="1" t="s">
        <v>44</v>
      </c>
      <c r="T856" s="1" t="s">
        <v>45</v>
      </c>
      <c r="U856" s="1" t="s">
        <v>991</v>
      </c>
      <c r="V856" s="1" t="s">
        <v>46</v>
      </c>
      <c r="W856" s="1" t="s">
        <v>81</v>
      </c>
      <c r="X856" s="1" t="s">
        <v>1492</v>
      </c>
      <c r="Y856" s="1" t="s">
        <v>83</v>
      </c>
      <c r="Z856" s="1" t="s">
        <v>84</v>
      </c>
      <c r="AA856" s="1" t="s">
        <v>51</v>
      </c>
      <c r="AB856" s="1" t="s">
        <v>1497</v>
      </c>
      <c r="AC856" s="1" t="s">
        <v>37</v>
      </c>
    </row>
    <row r="857" spans="1:29" hidden="1" x14ac:dyDescent="0.25">
      <c r="A857" s="1" t="s">
        <v>33</v>
      </c>
      <c r="B857" s="1" t="s">
        <v>34</v>
      </c>
      <c r="C857" s="2">
        <v>45138</v>
      </c>
      <c r="D857" s="1" t="s">
        <v>73</v>
      </c>
      <c r="E857" s="1" t="s">
        <v>74</v>
      </c>
      <c r="F857" s="1" t="s">
        <v>37</v>
      </c>
      <c r="G857" s="1" t="s">
        <v>991</v>
      </c>
      <c r="H857" s="1" t="s">
        <v>34</v>
      </c>
      <c r="I857" s="3">
        <v>309334</v>
      </c>
      <c r="J857" s="3">
        <v>0</v>
      </c>
      <c r="K857" s="1" t="s">
        <v>40</v>
      </c>
      <c r="L857" s="1" t="s">
        <v>773</v>
      </c>
      <c r="M857" s="1" t="s">
        <v>774</v>
      </c>
      <c r="N857" s="1" t="s">
        <v>79</v>
      </c>
      <c r="O857" s="1" t="s">
        <v>80</v>
      </c>
      <c r="P857" s="1" t="s">
        <v>43</v>
      </c>
      <c r="Q857" s="1" t="s">
        <v>43</v>
      </c>
      <c r="R857" s="3">
        <v>0</v>
      </c>
      <c r="S857" s="1" t="s">
        <v>44</v>
      </c>
      <c r="T857" s="1" t="s">
        <v>45</v>
      </c>
      <c r="U857" s="1" t="s">
        <v>991</v>
      </c>
      <c r="V857" s="1" t="s">
        <v>46</v>
      </c>
      <c r="W857" s="1" t="s">
        <v>81</v>
      </c>
      <c r="X857" s="1" t="s">
        <v>1492</v>
      </c>
      <c r="Y857" s="1" t="s">
        <v>83</v>
      </c>
      <c r="Z857" s="1" t="s">
        <v>84</v>
      </c>
      <c r="AA857" s="1" t="s">
        <v>51</v>
      </c>
      <c r="AB857" s="1" t="s">
        <v>1497</v>
      </c>
      <c r="AC857" s="1" t="s">
        <v>37</v>
      </c>
    </row>
    <row r="858" spans="1:29" hidden="1" x14ac:dyDescent="0.25">
      <c r="A858" s="1" t="s">
        <v>33</v>
      </c>
      <c r="B858" s="1" t="s">
        <v>34</v>
      </c>
      <c r="C858" s="2">
        <v>45138</v>
      </c>
      <c r="D858" s="1" t="s">
        <v>73</v>
      </c>
      <c r="E858" s="1" t="s">
        <v>74</v>
      </c>
      <c r="F858" s="1" t="s">
        <v>37</v>
      </c>
      <c r="G858" s="1" t="s">
        <v>991</v>
      </c>
      <c r="H858" s="1" t="s">
        <v>34</v>
      </c>
      <c r="I858" s="3">
        <v>541334</v>
      </c>
      <c r="J858" s="3">
        <v>0</v>
      </c>
      <c r="K858" s="1" t="s">
        <v>40</v>
      </c>
      <c r="L858" s="1" t="s">
        <v>117</v>
      </c>
      <c r="M858" s="1" t="s">
        <v>118</v>
      </c>
      <c r="N858" s="1" t="s">
        <v>79</v>
      </c>
      <c r="O858" s="1" t="s">
        <v>80</v>
      </c>
      <c r="P858" s="1" t="s">
        <v>43</v>
      </c>
      <c r="Q858" s="1" t="s">
        <v>43</v>
      </c>
      <c r="R858" s="3">
        <v>0</v>
      </c>
      <c r="S858" s="1" t="s">
        <v>44</v>
      </c>
      <c r="T858" s="1" t="s">
        <v>45</v>
      </c>
      <c r="U858" s="1" t="s">
        <v>991</v>
      </c>
      <c r="V858" s="1" t="s">
        <v>46</v>
      </c>
      <c r="W858" s="1" t="s">
        <v>81</v>
      </c>
      <c r="X858" s="1" t="s">
        <v>1492</v>
      </c>
      <c r="Y858" s="1" t="s">
        <v>83</v>
      </c>
      <c r="Z858" s="1" t="s">
        <v>84</v>
      </c>
      <c r="AA858" s="1" t="s">
        <v>51</v>
      </c>
      <c r="AB858" s="1" t="s">
        <v>1497</v>
      </c>
      <c r="AC858" s="1" t="s">
        <v>37</v>
      </c>
    </row>
    <row r="859" spans="1:29" hidden="1" x14ac:dyDescent="0.25">
      <c r="A859" s="1" t="s">
        <v>33</v>
      </c>
      <c r="B859" s="1" t="s">
        <v>34</v>
      </c>
      <c r="C859" s="2">
        <v>45138</v>
      </c>
      <c r="D859" s="1" t="s">
        <v>73</v>
      </c>
      <c r="E859" s="1" t="s">
        <v>74</v>
      </c>
      <c r="F859" s="1" t="s">
        <v>37</v>
      </c>
      <c r="G859" s="1" t="s">
        <v>991</v>
      </c>
      <c r="H859" s="1" t="s">
        <v>34</v>
      </c>
      <c r="I859" s="3">
        <v>38667</v>
      </c>
      <c r="J859" s="3">
        <v>0</v>
      </c>
      <c r="K859" s="1" t="s">
        <v>40</v>
      </c>
      <c r="L859" s="1" t="s">
        <v>133</v>
      </c>
      <c r="M859" s="1" t="s">
        <v>134</v>
      </c>
      <c r="N859" s="1" t="s">
        <v>79</v>
      </c>
      <c r="O859" s="1" t="s">
        <v>80</v>
      </c>
      <c r="P859" s="1" t="s">
        <v>43</v>
      </c>
      <c r="Q859" s="1" t="s">
        <v>43</v>
      </c>
      <c r="R859" s="3">
        <v>0</v>
      </c>
      <c r="S859" s="1" t="s">
        <v>44</v>
      </c>
      <c r="T859" s="1" t="s">
        <v>45</v>
      </c>
      <c r="U859" s="1" t="s">
        <v>991</v>
      </c>
      <c r="V859" s="1" t="s">
        <v>46</v>
      </c>
      <c r="W859" s="1" t="s">
        <v>81</v>
      </c>
      <c r="X859" s="1" t="s">
        <v>1492</v>
      </c>
      <c r="Y859" s="1" t="s">
        <v>83</v>
      </c>
      <c r="Z859" s="1" t="s">
        <v>84</v>
      </c>
      <c r="AA859" s="1" t="s">
        <v>51</v>
      </c>
      <c r="AB859" s="1" t="s">
        <v>1497</v>
      </c>
      <c r="AC859" s="1" t="s">
        <v>37</v>
      </c>
    </row>
    <row r="860" spans="1:29" hidden="1" x14ac:dyDescent="0.25">
      <c r="A860" s="1" t="s">
        <v>33</v>
      </c>
      <c r="B860" s="1" t="s">
        <v>34</v>
      </c>
      <c r="C860" s="2">
        <v>45138</v>
      </c>
      <c r="D860" s="1" t="s">
        <v>73</v>
      </c>
      <c r="E860" s="1" t="s">
        <v>74</v>
      </c>
      <c r="F860" s="1" t="s">
        <v>37</v>
      </c>
      <c r="G860" s="1" t="s">
        <v>991</v>
      </c>
      <c r="H860" s="1" t="s">
        <v>34</v>
      </c>
      <c r="I860" s="3">
        <v>580000</v>
      </c>
      <c r="J860" s="3">
        <v>0</v>
      </c>
      <c r="K860" s="1" t="s">
        <v>40</v>
      </c>
      <c r="L860" s="1" t="s">
        <v>669</v>
      </c>
      <c r="M860" s="1" t="s">
        <v>670</v>
      </c>
      <c r="N860" s="1" t="s">
        <v>79</v>
      </c>
      <c r="O860" s="1" t="s">
        <v>80</v>
      </c>
      <c r="P860" s="1" t="s">
        <v>43</v>
      </c>
      <c r="Q860" s="1" t="s">
        <v>43</v>
      </c>
      <c r="R860" s="3">
        <v>0</v>
      </c>
      <c r="S860" s="1" t="s">
        <v>44</v>
      </c>
      <c r="T860" s="1" t="s">
        <v>45</v>
      </c>
      <c r="U860" s="1" t="s">
        <v>991</v>
      </c>
      <c r="V860" s="1" t="s">
        <v>46</v>
      </c>
      <c r="W860" s="1" t="s">
        <v>81</v>
      </c>
      <c r="X860" s="1" t="s">
        <v>1492</v>
      </c>
      <c r="Y860" s="1" t="s">
        <v>83</v>
      </c>
      <c r="Z860" s="1" t="s">
        <v>84</v>
      </c>
      <c r="AA860" s="1" t="s">
        <v>51</v>
      </c>
      <c r="AB860" s="1" t="s">
        <v>1497</v>
      </c>
      <c r="AC860" s="1" t="s">
        <v>37</v>
      </c>
    </row>
    <row r="861" spans="1:29" hidden="1" x14ac:dyDescent="0.25">
      <c r="A861" s="1" t="s">
        <v>33</v>
      </c>
      <c r="B861" s="1" t="s">
        <v>34</v>
      </c>
      <c r="C861" s="2">
        <v>45138</v>
      </c>
      <c r="D861" s="1" t="s">
        <v>73</v>
      </c>
      <c r="E861" s="1" t="s">
        <v>74</v>
      </c>
      <c r="F861" s="1" t="s">
        <v>37</v>
      </c>
      <c r="G861" s="1" t="s">
        <v>991</v>
      </c>
      <c r="H861" s="1" t="s">
        <v>34</v>
      </c>
      <c r="I861" s="3">
        <v>643516</v>
      </c>
      <c r="J861" s="3">
        <v>0</v>
      </c>
      <c r="K861" s="1" t="s">
        <v>40</v>
      </c>
      <c r="L861" s="1" t="s">
        <v>761</v>
      </c>
      <c r="M861" s="1" t="s">
        <v>762</v>
      </c>
      <c r="N861" s="1" t="s">
        <v>79</v>
      </c>
      <c r="O861" s="1" t="s">
        <v>80</v>
      </c>
      <c r="P861" s="1" t="s">
        <v>43</v>
      </c>
      <c r="Q861" s="1" t="s">
        <v>43</v>
      </c>
      <c r="R861" s="3">
        <v>0</v>
      </c>
      <c r="S861" s="1" t="s">
        <v>44</v>
      </c>
      <c r="T861" s="1" t="s">
        <v>45</v>
      </c>
      <c r="U861" s="1" t="s">
        <v>991</v>
      </c>
      <c r="V861" s="1" t="s">
        <v>46</v>
      </c>
      <c r="W861" s="1" t="s">
        <v>81</v>
      </c>
      <c r="X861" s="1" t="s">
        <v>1492</v>
      </c>
      <c r="Y861" s="1" t="s">
        <v>83</v>
      </c>
      <c r="Z861" s="1" t="s">
        <v>84</v>
      </c>
      <c r="AA861" s="1" t="s">
        <v>51</v>
      </c>
      <c r="AB861" s="1" t="s">
        <v>1497</v>
      </c>
      <c r="AC861" s="1" t="s">
        <v>37</v>
      </c>
    </row>
    <row r="862" spans="1:29" hidden="1" x14ac:dyDescent="0.25">
      <c r="A862" s="1" t="s">
        <v>33</v>
      </c>
      <c r="B862" s="1" t="s">
        <v>34</v>
      </c>
      <c r="C862" s="2">
        <v>45138</v>
      </c>
      <c r="D862" s="1" t="s">
        <v>73</v>
      </c>
      <c r="E862" s="1" t="s">
        <v>74</v>
      </c>
      <c r="F862" s="1" t="s">
        <v>37</v>
      </c>
      <c r="G862" s="1" t="s">
        <v>991</v>
      </c>
      <c r="H862" s="1" t="s">
        <v>34</v>
      </c>
      <c r="I862" s="3">
        <v>127474</v>
      </c>
      <c r="J862" s="3">
        <v>0</v>
      </c>
      <c r="K862" s="1" t="s">
        <v>40</v>
      </c>
      <c r="L862" s="1" t="s">
        <v>1375</v>
      </c>
      <c r="M862" s="1" t="s">
        <v>850</v>
      </c>
      <c r="N862" s="1" t="s">
        <v>79</v>
      </c>
      <c r="O862" s="1" t="s">
        <v>80</v>
      </c>
      <c r="P862" s="1" t="s">
        <v>43</v>
      </c>
      <c r="Q862" s="1" t="s">
        <v>43</v>
      </c>
      <c r="R862" s="3">
        <v>0</v>
      </c>
      <c r="S862" s="1" t="s">
        <v>44</v>
      </c>
      <c r="T862" s="1" t="s">
        <v>45</v>
      </c>
      <c r="U862" s="1" t="s">
        <v>991</v>
      </c>
      <c r="V862" s="1" t="s">
        <v>46</v>
      </c>
      <c r="W862" s="1" t="s">
        <v>81</v>
      </c>
      <c r="X862" s="1" t="s">
        <v>1492</v>
      </c>
      <c r="Y862" s="1" t="s">
        <v>83</v>
      </c>
      <c r="Z862" s="1" t="s">
        <v>84</v>
      </c>
      <c r="AA862" s="1" t="s">
        <v>51</v>
      </c>
      <c r="AB862" s="1" t="s">
        <v>1497</v>
      </c>
      <c r="AC862" s="1" t="s">
        <v>37</v>
      </c>
    </row>
    <row r="863" spans="1:29" hidden="1" x14ac:dyDescent="0.25">
      <c r="A863" s="1" t="s">
        <v>33</v>
      </c>
      <c r="B863" s="1" t="s">
        <v>34</v>
      </c>
      <c r="C863" s="2">
        <v>45138</v>
      </c>
      <c r="D863" s="1" t="s">
        <v>73</v>
      </c>
      <c r="E863" s="1" t="s">
        <v>74</v>
      </c>
      <c r="F863" s="1" t="s">
        <v>37</v>
      </c>
      <c r="G863" s="1" t="s">
        <v>991</v>
      </c>
      <c r="H863" s="1" t="s">
        <v>34</v>
      </c>
      <c r="I863" s="3">
        <v>464002</v>
      </c>
      <c r="J863" s="3">
        <v>0</v>
      </c>
      <c r="K863" s="1" t="s">
        <v>40</v>
      </c>
      <c r="L863" s="1" t="s">
        <v>125</v>
      </c>
      <c r="M863" s="1" t="s">
        <v>126</v>
      </c>
      <c r="N863" s="1" t="s">
        <v>79</v>
      </c>
      <c r="O863" s="1" t="s">
        <v>80</v>
      </c>
      <c r="P863" s="1" t="s">
        <v>43</v>
      </c>
      <c r="Q863" s="1" t="s">
        <v>43</v>
      </c>
      <c r="R863" s="3">
        <v>0</v>
      </c>
      <c r="S863" s="1" t="s">
        <v>44</v>
      </c>
      <c r="T863" s="1" t="s">
        <v>45</v>
      </c>
      <c r="U863" s="1" t="s">
        <v>991</v>
      </c>
      <c r="V863" s="1" t="s">
        <v>46</v>
      </c>
      <c r="W863" s="1" t="s">
        <v>81</v>
      </c>
      <c r="X863" s="1" t="s">
        <v>1492</v>
      </c>
      <c r="Y863" s="1" t="s">
        <v>83</v>
      </c>
      <c r="Z863" s="1" t="s">
        <v>84</v>
      </c>
      <c r="AA863" s="1" t="s">
        <v>51</v>
      </c>
      <c r="AB863" s="1" t="s">
        <v>1497</v>
      </c>
      <c r="AC863" s="1" t="s">
        <v>37</v>
      </c>
    </row>
    <row r="864" spans="1:29" hidden="1" x14ac:dyDescent="0.25">
      <c r="A864" s="1" t="s">
        <v>33</v>
      </c>
      <c r="B864" s="1" t="s">
        <v>34</v>
      </c>
      <c r="C864" s="2">
        <v>45138</v>
      </c>
      <c r="D864" s="1" t="s">
        <v>73</v>
      </c>
      <c r="E864" s="1" t="s">
        <v>74</v>
      </c>
      <c r="F864" s="1" t="s">
        <v>37</v>
      </c>
      <c r="G864" s="1" t="s">
        <v>991</v>
      </c>
      <c r="H864" s="1" t="s">
        <v>34</v>
      </c>
      <c r="I864" s="3">
        <v>42554</v>
      </c>
      <c r="J864" s="3">
        <v>0</v>
      </c>
      <c r="K864" s="1" t="s">
        <v>40</v>
      </c>
      <c r="L864" s="1" t="s">
        <v>721</v>
      </c>
      <c r="M864" s="1" t="s">
        <v>722</v>
      </c>
      <c r="N864" s="1" t="s">
        <v>79</v>
      </c>
      <c r="O864" s="1" t="s">
        <v>80</v>
      </c>
      <c r="P864" s="1" t="s">
        <v>43</v>
      </c>
      <c r="Q864" s="1" t="s">
        <v>43</v>
      </c>
      <c r="R864" s="3">
        <v>0</v>
      </c>
      <c r="S864" s="1" t="s">
        <v>44</v>
      </c>
      <c r="T864" s="1" t="s">
        <v>45</v>
      </c>
      <c r="U864" s="1" t="s">
        <v>991</v>
      </c>
      <c r="V864" s="1" t="s">
        <v>46</v>
      </c>
      <c r="W864" s="1" t="s">
        <v>81</v>
      </c>
      <c r="X864" s="1" t="s">
        <v>1492</v>
      </c>
      <c r="Y864" s="1" t="s">
        <v>83</v>
      </c>
      <c r="Z864" s="1" t="s">
        <v>84</v>
      </c>
      <c r="AA864" s="1" t="s">
        <v>51</v>
      </c>
      <c r="AB864" s="1" t="s">
        <v>1497</v>
      </c>
      <c r="AC864" s="1" t="s">
        <v>37</v>
      </c>
    </row>
    <row r="865" spans="1:29" hidden="1" x14ac:dyDescent="0.25">
      <c r="A865" s="1" t="s">
        <v>33</v>
      </c>
      <c r="B865" s="1" t="s">
        <v>34</v>
      </c>
      <c r="C865" s="2">
        <v>45138</v>
      </c>
      <c r="D865" s="1" t="s">
        <v>73</v>
      </c>
      <c r="E865" s="1" t="s">
        <v>74</v>
      </c>
      <c r="F865" s="1" t="s">
        <v>37</v>
      </c>
      <c r="G865" s="1" t="s">
        <v>991</v>
      </c>
      <c r="H865" s="1" t="s">
        <v>34</v>
      </c>
      <c r="I865" s="3">
        <v>270668</v>
      </c>
      <c r="J865" s="3">
        <v>0</v>
      </c>
      <c r="K865" s="1" t="s">
        <v>40</v>
      </c>
      <c r="L865" s="1" t="s">
        <v>601</v>
      </c>
      <c r="M865" s="1" t="s">
        <v>602</v>
      </c>
      <c r="N865" s="1" t="s">
        <v>79</v>
      </c>
      <c r="O865" s="1" t="s">
        <v>80</v>
      </c>
      <c r="P865" s="1" t="s">
        <v>43</v>
      </c>
      <c r="Q865" s="1" t="s">
        <v>43</v>
      </c>
      <c r="R865" s="3">
        <v>0</v>
      </c>
      <c r="S865" s="1" t="s">
        <v>44</v>
      </c>
      <c r="T865" s="1" t="s">
        <v>45</v>
      </c>
      <c r="U865" s="1" t="s">
        <v>991</v>
      </c>
      <c r="V865" s="1" t="s">
        <v>46</v>
      </c>
      <c r="W865" s="1" t="s">
        <v>81</v>
      </c>
      <c r="X865" s="1" t="s">
        <v>1492</v>
      </c>
      <c r="Y865" s="1" t="s">
        <v>83</v>
      </c>
      <c r="Z865" s="1" t="s">
        <v>84</v>
      </c>
      <c r="AA865" s="1" t="s">
        <v>51</v>
      </c>
      <c r="AB865" s="1" t="s">
        <v>1497</v>
      </c>
      <c r="AC865" s="1" t="s">
        <v>37</v>
      </c>
    </row>
    <row r="866" spans="1:29" hidden="1" x14ac:dyDescent="0.25">
      <c r="A866" s="1" t="s">
        <v>33</v>
      </c>
      <c r="B866" s="1" t="s">
        <v>34</v>
      </c>
      <c r="C866" s="2">
        <v>45138</v>
      </c>
      <c r="D866" s="1" t="s">
        <v>73</v>
      </c>
      <c r="E866" s="1" t="s">
        <v>74</v>
      </c>
      <c r="F866" s="1" t="s">
        <v>37</v>
      </c>
      <c r="G866" s="1" t="s">
        <v>991</v>
      </c>
      <c r="H866" s="1" t="s">
        <v>34</v>
      </c>
      <c r="I866" s="3">
        <v>116000</v>
      </c>
      <c r="J866" s="3">
        <v>0</v>
      </c>
      <c r="K866" s="1" t="s">
        <v>40</v>
      </c>
      <c r="L866" s="1" t="s">
        <v>535</v>
      </c>
      <c r="M866" s="1" t="s">
        <v>536</v>
      </c>
      <c r="N866" s="1" t="s">
        <v>79</v>
      </c>
      <c r="O866" s="1" t="s">
        <v>80</v>
      </c>
      <c r="P866" s="1" t="s">
        <v>43</v>
      </c>
      <c r="Q866" s="1" t="s">
        <v>43</v>
      </c>
      <c r="R866" s="3">
        <v>0</v>
      </c>
      <c r="S866" s="1" t="s">
        <v>44</v>
      </c>
      <c r="T866" s="1" t="s">
        <v>45</v>
      </c>
      <c r="U866" s="1" t="s">
        <v>991</v>
      </c>
      <c r="V866" s="1" t="s">
        <v>46</v>
      </c>
      <c r="W866" s="1" t="s">
        <v>81</v>
      </c>
      <c r="X866" s="1" t="s">
        <v>1492</v>
      </c>
      <c r="Y866" s="1" t="s">
        <v>83</v>
      </c>
      <c r="Z866" s="1" t="s">
        <v>84</v>
      </c>
      <c r="AA866" s="1" t="s">
        <v>51</v>
      </c>
      <c r="AB866" s="1" t="s">
        <v>1497</v>
      </c>
      <c r="AC866" s="1" t="s">
        <v>37</v>
      </c>
    </row>
    <row r="867" spans="1:29" hidden="1" x14ac:dyDescent="0.25">
      <c r="A867" s="1" t="s">
        <v>33</v>
      </c>
      <c r="B867" s="1" t="s">
        <v>34</v>
      </c>
      <c r="C867" s="2">
        <v>45138</v>
      </c>
      <c r="D867" s="1" t="s">
        <v>73</v>
      </c>
      <c r="E867" s="1" t="s">
        <v>74</v>
      </c>
      <c r="F867" s="1" t="s">
        <v>37</v>
      </c>
      <c r="G867" s="1" t="s">
        <v>991</v>
      </c>
      <c r="H867" s="1" t="s">
        <v>34</v>
      </c>
      <c r="I867" s="3">
        <v>3137195</v>
      </c>
      <c r="J867" s="3">
        <v>0</v>
      </c>
      <c r="K867" s="1" t="s">
        <v>40</v>
      </c>
      <c r="L867" s="1" t="s">
        <v>1455</v>
      </c>
      <c r="M867" s="1" t="s">
        <v>1456</v>
      </c>
      <c r="N867" s="1" t="s">
        <v>1457</v>
      </c>
      <c r="O867" s="1" t="s">
        <v>1458</v>
      </c>
      <c r="P867" s="1" t="s">
        <v>43</v>
      </c>
      <c r="Q867" s="1" t="s">
        <v>43</v>
      </c>
      <c r="R867" s="3">
        <v>0</v>
      </c>
      <c r="S867" s="1" t="s">
        <v>44</v>
      </c>
      <c r="T867" s="1" t="s">
        <v>45</v>
      </c>
      <c r="U867" s="1" t="s">
        <v>991</v>
      </c>
      <c r="V867" s="1" t="s">
        <v>46</v>
      </c>
      <c r="W867" s="1" t="s">
        <v>81</v>
      </c>
      <c r="X867" s="1" t="s">
        <v>1492</v>
      </c>
      <c r="Y867" s="1" t="s">
        <v>83</v>
      </c>
      <c r="Z867" s="1" t="s">
        <v>84</v>
      </c>
      <c r="AA867" s="1" t="s">
        <v>51</v>
      </c>
      <c r="AB867" s="1" t="s">
        <v>1498</v>
      </c>
      <c r="AC867" s="1" t="s">
        <v>37</v>
      </c>
    </row>
    <row r="868" spans="1:29" hidden="1" x14ac:dyDescent="0.25">
      <c r="A868" s="1" t="s">
        <v>33</v>
      </c>
      <c r="B868" s="1" t="s">
        <v>34</v>
      </c>
      <c r="C868" s="2">
        <v>45141</v>
      </c>
      <c r="D868" s="1" t="s">
        <v>35</v>
      </c>
      <c r="E868" s="1" t="s">
        <v>36</v>
      </c>
      <c r="F868" s="1" t="s">
        <v>37</v>
      </c>
      <c r="G868" s="1" t="s">
        <v>1499</v>
      </c>
      <c r="H868" s="1" t="s">
        <v>1500</v>
      </c>
      <c r="I868" s="3">
        <v>0</v>
      </c>
      <c r="J868" s="54">
        <v>405909</v>
      </c>
      <c r="K868" s="1" t="s">
        <v>40</v>
      </c>
      <c r="L868" s="1" t="s">
        <v>41</v>
      </c>
      <c r="M868" s="1" t="s">
        <v>42</v>
      </c>
      <c r="N868" s="1" t="s">
        <v>37</v>
      </c>
      <c r="O868" s="1" t="s">
        <v>43</v>
      </c>
      <c r="P868" s="1" t="s">
        <v>43</v>
      </c>
      <c r="Q868" s="1" t="s">
        <v>43</v>
      </c>
      <c r="R868" s="3">
        <v>0</v>
      </c>
      <c r="S868" s="1" t="s">
        <v>44</v>
      </c>
      <c r="T868" s="1" t="s">
        <v>45</v>
      </c>
      <c r="U868" s="1" t="s">
        <v>1499</v>
      </c>
      <c r="V868" s="1" t="s">
        <v>46</v>
      </c>
      <c r="W868" s="1" t="s">
        <v>47</v>
      </c>
      <c r="X868" s="1" t="s">
        <v>1501</v>
      </c>
      <c r="Y868" s="1" t="s">
        <v>49</v>
      </c>
      <c r="Z868" s="1" t="s">
        <v>1440</v>
      </c>
      <c r="AA868" s="1" t="s">
        <v>51</v>
      </c>
      <c r="AB868" s="1" t="s">
        <v>1501</v>
      </c>
      <c r="AC868" s="1" t="s">
        <v>37</v>
      </c>
    </row>
    <row r="869" spans="1:29" hidden="1" x14ac:dyDescent="0.25">
      <c r="A869" s="1" t="s">
        <v>33</v>
      </c>
      <c r="B869" s="1" t="s">
        <v>34</v>
      </c>
      <c r="C869" s="2">
        <v>45142</v>
      </c>
      <c r="D869" s="1" t="s">
        <v>35</v>
      </c>
      <c r="E869" s="1" t="s">
        <v>36</v>
      </c>
      <c r="F869" s="1" t="s">
        <v>37</v>
      </c>
      <c r="G869" s="1" t="s">
        <v>1502</v>
      </c>
      <c r="H869" s="1" t="s">
        <v>1503</v>
      </c>
      <c r="I869" s="3">
        <v>0</v>
      </c>
      <c r="J869" s="54">
        <v>348000</v>
      </c>
      <c r="K869" s="1" t="s">
        <v>40</v>
      </c>
      <c r="L869" s="1" t="s">
        <v>67</v>
      </c>
      <c r="M869" s="1" t="s">
        <v>68</v>
      </c>
      <c r="N869" s="1" t="s">
        <v>37</v>
      </c>
      <c r="O869" s="1" t="s">
        <v>43</v>
      </c>
      <c r="P869" s="1" t="s">
        <v>43</v>
      </c>
      <c r="Q869" s="1" t="s">
        <v>43</v>
      </c>
      <c r="R869" s="3">
        <v>0</v>
      </c>
      <c r="S869" s="1" t="s">
        <v>44</v>
      </c>
      <c r="T869" s="1" t="s">
        <v>45</v>
      </c>
      <c r="U869" s="1" t="s">
        <v>1502</v>
      </c>
      <c r="V869" s="1" t="s">
        <v>46</v>
      </c>
      <c r="W869" s="1" t="s">
        <v>47</v>
      </c>
      <c r="X869" s="1" t="s">
        <v>1504</v>
      </c>
      <c r="Y869" s="1" t="s">
        <v>49</v>
      </c>
      <c r="Z869" s="1" t="s">
        <v>1440</v>
      </c>
      <c r="AA869" s="1" t="s">
        <v>51</v>
      </c>
      <c r="AB869" s="1" t="s">
        <v>1504</v>
      </c>
      <c r="AC869" s="1" t="s">
        <v>37</v>
      </c>
    </row>
    <row r="870" spans="1:29" hidden="1" x14ac:dyDescent="0.25">
      <c r="A870" s="1" t="s">
        <v>33</v>
      </c>
      <c r="B870" s="1" t="s">
        <v>34</v>
      </c>
      <c r="C870" s="2">
        <v>45149</v>
      </c>
      <c r="D870" s="1" t="s">
        <v>35</v>
      </c>
      <c r="E870" s="1" t="s">
        <v>36</v>
      </c>
      <c r="F870" s="1" t="s">
        <v>37</v>
      </c>
      <c r="G870" s="1" t="s">
        <v>1505</v>
      </c>
      <c r="H870" s="1" t="s">
        <v>1506</v>
      </c>
      <c r="I870" s="3">
        <v>0</v>
      </c>
      <c r="J870" s="54">
        <v>38667</v>
      </c>
      <c r="K870" s="1" t="s">
        <v>40</v>
      </c>
      <c r="L870" s="1" t="s">
        <v>444</v>
      </c>
      <c r="M870" s="1" t="s">
        <v>445</v>
      </c>
      <c r="N870" s="1" t="s">
        <v>37</v>
      </c>
      <c r="O870" s="1" t="s">
        <v>43</v>
      </c>
      <c r="P870" s="1" t="s">
        <v>43</v>
      </c>
      <c r="Q870" s="1" t="s">
        <v>43</v>
      </c>
      <c r="R870" s="3">
        <v>0</v>
      </c>
      <c r="S870" s="1" t="s">
        <v>44</v>
      </c>
      <c r="T870" s="1" t="s">
        <v>45</v>
      </c>
      <c r="U870" s="1" t="s">
        <v>1505</v>
      </c>
      <c r="V870" s="1" t="s">
        <v>46</v>
      </c>
      <c r="W870" s="1" t="s">
        <v>47</v>
      </c>
      <c r="X870" s="1" t="s">
        <v>1507</v>
      </c>
      <c r="Y870" s="1" t="s">
        <v>49</v>
      </c>
      <c r="Z870" s="1" t="s">
        <v>1440</v>
      </c>
      <c r="AA870" s="1" t="s">
        <v>51</v>
      </c>
      <c r="AB870" s="1" t="s">
        <v>1507</v>
      </c>
      <c r="AC870" s="1" t="s">
        <v>37</v>
      </c>
    </row>
    <row r="871" spans="1:29" hidden="1" x14ac:dyDescent="0.25">
      <c r="A871" s="1" t="s">
        <v>33</v>
      </c>
      <c r="B871" s="1" t="s">
        <v>34</v>
      </c>
      <c r="C871" s="2">
        <v>45149</v>
      </c>
      <c r="D871" s="1" t="s">
        <v>35</v>
      </c>
      <c r="E871" s="1" t="s">
        <v>36</v>
      </c>
      <c r="F871" s="1" t="s">
        <v>37</v>
      </c>
      <c r="G871" s="1" t="s">
        <v>1508</v>
      </c>
      <c r="H871" s="1" t="s">
        <v>1509</v>
      </c>
      <c r="I871" s="3">
        <v>0</v>
      </c>
      <c r="J871" s="54">
        <v>1160000</v>
      </c>
      <c r="K871" s="1" t="s">
        <v>40</v>
      </c>
      <c r="L871" s="1" t="s">
        <v>41</v>
      </c>
      <c r="M871" s="1" t="s">
        <v>42</v>
      </c>
      <c r="N871" s="1" t="s">
        <v>37</v>
      </c>
      <c r="O871" s="1" t="s">
        <v>43</v>
      </c>
      <c r="P871" s="1" t="s">
        <v>43</v>
      </c>
      <c r="Q871" s="1" t="s">
        <v>43</v>
      </c>
      <c r="R871" s="3">
        <v>0</v>
      </c>
      <c r="S871" s="1" t="s">
        <v>44</v>
      </c>
      <c r="T871" s="1" t="s">
        <v>45</v>
      </c>
      <c r="U871" s="1" t="s">
        <v>1508</v>
      </c>
      <c r="V871" s="1" t="s">
        <v>46</v>
      </c>
      <c r="W871" s="1" t="s">
        <v>47</v>
      </c>
      <c r="X871" s="1" t="s">
        <v>1510</v>
      </c>
      <c r="Y871" s="1" t="s">
        <v>49</v>
      </c>
      <c r="Z871" s="1" t="s">
        <v>1440</v>
      </c>
      <c r="AA871" s="1" t="s">
        <v>51</v>
      </c>
      <c r="AB871" s="1" t="s">
        <v>1510</v>
      </c>
      <c r="AC871" s="1" t="s">
        <v>37</v>
      </c>
    </row>
    <row r="872" spans="1:29" hidden="1" x14ac:dyDescent="0.25">
      <c r="A872" s="1" t="s">
        <v>33</v>
      </c>
      <c r="B872" s="1" t="s">
        <v>34</v>
      </c>
      <c r="C872" s="2">
        <v>45160</v>
      </c>
      <c r="D872" s="1" t="s">
        <v>35</v>
      </c>
      <c r="E872" s="1" t="s">
        <v>36</v>
      </c>
      <c r="F872" s="1" t="s">
        <v>37</v>
      </c>
      <c r="G872" s="1" t="s">
        <v>1511</v>
      </c>
      <c r="H872" s="1" t="s">
        <v>1512</v>
      </c>
      <c r="I872" s="3">
        <v>0</v>
      </c>
      <c r="J872" s="54">
        <v>90853</v>
      </c>
      <c r="K872" s="1" t="s">
        <v>40</v>
      </c>
      <c r="L872" s="1" t="s">
        <v>54</v>
      </c>
      <c r="M872" s="1" t="s">
        <v>55</v>
      </c>
      <c r="N872" s="1" t="s">
        <v>37</v>
      </c>
      <c r="O872" s="1" t="s">
        <v>43</v>
      </c>
      <c r="P872" s="1" t="s">
        <v>43</v>
      </c>
      <c r="Q872" s="1" t="s">
        <v>43</v>
      </c>
      <c r="R872" s="3">
        <v>0</v>
      </c>
      <c r="S872" s="1" t="s">
        <v>44</v>
      </c>
      <c r="T872" s="1" t="s">
        <v>45</v>
      </c>
      <c r="U872" s="1" t="s">
        <v>1511</v>
      </c>
      <c r="V872" s="1" t="s">
        <v>46</v>
      </c>
      <c r="W872" s="1" t="s">
        <v>47</v>
      </c>
      <c r="X872" s="1" t="s">
        <v>1513</v>
      </c>
      <c r="Y872" s="1" t="s">
        <v>49</v>
      </c>
      <c r="Z872" s="1" t="s">
        <v>1440</v>
      </c>
      <c r="AA872" s="1" t="s">
        <v>51</v>
      </c>
      <c r="AB872" s="1" t="s">
        <v>1513</v>
      </c>
      <c r="AC872" s="1" t="s">
        <v>37</v>
      </c>
    </row>
    <row r="873" spans="1:29" hidden="1" x14ac:dyDescent="0.25">
      <c r="A873" s="1" t="s">
        <v>33</v>
      </c>
      <c r="B873" s="1" t="s">
        <v>34</v>
      </c>
      <c r="C873" s="2">
        <v>45160</v>
      </c>
      <c r="D873" s="1" t="s">
        <v>35</v>
      </c>
      <c r="E873" s="1" t="s">
        <v>36</v>
      </c>
      <c r="F873" s="1" t="s">
        <v>37</v>
      </c>
      <c r="G873" s="1" t="s">
        <v>1514</v>
      </c>
      <c r="H873" s="1" t="s">
        <v>1515</v>
      </c>
      <c r="I873" s="3">
        <v>0</v>
      </c>
      <c r="J873" s="54">
        <v>193333</v>
      </c>
      <c r="K873" s="1" t="s">
        <v>40</v>
      </c>
      <c r="L873" s="1" t="s">
        <v>444</v>
      </c>
      <c r="M873" s="1" t="s">
        <v>445</v>
      </c>
      <c r="N873" s="1" t="s">
        <v>37</v>
      </c>
      <c r="O873" s="1" t="s">
        <v>43</v>
      </c>
      <c r="P873" s="1" t="s">
        <v>43</v>
      </c>
      <c r="Q873" s="1" t="s">
        <v>43</v>
      </c>
      <c r="R873" s="3">
        <v>0</v>
      </c>
      <c r="S873" s="1" t="s">
        <v>44</v>
      </c>
      <c r="T873" s="1" t="s">
        <v>45</v>
      </c>
      <c r="U873" s="1" t="s">
        <v>1514</v>
      </c>
      <c r="V873" s="1" t="s">
        <v>46</v>
      </c>
      <c r="W873" s="1" t="s">
        <v>47</v>
      </c>
      <c r="X873" s="1" t="s">
        <v>1516</v>
      </c>
      <c r="Y873" s="1" t="s">
        <v>49</v>
      </c>
      <c r="Z873" s="1" t="s">
        <v>1440</v>
      </c>
      <c r="AA873" s="1" t="s">
        <v>51</v>
      </c>
      <c r="AB873" s="1" t="s">
        <v>1516</v>
      </c>
      <c r="AC873" s="1" t="s">
        <v>37</v>
      </c>
    </row>
    <row r="874" spans="1:29" hidden="1" x14ac:dyDescent="0.25">
      <c r="A874" s="1" t="s">
        <v>33</v>
      </c>
      <c r="B874" s="1" t="s">
        <v>34</v>
      </c>
      <c r="C874" s="2">
        <v>45163</v>
      </c>
      <c r="D874" s="1" t="s">
        <v>35</v>
      </c>
      <c r="E874" s="1" t="s">
        <v>36</v>
      </c>
      <c r="F874" s="1" t="s">
        <v>37</v>
      </c>
      <c r="G874" s="1" t="s">
        <v>1517</v>
      </c>
      <c r="H874" s="1" t="s">
        <v>1518</v>
      </c>
      <c r="I874" s="3">
        <v>0</v>
      </c>
      <c r="J874" s="54">
        <v>1435070</v>
      </c>
      <c r="K874" s="1" t="s">
        <v>40</v>
      </c>
      <c r="L874" s="1" t="s">
        <v>41</v>
      </c>
      <c r="M874" s="1" t="s">
        <v>42</v>
      </c>
      <c r="N874" s="1" t="s">
        <v>37</v>
      </c>
      <c r="O874" s="1" t="s">
        <v>43</v>
      </c>
      <c r="P874" s="1" t="s">
        <v>43</v>
      </c>
      <c r="Q874" s="1" t="s">
        <v>43</v>
      </c>
      <c r="R874" s="3">
        <v>0</v>
      </c>
      <c r="S874" s="1" t="s">
        <v>44</v>
      </c>
      <c r="T874" s="1" t="s">
        <v>45</v>
      </c>
      <c r="U874" s="1" t="s">
        <v>1517</v>
      </c>
      <c r="V874" s="1" t="s">
        <v>46</v>
      </c>
      <c r="W874" s="1" t="s">
        <v>47</v>
      </c>
      <c r="X874" s="1" t="s">
        <v>1519</v>
      </c>
      <c r="Y874" s="1" t="s">
        <v>49</v>
      </c>
      <c r="Z874" s="1" t="s">
        <v>1440</v>
      </c>
      <c r="AA874" s="1" t="s">
        <v>51</v>
      </c>
      <c r="AB874" s="1" t="s">
        <v>1519</v>
      </c>
      <c r="AC874" s="1" t="s">
        <v>37</v>
      </c>
    </row>
    <row r="875" spans="1:29" hidden="1" x14ac:dyDescent="0.25">
      <c r="A875" s="1" t="s">
        <v>33</v>
      </c>
      <c r="B875" s="1" t="s">
        <v>34</v>
      </c>
      <c r="C875" s="2">
        <v>45169</v>
      </c>
      <c r="D875" s="1" t="s">
        <v>73</v>
      </c>
      <c r="E875" s="1" t="s">
        <v>74</v>
      </c>
      <c r="F875" s="1" t="s">
        <v>37</v>
      </c>
      <c r="G875" s="1" t="s">
        <v>994</v>
      </c>
      <c r="H875" s="1" t="s">
        <v>34</v>
      </c>
      <c r="I875" s="3">
        <v>41801</v>
      </c>
      <c r="J875" s="3">
        <v>0</v>
      </c>
      <c r="K875" s="1" t="s">
        <v>40</v>
      </c>
      <c r="L875" s="1" t="s">
        <v>1379</v>
      </c>
      <c r="M875" s="1" t="s">
        <v>717</v>
      </c>
      <c r="N875" s="1" t="s">
        <v>89</v>
      </c>
      <c r="O875" s="1" t="s">
        <v>90</v>
      </c>
      <c r="P875" s="1" t="s">
        <v>43</v>
      </c>
      <c r="Q875" s="1" t="s">
        <v>43</v>
      </c>
      <c r="R875" s="3">
        <v>0</v>
      </c>
      <c r="S875" s="1" t="s">
        <v>44</v>
      </c>
      <c r="T875" s="1" t="s">
        <v>45</v>
      </c>
      <c r="U875" s="1" t="s">
        <v>994</v>
      </c>
      <c r="V875" s="1" t="s">
        <v>46</v>
      </c>
      <c r="W875" s="1" t="s">
        <v>81</v>
      </c>
      <c r="X875" s="1" t="s">
        <v>1520</v>
      </c>
      <c r="Y875" s="1" t="s">
        <v>83</v>
      </c>
      <c r="Z875" s="1" t="s">
        <v>84</v>
      </c>
      <c r="AA875" s="1" t="s">
        <v>51</v>
      </c>
      <c r="AB875" s="1" t="s">
        <v>1520</v>
      </c>
      <c r="AC875" s="1" t="s">
        <v>37</v>
      </c>
    </row>
    <row r="876" spans="1:29" hidden="1" x14ac:dyDescent="0.25">
      <c r="A876" s="1" t="s">
        <v>33</v>
      </c>
      <c r="B876" s="1" t="s">
        <v>34</v>
      </c>
      <c r="C876" s="2">
        <v>45169</v>
      </c>
      <c r="D876" s="1" t="s">
        <v>73</v>
      </c>
      <c r="E876" s="1" t="s">
        <v>74</v>
      </c>
      <c r="F876" s="1" t="s">
        <v>37</v>
      </c>
      <c r="G876" s="1" t="s">
        <v>994</v>
      </c>
      <c r="H876" s="1" t="s">
        <v>34</v>
      </c>
      <c r="I876" s="3">
        <v>41460</v>
      </c>
      <c r="J876" s="3">
        <v>0</v>
      </c>
      <c r="K876" s="1" t="s">
        <v>40</v>
      </c>
      <c r="L876" s="1" t="s">
        <v>246</v>
      </c>
      <c r="M876" s="1" t="s">
        <v>247</v>
      </c>
      <c r="N876" s="1" t="s">
        <v>79</v>
      </c>
      <c r="O876" s="1" t="s">
        <v>80</v>
      </c>
      <c r="P876" s="1" t="s">
        <v>43</v>
      </c>
      <c r="Q876" s="1" t="s">
        <v>43</v>
      </c>
      <c r="R876" s="3">
        <v>0</v>
      </c>
      <c r="S876" s="1" t="s">
        <v>44</v>
      </c>
      <c r="T876" s="1" t="s">
        <v>45</v>
      </c>
      <c r="U876" s="1" t="s">
        <v>994</v>
      </c>
      <c r="V876" s="1" t="s">
        <v>46</v>
      </c>
      <c r="W876" s="1" t="s">
        <v>81</v>
      </c>
      <c r="X876" s="1" t="s">
        <v>1520</v>
      </c>
      <c r="Y876" s="1" t="s">
        <v>83</v>
      </c>
      <c r="Z876" s="1" t="s">
        <v>84</v>
      </c>
      <c r="AA876" s="1" t="s">
        <v>51</v>
      </c>
      <c r="AB876" s="1" t="s">
        <v>1520</v>
      </c>
      <c r="AC876" s="1" t="s">
        <v>37</v>
      </c>
    </row>
    <row r="877" spans="1:29" hidden="1" x14ac:dyDescent="0.25">
      <c r="A877" s="1" t="s">
        <v>33</v>
      </c>
      <c r="B877" s="1" t="s">
        <v>34</v>
      </c>
      <c r="C877" s="2">
        <v>45169</v>
      </c>
      <c r="D877" s="1" t="s">
        <v>73</v>
      </c>
      <c r="E877" s="1" t="s">
        <v>74</v>
      </c>
      <c r="F877" s="1" t="s">
        <v>37</v>
      </c>
      <c r="G877" s="1" t="s">
        <v>994</v>
      </c>
      <c r="H877" s="1" t="s">
        <v>34</v>
      </c>
      <c r="I877" s="3">
        <v>502667</v>
      </c>
      <c r="J877" s="3">
        <v>0</v>
      </c>
      <c r="K877" s="1" t="s">
        <v>40</v>
      </c>
      <c r="L877" s="1" t="s">
        <v>510</v>
      </c>
      <c r="M877" s="1" t="s">
        <v>511</v>
      </c>
      <c r="N877" s="1" t="s">
        <v>79</v>
      </c>
      <c r="O877" s="1" t="s">
        <v>80</v>
      </c>
      <c r="P877" s="1" t="s">
        <v>43</v>
      </c>
      <c r="Q877" s="1" t="s">
        <v>43</v>
      </c>
      <c r="R877" s="3">
        <v>0</v>
      </c>
      <c r="S877" s="1" t="s">
        <v>44</v>
      </c>
      <c r="T877" s="1" t="s">
        <v>45</v>
      </c>
      <c r="U877" s="1" t="s">
        <v>994</v>
      </c>
      <c r="V877" s="1" t="s">
        <v>46</v>
      </c>
      <c r="W877" s="1" t="s">
        <v>81</v>
      </c>
      <c r="X877" s="1" t="s">
        <v>1520</v>
      </c>
      <c r="Y877" s="1" t="s">
        <v>83</v>
      </c>
      <c r="Z877" s="1" t="s">
        <v>84</v>
      </c>
      <c r="AA877" s="1" t="s">
        <v>51</v>
      </c>
      <c r="AB877" s="1" t="s">
        <v>1520</v>
      </c>
      <c r="AC877" s="1" t="s">
        <v>37</v>
      </c>
    </row>
    <row r="878" spans="1:29" hidden="1" x14ac:dyDescent="0.25">
      <c r="A878" s="1" t="s">
        <v>33</v>
      </c>
      <c r="B878" s="1" t="s">
        <v>34</v>
      </c>
      <c r="C878" s="2">
        <v>45169</v>
      </c>
      <c r="D878" s="1" t="s">
        <v>73</v>
      </c>
      <c r="E878" s="1" t="s">
        <v>74</v>
      </c>
      <c r="F878" s="1" t="s">
        <v>37</v>
      </c>
      <c r="G878" s="1" t="s">
        <v>994</v>
      </c>
      <c r="H878" s="1" t="s">
        <v>34</v>
      </c>
      <c r="I878" s="3">
        <v>47364</v>
      </c>
      <c r="J878" s="3">
        <v>0</v>
      </c>
      <c r="K878" s="1" t="s">
        <v>40</v>
      </c>
      <c r="L878" s="1" t="s">
        <v>587</v>
      </c>
      <c r="M878" s="1" t="s">
        <v>588</v>
      </c>
      <c r="N878" s="1" t="s">
        <v>79</v>
      </c>
      <c r="O878" s="1" t="s">
        <v>80</v>
      </c>
      <c r="P878" s="1" t="s">
        <v>43</v>
      </c>
      <c r="Q878" s="1" t="s">
        <v>43</v>
      </c>
      <c r="R878" s="3">
        <v>0</v>
      </c>
      <c r="S878" s="1" t="s">
        <v>44</v>
      </c>
      <c r="T878" s="1" t="s">
        <v>45</v>
      </c>
      <c r="U878" s="1" t="s">
        <v>994</v>
      </c>
      <c r="V878" s="1" t="s">
        <v>46</v>
      </c>
      <c r="W878" s="1" t="s">
        <v>81</v>
      </c>
      <c r="X878" s="1" t="s">
        <v>1520</v>
      </c>
      <c r="Y878" s="1" t="s">
        <v>83</v>
      </c>
      <c r="Z878" s="1" t="s">
        <v>84</v>
      </c>
      <c r="AA878" s="1" t="s">
        <v>51</v>
      </c>
      <c r="AB878" s="1" t="s">
        <v>1520</v>
      </c>
      <c r="AC878" s="1" t="s">
        <v>37</v>
      </c>
    </row>
    <row r="879" spans="1:29" hidden="1" x14ac:dyDescent="0.25">
      <c r="A879" s="1" t="s">
        <v>33</v>
      </c>
      <c r="B879" s="1" t="s">
        <v>34</v>
      </c>
      <c r="C879" s="2">
        <v>45169</v>
      </c>
      <c r="D879" s="1" t="s">
        <v>73</v>
      </c>
      <c r="E879" s="1" t="s">
        <v>74</v>
      </c>
      <c r="F879" s="1" t="s">
        <v>37</v>
      </c>
      <c r="G879" s="1" t="s">
        <v>994</v>
      </c>
      <c r="H879" s="1" t="s">
        <v>34</v>
      </c>
      <c r="I879" s="3">
        <v>580000</v>
      </c>
      <c r="J879" s="3">
        <v>0</v>
      </c>
      <c r="K879" s="1" t="s">
        <v>40</v>
      </c>
      <c r="L879" s="1" t="s">
        <v>113</v>
      </c>
      <c r="M879" s="1" t="s">
        <v>114</v>
      </c>
      <c r="N879" s="1" t="s">
        <v>79</v>
      </c>
      <c r="O879" s="1" t="s">
        <v>80</v>
      </c>
      <c r="P879" s="1" t="s">
        <v>43</v>
      </c>
      <c r="Q879" s="1" t="s">
        <v>43</v>
      </c>
      <c r="R879" s="3">
        <v>0</v>
      </c>
      <c r="S879" s="1" t="s">
        <v>44</v>
      </c>
      <c r="T879" s="1" t="s">
        <v>45</v>
      </c>
      <c r="U879" s="1" t="s">
        <v>994</v>
      </c>
      <c r="V879" s="1" t="s">
        <v>46</v>
      </c>
      <c r="W879" s="1" t="s">
        <v>81</v>
      </c>
      <c r="X879" s="1" t="s">
        <v>1520</v>
      </c>
      <c r="Y879" s="1" t="s">
        <v>83</v>
      </c>
      <c r="Z879" s="1" t="s">
        <v>84</v>
      </c>
      <c r="AA879" s="1" t="s">
        <v>51</v>
      </c>
      <c r="AB879" s="1" t="s">
        <v>1520</v>
      </c>
      <c r="AC879" s="1" t="s">
        <v>37</v>
      </c>
    </row>
    <row r="880" spans="1:29" hidden="1" x14ac:dyDescent="0.25">
      <c r="A880" s="1" t="s">
        <v>33</v>
      </c>
      <c r="B880" s="1" t="s">
        <v>34</v>
      </c>
      <c r="C880" s="2">
        <v>45169</v>
      </c>
      <c r="D880" s="1" t="s">
        <v>73</v>
      </c>
      <c r="E880" s="1" t="s">
        <v>74</v>
      </c>
      <c r="F880" s="1" t="s">
        <v>37</v>
      </c>
      <c r="G880" s="1" t="s">
        <v>994</v>
      </c>
      <c r="H880" s="1" t="s">
        <v>34</v>
      </c>
      <c r="I880" s="3">
        <v>43835</v>
      </c>
      <c r="J880" s="3">
        <v>0</v>
      </c>
      <c r="K880" s="1" t="s">
        <v>40</v>
      </c>
      <c r="L880" s="1" t="s">
        <v>754</v>
      </c>
      <c r="M880" s="1" t="s">
        <v>755</v>
      </c>
      <c r="N880" s="1" t="s">
        <v>79</v>
      </c>
      <c r="O880" s="1" t="s">
        <v>80</v>
      </c>
      <c r="P880" s="1" t="s">
        <v>43</v>
      </c>
      <c r="Q880" s="1" t="s">
        <v>43</v>
      </c>
      <c r="R880" s="3">
        <v>0</v>
      </c>
      <c r="S880" s="1" t="s">
        <v>44</v>
      </c>
      <c r="T880" s="1" t="s">
        <v>45</v>
      </c>
      <c r="U880" s="1" t="s">
        <v>994</v>
      </c>
      <c r="V880" s="1" t="s">
        <v>46</v>
      </c>
      <c r="W880" s="1" t="s">
        <v>81</v>
      </c>
      <c r="X880" s="1" t="s">
        <v>1520</v>
      </c>
      <c r="Y880" s="1" t="s">
        <v>83</v>
      </c>
      <c r="Z880" s="1" t="s">
        <v>84</v>
      </c>
      <c r="AA880" s="1" t="s">
        <v>51</v>
      </c>
      <c r="AB880" s="1" t="s">
        <v>1520</v>
      </c>
      <c r="AC880" s="1" t="s">
        <v>37</v>
      </c>
    </row>
    <row r="881" spans="1:29" hidden="1" x14ac:dyDescent="0.25">
      <c r="A881" s="1" t="s">
        <v>33</v>
      </c>
      <c r="B881" s="1" t="s">
        <v>34</v>
      </c>
      <c r="C881" s="2">
        <v>45169</v>
      </c>
      <c r="D881" s="1" t="s">
        <v>73</v>
      </c>
      <c r="E881" s="1" t="s">
        <v>74</v>
      </c>
      <c r="F881" s="1" t="s">
        <v>37</v>
      </c>
      <c r="G881" s="1" t="s">
        <v>994</v>
      </c>
      <c r="H881" s="1" t="s">
        <v>34</v>
      </c>
      <c r="I881" s="3">
        <v>116000</v>
      </c>
      <c r="J881" s="3">
        <v>0</v>
      </c>
      <c r="K881" s="1" t="s">
        <v>40</v>
      </c>
      <c r="L881" s="1" t="s">
        <v>440</v>
      </c>
      <c r="M881" s="1" t="s">
        <v>441</v>
      </c>
      <c r="N881" s="1" t="s">
        <v>79</v>
      </c>
      <c r="O881" s="1" t="s">
        <v>80</v>
      </c>
      <c r="P881" s="1" t="s">
        <v>43</v>
      </c>
      <c r="Q881" s="1" t="s">
        <v>43</v>
      </c>
      <c r="R881" s="3">
        <v>0</v>
      </c>
      <c r="S881" s="1" t="s">
        <v>44</v>
      </c>
      <c r="T881" s="1" t="s">
        <v>45</v>
      </c>
      <c r="U881" s="1" t="s">
        <v>994</v>
      </c>
      <c r="V881" s="1" t="s">
        <v>46</v>
      </c>
      <c r="W881" s="1" t="s">
        <v>81</v>
      </c>
      <c r="X881" s="1" t="s">
        <v>1520</v>
      </c>
      <c r="Y881" s="1" t="s">
        <v>83</v>
      </c>
      <c r="Z881" s="1" t="s">
        <v>84</v>
      </c>
      <c r="AA881" s="1" t="s">
        <v>51</v>
      </c>
      <c r="AB881" s="1" t="s">
        <v>1520</v>
      </c>
      <c r="AC881" s="1" t="s">
        <v>37</v>
      </c>
    </row>
    <row r="882" spans="1:29" hidden="1" x14ac:dyDescent="0.25">
      <c r="A882" s="1" t="s">
        <v>33</v>
      </c>
      <c r="B882" s="1" t="s">
        <v>34</v>
      </c>
      <c r="C882" s="2">
        <v>45169</v>
      </c>
      <c r="D882" s="1" t="s">
        <v>73</v>
      </c>
      <c r="E882" s="1" t="s">
        <v>74</v>
      </c>
      <c r="F882" s="1" t="s">
        <v>37</v>
      </c>
      <c r="G882" s="1" t="s">
        <v>994</v>
      </c>
      <c r="H882" s="1" t="s">
        <v>34</v>
      </c>
      <c r="I882" s="3">
        <v>327059</v>
      </c>
      <c r="J882" s="3">
        <v>0</v>
      </c>
      <c r="K882" s="1" t="s">
        <v>40</v>
      </c>
      <c r="L882" s="1" t="s">
        <v>436</v>
      </c>
      <c r="M882" s="1" t="s">
        <v>437</v>
      </c>
      <c r="N882" s="1" t="s">
        <v>79</v>
      </c>
      <c r="O882" s="1" t="s">
        <v>80</v>
      </c>
      <c r="P882" s="1" t="s">
        <v>43</v>
      </c>
      <c r="Q882" s="1" t="s">
        <v>43</v>
      </c>
      <c r="R882" s="3">
        <v>0</v>
      </c>
      <c r="S882" s="1" t="s">
        <v>44</v>
      </c>
      <c r="T882" s="1" t="s">
        <v>45</v>
      </c>
      <c r="U882" s="1" t="s">
        <v>994</v>
      </c>
      <c r="V882" s="1" t="s">
        <v>46</v>
      </c>
      <c r="W882" s="1" t="s">
        <v>81</v>
      </c>
      <c r="X882" s="1" t="s">
        <v>1520</v>
      </c>
      <c r="Y882" s="1" t="s">
        <v>83</v>
      </c>
      <c r="Z882" s="1" t="s">
        <v>84</v>
      </c>
      <c r="AA882" s="1" t="s">
        <v>51</v>
      </c>
      <c r="AB882" s="1" t="s">
        <v>1520</v>
      </c>
      <c r="AC882" s="1" t="s">
        <v>37</v>
      </c>
    </row>
    <row r="883" spans="1:29" hidden="1" x14ac:dyDescent="0.25">
      <c r="A883" s="1" t="s">
        <v>33</v>
      </c>
      <c r="B883" s="1" t="s">
        <v>34</v>
      </c>
      <c r="C883" s="2">
        <v>45169</v>
      </c>
      <c r="D883" s="1" t="s">
        <v>73</v>
      </c>
      <c r="E883" s="1" t="s">
        <v>74</v>
      </c>
      <c r="F883" s="1" t="s">
        <v>37</v>
      </c>
      <c r="G883" s="1" t="s">
        <v>994</v>
      </c>
      <c r="H883" s="1" t="s">
        <v>34</v>
      </c>
      <c r="I883" s="3">
        <v>38667</v>
      </c>
      <c r="J883" s="3">
        <v>0</v>
      </c>
      <c r="K883" s="1" t="s">
        <v>40</v>
      </c>
      <c r="L883" s="1" t="s">
        <v>835</v>
      </c>
      <c r="M883" s="1" t="s">
        <v>836</v>
      </c>
      <c r="N883" s="1" t="s">
        <v>79</v>
      </c>
      <c r="O883" s="1" t="s">
        <v>80</v>
      </c>
      <c r="P883" s="1" t="s">
        <v>43</v>
      </c>
      <c r="Q883" s="1" t="s">
        <v>43</v>
      </c>
      <c r="R883" s="3">
        <v>0</v>
      </c>
      <c r="S883" s="1" t="s">
        <v>44</v>
      </c>
      <c r="T883" s="1" t="s">
        <v>45</v>
      </c>
      <c r="U883" s="1" t="s">
        <v>994</v>
      </c>
      <c r="V883" s="1" t="s">
        <v>46</v>
      </c>
      <c r="W883" s="1" t="s">
        <v>81</v>
      </c>
      <c r="X883" s="1" t="s">
        <v>1520</v>
      </c>
      <c r="Y883" s="1" t="s">
        <v>83</v>
      </c>
      <c r="Z883" s="1" t="s">
        <v>84</v>
      </c>
      <c r="AA883" s="1" t="s">
        <v>51</v>
      </c>
      <c r="AB883" s="1" t="s">
        <v>1520</v>
      </c>
      <c r="AC883" s="1" t="s">
        <v>37</v>
      </c>
    </row>
    <row r="884" spans="1:29" hidden="1" x14ac:dyDescent="0.25">
      <c r="A884" s="1" t="s">
        <v>33</v>
      </c>
      <c r="B884" s="1" t="s">
        <v>34</v>
      </c>
      <c r="C884" s="2">
        <v>45169</v>
      </c>
      <c r="D884" s="1" t="s">
        <v>73</v>
      </c>
      <c r="E884" s="1" t="s">
        <v>74</v>
      </c>
      <c r="F884" s="1" t="s">
        <v>37</v>
      </c>
      <c r="G884" s="1" t="s">
        <v>994</v>
      </c>
      <c r="H884" s="1" t="s">
        <v>34</v>
      </c>
      <c r="I884" s="3">
        <v>84095</v>
      </c>
      <c r="J884" s="3">
        <v>0</v>
      </c>
      <c r="K884" s="1" t="s">
        <v>40</v>
      </c>
      <c r="L884" s="1" t="s">
        <v>1521</v>
      </c>
      <c r="M884" s="1" t="s">
        <v>864</v>
      </c>
      <c r="N884" s="1" t="s">
        <v>79</v>
      </c>
      <c r="O884" s="1" t="s">
        <v>80</v>
      </c>
      <c r="P884" s="1" t="s">
        <v>43</v>
      </c>
      <c r="Q884" s="1" t="s">
        <v>43</v>
      </c>
      <c r="R884" s="3">
        <v>0</v>
      </c>
      <c r="S884" s="1" t="s">
        <v>44</v>
      </c>
      <c r="T884" s="1" t="s">
        <v>45</v>
      </c>
      <c r="U884" s="1" t="s">
        <v>994</v>
      </c>
      <c r="V884" s="1" t="s">
        <v>46</v>
      </c>
      <c r="W884" s="1" t="s">
        <v>81</v>
      </c>
      <c r="X884" s="1" t="s">
        <v>1520</v>
      </c>
      <c r="Y884" s="1" t="s">
        <v>83</v>
      </c>
      <c r="Z884" s="1" t="s">
        <v>84</v>
      </c>
      <c r="AA884" s="1" t="s">
        <v>51</v>
      </c>
      <c r="AB884" s="1" t="s">
        <v>1520</v>
      </c>
      <c r="AC884" s="1" t="s">
        <v>37</v>
      </c>
    </row>
    <row r="885" spans="1:29" hidden="1" x14ac:dyDescent="0.25">
      <c r="A885" s="1" t="s">
        <v>33</v>
      </c>
      <c r="B885" s="1" t="s">
        <v>34</v>
      </c>
      <c r="C885" s="2">
        <v>45169</v>
      </c>
      <c r="D885" s="1" t="s">
        <v>73</v>
      </c>
      <c r="E885" s="1" t="s">
        <v>74</v>
      </c>
      <c r="F885" s="1" t="s">
        <v>37</v>
      </c>
      <c r="G885" s="1" t="s">
        <v>994</v>
      </c>
      <c r="H885" s="1" t="s">
        <v>34</v>
      </c>
      <c r="I885" s="3">
        <v>546983</v>
      </c>
      <c r="J885" s="3">
        <v>0</v>
      </c>
      <c r="K885" s="1" t="s">
        <v>40</v>
      </c>
      <c r="L885" s="1" t="s">
        <v>129</v>
      </c>
      <c r="M885" s="1" t="s">
        <v>130</v>
      </c>
      <c r="N885" s="1" t="s">
        <v>79</v>
      </c>
      <c r="O885" s="1" t="s">
        <v>80</v>
      </c>
      <c r="P885" s="1" t="s">
        <v>43</v>
      </c>
      <c r="Q885" s="1" t="s">
        <v>43</v>
      </c>
      <c r="R885" s="3">
        <v>0</v>
      </c>
      <c r="S885" s="1" t="s">
        <v>44</v>
      </c>
      <c r="T885" s="1" t="s">
        <v>45</v>
      </c>
      <c r="U885" s="1" t="s">
        <v>994</v>
      </c>
      <c r="V885" s="1" t="s">
        <v>46</v>
      </c>
      <c r="W885" s="1" t="s">
        <v>81</v>
      </c>
      <c r="X885" s="1" t="s">
        <v>1520</v>
      </c>
      <c r="Y885" s="1" t="s">
        <v>83</v>
      </c>
      <c r="Z885" s="1" t="s">
        <v>84</v>
      </c>
      <c r="AA885" s="1" t="s">
        <v>51</v>
      </c>
      <c r="AB885" s="1" t="s">
        <v>1520</v>
      </c>
      <c r="AC885" s="1" t="s">
        <v>37</v>
      </c>
    </row>
    <row r="886" spans="1:29" hidden="1" x14ac:dyDescent="0.25">
      <c r="A886" s="1" t="s">
        <v>33</v>
      </c>
      <c r="B886" s="1" t="s">
        <v>34</v>
      </c>
      <c r="C886" s="2">
        <v>45169</v>
      </c>
      <c r="D886" s="1" t="s">
        <v>73</v>
      </c>
      <c r="E886" s="1" t="s">
        <v>74</v>
      </c>
      <c r="F886" s="1" t="s">
        <v>37</v>
      </c>
      <c r="G886" s="1" t="s">
        <v>994</v>
      </c>
      <c r="H886" s="1" t="s">
        <v>34</v>
      </c>
      <c r="I886" s="3">
        <v>502668</v>
      </c>
      <c r="J886" s="3">
        <v>0</v>
      </c>
      <c r="K886" s="1" t="s">
        <v>40</v>
      </c>
      <c r="L886" s="1" t="s">
        <v>117</v>
      </c>
      <c r="M886" s="1" t="s">
        <v>118</v>
      </c>
      <c r="N886" s="1" t="s">
        <v>79</v>
      </c>
      <c r="O886" s="1" t="s">
        <v>80</v>
      </c>
      <c r="P886" s="1" t="s">
        <v>43</v>
      </c>
      <c r="Q886" s="1" t="s">
        <v>43</v>
      </c>
      <c r="R886" s="3">
        <v>0</v>
      </c>
      <c r="S886" s="1" t="s">
        <v>44</v>
      </c>
      <c r="T886" s="1" t="s">
        <v>45</v>
      </c>
      <c r="U886" s="1" t="s">
        <v>994</v>
      </c>
      <c r="V886" s="1" t="s">
        <v>46</v>
      </c>
      <c r="W886" s="1" t="s">
        <v>81</v>
      </c>
      <c r="X886" s="1" t="s">
        <v>1520</v>
      </c>
      <c r="Y886" s="1" t="s">
        <v>83</v>
      </c>
      <c r="Z886" s="1" t="s">
        <v>84</v>
      </c>
      <c r="AA886" s="1" t="s">
        <v>51</v>
      </c>
      <c r="AB886" s="1" t="s">
        <v>1520</v>
      </c>
      <c r="AC886" s="1" t="s">
        <v>37</v>
      </c>
    </row>
    <row r="887" spans="1:29" hidden="1" x14ac:dyDescent="0.25">
      <c r="A887" s="1" t="s">
        <v>33</v>
      </c>
      <c r="B887" s="1" t="s">
        <v>34</v>
      </c>
      <c r="C887" s="2">
        <v>45169</v>
      </c>
      <c r="D887" s="1" t="s">
        <v>73</v>
      </c>
      <c r="E887" s="1" t="s">
        <v>74</v>
      </c>
      <c r="F887" s="1" t="s">
        <v>37</v>
      </c>
      <c r="G887" s="1" t="s">
        <v>994</v>
      </c>
      <c r="H887" s="1" t="s">
        <v>34</v>
      </c>
      <c r="I887" s="3">
        <v>38667</v>
      </c>
      <c r="J887" s="3">
        <v>0</v>
      </c>
      <c r="K887" s="1" t="s">
        <v>40</v>
      </c>
      <c r="L887" s="1" t="s">
        <v>629</v>
      </c>
      <c r="M887" s="1" t="s">
        <v>630</v>
      </c>
      <c r="N887" s="1" t="s">
        <v>79</v>
      </c>
      <c r="O887" s="1" t="s">
        <v>80</v>
      </c>
      <c r="P887" s="1" t="s">
        <v>43</v>
      </c>
      <c r="Q887" s="1" t="s">
        <v>43</v>
      </c>
      <c r="R887" s="3">
        <v>0</v>
      </c>
      <c r="S887" s="1" t="s">
        <v>44</v>
      </c>
      <c r="T887" s="1" t="s">
        <v>45</v>
      </c>
      <c r="U887" s="1" t="s">
        <v>994</v>
      </c>
      <c r="V887" s="1" t="s">
        <v>46</v>
      </c>
      <c r="W887" s="1" t="s">
        <v>81</v>
      </c>
      <c r="X887" s="1" t="s">
        <v>1520</v>
      </c>
      <c r="Y887" s="1" t="s">
        <v>83</v>
      </c>
      <c r="Z887" s="1" t="s">
        <v>84</v>
      </c>
      <c r="AA887" s="1" t="s">
        <v>51</v>
      </c>
      <c r="AB887" s="1" t="s">
        <v>1520</v>
      </c>
      <c r="AC887" s="1" t="s">
        <v>37</v>
      </c>
    </row>
    <row r="888" spans="1:29" hidden="1" x14ac:dyDescent="0.25">
      <c r="A888" s="1" t="s">
        <v>33</v>
      </c>
      <c r="B888" s="1" t="s">
        <v>34</v>
      </c>
      <c r="C888" s="2">
        <v>45169</v>
      </c>
      <c r="D888" s="1" t="s">
        <v>73</v>
      </c>
      <c r="E888" s="1" t="s">
        <v>74</v>
      </c>
      <c r="F888" s="1" t="s">
        <v>37</v>
      </c>
      <c r="G888" s="1" t="s">
        <v>994</v>
      </c>
      <c r="H888" s="1" t="s">
        <v>34</v>
      </c>
      <c r="I888" s="3">
        <v>502667</v>
      </c>
      <c r="J888" s="3">
        <v>0</v>
      </c>
      <c r="K888" s="1" t="s">
        <v>40</v>
      </c>
      <c r="L888" s="1" t="s">
        <v>669</v>
      </c>
      <c r="M888" s="1" t="s">
        <v>670</v>
      </c>
      <c r="N888" s="1" t="s">
        <v>79</v>
      </c>
      <c r="O888" s="1" t="s">
        <v>80</v>
      </c>
      <c r="P888" s="1" t="s">
        <v>43</v>
      </c>
      <c r="Q888" s="1" t="s">
        <v>43</v>
      </c>
      <c r="R888" s="3">
        <v>0</v>
      </c>
      <c r="S888" s="1" t="s">
        <v>44</v>
      </c>
      <c r="T888" s="1" t="s">
        <v>45</v>
      </c>
      <c r="U888" s="1" t="s">
        <v>994</v>
      </c>
      <c r="V888" s="1" t="s">
        <v>46</v>
      </c>
      <c r="W888" s="1" t="s">
        <v>81</v>
      </c>
      <c r="X888" s="1" t="s">
        <v>1520</v>
      </c>
      <c r="Y888" s="1" t="s">
        <v>83</v>
      </c>
      <c r="Z888" s="1" t="s">
        <v>84</v>
      </c>
      <c r="AA888" s="1" t="s">
        <v>51</v>
      </c>
      <c r="AB888" s="1" t="s">
        <v>1520</v>
      </c>
      <c r="AC888" s="1" t="s">
        <v>37</v>
      </c>
    </row>
    <row r="889" spans="1:29" hidden="1" x14ac:dyDescent="0.25">
      <c r="A889" s="1" t="s">
        <v>33</v>
      </c>
      <c r="B889" s="1" t="s">
        <v>34</v>
      </c>
      <c r="C889" s="2">
        <v>45169</v>
      </c>
      <c r="D889" s="1" t="s">
        <v>73</v>
      </c>
      <c r="E889" s="1" t="s">
        <v>74</v>
      </c>
      <c r="F889" s="1" t="s">
        <v>37</v>
      </c>
      <c r="G889" s="1" t="s">
        <v>994</v>
      </c>
      <c r="H889" s="1" t="s">
        <v>34</v>
      </c>
      <c r="I889" s="3">
        <v>193334</v>
      </c>
      <c r="J889" s="3">
        <v>0</v>
      </c>
      <c r="K889" s="1" t="s">
        <v>40</v>
      </c>
      <c r="L889" s="1" t="s">
        <v>752</v>
      </c>
      <c r="M889" s="1" t="s">
        <v>753</v>
      </c>
      <c r="N889" s="1" t="s">
        <v>79</v>
      </c>
      <c r="O889" s="1" t="s">
        <v>80</v>
      </c>
      <c r="P889" s="1" t="s">
        <v>43</v>
      </c>
      <c r="Q889" s="1" t="s">
        <v>43</v>
      </c>
      <c r="R889" s="3">
        <v>0</v>
      </c>
      <c r="S889" s="1" t="s">
        <v>44</v>
      </c>
      <c r="T889" s="1" t="s">
        <v>45</v>
      </c>
      <c r="U889" s="1" t="s">
        <v>994</v>
      </c>
      <c r="V889" s="1" t="s">
        <v>46</v>
      </c>
      <c r="W889" s="1" t="s">
        <v>81</v>
      </c>
      <c r="X889" s="1" t="s">
        <v>1520</v>
      </c>
      <c r="Y889" s="1" t="s">
        <v>83</v>
      </c>
      <c r="Z889" s="1" t="s">
        <v>84</v>
      </c>
      <c r="AA889" s="1" t="s">
        <v>51</v>
      </c>
      <c r="AB889" s="1" t="s">
        <v>1520</v>
      </c>
      <c r="AC889" s="1" t="s">
        <v>37</v>
      </c>
    </row>
    <row r="890" spans="1:29" hidden="1" x14ac:dyDescent="0.25">
      <c r="A890" s="1" t="s">
        <v>33</v>
      </c>
      <c r="B890" s="1" t="s">
        <v>34</v>
      </c>
      <c r="C890" s="2">
        <v>45169</v>
      </c>
      <c r="D890" s="1" t="s">
        <v>73</v>
      </c>
      <c r="E890" s="1" t="s">
        <v>74</v>
      </c>
      <c r="F890" s="1" t="s">
        <v>37</v>
      </c>
      <c r="G890" s="1" t="s">
        <v>994</v>
      </c>
      <c r="H890" s="1" t="s">
        <v>34</v>
      </c>
      <c r="I890" s="3">
        <v>116000</v>
      </c>
      <c r="J890" s="3">
        <v>0</v>
      </c>
      <c r="K890" s="1" t="s">
        <v>40</v>
      </c>
      <c r="L890" s="1" t="s">
        <v>761</v>
      </c>
      <c r="M890" s="1" t="s">
        <v>762</v>
      </c>
      <c r="N890" s="1" t="s">
        <v>79</v>
      </c>
      <c r="O890" s="1" t="s">
        <v>80</v>
      </c>
      <c r="P890" s="1" t="s">
        <v>43</v>
      </c>
      <c r="Q890" s="1" t="s">
        <v>43</v>
      </c>
      <c r="R890" s="3">
        <v>0</v>
      </c>
      <c r="S890" s="1" t="s">
        <v>44</v>
      </c>
      <c r="T890" s="1" t="s">
        <v>45</v>
      </c>
      <c r="U890" s="1" t="s">
        <v>994</v>
      </c>
      <c r="V890" s="1" t="s">
        <v>46</v>
      </c>
      <c r="W890" s="1" t="s">
        <v>81</v>
      </c>
      <c r="X890" s="1" t="s">
        <v>1520</v>
      </c>
      <c r="Y890" s="1" t="s">
        <v>83</v>
      </c>
      <c r="Z890" s="1" t="s">
        <v>84</v>
      </c>
      <c r="AA890" s="1" t="s">
        <v>51</v>
      </c>
      <c r="AB890" s="1" t="s">
        <v>1520</v>
      </c>
      <c r="AC890" s="1" t="s">
        <v>37</v>
      </c>
    </row>
    <row r="891" spans="1:29" hidden="1" x14ac:dyDescent="0.25">
      <c r="A891" s="1" t="s">
        <v>33</v>
      </c>
      <c r="B891" s="1" t="s">
        <v>34</v>
      </c>
      <c r="C891" s="2">
        <v>45169</v>
      </c>
      <c r="D891" s="1" t="s">
        <v>73</v>
      </c>
      <c r="E891" s="1" t="s">
        <v>74</v>
      </c>
      <c r="F891" s="1" t="s">
        <v>37</v>
      </c>
      <c r="G891" s="1" t="s">
        <v>994</v>
      </c>
      <c r="H891" s="1" t="s">
        <v>34</v>
      </c>
      <c r="I891" s="3">
        <v>425334</v>
      </c>
      <c r="J891" s="3">
        <v>0</v>
      </c>
      <c r="K891" s="1" t="s">
        <v>40</v>
      </c>
      <c r="L891" s="1" t="s">
        <v>125</v>
      </c>
      <c r="M891" s="1" t="s">
        <v>126</v>
      </c>
      <c r="N891" s="1" t="s">
        <v>79</v>
      </c>
      <c r="O891" s="1" t="s">
        <v>80</v>
      </c>
      <c r="P891" s="1" t="s">
        <v>43</v>
      </c>
      <c r="Q891" s="1" t="s">
        <v>43</v>
      </c>
      <c r="R891" s="3">
        <v>0</v>
      </c>
      <c r="S891" s="1" t="s">
        <v>44</v>
      </c>
      <c r="T891" s="1" t="s">
        <v>45</v>
      </c>
      <c r="U891" s="1" t="s">
        <v>994</v>
      </c>
      <c r="V891" s="1" t="s">
        <v>46</v>
      </c>
      <c r="W891" s="1" t="s">
        <v>81</v>
      </c>
      <c r="X891" s="1" t="s">
        <v>1520</v>
      </c>
      <c r="Y891" s="1" t="s">
        <v>83</v>
      </c>
      <c r="Z891" s="1" t="s">
        <v>84</v>
      </c>
      <c r="AA891" s="1" t="s">
        <v>51</v>
      </c>
      <c r="AB891" s="1" t="s">
        <v>1520</v>
      </c>
      <c r="AC891" s="1" t="s">
        <v>37</v>
      </c>
    </row>
    <row r="892" spans="1:29" hidden="1" x14ac:dyDescent="0.25">
      <c r="A892" s="1" t="s">
        <v>33</v>
      </c>
      <c r="B892" s="1" t="s">
        <v>34</v>
      </c>
      <c r="C892" s="2">
        <v>45169</v>
      </c>
      <c r="D892" s="1" t="s">
        <v>73</v>
      </c>
      <c r="E892" s="1" t="s">
        <v>74</v>
      </c>
      <c r="F892" s="1" t="s">
        <v>37</v>
      </c>
      <c r="G892" s="1" t="s">
        <v>994</v>
      </c>
      <c r="H892" s="1" t="s">
        <v>34</v>
      </c>
      <c r="I892" s="3">
        <v>116001</v>
      </c>
      <c r="J892" s="3">
        <v>0</v>
      </c>
      <c r="K892" s="1" t="s">
        <v>40</v>
      </c>
      <c r="L892" s="1" t="s">
        <v>601</v>
      </c>
      <c r="M892" s="1" t="s">
        <v>602</v>
      </c>
      <c r="N892" s="1" t="s">
        <v>79</v>
      </c>
      <c r="O892" s="1" t="s">
        <v>80</v>
      </c>
      <c r="P892" s="1" t="s">
        <v>43</v>
      </c>
      <c r="Q892" s="1" t="s">
        <v>43</v>
      </c>
      <c r="R892" s="3">
        <v>0</v>
      </c>
      <c r="S892" s="1" t="s">
        <v>44</v>
      </c>
      <c r="T892" s="1" t="s">
        <v>45</v>
      </c>
      <c r="U892" s="1" t="s">
        <v>994</v>
      </c>
      <c r="V892" s="1" t="s">
        <v>46</v>
      </c>
      <c r="W892" s="1" t="s">
        <v>81</v>
      </c>
      <c r="X892" s="1" t="s">
        <v>1520</v>
      </c>
      <c r="Y892" s="1" t="s">
        <v>83</v>
      </c>
      <c r="Z892" s="1" t="s">
        <v>84</v>
      </c>
      <c r="AA892" s="1" t="s">
        <v>51</v>
      </c>
      <c r="AB892" s="1" t="s">
        <v>1520</v>
      </c>
      <c r="AC892" s="1" t="s">
        <v>37</v>
      </c>
    </row>
    <row r="893" spans="1:29" hidden="1" x14ac:dyDescent="0.25">
      <c r="A893" s="1" t="s">
        <v>33</v>
      </c>
      <c r="B893" s="1" t="s">
        <v>34</v>
      </c>
      <c r="C893" s="2">
        <v>45169</v>
      </c>
      <c r="D893" s="1" t="s">
        <v>73</v>
      </c>
      <c r="E893" s="1" t="s">
        <v>74</v>
      </c>
      <c r="F893" s="1" t="s">
        <v>37</v>
      </c>
      <c r="G893" s="1" t="s">
        <v>994</v>
      </c>
      <c r="H893" s="1" t="s">
        <v>34</v>
      </c>
      <c r="I893" s="3">
        <v>77334</v>
      </c>
      <c r="J893" s="3">
        <v>0</v>
      </c>
      <c r="K893" s="1" t="s">
        <v>40</v>
      </c>
      <c r="L893" s="1" t="s">
        <v>127</v>
      </c>
      <c r="M893" s="1" t="s">
        <v>128</v>
      </c>
      <c r="N893" s="1" t="s">
        <v>79</v>
      </c>
      <c r="O893" s="1" t="s">
        <v>80</v>
      </c>
      <c r="P893" s="1" t="s">
        <v>43</v>
      </c>
      <c r="Q893" s="1" t="s">
        <v>43</v>
      </c>
      <c r="R893" s="3">
        <v>0</v>
      </c>
      <c r="S893" s="1" t="s">
        <v>44</v>
      </c>
      <c r="T893" s="1" t="s">
        <v>45</v>
      </c>
      <c r="U893" s="1" t="s">
        <v>994</v>
      </c>
      <c r="V893" s="1" t="s">
        <v>46</v>
      </c>
      <c r="W893" s="1" t="s">
        <v>81</v>
      </c>
      <c r="X893" s="1" t="s">
        <v>1520</v>
      </c>
      <c r="Y893" s="1" t="s">
        <v>83</v>
      </c>
      <c r="Z893" s="1" t="s">
        <v>84</v>
      </c>
      <c r="AA893" s="1" t="s">
        <v>51</v>
      </c>
      <c r="AB893" s="1" t="s">
        <v>1520</v>
      </c>
      <c r="AC893" s="1" t="s">
        <v>37</v>
      </c>
    </row>
    <row r="894" spans="1:29" hidden="1" x14ac:dyDescent="0.25">
      <c r="A894" s="1" t="s">
        <v>33</v>
      </c>
      <c r="B894" s="1" t="s">
        <v>34</v>
      </c>
      <c r="C894" s="2">
        <v>45169</v>
      </c>
      <c r="D894" s="1" t="s">
        <v>73</v>
      </c>
      <c r="E894" s="1" t="s">
        <v>74</v>
      </c>
      <c r="F894" s="1" t="s">
        <v>37</v>
      </c>
      <c r="G894" s="1" t="s">
        <v>994</v>
      </c>
      <c r="H894" s="1" t="s">
        <v>34</v>
      </c>
      <c r="I894" s="3">
        <v>2941120</v>
      </c>
      <c r="J894" s="3">
        <v>0</v>
      </c>
      <c r="K894" s="1" t="s">
        <v>40</v>
      </c>
      <c r="L894" s="1" t="s">
        <v>1455</v>
      </c>
      <c r="M894" s="1" t="s">
        <v>1456</v>
      </c>
      <c r="N894" s="1" t="s">
        <v>1457</v>
      </c>
      <c r="O894" s="1" t="s">
        <v>1458</v>
      </c>
      <c r="P894" s="1" t="s">
        <v>43</v>
      </c>
      <c r="Q894" s="1" t="s">
        <v>43</v>
      </c>
      <c r="R894" s="3">
        <v>0</v>
      </c>
      <c r="S894" s="1" t="s">
        <v>44</v>
      </c>
      <c r="T894" s="1" t="s">
        <v>45</v>
      </c>
      <c r="U894" s="1" t="s">
        <v>994</v>
      </c>
      <c r="V894" s="1" t="s">
        <v>46</v>
      </c>
      <c r="W894" s="1" t="s">
        <v>81</v>
      </c>
      <c r="X894" s="1" t="s">
        <v>1520</v>
      </c>
      <c r="Y894" s="1" t="s">
        <v>83</v>
      </c>
      <c r="Z894" s="1" t="s">
        <v>84</v>
      </c>
      <c r="AA894" s="1" t="s">
        <v>51</v>
      </c>
      <c r="AB894" s="1" t="s">
        <v>1520</v>
      </c>
      <c r="AC894" s="1" t="s">
        <v>37</v>
      </c>
    </row>
    <row r="895" spans="1:29" hidden="1" x14ac:dyDescent="0.25">
      <c r="A895" s="1" t="s">
        <v>33</v>
      </c>
      <c r="B895" s="1" t="s">
        <v>34</v>
      </c>
      <c r="C895" s="2">
        <v>45169</v>
      </c>
      <c r="D895" s="1" t="s">
        <v>73</v>
      </c>
      <c r="E895" s="1" t="s">
        <v>74</v>
      </c>
      <c r="F895" s="1" t="s">
        <v>37</v>
      </c>
      <c r="G895" s="1" t="s">
        <v>994</v>
      </c>
      <c r="H895" s="1" t="s">
        <v>34</v>
      </c>
      <c r="I895" s="3">
        <v>541333</v>
      </c>
      <c r="J895" s="3">
        <v>0</v>
      </c>
      <c r="K895" s="1" t="s">
        <v>40</v>
      </c>
      <c r="L895" s="1" t="s">
        <v>393</v>
      </c>
      <c r="M895" s="1" t="s">
        <v>394</v>
      </c>
      <c r="N895" s="1" t="s">
        <v>89</v>
      </c>
      <c r="O895" s="1" t="s">
        <v>90</v>
      </c>
      <c r="P895" s="1" t="s">
        <v>43</v>
      </c>
      <c r="Q895" s="1" t="s">
        <v>43</v>
      </c>
      <c r="R895" s="3">
        <v>0</v>
      </c>
      <c r="S895" s="1" t="s">
        <v>44</v>
      </c>
      <c r="T895" s="1" t="s">
        <v>45</v>
      </c>
      <c r="U895" s="1" t="s">
        <v>994</v>
      </c>
      <c r="V895" s="1" t="s">
        <v>46</v>
      </c>
      <c r="W895" s="1" t="s">
        <v>81</v>
      </c>
      <c r="X895" s="1" t="s">
        <v>1520</v>
      </c>
      <c r="Y895" s="1" t="s">
        <v>83</v>
      </c>
      <c r="Z895" s="1" t="s">
        <v>84</v>
      </c>
      <c r="AA895" s="1" t="s">
        <v>51</v>
      </c>
      <c r="AB895" s="1" t="s">
        <v>1520</v>
      </c>
      <c r="AC895" s="1" t="s">
        <v>37</v>
      </c>
    </row>
    <row r="896" spans="1:29" hidden="1" x14ac:dyDescent="0.25">
      <c r="A896" s="1" t="s">
        <v>33</v>
      </c>
      <c r="B896" s="1" t="s">
        <v>34</v>
      </c>
      <c r="C896" s="2">
        <v>45169</v>
      </c>
      <c r="D896" s="1" t="s">
        <v>73</v>
      </c>
      <c r="E896" s="1" t="s">
        <v>74</v>
      </c>
      <c r="F896" s="1" t="s">
        <v>37</v>
      </c>
      <c r="G896" s="1" t="s">
        <v>994</v>
      </c>
      <c r="H896" s="1" t="s">
        <v>34</v>
      </c>
      <c r="I896" s="3">
        <v>154667</v>
      </c>
      <c r="J896" s="3">
        <v>0</v>
      </c>
      <c r="K896" s="1" t="s">
        <v>40</v>
      </c>
      <c r="L896" s="1" t="s">
        <v>1522</v>
      </c>
      <c r="M896" s="1" t="s">
        <v>658</v>
      </c>
      <c r="N896" s="1" t="s">
        <v>79</v>
      </c>
      <c r="O896" s="1" t="s">
        <v>80</v>
      </c>
      <c r="P896" s="1" t="s">
        <v>43</v>
      </c>
      <c r="Q896" s="1" t="s">
        <v>43</v>
      </c>
      <c r="R896" s="3">
        <v>0</v>
      </c>
      <c r="S896" s="1" t="s">
        <v>44</v>
      </c>
      <c r="T896" s="1" t="s">
        <v>45</v>
      </c>
      <c r="U896" s="1" t="s">
        <v>994</v>
      </c>
      <c r="V896" s="1" t="s">
        <v>46</v>
      </c>
      <c r="W896" s="1" t="s">
        <v>81</v>
      </c>
      <c r="X896" s="1" t="s">
        <v>1520</v>
      </c>
      <c r="Y896" s="1" t="s">
        <v>83</v>
      </c>
      <c r="Z896" s="1" t="s">
        <v>84</v>
      </c>
      <c r="AA896" s="1" t="s">
        <v>51</v>
      </c>
      <c r="AB896" s="1" t="s">
        <v>1520</v>
      </c>
      <c r="AC896" s="1" t="s">
        <v>37</v>
      </c>
    </row>
    <row r="897" spans="1:29" hidden="1" x14ac:dyDescent="0.25">
      <c r="A897" s="1" t="s">
        <v>33</v>
      </c>
      <c r="B897" s="1" t="s">
        <v>34</v>
      </c>
      <c r="C897" s="2">
        <v>45169</v>
      </c>
      <c r="D897" s="1" t="s">
        <v>73</v>
      </c>
      <c r="E897" s="1" t="s">
        <v>74</v>
      </c>
      <c r="F897" s="1" t="s">
        <v>37</v>
      </c>
      <c r="G897" s="1" t="s">
        <v>994</v>
      </c>
      <c r="H897" s="1" t="s">
        <v>34</v>
      </c>
      <c r="I897" s="3">
        <v>116000</v>
      </c>
      <c r="J897" s="3">
        <v>0</v>
      </c>
      <c r="K897" s="1" t="s">
        <v>40</v>
      </c>
      <c r="L897" s="1" t="s">
        <v>113</v>
      </c>
      <c r="M897" s="1" t="s">
        <v>114</v>
      </c>
      <c r="N897" s="1" t="s">
        <v>79</v>
      </c>
      <c r="O897" s="1" t="s">
        <v>80</v>
      </c>
      <c r="P897" s="1" t="s">
        <v>43</v>
      </c>
      <c r="Q897" s="1" t="s">
        <v>43</v>
      </c>
      <c r="R897" s="3">
        <v>0</v>
      </c>
      <c r="S897" s="1" t="s">
        <v>44</v>
      </c>
      <c r="T897" s="1" t="s">
        <v>45</v>
      </c>
      <c r="U897" s="1" t="s">
        <v>994</v>
      </c>
      <c r="V897" s="1" t="s">
        <v>46</v>
      </c>
      <c r="W897" s="1" t="s">
        <v>81</v>
      </c>
      <c r="X897" s="1" t="s">
        <v>1520</v>
      </c>
      <c r="Y897" s="1" t="s">
        <v>83</v>
      </c>
      <c r="Z897" s="1" t="s">
        <v>84</v>
      </c>
      <c r="AA897" s="1" t="s">
        <v>51</v>
      </c>
      <c r="AB897" s="1" t="s">
        <v>1520</v>
      </c>
      <c r="AC897" s="1" t="s">
        <v>37</v>
      </c>
    </row>
    <row r="898" spans="1:29" hidden="1" x14ac:dyDescent="0.25">
      <c r="A898" s="1" t="s">
        <v>33</v>
      </c>
      <c r="B898" s="1" t="s">
        <v>34</v>
      </c>
      <c r="C898" s="2">
        <v>45169</v>
      </c>
      <c r="D898" s="1" t="s">
        <v>73</v>
      </c>
      <c r="E898" s="1" t="s">
        <v>74</v>
      </c>
      <c r="F898" s="1" t="s">
        <v>37</v>
      </c>
      <c r="G898" s="1" t="s">
        <v>994</v>
      </c>
      <c r="H898" s="1" t="s">
        <v>34</v>
      </c>
      <c r="I898" s="3">
        <v>129654</v>
      </c>
      <c r="J898" s="3">
        <v>0</v>
      </c>
      <c r="K898" s="1" t="s">
        <v>40</v>
      </c>
      <c r="L898" s="1" t="s">
        <v>797</v>
      </c>
      <c r="M898" s="1" t="s">
        <v>798</v>
      </c>
      <c r="N898" s="1" t="s">
        <v>79</v>
      </c>
      <c r="O898" s="1" t="s">
        <v>80</v>
      </c>
      <c r="P898" s="1" t="s">
        <v>43</v>
      </c>
      <c r="Q898" s="1" t="s">
        <v>43</v>
      </c>
      <c r="R898" s="3">
        <v>0</v>
      </c>
      <c r="S898" s="1" t="s">
        <v>44</v>
      </c>
      <c r="T898" s="1" t="s">
        <v>45</v>
      </c>
      <c r="U898" s="1" t="s">
        <v>994</v>
      </c>
      <c r="V898" s="1" t="s">
        <v>46</v>
      </c>
      <c r="W898" s="1" t="s">
        <v>81</v>
      </c>
      <c r="X898" s="1" t="s">
        <v>1520</v>
      </c>
      <c r="Y898" s="1" t="s">
        <v>83</v>
      </c>
      <c r="Z898" s="1" t="s">
        <v>84</v>
      </c>
      <c r="AA898" s="1" t="s">
        <v>51</v>
      </c>
      <c r="AB898" s="1" t="s">
        <v>1520</v>
      </c>
      <c r="AC898" s="1" t="s">
        <v>37</v>
      </c>
    </row>
    <row r="899" spans="1:29" hidden="1" x14ac:dyDescent="0.25">
      <c r="A899" s="1" t="s">
        <v>33</v>
      </c>
      <c r="B899" s="1" t="s">
        <v>34</v>
      </c>
      <c r="C899" s="2">
        <v>45169</v>
      </c>
      <c r="D899" s="1" t="s">
        <v>73</v>
      </c>
      <c r="E899" s="1" t="s">
        <v>74</v>
      </c>
      <c r="F899" s="1" t="s">
        <v>37</v>
      </c>
      <c r="G899" s="1" t="s">
        <v>994</v>
      </c>
      <c r="H899" s="1" t="s">
        <v>34</v>
      </c>
      <c r="I899" s="3">
        <v>449706</v>
      </c>
      <c r="J899" s="3">
        <v>0</v>
      </c>
      <c r="K899" s="1" t="s">
        <v>40</v>
      </c>
      <c r="L899" s="1" t="s">
        <v>436</v>
      </c>
      <c r="M899" s="1" t="s">
        <v>437</v>
      </c>
      <c r="N899" s="1" t="s">
        <v>79</v>
      </c>
      <c r="O899" s="1" t="s">
        <v>80</v>
      </c>
      <c r="P899" s="1" t="s">
        <v>43</v>
      </c>
      <c r="Q899" s="1" t="s">
        <v>43</v>
      </c>
      <c r="R899" s="3">
        <v>0</v>
      </c>
      <c r="S899" s="1" t="s">
        <v>44</v>
      </c>
      <c r="T899" s="1" t="s">
        <v>45</v>
      </c>
      <c r="U899" s="1" t="s">
        <v>994</v>
      </c>
      <c r="V899" s="1" t="s">
        <v>46</v>
      </c>
      <c r="W899" s="1" t="s">
        <v>81</v>
      </c>
      <c r="X899" s="1" t="s">
        <v>1520</v>
      </c>
      <c r="Y899" s="1" t="s">
        <v>83</v>
      </c>
      <c r="Z899" s="1" t="s">
        <v>84</v>
      </c>
      <c r="AA899" s="1" t="s">
        <v>51</v>
      </c>
      <c r="AB899" s="1" t="s">
        <v>1520</v>
      </c>
      <c r="AC899" s="1" t="s">
        <v>37</v>
      </c>
    </row>
    <row r="900" spans="1:29" hidden="1" x14ac:dyDescent="0.25">
      <c r="A900" s="1" t="s">
        <v>33</v>
      </c>
      <c r="B900" s="1" t="s">
        <v>34</v>
      </c>
      <c r="C900" s="2">
        <v>45169</v>
      </c>
      <c r="D900" s="1" t="s">
        <v>73</v>
      </c>
      <c r="E900" s="1" t="s">
        <v>74</v>
      </c>
      <c r="F900" s="1" t="s">
        <v>37</v>
      </c>
      <c r="G900" s="1" t="s">
        <v>994</v>
      </c>
      <c r="H900" s="1" t="s">
        <v>34</v>
      </c>
      <c r="I900" s="3">
        <v>47691</v>
      </c>
      <c r="J900" s="3">
        <v>0</v>
      </c>
      <c r="K900" s="1" t="s">
        <v>40</v>
      </c>
      <c r="L900" s="1" t="s">
        <v>502</v>
      </c>
      <c r="M900" s="1" t="s">
        <v>503</v>
      </c>
      <c r="N900" s="1" t="s">
        <v>79</v>
      </c>
      <c r="O900" s="1" t="s">
        <v>80</v>
      </c>
      <c r="P900" s="1" t="s">
        <v>43</v>
      </c>
      <c r="Q900" s="1" t="s">
        <v>43</v>
      </c>
      <c r="R900" s="3">
        <v>0</v>
      </c>
      <c r="S900" s="1" t="s">
        <v>44</v>
      </c>
      <c r="T900" s="1" t="s">
        <v>45</v>
      </c>
      <c r="U900" s="1" t="s">
        <v>994</v>
      </c>
      <c r="V900" s="1" t="s">
        <v>46</v>
      </c>
      <c r="W900" s="1" t="s">
        <v>81</v>
      </c>
      <c r="X900" s="1" t="s">
        <v>1520</v>
      </c>
      <c r="Y900" s="1" t="s">
        <v>83</v>
      </c>
      <c r="Z900" s="1" t="s">
        <v>84</v>
      </c>
      <c r="AA900" s="1" t="s">
        <v>51</v>
      </c>
      <c r="AB900" s="1" t="s">
        <v>1520</v>
      </c>
      <c r="AC900" s="1" t="s">
        <v>37</v>
      </c>
    </row>
    <row r="901" spans="1:29" hidden="1" x14ac:dyDescent="0.25">
      <c r="A901" s="1" t="s">
        <v>33</v>
      </c>
      <c r="B901" s="1" t="s">
        <v>34</v>
      </c>
      <c r="C901" s="2">
        <v>45169</v>
      </c>
      <c r="D901" s="1" t="s">
        <v>73</v>
      </c>
      <c r="E901" s="1" t="s">
        <v>74</v>
      </c>
      <c r="F901" s="1" t="s">
        <v>37</v>
      </c>
      <c r="G901" s="1" t="s">
        <v>994</v>
      </c>
      <c r="H901" s="1" t="s">
        <v>34</v>
      </c>
      <c r="I901" s="3">
        <v>120471</v>
      </c>
      <c r="J901" s="3">
        <v>0</v>
      </c>
      <c r="K901" s="1" t="s">
        <v>40</v>
      </c>
      <c r="L901" s="1" t="s">
        <v>129</v>
      </c>
      <c r="M901" s="1" t="s">
        <v>130</v>
      </c>
      <c r="N901" s="1" t="s">
        <v>79</v>
      </c>
      <c r="O901" s="1" t="s">
        <v>80</v>
      </c>
      <c r="P901" s="1" t="s">
        <v>43</v>
      </c>
      <c r="Q901" s="1" t="s">
        <v>43</v>
      </c>
      <c r="R901" s="3">
        <v>0</v>
      </c>
      <c r="S901" s="1" t="s">
        <v>44</v>
      </c>
      <c r="T901" s="1" t="s">
        <v>45</v>
      </c>
      <c r="U901" s="1" t="s">
        <v>994</v>
      </c>
      <c r="V901" s="1" t="s">
        <v>46</v>
      </c>
      <c r="W901" s="1" t="s">
        <v>81</v>
      </c>
      <c r="X901" s="1" t="s">
        <v>1520</v>
      </c>
      <c r="Y901" s="1" t="s">
        <v>83</v>
      </c>
      <c r="Z901" s="1" t="s">
        <v>84</v>
      </c>
      <c r="AA901" s="1" t="s">
        <v>51</v>
      </c>
      <c r="AB901" s="1" t="s">
        <v>1520</v>
      </c>
      <c r="AC901" s="1" t="s">
        <v>37</v>
      </c>
    </row>
    <row r="902" spans="1:29" hidden="1" x14ac:dyDescent="0.25">
      <c r="A902" s="1" t="s">
        <v>33</v>
      </c>
      <c r="B902" s="1" t="s">
        <v>34</v>
      </c>
      <c r="C902" s="2">
        <v>45169</v>
      </c>
      <c r="D902" s="1" t="s">
        <v>73</v>
      </c>
      <c r="E902" s="1" t="s">
        <v>74</v>
      </c>
      <c r="F902" s="1" t="s">
        <v>37</v>
      </c>
      <c r="G902" s="1" t="s">
        <v>994</v>
      </c>
      <c r="H902" s="1" t="s">
        <v>34</v>
      </c>
      <c r="I902" s="3">
        <v>348001</v>
      </c>
      <c r="J902" s="3">
        <v>0</v>
      </c>
      <c r="K902" s="1" t="s">
        <v>40</v>
      </c>
      <c r="L902" s="1" t="s">
        <v>773</v>
      </c>
      <c r="M902" s="1" t="s">
        <v>774</v>
      </c>
      <c r="N902" s="1" t="s">
        <v>79</v>
      </c>
      <c r="O902" s="1" t="s">
        <v>80</v>
      </c>
      <c r="P902" s="1" t="s">
        <v>43</v>
      </c>
      <c r="Q902" s="1" t="s">
        <v>43</v>
      </c>
      <c r="R902" s="3">
        <v>0</v>
      </c>
      <c r="S902" s="1" t="s">
        <v>44</v>
      </c>
      <c r="T902" s="1" t="s">
        <v>45</v>
      </c>
      <c r="U902" s="1" t="s">
        <v>994</v>
      </c>
      <c r="V902" s="1" t="s">
        <v>46</v>
      </c>
      <c r="W902" s="1" t="s">
        <v>81</v>
      </c>
      <c r="X902" s="1" t="s">
        <v>1520</v>
      </c>
      <c r="Y902" s="1" t="s">
        <v>83</v>
      </c>
      <c r="Z902" s="1" t="s">
        <v>84</v>
      </c>
      <c r="AA902" s="1" t="s">
        <v>51</v>
      </c>
      <c r="AB902" s="1" t="s">
        <v>1520</v>
      </c>
      <c r="AC902" s="1" t="s">
        <v>37</v>
      </c>
    </row>
    <row r="903" spans="1:29" hidden="1" x14ac:dyDescent="0.25">
      <c r="A903" s="1" t="s">
        <v>33</v>
      </c>
      <c r="B903" s="1" t="s">
        <v>34</v>
      </c>
      <c r="C903" s="2">
        <v>45169</v>
      </c>
      <c r="D903" s="1" t="s">
        <v>73</v>
      </c>
      <c r="E903" s="1" t="s">
        <v>74</v>
      </c>
      <c r="F903" s="1" t="s">
        <v>37</v>
      </c>
      <c r="G903" s="1" t="s">
        <v>994</v>
      </c>
      <c r="H903" s="1" t="s">
        <v>34</v>
      </c>
      <c r="I903" s="3">
        <v>618667</v>
      </c>
      <c r="J903" s="3">
        <v>0</v>
      </c>
      <c r="K903" s="1" t="s">
        <v>40</v>
      </c>
      <c r="L903" s="1" t="s">
        <v>117</v>
      </c>
      <c r="M903" s="1" t="s">
        <v>118</v>
      </c>
      <c r="N903" s="1" t="s">
        <v>79</v>
      </c>
      <c r="O903" s="1" t="s">
        <v>80</v>
      </c>
      <c r="P903" s="1" t="s">
        <v>43</v>
      </c>
      <c r="Q903" s="1" t="s">
        <v>43</v>
      </c>
      <c r="R903" s="3">
        <v>0</v>
      </c>
      <c r="S903" s="1" t="s">
        <v>44</v>
      </c>
      <c r="T903" s="1" t="s">
        <v>45</v>
      </c>
      <c r="U903" s="1" t="s">
        <v>994</v>
      </c>
      <c r="V903" s="1" t="s">
        <v>46</v>
      </c>
      <c r="W903" s="1" t="s">
        <v>81</v>
      </c>
      <c r="X903" s="1" t="s">
        <v>1520</v>
      </c>
      <c r="Y903" s="1" t="s">
        <v>83</v>
      </c>
      <c r="Z903" s="1" t="s">
        <v>84</v>
      </c>
      <c r="AA903" s="1" t="s">
        <v>51</v>
      </c>
      <c r="AB903" s="1" t="s">
        <v>1520</v>
      </c>
      <c r="AC903" s="1" t="s">
        <v>37</v>
      </c>
    </row>
    <row r="904" spans="1:29" hidden="1" x14ac:dyDescent="0.25">
      <c r="A904" s="1" t="s">
        <v>33</v>
      </c>
      <c r="B904" s="1" t="s">
        <v>34</v>
      </c>
      <c r="C904" s="2">
        <v>45169</v>
      </c>
      <c r="D904" s="1" t="s">
        <v>73</v>
      </c>
      <c r="E904" s="1" t="s">
        <v>74</v>
      </c>
      <c r="F904" s="1" t="s">
        <v>37</v>
      </c>
      <c r="G904" s="1" t="s">
        <v>994</v>
      </c>
      <c r="H904" s="1" t="s">
        <v>34</v>
      </c>
      <c r="I904" s="3">
        <v>116000</v>
      </c>
      <c r="J904" s="3">
        <v>0</v>
      </c>
      <c r="K904" s="1" t="s">
        <v>40</v>
      </c>
      <c r="L904" s="1" t="s">
        <v>133</v>
      </c>
      <c r="M904" s="1" t="s">
        <v>134</v>
      </c>
      <c r="N904" s="1" t="s">
        <v>79</v>
      </c>
      <c r="O904" s="1" t="s">
        <v>80</v>
      </c>
      <c r="P904" s="1" t="s">
        <v>43</v>
      </c>
      <c r="Q904" s="1" t="s">
        <v>43</v>
      </c>
      <c r="R904" s="3">
        <v>0</v>
      </c>
      <c r="S904" s="1" t="s">
        <v>44</v>
      </c>
      <c r="T904" s="1" t="s">
        <v>45</v>
      </c>
      <c r="U904" s="1" t="s">
        <v>994</v>
      </c>
      <c r="V904" s="1" t="s">
        <v>46</v>
      </c>
      <c r="W904" s="1" t="s">
        <v>81</v>
      </c>
      <c r="X904" s="1" t="s">
        <v>1520</v>
      </c>
      <c r="Y904" s="1" t="s">
        <v>83</v>
      </c>
      <c r="Z904" s="1" t="s">
        <v>84</v>
      </c>
      <c r="AA904" s="1" t="s">
        <v>51</v>
      </c>
      <c r="AB904" s="1" t="s">
        <v>1520</v>
      </c>
      <c r="AC904" s="1" t="s">
        <v>37</v>
      </c>
    </row>
    <row r="905" spans="1:29" hidden="1" x14ac:dyDescent="0.25">
      <c r="A905" s="1" t="s">
        <v>33</v>
      </c>
      <c r="B905" s="1" t="s">
        <v>34</v>
      </c>
      <c r="C905" s="2">
        <v>45169</v>
      </c>
      <c r="D905" s="1" t="s">
        <v>73</v>
      </c>
      <c r="E905" s="1" t="s">
        <v>74</v>
      </c>
      <c r="F905" s="1" t="s">
        <v>37</v>
      </c>
      <c r="G905" s="1" t="s">
        <v>994</v>
      </c>
      <c r="H905" s="1" t="s">
        <v>34</v>
      </c>
      <c r="I905" s="3">
        <v>580000</v>
      </c>
      <c r="J905" s="3">
        <v>0</v>
      </c>
      <c r="K905" s="1" t="s">
        <v>40</v>
      </c>
      <c r="L905" s="1" t="s">
        <v>669</v>
      </c>
      <c r="M905" s="1" t="s">
        <v>670</v>
      </c>
      <c r="N905" s="1" t="s">
        <v>79</v>
      </c>
      <c r="O905" s="1" t="s">
        <v>80</v>
      </c>
      <c r="P905" s="1" t="s">
        <v>43</v>
      </c>
      <c r="Q905" s="1" t="s">
        <v>43</v>
      </c>
      <c r="R905" s="3">
        <v>0</v>
      </c>
      <c r="S905" s="1" t="s">
        <v>44</v>
      </c>
      <c r="T905" s="1" t="s">
        <v>45</v>
      </c>
      <c r="U905" s="1" t="s">
        <v>994</v>
      </c>
      <c r="V905" s="1" t="s">
        <v>46</v>
      </c>
      <c r="W905" s="1" t="s">
        <v>81</v>
      </c>
      <c r="X905" s="1" t="s">
        <v>1520</v>
      </c>
      <c r="Y905" s="1" t="s">
        <v>83</v>
      </c>
      <c r="Z905" s="1" t="s">
        <v>84</v>
      </c>
      <c r="AA905" s="1" t="s">
        <v>51</v>
      </c>
      <c r="AB905" s="1" t="s">
        <v>1520</v>
      </c>
      <c r="AC905" s="1" t="s">
        <v>37</v>
      </c>
    </row>
    <row r="906" spans="1:29" hidden="1" x14ac:dyDescent="0.25">
      <c r="A906" s="1" t="s">
        <v>33</v>
      </c>
      <c r="B906" s="1" t="s">
        <v>34</v>
      </c>
      <c r="C906" s="2">
        <v>45169</v>
      </c>
      <c r="D906" s="1" t="s">
        <v>73</v>
      </c>
      <c r="E906" s="1" t="s">
        <v>74</v>
      </c>
      <c r="F906" s="1" t="s">
        <v>37</v>
      </c>
      <c r="G906" s="1" t="s">
        <v>994</v>
      </c>
      <c r="H906" s="1" t="s">
        <v>34</v>
      </c>
      <c r="I906" s="3">
        <v>116001</v>
      </c>
      <c r="J906" s="3">
        <v>0</v>
      </c>
      <c r="K906" s="1" t="s">
        <v>40</v>
      </c>
      <c r="L906" s="1" t="s">
        <v>1523</v>
      </c>
      <c r="M906" s="1" t="s">
        <v>708</v>
      </c>
      <c r="N906" s="1" t="s">
        <v>79</v>
      </c>
      <c r="O906" s="1" t="s">
        <v>80</v>
      </c>
      <c r="P906" s="1" t="s">
        <v>43</v>
      </c>
      <c r="Q906" s="1" t="s">
        <v>43</v>
      </c>
      <c r="R906" s="3">
        <v>0</v>
      </c>
      <c r="S906" s="1" t="s">
        <v>44</v>
      </c>
      <c r="T906" s="1" t="s">
        <v>45</v>
      </c>
      <c r="U906" s="1" t="s">
        <v>994</v>
      </c>
      <c r="V906" s="1" t="s">
        <v>46</v>
      </c>
      <c r="W906" s="1" t="s">
        <v>81</v>
      </c>
      <c r="X906" s="1" t="s">
        <v>1520</v>
      </c>
      <c r="Y906" s="1" t="s">
        <v>83</v>
      </c>
      <c r="Z906" s="1" t="s">
        <v>84</v>
      </c>
      <c r="AA906" s="1" t="s">
        <v>51</v>
      </c>
      <c r="AB906" s="1" t="s">
        <v>1520</v>
      </c>
      <c r="AC906" s="1" t="s">
        <v>37</v>
      </c>
    </row>
    <row r="907" spans="1:29" hidden="1" x14ac:dyDescent="0.25">
      <c r="A907" s="1" t="s">
        <v>33</v>
      </c>
      <c r="B907" s="1" t="s">
        <v>34</v>
      </c>
      <c r="C907" s="2">
        <v>45169</v>
      </c>
      <c r="D907" s="1" t="s">
        <v>73</v>
      </c>
      <c r="E907" s="1" t="s">
        <v>74</v>
      </c>
      <c r="F907" s="1" t="s">
        <v>37</v>
      </c>
      <c r="G907" s="1" t="s">
        <v>994</v>
      </c>
      <c r="H907" s="1" t="s">
        <v>34</v>
      </c>
      <c r="I907" s="3">
        <v>464002</v>
      </c>
      <c r="J907" s="3">
        <v>0</v>
      </c>
      <c r="K907" s="1" t="s">
        <v>40</v>
      </c>
      <c r="L907" s="1" t="s">
        <v>752</v>
      </c>
      <c r="M907" s="1" t="s">
        <v>753</v>
      </c>
      <c r="N907" s="1" t="s">
        <v>79</v>
      </c>
      <c r="O907" s="1" t="s">
        <v>80</v>
      </c>
      <c r="P907" s="1" t="s">
        <v>43</v>
      </c>
      <c r="Q907" s="1" t="s">
        <v>43</v>
      </c>
      <c r="R907" s="3">
        <v>0</v>
      </c>
      <c r="S907" s="1" t="s">
        <v>44</v>
      </c>
      <c r="T907" s="1" t="s">
        <v>45</v>
      </c>
      <c r="U907" s="1" t="s">
        <v>994</v>
      </c>
      <c r="V907" s="1" t="s">
        <v>46</v>
      </c>
      <c r="W907" s="1" t="s">
        <v>81</v>
      </c>
      <c r="X907" s="1" t="s">
        <v>1520</v>
      </c>
      <c r="Y907" s="1" t="s">
        <v>83</v>
      </c>
      <c r="Z907" s="1" t="s">
        <v>84</v>
      </c>
      <c r="AA907" s="1" t="s">
        <v>51</v>
      </c>
      <c r="AB907" s="1" t="s">
        <v>1520</v>
      </c>
      <c r="AC907" s="1" t="s">
        <v>37</v>
      </c>
    </row>
    <row r="908" spans="1:29" hidden="1" x14ac:dyDescent="0.25">
      <c r="A908" s="1" t="s">
        <v>33</v>
      </c>
      <c r="B908" s="1" t="s">
        <v>34</v>
      </c>
      <c r="C908" s="2">
        <v>45169</v>
      </c>
      <c r="D908" s="1" t="s">
        <v>73</v>
      </c>
      <c r="E908" s="1" t="s">
        <v>74</v>
      </c>
      <c r="F908" s="1" t="s">
        <v>37</v>
      </c>
      <c r="G908" s="1" t="s">
        <v>994</v>
      </c>
      <c r="H908" s="1" t="s">
        <v>34</v>
      </c>
      <c r="I908" s="3">
        <v>348001</v>
      </c>
      <c r="J908" s="3">
        <v>0</v>
      </c>
      <c r="K908" s="1" t="s">
        <v>40</v>
      </c>
      <c r="L908" s="1" t="s">
        <v>125</v>
      </c>
      <c r="M908" s="1" t="s">
        <v>126</v>
      </c>
      <c r="N908" s="1" t="s">
        <v>79</v>
      </c>
      <c r="O908" s="1" t="s">
        <v>80</v>
      </c>
      <c r="P908" s="1" t="s">
        <v>43</v>
      </c>
      <c r="Q908" s="1" t="s">
        <v>43</v>
      </c>
      <c r="R908" s="3">
        <v>0</v>
      </c>
      <c r="S908" s="1" t="s">
        <v>44</v>
      </c>
      <c r="T908" s="1" t="s">
        <v>45</v>
      </c>
      <c r="U908" s="1" t="s">
        <v>994</v>
      </c>
      <c r="V908" s="1" t="s">
        <v>46</v>
      </c>
      <c r="W908" s="1" t="s">
        <v>81</v>
      </c>
      <c r="X908" s="1" t="s">
        <v>1520</v>
      </c>
      <c r="Y908" s="1" t="s">
        <v>83</v>
      </c>
      <c r="Z908" s="1" t="s">
        <v>84</v>
      </c>
      <c r="AA908" s="1" t="s">
        <v>51</v>
      </c>
      <c r="AB908" s="1" t="s">
        <v>1520</v>
      </c>
      <c r="AC908" s="1" t="s">
        <v>37</v>
      </c>
    </row>
    <row r="909" spans="1:29" hidden="1" x14ac:dyDescent="0.25">
      <c r="A909" s="1" t="s">
        <v>33</v>
      </c>
      <c r="B909" s="1" t="s">
        <v>34</v>
      </c>
      <c r="C909" s="2">
        <v>45169</v>
      </c>
      <c r="D909" s="1" t="s">
        <v>73</v>
      </c>
      <c r="E909" s="1" t="s">
        <v>74</v>
      </c>
      <c r="F909" s="1" t="s">
        <v>37</v>
      </c>
      <c r="G909" s="1" t="s">
        <v>994</v>
      </c>
      <c r="H909" s="1" t="s">
        <v>34</v>
      </c>
      <c r="I909" s="3">
        <v>464507</v>
      </c>
      <c r="J909" s="3">
        <v>0</v>
      </c>
      <c r="K909" s="1" t="s">
        <v>40</v>
      </c>
      <c r="L909" s="1" t="s">
        <v>115</v>
      </c>
      <c r="M909" s="1" t="s">
        <v>116</v>
      </c>
      <c r="N909" s="1" t="s">
        <v>79</v>
      </c>
      <c r="O909" s="1" t="s">
        <v>80</v>
      </c>
      <c r="P909" s="1" t="s">
        <v>43</v>
      </c>
      <c r="Q909" s="1" t="s">
        <v>43</v>
      </c>
      <c r="R909" s="3">
        <v>0</v>
      </c>
      <c r="S909" s="1" t="s">
        <v>44</v>
      </c>
      <c r="T909" s="1" t="s">
        <v>45</v>
      </c>
      <c r="U909" s="1" t="s">
        <v>994</v>
      </c>
      <c r="V909" s="1" t="s">
        <v>46</v>
      </c>
      <c r="W909" s="1" t="s">
        <v>81</v>
      </c>
      <c r="X909" s="1" t="s">
        <v>1520</v>
      </c>
      <c r="Y909" s="1" t="s">
        <v>83</v>
      </c>
      <c r="Z909" s="1" t="s">
        <v>84</v>
      </c>
      <c r="AA909" s="1" t="s">
        <v>51</v>
      </c>
      <c r="AB909" s="1" t="s">
        <v>1520</v>
      </c>
      <c r="AC909" s="1" t="s">
        <v>37</v>
      </c>
    </row>
    <row r="910" spans="1:29" hidden="1" x14ac:dyDescent="0.25">
      <c r="A910" s="1" t="s">
        <v>33</v>
      </c>
      <c r="B910" s="1" t="s">
        <v>34</v>
      </c>
      <c r="C910" s="2">
        <v>45169</v>
      </c>
      <c r="D910" s="1" t="s">
        <v>73</v>
      </c>
      <c r="E910" s="1" t="s">
        <v>74</v>
      </c>
      <c r="F910" s="1" t="s">
        <v>37</v>
      </c>
      <c r="G910" s="1" t="s">
        <v>994</v>
      </c>
      <c r="H910" s="1" t="s">
        <v>34</v>
      </c>
      <c r="I910" s="3">
        <v>116000</v>
      </c>
      <c r="J910" s="3">
        <v>0</v>
      </c>
      <c r="K910" s="1" t="s">
        <v>40</v>
      </c>
      <c r="L910" s="1" t="s">
        <v>601</v>
      </c>
      <c r="M910" s="1" t="s">
        <v>602</v>
      </c>
      <c r="N910" s="1" t="s">
        <v>79</v>
      </c>
      <c r="O910" s="1" t="s">
        <v>80</v>
      </c>
      <c r="P910" s="1" t="s">
        <v>43</v>
      </c>
      <c r="Q910" s="1" t="s">
        <v>43</v>
      </c>
      <c r="R910" s="3">
        <v>0</v>
      </c>
      <c r="S910" s="1" t="s">
        <v>44</v>
      </c>
      <c r="T910" s="1" t="s">
        <v>45</v>
      </c>
      <c r="U910" s="1" t="s">
        <v>994</v>
      </c>
      <c r="V910" s="1" t="s">
        <v>46</v>
      </c>
      <c r="W910" s="1" t="s">
        <v>81</v>
      </c>
      <c r="X910" s="1" t="s">
        <v>1520</v>
      </c>
      <c r="Y910" s="1" t="s">
        <v>83</v>
      </c>
      <c r="Z910" s="1" t="s">
        <v>84</v>
      </c>
      <c r="AA910" s="1" t="s">
        <v>51</v>
      </c>
      <c r="AB910" s="1" t="s">
        <v>1520</v>
      </c>
      <c r="AC910" s="1" t="s">
        <v>37</v>
      </c>
    </row>
    <row r="911" spans="1:29" hidden="1" x14ac:dyDescent="0.25">
      <c r="A911" s="1" t="s">
        <v>33</v>
      </c>
      <c r="B911" s="1" t="s">
        <v>34</v>
      </c>
      <c r="C911" s="2">
        <v>45169</v>
      </c>
      <c r="D911" s="1" t="s">
        <v>73</v>
      </c>
      <c r="E911" s="1" t="s">
        <v>74</v>
      </c>
      <c r="F911" s="1" t="s">
        <v>37</v>
      </c>
      <c r="G911" s="1" t="s">
        <v>994</v>
      </c>
      <c r="H911" s="1" t="s">
        <v>34</v>
      </c>
      <c r="I911" s="3">
        <v>3137195</v>
      </c>
      <c r="J911" s="3">
        <v>0</v>
      </c>
      <c r="K911" s="1" t="s">
        <v>40</v>
      </c>
      <c r="L911" s="1" t="s">
        <v>1455</v>
      </c>
      <c r="M911" s="1" t="s">
        <v>1456</v>
      </c>
      <c r="N911" s="1" t="s">
        <v>1457</v>
      </c>
      <c r="O911" s="1" t="s">
        <v>1458</v>
      </c>
      <c r="P911" s="1" t="s">
        <v>43</v>
      </c>
      <c r="Q911" s="1" t="s">
        <v>43</v>
      </c>
      <c r="R911" s="3">
        <v>0</v>
      </c>
      <c r="S911" s="1" t="s">
        <v>44</v>
      </c>
      <c r="T911" s="1" t="s">
        <v>45</v>
      </c>
      <c r="U911" s="1" t="s">
        <v>994</v>
      </c>
      <c r="V911" s="1" t="s">
        <v>46</v>
      </c>
      <c r="W911" s="1" t="s">
        <v>81</v>
      </c>
      <c r="X911" s="1" t="s">
        <v>1520</v>
      </c>
      <c r="Y911" s="1" t="s">
        <v>83</v>
      </c>
      <c r="Z911" s="1" t="s">
        <v>84</v>
      </c>
      <c r="AA911" s="1" t="s">
        <v>51</v>
      </c>
      <c r="AB911" s="1" t="s">
        <v>1520</v>
      </c>
      <c r="AC911" s="1" t="s">
        <v>37</v>
      </c>
    </row>
    <row r="912" spans="1:29" hidden="1" x14ac:dyDescent="0.25">
      <c r="A912" s="1" t="s">
        <v>33</v>
      </c>
      <c r="B912" s="1" t="s">
        <v>34</v>
      </c>
      <c r="C912" s="2">
        <v>45177</v>
      </c>
      <c r="D912" s="1" t="s">
        <v>35</v>
      </c>
      <c r="E912" s="1" t="s">
        <v>36</v>
      </c>
      <c r="F912" s="1" t="s">
        <v>37</v>
      </c>
      <c r="G912" s="1" t="s">
        <v>1524</v>
      </c>
      <c r="H912" s="1" t="s">
        <v>1525</v>
      </c>
      <c r="I912" s="3">
        <v>0</v>
      </c>
      <c r="J912" s="54">
        <v>293342</v>
      </c>
      <c r="K912" s="1" t="s">
        <v>40</v>
      </c>
      <c r="L912" s="1" t="s">
        <v>41</v>
      </c>
      <c r="M912" s="1" t="s">
        <v>42</v>
      </c>
      <c r="N912" s="1" t="s">
        <v>37</v>
      </c>
      <c r="O912" s="1" t="s">
        <v>43</v>
      </c>
      <c r="P912" s="1" t="s">
        <v>43</v>
      </c>
      <c r="Q912" s="1" t="s">
        <v>43</v>
      </c>
      <c r="R912" s="3">
        <v>0</v>
      </c>
      <c r="S912" s="1" t="s">
        <v>44</v>
      </c>
      <c r="T912" s="1" t="s">
        <v>45</v>
      </c>
      <c r="U912" s="1" t="s">
        <v>1524</v>
      </c>
      <c r="V912" s="1" t="s">
        <v>46</v>
      </c>
      <c r="W912" s="1" t="s">
        <v>47</v>
      </c>
      <c r="X912" s="1" t="s">
        <v>1526</v>
      </c>
      <c r="Y912" s="1" t="s">
        <v>49</v>
      </c>
      <c r="Z912" s="1" t="s">
        <v>1440</v>
      </c>
      <c r="AA912" s="1" t="s">
        <v>51</v>
      </c>
      <c r="AB912" s="1" t="s">
        <v>1526</v>
      </c>
      <c r="AC912" s="1" t="s">
        <v>37</v>
      </c>
    </row>
    <row r="913" spans="1:29" hidden="1" x14ac:dyDescent="0.25">
      <c r="A913" s="1" t="s">
        <v>33</v>
      </c>
      <c r="B913" s="1" t="s">
        <v>34</v>
      </c>
      <c r="C913" s="2">
        <v>45190</v>
      </c>
      <c r="D913" s="1" t="s">
        <v>35</v>
      </c>
      <c r="E913" s="1" t="s">
        <v>36</v>
      </c>
      <c r="F913" s="1" t="s">
        <v>37</v>
      </c>
      <c r="G913" s="1" t="s">
        <v>1527</v>
      </c>
      <c r="H913" s="1" t="s">
        <v>1528</v>
      </c>
      <c r="I913" s="3">
        <v>0</v>
      </c>
      <c r="J913" s="54">
        <v>2244000</v>
      </c>
      <c r="K913" s="1" t="s">
        <v>40</v>
      </c>
      <c r="L913" s="1" t="s">
        <v>41</v>
      </c>
      <c r="M913" s="1" t="s">
        <v>42</v>
      </c>
      <c r="N913" s="1" t="s">
        <v>37</v>
      </c>
      <c r="O913" s="1" t="s">
        <v>43</v>
      </c>
      <c r="P913" s="1" t="s">
        <v>43</v>
      </c>
      <c r="Q913" s="1" t="s">
        <v>43</v>
      </c>
      <c r="R913" s="3">
        <v>0</v>
      </c>
      <c r="S913" s="1" t="s">
        <v>44</v>
      </c>
      <c r="T913" s="1" t="s">
        <v>45</v>
      </c>
      <c r="U913" s="1" t="s">
        <v>1527</v>
      </c>
      <c r="V913" s="1" t="s">
        <v>46</v>
      </c>
      <c r="W913" s="1" t="s">
        <v>47</v>
      </c>
      <c r="X913" s="1" t="s">
        <v>1529</v>
      </c>
      <c r="Y913" s="1" t="s">
        <v>49</v>
      </c>
      <c r="Z913" s="1" t="s">
        <v>1440</v>
      </c>
      <c r="AA913" s="1" t="s">
        <v>51</v>
      </c>
      <c r="AB913" s="1" t="s">
        <v>1529</v>
      </c>
      <c r="AC913" s="1" t="s">
        <v>37</v>
      </c>
    </row>
    <row r="914" spans="1:29" hidden="1" x14ac:dyDescent="0.25">
      <c r="A914" s="1" t="s">
        <v>33</v>
      </c>
      <c r="B914" s="1" t="s">
        <v>34</v>
      </c>
      <c r="C914" s="2">
        <v>45199</v>
      </c>
      <c r="D914" s="1" t="s">
        <v>73</v>
      </c>
      <c r="E914" s="1" t="s">
        <v>74</v>
      </c>
      <c r="F914" s="1" t="s">
        <v>37</v>
      </c>
      <c r="G914" s="1" t="s">
        <v>997</v>
      </c>
      <c r="H914" s="1" t="s">
        <v>34</v>
      </c>
      <c r="I914" s="3">
        <v>77334</v>
      </c>
      <c r="J914" s="3">
        <v>0</v>
      </c>
      <c r="K914" s="1" t="s">
        <v>40</v>
      </c>
      <c r="L914" s="1" t="s">
        <v>1491</v>
      </c>
      <c r="M914" s="1" t="s">
        <v>634</v>
      </c>
      <c r="N914" s="1" t="s">
        <v>89</v>
      </c>
      <c r="O914" s="1" t="s">
        <v>90</v>
      </c>
      <c r="P914" s="1" t="s">
        <v>43</v>
      </c>
      <c r="Q914" s="1" t="s">
        <v>43</v>
      </c>
      <c r="R914" s="3">
        <v>0</v>
      </c>
      <c r="S914" s="1" t="s">
        <v>44</v>
      </c>
      <c r="T914" s="1" t="s">
        <v>45</v>
      </c>
      <c r="U914" s="1" t="s">
        <v>997</v>
      </c>
      <c r="V914" s="1" t="s">
        <v>46</v>
      </c>
      <c r="W914" s="1" t="s">
        <v>81</v>
      </c>
      <c r="X914" s="1" t="s">
        <v>1530</v>
      </c>
      <c r="Y914" s="1" t="s">
        <v>83</v>
      </c>
      <c r="Z914" s="1" t="s">
        <v>84</v>
      </c>
      <c r="AA914" s="1" t="s">
        <v>51</v>
      </c>
      <c r="AB914" s="1" t="s">
        <v>1530</v>
      </c>
      <c r="AC914" s="1" t="s">
        <v>37</v>
      </c>
    </row>
    <row r="915" spans="1:29" hidden="1" x14ac:dyDescent="0.25">
      <c r="A915" s="1" t="s">
        <v>33</v>
      </c>
      <c r="B915" s="1" t="s">
        <v>34</v>
      </c>
      <c r="C915" s="2">
        <v>45199</v>
      </c>
      <c r="D915" s="1" t="s">
        <v>73</v>
      </c>
      <c r="E915" s="1" t="s">
        <v>74</v>
      </c>
      <c r="F915" s="1" t="s">
        <v>37</v>
      </c>
      <c r="G915" s="1" t="s">
        <v>997</v>
      </c>
      <c r="H915" s="1" t="s">
        <v>34</v>
      </c>
      <c r="I915" s="3">
        <v>332740</v>
      </c>
      <c r="J915" s="3">
        <v>0</v>
      </c>
      <c r="K915" s="1" t="s">
        <v>40</v>
      </c>
      <c r="L915" s="1" t="s">
        <v>727</v>
      </c>
      <c r="M915" s="1" t="s">
        <v>728</v>
      </c>
      <c r="N915" s="1" t="s">
        <v>422</v>
      </c>
      <c r="O915" s="1" t="s">
        <v>423</v>
      </c>
      <c r="P915" s="1" t="s">
        <v>43</v>
      </c>
      <c r="Q915" s="1" t="s">
        <v>43</v>
      </c>
      <c r="R915" s="3">
        <v>0</v>
      </c>
      <c r="S915" s="1" t="s">
        <v>44</v>
      </c>
      <c r="T915" s="1" t="s">
        <v>45</v>
      </c>
      <c r="U915" s="1" t="s">
        <v>997</v>
      </c>
      <c r="V915" s="1" t="s">
        <v>46</v>
      </c>
      <c r="W915" s="1" t="s">
        <v>81</v>
      </c>
      <c r="X915" s="1" t="s">
        <v>1530</v>
      </c>
      <c r="Y915" s="1" t="s">
        <v>83</v>
      </c>
      <c r="Z915" s="1" t="s">
        <v>84</v>
      </c>
      <c r="AA915" s="1" t="s">
        <v>51</v>
      </c>
      <c r="AB915" s="1" t="s">
        <v>1530</v>
      </c>
      <c r="AC915" s="1" t="s">
        <v>37</v>
      </c>
    </row>
    <row r="916" spans="1:29" hidden="1" x14ac:dyDescent="0.25">
      <c r="A916" s="1" t="s">
        <v>33</v>
      </c>
      <c r="B916" s="1" t="s">
        <v>34</v>
      </c>
      <c r="C916" s="2">
        <v>45199</v>
      </c>
      <c r="D916" s="1" t="s">
        <v>73</v>
      </c>
      <c r="E916" s="1" t="s">
        <v>74</v>
      </c>
      <c r="F916" s="1" t="s">
        <v>37</v>
      </c>
      <c r="G916" s="1" t="s">
        <v>997</v>
      </c>
      <c r="H916" s="1" t="s">
        <v>34</v>
      </c>
      <c r="I916" s="3">
        <v>116000</v>
      </c>
      <c r="J916" s="3">
        <v>0</v>
      </c>
      <c r="K916" s="1" t="s">
        <v>40</v>
      </c>
      <c r="L916" s="1" t="s">
        <v>131</v>
      </c>
      <c r="M916" s="1" t="s">
        <v>132</v>
      </c>
      <c r="N916" s="1" t="s">
        <v>79</v>
      </c>
      <c r="O916" s="1" t="s">
        <v>80</v>
      </c>
      <c r="P916" s="1" t="s">
        <v>43</v>
      </c>
      <c r="Q916" s="1" t="s">
        <v>43</v>
      </c>
      <c r="R916" s="3">
        <v>0</v>
      </c>
      <c r="S916" s="1" t="s">
        <v>44</v>
      </c>
      <c r="T916" s="1" t="s">
        <v>45</v>
      </c>
      <c r="U916" s="1" t="s">
        <v>997</v>
      </c>
      <c r="V916" s="1" t="s">
        <v>46</v>
      </c>
      <c r="W916" s="1" t="s">
        <v>81</v>
      </c>
      <c r="X916" s="1" t="s">
        <v>1530</v>
      </c>
      <c r="Y916" s="1" t="s">
        <v>83</v>
      </c>
      <c r="Z916" s="1" t="s">
        <v>84</v>
      </c>
      <c r="AA916" s="1" t="s">
        <v>51</v>
      </c>
      <c r="AB916" s="1" t="s">
        <v>1530</v>
      </c>
      <c r="AC916" s="1" t="s">
        <v>37</v>
      </c>
    </row>
    <row r="917" spans="1:29" hidden="1" x14ac:dyDescent="0.25">
      <c r="A917" s="1" t="s">
        <v>33</v>
      </c>
      <c r="B917" s="1" t="s">
        <v>34</v>
      </c>
      <c r="C917" s="2">
        <v>45199</v>
      </c>
      <c r="D917" s="1" t="s">
        <v>73</v>
      </c>
      <c r="E917" s="1" t="s">
        <v>74</v>
      </c>
      <c r="F917" s="1" t="s">
        <v>37</v>
      </c>
      <c r="G917" s="1" t="s">
        <v>997</v>
      </c>
      <c r="H917" s="1" t="s">
        <v>34</v>
      </c>
      <c r="I917" s="3">
        <v>130374</v>
      </c>
      <c r="J917" s="3">
        <v>0</v>
      </c>
      <c r="K917" s="1" t="s">
        <v>40</v>
      </c>
      <c r="L917" s="1" t="s">
        <v>547</v>
      </c>
      <c r="M917" s="1" t="s">
        <v>548</v>
      </c>
      <c r="N917" s="1" t="s">
        <v>79</v>
      </c>
      <c r="O917" s="1" t="s">
        <v>80</v>
      </c>
      <c r="P917" s="1" t="s">
        <v>43</v>
      </c>
      <c r="Q917" s="1" t="s">
        <v>43</v>
      </c>
      <c r="R917" s="3">
        <v>0</v>
      </c>
      <c r="S917" s="1" t="s">
        <v>44</v>
      </c>
      <c r="T917" s="1" t="s">
        <v>45</v>
      </c>
      <c r="U917" s="1" t="s">
        <v>997</v>
      </c>
      <c r="V917" s="1" t="s">
        <v>46</v>
      </c>
      <c r="W917" s="1" t="s">
        <v>81</v>
      </c>
      <c r="X917" s="1" t="s">
        <v>1530</v>
      </c>
      <c r="Y917" s="1" t="s">
        <v>83</v>
      </c>
      <c r="Z917" s="1" t="s">
        <v>84</v>
      </c>
      <c r="AA917" s="1" t="s">
        <v>51</v>
      </c>
      <c r="AB917" s="1" t="s">
        <v>1530</v>
      </c>
      <c r="AC917" s="1" t="s">
        <v>37</v>
      </c>
    </row>
    <row r="918" spans="1:29" hidden="1" x14ac:dyDescent="0.25">
      <c r="A918" s="1" t="s">
        <v>33</v>
      </c>
      <c r="B918" s="1" t="s">
        <v>34</v>
      </c>
      <c r="C918" s="2">
        <v>45199</v>
      </c>
      <c r="D918" s="1" t="s">
        <v>73</v>
      </c>
      <c r="E918" s="1" t="s">
        <v>74</v>
      </c>
      <c r="F918" s="1" t="s">
        <v>37</v>
      </c>
      <c r="G918" s="1" t="s">
        <v>997</v>
      </c>
      <c r="H918" s="1" t="s">
        <v>34</v>
      </c>
      <c r="I918" s="3">
        <v>43272</v>
      </c>
      <c r="J918" s="3">
        <v>0</v>
      </c>
      <c r="K918" s="1" t="s">
        <v>40</v>
      </c>
      <c r="L918" s="1" t="s">
        <v>470</v>
      </c>
      <c r="M918" s="1" t="s">
        <v>471</v>
      </c>
      <c r="N918" s="1" t="s">
        <v>79</v>
      </c>
      <c r="O918" s="1" t="s">
        <v>80</v>
      </c>
      <c r="P918" s="1" t="s">
        <v>43</v>
      </c>
      <c r="Q918" s="1" t="s">
        <v>43</v>
      </c>
      <c r="R918" s="3">
        <v>0</v>
      </c>
      <c r="S918" s="1" t="s">
        <v>44</v>
      </c>
      <c r="T918" s="1" t="s">
        <v>45</v>
      </c>
      <c r="U918" s="1" t="s">
        <v>997</v>
      </c>
      <c r="V918" s="1" t="s">
        <v>46</v>
      </c>
      <c r="W918" s="1" t="s">
        <v>81</v>
      </c>
      <c r="X918" s="1" t="s">
        <v>1530</v>
      </c>
      <c r="Y918" s="1" t="s">
        <v>83</v>
      </c>
      <c r="Z918" s="1" t="s">
        <v>84</v>
      </c>
      <c r="AA918" s="1" t="s">
        <v>51</v>
      </c>
      <c r="AB918" s="1" t="s">
        <v>1530</v>
      </c>
      <c r="AC918" s="1" t="s">
        <v>37</v>
      </c>
    </row>
    <row r="919" spans="1:29" hidden="1" x14ac:dyDescent="0.25">
      <c r="A919" s="1" t="s">
        <v>33</v>
      </c>
      <c r="B919" s="1" t="s">
        <v>34</v>
      </c>
      <c r="C919" s="2">
        <v>45199</v>
      </c>
      <c r="D919" s="1" t="s">
        <v>73</v>
      </c>
      <c r="E919" s="1" t="s">
        <v>74</v>
      </c>
      <c r="F919" s="1" t="s">
        <v>37</v>
      </c>
      <c r="G919" s="1" t="s">
        <v>997</v>
      </c>
      <c r="H919" s="1" t="s">
        <v>34</v>
      </c>
      <c r="I919" s="3">
        <v>41918</v>
      </c>
      <c r="J919" s="3">
        <v>0</v>
      </c>
      <c r="K919" s="1" t="s">
        <v>40</v>
      </c>
      <c r="L919" s="1" t="s">
        <v>352</v>
      </c>
      <c r="M919" s="1" t="s">
        <v>353</v>
      </c>
      <c r="N919" s="1" t="s">
        <v>79</v>
      </c>
      <c r="O919" s="1" t="s">
        <v>80</v>
      </c>
      <c r="P919" s="1" t="s">
        <v>43</v>
      </c>
      <c r="Q919" s="1" t="s">
        <v>43</v>
      </c>
      <c r="R919" s="3">
        <v>0</v>
      </c>
      <c r="S919" s="1" t="s">
        <v>44</v>
      </c>
      <c r="T919" s="1" t="s">
        <v>45</v>
      </c>
      <c r="U919" s="1" t="s">
        <v>997</v>
      </c>
      <c r="V919" s="1" t="s">
        <v>46</v>
      </c>
      <c r="W919" s="1" t="s">
        <v>81</v>
      </c>
      <c r="X919" s="1" t="s">
        <v>1530</v>
      </c>
      <c r="Y919" s="1" t="s">
        <v>83</v>
      </c>
      <c r="Z919" s="1" t="s">
        <v>84</v>
      </c>
      <c r="AA919" s="1" t="s">
        <v>51</v>
      </c>
      <c r="AB919" s="1" t="s">
        <v>1530</v>
      </c>
      <c r="AC919" s="1" t="s">
        <v>37</v>
      </c>
    </row>
    <row r="920" spans="1:29" hidden="1" x14ac:dyDescent="0.25">
      <c r="A920" s="1" t="s">
        <v>33</v>
      </c>
      <c r="B920" s="1" t="s">
        <v>34</v>
      </c>
      <c r="C920" s="2">
        <v>45199</v>
      </c>
      <c r="D920" s="1" t="s">
        <v>73</v>
      </c>
      <c r="E920" s="1" t="s">
        <v>74</v>
      </c>
      <c r="F920" s="1" t="s">
        <v>37</v>
      </c>
      <c r="G920" s="1" t="s">
        <v>997</v>
      </c>
      <c r="H920" s="1" t="s">
        <v>34</v>
      </c>
      <c r="I920" s="3">
        <v>77334</v>
      </c>
      <c r="J920" s="3">
        <v>0</v>
      </c>
      <c r="K920" s="1" t="s">
        <v>40</v>
      </c>
      <c r="L920" s="1" t="s">
        <v>152</v>
      </c>
      <c r="M920" s="1" t="s">
        <v>153</v>
      </c>
      <c r="N920" s="1" t="s">
        <v>79</v>
      </c>
      <c r="O920" s="1" t="s">
        <v>80</v>
      </c>
      <c r="P920" s="1" t="s">
        <v>43</v>
      </c>
      <c r="Q920" s="1" t="s">
        <v>43</v>
      </c>
      <c r="R920" s="3">
        <v>0</v>
      </c>
      <c r="S920" s="1" t="s">
        <v>44</v>
      </c>
      <c r="T920" s="1" t="s">
        <v>45</v>
      </c>
      <c r="U920" s="1" t="s">
        <v>997</v>
      </c>
      <c r="V920" s="1" t="s">
        <v>46</v>
      </c>
      <c r="W920" s="1" t="s">
        <v>81</v>
      </c>
      <c r="X920" s="1" t="s">
        <v>1530</v>
      </c>
      <c r="Y920" s="1" t="s">
        <v>83</v>
      </c>
      <c r="Z920" s="1" t="s">
        <v>84</v>
      </c>
      <c r="AA920" s="1" t="s">
        <v>51</v>
      </c>
      <c r="AB920" s="1" t="s">
        <v>1530</v>
      </c>
      <c r="AC920" s="1" t="s">
        <v>37</v>
      </c>
    </row>
    <row r="921" spans="1:29" hidden="1" x14ac:dyDescent="0.25">
      <c r="A921" s="1" t="s">
        <v>33</v>
      </c>
      <c r="B921" s="1" t="s">
        <v>34</v>
      </c>
      <c r="C921" s="2">
        <v>45199</v>
      </c>
      <c r="D921" s="1" t="s">
        <v>73</v>
      </c>
      <c r="E921" s="1" t="s">
        <v>74</v>
      </c>
      <c r="F921" s="1" t="s">
        <v>37</v>
      </c>
      <c r="G921" s="1" t="s">
        <v>997</v>
      </c>
      <c r="H921" s="1" t="s">
        <v>34</v>
      </c>
      <c r="I921" s="3">
        <v>39418</v>
      </c>
      <c r="J921" s="3">
        <v>0</v>
      </c>
      <c r="K921" s="1" t="s">
        <v>40</v>
      </c>
      <c r="L921" s="1" t="s">
        <v>236</v>
      </c>
      <c r="M921" s="1" t="s">
        <v>237</v>
      </c>
      <c r="N921" s="1" t="s">
        <v>79</v>
      </c>
      <c r="O921" s="1" t="s">
        <v>80</v>
      </c>
      <c r="P921" s="1" t="s">
        <v>43</v>
      </c>
      <c r="Q921" s="1" t="s">
        <v>43</v>
      </c>
      <c r="R921" s="3">
        <v>0</v>
      </c>
      <c r="S921" s="1" t="s">
        <v>44</v>
      </c>
      <c r="T921" s="1" t="s">
        <v>45</v>
      </c>
      <c r="U921" s="1" t="s">
        <v>997</v>
      </c>
      <c r="V921" s="1" t="s">
        <v>46</v>
      </c>
      <c r="W921" s="1" t="s">
        <v>81</v>
      </c>
      <c r="X921" s="1" t="s">
        <v>1530</v>
      </c>
      <c r="Y921" s="1" t="s">
        <v>83</v>
      </c>
      <c r="Z921" s="1" t="s">
        <v>84</v>
      </c>
      <c r="AA921" s="1" t="s">
        <v>51</v>
      </c>
      <c r="AB921" s="1" t="s">
        <v>1530</v>
      </c>
      <c r="AC921" s="1" t="s">
        <v>37</v>
      </c>
    </row>
    <row r="922" spans="1:29" hidden="1" x14ac:dyDescent="0.25">
      <c r="A922" s="1" t="s">
        <v>33</v>
      </c>
      <c r="B922" s="1" t="s">
        <v>34</v>
      </c>
      <c r="C922" s="2">
        <v>45199</v>
      </c>
      <c r="D922" s="1" t="s">
        <v>73</v>
      </c>
      <c r="E922" s="1" t="s">
        <v>74</v>
      </c>
      <c r="F922" s="1" t="s">
        <v>37</v>
      </c>
      <c r="G922" s="1" t="s">
        <v>997</v>
      </c>
      <c r="H922" s="1" t="s">
        <v>34</v>
      </c>
      <c r="I922" s="3">
        <v>309334</v>
      </c>
      <c r="J922" s="3">
        <v>0</v>
      </c>
      <c r="K922" s="1" t="s">
        <v>40</v>
      </c>
      <c r="L922" s="1" t="s">
        <v>773</v>
      </c>
      <c r="M922" s="1" t="s">
        <v>774</v>
      </c>
      <c r="N922" s="1" t="s">
        <v>79</v>
      </c>
      <c r="O922" s="1" t="s">
        <v>80</v>
      </c>
      <c r="P922" s="1" t="s">
        <v>43</v>
      </c>
      <c r="Q922" s="1" t="s">
        <v>43</v>
      </c>
      <c r="R922" s="3">
        <v>0</v>
      </c>
      <c r="S922" s="1" t="s">
        <v>44</v>
      </c>
      <c r="T922" s="1" t="s">
        <v>45</v>
      </c>
      <c r="U922" s="1" t="s">
        <v>997</v>
      </c>
      <c r="V922" s="1" t="s">
        <v>46</v>
      </c>
      <c r="W922" s="1" t="s">
        <v>81</v>
      </c>
      <c r="X922" s="1" t="s">
        <v>1530</v>
      </c>
      <c r="Y922" s="1" t="s">
        <v>83</v>
      </c>
      <c r="Z922" s="1" t="s">
        <v>84</v>
      </c>
      <c r="AA922" s="1" t="s">
        <v>51</v>
      </c>
      <c r="AB922" s="1" t="s">
        <v>1530</v>
      </c>
      <c r="AC922" s="1" t="s">
        <v>37</v>
      </c>
    </row>
    <row r="923" spans="1:29" hidden="1" x14ac:dyDescent="0.25">
      <c r="A923" s="1" t="s">
        <v>33</v>
      </c>
      <c r="B923" s="1" t="s">
        <v>34</v>
      </c>
      <c r="C923" s="2">
        <v>45199</v>
      </c>
      <c r="D923" s="1" t="s">
        <v>73</v>
      </c>
      <c r="E923" s="1" t="s">
        <v>74</v>
      </c>
      <c r="F923" s="1" t="s">
        <v>37</v>
      </c>
      <c r="G923" s="1" t="s">
        <v>997</v>
      </c>
      <c r="H923" s="1" t="s">
        <v>34</v>
      </c>
      <c r="I923" s="3">
        <v>502667</v>
      </c>
      <c r="J923" s="3">
        <v>0</v>
      </c>
      <c r="K923" s="1" t="s">
        <v>40</v>
      </c>
      <c r="L923" s="1" t="s">
        <v>117</v>
      </c>
      <c r="M923" s="1" t="s">
        <v>118</v>
      </c>
      <c r="N923" s="1" t="s">
        <v>79</v>
      </c>
      <c r="O923" s="1" t="s">
        <v>80</v>
      </c>
      <c r="P923" s="1" t="s">
        <v>43</v>
      </c>
      <c r="Q923" s="1" t="s">
        <v>43</v>
      </c>
      <c r="R923" s="3">
        <v>0</v>
      </c>
      <c r="S923" s="1" t="s">
        <v>44</v>
      </c>
      <c r="T923" s="1" t="s">
        <v>45</v>
      </c>
      <c r="U923" s="1" t="s">
        <v>997</v>
      </c>
      <c r="V923" s="1" t="s">
        <v>46</v>
      </c>
      <c r="W923" s="1" t="s">
        <v>81</v>
      </c>
      <c r="X923" s="1" t="s">
        <v>1530</v>
      </c>
      <c r="Y923" s="1" t="s">
        <v>83</v>
      </c>
      <c r="Z923" s="1" t="s">
        <v>84</v>
      </c>
      <c r="AA923" s="1" t="s">
        <v>51</v>
      </c>
      <c r="AB923" s="1" t="s">
        <v>1530</v>
      </c>
      <c r="AC923" s="1" t="s">
        <v>37</v>
      </c>
    </row>
    <row r="924" spans="1:29" hidden="1" x14ac:dyDescent="0.25">
      <c r="A924" s="1" t="s">
        <v>33</v>
      </c>
      <c r="B924" s="1" t="s">
        <v>34</v>
      </c>
      <c r="C924" s="2">
        <v>45199</v>
      </c>
      <c r="D924" s="1" t="s">
        <v>73</v>
      </c>
      <c r="E924" s="1" t="s">
        <v>74</v>
      </c>
      <c r="F924" s="1" t="s">
        <v>37</v>
      </c>
      <c r="G924" s="1" t="s">
        <v>997</v>
      </c>
      <c r="H924" s="1" t="s">
        <v>34</v>
      </c>
      <c r="I924" s="3">
        <v>541334</v>
      </c>
      <c r="J924" s="3">
        <v>0</v>
      </c>
      <c r="K924" s="1" t="s">
        <v>40</v>
      </c>
      <c r="L924" s="1" t="s">
        <v>669</v>
      </c>
      <c r="M924" s="1" t="s">
        <v>670</v>
      </c>
      <c r="N924" s="1" t="s">
        <v>79</v>
      </c>
      <c r="O924" s="1" t="s">
        <v>80</v>
      </c>
      <c r="P924" s="1" t="s">
        <v>43</v>
      </c>
      <c r="Q924" s="1" t="s">
        <v>43</v>
      </c>
      <c r="R924" s="3">
        <v>0</v>
      </c>
      <c r="S924" s="1" t="s">
        <v>44</v>
      </c>
      <c r="T924" s="1" t="s">
        <v>45</v>
      </c>
      <c r="U924" s="1" t="s">
        <v>997</v>
      </c>
      <c r="V924" s="1" t="s">
        <v>46</v>
      </c>
      <c r="W924" s="1" t="s">
        <v>81</v>
      </c>
      <c r="X924" s="1" t="s">
        <v>1530</v>
      </c>
      <c r="Y924" s="1" t="s">
        <v>83</v>
      </c>
      <c r="Z924" s="1" t="s">
        <v>84</v>
      </c>
      <c r="AA924" s="1" t="s">
        <v>51</v>
      </c>
      <c r="AB924" s="1" t="s">
        <v>1530</v>
      </c>
      <c r="AC924" s="1" t="s">
        <v>37</v>
      </c>
    </row>
    <row r="925" spans="1:29" hidden="1" x14ac:dyDescent="0.25">
      <c r="A925" s="1" t="s">
        <v>33</v>
      </c>
      <c r="B925" s="1" t="s">
        <v>34</v>
      </c>
      <c r="C925" s="2">
        <v>45199</v>
      </c>
      <c r="D925" s="1" t="s">
        <v>73</v>
      </c>
      <c r="E925" s="1" t="s">
        <v>74</v>
      </c>
      <c r="F925" s="1" t="s">
        <v>37</v>
      </c>
      <c r="G925" s="1" t="s">
        <v>997</v>
      </c>
      <c r="H925" s="1" t="s">
        <v>34</v>
      </c>
      <c r="I925" s="3">
        <v>348001</v>
      </c>
      <c r="J925" s="3">
        <v>0</v>
      </c>
      <c r="K925" s="1" t="s">
        <v>40</v>
      </c>
      <c r="L925" s="1" t="s">
        <v>1523</v>
      </c>
      <c r="M925" s="1" t="s">
        <v>708</v>
      </c>
      <c r="N925" s="1" t="s">
        <v>79</v>
      </c>
      <c r="O925" s="1" t="s">
        <v>80</v>
      </c>
      <c r="P925" s="1" t="s">
        <v>43</v>
      </c>
      <c r="Q925" s="1" t="s">
        <v>43</v>
      </c>
      <c r="R925" s="3">
        <v>0</v>
      </c>
      <c r="S925" s="1" t="s">
        <v>44</v>
      </c>
      <c r="T925" s="1" t="s">
        <v>45</v>
      </c>
      <c r="U925" s="1" t="s">
        <v>997</v>
      </c>
      <c r="V925" s="1" t="s">
        <v>46</v>
      </c>
      <c r="W925" s="1" t="s">
        <v>81</v>
      </c>
      <c r="X925" s="1" t="s">
        <v>1530</v>
      </c>
      <c r="Y925" s="1" t="s">
        <v>83</v>
      </c>
      <c r="Z925" s="1" t="s">
        <v>84</v>
      </c>
      <c r="AA925" s="1" t="s">
        <v>51</v>
      </c>
      <c r="AB925" s="1" t="s">
        <v>1530</v>
      </c>
      <c r="AC925" s="1" t="s">
        <v>37</v>
      </c>
    </row>
    <row r="926" spans="1:29" hidden="1" x14ac:dyDescent="0.25">
      <c r="A926" s="1" t="s">
        <v>33</v>
      </c>
      <c r="B926" s="1" t="s">
        <v>34</v>
      </c>
      <c r="C926" s="2">
        <v>45199</v>
      </c>
      <c r="D926" s="1" t="s">
        <v>73</v>
      </c>
      <c r="E926" s="1" t="s">
        <v>74</v>
      </c>
      <c r="F926" s="1" t="s">
        <v>37</v>
      </c>
      <c r="G926" s="1" t="s">
        <v>997</v>
      </c>
      <c r="H926" s="1" t="s">
        <v>34</v>
      </c>
      <c r="I926" s="3">
        <v>38667</v>
      </c>
      <c r="J926" s="3">
        <v>0</v>
      </c>
      <c r="K926" s="1" t="s">
        <v>40</v>
      </c>
      <c r="L926" s="1" t="s">
        <v>285</v>
      </c>
      <c r="M926" s="1" t="s">
        <v>286</v>
      </c>
      <c r="N926" s="1" t="s">
        <v>79</v>
      </c>
      <c r="O926" s="1" t="s">
        <v>80</v>
      </c>
      <c r="P926" s="1" t="s">
        <v>43</v>
      </c>
      <c r="Q926" s="1" t="s">
        <v>43</v>
      </c>
      <c r="R926" s="3">
        <v>0</v>
      </c>
      <c r="S926" s="1" t="s">
        <v>44</v>
      </c>
      <c r="T926" s="1" t="s">
        <v>45</v>
      </c>
      <c r="U926" s="1" t="s">
        <v>997</v>
      </c>
      <c r="V926" s="1" t="s">
        <v>46</v>
      </c>
      <c r="W926" s="1" t="s">
        <v>81</v>
      </c>
      <c r="X926" s="1" t="s">
        <v>1530</v>
      </c>
      <c r="Y926" s="1" t="s">
        <v>83</v>
      </c>
      <c r="Z926" s="1" t="s">
        <v>84</v>
      </c>
      <c r="AA926" s="1" t="s">
        <v>51</v>
      </c>
      <c r="AB926" s="1" t="s">
        <v>1530</v>
      </c>
      <c r="AC926" s="1" t="s">
        <v>37</v>
      </c>
    </row>
    <row r="927" spans="1:29" hidden="1" x14ac:dyDescent="0.25">
      <c r="A927" s="1" t="s">
        <v>33</v>
      </c>
      <c r="B927" s="1" t="s">
        <v>34</v>
      </c>
      <c r="C927" s="2">
        <v>45199</v>
      </c>
      <c r="D927" s="1" t="s">
        <v>73</v>
      </c>
      <c r="E927" s="1" t="s">
        <v>74</v>
      </c>
      <c r="F927" s="1" t="s">
        <v>37</v>
      </c>
      <c r="G927" s="1" t="s">
        <v>997</v>
      </c>
      <c r="H927" s="1" t="s">
        <v>34</v>
      </c>
      <c r="I927" s="3">
        <v>425334</v>
      </c>
      <c r="J927" s="3">
        <v>0</v>
      </c>
      <c r="K927" s="1" t="s">
        <v>40</v>
      </c>
      <c r="L927" s="1" t="s">
        <v>125</v>
      </c>
      <c r="M927" s="1" t="s">
        <v>126</v>
      </c>
      <c r="N927" s="1" t="s">
        <v>79</v>
      </c>
      <c r="O927" s="1" t="s">
        <v>80</v>
      </c>
      <c r="P927" s="1" t="s">
        <v>43</v>
      </c>
      <c r="Q927" s="1" t="s">
        <v>43</v>
      </c>
      <c r="R927" s="3">
        <v>0</v>
      </c>
      <c r="S927" s="1" t="s">
        <v>44</v>
      </c>
      <c r="T927" s="1" t="s">
        <v>45</v>
      </c>
      <c r="U927" s="1" t="s">
        <v>997</v>
      </c>
      <c r="V927" s="1" t="s">
        <v>46</v>
      </c>
      <c r="W927" s="1" t="s">
        <v>81</v>
      </c>
      <c r="X927" s="1" t="s">
        <v>1530</v>
      </c>
      <c r="Y927" s="1" t="s">
        <v>83</v>
      </c>
      <c r="Z927" s="1" t="s">
        <v>84</v>
      </c>
      <c r="AA927" s="1" t="s">
        <v>51</v>
      </c>
      <c r="AB927" s="1" t="s">
        <v>1530</v>
      </c>
      <c r="AC927" s="1" t="s">
        <v>37</v>
      </c>
    </row>
    <row r="928" spans="1:29" hidden="1" x14ac:dyDescent="0.25">
      <c r="A928" s="1" t="s">
        <v>33</v>
      </c>
      <c r="B928" s="1" t="s">
        <v>34</v>
      </c>
      <c r="C928" s="2">
        <v>45199</v>
      </c>
      <c r="D928" s="1" t="s">
        <v>73</v>
      </c>
      <c r="E928" s="1" t="s">
        <v>74</v>
      </c>
      <c r="F928" s="1" t="s">
        <v>37</v>
      </c>
      <c r="G928" s="1" t="s">
        <v>997</v>
      </c>
      <c r="H928" s="1" t="s">
        <v>34</v>
      </c>
      <c r="I928" s="3">
        <v>116127</v>
      </c>
      <c r="J928" s="3">
        <v>0</v>
      </c>
      <c r="K928" s="1" t="s">
        <v>40</v>
      </c>
      <c r="L928" s="1" t="s">
        <v>115</v>
      </c>
      <c r="M928" s="1" t="s">
        <v>116</v>
      </c>
      <c r="N928" s="1" t="s">
        <v>79</v>
      </c>
      <c r="O928" s="1" t="s">
        <v>80</v>
      </c>
      <c r="P928" s="1" t="s">
        <v>43</v>
      </c>
      <c r="Q928" s="1" t="s">
        <v>43</v>
      </c>
      <c r="R928" s="3">
        <v>0</v>
      </c>
      <c r="S928" s="1" t="s">
        <v>44</v>
      </c>
      <c r="T928" s="1" t="s">
        <v>45</v>
      </c>
      <c r="U928" s="1" t="s">
        <v>997</v>
      </c>
      <c r="V928" s="1" t="s">
        <v>46</v>
      </c>
      <c r="W928" s="1" t="s">
        <v>81</v>
      </c>
      <c r="X928" s="1" t="s">
        <v>1530</v>
      </c>
      <c r="Y928" s="1" t="s">
        <v>83</v>
      </c>
      <c r="Z928" s="1" t="s">
        <v>84</v>
      </c>
      <c r="AA928" s="1" t="s">
        <v>51</v>
      </c>
      <c r="AB928" s="1" t="s">
        <v>1530</v>
      </c>
      <c r="AC928" s="1" t="s">
        <v>37</v>
      </c>
    </row>
    <row r="929" spans="1:29" hidden="1" x14ac:dyDescent="0.25">
      <c r="A929" s="1" t="s">
        <v>33</v>
      </c>
      <c r="B929" s="1" t="s">
        <v>34</v>
      </c>
      <c r="C929" s="2">
        <v>45199</v>
      </c>
      <c r="D929" s="1" t="s">
        <v>73</v>
      </c>
      <c r="E929" s="1" t="s">
        <v>74</v>
      </c>
      <c r="F929" s="1" t="s">
        <v>37</v>
      </c>
      <c r="G929" s="1" t="s">
        <v>997</v>
      </c>
      <c r="H929" s="1" t="s">
        <v>34</v>
      </c>
      <c r="I929" s="3">
        <v>38667</v>
      </c>
      <c r="J929" s="3">
        <v>0</v>
      </c>
      <c r="K929" s="1" t="s">
        <v>40</v>
      </c>
      <c r="L929" s="1" t="s">
        <v>601</v>
      </c>
      <c r="M929" s="1" t="s">
        <v>602</v>
      </c>
      <c r="N929" s="1" t="s">
        <v>79</v>
      </c>
      <c r="O929" s="1" t="s">
        <v>80</v>
      </c>
      <c r="P929" s="1" t="s">
        <v>43</v>
      </c>
      <c r="Q929" s="1" t="s">
        <v>43</v>
      </c>
      <c r="R929" s="3">
        <v>0</v>
      </c>
      <c r="S929" s="1" t="s">
        <v>44</v>
      </c>
      <c r="T929" s="1" t="s">
        <v>45</v>
      </c>
      <c r="U929" s="1" t="s">
        <v>997</v>
      </c>
      <c r="V929" s="1" t="s">
        <v>46</v>
      </c>
      <c r="W929" s="1" t="s">
        <v>81</v>
      </c>
      <c r="X929" s="1" t="s">
        <v>1530</v>
      </c>
      <c r="Y929" s="1" t="s">
        <v>83</v>
      </c>
      <c r="Z929" s="1" t="s">
        <v>84</v>
      </c>
      <c r="AA929" s="1" t="s">
        <v>51</v>
      </c>
      <c r="AB929" s="1" t="s">
        <v>1530</v>
      </c>
      <c r="AC929" s="1" t="s">
        <v>37</v>
      </c>
    </row>
    <row r="930" spans="1:29" hidden="1" x14ac:dyDescent="0.25">
      <c r="A930" s="1" t="s">
        <v>33</v>
      </c>
      <c r="B930" s="1" t="s">
        <v>34</v>
      </c>
      <c r="C930" s="2">
        <v>45199</v>
      </c>
      <c r="D930" s="1" t="s">
        <v>73</v>
      </c>
      <c r="E930" s="1" t="s">
        <v>74</v>
      </c>
      <c r="F930" s="1" t="s">
        <v>37</v>
      </c>
      <c r="G930" s="1" t="s">
        <v>997</v>
      </c>
      <c r="H930" s="1" t="s">
        <v>34</v>
      </c>
      <c r="I930" s="3">
        <v>100273</v>
      </c>
      <c r="J930" s="3">
        <v>0</v>
      </c>
      <c r="K930" s="1" t="s">
        <v>40</v>
      </c>
      <c r="L930" s="1" t="s">
        <v>248</v>
      </c>
      <c r="M930" s="1" t="s">
        <v>249</v>
      </c>
      <c r="N930" s="1" t="s">
        <v>79</v>
      </c>
      <c r="O930" s="1" t="s">
        <v>80</v>
      </c>
      <c r="P930" s="1" t="s">
        <v>43</v>
      </c>
      <c r="Q930" s="1" t="s">
        <v>43</v>
      </c>
      <c r="R930" s="3">
        <v>0</v>
      </c>
      <c r="S930" s="1" t="s">
        <v>44</v>
      </c>
      <c r="T930" s="1" t="s">
        <v>45</v>
      </c>
      <c r="U930" s="1" t="s">
        <v>997</v>
      </c>
      <c r="V930" s="1" t="s">
        <v>46</v>
      </c>
      <c r="W930" s="1" t="s">
        <v>81</v>
      </c>
      <c r="X930" s="1" t="s">
        <v>1530</v>
      </c>
      <c r="Y930" s="1" t="s">
        <v>83</v>
      </c>
      <c r="Z930" s="1" t="s">
        <v>84</v>
      </c>
      <c r="AA930" s="1" t="s">
        <v>51</v>
      </c>
      <c r="AB930" s="1" t="s">
        <v>1530</v>
      </c>
      <c r="AC930" s="1" t="s">
        <v>37</v>
      </c>
    </row>
    <row r="931" spans="1:29" hidden="1" x14ac:dyDescent="0.25">
      <c r="A931" s="1" t="s">
        <v>33</v>
      </c>
      <c r="B931" s="1" t="s">
        <v>34</v>
      </c>
      <c r="C931" s="2">
        <v>45199</v>
      </c>
      <c r="D931" s="1" t="s">
        <v>73</v>
      </c>
      <c r="E931" s="1" t="s">
        <v>74</v>
      </c>
      <c r="F931" s="1" t="s">
        <v>37</v>
      </c>
      <c r="G931" s="1" t="s">
        <v>997</v>
      </c>
      <c r="H931" s="1" t="s">
        <v>34</v>
      </c>
      <c r="I931" s="3">
        <v>683682</v>
      </c>
      <c r="J931" s="3">
        <v>0</v>
      </c>
      <c r="K931" s="1" t="s">
        <v>40</v>
      </c>
      <c r="L931" s="1" t="s">
        <v>91</v>
      </c>
      <c r="M931" s="1" t="s">
        <v>92</v>
      </c>
      <c r="N931" s="1" t="s">
        <v>79</v>
      </c>
      <c r="O931" s="1" t="s">
        <v>80</v>
      </c>
      <c r="P931" s="1" t="s">
        <v>43</v>
      </c>
      <c r="Q931" s="1" t="s">
        <v>43</v>
      </c>
      <c r="R931" s="3">
        <v>0</v>
      </c>
      <c r="S931" s="1" t="s">
        <v>44</v>
      </c>
      <c r="T931" s="1" t="s">
        <v>45</v>
      </c>
      <c r="U931" s="1" t="s">
        <v>997</v>
      </c>
      <c r="V931" s="1" t="s">
        <v>46</v>
      </c>
      <c r="W931" s="1" t="s">
        <v>81</v>
      </c>
      <c r="X931" s="1" t="s">
        <v>1530</v>
      </c>
      <c r="Y931" s="1" t="s">
        <v>83</v>
      </c>
      <c r="Z931" s="1" t="s">
        <v>84</v>
      </c>
      <c r="AA931" s="1" t="s">
        <v>51</v>
      </c>
      <c r="AB931" s="1" t="s">
        <v>1530</v>
      </c>
      <c r="AC931" s="1" t="s">
        <v>37</v>
      </c>
    </row>
    <row r="932" spans="1:29" hidden="1" x14ac:dyDescent="0.25">
      <c r="A932" s="1" t="s">
        <v>33</v>
      </c>
      <c r="B932" s="1" t="s">
        <v>34</v>
      </c>
      <c r="C932" s="2">
        <v>45199</v>
      </c>
      <c r="D932" s="1" t="s">
        <v>73</v>
      </c>
      <c r="E932" s="1" t="s">
        <v>74</v>
      </c>
      <c r="F932" s="1" t="s">
        <v>37</v>
      </c>
      <c r="G932" s="1" t="s">
        <v>997</v>
      </c>
      <c r="H932" s="1" t="s">
        <v>34</v>
      </c>
      <c r="I932" s="3">
        <v>415074</v>
      </c>
      <c r="J932" s="3">
        <v>0</v>
      </c>
      <c r="K932" s="1" t="s">
        <v>40</v>
      </c>
      <c r="L932" s="1" t="s">
        <v>1433</v>
      </c>
      <c r="M932" s="1" t="s">
        <v>806</v>
      </c>
      <c r="N932" s="1" t="s">
        <v>79</v>
      </c>
      <c r="O932" s="1" t="s">
        <v>80</v>
      </c>
      <c r="P932" s="1" t="s">
        <v>43</v>
      </c>
      <c r="Q932" s="1" t="s">
        <v>43</v>
      </c>
      <c r="R932" s="3">
        <v>0</v>
      </c>
      <c r="S932" s="1" t="s">
        <v>44</v>
      </c>
      <c r="T932" s="1" t="s">
        <v>45</v>
      </c>
      <c r="U932" s="1" t="s">
        <v>997</v>
      </c>
      <c r="V932" s="1" t="s">
        <v>46</v>
      </c>
      <c r="W932" s="1" t="s">
        <v>81</v>
      </c>
      <c r="X932" s="1" t="s">
        <v>1530</v>
      </c>
      <c r="Y932" s="1" t="s">
        <v>83</v>
      </c>
      <c r="Z932" s="1" t="s">
        <v>84</v>
      </c>
      <c r="AA932" s="1" t="s">
        <v>51</v>
      </c>
      <c r="AB932" s="1" t="s">
        <v>1530</v>
      </c>
      <c r="AC932" s="1" t="s">
        <v>37</v>
      </c>
    </row>
    <row r="933" spans="1:29" hidden="1" x14ac:dyDescent="0.25">
      <c r="A933" s="1" t="s">
        <v>33</v>
      </c>
      <c r="B933" s="1" t="s">
        <v>34</v>
      </c>
      <c r="C933" s="2">
        <v>45199</v>
      </c>
      <c r="D933" s="1" t="s">
        <v>73</v>
      </c>
      <c r="E933" s="1" t="s">
        <v>74</v>
      </c>
      <c r="F933" s="1" t="s">
        <v>37</v>
      </c>
      <c r="G933" s="1" t="s">
        <v>997</v>
      </c>
      <c r="H933" s="1" t="s">
        <v>34</v>
      </c>
      <c r="I933" s="3">
        <v>2941120</v>
      </c>
      <c r="J933" s="3">
        <v>0</v>
      </c>
      <c r="K933" s="1" t="s">
        <v>40</v>
      </c>
      <c r="L933" s="1" t="s">
        <v>1455</v>
      </c>
      <c r="M933" s="1" t="s">
        <v>1456</v>
      </c>
      <c r="N933" s="1" t="s">
        <v>1457</v>
      </c>
      <c r="O933" s="1" t="s">
        <v>1458</v>
      </c>
      <c r="P933" s="1" t="s">
        <v>43</v>
      </c>
      <c r="Q933" s="1" t="s">
        <v>43</v>
      </c>
      <c r="R933" s="3">
        <v>0</v>
      </c>
      <c r="S933" s="1" t="s">
        <v>44</v>
      </c>
      <c r="T933" s="1" t="s">
        <v>45</v>
      </c>
      <c r="U933" s="1" t="s">
        <v>997</v>
      </c>
      <c r="V933" s="1" t="s">
        <v>46</v>
      </c>
      <c r="W933" s="1" t="s">
        <v>81</v>
      </c>
      <c r="X933" s="1" t="s">
        <v>1530</v>
      </c>
      <c r="Y933" s="1" t="s">
        <v>83</v>
      </c>
      <c r="Z933" s="1" t="s">
        <v>84</v>
      </c>
      <c r="AA933" s="1" t="s">
        <v>51</v>
      </c>
      <c r="AB933" s="1" t="s">
        <v>1530</v>
      </c>
      <c r="AC933" s="1" t="s">
        <v>37</v>
      </c>
    </row>
    <row r="934" spans="1:29" hidden="1" x14ac:dyDescent="0.25">
      <c r="A934" s="1" t="s">
        <v>33</v>
      </c>
      <c r="B934" s="1" t="s">
        <v>34</v>
      </c>
      <c r="C934" s="2">
        <v>45199</v>
      </c>
      <c r="D934" s="1" t="s">
        <v>73</v>
      </c>
      <c r="E934" s="1" t="s">
        <v>74</v>
      </c>
      <c r="F934" s="1" t="s">
        <v>37</v>
      </c>
      <c r="G934" s="1" t="s">
        <v>997</v>
      </c>
      <c r="H934" s="1" t="s">
        <v>34</v>
      </c>
      <c r="I934" s="3">
        <v>116000</v>
      </c>
      <c r="J934" s="3">
        <v>0</v>
      </c>
      <c r="K934" s="1" t="s">
        <v>40</v>
      </c>
      <c r="L934" s="1" t="s">
        <v>1531</v>
      </c>
      <c r="M934" s="1" t="s">
        <v>711</v>
      </c>
      <c r="N934" s="1" t="s">
        <v>89</v>
      </c>
      <c r="O934" s="1" t="s">
        <v>90</v>
      </c>
      <c r="P934" s="1" t="s">
        <v>43</v>
      </c>
      <c r="Q934" s="1" t="s">
        <v>43</v>
      </c>
      <c r="R934" s="3">
        <v>0</v>
      </c>
      <c r="S934" s="1" t="s">
        <v>44</v>
      </c>
      <c r="T934" s="1" t="s">
        <v>45</v>
      </c>
      <c r="U934" s="1" t="s">
        <v>997</v>
      </c>
      <c r="V934" s="1" t="s">
        <v>46</v>
      </c>
      <c r="W934" s="1" t="s">
        <v>81</v>
      </c>
      <c r="X934" s="1" t="s">
        <v>1530</v>
      </c>
      <c r="Y934" s="1" t="s">
        <v>83</v>
      </c>
      <c r="Z934" s="1" t="s">
        <v>84</v>
      </c>
      <c r="AA934" s="1" t="s">
        <v>51</v>
      </c>
      <c r="AB934" s="1" t="s">
        <v>1530</v>
      </c>
      <c r="AC934" s="1" t="s">
        <v>37</v>
      </c>
    </row>
    <row r="935" spans="1:29" hidden="1" x14ac:dyDescent="0.25">
      <c r="A935" s="1" t="s">
        <v>33</v>
      </c>
      <c r="B935" s="1" t="s">
        <v>34</v>
      </c>
      <c r="C935" s="2">
        <v>45199</v>
      </c>
      <c r="D935" s="1" t="s">
        <v>73</v>
      </c>
      <c r="E935" s="1" t="s">
        <v>74</v>
      </c>
      <c r="F935" s="1" t="s">
        <v>37</v>
      </c>
      <c r="G935" s="1" t="s">
        <v>997</v>
      </c>
      <c r="H935" s="1" t="s">
        <v>34</v>
      </c>
      <c r="I935" s="3">
        <v>580000</v>
      </c>
      <c r="J935" s="3">
        <v>0</v>
      </c>
      <c r="K935" s="1" t="s">
        <v>40</v>
      </c>
      <c r="L935" s="1" t="s">
        <v>1491</v>
      </c>
      <c r="M935" s="1" t="s">
        <v>634</v>
      </c>
      <c r="N935" s="1" t="s">
        <v>89</v>
      </c>
      <c r="O935" s="1" t="s">
        <v>90</v>
      </c>
      <c r="P935" s="1" t="s">
        <v>43</v>
      </c>
      <c r="Q935" s="1" t="s">
        <v>43</v>
      </c>
      <c r="R935" s="3">
        <v>0</v>
      </c>
      <c r="S935" s="1" t="s">
        <v>44</v>
      </c>
      <c r="T935" s="1" t="s">
        <v>45</v>
      </c>
      <c r="U935" s="1" t="s">
        <v>997</v>
      </c>
      <c r="V935" s="1" t="s">
        <v>46</v>
      </c>
      <c r="W935" s="1" t="s">
        <v>81</v>
      </c>
      <c r="X935" s="1" t="s">
        <v>1530</v>
      </c>
      <c r="Y935" s="1" t="s">
        <v>83</v>
      </c>
      <c r="Z935" s="1" t="s">
        <v>84</v>
      </c>
      <c r="AA935" s="1" t="s">
        <v>51</v>
      </c>
      <c r="AB935" s="1" t="s">
        <v>1530</v>
      </c>
      <c r="AC935" s="1" t="s">
        <v>37</v>
      </c>
    </row>
    <row r="936" spans="1:29" hidden="1" x14ac:dyDescent="0.25">
      <c r="A936" s="1" t="s">
        <v>33</v>
      </c>
      <c r="B936" s="1" t="s">
        <v>34</v>
      </c>
      <c r="C936" s="2">
        <v>45199</v>
      </c>
      <c r="D936" s="1" t="s">
        <v>73</v>
      </c>
      <c r="E936" s="1" t="s">
        <v>74</v>
      </c>
      <c r="F936" s="1" t="s">
        <v>37</v>
      </c>
      <c r="G936" s="1" t="s">
        <v>997</v>
      </c>
      <c r="H936" s="1" t="s">
        <v>34</v>
      </c>
      <c r="I936" s="3">
        <v>221827</v>
      </c>
      <c r="J936" s="3">
        <v>0</v>
      </c>
      <c r="K936" s="1" t="s">
        <v>40</v>
      </c>
      <c r="L936" s="1" t="s">
        <v>727</v>
      </c>
      <c r="M936" s="1" t="s">
        <v>728</v>
      </c>
      <c r="N936" s="1" t="s">
        <v>422</v>
      </c>
      <c r="O936" s="1" t="s">
        <v>423</v>
      </c>
      <c r="P936" s="1" t="s">
        <v>43</v>
      </c>
      <c r="Q936" s="1" t="s">
        <v>43</v>
      </c>
      <c r="R936" s="3">
        <v>0</v>
      </c>
      <c r="S936" s="1" t="s">
        <v>44</v>
      </c>
      <c r="T936" s="1" t="s">
        <v>45</v>
      </c>
      <c r="U936" s="1" t="s">
        <v>997</v>
      </c>
      <c r="V936" s="1" t="s">
        <v>46</v>
      </c>
      <c r="W936" s="1" t="s">
        <v>81</v>
      </c>
      <c r="X936" s="1" t="s">
        <v>1530</v>
      </c>
      <c r="Y936" s="1" t="s">
        <v>83</v>
      </c>
      <c r="Z936" s="1" t="s">
        <v>84</v>
      </c>
      <c r="AA936" s="1" t="s">
        <v>51</v>
      </c>
      <c r="AB936" s="1" t="s">
        <v>1530</v>
      </c>
      <c r="AC936" s="1" t="s">
        <v>37</v>
      </c>
    </row>
    <row r="937" spans="1:29" hidden="1" x14ac:dyDescent="0.25">
      <c r="A937" s="1" t="s">
        <v>33</v>
      </c>
      <c r="B937" s="1" t="s">
        <v>34</v>
      </c>
      <c r="C937" s="2">
        <v>45199</v>
      </c>
      <c r="D937" s="1" t="s">
        <v>73</v>
      </c>
      <c r="E937" s="1" t="s">
        <v>74</v>
      </c>
      <c r="F937" s="1" t="s">
        <v>37</v>
      </c>
      <c r="G937" s="1" t="s">
        <v>997</v>
      </c>
      <c r="H937" s="1" t="s">
        <v>34</v>
      </c>
      <c r="I937" s="3">
        <v>77334</v>
      </c>
      <c r="J937" s="3">
        <v>0</v>
      </c>
      <c r="K937" s="1" t="s">
        <v>40</v>
      </c>
      <c r="L937" s="1" t="s">
        <v>131</v>
      </c>
      <c r="M937" s="1" t="s">
        <v>132</v>
      </c>
      <c r="N937" s="1" t="s">
        <v>79</v>
      </c>
      <c r="O937" s="1" t="s">
        <v>80</v>
      </c>
      <c r="P937" s="1" t="s">
        <v>43</v>
      </c>
      <c r="Q937" s="1" t="s">
        <v>43</v>
      </c>
      <c r="R937" s="3">
        <v>0</v>
      </c>
      <c r="S937" s="1" t="s">
        <v>44</v>
      </c>
      <c r="T937" s="1" t="s">
        <v>45</v>
      </c>
      <c r="U937" s="1" t="s">
        <v>997</v>
      </c>
      <c r="V937" s="1" t="s">
        <v>46</v>
      </c>
      <c r="W937" s="1" t="s">
        <v>81</v>
      </c>
      <c r="X937" s="1" t="s">
        <v>1530</v>
      </c>
      <c r="Y937" s="1" t="s">
        <v>83</v>
      </c>
      <c r="Z937" s="1" t="s">
        <v>84</v>
      </c>
      <c r="AA937" s="1" t="s">
        <v>51</v>
      </c>
      <c r="AB937" s="1" t="s">
        <v>1530</v>
      </c>
      <c r="AC937" s="1" t="s">
        <v>37</v>
      </c>
    </row>
    <row r="938" spans="1:29" hidden="1" x14ac:dyDescent="0.25">
      <c r="A938" s="1" t="s">
        <v>33</v>
      </c>
      <c r="B938" s="1" t="s">
        <v>34</v>
      </c>
      <c r="C938" s="2">
        <v>45199</v>
      </c>
      <c r="D938" s="1" t="s">
        <v>73</v>
      </c>
      <c r="E938" s="1" t="s">
        <v>74</v>
      </c>
      <c r="F938" s="1" t="s">
        <v>37</v>
      </c>
      <c r="G938" s="1" t="s">
        <v>997</v>
      </c>
      <c r="H938" s="1" t="s">
        <v>34</v>
      </c>
      <c r="I938" s="3">
        <v>116000</v>
      </c>
      <c r="J938" s="3">
        <v>0</v>
      </c>
      <c r="K938" s="1" t="s">
        <v>40</v>
      </c>
      <c r="L938" s="1" t="s">
        <v>77</v>
      </c>
      <c r="M938" s="1" t="s">
        <v>78</v>
      </c>
      <c r="N938" s="1" t="s">
        <v>79</v>
      </c>
      <c r="O938" s="1" t="s">
        <v>80</v>
      </c>
      <c r="P938" s="1" t="s">
        <v>43</v>
      </c>
      <c r="Q938" s="1" t="s">
        <v>43</v>
      </c>
      <c r="R938" s="3">
        <v>0</v>
      </c>
      <c r="S938" s="1" t="s">
        <v>44</v>
      </c>
      <c r="T938" s="1" t="s">
        <v>45</v>
      </c>
      <c r="U938" s="1" t="s">
        <v>997</v>
      </c>
      <c r="V938" s="1" t="s">
        <v>46</v>
      </c>
      <c r="W938" s="1" t="s">
        <v>81</v>
      </c>
      <c r="X938" s="1" t="s">
        <v>1530</v>
      </c>
      <c r="Y938" s="1" t="s">
        <v>83</v>
      </c>
      <c r="Z938" s="1" t="s">
        <v>84</v>
      </c>
      <c r="AA938" s="1" t="s">
        <v>51</v>
      </c>
      <c r="AB938" s="1" t="s">
        <v>1530</v>
      </c>
      <c r="AC938" s="1" t="s">
        <v>37</v>
      </c>
    </row>
    <row r="939" spans="1:29" hidden="1" x14ac:dyDescent="0.25">
      <c r="A939" s="1" t="s">
        <v>33</v>
      </c>
      <c r="B939" s="1" t="s">
        <v>34</v>
      </c>
      <c r="C939" s="2">
        <v>45199</v>
      </c>
      <c r="D939" s="1" t="s">
        <v>73</v>
      </c>
      <c r="E939" s="1" t="s">
        <v>74</v>
      </c>
      <c r="F939" s="1" t="s">
        <v>37</v>
      </c>
      <c r="G939" s="1" t="s">
        <v>997</v>
      </c>
      <c r="H939" s="1" t="s">
        <v>34</v>
      </c>
      <c r="I939" s="3">
        <v>502667</v>
      </c>
      <c r="J939" s="3">
        <v>0</v>
      </c>
      <c r="K939" s="1" t="s">
        <v>40</v>
      </c>
      <c r="L939" s="1" t="s">
        <v>113</v>
      </c>
      <c r="M939" s="1" t="s">
        <v>114</v>
      </c>
      <c r="N939" s="1" t="s">
        <v>79</v>
      </c>
      <c r="O939" s="1" t="s">
        <v>80</v>
      </c>
      <c r="P939" s="1" t="s">
        <v>43</v>
      </c>
      <c r="Q939" s="1" t="s">
        <v>43</v>
      </c>
      <c r="R939" s="3">
        <v>0</v>
      </c>
      <c r="S939" s="1" t="s">
        <v>44</v>
      </c>
      <c r="T939" s="1" t="s">
        <v>45</v>
      </c>
      <c r="U939" s="1" t="s">
        <v>997</v>
      </c>
      <c r="V939" s="1" t="s">
        <v>46</v>
      </c>
      <c r="W939" s="1" t="s">
        <v>81</v>
      </c>
      <c r="X939" s="1" t="s">
        <v>1530</v>
      </c>
      <c r="Y939" s="1" t="s">
        <v>83</v>
      </c>
      <c r="Z939" s="1" t="s">
        <v>84</v>
      </c>
      <c r="AA939" s="1" t="s">
        <v>51</v>
      </c>
      <c r="AB939" s="1" t="s">
        <v>1530</v>
      </c>
      <c r="AC939" s="1" t="s">
        <v>37</v>
      </c>
    </row>
    <row r="940" spans="1:29" hidden="1" x14ac:dyDescent="0.25">
      <c r="A940" s="1" t="s">
        <v>33</v>
      </c>
      <c r="B940" s="1" t="s">
        <v>34</v>
      </c>
      <c r="C940" s="2">
        <v>45199</v>
      </c>
      <c r="D940" s="1" t="s">
        <v>73</v>
      </c>
      <c r="E940" s="1" t="s">
        <v>74</v>
      </c>
      <c r="F940" s="1" t="s">
        <v>37</v>
      </c>
      <c r="G940" s="1" t="s">
        <v>997</v>
      </c>
      <c r="H940" s="1" t="s">
        <v>34</v>
      </c>
      <c r="I940" s="3">
        <v>580000</v>
      </c>
      <c r="J940" s="3">
        <v>0</v>
      </c>
      <c r="K940" s="1" t="s">
        <v>40</v>
      </c>
      <c r="L940" s="1" t="s">
        <v>117</v>
      </c>
      <c r="M940" s="1" t="s">
        <v>118</v>
      </c>
      <c r="N940" s="1" t="s">
        <v>79</v>
      </c>
      <c r="O940" s="1" t="s">
        <v>80</v>
      </c>
      <c r="P940" s="1" t="s">
        <v>43</v>
      </c>
      <c r="Q940" s="1" t="s">
        <v>43</v>
      </c>
      <c r="R940" s="3">
        <v>0</v>
      </c>
      <c r="S940" s="1" t="s">
        <v>44</v>
      </c>
      <c r="T940" s="1" t="s">
        <v>45</v>
      </c>
      <c r="U940" s="1" t="s">
        <v>997</v>
      </c>
      <c r="V940" s="1" t="s">
        <v>46</v>
      </c>
      <c r="W940" s="1" t="s">
        <v>81</v>
      </c>
      <c r="X940" s="1" t="s">
        <v>1530</v>
      </c>
      <c r="Y940" s="1" t="s">
        <v>83</v>
      </c>
      <c r="Z940" s="1" t="s">
        <v>84</v>
      </c>
      <c r="AA940" s="1" t="s">
        <v>51</v>
      </c>
      <c r="AB940" s="1" t="s">
        <v>1530</v>
      </c>
      <c r="AC940" s="1" t="s">
        <v>37</v>
      </c>
    </row>
    <row r="941" spans="1:29" hidden="1" x14ac:dyDescent="0.25">
      <c r="A941" s="1" t="s">
        <v>33</v>
      </c>
      <c r="B941" s="1" t="s">
        <v>34</v>
      </c>
      <c r="C941" s="2">
        <v>45199</v>
      </c>
      <c r="D941" s="1" t="s">
        <v>73</v>
      </c>
      <c r="E941" s="1" t="s">
        <v>74</v>
      </c>
      <c r="F941" s="1" t="s">
        <v>37</v>
      </c>
      <c r="G941" s="1" t="s">
        <v>997</v>
      </c>
      <c r="H941" s="1" t="s">
        <v>34</v>
      </c>
      <c r="I941" s="3">
        <v>541334</v>
      </c>
      <c r="J941" s="3">
        <v>0</v>
      </c>
      <c r="K941" s="1" t="s">
        <v>40</v>
      </c>
      <c r="L941" s="1" t="s">
        <v>669</v>
      </c>
      <c r="M941" s="1" t="s">
        <v>670</v>
      </c>
      <c r="N941" s="1" t="s">
        <v>79</v>
      </c>
      <c r="O941" s="1" t="s">
        <v>80</v>
      </c>
      <c r="P941" s="1" t="s">
        <v>43</v>
      </c>
      <c r="Q941" s="1" t="s">
        <v>43</v>
      </c>
      <c r="R941" s="3">
        <v>0</v>
      </c>
      <c r="S941" s="1" t="s">
        <v>44</v>
      </c>
      <c r="T941" s="1" t="s">
        <v>45</v>
      </c>
      <c r="U941" s="1" t="s">
        <v>997</v>
      </c>
      <c r="V941" s="1" t="s">
        <v>46</v>
      </c>
      <c r="W941" s="1" t="s">
        <v>81</v>
      </c>
      <c r="X941" s="1" t="s">
        <v>1530</v>
      </c>
      <c r="Y941" s="1" t="s">
        <v>83</v>
      </c>
      <c r="Z941" s="1" t="s">
        <v>84</v>
      </c>
      <c r="AA941" s="1" t="s">
        <v>51</v>
      </c>
      <c r="AB941" s="1" t="s">
        <v>1530</v>
      </c>
      <c r="AC941" s="1" t="s">
        <v>37</v>
      </c>
    </row>
    <row r="942" spans="1:29" hidden="1" x14ac:dyDescent="0.25">
      <c r="A942" s="1" t="s">
        <v>33</v>
      </c>
      <c r="B942" s="1" t="s">
        <v>34</v>
      </c>
      <c r="C942" s="2">
        <v>45199</v>
      </c>
      <c r="D942" s="1" t="s">
        <v>73</v>
      </c>
      <c r="E942" s="1" t="s">
        <v>74</v>
      </c>
      <c r="F942" s="1" t="s">
        <v>37</v>
      </c>
      <c r="G942" s="1" t="s">
        <v>997</v>
      </c>
      <c r="H942" s="1" t="s">
        <v>34</v>
      </c>
      <c r="I942" s="3">
        <v>193334</v>
      </c>
      <c r="J942" s="3">
        <v>0</v>
      </c>
      <c r="K942" s="1" t="s">
        <v>40</v>
      </c>
      <c r="L942" s="1" t="s">
        <v>125</v>
      </c>
      <c r="M942" s="1" t="s">
        <v>126</v>
      </c>
      <c r="N942" s="1" t="s">
        <v>79</v>
      </c>
      <c r="O942" s="1" t="s">
        <v>80</v>
      </c>
      <c r="P942" s="1" t="s">
        <v>43</v>
      </c>
      <c r="Q942" s="1" t="s">
        <v>43</v>
      </c>
      <c r="R942" s="3">
        <v>0</v>
      </c>
      <c r="S942" s="1" t="s">
        <v>44</v>
      </c>
      <c r="T942" s="1" t="s">
        <v>45</v>
      </c>
      <c r="U942" s="1" t="s">
        <v>997</v>
      </c>
      <c r="V942" s="1" t="s">
        <v>46</v>
      </c>
      <c r="W942" s="1" t="s">
        <v>81</v>
      </c>
      <c r="X942" s="1" t="s">
        <v>1530</v>
      </c>
      <c r="Y942" s="1" t="s">
        <v>83</v>
      </c>
      <c r="Z942" s="1" t="s">
        <v>84</v>
      </c>
      <c r="AA942" s="1" t="s">
        <v>51</v>
      </c>
      <c r="AB942" s="1" t="s">
        <v>1530</v>
      </c>
      <c r="AC942" s="1" t="s">
        <v>37</v>
      </c>
    </row>
    <row r="943" spans="1:29" hidden="1" x14ac:dyDescent="0.25">
      <c r="A943" s="1" t="s">
        <v>33</v>
      </c>
      <c r="B943" s="1" t="s">
        <v>34</v>
      </c>
      <c r="C943" s="2">
        <v>45199</v>
      </c>
      <c r="D943" s="1" t="s">
        <v>73</v>
      </c>
      <c r="E943" s="1" t="s">
        <v>74</v>
      </c>
      <c r="F943" s="1" t="s">
        <v>37</v>
      </c>
      <c r="G943" s="1" t="s">
        <v>997</v>
      </c>
      <c r="H943" s="1" t="s">
        <v>34</v>
      </c>
      <c r="I943" s="3">
        <v>502667</v>
      </c>
      <c r="J943" s="3">
        <v>0</v>
      </c>
      <c r="K943" s="1" t="s">
        <v>40</v>
      </c>
      <c r="L943" s="1" t="s">
        <v>601</v>
      </c>
      <c r="M943" s="1" t="s">
        <v>602</v>
      </c>
      <c r="N943" s="1" t="s">
        <v>79</v>
      </c>
      <c r="O943" s="1" t="s">
        <v>80</v>
      </c>
      <c r="P943" s="1" t="s">
        <v>43</v>
      </c>
      <c r="Q943" s="1" t="s">
        <v>43</v>
      </c>
      <c r="R943" s="3">
        <v>0</v>
      </c>
      <c r="S943" s="1" t="s">
        <v>44</v>
      </c>
      <c r="T943" s="1" t="s">
        <v>45</v>
      </c>
      <c r="U943" s="1" t="s">
        <v>997</v>
      </c>
      <c r="V943" s="1" t="s">
        <v>46</v>
      </c>
      <c r="W943" s="1" t="s">
        <v>81</v>
      </c>
      <c r="X943" s="1" t="s">
        <v>1530</v>
      </c>
      <c r="Y943" s="1" t="s">
        <v>83</v>
      </c>
      <c r="Z943" s="1" t="s">
        <v>84</v>
      </c>
      <c r="AA943" s="1" t="s">
        <v>51</v>
      </c>
      <c r="AB943" s="1" t="s">
        <v>1530</v>
      </c>
      <c r="AC943" s="1" t="s">
        <v>37</v>
      </c>
    </row>
    <row r="944" spans="1:29" hidden="1" x14ac:dyDescent="0.25">
      <c r="A944" s="1" t="s">
        <v>33</v>
      </c>
      <c r="B944" s="1" t="s">
        <v>34</v>
      </c>
      <c r="C944" s="2">
        <v>45199</v>
      </c>
      <c r="D944" s="1" t="s">
        <v>73</v>
      </c>
      <c r="E944" s="1" t="s">
        <v>74</v>
      </c>
      <c r="F944" s="1" t="s">
        <v>37</v>
      </c>
      <c r="G944" s="1" t="s">
        <v>997</v>
      </c>
      <c r="H944" s="1" t="s">
        <v>34</v>
      </c>
      <c r="I944" s="3">
        <v>43311</v>
      </c>
      <c r="J944" s="3">
        <v>0</v>
      </c>
      <c r="K944" s="1" t="s">
        <v>40</v>
      </c>
      <c r="L944" s="1" t="s">
        <v>820</v>
      </c>
      <c r="M944" s="1" t="s">
        <v>821</v>
      </c>
      <c r="N944" s="1" t="s">
        <v>79</v>
      </c>
      <c r="O944" s="1" t="s">
        <v>80</v>
      </c>
      <c r="P944" s="1" t="s">
        <v>43</v>
      </c>
      <c r="Q944" s="1" t="s">
        <v>43</v>
      </c>
      <c r="R944" s="3">
        <v>0</v>
      </c>
      <c r="S944" s="1" t="s">
        <v>44</v>
      </c>
      <c r="T944" s="1" t="s">
        <v>45</v>
      </c>
      <c r="U944" s="1" t="s">
        <v>997</v>
      </c>
      <c r="V944" s="1" t="s">
        <v>46</v>
      </c>
      <c r="W944" s="1" t="s">
        <v>81</v>
      </c>
      <c r="X944" s="1" t="s">
        <v>1530</v>
      </c>
      <c r="Y944" s="1" t="s">
        <v>83</v>
      </c>
      <c r="Z944" s="1" t="s">
        <v>84</v>
      </c>
      <c r="AA944" s="1" t="s">
        <v>51</v>
      </c>
      <c r="AB944" s="1" t="s">
        <v>1530</v>
      </c>
      <c r="AC944" s="1" t="s">
        <v>37</v>
      </c>
    </row>
    <row r="945" spans="1:29" hidden="1" x14ac:dyDescent="0.25">
      <c r="A945" s="1" t="s">
        <v>33</v>
      </c>
      <c r="B945" s="1" t="s">
        <v>34</v>
      </c>
      <c r="C945" s="2">
        <v>45199</v>
      </c>
      <c r="D945" s="1" t="s">
        <v>73</v>
      </c>
      <c r="E945" s="1" t="s">
        <v>74</v>
      </c>
      <c r="F945" s="1" t="s">
        <v>37</v>
      </c>
      <c r="G945" s="1" t="s">
        <v>997</v>
      </c>
      <c r="H945" s="1" t="s">
        <v>34</v>
      </c>
      <c r="I945" s="3">
        <v>601636</v>
      </c>
      <c r="J945" s="3">
        <v>0</v>
      </c>
      <c r="K945" s="1" t="s">
        <v>40</v>
      </c>
      <c r="L945" s="1" t="s">
        <v>248</v>
      </c>
      <c r="M945" s="1" t="s">
        <v>249</v>
      </c>
      <c r="N945" s="1" t="s">
        <v>79</v>
      </c>
      <c r="O945" s="1" t="s">
        <v>80</v>
      </c>
      <c r="P945" s="1" t="s">
        <v>43</v>
      </c>
      <c r="Q945" s="1" t="s">
        <v>43</v>
      </c>
      <c r="R945" s="3">
        <v>0</v>
      </c>
      <c r="S945" s="1" t="s">
        <v>44</v>
      </c>
      <c r="T945" s="1" t="s">
        <v>45</v>
      </c>
      <c r="U945" s="1" t="s">
        <v>997</v>
      </c>
      <c r="V945" s="1" t="s">
        <v>46</v>
      </c>
      <c r="W945" s="1" t="s">
        <v>81</v>
      </c>
      <c r="X945" s="1" t="s">
        <v>1530</v>
      </c>
      <c r="Y945" s="1" t="s">
        <v>83</v>
      </c>
      <c r="Z945" s="1" t="s">
        <v>84</v>
      </c>
      <c r="AA945" s="1" t="s">
        <v>51</v>
      </c>
      <c r="AB945" s="1" t="s">
        <v>1530</v>
      </c>
      <c r="AC945" s="1" t="s">
        <v>37</v>
      </c>
    </row>
    <row r="946" spans="1:29" hidden="1" x14ac:dyDescent="0.25">
      <c r="A946" s="1" t="s">
        <v>33</v>
      </c>
      <c r="B946" s="1" t="s">
        <v>34</v>
      </c>
      <c r="C946" s="2">
        <v>45199</v>
      </c>
      <c r="D946" s="1" t="s">
        <v>73</v>
      </c>
      <c r="E946" s="1" t="s">
        <v>74</v>
      </c>
      <c r="F946" s="1" t="s">
        <v>37</v>
      </c>
      <c r="G946" s="1" t="s">
        <v>997</v>
      </c>
      <c r="H946" s="1" t="s">
        <v>34</v>
      </c>
      <c r="I946" s="3">
        <v>569734</v>
      </c>
      <c r="J946" s="3">
        <v>0</v>
      </c>
      <c r="K946" s="1" t="s">
        <v>40</v>
      </c>
      <c r="L946" s="1" t="s">
        <v>91</v>
      </c>
      <c r="M946" s="1" t="s">
        <v>92</v>
      </c>
      <c r="N946" s="1" t="s">
        <v>79</v>
      </c>
      <c r="O946" s="1" t="s">
        <v>80</v>
      </c>
      <c r="P946" s="1" t="s">
        <v>43</v>
      </c>
      <c r="Q946" s="1" t="s">
        <v>43</v>
      </c>
      <c r="R946" s="3">
        <v>0</v>
      </c>
      <c r="S946" s="1" t="s">
        <v>44</v>
      </c>
      <c r="T946" s="1" t="s">
        <v>45</v>
      </c>
      <c r="U946" s="1" t="s">
        <v>997</v>
      </c>
      <c r="V946" s="1" t="s">
        <v>46</v>
      </c>
      <c r="W946" s="1" t="s">
        <v>81</v>
      </c>
      <c r="X946" s="1" t="s">
        <v>1530</v>
      </c>
      <c r="Y946" s="1" t="s">
        <v>83</v>
      </c>
      <c r="Z946" s="1" t="s">
        <v>84</v>
      </c>
      <c r="AA946" s="1" t="s">
        <v>51</v>
      </c>
      <c r="AB946" s="1" t="s">
        <v>1530</v>
      </c>
      <c r="AC946" s="1" t="s">
        <v>37</v>
      </c>
    </row>
    <row r="947" spans="1:29" hidden="1" x14ac:dyDescent="0.25">
      <c r="A947" s="1" t="s">
        <v>33</v>
      </c>
      <c r="B947" s="1" t="s">
        <v>34</v>
      </c>
      <c r="C947" s="2">
        <v>45199</v>
      </c>
      <c r="D947" s="1" t="s">
        <v>73</v>
      </c>
      <c r="E947" s="1" t="s">
        <v>74</v>
      </c>
      <c r="F947" s="1" t="s">
        <v>37</v>
      </c>
      <c r="G947" s="1" t="s">
        <v>997</v>
      </c>
      <c r="H947" s="1" t="s">
        <v>34</v>
      </c>
      <c r="I947" s="3">
        <v>2941120</v>
      </c>
      <c r="J947" s="3">
        <v>0</v>
      </c>
      <c r="K947" s="1" t="s">
        <v>40</v>
      </c>
      <c r="L947" s="1" t="s">
        <v>1455</v>
      </c>
      <c r="M947" s="1" t="s">
        <v>1456</v>
      </c>
      <c r="N947" s="1" t="s">
        <v>1457</v>
      </c>
      <c r="O947" s="1" t="s">
        <v>1458</v>
      </c>
      <c r="P947" s="1" t="s">
        <v>43</v>
      </c>
      <c r="Q947" s="1" t="s">
        <v>43</v>
      </c>
      <c r="R947" s="3">
        <v>0</v>
      </c>
      <c r="S947" s="1" t="s">
        <v>44</v>
      </c>
      <c r="T947" s="1" t="s">
        <v>45</v>
      </c>
      <c r="U947" s="1" t="s">
        <v>997</v>
      </c>
      <c r="V947" s="1" t="s">
        <v>46</v>
      </c>
      <c r="W947" s="1" t="s">
        <v>81</v>
      </c>
      <c r="X947" s="1" t="s">
        <v>1530</v>
      </c>
      <c r="Y947" s="1" t="s">
        <v>83</v>
      </c>
      <c r="Z947" s="1" t="s">
        <v>84</v>
      </c>
      <c r="AA947" s="1" t="s">
        <v>51</v>
      </c>
      <c r="AB947" s="1" t="s">
        <v>1530</v>
      </c>
      <c r="AC947" s="1" t="s">
        <v>37</v>
      </c>
    </row>
    <row r="948" spans="1:29" hidden="1" x14ac:dyDescent="0.25">
      <c r="A948" s="1" t="s">
        <v>33</v>
      </c>
      <c r="B948" s="1" t="s">
        <v>34</v>
      </c>
      <c r="C948" s="2">
        <v>45212</v>
      </c>
      <c r="D948" s="1" t="s">
        <v>35</v>
      </c>
      <c r="E948" s="1" t="s">
        <v>36</v>
      </c>
      <c r="F948" s="1" t="s">
        <v>37</v>
      </c>
      <c r="G948" s="1" t="s">
        <v>1532</v>
      </c>
      <c r="H948" s="1" t="s">
        <v>1533</v>
      </c>
      <c r="I948" s="3">
        <v>0</v>
      </c>
      <c r="J948" s="54">
        <v>62800</v>
      </c>
      <c r="K948" s="1" t="s">
        <v>40</v>
      </c>
      <c r="L948" s="1" t="s">
        <v>62</v>
      </c>
      <c r="M948" s="1" t="s">
        <v>63</v>
      </c>
      <c r="N948" s="1" t="s">
        <v>37</v>
      </c>
      <c r="O948" s="1" t="s">
        <v>43</v>
      </c>
      <c r="P948" s="1" t="s">
        <v>43</v>
      </c>
      <c r="Q948" s="1" t="s">
        <v>43</v>
      </c>
      <c r="R948" s="3">
        <v>0</v>
      </c>
      <c r="S948" s="1" t="s">
        <v>44</v>
      </c>
      <c r="T948" s="1" t="s">
        <v>45</v>
      </c>
      <c r="U948" s="1" t="s">
        <v>1532</v>
      </c>
      <c r="V948" s="1" t="s">
        <v>46</v>
      </c>
      <c r="W948" s="1" t="s">
        <v>47</v>
      </c>
      <c r="X948" s="1" t="s">
        <v>1534</v>
      </c>
      <c r="Y948" s="1" t="s">
        <v>49</v>
      </c>
      <c r="Z948" s="1" t="s">
        <v>1440</v>
      </c>
      <c r="AA948" s="1" t="s">
        <v>51</v>
      </c>
      <c r="AB948" s="1" t="s">
        <v>1534</v>
      </c>
      <c r="AC948" s="1" t="s">
        <v>37</v>
      </c>
    </row>
    <row r="949" spans="1:29" hidden="1" x14ac:dyDescent="0.25">
      <c r="A949" s="1" t="s">
        <v>33</v>
      </c>
      <c r="B949" s="1" t="s">
        <v>34</v>
      </c>
      <c r="C949" s="2">
        <v>45212</v>
      </c>
      <c r="D949" s="1" t="s">
        <v>35</v>
      </c>
      <c r="E949" s="1" t="s">
        <v>36</v>
      </c>
      <c r="F949" s="1" t="s">
        <v>37</v>
      </c>
      <c r="G949" s="1" t="s">
        <v>1535</v>
      </c>
      <c r="H949" s="1" t="s">
        <v>1536</v>
      </c>
      <c r="I949" s="3">
        <v>0</v>
      </c>
      <c r="J949" s="54">
        <v>34133</v>
      </c>
      <c r="K949" s="1" t="s">
        <v>40</v>
      </c>
      <c r="L949" s="1" t="s">
        <v>62</v>
      </c>
      <c r="M949" s="1" t="s">
        <v>63</v>
      </c>
      <c r="N949" s="1" t="s">
        <v>37</v>
      </c>
      <c r="O949" s="1" t="s">
        <v>43</v>
      </c>
      <c r="P949" s="1" t="s">
        <v>43</v>
      </c>
      <c r="Q949" s="1" t="s">
        <v>43</v>
      </c>
      <c r="R949" s="3">
        <v>0</v>
      </c>
      <c r="S949" s="1" t="s">
        <v>44</v>
      </c>
      <c r="T949" s="1" t="s">
        <v>45</v>
      </c>
      <c r="U949" s="1" t="s">
        <v>1535</v>
      </c>
      <c r="V949" s="1" t="s">
        <v>46</v>
      </c>
      <c r="W949" s="1" t="s">
        <v>47</v>
      </c>
      <c r="X949" s="1" t="s">
        <v>1537</v>
      </c>
      <c r="Y949" s="1" t="s">
        <v>49</v>
      </c>
      <c r="Z949" s="1" t="s">
        <v>1440</v>
      </c>
      <c r="AA949" s="1" t="s">
        <v>51</v>
      </c>
      <c r="AB949" s="1" t="s">
        <v>1537</v>
      </c>
      <c r="AC949" s="1" t="s">
        <v>37</v>
      </c>
    </row>
    <row r="950" spans="1:29" hidden="1" x14ac:dyDescent="0.25">
      <c r="A950" s="1" t="s">
        <v>33</v>
      </c>
      <c r="B950" s="1" t="s">
        <v>34</v>
      </c>
      <c r="C950" s="2">
        <v>45230</v>
      </c>
      <c r="D950" s="1" t="s">
        <v>73</v>
      </c>
      <c r="E950" s="1" t="s">
        <v>74</v>
      </c>
      <c r="F950" s="1" t="s">
        <v>37</v>
      </c>
      <c r="G950" s="1" t="s">
        <v>1000</v>
      </c>
      <c r="H950" s="1" t="s">
        <v>34</v>
      </c>
      <c r="I950" s="3">
        <v>3181511</v>
      </c>
      <c r="J950" s="3">
        <v>0</v>
      </c>
      <c r="K950" s="1" t="s">
        <v>40</v>
      </c>
      <c r="L950" s="1" t="s">
        <v>1538</v>
      </c>
      <c r="M950" s="1" t="s">
        <v>834</v>
      </c>
      <c r="N950" s="1" t="s">
        <v>1539</v>
      </c>
      <c r="O950" s="1" t="s">
        <v>1540</v>
      </c>
      <c r="P950" s="1" t="s">
        <v>43</v>
      </c>
      <c r="Q950" s="1" t="s">
        <v>43</v>
      </c>
      <c r="R950" s="3">
        <v>0</v>
      </c>
      <c r="S950" s="1" t="s">
        <v>44</v>
      </c>
      <c r="T950" s="1" t="s">
        <v>45</v>
      </c>
      <c r="U950" s="1" t="s">
        <v>1000</v>
      </c>
      <c r="V950" s="1" t="s">
        <v>46</v>
      </c>
      <c r="W950" s="1" t="s">
        <v>81</v>
      </c>
      <c r="X950" s="1" t="s">
        <v>1541</v>
      </c>
      <c r="Y950" s="1" t="s">
        <v>83</v>
      </c>
      <c r="Z950" s="1" t="s">
        <v>84</v>
      </c>
      <c r="AA950" s="1" t="s">
        <v>51</v>
      </c>
      <c r="AB950" s="1" t="s">
        <v>1541</v>
      </c>
      <c r="AC950" s="1" t="s">
        <v>37</v>
      </c>
    </row>
    <row r="951" spans="1:29" hidden="1" x14ac:dyDescent="0.25">
      <c r="A951" s="1" t="s">
        <v>33</v>
      </c>
      <c r="B951" s="1" t="s">
        <v>34</v>
      </c>
      <c r="C951" s="2">
        <v>45230</v>
      </c>
      <c r="D951" s="1" t="s">
        <v>73</v>
      </c>
      <c r="E951" s="1" t="s">
        <v>74</v>
      </c>
      <c r="F951" s="1" t="s">
        <v>37</v>
      </c>
      <c r="G951" s="1" t="s">
        <v>1000</v>
      </c>
      <c r="H951" s="1" t="s">
        <v>34</v>
      </c>
      <c r="I951" s="3">
        <v>38667</v>
      </c>
      <c r="J951" s="3">
        <v>0</v>
      </c>
      <c r="K951" s="1" t="s">
        <v>40</v>
      </c>
      <c r="L951" s="1" t="s">
        <v>694</v>
      </c>
      <c r="M951" s="1" t="s">
        <v>695</v>
      </c>
      <c r="N951" s="1" t="s">
        <v>89</v>
      </c>
      <c r="O951" s="1" t="s">
        <v>90</v>
      </c>
      <c r="P951" s="1" t="s">
        <v>43</v>
      </c>
      <c r="Q951" s="1" t="s">
        <v>43</v>
      </c>
      <c r="R951" s="3">
        <v>0</v>
      </c>
      <c r="S951" s="1" t="s">
        <v>44</v>
      </c>
      <c r="T951" s="1" t="s">
        <v>45</v>
      </c>
      <c r="U951" s="1" t="s">
        <v>1000</v>
      </c>
      <c r="V951" s="1" t="s">
        <v>46</v>
      </c>
      <c r="W951" s="1" t="s">
        <v>81</v>
      </c>
      <c r="X951" s="1" t="s">
        <v>1541</v>
      </c>
      <c r="Y951" s="1" t="s">
        <v>83</v>
      </c>
      <c r="Z951" s="1" t="s">
        <v>84</v>
      </c>
      <c r="AA951" s="1" t="s">
        <v>51</v>
      </c>
      <c r="AB951" s="1" t="s">
        <v>1541</v>
      </c>
      <c r="AC951" s="1" t="s">
        <v>37</v>
      </c>
    </row>
    <row r="952" spans="1:29" hidden="1" x14ac:dyDescent="0.25">
      <c r="A952" s="1" t="s">
        <v>33</v>
      </c>
      <c r="B952" s="1" t="s">
        <v>34</v>
      </c>
      <c r="C952" s="2">
        <v>45230</v>
      </c>
      <c r="D952" s="1" t="s">
        <v>73</v>
      </c>
      <c r="E952" s="1" t="s">
        <v>74</v>
      </c>
      <c r="F952" s="1" t="s">
        <v>37</v>
      </c>
      <c r="G952" s="1" t="s">
        <v>1000</v>
      </c>
      <c r="H952" s="1" t="s">
        <v>34</v>
      </c>
      <c r="I952" s="3">
        <v>425334</v>
      </c>
      <c r="J952" s="3">
        <v>0</v>
      </c>
      <c r="K952" s="1" t="s">
        <v>40</v>
      </c>
      <c r="L952" s="1" t="s">
        <v>1491</v>
      </c>
      <c r="M952" s="1" t="s">
        <v>634</v>
      </c>
      <c r="N952" s="1" t="s">
        <v>89</v>
      </c>
      <c r="O952" s="1" t="s">
        <v>90</v>
      </c>
      <c r="P952" s="1" t="s">
        <v>43</v>
      </c>
      <c r="Q952" s="1" t="s">
        <v>43</v>
      </c>
      <c r="R952" s="3">
        <v>0</v>
      </c>
      <c r="S952" s="1" t="s">
        <v>44</v>
      </c>
      <c r="T952" s="1" t="s">
        <v>45</v>
      </c>
      <c r="U952" s="1" t="s">
        <v>1000</v>
      </c>
      <c r="V952" s="1" t="s">
        <v>46</v>
      </c>
      <c r="W952" s="1" t="s">
        <v>81</v>
      </c>
      <c r="X952" s="1" t="s">
        <v>1541</v>
      </c>
      <c r="Y952" s="1" t="s">
        <v>83</v>
      </c>
      <c r="Z952" s="1" t="s">
        <v>84</v>
      </c>
      <c r="AA952" s="1" t="s">
        <v>51</v>
      </c>
      <c r="AB952" s="1" t="s">
        <v>1541</v>
      </c>
      <c r="AC952" s="1" t="s">
        <v>37</v>
      </c>
    </row>
    <row r="953" spans="1:29" hidden="1" x14ac:dyDescent="0.25">
      <c r="A953" s="1" t="s">
        <v>33</v>
      </c>
      <c r="B953" s="1" t="s">
        <v>34</v>
      </c>
      <c r="C953" s="2">
        <v>45230</v>
      </c>
      <c r="D953" s="1" t="s">
        <v>73</v>
      </c>
      <c r="E953" s="1" t="s">
        <v>74</v>
      </c>
      <c r="F953" s="1" t="s">
        <v>37</v>
      </c>
      <c r="G953" s="1" t="s">
        <v>1000</v>
      </c>
      <c r="H953" s="1" t="s">
        <v>34</v>
      </c>
      <c r="I953" s="3">
        <v>502667</v>
      </c>
      <c r="J953" s="3">
        <v>0</v>
      </c>
      <c r="K953" s="1" t="s">
        <v>40</v>
      </c>
      <c r="L953" s="1" t="s">
        <v>77</v>
      </c>
      <c r="M953" s="1" t="s">
        <v>78</v>
      </c>
      <c r="N953" s="1" t="s">
        <v>79</v>
      </c>
      <c r="O953" s="1" t="s">
        <v>80</v>
      </c>
      <c r="P953" s="1" t="s">
        <v>43</v>
      </c>
      <c r="Q953" s="1" t="s">
        <v>43</v>
      </c>
      <c r="R953" s="3">
        <v>0</v>
      </c>
      <c r="S953" s="1" t="s">
        <v>44</v>
      </c>
      <c r="T953" s="1" t="s">
        <v>45</v>
      </c>
      <c r="U953" s="1" t="s">
        <v>1000</v>
      </c>
      <c r="V953" s="1" t="s">
        <v>46</v>
      </c>
      <c r="W953" s="1" t="s">
        <v>81</v>
      </c>
      <c r="X953" s="1" t="s">
        <v>1541</v>
      </c>
      <c r="Y953" s="1" t="s">
        <v>83</v>
      </c>
      <c r="Z953" s="1" t="s">
        <v>84</v>
      </c>
      <c r="AA953" s="1" t="s">
        <v>51</v>
      </c>
      <c r="AB953" s="1" t="s">
        <v>1541</v>
      </c>
      <c r="AC953" s="1" t="s">
        <v>37</v>
      </c>
    </row>
    <row r="954" spans="1:29" hidden="1" x14ac:dyDescent="0.25">
      <c r="A954" s="1" t="s">
        <v>33</v>
      </c>
      <c r="B954" s="1" t="s">
        <v>34</v>
      </c>
      <c r="C954" s="2">
        <v>45230</v>
      </c>
      <c r="D954" s="1" t="s">
        <v>73</v>
      </c>
      <c r="E954" s="1" t="s">
        <v>74</v>
      </c>
      <c r="F954" s="1" t="s">
        <v>37</v>
      </c>
      <c r="G954" s="1" t="s">
        <v>1000</v>
      </c>
      <c r="H954" s="1" t="s">
        <v>34</v>
      </c>
      <c r="I954" s="3">
        <v>580000</v>
      </c>
      <c r="J954" s="3">
        <v>0</v>
      </c>
      <c r="K954" s="1" t="s">
        <v>40</v>
      </c>
      <c r="L954" s="1" t="s">
        <v>113</v>
      </c>
      <c r="M954" s="1" t="s">
        <v>114</v>
      </c>
      <c r="N954" s="1" t="s">
        <v>79</v>
      </c>
      <c r="O954" s="1" t="s">
        <v>80</v>
      </c>
      <c r="P954" s="1" t="s">
        <v>43</v>
      </c>
      <c r="Q954" s="1" t="s">
        <v>43</v>
      </c>
      <c r="R954" s="3">
        <v>0</v>
      </c>
      <c r="S954" s="1" t="s">
        <v>44</v>
      </c>
      <c r="T954" s="1" t="s">
        <v>45</v>
      </c>
      <c r="U954" s="1" t="s">
        <v>1000</v>
      </c>
      <c r="V954" s="1" t="s">
        <v>46</v>
      </c>
      <c r="W954" s="1" t="s">
        <v>81</v>
      </c>
      <c r="X954" s="1" t="s">
        <v>1541</v>
      </c>
      <c r="Y954" s="1" t="s">
        <v>83</v>
      </c>
      <c r="Z954" s="1" t="s">
        <v>84</v>
      </c>
      <c r="AA954" s="1" t="s">
        <v>51</v>
      </c>
      <c r="AB954" s="1" t="s">
        <v>1541</v>
      </c>
      <c r="AC954" s="1" t="s">
        <v>37</v>
      </c>
    </row>
    <row r="955" spans="1:29" hidden="1" x14ac:dyDescent="0.25">
      <c r="A955" s="1" t="s">
        <v>33</v>
      </c>
      <c r="B955" s="1" t="s">
        <v>34</v>
      </c>
      <c r="C955" s="2">
        <v>45230</v>
      </c>
      <c r="D955" s="1" t="s">
        <v>73</v>
      </c>
      <c r="E955" s="1" t="s">
        <v>74</v>
      </c>
      <c r="F955" s="1" t="s">
        <v>37</v>
      </c>
      <c r="G955" s="1" t="s">
        <v>1000</v>
      </c>
      <c r="H955" s="1" t="s">
        <v>34</v>
      </c>
      <c r="I955" s="3">
        <v>38667</v>
      </c>
      <c r="J955" s="3">
        <v>0</v>
      </c>
      <c r="K955" s="1" t="s">
        <v>40</v>
      </c>
      <c r="L955" s="1" t="s">
        <v>152</v>
      </c>
      <c r="M955" s="1" t="s">
        <v>153</v>
      </c>
      <c r="N955" s="1" t="s">
        <v>79</v>
      </c>
      <c r="O955" s="1" t="s">
        <v>80</v>
      </c>
      <c r="P955" s="1" t="s">
        <v>43</v>
      </c>
      <c r="Q955" s="1" t="s">
        <v>43</v>
      </c>
      <c r="R955" s="3">
        <v>0</v>
      </c>
      <c r="S955" s="1" t="s">
        <v>44</v>
      </c>
      <c r="T955" s="1" t="s">
        <v>45</v>
      </c>
      <c r="U955" s="1" t="s">
        <v>1000</v>
      </c>
      <c r="V955" s="1" t="s">
        <v>46</v>
      </c>
      <c r="W955" s="1" t="s">
        <v>81</v>
      </c>
      <c r="X955" s="1" t="s">
        <v>1541</v>
      </c>
      <c r="Y955" s="1" t="s">
        <v>83</v>
      </c>
      <c r="Z955" s="1" t="s">
        <v>84</v>
      </c>
      <c r="AA955" s="1" t="s">
        <v>51</v>
      </c>
      <c r="AB955" s="1" t="s">
        <v>1541</v>
      </c>
      <c r="AC955" s="1" t="s">
        <v>37</v>
      </c>
    </row>
    <row r="956" spans="1:29" hidden="1" x14ac:dyDescent="0.25">
      <c r="A956" s="1" t="s">
        <v>33</v>
      </c>
      <c r="B956" s="1" t="s">
        <v>34</v>
      </c>
      <c r="C956" s="2">
        <v>45230</v>
      </c>
      <c r="D956" s="1" t="s">
        <v>73</v>
      </c>
      <c r="E956" s="1" t="s">
        <v>74</v>
      </c>
      <c r="F956" s="1" t="s">
        <v>37</v>
      </c>
      <c r="G956" s="1" t="s">
        <v>1000</v>
      </c>
      <c r="H956" s="1" t="s">
        <v>34</v>
      </c>
      <c r="I956" s="3">
        <v>502667</v>
      </c>
      <c r="J956" s="3">
        <v>0</v>
      </c>
      <c r="K956" s="1" t="s">
        <v>40</v>
      </c>
      <c r="L956" s="1" t="s">
        <v>117</v>
      </c>
      <c r="M956" s="1" t="s">
        <v>118</v>
      </c>
      <c r="N956" s="1" t="s">
        <v>79</v>
      </c>
      <c r="O956" s="1" t="s">
        <v>80</v>
      </c>
      <c r="P956" s="1" t="s">
        <v>43</v>
      </c>
      <c r="Q956" s="1" t="s">
        <v>43</v>
      </c>
      <c r="R956" s="3">
        <v>0</v>
      </c>
      <c r="S956" s="1" t="s">
        <v>44</v>
      </c>
      <c r="T956" s="1" t="s">
        <v>45</v>
      </c>
      <c r="U956" s="1" t="s">
        <v>1000</v>
      </c>
      <c r="V956" s="1" t="s">
        <v>46</v>
      </c>
      <c r="W956" s="1" t="s">
        <v>81</v>
      </c>
      <c r="X956" s="1" t="s">
        <v>1541</v>
      </c>
      <c r="Y956" s="1" t="s">
        <v>83</v>
      </c>
      <c r="Z956" s="1" t="s">
        <v>84</v>
      </c>
      <c r="AA956" s="1" t="s">
        <v>51</v>
      </c>
      <c r="AB956" s="1" t="s">
        <v>1541</v>
      </c>
      <c r="AC956" s="1" t="s">
        <v>37</v>
      </c>
    </row>
    <row r="957" spans="1:29" hidden="1" x14ac:dyDescent="0.25">
      <c r="A957" s="1" t="s">
        <v>33</v>
      </c>
      <c r="B957" s="1" t="s">
        <v>34</v>
      </c>
      <c r="C957" s="2">
        <v>45230</v>
      </c>
      <c r="D957" s="1" t="s">
        <v>73</v>
      </c>
      <c r="E957" s="1" t="s">
        <v>74</v>
      </c>
      <c r="F957" s="1" t="s">
        <v>37</v>
      </c>
      <c r="G957" s="1" t="s">
        <v>1000</v>
      </c>
      <c r="H957" s="1" t="s">
        <v>34</v>
      </c>
      <c r="I957" s="3">
        <v>116000</v>
      </c>
      <c r="J957" s="3">
        <v>0</v>
      </c>
      <c r="K957" s="1" t="s">
        <v>40</v>
      </c>
      <c r="L957" s="1" t="s">
        <v>133</v>
      </c>
      <c r="M957" s="1" t="s">
        <v>134</v>
      </c>
      <c r="N957" s="1" t="s">
        <v>79</v>
      </c>
      <c r="O957" s="1" t="s">
        <v>80</v>
      </c>
      <c r="P957" s="1" t="s">
        <v>43</v>
      </c>
      <c r="Q957" s="1" t="s">
        <v>43</v>
      </c>
      <c r="R957" s="3">
        <v>0</v>
      </c>
      <c r="S957" s="1" t="s">
        <v>44</v>
      </c>
      <c r="T957" s="1" t="s">
        <v>45</v>
      </c>
      <c r="U957" s="1" t="s">
        <v>1000</v>
      </c>
      <c r="V957" s="1" t="s">
        <v>46</v>
      </c>
      <c r="W957" s="1" t="s">
        <v>81</v>
      </c>
      <c r="X957" s="1" t="s">
        <v>1541</v>
      </c>
      <c r="Y957" s="1" t="s">
        <v>83</v>
      </c>
      <c r="Z957" s="1" t="s">
        <v>84</v>
      </c>
      <c r="AA957" s="1" t="s">
        <v>51</v>
      </c>
      <c r="AB957" s="1" t="s">
        <v>1541</v>
      </c>
      <c r="AC957" s="1" t="s">
        <v>37</v>
      </c>
    </row>
    <row r="958" spans="1:29" hidden="1" x14ac:dyDescent="0.25">
      <c r="A958" s="1" t="s">
        <v>33</v>
      </c>
      <c r="B958" s="1" t="s">
        <v>34</v>
      </c>
      <c r="C958" s="2">
        <v>45230</v>
      </c>
      <c r="D958" s="1" t="s">
        <v>73</v>
      </c>
      <c r="E958" s="1" t="s">
        <v>74</v>
      </c>
      <c r="F958" s="1" t="s">
        <v>37</v>
      </c>
      <c r="G958" s="1" t="s">
        <v>1000</v>
      </c>
      <c r="H958" s="1" t="s">
        <v>34</v>
      </c>
      <c r="I958" s="3">
        <v>215310</v>
      </c>
      <c r="J958" s="3">
        <v>0</v>
      </c>
      <c r="K958" s="1" t="s">
        <v>40</v>
      </c>
      <c r="L958" s="1" t="s">
        <v>1542</v>
      </c>
      <c r="M958" s="1" t="s">
        <v>638</v>
      </c>
      <c r="N958" s="1" t="s">
        <v>79</v>
      </c>
      <c r="O958" s="1" t="s">
        <v>80</v>
      </c>
      <c r="P958" s="1" t="s">
        <v>43</v>
      </c>
      <c r="Q958" s="1" t="s">
        <v>43</v>
      </c>
      <c r="R958" s="3">
        <v>0</v>
      </c>
      <c r="S958" s="1" t="s">
        <v>44</v>
      </c>
      <c r="T958" s="1" t="s">
        <v>45</v>
      </c>
      <c r="U958" s="1" t="s">
        <v>1000</v>
      </c>
      <c r="V958" s="1" t="s">
        <v>46</v>
      </c>
      <c r="W958" s="1" t="s">
        <v>81</v>
      </c>
      <c r="X958" s="1" t="s">
        <v>1541</v>
      </c>
      <c r="Y958" s="1" t="s">
        <v>83</v>
      </c>
      <c r="Z958" s="1" t="s">
        <v>84</v>
      </c>
      <c r="AA958" s="1" t="s">
        <v>51</v>
      </c>
      <c r="AB958" s="1" t="s">
        <v>1541</v>
      </c>
      <c r="AC958" s="1" t="s">
        <v>37</v>
      </c>
    </row>
    <row r="959" spans="1:29" hidden="1" x14ac:dyDescent="0.25">
      <c r="A959" s="1" t="s">
        <v>33</v>
      </c>
      <c r="B959" s="1" t="s">
        <v>34</v>
      </c>
      <c r="C959" s="2">
        <v>45230</v>
      </c>
      <c r="D959" s="1" t="s">
        <v>73</v>
      </c>
      <c r="E959" s="1" t="s">
        <v>74</v>
      </c>
      <c r="F959" s="1" t="s">
        <v>37</v>
      </c>
      <c r="G959" s="1" t="s">
        <v>1000</v>
      </c>
      <c r="H959" s="1" t="s">
        <v>34</v>
      </c>
      <c r="I959" s="3">
        <v>77334</v>
      </c>
      <c r="J959" s="3">
        <v>0</v>
      </c>
      <c r="K959" s="1" t="s">
        <v>40</v>
      </c>
      <c r="L959" s="1" t="s">
        <v>125</v>
      </c>
      <c r="M959" s="1" t="s">
        <v>126</v>
      </c>
      <c r="N959" s="1" t="s">
        <v>79</v>
      </c>
      <c r="O959" s="1" t="s">
        <v>80</v>
      </c>
      <c r="P959" s="1" t="s">
        <v>43</v>
      </c>
      <c r="Q959" s="1" t="s">
        <v>43</v>
      </c>
      <c r="R959" s="3">
        <v>0</v>
      </c>
      <c r="S959" s="1" t="s">
        <v>44</v>
      </c>
      <c r="T959" s="1" t="s">
        <v>45</v>
      </c>
      <c r="U959" s="1" t="s">
        <v>1000</v>
      </c>
      <c r="V959" s="1" t="s">
        <v>46</v>
      </c>
      <c r="W959" s="1" t="s">
        <v>81</v>
      </c>
      <c r="X959" s="1" t="s">
        <v>1541</v>
      </c>
      <c r="Y959" s="1" t="s">
        <v>83</v>
      </c>
      <c r="Z959" s="1" t="s">
        <v>84</v>
      </c>
      <c r="AA959" s="1" t="s">
        <v>51</v>
      </c>
      <c r="AB959" s="1" t="s">
        <v>1541</v>
      </c>
      <c r="AC959" s="1" t="s">
        <v>37</v>
      </c>
    </row>
    <row r="960" spans="1:29" hidden="1" x14ac:dyDescent="0.25">
      <c r="A960" s="1" t="s">
        <v>33</v>
      </c>
      <c r="B960" s="1" t="s">
        <v>34</v>
      </c>
      <c r="C960" s="2">
        <v>45230</v>
      </c>
      <c r="D960" s="1" t="s">
        <v>73</v>
      </c>
      <c r="E960" s="1" t="s">
        <v>74</v>
      </c>
      <c r="F960" s="1" t="s">
        <v>37</v>
      </c>
      <c r="G960" s="1" t="s">
        <v>1000</v>
      </c>
      <c r="H960" s="1" t="s">
        <v>34</v>
      </c>
      <c r="I960" s="3">
        <v>425334</v>
      </c>
      <c r="J960" s="3">
        <v>0</v>
      </c>
      <c r="K960" s="1" t="s">
        <v>40</v>
      </c>
      <c r="L960" s="1" t="s">
        <v>601</v>
      </c>
      <c r="M960" s="1" t="s">
        <v>602</v>
      </c>
      <c r="N960" s="1" t="s">
        <v>79</v>
      </c>
      <c r="O960" s="1" t="s">
        <v>80</v>
      </c>
      <c r="P960" s="1" t="s">
        <v>43</v>
      </c>
      <c r="Q960" s="1" t="s">
        <v>43</v>
      </c>
      <c r="R960" s="3">
        <v>0</v>
      </c>
      <c r="S960" s="1" t="s">
        <v>44</v>
      </c>
      <c r="T960" s="1" t="s">
        <v>45</v>
      </c>
      <c r="U960" s="1" t="s">
        <v>1000</v>
      </c>
      <c r="V960" s="1" t="s">
        <v>46</v>
      </c>
      <c r="W960" s="1" t="s">
        <v>81</v>
      </c>
      <c r="X960" s="1" t="s">
        <v>1541</v>
      </c>
      <c r="Y960" s="1" t="s">
        <v>83</v>
      </c>
      <c r="Z960" s="1" t="s">
        <v>84</v>
      </c>
      <c r="AA960" s="1" t="s">
        <v>51</v>
      </c>
      <c r="AB960" s="1" t="s">
        <v>1541</v>
      </c>
      <c r="AC960" s="1" t="s">
        <v>37</v>
      </c>
    </row>
    <row r="961" spans="1:29" hidden="1" x14ac:dyDescent="0.25">
      <c r="A961" s="1" t="s">
        <v>33</v>
      </c>
      <c r="B961" s="1" t="s">
        <v>34</v>
      </c>
      <c r="C961" s="2">
        <v>45230</v>
      </c>
      <c r="D961" s="1" t="s">
        <v>73</v>
      </c>
      <c r="E961" s="1" t="s">
        <v>74</v>
      </c>
      <c r="F961" s="1" t="s">
        <v>37</v>
      </c>
      <c r="G961" s="1" t="s">
        <v>1000</v>
      </c>
      <c r="H961" s="1" t="s">
        <v>34</v>
      </c>
      <c r="I961" s="3">
        <v>860765</v>
      </c>
      <c r="J961" s="3">
        <v>0</v>
      </c>
      <c r="K961" s="1" t="s">
        <v>40</v>
      </c>
      <c r="L961" s="1" t="s">
        <v>91</v>
      </c>
      <c r="M961" s="1" t="s">
        <v>92</v>
      </c>
      <c r="N961" s="1" t="s">
        <v>79</v>
      </c>
      <c r="O961" s="1" t="s">
        <v>80</v>
      </c>
      <c r="P961" s="1" t="s">
        <v>43</v>
      </c>
      <c r="Q961" s="1" t="s">
        <v>43</v>
      </c>
      <c r="R961" s="3">
        <v>0</v>
      </c>
      <c r="S961" s="1" t="s">
        <v>44</v>
      </c>
      <c r="T961" s="1" t="s">
        <v>45</v>
      </c>
      <c r="U961" s="1" t="s">
        <v>1000</v>
      </c>
      <c r="V961" s="1" t="s">
        <v>46</v>
      </c>
      <c r="W961" s="1" t="s">
        <v>81</v>
      </c>
      <c r="X961" s="1" t="s">
        <v>1541</v>
      </c>
      <c r="Y961" s="1" t="s">
        <v>83</v>
      </c>
      <c r="Z961" s="1" t="s">
        <v>84</v>
      </c>
      <c r="AA961" s="1" t="s">
        <v>51</v>
      </c>
      <c r="AB961" s="1" t="s">
        <v>1541</v>
      </c>
      <c r="AC961" s="1" t="s">
        <v>37</v>
      </c>
    </row>
    <row r="962" spans="1:29" hidden="1" x14ac:dyDescent="0.25">
      <c r="A962" s="1" t="s">
        <v>33</v>
      </c>
      <c r="B962" s="1" t="s">
        <v>34</v>
      </c>
      <c r="C962" s="2">
        <v>45230</v>
      </c>
      <c r="D962" s="1" t="s">
        <v>73</v>
      </c>
      <c r="E962" s="1" t="s">
        <v>74</v>
      </c>
      <c r="F962" s="1" t="s">
        <v>37</v>
      </c>
      <c r="G962" s="1" t="s">
        <v>1000</v>
      </c>
      <c r="H962" s="1" t="s">
        <v>34</v>
      </c>
      <c r="I962" s="3">
        <v>126388</v>
      </c>
      <c r="J962" s="3">
        <v>0</v>
      </c>
      <c r="K962" s="1" t="s">
        <v>40</v>
      </c>
      <c r="L962" s="1" t="s">
        <v>649</v>
      </c>
      <c r="M962" s="1" t="s">
        <v>650</v>
      </c>
      <c r="N962" s="1" t="s">
        <v>79</v>
      </c>
      <c r="O962" s="1" t="s">
        <v>80</v>
      </c>
      <c r="P962" s="1" t="s">
        <v>43</v>
      </c>
      <c r="Q962" s="1" t="s">
        <v>43</v>
      </c>
      <c r="R962" s="3">
        <v>0</v>
      </c>
      <c r="S962" s="1" t="s">
        <v>44</v>
      </c>
      <c r="T962" s="1" t="s">
        <v>45</v>
      </c>
      <c r="U962" s="1" t="s">
        <v>1000</v>
      </c>
      <c r="V962" s="1" t="s">
        <v>46</v>
      </c>
      <c r="W962" s="1" t="s">
        <v>81</v>
      </c>
      <c r="X962" s="1" t="s">
        <v>1541</v>
      </c>
      <c r="Y962" s="1" t="s">
        <v>83</v>
      </c>
      <c r="Z962" s="1" t="s">
        <v>84</v>
      </c>
      <c r="AA962" s="1" t="s">
        <v>51</v>
      </c>
      <c r="AB962" s="1" t="s">
        <v>1541</v>
      </c>
      <c r="AC962" s="1" t="s">
        <v>37</v>
      </c>
    </row>
    <row r="963" spans="1:29" hidden="1" x14ac:dyDescent="0.25">
      <c r="A963" s="1" t="s">
        <v>33</v>
      </c>
      <c r="B963" s="1" t="s">
        <v>34</v>
      </c>
      <c r="C963" s="2">
        <v>45230</v>
      </c>
      <c r="D963" s="1" t="s">
        <v>73</v>
      </c>
      <c r="E963" s="1" t="s">
        <v>74</v>
      </c>
      <c r="F963" s="1" t="s">
        <v>37</v>
      </c>
      <c r="G963" s="1" t="s">
        <v>1000</v>
      </c>
      <c r="H963" s="1" t="s">
        <v>34</v>
      </c>
      <c r="I963" s="3">
        <v>784299</v>
      </c>
      <c r="J963" s="3">
        <v>0</v>
      </c>
      <c r="K963" s="1" t="s">
        <v>40</v>
      </c>
      <c r="L963" s="1" t="s">
        <v>1455</v>
      </c>
      <c r="M963" s="1" t="s">
        <v>1456</v>
      </c>
      <c r="N963" s="1" t="s">
        <v>1457</v>
      </c>
      <c r="O963" s="1" t="s">
        <v>1458</v>
      </c>
      <c r="P963" s="1" t="s">
        <v>43</v>
      </c>
      <c r="Q963" s="1" t="s">
        <v>43</v>
      </c>
      <c r="R963" s="3">
        <v>0</v>
      </c>
      <c r="S963" s="1" t="s">
        <v>44</v>
      </c>
      <c r="T963" s="1" t="s">
        <v>45</v>
      </c>
      <c r="U963" s="1" t="s">
        <v>1000</v>
      </c>
      <c r="V963" s="1" t="s">
        <v>46</v>
      </c>
      <c r="W963" s="1" t="s">
        <v>81</v>
      </c>
      <c r="X963" s="1" t="s">
        <v>1541</v>
      </c>
      <c r="Y963" s="1" t="s">
        <v>83</v>
      </c>
      <c r="Z963" s="1" t="s">
        <v>84</v>
      </c>
      <c r="AA963" s="1" t="s">
        <v>51</v>
      </c>
      <c r="AB963" s="1" t="s">
        <v>1541</v>
      </c>
      <c r="AC963" s="1" t="s">
        <v>37</v>
      </c>
    </row>
    <row r="964" spans="1:29" hidden="1" x14ac:dyDescent="0.25">
      <c r="A964" s="1" t="s">
        <v>33</v>
      </c>
      <c r="B964" s="1" t="s">
        <v>34</v>
      </c>
      <c r="C964" s="2">
        <v>45230</v>
      </c>
      <c r="D964" s="1" t="s">
        <v>73</v>
      </c>
      <c r="E964" s="1" t="s">
        <v>74</v>
      </c>
      <c r="F964" s="1" t="s">
        <v>37</v>
      </c>
      <c r="G964" s="1" t="s">
        <v>1000</v>
      </c>
      <c r="H964" s="1" t="s">
        <v>34</v>
      </c>
      <c r="I964" s="3">
        <v>1223658</v>
      </c>
      <c r="J964" s="3">
        <v>0</v>
      </c>
      <c r="K964" s="1" t="s">
        <v>40</v>
      </c>
      <c r="L964" s="1" t="s">
        <v>1538</v>
      </c>
      <c r="M964" s="1" t="s">
        <v>834</v>
      </c>
      <c r="N964" s="1" t="s">
        <v>1539</v>
      </c>
      <c r="O964" s="1" t="s">
        <v>1540</v>
      </c>
      <c r="P964" s="1" t="s">
        <v>43</v>
      </c>
      <c r="Q964" s="1" t="s">
        <v>43</v>
      </c>
      <c r="R964" s="3">
        <v>0</v>
      </c>
      <c r="S964" s="1" t="s">
        <v>44</v>
      </c>
      <c r="T964" s="1" t="s">
        <v>45</v>
      </c>
      <c r="U964" s="1" t="s">
        <v>1000</v>
      </c>
      <c r="V964" s="1" t="s">
        <v>46</v>
      </c>
      <c r="W964" s="1" t="s">
        <v>81</v>
      </c>
      <c r="X964" s="1" t="s">
        <v>1541</v>
      </c>
      <c r="Y964" s="1" t="s">
        <v>83</v>
      </c>
      <c r="Z964" s="1" t="s">
        <v>84</v>
      </c>
      <c r="AA964" s="1" t="s">
        <v>51</v>
      </c>
      <c r="AB964" s="1" t="s">
        <v>1541</v>
      </c>
      <c r="AC964" s="1" t="s">
        <v>37</v>
      </c>
    </row>
    <row r="965" spans="1:29" hidden="1" x14ac:dyDescent="0.25">
      <c r="A965" s="1" t="s">
        <v>33</v>
      </c>
      <c r="B965" s="1" t="s">
        <v>34</v>
      </c>
      <c r="C965" s="2">
        <v>45230</v>
      </c>
      <c r="D965" s="1" t="s">
        <v>73</v>
      </c>
      <c r="E965" s="1" t="s">
        <v>74</v>
      </c>
      <c r="F965" s="1" t="s">
        <v>37</v>
      </c>
      <c r="G965" s="1" t="s">
        <v>1000</v>
      </c>
      <c r="H965" s="1" t="s">
        <v>34</v>
      </c>
      <c r="I965" s="3">
        <v>140358</v>
      </c>
      <c r="J965" s="3">
        <v>0</v>
      </c>
      <c r="K965" s="1" t="s">
        <v>40</v>
      </c>
      <c r="L965" s="1" t="s">
        <v>656</v>
      </c>
      <c r="M965" s="1" t="s">
        <v>657</v>
      </c>
      <c r="N965" s="1" t="s">
        <v>89</v>
      </c>
      <c r="O965" s="1" t="s">
        <v>90</v>
      </c>
      <c r="P965" s="1" t="s">
        <v>43</v>
      </c>
      <c r="Q965" s="1" t="s">
        <v>43</v>
      </c>
      <c r="R965" s="3">
        <v>0</v>
      </c>
      <c r="S965" s="1" t="s">
        <v>44</v>
      </c>
      <c r="T965" s="1" t="s">
        <v>45</v>
      </c>
      <c r="U965" s="1" t="s">
        <v>1000</v>
      </c>
      <c r="V965" s="1" t="s">
        <v>46</v>
      </c>
      <c r="W965" s="1" t="s">
        <v>81</v>
      </c>
      <c r="X965" s="1" t="s">
        <v>1541</v>
      </c>
      <c r="Y965" s="1" t="s">
        <v>83</v>
      </c>
      <c r="Z965" s="1" t="s">
        <v>84</v>
      </c>
      <c r="AA965" s="1" t="s">
        <v>51</v>
      </c>
      <c r="AB965" s="1" t="s">
        <v>1541</v>
      </c>
      <c r="AC965" s="1" t="s">
        <v>37</v>
      </c>
    </row>
    <row r="966" spans="1:29" hidden="1" x14ac:dyDescent="0.25">
      <c r="A966" s="1" t="s">
        <v>33</v>
      </c>
      <c r="B966" s="1" t="s">
        <v>34</v>
      </c>
      <c r="C966" s="2">
        <v>45230</v>
      </c>
      <c r="D966" s="1" t="s">
        <v>73</v>
      </c>
      <c r="E966" s="1" t="s">
        <v>74</v>
      </c>
      <c r="F966" s="1" t="s">
        <v>37</v>
      </c>
      <c r="G966" s="1" t="s">
        <v>1000</v>
      </c>
      <c r="H966" s="1" t="s">
        <v>34</v>
      </c>
      <c r="I966" s="3">
        <v>580000</v>
      </c>
      <c r="J966" s="3">
        <v>0</v>
      </c>
      <c r="K966" s="1" t="s">
        <v>40</v>
      </c>
      <c r="L966" s="1" t="s">
        <v>77</v>
      </c>
      <c r="M966" s="1" t="s">
        <v>78</v>
      </c>
      <c r="N966" s="1" t="s">
        <v>79</v>
      </c>
      <c r="O966" s="1" t="s">
        <v>80</v>
      </c>
      <c r="P966" s="1" t="s">
        <v>43</v>
      </c>
      <c r="Q966" s="1" t="s">
        <v>43</v>
      </c>
      <c r="R966" s="3">
        <v>0</v>
      </c>
      <c r="S966" s="1" t="s">
        <v>44</v>
      </c>
      <c r="T966" s="1" t="s">
        <v>45</v>
      </c>
      <c r="U966" s="1" t="s">
        <v>1000</v>
      </c>
      <c r="V966" s="1" t="s">
        <v>46</v>
      </c>
      <c r="W966" s="1" t="s">
        <v>81</v>
      </c>
      <c r="X966" s="1" t="s">
        <v>1541</v>
      </c>
      <c r="Y966" s="1" t="s">
        <v>83</v>
      </c>
      <c r="Z966" s="1" t="s">
        <v>84</v>
      </c>
      <c r="AA966" s="1" t="s">
        <v>51</v>
      </c>
      <c r="AB966" s="1" t="s">
        <v>1541</v>
      </c>
      <c r="AC966" s="1" t="s">
        <v>37</v>
      </c>
    </row>
    <row r="967" spans="1:29" hidden="1" x14ac:dyDescent="0.25">
      <c r="A967" s="1" t="s">
        <v>33</v>
      </c>
      <c r="B967" s="1" t="s">
        <v>34</v>
      </c>
      <c r="C967" s="2">
        <v>45230</v>
      </c>
      <c r="D967" s="1" t="s">
        <v>73</v>
      </c>
      <c r="E967" s="1" t="s">
        <v>74</v>
      </c>
      <c r="F967" s="1" t="s">
        <v>37</v>
      </c>
      <c r="G967" s="1" t="s">
        <v>1000</v>
      </c>
      <c r="H967" s="1" t="s">
        <v>34</v>
      </c>
      <c r="I967" s="3">
        <v>541334</v>
      </c>
      <c r="J967" s="3">
        <v>0</v>
      </c>
      <c r="K967" s="1" t="s">
        <v>40</v>
      </c>
      <c r="L967" s="1" t="s">
        <v>117</v>
      </c>
      <c r="M967" s="1" t="s">
        <v>118</v>
      </c>
      <c r="N967" s="1" t="s">
        <v>79</v>
      </c>
      <c r="O967" s="1" t="s">
        <v>80</v>
      </c>
      <c r="P967" s="1" t="s">
        <v>43</v>
      </c>
      <c r="Q967" s="1" t="s">
        <v>43</v>
      </c>
      <c r="R967" s="3">
        <v>0</v>
      </c>
      <c r="S967" s="1" t="s">
        <v>44</v>
      </c>
      <c r="T967" s="1" t="s">
        <v>45</v>
      </c>
      <c r="U967" s="1" t="s">
        <v>1000</v>
      </c>
      <c r="V967" s="1" t="s">
        <v>46</v>
      </c>
      <c r="W967" s="1" t="s">
        <v>81</v>
      </c>
      <c r="X967" s="1" t="s">
        <v>1541</v>
      </c>
      <c r="Y967" s="1" t="s">
        <v>83</v>
      </c>
      <c r="Z967" s="1" t="s">
        <v>84</v>
      </c>
      <c r="AA967" s="1" t="s">
        <v>51</v>
      </c>
      <c r="AB967" s="1" t="s">
        <v>1541</v>
      </c>
      <c r="AC967" s="1" t="s">
        <v>37</v>
      </c>
    </row>
    <row r="968" spans="1:29" hidden="1" x14ac:dyDescent="0.25">
      <c r="A968" s="1" t="s">
        <v>33</v>
      </c>
      <c r="B968" s="1" t="s">
        <v>34</v>
      </c>
      <c r="C968" s="2">
        <v>45230</v>
      </c>
      <c r="D968" s="1" t="s">
        <v>73</v>
      </c>
      <c r="E968" s="1" t="s">
        <v>74</v>
      </c>
      <c r="F968" s="1" t="s">
        <v>37</v>
      </c>
      <c r="G968" s="1" t="s">
        <v>1000</v>
      </c>
      <c r="H968" s="1" t="s">
        <v>34</v>
      </c>
      <c r="I968" s="3">
        <v>77334</v>
      </c>
      <c r="J968" s="3">
        <v>0</v>
      </c>
      <c r="K968" s="1" t="s">
        <v>40</v>
      </c>
      <c r="L968" s="1" t="s">
        <v>133</v>
      </c>
      <c r="M968" s="1" t="s">
        <v>134</v>
      </c>
      <c r="N968" s="1" t="s">
        <v>79</v>
      </c>
      <c r="O968" s="1" t="s">
        <v>80</v>
      </c>
      <c r="P968" s="1" t="s">
        <v>43</v>
      </c>
      <c r="Q968" s="1" t="s">
        <v>43</v>
      </c>
      <c r="R968" s="3">
        <v>0</v>
      </c>
      <c r="S968" s="1" t="s">
        <v>44</v>
      </c>
      <c r="T968" s="1" t="s">
        <v>45</v>
      </c>
      <c r="U968" s="1" t="s">
        <v>1000</v>
      </c>
      <c r="V968" s="1" t="s">
        <v>46</v>
      </c>
      <c r="W968" s="1" t="s">
        <v>81</v>
      </c>
      <c r="X968" s="1" t="s">
        <v>1541</v>
      </c>
      <c r="Y968" s="1" t="s">
        <v>83</v>
      </c>
      <c r="Z968" s="1" t="s">
        <v>84</v>
      </c>
      <c r="AA968" s="1" t="s">
        <v>51</v>
      </c>
      <c r="AB968" s="1" t="s">
        <v>1541</v>
      </c>
      <c r="AC968" s="1" t="s">
        <v>37</v>
      </c>
    </row>
    <row r="969" spans="1:29" hidden="1" x14ac:dyDescent="0.25">
      <c r="A969" s="1" t="s">
        <v>33</v>
      </c>
      <c r="B969" s="1" t="s">
        <v>34</v>
      </c>
      <c r="C969" s="2">
        <v>45230</v>
      </c>
      <c r="D969" s="1" t="s">
        <v>73</v>
      </c>
      <c r="E969" s="1" t="s">
        <v>74</v>
      </c>
      <c r="F969" s="1" t="s">
        <v>37</v>
      </c>
      <c r="G969" s="1" t="s">
        <v>1000</v>
      </c>
      <c r="H969" s="1" t="s">
        <v>34</v>
      </c>
      <c r="I969" s="3">
        <v>688992</v>
      </c>
      <c r="J969" s="3">
        <v>0</v>
      </c>
      <c r="K969" s="1" t="s">
        <v>40</v>
      </c>
      <c r="L969" s="1" t="s">
        <v>1542</v>
      </c>
      <c r="M969" s="1" t="s">
        <v>638</v>
      </c>
      <c r="N969" s="1" t="s">
        <v>79</v>
      </c>
      <c r="O969" s="1" t="s">
        <v>80</v>
      </c>
      <c r="P969" s="1" t="s">
        <v>43</v>
      </c>
      <c r="Q969" s="1" t="s">
        <v>43</v>
      </c>
      <c r="R969" s="3">
        <v>0</v>
      </c>
      <c r="S969" s="1" t="s">
        <v>44</v>
      </c>
      <c r="T969" s="1" t="s">
        <v>45</v>
      </c>
      <c r="U969" s="1" t="s">
        <v>1000</v>
      </c>
      <c r="V969" s="1" t="s">
        <v>46</v>
      </c>
      <c r="W969" s="1" t="s">
        <v>81</v>
      </c>
      <c r="X969" s="1" t="s">
        <v>1541</v>
      </c>
      <c r="Y969" s="1" t="s">
        <v>83</v>
      </c>
      <c r="Z969" s="1" t="s">
        <v>84</v>
      </c>
      <c r="AA969" s="1" t="s">
        <v>51</v>
      </c>
      <c r="AB969" s="1" t="s">
        <v>1541</v>
      </c>
      <c r="AC969" s="1" t="s">
        <v>37</v>
      </c>
    </row>
    <row r="970" spans="1:29" hidden="1" x14ac:dyDescent="0.25">
      <c r="A970" s="1" t="s">
        <v>33</v>
      </c>
      <c r="B970" s="1" t="s">
        <v>34</v>
      </c>
      <c r="C970" s="2">
        <v>45230</v>
      </c>
      <c r="D970" s="1" t="s">
        <v>73</v>
      </c>
      <c r="E970" s="1" t="s">
        <v>74</v>
      </c>
      <c r="F970" s="1" t="s">
        <v>37</v>
      </c>
      <c r="G970" s="1" t="s">
        <v>1000</v>
      </c>
      <c r="H970" s="1" t="s">
        <v>34</v>
      </c>
      <c r="I970" s="3">
        <v>193334</v>
      </c>
      <c r="J970" s="3">
        <v>0</v>
      </c>
      <c r="K970" s="1" t="s">
        <v>40</v>
      </c>
      <c r="L970" s="1" t="s">
        <v>669</v>
      </c>
      <c r="M970" s="1" t="s">
        <v>670</v>
      </c>
      <c r="N970" s="1" t="s">
        <v>79</v>
      </c>
      <c r="O970" s="1" t="s">
        <v>80</v>
      </c>
      <c r="P970" s="1" t="s">
        <v>43</v>
      </c>
      <c r="Q970" s="1" t="s">
        <v>43</v>
      </c>
      <c r="R970" s="3">
        <v>0</v>
      </c>
      <c r="S970" s="1" t="s">
        <v>44</v>
      </c>
      <c r="T970" s="1" t="s">
        <v>45</v>
      </c>
      <c r="U970" s="1" t="s">
        <v>1000</v>
      </c>
      <c r="V970" s="1" t="s">
        <v>46</v>
      </c>
      <c r="W970" s="1" t="s">
        <v>81</v>
      </c>
      <c r="X970" s="1" t="s">
        <v>1541</v>
      </c>
      <c r="Y970" s="1" t="s">
        <v>83</v>
      </c>
      <c r="Z970" s="1" t="s">
        <v>84</v>
      </c>
      <c r="AA970" s="1" t="s">
        <v>51</v>
      </c>
      <c r="AB970" s="1" t="s">
        <v>1541</v>
      </c>
      <c r="AC970" s="1" t="s">
        <v>37</v>
      </c>
    </row>
    <row r="971" spans="1:29" hidden="1" x14ac:dyDescent="0.25">
      <c r="A971" s="1" t="s">
        <v>33</v>
      </c>
      <c r="B971" s="1" t="s">
        <v>34</v>
      </c>
      <c r="C971" s="2">
        <v>45230</v>
      </c>
      <c r="D971" s="1" t="s">
        <v>73</v>
      </c>
      <c r="E971" s="1" t="s">
        <v>74</v>
      </c>
      <c r="F971" s="1" t="s">
        <v>37</v>
      </c>
      <c r="G971" s="1" t="s">
        <v>1000</v>
      </c>
      <c r="H971" s="1" t="s">
        <v>34</v>
      </c>
      <c r="I971" s="3">
        <v>38667</v>
      </c>
      <c r="J971" s="3">
        <v>0</v>
      </c>
      <c r="K971" s="1" t="s">
        <v>40</v>
      </c>
      <c r="L971" s="1" t="s">
        <v>709</v>
      </c>
      <c r="M971" s="1" t="s">
        <v>710</v>
      </c>
      <c r="N971" s="1" t="s">
        <v>79</v>
      </c>
      <c r="O971" s="1" t="s">
        <v>80</v>
      </c>
      <c r="P971" s="1" t="s">
        <v>43</v>
      </c>
      <c r="Q971" s="1" t="s">
        <v>43</v>
      </c>
      <c r="R971" s="3">
        <v>0</v>
      </c>
      <c r="S971" s="1" t="s">
        <v>44</v>
      </c>
      <c r="T971" s="1" t="s">
        <v>45</v>
      </c>
      <c r="U971" s="1" t="s">
        <v>1000</v>
      </c>
      <c r="V971" s="1" t="s">
        <v>46</v>
      </c>
      <c r="W971" s="1" t="s">
        <v>81</v>
      </c>
      <c r="X971" s="1" t="s">
        <v>1541</v>
      </c>
      <c r="Y971" s="1" t="s">
        <v>83</v>
      </c>
      <c r="Z971" s="1" t="s">
        <v>84</v>
      </c>
      <c r="AA971" s="1" t="s">
        <v>51</v>
      </c>
      <c r="AB971" s="1" t="s">
        <v>1541</v>
      </c>
      <c r="AC971" s="1" t="s">
        <v>37</v>
      </c>
    </row>
    <row r="972" spans="1:29" hidden="1" x14ac:dyDescent="0.25">
      <c r="A972" s="1" t="s">
        <v>33</v>
      </c>
      <c r="B972" s="1" t="s">
        <v>34</v>
      </c>
      <c r="C972" s="2">
        <v>45230</v>
      </c>
      <c r="D972" s="1" t="s">
        <v>73</v>
      </c>
      <c r="E972" s="1" t="s">
        <v>74</v>
      </c>
      <c r="F972" s="1" t="s">
        <v>37</v>
      </c>
      <c r="G972" s="1" t="s">
        <v>1000</v>
      </c>
      <c r="H972" s="1" t="s">
        <v>34</v>
      </c>
      <c r="I972" s="3">
        <v>116000</v>
      </c>
      <c r="J972" s="3">
        <v>0</v>
      </c>
      <c r="K972" s="1" t="s">
        <v>40</v>
      </c>
      <c r="L972" s="1" t="s">
        <v>752</v>
      </c>
      <c r="M972" s="1" t="s">
        <v>753</v>
      </c>
      <c r="N972" s="1" t="s">
        <v>79</v>
      </c>
      <c r="O972" s="1" t="s">
        <v>80</v>
      </c>
      <c r="P972" s="1" t="s">
        <v>43</v>
      </c>
      <c r="Q972" s="1" t="s">
        <v>43</v>
      </c>
      <c r="R972" s="3">
        <v>0</v>
      </c>
      <c r="S972" s="1" t="s">
        <v>44</v>
      </c>
      <c r="T972" s="1" t="s">
        <v>45</v>
      </c>
      <c r="U972" s="1" t="s">
        <v>1000</v>
      </c>
      <c r="V972" s="1" t="s">
        <v>46</v>
      </c>
      <c r="W972" s="1" t="s">
        <v>81</v>
      </c>
      <c r="X972" s="1" t="s">
        <v>1541</v>
      </c>
      <c r="Y972" s="1" t="s">
        <v>83</v>
      </c>
      <c r="Z972" s="1" t="s">
        <v>84</v>
      </c>
      <c r="AA972" s="1" t="s">
        <v>51</v>
      </c>
      <c r="AB972" s="1" t="s">
        <v>1541</v>
      </c>
      <c r="AC972" s="1" t="s">
        <v>37</v>
      </c>
    </row>
    <row r="973" spans="1:29" hidden="1" x14ac:dyDescent="0.25">
      <c r="A973" s="1" t="s">
        <v>33</v>
      </c>
      <c r="B973" s="1" t="s">
        <v>34</v>
      </c>
      <c r="C973" s="2">
        <v>45230</v>
      </c>
      <c r="D973" s="1" t="s">
        <v>73</v>
      </c>
      <c r="E973" s="1" t="s">
        <v>74</v>
      </c>
      <c r="F973" s="1" t="s">
        <v>37</v>
      </c>
      <c r="G973" s="1" t="s">
        <v>1000</v>
      </c>
      <c r="H973" s="1" t="s">
        <v>34</v>
      </c>
      <c r="I973" s="3">
        <v>193334</v>
      </c>
      <c r="J973" s="3">
        <v>0</v>
      </c>
      <c r="K973" s="1" t="s">
        <v>40</v>
      </c>
      <c r="L973" s="1" t="s">
        <v>125</v>
      </c>
      <c r="M973" s="1" t="s">
        <v>126</v>
      </c>
      <c r="N973" s="1" t="s">
        <v>79</v>
      </c>
      <c r="O973" s="1" t="s">
        <v>80</v>
      </c>
      <c r="P973" s="1" t="s">
        <v>43</v>
      </c>
      <c r="Q973" s="1" t="s">
        <v>43</v>
      </c>
      <c r="R973" s="3">
        <v>0</v>
      </c>
      <c r="S973" s="1" t="s">
        <v>44</v>
      </c>
      <c r="T973" s="1" t="s">
        <v>45</v>
      </c>
      <c r="U973" s="1" t="s">
        <v>1000</v>
      </c>
      <c r="V973" s="1" t="s">
        <v>46</v>
      </c>
      <c r="W973" s="1" t="s">
        <v>81</v>
      </c>
      <c r="X973" s="1" t="s">
        <v>1541</v>
      </c>
      <c r="Y973" s="1" t="s">
        <v>83</v>
      </c>
      <c r="Z973" s="1" t="s">
        <v>84</v>
      </c>
      <c r="AA973" s="1" t="s">
        <v>51</v>
      </c>
      <c r="AB973" s="1" t="s">
        <v>1541</v>
      </c>
      <c r="AC973" s="1" t="s">
        <v>37</v>
      </c>
    </row>
    <row r="974" spans="1:29" hidden="1" x14ac:dyDescent="0.25">
      <c r="A974" s="1" t="s">
        <v>33</v>
      </c>
      <c r="B974" s="1" t="s">
        <v>34</v>
      </c>
      <c r="C974" s="2">
        <v>45230</v>
      </c>
      <c r="D974" s="1" t="s">
        <v>73</v>
      </c>
      <c r="E974" s="1" t="s">
        <v>74</v>
      </c>
      <c r="F974" s="1" t="s">
        <v>37</v>
      </c>
      <c r="G974" s="1" t="s">
        <v>1000</v>
      </c>
      <c r="H974" s="1" t="s">
        <v>34</v>
      </c>
      <c r="I974" s="3">
        <v>57590</v>
      </c>
      <c r="J974" s="3">
        <v>0</v>
      </c>
      <c r="K974" s="1" t="s">
        <v>40</v>
      </c>
      <c r="L974" s="1" t="s">
        <v>91</v>
      </c>
      <c r="M974" s="1" t="s">
        <v>92</v>
      </c>
      <c r="N974" s="1" t="s">
        <v>79</v>
      </c>
      <c r="O974" s="1" t="s">
        <v>80</v>
      </c>
      <c r="P974" s="1" t="s">
        <v>43</v>
      </c>
      <c r="Q974" s="1" t="s">
        <v>43</v>
      </c>
      <c r="R974" s="3">
        <v>0</v>
      </c>
      <c r="S974" s="1" t="s">
        <v>44</v>
      </c>
      <c r="T974" s="1" t="s">
        <v>45</v>
      </c>
      <c r="U974" s="1" t="s">
        <v>1000</v>
      </c>
      <c r="V974" s="1" t="s">
        <v>46</v>
      </c>
      <c r="W974" s="1" t="s">
        <v>81</v>
      </c>
      <c r="X974" s="1" t="s">
        <v>1541</v>
      </c>
      <c r="Y974" s="1" t="s">
        <v>83</v>
      </c>
      <c r="Z974" s="1" t="s">
        <v>84</v>
      </c>
      <c r="AA974" s="1" t="s">
        <v>51</v>
      </c>
      <c r="AB974" s="1" t="s">
        <v>1541</v>
      </c>
      <c r="AC974" s="1" t="s">
        <v>37</v>
      </c>
    </row>
    <row r="975" spans="1:29" hidden="1" x14ac:dyDescent="0.25">
      <c r="A975" s="1" t="s">
        <v>33</v>
      </c>
      <c r="B975" s="1" t="s">
        <v>34</v>
      </c>
      <c r="C975" s="2">
        <v>45230</v>
      </c>
      <c r="D975" s="1" t="s">
        <v>73</v>
      </c>
      <c r="E975" s="1" t="s">
        <v>74</v>
      </c>
      <c r="F975" s="1" t="s">
        <v>37</v>
      </c>
      <c r="G975" s="1" t="s">
        <v>1000</v>
      </c>
      <c r="H975" s="1" t="s">
        <v>34</v>
      </c>
      <c r="I975" s="3">
        <v>189582</v>
      </c>
      <c r="J975" s="3">
        <v>0</v>
      </c>
      <c r="K975" s="1" t="s">
        <v>40</v>
      </c>
      <c r="L975" s="1" t="s">
        <v>649</v>
      </c>
      <c r="M975" s="1" t="s">
        <v>650</v>
      </c>
      <c r="N975" s="1" t="s">
        <v>79</v>
      </c>
      <c r="O975" s="1" t="s">
        <v>80</v>
      </c>
      <c r="P975" s="1" t="s">
        <v>43</v>
      </c>
      <c r="Q975" s="1" t="s">
        <v>43</v>
      </c>
      <c r="R975" s="3">
        <v>0</v>
      </c>
      <c r="S975" s="1" t="s">
        <v>44</v>
      </c>
      <c r="T975" s="1" t="s">
        <v>45</v>
      </c>
      <c r="U975" s="1" t="s">
        <v>1000</v>
      </c>
      <c r="V975" s="1" t="s">
        <v>46</v>
      </c>
      <c r="W975" s="1" t="s">
        <v>81</v>
      </c>
      <c r="X975" s="1" t="s">
        <v>1541</v>
      </c>
      <c r="Y975" s="1" t="s">
        <v>83</v>
      </c>
      <c r="Z975" s="1" t="s">
        <v>84</v>
      </c>
      <c r="AA975" s="1" t="s">
        <v>51</v>
      </c>
      <c r="AB975" s="1" t="s">
        <v>1541</v>
      </c>
      <c r="AC975" s="1" t="s">
        <v>37</v>
      </c>
    </row>
    <row r="976" spans="1:29" hidden="1" x14ac:dyDescent="0.25">
      <c r="A976" s="1" t="s">
        <v>33</v>
      </c>
      <c r="B976" s="1" t="s">
        <v>34</v>
      </c>
      <c r="C976" s="2">
        <v>45254</v>
      </c>
      <c r="D976" s="1" t="s">
        <v>35</v>
      </c>
      <c r="E976" s="1" t="s">
        <v>36</v>
      </c>
      <c r="F976" s="1" t="s">
        <v>37</v>
      </c>
      <c r="G976" s="1" t="s">
        <v>1543</v>
      </c>
      <c r="H976" s="1" t="s">
        <v>1544</v>
      </c>
      <c r="I976" s="3">
        <v>0</v>
      </c>
      <c r="J976" s="54">
        <v>38667</v>
      </c>
      <c r="K976" s="1" t="s">
        <v>40</v>
      </c>
      <c r="L976" s="1" t="s">
        <v>340</v>
      </c>
      <c r="M976" s="1" t="s">
        <v>341</v>
      </c>
      <c r="N976" s="1" t="s">
        <v>37</v>
      </c>
      <c r="O976" s="1" t="s">
        <v>43</v>
      </c>
      <c r="P976" s="1" t="s">
        <v>43</v>
      </c>
      <c r="Q976" s="1" t="s">
        <v>43</v>
      </c>
      <c r="R976" s="3">
        <v>0</v>
      </c>
      <c r="S976" s="1" t="s">
        <v>44</v>
      </c>
      <c r="T976" s="1" t="s">
        <v>45</v>
      </c>
      <c r="U976" s="1" t="s">
        <v>1543</v>
      </c>
      <c r="V976" s="1" t="s">
        <v>46</v>
      </c>
      <c r="W976" s="1" t="s">
        <v>47</v>
      </c>
      <c r="X976" s="1" t="s">
        <v>1545</v>
      </c>
      <c r="Y976" s="1" t="s">
        <v>49</v>
      </c>
      <c r="Z976" s="1" t="s">
        <v>50</v>
      </c>
      <c r="AA976" s="1" t="s">
        <v>51</v>
      </c>
      <c r="AB976" s="1" t="s">
        <v>1545</v>
      </c>
      <c r="AC976" s="1" t="s">
        <v>37</v>
      </c>
    </row>
    <row r="977" spans="1:29" hidden="1" x14ac:dyDescent="0.25">
      <c r="A977" s="1" t="s">
        <v>33</v>
      </c>
      <c r="B977" s="1" t="s">
        <v>34</v>
      </c>
      <c r="C977" s="2">
        <v>45254</v>
      </c>
      <c r="D977" s="1" t="s">
        <v>35</v>
      </c>
      <c r="E977" s="1" t="s">
        <v>36</v>
      </c>
      <c r="F977" s="1" t="s">
        <v>37</v>
      </c>
      <c r="G977" s="1" t="s">
        <v>1546</v>
      </c>
      <c r="H977" s="1" t="s">
        <v>1547</v>
      </c>
      <c r="I977" s="3">
        <v>0</v>
      </c>
      <c r="J977" s="54">
        <v>38667</v>
      </c>
      <c r="K977" s="1" t="s">
        <v>40</v>
      </c>
      <c r="L977" s="1" t="s">
        <v>340</v>
      </c>
      <c r="M977" s="1" t="s">
        <v>341</v>
      </c>
      <c r="N977" s="1" t="s">
        <v>37</v>
      </c>
      <c r="O977" s="1" t="s">
        <v>43</v>
      </c>
      <c r="P977" s="1" t="s">
        <v>43</v>
      </c>
      <c r="Q977" s="1" t="s">
        <v>43</v>
      </c>
      <c r="R977" s="3">
        <v>0</v>
      </c>
      <c r="S977" s="1" t="s">
        <v>44</v>
      </c>
      <c r="T977" s="1" t="s">
        <v>45</v>
      </c>
      <c r="U977" s="1" t="s">
        <v>1546</v>
      </c>
      <c r="V977" s="1" t="s">
        <v>46</v>
      </c>
      <c r="W977" s="1" t="s">
        <v>47</v>
      </c>
      <c r="X977" s="1" t="s">
        <v>1548</v>
      </c>
      <c r="Y977" s="1" t="s">
        <v>49</v>
      </c>
      <c r="Z977" s="1" t="s">
        <v>50</v>
      </c>
      <c r="AA977" s="1" t="s">
        <v>51</v>
      </c>
      <c r="AB977" s="1" t="s">
        <v>1548</v>
      </c>
      <c r="AC977" s="1" t="s">
        <v>37</v>
      </c>
    </row>
    <row r="978" spans="1:29" hidden="1" x14ac:dyDescent="0.25">
      <c r="A978" s="1" t="s">
        <v>33</v>
      </c>
      <c r="B978" s="1" t="s">
        <v>34</v>
      </c>
      <c r="C978" s="2">
        <v>45254</v>
      </c>
      <c r="D978" s="1" t="s">
        <v>35</v>
      </c>
      <c r="E978" s="1" t="s">
        <v>36</v>
      </c>
      <c r="F978" s="1" t="s">
        <v>37</v>
      </c>
      <c r="G978" s="1" t="s">
        <v>1549</v>
      </c>
      <c r="H978" s="1" t="s">
        <v>1550</v>
      </c>
      <c r="I978" s="3">
        <v>0</v>
      </c>
      <c r="J978" s="54">
        <v>193334</v>
      </c>
      <c r="K978" s="1" t="s">
        <v>40</v>
      </c>
      <c r="L978" s="1" t="s">
        <v>67</v>
      </c>
      <c r="M978" s="1" t="s">
        <v>68</v>
      </c>
      <c r="N978" s="1" t="s">
        <v>37</v>
      </c>
      <c r="O978" s="1" t="s">
        <v>43</v>
      </c>
      <c r="P978" s="1" t="s">
        <v>43</v>
      </c>
      <c r="Q978" s="1" t="s">
        <v>43</v>
      </c>
      <c r="R978" s="3">
        <v>0</v>
      </c>
      <c r="S978" s="1" t="s">
        <v>44</v>
      </c>
      <c r="T978" s="1" t="s">
        <v>45</v>
      </c>
      <c r="U978" s="1" t="s">
        <v>1549</v>
      </c>
      <c r="V978" s="1" t="s">
        <v>46</v>
      </c>
      <c r="W978" s="1" t="s">
        <v>47</v>
      </c>
      <c r="X978" s="1" t="s">
        <v>1551</v>
      </c>
      <c r="Y978" s="1" t="s">
        <v>49</v>
      </c>
      <c r="Z978" s="1" t="s">
        <v>50</v>
      </c>
      <c r="AA978" s="1" t="s">
        <v>51</v>
      </c>
      <c r="AB978" s="1" t="s">
        <v>1551</v>
      </c>
      <c r="AC978" s="1" t="s">
        <v>37</v>
      </c>
    </row>
    <row r="979" spans="1:29" hidden="1" x14ac:dyDescent="0.25">
      <c r="A979" s="1" t="s">
        <v>33</v>
      </c>
      <c r="B979" s="1" t="s">
        <v>34</v>
      </c>
      <c r="C979" s="2">
        <v>45257</v>
      </c>
      <c r="D979" s="1" t="s">
        <v>35</v>
      </c>
      <c r="E979" s="1" t="s">
        <v>36</v>
      </c>
      <c r="F979" s="1" t="s">
        <v>37</v>
      </c>
      <c r="G979" s="1" t="s">
        <v>1552</v>
      </c>
      <c r="H979" s="1" t="s">
        <v>1553</v>
      </c>
      <c r="I979" s="3">
        <v>0</v>
      </c>
      <c r="J979" s="54">
        <v>929998</v>
      </c>
      <c r="K979" s="1" t="s">
        <v>40</v>
      </c>
      <c r="L979" s="1" t="s">
        <v>444</v>
      </c>
      <c r="M979" s="1" t="s">
        <v>445</v>
      </c>
      <c r="N979" s="1" t="s">
        <v>37</v>
      </c>
      <c r="O979" s="1" t="s">
        <v>43</v>
      </c>
      <c r="P979" s="1" t="s">
        <v>43</v>
      </c>
      <c r="Q979" s="1" t="s">
        <v>43</v>
      </c>
      <c r="R979" s="3">
        <v>0</v>
      </c>
      <c r="S979" s="1" t="s">
        <v>44</v>
      </c>
      <c r="T979" s="1" t="s">
        <v>45</v>
      </c>
      <c r="U979" s="1" t="s">
        <v>1552</v>
      </c>
      <c r="V979" s="1" t="s">
        <v>46</v>
      </c>
      <c r="W979" s="1" t="s">
        <v>47</v>
      </c>
      <c r="X979" s="1" t="s">
        <v>1554</v>
      </c>
      <c r="Y979" s="1" t="s">
        <v>49</v>
      </c>
      <c r="Z979" s="1" t="s">
        <v>50</v>
      </c>
      <c r="AA979" s="1" t="s">
        <v>51</v>
      </c>
      <c r="AB979" s="1" t="s">
        <v>1554</v>
      </c>
      <c r="AC979" s="1" t="s">
        <v>37</v>
      </c>
    </row>
    <row r="980" spans="1:29" hidden="1" x14ac:dyDescent="0.25">
      <c r="A980" s="1" t="s">
        <v>33</v>
      </c>
      <c r="B980" s="1" t="s">
        <v>34</v>
      </c>
      <c r="C980" s="2">
        <v>45260</v>
      </c>
      <c r="D980" s="1" t="s">
        <v>73</v>
      </c>
      <c r="E980" s="1" t="s">
        <v>74</v>
      </c>
      <c r="F980" s="1" t="s">
        <v>37</v>
      </c>
      <c r="G980" s="1" t="s">
        <v>1003</v>
      </c>
      <c r="H980" s="1" t="s">
        <v>34</v>
      </c>
      <c r="I980" s="3">
        <v>44434</v>
      </c>
      <c r="J980" s="3">
        <v>0</v>
      </c>
      <c r="K980" s="1" t="s">
        <v>40</v>
      </c>
      <c r="L980" s="1" t="s">
        <v>656</v>
      </c>
      <c r="M980" s="1" t="s">
        <v>657</v>
      </c>
      <c r="N980" s="1" t="s">
        <v>89</v>
      </c>
      <c r="O980" s="1" t="s">
        <v>90</v>
      </c>
      <c r="P980" s="1" t="s">
        <v>43</v>
      </c>
      <c r="Q980" s="1" t="s">
        <v>43</v>
      </c>
      <c r="R980" s="3">
        <v>0</v>
      </c>
      <c r="S980" s="1" t="s">
        <v>44</v>
      </c>
      <c r="T980" s="1" t="s">
        <v>45</v>
      </c>
      <c r="U980" s="1" t="s">
        <v>1003</v>
      </c>
      <c r="V980" s="1" t="s">
        <v>46</v>
      </c>
      <c r="W980" s="1" t="s">
        <v>81</v>
      </c>
      <c r="X980" s="1" t="s">
        <v>1555</v>
      </c>
      <c r="Y980" s="1" t="s">
        <v>83</v>
      </c>
      <c r="Z980" s="1" t="s">
        <v>84</v>
      </c>
      <c r="AA980" s="1" t="s">
        <v>51</v>
      </c>
      <c r="AB980" s="1" t="s">
        <v>1555</v>
      </c>
      <c r="AC980" s="1" t="s">
        <v>37</v>
      </c>
    </row>
    <row r="981" spans="1:29" hidden="1" x14ac:dyDescent="0.25">
      <c r="A981" s="1" t="s">
        <v>33</v>
      </c>
      <c r="B981" s="1" t="s">
        <v>34</v>
      </c>
      <c r="C981" s="2">
        <v>45260</v>
      </c>
      <c r="D981" s="1" t="s">
        <v>73</v>
      </c>
      <c r="E981" s="1" t="s">
        <v>74</v>
      </c>
      <c r="F981" s="1" t="s">
        <v>37</v>
      </c>
      <c r="G981" s="1" t="s">
        <v>1003</v>
      </c>
      <c r="H981" s="1" t="s">
        <v>34</v>
      </c>
      <c r="I981" s="3">
        <v>825132</v>
      </c>
      <c r="J981" s="3">
        <v>0</v>
      </c>
      <c r="K981" s="1" t="s">
        <v>40</v>
      </c>
      <c r="L981" s="1" t="s">
        <v>1531</v>
      </c>
      <c r="M981" s="1" t="s">
        <v>711</v>
      </c>
      <c r="N981" s="1" t="s">
        <v>89</v>
      </c>
      <c r="O981" s="1" t="s">
        <v>90</v>
      </c>
      <c r="P981" s="1" t="s">
        <v>43</v>
      </c>
      <c r="Q981" s="1" t="s">
        <v>43</v>
      </c>
      <c r="R981" s="3">
        <v>0</v>
      </c>
      <c r="S981" s="1" t="s">
        <v>44</v>
      </c>
      <c r="T981" s="1" t="s">
        <v>45</v>
      </c>
      <c r="U981" s="1" t="s">
        <v>1003</v>
      </c>
      <c r="V981" s="1" t="s">
        <v>46</v>
      </c>
      <c r="W981" s="1" t="s">
        <v>81</v>
      </c>
      <c r="X981" s="1" t="s">
        <v>1555</v>
      </c>
      <c r="Y981" s="1" t="s">
        <v>83</v>
      </c>
      <c r="Z981" s="1" t="s">
        <v>84</v>
      </c>
      <c r="AA981" s="1" t="s">
        <v>51</v>
      </c>
      <c r="AB981" s="1" t="s">
        <v>1555</v>
      </c>
      <c r="AC981" s="1" t="s">
        <v>37</v>
      </c>
    </row>
    <row r="982" spans="1:29" hidden="1" x14ac:dyDescent="0.25">
      <c r="A982" s="1" t="s">
        <v>33</v>
      </c>
      <c r="B982" s="1" t="s">
        <v>34</v>
      </c>
      <c r="C982" s="2">
        <v>45260</v>
      </c>
      <c r="D982" s="1" t="s">
        <v>73</v>
      </c>
      <c r="E982" s="1" t="s">
        <v>74</v>
      </c>
      <c r="F982" s="1" t="s">
        <v>37</v>
      </c>
      <c r="G982" s="1" t="s">
        <v>1003</v>
      </c>
      <c r="H982" s="1" t="s">
        <v>34</v>
      </c>
      <c r="I982" s="3">
        <v>502667</v>
      </c>
      <c r="J982" s="3">
        <v>0</v>
      </c>
      <c r="K982" s="1" t="s">
        <v>40</v>
      </c>
      <c r="L982" s="1" t="s">
        <v>77</v>
      </c>
      <c r="M982" s="1" t="s">
        <v>78</v>
      </c>
      <c r="N982" s="1" t="s">
        <v>79</v>
      </c>
      <c r="O982" s="1" t="s">
        <v>80</v>
      </c>
      <c r="P982" s="1" t="s">
        <v>43</v>
      </c>
      <c r="Q982" s="1" t="s">
        <v>43</v>
      </c>
      <c r="R982" s="3">
        <v>0</v>
      </c>
      <c r="S982" s="1" t="s">
        <v>44</v>
      </c>
      <c r="T982" s="1" t="s">
        <v>45</v>
      </c>
      <c r="U982" s="1" t="s">
        <v>1003</v>
      </c>
      <c r="V982" s="1" t="s">
        <v>46</v>
      </c>
      <c r="W982" s="1" t="s">
        <v>81</v>
      </c>
      <c r="X982" s="1" t="s">
        <v>1555</v>
      </c>
      <c r="Y982" s="1" t="s">
        <v>83</v>
      </c>
      <c r="Z982" s="1" t="s">
        <v>84</v>
      </c>
      <c r="AA982" s="1" t="s">
        <v>51</v>
      </c>
      <c r="AB982" s="1" t="s">
        <v>1555</v>
      </c>
      <c r="AC982" s="1" t="s">
        <v>37</v>
      </c>
    </row>
    <row r="983" spans="1:29" hidden="1" x14ac:dyDescent="0.25">
      <c r="A983" s="1" t="s">
        <v>33</v>
      </c>
      <c r="B983" s="1" t="s">
        <v>34</v>
      </c>
      <c r="C983" s="2">
        <v>45260</v>
      </c>
      <c r="D983" s="1" t="s">
        <v>73</v>
      </c>
      <c r="E983" s="1" t="s">
        <v>74</v>
      </c>
      <c r="F983" s="1" t="s">
        <v>37</v>
      </c>
      <c r="G983" s="1" t="s">
        <v>1003</v>
      </c>
      <c r="H983" s="1" t="s">
        <v>34</v>
      </c>
      <c r="I983" s="3">
        <v>502667</v>
      </c>
      <c r="J983" s="3">
        <v>0</v>
      </c>
      <c r="K983" s="1" t="s">
        <v>40</v>
      </c>
      <c r="L983" s="1" t="s">
        <v>470</v>
      </c>
      <c r="M983" s="1" t="s">
        <v>471</v>
      </c>
      <c r="N983" s="1" t="s">
        <v>79</v>
      </c>
      <c r="O983" s="1" t="s">
        <v>80</v>
      </c>
      <c r="P983" s="1" t="s">
        <v>43</v>
      </c>
      <c r="Q983" s="1" t="s">
        <v>43</v>
      </c>
      <c r="R983" s="3">
        <v>0</v>
      </c>
      <c r="S983" s="1" t="s">
        <v>44</v>
      </c>
      <c r="T983" s="1" t="s">
        <v>45</v>
      </c>
      <c r="U983" s="1" t="s">
        <v>1003</v>
      </c>
      <c r="V983" s="1" t="s">
        <v>46</v>
      </c>
      <c r="W983" s="1" t="s">
        <v>81</v>
      </c>
      <c r="X983" s="1" t="s">
        <v>1555</v>
      </c>
      <c r="Y983" s="1" t="s">
        <v>83</v>
      </c>
      <c r="Z983" s="1" t="s">
        <v>84</v>
      </c>
      <c r="AA983" s="1" t="s">
        <v>51</v>
      </c>
      <c r="AB983" s="1" t="s">
        <v>1555</v>
      </c>
      <c r="AC983" s="1" t="s">
        <v>37</v>
      </c>
    </row>
    <row r="984" spans="1:29" hidden="1" x14ac:dyDescent="0.25">
      <c r="A984" s="1" t="s">
        <v>33</v>
      </c>
      <c r="B984" s="1" t="s">
        <v>34</v>
      </c>
      <c r="C984" s="2">
        <v>45260</v>
      </c>
      <c r="D984" s="1" t="s">
        <v>73</v>
      </c>
      <c r="E984" s="1" t="s">
        <v>74</v>
      </c>
      <c r="F984" s="1" t="s">
        <v>37</v>
      </c>
      <c r="G984" s="1" t="s">
        <v>1003</v>
      </c>
      <c r="H984" s="1" t="s">
        <v>34</v>
      </c>
      <c r="I984" s="3">
        <v>502667</v>
      </c>
      <c r="J984" s="3">
        <v>0</v>
      </c>
      <c r="K984" s="1" t="s">
        <v>40</v>
      </c>
      <c r="L984" s="1" t="s">
        <v>113</v>
      </c>
      <c r="M984" s="1" t="s">
        <v>114</v>
      </c>
      <c r="N984" s="1" t="s">
        <v>79</v>
      </c>
      <c r="O984" s="1" t="s">
        <v>80</v>
      </c>
      <c r="P984" s="1" t="s">
        <v>43</v>
      </c>
      <c r="Q984" s="1" t="s">
        <v>43</v>
      </c>
      <c r="R984" s="3">
        <v>0</v>
      </c>
      <c r="S984" s="1" t="s">
        <v>44</v>
      </c>
      <c r="T984" s="1" t="s">
        <v>45</v>
      </c>
      <c r="U984" s="1" t="s">
        <v>1003</v>
      </c>
      <c r="V984" s="1" t="s">
        <v>46</v>
      </c>
      <c r="W984" s="1" t="s">
        <v>81</v>
      </c>
      <c r="X984" s="1" t="s">
        <v>1555</v>
      </c>
      <c r="Y984" s="1" t="s">
        <v>83</v>
      </c>
      <c r="Z984" s="1" t="s">
        <v>84</v>
      </c>
      <c r="AA984" s="1" t="s">
        <v>51</v>
      </c>
      <c r="AB984" s="1" t="s">
        <v>1555</v>
      </c>
      <c r="AC984" s="1" t="s">
        <v>37</v>
      </c>
    </row>
    <row r="985" spans="1:29" hidden="1" x14ac:dyDescent="0.25">
      <c r="A985" s="1" t="s">
        <v>33</v>
      </c>
      <c r="B985" s="1" t="s">
        <v>34</v>
      </c>
      <c r="C985" s="2">
        <v>45260</v>
      </c>
      <c r="D985" s="1" t="s">
        <v>73</v>
      </c>
      <c r="E985" s="1" t="s">
        <v>74</v>
      </c>
      <c r="F985" s="1" t="s">
        <v>37</v>
      </c>
      <c r="G985" s="1" t="s">
        <v>1003</v>
      </c>
      <c r="H985" s="1" t="s">
        <v>34</v>
      </c>
      <c r="I985" s="3">
        <v>38667</v>
      </c>
      <c r="J985" s="3">
        <v>0</v>
      </c>
      <c r="K985" s="1" t="s">
        <v>40</v>
      </c>
      <c r="L985" s="1" t="s">
        <v>802</v>
      </c>
      <c r="M985" s="1" t="s">
        <v>803</v>
      </c>
      <c r="N985" s="1" t="s">
        <v>79</v>
      </c>
      <c r="O985" s="1" t="s">
        <v>80</v>
      </c>
      <c r="P985" s="1" t="s">
        <v>43</v>
      </c>
      <c r="Q985" s="1" t="s">
        <v>43</v>
      </c>
      <c r="R985" s="3">
        <v>0</v>
      </c>
      <c r="S985" s="1" t="s">
        <v>44</v>
      </c>
      <c r="T985" s="1" t="s">
        <v>45</v>
      </c>
      <c r="U985" s="1" t="s">
        <v>1003</v>
      </c>
      <c r="V985" s="1" t="s">
        <v>46</v>
      </c>
      <c r="W985" s="1" t="s">
        <v>81</v>
      </c>
      <c r="X985" s="1" t="s">
        <v>1555</v>
      </c>
      <c r="Y985" s="1" t="s">
        <v>83</v>
      </c>
      <c r="Z985" s="1" t="s">
        <v>84</v>
      </c>
      <c r="AA985" s="1" t="s">
        <v>51</v>
      </c>
      <c r="AB985" s="1" t="s">
        <v>1555</v>
      </c>
      <c r="AC985" s="1" t="s">
        <v>37</v>
      </c>
    </row>
    <row r="986" spans="1:29" hidden="1" x14ac:dyDescent="0.25">
      <c r="A986" s="1" t="s">
        <v>33</v>
      </c>
      <c r="B986" s="1" t="s">
        <v>34</v>
      </c>
      <c r="C986" s="2">
        <v>45260</v>
      </c>
      <c r="D986" s="1" t="s">
        <v>73</v>
      </c>
      <c r="E986" s="1" t="s">
        <v>74</v>
      </c>
      <c r="F986" s="1" t="s">
        <v>37</v>
      </c>
      <c r="G986" s="1" t="s">
        <v>1003</v>
      </c>
      <c r="H986" s="1" t="s">
        <v>34</v>
      </c>
      <c r="I986" s="3">
        <v>39394</v>
      </c>
      <c r="J986" s="3">
        <v>0</v>
      </c>
      <c r="K986" s="1" t="s">
        <v>40</v>
      </c>
      <c r="L986" s="1" t="s">
        <v>168</v>
      </c>
      <c r="M986" s="1" t="s">
        <v>169</v>
      </c>
      <c r="N986" s="1" t="s">
        <v>79</v>
      </c>
      <c r="O986" s="1" t="s">
        <v>80</v>
      </c>
      <c r="P986" s="1" t="s">
        <v>43</v>
      </c>
      <c r="Q986" s="1" t="s">
        <v>43</v>
      </c>
      <c r="R986" s="3">
        <v>0</v>
      </c>
      <c r="S986" s="1" t="s">
        <v>44</v>
      </c>
      <c r="T986" s="1" t="s">
        <v>45</v>
      </c>
      <c r="U986" s="1" t="s">
        <v>1003</v>
      </c>
      <c r="V986" s="1" t="s">
        <v>46</v>
      </c>
      <c r="W986" s="1" t="s">
        <v>81</v>
      </c>
      <c r="X986" s="1" t="s">
        <v>1555</v>
      </c>
      <c r="Y986" s="1" t="s">
        <v>83</v>
      </c>
      <c r="Z986" s="1" t="s">
        <v>84</v>
      </c>
      <c r="AA986" s="1" t="s">
        <v>51</v>
      </c>
      <c r="AB986" s="1" t="s">
        <v>1555</v>
      </c>
      <c r="AC986" s="1" t="s">
        <v>37</v>
      </c>
    </row>
    <row r="987" spans="1:29" hidden="1" x14ac:dyDescent="0.25">
      <c r="A987" s="1" t="s">
        <v>33</v>
      </c>
      <c r="B987" s="1" t="s">
        <v>34</v>
      </c>
      <c r="C987" s="2">
        <v>45260</v>
      </c>
      <c r="D987" s="1" t="s">
        <v>73</v>
      </c>
      <c r="E987" s="1" t="s">
        <v>74</v>
      </c>
      <c r="F987" s="1" t="s">
        <v>37</v>
      </c>
      <c r="G987" s="1" t="s">
        <v>1003</v>
      </c>
      <c r="H987" s="1" t="s">
        <v>34</v>
      </c>
      <c r="I987" s="3">
        <v>80728</v>
      </c>
      <c r="J987" s="3">
        <v>0</v>
      </c>
      <c r="K987" s="1" t="s">
        <v>40</v>
      </c>
      <c r="L987" s="1" t="s">
        <v>1360</v>
      </c>
      <c r="M987" s="1" t="s">
        <v>771</v>
      </c>
      <c r="N987" s="1" t="s">
        <v>79</v>
      </c>
      <c r="O987" s="1" t="s">
        <v>80</v>
      </c>
      <c r="P987" s="1" t="s">
        <v>43</v>
      </c>
      <c r="Q987" s="1" t="s">
        <v>43</v>
      </c>
      <c r="R987" s="3">
        <v>0</v>
      </c>
      <c r="S987" s="1" t="s">
        <v>44</v>
      </c>
      <c r="T987" s="1" t="s">
        <v>45</v>
      </c>
      <c r="U987" s="1" t="s">
        <v>1003</v>
      </c>
      <c r="V987" s="1" t="s">
        <v>46</v>
      </c>
      <c r="W987" s="1" t="s">
        <v>81</v>
      </c>
      <c r="X987" s="1" t="s">
        <v>1555</v>
      </c>
      <c r="Y987" s="1" t="s">
        <v>83</v>
      </c>
      <c r="Z987" s="1" t="s">
        <v>84</v>
      </c>
      <c r="AA987" s="1" t="s">
        <v>51</v>
      </c>
      <c r="AB987" s="1" t="s">
        <v>1555</v>
      </c>
      <c r="AC987" s="1" t="s">
        <v>37</v>
      </c>
    </row>
    <row r="988" spans="1:29" hidden="1" x14ac:dyDescent="0.25">
      <c r="A988" s="1" t="s">
        <v>33</v>
      </c>
      <c r="B988" s="1" t="s">
        <v>34</v>
      </c>
      <c r="C988" s="2">
        <v>45260</v>
      </c>
      <c r="D988" s="1" t="s">
        <v>73</v>
      </c>
      <c r="E988" s="1" t="s">
        <v>74</v>
      </c>
      <c r="F988" s="1" t="s">
        <v>37</v>
      </c>
      <c r="G988" s="1" t="s">
        <v>1003</v>
      </c>
      <c r="H988" s="1" t="s">
        <v>34</v>
      </c>
      <c r="I988" s="3">
        <v>232000</v>
      </c>
      <c r="J988" s="3">
        <v>0</v>
      </c>
      <c r="K988" s="1" t="s">
        <v>40</v>
      </c>
      <c r="L988" s="1" t="s">
        <v>117</v>
      </c>
      <c r="M988" s="1" t="s">
        <v>118</v>
      </c>
      <c r="N988" s="1" t="s">
        <v>79</v>
      </c>
      <c r="O988" s="1" t="s">
        <v>80</v>
      </c>
      <c r="P988" s="1" t="s">
        <v>43</v>
      </c>
      <c r="Q988" s="1" t="s">
        <v>43</v>
      </c>
      <c r="R988" s="3">
        <v>0</v>
      </c>
      <c r="S988" s="1" t="s">
        <v>44</v>
      </c>
      <c r="T988" s="1" t="s">
        <v>45</v>
      </c>
      <c r="U988" s="1" t="s">
        <v>1003</v>
      </c>
      <c r="V988" s="1" t="s">
        <v>46</v>
      </c>
      <c r="W988" s="1" t="s">
        <v>81</v>
      </c>
      <c r="X988" s="1" t="s">
        <v>1555</v>
      </c>
      <c r="Y988" s="1" t="s">
        <v>83</v>
      </c>
      <c r="Z988" s="1" t="s">
        <v>84</v>
      </c>
      <c r="AA988" s="1" t="s">
        <v>51</v>
      </c>
      <c r="AB988" s="1" t="s">
        <v>1555</v>
      </c>
      <c r="AC988" s="1" t="s">
        <v>37</v>
      </c>
    </row>
    <row r="989" spans="1:29" hidden="1" x14ac:dyDescent="0.25">
      <c r="A989" s="1" t="s">
        <v>33</v>
      </c>
      <c r="B989" s="1" t="s">
        <v>34</v>
      </c>
      <c r="C989" s="2">
        <v>45260</v>
      </c>
      <c r="D989" s="1" t="s">
        <v>73</v>
      </c>
      <c r="E989" s="1" t="s">
        <v>74</v>
      </c>
      <c r="F989" s="1" t="s">
        <v>37</v>
      </c>
      <c r="G989" s="1" t="s">
        <v>1003</v>
      </c>
      <c r="H989" s="1" t="s">
        <v>34</v>
      </c>
      <c r="I989" s="3">
        <v>39588</v>
      </c>
      <c r="J989" s="3">
        <v>0</v>
      </c>
      <c r="K989" s="1" t="s">
        <v>40</v>
      </c>
      <c r="L989" s="1" t="s">
        <v>629</v>
      </c>
      <c r="M989" s="1" t="s">
        <v>630</v>
      </c>
      <c r="N989" s="1" t="s">
        <v>79</v>
      </c>
      <c r="O989" s="1" t="s">
        <v>80</v>
      </c>
      <c r="P989" s="1" t="s">
        <v>43</v>
      </c>
      <c r="Q989" s="1" t="s">
        <v>43</v>
      </c>
      <c r="R989" s="3">
        <v>0</v>
      </c>
      <c r="S989" s="1" t="s">
        <v>44</v>
      </c>
      <c r="T989" s="1" t="s">
        <v>45</v>
      </c>
      <c r="U989" s="1" t="s">
        <v>1003</v>
      </c>
      <c r="V989" s="1" t="s">
        <v>46</v>
      </c>
      <c r="W989" s="1" t="s">
        <v>81</v>
      </c>
      <c r="X989" s="1" t="s">
        <v>1555</v>
      </c>
      <c r="Y989" s="1" t="s">
        <v>83</v>
      </c>
      <c r="Z989" s="1" t="s">
        <v>84</v>
      </c>
      <c r="AA989" s="1" t="s">
        <v>51</v>
      </c>
      <c r="AB989" s="1" t="s">
        <v>1555</v>
      </c>
      <c r="AC989" s="1" t="s">
        <v>37</v>
      </c>
    </row>
    <row r="990" spans="1:29" hidden="1" x14ac:dyDescent="0.25">
      <c r="A990" s="1" t="s">
        <v>33</v>
      </c>
      <c r="B990" s="1" t="s">
        <v>34</v>
      </c>
      <c r="C990" s="2">
        <v>45260</v>
      </c>
      <c r="D990" s="1" t="s">
        <v>73</v>
      </c>
      <c r="E990" s="1" t="s">
        <v>74</v>
      </c>
      <c r="F990" s="1" t="s">
        <v>37</v>
      </c>
      <c r="G990" s="1" t="s">
        <v>1003</v>
      </c>
      <c r="H990" s="1" t="s">
        <v>34</v>
      </c>
      <c r="I990" s="3">
        <v>502667</v>
      </c>
      <c r="J990" s="3">
        <v>0</v>
      </c>
      <c r="K990" s="1" t="s">
        <v>40</v>
      </c>
      <c r="L990" s="1" t="s">
        <v>1542</v>
      </c>
      <c r="M990" s="1" t="s">
        <v>638</v>
      </c>
      <c r="N990" s="1" t="s">
        <v>79</v>
      </c>
      <c r="O990" s="1" t="s">
        <v>80</v>
      </c>
      <c r="P990" s="1" t="s">
        <v>43</v>
      </c>
      <c r="Q990" s="1" t="s">
        <v>43</v>
      </c>
      <c r="R990" s="3">
        <v>0</v>
      </c>
      <c r="S990" s="1" t="s">
        <v>44</v>
      </c>
      <c r="T990" s="1" t="s">
        <v>45</v>
      </c>
      <c r="U990" s="1" t="s">
        <v>1003</v>
      </c>
      <c r="V990" s="1" t="s">
        <v>46</v>
      </c>
      <c r="W990" s="1" t="s">
        <v>81</v>
      </c>
      <c r="X990" s="1" t="s">
        <v>1555</v>
      </c>
      <c r="Y990" s="1" t="s">
        <v>83</v>
      </c>
      <c r="Z990" s="1" t="s">
        <v>84</v>
      </c>
      <c r="AA990" s="1" t="s">
        <v>51</v>
      </c>
      <c r="AB990" s="1" t="s">
        <v>1555</v>
      </c>
      <c r="AC990" s="1" t="s">
        <v>37</v>
      </c>
    </row>
    <row r="991" spans="1:29" hidden="1" x14ac:dyDescent="0.25">
      <c r="A991" s="1" t="s">
        <v>33</v>
      </c>
      <c r="B991" s="1" t="s">
        <v>34</v>
      </c>
      <c r="C991" s="2">
        <v>45260</v>
      </c>
      <c r="D991" s="1" t="s">
        <v>73</v>
      </c>
      <c r="E991" s="1" t="s">
        <v>74</v>
      </c>
      <c r="F991" s="1" t="s">
        <v>37</v>
      </c>
      <c r="G991" s="1" t="s">
        <v>1003</v>
      </c>
      <c r="H991" s="1" t="s">
        <v>34</v>
      </c>
      <c r="I991" s="3">
        <v>580000</v>
      </c>
      <c r="J991" s="3">
        <v>0</v>
      </c>
      <c r="K991" s="1" t="s">
        <v>40</v>
      </c>
      <c r="L991" s="1" t="s">
        <v>669</v>
      </c>
      <c r="M991" s="1" t="s">
        <v>670</v>
      </c>
      <c r="N991" s="1" t="s">
        <v>79</v>
      </c>
      <c r="O991" s="1" t="s">
        <v>80</v>
      </c>
      <c r="P991" s="1" t="s">
        <v>43</v>
      </c>
      <c r="Q991" s="1" t="s">
        <v>43</v>
      </c>
      <c r="R991" s="3">
        <v>0</v>
      </c>
      <c r="S991" s="1" t="s">
        <v>44</v>
      </c>
      <c r="T991" s="1" t="s">
        <v>45</v>
      </c>
      <c r="U991" s="1" t="s">
        <v>1003</v>
      </c>
      <c r="V991" s="1" t="s">
        <v>46</v>
      </c>
      <c r="W991" s="1" t="s">
        <v>81</v>
      </c>
      <c r="X991" s="1" t="s">
        <v>1555</v>
      </c>
      <c r="Y991" s="1" t="s">
        <v>83</v>
      </c>
      <c r="Z991" s="1" t="s">
        <v>84</v>
      </c>
      <c r="AA991" s="1" t="s">
        <v>51</v>
      </c>
      <c r="AB991" s="1" t="s">
        <v>1555</v>
      </c>
      <c r="AC991" s="1" t="s">
        <v>37</v>
      </c>
    </row>
    <row r="992" spans="1:29" hidden="1" x14ac:dyDescent="0.25">
      <c r="A992" s="1" t="s">
        <v>33</v>
      </c>
      <c r="B992" s="1" t="s">
        <v>34</v>
      </c>
      <c r="C992" s="2">
        <v>45260</v>
      </c>
      <c r="D992" s="1" t="s">
        <v>73</v>
      </c>
      <c r="E992" s="1" t="s">
        <v>74</v>
      </c>
      <c r="F992" s="1" t="s">
        <v>37</v>
      </c>
      <c r="G992" s="1" t="s">
        <v>1003</v>
      </c>
      <c r="H992" s="1" t="s">
        <v>34</v>
      </c>
      <c r="I992" s="3">
        <v>116000</v>
      </c>
      <c r="J992" s="3">
        <v>0</v>
      </c>
      <c r="K992" s="1" t="s">
        <v>40</v>
      </c>
      <c r="L992" s="1" t="s">
        <v>127</v>
      </c>
      <c r="M992" s="1" t="s">
        <v>128</v>
      </c>
      <c r="N992" s="1" t="s">
        <v>79</v>
      </c>
      <c r="O992" s="1" t="s">
        <v>80</v>
      </c>
      <c r="P992" s="1" t="s">
        <v>43</v>
      </c>
      <c r="Q992" s="1" t="s">
        <v>43</v>
      </c>
      <c r="R992" s="3">
        <v>0</v>
      </c>
      <c r="S992" s="1" t="s">
        <v>44</v>
      </c>
      <c r="T992" s="1" t="s">
        <v>45</v>
      </c>
      <c r="U992" s="1" t="s">
        <v>1003</v>
      </c>
      <c r="V992" s="1" t="s">
        <v>46</v>
      </c>
      <c r="W992" s="1" t="s">
        <v>81</v>
      </c>
      <c r="X992" s="1" t="s">
        <v>1555</v>
      </c>
      <c r="Y992" s="1" t="s">
        <v>83</v>
      </c>
      <c r="Z992" s="1" t="s">
        <v>84</v>
      </c>
      <c r="AA992" s="1" t="s">
        <v>51</v>
      </c>
      <c r="AB992" s="1" t="s">
        <v>1555</v>
      </c>
      <c r="AC992" s="1" t="s">
        <v>37</v>
      </c>
    </row>
    <row r="993" spans="1:29" hidden="1" x14ac:dyDescent="0.25">
      <c r="A993" s="1" t="s">
        <v>33</v>
      </c>
      <c r="B993" s="1" t="s">
        <v>34</v>
      </c>
      <c r="C993" s="2">
        <v>45260</v>
      </c>
      <c r="D993" s="1" t="s">
        <v>73</v>
      </c>
      <c r="E993" s="1" t="s">
        <v>74</v>
      </c>
      <c r="F993" s="1" t="s">
        <v>37</v>
      </c>
      <c r="G993" s="1" t="s">
        <v>1003</v>
      </c>
      <c r="H993" s="1" t="s">
        <v>34</v>
      </c>
      <c r="I993" s="3">
        <v>599448</v>
      </c>
      <c r="J993" s="3">
        <v>0</v>
      </c>
      <c r="K993" s="1" t="s">
        <v>40</v>
      </c>
      <c r="L993" s="1" t="s">
        <v>1556</v>
      </c>
      <c r="M993" s="1" t="s">
        <v>1557</v>
      </c>
      <c r="N993" s="1" t="s">
        <v>89</v>
      </c>
      <c r="O993" s="1" t="s">
        <v>90</v>
      </c>
      <c r="P993" s="1" t="s">
        <v>43</v>
      </c>
      <c r="Q993" s="1" t="s">
        <v>43</v>
      </c>
      <c r="R993" s="3">
        <v>0</v>
      </c>
      <c r="S993" s="1" t="s">
        <v>44</v>
      </c>
      <c r="T993" s="1" t="s">
        <v>45</v>
      </c>
      <c r="U993" s="1" t="s">
        <v>1003</v>
      </c>
      <c r="V993" s="1" t="s">
        <v>46</v>
      </c>
      <c r="W993" s="1" t="s">
        <v>81</v>
      </c>
      <c r="X993" s="1" t="s">
        <v>1555</v>
      </c>
      <c r="Y993" s="1" t="s">
        <v>83</v>
      </c>
      <c r="Z993" s="1" t="s">
        <v>84</v>
      </c>
      <c r="AA993" s="1" t="s">
        <v>51</v>
      </c>
      <c r="AB993" s="1" t="s">
        <v>1555</v>
      </c>
      <c r="AC993" s="1" t="s">
        <v>37</v>
      </c>
    </row>
    <row r="994" spans="1:29" hidden="1" x14ac:dyDescent="0.25">
      <c r="A994" s="1" t="s">
        <v>33</v>
      </c>
      <c r="B994" s="1" t="s">
        <v>34</v>
      </c>
      <c r="C994" s="2">
        <v>45260</v>
      </c>
      <c r="D994" s="1" t="s">
        <v>73</v>
      </c>
      <c r="E994" s="1" t="s">
        <v>74</v>
      </c>
      <c r="F994" s="1" t="s">
        <v>37</v>
      </c>
      <c r="G994" s="1" t="s">
        <v>1003</v>
      </c>
      <c r="H994" s="1" t="s">
        <v>34</v>
      </c>
      <c r="I994" s="3">
        <v>0</v>
      </c>
      <c r="J994" s="3">
        <v>599448</v>
      </c>
      <c r="K994" s="1" t="s">
        <v>40</v>
      </c>
      <c r="L994" s="1" t="s">
        <v>1556</v>
      </c>
      <c r="M994" s="1" t="s">
        <v>1557</v>
      </c>
      <c r="N994" s="1" t="s">
        <v>89</v>
      </c>
      <c r="O994" s="1" t="s">
        <v>90</v>
      </c>
      <c r="P994" s="1" t="s">
        <v>43</v>
      </c>
      <c r="Q994" s="1" t="s">
        <v>43</v>
      </c>
      <c r="R994" s="3">
        <v>0</v>
      </c>
      <c r="S994" s="1" t="s">
        <v>44</v>
      </c>
      <c r="T994" s="1" t="s">
        <v>45</v>
      </c>
      <c r="U994" s="1" t="s">
        <v>1003</v>
      </c>
      <c r="V994" s="1" t="s">
        <v>46</v>
      </c>
      <c r="W994" s="1" t="s">
        <v>81</v>
      </c>
      <c r="X994" s="1" t="s">
        <v>1555</v>
      </c>
      <c r="Y994" s="1" t="s">
        <v>83</v>
      </c>
      <c r="Z994" s="1" t="s">
        <v>84</v>
      </c>
      <c r="AA994" s="1" t="s">
        <v>51</v>
      </c>
      <c r="AB994" s="1" t="s">
        <v>1555</v>
      </c>
      <c r="AC994" s="1" t="s">
        <v>37</v>
      </c>
    </row>
    <row r="995" spans="1:29" hidden="1" x14ac:dyDescent="0.25">
      <c r="A995" s="1" t="s">
        <v>33</v>
      </c>
      <c r="B995" s="1" t="s">
        <v>34</v>
      </c>
      <c r="C995" s="2">
        <v>45260</v>
      </c>
      <c r="D995" s="1" t="s">
        <v>73</v>
      </c>
      <c r="E995" s="1" t="s">
        <v>74</v>
      </c>
      <c r="F995" s="1" t="s">
        <v>37</v>
      </c>
      <c r="G995" s="1" t="s">
        <v>1003</v>
      </c>
      <c r="H995" s="1" t="s">
        <v>34</v>
      </c>
      <c r="I995" s="3">
        <v>38667</v>
      </c>
      <c r="J995" s="3">
        <v>0</v>
      </c>
      <c r="K995" s="1" t="s">
        <v>40</v>
      </c>
      <c r="L995" s="1" t="s">
        <v>1491</v>
      </c>
      <c r="M995" s="1" t="s">
        <v>634</v>
      </c>
      <c r="N995" s="1" t="s">
        <v>89</v>
      </c>
      <c r="O995" s="1" t="s">
        <v>90</v>
      </c>
      <c r="P995" s="1" t="s">
        <v>43</v>
      </c>
      <c r="Q995" s="1" t="s">
        <v>43</v>
      </c>
      <c r="R995" s="3">
        <v>0</v>
      </c>
      <c r="S995" s="1" t="s">
        <v>44</v>
      </c>
      <c r="T995" s="1" t="s">
        <v>45</v>
      </c>
      <c r="U995" s="1" t="s">
        <v>1003</v>
      </c>
      <c r="V995" s="1" t="s">
        <v>46</v>
      </c>
      <c r="W995" s="1" t="s">
        <v>81</v>
      </c>
      <c r="X995" s="1" t="s">
        <v>1555</v>
      </c>
      <c r="Y995" s="1" t="s">
        <v>83</v>
      </c>
      <c r="Z995" s="1" t="s">
        <v>84</v>
      </c>
      <c r="AA995" s="1" t="s">
        <v>51</v>
      </c>
      <c r="AB995" s="1" t="s">
        <v>1555</v>
      </c>
      <c r="AC995" s="1" t="s">
        <v>37</v>
      </c>
    </row>
    <row r="996" spans="1:29" hidden="1" x14ac:dyDescent="0.25">
      <c r="A996" s="1" t="s">
        <v>33</v>
      </c>
      <c r="B996" s="1" t="s">
        <v>34</v>
      </c>
      <c r="C996" s="2">
        <v>45260</v>
      </c>
      <c r="D996" s="1" t="s">
        <v>73</v>
      </c>
      <c r="E996" s="1" t="s">
        <v>74</v>
      </c>
      <c r="F996" s="1" t="s">
        <v>37</v>
      </c>
      <c r="G996" s="1" t="s">
        <v>1003</v>
      </c>
      <c r="H996" s="1" t="s">
        <v>34</v>
      </c>
      <c r="I996" s="3">
        <v>38667</v>
      </c>
      <c r="J996" s="3">
        <v>0</v>
      </c>
      <c r="K996" s="1" t="s">
        <v>40</v>
      </c>
      <c r="L996" s="1" t="s">
        <v>767</v>
      </c>
      <c r="M996" s="1" t="s">
        <v>768</v>
      </c>
      <c r="N996" s="1" t="s">
        <v>295</v>
      </c>
      <c r="O996" s="1" t="s">
        <v>296</v>
      </c>
      <c r="P996" s="1" t="s">
        <v>43</v>
      </c>
      <c r="Q996" s="1" t="s">
        <v>43</v>
      </c>
      <c r="R996" s="3">
        <v>0</v>
      </c>
      <c r="S996" s="1" t="s">
        <v>44</v>
      </c>
      <c r="T996" s="1" t="s">
        <v>45</v>
      </c>
      <c r="U996" s="1" t="s">
        <v>1003</v>
      </c>
      <c r="V996" s="1" t="s">
        <v>46</v>
      </c>
      <c r="W996" s="1" t="s">
        <v>81</v>
      </c>
      <c r="X996" s="1" t="s">
        <v>1555</v>
      </c>
      <c r="Y996" s="1" t="s">
        <v>83</v>
      </c>
      <c r="Z996" s="1" t="s">
        <v>84</v>
      </c>
      <c r="AA996" s="1" t="s">
        <v>51</v>
      </c>
      <c r="AB996" s="1" t="s">
        <v>1555</v>
      </c>
      <c r="AC996" s="1" t="s">
        <v>37</v>
      </c>
    </row>
    <row r="997" spans="1:29" hidden="1" x14ac:dyDescent="0.25">
      <c r="A997" s="1" t="s">
        <v>33</v>
      </c>
      <c r="B997" s="1" t="s">
        <v>34</v>
      </c>
      <c r="C997" s="2">
        <v>45260</v>
      </c>
      <c r="D997" s="1" t="s">
        <v>73</v>
      </c>
      <c r="E997" s="1" t="s">
        <v>74</v>
      </c>
      <c r="F997" s="1" t="s">
        <v>37</v>
      </c>
      <c r="G997" s="1" t="s">
        <v>1003</v>
      </c>
      <c r="H997" s="1" t="s">
        <v>34</v>
      </c>
      <c r="I997" s="3">
        <v>502667</v>
      </c>
      <c r="J997" s="3">
        <v>0</v>
      </c>
      <c r="K997" s="1" t="s">
        <v>40</v>
      </c>
      <c r="L997" s="1" t="s">
        <v>77</v>
      </c>
      <c r="M997" s="1" t="s">
        <v>78</v>
      </c>
      <c r="N997" s="1" t="s">
        <v>79</v>
      </c>
      <c r="O997" s="1" t="s">
        <v>80</v>
      </c>
      <c r="P997" s="1" t="s">
        <v>43</v>
      </c>
      <c r="Q997" s="1" t="s">
        <v>43</v>
      </c>
      <c r="R997" s="3">
        <v>0</v>
      </c>
      <c r="S997" s="1" t="s">
        <v>44</v>
      </c>
      <c r="T997" s="1" t="s">
        <v>45</v>
      </c>
      <c r="U997" s="1" t="s">
        <v>1003</v>
      </c>
      <c r="V997" s="1" t="s">
        <v>46</v>
      </c>
      <c r="W997" s="1" t="s">
        <v>81</v>
      </c>
      <c r="X997" s="1" t="s">
        <v>1555</v>
      </c>
      <c r="Y997" s="1" t="s">
        <v>83</v>
      </c>
      <c r="Z997" s="1" t="s">
        <v>84</v>
      </c>
      <c r="AA997" s="1" t="s">
        <v>51</v>
      </c>
      <c r="AB997" s="1" t="s">
        <v>1555</v>
      </c>
      <c r="AC997" s="1" t="s">
        <v>37</v>
      </c>
    </row>
    <row r="998" spans="1:29" hidden="1" x14ac:dyDescent="0.25">
      <c r="A998" s="1" t="s">
        <v>33</v>
      </c>
      <c r="B998" s="1" t="s">
        <v>34</v>
      </c>
      <c r="C998" s="2">
        <v>45260</v>
      </c>
      <c r="D998" s="1" t="s">
        <v>73</v>
      </c>
      <c r="E998" s="1" t="s">
        <v>74</v>
      </c>
      <c r="F998" s="1" t="s">
        <v>37</v>
      </c>
      <c r="G998" s="1" t="s">
        <v>1003</v>
      </c>
      <c r="H998" s="1" t="s">
        <v>34</v>
      </c>
      <c r="I998" s="3">
        <v>543622</v>
      </c>
      <c r="J998" s="3">
        <v>0</v>
      </c>
      <c r="K998" s="1" t="s">
        <v>40</v>
      </c>
      <c r="L998" s="1" t="s">
        <v>1433</v>
      </c>
      <c r="M998" s="1" t="s">
        <v>806</v>
      </c>
      <c r="N998" s="1" t="s">
        <v>79</v>
      </c>
      <c r="O998" s="1" t="s">
        <v>80</v>
      </c>
      <c r="P998" s="1" t="s">
        <v>43</v>
      </c>
      <c r="Q998" s="1" t="s">
        <v>43</v>
      </c>
      <c r="R998" s="3">
        <v>0</v>
      </c>
      <c r="S998" s="1" t="s">
        <v>44</v>
      </c>
      <c r="T998" s="1" t="s">
        <v>45</v>
      </c>
      <c r="U998" s="1" t="s">
        <v>1003</v>
      </c>
      <c r="V998" s="1" t="s">
        <v>46</v>
      </c>
      <c r="W998" s="1" t="s">
        <v>81</v>
      </c>
      <c r="X998" s="1" t="s">
        <v>1555</v>
      </c>
      <c r="Y998" s="1" t="s">
        <v>83</v>
      </c>
      <c r="Z998" s="1" t="s">
        <v>84</v>
      </c>
      <c r="AA998" s="1" t="s">
        <v>51</v>
      </c>
      <c r="AB998" s="1" t="s">
        <v>1555</v>
      </c>
      <c r="AC998" s="1" t="s">
        <v>37</v>
      </c>
    </row>
    <row r="999" spans="1:29" hidden="1" x14ac:dyDescent="0.25">
      <c r="A999" s="1" t="s">
        <v>33</v>
      </c>
      <c r="B999" s="1" t="s">
        <v>34</v>
      </c>
      <c r="C999" s="2">
        <v>45260</v>
      </c>
      <c r="D999" s="1" t="s">
        <v>73</v>
      </c>
      <c r="E999" s="1" t="s">
        <v>74</v>
      </c>
      <c r="F999" s="1" t="s">
        <v>37</v>
      </c>
      <c r="G999" s="1" t="s">
        <v>1003</v>
      </c>
      <c r="H999" s="1" t="s">
        <v>34</v>
      </c>
      <c r="I999" s="3">
        <v>580000</v>
      </c>
      <c r="J999" s="3">
        <v>0</v>
      </c>
      <c r="K999" s="1" t="s">
        <v>40</v>
      </c>
      <c r="L999" s="1" t="s">
        <v>470</v>
      </c>
      <c r="M999" s="1" t="s">
        <v>471</v>
      </c>
      <c r="N999" s="1" t="s">
        <v>79</v>
      </c>
      <c r="O999" s="1" t="s">
        <v>80</v>
      </c>
      <c r="P999" s="1" t="s">
        <v>43</v>
      </c>
      <c r="Q999" s="1" t="s">
        <v>43</v>
      </c>
      <c r="R999" s="3">
        <v>0</v>
      </c>
      <c r="S999" s="1" t="s">
        <v>44</v>
      </c>
      <c r="T999" s="1" t="s">
        <v>45</v>
      </c>
      <c r="U999" s="1" t="s">
        <v>1003</v>
      </c>
      <c r="V999" s="1" t="s">
        <v>46</v>
      </c>
      <c r="W999" s="1" t="s">
        <v>81</v>
      </c>
      <c r="X999" s="1" t="s">
        <v>1555</v>
      </c>
      <c r="Y999" s="1" t="s">
        <v>83</v>
      </c>
      <c r="Z999" s="1" t="s">
        <v>84</v>
      </c>
      <c r="AA999" s="1" t="s">
        <v>51</v>
      </c>
      <c r="AB999" s="1" t="s">
        <v>1555</v>
      </c>
      <c r="AC999" s="1" t="s">
        <v>37</v>
      </c>
    </row>
    <row r="1000" spans="1:29" hidden="1" x14ac:dyDescent="0.25">
      <c r="A1000" s="1" t="s">
        <v>33</v>
      </c>
      <c r="B1000" s="1" t="s">
        <v>34</v>
      </c>
      <c r="C1000" s="2">
        <v>45260</v>
      </c>
      <c r="D1000" s="1" t="s">
        <v>73</v>
      </c>
      <c r="E1000" s="1" t="s">
        <v>74</v>
      </c>
      <c r="F1000" s="1" t="s">
        <v>37</v>
      </c>
      <c r="G1000" s="1" t="s">
        <v>1003</v>
      </c>
      <c r="H1000" s="1" t="s">
        <v>34</v>
      </c>
      <c r="I1000" s="3">
        <v>77334</v>
      </c>
      <c r="J1000" s="3">
        <v>0</v>
      </c>
      <c r="K1000" s="1" t="s">
        <v>40</v>
      </c>
      <c r="L1000" s="1" t="s">
        <v>731</v>
      </c>
      <c r="M1000" s="1" t="s">
        <v>732</v>
      </c>
      <c r="N1000" s="1" t="s">
        <v>79</v>
      </c>
      <c r="O1000" s="1" t="s">
        <v>80</v>
      </c>
      <c r="P1000" s="1" t="s">
        <v>43</v>
      </c>
      <c r="Q1000" s="1" t="s">
        <v>43</v>
      </c>
      <c r="R1000" s="3">
        <v>0</v>
      </c>
      <c r="S1000" s="1" t="s">
        <v>44</v>
      </c>
      <c r="T1000" s="1" t="s">
        <v>45</v>
      </c>
      <c r="U1000" s="1" t="s">
        <v>1003</v>
      </c>
      <c r="V1000" s="1" t="s">
        <v>46</v>
      </c>
      <c r="W1000" s="1" t="s">
        <v>81</v>
      </c>
      <c r="X1000" s="1" t="s">
        <v>1555</v>
      </c>
      <c r="Y1000" s="1" t="s">
        <v>83</v>
      </c>
      <c r="Z1000" s="1" t="s">
        <v>84</v>
      </c>
      <c r="AA1000" s="1" t="s">
        <v>51</v>
      </c>
      <c r="AB1000" s="1" t="s">
        <v>1555</v>
      </c>
      <c r="AC1000" s="1" t="s">
        <v>37</v>
      </c>
    </row>
    <row r="1001" spans="1:29" hidden="1" x14ac:dyDescent="0.25">
      <c r="A1001" s="1" t="s">
        <v>33</v>
      </c>
      <c r="B1001" s="1" t="s">
        <v>34</v>
      </c>
      <c r="C1001" s="2">
        <v>45260</v>
      </c>
      <c r="D1001" s="1" t="s">
        <v>73</v>
      </c>
      <c r="E1001" s="1" t="s">
        <v>74</v>
      </c>
      <c r="F1001" s="1" t="s">
        <v>37</v>
      </c>
      <c r="G1001" s="1" t="s">
        <v>1003</v>
      </c>
      <c r="H1001" s="1" t="s">
        <v>34</v>
      </c>
      <c r="I1001" s="3">
        <v>580000</v>
      </c>
      <c r="J1001" s="3">
        <v>0</v>
      </c>
      <c r="K1001" s="1" t="s">
        <v>40</v>
      </c>
      <c r="L1001" s="1" t="s">
        <v>113</v>
      </c>
      <c r="M1001" s="1" t="s">
        <v>114</v>
      </c>
      <c r="N1001" s="1" t="s">
        <v>79</v>
      </c>
      <c r="O1001" s="1" t="s">
        <v>80</v>
      </c>
      <c r="P1001" s="1" t="s">
        <v>43</v>
      </c>
      <c r="Q1001" s="1" t="s">
        <v>43</v>
      </c>
      <c r="R1001" s="3">
        <v>0</v>
      </c>
      <c r="S1001" s="1" t="s">
        <v>44</v>
      </c>
      <c r="T1001" s="1" t="s">
        <v>45</v>
      </c>
      <c r="U1001" s="1" t="s">
        <v>1003</v>
      </c>
      <c r="V1001" s="1" t="s">
        <v>46</v>
      </c>
      <c r="W1001" s="1" t="s">
        <v>81</v>
      </c>
      <c r="X1001" s="1" t="s">
        <v>1555</v>
      </c>
      <c r="Y1001" s="1" t="s">
        <v>83</v>
      </c>
      <c r="Z1001" s="1" t="s">
        <v>84</v>
      </c>
      <c r="AA1001" s="1" t="s">
        <v>51</v>
      </c>
      <c r="AB1001" s="1" t="s">
        <v>1555</v>
      </c>
      <c r="AC1001" s="1" t="s">
        <v>37</v>
      </c>
    </row>
    <row r="1002" spans="1:29" hidden="1" x14ac:dyDescent="0.25">
      <c r="A1002" s="1" t="s">
        <v>33</v>
      </c>
      <c r="B1002" s="1" t="s">
        <v>34</v>
      </c>
      <c r="C1002" s="2">
        <v>45260</v>
      </c>
      <c r="D1002" s="1" t="s">
        <v>73</v>
      </c>
      <c r="E1002" s="1" t="s">
        <v>74</v>
      </c>
      <c r="F1002" s="1" t="s">
        <v>37</v>
      </c>
      <c r="G1002" s="1" t="s">
        <v>1003</v>
      </c>
      <c r="H1002" s="1" t="s">
        <v>34</v>
      </c>
      <c r="I1002" s="3">
        <v>38667</v>
      </c>
      <c r="J1002" s="3">
        <v>0</v>
      </c>
      <c r="K1002" s="1" t="s">
        <v>40</v>
      </c>
      <c r="L1002" s="1" t="s">
        <v>1558</v>
      </c>
      <c r="M1002" s="1" t="s">
        <v>765</v>
      </c>
      <c r="N1002" s="1" t="s">
        <v>79</v>
      </c>
      <c r="O1002" s="1" t="s">
        <v>80</v>
      </c>
      <c r="P1002" s="1" t="s">
        <v>43</v>
      </c>
      <c r="Q1002" s="1" t="s">
        <v>43</v>
      </c>
      <c r="R1002" s="3">
        <v>0</v>
      </c>
      <c r="S1002" s="1" t="s">
        <v>44</v>
      </c>
      <c r="T1002" s="1" t="s">
        <v>45</v>
      </c>
      <c r="U1002" s="1" t="s">
        <v>1003</v>
      </c>
      <c r="V1002" s="1" t="s">
        <v>46</v>
      </c>
      <c r="W1002" s="1" t="s">
        <v>81</v>
      </c>
      <c r="X1002" s="1" t="s">
        <v>1555</v>
      </c>
      <c r="Y1002" s="1" t="s">
        <v>83</v>
      </c>
      <c r="Z1002" s="1" t="s">
        <v>84</v>
      </c>
      <c r="AA1002" s="1" t="s">
        <v>51</v>
      </c>
      <c r="AB1002" s="1" t="s">
        <v>1555</v>
      </c>
      <c r="AC1002" s="1" t="s">
        <v>37</v>
      </c>
    </row>
    <row r="1003" spans="1:29" hidden="1" x14ac:dyDescent="0.25">
      <c r="A1003" s="1" t="s">
        <v>33</v>
      </c>
      <c r="B1003" s="1" t="s">
        <v>34</v>
      </c>
      <c r="C1003" s="2">
        <v>45260</v>
      </c>
      <c r="D1003" s="1" t="s">
        <v>73</v>
      </c>
      <c r="E1003" s="1" t="s">
        <v>74</v>
      </c>
      <c r="F1003" s="1" t="s">
        <v>37</v>
      </c>
      <c r="G1003" s="1" t="s">
        <v>1003</v>
      </c>
      <c r="H1003" s="1" t="s">
        <v>34</v>
      </c>
      <c r="I1003" s="3">
        <v>38667</v>
      </c>
      <c r="J1003" s="3">
        <v>0</v>
      </c>
      <c r="K1003" s="1" t="s">
        <v>40</v>
      </c>
      <c r="L1003" s="1" t="s">
        <v>152</v>
      </c>
      <c r="M1003" s="1" t="s">
        <v>153</v>
      </c>
      <c r="N1003" s="1" t="s">
        <v>79</v>
      </c>
      <c r="O1003" s="1" t="s">
        <v>80</v>
      </c>
      <c r="P1003" s="1" t="s">
        <v>43</v>
      </c>
      <c r="Q1003" s="1" t="s">
        <v>43</v>
      </c>
      <c r="R1003" s="3">
        <v>0</v>
      </c>
      <c r="S1003" s="1" t="s">
        <v>44</v>
      </c>
      <c r="T1003" s="1" t="s">
        <v>45</v>
      </c>
      <c r="U1003" s="1" t="s">
        <v>1003</v>
      </c>
      <c r="V1003" s="1" t="s">
        <v>46</v>
      </c>
      <c r="W1003" s="1" t="s">
        <v>81</v>
      </c>
      <c r="X1003" s="1" t="s">
        <v>1555</v>
      </c>
      <c r="Y1003" s="1" t="s">
        <v>83</v>
      </c>
      <c r="Z1003" s="1" t="s">
        <v>84</v>
      </c>
      <c r="AA1003" s="1" t="s">
        <v>51</v>
      </c>
      <c r="AB1003" s="1" t="s">
        <v>1555</v>
      </c>
      <c r="AC1003" s="1" t="s">
        <v>37</v>
      </c>
    </row>
    <row r="1004" spans="1:29" hidden="1" x14ac:dyDescent="0.25">
      <c r="A1004" s="1" t="s">
        <v>33</v>
      </c>
      <c r="B1004" s="1" t="s">
        <v>34</v>
      </c>
      <c r="C1004" s="2">
        <v>45260</v>
      </c>
      <c r="D1004" s="1" t="s">
        <v>73</v>
      </c>
      <c r="E1004" s="1" t="s">
        <v>74</v>
      </c>
      <c r="F1004" s="1" t="s">
        <v>37</v>
      </c>
      <c r="G1004" s="1" t="s">
        <v>1003</v>
      </c>
      <c r="H1004" s="1" t="s">
        <v>34</v>
      </c>
      <c r="I1004" s="3">
        <v>502667</v>
      </c>
      <c r="J1004" s="3">
        <v>0</v>
      </c>
      <c r="K1004" s="1" t="s">
        <v>40</v>
      </c>
      <c r="L1004" s="1" t="s">
        <v>1559</v>
      </c>
      <c r="M1004" s="1" t="s">
        <v>799</v>
      </c>
      <c r="N1004" s="1" t="s">
        <v>79</v>
      </c>
      <c r="O1004" s="1" t="s">
        <v>80</v>
      </c>
      <c r="P1004" s="1" t="s">
        <v>43</v>
      </c>
      <c r="Q1004" s="1" t="s">
        <v>43</v>
      </c>
      <c r="R1004" s="3">
        <v>0</v>
      </c>
      <c r="S1004" s="1" t="s">
        <v>44</v>
      </c>
      <c r="T1004" s="1" t="s">
        <v>45</v>
      </c>
      <c r="U1004" s="1" t="s">
        <v>1003</v>
      </c>
      <c r="V1004" s="1" t="s">
        <v>46</v>
      </c>
      <c r="W1004" s="1" t="s">
        <v>81</v>
      </c>
      <c r="X1004" s="1" t="s">
        <v>1555</v>
      </c>
      <c r="Y1004" s="1" t="s">
        <v>83</v>
      </c>
      <c r="Z1004" s="1" t="s">
        <v>84</v>
      </c>
      <c r="AA1004" s="1" t="s">
        <v>51</v>
      </c>
      <c r="AB1004" s="1" t="s">
        <v>1555</v>
      </c>
      <c r="AC1004" s="1" t="s">
        <v>37</v>
      </c>
    </row>
    <row r="1005" spans="1:29" hidden="1" x14ac:dyDescent="0.25">
      <c r="A1005" s="1" t="s">
        <v>33</v>
      </c>
      <c r="B1005" s="1" t="s">
        <v>34</v>
      </c>
      <c r="C1005" s="2">
        <v>45260</v>
      </c>
      <c r="D1005" s="1" t="s">
        <v>73</v>
      </c>
      <c r="E1005" s="1" t="s">
        <v>74</v>
      </c>
      <c r="F1005" s="1" t="s">
        <v>37</v>
      </c>
      <c r="G1005" s="1" t="s">
        <v>1003</v>
      </c>
      <c r="H1005" s="1" t="s">
        <v>34</v>
      </c>
      <c r="I1005" s="3">
        <v>270668</v>
      </c>
      <c r="J1005" s="3">
        <v>0</v>
      </c>
      <c r="K1005" s="1" t="s">
        <v>40</v>
      </c>
      <c r="L1005" s="1" t="s">
        <v>440</v>
      </c>
      <c r="M1005" s="1" t="s">
        <v>441</v>
      </c>
      <c r="N1005" s="1" t="s">
        <v>79</v>
      </c>
      <c r="O1005" s="1" t="s">
        <v>80</v>
      </c>
      <c r="P1005" s="1" t="s">
        <v>43</v>
      </c>
      <c r="Q1005" s="1" t="s">
        <v>43</v>
      </c>
      <c r="R1005" s="3">
        <v>0</v>
      </c>
      <c r="S1005" s="1" t="s">
        <v>44</v>
      </c>
      <c r="T1005" s="1" t="s">
        <v>45</v>
      </c>
      <c r="U1005" s="1" t="s">
        <v>1003</v>
      </c>
      <c r="V1005" s="1" t="s">
        <v>46</v>
      </c>
      <c r="W1005" s="1" t="s">
        <v>81</v>
      </c>
      <c r="X1005" s="1" t="s">
        <v>1555</v>
      </c>
      <c r="Y1005" s="1" t="s">
        <v>83</v>
      </c>
      <c r="Z1005" s="1" t="s">
        <v>84</v>
      </c>
      <c r="AA1005" s="1" t="s">
        <v>51</v>
      </c>
      <c r="AB1005" s="1" t="s">
        <v>1555</v>
      </c>
      <c r="AC1005" s="1" t="s">
        <v>37</v>
      </c>
    </row>
    <row r="1006" spans="1:29" hidden="1" x14ac:dyDescent="0.25">
      <c r="A1006" s="1" t="s">
        <v>33</v>
      </c>
      <c r="B1006" s="1" t="s">
        <v>34</v>
      </c>
      <c r="C1006" s="2">
        <v>45260</v>
      </c>
      <c r="D1006" s="1" t="s">
        <v>73</v>
      </c>
      <c r="E1006" s="1" t="s">
        <v>74</v>
      </c>
      <c r="F1006" s="1" t="s">
        <v>37</v>
      </c>
      <c r="G1006" s="1" t="s">
        <v>1003</v>
      </c>
      <c r="H1006" s="1" t="s">
        <v>34</v>
      </c>
      <c r="I1006" s="3">
        <v>130584</v>
      </c>
      <c r="J1006" s="3">
        <v>0</v>
      </c>
      <c r="K1006" s="1" t="s">
        <v>40</v>
      </c>
      <c r="L1006" s="1" t="s">
        <v>1560</v>
      </c>
      <c r="M1006" s="1" t="s">
        <v>827</v>
      </c>
      <c r="N1006" s="1" t="s">
        <v>79</v>
      </c>
      <c r="O1006" s="1" t="s">
        <v>80</v>
      </c>
      <c r="P1006" s="1" t="s">
        <v>43</v>
      </c>
      <c r="Q1006" s="1" t="s">
        <v>43</v>
      </c>
      <c r="R1006" s="3">
        <v>0</v>
      </c>
      <c r="S1006" s="1" t="s">
        <v>44</v>
      </c>
      <c r="T1006" s="1" t="s">
        <v>45</v>
      </c>
      <c r="U1006" s="1" t="s">
        <v>1003</v>
      </c>
      <c r="V1006" s="1" t="s">
        <v>46</v>
      </c>
      <c r="W1006" s="1" t="s">
        <v>81</v>
      </c>
      <c r="X1006" s="1" t="s">
        <v>1555</v>
      </c>
      <c r="Y1006" s="1" t="s">
        <v>83</v>
      </c>
      <c r="Z1006" s="1" t="s">
        <v>84</v>
      </c>
      <c r="AA1006" s="1" t="s">
        <v>51</v>
      </c>
      <c r="AB1006" s="1" t="s">
        <v>1555</v>
      </c>
      <c r="AC1006" s="1" t="s">
        <v>37</v>
      </c>
    </row>
    <row r="1007" spans="1:29" hidden="1" x14ac:dyDescent="0.25">
      <c r="A1007" s="1" t="s">
        <v>33</v>
      </c>
      <c r="B1007" s="1" t="s">
        <v>34</v>
      </c>
      <c r="C1007" s="2">
        <v>45260</v>
      </c>
      <c r="D1007" s="1" t="s">
        <v>73</v>
      </c>
      <c r="E1007" s="1" t="s">
        <v>74</v>
      </c>
      <c r="F1007" s="1" t="s">
        <v>37</v>
      </c>
      <c r="G1007" s="1" t="s">
        <v>1003</v>
      </c>
      <c r="H1007" s="1" t="s">
        <v>34</v>
      </c>
      <c r="I1007" s="3">
        <v>39394</v>
      </c>
      <c r="J1007" s="3">
        <v>0</v>
      </c>
      <c r="K1007" s="1" t="s">
        <v>40</v>
      </c>
      <c r="L1007" s="1" t="s">
        <v>168</v>
      </c>
      <c r="M1007" s="1" t="s">
        <v>169</v>
      </c>
      <c r="N1007" s="1" t="s">
        <v>79</v>
      </c>
      <c r="O1007" s="1" t="s">
        <v>80</v>
      </c>
      <c r="P1007" s="1" t="s">
        <v>43</v>
      </c>
      <c r="Q1007" s="1" t="s">
        <v>43</v>
      </c>
      <c r="R1007" s="3">
        <v>0</v>
      </c>
      <c r="S1007" s="1" t="s">
        <v>44</v>
      </c>
      <c r="T1007" s="1" t="s">
        <v>45</v>
      </c>
      <c r="U1007" s="1" t="s">
        <v>1003</v>
      </c>
      <c r="V1007" s="1" t="s">
        <v>46</v>
      </c>
      <c r="W1007" s="1" t="s">
        <v>81</v>
      </c>
      <c r="X1007" s="1" t="s">
        <v>1555</v>
      </c>
      <c r="Y1007" s="1" t="s">
        <v>83</v>
      </c>
      <c r="Z1007" s="1" t="s">
        <v>84</v>
      </c>
      <c r="AA1007" s="1" t="s">
        <v>51</v>
      </c>
      <c r="AB1007" s="1" t="s">
        <v>1555</v>
      </c>
      <c r="AC1007" s="1" t="s">
        <v>37</v>
      </c>
    </row>
    <row r="1008" spans="1:29" hidden="1" x14ac:dyDescent="0.25">
      <c r="A1008" s="1" t="s">
        <v>33</v>
      </c>
      <c r="B1008" s="1" t="s">
        <v>34</v>
      </c>
      <c r="C1008" s="2">
        <v>45260</v>
      </c>
      <c r="D1008" s="1" t="s">
        <v>73</v>
      </c>
      <c r="E1008" s="1" t="s">
        <v>74</v>
      </c>
      <c r="F1008" s="1" t="s">
        <v>37</v>
      </c>
      <c r="G1008" s="1" t="s">
        <v>1003</v>
      </c>
      <c r="H1008" s="1" t="s">
        <v>34</v>
      </c>
      <c r="I1008" s="3">
        <v>38667</v>
      </c>
      <c r="J1008" s="3">
        <v>0</v>
      </c>
      <c r="K1008" s="1" t="s">
        <v>40</v>
      </c>
      <c r="L1008" s="1" t="s">
        <v>867</v>
      </c>
      <c r="M1008" s="1" t="s">
        <v>868</v>
      </c>
      <c r="N1008" s="1" t="s">
        <v>79</v>
      </c>
      <c r="O1008" s="1" t="s">
        <v>80</v>
      </c>
      <c r="P1008" s="1" t="s">
        <v>43</v>
      </c>
      <c r="Q1008" s="1" t="s">
        <v>43</v>
      </c>
      <c r="R1008" s="3">
        <v>0</v>
      </c>
      <c r="S1008" s="1" t="s">
        <v>44</v>
      </c>
      <c r="T1008" s="1" t="s">
        <v>45</v>
      </c>
      <c r="U1008" s="1" t="s">
        <v>1003</v>
      </c>
      <c r="V1008" s="1" t="s">
        <v>46</v>
      </c>
      <c r="W1008" s="1" t="s">
        <v>81</v>
      </c>
      <c r="X1008" s="1" t="s">
        <v>1555</v>
      </c>
      <c r="Y1008" s="1" t="s">
        <v>83</v>
      </c>
      <c r="Z1008" s="1" t="s">
        <v>84</v>
      </c>
      <c r="AA1008" s="1" t="s">
        <v>51</v>
      </c>
      <c r="AB1008" s="1" t="s">
        <v>1555</v>
      </c>
      <c r="AC1008" s="1" t="s">
        <v>37</v>
      </c>
    </row>
    <row r="1009" spans="1:29" hidden="1" x14ac:dyDescent="0.25">
      <c r="A1009" s="1" t="s">
        <v>33</v>
      </c>
      <c r="B1009" s="1" t="s">
        <v>34</v>
      </c>
      <c r="C1009" s="2">
        <v>45260</v>
      </c>
      <c r="D1009" s="1" t="s">
        <v>73</v>
      </c>
      <c r="E1009" s="1" t="s">
        <v>74</v>
      </c>
      <c r="F1009" s="1" t="s">
        <v>37</v>
      </c>
      <c r="G1009" s="1" t="s">
        <v>1003</v>
      </c>
      <c r="H1009" s="1" t="s">
        <v>34</v>
      </c>
      <c r="I1009" s="3">
        <v>38667</v>
      </c>
      <c r="J1009" s="3">
        <v>0</v>
      </c>
      <c r="K1009" s="1" t="s">
        <v>40</v>
      </c>
      <c r="L1009" s="1" t="s">
        <v>133</v>
      </c>
      <c r="M1009" s="1" t="s">
        <v>134</v>
      </c>
      <c r="N1009" s="1" t="s">
        <v>79</v>
      </c>
      <c r="O1009" s="1" t="s">
        <v>80</v>
      </c>
      <c r="P1009" s="1" t="s">
        <v>43</v>
      </c>
      <c r="Q1009" s="1" t="s">
        <v>43</v>
      </c>
      <c r="R1009" s="3">
        <v>0</v>
      </c>
      <c r="S1009" s="1" t="s">
        <v>44</v>
      </c>
      <c r="T1009" s="1" t="s">
        <v>45</v>
      </c>
      <c r="U1009" s="1" t="s">
        <v>1003</v>
      </c>
      <c r="V1009" s="1" t="s">
        <v>46</v>
      </c>
      <c r="W1009" s="1" t="s">
        <v>81</v>
      </c>
      <c r="X1009" s="1" t="s">
        <v>1555</v>
      </c>
      <c r="Y1009" s="1" t="s">
        <v>83</v>
      </c>
      <c r="Z1009" s="1" t="s">
        <v>84</v>
      </c>
      <c r="AA1009" s="1" t="s">
        <v>51</v>
      </c>
      <c r="AB1009" s="1" t="s">
        <v>1555</v>
      </c>
      <c r="AC1009" s="1" t="s">
        <v>37</v>
      </c>
    </row>
    <row r="1010" spans="1:29" hidden="1" x14ac:dyDescent="0.25">
      <c r="A1010" s="1" t="s">
        <v>33</v>
      </c>
      <c r="B1010" s="1" t="s">
        <v>34</v>
      </c>
      <c r="C1010" s="2">
        <v>45260</v>
      </c>
      <c r="D1010" s="1" t="s">
        <v>73</v>
      </c>
      <c r="E1010" s="1" t="s">
        <v>74</v>
      </c>
      <c r="F1010" s="1" t="s">
        <v>37</v>
      </c>
      <c r="G1010" s="1" t="s">
        <v>1003</v>
      </c>
      <c r="H1010" s="1" t="s">
        <v>34</v>
      </c>
      <c r="I1010" s="3">
        <v>580000</v>
      </c>
      <c r="J1010" s="3">
        <v>0</v>
      </c>
      <c r="K1010" s="1" t="s">
        <v>40</v>
      </c>
      <c r="L1010" s="1" t="s">
        <v>1542</v>
      </c>
      <c r="M1010" s="1" t="s">
        <v>638</v>
      </c>
      <c r="N1010" s="1" t="s">
        <v>79</v>
      </c>
      <c r="O1010" s="1" t="s">
        <v>80</v>
      </c>
      <c r="P1010" s="1" t="s">
        <v>43</v>
      </c>
      <c r="Q1010" s="1" t="s">
        <v>43</v>
      </c>
      <c r="R1010" s="3">
        <v>0</v>
      </c>
      <c r="S1010" s="1" t="s">
        <v>44</v>
      </c>
      <c r="T1010" s="1" t="s">
        <v>45</v>
      </c>
      <c r="U1010" s="1" t="s">
        <v>1003</v>
      </c>
      <c r="V1010" s="1" t="s">
        <v>46</v>
      </c>
      <c r="W1010" s="1" t="s">
        <v>81</v>
      </c>
      <c r="X1010" s="1" t="s">
        <v>1555</v>
      </c>
      <c r="Y1010" s="1" t="s">
        <v>83</v>
      </c>
      <c r="Z1010" s="1" t="s">
        <v>84</v>
      </c>
      <c r="AA1010" s="1" t="s">
        <v>51</v>
      </c>
      <c r="AB1010" s="1" t="s">
        <v>1555</v>
      </c>
      <c r="AC1010" s="1" t="s">
        <v>37</v>
      </c>
    </row>
    <row r="1011" spans="1:29" hidden="1" x14ac:dyDescent="0.25">
      <c r="A1011" s="1" t="s">
        <v>33</v>
      </c>
      <c r="B1011" s="1" t="s">
        <v>34</v>
      </c>
      <c r="C1011" s="2">
        <v>45260</v>
      </c>
      <c r="D1011" s="1" t="s">
        <v>73</v>
      </c>
      <c r="E1011" s="1" t="s">
        <v>74</v>
      </c>
      <c r="F1011" s="1" t="s">
        <v>37</v>
      </c>
      <c r="G1011" s="1" t="s">
        <v>1003</v>
      </c>
      <c r="H1011" s="1" t="s">
        <v>34</v>
      </c>
      <c r="I1011" s="3">
        <v>309334</v>
      </c>
      <c r="J1011" s="3">
        <v>0</v>
      </c>
      <c r="K1011" s="1" t="s">
        <v>40</v>
      </c>
      <c r="L1011" s="1" t="s">
        <v>669</v>
      </c>
      <c r="M1011" s="1" t="s">
        <v>670</v>
      </c>
      <c r="N1011" s="1" t="s">
        <v>79</v>
      </c>
      <c r="O1011" s="1" t="s">
        <v>80</v>
      </c>
      <c r="P1011" s="1" t="s">
        <v>43</v>
      </c>
      <c r="Q1011" s="1" t="s">
        <v>43</v>
      </c>
      <c r="R1011" s="3">
        <v>0</v>
      </c>
      <c r="S1011" s="1" t="s">
        <v>44</v>
      </c>
      <c r="T1011" s="1" t="s">
        <v>45</v>
      </c>
      <c r="U1011" s="1" t="s">
        <v>1003</v>
      </c>
      <c r="V1011" s="1" t="s">
        <v>46</v>
      </c>
      <c r="W1011" s="1" t="s">
        <v>81</v>
      </c>
      <c r="X1011" s="1" t="s">
        <v>1555</v>
      </c>
      <c r="Y1011" s="1" t="s">
        <v>83</v>
      </c>
      <c r="Z1011" s="1" t="s">
        <v>84</v>
      </c>
      <c r="AA1011" s="1" t="s">
        <v>51</v>
      </c>
      <c r="AB1011" s="1" t="s">
        <v>1555</v>
      </c>
      <c r="AC1011" s="1" t="s">
        <v>37</v>
      </c>
    </row>
    <row r="1012" spans="1:29" hidden="1" x14ac:dyDescent="0.25">
      <c r="A1012" s="1" t="s">
        <v>33</v>
      </c>
      <c r="B1012" s="1" t="s">
        <v>34</v>
      </c>
      <c r="C1012" s="2">
        <v>45260</v>
      </c>
      <c r="D1012" s="1" t="s">
        <v>73</v>
      </c>
      <c r="E1012" s="1" t="s">
        <v>74</v>
      </c>
      <c r="F1012" s="1" t="s">
        <v>37</v>
      </c>
      <c r="G1012" s="1" t="s">
        <v>1003</v>
      </c>
      <c r="H1012" s="1" t="s">
        <v>34</v>
      </c>
      <c r="I1012" s="3">
        <v>38667</v>
      </c>
      <c r="J1012" s="3">
        <v>0</v>
      </c>
      <c r="K1012" s="1" t="s">
        <v>40</v>
      </c>
      <c r="L1012" s="1" t="s">
        <v>838</v>
      </c>
      <c r="M1012" s="1" t="s">
        <v>839</v>
      </c>
      <c r="N1012" s="1" t="s">
        <v>79</v>
      </c>
      <c r="O1012" s="1" t="s">
        <v>80</v>
      </c>
      <c r="P1012" s="1" t="s">
        <v>43</v>
      </c>
      <c r="Q1012" s="1" t="s">
        <v>43</v>
      </c>
      <c r="R1012" s="3">
        <v>0</v>
      </c>
      <c r="S1012" s="1" t="s">
        <v>44</v>
      </c>
      <c r="T1012" s="1" t="s">
        <v>45</v>
      </c>
      <c r="U1012" s="1" t="s">
        <v>1003</v>
      </c>
      <c r="V1012" s="1" t="s">
        <v>46</v>
      </c>
      <c r="W1012" s="1" t="s">
        <v>81</v>
      </c>
      <c r="X1012" s="1" t="s">
        <v>1555</v>
      </c>
      <c r="Y1012" s="1" t="s">
        <v>83</v>
      </c>
      <c r="Z1012" s="1" t="s">
        <v>84</v>
      </c>
      <c r="AA1012" s="1" t="s">
        <v>51</v>
      </c>
      <c r="AB1012" s="1" t="s">
        <v>1555</v>
      </c>
      <c r="AC1012" s="1" t="s">
        <v>37</v>
      </c>
    </row>
    <row r="1013" spans="1:29" hidden="1" x14ac:dyDescent="0.25">
      <c r="A1013" s="1" t="s">
        <v>33</v>
      </c>
      <c r="B1013" s="1" t="s">
        <v>34</v>
      </c>
      <c r="C1013" s="2">
        <v>45260</v>
      </c>
      <c r="D1013" s="1" t="s">
        <v>73</v>
      </c>
      <c r="E1013" s="1" t="s">
        <v>74</v>
      </c>
      <c r="F1013" s="1" t="s">
        <v>37</v>
      </c>
      <c r="G1013" s="1" t="s">
        <v>1003</v>
      </c>
      <c r="H1013" s="1" t="s">
        <v>34</v>
      </c>
      <c r="I1013" s="3">
        <v>502667</v>
      </c>
      <c r="J1013" s="3">
        <v>0</v>
      </c>
      <c r="K1013" s="1" t="s">
        <v>40</v>
      </c>
      <c r="L1013" s="1" t="s">
        <v>640</v>
      </c>
      <c r="M1013" s="1" t="s">
        <v>641</v>
      </c>
      <c r="N1013" s="1" t="s">
        <v>79</v>
      </c>
      <c r="O1013" s="1" t="s">
        <v>80</v>
      </c>
      <c r="P1013" s="1" t="s">
        <v>43</v>
      </c>
      <c r="Q1013" s="1" t="s">
        <v>43</v>
      </c>
      <c r="R1013" s="3">
        <v>0</v>
      </c>
      <c r="S1013" s="1" t="s">
        <v>44</v>
      </c>
      <c r="T1013" s="1" t="s">
        <v>45</v>
      </c>
      <c r="U1013" s="1" t="s">
        <v>1003</v>
      </c>
      <c r="V1013" s="1" t="s">
        <v>46</v>
      </c>
      <c r="W1013" s="1" t="s">
        <v>81</v>
      </c>
      <c r="X1013" s="1" t="s">
        <v>1555</v>
      </c>
      <c r="Y1013" s="1" t="s">
        <v>83</v>
      </c>
      <c r="Z1013" s="1" t="s">
        <v>84</v>
      </c>
      <c r="AA1013" s="1" t="s">
        <v>51</v>
      </c>
      <c r="AB1013" s="1" t="s">
        <v>1555</v>
      </c>
      <c r="AC1013" s="1" t="s">
        <v>37</v>
      </c>
    </row>
    <row r="1014" spans="1:29" hidden="1" x14ac:dyDescent="0.25">
      <c r="A1014" s="1" t="s">
        <v>33</v>
      </c>
      <c r="B1014" s="1" t="s">
        <v>34</v>
      </c>
      <c r="C1014" s="2">
        <v>45260</v>
      </c>
      <c r="D1014" s="1" t="s">
        <v>73</v>
      </c>
      <c r="E1014" s="1" t="s">
        <v>74</v>
      </c>
      <c r="F1014" s="1" t="s">
        <v>37</v>
      </c>
      <c r="G1014" s="1" t="s">
        <v>1003</v>
      </c>
      <c r="H1014" s="1" t="s">
        <v>34</v>
      </c>
      <c r="I1014" s="3">
        <v>87142</v>
      </c>
      <c r="J1014" s="3">
        <v>0</v>
      </c>
      <c r="K1014" s="1" t="s">
        <v>40</v>
      </c>
      <c r="L1014" s="1" t="s">
        <v>1402</v>
      </c>
      <c r="M1014" s="1" t="s">
        <v>837</v>
      </c>
      <c r="N1014" s="1" t="s">
        <v>79</v>
      </c>
      <c r="O1014" s="1" t="s">
        <v>80</v>
      </c>
      <c r="P1014" s="1" t="s">
        <v>43</v>
      </c>
      <c r="Q1014" s="1" t="s">
        <v>43</v>
      </c>
      <c r="R1014" s="3">
        <v>0</v>
      </c>
      <c r="S1014" s="1" t="s">
        <v>44</v>
      </c>
      <c r="T1014" s="1" t="s">
        <v>45</v>
      </c>
      <c r="U1014" s="1" t="s">
        <v>1003</v>
      </c>
      <c r="V1014" s="1" t="s">
        <v>46</v>
      </c>
      <c r="W1014" s="1" t="s">
        <v>81</v>
      </c>
      <c r="X1014" s="1" t="s">
        <v>1555</v>
      </c>
      <c r="Y1014" s="1" t="s">
        <v>83</v>
      </c>
      <c r="Z1014" s="1" t="s">
        <v>84</v>
      </c>
      <c r="AA1014" s="1" t="s">
        <v>51</v>
      </c>
      <c r="AB1014" s="1" t="s">
        <v>1555</v>
      </c>
      <c r="AC1014" s="1" t="s">
        <v>37</v>
      </c>
    </row>
    <row r="1015" spans="1:29" hidden="1" x14ac:dyDescent="0.25">
      <c r="A1015" s="1" t="s">
        <v>33</v>
      </c>
      <c r="B1015" s="1" t="s">
        <v>34</v>
      </c>
      <c r="C1015" s="2">
        <v>45265</v>
      </c>
      <c r="D1015" s="1" t="s">
        <v>35</v>
      </c>
      <c r="E1015" s="1" t="s">
        <v>36</v>
      </c>
      <c r="F1015" s="1" t="s">
        <v>37</v>
      </c>
      <c r="G1015" s="1" t="s">
        <v>1561</v>
      </c>
      <c r="H1015" s="1" t="s">
        <v>1562</v>
      </c>
      <c r="I1015" s="3">
        <v>0</v>
      </c>
      <c r="J1015" s="54">
        <v>245315</v>
      </c>
      <c r="K1015" s="1" t="s">
        <v>40</v>
      </c>
      <c r="L1015" s="1" t="s">
        <v>444</v>
      </c>
      <c r="M1015" s="1" t="s">
        <v>445</v>
      </c>
      <c r="N1015" s="1" t="s">
        <v>37</v>
      </c>
      <c r="O1015" s="1" t="s">
        <v>43</v>
      </c>
      <c r="P1015" s="1" t="s">
        <v>43</v>
      </c>
      <c r="Q1015" s="1" t="s">
        <v>43</v>
      </c>
      <c r="R1015" s="3">
        <v>0</v>
      </c>
      <c r="S1015" s="1" t="s">
        <v>44</v>
      </c>
      <c r="T1015" s="1" t="s">
        <v>45</v>
      </c>
      <c r="U1015" s="1" t="s">
        <v>1561</v>
      </c>
      <c r="V1015" s="1" t="s">
        <v>46</v>
      </c>
      <c r="W1015" s="1" t="s">
        <v>47</v>
      </c>
      <c r="X1015" s="1" t="s">
        <v>1563</v>
      </c>
      <c r="Y1015" s="1" t="s">
        <v>49</v>
      </c>
      <c r="Z1015" s="1" t="s">
        <v>50</v>
      </c>
      <c r="AA1015" s="1" t="s">
        <v>51</v>
      </c>
      <c r="AB1015" s="1" t="s">
        <v>1563</v>
      </c>
      <c r="AC1015" s="1" t="s">
        <v>37</v>
      </c>
    </row>
    <row r="1016" spans="1:29" hidden="1" x14ac:dyDescent="0.25">
      <c r="A1016" s="1" t="s">
        <v>33</v>
      </c>
      <c r="B1016" s="1" t="s">
        <v>34</v>
      </c>
      <c r="C1016" s="2">
        <v>45272</v>
      </c>
      <c r="D1016" s="1" t="s">
        <v>35</v>
      </c>
      <c r="E1016" s="1" t="s">
        <v>36</v>
      </c>
      <c r="F1016" s="1" t="s">
        <v>37</v>
      </c>
      <c r="G1016" s="1" t="s">
        <v>1564</v>
      </c>
      <c r="H1016" s="1" t="s">
        <v>1565</v>
      </c>
      <c r="I1016" s="3">
        <v>0</v>
      </c>
      <c r="J1016" s="54">
        <v>139674</v>
      </c>
      <c r="K1016" s="1" t="s">
        <v>40</v>
      </c>
      <c r="L1016" s="1" t="s">
        <v>444</v>
      </c>
      <c r="M1016" s="1" t="s">
        <v>445</v>
      </c>
      <c r="N1016" s="1" t="s">
        <v>37</v>
      </c>
      <c r="O1016" s="1" t="s">
        <v>43</v>
      </c>
      <c r="P1016" s="1" t="s">
        <v>43</v>
      </c>
      <c r="Q1016" s="1" t="s">
        <v>43</v>
      </c>
      <c r="R1016" s="3">
        <v>0</v>
      </c>
      <c r="S1016" s="1" t="s">
        <v>44</v>
      </c>
      <c r="T1016" s="1" t="s">
        <v>45</v>
      </c>
      <c r="U1016" s="1" t="s">
        <v>1564</v>
      </c>
      <c r="V1016" s="1" t="s">
        <v>46</v>
      </c>
      <c r="W1016" s="1" t="s">
        <v>47</v>
      </c>
      <c r="X1016" s="1" t="s">
        <v>1566</v>
      </c>
      <c r="Y1016" s="1" t="s">
        <v>49</v>
      </c>
      <c r="Z1016" s="1" t="s">
        <v>50</v>
      </c>
      <c r="AA1016" s="1" t="s">
        <v>51</v>
      </c>
      <c r="AB1016" s="1" t="s">
        <v>1566</v>
      </c>
      <c r="AC1016" s="1" t="s">
        <v>37</v>
      </c>
    </row>
    <row r="1017" spans="1:29" hidden="1" x14ac:dyDescent="0.25">
      <c r="A1017" s="1" t="s">
        <v>33</v>
      </c>
      <c r="B1017" s="1" t="s">
        <v>34</v>
      </c>
      <c r="C1017" s="2">
        <v>45273</v>
      </c>
      <c r="D1017" s="1" t="s">
        <v>35</v>
      </c>
      <c r="E1017" s="1" t="s">
        <v>36</v>
      </c>
      <c r="F1017" s="1" t="s">
        <v>37</v>
      </c>
      <c r="G1017" s="1" t="s">
        <v>1567</v>
      </c>
      <c r="H1017" s="1" t="s">
        <v>1568</v>
      </c>
      <c r="I1017" s="3">
        <v>0</v>
      </c>
      <c r="J1017" s="54">
        <v>193334</v>
      </c>
      <c r="K1017" s="1" t="s">
        <v>40</v>
      </c>
      <c r="L1017" s="1" t="s">
        <v>340</v>
      </c>
      <c r="M1017" s="1" t="s">
        <v>341</v>
      </c>
      <c r="N1017" s="1" t="s">
        <v>37</v>
      </c>
      <c r="O1017" s="1" t="s">
        <v>43</v>
      </c>
      <c r="P1017" s="1" t="s">
        <v>43</v>
      </c>
      <c r="Q1017" s="1" t="s">
        <v>43</v>
      </c>
      <c r="R1017" s="3">
        <v>0</v>
      </c>
      <c r="S1017" s="1" t="s">
        <v>44</v>
      </c>
      <c r="T1017" s="1" t="s">
        <v>45</v>
      </c>
      <c r="U1017" s="1" t="s">
        <v>1567</v>
      </c>
      <c r="V1017" s="1" t="s">
        <v>46</v>
      </c>
      <c r="W1017" s="1" t="s">
        <v>47</v>
      </c>
      <c r="X1017" s="1" t="s">
        <v>1569</v>
      </c>
      <c r="Y1017" s="1" t="s">
        <v>49</v>
      </c>
      <c r="Z1017" s="1" t="s">
        <v>50</v>
      </c>
      <c r="AA1017" s="1" t="s">
        <v>51</v>
      </c>
      <c r="AB1017" s="1" t="s">
        <v>1569</v>
      </c>
      <c r="AC1017" s="1" t="s">
        <v>37</v>
      </c>
    </row>
    <row r="1018" spans="1:29" hidden="1" x14ac:dyDescent="0.25">
      <c r="A1018" s="1" t="s">
        <v>33</v>
      </c>
      <c r="B1018" s="1" t="s">
        <v>34</v>
      </c>
      <c r="C1018" s="2">
        <v>45273</v>
      </c>
      <c r="D1018" s="1" t="s">
        <v>35</v>
      </c>
      <c r="E1018" s="1" t="s">
        <v>36</v>
      </c>
      <c r="F1018" s="1" t="s">
        <v>37</v>
      </c>
      <c r="G1018" s="1" t="s">
        <v>1570</v>
      </c>
      <c r="H1018" s="1" t="s">
        <v>1571</v>
      </c>
      <c r="I1018" s="3">
        <v>0</v>
      </c>
      <c r="J1018" s="54">
        <v>38667</v>
      </c>
      <c r="K1018" s="1" t="s">
        <v>40</v>
      </c>
      <c r="L1018" s="1" t="s">
        <v>340</v>
      </c>
      <c r="M1018" s="1" t="s">
        <v>341</v>
      </c>
      <c r="N1018" s="1" t="s">
        <v>37</v>
      </c>
      <c r="O1018" s="1" t="s">
        <v>43</v>
      </c>
      <c r="P1018" s="1" t="s">
        <v>43</v>
      </c>
      <c r="Q1018" s="1" t="s">
        <v>43</v>
      </c>
      <c r="R1018" s="3">
        <v>0</v>
      </c>
      <c r="S1018" s="1" t="s">
        <v>44</v>
      </c>
      <c r="T1018" s="1" t="s">
        <v>45</v>
      </c>
      <c r="U1018" s="1" t="s">
        <v>1570</v>
      </c>
      <c r="V1018" s="1" t="s">
        <v>46</v>
      </c>
      <c r="W1018" s="1" t="s">
        <v>47</v>
      </c>
      <c r="X1018" s="1" t="s">
        <v>1572</v>
      </c>
      <c r="Y1018" s="1" t="s">
        <v>49</v>
      </c>
      <c r="Z1018" s="1" t="s">
        <v>50</v>
      </c>
      <c r="AA1018" s="1" t="s">
        <v>51</v>
      </c>
      <c r="AB1018" s="1" t="s">
        <v>1572</v>
      </c>
      <c r="AC1018" s="1" t="s">
        <v>37</v>
      </c>
    </row>
    <row r="1019" spans="1:29" hidden="1" x14ac:dyDescent="0.25">
      <c r="A1019" s="1" t="s">
        <v>33</v>
      </c>
      <c r="B1019" s="1" t="s">
        <v>34</v>
      </c>
      <c r="C1019" s="2">
        <v>45278</v>
      </c>
      <c r="D1019" s="1" t="s">
        <v>35</v>
      </c>
      <c r="E1019" s="1" t="s">
        <v>36</v>
      </c>
      <c r="F1019" s="1" t="s">
        <v>37</v>
      </c>
      <c r="G1019" s="1" t="s">
        <v>1573</v>
      </c>
      <c r="H1019" s="1" t="s">
        <v>1574</v>
      </c>
      <c r="I1019" s="3">
        <v>0</v>
      </c>
      <c r="J1019" s="54">
        <v>38667</v>
      </c>
      <c r="K1019" s="1" t="s">
        <v>40</v>
      </c>
      <c r="L1019" s="1" t="s">
        <v>444</v>
      </c>
      <c r="M1019" s="1" t="s">
        <v>445</v>
      </c>
      <c r="N1019" s="1" t="s">
        <v>37</v>
      </c>
      <c r="O1019" s="1" t="s">
        <v>43</v>
      </c>
      <c r="P1019" s="1" t="s">
        <v>43</v>
      </c>
      <c r="Q1019" s="1" t="s">
        <v>43</v>
      </c>
      <c r="R1019" s="3">
        <v>0</v>
      </c>
      <c r="S1019" s="1" t="s">
        <v>44</v>
      </c>
      <c r="T1019" s="1" t="s">
        <v>45</v>
      </c>
      <c r="U1019" s="1" t="s">
        <v>1573</v>
      </c>
      <c r="V1019" s="1" t="s">
        <v>46</v>
      </c>
      <c r="W1019" s="1" t="s">
        <v>47</v>
      </c>
      <c r="X1019" s="1" t="s">
        <v>1575</v>
      </c>
      <c r="Y1019" s="1" t="s">
        <v>49</v>
      </c>
      <c r="Z1019" s="1" t="s">
        <v>50</v>
      </c>
      <c r="AA1019" s="1" t="s">
        <v>51</v>
      </c>
      <c r="AB1019" s="1" t="s">
        <v>1575</v>
      </c>
      <c r="AC1019" s="1" t="s">
        <v>37</v>
      </c>
    </row>
    <row r="1020" spans="1:29" hidden="1" x14ac:dyDescent="0.25">
      <c r="A1020" s="1" t="s">
        <v>33</v>
      </c>
      <c r="B1020" s="1" t="s">
        <v>34</v>
      </c>
      <c r="C1020" s="2">
        <v>45278</v>
      </c>
      <c r="D1020" s="1" t="s">
        <v>35</v>
      </c>
      <c r="E1020" s="1" t="s">
        <v>36</v>
      </c>
      <c r="F1020" s="1" t="s">
        <v>37</v>
      </c>
      <c r="G1020" s="1" t="s">
        <v>1576</v>
      </c>
      <c r="H1020" s="1" t="s">
        <v>1577</v>
      </c>
      <c r="I1020" s="3">
        <v>0</v>
      </c>
      <c r="J1020" s="54">
        <v>128029</v>
      </c>
      <c r="K1020" s="1" t="s">
        <v>40</v>
      </c>
      <c r="L1020" s="1" t="s">
        <v>54</v>
      </c>
      <c r="M1020" s="1" t="s">
        <v>55</v>
      </c>
      <c r="N1020" s="1" t="s">
        <v>37</v>
      </c>
      <c r="O1020" s="1" t="s">
        <v>43</v>
      </c>
      <c r="P1020" s="1" t="s">
        <v>43</v>
      </c>
      <c r="Q1020" s="1" t="s">
        <v>43</v>
      </c>
      <c r="R1020" s="3">
        <v>0</v>
      </c>
      <c r="S1020" s="1" t="s">
        <v>44</v>
      </c>
      <c r="T1020" s="1" t="s">
        <v>45</v>
      </c>
      <c r="U1020" s="1" t="s">
        <v>1576</v>
      </c>
      <c r="V1020" s="1" t="s">
        <v>46</v>
      </c>
      <c r="W1020" s="1" t="s">
        <v>47</v>
      </c>
      <c r="X1020" s="1" t="s">
        <v>1578</v>
      </c>
      <c r="Y1020" s="1" t="s">
        <v>49</v>
      </c>
      <c r="Z1020" s="1" t="s">
        <v>50</v>
      </c>
      <c r="AA1020" s="1" t="s">
        <v>51</v>
      </c>
      <c r="AB1020" s="1" t="s">
        <v>1578</v>
      </c>
      <c r="AC1020" s="1" t="s">
        <v>37</v>
      </c>
    </row>
    <row r="1021" spans="1:29" hidden="1" x14ac:dyDescent="0.25">
      <c r="A1021" s="1" t="s">
        <v>33</v>
      </c>
      <c r="B1021" s="1" t="s">
        <v>34</v>
      </c>
      <c r="C1021" s="2">
        <v>45281</v>
      </c>
      <c r="D1021" s="1" t="s">
        <v>35</v>
      </c>
      <c r="E1021" s="1" t="s">
        <v>36</v>
      </c>
      <c r="F1021" s="1" t="s">
        <v>37</v>
      </c>
      <c r="G1021" s="1" t="s">
        <v>1579</v>
      </c>
      <c r="H1021" s="1" t="s">
        <v>1580</v>
      </c>
      <c r="I1021" s="3">
        <v>0</v>
      </c>
      <c r="J1021" s="54">
        <v>38667</v>
      </c>
      <c r="K1021" s="1" t="s">
        <v>40</v>
      </c>
      <c r="L1021" s="1" t="s">
        <v>214</v>
      </c>
      <c r="M1021" s="1" t="s">
        <v>215</v>
      </c>
      <c r="N1021" s="1" t="s">
        <v>37</v>
      </c>
      <c r="O1021" s="1" t="s">
        <v>43</v>
      </c>
      <c r="P1021" s="1" t="s">
        <v>43</v>
      </c>
      <c r="Q1021" s="1" t="s">
        <v>43</v>
      </c>
      <c r="R1021" s="3">
        <v>0</v>
      </c>
      <c r="S1021" s="1" t="s">
        <v>44</v>
      </c>
      <c r="T1021" s="1" t="s">
        <v>45</v>
      </c>
      <c r="U1021" s="1" t="s">
        <v>1579</v>
      </c>
      <c r="V1021" s="1" t="s">
        <v>46</v>
      </c>
      <c r="W1021" s="1" t="s">
        <v>47</v>
      </c>
      <c r="X1021" s="1" t="s">
        <v>1581</v>
      </c>
      <c r="Y1021" s="1" t="s">
        <v>49</v>
      </c>
      <c r="Z1021" s="1" t="s">
        <v>50</v>
      </c>
      <c r="AA1021" s="1" t="s">
        <v>51</v>
      </c>
      <c r="AB1021" s="1" t="s">
        <v>1581</v>
      </c>
      <c r="AC1021" s="1" t="s">
        <v>37</v>
      </c>
    </row>
    <row r="1022" spans="1:29" hidden="1" x14ac:dyDescent="0.25">
      <c r="A1022" s="1" t="s">
        <v>33</v>
      </c>
      <c r="B1022" s="1" t="s">
        <v>34</v>
      </c>
      <c r="C1022" s="2">
        <v>45281</v>
      </c>
      <c r="D1022" s="1" t="s">
        <v>35</v>
      </c>
      <c r="E1022" s="1" t="s">
        <v>36</v>
      </c>
      <c r="F1022" s="1" t="s">
        <v>37</v>
      </c>
      <c r="G1022" s="1" t="s">
        <v>1582</v>
      </c>
      <c r="H1022" s="1" t="s">
        <v>1583</v>
      </c>
      <c r="I1022" s="3">
        <v>0</v>
      </c>
      <c r="J1022" s="54">
        <v>142908</v>
      </c>
      <c r="K1022" s="1" t="s">
        <v>40</v>
      </c>
      <c r="L1022" s="1" t="s">
        <v>54</v>
      </c>
      <c r="M1022" s="1" t="s">
        <v>55</v>
      </c>
      <c r="N1022" s="1" t="s">
        <v>37</v>
      </c>
      <c r="O1022" s="1" t="s">
        <v>43</v>
      </c>
      <c r="P1022" s="1" t="s">
        <v>43</v>
      </c>
      <c r="Q1022" s="1" t="s">
        <v>43</v>
      </c>
      <c r="R1022" s="3">
        <v>0</v>
      </c>
      <c r="S1022" s="1" t="s">
        <v>44</v>
      </c>
      <c r="T1022" s="1" t="s">
        <v>45</v>
      </c>
      <c r="U1022" s="1" t="s">
        <v>1582</v>
      </c>
      <c r="V1022" s="1" t="s">
        <v>46</v>
      </c>
      <c r="W1022" s="1" t="s">
        <v>47</v>
      </c>
      <c r="X1022" s="1" t="s">
        <v>1584</v>
      </c>
      <c r="Y1022" s="1" t="s">
        <v>49</v>
      </c>
      <c r="Z1022" s="1" t="s">
        <v>50</v>
      </c>
      <c r="AA1022" s="1" t="s">
        <v>51</v>
      </c>
      <c r="AB1022" s="1" t="s">
        <v>1584</v>
      </c>
      <c r="AC1022" s="1" t="s">
        <v>37</v>
      </c>
    </row>
    <row r="1023" spans="1:29" hidden="1" x14ac:dyDescent="0.25">
      <c r="A1023" s="1" t="s">
        <v>33</v>
      </c>
      <c r="B1023" s="1" t="s">
        <v>34</v>
      </c>
      <c r="C1023" s="2">
        <v>45282</v>
      </c>
      <c r="D1023" s="1" t="s">
        <v>35</v>
      </c>
      <c r="E1023" s="1" t="s">
        <v>36</v>
      </c>
      <c r="F1023" s="1" t="s">
        <v>37</v>
      </c>
      <c r="G1023" s="1" t="s">
        <v>1585</v>
      </c>
      <c r="H1023" s="1" t="s">
        <v>1586</v>
      </c>
      <c r="I1023" s="3">
        <v>0</v>
      </c>
      <c r="J1023" s="54">
        <v>773334</v>
      </c>
      <c r="K1023" s="1" t="s">
        <v>40</v>
      </c>
      <c r="L1023" s="1" t="s">
        <v>214</v>
      </c>
      <c r="M1023" s="1" t="s">
        <v>215</v>
      </c>
      <c r="N1023" s="1" t="s">
        <v>37</v>
      </c>
      <c r="O1023" s="1" t="s">
        <v>43</v>
      </c>
      <c r="P1023" s="1" t="s">
        <v>43</v>
      </c>
      <c r="Q1023" s="1" t="s">
        <v>43</v>
      </c>
      <c r="R1023" s="3">
        <v>0</v>
      </c>
      <c r="S1023" s="1" t="s">
        <v>44</v>
      </c>
      <c r="T1023" s="1" t="s">
        <v>45</v>
      </c>
      <c r="U1023" s="1" t="s">
        <v>1585</v>
      </c>
      <c r="V1023" s="1" t="s">
        <v>46</v>
      </c>
      <c r="W1023" s="1" t="s">
        <v>47</v>
      </c>
      <c r="X1023" s="1" t="s">
        <v>1587</v>
      </c>
      <c r="Y1023" s="1" t="s">
        <v>49</v>
      </c>
      <c r="Z1023" s="1" t="s">
        <v>50</v>
      </c>
      <c r="AA1023" s="1" t="s">
        <v>51</v>
      </c>
      <c r="AB1023" s="1" t="s">
        <v>1587</v>
      </c>
      <c r="AC1023" s="1" t="s">
        <v>37</v>
      </c>
    </row>
    <row r="1024" spans="1:29" hidden="1" x14ac:dyDescent="0.25">
      <c r="A1024" s="1" t="s">
        <v>33</v>
      </c>
      <c r="B1024" s="1" t="s">
        <v>34</v>
      </c>
      <c r="C1024" s="2">
        <v>45288</v>
      </c>
      <c r="D1024" s="1" t="s">
        <v>35</v>
      </c>
      <c r="E1024" s="1" t="s">
        <v>36</v>
      </c>
      <c r="F1024" s="1" t="s">
        <v>37</v>
      </c>
      <c r="G1024" s="1" t="s">
        <v>1588</v>
      </c>
      <c r="H1024" s="1" t="s">
        <v>1589</v>
      </c>
      <c r="I1024" s="3">
        <v>0</v>
      </c>
      <c r="J1024" s="54">
        <v>464769</v>
      </c>
      <c r="K1024" s="1" t="s">
        <v>40</v>
      </c>
      <c r="L1024" s="1" t="s">
        <v>67</v>
      </c>
      <c r="M1024" s="1" t="s">
        <v>68</v>
      </c>
      <c r="N1024" s="1" t="s">
        <v>37</v>
      </c>
      <c r="O1024" s="1" t="s">
        <v>43</v>
      </c>
      <c r="P1024" s="1" t="s">
        <v>43</v>
      </c>
      <c r="Q1024" s="1" t="s">
        <v>43</v>
      </c>
      <c r="R1024" s="3">
        <v>0</v>
      </c>
      <c r="S1024" s="1" t="s">
        <v>44</v>
      </c>
      <c r="T1024" s="1" t="s">
        <v>45</v>
      </c>
      <c r="U1024" s="1" t="s">
        <v>1588</v>
      </c>
      <c r="V1024" s="1" t="s">
        <v>46</v>
      </c>
      <c r="W1024" s="1" t="s">
        <v>47</v>
      </c>
      <c r="X1024" s="1" t="s">
        <v>1590</v>
      </c>
      <c r="Y1024" s="1" t="s">
        <v>49</v>
      </c>
      <c r="Z1024" s="1" t="s">
        <v>50</v>
      </c>
      <c r="AA1024" s="1" t="s">
        <v>51</v>
      </c>
      <c r="AB1024" s="1" t="s">
        <v>1590</v>
      </c>
      <c r="AC1024" s="1" t="s">
        <v>37</v>
      </c>
    </row>
    <row r="1025" spans="1:29" hidden="1" x14ac:dyDescent="0.25">
      <c r="A1025" s="1" t="s">
        <v>33</v>
      </c>
      <c r="B1025" s="1" t="s">
        <v>34</v>
      </c>
      <c r="C1025" s="2">
        <v>45291</v>
      </c>
      <c r="D1025" s="1" t="s">
        <v>73</v>
      </c>
      <c r="E1025" s="1" t="s">
        <v>74</v>
      </c>
      <c r="F1025" s="1" t="s">
        <v>37</v>
      </c>
      <c r="G1025" s="1" t="s">
        <v>1006</v>
      </c>
      <c r="H1025" s="1" t="s">
        <v>76</v>
      </c>
      <c r="I1025" s="3">
        <v>580000</v>
      </c>
      <c r="J1025" s="3">
        <v>0</v>
      </c>
      <c r="K1025" s="1" t="s">
        <v>40</v>
      </c>
      <c r="L1025" s="1" t="s">
        <v>77</v>
      </c>
      <c r="M1025" s="1" t="s">
        <v>78</v>
      </c>
      <c r="N1025" s="1" t="s">
        <v>79</v>
      </c>
      <c r="O1025" s="1" t="s">
        <v>80</v>
      </c>
      <c r="P1025" s="1" t="s">
        <v>43</v>
      </c>
      <c r="Q1025" s="1" t="s">
        <v>43</v>
      </c>
      <c r="R1025" s="3">
        <v>0</v>
      </c>
      <c r="S1025" s="1" t="s">
        <v>44</v>
      </c>
      <c r="T1025" s="1" t="s">
        <v>45</v>
      </c>
      <c r="U1025" s="1" t="s">
        <v>1006</v>
      </c>
      <c r="V1025" s="1" t="s">
        <v>46</v>
      </c>
      <c r="W1025" s="1" t="s">
        <v>1591</v>
      </c>
      <c r="X1025" s="1" t="s">
        <v>1592</v>
      </c>
      <c r="Y1025" s="1" t="s">
        <v>83</v>
      </c>
      <c r="Z1025" s="1" t="s">
        <v>1593</v>
      </c>
      <c r="AA1025" s="1" t="s">
        <v>51</v>
      </c>
      <c r="AB1025" s="1" t="s">
        <v>1592</v>
      </c>
      <c r="AC1025" s="1" t="s">
        <v>37</v>
      </c>
    </row>
    <row r="1026" spans="1:29" hidden="1" x14ac:dyDescent="0.25">
      <c r="A1026" s="1" t="s">
        <v>33</v>
      </c>
      <c r="B1026" s="1" t="s">
        <v>34</v>
      </c>
      <c r="C1026" s="2">
        <v>45291</v>
      </c>
      <c r="D1026" s="1" t="s">
        <v>73</v>
      </c>
      <c r="E1026" s="1" t="s">
        <v>74</v>
      </c>
      <c r="F1026" s="1" t="s">
        <v>37</v>
      </c>
      <c r="G1026" s="1" t="s">
        <v>1006</v>
      </c>
      <c r="H1026" s="1" t="s">
        <v>76</v>
      </c>
      <c r="I1026" s="3">
        <v>627256</v>
      </c>
      <c r="J1026" s="3">
        <v>0</v>
      </c>
      <c r="K1026" s="1" t="s">
        <v>40</v>
      </c>
      <c r="L1026" s="1" t="s">
        <v>1433</v>
      </c>
      <c r="M1026" s="1" t="s">
        <v>806</v>
      </c>
      <c r="N1026" s="1" t="s">
        <v>79</v>
      </c>
      <c r="O1026" s="1" t="s">
        <v>80</v>
      </c>
      <c r="P1026" s="1" t="s">
        <v>43</v>
      </c>
      <c r="Q1026" s="1" t="s">
        <v>43</v>
      </c>
      <c r="R1026" s="3">
        <v>0</v>
      </c>
      <c r="S1026" s="1" t="s">
        <v>44</v>
      </c>
      <c r="T1026" s="1" t="s">
        <v>45</v>
      </c>
      <c r="U1026" s="1" t="s">
        <v>1006</v>
      </c>
      <c r="V1026" s="1" t="s">
        <v>46</v>
      </c>
      <c r="W1026" s="1" t="s">
        <v>1591</v>
      </c>
      <c r="X1026" s="1" t="s">
        <v>1592</v>
      </c>
      <c r="Y1026" s="1" t="s">
        <v>83</v>
      </c>
      <c r="Z1026" s="1" t="s">
        <v>1593</v>
      </c>
      <c r="AA1026" s="1" t="s">
        <v>51</v>
      </c>
      <c r="AB1026" s="1" t="s">
        <v>1592</v>
      </c>
      <c r="AC1026" s="1" t="s">
        <v>37</v>
      </c>
    </row>
    <row r="1027" spans="1:29" hidden="1" x14ac:dyDescent="0.25">
      <c r="A1027" s="1" t="s">
        <v>33</v>
      </c>
      <c r="B1027" s="1" t="s">
        <v>34</v>
      </c>
      <c r="C1027" s="2">
        <v>45291</v>
      </c>
      <c r="D1027" s="1" t="s">
        <v>73</v>
      </c>
      <c r="E1027" s="1" t="s">
        <v>74</v>
      </c>
      <c r="F1027" s="1" t="s">
        <v>37</v>
      </c>
      <c r="G1027" s="1" t="s">
        <v>1006</v>
      </c>
      <c r="H1027" s="1" t="s">
        <v>76</v>
      </c>
      <c r="I1027" s="3">
        <v>502667</v>
      </c>
      <c r="J1027" s="3">
        <v>0</v>
      </c>
      <c r="K1027" s="1" t="s">
        <v>40</v>
      </c>
      <c r="L1027" s="1" t="s">
        <v>470</v>
      </c>
      <c r="M1027" s="1" t="s">
        <v>471</v>
      </c>
      <c r="N1027" s="1" t="s">
        <v>79</v>
      </c>
      <c r="O1027" s="1" t="s">
        <v>80</v>
      </c>
      <c r="P1027" s="1" t="s">
        <v>43</v>
      </c>
      <c r="Q1027" s="1" t="s">
        <v>43</v>
      </c>
      <c r="R1027" s="3">
        <v>0</v>
      </c>
      <c r="S1027" s="1" t="s">
        <v>44</v>
      </c>
      <c r="T1027" s="1" t="s">
        <v>45</v>
      </c>
      <c r="U1027" s="1" t="s">
        <v>1006</v>
      </c>
      <c r="V1027" s="1" t="s">
        <v>46</v>
      </c>
      <c r="W1027" s="1" t="s">
        <v>1591</v>
      </c>
      <c r="X1027" s="1" t="s">
        <v>1592</v>
      </c>
      <c r="Y1027" s="1" t="s">
        <v>83</v>
      </c>
      <c r="Z1027" s="1" t="s">
        <v>1593</v>
      </c>
      <c r="AA1027" s="1" t="s">
        <v>51</v>
      </c>
      <c r="AB1027" s="1" t="s">
        <v>1592</v>
      </c>
      <c r="AC1027" s="1" t="s">
        <v>37</v>
      </c>
    </row>
    <row r="1028" spans="1:29" hidden="1" x14ac:dyDescent="0.25">
      <c r="A1028" s="1" t="s">
        <v>33</v>
      </c>
      <c r="B1028" s="1" t="s">
        <v>34</v>
      </c>
      <c r="C1028" s="2">
        <v>45291</v>
      </c>
      <c r="D1028" s="1" t="s">
        <v>73</v>
      </c>
      <c r="E1028" s="1" t="s">
        <v>74</v>
      </c>
      <c r="F1028" s="1" t="s">
        <v>37</v>
      </c>
      <c r="G1028" s="1" t="s">
        <v>1006</v>
      </c>
      <c r="H1028" s="1" t="s">
        <v>76</v>
      </c>
      <c r="I1028" s="3">
        <v>38667</v>
      </c>
      <c r="J1028" s="3">
        <v>0</v>
      </c>
      <c r="K1028" s="1" t="s">
        <v>40</v>
      </c>
      <c r="L1028" s="1" t="s">
        <v>510</v>
      </c>
      <c r="M1028" s="1" t="s">
        <v>511</v>
      </c>
      <c r="N1028" s="1" t="s">
        <v>79</v>
      </c>
      <c r="O1028" s="1" t="s">
        <v>80</v>
      </c>
      <c r="P1028" s="1" t="s">
        <v>43</v>
      </c>
      <c r="Q1028" s="1" t="s">
        <v>43</v>
      </c>
      <c r="R1028" s="3">
        <v>0</v>
      </c>
      <c r="S1028" s="1" t="s">
        <v>44</v>
      </c>
      <c r="T1028" s="1" t="s">
        <v>45</v>
      </c>
      <c r="U1028" s="1" t="s">
        <v>1006</v>
      </c>
      <c r="V1028" s="1" t="s">
        <v>46</v>
      </c>
      <c r="W1028" s="1" t="s">
        <v>1591</v>
      </c>
      <c r="X1028" s="1" t="s">
        <v>1592</v>
      </c>
      <c r="Y1028" s="1" t="s">
        <v>83</v>
      </c>
      <c r="Z1028" s="1" t="s">
        <v>1593</v>
      </c>
      <c r="AA1028" s="1" t="s">
        <v>51</v>
      </c>
      <c r="AB1028" s="1" t="s">
        <v>1592</v>
      </c>
      <c r="AC1028" s="1" t="s">
        <v>37</v>
      </c>
    </row>
    <row r="1029" spans="1:29" hidden="1" x14ac:dyDescent="0.25">
      <c r="A1029" s="1" t="s">
        <v>33</v>
      </c>
      <c r="B1029" s="1" t="s">
        <v>34</v>
      </c>
      <c r="C1029" s="2">
        <v>45291</v>
      </c>
      <c r="D1029" s="1" t="s">
        <v>73</v>
      </c>
      <c r="E1029" s="1" t="s">
        <v>74</v>
      </c>
      <c r="F1029" s="1" t="s">
        <v>37</v>
      </c>
      <c r="G1029" s="1" t="s">
        <v>1006</v>
      </c>
      <c r="H1029" s="1" t="s">
        <v>76</v>
      </c>
      <c r="I1029" s="3">
        <v>43790</v>
      </c>
      <c r="J1029" s="3">
        <v>0</v>
      </c>
      <c r="K1029" s="1" t="s">
        <v>40</v>
      </c>
      <c r="L1029" s="1" t="s">
        <v>616</v>
      </c>
      <c r="M1029" s="1" t="s">
        <v>617</v>
      </c>
      <c r="N1029" s="1" t="s">
        <v>79</v>
      </c>
      <c r="O1029" s="1" t="s">
        <v>80</v>
      </c>
      <c r="P1029" s="1" t="s">
        <v>43</v>
      </c>
      <c r="Q1029" s="1" t="s">
        <v>43</v>
      </c>
      <c r="R1029" s="3">
        <v>0</v>
      </c>
      <c r="S1029" s="1" t="s">
        <v>44</v>
      </c>
      <c r="T1029" s="1" t="s">
        <v>45</v>
      </c>
      <c r="U1029" s="1" t="s">
        <v>1006</v>
      </c>
      <c r="V1029" s="1" t="s">
        <v>46</v>
      </c>
      <c r="W1029" s="1" t="s">
        <v>1591</v>
      </c>
      <c r="X1029" s="1" t="s">
        <v>1592</v>
      </c>
      <c r="Y1029" s="1" t="s">
        <v>83</v>
      </c>
      <c r="Z1029" s="1" t="s">
        <v>1593</v>
      </c>
      <c r="AA1029" s="1" t="s">
        <v>51</v>
      </c>
      <c r="AB1029" s="1" t="s">
        <v>1592</v>
      </c>
      <c r="AC1029" s="1" t="s">
        <v>37</v>
      </c>
    </row>
    <row r="1030" spans="1:29" hidden="1" x14ac:dyDescent="0.25">
      <c r="A1030" s="1" t="s">
        <v>33</v>
      </c>
      <c r="B1030" s="1" t="s">
        <v>34</v>
      </c>
      <c r="C1030" s="2">
        <v>45291</v>
      </c>
      <c r="D1030" s="1" t="s">
        <v>73</v>
      </c>
      <c r="E1030" s="1" t="s">
        <v>74</v>
      </c>
      <c r="F1030" s="1" t="s">
        <v>37</v>
      </c>
      <c r="G1030" s="1" t="s">
        <v>1006</v>
      </c>
      <c r="H1030" s="1" t="s">
        <v>76</v>
      </c>
      <c r="I1030" s="3">
        <v>502667</v>
      </c>
      <c r="J1030" s="3">
        <v>0</v>
      </c>
      <c r="K1030" s="1" t="s">
        <v>40</v>
      </c>
      <c r="L1030" s="1" t="s">
        <v>113</v>
      </c>
      <c r="M1030" s="1" t="s">
        <v>114</v>
      </c>
      <c r="N1030" s="1" t="s">
        <v>79</v>
      </c>
      <c r="O1030" s="1" t="s">
        <v>80</v>
      </c>
      <c r="P1030" s="1" t="s">
        <v>43</v>
      </c>
      <c r="Q1030" s="1" t="s">
        <v>43</v>
      </c>
      <c r="R1030" s="3">
        <v>0</v>
      </c>
      <c r="S1030" s="1" t="s">
        <v>44</v>
      </c>
      <c r="T1030" s="1" t="s">
        <v>45</v>
      </c>
      <c r="U1030" s="1" t="s">
        <v>1006</v>
      </c>
      <c r="V1030" s="1" t="s">
        <v>46</v>
      </c>
      <c r="W1030" s="1" t="s">
        <v>1591</v>
      </c>
      <c r="X1030" s="1" t="s">
        <v>1592</v>
      </c>
      <c r="Y1030" s="1" t="s">
        <v>83</v>
      </c>
      <c r="Z1030" s="1" t="s">
        <v>1593</v>
      </c>
      <c r="AA1030" s="1" t="s">
        <v>51</v>
      </c>
      <c r="AB1030" s="1" t="s">
        <v>1592</v>
      </c>
      <c r="AC1030" s="1" t="s">
        <v>37</v>
      </c>
    </row>
    <row r="1031" spans="1:29" hidden="1" x14ac:dyDescent="0.25">
      <c r="A1031" s="1" t="s">
        <v>33</v>
      </c>
      <c r="B1031" s="1" t="s">
        <v>34</v>
      </c>
      <c r="C1031" s="2">
        <v>45291</v>
      </c>
      <c r="D1031" s="1" t="s">
        <v>73</v>
      </c>
      <c r="E1031" s="1" t="s">
        <v>74</v>
      </c>
      <c r="F1031" s="1" t="s">
        <v>37</v>
      </c>
      <c r="G1031" s="1" t="s">
        <v>1006</v>
      </c>
      <c r="H1031" s="1" t="s">
        <v>76</v>
      </c>
      <c r="I1031" s="3">
        <v>85581</v>
      </c>
      <c r="J1031" s="3">
        <v>0</v>
      </c>
      <c r="K1031" s="1" t="s">
        <v>40</v>
      </c>
      <c r="L1031" s="1" t="s">
        <v>297</v>
      </c>
      <c r="M1031" s="1" t="s">
        <v>298</v>
      </c>
      <c r="N1031" s="1" t="s">
        <v>79</v>
      </c>
      <c r="O1031" s="1" t="s">
        <v>80</v>
      </c>
      <c r="P1031" s="1" t="s">
        <v>43</v>
      </c>
      <c r="Q1031" s="1" t="s">
        <v>43</v>
      </c>
      <c r="R1031" s="3">
        <v>0</v>
      </c>
      <c r="S1031" s="1" t="s">
        <v>44</v>
      </c>
      <c r="T1031" s="1" t="s">
        <v>45</v>
      </c>
      <c r="U1031" s="1" t="s">
        <v>1006</v>
      </c>
      <c r="V1031" s="1" t="s">
        <v>46</v>
      </c>
      <c r="W1031" s="1" t="s">
        <v>1591</v>
      </c>
      <c r="X1031" s="1" t="s">
        <v>1592</v>
      </c>
      <c r="Y1031" s="1" t="s">
        <v>83</v>
      </c>
      <c r="Z1031" s="1" t="s">
        <v>1593</v>
      </c>
      <c r="AA1031" s="1" t="s">
        <v>51</v>
      </c>
      <c r="AB1031" s="1" t="s">
        <v>1592</v>
      </c>
      <c r="AC1031" s="1" t="s">
        <v>37</v>
      </c>
    </row>
    <row r="1032" spans="1:29" hidden="1" x14ac:dyDescent="0.25">
      <c r="A1032" s="1" t="s">
        <v>33</v>
      </c>
      <c r="B1032" s="1" t="s">
        <v>34</v>
      </c>
      <c r="C1032" s="2">
        <v>45291</v>
      </c>
      <c r="D1032" s="1" t="s">
        <v>73</v>
      </c>
      <c r="E1032" s="1" t="s">
        <v>74</v>
      </c>
      <c r="F1032" s="1" t="s">
        <v>37</v>
      </c>
      <c r="G1032" s="1" t="s">
        <v>1006</v>
      </c>
      <c r="H1032" s="1" t="s">
        <v>76</v>
      </c>
      <c r="I1032" s="3">
        <v>38667</v>
      </c>
      <c r="J1032" s="3">
        <v>0</v>
      </c>
      <c r="K1032" s="1" t="s">
        <v>40</v>
      </c>
      <c r="L1032" s="1" t="s">
        <v>1559</v>
      </c>
      <c r="M1032" s="1" t="s">
        <v>799</v>
      </c>
      <c r="N1032" s="1" t="s">
        <v>79</v>
      </c>
      <c r="O1032" s="1" t="s">
        <v>80</v>
      </c>
      <c r="P1032" s="1" t="s">
        <v>43</v>
      </c>
      <c r="Q1032" s="1" t="s">
        <v>43</v>
      </c>
      <c r="R1032" s="3">
        <v>0</v>
      </c>
      <c r="S1032" s="1" t="s">
        <v>44</v>
      </c>
      <c r="T1032" s="1" t="s">
        <v>45</v>
      </c>
      <c r="U1032" s="1" t="s">
        <v>1006</v>
      </c>
      <c r="V1032" s="1" t="s">
        <v>46</v>
      </c>
      <c r="W1032" s="1" t="s">
        <v>1591</v>
      </c>
      <c r="X1032" s="1" t="s">
        <v>1592</v>
      </c>
      <c r="Y1032" s="1" t="s">
        <v>83</v>
      </c>
      <c r="Z1032" s="1" t="s">
        <v>1593</v>
      </c>
      <c r="AA1032" s="1" t="s">
        <v>51</v>
      </c>
      <c r="AB1032" s="1" t="s">
        <v>1592</v>
      </c>
      <c r="AC1032" s="1" t="s">
        <v>37</v>
      </c>
    </row>
    <row r="1033" spans="1:29" hidden="1" x14ac:dyDescent="0.25">
      <c r="A1033" s="1" t="s">
        <v>33</v>
      </c>
      <c r="B1033" s="1" t="s">
        <v>34</v>
      </c>
      <c r="C1033" s="2">
        <v>45291</v>
      </c>
      <c r="D1033" s="1" t="s">
        <v>73</v>
      </c>
      <c r="E1033" s="1" t="s">
        <v>74</v>
      </c>
      <c r="F1033" s="1" t="s">
        <v>37</v>
      </c>
      <c r="G1033" s="1" t="s">
        <v>1006</v>
      </c>
      <c r="H1033" s="1" t="s">
        <v>76</v>
      </c>
      <c r="I1033" s="3">
        <v>38667</v>
      </c>
      <c r="J1033" s="3">
        <v>0</v>
      </c>
      <c r="K1033" s="1" t="s">
        <v>40</v>
      </c>
      <c r="L1033" s="1" t="s">
        <v>440</v>
      </c>
      <c r="M1033" s="1" t="s">
        <v>441</v>
      </c>
      <c r="N1033" s="1" t="s">
        <v>79</v>
      </c>
      <c r="O1033" s="1" t="s">
        <v>80</v>
      </c>
      <c r="P1033" s="1" t="s">
        <v>43</v>
      </c>
      <c r="Q1033" s="1" t="s">
        <v>43</v>
      </c>
      <c r="R1033" s="3">
        <v>0</v>
      </c>
      <c r="S1033" s="1" t="s">
        <v>44</v>
      </c>
      <c r="T1033" s="1" t="s">
        <v>45</v>
      </c>
      <c r="U1033" s="1" t="s">
        <v>1006</v>
      </c>
      <c r="V1033" s="1" t="s">
        <v>46</v>
      </c>
      <c r="W1033" s="1" t="s">
        <v>1591</v>
      </c>
      <c r="X1033" s="1" t="s">
        <v>1592</v>
      </c>
      <c r="Y1033" s="1" t="s">
        <v>83</v>
      </c>
      <c r="Z1033" s="1" t="s">
        <v>1593</v>
      </c>
      <c r="AA1033" s="1" t="s">
        <v>51</v>
      </c>
      <c r="AB1033" s="1" t="s">
        <v>1592</v>
      </c>
      <c r="AC1033" s="1" t="s">
        <v>37</v>
      </c>
    </row>
    <row r="1034" spans="1:29" hidden="1" x14ac:dyDescent="0.25">
      <c r="A1034" s="1" t="s">
        <v>33</v>
      </c>
      <c r="B1034" s="1" t="s">
        <v>34</v>
      </c>
      <c r="C1034" s="2">
        <v>45291</v>
      </c>
      <c r="D1034" s="1" t="s">
        <v>73</v>
      </c>
      <c r="E1034" s="1" t="s">
        <v>74</v>
      </c>
      <c r="F1034" s="1" t="s">
        <v>37</v>
      </c>
      <c r="G1034" s="1" t="s">
        <v>1006</v>
      </c>
      <c r="H1034" s="1" t="s">
        <v>76</v>
      </c>
      <c r="I1034" s="3">
        <v>309334</v>
      </c>
      <c r="J1034" s="3">
        <v>0</v>
      </c>
      <c r="K1034" s="1" t="s">
        <v>40</v>
      </c>
      <c r="L1034" s="1" t="s">
        <v>848</v>
      </c>
      <c r="M1034" s="1" t="s">
        <v>849</v>
      </c>
      <c r="N1034" s="1" t="s">
        <v>79</v>
      </c>
      <c r="O1034" s="1" t="s">
        <v>80</v>
      </c>
      <c r="P1034" s="1" t="s">
        <v>43</v>
      </c>
      <c r="Q1034" s="1" t="s">
        <v>43</v>
      </c>
      <c r="R1034" s="3">
        <v>0</v>
      </c>
      <c r="S1034" s="1" t="s">
        <v>44</v>
      </c>
      <c r="T1034" s="1" t="s">
        <v>45</v>
      </c>
      <c r="U1034" s="1" t="s">
        <v>1006</v>
      </c>
      <c r="V1034" s="1" t="s">
        <v>46</v>
      </c>
      <c r="W1034" s="1" t="s">
        <v>1591</v>
      </c>
      <c r="X1034" s="1" t="s">
        <v>1592</v>
      </c>
      <c r="Y1034" s="1" t="s">
        <v>83</v>
      </c>
      <c r="Z1034" s="1" t="s">
        <v>1593</v>
      </c>
      <c r="AA1034" s="1" t="s">
        <v>51</v>
      </c>
      <c r="AB1034" s="1" t="s">
        <v>1592</v>
      </c>
      <c r="AC1034" s="1" t="s">
        <v>37</v>
      </c>
    </row>
    <row r="1035" spans="1:29" hidden="1" x14ac:dyDescent="0.25">
      <c r="A1035" s="1" t="s">
        <v>33</v>
      </c>
      <c r="B1035" s="1" t="s">
        <v>34</v>
      </c>
      <c r="C1035" s="2">
        <v>45291</v>
      </c>
      <c r="D1035" s="1" t="s">
        <v>73</v>
      </c>
      <c r="E1035" s="1" t="s">
        <v>74</v>
      </c>
      <c r="F1035" s="1" t="s">
        <v>37</v>
      </c>
      <c r="G1035" s="1" t="s">
        <v>1006</v>
      </c>
      <c r="H1035" s="1" t="s">
        <v>76</v>
      </c>
      <c r="I1035" s="3">
        <v>193334</v>
      </c>
      <c r="J1035" s="3">
        <v>0</v>
      </c>
      <c r="K1035" s="1" t="s">
        <v>40</v>
      </c>
      <c r="L1035" s="1" t="s">
        <v>168</v>
      </c>
      <c r="M1035" s="1" t="s">
        <v>169</v>
      </c>
      <c r="N1035" s="1" t="s">
        <v>79</v>
      </c>
      <c r="O1035" s="1" t="s">
        <v>80</v>
      </c>
      <c r="P1035" s="1" t="s">
        <v>43</v>
      </c>
      <c r="Q1035" s="1" t="s">
        <v>43</v>
      </c>
      <c r="R1035" s="3">
        <v>0</v>
      </c>
      <c r="S1035" s="1" t="s">
        <v>44</v>
      </c>
      <c r="T1035" s="1" t="s">
        <v>45</v>
      </c>
      <c r="U1035" s="1" t="s">
        <v>1006</v>
      </c>
      <c r="V1035" s="1" t="s">
        <v>46</v>
      </c>
      <c r="W1035" s="1" t="s">
        <v>1591</v>
      </c>
      <c r="X1035" s="1" t="s">
        <v>1592</v>
      </c>
      <c r="Y1035" s="1" t="s">
        <v>83</v>
      </c>
      <c r="Z1035" s="1" t="s">
        <v>1593</v>
      </c>
      <c r="AA1035" s="1" t="s">
        <v>51</v>
      </c>
      <c r="AB1035" s="1" t="s">
        <v>1592</v>
      </c>
      <c r="AC1035" s="1" t="s">
        <v>37</v>
      </c>
    </row>
    <row r="1036" spans="1:29" hidden="1" x14ac:dyDescent="0.25">
      <c r="A1036" s="1" t="s">
        <v>33</v>
      </c>
      <c r="B1036" s="1" t="s">
        <v>34</v>
      </c>
      <c r="C1036" s="2">
        <v>45291</v>
      </c>
      <c r="D1036" s="1" t="s">
        <v>73</v>
      </c>
      <c r="E1036" s="1" t="s">
        <v>74</v>
      </c>
      <c r="F1036" s="1" t="s">
        <v>37</v>
      </c>
      <c r="G1036" s="1" t="s">
        <v>1006</v>
      </c>
      <c r="H1036" s="1" t="s">
        <v>76</v>
      </c>
      <c r="I1036" s="3">
        <v>309334</v>
      </c>
      <c r="J1036" s="3">
        <v>0</v>
      </c>
      <c r="K1036" s="1" t="s">
        <v>40</v>
      </c>
      <c r="L1036" s="1" t="s">
        <v>117</v>
      </c>
      <c r="M1036" s="1" t="s">
        <v>118</v>
      </c>
      <c r="N1036" s="1" t="s">
        <v>79</v>
      </c>
      <c r="O1036" s="1" t="s">
        <v>80</v>
      </c>
      <c r="P1036" s="1" t="s">
        <v>43</v>
      </c>
      <c r="Q1036" s="1" t="s">
        <v>43</v>
      </c>
      <c r="R1036" s="3">
        <v>0</v>
      </c>
      <c r="S1036" s="1" t="s">
        <v>44</v>
      </c>
      <c r="T1036" s="1" t="s">
        <v>45</v>
      </c>
      <c r="U1036" s="1" t="s">
        <v>1006</v>
      </c>
      <c r="V1036" s="1" t="s">
        <v>46</v>
      </c>
      <c r="W1036" s="1" t="s">
        <v>1591</v>
      </c>
      <c r="X1036" s="1" t="s">
        <v>1592</v>
      </c>
      <c r="Y1036" s="1" t="s">
        <v>83</v>
      </c>
      <c r="Z1036" s="1" t="s">
        <v>1593</v>
      </c>
      <c r="AA1036" s="1" t="s">
        <v>51</v>
      </c>
      <c r="AB1036" s="1" t="s">
        <v>1592</v>
      </c>
      <c r="AC1036" s="1" t="s">
        <v>37</v>
      </c>
    </row>
    <row r="1037" spans="1:29" hidden="1" x14ac:dyDescent="0.25">
      <c r="A1037" s="1" t="s">
        <v>33</v>
      </c>
      <c r="B1037" s="1" t="s">
        <v>34</v>
      </c>
      <c r="C1037" s="2">
        <v>45291</v>
      </c>
      <c r="D1037" s="1" t="s">
        <v>73</v>
      </c>
      <c r="E1037" s="1" t="s">
        <v>74</v>
      </c>
      <c r="F1037" s="1" t="s">
        <v>37</v>
      </c>
      <c r="G1037" s="1" t="s">
        <v>1006</v>
      </c>
      <c r="H1037" s="1" t="s">
        <v>76</v>
      </c>
      <c r="I1037" s="3">
        <v>77334</v>
      </c>
      <c r="J1037" s="3">
        <v>0</v>
      </c>
      <c r="K1037" s="1" t="s">
        <v>40</v>
      </c>
      <c r="L1037" s="1" t="s">
        <v>115</v>
      </c>
      <c r="M1037" s="1" t="s">
        <v>116</v>
      </c>
      <c r="N1037" s="1" t="s">
        <v>79</v>
      </c>
      <c r="O1037" s="1" t="s">
        <v>80</v>
      </c>
      <c r="P1037" s="1" t="s">
        <v>43</v>
      </c>
      <c r="Q1037" s="1" t="s">
        <v>43</v>
      </c>
      <c r="R1037" s="3">
        <v>0</v>
      </c>
      <c r="S1037" s="1" t="s">
        <v>44</v>
      </c>
      <c r="T1037" s="1" t="s">
        <v>45</v>
      </c>
      <c r="U1037" s="1" t="s">
        <v>1006</v>
      </c>
      <c r="V1037" s="1" t="s">
        <v>46</v>
      </c>
      <c r="W1037" s="1" t="s">
        <v>1591</v>
      </c>
      <c r="X1037" s="1" t="s">
        <v>1592</v>
      </c>
      <c r="Y1037" s="1" t="s">
        <v>83</v>
      </c>
      <c r="Z1037" s="1" t="s">
        <v>1593</v>
      </c>
      <c r="AA1037" s="1" t="s">
        <v>51</v>
      </c>
      <c r="AB1037" s="1" t="s">
        <v>1592</v>
      </c>
      <c r="AC1037" s="1" t="s">
        <v>37</v>
      </c>
    </row>
    <row r="1038" spans="1:29" hidden="1" x14ac:dyDescent="0.25">
      <c r="A1038" s="1" t="s">
        <v>33</v>
      </c>
      <c r="B1038" s="1" t="s">
        <v>34</v>
      </c>
      <c r="C1038" s="2">
        <v>45291</v>
      </c>
      <c r="D1038" s="1" t="s">
        <v>73</v>
      </c>
      <c r="E1038" s="1" t="s">
        <v>74</v>
      </c>
      <c r="F1038" s="1" t="s">
        <v>37</v>
      </c>
      <c r="G1038" s="1" t="s">
        <v>1006</v>
      </c>
      <c r="H1038" s="1" t="s">
        <v>76</v>
      </c>
      <c r="I1038" s="3">
        <v>232001</v>
      </c>
      <c r="J1038" s="3">
        <v>0</v>
      </c>
      <c r="K1038" s="1" t="s">
        <v>40</v>
      </c>
      <c r="L1038" s="1" t="s">
        <v>601</v>
      </c>
      <c r="M1038" s="1" t="s">
        <v>602</v>
      </c>
      <c r="N1038" s="1" t="s">
        <v>79</v>
      </c>
      <c r="O1038" s="1" t="s">
        <v>80</v>
      </c>
      <c r="P1038" s="1" t="s">
        <v>43</v>
      </c>
      <c r="Q1038" s="1" t="s">
        <v>43</v>
      </c>
      <c r="R1038" s="3">
        <v>0</v>
      </c>
      <c r="S1038" s="1" t="s">
        <v>44</v>
      </c>
      <c r="T1038" s="1" t="s">
        <v>45</v>
      </c>
      <c r="U1038" s="1" t="s">
        <v>1006</v>
      </c>
      <c r="V1038" s="1" t="s">
        <v>46</v>
      </c>
      <c r="W1038" s="1" t="s">
        <v>1591</v>
      </c>
      <c r="X1038" s="1" t="s">
        <v>1592</v>
      </c>
      <c r="Y1038" s="1" t="s">
        <v>83</v>
      </c>
      <c r="Z1038" s="1" t="s">
        <v>1593</v>
      </c>
      <c r="AA1038" s="1" t="s">
        <v>51</v>
      </c>
      <c r="AB1038" s="1" t="s">
        <v>1592</v>
      </c>
      <c r="AC1038" s="1" t="s">
        <v>37</v>
      </c>
    </row>
    <row r="1039" spans="1:29" hidden="1" x14ac:dyDescent="0.25">
      <c r="A1039" s="1" t="s">
        <v>33</v>
      </c>
      <c r="B1039" s="1" t="s">
        <v>34</v>
      </c>
      <c r="C1039" s="2">
        <v>45291</v>
      </c>
      <c r="D1039" s="1" t="s">
        <v>73</v>
      </c>
      <c r="E1039" s="1" t="s">
        <v>74</v>
      </c>
      <c r="F1039" s="1" t="s">
        <v>37</v>
      </c>
      <c r="G1039" s="1" t="s">
        <v>1006</v>
      </c>
      <c r="H1039" s="1" t="s">
        <v>76</v>
      </c>
      <c r="I1039" s="3">
        <v>38667</v>
      </c>
      <c r="J1039" s="3">
        <v>0</v>
      </c>
      <c r="K1039" s="1" t="s">
        <v>40</v>
      </c>
      <c r="L1039" s="1" t="s">
        <v>1594</v>
      </c>
      <c r="M1039" s="1" t="s">
        <v>1595</v>
      </c>
      <c r="N1039" s="1" t="s">
        <v>295</v>
      </c>
      <c r="O1039" s="1" t="s">
        <v>296</v>
      </c>
      <c r="P1039" s="1" t="s">
        <v>43</v>
      </c>
      <c r="Q1039" s="1" t="s">
        <v>43</v>
      </c>
      <c r="R1039" s="3">
        <v>0</v>
      </c>
      <c r="S1039" s="1" t="s">
        <v>44</v>
      </c>
      <c r="T1039" s="1" t="s">
        <v>45</v>
      </c>
      <c r="U1039" s="1" t="s">
        <v>1006</v>
      </c>
      <c r="V1039" s="1" t="s">
        <v>46</v>
      </c>
      <c r="W1039" s="1" t="s">
        <v>1591</v>
      </c>
      <c r="X1039" s="1" t="s">
        <v>1592</v>
      </c>
      <c r="Y1039" s="1" t="s">
        <v>83</v>
      </c>
      <c r="Z1039" s="1" t="s">
        <v>1593</v>
      </c>
      <c r="AA1039" s="1" t="s">
        <v>51</v>
      </c>
      <c r="AB1039" s="1" t="s">
        <v>1592</v>
      </c>
      <c r="AC1039" s="1" t="s">
        <v>37</v>
      </c>
    </row>
    <row r="1040" spans="1:29" hidden="1" x14ac:dyDescent="0.25">
      <c r="A1040" s="1" t="s">
        <v>33</v>
      </c>
      <c r="B1040" s="1" t="s">
        <v>34</v>
      </c>
      <c r="C1040" s="2">
        <v>45291</v>
      </c>
      <c r="D1040" s="1" t="s">
        <v>73</v>
      </c>
      <c r="E1040" s="1" t="s">
        <v>74</v>
      </c>
      <c r="F1040" s="1" t="s">
        <v>37</v>
      </c>
      <c r="G1040" s="1" t="s">
        <v>1006</v>
      </c>
      <c r="H1040" s="1" t="s">
        <v>76</v>
      </c>
      <c r="I1040" s="3">
        <v>154667</v>
      </c>
      <c r="J1040" s="3">
        <v>0</v>
      </c>
      <c r="K1040" s="1" t="s">
        <v>40</v>
      </c>
      <c r="L1040" s="1" t="s">
        <v>77</v>
      </c>
      <c r="M1040" s="1" t="s">
        <v>78</v>
      </c>
      <c r="N1040" s="1" t="s">
        <v>79</v>
      </c>
      <c r="O1040" s="1" t="s">
        <v>80</v>
      </c>
      <c r="P1040" s="1" t="s">
        <v>43</v>
      </c>
      <c r="Q1040" s="1" t="s">
        <v>43</v>
      </c>
      <c r="R1040" s="3">
        <v>0</v>
      </c>
      <c r="S1040" s="1" t="s">
        <v>44</v>
      </c>
      <c r="T1040" s="1" t="s">
        <v>45</v>
      </c>
      <c r="U1040" s="1" t="s">
        <v>1006</v>
      </c>
      <c r="V1040" s="1" t="s">
        <v>46</v>
      </c>
      <c r="W1040" s="1" t="s">
        <v>1591</v>
      </c>
      <c r="X1040" s="1" t="s">
        <v>1592</v>
      </c>
      <c r="Y1040" s="1" t="s">
        <v>83</v>
      </c>
      <c r="Z1040" s="1" t="s">
        <v>1593</v>
      </c>
      <c r="AA1040" s="1" t="s">
        <v>51</v>
      </c>
      <c r="AB1040" s="1" t="s">
        <v>1592</v>
      </c>
      <c r="AC1040" s="1" t="s">
        <v>37</v>
      </c>
    </row>
    <row r="1041" spans="1:29" hidden="1" x14ac:dyDescent="0.25">
      <c r="A1041" s="1" t="s">
        <v>33</v>
      </c>
      <c r="B1041" s="1" t="s">
        <v>34</v>
      </c>
      <c r="C1041" s="2">
        <v>45291</v>
      </c>
      <c r="D1041" s="1" t="s">
        <v>73</v>
      </c>
      <c r="E1041" s="1" t="s">
        <v>74</v>
      </c>
      <c r="F1041" s="1" t="s">
        <v>37</v>
      </c>
      <c r="G1041" s="1" t="s">
        <v>1006</v>
      </c>
      <c r="H1041" s="1" t="s">
        <v>76</v>
      </c>
      <c r="I1041" s="3">
        <v>238301</v>
      </c>
      <c r="J1041" s="3">
        <v>0</v>
      </c>
      <c r="K1041" s="1" t="s">
        <v>40</v>
      </c>
      <c r="L1041" s="1" t="s">
        <v>1433</v>
      </c>
      <c r="M1041" s="1" t="s">
        <v>806</v>
      </c>
      <c r="N1041" s="1" t="s">
        <v>79</v>
      </c>
      <c r="O1041" s="1" t="s">
        <v>80</v>
      </c>
      <c r="P1041" s="1" t="s">
        <v>43</v>
      </c>
      <c r="Q1041" s="1" t="s">
        <v>43</v>
      </c>
      <c r="R1041" s="3">
        <v>0</v>
      </c>
      <c r="S1041" s="1" t="s">
        <v>44</v>
      </c>
      <c r="T1041" s="1" t="s">
        <v>45</v>
      </c>
      <c r="U1041" s="1" t="s">
        <v>1006</v>
      </c>
      <c r="V1041" s="1" t="s">
        <v>46</v>
      </c>
      <c r="W1041" s="1" t="s">
        <v>1591</v>
      </c>
      <c r="X1041" s="1" t="s">
        <v>1592</v>
      </c>
      <c r="Y1041" s="1" t="s">
        <v>83</v>
      </c>
      <c r="Z1041" s="1" t="s">
        <v>1593</v>
      </c>
      <c r="AA1041" s="1" t="s">
        <v>51</v>
      </c>
      <c r="AB1041" s="1" t="s">
        <v>1592</v>
      </c>
      <c r="AC1041" s="1" t="s">
        <v>37</v>
      </c>
    </row>
    <row r="1042" spans="1:29" hidden="1" x14ac:dyDescent="0.25">
      <c r="A1042" s="1" t="s">
        <v>33</v>
      </c>
      <c r="B1042" s="1" t="s">
        <v>34</v>
      </c>
      <c r="C1042" s="2">
        <v>45291</v>
      </c>
      <c r="D1042" s="1" t="s">
        <v>73</v>
      </c>
      <c r="E1042" s="1" t="s">
        <v>74</v>
      </c>
      <c r="F1042" s="1" t="s">
        <v>37</v>
      </c>
      <c r="G1042" s="1" t="s">
        <v>1006</v>
      </c>
      <c r="H1042" s="1" t="s">
        <v>76</v>
      </c>
      <c r="I1042" s="3">
        <v>39600</v>
      </c>
      <c r="J1042" s="3">
        <v>0</v>
      </c>
      <c r="K1042" s="1" t="s">
        <v>40</v>
      </c>
      <c r="L1042" s="1" t="s">
        <v>1596</v>
      </c>
      <c r="M1042" s="1" t="s">
        <v>696</v>
      </c>
      <c r="N1042" s="1" t="s">
        <v>79</v>
      </c>
      <c r="O1042" s="1" t="s">
        <v>80</v>
      </c>
      <c r="P1042" s="1" t="s">
        <v>43</v>
      </c>
      <c r="Q1042" s="1" t="s">
        <v>43</v>
      </c>
      <c r="R1042" s="3">
        <v>0</v>
      </c>
      <c r="S1042" s="1" t="s">
        <v>44</v>
      </c>
      <c r="T1042" s="1" t="s">
        <v>45</v>
      </c>
      <c r="U1042" s="1" t="s">
        <v>1006</v>
      </c>
      <c r="V1042" s="1" t="s">
        <v>46</v>
      </c>
      <c r="W1042" s="1" t="s">
        <v>1591</v>
      </c>
      <c r="X1042" s="1" t="s">
        <v>1592</v>
      </c>
      <c r="Y1042" s="1" t="s">
        <v>83</v>
      </c>
      <c r="Z1042" s="1" t="s">
        <v>1593</v>
      </c>
      <c r="AA1042" s="1" t="s">
        <v>51</v>
      </c>
      <c r="AB1042" s="1" t="s">
        <v>1592</v>
      </c>
      <c r="AC1042" s="1" t="s">
        <v>37</v>
      </c>
    </row>
    <row r="1043" spans="1:29" hidden="1" x14ac:dyDescent="0.25">
      <c r="A1043" s="1" t="s">
        <v>33</v>
      </c>
      <c r="B1043" s="1" t="s">
        <v>34</v>
      </c>
      <c r="C1043" s="2">
        <v>45291</v>
      </c>
      <c r="D1043" s="1" t="s">
        <v>73</v>
      </c>
      <c r="E1043" s="1" t="s">
        <v>74</v>
      </c>
      <c r="F1043" s="1" t="s">
        <v>37</v>
      </c>
      <c r="G1043" s="1" t="s">
        <v>1006</v>
      </c>
      <c r="H1043" s="1" t="s">
        <v>76</v>
      </c>
      <c r="I1043" s="3">
        <v>580000</v>
      </c>
      <c r="J1043" s="3">
        <v>0</v>
      </c>
      <c r="K1043" s="1" t="s">
        <v>40</v>
      </c>
      <c r="L1043" s="1" t="s">
        <v>113</v>
      </c>
      <c r="M1043" s="1" t="s">
        <v>114</v>
      </c>
      <c r="N1043" s="1" t="s">
        <v>79</v>
      </c>
      <c r="O1043" s="1" t="s">
        <v>80</v>
      </c>
      <c r="P1043" s="1" t="s">
        <v>43</v>
      </c>
      <c r="Q1043" s="1" t="s">
        <v>43</v>
      </c>
      <c r="R1043" s="3">
        <v>0</v>
      </c>
      <c r="S1043" s="1" t="s">
        <v>44</v>
      </c>
      <c r="T1043" s="1" t="s">
        <v>45</v>
      </c>
      <c r="U1043" s="1" t="s">
        <v>1006</v>
      </c>
      <c r="V1043" s="1" t="s">
        <v>46</v>
      </c>
      <c r="W1043" s="1" t="s">
        <v>1591</v>
      </c>
      <c r="X1043" s="1" t="s">
        <v>1592</v>
      </c>
      <c r="Y1043" s="1" t="s">
        <v>83</v>
      </c>
      <c r="Z1043" s="1" t="s">
        <v>1593</v>
      </c>
      <c r="AA1043" s="1" t="s">
        <v>51</v>
      </c>
      <c r="AB1043" s="1" t="s">
        <v>1592</v>
      </c>
      <c r="AC1043" s="1" t="s">
        <v>37</v>
      </c>
    </row>
    <row r="1044" spans="1:29" hidden="1" x14ac:dyDescent="0.25">
      <c r="A1044" s="1" t="s">
        <v>33</v>
      </c>
      <c r="B1044" s="1" t="s">
        <v>34</v>
      </c>
      <c r="C1044" s="2">
        <v>45291</v>
      </c>
      <c r="D1044" s="1" t="s">
        <v>73</v>
      </c>
      <c r="E1044" s="1" t="s">
        <v>74</v>
      </c>
      <c r="F1044" s="1" t="s">
        <v>37</v>
      </c>
      <c r="G1044" s="1" t="s">
        <v>1006</v>
      </c>
      <c r="H1044" s="1" t="s">
        <v>76</v>
      </c>
      <c r="I1044" s="3">
        <v>464001</v>
      </c>
      <c r="J1044" s="3">
        <v>0</v>
      </c>
      <c r="K1044" s="1" t="s">
        <v>40</v>
      </c>
      <c r="L1044" s="1" t="s">
        <v>117</v>
      </c>
      <c r="M1044" s="1" t="s">
        <v>118</v>
      </c>
      <c r="N1044" s="1" t="s">
        <v>79</v>
      </c>
      <c r="O1044" s="1" t="s">
        <v>80</v>
      </c>
      <c r="P1044" s="1" t="s">
        <v>43</v>
      </c>
      <c r="Q1044" s="1" t="s">
        <v>43</v>
      </c>
      <c r="R1044" s="3">
        <v>0</v>
      </c>
      <c r="S1044" s="1" t="s">
        <v>44</v>
      </c>
      <c r="T1044" s="1" t="s">
        <v>45</v>
      </c>
      <c r="U1044" s="1" t="s">
        <v>1006</v>
      </c>
      <c r="V1044" s="1" t="s">
        <v>46</v>
      </c>
      <c r="W1044" s="1" t="s">
        <v>1591</v>
      </c>
      <c r="X1044" s="1" t="s">
        <v>1592</v>
      </c>
      <c r="Y1044" s="1" t="s">
        <v>83</v>
      </c>
      <c r="Z1044" s="1" t="s">
        <v>1593</v>
      </c>
      <c r="AA1044" s="1" t="s">
        <v>51</v>
      </c>
      <c r="AB1044" s="1" t="s">
        <v>1592</v>
      </c>
      <c r="AC1044" s="1" t="s">
        <v>37</v>
      </c>
    </row>
    <row r="1045" spans="1:29" hidden="1" x14ac:dyDescent="0.25">
      <c r="A1045" s="1" t="s">
        <v>33</v>
      </c>
      <c r="B1045" s="1" t="s">
        <v>34</v>
      </c>
      <c r="C1045" s="2">
        <v>45291</v>
      </c>
      <c r="D1045" s="1" t="s">
        <v>73</v>
      </c>
      <c r="E1045" s="1" t="s">
        <v>74</v>
      </c>
      <c r="F1045" s="1" t="s">
        <v>37</v>
      </c>
      <c r="G1045" s="1" t="s">
        <v>1006</v>
      </c>
      <c r="H1045" s="1" t="s">
        <v>76</v>
      </c>
      <c r="I1045" s="3">
        <v>38667</v>
      </c>
      <c r="J1045" s="3">
        <v>0</v>
      </c>
      <c r="K1045" s="1" t="s">
        <v>40</v>
      </c>
      <c r="L1045" s="1" t="s">
        <v>838</v>
      </c>
      <c r="M1045" s="1" t="s">
        <v>839</v>
      </c>
      <c r="N1045" s="1" t="s">
        <v>79</v>
      </c>
      <c r="O1045" s="1" t="s">
        <v>80</v>
      </c>
      <c r="P1045" s="1" t="s">
        <v>43</v>
      </c>
      <c r="Q1045" s="1" t="s">
        <v>43</v>
      </c>
      <c r="R1045" s="3">
        <v>0</v>
      </c>
      <c r="S1045" s="1" t="s">
        <v>44</v>
      </c>
      <c r="T1045" s="1" t="s">
        <v>45</v>
      </c>
      <c r="U1045" s="1" t="s">
        <v>1006</v>
      </c>
      <c r="V1045" s="1" t="s">
        <v>46</v>
      </c>
      <c r="W1045" s="1" t="s">
        <v>1591</v>
      </c>
      <c r="X1045" s="1" t="s">
        <v>1592</v>
      </c>
      <c r="Y1045" s="1" t="s">
        <v>83</v>
      </c>
      <c r="Z1045" s="1" t="s">
        <v>1593</v>
      </c>
      <c r="AA1045" s="1" t="s">
        <v>51</v>
      </c>
      <c r="AB1045" s="1" t="s">
        <v>1592</v>
      </c>
      <c r="AC1045" s="1" t="s">
        <v>37</v>
      </c>
    </row>
    <row r="1046" spans="1:29" hidden="1" x14ac:dyDescent="0.25">
      <c r="A1046" s="1" t="s">
        <v>33</v>
      </c>
      <c r="B1046" s="1" t="s">
        <v>34</v>
      </c>
      <c r="C1046" s="2">
        <v>45291</v>
      </c>
      <c r="D1046" s="1" t="s">
        <v>73</v>
      </c>
      <c r="E1046" s="1" t="s">
        <v>74</v>
      </c>
      <c r="F1046" s="1" t="s">
        <v>37</v>
      </c>
      <c r="G1046" s="1" t="s">
        <v>1006</v>
      </c>
      <c r="H1046" s="1" t="s">
        <v>76</v>
      </c>
      <c r="I1046" s="3">
        <v>464000</v>
      </c>
      <c r="J1046" s="3">
        <v>0</v>
      </c>
      <c r="K1046" s="1" t="s">
        <v>40</v>
      </c>
      <c r="L1046" s="1" t="s">
        <v>125</v>
      </c>
      <c r="M1046" s="1" t="s">
        <v>126</v>
      </c>
      <c r="N1046" s="1" t="s">
        <v>79</v>
      </c>
      <c r="O1046" s="1" t="s">
        <v>80</v>
      </c>
      <c r="P1046" s="1" t="s">
        <v>43</v>
      </c>
      <c r="Q1046" s="1" t="s">
        <v>43</v>
      </c>
      <c r="R1046" s="3">
        <v>0</v>
      </c>
      <c r="S1046" s="1" t="s">
        <v>44</v>
      </c>
      <c r="T1046" s="1" t="s">
        <v>45</v>
      </c>
      <c r="U1046" s="1" t="s">
        <v>1006</v>
      </c>
      <c r="V1046" s="1" t="s">
        <v>46</v>
      </c>
      <c r="W1046" s="1" t="s">
        <v>1591</v>
      </c>
      <c r="X1046" s="1" t="s">
        <v>1592</v>
      </c>
      <c r="Y1046" s="1" t="s">
        <v>83</v>
      </c>
      <c r="Z1046" s="1" t="s">
        <v>1593</v>
      </c>
      <c r="AA1046" s="1" t="s">
        <v>51</v>
      </c>
      <c r="AB1046" s="1" t="s">
        <v>1592</v>
      </c>
      <c r="AC1046" s="1" t="s">
        <v>37</v>
      </c>
    </row>
    <row r="1047" spans="1:29" hidden="1" x14ac:dyDescent="0.25">
      <c r="A1047" s="1" t="s">
        <v>33</v>
      </c>
      <c r="B1047" s="1" t="s">
        <v>34</v>
      </c>
      <c r="C1047" s="2">
        <v>45291</v>
      </c>
      <c r="D1047" s="1" t="s">
        <v>73</v>
      </c>
      <c r="E1047" s="1" t="s">
        <v>74</v>
      </c>
      <c r="F1047" s="1" t="s">
        <v>37</v>
      </c>
      <c r="G1047" s="1" t="s">
        <v>1006</v>
      </c>
      <c r="H1047" s="1" t="s">
        <v>76</v>
      </c>
      <c r="I1047" s="3">
        <v>270667</v>
      </c>
      <c r="J1047" s="3">
        <v>0</v>
      </c>
      <c r="K1047" s="1" t="s">
        <v>40</v>
      </c>
      <c r="L1047" s="1" t="s">
        <v>673</v>
      </c>
      <c r="M1047" s="1" t="s">
        <v>674</v>
      </c>
      <c r="N1047" s="1" t="s">
        <v>79</v>
      </c>
      <c r="O1047" s="1" t="s">
        <v>80</v>
      </c>
      <c r="P1047" s="1" t="s">
        <v>43</v>
      </c>
      <c r="Q1047" s="1" t="s">
        <v>43</v>
      </c>
      <c r="R1047" s="3">
        <v>0</v>
      </c>
      <c r="S1047" s="1" t="s">
        <v>44</v>
      </c>
      <c r="T1047" s="1" t="s">
        <v>45</v>
      </c>
      <c r="U1047" s="1" t="s">
        <v>1006</v>
      </c>
      <c r="V1047" s="1" t="s">
        <v>46</v>
      </c>
      <c r="W1047" s="1" t="s">
        <v>1591</v>
      </c>
      <c r="X1047" s="1" t="s">
        <v>1592</v>
      </c>
      <c r="Y1047" s="1" t="s">
        <v>83</v>
      </c>
      <c r="Z1047" s="1" t="s">
        <v>1593</v>
      </c>
      <c r="AA1047" s="1" t="s">
        <v>51</v>
      </c>
      <c r="AB1047" s="1" t="s">
        <v>1592</v>
      </c>
      <c r="AC1047" s="1" t="s">
        <v>37</v>
      </c>
    </row>
    <row r="1048" spans="1:29" hidden="1" x14ac:dyDescent="0.25">
      <c r="A1048" s="1" t="s">
        <v>33</v>
      </c>
      <c r="B1048" s="1" t="s">
        <v>34</v>
      </c>
      <c r="C1048" s="2">
        <v>45291</v>
      </c>
      <c r="D1048" s="1" t="s">
        <v>73</v>
      </c>
      <c r="E1048" s="1" t="s">
        <v>74</v>
      </c>
      <c r="F1048" s="1" t="s">
        <v>37</v>
      </c>
      <c r="G1048" s="1" t="s">
        <v>1006</v>
      </c>
      <c r="H1048" s="1" t="s">
        <v>76</v>
      </c>
      <c r="I1048" s="3">
        <v>42706</v>
      </c>
      <c r="J1048" s="3">
        <v>0</v>
      </c>
      <c r="K1048" s="1" t="s">
        <v>40</v>
      </c>
      <c r="L1048" s="1" t="s">
        <v>119</v>
      </c>
      <c r="M1048" s="1" t="s">
        <v>120</v>
      </c>
      <c r="N1048" s="1" t="s">
        <v>79</v>
      </c>
      <c r="O1048" s="1" t="s">
        <v>80</v>
      </c>
      <c r="P1048" s="1" t="s">
        <v>43</v>
      </c>
      <c r="Q1048" s="1" t="s">
        <v>43</v>
      </c>
      <c r="R1048" s="3">
        <v>0</v>
      </c>
      <c r="S1048" s="1" t="s">
        <v>44</v>
      </c>
      <c r="T1048" s="1" t="s">
        <v>45</v>
      </c>
      <c r="U1048" s="1" t="s">
        <v>1006</v>
      </c>
      <c r="V1048" s="1" t="s">
        <v>46</v>
      </c>
      <c r="W1048" s="1" t="s">
        <v>1591</v>
      </c>
      <c r="X1048" s="1" t="s">
        <v>1592</v>
      </c>
      <c r="Y1048" s="1" t="s">
        <v>83</v>
      </c>
      <c r="Z1048" s="1" t="s">
        <v>1593</v>
      </c>
      <c r="AA1048" s="1" t="s">
        <v>51</v>
      </c>
      <c r="AB1048" s="1" t="s">
        <v>1592</v>
      </c>
      <c r="AC1048" s="1" t="s">
        <v>37</v>
      </c>
    </row>
    <row r="1049" spans="1:29" hidden="1" x14ac:dyDescent="0.25">
      <c r="A1049" s="1" t="s">
        <v>33</v>
      </c>
      <c r="B1049" s="1" t="s">
        <v>34</v>
      </c>
      <c r="C1049" s="2">
        <v>45291</v>
      </c>
      <c r="D1049" s="1" t="s">
        <v>73</v>
      </c>
      <c r="E1049" s="1" t="s">
        <v>74</v>
      </c>
      <c r="F1049" s="1" t="s">
        <v>37</v>
      </c>
      <c r="G1049" s="1" t="s">
        <v>1006</v>
      </c>
      <c r="H1049" s="1" t="s">
        <v>76</v>
      </c>
      <c r="I1049" s="3">
        <v>154668</v>
      </c>
      <c r="J1049" s="3">
        <v>0</v>
      </c>
      <c r="K1049" s="1" t="s">
        <v>40</v>
      </c>
      <c r="L1049" s="1" t="s">
        <v>601</v>
      </c>
      <c r="M1049" s="1" t="s">
        <v>602</v>
      </c>
      <c r="N1049" s="1" t="s">
        <v>79</v>
      </c>
      <c r="O1049" s="1" t="s">
        <v>80</v>
      </c>
      <c r="P1049" s="1" t="s">
        <v>43</v>
      </c>
      <c r="Q1049" s="1" t="s">
        <v>43</v>
      </c>
      <c r="R1049" s="3">
        <v>0</v>
      </c>
      <c r="S1049" s="1" t="s">
        <v>44</v>
      </c>
      <c r="T1049" s="1" t="s">
        <v>45</v>
      </c>
      <c r="U1049" s="1" t="s">
        <v>1006</v>
      </c>
      <c r="V1049" s="1" t="s">
        <v>46</v>
      </c>
      <c r="W1049" s="1" t="s">
        <v>1591</v>
      </c>
      <c r="X1049" s="1" t="s">
        <v>1592</v>
      </c>
      <c r="Y1049" s="1" t="s">
        <v>83</v>
      </c>
      <c r="Z1049" s="1" t="s">
        <v>1593</v>
      </c>
      <c r="AA1049" s="1" t="s">
        <v>51</v>
      </c>
      <c r="AB1049" s="1" t="s">
        <v>1592</v>
      </c>
      <c r="AC1049" s="1" t="s">
        <v>37</v>
      </c>
    </row>
    <row r="1050" spans="1:29" hidden="1" x14ac:dyDescent="0.25">
      <c r="A1050" s="1" t="s">
        <v>33</v>
      </c>
      <c r="B1050" s="1" t="s">
        <v>34</v>
      </c>
      <c r="C1050" s="2">
        <v>45291</v>
      </c>
      <c r="D1050" s="1" t="s">
        <v>73</v>
      </c>
      <c r="E1050" s="1" t="s">
        <v>74</v>
      </c>
      <c r="F1050" s="1" t="s">
        <v>37</v>
      </c>
      <c r="G1050" s="1" t="s">
        <v>1006</v>
      </c>
      <c r="H1050" s="1" t="s">
        <v>76</v>
      </c>
      <c r="I1050" s="3">
        <v>701909</v>
      </c>
      <c r="J1050" s="3">
        <v>0</v>
      </c>
      <c r="K1050" s="1" t="s">
        <v>40</v>
      </c>
      <c r="L1050" s="1" t="s">
        <v>1597</v>
      </c>
      <c r="M1050" s="1" t="s">
        <v>700</v>
      </c>
      <c r="N1050" s="1" t="s">
        <v>79</v>
      </c>
      <c r="O1050" s="1" t="s">
        <v>80</v>
      </c>
      <c r="P1050" s="1" t="s">
        <v>43</v>
      </c>
      <c r="Q1050" s="1" t="s">
        <v>43</v>
      </c>
      <c r="R1050" s="3">
        <v>0</v>
      </c>
      <c r="S1050" s="1" t="s">
        <v>44</v>
      </c>
      <c r="T1050" s="1" t="s">
        <v>45</v>
      </c>
      <c r="U1050" s="1" t="s">
        <v>1006</v>
      </c>
      <c r="V1050" s="1" t="s">
        <v>46</v>
      </c>
      <c r="W1050" s="1" t="s">
        <v>1591</v>
      </c>
      <c r="X1050" s="1" t="s">
        <v>1592</v>
      </c>
      <c r="Y1050" s="1" t="s">
        <v>83</v>
      </c>
      <c r="Z1050" s="1" t="s">
        <v>1593</v>
      </c>
      <c r="AA1050" s="1" t="s">
        <v>51</v>
      </c>
      <c r="AB1050" s="1" t="s">
        <v>1592</v>
      </c>
      <c r="AC1050" s="1" t="s">
        <v>37</v>
      </c>
    </row>
    <row r="1051" spans="1:29" hidden="1" x14ac:dyDescent="0.25">
      <c r="A1051" s="1" t="s">
        <v>33</v>
      </c>
      <c r="B1051" s="1" t="s">
        <v>34</v>
      </c>
      <c r="C1051" s="2">
        <v>45291</v>
      </c>
      <c r="D1051" s="1" t="s">
        <v>73</v>
      </c>
      <c r="E1051" s="1" t="s">
        <v>74</v>
      </c>
      <c r="F1051" s="1" t="s">
        <v>37</v>
      </c>
      <c r="G1051" s="1" t="s">
        <v>1006</v>
      </c>
      <c r="H1051" s="1" t="s">
        <v>76</v>
      </c>
      <c r="I1051" s="3">
        <v>46691</v>
      </c>
      <c r="J1051" s="3">
        <v>0</v>
      </c>
      <c r="K1051" s="1" t="s">
        <v>40</v>
      </c>
      <c r="L1051" s="1" t="s">
        <v>620</v>
      </c>
      <c r="M1051" s="1" t="s">
        <v>621</v>
      </c>
      <c r="N1051" s="1" t="s">
        <v>89</v>
      </c>
      <c r="O1051" s="1" t="s">
        <v>90</v>
      </c>
      <c r="P1051" s="1" t="s">
        <v>43</v>
      </c>
      <c r="Q1051" s="1" t="s">
        <v>43</v>
      </c>
      <c r="R1051" s="3">
        <v>0</v>
      </c>
      <c r="S1051" s="1" t="s">
        <v>44</v>
      </c>
      <c r="T1051" s="1" t="s">
        <v>45</v>
      </c>
      <c r="U1051" s="1" t="s">
        <v>1006</v>
      </c>
      <c r="V1051" s="1" t="s">
        <v>46</v>
      </c>
      <c r="W1051" s="1" t="s">
        <v>1591</v>
      </c>
      <c r="X1051" s="1" t="s">
        <v>1592</v>
      </c>
      <c r="Y1051" s="1" t="s">
        <v>83</v>
      </c>
      <c r="Z1051" s="1" t="s">
        <v>1593</v>
      </c>
      <c r="AA1051" s="1" t="s">
        <v>51</v>
      </c>
      <c r="AB1051" s="1" t="s">
        <v>1592</v>
      </c>
      <c r="AC1051" s="1" t="s">
        <v>37</v>
      </c>
    </row>
    <row r="1052" spans="1:29" hidden="1" x14ac:dyDescent="0.25">
      <c r="A1052" s="1" t="s">
        <v>33</v>
      </c>
      <c r="B1052" s="1" t="s">
        <v>34</v>
      </c>
      <c r="C1052" s="2">
        <v>45291</v>
      </c>
      <c r="D1052" s="1" t="s">
        <v>238</v>
      </c>
      <c r="E1052" s="1" t="s">
        <v>239</v>
      </c>
      <c r="F1052" s="1" t="s">
        <v>37</v>
      </c>
      <c r="G1052" s="1" t="s">
        <v>1598</v>
      </c>
      <c r="H1052" s="1" t="s">
        <v>1599</v>
      </c>
      <c r="I1052" s="3">
        <v>62800</v>
      </c>
      <c r="J1052" s="3">
        <v>0</v>
      </c>
      <c r="K1052" s="1" t="s">
        <v>40</v>
      </c>
      <c r="L1052" s="1" t="s">
        <v>62</v>
      </c>
      <c r="M1052" s="1" t="s">
        <v>63</v>
      </c>
      <c r="N1052" s="1" t="s">
        <v>37</v>
      </c>
      <c r="O1052" s="1" t="s">
        <v>43</v>
      </c>
      <c r="P1052" s="1" t="s">
        <v>43</v>
      </c>
      <c r="Q1052" s="1" t="s">
        <v>43</v>
      </c>
      <c r="R1052" s="3">
        <v>0</v>
      </c>
      <c r="S1052" s="1" t="s">
        <v>44</v>
      </c>
      <c r="T1052" s="1" t="s">
        <v>45</v>
      </c>
      <c r="U1052" s="1" t="s">
        <v>1598</v>
      </c>
      <c r="V1052" s="1" t="s">
        <v>46</v>
      </c>
      <c r="W1052" s="1" t="s">
        <v>81</v>
      </c>
      <c r="X1052" s="1" t="s">
        <v>1600</v>
      </c>
      <c r="Y1052" s="1" t="s">
        <v>245</v>
      </c>
      <c r="Z1052" s="1" t="s">
        <v>84</v>
      </c>
      <c r="AA1052" s="1" t="s">
        <v>51</v>
      </c>
      <c r="AB1052" s="1" t="s">
        <v>1600</v>
      </c>
      <c r="AC1052" s="1" t="s">
        <v>37</v>
      </c>
    </row>
    <row r="1053" spans="1:29" hidden="1" x14ac:dyDescent="0.25">
      <c r="A1053" s="1" t="s">
        <v>33</v>
      </c>
      <c r="B1053" s="1" t="s">
        <v>34</v>
      </c>
      <c r="C1053" s="2">
        <v>45308</v>
      </c>
      <c r="D1053" s="1" t="s">
        <v>35</v>
      </c>
      <c r="E1053" s="1" t="s">
        <v>36</v>
      </c>
      <c r="F1053" s="1" t="s">
        <v>37</v>
      </c>
      <c r="G1053" s="1" t="s">
        <v>1601</v>
      </c>
      <c r="H1053" s="1" t="s">
        <v>1602</v>
      </c>
      <c r="I1053" s="3">
        <v>0</v>
      </c>
      <c r="J1053" s="3">
        <v>760732</v>
      </c>
      <c r="K1053" s="1" t="s">
        <v>40</v>
      </c>
      <c r="L1053" s="1" t="s">
        <v>1597</v>
      </c>
      <c r="M1053" s="1" t="s">
        <v>700</v>
      </c>
      <c r="N1053" s="1" t="s">
        <v>37</v>
      </c>
      <c r="O1053" s="1" t="s">
        <v>43</v>
      </c>
      <c r="P1053" s="1" t="s">
        <v>43</v>
      </c>
      <c r="Q1053" s="1" t="s">
        <v>43</v>
      </c>
      <c r="R1053" s="3">
        <v>0</v>
      </c>
      <c r="S1053" s="1" t="s">
        <v>44</v>
      </c>
      <c r="T1053" s="1" t="s">
        <v>45</v>
      </c>
      <c r="U1053" s="1" t="s">
        <v>1601</v>
      </c>
      <c r="V1053" s="1" t="s">
        <v>46</v>
      </c>
      <c r="W1053" s="1" t="s">
        <v>47</v>
      </c>
      <c r="X1053" s="1" t="s">
        <v>1603</v>
      </c>
      <c r="Y1053" s="1" t="s">
        <v>49</v>
      </c>
      <c r="Z1053" s="1" t="s">
        <v>50</v>
      </c>
      <c r="AA1053" s="1" t="s">
        <v>51</v>
      </c>
      <c r="AB1053" s="1" t="s">
        <v>1603</v>
      </c>
      <c r="AC1053" s="1" t="s">
        <v>37</v>
      </c>
    </row>
    <row r="1054" spans="1:29" hidden="1" x14ac:dyDescent="0.25">
      <c r="A1054" s="1" t="s">
        <v>33</v>
      </c>
      <c r="B1054" s="1" t="s">
        <v>34</v>
      </c>
      <c r="C1054" s="2">
        <v>45310</v>
      </c>
      <c r="D1054" s="1" t="s">
        <v>35</v>
      </c>
      <c r="E1054" s="1" t="s">
        <v>36</v>
      </c>
      <c r="F1054" s="1" t="s">
        <v>37</v>
      </c>
      <c r="G1054" s="1" t="s">
        <v>1604</v>
      </c>
      <c r="H1054" s="1" t="s">
        <v>1605</v>
      </c>
      <c r="I1054" s="3">
        <v>0</v>
      </c>
      <c r="J1054" s="3">
        <v>193333</v>
      </c>
      <c r="K1054" s="1" t="s">
        <v>40</v>
      </c>
      <c r="L1054" s="1" t="s">
        <v>125</v>
      </c>
      <c r="M1054" s="1" t="s">
        <v>126</v>
      </c>
      <c r="N1054" s="1" t="s">
        <v>37</v>
      </c>
      <c r="O1054" s="1" t="s">
        <v>43</v>
      </c>
      <c r="P1054" s="1" t="s">
        <v>43</v>
      </c>
      <c r="Q1054" s="1" t="s">
        <v>43</v>
      </c>
      <c r="R1054" s="3">
        <v>0</v>
      </c>
      <c r="S1054" s="1" t="s">
        <v>44</v>
      </c>
      <c r="T1054" s="1" t="s">
        <v>45</v>
      </c>
      <c r="U1054" s="1" t="s">
        <v>1604</v>
      </c>
      <c r="V1054" s="1" t="s">
        <v>46</v>
      </c>
      <c r="W1054" s="1" t="s">
        <v>81</v>
      </c>
      <c r="X1054" s="1" t="s">
        <v>1606</v>
      </c>
      <c r="Y1054" s="1" t="s">
        <v>49</v>
      </c>
      <c r="Z1054" s="1" t="s">
        <v>50</v>
      </c>
      <c r="AA1054" s="1" t="s">
        <v>51</v>
      </c>
      <c r="AB1054" s="1" t="s">
        <v>1607</v>
      </c>
      <c r="AC1054" s="1" t="s">
        <v>37</v>
      </c>
    </row>
    <row r="1055" spans="1:29" hidden="1" x14ac:dyDescent="0.25">
      <c r="A1055" s="1" t="s">
        <v>33</v>
      </c>
      <c r="B1055" s="1" t="s">
        <v>34</v>
      </c>
      <c r="C1055" s="2">
        <v>45314</v>
      </c>
      <c r="D1055" s="1" t="s">
        <v>35</v>
      </c>
      <c r="E1055" s="1" t="s">
        <v>36</v>
      </c>
      <c r="F1055" s="1" t="s">
        <v>37</v>
      </c>
      <c r="G1055" s="1" t="s">
        <v>1608</v>
      </c>
      <c r="H1055" s="1" t="s">
        <v>1609</v>
      </c>
      <c r="I1055" s="3">
        <v>0</v>
      </c>
      <c r="J1055" s="3">
        <v>8733758</v>
      </c>
      <c r="K1055" s="1" t="s">
        <v>40</v>
      </c>
      <c r="L1055" s="1" t="s">
        <v>1610</v>
      </c>
      <c r="M1055" s="1" t="s">
        <v>1611</v>
      </c>
      <c r="N1055" s="1" t="s">
        <v>37</v>
      </c>
      <c r="O1055" s="1" t="s">
        <v>43</v>
      </c>
      <c r="P1055" s="1" t="s">
        <v>43</v>
      </c>
      <c r="Q1055" s="1" t="s">
        <v>43</v>
      </c>
      <c r="R1055" s="3">
        <v>0</v>
      </c>
      <c r="S1055" s="1" t="s">
        <v>44</v>
      </c>
      <c r="T1055" s="1" t="s">
        <v>45</v>
      </c>
      <c r="U1055" s="1" t="s">
        <v>1608</v>
      </c>
      <c r="V1055" s="1" t="s">
        <v>46</v>
      </c>
      <c r="W1055" s="1" t="s">
        <v>47</v>
      </c>
      <c r="X1055" s="1" t="s">
        <v>1612</v>
      </c>
      <c r="Y1055" s="1" t="s">
        <v>49</v>
      </c>
      <c r="Z1055" s="1" t="s">
        <v>50</v>
      </c>
      <c r="AA1055" s="1" t="s">
        <v>51</v>
      </c>
      <c r="AB1055" s="1" t="s">
        <v>1612</v>
      </c>
      <c r="AC1055" s="1" t="s">
        <v>37</v>
      </c>
    </row>
    <row r="1056" spans="1:29" hidden="1" x14ac:dyDescent="0.25">
      <c r="A1056" s="1" t="s">
        <v>33</v>
      </c>
      <c r="B1056" s="1" t="s">
        <v>34</v>
      </c>
      <c r="C1056" s="2">
        <v>45316</v>
      </c>
      <c r="D1056" s="1" t="s">
        <v>35</v>
      </c>
      <c r="E1056" s="1" t="s">
        <v>36</v>
      </c>
      <c r="F1056" s="1" t="s">
        <v>37</v>
      </c>
      <c r="G1056" s="1" t="s">
        <v>1613</v>
      </c>
      <c r="H1056" s="1" t="s">
        <v>1614</v>
      </c>
      <c r="I1056" s="3">
        <v>0</v>
      </c>
      <c r="J1056" s="3">
        <v>88151</v>
      </c>
      <c r="K1056" s="1" t="s">
        <v>40</v>
      </c>
      <c r="L1056" s="1" t="s">
        <v>656</v>
      </c>
      <c r="M1056" s="1" t="s">
        <v>657</v>
      </c>
      <c r="N1056" s="1" t="s">
        <v>37</v>
      </c>
      <c r="O1056" s="1" t="s">
        <v>43</v>
      </c>
      <c r="P1056" s="1" t="s">
        <v>43</v>
      </c>
      <c r="Q1056" s="1" t="s">
        <v>43</v>
      </c>
      <c r="R1056" s="3">
        <v>0</v>
      </c>
      <c r="S1056" s="1" t="s">
        <v>44</v>
      </c>
      <c r="T1056" s="1" t="s">
        <v>45</v>
      </c>
      <c r="U1056" s="1" t="s">
        <v>1613</v>
      </c>
      <c r="V1056" s="1" t="s">
        <v>46</v>
      </c>
      <c r="W1056" s="1" t="s">
        <v>81</v>
      </c>
      <c r="X1056" s="1" t="s">
        <v>1615</v>
      </c>
      <c r="Y1056" s="1" t="s">
        <v>49</v>
      </c>
      <c r="Z1056" s="1" t="s">
        <v>50</v>
      </c>
      <c r="AA1056" s="1" t="s">
        <v>51</v>
      </c>
      <c r="AB1056" s="1" t="s">
        <v>1616</v>
      </c>
      <c r="AC1056" s="1" t="s">
        <v>37</v>
      </c>
    </row>
    <row r="1057" spans="1:29" hidden="1" x14ac:dyDescent="0.25">
      <c r="A1057" s="1" t="s">
        <v>33</v>
      </c>
      <c r="B1057" s="1" t="s">
        <v>34</v>
      </c>
      <c r="C1057" s="2">
        <v>45316</v>
      </c>
      <c r="D1057" s="1" t="s">
        <v>35</v>
      </c>
      <c r="E1057" s="1" t="s">
        <v>36</v>
      </c>
      <c r="F1057" s="1" t="s">
        <v>37</v>
      </c>
      <c r="G1057" s="1" t="s">
        <v>1613</v>
      </c>
      <c r="H1057" s="1" t="s">
        <v>1614</v>
      </c>
      <c r="I1057" s="3">
        <v>0</v>
      </c>
      <c r="J1057" s="3">
        <v>38667</v>
      </c>
      <c r="K1057" s="1" t="s">
        <v>40</v>
      </c>
      <c r="L1057" s="1" t="s">
        <v>152</v>
      </c>
      <c r="M1057" s="1" t="s">
        <v>153</v>
      </c>
      <c r="N1057" s="1" t="s">
        <v>37</v>
      </c>
      <c r="O1057" s="1" t="s">
        <v>43</v>
      </c>
      <c r="P1057" s="1" t="s">
        <v>43</v>
      </c>
      <c r="Q1057" s="1" t="s">
        <v>43</v>
      </c>
      <c r="R1057" s="3">
        <v>0</v>
      </c>
      <c r="S1057" s="1" t="s">
        <v>44</v>
      </c>
      <c r="T1057" s="1" t="s">
        <v>45</v>
      </c>
      <c r="U1057" s="1" t="s">
        <v>1613</v>
      </c>
      <c r="V1057" s="1" t="s">
        <v>46</v>
      </c>
      <c r="W1057" s="1" t="s">
        <v>81</v>
      </c>
      <c r="X1057" s="1" t="s">
        <v>1616</v>
      </c>
      <c r="Y1057" s="1" t="s">
        <v>49</v>
      </c>
      <c r="Z1057" s="1" t="s">
        <v>84</v>
      </c>
      <c r="AA1057" s="1" t="s">
        <v>51</v>
      </c>
      <c r="AB1057" s="1" t="s">
        <v>1616</v>
      </c>
      <c r="AC1057" s="1" t="s">
        <v>37</v>
      </c>
    </row>
    <row r="1058" spans="1:29" hidden="1" x14ac:dyDescent="0.25">
      <c r="A1058" s="1" t="s">
        <v>33</v>
      </c>
      <c r="B1058" s="1" t="s">
        <v>34</v>
      </c>
      <c r="C1058" s="2">
        <v>45316</v>
      </c>
      <c r="D1058" s="1" t="s">
        <v>35</v>
      </c>
      <c r="E1058" s="1" t="s">
        <v>36</v>
      </c>
      <c r="F1058" s="1" t="s">
        <v>37</v>
      </c>
      <c r="G1058" s="1" t="s">
        <v>1613</v>
      </c>
      <c r="H1058" s="1" t="s">
        <v>1614</v>
      </c>
      <c r="I1058" s="3">
        <v>0</v>
      </c>
      <c r="J1058" s="3">
        <v>39598</v>
      </c>
      <c r="K1058" s="1" t="s">
        <v>40</v>
      </c>
      <c r="L1058" s="1" t="s">
        <v>236</v>
      </c>
      <c r="M1058" s="1" t="s">
        <v>237</v>
      </c>
      <c r="N1058" s="1" t="s">
        <v>37</v>
      </c>
      <c r="O1058" s="1" t="s">
        <v>43</v>
      </c>
      <c r="P1058" s="1" t="s">
        <v>43</v>
      </c>
      <c r="Q1058" s="1" t="s">
        <v>43</v>
      </c>
      <c r="R1058" s="3">
        <v>0</v>
      </c>
      <c r="S1058" s="1" t="s">
        <v>44</v>
      </c>
      <c r="T1058" s="1" t="s">
        <v>45</v>
      </c>
      <c r="U1058" s="1" t="s">
        <v>1613</v>
      </c>
      <c r="V1058" s="1" t="s">
        <v>46</v>
      </c>
      <c r="W1058" s="1" t="s">
        <v>81</v>
      </c>
      <c r="X1058" s="1" t="s">
        <v>1616</v>
      </c>
      <c r="Y1058" s="1" t="s">
        <v>49</v>
      </c>
      <c r="Z1058" s="1" t="s">
        <v>84</v>
      </c>
      <c r="AA1058" s="1" t="s">
        <v>51</v>
      </c>
      <c r="AB1058" s="1" t="s">
        <v>1616</v>
      </c>
      <c r="AC1058" s="1" t="s">
        <v>37</v>
      </c>
    </row>
    <row r="1059" spans="1:29" hidden="1" x14ac:dyDescent="0.25">
      <c r="A1059" s="1" t="s">
        <v>33</v>
      </c>
      <c r="B1059" s="1" t="s">
        <v>34</v>
      </c>
      <c r="C1059" s="2">
        <v>45316</v>
      </c>
      <c r="D1059" s="1" t="s">
        <v>35</v>
      </c>
      <c r="E1059" s="1" t="s">
        <v>36</v>
      </c>
      <c r="F1059" s="1" t="s">
        <v>37</v>
      </c>
      <c r="G1059" s="1" t="s">
        <v>1613</v>
      </c>
      <c r="H1059" s="1" t="s">
        <v>1614</v>
      </c>
      <c r="I1059" s="3">
        <v>0</v>
      </c>
      <c r="J1059" s="3">
        <v>42733</v>
      </c>
      <c r="K1059" s="1" t="s">
        <v>40</v>
      </c>
      <c r="L1059" s="1" t="s">
        <v>352</v>
      </c>
      <c r="M1059" s="1" t="s">
        <v>353</v>
      </c>
      <c r="N1059" s="1" t="s">
        <v>37</v>
      </c>
      <c r="O1059" s="1" t="s">
        <v>43</v>
      </c>
      <c r="P1059" s="1" t="s">
        <v>43</v>
      </c>
      <c r="Q1059" s="1" t="s">
        <v>43</v>
      </c>
      <c r="R1059" s="3">
        <v>0</v>
      </c>
      <c r="S1059" s="1" t="s">
        <v>44</v>
      </c>
      <c r="T1059" s="1" t="s">
        <v>45</v>
      </c>
      <c r="U1059" s="1" t="s">
        <v>1613</v>
      </c>
      <c r="V1059" s="1" t="s">
        <v>46</v>
      </c>
      <c r="W1059" s="1" t="s">
        <v>81</v>
      </c>
      <c r="X1059" s="1" t="s">
        <v>1616</v>
      </c>
      <c r="Y1059" s="1" t="s">
        <v>49</v>
      </c>
      <c r="Z1059" s="1" t="s">
        <v>84</v>
      </c>
      <c r="AA1059" s="1" t="s">
        <v>51</v>
      </c>
      <c r="AB1059" s="1" t="s">
        <v>1616</v>
      </c>
      <c r="AC1059" s="1" t="s">
        <v>37</v>
      </c>
    </row>
    <row r="1060" spans="1:29" hidden="1" x14ac:dyDescent="0.25">
      <c r="A1060" s="1" t="s">
        <v>33</v>
      </c>
      <c r="B1060" s="1" t="s">
        <v>34</v>
      </c>
      <c r="C1060" s="2">
        <v>45316</v>
      </c>
      <c r="D1060" s="1" t="s">
        <v>35</v>
      </c>
      <c r="E1060" s="1" t="s">
        <v>36</v>
      </c>
      <c r="F1060" s="1" t="s">
        <v>37</v>
      </c>
      <c r="G1060" s="1" t="s">
        <v>1613</v>
      </c>
      <c r="H1060" s="1" t="s">
        <v>1614</v>
      </c>
      <c r="I1060" s="3">
        <v>0</v>
      </c>
      <c r="J1060" s="3">
        <v>77334</v>
      </c>
      <c r="K1060" s="1" t="s">
        <v>40</v>
      </c>
      <c r="L1060" s="1" t="s">
        <v>152</v>
      </c>
      <c r="M1060" s="1" t="s">
        <v>153</v>
      </c>
      <c r="N1060" s="1" t="s">
        <v>37</v>
      </c>
      <c r="O1060" s="1" t="s">
        <v>43</v>
      </c>
      <c r="P1060" s="1" t="s">
        <v>43</v>
      </c>
      <c r="Q1060" s="1" t="s">
        <v>43</v>
      </c>
      <c r="R1060" s="3">
        <v>0</v>
      </c>
      <c r="S1060" s="1" t="s">
        <v>44</v>
      </c>
      <c r="T1060" s="1" t="s">
        <v>45</v>
      </c>
      <c r="U1060" s="1" t="s">
        <v>1613</v>
      </c>
      <c r="V1060" s="1" t="s">
        <v>46</v>
      </c>
      <c r="W1060" s="1" t="s">
        <v>81</v>
      </c>
      <c r="X1060" s="1" t="s">
        <v>1616</v>
      </c>
      <c r="Y1060" s="1" t="s">
        <v>49</v>
      </c>
      <c r="Z1060" s="1" t="s">
        <v>84</v>
      </c>
      <c r="AA1060" s="1" t="s">
        <v>51</v>
      </c>
      <c r="AB1060" s="1" t="s">
        <v>1616</v>
      </c>
      <c r="AC1060" s="1" t="s">
        <v>37</v>
      </c>
    </row>
    <row r="1061" spans="1:29" hidden="1" x14ac:dyDescent="0.25">
      <c r="A1061" s="1" t="s">
        <v>33</v>
      </c>
      <c r="B1061" s="1" t="s">
        <v>34</v>
      </c>
      <c r="C1061" s="2">
        <v>45320</v>
      </c>
      <c r="D1061" s="1" t="s">
        <v>35</v>
      </c>
      <c r="E1061" s="1" t="s">
        <v>36</v>
      </c>
      <c r="F1061" s="1" t="s">
        <v>37</v>
      </c>
      <c r="G1061" s="1" t="s">
        <v>1617</v>
      </c>
      <c r="H1061" s="1" t="s">
        <v>1618</v>
      </c>
      <c r="I1061" s="3">
        <v>0</v>
      </c>
      <c r="J1061" s="54">
        <v>165475</v>
      </c>
      <c r="K1061" s="1" t="s">
        <v>40</v>
      </c>
      <c r="L1061" s="1" t="s">
        <v>214</v>
      </c>
      <c r="M1061" s="1" t="s">
        <v>215</v>
      </c>
      <c r="N1061" s="1" t="s">
        <v>37</v>
      </c>
      <c r="O1061" s="1" t="s">
        <v>43</v>
      </c>
      <c r="P1061" s="1" t="s">
        <v>43</v>
      </c>
      <c r="Q1061" s="1" t="s">
        <v>43</v>
      </c>
      <c r="R1061" s="3">
        <v>0</v>
      </c>
      <c r="S1061" s="1" t="s">
        <v>44</v>
      </c>
      <c r="T1061" s="1" t="s">
        <v>45</v>
      </c>
      <c r="U1061" s="1" t="s">
        <v>1617</v>
      </c>
      <c r="V1061" s="1" t="s">
        <v>46</v>
      </c>
      <c r="W1061" s="1" t="s">
        <v>47</v>
      </c>
      <c r="X1061" s="1" t="s">
        <v>1619</v>
      </c>
      <c r="Y1061" s="1" t="s">
        <v>49</v>
      </c>
      <c r="Z1061" s="1" t="s">
        <v>50</v>
      </c>
      <c r="AA1061" s="1" t="s">
        <v>51</v>
      </c>
      <c r="AB1061" s="1" t="s">
        <v>1619</v>
      </c>
      <c r="AC1061" s="1" t="s">
        <v>37</v>
      </c>
    </row>
    <row r="1062" spans="1:29" hidden="1" x14ac:dyDescent="0.25">
      <c r="A1062" s="1" t="s">
        <v>33</v>
      </c>
      <c r="B1062" s="1" t="s">
        <v>34</v>
      </c>
      <c r="C1062" s="2">
        <v>45322</v>
      </c>
      <c r="D1062" s="1" t="s">
        <v>73</v>
      </c>
      <c r="E1062" s="1" t="s">
        <v>74</v>
      </c>
      <c r="F1062" s="1" t="s">
        <v>37</v>
      </c>
      <c r="G1062" s="1" t="s">
        <v>1009</v>
      </c>
      <c r="H1062" s="1" t="s">
        <v>34</v>
      </c>
      <c r="I1062" s="3">
        <v>86667</v>
      </c>
      <c r="J1062" s="3">
        <v>0</v>
      </c>
      <c r="K1062" s="1" t="s">
        <v>40</v>
      </c>
      <c r="L1062" s="1" t="s">
        <v>1531</v>
      </c>
      <c r="M1062" s="1" t="s">
        <v>711</v>
      </c>
      <c r="N1062" s="1" t="s">
        <v>89</v>
      </c>
      <c r="O1062" s="1" t="s">
        <v>90</v>
      </c>
      <c r="P1062" s="1" t="s">
        <v>43</v>
      </c>
      <c r="Q1062" s="1" t="s">
        <v>43</v>
      </c>
      <c r="R1062" s="3">
        <v>0</v>
      </c>
      <c r="S1062" s="1" t="s">
        <v>44</v>
      </c>
      <c r="T1062" s="1" t="s">
        <v>45</v>
      </c>
      <c r="U1062" s="1" t="s">
        <v>1009</v>
      </c>
      <c r="V1062" s="1" t="s">
        <v>46</v>
      </c>
      <c r="W1062" s="1" t="s">
        <v>81</v>
      </c>
      <c r="X1062" s="1" t="s">
        <v>1620</v>
      </c>
      <c r="Y1062" s="1" t="s">
        <v>83</v>
      </c>
      <c r="Z1062" s="1" t="s">
        <v>84</v>
      </c>
      <c r="AA1062" s="1" t="s">
        <v>51</v>
      </c>
      <c r="AB1062" s="1" t="s">
        <v>1620</v>
      </c>
      <c r="AC1062" s="1" t="s">
        <v>37</v>
      </c>
    </row>
    <row r="1063" spans="1:29" hidden="1" x14ac:dyDescent="0.25">
      <c r="A1063" s="1" t="s">
        <v>33</v>
      </c>
      <c r="B1063" s="1" t="s">
        <v>34</v>
      </c>
      <c r="C1063" s="2">
        <v>45322</v>
      </c>
      <c r="D1063" s="1" t="s">
        <v>73</v>
      </c>
      <c r="E1063" s="1" t="s">
        <v>74</v>
      </c>
      <c r="F1063" s="1" t="s">
        <v>37</v>
      </c>
      <c r="G1063" s="1" t="s">
        <v>1009</v>
      </c>
      <c r="H1063" s="1" t="s">
        <v>34</v>
      </c>
      <c r="I1063" s="3">
        <v>86667</v>
      </c>
      <c r="J1063" s="3">
        <v>0</v>
      </c>
      <c r="K1063" s="1" t="s">
        <v>40</v>
      </c>
      <c r="L1063" s="1" t="s">
        <v>506</v>
      </c>
      <c r="M1063" s="1" t="s">
        <v>507</v>
      </c>
      <c r="N1063" s="1" t="s">
        <v>295</v>
      </c>
      <c r="O1063" s="1" t="s">
        <v>296</v>
      </c>
      <c r="P1063" s="1" t="s">
        <v>43</v>
      </c>
      <c r="Q1063" s="1" t="s">
        <v>43</v>
      </c>
      <c r="R1063" s="3">
        <v>0</v>
      </c>
      <c r="S1063" s="1" t="s">
        <v>44</v>
      </c>
      <c r="T1063" s="1" t="s">
        <v>45</v>
      </c>
      <c r="U1063" s="1" t="s">
        <v>1009</v>
      </c>
      <c r="V1063" s="1" t="s">
        <v>46</v>
      </c>
      <c r="W1063" s="1" t="s">
        <v>81</v>
      </c>
      <c r="X1063" s="1" t="s">
        <v>1620</v>
      </c>
      <c r="Y1063" s="1" t="s">
        <v>83</v>
      </c>
      <c r="Z1063" s="1" t="s">
        <v>84</v>
      </c>
      <c r="AA1063" s="1" t="s">
        <v>51</v>
      </c>
      <c r="AB1063" s="1" t="s">
        <v>1620</v>
      </c>
      <c r="AC1063" s="1" t="s">
        <v>37</v>
      </c>
    </row>
    <row r="1064" spans="1:29" hidden="1" x14ac:dyDescent="0.25">
      <c r="A1064" s="1" t="s">
        <v>33</v>
      </c>
      <c r="B1064" s="1" t="s">
        <v>34</v>
      </c>
      <c r="C1064" s="2">
        <v>45322</v>
      </c>
      <c r="D1064" s="1" t="s">
        <v>73</v>
      </c>
      <c r="E1064" s="1" t="s">
        <v>74</v>
      </c>
      <c r="F1064" s="1" t="s">
        <v>37</v>
      </c>
      <c r="G1064" s="1" t="s">
        <v>1009</v>
      </c>
      <c r="H1064" s="1" t="s">
        <v>34</v>
      </c>
      <c r="I1064" s="3">
        <v>520000</v>
      </c>
      <c r="J1064" s="3">
        <v>0</v>
      </c>
      <c r="K1064" s="1" t="s">
        <v>40</v>
      </c>
      <c r="L1064" s="1" t="s">
        <v>77</v>
      </c>
      <c r="M1064" s="1" t="s">
        <v>78</v>
      </c>
      <c r="N1064" s="1" t="s">
        <v>79</v>
      </c>
      <c r="O1064" s="1" t="s">
        <v>80</v>
      </c>
      <c r="P1064" s="1" t="s">
        <v>43</v>
      </c>
      <c r="Q1064" s="1" t="s">
        <v>43</v>
      </c>
      <c r="R1064" s="3">
        <v>0</v>
      </c>
      <c r="S1064" s="1" t="s">
        <v>44</v>
      </c>
      <c r="T1064" s="1" t="s">
        <v>45</v>
      </c>
      <c r="U1064" s="1" t="s">
        <v>1009</v>
      </c>
      <c r="V1064" s="1" t="s">
        <v>46</v>
      </c>
      <c r="W1064" s="1" t="s">
        <v>81</v>
      </c>
      <c r="X1064" s="1" t="s">
        <v>1620</v>
      </c>
      <c r="Y1064" s="1" t="s">
        <v>83</v>
      </c>
      <c r="Z1064" s="1" t="s">
        <v>84</v>
      </c>
      <c r="AA1064" s="1" t="s">
        <v>51</v>
      </c>
      <c r="AB1064" s="1" t="s">
        <v>1620</v>
      </c>
      <c r="AC1064" s="1" t="s">
        <v>37</v>
      </c>
    </row>
    <row r="1065" spans="1:29" hidden="1" x14ac:dyDescent="0.25">
      <c r="A1065" s="1" t="s">
        <v>33</v>
      </c>
      <c r="B1065" s="1" t="s">
        <v>34</v>
      </c>
      <c r="C1065" s="2">
        <v>45322</v>
      </c>
      <c r="D1065" s="1" t="s">
        <v>73</v>
      </c>
      <c r="E1065" s="1" t="s">
        <v>74</v>
      </c>
      <c r="F1065" s="1" t="s">
        <v>37</v>
      </c>
      <c r="G1065" s="1" t="s">
        <v>1009</v>
      </c>
      <c r="H1065" s="1" t="s">
        <v>34</v>
      </c>
      <c r="I1065" s="3">
        <v>86668</v>
      </c>
      <c r="J1065" s="3">
        <v>0</v>
      </c>
      <c r="K1065" s="1" t="s">
        <v>40</v>
      </c>
      <c r="L1065" s="1" t="s">
        <v>246</v>
      </c>
      <c r="M1065" s="1" t="s">
        <v>247</v>
      </c>
      <c r="N1065" s="1" t="s">
        <v>79</v>
      </c>
      <c r="O1065" s="1" t="s">
        <v>80</v>
      </c>
      <c r="P1065" s="1" t="s">
        <v>43</v>
      </c>
      <c r="Q1065" s="1" t="s">
        <v>43</v>
      </c>
      <c r="R1065" s="3">
        <v>0</v>
      </c>
      <c r="S1065" s="1" t="s">
        <v>44</v>
      </c>
      <c r="T1065" s="1" t="s">
        <v>45</v>
      </c>
      <c r="U1065" s="1" t="s">
        <v>1009</v>
      </c>
      <c r="V1065" s="1" t="s">
        <v>46</v>
      </c>
      <c r="W1065" s="1" t="s">
        <v>81</v>
      </c>
      <c r="X1065" s="1" t="s">
        <v>1620</v>
      </c>
      <c r="Y1065" s="1" t="s">
        <v>83</v>
      </c>
      <c r="Z1065" s="1" t="s">
        <v>84</v>
      </c>
      <c r="AA1065" s="1" t="s">
        <v>51</v>
      </c>
      <c r="AB1065" s="1" t="s">
        <v>1620</v>
      </c>
      <c r="AC1065" s="1" t="s">
        <v>37</v>
      </c>
    </row>
    <row r="1066" spans="1:29" hidden="1" x14ac:dyDescent="0.25">
      <c r="A1066" s="1" t="s">
        <v>33</v>
      </c>
      <c r="B1066" s="1" t="s">
        <v>34</v>
      </c>
      <c r="C1066" s="2">
        <v>45322</v>
      </c>
      <c r="D1066" s="1" t="s">
        <v>73</v>
      </c>
      <c r="E1066" s="1" t="s">
        <v>74</v>
      </c>
      <c r="F1066" s="1" t="s">
        <v>37</v>
      </c>
      <c r="G1066" s="1" t="s">
        <v>1009</v>
      </c>
      <c r="H1066" s="1" t="s">
        <v>34</v>
      </c>
      <c r="I1066" s="3">
        <v>216668</v>
      </c>
      <c r="J1066" s="3">
        <v>0</v>
      </c>
      <c r="K1066" s="1" t="s">
        <v>40</v>
      </c>
      <c r="L1066" s="1" t="s">
        <v>1522</v>
      </c>
      <c r="M1066" s="1" t="s">
        <v>658</v>
      </c>
      <c r="N1066" s="1" t="s">
        <v>79</v>
      </c>
      <c r="O1066" s="1" t="s">
        <v>80</v>
      </c>
      <c r="P1066" s="1" t="s">
        <v>43</v>
      </c>
      <c r="Q1066" s="1" t="s">
        <v>43</v>
      </c>
      <c r="R1066" s="3">
        <v>0</v>
      </c>
      <c r="S1066" s="1" t="s">
        <v>44</v>
      </c>
      <c r="T1066" s="1" t="s">
        <v>45</v>
      </c>
      <c r="U1066" s="1" t="s">
        <v>1009</v>
      </c>
      <c r="V1066" s="1" t="s">
        <v>46</v>
      </c>
      <c r="W1066" s="1" t="s">
        <v>81</v>
      </c>
      <c r="X1066" s="1" t="s">
        <v>1620</v>
      </c>
      <c r="Y1066" s="1" t="s">
        <v>83</v>
      </c>
      <c r="Z1066" s="1" t="s">
        <v>84</v>
      </c>
      <c r="AA1066" s="1" t="s">
        <v>51</v>
      </c>
      <c r="AB1066" s="1" t="s">
        <v>1620</v>
      </c>
      <c r="AC1066" s="1" t="s">
        <v>37</v>
      </c>
    </row>
    <row r="1067" spans="1:29" hidden="1" x14ac:dyDescent="0.25">
      <c r="A1067" s="1" t="s">
        <v>33</v>
      </c>
      <c r="B1067" s="1" t="s">
        <v>34</v>
      </c>
      <c r="C1067" s="2">
        <v>45322</v>
      </c>
      <c r="D1067" s="1" t="s">
        <v>73</v>
      </c>
      <c r="E1067" s="1" t="s">
        <v>74</v>
      </c>
      <c r="F1067" s="1" t="s">
        <v>37</v>
      </c>
      <c r="G1067" s="1" t="s">
        <v>1009</v>
      </c>
      <c r="H1067" s="1" t="s">
        <v>34</v>
      </c>
      <c r="I1067" s="3">
        <v>563334</v>
      </c>
      <c r="J1067" s="3">
        <v>0</v>
      </c>
      <c r="K1067" s="1" t="s">
        <v>40</v>
      </c>
      <c r="L1067" s="1" t="s">
        <v>1494</v>
      </c>
      <c r="M1067" s="1" t="s">
        <v>699</v>
      </c>
      <c r="N1067" s="1" t="s">
        <v>79</v>
      </c>
      <c r="O1067" s="1" t="s">
        <v>80</v>
      </c>
      <c r="P1067" s="1" t="s">
        <v>43</v>
      </c>
      <c r="Q1067" s="1" t="s">
        <v>43</v>
      </c>
      <c r="R1067" s="3">
        <v>0</v>
      </c>
      <c r="S1067" s="1" t="s">
        <v>44</v>
      </c>
      <c r="T1067" s="1" t="s">
        <v>45</v>
      </c>
      <c r="U1067" s="1" t="s">
        <v>1009</v>
      </c>
      <c r="V1067" s="1" t="s">
        <v>46</v>
      </c>
      <c r="W1067" s="1" t="s">
        <v>81</v>
      </c>
      <c r="X1067" s="1" t="s">
        <v>1620</v>
      </c>
      <c r="Y1067" s="1" t="s">
        <v>83</v>
      </c>
      <c r="Z1067" s="1" t="s">
        <v>84</v>
      </c>
      <c r="AA1067" s="1" t="s">
        <v>51</v>
      </c>
      <c r="AB1067" s="1" t="s">
        <v>1620</v>
      </c>
      <c r="AC1067" s="1" t="s">
        <v>37</v>
      </c>
    </row>
    <row r="1068" spans="1:29" hidden="1" x14ac:dyDescent="0.25">
      <c r="A1068" s="1" t="s">
        <v>33</v>
      </c>
      <c r="B1068" s="1" t="s">
        <v>34</v>
      </c>
      <c r="C1068" s="2">
        <v>45322</v>
      </c>
      <c r="D1068" s="1" t="s">
        <v>73</v>
      </c>
      <c r="E1068" s="1" t="s">
        <v>74</v>
      </c>
      <c r="F1068" s="1" t="s">
        <v>37</v>
      </c>
      <c r="G1068" s="1" t="s">
        <v>1009</v>
      </c>
      <c r="H1068" s="1" t="s">
        <v>34</v>
      </c>
      <c r="I1068" s="3">
        <v>130000</v>
      </c>
      <c r="J1068" s="3">
        <v>0</v>
      </c>
      <c r="K1068" s="1" t="s">
        <v>40</v>
      </c>
      <c r="L1068" s="1" t="s">
        <v>152</v>
      </c>
      <c r="M1068" s="1" t="s">
        <v>153</v>
      </c>
      <c r="N1068" s="1" t="s">
        <v>79</v>
      </c>
      <c r="O1068" s="1" t="s">
        <v>80</v>
      </c>
      <c r="P1068" s="1" t="s">
        <v>43</v>
      </c>
      <c r="Q1068" s="1" t="s">
        <v>43</v>
      </c>
      <c r="R1068" s="3">
        <v>0</v>
      </c>
      <c r="S1068" s="1" t="s">
        <v>44</v>
      </c>
      <c r="T1068" s="1" t="s">
        <v>45</v>
      </c>
      <c r="U1068" s="1" t="s">
        <v>1009</v>
      </c>
      <c r="V1068" s="1" t="s">
        <v>46</v>
      </c>
      <c r="W1068" s="1" t="s">
        <v>81</v>
      </c>
      <c r="X1068" s="1" t="s">
        <v>1620</v>
      </c>
      <c r="Y1068" s="1" t="s">
        <v>83</v>
      </c>
      <c r="Z1068" s="1" t="s">
        <v>84</v>
      </c>
      <c r="AA1068" s="1" t="s">
        <v>51</v>
      </c>
      <c r="AB1068" s="1" t="s">
        <v>1620</v>
      </c>
      <c r="AC1068" s="1" t="s">
        <v>37</v>
      </c>
    </row>
    <row r="1069" spans="1:29" hidden="1" x14ac:dyDescent="0.25">
      <c r="A1069" s="1" t="s">
        <v>33</v>
      </c>
      <c r="B1069" s="1" t="s">
        <v>34</v>
      </c>
      <c r="C1069" s="2">
        <v>45322</v>
      </c>
      <c r="D1069" s="1" t="s">
        <v>73</v>
      </c>
      <c r="E1069" s="1" t="s">
        <v>74</v>
      </c>
      <c r="F1069" s="1" t="s">
        <v>37</v>
      </c>
      <c r="G1069" s="1" t="s">
        <v>1009</v>
      </c>
      <c r="H1069" s="1" t="s">
        <v>34</v>
      </c>
      <c r="I1069" s="3">
        <v>173334</v>
      </c>
      <c r="J1069" s="3">
        <v>0</v>
      </c>
      <c r="K1069" s="1" t="s">
        <v>40</v>
      </c>
      <c r="L1069" s="1" t="s">
        <v>1621</v>
      </c>
      <c r="M1069" s="1" t="s">
        <v>824</v>
      </c>
      <c r="N1069" s="1" t="s">
        <v>79</v>
      </c>
      <c r="O1069" s="1" t="s">
        <v>80</v>
      </c>
      <c r="P1069" s="1" t="s">
        <v>43</v>
      </c>
      <c r="Q1069" s="1" t="s">
        <v>43</v>
      </c>
      <c r="R1069" s="3">
        <v>0</v>
      </c>
      <c r="S1069" s="1" t="s">
        <v>44</v>
      </c>
      <c r="T1069" s="1" t="s">
        <v>45</v>
      </c>
      <c r="U1069" s="1" t="s">
        <v>1009</v>
      </c>
      <c r="V1069" s="1" t="s">
        <v>46</v>
      </c>
      <c r="W1069" s="1" t="s">
        <v>81</v>
      </c>
      <c r="X1069" s="1" t="s">
        <v>1620</v>
      </c>
      <c r="Y1069" s="1" t="s">
        <v>83</v>
      </c>
      <c r="Z1069" s="1" t="s">
        <v>84</v>
      </c>
      <c r="AA1069" s="1" t="s">
        <v>51</v>
      </c>
      <c r="AB1069" s="1" t="s">
        <v>1620</v>
      </c>
      <c r="AC1069" s="1" t="s">
        <v>37</v>
      </c>
    </row>
    <row r="1070" spans="1:29" hidden="1" x14ac:dyDescent="0.25">
      <c r="A1070" s="1" t="s">
        <v>33</v>
      </c>
      <c r="B1070" s="1" t="s">
        <v>34</v>
      </c>
      <c r="C1070" s="2">
        <v>45322</v>
      </c>
      <c r="D1070" s="1" t="s">
        <v>73</v>
      </c>
      <c r="E1070" s="1" t="s">
        <v>74</v>
      </c>
      <c r="F1070" s="1" t="s">
        <v>37</v>
      </c>
      <c r="G1070" s="1" t="s">
        <v>1009</v>
      </c>
      <c r="H1070" s="1" t="s">
        <v>34</v>
      </c>
      <c r="I1070" s="3">
        <v>310058</v>
      </c>
      <c r="J1070" s="3">
        <v>0</v>
      </c>
      <c r="K1070" s="1" t="s">
        <v>40</v>
      </c>
      <c r="L1070" s="1" t="s">
        <v>1360</v>
      </c>
      <c r="M1070" s="1" t="s">
        <v>771</v>
      </c>
      <c r="N1070" s="1" t="s">
        <v>79</v>
      </c>
      <c r="O1070" s="1" t="s">
        <v>80</v>
      </c>
      <c r="P1070" s="1" t="s">
        <v>43</v>
      </c>
      <c r="Q1070" s="1" t="s">
        <v>43</v>
      </c>
      <c r="R1070" s="3">
        <v>0</v>
      </c>
      <c r="S1070" s="1" t="s">
        <v>44</v>
      </c>
      <c r="T1070" s="1" t="s">
        <v>45</v>
      </c>
      <c r="U1070" s="1" t="s">
        <v>1009</v>
      </c>
      <c r="V1070" s="1" t="s">
        <v>46</v>
      </c>
      <c r="W1070" s="1" t="s">
        <v>81</v>
      </c>
      <c r="X1070" s="1" t="s">
        <v>1620</v>
      </c>
      <c r="Y1070" s="1" t="s">
        <v>83</v>
      </c>
      <c r="Z1070" s="1" t="s">
        <v>84</v>
      </c>
      <c r="AA1070" s="1" t="s">
        <v>51</v>
      </c>
      <c r="AB1070" s="1" t="s">
        <v>1620</v>
      </c>
      <c r="AC1070" s="1" t="s">
        <v>37</v>
      </c>
    </row>
    <row r="1071" spans="1:29" hidden="1" x14ac:dyDescent="0.25">
      <c r="A1071" s="1" t="s">
        <v>33</v>
      </c>
      <c r="B1071" s="1" t="s">
        <v>34</v>
      </c>
      <c r="C1071" s="2">
        <v>45322</v>
      </c>
      <c r="D1071" s="1" t="s">
        <v>73</v>
      </c>
      <c r="E1071" s="1" t="s">
        <v>74</v>
      </c>
      <c r="F1071" s="1" t="s">
        <v>37</v>
      </c>
      <c r="G1071" s="1" t="s">
        <v>1009</v>
      </c>
      <c r="H1071" s="1" t="s">
        <v>34</v>
      </c>
      <c r="I1071" s="3">
        <v>43334</v>
      </c>
      <c r="J1071" s="3">
        <v>0</v>
      </c>
      <c r="K1071" s="1" t="s">
        <v>40</v>
      </c>
      <c r="L1071" s="1" t="s">
        <v>773</v>
      </c>
      <c r="M1071" s="1" t="s">
        <v>774</v>
      </c>
      <c r="N1071" s="1" t="s">
        <v>79</v>
      </c>
      <c r="O1071" s="1" t="s">
        <v>80</v>
      </c>
      <c r="P1071" s="1" t="s">
        <v>43</v>
      </c>
      <c r="Q1071" s="1" t="s">
        <v>43</v>
      </c>
      <c r="R1071" s="3">
        <v>0</v>
      </c>
      <c r="S1071" s="1" t="s">
        <v>44</v>
      </c>
      <c r="T1071" s="1" t="s">
        <v>45</v>
      </c>
      <c r="U1071" s="1" t="s">
        <v>1009</v>
      </c>
      <c r="V1071" s="1" t="s">
        <v>46</v>
      </c>
      <c r="W1071" s="1" t="s">
        <v>81</v>
      </c>
      <c r="X1071" s="1" t="s">
        <v>1620</v>
      </c>
      <c r="Y1071" s="1" t="s">
        <v>83</v>
      </c>
      <c r="Z1071" s="1" t="s">
        <v>84</v>
      </c>
      <c r="AA1071" s="1" t="s">
        <v>51</v>
      </c>
      <c r="AB1071" s="1" t="s">
        <v>1620</v>
      </c>
      <c r="AC1071" s="1" t="s">
        <v>37</v>
      </c>
    </row>
    <row r="1072" spans="1:29" hidden="1" x14ac:dyDescent="0.25">
      <c r="A1072" s="1" t="s">
        <v>33</v>
      </c>
      <c r="B1072" s="1" t="s">
        <v>34</v>
      </c>
      <c r="C1072" s="2">
        <v>45322</v>
      </c>
      <c r="D1072" s="1" t="s">
        <v>73</v>
      </c>
      <c r="E1072" s="1" t="s">
        <v>74</v>
      </c>
      <c r="F1072" s="1" t="s">
        <v>37</v>
      </c>
      <c r="G1072" s="1" t="s">
        <v>1009</v>
      </c>
      <c r="H1072" s="1" t="s">
        <v>34</v>
      </c>
      <c r="I1072" s="3">
        <v>563334</v>
      </c>
      <c r="J1072" s="3">
        <v>0</v>
      </c>
      <c r="K1072" s="1" t="s">
        <v>40</v>
      </c>
      <c r="L1072" s="1" t="s">
        <v>117</v>
      </c>
      <c r="M1072" s="1" t="s">
        <v>118</v>
      </c>
      <c r="N1072" s="1" t="s">
        <v>79</v>
      </c>
      <c r="O1072" s="1" t="s">
        <v>80</v>
      </c>
      <c r="P1072" s="1" t="s">
        <v>43</v>
      </c>
      <c r="Q1072" s="1" t="s">
        <v>43</v>
      </c>
      <c r="R1072" s="3">
        <v>0</v>
      </c>
      <c r="S1072" s="1" t="s">
        <v>44</v>
      </c>
      <c r="T1072" s="1" t="s">
        <v>45</v>
      </c>
      <c r="U1072" s="1" t="s">
        <v>1009</v>
      </c>
      <c r="V1072" s="1" t="s">
        <v>46</v>
      </c>
      <c r="W1072" s="1" t="s">
        <v>81</v>
      </c>
      <c r="X1072" s="1" t="s">
        <v>1620</v>
      </c>
      <c r="Y1072" s="1" t="s">
        <v>83</v>
      </c>
      <c r="Z1072" s="1" t="s">
        <v>84</v>
      </c>
      <c r="AA1072" s="1" t="s">
        <v>51</v>
      </c>
      <c r="AB1072" s="1" t="s">
        <v>1620</v>
      </c>
      <c r="AC1072" s="1" t="s">
        <v>37</v>
      </c>
    </row>
    <row r="1073" spans="1:29" hidden="1" x14ac:dyDescent="0.25">
      <c r="A1073" s="1" t="s">
        <v>33</v>
      </c>
      <c r="B1073" s="1" t="s">
        <v>34</v>
      </c>
      <c r="C1073" s="2">
        <v>45322</v>
      </c>
      <c r="D1073" s="1" t="s">
        <v>73</v>
      </c>
      <c r="E1073" s="1" t="s">
        <v>74</v>
      </c>
      <c r="F1073" s="1" t="s">
        <v>37</v>
      </c>
      <c r="G1073" s="1" t="s">
        <v>1009</v>
      </c>
      <c r="H1073" s="1" t="s">
        <v>34</v>
      </c>
      <c r="I1073" s="3">
        <v>658878</v>
      </c>
      <c r="J1073" s="3">
        <v>0</v>
      </c>
      <c r="K1073" s="1" t="s">
        <v>40</v>
      </c>
      <c r="L1073" s="1" t="s">
        <v>160</v>
      </c>
      <c r="M1073" s="1" t="s">
        <v>161</v>
      </c>
      <c r="N1073" s="1" t="s">
        <v>79</v>
      </c>
      <c r="O1073" s="1" t="s">
        <v>80</v>
      </c>
      <c r="P1073" s="1" t="s">
        <v>43</v>
      </c>
      <c r="Q1073" s="1" t="s">
        <v>43</v>
      </c>
      <c r="R1073" s="3">
        <v>0</v>
      </c>
      <c r="S1073" s="1" t="s">
        <v>44</v>
      </c>
      <c r="T1073" s="1" t="s">
        <v>45</v>
      </c>
      <c r="U1073" s="1" t="s">
        <v>1009</v>
      </c>
      <c r="V1073" s="1" t="s">
        <v>46</v>
      </c>
      <c r="W1073" s="1" t="s">
        <v>81</v>
      </c>
      <c r="X1073" s="1" t="s">
        <v>1620</v>
      </c>
      <c r="Y1073" s="1" t="s">
        <v>83</v>
      </c>
      <c r="Z1073" s="1" t="s">
        <v>84</v>
      </c>
      <c r="AA1073" s="1" t="s">
        <v>51</v>
      </c>
      <c r="AB1073" s="1" t="s">
        <v>1620</v>
      </c>
      <c r="AC1073" s="1" t="s">
        <v>37</v>
      </c>
    </row>
    <row r="1074" spans="1:29" hidden="1" x14ac:dyDescent="0.25">
      <c r="A1074" s="1" t="s">
        <v>33</v>
      </c>
      <c r="B1074" s="1" t="s">
        <v>34</v>
      </c>
      <c r="C1074" s="2">
        <v>45322</v>
      </c>
      <c r="D1074" s="1" t="s">
        <v>73</v>
      </c>
      <c r="E1074" s="1" t="s">
        <v>74</v>
      </c>
      <c r="F1074" s="1" t="s">
        <v>37</v>
      </c>
      <c r="G1074" s="1" t="s">
        <v>1009</v>
      </c>
      <c r="H1074" s="1" t="s">
        <v>34</v>
      </c>
      <c r="I1074" s="3">
        <v>43334</v>
      </c>
      <c r="J1074" s="3">
        <v>0</v>
      </c>
      <c r="K1074" s="1" t="s">
        <v>40</v>
      </c>
      <c r="L1074" s="1" t="s">
        <v>222</v>
      </c>
      <c r="M1074" s="1" t="s">
        <v>223</v>
      </c>
      <c r="N1074" s="1" t="s">
        <v>79</v>
      </c>
      <c r="O1074" s="1" t="s">
        <v>80</v>
      </c>
      <c r="P1074" s="1" t="s">
        <v>43</v>
      </c>
      <c r="Q1074" s="1" t="s">
        <v>43</v>
      </c>
      <c r="R1074" s="3">
        <v>0</v>
      </c>
      <c r="S1074" s="1" t="s">
        <v>44</v>
      </c>
      <c r="T1074" s="1" t="s">
        <v>45</v>
      </c>
      <c r="U1074" s="1" t="s">
        <v>1009</v>
      </c>
      <c r="V1074" s="1" t="s">
        <v>46</v>
      </c>
      <c r="W1074" s="1" t="s">
        <v>81</v>
      </c>
      <c r="X1074" s="1" t="s">
        <v>1620</v>
      </c>
      <c r="Y1074" s="1" t="s">
        <v>83</v>
      </c>
      <c r="Z1074" s="1" t="s">
        <v>84</v>
      </c>
      <c r="AA1074" s="1" t="s">
        <v>51</v>
      </c>
      <c r="AB1074" s="1" t="s">
        <v>1620</v>
      </c>
      <c r="AC1074" s="1" t="s">
        <v>37</v>
      </c>
    </row>
    <row r="1075" spans="1:29" hidden="1" x14ac:dyDescent="0.25">
      <c r="A1075" s="1" t="s">
        <v>33</v>
      </c>
      <c r="B1075" s="1" t="s">
        <v>34</v>
      </c>
      <c r="C1075" s="2">
        <v>45322</v>
      </c>
      <c r="D1075" s="1" t="s">
        <v>73</v>
      </c>
      <c r="E1075" s="1" t="s">
        <v>74</v>
      </c>
      <c r="F1075" s="1" t="s">
        <v>37</v>
      </c>
      <c r="G1075" s="1" t="s">
        <v>1009</v>
      </c>
      <c r="H1075" s="1" t="s">
        <v>34</v>
      </c>
      <c r="I1075" s="3">
        <v>43334</v>
      </c>
      <c r="J1075" s="3">
        <v>0</v>
      </c>
      <c r="K1075" s="1" t="s">
        <v>40</v>
      </c>
      <c r="L1075" s="1" t="s">
        <v>669</v>
      </c>
      <c r="M1075" s="1" t="s">
        <v>670</v>
      </c>
      <c r="N1075" s="1" t="s">
        <v>79</v>
      </c>
      <c r="O1075" s="1" t="s">
        <v>80</v>
      </c>
      <c r="P1075" s="1" t="s">
        <v>43</v>
      </c>
      <c r="Q1075" s="1" t="s">
        <v>43</v>
      </c>
      <c r="R1075" s="3">
        <v>0</v>
      </c>
      <c r="S1075" s="1" t="s">
        <v>44</v>
      </c>
      <c r="T1075" s="1" t="s">
        <v>45</v>
      </c>
      <c r="U1075" s="1" t="s">
        <v>1009</v>
      </c>
      <c r="V1075" s="1" t="s">
        <v>46</v>
      </c>
      <c r="W1075" s="1" t="s">
        <v>81</v>
      </c>
      <c r="X1075" s="1" t="s">
        <v>1620</v>
      </c>
      <c r="Y1075" s="1" t="s">
        <v>83</v>
      </c>
      <c r="Z1075" s="1" t="s">
        <v>84</v>
      </c>
      <c r="AA1075" s="1" t="s">
        <v>51</v>
      </c>
      <c r="AB1075" s="1" t="s">
        <v>1620</v>
      </c>
      <c r="AC1075" s="1" t="s">
        <v>37</v>
      </c>
    </row>
    <row r="1076" spans="1:29" hidden="1" x14ac:dyDescent="0.25">
      <c r="A1076" s="1" t="s">
        <v>33</v>
      </c>
      <c r="B1076" s="1" t="s">
        <v>34</v>
      </c>
      <c r="C1076" s="2">
        <v>45322</v>
      </c>
      <c r="D1076" s="1" t="s">
        <v>73</v>
      </c>
      <c r="E1076" s="1" t="s">
        <v>74</v>
      </c>
      <c r="F1076" s="1" t="s">
        <v>37</v>
      </c>
      <c r="G1076" s="1" t="s">
        <v>1009</v>
      </c>
      <c r="H1076" s="1" t="s">
        <v>34</v>
      </c>
      <c r="I1076" s="3">
        <v>43334</v>
      </c>
      <c r="J1076" s="3">
        <v>0</v>
      </c>
      <c r="K1076" s="1" t="s">
        <v>40</v>
      </c>
      <c r="L1076" s="1" t="s">
        <v>709</v>
      </c>
      <c r="M1076" s="1" t="s">
        <v>710</v>
      </c>
      <c r="N1076" s="1" t="s">
        <v>79</v>
      </c>
      <c r="O1076" s="1" t="s">
        <v>80</v>
      </c>
      <c r="P1076" s="1" t="s">
        <v>43</v>
      </c>
      <c r="Q1076" s="1" t="s">
        <v>43</v>
      </c>
      <c r="R1076" s="3">
        <v>0</v>
      </c>
      <c r="S1076" s="1" t="s">
        <v>44</v>
      </c>
      <c r="T1076" s="1" t="s">
        <v>45</v>
      </c>
      <c r="U1076" s="1" t="s">
        <v>1009</v>
      </c>
      <c r="V1076" s="1" t="s">
        <v>46</v>
      </c>
      <c r="W1076" s="1" t="s">
        <v>81</v>
      </c>
      <c r="X1076" s="1" t="s">
        <v>1620</v>
      </c>
      <c r="Y1076" s="1" t="s">
        <v>83</v>
      </c>
      <c r="Z1076" s="1" t="s">
        <v>84</v>
      </c>
      <c r="AA1076" s="1" t="s">
        <v>51</v>
      </c>
      <c r="AB1076" s="1" t="s">
        <v>1620</v>
      </c>
      <c r="AC1076" s="1" t="s">
        <v>37</v>
      </c>
    </row>
    <row r="1077" spans="1:29" hidden="1" x14ac:dyDescent="0.25">
      <c r="A1077" s="1" t="s">
        <v>33</v>
      </c>
      <c r="B1077" s="1" t="s">
        <v>34</v>
      </c>
      <c r="C1077" s="2">
        <v>45322</v>
      </c>
      <c r="D1077" s="1" t="s">
        <v>73</v>
      </c>
      <c r="E1077" s="1" t="s">
        <v>74</v>
      </c>
      <c r="F1077" s="1" t="s">
        <v>37</v>
      </c>
      <c r="G1077" s="1" t="s">
        <v>1009</v>
      </c>
      <c r="H1077" s="1" t="s">
        <v>34</v>
      </c>
      <c r="I1077" s="3">
        <v>43334</v>
      </c>
      <c r="J1077" s="3">
        <v>0</v>
      </c>
      <c r="K1077" s="1" t="s">
        <v>40</v>
      </c>
      <c r="L1077" s="1" t="s">
        <v>1622</v>
      </c>
      <c r="M1077" s="1" t="s">
        <v>746</v>
      </c>
      <c r="N1077" s="1" t="s">
        <v>79</v>
      </c>
      <c r="O1077" s="1" t="s">
        <v>80</v>
      </c>
      <c r="P1077" s="1" t="s">
        <v>43</v>
      </c>
      <c r="Q1077" s="1" t="s">
        <v>43</v>
      </c>
      <c r="R1077" s="3">
        <v>0</v>
      </c>
      <c r="S1077" s="1" t="s">
        <v>44</v>
      </c>
      <c r="T1077" s="1" t="s">
        <v>45</v>
      </c>
      <c r="U1077" s="1" t="s">
        <v>1009</v>
      </c>
      <c r="V1077" s="1" t="s">
        <v>46</v>
      </c>
      <c r="W1077" s="1" t="s">
        <v>81</v>
      </c>
      <c r="X1077" s="1" t="s">
        <v>1620</v>
      </c>
      <c r="Y1077" s="1" t="s">
        <v>83</v>
      </c>
      <c r="Z1077" s="1" t="s">
        <v>84</v>
      </c>
      <c r="AA1077" s="1" t="s">
        <v>51</v>
      </c>
      <c r="AB1077" s="1" t="s">
        <v>1620</v>
      </c>
      <c r="AC1077" s="1" t="s">
        <v>37</v>
      </c>
    </row>
    <row r="1078" spans="1:29" hidden="1" x14ac:dyDescent="0.25">
      <c r="A1078" s="1" t="s">
        <v>33</v>
      </c>
      <c r="B1078" s="1" t="s">
        <v>34</v>
      </c>
      <c r="C1078" s="2">
        <v>45322</v>
      </c>
      <c r="D1078" s="1" t="s">
        <v>73</v>
      </c>
      <c r="E1078" s="1" t="s">
        <v>74</v>
      </c>
      <c r="F1078" s="1" t="s">
        <v>37</v>
      </c>
      <c r="G1078" s="1" t="s">
        <v>1009</v>
      </c>
      <c r="H1078" s="1" t="s">
        <v>34</v>
      </c>
      <c r="I1078" s="3">
        <v>476667</v>
      </c>
      <c r="J1078" s="3">
        <v>0</v>
      </c>
      <c r="K1078" s="1" t="s">
        <v>40</v>
      </c>
      <c r="L1078" s="1" t="s">
        <v>1623</v>
      </c>
      <c r="M1078" s="1" t="s">
        <v>1624</v>
      </c>
      <c r="N1078" s="1" t="s">
        <v>79</v>
      </c>
      <c r="O1078" s="1" t="s">
        <v>80</v>
      </c>
      <c r="P1078" s="1" t="s">
        <v>43</v>
      </c>
      <c r="Q1078" s="1" t="s">
        <v>43</v>
      </c>
      <c r="R1078" s="3">
        <v>0</v>
      </c>
      <c r="S1078" s="1" t="s">
        <v>44</v>
      </c>
      <c r="T1078" s="1" t="s">
        <v>45</v>
      </c>
      <c r="U1078" s="1" t="s">
        <v>1009</v>
      </c>
      <c r="V1078" s="1" t="s">
        <v>46</v>
      </c>
      <c r="W1078" s="1" t="s">
        <v>81</v>
      </c>
      <c r="X1078" s="1" t="s">
        <v>1620</v>
      </c>
      <c r="Y1078" s="1" t="s">
        <v>83</v>
      </c>
      <c r="Z1078" s="1" t="s">
        <v>84</v>
      </c>
      <c r="AA1078" s="1" t="s">
        <v>51</v>
      </c>
      <c r="AB1078" s="1" t="s">
        <v>1620</v>
      </c>
      <c r="AC1078" s="1" t="s">
        <v>37</v>
      </c>
    </row>
    <row r="1079" spans="1:29" hidden="1" x14ac:dyDescent="0.25">
      <c r="A1079" s="1" t="s">
        <v>33</v>
      </c>
      <c r="B1079" s="1" t="s">
        <v>34</v>
      </c>
      <c r="C1079" s="2">
        <v>45322</v>
      </c>
      <c r="D1079" s="1" t="s">
        <v>73</v>
      </c>
      <c r="E1079" s="1" t="s">
        <v>74</v>
      </c>
      <c r="F1079" s="1" t="s">
        <v>37</v>
      </c>
      <c r="G1079" s="1" t="s">
        <v>1009</v>
      </c>
      <c r="H1079" s="1" t="s">
        <v>34</v>
      </c>
      <c r="I1079" s="3">
        <v>408272</v>
      </c>
      <c r="J1079" s="3">
        <v>0</v>
      </c>
      <c r="K1079" s="1" t="s">
        <v>40</v>
      </c>
      <c r="L1079" s="1" t="s">
        <v>838</v>
      </c>
      <c r="M1079" s="1" t="s">
        <v>839</v>
      </c>
      <c r="N1079" s="1" t="s">
        <v>79</v>
      </c>
      <c r="O1079" s="1" t="s">
        <v>80</v>
      </c>
      <c r="P1079" s="1" t="s">
        <v>43</v>
      </c>
      <c r="Q1079" s="1" t="s">
        <v>43</v>
      </c>
      <c r="R1079" s="3">
        <v>0</v>
      </c>
      <c r="S1079" s="1" t="s">
        <v>44</v>
      </c>
      <c r="T1079" s="1" t="s">
        <v>45</v>
      </c>
      <c r="U1079" s="1" t="s">
        <v>1009</v>
      </c>
      <c r="V1079" s="1" t="s">
        <v>46</v>
      </c>
      <c r="W1079" s="1" t="s">
        <v>81</v>
      </c>
      <c r="X1079" s="1" t="s">
        <v>1620</v>
      </c>
      <c r="Y1079" s="1" t="s">
        <v>83</v>
      </c>
      <c r="Z1079" s="1" t="s">
        <v>84</v>
      </c>
      <c r="AA1079" s="1" t="s">
        <v>51</v>
      </c>
      <c r="AB1079" s="1" t="s">
        <v>1620</v>
      </c>
      <c r="AC1079" s="1" t="s">
        <v>37</v>
      </c>
    </row>
    <row r="1080" spans="1:29" hidden="1" x14ac:dyDescent="0.25">
      <c r="A1080" s="1" t="s">
        <v>33</v>
      </c>
      <c r="B1080" s="1" t="s">
        <v>34</v>
      </c>
      <c r="C1080" s="2">
        <v>45322</v>
      </c>
      <c r="D1080" s="1" t="s">
        <v>73</v>
      </c>
      <c r="E1080" s="1" t="s">
        <v>74</v>
      </c>
      <c r="F1080" s="1" t="s">
        <v>37</v>
      </c>
      <c r="G1080" s="1" t="s">
        <v>1009</v>
      </c>
      <c r="H1080" s="1" t="s">
        <v>34</v>
      </c>
      <c r="I1080" s="3">
        <v>476668</v>
      </c>
      <c r="J1080" s="3">
        <v>0</v>
      </c>
      <c r="K1080" s="1" t="s">
        <v>40</v>
      </c>
      <c r="L1080" s="1" t="s">
        <v>125</v>
      </c>
      <c r="M1080" s="1" t="s">
        <v>126</v>
      </c>
      <c r="N1080" s="1" t="s">
        <v>79</v>
      </c>
      <c r="O1080" s="1" t="s">
        <v>80</v>
      </c>
      <c r="P1080" s="1" t="s">
        <v>43</v>
      </c>
      <c r="Q1080" s="1" t="s">
        <v>43</v>
      </c>
      <c r="R1080" s="3">
        <v>0</v>
      </c>
      <c r="S1080" s="1" t="s">
        <v>44</v>
      </c>
      <c r="T1080" s="1" t="s">
        <v>45</v>
      </c>
      <c r="U1080" s="1" t="s">
        <v>1009</v>
      </c>
      <c r="V1080" s="1" t="s">
        <v>46</v>
      </c>
      <c r="W1080" s="1" t="s">
        <v>81</v>
      </c>
      <c r="X1080" s="1" t="s">
        <v>1620</v>
      </c>
      <c r="Y1080" s="1" t="s">
        <v>83</v>
      </c>
      <c r="Z1080" s="1" t="s">
        <v>84</v>
      </c>
      <c r="AA1080" s="1" t="s">
        <v>51</v>
      </c>
      <c r="AB1080" s="1" t="s">
        <v>1620</v>
      </c>
      <c r="AC1080" s="1" t="s">
        <v>37</v>
      </c>
    </row>
    <row r="1081" spans="1:29" hidden="1" x14ac:dyDescent="0.25">
      <c r="A1081" s="1" t="s">
        <v>33</v>
      </c>
      <c r="B1081" s="1" t="s">
        <v>34</v>
      </c>
      <c r="C1081" s="2">
        <v>45322</v>
      </c>
      <c r="D1081" s="1" t="s">
        <v>73</v>
      </c>
      <c r="E1081" s="1" t="s">
        <v>74</v>
      </c>
      <c r="F1081" s="1" t="s">
        <v>37</v>
      </c>
      <c r="G1081" s="1" t="s">
        <v>1009</v>
      </c>
      <c r="H1081" s="1" t="s">
        <v>34</v>
      </c>
      <c r="I1081" s="3">
        <v>433334</v>
      </c>
      <c r="J1081" s="3">
        <v>0</v>
      </c>
      <c r="K1081" s="1" t="s">
        <v>40</v>
      </c>
      <c r="L1081" s="1" t="s">
        <v>840</v>
      </c>
      <c r="M1081" s="1" t="s">
        <v>841</v>
      </c>
      <c r="N1081" s="1" t="s">
        <v>79</v>
      </c>
      <c r="O1081" s="1" t="s">
        <v>80</v>
      </c>
      <c r="P1081" s="1" t="s">
        <v>43</v>
      </c>
      <c r="Q1081" s="1" t="s">
        <v>43</v>
      </c>
      <c r="R1081" s="3">
        <v>0</v>
      </c>
      <c r="S1081" s="1" t="s">
        <v>44</v>
      </c>
      <c r="T1081" s="1" t="s">
        <v>45</v>
      </c>
      <c r="U1081" s="1" t="s">
        <v>1009</v>
      </c>
      <c r="V1081" s="1" t="s">
        <v>46</v>
      </c>
      <c r="W1081" s="1" t="s">
        <v>81</v>
      </c>
      <c r="X1081" s="1" t="s">
        <v>1620</v>
      </c>
      <c r="Y1081" s="1" t="s">
        <v>83</v>
      </c>
      <c r="Z1081" s="1" t="s">
        <v>84</v>
      </c>
      <c r="AA1081" s="1" t="s">
        <v>51</v>
      </c>
      <c r="AB1081" s="1" t="s">
        <v>1620</v>
      </c>
      <c r="AC1081" s="1" t="s">
        <v>37</v>
      </c>
    </row>
    <row r="1082" spans="1:29" hidden="1" x14ac:dyDescent="0.25">
      <c r="A1082" s="1" t="s">
        <v>33</v>
      </c>
      <c r="B1082" s="1" t="s">
        <v>34</v>
      </c>
      <c r="C1082" s="2">
        <v>45322</v>
      </c>
      <c r="D1082" s="1" t="s">
        <v>73</v>
      </c>
      <c r="E1082" s="1" t="s">
        <v>74</v>
      </c>
      <c r="F1082" s="1" t="s">
        <v>37</v>
      </c>
      <c r="G1082" s="1" t="s">
        <v>1009</v>
      </c>
      <c r="H1082" s="1" t="s">
        <v>34</v>
      </c>
      <c r="I1082" s="3">
        <v>650000</v>
      </c>
      <c r="J1082" s="3">
        <v>0</v>
      </c>
      <c r="K1082" s="1" t="s">
        <v>40</v>
      </c>
      <c r="L1082" s="1" t="s">
        <v>673</v>
      </c>
      <c r="M1082" s="1" t="s">
        <v>674</v>
      </c>
      <c r="N1082" s="1" t="s">
        <v>79</v>
      </c>
      <c r="O1082" s="1" t="s">
        <v>80</v>
      </c>
      <c r="P1082" s="1" t="s">
        <v>43</v>
      </c>
      <c r="Q1082" s="1" t="s">
        <v>43</v>
      </c>
      <c r="R1082" s="3">
        <v>0</v>
      </c>
      <c r="S1082" s="1" t="s">
        <v>44</v>
      </c>
      <c r="T1082" s="1" t="s">
        <v>45</v>
      </c>
      <c r="U1082" s="1" t="s">
        <v>1009</v>
      </c>
      <c r="V1082" s="1" t="s">
        <v>46</v>
      </c>
      <c r="W1082" s="1" t="s">
        <v>81</v>
      </c>
      <c r="X1082" s="1" t="s">
        <v>1620</v>
      </c>
      <c r="Y1082" s="1" t="s">
        <v>83</v>
      </c>
      <c r="Z1082" s="1" t="s">
        <v>84</v>
      </c>
      <c r="AA1082" s="1" t="s">
        <v>51</v>
      </c>
      <c r="AB1082" s="1" t="s">
        <v>1620</v>
      </c>
      <c r="AC1082" s="1" t="s">
        <v>37</v>
      </c>
    </row>
    <row r="1083" spans="1:29" hidden="1" x14ac:dyDescent="0.25">
      <c r="A1083" s="1" t="s">
        <v>33</v>
      </c>
      <c r="B1083" s="1" t="s">
        <v>34</v>
      </c>
      <c r="C1083" s="2">
        <v>45322</v>
      </c>
      <c r="D1083" s="1" t="s">
        <v>73</v>
      </c>
      <c r="E1083" s="1" t="s">
        <v>74</v>
      </c>
      <c r="F1083" s="1" t="s">
        <v>37</v>
      </c>
      <c r="G1083" s="1" t="s">
        <v>1009</v>
      </c>
      <c r="H1083" s="1" t="s">
        <v>34</v>
      </c>
      <c r="I1083" s="3">
        <v>43334</v>
      </c>
      <c r="J1083" s="3">
        <v>0</v>
      </c>
      <c r="K1083" s="1" t="s">
        <v>40</v>
      </c>
      <c r="L1083" s="1" t="s">
        <v>601</v>
      </c>
      <c r="M1083" s="1" t="s">
        <v>602</v>
      </c>
      <c r="N1083" s="1" t="s">
        <v>79</v>
      </c>
      <c r="O1083" s="1" t="s">
        <v>80</v>
      </c>
      <c r="P1083" s="1" t="s">
        <v>43</v>
      </c>
      <c r="Q1083" s="1" t="s">
        <v>43</v>
      </c>
      <c r="R1083" s="3">
        <v>0</v>
      </c>
      <c r="S1083" s="1" t="s">
        <v>44</v>
      </c>
      <c r="T1083" s="1" t="s">
        <v>45</v>
      </c>
      <c r="U1083" s="1" t="s">
        <v>1009</v>
      </c>
      <c r="V1083" s="1" t="s">
        <v>46</v>
      </c>
      <c r="W1083" s="1" t="s">
        <v>81</v>
      </c>
      <c r="X1083" s="1" t="s">
        <v>1620</v>
      </c>
      <c r="Y1083" s="1" t="s">
        <v>83</v>
      </c>
      <c r="Z1083" s="1" t="s">
        <v>84</v>
      </c>
      <c r="AA1083" s="1" t="s">
        <v>51</v>
      </c>
      <c r="AB1083" s="1" t="s">
        <v>1620</v>
      </c>
      <c r="AC1083" s="1" t="s">
        <v>37</v>
      </c>
    </row>
    <row r="1084" spans="1:29" hidden="1" x14ac:dyDescent="0.25">
      <c r="A1084" s="1" t="s">
        <v>33</v>
      </c>
      <c r="B1084" s="1" t="s">
        <v>34</v>
      </c>
      <c r="C1084" s="2">
        <v>45322</v>
      </c>
      <c r="D1084" s="1" t="s">
        <v>73</v>
      </c>
      <c r="E1084" s="1" t="s">
        <v>74</v>
      </c>
      <c r="F1084" s="1" t="s">
        <v>37</v>
      </c>
      <c r="G1084" s="1" t="s">
        <v>1009</v>
      </c>
      <c r="H1084" s="1" t="s">
        <v>34</v>
      </c>
      <c r="I1084" s="3">
        <v>701909</v>
      </c>
      <c r="J1084" s="3">
        <v>0</v>
      </c>
      <c r="K1084" s="1" t="s">
        <v>40</v>
      </c>
      <c r="L1084" s="1" t="s">
        <v>93</v>
      </c>
      <c r="M1084" s="1" t="s">
        <v>94</v>
      </c>
      <c r="N1084" s="1" t="s">
        <v>79</v>
      </c>
      <c r="O1084" s="1" t="s">
        <v>80</v>
      </c>
      <c r="P1084" s="1" t="s">
        <v>43</v>
      </c>
      <c r="Q1084" s="1" t="s">
        <v>43</v>
      </c>
      <c r="R1084" s="3">
        <v>0</v>
      </c>
      <c r="S1084" s="1" t="s">
        <v>44</v>
      </c>
      <c r="T1084" s="1" t="s">
        <v>45</v>
      </c>
      <c r="U1084" s="1" t="s">
        <v>1009</v>
      </c>
      <c r="V1084" s="1" t="s">
        <v>46</v>
      </c>
      <c r="W1084" s="1" t="s">
        <v>81</v>
      </c>
      <c r="X1084" s="1" t="s">
        <v>1620</v>
      </c>
      <c r="Y1084" s="1" t="s">
        <v>83</v>
      </c>
      <c r="Z1084" s="1" t="s">
        <v>84</v>
      </c>
      <c r="AA1084" s="1" t="s">
        <v>51</v>
      </c>
      <c r="AB1084" s="1" t="s">
        <v>1620</v>
      </c>
      <c r="AC1084" s="1" t="s">
        <v>37</v>
      </c>
    </row>
    <row r="1085" spans="1:29" hidden="1" x14ac:dyDescent="0.25">
      <c r="A1085" s="1" t="s">
        <v>33</v>
      </c>
      <c r="B1085" s="1" t="s">
        <v>34</v>
      </c>
      <c r="C1085" s="2">
        <v>45322</v>
      </c>
      <c r="D1085" s="1" t="s">
        <v>73</v>
      </c>
      <c r="E1085" s="1" t="s">
        <v>74</v>
      </c>
      <c r="F1085" s="1" t="s">
        <v>37</v>
      </c>
      <c r="G1085" s="1" t="s">
        <v>1009</v>
      </c>
      <c r="H1085" s="1" t="s">
        <v>34</v>
      </c>
      <c r="I1085" s="3">
        <v>1039733</v>
      </c>
      <c r="J1085" s="3">
        <v>0</v>
      </c>
      <c r="K1085" s="1" t="s">
        <v>40</v>
      </c>
      <c r="L1085" s="1" t="s">
        <v>1610</v>
      </c>
      <c r="M1085" s="1" t="s">
        <v>1611</v>
      </c>
      <c r="N1085" s="1" t="s">
        <v>1075</v>
      </c>
      <c r="O1085" s="1" t="s">
        <v>1076</v>
      </c>
      <c r="P1085" s="1" t="s">
        <v>43</v>
      </c>
      <c r="Q1085" s="1" t="s">
        <v>43</v>
      </c>
      <c r="R1085" s="3">
        <v>0</v>
      </c>
      <c r="S1085" s="1" t="s">
        <v>44</v>
      </c>
      <c r="T1085" s="1" t="s">
        <v>45</v>
      </c>
      <c r="U1085" s="1" t="s">
        <v>1009</v>
      </c>
      <c r="V1085" s="1" t="s">
        <v>46</v>
      </c>
      <c r="W1085" s="1" t="s">
        <v>81</v>
      </c>
      <c r="X1085" s="1" t="s">
        <v>1620</v>
      </c>
      <c r="Y1085" s="1" t="s">
        <v>83</v>
      </c>
      <c r="Z1085" s="1" t="s">
        <v>84</v>
      </c>
      <c r="AA1085" s="1" t="s">
        <v>51</v>
      </c>
      <c r="AB1085" s="1" t="s">
        <v>1620</v>
      </c>
      <c r="AC1085" s="1" t="s">
        <v>37</v>
      </c>
    </row>
    <row r="1086" spans="1:29" hidden="1" x14ac:dyDescent="0.25">
      <c r="A1086" s="1" t="s">
        <v>33</v>
      </c>
      <c r="B1086" s="1" t="s">
        <v>34</v>
      </c>
      <c r="C1086" s="2">
        <v>45322</v>
      </c>
      <c r="D1086" s="1" t="s">
        <v>73</v>
      </c>
      <c r="E1086" s="1" t="s">
        <v>74</v>
      </c>
      <c r="F1086" s="1" t="s">
        <v>37</v>
      </c>
      <c r="G1086" s="1" t="s">
        <v>1009</v>
      </c>
      <c r="H1086" s="1" t="s">
        <v>34</v>
      </c>
      <c r="I1086" s="3">
        <v>693334</v>
      </c>
      <c r="J1086" s="3">
        <v>0</v>
      </c>
      <c r="K1086" s="1" t="s">
        <v>40</v>
      </c>
      <c r="L1086" s="1" t="s">
        <v>77</v>
      </c>
      <c r="M1086" s="1" t="s">
        <v>78</v>
      </c>
      <c r="N1086" s="1" t="s">
        <v>79</v>
      </c>
      <c r="O1086" s="1" t="s">
        <v>80</v>
      </c>
      <c r="P1086" s="1" t="s">
        <v>43</v>
      </c>
      <c r="Q1086" s="1" t="s">
        <v>43</v>
      </c>
      <c r="R1086" s="3">
        <v>0</v>
      </c>
      <c r="S1086" s="1" t="s">
        <v>44</v>
      </c>
      <c r="T1086" s="1" t="s">
        <v>45</v>
      </c>
      <c r="U1086" s="1" t="s">
        <v>1009</v>
      </c>
      <c r="V1086" s="1" t="s">
        <v>46</v>
      </c>
      <c r="W1086" s="1" t="s">
        <v>81</v>
      </c>
      <c r="X1086" s="1" t="s">
        <v>1620</v>
      </c>
      <c r="Y1086" s="1" t="s">
        <v>83</v>
      </c>
      <c r="Z1086" s="1" t="s">
        <v>84</v>
      </c>
      <c r="AA1086" s="1" t="s">
        <v>51</v>
      </c>
      <c r="AB1086" s="1" t="s">
        <v>1620</v>
      </c>
      <c r="AC1086" s="1" t="s">
        <v>37</v>
      </c>
    </row>
    <row r="1087" spans="1:29" hidden="1" x14ac:dyDescent="0.25">
      <c r="A1087" s="1" t="s">
        <v>33</v>
      </c>
      <c r="B1087" s="1" t="s">
        <v>34</v>
      </c>
      <c r="C1087" s="2">
        <v>45322</v>
      </c>
      <c r="D1087" s="1" t="s">
        <v>73</v>
      </c>
      <c r="E1087" s="1" t="s">
        <v>74</v>
      </c>
      <c r="F1087" s="1" t="s">
        <v>37</v>
      </c>
      <c r="G1087" s="1" t="s">
        <v>1009</v>
      </c>
      <c r="H1087" s="1" t="s">
        <v>34</v>
      </c>
      <c r="I1087" s="3">
        <v>476667</v>
      </c>
      <c r="J1087" s="3">
        <v>0</v>
      </c>
      <c r="K1087" s="1" t="s">
        <v>40</v>
      </c>
      <c r="L1087" s="1" t="s">
        <v>1433</v>
      </c>
      <c r="M1087" s="1" t="s">
        <v>806</v>
      </c>
      <c r="N1087" s="1" t="s">
        <v>79</v>
      </c>
      <c r="O1087" s="1" t="s">
        <v>80</v>
      </c>
      <c r="P1087" s="1" t="s">
        <v>43</v>
      </c>
      <c r="Q1087" s="1" t="s">
        <v>43</v>
      </c>
      <c r="R1087" s="3">
        <v>0</v>
      </c>
      <c r="S1087" s="1" t="s">
        <v>44</v>
      </c>
      <c r="T1087" s="1" t="s">
        <v>45</v>
      </c>
      <c r="U1087" s="1" t="s">
        <v>1009</v>
      </c>
      <c r="V1087" s="1" t="s">
        <v>46</v>
      </c>
      <c r="W1087" s="1" t="s">
        <v>81</v>
      </c>
      <c r="X1087" s="1" t="s">
        <v>1620</v>
      </c>
      <c r="Y1087" s="1" t="s">
        <v>83</v>
      </c>
      <c r="Z1087" s="1" t="s">
        <v>84</v>
      </c>
      <c r="AA1087" s="1" t="s">
        <v>51</v>
      </c>
      <c r="AB1087" s="1" t="s">
        <v>1620</v>
      </c>
      <c r="AC1087" s="1" t="s">
        <v>37</v>
      </c>
    </row>
    <row r="1088" spans="1:29" hidden="1" x14ac:dyDescent="0.25">
      <c r="A1088" s="1" t="s">
        <v>33</v>
      </c>
      <c r="B1088" s="1" t="s">
        <v>34</v>
      </c>
      <c r="C1088" s="2">
        <v>45322</v>
      </c>
      <c r="D1088" s="1" t="s">
        <v>73</v>
      </c>
      <c r="E1088" s="1" t="s">
        <v>74</v>
      </c>
      <c r="F1088" s="1" t="s">
        <v>37</v>
      </c>
      <c r="G1088" s="1" t="s">
        <v>1009</v>
      </c>
      <c r="H1088" s="1" t="s">
        <v>34</v>
      </c>
      <c r="I1088" s="3">
        <v>606667</v>
      </c>
      <c r="J1088" s="3">
        <v>0</v>
      </c>
      <c r="K1088" s="1" t="s">
        <v>40</v>
      </c>
      <c r="L1088" s="1" t="s">
        <v>470</v>
      </c>
      <c r="M1088" s="1" t="s">
        <v>471</v>
      </c>
      <c r="N1088" s="1" t="s">
        <v>79</v>
      </c>
      <c r="O1088" s="1" t="s">
        <v>80</v>
      </c>
      <c r="P1088" s="1" t="s">
        <v>43</v>
      </c>
      <c r="Q1088" s="1" t="s">
        <v>43</v>
      </c>
      <c r="R1088" s="3">
        <v>0</v>
      </c>
      <c r="S1088" s="1" t="s">
        <v>44</v>
      </c>
      <c r="T1088" s="1" t="s">
        <v>45</v>
      </c>
      <c r="U1088" s="1" t="s">
        <v>1009</v>
      </c>
      <c r="V1088" s="1" t="s">
        <v>46</v>
      </c>
      <c r="W1088" s="1" t="s">
        <v>81</v>
      </c>
      <c r="X1088" s="1" t="s">
        <v>1620</v>
      </c>
      <c r="Y1088" s="1" t="s">
        <v>83</v>
      </c>
      <c r="Z1088" s="1" t="s">
        <v>84</v>
      </c>
      <c r="AA1088" s="1" t="s">
        <v>51</v>
      </c>
      <c r="AB1088" s="1" t="s">
        <v>1620</v>
      </c>
      <c r="AC1088" s="1" t="s">
        <v>37</v>
      </c>
    </row>
    <row r="1089" spans="1:29" hidden="1" x14ac:dyDescent="0.25">
      <c r="A1089" s="1" t="s">
        <v>33</v>
      </c>
      <c r="B1089" s="1" t="s">
        <v>34</v>
      </c>
      <c r="C1089" s="2">
        <v>45322</v>
      </c>
      <c r="D1089" s="1" t="s">
        <v>73</v>
      </c>
      <c r="E1089" s="1" t="s">
        <v>74</v>
      </c>
      <c r="F1089" s="1" t="s">
        <v>37</v>
      </c>
      <c r="G1089" s="1" t="s">
        <v>1009</v>
      </c>
      <c r="H1089" s="1" t="s">
        <v>34</v>
      </c>
      <c r="I1089" s="3">
        <v>346667</v>
      </c>
      <c r="J1089" s="3">
        <v>0</v>
      </c>
      <c r="K1089" s="1" t="s">
        <v>40</v>
      </c>
      <c r="L1089" s="1" t="s">
        <v>139</v>
      </c>
      <c r="M1089" s="1" t="s">
        <v>140</v>
      </c>
      <c r="N1089" s="1" t="s">
        <v>79</v>
      </c>
      <c r="O1089" s="1" t="s">
        <v>80</v>
      </c>
      <c r="P1089" s="1" t="s">
        <v>43</v>
      </c>
      <c r="Q1089" s="1" t="s">
        <v>43</v>
      </c>
      <c r="R1089" s="3">
        <v>0</v>
      </c>
      <c r="S1089" s="1" t="s">
        <v>44</v>
      </c>
      <c r="T1089" s="1" t="s">
        <v>45</v>
      </c>
      <c r="U1089" s="1" t="s">
        <v>1009</v>
      </c>
      <c r="V1089" s="1" t="s">
        <v>46</v>
      </c>
      <c r="W1089" s="1" t="s">
        <v>81</v>
      </c>
      <c r="X1089" s="1" t="s">
        <v>1620</v>
      </c>
      <c r="Y1089" s="1" t="s">
        <v>83</v>
      </c>
      <c r="Z1089" s="1" t="s">
        <v>84</v>
      </c>
      <c r="AA1089" s="1" t="s">
        <v>51</v>
      </c>
      <c r="AB1089" s="1" t="s">
        <v>1620</v>
      </c>
      <c r="AC1089" s="1" t="s">
        <v>37</v>
      </c>
    </row>
    <row r="1090" spans="1:29" hidden="1" x14ac:dyDescent="0.25">
      <c r="A1090" s="1" t="s">
        <v>33</v>
      </c>
      <c r="B1090" s="1" t="s">
        <v>34</v>
      </c>
      <c r="C1090" s="2">
        <v>45322</v>
      </c>
      <c r="D1090" s="1" t="s">
        <v>73</v>
      </c>
      <c r="E1090" s="1" t="s">
        <v>74</v>
      </c>
      <c r="F1090" s="1" t="s">
        <v>37</v>
      </c>
      <c r="G1090" s="1" t="s">
        <v>1009</v>
      </c>
      <c r="H1090" s="1" t="s">
        <v>34</v>
      </c>
      <c r="I1090" s="3">
        <v>693334</v>
      </c>
      <c r="J1090" s="3">
        <v>0</v>
      </c>
      <c r="K1090" s="1" t="s">
        <v>40</v>
      </c>
      <c r="L1090" s="1" t="s">
        <v>1522</v>
      </c>
      <c r="M1090" s="1" t="s">
        <v>658</v>
      </c>
      <c r="N1090" s="1" t="s">
        <v>79</v>
      </c>
      <c r="O1090" s="1" t="s">
        <v>80</v>
      </c>
      <c r="P1090" s="1" t="s">
        <v>43</v>
      </c>
      <c r="Q1090" s="1" t="s">
        <v>43</v>
      </c>
      <c r="R1090" s="3">
        <v>0</v>
      </c>
      <c r="S1090" s="1" t="s">
        <v>44</v>
      </c>
      <c r="T1090" s="1" t="s">
        <v>45</v>
      </c>
      <c r="U1090" s="1" t="s">
        <v>1009</v>
      </c>
      <c r="V1090" s="1" t="s">
        <v>46</v>
      </c>
      <c r="W1090" s="1" t="s">
        <v>81</v>
      </c>
      <c r="X1090" s="1" t="s">
        <v>1620</v>
      </c>
      <c r="Y1090" s="1" t="s">
        <v>83</v>
      </c>
      <c r="Z1090" s="1" t="s">
        <v>84</v>
      </c>
      <c r="AA1090" s="1" t="s">
        <v>51</v>
      </c>
      <c r="AB1090" s="1" t="s">
        <v>1620</v>
      </c>
      <c r="AC1090" s="1" t="s">
        <v>37</v>
      </c>
    </row>
    <row r="1091" spans="1:29" hidden="1" x14ac:dyDescent="0.25">
      <c r="A1091" s="1" t="s">
        <v>33</v>
      </c>
      <c r="B1091" s="1" t="s">
        <v>34</v>
      </c>
      <c r="C1091" s="2">
        <v>45322</v>
      </c>
      <c r="D1091" s="1" t="s">
        <v>73</v>
      </c>
      <c r="E1091" s="1" t="s">
        <v>74</v>
      </c>
      <c r="F1091" s="1" t="s">
        <v>37</v>
      </c>
      <c r="G1091" s="1" t="s">
        <v>1009</v>
      </c>
      <c r="H1091" s="1" t="s">
        <v>34</v>
      </c>
      <c r="I1091" s="3">
        <v>260000</v>
      </c>
      <c r="J1091" s="3">
        <v>0</v>
      </c>
      <c r="K1091" s="1" t="s">
        <v>40</v>
      </c>
      <c r="L1091" s="1" t="s">
        <v>1494</v>
      </c>
      <c r="M1091" s="1" t="s">
        <v>699</v>
      </c>
      <c r="N1091" s="1" t="s">
        <v>79</v>
      </c>
      <c r="O1091" s="1" t="s">
        <v>80</v>
      </c>
      <c r="P1091" s="1" t="s">
        <v>43</v>
      </c>
      <c r="Q1091" s="1" t="s">
        <v>43</v>
      </c>
      <c r="R1091" s="3">
        <v>0</v>
      </c>
      <c r="S1091" s="1" t="s">
        <v>44</v>
      </c>
      <c r="T1091" s="1" t="s">
        <v>45</v>
      </c>
      <c r="U1091" s="1" t="s">
        <v>1009</v>
      </c>
      <c r="V1091" s="1" t="s">
        <v>46</v>
      </c>
      <c r="W1091" s="1" t="s">
        <v>81</v>
      </c>
      <c r="X1091" s="1" t="s">
        <v>1620</v>
      </c>
      <c r="Y1091" s="1" t="s">
        <v>83</v>
      </c>
      <c r="Z1091" s="1" t="s">
        <v>84</v>
      </c>
      <c r="AA1091" s="1" t="s">
        <v>51</v>
      </c>
      <c r="AB1091" s="1" t="s">
        <v>1620</v>
      </c>
      <c r="AC1091" s="1" t="s">
        <v>37</v>
      </c>
    </row>
    <row r="1092" spans="1:29" hidden="1" x14ac:dyDescent="0.25">
      <c r="A1092" s="1" t="s">
        <v>33</v>
      </c>
      <c r="B1092" s="1" t="s">
        <v>34</v>
      </c>
      <c r="C1092" s="2">
        <v>45322</v>
      </c>
      <c r="D1092" s="1" t="s">
        <v>73</v>
      </c>
      <c r="E1092" s="1" t="s">
        <v>74</v>
      </c>
      <c r="F1092" s="1" t="s">
        <v>37</v>
      </c>
      <c r="G1092" s="1" t="s">
        <v>1009</v>
      </c>
      <c r="H1092" s="1" t="s">
        <v>34</v>
      </c>
      <c r="I1092" s="3">
        <v>520000</v>
      </c>
      <c r="J1092" s="3">
        <v>0</v>
      </c>
      <c r="K1092" s="1" t="s">
        <v>40</v>
      </c>
      <c r="L1092" s="1" t="s">
        <v>464</v>
      </c>
      <c r="M1092" s="1" t="s">
        <v>465</v>
      </c>
      <c r="N1092" s="1" t="s">
        <v>79</v>
      </c>
      <c r="O1092" s="1" t="s">
        <v>80</v>
      </c>
      <c r="P1092" s="1" t="s">
        <v>43</v>
      </c>
      <c r="Q1092" s="1" t="s">
        <v>43</v>
      </c>
      <c r="R1092" s="3">
        <v>0</v>
      </c>
      <c r="S1092" s="1" t="s">
        <v>44</v>
      </c>
      <c r="T1092" s="1" t="s">
        <v>45</v>
      </c>
      <c r="U1092" s="1" t="s">
        <v>1009</v>
      </c>
      <c r="V1092" s="1" t="s">
        <v>46</v>
      </c>
      <c r="W1092" s="1" t="s">
        <v>81</v>
      </c>
      <c r="X1092" s="1" t="s">
        <v>1620</v>
      </c>
      <c r="Y1092" s="1" t="s">
        <v>83</v>
      </c>
      <c r="Z1092" s="1" t="s">
        <v>84</v>
      </c>
      <c r="AA1092" s="1" t="s">
        <v>51</v>
      </c>
      <c r="AB1092" s="1" t="s">
        <v>1620</v>
      </c>
      <c r="AC1092" s="1" t="s">
        <v>37</v>
      </c>
    </row>
    <row r="1093" spans="1:29" hidden="1" x14ac:dyDescent="0.25">
      <c r="A1093" s="1" t="s">
        <v>33</v>
      </c>
      <c r="B1093" s="1" t="s">
        <v>34</v>
      </c>
      <c r="C1093" s="2">
        <v>45322</v>
      </c>
      <c r="D1093" s="1" t="s">
        <v>73</v>
      </c>
      <c r="E1093" s="1" t="s">
        <v>74</v>
      </c>
      <c r="F1093" s="1" t="s">
        <v>37</v>
      </c>
      <c r="G1093" s="1" t="s">
        <v>1009</v>
      </c>
      <c r="H1093" s="1" t="s">
        <v>34</v>
      </c>
      <c r="I1093" s="3">
        <v>43334</v>
      </c>
      <c r="J1093" s="3">
        <v>0</v>
      </c>
      <c r="K1093" s="1" t="s">
        <v>40</v>
      </c>
      <c r="L1093" s="1" t="s">
        <v>440</v>
      </c>
      <c r="M1093" s="1" t="s">
        <v>441</v>
      </c>
      <c r="N1093" s="1" t="s">
        <v>79</v>
      </c>
      <c r="O1093" s="1" t="s">
        <v>80</v>
      </c>
      <c r="P1093" s="1" t="s">
        <v>43</v>
      </c>
      <c r="Q1093" s="1" t="s">
        <v>43</v>
      </c>
      <c r="R1093" s="3">
        <v>0</v>
      </c>
      <c r="S1093" s="1" t="s">
        <v>44</v>
      </c>
      <c r="T1093" s="1" t="s">
        <v>45</v>
      </c>
      <c r="U1093" s="1" t="s">
        <v>1009</v>
      </c>
      <c r="V1093" s="1" t="s">
        <v>46</v>
      </c>
      <c r="W1093" s="1" t="s">
        <v>81</v>
      </c>
      <c r="X1093" s="1" t="s">
        <v>1620</v>
      </c>
      <c r="Y1093" s="1" t="s">
        <v>83</v>
      </c>
      <c r="Z1093" s="1" t="s">
        <v>84</v>
      </c>
      <c r="AA1093" s="1" t="s">
        <v>51</v>
      </c>
      <c r="AB1093" s="1" t="s">
        <v>1620</v>
      </c>
      <c r="AC1093" s="1" t="s">
        <v>37</v>
      </c>
    </row>
    <row r="1094" spans="1:29" hidden="1" x14ac:dyDescent="0.25">
      <c r="A1094" s="1" t="s">
        <v>33</v>
      </c>
      <c r="B1094" s="1" t="s">
        <v>34</v>
      </c>
      <c r="C1094" s="2">
        <v>45322</v>
      </c>
      <c r="D1094" s="1" t="s">
        <v>73</v>
      </c>
      <c r="E1094" s="1" t="s">
        <v>74</v>
      </c>
      <c r="F1094" s="1" t="s">
        <v>37</v>
      </c>
      <c r="G1094" s="1" t="s">
        <v>1009</v>
      </c>
      <c r="H1094" s="1" t="s">
        <v>34</v>
      </c>
      <c r="I1094" s="3">
        <v>693334</v>
      </c>
      <c r="J1094" s="3">
        <v>0</v>
      </c>
      <c r="K1094" s="1" t="s">
        <v>40</v>
      </c>
      <c r="L1094" s="1" t="s">
        <v>117</v>
      </c>
      <c r="M1094" s="1" t="s">
        <v>118</v>
      </c>
      <c r="N1094" s="1" t="s">
        <v>79</v>
      </c>
      <c r="O1094" s="1" t="s">
        <v>80</v>
      </c>
      <c r="P1094" s="1" t="s">
        <v>43</v>
      </c>
      <c r="Q1094" s="1" t="s">
        <v>43</v>
      </c>
      <c r="R1094" s="3">
        <v>0</v>
      </c>
      <c r="S1094" s="1" t="s">
        <v>44</v>
      </c>
      <c r="T1094" s="1" t="s">
        <v>45</v>
      </c>
      <c r="U1094" s="1" t="s">
        <v>1009</v>
      </c>
      <c r="V1094" s="1" t="s">
        <v>46</v>
      </c>
      <c r="W1094" s="1" t="s">
        <v>81</v>
      </c>
      <c r="X1094" s="1" t="s">
        <v>1620</v>
      </c>
      <c r="Y1094" s="1" t="s">
        <v>83</v>
      </c>
      <c r="Z1094" s="1" t="s">
        <v>84</v>
      </c>
      <c r="AA1094" s="1" t="s">
        <v>51</v>
      </c>
      <c r="AB1094" s="1" t="s">
        <v>1620</v>
      </c>
      <c r="AC1094" s="1" t="s">
        <v>37</v>
      </c>
    </row>
    <row r="1095" spans="1:29" hidden="1" x14ac:dyDescent="0.25">
      <c r="A1095" s="1" t="s">
        <v>33</v>
      </c>
      <c r="B1095" s="1" t="s">
        <v>34</v>
      </c>
      <c r="C1095" s="2">
        <v>45322</v>
      </c>
      <c r="D1095" s="1" t="s">
        <v>73</v>
      </c>
      <c r="E1095" s="1" t="s">
        <v>74</v>
      </c>
      <c r="F1095" s="1" t="s">
        <v>37</v>
      </c>
      <c r="G1095" s="1" t="s">
        <v>1009</v>
      </c>
      <c r="H1095" s="1" t="s">
        <v>34</v>
      </c>
      <c r="I1095" s="3">
        <v>760244</v>
      </c>
      <c r="J1095" s="3">
        <v>0</v>
      </c>
      <c r="K1095" s="1" t="s">
        <v>40</v>
      </c>
      <c r="L1095" s="1" t="s">
        <v>160</v>
      </c>
      <c r="M1095" s="1" t="s">
        <v>161</v>
      </c>
      <c r="N1095" s="1" t="s">
        <v>79</v>
      </c>
      <c r="O1095" s="1" t="s">
        <v>80</v>
      </c>
      <c r="P1095" s="1" t="s">
        <v>43</v>
      </c>
      <c r="Q1095" s="1" t="s">
        <v>43</v>
      </c>
      <c r="R1095" s="3">
        <v>0</v>
      </c>
      <c r="S1095" s="1" t="s">
        <v>44</v>
      </c>
      <c r="T1095" s="1" t="s">
        <v>45</v>
      </c>
      <c r="U1095" s="1" t="s">
        <v>1009</v>
      </c>
      <c r="V1095" s="1" t="s">
        <v>46</v>
      </c>
      <c r="W1095" s="1" t="s">
        <v>81</v>
      </c>
      <c r="X1095" s="1" t="s">
        <v>1620</v>
      </c>
      <c r="Y1095" s="1" t="s">
        <v>83</v>
      </c>
      <c r="Z1095" s="1" t="s">
        <v>84</v>
      </c>
      <c r="AA1095" s="1" t="s">
        <v>51</v>
      </c>
      <c r="AB1095" s="1" t="s">
        <v>1620</v>
      </c>
      <c r="AC1095" s="1" t="s">
        <v>37</v>
      </c>
    </row>
    <row r="1096" spans="1:29" hidden="1" x14ac:dyDescent="0.25">
      <c r="A1096" s="1" t="s">
        <v>33</v>
      </c>
      <c r="B1096" s="1" t="s">
        <v>34</v>
      </c>
      <c r="C1096" s="2">
        <v>45322</v>
      </c>
      <c r="D1096" s="1" t="s">
        <v>73</v>
      </c>
      <c r="E1096" s="1" t="s">
        <v>74</v>
      </c>
      <c r="F1096" s="1" t="s">
        <v>37</v>
      </c>
      <c r="G1096" s="1" t="s">
        <v>1009</v>
      </c>
      <c r="H1096" s="1" t="s">
        <v>34</v>
      </c>
      <c r="I1096" s="3">
        <v>303334</v>
      </c>
      <c r="J1096" s="3">
        <v>0</v>
      </c>
      <c r="K1096" s="1" t="s">
        <v>40</v>
      </c>
      <c r="L1096" s="1" t="s">
        <v>1623</v>
      </c>
      <c r="M1096" s="1" t="s">
        <v>1624</v>
      </c>
      <c r="N1096" s="1" t="s">
        <v>79</v>
      </c>
      <c r="O1096" s="1" t="s">
        <v>80</v>
      </c>
      <c r="P1096" s="1" t="s">
        <v>43</v>
      </c>
      <c r="Q1096" s="1" t="s">
        <v>43</v>
      </c>
      <c r="R1096" s="3">
        <v>0</v>
      </c>
      <c r="S1096" s="1" t="s">
        <v>44</v>
      </c>
      <c r="T1096" s="1" t="s">
        <v>45</v>
      </c>
      <c r="U1096" s="1" t="s">
        <v>1009</v>
      </c>
      <c r="V1096" s="1" t="s">
        <v>46</v>
      </c>
      <c r="W1096" s="1" t="s">
        <v>81</v>
      </c>
      <c r="X1096" s="1" t="s">
        <v>1620</v>
      </c>
      <c r="Y1096" s="1" t="s">
        <v>83</v>
      </c>
      <c r="Z1096" s="1" t="s">
        <v>84</v>
      </c>
      <c r="AA1096" s="1" t="s">
        <v>51</v>
      </c>
      <c r="AB1096" s="1" t="s">
        <v>1620</v>
      </c>
      <c r="AC1096" s="1" t="s">
        <v>37</v>
      </c>
    </row>
    <row r="1097" spans="1:29" hidden="1" x14ac:dyDescent="0.25">
      <c r="A1097" s="1" t="s">
        <v>33</v>
      </c>
      <c r="B1097" s="1" t="s">
        <v>34</v>
      </c>
      <c r="C1097" s="2">
        <v>45322</v>
      </c>
      <c r="D1097" s="1" t="s">
        <v>73</v>
      </c>
      <c r="E1097" s="1" t="s">
        <v>74</v>
      </c>
      <c r="F1097" s="1" t="s">
        <v>37</v>
      </c>
      <c r="G1097" s="1" t="s">
        <v>1009</v>
      </c>
      <c r="H1097" s="1" t="s">
        <v>34</v>
      </c>
      <c r="I1097" s="3">
        <v>182469</v>
      </c>
      <c r="J1097" s="3">
        <v>0</v>
      </c>
      <c r="K1097" s="1" t="s">
        <v>40</v>
      </c>
      <c r="L1097" s="1" t="s">
        <v>838</v>
      </c>
      <c r="M1097" s="1" t="s">
        <v>839</v>
      </c>
      <c r="N1097" s="1" t="s">
        <v>79</v>
      </c>
      <c r="O1097" s="1" t="s">
        <v>80</v>
      </c>
      <c r="P1097" s="1" t="s">
        <v>43</v>
      </c>
      <c r="Q1097" s="1" t="s">
        <v>43</v>
      </c>
      <c r="R1097" s="3">
        <v>0</v>
      </c>
      <c r="S1097" s="1" t="s">
        <v>44</v>
      </c>
      <c r="T1097" s="1" t="s">
        <v>45</v>
      </c>
      <c r="U1097" s="1" t="s">
        <v>1009</v>
      </c>
      <c r="V1097" s="1" t="s">
        <v>46</v>
      </c>
      <c r="W1097" s="1" t="s">
        <v>81</v>
      </c>
      <c r="X1097" s="1" t="s">
        <v>1620</v>
      </c>
      <c r="Y1097" s="1" t="s">
        <v>83</v>
      </c>
      <c r="Z1097" s="1" t="s">
        <v>84</v>
      </c>
      <c r="AA1097" s="1" t="s">
        <v>51</v>
      </c>
      <c r="AB1097" s="1" t="s">
        <v>1620</v>
      </c>
      <c r="AC1097" s="1" t="s">
        <v>37</v>
      </c>
    </row>
    <row r="1098" spans="1:29" hidden="1" x14ac:dyDescent="0.25">
      <c r="A1098" s="1" t="s">
        <v>33</v>
      </c>
      <c r="B1098" s="1" t="s">
        <v>34</v>
      </c>
      <c r="C1098" s="2">
        <v>45322</v>
      </c>
      <c r="D1098" s="1" t="s">
        <v>73</v>
      </c>
      <c r="E1098" s="1" t="s">
        <v>74</v>
      </c>
      <c r="F1098" s="1" t="s">
        <v>37</v>
      </c>
      <c r="G1098" s="1" t="s">
        <v>1009</v>
      </c>
      <c r="H1098" s="1" t="s">
        <v>34</v>
      </c>
      <c r="I1098" s="3">
        <v>216669</v>
      </c>
      <c r="J1098" s="3">
        <v>0</v>
      </c>
      <c r="K1098" s="1" t="s">
        <v>40</v>
      </c>
      <c r="L1098" s="1" t="s">
        <v>125</v>
      </c>
      <c r="M1098" s="1" t="s">
        <v>126</v>
      </c>
      <c r="N1098" s="1" t="s">
        <v>79</v>
      </c>
      <c r="O1098" s="1" t="s">
        <v>80</v>
      </c>
      <c r="P1098" s="1" t="s">
        <v>43</v>
      </c>
      <c r="Q1098" s="1" t="s">
        <v>43</v>
      </c>
      <c r="R1098" s="3">
        <v>0</v>
      </c>
      <c r="S1098" s="1" t="s">
        <v>44</v>
      </c>
      <c r="T1098" s="1" t="s">
        <v>45</v>
      </c>
      <c r="U1098" s="1" t="s">
        <v>1009</v>
      </c>
      <c r="V1098" s="1" t="s">
        <v>46</v>
      </c>
      <c r="W1098" s="1" t="s">
        <v>81</v>
      </c>
      <c r="X1098" s="1" t="s">
        <v>1620</v>
      </c>
      <c r="Y1098" s="1" t="s">
        <v>83</v>
      </c>
      <c r="Z1098" s="1" t="s">
        <v>84</v>
      </c>
      <c r="AA1098" s="1" t="s">
        <v>51</v>
      </c>
      <c r="AB1098" s="1" t="s">
        <v>1620</v>
      </c>
      <c r="AC1098" s="1" t="s">
        <v>37</v>
      </c>
    </row>
    <row r="1099" spans="1:29" hidden="1" x14ac:dyDescent="0.25">
      <c r="A1099" s="1" t="s">
        <v>33</v>
      </c>
      <c r="B1099" s="1" t="s">
        <v>34</v>
      </c>
      <c r="C1099" s="2">
        <v>45322</v>
      </c>
      <c r="D1099" s="1" t="s">
        <v>73</v>
      </c>
      <c r="E1099" s="1" t="s">
        <v>74</v>
      </c>
      <c r="F1099" s="1" t="s">
        <v>37</v>
      </c>
      <c r="G1099" s="1" t="s">
        <v>1009</v>
      </c>
      <c r="H1099" s="1" t="s">
        <v>34</v>
      </c>
      <c r="I1099" s="3">
        <v>520001</v>
      </c>
      <c r="J1099" s="3">
        <v>0</v>
      </c>
      <c r="K1099" s="1" t="s">
        <v>40</v>
      </c>
      <c r="L1099" s="1" t="s">
        <v>673</v>
      </c>
      <c r="M1099" s="1" t="s">
        <v>674</v>
      </c>
      <c r="N1099" s="1" t="s">
        <v>79</v>
      </c>
      <c r="O1099" s="1" t="s">
        <v>80</v>
      </c>
      <c r="P1099" s="1" t="s">
        <v>43</v>
      </c>
      <c r="Q1099" s="1" t="s">
        <v>43</v>
      </c>
      <c r="R1099" s="3">
        <v>0</v>
      </c>
      <c r="S1099" s="1" t="s">
        <v>44</v>
      </c>
      <c r="T1099" s="1" t="s">
        <v>45</v>
      </c>
      <c r="U1099" s="1" t="s">
        <v>1009</v>
      </c>
      <c r="V1099" s="1" t="s">
        <v>46</v>
      </c>
      <c r="W1099" s="1" t="s">
        <v>81</v>
      </c>
      <c r="X1099" s="1" t="s">
        <v>1620</v>
      </c>
      <c r="Y1099" s="1" t="s">
        <v>83</v>
      </c>
      <c r="Z1099" s="1" t="s">
        <v>84</v>
      </c>
      <c r="AA1099" s="1" t="s">
        <v>51</v>
      </c>
      <c r="AB1099" s="1" t="s">
        <v>1620</v>
      </c>
      <c r="AC1099" s="1" t="s">
        <v>37</v>
      </c>
    </row>
    <row r="1100" spans="1:29" hidden="1" x14ac:dyDescent="0.25">
      <c r="A1100" s="1" t="s">
        <v>33</v>
      </c>
      <c r="B1100" s="1" t="s">
        <v>34</v>
      </c>
      <c r="C1100" s="2">
        <v>45322</v>
      </c>
      <c r="D1100" s="1" t="s">
        <v>73</v>
      </c>
      <c r="E1100" s="1" t="s">
        <v>74</v>
      </c>
      <c r="F1100" s="1" t="s">
        <v>37</v>
      </c>
      <c r="G1100" s="1" t="s">
        <v>1009</v>
      </c>
      <c r="H1100" s="1" t="s">
        <v>34</v>
      </c>
      <c r="I1100" s="3">
        <v>43334</v>
      </c>
      <c r="J1100" s="3">
        <v>0</v>
      </c>
      <c r="K1100" s="1" t="s">
        <v>40</v>
      </c>
      <c r="L1100" s="1" t="s">
        <v>601</v>
      </c>
      <c r="M1100" s="1" t="s">
        <v>602</v>
      </c>
      <c r="N1100" s="1" t="s">
        <v>79</v>
      </c>
      <c r="O1100" s="1" t="s">
        <v>80</v>
      </c>
      <c r="P1100" s="1" t="s">
        <v>43</v>
      </c>
      <c r="Q1100" s="1" t="s">
        <v>43</v>
      </c>
      <c r="R1100" s="3">
        <v>0</v>
      </c>
      <c r="S1100" s="1" t="s">
        <v>44</v>
      </c>
      <c r="T1100" s="1" t="s">
        <v>45</v>
      </c>
      <c r="U1100" s="1" t="s">
        <v>1009</v>
      </c>
      <c r="V1100" s="1" t="s">
        <v>46</v>
      </c>
      <c r="W1100" s="1" t="s">
        <v>81</v>
      </c>
      <c r="X1100" s="1" t="s">
        <v>1620</v>
      </c>
      <c r="Y1100" s="1" t="s">
        <v>83</v>
      </c>
      <c r="Z1100" s="1" t="s">
        <v>84</v>
      </c>
      <c r="AA1100" s="1" t="s">
        <v>51</v>
      </c>
      <c r="AB1100" s="1" t="s">
        <v>1620</v>
      </c>
      <c r="AC1100" s="1" t="s">
        <v>37</v>
      </c>
    </row>
    <row r="1101" spans="1:29" hidden="1" x14ac:dyDescent="0.25">
      <c r="A1101" s="1" t="s">
        <v>33</v>
      </c>
      <c r="B1101" s="1" t="s">
        <v>34</v>
      </c>
      <c r="C1101" s="2">
        <v>45322</v>
      </c>
      <c r="D1101" s="1" t="s">
        <v>73</v>
      </c>
      <c r="E1101" s="1" t="s">
        <v>74</v>
      </c>
      <c r="F1101" s="1" t="s">
        <v>37</v>
      </c>
      <c r="G1101" s="1" t="s">
        <v>1009</v>
      </c>
      <c r="H1101" s="1" t="s">
        <v>34</v>
      </c>
      <c r="I1101" s="3">
        <v>438312</v>
      </c>
      <c r="J1101" s="3">
        <v>0</v>
      </c>
      <c r="K1101" s="1" t="s">
        <v>40</v>
      </c>
      <c r="L1101" s="1" t="s">
        <v>1625</v>
      </c>
      <c r="M1101" s="1" t="s">
        <v>749</v>
      </c>
      <c r="N1101" s="1" t="s">
        <v>79</v>
      </c>
      <c r="O1101" s="1" t="s">
        <v>80</v>
      </c>
      <c r="P1101" s="1" t="s">
        <v>43</v>
      </c>
      <c r="Q1101" s="1" t="s">
        <v>43</v>
      </c>
      <c r="R1101" s="3">
        <v>0</v>
      </c>
      <c r="S1101" s="1" t="s">
        <v>44</v>
      </c>
      <c r="T1101" s="1" t="s">
        <v>45</v>
      </c>
      <c r="U1101" s="1" t="s">
        <v>1009</v>
      </c>
      <c r="V1101" s="1" t="s">
        <v>46</v>
      </c>
      <c r="W1101" s="1" t="s">
        <v>81</v>
      </c>
      <c r="X1101" s="1" t="s">
        <v>1620</v>
      </c>
      <c r="Y1101" s="1" t="s">
        <v>83</v>
      </c>
      <c r="Z1101" s="1" t="s">
        <v>84</v>
      </c>
      <c r="AA1101" s="1" t="s">
        <v>51</v>
      </c>
      <c r="AB1101" s="1" t="s">
        <v>1620</v>
      </c>
      <c r="AC1101" s="1" t="s">
        <v>37</v>
      </c>
    </row>
    <row r="1102" spans="1:29" hidden="1" x14ac:dyDescent="0.25">
      <c r="A1102" s="1" t="s">
        <v>33</v>
      </c>
      <c r="B1102" s="1" t="s">
        <v>34</v>
      </c>
      <c r="C1102" s="2">
        <v>45322</v>
      </c>
      <c r="D1102" s="1" t="s">
        <v>73</v>
      </c>
      <c r="E1102" s="1" t="s">
        <v>74</v>
      </c>
      <c r="F1102" s="1" t="s">
        <v>37</v>
      </c>
      <c r="G1102" s="1" t="s">
        <v>1009</v>
      </c>
      <c r="H1102" s="1" t="s">
        <v>34</v>
      </c>
      <c r="I1102" s="3">
        <v>1109049</v>
      </c>
      <c r="J1102" s="3">
        <v>0</v>
      </c>
      <c r="K1102" s="1" t="s">
        <v>40</v>
      </c>
      <c r="L1102" s="1" t="s">
        <v>1610</v>
      </c>
      <c r="M1102" s="1" t="s">
        <v>1611</v>
      </c>
      <c r="N1102" s="1" t="s">
        <v>1075</v>
      </c>
      <c r="O1102" s="1" t="s">
        <v>1076</v>
      </c>
      <c r="P1102" s="1" t="s">
        <v>43</v>
      </c>
      <c r="Q1102" s="1" t="s">
        <v>43</v>
      </c>
      <c r="R1102" s="3">
        <v>0</v>
      </c>
      <c r="S1102" s="1" t="s">
        <v>44</v>
      </c>
      <c r="T1102" s="1" t="s">
        <v>45</v>
      </c>
      <c r="U1102" s="1" t="s">
        <v>1009</v>
      </c>
      <c r="V1102" s="1" t="s">
        <v>46</v>
      </c>
      <c r="W1102" s="1" t="s">
        <v>81</v>
      </c>
      <c r="X1102" s="1" t="s">
        <v>1620</v>
      </c>
      <c r="Y1102" s="1" t="s">
        <v>83</v>
      </c>
      <c r="Z1102" s="1" t="s">
        <v>84</v>
      </c>
      <c r="AA1102" s="1" t="s">
        <v>51</v>
      </c>
      <c r="AB1102" s="1" t="s">
        <v>1620</v>
      </c>
      <c r="AC1102" s="1" t="s">
        <v>37</v>
      </c>
    </row>
    <row r="1103" spans="1:29" hidden="1" x14ac:dyDescent="0.25">
      <c r="A1103" s="1" t="s">
        <v>33</v>
      </c>
      <c r="B1103" s="1" t="s">
        <v>34</v>
      </c>
      <c r="C1103" s="2">
        <v>45323</v>
      </c>
      <c r="D1103" s="1" t="s">
        <v>35</v>
      </c>
      <c r="E1103" s="1" t="s">
        <v>36</v>
      </c>
      <c r="F1103" s="1" t="s">
        <v>37</v>
      </c>
      <c r="G1103" s="1" t="s">
        <v>1626</v>
      </c>
      <c r="H1103" s="1" t="s">
        <v>1627</v>
      </c>
      <c r="I1103" s="3">
        <v>0</v>
      </c>
      <c r="J1103" s="3">
        <v>1283205</v>
      </c>
      <c r="K1103" s="1" t="s">
        <v>40</v>
      </c>
      <c r="L1103" s="1" t="s">
        <v>160</v>
      </c>
      <c r="M1103" s="1" t="s">
        <v>161</v>
      </c>
      <c r="N1103" s="1" t="s">
        <v>37</v>
      </c>
      <c r="O1103" s="1" t="s">
        <v>43</v>
      </c>
      <c r="P1103" s="1" t="s">
        <v>43</v>
      </c>
      <c r="Q1103" s="1" t="s">
        <v>43</v>
      </c>
      <c r="R1103" s="3">
        <v>0</v>
      </c>
      <c r="S1103" s="1" t="s">
        <v>44</v>
      </c>
      <c r="T1103" s="1" t="s">
        <v>45</v>
      </c>
      <c r="U1103" s="1" t="s">
        <v>1626</v>
      </c>
      <c r="V1103" s="1" t="s">
        <v>46</v>
      </c>
      <c r="W1103" s="1" t="s">
        <v>47</v>
      </c>
      <c r="X1103" s="1" t="s">
        <v>1628</v>
      </c>
      <c r="Y1103" s="1" t="s">
        <v>49</v>
      </c>
      <c r="Z1103" s="1" t="s">
        <v>50</v>
      </c>
      <c r="AA1103" s="1" t="s">
        <v>51</v>
      </c>
      <c r="AB1103" s="1" t="s">
        <v>1628</v>
      </c>
      <c r="AC1103" s="1" t="s">
        <v>37</v>
      </c>
    </row>
    <row r="1104" spans="1:29" hidden="1" x14ac:dyDescent="0.25">
      <c r="A1104" s="1" t="s">
        <v>33</v>
      </c>
      <c r="B1104" s="1" t="s">
        <v>34</v>
      </c>
      <c r="C1104" s="2">
        <v>45328</v>
      </c>
      <c r="D1104" s="1" t="s">
        <v>35</v>
      </c>
      <c r="E1104" s="1" t="s">
        <v>36</v>
      </c>
      <c r="F1104" s="1" t="s">
        <v>37</v>
      </c>
      <c r="G1104" s="1" t="s">
        <v>1629</v>
      </c>
      <c r="H1104" s="1" t="s">
        <v>1630</v>
      </c>
      <c r="I1104" s="3">
        <v>0</v>
      </c>
      <c r="J1104" s="3">
        <v>89162</v>
      </c>
      <c r="K1104" s="1" t="s">
        <v>40</v>
      </c>
      <c r="L1104" s="1" t="s">
        <v>773</v>
      </c>
      <c r="M1104" s="1" t="s">
        <v>774</v>
      </c>
      <c r="N1104" s="1" t="s">
        <v>37</v>
      </c>
      <c r="O1104" s="1" t="s">
        <v>43</v>
      </c>
      <c r="P1104" s="1" t="s">
        <v>43</v>
      </c>
      <c r="Q1104" s="1" t="s">
        <v>43</v>
      </c>
      <c r="R1104" s="3">
        <v>0</v>
      </c>
      <c r="S1104" s="1" t="s">
        <v>44</v>
      </c>
      <c r="T1104" s="1" t="s">
        <v>45</v>
      </c>
      <c r="U1104" s="1" t="s">
        <v>1629</v>
      </c>
      <c r="V1104" s="1" t="s">
        <v>46</v>
      </c>
      <c r="W1104" s="1" t="s">
        <v>47</v>
      </c>
      <c r="X1104" s="1" t="s">
        <v>1631</v>
      </c>
      <c r="Y1104" s="1" t="s">
        <v>49</v>
      </c>
      <c r="Z1104" s="1" t="s">
        <v>50</v>
      </c>
      <c r="AA1104" s="1" t="s">
        <v>51</v>
      </c>
      <c r="AB1104" s="1" t="s">
        <v>1631</v>
      </c>
      <c r="AC1104" s="1" t="s">
        <v>37</v>
      </c>
    </row>
    <row r="1105" spans="1:29" hidden="1" x14ac:dyDescent="0.25">
      <c r="A1105" s="1" t="s">
        <v>33</v>
      </c>
      <c r="B1105" s="1" t="s">
        <v>34</v>
      </c>
      <c r="C1105" s="2">
        <v>45330</v>
      </c>
      <c r="D1105" s="1" t="s">
        <v>35</v>
      </c>
      <c r="E1105" s="1" t="s">
        <v>36</v>
      </c>
      <c r="F1105" s="1" t="s">
        <v>37</v>
      </c>
      <c r="G1105" s="1" t="s">
        <v>1632</v>
      </c>
      <c r="H1105" s="1" t="s">
        <v>1633</v>
      </c>
      <c r="I1105" s="3">
        <v>0</v>
      </c>
      <c r="J1105" s="3">
        <v>573954</v>
      </c>
      <c r="K1105" s="1" t="s">
        <v>40</v>
      </c>
      <c r="L1105" s="1" t="s">
        <v>129</v>
      </c>
      <c r="M1105" s="1" t="s">
        <v>130</v>
      </c>
      <c r="N1105" s="1" t="s">
        <v>37</v>
      </c>
      <c r="O1105" s="1" t="s">
        <v>43</v>
      </c>
      <c r="P1105" s="1" t="s">
        <v>43</v>
      </c>
      <c r="Q1105" s="1" t="s">
        <v>43</v>
      </c>
      <c r="R1105" s="3">
        <v>0</v>
      </c>
      <c r="S1105" s="1" t="s">
        <v>44</v>
      </c>
      <c r="T1105" s="1" t="s">
        <v>45</v>
      </c>
      <c r="U1105" s="1" t="s">
        <v>1632</v>
      </c>
      <c r="V1105" s="1" t="s">
        <v>46</v>
      </c>
      <c r="W1105" s="1" t="s">
        <v>47</v>
      </c>
      <c r="X1105" s="1" t="s">
        <v>1634</v>
      </c>
      <c r="Y1105" s="1" t="s">
        <v>49</v>
      </c>
      <c r="Z1105" s="1" t="s">
        <v>50</v>
      </c>
      <c r="AA1105" s="1" t="s">
        <v>51</v>
      </c>
      <c r="AB1105" s="1" t="s">
        <v>1634</v>
      </c>
      <c r="AC1105" s="1" t="s">
        <v>37</v>
      </c>
    </row>
    <row r="1106" spans="1:29" hidden="1" x14ac:dyDescent="0.25">
      <c r="A1106" s="1" t="s">
        <v>33</v>
      </c>
      <c r="B1106" s="1" t="s">
        <v>34</v>
      </c>
      <c r="C1106" s="2">
        <v>45331</v>
      </c>
      <c r="D1106" s="1" t="s">
        <v>35</v>
      </c>
      <c r="E1106" s="1" t="s">
        <v>36</v>
      </c>
      <c r="F1106" s="1" t="s">
        <v>37</v>
      </c>
      <c r="G1106" s="1" t="s">
        <v>1635</v>
      </c>
      <c r="H1106" s="1" t="s">
        <v>1636</v>
      </c>
      <c r="I1106" s="3">
        <v>0</v>
      </c>
      <c r="J1106" s="3">
        <v>24705408</v>
      </c>
      <c r="K1106" s="1" t="s">
        <v>40</v>
      </c>
      <c r="L1106" s="1" t="s">
        <v>1455</v>
      </c>
      <c r="M1106" s="1" t="s">
        <v>1456</v>
      </c>
      <c r="N1106" s="1" t="s">
        <v>37</v>
      </c>
      <c r="O1106" s="1" t="s">
        <v>43</v>
      </c>
      <c r="P1106" s="1" t="s">
        <v>43</v>
      </c>
      <c r="Q1106" s="1" t="s">
        <v>43</v>
      </c>
      <c r="R1106" s="3">
        <v>0</v>
      </c>
      <c r="S1106" s="1" t="s">
        <v>44</v>
      </c>
      <c r="T1106" s="1" t="s">
        <v>45</v>
      </c>
      <c r="U1106" s="1" t="s">
        <v>1635</v>
      </c>
      <c r="V1106" s="1" t="s">
        <v>46</v>
      </c>
      <c r="W1106" s="1" t="s">
        <v>47</v>
      </c>
      <c r="X1106" s="1" t="s">
        <v>1637</v>
      </c>
      <c r="Y1106" s="1" t="s">
        <v>49</v>
      </c>
      <c r="Z1106" s="1" t="s">
        <v>50</v>
      </c>
      <c r="AA1106" s="1" t="s">
        <v>51</v>
      </c>
      <c r="AB1106" s="1" t="s">
        <v>1637</v>
      </c>
      <c r="AC1106" s="1" t="s">
        <v>37</v>
      </c>
    </row>
    <row r="1107" spans="1:29" hidden="1" x14ac:dyDescent="0.25">
      <c r="A1107" s="1" t="s">
        <v>33</v>
      </c>
      <c r="B1107" s="1" t="s">
        <v>34</v>
      </c>
      <c r="C1107" s="2">
        <v>45331</v>
      </c>
      <c r="D1107" s="1" t="s">
        <v>35</v>
      </c>
      <c r="E1107" s="1" t="s">
        <v>36</v>
      </c>
      <c r="F1107" s="1" t="s">
        <v>37</v>
      </c>
      <c r="G1107" s="1" t="s">
        <v>1638</v>
      </c>
      <c r="H1107" s="1" t="s">
        <v>1639</v>
      </c>
      <c r="I1107" s="3">
        <v>0</v>
      </c>
      <c r="J1107" s="3">
        <v>40517</v>
      </c>
      <c r="K1107" s="1" t="s">
        <v>40</v>
      </c>
      <c r="L1107" s="1" t="s">
        <v>721</v>
      </c>
      <c r="M1107" s="1" t="s">
        <v>722</v>
      </c>
      <c r="N1107" s="1" t="s">
        <v>37</v>
      </c>
      <c r="O1107" s="1" t="s">
        <v>43</v>
      </c>
      <c r="P1107" s="1" t="s">
        <v>43</v>
      </c>
      <c r="Q1107" s="1" t="s">
        <v>43</v>
      </c>
      <c r="R1107" s="3">
        <v>0</v>
      </c>
      <c r="S1107" s="1" t="s">
        <v>44</v>
      </c>
      <c r="T1107" s="1" t="s">
        <v>45</v>
      </c>
      <c r="U1107" s="1" t="s">
        <v>1638</v>
      </c>
      <c r="V1107" s="1" t="s">
        <v>46</v>
      </c>
      <c r="W1107" s="1" t="s">
        <v>47</v>
      </c>
      <c r="X1107" s="1" t="s">
        <v>1640</v>
      </c>
      <c r="Y1107" s="1" t="s">
        <v>49</v>
      </c>
      <c r="Z1107" s="1" t="s">
        <v>50</v>
      </c>
      <c r="AA1107" s="1" t="s">
        <v>51</v>
      </c>
      <c r="AB1107" s="1" t="s">
        <v>1640</v>
      </c>
      <c r="AC1107" s="1" t="s">
        <v>37</v>
      </c>
    </row>
    <row r="1108" spans="1:29" hidden="1" x14ac:dyDescent="0.25">
      <c r="A1108" s="1" t="s">
        <v>33</v>
      </c>
      <c r="B1108" s="1" t="s">
        <v>34</v>
      </c>
      <c r="C1108" s="2">
        <v>45331</v>
      </c>
      <c r="D1108" s="1" t="s">
        <v>35</v>
      </c>
      <c r="E1108" s="1" t="s">
        <v>36</v>
      </c>
      <c r="F1108" s="1" t="s">
        <v>37</v>
      </c>
      <c r="G1108" s="1" t="s">
        <v>1638</v>
      </c>
      <c r="H1108" s="1" t="s">
        <v>192</v>
      </c>
      <c r="I1108" s="3">
        <v>0</v>
      </c>
      <c r="J1108" s="3">
        <v>38667</v>
      </c>
      <c r="K1108" s="1" t="s">
        <v>40</v>
      </c>
      <c r="L1108" s="1" t="s">
        <v>115</v>
      </c>
      <c r="M1108" s="1" t="s">
        <v>116</v>
      </c>
      <c r="N1108" s="1" t="s">
        <v>37</v>
      </c>
      <c r="O1108" s="1" t="s">
        <v>43</v>
      </c>
      <c r="P1108" s="1" t="s">
        <v>43</v>
      </c>
      <c r="Q1108" s="1" t="s">
        <v>43</v>
      </c>
      <c r="R1108" s="3">
        <v>0</v>
      </c>
      <c r="S1108" s="1" t="s">
        <v>44</v>
      </c>
      <c r="T1108" s="1" t="s">
        <v>45</v>
      </c>
      <c r="U1108" s="1" t="s">
        <v>1638</v>
      </c>
      <c r="V1108" s="1" t="s">
        <v>46</v>
      </c>
      <c r="W1108" s="1" t="s">
        <v>47</v>
      </c>
      <c r="X1108" s="1" t="s">
        <v>1640</v>
      </c>
      <c r="Y1108" s="1" t="s">
        <v>49</v>
      </c>
      <c r="Z1108" s="1" t="s">
        <v>50</v>
      </c>
      <c r="AA1108" s="1" t="s">
        <v>51</v>
      </c>
      <c r="AB1108" s="1" t="s">
        <v>1640</v>
      </c>
      <c r="AC1108" s="1" t="s">
        <v>37</v>
      </c>
    </row>
    <row r="1109" spans="1:29" hidden="1" x14ac:dyDescent="0.25">
      <c r="A1109" s="1" t="s">
        <v>33</v>
      </c>
      <c r="B1109" s="1" t="s">
        <v>34</v>
      </c>
      <c r="C1109" s="2">
        <v>45336</v>
      </c>
      <c r="D1109" s="1" t="s">
        <v>35</v>
      </c>
      <c r="E1109" s="1" t="s">
        <v>36</v>
      </c>
      <c r="F1109" s="1" t="s">
        <v>37</v>
      </c>
      <c r="G1109" s="1" t="s">
        <v>1641</v>
      </c>
      <c r="H1109" s="1" t="s">
        <v>1642</v>
      </c>
      <c r="I1109" s="3">
        <v>0</v>
      </c>
      <c r="J1109" s="3">
        <v>2822667</v>
      </c>
      <c r="K1109" s="1" t="s">
        <v>40</v>
      </c>
      <c r="L1109" s="1" t="s">
        <v>470</v>
      </c>
      <c r="M1109" s="1" t="s">
        <v>471</v>
      </c>
      <c r="N1109" s="1" t="s">
        <v>37</v>
      </c>
      <c r="O1109" s="1" t="s">
        <v>43</v>
      </c>
      <c r="P1109" s="1" t="s">
        <v>43</v>
      </c>
      <c r="Q1109" s="1" t="s">
        <v>43</v>
      </c>
      <c r="R1109" s="3">
        <v>0</v>
      </c>
      <c r="S1109" s="1" t="s">
        <v>44</v>
      </c>
      <c r="T1109" s="1" t="s">
        <v>45</v>
      </c>
      <c r="U1109" s="1" t="s">
        <v>1641</v>
      </c>
      <c r="V1109" s="1" t="s">
        <v>46</v>
      </c>
      <c r="W1109" s="1" t="s">
        <v>47</v>
      </c>
      <c r="X1109" s="1" t="s">
        <v>1643</v>
      </c>
      <c r="Y1109" s="1" t="s">
        <v>49</v>
      </c>
      <c r="Z1109" s="1" t="s">
        <v>50</v>
      </c>
      <c r="AA1109" s="1" t="s">
        <v>51</v>
      </c>
      <c r="AB1109" s="1" t="s">
        <v>1643</v>
      </c>
      <c r="AC1109" s="1" t="s">
        <v>37</v>
      </c>
    </row>
    <row r="1110" spans="1:29" hidden="1" x14ac:dyDescent="0.25">
      <c r="A1110" s="1" t="s">
        <v>33</v>
      </c>
      <c r="B1110" s="1" t="s">
        <v>34</v>
      </c>
      <c r="C1110" s="2">
        <v>45337</v>
      </c>
      <c r="D1110" s="1" t="s">
        <v>35</v>
      </c>
      <c r="E1110" s="1" t="s">
        <v>36</v>
      </c>
      <c r="F1110" s="1" t="s">
        <v>37</v>
      </c>
      <c r="G1110" s="1" t="s">
        <v>1644</v>
      </c>
      <c r="H1110" s="1" t="s">
        <v>1645</v>
      </c>
      <c r="I1110" s="3">
        <v>0</v>
      </c>
      <c r="J1110" s="3">
        <v>780001</v>
      </c>
      <c r="K1110" s="1" t="s">
        <v>40</v>
      </c>
      <c r="L1110" s="1" t="s">
        <v>1623</v>
      </c>
      <c r="M1110" s="1" t="s">
        <v>1624</v>
      </c>
      <c r="N1110" s="1" t="s">
        <v>37</v>
      </c>
      <c r="O1110" s="1" t="s">
        <v>43</v>
      </c>
      <c r="P1110" s="1" t="s">
        <v>43</v>
      </c>
      <c r="Q1110" s="1" t="s">
        <v>43</v>
      </c>
      <c r="R1110" s="3">
        <v>0</v>
      </c>
      <c r="S1110" s="1" t="s">
        <v>44</v>
      </c>
      <c r="T1110" s="1" t="s">
        <v>45</v>
      </c>
      <c r="U1110" s="1" t="s">
        <v>1644</v>
      </c>
      <c r="V1110" s="1" t="s">
        <v>46</v>
      </c>
      <c r="W1110" s="1" t="s">
        <v>47</v>
      </c>
      <c r="X1110" s="1" t="s">
        <v>1646</v>
      </c>
      <c r="Y1110" s="1" t="s">
        <v>49</v>
      </c>
      <c r="Z1110" s="1" t="s">
        <v>50</v>
      </c>
      <c r="AA1110" s="1" t="s">
        <v>51</v>
      </c>
      <c r="AB1110" s="1" t="s">
        <v>1646</v>
      </c>
      <c r="AC1110" s="1" t="s">
        <v>37</v>
      </c>
    </row>
    <row r="1111" spans="1:29" hidden="1" x14ac:dyDescent="0.25">
      <c r="A1111" s="1" t="s">
        <v>33</v>
      </c>
      <c r="B1111" s="1" t="s">
        <v>34</v>
      </c>
      <c r="C1111" s="2">
        <v>45337</v>
      </c>
      <c r="D1111" s="1" t="s">
        <v>35</v>
      </c>
      <c r="E1111" s="1" t="s">
        <v>36</v>
      </c>
      <c r="F1111" s="1" t="s">
        <v>37</v>
      </c>
      <c r="G1111" s="1" t="s">
        <v>1644</v>
      </c>
      <c r="H1111" s="1" t="s">
        <v>192</v>
      </c>
      <c r="I1111" s="3">
        <v>0</v>
      </c>
      <c r="J1111" s="3">
        <v>303334</v>
      </c>
      <c r="K1111" s="1" t="s">
        <v>40</v>
      </c>
      <c r="L1111" s="1" t="s">
        <v>838</v>
      </c>
      <c r="M1111" s="1" t="s">
        <v>839</v>
      </c>
      <c r="N1111" s="1" t="s">
        <v>37</v>
      </c>
      <c r="O1111" s="1" t="s">
        <v>43</v>
      </c>
      <c r="P1111" s="1" t="s">
        <v>43</v>
      </c>
      <c r="Q1111" s="1" t="s">
        <v>43</v>
      </c>
      <c r="R1111" s="3">
        <v>0</v>
      </c>
      <c r="S1111" s="1" t="s">
        <v>44</v>
      </c>
      <c r="T1111" s="1" t="s">
        <v>45</v>
      </c>
      <c r="U1111" s="1" t="s">
        <v>1644</v>
      </c>
      <c r="V1111" s="1" t="s">
        <v>46</v>
      </c>
      <c r="W1111" s="1" t="s">
        <v>47</v>
      </c>
      <c r="X1111" s="1" t="s">
        <v>1646</v>
      </c>
      <c r="Y1111" s="1" t="s">
        <v>49</v>
      </c>
      <c r="Z1111" s="1" t="s">
        <v>50</v>
      </c>
      <c r="AA1111" s="1" t="s">
        <v>51</v>
      </c>
      <c r="AB1111" s="1" t="s">
        <v>1646</v>
      </c>
      <c r="AC1111" s="1" t="s">
        <v>37</v>
      </c>
    </row>
    <row r="1112" spans="1:29" hidden="1" x14ac:dyDescent="0.25">
      <c r="A1112" s="1" t="s">
        <v>33</v>
      </c>
      <c r="B1112" s="1" t="s">
        <v>34</v>
      </c>
      <c r="C1112" s="2">
        <v>45337</v>
      </c>
      <c r="D1112" s="1" t="s">
        <v>35</v>
      </c>
      <c r="E1112" s="1" t="s">
        <v>36</v>
      </c>
      <c r="F1112" s="1" t="s">
        <v>37</v>
      </c>
      <c r="G1112" s="1" t="s">
        <v>1644</v>
      </c>
      <c r="H1112" s="1" t="s">
        <v>192</v>
      </c>
      <c r="I1112" s="3">
        <v>0</v>
      </c>
      <c r="J1112" s="3">
        <v>43334</v>
      </c>
      <c r="K1112" s="1" t="s">
        <v>40</v>
      </c>
      <c r="L1112" s="1" t="s">
        <v>669</v>
      </c>
      <c r="M1112" s="1" t="s">
        <v>670</v>
      </c>
      <c r="N1112" s="1" t="s">
        <v>37</v>
      </c>
      <c r="O1112" s="1" t="s">
        <v>43</v>
      </c>
      <c r="P1112" s="1" t="s">
        <v>43</v>
      </c>
      <c r="Q1112" s="1" t="s">
        <v>43</v>
      </c>
      <c r="R1112" s="3">
        <v>0</v>
      </c>
      <c r="S1112" s="1" t="s">
        <v>44</v>
      </c>
      <c r="T1112" s="1" t="s">
        <v>45</v>
      </c>
      <c r="U1112" s="1" t="s">
        <v>1644</v>
      </c>
      <c r="V1112" s="1" t="s">
        <v>46</v>
      </c>
      <c r="W1112" s="1" t="s">
        <v>47</v>
      </c>
      <c r="X1112" s="1" t="s">
        <v>1646</v>
      </c>
      <c r="Y1112" s="1" t="s">
        <v>49</v>
      </c>
      <c r="Z1112" s="1" t="s">
        <v>50</v>
      </c>
      <c r="AA1112" s="1" t="s">
        <v>51</v>
      </c>
      <c r="AB1112" s="1" t="s">
        <v>1646</v>
      </c>
      <c r="AC1112" s="1" t="s">
        <v>37</v>
      </c>
    </row>
    <row r="1113" spans="1:29" hidden="1" x14ac:dyDescent="0.25">
      <c r="A1113" s="1" t="s">
        <v>33</v>
      </c>
      <c r="B1113" s="1" t="s">
        <v>34</v>
      </c>
      <c r="C1113" s="2">
        <v>45337</v>
      </c>
      <c r="D1113" s="1" t="s">
        <v>35</v>
      </c>
      <c r="E1113" s="1" t="s">
        <v>36</v>
      </c>
      <c r="F1113" s="1" t="s">
        <v>37</v>
      </c>
      <c r="G1113" s="1" t="s">
        <v>1647</v>
      </c>
      <c r="H1113" s="1" t="s">
        <v>1648</v>
      </c>
      <c r="I1113" s="3">
        <v>0</v>
      </c>
      <c r="J1113" s="3">
        <v>116000</v>
      </c>
      <c r="K1113" s="1" t="s">
        <v>40</v>
      </c>
      <c r="L1113" s="1" t="s">
        <v>838</v>
      </c>
      <c r="M1113" s="1" t="s">
        <v>839</v>
      </c>
      <c r="N1113" s="1" t="s">
        <v>37</v>
      </c>
      <c r="O1113" s="1" t="s">
        <v>43</v>
      </c>
      <c r="P1113" s="1" t="s">
        <v>43</v>
      </c>
      <c r="Q1113" s="1" t="s">
        <v>43</v>
      </c>
      <c r="R1113" s="3">
        <v>0</v>
      </c>
      <c r="S1113" s="1" t="s">
        <v>44</v>
      </c>
      <c r="T1113" s="1" t="s">
        <v>45</v>
      </c>
      <c r="U1113" s="1" t="s">
        <v>1647</v>
      </c>
      <c r="V1113" s="1" t="s">
        <v>46</v>
      </c>
      <c r="W1113" s="1" t="s">
        <v>47</v>
      </c>
      <c r="X1113" s="1" t="s">
        <v>1649</v>
      </c>
      <c r="Y1113" s="1" t="s">
        <v>49</v>
      </c>
      <c r="Z1113" s="1" t="s">
        <v>50</v>
      </c>
      <c r="AA1113" s="1" t="s">
        <v>51</v>
      </c>
      <c r="AB1113" s="1" t="s">
        <v>1649</v>
      </c>
      <c r="AC1113" s="1" t="s">
        <v>37</v>
      </c>
    </row>
    <row r="1114" spans="1:29" hidden="1" x14ac:dyDescent="0.25">
      <c r="A1114" s="1" t="s">
        <v>33</v>
      </c>
      <c r="B1114" s="1" t="s">
        <v>34</v>
      </c>
      <c r="C1114" s="2">
        <v>45337</v>
      </c>
      <c r="D1114" s="1" t="s">
        <v>35</v>
      </c>
      <c r="E1114" s="1" t="s">
        <v>36</v>
      </c>
      <c r="F1114" s="1" t="s">
        <v>37</v>
      </c>
      <c r="G1114" s="1" t="s">
        <v>1650</v>
      </c>
      <c r="H1114" s="1" t="s">
        <v>1651</v>
      </c>
      <c r="I1114" s="3">
        <v>0</v>
      </c>
      <c r="J1114" s="3">
        <v>38667</v>
      </c>
      <c r="K1114" s="1" t="s">
        <v>40</v>
      </c>
      <c r="L1114" s="1" t="s">
        <v>838</v>
      </c>
      <c r="M1114" s="1" t="s">
        <v>839</v>
      </c>
      <c r="N1114" s="1" t="s">
        <v>37</v>
      </c>
      <c r="O1114" s="1" t="s">
        <v>43</v>
      </c>
      <c r="P1114" s="1" t="s">
        <v>43</v>
      </c>
      <c r="Q1114" s="1" t="s">
        <v>43</v>
      </c>
      <c r="R1114" s="3">
        <v>0</v>
      </c>
      <c r="S1114" s="1" t="s">
        <v>44</v>
      </c>
      <c r="T1114" s="1" t="s">
        <v>45</v>
      </c>
      <c r="U1114" s="1" t="s">
        <v>1650</v>
      </c>
      <c r="V1114" s="1" t="s">
        <v>46</v>
      </c>
      <c r="W1114" s="1" t="s">
        <v>47</v>
      </c>
      <c r="X1114" s="1" t="s">
        <v>1652</v>
      </c>
      <c r="Y1114" s="1" t="s">
        <v>49</v>
      </c>
      <c r="Z1114" s="1" t="s">
        <v>50</v>
      </c>
      <c r="AA1114" s="1" t="s">
        <v>51</v>
      </c>
      <c r="AB1114" s="1" t="s">
        <v>1652</v>
      </c>
      <c r="AC1114" s="1" t="s">
        <v>37</v>
      </c>
    </row>
    <row r="1115" spans="1:29" hidden="1" x14ac:dyDescent="0.25">
      <c r="A1115" s="1" t="s">
        <v>33</v>
      </c>
      <c r="B1115" s="1" t="s">
        <v>34</v>
      </c>
      <c r="C1115" s="2">
        <v>45338</v>
      </c>
      <c r="D1115" s="1" t="s">
        <v>35</v>
      </c>
      <c r="E1115" s="1" t="s">
        <v>36</v>
      </c>
      <c r="F1115" s="1" t="s">
        <v>37</v>
      </c>
      <c r="G1115" s="1" t="s">
        <v>1653</v>
      </c>
      <c r="H1115" s="1" t="s">
        <v>1654</v>
      </c>
      <c r="I1115" s="3">
        <v>0</v>
      </c>
      <c r="J1115" s="3">
        <v>154668</v>
      </c>
      <c r="K1115" s="1" t="s">
        <v>40</v>
      </c>
      <c r="L1115" s="1" t="s">
        <v>440</v>
      </c>
      <c r="M1115" s="1" t="s">
        <v>441</v>
      </c>
      <c r="N1115" s="1" t="s">
        <v>37</v>
      </c>
      <c r="O1115" s="1" t="s">
        <v>43</v>
      </c>
      <c r="P1115" s="1" t="s">
        <v>43</v>
      </c>
      <c r="Q1115" s="1" t="s">
        <v>43</v>
      </c>
      <c r="R1115" s="3">
        <v>0</v>
      </c>
      <c r="S1115" s="1" t="s">
        <v>44</v>
      </c>
      <c r="T1115" s="1" t="s">
        <v>45</v>
      </c>
      <c r="U1115" s="1" t="s">
        <v>1653</v>
      </c>
      <c r="V1115" s="1" t="s">
        <v>46</v>
      </c>
      <c r="W1115" s="1" t="s">
        <v>47</v>
      </c>
      <c r="X1115" s="1" t="s">
        <v>1655</v>
      </c>
      <c r="Y1115" s="1" t="s">
        <v>49</v>
      </c>
      <c r="Z1115" s="1" t="s">
        <v>50</v>
      </c>
      <c r="AA1115" s="1" t="s">
        <v>51</v>
      </c>
      <c r="AB1115" s="1" t="s">
        <v>1655</v>
      </c>
      <c r="AC1115" s="1" t="s">
        <v>37</v>
      </c>
    </row>
    <row r="1116" spans="1:29" hidden="1" x14ac:dyDescent="0.25">
      <c r="A1116" s="1" t="s">
        <v>33</v>
      </c>
      <c r="B1116" s="1" t="s">
        <v>34</v>
      </c>
      <c r="C1116" s="2">
        <v>45338</v>
      </c>
      <c r="D1116" s="1" t="s">
        <v>35</v>
      </c>
      <c r="E1116" s="1" t="s">
        <v>36</v>
      </c>
      <c r="F1116" s="1" t="s">
        <v>37</v>
      </c>
      <c r="G1116" s="1" t="s">
        <v>1653</v>
      </c>
      <c r="H1116" s="1" t="s">
        <v>192</v>
      </c>
      <c r="I1116" s="3">
        <v>0</v>
      </c>
      <c r="J1116" s="3">
        <v>38667</v>
      </c>
      <c r="K1116" s="1" t="s">
        <v>40</v>
      </c>
      <c r="L1116" s="1" t="s">
        <v>168</v>
      </c>
      <c r="M1116" s="1" t="s">
        <v>169</v>
      </c>
      <c r="N1116" s="1" t="s">
        <v>37</v>
      </c>
      <c r="O1116" s="1" t="s">
        <v>43</v>
      </c>
      <c r="P1116" s="1" t="s">
        <v>43</v>
      </c>
      <c r="Q1116" s="1" t="s">
        <v>43</v>
      </c>
      <c r="R1116" s="3">
        <v>0</v>
      </c>
      <c r="S1116" s="1" t="s">
        <v>44</v>
      </c>
      <c r="T1116" s="1" t="s">
        <v>45</v>
      </c>
      <c r="U1116" s="1" t="s">
        <v>1653</v>
      </c>
      <c r="V1116" s="1" t="s">
        <v>46</v>
      </c>
      <c r="W1116" s="1" t="s">
        <v>47</v>
      </c>
      <c r="X1116" s="1" t="s">
        <v>1655</v>
      </c>
      <c r="Y1116" s="1" t="s">
        <v>49</v>
      </c>
      <c r="Z1116" s="1" t="s">
        <v>50</v>
      </c>
      <c r="AA1116" s="1" t="s">
        <v>51</v>
      </c>
      <c r="AB1116" s="1" t="s">
        <v>1655</v>
      </c>
      <c r="AC1116" s="1" t="s">
        <v>37</v>
      </c>
    </row>
    <row r="1117" spans="1:29" hidden="1" x14ac:dyDescent="0.25">
      <c r="A1117" s="1" t="s">
        <v>33</v>
      </c>
      <c r="B1117" s="1" t="s">
        <v>34</v>
      </c>
      <c r="C1117" s="2">
        <v>45338</v>
      </c>
      <c r="D1117" s="1" t="s">
        <v>35</v>
      </c>
      <c r="E1117" s="1" t="s">
        <v>36</v>
      </c>
      <c r="F1117" s="1" t="s">
        <v>37</v>
      </c>
      <c r="G1117" s="1" t="s">
        <v>1653</v>
      </c>
      <c r="H1117" s="1" t="s">
        <v>192</v>
      </c>
      <c r="I1117" s="3">
        <v>0</v>
      </c>
      <c r="J1117" s="3">
        <v>46786</v>
      </c>
      <c r="K1117" s="1" t="s">
        <v>40</v>
      </c>
      <c r="L1117" s="1" t="s">
        <v>656</v>
      </c>
      <c r="M1117" s="1" t="s">
        <v>657</v>
      </c>
      <c r="N1117" s="1" t="s">
        <v>37</v>
      </c>
      <c r="O1117" s="1" t="s">
        <v>43</v>
      </c>
      <c r="P1117" s="1" t="s">
        <v>43</v>
      </c>
      <c r="Q1117" s="1" t="s">
        <v>43</v>
      </c>
      <c r="R1117" s="3">
        <v>0</v>
      </c>
      <c r="S1117" s="1" t="s">
        <v>44</v>
      </c>
      <c r="T1117" s="1" t="s">
        <v>45</v>
      </c>
      <c r="U1117" s="1" t="s">
        <v>1653</v>
      </c>
      <c r="V1117" s="1" t="s">
        <v>46</v>
      </c>
      <c r="W1117" s="1" t="s">
        <v>47</v>
      </c>
      <c r="X1117" s="1" t="s">
        <v>1655</v>
      </c>
      <c r="Y1117" s="1" t="s">
        <v>49</v>
      </c>
      <c r="Z1117" s="1" t="s">
        <v>50</v>
      </c>
      <c r="AA1117" s="1" t="s">
        <v>51</v>
      </c>
      <c r="AB1117" s="1" t="s">
        <v>1655</v>
      </c>
      <c r="AC1117" s="1" t="s">
        <v>37</v>
      </c>
    </row>
    <row r="1118" spans="1:29" hidden="1" x14ac:dyDescent="0.25">
      <c r="A1118" s="1" t="s">
        <v>33</v>
      </c>
      <c r="B1118" s="1" t="s">
        <v>34</v>
      </c>
      <c r="C1118" s="2">
        <v>45338</v>
      </c>
      <c r="D1118" s="1" t="s">
        <v>35</v>
      </c>
      <c r="E1118" s="1" t="s">
        <v>36</v>
      </c>
      <c r="F1118" s="1" t="s">
        <v>37</v>
      </c>
      <c r="G1118" s="1" t="s">
        <v>1653</v>
      </c>
      <c r="H1118" s="1" t="s">
        <v>192</v>
      </c>
      <c r="I1118" s="3">
        <v>0</v>
      </c>
      <c r="J1118" s="3">
        <v>82276</v>
      </c>
      <c r="K1118" s="1" t="s">
        <v>40</v>
      </c>
      <c r="L1118" s="1" t="s">
        <v>731</v>
      </c>
      <c r="M1118" s="1" t="s">
        <v>732</v>
      </c>
      <c r="N1118" s="1" t="s">
        <v>37</v>
      </c>
      <c r="O1118" s="1" t="s">
        <v>43</v>
      </c>
      <c r="P1118" s="1" t="s">
        <v>43</v>
      </c>
      <c r="Q1118" s="1" t="s">
        <v>43</v>
      </c>
      <c r="R1118" s="3">
        <v>0</v>
      </c>
      <c r="S1118" s="1" t="s">
        <v>44</v>
      </c>
      <c r="T1118" s="1" t="s">
        <v>45</v>
      </c>
      <c r="U1118" s="1" t="s">
        <v>1653</v>
      </c>
      <c r="V1118" s="1" t="s">
        <v>46</v>
      </c>
      <c r="W1118" s="1" t="s">
        <v>47</v>
      </c>
      <c r="X1118" s="1" t="s">
        <v>1655</v>
      </c>
      <c r="Y1118" s="1" t="s">
        <v>49</v>
      </c>
      <c r="Z1118" s="1" t="s">
        <v>50</v>
      </c>
      <c r="AA1118" s="1" t="s">
        <v>51</v>
      </c>
      <c r="AB1118" s="1" t="s">
        <v>1655</v>
      </c>
      <c r="AC1118" s="1" t="s">
        <v>37</v>
      </c>
    </row>
    <row r="1119" spans="1:29" hidden="1" x14ac:dyDescent="0.25">
      <c r="A1119" s="1" t="s">
        <v>33</v>
      </c>
      <c r="B1119" s="1" t="s">
        <v>34</v>
      </c>
      <c r="C1119" s="2">
        <v>45338</v>
      </c>
      <c r="D1119" s="1" t="s">
        <v>35</v>
      </c>
      <c r="E1119" s="1" t="s">
        <v>36</v>
      </c>
      <c r="F1119" s="1" t="s">
        <v>37</v>
      </c>
      <c r="G1119" s="1" t="s">
        <v>1653</v>
      </c>
      <c r="H1119" s="1" t="s">
        <v>192</v>
      </c>
      <c r="I1119" s="3">
        <v>0</v>
      </c>
      <c r="J1119" s="3">
        <v>124000</v>
      </c>
      <c r="K1119" s="1" t="s">
        <v>40</v>
      </c>
      <c r="L1119" s="1" t="s">
        <v>1560</v>
      </c>
      <c r="M1119" s="1" t="s">
        <v>827</v>
      </c>
      <c r="N1119" s="1" t="s">
        <v>37</v>
      </c>
      <c r="O1119" s="1" t="s">
        <v>43</v>
      </c>
      <c r="P1119" s="1" t="s">
        <v>43</v>
      </c>
      <c r="Q1119" s="1" t="s">
        <v>43</v>
      </c>
      <c r="R1119" s="3">
        <v>0</v>
      </c>
      <c r="S1119" s="1" t="s">
        <v>44</v>
      </c>
      <c r="T1119" s="1" t="s">
        <v>45</v>
      </c>
      <c r="U1119" s="1" t="s">
        <v>1653</v>
      </c>
      <c r="V1119" s="1" t="s">
        <v>46</v>
      </c>
      <c r="W1119" s="1" t="s">
        <v>47</v>
      </c>
      <c r="X1119" s="1" t="s">
        <v>1655</v>
      </c>
      <c r="Y1119" s="1" t="s">
        <v>49</v>
      </c>
      <c r="Z1119" s="1" t="s">
        <v>50</v>
      </c>
      <c r="AA1119" s="1" t="s">
        <v>51</v>
      </c>
      <c r="AB1119" s="1" t="s">
        <v>1655</v>
      </c>
      <c r="AC1119" s="1" t="s">
        <v>37</v>
      </c>
    </row>
    <row r="1120" spans="1:29" hidden="1" x14ac:dyDescent="0.25">
      <c r="A1120" s="1" t="s">
        <v>33</v>
      </c>
      <c r="B1120" s="1" t="s">
        <v>34</v>
      </c>
      <c r="C1120" s="2">
        <v>45338</v>
      </c>
      <c r="D1120" s="1" t="s">
        <v>35</v>
      </c>
      <c r="E1120" s="1" t="s">
        <v>36</v>
      </c>
      <c r="F1120" s="1" t="s">
        <v>37</v>
      </c>
      <c r="G1120" s="1" t="s">
        <v>1653</v>
      </c>
      <c r="H1120" s="1" t="s">
        <v>192</v>
      </c>
      <c r="I1120" s="3">
        <v>0</v>
      </c>
      <c r="J1120" s="3">
        <v>38667</v>
      </c>
      <c r="K1120" s="1" t="s">
        <v>40</v>
      </c>
      <c r="L1120" s="1" t="s">
        <v>440</v>
      </c>
      <c r="M1120" s="1" t="s">
        <v>441</v>
      </c>
      <c r="N1120" s="1" t="s">
        <v>37</v>
      </c>
      <c r="O1120" s="1" t="s">
        <v>43</v>
      </c>
      <c r="P1120" s="1" t="s">
        <v>43</v>
      </c>
      <c r="Q1120" s="1" t="s">
        <v>43</v>
      </c>
      <c r="R1120" s="3">
        <v>0</v>
      </c>
      <c r="S1120" s="1" t="s">
        <v>44</v>
      </c>
      <c r="T1120" s="1" t="s">
        <v>45</v>
      </c>
      <c r="U1120" s="1" t="s">
        <v>1653</v>
      </c>
      <c r="V1120" s="1" t="s">
        <v>46</v>
      </c>
      <c r="W1120" s="1" t="s">
        <v>47</v>
      </c>
      <c r="X1120" s="1" t="s">
        <v>1655</v>
      </c>
      <c r="Y1120" s="1" t="s">
        <v>49</v>
      </c>
      <c r="Z1120" s="1" t="s">
        <v>50</v>
      </c>
      <c r="AA1120" s="1" t="s">
        <v>51</v>
      </c>
      <c r="AB1120" s="1" t="s">
        <v>1655</v>
      </c>
      <c r="AC1120" s="1" t="s">
        <v>37</v>
      </c>
    </row>
    <row r="1121" spans="1:29" hidden="1" x14ac:dyDescent="0.25">
      <c r="A1121" s="1" t="s">
        <v>33</v>
      </c>
      <c r="B1121" s="1" t="s">
        <v>34</v>
      </c>
      <c r="C1121" s="2">
        <v>45338</v>
      </c>
      <c r="D1121" s="1" t="s">
        <v>35</v>
      </c>
      <c r="E1121" s="1" t="s">
        <v>36</v>
      </c>
      <c r="F1121" s="1" t="s">
        <v>37</v>
      </c>
      <c r="G1121" s="1" t="s">
        <v>1653</v>
      </c>
      <c r="H1121" s="1" t="s">
        <v>192</v>
      </c>
      <c r="I1121" s="3">
        <v>0</v>
      </c>
      <c r="J1121" s="3">
        <v>196972</v>
      </c>
      <c r="K1121" s="1" t="s">
        <v>40</v>
      </c>
      <c r="L1121" s="1" t="s">
        <v>168</v>
      </c>
      <c r="M1121" s="1" t="s">
        <v>169</v>
      </c>
      <c r="N1121" s="1" t="s">
        <v>37</v>
      </c>
      <c r="O1121" s="1" t="s">
        <v>43</v>
      </c>
      <c r="P1121" s="1" t="s">
        <v>43</v>
      </c>
      <c r="Q1121" s="1" t="s">
        <v>43</v>
      </c>
      <c r="R1121" s="3">
        <v>0</v>
      </c>
      <c r="S1121" s="1" t="s">
        <v>44</v>
      </c>
      <c r="T1121" s="1" t="s">
        <v>45</v>
      </c>
      <c r="U1121" s="1" t="s">
        <v>1653</v>
      </c>
      <c r="V1121" s="1" t="s">
        <v>46</v>
      </c>
      <c r="W1121" s="1" t="s">
        <v>47</v>
      </c>
      <c r="X1121" s="1" t="s">
        <v>1655</v>
      </c>
      <c r="Y1121" s="1" t="s">
        <v>49</v>
      </c>
      <c r="Z1121" s="1" t="s">
        <v>50</v>
      </c>
      <c r="AA1121" s="1" t="s">
        <v>51</v>
      </c>
      <c r="AB1121" s="1" t="s">
        <v>1655</v>
      </c>
      <c r="AC1121" s="1" t="s">
        <v>37</v>
      </c>
    </row>
    <row r="1122" spans="1:29" hidden="1" x14ac:dyDescent="0.25">
      <c r="A1122" s="1" t="s">
        <v>33</v>
      </c>
      <c r="B1122" s="1" t="s">
        <v>34</v>
      </c>
      <c r="C1122" s="2">
        <v>45338</v>
      </c>
      <c r="D1122" s="1" t="s">
        <v>35</v>
      </c>
      <c r="E1122" s="1" t="s">
        <v>36</v>
      </c>
      <c r="F1122" s="1" t="s">
        <v>37</v>
      </c>
      <c r="G1122" s="1" t="s">
        <v>1656</v>
      </c>
      <c r="H1122" s="1" t="s">
        <v>1657</v>
      </c>
      <c r="I1122" s="3">
        <v>0</v>
      </c>
      <c r="J1122" s="3">
        <v>43334</v>
      </c>
      <c r="K1122" s="1" t="s">
        <v>40</v>
      </c>
      <c r="L1122" s="1" t="s">
        <v>669</v>
      </c>
      <c r="M1122" s="1" t="s">
        <v>670</v>
      </c>
      <c r="N1122" s="1" t="s">
        <v>37</v>
      </c>
      <c r="O1122" s="1" t="s">
        <v>43</v>
      </c>
      <c r="P1122" s="1" t="s">
        <v>43</v>
      </c>
      <c r="Q1122" s="1" t="s">
        <v>43</v>
      </c>
      <c r="R1122" s="3">
        <v>0</v>
      </c>
      <c r="S1122" s="1" t="s">
        <v>44</v>
      </c>
      <c r="T1122" s="1" t="s">
        <v>45</v>
      </c>
      <c r="U1122" s="1" t="s">
        <v>1656</v>
      </c>
      <c r="V1122" s="1" t="s">
        <v>46</v>
      </c>
      <c r="W1122" s="1" t="s">
        <v>47</v>
      </c>
      <c r="X1122" s="1" t="s">
        <v>1658</v>
      </c>
      <c r="Y1122" s="1" t="s">
        <v>49</v>
      </c>
      <c r="Z1122" s="1" t="s">
        <v>50</v>
      </c>
      <c r="AA1122" s="1" t="s">
        <v>51</v>
      </c>
      <c r="AB1122" s="1" t="s">
        <v>1658</v>
      </c>
      <c r="AC1122" s="1" t="s">
        <v>37</v>
      </c>
    </row>
    <row r="1123" spans="1:29" hidden="1" x14ac:dyDescent="0.25">
      <c r="A1123" s="1" t="s">
        <v>33</v>
      </c>
      <c r="B1123" s="1" t="s">
        <v>34</v>
      </c>
      <c r="C1123" s="2">
        <v>45342</v>
      </c>
      <c r="D1123" s="1" t="s">
        <v>35</v>
      </c>
      <c r="E1123" s="1" t="s">
        <v>36</v>
      </c>
      <c r="F1123" s="1" t="s">
        <v>37</v>
      </c>
      <c r="G1123" s="1" t="s">
        <v>1659</v>
      </c>
      <c r="H1123" s="1" t="s">
        <v>1660</v>
      </c>
      <c r="I1123" s="3">
        <v>0</v>
      </c>
      <c r="J1123" s="3">
        <v>641603</v>
      </c>
      <c r="K1123" s="1" t="s">
        <v>40</v>
      </c>
      <c r="L1123" s="1" t="s">
        <v>160</v>
      </c>
      <c r="M1123" s="1" t="s">
        <v>161</v>
      </c>
      <c r="N1123" s="1" t="s">
        <v>37</v>
      </c>
      <c r="O1123" s="1" t="s">
        <v>43</v>
      </c>
      <c r="P1123" s="1" t="s">
        <v>43</v>
      </c>
      <c r="Q1123" s="1" t="s">
        <v>43</v>
      </c>
      <c r="R1123" s="3">
        <v>0</v>
      </c>
      <c r="S1123" s="1" t="s">
        <v>44</v>
      </c>
      <c r="T1123" s="1" t="s">
        <v>45</v>
      </c>
      <c r="U1123" s="1" t="s">
        <v>1659</v>
      </c>
      <c r="V1123" s="1" t="s">
        <v>46</v>
      </c>
      <c r="W1123" s="1" t="s">
        <v>47</v>
      </c>
      <c r="X1123" s="1" t="s">
        <v>1661</v>
      </c>
      <c r="Y1123" s="1" t="s">
        <v>49</v>
      </c>
      <c r="Z1123" s="1" t="s">
        <v>50</v>
      </c>
      <c r="AA1123" s="1" t="s">
        <v>51</v>
      </c>
      <c r="AB1123" s="1" t="s">
        <v>1661</v>
      </c>
      <c r="AC1123" s="1" t="s">
        <v>37</v>
      </c>
    </row>
    <row r="1124" spans="1:29" hidden="1" x14ac:dyDescent="0.25">
      <c r="A1124" s="1" t="s">
        <v>33</v>
      </c>
      <c r="B1124" s="1" t="s">
        <v>34</v>
      </c>
      <c r="C1124" s="2">
        <v>45343</v>
      </c>
      <c r="D1124" s="1" t="s">
        <v>35</v>
      </c>
      <c r="E1124" s="1" t="s">
        <v>36</v>
      </c>
      <c r="F1124" s="1" t="s">
        <v>37</v>
      </c>
      <c r="G1124" s="1" t="s">
        <v>1662</v>
      </c>
      <c r="H1124" s="1" t="s">
        <v>1663</v>
      </c>
      <c r="I1124" s="3">
        <v>0</v>
      </c>
      <c r="J1124" s="3">
        <v>260000</v>
      </c>
      <c r="K1124" s="1" t="s">
        <v>40</v>
      </c>
      <c r="L1124" s="1" t="s">
        <v>838</v>
      </c>
      <c r="M1124" s="1" t="s">
        <v>839</v>
      </c>
      <c r="N1124" s="1" t="s">
        <v>37</v>
      </c>
      <c r="O1124" s="1" t="s">
        <v>43</v>
      </c>
      <c r="P1124" s="1" t="s">
        <v>43</v>
      </c>
      <c r="Q1124" s="1" t="s">
        <v>43</v>
      </c>
      <c r="R1124" s="3">
        <v>0</v>
      </c>
      <c r="S1124" s="1" t="s">
        <v>44</v>
      </c>
      <c r="T1124" s="1" t="s">
        <v>45</v>
      </c>
      <c r="U1124" s="1" t="s">
        <v>1662</v>
      </c>
      <c r="V1124" s="1" t="s">
        <v>46</v>
      </c>
      <c r="W1124" s="1" t="s">
        <v>47</v>
      </c>
      <c r="X1124" s="1" t="s">
        <v>1664</v>
      </c>
      <c r="Y1124" s="1" t="s">
        <v>49</v>
      </c>
      <c r="Z1124" s="1" t="s">
        <v>50</v>
      </c>
      <c r="AA1124" s="1" t="s">
        <v>51</v>
      </c>
      <c r="AB1124" s="1" t="s">
        <v>1664</v>
      </c>
      <c r="AC1124" s="1" t="s">
        <v>37</v>
      </c>
    </row>
    <row r="1125" spans="1:29" hidden="1" x14ac:dyDescent="0.25">
      <c r="A1125" s="1" t="s">
        <v>33</v>
      </c>
      <c r="B1125" s="1" t="s">
        <v>34</v>
      </c>
      <c r="C1125" s="2">
        <v>45343</v>
      </c>
      <c r="D1125" s="1" t="s">
        <v>35</v>
      </c>
      <c r="E1125" s="1" t="s">
        <v>36</v>
      </c>
      <c r="F1125" s="1" t="s">
        <v>37</v>
      </c>
      <c r="G1125" s="1" t="s">
        <v>1665</v>
      </c>
      <c r="H1125" s="1" t="s">
        <v>1666</v>
      </c>
      <c r="I1125" s="3">
        <v>0</v>
      </c>
      <c r="J1125" s="3">
        <v>780000</v>
      </c>
      <c r="K1125" s="1" t="s">
        <v>40</v>
      </c>
      <c r="L1125" s="1" t="s">
        <v>1433</v>
      </c>
      <c r="M1125" s="1" t="s">
        <v>806</v>
      </c>
      <c r="N1125" s="1" t="s">
        <v>37</v>
      </c>
      <c r="O1125" s="1" t="s">
        <v>43</v>
      </c>
      <c r="P1125" s="1" t="s">
        <v>43</v>
      </c>
      <c r="Q1125" s="1" t="s">
        <v>43</v>
      </c>
      <c r="R1125" s="3">
        <v>0</v>
      </c>
      <c r="S1125" s="1" t="s">
        <v>44</v>
      </c>
      <c r="T1125" s="1" t="s">
        <v>45</v>
      </c>
      <c r="U1125" s="1" t="s">
        <v>1665</v>
      </c>
      <c r="V1125" s="1" t="s">
        <v>46</v>
      </c>
      <c r="W1125" s="1" t="s">
        <v>47</v>
      </c>
      <c r="X1125" s="1" t="s">
        <v>1667</v>
      </c>
      <c r="Y1125" s="1" t="s">
        <v>49</v>
      </c>
      <c r="Z1125" s="1" t="s">
        <v>50</v>
      </c>
      <c r="AA1125" s="1" t="s">
        <v>51</v>
      </c>
      <c r="AB1125" s="1" t="s">
        <v>1667</v>
      </c>
      <c r="AC1125" s="1" t="s">
        <v>37</v>
      </c>
    </row>
    <row r="1126" spans="1:29" hidden="1" x14ac:dyDescent="0.25">
      <c r="A1126" s="1" t="s">
        <v>33</v>
      </c>
      <c r="B1126" s="1" t="s">
        <v>34</v>
      </c>
      <c r="C1126" s="2">
        <v>45350</v>
      </c>
      <c r="D1126" s="1" t="s">
        <v>35</v>
      </c>
      <c r="E1126" s="1" t="s">
        <v>36</v>
      </c>
      <c r="F1126" s="1" t="s">
        <v>37</v>
      </c>
      <c r="G1126" s="1" t="s">
        <v>1668</v>
      </c>
      <c r="H1126" s="1" t="s">
        <v>1669</v>
      </c>
      <c r="I1126" s="3">
        <v>0</v>
      </c>
      <c r="J1126" s="3">
        <v>565457</v>
      </c>
      <c r="K1126" s="1" t="s">
        <v>40</v>
      </c>
      <c r="L1126" s="1" t="s">
        <v>452</v>
      </c>
      <c r="M1126" s="1" t="s">
        <v>453</v>
      </c>
      <c r="N1126" s="1" t="s">
        <v>37</v>
      </c>
      <c r="O1126" s="1" t="s">
        <v>43</v>
      </c>
      <c r="P1126" s="1" t="s">
        <v>43</v>
      </c>
      <c r="Q1126" s="1" t="s">
        <v>43</v>
      </c>
      <c r="R1126" s="3">
        <v>0</v>
      </c>
      <c r="S1126" s="1" t="s">
        <v>44</v>
      </c>
      <c r="T1126" s="1" t="s">
        <v>45</v>
      </c>
      <c r="U1126" s="1" t="s">
        <v>1668</v>
      </c>
      <c r="V1126" s="1" t="s">
        <v>46</v>
      </c>
      <c r="W1126" s="1" t="s">
        <v>47</v>
      </c>
      <c r="X1126" s="1" t="s">
        <v>1670</v>
      </c>
      <c r="Y1126" s="1" t="s">
        <v>49</v>
      </c>
      <c r="Z1126" s="1" t="s">
        <v>50</v>
      </c>
      <c r="AA1126" s="1" t="s">
        <v>51</v>
      </c>
      <c r="AB1126" s="1" t="s">
        <v>1670</v>
      </c>
      <c r="AC1126" s="1" t="s">
        <v>37</v>
      </c>
    </row>
    <row r="1127" spans="1:29" hidden="1" x14ac:dyDescent="0.25">
      <c r="A1127" s="1" t="s">
        <v>33</v>
      </c>
      <c r="B1127" s="1" t="s">
        <v>34</v>
      </c>
      <c r="C1127" s="2">
        <v>45350</v>
      </c>
      <c r="D1127" s="1" t="s">
        <v>35</v>
      </c>
      <c r="E1127" s="1" t="s">
        <v>36</v>
      </c>
      <c r="F1127" s="1" t="s">
        <v>37</v>
      </c>
      <c r="G1127" s="1" t="s">
        <v>1668</v>
      </c>
      <c r="H1127" s="1" t="s">
        <v>192</v>
      </c>
      <c r="I1127" s="3">
        <v>0</v>
      </c>
      <c r="J1127" s="3">
        <v>47392</v>
      </c>
      <c r="K1127" s="1" t="s">
        <v>40</v>
      </c>
      <c r="L1127" s="1" t="s">
        <v>283</v>
      </c>
      <c r="M1127" s="1" t="s">
        <v>284</v>
      </c>
      <c r="N1127" s="1" t="s">
        <v>37</v>
      </c>
      <c r="O1127" s="1" t="s">
        <v>43</v>
      </c>
      <c r="P1127" s="1" t="s">
        <v>43</v>
      </c>
      <c r="Q1127" s="1" t="s">
        <v>43</v>
      </c>
      <c r="R1127" s="3">
        <v>0</v>
      </c>
      <c r="S1127" s="1" t="s">
        <v>44</v>
      </c>
      <c r="T1127" s="1" t="s">
        <v>45</v>
      </c>
      <c r="U1127" s="1" t="s">
        <v>1668</v>
      </c>
      <c r="V1127" s="1" t="s">
        <v>46</v>
      </c>
      <c r="W1127" s="1" t="s">
        <v>47</v>
      </c>
      <c r="X1127" s="1" t="s">
        <v>1670</v>
      </c>
      <c r="Y1127" s="1" t="s">
        <v>49</v>
      </c>
      <c r="Z1127" s="1" t="s">
        <v>50</v>
      </c>
      <c r="AA1127" s="1" t="s">
        <v>51</v>
      </c>
      <c r="AB1127" s="1" t="s">
        <v>1670</v>
      </c>
      <c r="AC1127" s="1" t="s">
        <v>37</v>
      </c>
    </row>
    <row r="1128" spans="1:29" hidden="1" x14ac:dyDescent="0.25">
      <c r="A1128" s="1" t="s">
        <v>33</v>
      </c>
      <c r="B1128" s="1" t="s">
        <v>34</v>
      </c>
      <c r="C1128" s="2">
        <v>45351</v>
      </c>
      <c r="D1128" s="1" t="s">
        <v>73</v>
      </c>
      <c r="E1128" s="1" t="s">
        <v>74</v>
      </c>
      <c r="F1128" s="1" t="s">
        <v>37</v>
      </c>
      <c r="G1128" s="1" t="s">
        <v>1012</v>
      </c>
      <c r="H1128" s="1" t="s">
        <v>34</v>
      </c>
      <c r="I1128" s="3">
        <v>46773</v>
      </c>
      <c r="J1128" s="3">
        <v>0</v>
      </c>
      <c r="K1128" s="1" t="s">
        <v>40</v>
      </c>
      <c r="L1128" s="1" t="s">
        <v>1671</v>
      </c>
      <c r="M1128" s="1" t="s">
        <v>676</v>
      </c>
      <c r="N1128" s="1" t="s">
        <v>928</v>
      </c>
      <c r="O1128" s="1" t="s">
        <v>929</v>
      </c>
      <c r="P1128" s="1" t="s">
        <v>43</v>
      </c>
      <c r="Q1128" s="1" t="s">
        <v>43</v>
      </c>
      <c r="R1128" s="3">
        <v>0</v>
      </c>
      <c r="S1128" s="1" t="s">
        <v>44</v>
      </c>
      <c r="T1128" s="1" t="s">
        <v>45</v>
      </c>
      <c r="U1128" s="1" t="s">
        <v>1012</v>
      </c>
      <c r="V1128" s="1" t="s">
        <v>46</v>
      </c>
      <c r="W1128" s="1" t="s">
        <v>81</v>
      </c>
      <c r="X1128" s="1" t="s">
        <v>1672</v>
      </c>
      <c r="Y1128" s="1" t="s">
        <v>83</v>
      </c>
      <c r="Z1128" s="1" t="s">
        <v>84</v>
      </c>
      <c r="AA1128" s="1" t="s">
        <v>51</v>
      </c>
      <c r="AB1128" s="1" t="s">
        <v>1672</v>
      </c>
      <c r="AC1128" s="1" t="s">
        <v>37</v>
      </c>
    </row>
    <row r="1129" spans="1:29" hidden="1" x14ac:dyDescent="0.25">
      <c r="A1129" s="1" t="s">
        <v>33</v>
      </c>
      <c r="B1129" s="1" t="s">
        <v>34</v>
      </c>
      <c r="C1129" s="2">
        <v>45351</v>
      </c>
      <c r="D1129" s="1" t="s">
        <v>73</v>
      </c>
      <c r="E1129" s="1" t="s">
        <v>74</v>
      </c>
      <c r="F1129" s="1" t="s">
        <v>37</v>
      </c>
      <c r="G1129" s="1" t="s">
        <v>1012</v>
      </c>
      <c r="H1129" s="1" t="s">
        <v>34</v>
      </c>
      <c r="I1129" s="3">
        <v>43334</v>
      </c>
      <c r="J1129" s="3">
        <v>0</v>
      </c>
      <c r="K1129" s="1" t="s">
        <v>40</v>
      </c>
      <c r="L1129" s="1" t="s">
        <v>723</v>
      </c>
      <c r="M1129" s="1" t="s">
        <v>724</v>
      </c>
      <c r="N1129" s="1" t="s">
        <v>89</v>
      </c>
      <c r="O1129" s="1" t="s">
        <v>90</v>
      </c>
      <c r="P1129" s="1" t="s">
        <v>43</v>
      </c>
      <c r="Q1129" s="1" t="s">
        <v>43</v>
      </c>
      <c r="R1129" s="3">
        <v>0</v>
      </c>
      <c r="S1129" s="1" t="s">
        <v>44</v>
      </c>
      <c r="T1129" s="1" t="s">
        <v>45</v>
      </c>
      <c r="U1129" s="1" t="s">
        <v>1012</v>
      </c>
      <c r="V1129" s="1" t="s">
        <v>46</v>
      </c>
      <c r="W1129" s="1" t="s">
        <v>81</v>
      </c>
      <c r="X1129" s="1" t="s">
        <v>1672</v>
      </c>
      <c r="Y1129" s="1" t="s">
        <v>83</v>
      </c>
      <c r="Z1129" s="1" t="s">
        <v>84</v>
      </c>
      <c r="AA1129" s="1" t="s">
        <v>51</v>
      </c>
      <c r="AB1129" s="1" t="s">
        <v>1672</v>
      </c>
      <c r="AC1129" s="1" t="s">
        <v>37</v>
      </c>
    </row>
    <row r="1130" spans="1:29" hidden="1" x14ac:dyDescent="0.25">
      <c r="A1130" s="1" t="s">
        <v>33</v>
      </c>
      <c r="B1130" s="1" t="s">
        <v>34</v>
      </c>
      <c r="C1130" s="2">
        <v>45351</v>
      </c>
      <c r="D1130" s="1" t="s">
        <v>73</v>
      </c>
      <c r="E1130" s="1" t="s">
        <v>74</v>
      </c>
      <c r="F1130" s="1" t="s">
        <v>37</v>
      </c>
      <c r="G1130" s="1" t="s">
        <v>1012</v>
      </c>
      <c r="H1130" s="1" t="s">
        <v>34</v>
      </c>
      <c r="I1130" s="3">
        <v>130000</v>
      </c>
      <c r="J1130" s="3">
        <v>0</v>
      </c>
      <c r="K1130" s="1" t="s">
        <v>40</v>
      </c>
      <c r="L1130" s="1" t="s">
        <v>636</v>
      </c>
      <c r="M1130" s="1" t="s">
        <v>637</v>
      </c>
      <c r="N1130" s="1" t="s">
        <v>89</v>
      </c>
      <c r="O1130" s="1" t="s">
        <v>90</v>
      </c>
      <c r="P1130" s="1" t="s">
        <v>43</v>
      </c>
      <c r="Q1130" s="1" t="s">
        <v>43</v>
      </c>
      <c r="R1130" s="3">
        <v>0</v>
      </c>
      <c r="S1130" s="1" t="s">
        <v>44</v>
      </c>
      <c r="T1130" s="1" t="s">
        <v>45</v>
      </c>
      <c r="U1130" s="1" t="s">
        <v>1012</v>
      </c>
      <c r="V1130" s="1" t="s">
        <v>46</v>
      </c>
      <c r="W1130" s="1" t="s">
        <v>81</v>
      </c>
      <c r="X1130" s="1" t="s">
        <v>1672</v>
      </c>
      <c r="Y1130" s="1" t="s">
        <v>83</v>
      </c>
      <c r="Z1130" s="1" t="s">
        <v>84</v>
      </c>
      <c r="AA1130" s="1" t="s">
        <v>51</v>
      </c>
      <c r="AB1130" s="1" t="s">
        <v>1672</v>
      </c>
      <c r="AC1130" s="1" t="s">
        <v>37</v>
      </c>
    </row>
    <row r="1131" spans="1:29" hidden="1" x14ac:dyDescent="0.25">
      <c r="A1131" s="1" t="s">
        <v>33</v>
      </c>
      <c r="B1131" s="1" t="s">
        <v>34</v>
      </c>
      <c r="C1131" s="2">
        <v>45351</v>
      </c>
      <c r="D1131" s="1" t="s">
        <v>73</v>
      </c>
      <c r="E1131" s="1" t="s">
        <v>74</v>
      </c>
      <c r="F1131" s="1" t="s">
        <v>37</v>
      </c>
      <c r="G1131" s="1" t="s">
        <v>1012</v>
      </c>
      <c r="H1131" s="1" t="s">
        <v>34</v>
      </c>
      <c r="I1131" s="3">
        <v>130694</v>
      </c>
      <c r="J1131" s="3">
        <v>0</v>
      </c>
      <c r="K1131" s="1" t="s">
        <v>40</v>
      </c>
      <c r="L1131" s="1" t="s">
        <v>723</v>
      </c>
      <c r="M1131" s="1" t="s">
        <v>724</v>
      </c>
      <c r="N1131" s="1" t="s">
        <v>89</v>
      </c>
      <c r="O1131" s="1" t="s">
        <v>90</v>
      </c>
      <c r="P1131" s="1" t="s">
        <v>43</v>
      </c>
      <c r="Q1131" s="1" t="s">
        <v>43</v>
      </c>
      <c r="R1131" s="3">
        <v>0</v>
      </c>
      <c r="S1131" s="1" t="s">
        <v>44</v>
      </c>
      <c r="T1131" s="1" t="s">
        <v>45</v>
      </c>
      <c r="U1131" s="1" t="s">
        <v>1012</v>
      </c>
      <c r="V1131" s="1" t="s">
        <v>46</v>
      </c>
      <c r="W1131" s="1" t="s">
        <v>81</v>
      </c>
      <c r="X1131" s="1" t="s">
        <v>1672</v>
      </c>
      <c r="Y1131" s="1" t="s">
        <v>83</v>
      </c>
      <c r="Z1131" s="1" t="s">
        <v>84</v>
      </c>
      <c r="AA1131" s="1" t="s">
        <v>51</v>
      </c>
      <c r="AB1131" s="1" t="s">
        <v>1672</v>
      </c>
      <c r="AC1131" s="1" t="s">
        <v>37</v>
      </c>
    </row>
    <row r="1132" spans="1:29" hidden="1" x14ac:dyDescent="0.25">
      <c r="A1132" s="1" t="s">
        <v>33</v>
      </c>
      <c r="B1132" s="1" t="s">
        <v>34</v>
      </c>
      <c r="C1132" s="2">
        <v>45351</v>
      </c>
      <c r="D1132" s="1" t="s">
        <v>73</v>
      </c>
      <c r="E1132" s="1" t="s">
        <v>74</v>
      </c>
      <c r="F1132" s="1" t="s">
        <v>37</v>
      </c>
      <c r="G1132" s="1" t="s">
        <v>1012</v>
      </c>
      <c r="H1132" s="1" t="s">
        <v>34</v>
      </c>
      <c r="I1132" s="3">
        <v>47394</v>
      </c>
      <c r="J1132" s="3">
        <v>0</v>
      </c>
      <c r="K1132" s="1" t="s">
        <v>40</v>
      </c>
      <c r="L1132" s="1" t="s">
        <v>283</v>
      </c>
      <c r="M1132" s="1" t="s">
        <v>284</v>
      </c>
      <c r="N1132" s="1" t="s">
        <v>79</v>
      </c>
      <c r="O1132" s="1" t="s">
        <v>80</v>
      </c>
      <c r="P1132" s="1" t="s">
        <v>43</v>
      </c>
      <c r="Q1132" s="1" t="s">
        <v>43</v>
      </c>
      <c r="R1132" s="3">
        <v>0</v>
      </c>
      <c r="S1132" s="1" t="s">
        <v>44</v>
      </c>
      <c r="T1132" s="1" t="s">
        <v>45</v>
      </c>
      <c r="U1132" s="1" t="s">
        <v>1012</v>
      </c>
      <c r="V1132" s="1" t="s">
        <v>46</v>
      </c>
      <c r="W1132" s="1" t="s">
        <v>81</v>
      </c>
      <c r="X1132" s="1" t="s">
        <v>1672</v>
      </c>
      <c r="Y1132" s="1" t="s">
        <v>83</v>
      </c>
      <c r="Z1132" s="1" t="s">
        <v>84</v>
      </c>
      <c r="AA1132" s="1" t="s">
        <v>51</v>
      </c>
      <c r="AB1132" s="1" t="s">
        <v>1672</v>
      </c>
      <c r="AC1132" s="1" t="s">
        <v>37</v>
      </c>
    </row>
    <row r="1133" spans="1:29" hidden="1" x14ac:dyDescent="0.25">
      <c r="A1133" s="1" t="s">
        <v>33</v>
      </c>
      <c r="B1133" s="1" t="s">
        <v>34</v>
      </c>
      <c r="C1133" s="2">
        <v>45351</v>
      </c>
      <c r="D1133" s="1" t="s">
        <v>73</v>
      </c>
      <c r="E1133" s="1" t="s">
        <v>74</v>
      </c>
      <c r="F1133" s="1" t="s">
        <v>37</v>
      </c>
      <c r="G1133" s="1" t="s">
        <v>1012</v>
      </c>
      <c r="H1133" s="1" t="s">
        <v>34</v>
      </c>
      <c r="I1133" s="3">
        <v>563334</v>
      </c>
      <c r="J1133" s="3">
        <v>0</v>
      </c>
      <c r="K1133" s="1" t="s">
        <v>40</v>
      </c>
      <c r="L1133" s="1" t="s">
        <v>77</v>
      </c>
      <c r="M1133" s="1" t="s">
        <v>78</v>
      </c>
      <c r="N1133" s="1" t="s">
        <v>79</v>
      </c>
      <c r="O1133" s="1" t="s">
        <v>80</v>
      </c>
      <c r="P1133" s="1" t="s">
        <v>43</v>
      </c>
      <c r="Q1133" s="1" t="s">
        <v>43</v>
      </c>
      <c r="R1133" s="3">
        <v>0</v>
      </c>
      <c r="S1133" s="1" t="s">
        <v>44</v>
      </c>
      <c r="T1133" s="1" t="s">
        <v>45</v>
      </c>
      <c r="U1133" s="1" t="s">
        <v>1012</v>
      </c>
      <c r="V1133" s="1" t="s">
        <v>46</v>
      </c>
      <c r="W1133" s="1" t="s">
        <v>81</v>
      </c>
      <c r="X1133" s="1" t="s">
        <v>1672</v>
      </c>
      <c r="Y1133" s="1" t="s">
        <v>83</v>
      </c>
      <c r="Z1133" s="1" t="s">
        <v>84</v>
      </c>
      <c r="AA1133" s="1" t="s">
        <v>51</v>
      </c>
      <c r="AB1133" s="1" t="s">
        <v>1672</v>
      </c>
      <c r="AC1133" s="1" t="s">
        <v>37</v>
      </c>
    </row>
    <row r="1134" spans="1:29" hidden="1" x14ac:dyDescent="0.25">
      <c r="A1134" s="1" t="s">
        <v>33</v>
      </c>
      <c r="B1134" s="1" t="s">
        <v>34</v>
      </c>
      <c r="C1134" s="2">
        <v>45351</v>
      </c>
      <c r="D1134" s="1" t="s">
        <v>73</v>
      </c>
      <c r="E1134" s="1" t="s">
        <v>74</v>
      </c>
      <c r="F1134" s="1" t="s">
        <v>37</v>
      </c>
      <c r="G1134" s="1" t="s">
        <v>1012</v>
      </c>
      <c r="H1134" s="1" t="s">
        <v>34</v>
      </c>
      <c r="I1134" s="3">
        <v>303334</v>
      </c>
      <c r="J1134" s="3">
        <v>0</v>
      </c>
      <c r="K1134" s="1" t="s">
        <v>40</v>
      </c>
      <c r="L1134" s="1" t="s">
        <v>1433</v>
      </c>
      <c r="M1134" s="1" t="s">
        <v>806</v>
      </c>
      <c r="N1134" s="1" t="s">
        <v>79</v>
      </c>
      <c r="O1134" s="1" t="s">
        <v>80</v>
      </c>
      <c r="P1134" s="1" t="s">
        <v>43</v>
      </c>
      <c r="Q1134" s="1" t="s">
        <v>43</v>
      </c>
      <c r="R1134" s="3">
        <v>0</v>
      </c>
      <c r="S1134" s="1" t="s">
        <v>44</v>
      </c>
      <c r="T1134" s="1" t="s">
        <v>45</v>
      </c>
      <c r="U1134" s="1" t="s">
        <v>1012</v>
      </c>
      <c r="V1134" s="1" t="s">
        <v>46</v>
      </c>
      <c r="W1134" s="1" t="s">
        <v>81</v>
      </c>
      <c r="X1134" s="1" t="s">
        <v>1672</v>
      </c>
      <c r="Y1134" s="1" t="s">
        <v>83</v>
      </c>
      <c r="Z1134" s="1" t="s">
        <v>84</v>
      </c>
      <c r="AA1134" s="1" t="s">
        <v>51</v>
      </c>
      <c r="AB1134" s="1" t="s">
        <v>1672</v>
      </c>
      <c r="AC1134" s="1" t="s">
        <v>37</v>
      </c>
    </row>
    <row r="1135" spans="1:29" hidden="1" x14ac:dyDescent="0.25">
      <c r="A1135" s="1" t="s">
        <v>33</v>
      </c>
      <c r="B1135" s="1" t="s">
        <v>34</v>
      </c>
      <c r="C1135" s="2">
        <v>45351</v>
      </c>
      <c r="D1135" s="1" t="s">
        <v>73</v>
      </c>
      <c r="E1135" s="1" t="s">
        <v>74</v>
      </c>
      <c r="F1135" s="1" t="s">
        <v>37</v>
      </c>
      <c r="G1135" s="1" t="s">
        <v>1012</v>
      </c>
      <c r="H1135" s="1" t="s">
        <v>34</v>
      </c>
      <c r="I1135" s="3">
        <v>606667</v>
      </c>
      <c r="J1135" s="3">
        <v>0</v>
      </c>
      <c r="K1135" s="1" t="s">
        <v>40</v>
      </c>
      <c r="L1135" s="1" t="s">
        <v>470</v>
      </c>
      <c r="M1135" s="1" t="s">
        <v>471</v>
      </c>
      <c r="N1135" s="1" t="s">
        <v>79</v>
      </c>
      <c r="O1135" s="1" t="s">
        <v>80</v>
      </c>
      <c r="P1135" s="1" t="s">
        <v>43</v>
      </c>
      <c r="Q1135" s="1" t="s">
        <v>43</v>
      </c>
      <c r="R1135" s="3">
        <v>0</v>
      </c>
      <c r="S1135" s="1" t="s">
        <v>44</v>
      </c>
      <c r="T1135" s="1" t="s">
        <v>45</v>
      </c>
      <c r="U1135" s="1" t="s">
        <v>1012</v>
      </c>
      <c r="V1135" s="1" t="s">
        <v>46</v>
      </c>
      <c r="W1135" s="1" t="s">
        <v>81</v>
      </c>
      <c r="X1135" s="1" t="s">
        <v>1672</v>
      </c>
      <c r="Y1135" s="1" t="s">
        <v>83</v>
      </c>
      <c r="Z1135" s="1" t="s">
        <v>84</v>
      </c>
      <c r="AA1135" s="1" t="s">
        <v>51</v>
      </c>
      <c r="AB1135" s="1" t="s">
        <v>1672</v>
      </c>
      <c r="AC1135" s="1" t="s">
        <v>37</v>
      </c>
    </row>
    <row r="1136" spans="1:29" hidden="1" x14ac:dyDescent="0.25">
      <c r="A1136" s="1" t="s">
        <v>33</v>
      </c>
      <c r="B1136" s="1" t="s">
        <v>34</v>
      </c>
      <c r="C1136" s="2">
        <v>45351</v>
      </c>
      <c r="D1136" s="1" t="s">
        <v>73</v>
      </c>
      <c r="E1136" s="1" t="s">
        <v>74</v>
      </c>
      <c r="F1136" s="1" t="s">
        <v>37</v>
      </c>
      <c r="G1136" s="1" t="s">
        <v>1012</v>
      </c>
      <c r="H1136" s="1" t="s">
        <v>34</v>
      </c>
      <c r="I1136" s="3">
        <v>43334</v>
      </c>
      <c r="J1136" s="3">
        <v>0</v>
      </c>
      <c r="K1136" s="1" t="s">
        <v>40</v>
      </c>
      <c r="L1136" s="1" t="s">
        <v>616</v>
      </c>
      <c r="M1136" s="1" t="s">
        <v>617</v>
      </c>
      <c r="N1136" s="1" t="s">
        <v>79</v>
      </c>
      <c r="O1136" s="1" t="s">
        <v>80</v>
      </c>
      <c r="P1136" s="1" t="s">
        <v>43</v>
      </c>
      <c r="Q1136" s="1" t="s">
        <v>43</v>
      </c>
      <c r="R1136" s="3">
        <v>0</v>
      </c>
      <c r="S1136" s="1" t="s">
        <v>44</v>
      </c>
      <c r="T1136" s="1" t="s">
        <v>45</v>
      </c>
      <c r="U1136" s="1" t="s">
        <v>1012</v>
      </c>
      <c r="V1136" s="1" t="s">
        <v>46</v>
      </c>
      <c r="W1136" s="1" t="s">
        <v>81</v>
      </c>
      <c r="X1136" s="1" t="s">
        <v>1672</v>
      </c>
      <c r="Y1136" s="1" t="s">
        <v>83</v>
      </c>
      <c r="Z1136" s="1" t="s">
        <v>84</v>
      </c>
      <c r="AA1136" s="1" t="s">
        <v>51</v>
      </c>
      <c r="AB1136" s="1" t="s">
        <v>1672</v>
      </c>
      <c r="AC1136" s="1" t="s">
        <v>37</v>
      </c>
    </row>
    <row r="1137" spans="1:29" hidden="1" x14ac:dyDescent="0.25">
      <c r="A1137" s="1" t="s">
        <v>33</v>
      </c>
      <c r="B1137" s="1" t="s">
        <v>34</v>
      </c>
      <c r="C1137" s="2">
        <v>45351</v>
      </c>
      <c r="D1137" s="1" t="s">
        <v>73</v>
      </c>
      <c r="E1137" s="1" t="s">
        <v>74</v>
      </c>
      <c r="F1137" s="1" t="s">
        <v>37</v>
      </c>
      <c r="G1137" s="1" t="s">
        <v>1012</v>
      </c>
      <c r="H1137" s="1" t="s">
        <v>34</v>
      </c>
      <c r="I1137" s="3">
        <v>563334</v>
      </c>
      <c r="J1137" s="3">
        <v>0</v>
      </c>
      <c r="K1137" s="1" t="s">
        <v>40</v>
      </c>
      <c r="L1137" s="1" t="s">
        <v>1522</v>
      </c>
      <c r="M1137" s="1" t="s">
        <v>658</v>
      </c>
      <c r="N1137" s="1" t="s">
        <v>79</v>
      </c>
      <c r="O1137" s="1" t="s">
        <v>80</v>
      </c>
      <c r="P1137" s="1" t="s">
        <v>43</v>
      </c>
      <c r="Q1137" s="1" t="s">
        <v>43</v>
      </c>
      <c r="R1137" s="3">
        <v>0</v>
      </c>
      <c r="S1137" s="1" t="s">
        <v>44</v>
      </c>
      <c r="T1137" s="1" t="s">
        <v>45</v>
      </c>
      <c r="U1137" s="1" t="s">
        <v>1012</v>
      </c>
      <c r="V1137" s="1" t="s">
        <v>46</v>
      </c>
      <c r="W1137" s="1" t="s">
        <v>81</v>
      </c>
      <c r="X1137" s="1" t="s">
        <v>1672</v>
      </c>
      <c r="Y1137" s="1" t="s">
        <v>83</v>
      </c>
      <c r="Z1137" s="1" t="s">
        <v>84</v>
      </c>
      <c r="AA1137" s="1" t="s">
        <v>51</v>
      </c>
      <c r="AB1137" s="1" t="s">
        <v>1672</v>
      </c>
      <c r="AC1137" s="1" t="s">
        <v>37</v>
      </c>
    </row>
    <row r="1138" spans="1:29" hidden="1" x14ac:dyDescent="0.25">
      <c r="A1138" s="1" t="s">
        <v>33</v>
      </c>
      <c r="B1138" s="1" t="s">
        <v>34</v>
      </c>
      <c r="C1138" s="2">
        <v>45351</v>
      </c>
      <c r="D1138" s="1" t="s">
        <v>73</v>
      </c>
      <c r="E1138" s="1" t="s">
        <v>74</v>
      </c>
      <c r="F1138" s="1" t="s">
        <v>37</v>
      </c>
      <c r="G1138" s="1" t="s">
        <v>1012</v>
      </c>
      <c r="H1138" s="1" t="s">
        <v>34</v>
      </c>
      <c r="I1138" s="3">
        <v>43334</v>
      </c>
      <c r="J1138" s="3">
        <v>0</v>
      </c>
      <c r="K1138" s="1" t="s">
        <v>40</v>
      </c>
      <c r="L1138" s="1" t="s">
        <v>1673</v>
      </c>
      <c r="M1138" s="1" t="s">
        <v>663</v>
      </c>
      <c r="N1138" s="1" t="s">
        <v>79</v>
      </c>
      <c r="O1138" s="1" t="s">
        <v>80</v>
      </c>
      <c r="P1138" s="1" t="s">
        <v>43</v>
      </c>
      <c r="Q1138" s="1" t="s">
        <v>43</v>
      </c>
      <c r="R1138" s="3">
        <v>0</v>
      </c>
      <c r="S1138" s="1" t="s">
        <v>44</v>
      </c>
      <c r="T1138" s="1" t="s">
        <v>45</v>
      </c>
      <c r="U1138" s="1" t="s">
        <v>1012</v>
      </c>
      <c r="V1138" s="1" t="s">
        <v>46</v>
      </c>
      <c r="W1138" s="1" t="s">
        <v>81</v>
      </c>
      <c r="X1138" s="1" t="s">
        <v>1672</v>
      </c>
      <c r="Y1138" s="1" t="s">
        <v>83</v>
      </c>
      <c r="Z1138" s="1" t="s">
        <v>84</v>
      </c>
      <c r="AA1138" s="1" t="s">
        <v>51</v>
      </c>
      <c r="AB1138" s="1" t="s">
        <v>1672</v>
      </c>
      <c r="AC1138" s="1" t="s">
        <v>37</v>
      </c>
    </row>
    <row r="1139" spans="1:29" hidden="1" x14ac:dyDescent="0.25">
      <c r="A1139" s="1" t="s">
        <v>33</v>
      </c>
      <c r="B1139" s="1" t="s">
        <v>34</v>
      </c>
      <c r="C1139" s="2">
        <v>45351</v>
      </c>
      <c r="D1139" s="1" t="s">
        <v>73</v>
      </c>
      <c r="E1139" s="1" t="s">
        <v>74</v>
      </c>
      <c r="F1139" s="1" t="s">
        <v>37</v>
      </c>
      <c r="G1139" s="1" t="s">
        <v>1012</v>
      </c>
      <c r="H1139" s="1" t="s">
        <v>34</v>
      </c>
      <c r="I1139" s="3">
        <v>216667</v>
      </c>
      <c r="J1139" s="3">
        <v>0</v>
      </c>
      <c r="K1139" s="1" t="s">
        <v>40</v>
      </c>
      <c r="L1139" s="1" t="s">
        <v>1494</v>
      </c>
      <c r="M1139" s="1" t="s">
        <v>699</v>
      </c>
      <c r="N1139" s="1" t="s">
        <v>79</v>
      </c>
      <c r="O1139" s="1" t="s">
        <v>80</v>
      </c>
      <c r="P1139" s="1" t="s">
        <v>43</v>
      </c>
      <c r="Q1139" s="1" t="s">
        <v>43</v>
      </c>
      <c r="R1139" s="3">
        <v>0</v>
      </c>
      <c r="S1139" s="1" t="s">
        <v>44</v>
      </c>
      <c r="T1139" s="1" t="s">
        <v>45</v>
      </c>
      <c r="U1139" s="1" t="s">
        <v>1012</v>
      </c>
      <c r="V1139" s="1" t="s">
        <v>46</v>
      </c>
      <c r="W1139" s="1" t="s">
        <v>81</v>
      </c>
      <c r="X1139" s="1" t="s">
        <v>1672</v>
      </c>
      <c r="Y1139" s="1" t="s">
        <v>83</v>
      </c>
      <c r="Z1139" s="1" t="s">
        <v>84</v>
      </c>
      <c r="AA1139" s="1" t="s">
        <v>51</v>
      </c>
      <c r="AB1139" s="1" t="s">
        <v>1672</v>
      </c>
      <c r="AC1139" s="1" t="s">
        <v>37</v>
      </c>
    </row>
    <row r="1140" spans="1:29" hidden="1" x14ac:dyDescent="0.25">
      <c r="A1140" s="1" t="s">
        <v>33</v>
      </c>
      <c r="B1140" s="1" t="s">
        <v>34</v>
      </c>
      <c r="C1140" s="2">
        <v>45351</v>
      </c>
      <c r="D1140" s="1" t="s">
        <v>73</v>
      </c>
      <c r="E1140" s="1" t="s">
        <v>74</v>
      </c>
      <c r="F1140" s="1" t="s">
        <v>37</v>
      </c>
      <c r="G1140" s="1" t="s">
        <v>1012</v>
      </c>
      <c r="H1140" s="1" t="s">
        <v>34</v>
      </c>
      <c r="I1140" s="3">
        <v>563334</v>
      </c>
      <c r="J1140" s="3">
        <v>0</v>
      </c>
      <c r="K1140" s="1" t="s">
        <v>40</v>
      </c>
      <c r="L1140" s="1" t="s">
        <v>113</v>
      </c>
      <c r="M1140" s="1" t="s">
        <v>114</v>
      </c>
      <c r="N1140" s="1" t="s">
        <v>79</v>
      </c>
      <c r="O1140" s="1" t="s">
        <v>80</v>
      </c>
      <c r="P1140" s="1" t="s">
        <v>43</v>
      </c>
      <c r="Q1140" s="1" t="s">
        <v>43</v>
      </c>
      <c r="R1140" s="3">
        <v>0</v>
      </c>
      <c r="S1140" s="1" t="s">
        <v>44</v>
      </c>
      <c r="T1140" s="1" t="s">
        <v>45</v>
      </c>
      <c r="U1140" s="1" t="s">
        <v>1012</v>
      </c>
      <c r="V1140" s="1" t="s">
        <v>46</v>
      </c>
      <c r="W1140" s="1" t="s">
        <v>81</v>
      </c>
      <c r="X1140" s="1" t="s">
        <v>1672</v>
      </c>
      <c r="Y1140" s="1" t="s">
        <v>83</v>
      </c>
      <c r="Z1140" s="1" t="s">
        <v>84</v>
      </c>
      <c r="AA1140" s="1" t="s">
        <v>51</v>
      </c>
      <c r="AB1140" s="1" t="s">
        <v>1672</v>
      </c>
      <c r="AC1140" s="1" t="s">
        <v>37</v>
      </c>
    </row>
    <row r="1141" spans="1:29" hidden="1" x14ac:dyDescent="0.25">
      <c r="A1141" s="1" t="s">
        <v>33</v>
      </c>
      <c r="B1141" s="1" t="s">
        <v>34</v>
      </c>
      <c r="C1141" s="2">
        <v>45351</v>
      </c>
      <c r="D1141" s="1" t="s">
        <v>73</v>
      </c>
      <c r="E1141" s="1" t="s">
        <v>74</v>
      </c>
      <c r="F1141" s="1" t="s">
        <v>37</v>
      </c>
      <c r="G1141" s="1" t="s">
        <v>1012</v>
      </c>
      <c r="H1141" s="1" t="s">
        <v>34</v>
      </c>
      <c r="I1141" s="3">
        <v>216667</v>
      </c>
      <c r="J1141" s="3">
        <v>0</v>
      </c>
      <c r="K1141" s="1" t="s">
        <v>40</v>
      </c>
      <c r="L1141" s="1" t="s">
        <v>1674</v>
      </c>
      <c r="M1141" s="1" t="s">
        <v>769</v>
      </c>
      <c r="N1141" s="1" t="s">
        <v>79</v>
      </c>
      <c r="O1141" s="1" t="s">
        <v>80</v>
      </c>
      <c r="P1141" s="1" t="s">
        <v>43</v>
      </c>
      <c r="Q1141" s="1" t="s">
        <v>43</v>
      </c>
      <c r="R1141" s="3">
        <v>0</v>
      </c>
      <c r="S1141" s="1" t="s">
        <v>44</v>
      </c>
      <c r="T1141" s="1" t="s">
        <v>45</v>
      </c>
      <c r="U1141" s="1" t="s">
        <v>1012</v>
      </c>
      <c r="V1141" s="1" t="s">
        <v>46</v>
      </c>
      <c r="W1141" s="1" t="s">
        <v>81</v>
      </c>
      <c r="X1141" s="1" t="s">
        <v>1672</v>
      </c>
      <c r="Y1141" s="1" t="s">
        <v>83</v>
      </c>
      <c r="Z1141" s="1" t="s">
        <v>84</v>
      </c>
      <c r="AA1141" s="1" t="s">
        <v>51</v>
      </c>
      <c r="AB1141" s="1" t="s">
        <v>1672</v>
      </c>
      <c r="AC1141" s="1" t="s">
        <v>37</v>
      </c>
    </row>
    <row r="1142" spans="1:29" hidden="1" x14ac:dyDescent="0.25">
      <c r="A1142" s="1" t="s">
        <v>33</v>
      </c>
      <c r="B1142" s="1" t="s">
        <v>34</v>
      </c>
      <c r="C1142" s="2">
        <v>45351</v>
      </c>
      <c r="D1142" s="1" t="s">
        <v>73</v>
      </c>
      <c r="E1142" s="1" t="s">
        <v>74</v>
      </c>
      <c r="F1142" s="1" t="s">
        <v>37</v>
      </c>
      <c r="G1142" s="1" t="s">
        <v>1012</v>
      </c>
      <c r="H1142" s="1" t="s">
        <v>34</v>
      </c>
      <c r="I1142" s="3">
        <v>86667</v>
      </c>
      <c r="J1142" s="3">
        <v>0</v>
      </c>
      <c r="K1142" s="1" t="s">
        <v>40</v>
      </c>
      <c r="L1142" s="1" t="s">
        <v>464</v>
      </c>
      <c r="M1142" s="1" t="s">
        <v>465</v>
      </c>
      <c r="N1142" s="1" t="s">
        <v>79</v>
      </c>
      <c r="O1142" s="1" t="s">
        <v>80</v>
      </c>
      <c r="P1142" s="1" t="s">
        <v>43</v>
      </c>
      <c r="Q1142" s="1" t="s">
        <v>43</v>
      </c>
      <c r="R1142" s="3">
        <v>0</v>
      </c>
      <c r="S1142" s="1" t="s">
        <v>44</v>
      </c>
      <c r="T1142" s="1" t="s">
        <v>45</v>
      </c>
      <c r="U1142" s="1" t="s">
        <v>1012</v>
      </c>
      <c r="V1142" s="1" t="s">
        <v>46</v>
      </c>
      <c r="W1142" s="1" t="s">
        <v>81</v>
      </c>
      <c r="X1142" s="1" t="s">
        <v>1672</v>
      </c>
      <c r="Y1142" s="1" t="s">
        <v>83</v>
      </c>
      <c r="Z1142" s="1" t="s">
        <v>84</v>
      </c>
      <c r="AA1142" s="1" t="s">
        <v>51</v>
      </c>
      <c r="AB1142" s="1" t="s">
        <v>1672</v>
      </c>
      <c r="AC1142" s="1" t="s">
        <v>37</v>
      </c>
    </row>
    <row r="1143" spans="1:29" hidden="1" x14ac:dyDescent="0.25">
      <c r="A1143" s="1" t="s">
        <v>33</v>
      </c>
      <c r="B1143" s="1" t="s">
        <v>34</v>
      </c>
      <c r="C1143" s="2">
        <v>45351</v>
      </c>
      <c r="D1143" s="1" t="s">
        <v>73</v>
      </c>
      <c r="E1143" s="1" t="s">
        <v>74</v>
      </c>
      <c r="F1143" s="1" t="s">
        <v>37</v>
      </c>
      <c r="G1143" s="1" t="s">
        <v>1012</v>
      </c>
      <c r="H1143" s="1" t="s">
        <v>34</v>
      </c>
      <c r="I1143" s="3">
        <v>563334</v>
      </c>
      <c r="J1143" s="3">
        <v>0</v>
      </c>
      <c r="K1143" s="1" t="s">
        <v>40</v>
      </c>
      <c r="L1143" s="1" t="s">
        <v>117</v>
      </c>
      <c r="M1143" s="1" t="s">
        <v>118</v>
      </c>
      <c r="N1143" s="1" t="s">
        <v>79</v>
      </c>
      <c r="O1143" s="1" t="s">
        <v>80</v>
      </c>
      <c r="P1143" s="1" t="s">
        <v>43</v>
      </c>
      <c r="Q1143" s="1" t="s">
        <v>43</v>
      </c>
      <c r="R1143" s="3">
        <v>0</v>
      </c>
      <c r="S1143" s="1" t="s">
        <v>44</v>
      </c>
      <c r="T1143" s="1" t="s">
        <v>45</v>
      </c>
      <c r="U1143" s="1" t="s">
        <v>1012</v>
      </c>
      <c r="V1143" s="1" t="s">
        <v>46</v>
      </c>
      <c r="W1143" s="1" t="s">
        <v>81</v>
      </c>
      <c r="X1143" s="1" t="s">
        <v>1672</v>
      </c>
      <c r="Y1143" s="1" t="s">
        <v>83</v>
      </c>
      <c r="Z1143" s="1" t="s">
        <v>84</v>
      </c>
      <c r="AA1143" s="1" t="s">
        <v>51</v>
      </c>
      <c r="AB1143" s="1" t="s">
        <v>1672</v>
      </c>
      <c r="AC1143" s="1" t="s">
        <v>37</v>
      </c>
    </row>
    <row r="1144" spans="1:29" hidden="1" x14ac:dyDescent="0.25">
      <c r="A1144" s="1" t="s">
        <v>33</v>
      </c>
      <c r="B1144" s="1" t="s">
        <v>34</v>
      </c>
      <c r="C1144" s="2">
        <v>45351</v>
      </c>
      <c r="D1144" s="1" t="s">
        <v>73</v>
      </c>
      <c r="E1144" s="1" t="s">
        <v>74</v>
      </c>
      <c r="F1144" s="1" t="s">
        <v>37</v>
      </c>
      <c r="G1144" s="1" t="s">
        <v>1012</v>
      </c>
      <c r="H1144" s="1" t="s">
        <v>34</v>
      </c>
      <c r="I1144" s="3">
        <v>658878</v>
      </c>
      <c r="J1144" s="3">
        <v>0</v>
      </c>
      <c r="K1144" s="1" t="s">
        <v>40</v>
      </c>
      <c r="L1144" s="1" t="s">
        <v>160</v>
      </c>
      <c r="M1144" s="1" t="s">
        <v>161</v>
      </c>
      <c r="N1144" s="1" t="s">
        <v>79</v>
      </c>
      <c r="O1144" s="1" t="s">
        <v>80</v>
      </c>
      <c r="P1144" s="1" t="s">
        <v>43</v>
      </c>
      <c r="Q1144" s="1" t="s">
        <v>43</v>
      </c>
      <c r="R1144" s="3">
        <v>0</v>
      </c>
      <c r="S1144" s="1" t="s">
        <v>44</v>
      </c>
      <c r="T1144" s="1" t="s">
        <v>45</v>
      </c>
      <c r="U1144" s="1" t="s">
        <v>1012</v>
      </c>
      <c r="V1144" s="1" t="s">
        <v>46</v>
      </c>
      <c r="W1144" s="1" t="s">
        <v>81</v>
      </c>
      <c r="X1144" s="1" t="s">
        <v>1672</v>
      </c>
      <c r="Y1144" s="1" t="s">
        <v>83</v>
      </c>
      <c r="Z1144" s="1" t="s">
        <v>84</v>
      </c>
      <c r="AA1144" s="1" t="s">
        <v>51</v>
      </c>
      <c r="AB1144" s="1" t="s">
        <v>1672</v>
      </c>
      <c r="AC1144" s="1" t="s">
        <v>37</v>
      </c>
    </row>
    <row r="1145" spans="1:29" hidden="1" x14ac:dyDescent="0.25">
      <c r="A1145" s="1" t="s">
        <v>33</v>
      </c>
      <c r="B1145" s="1" t="s">
        <v>34</v>
      </c>
      <c r="C1145" s="2">
        <v>45351</v>
      </c>
      <c r="D1145" s="1" t="s">
        <v>73</v>
      </c>
      <c r="E1145" s="1" t="s">
        <v>74</v>
      </c>
      <c r="F1145" s="1" t="s">
        <v>37</v>
      </c>
      <c r="G1145" s="1" t="s">
        <v>1012</v>
      </c>
      <c r="H1145" s="1" t="s">
        <v>34</v>
      </c>
      <c r="I1145" s="3">
        <v>43645</v>
      </c>
      <c r="J1145" s="3">
        <v>0</v>
      </c>
      <c r="K1145" s="1" t="s">
        <v>40</v>
      </c>
      <c r="L1145" s="1" t="s">
        <v>285</v>
      </c>
      <c r="M1145" s="1" t="s">
        <v>286</v>
      </c>
      <c r="N1145" s="1" t="s">
        <v>79</v>
      </c>
      <c r="O1145" s="1" t="s">
        <v>80</v>
      </c>
      <c r="P1145" s="1" t="s">
        <v>43</v>
      </c>
      <c r="Q1145" s="1" t="s">
        <v>43</v>
      </c>
      <c r="R1145" s="3">
        <v>0</v>
      </c>
      <c r="S1145" s="1" t="s">
        <v>44</v>
      </c>
      <c r="T1145" s="1" t="s">
        <v>45</v>
      </c>
      <c r="U1145" s="1" t="s">
        <v>1012</v>
      </c>
      <c r="V1145" s="1" t="s">
        <v>46</v>
      </c>
      <c r="W1145" s="1" t="s">
        <v>81</v>
      </c>
      <c r="X1145" s="1" t="s">
        <v>1672</v>
      </c>
      <c r="Y1145" s="1" t="s">
        <v>83</v>
      </c>
      <c r="Z1145" s="1" t="s">
        <v>84</v>
      </c>
      <c r="AA1145" s="1" t="s">
        <v>51</v>
      </c>
      <c r="AB1145" s="1" t="s">
        <v>1672</v>
      </c>
      <c r="AC1145" s="1" t="s">
        <v>37</v>
      </c>
    </row>
    <row r="1146" spans="1:29" hidden="1" x14ac:dyDescent="0.25">
      <c r="A1146" s="1" t="s">
        <v>33</v>
      </c>
      <c r="B1146" s="1" t="s">
        <v>34</v>
      </c>
      <c r="C1146" s="2">
        <v>45351</v>
      </c>
      <c r="D1146" s="1" t="s">
        <v>73</v>
      </c>
      <c r="E1146" s="1" t="s">
        <v>74</v>
      </c>
      <c r="F1146" s="1" t="s">
        <v>37</v>
      </c>
      <c r="G1146" s="1" t="s">
        <v>1012</v>
      </c>
      <c r="H1146" s="1" t="s">
        <v>34</v>
      </c>
      <c r="I1146" s="3">
        <v>46384</v>
      </c>
      <c r="J1146" s="3">
        <v>0</v>
      </c>
      <c r="K1146" s="1" t="s">
        <v>40</v>
      </c>
      <c r="L1146" s="1" t="s">
        <v>537</v>
      </c>
      <c r="M1146" s="1" t="s">
        <v>538</v>
      </c>
      <c r="N1146" s="1" t="s">
        <v>79</v>
      </c>
      <c r="O1146" s="1" t="s">
        <v>80</v>
      </c>
      <c r="P1146" s="1" t="s">
        <v>43</v>
      </c>
      <c r="Q1146" s="1" t="s">
        <v>43</v>
      </c>
      <c r="R1146" s="3">
        <v>0</v>
      </c>
      <c r="S1146" s="1" t="s">
        <v>44</v>
      </c>
      <c r="T1146" s="1" t="s">
        <v>45</v>
      </c>
      <c r="U1146" s="1" t="s">
        <v>1012</v>
      </c>
      <c r="V1146" s="1" t="s">
        <v>46</v>
      </c>
      <c r="W1146" s="1" t="s">
        <v>81</v>
      </c>
      <c r="X1146" s="1" t="s">
        <v>1672</v>
      </c>
      <c r="Y1146" s="1" t="s">
        <v>83</v>
      </c>
      <c r="Z1146" s="1" t="s">
        <v>84</v>
      </c>
      <c r="AA1146" s="1" t="s">
        <v>51</v>
      </c>
      <c r="AB1146" s="1" t="s">
        <v>1672</v>
      </c>
      <c r="AC1146" s="1" t="s">
        <v>37</v>
      </c>
    </row>
    <row r="1147" spans="1:29" hidden="1" x14ac:dyDescent="0.25">
      <c r="A1147" s="1" t="s">
        <v>33</v>
      </c>
      <c r="B1147" s="1" t="s">
        <v>34</v>
      </c>
      <c r="C1147" s="2">
        <v>45351</v>
      </c>
      <c r="D1147" s="1" t="s">
        <v>73</v>
      </c>
      <c r="E1147" s="1" t="s">
        <v>74</v>
      </c>
      <c r="F1147" s="1" t="s">
        <v>37</v>
      </c>
      <c r="G1147" s="1" t="s">
        <v>1012</v>
      </c>
      <c r="H1147" s="1" t="s">
        <v>34</v>
      </c>
      <c r="I1147" s="3">
        <v>43334</v>
      </c>
      <c r="J1147" s="3">
        <v>0</v>
      </c>
      <c r="K1147" s="1" t="s">
        <v>40</v>
      </c>
      <c r="L1147" s="1" t="s">
        <v>125</v>
      </c>
      <c r="M1147" s="1" t="s">
        <v>126</v>
      </c>
      <c r="N1147" s="1" t="s">
        <v>79</v>
      </c>
      <c r="O1147" s="1" t="s">
        <v>80</v>
      </c>
      <c r="P1147" s="1" t="s">
        <v>43</v>
      </c>
      <c r="Q1147" s="1" t="s">
        <v>43</v>
      </c>
      <c r="R1147" s="3">
        <v>0</v>
      </c>
      <c r="S1147" s="1" t="s">
        <v>44</v>
      </c>
      <c r="T1147" s="1" t="s">
        <v>45</v>
      </c>
      <c r="U1147" s="1" t="s">
        <v>1012</v>
      </c>
      <c r="V1147" s="1" t="s">
        <v>46</v>
      </c>
      <c r="W1147" s="1" t="s">
        <v>81</v>
      </c>
      <c r="X1147" s="1" t="s">
        <v>1672</v>
      </c>
      <c r="Y1147" s="1" t="s">
        <v>83</v>
      </c>
      <c r="Z1147" s="1" t="s">
        <v>84</v>
      </c>
      <c r="AA1147" s="1" t="s">
        <v>51</v>
      </c>
      <c r="AB1147" s="1" t="s">
        <v>1672</v>
      </c>
      <c r="AC1147" s="1" t="s">
        <v>37</v>
      </c>
    </row>
    <row r="1148" spans="1:29" hidden="1" x14ac:dyDescent="0.25">
      <c r="A1148" s="1" t="s">
        <v>33</v>
      </c>
      <c r="B1148" s="1" t="s">
        <v>34</v>
      </c>
      <c r="C1148" s="2">
        <v>45351</v>
      </c>
      <c r="D1148" s="1" t="s">
        <v>73</v>
      </c>
      <c r="E1148" s="1" t="s">
        <v>74</v>
      </c>
      <c r="F1148" s="1" t="s">
        <v>37</v>
      </c>
      <c r="G1148" s="1" t="s">
        <v>1012</v>
      </c>
      <c r="H1148" s="1" t="s">
        <v>34</v>
      </c>
      <c r="I1148" s="3">
        <v>130000</v>
      </c>
      <c r="J1148" s="3">
        <v>0</v>
      </c>
      <c r="K1148" s="1" t="s">
        <v>40</v>
      </c>
      <c r="L1148" s="1" t="s">
        <v>673</v>
      </c>
      <c r="M1148" s="1" t="s">
        <v>674</v>
      </c>
      <c r="N1148" s="1" t="s">
        <v>79</v>
      </c>
      <c r="O1148" s="1" t="s">
        <v>80</v>
      </c>
      <c r="P1148" s="1" t="s">
        <v>43</v>
      </c>
      <c r="Q1148" s="1" t="s">
        <v>43</v>
      </c>
      <c r="R1148" s="3">
        <v>0</v>
      </c>
      <c r="S1148" s="1" t="s">
        <v>44</v>
      </c>
      <c r="T1148" s="1" t="s">
        <v>45</v>
      </c>
      <c r="U1148" s="1" t="s">
        <v>1012</v>
      </c>
      <c r="V1148" s="1" t="s">
        <v>46</v>
      </c>
      <c r="W1148" s="1" t="s">
        <v>81</v>
      </c>
      <c r="X1148" s="1" t="s">
        <v>1672</v>
      </c>
      <c r="Y1148" s="1" t="s">
        <v>83</v>
      </c>
      <c r="Z1148" s="1" t="s">
        <v>84</v>
      </c>
      <c r="AA1148" s="1" t="s">
        <v>51</v>
      </c>
      <c r="AB1148" s="1" t="s">
        <v>1672</v>
      </c>
      <c r="AC1148" s="1" t="s">
        <v>37</v>
      </c>
    </row>
    <row r="1149" spans="1:29" hidden="1" x14ac:dyDescent="0.25">
      <c r="A1149" s="1" t="s">
        <v>33</v>
      </c>
      <c r="B1149" s="1" t="s">
        <v>34</v>
      </c>
      <c r="C1149" s="2">
        <v>45351</v>
      </c>
      <c r="D1149" s="1" t="s">
        <v>73</v>
      </c>
      <c r="E1149" s="1" t="s">
        <v>74</v>
      </c>
      <c r="F1149" s="1" t="s">
        <v>37</v>
      </c>
      <c r="G1149" s="1" t="s">
        <v>1012</v>
      </c>
      <c r="H1149" s="1" t="s">
        <v>34</v>
      </c>
      <c r="I1149" s="3">
        <v>328734</v>
      </c>
      <c r="J1149" s="3">
        <v>0</v>
      </c>
      <c r="K1149" s="1" t="s">
        <v>40</v>
      </c>
      <c r="L1149" s="1" t="s">
        <v>1625</v>
      </c>
      <c r="M1149" s="1" t="s">
        <v>749</v>
      </c>
      <c r="N1149" s="1" t="s">
        <v>79</v>
      </c>
      <c r="O1149" s="1" t="s">
        <v>80</v>
      </c>
      <c r="P1149" s="1" t="s">
        <v>43</v>
      </c>
      <c r="Q1149" s="1" t="s">
        <v>43</v>
      </c>
      <c r="R1149" s="3">
        <v>0</v>
      </c>
      <c r="S1149" s="1" t="s">
        <v>44</v>
      </c>
      <c r="T1149" s="1" t="s">
        <v>45</v>
      </c>
      <c r="U1149" s="1" t="s">
        <v>1012</v>
      </c>
      <c r="V1149" s="1" t="s">
        <v>46</v>
      </c>
      <c r="W1149" s="1" t="s">
        <v>81</v>
      </c>
      <c r="X1149" s="1" t="s">
        <v>1672</v>
      </c>
      <c r="Y1149" s="1" t="s">
        <v>83</v>
      </c>
      <c r="Z1149" s="1" t="s">
        <v>84</v>
      </c>
      <c r="AA1149" s="1" t="s">
        <v>51</v>
      </c>
      <c r="AB1149" s="1" t="s">
        <v>1672</v>
      </c>
      <c r="AC1149" s="1" t="s">
        <v>37</v>
      </c>
    </row>
    <row r="1150" spans="1:29" hidden="1" x14ac:dyDescent="0.25">
      <c r="A1150" s="1" t="s">
        <v>33</v>
      </c>
      <c r="B1150" s="1" t="s">
        <v>34</v>
      </c>
      <c r="C1150" s="2">
        <v>45351</v>
      </c>
      <c r="D1150" s="1" t="s">
        <v>73</v>
      </c>
      <c r="E1150" s="1" t="s">
        <v>74</v>
      </c>
      <c r="F1150" s="1" t="s">
        <v>37</v>
      </c>
      <c r="G1150" s="1" t="s">
        <v>1012</v>
      </c>
      <c r="H1150" s="1" t="s">
        <v>34</v>
      </c>
      <c r="I1150" s="3">
        <v>1039733</v>
      </c>
      <c r="J1150" s="3">
        <v>0</v>
      </c>
      <c r="K1150" s="1" t="s">
        <v>40</v>
      </c>
      <c r="L1150" s="1" t="s">
        <v>1610</v>
      </c>
      <c r="M1150" s="1" t="s">
        <v>1611</v>
      </c>
      <c r="N1150" s="1" t="s">
        <v>1075</v>
      </c>
      <c r="O1150" s="1" t="s">
        <v>1076</v>
      </c>
      <c r="P1150" s="1" t="s">
        <v>43</v>
      </c>
      <c r="Q1150" s="1" t="s">
        <v>43</v>
      </c>
      <c r="R1150" s="3">
        <v>0</v>
      </c>
      <c r="S1150" s="1" t="s">
        <v>44</v>
      </c>
      <c r="T1150" s="1" t="s">
        <v>45</v>
      </c>
      <c r="U1150" s="1" t="s">
        <v>1012</v>
      </c>
      <c r="V1150" s="1" t="s">
        <v>46</v>
      </c>
      <c r="W1150" s="1" t="s">
        <v>81</v>
      </c>
      <c r="X1150" s="1" t="s">
        <v>1672</v>
      </c>
      <c r="Y1150" s="1" t="s">
        <v>83</v>
      </c>
      <c r="Z1150" s="1" t="s">
        <v>84</v>
      </c>
      <c r="AA1150" s="1" t="s">
        <v>51</v>
      </c>
      <c r="AB1150" s="1" t="s">
        <v>1672</v>
      </c>
      <c r="AC1150" s="1" t="s">
        <v>37</v>
      </c>
    </row>
    <row r="1151" spans="1:29" hidden="1" x14ac:dyDescent="0.25">
      <c r="A1151" s="1" t="s">
        <v>33</v>
      </c>
      <c r="B1151" s="1" t="s">
        <v>34</v>
      </c>
      <c r="C1151" s="2">
        <v>45351</v>
      </c>
      <c r="D1151" s="1" t="s">
        <v>73</v>
      </c>
      <c r="E1151" s="1" t="s">
        <v>74</v>
      </c>
      <c r="F1151" s="1" t="s">
        <v>37</v>
      </c>
      <c r="G1151" s="1" t="s">
        <v>1012</v>
      </c>
      <c r="H1151" s="1" t="s">
        <v>34</v>
      </c>
      <c r="I1151" s="3">
        <v>606667</v>
      </c>
      <c r="J1151" s="3">
        <v>0</v>
      </c>
      <c r="K1151" s="1" t="s">
        <v>40</v>
      </c>
      <c r="L1151" s="1" t="s">
        <v>77</v>
      </c>
      <c r="M1151" s="1" t="s">
        <v>78</v>
      </c>
      <c r="N1151" s="1" t="s">
        <v>79</v>
      </c>
      <c r="O1151" s="1" t="s">
        <v>80</v>
      </c>
      <c r="P1151" s="1" t="s">
        <v>43</v>
      </c>
      <c r="Q1151" s="1" t="s">
        <v>43</v>
      </c>
      <c r="R1151" s="3">
        <v>0</v>
      </c>
      <c r="S1151" s="1" t="s">
        <v>44</v>
      </c>
      <c r="T1151" s="1" t="s">
        <v>45</v>
      </c>
      <c r="U1151" s="1" t="s">
        <v>1012</v>
      </c>
      <c r="V1151" s="1" t="s">
        <v>46</v>
      </c>
      <c r="W1151" s="1" t="s">
        <v>81</v>
      </c>
      <c r="X1151" s="1" t="s">
        <v>1672</v>
      </c>
      <c r="Y1151" s="1" t="s">
        <v>83</v>
      </c>
      <c r="Z1151" s="1" t="s">
        <v>84</v>
      </c>
      <c r="AA1151" s="1" t="s">
        <v>51</v>
      </c>
      <c r="AB1151" s="1" t="s">
        <v>1672</v>
      </c>
      <c r="AC1151" s="1" t="s">
        <v>37</v>
      </c>
    </row>
    <row r="1152" spans="1:29" hidden="1" x14ac:dyDescent="0.25">
      <c r="A1152" s="1" t="s">
        <v>33</v>
      </c>
      <c r="B1152" s="1" t="s">
        <v>34</v>
      </c>
      <c r="C1152" s="2">
        <v>45351</v>
      </c>
      <c r="D1152" s="1" t="s">
        <v>73</v>
      </c>
      <c r="E1152" s="1" t="s">
        <v>74</v>
      </c>
      <c r="F1152" s="1" t="s">
        <v>37</v>
      </c>
      <c r="G1152" s="1" t="s">
        <v>1012</v>
      </c>
      <c r="H1152" s="1" t="s">
        <v>34</v>
      </c>
      <c r="I1152" s="3">
        <v>520000</v>
      </c>
      <c r="J1152" s="3">
        <v>0</v>
      </c>
      <c r="K1152" s="1" t="s">
        <v>40</v>
      </c>
      <c r="L1152" s="1" t="s">
        <v>470</v>
      </c>
      <c r="M1152" s="1" t="s">
        <v>471</v>
      </c>
      <c r="N1152" s="1" t="s">
        <v>79</v>
      </c>
      <c r="O1152" s="1" t="s">
        <v>80</v>
      </c>
      <c r="P1152" s="1" t="s">
        <v>43</v>
      </c>
      <c r="Q1152" s="1" t="s">
        <v>43</v>
      </c>
      <c r="R1152" s="3">
        <v>0</v>
      </c>
      <c r="S1152" s="1" t="s">
        <v>44</v>
      </c>
      <c r="T1152" s="1" t="s">
        <v>45</v>
      </c>
      <c r="U1152" s="1" t="s">
        <v>1012</v>
      </c>
      <c r="V1152" s="1" t="s">
        <v>46</v>
      </c>
      <c r="W1152" s="1" t="s">
        <v>81</v>
      </c>
      <c r="X1152" s="1" t="s">
        <v>1672</v>
      </c>
      <c r="Y1152" s="1" t="s">
        <v>83</v>
      </c>
      <c r="Z1152" s="1" t="s">
        <v>84</v>
      </c>
      <c r="AA1152" s="1" t="s">
        <v>51</v>
      </c>
      <c r="AB1152" s="1" t="s">
        <v>1672</v>
      </c>
      <c r="AC1152" s="1" t="s">
        <v>37</v>
      </c>
    </row>
    <row r="1153" spans="1:29" hidden="1" x14ac:dyDescent="0.25">
      <c r="A1153" s="1" t="s">
        <v>33</v>
      </c>
      <c r="B1153" s="1" t="s">
        <v>34</v>
      </c>
      <c r="C1153" s="2">
        <v>45351</v>
      </c>
      <c r="D1153" s="1" t="s">
        <v>73</v>
      </c>
      <c r="E1153" s="1" t="s">
        <v>74</v>
      </c>
      <c r="F1153" s="1" t="s">
        <v>37</v>
      </c>
      <c r="G1153" s="1" t="s">
        <v>1012</v>
      </c>
      <c r="H1153" s="1" t="s">
        <v>34</v>
      </c>
      <c r="I1153" s="3">
        <v>346667</v>
      </c>
      <c r="J1153" s="3">
        <v>0</v>
      </c>
      <c r="K1153" s="1" t="s">
        <v>40</v>
      </c>
      <c r="L1153" s="1" t="s">
        <v>844</v>
      </c>
      <c r="M1153" s="1" t="s">
        <v>845</v>
      </c>
      <c r="N1153" s="1" t="s">
        <v>79</v>
      </c>
      <c r="O1153" s="1" t="s">
        <v>80</v>
      </c>
      <c r="P1153" s="1" t="s">
        <v>43</v>
      </c>
      <c r="Q1153" s="1" t="s">
        <v>43</v>
      </c>
      <c r="R1153" s="3">
        <v>0</v>
      </c>
      <c r="S1153" s="1" t="s">
        <v>44</v>
      </c>
      <c r="T1153" s="1" t="s">
        <v>45</v>
      </c>
      <c r="U1153" s="1" t="s">
        <v>1012</v>
      </c>
      <c r="V1153" s="1" t="s">
        <v>46</v>
      </c>
      <c r="W1153" s="1" t="s">
        <v>81</v>
      </c>
      <c r="X1153" s="1" t="s">
        <v>1672</v>
      </c>
      <c r="Y1153" s="1" t="s">
        <v>83</v>
      </c>
      <c r="Z1153" s="1" t="s">
        <v>84</v>
      </c>
      <c r="AA1153" s="1" t="s">
        <v>51</v>
      </c>
      <c r="AB1153" s="1" t="s">
        <v>1672</v>
      </c>
      <c r="AC1153" s="1" t="s">
        <v>37</v>
      </c>
    </row>
    <row r="1154" spans="1:29" hidden="1" x14ac:dyDescent="0.25">
      <c r="A1154" s="1" t="s">
        <v>33</v>
      </c>
      <c r="B1154" s="1" t="s">
        <v>34</v>
      </c>
      <c r="C1154" s="2">
        <v>45351</v>
      </c>
      <c r="D1154" s="1" t="s">
        <v>73</v>
      </c>
      <c r="E1154" s="1" t="s">
        <v>74</v>
      </c>
      <c r="F1154" s="1" t="s">
        <v>37</v>
      </c>
      <c r="G1154" s="1" t="s">
        <v>1012</v>
      </c>
      <c r="H1154" s="1" t="s">
        <v>34</v>
      </c>
      <c r="I1154" s="3">
        <v>520000</v>
      </c>
      <c r="J1154" s="3">
        <v>0</v>
      </c>
      <c r="K1154" s="1" t="s">
        <v>40</v>
      </c>
      <c r="L1154" s="1" t="s">
        <v>1522</v>
      </c>
      <c r="M1154" s="1" t="s">
        <v>658</v>
      </c>
      <c r="N1154" s="1" t="s">
        <v>79</v>
      </c>
      <c r="O1154" s="1" t="s">
        <v>80</v>
      </c>
      <c r="P1154" s="1" t="s">
        <v>43</v>
      </c>
      <c r="Q1154" s="1" t="s">
        <v>43</v>
      </c>
      <c r="R1154" s="3">
        <v>0</v>
      </c>
      <c r="S1154" s="1" t="s">
        <v>44</v>
      </c>
      <c r="T1154" s="1" t="s">
        <v>45</v>
      </c>
      <c r="U1154" s="1" t="s">
        <v>1012</v>
      </c>
      <c r="V1154" s="1" t="s">
        <v>46</v>
      </c>
      <c r="W1154" s="1" t="s">
        <v>81</v>
      </c>
      <c r="X1154" s="1" t="s">
        <v>1672</v>
      </c>
      <c r="Y1154" s="1" t="s">
        <v>83</v>
      </c>
      <c r="Z1154" s="1" t="s">
        <v>84</v>
      </c>
      <c r="AA1154" s="1" t="s">
        <v>51</v>
      </c>
      <c r="AB1154" s="1" t="s">
        <v>1672</v>
      </c>
      <c r="AC1154" s="1" t="s">
        <v>37</v>
      </c>
    </row>
    <row r="1155" spans="1:29" hidden="1" x14ac:dyDescent="0.25">
      <c r="A1155" s="1" t="s">
        <v>33</v>
      </c>
      <c r="B1155" s="1" t="s">
        <v>34</v>
      </c>
      <c r="C1155" s="2">
        <v>45351</v>
      </c>
      <c r="D1155" s="1" t="s">
        <v>73</v>
      </c>
      <c r="E1155" s="1" t="s">
        <v>74</v>
      </c>
      <c r="F1155" s="1" t="s">
        <v>37</v>
      </c>
      <c r="G1155" s="1" t="s">
        <v>1012</v>
      </c>
      <c r="H1155" s="1" t="s">
        <v>34</v>
      </c>
      <c r="I1155" s="3">
        <v>43334</v>
      </c>
      <c r="J1155" s="3">
        <v>0</v>
      </c>
      <c r="K1155" s="1" t="s">
        <v>40</v>
      </c>
      <c r="L1155" s="1" t="s">
        <v>1673</v>
      </c>
      <c r="M1155" s="1" t="s">
        <v>663</v>
      </c>
      <c r="N1155" s="1" t="s">
        <v>79</v>
      </c>
      <c r="O1155" s="1" t="s">
        <v>80</v>
      </c>
      <c r="P1155" s="1" t="s">
        <v>43</v>
      </c>
      <c r="Q1155" s="1" t="s">
        <v>43</v>
      </c>
      <c r="R1155" s="3">
        <v>0</v>
      </c>
      <c r="S1155" s="1" t="s">
        <v>44</v>
      </c>
      <c r="T1155" s="1" t="s">
        <v>45</v>
      </c>
      <c r="U1155" s="1" t="s">
        <v>1012</v>
      </c>
      <c r="V1155" s="1" t="s">
        <v>46</v>
      </c>
      <c r="W1155" s="1" t="s">
        <v>81</v>
      </c>
      <c r="X1155" s="1" t="s">
        <v>1672</v>
      </c>
      <c r="Y1155" s="1" t="s">
        <v>83</v>
      </c>
      <c r="Z1155" s="1" t="s">
        <v>84</v>
      </c>
      <c r="AA1155" s="1" t="s">
        <v>51</v>
      </c>
      <c r="AB1155" s="1" t="s">
        <v>1672</v>
      </c>
      <c r="AC1155" s="1" t="s">
        <v>37</v>
      </c>
    </row>
    <row r="1156" spans="1:29" hidden="1" x14ac:dyDescent="0.25">
      <c r="A1156" s="1" t="s">
        <v>33</v>
      </c>
      <c r="B1156" s="1" t="s">
        <v>34</v>
      </c>
      <c r="C1156" s="2">
        <v>45351</v>
      </c>
      <c r="D1156" s="1" t="s">
        <v>73</v>
      </c>
      <c r="E1156" s="1" t="s">
        <v>74</v>
      </c>
      <c r="F1156" s="1" t="s">
        <v>37</v>
      </c>
      <c r="G1156" s="1" t="s">
        <v>1012</v>
      </c>
      <c r="H1156" s="1" t="s">
        <v>34</v>
      </c>
      <c r="I1156" s="3">
        <v>606667</v>
      </c>
      <c r="J1156" s="3">
        <v>0</v>
      </c>
      <c r="K1156" s="1" t="s">
        <v>40</v>
      </c>
      <c r="L1156" s="1" t="s">
        <v>113</v>
      </c>
      <c r="M1156" s="1" t="s">
        <v>114</v>
      </c>
      <c r="N1156" s="1" t="s">
        <v>79</v>
      </c>
      <c r="O1156" s="1" t="s">
        <v>80</v>
      </c>
      <c r="P1156" s="1" t="s">
        <v>43</v>
      </c>
      <c r="Q1156" s="1" t="s">
        <v>43</v>
      </c>
      <c r="R1156" s="3">
        <v>0</v>
      </c>
      <c r="S1156" s="1" t="s">
        <v>44</v>
      </c>
      <c r="T1156" s="1" t="s">
        <v>45</v>
      </c>
      <c r="U1156" s="1" t="s">
        <v>1012</v>
      </c>
      <c r="V1156" s="1" t="s">
        <v>46</v>
      </c>
      <c r="W1156" s="1" t="s">
        <v>81</v>
      </c>
      <c r="X1156" s="1" t="s">
        <v>1672</v>
      </c>
      <c r="Y1156" s="1" t="s">
        <v>83</v>
      </c>
      <c r="Z1156" s="1" t="s">
        <v>84</v>
      </c>
      <c r="AA1156" s="1" t="s">
        <v>51</v>
      </c>
      <c r="AB1156" s="1" t="s">
        <v>1672</v>
      </c>
      <c r="AC1156" s="1" t="s">
        <v>37</v>
      </c>
    </row>
    <row r="1157" spans="1:29" hidden="1" x14ac:dyDescent="0.25">
      <c r="A1157" s="1" t="s">
        <v>33</v>
      </c>
      <c r="B1157" s="1" t="s">
        <v>34</v>
      </c>
      <c r="C1157" s="2">
        <v>45351</v>
      </c>
      <c r="D1157" s="1" t="s">
        <v>73</v>
      </c>
      <c r="E1157" s="1" t="s">
        <v>74</v>
      </c>
      <c r="F1157" s="1" t="s">
        <v>37</v>
      </c>
      <c r="G1157" s="1" t="s">
        <v>1012</v>
      </c>
      <c r="H1157" s="1" t="s">
        <v>34</v>
      </c>
      <c r="I1157" s="3">
        <v>43334</v>
      </c>
      <c r="J1157" s="3">
        <v>0</v>
      </c>
      <c r="K1157" s="1" t="s">
        <v>40</v>
      </c>
      <c r="L1157" s="1" t="s">
        <v>1674</v>
      </c>
      <c r="M1157" s="1" t="s">
        <v>769</v>
      </c>
      <c r="N1157" s="1" t="s">
        <v>79</v>
      </c>
      <c r="O1157" s="1" t="s">
        <v>80</v>
      </c>
      <c r="P1157" s="1" t="s">
        <v>43</v>
      </c>
      <c r="Q1157" s="1" t="s">
        <v>43</v>
      </c>
      <c r="R1157" s="3">
        <v>0</v>
      </c>
      <c r="S1157" s="1" t="s">
        <v>44</v>
      </c>
      <c r="T1157" s="1" t="s">
        <v>45</v>
      </c>
      <c r="U1157" s="1" t="s">
        <v>1012</v>
      </c>
      <c r="V1157" s="1" t="s">
        <v>46</v>
      </c>
      <c r="W1157" s="1" t="s">
        <v>81</v>
      </c>
      <c r="X1157" s="1" t="s">
        <v>1672</v>
      </c>
      <c r="Y1157" s="1" t="s">
        <v>83</v>
      </c>
      <c r="Z1157" s="1" t="s">
        <v>84</v>
      </c>
      <c r="AA1157" s="1" t="s">
        <v>51</v>
      </c>
      <c r="AB1157" s="1" t="s">
        <v>1672</v>
      </c>
      <c r="AC1157" s="1" t="s">
        <v>37</v>
      </c>
    </row>
    <row r="1158" spans="1:29" hidden="1" x14ac:dyDescent="0.25">
      <c r="A1158" s="1" t="s">
        <v>33</v>
      </c>
      <c r="B1158" s="1" t="s">
        <v>34</v>
      </c>
      <c r="C1158" s="2">
        <v>45351</v>
      </c>
      <c r="D1158" s="1" t="s">
        <v>73</v>
      </c>
      <c r="E1158" s="1" t="s">
        <v>74</v>
      </c>
      <c r="F1158" s="1" t="s">
        <v>37</v>
      </c>
      <c r="G1158" s="1" t="s">
        <v>1012</v>
      </c>
      <c r="H1158" s="1" t="s">
        <v>34</v>
      </c>
      <c r="I1158" s="3">
        <v>43334</v>
      </c>
      <c r="J1158" s="3">
        <v>0</v>
      </c>
      <c r="K1158" s="1" t="s">
        <v>40</v>
      </c>
      <c r="L1158" s="1" t="s">
        <v>152</v>
      </c>
      <c r="M1158" s="1" t="s">
        <v>153</v>
      </c>
      <c r="N1158" s="1" t="s">
        <v>79</v>
      </c>
      <c r="O1158" s="1" t="s">
        <v>80</v>
      </c>
      <c r="P1158" s="1" t="s">
        <v>43</v>
      </c>
      <c r="Q1158" s="1" t="s">
        <v>43</v>
      </c>
      <c r="R1158" s="3">
        <v>0</v>
      </c>
      <c r="S1158" s="1" t="s">
        <v>44</v>
      </c>
      <c r="T1158" s="1" t="s">
        <v>45</v>
      </c>
      <c r="U1158" s="1" t="s">
        <v>1012</v>
      </c>
      <c r="V1158" s="1" t="s">
        <v>46</v>
      </c>
      <c r="W1158" s="1" t="s">
        <v>81</v>
      </c>
      <c r="X1158" s="1" t="s">
        <v>1672</v>
      </c>
      <c r="Y1158" s="1" t="s">
        <v>83</v>
      </c>
      <c r="Z1158" s="1" t="s">
        <v>84</v>
      </c>
      <c r="AA1158" s="1" t="s">
        <v>51</v>
      </c>
      <c r="AB1158" s="1" t="s">
        <v>1672</v>
      </c>
      <c r="AC1158" s="1" t="s">
        <v>37</v>
      </c>
    </row>
    <row r="1159" spans="1:29" hidden="1" x14ac:dyDescent="0.25">
      <c r="A1159" s="1" t="s">
        <v>33</v>
      </c>
      <c r="B1159" s="1" t="s">
        <v>34</v>
      </c>
      <c r="C1159" s="2">
        <v>45351</v>
      </c>
      <c r="D1159" s="1" t="s">
        <v>73</v>
      </c>
      <c r="E1159" s="1" t="s">
        <v>74</v>
      </c>
      <c r="F1159" s="1" t="s">
        <v>37</v>
      </c>
      <c r="G1159" s="1" t="s">
        <v>1012</v>
      </c>
      <c r="H1159" s="1" t="s">
        <v>34</v>
      </c>
      <c r="I1159" s="3">
        <v>43334</v>
      </c>
      <c r="J1159" s="3">
        <v>0</v>
      </c>
      <c r="K1159" s="1" t="s">
        <v>40</v>
      </c>
      <c r="L1159" s="1" t="s">
        <v>440</v>
      </c>
      <c r="M1159" s="1" t="s">
        <v>441</v>
      </c>
      <c r="N1159" s="1" t="s">
        <v>79</v>
      </c>
      <c r="O1159" s="1" t="s">
        <v>80</v>
      </c>
      <c r="P1159" s="1" t="s">
        <v>43</v>
      </c>
      <c r="Q1159" s="1" t="s">
        <v>43</v>
      </c>
      <c r="R1159" s="3">
        <v>0</v>
      </c>
      <c r="S1159" s="1" t="s">
        <v>44</v>
      </c>
      <c r="T1159" s="1" t="s">
        <v>45</v>
      </c>
      <c r="U1159" s="1" t="s">
        <v>1012</v>
      </c>
      <c r="V1159" s="1" t="s">
        <v>46</v>
      </c>
      <c r="W1159" s="1" t="s">
        <v>81</v>
      </c>
      <c r="X1159" s="1" t="s">
        <v>1672</v>
      </c>
      <c r="Y1159" s="1" t="s">
        <v>83</v>
      </c>
      <c r="Z1159" s="1" t="s">
        <v>84</v>
      </c>
      <c r="AA1159" s="1" t="s">
        <v>51</v>
      </c>
      <c r="AB1159" s="1" t="s">
        <v>1672</v>
      </c>
      <c r="AC1159" s="1" t="s">
        <v>37</v>
      </c>
    </row>
    <row r="1160" spans="1:29" hidden="1" x14ac:dyDescent="0.25">
      <c r="A1160" s="1" t="s">
        <v>33</v>
      </c>
      <c r="B1160" s="1" t="s">
        <v>34</v>
      </c>
      <c r="C1160" s="2">
        <v>45351</v>
      </c>
      <c r="D1160" s="1" t="s">
        <v>73</v>
      </c>
      <c r="E1160" s="1" t="s">
        <v>74</v>
      </c>
      <c r="F1160" s="1" t="s">
        <v>37</v>
      </c>
      <c r="G1160" s="1" t="s">
        <v>1012</v>
      </c>
      <c r="H1160" s="1" t="s">
        <v>34</v>
      </c>
      <c r="I1160" s="3">
        <v>520001</v>
      </c>
      <c r="J1160" s="3">
        <v>0</v>
      </c>
      <c r="K1160" s="1" t="s">
        <v>40</v>
      </c>
      <c r="L1160" s="1" t="s">
        <v>117</v>
      </c>
      <c r="M1160" s="1" t="s">
        <v>118</v>
      </c>
      <c r="N1160" s="1" t="s">
        <v>79</v>
      </c>
      <c r="O1160" s="1" t="s">
        <v>80</v>
      </c>
      <c r="P1160" s="1" t="s">
        <v>43</v>
      </c>
      <c r="Q1160" s="1" t="s">
        <v>43</v>
      </c>
      <c r="R1160" s="3">
        <v>0</v>
      </c>
      <c r="S1160" s="1" t="s">
        <v>44</v>
      </c>
      <c r="T1160" s="1" t="s">
        <v>45</v>
      </c>
      <c r="U1160" s="1" t="s">
        <v>1012</v>
      </c>
      <c r="V1160" s="1" t="s">
        <v>46</v>
      </c>
      <c r="W1160" s="1" t="s">
        <v>81</v>
      </c>
      <c r="X1160" s="1" t="s">
        <v>1672</v>
      </c>
      <c r="Y1160" s="1" t="s">
        <v>83</v>
      </c>
      <c r="Z1160" s="1" t="s">
        <v>84</v>
      </c>
      <c r="AA1160" s="1" t="s">
        <v>51</v>
      </c>
      <c r="AB1160" s="1" t="s">
        <v>1672</v>
      </c>
      <c r="AC1160" s="1" t="s">
        <v>37</v>
      </c>
    </row>
    <row r="1161" spans="1:29" hidden="1" x14ac:dyDescent="0.25">
      <c r="A1161" s="1" t="s">
        <v>33</v>
      </c>
      <c r="B1161" s="1" t="s">
        <v>34</v>
      </c>
      <c r="C1161" s="2">
        <v>45351</v>
      </c>
      <c r="D1161" s="1" t="s">
        <v>73</v>
      </c>
      <c r="E1161" s="1" t="s">
        <v>74</v>
      </c>
      <c r="F1161" s="1" t="s">
        <v>37</v>
      </c>
      <c r="G1161" s="1" t="s">
        <v>1012</v>
      </c>
      <c r="H1161" s="1" t="s">
        <v>34</v>
      </c>
      <c r="I1161" s="3">
        <v>86667</v>
      </c>
      <c r="J1161" s="3">
        <v>0</v>
      </c>
      <c r="K1161" s="1" t="s">
        <v>40</v>
      </c>
      <c r="L1161" s="1" t="s">
        <v>133</v>
      </c>
      <c r="M1161" s="1" t="s">
        <v>134</v>
      </c>
      <c r="N1161" s="1" t="s">
        <v>79</v>
      </c>
      <c r="O1161" s="1" t="s">
        <v>80</v>
      </c>
      <c r="P1161" s="1" t="s">
        <v>43</v>
      </c>
      <c r="Q1161" s="1" t="s">
        <v>43</v>
      </c>
      <c r="R1161" s="3">
        <v>0</v>
      </c>
      <c r="S1161" s="1" t="s">
        <v>44</v>
      </c>
      <c r="T1161" s="1" t="s">
        <v>45</v>
      </c>
      <c r="U1161" s="1" t="s">
        <v>1012</v>
      </c>
      <c r="V1161" s="1" t="s">
        <v>46</v>
      </c>
      <c r="W1161" s="1" t="s">
        <v>81</v>
      </c>
      <c r="X1161" s="1" t="s">
        <v>1672</v>
      </c>
      <c r="Y1161" s="1" t="s">
        <v>83</v>
      </c>
      <c r="Z1161" s="1" t="s">
        <v>84</v>
      </c>
      <c r="AA1161" s="1" t="s">
        <v>51</v>
      </c>
      <c r="AB1161" s="1" t="s">
        <v>1672</v>
      </c>
      <c r="AC1161" s="1" t="s">
        <v>37</v>
      </c>
    </row>
    <row r="1162" spans="1:29" hidden="1" x14ac:dyDescent="0.25">
      <c r="A1162" s="1" t="s">
        <v>33</v>
      </c>
      <c r="B1162" s="1" t="s">
        <v>34</v>
      </c>
      <c r="C1162" s="2">
        <v>45351</v>
      </c>
      <c r="D1162" s="1" t="s">
        <v>73</v>
      </c>
      <c r="E1162" s="1" t="s">
        <v>74</v>
      </c>
      <c r="F1162" s="1" t="s">
        <v>37</v>
      </c>
      <c r="G1162" s="1" t="s">
        <v>1012</v>
      </c>
      <c r="H1162" s="1" t="s">
        <v>34</v>
      </c>
      <c r="I1162" s="3">
        <v>43334</v>
      </c>
      <c r="J1162" s="3">
        <v>0</v>
      </c>
      <c r="K1162" s="1" t="s">
        <v>40</v>
      </c>
      <c r="L1162" s="1" t="s">
        <v>669</v>
      </c>
      <c r="M1162" s="1" t="s">
        <v>670</v>
      </c>
      <c r="N1162" s="1" t="s">
        <v>79</v>
      </c>
      <c r="O1162" s="1" t="s">
        <v>80</v>
      </c>
      <c r="P1162" s="1" t="s">
        <v>43</v>
      </c>
      <c r="Q1162" s="1" t="s">
        <v>43</v>
      </c>
      <c r="R1162" s="3">
        <v>0</v>
      </c>
      <c r="S1162" s="1" t="s">
        <v>44</v>
      </c>
      <c r="T1162" s="1" t="s">
        <v>45</v>
      </c>
      <c r="U1162" s="1" t="s">
        <v>1012</v>
      </c>
      <c r="V1162" s="1" t="s">
        <v>46</v>
      </c>
      <c r="W1162" s="1" t="s">
        <v>81</v>
      </c>
      <c r="X1162" s="1" t="s">
        <v>1672</v>
      </c>
      <c r="Y1162" s="1" t="s">
        <v>83</v>
      </c>
      <c r="Z1162" s="1" t="s">
        <v>84</v>
      </c>
      <c r="AA1162" s="1" t="s">
        <v>51</v>
      </c>
      <c r="AB1162" s="1" t="s">
        <v>1672</v>
      </c>
      <c r="AC1162" s="1" t="s">
        <v>37</v>
      </c>
    </row>
    <row r="1163" spans="1:29" hidden="1" x14ac:dyDescent="0.25">
      <c r="A1163" s="1" t="s">
        <v>33</v>
      </c>
      <c r="B1163" s="1" t="s">
        <v>34</v>
      </c>
      <c r="C1163" s="2">
        <v>45351</v>
      </c>
      <c r="D1163" s="1" t="s">
        <v>73</v>
      </c>
      <c r="E1163" s="1" t="s">
        <v>74</v>
      </c>
      <c r="F1163" s="1" t="s">
        <v>37</v>
      </c>
      <c r="G1163" s="1" t="s">
        <v>1012</v>
      </c>
      <c r="H1163" s="1" t="s">
        <v>34</v>
      </c>
      <c r="I1163" s="3">
        <v>130000</v>
      </c>
      <c r="J1163" s="3">
        <v>0</v>
      </c>
      <c r="K1163" s="1" t="s">
        <v>40</v>
      </c>
      <c r="L1163" s="1" t="s">
        <v>838</v>
      </c>
      <c r="M1163" s="1" t="s">
        <v>839</v>
      </c>
      <c r="N1163" s="1" t="s">
        <v>79</v>
      </c>
      <c r="O1163" s="1" t="s">
        <v>80</v>
      </c>
      <c r="P1163" s="1" t="s">
        <v>43</v>
      </c>
      <c r="Q1163" s="1" t="s">
        <v>43</v>
      </c>
      <c r="R1163" s="3">
        <v>0</v>
      </c>
      <c r="S1163" s="1" t="s">
        <v>44</v>
      </c>
      <c r="T1163" s="1" t="s">
        <v>45</v>
      </c>
      <c r="U1163" s="1" t="s">
        <v>1012</v>
      </c>
      <c r="V1163" s="1" t="s">
        <v>46</v>
      </c>
      <c r="W1163" s="1" t="s">
        <v>81</v>
      </c>
      <c r="X1163" s="1" t="s">
        <v>1672</v>
      </c>
      <c r="Y1163" s="1" t="s">
        <v>83</v>
      </c>
      <c r="Z1163" s="1" t="s">
        <v>84</v>
      </c>
      <c r="AA1163" s="1" t="s">
        <v>51</v>
      </c>
      <c r="AB1163" s="1" t="s">
        <v>1672</v>
      </c>
      <c r="AC1163" s="1" t="s">
        <v>37</v>
      </c>
    </row>
    <row r="1164" spans="1:29" hidden="1" x14ac:dyDescent="0.25">
      <c r="A1164" s="1" t="s">
        <v>33</v>
      </c>
      <c r="B1164" s="1" t="s">
        <v>34</v>
      </c>
      <c r="C1164" s="2">
        <v>45351</v>
      </c>
      <c r="D1164" s="1" t="s">
        <v>73</v>
      </c>
      <c r="E1164" s="1" t="s">
        <v>74</v>
      </c>
      <c r="F1164" s="1" t="s">
        <v>37</v>
      </c>
      <c r="G1164" s="1" t="s">
        <v>1012</v>
      </c>
      <c r="H1164" s="1" t="s">
        <v>34</v>
      </c>
      <c r="I1164" s="3">
        <v>43334</v>
      </c>
      <c r="J1164" s="3">
        <v>0</v>
      </c>
      <c r="K1164" s="1" t="s">
        <v>40</v>
      </c>
      <c r="L1164" s="1" t="s">
        <v>631</v>
      </c>
      <c r="M1164" s="1" t="s">
        <v>632</v>
      </c>
      <c r="N1164" s="1" t="s">
        <v>79</v>
      </c>
      <c r="O1164" s="1" t="s">
        <v>80</v>
      </c>
      <c r="P1164" s="1" t="s">
        <v>43</v>
      </c>
      <c r="Q1164" s="1" t="s">
        <v>43</v>
      </c>
      <c r="R1164" s="3">
        <v>0</v>
      </c>
      <c r="S1164" s="1" t="s">
        <v>44</v>
      </c>
      <c r="T1164" s="1" t="s">
        <v>45</v>
      </c>
      <c r="U1164" s="1" t="s">
        <v>1012</v>
      </c>
      <c r="V1164" s="1" t="s">
        <v>46</v>
      </c>
      <c r="W1164" s="1" t="s">
        <v>81</v>
      </c>
      <c r="X1164" s="1" t="s">
        <v>1672</v>
      </c>
      <c r="Y1164" s="1" t="s">
        <v>83</v>
      </c>
      <c r="Z1164" s="1" t="s">
        <v>84</v>
      </c>
      <c r="AA1164" s="1" t="s">
        <v>51</v>
      </c>
      <c r="AB1164" s="1" t="s">
        <v>1672</v>
      </c>
      <c r="AC1164" s="1" t="s">
        <v>37</v>
      </c>
    </row>
    <row r="1165" spans="1:29" hidden="1" x14ac:dyDescent="0.25">
      <c r="A1165" s="1" t="s">
        <v>33</v>
      </c>
      <c r="B1165" s="1" t="s">
        <v>34</v>
      </c>
      <c r="C1165" s="2">
        <v>45351</v>
      </c>
      <c r="D1165" s="1" t="s">
        <v>73</v>
      </c>
      <c r="E1165" s="1" t="s">
        <v>74</v>
      </c>
      <c r="F1165" s="1" t="s">
        <v>37</v>
      </c>
      <c r="G1165" s="1" t="s">
        <v>1012</v>
      </c>
      <c r="H1165" s="1" t="s">
        <v>34</v>
      </c>
      <c r="I1165" s="3">
        <v>44745</v>
      </c>
      <c r="J1165" s="3">
        <v>0</v>
      </c>
      <c r="K1165" s="1" t="s">
        <v>40</v>
      </c>
      <c r="L1165" s="1" t="s">
        <v>1625</v>
      </c>
      <c r="M1165" s="1" t="s">
        <v>749</v>
      </c>
      <c r="N1165" s="1" t="s">
        <v>79</v>
      </c>
      <c r="O1165" s="1" t="s">
        <v>80</v>
      </c>
      <c r="P1165" s="1" t="s">
        <v>43</v>
      </c>
      <c r="Q1165" s="1" t="s">
        <v>43</v>
      </c>
      <c r="R1165" s="3">
        <v>0</v>
      </c>
      <c r="S1165" s="1" t="s">
        <v>44</v>
      </c>
      <c r="T1165" s="1" t="s">
        <v>45</v>
      </c>
      <c r="U1165" s="1" t="s">
        <v>1012</v>
      </c>
      <c r="V1165" s="1" t="s">
        <v>46</v>
      </c>
      <c r="W1165" s="1" t="s">
        <v>81</v>
      </c>
      <c r="X1165" s="1" t="s">
        <v>1672</v>
      </c>
      <c r="Y1165" s="1" t="s">
        <v>83</v>
      </c>
      <c r="Z1165" s="1" t="s">
        <v>84</v>
      </c>
      <c r="AA1165" s="1" t="s">
        <v>51</v>
      </c>
      <c r="AB1165" s="1" t="s">
        <v>1672</v>
      </c>
      <c r="AC1165" s="1" t="s">
        <v>37</v>
      </c>
    </row>
    <row r="1166" spans="1:29" hidden="1" x14ac:dyDescent="0.25">
      <c r="A1166" s="1" t="s">
        <v>33</v>
      </c>
      <c r="B1166" s="1" t="s">
        <v>34</v>
      </c>
      <c r="C1166" s="2">
        <v>45351</v>
      </c>
      <c r="D1166" s="1" t="s">
        <v>73</v>
      </c>
      <c r="E1166" s="1" t="s">
        <v>74</v>
      </c>
      <c r="F1166" s="1" t="s">
        <v>37</v>
      </c>
      <c r="G1166" s="1" t="s">
        <v>1012</v>
      </c>
      <c r="H1166" s="1" t="s">
        <v>34</v>
      </c>
      <c r="I1166" s="3">
        <v>86668</v>
      </c>
      <c r="J1166" s="3">
        <v>0</v>
      </c>
      <c r="K1166" s="1" t="s">
        <v>40</v>
      </c>
      <c r="L1166" s="1" t="s">
        <v>115</v>
      </c>
      <c r="M1166" s="1" t="s">
        <v>116</v>
      </c>
      <c r="N1166" s="1" t="s">
        <v>79</v>
      </c>
      <c r="O1166" s="1" t="s">
        <v>80</v>
      </c>
      <c r="P1166" s="1" t="s">
        <v>43</v>
      </c>
      <c r="Q1166" s="1" t="s">
        <v>43</v>
      </c>
      <c r="R1166" s="3">
        <v>0</v>
      </c>
      <c r="S1166" s="1" t="s">
        <v>44</v>
      </c>
      <c r="T1166" s="1" t="s">
        <v>45</v>
      </c>
      <c r="U1166" s="1" t="s">
        <v>1012</v>
      </c>
      <c r="V1166" s="1" t="s">
        <v>46</v>
      </c>
      <c r="W1166" s="1" t="s">
        <v>81</v>
      </c>
      <c r="X1166" s="1" t="s">
        <v>1672</v>
      </c>
      <c r="Y1166" s="1" t="s">
        <v>83</v>
      </c>
      <c r="Z1166" s="1" t="s">
        <v>84</v>
      </c>
      <c r="AA1166" s="1" t="s">
        <v>51</v>
      </c>
      <c r="AB1166" s="1" t="s">
        <v>1672</v>
      </c>
      <c r="AC1166" s="1" t="s">
        <v>37</v>
      </c>
    </row>
    <row r="1167" spans="1:29" hidden="1" x14ac:dyDescent="0.25">
      <c r="A1167" s="1" t="s">
        <v>33</v>
      </c>
      <c r="B1167" s="1" t="s">
        <v>34</v>
      </c>
      <c r="C1167" s="2">
        <v>45351</v>
      </c>
      <c r="D1167" s="1" t="s">
        <v>73</v>
      </c>
      <c r="E1167" s="1" t="s">
        <v>74</v>
      </c>
      <c r="F1167" s="1" t="s">
        <v>37</v>
      </c>
      <c r="G1167" s="1" t="s">
        <v>1012</v>
      </c>
      <c r="H1167" s="1" t="s">
        <v>34</v>
      </c>
      <c r="I1167" s="3">
        <v>540249</v>
      </c>
      <c r="J1167" s="3">
        <v>0</v>
      </c>
      <c r="K1167" s="1" t="s">
        <v>40</v>
      </c>
      <c r="L1167" s="1" t="s">
        <v>567</v>
      </c>
      <c r="M1167" s="1" t="s">
        <v>568</v>
      </c>
      <c r="N1167" s="1" t="s">
        <v>79</v>
      </c>
      <c r="O1167" s="1" t="s">
        <v>80</v>
      </c>
      <c r="P1167" s="1" t="s">
        <v>43</v>
      </c>
      <c r="Q1167" s="1" t="s">
        <v>43</v>
      </c>
      <c r="R1167" s="3">
        <v>0</v>
      </c>
      <c r="S1167" s="1" t="s">
        <v>44</v>
      </c>
      <c r="T1167" s="1" t="s">
        <v>45</v>
      </c>
      <c r="U1167" s="1" t="s">
        <v>1012</v>
      </c>
      <c r="V1167" s="1" t="s">
        <v>46</v>
      </c>
      <c r="W1167" s="1" t="s">
        <v>81</v>
      </c>
      <c r="X1167" s="1" t="s">
        <v>1672</v>
      </c>
      <c r="Y1167" s="1" t="s">
        <v>83</v>
      </c>
      <c r="Z1167" s="1" t="s">
        <v>84</v>
      </c>
      <c r="AA1167" s="1" t="s">
        <v>51</v>
      </c>
      <c r="AB1167" s="1" t="s">
        <v>1672</v>
      </c>
      <c r="AC1167" s="1" t="s">
        <v>37</v>
      </c>
    </row>
    <row r="1168" spans="1:29" hidden="1" x14ac:dyDescent="0.25">
      <c r="A1168" s="1" t="s">
        <v>33</v>
      </c>
      <c r="B1168" s="1" t="s">
        <v>34</v>
      </c>
      <c r="C1168" s="2">
        <v>45351</v>
      </c>
      <c r="D1168" s="1" t="s">
        <v>73</v>
      </c>
      <c r="E1168" s="1" t="s">
        <v>74</v>
      </c>
      <c r="F1168" s="1" t="s">
        <v>37</v>
      </c>
      <c r="G1168" s="1" t="s">
        <v>1012</v>
      </c>
      <c r="H1168" s="1" t="s">
        <v>34</v>
      </c>
      <c r="I1168" s="3">
        <v>43334</v>
      </c>
      <c r="J1168" s="3">
        <v>0</v>
      </c>
      <c r="K1168" s="1" t="s">
        <v>40</v>
      </c>
      <c r="L1168" s="1" t="s">
        <v>498</v>
      </c>
      <c r="M1168" s="1" t="s">
        <v>499</v>
      </c>
      <c r="N1168" s="1" t="s">
        <v>79</v>
      </c>
      <c r="O1168" s="1" t="s">
        <v>80</v>
      </c>
      <c r="P1168" s="1" t="s">
        <v>43</v>
      </c>
      <c r="Q1168" s="1" t="s">
        <v>43</v>
      </c>
      <c r="R1168" s="3">
        <v>0</v>
      </c>
      <c r="S1168" s="1" t="s">
        <v>44</v>
      </c>
      <c r="T1168" s="1" t="s">
        <v>45</v>
      </c>
      <c r="U1168" s="1" t="s">
        <v>1012</v>
      </c>
      <c r="V1168" s="1" t="s">
        <v>46</v>
      </c>
      <c r="W1168" s="1" t="s">
        <v>81</v>
      </c>
      <c r="X1168" s="1" t="s">
        <v>1672</v>
      </c>
      <c r="Y1168" s="1" t="s">
        <v>83</v>
      </c>
      <c r="Z1168" s="1" t="s">
        <v>84</v>
      </c>
      <c r="AA1168" s="1" t="s">
        <v>51</v>
      </c>
      <c r="AB1168" s="1" t="s">
        <v>1672</v>
      </c>
      <c r="AC1168" s="1" t="s">
        <v>37</v>
      </c>
    </row>
    <row r="1169" spans="1:29" hidden="1" x14ac:dyDescent="0.25">
      <c r="A1169" s="1" t="s">
        <v>33</v>
      </c>
      <c r="B1169" s="1" t="s">
        <v>34</v>
      </c>
      <c r="C1169" s="2">
        <v>45351</v>
      </c>
      <c r="D1169" s="1" t="s">
        <v>73</v>
      </c>
      <c r="E1169" s="1" t="s">
        <v>74</v>
      </c>
      <c r="F1169" s="1" t="s">
        <v>37</v>
      </c>
      <c r="G1169" s="1" t="s">
        <v>1012</v>
      </c>
      <c r="H1169" s="1" t="s">
        <v>34</v>
      </c>
      <c r="I1169" s="3">
        <v>216667</v>
      </c>
      <c r="J1169" s="3">
        <v>0</v>
      </c>
      <c r="K1169" s="1" t="s">
        <v>40</v>
      </c>
      <c r="L1169" s="1" t="s">
        <v>127</v>
      </c>
      <c r="M1169" s="1" t="s">
        <v>128</v>
      </c>
      <c r="N1169" s="1" t="s">
        <v>79</v>
      </c>
      <c r="O1169" s="1" t="s">
        <v>80</v>
      </c>
      <c r="P1169" s="1" t="s">
        <v>43</v>
      </c>
      <c r="Q1169" s="1" t="s">
        <v>43</v>
      </c>
      <c r="R1169" s="3">
        <v>0</v>
      </c>
      <c r="S1169" s="1" t="s">
        <v>44</v>
      </c>
      <c r="T1169" s="1" t="s">
        <v>45</v>
      </c>
      <c r="U1169" s="1" t="s">
        <v>1012</v>
      </c>
      <c r="V1169" s="1" t="s">
        <v>46</v>
      </c>
      <c r="W1169" s="1" t="s">
        <v>81</v>
      </c>
      <c r="X1169" s="1" t="s">
        <v>1672</v>
      </c>
      <c r="Y1169" s="1" t="s">
        <v>83</v>
      </c>
      <c r="Z1169" s="1" t="s">
        <v>84</v>
      </c>
      <c r="AA1169" s="1" t="s">
        <v>51</v>
      </c>
      <c r="AB1169" s="1" t="s">
        <v>1672</v>
      </c>
      <c r="AC1169" s="1" t="s">
        <v>37</v>
      </c>
    </row>
    <row r="1170" spans="1:29" hidden="1" x14ac:dyDescent="0.25">
      <c r="A1170" s="1" t="s">
        <v>33</v>
      </c>
      <c r="B1170" s="1" t="s">
        <v>34</v>
      </c>
      <c r="C1170" s="2">
        <v>45351</v>
      </c>
      <c r="D1170" s="1" t="s">
        <v>73</v>
      </c>
      <c r="E1170" s="1" t="s">
        <v>74</v>
      </c>
      <c r="F1170" s="1" t="s">
        <v>37</v>
      </c>
      <c r="G1170" s="1" t="s">
        <v>1012</v>
      </c>
      <c r="H1170" s="1" t="s">
        <v>34</v>
      </c>
      <c r="I1170" s="3">
        <v>274487</v>
      </c>
      <c r="J1170" s="3">
        <v>0</v>
      </c>
      <c r="K1170" s="1" t="s">
        <v>40</v>
      </c>
      <c r="L1170" s="1" t="s">
        <v>162</v>
      </c>
      <c r="M1170" s="1" t="s">
        <v>163</v>
      </c>
      <c r="N1170" s="1" t="s">
        <v>79</v>
      </c>
      <c r="O1170" s="1" t="s">
        <v>80</v>
      </c>
      <c r="P1170" s="1" t="s">
        <v>43</v>
      </c>
      <c r="Q1170" s="1" t="s">
        <v>43</v>
      </c>
      <c r="R1170" s="3">
        <v>0</v>
      </c>
      <c r="S1170" s="1" t="s">
        <v>44</v>
      </c>
      <c r="T1170" s="1" t="s">
        <v>45</v>
      </c>
      <c r="U1170" s="1" t="s">
        <v>1012</v>
      </c>
      <c r="V1170" s="1" t="s">
        <v>46</v>
      </c>
      <c r="W1170" s="1" t="s">
        <v>81</v>
      </c>
      <c r="X1170" s="1" t="s">
        <v>1672</v>
      </c>
      <c r="Y1170" s="1" t="s">
        <v>83</v>
      </c>
      <c r="Z1170" s="1" t="s">
        <v>84</v>
      </c>
      <c r="AA1170" s="1" t="s">
        <v>51</v>
      </c>
      <c r="AB1170" s="1" t="s">
        <v>1672</v>
      </c>
      <c r="AC1170" s="1" t="s">
        <v>37</v>
      </c>
    </row>
    <row r="1171" spans="1:29" hidden="1" x14ac:dyDescent="0.25">
      <c r="A1171" s="1" t="s">
        <v>33</v>
      </c>
      <c r="B1171" s="1" t="s">
        <v>34</v>
      </c>
      <c r="C1171" s="2">
        <v>45351</v>
      </c>
      <c r="D1171" s="1" t="s">
        <v>73</v>
      </c>
      <c r="E1171" s="1" t="s">
        <v>74</v>
      </c>
      <c r="F1171" s="1" t="s">
        <v>37</v>
      </c>
      <c r="G1171" s="1" t="s">
        <v>1012</v>
      </c>
      <c r="H1171" s="1" t="s">
        <v>34</v>
      </c>
      <c r="I1171" s="3">
        <v>970417</v>
      </c>
      <c r="J1171" s="3">
        <v>0</v>
      </c>
      <c r="K1171" s="1" t="s">
        <v>40</v>
      </c>
      <c r="L1171" s="1" t="s">
        <v>1610</v>
      </c>
      <c r="M1171" s="1" t="s">
        <v>1611</v>
      </c>
      <c r="N1171" s="1" t="s">
        <v>1075</v>
      </c>
      <c r="O1171" s="1" t="s">
        <v>1076</v>
      </c>
      <c r="P1171" s="1" t="s">
        <v>43</v>
      </c>
      <c r="Q1171" s="1" t="s">
        <v>43</v>
      </c>
      <c r="R1171" s="3">
        <v>0</v>
      </c>
      <c r="S1171" s="1" t="s">
        <v>44</v>
      </c>
      <c r="T1171" s="1" t="s">
        <v>45</v>
      </c>
      <c r="U1171" s="1" t="s">
        <v>1012</v>
      </c>
      <c r="V1171" s="1" t="s">
        <v>46</v>
      </c>
      <c r="W1171" s="1" t="s">
        <v>81</v>
      </c>
      <c r="X1171" s="1" t="s">
        <v>1672</v>
      </c>
      <c r="Y1171" s="1" t="s">
        <v>83</v>
      </c>
      <c r="Z1171" s="1" t="s">
        <v>84</v>
      </c>
      <c r="AA1171" s="1" t="s">
        <v>51</v>
      </c>
      <c r="AB1171" s="1" t="s">
        <v>1672</v>
      </c>
      <c r="AC1171" s="1" t="s">
        <v>37</v>
      </c>
    </row>
    <row r="1172" spans="1:29" hidden="1" x14ac:dyDescent="0.25">
      <c r="A1172" s="1" t="s">
        <v>33</v>
      </c>
      <c r="B1172" s="1" t="s">
        <v>34</v>
      </c>
      <c r="C1172" s="2">
        <v>45357</v>
      </c>
      <c r="D1172" s="1" t="s">
        <v>35</v>
      </c>
      <c r="E1172" s="1" t="s">
        <v>36</v>
      </c>
      <c r="F1172" s="1" t="s">
        <v>37</v>
      </c>
      <c r="G1172" s="1" t="s">
        <v>1675</v>
      </c>
      <c r="H1172" s="1" t="s">
        <v>1676</v>
      </c>
      <c r="I1172" s="3">
        <v>0</v>
      </c>
      <c r="J1172" s="54">
        <v>3206666</v>
      </c>
      <c r="K1172" s="1" t="s">
        <v>40</v>
      </c>
      <c r="L1172" s="1" t="s">
        <v>62</v>
      </c>
      <c r="M1172" s="1" t="s">
        <v>63</v>
      </c>
      <c r="N1172" s="1" t="s">
        <v>37</v>
      </c>
      <c r="O1172" s="1" t="s">
        <v>43</v>
      </c>
      <c r="P1172" s="1" t="s">
        <v>43</v>
      </c>
      <c r="Q1172" s="1" t="s">
        <v>43</v>
      </c>
      <c r="R1172" s="3">
        <v>0</v>
      </c>
      <c r="S1172" s="1" t="s">
        <v>44</v>
      </c>
      <c r="T1172" s="1" t="s">
        <v>45</v>
      </c>
      <c r="U1172" s="1" t="s">
        <v>1675</v>
      </c>
      <c r="V1172" s="1" t="s">
        <v>46</v>
      </c>
      <c r="W1172" s="1" t="s">
        <v>47</v>
      </c>
      <c r="X1172" s="1" t="s">
        <v>1677</v>
      </c>
      <c r="Y1172" s="1" t="s">
        <v>49</v>
      </c>
      <c r="Z1172" s="1" t="s">
        <v>50</v>
      </c>
      <c r="AA1172" s="1" t="s">
        <v>51</v>
      </c>
      <c r="AB1172" s="1" t="s">
        <v>1677</v>
      </c>
      <c r="AC1172" s="1" t="s">
        <v>37</v>
      </c>
    </row>
    <row r="1173" spans="1:29" hidden="1" x14ac:dyDescent="0.25">
      <c r="A1173" s="1" t="s">
        <v>33</v>
      </c>
      <c r="B1173" s="1" t="s">
        <v>34</v>
      </c>
      <c r="C1173" s="2">
        <v>45357</v>
      </c>
      <c r="D1173" s="1" t="s">
        <v>35</v>
      </c>
      <c r="E1173" s="1" t="s">
        <v>36</v>
      </c>
      <c r="F1173" s="1" t="s">
        <v>37</v>
      </c>
      <c r="G1173" s="1" t="s">
        <v>1678</v>
      </c>
      <c r="H1173" s="1" t="s">
        <v>1679</v>
      </c>
      <c r="I1173" s="3">
        <v>0</v>
      </c>
      <c r="J1173" s="54">
        <v>823333</v>
      </c>
      <c r="K1173" s="1" t="s">
        <v>40</v>
      </c>
      <c r="L1173" s="1" t="s">
        <v>62</v>
      </c>
      <c r="M1173" s="1" t="s">
        <v>63</v>
      </c>
      <c r="N1173" s="1" t="s">
        <v>37</v>
      </c>
      <c r="O1173" s="1" t="s">
        <v>43</v>
      </c>
      <c r="P1173" s="1" t="s">
        <v>43</v>
      </c>
      <c r="Q1173" s="1" t="s">
        <v>43</v>
      </c>
      <c r="R1173" s="3">
        <v>0</v>
      </c>
      <c r="S1173" s="1" t="s">
        <v>44</v>
      </c>
      <c r="T1173" s="1" t="s">
        <v>45</v>
      </c>
      <c r="U1173" s="1" t="s">
        <v>1678</v>
      </c>
      <c r="V1173" s="1" t="s">
        <v>46</v>
      </c>
      <c r="W1173" s="1" t="s">
        <v>47</v>
      </c>
      <c r="X1173" s="1" t="s">
        <v>1680</v>
      </c>
      <c r="Y1173" s="1" t="s">
        <v>49</v>
      </c>
      <c r="Z1173" s="1" t="s">
        <v>50</v>
      </c>
      <c r="AA1173" s="1" t="s">
        <v>51</v>
      </c>
      <c r="AB1173" s="1" t="s">
        <v>1680</v>
      </c>
      <c r="AC1173" s="1" t="s">
        <v>37</v>
      </c>
    </row>
    <row r="1174" spans="1:29" hidden="1" x14ac:dyDescent="0.25">
      <c r="A1174" s="1" t="s">
        <v>33</v>
      </c>
      <c r="B1174" s="1" t="s">
        <v>34</v>
      </c>
      <c r="C1174" s="2">
        <v>45357</v>
      </c>
      <c r="D1174" s="1" t="s">
        <v>35</v>
      </c>
      <c r="E1174" s="1" t="s">
        <v>36</v>
      </c>
      <c r="F1174" s="1" t="s">
        <v>37</v>
      </c>
      <c r="G1174" s="1" t="s">
        <v>1681</v>
      </c>
      <c r="H1174" s="1" t="s">
        <v>1682</v>
      </c>
      <c r="I1174" s="3">
        <v>0</v>
      </c>
      <c r="J1174" s="54">
        <v>580005</v>
      </c>
      <c r="K1174" s="1" t="s">
        <v>40</v>
      </c>
      <c r="L1174" s="1" t="s">
        <v>41</v>
      </c>
      <c r="M1174" s="1" t="s">
        <v>42</v>
      </c>
      <c r="N1174" s="1" t="s">
        <v>37</v>
      </c>
      <c r="O1174" s="1" t="s">
        <v>43</v>
      </c>
      <c r="P1174" s="1" t="s">
        <v>43</v>
      </c>
      <c r="Q1174" s="1" t="s">
        <v>43</v>
      </c>
      <c r="R1174" s="3">
        <v>0</v>
      </c>
      <c r="S1174" s="1" t="s">
        <v>44</v>
      </c>
      <c r="T1174" s="1" t="s">
        <v>45</v>
      </c>
      <c r="U1174" s="1" t="s">
        <v>1681</v>
      </c>
      <c r="V1174" s="1" t="s">
        <v>46</v>
      </c>
      <c r="W1174" s="1" t="s">
        <v>47</v>
      </c>
      <c r="X1174" s="1" t="s">
        <v>1683</v>
      </c>
      <c r="Y1174" s="1" t="s">
        <v>49</v>
      </c>
      <c r="Z1174" s="1" t="s">
        <v>50</v>
      </c>
      <c r="AA1174" s="1" t="s">
        <v>51</v>
      </c>
      <c r="AB1174" s="1" t="s">
        <v>1683</v>
      </c>
      <c r="AC1174" s="1" t="s">
        <v>37</v>
      </c>
    </row>
    <row r="1175" spans="1:29" hidden="1" x14ac:dyDescent="0.25">
      <c r="A1175" s="1" t="s">
        <v>33</v>
      </c>
      <c r="B1175" s="1" t="s">
        <v>34</v>
      </c>
      <c r="C1175" s="2">
        <v>45372</v>
      </c>
      <c r="D1175" s="1" t="s">
        <v>35</v>
      </c>
      <c r="E1175" s="1" t="s">
        <v>36</v>
      </c>
      <c r="F1175" s="1" t="s">
        <v>37</v>
      </c>
      <c r="G1175" s="1" t="s">
        <v>1684</v>
      </c>
      <c r="H1175" s="1" t="s">
        <v>1685</v>
      </c>
      <c r="I1175" s="3">
        <v>0</v>
      </c>
      <c r="J1175" s="54">
        <v>1591529</v>
      </c>
      <c r="K1175" s="1" t="s">
        <v>40</v>
      </c>
      <c r="L1175" s="1" t="s">
        <v>54</v>
      </c>
      <c r="M1175" s="1" t="s">
        <v>55</v>
      </c>
      <c r="N1175" s="1" t="s">
        <v>37</v>
      </c>
      <c r="O1175" s="1" t="s">
        <v>43</v>
      </c>
      <c r="P1175" s="1" t="s">
        <v>43</v>
      </c>
      <c r="Q1175" s="1" t="s">
        <v>43</v>
      </c>
      <c r="R1175" s="3">
        <v>0</v>
      </c>
      <c r="S1175" s="1" t="s">
        <v>44</v>
      </c>
      <c r="T1175" s="1" t="s">
        <v>45</v>
      </c>
      <c r="U1175" s="1" t="s">
        <v>1684</v>
      </c>
      <c r="V1175" s="1" t="s">
        <v>46</v>
      </c>
      <c r="W1175" s="1" t="s">
        <v>47</v>
      </c>
      <c r="X1175" s="1" t="s">
        <v>1686</v>
      </c>
      <c r="Y1175" s="1" t="s">
        <v>49</v>
      </c>
      <c r="Z1175" s="1" t="s">
        <v>50</v>
      </c>
      <c r="AA1175" s="1" t="s">
        <v>51</v>
      </c>
      <c r="AB1175" s="1" t="s">
        <v>1686</v>
      </c>
      <c r="AC1175" s="1" t="s">
        <v>37</v>
      </c>
    </row>
    <row r="1176" spans="1:29" hidden="1" x14ac:dyDescent="0.25">
      <c r="A1176" s="1" t="s">
        <v>33</v>
      </c>
      <c r="B1176" s="1" t="s">
        <v>34</v>
      </c>
      <c r="C1176" s="2">
        <v>45373</v>
      </c>
      <c r="D1176" s="1" t="s">
        <v>35</v>
      </c>
      <c r="E1176" s="1" t="s">
        <v>36</v>
      </c>
      <c r="F1176" s="1" t="s">
        <v>37</v>
      </c>
      <c r="G1176" s="1" t="s">
        <v>1687</v>
      </c>
      <c r="H1176" s="1" t="s">
        <v>1688</v>
      </c>
      <c r="I1176" s="3">
        <v>0</v>
      </c>
      <c r="J1176" s="54">
        <v>1246373</v>
      </c>
      <c r="K1176" s="1" t="s">
        <v>40</v>
      </c>
      <c r="L1176" s="1" t="s">
        <v>67</v>
      </c>
      <c r="M1176" s="1" t="s">
        <v>68</v>
      </c>
      <c r="N1176" s="1" t="s">
        <v>37</v>
      </c>
      <c r="O1176" s="1" t="s">
        <v>43</v>
      </c>
      <c r="P1176" s="1" t="s">
        <v>43</v>
      </c>
      <c r="Q1176" s="1" t="s">
        <v>43</v>
      </c>
      <c r="R1176" s="3">
        <v>0</v>
      </c>
      <c r="S1176" s="1" t="s">
        <v>44</v>
      </c>
      <c r="T1176" s="1" t="s">
        <v>45</v>
      </c>
      <c r="U1176" s="1" t="s">
        <v>1687</v>
      </c>
      <c r="V1176" s="1" t="s">
        <v>46</v>
      </c>
      <c r="W1176" s="1" t="s">
        <v>47</v>
      </c>
      <c r="X1176" s="1" t="s">
        <v>1689</v>
      </c>
      <c r="Y1176" s="1" t="s">
        <v>49</v>
      </c>
      <c r="Z1176" s="1" t="s">
        <v>50</v>
      </c>
      <c r="AA1176" s="1" t="s">
        <v>51</v>
      </c>
      <c r="AB1176" s="1" t="s">
        <v>1689</v>
      </c>
      <c r="AC1176" s="1" t="s">
        <v>37</v>
      </c>
    </row>
    <row r="1177" spans="1:29" hidden="1" x14ac:dyDescent="0.25">
      <c r="A1177" s="1" t="s">
        <v>33</v>
      </c>
      <c r="B1177" s="1" t="s">
        <v>34</v>
      </c>
      <c r="C1177" s="2">
        <v>45377</v>
      </c>
      <c r="D1177" s="1" t="s">
        <v>35</v>
      </c>
      <c r="E1177" s="1" t="s">
        <v>36</v>
      </c>
      <c r="F1177" s="1" t="s">
        <v>37</v>
      </c>
      <c r="G1177" s="1" t="s">
        <v>1690</v>
      </c>
      <c r="H1177" s="1" t="s">
        <v>1691</v>
      </c>
      <c r="I1177" s="3">
        <v>0</v>
      </c>
      <c r="J1177" s="54">
        <v>1958908</v>
      </c>
      <c r="K1177" s="1" t="s">
        <v>40</v>
      </c>
      <c r="L1177" s="1" t="s">
        <v>214</v>
      </c>
      <c r="M1177" s="1" t="s">
        <v>215</v>
      </c>
      <c r="N1177" s="1" t="s">
        <v>37</v>
      </c>
      <c r="O1177" s="1" t="s">
        <v>43</v>
      </c>
      <c r="P1177" s="1" t="s">
        <v>43</v>
      </c>
      <c r="Q1177" s="1" t="s">
        <v>43</v>
      </c>
      <c r="R1177" s="3">
        <v>0</v>
      </c>
      <c r="S1177" s="1" t="s">
        <v>44</v>
      </c>
      <c r="T1177" s="1" t="s">
        <v>45</v>
      </c>
      <c r="U1177" s="1" t="s">
        <v>1690</v>
      </c>
      <c r="V1177" s="1" t="s">
        <v>46</v>
      </c>
      <c r="W1177" s="1" t="s">
        <v>47</v>
      </c>
      <c r="X1177" s="1" t="s">
        <v>1692</v>
      </c>
      <c r="Y1177" s="1" t="s">
        <v>49</v>
      </c>
      <c r="Z1177" s="1" t="s">
        <v>50</v>
      </c>
      <c r="AA1177" s="1" t="s">
        <v>51</v>
      </c>
      <c r="AB1177" s="1" t="s">
        <v>1692</v>
      </c>
      <c r="AC1177" s="1" t="s">
        <v>37</v>
      </c>
    </row>
    <row r="1178" spans="1:29" hidden="1" x14ac:dyDescent="0.25">
      <c r="A1178" s="1" t="s">
        <v>33</v>
      </c>
      <c r="B1178" s="1" t="s">
        <v>34</v>
      </c>
      <c r="C1178" s="2">
        <v>45382</v>
      </c>
      <c r="D1178" s="1" t="s">
        <v>73</v>
      </c>
      <c r="E1178" s="1" t="s">
        <v>74</v>
      </c>
      <c r="F1178" s="1" t="s">
        <v>37</v>
      </c>
      <c r="G1178" s="1" t="s">
        <v>982</v>
      </c>
      <c r="H1178" s="1" t="s">
        <v>34</v>
      </c>
      <c r="I1178" s="3">
        <v>125810</v>
      </c>
      <c r="J1178" s="3">
        <v>0</v>
      </c>
      <c r="K1178" s="1" t="s">
        <v>40</v>
      </c>
      <c r="L1178" s="1" t="s">
        <v>723</v>
      </c>
      <c r="M1178" s="1" t="s">
        <v>724</v>
      </c>
      <c r="N1178" s="1" t="s">
        <v>89</v>
      </c>
      <c r="O1178" s="1" t="s">
        <v>90</v>
      </c>
      <c r="P1178" s="1" t="s">
        <v>43</v>
      </c>
      <c r="Q1178" s="1" t="s">
        <v>43</v>
      </c>
      <c r="R1178" s="3">
        <v>0</v>
      </c>
      <c r="S1178" s="1" t="s">
        <v>44</v>
      </c>
      <c r="T1178" s="1" t="s">
        <v>45</v>
      </c>
      <c r="U1178" s="1" t="s">
        <v>982</v>
      </c>
      <c r="V1178" s="1" t="s">
        <v>46</v>
      </c>
      <c r="W1178" s="1" t="s">
        <v>81</v>
      </c>
      <c r="X1178" s="1" t="s">
        <v>1693</v>
      </c>
      <c r="Y1178" s="1" t="s">
        <v>83</v>
      </c>
      <c r="Z1178" s="1" t="s">
        <v>84</v>
      </c>
      <c r="AA1178" s="1" t="s">
        <v>51</v>
      </c>
      <c r="AB1178" s="1" t="s">
        <v>1693</v>
      </c>
      <c r="AC1178" s="1" t="s">
        <v>37</v>
      </c>
    </row>
    <row r="1179" spans="1:29" hidden="1" x14ac:dyDescent="0.25">
      <c r="A1179" s="1" t="s">
        <v>33</v>
      </c>
      <c r="B1179" s="1" t="s">
        <v>34</v>
      </c>
      <c r="C1179" s="2">
        <v>45382</v>
      </c>
      <c r="D1179" s="1" t="s">
        <v>73</v>
      </c>
      <c r="E1179" s="1" t="s">
        <v>74</v>
      </c>
      <c r="F1179" s="1" t="s">
        <v>37</v>
      </c>
      <c r="G1179" s="1" t="s">
        <v>982</v>
      </c>
      <c r="H1179" s="1" t="s">
        <v>34</v>
      </c>
      <c r="I1179" s="3">
        <v>563334</v>
      </c>
      <c r="J1179" s="3">
        <v>0</v>
      </c>
      <c r="K1179" s="1" t="s">
        <v>40</v>
      </c>
      <c r="L1179" s="1" t="s">
        <v>77</v>
      </c>
      <c r="M1179" s="1" t="s">
        <v>78</v>
      </c>
      <c r="N1179" s="1" t="s">
        <v>79</v>
      </c>
      <c r="O1179" s="1" t="s">
        <v>80</v>
      </c>
      <c r="P1179" s="1" t="s">
        <v>43</v>
      </c>
      <c r="Q1179" s="1" t="s">
        <v>43</v>
      </c>
      <c r="R1179" s="3">
        <v>0</v>
      </c>
      <c r="S1179" s="1" t="s">
        <v>44</v>
      </c>
      <c r="T1179" s="1" t="s">
        <v>45</v>
      </c>
      <c r="U1179" s="1" t="s">
        <v>982</v>
      </c>
      <c r="V1179" s="1" t="s">
        <v>46</v>
      </c>
      <c r="W1179" s="1" t="s">
        <v>81</v>
      </c>
      <c r="X1179" s="1" t="s">
        <v>1693</v>
      </c>
      <c r="Y1179" s="1" t="s">
        <v>83</v>
      </c>
      <c r="Z1179" s="1" t="s">
        <v>84</v>
      </c>
      <c r="AA1179" s="1" t="s">
        <v>51</v>
      </c>
      <c r="AB1179" s="1" t="s">
        <v>1693</v>
      </c>
      <c r="AC1179" s="1" t="s">
        <v>37</v>
      </c>
    </row>
    <row r="1180" spans="1:29" hidden="1" x14ac:dyDescent="0.25">
      <c r="A1180" s="1" t="s">
        <v>33</v>
      </c>
      <c r="B1180" s="1" t="s">
        <v>34</v>
      </c>
      <c r="C1180" s="2">
        <v>45382</v>
      </c>
      <c r="D1180" s="1" t="s">
        <v>73</v>
      </c>
      <c r="E1180" s="1" t="s">
        <v>74</v>
      </c>
      <c r="F1180" s="1" t="s">
        <v>37</v>
      </c>
      <c r="G1180" s="1" t="s">
        <v>982</v>
      </c>
      <c r="H1180" s="1" t="s">
        <v>34</v>
      </c>
      <c r="I1180" s="3">
        <v>563334</v>
      </c>
      <c r="J1180" s="3">
        <v>0</v>
      </c>
      <c r="K1180" s="1" t="s">
        <v>40</v>
      </c>
      <c r="L1180" s="1" t="s">
        <v>470</v>
      </c>
      <c r="M1180" s="1" t="s">
        <v>471</v>
      </c>
      <c r="N1180" s="1" t="s">
        <v>79</v>
      </c>
      <c r="O1180" s="1" t="s">
        <v>80</v>
      </c>
      <c r="P1180" s="1" t="s">
        <v>43</v>
      </c>
      <c r="Q1180" s="1" t="s">
        <v>43</v>
      </c>
      <c r="R1180" s="3">
        <v>0</v>
      </c>
      <c r="S1180" s="1" t="s">
        <v>44</v>
      </c>
      <c r="T1180" s="1" t="s">
        <v>45</v>
      </c>
      <c r="U1180" s="1" t="s">
        <v>982</v>
      </c>
      <c r="V1180" s="1" t="s">
        <v>46</v>
      </c>
      <c r="W1180" s="1" t="s">
        <v>81</v>
      </c>
      <c r="X1180" s="1" t="s">
        <v>1693</v>
      </c>
      <c r="Y1180" s="1" t="s">
        <v>83</v>
      </c>
      <c r="Z1180" s="1" t="s">
        <v>84</v>
      </c>
      <c r="AA1180" s="1" t="s">
        <v>51</v>
      </c>
      <c r="AB1180" s="1" t="s">
        <v>1693</v>
      </c>
      <c r="AC1180" s="1" t="s">
        <v>37</v>
      </c>
    </row>
    <row r="1181" spans="1:29" hidden="1" x14ac:dyDescent="0.25">
      <c r="A1181" s="1" t="s">
        <v>33</v>
      </c>
      <c r="B1181" s="1" t="s">
        <v>34</v>
      </c>
      <c r="C1181" s="2">
        <v>45382</v>
      </c>
      <c r="D1181" s="1" t="s">
        <v>73</v>
      </c>
      <c r="E1181" s="1" t="s">
        <v>74</v>
      </c>
      <c r="F1181" s="1" t="s">
        <v>37</v>
      </c>
      <c r="G1181" s="1" t="s">
        <v>982</v>
      </c>
      <c r="H1181" s="1" t="s">
        <v>34</v>
      </c>
      <c r="I1181" s="3">
        <v>476667</v>
      </c>
      <c r="J1181" s="3">
        <v>0</v>
      </c>
      <c r="K1181" s="1" t="s">
        <v>40</v>
      </c>
      <c r="L1181" s="1" t="s">
        <v>844</v>
      </c>
      <c r="M1181" s="1" t="s">
        <v>845</v>
      </c>
      <c r="N1181" s="1" t="s">
        <v>79</v>
      </c>
      <c r="O1181" s="1" t="s">
        <v>80</v>
      </c>
      <c r="P1181" s="1" t="s">
        <v>43</v>
      </c>
      <c r="Q1181" s="1" t="s">
        <v>43</v>
      </c>
      <c r="R1181" s="3">
        <v>0</v>
      </c>
      <c r="S1181" s="1" t="s">
        <v>44</v>
      </c>
      <c r="T1181" s="1" t="s">
        <v>45</v>
      </c>
      <c r="U1181" s="1" t="s">
        <v>982</v>
      </c>
      <c r="V1181" s="1" t="s">
        <v>46</v>
      </c>
      <c r="W1181" s="1" t="s">
        <v>81</v>
      </c>
      <c r="X1181" s="1" t="s">
        <v>1693</v>
      </c>
      <c r="Y1181" s="1" t="s">
        <v>83</v>
      </c>
      <c r="Z1181" s="1" t="s">
        <v>84</v>
      </c>
      <c r="AA1181" s="1" t="s">
        <v>51</v>
      </c>
      <c r="AB1181" s="1" t="s">
        <v>1693</v>
      </c>
      <c r="AC1181" s="1" t="s">
        <v>37</v>
      </c>
    </row>
    <row r="1182" spans="1:29" hidden="1" x14ac:dyDescent="0.25">
      <c r="A1182" s="1" t="s">
        <v>33</v>
      </c>
      <c r="B1182" s="1" t="s">
        <v>34</v>
      </c>
      <c r="C1182" s="2">
        <v>45382</v>
      </c>
      <c r="D1182" s="1" t="s">
        <v>73</v>
      </c>
      <c r="E1182" s="1" t="s">
        <v>74</v>
      </c>
      <c r="F1182" s="1" t="s">
        <v>37</v>
      </c>
      <c r="G1182" s="1" t="s">
        <v>982</v>
      </c>
      <c r="H1182" s="1" t="s">
        <v>34</v>
      </c>
      <c r="I1182" s="3">
        <v>650000</v>
      </c>
      <c r="J1182" s="3">
        <v>0</v>
      </c>
      <c r="K1182" s="1" t="s">
        <v>40</v>
      </c>
      <c r="L1182" s="1" t="s">
        <v>1522</v>
      </c>
      <c r="M1182" s="1" t="s">
        <v>658</v>
      </c>
      <c r="N1182" s="1" t="s">
        <v>79</v>
      </c>
      <c r="O1182" s="1" t="s">
        <v>80</v>
      </c>
      <c r="P1182" s="1" t="s">
        <v>43</v>
      </c>
      <c r="Q1182" s="1" t="s">
        <v>43</v>
      </c>
      <c r="R1182" s="3">
        <v>0</v>
      </c>
      <c r="S1182" s="1" t="s">
        <v>44</v>
      </c>
      <c r="T1182" s="1" t="s">
        <v>45</v>
      </c>
      <c r="U1182" s="1" t="s">
        <v>982</v>
      </c>
      <c r="V1182" s="1" t="s">
        <v>46</v>
      </c>
      <c r="W1182" s="1" t="s">
        <v>81</v>
      </c>
      <c r="X1182" s="1" t="s">
        <v>1693</v>
      </c>
      <c r="Y1182" s="1" t="s">
        <v>83</v>
      </c>
      <c r="Z1182" s="1" t="s">
        <v>84</v>
      </c>
      <c r="AA1182" s="1" t="s">
        <v>51</v>
      </c>
      <c r="AB1182" s="1" t="s">
        <v>1693</v>
      </c>
      <c r="AC1182" s="1" t="s">
        <v>37</v>
      </c>
    </row>
    <row r="1183" spans="1:29" hidden="1" x14ac:dyDescent="0.25">
      <c r="A1183" s="1" t="s">
        <v>33</v>
      </c>
      <c r="B1183" s="1" t="s">
        <v>34</v>
      </c>
      <c r="C1183" s="2">
        <v>45382</v>
      </c>
      <c r="D1183" s="1" t="s">
        <v>73</v>
      </c>
      <c r="E1183" s="1" t="s">
        <v>74</v>
      </c>
      <c r="F1183" s="1" t="s">
        <v>37</v>
      </c>
      <c r="G1183" s="1" t="s">
        <v>982</v>
      </c>
      <c r="H1183" s="1" t="s">
        <v>34</v>
      </c>
      <c r="I1183" s="3">
        <v>43334</v>
      </c>
      <c r="J1183" s="3">
        <v>0</v>
      </c>
      <c r="K1183" s="1" t="s">
        <v>40</v>
      </c>
      <c r="L1183" s="1" t="s">
        <v>152</v>
      </c>
      <c r="M1183" s="1" t="s">
        <v>153</v>
      </c>
      <c r="N1183" s="1" t="s">
        <v>79</v>
      </c>
      <c r="O1183" s="1" t="s">
        <v>80</v>
      </c>
      <c r="P1183" s="1" t="s">
        <v>43</v>
      </c>
      <c r="Q1183" s="1" t="s">
        <v>43</v>
      </c>
      <c r="R1183" s="3">
        <v>0</v>
      </c>
      <c r="S1183" s="1" t="s">
        <v>44</v>
      </c>
      <c r="T1183" s="1" t="s">
        <v>45</v>
      </c>
      <c r="U1183" s="1" t="s">
        <v>982</v>
      </c>
      <c r="V1183" s="1" t="s">
        <v>46</v>
      </c>
      <c r="W1183" s="1" t="s">
        <v>81</v>
      </c>
      <c r="X1183" s="1" t="s">
        <v>1693</v>
      </c>
      <c r="Y1183" s="1" t="s">
        <v>83</v>
      </c>
      <c r="Z1183" s="1" t="s">
        <v>84</v>
      </c>
      <c r="AA1183" s="1" t="s">
        <v>51</v>
      </c>
      <c r="AB1183" s="1" t="s">
        <v>1693</v>
      </c>
      <c r="AC1183" s="1" t="s">
        <v>37</v>
      </c>
    </row>
    <row r="1184" spans="1:29" hidden="1" x14ac:dyDescent="0.25">
      <c r="A1184" s="1" t="s">
        <v>33</v>
      </c>
      <c r="B1184" s="1" t="s">
        <v>34</v>
      </c>
      <c r="C1184" s="2">
        <v>45382</v>
      </c>
      <c r="D1184" s="1" t="s">
        <v>73</v>
      </c>
      <c r="E1184" s="1" t="s">
        <v>74</v>
      </c>
      <c r="F1184" s="1" t="s">
        <v>37</v>
      </c>
      <c r="G1184" s="1" t="s">
        <v>982</v>
      </c>
      <c r="H1184" s="1" t="s">
        <v>34</v>
      </c>
      <c r="I1184" s="3">
        <v>43334</v>
      </c>
      <c r="J1184" s="3">
        <v>0</v>
      </c>
      <c r="K1184" s="1" t="s">
        <v>40</v>
      </c>
      <c r="L1184" s="1" t="s">
        <v>1694</v>
      </c>
      <c r="M1184" s="1" t="s">
        <v>815</v>
      </c>
      <c r="N1184" s="1" t="s">
        <v>79</v>
      </c>
      <c r="O1184" s="1" t="s">
        <v>80</v>
      </c>
      <c r="P1184" s="1" t="s">
        <v>43</v>
      </c>
      <c r="Q1184" s="1" t="s">
        <v>43</v>
      </c>
      <c r="R1184" s="3">
        <v>0</v>
      </c>
      <c r="S1184" s="1" t="s">
        <v>44</v>
      </c>
      <c r="T1184" s="1" t="s">
        <v>45</v>
      </c>
      <c r="U1184" s="1" t="s">
        <v>982</v>
      </c>
      <c r="V1184" s="1" t="s">
        <v>46</v>
      </c>
      <c r="W1184" s="1" t="s">
        <v>81</v>
      </c>
      <c r="X1184" s="1" t="s">
        <v>1693</v>
      </c>
      <c r="Y1184" s="1" t="s">
        <v>83</v>
      </c>
      <c r="Z1184" s="1" t="s">
        <v>84</v>
      </c>
      <c r="AA1184" s="1" t="s">
        <v>51</v>
      </c>
      <c r="AB1184" s="1" t="s">
        <v>1693</v>
      </c>
      <c r="AC1184" s="1" t="s">
        <v>37</v>
      </c>
    </row>
    <row r="1185" spans="1:29" hidden="1" x14ac:dyDescent="0.25">
      <c r="A1185" s="1" t="s">
        <v>33</v>
      </c>
      <c r="B1185" s="1" t="s">
        <v>34</v>
      </c>
      <c r="C1185" s="2">
        <v>45382</v>
      </c>
      <c r="D1185" s="1" t="s">
        <v>73</v>
      </c>
      <c r="E1185" s="1" t="s">
        <v>74</v>
      </c>
      <c r="F1185" s="1" t="s">
        <v>37</v>
      </c>
      <c r="G1185" s="1" t="s">
        <v>982</v>
      </c>
      <c r="H1185" s="1" t="s">
        <v>34</v>
      </c>
      <c r="I1185" s="3">
        <v>346667</v>
      </c>
      <c r="J1185" s="3">
        <v>0</v>
      </c>
      <c r="K1185" s="1" t="s">
        <v>40</v>
      </c>
      <c r="L1185" s="1" t="s">
        <v>1049</v>
      </c>
      <c r="M1185" s="1" t="s">
        <v>869</v>
      </c>
      <c r="N1185" s="1" t="s">
        <v>79</v>
      </c>
      <c r="O1185" s="1" t="s">
        <v>80</v>
      </c>
      <c r="P1185" s="1" t="s">
        <v>43</v>
      </c>
      <c r="Q1185" s="1" t="s">
        <v>43</v>
      </c>
      <c r="R1185" s="3">
        <v>0</v>
      </c>
      <c r="S1185" s="1" t="s">
        <v>44</v>
      </c>
      <c r="T1185" s="1" t="s">
        <v>45</v>
      </c>
      <c r="U1185" s="1" t="s">
        <v>982</v>
      </c>
      <c r="V1185" s="1" t="s">
        <v>46</v>
      </c>
      <c r="W1185" s="1" t="s">
        <v>81</v>
      </c>
      <c r="X1185" s="1" t="s">
        <v>1693</v>
      </c>
      <c r="Y1185" s="1" t="s">
        <v>83</v>
      </c>
      <c r="Z1185" s="1" t="s">
        <v>84</v>
      </c>
      <c r="AA1185" s="1" t="s">
        <v>51</v>
      </c>
      <c r="AB1185" s="1" t="s">
        <v>1693</v>
      </c>
      <c r="AC1185" s="1" t="s">
        <v>37</v>
      </c>
    </row>
    <row r="1186" spans="1:29" hidden="1" x14ac:dyDescent="0.25">
      <c r="A1186" s="1" t="s">
        <v>33</v>
      </c>
      <c r="B1186" s="1" t="s">
        <v>34</v>
      </c>
      <c r="C1186" s="2">
        <v>45382</v>
      </c>
      <c r="D1186" s="1" t="s">
        <v>73</v>
      </c>
      <c r="E1186" s="1" t="s">
        <v>74</v>
      </c>
      <c r="F1186" s="1" t="s">
        <v>37</v>
      </c>
      <c r="G1186" s="1" t="s">
        <v>982</v>
      </c>
      <c r="H1186" s="1" t="s">
        <v>34</v>
      </c>
      <c r="I1186" s="3">
        <v>130000</v>
      </c>
      <c r="J1186" s="3">
        <v>0</v>
      </c>
      <c r="K1186" s="1" t="s">
        <v>40</v>
      </c>
      <c r="L1186" s="1" t="s">
        <v>133</v>
      </c>
      <c r="M1186" s="1" t="s">
        <v>134</v>
      </c>
      <c r="N1186" s="1" t="s">
        <v>79</v>
      </c>
      <c r="O1186" s="1" t="s">
        <v>80</v>
      </c>
      <c r="P1186" s="1" t="s">
        <v>43</v>
      </c>
      <c r="Q1186" s="1" t="s">
        <v>43</v>
      </c>
      <c r="R1186" s="3">
        <v>0</v>
      </c>
      <c r="S1186" s="1" t="s">
        <v>44</v>
      </c>
      <c r="T1186" s="1" t="s">
        <v>45</v>
      </c>
      <c r="U1186" s="1" t="s">
        <v>982</v>
      </c>
      <c r="V1186" s="1" t="s">
        <v>46</v>
      </c>
      <c r="W1186" s="1" t="s">
        <v>81</v>
      </c>
      <c r="X1186" s="1" t="s">
        <v>1693</v>
      </c>
      <c r="Y1186" s="1" t="s">
        <v>83</v>
      </c>
      <c r="Z1186" s="1" t="s">
        <v>84</v>
      </c>
      <c r="AA1186" s="1" t="s">
        <v>51</v>
      </c>
      <c r="AB1186" s="1" t="s">
        <v>1693</v>
      </c>
      <c r="AC1186" s="1" t="s">
        <v>37</v>
      </c>
    </row>
    <row r="1187" spans="1:29" hidden="1" x14ac:dyDescent="0.25">
      <c r="A1187" s="1" t="s">
        <v>33</v>
      </c>
      <c r="B1187" s="1" t="s">
        <v>34</v>
      </c>
      <c r="C1187" s="2">
        <v>45382</v>
      </c>
      <c r="D1187" s="1" t="s">
        <v>73</v>
      </c>
      <c r="E1187" s="1" t="s">
        <v>74</v>
      </c>
      <c r="F1187" s="1" t="s">
        <v>37</v>
      </c>
      <c r="G1187" s="1" t="s">
        <v>982</v>
      </c>
      <c r="H1187" s="1" t="s">
        <v>34</v>
      </c>
      <c r="I1187" s="3">
        <v>46019</v>
      </c>
      <c r="J1187" s="3">
        <v>0</v>
      </c>
      <c r="K1187" s="1" t="s">
        <v>40</v>
      </c>
      <c r="L1187" s="1" t="s">
        <v>462</v>
      </c>
      <c r="M1187" s="1" t="s">
        <v>463</v>
      </c>
      <c r="N1187" s="1" t="s">
        <v>79</v>
      </c>
      <c r="O1187" s="1" t="s">
        <v>80</v>
      </c>
      <c r="P1187" s="1" t="s">
        <v>43</v>
      </c>
      <c r="Q1187" s="1" t="s">
        <v>43</v>
      </c>
      <c r="R1187" s="3">
        <v>0</v>
      </c>
      <c r="S1187" s="1" t="s">
        <v>44</v>
      </c>
      <c r="T1187" s="1" t="s">
        <v>45</v>
      </c>
      <c r="U1187" s="1" t="s">
        <v>982</v>
      </c>
      <c r="V1187" s="1" t="s">
        <v>46</v>
      </c>
      <c r="W1187" s="1" t="s">
        <v>81</v>
      </c>
      <c r="X1187" s="1" t="s">
        <v>1693</v>
      </c>
      <c r="Y1187" s="1" t="s">
        <v>83</v>
      </c>
      <c r="Z1187" s="1" t="s">
        <v>84</v>
      </c>
      <c r="AA1187" s="1" t="s">
        <v>51</v>
      </c>
      <c r="AB1187" s="1" t="s">
        <v>1693</v>
      </c>
      <c r="AC1187" s="1" t="s">
        <v>37</v>
      </c>
    </row>
    <row r="1188" spans="1:29" hidden="1" x14ac:dyDescent="0.25">
      <c r="A1188" s="1" t="s">
        <v>33</v>
      </c>
      <c r="B1188" s="1" t="s">
        <v>34</v>
      </c>
      <c r="C1188" s="2">
        <v>45382</v>
      </c>
      <c r="D1188" s="1" t="s">
        <v>73</v>
      </c>
      <c r="E1188" s="1" t="s">
        <v>74</v>
      </c>
      <c r="F1188" s="1" t="s">
        <v>37</v>
      </c>
      <c r="G1188" s="1" t="s">
        <v>982</v>
      </c>
      <c r="H1188" s="1" t="s">
        <v>34</v>
      </c>
      <c r="I1188" s="3">
        <v>675311</v>
      </c>
      <c r="J1188" s="3">
        <v>0</v>
      </c>
      <c r="K1188" s="1" t="s">
        <v>40</v>
      </c>
      <c r="L1188" s="1" t="s">
        <v>567</v>
      </c>
      <c r="M1188" s="1" t="s">
        <v>568</v>
      </c>
      <c r="N1188" s="1" t="s">
        <v>79</v>
      </c>
      <c r="O1188" s="1" t="s">
        <v>80</v>
      </c>
      <c r="P1188" s="1" t="s">
        <v>43</v>
      </c>
      <c r="Q1188" s="1" t="s">
        <v>43</v>
      </c>
      <c r="R1188" s="3">
        <v>0</v>
      </c>
      <c r="S1188" s="1" t="s">
        <v>44</v>
      </c>
      <c r="T1188" s="1" t="s">
        <v>45</v>
      </c>
      <c r="U1188" s="1" t="s">
        <v>982</v>
      </c>
      <c r="V1188" s="1" t="s">
        <v>46</v>
      </c>
      <c r="W1188" s="1" t="s">
        <v>81</v>
      </c>
      <c r="X1188" s="1" t="s">
        <v>1693</v>
      </c>
      <c r="Y1188" s="1" t="s">
        <v>83</v>
      </c>
      <c r="Z1188" s="1" t="s">
        <v>84</v>
      </c>
      <c r="AA1188" s="1" t="s">
        <v>51</v>
      </c>
      <c r="AB1188" s="1" t="s">
        <v>1693</v>
      </c>
      <c r="AC1188" s="1" t="s">
        <v>37</v>
      </c>
    </row>
    <row r="1189" spans="1:29" hidden="1" x14ac:dyDescent="0.25">
      <c r="A1189" s="1" t="s">
        <v>33</v>
      </c>
      <c r="B1189" s="1" t="s">
        <v>34</v>
      </c>
      <c r="C1189" s="2">
        <v>45382</v>
      </c>
      <c r="D1189" s="1" t="s">
        <v>73</v>
      </c>
      <c r="E1189" s="1" t="s">
        <v>74</v>
      </c>
      <c r="F1189" s="1" t="s">
        <v>37</v>
      </c>
      <c r="G1189" s="1" t="s">
        <v>982</v>
      </c>
      <c r="H1189" s="1" t="s">
        <v>34</v>
      </c>
      <c r="I1189" s="3">
        <v>767046</v>
      </c>
      <c r="J1189" s="3">
        <v>0</v>
      </c>
      <c r="K1189" s="1" t="s">
        <v>40</v>
      </c>
      <c r="L1189" s="1" t="s">
        <v>616</v>
      </c>
      <c r="M1189" s="1" t="s">
        <v>617</v>
      </c>
      <c r="N1189" s="1" t="s">
        <v>79</v>
      </c>
      <c r="O1189" s="1" t="s">
        <v>80</v>
      </c>
      <c r="P1189" s="1" t="s">
        <v>43</v>
      </c>
      <c r="Q1189" s="1" t="s">
        <v>43</v>
      </c>
      <c r="R1189" s="3">
        <v>0</v>
      </c>
      <c r="S1189" s="1" t="s">
        <v>44</v>
      </c>
      <c r="T1189" s="1" t="s">
        <v>45</v>
      </c>
      <c r="U1189" s="1" t="s">
        <v>982</v>
      </c>
      <c r="V1189" s="1" t="s">
        <v>46</v>
      </c>
      <c r="W1189" s="1" t="s">
        <v>81</v>
      </c>
      <c r="X1189" s="1" t="s">
        <v>1693</v>
      </c>
      <c r="Y1189" s="1" t="s">
        <v>83</v>
      </c>
      <c r="Z1189" s="1" t="s">
        <v>84</v>
      </c>
      <c r="AA1189" s="1" t="s">
        <v>51</v>
      </c>
      <c r="AB1189" s="1" t="s">
        <v>1693</v>
      </c>
      <c r="AC1189" s="1" t="s">
        <v>37</v>
      </c>
    </row>
    <row r="1190" spans="1:29" hidden="1" x14ac:dyDescent="0.25">
      <c r="A1190" s="1" t="s">
        <v>33</v>
      </c>
      <c r="B1190" s="1" t="s">
        <v>34</v>
      </c>
      <c r="C1190" s="2">
        <v>45382</v>
      </c>
      <c r="D1190" s="1" t="s">
        <v>73</v>
      </c>
      <c r="E1190" s="1" t="s">
        <v>74</v>
      </c>
      <c r="F1190" s="1" t="s">
        <v>37</v>
      </c>
      <c r="G1190" s="1" t="s">
        <v>982</v>
      </c>
      <c r="H1190" s="1" t="s">
        <v>34</v>
      </c>
      <c r="I1190" s="3">
        <v>419904</v>
      </c>
      <c r="J1190" s="3">
        <v>0</v>
      </c>
      <c r="K1190" s="1" t="s">
        <v>40</v>
      </c>
      <c r="L1190" s="1" t="s">
        <v>502</v>
      </c>
      <c r="M1190" s="1" t="s">
        <v>503</v>
      </c>
      <c r="N1190" s="1" t="s">
        <v>79</v>
      </c>
      <c r="O1190" s="1" t="s">
        <v>80</v>
      </c>
      <c r="P1190" s="1" t="s">
        <v>43</v>
      </c>
      <c r="Q1190" s="1" t="s">
        <v>43</v>
      </c>
      <c r="R1190" s="3">
        <v>0</v>
      </c>
      <c r="S1190" s="1" t="s">
        <v>44</v>
      </c>
      <c r="T1190" s="1" t="s">
        <v>45</v>
      </c>
      <c r="U1190" s="1" t="s">
        <v>982</v>
      </c>
      <c r="V1190" s="1" t="s">
        <v>46</v>
      </c>
      <c r="W1190" s="1" t="s">
        <v>81</v>
      </c>
      <c r="X1190" s="1" t="s">
        <v>1693</v>
      </c>
      <c r="Y1190" s="1" t="s">
        <v>83</v>
      </c>
      <c r="Z1190" s="1" t="s">
        <v>84</v>
      </c>
      <c r="AA1190" s="1" t="s">
        <v>51</v>
      </c>
      <c r="AB1190" s="1" t="s">
        <v>1693</v>
      </c>
      <c r="AC1190" s="1" t="s">
        <v>37</v>
      </c>
    </row>
    <row r="1191" spans="1:29" hidden="1" x14ac:dyDescent="0.25">
      <c r="A1191" s="1" t="s">
        <v>33</v>
      </c>
      <c r="B1191" s="1" t="s">
        <v>34</v>
      </c>
      <c r="C1191" s="2">
        <v>45382</v>
      </c>
      <c r="D1191" s="1" t="s">
        <v>73</v>
      </c>
      <c r="E1191" s="1" t="s">
        <v>74</v>
      </c>
      <c r="F1191" s="1" t="s">
        <v>37</v>
      </c>
      <c r="G1191" s="1" t="s">
        <v>982</v>
      </c>
      <c r="H1191" s="1" t="s">
        <v>34</v>
      </c>
      <c r="I1191" s="3">
        <v>1039733</v>
      </c>
      <c r="J1191" s="3">
        <v>0</v>
      </c>
      <c r="K1191" s="1" t="s">
        <v>40</v>
      </c>
      <c r="L1191" s="1" t="s">
        <v>1610</v>
      </c>
      <c r="M1191" s="1" t="s">
        <v>1611</v>
      </c>
      <c r="N1191" s="1" t="s">
        <v>1075</v>
      </c>
      <c r="O1191" s="1" t="s">
        <v>1076</v>
      </c>
      <c r="P1191" s="1" t="s">
        <v>43</v>
      </c>
      <c r="Q1191" s="1" t="s">
        <v>43</v>
      </c>
      <c r="R1191" s="3">
        <v>0</v>
      </c>
      <c r="S1191" s="1" t="s">
        <v>44</v>
      </c>
      <c r="T1191" s="1" t="s">
        <v>45</v>
      </c>
      <c r="U1191" s="1" t="s">
        <v>982</v>
      </c>
      <c r="V1191" s="1" t="s">
        <v>46</v>
      </c>
      <c r="W1191" s="1" t="s">
        <v>81</v>
      </c>
      <c r="X1191" s="1" t="s">
        <v>1693</v>
      </c>
      <c r="Y1191" s="1" t="s">
        <v>83</v>
      </c>
      <c r="Z1191" s="1" t="s">
        <v>84</v>
      </c>
      <c r="AA1191" s="1" t="s">
        <v>51</v>
      </c>
      <c r="AB1191" s="1" t="s">
        <v>1693</v>
      </c>
      <c r="AC1191" s="1" t="s">
        <v>37</v>
      </c>
    </row>
    <row r="1192" spans="1:29" hidden="1" x14ac:dyDescent="0.25">
      <c r="A1192" s="1" t="s">
        <v>33</v>
      </c>
      <c r="B1192" s="1" t="s">
        <v>34</v>
      </c>
      <c r="C1192" s="2">
        <v>45382</v>
      </c>
      <c r="D1192" s="1" t="s">
        <v>73</v>
      </c>
      <c r="E1192" s="1" t="s">
        <v>74</v>
      </c>
      <c r="F1192" s="1" t="s">
        <v>37</v>
      </c>
      <c r="G1192" s="1" t="s">
        <v>982</v>
      </c>
      <c r="H1192" s="1" t="s">
        <v>34</v>
      </c>
      <c r="I1192" s="3">
        <v>390001</v>
      </c>
      <c r="J1192" s="3">
        <v>0</v>
      </c>
      <c r="K1192" s="1" t="s">
        <v>40</v>
      </c>
      <c r="L1192" s="1" t="s">
        <v>838</v>
      </c>
      <c r="M1192" s="1" t="s">
        <v>839</v>
      </c>
      <c r="N1192" s="1" t="s">
        <v>79</v>
      </c>
      <c r="O1192" s="1" t="s">
        <v>80</v>
      </c>
      <c r="P1192" s="1" t="s">
        <v>43</v>
      </c>
      <c r="Q1192" s="1" t="s">
        <v>43</v>
      </c>
      <c r="R1192" s="3">
        <v>0</v>
      </c>
      <c r="S1192" s="1" t="s">
        <v>44</v>
      </c>
      <c r="T1192" s="1" t="s">
        <v>45</v>
      </c>
      <c r="U1192" s="1" t="s">
        <v>982</v>
      </c>
      <c r="V1192" s="1" t="s">
        <v>46</v>
      </c>
      <c r="W1192" s="1" t="s">
        <v>81</v>
      </c>
      <c r="X1192" s="1" t="s">
        <v>1693</v>
      </c>
      <c r="Y1192" s="1" t="s">
        <v>83</v>
      </c>
      <c r="Z1192" s="1" t="s">
        <v>84</v>
      </c>
      <c r="AA1192" s="1" t="s">
        <v>51</v>
      </c>
      <c r="AB1192" s="1" t="s">
        <v>1693</v>
      </c>
      <c r="AC1192" s="1" t="s">
        <v>37</v>
      </c>
    </row>
    <row r="1193" spans="1:29" hidden="1" x14ac:dyDescent="0.25">
      <c r="A1193" s="1" t="s">
        <v>33</v>
      </c>
      <c r="B1193" s="1" t="s">
        <v>34</v>
      </c>
      <c r="C1193" s="2">
        <v>45382</v>
      </c>
      <c r="D1193" s="1" t="s">
        <v>73</v>
      </c>
      <c r="E1193" s="1" t="s">
        <v>74</v>
      </c>
      <c r="F1193" s="1" t="s">
        <v>37</v>
      </c>
      <c r="G1193" s="1" t="s">
        <v>982</v>
      </c>
      <c r="H1193" s="1" t="s">
        <v>34</v>
      </c>
      <c r="I1193" s="3">
        <v>86667</v>
      </c>
      <c r="J1193" s="3">
        <v>0</v>
      </c>
      <c r="K1193" s="1" t="s">
        <v>40</v>
      </c>
      <c r="L1193" s="1" t="s">
        <v>1531</v>
      </c>
      <c r="M1193" s="1" t="s">
        <v>711</v>
      </c>
      <c r="N1193" s="1" t="s">
        <v>89</v>
      </c>
      <c r="O1193" s="1" t="s">
        <v>90</v>
      </c>
      <c r="P1193" s="1" t="s">
        <v>43</v>
      </c>
      <c r="Q1193" s="1" t="s">
        <v>43</v>
      </c>
      <c r="R1193" s="3">
        <v>0</v>
      </c>
      <c r="S1193" s="1" t="s">
        <v>44</v>
      </c>
      <c r="T1193" s="1" t="s">
        <v>45</v>
      </c>
      <c r="U1193" s="1" t="s">
        <v>982</v>
      </c>
      <c r="V1193" s="1" t="s">
        <v>46</v>
      </c>
      <c r="W1193" s="1" t="s">
        <v>81</v>
      </c>
      <c r="X1193" s="1" t="s">
        <v>1693</v>
      </c>
      <c r="Y1193" s="1" t="s">
        <v>83</v>
      </c>
      <c r="Z1193" s="1" t="s">
        <v>84</v>
      </c>
      <c r="AA1193" s="1" t="s">
        <v>51</v>
      </c>
      <c r="AB1193" s="1" t="s">
        <v>1693</v>
      </c>
      <c r="AC1193" s="1" t="s">
        <v>37</v>
      </c>
    </row>
    <row r="1194" spans="1:29" hidden="1" x14ac:dyDescent="0.25">
      <c r="A1194" s="1" t="s">
        <v>33</v>
      </c>
      <c r="B1194" s="1" t="s">
        <v>34</v>
      </c>
      <c r="C1194" s="2">
        <v>45382</v>
      </c>
      <c r="D1194" s="1" t="s">
        <v>73</v>
      </c>
      <c r="E1194" s="1" t="s">
        <v>74</v>
      </c>
      <c r="F1194" s="1" t="s">
        <v>37</v>
      </c>
      <c r="G1194" s="1" t="s">
        <v>982</v>
      </c>
      <c r="H1194" s="1" t="s">
        <v>34</v>
      </c>
      <c r="I1194" s="3">
        <v>44938</v>
      </c>
      <c r="J1194" s="3">
        <v>0</v>
      </c>
      <c r="K1194" s="1" t="s">
        <v>40</v>
      </c>
      <c r="L1194" s="1" t="s">
        <v>792</v>
      </c>
      <c r="M1194" s="1" t="s">
        <v>793</v>
      </c>
      <c r="N1194" s="1" t="s">
        <v>89</v>
      </c>
      <c r="O1194" s="1" t="s">
        <v>90</v>
      </c>
      <c r="P1194" s="1" t="s">
        <v>43</v>
      </c>
      <c r="Q1194" s="1" t="s">
        <v>43</v>
      </c>
      <c r="R1194" s="3">
        <v>0</v>
      </c>
      <c r="S1194" s="1" t="s">
        <v>44</v>
      </c>
      <c r="T1194" s="1" t="s">
        <v>45</v>
      </c>
      <c r="U1194" s="1" t="s">
        <v>982</v>
      </c>
      <c r="V1194" s="1" t="s">
        <v>46</v>
      </c>
      <c r="W1194" s="1" t="s">
        <v>81</v>
      </c>
      <c r="X1194" s="1" t="s">
        <v>1693</v>
      </c>
      <c r="Y1194" s="1" t="s">
        <v>83</v>
      </c>
      <c r="Z1194" s="1" t="s">
        <v>84</v>
      </c>
      <c r="AA1194" s="1" t="s">
        <v>51</v>
      </c>
      <c r="AB1194" s="1" t="s">
        <v>1693</v>
      </c>
      <c r="AC1194" s="1" t="s">
        <v>37</v>
      </c>
    </row>
    <row r="1195" spans="1:29" hidden="1" x14ac:dyDescent="0.25">
      <c r="A1195" s="1" t="s">
        <v>33</v>
      </c>
      <c r="B1195" s="1" t="s">
        <v>34</v>
      </c>
      <c r="C1195" s="2">
        <v>45382</v>
      </c>
      <c r="D1195" s="1" t="s">
        <v>73</v>
      </c>
      <c r="E1195" s="1" t="s">
        <v>74</v>
      </c>
      <c r="F1195" s="1" t="s">
        <v>37</v>
      </c>
      <c r="G1195" s="1" t="s">
        <v>982</v>
      </c>
      <c r="H1195" s="1" t="s">
        <v>34</v>
      </c>
      <c r="I1195" s="3">
        <v>178517</v>
      </c>
      <c r="J1195" s="3">
        <v>0</v>
      </c>
      <c r="K1195" s="1" t="s">
        <v>40</v>
      </c>
      <c r="L1195" s="1" t="s">
        <v>680</v>
      </c>
      <c r="M1195" s="1" t="s">
        <v>681</v>
      </c>
      <c r="N1195" s="1" t="s">
        <v>89</v>
      </c>
      <c r="O1195" s="1" t="s">
        <v>90</v>
      </c>
      <c r="P1195" s="1" t="s">
        <v>43</v>
      </c>
      <c r="Q1195" s="1" t="s">
        <v>43</v>
      </c>
      <c r="R1195" s="3">
        <v>0</v>
      </c>
      <c r="S1195" s="1" t="s">
        <v>44</v>
      </c>
      <c r="T1195" s="1" t="s">
        <v>45</v>
      </c>
      <c r="U1195" s="1" t="s">
        <v>982</v>
      </c>
      <c r="V1195" s="1" t="s">
        <v>46</v>
      </c>
      <c r="W1195" s="1" t="s">
        <v>81</v>
      </c>
      <c r="X1195" s="1" t="s">
        <v>1693</v>
      </c>
      <c r="Y1195" s="1" t="s">
        <v>83</v>
      </c>
      <c r="Z1195" s="1" t="s">
        <v>84</v>
      </c>
      <c r="AA1195" s="1" t="s">
        <v>51</v>
      </c>
      <c r="AB1195" s="1" t="s">
        <v>1693</v>
      </c>
      <c r="AC1195" s="1" t="s">
        <v>37</v>
      </c>
    </row>
    <row r="1196" spans="1:29" hidden="1" x14ac:dyDescent="0.25">
      <c r="A1196" s="1" t="s">
        <v>33</v>
      </c>
      <c r="B1196" s="1" t="s">
        <v>34</v>
      </c>
      <c r="C1196" s="2">
        <v>45382</v>
      </c>
      <c r="D1196" s="1" t="s">
        <v>73</v>
      </c>
      <c r="E1196" s="1" t="s">
        <v>74</v>
      </c>
      <c r="F1196" s="1" t="s">
        <v>37</v>
      </c>
      <c r="G1196" s="1" t="s">
        <v>982</v>
      </c>
      <c r="H1196" s="1" t="s">
        <v>34</v>
      </c>
      <c r="I1196" s="3">
        <v>693334</v>
      </c>
      <c r="J1196" s="3">
        <v>0</v>
      </c>
      <c r="K1196" s="1" t="s">
        <v>40</v>
      </c>
      <c r="L1196" s="1" t="s">
        <v>77</v>
      </c>
      <c r="M1196" s="1" t="s">
        <v>78</v>
      </c>
      <c r="N1196" s="1" t="s">
        <v>79</v>
      </c>
      <c r="O1196" s="1" t="s">
        <v>80</v>
      </c>
      <c r="P1196" s="1" t="s">
        <v>43</v>
      </c>
      <c r="Q1196" s="1" t="s">
        <v>43</v>
      </c>
      <c r="R1196" s="3">
        <v>0</v>
      </c>
      <c r="S1196" s="1" t="s">
        <v>44</v>
      </c>
      <c r="T1196" s="1" t="s">
        <v>45</v>
      </c>
      <c r="U1196" s="1" t="s">
        <v>982</v>
      </c>
      <c r="V1196" s="1" t="s">
        <v>46</v>
      </c>
      <c r="W1196" s="1" t="s">
        <v>81</v>
      </c>
      <c r="X1196" s="1" t="s">
        <v>1693</v>
      </c>
      <c r="Y1196" s="1" t="s">
        <v>83</v>
      </c>
      <c r="Z1196" s="1" t="s">
        <v>84</v>
      </c>
      <c r="AA1196" s="1" t="s">
        <v>51</v>
      </c>
      <c r="AB1196" s="1" t="s">
        <v>1693</v>
      </c>
      <c r="AC1196" s="1" t="s">
        <v>37</v>
      </c>
    </row>
    <row r="1197" spans="1:29" hidden="1" x14ac:dyDescent="0.25">
      <c r="A1197" s="1" t="s">
        <v>33</v>
      </c>
      <c r="B1197" s="1" t="s">
        <v>34</v>
      </c>
      <c r="C1197" s="2">
        <v>45382</v>
      </c>
      <c r="D1197" s="1" t="s">
        <v>73</v>
      </c>
      <c r="E1197" s="1" t="s">
        <v>74</v>
      </c>
      <c r="F1197" s="1" t="s">
        <v>37</v>
      </c>
      <c r="G1197" s="1" t="s">
        <v>982</v>
      </c>
      <c r="H1197" s="1" t="s">
        <v>34</v>
      </c>
      <c r="I1197" s="3">
        <v>693334</v>
      </c>
      <c r="J1197" s="3">
        <v>0</v>
      </c>
      <c r="K1197" s="1" t="s">
        <v>40</v>
      </c>
      <c r="L1197" s="1" t="s">
        <v>470</v>
      </c>
      <c r="M1197" s="1" t="s">
        <v>471</v>
      </c>
      <c r="N1197" s="1" t="s">
        <v>79</v>
      </c>
      <c r="O1197" s="1" t="s">
        <v>80</v>
      </c>
      <c r="P1197" s="1" t="s">
        <v>43</v>
      </c>
      <c r="Q1197" s="1" t="s">
        <v>43</v>
      </c>
      <c r="R1197" s="3">
        <v>0</v>
      </c>
      <c r="S1197" s="1" t="s">
        <v>44</v>
      </c>
      <c r="T1197" s="1" t="s">
        <v>45</v>
      </c>
      <c r="U1197" s="1" t="s">
        <v>982</v>
      </c>
      <c r="V1197" s="1" t="s">
        <v>46</v>
      </c>
      <c r="W1197" s="1" t="s">
        <v>81</v>
      </c>
      <c r="X1197" s="1" t="s">
        <v>1693</v>
      </c>
      <c r="Y1197" s="1" t="s">
        <v>83</v>
      </c>
      <c r="Z1197" s="1" t="s">
        <v>84</v>
      </c>
      <c r="AA1197" s="1" t="s">
        <v>51</v>
      </c>
      <c r="AB1197" s="1" t="s">
        <v>1693</v>
      </c>
      <c r="AC1197" s="1" t="s">
        <v>37</v>
      </c>
    </row>
    <row r="1198" spans="1:29" hidden="1" x14ac:dyDescent="0.25">
      <c r="A1198" s="1" t="s">
        <v>33</v>
      </c>
      <c r="B1198" s="1" t="s">
        <v>34</v>
      </c>
      <c r="C1198" s="2">
        <v>45382</v>
      </c>
      <c r="D1198" s="1" t="s">
        <v>73</v>
      </c>
      <c r="E1198" s="1" t="s">
        <v>74</v>
      </c>
      <c r="F1198" s="1" t="s">
        <v>37</v>
      </c>
      <c r="G1198" s="1" t="s">
        <v>982</v>
      </c>
      <c r="H1198" s="1" t="s">
        <v>34</v>
      </c>
      <c r="I1198" s="3">
        <v>476668</v>
      </c>
      <c r="J1198" s="3">
        <v>0</v>
      </c>
      <c r="K1198" s="1" t="s">
        <v>40</v>
      </c>
      <c r="L1198" s="1" t="s">
        <v>1522</v>
      </c>
      <c r="M1198" s="1" t="s">
        <v>658</v>
      </c>
      <c r="N1198" s="1" t="s">
        <v>79</v>
      </c>
      <c r="O1198" s="1" t="s">
        <v>80</v>
      </c>
      <c r="P1198" s="1" t="s">
        <v>43</v>
      </c>
      <c r="Q1198" s="1" t="s">
        <v>43</v>
      </c>
      <c r="R1198" s="3">
        <v>0</v>
      </c>
      <c r="S1198" s="1" t="s">
        <v>44</v>
      </c>
      <c r="T1198" s="1" t="s">
        <v>45</v>
      </c>
      <c r="U1198" s="1" t="s">
        <v>982</v>
      </c>
      <c r="V1198" s="1" t="s">
        <v>46</v>
      </c>
      <c r="W1198" s="1" t="s">
        <v>81</v>
      </c>
      <c r="X1198" s="1" t="s">
        <v>1693</v>
      </c>
      <c r="Y1198" s="1" t="s">
        <v>83</v>
      </c>
      <c r="Z1198" s="1" t="s">
        <v>84</v>
      </c>
      <c r="AA1198" s="1" t="s">
        <v>51</v>
      </c>
      <c r="AB1198" s="1" t="s">
        <v>1693</v>
      </c>
      <c r="AC1198" s="1" t="s">
        <v>37</v>
      </c>
    </row>
    <row r="1199" spans="1:29" hidden="1" x14ac:dyDescent="0.25">
      <c r="A1199" s="1" t="s">
        <v>33</v>
      </c>
      <c r="B1199" s="1" t="s">
        <v>34</v>
      </c>
      <c r="C1199" s="2">
        <v>45382</v>
      </c>
      <c r="D1199" s="1" t="s">
        <v>73</v>
      </c>
      <c r="E1199" s="1" t="s">
        <v>74</v>
      </c>
      <c r="F1199" s="1" t="s">
        <v>37</v>
      </c>
      <c r="G1199" s="1" t="s">
        <v>982</v>
      </c>
      <c r="H1199" s="1" t="s">
        <v>34</v>
      </c>
      <c r="I1199" s="3">
        <v>390000</v>
      </c>
      <c r="J1199" s="3">
        <v>0</v>
      </c>
      <c r="K1199" s="1" t="s">
        <v>40</v>
      </c>
      <c r="L1199" s="1" t="s">
        <v>464</v>
      </c>
      <c r="M1199" s="1" t="s">
        <v>465</v>
      </c>
      <c r="N1199" s="1" t="s">
        <v>79</v>
      </c>
      <c r="O1199" s="1" t="s">
        <v>80</v>
      </c>
      <c r="P1199" s="1" t="s">
        <v>43</v>
      </c>
      <c r="Q1199" s="1" t="s">
        <v>43</v>
      </c>
      <c r="R1199" s="3">
        <v>0</v>
      </c>
      <c r="S1199" s="1" t="s">
        <v>44</v>
      </c>
      <c r="T1199" s="1" t="s">
        <v>45</v>
      </c>
      <c r="U1199" s="1" t="s">
        <v>982</v>
      </c>
      <c r="V1199" s="1" t="s">
        <v>46</v>
      </c>
      <c r="W1199" s="1" t="s">
        <v>81</v>
      </c>
      <c r="X1199" s="1" t="s">
        <v>1693</v>
      </c>
      <c r="Y1199" s="1" t="s">
        <v>83</v>
      </c>
      <c r="Z1199" s="1" t="s">
        <v>84</v>
      </c>
      <c r="AA1199" s="1" t="s">
        <v>51</v>
      </c>
      <c r="AB1199" s="1" t="s">
        <v>1693</v>
      </c>
      <c r="AC1199" s="1" t="s">
        <v>37</v>
      </c>
    </row>
    <row r="1200" spans="1:29" hidden="1" x14ac:dyDescent="0.25">
      <c r="A1200" s="1" t="s">
        <v>33</v>
      </c>
      <c r="B1200" s="1" t="s">
        <v>34</v>
      </c>
      <c r="C1200" s="2">
        <v>45382</v>
      </c>
      <c r="D1200" s="1" t="s">
        <v>73</v>
      </c>
      <c r="E1200" s="1" t="s">
        <v>74</v>
      </c>
      <c r="F1200" s="1" t="s">
        <v>37</v>
      </c>
      <c r="G1200" s="1" t="s">
        <v>982</v>
      </c>
      <c r="H1200" s="1" t="s">
        <v>34</v>
      </c>
      <c r="I1200" s="3">
        <v>346667</v>
      </c>
      <c r="J1200" s="3">
        <v>0</v>
      </c>
      <c r="K1200" s="1" t="s">
        <v>40</v>
      </c>
      <c r="L1200" s="1" t="s">
        <v>377</v>
      </c>
      <c r="M1200" s="1" t="s">
        <v>378</v>
      </c>
      <c r="N1200" s="1" t="s">
        <v>79</v>
      </c>
      <c r="O1200" s="1" t="s">
        <v>80</v>
      </c>
      <c r="P1200" s="1" t="s">
        <v>43</v>
      </c>
      <c r="Q1200" s="1" t="s">
        <v>43</v>
      </c>
      <c r="R1200" s="3">
        <v>0</v>
      </c>
      <c r="S1200" s="1" t="s">
        <v>44</v>
      </c>
      <c r="T1200" s="1" t="s">
        <v>45</v>
      </c>
      <c r="U1200" s="1" t="s">
        <v>982</v>
      </c>
      <c r="V1200" s="1" t="s">
        <v>46</v>
      </c>
      <c r="W1200" s="1" t="s">
        <v>81</v>
      </c>
      <c r="X1200" s="1" t="s">
        <v>1693</v>
      </c>
      <c r="Y1200" s="1" t="s">
        <v>83</v>
      </c>
      <c r="Z1200" s="1" t="s">
        <v>84</v>
      </c>
      <c r="AA1200" s="1" t="s">
        <v>51</v>
      </c>
      <c r="AB1200" s="1" t="s">
        <v>1693</v>
      </c>
      <c r="AC1200" s="1" t="s">
        <v>37</v>
      </c>
    </row>
    <row r="1201" spans="1:29" hidden="1" x14ac:dyDescent="0.25">
      <c r="A1201" s="1" t="s">
        <v>33</v>
      </c>
      <c r="B1201" s="1" t="s">
        <v>34</v>
      </c>
      <c r="C1201" s="2">
        <v>45382</v>
      </c>
      <c r="D1201" s="1" t="s">
        <v>73</v>
      </c>
      <c r="E1201" s="1" t="s">
        <v>74</v>
      </c>
      <c r="F1201" s="1" t="s">
        <v>37</v>
      </c>
      <c r="G1201" s="1" t="s">
        <v>982</v>
      </c>
      <c r="H1201" s="1" t="s">
        <v>34</v>
      </c>
      <c r="I1201" s="3">
        <v>570153</v>
      </c>
      <c r="J1201" s="3">
        <v>0</v>
      </c>
      <c r="K1201" s="1" t="s">
        <v>40</v>
      </c>
      <c r="L1201" s="1" t="s">
        <v>168</v>
      </c>
      <c r="M1201" s="1" t="s">
        <v>169</v>
      </c>
      <c r="N1201" s="1" t="s">
        <v>79</v>
      </c>
      <c r="O1201" s="1" t="s">
        <v>80</v>
      </c>
      <c r="P1201" s="1" t="s">
        <v>43</v>
      </c>
      <c r="Q1201" s="1" t="s">
        <v>43</v>
      </c>
      <c r="R1201" s="3">
        <v>0</v>
      </c>
      <c r="S1201" s="1" t="s">
        <v>44</v>
      </c>
      <c r="T1201" s="1" t="s">
        <v>45</v>
      </c>
      <c r="U1201" s="1" t="s">
        <v>982</v>
      </c>
      <c r="V1201" s="1" t="s">
        <v>46</v>
      </c>
      <c r="W1201" s="1" t="s">
        <v>81</v>
      </c>
      <c r="X1201" s="1" t="s">
        <v>1693</v>
      </c>
      <c r="Y1201" s="1" t="s">
        <v>83</v>
      </c>
      <c r="Z1201" s="1" t="s">
        <v>84</v>
      </c>
      <c r="AA1201" s="1" t="s">
        <v>51</v>
      </c>
      <c r="AB1201" s="1" t="s">
        <v>1693</v>
      </c>
      <c r="AC1201" s="1" t="s">
        <v>37</v>
      </c>
    </row>
    <row r="1202" spans="1:29" hidden="1" x14ac:dyDescent="0.25">
      <c r="A1202" s="1" t="s">
        <v>33</v>
      </c>
      <c r="B1202" s="1" t="s">
        <v>34</v>
      </c>
      <c r="C1202" s="2">
        <v>45382</v>
      </c>
      <c r="D1202" s="1" t="s">
        <v>73</v>
      </c>
      <c r="E1202" s="1" t="s">
        <v>74</v>
      </c>
      <c r="F1202" s="1" t="s">
        <v>37</v>
      </c>
      <c r="G1202" s="1" t="s">
        <v>982</v>
      </c>
      <c r="H1202" s="1" t="s">
        <v>34</v>
      </c>
      <c r="I1202" s="3">
        <v>216667</v>
      </c>
      <c r="J1202" s="3">
        <v>0</v>
      </c>
      <c r="K1202" s="1" t="s">
        <v>40</v>
      </c>
      <c r="L1202" s="1" t="s">
        <v>1049</v>
      </c>
      <c r="M1202" s="1" t="s">
        <v>869</v>
      </c>
      <c r="N1202" s="1" t="s">
        <v>79</v>
      </c>
      <c r="O1202" s="1" t="s">
        <v>80</v>
      </c>
      <c r="P1202" s="1" t="s">
        <v>43</v>
      </c>
      <c r="Q1202" s="1" t="s">
        <v>43</v>
      </c>
      <c r="R1202" s="3">
        <v>0</v>
      </c>
      <c r="S1202" s="1" t="s">
        <v>44</v>
      </c>
      <c r="T1202" s="1" t="s">
        <v>45</v>
      </c>
      <c r="U1202" s="1" t="s">
        <v>982</v>
      </c>
      <c r="V1202" s="1" t="s">
        <v>46</v>
      </c>
      <c r="W1202" s="1" t="s">
        <v>81</v>
      </c>
      <c r="X1202" s="1" t="s">
        <v>1693</v>
      </c>
      <c r="Y1202" s="1" t="s">
        <v>83</v>
      </c>
      <c r="Z1202" s="1" t="s">
        <v>84</v>
      </c>
      <c r="AA1202" s="1" t="s">
        <v>51</v>
      </c>
      <c r="AB1202" s="1" t="s">
        <v>1693</v>
      </c>
      <c r="AC1202" s="1" t="s">
        <v>37</v>
      </c>
    </row>
    <row r="1203" spans="1:29" hidden="1" x14ac:dyDescent="0.25">
      <c r="A1203" s="1" t="s">
        <v>33</v>
      </c>
      <c r="B1203" s="1" t="s">
        <v>34</v>
      </c>
      <c r="C1203" s="2">
        <v>45382</v>
      </c>
      <c r="D1203" s="1" t="s">
        <v>73</v>
      </c>
      <c r="E1203" s="1" t="s">
        <v>74</v>
      </c>
      <c r="F1203" s="1" t="s">
        <v>37</v>
      </c>
      <c r="G1203" s="1" t="s">
        <v>982</v>
      </c>
      <c r="H1203" s="1" t="s">
        <v>34</v>
      </c>
      <c r="I1203" s="3">
        <v>520000</v>
      </c>
      <c r="J1203" s="3">
        <v>0</v>
      </c>
      <c r="K1203" s="1" t="s">
        <v>40</v>
      </c>
      <c r="L1203" s="1" t="s">
        <v>160</v>
      </c>
      <c r="M1203" s="1" t="s">
        <v>161</v>
      </c>
      <c r="N1203" s="1" t="s">
        <v>79</v>
      </c>
      <c r="O1203" s="1" t="s">
        <v>80</v>
      </c>
      <c r="P1203" s="1" t="s">
        <v>43</v>
      </c>
      <c r="Q1203" s="1" t="s">
        <v>43</v>
      </c>
      <c r="R1203" s="3">
        <v>0</v>
      </c>
      <c r="S1203" s="1" t="s">
        <v>44</v>
      </c>
      <c r="T1203" s="1" t="s">
        <v>45</v>
      </c>
      <c r="U1203" s="1" t="s">
        <v>982</v>
      </c>
      <c r="V1203" s="1" t="s">
        <v>46</v>
      </c>
      <c r="W1203" s="1" t="s">
        <v>81</v>
      </c>
      <c r="X1203" s="1" t="s">
        <v>1693</v>
      </c>
      <c r="Y1203" s="1" t="s">
        <v>83</v>
      </c>
      <c r="Z1203" s="1" t="s">
        <v>84</v>
      </c>
      <c r="AA1203" s="1" t="s">
        <v>51</v>
      </c>
      <c r="AB1203" s="1" t="s">
        <v>1693</v>
      </c>
      <c r="AC1203" s="1" t="s">
        <v>37</v>
      </c>
    </row>
    <row r="1204" spans="1:29" hidden="1" x14ac:dyDescent="0.25">
      <c r="A1204" s="1" t="s">
        <v>33</v>
      </c>
      <c r="B1204" s="1" t="s">
        <v>34</v>
      </c>
      <c r="C1204" s="2">
        <v>45382</v>
      </c>
      <c r="D1204" s="1" t="s">
        <v>73</v>
      </c>
      <c r="E1204" s="1" t="s">
        <v>74</v>
      </c>
      <c r="F1204" s="1" t="s">
        <v>37</v>
      </c>
      <c r="G1204" s="1" t="s">
        <v>982</v>
      </c>
      <c r="H1204" s="1" t="s">
        <v>34</v>
      </c>
      <c r="I1204" s="3">
        <v>45607</v>
      </c>
      <c r="J1204" s="3">
        <v>0</v>
      </c>
      <c r="K1204" s="1" t="s">
        <v>40</v>
      </c>
      <c r="L1204" s="1" t="s">
        <v>804</v>
      </c>
      <c r="M1204" s="1" t="s">
        <v>805</v>
      </c>
      <c r="N1204" s="1" t="s">
        <v>79</v>
      </c>
      <c r="O1204" s="1" t="s">
        <v>80</v>
      </c>
      <c r="P1204" s="1" t="s">
        <v>43</v>
      </c>
      <c r="Q1204" s="1" t="s">
        <v>43</v>
      </c>
      <c r="R1204" s="3">
        <v>0</v>
      </c>
      <c r="S1204" s="1" t="s">
        <v>44</v>
      </c>
      <c r="T1204" s="1" t="s">
        <v>45</v>
      </c>
      <c r="U1204" s="1" t="s">
        <v>982</v>
      </c>
      <c r="V1204" s="1" t="s">
        <v>46</v>
      </c>
      <c r="W1204" s="1" t="s">
        <v>81</v>
      </c>
      <c r="X1204" s="1" t="s">
        <v>1693</v>
      </c>
      <c r="Y1204" s="1" t="s">
        <v>83</v>
      </c>
      <c r="Z1204" s="1" t="s">
        <v>84</v>
      </c>
      <c r="AA1204" s="1" t="s">
        <v>51</v>
      </c>
      <c r="AB1204" s="1" t="s">
        <v>1693</v>
      </c>
      <c r="AC1204" s="1" t="s">
        <v>37</v>
      </c>
    </row>
    <row r="1205" spans="1:29" hidden="1" x14ac:dyDescent="0.25">
      <c r="A1205" s="1" t="s">
        <v>33</v>
      </c>
      <c r="B1205" s="1" t="s">
        <v>34</v>
      </c>
      <c r="C1205" s="2">
        <v>45382</v>
      </c>
      <c r="D1205" s="1" t="s">
        <v>73</v>
      </c>
      <c r="E1205" s="1" t="s">
        <v>74</v>
      </c>
      <c r="F1205" s="1" t="s">
        <v>37</v>
      </c>
      <c r="G1205" s="1" t="s">
        <v>982</v>
      </c>
      <c r="H1205" s="1" t="s">
        <v>34</v>
      </c>
      <c r="I1205" s="3">
        <v>43334</v>
      </c>
      <c r="J1205" s="3">
        <v>0</v>
      </c>
      <c r="K1205" s="1" t="s">
        <v>40</v>
      </c>
      <c r="L1205" s="1" t="s">
        <v>133</v>
      </c>
      <c r="M1205" s="1" t="s">
        <v>134</v>
      </c>
      <c r="N1205" s="1" t="s">
        <v>79</v>
      </c>
      <c r="O1205" s="1" t="s">
        <v>80</v>
      </c>
      <c r="P1205" s="1" t="s">
        <v>43</v>
      </c>
      <c r="Q1205" s="1" t="s">
        <v>43</v>
      </c>
      <c r="R1205" s="3">
        <v>0</v>
      </c>
      <c r="S1205" s="1" t="s">
        <v>44</v>
      </c>
      <c r="T1205" s="1" t="s">
        <v>45</v>
      </c>
      <c r="U1205" s="1" t="s">
        <v>982</v>
      </c>
      <c r="V1205" s="1" t="s">
        <v>46</v>
      </c>
      <c r="W1205" s="1" t="s">
        <v>81</v>
      </c>
      <c r="X1205" s="1" t="s">
        <v>1693</v>
      </c>
      <c r="Y1205" s="1" t="s">
        <v>83</v>
      </c>
      <c r="Z1205" s="1" t="s">
        <v>84</v>
      </c>
      <c r="AA1205" s="1" t="s">
        <v>51</v>
      </c>
      <c r="AB1205" s="1" t="s">
        <v>1693</v>
      </c>
      <c r="AC1205" s="1" t="s">
        <v>37</v>
      </c>
    </row>
    <row r="1206" spans="1:29" hidden="1" x14ac:dyDescent="0.25">
      <c r="A1206" s="1" t="s">
        <v>33</v>
      </c>
      <c r="B1206" s="1" t="s">
        <v>34</v>
      </c>
      <c r="C1206" s="2">
        <v>45382</v>
      </c>
      <c r="D1206" s="1" t="s">
        <v>73</v>
      </c>
      <c r="E1206" s="1" t="s">
        <v>74</v>
      </c>
      <c r="F1206" s="1" t="s">
        <v>37</v>
      </c>
      <c r="G1206" s="1" t="s">
        <v>982</v>
      </c>
      <c r="H1206" s="1" t="s">
        <v>34</v>
      </c>
      <c r="I1206" s="3">
        <v>46019</v>
      </c>
      <c r="J1206" s="3">
        <v>0</v>
      </c>
      <c r="K1206" s="1" t="s">
        <v>40</v>
      </c>
      <c r="L1206" s="1" t="s">
        <v>462</v>
      </c>
      <c r="M1206" s="1" t="s">
        <v>463</v>
      </c>
      <c r="N1206" s="1" t="s">
        <v>79</v>
      </c>
      <c r="O1206" s="1" t="s">
        <v>80</v>
      </c>
      <c r="P1206" s="1" t="s">
        <v>43</v>
      </c>
      <c r="Q1206" s="1" t="s">
        <v>43</v>
      </c>
      <c r="R1206" s="3">
        <v>0</v>
      </c>
      <c r="S1206" s="1" t="s">
        <v>44</v>
      </c>
      <c r="T1206" s="1" t="s">
        <v>45</v>
      </c>
      <c r="U1206" s="1" t="s">
        <v>982</v>
      </c>
      <c r="V1206" s="1" t="s">
        <v>46</v>
      </c>
      <c r="W1206" s="1" t="s">
        <v>81</v>
      </c>
      <c r="X1206" s="1" t="s">
        <v>1693</v>
      </c>
      <c r="Y1206" s="1" t="s">
        <v>83</v>
      </c>
      <c r="Z1206" s="1" t="s">
        <v>84</v>
      </c>
      <c r="AA1206" s="1" t="s">
        <v>51</v>
      </c>
      <c r="AB1206" s="1" t="s">
        <v>1693</v>
      </c>
      <c r="AC1206" s="1" t="s">
        <v>37</v>
      </c>
    </row>
    <row r="1207" spans="1:29" hidden="1" x14ac:dyDescent="0.25">
      <c r="A1207" s="1" t="s">
        <v>33</v>
      </c>
      <c r="B1207" s="1" t="s">
        <v>34</v>
      </c>
      <c r="C1207" s="2">
        <v>45382</v>
      </c>
      <c r="D1207" s="1" t="s">
        <v>73</v>
      </c>
      <c r="E1207" s="1" t="s">
        <v>74</v>
      </c>
      <c r="F1207" s="1" t="s">
        <v>37</v>
      </c>
      <c r="G1207" s="1" t="s">
        <v>982</v>
      </c>
      <c r="H1207" s="1" t="s">
        <v>34</v>
      </c>
      <c r="I1207" s="3">
        <v>43334</v>
      </c>
      <c r="J1207" s="3">
        <v>0</v>
      </c>
      <c r="K1207" s="1" t="s">
        <v>40</v>
      </c>
      <c r="L1207" s="1" t="s">
        <v>150</v>
      </c>
      <c r="M1207" s="1" t="s">
        <v>151</v>
      </c>
      <c r="N1207" s="1" t="s">
        <v>79</v>
      </c>
      <c r="O1207" s="1" t="s">
        <v>80</v>
      </c>
      <c r="P1207" s="1" t="s">
        <v>43</v>
      </c>
      <c r="Q1207" s="1" t="s">
        <v>43</v>
      </c>
      <c r="R1207" s="3">
        <v>0</v>
      </c>
      <c r="S1207" s="1" t="s">
        <v>44</v>
      </c>
      <c r="T1207" s="1" t="s">
        <v>45</v>
      </c>
      <c r="U1207" s="1" t="s">
        <v>982</v>
      </c>
      <c r="V1207" s="1" t="s">
        <v>46</v>
      </c>
      <c r="W1207" s="1" t="s">
        <v>81</v>
      </c>
      <c r="X1207" s="1" t="s">
        <v>1693</v>
      </c>
      <c r="Y1207" s="1" t="s">
        <v>83</v>
      </c>
      <c r="Z1207" s="1" t="s">
        <v>84</v>
      </c>
      <c r="AA1207" s="1" t="s">
        <v>51</v>
      </c>
      <c r="AB1207" s="1" t="s">
        <v>1693</v>
      </c>
      <c r="AC1207" s="1" t="s">
        <v>37</v>
      </c>
    </row>
    <row r="1208" spans="1:29" hidden="1" x14ac:dyDescent="0.25">
      <c r="A1208" s="1" t="s">
        <v>33</v>
      </c>
      <c r="B1208" s="1" t="s">
        <v>34</v>
      </c>
      <c r="C1208" s="2">
        <v>45382</v>
      </c>
      <c r="D1208" s="1" t="s">
        <v>73</v>
      </c>
      <c r="E1208" s="1" t="s">
        <v>74</v>
      </c>
      <c r="F1208" s="1" t="s">
        <v>37</v>
      </c>
      <c r="G1208" s="1" t="s">
        <v>982</v>
      </c>
      <c r="H1208" s="1" t="s">
        <v>34</v>
      </c>
      <c r="I1208" s="3">
        <v>43334</v>
      </c>
      <c r="J1208" s="3">
        <v>0</v>
      </c>
      <c r="K1208" s="1" t="s">
        <v>40</v>
      </c>
      <c r="L1208" s="1" t="s">
        <v>1622</v>
      </c>
      <c r="M1208" s="1" t="s">
        <v>746</v>
      </c>
      <c r="N1208" s="1" t="s">
        <v>79</v>
      </c>
      <c r="O1208" s="1" t="s">
        <v>80</v>
      </c>
      <c r="P1208" s="1" t="s">
        <v>43</v>
      </c>
      <c r="Q1208" s="1" t="s">
        <v>43</v>
      </c>
      <c r="R1208" s="3">
        <v>0</v>
      </c>
      <c r="S1208" s="1" t="s">
        <v>44</v>
      </c>
      <c r="T1208" s="1" t="s">
        <v>45</v>
      </c>
      <c r="U1208" s="1" t="s">
        <v>982</v>
      </c>
      <c r="V1208" s="1" t="s">
        <v>46</v>
      </c>
      <c r="W1208" s="1" t="s">
        <v>81</v>
      </c>
      <c r="X1208" s="1" t="s">
        <v>1693</v>
      </c>
      <c r="Y1208" s="1" t="s">
        <v>83</v>
      </c>
      <c r="Z1208" s="1" t="s">
        <v>84</v>
      </c>
      <c r="AA1208" s="1" t="s">
        <v>51</v>
      </c>
      <c r="AB1208" s="1" t="s">
        <v>1693</v>
      </c>
      <c r="AC1208" s="1" t="s">
        <v>37</v>
      </c>
    </row>
    <row r="1209" spans="1:29" hidden="1" x14ac:dyDescent="0.25">
      <c r="A1209" s="1" t="s">
        <v>33</v>
      </c>
      <c r="B1209" s="1" t="s">
        <v>34</v>
      </c>
      <c r="C1209" s="2">
        <v>45382</v>
      </c>
      <c r="D1209" s="1" t="s">
        <v>73</v>
      </c>
      <c r="E1209" s="1" t="s">
        <v>74</v>
      </c>
      <c r="F1209" s="1" t="s">
        <v>37</v>
      </c>
      <c r="G1209" s="1" t="s">
        <v>982</v>
      </c>
      <c r="H1209" s="1" t="s">
        <v>34</v>
      </c>
      <c r="I1209" s="3">
        <v>45021</v>
      </c>
      <c r="J1209" s="3">
        <v>0</v>
      </c>
      <c r="K1209" s="1" t="s">
        <v>40</v>
      </c>
      <c r="L1209" s="1" t="s">
        <v>567</v>
      </c>
      <c r="M1209" s="1" t="s">
        <v>568</v>
      </c>
      <c r="N1209" s="1" t="s">
        <v>79</v>
      </c>
      <c r="O1209" s="1" t="s">
        <v>80</v>
      </c>
      <c r="P1209" s="1" t="s">
        <v>43</v>
      </c>
      <c r="Q1209" s="1" t="s">
        <v>43</v>
      </c>
      <c r="R1209" s="3">
        <v>0</v>
      </c>
      <c r="S1209" s="1" t="s">
        <v>44</v>
      </c>
      <c r="T1209" s="1" t="s">
        <v>45</v>
      </c>
      <c r="U1209" s="1" t="s">
        <v>982</v>
      </c>
      <c r="V1209" s="1" t="s">
        <v>46</v>
      </c>
      <c r="W1209" s="1" t="s">
        <v>81</v>
      </c>
      <c r="X1209" s="1" t="s">
        <v>1693</v>
      </c>
      <c r="Y1209" s="1" t="s">
        <v>83</v>
      </c>
      <c r="Z1209" s="1" t="s">
        <v>84</v>
      </c>
      <c r="AA1209" s="1" t="s">
        <v>51</v>
      </c>
      <c r="AB1209" s="1" t="s">
        <v>1693</v>
      </c>
      <c r="AC1209" s="1" t="s">
        <v>37</v>
      </c>
    </row>
    <row r="1210" spans="1:29" hidden="1" x14ac:dyDescent="0.25">
      <c r="A1210" s="1" t="s">
        <v>33</v>
      </c>
      <c r="B1210" s="1" t="s">
        <v>34</v>
      </c>
      <c r="C1210" s="2">
        <v>45382</v>
      </c>
      <c r="D1210" s="1" t="s">
        <v>73</v>
      </c>
      <c r="E1210" s="1" t="s">
        <v>74</v>
      </c>
      <c r="F1210" s="1" t="s">
        <v>37</v>
      </c>
      <c r="G1210" s="1" t="s">
        <v>982</v>
      </c>
      <c r="H1210" s="1" t="s">
        <v>34</v>
      </c>
      <c r="I1210" s="3">
        <v>563334</v>
      </c>
      <c r="J1210" s="3">
        <v>0</v>
      </c>
      <c r="K1210" s="1" t="s">
        <v>40</v>
      </c>
      <c r="L1210" s="1" t="s">
        <v>601</v>
      </c>
      <c r="M1210" s="1" t="s">
        <v>602</v>
      </c>
      <c r="N1210" s="1" t="s">
        <v>79</v>
      </c>
      <c r="O1210" s="1" t="s">
        <v>80</v>
      </c>
      <c r="P1210" s="1" t="s">
        <v>43</v>
      </c>
      <c r="Q1210" s="1" t="s">
        <v>43</v>
      </c>
      <c r="R1210" s="3">
        <v>0</v>
      </c>
      <c r="S1210" s="1" t="s">
        <v>44</v>
      </c>
      <c r="T1210" s="1" t="s">
        <v>45</v>
      </c>
      <c r="U1210" s="1" t="s">
        <v>982</v>
      </c>
      <c r="V1210" s="1" t="s">
        <v>46</v>
      </c>
      <c r="W1210" s="1" t="s">
        <v>81</v>
      </c>
      <c r="X1210" s="1" t="s">
        <v>1693</v>
      </c>
      <c r="Y1210" s="1" t="s">
        <v>83</v>
      </c>
      <c r="Z1210" s="1" t="s">
        <v>84</v>
      </c>
      <c r="AA1210" s="1" t="s">
        <v>51</v>
      </c>
      <c r="AB1210" s="1" t="s">
        <v>1693</v>
      </c>
      <c r="AC1210" s="1" t="s">
        <v>37</v>
      </c>
    </row>
    <row r="1211" spans="1:29" hidden="1" x14ac:dyDescent="0.25">
      <c r="A1211" s="1" t="s">
        <v>33</v>
      </c>
      <c r="B1211" s="1" t="s">
        <v>34</v>
      </c>
      <c r="C1211" s="2">
        <v>45382</v>
      </c>
      <c r="D1211" s="1" t="s">
        <v>73</v>
      </c>
      <c r="E1211" s="1" t="s">
        <v>74</v>
      </c>
      <c r="F1211" s="1" t="s">
        <v>37</v>
      </c>
      <c r="G1211" s="1" t="s">
        <v>982</v>
      </c>
      <c r="H1211" s="1" t="s">
        <v>34</v>
      </c>
      <c r="I1211" s="3">
        <v>43334</v>
      </c>
      <c r="J1211" s="3">
        <v>0</v>
      </c>
      <c r="K1211" s="1" t="s">
        <v>40</v>
      </c>
      <c r="L1211" s="1" t="s">
        <v>649</v>
      </c>
      <c r="M1211" s="1" t="s">
        <v>650</v>
      </c>
      <c r="N1211" s="1" t="s">
        <v>79</v>
      </c>
      <c r="O1211" s="1" t="s">
        <v>80</v>
      </c>
      <c r="P1211" s="1" t="s">
        <v>43</v>
      </c>
      <c r="Q1211" s="1" t="s">
        <v>43</v>
      </c>
      <c r="R1211" s="3">
        <v>0</v>
      </c>
      <c r="S1211" s="1" t="s">
        <v>44</v>
      </c>
      <c r="T1211" s="1" t="s">
        <v>45</v>
      </c>
      <c r="U1211" s="1" t="s">
        <v>982</v>
      </c>
      <c r="V1211" s="1" t="s">
        <v>46</v>
      </c>
      <c r="W1211" s="1" t="s">
        <v>81</v>
      </c>
      <c r="X1211" s="1" t="s">
        <v>1693</v>
      </c>
      <c r="Y1211" s="1" t="s">
        <v>83</v>
      </c>
      <c r="Z1211" s="1" t="s">
        <v>84</v>
      </c>
      <c r="AA1211" s="1" t="s">
        <v>51</v>
      </c>
      <c r="AB1211" s="1" t="s">
        <v>1693</v>
      </c>
      <c r="AC1211" s="1" t="s">
        <v>37</v>
      </c>
    </row>
    <row r="1212" spans="1:29" hidden="1" x14ac:dyDescent="0.25">
      <c r="A1212" s="1" t="s">
        <v>33</v>
      </c>
      <c r="B1212" s="1" t="s">
        <v>34</v>
      </c>
      <c r="C1212" s="2">
        <v>45382</v>
      </c>
      <c r="D1212" s="1" t="s">
        <v>73</v>
      </c>
      <c r="E1212" s="1" t="s">
        <v>74</v>
      </c>
      <c r="F1212" s="1" t="s">
        <v>37</v>
      </c>
      <c r="G1212" s="1" t="s">
        <v>982</v>
      </c>
      <c r="H1212" s="1" t="s">
        <v>34</v>
      </c>
      <c r="I1212" s="3">
        <v>407720</v>
      </c>
      <c r="J1212" s="3">
        <v>0</v>
      </c>
      <c r="K1212" s="1" t="s">
        <v>40</v>
      </c>
      <c r="L1212" s="1" t="s">
        <v>647</v>
      </c>
      <c r="M1212" s="1" t="s">
        <v>648</v>
      </c>
      <c r="N1212" s="1" t="s">
        <v>79</v>
      </c>
      <c r="O1212" s="1" t="s">
        <v>80</v>
      </c>
      <c r="P1212" s="1" t="s">
        <v>43</v>
      </c>
      <c r="Q1212" s="1" t="s">
        <v>43</v>
      </c>
      <c r="R1212" s="3">
        <v>0</v>
      </c>
      <c r="S1212" s="1" t="s">
        <v>44</v>
      </c>
      <c r="T1212" s="1" t="s">
        <v>45</v>
      </c>
      <c r="U1212" s="1" t="s">
        <v>982</v>
      </c>
      <c r="V1212" s="1" t="s">
        <v>46</v>
      </c>
      <c r="W1212" s="1" t="s">
        <v>81</v>
      </c>
      <c r="X1212" s="1" t="s">
        <v>1693</v>
      </c>
      <c r="Y1212" s="1" t="s">
        <v>83</v>
      </c>
      <c r="Z1212" s="1" t="s">
        <v>84</v>
      </c>
      <c r="AA1212" s="1" t="s">
        <v>51</v>
      </c>
      <c r="AB1212" s="1" t="s">
        <v>1693</v>
      </c>
      <c r="AC1212" s="1" t="s">
        <v>37</v>
      </c>
    </row>
    <row r="1213" spans="1:29" hidden="1" x14ac:dyDescent="0.25">
      <c r="A1213" s="1" t="s">
        <v>33</v>
      </c>
      <c r="B1213" s="1" t="s">
        <v>34</v>
      </c>
      <c r="C1213" s="2">
        <v>45382</v>
      </c>
      <c r="D1213" s="1" t="s">
        <v>73</v>
      </c>
      <c r="E1213" s="1" t="s">
        <v>74</v>
      </c>
      <c r="F1213" s="1" t="s">
        <v>37</v>
      </c>
      <c r="G1213" s="1" t="s">
        <v>982</v>
      </c>
      <c r="H1213" s="1" t="s">
        <v>34</v>
      </c>
      <c r="I1213" s="3">
        <v>1109049</v>
      </c>
      <c r="J1213" s="3">
        <v>0</v>
      </c>
      <c r="K1213" s="1" t="s">
        <v>40</v>
      </c>
      <c r="L1213" s="1" t="s">
        <v>1610</v>
      </c>
      <c r="M1213" s="1" t="s">
        <v>1611</v>
      </c>
      <c r="N1213" s="1" t="s">
        <v>1075</v>
      </c>
      <c r="O1213" s="1" t="s">
        <v>1076</v>
      </c>
      <c r="P1213" s="1" t="s">
        <v>43</v>
      </c>
      <c r="Q1213" s="1" t="s">
        <v>43</v>
      </c>
      <c r="R1213" s="3">
        <v>0</v>
      </c>
      <c r="S1213" s="1" t="s">
        <v>44</v>
      </c>
      <c r="T1213" s="1" t="s">
        <v>45</v>
      </c>
      <c r="U1213" s="1" t="s">
        <v>982</v>
      </c>
      <c r="V1213" s="1" t="s">
        <v>46</v>
      </c>
      <c r="W1213" s="1" t="s">
        <v>81</v>
      </c>
      <c r="X1213" s="1" t="s">
        <v>1693</v>
      </c>
      <c r="Y1213" s="1" t="s">
        <v>83</v>
      </c>
      <c r="Z1213" s="1" t="s">
        <v>84</v>
      </c>
      <c r="AA1213" s="1" t="s">
        <v>51</v>
      </c>
      <c r="AB1213" s="1" t="s">
        <v>1693</v>
      </c>
      <c r="AC1213" s="1" t="s">
        <v>37</v>
      </c>
    </row>
    <row r="1214" spans="1:29" hidden="1" x14ac:dyDescent="0.25">
      <c r="A1214" s="1" t="s">
        <v>33</v>
      </c>
      <c r="B1214" s="1" t="s">
        <v>34</v>
      </c>
      <c r="C1214" s="2">
        <v>45383</v>
      </c>
      <c r="D1214" s="1" t="s">
        <v>238</v>
      </c>
      <c r="E1214" s="1" t="s">
        <v>239</v>
      </c>
      <c r="F1214" s="1" t="s">
        <v>37</v>
      </c>
      <c r="G1214" s="1" t="s">
        <v>1695</v>
      </c>
      <c r="H1214" s="1" t="s">
        <v>1696</v>
      </c>
      <c r="I1214" s="3">
        <v>0</v>
      </c>
      <c r="J1214" s="3">
        <v>1</v>
      </c>
      <c r="K1214" s="1" t="s">
        <v>40</v>
      </c>
      <c r="L1214" s="1" t="s">
        <v>1455</v>
      </c>
      <c r="M1214" s="1" t="s">
        <v>1456</v>
      </c>
      <c r="N1214" s="1" t="s">
        <v>37</v>
      </c>
      <c r="O1214" s="1" t="s">
        <v>43</v>
      </c>
      <c r="P1214" s="1" t="s">
        <v>43</v>
      </c>
      <c r="Q1214" s="1" t="s">
        <v>43</v>
      </c>
      <c r="R1214" s="3">
        <v>0</v>
      </c>
      <c r="S1214" s="1" t="s">
        <v>44</v>
      </c>
      <c r="T1214" s="1" t="s">
        <v>45</v>
      </c>
      <c r="U1214" s="1" t="s">
        <v>1695</v>
      </c>
      <c r="V1214" s="1" t="s">
        <v>46</v>
      </c>
      <c r="W1214" s="1" t="s">
        <v>81</v>
      </c>
      <c r="X1214" s="1" t="s">
        <v>1697</v>
      </c>
      <c r="Y1214" s="1" t="s">
        <v>245</v>
      </c>
      <c r="Z1214" s="1" t="s">
        <v>84</v>
      </c>
      <c r="AA1214" s="1" t="s">
        <v>51</v>
      </c>
      <c r="AB1214" s="1" t="s">
        <v>1698</v>
      </c>
      <c r="AC1214" s="1" t="s">
        <v>37</v>
      </c>
    </row>
    <row r="1215" spans="1:29" hidden="1" x14ac:dyDescent="0.25">
      <c r="A1215" s="1" t="s">
        <v>33</v>
      </c>
      <c r="B1215" s="1" t="s">
        <v>34</v>
      </c>
      <c r="C1215" s="2">
        <v>45384</v>
      </c>
      <c r="D1215" s="1" t="s">
        <v>35</v>
      </c>
      <c r="E1215" s="1" t="s">
        <v>36</v>
      </c>
      <c r="F1215" s="1" t="s">
        <v>37</v>
      </c>
      <c r="G1215" s="1" t="s">
        <v>1699</v>
      </c>
      <c r="H1215" s="1" t="s">
        <v>1700</v>
      </c>
      <c r="I1215" s="3">
        <v>0</v>
      </c>
      <c r="J1215" s="3">
        <v>43333</v>
      </c>
      <c r="K1215" s="1" t="s">
        <v>40</v>
      </c>
      <c r="L1215" s="1" t="s">
        <v>1625</v>
      </c>
      <c r="M1215" s="1" t="s">
        <v>749</v>
      </c>
      <c r="N1215" s="1" t="s">
        <v>37</v>
      </c>
      <c r="O1215" s="1" t="s">
        <v>43</v>
      </c>
      <c r="P1215" s="1" t="s">
        <v>43</v>
      </c>
      <c r="Q1215" s="1" t="s">
        <v>43</v>
      </c>
      <c r="R1215" s="3">
        <v>0</v>
      </c>
      <c r="S1215" s="1" t="s">
        <v>44</v>
      </c>
      <c r="T1215" s="1" t="s">
        <v>45</v>
      </c>
      <c r="U1215" s="1" t="s">
        <v>1699</v>
      </c>
      <c r="V1215" s="1" t="s">
        <v>46</v>
      </c>
      <c r="W1215" s="1" t="s">
        <v>47</v>
      </c>
      <c r="X1215" s="1" t="s">
        <v>1701</v>
      </c>
      <c r="Y1215" s="1" t="s">
        <v>49</v>
      </c>
      <c r="Z1215" s="1" t="s">
        <v>50</v>
      </c>
      <c r="AA1215" s="1" t="s">
        <v>51</v>
      </c>
      <c r="AB1215" s="1" t="s">
        <v>1701</v>
      </c>
      <c r="AC1215" s="1" t="s">
        <v>37</v>
      </c>
    </row>
    <row r="1216" spans="1:29" hidden="1" x14ac:dyDescent="0.25">
      <c r="A1216" s="1" t="s">
        <v>33</v>
      </c>
      <c r="B1216" s="1" t="s">
        <v>34</v>
      </c>
      <c r="C1216" s="2">
        <v>45384</v>
      </c>
      <c r="D1216" s="1" t="s">
        <v>35</v>
      </c>
      <c r="E1216" s="1" t="s">
        <v>36</v>
      </c>
      <c r="F1216" s="1" t="s">
        <v>37</v>
      </c>
      <c r="G1216" s="1" t="s">
        <v>1699</v>
      </c>
      <c r="H1216" s="1" t="s">
        <v>363</v>
      </c>
      <c r="I1216" s="3">
        <v>0</v>
      </c>
      <c r="J1216" s="3">
        <v>433335</v>
      </c>
      <c r="K1216" s="1" t="s">
        <v>40</v>
      </c>
      <c r="L1216" s="1" t="s">
        <v>838</v>
      </c>
      <c r="M1216" s="1" t="s">
        <v>839</v>
      </c>
      <c r="N1216" s="1" t="s">
        <v>37</v>
      </c>
      <c r="O1216" s="1" t="s">
        <v>43</v>
      </c>
      <c r="P1216" s="1" t="s">
        <v>43</v>
      </c>
      <c r="Q1216" s="1" t="s">
        <v>43</v>
      </c>
      <c r="R1216" s="3">
        <v>0</v>
      </c>
      <c r="S1216" s="1" t="s">
        <v>44</v>
      </c>
      <c r="T1216" s="1" t="s">
        <v>45</v>
      </c>
      <c r="U1216" s="1" t="s">
        <v>1699</v>
      </c>
      <c r="V1216" s="1" t="s">
        <v>46</v>
      </c>
      <c r="W1216" s="1" t="s">
        <v>47</v>
      </c>
      <c r="X1216" s="1" t="s">
        <v>1701</v>
      </c>
      <c r="Y1216" s="1" t="s">
        <v>49</v>
      </c>
      <c r="Z1216" s="1" t="s">
        <v>50</v>
      </c>
      <c r="AA1216" s="1" t="s">
        <v>51</v>
      </c>
      <c r="AB1216" s="1" t="s">
        <v>1701</v>
      </c>
      <c r="AC1216" s="1" t="s">
        <v>37</v>
      </c>
    </row>
    <row r="1217" spans="1:29" hidden="1" x14ac:dyDescent="0.25">
      <c r="A1217" s="1" t="s">
        <v>33</v>
      </c>
      <c r="B1217" s="1" t="s">
        <v>34</v>
      </c>
      <c r="C1217" s="2">
        <v>45385</v>
      </c>
      <c r="D1217" s="1" t="s">
        <v>35</v>
      </c>
      <c r="E1217" s="1" t="s">
        <v>36</v>
      </c>
      <c r="F1217" s="1" t="s">
        <v>37</v>
      </c>
      <c r="G1217" s="1" t="s">
        <v>1702</v>
      </c>
      <c r="H1217" s="1" t="s">
        <v>1703</v>
      </c>
      <c r="I1217" s="3">
        <v>0</v>
      </c>
      <c r="J1217" s="3">
        <v>43334</v>
      </c>
      <c r="K1217" s="1" t="s">
        <v>40</v>
      </c>
      <c r="L1217" s="1" t="s">
        <v>498</v>
      </c>
      <c r="M1217" s="1" t="s">
        <v>499</v>
      </c>
      <c r="N1217" s="1" t="s">
        <v>37</v>
      </c>
      <c r="O1217" s="1" t="s">
        <v>43</v>
      </c>
      <c r="P1217" s="1" t="s">
        <v>43</v>
      </c>
      <c r="Q1217" s="1" t="s">
        <v>43</v>
      </c>
      <c r="R1217" s="3">
        <v>0</v>
      </c>
      <c r="S1217" s="1" t="s">
        <v>44</v>
      </c>
      <c r="T1217" s="1" t="s">
        <v>45</v>
      </c>
      <c r="U1217" s="1" t="s">
        <v>1702</v>
      </c>
      <c r="V1217" s="1" t="s">
        <v>46</v>
      </c>
      <c r="W1217" s="1" t="s">
        <v>47</v>
      </c>
      <c r="X1217" s="1" t="s">
        <v>1704</v>
      </c>
      <c r="Y1217" s="1" t="s">
        <v>49</v>
      </c>
      <c r="Z1217" s="1" t="s">
        <v>50</v>
      </c>
      <c r="AA1217" s="1" t="s">
        <v>51</v>
      </c>
      <c r="AB1217" s="1" t="s">
        <v>1704</v>
      </c>
      <c r="AC1217" s="1" t="s">
        <v>37</v>
      </c>
    </row>
    <row r="1218" spans="1:29" hidden="1" x14ac:dyDescent="0.25">
      <c r="A1218" s="1" t="s">
        <v>33</v>
      </c>
      <c r="B1218" s="1" t="s">
        <v>34</v>
      </c>
      <c r="C1218" s="2">
        <v>45390</v>
      </c>
      <c r="D1218" s="1" t="s">
        <v>35</v>
      </c>
      <c r="E1218" s="1" t="s">
        <v>36</v>
      </c>
      <c r="F1218" s="1" t="s">
        <v>37</v>
      </c>
      <c r="G1218" s="1" t="s">
        <v>1705</v>
      </c>
      <c r="H1218" s="1" t="s">
        <v>1706</v>
      </c>
      <c r="I1218" s="3">
        <v>0</v>
      </c>
      <c r="J1218" s="54">
        <v>223828</v>
      </c>
      <c r="K1218" s="1" t="s">
        <v>40</v>
      </c>
      <c r="L1218" s="1" t="s">
        <v>54</v>
      </c>
      <c r="M1218" s="1" t="s">
        <v>55</v>
      </c>
      <c r="N1218" s="1" t="s">
        <v>37</v>
      </c>
      <c r="O1218" s="1" t="s">
        <v>43</v>
      </c>
      <c r="P1218" s="1" t="s">
        <v>43</v>
      </c>
      <c r="Q1218" s="1" t="s">
        <v>43</v>
      </c>
      <c r="R1218" s="3">
        <v>0</v>
      </c>
      <c r="S1218" s="1" t="s">
        <v>44</v>
      </c>
      <c r="T1218" s="1" t="s">
        <v>45</v>
      </c>
      <c r="U1218" s="1" t="s">
        <v>1705</v>
      </c>
      <c r="V1218" s="1" t="s">
        <v>46</v>
      </c>
      <c r="W1218" s="1" t="s">
        <v>47</v>
      </c>
      <c r="X1218" s="1" t="s">
        <v>1707</v>
      </c>
      <c r="Y1218" s="1" t="s">
        <v>49</v>
      </c>
      <c r="Z1218" s="1" t="s">
        <v>50</v>
      </c>
      <c r="AA1218" s="1" t="s">
        <v>51</v>
      </c>
      <c r="AB1218" s="1" t="s">
        <v>1707</v>
      </c>
      <c r="AC1218" s="1" t="s">
        <v>37</v>
      </c>
    </row>
    <row r="1219" spans="1:29" hidden="1" x14ac:dyDescent="0.25">
      <c r="A1219" s="1" t="s">
        <v>33</v>
      </c>
      <c r="B1219" s="1" t="s">
        <v>34</v>
      </c>
      <c r="C1219" s="2">
        <v>45391</v>
      </c>
      <c r="D1219" s="1" t="s">
        <v>35</v>
      </c>
      <c r="E1219" s="1" t="s">
        <v>36</v>
      </c>
      <c r="F1219" s="1" t="s">
        <v>37</v>
      </c>
      <c r="G1219" s="1" t="s">
        <v>1708</v>
      </c>
      <c r="H1219" s="1" t="s">
        <v>1709</v>
      </c>
      <c r="I1219" s="3">
        <v>0</v>
      </c>
      <c r="J1219" s="3">
        <v>38667</v>
      </c>
      <c r="K1219" s="1" t="s">
        <v>40</v>
      </c>
      <c r="L1219" s="1" t="s">
        <v>510</v>
      </c>
      <c r="M1219" s="1" t="s">
        <v>511</v>
      </c>
      <c r="N1219" s="1" t="s">
        <v>37</v>
      </c>
      <c r="O1219" s="1" t="s">
        <v>43</v>
      </c>
      <c r="P1219" s="1" t="s">
        <v>43</v>
      </c>
      <c r="Q1219" s="1" t="s">
        <v>43</v>
      </c>
      <c r="R1219" s="3">
        <v>0</v>
      </c>
      <c r="S1219" s="1" t="s">
        <v>44</v>
      </c>
      <c r="T1219" s="1" t="s">
        <v>45</v>
      </c>
      <c r="U1219" s="1" t="s">
        <v>1708</v>
      </c>
      <c r="V1219" s="1" t="s">
        <v>46</v>
      </c>
      <c r="W1219" s="1" t="s">
        <v>47</v>
      </c>
      <c r="X1219" s="1" t="s">
        <v>1710</v>
      </c>
      <c r="Y1219" s="1" t="s">
        <v>49</v>
      </c>
      <c r="Z1219" s="1" t="s">
        <v>50</v>
      </c>
      <c r="AA1219" s="1" t="s">
        <v>51</v>
      </c>
      <c r="AB1219" s="1" t="s">
        <v>1710</v>
      </c>
      <c r="AC1219" s="1" t="s">
        <v>37</v>
      </c>
    </row>
    <row r="1220" spans="1:29" hidden="1" x14ac:dyDescent="0.25">
      <c r="A1220" s="1" t="s">
        <v>33</v>
      </c>
      <c r="B1220" s="1" t="s">
        <v>34</v>
      </c>
      <c r="C1220" s="2">
        <v>45391</v>
      </c>
      <c r="D1220" s="1" t="s">
        <v>35</v>
      </c>
      <c r="E1220" s="1" t="s">
        <v>36</v>
      </c>
      <c r="F1220" s="1" t="s">
        <v>37</v>
      </c>
      <c r="G1220" s="1" t="s">
        <v>1708</v>
      </c>
      <c r="H1220" s="1" t="s">
        <v>363</v>
      </c>
      <c r="I1220" s="3">
        <v>0</v>
      </c>
      <c r="J1220" s="3">
        <v>38667</v>
      </c>
      <c r="K1220" s="1" t="s">
        <v>40</v>
      </c>
      <c r="L1220" s="1" t="s">
        <v>616</v>
      </c>
      <c r="M1220" s="1" t="s">
        <v>617</v>
      </c>
      <c r="N1220" s="1" t="s">
        <v>37</v>
      </c>
      <c r="O1220" s="1" t="s">
        <v>43</v>
      </c>
      <c r="P1220" s="1" t="s">
        <v>43</v>
      </c>
      <c r="Q1220" s="1" t="s">
        <v>43</v>
      </c>
      <c r="R1220" s="3">
        <v>0</v>
      </c>
      <c r="S1220" s="1" t="s">
        <v>44</v>
      </c>
      <c r="T1220" s="1" t="s">
        <v>45</v>
      </c>
      <c r="U1220" s="1" t="s">
        <v>1708</v>
      </c>
      <c r="V1220" s="1" t="s">
        <v>46</v>
      </c>
      <c r="W1220" s="1" t="s">
        <v>47</v>
      </c>
      <c r="X1220" s="1" t="s">
        <v>1710</v>
      </c>
      <c r="Y1220" s="1" t="s">
        <v>49</v>
      </c>
      <c r="Z1220" s="1" t="s">
        <v>50</v>
      </c>
      <c r="AA1220" s="1" t="s">
        <v>51</v>
      </c>
      <c r="AB1220" s="1" t="s">
        <v>1710</v>
      </c>
      <c r="AC1220" s="1" t="s">
        <v>37</v>
      </c>
    </row>
    <row r="1221" spans="1:29" hidden="1" x14ac:dyDescent="0.25">
      <c r="A1221" s="1" t="s">
        <v>33</v>
      </c>
      <c r="B1221" s="1" t="s">
        <v>34</v>
      </c>
      <c r="C1221" s="2">
        <v>45391</v>
      </c>
      <c r="D1221" s="1" t="s">
        <v>35</v>
      </c>
      <c r="E1221" s="1" t="s">
        <v>36</v>
      </c>
      <c r="F1221" s="1" t="s">
        <v>37</v>
      </c>
      <c r="G1221" s="1" t="s">
        <v>1708</v>
      </c>
      <c r="H1221" s="1" t="s">
        <v>363</v>
      </c>
      <c r="I1221" s="3">
        <v>0</v>
      </c>
      <c r="J1221" s="3">
        <v>77334</v>
      </c>
      <c r="K1221" s="1" t="s">
        <v>40</v>
      </c>
      <c r="L1221" s="1" t="s">
        <v>297</v>
      </c>
      <c r="M1221" s="1" t="s">
        <v>298</v>
      </c>
      <c r="N1221" s="1" t="s">
        <v>37</v>
      </c>
      <c r="O1221" s="1" t="s">
        <v>43</v>
      </c>
      <c r="P1221" s="1" t="s">
        <v>43</v>
      </c>
      <c r="Q1221" s="1" t="s">
        <v>43</v>
      </c>
      <c r="R1221" s="3">
        <v>0</v>
      </c>
      <c r="S1221" s="1" t="s">
        <v>44</v>
      </c>
      <c r="T1221" s="1" t="s">
        <v>45</v>
      </c>
      <c r="U1221" s="1" t="s">
        <v>1708</v>
      </c>
      <c r="V1221" s="1" t="s">
        <v>46</v>
      </c>
      <c r="W1221" s="1" t="s">
        <v>47</v>
      </c>
      <c r="X1221" s="1" t="s">
        <v>1710</v>
      </c>
      <c r="Y1221" s="1" t="s">
        <v>49</v>
      </c>
      <c r="Z1221" s="1" t="s">
        <v>50</v>
      </c>
      <c r="AA1221" s="1" t="s">
        <v>51</v>
      </c>
      <c r="AB1221" s="1" t="s">
        <v>1710</v>
      </c>
      <c r="AC1221" s="1" t="s">
        <v>37</v>
      </c>
    </row>
    <row r="1222" spans="1:29" hidden="1" x14ac:dyDescent="0.25">
      <c r="A1222" s="1" t="s">
        <v>33</v>
      </c>
      <c r="B1222" s="1" t="s">
        <v>34</v>
      </c>
      <c r="C1222" s="2">
        <v>45394</v>
      </c>
      <c r="D1222" s="1" t="s">
        <v>35</v>
      </c>
      <c r="E1222" s="1" t="s">
        <v>36</v>
      </c>
      <c r="F1222" s="1" t="s">
        <v>37</v>
      </c>
      <c r="G1222" s="1" t="s">
        <v>1711</v>
      </c>
      <c r="H1222" s="1" t="s">
        <v>1712</v>
      </c>
      <c r="I1222" s="3">
        <v>0</v>
      </c>
      <c r="J1222" s="3">
        <v>43334</v>
      </c>
      <c r="K1222" s="1" t="s">
        <v>40</v>
      </c>
      <c r="L1222" s="1" t="s">
        <v>285</v>
      </c>
      <c r="M1222" s="1" t="s">
        <v>286</v>
      </c>
      <c r="N1222" s="1" t="s">
        <v>37</v>
      </c>
      <c r="O1222" s="1" t="s">
        <v>43</v>
      </c>
      <c r="P1222" s="1" t="s">
        <v>43</v>
      </c>
      <c r="Q1222" s="1" t="s">
        <v>43</v>
      </c>
      <c r="R1222" s="3">
        <v>0</v>
      </c>
      <c r="S1222" s="1" t="s">
        <v>44</v>
      </c>
      <c r="T1222" s="1" t="s">
        <v>45</v>
      </c>
      <c r="U1222" s="1" t="s">
        <v>1711</v>
      </c>
      <c r="V1222" s="1" t="s">
        <v>46</v>
      </c>
      <c r="W1222" s="1" t="s">
        <v>47</v>
      </c>
      <c r="X1222" s="1" t="s">
        <v>1713</v>
      </c>
      <c r="Y1222" s="1" t="s">
        <v>49</v>
      </c>
      <c r="Z1222" s="1" t="s">
        <v>50</v>
      </c>
      <c r="AA1222" s="1" t="s">
        <v>51</v>
      </c>
      <c r="AB1222" s="1" t="s">
        <v>1713</v>
      </c>
      <c r="AC1222" s="1" t="s">
        <v>37</v>
      </c>
    </row>
    <row r="1223" spans="1:29" hidden="1" x14ac:dyDescent="0.25">
      <c r="A1223" s="1" t="s">
        <v>33</v>
      </c>
      <c r="B1223" s="1" t="s">
        <v>34</v>
      </c>
      <c r="C1223" s="2">
        <v>45394</v>
      </c>
      <c r="D1223" s="1" t="s">
        <v>35</v>
      </c>
      <c r="E1223" s="1" t="s">
        <v>36</v>
      </c>
      <c r="F1223" s="1" t="s">
        <v>37</v>
      </c>
      <c r="G1223" s="1" t="s">
        <v>1711</v>
      </c>
      <c r="H1223" s="1" t="s">
        <v>363</v>
      </c>
      <c r="I1223" s="3">
        <v>0</v>
      </c>
      <c r="J1223" s="3">
        <v>129999</v>
      </c>
      <c r="K1223" s="1" t="s">
        <v>40</v>
      </c>
      <c r="L1223" s="1" t="s">
        <v>115</v>
      </c>
      <c r="M1223" s="1" t="s">
        <v>116</v>
      </c>
      <c r="N1223" s="1" t="s">
        <v>37</v>
      </c>
      <c r="O1223" s="1" t="s">
        <v>43</v>
      </c>
      <c r="P1223" s="1" t="s">
        <v>43</v>
      </c>
      <c r="Q1223" s="1" t="s">
        <v>43</v>
      </c>
      <c r="R1223" s="3">
        <v>0</v>
      </c>
      <c r="S1223" s="1" t="s">
        <v>44</v>
      </c>
      <c r="T1223" s="1" t="s">
        <v>45</v>
      </c>
      <c r="U1223" s="1" t="s">
        <v>1711</v>
      </c>
      <c r="V1223" s="1" t="s">
        <v>46</v>
      </c>
      <c r="W1223" s="1" t="s">
        <v>47</v>
      </c>
      <c r="X1223" s="1" t="s">
        <v>1713</v>
      </c>
      <c r="Y1223" s="1" t="s">
        <v>49</v>
      </c>
      <c r="Z1223" s="1" t="s">
        <v>50</v>
      </c>
      <c r="AA1223" s="1" t="s">
        <v>51</v>
      </c>
      <c r="AB1223" s="1" t="s">
        <v>1713</v>
      </c>
      <c r="AC1223" s="1" t="s">
        <v>37</v>
      </c>
    </row>
    <row r="1224" spans="1:29" hidden="1" x14ac:dyDescent="0.25">
      <c r="A1224" s="1" t="s">
        <v>33</v>
      </c>
      <c r="B1224" s="1" t="s">
        <v>34</v>
      </c>
      <c r="C1224" s="2">
        <v>45394</v>
      </c>
      <c r="D1224" s="1" t="s">
        <v>35</v>
      </c>
      <c r="E1224" s="1" t="s">
        <v>36</v>
      </c>
      <c r="F1224" s="1" t="s">
        <v>37</v>
      </c>
      <c r="G1224" s="1" t="s">
        <v>1714</v>
      </c>
      <c r="H1224" s="1" t="s">
        <v>1715</v>
      </c>
      <c r="I1224" s="3">
        <v>0</v>
      </c>
      <c r="J1224" s="3">
        <v>43334</v>
      </c>
      <c r="K1224" s="1" t="s">
        <v>40</v>
      </c>
      <c r="L1224" s="1" t="s">
        <v>669</v>
      </c>
      <c r="M1224" s="1" t="s">
        <v>670</v>
      </c>
      <c r="N1224" s="1" t="s">
        <v>37</v>
      </c>
      <c r="O1224" s="1" t="s">
        <v>43</v>
      </c>
      <c r="P1224" s="1" t="s">
        <v>43</v>
      </c>
      <c r="Q1224" s="1" t="s">
        <v>43</v>
      </c>
      <c r="R1224" s="3">
        <v>0</v>
      </c>
      <c r="S1224" s="1" t="s">
        <v>44</v>
      </c>
      <c r="T1224" s="1" t="s">
        <v>45</v>
      </c>
      <c r="U1224" s="1" t="s">
        <v>1714</v>
      </c>
      <c r="V1224" s="1" t="s">
        <v>46</v>
      </c>
      <c r="W1224" s="1" t="s">
        <v>47</v>
      </c>
      <c r="X1224" s="1" t="s">
        <v>1716</v>
      </c>
      <c r="Y1224" s="1" t="s">
        <v>49</v>
      </c>
      <c r="Z1224" s="1" t="s">
        <v>50</v>
      </c>
      <c r="AA1224" s="1" t="s">
        <v>51</v>
      </c>
      <c r="AB1224" s="1" t="s">
        <v>1716</v>
      </c>
      <c r="AC1224" s="1" t="s">
        <v>37</v>
      </c>
    </row>
    <row r="1225" spans="1:29" hidden="1" x14ac:dyDescent="0.25">
      <c r="A1225" s="1" t="s">
        <v>33</v>
      </c>
      <c r="B1225" s="1" t="s">
        <v>34</v>
      </c>
      <c r="C1225" s="2">
        <v>45398</v>
      </c>
      <c r="D1225" s="1" t="s">
        <v>35</v>
      </c>
      <c r="E1225" s="1" t="s">
        <v>36</v>
      </c>
      <c r="F1225" s="1" t="s">
        <v>37</v>
      </c>
      <c r="G1225" s="1" t="s">
        <v>1717</v>
      </c>
      <c r="H1225" s="1" t="s">
        <v>1718</v>
      </c>
      <c r="I1225" s="3">
        <v>0</v>
      </c>
      <c r="J1225" s="3">
        <v>433334</v>
      </c>
      <c r="K1225" s="1" t="s">
        <v>40</v>
      </c>
      <c r="L1225" s="1" t="s">
        <v>838</v>
      </c>
      <c r="M1225" s="1" t="s">
        <v>839</v>
      </c>
      <c r="N1225" s="1" t="s">
        <v>37</v>
      </c>
      <c r="O1225" s="1" t="s">
        <v>43</v>
      </c>
      <c r="P1225" s="1" t="s">
        <v>43</v>
      </c>
      <c r="Q1225" s="1" t="s">
        <v>43</v>
      </c>
      <c r="R1225" s="3">
        <v>0</v>
      </c>
      <c r="S1225" s="1" t="s">
        <v>44</v>
      </c>
      <c r="T1225" s="1" t="s">
        <v>45</v>
      </c>
      <c r="U1225" s="1" t="s">
        <v>1717</v>
      </c>
      <c r="V1225" s="1" t="s">
        <v>46</v>
      </c>
      <c r="W1225" s="1" t="s">
        <v>47</v>
      </c>
      <c r="X1225" s="1" t="s">
        <v>1719</v>
      </c>
      <c r="Y1225" s="1" t="s">
        <v>49</v>
      </c>
      <c r="Z1225" s="1" t="s">
        <v>50</v>
      </c>
      <c r="AA1225" s="1" t="s">
        <v>51</v>
      </c>
      <c r="AB1225" s="1" t="s">
        <v>1719</v>
      </c>
      <c r="AC1225" s="1" t="s">
        <v>37</v>
      </c>
    </row>
    <row r="1226" spans="1:29" hidden="1" x14ac:dyDescent="0.25">
      <c r="A1226" s="1" t="s">
        <v>33</v>
      </c>
      <c r="B1226" s="1" t="s">
        <v>34</v>
      </c>
      <c r="C1226" s="2">
        <v>45398</v>
      </c>
      <c r="D1226" s="1" t="s">
        <v>35</v>
      </c>
      <c r="E1226" s="1" t="s">
        <v>36</v>
      </c>
      <c r="F1226" s="1" t="s">
        <v>37</v>
      </c>
      <c r="G1226" s="1" t="s">
        <v>1720</v>
      </c>
      <c r="H1226" s="1" t="s">
        <v>1721</v>
      </c>
      <c r="I1226" s="3">
        <v>0</v>
      </c>
      <c r="J1226" s="3">
        <v>1300000</v>
      </c>
      <c r="K1226" s="1" t="s">
        <v>40</v>
      </c>
      <c r="L1226" s="1" t="s">
        <v>844</v>
      </c>
      <c r="M1226" s="1" t="s">
        <v>845</v>
      </c>
      <c r="N1226" s="1" t="s">
        <v>37</v>
      </c>
      <c r="O1226" s="1" t="s">
        <v>43</v>
      </c>
      <c r="P1226" s="1" t="s">
        <v>43</v>
      </c>
      <c r="Q1226" s="1" t="s">
        <v>43</v>
      </c>
      <c r="R1226" s="3">
        <v>0</v>
      </c>
      <c r="S1226" s="1" t="s">
        <v>44</v>
      </c>
      <c r="T1226" s="1" t="s">
        <v>45</v>
      </c>
      <c r="U1226" s="1" t="s">
        <v>1720</v>
      </c>
      <c r="V1226" s="1" t="s">
        <v>46</v>
      </c>
      <c r="W1226" s="1" t="s">
        <v>47</v>
      </c>
      <c r="X1226" s="1" t="s">
        <v>1722</v>
      </c>
      <c r="Y1226" s="1" t="s">
        <v>49</v>
      </c>
      <c r="Z1226" s="1" t="s">
        <v>50</v>
      </c>
      <c r="AA1226" s="1" t="s">
        <v>51</v>
      </c>
      <c r="AB1226" s="1" t="s">
        <v>1722</v>
      </c>
      <c r="AC1226" s="1" t="s">
        <v>37</v>
      </c>
    </row>
    <row r="1227" spans="1:29" hidden="1" x14ac:dyDescent="0.25">
      <c r="A1227" s="1" t="s">
        <v>33</v>
      </c>
      <c r="B1227" s="1" t="s">
        <v>34</v>
      </c>
      <c r="C1227" s="2">
        <v>45400</v>
      </c>
      <c r="D1227" s="1" t="s">
        <v>35</v>
      </c>
      <c r="E1227" s="1" t="s">
        <v>36</v>
      </c>
      <c r="F1227" s="1" t="s">
        <v>37</v>
      </c>
      <c r="G1227" s="1" t="s">
        <v>1723</v>
      </c>
      <c r="H1227" s="1" t="s">
        <v>1724</v>
      </c>
      <c r="I1227" s="3">
        <v>0</v>
      </c>
      <c r="J1227" s="3">
        <v>47692</v>
      </c>
      <c r="K1227" s="1" t="s">
        <v>40</v>
      </c>
      <c r="L1227" s="1" t="s">
        <v>127</v>
      </c>
      <c r="M1227" s="1" t="s">
        <v>128</v>
      </c>
      <c r="N1227" s="1" t="s">
        <v>37</v>
      </c>
      <c r="O1227" s="1" t="s">
        <v>43</v>
      </c>
      <c r="P1227" s="1" t="s">
        <v>43</v>
      </c>
      <c r="Q1227" s="1" t="s">
        <v>43</v>
      </c>
      <c r="R1227" s="3">
        <v>0</v>
      </c>
      <c r="S1227" s="1" t="s">
        <v>44</v>
      </c>
      <c r="T1227" s="1" t="s">
        <v>45</v>
      </c>
      <c r="U1227" s="1" t="s">
        <v>1723</v>
      </c>
      <c r="V1227" s="1" t="s">
        <v>46</v>
      </c>
      <c r="W1227" s="1" t="s">
        <v>47</v>
      </c>
      <c r="X1227" s="1" t="s">
        <v>1725</v>
      </c>
      <c r="Y1227" s="1" t="s">
        <v>49</v>
      </c>
      <c r="Z1227" s="1" t="s">
        <v>50</v>
      </c>
      <c r="AA1227" s="1" t="s">
        <v>51</v>
      </c>
      <c r="AB1227" s="1" t="s">
        <v>1725</v>
      </c>
      <c r="AC1227" s="1" t="s">
        <v>37</v>
      </c>
    </row>
    <row r="1228" spans="1:29" hidden="1" x14ac:dyDescent="0.25">
      <c r="A1228" s="1" t="s">
        <v>33</v>
      </c>
      <c r="B1228" s="1" t="s">
        <v>34</v>
      </c>
      <c r="C1228" s="2">
        <v>45400</v>
      </c>
      <c r="D1228" s="1" t="s">
        <v>35</v>
      </c>
      <c r="E1228" s="1" t="s">
        <v>36</v>
      </c>
      <c r="F1228" s="1" t="s">
        <v>37</v>
      </c>
      <c r="G1228" s="1" t="s">
        <v>1726</v>
      </c>
      <c r="H1228" s="1" t="s">
        <v>1727</v>
      </c>
      <c r="I1228" s="3">
        <v>0</v>
      </c>
      <c r="J1228" s="54">
        <v>130000</v>
      </c>
      <c r="K1228" s="1" t="s">
        <v>40</v>
      </c>
      <c r="L1228" s="1" t="s">
        <v>340</v>
      </c>
      <c r="M1228" s="1" t="s">
        <v>341</v>
      </c>
      <c r="N1228" s="1" t="s">
        <v>37</v>
      </c>
      <c r="O1228" s="1" t="s">
        <v>43</v>
      </c>
      <c r="P1228" s="1" t="s">
        <v>43</v>
      </c>
      <c r="Q1228" s="1" t="s">
        <v>43</v>
      </c>
      <c r="R1228" s="3">
        <v>0</v>
      </c>
      <c r="S1228" s="1" t="s">
        <v>44</v>
      </c>
      <c r="T1228" s="1" t="s">
        <v>45</v>
      </c>
      <c r="U1228" s="1" t="s">
        <v>1726</v>
      </c>
      <c r="V1228" s="1" t="s">
        <v>46</v>
      </c>
      <c r="W1228" s="1" t="s">
        <v>47</v>
      </c>
      <c r="X1228" s="1" t="s">
        <v>1728</v>
      </c>
      <c r="Y1228" s="1" t="s">
        <v>49</v>
      </c>
      <c r="Z1228" s="1" t="s">
        <v>50</v>
      </c>
      <c r="AA1228" s="1" t="s">
        <v>51</v>
      </c>
      <c r="AB1228" s="1" t="s">
        <v>1728</v>
      </c>
      <c r="AC1228" s="1" t="s">
        <v>37</v>
      </c>
    </row>
    <row r="1229" spans="1:29" hidden="1" x14ac:dyDescent="0.25">
      <c r="A1229" s="1" t="s">
        <v>33</v>
      </c>
      <c r="B1229" s="1" t="s">
        <v>34</v>
      </c>
      <c r="C1229" s="2">
        <v>45404</v>
      </c>
      <c r="D1229" s="1" t="s">
        <v>35</v>
      </c>
      <c r="E1229" s="1" t="s">
        <v>36</v>
      </c>
      <c r="F1229" s="1" t="s">
        <v>37</v>
      </c>
      <c r="G1229" s="1" t="s">
        <v>1729</v>
      </c>
      <c r="H1229" s="1" t="s">
        <v>1730</v>
      </c>
      <c r="I1229" s="3">
        <v>0</v>
      </c>
      <c r="J1229" s="54">
        <v>948331</v>
      </c>
      <c r="K1229" s="1" t="s">
        <v>40</v>
      </c>
      <c r="L1229" s="1" t="s">
        <v>54</v>
      </c>
      <c r="M1229" s="1" t="s">
        <v>55</v>
      </c>
      <c r="N1229" s="1" t="s">
        <v>37</v>
      </c>
      <c r="O1229" s="1" t="s">
        <v>43</v>
      </c>
      <c r="P1229" s="1" t="s">
        <v>43</v>
      </c>
      <c r="Q1229" s="1" t="s">
        <v>43</v>
      </c>
      <c r="R1229" s="3">
        <v>0</v>
      </c>
      <c r="S1229" s="1" t="s">
        <v>44</v>
      </c>
      <c r="T1229" s="1" t="s">
        <v>45</v>
      </c>
      <c r="U1229" s="1" t="s">
        <v>1729</v>
      </c>
      <c r="V1229" s="1" t="s">
        <v>46</v>
      </c>
      <c r="W1229" s="1" t="s">
        <v>47</v>
      </c>
      <c r="X1229" s="1" t="s">
        <v>1731</v>
      </c>
      <c r="Y1229" s="1" t="s">
        <v>49</v>
      </c>
      <c r="Z1229" s="1" t="s">
        <v>50</v>
      </c>
      <c r="AA1229" s="1" t="s">
        <v>51</v>
      </c>
      <c r="AB1229" s="1" t="s">
        <v>1731</v>
      </c>
      <c r="AC1229" s="1" t="s">
        <v>37</v>
      </c>
    </row>
    <row r="1230" spans="1:29" hidden="1" x14ac:dyDescent="0.25">
      <c r="A1230" s="1" t="s">
        <v>33</v>
      </c>
      <c r="B1230" s="1" t="s">
        <v>34</v>
      </c>
      <c r="C1230" s="2">
        <v>45406</v>
      </c>
      <c r="D1230" s="1" t="s">
        <v>35</v>
      </c>
      <c r="E1230" s="1" t="s">
        <v>36</v>
      </c>
      <c r="F1230" s="1" t="s">
        <v>37</v>
      </c>
      <c r="G1230" s="1" t="s">
        <v>1732</v>
      </c>
      <c r="H1230" s="1" t="s">
        <v>1733</v>
      </c>
      <c r="I1230" s="3">
        <v>0</v>
      </c>
      <c r="J1230" s="3">
        <v>4267999</v>
      </c>
      <c r="K1230" s="1" t="s">
        <v>40</v>
      </c>
      <c r="L1230" s="1" t="s">
        <v>77</v>
      </c>
      <c r="M1230" s="1" t="s">
        <v>78</v>
      </c>
      <c r="N1230" s="1" t="s">
        <v>37</v>
      </c>
      <c r="O1230" s="1" t="s">
        <v>43</v>
      </c>
      <c r="P1230" s="1" t="s">
        <v>43</v>
      </c>
      <c r="Q1230" s="1" t="s">
        <v>43</v>
      </c>
      <c r="R1230" s="3">
        <v>0</v>
      </c>
      <c r="S1230" s="1" t="s">
        <v>44</v>
      </c>
      <c r="T1230" s="1" t="s">
        <v>45</v>
      </c>
      <c r="U1230" s="1" t="s">
        <v>1732</v>
      </c>
      <c r="V1230" s="1" t="s">
        <v>46</v>
      </c>
      <c r="W1230" s="1" t="s">
        <v>47</v>
      </c>
      <c r="X1230" s="1" t="s">
        <v>1734</v>
      </c>
      <c r="Y1230" s="1" t="s">
        <v>49</v>
      </c>
      <c r="Z1230" s="1" t="s">
        <v>50</v>
      </c>
      <c r="AA1230" s="1" t="s">
        <v>51</v>
      </c>
      <c r="AB1230" s="1" t="s">
        <v>1734</v>
      </c>
      <c r="AC1230" s="1" t="s">
        <v>37</v>
      </c>
    </row>
    <row r="1231" spans="1:29" hidden="1" x14ac:dyDescent="0.25">
      <c r="A1231" s="1" t="s">
        <v>33</v>
      </c>
      <c r="B1231" s="1" t="s">
        <v>34</v>
      </c>
      <c r="C1231" s="2">
        <v>45407</v>
      </c>
      <c r="D1231" s="1" t="s">
        <v>35</v>
      </c>
      <c r="E1231" s="1" t="s">
        <v>36</v>
      </c>
      <c r="F1231" s="1" t="s">
        <v>37</v>
      </c>
      <c r="G1231" s="1" t="s">
        <v>1735</v>
      </c>
      <c r="H1231" s="1" t="s">
        <v>1736</v>
      </c>
      <c r="I1231" s="3">
        <v>0</v>
      </c>
      <c r="J1231" s="3">
        <v>38667</v>
      </c>
      <c r="K1231" s="1" t="s">
        <v>40</v>
      </c>
      <c r="L1231" s="1" t="s">
        <v>1594</v>
      </c>
      <c r="M1231" s="1" t="s">
        <v>1595</v>
      </c>
      <c r="N1231" s="1" t="s">
        <v>37</v>
      </c>
      <c r="O1231" s="1" t="s">
        <v>43</v>
      </c>
      <c r="P1231" s="1" t="s">
        <v>43</v>
      </c>
      <c r="Q1231" s="1" t="s">
        <v>43</v>
      </c>
      <c r="R1231" s="3">
        <v>0</v>
      </c>
      <c r="S1231" s="1" t="s">
        <v>44</v>
      </c>
      <c r="T1231" s="1" t="s">
        <v>45</v>
      </c>
      <c r="U1231" s="1" t="s">
        <v>1735</v>
      </c>
      <c r="V1231" s="1" t="s">
        <v>46</v>
      </c>
      <c r="W1231" s="1" t="s">
        <v>47</v>
      </c>
      <c r="X1231" s="1" t="s">
        <v>1737</v>
      </c>
      <c r="Y1231" s="1" t="s">
        <v>49</v>
      </c>
      <c r="Z1231" s="1" t="s">
        <v>50</v>
      </c>
      <c r="AA1231" s="1" t="s">
        <v>51</v>
      </c>
      <c r="AB1231" s="1" t="s">
        <v>1737</v>
      </c>
      <c r="AC1231" s="1" t="s">
        <v>37</v>
      </c>
    </row>
    <row r="1232" spans="1:29" hidden="1" x14ac:dyDescent="0.25">
      <c r="A1232" s="1" t="s">
        <v>33</v>
      </c>
      <c r="B1232" s="1" t="s">
        <v>34</v>
      </c>
      <c r="C1232" s="2">
        <v>45407</v>
      </c>
      <c r="D1232" s="1" t="s">
        <v>35</v>
      </c>
      <c r="E1232" s="1" t="s">
        <v>36</v>
      </c>
      <c r="F1232" s="1" t="s">
        <v>37</v>
      </c>
      <c r="G1232" s="1" t="s">
        <v>1735</v>
      </c>
      <c r="H1232" s="1" t="s">
        <v>363</v>
      </c>
      <c r="I1232" s="3">
        <v>0</v>
      </c>
      <c r="J1232" s="3">
        <v>129999</v>
      </c>
      <c r="K1232" s="1" t="s">
        <v>40</v>
      </c>
      <c r="L1232" s="1" t="s">
        <v>152</v>
      </c>
      <c r="M1232" s="1" t="s">
        <v>153</v>
      </c>
      <c r="N1232" s="1" t="s">
        <v>37</v>
      </c>
      <c r="O1232" s="1" t="s">
        <v>43</v>
      </c>
      <c r="P1232" s="1" t="s">
        <v>43</v>
      </c>
      <c r="Q1232" s="1" t="s">
        <v>43</v>
      </c>
      <c r="R1232" s="3">
        <v>0</v>
      </c>
      <c r="S1232" s="1" t="s">
        <v>44</v>
      </c>
      <c r="T1232" s="1" t="s">
        <v>45</v>
      </c>
      <c r="U1232" s="1" t="s">
        <v>1735</v>
      </c>
      <c r="V1232" s="1" t="s">
        <v>46</v>
      </c>
      <c r="W1232" s="1" t="s">
        <v>47</v>
      </c>
      <c r="X1232" s="1" t="s">
        <v>1737</v>
      </c>
      <c r="Y1232" s="1" t="s">
        <v>49</v>
      </c>
      <c r="Z1232" s="1" t="s">
        <v>50</v>
      </c>
      <c r="AA1232" s="1" t="s">
        <v>51</v>
      </c>
      <c r="AB1232" s="1" t="s">
        <v>1737</v>
      </c>
      <c r="AC1232" s="1" t="s">
        <v>37</v>
      </c>
    </row>
    <row r="1233" spans="1:29" hidden="1" x14ac:dyDescent="0.25">
      <c r="A1233" s="1" t="s">
        <v>33</v>
      </c>
      <c r="B1233" s="1" t="s">
        <v>34</v>
      </c>
      <c r="C1233" s="2">
        <v>45407</v>
      </c>
      <c r="D1233" s="1" t="s">
        <v>35</v>
      </c>
      <c r="E1233" s="1" t="s">
        <v>36</v>
      </c>
      <c r="F1233" s="1" t="s">
        <v>37</v>
      </c>
      <c r="G1233" s="1" t="s">
        <v>1735</v>
      </c>
      <c r="H1233" s="1" t="s">
        <v>363</v>
      </c>
      <c r="I1233" s="3">
        <v>0</v>
      </c>
      <c r="J1233" s="3">
        <v>43333</v>
      </c>
      <c r="K1233" s="1" t="s">
        <v>40</v>
      </c>
      <c r="L1233" s="1" t="s">
        <v>490</v>
      </c>
      <c r="M1233" s="1" t="s">
        <v>491</v>
      </c>
      <c r="N1233" s="1" t="s">
        <v>37</v>
      </c>
      <c r="O1233" s="1" t="s">
        <v>43</v>
      </c>
      <c r="P1233" s="1" t="s">
        <v>43</v>
      </c>
      <c r="Q1233" s="1" t="s">
        <v>43</v>
      </c>
      <c r="R1233" s="3">
        <v>0</v>
      </c>
      <c r="S1233" s="1" t="s">
        <v>44</v>
      </c>
      <c r="T1233" s="1" t="s">
        <v>45</v>
      </c>
      <c r="U1233" s="1" t="s">
        <v>1735</v>
      </c>
      <c r="V1233" s="1" t="s">
        <v>46</v>
      </c>
      <c r="W1233" s="1" t="s">
        <v>47</v>
      </c>
      <c r="X1233" s="1" t="s">
        <v>1737</v>
      </c>
      <c r="Y1233" s="1" t="s">
        <v>49</v>
      </c>
      <c r="Z1233" s="1" t="s">
        <v>50</v>
      </c>
      <c r="AA1233" s="1" t="s">
        <v>51</v>
      </c>
      <c r="AB1233" s="1" t="s">
        <v>1737</v>
      </c>
      <c r="AC1233" s="1" t="s">
        <v>37</v>
      </c>
    </row>
    <row r="1234" spans="1:29" hidden="1" x14ac:dyDescent="0.25">
      <c r="A1234" s="1" t="s">
        <v>33</v>
      </c>
      <c r="B1234" s="1" t="s">
        <v>34</v>
      </c>
      <c r="C1234" s="2">
        <v>45407</v>
      </c>
      <c r="D1234" s="1" t="s">
        <v>35</v>
      </c>
      <c r="E1234" s="1" t="s">
        <v>36</v>
      </c>
      <c r="F1234" s="1" t="s">
        <v>37</v>
      </c>
      <c r="G1234" s="1" t="s">
        <v>1735</v>
      </c>
      <c r="H1234" s="1" t="s">
        <v>363</v>
      </c>
      <c r="I1234" s="3">
        <v>0</v>
      </c>
      <c r="J1234" s="3">
        <v>129999</v>
      </c>
      <c r="K1234" s="1" t="s">
        <v>40</v>
      </c>
      <c r="L1234" s="1" t="s">
        <v>125</v>
      </c>
      <c r="M1234" s="1" t="s">
        <v>126</v>
      </c>
      <c r="N1234" s="1" t="s">
        <v>37</v>
      </c>
      <c r="O1234" s="1" t="s">
        <v>43</v>
      </c>
      <c r="P1234" s="1" t="s">
        <v>43</v>
      </c>
      <c r="Q1234" s="1" t="s">
        <v>43</v>
      </c>
      <c r="R1234" s="3">
        <v>0</v>
      </c>
      <c r="S1234" s="1" t="s">
        <v>44</v>
      </c>
      <c r="T1234" s="1" t="s">
        <v>45</v>
      </c>
      <c r="U1234" s="1" t="s">
        <v>1735</v>
      </c>
      <c r="V1234" s="1" t="s">
        <v>46</v>
      </c>
      <c r="W1234" s="1" t="s">
        <v>47</v>
      </c>
      <c r="X1234" s="1" t="s">
        <v>1737</v>
      </c>
      <c r="Y1234" s="1" t="s">
        <v>49</v>
      </c>
      <c r="Z1234" s="1" t="s">
        <v>50</v>
      </c>
      <c r="AA1234" s="1" t="s">
        <v>51</v>
      </c>
      <c r="AB1234" s="1" t="s">
        <v>1737</v>
      </c>
      <c r="AC1234" s="1" t="s">
        <v>37</v>
      </c>
    </row>
    <row r="1235" spans="1:29" hidden="1" x14ac:dyDescent="0.25">
      <c r="A1235" s="1" t="s">
        <v>33</v>
      </c>
      <c r="B1235" s="1" t="s">
        <v>34</v>
      </c>
      <c r="C1235" s="2">
        <v>45407</v>
      </c>
      <c r="D1235" s="1" t="s">
        <v>35</v>
      </c>
      <c r="E1235" s="1" t="s">
        <v>36</v>
      </c>
      <c r="F1235" s="1" t="s">
        <v>37</v>
      </c>
      <c r="G1235" s="1" t="s">
        <v>1735</v>
      </c>
      <c r="H1235" s="1" t="s">
        <v>363</v>
      </c>
      <c r="I1235" s="3">
        <v>0</v>
      </c>
      <c r="J1235" s="3">
        <v>43333</v>
      </c>
      <c r="K1235" s="1" t="s">
        <v>40</v>
      </c>
      <c r="L1235" s="1" t="s">
        <v>440</v>
      </c>
      <c r="M1235" s="1" t="s">
        <v>441</v>
      </c>
      <c r="N1235" s="1" t="s">
        <v>37</v>
      </c>
      <c r="O1235" s="1" t="s">
        <v>43</v>
      </c>
      <c r="P1235" s="1" t="s">
        <v>43</v>
      </c>
      <c r="Q1235" s="1" t="s">
        <v>43</v>
      </c>
      <c r="R1235" s="3">
        <v>0</v>
      </c>
      <c r="S1235" s="1" t="s">
        <v>44</v>
      </c>
      <c r="T1235" s="1" t="s">
        <v>45</v>
      </c>
      <c r="U1235" s="1" t="s">
        <v>1735</v>
      </c>
      <c r="V1235" s="1" t="s">
        <v>46</v>
      </c>
      <c r="W1235" s="1" t="s">
        <v>47</v>
      </c>
      <c r="X1235" s="1" t="s">
        <v>1737</v>
      </c>
      <c r="Y1235" s="1" t="s">
        <v>49</v>
      </c>
      <c r="Z1235" s="1" t="s">
        <v>50</v>
      </c>
      <c r="AA1235" s="1" t="s">
        <v>51</v>
      </c>
      <c r="AB1235" s="1" t="s">
        <v>1737</v>
      </c>
      <c r="AC1235" s="1" t="s">
        <v>37</v>
      </c>
    </row>
    <row r="1236" spans="1:29" hidden="1" x14ac:dyDescent="0.25">
      <c r="A1236" s="1" t="s">
        <v>33</v>
      </c>
      <c r="B1236" s="1" t="s">
        <v>34</v>
      </c>
      <c r="C1236" s="2">
        <v>45407</v>
      </c>
      <c r="D1236" s="1" t="s">
        <v>35</v>
      </c>
      <c r="E1236" s="1" t="s">
        <v>36</v>
      </c>
      <c r="F1236" s="1" t="s">
        <v>37</v>
      </c>
      <c r="G1236" s="1" t="s">
        <v>1735</v>
      </c>
      <c r="H1236" s="1" t="s">
        <v>363</v>
      </c>
      <c r="I1236" s="3">
        <v>0</v>
      </c>
      <c r="J1236" s="3">
        <v>43333</v>
      </c>
      <c r="K1236" s="1" t="s">
        <v>40</v>
      </c>
      <c r="L1236" s="1" t="s">
        <v>152</v>
      </c>
      <c r="M1236" s="1" t="s">
        <v>153</v>
      </c>
      <c r="N1236" s="1" t="s">
        <v>37</v>
      </c>
      <c r="O1236" s="1" t="s">
        <v>43</v>
      </c>
      <c r="P1236" s="1" t="s">
        <v>43</v>
      </c>
      <c r="Q1236" s="1" t="s">
        <v>43</v>
      </c>
      <c r="R1236" s="3">
        <v>0</v>
      </c>
      <c r="S1236" s="1" t="s">
        <v>44</v>
      </c>
      <c r="T1236" s="1" t="s">
        <v>45</v>
      </c>
      <c r="U1236" s="1" t="s">
        <v>1735</v>
      </c>
      <c r="V1236" s="1" t="s">
        <v>46</v>
      </c>
      <c r="W1236" s="1" t="s">
        <v>47</v>
      </c>
      <c r="X1236" s="1" t="s">
        <v>1737</v>
      </c>
      <c r="Y1236" s="1" t="s">
        <v>49</v>
      </c>
      <c r="Z1236" s="1" t="s">
        <v>50</v>
      </c>
      <c r="AA1236" s="1" t="s">
        <v>51</v>
      </c>
      <c r="AB1236" s="1" t="s">
        <v>1737</v>
      </c>
      <c r="AC1236" s="1" t="s">
        <v>37</v>
      </c>
    </row>
    <row r="1237" spans="1:29" hidden="1" x14ac:dyDescent="0.25">
      <c r="A1237" s="1" t="s">
        <v>33</v>
      </c>
      <c r="B1237" s="1" t="s">
        <v>34</v>
      </c>
      <c r="C1237" s="2">
        <v>45407</v>
      </c>
      <c r="D1237" s="1" t="s">
        <v>35</v>
      </c>
      <c r="E1237" s="1" t="s">
        <v>36</v>
      </c>
      <c r="F1237" s="1" t="s">
        <v>37</v>
      </c>
      <c r="G1237" s="1" t="s">
        <v>1735</v>
      </c>
      <c r="H1237" s="1" t="s">
        <v>363</v>
      </c>
      <c r="I1237" s="3">
        <v>0</v>
      </c>
      <c r="J1237" s="3">
        <v>599295</v>
      </c>
      <c r="K1237" s="1" t="s">
        <v>40</v>
      </c>
      <c r="L1237" s="1" t="s">
        <v>1049</v>
      </c>
      <c r="M1237" s="1" t="s">
        <v>869</v>
      </c>
      <c r="N1237" s="1" t="s">
        <v>37</v>
      </c>
      <c r="O1237" s="1" t="s">
        <v>43</v>
      </c>
      <c r="P1237" s="1" t="s">
        <v>43</v>
      </c>
      <c r="Q1237" s="1" t="s">
        <v>43</v>
      </c>
      <c r="R1237" s="3">
        <v>0</v>
      </c>
      <c r="S1237" s="1" t="s">
        <v>44</v>
      </c>
      <c r="T1237" s="1" t="s">
        <v>45</v>
      </c>
      <c r="U1237" s="1" t="s">
        <v>1735</v>
      </c>
      <c r="V1237" s="1" t="s">
        <v>46</v>
      </c>
      <c r="W1237" s="1" t="s">
        <v>47</v>
      </c>
      <c r="X1237" s="1" t="s">
        <v>1737</v>
      </c>
      <c r="Y1237" s="1" t="s">
        <v>49</v>
      </c>
      <c r="Z1237" s="1" t="s">
        <v>50</v>
      </c>
      <c r="AA1237" s="1" t="s">
        <v>51</v>
      </c>
      <c r="AB1237" s="1" t="s">
        <v>1737</v>
      </c>
      <c r="AC1237" s="1" t="s">
        <v>37</v>
      </c>
    </row>
    <row r="1238" spans="1:29" hidden="1" x14ac:dyDescent="0.25">
      <c r="A1238" s="1" t="s">
        <v>33</v>
      </c>
      <c r="B1238" s="1" t="s">
        <v>34</v>
      </c>
      <c r="C1238" s="2">
        <v>45407</v>
      </c>
      <c r="D1238" s="1" t="s">
        <v>35</v>
      </c>
      <c r="E1238" s="1" t="s">
        <v>36</v>
      </c>
      <c r="F1238" s="1" t="s">
        <v>37</v>
      </c>
      <c r="G1238" s="1" t="s">
        <v>1735</v>
      </c>
      <c r="H1238" s="1" t="s">
        <v>363</v>
      </c>
      <c r="I1238" s="3">
        <v>0</v>
      </c>
      <c r="J1238" s="3">
        <v>585941</v>
      </c>
      <c r="K1238" s="1" t="s">
        <v>40</v>
      </c>
      <c r="L1238" s="1" t="s">
        <v>168</v>
      </c>
      <c r="M1238" s="1" t="s">
        <v>169</v>
      </c>
      <c r="N1238" s="1" t="s">
        <v>37</v>
      </c>
      <c r="O1238" s="1" t="s">
        <v>43</v>
      </c>
      <c r="P1238" s="1" t="s">
        <v>43</v>
      </c>
      <c r="Q1238" s="1" t="s">
        <v>43</v>
      </c>
      <c r="R1238" s="3">
        <v>0</v>
      </c>
      <c r="S1238" s="1" t="s">
        <v>44</v>
      </c>
      <c r="T1238" s="1" t="s">
        <v>45</v>
      </c>
      <c r="U1238" s="1" t="s">
        <v>1735</v>
      </c>
      <c r="V1238" s="1" t="s">
        <v>46</v>
      </c>
      <c r="W1238" s="1" t="s">
        <v>47</v>
      </c>
      <c r="X1238" s="1" t="s">
        <v>1737</v>
      </c>
      <c r="Y1238" s="1" t="s">
        <v>49</v>
      </c>
      <c r="Z1238" s="1" t="s">
        <v>50</v>
      </c>
      <c r="AA1238" s="1" t="s">
        <v>51</v>
      </c>
      <c r="AB1238" s="1" t="s">
        <v>1737</v>
      </c>
      <c r="AC1238" s="1" t="s">
        <v>37</v>
      </c>
    </row>
    <row r="1239" spans="1:29" hidden="1" x14ac:dyDescent="0.25">
      <c r="A1239" s="1" t="s">
        <v>33</v>
      </c>
      <c r="B1239" s="1" t="s">
        <v>34</v>
      </c>
      <c r="C1239" s="2">
        <v>45407</v>
      </c>
      <c r="D1239" s="1" t="s">
        <v>35</v>
      </c>
      <c r="E1239" s="1" t="s">
        <v>36</v>
      </c>
      <c r="F1239" s="1" t="s">
        <v>37</v>
      </c>
      <c r="G1239" s="1" t="s">
        <v>1738</v>
      </c>
      <c r="H1239" s="1" t="s">
        <v>1739</v>
      </c>
      <c r="I1239" s="3">
        <v>0</v>
      </c>
      <c r="J1239" s="3">
        <v>1160000</v>
      </c>
      <c r="K1239" s="1" t="s">
        <v>40</v>
      </c>
      <c r="L1239" s="1" t="s">
        <v>77</v>
      </c>
      <c r="M1239" s="1" t="s">
        <v>78</v>
      </c>
      <c r="N1239" s="1" t="s">
        <v>37</v>
      </c>
      <c r="O1239" s="1" t="s">
        <v>43</v>
      </c>
      <c r="P1239" s="1" t="s">
        <v>43</v>
      </c>
      <c r="Q1239" s="1" t="s">
        <v>43</v>
      </c>
      <c r="R1239" s="3">
        <v>0</v>
      </c>
      <c r="S1239" s="1" t="s">
        <v>44</v>
      </c>
      <c r="T1239" s="1" t="s">
        <v>45</v>
      </c>
      <c r="U1239" s="1" t="s">
        <v>1738</v>
      </c>
      <c r="V1239" s="1" t="s">
        <v>46</v>
      </c>
      <c r="W1239" s="1" t="s">
        <v>47</v>
      </c>
      <c r="X1239" s="1" t="s">
        <v>1740</v>
      </c>
      <c r="Y1239" s="1" t="s">
        <v>49</v>
      </c>
      <c r="Z1239" s="1" t="s">
        <v>50</v>
      </c>
      <c r="AA1239" s="1" t="s">
        <v>51</v>
      </c>
      <c r="AB1239" s="1" t="s">
        <v>1740</v>
      </c>
      <c r="AC1239" s="1" t="s">
        <v>37</v>
      </c>
    </row>
    <row r="1240" spans="1:29" hidden="1" x14ac:dyDescent="0.25">
      <c r="A1240" s="1" t="s">
        <v>33</v>
      </c>
      <c r="B1240" s="1" t="s">
        <v>34</v>
      </c>
      <c r="C1240" s="2">
        <v>45407</v>
      </c>
      <c r="D1240" s="1" t="s">
        <v>35</v>
      </c>
      <c r="E1240" s="1" t="s">
        <v>36</v>
      </c>
      <c r="F1240" s="1" t="s">
        <v>37</v>
      </c>
      <c r="G1240" s="1" t="s">
        <v>1741</v>
      </c>
      <c r="H1240" s="1" t="s">
        <v>1742</v>
      </c>
      <c r="I1240" s="3">
        <v>0</v>
      </c>
      <c r="J1240" s="3">
        <v>918764</v>
      </c>
      <c r="K1240" s="1" t="s">
        <v>40</v>
      </c>
      <c r="L1240" s="1" t="s">
        <v>93</v>
      </c>
      <c r="M1240" s="1" t="s">
        <v>94</v>
      </c>
      <c r="N1240" s="1" t="s">
        <v>37</v>
      </c>
      <c r="O1240" s="1" t="s">
        <v>43</v>
      </c>
      <c r="P1240" s="1" t="s">
        <v>43</v>
      </c>
      <c r="Q1240" s="1" t="s">
        <v>43</v>
      </c>
      <c r="R1240" s="3">
        <v>0</v>
      </c>
      <c r="S1240" s="1" t="s">
        <v>44</v>
      </c>
      <c r="T1240" s="1" t="s">
        <v>45</v>
      </c>
      <c r="U1240" s="1" t="s">
        <v>1741</v>
      </c>
      <c r="V1240" s="1" t="s">
        <v>46</v>
      </c>
      <c r="W1240" s="1" t="s">
        <v>47</v>
      </c>
      <c r="X1240" s="1" t="s">
        <v>1743</v>
      </c>
      <c r="Y1240" s="1" t="s">
        <v>49</v>
      </c>
      <c r="Z1240" s="1" t="s">
        <v>50</v>
      </c>
      <c r="AA1240" s="1" t="s">
        <v>51</v>
      </c>
      <c r="AB1240" s="1" t="s">
        <v>1743</v>
      </c>
      <c r="AC1240" s="1" t="s">
        <v>37</v>
      </c>
    </row>
    <row r="1241" spans="1:29" hidden="1" x14ac:dyDescent="0.25">
      <c r="A1241" s="1" t="s">
        <v>33</v>
      </c>
      <c r="B1241" s="1" t="s">
        <v>34</v>
      </c>
      <c r="C1241" s="2">
        <v>45408</v>
      </c>
      <c r="D1241" s="1" t="s">
        <v>35</v>
      </c>
      <c r="E1241" s="1" t="s">
        <v>36</v>
      </c>
      <c r="F1241" s="1" t="s">
        <v>37</v>
      </c>
      <c r="G1241" s="1" t="s">
        <v>1744</v>
      </c>
      <c r="H1241" s="1" t="s">
        <v>1745</v>
      </c>
      <c r="I1241" s="3">
        <v>0</v>
      </c>
      <c r="J1241" s="54">
        <v>43333</v>
      </c>
      <c r="K1241" s="1" t="s">
        <v>40</v>
      </c>
      <c r="L1241" s="1" t="s">
        <v>67</v>
      </c>
      <c r="M1241" s="1" t="s">
        <v>68</v>
      </c>
      <c r="N1241" s="1" t="s">
        <v>37</v>
      </c>
      <c r="O1241" s="1" t="s">
        <v>43</v>
      </c>
      <c r="P1241" s="1" t="s">
        <v>43</v>
      </c>
      <c r="Q1241" s="1" t="s">
        <v>43</v>
      </c>
      <c r="R1241" s="3">
        <v>0</v>
      </c>
      <c r="S1241" s="1" t="s">
        <v>44</v>
      </c>
      <c r="T1241" s="1" t="s">
        <v>45</v>
      </c>
      <c r="U1241" s="1" t="s">
        <v>1744</v>
      </c>
      <c r="V1241" s="1" t="s">
        <v>46</v>
      </c>
      <c r="W1241" s="1" t="s">
        <v>47</v>
      </c>
      <c r="X1241" s="1" t="s">
        <v>1746</v>
      </c>
      <c r="Y1241" s="1" t="s">
        <v>49</v>
      </c>
      <c r="Z1241" s="1" t="s">
        <v>50</v>
      </c>
      <c r="AA1241" s="1" t="s">
        <v>51</v>
      </c>
      <c r="AB1241" s="1" t="s">
        <v>1746</v>
      </c>
      <c r="AC1241" s="1" t="s">
        <v>37</v>
      </c>
    </row>
    <row r="1242" spans="1:29" hidden="1" x14ac:dyDescent="0.25">
      <c r="A1242" s="1" t="s">
        <v>33</v>
      </c>
      <c r="B1242" s="1" t="s">
        <v>34</v>
      </c>
      <c r="C1242" s="2">
        <v>45411</v>
      </c>
      <c r="D1242" s="1" t="s">
        <v>35</v>
      </c>
      <c r="E1242" s="1" t="s">
        <v>36</v>
      </c>
      <c r="F1242" s="1" t="s">
        <v>37</v>
      </c>
      <c r="G1242" s="1" t="s">
        <v>1747</v>
      </c>
      <c r="H1242" s="1" t="s">
        <v>1748</v>
      </c>
      <c r="I1242" s="3">
        <v>0</v>
      </c>
      <c r="J1242" s="54">
        <v>135371</v>
      </c>
      <c r="K1242" s="1" t="s">
        <v>40</v>
      </c>
      <c r="L1242" s="1" t="s">
        <v>54</v>
      </c>
      <c r="M1242" s="1" t="s">
        <v>55</v>
      </c>
      <c r="N1242" s="1" t="s">
        <v>37</v>
      </c>
      <c r="O1242" s="1" t="s">
        <v>43</v>
      </c>
      <c r="P1242" s="1" t="s">
        <v>43</v>
      </c>
      <c r="Q1242" s="1" t="s">
        <v>43</v>
      </c>
      <c r="R1242" s="3">
        <v>0</v>
      </c>
      <c r="S1242" s="1" t="s">
        <v>44</v>
      </c>
      <c r="T1242" s="1" t="s">
        <v>45</v>
      </c>
      <c r="U1242" s="1" t="s">
        <v>1747</v>
      </c>
      <c r="V1242" s="1" t="s">
        <v>46</v>
      </c>
      <c r="W1242" s="1" t="s">
        <v>47</v>
      </c>
      <c r="X1242" s="1" t="s">
        <v>1749</v>
      </c>
      <c r="Y1242" s="1" t="s">
        <v>49</v>
      </c>
      <c r="Z1242" s="1" t="s">
        <v>50</v>
      </c>
      <c r="AA1242" s="1" t="s">
        <v>51</v>
      </c>
      <c r="AB1242" s="1" t="s">
        <v>1749</v>
      </c>
      <c r="AC1242" s="1" t="s">
        <v>37</v>
      </c>
    </row>
    <row r="1243" spans="1:29" hidden="1" x14ac:dyDescent="0.25">
      <c r="A1243" s="1" t="s">
        <v>33</v>
      </c>
      <c r="B1243" s="1" t="s">
        <v>34</v>
      </c>
      <c r="C1243" s="2">
        <v>45412</v>
      </c>
      <c r="D1243" s="1" t="s">
        <v>73</v>
      </c>
      <c r="E1243" s="1" t="s">
        <v>74</v>
      </c>
      <c r="F1243" s="1" t="s">
        <v>37</v>
      </c>
      <c r="G1243" s="1" t="s">
        <v>985</v>
      </c>
      <c r="H1243" s="1" t="s">
        <v>34</v>
      </c>
      <c r="I1243" s="3">
        <v>650000</v>
      </c>
      <c r="J1243" s="3">
        <v>0</v>
      </c>
      <c r="K1243" s="1" t="s">
        <v>40</v>
      </c>
      <c r="L1243" s="1" t="s">
        <v>1522</v>
      </c>
      <c r="M1243" s="1" t="s">
        <v>658</v>
      </c>
      <c r="N1243" s="1" t="s">
        <v>79</v>
      </c>
      <c r="O1243" s="1" t="s">
        <v>80</v>
      </c>
      <c r="P1243" s="1" t="s">
        <v>43</v>
      </c>
      <c r="Q1243" s="1" t="s">
        <v>43</v>
      </c>
      <c r="R1243" s="3">
        <v>0</v>
      </c>
      <c r="S1243" s="1" t="s">
        <v>44</v>
      </c>
      <c r="T1243" s="1" t="s">
        <v>45</v>
      </c>
      <c r="U1243" s="1" t="s">
        <v>985</v>
      </c>
      <c r="V1243" s="1" t="s">
        <v>46</v>
      </c>
      <c r="W1243" s="1" t="s">
        <v>81</v>
      </c>
      <c r="X1243" s="1" t="s">
        <v>1750</v>
      </c>
      <c r="Y1243" s="1" t="s">
        <v>83</v>
      </c>
      <c r="Z1243" s="1" t="s">
        <v>84</v>
      </c>
      <c r="AA1243" s="1" t="s">
        <v>51</v>
      </c>
      <c r="AB1243" s="1" t="s">
        <v>1750</v>
      </c>
      <c r="AC1243" s="1" t="s">
        <v>37</v>
      </c>
    </row>
    <row r="1244" spans="1:29" hidden="1" x14ac:dyDescent="0.25">
      <c r="A1244" s="1" t="s">
        <v>33</v>
      </c>
      <c r="B1244" s="1" t="s">
        <v>34</v>
      </c>
      <c r="C1244" s="2">
        <v>45412</v>
      </c>
      <c r="D1244" s="1" t="s">
        <v>73</v>
      </c>
      <c r="E1244" s="1" t="s">
        <v>74</v>
      </c>
      <c r="F1244" s="1" t="s">
        <v>37</v>
      </c>
      <c r="G1244" s="1" t="s">
        <v>985</v>
      </c>
      <c r="H1244" s="1" t="s">
        <v>34</v>
      </c>
      <c r="I1244" s="3">
        <v>43334</v>
      </c>
      <c r="J1244" s="3">
        <v>0</v>
      </c>
      <c r="K1244" s="1" t="s">
        <v>40</v>
      </c>
      <c r="L1244" s="1" t="s">
        <v>1495</v>
      </c>
      <c r="M1244" s="1" t="s">
        <v>772</v>
      </c>
      <c r="N1244" s="1" t="s">
        <v>79</v>
      </c>
      <c r="O1244" s="1" t="s">
        <v>80</v>
      </c>
      <c r="P1244" s="1" t="s">
        <v>43</v>
      </c>
      <c r="Q1244" s="1" t="s">
        <v>43</v>
      </c>
      <c r="R1244" s="3">
        <v>0</v>
      </c>
      <c r="S1244" s="1" t="s">
        <v>44</v>
      </c>
      <c r="T1244" s="1" t="s">
        <v>45</v>
      </c>
      <c r="U1244" s="1" t="s">
        <v>985</v>
      </c>
      <c r="V1244" s="1" t="s">
        <v>46</v>
      </c>
      <c r="W1244" s="1" t="s">
        <v>81</v>
      </c>
      <c r="X1244" s="1" t="s">
        <v>1750</v>
      </c>
      <c r="Y1244" s="1" t="s">
        <v>83</v>
      </c>
      <c r="Z1244" s="1" t="s">
        <v>84</v>
      </c>
      <c r="AA1244" s="1" t="s">
        <v>51</v>
      </c>
      <c r="AB1244" s="1" t="s">
        <v>1750</v>
      </c>
      <c r="AC1244" s="1" t="s">
        <v>37</v>
      </c>
    </row>
    <row r="1245" spans="1:29" hidden="1" x14ac:dyDescent="0.25">
      <c r="A1245" s="1" t="s">
        <v>33</v>
      </c>
      <c r="B1245" s="1" t="s">
        <v>34</v>
      </c>
      <c r="C1245" s="2">
        <v>45412</v>
      </c>
      <c r="D1245" s="1" t="s">
        <v>73</v>
      </c>
      <c r="E1245" s="1" t="s">
        <v>74</v>
      </c>
      <c r="F1245" s="1" t="s">
        <v>37</v>
      </c>
      <c r="G1245" s="1" t="s">
        <v>985</v>
      </c>
      <c r="H1245" s="1" t="s">
        <v>34</v>
      </c>
      <c r="I1245" s="3">
        <v>650000</v>
      </c>
      <c r="J1245" s="3">
        <v>0</v>
      </c>
      <c r="K1245" s="1" t="s">
        <v>40</v>
      </c>
      <c r="L1245" s="1" t="s">
        <v>464</v>
      </c>
      <c r="M1245" s="1" t="s">
        <v>465</v>
      </c>
      <c r="N1245" s="1" t="s">
        <v>79</v>
      </c>
      <c r="O1245" s="1" t="s">
        <v>80</v>
      </c>
      <c r="P1245" s="1" t="s">
        <v>43</v>
      </c>
      <c r="Q1245" s="1" t="s">
        <v>43</v>
      </c>
      <c r="R1245" s="3">
        <v>0</v>
      </c>
      <c r="S1245" s="1" t="s">
        <v>44</v>
      </c>
      <c r="T1245" s="1" t="s">
        <v>45</v>
      </c>
      <c r="U1245" s="1" t="s">
        <v>985</v>
      </c>
      <c r="V1245" s="1" t="s">
        <v>46</v>
      </c>
      <c r="W1245" s="1" t="s">
        <v>81</v>
      </c>
      <c r="X1245" s="1" t="s">
        <v>1750</v>
      </c>
      <c r="Y1245" s="1" t="s">
        <v>83</v>
      </c>
      <c r="Z1245" s="1" t="s">
        <v>84</v>
      </c>
      <c r="AA1245" s="1" t="s">
        <v>51</v>
      </c>
      <c r="AB1245" s="1" t="s">
        <v>1750</v>
      </c>
      <c r="AC1245" s="1" t="s">
        <v>37</v>
      </c>
    </row>
    <row r="1246" spans="1:29" hidden="1" x14ac:dyDescent="0.25">
      <c r="A1246" s="1" t="s">
        <v>33</v>
      </c>
      <c r="B1246" s="1" t="s">
        <v>34</v>
      </c>
      <c r="C1246" s="2">
        <v>45412</v>
      </c>
      <c r="D1246" s="1" t="s">
        <v>73</v>
      </c>
      <c r="E1246" s="1" t="s">
        <v>74</v>
      </c>
      <c r="F1246" s="1" t="s">
        <v>37</v>
      </c>
      <c r="G1246" s="1" t="s">
        <v>985</v>
      </c>
      <c r="H1246" s="1" t="s">
        <v>34</v>
      </c>
      <c r="I1246" s="3">
        <v>47260</v>
      </c>
      <c r="J1246" s="3">
        <v>0</v>
      </c>
      <c r="K1246" s="1" t="s">
        <v>40</v>
      </c>
      <c r="L1246" s="1" t="s">
        <v>352</v>
      </c>
      <c r="M1246" s="1" t="s">
        <v>353</v>
      </c>
      <c r="N1246" s="1" t="s">
        <v>79</v>
      </c>
      <c r="O1246" s="1" t="s">
        <v>80</v>
      </c>
      <c r="P1246" s="1" t="s">
        <v>43</v>
      </c>
      <c r="Q1246" s="1" t="s">
        <v>43</v>
      </c>
      <c r="R1246" s="3">
        <v>0</v>
      </c>
      <c r="S1246" s="1" t="s">
        <v>44</v>
      </c>
      <c r="T1246" s="1" t="s">
        <v>45</v>
      </c>
      <c r="U1246" s="1" t="s">
        <v>985</v>
      </c>
      <c r="V1246" s="1" t="s">
        <v>46</v>
      </c>
      <c r="W1246" s="1" t="s">
        <v>81</v>
      </c>
      <c r="X1246" s="1" t="s">
        <v>1750</v>
      </c>
      <c r="Y1246" s="1" t="s">
        <v>83</v>
      </c>
      <c r="Z1246" s="1" t="s">
        <v>84</v>
      </c>
      <c r="AA1246" s="1" t="s">
        <v>51</v>
      </c>
      <c r="AB1246" s="1" t="s">
        <v>1750</v>
      </c>
      <c r="AC1246" s="1" t="s">
        <v>37</v>
      </c>
    </row>
    <row r="1247" spans="1:29" hidden="1" x14ac:dyDescent="0.25">
      <c r="A1247" s="1" t="s">
        <v>33</v>
      </c>
      <c r="B1247" s="1" t="s">
        <v>34</v>
      </c>
      <c r="C1247" s="2">
        <v>45412</v>
      </c>
      <c r="D1247" s="1" t="s">
        <v>73</v>
      </c>
      <c r="E1247" s="1" t="s">
        <v>74</v>
      </c>
      <c r="F1247" s="1" t="s">
        <v>37</v>
      </c>
      <c r="G1247" s="1" t="s">
        <v>985</v>
      </c>
      <c r="H1247" s="1" t="s">
        <v>34</v>
      </c>
      <c r="I1247" s="3">
        <v>86667</v>
      </c>
      <c r="J1247" s="3">
        <v>0</v>
      </c>
      <c r="K1247" s="1" t="s">
        <v>40</v>
      </c>
      <c r="L1247" s="1" t="s">
        <v>440</v>
      </c>
      <c r="M1247" s="1" t="s">
        <v>441</v>
      </c>
      <c r="N1247" s="1" t="s">
        <v>79</v>
      </c>
      <c r="O1247" s="1" t="s">
        <v>80</v>
      </c>
      <c r="P1247" s="1" t="s">
        <v>43</v>
      </c>
      <c r="Q1247" s="1" t="s">
        <v>43</v>
      </c>
      <c r="R1247" s="3">
        <v>0</v>
      </c>
      <c r="S1247" s="1" t="s">
        <v>44</v>
      </c>
      <c r="T1247" s="1" t="s">
        <v>45</v>
      </c>
      <c r="U1247" s="1" t="s">
        <v>985</v>
      </c>
      <c r="V1247" s="1" t="s">
        <v>46</v>
      </c>
      <c r="W1247" s="1" t="s">
        <v>81</v>
      </c>
      <c r="X1247" s="1" t="s">
        <v>1750</v>
      </c>
      <c r="Y1247" s="1" t="s">
        <v>83</v>
      </c>
      <c r="Z1247" s="1" t="s">
        <v>84</v>
      </c>
      <c r="AA1247" s="1" t="s">
        <v>51</v>
      </c>
      <c r="AB1247" s="1" t="s">
        <v>1750</v>
      </c>
      <c r="AC1247" s="1" t="s">
        <v>37</v>
      </c>
    </row>
    <row r="1248" spans="1:29" hidden="1" x14ac:dyDescent="0.25">
      <c r="A1248" s="1" t="s">
        <v>33</v>
      </c>
      <c r="B1248" s="1" t="s">
        <v>34</v>
      </c>
      <c r="C1248" s="2">
        <v>45412</v>
      </c>
      <c r="D1248" s="1" t="s">
        <v>73</v>
      </c>
      <c r="E1248" s="1" t="s">
        <v>74</v>
      </c>
      <c r="F1248" s="1" t="s">
        <v>37</v>
      </c>
      <c r="G1248" s="1" t="s">
        <v>985</v>
      </c>
      <c r="H1248" s="1" t="s">
        <v>34</v>
      </c>
      <c r="I1248" s="3">
        <v>43896</v>
      </c>
      <c r="J1248" s="3">
        <v>0</v>
      </c>
      <c r="K1248" s="1" t="s">
        <v>40</v>
      </c>
      <c r="L1248" s="1" t="s">
        <v>156</v>
      </c>
      <c r="M1248" s="1" t="s">
        <v>157</v>
      </c>
      <c r="N1248" s="1" t="s">
        <v>79</v>
      </c>
      <c r="O1248" s="1" t="s">
        <v>80</v>
      </c>
      <c r="P1248" s="1" t="s">
        <v>43</v>
      </c>
      <c r="Q1248" s="1" t="s">
        <v>43</v>
      </c>
      <c r="R1248" s="3">
        <v>0</v>
      </c>
      <c r="S1248" s="1" t="s">
        <v>44</v>
      </c>
      <c r="T1248" s="1" t="s">
        <v>45</v>
      </c>
      <c r="U1248" s="1" t="s">
        <v>985</v>
      </c>
      <c r="V1248" s="1" t="s">
        <v>46</v>
      </c>
      <c r="W1248" s="1" t="s">
        <v>81</v>
      </c>
      <c r="X1248" s="1" t="s">
        <v>1750</v>
      </c>
      <c r="Y1248" s="1" t="s">
        <v>83</v>
      </c>
      <c r="Z1248" s="1" t="s">
        <v>84</v>
      </c>
      <c r="AA1248" s="1" t="s">
        <v>51</v>
      </c>
      <c r="AB1248" s="1" t="s">
        <v>1750</v>
      </c>
      <c r="AC1248" s="1" t="s">
        <v>37</v>
      </c>
    </row>
    <row r="1249" spans="1:29" hidden="1" x14ac:dyDescent="0.25">
      <c r="A1249" s="1" t="s">
        <v>33</v>
      </c>
      <c r="B1249" s="1" t="s">
        <v>34</v>
      </c>
      <c r="C1249" s="2">
        <v>45412</v>
      </c>
      <c r="D1249" s="1" t="s">
        <v>73</v>
      </c>
      <c r="E1249" s="1" t="s">
        <v>74</v>
      </c>
      <c r="F1249" s="1" t="s">
        <v>37</v>
      </c>
      <c r="G1249" s="1" t="s">
        <v>985</v>
      </c>
      <c r="H1249" s="1" t="s">
        <v>34</v>
      </c>
      <c r="I1249" s="3">
        <v>43334</v>
      </c>
      <c r="J1249" s="3">
        <v>0</v>
      </c>
      <c r="K1249" s="1" t="s">
        <v>40</v>
      </c>
      <c r="L1249" s="1" t="s">
        <v>168</v>
      </c>
      <c r="M1249" s="1" t="s">
        <v>169</v>
      </c>
      <c r="N1249" s="1" t="s">
        <v>79</v>
      </c>
      <c r="O1249" s="1" t="s">
        <v>80</v>
      </c>
      <c r="P1249" s="1" t="s">
        <v>43</v>
      </c>
      <c r="Q1249" s="1" t="s">
        <v>43</v>
      </c>
      <c r="R1249" s="3">
        <v>0</v>
      </c>
      <c r="S1249" s="1" t="s">
        <v>44</v>
      </c>
      <c r="T1249" s="1" t="s">
        <v>45</v>
      </c>
      <c r="U1249" s="1" t="s">
        <v>985</v>
      </c>
      <c r="V1249" s="1" t="s">
        <v>46</v>
      </c>
      <c r="W1249" s="1" t="s">
        <v>81</v>
      </c>
      <c r="X1249" s="1" t="s">
        <v>1750</v>
      </c>
      <c r="Y1249" s="1" t="s">
        <v>83</v>
      </c>
      <c r="Z1249" s="1" t="s">
        <v>84</v>
      </c>
      <c r="AA1249" s="1" t="s">
        <v>51</v>
      </c>
      <c r="AB1249" s="1" t="s">
        <v>1750</v>
      </c>
      <c r="AC1249" s="1" t="s">
        <v>37</v>
      </c>
    </row>
    <row r="1250" spans="1:29" hidden="1" x14ac:dyDescent="0.25">
      <c r="A1250" s="1" t="s">
        <v>33</v>
      </c>
      <c r="B1250" s="1" t="s">
        <v>34</v>
      </c>
      <c r="C1250" s="2">
        <v>45412</v>
      </c>
      <c r="D1250" s="1" t="s">
        <v>73</v>
      </c>
      <c r="E1250" s="1" t="s">
        <v>74</v>
      </c>
      <c r="F1250" s="1" t="s">
        <v>37</v>
      </c>
      <c r="G1250" s="1" t="s">
        <v>985</v>
      </c>
      <c r="H1250" s="1" t="s">
        <v>34</v>
      </c>
      <c r="I1250" s="3">
        <v>45788</v>
      </c>
      <c r="J1250" s="3">
        <v>0</v>
      </c>
      <c r="K1250" s="1" t="s">
        <v>40</v>
      </c>
      <c r="L1250" s="1" t="s">
        <v>571</v>
      </c>
      <c r="M1250" s="1" t="s">
        <v>572</v>
      </c>
      <c r="N1250" s="1" t="s">
        <v>79</v>
      </c>
      <c r="O1250" s="1" t="s">
        <v>80</v>
      </c>
      <c r="P1250" s="1" t="s">
        <v>43</v>
      </c>
      <c r="Q1250" s="1" t="s">
        <v>43</v>
      </c>
      <c r="R1250" s="3">
        <v>0</v>
      </c>
      <c r="S1250" s="1" t="s">
        <v>44</v>
      </c>
      <c r="T1250" s="1" t="s">
        <v>45</v>
      </c>
      <c r="U1250" s="1" t="s">
        <v>985</v>
      </c>
      <c r="V1250" s="1" t="s">
        <v>46</v>
      </c>
      <c r="W1250" s="1" t="s">
        <v>81</v>
      </c>
      <c r="X1250" s="1" t="s">
        <v>1750</v>
      </c>
      <c r="Y1250" s="1" t="s">
        <v>83</v>
      </c>
      <c r="Z1250" s="1" t="s">
        <v>84</v>
      </c>
      <c r="AA1250" s="1" t="s">
        <v>51</v>
      </c>
      <c r="AB1250" s="1" t="s">
        <v>1750</v>
      </c>
      <c r="AC1250" s="1" t="s">
        <v>37</v>
      </c>
    </row>
    <row r="1251" spans="1:29" hidden="1" x14ac:dyDescent="0.25">
      <c r="A1251" s="1" t="s">
        <v>33</v>
      </c>
      <c r="B1251" s="1" t="s">
        <v>34</v>
      </c>
      <c r="C1251" s="2">
        <v>45412</v>
      </c>
      <c r="D1251" s="1" t="s">
        <v>73</v>
      </c>
      <c r="E1251" s="1" t="s">
        <v>74</v>
      </c>
      <c r="F1251" s="1" t="s">
        <v>37</v>
      </c>
      <c r="G1251" s="1" t="s">
        <v>985</v>
      </c>
      <c r="H1251" s="1" t="s">
        <v>34</v>
      </c>
      <c r="I1251" s="3">
        <v>55768</v>
      </c>
      <c r="J1251" s="3">
        <v>0</v>
      </c>
      <c r="K1251" s="1" t="s">
        <v>40</v>
      </c>
      <c r="L1251" s="1" t="s">
        <v>395</v>
      </c>
      <c r="M1251" s="1" t="s">
        <v>396</v>
      </c>
      <c r="N1251" s="1" t="s">
        <v>928</v>
      </c>
      <c r="O1251" s="1" t="s">
        <v>929</v>
      </c>
      <c r="P1251" s="1" t="s">
        <v>43</v>
      </c>
      <c r="Q1251" s="1" t="s">
        <v>43</v>
      </c>
      <c r="R1251" s="3">
        <v>0</v>
      </c>
      <c r="S1251" s="1" t="s">
        <v>44</v>
      </c>
      <c r="T1251" s="1" t="s">
        <v>45</v>
      </c>
      <c r="U1251" s="1" t="s">
        <v>985</v>
      </c>
      <c r="V1251" s="1" t="s">
        <v>46</v>
      </c>
      <c r="W1251" s="1" t="s">
        <v>81</v>
      </c>
      <c r="X1251" s="1" t="s">
        <v>1750</v>
      </c>
      <c r="Y1251" s="1" t="s">
        <v>83</v>
      </c>
      <c r="Z1251" s="1" t="s">
        <v>84</v>
      </c>
      <c r="AA1251" s="1" t="s">
        <v>51</v>
      </c>
      <c r="AB1251" s="1" t="s">
        <v>1750</v>
      </c>
      <c r="AC1251" s="1" t="s">
        <v>37</v>
      </c>
    </row>
    <row r="1252" spans="1:29" hidden="1" x14ac:dyDescent="0.25">
      <c r="A1252" s="1" t="s">
        <v>33</v>
      </c>
      <c r="B1252" s="1" t="s">
        <v>34</v>
      </c>
      <c r="C1252" s="2">
        <v>45412</v>
      </c>
      <c r="D1252" s="1" t="s">
        <v>73</v>
      </c>
      <c r="E1252" s="1" t="s">
        <v>74</v>
      </c>
      <c r="F1252" s="1" t="s">
        <v>37</v>
      </c>
      <c r="G1252" s="1" t="s">
        <v>985</v>
      </c>
      <c r="H1252" s="1" t="s">
        <v>34</v>
      </c>
      <c r="I1252" s="3">
        <v>390000</v>
      </c>
      <c r="J1252" s="3">
        <v>0</v>
      </c>
      <c r="K1252" s="1" t="s">
        <v>40</v>
      </c>
      <c r="L1252" s="1" t="s">
        <v>1522</v>
      </c>
      <c r="M1252" s="1" t="s">
        <v>658</v>
      </c>
      <c r="N1252" s="1" t="s">
        <v>79</v>
      </c>
      <c r="O1252" s="1" t="s">
        <v>80</v>
      </c>
      <c r="P1252" s="1" t="s">
        <v>43</v>
      </c>
      <c r="Q1252" s="1" t="s">
        <v>43</v>
      </c>
      <c r="R1252" s="3">
        <v>0</v>
      </c>
      <c r="S1252" s="1" t="s">
        <v>44</v>
      </c>
      <c r="T1252" s="1" t="s">
        <v>45</v>
      </c>
      <c r="U1252" s="1" t="s">
        <v>985</v>
      </c>
      <c r="V1252" s="1" t="s">
        <v>46</v>
      </c>
      <c r="W1252" s="1" t="s">
        <v>81</v>
      </c>
      <c r="X1252" s="1" t="s">
        <v>1750</v>
      </c>
      <c r="Y1252" s="1" t="s">
        <v>83</v>
      </c>
      <c r="Z1252" s="1" t="s">
        <v>84</v>
      </c>
      <c r="AA1252" s="1" t="s">
        <v>51</v>
      </c>
      <c r="AB1252" s="1" t="s">
        <v>1750</v>
      </c>
      <c r="AC1252" s="1" t="s">
        <v>37</v>
      </c>
    </row>
    <row r="1253" spans="1:29" hidden="1" x14ac:dyDescent="0.25">
      <c r="A1253" s="1" t="s">
        <v>33</v>
      </c>
      <c r="B1253" s="1" t="s">
        <v>34</v>
      </c>
      <c r="C1253" s="2">
        <v>45412</v>
      </c>
      <c r="D1253" s="1" t="s">
        <v>73</v>
      </c>
      <c r="E1253" s="1" t="s">
        <v>74</v>
      </c>
      <c r="F1253" s="1" t="s">
        <v>37</v>
      </c>
      <c r="G1253" s="1" t="s">
        <v>985</v>
      </c>
      <c r="H1253" s="1" t="s">
        <v>34</v>
      </c>
      <c r="I1253" s="3">
        <v>43334</v>
      </c>
      <c r="J1253" s="3">
        <v>0</v>
      </c>
      <c r="K1253" s="1" t="s">
        <v>40</v>
      </c>
      <c r="L1253" s="1" t="s">
        <v>494</v>
      </c>
      <c r="M1253" s="1" t="s">
        <v>495</v>
      </c>
      <c r="N1253" s="1" t="s">
        <v>79</v>
      </c>
      <c r="O1253" s="1" t="s">
        <v>80</v>
      </c>
      <c r="P1253" s="1" t="s">
        <v>43</v>
      </c>
      <c r="Q1253" s="1" t="s">
        <v>43</v>
      </c>
      <c r="R1253" s="3">
        <v>0</v>
      </c>
      <c r="S1253" s="1" t="s">
        <v>44</v>
      </c>
      <c r="T1253" s="1" t="s">
        <v>45</v>
      </c>
      <c r="U1253" s="1" t="s">
        <v>985</v>
      </c>
      <c r="V1253" s="1" t="s">
        <v>46</v>
      </c>
      <c r="W1253" s="1" t="s">
        <v>81</v>
      </c>
      <c r="X1253" s="1" t="s">
        <v>1750</v>
      </c>
      <c r="Y1253" s="1" t="s">
        <v>83</v>
      </c>
      <c r="Z1253" s="1" t="s">
        <v>84</v>
      </c>
      <c r="AA1253" s="1" t="s">
        <v>51</v>
      </c>
      <c r="AB1253" s="1" t="s">
        <v>1750</v>
      </c>
      <c r="AC1253" s="1" t="s">
        <v>37</v>
      </c>
    </row>
    <row r="1254" spans="1:29" hidden="1" x14ac:dyDescent="0.25">
      <c r="A1254" s="1" t="s">
        <v>33</v>
      </c>
      <c r="B1254" s="1" t="s">
        <v>34</v>
      </c>
      <c r="C1254" s="2">
        <v>45412</v>
      </c>
      <c r="D1254" s="1" t="s">
        <v>73</v>
      </c>
      <c r="E1254" s="1" t="s">
        <v>74</v>
      </c>
      <c r="F1254" s="1" t="s">
        <v>37</v>
      </c>
      <c r="G1254" s="1" t="s">
        <v>985</v>
      </c>
      <c r="H1254" s="1" t="s">
        <v>34</v>
      </c>
      <c r="I1254" s="3">
        <v>173334</v>
      </c>
      <c r="J1254" s="3">
        <v>0</v>
      </c>
      <c r="K1254" s="1" t="s">
        <v>40</v>
      </c>
      <c r="L1254" s="1" t="s">
        <v>464</v>
      </c>
      <c r="M1254" s="1" t="s">
        <v>465</v>
      </c>
      <c r="N1254" s="1" t="s">
        <v>79</v>
      </c>
      <c r="O1254" s="1" t="s">
        <v>80</v>
      </c>
      <c r="P1254" s="1" t="s">
        <v>43</v>
      </c>
      <c r="Q1254" s="1" t="s">
        <v>43</v>
      </c>
      <c r="R1254" s="3">
        <v>0</v>
      </c>
      <c r="S1254" s="1" t="s">
        <v>44</v>
      </c>
      <c r="T1254" s="1" t="s">
        <v>45</v>
      </c>
      <c r="U1254" s="1" t="s">
        <v>985</v>
      </c>
      <c r="V1254" s="1" t="s">
        <v>46</v>
      </c>
      <c r="W1254" s="1" t="s">
        <v>81</v>
      </c>
      <c r="X1254" s="1" t="s">
        <v>1750</v>
      </c>
      <c r="Y1254" s="1" t="s">
        <v>83</v>
      </c>
      <c r="Z1254" s="1" t="s">
        <v>84</v>
      </c>
      <c r="AA1254" s="1" t="s">
        <v>51</v>
      </c>
      <c r="AB1254" s="1" t="s">
        <v>1750</v>
      </c>
      <c r="AC1254" s="1" t="s">
        <v>37</v>
      </c>
    </row>
    <row r="1255" spans="1:29" hidden="1" x14ac:dyDescent="0.25">
      <c r="A1255" s="1" t="s">
        <v>33</v>
      </c>
      <c r="B1255" s="1" t="s">
        <v>34</v>
      </c>
      <c r="C1255" s="2">
        <v>45412</v>
      </c>
      <c r="D1255" s="1" t="s">
        <v>73</v>
      </c>
      <c r="E1255" s="1" t="s">
        <v>74</v>
      </c>
      <c r="F1255" s="1" t="s">
        <v>37</v>
      </c>
      <c r="G1255" s="1" t="s">
        <v>985</v>
      </c>
      <c r="H1255" s="1" t="s">
        <v>34</v>
      </c>
      <c r="I1255" s="3">
        <v>43334</v>
      </c>
      <c r="J1255" s="3">
        <v>0</v>
      </c>
      <c r="K1255" s="1" t="s">
        <v>40</v>
      </c>
      <c r="L1255" s="1" t="s">
        <v>115</v>
      </c>
      <c r="M1255" s="1" t="s">
        <v>116</v>
      </c>
      <c r="N1255" s="1" t="s">
        <v>79</v>
      </c>
      <c r="O1255" s="1" t="s">
        <v>80</v>
      </c>
      <c r="P1255" s="1" t="s">
        <v>43</v>
      </c>
      <c r="Q1255" s="1" t="s">
        <v>43</v>
      </c>
      <c r="R1255" s="3">
        <v>0</v>
      </c>
      <c r="S1255" s="1" t="s">
        <v>44</v>
      </c>
      <c r="T1255" s="1" t="s">
        <v>45</v>
      </c>
      <c r="U1255" s="1" t="s">
        <v>985</v>
      </c>
      <c r="V1255" s="1" t="s">
        <v>46</v>
      </c>
      <c r="W1255" s="1" t="s">
        <v>81</v>
      </c>
      <c r="X1255" s="1" t="s">
        <v>1750</v>
      </c>
      <c r="Y1255" s="1" t="s">
        <v>83</v>
      </c>
      <c r="Z1255" s="1" t="s">
        <v>84</v>
      </c>
      <c r="AA1255" s="1" t="s">
        <v>51</v>
      </c>
      <c r="AB1255" s="1" t="s">
        <v>1750</v>
      </c>
      <c r="AC1255" s="1" t="s">
        <v>37</v>
      </c>
    </row>
    <row r="1256" spans="1:29" hidden="1" x14ac:dyDescent="0.25">
      <c r="A1256" s="1" t="s">
        <v>33</v>
      </c>
      <c r="B1256" s="1" t="s">
        <v>34</v>
      </c>
      <c r="C1256" s="2">
        <v>45412</v>
      </c>
      <c r="D1256" s="1" t="s">
        <v>73</v>
      </c>
      <c r="E1256" s="1" t="s">
        <v>74</v>
      </c>
      <c r="F1256" s="1" t="s">
        <v>37</v>
      </c>
      <c r="G1256" s="1" t="s">
        <v>985</v>
      </c>
      <c r="H1256" s="1" t="s">
        <v>34</v>
      </c>
      <c r="I1256" s="3">
        <v>346667</v>
      </c>
      <c r="J1256" s="3">
        <v>0</v>
      </c>
      <c r="K1256" s="1" t="s">
        <v>40</v>
      </c>
      <c r="L1256" s="1" t="s">
        <v>567</v>
      </c>
      <c r="M1256" s="1" t="s">
        <v>568</v>
      </c>
      <c r="N1256" s="1" t="s">
        <v>79</v>
      </c>
      <c r="O1256" s="1" t="s">
        <v>80</v>
      </c>
      <c r="P1256" s="1" t="s">
        <v>43</v>
      </c>
      <c r="Q1256" s="1" t="s">
        <v>43</v>
      </c>
      <c r="R1256" s="3">
        <v>0</v>
      </c>
      <c r="S1256" s="1" t="s">
        <v>44</v>
      </c>
      <c r="T1256" s="1" t="s">
        <v>45</v>
      </c>
      <c r="U1256" s="1" t="s">
        <v>985</v>
      </c>
      <c r="V1256" s="1" t="s">
        <v>46</v>
      </c>
      <c r="W1256" s="1" t="s">
        <v>81</v>
      </c>
      <c r="X1256" s="1" t="s">
        <v>1750</v>
      </c>
      <c r="Y1256" s="1" t="s">
        <v>83</v>
      </c>
      <c r="Z1256" s="1" t="s">
        <v>84</v>
      </c>
      <c r="AA1256" s="1" t="s">
        <v>51</v>
      </c>
      <c r="AB1256" s="1" t="s">
        <v>1750</v>
      </c>
      <c r="AC1256" s="1" t="s">
        <v>37</v>
      </c>
    </row>
    <row r="1257" spans="1:29" hidden="1" x14ac:dyDescent="0.25">
      <c r="A1257" s="1" t="s">
        <v>33</v>
      </c>
      <c r="B1257" s="1" t="s">
        <v>34</v>
      </c>
      <c r="C1257" s="2">
        <v>45412</v>
      </c>
      <c r="D1257" s="1" t="s">
        <v>73</v>
      </c>
      <c r="E1257" s="1" t="s">
        <v>74</v>
      </c>
      <c r="F1257" s="1" t="s">
        <v>37</v>
      </c>
      <c r="G1257" s="1" t="s">
        <v>985</v>
      </c>
      <c r="H1257" s="1" t="s">
        <v>34</v>
      </c>
      <c r="I1257" s="3">
        <v>50513</v>
      </c>
      <c r="J1257" s="3">
        <v>0</v>
      </c>
      <c r="K1257" s="1" t="s">
        <v>40</v>
      </c>
      <c r="L1257" s="1" t="s">
        <v>1402</v>
      </c>
      <c r="M1257" s="1" t="s">
        <v>837</v>
      </c>
      <c r="N1257" s="1" t="s">
        <v>79</v>
      </c>
      <c r="O1257" s="1" t="s">
        <v>80</v>
      </c>
      <c r="P1257" s="1" t="s">
        <v>43</v>
      </c>
      <c r="Q1257" s="1" t="s">
        <v>43</v>
      </c>
      <c r="R1257" s="3">
        <v>0</v>
      </c>
      <c r="S1257" s="1" t="s">
        <v>44</v>
      </c>
      <c r="T1257" s="1" t="s">
        <v>45</v>
      </c>
      <c r="U1257" s="1" t="s">
        <v>985</v>
      </c>
      <c r="V1257" s="1" t="s">
        <v>46</v>
      </c>
      <c r="W1257" s="1" t="s">
        <v>81</v>
      </c>
      <c r="X1257" s="1" t="s">
        <v>1750</v>
      </c>
      <c r="Y1257" s="1" t="s">
        <v>83</v>
      </c>
      <c r="Z1257" s="1" t="s">
        <v>84</v>
      </c>
      <c r="AA1257" s="1" t="s">
        <v>51</v>
      </c>
      <c r="AB1257" s="1" t="s">
        <v>1750</v>
      </c>
      <c r="AC1257" s="1" t="s">
        <v>37</v>
      </c>
    </row>
    <row r="1258" spans="1:29" hidden="1" x14ac:dyDescent="0.25">
      <c r="A1258" s="1" t="s">
        <v>33</v>
      </c>
      <c r="B1258" s="1" t="s">
        <v>34</v>
      </c>
      <c r="C1258" s="2">
        <v>45412</v>
      </c>
      <c r="D1258" s="1" t="s">
        <v>73</v>
      </c>
      <c r="E1258" s="1" t="s">
        <v>74</v>
      </c>
      <c r="F1258" s="1" t="s">
        <v>37</v>
      </c>
      <c r="G1258" s="1" t="s">
        <v>985</v>
      </c>
      <c r="H1258" s="1" t="s">
        <v>34</v>
      </c>
      <c r="I1258" s="3">
        <v>260000</v>
      </c>
      <c r="J1258" s="3">
        <v>0</v>
      </c>
      <c r="K1258" s="1" t="s">
        <v>40</v>
      </c>
      <c r="L1258" s="1" t="s">
        <v>601</v>
      </c>
      <c r="M1258" s="1" t="s">
        <v>602</v>
      </c>
      <c r="N1258" s="1" t="s">
        <v>79</v>
      </c>
      <c r="O1258" s="1" t="s">
        <v>80</v>
      </c>
      <c r="P1258" s="1" t="s">
        <v>43</v>
      </c>
      <c r="Q1258" s="1" t="s">
        <v>43</v>
      </c>
      <c r="R1258" s="3">
        <v>0</v>
      </c>
      <c r="S1258" s="1" t="s">
        <v>44</v>
      </c>
      <c r="T1258" s="1" t="s">
        <v>45</v>
      </c>
      <c r="U1258" s="1" t="s">
        <v>985</v>
      </c>
      <c r="V1258" s="1" t="s">
        <v>46</v>
      </c>
      <c r="W1258" s="1" t="s">
        <v>81</v>
      </c>
      <c r="X1258" s="1" t="s">
        <v>1750</v>
      </c>
      <c r="Y1258" s="1" t="s">
        <v>83</v>
      </c>
      <c r="Z1258" s="1" t="s">
        <v>84</v>
      </c>
      <c r="AA1258" s="1" t="s">
        <v>51</v>
      </c>
      <c r="AB1258" s="1" t="s">
        <v>1750</v>
      </c>
      <c r="AC1258" s="1" t="s">
        <v>37</v>
      </c>
    </row>
    <row r="1259" spans="1:29" hidden="1" x14ac:dyDescent="0.25">
      <c r="A1259" s="1" t="s">
        <v>33</v>
      </c>
      <c r="B1259" s="1" t="s">
        <v>34</v>
      </c>
      <c r="C1259" s="2">
        <v>45412</v>
      </c>
      <c r="D1259" s="1" t="s">
        <v>73</v>
      </c>
      <c r="E1259" s="1" t="s">
        <v>74</v>
      </c>
      <c r="F1259" s="1" t="s">
        <v>37</v>
      </c>
      <c r="G1259" s="1" t="s">
        <v>985</v>
      </c>
      <c r="H1259" s="1" t="s">
        <v>34</v>
      </c>
      <c r="I1259" s="3">
        <v>433334</v>
      </c>
      <c r="J1259" s="3">
        <v>0</v>
      </c>
      <c r="K1259" s="1" t="s">
        <v>40</v>
      </c>
      <c r="L1259" s="1" t="s">
        <v>567</v>
      </c>
      <c r="M1259" s="1" t="s">
        <v>568</v>
      </c>
      <c r="N1259" s="1" t="s">
        <v>79</v>
      </c>
      <c r="O1259" s="1" t="s">
        <v>80</v>
      </c>
      <c r="P1259" s="1" t="s">
        <v>43</v>
      </c>
      <c r="Q1259" s="1" t="s">
        <v>43</v>
      </c>
      <c r="R1259" s="3">
        <v>0</v>
      </c>
      <c r="S1259" s="1" t="s">
        <v>44</v>
      </c>
      <c r="T1259" s="1" t="s">
        <v>45</v>
      </c>
      <c r="U1259" s="1" t="s">
        <v>985</v>
      </c>
      <c r="V1259" s="1" t="s">
        <v>46</v>
      </c>
      <c r="W1259" s="1" t="s">
        <v>81</v>
      </c>
      <c r="X1259" s="1" t="s">
        <v>1750</v>
      </c>
      <c r="Y1259" s="1" t="s">
        <v>83</v>
      </c>
      <c r="Z1259" s="1" t="s">
        <v>84</v>
      </c>
      <c r="AA1259" s="1" t="s">
        <v>51</v>
      </c>
      <c r="AB1259" s="1" t="s">
        <v>1750</v>
      </c>
      <c r="AC1259" s="1" t="s">
        <v>37</v>
      </c>
    </row>
    <row r="1260" spans="1:29" hidden="1" x14ac:dyDescent="0.25">
      <c r="A1260" s="1" t="s">
        <v>33</v>
      </c>
      <c r="B1260" s="1" t="s">
        <v>34</v>
      </c>
      <c r="C1260" s="2">
        <v>45412</v>
      </c>
      <c r="D1260" s="1" t="s">
        <v>73</v>
      </c>
      <c r="E1260" s="1" t="s">
        <v>74</v>
      </c>
      <c r="F1260" s="1" t="s">
        <v>37</v>
      </c>
      <c r="G1260" s="1" t="s">
        <v>985</v>
      </c>
      <c r="H1260" s="1" t="s">
        <v>34</v>
      </c>
      <c r="I1260" s="3">
        <v>173334</v>
      </c>
      <c r="J1260" s="3">
        <v>0</v>
      </c>
      <c r="K1260" s="1" t="s">
        <v>40</v>
      </c>
      <c r="L1260" s="1" t="s">
        <v>601</v>
      </c>
      <c r="M1260" s="1" t="s">
        <v>602</v>
      </c>
      <c r="N1260" s="1" t="s">
        <v>79</v>
      </c>
      <c r="O1260" s="1" t="s">
        <v>80</v>
      </c>
      <c r="P1260" s="1" t="s">
        <v>43</v>
      </c>
      <c r="Q1260" s="1" t="s">
        <v>43</v>
      </c>
      <c r="R1260" s="3">
        <v>0</v>
      </c>
      <c r="S1260" s="1" t="s">
        <v>44</v>
      </c>
      <c r="T1260" s="1" t="s">
        <v>45</v>
      </c>
      <c r="U1260" s="1" t="s">
        <v>985</v>
      </c>
      <c r="V1260" s="1" t="s">
        <v>46</v>
      </c>
      <c r="W1260" s="1" t="s">
        <v>81</v>
      </c>
      <c r="X1260" s="1" t="s">
        <v>1750</v>
      </c>
      <c r="Y1260" s="1" t="s">
        <v>83</v>
      </c>
      <c r="Z1260" s="1" t="s">
        <v>84</v>
      </c>
      <c r="AA1260" s="1" t="s">
        <v>51</v>
      </c>
      <c r="AB1260" s="1" t="s">
        <v>1750</v>
      </c>
      <c r="AC1260" s="1" t="s">
        <v>37</v>
      </c>
    </row>
    <row r="1261" spans="1:29" hidden="1" x14ac:dyDescent="0.25">
      <c r="A1261" s="1" t="s">
        <v>33</v>
      </c>
      <c r="B1261" s="1" t="s">
        <v>34</v>
      </c>
      <c r="C1261" s="2">
        <v>45412</v>
      </c>
      <c r="D1261" s="1" t="s">
        <v>73</v>
      </c>
      <c r="E1261" s="1" t="s">
        <v>74</v>
      </c>
      <c r="F1261" s="1" t="s">
        <v>37</v>
      </c>
      <c r="G1261" s="1" t="s">
        <v>985</v>
      </c>
      <c r="H1261" s="1" t="s">
        <v>34</v>
      </c>
      <c r="I1261" s="3">
        <v>173334</v>
      </c>
      <c r="J1261" s="3">
        <v>0</v>
      </c>
      <c r="K1261" s="1" t="s">
        <v>40</v>
      </c>
      <c r="L1261" s="1" t="s">
        <v>222</v>
      </c>
      <c r="M1261" s="1" t="s">
        <v>223</v>
      </c>
      <c r="N1261" s="1" t="s">
        <v>79</v>
      </c>
      <c r="O1261" s="1" t="s">
        <v>80</v>
      </c>
      <c r="P1261" s="1" t="s">
        <v>43</v>
      </c>
      <c r="Q1261" s="1" t="s">
        <v>43</v>
      </c>
      <c r="R1261" s="3">
        <v>0</v>
      </c>
      <c r="S1261" s="1" t="s">
        <v>44</v>
      </c>
      <c r="T1261" s="1" t="s">
        <v>45</v>
      </c>
      <c r="U1261" s="1" t="s">
        <v>985</v>
      </c>
      <c r="V1261" s="1" t="s">
        <v>46</v>
      </c>
      <c r="W1261" s="1" t="s">
        <v>81</v>
      </c>
      <c r="X1261" s="1" t="s">
        <v>1750</v>
      </c>
      <c r="Y1261" s="1" t="s">
        <v>83</v>
      </c>
      <c r="Z1261" s="1" t="s">
        <v>84</v>
      </c>
      <c r="AA1261" s="1" t="s">
        <v>51</v>
      </c>
      <c r="AB1261" s="1" t="s">
        <v>1750</v>
      </c>
      <c r="AC1261" s="1" t="s">
        <v>37</v>
      </c>
    </row>
    <row r="1262" spans="1:29" hidden="1" x14ac:dyDescent="0.25">
      <c r="A1262" s="1" t="s">
        <v>33</v>
      </c>
      <c r="B1262" s="1" t="s">
        <v>34</v>
      </c>
      <c r="C1262" s="2">
        <v>45412</v>
      </c>
      <c r="D1262" s="1" t="s">
        <v>73</v>
      </c>
      <c r="E1262" s="1" t="s">
        <v>74</v>
      </c>
      <c r="F1262" s="1" t="s">
        <v>37</v>
      </c>
      <c r="G1262" s="1" t="s">
        <v>985</v>
      </c>
      <c r="H1262" s="1" t="s">
        <v>34</v>
      </c>
      <c r="I1262" s="3">
        <v>433334</v>
      </c>
      <c r="J1262" s="3">
        <v>0</v>
      </c>
      <c r="K1262" s="1" t="s">
        <v>40</v>
      </c>
      <c r="L1262" s="1" t="s">
        <v>669</v>
      </c>
      <c r="M1262" s="1" t="s">
        <v>670</v>
      </c>
      <c r="N1262" s="1" t="s">
        <v>79</v>
      </c>
      <c r="O1262" s="1" t="s">
        <v>80</v>
      </c>
      <c r="P1262" s="1" t="s">
        <v>43</v>
      </c>
      <c r="Q1262" s="1" t="s">
        <v>43</v>
      </c>
      <c r="R1262" s="3">
        <v>0</v>
      </c>
      <c r="S1262" s="1" t="s">
        <v>44</v>
      </c>
      <c r="T1262" s="1" t="s">
        <v>45</v>
      </c>
      <c r="U1262" s="1" t="s">
        <v>985</v>
      </c>
      <c r="V1262" s="1" t="s">
        <v>46</v>
      </c>
      <c r="W1262" s="1" t="s">
        <v>81</v>
      </c>
      <c r="X1262" s="1" t="s">
        <v>1750</v>
      </c>
      <c r="Y1262" s="1" t="s">
        <v>83</v>
      </c>
      <c r="Z1262" s="1" t="s">
        <v>84</v>
      </c>
      <c r="AA1262" s="1" t="s">
        <v>51</v>
      </c>
      <c r="AB1262" s="1" t="s">
        <v>1750</v>
      </c>
      <c r="AC1262" s="1" t="s">
        <v>37</v>
      </c>
    </row>
    <row r="1263" spans="1:29" hidden="1" x14ac:dyDescent="0.25">
      <c r="A1263" s="1" t="s">
        <v>33</v>
      </c>
      <c r="B1263" s="1" t="s">
        <v>34</v>
      </c>
      <c r="C1263" s="2">
        <v>45412</v>
      </c>
      <c r="D1263" s="1" t="s">
        <v>73</v>
      </c>
      <c r="E1263" s="1" t="s">
        <v>74</v>
      </c>
      <c r="F1263" s="1" t="s">
        <v>37</v>
      </c>
      <c r="G1263" s="1" t="s">
        <v>985</v>
      </c>
      <c r="H1263" s="1" t="s">
        <v>34</v>
      </c>
      <c r="I1263" s="3">
        <v>93008</v>
      </c>
      <c r="J1263" s="3">
        <v>0</v>
      </c>
      <c r="K1263" s="1" t="s">
        <v>40</v>
      </c>
      <c r="L1263" s="1" t="s">
        <v>794</v>
      </c>
      <c r="M1263" s="1" t="s">
        <v>795</v>
      </c>
      <c r="N1263" s="1" t="s">
        <v>79</v>
      </c>
      <c r="O1263" s="1" t="s">
        <v>80</v>
      </c>
      <c r="P1263" s="1" t="s">
        <v>43</v>
      </c>
      <c r="Q1263" s="1" t="s">
        <v>43</v>
      </c>
      <c r="R1263" s="3">
        <v>0</v>
      </c>
      <c r="S1263" s="1" t="s">
        <v>44</v>
      </c>
      <c r="T1263" s="1" t="s">
        <v>45</v>
      </c>
      <c r="U1263" s="1" t="s">
        <v>985</v>
      </c>
      <c r="V1263" s="1" t="s">
        <v>46</v>
      </c>
      <c r="W1263" s="1" t="s">
        <v>81</v>
      </c>
      <c r="X1263" s="1" t="s">
        <v>1750</v>
      </c>
      <c r="Y1263" s="1" t="s">
        <v>83</v>
      </c>
      <c r="Z1263" s="1" t="s">
        <v>84</v>
      </c>
      <c r="AA1263" s="1" t="s">
        <v>51</v>
      </c>
      <c r="AB1263" s="1" t="s">
        <v>1750</v>
      </c>
      <c r="AC1263" s="1" t="s">
        <v>37</v>
      </c>
    </row>
    <row r="1264" spans="1:29" hidden="1" x14ac:dyDescent="0.25">
      <c r="A1264" s="1" t="s">
        <v>33</v>
      </c>
      <c r="B1264" s="1" t="s">
        <v>34</v>
      </c>
      <c r="C1264" s="2">
        <v>45412</v>
      </c>
      <c r="D1264" s="1" t="s">
        <v>73</v>
      </c>
      <c r="E1264" s="1" t="s">
        <v>74</v>
      </c>
      <c r="F1264" s="1" t="s">
        <v>37</v>
      </c>
      <c r="G1264" s="1" t="s">
        <v>985</v>
      </c>
      <c r="H1264" s="1" t="s">
        <v>34</v>
      </c>
      <c r="I1264" s="3">
        <v>650000</v>
      </c>
      <c r="J1264" s="3">
        <v>0</v>
      </c>
      <c r="K1264" s="1" t="s">
        <v>40</v>
      </c>
      <c r="L1264" s="1" t="s">
        <v>669</v>
      </c>
      <c r="M1264" s="1" t="s">
        <v>670</v>
      </c>
      <c r="N1264" s="1" t="s">
        <v>79</v>
      </c>
      <c r="O1264" s="1" t="s">
        <v>80</v>
      </c>
      <c r="P1264" s="1" t="s">
        <v>43</v>
      </c>
      <c r="Q1264" s="1" t="s">
        <v>43</v>
      </c>
      <c r="R1264" s="3">
        <v>0</v>
      </c>
      <c r="S1264" s="1" t="s">
        <v>44</v>
      </c>
      <c r="T1264" s="1" t="s">
        <v>45</v>
      </c>
      <c r="U1264" s="1" t="s">
        <v>985</v>
      </c>
      <c r="V1264" s="1" t="s">
        <v>46</v>
      </c>
      <c r="W1264" s="1" t="s">
        <v>81</v>
      </c>
      <c r="X1264" s="1" t="s">
        <v>1750</v>
      </c>
      <c r="Y1264" s="1" t="s">
        <v>83</v>
      </c>
      <c r="Z1264" s="1" t="s">
        <v>84</v>
      </c>
      <c r="AA1264" s="1" t="s">
        <v>51</v>
      </c>
      <c r="AB1264" s="1" t="s">
        <v>1750</v>
      </c>
      <c r="AC1264" s="1" t="s">
        <v>37</v>
      </c>
    </row>
    <row r="1265" spans="1:29" hidden="1" x14ac:dyDescent="0.25">
      <c r="A1265" s="1" t="s">
        <v>33</v>
      </c>
      <c r="B1265" s="1" t="s">
        <v>34</v>
      </c>
      <c r="C1265" s="2">
        <v>45412</v>
      </c>
      <c r="D1265" s="1" t="s">
        <v>73</v>
      </c>
      <c r="E1265" s="1" t="s">
        <v>74</v>
      </c>
      <c r="F1265" s="1" t="s">
        <v>37</v>
      </c>
      <c r="G1265" s="1" t="s">
        <v>985</v>
      </c>
      <c r="H1265" s="1" t="s">
        <v>34</v>
      </c>
      <c r="I1265" s="3">
        <v>6644794</v>
      </c>
      <c r="J1265" s="3">
        <v>0</v>
      </c>
      <c r="K1265" s="1" t="s">
        <v>40</v>
      </c>
      <c r="L1265" s="1" t="s">
        <v>1751</v>
      </c>
      <c r="M1265" s="1" t="s">
        <v>720</v>
      </c>
      <c r="N1265" s="1" t="s">
        <v>1323</v>
      </c>
      <c r="O1265" s="1" t="s">
        <v>1324</v>
      </c>
      <c r="P1265" s="1" t="s">
        <v>43</v>
      </c>
      <c r="Q1265" s="1" t="s">
        <v>43</v>
      </c>
      <c r="R1265" s="3">
        <v>0</v>
      </c>
      <c r="S1265" s="1" t="s">
        <v>44</v>
      </c>
      <c r="T1265" s="1" t="s">
        <v>45</v>
      </c>
      <c r="U1265" s="1" t="s">
        <v>985</v>
      </c>
      <c r="V1265" s="1" t="s">
        <v>46</v>
      </c>
      <c r="W1265" s="1" t="s">
        <v>81</v>
      </c>
      <c r="X1265" s="1" t="s">
        <v>1750</v>
      </c>
      <c r="Y1265" s="1" t="s">
        <v>83</v>
      </c>
      <c r="Z1265" s="1" t="s">
        <v>84</v>
      </c>
      <c r="AA1265" s="1" t="s">
        <v>51</v>
      </c>
      <c r="AB1265" s="1" t="s">
        <v>1750</v>
      </c>
      <c r="AC1265" s="1" t="s">
        <v>37</v>
      </c>
    </row>
    <row r="1266" spans="1:29" hidden="1" x14ac:dyDescent="0.25">
      <c r="A1266" s="1" t="s">
        <v>33</v>
      </c>
      <c r="B1266" s="1" t="s">
        <v>34</v>
      </c>
      <c r="C1266" s="2">
        <v>45412</v>
      </c>
      <c r="D1266" s="1" t="s">
        <v>73</v>
      </c>
      <c r="E1266" s="1" t="s">
        <v>74</v>
      </c>
      <c r="F1266" s="1" t="s">
        <v>37</v>
      </c>
      <c r="G1266" s="1" t="s">
        <v>985</v>
      </c>
      <c r="H1266" s="1" t="s">
        <v>34</v>
      </c>
      <c r="I1266" s="3">
        <v>346667</v>
      </c>
      <c r="J1266" s="3">
        <v>0</v>
      </c>
      <c r="K1266" s="1" t="s">
        <v>40</v>
      </c>
      <c r="L1266" s="1" t="s">
        <v>781</v>
      </c>
      <c r="M1266" s="1" t="s">
        <v>782</v>
      </c>
      <c r="N1266" s="1" t="s">
        <v>79</v>
      </c>
      <c r="O1266" s="1" t="s">
        <v>80</v>
      </c>
      <c r="P1266" s="1" t="s">
        <v>43</v>
      </c>
      <c r="Q1266" s="1" t="s">
        <v>43</v>
      </c>
      <c r="R1266" s="3">
        <v>0</v>
      </c>
      <c r="S1266" s="1" t="s">
        <v>44</v>
      </c>
      <c r="T1266" s="1" t="s">
        <v>45</v>
      </c>
      <c r="U1266" s="1" t="s">
        <v>985</v>
      </c>
      <c r="V1266" s="1" t="s">
        <v>46</v>
      </c>
      <c r="W1266" s="1" t="s">
        <v>81</v>
      </c>
      <c r="X1266" s="1" t="s">
        <v>1750</v>
      </c>
      <c r="Y1266" s="1" t="s">
        <v>83</v>
      </c>
      <c r="Z1266" s="1" t="s">
        <v>84</v>
      </c>
      <c r="AA1266" s="1" t="s">
        <v>51</v>
      </c>
      <c r="AB1266" s="1" t="s">
        <v>1750</v>
      </c>
      <c r="AC1266" s="1" t="s">
        <v>37</v>
      </c>
    </row>
    <row r="1267" spans="1:29" hidden="1" x14ac:dyDescent="0.25">
      <c r="A1267" s="1" t="s">
        <v>33</v>
      </c>
      <c r="B1267" s="1" t="s">
        <v>34</v>
      </c>
      <c r="C1267" s="2">
        <v>45412</v>
      </c>
      <c r="D1267" s="1" t="s">
        <v>73</v>
      </c>
      <c r="E1267" s="1" t="s">
        <v>74</v>
      </c>
      <c r="F1267" s="1" t="s">
        <v>37</v>
      </c>
      <c r="G1267" s="1" t="s">
        <v>985</v>
      </c>
      <c r="H1267" s="1" t="s">
        <v>34</v>
      </c>
      <c r="I1267" s="3">
        <v>173334</v>
      </c>
      <c r="J1267" s="3">
        <v>0</v>
      </c>
      <c r="K1267" s="1" t="s">
        <v>40</v>
      </c>
      <c r="L1267" s="1" t="s">
        <v>160</v>
      </c>
      <c r="M1267" s="1" t="s">
        <v>161</v>
      </c>
      <c r="N1267" s="1" t="s">
        <v>79</v>
      </c>
      <c r="O1267" s="1" t="s">
        <v>80</v>
      </c>
      <c r="P1267" s="1" t="s">
        <v>43</v>
      </c>
      <c r="Q1267" s="1" t="s">
        <v>43</v>
      </c>
      <c r="R1267" s="3">
        <v>0</v>
      </c>
      <c r="S1267" s="1" t="s">
        <v>44</v>
      </c>
      <c r="T1267" s="1" t="s">
        <v>45</v>
      </c>
      <c r="U1267" s="1" t="s">
        <v>985</v>
      </c>
      <c r="V1267" s="1" t="s">
        <v>46</v>
      </c>
      <c r="W1267" s="1" t="s">
        <v>81</v>
      </c>
      <c r="X1267" s="1" t="s">
        <v>1750</v>
      </c>
      <c r="Y1267" s="1" t="s">
        <v>83</v>
      </c>
      <c r="Z1267" s="1" t="s">
        <v>84</v>
      </c>
      <c r="AA1267" s="1" t="s">
        <v>51</v>
      </c>
      <c r="AB1267" s="1" t="s">
        <v>1750</v>
      </c>
      <c r="AC1267" s="1" t="s">
        <v>37</v>
      </c>
    </row>
    <row r="1268" spans="1:29" hidden="1" x14ac:dyDescent="0.25">
      <c r="A1268" s="1" t="s">
        <v>33</v>
      </c>
      <c r="B1268" s="1" t="s">
        <v>34</v>
      </c>
      <c r="C1268" s="2">
        <v>45412</v>
      </c>
      <c r="D1268" s="1" t="s">
        <v>73</v>
      </c>
      <c r="E1268" s="1" t="s">
        <v>74</v>
      </c>
      <c r="F1268" s="1" t="s">
        <v>37</v>
      </c>
      <c r="G1268" s="1" t="s">
        <v>985</v>
      </c>
      <c r="H1268" s="1" t="s">
        <v>34</v>
      </c>
      <c r="I1268" s="3">
        <v>48564</v>
      </c>
      <c r="J1268" s="3">
        <v>0</v>
      </c>
      <c r="K1268" s="1" t="s">
        <v>40</v>
      </c>
      <c r="L1268" s="1" t="s">
        <v>230</v>
      </c>
      <c r="M1268" s="1" t="s">
        <v>231</v>
      </c>
      <c r="N1268" s="1" t="s">
        <v>79</v>
      </c>
      <c r="O1268" s="1" t="s">
        <v>80</v>
      </c>
      <c r="P1268" s="1" t="s">
        <v>43</v>
      </c>
      <c r="Q1268" s="1" t="s">
        <v>43</v>
      </c>
      <c r="R1268" s="3">
        <v>0</v>
      </c>
      <c r="S1268" s="1" t="s">
        <v>44</v>
      </c>
      <c r="T1268" s="1" t="s">
        <v>45</v>
      </c>
      <c r="U1268" s="1" t="s">
        <v>985</v>
      </c>
      <c r="V1268" s="1" t="s">
        <v>46</v>
      </c>
      <c r="W1268" s="1" t="s">
        <v>81</v>
      </c>
      <c r="X1268" s="1" t="s">
        <v>1750</v>
      </c>
      <c r="Y1268" s="1" t="s">
        <v>83</v>
      </c>
      <c r="Z1268" s="1" t="s">
        <v>84</v>
      </c>
      <c r="AA1268" s="1" t="s">
        <v>51</v>
      </c>
      <c r="AB1268" s="1" t="s">
        <v>1750</v>
      </c>
      <c r="AC1268" s="1" t="s">
        <v>37</v>
      </c>
    </row>
    <row r="1269" spans="1:29" hidden="1" x14ac:dyDescent="0.25">
      <c r="A1269" s="1" t="s">
        <v>33</v>
      </c>
      <c r="B1269" s="1" t="s">
        <v>34</v>
      </c>
      <c r="C1269" s="2">
        <v>45412</v>
      </c>
      <c r="D1269" s="1" t="s">
        <v>73</v>
      </c>
      <c r="E1269" s="1" t="s">
        <v>74</v>
      </c>
      <c r="F1269" s="1" t="s">
        <v>37</v>
      </c>
      <c r="G1269" s="1" t="s">
        <v>985</v>
      </c>
      <c r="H1269" s="1" t="s">
        <v>34</v>
      </c>
      <c r="I1269" s="3">
        <v>46019</v>
      </c>
      <c r="J1269" s="3">
        <v>0</v>
      </c>
      <c r="K1269" s="1" t="s">
        <v>40</v>
      </c>
      <c r="L1269" s="1" t="s">
        <v>462</v>
      </c>
      <c r="M1269" s="1" t="s">
        <v>463</v>
      </c>
      <c r="N1269" s="1" t="s">
        <v>79</v>
      </c>
      <c r="O1269" s="1" t="s">
        <v>80</v>
      </c>
      <c r="P1269" s="1" t="s">
        <v>43</v>
      </c>
      <c r="Q1269" s="1" t="s">
        <v>43</v>
      </c>
      <c r="R1269" s="3">
        <v>0</v>
      </c>
      <c r="S1269" s="1" t="s">
        <v>44</v>
      </c>
      <c r="T1269" s="1" t="s">
        <v>45</v>
      </c>
      <c r="U1269" s="1" t="s">
        <v>985</v>
      </c>
      <c r="V1269" s="1" t="s">
        <v>46</v>
      </c>
      <c r="W1269" s="1" t="s">
        <v>81</v>
      </c>
      <c r="X1269" s="1" t="s">
        <v>1750</v>
      </c>
      <c r="Y1269" s="1" t="s">
        <v>83</v>
      </c>
      <c r="Z1269" s="1" t="s">
        <v>84</v>
      </c>
      <c r="AA1269" s="1" t="s">
        <v>51</v>
      </c>
      <c r="AB1269" s="1" t="s">
        <v>1750</v>
      </c>
      <c r="AC1269" s="1" t="s">
        <v>37</v>
      </c>
    </row>
    <row r="1270" spans="1:29" hidden="1" x14ac:dyDescent="0.25">
      <c r="A1270" s="1" t="s">
        <v>33</v>
      </c>
      <c r="B1270" s="1" t="s">
        <v>34</v>
      </c>
      <c r="C1270" s="2">
        <v>45412</v>
      </c>
      <c r="D1270" s="1" t="s">
        <v>73</v>
      </c>
      <c r="E1270" s="1" t="s">
        <v>74</v>
      </c>
      <c r="F1270" s="1" t="s">
        <v>37</v>
      </c>
      <c r="G1270" s="1" t="s">
        <v>985</v>
      </c>
      <c r="H1270" s="1" t="s">
        <v>34</v>
      </c>
      <c r="I1270" s="3">
        <v>7119422</v>
      </c>
      <c r="J1270" s="3">
        <v>0</v>
      </c>
      <c r="K1270" s="1" t="s">
        <v>40</v>
      </c>
      <c r="L1270" s="1" t="s">
        <v>1751</v>
      </c>
      <c r="M1270" s="1" t="s">
        <v>720</v>
      </c>
      <c r="N1270" s="1" t="s">
        <v>1323</v>
      </c>
      <c r="O1270" s="1" t="s">
        <v>1324</v>
      </c>
      <c r="P1270" s="1" t="s">
        <v>43</v>
      </c>
      <c r="Q1270" s="1" t="s">
        <v>43</v>
      </c>
      <c r="R1270" s="3">
        <v>0</v>
      </c>
      <c r="S1270" s="1" t="s">
        <v>44</v>
      </c>
      <c r="T1270" s="1" t="s">
        <v>45</v>
      </c>
      <c r="U1270" s="1" t="s">
        <v>985</v>
      </c>
      <c r="V1270" s="1" t="s">
        <v>46</v>
      </c>
      <c r="W1270" s="1" t="s">
        <v>81</v>
      </c>
      <c r="X1270" s="1" t="s">
        <v>1750</v>
      </c>
      <c r="Y1270" s="1" t="s">
        <v>83</v>
      </c>
      <c r="Z1270" s="1" t="s">
        <v>84</v>
      </c>
      <c r="AA1270" s="1" t="s">
        <v>51</v>
      </c>
      <c r="AB1270" s="1" t="s">
        <v>1750</v>
      </c>
      <c r="AC1270" s="1" t="s">
        <v>37</v>
      </c>
    </row>
    <row r="1271" spans="1:29" hidden="1" x14ac:dyDescent="0.25">
      <c r="A1271" s="1" t="s">
        <v>33</v>
      </c>
      <c r="B1271" s="1" t="s">
        <v>34</v>
      </c>
      <c r="C1271" s="2">
        <v>45412</v>
      </c>
      <c r="D1271" s="1" t="s">
        <v>73</v>
      </c>
      <c r="E1271" s="1" t="s">
        <v>74</v>
      </c>
      <c r="F1271" s="1" t="s">
        <v>37</v>
      </c>
      <c r="G1271" s="1" t="s">
        <v>985</v>
      </c>
      <c r="H1271" s="1" t="s">
        <v>34</v>
      </c>
      <c r="I1271" s="3">
        <v>216667</v>
      </c>
      <c r="J1271" s="3">
        <v>0</v>
      </c>
      <c r="K1271" s="1" t="s">
        <v>40</v>
      </c>
      <c r="L1271" s="1" t="s">
        <v>781</v>
      </c>
      <c r="M1271" s="1" t="s">
        <v>782</v>
      </c>
      <c r="N1271" s="1" t="s">
        <v>79</v>
      </c>
      <c r="O1271" s="1" t="s">
        <v>80</v>
      </c>
      <c r="P1271" s="1" t="s">
        <v>43</v>
      </c>
      <c r="Q1271" s="1" t="s">
        <v>43</v>
      </c>
      <c r="R1271" s="3">
        <v>0</v>
      </c>
      <c r="S1271" s="1" t="s">
        <v>44</v>
      </c>
      <c r="T1271" s="1" t="s">
        <v>45</v>
      </c>
      <c r="U1271" s="1" t="s">
        <v>985</v>
      </c>
      <c r="V1271" s="1" t="s">
        <v>46</v>
      </c>
      <c r="W1271" s="1" t="s">
        <v>81</v>
      </c>
      <c r="X1271" s="1" t="s">
        <v>1750</v>
      </c>
      <c r="Y1271" s="1" t="s">
        <v>83</v>
      </c>
      <c r="Z1271" s="1" t="s">
        <v>84</v>
      </c>
      <c r="AA1271" s="1" t="s">
        <v>51</v>
      </c>
      <c r="AB1271" s="1" t="s">
        <v>1750</v>
      </c>
      <c r="AC1271" s="1" t="s">
        <v>37</v>
      </c>
    </row>
    <row r="1272" spans="1:29" hidden="1" x14ac:dyDescent="0.25">
      <c r="A1272" s="1" t="s">
        <v>33</v>
      </c>
      <c r="B1272" s="1" t="s">
        <v>34</v>
      </c>
      <c r="C1272" s="2">
        <v>45412</v>
      </c>
      <c r="D1272" s="1" t="s">
        <v>73</v>
      </c>
      <c r="E1272" s="1" t="s">
        <v>74</v>
      </c>
      <c r="F1272" s="1" t="s">
        <v>37</v>
      </c>
      <c r="G1272" s="1" t="s">
        <v>985</v>
      </c>
      <c r="H1272" s="1" t="s">
        <v>34</v>
      </c>
      <c r="I1272" s="3">
        <v>194254</v>
      </c>
      <c r="J1272" s="3">
        <v>0</v>
      </c>
      <c r="K1272" s="1" t="s">
        <v>40</v>
      </c>
      <c r="L1272" s="1" t="s">
        <v>230</v>
      </c>
      <c r="M1272" s="1" t="s">
        <v>231</v>
      </c>
      <c r="N1272" s="1" t="s">
        <v>79</v>
      </c>
      <c r="O1272" s="1" t="s">
        <v>80</v>
      </c>
      <c r="P1272" s="1" t="s">
        <v>43</v>
      </c>
      <c r="Q1272" s="1" t="s">
        <v>43</v>
      </c>
      <c r="R1272" s="3">
        <v>0</v>
      </c>
      <c r="S1272" s="1" t="s">
        <v>44</v>
      </c>
      <c r="T1272" s="1" t="s">
        <v>45</v>
      </c>
      <c r="U1272" s="1" t="s">
        <v>985</v>
      </c>
      <c r="V1272" s="1" t="s">
        <v>46</v>
      </c>
      <c r="W1272" s="1" t="s">
        <v>81</v>
      </c>
      <c r="X1272" s="1" t="s">
        <v>1750</v>
      </c>
      <c r="Y1272" s="1" t="s">
        <v>83</v>
      </c>
      <c r="Z1272" s="1" t="s">
        <v>84</v>
      </c>
      <c r="AA1272" s="1" t="s">
        <v>51</v>
      </c>
      <c r="AB1272" s="1" t="s">
        <v>1750</v>
      </c>
      <c r="AC1272" s="1" t="s">
        <v>37</v>
      </c>
    </row>
    <row r="1273" spans="1:29" hidden="1" x14ac:dyDescent="0.25">
      <c r="A1273" s="1" t="s">
        <v>33</v>
      </c>
      <c r="B1273" s="1" t="s">
        <v>34</v>
      </c>
      <c r="C1273" s="2">
        <v>45412</v>
      </c>
      <c r="D1273" s="1" t="s">
        <v>73</v>
      </c>
      <c r="E1273" s="1" t="s">
        <v>74</v>
      </c>
      <c r="F1273" s="1" t="s">
        <v>37</v>
      </c>
      <c r="G1273" s="1" t="s">
        <v>985</v>
      </c>
      <c r="H1273" s="1" t="s">
        <v>34</v>
      </c>
      <c r="I1273" s="3">
        <v>86667</v>
      </c>
      <c r="J1273" s="3">
        <v>0</v>
      </c>
      <c r="K1273" s="1" t="s">
        <v>40</v>
      </c>
      <c r="L1273" s="1" t="s">
        <v>95</v>
      </c>
      <c r="M1273" s="1" t="s">
        <v>96</v>
      </c>
      <c r="N1273" s="1" t="s">
        <v>79</v>
      </c>
      <c r="O1273" s="1" t="s">
        <v>80</v>
      </c>
      <c r="P1273" s="1" t="s">
        <v>43</v>
      </c>
      <c r="Q1273" s="1" t="s">
        <v>43</v>
      </c>
      <c r="R1273" s="3">
        <v>0</v>
      </c>
      <c r="S1273" s="1" t="s">
        <v>44</v>
      </c>
      <c r="T1273" s="1" t="s">
        <v>45</v>
      </c>
      <c r="U1273" s="1" t="s">
        <v>985</v>
      </c>
      <c r="V1273" s="1" t="s">
        <v>46</v>
      </c>
      <c r="W1273" s="1" t="s">
        <v>81</v>
      </c>
      <c r="X1273" s="1" t="s">
        <v>1750</v>
      </c>
      <c r="Y1273" s="1" t="s">
        <v>83</v>
      </c>
      <c r="Z1273" s="1" t="s">
        <v>84</v>
      </c>
      <c r="AA1273" s="1" t="s">
        <v>51</v>
      </c>
      <c r="AB1273" s="1" t="s">
        <v>1750</v>
      </c>
      <c r="AC1273" s="1" t="s">
        <v>37</v>
      </c>
    </row>
    <row r="1274" spans="1:29" hidden="1" x14ac:dyDescent="0.25">
      <c r="A1274" s="1" t="s">
        <v>33</v>
      </c>
      <c r="B1274" s="1" t="s">
        <v>34</v>
      </c>
      <c r="C1274" s="2">
        <v>45412</v>
      </c>
      <c r="D1274" s="1" t="s">
        <v>73</v>
      </c>
      <c r="E1274" s="1" t="s">
        <v>74</v>
      </c>
      <c r="F1274" s="1" t="s">
        <v>37</v>
      </c>
      <c r="G1274" s="1" t="s">
        <v>985</v>
      </c>
      <c r="H1274" s="1" t="s">
        <v>34</v>
      </c>
      <c r="I1274" s="3">
        <v>476667</v>
      </c>
      <c r="J1274" s="3">
        <v>0</v>
      </c>
      <c r="K1274" s="1" t="s">
        <v>40</v>
      </c>
      <c r="L1274" s="1" t="s">
        <v>125</v>
      </c>
      <c r="M1274" s="1" t="s">
        <v>126</v>
      </c>
      <c r="N1274" s="1" t="s">
        <v>79</v>
      </c>
      <c r="O1274" s="1" t="s">
        <v>80</v>
      </c>
      <c r="P1274" s="1" t="s">
        <v>43</v>
      </c>
      <c r="Q1274" s="1" t="s">
        <v>43</v>
      </c>
      <c r="R1274" s="3">
        <v>0</v>
      </c>
      <c r="S1274" s="1" t="s">
        <v>44</v>
      </c>
      <c r="T1274" s="1" t="s">
        <v>45</v>
      </c>
      <c r="U1274" s="1" t="s">
        <v>985</v>
      </c>
      <c r="V1274" s="1" t="s">
        <v>46</v>
      </c>
      <c r="W1274" s="1" t="s">
        <v>81</v>
      </c>
      <c r="X1274" s="1" t="s">
        <v>1750</v>
      </c>
      <c r="Y1274" s="1" t="s">
        <v>83</v>
      </c>
      <c r="Z1274" s="1" t="s">
        <v>84</v>
      </c>
      <c r="AA1274" s="1" t="s">
        <v>51</v>
      </c>
      <c r="AB1274" s="1" t="s">
        <v>1750</v>
      </c>
      <c r="AC1274" s="1" t="s">
        <v>37</v>
      </c>
    </row>
    <row r="1275" spans="1:29" hidden="1" x14ac:dyDescent="0.25">
      <c r="A1275" s="1" t="s">
        <v>33</v>
      </c>
      <c r="B1275" s="1" t="s">
        <v>34</v>
      </c>
      <c r="C1275" s="2">
        <v>45412</v>
      </c>
      <c r="D1275" s="1" t="s">
        <v>73</v>
      </c>
      <c r="E1275" s="1" t="s">
        <v>74</v>
      </c>
      <c r="F1275" s="1" t="s">
        <v>37</v>
      </c>
      <c r="G1275" s="1" t="s">
        <v>985</v>
      </c>
      <c r="H1275" s="1" t="s">
        <v>34</v>
      </c>
      <c r="I1275" s="3">
        <v>45473</v>
      </c>
      <c r="J1275" s="3">
        <v>0</v>
      </c>
      <c r="K1275" s="1" t="s">
        <v>40</v>
      </c>
      <c r="L1275" s="1" t="s">
        <v>109</v>
      </c>
      <c r="M1275" s="1" t="s">
        <v>110</v>
      </c>
      <c r="N1275" s="1" t="s">
        <v>79</v>
      </c>
      <c r="O1275" s="1" t="s">
        <v>80</v>
      </c>
      <c r="P1275" s="1" t="s">
        <v>43</v>
      </c>
      <c r="Q1275" s="1" t="s">
        <v>43</v>
      </c>
      <c r="R1275" s="3">
        <v>0</v>
      </c>
      <c r="S1275" s="1" t="s">
        <v>44</v>
      </c>
      <c r="T1275" s="1" t="s">
        <v>45</v>
      </c>
      <c r="U1275" s="1" t="s">
        <v>985</v>
      </c>
      <c r="V1275" s="1" t="s">
        <v>46</v>
      </c>
      <c r="W1275" s="1" t="s">
        <v>81</v>
      </c>
      <c r="X1275" s="1" t="s">
        <v>1750</v>
      </c>
      <c r="Y1275" s="1" t="s">
        <v>83</v>
      </c>
      <c r="Z1275" s="1" t="s">
        <v>84</v>
      </c>
      <c r="AA1275" s="1" t="s">
        <v>51</v>
      </c>
      <c r="AB1275" s="1" t="s">
        <v>1750</v>
      </c>
      <c r="AC1275" s="1" t="s">
        <v>37</v>
      </c>
    </row>
    <row r="1276" spans="1:29" hidden="1" x14ac:dyDescent="0.25">
      <c r="A1276" s="1" t="s">
        <v>33</v>
      </c>
      <c r="B1276" s="1" t="s">
        <v>34</v>
      </c>
      <c r="C1276" s="2">
        <v>45412</v>
      </c>
      <c r="D1276" s="1" t="s">
        <v>73</v>
      </c>
      <c r="E1276" s="1" t="s">
        <v>74</v>
      </c>
      <c r="F1276" s="1" t="s">
        <v>37</v>
      </c>
      <c r="G1276" s="1" t="s">
        <v>985</v>
      </c>
      <c r="H1276" s="1" t="s">
        <v>34</v>
      </c>
      <c r="I1276" s="3">
        <v>43334</v>
      </c>
      <c r="J1276" s="3">
        <v>0</v>
      </c>
      <c r="K1276" s="1" t="s">
        <v>40</v>
      </c>
      <c r="L1276" s="1" t="s">
        <v>127</v>
      </c>
      <c r="M1276" s="1" t="s">
        <v>128</v>
      </c>
      <c r="N1276" s="1" t="s">
        <v>79</v>
      </c>
      <c r="O1276" s="1" t="s">
        <v>80</v>
      </c>
      <c r="P1276" s="1" t="s">
        <v>43</v>
      </c>
      <c r="Q1276" s="1" t="s">
        <v>43</v>
      </c>
      <c r="R1276" s="3">
        <v>0</v>
      </c>
      <c r="S1276" s="1" t="s">
        <v>44</v>
      </c>
      <c r="T1276" s="1" t="s">
        <v>45</v>
      </c>
      <c r="U1276" s="1" t="s">
        <v>985</v>
      </c>
      <c r="V1276" s="1" t="s">
        <v>46</v>
      </c>
      <c r="W1276" s="1" t="s">
        <v>81</v>
      </c>
      <c r="X1276" s="1" t="s">
        <v>1750</v>
      </c>
      <c r="Y1276" s="1" t="s">
        <v>83</v>
      </c>
      <c r="Z1276" s="1" t="s">
        <v>84</v>
      </c>
      <c r="AA1276" s="1" t="s">
        <v>51</v>
      </c>
      <c r="AB1276" s="1" t="s">
        <v>1750</v>
      </c>
      <c r="AC1276" s="1" t="s">
        <v>37</v>
      </c>
    </row>
    <row r="1277" spans="1:29" hidden="1" x14ac:dyDescent="0.25">
      <c r="A1277" s="1" t="s">
        <v>33</v>
      </c>
      <c r="B1277" s="1" t="s">
        <v>34</v>
      </c>
      <c r="C1277" s="2">
        <v>45412</v>
      </c>
      <c r="D1277" s="1" t="s">
        <v>73</v>
      </c>
      <c r="E1277" s="1" t="s">
        <v>74</v>
      </c>
      <c r="F1277" s="1" t="s">
        <v>37</v>
      </c>
      <c r="G1277" s="1" t="s">
        <v>985</v>
      </c>
      <c r="H1277" s="1" t="s">
        <v>34</v>
      </c>
      <c r="I1277" s="3">
        <v>130000</v>
      </c>
      <c r="J1277" s="3">
        <v>0</v>
      </c>
      <c r="K1277" s="1" t="s">
        <v>40</v>
      </c>
      <c r="L1277" s="1" t="s">
        <v>127</v>
      </c>
      <c r="M1277" s="1" t="s">
        <v>128</v>
      </c>
      <c r="N1277" s="1" t="s">
        <v>79</v>
      </c>
      <c r="O1277" s="1" t="s">
        <v>80</v>
      </c>
      <c r="P1277" s="1" t="s">
        <v>43</v>
      </c>
      <c r="Q1277" s="1" t="s">
        <v>43</v>
      </c>
      <c r="R1277" s="3">
        <v>0</v>
      </c>
      <c r="S1277" s="1" t="s">
        <v>44</v>
      </c>
      <c r="T1277" s="1" t="s">
        <v>45</v>
      </c>
      <c r="U1277" s="1" t="s">
        <v>985</v>
      </c>
      <c r="V1277" s="1" t="s">
        <v>46</v>
      </c>
      <c r="W1277" s="1" t="s">
        <v>81</v>
      </c>
      <c r="X1277" s="1" t="s">
        <v>1750</v>
      </c>
      <c r="Y1277" s="1" t="s">
        <v>83</v>
      </c>
      <c r="Z1277" s="1" t="s">
        <v>84</v>
      </c>
      <c r="AA1277" s="1" t="s">
        <v>51</v>
      </c>
      <c r="AB1277" s="1" t="s">
        <v>1750</v>
      </c>
      <c r="AC1277" s="1" t="s">
        <v>37</v>
      </c>
    </row>
    <row r="1278" spans="1:29" hidden="1" x14ac:dyDescent="0.25">
      <c r="A1278" s="1" t="s">
        <v>33</v>
      </c>
      <c r="B1278" s="1" t="s">
        <v>34</v>
      </c>
      <c r="C1278" s="2">
        <v>45412</v>
      </c>
      <c r="D1278" s="1" t="s">
        <v>73</v>
      </c>
      <c r="E1278" s="1" t="s">
        <v>74</v>
      </c>
      <c r="F1278" s="1" t="s">
        <v>37</v>
      </c>
      <c r="G1278" s="1" t="s">
        <v>985</v>
      </c>
      <c r="H1278" s="1" t="s">
        <v>34</v>
      </c>
      <c r="I1278" s="3">
        <v>563334</v>
      </c>
      <c r="J1278" s="3">
        <v>0</v>
      </c>
      <c r="K1278" s="1" t="s">
        <v>40</v>
      </c>
      <c r="L1278" s="1" t="s">
        <v>303</v>
      </c>
      <c r="M1278" s="1" t="s">
        <v>304</v>
      </c>
      <c r="N1278" s="1" t="s">
        <v>295</v>
      </c>
      <c r="O1278" s="1" t="s">
        <v>296</v>
      </c>
      <c r="P1278" s="1" t="s">
        <v>43</v>
      </c>
      <c r="Q1278" s="1" t="s">
        <v>43</v>
      </c>
      <c r="R1278" s="3">
        <v>0</v>
      </c>
      <c r="S1278" s="1" t="s">
        <v>44</v>
      </c>
      <c r="T1278" s="1" t="s">
        <v>45</v>
      </c>
      <c r="U1278" s="1" t="s">
        <v>985</v>
      </c>
      <c r="V1278" s="1" t="s">
        <v>46</v>
      </c>
      <c r="W1278" s="1" t="s">
        <v>81</v>
      </c>
      <c r="X1278" s="1" t="s">
        <v>1750</v>
      </c>
      <c r="Y1278" s="1" t="s">
        <v>83</v>
      </c>
      <c r="Z1278" s="1" t="s">
        <v>84</v>
      </c>
      <c r="AA1278" s="1" t="s">
        <v>51</v>
      </c>
      <c r="AB1278" s="1" t="s">
        <v>1750</v>
      </c>
      <c r="AC1278" s="1" t="s">
        <v>37</v>
      </c>
    </row>
    <row r="1279" spans="1:29" hidden="1" x14ac:dyDescent="0.25">
      <c r="A1279" s="1" t="s">
        <v>33</v>
      </c>
      <c r="B1279" s="1" t="s">
        <v>34</v>
      </c>
      <c r="C1279" s="2">
        <v>45412</v>
      </c>
      <c r="D1279" s="1" t="s">
        <v>73</v>
      </c>
      <c r="E1279" s="1" t="s">
        <v>74</v>
      </c>
      <c r="F1279" s="1" t="s">
        <v>37</v>
      </c>
      <c r="G1279" s="1" t="s">
        <v>985</v>
      </c>
      <c r="H1279" s="1" t="s">
        <v>34</v>
      </c>
      <c r="I1279" s="3">
        <v>563334</v>
      </c>
      <c r="J1279" s="3">
        <v>0</v>
      </c>
      <c r="K1279" s="1" t="s">
        <v>40</v>
      </c>
      <c r="L1279" s="1" t="s">
        <v>77</v>
      </c>
      <c r="M1279" s="1" t="s">
        <v>78</v>
      </c>
      <c r="N1279" s="1" t="s">
        <v>79</v>
      </c>
      <c r="O1279" s="1" t="s">
        <v>80</v>
      </c>
      <c r="P1279" s="1" t="s">
        <v>43</v>
      </c>
      <c r="Q1279" s="1" t="s">
        <v>43</v>
      </c>
      <c r="R1279" s="3">
        <v>0</v>
      </c>
      <c r="S1279" s="1" t="s">
        <v>44</v>
      </c>
      <c r="T1279" s="1" t="s">
        <v>45</v>
      </c>
      <c r="U1279" s="1" t="s">
        <v>985</v>
      </c>
      <c r="V1279" s="1" t="s">
        <v>46</v>
      </c>
      <c r="W1279" s="1" t="s">
        <v>81</v>
      </c>
      <c r="X1279" s="1" t="s">
        <v>1750</v>
      </c>
      <c r="Y1279" s="1" t="s">
        <v>83</v>
      </c>
      <c r="Z1279" s="1" t="s">
        <v>84</v>
      </c>
      <c r="AA1279" s="1" t="s">
        <v>51</v>
      </c>
      <c r="AB1279" s="1" t="s">
        <v>1750</v>
      </c>
      <c r="AC1279" s="1" t="s">
        <v>37</v>
      </c>
    </row>
    <row r="1280" spans="1:29" hidden="1" x14ac:dyDescent="0.25">
      <c r="A1280" s="1" t="s">
        <v>33</v>
      </c>
      <c r="B1280" s="1" t="s">
        <v>34</v>
      </c>
      <c r="C1280" s="2">
        <v>45412</v>
      </c>
      <c r="D1280" s="1" t="s">
        <v>73</v>
      </c>
      <c r="E1280" s="1" t="s">
        <v>74</v>
      </c>
      <c r="F1280" s="1" t="s">
        <v>37</v>
      </c>
      <c r="G1280" s="1" t="s">
        <v>985</v>
      </c>
      <c r="H1280" s="1" t="s">
        <v>34</v>
      </c>
      <c r="I1280" s="3">
        <v>43334</v>
      </c>
      <c r="J1280" s="3">
        <v>0</v>
      </c>
      <c r="K1280" s="1" t="s">
        <v>40</v>
      </c>
      <c r="L1280" s="1" t="s">
        <v>470</v>
      </c>
      <c r="M1280" s="1" t="s">
        <v>471</v>
      </c>
      <c r="N1280" s="1" t="s">
        <v>79</v>
      </c>
      <c r="O1280" s="1" t="s">
        <v>80</v>
      </c>
      <c r="P1280" s="1" t="s">
        <v>43</v>
      </c>
      <c r="Q1280" s="1" t="s">
        <v>43</v>
      </c>
      <c r="R1280" s="3">
        <v>0</v>
      </c>
      <c r="S1280" s="1" t="s">
        <v>44</v>
      </c>
      <c r="T1280" s="1" t="s">
        <v>45</v>
      </c>
      <c r="U1280" s="1" t="s">
        <v>985</v>
      </c>
      <c r="V1280" s="1" t="s">
        <v>46</v>
      </c>
      <c r="W1280" s="1" t="s">
        <v>81</v>
      </c>
      <c r="X1280" s="1" t="s">
        <v>1750</v>
      </c>
      <c r="Y1280" s="1" t="s">
        <v>83</v>
      </c>
      <c r="Z1280" s="1" t="s">
        <v>84</v>
      </c>
      <c r="AA1280" s="1" t="s">
        <v>51</v>
      </c>
      <c r="AB1280" s="1" t="s">
        <v>1750</v>
      </c>
      <c r="AC1280" s="1" t="s">
        <v>37</v>
      </c>
    </row>
    <row r="1281" spans="1:29" hidden="1" x14ac:dyDescent="0.25">
      <c r="A1281" s="1" t="s">
        <v>33</v>
      </c>
      <c r="B1281" s="1" t="s">
        <v>34</v>
      </c>
      <c r="C1281" s="2">
        <v>45412</v>
      </c>
      <c r="D1281" s="1" t="s">
        <v>73</v>
      </c>
      <c r="E1281" s="1" t="s">
        <v>74</v>
      </c>
      <c r="F1281" s="1" t="s">
        <v>37</v>
      </c>
      <c r="G1281" s="1" t="s">
        <v>985</v>
      </c>
      <c r="H1281" s="1" t="s">
        <v>34</v>
      </c>
      <c r="I1281" s="3">
        <v>1039733</v>
      </c>
      <c r="J1281" s="3">
        <v>0</v>
      </c>
      <c r="K1281" s="1" t="s">
        <v>40</v>
      </c>
      <c r="L1281" s="1" t="s">
        <v>1610</v>
      </c>
      <c r="M1281" s="1" t="s">
        <v>1611</v>
      </c>
      <c r="N1281" s="1" t="s">
        <v>1075</v>
      </c>
      <c r="O1281" s="1" t="s">
        <v>1076</v>
      </c>
      <c r="P1281" s="1" t="s">
        <v>43</v>
      </c>
      <c r="Q1281" s="1" t="s">
        <v>43</v>
      </c>
      <c r="R1281" s="3">
        <v>0</v>
      </c>
      <c r="S1281" s="1" t="s">
        <v>44</v>
      </c>
      <c r="T1281" s="1" t="s">
        <v>45</v>
      </c>
      <c r="U1281" s="1" t="s">
        <v>985</v>
      </c>
      <c r="V1281" s="1" t="s">
        <v>46</v>
      </c>
      <c r="W1281" s="1" t="s">
        <v>81</v>
      </c>
      <c r="X1281" s="1" t="s">
        <v>1750</v>
      </c>
      <c r="Y1281" s="1" t="s">
        <v>83</v>
      </c>
      <c r="Z1281" s="1" t="s">
        <v>84</v>
      </c>
      <c r="AA1281" s="1" t="s">
        <v>51</v>
      </c>
      <c r="AB1281" s="1" t="s">
        <v>1750</v>
      </c>
      <c r="AC1281" s="1" t="s">
        <v>37</v>
      </c>
    </row>
    <row r="1282" spans="1:29" hidden="1" x14ac:dyDescent="0.25">
      <c r="A1282" s="1" t="s">
        <v>33</v>
      </c>
      <c r="B1282" s="1" t="s">
        <v>34</v>
      </c>
      <c r="C1282" s="2">
        <v>45412</v>
      </c>
      <c r="D1282" s="1" t="s">
        <v>73</v>
      </c>
      <c r="E1282" s="1" t="s">
        <v>74</v>
      </c>
      <c r="F1282" s="1" t="s">
        <v>37</v>
      </c>
      <c r="G1282" s="1" t="s">
        <v>985</v>
      </c>
      <c r="H1282" s="1" t="s">
        <v>34</v>
      </c>
      <c r="I1282" s="3">
        <v>650000</v>
      </c>
      <c r="J1282" s="3">
        <v>0</v>
      </c>
      <c r="K1282" s="1" t="s">
        <v>40</v>
      </c>
      <c r="L1282" s="1" t="s">
        <v>303</v>
      </c>
      <c r="M1282" s="1" t="s">
        <v>304</v>
      </c>
      <c r="N1282" s="1" t="s">
        <v>295</v>
      </c>
      <c r="O1282" s="1" t="s">
        <v>296</v>
      </c>
      <c r="P1282" s="1" t="s">
        <v>43</v>
      </c>
      <c r="Q1282" s="1" t="s">
        <v>43</v>
      </c>
      <c r="R1282" s="3">
        <v>0</v>
      </c>
      <c r="S1282" s="1" t="s">
        <v>44</v>
      </c>
      <c r="T1282" s="1" t="s">
        <v>45</v>
      </c>
      <c r="U1282" s="1" t="s">
        <v>985</v>
      </c>
      <c r="V1282" s="1" t="s">
        <v>46</v>
      </c>
      <c r="W1282" s="1" t="s">
        <v>81</v>
      </c>
      <c r="X1282" s="1" t="s">
        <v>1750</v>
      </c>
      <c r="Y1282" s="1" t="s">
        <v>83</v>
      </c>
      <c r="Z1282" s="1" t="s">
        <v>84</v>
      </c>
      <c r="AA1282" s="1" t="s">
        <v>51</v>
      </c>
      <c r="AB1282" s="1" t="s">
        <v>1750</v>
      </c>
      <c r="AC1282" s="1" t="s">
        <v>37</v>
      </c>
    </row>
    <row r="1283" spans="1:29" hidden="1" x14ac:dyDescent="0.25">
      <c r="A1283" s="1" t="s">
        <v>33</v>
      </c>
      <c r="B1283" s="1" t="s">
        <v>34</v>
      </c>
      <c r="C1283" s="2">
        <v>45412</v>
      </c>
      <c r="D1283" s="1" t="s">
        <v>73</v>
      </c>
      <c r="E1283" s="1" t="s">
        <v>74</v>
      </c>
      <c r="F1283" s="1" t="s">
        <v>37</v>
      </c>
      <c r="G1283" s="1" t="s">
        <v>985</v>
      </c>
      <c r="H1283" s="1" t="s">
        <v>34</v>
      </c>
      <c r="I1283" s="3">
        <v>650000</v>
      </c>
      <c r="J1283" s="3">
        <v>0</v>
      </c>
      <c r="K1283" s="1" t="s">
        <v>40</v>
      </c>
      <c r="L1283" s="1" t="s">
        <v>77</v>
      </c>
      <c r="M1283" s="1" t="s">
        <v>78</v>
      </c>
      <c r="N1283" s="1" t="s">
        <v>79</v>
      </c>
      <c r="O1283" s="1" t="s">
        <v>80</v>
      </c>
      <c r="P1283" s="1" t="s">
        <v>43</v>
      </c>
      <c r="Q1283" s="1" t="s">
        <v>43</v>
      </c>
      <c r="R1283" s="3">
        <v>0</v>
      </c>
      <c r="S1283" s="1" t="s">
        <v>44</v>
      </c>
      <c r="T1283" s="1" t="s">
        <v>45</v>
      </c>
      <c r="U1283" s="1" t="s">
        <v>985</v>
      </c>
      <c r="V1283" s="1" t="s">
        <v>46</v>
      </c>
      <c r="W1283" s="1" t="s">
        <v>81</v>
      </c>
      <c r="X1283" s="1" t="s">
        <v>1750</v>
      </c>
      <c r="Y1283" s="1" t="s">
        <v>83</v>
      </c>
      <c r="Z1283" s="1" t="s">
        <v>84</v>
      </c>
      <c r="AA1283" s="1" t="s">
        <v>51</v>
      </c>
      <c r="AB1283" s="1" t="s">
        <v>1750</v>
      </c>
      <c r="AC1283" s="1" t="s">
        <v>37</v>
      </c>
    </row>
    <row r="1284" spans="1:29" hidden="1" x14ac:dyDescent="0.25">
      <c r="A1284" s="1" t="s">
        <v>33</v>
      </c>
      <c r="B1284" s="1" t="s">
        <v>34</v>
      </c>
      <c r="C1284" s="2">
        <v>45412</v>
      </c>
      <c r="D1284" s="1" t="s">
        <v>73</v>
      </c>
      <c r="E1284" s="1" t="s">
        <v>74</v>
      </c>
      <c r="F1284" s="1" t="s">
        <v>37</v>
      </c>
      <c r="G1284" s="1" t="s">
        <v>985</v>
      </c>
      <c r="H1284" s="1" t="s">
        <v>34</v>
      </c>
      <c r="I1284" s="3">
        <v>346667</v>
      </c>
      <c r="J1284" s="3">
        <v>0</v>
      </c>
      <c r="K1284" s="1" t="s">
        <v>40</v>
      </c>
      <c r="L1284" s="1" t="s">
        <v>470</v>
      </c>
      <c r="M1284" s="1" t="s">
        <v>471</v>
      </c>
      <c r="N1284" s="1" t="s">
        <v>79</v>
      </c>
      <c r="O1284" s="1" t="s">
        <v>80</v>
      </c>
      <c r="P1284" s="1" t="s">
        <v>43</v>
      </c>
      <c r="Q1284" s="1" t="s">
        <v>43</v>
      </c>
      <c r="R1284" s="3">
        <v>0</v>
      </c>
      <c r="S1284" s="1" t="s">
        <v>44</v>
      </c>
      <c r="T1284" s="1" t="s">
        <v>45</v>
      </c>
      <c r="U1284" s="1" t="s">
        <v>985</v>
      </c>
      <c r="V1284" s="1" t="s">
        <v>46</v>
      </c>
      <c r="W1284" s="1" t="s">
        <v>81</v>
      </c>
      <c r="X1284" s="1" t="s">
        <v>1750</v>
      </c>
      <c r="Y1284" s="1" t="s">
        <v>83</v>
      </c>
      <c r="Z1284" s="1" t="s">
        <v>84</v>
      </c>
      <c r="AA1284" s="1" t="s">
        <v>51</v>
      </c>
      <c r="AB1284" s="1" t="s">
        <v>1750</v>
      </c>
      <c r="AC1284" s="1" t="s">
        <v>37</v>
      </c>
    </row>
    <row r="1285" spans="1:29" hidden="1" x14ac:dyDescent="0.25">
      <c r="A1285" s="1" t="s">
        <v>33</v>
      </c>
      <c r="B1285" s="1" t="s">
        <v>34</v>
      </c>
      <c r="C1285" s="2">
        <v>45412</v>
      </c>
      <c r="D1285" s="1" t="s">
        <v>73</v>
      </c>
      <c r="E1285" s="1" t="s">
        <v>74</v>
      </c>
      <c r="F1285" s="1" t="s">
        <v>37</v>
      </c>
      <c r="G1285" s="1" t="s">
        <v>985</v>
      </c>
      <c r="H1285" s="1" t="s">
        <v>34</v>
      </c>
      <c r="I1285" s="3">
        <v>1039733</v>
      </c>
      <c r="J1285" s="3">
        <v>0</v>
      </c>
      <c r="K1285" s="1" t="s">
        <v>40</v>
      </c>
      <c r="L1285" s="1" t="s">
        <v>1610</v>
      </c>
      <c r="M1285" s="1" t="s">
        <v>1611</v>
      </c>
      <c r="N1285" s="1" t="s">
        <v>1075</v>
      </c>
      <c r="O1285" s="1" t="s">
        <v>1076</v>
      </c>
      <c r="P1285" s="1" t="s">
        <v>43</v>
      </c>
      <c r="Q1285" s="1" t="s">
        <v>43</v>
      </c>
      <c r="R1285" s="3">
        <v>0</v>
      </c>
      <c r="S1285" s="1" t="s">
        <v>44</v>
      </c>
      <c r="T1285" s="1" t="s">
        <v>45</v>
      </c>
      <c r="U1285" s="1" t="s">
        <v>985</v>
      </c>
      <c r="V1285" s="1" t="s">
        <v>46</v>
      </c>
      <c r="W1285" s="1" t="s">
        <v>81</v>
      </c>
      <c r="X1285" s="1" t="s">
        <v>1750</v>
      </c>
      <c r="Y1285" s="1" t="s">
        <v>83</v>
      </c>
      <c r="Z1285" s="1" t="s">
        <v>84</v>
      </c>
      <c r="AA1285" s="1" t="s">
        <v>51</v>
      </c>
      <c r="AB1285" s="1" t="s">
        <v>1750</v>
      </c>
      <c r="AC1285" s="1" t="s">
        <v>37</v>
      </c>
    </row>
    <row r="1286" spans="1:29" hidden="1" x14ac:dyDescent="0.25">
      <c r="A1286" s="1" t="s">
        <v>33</v>
      </c>
      <c r="B1286" s="1" t="s">
        <v>34</v>
      </c>
      <c r="C1286" s="2">
        <v>45412</v>
      </c>
      <c r="D1286" s="1" t="s">
        <v>73</v>
      </c>
      <c r="E1286" s="1" t="s">
        <v>74</v>
      </c>
      <c r="F1286" s="1" t="s">
        <v>37</v>
      </c>
      <c r="G1286" s="1" t="s">
        <v>985</v>
      </c>
      <c r="H1286" s="1" t="s">
        <v>34</v>
      </c>
      <c r="I1286" s="3">
        <v>536434</v>
      </c>
      <c r="J1286" s="3">
        <v>0</v>
      </c>
      <c r="K1286" s="1" t="s">
        <v>40</v>
      </c>
      <c r="L1286" s="1" t="s">
        <v>152</v>
      </c>
      <c r="M1286" s="1" t="s">
        <v>153</v>
      </c>
      <c r="N1286" s="1" t="s">
        <v>79</v>
      </c>
      <c r="O1286" s="1" t="s">
        <v>80</v>
      </c>
      <c r="P1286" s="1" t="s">
        <v>43</v>
      </c>
      <c r="Q1286" s="1" t="s">
        <v>43</v>
      </c>
      <c r="R1286" s="3">
        <v>0</v>
      </c>
      <c r="S1286" s="1" t="s">
        <v>44</v>
      </c>
      <c r="T1286" s="1" t="s">
        <v>45</v>
      </c>
      <c r="U1286" s="1" t="s">
        <v>985</v>
      </c>
      <c r="V1286" s="1" t="s">
        <v>46</v>
      </c>
      <c r="W1286" s="1" t="s">
        <v>81</v>
      </c>
      <c r="X1286" s="1" t="s">
        <v>1750</v>
      </c>
      <c r="Y1286" s="1" t="s">
        <v>83</v>
      </c>
      <c r="Z1286" s="1" t="s">
        <v>84</v>
      </c>
      <c r="AA1286" s="1" t="s">
        <v>51</v>
      </c>
      <c r="AB1286" s="1" t="s">
        <v>1750</v>
      </c>
      <c r="AC1286" s="1" t="s">
        <v>37</v>
      </c>
    </row>
    <row r="1287" spans="1:29" hidden="1" x14ac:dyDescent="0.25">
      <c r="A1287" s="1" t="s">
        <v>33</v>
      </c>
      <c r="B1287" s="1" t="s">
        <v>34</v>
      </c>
      <c r="C1287" s="2">
        <v>45412</v>
      </c>
      <c r="D1287" s="1" t="s">
        <v>73</v>
      </c>
      <c r="E1287" s="1" t="s">
        <v>74</v>
      </c>
      <c r="F1287" s="1" t="s">
        <v>37</v>
      </c>
      <c r="G1287" s="1" t="s">
        <v>985</v>
      </c>
      <c r="H1287" s="1" t="s">
        <v>34</v>
      </c>
      <c r="I1287" s="3">
        <v>109578</v>
      </c>
      <c r="J1287" s="3">
        <v>0</v>
      </c>
      <c r="K1287" s="1" t="s">
        <v>40</v>
      </c>
      <c r="L1287" s="1" t="s">
        <v>408</v>
      </c>
      <c r="M1287" s="1" t="s">
        <v>409</v>
      </c>
      <c r="N1287" s="1" t="s">
        <v>79</v>
      </c>
      <c r="O1287" s="1" t="s">
        <v>80</v>
      </c>
      <c r="P1287" s="1" t="s">
        <v>43</v>
      </c>
      <c r="Q1287" s="1" t="s">
        <v>43</v>
      </c>
      <c r="R1287" s="3">
        <v>0</v>
      </c>
      <c r="S1287" s="1" t="s">
        <v>44</v>
      </c>
      <c r="T1287" s="1" t="s">
        <v>45</v>
      </c>
      <c r="U1287" s="1" t="s">
        <v>985</v>
      </c>
      <c r="V1287" s="1" t="s">
        <v>46</v>
      </c>
      <c r="W1287" s="1" t="s">
        <v>81</v>
      </c>
      <c r="X1287" s="1" t="s">
        <v>1750</v>
      </c>
      <c r="Y1287" s="1" t="s">
        <v>83</v>
      </c>
      <c r="Z1287" s="1" t="s">
        <v>84</v>
      </c>
      <c r="AA1287" s="1" t="s">
        <v>51</v>
      </c>
      <c r="AB1287" s="1" t="s">
        <v>1750</v>
      </c>
      <c r="AC1287" s="1" t="s">
        <v>37</v>
      </c>
    </row>
    <row r="1288" spans="1:29" hidden="1" x14ac:dyDescent="0.25">
      <c r="A1288" s="1" t="s">
        <v>33</v>
      </c>
      <c r="B1288" s="1" t="s">
        <v>34</v>
      </c>
      <c r="C1288" s="2">
        <v>45415</v>
      </c>
      <c r="D1288" s="1" t="s">
        <v>35</v>
      </c>
      <c r="E1288" s="1" t="s">
        <v>36</v>
      </c>
      <c r="F1288" s="1" t="s">
        <v>37</v>
      </c>
      <c r="G1288" s="1" t="s">
        <v>1752</v>
      </c>
      <c r="H1288" s="1" t="s">
        <v>1753</v>
      </c>
      <c r="I1288" s="3">
        <v>0</v>
      </c>
      <c r="J1288" s="54">
        <v>130002</v>
      </c>
      <c r="K1288" s="1" t="s">
        <v>40</v>
      </c>
      <c r="L1288" s="1" t="s">
        <v>214</v>
      </c>
      <c r="M1288" s="1" t="s">
        <v>215</v>
      </c>
      <c r="N1288" s="1" t="s">
        <v>37</v>
      </c>
      <c r="O1288" s="1" t="s">
        <v>43</v>
      </c>
      <c r="P1288" s="1" t="s">
        <v>43</v>
      </c>
      <c r="Q1288" s="1" t="s">
        <v>43</v>
      </c>
      <c r="R1288" s="3">
        <v>0</v>
      </c>
      <c r="S1288" s="1" t="s">
        <v>44</v>
      </c>
      <c r="T1288" s="1" t="s">
        <v>45</v>
      </c>
      <c r="U1288" s="1" t="s">
        <v>1752</v>
      </c>
      <c r="V1288" s="1" t="s">
        <v>46</v>
      </c>
      <c r="W1288" s="1" t="s">
        <v>47</v>
      </c>
      <c r="X1288" s="1" t="s">
        <v>1754</v>
      </c>
      <c r="Y1288" s="1" t="s">
        <v>49</v>
      </c>
      <c r="Z1288" s="1" t="s">
        <v>50</v>
      </c>
      <c r="AA1288" s="1" t="s">
        <v>51</v>
      </c>
      <c r="AB1288" s="1" t="s">
        <v>1754</v>
      </c>
      <c r="AC1288" s="1" t="s">
        <v>37</v>
      </c>
    </row>
    <row r="1289" spans="1:29" hidden="1" x14ac:dyDescent="0.25">
      <c r="A1289" s="1" t="s">
        <v>33</v>
      </c>
      <c r="B1289" s="1" t="s">
        <v>34</v>
      </c>
      <c r="C1289" s="2">
        <v>45419</v>
      </c>
      <c r="D1289" s="1" t="s">
        <v>35</v>
      </c>
      <c r="E1289" s="1" t="s">
        <v>36</v>
      </c>
      <c r="F1289" s="1" t="s">
        <v>37</v>
      </c>
      <c r="G1289" s="1" t="s">
        <v>1755</v>
      </c>
      <c r="H1289" s="1" t="s">
        <v>1756</v>
      </c>
      <c r="I1289" s="3">
        <v>0</v>
      </c>
      <c r="J1289" s="3">
        <v>77333</v>
      </c>
      <c r="K1289" s="1" t="s">
        <v>40</v>
      </c>
      <c r="L1289" s="1" t="s">
        <v>77</v>
      </c>
      <c r="M1289" s="1" t="s">
        <v>78</v>
      </c>
      <c r="N1289" s="1" t="s">
        <v>37</v>
      </c>
      <c r="O1289" s="1" t="s">
        <v>43</v>
      </c>
      <c r="P1289" s="1" t="s">
        <v>43</v>
      </c>
      <c r="Q1289" s="1" t="s">
        <v>43</v>
      </c>
      <c r="R1289" s="3">
        <v>0</v>
      </c>
      <c r="S1289" s="1" t="s">
        <v>44</v>
      </c>
      <c r="T1289" s="1" t="s">
        <v>45</v>
      </c>
      <c r="U1289" s="1" t="s">
        <v>1755</v>
      </c>
      <c r="V1289" s="1" t="s">
        <v>46</v>
      </c>
      <c r="W1289" s="1" t="s">
        <v>47</v>
      </c>
      <c r="X1289" s="1" t="s">
        <v>1757</v>
      </c>
      <c r="Y1289" s="1" t="s">
        <v>49</v>
      </c>
      <c r="Z1289" s="1" t="s">
        <v>50</v>
      </c>
      <c r="AA1289" s="1" t="s">
        <v>51</v>
      </c>
      <c r="AB1289" s="1" t="s">
        <v>1757</v>
      </c>
      <c r="AC1289" s="1" t="s">
        <v>37</v>
      </c>
    </row>
    <row r="1290" spans="1:29" hidden="1" x14ac:dyDescent="0.25">
      <c r="A1290" s="1" t="s">
        <v>33</v>
      </c>
      <c r="B1290" s="1" t="s">
        <v>34</v>
      </c>
      <c r="C1290" s="2">
        <v>45419</v>
      </c>
      <c r="D1290" s="1" t="s">
        <v>35</v>
      </c>
      <c r="E1290" s="1" t="s">
        <v>36</v>
      </c>
      <c r="F1290" s="1" t="s">
        <v>37</v>
      </c>
      <c r="G1290" s="1" t="s">
        <v>1758</v>
      </c>
      <c r="H1290" s="1" t="s">
        <v>1759</v>
      </c>
      <c r="I1290" s="3">
        <v>0</v>
      </c>
      <c r="J1290" s="3">
        <v>896868</v>
      </c>
      <c r="K1290" s="1" t="s">
        <v>40</v>
      </c>
      <c r="L1290" s="1" t="s">
        <v>616</v>
      </c>
      <c r="M1290" s="1" t="s">
        <v>617</v>
      </c>
      <c r="N1290" s="1" t="s">
        <v>37</v>
      </c>
      <c r="O1290" s="1" t="s">
        <v>43</v>
      </c>
      <c r="P1290" s="1" t="s">
        <v>43</v>
      </c>
      <c r="Q1290" s="1" t="s">
        <v>43</v>
      </c>
      <c r="R1290" s="3">
        <v>0</v>
      </c>
      <c r="S1290" s="1" t="s">
        <v>44</v>
      </c>
      <c r="T1290" s="1" t="s">
        <v>45</v>
      </c>
      <c r="U1290" s="1" t="s">
        <v>1758</v>
      </c>
      <c r="V1290" s="1" t="s">
        <v>46</v>
      </c>
      <c r="W1290" s="1" t="s">
        <v>47</v>
      </c>
      <c r="X1290" s="1" t="s">
        <v>1760</v>
      </c>
      <c r="Y1290" s="1" t="s">
        <v>49</v>
      </c>
      <c r="Z1290" s="1" t="s">
        <v>50</v>
      </c>
      <c r="AA1290" s="1" t="s">
        <v>51</v>
      </c>
      <c r="AB1290" s="1" t="s">
        <v>1760</v>
      </c>
      <c r="AC1290" s="1" t="s">
        <v>37</v>
      </c>
    </row>
    <row r="1291" spans="1:29" hidden="1" x14ac:dyDescent="0.25">
      <c r="A1291" s="1" t="s">
        <v>33</v>
      </c>
      <c r="B1291" s="1" t="s">
        <v>34</v>
      </c>
      <c r="C1291" s="2">
        <v>45420</v>
      </c>
      <c r="D1291" s="1" t="s">
        <v>35</v>
      </c>
      <c r="E1291" s="1" t="s">
        <v>36</v>
      </c>
      <c r="F1291" s="1" t="s">
        <v>37</v>
      </c>
      <c r="G1291" s="1" t="s">
        <v>1761</v>
      </c>
      <c r="H1291" s="1" t="s">
        <v>1762</v>
      </c>
      <c r="I1291" s="3">
        <v>0</v>
      </c>
      <c r="J1291" s="54">
        <v>1213334</v>
      </c>
      <c r="K1291" s="1" t="s">
        <v>40</v>
      </c>
      <c r="L1291" s="1" t="s">
        <v>214</v>
      </c>
      <c r="M1291" s="1" t="s">
        <v>215</v>
      </c>
      <c r="N1291" s="1" t="s">
        <v>37</v>
      </c>
      <c r="O1291" s="1" t="s">
        <v>43</v>
      </c>
      <c r="P1291" s="1" t="s">
        <v>43</v>
      </c>
      <c r="Q1291" s="1" t="s">
        <v>43</v>
      </c>
      <c r="R1291" s="3">
        <v>0</v>
      </c>
      <c r="S1291" s="1" t="s">
        <v>44</v>
      </c>
      <c r="T1291" s="1" t="s">
        <v>45</v>
      </c>
      <c r="U1291" s="1" t="s">
        <v>1761</v>
      </c>
      <c r="V1291" s="1" t="s">
        <v>46</v>
      </c>
      <c r="W1291" s="1" t="s">
        <v>47</v>
      </c>
      <c r="X1291" s="1" t="s">
        <v>1763</v>
      </c>
      <c r="Y1291" s="1" t="s">
        <v>49</v>
      </c>
      <c r="Z1291" s="1" t="s">
        <v>50</v>
      </c>
      <c r="AA1291" s="1" t="s">
        <v>51</v>
      </c>
      <c r="AB1291" s="1" t="s">
        <v>1763</v>
      </c>
      <c r="AC1291" s="1" t="s">
        <v>37</v>
      </c>
    </row>
    <row r="1292" spans="1:29" hidden="1" x14ac:dyDescent="0.25">
      <c r="A1292" s="1" t="s">
        <v>33</v>
      </c>
      <c r="B1292" s="1" t="s">
        <v>34</v>
      </c>
      <c r="C1292" s="2">
        <v>45427</v>
      </c>
      <c r="D1292" s="1" t="s">
        <v>35</v>
      </c>
      <c r="E1292" s="1" t="s">
        <v>36</v>
      </c>
      <c r="F1292" s="1" t="s">
        <v>37</v>
      </c>
      <c r="G1292" s="1" t="s">
        <v>1764</v>
      </c>
      <c r="H1292" s="1" t="s">
        <v>1765</v>
      </c>
      <c r="I1292" s="3">
        <v>0</v>
      </c>
      <c r="J1292" s="54">
        <v>393640</v>
      </c>
      <c r="K1292" s="1" t="s">
        <v>40</v>
      </c>
      <c r="L1292" s="1" t="s">
        <v>214</v>
      </c>
      <c r="M1292" s="1" t="s">
        <v>215</v>
      </c>
      <c r="N1292" s="1" t="s">
        <v>37</v>
      </c>
      <c r="O1292" s="1" t="s">
        <v>43</v>
      </c>
      <c r="P1292" s="1" t="s">
        <v>43</v>
      </c>
      <c r="Q1292" s="1" t="s">
        <v>43</v>
      </c>
      <c r="R1292" s="3">
        <v>0</v>
      </c>
      <c r="S1292" s="1" t="s">
        <v>44</v>
      </c>
      <c r="T1292" s="1" t="s">
        <v>45</v>
      </c>
      <c r="U1292" s="1" t="s">
        <v>1764</v>
      </c>
      <c r="V1292" s="1" t="s">
        <v>46</v>
      </c>
      <c r="W1292" s="1" t="s">
        <v>47</v>
      </c>
      <c r="X1292" s="1" t="s">
        <v>1766</v>
      </c>
      <c r="Y1292" s="1" t="s">
        <v>49</v>
      </c>
      <c r="Z1292" s="1" t="s">
        <v>50</v>
      </c>
      <c r="AA1292" s="1" t="s">
        <v>51</v>
      </c>
      <c r="AB1292" s="1" t="s">
        <v>1766</v>
      </c>
      <c r="AC1292" s="1" t="s">
        <v>37</v>
      </c>
    </row>
    <row r="1293" spans="1:29" hidden="1" x14ac:dyDescent="0.25">
      <c r="A1293" s="1" t="s">
        <v>33</v>
      </c>
      <c r="B1293" s="1" t="s">
        <v>34</v>
      </c>
      <c r="C1293" s="2">
        <v>45433</v>
      </c>
      <c r="D1293" s="1" t="s">
        <v>35</v>
      </c>
      <c r="E1293" s="1" t="s">
        <v>36</v>
      </c>
      <c r="F1293" s="1" t="s">
        <v>37</v>
      </c>
      <c r="G1293" s="1" t="s">
        <v>1767</v>
      </c>
      <c r="H1293" s="1" t="s">
        <v>1768</v>
      </c>
      <c r="I1293" s="3">
        <v>0</v>
      </c>
      <c r="J1293" s="3">
        <v>1300000</v>
      </c>
      <c r="K1293" s="1" t="s">
        <v>40</v>
      </c>
      <c r="L1293" s="1" t="s">
        <v>470</v>
      </c>
      <c r="M1293" s="1" t="s">
        <v>471</v>
      </c>
      <c r="N1293" s="1" t="s">
        <v>37</v>
      </c>
      <c r="O1293" s="1" t="s">
        <v>43</v>
      </c>
      <c r="P1293" s="1" t="s">
        <v>43</v>
      </c>
      <c r="Q1293" s="1" t="s">
        <v>43</v>
      </c>
      <c r="R1293" s="3">
        <v>0</v>
      </c>
      <c r="S1293" s="1" t="s">
        <v>44</v>
      </c>
      <c r="T1293" s="1" t="s">
        <v>45</v>
      </c>
      <c r="U1293" s="1" t="s">
        <v>1767</v>
      </c>
      <c r="V1293" s="1" t="s">
        <v>46</v>
      </c>
      <c r="W1293" s="1" t="s">
        <v>47</v>
      </c>
      <c r="X1293" s="1" t="s">
        <v>1769</v>
      </c>
      <c r="Y1293" s="1" t="s">
        <v>49</v>
      </c>
      <c r="Z1293" s="1" t="s">
        <v>50</v>
      </c>
      <c r="AA1293" s="1" t="s">
        <v>51</v>
      </c>
      <c r="AB1293" s="1" t="s">
        <v>1769</v>
      </c>
      <c r="AC1293" s="1" t="s">
        <v>37</v>
      </c>
    </row>
    <row r="1294" spans="1:29" hidden="1" x14ac:dyDescent="0.25">
      <c r="A1294" s="1" t="s">
        <v>33</v>
      </c>
      <c r="B1294" s="1" t="s">
        <v>34</v>
      </c>
      <c r="C1294" s="2">
        <v>45436</v>
      </c>
      <c r="D1294" s="1" t="s">
        <v>35</v>
      </c>
      <c r="E1294" s="1" t="s">
        <v>36</v>
      </c>
      <c r="F1294" s="1" t="s">
        <v>37</v>
      </c>
      <c r="G1294" s="1" t="s">
        <v>1770</v>
      </c>
      <c r="H1294" s="1" t="s">
        <v>1771</v>
      </c>
      <c r="I1294" s="3">
        <v>0</v>
      </c>
      <c r="J1294" s="54">
        <v>479370</v>
      </c>
      <c r="K1294" s="1" t="s">
        <v>40</v>
      </c>
      <c r="L1294" s="1" t="s">
        <v>214</v>
      </c>
      <c r="M1294" s="1" t="s">
        <v>215</v>
      </c>
      <c r="N1294" s="1" t="s">
        <v>37</v>
      </c>
      <c r="O1294" s="1" t="s">
        <v>43</v>
      </c>
      <c r="P1294" s="1" t="s">
        <v>43</v>
      </c>
      <c r="Q1294" s="1" t="s">
        <v>43</v>
      </c>
      <c r="R1294" s="3">
        <v>0</v>
      </c>
      <c r="S1294" s="1" t="s">
        <v>44</v>
      </c>
      <c r="T1294" s="1" t="s">
        <v>45</v>
      </c>
      <c r="U1294" s="1" t="s">
        <v>1770</v>
      </c>
      <c r="V1294" s="1" t="s">
        <v>46</v>
      </c>
      <c r="W1294" s="1" t="s">
        <v>47</v>
      </c>
      <c r="X1294" s="1" t="s">
        <v>1772</v>
      </c>
      <c r="Y1294" s="1" t="s">
        <v>49</v>
      </c>
      <c r="Z1294" s="1" t="s">
        <v>50</v>
      </c>
      <c r="AA1294" s="1" t="s">
        <v>51</v>
      </c>
      <c r="AB1294" s="1" t="s">
        <v>1772</v>
      </c>
      <c r="AC1294" s="1" t="s">
        <v>37</v>
      </c>
    </row>
    <row r="1295" spans="1:29" hidden="1" x14ac:dyDescent="0.25">
      <c r="A1295" s="1" t="s">
        <v>33</v>
      </c>
      <c r="B1295" s="1" t="s">
        <v>34</v>
      </c>
      <c r="C1295" s="2">
        <v>45441</v>
      </c>
      <c r="D1295" s="1" t="s">
        <v>35</v>
      </c>
      <c r="E1295" s="1" t="s">
        <v>36</v>
      </c>
      <c r="F1295" s="1" t="s">
        <v>37</v>
      </c>
      <c r="G1295" s="1" t="s">
        <v>1773</v>
      </c>
      <c r="H1295" s="1" t="s">
        <v>1774</v>
      </c>
      <c r="I1295" s="3">
        <v>0</v>
      </c>
      <c r="J1295" s="3">
        <v>348766</v>
      </c>
      <c r="K1295" s="1" t="s">
        <v>40</v>
      </c>
      <c r="L1295" s="1" t="s">
        <v>547</v>
      </c>
      <c r="M1295" s="1" t="s">
        <v>548</v>
      </c>
      <c r="N1295" s="1" t="s">
        <v>37</v>
      </c>
      <c r="O1295" s="1" t="s">
        <v>43</v>
      </c>
      <c r="P1295" s="1" t="s">
        <v>43</v>
      </c>
      <c r="Q1295" s="1" t="s">
        <v>43</v>
      </c>
      <c r="R1295" s="3">
        <v>0</v>
      </c>
      <c r="S1295" s="1" t="s">
        <v>44</v>
      </c>
      <c r="T1295" s="1" t="s">
        <v>45</v>
      </c>
      <c r="U1295" s="1" t="s">
        <v>1773</v>
      </c>
      <c r="V1295" s="1" t="s">
        <v>46</v>
      </c>
      <c r="W1295" s="1" t="s">
        <v>47</v>
      </c>
      <c r="X1295" s="1" t="s">
        <v>1775</v>
      </c>
      <c r="Y1295" s="1" t="s">
        <v>49</v>
      </c>
      <c r="Z1295" s="1" t="s">
        <v>50</v>
      </c>
      <c r="AA1295" s="1" t="s">
        <v>51</v>
      </c>
      <c r="AB1295" s="1" t="s">
        <v>1775</v>
      </c>
      <c r="AC1295" s="1" t="s">
        <v>37</v>
      </c>
    </row>
    <row r="1296" spans="1:29" hidden="1" x14ac:dyDescent="0.25">
      <c r="A1296" s="1" t="s">
        <v>33</v>
      </c>
      <c r="B1296" s="1" t="s">
        <v>34</v>
      </c>
      <c r="C1296" s="2">
        <v>45443</v>
      </c>
      <c r="D1296" s="1" t="s">
        <v>35</v>
      </c>
      <c r="E1296" s="1" t="s">
        <v>36</v>
      </c>
      <c r="F1296" s="1" t="s">
        <v>37</v>
      </c>
      <c r="G1296" s="1" t="s">
        <v>1776</v>
      </c>
      <c r="H1296" s="1" t="s">
        <v>1777</v>
      </c>
      <c r="I1296" s="3">
        <v>0</v>
      </c>
      <c r="J1296" s="3">
        <v>59803145</v>
      </c>
      <c r="K1296" s="1" t="s">
        <v>40</v>
      </c>
      <c r="L1296" s="1" t="s">
        <v>1751</v>
      </c>
      <c r="M1296" s="1" t="s">
        <v>720</v>
      </c>
      <c r="N1296" s="1" t="s">
        <v>37</v>
      </c>
      <c r="O1296" s="1" t="s">
        <v>43</v>
      </c>
      <c r="P1296" s="1" t="s">
        <v>43</v>
      </c>
      <c r="Q1296" s="1" t="s">
        <v>43</v>
      </c>
      <c r="R1296" s="3">
        <v>0</v>
      </c>
      <c r="S1296" s="1" t="s">
        <v>44</v>
      </c>
      <c r="T1296" s="1" t="s">
        <v>45</v>
      </c>
      <c r="U1296" s="1" t="s">
        <v>1776</v>
      </c>
      <c r="V1296" s="1" t="s">
        <v>46</v>
      </c>
      <c r="W1296" s="1" t="s">
        <v>47</v>
      </c>
      <c r="X1296" s="1" t="s">
        <v>1778</v>
      </c>
      <c r="Y1296" s="1" t="s">
        <v>49</v>
      </c>
      <c r="Z1296" s="1" t="s">
        <v>50</v>
      </c>
      <c r="AA1296" s="1" t="s">
        <v>51</v>
      </c>
      <c r="AB1296" s="1" t="s">
        <v>1778</v>
      </c>
      <c r="AC1296" s="1" t="s">
        <v>37</v>
      </c>
    </row>
    <row r="1297" spans="1:29" hidden="1" x14ac:dyDescent="0.25">
      <c r="A1297" s="1" t="s">
        <v>33</v>
      </c>
      <c r="B1297" s="1" t="s">
        <v>34</v>
      </c>
      <c r="C1297" s="2">
        <v>45443</v>
      </c>
      <c r="D1297" s="1" t="s">
        <v>73</v>
      </c>
      <c r="E1297" s="1" t="s">
        <v>74</v>
      </c>
      <c r="F1297" s="1" t="s">
        <v>37</v>
      </c>
      <c r="G1297" s="1" t="s">
        <v>988</v>
      </c>
      <c r="H1297" s="1" t="s">
        <v>34</v>
      </c>
      <c r="I1297" s="3">
        <v>7119422</v>
      </c>
      <c r="J1297" s="3">
        <v>0</v>
      </c>
      <c r="K1297" s="1" t="s">
        <v>40</v>
      </c>
      <c r="L1297" s="1" t="s">
        <v>1751</v>
      </c>
      <c r="M1297" s="1" t="s">
        <v>720</v>
      </c>
      <c r="N1297" s="1" t="s">
        <v>1323</v>
      </c>
      <c r="O1297" s="1" t="s">
        <v>1324</v>
      </c>
      <c r="P1297" s="1" t="s">
        <v>43</v>
      </c>
      <c r="Q1297" s="1" t="s">
        <v>43</v>
      </c>
      <c r="R1297" s="3">
        <v>0</v>
      </c>
      <c r="S1297" s="1" t="s">
        <v>44</v>
      </c>
      <c r="T1297" s="1" t="s">
        <v>45</v>
      </c>
      <c r="U1297" s="1" t="s">
        <v>988</v>
      </c>
      <c r="V1297" s="1" t="s">
        <v>46</v>
      </c>
      <c r="W1297" s="1" t="s">
        <v>81</v>
      </c>
      <c r="X1297" s="1" t="s">
        <v>1779</v>
      </c>
      <c r="Y1297" s="1" t="s">
        <v>83</v>
      </c>
      <c r="Z1297" s="1" t="s">
        <v>84</v>
      </c>
      <c r="AA1297" s="1" t="s">
        <v>51</v>
      </c>
      <c r="AB1297" s="1" t="s">
        <v>1779</v>
      </c>
      <c r="AC1297" s="1" t="s">
        <v>37</v>
      </c>
    </row>
    <row r="1298" spans="1:29" hidden="1" x14ac:dyDescent="0.25">
      <c r="A1298" s="1" t="s">
        <v>33</v>
      </c>
      <c r="B1298" s="1" t="s">
        <v>34</v>
      </c>
      <c r="C1298" s="2">
        <v>45443</v>
      </c>
      <c r="D1298" s="1" t="s">
        <v>73</v>
      </c>
      <c r="E1298" s="1" t="s">
        <v>74</v>
      </c>
      <c r="F1298" s="1" t="s">
        <v>37</v>
      </c>
      <c r="G1298" s="1" t="s">
        <v>988</v>
      </c>
      <c r="H1298" s="1" t="s">
        <v>34</v>
      </c>
      <c r="I1298" s="3">
        <v>173334</v>
      </c>
      <c r="J1298" s="3">
        <v>0</v>
      </c>
      <c r="K1298" s="1" t="s">
        <v>40</v>
      </c>
      <c r="L1298" s="1" t="s">
        <v>303</v>
      </c>
      <c r="M1298" s="1" t="s">
        <v>304</v>
      </c>
      <c r="N1298" s="1" t="s">
        <v>295</v>
      </c>
      <c r="O1298" s="1" t="s">
        <v>296</v>
      </c>
      <c r="P1298" s="1" t="s">
        <v>43</v>
      </c>
      <c r="Q1298" s="1" t="s">
        <v>43</v>
      </c>
      <c r="R1298" s="3">
        <v>0</v>
      </c>
      <c r="S1298" s="1" t="s">
        <v>44</v>
      </c>
      <c r="T1298" s="1" t="s">
        <v>45</v>
      </c>
      <c r="U1298" s="1" t="s">
        <v>988</v>
      </c>
      <c r="V1298" s="1" t="s">
        <v>46</v>
      </c>
      <c r="W1298" s="1" t="s">
        <v>81</v>
      </c>
      <c r="X1298" s="1" t="s">
        <v>1779</v>
      </c>
      <c r="Y1298" s="1" t="s">
        <v>83</v>
      </c>
      <c r="Z1298" s="1" t="s">
        <v>84</v>
      </c>
      <c r="AA1298" s="1" t="s">
        <v>51</v>
      </c>
      <c r="AB1298" s="1" t="s">
        <v>1779</v>
      </c>
      <c r="AC1298" s="1" t="s">
        <v>37</v>
      </c>
    </row>
    <row r="1299" spans="1:29" hidden="1" x14ac:dyDescent="0.25">
      <c r="A1299" s="1" t="s">
        <v>33</v>
      </c>
      <c r="B1299" s="1" t="s">
        <v>34</v>
      </c>
      <c r="C1299" s="2">
        <v>45443</v>
      </c>
      <c r="D1299" s="1" t="s">
        <v>73</v>
      </c>
      <c r="E1299" s="1" t="s">
        <v>74</v>
      </c>
      <c r="F1299" s="1" t="s">
        <v>37</v>
      </c>
      <c r="G1299" s="1" t="s">
        <v>988</v>
      </c>
      <c r="H1299" s="1" t="s">
        <v>34</v>
      </c>
      <c r="I1299" s="3">
        <v>260000</v>
      </c>
      <c r="J1299" s="3">
        <v>0</v>
      </c>
      <c r="K1299" s="1" t="s">
        <v>40</v>
      </c>
      <c r="L1299" s="1" t="s">
        <v>559</v>
      </c>
      <c r="M1299" s="1" t="s">
        <v>560</v>
      </c>
      <c r="N1299" s="1" t="s">
        <v>79</v>
      </c>
      <c r="O1299" s="1" t="s">
        <v>80</v>
      </c>
      <c r="P1299" s="1" t="s">
        <v>43</v>
      </c>
      <c r="Q1299" s="1" t="s">
        <v>43</v>
      </c>
      <c r="R1299" s="3">
        <v>0</v>
      </c>
      <c r="S1299" s="1" t="s">
        <v>44</v>
      </c>
      <c r="T1299" s="1" t="s">
        <v>45</v>
      </c>
      <c r="U1299" s="1" t="s">
        <v>988</v>
      </c>
      <c r="V1299" s="1" t="s">
        <v>46</v>
      </c>
      <c r="W1299" s="1" t="s">
        <v>81</v>
      </c>
      <c r="X1299" s="1" t="s">
        <v>1779</v>
      </c>
      <c r="Y1299" s="1" t="s">
        <v>83</v>
      </c>
      <c r="Z1299" s="1" t="s">
        <v>84</v>
      </c>
      <c r="AA1299" s="1" t="s">
        <v>51</v>
      </c>
      <c r="AB1299" s="1" t="s">
        <v>1779</v>
      </c>
      <c r="AC1299" s="1" t="s">
        <v>37</v>
      </c>
    </row>
    <row r="1300" spans="1:29" hidden="1" x14ac:dyDescent="0.25">
      <c r="A1300" s="1" t="s">
        <v>33</v>
      </c>
      <c r="B1300" s="1" t="s">
        <v>34</v>
      </c>
      <c r="C1300" s="2">
        <v>45443</v>
      </c>
      <c r="D1300" s="1" t="s">
        <v>73</v>
      </c>
      <c r="E1300" s="1" t="s">
        <v>74</v>
      </c>
      <c r="F1300" s="1" t="s">
        <v>37</v>
      </c>
      <c r="G1300" s="1" t="s">
        <v>988</v>
      </c>
      <c r="H1300" s="1" t="s">
        <v>34</v>
      </c>
      <c r="I1300" s="3">
        <v>650000</v>
      </c>
      <c r="J1300" s="3">
        <v>0</v>
      </c>
      <c r="K1300" s="1" t="s">
        <v>40</v>
      </c>
      <c r="L1300" s="1" t="s">
        <v>470</v>
      </c>
      <c r="M1300" s="1" t="s">
        <v>471</v>
      </c>
      <c r="N1300" s="1" t="s">
        <v>79</v>
      </c>
      <c r="O1300" s="1" t="s">
        <v>80</v>
      </c>
      <c r="P1300" s="1" t="s">
        <v>43</v>
      </c>
      <c r="Q1300" s="1" t="s">
        <v>43</v>
      </c>
      <c r="R1300" s="3">
        <v>0</v>
      </c>
      <c r="S1300" s="1" t="s">
        <v>44</v>
      </c>
      <c r="T1300" s="1" t="s">
        <v>45</v>
      </c>
      <c r="U1300" s="1" t="s">
        <v>988</v>
      </c>
      <c r="V1300" s="1" t="s">
        <v>46</v>
      </c>
      <c r="W1300" s="1" t="s">
        <v>81</v>
      </c>
      <c r="X1300" s="1" t="s">
        <v>1779</v>
      </c>
      <c r="Y1300" s="1" t="s">
        <v>83</v>
      </c>
      <c r="Z1300" s="1" t="s">
        <v>84</v>
      </c>
      <c r="AA1300" s="1" t="s">
        <v>51</v>
      </c>
      <c r="AB1300" s="1" t="s">
        <v>1779</v>
      </c>
      <c r="AC1300" s="1" t="s">
        <v>37</v>
      </c>
    </row>
    <row r="1301" spans="1:29" hidden="1" x14ac:dyDescent="0.25">
      <c r="A1301" s="1" t="s">
        <v>33</v>
      </c>
      <c r="B1301" s="1" t="s">
        <v>34</v>
      </c>
      <c r="C1301" s="2">
        <v>45443</v>
      </c>
      <c r="D1301" s="1" t="s">
        <v>73</v>
      </c>
      <c r="E1301" s="1" t="s">
        <v>74</v>
      </c>
      <c r="F1301" s="1" t="s">
        <v>37</v>
      </c>
      <c r="G1301" s="1" t="s">
        <v>988</v>
      </c>
      <c r="H1301" s="1" t="s">
        <v>34</v>
      </c>
      <c r="I1301" s="3">
        <v>86667</v>
      </c>
      <c r="J1301" s="3">
        <v>0</v>
      </c>
      <c r="K1301" s="1" t="s">
        <v>40</v>
      </c>
      <c r="L1301" s="1" t="s">
        <v>440</v>
      </c>
      <c r="M1301" s="1" t="s">
        <v>441</v>
      </c>
      <c r="N1301" s="1" t="s">
        <v>79</v>
      </c>
      <c r="O1301" s="1" t="s">
        <v>80</v>
      </c>
      <c r="P1301" s="1" t="s">
        <v>43</v>
      </c>
      <c r="Q1301" s="1" t="s">
        <v>43</v>
      </c>
      <c r="R1301" s="3">
        <v>0</v>
      </c>
      <c r="S1301" s="1" t="s">
        <v>44</v>
      </c>
      <c r="T1301" s="1" t="s">
        <v>45</v>
      </c>
      <c r="U1301" s="1" t="s">
        <v>988</v>
      </c>
      <c r="V1301" s="1" t="s">
        <v>46</v>
      </c>
      <c r="W1301" s="1" t="s">
        <v>81</v>
      </c>
      <c r="X1301" s="1" t="s">
        <v>1779</v>
      </c>
      <c r="Y1301" s="1" t="s">
        <v>83</v>
      </c>
      <c r="Z1301" s="1" t="s">
        <v>84</v>
      </c>
      <c r="AA1301" s="1" t="s">
        <v>51</v>
      </c>
      <c r="AB1301" s="1" t="s">
        <v>1779</v>
      </c>
      <c r="AC1301" s="1" t="s">
        <v>37</v>
      </c>
    </row>
    <row r="1302" spans="1:29" hidden="1" x14ac:dyDescent="0.25">
      <c r="A1302" s="1" t="s">
        <v>33</v>
      </c>
      <c r="B1302" s="1" t="s">
        <v>34</v>
      </c>
      <c r="C1302" s="2">
        <v>45443</v>
      </c>
      <c r="D1302" s="1" t="s">
        <v>73</v>
      </c>
      <c r="E1302" s="1" t="s">
        <v>74</v>
      </c>
      <c r="F1302" s="1" t="s">
        <v>37</v>
      </c>
      <c r="G1302" s="1" t="s">
        <v>988</v>
      </c>
      <c r="H1302" s="1" t="s">
        <v>34</v>
      </c>
      <c r="I1302" s="3">
        <v>275939</v>
      </c>
      <c r="J1302" s="3">
        <v>0</v>
      </c>
      <c r="K1302" s="1" t="s">
        <v>40</v>
      </c>
      <c r="L1302" s="1" t="s">
        <v>166</v>
      </c>
      <c r="M1302" s="1" t="s">
        <v>167</v>
      </c>
      <c r="N1302" s="1" t="s">
        <v>79</v>
      </c>
      <c r="O1302" s="1" t="s">
        <v>80</v>
      </c>
      <c r="P1302" s="1" t="s">
        <v>43</v>
      </c>
      <c r="Q1302" s="1" t="s">
        <v>43</v>
      </c>
      <c r="R1302" s="3">
        <v>0</v>
      </c>
      <c r="S1302" s="1" t="s">
        <v>44</v>
      </c>
      <c r="T1302" s="1" t="s">
        <v>45</v>
      </c>
      <c r="U1302" s="1" t="s">
        <v>988</v>
      </c>
      <c r="V1302" s="1" t="s">
        <v>46</v>
      </c>
      <c r="W1302" s="1" t="s">
        <v>81</v>
      </c>
      <c r="X1302" s="1" t="s">
        <v>1779</v>
      </c>
      <c r="Y1302" s="1" t="s">
        <v>83</v>
      </c>
      <c r="Z1302" s="1" t="s">
        <v>84</v>
      </c>
      <c r="AA1302" s="1" t="s">
        <v>51</v>
      </c>
      <c r="AB1302" s="1" t="s">
        <v>1779</v>
      </c>
      <c r="AC1302" s="1" t="s">
        <v>37</v>
      </c>
    </row>
    <row r="1303" spans="1:29" hidden="1" x14ac:dyDescent="0.25">
      <c r="A1303" s="1" t="s">
        <v>33</v>
      </c>
      <c r="B1303" s="1" t="s">
        <v>34</v>
      </c>
      <c r="C1303" s="2">
        <v>45443</v>
      </c>
      <c r="D1303" s="1" t="s">
        <v>73</v>
      </c>
      <c r="E1303" s="1" t="s">
        <v>74</v>
      </c>
      <c r="F1303" s="1" t="s">
        <v>37</v>
      </c>
      <c r="G1303" s="1" t="s">
        <v>988</v>
      </c>
      <c r="H1303" s="1" t="s">
        <v>34</v>
      </c>
      <c r="I1303" s="3">
        <v>43334</v>
      </c>
      <c r="J1303" s="3">
        <v>0</v>
      </c>
      <c r="K1303" s="1" t="s">
        <v>40</v>
      </c>
      <c r="L1303" s="1" t="s">
        <v>354</v>
      </c>
      <c r="M1303" s="1" t="s">
        <v>355</v>
      </c>
      <c r="N1303" s="1" t="s">
        <v>79</v>
      </c>
      <c r="O1303" s="1" t="s">
        <v>80</v>
      </c>
      <c r="P1303" s="1" t="s">
        <v>43</v>
      </c>
      <c r="Q1303" s="1" t="s">
        <v>43</v>
      </c>
      <c r="R1303" s="3">
        <v>0</v>
      </c>
      <c r="S1303" s="1" t="s">
        <v>44</v>
      </c>
      <c r="T1303" s="1" t="s">
        <v>45</v>
      </c>
      <c r="U1303" s="1" t="s">
        <v>988</v>
      </c>
      <c r="V1303" s="1" t="s">
        <v>46</v>
      </c>
      <c r="W1303" s="1" t="s">
        <v>81</v>
      </c>
      <c r="X1303" s="1" t="s">
        <v>1779</v>
      </c>
      <c r="Y1303" s="1" t="s">
        <v>83</v>
      </c>
      <c r="Z1303" s="1" t="s">
        <v>84</v>
      </c>
      <c r="AA1303" s="1" t="s">
        <v>51</v>
      </c>
      <c r="AB1303" s="1" t="s">
        <v>1779</v>
      </c>
      <c r="AC1303" s="1" t="s">
        <v>37</v>
      </c>
    </row>
    <row r="1304" spans="1:29" hidden="1" x14ac:dyDescent="0.25">
      <c r="A1304" s="1" t="s">
        <v>33</v>
      </c>
      <c r="B1304" s="1" t="s">
        <v>34</v>
      </c>
      <c r="C1304" s="2">
        <v>45443</v>
      </c>
      <c r="D1304" s="1" t="s">
        <v>73</v>
      </c>
      <c r="E1304" s="1" t="s">
        <v>74</v>
      </c>
      <c r="F1304" s="1" t="s">
        <v>37</v>
      </c>
      <c r="G1304" s="1" t="s">
        <v>988</v>
      </c>
      <c r="H1304" s="1" t="s">
        <v>34</v>
      </c>
      <c r="I1304" s="3">
        <v>728453</v>
      </c>
      <c r="J1304" s="3">
        <v>0</v>
      </c>
      <c r="K1304" s="1" t="s">
        <v>40</v>
      </c>
      <c r="L1304" s="1" t="s">
        <v>230</v>
      </c>
      <c r="M1304" s="1" t="s">
        <v>231</v>
      </c>
      <c r="N1304" s="1" t="s">
        <v>79</v>
      </c>
      <c r="O1304" s="1" t="s">
        <v>80</v>
      </c>
      <c r="P1304" s="1" t="s">
        <v>43</v>
      </c>
      <c r="Q1304" s="1" t="s">
        <v>43</v>
      </c>
      <c r="R1304" s="3">
        <v>0</v>
      </c>
      <c r="S1304" s="1" t="s">
        <v>44</v>
      </c>
      <c r="T1304" s="1" t="s">
        <v>45</v>
      </c>
      <c r="U1304" s="1" t="s">
        <v>988</v>
      </c>
      <c r="V1304" s="1" t="s">
        <v>46</v>
      </c>
      <c r="W1304" s="1" t="s">
        <v>81</v>
      </c>
      <c r="X1304" s="1" t="s">
        <v>1779</v>
      </c>
      <c r="Y1304" s="1" t="s">
        <v>83</v>
      </c>
      <c r="Z1304" s="1" t="s">
        <v>84</v>
      </c>
      <c r="AA1304" s="1" t="s">
        <v>51</v>
      </c>
      <c r="AB1304" s="1" t="s">
        <v>1779</v>
      </c>
      <c r="AC1304" s="1" t="s">
        <v>37</v>
      </c>
    </row>
    <row r="1305" spans="1:29" hidden="1" x14ac:dyDescent="0.25">
      <c r="A1305" s="1" t="s">
        <v>33</v>
      </c>
      <c r="B1305" s="1" t="s">
        <v>34</v>
      </c>
      <c r="C1305" s="2">
        <v>45443</v>
      </c>
      <c r="D1305" s="1" t="s">
        <v>73</v>
      </c>
      <c r="E1305" s="1" t="s">
        <v>74</v>
      </c>
      <c r="F1305" s="1" t="s">
        <v>37</v>
      </c>
      <c r="G1305" s="1" t="s">
        <v>988</v>
      </c>
      <c r="H1305" s="1" t="s">
        <v>34</v>
      </c>
      <c r="I1305" s="3">
        <v>130000</v>
      </c>
      <c r="J1305" s="3">
        <v>0</v>
      </c>
      <c r="K1305" s="1" t="s">
        <v>40</v>
      </c>
      <c r="L1305" s="1" t="s">
        <v>669</v>
      </c>
      <c r="M1305" s="1" t="s">
        <v>670</v>
      </c>
      <c r="N1305" s="1" t="s">
        <v>79</v>
      </c>
      <c r="O1305" s="1" t="s">
        <v>80</v>
      </c>
      <c r="P1305" s="1" t="s">
        <v>43</v>
      </c>
      <c r="Q1305" s="1" t="s">
        <v>43</v>
      </c>
      <c r="R1305" s="3">
        <v>0</v>
      </c>
      <c r="S1305" s="1" t="s">
        <v>44</v>
      </c>
      <c r="T1305" s="1" t="s">
        <v>45</v>
      </c>
      <c r="U1305" s="1" t="s">
        <v>988</v>
      </c>
      <c r="V1305" s="1" t="s">
        <v>46</v>
      </c>
      <c r="W1305" s="1" t="s">
        <v>81</v>
      </c>
      <c r="X1305" s="1" t="s">
        <v>1779</v>
      </c>
      <c r="Y1305" s="1" t="s">
        <v>83</v>
      </c>
      <c r="Z1305" s="1" t="s">
        <v>84</v>
      </c>
      <c r="AA1305" s="1" t="s">
        <v>51</v>
      </c>
      <c r="AB1305" s="1" t="s">
        <v>1779</v>
      </c>
      <c r="AC1305" s="1" t="s">
        <v>37</v>
      </c>
    </row>
    <row r="1306" spans="1:29" hidden="1" x14ac:dyDescent="0.25">
      <c r="A1306" s="1" t="s">
        <v>33</v>
      </c>
      <c r="B1306" s="1" t="s">
        <v>34</v>
      </c>
      <c r="C1306" s="2">
        <v>45443</v>
      </c>
      <c r="D1306" s="1" t="s">
        <v>73</v>
      </c>
      <c r="E1306" s="1" t="s">
        <v>74</v>
      </c>
      <c r="F1306" s="1" t="s">
        <v>37</v>
      </c>
      <c r="G1306" s="1" t="s">
        <v>988</v>
      </c>
      <c r="H1306" s="1" t="s">
        <v>34</v>
      </c>
      <c r="I1306" s="3">
        <v>650000</v>
      </c>
      <c r="J1306" s="3">
        <v>0</v>
      </c>
      <c r="K1306" s="1" t="s">
        <v>40</v>
      </c>
      <c r="L1306" s="1" t="s">
        <v>125</v>
      </c>
      <c r="M1306" s="1" t="s">
        <v>126</v>
      </c>
      <c r="N1306" s="1" t="s">
        <v>79</v>
      </c>
      <c r="O1306" s="1" t="s">
        <v>80</v>
      </c>
      <c r="P1306" s="1" t="s">
        <v>43</v>
      </c>
      <c r="Q1306" s="1" t="s">
        <v>43</v>
      </c>
      <c r="R1306" s="3">
        <v>0</v>
      </c>
      <c r="S1306" s="1" t="s">
        <v>44</v>
      </c>
      <c r="T1306" s="1" t="s">
        <v>45</v>
      </c>
      <c r="U1306" s="1" t="s">
        <v>988</v>
      </c>
      <c r="V1306" s="1" t="s">
        <v>46</v>
      </c>
      <c r="W1306" s="1" t="s">
        <v>81</v>
      </c>
      <c r="X1306" s="1" t="s">
        <v>1779</v>
      </c>
      <c r="Y1306" s="1" t="s">
        <v>83</v>
      </c>
      <c r="Z1306" s="1" t="s">
        <v>84</v>
      </c>
      <c r="AA1306" s="1" t="s">
        <v>51</v>
      </c>
      <c r="AB1306" s="1" t="s">
        <v>1779</v>
      </c>
      <c r="AC1306" s="1" t="s">
        <v>37</v>
      </c>
    </row>
    <row r="1307" spans="1:29" hidden="1" x14ac:dyDescent="0.25">
      <c r="A1307" s="1" t="s">
        <v>33</v>
      </c>
      <c r="B1307" s="1" t="s">
        <v>34</v>
      </c>
      <c r="C1307" s="2">
        <v>45443</v>
      </c>
      <c r="D1307" s="1" t="s">
        <v>73</v>
      </c>
      <c r="E1307" s="1" t="s">
        <v>74</v>
      </c>
      <c r="F1307" s="1" t="s">
        <v>37</v>
      </c>
      <c r="G1307" s="1" t="s">
        <v>988</v>
      </c>
      <c r="H1307" s="1" t="s">
        <v>34</v>
      </c>
      <c r="I1307" s="3">
        <v>43334</v>
      </c>
      <c r="J1307" s="3">
        <v>0</v>
      </c>
      <c r="K1307" s="1" t="s">
        <v>40</v>
      </c>
      <c r="L1307" s="1" t="s">
        <v>148</v>
      </c>
      <c r="M1307" s="1" t="s">
        <v>149</v>
      </c>
      <c r="N1307" s="1" t="s">
        <v>79</v>
      </c>
      <c r="O1307" s="1" t="s">
        <v>80</v>
      </c>
      <c r="P1307" s="1" t="s">
        <v>43</v>
      </c>
      <c r="Q1307" s="1" t="s">
        <v>43</v>
      </c>
      <c r="R1307" s="3">
        <v>0</v>
      </c>
      <c r="S1307" s="1" t="s">
        <v>44</v>
      </c>
      <c r="T1307" s="1" t="s">
        <v>45</v>
      </c>
      <c r="U1307" s="1" t="s">
        <v>988</v>
      </c>
      <c r="V1307" s="1" t="s">
        <v>46</v>
      </c>
      <c r="W1307" s="1" t="s">
        <v>81</v>
      </c>
      <c r="X1307" s="1" t="s">
        <v>1779</v>
      </c>
      <c r="Y1307" s="1" t="s">
        <v>83</v>
      </c>
      <c r="Z1307" s="1" t="s">
        <v>84</v>
      </c>
      <c r="AA1307" s="1" t="s">
        <v>51</v>
      </c>
      <c r="AB1307" s="1" t="s">
        <v>1779</v>
      </c>
      <c r="AC1307" s="1" t="s">
        <v>37</v>
      </c>
    </row>
    <row r="1308" spans="1:29" hidden="1" x14ac:dyDescent="0.25">
      <c r="A1308" s="1" t="s">
        <v>33</v>
      </c>
      <c r="B1308" s="1" t="s">
        <v>34</v>
      </c>
      <c r="C1308" s="2">
        <v>45443</v>
      </c>
      <c r="D1308" s="1" t="s">
        <v>73</v>
      </c>
      <c r="E1308" s="1" t="s">
        <v>74</v>
      </c>
      <c r="F1308" s="1" t="s">
        <v>37</v>
      </c>
      <c r="G1308" s="1" t="s">
        <v>988</v>
      </c>
      <c r="H1308" s="1" t="s">
        <v>34</v>
      </c>
      <c r="I1308" s="3">
        <v>650000</v>
      </c>
      <c r="J1308" s="3">
        <v>0</v>
      </c>
      <c r="K1308" s="1" t="s">
        <v>40</v>
      </c>
      <c r="L1308" s="1" t="s">
        <v>601</v>
      </c>
      <c r="M1308" s="1" t="s">
        <v>602</v>
      </c>
      <c r="N1308" s="1" t="s">
        <v>79</v>
      </c>
      <c r="O1308" s="1" t="s">
        <v>80</v>
      </c>
      <c r="P1308" s="1" t="s">
        <v>43</v>
      </c>
      <c r="Q1308" s="1" t="s">
        <v>43</v>
      </c>
      <c r="R1308" s="3">
        <v>0</v>
      </c>
      <c r="S1308" s="1" t="s">
        <v>44</v>
      </c>
      <c r="T1308" s="1" t="s">
        <v>45</v>
      </c>
      <c r="U1308" s="1" t="s">
        <v>988</v>
      </c>
      <c r="V1308" s="1" t="s">
        <v>46</v>
      </c>
      <c r="W1308" s="1" t="s">
        <v>81</v>
      </c>
      <c r="X1308" s="1" t="s">
        <v>1779</v>
      </c>
      <c r="Y1308" s="1" t="s">
        <v>83</v>
      </c>
      <c r="Z1308" s="1" t="s">
        <v>84</v>
      </c>
      <c r="AA1308" s="1" t="s">
        <v>51</v>
      </c>
      <c r="AB1308" s="1" t="s">
        <v>1779</v>
      </c>
      <c r="AC1308" s="1" t="s">
        <v>37</v>
      </c>
    </row>
    <row r="1309" spans="1:29" hidden="1" x14ac:dyDescent="0.25">
      <c r="A1309" s="1" t="s">
        <v>33</v>
      </c>
      <c r="B1309" s="1" t="s">
        <v>34</v>
      </c>
      <c r="C1309" s="2">
        <v>45443</v>
      </c>
      <c r="D1309" s="1" t="s">
        <v>73</v>
      </c>
      <c r="E1309" s="1" t="s">
        <v>74</v>
      </c>
      <c r="F1309" s="1" t="s">
        <v>37</v>
      </c>
      <c r="G1309" s="1" t="s">
        <v>988</v>
      </c>
      <c r="H1309" s="1" t="s">
        <v>34</v>
      </c>
      <c r="I1309" s="3">
        <v>478324</v>
      </c>
      <c r="J1309" s="3">
        <v>0</v>
      </c>
      <c r="K1309" s="1" t="s">
        <v>40</v>
      </c>
      <c r="L1309" s="1" t="s">
        <v>152</v>
      </c>
      <c r="M1309" s="1" t="s">
        <v>153</v>
      </c>
      <c r="N1309" s="1" t="s">
        <v>79</v>
      </c>
      <c r="O1309" s="1" t="s">
        <v>80</v>
      </c>
      <c r="P1309" s="1" t="s">
        <v>43</v>
      </c>
      <c r="Q1309" s="1" t="s">
        <v>43</v>
      </c>
      <c r="R1309" s="3">
        <v>0</v>
      </c>
      <c r="S1309" s="1" t="s">
        <v>44</v>
      </c>
      <c r="T1309" s="1" t="s">
        <v>45</v>
      </c>
      <c r="U1309" s="1" t="s">
        <v>988</v>
      </c>
      <c r="V1309" s="1" t="s">
        <v>46</v>
      </c>
      <c r="W1309" s="1" t="s">
        <v>81</v>
      </c>
      <c r="X1309" s="1" t="s">
        <v>1779</v>
      </c>
      <c r="Y1309" s="1" t="s">
        <v>83</v>
      </c>
      <c r="Z1309" s="1" t="s">
        <v>84</v>
      </c>
      <c r="AA1309" s="1" t="s">
        <v>51</v>
      </c>
      <c r="AB1309" s="1" t="s">
        <v>1779</v>
      </c>
      <c r="AC1309" s="1" t="s">
        <v>37</v>
      </c>
    </row>
    <row r="1310" spans="1:29" hidden="1" x14ac:dyDescent="0.25">
      <c r="A1310" s="1" t="s">
        <v>33</v>
      </c>
      <c r="B1310" s="1" t="s">
        <v>34</v>
      </c>
      <c r="C1310" s="2">
        <v>45443</v>
      </c>
      <c r="D1310" s="1" t="s">
        <v>73</v>
      </c>
      <c r="E1310" s="1" t="s">
        <v>74</v>
      </c>
      <c r="F1310" s="1" t="s">
        <v>37</v>
      </c>
      <c r="G1310" s="1" t="s">
        <v>988</v>
      </c>
      <c r="H1310" s="1" t="s">
        <v>34</v>
      </c>
      <c r="I1310" s="3">
        <v>346578</v>
      </c>
      <c r="J1310" s="3">
        <v>0</v>
      </c>
      <c r="K1310" s="1" t="s">
        <v>40</v>
      </c>
      <c r="L1310" s="1" t="s">
        <v>1610</v>
      </c>
      <c r="M1310" s="1" t="s">
        <v>1611</v>
      </c>
      <c r="N1310" s="1" t="s">
        <v>1075</v>
      </c>
      <c r="O1310" s="1" t="s">
        <v>1076</v>
      </c>
      <c r="P1310" s="1" t="s">
        <v>43</v>
      </c>
      <c r="Q1310" s="1" t="s">
        <v>43</v>
      </c>
      <c r="R1310" s="3">
        <v>0</v>
      </c>
      <c r="S1310" s="1" t="s">
        <v>44</v>
      </c>
      <c r="T1310" s="1" t="s">
        <v>45</v>
      </c>
      <c r="U1310" s="1" t="s">
        <v>988</v>
      </c>
      <c r="V1310" s="1" t="s">
        <v>46</v>
      </c>
      <c r="W1310" s="1" t="s">
        <v>81</v>
      </c>
      <c r="X1310" s="1" t="s">
        <v>1779</v>
      </c>
      <c r="Y1310" s="1" t="s">
        <v>83</v>
      </c>
      <c r="Z1310" s="1" t="s">
        <v>84</v>
      </c>
      <c r="AA1310" s="1" t="s">
        <v>51</v>
      </c>
      <c r="AB1310" s="1" t="s">
        <v>1779</v>
      </c>
      <c r="AC1310" s="1" t="s">
        <v>37</v>
      </c>
    </row>
    <row r="1311" spans="1:29" hidden="1" x14ac:dyDescent="0.25">
      <c r="A1311" s="1" t="s">
        <v>33</v>
      </c>
      <c r="B1311" s="1" t="s">
        <v>34</v>
      </c>
      <c r="C1311" s="2">
        <v>45443</v>
      </c>
      <c r="D1311" s="1" t="s">
        <v>73</v>
      </c>
      <c r="E1311" s="1" t="s">
        <v>74</v>
      </c>
      <c r="F1311" s="1" t="s">
        <v>37</v>
      </c>
      <c r="G1311" s="1" t="s">
        <v>988</v>
      </c>
      <c r="H1311" s="1" t="s">
        <v>34</v>
      </c>
      <c r="I1311" s="3">
        <v>7594050</v>
      </c>
      <c r="J1311" s="3">
        <v>0</v>
      </c>
      <c r="K1311" s="1" t="s">
        <v>40</v>
      </c>
      <c r="L1311" s="1" t="s">
        <v>1751</v>
      </c>
      <c r="M1311" s="1" t="s">
        <v>720</v>
      </c>
      <c r="N1311" s="1" t="s">
        <v>1323</v>
      </c>
      <c r="O1311" s="1" t="s">
        <v>1324</v>
      </c>
      <c r="P1311" s="1" t="s">
        <v>43</v>
      </c>
      <c r="Q1311" s="1" t="s">
        <v>43</v>
      </c>
      <c r="R1311" s="3">
        <v>0</v>
      </c>
      <c r="S1311" s="1" t="s">
        <v>44</v>
      </c>
      <c r="T1311" s="1" t="s">
        <v>45</v>
      </c>
      <c r="U1311" s="1" t="s">
        <v>988</v>
      </c>
      <c r="V1311" s="1" t="s">
        <v>46</v>
      </c>
      <c r="W1311" s="1" t="s">
        <v>81</v>
      </c>
      <c r="X1311" s="1" t="s">
        <v>1779</v>
      </c>
      <c r="Y1311" s="1" t="s">
        <v>83</v>
      </c>
      <c r="Z1311" s="1" t="s">
        <v>84</v>
      </c>
      <c r="AA1311" s="1" t="s">
        <v>51</v>
      </c>
      <c r="AB1311" s="1" t="s">
        <v>1779</v>
      </c>
      <c r="AC1311" s="1" t="s">
        <v>37</v>
      </c>
    </row>
    <row r="1312" spans="1:29" hidden="1" x14ac:dyDescent="0.25">
      <c r="A1312" s="1" t="s">
        <v>33</v>
      </c>
      <c r="B1312" s="1" t="s">
        <v>34</v>
      </c>
      <c r="C1312" s="2">
        <v>45443</v>
      </c>
      <c r="D1312" s="1" t="s">
        <v>73</v>
      </c>
      <c r="E1312" s="1" t="s">
        <v>74</v>
      </c>
      <c r="F1312" s="1" t="s">
        <v>37</v>
      </c>
      <c r="G1312" s="1" t="s">
        <v>988</v>
      </c>
      <c r="H1312" s="1" t="s">
        <v>34</v>
      </c>
      <c r="I1312" s="3">
        <v>693334</v>
      </c>
      <c r="J1312" s="3">
        <v>0</v>
      </c>
      <c r="K1312" s="1" t="s">
        <v>40</v>
      </c>
      <c r="L1312" s="1" t="s">
        <v>303</v>
      </c>
      <c r="M1312" s="1" t="s">
        <v>304</v>
      </c>
      <c r="N1312" s="1" t="s">
        <v>295</v>
      </c>
      <c r="O1312" s="1" t="s">
        <v>296</v>
      </c>
      <c r="P1312" s="1" t="s">
        <v>43</v>
      </c>
      <c r="Q1312" s="1" t="s">
        <v>43</v>
      </c>
      <c r="R1312" s="3">
        <v>0</v>
      </c>
      <c r="S1312" s="1" t="s">
        <v>44</v>
      </c>
      <c r="T1312" s="1" t="s">
        <v>45</v>
      </c>
      <c r="U1312" s="1" t="s">
        <v>988</v>
      </c>
      <c r="V1312" s="1" t="s">
        <v>46</v>
      </c>
      <c r="W1312" s="1" t="s">
        <v>81</v>
      </c>
      <c r="X1312" s="1" t="s">
        <v>1779</v>
      </c>
      <c r="Y1312" s="1" t="s">
        <v>83</v>
      </c>
      <c r="Z1312" s="1" t="s">
        <v>84</v>
      </c>
      <c r="AA1312" s="1" t="s">
        <v>51</v>
      </c>
      <c r="AB1312" s="1" t="s">
        <v>1779</v>
      </c>
      <c r="AC1312" s="1" t="s">
        <v>37</v>
      </c>
    </row>
    <row r="1313" spans="1:29" hidden="1" x14ac:dyDescent="0.25">
      <c r="A1313" s="1" t="s">
        <v>33</v>
      </c>
      <c r="B1313" s="1" t="s">
        <v>34</v>
      </c>
      <c r="C1313" s="2">
        <v>45443</v>
      </c>
      <c r="D1313" s="1" t="s">
        <v>73</v>
      </c>
      <c r="E1313" s="1" t="s">
        <v>74</v>
      </c>
      <c r="F1313" s="1" t="s">
        <v>37</v>
      </c>
      <c r="G1313" s="1" t="s">
        <v>988</v>
      </c>
      <c r="H1313" s="1" t="s">
        <v>34</v>
      </c>
      <c r="I1313" s="3">
        <v>430218</v>
      </c>
      <c r="J1313" s="3">
        <v>0</v>
      </c>
      <c r="K1313" s="1" t="s">
        <v>40</v>
      </c>
      <c r="L1313" s="1" t="s">
        <v>359</v>
      </c>
      <c r="M1313" s="1" t="s">
        <v>360</v>
      </c>
      <c r="N1313" s="1" t="s">
        <v>422</v>
      </c>
      <c r="O1313" s="1" t="s">
        <v>423</v>
      </c>
      <c r="P1313" s="1" t="s">
        <v>43</v>
      </c>
      <c r="Q1313" s="1" t="s">
        <v>43</v>
      </c>
      <c r="R1313" s="3">
        <v>0</v>
      </c>
      <c r="S1313" s="1" t="s">
        <v>44</v>
      </c>
      <c r="T1313" s="1" t="s">
        <v>45</v>
      </c>
      <c r="U1313" s="1" t="s">
        <v>988</v>
      </c>
      <c r="V1313" s="1" t="s">
        <v>46</v>
      </c>
      <c r="W1313" s="1" t="s">
        <v>81</v>
      </c>
      <c r="X1313" s="1" t="s">
        <v>1779</v>
      </c>
      <c r="Y1313" s="1" t="s">
        <v>83</v>
      </c>
      <c r="Z1313" s="1" t="s">
        <v>84</v>
      </c>
      <c r="AA1313" s="1" t="s">
        <v>51</v>
      </c>
      <c r="AB1313" s="1" t="s">
        <v>1779</v>
      </c>
      <c r="AC1313" s="1" t="s">
        <v>37</v>
      </c>
    </row>
    <row r="1314" spans="1:29" hidden="1" x14ac:dyDescent="0.25">
      <c r="A1314" s="1" t="s">
        <v>33</v>
      </c>
      <c r="B1314" s="1" t="s">
        <v>34</v>
      </c>
      <c r="C1314" s="2">
        <v>45443</v>
      </c>
      <c r="D1314" s="1" t="s">
        <v>73</v>
      </c>
      <c r="E1314" s="1" t="s">
        <v>74</v>
      </c>
      <c r="F1314" s="1" t="s">
        <v>37</v>
      </c>
      <c r="G1314" s="1" t="s">
        <v>988</v>
      </c>
      <c r="H1314" s="1" t="s">
        <v>34</v>
      </c>
      <c r="I1314" s="3">
        <v>520001</v>
      </c>
      <c r="J1314" s="3">
        <v>0</v>
      </c>
      <c r="K1314" s="1" t="s">
        <v>40</v>
      </c>
      <c r="L1314" s="1" t="s">
        <v>470</v>
      </c>
      <c r="M1314" s="1" t="s">
        <v>471</v>
      </c>
      <c r="N1314" s="1" t="s">
        <v>79</v>
      </c>
      <c r="O1314" s="1" t="s">
        <v>80</v>
      </c>
      <c r="P1314" s="1" t="s">
        <v>43</v>
      </c>
      <c r="Q1314" s="1" t="s">
        <v>43</v>
      </c>
      <c r="R1314" s="3">
        <v>0</v>
      </c>
      <c r="S1314" s="1" t="s">
        <v>44</v>
      </c>
      <c r="T1314" s="1" t="s">
        <v>45</v>
      </c>
      <c r="U1314" s="1" t="s">
        <v>988</v>
      </c>
      <c r="V1314" s="1" t="s">
        <v>46</v>
      </c>
      <c r="W1314" s="1" t="s">
        <v>81</v>
      </c>
      <c r="X1314" s="1" t="s">
        <v>1779</v>
      </c>
      <c r="Y1314" s="1" t="s">
        <v>83</v>
      </c>
      <c r="Z1314" s="1" t="s">
        <v>84</v>
      </c>
      <c r="AA1314" s="1" t="s">
        <v>51</v>
      </c>
      <c r="AB1314" s="1" t="s">
        <v>1779</v>
      </c>
      <c r="AC1314" s="1" t="s">
        <v>37</v>
      </c>
    </row>
    <row r="1315" spans="1:29" hidden="1" x14ac:dyDescent="0.25">
      <c r="A1315" s="1" t="s">
        <v>33</v>
      </c>
      <c r="B1315" s="1" t="s">
        <v>34</v>
      </c>
      <c r="C1315" s="2">
        <v>45443</v>
      </c>
      <c r="D1315" s="1" t="s">
        <v>73</v>
      </c>
      <c r="E1315" s="1" t="s">
        <v>74</v>
      </c>
      <c r="F1315" s="1" t="s">
        <v>37</v>
      </c>
      <c r="G1315" s="1" t="s">
        <v>988</v>
      </c>
      <c r="H1315" s="1" t="s">
        <v>34</v>
      </c>
      <c r="I1315" s="3">
        <v>43334</v>
      </c>
      <c r="J1315" s="3">
        <v>0</v>
      </c>
      <c r="K1315" s="1" t="s">
        <v>40</v>
      </c>
      <c r="L1315" s="1" t="s">
        <v>729</v>
      </c>
      <c r="M1315" s="1" t="s">
        <v>730</v>
      </c>
      <c r="N1315" s="1" t="s">
        <v>79</v>
      </c>
      <c r="O1315" s="1" t="s">
        <v>80</v>
      </c>
      <c r="P1315" s="1" t="s">
        <v>43</v>
      </c>
      <c r="Q1315" s="1" t="s">
        <v>43</v>
      </c>
      <c r="R1315" s="3">
        <v>0</v>
      </c>
      <c r="S1315" s="1" t="s">
        <v>44</v>
      </c>
      <c r="T1315" s="1" t="s">
        <v>45</v>
      </c>
      <c r="U1315" s="1" t="s">
        <v>988</v>
      </c>
      <c r="V1315" s="1" t="s">
        <v>46</v>
      </c>
      <c r="W1315" s="1" t="s">
        <v>81</v>
      </c>
      <c r="X1315" s="1" t="s">
        <v>1779</v>
      </c>
      <c r="Y1315" s="1" t="s">
        <v>83</v>
      </c>
      <c r="Z1315" s="1" t="s">
        <v>84</v>
      </c>
      <c r="AA1315" s="1" t="s">
        <v>51</v>
      </c>
      <c r="AB1315" s="1" t="s">
        <v>1779</v>
      </c>
      <c r="AC1315" s="1" t="s">
        <v>37</v>
      </c>
    </row>
    <row r="1316" spans="1:29" hidden="1" x14ac:dyDescent="0.25">
      <c r="A1316" s="1" t="s">
        <v>33</v>
      </c>
      <c r="B1316" s="1" t="s">
        <v>34</v>
      </c>
      <c r="C1316" s="2">
        <v>45443</v>
      </c>
      <c r="D1316" s="1" t="s">
        <v>73</v>
      </c>
      <c r="E1316" s="1" t="s">
        <v>74</v>
      </c>
      <c r="F1316" s="1" t="s">
        <v>37</v>
      </c>
      <c r="G1316" s="1" t="s">
        <v>988</v>
      </c>
      <c r="H1316" s="1" t="s">
        <v>34</v>
      </c>
      <c r="I1316" s="3">
        <v>433334</v>
      </c>
      <c r="J1316" s="3">
        <v>0</v>
      </c>
      <c r="K1316" s="1" t="s">
        <v>40</v>
      </c>
      <c r="L1316" s="1" t="s">
        <v>377</v>
      </c>
      <c r="M1316" s="1" t="s">
        <v>378</v>
      </c>
      <c r="N1316" s="1" t="s">
        <v>79</v>
      </c>
      <c r="O1316" s="1" t="s">
        <v>80</v>
      </c>
      <c r="P1316" s="1" t="s">
        <v>43</v>
      </c>
      <c r="Q1316" s="1" t="s">
        <v>43</v>
      </c>
      <c r="R1316" s="3">
        <v>0</v>
      </c>
      <c r="S1316" s="1" t="s">
        <v>44</v>
      </c>
      <c r="T1316" s="1" t="s">
        <v>45</v>
      </c>
      <c r="U1316" s="1" t="s">
        <v>988</v>
      </c>
      <c r="V1316" s="1" t="s">
        <v>46</v>
      </c>
      <c r="W1316" s="1" t="s">
        <v>81</v>
      </c>
      <c r="X1316" s="1" t="s">
        <v>1779</v>
      </c>
      <c r="Y1316" s="1" t="s">
        <v>83</v>
      </c>
      <c r="Z1316" s="1" t="s">
        <v>84</v>
      </c>
      <c r="AA1316" s="1" t="s">
        <v>51</v>
      </c>
      <c r="AB1316" s="1" t="s">
        <v>1779</v>
      </c>
      <c r="AC1316" s="1" t="s">
        <v>37</v>
      </c>
    </row>
    <row r="1317" spans="1:29" hidden="1" x14ac:dyDescent="0.25">
      <c r="A1317" s="1" t="s">
        <v>33</v>
      </c>
      <c r="B1317" s="1" t="s">
        <v>34</v>
      </c>
      <c r="C1317" s="2">
        <v>45443</v>
      </c>
      <c r="D1317" s="1" t="s">
        <v>73</v>
      </c>
      <c r="E1317" s="1" t="s">
        <v>74</v>
      </c>
      <c r="F1317" s="1" t="s">
        <v>37</v>
      </c>
      <c r="G1317" s="1" t="s">
        <v>988</v>
      </c>
      <c r="H1317" s="1" t="s">
        <v>34</v>
      </c>
      <c r="I1317" s="3">
        <v>50573</v>
      </c>
      <c r="J1317" s="3">
        <v>0</v>
      </c>
      <c r="K1317" s="1" t="s">
        <v>40</v>
      </c>
      <c r="L1317" s="1" t="s">
        <v>553</v>
      </c>
      <c r="M1317" s="1" t="s">
        <v>554</v>
      </c>
      <c r="N1317" s="1" t="s">
        <v>79</v>
      </c>
      <c r="O1317" s="1" t="s">
        <v>80</v>
      </c>
      <c r="P1317" s="1" t="s">
        <v>43</v>
      </c>
      <c r="Q1317" s="1" t="s">
        <v>43</v>
      </c>
      <c r="R1317" s="3">
        <v>0</v>
      </c>
      <c r="S1317" s="1" t="s">
        <v>44</v>
      </c>
      <c r="T1317" s="1" t="s">
        <v>45</v>
      </c>
      <c r="U1317" s="1" t="s">
        <v>988</v>
      </c>
      <c r="V1317" s="1" t="s">
        <v>46</v>
      </c>
      <c r="W1317" s="1" t="s">
        <v>81</v>
      </c>
      <c r="X1317" s="1" t="s">
        <v>1779</v>
      </c>
      <c r="Y1317" s="1" t="s">
        <v>83</v>
      </c>
      <c r="Z1317" s="1" t="s">
        <v>84</v>
      </c>
      <c r="AA1317" s="1" t="s">
        <v>51</v>
      </c>
      <c r="AB1317" s="1" t="s">
        <v>1779</v>
      </c>
      <c r="AC1317" s="1" t="s">
        <v>37</v>
      </c>
    </row>
    <row r="1318" spans="1:29" hidden="1" x14ac:dyDescent="0.25">
      <c r="A1318" s="1" t="s">
        <v>33</v>
      </c>
      <c r="B1318" s="1" t="s">
        <v>34</v>
      </c>
      <c r="C1318" s="2">
        <v>45443</v>
      </c>
      <c r="D1318" s="1" t="s">
        <v>73</v>
      </c>
      <c r="E1318" s="1" t="s">
        <v>74</v>
      </c>
      <c r="F1318" s="1" t="s">
        <v>37</v>
      </c>
      <c r="G1318" s="1" t="s">
        <v>988</v>
      </c>
      <c r="H1318" s="1" t="s">
        <v>34</v>
      </c>
      <c r="I1318" s="3">
        <v>43334</v>
      </c>
      <c r="J1318" s="3">
        <v>0</v>
      </c>
      <c r="K1318" s="1" t="s">
        <v>40</v>
      </c>
      <c r="L1318" s="1" t="s">
        <v>133</v>
      </c>
      <c r="M1318" s="1" t="s">
        <v>134</v>
      </c>
      <c r="N1318" s="1" t="s">
        <v>79</v>
      </c>
      <c r="O1318" s="1" t="s">
        <v>80</v>
      </c>
      <c r="P1318" s="1" t="s">
        <v>43</v>
      </c>
      <c r="Q1318" s="1" t="s">
        <v>43</v>
      </c>
      <c r="R1318" s="3">
        <v>0</v>
      </c>
      <c r="S1318" s="1" t="s">
        <v>44</v>
      </c>
      <c r="T1318" s="1" t="s">
        <v>45</v>
      </c>
      <c r="U1318" s="1" t="s">
        <v>988</v>
      </c>
      <c r="V1318" s="1" t="s">
        <v>46</v>
      </c>
      <c r="W1318" s="1" t="s">
        <v>81</v>
      </c>
      <c r="X1318" s="1" t="s">
        <v>1779</v>
      </c>
      <c r="Y1318" s="1" t="s">
        <v>83</v>
      </c>
      <c r="Z1318" s="1" t="s">
        <v>84</v>
      </c>
      <c r="AA1318" s="1" t="s">
        <v>51</v>
      </c>
      <c r="AB1318" s="1" t="s">
        <v>1779</v>
      </c>
      <c r="AC1318" s="1" t="s">
        <v>37</v>
      </c>
    </row>
    <row r="1319" spans="1:29" hidden="1" x14ac:dyDescent="0.25">
      <c r="A1319" s="1" t="s">
        <v>33</v>
      </c>
      <c r="B1319" s="1" t="s">
        <v>34</v>
      </c>
      <c r="C1319" s="2">
        <v>45443</v>
      </c>
      <c r="D1319" s="1" t="s">
        <v>73</v>
      </c>
      <c r="E1319" s="1" t="s">
        <v>74</v>
      </c>
      <c r="F1319" s="1" t="s">
        <v>37</v>
      </c>
      <c r="G1319" s="1" t="s">
        <v>988</v>
      </c>
      <c r="H1319" s="1" t="s">
        <v>34</v>
      </c>
      <c r="I1319" s="3">
        <v>606667</v>
      </c>
      <c r="J1319" s="3">
        <v>0</v>
      </c>
      <c r="K1319" s="1" t="s">
        <v>40</v>
      </c>
      <c r="L1319" s="1" t="s">
        <v>125</v>
      </c>
      <c r="M1319" s="1" t="s">
        <v>126</v>
      </c>
      <c r="N1319" s="1" t="s">
        <v>79</v>
      </c>
      <c r="O1319" s="1" t="s">
        <v>80</v>
      </c>
      <c r="P1319" s="1" t="s">
        <v>43</v>
      </c>
      <c r="Q1319" s="1" t="s">
        <v>43</v>
      </c>
      <c r="R1319" s="3">
        <v>0</v>
      </c>
      <c r="S1319" s="1" t="s">
        <v>44</v>
      </c>
      <c r="T1319" s="1" t="s">
        <v>45</v>
      </c>
      <c r="U1319" s="1" t="s">
        <v>988</v>
      </c>
      <c r="V1319" s="1" t="s">
        <v>46</v>
      </c>
      <c r="W1319" s="1" t="s">
        <v>81</v>
      </c>
      <c r="X1319" s="1" t="s">
        <v>1779</v>
      </c>
      <c r="Y1319" s="1" t="s">
        <v>83</v>
      </c>
      <c r="Z1319" s="1" t="s">
        <v>84</v>
      </c>
      <c r="AA1319" s="1" t="s">
        <v>51</v>
      </c>
      <c r="AB1319" s="1" t="s">
        <v>1779</v>
      </c>
      <c r="AC1319" s="1" t="s">
        <v>37</v>
      </c>
    </row>
    <row r="1320" spans="1:29" hidden="1" x14ac:dyDescent="0.25">
      <c r="A1320" s="1" t="s">
        <v>33</v>
      </c>
      <c r="B1320" s="1" t="s">
        <v>34</v>
      </c>
      <c r="C1320" s="2">
        <v>45443</v>
      </c>
      <c r="D1320" s="1" t="s">
        <v>73</v>
      </c>
      <c r="E1320" s="1" t="s">
        <v>74</v>
      </c>
      <c r="F1320" s="1" t="s">
        <v>37</v>
      </c>
      <c r="G1320" s="1" t="s">
        <v>988</v>
      </c>
      <c r="H1320" s="1" t="s">
        <v>34</v>
      </c>
      <c r="I1320" s="3">
        <v>86667</v>
      </c>
      <c r="J1320" s="3">
        <v>0</v>
      </c>
      <c r="K1320" s="1" t="s">
        <v>40</v>
      </c>
      <c r="L1320" s="1" t="s">
        <v>1780</v>
      </c>
      <c r="M1320" s="1" t="s">
        <v>664</v>
      </c>
      <c r="N1320" s="1" t="s">
        <v>79</v>
      </c>
      <c r="O1320" s="1" t="s">
        <v>80</v>
      </c>
      <c r="P1320" s="1" t="s">
        <v>43</v>
      </c>
      <c r="Q1320" s="1" t="s">
        <v>43</v>
      </c>
      <c r="R1320" s="3">
        <v>0</v>
      </c>
      <c r="S1320" s="1" t="s">
        <v>44</v>
      </c>
      <c r="T1320" s="1" t="s">
        <v>45</v>
      </c>
      <c r="U1320" s="1" t="s">
        <v>988</v>
      </c>
      <c r="V1320" s="1" t="s">
        <v>46</v>
      </c>
      <c r="W1320" s="1" t="s">
        <v>81</v>
      </c>
      <c r="X1320" s="1" t="s">
        <v>1779</v>
      </c>
      <c r="Y1320" s="1" t="s">
        <v>83</v>
      </c>
      <c r="Z1320" s="1" t="s">
        <v>84</v>
      </c>
      <c r="AA1320" s="1" t="s">
        <v>51</v>
      </c>
      <c r="AB1320" s="1" t="s">
        <v>1779</v>
      </c>
      <c r="AC1320" s="1" t="s">
        <v>37</v>
      </c>
    </row>
    <row r="1321" spans="1:29" hidden="1" x14ac:dyDescent="0.25">
      <c r="A1321" s="1" t="s">
        <v>33</v>
      </c>
      <c r="B1321" s="1" t="s">
        <v>34</v>
      </c>
      <c r="C1321" s="2">
        <v>45443</v>
      </c>
      <c r="D1321" s="1" t="s">
        <v>73</v>
      </c>
      <c r="E1321" s="1" t="s">
        <v>74</v>
      </c>
      <c r="F1321" s="1" t="s">
        <v>37</v>
      </c>
      <c r="G1321" s="1" t="s">
        <v>988</v>
      </c>
      <c r="H1321" s="1" t="s">
        <v>34</v>
      </c>
      <c r="I1321" s="3">
        <v>43334</v>
      </c>
      <c r="J1321" s="3">
        <v>0</v>
      </c>
      <c r="K1321" s="1" t="s">
        <v>40</v>
      </c>
      <c r="L1321" s="1" t="s">
        <v>115</v>
      </c>
      <c r="M1321" s="1" t="s">
        <v>116</v>
      </c>
      <c r="N1321" s="1" t="s">
        <v>79</v>
      </c>
      <c r="O1321" s="1" t="s">
        <v>80</v>
      </c>
      <c r="P1321" s="1" t="s">
        <v>43</v>
      </c>
      <c r="Q1321" s="1" t="s">
        <v>43</v>
      </c>
      <c r="R1321" s="3">
        <v>0</v>
      </c>
      <c r="S1321" s="1" t="s">
        <v>44</v>
      </c>
      <c r="T1321" s="1" t="s">
        <v>45</v>
      </c>
      <c r="U1321" s="1" t="s">
        <v>988</v>
      </c>
      <c r="V1321" s="1" t="s">
        <v>46</v>
      </c>
      <c r="W1321" s="1" t="s">
        <v>81</v>
      </c>
      <c r="X1321" s="1" t="s">
        <v>1779</v>
      </c>
      <c r="Y1321" s="1" t="s">
        <v>83</v>
      </c>
      <c r="Z1321" s="1" t="s">
        <v>84</v>
      </c>
      <c r="AA1321" s="1" t="s">
        <v>51</v>
      </c>
      <c r="AB1321" s="1" t="s">
        <v>1779</v>
      </c>
      <c r="AC1321" s="1" t="s">
        <v>37</v>
      </c>
    </row>
    <row r="1322" spans="1:29" hidden="1" x14ac:dyDescent="0.25">
      <c r="A1322" s="1" t="s">
        <v>33</v>
      </c>
      <c r="B1322" s="1" t="s">
        <v>34</v>
      </c>
      <c r="C1322" s="2">
        <v>45443</v>
      </c>
      <c r="D1322" s="1" t="s">
        <v>73</v>
      </c>
      <c r="E1322" s="1" t="s">
        <v>74</v>
      </c>
      <c r="F1322" s="1" t="s">
        <v>37</v>
      </c>
      <c r="G1322" s="1" t="s">
        <v>988</v>
      </c>
      <c r="H1322" s="1" t="s">
        <v>34</v>
      </c>
      <c r="I1322" s="3">
        <v>650000</v>
      </c>
      <c r="J1322" s="3">
        <v>0</v>
      </c>
      <c r="K1322" s="1" t="s">
        <v>40</v>
      </c>
      <c r="L1322" s="1" t="s">
        <v>601</v>
      </c>
      <c r="M1322" s="1" t="s">
        <v>602</v>
      </c>
      <c r="N1322" s="1" t="s">
        <v>79</v>
      </c>
      <c r="O1322" s="1" t="s">
        <v>80</v>
      </c>
      <c r="P1322" s="1" t="s">
        <v>43</v>
      </c>
      <c r="Q1322" s="1" t="s">
        <v>43</v>
      </c>
      <c r="R1322" s="3">
        <v>0</v>
      </c>
      <c r="S1322" s="1" t="s">
        <v>44</v>
      </c>
      <c r="T1322" s="1" t="s">
        <v>45</v>
      </c>
      <c r="U1322" s="1" t="s">
        <v>988</v>
      </c>
      <c r="V1322" s="1" t="s">
        <v>46</v>
      </c>
      <c r="W1322" s="1" t="s">
        <v>81</v>
      </c>
      <c r="X1322" s="1" t="s">
        <v>1779</v>
      </c>
      <c r="Y1322" s="1" t="s">
        <v>83</v>
      </c>
      <c r="Z1322" s="1" t="s">
        <v>84</v>
      </c>
      <c r="AA1322" s="1" t="s">
        <v>51</v>
      </c>
      <c r="AB1322" s="1" t="s">
        <v>1779</v>
      </c>
      <c r="AC1322" s="1" t="s">
        <v>37</v>
      </c>
    </row>
    <row r="1323" spans="1:29" hidden="1" x14ac:dyDescent="0.25">
      <c r="A1323" s="1" t="s">
        <v>33</v>
      </c>
      <c r="B1323" s="1" t="s">
        <v>34</v>
      </c>
      <c r="C1323" s="2">
        <v>45443</v>
      </c>
      <c r="D1323" s="1" t="s">
        <v>73</v>
      </c>
      <c r="E1323" s="1" t="s">
        <v>74</v>
      </c>
      <c r="F1323" s="1" t="s">
        <v>37</v>
      </c>
      <c r="G1323" s="1" t="s">
        <v>988</v>
      </c>
      <c r="H1323" s="1" t="s">
        <v>34</v>
      </c>
      <c r="I1323" s="3">
        <v>130000</v>
      </c>
      <c r="J1323" s="3">
        <v>0</v>
      </c>
      <c r="K1323" s="1" t="s">
        <v>40</v>
      </c>
      <c r="L1323" s="1" t="s">
        <v>127</v>
      </c>
      <c r="M1323" s="1" t="s">
        <v>128</v>
      </c>
      <c r="N1323" s="1" t="s">
        <v>79</v>
      </c>
      <c r="O1323" s="1" t="s">
        <v>80</v>
      </c>
      <c r="P1323" s="1" t="s">
        <v>43</v>
      </c>
      <c r="Q1323" s="1" t="s">
        <v>43</v>
      </c>
      <c r="R1323" s="3">
        <v>0</v>
      </c>
      <c r="S1323" s="1" t="s">
        <v>44</v>
      </c>
      <c r="T1323" s="1" t="s">
        <v>45</v>
      </c>
      <c r="U1323" s="1" t="s">
        <v>988</v>
      </c>
      <c r="V1323" s="1" t="s">
        <v>46</v>
      </c>
      <c r="W1323" s="1" t="s">
        <v>81</v>
      </c>
      <c r="X1323" s="1" t="s">
        <v>1779</v>
      </c>
      <c r="Y1323" s="1" t="s">
        <v>83</v>
      </c>
      <c r="Z1323" s="1" t="s">
        <v>84</v>
      </c>
      <c r="AA1323" s="1" t="s">
        <v>51</v>
      </c>
      <c r="AB1323" s="1" t="s">
        <v>1779</v>
      </c>
      <c r="AC1323" s="1" t="s">
        <v>37</v>
      </c>
    </row>
    <row r="1324" spans="1:29" hidden="1" x14ac:dyDescent="0.25">
      <c r="A1324" s="1" t="s">
        <v>33</v>
      </c>
      <c r="B1324" s="1" t="s">
        <v>34</v>
      </c>
      <c r="C1324" s="2">
        <v>45443</v>
      </c>
      <c r="D1324" s="1" t="s">
        <v>73</v>
      </c>
      <c r="E1324" s="1" t="s">
        <v>74</v>
      </c>
      <c r="F1324" s="1" t="s">
        <v>37</v>
      </c>
      <c r="G1324" s="1" t="s">
        <v>988</v>
      </c>
      <c r="H1324" s="1" t="s">
        <v>34</v>
      </c>
      <c r="I1324" s="3">
        <v>318883</v>
      </c>
      <c r="J1324" s="3">
        <v>0</v>
      </c>
      <c r="K1324" s="1" t="s">
        <v>40</v>
      </c>
      <c r="L1324" s="1" t="s">
        <v>152</v>
      </c>
      <c r="M1324" s="1" t="s">
        <v>153</v>
      </c>
      <c r="N1324" s="1" t="s">
        <v>79</v>
      </c>
      <c r="O1324" s="1" t="s">
        <v>80</v>
      </c>
      <c r="P1324" s="1" t="s">
        <v>43</v>
      </c>
      <c r="Q1324" s="1" t="s">
        <v>43</v>
      </c>
      <c r="R1324" s="3">
        <v>0</v>
      </c>
      <c r="S1324" s="1" t="s">
        <v>44</v>
      </c>
      <c r="T1324" s="1" t="s">
        <v>45</v>
      </c>
      <c r="U1324" s="1" t="s">
        <v>988</v>
      </c>
      <c r="V1324" s="1" t="s">
        <v>46</v>
      </c>
      <c r="W1324" s="1" t="s">
        <v>81</v>
      </c>
      <c r="X1324" s="1" t="s">
        <v>1779</v>
      </c>
      <c r="Y1324" s="1" t="s">
        <v>83</v>
      </c>
      <c r="Z1324" s="1" t="s">
        <v>84</v>
      </c>
      <c r="AA1324" s="1" t="s">
        <v>51</v>
      </c>
      <c r="AB1324" s="1" t="s">
        <v>1779</v>
      </c>
      <c r="AC1324" s="1" t="s">
        <v>37</v>
      </c>
    </row>
    <row r="1325" spans="1:29" hidden="1" x14ac:dyDescent="0.25">
      <c r="A1325" s="1" t="s">
        <v>33</v>
      </c>
      <c r="B1325" s="1" t="s">
        <v>34</v>
      </c>
      <c r="C1325" s="2">
        <v>45447</v>
      </c>
      <c r="D1325" s="1" t="s">
        <v>35</v>
      </c>
      <c r="E1325" s="1" t="s">
        <v>36</v>
      </c>
      <c r="F1325" s="1" t="s">
        <v>37</v>
      </c>
      <c r="G1325" s="1" t="s">
        <v>1781</v>
      </c>
      <c r="H1325" s="1" t="s">
        <v>1782</v>
      </c>
      <c r="I1325" s="3">
        <v>0</v>
      </c>
      <c r="J1325" s="54">
        <v>430199</v>
      </c>
      <c r="K1325" s="1" t="s">
        <v>40</v>
      </c>
      <c r="L1325" s="1" t="s">
        <v>62</v>
      </c>
      <c r="M1325" s="1" t="s">
        <v>63</v>
      </c>
      <c r="N1325" s="1" t="s">
        <v>37</v>
      </c>
      <c r="O1325" s="1" t="s">
        <v>43</v>
      </c>
      <c r="P1325" s="1" t="s">
        <v>43</v>
      </c>
      <c r="Q1325" s="1" t="s">
        <v>43</v>
      </c>
      <c r="R1325" s="3">
        <v>0</v>
      </c>
      <c r="S1325" s="1" t="s">
        <v>44</v>
      </c>
      <c r="T1325" s="1" t="s">
        <v>45</v>
      </c>
      <c r="U1325" s="1" t="s">
        <v>1781</v>
      </c>
      <c r="V1325" s="1" t="s">
        <v>46</v>
      </c>
      <c r="W1325" s="1" t="s">
        <v>47</v>
      </c>
      <c r="X1325" s="1" t="s">
        <v>1783</v>
      </c>
      <c r="Y1325" s="1" t="s">
        <v>49</v>
      </c>
      <c r="Z1325" s="1" t="s">
        <v>50</v>
      </c>
      <c r="AA1325" s="1" t="s">
        <v>51</v>
      </c>
      <c r="AB1325" s="1" t="s">
        <v>1783</v>
      </c>
      <c r="AC1325" s="1" t="s">
        <v>37</v>
      </c>
    </row>
    <row r="1326" spans="1:29" hidden="1" x14ac:dyDescent="0.25">
      <c r="A1326" s="1" t="s">
        <v>33</v>
      </c>
      <c r="B1326" s="1" t="s">
        <v>34</v>
      </c>
      <c r="C1326" s="2">
        <v>45454</v>
      </c>
      <c r="D1326" s="1" t="s">
        <v>35</v>
      </c>
      <c r="E1326" s="1" t="s">
        <v>36</v>
      </c>
      <c r="F1326" s="1" t="s">
        <v>37</v>
      </c>
      <c r="G1326" s="1" t="s">
        <v>1784</v>
      </c>
      <c r="H1326" s="1" t="s">
        <v>1785</v>
      </c>
      <c r="I1326" s="3">
        <v>0</v>
      </c>
      <c r="J1326" s="54">
        <v>69637</v>
      </c>
      <c r="K1326" s="1" t="s">
        <v>40</v>
      </c>
      <c r="L1326" s="1" t="s">
        <v>1250</v>
      </c>
      <c r="M1326" s="1" t="s">
        <v>859</v>
      </c>
      <c r="N1326" s="1" t="s">
        <v>37</v>
      </c>
      <c r="O1326" s="1" t="s">
        <v>43</v>
      </c>
      <c r="P1326" s="1" t="s">
        <v>43</v>
      </c>
      <c r="Q1326" s="1" t="s">
        <v>43</v>
      </c>
      <c r="R1326" s="3">
        <v>0</v>
      </c>
      <c r="S1326" s="1" t="s">
        <v>44</v>
      </c>
      <c r="T1326" s="1" t="s">
        <v>45</v>
      </c>
      <c r="U1326" s="1" t="s">
        <v>1784</v>
      </c>
      <c r="V1326" s="1" t="s">
        <v>46</v>
      </c>
      <c r="W1326" s="1" t="s">
        <v>47</v>
      </c>
      <c r="X1326" s="1" t="s">
        <v>1786</v>
      </c>
      <c r="Y1326" s="1" t="s">
        <v>49</v>
      </c>
      <c r="Z1326" s="1" t="s">
        <v>50</v>
      </c>
      <c r="AA1326" s="1" t="s">
        <v>51</v>
      </c>
      <c r="AB1326" s="1" t="s">
        <v>1786</v>
      </c>
      <c r="AC1326" s="1" t="s">
        <v>37</v>
      </c>
    </row>
    <row r="1327" spans="1:29" hidden="1" x14ac:dyDescent="0.25">
      <c r="A1327" s="1" t="s">
        <v>33</v>
      </c>
      <c r="B1327" s="1" t="s">
        <v>34</v>
      </c>
      <c r="C1327" s="2">
        <v>45460</v>
      </c>
      <c r="D1327" s="1" t="s">
        <v>35</v>
      </c>
      <c r="E1327" s="1" t="s">
        <v>36</v>
      </c>
      <c r="F1327" s="1" t="s">
        <v>37</v>
      </c>
      <c r="G1327" s="1" t="s">
        <v>1787</v>
      </c>
      <c r="H1327" s="1" t="s">
        <v>1788</v>
      </c>
      <c r="I1327" s="3">
        <v>0</v>
      </c>
      <c r="J1327" s="54">
        <v>346664</v>
      </c>
      <c r="K1327" s="1" t="s">
        <v>40</v>
      </c>
      <c r="L1327" s="1" t="s">
        <v>41</v>
      </c>
      <c r="M1327" s="1" t="s">
        <v>42</v>
      </c>
      <c r="N1327" s="1" t="s">
        <v>37</v>
      </c>
      <c r="O1327" s="1" t="s">
        <v>43</v>
      </c>
      <c r="P1327" s="1" t="s">
        <v>43</v>
      </c>
      <c r="Q1327" s="1" t="s">
        <v>43</v>
      </c>
      <c r="R1327" s="3">
        <v>0</v>
      </c>
      <c r="S1327" s="1" t="s">
        <v>44</v>
      </c>
      <c r="T1327" s="1" t="s">
        <v>45</v>
      </c>
      <c r="U1327" s="1" t="s">
        <v>1787</v>
      </c>
      <c r="V1327" s="1" t="s">
        <v>46</v>
      </c>
      <c r="W1327" s="1" t="s">
        <v>47</v>
      </c>
      <c r="X1327" s="1" t="s">
        <v>1789</v>
      </c>
      <c r="Y1327" s="1" t="s">
        <v>49</v>
      </c>
      <c r="Z1327" s="1" t="s">
        <v>50</v>
      </c>
      <c r="AA1327" s="1" t="s">
        <v>51</v>
      </c>
      <c r="AB1327" s="1" t="s">
        <v>1789</v>
      </c>
      <c r="AC1327" s="1" t="s">
        <v>37</v>
      </c>
    </row>
    <row r="1328" spans="1:29" hidden="1" x14ac:dyDescent="0.25">
      <c r="A1328" s="1" t="s">
        <v>33</v>
      </c>
      <c r="B1328" s="1" t="s">
        <v>34</v>
      </c>
      <c r="C1328" s="2">
        <v>45473</v>
      </c>
      <c r="D1328" s="1" t="s">
        <v>73</v>
      </c>
      <c r="E1328" s="1" t="s">
        <v>74</v>
      </c>
      <c r="F1328" s="1" t="s">
        <v>37</v>
      </c>
      <c r="G1328" s="1" t="s">
        <v>957</v>
      </c>
      <c r="H1328" s="1" t="s">
        <v>34</v>
      </c>
      <c r="I1328" s="3">
        <v>7119422</v>
      </c>
      <c r="J1328" s="3">
        <v>0</v>
      </c>
      <c r="K1328" s="1" t="s">
        <v>40</v>
      </c>
      <c r="L1328" s="1" t="s">
        <v>1751</v>
      </c>
      <c r="M1328" s="1" t="s">
        <v>720</v>
      </c>
      <c r="N1328" s="1" t="s">
        <v>1323</v>
      </c>
      <c r="O1328" s="1" t="s">
        <v>1324</v>
      </c>
      <c r="P1328" s="1" t="s">
        <v>43</v>
      </c>
      <c r="Q1328" s="1" t="s">
        <v>43</v>
      </c>
      <c r="R1328" s="3">
        <v>0</v>
      </c>
      <c r="S1328" s="1" t="s">
        <v>44</v>
      </c>
      <c r="T1328" s="1" t="s">
        <v>45</v>
      </c>
      <c r="U1328" s="1" t="s">
        <v>957</v>
      </c>
      <c r="V1328" s="1" t="s">
        <v>46</v>
      </c>
      <c r="W1328" s="1" t="s">
        <v>81</v>
      </c>
      <c r="X1328" s="1" t="s">
        <v>1790</v>
      </c>
      <c r="Y1328" s="1" t="s">
        <v>83</v>
      </c>
      <c r="Z1328" s="1" t="s">
        <v>84</v>
      </c>
      <c r="AA1328" s="1" t="s">
        <v>51</v>
      </c>
      <c r="AB1328" s="1" t="s">
        <v>1790</v>
      </c>
      <c r="AC1328" s="1" t="s">
        <v>37</v>
      </c>
    </row>
    <row r="1329" spans="1:29" hidden="1" x14ac:dyDescent="0.25">
      <c r="A1329" s="1" t="s">
        <v>33</v>
      </c>
      <c r="B1329" s="1" t="s">
        <v>34</v>
      </c>
      <c r="C1329" s="2">
        <v>45473</v>
      </c>
      <c r="D1329" s="1" t="s">
        <v>73</v>
      </c>
      <c r="E1329" s="1" t="s">
        <v>74</v>
      </c>
      <c r="F1329" s="1" t="s">
        <v>37</v>
      </c>
      <c r="G1329" s="1" t="s">
        <v>957</v>
      </c>
      <c r="H1329" s="1" t="s">
        <v>34</v>
      </c>
      <c r="I1329" s="3">
        <v>43334</v>
      </c>
      <c r="J1329" s="3">
        <v>0</v>
      </c>
      <c r="K1329" s="1" t="s">
        <v>40</v>
      </c>
      <c r="L1329" s="1" t="s">
        <v>829</v>
      </c>
      <c r="M1329" s="1" t="s">
        <v>830</v>
      </c>
      <c r="N1329" s="1" t="s">
        <v>89</v>
      </c>
      <c r="O1329" s="1" t="s">
        <v>90</v>
      </c>
      <c r="P1329" s="1" t="s">
        <v>43</v>
      </c>
      <c r="Q1329" s="1" t="s">
        <v>43</v>
      </c>
      <c r="R1329" s="3">
        <v>0</v>
      </c>
      <c r="S1329" s="1" t="s">
        <v>44</v>
      </c>
      <c r="T1329" s="1" t="s">
        <v>45</v>
      </c>
      <c r="U1329" s="1" t="s">
        <v>957</v>
      </c>
      <c r="V1329" s="1" t="s">
        <v>46</v>
      </c>
      <c r="W1329" s="1" t="s">
        <v>81</v>
      </c>
      <c r="X1329" s="1" t="s">
        <v>1790</v>
      </c>
      <c r="Y1329" s="1" t="s">
        <v>83</v>
      </c>
      <c r="Z1329" s="1" t="s">
        <v>84</v>
      </c>
      <c r="AA1329" s="1" t="s">
        <v>51</v>
      </c>
      <c r="AB1329" s="1" t="s">
        <v>1790</v>
      </c>
      <c r="AC1329" s="1" t="s">
        <v>37</v>
      </c>
    </row>
    <row r="1330" spans="1:29" hidden="1" x14ac:dyDescent="0.25">
      <c r="A1330" s="1" t="s">
        <v>33</v>
      </c>
      <c r="B1330" s="1" t="s">
        <v>34</v>
      </c>
      <c r="C1330" s="2">
        <v>45473</v>
      </c>
      <c r="D1330" s="1" t="s">
        <v>73</v>
      </c>
      <c r="E1330" s="1" t="s">
        <v>74</v>
      </c>
      <c r="F1330" s="1" t="s">
        <v>37</v>
      </c>
      <c r="G1330" s="1" t="s">
        <v>957</v>
      </c>
      <c r="H1330" s="1" t="s">
        <v>34</v>
      </c>
      <c r="I1330" s="3">
        <v>650001</v>
      </c>
      <c r="J1330" s="3">
        <v>0</v>
      </c>
      <c r="K1330" s="1" t="s">
        <v>40</v>
      </c>
      <c r="L1330" s="1" t="s">
        <v>303</v>
      </c>
      <c r="M1330" s="1" t="s">
        <v>304</v>
      </c>
      <c r="N1330" s="1" t="s">
        <v>295</v>
      </c>
      <c r="O1330" s="1" t="s">
        <v>296</v>
      </c>
      <c r="P1330" s="1" t="s">
        <v>43</v>
      </c>
      <c r="Q1330" s="1" t="s">
        <v>43</v>
      </c>
      <c r="R1330" s="3">
        <v>0</v>
      </c>
      <c r="S1330" s="1" t="s">
        <v>44</v>
      </c>
      <c r="T1330" s="1" t="s">
        <v>45</v>
      </c>
      <c r="U1330" s="1" t="s">
        <v>957</v>
      </c>
      <c r="V1330" s="1" t="s">
        <v>46</v>
      </c>
      <c r="W1330" s="1" t="s">
        <v>81</v>
      </c>
      <c r="X1330" s="1" t="s">
        <v>1790</v>
      </c>
      <c r="Y1330" s="1" t="s">
        <v>83</v>
      </c>
      <c r="Z1330" s="1" t="s">
        <v>84</v>
      </c>
      <c r="AA1330" s="1" t="s">
        <v>51</v>
      </c>
      <c r="AB1330" s="1" t="s">
        <v>1790</v>
      </c>
      <c r="AC1330" s="1" t="s">
        <v>37</v>
      </c>
    </row>
    <row r="1331" spans="1:29" hidden="1" x14ac:dyDescent="0.25">
      <c r="A1331" s="1" t="s">
        <v>33</v>
      </c>
      <c r="B1331" s="1" t="s">
        <v>34</v>
      </c>
      <c r="C1331" s="2">
        <v>45473</v>
      </c>
      <c r="D1331" s="1" t="s">
        <v>73</v>
      </c>
      <c r="E1331" s="1" t="s">
        <v>74</v>
      </c>
      <c r="F1331" s="1" t="s">
        <v>37</v>
      </c>
      <c r="G1331" s="1" t="s">
        <v>957</v>
      </c>
      <c r="H1331" s="1" t="s">
        <v>34</v>
      </c>
      <c r="I1331" s="3">
        <v>136608</v>
      </c>
      <c r="J1331" s="3">
        <v>0</v>
      </c>
      <c r="K1331" s="1" t="s">
        <v>40</v>
      </c>
      <c r="L1331" s="1" t="s">
        <v>1231</v>
      </c>
      <c r="M1331" s="1" t="s">
        <v>796</v>
      </c>
      <c r="N1331" s="1" t="s">
        <v>79</v>
      </c>
      <c r="O1331" s="1" t="s">
        <v>80</v>
      </c>
      <c r="P1331" s="1" t="s">
        <v>43</v>
      </c>
      <c r="Q1331" s="1" t="s">
        <v>43</v>
      </c>
      <c r="R1331" s="3">
        <v>0</v>
      </c>
      <c r="S1331" s="1" t="s">
        <v>44</v>
      </c>
      <c r="T1331" s="1" t="s">
        <v>45</v>
      </c>
      <c r="U1331" s="1" t="s">
        <v>957</v>
      </c>
      <c r="V1331" s="1" t="s">
        <v>46</v>
      </c>
      <c r="W1331" s="1" t="s">
        <v>81</v>
      </c>
      <c r="X1331" s="1" t="s">
        <v>1790</v>
      </c>
      <c r="Y1331" s="1" t="s">
        <v>83</v>
      </c>
      <c r="Z1331" s="1" t="s">
        <v>84</v>
      </c>
      <c r="AA1331" s="1" t="s">
        <v>51</v>
      </c>
      <c r="AB1331" s="1" t="s">
        <v>1790</v>
      </c>
      <c r="AC1331" s="1" t="s">
        <v>37</v>
      </c>
    </row>
    <row r="1332" spans="1:29" hidden="1" x14ac:dyDescent="0.25">
      <c r="A1332" s="1" t="s">
        <v>33</v>
      </c>
      <c r="B1332" s="1" t="s">
        <v>34</v>
      </c>
      <c r="C1332" s="2">
        <v>45473</v>
      </c>
      <c r="D1332" s="1" t="s">
        <v>73</v>
      </c>
      <c r="E1332" s="1" t="s">
        <v>74</v>
      </c>
      <c r="F1332" s="1" t="s">
        <v>37</v>
      </c>
      <c r="G1332" s="1" t="s">
        <v>957</v>
      </c>
      <c r="H1332" s="1" t="s">
        <v>34</v>
      </c>
      <c r="I1332" s="3">
        <v>43334</v>
      </c>
      <c r="J1332" s="3">
        <v>0</v>
      </c>
      <c r="K1332" s="1" t="s">
        <v>40</v>
      </c>
      <c r="L1332" s="1" t="s">
        <v>709</v>
      </c>
      <c r="M1332" s="1" t="s">
        <v>710</v>
      </c>
      <c r="N1332" s="1" t="s">
        <v>79</v>
      </c>
      <c r="O1332" s="1" t="s">
        <v>80</v>
      </c>
      <c r="P1332" s="1" t="s">
        <v>43</v>
      </c>
      <c r="Q1332" s="1" t="s">
        <v>43</v>
      </c>
      <c r="R1332" s="3">
        <v>0</v>
      </c>
      <c r="S1332" s="1" t="s">
        <v>44</v>
      </c>
      <c r="T1332" s="1" t="s">
        <v>45</v>
      </c>
      <c r="U1332" s="1" t="s">
        <v>957</v>
      </c>
      <c r="V1332" s="1" t="s">
        <v>46</v>
      </c>
      <c r="W1332" s="1" t="s">
        <v>81</v>
      </c>
      <c r="X1332" s="1" t="s">
        <v>1790</v>
      </c>
      <c r="Y1332" s="1" t="s">
        <v>83</v>
      </c>
      <c r="Z1332" s="1" t="s">
        <v>84</v>
      </c>
      <c r="AA1332" s="1" t="s">
        <v>51</v>
      </c>
      <c r="AB1332" s="1" t="s">
        <v>1790</v>
      </c>
      <c r="AC1332" s="1" t="s">
        <v>37</v>
      </c>
    </row>
    <row r="1333" spans="1:29" hidden="1" x14ac:dyDescent="0.25">
      <c r="A1333" s="1" t="s">
        <v>33</v>
      </c>
      <c r="B1333" s="1" t="s">
        <v>34</v>
      </c>
      <c r="C1333" s="2">
        <v>45473</v>
      </c>
      <c r="D1333" s="1" t="s">
        <v>73</v>
      </c>
      <c r="E1333" s="1" t="s">
        <v>74</v>
      </c>
      <c r="F1333" s="1" t="s">
        <v>37</v>
      </c>
      <c r="G1333" s="1" t="s">
        <v>957</v>
      </c>
      <c r="H1333" s="1" t="s">
        <v>34</v>
      </c>
      <c r="I1333" s="3">
        <v>219465</v>
      </c>
      <c r="J1333" s="3">
        <v>0</v>
      </c>
      <c r="K1333" s="1" t="s">
        <v>40</v>
      </c>
      <c r="L1333" s="1" t="s">
        <v>369</v>
      </c>
      <c r="M1333" s="1" t="s">
        <v>370</v>
      </c>
      <c r="N1333" s="1" t="s">
        <v>79</v>
      </c>
      <c r="O1333" s="1" t="s">
        <v>80</v>
      </c>
      <c r="P1333" s="1" t="s">
        <v>43</v>
      </c>
      <c r="Q1333" s="1" t="s">
        <v>43</v>
      </c>
      <c r="R1333" s="3">
        <v>0</v>
      </c>
      <c r="S1333" s="1" t="s">
        <v>44</v>
      </c>
      <c r="T1333" s="1" t="s">
        <v>45</v>
      </c>
      <c r="U1333" s="1" t="s">
        <v>957</v>
      </c>
      <c r="V1333" s="1" t="s">
        <v>46</v>
      </c>
      <c r="W1333" s="1" t="s">
        <v>81</v>
      </c>
      <c r="X1333" s="1" t="s">
        <v>1790</v>
      </c>
      <c r="Y1333" s="1" t="s">
        <v>83</v>
      </c>
      <c r="Z1333" s="1" t="s">
        <v>84</v>
      </c>
      <c r="AA1333" s="1" t="s">
        <v>51</v>
      </c>
      <c r="AB1333" s="1" t="s">
        <v>1790</v>
      </c>
      <c r="AC1333" s="1" t="s">
        <v>37</v>
      </c>
    </row>
    <row r="1334" spans="1:29" hidden="1" x14ac:dyDescent="0.25">
      <c r="A1334" s="1" t="s">
        <v>33</v>
      </c>
      <c r="B1334" s="1" t="s">
        <v>34</v>
      </c>
      <c r="C1334" s="2">
        <v>45473</v>
      </c>
      <c r="D1334" s="1" t="s">
        <v>73</v>
      </c>
      <c r="E1334" s="1" t="s">
        <v>74</v>
      </c>
      <c r="F1334" s="1" t="s">
        <v>37</v>
      </c>
      <c r="G1334" s="1" t="s">
        <v>957</v>
      </c>
      <c r="H1334" s="1" t="s">
        <v>34</v>
      </c>
      <c r="I1334" s="3">
        <v>476667</v>
      </c>
      <c r="J1334" s="3">
        <v>0</v>
      </c>
      <c r="K1334" s="1" t="s">
        <v>40</v>
      </c>
      <c r="L1334" s="1" t="s">
        <v>1780</v>
      </c>
      <c r="M1334" s="1" t="s">
        <v>664</v>
      </c>
      <c r="N1334" s="1" t="s">
        <v>79</v>
      </c>
      <c r="O1334" s="1" t="s">
        <v>80</v>
      </c>
      <c r="P1334" s="1" t="s">
        <v>43</v>
      </c>
      <c r="Q1334" s="1" t="s">
        <v>43</v>
      </c>
      <c r="R1334" s="3">
        <v>0</v>
      </c>
      <c r="S1334" s="1" t="s">
        <v>44</v>
      </c>
      <c r="T1334" s="1" t="s">
        <v>45</v>
      </c>
      <c r="U1334" s="1" t="s">
        <v>957</v>
      </c>
      <c r="V1334" s="1" t="s">
        <v>46</v>
      </c>
      <c r="W1334" s="1" t="s">
        <v>81</v>
      </c>
      <c r="X1334" s="1" t="s">
        <v>1790</v>
      </c>
      <c r="Y1334" s="1" t="s">
        <v>83</v>
      </c>
      <c r="Z1334" s="1" t="s">
        <v>84</v>
      </c>
      <c r="AA1334" s="1" t="s">
        <v>51</v>
      </c>
      <c r="AB1334" s="1" t="s">
        <v>1790</v>
      </c>
      <c r="AC1334" s="1" t="s">
        <v>37</v>
      </c>
    </row>
    <row r="1335" spans="1:29" hidden="1" x14ac:dyDescent="0.25">
      <c r="A1335" s="1" t="s">
        <v>33</v>
      </c>
      <c r="B1335" s="1" t="s">
        <v>34</v>
      </c>
      <c r="C1335" s="2">
        <v>45473</v>
      </c>
      <c r="D1335" s="1" t="s">
        <v>73</v>
      </c>
      <c r="E1335" s="1" t="s">
        <v>74</v>
      </c>
      <c r="F1335" s="1" t="s">
        <v>37</v>
      </c>
      <c r="G1335" s="1" t="s">
        <v>957</v>
      </c>
      <c r="H1335" s="1" t="s">
        <v>34</v>
      </c>
      <c r="I1335" s="3">
        <v>650000</v>
      </c>
      <c r="J1335" s="3">
        <v>0</v>
      </c>
      <c r="K1335" s="1" t="s">
        <v>40</v>
      </c>
      <c r="L1335" s="1" t="s">
        <v>470</v>
      </c>
      <c r="M1335" s="1" t="s">
        <v>471</v>
      </c>
      <c r="N1335" s="1" t="s">
        <v>79</v>
      </c>
      <c r="O1335" s="1" t="s">
        <v>80</v>
      </c>
      <c r="P1335" s="1" t="s">
        <v>43</v>
      </c>
      <c r="Q1335" s="1" t="s">
        <v>43</v>
      </c>
      <c r="R1335" s="3">
        <v>0</v>
      </c>
      <c r="S1335" s="1" t="s">
        <v>44</v>
      </c>
      <c r="T1335" s="1" t="s">
        <v>45</v>
      </c>
      <c r="U1335" s="1" t="s">
        <v>957</v>
      </c>
      <c r="V1335" s="1" t="s">
        <v>46</v>
      </c>
      <c r="W1335" s="1" t="s">
        <v>81</v>
      </c>
      <c r="X1335" s="1" t="s">
        <v>1790</v>
      </c>
      <c r="Y1335" s="1" t="s">
        <v>83</v>
      </c>
      <c r="Z1335" s="1" t="s">
        <v>84</v>
      </c>
      <c r="AA1335" s="1" t="s">
        <v>51</v>
      </c>
      <c r="AB1335" s="1" t="s">
        <v>1790</v>
      </c>
      <c r="AC1335" s="1" t="s">
        <v>37</v>
      </c>
    </row>
    <row r="1336" spans="1:29" hidden="1" x14ac:dyDescent="0.25">
      <c r="A1336" s="1" t="s">
        <v>33</v>
      </c>
      <c r="B1336" s="1" t="s">
        <v>34</v>
      </c>
      <c r="C1336" s="2">
        <v>45473</v>
      </c>
      <c r="D1336" s="1" t="s">
        <v>73</v>
      </c>
      <c r="E1336" s="1" t="s">
        <v>74</v>
      </c>
      <c r="F1336" s="1" t="s">
        <v>37</v>
      </c>
      <c r="G1336" s="1" t="s">
        <v>957</v>
      </c>
      <c r="H1336" s="1" t="s">
        <v>34</v>
      </c>
      <c r="I1336" s="3">
        <v>43334</v>
      </c>
      <c r="J1336" s="3">
        <v>0</v>
      </c>
      <c r="K1336" s="1" t="s">
        <v>40</v>
      </c>
      <c r="L1336" s="1" t="s">
        <v>1558</v>
      </c>
      <c r="M1336" s="1" t="s">
        <v>765</v>
      </c>
      <c r="N1336" s="1" t="s">
        <v>79</v>
      </c>
      <c r="O1336" s="1" t="s">
        <v>80</v>
      </c>
      <c r="P1336" s="1" t="s">
        <v>43</v>
      </c>
      <c r="Q1336" s="1" t="s">
        <v>43</v>
      </c>
      <c r="R1336" s="3">
        <v>0</v>
      </c>
      <c r="S1336" s="1" t="s">
        <v>44</v>
      </c>
      <c r="T1336" s="1" t="s">
        <v>45</v>
      </c>
      <c r="U1336" s="1" t="s">
        <v>957</v>
      </c>
      <c r="V1336" s="1" t="s">
        <v>46</v>
      </c>
      <c r="W1336" s="1" t="s">
        <v>81</v>
      </c>
      <c r="X1336" s="1" t="s">
        <v>1790</v>
      </c>
      <c r="Y1336" s="1" t="s">
        <v>83</v>
      </c>
      <c r="Z1336" s="1" t="s">
        <v>84</v>
      </c>
      <c r="AA1336" s="1" t="s">
        <v>51</v>
      </c>
      <c r="AB1336" s="1" t="s">
        <v>1790</v>
      </c>
      <c r="AC1336" s="1" t="s">
        <v>37</v>
      </c>
    </row>
    <row r="1337" spans="1:29" hidden="1" x14ac:dyDescent="0.25">
      <c r="A1337" s="1" t="s">
        <v>33</v>
      </c>
      <c r="B1337" s="1" t="s">
        <v>34</v>
      </c>
      <c r="C1337" s="2">
        <v>45473</v>
      </c>
      <c r="D1337" s="1" t="s">
        <v>73</v>
      </c>
      <c r="E1337" s="1" t="s">
        <v>74</v>
      </c>
      <c r="F1337" s="1" t="s">
        <v>37</v>
      </c>
      <c r="G1337" s="1" t="s">
        <v>957</v>
      </c>
      <c r="H1337" s="1" t="s">
        <v>34</v>
      </c>
      <c r="I1337" s="3">
        <v>48178</v>
      </c>
      <c r="J1337" s="3">
        <v>0</v>
      </c>
      <c r="K1337" s="1" t="s">
        <v>40</v>
      </c>
      <c r="L1337" s="1" t="s">
        <v>832</v>
      </c>
      <c r="M1337" s="1" t="s">
        <v>833</v>
      </c>
      <c r="N1337" s="1" t="s">
        <v>79</v>
      </c>
      <c r="O1337" s="1" t="s">
        <v>80</v>
      </c>
      <c r="P1337" s="1" t="s">
        <v>43</v>
      </c>
      <c r="Q1337" s="1" t="s">
        <v>43</v>
      </c>
      <c r="R1337" s="3">
        <v>0</v>
      </c>
      <c r="S1337" s="1" t="s">
        <v>44</v>
      </c>
      <c r="T1337" s="1" t="s">
        <v>45</v>
      </c>
      <c r="U1337" s="1" t="s">
        <v>957</v>
      </c>
      <c r="V1337" s="1" t="s">
        <v>46</v>
      </c>
      <c r="W1337" s="1" t="s">
        <v>81</v>
      </c>
      <c r="X1337" s="1" t="s">
        <v>1790</v>
      </c>
      <c r="Y1337" s="1" t="s">
        <v>83</v>
      </c>
      <c r="Z1337" s="1" t="s">
        <v>84</v>
      </c>
      <c r="AA1337" s="1" t="s">
        <v>51</v>
      </c>
      <c r="AB1337" s="1" t="s">
        <v>1790</v>
      </c>
      <c r="AC1337" s="1" t="s">
        <v>37</v>
      </c>
    </row>
    <row r="1338" spans="1:29" hidden="1" x14ac:dyDescent="0.25">
      <c r="A1338" s="1" t="s">
        <v>33</v>
      </c>
      <c r="B1338" s="1" t="s">
        <v>34</v>
      </c>
      <c r="C1338" s="2">
        <v>45473</v>
      </c>
      <c r="D1338" s="1" t="s">
        <v>73</v>
      </c>
      <c r="E1338" s="1" t="s">
        <v>74</v>
      </c>
      <c r="F1338" s="1" t="s">
        <v>37</v>
      </c>
      <c r="G1338" s="1" t="s">
        <v>957</v>
      </c>
      <c r="H1338" s="1" t="s">
        <v>34</v>
      </c>
      <c r="I1338" s="3">
        <v>130000</v>
      </c>
      <c r="J1338" s="3">
        <v>0</v>
      </c>
      <c r="K1338" s="1" t="s">
        <v>40</v>
      </c>
      <c r="L1338" s="1" t="s">
        <v>377</v>
      </c>
      <c r="M1338" s="1" t="s">
        <v>378</v>
      </c>
      <c r="N1338" s="1" t="s">
        <v>79</v>
      </c>
      <c r="O1338" s="1" t="s">
        <v>80</v>
      </c>
      <c r="P1338" s="1" t="s">
        <v>43</v>
      </c>
      <c r="Q1338" s="1" t="s">
        <v>43</v>
      </c>
      <c r="R1338" s="3">
        <v>0</v>
      </c>
      <c r="S1338" s="1" t="s">
        <v>44</v>
      </c>
      <c r="T1338" s="1" t="s">
        <v>45</v>
      </c>
      <c r="U1338" s="1" t="s">
        <v>957</v>
      </c>
      <c r="V1338" s="1" t="s">
        <v>46</v>
      </c>
      <c r="W1338" s="1" t="s">
        <v>81</v>
      </c>
      <c r="X1338" s="1" t="s">
        <v>1790</v>
      </c>
      <c r="Y1338" s="1" t="s">
        <v>83</v>
      </c>
      <c r="Z1338" s="1" t="s">
        <v>84</v>
      </c>
      <c r="AA1338" s="1" t="s">
        <v>51</v>
      </c>
      <c r="AB1338" s="1" t="s">
        <v>1790</v>
      </c>
      <c r="AC1338" s="1" t="s">
        <v>37</v>
      </c>
    </row>
    <row r="1339" spans="1:29" hidden="1" x14ac:dyDescent="0.25">
      <c r="A1339" s="1" t="s">
        <v>33</v>
      </c>
      <c r="B1339" s="1" t="s">
        <v>34</v>
      </c>
      <c r="C1339" s="2">
        <v>45473</v>
      </c>
      <c r="D1339" s="1" t="s">
        <v>73</v>
      </c>
      <c r="E1339" s="1" t="s">
        <v>74</v>
      </c>
      <c r="F1339" s="1" t="s">
        <v>37</v>
      </c>
      <c r="G1339" s="1" t="s">
        <v>957</v>
      </c>
      <c r="H1339" s="1" t="s">
        <v>34</v>
      </c>
      <c r="I1339" s="3">
        <v>650000</v>
      </c>
      <c r="J1339" s="3">
        <v>0</v>
      </c>
      <c r="K1339" s="1" t="s">
        <v>40</v>
      </c>
      <c r="L1339" s="1" t="s">
        <v>125</v>
      </c>
      <c r="M1339" s="1" t="s">
        <v>126</v>
      </c>
      <c r="N1339" s="1" t="s">
        <v>79</v>
      </c>
      <c r="O1339" s="1" t="s">
        <v>80</v>
      </c>
      <c r="P1339" s="1" t="s">
        <v>43</v>
      </c>
      <c r="Q1339" s="1" t="s">
        <v>43</v>
      </c>
      <c r="R1339" s="3">
        <v>0</v>
      </c>
      <c r="S1339" s="1" t="s">
        <v>44</v>
      </c>
      <c r="T1339" s="1" t="s">
        <v>45</v>
      </c>
      <c r="U1339" s="1" t="s">
        <v>957</v>
      </c>
      <c r="V1339" s="1" t="s">
        <v>46</v>
      </c>
      <c r="W1339" s="1" t="s">
        <v>81</v>
      </c>
      <c r="X1339" s="1" t="s">
        <v>1790</v>
      </c>
      <c r="Y1339" s="1" t="s">
        <v>83</v>
      </c>
      <c r="Z1339" s="1" t="s">
        <v>84</v>
      </c>
      <c r="AA1339" s="1" t="s">
        <v>51</v>
      </c>
      <c r="AB1339" s="1" t="s">
        <v>1790</v>
      </c>
      <c r="AC1339" s="1" t="s">
        <v>37</v>
      </c>
    </row>
    <row r="1340" spans="1:29" hidden="1" x14ac:dyDescent="0.25">
      <c r="A1340" s="1" t="s">
        <v>33</v>
      </c>
      <c r="B1340" s="1" t="s">
        <v>34</v>
      </c>
      <c r="C1340" s="2">
        <v>45473</v>
      </c>
      <c r="D1340" s="1" t="s">
        <v>73</v>
      </c>
      <c r="E1340" s="1" t="s">
        <v>74</v>
      </c>
      <c r="F1340" s="1" t="s">
        <v>37</v>
      </c>
      <c r="G1340" s="1" t="s">
        <v>957</v>
      </c>
      <c r="H1340" s="1" t="s">
        <v>34</v>
      </c>
      <c r="I1340" s="3">
        <v>476667</v>
      </c>
      <c r="J1340" s="3">
        <v>0</v>
      </c>
      <c r="K1340" s="1" t="s">
        <v>40</v>
      </c>
      <c r="L1340" s="1" t="s">
        <v>567</v>
      </c>
      <c r="M1340" s="1" t="s">
        <v>568</v>
      </c>
      <c r="N1340" s="1" t="s">
        <v>79</v>
      </c>
      <c r="O1340" s="1" t="s">
        <v>80</v>
      </c>
      <c r="P1340" s="1" t="s">
        <v>43</v>
      </c>
      <c r="Q1340" s="1" t="s">
        <v>43</v>
      </c>
      <c r="R1340" s="3">
        <v>0</v>
      </c>
      <c r="S1340" s="1" t="s">
        <v>44</v>
      </c>
      <c r="T1340" s="1" t="s">
        <v>45</v>
      </c>
      <c r="U1340" s="1" t="s">
        <v>957</v>
      </c>
      <c r="V1340" s="1" t="s">
        <v>46</v>
      </c>
      <c r="W1340" s="1" t="s">
        <v>81</v>
      </c>
      <c r="X1340" s="1" t="s">
        <v>1790</v>
      </c>
      <c r="Y1340" s="1" t="s">
        <v>83</v>
      </c>
      <c r="Z1340" s="1" t="s">
        <v>84</v>
      </c>
      <c r="AA1340" s="1" t="s">
        <v>51</v>
      </c>
      <c r="AB1340" s="1" t="s">
        <v>1790</v>
      </c>
      <c r="AC1340" s="1" t="s">
        <v>37</v>
      </c>
    </row>
    <row r="1341" spans="1:29" hidden="1" x14ac:dyDescent="0.25">
      <c r="A1341" s="1" t="s">
        <v>33</v>
      </c>
      <c r="B1341" s="1" t="s">
        <v>34</v>
      </c>
      <c r="C1341" s="2">
        <v>45473</v>
      </c>
      <c r="D1341" s="1" t="s">
        <v>73</v>
      </c>
      <c r="E1341" s="1" t="s">
        <v>74</v>
      </c>
      <c r="F1341" s="1" t="s">
        <v>37</v>
      </c>
      <c r="G1341" s="1" t="s">
        <v>957</v>
      </c>
      <c r="H1341" s="1" t="s">
        <v>34</v>
      </c>
      <c r="I1341" s="3">
        <v>7119422</v>
      </c>
      <c r="J1341" s="3">
        <v>0</v>
      </c>
      <c r="K1341" s="1" t="s">
        <v>40</v>
      </c>
      <c r="L1341" s="1" t="s">
        <v>1751</v>
      </c>
      <c r="M1341" s="1" t="s">
        <v>720</v>
      </c>
      <c r="N1341" s="1" t="s">
        <v>1323</v>
      </c>
      <c r="O1341" s="1" t="s">
        <v>1324</v>
      </c>
      <c r="P1341" s="1" t="s">
        <v>43</v>
      </c>
      <c r="Q1341" s="1" t="s">
        <v>43</v>
      </c>
      <c r="R1341" s="3">
        <v>0</v>
      </c>
      <c r="S1341" s="1" t="s">
        <v>44</v>
      </c>
      <c r="T1341" s="1" t="s">
        <v>45</v>
      </c>
      <c r="U1341" s="1" t="s">
        <v>957</v>
      </c>
      <c r="V1341" s="1" t="s">
        <v>46</v>
      </c>
      <c r="W1341" s="1" t="s">
        <v>81</v>
      </c>
      <c r="X1341" s="1" t="s">
        <v>1790</v>
      </c>
      <c r="Y1341" s="1" t="s">
        <v>83</v>
      </c>
      <c r="Z1341" s="1" t="s">
        <v>84</v>
      </c>
      <c r="AA1341" s="1" t="s">
        <v>51</v>
      </c>
      <c r="AB1341" s="1" t="s">
        <v>1790</v>
      </c>
      <c r="AC1341" s="1" t="s">
        <v>37</v>
      </c>
    </row>
    <row r="1342" spans="1:29" hidden="1" x14ac:dyDescent="0.25">
      <c r="A1342" s="1" t="s">
        <v>33</v>
      </c>
      <c r="B1342" s="1" t="s">
        <v>34</v>
      </c>
      <c r="C1342" s="2">
        <v>45473</v>
      </c>
      <c r="D1342" s="1" t="s">
        <v>73</v>
      </c>
      <c r="E1342" s="1" t="s">
        <v>74</v>
      </c>
      <c r="F1342" s="1" t="s">
        <v>37</v>
      </c>
      <c r="G1342" s="1" t="s">
        <v>957</v>
      </c>
      <c r="H1342" s="1" t="s">
        <v>34</v>
      </c>
      <c r="I1342" s="3">
        <v>650000</v>
      </c>
      <c r="J1342" s="3">
        <v>0</v>
      </c>
      <c r="K1342" s="1" t="s">
        <v>40</v>
      </c>
      <c r="L1342" s="1" t="s">
        <v>567</v>
      </c>
      <c r="M1342" s="1" t="s">
        <v>568</v>
      </c>
      <c r="N1342" s="1" t="s">
        <v>79</v>
      </c>
      <c r="O1342" s="1" t="s">
        <v>80</v>
      </c>
      <c r="P1342" s="1" t="s">
        <v>43</v>
      </c>
      <c r="Q1342" s="1" t="s">
        <v>43</v>
      </c>
      <c r="R1342" s="3">
        <v>0</v>
      </c>
      <c r="S1342" s="1" t="s">
        <v>44</v>
      </c>
      <c r="T1342" s="1" t="s">
        <v>45</v>
      </c>
      <c r="U1342" s="1" t="s">
        <v>957</v>
      </c>
      <c r="V1342" s="1" t="s">
        <v>46</v>
      </c>
      <c r="W1342" s="1" t="s">
        <v>81</v>
      </c>
      <c r="X1342" s="1" t="s">
        <v>1790</v>
      </c>
      <c r="Y1342" s="1" t="s">
        <v>83</v>
      </c>
      <c r="Z1342" s="1" t="s">
        <v>84</v>
      </c>
      <c r="AA1342" s="1" t="s">
        <v>51</v>
      </c>
      <c r="AB1342" s="1" t="s">
        <v>1790</v>
      </c>
      <c r="AC1342" s="1" t="s">
        <v>37</v>
      </c>
    </row>
    <row r="1343" spans="1:29" hidden="1" x14ac:dyDescent="0.25">
      <c r="A1343" s="1" t="s">
        <v>33</v>
      </c>
      <c r="B1343" s="1" t="s">
        <v>34</v>
      </c>
      <c r="C1343" s="2">
        <v>45473</v>
      </c>
      <c r="D1343" s="1" t="s">
        <v>73</v>
      </c>
      <c r="E1343" s="1" t="s">
        <v>74</v>
      </c>
      <c r="F1343" s="1" t="s">
        <v>37</v>
      </c>
      <c r="G1343" s="1" t="s">
        <v>957</v>
      </c>
      <c r="H1343" s="1" t="s">
        <v>34</v>
      </c>
      <c r="I1343" s="3">
        <v>216667</v>
      </c>
      <c r="J1343" s="3">
        <v>0</v>
      </c>
      <c r="K1343" s="1" t="s">
        <v>40</v>
      </c>
      <c r="L1343" s="1" t="s">
        <v>127</v>
      </c>
      <c r="M1343" s="1" t="s">
        <v>128</v>
      </c>
      <c r="N1343" s="1" t="s">
        <v>79</v>
      </c>
      <c r="O1343" s="1" t="s">
        <v>80</v>
      </c>
      <c r="P1343" s="1" t="s">
        <v>43</v>
      </c>
      <c r="Q1343" s="1" t="s">
        <v>43</v>
      </c>
      <c r="R1343" s="3">
        <v>0</v>
      </c>
      <c r="S1343" s="1" t="s">
        <v>44</v>
      </c>
      <c r="T1343" s="1" t="s">
        <v>45</v>
      </c>
      <c r="U1343" s="1" t="s">
        <v>957</v>
      </c>
      <c r="V1343" s="1" t="s">
        <v>46</v>
      </c>
      <c r="W1343" s="1" t="s">
        <v>81</v>
      </c>
      <c r="X1343" s="1" t="s">
        <v>1790</v>
      </c>
      <c r="Y1343" s="1" t="s">
        <v>83</v>
      </c>
      <c r="Z1343" s="1" t="s">
        <v>84</v>
      </c>
      <c r="AA1343" s="1" t="s">
        <v>51</v>
      </c>
      <c r="AB1343" s="1" t="s">
        <v>1790</v>
      </c>
      <c r="AC1343" s="1" t="s">
        <v>37</v>
      </c>
    </row>
    <row r="1344" spans="1:29" hidden="1" x14ac:dyDescent="0.25">
      <c r="A1344" s="1" t="s">
        <v>33</v>
      </c>
      <c r="B1344" s="1" t="s">
        <v>34</v>
      </c>
      <c r="C1344" s="2">
        <v>45473</v>
      </c>
      <c r="D1344" s="1" t="s">
        <v>73</v>
      </c>
      <c r="E1344" s="1" t="s">
        <v>74</v>
      </c>
      <c r="F1344" s="1" t="s">
        <v>37</v>
      </c>
      <c r="G1344" s="1" t="s">
        <v>957</v>
      </c>
      <c r="H1344" s="1" t="s">
        <v>34</v>
      </c>
      <c r="I1344" s="3">
        <v>43334</v>
      </c>
      <c r="J1344" s="3">
        <v>0</v>
      </c>
      <c r="K1344" s="1" t="s">
        <v>40</v>
      </c>
      <c r="L1344" s="1" t="s">
        <v>162</v>
      </c>
      <c r="M1344" s="1" t="s">
        <v>163</v>
      </c>
      <c r="N1344" s="1" t="s">
        <v>79</v>
      </c>
      <c r="O1344" s="1" t="s">
        <v>80</v>
      </c>
      <c r="P1344" s="1" t="s">
        <v>43</v>
      </c>
      <c r="Q1344" s="1" t="s">
        <v>43</v>
      </c>
      <c r="R1344" s="3">
        <v>0</v>
      </c>
      <c r="S1344" s="1" t="s">
        <v>44</v>
      </c>
      <c r="T1344" s="1" t="s">
        <v>45</v>
      </c>
      <c r="U1344" s="1" t="s">
        <v>957</v>
      </c>
      <c r="V1344" s="1" t="s">
        <v>46</v>
      </c>
      <c r="W1344" s="1" t="s">
        <v>81</v>
      </c>
      <c r="X1344" s="1" t="s">
        <v>1790</v>
      </c>
      <c r="Y1344" s="1" t="s">
        <v>83</v>
      </c>
      <c r="Z1344" s="1" t="s">
        <v>84</v>
      </c>
      <c r="AA1344" s="1" t="s">
        <v>51</v>
      </c>
      <c r="AB1344" s="1" t="s">
        <v>1790</v>
      </c>
      <c r="AC1344" s="1" t="s">
        <v>37</v>
      </c>
    </row>
    <row r="1345" spans="1:29" hidden="1" x14ac:dyDescent="0.25">
      <c r="A1345" s="1" t="s">
        <v>33</v>
      </c>
      <c r="B1345" s="1" t="s">
        <v>34</v>
      </c>
      <c r="C1345" s="2">
        <v>45473</v>
      </c>
      <c r="D1345" s="1" t="s">
        <v>73</v>
      </c>
      <c r="E1345" s="1" t="s">
        <v>74</v>
      </c>
      <c r="F1345" s="1" t="s">
        <v>37</v>
      </c>
      <c r="G1345" s="1" t="s">
        <v>957</v>
      </c>
      <c r="H1345" s="1" t="s">
        <v>34</v>
      </c>
      <c r="I1345" s="3">
        <v>131679</v>
      </c>
      <c r="J1345" s="3">
        <v>0</v>
      </c>
      <c r="K1345" s="1" t="s">
        <v>40</v>
      </c>
      <c r="L1345" s="1" t="s">
        <v>369</v>
      </c>
      <c r="M1345" s="1" t="s">
        <v>370</v>
      </c>
      <c r="N1345" s="1" t="s">
        <v>79</v>
      </c>
      <c r="O1345" s="1" t="s">
        <v>80</v>
      </c>
      <c r="P1345" s="1" t="s">
        <v>43</v>
      </c>
      <c r="Q1345" s="1" t="s">
        <v>43</v>
      </c>
      <c r="R1345" s="3">
        <v>0</v>
      </c>
      <c r="S1345" s="1" t="s">
        <v>44</v>
      </c>
      <c r="T1345" s="1" t="s">
        <v>45</v>
      </c>
      <c r="U1345" s="1" t="s">
        <v>957</v>
      </c>
      <c r="V1345" s="1" t="s">
        <v>46</v>
      </c>
      <c r="W1345" s="1" t="s">
        <v>81</v>
      </c>
      <c r="X1345" s="1" t="s">
        <v>1790</v>
      </c>
      <c r="Y1345" s="1" t="s">
        <v>83</v>
      </c>
      <c r="Z1345" s="1" t="s">
        <v>84</v>
      </c>
      <c r="AA1345" s="1" t="s">
        <v>51</v>
      </c>
      <c r="AB1345" s="1" t="s">
        <v>1790</v>
      </c>
      <c r="AC1345" s="1" t="s">
        <v>37</v>
      </c>
    </row>
    <row r="1346" spans="1:29" hidden="1" x14ac:dyDescent="0.25">
      <c r="A1346" s="1" t="s">
        <v>33</v>
      </c>
      <c r="B1346" s="1" t="s">
        <v>34</v>
      </c>
      <c r="C1346" s="2">
        <v>45473</v>
      </c>
      <c r="D1346" s="1" t="s">
        <v>73</v>
      </c>
      <c r="E1346" s="1" t="s">
        <v>74</v>
      </c>
      <c r="F1346" s="1" t="s">
        <v>37</v>
      </c>
      <c r="G1346" s="1" t="s">
        <v>957</v>
      </c>
      <c r="H1346" s="1" t="s">
        <v>34</v>
      </c>
      <c r="I1346" s="3">
        <v>86667</v>
      </c>
      <c r="J1346" s="3">
        <v>0</v>
      </c>
      <c r="K1346" s="1" t="s">
        <v>40</v>
      </c>
      <c r="L1346" s="1" t="s">
        <v>222</v>
      </c>
      <c r="M1346" s="1" t="s">
        <v>223</v>
      </c>
      <c r="N1346" s="1" t="s">
        <v>79</v>
      </c>
      <c r="O1346" s="1" t="s">
        <v>80</v>
      </c>
      <c r="P1346" s="1" t="s">
        <v>43</v>
      </c>
      <c r="Q1346" s="1" t="s">
        <v>43</v>
      </c>
      <c r="R1346" s="3">
        <v>0</v>
      </c>
      <c r="S1346" s="1" t="s">
        <v>44</v>
      </c>
      <c r="T1346" s="1" t="s">
        <v>45</v>
      </c>
      <c r="U1346" s="1" t="s">
        <v>957</v>
      </c>
      <c r="V1346" s="1" t="s">
        <v>46</v>
      </c>
      <c r="W1346" s="1" t="s">
        <v>81</v>
      </c>
      <c r="X1346" s="1" t="s">
        <v>1790</v>
      </c>
      <c r="Y1346" s="1" t="s">
        <v>83</v>
      </c>
      <c r="Z1346" s="1" t="s">
        <v>84</v>
      </c>
      <c r="AA1346" s="1" t="s">
        <v>51</v>
      </c>
      <c r="AB1346" s="1" t="s">
        <v>1790</v>
      </c>
      <c r="AC1346" s="1" t="s">
        <v>37</v>
      </c>
    </row>
    <row r="1347" spans="1:29" hidden="1" x14ac:dyDescent="0.25">
      <c r="A1347" s="1" t="s">
        <v>33</v>
      </c>
      <c r="B1347" s="1" t="s">
        <v>34</v>
      </c>
      <c r="C1347" s="2">
        <v>45473</v>
      </c>
      <c r="D1347" s="1" t="s">
        <v>73</v>
      </c>
      <c r="E1347" s="1" t="s">
        <v>74</v>
      </c>
      <c r="F1347" s="1" t="s">
        <v>37</v>
      </c>
      <c r="G1347" s="1" t="s">
        <v>957</v>
      </c>
      <c r="H1347" s="1" t="s">
        <v>34</v>
      </c>
      <c r="I1347" s="3">
        <v>43334</v>
      </c>
      <c r="J1347" s="3">
        <v>0</v>
      </c>
      <c r="K1347" s="1" t="s">
        <v>40</v>
      </c>
      <c r="L1347" s="1" t="s">
        <v>125</v>
      </c>
      <c r="M1347" s="1" t="s">
        <v>126</v>
      </c>
      <c r="N1347" s="1" t="s">
        <v>79</v>
      </c>
      <c r="O1347" s="1" t="s">
        <v>80</v>
      </c>
      <c r="P1347" s="1" t="s">
        <v>43</v>
      </c>
      <c r="Q1347" s="1" t="s">
        <v>43</v>
      </c>
      <c r="R1347" s="3">
        <v>0</v>
      </c>
      <c r="S1347" s="1" t="s">
        <v>44</v>
      </c>
      <c r="T1347" s="1" t="s">
        <v>45</v>
      </c>
      <c r="U1347" s="1" t="s">
        <v>957</v>
      </c>
      <c r="V1347" s="1" t="s">
        <v>46</v>
      </c>
      <c r="W1347" s="1" t="s">
        <v>81</v>
      </c>
      <c r="X1347" s="1" t="s">
        <v>1790</v>
      </c>
      <c r="Y1347" s="1" t="s">
        <v>83</v>
      </c>
      <c r="Z1347" s="1" t="s">
        <v>84</v>
      </c>
      <c r="AA1347" s="1" t="s">
        <v>51</v>
      </c>
      <c r="AB1347" s="1" t="s">
        <v>1790</v>
      </c>
      <c r="AC1347" s="1" t="s">
        <v>37</v>
      </c>
    </row>
    <row r="1348" spans="1:29" hidden="1" x14ac:dyDescent="0.25">
      <c r="A1348" s="1" t="s">
        <v>33</v>
      </c>
      <c r="B1348" s="1" t="s">
        <v>34</v>
      </c>
      <c r="C1348" s="2">
        <v>45473</v>
      </c>
      <c r="D1348" s="1" t="s">
        <v>73</v>
      </c>
      <c r="E1348" s="1" t="s">
        <v>74</v>
      </c>
      <c r="F1348" s="1" t="s">
        <v>37</v>
      </c>
      <c r="G1348" s="1" t="s">
        <v>957</v>
      </c>
      <c r="H1348" s="1" t="s">
        <v>34</v>
      </c>
      <c r="I1348" s="3">
        <v>563334</v>
      </c>
      <c r="J1348" s="3">
        <v>0</v>
      </c>
      <c r="K1348" s="1" t="s">
        <v>40</v>
      </c>
      <c r="L1348" s="1" t="s">
        <v>303</v>
      </c>
      <c r="M1348" s="1" t="s">
        <v>304</v>
      </c>
      <c r="N1348" s="1" t="s">
        <v>295</v>
      </c>
      <c r="O1348" s="1" t="s">
        <v>296</v>
      </c>
      <c r="P1348" s="1" t="s">
        <v>43</v>
      </c>
      <c r="Q1348" s="1" t="s">
        <v>43</v>
      </c>
      <c r="R1348" s="3">
        <v>0</v>
      </c>
      <c r="S1348" s="1" t="s">
        <v>44</v>
      </c>
      <c r="T1348" s="1" t="s">
        <v>45</v>
      </c>
      <c r="U1348" s="1" t="s">
        <v>957</v>
      </c>
      <c r="V1348" s="1" t="s">
        <v>46</v>
      </c>
      <c r="W1348" s="1" t="s">
        <v>81</v>
      </c>
      <c r="X1348" s="1" t="s">
        <v>1790</v>
      </c>
      <c r="Y1348" s="1" t="s">
        <v>83</v>
      </c>
      <c r="Z1348" s="1" t="s">
        <v>84</v>
      </c>
      <c r="AA1348" s="1" t="s">
        <v>51</v>
      </c>
      <c r="AB1348" s="1" t="s">
        <v>1790</v>
      </c>
      <c r="AC1348" s="1" t="s">
        <v>37</v>
      </c>
    </row>
    <row r="1349" spans="1:29" hidden="1" x14ac:dyDescent="0.25">
      <c r="A1349" s="1" t="s">
        <v>33</v>
      </c>
      <c r="B1349" s="1" t="s">
        <v>34</v>
      </c>
      <c r="C1349" s="2">
        <v>45473</v>
      </c>
      <c r="D1349" s="1" t="s">
        <v>73</v>
      </c>
      <c r="E1349" s="1" t="s">
        <v>74</v>
      </c>
      <c r="F1349" s="1" t="s">
        <v>37</v>
      </c>
      <c r="G1349" s="1" t="s">
        <v>957</v>
      </c>
      <c r="H1349" s="1" t="s">
        <v>34</v>
      </c>
      <c r="I1349" s="3">
        <v>86668</v>
      </c>
      <c r="J1349" s="3">
        <v>0</v>
      </c>
      <c r="K1349" s="1" t="s">
        <v>40</v>
      </c>
      <c r="L1349" s="1" t="s">
        <v>1558</v>
      </c>
      <c r="M1349" s="1" t="s">
        <v>765</v>
      </c>
      <c r="N1349" s="1" t="s">
        <v>79</v>
      </c>
      <c r="O1349" s="1" t="s">
        <v>80</v>
      </c>
      <c r="P1349" s="1" t="s">
        <v>43</v>
      </c>
      <c r="Q1349" s="1" t="s">
        <v>43</v>
      </c>
      <c r="R1349" s="3">
        <v>0</v>
      </c>
      <c r="S1349" s="1" t="s">
        <v>44</v>
      </c>
      <c r="T1349" s="1" t="s">
        <v>45</v>
      </c>
      <c r="U1349" s="1" t="s">
        <v>957</v>
      </c>
      <c r="V1349" s="1" t="s">
        <v>46</v>
      </c>
      <c r="W1349" s="1" t="s">
        <v>81</v>
      </c>
      <c r="X1349" s="1" t="s">
        <v>1790</v>
      </c>
      <c r="Y1349" s="1" t="s">
        <v>83</v>
      </c>
      <c r="Z1349" s="1" t="s">
        <v>84</v>
      </c>
      <c r="AA1349" s="1" t="s">
        <v>51</v>
      </c>
      <c r="AB1349" s="1" t="s">
        <v>1790</v>
      </c>
      <c r="AC1349" s="1" t="s">
        <v>37</v>
      </c>
    </row>
    <row r="1350" spans="1:29" hidden="1" x14ac:dyDescent="0.25">
      <c r="A1350" s="1" t="s">
        <v>33</v>
      </c>
      <c r="B1350" s="1" t="s">
        <v>34</v>
      </c>
      <c r="C1350" s="2">
        <v>45473</v>
      </c>
      <c r="D1350" s="1" t="s">
        <v>73</v>
      </c>
      <c r="E1350" s="1" t="s">
        <v>74</v>
      </c>
      <c r="F1350" s="1" t="s">
        <v>37</v>
      </c>
      <c r="G1350" s="1" t="s">
        <v>957</v>
      </c>
      <c r="H1350" s="1" t="s">
        <v>34</v>
      </c>
      <c r="I1350" s="3">
        <v>137968</v>
      </c>
      <c r="J1350" s="3">
        <v>0</v>
      </c>
      <c r="K1350" s="1" t="s">
        <v>40</v>
      </c>
      <c r="L1350" s="1" t="s">
        <v>712</v>
      </c>
      <c r="M1350" s="1" t="s">
        <v>713</v>
      </c>
      <c r="N1350" s="1" t="s">
        <v>79</v>
      </c>
      <c r="O1350" s="1" t="s">
        <v>80</v>
      </c>
      <c r="P1350" s="1" t="s">
        <v>43</v>
      </c>
      <c r="Q1350" s="1" t="s">
        <v>43</v>
      </c>
      <c r="R1350" s="3">
        <v>0</v>
      </c>
      <c r="S1350" s="1" t="s">
        <v>44</v>
      </c>
      <c r="T1350" s="1" t="s">
        <v>45</v>
      </c>
      <c r="U1350" s="1" t="s">
        <v>957</v>
      </c>
      <c r="V1350" s="1" t="s">
        <v>46</v>
      </c>
      <c r="W1350" s="1" t="s">
        <v>81</v>
      </c>
      <c r="X1350" s="1" t="s">
        <v>1790</v>
      </c>
      <c r="Y1350" s="1" t="s">
        <v>83</v>
      </c>
      <c r="Z1350" s="1" t="s">
        <v>84</v>
      </c>
      <c r="AA1350" s="1" t="s">
        <v>51</v>
      </c>
      <c r="AB1350" s="1" t="s">
        <v>1790</v>
      </c>
      <c r="AC1350" s="1" t="s">
        <v>37</v>
      </c>
    </row>
    <row r="1351" spans="1:29" hidden="1" x14ac:dyDescent="0.25">
      <c r="A1351" s="1" t="s">
        <v>33</v>
      </c>
      <c r="B1351" s="1" t="s">
        <v>34</v>
      </c>
      <c r="C1351" s="2">
        <v>45473</v>
      </c>
      <c r="D1351" s="1" t="s">
        <v>73</v>
      </c>
      <c r="E1351" s="1" t="s">
        <v>74</v>
      </c>
      <c r="F1351" s="1" t="s">
        <v>37</v>
      </c>
      <c r="G1351" s="1" t="s">
        <v>957</v>
      </c>
      <c r="H1351" s="1" t="s">
        <v>34</v>
      </c>
      <c r="I1351" s="3">
        <v>563334</v>
      </c>
      <c r="J1351" s="3">
        <v>0</v>
      </c>
      <c r="K1351" s="1" t="s">
        <v>40</v>
      </c>
      <c r="L1351" s="1" t="s">
        <v>470</v>
      </c>
      <c r="M1351" s="1" t="s">
        <v>471</v>
      </c>
      <c r="N1351" s="1" t="s">
        <v>79</v>
      </c>
      <c r="O1351" s="1" t="s">
        <v>80</v>
      </c>
      <c r="P1351" s="1" t="s">
        <v>43</v>
      </c>
      <c r="Q1351" s="1" t="s">
        <v>43</v>
      </c>
      <c r="R1351" s="3">
        <v>0</v>
      </c>
      <c r="S1351" s="1" t="s">
        <v>44</v>
      </c>
      <c r="T1351" s="1" t="s">
        <v>45</v>
      </c>
      <c r="U1351" s="1" t="s">
        <v>957</v>
      </c>
      <c r="V1351" s="1" t="s">
        <v>46</v>
      </c>
      <c r="W1351" s="1" t="s">
        <v>81</v>
      </c>
      <c r="X1351" s="1" t="s">
        <v>1790</v>
      </c>
      <c r="Y1351" s="1" t="s">
        <v>83</v>
      </c>
      <c r="Z1351" s="1" t="s">
        <v>84</v>
      </c>
      <c r="AA1351" s="1" t="s">
        <v>51</v>
      </c>
      <c r="AB1351" s="1" t="s">
        <v>1790</v>
      </c>
      <c r="AC1351" s="1" t="s">
        <v>37</v>
      </c>
    </row>
    <row r="1352" spans="1:29" hidden="1" x14ac:dyDescent="0.25">
      <c r="A1352" s="1" t="s">
        <v>33</v>
      </c>
      <c r="B1352" s="1" t="s">
        <v>34</v>
      </c>
      <c r="C1352" s="2">
        <v>45473</v>
      </c>
      <c r="D1352" s="1" t="s">
        <v>73</v>
      </c>
      <c r="E1352" s="1" t="s">
        <v>74</v>
      </c>
      <c r="F1352" s="1" t="s">
        <v>37</v>
      </c>
      <c r="G1352" s="1" t="s">
        <v>957</v>
      </c>
      <c r="H1352" s="1" t="s">
        <v>34</v>
      </c>
      <c r="I1352" s="3">
        <v>520000</v>
      </c>
      <c r="J1352" s="3">
        <v>0</v>
      </c>
      <c r="K1352" s="1" t="s">
        <v>40</v>
      </c>
      <c r="L1352" s="1" t="s">
        <v>152</v>
      </c>
      <c r="M1352" s="1" t="s">
        <v>153</v>
      </c>
      <c r="N1352" s="1" t="s">
        <v>79</v>
      </c>
      <c r="O1352" s="1" t="s">
        <v>80</v>
      </c>
      <c r="P1352" s="1" t="s">
        <v>43</v>
      </c>
      <c r="Q1352" s="1" t="s">
        <v>43</v>
      </c>
      <c r="R1352" s="3">
        <v>0</v>
      </c>
      <c r="S1352" s="1" t="s">
        <v>44</v>
      </c>
      <c r="T1352" s="1" t="s">
        <v>45</v>
      </c>
      <c r="U1352" s="1" t="s">
        <v>957</v>
      </c>
      <c r="V1352" s="1" t="s">
        <v>46</v>
      </c>
      <c r="W1352" s="1" t="s">
        <v>81</v>
      </c>
      <c r="X1352" s="1" t="s">
        <v>1790</v>
      </c>
      <c r="Y1352" s="1" t="s">
        <v>83</v>
      </c>
      <c r="Z1352" s="1" t="s">
        <v>84</v>
      </c>
      <c r="AA1352" s="1" t="s">
        <v>51</v>
      </c>
      <c r="AB1352" s="1" t="s">
        <v>1790</v>
      </c>
      <c r="AC1352" s="1" t="s">
        <v>37</v>
      </c>
    </row>
    <row r="1353" spans="1:29" hidden="1" x14ac:dyDescent="0.25">
      <c r="A1353" s="1" t="s">
        <v>33</v>
      </c>
      <c r="B1353" s="1" t="s">
        <v>34</v>
      </c>
      <c r="C1353" s="2">
        <v>45476</v>
      </c>
      <c r="D1353" s="1" t="s">
        <v>35</v>
      </c>
      <c r="E1353" s="1" t="s">
        <v>36</v>
      </c>
      <c r="F1353" s="1" t="s">
        <v>37</v>
      </c>
      <c r="G1353" s="1" t="s">
        <v>1791</v>
      </c>
      <c r="H1353" s="1" t="s">
        <v>1792</v>
      </c>
      <c r="I1353" s="3">
        <v>0</v>
      </c>
      <c r="J1353" s="3">
        <v>86667</v>
      </c>
      <c r="K1353" s="1" t="s">
        <v>40</v>
      </c>
      <c r="L1353" s="1" t="s">
        <v>77</v>
      </c>
      <c r="M1353" s="1" t="s">
        <v>78</v>
      </c>
      <c r="N1353" s="1" t="s">
        <v>37</v>
      </c>
      <c r="O1353" s="1" t="s">
        <v>43</v>
      </c>
      <c r="P1353" s="1" t="s">
        <v>43</v>
      </c>
      <c r="Q1353" s="1" t="s">
        <v>43</v>
      </c>
      <c r="R1353" s="3">
        <v>0</v>
      </c>
      <c r="S1353" s="1" t="s">
        <v>44</v>
      </c>
      <c r="T1353" s="1" t="s">
        <v>45</v>
      </c>
      <c r="U1353" s="1" t="s">
        <v>1791</v>
      </c>
      <c r="V1353" s="1" t="s">
        <v>46</v>
      </c>
      <c r="W1353" s="1" t="s">
        <v>47</v>
      </c>
      <c r="X1353" s="1" t="s">
        <v>1793</v>
      </c>
      <c r="Y1353" s="1" t="s">
        <v>49</v>
      </c>
      <c r="Z1353" s="1" t="s">
        <v>50</v>
      </c>
      <c r="AA1353" s="1" t="s">
        <v>51</v>
      </c>
      <c r="AB1353" s="1" t="s">
        <v>1793</v>
      </c>
      <c r="AC1353" s="1" t="s">
        <v>37</v>
      </c>
    </row>
    <row r="1354" spans="1:29" hidden="1" x14ac:dyDescent="0.25">
      <c r="A1354" s="1" t="s">
        <v>33</v>
      </c>
      <c r="B1354" s="1" t="s">
        <v>34</v>
      </c>
      <c r="C1354" s="2">
        <v>45477</v>
      </c>
      <c r="D1354" s="1" t="s">
        <v>35</v>
      </c>
      <c r="E1354" s="1" t="s">
        <v>36</v>
      </c>
      <c r="F1354" s="1" t="s">
        <v>37</v>
      </c>
      <c r="G1354" s="1" t="s">
        <v>1794</v>
      </c>
      <c r="H1354" s="1" t="s">
        <v>1795</v>
      </c>
      <c r="I1354" s="3">
        <v>0</v>
      </c>
      <c r="J1354" s="3">
        <v>1300000</v>
      </c>
      <c r="K1354" s="1" t="s">
        <v>40</v>
      </c>
      <c r="L1354" s="1" t="s">
        <v>77</v>
      </c>
      <c r="M1354" s="1" t="s">
        <v>78</v>
      </c>
      <c r="N1354" s="1" t="s">
        <v>37</v>
      </c>
      <c r="O1354" s="1" t="s">
        <v>43</v>
      </c>
      <c r="P1354" s="1" t="s">
        <v>43</v>
      </c>
      <c r="Q1354" s="1" t="s">
        <v>43</v>
      </c>
      <c r="R1354" s="3">
        <v>0</v>
      </c>
      <c r="S1354" s="1" t="s">
        <v>44</v>
      </c>
      <c r="T1354" s="1" t="s">
        <v>45</v>
      </c>
      <c r="U1354" s="1" t="s">
        <v>1794</v>
      </c>
      <c r="V1354" s="1" t="s">
        <v>46</v>
      </c>
      <c r="W1354" s="1" t="s">
        <v>47</v>
      </c>
      <c r="X1354" s="1" t="s">
        <v>1796</v>
      </c>
      <c r="Y1354" s="1" t="s">
        <v>49</v>
      </c>
      <c r="Z1354" s="1" t="s">
        <v>50</v>
      </c>
      <c r="AA1354" s="1" t="s">
        <v>51</v>
      </c>
      <c r="AB1354" s="1" t="s">
        <v>1796</v>
      </c>
      <c r="AC1354" s="1" t="s">
        <v>37</v>
      </c>
    </row>
    <row r="1355" spans="1:29" hidden="1" x14ac:dyDescent="0.25">
      <c r="A1355" s="1" t="s">
        <v>33</v>
      </c>
      <c r="B1355" s="1" t="s">
        <v>34</v>
      </c>
      <c r="C1355" s="2">
        <v>45477</v>
      </c>
      <c r="D1355" s="1" t="s">
        <v>35</v>
      </c>
      <c r="E1355" s="1" t="s">
        <v>36</v>
      </c>
      <c r="F1355" s="1" t="s">
        <v>37</v>
      </c>
      <c r="G1355" s="1" t="s">
        <v>1797</v>
      </c>
      <c r="H1355" s="1" t="s">
        <v>1798</v>
      </c>
      <c r="I1355" s="3">
        <v>0</v>
      </c>
      <c r="J1355" s="54">
        <v>43333</v>
      </c>
      <c r="K1355" s="1" t="s">
        <v>40</v>
      </c>
      <c r="L1355" s="1" t="s">
        <v>41</v>
      </c>
      <c r="M1355" s="1" t="s">
        <v>42</v>
      </c>
      <c r="N1355" s="1" t="s">
        <v>37</v>
      </c>
      <c r="O1355" s="1" t="s">
        <v>43</v>
      </c>
      <c r="P1355" s="1" t="s">
        <v>43</v>
      </c>
      <c r="Q1355" s="1" t="s">
        <v>43</v>
      </c>
      <c r="R1355" s="3">
        <v>0</v>
      </c>
      <c r="S1355" s="1" t="s">
        <v>44</v>
      </c>
      <c r="T1355" s="1" t="s">
        <v>45</v>
      </c>
      <c r="U1355" s="1" t="s">
        <v>1797</v>
      </c>
      <c r="V1355" s="1" t="s">
        <v>46</v>
      </c>
      <c r="W1355" s="1" t="s">
        <v>47</v>
      </c>
      <c r="X1355" s="1" t="s">
        <v>1799</v>
      </c>
      <c r="Y1355" s="1" t="s">
        <v>49</v>
      </c>
      <c r="Z1355" s="1" t="s">
        <v>50</v>
      </c>
      <c r="AA1355" s="1" t="s">
        <v>51</v>
      </c>
      <c r="AB1355" s="1" t="s">
        <v>1799</v>
      </c>
      <c r="AC1355" s="1" t="s">
        <v>37</v>
      </c>
    </row>
    <row r="1356" spans="1:29" hidden="1" x14ac:dyDescent="0.25">
      <c r="A1356" s="1" t="s">
        <v>33</v>
      </c>
      <c r="B1356" s="1" t="s">
        <v>34</v>
      </c>
      <c r="C1356" s="2">
        <v>45502</v>
      </c>
      <c r="D1356" s="1" t="s">
        <v>35</v>
      </c>
      <c r="E1356" s="1" t="s">
        <v>36</v>
      </c>
      <c r="F1356" s="1" t="s">
        <v>37</v>
      </c>
      <c r="G1356" s="1" t="s">
        <v>1800</v>
      </c>
      <c r="H1356" s="1" t="s">
        <v>1801</v>
      </c>
      <c r="I1356" s="3">
        <v>0</v>
      </c>
      <c r="J1356" s="54">
        <v>878869</v>
      </c>
      <c r="K1356" s="1" t="s">
        <v>40</v>
      </c>
      <c r="L1356" s="1" t="s">
        <v>214</v>
      </c>
      <c r="M1356" s="1" t="s">
        <v>215</v>
      </c>
      <c r="N1356" s="1" t="s">
        <v>37</v>
      </c>
      <c r="O1356" s="1" t="s">
        <v>43</v>
      </c>
      <c r="P1356" s="1" t="s">
        <v>43</v>
      </c>
      <c r="Q1356" s="1" t="s">
        <v>43</v>
      </c>
      <c r="R1356" s="3">
        <v>0</v>
      </c>
      <c r="S1356" s="1" t="s">
        <v>44</v>
      </c>
      <c r="T1356" s="1" t="s">
        <v>45</v>
      </c>
      <c r="U1356" s="1" t="s">
        <v>1800</v>
      </c>
      <c r="V1356" s="1" t="s">
        <v>46</v>
      </c>
      <c r="W1356" s="1" t="s">
        <v>47</v>
      </c>
      <c r="X1356" s="1" t="s">
        <v>1802</v>
      </c>
      <c r="Y1356" s="1" t="s">
        <v>49</v>
      </c>
      <c r="Z1356" s="1" t="s">
        <v>50</v>
      </c>
      <c r="AA1356" s="1" t="s">
        <v>51</v>
      </c>
      <c r="AB1356" s="1" t="s">
        <v>1802</v>
      </c>
      <c r="AC1356" s="1" t="s">
        <v>37</v>
      </c>
    </row>
    <row r="1357" spans="1:29" hidden="1" x14ac:dyDescent="0.25">
      <c r="A1357" s="1" t="s">
        <v>33</v>
      </c>
      <c r="B1357" s="1" t="s">
        <v>34</v>
      </c>
      <c r="C1357" s="2">
        <v>45503</v>
      </c>
      <c r="D1357" s="1" t="s">
        <v>35</v>
      </c>
      <c r="E1357" s="1" t="s">
        <v>36</v>
      </c>
      <c r="F1357" s="1" t="s">
        <v>37</v>
      </c>
      <c r="G1357" s="1" t="s">
        <v>1803</v>
      </c>
      <c r="H1357" s="1" t="s">
        <v>1804</v>
      </c>
      <c r="I1357" s="3">
        <v>0</v>
      </c>
      <c r="J1357" s="3">
        <v>38667</v>
      </c>
      <c r="K1357" s="1" t="s">
        <v>40</v>
      </c>
      <c r="L1357" s="1" t="s">
        <v>1376</v>
      </c>
      <c r="M1357" s="1" t="s">
        <v>1377</v>
      </c>
      <c r="N1357" s="1" t="s">
        <v>37</v>
      </c>
      <c r="O1357" s="1" t="s">
        <v>43</v>
      </c>
      <c r="P1357" s="1" t="s">
        <v>43</v>
      </c>
      <c r="Q1357" s="1" t="s">
        <v>43</v>
      </c>
      <c r="R1357" s="3">
        <v>0</v>
      </c>
      <c r="S1357" s="1" t="s">
        <v>44</v>
      </c>
      <c r="T1357" s="1" t="s">
        <v>45</v>
      </c>
      <c r="U1357" s="1" t="s">
        <v>1803</v>
      </c>
      <c r="V1357" s="1" t="s">
        <v>46</v>
      </c>
      <c r="W1357" s="1" t="s">
        <v>47</v>
      </c>
      <c r="X1357" s="1" t="s">
        <v>1805</v>
      </c>
      <c r="Y1357" s="1" t="s">
        <v>49</v>
      </c>
      <c r="Z1357" s="1" t="s">
        <v>50</v>
      </c>
      <c r="AA1357" s="1" t="s">
        <v>51</v>
      </c>
      <c r="AB1357" s="1" t="s">
        <v>1805</v>
      </c>
      <c r="AC1357" s="1" t="s">
        <v>37</v>
      </c>
    </row>
    <row r="1358" spans="1:29" hidden="1" x14ac:dyDescent="0.25">
      <c r="A1358" s="1" t="s">
        <v>33</v>
      </c>
      <c r="B1358" s="1" t="s">
        <v>34</v>
      </c>
      <c r="C1358" s="2">
        <v>45503</v>
      </c>
      <c r="D1358" s="1" t="s">
        <v>35</v>
      </c>
      <c r="E1358" s="1" t="s">
        <v>36</v>
      </c>
      <c r="F1358" s="1" t="s">
        <v>37</v>
      </c>
      <c r="G1358" s="1" t="s">
        <v>1803</v>
      </c>
      <c r="H1358" s="1" t="s">
        <v>350</v>
      </c>
      <c r="I1358" s="3">
        <v>0</v>
      </c>
      <c r="J1358" s="3">
        <v>116000</v>
      </c>
      <c r="K1358" s="1" t="s">
        <v>40</v>
      </c>
      <c r="L1358" s="1" t="s">
        <v>283</v>
      </c>
      <c r="M1358" s="1" t="s">
        <v>284</v>
      </c>
      <c r="N1358" s="1" t="s">
        <v>37</v>
      </c>
      <c r="O1358" s="1" t="s">
        <v>43</v>
      </c>
      <c r="P1358" s="1" t="s">
        <v>43</v>
      </c>
      <c r="Q1358" s="1" t="s">
        <v>43</v>
      </c>
      <c r="R1358" s="3">
        <v>0</v>
      </c>
      <c r="S1358" s="1" t="s">
        <v>44</v>
      </c>
      <c r="T1358" s="1" t="s">
        <v>45</v>
      </c>
      <c r="U1358" s="1" t="s">
        <v>1803</v>
      </c>
      <c r="V1358" s="1" t="s">
        <v>46</v>
      </c>
      <c r="W1358" s="1" t="s">
        <v>47</v>
      </c>
      <c r="X1358" s="1" t="s">
        <v>1805</v>
      </c>
      <c r="Y1358" s="1" t="s">
        <v>49</v>
      </c>
      <c r="Z1358" s="1" t="s">
        <v>50</v>
      </c>
      <c r="AA1358" s="1" t="s">
        <v>51</v>
      </c>
      <c r="AB1358" s="1" t="s">
        <v>1805</v>
      </c>
      <c r="AC1358" s="1" t="s">
        <v>37</v>
      </c>
    </row>
    <row r="1359" spans="1:29" hidden="1" x14ac:dyDescent="0.25">
      <c r="A1359" s="1" t="s">
        <v>33</v>
      </c>
      <c r="B1359" s="1" t="s">
        <v>34</v>
      </c>
      <c r="C1359" s="2">
        <v>45503</v>
      </c>
      <c r="D1359" s="1" t="s">
        <v>35</v>
      </c>
      <c r="E1359" s="1" t="s">
        <v>36</v>
      </c>
      <c r="F1359" s="1" t="s">
        <v>37</v>
      </c>
      <c r="G1359" s="1" t="s">
        <v>1803</v>
      </c>
      <c r="H1359" s="1" t="s">
        <v>350</v>
      </c>
      <c r="I1359" s="3">
        <v>0</v>
      </c>
      <c r="J1359" s="3">
        <v>580001</v>
      </c>
      <c r="K1359" s="1" t="s">
        <v>40</v>
      </c>
      <c r="L1359" s="1" t="s">
        <v>408</v>
      </c>
      <c r="M1359" s="1" t="s">
        <v>409</v>
      </c>
      <c r="N1359" s="1" t="s">
        <v>37</v>
      </c>
      <c r="O1359" s="1" t="s">
        <v>43</v>
      </c>
      <c r="P1359" s="1" t="s">
        <v>43</v>
      </c>
      <c r="Q1359" s="1" t="s">
        <v>43</v>
      </c>
      <c r="R1359" s="3">
        <v>0</v>
      </c>
      <c r="S1359" s="1" t="s">
        <v>44</v>
      </c>
      <c r="T1359" s="1" t="s">
        <v>45</v>
      </c>
      <c r="U1359" s="1" t="s">
        <v>1803</v>
      </c>
      <c r="V1359" s="1" t="s">
        <v>46</v>
      </c>
      <c r="W1359" s="1" t="s">
        <v>47</v>
      </c>
      <c r="X1359" s="1" t="s">
        <v>1805</v>
      </c>
      <c r="Y1359" s="1" t="s">
        <v>49</v>
      </c>
      <c r="Z1359" s="1" t="s">
        <v>50</v>
      </c>
      <c r="AA1359" s="1" t="s">
        <v>51</v>
      </c>
      <c r="AB1359" s="1" t="s">
        <v>1805</v>
      </c>
      <c r="AC1359" s="1" t="s">
        <v>37</v>
      </c>
    </row>
    <row r="1360" spans="1:29" hidden="1" x14ac:dyDescent="0.25">
      <c r="A1360" s="1" t="s">
        <v>33</v>
      </c>
      <c r="B1360" s="1" t="s">
        <v>34</v>
      </c>
      <c r="C1360" s="2">
        <v>45503</v>
      </c>
      <c r="D1360" s="1" t="s">
        <v>35</v>
      </c>
      <c r="E1360" s="1" t="s">
        <v>36</v>
      </c>
      <c r="F1360" s="1" t="s">
        <v>37</v>
      </c>
      <c r="G1360" s="1" t="s">
        <v>1803</v>
      </c>
      <c r="H1360" s="1" t="s">
        <v>350</v>
      </c>
      <c r="I1360" s="3">
        <v>0</v>
      </c>
      <c r="J1360" s="3">
        <v>41458</v>
      </c>
      <c r="K1360" s="1" t="s">
        <v>40</v>
      </c>
      <c r="L1360" s="1" t="s">
        <v>246</v>
      </c>
      <c r="M1360" s="1" t="s">
        <v>247</v>
      </c>
      <c r="N1360" s="1" t="s">
        <v>37</v>
      </c>
      <c r="O1360" s="1" t="s">
        <v>43</v>
      </c>
      <c r="P1360" s="1" t="s">
        <v>43</v>
      </c>
      <c r="Q1360" s="1" t="s">
        <v>43</v>
      </c>
      <c r="R1360" s="3">
        <v>0</v>
      </c>
      <c r="S1360" s="1" t="s">
        <v>44</v>
      </c>
      <c r="T1360" s="1" t="s">
        <v>45</v>
      </c>
      <c r="U1360" s="1" t="s">
        <v>1803</v>
      </c>
      <c r="V1360" s="1" t="s">
        <v>46</v>
      </c>
      <c r="W1360" s="1" t="s">
        <v>47</v>
      </c>
      <c r="X1360" s="1" t="s">
        <v>1805</v>
      </c>
      <c r="Y1360" s="1" t="s">
        <v>49</v>
      </c>
      <c r="Z1360" s="1" t="s">
        <v>50</v>
      </c>
      <c r="AA1360" s="1" t="s">
        <v>51</v>
      </c>
      <c r="AB1360" s="1" t="s">
        <v>1805</v>
      </c>
      <c r="AC1360" s="1" t="s">
        <v>37</v>
      </c>
    </row>
    <row r="1361" spans="1:29" hidden="1" x14ac:dyDescent="0.25">
      <c r="A1361" s="1" t="s">
        <v>33</v>
      </c>
      <c r="B1361" s="1" t="s">
        <v>34</v>
      </c>
      <c r="C1361" s="2">
        <v>45503</v>
      </c>
      <c r="D1361" s="1" t="s">
        <v>35</v>
      </c>
      <c r="E1361" s="1" t="s">
        <v>36</v>
      </c>
      <c r="F1361" s="1" t="s">
        <v>37</v>
      </c>
      <c r="G1361" s="1" t="s">
        <v>1803</v>
      </c>
      <c r="H1361" s="1" t="s">
        <v>350</v>
      </c>
      <c r="I1361" s="3">
        <v>0</v>
      </c>
      <c r="J1361" s="3">
        <v>1429810</v>
      </c>
      <c r="K1361" s="1" t="s">
        <v>40</v>
      </c>
      <c r="L1361" s="1" t="s">
        <v>470</v>
      </c>
      <c r="M1361" s="1" t="s">
        <v>471</v>
      </c>
      <c r="N1361" s="1" t="s">
        <v>37</v>
      </c>
      <c r="O1361" s="1" t="s">
        <v>43</v>
      </c>
      <c r="P1361" s="1" t="s">
        <v>43</v>
      </c>
      <c r="Q1361" s="1" t="s">
        <v>43</v>
      </c>
      <c r="R1361" s="3">
        <v>0</v>
      </c>
      <c r="S1361" s="1" t="s">
        <v>44</v>
      </c>
      <c r="T1361" s="1" t="s">
        <v>45</v>
      </c>
      <c r="U1361" s="1" t="s">
        <v>1803</v>
      </c>
      <c r="V1361" s="1" t="s">
        <v>46</v>
      </c>
      <c r="W1361" s="1" t="s">
        <v>47</v>
      </c>
      <c r="X1361" s="1" t="s">
        <v>1805</v>
      </c>
      <c r="Y1361" s="1" t="s">
        <v>49</v>
      </c>
      <c r="Z1361" s="1" t="s">
        <v>50</v>
      </c>
      <c r="AA1361" s="1" t="s">
        <v>51</v>
      </c>
      <c r="AB1361" s="1" t="s">
        <v>1805</v>
      </c>
      <c r="AC1361" s="1" t="s">
        <v>37</v>
      </c>
    </row>
    <row r="1362" spans="1:29" hidden="1" x14ac:dyDescent="0.25">
      <c r="A1362" s="1" t="s">
        <v>33</v>
      </c>
      <c r="B1362" s="1" t="s">
        <v>34</v>
      </c>
      <c r="C1362" s="2">
        <v>45504</v>
      </c>
      <c r="D1362" s="1" t="s">
        <v>73</v>
      </c>
      <c r="E1362" s="1" t="s">
        <v>74</v>
      </c>
      <c r="F1362" s="1" t="s">
        <v>37</v>
      </c>
      <c r="G1362" s="1" t="s">
        <v>960</v>
      </c>
      <c r="H1362" s="1" t="s">
        <v>76</v>
      </c>
      <c r="I1362" s="3">
        <v>7119422</v>
      </c>
      <c r="J1362" s="3">
        <v>0</v>
      </c>
      <c r="K1362" s="1" t="s">
        <v>40</v>
      </c>
      <c r="L1362" s="1" t="s">
        <v>1751</v>
      </c>
      <c r="M1362" s="1" t="s">
        <v>720</v>
      </c>
      <c r="N1362" s="1" t="s">
        <v>1323</v>
      </c>
      <c r="O1362" s="1" t="s">
        <v>1324</v>
      </c>
      <c r="P1362" s="1" t="s">
        <v>43</v>
      </c>
      <c r="Q1362" s="1" t="s">
        <v>43</v>
      </c>
      <c r="R1362" s="3">
        <v>0</v>
      </c>
      <c r="S1362" s="1" t="s">
        <v>44</v>
      </c>
      <c r="T1362" s="1" t="s">
        <v>45</v>
      </c>
      <c r="U1362" s="1" t="s">
        <v>960</v>
      </c>
      <c r="V1362" s="1" t="s">
        <v>46</v>
      </c>
      <c r="W1362" s="1" t="s">
        <v>912</v>
      </c>
      <c r="X1362" s="1" t="s">
        <v>1806</v>
      </c>
      <c r="Y1362" s="1" t="s">
        <v>83</v>
      </c>
      <c r="Z1362" s="1" t="s">
        <v>1326</v>
      </c>
      <c r="AA1362" s="1" t="s">
        <v>51</v>
      </c>
      <c r="AB1362" s="1" t="s">
        <v>1806</v>
      </c>
      <c r="AC1362" s="1" t="s">
        <v>37</v>
      </c>
    </row>
    <row r="1363" spans="1:29" hidden="1" x14ac:dyDescent="0.25">
      <c r="A1363" s="1" t="s">
        <v>33</v>
      </c>
      <c r="B1363" s="1" t="s">
        <v>34</v>
      </c>
      <c r="C1363" s="2">
        <v>45504</v>
      </c>
      <c r="D1363" s="1" t="s">
        <v>73</v>
      </c>
      <c r="E1363" s="1" t="s">
        <v>74</v>
      </c>
      <c r="F1363" s="1" t="s">
        <v>37</v>
      </c>
      <c r="G1363" s="1" t="s">
        <v>960</v>
      </c>
      <c r="H1363" s="1" t="s">
        <v>76</v>
      </c>
      <c r="I1363" s="3">
        <v>43334</v>
      </c>
      <c r="J1363" s="3">
        <v>0</v>
      </c>
      <c r="K1363" s="1" t="s">
        <v>40</v>
      </c>
      <c r="L1363" s="1" t="s">
        <v>303</v>
      </c>
      <c r="M1363" s="1" t="s">
        <v>304</v>
      </c>
      <c r="N1363" s="1" t="s">
        <v>295</v>
      </c>
      <c r="O1363" s="1" t="s">
        <v>296</v>
      </c>
      <c r="P1363" s="1" t="s">
        <v>43</v>
      </c>
      <c r="Q1363" s="1" t="s">
        <v>43</v>
      </c>
      <c r="R1363" s="3">
        <v>0</v>
      </c>
      <c r="S1363" s="1" t="s">
        <v>44</v>
      </c>
      <c r="T1363" s="1" t="s">
        <v>45</v>
      </c>
      <c r="U1363" s="1" t="s">
        <v>960</v>
      </c>
      <c r="V1363" s="1" t="s">
        <v>46</v>
      </c>
      <c r="W1363" s="1" t="s">
        <v>912</v>
      </c>
      <c r="X1363" s="1" t="s">
        <v>1806</v>
      </c>
      <c r="Y1363" s="1" t="s">
        <v>83</v>
      </c>
      <c r="Z1363" s="1" t="s">
        <v>1326</v>
      </c>
      <c r="AA1363" s="1" t="s">
        <v>51</v>
      </c>
      <c r="AB1363" s="1" t="s">
        <v>1806</v>
      </c>
      <c r="AC1363" s="1" t="s">
        <v>37</v>
      </c>
    </row>
    <row r="1364" spans="1:29" hidden="1" x14ac:dyDescent="0.25">
      <c r="A1364" s="1" t="s">
        <v>33</v>
      </c>
      <c r="B1364" s="1" t="s">
        <v>34</v>
      </c>
      <c r="C1364" s="2">
        <v>45504</v>
      </c>
      <c r="D1364" s="1" t="s">
        <v>73</v>
      </c>
      <c r="E1364" s="1" t="s">
        <v>74</v>
      </c>
      <c r="F1364" s="1" t="s">
        <v>37</v>
      </c>
      <c r="G1364" s="1" t="s">
        <v>960</v>
      </c>
      <c r="H1364" s="1" t="s">
        <v>76</v>
      </c>
      <c r="I1364" s="3">
        <v>650000</v>
      </c>
      <c r="J1364" s="3">
        <v>0</v>
      </c>
      <c r="K1364" s="1" t="s">
        <v>40</v>
      </c>
      <c r="L1364" s="1" t="s">
        <v>152</v>
      </c>
      <c r="M1364" s="1" t="s">
        <v>153</v>
      </c>
      <c r="N1364" s="1" t="s">
        <v>79</v>
      </c>
      <c r="O1364" s="1" t="s">
        <v>80</v>
      </c>
      <c r="P1364" s="1" t="s">
        <v>43</v>
      </c>
      <c r="Q1364" s="1" t="s">
        <v>43</v>
      </c>
      <c r="R1364" s="3">
        <v>0</v>
      </c>
      <c r="S1364" s="1" t="s">
        <v>44</v>
      </c>
      <c r="T1364" s="1" t="s">
        <v>45</v>
      </c>
      <c r="U1364" s="1" t="s">
        <v>960</v>
      </c>
      <c r="V1364" s="1" t="s">
        <v>46</v>
      </c>
      <c r="W1364" s="1" t="s">
        <v>912</v>
      </c>
      <c r="X1364" s="1" t="s">
        <v>1806</v>
      </c>
      <c r="Y1364" s="1" t="s">
        <v>83</v>
      </c>
      <c r="Z1364" s="1" t="s">
        <v>1326</v>
      </c>
      <c r="AA1364" s="1" t="s">
        <v>51</v>
      </c>
      <c r="AB1364" s="1" t="s">
        <v>1806</v>
      </c>
      <c r="AC1364" s="1" t="s">
        <v>37</v>
      </c>
    </row>
    <row r="1365" spans="1:29" hidden="1" x14ac:dyDescent="0.25">
      <c r="A1365" s="1" t="s">
        <v>33</v>
      </c>
      <c r="B1365" s="1" t="s">
        <v>34</v>
      </c>
      <c r="C1365" s="2">
        <v>45504</v>
      </c>
      <c r="D1365" s="1" t="s">
        <v>73</v>
      </c>
      <c r="E1365" s="1" t="s">
        <v>74</v>
      </c>
      <c r="F1365" s="1" t="s">
        <v>37</v>
      </c>
      <c r="G1365" s="1" t="s">
        <v>960</v>
      </c>
      <c r="H1365" s="1" t="s">
        <v>76</v>
      </c>
      <c r="I1365" s="3">
        <v>45657</v>
      </c>
      <c r="J1365" s="3">
        <v>0</v>
      </c>
      <c r="K1365" s="1" t="s">
        <v>40</v>
      </c>
      <c r="L1365" s="1" t="s">
        <v>391</v>
      </c>
      <c r="M1365" s="1" t="s">
        <v>392</v>
      </c>
      <c r="N1365" s="1" t="s">
        <v>79</v>
      </c>
      <c r="O1365" s="1" t="s">
        <v>80</v>
      </c>
      <c r="P1365" s="1" t="s">
        <v>43</v>
      </c>
      <c r="Q1365" s="1" t="s">
        <v>43</v>
      </c>
      <c r="R1365" s="3">
        <v>0</v>
      </c>
      <c r="S1365" s="1" t="s">
        <v>44</v>
      </c>
      <c r="T1365" s="1" t="s">
        <v>45</v>
      </c>
      <c r="U1365" s="1" t="s">
        <v>960</v>
      </c>
      <c r="V1365" s="1" t="s">
        <v>46</v>
      </c>
      <c r="W1365" s="1" t="s">
        <v>912</v>
      </c>
      <c r="X1365" s="1" t="s">
        <v>1806</v>
      </c>
      <c r="Y1365" s="1" t="s">
        <v>83</v>
      </c>
      <c r="Z1365" s="1" t="s">
        <v>1326</v>
      </c>
      <c r="AA1365" s="1" t="s">
        <v>51</v>
      </c>
      <c r="AB1365" s="1" t="s">
        <v>1806</v>
      </c>
      <c r="AC1365" s="1" t="s">
        <v>37</v>
      </c>
    </row>
    <row r="1366" spans="1:29" hidden="1" x14ac:dyDescent="0.25">
      <c r="A1366" s="1" t="s">
        <v>33</v>
      </c>
      <c r="B1366" s="1" t="s">
        <v>34</v>
      </c>
      <c r="C1366" s="2">
        <v>45504</v>
      </c>
      <c r="D1366" s="1" t="s">
        <v>73</v>
      </c>
      <c r="E1366" s="1" t="s">
        <v>74</v>
      </c>
      <c r="F1366" s="1" t="s">
        <v>37</v>
      </c>
      <c r="G1366" s="1" t="s">
        <v>960</v>
      </c>
      <c r="H1366" s="1" t="s">
        <v>76</v>
      </c>
      <c r="I1366" s="3">
        <v>43907</v>
      </c>
      <c r="J1366" s="3">
        <v>0</v>
      </c>
      <c r="K1366" s="1" t="s">
        <v>40</v>
      </c>
      <c r="L1366" s="1" t="s">
        <v>1694</v>
      </c>
      <c r="M1366" s="1" t="s">
        <v>815</v>
      </c>
      <c r="N1366" s="1" t="s">
        <v>79</v>
      </c>
      <c r="O1366" s="1" t="s">
        <v>80</v>
      </c>
      <c r="P1366" s="1" t="s">
        <v>43</v>
      </c>
      <c r="Q1366" s="1" t="s">
        <v>43</v>
      </c>
      <c r="R1366" s="3">
        <v>0</v>
      </c>
      <c r="S1366" s="1" t="s">
        <v>44</v>
      </c>
      <c r="T1366" s="1" t="s">
        <v>45</v>
      </c>
      <c r="U1366" s="1" t="s">
        <v>960</v>
      </c>
      <c r="V1366" s="1" t="s">
        <v>46</v>
      </c>
      <c r="W1366" s="1" t="s">
        <v>912</v>
      </c>
      <c r="X1366" s="1" t="s">
        <v>1806</v>
      </c>
      <c r="Y1366" s="1" t="s">
        <v>83</v>
      </c>
      <c r="Z1366" s="1" t="s">
        <v>1326</v>
      </c>
      <c r="AA1366" s="1" t="s">
        <v>51</v>
      </c>
      <c r="AB1366" s="1" t="s">
        <v>1806</v>
      </c>
      <c r="AC1366" s="1" t="s">
        <v>37</v>
      </c>
    </row>
    <row r="1367" spans="1:29" hidden="1" x14ac:dyDescent="0.25">
      <c r="A1367" s="1" t="s">
        <v>33</v>
      </c>
      <c r="B1367" s="1" t="s">
        <v>34</v>
      </c>
      <c r="C1367" s="2">
        <v>45504</v>
      </c>
      <c r="D1367" s="1" t="s">
        <v>73</v>
      </c>
      <c r="E1367" s="1" t="s">
        <v>74</v>
      </c>
      <c r="F1367" s="1" t="s">
        <v>37</v>
      </c>
      <c r="G1367" s="1" t="s">
        <v>960</v>
      </c>
      <c r="H1367" s="1" t="s">
        <v>76</v>
      </c>
      <c r="I1367" s="3">
        <v>225612</v>
      </c>
      <c r="J1367" s="3">
        <v>0</v>
      </c>
      <c r="K1367" s="1" t="s">
        <v>40</v>
      </c>
      <c r="L1367" s="1" t="s">
        <v>166</v>
      </c>
      <c r="M1367" s="1" t="s">
        <v>167</v>
      </c>
      <c r="N1367" s="1" t="s">
        <v>79</v>
      </c>
      <c r="O1367" s="1" t="s">
        <v>80</v>
      </c>
      <c r="P1367" s="1" t="s">
        <v>43</v>
      </c>
      <c r="Q1367" s="1" t="s">
        <v>43</v>
      </c>
      <c r="R1367" s="3">
        <v>0</v>
      </c>
      <c r="S1367" s="1" t="s">
        <v>44</v>
      </c>
      <c r="T1367" s="1" t="s">
        <v>45</v>
      </c>
      <c r="U1367" s="1" t="s">
        <v>960</v>
      </c>
      <c r="V1367" s="1" t="s">
        <v>46</v>
      </c>
      <c r="W1367" s="1" t="s">
        <v>912</v>
      </c>
      <c r="X1367" s="1" t="s">
        <v>1806</v>
      </c>
      <c r="Y1367" s="1" t="s">
        <v>83</v>
      </c>
      <c r="Z1367" s="1" t="s">
        <v>1326</v>
      </c>
      <c r="AA1367" s="1" t="s">
        <v>51</v>
      </c>
      <c r="AB1367" s="1" t="s">
        <v>1806</v>
      </c>
      <c r="AC1367" s="1" t="s">
        <v>37</v>
      </c>
    </row>
    <row r="1368" spans="1:29" hidden="1" x14ac:dyDescent="0.25">
      <c r="A1368" s="1" t="s">
        <v>33</v>
      </c>
      <c r="B1368" s="1" t="s">
        <v>34</v>
      </c>
      <c r="C1368" s="2">
        <v>45504</v>
      </c>
      <c r="D1368" s="1" t="s">
        <v>73</v>
      </c>
      <c r="E1368" s="1" t="s">
        <v>74</v>
      </c>
      <c r="F1368" s="1" t="s">
        <v>37</v>
      </c>
      <c r="G1368" s="1" t="s">
        <v>960</v>
      </c>
      <c r="H1368" s="1" t="s">
        <v>76</v>
      </c>
      <c r="I1368" s="3">
        <v>132542</v>
      </c>
      <c r="J1368" s="3">
        <v>0</v>
      </c>
      <c r="K1368" s="1" t="s">
        <v>40</v>
      </c>
      <c r="L1368" s="1" t="s">
        <v>91</v>
      </c>
      <c r="M1368" s="1" t="s">
        <v>92</v>
      </c>
      <c r="N1368" s="1" t="s">
        <v>79</v>
      </c>
      <c r="O1368" s="1" t="s">
        <v>80</v>
      </c>
      <c r="P1368" s="1" t="s">
        <v>43</v>
      </c>
      <c r="Q1368" s="1" t="s">
        <v>43</v>
      </c>
      <c r="R1368" s="3">
        <v>0</v>
      </c>
      <c r="S1368" s="1" t="s">
        <v>44</v>
      </c>
      <c r="T1368" s="1" t="s">
        <v>45</v>
      </c>
      <c r="U1368" s="1" t="s">
        <v>960</v>
      </c>
      <c r="V1368" s="1" t="s">
        <v>46</v>
      </c>
      <c r="W1368" s="1" t="s">
        <v>912</v>
      </c>
      <c r="X1368" s="1" t="s">
        <v>1806</v>
      </c>
      <c r="Y1368" s="1" t="s">
        <v>83</v>
      </c>
      <c r="Z1368" s="1" t="s">
        <v>1326</v>
      </c>
      <c r="AA1368" s="1" t="s">
        <v>51</v>
      </c>
      <c r="AB1368" s="1" t="s">
        <v>1806</v>
      </c>
      <c r="AC1368" s="1" t="s">
        <v>37</v>
      </c>
    </row>
    <row r="1369" spans="1:29" hidden="1" x14ac:dyDescent="0.25">
      <c r="A1369" s="1" t="s">
        <v>33</v>
      </c>
      <c r="B1369" s="1" t="s">
        <v>34</v>
      </c>
      <c r="C1369" s="2">
        <v>45504</v>
      </c>
      <c r="D1369" s="1" t="s">
        <v>73</v>
      </c>
      <c r="E1369" s="1" t="s">
        <v>74</v>
      </c>
      <c r="F1369" s="1" t="s">
        <v>37</v>
      </c>
      <c r="G1369" s="1" t="s">
        <v>960</v>
      </c>
      <c r="H1369" s="1" t="s">
        <v>76</v>
      </c>
      <c r="I1369" s="3">
        <v>650000</v>
      </c>
      <c r="J1369" s="3">
        <v>0</v>
      </c>
      <c r="K1369" s="1" t="s">
        <v>40</v>
      </c>
      <c r="L1369" s="1" t="s">
        <v>470</v>
      </c>
      <c r="M1369" s="1" t="s">
        <v>471</v>
      </c>
      <c r="N1369" s="1" t="s">
        <v>79</v>
      </c>
      <c r="O1369" s="1" t="s">
        <v>80</v>
      </c>
      <c r="P1369" s="1" t="s">
        <v>43</v>
      </c>
      <c r="Q1369" s="1" t="s">
        <v>43</v>
      </c>
      <c r="R1369" s="3">
        <v>0</v>
      </c>
      <c r="S1369" s="1" t="s">
        <v>44</v>
      </c>
      <c r="T1369" s="1" t="s">
        <v>45</v>
      </c>
      <c r="U1369" s="1" t="s">
        <v>960</v>
      </c>
      <c r="V1369" s="1" t="s">
        <v>46</v>
      </c>
      <c r="W1369" s="1" t="s">
        <v>912</v>
      </c>
      <c r="X1369" s="1" t="s">
        <v>1806</v>
      </c>
      <c r="Y1369" s="1" t="s">
        <v>83</v>
      </c>
      <c r="Z1369" s="1" t="s">
        <v>1326</v>
      </c>
      <c r="AA1369" s="1" t="s">
        <v>51</v>
      </c>
      <c r="AB1369" s="1" t="s">
        <v>1806</v>
      </c>
      <c r="AC1369" s="1" t="s">
        <v>37</v>
      </c>
    </row>
    <row r="1370" spans="1:29" hidden="1" x14ac:dyDescent="0.25">
      <c r="A1370" s="1" t="s">
        <v>33</v>
      </c>
      <c r="B1370" s="1" t="s">
        <v>34</v>
      </c>
      <c r="C1370" s="2">
        <v>45504</v>
      </c>
      <c r="D1370" s="1" t="s">
        <v>73</v>
      </c>
      <c r="E1370" s="1" t="s">
        <v>74</v>
      </c>
      <c r="F1370" s="1" t="s">
        <v>37</v>
      </c>
      <c r="G1370" s="1" t="s">
        <v>960</v>
      </c>
      <c r="H1370" s="1" t="s">
        <v>76</v>
      </c>
      <c r="I1370" s="3">
        <v>390001</v>
      </c>
      <c r="J1370" s="3">
        <v>0</v>
      </c>
      <c r="K1370" s="1" t="s">
        <v>40</v>
      </c>
      <c r="L1370" s="1" t="s">
        <v>567</v>
      </c>
      <c r="M1370" s="1" t="s">
        <v>568</v>
      </c>
      <c r="N1370" s="1" t="s">
        <v>79</v>
      </c>
      <c r="O1370" s="1" t="s">
        <v>80</v>
      </c>
      <c r="P1370" s="1" t="s">
        <v>43</v>
      </c>
      <c r="Q1370" s="1" t="s">
        <v>43</v>
      </c>
      <c r="R1370" s="3">
        <v>0</v>
      </c>
      <c r="S1370" s="1" t="s">
        <v>44</v>
      </c>
      <c r="T1370" s="1" t="s">
        <v>45</v>
      </c>
      <c r="U1370" s="1" t="s">
        <v>960</v>
      </c>
      <c r="V1370" s="1" t="s">
        <v>46</v>
      </c>
      <c r="W1370" s="1" t="s">
        <v>912</v>
      </c>
      <c r="X1370" s="1" t="s">
        <v>1806</v>
      </c>
      <c r="Y1370" s="1" t="s">
        <v>83</v>
      </c>
      <c r="Z1370" s="1" t="s">
        <v>1326</v>
      </c>
      <c r="AA1370" s="1" t="s">
        <v>51</v>
      </c>
      <c r="AB1370" s="1" t="s">
        <v>1806</v>
      </c>
      <c r="AC1370" s="1" t="s">
        <v>37</v>
      </c>
    </row>
    <row r="1371" spans="1:29" hidden="1" x14ac:dyDescent="0.25">
      <c r="A1371" s="1" t="s">
        <v>33</v>
      </c>
      <c r="B1371" s="1" t="s">
        <v>34</v>
      </c>
      <c r="C1371" s="2">
        <v>45504</v>
      </c>
      <c r="D1371" s="1" t="s">
        <v>73</v>
      </c>
      <c r="E1371" s="1" t="s">
        <v>74</v>
      </c>
      <c r="F1371" s="1" t="s">
        <v>37</v>
      </c>
      <c r="G1371" s="1" t="s">
        <v>960</v>
      </c>
      <c r="H1371" s="1" t="s">
        <v>76</v>
      </c>
      <c r="I1371" s="3">
        <v>7594050</v>
      </c>
      <c r="J1371" s="3">
        <v>0</v>
      </c>
      <c r="K1371" s="1" t="s">
        <v>40</v>
      </c>
      <c r="L1371" s="1" t="s">
        <v>1751</v>
      </c>
      <c r="M1371" s="1" t="s">
        <v>720</v>
      </c>
      <c r="N1371" s="1" t="s">
        <v>1323</v>
      </c>
      <c r="O1371" s="1" t="s">
        <v>1324</v>
      </c>
      <c r="P1371" s="1" t="s">
        <v>43</v>
      </c>
      <c r="Q1371" s="1" t="s">
        <v>43</v>
      </c>
      <c r="R1371" s="3">
        <v>0</v>
      </c>
      <c r="S1371" s="1" t="s">
        <v>44</v>
      </c>
      <c r="T1371" s="1" t="s">
        <v>45</v>
      </c>
      <c r="U1371" s="1" t="s">
        <v>960</v>
      </c>
      <c r="V1371" s="1" t="s">
        <v>46</v>
      </c>
      <c r="W1371" s="1" t="s">
        <v>912</v>
      </c>
      <c r="X1371" s="1" t="s">
        <v>1806</v>
      </c>
      <c r="Y1371" s="1" t="s">
        <v>83</v>
      </c>
      <c r="Z1371" s="1" t="s">
        <v>1326</v>
      </c>
      <c r="AA1371" s="1" t="s">
        <v>51</v>
      </c>
      <c r="AB1371" s="1" t="s">
        <v>1806</v>
      </c>
      <c r="AC1371" s="1" t="s">
        <v>37</v>
      </c>
    </row>
    <row r="1372" spans="1:29" hidden="1" x14ac:dyDescent="0.25">
      <c r="A1372" s="1" t="s">
        <v>33</v>
      </c>
      <c r="B1372" s="1" t="s">
        <v>34</v>
      </c>
      <c r="C1372" s="2">
        <v>45504</v>
      </c>
      <c r="D1372" s="1" t="s">
        <v>73</v>
      </c>
      <c r="E1372" s="1" t="s">
        <v>74</v>
      </c>
      <c r="F1372" s="1" t="s">
        <v>37</v>
      </c>
      <c r="G1372" s="1" t="s">
        <v>960</v>
      </c>
      <c r="H1372" s="1" t="s">
        <v>76</v>
      </c>
      <c r="I1372" s="3">
        <v>54399</v>
      </c>
      <c r="J1372" s="3">
        <v>0</v>
      </c>
      <c r="K1372" s="1" t="s">
        <v>40</v>
      </c>
      <c r="L1372" s="1" t="s">
        <v>854</v>
      </c>
      <c r="M1372" s="1" t="s">
        <v>855</v>
      </c>
      <c r="N1372" s="1" t="s">
        <v>89</v>
      </c>
      <c r="O1372" s="1" t="s">
        <v>90</v>
      </c>
      <c r="P1372" s="1" t="s">
        <v>43</v>
      </c>
      <c r="Q1372" s="1" t="s">
        <v>43</v>
      </c>
      <c r="R1372" s="3">
        <v>0</v>
      </c>
      <c r="S1372" s="1" t="s">
        <v>44</v>
      </c>
      <c r="T1372" s="1" t="s">
        <v>45</v>
      </c>
      <c r="U1372" s="1" t="s">
        <v>960</v>
      </c>
      <c r="V1372" s="1" t="s">
        <v>46</v>
      </c>
      <c r="W1372" s="1" t="s">
        <v>912</v>
      </c>
      <c r="X1372" s="1" t="s">
        <v>1806</v>
      </c>
      <c r="Y1372" s="1" t="s">
        <v>83</v>
      </c>
      <c r="Z1372" s="1" t="s">
        <v>1326</v>
      </c>
      <c r="AA1372" s="1" t="s">
        <v>51</v>
      </c>
      <c r="AB1372" s="1" t="s">
        <v>1806</v>
      </c>
      <c r="AC1372" s="1" t="s">
        <v>37</v>
      </c>
    </row>
    <row r="1373" spans="1:29" hidden="1" x14ac:dyDescent="0.25">
      <c r="A1373" s="1" t="s">
        <v>33</v>
      </c>
      <c r="B1373" s="1" t="s">
        <v>34</v>
      </c>
      <c r="C1373" s="2">
        <v>45504</v>
      </c>
      <c r="D1373" s="1" t="s">
        <v>73</v>
      </c>
      <c r="E1373" s="1" t="s">
        <v>74</v>
      </c>
      <c r="F1373" s="1" t="s">
        <v>37</v>
      </c>
      <c r="G1373" s="1" t="s">
        <v>960</v>
      </c>
      <c r="H1373" s="1" t="s">
        <v>76</v>
      </c>
      <c r="I1373" s="3">
        <v>86667</v>
      </c>
      <c r="J1373" s="3">
        <v>0</v>
      </c>
      <c r="K1373" s="1" t="s">
        <v>40</v>
      </c>
      <c r="L1373" s="1" t="s">
        <v>152</v>
      </c>
      <c r="M1373" s="1" t="s">
        <v>153</v>
      </c>
      <c r="N1373" s="1" t="s">
        <v>79</v>
      </c>
      <c r="O1373" s="1" t="s">
        <v>80</v>
      </c>
      <c r="P1373" s="1" t="s">
        <v>43</v>
      </c>
      <c r="Q1373" s="1" t="s">
        <v>43</v>
      </c>
      <c r="R1373" s="3">
        <v>0</v>
      </c>
      <c r="S1373" s="1" t="s">
        <v>44</v>
      </c>
      <c r="T1373" s="1" t="s">
        <v>45</v>
      </c>
      <c r="U1373" s="1" t="s">
        <v>960</v>
      </c>
      <c r="V1373" s="1" t="s">
        <v>46</v>
      </c>
      <c r="W1373" s="1" t="s">
        <v>912</v>
      </c>
      <c r="X1373" s="1" t="s">
        <v>1806</v>
      </c>
      <c r="Y1373" s="1" t="s">
        <v>83</v>
      </c>
      <c r="Z1373" s="1" t="s">
        <v>1326</v>
      </c>
      <c r="AA1373" s="1" t="s">
        <v>51</v>
      </c>
      <c r="AB1373" s="1" t="s">
        <v>1806</v>
      </c>
      <c r="AC1373" s="1" t="s">
        <v>37</v>
      </c>
    </row>
    <row r="1374" spans="1:29" hidden="1" x14ac:dyDescent="0.25">
      <c r="A1374" s="1" t="s">
        <v>33</v>
      </c>
      <c r="B1374" s="1" t="s">
        <v>34</v>
      </c>
      <c r="C1374" s="2">
        <v>45504</v>
      </c>
      <c r="D1374" s="1" t="s">
        <v>73</v>
      </c>
      <c r="E1374" s="1" t="s">
        <v>74</v>
      </c>
      <c r="F1374" s="1" t="s">
        <v>37</v>
      </c>
      <c r="G1374" s="1" t="s">
        <v>960</v>
      </c>
      <c r="H1374" s="1" t="s">
        <v>76</v>
      </c>
      <c r="I1374" s="3">
        <v>631714</v>
      </c>
      <c r="J1374" s="3">
        <v>0</v>
      </c>
      <c r="K1374" s="1" t="s">
        <v>40</v>
      </c>
      <c r="L1374" s="1" t="s">
        <v>166</v>
      </c>
      <c r="M1374" s="1" t="s">
        <v>167</v>
      </c>
      <c r="N1374" s="1" t="s">
        <v>79</v>
      </c>
      <c r="O1374" s="1" t="s">
        <v>80</v>
      </c>
      <c r="P1374" s="1" t="s">
        <v>43</v>
      </c>
      <c r="Q1374" s="1" t="s">
        <v>43</v>
      </c>
      <c r="R1374" s="3">
        <v>0</v>
      </c>
      <c r="S1374" s="1" t="s">
        <v>44</v>
      </c>
      <c r="T1374" s="1" t="s">
        <v>45</v>
      </c>
      <c r="U1374" s="1" t="s">
        <v>960</v>
      </c>
      <c r="V1374" s="1" t="s">
        <v>46</v>
      </c>
      <c r="W1374" s="1" t="s">
        <v>912</v>
      </c>
      <c r="X1374" s="1" t="s">
        <v>1806</v>
      </c>
      <c r="Y1374" s="1" t="s">
        <v>83</v>
      </c>
      <c r="Z1374" s="1" t="s">
        <v>1326</v>
      </c>
      <c r="AA1374" s="1" t="s">
        <v>51</v>
      </c>
      <c r="AB1374" s="1" t="s">
        <v>1806</v>
      </c>
      <c r="AC1374" s="1" t="s">
        <v>37</v>
      </c>
    </row>
    <row r="1375" spans="1:29" hidden="1" x14ac:dyDescent="0.25">
      <c r="A1375" s="1" t="s">
        <v>33</v>
      </c>
      <c r="B1375" s="1" t="s">
        <v>34</v>
      </c>
      <c r="C1375" s="2">
        <v>45504</v>
      </c>
      <c r="D1375" s="1" t="s">
        <v>73</v>
      </c>
      <c r="E1375" s="1" t="s">
        <v>74</v>
      </c>
      <c r="F1375" s="1" t="s">
        <v>37</v>
      </c>
      <c r="G1375" s="1" t="s">
        <v>960</v>
      </c>
      <c r="H1375" s="1" t="s">
        <v>76</v>
      </c>
      <c r="I1375" s="3">
        <v>681803</v>
      </c>
      <c r="J1375" s="3">
        <v>0</v>
      </c>
      <c r="K1375" s="1" t="s">
        <v>40</v>
      </c>
      <c r="L1375" s="1" t="s">
        <v>701</v>
      </c>
      <c r="M1375" s="1" t="s">
        <v>702</v>
      </c>
      <c r="N1375" s="1" t="s">
        <v>79</v>
      </c>
      <c r="O1375" s="1" t="s">
        <v>80</v>
      </c>
      <c r="P1375" s="1" t="s">
        <v>43</v>
      </c>
      <c r="Q1375" s="1" t="s">
        <v>43</v>
      </c>
      <c r="R1375" s="3">
        <v>0</v>
      </c>
      <c r="S1375" s="1" t="s">
        <v>44</v>
      </c>
      <c r="T1375" s="1" t="s">
        <v>45</v>
      </c>
      <c r="U1375" s="1" t="s">
        <v>960</v>
      </c>
      <c r="V1375" s="1" t="s">
        <v>46</v>
      </c>
      <c r="W1375" s="1" t="s">
        <v>912</v>
      </c>
      <c r="X1375" s="1" t="s">
        <v>1806</v>
      </c>
      <c r="Y1375" s="1" t="s">
        <v>83</v>
      </c>
      <c r="Z1375" s="1" t="s">
        <v>1326</v>
      </c>
      <c r="AA1375" s="1" t="s">
        <v>51</v>
      </c>
      <c r="AB1375" s="1" t="s">
        <v>1806</v>
      </c>
      <c r="AC1375" s="1" t="s">
        <v>37</v>
      </c>
    </row>
    <row r="1376" spans="1:29" hidden="1" x14ac:dyDescent="0.25">
      <c r="A1376" s="1" t="s">
        <v>33</v>
      </c>
      <c r="B1376" s="1" t="s">
        <v>34</v>
      </c>
      <c r="C1376" s="2">
        <v>45504</v>
      </c>
      <c r="D1376" s="1" t="s">
        <v>73</v>
      </c>
      <c r="E1376" s="1" t="s">
        <v>74</v>
      </c>
      <c r="F1376" s="1" t="s">
        <v>37</v>
      </c>
      <c r="G1376" s="1" t="s">
        <v>960</v>
      </c>
      <c r="H1376" s="1" t="s">
        <v>76</v>
      </c>
      <c r="I1376" s="3">
        <v>767046</v>
      </c>
      <c r="J1376" s="3">
        <v>0</v>
      </c>
      <c r="K1376" s="1" t="s">
        <v>40</v>
      </c>
      <c r="L1376" s="1" t="s">
        <v>761</v>
      </c>
      <c r="M1376" s="1" t="s">
        <v>762</v>
      </c>
      <c r="N1376" s="1" t="s">
        <v>79</v>
      </c>
      <c r="O1376" s="1" t="s">
        <v>80</v>
      </c>
      <c r="P1376" s="1" t="s">
        <v>43</v>
      </c>
      <c r="Q1376" s="1" t="s">
        <v>43</v>
      </c>
      <c r="R1376" s="3">
        <v>0</v>
      </c>
      <c r="S1376" s="1" t="s">
        <v>44</v>
      </c>
      <c r="T1376" s="1" t="s">
        <v>45</v>
      </c>
      <c r="U1376" s="1" t="s">
        <v>960</v>
      </c>
      <c r="V1376" s="1" t="s">
        <v>46</v>
      </c>
      <c r="W1376" s="1" t="s">
        <v>912</v>
      </c>
      <c r="X1376" s="1" t="s">
        <v>1806</v>
      </c>
      <c r="Y1376" s="1" t="s">
        <v>83</v>
      </c>
      <c r="Z1376" s="1" t="s">
        <v>1326</v>
      </c>
      <c r="AA1376" s="1" t="s">
        <v>51</v>
      </c>
      <c r="AB1376" s="1" t="s">
        <v>1806</v>
      </c>
      <c r="AC1376" s="1" t="s">
        <v>37</v>
      </c>
    </row>
    <row r="1377" spans="1:29" hidden="1" x14ac:dyDescent="0.25">
      <c r="A1377" s="1" t="s">
        <v>33</v>
      </c>
      <c r="B1377" s="1" t="s">
        <v>34</v>
      </c>
      <c r="C1377" s="2">
        <v>45504</v>
      </c>
      <c r="D1377" s="1" t="s">
        <v>73</v>
      </c>
      <c r="E1377" s="1" t="s">
        <v>74</v>
      </c>
      <c r="F1377" s="1" t="s">
        <v>37</v>
      </c>
      <c r="G1377" s="1" t="s">
        <v>960</v>
      </c>
      <c r="H1377" s="1" t="s">
        <v>76</v>
      </c>
      <c r="I1377" s="3">
        <v>216667</v>
      </c>
      <c r="J1377" s="3">
        <v>0</v>
      </c>
      <c r="K1377" s="1" t="s">
        <v>40</v>
      </c>
      <c r="L1377" s="1" t="s">
        <v>470</v>
      </c>
      <c r="M1377" s="1" t="s">
        <v>471</v>
      </c>
      <c r="N1377" s="1" t="s">
        <v>79</v>
      </c>
      <c r="O1377" s="1" t="s">
        <v>80</v>
      </c>
      <c r="P1377" s="1" t="s">
        <v>43</v>
      </c>
      <c r="Q1377" s="1" t="s">
        <v>43</v>
      </c>
      <c r="R1377" s="3">
        <v>0</v>
      </c>
      <c r="S1377" s="1" t="s">
        <v>44</v>
      </c>
      <c r="T1377" s="1" t="s">
        <v>45</v>
      </c>
      <c r="U1377" s="1" t="s">
        <v>960</v>
      </c>
      <c r="V1377" s="1" t="s">
        <v>46</v>
      </c>
      <c r="W1377" s="1" t="s">
        <v>912</v>
      </c>
      <c r="X1377" s="1" t="s">
        <v>1806</v>
      </c>
      <c r="Y1377" s="1" t="s">
        <v>83</v>
      </c>
      <c r="Z1377" s="1" t="s">
        <v>1326</v>
      </c>
      <c r="AA1377" s="1" t="s">
        <v>51</v>
      </c>
      <c r="AB1377" s="1" t="s">
        <v>1806</v>
      </c>
      <c r="AC1377" s="1" t="s">
        <v>37</v>
      </c>
    </row>
    <row r="1378" spans="1:29" hidden="1" x14ac:dyDescent="0.25">
      <c r="A1378" s="1" t="s">
        <v>33</v>
      </c>
      <c r="B1378" s="1" t="s">
        <v>34</v>
      </c>
      <c r="C1378" s="2">
        <v>45504</v>
      </c>
      <c r="D1378" s="1" t="s">
        <v>73</v>
      </c>
      <c r="E1378" s="1" t="s">
        <v>74</v>
      </c>
      <c r="F1378" s="1" t="s">
        <v>37</v>
      </c>
      <c r="G1378" s="1" t="s">
        <v>960</v>
      </c>
      <c r="H1378" s="1" t="s">
        <v>76</v>
      </c>
      <c r="I1378" s="3">
        <v>46008</v>
      </c>
      <c r="J1378" s="3">
        <v>0</v>
      </c>
      <c r="K1378" s="1" t="s">
        <v>40</v>
      </c>
      <c r="L1378" s="1" t="s">
        <v>141</v>
      </c>
      <c r="M1378" s="1" t="s">
        <v>142</v>
      </c>
      <c r="N1378" s="1" t="s">
        <v>79</v>
      </c>
      <c r="O1378" s="1" t="s">
        <v>80</v>
      </c>
      <c r="P1378" s="1" t="s">
        <v>43</v>
      </c>
      <c r="Q1378" s="1" t="s">
        <v>43</v>
      </c>
      <c r="R1378" s="3">
        <v>0</v>
      </c>
      <c r="S1378" s="1" t="s">
        <v>44</v>
      </c>
      <c r="T1378" s="1" t="s">
        <v>45</v>
      </c>
      <c r="U1378" s="1" t="s">
        <v>960</v>
      </c>
      <c r="V1378" s="1" t="s">
        <v>46</v>
      </c>
      <c r="W1378" s="1" t="s">
        <v>912</v>
      </c>
      <c r="X1378" s="1" t="s">
        <v>1806</v>
      </c>
      <c r="Y1378" s="1" t="s">
        <v>83</v>
      </c>
      <c r="Z1378" s="1" t="s">
        <v>1326</v>
      </c>
      <c r="AA1378" s="1" t="s">
        <v>51</v>
      </c>
      <c r="AB1378" s="1" t="s">
        <v>1806</v>
      </c>
      <c r="AC1378" s="1" t="s">
        <v>37</v>
      </c>
    </row>
    <row r="1379" spans="1:29" hidden="1" x14ac:dyDescent="0.25">
      <c r="A1379" s="1" t="s">
        <v>33</v>
      </c>
      <c r="B1379" s="1" t="s">
        <v>34</v>
      </c>
      <c r="C1379" s="2">
        <v>45504</v>
      </c>
      <c r="D1379" s="1" t="s">
        <v>73</v>
      </c>
      <c r="E1379" s="1" t="s">
        <v>74</v>
      </c>
      <c r="F1379" s="1" t="s">
        <v>37</v>
      </c>
      <c r="G1379" s="1" t="s">
        <v>960</v>
      </c>
      <c r="H1379" s="1" t="s">
        <v>76</v>
      </c>
      <c r="I1379" s="3">
        <v>43334</v>
      </c>
      <c r="J1379" s="3">
        <v>0</v>
      </c>
      <c r="K1379" s="1" t="s">
        <v>40</v>
      </c>
      <c r="L1379" s="1" t="s">
        <v>377</v>
      </c>
      <c r="M1379" s="1" t="s">
        <v>378</v>
      </c>
      <c r="N1379" s="1" t="s">
        <v>79</v>
      </c>
      <c r="O1379" s="1" t="s">
        <v>80</v>
      </c>
      <c r="P1379" s="1" t="s">
        <v>43</v>
      </c>
      <c r="Q1379" s="1" t="s">
        <v>43</v>
      </c>
      <c r="R1379" s="3">
        <v>0</v>
      </c>
      <c r="S1379" s="1" t="s">
        <v>44</v>
      </c>
      <c r="T1379" s="1" t="s">
        <v>45</v>
      </c>
      <c r="U1379" s="1" t="s">
        <v>960</v>
      </c>
      <c r="V1379" s="1" t="s">
        <v>46</v>
      </c>
      <c r="W1379" s="1" t="s">
        <v>912</v>
      </c>
      <c r="X1379" s="1" t="s">
        <v>1806</v>
      </c>
      <c r="Y1379" s="1" t="s">
        <v>83</v>
      </c>
      <c r="Z1379" s="1" t="s">
        <v>1326</v>
      </c>
      <c r="AA1379" s="1" t="s">
        <v>51</v>
      </c>
      <c r="AB1379" s="1" t="s">
        <v>1806</v>
      </c>
      <c r="AC1379" s="1" t="s">
        <v>37</v>
      </c>
    </row>
    <row r="1380" spans="1:29" hidden="1" x14ac:dyDescent="0.25">
      <c r="A1380" s="1" t="s">
        <v>33</v>
      </c>
      <c r="B1380" s="1" t="s">
        <v>34</v>
      </c>
      <c r="C1380" s="2">
        <v>45504</v>
      </c>
      <c r="D1380" s="1" t="s">
        <v>73</v>
      </c>
      <c r="E1380" s="1" t="s">
        <v>74</v>
      </c>
      <c r="F1380" s="1" t="s">
        <v>37</v>
      </c>
      <c r="G1380" s="1" t="s">
        <v>960</v>
      </c>
      <c r="H1380" s="1" t="s">
        <v>76</v>
      </c>
      <c r="I1380" s="3">
        <v>346667</v>
      </c>
      <c r="J1380" s="3">
        <v>0</v>
      </c>
      <c r="K1380" s="1" t="s">
        <v>40</v>
      </c>
      <c r="L1380" s="1" t="s">
        <v>567</v>
      </c>
      <c r="M1380" s="1" t="s">
        <v>568</v>
      </c>
      <c r="N1380" s="1" t="s">
        <v>79</v>
      </c>
      <c r="O1380" s="1" t="s">
        <v>80</v>
      </c>
      <c r="P1380" s="1" t="s">
        <v>43</v>
      </c>
      <c r="Q1380" s="1" t="s">
        <v>43</v>
      </c>
      <c r="R1380" s="3">
        <v>0</v>
      </c>
      <c r="S1380" s="1" t="s">
        <v>44</v>
      </c>
      <c r="T1380" s="1" t="s">
        <v>45</v>
      </c>
      <c r="U1380" s="1" t="s">
        <v>960</v>
      </c>
      <c r="V1380" s="1" t="s">
        <v>46</v>
      </c>
      <c r="W1380" s="1" t="s">
        <v>912</v>
      </c>
      <c r="X1380" s="1" t="s">
        <v>1806</v>
      </c>
      <c r="Y1380" s="1" t="s">
        <v>83</v>
      </c>
      <c r="Z1380" s="1" t="s">
        <v>1326</v>
      </c>
      <c r="AA1380" s="1" t="s">
        <v>51</v>
      </c>
      <c r="AB1380" s="1" t="s">
        <v>1806</v>
      </c>
      <c r="AC1380" s="1" t="s">
        <v>37</v>
      </c>
    </row>
    <row r="1381" spans="1:29" hidden="1" x14ac:dyDescent="0.25">
      <c r="A1381" s="1" t="s">
        <v>33</v>
      </c>
      <c r="B1381" s="1" t="s">
        <v>34</v>
      </c>
      <c r="C1381" s="2">
        <v>45504</v>
      </c>
      <c r="D1381" s="1" t="s">
        <v>73</v>
      </c>
      <c r="E1381" s="1" t="s">
        <v>74</v>
      </c>
      <c r="F1381" s="1" t="s">
        <v>37</v>
      </c>
      <c r="G1381" s="1" t="s">
        <v>960</v>
      </c>
      <c r="H1381" s="1" t="s">
        <v>76</v>
      </c>
      <c r="I1381" s="3">
        <v>130000</v>
      </c>
      <c r="J1381" s="3">
        <v>0</v>
      </c>
      <c r="K1381" s="1" t="s">
        <v>40</v>
      </c>
      <c r="L1381" s="1" t="s">
        <v>152</v>
      </c>
      <c r="M1381" s="1" t="s">
        <v>153</v>
      </c>
      <c r="N1381" s="1" t="s">
        <v>79</v>
      </c>
      <c r="O1381" s="1" t="s">
        <v>80</v>
      </c>
      <c r="P1381" s="1" t="s">
        <v>43</v>
      </c>
      <c r="Q1381" s="1" t="s">
        <v>43</v>
      </c>
      <c r="R1381" s="3">
        <v>0</v>
      </c>
      <c r="S1381" s="1" t="s">
        <v>44</v>
      </c>
      <c r="T1381" s="1" t="s">
        <v>45</v>
      </c>
      <c r="U1381" s="1" t="s">
        <v>960</v>
      </c>
      <c r="V1381" s="1" t="s">
        <v>46</v>
      </c>
      <c r="W1381" s="1" t="s">
        <v>912</v>
      </c>
      <c r="X1381" s="1" t="s">
        <v>1806</v>
      </c>
      <c r="Y1381" s="1" t="s">
        <v>83</v>
      </c>
      <c r="Z1381" s="1" t="s">
        <v>1326</v>
      </c>
      <c r="AA1381" s="1" t="s">
        <v>51</v>
      </c>
      <c r="AB1381" s="1" t="s">
        <v>1806</v>
      </c>
      <c r="AC1381" s="1" t="s">
        <v>37</v>
      </c>
    </row>
    <row r="1382" spans="1:29" hidden="1" x14ac:dyDescent="0.25">
      <c r="A1382" s="1" t="s">
        <v>33</v>
      </c>
      <c r="B1382" s="1" t="s">
        <v>34</v>
      </c>
      <c r="C1382" s="2">
        <v>45504</v>
      </c>
      <c r="D1382" s="1" t="s">
        <v>73</v>
      </c>
      <c r="E1382" s="1" t="s">
        <v>74</v>
      </c>
      <c r="F1382" s="1" t="s">
        <v>37</v>
      </c>
      <c r="G1382" s="1" t="s">
        <v>960</v>
      </c>
      <c r="H1382" s="1" t="s">
        <v>76</v>
      </c>
      <c r="I1382" s="3">
        <v>43334</v>
      </c>
      <c r="J1382" s="3">
        <v>0</v>
      </c>
      <c r="K1382" s="1" t="s">
        <v>40</v>
      </c>
      <c r="L1382" s="1" t="s">
        <v>372</v>
      </c>
      <c r="M1382" s="1" t="s">
        <v>373</v>
      </c>
      <c r="N1382" s="1" t="s">
        <v>79</v>
      </c>
      <c r="O1382" s="1" t="s">
        <v>80</v>
      </c>
      <c r="P1382" s="1" t="s">
        <v>43</v>
      </c>
      <c r="Q1382" s="1" t="s">
        <v>43</v>
      </c>
      <c r="R1382" s="3">
        <v>0</v>
      </c>
      <c r="S1382" s="1" t="s">
        <v>44</v>
      </c>
      <c r="T1382" s="1" t="s">
        <v>45</v>
      </c>
      <c r="U1382" s="1" t="s">
        <v>960</v>
      </c>
      <c r="V1382" s="1" t="s">
        <v>46</v>
      </c>
      <c r="W1382" s="1" t="s">
        <v>912</v>
      </c>
      <c r="X1382" s="1" t="s">
        <v>1806</v>
      </c>
      <c r="Y1382" s="1" t="s">
        <v>83</v>
      </c>
      <c r="Z1382" s="1" t="s">
        <v>1326</v>
      </c>
      <c r="AA1382" s="1" t="s">
        <v>51</v>
      </c>
      <c r="AB1382" s="1" t="s">
        <v>1806</v>
      </c>
      <c r="AC1382" s="1" t="s">
        <v>37</v>
      </c>
    </row>
    <row r="1383" spans="1:29" hidden="1" x14ac:dyDescent="0.25">
      <c r="A1383" s="1" t="s">
        <v>33</v>
      </c>
      <c r="B1383" s="1" t="s">
        <v>34</v>
      </c>
      <c r="C1383" s="2">
        <v>45504</v>
      </c>
      <c r="D1383" s="1" t="s">
        <v>73</v>
      </c>
      <c r="E1383" s="1" t="s">
        <v>74</v>
      </c>
      <c r="F1383" s="1" t="s">
        <v>37</v>
      </c>
      <c r="G1383" s="1" t="s">
        <v>960</v>
      </c>
      <c r="H1383" s="1" t="s">
        <v>76</v>
      </c>
      <c r="I1383" s="3">
        <v>216667</v>
      </c>
      <c r="J1383" s="3">
        <v>0</v>
      </c>
      <c r="K1383" s="1" t="s">
        <v>40</v>
      </c>
      <c r="L1383" s="1" t="s">
        <v>375</v>
      </c>
      <c r="M1383" s="1" t="s">
        <v>376</v>
      </c>
      <c r="N1383" s="1" t="s">
        <v>79</v>
      </c>
      <c r="O1383" s="1" t="s">
        <v>80</v>
      </c>
      <c r="P1383" s="1" t="s">
        <v>43</v>
      </c>
      <c r="Q1383" s="1" t="s">
        <v>43</v>
      </c>
      <c r="R1383" s="3">
        <v>0</v>
      </c>
      <c r="S1383" s="1" t="s">
        <v>44</v>
      </c>
      <c r="T1383" s="1" t="s">
        <v>45</v>
      </c>
      <c r="U1383" s="1" t="s">
        <v>960</v>
      </c>
      <c r="V1383" s="1" t="s">
        <v>46</v>
      </c>
      <c r="W1383" s="1" t="s">
        <v>912</v>
      </c>
      <c r="X1383" s="1" t="s">
        <v>1806</v>
      </c>
      <c r="Y1383" s="1" t="s">
        <v>83</v>
      </c>
      <c r="Z1383" s="1" t="s">
        <v>1326</v>
      </c>
      <c r="AA1383" s="1" t="s">
        <v>51</v>
      </c>
      <c r="AB1383" s="1" t="s">
        <v>1806</v>
      </c>
      <c r="AC1383" s="1" t="s">
        <v>37</v>
      </c>
    </row>
    <row r="1384" spans="1:29" hidden="1" x14ac:dyDescent="0.25">
      <c r="A1384" s="1" t="s">
        <v>33</v>
      </c>
      <c r="B1384" s="1" t="s">
        <v>34</v>
      </c>
      <c r="C1384" s="2">
        <v>45504</v>
      </c>
      <c r="D1384" s="1" t="s">
        <v>73</v>
      </c>
      <c r="E1384" s="1" t="s">
        <v>74</v>
      </c>
      <c r="F1384" s="1" t="s">
        <v>37</v>
      </c>
      <c r="G1384" s="1" t="s">
        <v>960</v>
      </c>
      <c r="H1384" s="1" t="s">
        <v>76</v>
      </c>
      <c r="I1384" s="3">
        <v>146567</v>
      </c>
      <c r="J1384" s="3">
        <v>0</v>
      </c>
      <c r="K1384" s="1" t="s">
        <v>40</v>
      </c>
      <c r="L1384" s="1" t="s">
        <v>156</v>
      </c>
      <c r="M1384" s="1" t="s">
        <v>157</v>
      </c>
      <c r="N1384" s="1" t="s">
        <v>79</v>
      </c>
      <c r="O1384" s="1" t="s">
        <v>80</v>
      </c>
      <c r="P1384" s="1" t="s">
        <v>43</v>
      </c>
      <c r="Q1384" s="1" t="s">
        <v>43</v>
      </c>
      <c r="R1384" s="3">
        <v>0</v>
      </c>
      <c r="S1384" s="1" t="s">
        <v>44</v>
      </c>
      <c r="T1384" s="1" t="s">
        <v>45</v>
      </c>
      <c r="U1384" s="1" t="s">
        <v>960</v>
      </c>
      <c r="V1384" s="1" t="s">
        <v>46</v>
      </c>
      <c r="W1384" s="1" t="s">
        <v>912</v>
      </c>
      <c r="X1384" s="1" t="s">
        <v>1806</v>
      </c>
      <c r="Y1384" s="1" t="s">
        <v>83</v>
      </c>
      <c r="Z1384" s="1" t="s">
        <v>1326</v>
      </c>
      <c r="AA1384" s="1" t="s">
        <v>51</v>
      </c>
      <c r="AB1384" s="1" t="s">
        <v>1806</v>
      </c>
      <c r="AC1384" s="1" t="s">
        <v>37</v>
      </c>
    </row>
    <row r="1385" spans="1:29" hidden="1" x14ac:dyDescent="0.25">
      <c r="A1385" s="1" t="s">
        <v>33</v>
      </c>
      <c r="B1385" s="1" t="s">
        <v>34</v>
      </c>
      <c r="C1385" s="2">
        <v>45504</v>
      </c>
      <c r="D1385" s="1" t="s">
        <v>73</v>
      </c>
      <c r="E1385" s="1" t="s">
        <v>74</v>
      </c>
      <c r="F1385" s="1" t="s">
        <v>37</v>
      </c>
      <c r="G1385" s="1" t="s">
        <v>960</v>
      </c>
      <c r="H1385" s="1" t="s">
        <v>76</v>
      </c>
      <c r="I1385" s="3">
        <v>346667</v>
      </c>
      <c r="J1385" s="3">
        <v>0</v>
      </c>
      <c r="K1385" s="1" t="s">
        <v>40</v>
      </c>
      <c r="L1385" s="1" t="s">
        <v>222</v>
      </c>
      <c r="M1385" s="1" t="s">
        <v>223</v>
      </c>
      <c r="N1385" s="1" t="s">
        <v>79</v>
      </c>
      <c r="O1385" s="1" t="s">
        <v>80</v>
      </c>
      <c r="P1385" s="1" t="s">
        <v>43</v>
      </c>
      <c r="Q1385" s="1" t="s">
        <v>43</v>
      </c>
      <c r="R1385" s="3">
        <v>0</v>
      </c>
      <c r="S1385" s="1" t="s">
        <v>44</v>
      </c>
      <c r="T1385" s="1" t="s">
        <v>45</v>
      </c>
      <c r="U1385" s="1" t="s">
        <v>960</v>
      </c>
      <c r="V1385" s="1" t="s">
        <v>46</v>
      </c>
      <c r="W1385" s="1" t="s">
        <v>912</v>
      </c>
      <c r="X1385" s="1" t="s">
        <v>1806</v>
      </c>
      <c r="Y1385" s="1" t="s">
        <v>83</v>
      </c>
      <c r="Z1385" s="1" t="s">
        <v>1326</v>
      </c>
      <c r="AA1385" s="1" t="s">
        <v>51</v>
      </c>
      <c r="AB1385" s="1" t="s">
        <v>1806</v>
      </c>
      <c r="AC1385" s="1" t="s">
        <v>37</v>
      </c>
    </row>
    <row r="1386" spans="1:29" hidden="1" x14ac:dyDescent="0.25">
      <c r="A1386" s="1" t="s">
        <v>33</v>
      </c>
      <c r="B1386" s="1" t="s">
        <v>34</v>
      </c>
      <c r="C1386" s="2">
        <v>45504</v>
      </c>
      <c r="D1386" s="1" t="s">
        <v>73</v>
      </c>
      <c r="E1386" s="1" t="s">
        <v>74</v>
      </c>
      <c r="F1386" s="1" t="s">
        <v>37</v>
      </c>
      <c r="G1386" s="1" t="s">
        <v>960</v>
      </c>
      <c r="H1386" s="1" t="s">
        <v>76</v>
      </c>
      <c r="I1386" s="3">
        <v>173334</v>
      </c>
      <c r="J1386" s="3">
        <v>0</v>
      </c>
      <c r="K1386" s="1" t="s">
        <v>40</v>
      </c>
      <c r="L1386" s="1" t="s">
        <v>115</v>
      </c>
      <c r="M1386" s="1" t="s">
        <v>116</v>
      </c>
      <c r="N1386" s="1" t="s">
        <v>79</v>
      </c>
      <c r="O1386" s="1" t="s">
        <v>80</v>
      </c>
      <c r="P1386" s="1" t="s">
        <v>43</v>
      </c>
      <c r="Q1386" s="1" t="s">
        <v>43</v>
      </c>
      <c r="R1386" s="3">
        <v>0</v>
      </c>
      <c r="S1386" s="1" t="s">
        <v>44</v>
      </c>
      <c r="T1386" s="1" t="s">
        <v>45</v>
      </c>
      <c r="U1386" s="1" t="s">
        <v>960</v>
      </c>
      <c r="V1386" s="1" t="s">
        <v>46</v>
      </c>
      <c r="W1386" s="1" t="s">
        <v>912</v>
      </c>
      <c r="X1386" s="1" t="s">
        <v>1806</v>
      </c>
      <c r="Y1386" s="1" t="s">
        <v>83</v>
      </c>
      <c r="Z1386" s="1" t="s">
        <v>1326</v>
      </c>
      <c r="AA1386" s="1" t="s">
        <v>51</v>
      </c>
      <c r="AB1386" s="1" t="s">
        <v>1806</v>
      </c>
      <c r="AC1386" s="1" t="s">
        <v>37</v>
      </c>
    </row>
    <row r="1387" spans="1:29" hidden="1" x14ac:dyDescent="0.25">
      <c r="A1387" s="1" t="s">
        <v>33</v>
      </c>
      <c r="B1387" s="1" t="s">
        <v>34</v>
      </c>
      <c r="C1387" s="2">
        <v>45504</v>
      </c>
      <c r="D1387" s="1" t="s">
        <v>73</v>
      </c>
      <c r="E1387" s="1" t="s">
        <v>74</v>
      </c>
      <c r="F1387" s="1" t="s">
        <v>37</v>
      </c>
      <c r="G1387" s="1" t="s">
        <v>960</v>
      </c>
      <c r="H1387" s="1" t="s">
        <v>76</v>
      </c>
      <c r="I1387" s="3">
        <v>86685</v>
      </c>
      <c r="J1387" s="3">
        <v>0</v>
      </c>
      <c r="K1387" s="1" t="s">
        <v>40</v>
      </c>
      <c r="L1387" s="1" t="s">
        <v>156</v>
      </c>
      <c r="M1387" s="1" t="s">
        <v>157</v>
      </c>
      <c r="N1387" s="1" t="s">
        <v>79</v>
      </c>
      <c r="O1387" s="1" t="s">
        <v>80</v>
      </c>
      <c r="P1387" s="1" t="s">
        <v>43</v>
      </c>
      <c r="Q1387" s="1" t="s">
        <v>43</v>
      </c>
      <c r="R1387" s="3">
        <v>0</v>
      </c>
      <c r="S1387" s="1" t="s">
        <v>44</v>
      </c>
      <c r="T1387" s="1" t="s">
        <v>45</v>
      </c>
      <c r="U1387" s="1" t="s">
        <v>960</v>
      </c>
      <c r="V1387" s="1" t="s">
        <v>46</v>
      </c>
      <c r="W1387" s="1" t="s">
        <v>912</v>
      </c>
      <c r="X1387" s="1" t="s">
        <v>1806</v>
      </c>
      <c r="Y1387" s="1" t="s">
        <v>83</v>
      </c>
      <c r="Z1387" s="1" t="s">
        <v>1326</v>
      </c>
      <c r="AA1387" s="1" t="s">
        <v>51</v>
      </c>
      <c r="AB1387" s="1" t="s">
        <v>1806</v>
      </c>
      <c r="AC1387" s="1" t="s">
        <v>37</v>
      </c>
    </row>
    <row r="1388" spans="1:29" hidden="1" x14ac:dyDescent="0.25">
      <c r="A1388" s="1" t="s">
        <v>33</v>
      </c>
      <c r="B1388" s="1" t="s">
        <v>34</v>
      </c>
      <c r="C1388" s="2">
        <v>45504</v>
      </c>
      <c r="D1388" s="1" t="s">
        <v>73</v>
      </c>
      <c r="E1388" s="1" t="s">
        <v>74</v>
      </c>
      <c r="F1388" s="1" t="s">
        <v>37</v>
      </c>
      <c r="G1388" s="1" t="s">
        <v>960</v>
      </c>
      <c r="H1388" s="1" t="s">
        <v>76</v>
      </c>
      <c r="I1388" s="3">
        <v>693334</v>
      </c>
      <c r="J1388" s="3">
        <v>0</v>
      </c>
      <c r="K1388" s="1" t="s">
        <v>40</v>
      </c>
      <c r="L1388" s="1" t="s">
        <v>115</v>
      </c>
      <c r="M1388" s="1" t="s">
        <v>116</v>
      </c>
      <c r="N1388" s="1" t="s">
        <v>79</v>
      </c>
      <c r="O1388" s="1" t="s">
        <v>80</v>
      </c>
      <c r="P1388" s="1" t="s">
        <v>43</v>
      </c>
      <c r="Q1388" s="1" t="s">
        <v>43</v>
      </c>
      <c r="R1388" s="3">
        <v>0</v>
      </c>
      <c r="S1388" s="1" t="s">
        <v>44</v>
      </c>
      <c r="T1388" s="1" t="s">
        <v>45</v>
      </c>
      <c r="U1388" s="1" t="s">
        <v>960</v>
      </c>
      <c r="V1388" s="1" t="s">
        <v>46</v>
      </c>
      <c r="W1388" s="1" t="s">
        <v>912</v>
      </c>
      <c r="X1388" s="1" t="s">
        <v>1806</v>
      </c>
      <c r="Y1388" s="1" t="s">
        <v>83</v>
      </c>
      <c r="Z1388" s="1" t="s">
        <v>1326</v>
      </c>
      <c r="AA1388" s="1" t="s">
        <v>51</v>
      </c>
      <c r="AB1388" s="1" t="s">
        <v>1806</v>
      </c>
      <c r="AC1388" s="1" t="s">
        <v>37</v>
      </c>
    </row>
    <row r="1389" spans="1:29" hidden="1" x14ac:dyDescent="0.25">
      <c r="A1389" s="1" t="s">
        <v>33</v>
      </c>
      <c r="B1389" s="1" t="s">
        <v>34</v>
      </c>
      <c r="C1389" s="2">
        <v>45504</v>
      </c>
      <c r="D1389" s="1" t="s">
        <v>73</v>
      </c>
      <c r="E1389" s="1" t="s">
        <v>74</v>
      </c>
      <c r="F1389" s="1" t="s">
        <v>37</v>
      </c>
      <c r="G1389" s="1" t="s">
        <v>960</v>
      </c>
      <c r="H1389" s="1" t="s">
        <v>76</v>
      </c>
      <c r="I1389" s="3">
        <v>130000</v>
      </c>
      <c r="J1389" s="3">
        <v>0</v>
      </c>
      <c r="K1389" s="1" t="s">
        <v>40</v>
      </c>
      <c r="L1389" s="1" t="s">
        <v>601</v>
      </c>
      <c r="M1389" s="1" t="s">
        <v>602</v>
      </c>
      <c r="N1389" s="1" t="s">
        <v>79</v>
      </c>
      <c r="O1389" s="1" t="s">
        <v>80</v>
      </c>
      <c r="P1389" s="1" t="s">
        <v>43</v>
      </c>
      <c r="Q1389" s="1" t="s">
        <v>43</v>
      </c>
      <c r="R1389" s="3">
        <v>0</v>
      </c>
      <c r="S1389" s="1" t="s">
        <v>44</v>
      </c>
      <c r="T1389" s="1" t="s">
        <v>45</v>
      </c>
      <c r="U1389" s="1" t="s">
        <v>960</v>
      </c>
      <c r="V1389" s="1" t="s">
        <v>46</v>
      </c>
      <c r="W1389" s="1" t="s">
        <v>912</v>
      </c>
      <c r="X1389" s="1" t="s">
        <v>1806</v>
      </c>
      <c r="Y1389" s="1" t="s">
        <v>83</v>
      </c>
      <c r="Z1389" s="1" t="s">
        <v>1326</v>
      </c>
      <c r="AA1389" s="1" t="s">
        <v>51</v>
      </c>
      <c r="AB1389" s="1" t="s">
        <v>1806</v>
      </c>
      <c r="AC1389" s="1" t="s">
        <v>37</v>
      </c>
    </row>
    <row r="1390" spans="1:29" hidden="1" x14ac:dyDescent="0.25">
      <c r="A1390" s="1" t="s">
        <v>33</v>
      </c>
      <c r="B1390" s="1" t="s">
        <v>34</v>
      </c>
      <c r="C1390" s="2">
        <v>45504</v>
      </c>
      <c r="D1390" s="1" t="s">
        <v>73</v>
      </c>
      <c r="E1390" s="1" t="s">
        <v>74</v>
      </c>
      <c r="F1390" s="1" t="s">
        <v>37</v>
      </c>
      <c r="G1390" s="1" t="s">
        <v>960</v>
      </c>
      <c r="H1390" s="1" t="s">
        <v>76</v>
      </c>
      <c r="I1390" s="3">
        <v>44621</v>
      </c>
      <c r="J1390" s="3">
        <v>0</v>
      </c>
      <c r="K1390" s="1" t="s">
        <v>40</v>
      </c>
      <c r="L1390" s="1" t="s">
        <v>109</v>
      </c>
      <c r="M1390" s="1" t="s">
        <v>110</v>
      </c>
      <c r="N1390" s="1" t="s">
        <v>79</v>
      </c>
      <c r="O1390" s="1" t="s">
        <v>80</v>
      </c>
      <c r="P1390" s="1" t="s">
        <v>43</v>
      </c>
      <c r="Q1390" s="1" t="s">
        <v>43</v>
      </c>
      <c r="R1390" s="3">
        <v>0</v>
      </c>
      <c r="S1390" s="1" t="s">
        <v>44</v>
      </c>
      <c r="T1390" s="1" t="s">
        <v>45</v>
      </c>
      <c r="U1390" s="1" t="s">
        <v>960</v>
      </c>
      <c r="V1390" s="1" t="s">
        <v>46</v>
      </c>
      <c r="W1390" s="1" t="s">
        <v>912</v>
      </c>
      <c r="X1390" s="1" t="s">
        <v>1806</v>
      </c>
      <c r="Y1390" s="1" t="s">
        <v>83</v>
      </c>
      <c r="Z1390" s="1" t="s">
        <v>1326</v>
      </c>
      <c r="AA1390" s="1" t="s">
        <v>51</v>
      </c>
      <c r="AB1390" s="1" t="s">
        <v>1806</v>
      </c>
      <c r="AC1390" s="1" t="s">
        <v>37</v>
      </c>
    </row>
    <row r="1391" spans="1:29" hidden="1" x14ac:dyDescent="0.25">
      <c r="A1391" s="1" t="s">
        <v>33</v>
      </c>
      <c r="B1391" s="1" t="s">
        <v>34</v>
      </c>
      <c r="C1391" s="2">
        <v>45504</v>
      </c>
      <c r="D1391" s="1" t="s">
        <v>73</v>
      </c>
      <c r="E1391" s="1" t="s">
        <v>74</v>
      </c>
      <c r="F1391" s="1" t="s">
        <v>37</v>
      </c>
      <c r="G1391" s="1" t="s">
        <v>960</v>
      </c>
      <c r="H1391" s="1" t="s">
        <v>76</v>
      </c>
      <c r="I1391" s="3">
        <v>633103</v>
      </c>
      <c r="J1391" s="3">
        <v>0</v>
      </c>
      <c r="K1391" s="1" t="s">
        <v>40</v>
      </c>
      <c r="L1391" s="1" t="s">
        <v>1807</v>
      </c>
      <c r="M1391" s="1" t="s">
        <v>875</v>
      </c>
      <c r="N1391" s="1" t="s">
        <v>79</v>
      </c>
      <c r="O1391" s="1" t="s">
        <v>80</v>
      </c>
      <c r="P1391" s="1" t="s">
        <v>43</v>
      </c>
      <c r="Q1391" s="1" t="s">
        <v>43</v>
      </c>
      <c r="R1391" s="3">
        <v>0</v>
      </c>
      <c r="S1391" s="1" t="s">
        <v>44</v>
      </c>
      <c r="T1391" s="1" t="s">
        <v>45</v>
      </c>
      <c r="U1391" s="1" t="s">
        <v>960</v>
      </c>
      <c r="V1391" s="1" t="s">
        <v>46</v>
      </c>
      <c r="W1391" s="1" t="s">
        <v>912</v>
      </c>
      <c r="X1391" s="1" t="s">
        <v>1806</v>
      </c>
      <c r="Y1391" s="1" t="s">
        <v>83</v>
      </c>
      <c r="Z1391" s="1" t="s">
        <v>1326</v>
      </c>
      <c r="AA1391" s="1" t="s">
        <v>51</v>
      </c>
      <c r="AB1391" s="1" t="s">
        <v>1806</v>
      </c>
      <c r="AC1391" s="1" t="s">
        <v>37</v>
      </c>
    </row>
    <row r="1392" spans="1:29" hidden="1" x14ac:dyDescent="0.25">
      <c r="A1392" s="1" t="s">
        <v>33</v>
      </c>
      <c r="B1392" s="1" t="s">
        <v>34</v>
      </c>
      <c r="C1392" s="2">
        <v>45512</v>
      </c>
      <c r="D1392" s="1" t="s">
        <v>35</v>
      </c>
      <c r="E1392" s="1" t="s">
        <v>36</v>
      </c>
      <c r="F1392" s="1" t="s">
        <v>37</v>
      </c>
      <c r="G1392" s="1" t="s">
        <v>1808</v>
      </c>
      <c r="H1392" s="1" t="s">
        <v>1809</v>
      </c>
      <c r="I1392" s="3">
        <v>0</v>
      </c>
      <c r="J1392" s="54">
        <v>350635</v>
      </c>
      <c r="K1392" s="1" t="s">
        <v>40</v>
      </c>
      <c r="L1392" s="1" t="s">
        <v>41</v>
      </c>
      <c r="M1392" s="1" t="s">
        <v>42</v>
      </c>
      <c r="N1392" s="1" t="s">
        <v>37</v>
      </c>
      <c r="O1392" s="1" t="s">
        <v>43</v>
      </c>
      <c r="P1392" s="1" t="s">
        <v>43</v>
      </c>
      <c r="Q1392" s="1" t="s">
        <v>43</v>
      </c>
      <c r="R1392" s="3">
        <v>0</v>
      </c>
      <c r="S1392" s="1" t="s">
        <v>44</v>
      </c>
      <c r="T1392" s="1" t="s">
        <v>45</v>
      </c>
      <c r="U1392" s="1" t="s">
        <v>1808</v>
      </c>
      <c r="V1392" s="1" t="s">
        <v>46</v>
      </c>
      <c r="W1392" s="1" t="s">
        <v>47</v>
      </c>
      <c r="X1392" s="1" t="s">
        <v>1810</v>
      </c>
      <c r="Y1392" s="1" t="s">
        <v>49</v>
      </c>
      <c r="Z1392" s="1" t="s">
        <v>50</v>
      </c>
      <c r="AA1392" s="1" t="s">
        <v>51</v>
      </c>
      <c r="AB1392" s="1" t="s">
        <v>1810</v>
      </c>
      <c r="AC1392" s="1" t="s">
        <v>37</v>
      </c>
    </row>
    <row r="1393" spans="1:29" hidden="1" x14ac:dyDescent="0.25">
      <c r="A1393" s="1" t="s">
        <v>33</v>
      </c>
      <c r="B1393" s="1" t="s">
        <v>34</v>
      </c>
      <c r="C1393" s="2">
        <v>45519</v>
      </c>
      <c r="D1393" s="1" t="s">
        <v>35</v>
      </c>
      <c r="E1393" s="1" t="s">
        <v>36</v>
      </c>
      <c r="F1393" s="1" t="s">
        <v>37</v>
      </c>
      <c r="G1393" s="1" t="s">
        <v>1811</v>
      </c>
      <c r="H1393" s="1" t="s">
        <v>1812</v>
      </c>
      <c r="I1393" s="3">
        <v>0</v>
      </c>
      <c r="J1393" s="54">
        <v>50232</v>
      </c>
      <c r="K1393" s="1" t="s">
        <v>40</v>
      </c>
      <c r="L1393" s="1" t="s">
        <v>54</v>
      </c>
      <c r="M1393" s="1" t="s">
        <v>55</v>
      </c>
      <c r="N1393" s="1" t="s">
        <v>37</v>
      </c>
      <c r="O1393" s="1" t="s">
        <v>43</v>
      </c>
      <c r="P1393" s="1" t="s">
        <v>43</v>
      </c>
      <c r="Q1393" s="1" t="s">
        <v>43</v>
      </c>
      <c r="R1393" s="3">
        <v>0</v>
      </c>
      <c r="S1393" s="1" t="s">
        <v>44</v>
      </c>
      <c r="T1393" s="1" t="s">
        <v>45</v>
      </c>
      <c r="U1393" s="1" t="s">
        <v>1811</v>
      </c>
      <c r="V1393" s="1" t="s">
        <v>46</v>
      </c>
      <c r="W1393" s="1" t="s">
        <v>47</v>
      </c>
      <c r="X1393" s="1" t="s">
        <v>1813</v>
      </c>
      <c r="Y1393" s="1" t="s">
        <v>49</v>
      </c>
      <c r="Z1393" s="1" t="s">
        <v>50</v>
      </c>
      <c r="AA1393" s="1" t="s">
        <v>51</v>
      </c>
      <c r="AB1393" s="1" t="s">
        <v>1813</v>
      </c>
      <c r="AC1393" s="1" t="s">
        <v>37</v>
      </c>
    </row>
    <row r="1394" spans="1:29" hidden="1" x14ac:dyDescent="0.25">
      <c r="A1394" s="1" t="s">
        <v>33</v>
      </c>
      <c r="B1394" s="1" t="s">
        <v>34</v>
      </c>
      <c r="C1394" s="2">
        <v>45524</v>
      </c>
      <c r="D1394" s="1" t="s">
        <v>35</v>
      </c>
      <c r="E1394" s="1" t="s">
        <v>36</v>
      </c>
      <c r="F1394" s="1" t="s">
        <v>37</v>
      </c>
      <c r="G1394" s="1" t="s">
        <v>1814</v>
      </c>
      <c r="H1394" s="1" t="s">
        <v>1815</v>
      </c>
      <c r="I1394" s="3">
        <v>0</v>
      </c>
      <c r="J1394" s="54">
        <v>771082</v>
      </c>
      <c r="K1394" s="1" t="s">
        <v>40</v>
      </c>
      <c r="L1394" s="1" t="s">
        <v>214</v>
      </c>
      <c r="M1394" s="1" t="s">
        <v>215</v>
      </c>
      <c r="N1394" s="1" t="s">
        <v>37</v>
      </c>
      <c r="O1394" s="1" t="s">
        <v>43</v>
      </c>
      <c r="P1394" s="1" t="s">
        <v>43</v>
      </c>
      <c r="Q1394" s="1" t="s">
        <v>43</v>
      </c>
      <c r="R1394" s="3">
        <v>0</v>
      </c>
      <c r="S1394" s="1" t="s">
        <v>44</v>
      </c>
      <c r="T1394" s="1" t="s">
        <v>45</v>
      </c>
      <c r="U1394" s="1" t="s">
        <v>1814</v>
      </c>
      <c r="V1394" s="1" t="s">
        <v>46</v>
      </c>
      <c r="W1394" s="1" t="s">
        <v>47</v>
      </c>
      <c r="X1394" s="1" t="s">
        <v>1816</v>
      </c>
      <c r="Y1394" s="1" t="s">
        <v>49</v>
      </c>
      <c r="Z1394" s="1" t="s">
        <v>50</v>
      </c>
      <c r="AA1394" s="1" t="s">
        <v>51</v>
      </c>
      <c r="AB1394" s="1" t="s">
        <v>1816</v>
      </c>
      <c r="AC1394" s="1" t="s">
        <v>37</v>
      </c>
    </row>
    <row r="1395" spans="1:29" hidden="1" x14ac:dyDescent="0.25">
      <c r="A1395" s="1" t="s">
        <v>33</v>
      </c>
      <c r="B1395" s="1" t="s">
        <v>34</v>
      </c>
      <c r="C1395" s="2">
        <v>45525</v>
      </c>
      <c r="D1395" s="1" t="s">
        <v>35</v>
      </c>
      <c r="E1395" s="1" t="s">
        <v>36</v>
      </c>
      <c r="F1395" s="1" t="s">
        <v>37</v>
      </c>
      <c r="G1395" s="1" t="s">
        <v>1817</v>
      </c>
      <c r="H1395" s="1" t="s">
        <v>1818</v>
      </c>
      <c r="I1395" s="3">
        <v>0</v>
      </c>
      <c r="J1395" s="54">
        <v>33333</v>
      </c>
      <c r="K1395" s="1" t="s">
        <v>40</v>
      </c>
      <c r="L1395" s="1" t="s">
        <v>62</v>
      </c>
      <c r="M1395" s="1" t="s">
        <v>63</v>
      </c>
      <c r="N1395" s="1" t="s">
        <v>37</v>
      </c>
      <c r="O1395" s="1" t="s">
        <v>43</v>
      </c>
      <c r="P1395" s="1" t="s">
        <v>43</v>
      </c>
      <c r="Q1395" s="1" t="s">
        <v>43</v>
      </c>
      <c r="R1395" s="3">
        <v>0</v>
      </c>
      <c r="S1395" s="1" t="s">
        <v>44</v>
      </c>
      <c r="T1395" s="1" t="s">
        <v>45</v>
      </c>
      <c r="U1395" s="1" t="s">
        <v>1817</v>
      </c>
      <c r="V1395" s="1" t="s">
        <v>46</v>
      </c>
      <c r="W1395" s="1" t="s">
        <v>47</v>
      </c>
      <c r="X1395" s="1" t="s">
        <v>1819</v>
      </c>
      <c r="Y1395" s="1" t="s">
        <v>49</v>
      </c>
      <c r="Z1395" s="1" t="s">
        <v>50</v>
      </c>
      <c r="AA1395" s="1" t="s">
        <v>51</v>
      </c>
      <c r="AB1395" s="1" t="s">
        <v>1819</v>
      </c>
      <c r="AC1395" s="1" t="s">
        <v>37</v>
      </c>
    </row>
    <row r="1396" spans="1:29" hidden="1" x14ac:dyDescent="0.25">
      <c r="A1396" s="1" t="s">
        <v>33</v>
      </c>
      <c r="B1396" s="1" t="s">
        <v>34</v>
      </c>
      <c r="C1396" s="2">
        <v>45535</v>
      </c>
      <c r="D1396" s="1" t="s">
        <v>73</v>
      </c>
      <c r="E1396" s="1" t="s">
        <v>74</v>
      </c>
      <c r="F1396" s="1" t="s">
        <v>37</v>
      </c>
      <c r="G1396" s="1" t="s">
        <v>963</v>
      </c>
      <c r="H1396" s="1" t="s">
        <v>34</v>
      </c>
      <c r="I1396" s="3">
        <v>3322397</v>
      </c>
      <c r="J1396" s="3">
        <v>0</v>
      </c>
      <c r="K1396" s="1" t="s">
        <v>40</v>
      </c>
      <c r="L1396" s="1" t="s">
        <v>1751</v>
      </c>
      <c r="M1396" s="1" t="s">
        <v>720</v>
      </c>
      <c r="N1396" s="1" t="s">
        <v>1323</v>
      </c>
      <c r="O1396" s="1" t="s">
        <v>1324</v>
      </c>
      <c r="P1396" s="1" t="s">
        <v>43</v>
      </c>
      <c r="Q1396" s="1" t="s">
        <v>43</v>
      </c>
      <c r="R1396" s="3">
        <v>0</v>
      </c>
      <c r="S1396" s="1" t="s">
        <v>44</v>
      </c>
      <c r="T1396" s="1" t="s">
        <v>45</v>
      </c>
      <c r="U1396" s="1" t="s">
        <v>963</v>
      </c>
      <c r="V1396" s="1" t="s">
        <v>46</v>
      </c>
      <c r="W1396" s="1" t="s">
        <v>81</v>
      </c>
      <c r="X1396" s="1" t="s">
        <v>1820</v>
      </c>
      <c r="Y1396" s="1" t="s">
        <v>83</v>
      </c>
      <c r="Z1396" s="1" t="s">
        <v>84</v>
      </c>
      <c r="AA1396" s="1" t="s">
        <v>51</v>
      </c>
      <c r="AB1396" s="1" t="s">
        <v>1820</v>
      </c>
      <c r="AC1396" s="1" t="s">
        <v>37</v>
      </c>
    </row>
    <row r="1397" spans="1:29" hidden="1" x14ac:dyDescent="0.25">
      <c r="A1397" s="1" t="s">
        <v>33</v>
      </c>
      <c r="B1397" s="1" t="s">
        <v>34</v>
      </c>
      <c r="C1397" s="2">
        <v>45535</v>
      </c>
      <c r="D1397" s="1" t="s">
        <v>73</v>
      </c>
      <c r="E1397" s="1" t="s">
        <v>74</v>
      </c>
      <c r="F1397" s="1" t="s">
        <v>37</v>
      </c>
      <c r="G1397" s="1" t="s">
        <v>963</v>
      </c>
      <c r="H1397" s="1" t="s">
        <v>34</v>
      </c>
      <c r="I1397" s="3">
        <v>221875</v>
      </c>
      <c r="J1397" s="3">
        <v>0</v>
      </c>
      <c r="K1397" s="1" t="s">
        <v>40</v>
      </c>
      <c r="L1397" s="1" t="s">
        <v>148</v>
      </c>
      <c r="M1397" s="1" t="s">
        <v>149</v>
      </c>
      <c r="N1397" s="1" t="s">
        <v>79</v>
      </c>
      <c r="O1397" s="1" t="s">
        <v>80</v>
      </c>
      <c r="P1397" s="1" t="s">
        <v>43</v>
      </c>
      <c r="Q1397" s="1" t="s">
        <v>43</v>
      </c>
      <c r="R1397" s="3">
        <v>0</v>
      </c>
      <c r="S1397" s="1" t="s">
        <v>44</v>
      </c>
      <c r="T1397" s="1" t="s">
        <v>45</v>
      </c>
      <c r="U1397" s="1" t="s">
        <v>963</v>
      </c>
      <c r="V1397" s="1" t="s">
        <v>46</v>
      </c>
      <c r="W1397" s="1" t="s">
        <v>81</v>
      </c>
      <c r="X1397" s="1" t="s">
        <v>1820</v>
      </c>
      <c r="Y1397" s="1" t="s">
        <v>83</v>
      </c>
      <c r="Z1397" s="1" t="s">
        <v>84</v>
      </c>
      <c r="AA1397" s="1" t="s">
        <v>51</v>
      </c>
      <c r="AB1397" s="1" t="s">
        <v>1820</v>
      </c>
      <c r="AC1397" s="1" t="s">
        <v>37</v>
      </c>
    </row>
    <row r="1398" spans="1:29" hidden="1" x14ac:dyDescent="0.25">
      <c r="A1398" s="1" t="s">
        <v>33</v>
      </c>
      <c r="B1398" s="1" t="s">
        <v>34</v>
      </c>
      <c r="C1398" s="2">
        <v>45535</v>
      </c>
      <c r="D1398" s="1" t="s">
        <v>73</v>
      </c>
      <c r="E1398" s="1" t="s">
        <v>74</v>
      </c>
      <c r="F1398" s="1" t="s">
        <v>37</v>
      </c>
      <c r="G1398" s="1" t="s">
        <v>963</v>
      </c>
      <c r="H1398" s="1" t="s">
        <v>34</v>
      </c>
      <c r="I1398" s="3">
        <v>48700</v>
      </c>
      <c r="J1398" s="3">
        <v>0</v>
      </c>
      <c r="K1398" s="1" t="s">
        <v>40</v>
      </c>
      <c r="L1398" s="1" t="s">
        <v>1807</v>
      </c>
      <c r="M1398" s="1" t="s">
        <v>875</v>
      </c>
      <c r="N1398" s="1" t="s">
        <v>79</v>
      </c>
      <c r="O1398" s="1" t="s">
        <v>80</v>
      </c>
      <c r="P1398" s="1" t="s">
        <v>43</v>
      </c>
      <c r="Q1398" s="1" t="s">
        <v>43</v>
      </c>
      <c r="R1398" s="3">
        <v>0</v>
      </c>
      <c r="S1398" s="1" t="s">
        <v>44</v>
      </c>
      <c r="T1398" s="1" t="s">
        <v>45</v>
      </c>
      <c r="U1398" s="1" t="s">
        <v>963</v>
      </c>
      <c r="V1398" s="1" t="s">
        <v>46</v>
      </c>
      <c r="W1398" s="1" t="s">
        <v>81</v>
      </c>
      <c r="X1398" s="1" t="s">
        <v>1820</v>
      </c>
      <c r="Y1398" s="1" t="s">
        <v>83</v>
      </c>
      <c r="Z1398" s="1" t="s">
        <v>84</v>
      </c>
      <c r="AA1398" s="1" t="s">
        <v>51</v>
      </c>
      <c r="AB1398" s="1" t="s">
        <v>1820</v>
      </c>
      <c r="AC1398" s="1" t="s">
        <v>37</v>
      </c>
    </row>
    <row r="1399" spans="1:29" hidden="1" x14ac:dyDescent="0.25">
      <c r="A1399" s="1" t="s">
        <v>33</v>
      </c>
      <c r="B1399" s="1" t="s">
        <v>34</v>
      </c>
      <c r="C1399" s="2">
        <v>45535</v>
      </c>
      <c r="D1399" s="1" t="s">
        <v>73</v>
      </c>
      <c r="E1399" s="1" t="s">
        <v>74</v>
      </c>
      <c r="F1399" s="1" t="s">
        <v>37</v>
      </c>
      <c r="G1399" s="1" t="s">
        <v>963</v>
      </c>
      <c r="H1399" s="1" t="s">
        <v>34</v>
      </c>
      <c r="I1399" s="3">
        <v>43334</v>
      </c>
      <c r="J1399" s="3">
        <v>0</v>
      </c>
      <c r="K1399" s="1" t="s">
        <v>40</v>
      </c>
      <c r="L1399" s="1" t="s">
        <v>246</v>
      </c>
      <c r="M1399" s="1" t="s">
        <v>247</v>
      </c>
      <c r="N1399" s="1" t="s">
        <v>79</v>
      </c>
      <c r="O1399" s="1" t="s">
        <v>80</v>
      </c>
      <c r="P1399" s="1" t="s">
        <v>43</v>
      </c>
      <c r="Q1399" s="1" t="s">
        <v>43</v>
      </c>
      <c r="R1399" s="3">
        <v>0</v>
      </c>
      <c r="S1399" s="1" t="s">
        <v>44</v>
      </c>
      <c r="T1399" s="1" t="s">
        <v>45</v>
      </c>
      <c r="U1399" s="1" t="s">
        <v>963</v>
      </c>
      <c r="V1399" s="1" t="s">
        <v>46</v>
      </c>
      <c r="W1399" s="1" t="s">
        <v>81</v>
      </c>
      <c r="X1399" s="1" t="s">
        <v>1820</v>
      </c>
      <c r="Y1399" s="1" t="s">
        <v>83</v>
      </c>
      <c r="Z1399" s="1" t="s">
        <v>84</v>
      </c>
      <c r="AA1399" s="1" t="s">
        <v>51</v>
      </c>
      <c r="AB1399" s="1" t="s">
        <v>1820</v>
      </c>
      <c r="AC1399" s="1" t="s">
        <v>37</v>
      </c>
    </row>
    <row r="1400" spans="1:29" hidden="1" x14ac:dyDescent="0.25">
      <c r="A1400" s="1" t="s">
        <v>33</v>
      </c>
      <c r="B1400" s="1" t="s">
        <v>34</v>
      </c>
      <c r="C1400" s="2">
        <v>45535</v>
      </c>
      <c r="D1400" s="1" t="s">
        <v>73</v>
      </c>
      <c r="E1400" s="1" t="s">
        <v>74</v>
      </c>
      <c r="F1400" s="1" t="s">
        <v>37</v>
      </c>
      <c r="G1400" s="1" t="s">
        <v>963</v>
      </c>
      <c r="H1400" s="1" t="s">
        <v>34</v>
      </c>
      <c r="I1400" s="3">
        <v>45694</v>
      </c>
      <c r="J1400" s="3">
        <v>0</v>
      </c>
      <c r="K1400" s="1" t="s">
        <v>40</v>
      </c>
      <c r="L1400" s="1" t="s">
        <v>129</v>
      </c>
      <c r="M1400" s="1" t="s">
        <v>130</v>
      </c>
      <c r="N1400" s="1" t="s">
        <v>79</v>
      </c>
      <c r="O1400" s="1" t="s">
        <v>80</v>
      </c>
      <c r="P1400" s="1" t="s">
        <v>43</v>
      </c>
      <c r="Q1400" s="1" t="s">
        <v>43</v>
      </c>
      <c r="R1400" s="3">
        <v>0</v>
      </c>
      <c r="S1400" s="1" t="s">
        <v>44</v>
      </c>
      <c r="T1400" s="1" t="s">
        <v>45</v>
      </c>
      <c r="U1400" s="1" t="s">
        <v>963</v>
      </c>
      <c r="V1400" s="1" t="s">
        <v>46</v>
      </c>
      <c r="W1400" s="1" t="s">
        <v>81</v>
      </c>
      <c r="X1400" s="1" t="s">
        <v>1820</v>
      </c>
      <c r="Y1400" s="1" t="s">
        <v>83</v>
      </c>
      <c r="Z1400" s="1" t="s">
        <v>84</v>
      </c>
      <c r="AA1400" s="1" t="s">
        <v>51</v>
      </c>
      <c r="AB1400" s="1" t="s">
        <v>1820</v>
      </c>
      <c r="AC1400" s="1" t="s">
        <v>37</v>
      </c>
    </row>
    <row r="1401" spans="1:29" hidden="1" x14ac:dyDescent="0.25">
      <c r="A1401" s="1" t="s">
        <v>33</v>
      </c>
      <c r="B1401" s="1" t="s">
        <v>34</v>
      </c>
      <c r="C1401" s="2">
        <v>45535</v>
      </c>
      <c r="D1401" s="1" t="s">
        <v>73</v>
      </c>
      <c r="E1401" s="1" t="s">
        <v>74</v>
      </c>
      <c r="F1401" s="1" t="s">
        <v>37</v>
      </c>
      <c r="G1401" s="1" t="s">
        <v>963</v>
      </c>
      <c r="H1401" s="1" t="s">
        <v>34</v>
      </c>
      <c r="I1401" s="3">
        <v>46066</v>
      </c>
      <c r="J1401" s="3">
        <v>0</v>
      </c>
      <c r="K1401" s="1" t="s">
        <v>40</v>
      </c>
      <c r="L1401" s="1" t="s">
        <v>721</v>
      </c>
      <c r="M1401" s="1" t="s">
        <v>722</v>
      </c>
      <c r="N1401" s="1" t="s">
        <v>79</v>
      </c>
      <c r="O1401" s="1" t="s">
        <v>80</v>
      </c>
      <c r="P1401" s="1" t="s">
        <v>43</v>
      </c>
      <c r="Q1401" s="1" t="s">
        <v>43</v>
      </c>
      <c r="R1401" s="3">
        <v>0</v>
      </c>
      <c r="S1401" s="1" t="s">
        <v>44</v>
      </c>
      <c r="T1401" s="1" t="s">
        <v>45</v>
      </c>
      <c r="U1401" s="1" t="s">
        <v>963</v>
      </c>
      <c r="V1401" s="1" t="s">
        <v>46</v>
      </c>
      <c r="W1401" s="1" t="s">
        <v>81</v>
      </c>
      <c r="X1401" s="1" t="s">
        <v>1820</v>
      </c>
      <c r="Y1401" s="1" t="s">
        <v>83</v>
      </c>
      <c r="Z1401" s="1" t="s">
        <v>84</v>
      </c>
      <c r="AA1401" s="1" t="s">
        <v>51</v>
      </c>
      <c r="AB1401" s="1" t="s">
        <v>1820</v>
      </c>
      <c r="AC1401" s="1" t="s">
        <v>37</v>
      </c>
    </row>
    <row r="1402" spans="1:29" hidden="1" x14ac:dyDescent="0.25">
      <c r="A1402" s="1" t="s">
        <v>33</v>
      </c>
      <c r="B1402" s="1" t="s">
        <v>34</v>
      </c>
      <c r="C1402" s="2">
        <v>45535</v>
      </c>
      <c r="D1402" s="1" t="s">
        <v>73</v>
      </c>
      <c r="E1402" s="1" t="s">
        <v>74</v>
      </c>
      <c r="F1402" s="1" t="s">
        <v>37</v>
      </c>
      <c r="G1402" s="1" t="s">
        <v>963</v>
      </c>
      <c r="H1402" s="1" t="s">
        <v>34</v>
      </c>
      <c r="I1402" s="3">
        <v>260000</v>
      </c>
      <c r="J1402" s="3">
        <v>0</v>
      </c>
      <c r="K1402" s="1" t="s">
        <v>40</v>
      </c>
      <c r="L1402" s="1" t="s">
        <v>567</v>
      </c>
      <c r="M1402" s="1" t="s">
        <v>568</v>
      </c>
      <c r="N1402" s="1" t="s">
        <v>79</v>
      </c>
      <c r="O1402" s="1" t="s">
        <v>80</v>
      </c>
      <c r="P1402" s="1" t="s">
        <v>43</v>
      </c>
      <c r="Q1402" s="1" t="s">
        <v>43</v>
      </c>
      <c r="R1402" s="3">
        <v>0</v>
      </c>
      <c r="S1402" s="1" t="s">
        <v>44</v>
      </c>
      <c r="T1402" s="1" t="s">
        <v>45</v>
      </c>
      <c r="U1402" s="1" t="s">
        <v>963</v>
      </c>
      <c r="V1402" s="1" t="s">
        <v>46</v>
      </c>
      <c r="W1402" s="1" t="s">
        <v>81</v>
      </c>
      <c r="X1402" s="1" t="s">
        <v>1820</v>
      </c>
      <c r="Y1402" s="1" t="s">
        <v>83</v>
      </c>
      <c r="Z1402" s="1" t="s">
        <v>84</v>
      </c>
      <c r="AA1402" s="1" t="s">
        <v>51</v>
      </c>
      <c r="AB1402" s="1" t="s">
        <v>1820</v>
      </c>
      <c r="AC1402" s="1" t="s">
        <v>37</v>
      </c>
    </row>
    <row r="1403" spans="1:29" hidden="1" x14ac:dyDescent="0.25">
      <c r="A1403" s="1" t="s">
        <v>33</v>
      </c>
      <c r="B1403" s="1" t="s">
        <v>34</v>
      </c>
      <c r="C1403" s="2">
        <v>45535</v>
      </c>
      <c r="D1403" s="1" t="s">
        <v>73</v>
      </c>
      <c r="E1403" s="1" t="s">
        <v>74</v>
      </c>
      <c r="F1403" s="1" t="s">
        <v>37</v>
      </c>
      <c r="G1403" s="1" t="s">
        <v>963</v>
      </c>
      <c r="H1403" s="1" t="s">
        <v>34</v>
      </c>
      <c r="I1403" s="3">
        <v>476667</v>
      </c>
      <c r="J1403" s="3">
        <v>0</v>
      </c>
      <c r="K1403" s="1" t="s">
        <v>40</v>
      </c>
      <c r="L1403" s="1" t="s">
        <v>150</v>
      </c>
      <c r="M1403" s="1" t="s">
        <v>151</v>
      </c>
      <c r="N1403" s="1" t="s">
        <v>79</v>
      </c>
      <c r="O1403" s="1" t="s">
        <v>80</v>
      </c>
      <c r="P1403" s="1" t="s">
        <v>43</v>
      </c>
      <c r="Q1403" s="1" t="s">
        <v>43</v>
      </c>
      <c r="R1403" s="3">
        <v>0</v>
      </c>
      <c r="S1403" s="1" t="s">
        <v>44</v>
      </c>
      <c r="T1403" s="1" t="s">
        <v>45</v>
      </c>
      <c r="U1403" s="1" t="s">
        <v>963</v>
      </c>
      <c r="V1403" s="1" t="s">
        <v>46</v>
      </c>
      <c r="W1403" s="1" t="s">
        <v>81</v>
      </c>
      <c r="X1403" s="1" t="s">
        <v>1820</v>
      </c>
      <c r="Y1403" s="1" t="s">
        <v>83</v>
      </c>
      <c r="Z1403" s="1" t="s">
        <v>84</v>
      </c>
      <c r="AA1403" s="1" t="s">
        <v>51</v>
      </c>
      <c r="AB1403" s="1" t="s">
        <v>1820</v>
      </c>
      <c r="AC1403" s="1" t="s">
        <v>37</v>
      </c>
    </row>
    <row r="1404" spans="1:29" hidden="1" x14ac:dyDescent="0.25">
      <c r="A1404" s="1" t="s">
        <v>33</v>
      </c>
      <c r="B1404" s="1" t="s">
        <v>34</v>
      </c>
      <c r="C1404" s="2">
        <v>45535</v>
      </c>
      <c r="D1404" s="1" t="s">
        <v>73</v>
      </c>
      <c r="E1404" s="1" t="s">
        <v>74</v>
      </c>
      <c r="F1404" s="1" t="s">
        <v>37</v>
      </c>
      <c r="G1404" s="1" t="s">
        <v>963</v>
      </c>
      <c r="H1404" s="1" t="s">
        <v>34</v>
      </c>
      <c r="I1404" s="3">
        <v>346667</v>
      </c>
      <c r="J1404" s="3">
        <v>0</v>
      </c>
      <c r="K1404" s="1" t="s">
        <v>40</v>
      </c>
      <c r="L1404" s="1" t="s">
        <v>115</v>
      </c>
      <c r="M1404" s="1" t="s">
        <v>116</v>
      </c>
      <c r="N1404" s="1" t="s">
        <v>79</v>
      </c>
      <c r="O1404" s="1" t="s">
        <v>80</v>
      </c>
      <c r="P1404" s="1" t="s">
        <v>43</v>
      </c>
      <c r="Q1404" s="1" t="s">
        <v>43</v>
      </c>
      <c r="R1404" s="3">
        <v>0</v>
      </c>
      <c r="S1404" s="1" t="s">
        <v>44</v>
      </c>
      <c r="T1404" s="1" t="s">
        <v>45</v>
      </c>
      <c r="U1404" s="1" t="s">
        <v>963</v>
      </c>
      <c r="V1404" s="1" t="s">
        <v>46</v>
      </c>
      <c r="W1404" s="1" t="s">
        <v>81</v>
      </c>
      <c r="X1404" s="1" t="s">
        <v>1820</v>
      </c>
      <c r="Y1404" s="1" t="s">
        <v>83</v>
      </c>
      <c r="Z1404" s="1" t="s">
        <v>84</v>
      </c>
      <c r="AA1404" s="1" t="s">
        <v>51</v>
      </c>
      <c r="AB1404" s="1" t="s">
        <v>1820</v>
      </c>
      <c r="AC1404" s="1" t="s">
        <v>37</v>
      </c>
    </row>
    <row r="1405" spans="1:29" hidden="1" x14ac:dyDescent="0.25">
      <c r="A1405" s="1" t="s">
        <v>33</v>
      </c>
      <c r="B1405" s="1" t="s">
        <v>34</v>
      </c>
      <c r="C1405" s="2">
        <v>45535</v>
      </c>
      <c r="D1405" s="1" t="s">
        <v>73</v>
      </c>
      <c r="E1405" s="1" t="s">
        <v>74</v>
      </c>
      <c r="F1405" s="1" t="s">
        <v>37</v>
      </c>
      <c r="G1405" s="1" t="s">
        <v>963</v>
      </c>
      <c r="H1405" s="1" t="s">
        <v>34</v>
      </c>
      <c r="I1405" s="3">
        <v>390001</v>
      </c>
      <c r="J1405" s="3">
        <v>0</v>
      </c>
      <c r="K1405" s="1" t="s">
        <v>40</v>
      </c>
      <c r="L1405" s="1" t="s">
        <v>601</v>
      </c>
      <c r="M1405" s="1" t="s">
        <v>602</v>
      </c>
      <c r="N1405" s="1" t="s">
        <v>79</v>
      </c>
      <c r="O1405" s="1" t="s">
        <v>80</v>
      </c>
      <c r="P1405" s="1" t="s">
        <v>43</v>
      </c>
      <c r="Q1405" s="1" t="s">
        <v>43</v>
      </c>
      <c r="R1405" s="3">
        <v>0</v>
      </c>
      <c r="S1405" s="1" t="s">
        <v>44</v>
      </c>
      <c r="T1405" s="1" t="s">
        <v>45</v>
      </c>
      <c r="U1405" s="1" t="s">
        <v>963</v>
      </c>
      <c r="V1405" s="1" t="s">
        <v>46</v>
      </c>
      <c r="W1405" s="1" t="s">
        <v>81</v>
      </c>
      <c r="X1405" s="1" t="s">
        <v>1820</v>
      </c>
      <c r="Y1405" s="1" t="s">
        <v>83</v>
      </c>
      <c r="Z1405" s="1" t="s">
        <v>84</v>
      </c>
      <c r="AA1405" s="1" t="s">
        <v>51</v>
      </c>
      <c r="AB1405" s="1" t="s">
        <v>1820</v>
      </c>
      <c r="AC1405" s="1" t="s">
        <v>37</v>
      </c>
    </row>
    <row r="1406" spans="1:29" hidden="1" x14ac:dyDescent="0.25">
      <c r="A1406" s="1" t="s">
        <v>33</v>
      </c>
      <c r="B1406" s="1" t="s">
        <v>34</v>
      </c>
      <c r="C1406" s="2">
        <v>45535</v>
      </c>
      <c r="D1406" s="1" t="s">
        <v>73</v>
      </c>
      <c r="E1406" s="1" t="s">
        <v>74</v>
      </c>
      <c r="F1406" s="1" t="s">
        <v>37</v>
      </c>
      <c r="G1406" s="1" t="s">
        <v>963</v>
      </c>
      <c r="H1406" s="1" t="s">
        <v>34</v>
      </c>
      <c r="I1406" s="3">
        <v>43334</v>
      </c>
      <c r="J1406" s="3">
        <v>0</v>
      </c>
      <c r="K1406" s="1" t="s">
        <v>40</v>
      </c>
      <c r="L1406" s="1" t="s">
        <v>1674</v>
      </c>
      <c r="M1406" s="1" t="s">
        <v>769</v>
      </c>
      <c r="N1406" s="1" t="s">
        <v>79</v>
      </c>
      <c r="O1406" s="1" t="s">
        <v>80</v>
      </c>
      <c r="P1406" s="1" t="s">
        <v>43</v>
      </c>
      <c r="Q1406" s="1" t="s">
        <v>43</v>
      </c>
      <c r="R1406" s="3">
        <v>0</v>
      </c>
      <c r="S1406" s="1" t="s">
        <v>44</v>
      </c>
      <c r="T1406" s="1" t="s">
        <v>45</v>
      </c>
      <c r="U1406" s="1" t="s">
        <v>963</v>
      </c>
      <c r="V1406" s="1" t="s">
        <v>46</v>
      </c>
      <c r="W1406" s="1" t="s">
        <v>81</v>
      </c>
      <c r="X1406" s="1" t="s">
        <v>1820</v>
      </c>
      <c r="Y1406" s="1" t="s">
        <v>83</v>
      </c>
      <c r="Z1406" s="1" t="s">
        <v>84</v>
      </c>
      <c r="AA1406" s="1" t="s">
        <v>51</v>
      </c>
      <c r="AB1406" s="1" t="s">
        <v>1820</v>
      </c>
      <c r="AC1406" s="1" t="s">
        <v>37</v>
      </c>
    </row>
    <row r="1407" spans="1:29" hidden="1" x14ac:dyDescent="0.25">
      <c r="A1407" s="1" t="s">
        <v>33</v>
      </c>
      <c r="B1407" s="1" t="s">
        <v>34</v>
      </c>
      <c r="C1407" s="2">
        <v>45535</v>
      </c>
      <c r="D1407" s="1" t="s">
        <v>73</v>
      </c>
      <c r="E1407" s="1" t="s">
        <v>74</v>
      </c>
      <c r="F1407" s="1" t="s">
        <v>37</v>
      </c>
      <c r="G1407" s="1" t="s">
        <v>963</v>
      </c>
      <c r="H1407" s="1" t="s">
        <v>34</v>
      </c>
      <c r="I1407" s="3">
        <v>43334</v>
      </c>
      <c r="J1407" s="3">
        <v>0</v>
      </c>
      <c r="K1407" s="1" t="s">
        <v>40</v>
      </c>
      <c r="L1407" s="1" t="s">
        <v>811</v>
      </c>
      <c r="M1407" s="1" t="s">
        <v>812</v>
      </c>
      <c r="N1407" s="1" t="s">
        <v>79</v>
      </c>
      <c r="O1407" s="1" t="s">
        <v>80</v>
      </c>
      <c r="P1407" s="1" t="s">
        <v>43</v>
      </c>
      <c r="Q1407" s="1" t="s">
        <v>43</v>
      </c>
      <c r="R1407" s="3">
        <v>0</v>
      </c>
      <c r="S1407" s="1" t="s">
        <v>44</v>
      </c>
      <c r="T1407" s="1" t="s">
        <v>45</v>
      </c>
      <c r="U1407" s="1" t="s">
        <v>963</v>
      </c>
      <c r="V1407" s="1" t="s">
        <v>46</v>
      </c>
      <c r="W1407" s="1" t="s">
        <v>81</v>
      </c>
      <c r="X1407" s="1" t="s">
        <v>1820</v>
      </c>
      <c r="Y1407" s="1" t="s">
        <v>83</v>
      </c>
      <c r="Z1407" s="1" t="s">
        <v>84</v>
      </c>
      <c r="AA1407" s="1" t="s">
        <v>51</v>
      </c>
      <c r="AB1407" s="1" t="s">
        <v>1820</v>
      </c>
      <c r="AC1407" s="1" t="s">
        <v>37</v>
      </c>
    </row>
    <row r="1408" spans="1:29" hidden="1" x14ac:dyDescent="0.25">
      <c r="A1408" s="1" t="s">
        <v>33</v>
      </c>
      <c r="B1408" s="1" t="s">
        <v>34</v>
      </c>
      <c r="C1408" s="2">
        <v>45535</v>
      </c>
      <c r="D1408" s="1" t="s">
        <v>73</v>
      </c>
      <c r="E1408" s="1" t="s">
        <v>74</v>
      </c>
      <c r="F1408" s="1" t="s">
        <v>37</v>
      </c>
      <c r="G1408" s="1" t="s">
        <v>963</v>
      </c>
      <c r="H1408" s="1" t="s">
        <v>34</v>
      </c>
      <c r="I1408" s="3">
        <v>43334</v>
      </c>
      <c r="J1408" s="3">
        <v>0</v>
      </c>
      <c r="K1408" s="1" t="s">
        <v>40</v>
      </c>
      <c r="L1408" s="1" t="s">
        <v>236</v>
      </c>
      <c r="M1408" s="1" t="s">
        <v>237</v>
      </c>
      <c r="N1408" s="1" t="s">
        <v>79</v>
      </c>
      <c r="O1408" s="1" t="s">
        <v>80</v>
      </c>
      <c r="P1408" s="1" t="s">
        <v>43</v>
      </c>
      <c r="Q1408" s="1" t="s">
        <v>43</v>
      </c>
      <c r="R1408" s="3">
        <v>0</v>
      </c>
      <c r="S1408" s="1" t="s">
        <v>44</v>
      </c>
      <c r="T1408" s="1" t="s">
        <v>45</v>
      </c>
      <c r="U1408" s="1" t="s">
        <v>963</v>
      </c>
      <c r="V1408" s="1" t="s">
        <v>46</v>
      </c>
      <c r="W1408" s="1" t="s">
        <v>81</v>
      </c>
      <c r="X1408" s="1" t="s">
        <v>1820</v>
      </c>
      <c r="Y1408" s="1" t="s">
        <v>83</v>
      </c>
      <c r="Z1408" s="1" t="s">
        <v>84</v>
      </c>
      <c r="AA1408" s="1" t="s">
        <v>51</v>
      </c>
      <c r="AB1408" s="1" t="s">
        <v>1820</v>
      </c>
      <c r="AC1408" s="1" t="s">
        <v>37</v>
      </c>
    </row>
    <row r="1409" spans="1:29" hidden="1" x14ac:dyDescent="0.25">
      <c r="A1409" s="1" t="s">
        <v>33</v>
      </c>
      <c r="B1409" s="1" t="s">
        <v>34</v>
      </c>
      <c r="C1409" s="2">
        <v>45535</v>
      </c>
      <c r="D1409" s="1" t="s">
        <v>73</v>
      </c>
      <c r="E1409" s="1" t="s">
        <v>74</v>
      </c>
      <c r="F1409" s="1" t="s">
        <v>37</v>
      </c>
      <c r="G1409" s="1" t="s">
        <v>963</v>
      </c>
      <c r="H1409" s="1" t="s">
        <v>34</v>
      </c>
      <c r="I1409" s="3">
        <v>44459</v>
      </c>
      <c r="J1409" s="3">
        <v>0</v>
      </c>
      <c r="K1409" s="1" t="s">
        <v>40</v>
      </c>
      <c r="L1409" s="1" t="s">
        <v>168</v>
      </c>
      <c r="M1409" s="1" t="s">
        <v>169</v>
      </c>
      <c r="N1409" s="1" t="s">
        <v>79</v>
      </c>
      <c r="O1409" s="1" t="s">
        <v>80</v>
      </c>
      <c r="P1409" s="1" t="s">
        <v>43</v>
      </c>
      <c r="Q1409" s="1" t="s">
        <v>43</v>
      </c>
      <c r="R1409" s="3">
        <v>0</v>
      </c>
      <c r="S1409" s="1" t="s">
        <v>44</v>
      </c>
      <c r="T1409" s="1" t="s">
        <v>45</v>
      </c>
      <c r="U1409" s="1" t="s">
        <v>963</v>
      </c>
      <c r="V1409" s="1" t="s">
        <v>46</v>
      </c>
      <c r="W1409" s="1" t="s">
        <v>81</v>
      </c>
      <c r="X1409" s="1" t="s">
        <v>1820</v>
      </c>
      <c r="Y1409" s="1" t="s">
        <v>83</v>
      </c>
      <c r="Z1409" s="1" t="s">
        <v>84</v>
      </c>
      <c r="AA1409" s="1" t="s">
        <v>51</v>
      </c>
      <c r="AB1409" s="1" t="s">
        <v>1820</v>
      </c>
      <c r="AC1409" s="1" t="s">
        <v>37</v>
      </c>
    </row>
    <row r="1410" spans="1:29" hidden="1" x14ac:dyDescent="0.25">
      <c r="A1410" s="1" t="s">
        <v>33</v>
      </c>
      <c r="B1410" s="1" t="s">
        <v>34</v>
      </c>
      <c r="C1410" s="2">
        <v>45535</v>
      </c>
      <c r="D1410" s="1" t="s">
        <v>73</v>
      </c>
      <c r="E1410" s="1" t="s">
        <v>74</v>
      </c>
      <c r="F1410" s="1" t="s">
        <v>37</v>
      </c>
      <c r="G1410" s="1" t="s">
        <v>963</v>
      </c>
      <c r="H1410" s="1" t="s">
        <v>34</v>
      </c>
      <c r="I1410" s="3">
        <v>130000</v>
      </c>
      <c r="J1410" s="3">
        <v>0</v>
      </c>
      <c r="K1410" s="1" t="s">
        <v>40</v>
      </c>
      <c r="L1410" s="1" t="s">
        <v>166</v>
      </c>
      <c r="M1410" s="1" t="s">
        <v>167</v>
      </c>
      <c r="N1410" s="1" t="s">
        <v>79</v>
      </c>
      <c r="O1410" s="1" t="s">
        <v>80</v>
      </c>
      <c r="P1410" s="1" t="s">
        <v>43</v>
      </c>
      <c r="Q1410" s="1" t="s">
        <v>43</v>
      </c>
      <c r="R1410" s="3">
        <v>0</v>
      </c>
      <c r="S1410" s="1" t="s">
        <v>44</v>
      </c>
      <c r="T1410" s="1" t="s">
        <v>45</v>
      </c>
      <c r="U1410" s="1" t="s">
        <v>963</v>
      </c>
      <c r="V1410" s="1" t="s">
        <v>46</v>
      </c>
      <c r="W1410" s="1" t="s">
        <v>81</v>
      </c>
      <c r="X1410" s="1" t="s">
        <v>1820</v>
      </c>
      <c r="Y1410" s="1" t="s">
        <v>83</v>
      </c>
      <c r="Z1410" s="1" t="s">
        <v>84</v>
      </c>
      <c r="AA1410" s="1" t="s">
        <v>51</v>
      </c>
      <c r="AB1410" s="1" t="s">
        <v>1820</v>
      </c>
      <c r="AC1410" s="1" t="s">
        <v>37</v>
      </c>
    </row>
    <row r="1411" spans="1:29" hidden="1" x14ac:dyDescent="0.25">
      <c r="A1411" s="1" t="s">
        <v>33</v>
      </c>
      <c r="B1411" s="1" t="s">
        <v>34</v>
      </c>
      <c r="C1411" s="2">
        <v>45535</v>
      </c>
      <c r="D1411" s="1" t="s">
        <v>73</v>
      </c>
      <c r="E1411" s="1" t="s">
        <v>74</v>
      </c>
      <c r="F1411" s="1" t="s">
        <v>37</v>
      </c>
      <c r="G1411" s="1" t="s">
        <v>963</v>
      </c>
      <c r="H1411" s="1" t="s">
        <v>34</v>
      </c>
      <c r="I1411" s="3">
        <v>563334</v>
      </c>
      <c r="J1411" s="3">
        <v>0</v>
      </c>
      <c r="K1411" s="1" t="s">
        <v>40</v>
      </c>
      <c r="L1411" s="1" t="s">
        <v>1821</v>
      </c>
      <c r="M1411" s="1" t="s">
        <v>703</v>
      </c>
      <c r="N1411" s="1" t="s">
        <v>79</v>
      </c>
      <c r="O1411" s="1" t="s">
        <v>80</v>
      </c>
      <c r="P1411" s="1" t="s">
        <v>43</v>
      </c>
      <c r="Q1411" s="1" t="s">
        <v>43</v>
      </c>
      <c r="R1411" s="3">
        <v>0</v>
      </c>
      <c r="S1411" s="1" t="s">
        <v>44</v>
      </c>
      <c r="T1411" s="1" t="s">
        <v>45</v>
      </c>
      <c r="U1411" s="1" t="s">
        <v>963</v>
      </c>
      <c r="V1411" s="1" t="s">
        <v>46</v>
      </c>
      <c r="W1411" s="1" t="s">
        <v>81</v>
      </c>
      <c r="X1411" s="1" t="s">
        <v>1820</v>
      </c>
      <c r="Y1411" s="1" t="s">
        <v>83</v>
      </c>
      <c r="Z1411" s="1" t="s">
        <v>84</v>
      </c>
      <c r="AA1411" s="1" t="s">
        <v>51</v>
      </c>
      <c r="AB1411" s="1" t="s">
        <v>1820</v>
      </c>
      <c r="AC1411" s="1" t="s">
        <v>37</v>
      </c>
    </row>
    <row r="1412" spans="1:29" hidden="1" x14ac:dyDescent="0.25">
      <c r="A1412" s="1" t="s">
        <v>33</v>
      </c>
      <c r="B1412" s="1" t="s">
        <v>34</v>
      </c>
      <c r="C1412" s="2">
        <v>45535</v>
      </c>
      <c r="D1412" s="1" t="s">
        <v>73</v>
      </c>
      <c r="E1412" s="1" t="s">
        <v>74</v>
      </c>
      <c r="F1412" s="1" t="s">
        <v>37</v>
      </c>
      <c r="G1412" s="1" t="s">
        <v>963</v>
      </c>
      <c r="H1412" s="1" t="s">
        <v>34</v>
      </c>
      <c r="I1412" s="3">
        <v>563334</v>
      </c>
      <c r="J1412" s="3">
        <v>0</v>
      </c>
      <c r="K1412" s="1" t="s">
        <v>40</v>
      </c>
      <c r="L1412" s="1" t="s">
        <v>125</v>
      </c>
      <c r="M1412" s="1" t="s">
        <v>126</v>
      </c>
      <c r="N1412" s="1" t="s">
        <v>79</v>
      </c>
      <c r="O1412" s="1" t="s">
        <v>80</v>
      </c>
      <c r="P1412" s="1" t="s">
        <v>43</v>
      </c>
      <c r="Q1412" s="1" t="s">
        <v>43</v>
      </c>
      <c r="R1412" s="3">
        <v>0</v>
      </c>
      <c r="S1412" s="1" t="s">
        <v>44</v>
      </c>
      <c r="T1412" s="1" t="s">
        <v>45</v>
      </c>
      <c r="U1412" s="1" t="s">
        <v>963</v>
      </c>
      <c r="V1412" s="1" t="s">
        <v>46</v>
      </c>
      <c r="W1412" s="1" t="s">
        <v>81</v>
      </c>
      <c r="X1412" s="1" t="s">
        <v>1820</v>
      </c>
      <c r="Y1412" s="1" t="s">
        <v>83</v>
      </c>
      <c r="Z1412" s="1" t="s">
        <v>84</v>
      </c>
      <c r="AA1412" s="1" t="s">
        <v>51</v>
      </c>
      <c r="AB1412" s="1" t="s">
        <v>1820</v>
      </c>
      <c r="AC1412" s="1" t="s">
        <v>37</v>
      </c>
    </row>
    <row r="1413" spans="1:29" hidden="1" x14ac:dyDescent="0.25">
      <c r="A1413" s="1" t="s">
        <v>33</v>
      </c>
      <c r="B1413" s="1" t="s">
        <v>34</v>
      </c>
      <c r="C1413" s="2">
        <v>45535</v>
      </c>
      <c r="D1413" s="1" t="s">
        <v>73</v>
      </c>
      <c r="E1413" s="1" t="s">
        <v>74</v>
      </c>
      <c r="F1413" s="1" t="s">
        <v>37</v>
      </c>
      <c r="G1413" s="1" t="s">
        <v>963</v>
      </c>
      <c r="H1413" s="1" t="s">
        <v>34</v>
      </c>
      <c r="I1413" s="3">
        <v>130000</v>
      </c>
      <c r="J1413" s="3">
        <v>0</v>
      </c>
      <c r="K1413" s="1" t="s">
        <v>40</v>
      </c>
      <c r="L1413" s="1" t="s">
        <v>1822</v>
      </c>
      <c r="M1413" s="1" t="s">
        <v>633</v>
      </c>
      <c r="N1413" s="1" t="s">
        <v>79</v>
      </c>
      <c r="O1413" s="1" t="s">
        <v>80</v>
      </c>
      <c r="P1413" s="1" t="s">
        <v>43</v>
      </c>
      <c r="Q1413" s="1" t="s">
        <v>43</v>
      </c>
      <c r="R1413" s="3">
        <v>0</v>
      </c>
      <c r="S1413" s="1" t="s">
        <v>44</v>
      </c>
      <c r="T1413" s="1" t="s">
        <v>45</v>
      </c>
      <c r="U1413" s="1" t="s">
        <v>963</v>
      </c>
      <c r="V1413" s="1" t="s">
        <v>46</v>
      </c>
      <c r="W1413" s="1" t="s">
        <v>81</v>
      </c>
      <c r="X1413" s="1" t="s">
        <v>1820</v>
      </c>
      <c r="Y1413" s="1" t="s">
        <v>83</v>
      </c>
      <c r="Z1413" s="1" t="s">
        <v>84</v>
      </c>
      <c r="AA1413" s="1" t="s">
        <v>51</v>
      </c>
      <c r="AB1413" s="1" t="s">
        <v>1820</v>
      </c>
      <c r="AC1413" s="1" t="s">
        <v>37</v>
      </c>
    </row>
    <row r="1414" spans="1:29" hidden="1" x14ac:dyDescent="0.25">
      <c r="A1414" s="1" t="s">
        <v>33</v>
      </c>
      <c r="B1414" s="1" t="s">
        <v>34</v>
      </c>
      <c r="C1414" s="2">
        <v>45535</v>
      </c>
      <c r="D1414" s="1" t="s">
        <v>73</v>
      </c>
      <c r="E1414" s="1" t="s">
        <v>74</v>
      </c>
      <c r="F1414" s="1" t="s">
        <v>37</v>
      </c>
      <c r="G1414" s="1" t="s">
        <v>963</v>
      </c>
      <c r="H1414" s="1" t="s">
        <v>34</v>
      </c>
      <c r="I1414" s="3">
        <v>162394</v>
      </c>
      <c r="J1414" s="3">
        <v>0</v>
      </c>
      <c r="K1414" s="1" t="s">
        <v>40</v>
      </c>
      <c r="L1414" s="1" t="s">
        <v>636</v>
      </c>
      <c r="M1414" s="1" t="s">
        <v>637</v>
      </c>
      <c r="N1414" s="1" t="s">
        <v>89</v>
      </c>
      <c r="O1414" s="1" t="s">
        <v>90</v>
      </c>
      <c r="P1414" s="1" t="s">
        <v>43</v>
      </c>
      <c r="Q1414" s="1" t="s">
        <v>43</v>
      </c>
      <c r="R1414" s="3">
        <v>0</v>
      </c>
      <c r="S1414" s="1" t="s">
        <v>44</v>
      </c>
      <c r="T1414" s="1" t="s">
        <v>45</v>
      </c>
      <c r="U1414" s="1" t="s">
        <v>963</v>
      </c>
      <c r="V1414" s="1" t="s">
        <v>46</v>
      </c>
      <c r="W1414" s="1" t="s">
        <v>81</v>
      </c>
      <c r="X1414" s="1" t="s">
        <v>1820</v>
      </c>
      <c r="Y1414" s="1" t="s">
        <v>83</v>
      </c>
      <c r="Z1414" s="1" t="s">
        <v>84</v>
      </c>
      <c r="AA1414" s="1" t="s">
        <v>51</v>
      </c>
      <c r="AB1414" s="1" t="s">
        <v>1820</v>
      </c>
      <c r="AC1414" s="1" t="s">
        <v>37</v>
      </c>
    </row>
    <row r="1415" spans="1:29" hidden="1" x14ac:dyDescent="0.25">
      <c r="A1415" s="1" t="s">
        <v>33</v>
      </c>
      <c r="B1415" s="1" t="s">
        <v>34</v>
      </c>
      <c r="C1415" s="2">
        <v>45535</v>
      </c>
      <c r="D1415" s="1" t="s">
        <v>73</v>
      </c>
      <c r="E1415" s="1" t="s">
        <v>74</v>
      </c>
      <c r="F1415" s="1" t="s">
        <v>37</v>
      </c>
      <c r="G1415" s="1" t="s">
        <v>963</v>
      </c>
      <c r="H1415" s="1" t="s">
        <v>34</v>
      </c>
      <c r="I1415" s="3">
        <v>276396</v>
      </c>
      <c r="J1415" s="3">
        <v>0</v>
      </c>
      <c r="K1415" s="1" t="s">
        <v>40</v>
      </c>
      <c r="L1415" s="1" t="s">
        <v>721</v>
      </c>
      <c r="M1415" s="1" t="s">
        <v>722</v>
      </c>
      <c r="N1415" s="1" t="s">
        <v>79</v>
      </c>
      <c r="O1415" s="1" t="s">
        <v>80</v>
      </c>
      <c r="P1415" s="1" t="s">
        <v>43</v>
      </c>
      <c r="Q1415" s="1" t="s">
        <v>43</v>
      </c>
      <c r="R1415" s="3">
        <v>0</v>
      </c>
      <c r="S1415" s="1" t="s">
        <v>44</v>
      </c>
      <c r="T1415" s="1" t="s">
        <v>45</v>
      </c>
      <c r="U1415" s="1" t="s">
        <v>963</v>
      </c>
      <c r="V1415" s="1" t="s">
        <v>46</v>
      </c>
      <c r="W1415" s="1" t="s">
        <v>81</v>
      </c>
      <c r="X1415" s="1" t="s">
        <v>1820</v>
      </c>
      <c r="Y1415" s="1" t="s">
        <v>83</v>
      </c>
      <c r="Z1415" s="1" t="s">
        <v>84</v>
      </c>
      <c r="AA1415" s="1" t="s">
        <v>51</v>
      </c>
      <c r="AB1415" s="1" t="s">
        <v>1820</v>
      </c>
      <c r="AC1415" s="1" t="s">
        <v>37</v>
      </c>
    </row>
    <row r="1416" spans="1:29" hidden="1" x14ac:dyDescent="0.25">
      <c r="A1416" s="1" t="s">
        <v>33</v>
      </c>
      <c r="B1416" s="1" t="s">
        <v>34</v>
      </c>
      <c r="C1416" s="2">
        <v>45535</v>
      </c>
      <c r="D1416" s="1" t="s">
        <v>73</v>
      </c>
      <c r="E1416" s="1" t="s">
        <v>74</v>
      </c>
      <c r="F1416" s="1" t="s">
        <v>37</v>
      </c>
      <c r="G1416" s="1" t="s">
        <v>963</v>
      </c>
      <c r="H1416" s="1" t="s">
        <v>34</v>
      </c>
      <c r="I1416" s="3">
        <v>260000</v>
      </c>
      <c r="J1416" s="3">
        <v>0</v>
      </c>
      <c r="K1416" s="1" t="s">
        <v>40</v>
      </c>
      <c r="L1416" s="1" t="s">
        <v>567</v>
      </c>
      <c r="M1416" s="1" t="s">
        <v>568</v>
      </c>
      <c r="N1416" s="1" t="s">
        <v>79</v>
      </c>
      <c r="O1416" s="1" t="s">
        <v>80</v>
      </c>
      <c r="P1416" s="1" t="s">
        <v>43</v>
      </c>
      <c r="Q1416" s="1" t="s">
        <v>43</v>
      </c>
      <c r="R1416" s="3">
        <v>0</v>
      </c>
      <c r="S1416" s="1" t="s">
        <v>44</v>
      </c>
      <c r="T1416" s="1" t="s">
        <v>45</v>
      </c>
      <c r="U1416" s="1" t="s">
        <v>963</v>
      </c>
      <c r="V1416" s="1" t="s">
        <v>46</v>
      </c>
      <c r="W1416" s="1" t="s">
        <v>81</v>
      </c>
      <c r="X1416" s="1" t="s">
        <v>1820</v>
      </c>
      <c r="Y1416" s="1" t="s">
        <v>83</v>
      </c>
      <c r="Z1416" s="1" t="s">
        <v>84</v>
      </c>
      <c r="AA1416" s="1" t="s">
        <v>51</v>
      </c>
      <c r="AB1416" s="1" t="s">
        <v>1820</v>
      </c>
      <c r="AC1416" s="1" t="s">
        <v>37</v>
      </c>
    </row>
    <row r="1417" spans="1:29" hidden="1" x14ac:dyDescent="0.25">
      <c r="A1417" s="1" t="s">
        <v>33</v>
      </c>
      <c r="B1417" s="1" t="s">
        <v>34</v>
      </c>
      <c r="C1417" s="2">
        <v>45535</v>
      </c>
      <c r="D1417" s="1" t="s">
        <v>73</v>
      </c>
      <c r="E1417" s="1" t="s">
        <v>74</v>
      </c>
      <c r="F1417" s="1" t="s">
        <v>37</v>
      </c>
      <c r="G1417" s="1" t="s">
        <v>963</v>
      </c>
      <c r="H1417" s="1" t="s">
        <v>34</v>
      </c>
      <c r="I1417" s="3">
        <v>260000</v>
      </c>
      <c r="J1417" s="3">
        <v>0</v>
      </c>
      <c r="K1417" s="1" t="s">
        <v>40</v>
      </c>
      <c r="L1417" s="1" t="s">
        <v>127</v>
      </c>
      <c r="M1417" s="1" t="s">
        <v>128</v>
      </c>
      <c r="N1417" s="1" t="s">
        <v>79</v>
      </c>
      <c r="O1417" s="1" t="s">
        <v>80</v>
      </c>
      <c r="P1417" s="1" t="s">
        <v>43</v>
      </c>
      <c r="Q1417" s="1" t="s">
        <v>43</v>
      </c>
      <c r="R1417" s="3">
        <v>0</v>
      </c>
      <c r="S1417" s="1" t="s">
        <v>44</v>
      </c>
      <c r="T1417" s="1" t="s">
        <v>45</v>
      </c>
      <c r="U1417" s="1" t="s">
        <v>963</v>
      </c>
      <c r="V1417" s="1" t="s">
        <v>46</v>
      </c>
      <c r="W1417" s="1" t="s">
        <v>81</v>
      </c>
      <c r="X1417" s="1" t="s">
        <v>1820</v>
      </c>
      <c r="Y1417" s="1" t="s">
        <v>83</v>
      </c>
      <c r="Z1417" s="1" t="s">
        <v>84</v>
      </c>
      <c r="AA1417" s="1" t="s">
        <v>51</v>
      </c>
      <c r="AB1417" s="1" t="s">
        <v>1820</v>
      </c>
      <c r="AC1417" s="1" t="s">
        <v>37</v>
      </c>
    </row>
    <row r="1418" spans="1:29" hidden="1" x14ac:dyDescent="0.25">
      <c r="A1418" s="1" t="s">
        <v>33</v>
      </c>
      <c r="B1418" s="1" t="s">
        <v>34</v>
      </c>
      <c r="C1418" s="2">
        <v>45535</v>
      </c>
      <c r="D1418" s="1" t="s">
        <v>73</v>
      </c>
      <c r="E1418" s="1" t="s">
        <v>74</v>
      </c>
      <c r="F1418" s="1" t="s">
        <v>37</v>
      </c>
      <c r="G1418" s="1" t="s">
        <v>963</v>
      </c>
      <c r="H1418" s="1" t="s">
        <v>34</v>
      </c>
      <c r="I1418" s="3">
        <v>43334</v>
      </c>
      <c r="J1418" s="3">
        <v>0</v>
      </c>
      <c r="K1418" s="1" t="s">
        <v>40</v>
      </c>
      <c r="L1418" s="1" t="s">
        <v>697</v>
      </c>
      <c r="M1418" s="1" t="s">
        <v>698</v>
      </c>
      <c r="N1418" s="1" t="s">
        <v>79</v>
      </c>
      <c r="O1418" s="1" t="s">
        <v>80</v>
      </c>
      <c r="P1418" s="1" t="s">
        <v>43</v>
      </c>
      <c r="Q1418" s="1" t="s">
        <v>43</v>
      </c>
      <c r="R1418" s="3">
        <v>0</v>
      </c>
      <c r="S1418" s="1" t="s">
        <v>44</v>
      </c>
      <c r="T1418" s="1" t="s">
        <v>45</v>
      </c>
      <c r="U1418" s="1" t="s">
        <v>963</v>
      </c>
      <c r="V1418" s="1" t="s">
        <v>46</v>
      </c>
      <c r="W1418" s="1" t="s">
        <v>81</v>
      </c>
      <c r="X1418" s="1" t="s">
        <v>1820</v>
      </c>
      <c r="Y1418" s="1" t="s">
        <v>83</v>
      </c>
      <c r="Z1418" s="1" t="s">
        <v>84</v>
      </c>
      <c r="AA1418" s="1" t="s">
        <v>51</v>
      </c>
      <c r="AB1418" s="1" t="s">
        <v>1820</v>
      </c>
      <c r="AC1418" s="1" t="s">
        <v>37</v>
      </c>
    </row>
    <row r="1419" spans="1:29" hidden="1" x14ac:dyDescent="0.25">
      <c r="A1419" s="1" t="s">
        <v>33</v>
      </c>
      <c r="B1419" s="1" t="s">
        <v>34</v>
      </c>
      <c r="C1419" s="2">
        <v>45535</v>
      </c>
      <c r="D1419" s="1" t="s">
        <v>73</v>
      </c>
      <c r="E1419" s="1" t="s">
        <v>74</v>
      </c>
      <c r="F1419" s="1" t="s">
        <v>37</v>
      </c>
      <c r="G1419" s="1" t="s">
        <v>963</v>
      </c>
      <c r="H1419" s="1" t="s">
        <v>34</v>
      </c>
      <c r="I1419" s="3">
        <v>47394</v>
      </c>
      <c r="J1419" s="3">
        <v>0</v>
      </c>
      <c r="K1419" s="1" t="s">
        <v>40</v>
      </c>
      <c r="L1419" s="1" t="s">
        <v>1823</v>
      </c>
      <c r="M1419" s="1" t="s">
        <v>856</v>
      </c>
      <c r="N1419" s="1" t="s">
        <v>79</v>
      </c>
      <c r="O1419" s="1" t="s">
        <v>80</v>
      </c>
      <c r="P1419" s="1" t="s">
        <v>43</v>
      </c>
      <c r="Q1419" s="1" t="s">
        <v>43</v>
      </c>
      <c r="R1419" s="3">
        <v>0</v>
      </c>
      <c r="S1419" s="1" t="s">
        <v>44</v>
      </c>
      <c r="T1419" s="1" t="s">
        <v>45</v>
      </c>
      <c r="U1419" s="1" t="s">
        <v>963</v>
      </c>
      <c r="V1419" s="1" t="s">
        <v>46</v>
      </c>
      <c r="W1419" s="1" t="s">
        <v>81</v>
      </c>
      <c r="X1419" s="1" t="s">
        <v>1820</v>
      </c>
      <c r="Y1419" s="1" t="s">
        <v>83</v>
      </c>
      <c r="Z1419" s="1" t="s">
        <v>84</v>
      </c>
      <c r="AA1419" s="1" t="s">
        <v>51</v>
      </c>
      <c r="AB1419" s="1" t="s">
        <v>1820</v>
      </c>
      <c r="AC1419" s="1" t="s">
        <v>37</v>
      </c>
    </row>
    <row r="1420" spans="1:29" hidden="1" x14ac:dyDescent="0.25">
      <c r="A1420" s="1" t="s">
        <v>33</v>
      </c>
      <c r="B1420" s="1" t="s">
        <v>34</v>
      </c>
      <c r="C1420" s="2">
        <v>45535</v>
      </c>
      <c r="D1420" s="1" t="s">
        <v>73</v>
      </c>
      <c r="E1420" s="1" t="s">
        <v>74</v>
      </c>
      <c r="F1420" s="1" t="s">
        <v>37</v>
      </c>
      <c r="G1420" s="1" t="s">
        <v>963</v>
      </c>
      <c r="H1420" s="1" t="s">
        <v>34</v>
      </c>
      <c r="I1420" s="3">
        <v>650000</v>
      </c>
      <c r="J1420" s="3">
        <v>0</v>
      </c>
      <c r="K1420" s="1" t="s">
        <v>40</v>
      </c>
      <c r="L1420" s="1" t="s">
        <v>125</v>
      </c>
      <c r="M1420" s="1" t="s">
        <v>126</v>
      </c>
      <c r="N1420" s="1" t="s">
        <v>79</v>
      </c>
      <c r="O1420" s="1" t="s">
        <v>80</v>
      </c>
      <c r="P1420" s="1" t="s">
        <v>43</v>
      </c>
      <c r="Q1420" s="1" t="s">
        <v>43</v>
      </c>
      <c r="R1420" s="3">
        <v>0</v>
      </c>
      <c r="S1420" s="1" t="s">
        <v>44</v>
      </c>
      <c r="T1420" s="1" t="s">
        <v>45</v>
      </c>
      <c r="U1420" s="1" t="s">
        <v>963</v>
      </c>
      <c r="V1420" s="1" t="s">
        <v>46</v>
      </c>
      <c r="W1420" s="1" t="s">
        <v>81</v>
      </c>
      <c r="X1420" s="1" t="s">
        <v>1820</v>
      </c>
      <c r="Y1420" s="1" t="s">
        <v>83</v>
      </c>
      <c r="Z1420" s="1" t="s">
        <v>84</v>
      </c>
      <c r="AA1420" s="1" t="s">
        <v>51</v>
      </c>
      <c r="AB1420" s="1" t="s">
        <v>1820</v>
      </c>
      <c r="AC1420" s="1" t="s">
        <v>37</v>
      </c>
    </row>
    <row r="1421" spans="1:29" hidden="1" x14ac:dyDescent="0.25">
      <c r="A1421" s="1" t="s">
        <v>33</v>
      </c>
      <c r="B1421" s="1" t="s">
        <v>34</v>
      </c>
      <c r="C1421" s="2">
        <v>45535</v>
      </c>
      <c r="D1421" s="1" t="s">
        <v>73</v>
      </c>
      <c r="E1421" s="1" t="s">
        <v>74</v>
      </c>
      <c r="F1421" s="1" t="s">
        <v>37</v>
      </c>
      <c r="G1421" s="1" t="s">
        <v>963</v>
      </c>
      <c r="H1421" s="1" t="s">
        <v>34</v>
      </c>
      <c r="I1421" s="3">
        <v>43334</v>
      </c>
      <c r="J1421" s="3">
        <v>0</v>
      </c>
      <c r="K1421" s="1" t="s">
        <v>40</v>
      </c>
      <c r="L1421" s="1" t="s">
        <v>687</v>
      </c>
      <c r="M1421" s="1" t="s">
        <v>688</v>
      </c>
      <c r="N1421" s="1" t="s">
        <v>79</v>
      </c>
      <c r="O1421" s="1" t="s">
        <v>80</v>
      </c>
      <c r="P1421" s="1" t="s">
        <v>43</v>
      </c>
      <c r="Q1421" s="1" t="s">
        <v>43</v>
      </c>
      <c r="R1421" s="3">
        <v>0</v>
      </c>
      <c r="S1421" s="1" t="s">
        <v>44</v>
      </c>
      <c r="T1421" s="1" t="s">
        <v>45</v>
      </c>
      <c r="U1421" s="1" t="s">
        <v>963</v>
      </c>
      <c r="V1421" s="1" t="s">
        <v>46</v>
      </c>
      <c r="W1421" s="1" t="s">
        <v>81</v>
      </c>
      <c r="X1421" s="1" t="s">
        <v>1820</v>
      </c>
      <c r="Y1421" s="1" t="s">
        <v>83</v>
      </c>
      <c r="Z1421" s="1" t="s">
        <v>84</v>
      </c>
      <c r="AA1421" s="1" t="s">
        <v>51</v>
      </c>
      <c r="AB1421" s="1" t="s">
        <v>1820</v>
      </c>
      <c r="AC1421" s="1" t="s">
        <v>37</v>
      </c>
    </row>
    <row r="1422" spans="1:29" hidden="1" x14ac:dyDescent="0.25">
      <c r="A1422" s="1" t="s">
        <v>33</v>
      </c>
      <c r="B1422" s="1" t="s">
        <v>34</v>
      </c>
      <c r="C1422" s="2">
        <v>45535</v>
      </c>
      <c r="D1422" s="1" t="s">
        <v>73</v>
      </c>
      <c r="E1422" s="1" t="s">
        <v>74</v>
      </c>
      <c r="F1422" s="1" t="s">
        <v>37</v>
      </c>
      <c r="G1422" s="1" t="s">
        <v>963</v>
      </c>
      <c r="H1422" s="1" t="s">
        <v>34</v>
      </c>
      <c r="I1422" s="3">
        <v>43768</v>
      </c>
      <c r="J1422" s="3">
        <v>0</v>
      </c>
      <c r="K1422" s="1" t="s">
        <v>40</v>
      </c>
      <c r="L1422" s="1" t="s">
        <v>301</v>
      </c>
      <c r="M1422" s="1" t="s">
        <v>302</v>
      </c>
      <c r="N1422" s="1" t="s">
        <v>79</v>
      </c>
      <c r="O1422" s="1" t="s">
        <v>80</v>
      </c>
      <c r="P1422" s="1" t="s">
        <v>43</v>
      </c>
      <c r="Q1422" s="1" t="s">
        <v>43</v>
      </c>
      <c r="R1422" s="3">
        <v>0</v>
      </c>
      <c r="S1422" s="1" t="s">
        <v>44</v>
      </c>
      <c r="T1422" s="1" t="s">
        <v>45</v>
      </c>
      <c r="U1422" s="1" t="s">
        <v>963</v>
      </c>
      <c r="V1422" s="1" t="s">
        <v>46</v>
      </c>
      <c r="W1422" s="1" t="s">
        <v>81</v>
      </c>
      <c r="X1422" s="1" t="s">
        <v>1820</v>
      </c>
      <c r="Y1422" s="1" t="s">
        <v>83</v>
      </c>
      <c r="Z1422" s="1" t="s">
        <v>84</v>
      </c>
      <c r="AA1422" s="1" t="s">
        <v>51</v>
      </c>
      <c r="AB1422" s="1" t="s">
        <v>1820</v>
      </c>
      <c r="AC1422" s="1" t="s">
        <v>37</v>
      </c>
    </row>
    <row r="1423" spans="1:29" hidden="1" x14ac:dyDescent="0.25">
      <c r="A1423" s="1" t="s">
        <v>33</v>
      </c>
      <c r="B1423" s="1" t="s">
        <v>34</v>
      </c>
      <c r="C1423" s="2">
        <v>45535</v>
      </c>
      <c r="D1423" s="1" t="s">
        <v>73</v>
      </c>
      <c r="E1423" s="1" t="s">
        <v>74</v>
      </c>
      <c r="F1423" s="1" t="s">
        <v>37</v>
      </c>
      <c r="G1423" s="1" t="s">
        <v>963</v>
      </c>
      <c r="H1423" s="1" t="s">
        <v>34</v>
      </c>
      <c r="I1423" s="3">
        <v>433334</v>
      </c>
      <c r="J1423" s="3">
        <v>0</v>
      </c>
      <c r="K1423" s="1" t="s">
        <v>40</v>
      </c>
      <c r="L1423" s="1" t="s">
        <v>150</v>
      </c>
      <c r="M1423" s="1" t="s">
        <v>151</v>
      </c>
      <c r="N1423" s="1" t="s">
        <v>79</v>
      </c>
      <c r="O1423" s="1" t="s">
        <v>80</v>
      </c>
      <c r="P1423" s="1" t="s">
        <v>43</v>
      </c>
      <c r="Q1423" s="1" t="s">
        <v>43</v>
      </c>
      <c r="R1423" s="3">
        <v>0</v>
      </c>
      <c r="S1423" s="1" t="s">
        <v>44</v>
      </c>
      <c r="T1423" s="1" t="s">
        <v>45</v>
      </c>
      <c r="U1423" s="1" t="s">
        <v>963</v>
      </c>
      <c r="V1423" s="1" t="s">
        <v>46</v>
      </c>
      <c r="W1423" s="1" t="s">
        <v>81</v>
      </c>
      <c r="X1423" s="1" t="s">
        <v>1820</v>
      </c>
      <c r="Y1423" s="1" t="s">
        <v>83</v>
      </c>
      <c r="Z1423" s="1" t="s">
        <v>84</v>
      </c>
      <c r="AA1423" s="1" t="s">
        <v>51</v>
      </c>
      <c r="AB1423" s="1" t="s">
        <v>1820</v>
      </c>
      <c r="AC1423" s="1" t="s">
        <v>37</v>
      </c>
    </row>
    <row r="1424" spans="1:29" hidden="1" x14ac:dyDescent="0.25">
      <c r="A1424" s="1" t="s">
        <v>33</v>
      </c>
      <c r="B1424" s="1" t="s">
        <v>34</v>
      </c>
      <c r="C1424" s="2">
        <v>45535</v>
      </c>
      <c r="D1424" s="1" t="s">
        <v>73</v>
      </c>
      <c r="E1424" s="1" t="s">
        <v>74</v>
      </c>
      <c r="F1424" s="1" t="s">
        <v>37</v>
      </c>
      <c r="G1424" s="1" t="s">
        <v>963</v>
      </c>
      <c r="H1424" s="1" t="s">
        <v>34</v>
      </c>
      <c r="I1424" s="3">
        <v>43334</v>
      </c>
      <c r="J1424" s="3">
        <v>0</v>
      </c>
      <c r="K1424" s="1" t="s">
        <v>40</v>
      </c>
      <c r="L1424" s="1" t="s">
        <v>152</v>
      </c>
      <c r="M1424" s="1" t="s">
        <v>153</v>
      </c>
      <c r="N1424" s="1" t="s">
        <v>79</v>
      </c>
      <c r="O1424" s="1" t="s">
        <v>80</v>
      </c>
      <c r="P1424" s="1" t="s">
        <v>43</v>
      </c>
      <c r="Q1424" s="1" t="s">
        <v>43</v>
      </c>
      <c r="R1424" s="3">
        <v>0</v>
      </c>
      <c r="S1424" s="1" t="s">
        <v>44</v>
      </c>
      <c r="T1424" s="1" t="s">
        <v>45</v>
      </c>
      <c r="U1424" s="1" t="s">
        <v>963</v>
      </c>
      <c r="V1424" s="1" t="s">
        <v>46</v>
      </c>
      <c r="W1424" s="1" t="s">
        <v>81</v>
      </c>
      <c r="X1424" s="1" t="s">
        <v>1820</v>
      </c>
      <c r="Y1424" s="1" t="s">
        <v>83</v>
      </c>
      <c r="Z1424" s="1" t="s">
        <v>84</v>
      </c>
      <c r="AA1424" s="1" t="s">
        <v>51</v>
      </c>
      <c r="AB1424" s="1" t="s">
        <v>1820</v>
      </c>
      <c r="AC1424" s="1" t="s">
        <v>37</v>
      </c>
    </row>
    <row r="1425" spans="1:29" hidden="1" x14ac:dyDescent="0.25">
      <c r="A1425" s="1" t="s">
        <v>33</v>
      </c>
      <c r="B1425" s="1" t="s">
        <v>34</v>
      </c>
      <c r="C1425" s="2">
        <v>45535</v>
      </c>
      <c r="D1425" s="1" t="s">
        <v>73</v>
      </c>
      <c r="E1425" s="1" t="s">
        <v>74</v>
      </c>
      <c r="F1425" s="1" t="s">
        <v>37</v>
      </c>
      <c r="G1425" s="1" t="s">
        <v>963</v>
      </c>
      <c r="H1425" s="1" t="s">
        <v>34</v>
      </c>
      <c r="I1425" s="3">
        <v>44459</v>
      </c>
      <c r="J1425" s="3">
        <v>0</v>
      </c>
      <c r="K1425" s="1" t="s">
        <v>40</v>
      </c>
      <c r="L1425" s="1" t="s">
        <v>168</v>
      </c>
      <c r="M1425" s="1" t="s">
        <v>169</v>
      </c>
      <c r="N1425" s="1" t="s">
        <v>79</v>
      </c>
      <c r="O1425" s="1" t="s">
        <v>80</v>
      </c>
      <c r="P1425" s="1" t="s">
        <v>43</v>
      </c>
      <c r="Q1425" s="1" t="s">
        <v>43</v>
      </c>
      <c r="R1425" s="3">
        <v>0</v>
      </c>
      <c r="S1425" s="1" t="s">
        <v>44</v>
      </c>
      <c r="T1425" s="1" t="s">
        <v>45</v>
      </c>
      <c r="U1425" s="1" t="s">
        <v>963</v>
      </c>
      <c r="V1425" s="1" t="s">
        <v>46</v>
      </c>
      <c r="W1425" s="1" t="s">
        <v>81</v>
      </c>
      <c r="X1425" s="1" t="s">
        <v>1820</v>
      </c>
      <c r="Y1425" s="1" t="s">
        <v>83</v>
      </c>
      <c r="Z1425" s="1" t="s">
        <v>84</v>
      </c>
      <c r="AA1425" s="1" t="s">
        <v>51</v>
      </c>
      <c r="AB1425" s="1" t="s">
        <v>1820</v>
      </c>
      <c r="AC1425" s="1" t="s">
        <v>37</v>
      </c>
    </row>
    <row r="1426" spans="1:29" hidden="1" x14ac:dyDescent="0.25">
      <c r="A1426" s="1" t="s">
        <v>33</v>
      </c>
      <c r="B1426" s="1" t="s">
        <v>34</v>
      </c>
      <c r="C1426" s="2">
        <v>45535</v>
      </c>
      <c r="D1426" s="1" t="s">
        <v>73</v>
      </c>
      <c r="E1426" s="1" t="s">
        <v>74</v>
      </c>
      <c r="F1426" s="1" t="s">
        <v>37</v>
      </c>
      <c r="G1426" s="1" t="s">
        <v>963</v>
      </c>
      <c r="H1426" s="1" t="s">
        <v>34</v>
      </c>
      <c r="I1426" s="3">
        <v>43334</v>
      </c>
      <c r="J1426" s="3">
        <v>0</v>
      </c>
      <c r="K1426" s="1" t="s">
        <v>40</v>
      </c>
      <c r="L1426" s="1" t="s">
        <v>133</v>
      </c>
      <c r="M1426" s="1" t="s">
        <v>134</v>
      </c>
      <c r="N1426" s="1" t="s">
        <v>79</v>
      </c>
      <c r="O1426" s="1" t="s">
        <v>80</v>
      </c>
      <c r="P1426" s="1" t="s">
        <v>43</v>
      </c>
      <c r="Q1426" s="1" t="s">
        <v>43</v>
      </c>
      <c r="R1426" s="3">
        <v>0</v>
      </c>
      <c r="S1426" s="1" t="s">
        <v>44</v>
      </c>
      <c r="T1426" s="1" t="s">
        <v>45</v>
      </c>
      <c r="U1426" s="1" t="s">
        <v>963</v>
      </c>
      <c r="V1426" s="1" t="s">
        <v>46</v>
      </c>
      <c r="W1426" s="1" t="s">
        <v>81</v>
      </c>
      <c r="X1426" s="1" t="s">
        <v>1820</v>
      </c>
      <c r="Y1426" s="1" t="s">
        <v>83</v>
      </c>
      <c r="Z1426" s="1" t="s">
        <v>84</v>
      </c>
      <c r="AA1426" s="1" t="s">
        <v>51</v>
      </c>
      <c r="AB1426" s="1" t="s">
        <v>1820</v>
      </c>
      <c r="AC1426" s="1" t="s">
        <v>37</v>
      </c>
    </row>
    <row r="1427" spans="1:29" hidden="1" x14ac:dyDescent="0.25">
      <c r="A1427" s="1" t="s">
        <v>33</v>
      </c>
      <c r="B1427" s="1" t="s">
        <v>34</v>
      </c>
      <c r="C1427" s="2">
        <v>45535</v>
      </c>
      <c r="D1427" s="1" t="s">
        <v>73</v>
      </c>
      <c r="E1427" s="1" t="s">
        <v>74</v>
      </c>
      <c r="F1427" s="1" t="s">
        <v>37</v>
      </c>
      <c r="G1427" s="1" t="s">
        <v>963</v>
      </c>
      <c r="H1427" s="1" t="s">
        <v>34</v>
      </c>
      <c r="I1427" s="3">
        <v>216667</v>
      </c>
      <c r="J1427" s="3">
        <v>0</v>
      </c>
      <c r="K1427" s="1" t="s">
        <v>40</v>
      </c>
      <c r="L1427" s="1" t="s">
        <v>1821</v>
      </c>
      <c r="M1427" s="1" t="s">
        <v>703</v>
      </c>
      <c r="N1427" s="1" t="s">
        <v>79</v>
      </c>
      <c r="O1427" s="1" t="s">
        <v>80</v>
      </c>
      <c r="P1427" s="1" t="s">
        <v>43</v>
      </c>
      <c r="Q1427" s="1" t="s">
        <v>43</v>
      </c>
      <c r="R1427" s="3">
        <v>0</v>
      </c>
      <c r="S1427" s="1" t="s">
        <v>44</v>
      </c>
      <c r="T1427" s="1" t="s">
        <v>45</v>
      </c>
      <c r="U1427" s="1" t="s">
        <v>963</v>
      </c>
      <c r="V1427" s="1" t="s">
        <v>46</v>
      </c>
      <c r="W1427" s="1" t="s">
        <v>81</v>
      </c>
      <c r="X1427" s="1" t="s">
        <v>1820</v>
      </c>
      <c r="Y1427" s="1" t="s">
        <v>83</v>
      </c>
      <c r="Z1427" s="1" t="s">
        <v>84</v>
      </c>
      <c r="AA1427" s="1" t="s">
        <v>51</v>
      </c>
      <c r="AB1427" s="1" t="s">
        <v>1820</v>
      </c>
      <c r="AC1427" s="1" t="s">
        <v>37</v>
      </c>
    </row>
    <row r="1428" spans="1:29" hidden="1" x14ac:dyDescent="0.25">
      <c r="A1428" s="1" t="s">
        <v>33</v>
      </c>
      <c r="B1428" s="1" t="s">
        <v>34</v>
      </c>
      <c r="C1428" s="2">
        <v>45535</v>
      </c>
      <c r="D1428" s="1" t="s">
        <v>73</v>
      </c>
      <c r="E1428" s="1" t="s">
        <v>74</v>
      </c>
      <c r="F1428" s="1" t="s">
        <v>37</v>
      </c>
      <c r="G1428" s="1" t="s">
        <v>963</v>
      </c>
      <c r="H1428" s="1" t="s">
        <v>34</v>
      </c>
      <c r="I1428" s="3">
        <v>520000</v>
      </c>
      <c r="J1428" s="3">
        <v>0</v>
      </c>
      <c r="K1428" s="1" t="s">
        <v>40</v>
      </c>
      <c r="L1428" s="1" t="s">
        <v>119</v>
      </c>
      <c r="M1428" s="1" t="s">
        <v>120</v>
      </c>
      <c r="N1428" s="1" t="s">
        <v>79</v>
      </c>
      <c r="O1428" s="1" t="s">
        <v>80</v>
      </c>
      <c r="P1428" s="1" t="s">
        <v>43</v>
      </c>
      <c r="Q1428" s="1" t="s">
        <v>43</v>
      </c>
      <c r="R1428" s="3">
        <v>0</v>
      </c>
      <c r="S1428" s="1" t="s">
        <v>44</v>
      </c>
      <c r="T1428" s="1" t="s">
        <v>45</v>
      </c>
      <c r="U1428" s="1" t="s">
        <v>963</v>
      </c>
      <c r="V1428" s="1" t="s">
        <v>46</v>
      </c>
      <c r="W1428" s="1" t="s">
        <v>81</v>
      </c>
      <c r="X1428" s="1" t="s">
        <v>1820</v>
      </c>
      <c r="Y1428" s="1" t="s">
        <v>83</v>
      </c>
      <c r="Z1428" s="1" t="s">
        <v>84</v>
      </c>
      <c r="AA1428" s="1" t="s">
        <v>51</v>
      </c>
      <c r="AB1428" s="1" t="s">
        <v>1820</v>
      </c>
      <c r="AC1428" s="1" t="s">
        <v>37</v>
      </c>
    </row>
    <row r="1429" spans="1:29" hidden="1" x14ac:dyDescent="0.25">
      <c r="A1429" s="1" t="s">
        <v>33</v>
      </c>
      <c r="B1429" s="1" t="s">
        <v>34</v>
      </c>
      <c r="C1429" s="2">
        <v>45537</v>
      </c>
      <c r="D1429" s="1" t="s">
        <v>35</v>
      </c>
      <c r="E1429" s="1" t="s">
        <v>36</v>
      </c>
      <c r="F1429" s="1" t="s">
        <v>37</v>
      </c>
      <c r="G1429" s="1" t="s">
        <v>1824</v>
      </c>
      <c r="H1429" s="1" t="s">
        <v>1825</v>
      </c>
      <c r="I1429" s="3">
        <v>0</v>
      </c>
      <c r="J1429" s="54">
        <v>1434034</v>
      </c>
      <c r="K1429" s="1" t="s">
        <v>40</v>
      </c>
      <c r="L1429" s="1" t="s">
        <v>41</v>
      </c>
      <c r="M1429" s="1" t="s">
        <v>42</v>
      </c>
      <c r="N1429" s="1" t="s">
        <v>37</v>
      </c>
      <c r="O1429" s="1" t="s">
        <v>43</v>
      </c>
      <c r="P1429" s="1" t="s">
        <v>43</v>
      </c>
      <c r="Q1429" s="1" t="s">
        <v>43</v>
      </c>
      <c r="R1429" s="3">
        <v>0</v>
      </c>
      <c r="S1429" s="1" t="s">
        <v>44</v>
      </c>
      <c r="T1429" s="1" t="s">
        <v>45</v>
      </c>
      <c r="U1429" s="1" t="s">
        <v>1824</v>
      </c>
      <c r="V1429" s="1" t="s">
        <v>46</v>
      </c>
      <c r="W1429" s="1" t="s">
        <v>47</v>
      </c>
      <c r="X1429" s="1" t="s">
        <v>1826</v>
      </c>
      <c r="Y1429" s="1" t="s">
        <v>49</v>
      </c>
      <c r="Z1429" s="1" t="s">
        <v>50</v>
      </c>
      <c r="AA1429" s="1" t="s">
        <v>51</v>
      </c>
      <c r="AB1429" s="1" t="s">
        <v>1826</v>
      </c>
      <c r="AC1429" s="1" t="s">
        <v>37</v>
      </c>
    </row>
    <row r="1430" spans="1:29" hidden="1" x14ac:dyDescent="0.25">
      <c r="A1430" s="1" t="s">
        <v>33</v>
      </c>
      <c r="B1430" s="1" t="s">
        <v>34</v>
      </c>
      <c r="C1430" s="2">
        <v>45538</v>
      </c>
      <c r="D1430" s="1" t="s">
        <v>35</v>
      </c>
      <c r="E1430" s="1" t="s">
        <v>36</v>
      </c>
      <c r="F1430" s="1" t="s">
        <v>37</v>
      </c>
      <c r="G1430" s="1" t="s">
        <v>1827</v>
      </c>
      <c r="H1430" s="1" t="s">
        <v>1828</v>
      </c>
      <c r="I1430" s="3">
        <v>0</v>
      </c>
      <c r="J1430" s="54">
        <v>43333</v>
      </c>
      <c r="K1430" s="1" t="s">
        <v>40</v>
      </c>
      <c r="L1430" s="1" t="s">
        <v>62</v>
      </c>
      <c r="M1430" s="1" t="s">
        <v>63</v>
      </c>
      <c r="N1430" s="1" t="s">
        <v>37</v>
      </c>
      <c r="O1430" s="1" t="s">
        <v>43</v>
      </c>
      <c r="P1430" s="1" t="s">
        <v>43</v>
      </c>
      <c r="Q1430" s="1" t="s">
        <v>43</v>
      </c>
      <c r="R1430" s="3">
        <v>0</v>
      </c>
      <c r="S1430" s="1" t="s">
        <v>44</v>
      </c>
      <c r="T1430" s="1" t="s">
        <v>45</v>
      </c>
      <c r="U1430" s="1" t="s">
        <v>1827</v>
      </c>
      <c r="V1430" s="1" t="s">
        <v>46</v>
      </c>
      <c r="W1430" s="1" t="s">
        <v>47</v>
      </c>
      <c r="X1430" s="1" t="s">
        <v>1829</v>
      </c>
      <c r="Y1430" s="1" t="s">
        <v>49</v>
      </c>
      <c r="Z1430" s="1" t="s">
        <v>50</v>
      </c>
      <c r="AA1430" s="1" t="s">
        <v>51</v>
      </c>
      <c r="AB1430" s="1" t="s">
        <v>1829</v>
      </c>
      <c r="AC1430" s="1" t="s">
        <v>37</v>
      </c>
    </row>
    <row r="1431" spans="1:29" hidden="1" x14ac:dyDescent="0.25">
      <c r="A1431" s="1" t="s">
        <v>33</v>
      </c>
      <c r="B1431" s="1" t="s">
        <v>34</v>
      </c>
      <c r="C1431" s="2">
        <v>45559</v>
      </c>
      <c r="D1431" s="1" t="s">
        <v>35</v>
      </c>
      <c r="E1431" s="1" t="s">
        <v>36</v>
      </c>
      <c r="F1431" s="1" t="s">
        <v>37</v>
      </c>
      <c r="G1431" s="1" t="s">
        <v>1830</v>
      </c>
      <c r="H1431" s="1" t="s">
        <v>1831</v>
      </c>
      <c r="I1431" s="3">
        <v>0</v>
      </c>
      <c r="J1431" s="54">
        <v>1340066</v>
      </c>
      <c r="K1431" s="1" t="s">
        <v>40</v>
      </c>
      <c r="L1431" s="1" t="s">
        <v>444</v>
      </c>
      <c r="M1431" s="1" t="s">
        <v>445</v>
      </c>
      <c r="N1431" s="1" t="s">
        <v>37</v>
      </c>
      <c r="O1431" s="1" t="s">
        <v>43</v>
      </c>
      <c r="P1431" s="1" t="s">
        <v>43</v>
      </c>
      <c r="Q1431" s="1" t="s">
        <v>43</v>
      </c>
      <c r="R1431" s="3">
        <v>0</v>
      </c>
      <c r="S1431" s="1" t="s">
        <v>44</v>
      </c>
      <c r="T1431" s="1" t="s">
        <v>45</v>
      </c>
      <c r="U1431" s="1" t="s">
        <v>1830</v>
      </c>
      <c r="V1431" s="1" t="s">
        <v>46</v>
      </c>
      <c r="W1431" s="1" t="s">
        <v>47</v>
      </c>
      <c r="X1431" s="1" t="s">
        <v>1832</v>
      </c>
      <c r="Y1431" s="1" t="s">
        <v>49</v>
      </c>
      <c r="Z1431" s="1" t="s">
        <v>50</v>
      </c>
      <c r="AA1431" s="1" t="s">
        <v>51</v>
      </c>
      <c r="AB1431" s="1" t="s">
        <v>1832</v>
      </c>
      <c r="AC1431" s="1" t="s">
        <v>37</v>
      </c>
    </row>
    <row r="1432" spans="1:29" hidden="1" x14ac:dyDescent="0.25">
      <c r="A1432" s="1" t="s">
        <v>33</v>
      </c>
      <c r="B1432" s="1" t="s">
        <v>34</v>
      </c>
      <c r="C1432" s="2">
        <v>45560</v>
      </c>
      <c r="D1432" s="1" t="s">
        <v>35</v>
      </c>
      <c r="E1432" s="1" t="s">
        <v>36</v>
      </c>
      <c r="F1432" s="1" t="s">
        <v>37</v>
      </c>
      <c r="G1432" s="1" t="s">
        <v>1833</v>
      </c>
      <c r="H1432" s="1" t="s">
        <v>1834</v>
      </c>
      <c r="I1432" s="3">
        <v>0</v>
      </c>
      <c r="J1432" s="54">
        <v>45076</v>
      </c>
      <c r="K1432" s="1" t="s">
        <v>40</v>
      </c>
      <c r="L1432" s="1" t="s">
        <v>62</v>
      </c>
      <c r="M1432" s="1" t="s">
        <v>63</v>
      </c>
      <c r="N1432" s="1" t="s">
        <v>37</v>
      </c>
      <c r="O1432" s="1" t="s">
        <v>43</v>
      </c>
      <c r="P1432" s="1" t="s">
        <v>43</v>
      </c>
      <c r="Q1432" s="1" t="s">
        <v>43</v>
      </c>
      <c r="R1432" s="3">
        <v>0</v>
      </c>
      <c r="S1432" s="1" t="s">
        <v>44</v>
      </c>
      <c r="T1432" s="1" t="s">
        <v>45</v>
      </c>
      <c r="U1432" s="1" t="s">
        <v>1833</v>
      </c>
      <c r="V1432" s="1" t="s">
        <v>46</v>
      </c>
      <c r="W1432" s="1" t="s">
        <v>47</v>
      </c>
      <c r="X1432" s="1" t="s">
        <v>1835</v>
      </c>
      <c r="Y1432" s="1" t="s">
        <v>49</v>
      </c>
      <c r="Z1432" s="1" t="s">
        <v>50</v>
      </c>
      <c r="AA1432" s="1" t="s">
        <v>51</v>
      </c>
      <c r="AB1432" s="1" t="s">
        <v>1835</v>
      </c>
      <c r="AC1432" s="1" t="s">
        <v>37</v>
      </c>
    </row>
    <row r="1433" spans="1:29" hidden="1" x14ac:dyDescent="0.25">
      <c r="A1433" s="1" t="s">
        <v>33</v>
      </c>
      <c r="B1433" s="1" t="s">
        <v>34</v>
      </c>
      <c r="C1433" s="2">
        <v>45565</v>
      </c>
      <c r="D1433" s="1" t="s">
        <v>73</v>
      </c>
      <c r="E1433" s="1" t="s">
        <v>74</v>
      </c>
      <c r="F1433" s="1" t="s">
        <v>37</v>
      </c>
      <c r="G1433" s="1" t="s">
        <v>966</v>
      </c>
      <c r="H1433" s="1" t="s">
        <v>34</v>
      </c>
      <c r="I1433" s="3">
        <v>476668</v>
      </c>
      <c r="J1433" s="3">
        <v>0</v>
      </c>
      <c r="K1433" s="1" t="s">
        <v>40</v>
      </c>
      <c r="L1433" s="1" t="s">
        <v>1836</v>
      </c>
      <c r="M1433" s="1" t="s">
        <v>1837</v>
      </c>
      <c r="N1433" s="1" t="s">
        <v>89</v>
      </c>
      <c r="O1433" s="1" t="s">
        <v>90</v>
      </c>
      <c r="P1433" s="1" t="s">
        <v>43</v>
      </c>
      <c r="Q1433" s="1" t="s">
        <v>43</v>
      </c>
      <c r="R1433" s="3">
        <v>0</v>
      </c>
      <c r="S1433" s="1" t="s">
        <v>44</v>
      </c>
      <c r="T1433" s="1" t="s">
        <v>45</v>
      </c>
      <c r="U1433" s="1" t="s">
        <v>966</v>
      </c>
      <c r="V1433" s="1" t="s">
        <v>46</v>
      </c>
      <c r="W1433" s="1" t="s">
        <v>81</v>
      </c>
      <c r="X1433" s="1" t="s">
        <v>1838</v>
      </c>
      <c r="Y1433" s="1" t="s">
        <v>83</v>
      </c>
      <c r="Z1433" s="1" t="s">
        <v>84</v>
      </c>
      <c r="AA1433" s="1" t="s">
        <v>51</v>
      </c>
      <c r="AB1433" s="1" t="s">
        <v>1838</v>
      </c>
      <c r="AC1433" s="1" t="s">
        <v>37</v>
      </c>
    </row>
    <row r="1434" spans="1:29" hidden="1" x14ac:dyDescent="0.25">
      <c r="A1434" s="1" t="s">
        <v>33</v>
      </c>
      <c r="B1434" s="1" t="s">
        <v>34</v>
      </c>
      <c r="C1434" s="2">
        <v>45565</v>
      </c>
      <c r="D1434" s="1" t="s">
        <v>73</v>
      </c>
      <c r="E1434" s="1" t="s">
        <v>74</v>
      </c>
      <c r="F1434" s="1" t="s">
        <v>37</v>
      </c>
      <c r="G1434" s="1" t="s">
        <v>966</v>
      </c>
      <c r="H1434" s="1" t="s">
        <v>34</v>
      </c>
      <c r="I1434" s="3">
        <v>52519</v>
      </c>
      <c r="J1434" s="3">
        <v>0</v>
      </c>
      <c r="K1434" s="1" t="s">
        <v>40</v>
      </c>
      <c r="L1434" s="1" t="s">
        <v>105</v>
      </c>
      <c r="M1434" s="1" t="s">
        <v>106</v>
      </c>
      <c r="N1434" s="1" t="s">
        <v>79</v>
      </c>
      <c r="O1434" s="1" t="s">
        <v>80</v>
      </c>
      <c r="P1434" s="1" t="s">
        <v>43</v>
      </c>
      <c r="Q1434" s="1" t="s">
        <v>43</v>
      </c>
      <c r="R1434" s="3">
        <v>0</v>
      </c>
      <c r="S1434" s="1" t="s">
        <v>44</v>
      </c>
      <c r="T1434" s="1" t="s">
        <v>45</v>
      </c>
      <c r="U1434" s="1" t="s">
        <v>966</v>
      </c>
      <c r="V1434" s="1" t="s">
        <v>46</v>
      </c>
      <c r="W1434" s="1" t="s">
        <v>81</v>
      </c>
      <c r="X1434" s="1" t="s">
        <v>1838</v>
      </c>
      <c r="Y1434" s="1" t="s">
        <v>83</v>
      </c>
      <c r="Z1434" s="1" t="s">
        <v>84</v>
      </c>
      <c r="AA1434" s="1" t="s">
        <v>51</v>
      </c>
      <c r="AB1434" s="1" t="s">
        <v>1838</v>
      </c>
      <c r="AC1434" s="1" t="s">
        <v>37</v>
      </c>
    </row>
    <row r="1435" spans="1:29" hidden="1" x14ac:dyDescent="0.25">
      <c r="A1435" s="1" t="s">
        <v>33</v>
      </c>
      <c r="B1435" s="1" t="s">
        <v>34</v>
      </c>
      <c r="C1435" s="2">
        <v>45565</v>
      </c>
      <c r="D1435" s="1" t="s">
        <v>73</v>
      </c>
      <c r="E1435" s="1" t="s">
        <v>74</v>
      </c>
      <c r="F1435" s="1" t="s">
        <v>37</v>
      </c>
      <c r="G1435" s="1" t="s">
        <v>966</v>
      </c>
      <c r="H1435" s="1" t="s">
        <v>34</v>
      </c>
      <c r="I1435" s="3">
        <v>273984</v>
      </c>
      <c r="J1435" s="3">
        <v>0</v>
      </c>
      <c r="K1435" s="1" t="s">
        <v>40</v>
      </c>
      <c r="L1435" s="1" t="s">
        <v>1433</v>
      </c>
      <c r="M1435" s="1" t="s">
        <v>806</v>
      </c>
      <c r="N1435" s="1" t="s">
        <v>79</v>
      </c>
      <c r="O1435" s="1" t="s">
        <v>80</v>
      </c>
      <c r="P1435" s="1" t="s">
        <v>43</v>
      </c>
      <c r="Q1435" s="1" t="s">
        <v>43</v>
      </c>
      <c r="R1435" s="3">
        <v>0</v>
      </c>
      <c r="S1435" s="1" t="s">
        <v>44</v>
      </c>
      <c r="T1435" s="1" t="s">
        <v>45</v>
      </c>
      <c r="U1435" s="1" t="s">
        <v>966</v>
      </c>
      <c r="V1435" s="1" t="s">
        <v>46</v>
      </c>
      <c r="W1435" s="1" t="s">
        <v>81</v>
      </c>
      <c r="X1435" s="1" t="s">
        <v>1838</v>
      </c>
      <c r="Y1435" s="1" t="s">
        <v>83</v>
      </c>
      <c r="Z1435" s="1" t="s">
        <v>84</v>
      </c>
      <c r="AA1435" s="1" t="s">
        <v>51</v>
      </c>
      <c r="AB1435" s="1" t="s">
        <v>1838</v>
      </c>
      <c r="AC1435" s="1" t="s">
        <v>37</v>
      </c>
    </row>
    <row r="1436" spans="1:29" hidden="1" x14ac:dyDescent="0.25">
      <c r="A1436" s="1" t="s">
        <v>33</v>
      </c>
      <c r="B1436" s="1" t="s">
        <v>34</v>
      </c>
      <c r="C1436" s="2">
        <v>45565</v>
      </c>
      <c r="D1436" s="1" t="s">
        <v>73</v>
      </c>
      <c r="E1436" s="1" t="s">
        <v>74</v>
      </c>
      <c r="F1436" s="1" t="s">
        <v>37</v>
      </c>
      <c r="G1436" s="1" t="s">
        <v>966</v>
      </c>
      <c r="H1436" s="1" t="s">
        <v>34</v>
      </c>
      <c r="I1436" s="3">
        <v>43334</v>
      </c>
      <c r="J1436" s="3">
        <v>0</v>
      </c>
      <c r="K1436" s="1" t="s">
        <v>40</v>
      </c>
      <c r="L1436" s="1" t="s">
        <v>684</v>
      </c>
      <c r="M1436" s="1" t="s">
        <v>685</v>
      </c>
      <c r="N1436" s="1" t="s">
        <v>79</v>
      </c>
      <c r="O1436" s="1" t="s">
        <v>80</v>
      </c>
      <c r="P1436" s="1" t="s">
        <v>43</v>
      </c>
      <c r="Q1436" s="1" t="s">
        <v>43</v>
      </c>
      <c r="R1436" s="3">
        <v>0</v>
      </c>
      <c r="S1436" s="1" t="s">
        <v>44</v>
      </c>
      <c r="T1436" s="1" t="s">
        <v>45</v>
      </c>
      <c r="U1436" s="1" t="s">
        <v>966</v>
      </c>
      <c r="V1436" s="1" t="s">
        <v>46</v>
      </c>
      <c r="W1436" s="1" t="s">
        <v>81</v>
      </c>
      <c r="X1436" s="1" t="s">
        <v>1838</v>
      </c>
      <c r="Y1436" s="1" t="s">
        <v>83</v>
      </c>
      <c r="Z1436" s="1" t="s">
        <v>84</v>
      </c>
      <c r="AA1436" s="1" t="s">
        <v>51</v>
      </c>
      <c r="AB1436" s="1" t="s">
        <v>1838</v>
      </c>
      <c r="AC1436" s="1" t="s">
        <v>37</v>
      </c>
    </row>
    <row r="1437" spans="1:29" hidden="1" x14ac:dyDescent="0.25">
      <c r="A1437" s="1" t="s">
        <v>33</v>
      </c>
      <c r="B1437" s="1" t="s">
        <v>34</v>
      </c>
      <c r="C1437" s="2">
        <v>45565</v>
      </c>
      <c r="D1437" s="1" t="s">
        <v>73</v>
      </c>
      <c r="E1437" s="1" t="s">
        <v>74</v>
      </c>
      <c r="F1437" s="1" t="s">
        <v>37</v>
      </c>
      <c r="G1437" s="1" t="s">
        <v>966</v>
      </c>
      <c r="H1437" s="1" t="s">
        <v>34</v>
      </c>
      <c r="I1437" s="3">
        <v>130000</v>
      </c>
      <c r="J1437" s="3">
        <v>0</v>
      </c>
      <c r="K1437" s="1" t="s">
        <v>40</v>
      </c>
      <c r="L1437" s="1" t="s">
        <v>375</v>
      </c>
      <c r="M1437" s="1" t="s">
        <v>376</v>
      </c>
      <c r="N1437" s="1" t="s">
        <v>79</v>
      </c>
      <c r="O1437" s="1" t="s">
        <v>80</v>
      </c>
      <c r="P1437" s="1" t="s">
        <v>43</v>
      </c>
      <c r="Q1437" s="1" t="s">
        <v>43</v>
      </c>
      <c r="R1437" s="3">
        <v>0</v>
      </c>
      <c r="S1437" s="1" t="s">
        <v>44</v>
      </c>
      <c r="T1437" s="1" t="s">
        <v>45</v>
      </c>
      <c r="U1437" s="1" t="s">
        <v>966</v>
      </c>
      <c r="V1437" s="1" t="s">
        <v>46</v>
      </c>
      <c r="W1437" s="1" t="s">
        <v>81</v>
      </c>
      <c r="X1437" s="1" t="s">
        <v>1838</v>
      </c>
      <c r="Y1437" s="1" t="s">
        <v>83</v>
      </c>
      <c r="Z1437" s="1" t="s">
        <v>84</v>
      </c>
      <c r="AA1437" s="1" t="s">
        <v>51</v>
      </c>
      <c r="AB1437" s="1" t="s">
        <v>1838</v>
      </c>
      <c r="AC1437" s="1" t="s">
        <v>37</v>
      </c>
    </row>
    <row r="1438" spans="1:29" hidden="1" x14ac:dyDescent="0.25">
      <c r="A1438" s="1" t="s">
        <v>33</v>
      </c>
      <c r="B1438" s="1" t="s">
        <v>34</v>
      </c>
      <c r="C1438" s="2">
        <v>45565</v>
      </c>
      <c r="D1438" s="1" t="s">
        <v>73</v>
      </c>
      <c r="E1438" s="1" t="s">
        <v>74</v>
      </c>
      <c r="F1438" s="1" t="s">
        <v>37</v>
      </c>
      <c r="G1438" s="1" t="s">
        <v>966</v>
      </c>
      <c r="H1438" s="1" t="s">
        <v>34</v>
      </c>
      <c r="I1438" s="3">
        <v>563334</v>
      </c>
      <c r="J1438" s="3">
        <v>0</v>
      </c>
      <c r="K1438" s="1" t="s">
        <v>40</v>
      </c>
      <c r="L1438" s="1" t="s">
        <v>113</v>
      </c>
      <c r="M1438" s="1" t="s">
        <v>114</v>
      </c>
      <c r="N1438" s="1" t="s">
        <v>79</v>
      </c>
      <c r="O1438" s="1" t="s">
        <v>80</v>
      </c>
      <c r="P1438" s="1" t="s">
        <v>43</v>
      </c>
      <c r="Q1438" s="1" t="s">
        <v>43</v>
      </c>
      <c r="R1438" s="3">
        <v>0</v>
      </c>
      <c r="S1438" s="1" t="s">
        <v>44</v>
      </c>
      <c r="T1438" s="1" t="s">
        <v>45</v>
      </c>
      <c r="U1438" s="1" t="s">
        <v>966</v>
      </c>
      <c r="V1438" s="1" t="s">
        <v>46</v>
      </c>
      <c r="W1438" s="1" t="s">
        <v>81</v>
      </c>
      <c r="X1438" s="1" t="s">
        <v>1838</v>
      </c>
      <c r="Y1438" s="1" t="s">
        <v>83</v>
      </c>
      <c r="Z1438" s="1" t="s">
        <v>84</v>
      </c>
      <c r="AA1438" s="1" t="s">
        <v>51</v>
      </c>
      <c r="AB1438" s="1" t="s">
        <v>1838</v>
      </c>
      <c r="AC1438" s="1" t="s">
        <v>37</v>
      </c>
    </row>
    <row r="1439" spans="1:29" hidden="1" x14ac:dyDescent="0.25">
      <c r="A1439" s="1" t="s">
        <v>33</v>
      </c>
      <c r="B1439" s="1" t="s">
        <v>34</v>
      </c>
      <c r="C1439" s="2">
        <v>45565</v>
      </c>
      <c r="D1439" s="1" t="s">
        <v>73</v>
      </c>
      <c r="E1439" s="1" t="s">
        <v>74</v>
      </c>
      <c r="F1439" s="1" t="s">
        <v>37</v>
      </c>
      <c r="G1439" s="1" t="s">
        <v>966</v>
      </c>
      <c r="H1439" s="1" t="s">
        <v>34</v>
      </c>
      <c r="I1439" s="3">
        <v>43334</v>
      </c>
      <c r="J1439" s="3">
        <v>0</v>
      </c>
      <c r="K1439" s="1" t="s">
        <v>40</v>
      </c>
      <c r="L1439" s="1" t="s">
        <v>379</v>
      </c>
      <c r="M1439" s="1" t="s">
        <v>380</v>
      </c>
      <c r="N1439" s="1" t="s">
        <v>79</v>
      </c>
      <c r="O1439" s="1" t="s">
        <v>80</v>
      </c>
      <c r="P1439" s="1" t="s">
        <v>43</v>
      </c>
      <c r="Q1439" s="1" t="s">
        <v>43</v>
      </c>
      <c r="R1439" s="3">
        <v>0</v>
      </c>
      <c r="S1439" s="1" t="s">
        <v>44</v>
      </c>
      <c r="T1439" s="1" t="s">
        <v>45</v>
      </c>
      <c r="U1439" s="1" t="s">
        <v>966</v>
      </c>
      <c r="V1439" s="1" t="s">
        <v>46</v>
      </c>
      <c r="W1439" s="1" t="s">
        <v>81</v>
      </c>
      <c r="X1439" s="1" t="s">
        <v>1838</v>
      </c>
      <c r="Y1439" s="1" t="s">
        <v>83</v>
      </c>
      <c r="Z1439" s="1" t="s">
        <v>84</v>
      </c>
      <c r="AA1439" s="1" t="s">
        <v>51</v>
      </c>
      <c r="AB1439" s="1" t="s">
        <v>1838</v>
      </c>
      <c r="AC1439" s="1" t="s">
        <v>37</v>
      </c>
    </row>
    <row r="1440" spans="1:29" hidden="1" x14ac:dyDescent="0.25">
      <c r="A1440" s="1" t="s">
        <v>33</v>
      </c>
      <c r="B1440" s="1" t="s">
        <v>34</v>
      </c>
      <c r="C1440" s="2">
        <v>45565</v>
      </c>
      <c r="D1440" s="1" t="s">
        <v>73</v>
      </c>
      <c r="E1440" s="1" t="s">
        <v>74</v>
      </c>
      <c r="F1440" s="1" t="s">
        <v>37</v>
      </c>
      <c r="G1440" s="1" t="s">
        <v>966</v>
      </c>
      <c r="H1440" s="1" t="s">
        <v>34</v>
      </c>
      <c r="I1440" s="3">
        <v>173334</v>
      </c>
      <c r="J1440" s="3">
        <v>0</v>
      </c>
      <c r="K1440" s="1" t="s">
        <v>40</v>
      </c>
      <c r="L1440" s="1" t="s">
        <v>756</v>
      </c>
      <c r="M1440" s="1" t="s">
        <v>757</v>
      </c>
      <c r="N1440" s="1" t="s">
        <v>79</v>
      </c>
      <c r="O1440" s="1" t="s">
        <v>80</v>
      </c>
      <c r="P1440" s="1" t="s">
        <v>43</v>
      </c>
      <c r="Q1440" s="1" t="s">
        <v>43</v>
      </c>
      <c r="R1440" s="3">
        <v>0</v>
      </c>
      <c r="S1440" s="1" t="s">
        <v>44</v>
      </c>
      <c r="T1440" s="1" t="s">
        <v>45</v>
      </c>
      <c r="U1440" s="1" t="s">
        <v>966</v>
      </c>
      <c r="V1440" s="1" t="s">
        <v>46</v>
      </c>
      <c r="W1440" s="1" t="s">
        <v>81</v>
      </c>
      <c r="X1440" s="1" t="s">
        <v>1838</v>
      </c>
      <c r="Y1440" s="1" t="s">
        <v>83</v>
      </c>
      <c r="Z1440" s="1" t="s">
        <v>84</v>
      </c>
      <c r="AA1440" s="1" t="s">
        <v>51</v>
      </c>
      <c r="AB1440" s="1" t="s">
        <v>1838</v>
      </c>
      <c r="AC1440" s="1" t="s">
        <v>37</v>
      </c>
    </row>
    <row r="1441" spans="1:29" hidden="1" x14ac:dyDescent="0.25">
      <c r="A1441" s="1" t="s">
        <v>33</v>
      </c>
      <c r="B1441" s="1" t="s">
        <v>34</v>
      </c>
      <c r="C1441" s="2">
        <v>45565</v>
      </c>
      <c r="D1441" s="1" t="s">
        <v>73</v>
      </c>
      <c r="E1441" s="1" t="s">
        <v>74</v>
      </c>
      <c r="F1441" s="1" t="s">
        <v>37</v>
      </c>
      <c r="G1441" s="1" t="s">
        <v>966</v>
      </c>
      <c r="H1441" s="1" t="s">
        <v>34</v>
      </c>
      <c r="I1441" s="3">
        <v>563334</v>
      </c>
      <c r="J1441" s="3">
        <v>0</v>
      </c>
      <c r="K1441" s="1" t="s">
        <v>40</v>
      </c>
      <c r="L1441" s="1" t="s">
        <v>117</v>
      </c>
      <c r="M1441" s="1" t="s">
        <v>118</v>
      </c>
      <c r="N1441" s="1" t="s">
        <v>79</v>
      </c>
      <c r="O1441" s="1" t="s">
        <v>80</v>
      </c>
      <c r="P1441" s="1" t="s">
        <v>43</v>
      </c>
      <c r="Q1441" s="1" t="s">
        <v>43</v>
      </c>
      <c r="R1441" s="3">
        <v>0</v>
      </c>
      <c r="S1441" s="1" t="s">
        <v>44</v>
      </c>
      <c r="T1441" s="1" t="s">
        <v>45</v>
      </c>
      <c r="U1441" s="1" t="s">
        <v>966</v>
      </c>
      <c r="V1441" s="1" t="s">
        <v>46</v>
      </c>
      <c r="W1441" s="1" t="s">
        <v>81</v>
      </c>
      <c r="X1441" s="1" t="s">
        <v>1838</v>
      </c>
      <c r="Y1441" s="1" t="s">
        <v>83</v>
      </c>
      <c r="Z1441" s="1" t="s">
        <v>84</v>
      </c>
      <c r="AA1441" s="1" t="s">
        <v>51</v>
      </c>
      <c r="AB1441" s="1" t="s">
        <v>1838</v>
      </c>
      <c r="AC1441" s="1" t="s">
        <v>37</v>
      </c>
    </row>
    <row r="1442" spans="1:29" hidden="1" x14ac:dyDescent="0.25">
      <c r="A1442" s="1" t="s">
        <v>33</v>
      </c>
      <c r="B1442" s="1" t="s">
        <v>34</v>
      </c>
      <c r="C1442" s="2">
        <v>45565</v>
      </c>
      <c r="D1442" s="1" t="s">
        <v>73</v>
      </c>
      <c r="E1442" s="1" t="s">
        <v>74</v>
      </c>
      <c r="F1442" s="1" t="s">
        <v>37</v>
      </c>
      <c r="G1442" s="1" t="s">
        <v>966</v>
      </c>
      <c r="H1442" s="1" t="s">
        <v>34</v>
      </c>
      <c r="I1442" s="3">
        <v>216667</v>
      </c>
      <c r="J1442" s="3">
        <v>0</v>
      </c>
      <c r="K1442" s="1" t="s">
        <v>40</v>
      </c>
      <c r="L1442" s="1" t="s">
        <v>669</v>
      </c>
      <c r="M1442" s="1" t="s">
        <v>670</v>
      </c>
      <c r="N1442" s="1" t="s">
        <v>79</v>
      </c>
      <c r="O1442" s="1" t="s">
        <v>80</v>
      </c>
      <c r="P1442" s="1" t="s">
        <v>43</v>
      </c>
      <c r="Q1442" s="1" t="s">
        <v>43</v>
      </c>
      <c r="R1442" s="3">
        <v>0</v>
      </c>
      <c r="S1442" s="1" t="s">
        <v>44</v>
      </c>
      <c r="T1442" s="1" t="s">
        <v>45</v>
      </c>
      <c r="U1442" s="1" t="s">
        <v>966</v>
      </c>
      <c r="V1442" s="1" t="s">
        <v>46</v>
      </c>
      <c r="W1442" s="1" t="s">
        <v>81</v>
      </c>
      <c r="X1442" s="1" t="s">
        <v>1838</v>
      </c>
      <c r="Y1442" s="1" t="s">
        <v>83</v>
      </c>
      <c r="Z1442" s="1" t="s">
        <v>84</v>
      </c>
      <c r="AA1442" s="1" t="s">
        <v>51</v>
      </c>
      <c r="AB1442" s="1" t="s">
        <v>1838</v>
      </c>
      <c r="AC1442" s="1" t="s">
        <v>37</v>
      </c>
    </row>
    <row r="1443" spans="1:29" hidden="1" x14ac:dyDescent="0.25">
      <c r="A1443" s="1" t="s">
        <v>33</v>
      </c>
      <c r="B1443" s="1" t="s">
        <v>34</v>
      </c>
      <c r="C1443" s="2">
        <v>45565</v>
      </c>
      <c r="D1443" s="1" t="s">
        <v>73</v>
      </c>
      <c r="E1443" s="1" t="s">
        <v>74</v>
      </c>
      <c r="F1443" s="1" t="s">
        <v>37</v>
      </c>
      <c r="G1443" s="1" t="s">
        <v>966</v>
      </c>
      <c r="H1443" s="1" t="s">
        <v>34</v>
      </c>
      <c r="I1443" s="3">
        <v>144163</v>
      </c>
      <c r="J1443" s="3">
        <v>0</v>
      </c>
      <c r="K1443" s="1" t="s">
        <v>40</v>
      </c>
      <c r="L1443" s="1" t="s">
        <v>783</v>
      </c>
      <c r="M1443" s="1" t="s">
        <v>784</v>
      </c>
      <c r="N1443" s="1" t="s">
        <v>79</v>
      </c>
      <c r="O1443" s="1" t="s">
        <v>80</v>
      </c>
      <c r="P1443" s="1" t="s">
        <v>43</v>
      </c>
      <c r="Q1443" s="1" t="s">
        <v>43</v>
      </c>
      <c r="R1443" s="3">
        <v>0</v>
      </c>
      <c r="S1443" s="1" t="s">
        <v>44</v>
      </c>
      <c r="T1443" s="1" t="s">
        <v>45</v>
      </c>
      <c r="U1443" s="1" t="s">
        <v>966</v>
      </c>
      <c r="V1443" s="1" t="s">
        <v>46</v>
      </c>
      <c r="W1443" s="1" t="s">
        <v>81</v>
      </c>
      <c r="X1443" s="1" t="s">
        <v>1838</v>
      </c>
      <c r="Y1443" s="1" t="s">
        <v>83</v>
      </c>
      <c r="Z1443" s="1" t="s">
        <v>84</v>
      </c>
      <c r="AA1443" s="1" t="s">
        <v>51</v>
      </c>
      <c r="AB1443" s="1" t="s">
        <v>1838</v>
      </c>
      <c r="AC1443" s="1" t="s">
        <v>37</v>
      </c>
    </row>
    <row r="1444" spans="1:29" hidden="1" x14ac:dyDescent="0.25">
      <c r="A1444" s="1" t="s">
        <v>33</v>
      </c>
      <c r="B1444" s="1" t="s">
        <v>34</v>
      </c>
      <c r="C1444" s="2">
        <v>45565</v>
      </c>
      <c r="D1444" s="1" t="s">
        <v>73</v>
      </c>
      <c r="E1444" s="1" t="s">
        <v>74</v>
      </c>
      <c r="F1444" s="1" t="s">
        <v>37</v>
      </c>
      <c r="G1444" s="1" t="s">
        <v>966</v>
      </c>
      <c r="H1444" s="1" t="s">
        <v>34</v>
      </c>
      <c r="I1444" s="3">
        <v>650000</v>
      </c>
      <c r="J1444" s="3">
        <v>0</v>
      </c>
      <c r="K1444" s="1" t="s">
        <v>40</v>
      </c>
      <c r="L1444" s="1" t="s">
        <v>125</v>
      </c>
      <c r="M1444" s="1" t="s">
        <v>126</v>
      </c>
      <c r="N1444" s="1" t="s">
        <v>79</v>
      </c>
      <c r="O1444" s="1" t="s">
        <v>80</v>
      </c>
      <c r="P1444" s="1" t="s">
        <v>43</v>
      </c>
      <c r="Q1444" s="1" t="s">
        <v>43</v>
      </c>
      <c r="R1444" s="3">
        <v>0</v>
      </c>
      <c r="S1444" s="1" t="s">
        <v>44</v>
      </c>
      <c r="T1444" s="1" t="s">
        <v>45</v>
      </c>
      <c r="U1444" s="1" t="s">
        <v>966</v>
      </c>
      <c r="V1444" s="1" t="s">
        <v>46</v>
      </c>
      <c r="W1444" s="1" t="s">
        <v>81</v>
      </c>
      <c r="X1444" s="1" t="s">
        <v>1838</v>
      </c>
      <c r="Y1444" s="1" t="s">
        <v>83</v>
      </c>
      <c r="Z1444" s="1" t="s">
        <v>84</v>
      </c>
      <c r="AA1444" s="1" t="s">
        <v>51</v>
      </c>
      <c r="AB1444" s="1" t="s">
        <v>1838</v>
      </c>
      <c r="AC1444" s="1" t="s">
        <v>37</v>
      </c>
    </row>
    <row r="1445" spans="1:29" hidden="1" x14ac:dyDescent="0.25">
      <c r="A1445" s="1" t="s">
        <v>33</v>
      </c>
      <c r="B1445" s="1" t="s">
        <v>34</v>
      </c>
      <c r="C1445" s="2">
        <v>45565</v>
      </c>
      <c r="D1445" s="1" t="s">
        <v>73</v>
      </c>
      <c r="E1445" s="1" t="s">
        <v>74</v>
      </c>
      <c r="F1445" s="1" t="s">
        <v>37</v>
      </c>
      <c r="G1445" s="1" t="s">
        <v>966</v>
      </c>
      <c r="H1445" s="1" t="s">
        <v>34</v>
      </c>
      <c r="I1445" s="3">
        <v>43334</v>
      </c>
      <c r="J1445" s="3">
        <v>0</v>
      </c>
      <c r="K1445" s="1" t="s">
        <v>40</v>
      </c>
      <c r="L1445" s="1" t="s">
        <v>622</v>
      </c>
      <c r="M1445" s="1" t="s">
        <v>623</v>
      </c>
      <c r="N1445" s="1" t="s">
        <v>79</v>
      </c>
      <c r="O1445" s="1" t="s">
        <v>80</v>
      </c>
      <c r="P1445" s="1" t="s">
        <v>43</v>
      </c>
      <c r="Q1445" s="1" t="s">
        <v>43</v>
      </c>
      <c r="R1445" s="3">
        <v>0</v>
      </c>
      <c r="S1445" s="1" t="s">
        <v>44</v>
      </c>
      <c r="T1445" s="1" t="s">
        <v>45</v>
      </c>
      <c r="U1445" s="1" t="s">
        <v>966</v>
      </c>
      <c r="V1445" s="1" t="s">
        <v>46</v>
      </c>
      <c r="W1445" s="1" t="s">
        <v>81</v>
      </c>
      <c r="X1445" s="1" t="s">
        <v>1838</v>
      </c>
      <c r="Y1445" s="1" t="s">
        <v>83</v>
      </c>
      <c r="Z1445" s="1" t="s">
        <v>84</v>
      </c>
      <c r="AA1445" s="1" t="s">
        <v>51</v>
      </c>
      <c r="AB1445" s="1" t="s">
        <v>1838</v>
      </c>
      <c r="AC1445" s="1" t="s">
        <v>37</v>
      </c>
    </row>
    <row r="1446" spans="1:29" hidden="1" x14ac:dyDescent="0.25">
      <c r="A1446" s="1" t="s">
        <v>33</v>
      </c>
      <c r="B1446" s="1" t="s">
        <v>34</v>
      </c>
      <c r="C1446" s="2">
        <v>45565</v>
      </c>
      <c r="D1446" s="1" t="s">
        <v>73</v>
      </c>
      <c r="E1446" s="1" t="s">
        <v>74</v>
      </c>
      <c r="F1446" s="1" t="s">
        <v>37</v>
      </c>
      <c r="G1446" s="1" t="s">
        <v>966</v>
      </c>
      <c r="H1446" s="1" t="s">
        <v>34</v>
      </c>
      <c r="I1446" s="3">
        <v>130000</v>
      </c>
      <c r="J1446" s="3">
        <v>0</v>
      </c>
      <c r="K1446" s="1" t="s">
        <v>40</v>
      </c>
      <c r="L1446" s="1" t="s">
        <v>115</v>
      </c>
      <c r="M1446" s="1" t="s">
        <v>116</v>
      </c>
      <c r="N1446" s="1" t="s">
        <v>79</v>
      </c>
      <c r="O1446" s="1" t="s">
        <v>80</v>
      </c>
      <c r="P1446" s="1" t="s">
        <v>43</v>
      </c>
      <c r="Q1446" s="1" t="s">
        <v>43</v>
      </c>
      <c r="R1446" s="3">
        <v>0</v>
      </c>
      <c r="S1446" s="1" t="s">
        <v>44</v>
      </c>
      <c r="T1446" s="1" t="s">
        <v>45</v>
      </c>
      <c r="U1446" s="1" t="s">
        <v>966</v>
      </c>
      <c r="V1446" s="1" t="s">
        <v>46</v>
      </c>
      <c r="W1446" s="1" t="s">
        <v>81</v>
      </c>
      <c r="X1446" s="1" t="s">
        <v>1838</v>
      </c>
      <c r="Y1446" s="1" t="s">
        <v>83</v>
      </c>
      <c r="Z1446" s="1" t="s">
        <v>84</v>
      </c>
      <c r="AA1446" s="1" t="s">
        <v>51</v>
      </c>
      <c r="AB1446" s="1" t="s">
        <v>1838</v>
      </c>
      <c r="AC1446" s="1" t="s">
        <v>37</v>
      </c>
    </row>
    <row r="1447" spans="1:29" hidden="1" x14ac:dyDescent="0.25">
      <c r="A1447" s="1" t="s">
        <v>33</v>
      </c>
      <c r="B1447" s="1" t="s">
        <v>34</v>
      </c>
      <c r="C1447" s="2">
        <v>45565</v>
      </c>
      <c r="D1447" s="1" t="s">
        <v>73</v>
      </c>
      <c r="E1447" s="1" t="s">
        <v>74</v>
      </c>
      <c r="F1447" s="1" t="s">
        <v>37</v>
      </c>
      <c r="G1447" s="1" t="s">
        <v>966</v>
      </c>
      <c r="H1447" s="1" t="s">
        <v>34</v>
      </c>
      <c r="I1447" s="3">
        <v>44906</v>
      </c>
      <c r="J1447" s="3">
        <v>0</v>
      </c>
      <c r="K1447" s="1" t="s">
        <v>40</v>
      </c>
      <c r="L1447" s="1" t="s">
        <v>777</v>
      </c>
      <c r="M1447" s="1" t="s">
        <v>778</v>
      </c>
      <c r="N1447" s="1" t="s">
        <v>79</v>
      </c>
      <c r="O1447" s="1" t="s">
        <v>80</v>
      </c>
      <c r="P1447" s="1" t="s">
        <v>43</v>
      </c>
      <c r="Q1447" s="1" t="s">
        <v>43</v>
      </c>
      <c r="R1447" s="3">
        <v>0</v>
      </c>
      <c r="S1447" s="1" t="s">
        <v>44</v>
      </c>
      <c r="T1447" s="1" t="s">
        <v>45</v>
      </c>
      <c r="U1447" s="1" t="s">
        <v>966</v>
      </c>
      <c r="V1447" s="1" t="s">
        <v>46</v>
      </c>
      <c r="W1447" s="1" t="s">
        <v>81</v>
      </c>
      <c r="X1447" s="1" t="s">
        <v>1838</v>
      </c>
      <c r="Y1447" s="1" t="s">
        <v>83</v>
      </c>
      <c r="Z1447" s="1" t="s">
        <v>84</v>
      </c>
      <c r="AA1447" s="1" t="s">
        <v>51</v>
      </c>
      <c r="AB1447" s="1" t="s">
        <v>1838</v>
      </c>
      <c r="AC1447" s="1" t="s">
        <v>37</v>
      </c>
    </row>
    <row r="1448" spans="1:29" hidden="1" x14ac:dyDescent="0.25">
      <c r="A1448" s="1" t="s">
        <v>33</v>
      </c>
      <c r="B1448" s="1" t="s">
        <v>34</v>
      </c>
      <c r="C1448" s="2">
        <v>45565</v>
      </c>
      <c r="D1448" s="1" t="s">
        <v>73</v>
      </c>
      <c r="E1448" s="1" t="s">
        <v>74</v>
      </c>
      <c r="F1448" s="1" t="s">
        <v>37</v>
      </c>
      <c r="G1448" s="1" t="s">
        <v>966</v>
      </c>
      <c r="H1448" s="1" t="s">
        <v>34</v>
      </c>
      <c r="I1448" s="3">
        <v>650000</v>
      </c>
      <c r="J1448" s="3">
        <v>0</v>
      </c>
      <c r="K1448" s="1" t="s">
        <v>40</v>
      </c>
      <c r="L1448" s="1" t="s">
        <v>119</v>
      </c>
      <c r="M1448" s="1" t="s">
        <v>120</v>
      </c>
      <c r="N1448" s="1" t="s">
        <v>79</v>
      </c>
      <c r="O1448" s="1" t="s">
        <v>80</v>
      </c>
      <c r="P1448" s="1" t="s">
        <v>43</v>
      </c>
      <c r="Q1448" s="1" t="s">
        <v>43</v>
      </c>
      <c r="R1448" s="3">
        <v>0</v>
      </c>
      <c r="S1448" s="1" t="s">
        <v>44</v>
      </c>
      <c r="T1448" s="1" t="s">
        <v>45</v>
      </c>
      <c r="U1448" s="1" t="s">
        <v>966</v>
      </c>
      <c r="V1448" s="1" t="s">
        <v>46</v>
      </c>
      <c r="W1448" s="1" t="s">
        <v>81</v>
      </c>
      <c r="X1448" s="1" t="s">
        <v>1838</v>
      </c>
      <c r="Y1448" s="1" t="s">
        <v>83</v>
      </c>
      <c r="Z1448" s="1" t="s">
        <v>84</v>
      </c>
      <c r="AA1448" s="1" t="s">
        <v>51</v>
      </c>
      <c r="AB1448" s="1" t="s">
        <v>1838</v>
      </c>
      <c r="AC1448" s="1" t="s">
        <v>37</v>
      </c>
    </row>
    <row r="1449" spans="1:29" hidden="1" x14ac:dyDescent="0.25">
      <c r="A1449" s="1" t="s">
        <v>33</v>
      </c>
      <c r="B1449" s="1" t="s">
        <v>34</v>
      </c>
      <c r="C1449" s="2">
        <v>45565</v>
      </c>
      <c r="D1449" s="1" t="s">
        <v>73</v>
      </c>
      <c r="E1449" s="1" t="s">
        <v>74</v>
      </c>
      <c r="F1449" s="1" t="s">
        <v>37</v>
      </c>
      <c r="G1449" s="1" t="s">
        <v>966</v>
      </c>
      <c r="H1449" s="1" t="s">
        <v>34</v>
      </c>
      <c r="I1449" s="3">
        <v>130000</v>
      </c>
      <c r="J1449" s="3">
        <v>0</v>
      </c>
      <c r="K1449" s="1" t="s">
        <v>40</v>
      </c>
      <c r="L1449" s="1" t="s">
        <v>567</v>
      </c>
      <c r="M1449" s="1" t="s">
        <v>568</v>
      </c>
      <c r="N1449" s="1" t="s">
        <v>79</v>
      </c>
      <c r="O1449" s="1" t="s">
        <v>80</v>
      </c>
      <c r="P1449" s="1" t="s">
        <v>43</v>
      </c>
      <c r="Q1449" s="1" t="s">
        <v>43</v>
      </c>
      <c r="R1449" s="3">
        <v>0</v>
      </c>
      <c r="S1449" s="1" t="s">
        <v>44</v>
      </c>
      <c r="T1449" s="1" t="s">
        <v>45</v>
      </c>
      <c r="U1449" s="1" t="s">
        <v>966</v>
      </c>
      <c r="V1449" s="1" t="s">
        <v>46</v>
      </c>
      <c r="W1449" s="1" t="s">
        <v>81</v>
      </c>
      <c r="X1449" s="1" t="s">
        <v>1838</v>
      </c>
      <c r="Y1449" s="1" t="s">
        <v>83</v>
      </c>
      <c r="Z1449" s="1" t="s">
        <v>84</v>
      </c>
      <c r="AA1449" s="1" t="s">
        <v>51</v>
      </c>
      <c r="AB1449" s="1" t="s">
        <v>1838</v>
      </c>
      <c r="AC1449" s="1" t="s">
        <v>37</v>
      </c>
    </row>
    <row r="1450" spans="1:29" hidden="1" x14ac:dyDescent="0.25">
      <c r="A1450" s="1" t="s">
        <v>33</v>
      </c>
      <c r="B1450" s="1" t="s">
        <v>34</v>
      </c>
      <c r="C1450" s="2">
        <v>45565</v>
      </c>
      <c r="D1450" s="1" t="s">
        <v>73</v>
      </c>
      <c r="E1450" s="1" t="s">
        <v>74</v>
      </c>
      <c r="F1450" s="1" t="s">
        <v>37</v>
      </c>
      <c r="G1450" s="1" t="s">
        <v>966</v>
      </c>
      <c r="H1450" s="1" t="s">
        <v>34</v>
      </c>
      <c r="I1450" s="3">
        <v>88902</v>
      </c>
      <c r="J1450" s="3">
        <v>0</v>
      </c>
      <c r="K1450" s="1" t="s">
        <v>40</v>
      </c>
      <c r="L1450" s="1" t="s">
        <v>750</v>
      </c>
      <c r="M1450" s="1" t="s">
        <v>751</v>
      </c>
      <c r="N1450" s="1" t="s">
        <v>79</v>
      </c>
      <c r="O1450" s="1" t="s">
        <v>80</v>
      </c>
      <c r="P1450" s="1" t="s">
        <v>43</v>
      </c>
      <c r="Q1450" s="1" t="s">
        <v>43</v>
      </c>
      <c r="R1450" s="3">
        <v>0</v>
      </c>
      <c r="S1450" s="1" t="s">
        <v>44</v>
      </c>
      <c r="T1450" s="1" t="s">
        <v>45</v>
      </c>
      <c r="U1450" s="1" t="s">
        <v>966</v>
      </c>
      <c r="V1450" s="1" t="s">
        <v>46</v>
      </c>
      <c r="W1450" s="1" t="s">
        <v>81</v>
      </c>
      <c r="X1450" s="1" t="s">
        <v>1838</v>
      </c>
      <c r="Y1450" s="1" t="s">
        <v>83</v>
      </c>
      <c r="Z1450" s="1" t="s">
        <v>84</v>
      </c>
      <c r="AA1450" s="1" t="s">
        <v>51</v>
      </c>
      <c r="AB1450" s="1" t="s">
        <v>1838</v>
      </c>
      <c r="AC1450" s="1" t="s">
        <v>37</v>
      </c>
    </row>
    <row r="1451" spans="1:29" hidden="1" x14ac:dyDescent="0.25">
      <c r="A1451" s="1" t="s">
        <v>33</v>
      </c>
      <c r="B1451" s="1" t="s">
        <v>34</v>
      </c>
      <c r="C1451" s="2">
        <v>45565</v>
      </c>
      <c r="D1451" s="1" t="s">
        <v>73</v>
      </c>
      <c r="E1451" s="1" t="s">
        <v>74</v>
      </c>
      <c r="F1451" s="1" t="s">
        <v>37</v>
      </c>
      <c r="G1451" s="1" t="s">
        <v>966</v>
      </c>
      <c r="H1451" s="1" t="s">
        <v>34</v>
      </c>
      <c r="I1451" s="3">
        <v>50453</v>
      </c>
      <c r="J1451" s="3">
        <v>0</v>
      </c>
      <c r="K1451" s="1" t="s">
        <v>40</v>
      </c>
      <c r="L1451" s="1" t="s">
        <v>498</v>
      </c>
      <c r="M1451" s="1" t="s">
        <v>499</v>
      </c>
      <c r="N1451" s="1" t="s">
        <v>79</v>
      </c>
      <c r="O1451" s="1" t="s">
        <v>80</v>
      </c>
      <c r="P1451" s="1" t="s">
        <v>43</v>
      </c>
      <c r="Q1451" s="1" t="s">
        <v>43</v>
      </c>
      <c r="R1451" s="3">
        <v>0</v>
      </c>
      <c r="S1451" s="1" t="s">
        <v>44</v>
      </c>
      <c r="T1451" s="1" t="s">
        <v>45</v>
      </c>
      <c r="U1451" s="1" t="s">
        <v>966</v>
      </c>
      <c r="V1451" s="1" t="s">
        <v>46</v>
      </c>
      <c r="W1451" s="1" t="s">
        <v>81</v>
      </c>
      <c r="X1451" s="1" t="s">
        <v>1838</v>
      </c>
      <c r="Y1451" s="1" t="s">
        <v>83</v>
      </c>
      <c r="Z1451" s="1" t="s">
        <v>84</v>
      </c>
      <c r="AA1451" s="1" t="s">
        <v>51</v>
      </c>
      <c r="AB1451" s="1" t="s">
        <v>1838</v>
      </c>
      <c r="AC1451" s="1" t="s">
        <v>37</v>
      </c>
    </row>
    <row r="1452" spans="1:29" hidden="1" x14ac:dyDescent="0.25">
      <c r="A1452" s="1" t="s">
        <v>33</v>
      </c>
      <c r="B1452" s="1" t="s">
        <v>34</v>
      </c>
      <c r="C1452" s="2">
        <v>45565</v>
      </c>
      <c r="D1452" s="1" t="s">
        <v>73</v>
      </c>
      <c r="E1452" s="1" t="s">
        <v>74</v>
      </c>
      <c r="F1452" s="1" t="s">
        <v>37</v>
      </c>
      <c r="G1452" s="1" t="s">
        <v>966</v>
      </c>
      <c r="H1452" s="1" t="s">
        <v>34</v>
      </c>
      <c r="I1452" s="3">
        <v>633103</v>
      </c>
      <c r="J1452" s="3">
        <v>0</v>
      </c>
      <c r="K1452" s="1" t="s">
        <v>40</v>
      </c>
      <c r="L1452" s="1" t="s">
        <v>1839</v>
      </c>
      <c r="M1452" s="1" t="s">
        <v>679</v>
      </c>
      <c r="N1452" s="1" t="s">
        <v>79</v>
      </c>
      <c r="O1452" s="1" t="s">
        <v>80</v>
      </c>
      <c r="P1452" s="1" t="s">
        <v>43</v>
      </c>
      <c r="Q1452" s="1" t="s">
        <v>43</v>
      </c>
      <c r="R1452" s="3">
        <v>0</v>
      </c>
      <c r="S1452" s="1" t="s">
        <v>44</v>
      </c>
      <c r="T1452" s="1" t="s">
        <v>45</v>
      </c>
      <c r="U1452" s="1" t="s">
        <v>966</v>
      </c>
      <c r="V1452" s="1" t="s">
        <v>46</v>
      </c>
      <c r="W1452" s="1" t="s">
        <v>81</v>
      </c>
      <c r="X1452" s="1" t="s">
        <v>1838</v>
      </c>
      <c r="Y1452" s="1" t="s">
        <v>83</v>
      </c>
      <c r="Z1452" s="1" t="s">
        <v>84</v>
      </c>
      <c r="AA1452" s="1" t="s">
        <v>51</v>
      </c>
      <c r="AB1452" s="1" t="s">
        <v>1838</v>
      </c>
      <c r="AC1452" s="1" t="s">
        <v>37</v>
      </c>
    </row>
    <row r="1453" spans="1:29" hidden="1" x14ac:dyDescent="0.25">
      <c r="A1453" s="1" t="s">
        <v>33</v>
      </c>
      <c r="B1453" s="1" t="s">
        <v>34</v>
      </c>
      <c r="C1453" s="2">
        <v>45565</v>
      </c>
      <c r="D1453" s="1" t="s">
        <v>73</v>
      </c>
      <c r="E1453" s="1" t="s">
        <v>74</v>
      </c>
      <c r="F1453" s="1" t="s">
        <v>37</v>
      </c>
      <c r="G1453" s="1" t="s">
        <v>966</v>
      </c>
      <c r="H1453" s="1" t="s">
        <v>34</v>
      </c>
      <c r="I1453" s="3">
        <v>173334</v>
      </c>
      <c r="J1453" s="3">
        <v>0</v>
      </c>
      <c r="K1453" s="1" t="s">
        <v>40</v>
      </c>
      <c r="L1453" s="1" t="s">
        <v>1836</v>
      </c>
      <c r="M1453" s="1" t="s">
        <v>1837</v>
      </c>
      <c r="N1453" s="1" t="s">
        <v>89</v>
      </c>
      <c r="O1453" s="1" t="s">
        <v>90</v>
      </c>
      <c r="P1453" s="1" t="s">
        <v>43</v>
      </c>
      <c r="Q1453" s="1" t="s">
        <v>43</v>
      </c>
      <c r="R1453" s="3">
        <v>0</v>
      </c>
      <c r="S1453" s="1" t="s">
        <v>44</v>
      </c>
      <c r="T1453" s="1" t="s">
        <v>45</v>
      </c>
      <c r="U1453" s="1" t="s">
        <v>966</v>
      </c>
      <c r="V1453" s="1" t="s">
        <v>46</v>
      </c>
      <c r="W1453" s="1" t="s">
        <v>81</v>
      </c>
      <c r="X1453" s="1" t="s">
        <v>1838</v>
      </c>
      <c r="Y1453" s="1" t="s">
        <v>83</v>
      </c>
      <c r="Z1453" s="1" t="s">
        <v>84</v>
      </c>
      <c r="AA1453" s="1" t="s">
        <v>51</v>
      </c>
      <c r="AB1453" s="1" t="s">
        <v>1838</v>
      </c>
      <c r="AC1453" s="1" t="s">
        <v>37</v>
      </c>
    </row>
    <row r="1454" spans="1:29" hidden="1" x14ac:dyDescent="0.25">
      <c r="A1454" s="1" t="s">
        <v>33</v>
      </c>
      <c r="B1454" s="1" t="s">
        <v>34</v>
      </c>
      <c r="C1454" s="2">
        <v>45565</v>
      </c>
      <c r="D1454" s="1" t="s">
        <v>73</v>
      </c>
      <c r="E1454" s="1" t="s">
        <v>74</v>
      </c>
      <c r="F1454" s="1" t="s">
        <v>37</v>
      </c>
      <c r="G1454" s="1" t="s">
        <v>966</v>
      </c>
      <c r="H1454" s="1" t="s">
        <v>34</v>
      </c>
      <c r="I1454" s="3">
        <v>346667</v>
      </c>
      <c r="J1454" s="3">
        <v>0</v>
      </c>
      <c r="K1454" s="1" t="s">
        <v>40</v>
      </c>
      <c r="L1454" s="1" t="s">
        <v>1840</v>
      </c>
      <c r="M1454" s="1" t="s">
        <v>770</v>
      </c>
      <c r="N1454" s="1" t="s">
        <v>89</v>
      </c>
      <c r="O1454" s="1" t="s">
        <v>90</v>
      </c>
      <c r="P1454" s="1" t="s">
        <v>43</v>
      </c>
      <c r="Q1454" s="1" t="s">
        <v>43</v>
      </c>
      <c r="R1454" s="3">
        <v>0</v>
      </c>
      <c r="S1454" s="1" t="s">
        <v>44</v>
      </c>
      <c r="T1454" s="1" t="s">
        <v>45</v>
      </c>
      <c r="U1454" s="1" t="s">
        <v>966</v>
      </c>
      <c r="V1454" s="1" t="s">
        <v>46</v>
      </c>
      <c r="W1454" s="1" t="s">
        <v>81</v>
      </c>
      <c r="X1454" s="1" t="s">
        <v>1838</v>
      </c>
      <c r="Y1454" s="1" t="s">
        <v>83</v>
      </c>
      <c r="Z1454" s="1" t="s">
        <v>84</v>
      </c>
      <c r="AA1454" s="1" t="s">
        <v>51</v>
      </c>
      <c r="AB1454" s="1" t="s">
        <v>1838</v>
      </c>
      <c r="AC1454" s="1" t="s">
        <v>37</v>
      </c>
    </row>
    <row r="1455" spans="1:29" hidden="1" x14ac:dyDescent="0.25">
      <c r="A1455" s="1" t="s">
        <v>33</v>
      </c>
      <c r="B1455" s="1" t="s">
        <v>34</v>
      </c>
      <c r="C1455" s="2">
        <v>45565</v>
      </c>
      <c r="D1455" s="1" t="s">
        <v>73</v>
      </c>
      <c r="E1455" s="1" t="s">
        <v>74</v>
      </c>
      <c r="F1455" s="1" t="s">
        <v>37</v>
      </c>
      <c r="G1455" s="1" t="s">
        <v>966</v>
      </c>
      <c r="H1455" s="1" t="s">
        <v>34</v>
      </c>
      <c r="I1455" s="3">
        <v>682746</v>
      </c>
      <c r="J1455" s="3">
        <v>0</v>
      </c>
      <c r="K1455" s="1" t="s">
        <v>40</v>
      </c>
      <c r="L1455" s="1" t="s">
        <v>105</v>
      </c>
      <c r="M1455" s="1" t="s">
        <v>106</v>
      </c>
      <c r="N1455" s="1" t="s">
        <v>79</v>
      </c>
      <c r="O1455" s="1" t="s">
        <v>80</v>
      </c>
      <c r="P1455" s="1" t="s">
        <v>43</v>
      </c>
      <c r="Q1455" s="1" t="s">
        <v>43</v>
      </c>
      <c r="R1455" s="3">
        <v>0</v>
      </c>
      <c r="S1455" s="1" t="s">
        <v>44</v>
      </c>
      <c r="T1455" s="1" t="s">
        <v>45</v>
      </c>
      <c r="U1455" s="1" t="s">
        <v>966</v>
      </c>
      <c r="V1455" s="1" t="s">
        <v>46</v>
      </c>
      <c r="W1455" s="1" t="s">
        <v>81</v>
      </c>
      <c r="X1455" s="1" t="s">
        <v>1838</v>
      </c>
      <c r="Y1455" s="1" t="s">
        <v>83</v>
      </c>
      <c r="Z1455" s="1" t="s">
        <v>84</v>
      </c>
      <c r="AA1455" s="1" t="s">
        <v>51</v>
      </c>
      <c r="AB1455" s="1" t="s">
        <v>1838</v>
      </c>
      <c r="AC1455" s="1" t="s">
        <v>37</v>
      </c>
    </row>
    <row r="1456" spans="1:29" hidden="1" x14ac:dyDescent="0.25">
      <c r="A1456" s="1" t="s">
        <v>33</v>
      </c>
      <c r="B1456" s="1" t="s">
        <v>34</v>
      </c>
      <c r="C1456" s="2">
        <v>45565</v>
      </c>
      <c r="D1456" s="1" t="s">
        <v>73</v>
      </c>
      <c r="E1456" s="1" t="s">
        <v>74</v>
      </c>
      <c r="F1456" s="1" t="s">
        <v>37</v>
      </c>
      <c r="G1456" s="1" t="s">
        <v>966</v>
      </c>
      <c r="H1456" s="1" t="s">
        <v>34</v>
      </c>
      <c r="I1456" s="3">
        <v>456641</v>
      </c>
      <c r="J1456" s="3">
        <v>0</v>
      </c>
      <c r="K1456" s="1" t="s">
        <v>40</v>
      </c>
      <c r="L1456" s="1" t="s">
        <v>1433</v>
      </c>
      <c r="M1456" s="1" t="s">
        <v>806</v>
      </c>
      <c r="N1456" s="1" t="s">
        <v>79</v>
      </c>
      <c r="O1456" s="1" t="s">
        <v>80</v>
      </c>
      <c r="P1456" s="1" t="s">
        <v>43</v>
      </c>
      <c r="Q1456" s="1" t="s">
        <v>43</v>
      </c>
      <c r="R1456" s="3">
        <v>0</v>
      </c>
      <c r="S1456" s="1" t="s">
        <v>44</v>
      </c>
      <c r="T1456" s="1" t="s">
        <v>45</v>
      </c>
      <c r="U1456" s="1" t="s">
        <v>966</v>
      </c>
      <c r="V1456" s="1" t="s">
        <v>46</v>
      </c>
      <c r="W1456" s="1" t="s">
        <v>81</v>
      </c>
      <c r="X1456" s="1" t="s">
        <v>1838</v>
      </c>
      <c r="Y1456" s="1" t="s">
        <v>83</v>
      </c>
      <c r="Z1456" s="1" t="s">
        <v>84</v>
      </c>
      <c r="AA1456" s="1" t="s">
        <v>51</v>
      </c>
      <c r="AB1456" s="1" t="s">
        <v>1838</v>
      </c>
      <c r="AC1456" s="1" t="s">
        <v>37</v>
      </c>
    </row>
    <row r="1457" spans="1:29" hidden="1" x14ac:dyDescent="0.25">
      <c r="A1457" s="1" t="s">
        <v>33</v>
      </c>
      <c r="B1457" s="1" t="s">
        <v>34</v>
      </c>
      <c r="C1457" s="2">
        <v>45565</v>
      </c>
      <c r="D1457" s="1" t="s">
        <v>73</v>
      </c>
      <c r="E1457" s="1" t="s">
        <v>74</v>
      </c>
      <c r="F1457" s="1" t="s">
        <v>37</v>
      </c>
      <c r="G1457" s="1" t="s">
        <v>966</v>
      </c>
      <c r="H1457" s="1" t="s">
        <v>34</v>
      </c>
      <c r="I1457" s="3">
        <v>45515</v>
      </c>
      <c r="J1457" s="3">
        <v>0</v>
      </c>
      <c r="K1457" s="1" t="s">
        <v>40</v>
      </c>
      <c r="L1457" s="1" t="s">
        <v>91</v>
      </c>
      <c r="M1457" s="1" t="s">
        <v>92</v>
      </c>
      <c r="N1457" s="1" t="s">
        <v>79</v>
      </c>
      <c r="O1457" s="1" t="s">
        <v>80</v>
      </c>
      <c r="P1457" s="1" t="s">
        <v>43</v>
      </c>
      <c r="Q1457" s="1" t="s">
        <v>43</v>
      </c>
      <c r="R1457" s="3">
        <v>0</v>
      </c>
      <c r="S1457" s="1" t="s">
        <v>44</v>
      </c>
      <c r="T1457" s="1" t="s">
        <v>45</v>
      </c>
      <c r="U1457" s="1" t="s">
        <v>966</v>
      </c>
      <c r="V1457" s="1" t="s">
        <v>46</v>
      </c>
      <c r="W1457" s="1" t="s">
        <v>81</v>
      </c>
      <c r="X1457" s="1" t="s">
        <v>1838</v>
      </c>
      <c r="Y1457" s="1" t="s">
        <v>83</v>
      </c>
      <c r="Z1457" s="1" t="s">
        <v>84</v>
      </c>
      <c r="AA1457" s="1" t="s">
        <v>51</v>
      </c>
      <c r="AB1457" s="1" t="s">
        <v>1838</v>
      </c>
      <c r="AC1457" s="1" t="s">
        <v>37</v>
      </c>
    </row>
    <row r="1458" spans="1:29" hidden="1" x14ac:dyDescent="0.25">
      <c r="A1458" s="1" t="s">
        <v>33</v>
      </c>
      <c r="B1458" s="1" t="s">
        <v>34</v>
      </c>
      <c r="C1458" s="2">
        <v>45565</v>
      </c>
      <c r="D1458" s="1" t="s">
        <v>73</v>
      </c>
      <c r="E1458" s="1" t="s">
        <v>74</v>
      </c>
      <c r="F1458" s="1" t="s">
        <v>37</v>
      </c>
      <c r="G1458" s="1" t="s">
        <v>966</v>
      </c>
      <c r="H1458" s="1" t="s">
        <v>34</v>
      </c>
      <c r="I1458" s="3">
        <v>650000</v>
      </c>
      <c r="J1458" s="3">
        <v>0</v>
      </c>
      <c r="K1458" s="1" t="s">
        <v>40</v>
      </c>
      <c r="L1458" s="1" t="s">
        <v>113</v>
      </c>
      <c r="M1458" s="1" t="s">
        <v>114</v>
      </c>
      <c r="N1458" s="1" t="s">
        <v>79</v>
      </c>
      <c r="O1458" s="1" t="s">
        <v>80</v>
      </c>
      <c r="P1458" s="1" t="s">
        <v>43</v>
      </c>
      <c r="Q1458" s="1" t="s">
        <v>43</v>
      </c>
      <c r="R1458" s="3">
        <v>0</v>
      </c>
      <c r="S1458" s="1" t="s">
        <v>44</v>
      </c>
      <c r="T1458" s="1" t="s">
        <v>45</v>
      </c>
      <c r="U1458" s="1" t="s">
        <v>966</v>
      </c>
      <c r="V1458" s="1" t="s">
        <v>46</v>
      </c>
      <c r="W1458" s="1" t="s">
        <v>81</v>
      </c>
      <c r="X1458" s="1" t="s">
        <v>1838</v>
      </c>
      <c r="Y1458" s="1" t="s">
        <v>83</v>
      </c>
      <c r="Z1458" s="1" t="s">
        <v>84</v>
      </c>
      <c r="AA1458" s="1" t="s">
        <v>51</v>
      </c>
      <c r="AB1458" s="1" t="s">
        <v>1838</v>
      </c>
      <c r="AC1458" s="1" t="s">
        <v>37</v>
      </c>
    </row>
    <row r="1459" spans="1:29" hidden="1" x14ac:dyDescent="0.25">
      <c r="A1459" s="1" t="s">
        <v>33</v>
      </c>
      <c r="B1459" s="1" t="s">
        <v>34</v>
      </c>
      <c r="C1459" s="2">
        <v>45565</v>
      </c>
      <c r="D1459" s="1" t="s">
        <v>73</v>
      </c>
      <c r="E1459" s="1" t="s">
        <v>74</v>
      </c>
      <c r="F1459" s="1" t="s">
        <v>37</v>
      </c>
      <c r="G1459" s="1" t="s">
        <v>966</v>
      </c>
      <c r="H1459" s="1" t="s">
        <v>34</v>
      </c>
      <c r="I1459" s="3">
        <v>173334</v>
      </c>
      <c r="J1459" s="3">
        <v>0</v>
      </c>
      <c r="K1459" s="1" t="s">
        <v>40</v>
      </c>
      <c r="L1459" s="1" t="s">
        <v>756</v>
      </c>
      <c r="M1459" s="1" t="s">
        <v>757</v>
      </c>
      <c r="N1459" s="1" t="s">
        <v>79</v>
      </c>
      <c r="O1459" s="1" t="s">
        <v>80</v>
      </c>
      <c r="P1459" s="1" t="s">
        <v>43</v>
      </c>
      <c r="Q1459" s="1" t="s">
        <v>43</v>
      </c>
      <c r="R1459" s="3">
        <v>0</v>
      </c>
      <c r="S1459" s="1" t="s">
        <v>44</v>
      </c>
      <c r="T1459" s="1" t="s">
        <v>45</v>
      </c>
      <c r="U1459" s="1" t="s">
        <v>966</v>
      </c>
      <c r="V1459" s="1" t="s">
        <v>46</v>
      </c>
      <c r="W1459" s="1" t="s">
        <v>81</v>
      </c>
      <c r="X1459" s="1" t="s">
        <v>1838</v>
      </c>
      <c r="Y1459" s="1" t="s">
        <v>83</v>
      </c>
      <c r="Z1459" s="1" t="s">
        <v>84</v>
      </c>
      <c r="AA1459" s="1" t="s">
        <v>51</v>
      </c>
      <c r="AB1459" s="1" t="s">
        <v>1838</v>
      </c>
      <c r="AC1459" s="1" t="s">
        <v>37</v>
      </c>
    </row>
    <row r="1460" spans="1:29" hidden="1" x14ac:dyDescent="0.25">
      <c r="A1460" s="1" t="s">
        <v>33</v>
      </c>
      <c r="B1460" s="1" t="s">
        <v>34</v>
      </c>
      <c r="C1460" s="2">
        <v>45565</v>
      </c>
      <c r="D1460" s="1" t="s">
        <v>73</v>
      </c>
      <c r="E1460" s="1" t="s">
        <v>74</v>
      </c>
      <c r="F1460" s="1" t="s">
        <v>37</v>
      </c>
      <c r="G1460" s="1" t="s">
        <v>966</v>
      </c>
      <c r="H1460" s="1" t="s">
        <v>34</v>
      </c>
      <c r="I1460" s="3">
        <v>650000</v>
      </c>
      <c r="J1460" s="3">
        <v>0</v>
      </c>
      <c r="K1460" s="1" t="s">
        <v>40</v>
      </c>
      <c r="L1460" s="1" t="s">
        <v>117</v>
      </c>
      <c r="M1460" s="1" t="s">
        <v>118</v>
      </c>
      <c r="N1460" s="1" t="s">
        <v>79</v>
      </c>
      <c r="O1460" s="1" t="s">
        <v>80</v>
      </c>
      <c r="P1460" s="1" t="s">
        <v>43</v>
      </c>
      <c r="Q1460" s="1" t="s">
        <v>43</v>
      </c>
      <c r="R1460" s="3">
        <v>0</v>
      </c>
      <c r="S1460" s="1" t="s">
        <v>44</v>
      </c>
      <c r="T1460" s="1" t="s">
        <v>45</v>
      </c>
      <c r="U1460" s="1" t="s">
        <v>966</v>
      </c>
      <c r="V1460" s="1" t="s">
        <v>46</v>
      </c>
      <c r="W1460" s="1" t="s">
        <v>81</v>
      </c>
      <c r="X1460" s="1" t="s">
        <v>1838</v>
      </c>
      <c r="Y1460" s="1" t="s">
        <v>83</v>
      </c>
      <c r="Z1460" s="1" t="s">
        <v>84</v>
      </c>
      <c r="AA1460" s="1" t="s">
        <v>51</v>
      </c>
      <c r="AB1460" s="1" t="s">
        <v>1838</v>
      </c>
      <c r="AC1460" s="1" t="s">
        <v>37</v>
      </c>
    </row>
    <row r="1461" spans="1:29" hidden="1" x14ac:dyDescent="0.25">
      <c r="A1461" s="1" t="s">
        <v>33</v>
      </c>
      <c r="B1461" s="1" t="s">
        <v>34</v>
      </c>
      <c r="C1461" s="2">
        <v>45565</v>
      </c>
      <c r="D1461" s="1" t="s">
        <v>73</v>
      </c>
      <c r="E1461" s="1" t="s">
        <v>74</v>
      </c>
      <c r="F1461" s="1" t="s">
        <v>37</v>
      </c>
      <c r="G1461" s="1" t="s">
        <v>966</v>
      </c>
      <c r="H1461" s="1" t="s">
        <v>34</v>
      </c>
      <c r="I1461" s="3">
        <v>178855</v>
      </c>
      <c r="J1461" s="3">
        <v>0</v>
      </c>
      <c r="K1461" s="1" t="s">
        <v>40</v>
      </c>
      <c r="L1461" s="1" t="s">
        <v>121</v>
      </c>
      <c r="M1461" s="1" t="s">
        <v>122</v>
      </c>
      <c r="N1461" s="1" t="s">
        <v>79</v>
      </c>
      <c r="O1461" s="1" t="s">
        <v>80</v>
      </c>
      <c r="P1461" s="1" t="s">
        <v>43</v>
      </c>
      <c r="Q1461" s="1" t="s">
        <v>43</v>
      </c>
      <c r="R1461" s="3">
        <v>0</v>
      </c>
      <c r="S1461" s="1" t="s">
        <v>44</v>
      </c>
      <c r="T1461" s="1" t="s">
        <v>45</v>
      </c>
      <c r="U1461" s="1" t="s">
        <v>966</v>
      </c>
      <c r="V1461" s="1" t="s">
        <v>46</v>
      </c>
      <c r="W1461" s="1" t="s">
        <v>81</v>
      </c>
      <c r="X1461" s="1" t="s">
        <v>1838</v>
      </c>
      <c r="Y1461" s="1" t="s">
        <v>83</v>
      </c>
      <c r="Z1461" s="1" t="s">
        <v>84</v>
      </c>
      <c r="AA1461" s="1" t="s">
        <v>51</v>
      </c>
      <c r="AB1461" s="1" t="s">
        <v>1838</v>
      </c>
      <c r="AC1461" s="1" t="s">
        <v>37</v>
      </c>
    </row>
    <row r="1462" spans="1:29" hidden="1" x14ac:dyDescent="0.25">
      <c r="A1462" s="1" t="s">
        <v>33</v>
      </c>
      <c r="B1462" s="1" t="s">
        <v>34</v>
      </c>
      <c r="C1462" s="2">
        <v>45565</v>
      </c>
      <c r="D1462" s="1" t="s">
        <v>73</v>
      </c>
      <c r="E1462" s="1" t="s">
        <v>74</v>
      </c>
      <c r="F1462" s="1" t="s">
        <v>37</v>
      </c>
      <c r="G1462" s="1" t="s">
        <v>966</v>
      </c>
      <c r="H1462" s="1" t="s">
        <v>34</v>
      </c>
      <c r="I1462" s="3">
        <v>44124</v>
      </c>
      <c r="J1462" s="3">
        <v>0</v>
      </c>
      <c r="K1462" s="1" t="s">
        <v>40</v>
      </c>
      <c r="L1462" s="1" t="s">
        <v>744</v>
      </c>
      <c r="M1462" s="1" t="s">
        <v>745</v>
      </c>
      <c r="N1462" s="1" t="s">
        <v>79</v>
      </c>
      <c r="O1462" s="1" t="s">
        <v>80</v>
      </c>
      <c r="P1462" s="1" t="s">
        <v>43</v>
      </c>
      <c r="Q1462" s="1" t="s">
        <v>43</v>
      </c>
      <c r="R1462" s="3">
        <v>0</v>
      </c>
      <c r="S1462" s="1" t="s">
        <v>44</v>
      </c>
      <c r="T1462" s="1" t="s">
        <v>45</v>
      </c>
      <c r="U1462" s="1" t="s">
        <v>966</v>
      </c>
      <c r="V1462" s="1" t="s">
        <v>46</v>
      </c>
      <c r="W1462" s="1" t="s">
        <v>81</v>
      </c>
      <c r="X1462" s="1" t="s">
        <v>1838</v>
      </c>
      <c r="Y1462" s="1" t="s">
        <v>83</v>
      </c>
      <c r="Z1462" s="1" t="s">
        <v>84</v>
      </c>
      <c r="AA1462" s="1" t="s">
        <v>51</v>
      </c>
      <c r="AB1462" s="1" t="s">
        <v>1838</v>
      </c>
      <c r="AC1462" s="1" t="s">
        <v>37</v>
      </c>
    </row>
    <row r="1463" spans="1:29" hidden="1" x14ac:dyDescent="0.25">
      <c r="A1463" s="1" t="s">
        <v>33</v>
      </c>
      <c r="B1463" s="1" t="s">
        <v>34</v>
      </c>
      <c r="C1463" s="2">
        <v>45565</v>
      </c>
      <c r="D1463" s="1" t="s">
        <v>73</v>
      </c>
      <c r="E1463" s="1" t="s">
        <v>74</v>
      </c>
      <c r="F1463" s="1" t="s">
        <v>37</v>
      </c>
      <c r="G1463" s="1" t="s">
        <v>966</v>
      </c>
      <c r="H1463" s="1" t="s">
        <v>34</v>
      </c>
      <c r="I1463" s="3">
        <v>480545</v>
      </c>
      <c r="J1463" s="3">
        <v>0</v>
      </c>
      <c r="K1463" s="1" t="s">
        <v>40</v>
      </c>
      <c r="L1463" s="1" t="s">
        <v>783</v>
      </c>
      <c r="M1463" s="1" t="s">
        <v>784</v>
      </c>
      <c r="N1463" s="1" t="s">
        <v>79</v>
      </c>
      <c r="O1463" s="1" t="s">
        <v>80</v>
      </c>
      <c r="P1463" s="1" t="s">
        <v>43</v>
      </c>
      <c r="Q1463" s="1" t="s">
        <v>43</v>
      </c>
      <c r="R1463" s="3">
        <v>0</v>
      </c>
      <c r="S1463" s="1" t="s">
        <v>44</v>
      </c>
      <c r="T1463" s="1" t="s">
        <v>45</v>
      </c>
      <c r="U1463" s="1" t="s">
        <v>966</v>
      </c>
      <c r="V1463" s="1" t="s">
        <v>46</v>
      </c>
      <c r="W1463" s="1" t="s">
        <v>81</v>
      </c>
      <c r="X1463" s="1" t="s">
        <v>1838</v>
      </c>
      <c r="Y1463" s="1" t="s">
        <v>83</v>
      </c>
      <c r="Z1463" s="1" t="s">
        <v>84</v>
      </c>
      <c r="AA1463" s="1" t="s">
        <v>51</v>
      </c>
      <c r="AB1463" s="1" t="s">
        <v>1838</v>
      </c>
      <c r="AC1463" s="1" t="s">
        <v>37</v>
      </c>
    </row>
    <row r="1464" spans="1:29" hidden="1" x14ac:dyDescent="0.25">
      <c r="A1464" s="1" t="s">
        <v>33</v>
      </c>
      <c r="B1464" s="1" t="s">
        <v>34</v>
      </c>
      <c r="C1464" s="2">
        <v>45565</v>
      </c>
      <c r="D1464" s="1" t="s">
        <v>73</v>
      </c>
      <c r="E1464" s="1" t="s">
        <v>74</v>
      </c>
      <c r="F1464" s="1" t="s">
        <v>37</v>
      </c>
      <c r="G1464" s="1" t="s">
        <v>966</v>
      </c>
      <c r="H1464" s="1" t="s">
        <v>34</v>
      </c>
      <c r="I1464" s="3">
        <v>43334</v>
      </c>
      <c r="J1464" s="3">
        <v>0</v>
      </c>
      <c r="K1464" s="1" t="s">
        <v>40</v>
      </c>
      <c r="L1464" s="1" t="s">
        <v>825</v>
      </c>
      <c r="M1464" s="1" t="s">
        <v>826</v>
      </c>
      <c r="N1464" s="1" t="s">
        <v>79</v>
      </c>
      <c r="O1464" s="1" t="s">
        <v>80</v>
      </c>
      <c r="P1464" s="1" t="s">
        <v>43</v>
      </c>
      <c r="Q1464" s="1" t="s">
        <v>43</v>
      </c>
      <c r="R1464" s="3">
        <v>0</v>
      </c>
      <c r="S1464" s="1" t="s">
        <v>44</v>
      </c>
      <c r="T1464" s="1" t="s">
        <v>45</v>
      </c>
      <c r="U1464" s="1" t="s">
        <v>966</v>
      </c>
      <c r="V1464" s="1" t="s">
        <v>46</v>
      </c>
      <c r="W1464" s="1" t="s">
        <v>81</v>
      </c>
      <c r="X1464" s="1" t="s">
        <v>1838</v>
      </c>
      <c r="Y1464" s="1" t="s">
        <v>83</v>
      </c>
      <c r="Z1464" s="1" t="s">
        <v>84</v>
      </c>
      <c r="AA1464" s="1" t="s">
        <v>51</v>
      </c>
      <c r="AB1464" s="1" t="s">
        <v>1838</v>
      </c>
      <c r="AC1464" s="1" t="s">
        <v>37</v>
      </c>
    </row>
    <row r="1465" spans="1:29" hidden="1" x14ac:dyDescent="0.25">
      <c r="A1465" s="1" t="s">
        <v>33</v>
      </c>
      <c r="B1465" s="1" t="s">
        <v>34</v>
      </c>
      <c r="C1465" s="2">
        <v>45565</v>
      </c>
      <c r="D1465" s="1" t="s">
        <v>73</v>
      </c>
      <c r="E1465" s="1" t="s">
        <v>74</v>
      </c>
      <c r="F1465" s="1" t="s">
        <v>37</v>
      </c>
      <c r="G1465" s="1" t="s">
        <v>966</v>
      </c>
      <c r="H1465" s="1" t="s">
        <v>34</v>
      </c>
      <c r="I1465" s="3">
        <v>155270</v>
      </c>
      <c r="J1465" s="3">
        <v>0</v>
      </c>
      <c r="K1465" s="1" t="s">
        <v>40</v>
      </c>
      <c r="L1465" s="1" t="s">
        <v>537</v>
      </c>
      <c r="M1465" s="1" t="s">
        <v>538</v>
      </c>
      <c r="N1465" s="1" t="s">
        <v>79</v>
      </c>
      <c r="O1465" s="1" t="s">
        <v>80</v>
      </c>
      <c r="P1465" s="1" t="s">
        <v>43</v>
      </c>
      <c r="Q1465" s="1" t="s">
        <v>43</v>
      </c>
      <c r="R1465" s="3">
        <v>0</v>
      </c>
      <c r="S1465" s="1" t="s">
        <v>44</v>
      </c>
      <c r="T1465" s="1" t="s">
        <v>45</v>
      </c>
      <c r="U1465" s="1" t="s">
        <v>966</v>
      </c>
      <c r="V1465" s="1" t="s">
        <v>46</v>
      </c>
      <c r="W1465" s="1" t="s">
        <v>81</v>
      </c>
      <c r="X1465" s="1" t="s">
        <v>1838</v>
      </c>
      <c r="Y1465" s="1" t="s">
        <v>83</v>
      </c>
      <c r="Z1465" s="1" t="s">
        <v>84</v>
      </c>
      <c r="AA1465" s="1" t="s">
        <v>51</v>
      </c>
      <c r="AB1465" s="1" t="s">
        <v>1838</v>
      </c>
      <c r="AC1465" s="1" t="s">
        <v>37</v>
      </c>
    </row>
    <row r="1466" spans="1:29" hidden="1" x14ac:dyDescent="0.25">
      <c r="A1466" s="1" t="s">
        <v>33</v>
      </c>
      <c r="B1466" s="1" t="s">
        <v>34</v>
      </c>
      <c r="C1466" s="2">
        <v>45565</v>
      </c>
      <c r="D1466" s="1" t="s">
        <v>73</v>
      </c>
      <c r="E1466" s="1" t="s">
        <v>74</v>
      </c>
      <c r="F1466" s="1" t="s">
        <v>37</v>
      </c>
      <c r="G1466" s="1" t="s">
        <v>966</v>
      </c>
      <c r="H1466" s="1" t="s">
        <v>34</v>
      </c>
      <c r="I1466" s="3">
        <v>650000</v>
      </c>
      <c r="J1466" s="3">
        <v>0</v>
      </c>
      <c r="K1466" s="1" t="s">
        <v>40</v>
      </c>
      <c r="L1466" s="1" t="s">
        <v>125</v>
      </c>
      <c r="M1466" s="1" t="s">
        <v>126</v>
      </c>
      <c r="N1466" s="1" t="s">
        <v>79</v>
      </c>
      <c r="O1466" s="1" t="s">
        <v>80</v>
      </c>
      <c r="P1466" s="1" t="s">
        <v>43</v>
      </c>
      <c r="Q1466" s="1" t="s">
        <v>43</v>
      </c>
      <c r="R1466" s="3">
        <v>0</v>
      </c>
      <c r="S1466" s="1" t="s">
        <v>44</v>
      </c>
      <c r="T1466" s="1" t="s">
        <v>45</v>
      </c>
      <c r="U1466" s="1" t="s">
        <v>966</v>
      </c>
      <c r="V1466" s="1" t="s">
        <v>46</v>
      </c>
      <c r="W1466" s="1" t="s">
        <v>81</v>
      </c>
      <c r="X1466" s="1" t="s">
        <v>1838</v>
      </c>
      <c r="Y1466" s="1" t="s">
        <v>83</v>
      </c>
      <c r="Z1466" s="1" t="s">
        <v>84</v>
      </c>
      <c r="AA1466" s="1" t="s">
        <v>51</v>
      </c>
      <c r="AB1466" s="1" t="s">
        <v>1838</v>
      </c>
      <c r="AC1466" s="1" t="s">
        <v>37</v>
      </c>
    </row>
    <row r="1467" spans="1:29" hidden="1" x14ac:dyDescent="0.25">
      <c r="A1467" s="1" t="s">
        <v>33</v>
      </c>
      <c r="B1467" s="1" t="s">
        <v>34</v>
      </c>
      <c r="C1467" s="2">
        <v>45565</v>
      </c>
      <c r="D1467" s="1" t="s">
        <v>73</v>
      </c>
      <c r="E1467" s="1" t="s">
        <v>74</v>
      </c>
      <c r="F1467" s="1" t="s">
        <v>37</v>
      </c>
      <c r="G1467" s="1" t="s">
        <v>966</v>
      </c>
      <c r="H1467" s="1" t="s">
        <v>34</v>
      </c>
      <c r="I1467" s="3">
        <v>173334</v>
      </c>
      <c r="J1467" s="3">
        <v>0</v>
      </c>
      <c r="K1467" s="1" t="s">
        <v>40</v>
      </c>
      <c r="L1467" s="1" t="s">
        <v>115</v>
      </c>
      <c r="M1467" s="1" t="s">
        <v>116</v>
      </c>
      <c r="N1467" s="1" t="s">
        <v>79</v>
      </c>
      <c r="O1467" s="1" t="s">
        <v>80</v>
      </c>
      <c r="P1467" s="1" t="s">
        <v>43</v>
      </c>
      <c r="Q1467" s="1" t="s">
        <v>43</v>
      </c>
      <c r="R1467" s="3">
        <v>0</v>
      </c>
      <c r="S1467" s="1" t="s">
        <v>44</v>
      </c>
      <c r="T1467" s="1" t="s">
        <v>45</v>
      </c>
      <c r="U1467" s="1" t="s">
        <v>966</v>
      </c>
      <c r="V1467" s="1" t="s">
        <v>46</v>
      </c>
      <c r="W1467" s="1" t="s">
        <v>81</v>
      </c>
      <c r="X1467" s="1" t="s">
        <v>1838</v>
      </c>
      <c r="Y1467" s="1" t="s">
        <v>83</v>
      </c>
      <c r="Z1467" s="1" t="s">
        <v>84</v>
      </c>
      <c r="AA1467" s="1" t="s">
        <v>51</v>
      </c>
      <c r="AB1467" s="1" t="s">
        <v>1838</v>
      </c>
      <c r="AC1467" s="1" t="s">
        <v>37</v>
      </c>
    </row>
    <row r="1468" spans="1:29" hidden="1" x14ac:dyDescent="0.25">
      <c r="A1468" s="1" t="s">
        <v>33</v>
      </c>
      <c r="B1468" s="1" t="s">
        <v>34</v>
      </c>
      <c r="C1468" s="2">
        <v>45565</v>
      </c>
      <c r="D1468" s="1" t="s">
        <v>73</v>
      </c>
      <c r="E1468" s="1" t="s">
        <v>74</v>
      </c>
      <c r="F1468" s="1" t="s">
        <v>37</v>
      </c>
      <c r="G1468" s="1" t="s">
        <v>966</v>
      </c>
      <c r="H1468" s="1" t="s">
        <v>34</v>
      </c>
      <c r="I1468" s="3">
        <v>173334</v>
      </c>
      <c r="J1468" s="3">
        <v>0</v>
      </c>
      <c r="K1468" s="1" t="s">
        <v>40</v>
      </c>
      <c r="L1468" s="1" t="s">
        <v>119</v>
      </c>
      <c r="M1468" s="1" t="s">
        <v>120</v>
      </c>
      <c r="N1468" s="1" t="s">
        <v>79</v>
      </c>
      <c r="O1468" s="1" t="s">
        <v>80</v>
      </c>
      <c r="P1468" s="1" t="s">
        <v>43</v>
      </c>
      <c r="Q1468" s="1" t="s">
        <v>43</v>
      </c>
      <c r="R1468" s="3">
        <v>0</v>
      </c>
      <c r="S1468" s="1" t="s">
        <v>44</v>
      </c>
      <c r="T1468" s="1" t="s">
        <v>45</v>
      </c>
      <c r="U1468" s="1" t="s">
        <v>966</v>
      </c>
      <c r="V1468" s="1" t="s">
        <v>46</v>
      </c>
      <c r="W1468" s="1" t="s">
        <v>81</v>
      </c>
      <c r="X1468" s="1" t="s">
        <v>1838</v>
      </c>
      <c r="Y1468" s="1" t="s">
        <v>83</v>
      </c>
      <c r="Z1468" s="1" t="s">
        <v>84</v>
      </c>
      <c r="AA1468" s="1" t="s">
        <v>51</v>
      </c>
      <c r="AB1468" s="1" t="s">
        <v>1838</v>
      </c>
      <c r="AC1468" s="1" t="s">
        <v>37</v>
      </c>
    </row>
    <row r="1469" spans="1:29" hidden="1" x14ac:dyDescent="0.25">
      <c r="A1469" s="1" t="s">
        <v>33</v>
      </c>
      <c r="B1469" s="1" t="s">
        <v>34</v>
      </c>
      <c r="C1469" s="2">
        <v>45565</v>
      </c>
      <c r="D1469" s="1" t="s">
        <v>73</v>
      </c>
      <c r="E1469" s="1" t="s">
        <v>74</v>
      </c>
      <c r="F1469" s="1" t="s">
        <v>37</v>
      </c>
      <c r="G1469" s="1" t="s">
        <v>966</v>
      </c>
      <c r="H1469" s="1" t="s">
        <v>34</v>
      </c>
      <c r="I1469" s="3">
        <v>650000</v>
      </c>
      <c r="J1469" s="3">
        <v>0</v>
      </c>
      <c r="K1469" s="1" t="s">
        <v>40</v>
      </c>
      <c r="L1469" s="1" t="s">
        <v>567</v>
      </c>
      <c r="M1469" s="1" t="s">
        <v>568</v>
      </c>
      <c r="N1469" s="1" t="s">
        <v>79</v>
      </c>
      <c r="O1469" s="1" t="s">
        <v>80</v>
      </c>
      <c r="P1469" s="1" t="s">
        <v>43</v>
      </c>
      <c r="Q1469" s="1" t="s">
        <v>43</v>
      </c>
      <c r="R1469" s="3">
        <v>0</v>
      </c>
      <c r="S1469" s="1" t="s">
        <v>44</v>
      </c>
      <c r="T1469" s="1" t="s">
        <v>45</v>
      </c>
      <c r="U1469" s="1" t="s">
        <v>966</v>
      </c>
      <c r="V1469" s="1" t="s">
        <v>46</v>
      </c>
      <c r="W1469" s="1" t="s">
        <v>81</v>
      </c>
      <c r="X1469" s="1" t="s">
        <v>1838</v>
      </c>
      <c r="Y1469" s="1" t="s">
        <v>83</v>
      </c>
      <c r="Z1469" s="1" t="s">
        <v>84</v>
      </c>
      <c r="AA1469" s="1" t="s">
        <v>51</v>
      </c>
      <c r="AB1469" s="1" t="s">
        <v>1838</v>
      </c>
      <c r="AC1469" s="1" t="s">
        <v>37</v>
      </c>
    </row>
    <row r="1470" spans="1:29" hidden="1" x14ac:dyDescent="0.25">
      <c r="A1470" s="1" t="s">
        <v>33</v>
      </c>
      <c r="B1470" s="1" t="s">
        <v>34</v>
      </c>
      <c r="C1470" s="2">
        <v>45565</v>
      </c>
      <c r="D1470" s="1" t="s">
        <v>73</v>
      </c>
      <c r="E1470" s="1" t="s">
        <v>74</v>
      </c>
      <c r="F1470" s="1" t="s">
        <v>37</v>
      </c>
      <c r="G1470" s="1" t="s">
        <v>966</v>
      </c>
      <c r="H1470" s="1" t="s">
        <v>34</v>
      </c>
      <c r="I1470" s="3">
        <v>48700</v>
      </c>
      <c r="J1470" s="3">
        <v>0</v>
      </c>
      <c r="K1470" s="1" t="s">
        <v>40</v>
      </c>
      <c r="L1470" s="1" t="s">
        <v>1839</v>
      </c>
      <c r="M1470" s="1" t="s">
        <v>679</v>
      </c>
      <c r="N1470" s="1" t="s">
        <v>79</v>
      </c>
      <c r="O1470" s="1" t="s">
        <v>80</v>
      </c>
      <c r="P1470" s="1" t="s">
        <v>43</v>
      </c>
      <c r="Q1470" s="1" t="s">
        <v>43</v>
      </c>
      <c r="R1470" s="3">
        <v>0</v>
      </c>
      <c r="S1470" s="1" t="s">
        <v>44</v>
      </c>
      <c r="T1470" s="1" t="s">
        <v>45</v>
      </c>
      <c r="U1470" s="1" t="s">
        <v>966</v>
      </c>
      <c r="V1470" s="1" t="s">
        <v>46</v>
      </c>
      <c r="W1470" s="1" t="s">
        <v>81</v>
      </c>
      <c r="X1470" s="1" t="s">
        <v>1838</v>
      </c>
      <c r="Y1470" s="1" t="s">
        <v>83</v>
      </c>
      <c r="Z1470" s="1" t="s">
        <v>84</v>
      </c>
      <c r="AA1470" s="1" t="s">
        <v>51</v>
      </c>
      <c r="AB1470" s="1" t="s">
        <v>1838</v>
      </c>
      <c r="AC1470" s="1" t="s">
        <v>37</v>
      </c>
    </row>
    <row r="1471" spans="1:29" hidden="1" x14ac:dyDescent="0.25">
      <c r="A1471" s="1" t="s">
        <v>33</v>
      </c>
      <c r="B1471" s="1" t="s">
        <v>34</v>
      </c>
      <c r="C1471" s="2">
        <v>45565</v>
      </c>
      <c r="D1471" s="1" t="s">
        <v>73</v>
      </c>
      <c r="E1471" s="1" t="s">
        <v>74</v>
      </c>
      <c r="F1471" s="1" t="s">
        <v>37</v>
      </c>
      <c r="G1471" s="1" t="s">
        <v>966</v>
      </c>
      <c r="H1471" s="1" t="s">
        <v>34</v>
      </c>
      <c r="I1471" s="3">
        <v>469469</v>
      </c>
      <c r="J1471" s="3">
        <v>0</v>
      </c>
      <c r="K1471" s="1" t="s">
        <v>40</v>
      </c>
      <c r="L1471" s="1" t="s">
        <v>121</v>
      </c>
      <c r="M1471" s="1" t="s">
        <v>122</v>
      </c>
      <c r="N1471" s="1" t="s">
        <v>79</v>
      </c>
      <c r="O1471" s="1" t="s">
        <v>80</v>
      </c>
      <c r="P1471" s="1" t="s">
        <v>43</v>
      </c>
      <c r="Q1471" s="1" t="s">
        <v>43</v>
      </c>
      <c r="R1471" s="3">
        <v>0</v>
      </c>
      <c r="S1471" s="1" t="s">
        <v>44</v>
      </c>
      <c r="T1471" s="1" t="s">
        <v>45</v>
      </c>
      <c r="U1471" s="1" t="s">
        <v>966</v>
      </c>
      <c r="V1471" s="1" t="s">
        <v>46</v>
      </c>
      <c r="W1471" s="1" t="s">
        <v>81</v>
      </c>
      <c r="X1471" s="1" t="s">
        <v>1838</v>
      </c>
      <c r="Y1471" s="1" t="s">
        <v>83</v>
      </c>
      <c r="Z1471" s="1" t="s">
        <v>84</v>
      </c>
      <c r="AA1471" s="1" t="s">
        <v>51</v>
      </c>
      <c r="AB1471" s="1" t="s">
        <v>1838</v>
      </c>
      <c r="AC1471" s="1" t="s">
        <v>37</v>
      </c>
    </row>
    <row r="1472" spans="1:29" hidden="1" x14ac:dyDescent="0.25">
      <c r="A1472" s="1" t="s">
        <v>33</v>
      </c>
      <c r="B1472" s="1" t="s">
        <v>34</v>
      </c>
      <c r="C1472" s="2">
        <v>45566</v>
      </c>
      <c r="D1472" s="1" t="s">
        <v>35</v>
      </c>
      <c r="E1472" s="1" t="s">
        <v>36</v>
      </c>
      <c r="F1472" s="1" t="s">
        <v>37</v>
      </c>
      <c r="G1472" s="1" t="s">
        <v>1841</v>
      </c>
      <c r="H1472" s="1" t="s">
        <v>1842</v>
      </c>
      <c r="I1472" s="3">
        <v>0</v>
      </c>
      <c r="J1472" s="54">
        <v>263877</v>
      </c>
      <c r="K1472" s="1" t="s">
        <v>40</v>
      </c>
      <c r="L1472" s="1" t="s">
        <v>62</v>
      </c>
      <c r="M1472" s="1" t="s">
        <v>63</v>
      </c>
      <c r="N1472" s="1" t="s">
        <v>37</v>
      </c>
      <c r="O1472" s="1" t="s">
        <v>43</v>
      </c>
      <c r="P1472" s="1" t="s">
        <v>43</v>
      </c>
      <c r="Q1472" s="1" t="s">
        <v>43</v>
      </c>
      <c r="R1472" s="3">
        <v>0</v>
      </c>
      <c r="S1472" s="1" t="s">
        <v>44</v>
      </c>
      <c r="T1472" s="1" t="s">
        <v>45</v>
      </c>
      <c r="U1472" s="1" t="s">
        <v>1841</v>
      </c>
      <c r="V1472" s="1" t="s">
        <v>46</v>
      </c>
      <c r="W1472" s="1" t="s">
        <v>47</v>
      </c>
      <c r="X1472" s="1" t="s">
        <v>1843</v>
      </c>
      <c r="Y1472" s="1" t="s">
        <v>49</v>
      </c>
      <c r="Z1472" s="1" t="s">
        <v>50</v>
      </c>
      <c r="AA1472" s="1" t="s">
        <v>51</v>
      </c>
      <c r="AB1472" s="1" t="s">
        <v>1843</v>
      </c>
      <c r="AC1472" s="1" t="s">
        <v>37</v>
      </c>
    </row>
    <row r="1473" spans="1:29" hidden="1" x14ac:dyDescent="0.25">
      <c r="A1473" s="1" t="s">
        <v>33</v>
      </c>
      <c r="B1473" s="1" t="s">
        <v>34</v>
      </c>
      <c r="C1473" s="2">
        <v>45567</v>
      </c>
      <c r="D1473" s="1" t="s">
        <v>35</v>
      </c>
      <c r="E1473" s="1" t="s">
        <v>36</v>
      </c>
      <c r="F1473" s="1" t="s">
        <v>37</v>
      </c>
      <c r="G1473" s="1" t="s">
        <v>1844</v>
      </c>
      <c r="H1473" s="1" t="s">
        <v>1845</v>
      </c>
      <c r="I1473" s="3">
        <v>0</v>
      </c>
      <c r="J1473" s="3">
        <v>86667</v>
      </c>
      <c r="K1473" s="1" t="s">
        <v>40</v>
      </c>
      <c r="L1473" s="1" t="s">
        <v>750</v>
      </c>
      <c r="M1473" s="1" t="s">
        <v>751</v>
      </c>
      <c r="N1473" s="1" t="s">
        <v>37</v>
      </c>
      <c r="O1473" s="1" t="s">
        <v>43</v>
      </c>
      <c r="P1473" s="1" t="s">
        <v>43</v>
      </c>
      <c r="Q1473" s="1" t="s">
        <v>43</v>
      </c>
      <c r="R1473" s="3">
        <v>0</v>
      </c>
      <c r="S1473" s="1" t="s">
        <v>44</v>
      </c>
      <c r="T1473" s="1" t="s">
        <v>45</v>
      </c>
      <c r="U1473" s="1" t="s">
        <v>1844</v>
      </c>
      <c r="V1473" s="1" t="s">
        <v>46</v>
      </c>
      <c r="W1473" s="1" t="s">
        <v>47</v>
      </c>
      <c r="X1473" s="1" t="s">
        <v>1846</v>
      </c>
      <c r="Y1473" s="1" t="s">
        <v>49</v>
      </c>
      <c r="Z1473" s="1" t="s">
        <v>50</v>
      </c>
      <c r="AA1473" s="1" t="s">
        <v>51</v>
      </c>
      <c r="AB1473" s="1" t="s">
        <v>1846</v>
      </c>
      <c r="AC1473" s="1" t="s">
        <v>37</v>
      </c>
    </row>
    <row r="1474" spans="1:29" hidden="1" x14ac:dyDescent="0.25">
      <c r="A1474" s="1" t="s">
        <v>33</v>
      </c>
      <c r="B1474" s="1" t="s">
        <v>34</v>
      </c>
      <c r="C1474" s="2">
        <v>45567</v>
      </c>
      <c r="D1474" s="1" t="s">
        <v>35</v>
      </c>
      <c r="E1474" s="1" t="s">
        <v>36</v>
      </c>
      <c r="F1474" s="1" t="s">
        <v>37</v>
      </c>
      <c r="G1474" s="1" t="s">
        <v>1847</v>
      </c>
      <c r="H1474" s="1" t="s">
        <v>1848</v>
      </c>
      <c r="I1474" s="3">
        <v>0</v>
      </c>
      <c r="J1474" s="3">
        <v>44968</v>
      </c>
      <c r="K1474" s="1" t="s">
        <v>40</v>
      </c>
      <c r="L1474" s="1" t="s">
        <v>498</v>
      </c>
      <c r="M1474" s="1" t="s">
        <v>499</v>
      </c>
      <c r="N1474" s="1" t="s">
        <v>37</v>
      </c>
      <c r="O1474" s="1" t="s">
        <v>43</v>
      </c>
      <c r="P1474" s="1" t="s">
        <v>43</v>
      </c>
      <c r="Q1474" s="1" t="s">
        <v>43</v>
      </c>
      <c r="R1474" s="3">
        <v>0</v>
      </c>
      <c r="S1474" s="1" t="s">
        <v>44</v>
      </c>
      <c r="T1474" s="1" t="s">
        <v>45</v>
      </c>
      <c r="U1474" s="1" t="s">
        <v>1847</v>
      </c>
      <c r="V1474" s="1" t="s">
        <v>46</v>
      </c>
      <c r="W1474" s="1" t="s">
        <v>47</v>
      </c>
      <c r="X1474" s="1" t="s">
        <v>1849</v>
      </c>
      <c r="Y1474" s="1" t="s">
        <v>49</v>
      </c>
      <c r="Z1474" s="1" t="s">
        <v>50</v>
      </c>
      <c r="AA1474" s="1" t="s">
        <v>51</v>
      </c>
      <c r="AB1474" s="1" t="s">
        <v>1849</v>
      </c>
      <c r="AC1474" s="1" t="s">
        <v>37</v>
      </c>
    </row>
    <row r="1475" spans="1:29" hidden="1" x14ac:dyDescent="0.25">
      <c r="A1475" s="1" t="s">
        <v>33</v>
      </c>
      <c r="B1475" s="1" t="s">
        <v>34</v>
      </c>
      <c r="C1475" s="2">
        <v>45569</v>
      </c>
      <c r="D1475" s="1" t="s">
        <v>35</v>
      </c>
      <c r="E1475" s="1" t="s">
        <v>36</v>
      </c>
      <c r="F1475" s="1" t="s">
        <v>37</v>
      </c>
      <c r="G1475" s="1" t="s">
        <v>1850</v>
      </c>
      <c r="H1475" s="1" t="s">
        <v>1851</v>
      </c>
      <c r="I1475" s="3">
        <v>0</v>
      </c>
      <c r="J1475" s="3">
        <v>216667</v>
      </c>
      <c r="K1475" s="1" t="s">
        <v>40</v>
      </c>
      <c r="L1475" s="1" t="s">
        <v>756</v>
      </c>
      <c r="M1475" s="1" t="s">
        <v>757</v>
      </c>
      <c r="N1475" s="1" t="s">
        <v>37</v>
      </c>
      <c r="O1475" s="1" t="s">
        <v>43</v>
      </c>
      <c r="P1475" s="1" t="s">
        <v>43</v>
      </c>
      <c r="Q1475" s="1" t="s">
        <v>43</v>
      </c>
      <c r="R1475" s="3">
        <v>0</v>
      </c>
      <c r="S1475" s="1" t="s">
        <v>44</v>
      </c>
      <c r="T1475" s="1" t="s">
        <v>45</v>
      </c>
      <c r="U1475" s="1" t="s">
        <v>1850</v>
      </c>
      <c r="V1475" s="1" t="s">
        <v>46</v>
      </c>
      <c r="W1475" s="1" t="s">
        <v>47</v>
      </c>
      <c r="X1475" s="1" t="s">
        <v>1852</v>
      </c>
      <c r="Y1475" s="1" t="s">
        <v>49</v>
      </c>
      <c r="Z1475" s="1" t="s">
        <v>50</v>
      </c>
      <c r="AA1475" s="1" t="s">
        <v>51</v>
      </c>
      <c r="AB1475" s="1" t="s">
        <v>1852</v>
      </c>
      <c r="AC1475" s="1" t="s">
        <v>37</v>
      </c>
    </row>
    <row r="1476" spans="1:29" hidden="1" x14ac:dyDescent="0.25">
      <c r="A1476" s="1" t="s">
        <v>33</v>
      </c>
      <c r="B1476" s="1" t="s">
        <v>34</v>
      </c>
      <c r="C1476" s="2">
        <v>45569</v>
      </c>
      <c r="D1476" s="1" t="s">
        <v>35</v>
      </c>
      <c r="E1476" s="1" t="s">
        <v>36</v>
      </c>
      <c r="F1476" s="1" t="s">
        <v>37</v>
      </c>
      <c r="G1476" s="1" t="s">
        <v>1853</v>
      </c>
      <c r="H1476" s="1" t="s">
        <v>1854</v>
      </c>
      <c r="I1476" s="3">
        <v>0</v>
      </c>
      <c r="J1476" s="3">
        <v>216667</v>
      </c>
      <c r="K1476" s="1" t="s">
        <v>40</v>
      </c>
      <c r="L1476" s="1" t="s">
        <v>756</v>
      </c>
      <c r="M1476" s="1" t="s">
        <v>757</v>
      </c>
      <c r="N1476" s="1" t="s">
        <v>37</v>
      </c>
      <c r="O1476" s="1" t="s">
        <v>43</v>
      </c>
      <c r="P1476" s="1" t="s">
        <v>43</v>
      </c>
      <c r="Q1476" s="1" t="s">
        <v>43</v>
      </c>
      <c r="R1476" s="3">
        <v>0</v>
      </c>
      <c r="S1476" s="1" t="s">
        <v>44</v>
      </c>
      <c r="T1476" s="1" t="s">
        <v>45</v>
      </c>
      <c r="U1476" s="1" t="s">
        <v>1853</v>
      </c>
      <c r="V1476" s="1" t="s">
        <v>46</v>
      </c>
      <c r="W1476" s="1" t="s">
        <v>47</v>
      </c>
      <c r="X1476" s="1" t="s">
        <v>1855</v>
      </c>
      <c r="Y1476" s="1" t="s">
        <v>49</v>
      </c>
      <c r="Z1476" s="1" t="s">
        <v>50</v>
      </c>
      <c r="AA1476" s="1" t="s">
        <v>51</v>
      </c>
      <c r="AB1476" s="1" t="s">
        <v>1855</v>
      </c>
      <c r="AC1476" s="1" t="s">
        <v>37</v>
      </c>
    </row>
    <row r="1477" spans="1:29" hidden="1" x14ac:dyDescent="0.25">
      <c r="A1477" s="1" t="s">
        <v>33</v>
      </c>
      <c r="B1477" s="1" t="s">
        <v>34</v>
      </c>
      <c r="C1477" s="2">
        <v>45572</v>
      </c>
      <c r="D1477" s="1" t="s">
        <v>35</v>
      </c>
      <c r="E1477" s="1" t="s">
        <v>36</v>
      </c>
      <c r="F1477" s="1" t="s">
        <v>37</v>
      </c>
      <c r="G1477" s="1" t="s">
        <v>1856</v>
      </c>
      <c r="H1477" s="1" t="s">
        <v>1857</v>
      </c>
      <c r="I1477" s="3">
        <v>0</v>
      </c>
      <c r="J1477" s="3">
        <v>216667</v>
      </c>
      <c r="K1477" s="1" t="s">
        <v>40</v>
      </c>
      <c r="L1477" s="1" t="s">
        <v>669</v>
      </c>
      <c r="M1477" s="1" t="s">
        <v>670</v>
      </c>
      <c r="N1477" s="1" t="s">
        <v>37</v>
      </c>
      <c r="O1477" s="1" t="s">
        <v>43</v>
      </c>
      <c r="P1477" s="1" t="s">
        <v>43</v>
      </c>
      <c r="Q1477" s="1" t="s">
        <v>43</v>
      </c>
      <c r="R1477" s="3">
        <v>0</v>
      </c>
      <c r="S1477" s="1" t="s">
        <v>44</v>
      </c>
      <c r="T1477" s="1" t="s">
        <v>45</v>
      </c>
      <c r="U1477" s="1" t="s">
        <v>1856</v>
      </c>
      <c r="V1477" s="1" t="s">
        <v>46</v>
      </c>
      <c r="W1477" s="1" t="s">
        <v>47</v>
      </c>
      <c r="X1477" s="1" t="s">
        <v>1858</v>
      </c>
      <c r="Y1477" s="1" t="s">
        <v>49</v>
      </c>
      <c r="Z1477" s="1" t="s">
        <v>50</v>
      </c>
      <c r="AA1477" s="1" t="s">
        <v>51</v>
      </c>
      <c r="AB1477" s="1" t="s">
        <v>1858</v>
      </c>
      <c r="AC1477" s="1" t="s">
        <v>37</v>
      </c>
    </row>
    <row r="1478" spans="1:29" hidden="1" x14ac:dyDescent="0.25">
      <c r="A1478" s="1" t="s">
        <v>33</v>
      </c>
      <c r="B1478" s="1" t="s">
        <v>34</v>
      </c>
      <c r="C1478" s="2">
        <v>45574</v>
      </c>
      <c r="D1478" s="1" t="s">
        <v>35</v>
      </c>
      <c r="E1478" s="1" t="s">
        <v>36</v>
      </c>
      <c r="F1478" s="1" t="s">
        <v>37</v>
      </c>
      <c r="G1478" s="1" t="s">
        <v>1859</v>
      </c>
      <c r="H1478" s="1" t="s">
        <v>1860</v>
      </c>
      <c r="I1478" s="3">
        <v>0</v>
      </c>
      <c r="J1478" s="3">
        <v>983136</v>
      </c>
      <c r="K1478" s="1" t="s">
        <v>40</v>
      </c>
      <c r="L1478" s="1" t="s">
        <v>718</v>
      </c>
      <c r="M1478" s="1" t="s">
        <v>719</v>
      </c>
      <c r="N1478" s="1" t="s">
        <v>37</v>
      </c>
      <c r="O1478" s="1" t="s">
        <v>43</v>
      </c>
      <c r="P1478" s="1" t="s">
        <v>43</v>
      </c>
      <c r="Q1478" s="1" t="s">
        <v>43</v>
      </c>
      <c r="R1478" s="3">
        <v>0</v>
      </c>
      <c r="S1478" s="1" t="s">
        <v>44</v>
      </c>
      <c r="T1478" s="1" t="s">
        <v>45</v>
      </c>
      <c r="U1478" s="1" t="s">
        <v>1859</v>
      </c>
      <c r="V1478" s="1" t="s">
        <v>46</v>
      </c>
      <c r="W1478" s="1" t="s">
        <v>47</v>
      </c>
      <c r="X1478" s="1" t="s">
        <v>1861</v>
      </c>
      <c r="Y1478" s="1" t="s">
        <v>49</v>
      </c>
      <c r="Z1478" s="1" t="s">
        <v>50</v>
      </c>
      <c r="AA1478" s="1" t="s">
        <v>51</v>
      </c>
      <c r="AB1478" s="1" t="s">
        <v>1861</v>
      </c>
      <c r="AC1478" s="1" t="s">
        <v>37</v>
      </c>
    </row>
    <row r="1479" spans="1:29" hidden="1" x14ac:dyDescent="0.25">
      <c r="A1479" s="1" t="s">
        <v>33</v>
      </c>
      <c r="B1479" s="1" t="s">
        <v>34</v>
      </c>
      <c r="C1479" s="2">
        <v>45576</v>
      </c>
      <c r="D1479" s="1" t="s">
        <v>35</v>
      </c>
      <c r="E1479" s="1" t="s">
        <v>36</v>
      </c>
      <c r="F1479" s="1" t="s">
        <v>37</v>
      </c>
      <c r="G1479" s="1" t="s">
        <v>1862</v>
      </c>
      <c r="H1479" s="1" t="s">
        <v>1863</v>
      </c>
      <c r="I1479" s="3">
        <v>0</v>
      </c>
      <c r="J1479" s="3">
        <v>390000</v>
      </c>
      <c r="K1479" s="1" t="s">
        <v>40</v>
      </c>
      <c r="L1479" s="1" t="s">
        <v>649</v>
      </c>
      <c r="M1479" s="1" t="s">
        <v>650</v>
      </c>
      <c r="N1479" s="1" t="s">
        <v>37</v>
      </c>
      <c r="O1479" s="1" t="s">
        <v>43</v>
      </c>
      <c r="P1479" s="1" t="s">
        <v>43</v>
      </c>
      <c r="Q1479" s="1" t="s">
        <v>43</v>
      </c>
      <c r="R1479" s="3">
        <v>0</v>
      </c>
      <c r="S1479" s="1" t="s">
        <v>44</v>
      </c>
      <c r="T1479" s="1" t="s">
        <v>45</v>
      </c>
      <c r="U1479" s="1" t="s">
        <v>1862</v>
      </c>
      <c r="V1479" s="1" t="s">
        <v>46</v>
      </c>
      <c r="W1479" s="1" t="s">
        <v>47</v>
      </c>
      <c r="X1479" s="1" t="s">
        <v>1864</v>
      </c>
      <c r="Y1479" s="1" t="s">
        <v>49</v>
      </c>
      <c r="Z1479" s="1" t="s">
        <v>50</v>
      </c>
      <c r="AA1479" s="1" t="s">
        <v>51</v>
      </c>
      <c r="AB1479" s="1" t="s">
        <v>1864</v>
      </c>
      <c r="AC1479" s="1" t="s">
        <v>37</v>
      </c>
    </row>
    <row r="1480" spans="1:29" hidden="1" x14ac:dyDescent="0.25">
      <c r="A1480" s="1" t="s">
        <v>33</v>
      </c>
      <c r="B1480" s="1" t="s">
        <v>34</v>
      </c>
      <c r="C1480" s="2">
        <v>45576</v>
      </c>
      <c r="D1480" s="1" t="s">
        <v>35</v>
      </c>
      <c r="E1480" s="1" t="s">
        <v>36</v>
      </c>
      <c r="F1480" s="1" t="s">
        <v>37</v>
      </c>
      <c r="G1480" s="1" t="s">
        <v>1862</v>
      </c>
      <c r="H1480" s="1" t="s">
        <v>1865</v>
      </c>
      <c r="I1480" s="3">
        <v>0</v>
      </c>
      <c r="J1480" s="3">
        <v>216667</v>
      </c>
      <c r="K1480" s="1" t="s">
        <v>40</v>
      </c>
      <c r="L1480" s="1" t="s">
        <v>148</v>
      </c>
      <c r="M1480" s="1" t="s">
        <v>149</v>
      </c>
      <c r="N1480" s="1" t="s">
        <v>37</v>
      </c>
      <c r="O1480" s="1" t="s">
        <v>43</v>
      </c>
      <c r="P1480" s="1" t="s">
        <v>43</v>
      </c>
      <c r="Q1480" s="1" t="s">
        <v>43</v>
      </c>
      <c r="R1480" s="3">
        <v>0</v>
      </c>
      <c r="S1480" s="1" t="s">
        <v>44</v>
      </c>
      <c r="T1480" s="1" t="s">
        <v>45</v>
      </c>
      <c r="U1480" s="1" t="s">
        <v>1862</v>
      </c>
      <c r="V1480" s="1" t="s">
        <v>46</v>
      </c>
      <c r="W1480" s="1" t="s">
        <v>47</v>
      </c>
      <c r="X1480" s="1" t="s">
        <v>1864</v>
      </c>
      <c r="Y1480" s="1" t="s">
        <v>49</v>
      </c>
      <c r="Z1480" s="1" t="s">
        <v>50</v>
      </c>
      <c r="AA1480" s="1" t="s">
        <v>51</v>
      </c>
      <c r="AB1480" s="1" t="s">
        <v>1864</v>
      </c>
      <c r="AC1480" s="1" t="s">
        <v>37</v>
      </c>
    </row>
    <row r="1481" spans="1:29" hidden="1" x14ac:dyDescent="0.25">
      <c r="A1481" s="1" t="s">
        <v>33</v>
      </c>
      <c r="B1481" s="1" t="s">
        <v>34</v>
      </c>
      <c r="C1481" s="2">
        <v>45576</v>
      </c>
      <c r="D1481" s="1" t="s">
        <v>35</v>
      </c>
      <c r="E1481" s="1" t="s">
        <v>36</v>
      </c>
      <c r="F1481" s="1" t="s">
        <v>37</v>
      </c>
      <c r="G1481" s="1" t="s">
        <v>1862</v>
      </c>
      <c r="H1481" s="1" t="s">
        <v>1865</v>
      </c>
      <c r="I1481" s="3">
        <v>0</v>
      </c>
      <c r="J1481" s="3">
        <v>4246667</v>
      </c>
      <c r="K1481" s="1" t="s">
        <v>40</v>
      </c>
      <c r="L1481" s="1" t="s">
        <v>567</v>
      </c>
      <c r="M1481" s="1" t="s">
        <v>568</v>
      </c>
      <c r="N1481" s="1" t="s">
        <v>37</v>
      </c>
      <c r="O1481" s="1" t="s">
        <v>43</v>
      </c>
      <c r="P1481" s="1" t="s">
        <v>43</v>
      </c>
      <c r="Q1481" s="1" t="s">
        <v>43</v>
      </c>
      <c r="R1481" s="3">
        <v>0</v>
      </c>
      <c r="S1481" s="1" t="s">
        <v>44</v>
      </c>
      <c r="T1481" s="1" t="s">
        <v>45</v>
      </c>
      <c r="U1481" s="1" t="s">
        <v>1862</v>
      </c>
      <c r="V1481" s="1" t="s">
        <v>46</v>
      </c>
      <c r="W1481" s="1" t="s">
        <v>47</v>
      </c>
      <c r="X1481" s="1" t="s">
        <v>1864</v>
      </c>
      <c r="Y1481" s="1" t="s">
        <v>49</v>
      </c>
      <c r="Z1481" s="1" t="s">
        <v>50</v>
      </c>
      <c r="AA1481" s="1" t="s">
        <v>51</v>
      </c>
      <c r="AB1481" s="1" t="s">
        <v>1864</v>
      </c>
      <c r="AC1481" s="1" t="s">
        <v>37</v>
      </c>
    </row>
    <row r="1482" spans="1:29" hidden="1" x14ac:dyDescent="0.25">
      <c r="A1482" s="1" t="s">
        <v>33</v>
      </c>
      <c r="B1482" s="1" t="s">
        <v>34</v>
      </c>
      <c r="C1482" s="2">
        <v>45576</v>
      </c>
      <c r="D1482" s="1" t="s">
        <v>35</v>
      </c>
      <c r="E1482" s="1" t="s">
        <v>36</v>
      </c>
      <c r="F1482" s="1" t="s">
        <v>37</v>
      </c>
      <c r="G1482" s="1" t="s">
        <v>1862</v>
      </c>
      <c r="H1482" s="1" t="s">
        <v>1865</v>
      </c>
      <c r="I1482" s="3">
        <v>0</v>
      </c>
      <c r="J1482" s="3">
        <v>43333</v>
      </c>
      <c r="K1482" s="1" t="s">
        <v>40</v>
      </c>
      <c r="L1482" s="1" t="s">
        <v>252</v>
      </c>
      <c r="M1482" s="1" t="s">
        <v>253</v>
      </c>
      <c r="N1482" s="1" t="s">
        <v>37</v>
      </c>
      <c r="O1482" s="1" t="s">
        <v>43</v>
      </c>
      <c r="P1482" s="1" t="s">
        <v>43</v>
      </c>
      <c r="Q1482" s="1" t="s">
        <v>43</v>
      </c>
      <c r="R1482" s="3">
        <v>0</v>
      </c>
      <c r="S1482" s="1" t="s">
        <v>44</v>
      </c>
      <c r="T1482" s="1" t="s">
        <v>45</v>
      </c>
      <c r="U1482" s="1" t="s">
        <v>1862</v>
      </c>
      <c r="V1482" s="1" t="s">
        <v>46</v>
      </c>
      <c r="W1482" s="1" t="s">
        <v>47</v>
      </c>
      <c r="X1482" s="1" t="s">
        <v>1864</v>
      </c>
      <c r="Y1482" s="1" t="s">
        <v>49</v>
      </c>
      <c r="Z1482" s="1" t="s">
        <v>50</v>
      </c>
      <c r="AA1482" s="1" t="s">
        <v>51</v>
      </c>
      <c r="AB1482" s="1" t="s">
        <v>1864</v>
      </c>
      <c r="AC1482" s="1" t="s">
        <v>37</v>
      </c>
    </row>
    <row r="1483" spans="1:29" hidden="1" x14ac:dyDescent="0.25">
      <c r="A1483" s="1" t="s">
        <v>33</v>
      </c>
      <c r="B1483" s="1" t="s">
        <v>34</v>
      </c>
      <c r="C1483" s="2">
        <v>45576</v>
      </c>
      <c r="D1483" s="1" t="s">
        <v>35</v>
      </c>
      <c r="E1483" s="1" t="s">
        <v>36</v>
      </c>
      <c r="F1483" s="1" t="s">
        <v>37</v>
      </c>
      <c r="G1483" s="1" t="s">
        <v>1862</v>
      </c>
      <c r="H1483" s="1" t="s">
        <v>1865</v>
      </c>
      <c r="I1483" s="3">
        <v>0</v>
      </c>
      <c r="J1483" s="3">
        <v>1690001</v>
      </c>
      <c r="K1483" s="1" t="s">
        <v>40</v>
      </c>
      <c r="L1483" s="1" t="s">
        <v>115</v>
      </c>
      <c r="M1483" s="1" t="s">
        <v>116</v>
      </c>
      <c r="N1483" s="1" t="s">
        <v>37</v>
      </c>
      <c r="O1483" s="1" t="s">
        <v>43</v>
      </c>
      <c r="P1483" s="1" t="s">
        <v>43</v>
      </c>
      <c r="Q1483" s="1" t="s">
        <v>43</v>
      </c>
      <c r="R1483" s="3">
        <v>0</v>
      </c>
      <c r="S1483" s="1" t="s">
        <v>44</v>
      </c>
      <c r="T1483" s="1" t="s">
        <v>45</v>
      </c>
      <c r="U1483" s="1" t="s">
        <v>1862</v>
      </c>
      <c r="V1483" s="1" t="s">
        <v>46</v>
      </c>
      <c r="W1483" s="1" t="s">
        <v>47</v>
      </c>
      <c r="X1483" s="1" t="s">
        <v>1864</v>
      </c>
      <c r="Y1483" s="1" t="s">
        <v>49</v>
      </c>
      <c r="Z1483" s="1" t="s">
        <v>50</v>
      </c>
      <c r="AA1483" s="1" t="s">
        <v>51</v>
      </c>
      <c r="AB1483" s="1" t="s">
        <v>1864</v>
      </c>
      <c r="AC1483" s="1" t="s">
        <v>37</v>
      </c>
    </row>
    <row r="1484" spans="1:29" hidden="1" x14ac:dyDescent="0.25">
      <c r="A1484" s="1" t="s">
        <v>33</v>
      </c>
      <c r="B1484" s="1" t="s">
        <v>34</v>
      </c>
      <c r="C1484" s="2">
        <v>45576</v>
      </c>
      <c r="D1484" s="1" t="s">
        <v>35</v>
      </c>
      <c r="E1484" s="1" t="s">
        <v>36</v>
      </c>
      <c r="F1484" s="1" t="s">
        <v>37</v>
      </c>
      <c r="G1484" s="1" t="s">
        <v>1862</v>
      </c>
      <c r="H1484" s="1" t="s">
        <v>1865</v>
      </c>
      <c r="I1484" s="3">
        <v>0</v>
      </c>
      <c r="J1484" s="3">
        <v>996667</v>
      </c>
      <c r="K1484" s="1" t="s">
        <v>40</v>
      </c>
      <c r="L1484" s="1" t="s">
        <v>119</v>
      </c>
      <c r="M1484" s="1" t="s">
        <v>120</v>
      </c>
      <c r="N1484" s="1" t="s">
        <v>37</v>
      </c>
      <c r="O1484" s="1" t="s">
        <v>43</v>
      </c>
      <c r="P1484" s="1" t="s">
        <v>43</v>
      </c>
      <c r="Q1484" s="1" t="s">
        <v>43</v>
      </c>
      <c r="R1484" s="3">
        <v>0</v>
      </c>
      <c r="S1484" s="1" t="s">
        <v>44</v>
      </c>
      <c r="T1484" s="1" t="s">
        <v>45</v>
      </c>
      <c r="U1484" s="1" t="s">
        <v>1862</v>
      </c>
      <c r="V1484" s="1" t="s">
        <v>46</v>
      </c>
      <c r="W1484" s="1" t="s">
        <v>47</v>
      </c>
      <c r="X1484" s="1" t="s">
        <v>1864</v>
      </c>
      <c r="Y1484" s="1" t="s">
        <v>49</v>
      </c>
      <c r="Z1484" s="1" t="s">
        <v>50</v>
      </c>
      <c r="AA1484" s="1" t="s">
        <v>51</v>
      </c>
      <c r="AB1484" s="1" t="s">
        <v>1864</v>
      </c>
      <c r="AC1484" s="1" t="s">
        <v>37</v>
      </c>
    </row>
    <row r="1485" spans="1:29" hidden="1" x14ac:dyDescent="0.25">
      <c r="A1485" s="1" t="s">
        <v>33</v>
      </c>
      <c r="B1485" s="1" t="s">
        <v>34</v>
      </c>
      <c r="C1485" s="2">
        <v>45576</v>
      </c>
      <c r="D1485" s="1" t="s">
        <v>35</v>
      </c>
      <c r="E1485" s="1" t="s">
        <v>36</v>
      </c>
      <c r="F1485" s="1" t="s">
        <v>37</v>
      </c>
      <c r="G1485" s="1" t="s">
        <v>1862</v>
      </c>
      <c r="H1485" s="1" t="s">
        <v>1865</v>
      </c>
      <c r="I1485" s="3">
        <v>0</v>
      </c>
      <c r="J1485" s="3">
        <v>86667</v>
      </c>
      <c r="K1485" s="1" t="s">
        <v>40</v>
      </c>
      <c r="L1485" s="1" t="s">
        <v>1625</v>
      </c>
      <c r="M1485" s="1" t="s">
        <v>749</v>
      </c>
      <c r="N1485" s="1" t="s">
        <v>37</v>
      </c>
      <c r="O1485" s="1" t="s">
        <v>43</v>
      </c>
      <c r="P1485" s="1" t="s">
        <v>43</v>
      </c>
      <c r="Q1485" s="1" t="s">
        <v>43</v>
      </c>
      <c r="R1485" s="3">
        <v>0</v>
      </c>
      <c r="S1485" s="1" t="s">
        <v>44</v>
      </c>
      <c r="T1485" s="1" t="s">
        <v>45</v>
      </c>
      <c r="U1485" s="1" t="s">
        <v>1862</v>
      </c>
      <c r="V1485" s="1" t="s">
        <v>46</v>
      </c>
      <c r="W1485" s="1" t="s">
        <v>47</v>
      </c>
      <c r="X1485" s="1" t="s">
        <v>1864</v>
      </c>
      <c r="Y1485" s="1" t="s">
        <v>49</v>
      </c>
      <c r="Z1485" s="1" t="s">
        <v>50</v>
      </c>
      <c r="AA1485" s="1" t="s">
        <v>51</v>
      </c>
      <c r="AB1485" s="1" t="s">
        <v>1864</v>
      </c>
      <c r="AC1485" s="1" t="s">
        <v>37</v>
      </c>
    </row>
    <row r="1486" spans="1:29" hidden="1" x14ac:dyDescent="0.25">
      <c r="A1486" s="1" t="s">
        <v>33</v>
      </c>
      <c r="B1486" s="1" t="s">
        <v>34</v>
      </c>
      <c r="C1486" s="2">
        <v>45576</v>
      </c>
      <c r="D1486" s="1" t="s">
        <v>35</v>
      </c>
      <c r="E1486" s="1" t="s">
        <v>36</v>
      </c>
      <c r="F1486" s="1" t="s">
        <v>37</v>
      </c>
      <c r="G1486" s="1" t="s">
        <v>1862</v>
      </c>
      <c r="H1486" s="1" t="s">
        <v>1865</v>
      </c>
      <c r="I1486" s="3">
        <v>0</v>
      </c>
      <c r="J1486" s="3">
        <v>3076666</v>
      </c>
      <c r="K1486" s="1" t="s">
        <v>40</v>
      </c>
      <c r="L1486" s="1" t="s">
        <v>601</v>
      </c>
      <c r="M1486" s="1" t="s">
        <v>602</v>
      </c>
      <c r="N1486" s="1" t="s">
        <v>37</v>
      </c>
      <c r="O1486" s="1" t="s">
        <v>43</v>
      </c>
      <c r="P1486" s="1" t="s">
        <v>43</v>
      </c>
      <c r="Q1486" s="1" t="s">
        <v>43</v>
      </c>
      <c r="R1486" s="3">
        <v>0</v>
      </c>
      <c r="S1486" s="1" t="s">
        <v>44</v>
      </c>
      <c r="T1486" s="1" t="s">
        <v>45</v>
      </c>
      <c r="U1486" s="1" t="s">
        <v>1862</v>
      </c>
      <c r="V1486" s="1" t="s">
        <v>46</v>
      </c>
      <c r="W1486" s="1" t="s">
        <v>47</v>
      </c>
      <c r="X1486" s="1" t="s">
        <v>1864</v>
      </c>
      <c r="Y1486" s="1" t="s">
        <v>49</v>
      </c>
      <c r="Z1486" s="1" t="s">
        <v>50</v>
      </c>
      <c r="AA1486" s="1" t="s">
        <v>51</v>
      </c>
      <c r="AB1486" s="1" t="s">
        <v>1864</v>
      </c>
      <c r="AC1486" s="1" t="s">
        <v>37</v>
      </c>
    </row>
    <row r="1487" spans="1:29" hidden="1" x14ac:dyDescent="0.25">
      <c r="A1487" s="1" t="s">
        <v>33</v>
      </c>
      <c r="B1487" s="1" t="s">
        <v>34</v>
      </c>
      <c r="C1487" s="2">
        <v>45576</v>
      </c>
      <c r="D1487" s="1" t="s">
        <v>35</v>
      </c>
      <c r="E1487" s="1" t="s">
        <v>36</v>
      </c>
      <c r="F1487" s="1" t="s">
        <v>37</v>
      </c>
      <c r="G1487" s="1" t="s">
        <v>1862</v>
      </c>
      <c r="H1487" s="1" t="s">
        <v>1865</v>
      </c>
      <c r="I1487" s="3">
        <v>0</v>
      </c>
      <c r="J1487" s="3">
        <v>260000</v>
      </c>
      <c r="K1487" s="1" t="s">
        <v>40</v>
      </c>
      <c r="L1487" s="1" t="s">
        <v>721</v>
      </c>
      <c r="M1487" s="1" t="s">
        <v>722</v>
      </c>
      <c r="N1487" s="1" t="s">
        <v>37</v>
      </c>
      <c r="O1487" s="1" t="s">
        <v>43</v>
      </c>
      <c r="P1487" s="1" t="s">
        <v>43</v>
      </c>
      <c r="Q1487" s="1" t="s">
        <v>43</v>
      </c>
      <c r="R1487" s="3">
        <v>0</v>
      </c>
      <c r="S1487" s="1" t="s">
        <v>44</v>
      </c>
      <c r="T1487" s="1" t="s">
        <v>45</v>
      </c>
      <c r="U1487" s="1" t="s">
        <v>1862</v>
      </c>
      <c r="V1487" s="1" t="s">
        <v>46</v>
      </c>
      <c r="W1487" s="1" t="s">
        <v>47</v>
      </c>
      <c r="X1487" s="1" t="s">
        <v>1864</v>
      </c>
      <c r="Y1487" s="1" t="s">
        <v>49</v>
      </c>
      <c r="Z1487" s="1" t="s">
        <v>50</v>
      </c>
      <c r="AA1487" s="1" t="s">
        <v>51</v>
      </c>
      <c r="AB1487" s="1" t="s">
        <v>1864</v>
      </c>
      <c r="AC1487" s="1" t="s">
        <v>37</v>
      </c>
    </row>
    <row r="1488" spans="1:29" hidden="1" x14ac:dyDescent="0.25">
      <c r="A1488" s="1" t="s">
        <v>33</v>
      </c>
      <c r="B1488" s="1" t="s">
        <v>34</v>
      </c>
      <c r="C1488" s="2">
        <v>45576</v>
      </c>
      <c r="D1488" s="1" t="s">
        <v>35</v>
      </c>
      <c r="E1488" s="1" t="s">
        <v>36</v>
      </c>
      <c r="F1488" s="1" t="s">
        <v>37</v>
      </c>
      <c r="G1488" s="1" t="s">
        <v>1862</v>
      </c>
      <c r="H1488" s="1" t="s">
        <v>1865</v>
      </c>
      <c r="I1488" s="3">
        <v>0</v>
      </c>
      <c r="J1488" s="3">
        <v>43811</v>
      </c>
      <c r="K1488" s="1" t="s">
        <v>40</v>
      </c>
      <c r="L1488" s="1" t="s">
        <v>1402</v>
      </c>
      <c r="M1488" s="1" t="s">
        <v>837</v>
      </c>
      <c r="N1488" s="1" t="s">
        <v>37</v>
      </c>
      <c r="O1488" s="1" t="s">
        <v>43</v>
      </c>
      <c r="P1488" s="1" t="s">
        <v>43</v>
      </c>
      <c r="Q1488" s="1" t="s">
        <v>43</v>
      </c>
      <c r="R1488" s="3">
        <v>0</v>
      </c>
      <c r="S1488" s="1" t="s">
        <v>44</v>
      </c>
      <c r="T1488" s="1" t="s">
        <v>45</v>
      </c>
      <c r="U1488" s="1" t="s">
        <v>1862</v>
      </c>
      <c r="V1488" s="1" t="s">
        <v>46</v>
      </c>
      <c r="W1488" s="1" t="s">
        <v>47</v>
      </c>
      <c r="X1488" s="1" t="s">
        <v>1864</v>
      </c>
      <c r="Y1488" s="1" t="s">
        <v>49</v>
      </c>
      <c r="Z1488" s="1" t="s">
        <v>50</v>
      </c>
      <c r="AA1488" s="1" t="s">
        <v>51</v>
      </c>
      <c r="AB1488" s="1" t="s">
        <v>1864</v>
      </c>
      <c r="AC1488" s="1" t="s">
        <v>37</v>
      </c>
    </row>
    <row r="1489" spans="1:29" hidden="1" x14ac:dyDescent="0.25">
      <c r="A1489" s="1" t="s">
        <v>33</v>
      </c>
      <c r="B1489" s="1" t="s">
        <v>34</v>
      </c>
      <c r="C1489" s="2">
        <v>45576</v>
      </c>
      <c r="D1489" s="1" t="s">
        <v>35</v>
      </c>
      <c r="E1489" s="1" t="s">
        <v>36</v>
      </c>
      <c r="F1489" s="1" t="s">
        <v>37</v>
      </c>
      <c r="G1489" s="1" t="s">
        <v>1862</v>
      </c>
      <c r="H1489" s="1" t="s">
        <v>1865</v>
      </c>
      <c r="I1489" s="3">
        <v>0</v>
      </c>
      <c r="J1489" s="3">
        <v>1560000</v>
      </c>
      <c r="K1489" s="1" t="s">
        <v>40</v>
      </c>
      <c r="L1489" s="1" t="s">
        <v>119</v>
      </c>
      <c r="M1489" s="1" t="s">
        <v>120</v>
      </c>
      <c r="N1489" s="1" t="s">
        <v>37</v>
      </c>
      <c r="O1489" s="1" t="s">
        <v>43</v>
      </c>
      <c r="P1489" s="1" t="s">
        <v>43</v>
      </c>
      <c r="Q1489" s="1" t="s">
        <v>43</v>
      </c>
      <c r="R1489" s="3">
        <v>0</v>
      </c>
      <c r="S1489" s="1" t="s">
        <v>44</v>
      </c>
      <c r="T1489" s="1" t="s">
        <v>45</v>
      </c>
      <c r="U1489" s="1" t="s">
        <v>1862</v>
      </c>
      <c r="V1489" s="1" t="s">
        <v>46</v>
      </c>
      <c r="W1489" s="1" t="s">
        <v>47</v>
      </c>
      <c r="X1489" s="1" t="s">
        <v>1864</v>
      </c>
      <c r="Y1489" s="1" t="s">
        <v>49</v>
      </c>
      <c r="Z1489" s="1" t="s">
        <v>50</v>
      </c>
      <c r="AA1489" s="1" t="s">
        <v>51</v>
      </c>
      <c r="AB1489" s="1" t="s">
        <v>1864</v>
      </c>
      <c r="AC1489" s="1" t="s">
        <v>37</v>
      </c>
    </row>
    <row r="1490" spans="1:29" hidden="1" x14ac:dyDescent="0.25">
      <c r="A1490" s="1" t="s">
        <v>33</v>
      </c>
      <c r="B1490" s="1" t="s">
        <v>34</v>
      </c>
      <c r="C1490" s="2">
        <v>45580</v>
      </c>
      <c r="D1490" s="1" t="s">
        <v>35</v>
      </c>
      <c r="E1490" s="1" t="s">
        <v>36</v>
      </c>
      <c r="F1490" s="1" t="s">
        <v>37</v>
      </c>
      <c r="G1490" s="1" t="s">
        <v>1866</v>
      </c>
      <c r="H1490" s="1" t="s">
        <v>1867</v>
      </c>
      <c r="I1490" s="3">
        <v>0</v>
      </c>
      <c r="J1490" s="3">
        <v>563334</v>
      </c>
      <c r="K1490" s="1" t="s">
        <v>40</v>
      </c>
      <c r="L1490" s="1" t="s">
        <v>150</v>
      </c>
      <c r="M1490" s="1" t="s">
        <v>151</v>
      </c>
      <c r="N1490" s="1" t="s">
        <v>37</v>
      </c>
      <c r="O1490" s="1" t="s">
        <v>43</v>
      </c>
      <c r="P1490" s="1" t="s">
        <v>43</v>
      </c>
      <c r="Q1490" s="1" t="s">
        <v>43</v>
      </c>
      <c r="R1490" s="3">
        <v>0</v>
      </c>
      <c r="S1490" s="1" t="s">
        <v>44</v>
      </c>
      <c r="T1490" s="1" t="s">
        <v>45</v>
      </c>
      <c r="U1490" s="1" t="s">
        <v>1866</v>
      </c>
      <c r="V1490" s="1" t="s">
        <v>46</v>
      </c>
      <c r="W1490" s="1" t="s">
        <v>47</v>
      </c>
      <c r="X1490" s="1" t="s">
        <v>1868</v>
      </c>
      <c r="Y1490" s="1" t="s">
        <v>49</v>
      </c>
      <c r="Z1490" s="1" t="s">
        <v>50</v>
      </c>
      <c r="AA1490" s="1" t="s">
        <v>51</v>
      </c>
      <c r="AB1490" s="1" t="s">
        <v>1868</v>
      </c>
      <c r="AC1490" s="1" t="s">
        <v>37</v>
      </c>
    </row>
    <row r="1491" spans="1:29" hidden="1" x14ac:dyDescent="0.25">
      <c r="A1491" s="1" t="s">
        <v>33</v>
      </c>
      <c r="B1491" s="1" t="s">
        <v>34</v>
      </c>
      <c r="C1491" s="2">
        <v>45583</v>
      </c>
      <c r="D1491" s="1" t="s">
        <v>35</v>
      </c>
      <c r="E1491" s="1" t="s">
        <v>36</v>
      </c>
      <c r="F1491" s="1" t="s">
        <v>37</v>
      </c>
      <c r="G1491" s="1" t="s">
        <v>1869</v>
      </c>
      <c r="H1491" s="1" t="s">
        <v>1870</v>
      </c>
      <c r="I1491" s="3">
        <v>0</v>
      </c>
      <c r="J1491" s="3">
        <v>43334</v>
      </c>
      <c r="K1491" s="1" t="s">
        <v>40</v>
      </c>
      <c r="L1491" s="1" t="s">
        <v>744</v>
      </c>
      <c r="M1491" s="1" t="s">
        <v>745</v>
      </c>
      <c r="N1491" s="1" t="s">
        <v>37</v>
      </c>
      <c r="O1491" s="1" t="s">
        <v>43</v>
      </c>
      <c r="P1491" s="1" t="s">
        <v>43</v>
      </c>
      <c r="Q1491" s="1" t="s">
        <v>43</v>
      </c>
      <c r="R1491" s="3">
        <v>0</v>
      </c>
      <c r="S1491" s="1" t="s">
        <v>44</v>
      </c>
      <c r="T1491" s="1" t="s">
        <v>45</v>
      </c>
      <c r="U1491" s="1" t="s">
        <v>1869</v>
      </c>
      <c r="V1491" s="1" t="s">
        <v>46</v>
      </c>
      <c r="W1491" s="1" t="s">
        <v>47</v>
      </c>
      <c r="X1491" s="1" t="s">
        <v>1871</v>
      </c>
      <c r="Y1491" s="1" t="s">
        <v>49</v>
      </c>
      <c r="Z1491" s="1" t="s">
        <v>50</v>
      </c>
      <c r="AA1491" s="1" t="s">
        <v>51</v>
      </c>
      <c r="AB1491" s="1" t="s">
        <v>1871</v>
      </c>
      <c r="AC1491" s="1" t="s">
        <v>37</v>
      </c>
    </row>
    <row r="1492" spans="1:29" hidden="1" x14ac:dyDescent="0.25">
      <c r="A1492" s="1" t="s">
        <v>33</v>
      </c>
      <c r="B1492" s="1" t="s">
        <v>34</v>
      </c>
      <c r="C1492" s="2">
        <v>45588</v>
      </c>
      <c r="D1492" s="1" t="s">
        <v>35</v>
      </c>
      <c r="E1492" s="1" t="s">
        <v>36</v>
      </c>
      <c r="F1492" s="1" t="s">
        <v>37</v>
      </c>
      <c r="G1492" s="1" t="s">
        <v>1872</v>
      </c>
      <c r="H1492" s="1" t="s">
        <v>1873</v>
      </c>
      <c r="I1492" s="3">
        <v>0</v>
      </c>
      <c r="J1492" s="3">
        <v>6326667</v>
      </c>
      <c r="K1492" s="1" t="s">
        <v>40</v>
      </c>
      <c r="L1492" s="1" t="s">
        <v>77</v>
      </c>
      <c r="M1492" s="1" t="s">
        <v>78</v>
      </c>
      <c r="N1492" s="1" t="s">
        <v>37</v>
      </c>
      <c r="O1492" s="1" t="s">
        <v>43</v>
      </c>
      <c r="P1492" s="1" t="s">
        <v>43</v>
      </c>
      <c r="Q1492" s="1" t="s">
        <v>43</v>
      </c>
      <c r="R1492" s="3">
        <v>0</v>
      </c>
      <c r="S1492" s="1" t="s">
        <v>44</v>
      </c>
      <c r="T1492" s="1" t="s">
        <v>45</v>
      </c>
      <c r="U1492" s="1" t="s">
        <v>1872</v>
      </c>
      <c r="V1492" s="1" t="s">
        <v>46</v>
      </c>
      <c r="W1492" s="1" t="s">
        <v>47</v>
      </c>
      <c r="X1492" s="1" t="s">
        <v>1874</v>
      </c>
      <c r="Y1492" s="1" t="s">
        <v>49</v>
      </c>
      <c r="Z1492" s="1" t="s">
        <v>50</v>
      </c>
      <c r="AA1492" s="1" t="s">
        <v>51</v>
      </c>
      <c r="AB1492" s="1" t="s">
        <v>1874</v>
      </c>
      <c r="AC1492" s="1" t="s">
        <v>37</v>
      </c>
    </row>
    <row r="1493" spans="1:29" hidden="1" x14ac:dyDescent="0.25">
      <c r="A1493" s="1" t="s">
        <v>33</v>
      </c>
      <c r="B1493" s="1" t="s">
        <v>34</v>
      </c>
      <c r="C1493" s="2">
        <v>45596</v>
      </c>
      <c r="D1493" s="1" t="s">
        <v>238</v>
      </c>
      <c r="E1493" s="1" t="s">
        <v>239</v>
      </c>
      <c r="F1493" s="1" t="s">
        <v>37</v>
      </c>
      <c r="G1493" s="1" t="s">
        <v>1875</v>
      </c>
      <c r="H1493" s="1" t="s">
        <v>1876</v>
      </c>
      <c r="I1493" s="3">
        <v>0</v>
      </c>
      <c r="J1493" s="3">
        <v>393640</v>
      </c>
      <c r="K1493" s="1" t="s">
        <v>40</v>
      </c>
      <c r="L1493" s="1" t="s">
        <v>794</v>
      </c>
      <c r="M1493" s="1" t="s">
        <v>795</v>
      </c>
      <c r="N1493" s="1" t="s">
        <v>37</v>
      </c>
      <c r="O1493" s="1" t="s">
        <v>43</v>
      </c>
      <c r="P1493" s="1" t="s">
        <v>43</v>
      </c>
      <c r="Q1493" s="1" t="s">
        <v>43</v>
      </c>
      <c r="R1493" s="3">
        <v>0</v>
      </c>
      <c r="S1493" s="1" t="s">
        <v>44</v>
      </c>
      <c r="T1493" s="1" t="s">
        <v>45</v>
      </c>
      <c r="U1493" s="1" t="s">
        <v>1875</v>
      </c>
      <c r="V1493" s="1" t="s">
        <v>46</v>
      </c>
      <c r="W1493" s="1" t="s">
        <v>81</v>
      </c>
      <c r="X1493" s="1" t="s">
        <v>1877</v>
      </c>
      <c r="Y1493" s="1" t="s">
        <v>245</v>
      </c>
      <c r="Z1493" s="1" t="s">
        <v>84</v>
      </c>
      <c r="AA1493" s="1" t="s">
        <v>51</v>
      </c>
      <c r="AB1493" s="1" t="s">
        <v>1877</v>
      </c>
      <c r="AC1493" s="1" t="s">
        <v>37</v>
      </c>
    </row>
    <row r="1494" spans="1:29" hidden="1" x14ac:dyDescent="0.25">
      <c r="A1494" s="1" t="s">
        <v>33</v>
      </c>
      <c r="B1494" s="1" t="s">
        <v>34</v>
      </c>
      <c r="C1494" s="2">
        <v>45596</v>
      </c>
      <c r="D1494" s="1" t="s">
        <v>238</v>
      </c>
      <c r="E1494" s="1" t="s">
        <v>239</v>
      </c>
      <c r="F1494" s="1" t="s">
        <v>37</v>
      </c>
      <c r="G1494" s="1" t="s">
        <v>1875</v>
      </c>
      <c r="H1494" s="1" t="s">
        <v>1878</v>
      </c>
      <c r="I1494" s="3">
        <v>393640</v>
      </c>
      <c r="J1494" s="3">
        <v>0</v>
      </c>
      <c r="K1494" s="1" t="s">
        <v>40</v>
      </c>
      <c r="L1494" s="1" t="s">
        <v>214</v>
      </c>
      <c r="M1494" s="1" t="s">
        <v>215</v>
      </c>
      <c r="N1494" s="1" t="s">
        <v>37</v>
      </c>
      <c r="O1494" s="1" t="s">
        <v>43</v>
      </c>
      <c r="P1494" s="1" t="s">
        <v>43</v>
      </c>
      <c r="Q1494" s="1" t="s">
        <v>43</v>
      </c>
      <c r="R1494" s="3">
        <v>0</v>
      </c>
      <c r="S1494" s="1" t="s">
        <v>44</v>
      </c>
      <c r="T1494" s="1" t="s">
        <v>45</v>
      </c>
      <c r="U1494" s="1" t="s">
        <v>1875</v>
      </c>
      <c r="V1494" s="1" t="s">
        <v>46</v>
      </c>
      <c r="W1494" s="1" t="s">
        <v>81</v>
      </c>
      <c r="X1494" s="1" t="s">
        <v>1877</v>
      </c>
      <c r="Y1494" s="1" t="s">
        <v>245</v>
      </c>
      <c r="Z1494" s="1" t="s">
        <v>84</v>
      </c>
      <c r="AA1494" s="1" t="s">
        <v>51</v>
      </c>
      <c r="AB1494" s="1" t="s">
        <v>1877</v>
      </c>
      <c r="AC1494" s="1" t="s">
        <v>37</v>
      </c>
    </row>
    <row r="1495" spans="1:29" hidden="1" x14ac:dyDescent="0.25">
      <c r="A1495" s="1" t="s">
        <v>33</v>
      </c>
      <c r="B1495" s="1" t="s">
        <v>34</v>
      </c>
      <c r="C1495" s="2">
        <v>45596</v>
      </c>
      <c r="D1495" s="1" t="s">
        <v>238</v>
      </c>
      <c r="E1495" s="1" t="s">
        <v>239</v>
      </c>
      <c r="F1495" s="1" t="s">
        <v>37</v>
      </c>
      <c r="G1495" s="1" t="s">
        <v>1875</v>
      </c>
      <c r="H1495" s="1" t="s">
        <v>1879</v>
      </c>
      <c r="I1495" s="3">
        <v>0</v>
      </c>
      <c r="J1495" s="3">
        <v>1213334</v>
      </c>
      <c r="K1495" s="1" t="s">
        <v>40</v>
      </c>
      <c r="L1495" s="1" t="s">
        <v>669</v>
      </c>
      <c r="M1495" s="1" t="s">
        <v>670</v>
      </c>
      <c r="N1495" s="1" t="s">
        <v>37</v>
      </c>
      <c r="O1495" s="1" t="s">
        <v>43</v>
      </c>
      <c r="P1495" s="1" t="s">
        <v>43</v>
      </c>
      <c r="Q1495" s="1" t="s">
        <v>43</v>
      </c>
      <c r="R1495" s="3">
        <v>0</v>
      </c>
      <c r="S1495" s="1" t="s">
        <v>44</v>
      </c>
      <c r="T1495" s="1" t="s">
        <v>45</v>
      </c>
      <c r="U1495" s="1" t="s">
        <v>1875</v>
      </c>
      <c r="V1495" s="1" t="s">
        <v>46</v>
      </c>
      <c r="W1495" s="1" t="s">
        <v>81</v>
      </c>
      <c r="X1495" s="1" t="s">
        <v>1877</v>
      </c>
      <c r="Y1495" s="1" t="s">
        <v>245</v>
      </c>
      <c r="Z1495" s="1" t="s">
        <v>84</v>
      </c>
      <c r="AA1495" s="1" t="s">
        <v>51</v>
      </c>
      <c r="AB1495" s="1" t="s">
        <v>1877</v>
      </c>
      <c r="AC1495" s="1" t="s">
        <v>37</v>
      </c>
    </row>
    <row r="1496" spans="1:29" hidden="1" x14ac:dyDescent="0.25">
      <c r="A1496" s="1" t="s">
        <v>33</v>
      </c>
      <c r="B1496" s="1" t="s">
        <v>34</v>
      </c>
      <c r="C1496" s="2">
        <v>45596</v>
      </c>
      <c r="D1496" s="1" t="s">
        <v>238</v>
      </c>
      <c r="E1496" s="1" t="s">
        <v>239</v>
      </c>
      <c r="F1496" s="1" t="s">
        <v>37</v>
      </c>
      <c r="G1496" s="1" t="s">
        <v>1875</v>
      </c>
      <c r="H1496" s="1" t="s">
        <v>1878</v>
      </c>
      <c r="I1496" s="3">
        <v>1213334</v>
      </c>
      <c r="J1496" s="3">
        <v>0</v>
      </c>
      <c r="K1496" s="1" t="s">
        <v>40</v>
      </c>
      <c r="L1496" s="1" t="s">
        <v>214</v>
      </c>
      <c r="M1496" s="1" t="s">
        <v>215</v>
      </c>
      <c r="N1496" s="1" t="s">
        <v>37</v>
      </c>
      <c r="O1496" s="1" t="s">
        <v>43</v>
      </c>
      <c r="P1496" s="1" t="s">
        <v>43</v>
      </c>
      <c r="Q1496" s="1" t="s">
        <v>43</v>
      </c>
      <c r="R1496" s="3">
        <v>0</v>
      </c>
      <c r="S1496" s="1" t="s">
        <v>44</v>
      </c>
      <c r="T1496" s="1" t="s">
        <v>45</v>
      </c>
      <c r="U1496" s="1" t="s">
        <v>1875</v>
      </c>
      <c r="V1496" s="1" t="s">
        <v>46</v>
      </c>
      <c r="W1496" s="1" t="s">
        <v>81</v>
      </c>
      <c r="X1496" s="1" t="s">
        <v>1877</v>
      </c>
      <c r="Y1496" s="1" t="s">
        <v>245</v>
      </c>
      <c r="Z1496" s="1" t="s">
        <v>84</v>
      </c>
      <c r="AA1496" s="1" t="s">
        <v>51</v>
      </c>
      <c r="AB1496" s="1" t="s">
        <v>1877</v>
      </c>
      <c r="AC1496" s="1" t="s">
        <v>37</v>
      </c>
    </row>
    <row r="1497" spans="1:29" hidden="1" x14ac:dyDescent="0.25">
      <c r="A1497" s="1" t="s">
        <v>33</v>
      </c>
      <c r="B1497" s="1" t="s">
        <v>34</v>
      </c>
      <c r="C1497" s="2">
        <v>45596</v>
      </c>
      <c r="D1497" s="1" t="s">
        <v>238</v>
      </c>
      <c r="E1497" s="1" t="s">
        <v>239</v>
      </c>
      <c r="F1497" s="1" t="s">
        <v>37</v>
      </c>
      <c r="G1497" s="1" t="s">
        <v>1875</v>
      </c>
      <c r="H1497" s="1" t="s">
        <v>1880</v>
      </c>
      <c r="I1497" s="3">
        <v>0</v>
      </c>
      <c r="J1497" s="3">
        <v>130002</v>
      </c>
      <c r="K1497" s="1" t="s">
        <v>40</v>
      </c>
      <c r="L1497" s="1" t="s">
        <v>1622</v>
      </c>
      <c r="M1497" s="1" t="s">
        <v>746</v>
      </c>
      <c r="N1497" s="1" t="s">
        <v>37</v>
      </c>
      <c r="O1497" s="1" t="s">
        <v>43</v>
      </c>
      <c r="P1497" s="1" t="s">
        <v>43</v>
      </c>
      <c r="Q1497" s="1" t="s">
        <v>43</v>
      </c>
      <c r="R1497" s="3">
        <v>0</v>
      </c>
      <c r="S1497" s="1" t="s">
        <v>44</v>
      </c>
      <c r="T1497" s="1" t="s">
        <v>45</v>
      </c>
      <c r="U1497" s="1" t="s">
        <v>1875</v>
      </c>
      <c r="V1497" s="1" t="s">
        <v>46</v>
      </c>
      <c r="W1497" s="1" t="s">
        <v>81</v>
      </c>
      <c r="X1497" s="1" t="s">
        <v>1877</v>
      </c>
      <c r="Y1497" s="1" t="s">
        <v>245</v>
      </c>
      <c r="Z1497" s="1" t="s">
        <v>84</v>
      </c>
      <c r="AA1497" s="1" t="s">
        <v>51</v>
      </c>
      <c r="AB1497" s="1" t="s">
        <v>1877</v>
      </c>
      <c r="AC1497" s="1" t="s">
        <v>37</v>
      </c>
    </row>
    <row r="1498" spans="1:29" hidden="1" x14ac:dyDescent="0.25">
      <c r="A1498" s="1" t="s">
        <v>33</v>
      </c>
      <c r="B1498" s="1" t="s">
        <v>34</v>
      </c>
      <c r="C1498" s="2">
        <v>45596</v>
      </c>
      <c r="D1498" s="1" t="s">
        <v>238</v>
      </c>
      <c r="E1498" s="1" t="s">
        <v>239</v>
      </c>
      <c r="F1498" s="1" t="s">
        <v>37</v>
      </c>
      <c r="G1498" s="1" t="s">
        <v>1875</v>
      </c>
      <c r="H1498" s="1" t="s">
        <v>1878</v>
      </c>
      <c r="I1498" s="3">
        <v>130002</v>
      </c>
      <c r="J1498" s="3">
        <v>0</v>
      </c>
      <c r="K1498" s="1" t="s">
        <v>40</v>
      </c>
      <c r="L1498" s="1" t="s">
        <v>214</v>
      </c>
      <c r="M1498" s="1" t="s">
        <v>215</v>
      </c>
      <c r="N1498" s="1" t="s">
        <v>37</v>
      </c>
      <c r="O1498" s="1" t="s">
        <v>43</v>
      </c>
      <c r="P1498" s="1" t="s">
        <v>43</v>
      </c>
      <c r="Q1498" s="1" t="s">
        <v>43</v>
      </c>
      <c r="R1498" s="3">
        <v>0</v>
      </c>
      <c r="S1498" s="1" t="s">
        <v>44</v>
      </c>
      <c r="T1498" s="1" t="s">
        <v>45</v>
      </c>
      <c r="U1498" s="1" t="s">
        <v>1875</v>
      </c>
      <c r="V1498" s="1" t="s">
        <v>46</v>
      </c>
      <c r="W1498" s="1" t="s">
        <v>81</v>
      </c>
      <c r="X1498" s="1" t="s">
        <v>1877</v>
      </c>
      <c r="Y1498" s="1" t="s">
        <v>245</v>
      </c>
      <c r="Z1498" s="1" t="s">
        <v>84</v>
      </c>
      <c r="AA1498" s="1" t="s">
        <v>51</v>
      </c>
      <c r="AB1498" s="1" t="s">
        <v>1877</v>
      </c>
      <c r="AC1498" s="1" t="s">
        <v>37</v>
      </c>
    </row>
    <row r="1499" spans="1:29" hidden="1" x14ac:dyDescent="0.25">
      <c r="A1499" s="1" t="s">
        <v>33</v>
      </c>
      <c r="B1499" s="1" t="s">
        <v>34</v>
      </c>
      <c r="C1499" s="2">
        <v>45596</v>
      </c>
      <c r="D1499" s="1" t="s">
        <v>238</v>
      </c>
      <c r="E1499" s="1" t="s">
        <v>239</v>
      </c>
      <c r="F1499" s="1" t="s">
        <v>37</v>
      </c>
      <c r="G1499" s="1" t="s">
        <v>1875</v>
      </c>
      <c r="H1499" s="1" t="s">
        <v>1881</v>
      </c>
      <c r="I1499" s="3">
        <v>0</v>
      </c>
      <c r="J1499" s="3">
        <v>771082</v>
      </c>
      <c r="K1499" s="1" t="s">
        <v>40</v>
      </c>
      <c r="L1499" s="1" t="s">
        <v>701</v>
      </c>
      <c r="M1499" s="1" t="s">
        <v>702</v>
      </c>
      <c r="N1499" s="1" t="s">
        <v>37</v>
      </c>
      <c r="O1499" s="1" t="s">
        <v>43</v>
      </c>
      <c r="P1499" s="1" t="s">
        <v>43</v>
      </c>
      <c r="Q1499" s="1" t="s">
        <v>43</v>
      </c>
      <c r="R1499" s="3">
        <v>0</v>
      </c>
      <c r="S1499" s="1" t="s">
        <v>44</v>
      </c>
      <c r="T1499" s="1" t="s">
        <v>45</v>
      </c>
      <c r="U1499" s="1" t="s">
        <v>1875</v>
      </c>
      <c r="V1499" s="1" t="s">
        <v>46</v>
      </c>
      <c r="W1499" s="1" t="s">
        <v>81</v>
      </c>
      <c r="X1499" s="1" t="s">
        <v>1877</v>
      </c>
      <c r="Y1499" s="1" t="s">
        <v>245</v>
      </c>
      <c r="Z1499" s="1" t="s">
        <v>84</v>
      </c>
      <c r="AA1499" s="1" t="s">
        <v>51</v>
      </c>
      <c r="AB1499" s="1" t="s">
        <v>1877</v>
      </c>
      <c r="AC1499" s="1" t="s">
        <v>37</v>
      </c>
    </row>
    <row r="1500" spans="1:29" hidden="1" x14ac:dyDescent="0.25">
      <c r="A1500" s="1" t="s">
        <v>33</v>
      </c>
      <c r="B1500" s="1" t="s">
        <v>34</v>
      </c>
      <c r="C1500" s="2">
        <v>45596</v>
      </c>
      <c r="D1500" s="1" t="s">
        <v>238</v>
      </c>
      <c r="E1500" s="1" t="s">
        <v>239</v>
      </c>
      <c r="F1500" s="1" t="s">
        <v>37</v>
      </c>
      <c r="G1500" s="1" t="s">
        <v>1875</v>
      </c>
      <c r="H1500" s="1" t="s">
        <v>1878</v>
      </c>
      <c r="I1500" s="3">
        <v>771082</v>
      </c>
      <c r="J1500" s="3">
        <v>0</v>
      </c>
      <c r="K1500" s="1" t="s">
        <v>40</v>
      </c>
      <c r="L1500" s="1" t="s">
        <v>214</v>
      </c>
      <c r="M1500" s="1" t="s">
        <v>215</v>
      </c>
      <c r="N1500" s="1" t="s">
        <v>37</v>
      </c>
      <c r="O1500" s="1" t="s">
        <v>43</v>
      </c>
      <c r="P1500" s="1" t="s">
        <v>43</v>
      </c>
      <c r="Q1500" s="1" t="s">
        <v>43</v>
      </c>
      <c r="R1500" s="3">
        <v>0</v>
      </c>
      <c r="S1500" s="1" t="s">
        <v>44</v>
      </c>
      <c r="T1500" s="1" t="s">
        <v>45</v>
      </c>
      <c r="U1500" s="1" t="s">
        <v>1875</v>
      </c>
      <c r="V1500" s="1" t="s">
        <v>46</v>
      </c>
      <c r="W1500" s="1" t="s">
        <v>81</v>
      </c>
      <c r="X1500" s="1" t="s">
        <v>1877</v>
      </c>
      <c r="Y1500" s="1" t="s">
        <v>245</v>
      </c>
      <c r="Z1500" s="1" t="s">
        <v>84</v>
      </c>
      <c r="AA1500" s="1" t="s">
        <v>51</v>
      </c>
      <c r="AB1500" s="1" t="s">
        <v>1877</v>
      </c>
      <c r="AC1500" s="1" t="s">
        <v>37</v>
      </c>
    </row>
    <row r="1501" spans="1:29" hidden="1" x14ac:dyDescent="0.25">
      <c r="A1501" s="1" t="s">
        <v>33</v>
      </c>
      <c r="B1501" s="1" t="s">
        <v>34</v>
      </c>
      <c r="C1501" s="2">
        <v>45596</v>
      </c>
      <c r="D1501" s="1" t="s">
        <v>73</v>
      </c>
      <c r="E1501" s="1" t="s">
        <v>74</v>
      </c>
      <c r="F1501" s="1" t="s">
        <v>37</v>
      </c>
      <c r="G1501" s="1" t="s">
        <v>969</v>
      </c>
      <c r="H1501" s="1" t="s">
        <v>76</v>
      </c>
      <c r="I1501" s="3">
        <v>563334</v>
      </c>
      <c r="J1501" s="3">
        <v>0</v>
      </c>
      <c r="K1501" s="1" t="s">
        <v>40</v>
      </c>
      <c r="L1501" s="1" t="s">
        <v>250</v>
      </c>
      <c r="M1501" s="1" t="s">
        <v>251</v>
      </c>
      <c r="N1501" s="1" t="s">
        <v>79</v>
      </c>
      <c r="O1501" s="1" t="s">
        <v>80</v>
      </c>
      <c r="P1501" s="1" t="s">
        <v>43</v>
      </c>
      <c r="Q1501" s="1" t="s">
        <v>43</v>
      </c>
      <c r="R1501" s="3">
        <v>0</v>
      </c>
      <c r="S1501" s="1" t="s">
        <v>44</v>
      </c>
      <c r="T1501" s="1" t="s">
        <v>45</v>
      </c>
      <c r="U1501" s="1" t="s">
        <v>969</v>
      </c>
      <c r="V1501" s="1" t="s">
        <v>46</v>
      </c>
      <c r="W1501" s="1" t="s">
        <v>81</v>
      </c>
      <c r="X1501" s="1" t="s">
        <v>1882</v>
      </c>
      <c r="Y1501" s="1" t="s">
        <v>83</v>
      </c>
      <c r="Z1501" s="1" t="s">
        <v>84</v>
      </c>
      <c r="AA1501" s="1" t="s">
        <v>51</v>
      </c>
      <c r="AB1501" s="1" t="s">
        <v>1882</v>
      </c>
      <c r="AC1501" s="1" t="s">
        <v>37</v>
      </c>
    </row>
    <row r="1502" spans="1:29" hidden="1" x14ac:dyDescent="0.25">
      <c r="A1502" s="1" t="s">
        <v>33</v>
      </c>
      <c r="B1502" s="1" t="s">
        <v>34</v>
      </c>
      <c r="C1502" s="2">
        <v>45596</v>
      </c>
      <c r="D1502" s="1" t="s">
        <v>73</v>
      </c>
      <c r="E1502" s="1" t="s">
        <v>74</v>
      </c>
      <c r="F1502" s="1" t="s">
        <v>37</v>
      </c>
      <c r="G1502" s="1" t="s">
        <v>969</v>
      </c>
      <c r="H1502" s="1" t="s">
        <v>76</v>
      </c>
      <c r="I1502" s="3">
        <v>650000</v>
      </c>
      <c r="J1502" s="3">
        <v>0</v>
      </c>
      <c r="K1502" s="1" t="s">
        <v>40</v>
      </c>
      <c r="L1502" s="1" t="s">
        <v>117</v>
      </c>
      <c r="M1502" s="1" t="s">
        <v>118</v>
      </c>
      <c r="N1502" s="1" t="s">
        <v>79</v>
      </c>
      <c r="O1502" s="1" t="s">
        <v>80</v>
      </c>
      <c r="P1502" s="1" t="s">
        <v>43</v>
      </c>
      <c r="Q1502" s="1" t="s">
        <v>43</v>
      </c>
      <c r="R1502" s="3">
        <v>0</v>
      </c>
      <c r="S1502" s="1" t="s">
        <v>44</v>
      </c>
      <c r="T1502" s="1" t="s">
        <v>45</v>
      </c>
      <c r="U1502" s="1" t="s">
        <v>969</v>
      </c>
      <c r="V1502" s="1" t="s">
        <v>46</v>
      </c>
      <c r="W1502" s="1" t="s">
        <v>81</v>
      </c>
      <c r="X1502" s="1" t="s">
        <v>1882</v>
      </c>
      <c r="Y1502" s="1" t="s">
        <v>83</v>
      </c>
      <c r="Z1502" s="1" t="s">
        <v>84</v>
      </c>
      <c r="AA1502" s="1" t="s">
        <v>51</v>
      </c>
      <c r="AB1502" s="1" t="s">
        <v>1882</v>
      </c>
      <c r="AC1502" s="1" t="s">
        <v>37</v>
      </c>
    </row>
    <row r="1503" spans="1:29" hidden="1" x14ac:dyDescent="0.25">
      <c r="A1503" s="1" t="s">
        <v>33</v>
      </c>
      <c r="B1503" s="1" t="s">
        <v>34</v>
      </c>
      <c r="C1503" s="2">
        <v>45596</v>
      </c>
      <c r="D1503" s="1" t="s">
        <v>73</v>
      </c>
      <c r="E1503" s="1" t="s">
        <v>74</v>
      </c>
      <c r="F1503" s="1" t="s">
        <v>37</v>
      </c>
      <c r="G1503" s="1" t="s">
        <v>969</v>
      </c>
      <c r="H1503" s="1" t="s">
        <v>76</v>
      </c>
      <c r="I1503" s="3">
        <v>650000</v>
      </c>
      <c r="J1503" s="3">
        <v>0</v>
      </c>
      <c r="K1503" s="1" t="s">
        <v>40</v>
      </c>
      <c r="L1503" s="1" t="s">
        <v>113</v>
      </c>
      <c r="M1503" s="1" t="s">
        <v>114</v>
      </c>
      <c r="N1503" s="1" t="s">
        <v>79</v>
      </c>
      <c r="O1503" s="1" t="s">
        <v>80</v>
      </c>
      <c r="P1503" s="1" t="s">
        <v>43</v>
      </c>
      <c r="Q1503" s="1" t="s">
        <v>43</v>
      </c>
      <c r="R1503" s="3">
        <v>0</v>
      </c>
      <c r="S1503" s="1" t="s">
        <v>44</v>
      </c>
      <c r="T1503" s="1" t="s">
        <v>45</v>
      </c>
      <c r="U1503" s="1" t="s">
        <v>969</v>
      </c>
      <c r="V1503" s="1" t="s">
        <v>46</v>
      </c>
      <c r="W1503" s="1" t="s">
        <v>81</v>
      </c>
      <c r="X1503" s="1" t="s">
        <v>1882</v>
      </c>
      <c r="Y1503" s="1" t="s">
        <v>83</v>
      </c>
      <c r="Z1503" s="1" t="s">
        <v>84</v>
      </c>
      <c r="AA1503" s="1" t="s">
        <v>51</v>
      </c>
      <c r="AB1503" s="1" t="s">
        <v>1882</v>
      </c>
      <c r="AC1503" s="1" t="s">
        <v>37</v>
      </c>
    </row>
    <row r="1504" spans="1:29" hidden="1" x14ac:dyDescent="0.25">
      <c r="A1504" s="1" t="s">
        <v>33</v>
      </c>
      <c r="B1504" s="1" t="s">
        <v>34</v>
      </c>
      <c r="C1504" s="2">
        <v>45596</v>
      </c>
      <c r="D1504" s="1" t="s">
        <v>73</v>
      </c>
      <c r="E1504" s="1" t="s">
        <v>74</v>
      </c>
      <c r="F1504" s="1" t="s">
        <v>37</v>
      </c>
      <c r="G1504" s="1" t="s">
        <v>969</v>
      </c>
      <c r="H1504" s="1" t="s">
        <v>76</v>
      </c>
      <c r="I1504" s="3">
        <v>650000</v>
      </c>
      <c r="J1504" s="3">
        <v>0</v>
      </c>
      <c r="K1504" s="1" t="s">
        <v>40</v>
      </c>
      <c r="L1504" s="1" t="s">
        <v>125</v>
      </c>
      <c r="M1504" s="1" t="s">
        <v>126</v>
      </c>
      <c r="N1504" s="1" t="s">
        <v>79</v>
      </c>
      <c r="O1504" s="1" t="s">
        <v>80</v>
      </c>
      <c r="P1504" s="1" t="s">
        <v>43</v>
      </c>
      <c r="Q1504" s="1" t="s">
        <v>43</v>
      </c>
      <c r="R1504" s="3">
        <v>0</v>
      </c>
      <c r="S1504" s="1" t="s">
        <v>44</v>
      </c>
      <c r="T1504" s="1" t="s">
        <v>45</v>
      </c>
      <c r="U1504" s="1" t="s">
        <v>969</v>
      </c>
      <c r="V1504" s="1" t="s">
        <v>46</v>
      </c>
      <c r="W1504" s="1" t="s">
        <v>81</v>
      </c>
      <c r="X1504" s="1" t="s">
        <v>1882</v>
      </c>
      <c r="Y1504" s="1" t="s">
        <v>83</v>
      </c>
      <c r="Z1504" s="1" t="s">
        <v>84</v>
      </c>
      <c r="AA1504" s="1" t="s">
        <v>51</v>
      </c>
      <c r="AB1504" s="1" t="s">
        <v>1882</v>
      </c>
      <c r="AC1504" s="1" t="s">
        <v>37</v>
      </c>
    </row>
    <row r="1505" spans="1:29" hidden="1" x14ac:dyDescent="0.25">
      <c r="A1505" s="1" t="s">
        <v>33</v>
      </c>
      <c r="B1505" s="1" t="s">
        <v>34</v>
      </c>
      <c r="C1505" s="2">
        <v>45596</v>
      </c>
      <c r="D1505" s="1" t="s">
        <v>73</v>
      </c>
      <c r="E1505" s="1" t="s">
        <v>74</v>
      </c>
      <c r="F1505" s="1" t="s">
        <v>37</v>
      </c>
      <c r="G1505" s="1" t="s">
        <v>969</v>
      </c>
      <c r="H1505" s="1" t="s">
        <v>76</v>
      </c>
      <c r="I1505" s="3">
        <v>86667</v>
      </c>
      <c r="J1505" s="3">
        <v>0</v>
      </c>
      <c r="K1505" s="1" t="s">
        <v>40</v>
      </c>
      <c r="L1505" s="1" t="s">
        <v>115</v>
      </c>
      <c r="M1505" s="1" t="s">
        <v>116</v>
      </c>
      <c r="N1505" s="1" t="s">
        <v>79</v>
      </c>
      <c r="O1505" s="1" t="s">
        <v>80</v>
      </c>
      <c r="P1505" s="1" t="s">
        <v>43</v>
      </c>
      <c r="Q1505" s="1" t="s">
        <v>43</v>
      </c>
      <c r="R1505" s="3">
        <v>0</v>
      </c>
      <c r="S1505" s="1" t="s">
        <v>44</v>
      </c>
      <c r="T1505" s="1" t="s">
        <v>45</v>
      </c>
      <c r="U1505" s="1" t="s">
        <v>969</v>
      </c>
      <c r="V1505" s="1" t="s">
        <v>46</v>
      </c>
      <c r="W1505" s="1" t="s">
        <v>81</v>
      </c>
      <c r="X1505" s="1" t="s">
        <v>1882</v>
      </c>
      <c r="Y1505" s="1" t="s">
        <v>83</v>
      </c>
      <c r="Z1505" s="1" t="s">
        <v>84</v>
      </c>
      <c r="AA1505" s="1" t="s">
        <v>51</v>
      </c>
      <c r="AB1505" s="1" t="s">
        <v>1882</v>
      </c>
      <c r="AC1505" s="1" t="s">
        <v>37</v>
      </c>
    </row>
    <row r="1506" spans="1:29" hidden="1" x14ac:dyDescent="0.25">
      <c r="A1506" s="1" t="s">
        <v>33</v>
      </c>
      <c r="B1506" s="1" t="s">
        <v>34</v>
      </c>
      <c r="C1506" s="2">
        <v>45596</v>
      </c>
      <c r="D1506" s="1" t="s">
        <v>73</v>
      </c>
      <c r="E1506" s="1" t="s">
        <v>74</v>
      </c>
      <c r="F1506" s="1" t="s">
        <v>37</v>
      </c>
      <c r="G1506" s="1" t="s">
        <v>969</v>
      </c>
      <c r="H1506" s="1" t="s">
        <v>76</v>
      </c>
      <c r="I1506" s="3">
        <v>563334</v>
      </c>
      <c r="J1506" s="3">
        <v>0</v>
      </c>
      <c r="K1506" s="1" t="s">
        <v>40</v>
      </c>
      <c r="L1506" s="1" t="s">
        <v>567</v>
      </c>
      <c r="M1506" s="1" t="s">
        <v>568</v>
      </c>
      <c r="N1506" s="1" t="s">
        <v>79</v>
      </c>
      <c r="O1506" s="1" t="s">
        <v>80</v>
      </c>
      <c r="P1506" s="1" t="s">
        <v>43</v>
      </c>
      <c r="Q1506" s="1" t="s">
        <v>43</v>
      </c>
      <c r="R1506" s="3">
        <v>0</v>
      </c>
      <c r="S1506" s="1" t="s">
        <v>44</v>
      </c>
      <c r="T1506" s="1" t="s">
        <v>45</v>
      </c>
      <c r="U1506" s="1" t="s">
        <v>969</v>
      </c>
      <c r="V1506" s="1" t="s">
        <v>46</v>
      </c>
      <c r="W1506" s="1" t="s">
        <v>81</v>
      </c>
      <c r="X1506" s="1" t="s">
        <v>1882</v>
      </c>
      <c r="Y1506" s="1" t="s">
        <v>83</v>
      </c>
      <c r="Z1506" s="1" t="s">
        <v>84</v>
      </c>
      <c r="AA1506" s="1" t="s">
        <v>51</v>
      </c>
      <c r="AB1506" s="1" t="s">
        <v>1882</v>
      </c>
      <c r="AC1506" s="1" t="s">
        <v>37</v>
      </c>
    </row>
    <row r="1507" spans="1:29" hidden="1" x14ac:dyDescent="0.25">
      <c r="A1507" s="1" t="s">
        <v>33</v>
      </c>
      <c r="B1507" s="1" t="s">
        <v>34</v>
      </c>
      <c r="C1507" s="2">
        <v>45596</v>
      </c>
      <c r="D1507" s="1" t="s">
        <v>73</v>
      </c>
      <c r="E1507" s="1" t="s">
        <v>74</v>
      </c>
      <c r="F1507" s="1" t="s">
        <v>37</v>
      </c>
      <c r="G1507" s="1" t="s">
        <v>969</v>
      </c>
      <c r="H1507" s="1" t="s">
        <v>76</v>
      </c>
      <c r="I1507" s="3">
        <v>402423</v>
      </c>
      <c r="J1507" s="3">
        <v>0</v>
      </c>
      <c r="K1507" s="1" t="s">
        <v>40</v>
      </c>
      <c r="L1507" s="1" t="s">
        <v>121</v>
      </c>
      <c r="M1507" s="1" t="s">
        <v>122</v>
      </c>
      <c r="N1507" s="1" t="s">
        <v>79</v>
      </c>
      <c r="O1507" s="1" t="s">
        <v>80</v>
      </c>
      <c r="P1507" s="1" t="s">
        <v>43</v>
      </c>
      <c r="Q1507" s="1" t="s">
        <v>43</v>
      </c>
      <c r="R1507" s="3">
        <v>0</v>
      </c>
      <c r="S1507" s="1" t="s">
        <v>44</v>
      </c>
      <c r="T1507" s="1" t="s">
        <v>45</v>
      </c>
      <c r="U1507" s="1" t="s">
        <v>969</v>
      </c>
      <c r="V1507" s="1" t="s">
        <v>46</v>
      </c>
      <c r="W1507" s="1" t="s">
        <v>81</v>
      </c>
      <c r="X1507" s="1" t="s">
        <v>1882</v>
      </c>
      <c r="Y1507" s="1" t="s">
        <v>83</v>
      </c>
      <c r="Z1507" s="1" t="s">
        <v>84</v>
      </c>
      <c r="AA1507" s="1" t="s">
        <v>51</v>
      </c>
      <c r="AB1507" s="1" t="s">
        <v>1882</v>
      </c>
      <c r="AC1507" s="1" t="s">
        <v>37</v>
      </c>
    </row>
    <row r="1508" spans="1:29" hidden="1" x14ac:dyDescent="0.25">
      <c r="A1508" s="1" t="s">
        <v>33</v>
      </c>
      <c r="B1508" s="1" t="s">
        <v>34</v>
      </c>
      <c r="C1508" s="2">
        <v>45596</v>
      </c>
      <c r="D1508" s="1" t="s">
        <v>73</v>
      </c>
      <c r="E1508" s="1" t="s">
        <v>74</v>
      </c>
      <c r="F1508" s="1" t="s">
        <v>37</v>
      </c>
      <c r="G1508" s="1" t="s">
        <v>969</v>
      </c>
      <c r="H1508" s="1" t="s">
        <v>76</v>
      </c>
      <c r="I1508" s="3">
        <v>390000</v>
      </c>
      <c r="J1508" s="3">
        <v>0</v>
      </c>
      <c r="K1508" s="1" t="s">
        <v>40</v>
      </c>
      <c r="L1508" s="1" t="s">
        <v>704</v>
      </c>
      <c r="M1508" s="1" t="s">
        <v>705</v>
      </c>
      <c r="N1508" s="1" t="s">
        <v>79</v>
      </c>
      <c r="O1508" s="1" t="s">
        <v>80</v>
      </c>
      <c r="P1508" s="1" t="s">
        <v>43</v>
      </c>
      <c r="Q1508" s="1" t="s">
        <v>43</v>
      </c>
      <c r="R1508" s="3">
        <v>0</v>
      </c>
      <c r="S1508" s="1" t="s">
        <v>44</v>
      </c>
      <c r="T1508" s="1" t="s">
        <v>45</v>
      </c>
      <c r="U1508" s="1" t="s">
        <v>969</v>
      </c>
      <c r="V1508" s="1" t="s">
        <v>46</v>
      </c>
      <c r="W1508" s="1" t="s">
        <v>81</v>
      </c>
      <c r="X1508" s="1" t="s">
        <v>1882</v>
      </c>
      <c r="Y1508" s="1" t="s">
        <v>83</v>
      </c>
      <c r="Z1508" s="1" t="s">
        <v>84</v>
      </c>
      <c r="AA1508" s="1" t="s">
        <v>51</v>
      </c>
      <c r="AB1508" s="1" t="s">
        <v>1882</v>
      </c>
      <c r="AC1508" s="1" t="s">
        <v>37</v>
      </c>
    </row>
    <row r="1509" spans="1:29" hidden="1" x14ac:dyDescent="0.25">
      <c r="A1509" s="1" t="s">
        <v>33</v>
      </c>
      <c r="B1509" s="1" t="s">
        <v>34</v>
      </c>
      <c r="C1509" s="2">
        <v>45596</v>
      </c>
      <c r="D1509" s="1" t="s">
        <v>73</v>
      </c>
      <c r="E1509" s="1" t="s">
        <v>74</v>
      </c>
      <c r="F1509" s="1" t="s">
        <v>37</v>
      </c>
      <c r="G1509" s="1" t="s">
        <v>969</v>
      </c>
      <c r="H1509" s="1" t="s">
        <v>76</v>
      </c>
      <c r="I1509" s="3">
        <v>45938</v>
      </c>
      <c r="J1509" s="3">
        <v>0</v>
      </c>
      <c r="K1509" s="1" t="s">
        <v>40</v>
      </c>
      <c r="L1509" s="1" t="s">
        <v>95</v>
      </c>
      <c r="M1509" s="1" t="s">
        <v>96</v>
      </c>
      <c r="N1509" s="1" t="s">
        <v>79</v>
      </c>
      <c r="O1509" s="1" t="s">
        <v>80</v>
      </c>
      <c r="P1509" s="1" t="s">
        <v>43</v>
      </c>
      <c r="Q1509" s="1" t="s">
        <v>43</v>
      </c>
      <c r="R1509" s="3">
        <v>0</v>
      </c>
      <c r="S1509" s="1" t="s">
        <v>44</v>
      </c>
      <c r="T1509" s="1" t="s">
        <v>45</v>
      </c>
      <c r="U1509" s="1" t="s">
        <v>969</v>
      </c>
      <c r="V1509" s="1" t="s">
        <v>46</v>
      </c>
      <c r="W1509" s="1" t="s">
        <v>81</v>
      </c>
      <c r="X1509" s="1" t="s">
        <v>1882</v>
      </c>
      <c r="Y1509" s="1" t="s">
        <v>83</v>
      </c>
      <c r="Z1509" s="1" t="s">
        <v>84</v>
      </c>
      <c r="AA1509" s="1" t="s">
        <v>51</v>
      </c>
      <c r="AB1509" s="1" t="s">
        <v>1882</v>
      </c>
      <c r="AC1509" s="1" t="s">
        <v>37</v>
      </c>
    </row>
    <row r="1510" spans="1:29" hidden="1" x14ac:dyDescent="0.25">
      <c r="A1510" s="1" t="s">
        <v>33</v>
      </c>
      <c r="B1510" s="1" t="s">
        <v>34</v>
      </c>
      <c r="C1510" s="2">
        <v>45596</v>
      </c>
      <c r="D1510" s="1" t="s">
        <v>73</v>
      </c>
      <c r="E1510" s="1" t="s">
        <v>74</v>
      </c>
      <c r="F1510" s="1" t="s">
        <v>37</v>
      </c>
      <c r="G1510" s="1" t="s">
        <v>969</v>
      </c>
      <c r="H1510" s="1" t="s">
        <v>76</v>
      </c>
      <c r="I1510" s="3">
        <v>260000</v>
      </c>
      <c r="J1510" s="3">
        <v>0</v>
      </c>
      <c r="K1510" s="1" t="s">
        <v>40</v>
      </c>
      <c r="L1510" s="1" t="s">
        <v>133</v>
      </c>
      <c r="M1510" s="1" t="s">
        <v>134</v>
      </c>
      <c r="N1510" s="1" t="s">
        <v>79</v>
      </c>
      <c r="O1510" s="1" t="s">
        <v>80</v>
      </c>
      <c r="P1510" s="1" t="s">
        <v>43</v>
      </c>
      <c r="Q1510" s="1" t="s">
        <v>43</v>
      </c>
      <c r="R1510" s="3">
        <v>0</v>
      </c>
      <c r="S1510" s="1" t="s">
        <v>44</v>
      </c>
      <c r="T1510" s="1" t="s">
        <v>45</v>
      </c>
      <c r="U1510" s="1" t="s">
        <v>969</v>
      </c>
      <c r="V1510" s="1" t="s">
        <v>46</v>
      </c>
      <c r="W1510" s="1" t="s">
        <v>81</v>
      </c>
      <c r="X1510" s="1" t="s">
        <v>1882</v>
      </c>
      <c r="Y1510" s="1" t="s">
        <v>83</v>
      </c>
      <c r="Z1510" s="1" t="s">
        <v>84</v>
      </c>
      <c r="AA1510" s="1" t="s">
        <v>51</v>
      </c>
      <c r="AB1510" s="1" t="s">
        <v>1882</v>
      </c>
      <c r="AC1510" s="1" t="s">
        <v>37</v>
      </c>
    </row>
    <row r="1511" spans="1:29" hidden="1" x14ac:dyDescent="0.25">
      <c r="A1511" s="1" t="s">
        <v>33</v>
      </c>
      <c r="B1511" s="1" t="s">
        <v>34</v>
      </c>
      <c r="C1511" s="2">
        <v>45596</v>
      </c>
      <c r="D1511" s="1" t="s">
        <v>73</v>
      </c>
      <c r="E1511" s="1" t="s">
        <v>74</v>
      </c>
      <c r="F1511" s="1" t="s">
        <v>37</v>
      </c>
      <c r="G1511" s="1" t="s">
        <v>969</v>
      </c>
      <c r="H1511" s="1" t="s">
        <v>76</v>
      </c>
      <c r="I1511" s="3">
        <v>776349</v>
      </c>
      <c r="J1511" s="3">
        <v>0</v>
      </c>
      <c r="K1511" s="1" t="s">
        <v>40</v>
      </c>
      <c r="L1511" s="1" t="s">
        <v>537</v>
      </c>
      <c r="M1511" s="1" t="s">
        <v>538</v>
      </c>
      <c r="N1511" s="1" t="s">
        <v>79</v>
      </c>
      <c r="O1511" s="1" t="s">
        <v>80</v>
      </c>
      <c r="P1511" s="1" t="s">
        <v>43</v>
      </c>
      <c r="Q1511" s="1" t="s">
        <v>43</v>
      </c>
      <c r="R1511" s="3">
        <v>0</v>
      </c>
      <c r="S1511" s="1" t="s">
        <v>44</v>
      </c>
      <c r="T1511" s="1" t="s">
        <v>45</v>
      </c>
      <c r="U1511" s="1" t="s">
        <v>969</v>
      </c>
      <c r="V1511" s="1" t="s">
        <v>46</v>
      </c>
      <c r="W1511" s="1" t="s">
        <v>81</v>
      </c>
      <c r="X1511" s="1" t="s">
        <v>1882</v>
      </c>
      <c r="Y1511" s="1" t="s">
        <v>83</v>
      </c>
      <c r="Z1511" s="1" t="s">
        <v>84</v>
      </c>
      <c r="AA1511" s="1" t="s">
        <v>51</v>
      </c>
      <c r="AB1511" s="1" t="s">
        <v>1882</v>
      </c>
      <c r="AC1511" s="1" t="s">
        <v>37</v>
      </c>
    </row>
    <row r="1512" spans="1:29" hidden="1" x14ac:dyDescent="0.25">
      <c r="A1512" s="1" t="s">
        <v>33</v>
      </c>
      <c r="B1512" s="1" t="s">
        <v>34</v>
      </c>
      <c r="C1512" s="2">
        <v>45596</v>
      </c>
      <c r="D1512" s="1" t="s">
        <v>73</v>
      </c>
      <c r="E1512" s="1" t="s">
        <v>74</v>
      </c>
      <c r="F1512" s="1" t="s">
        <v>37</v>
      </c>
      <c r="G1512" s="1" t="s">
        <v>969</v>
      </c>
      <c r="H1512" s="1" t="s">
        <v>76</v>
      </c>
      <c r="I1512" s="3">
        <v>130000</v>
      </c>
      <c r="J1512" s="3">
        <v>0</v>
      </c>
      <c r="K1512" s="1" t="s">
        <v>40</v>
      </c>
      <c r="L1512" s="1" t="s">
        <v>299</v>
      </c>
      <c r="M1512" s="1" t="s">
        <v>300</v>
      </c>
      <c r="N1512" s="1" t="s">
        <v>79</v>
      </c>
      <c r="O1512" s="1" t="s">
        <v>80</v>
      </c>
      <c r="P1512" s="1" t="s">
        <v>43</v>
      </c>
      <c r="Q1512" s="1" t="s">
        <v>43</v>
      </c>
      <c r="R1512" s="3">
        <v>0</v>
      </c>
      <c r="S1512" s="1" t="s">
        <v>44</v>
      </c>
      <c r="T1512" s="1" t="s">
        <v>45</v>
      </c>
      <c r="U1512" s="1" t="s">
        <v>969</v>
      </c>
      <c r="V1512" s="1" t="s">
        <v>46</v>
      </c>
      <c r="W1512" s="1" t="s">
        <v>81</v>
      </c>
      <c r="X1512" s="1" t="s">
        <v>1882</v>
      </c>
      <c r="Y1512" s="1" t="s">
        <v>83</v>
      </c>
      <c r="Z1512" s="1" t="s">
        <v>84</v>
      </c>
      <c r="AA1512" s="1" t="s">
        <v>51</v>
      </c>
      <c r="AB1512" s="1" t="s">
        <v>1882</v>
      </c>
      <c r="AC1512" s="1" t="s">
        <v>37</v>
      </c>
    </row>
    <row r="1513" spans="1:29" hidden="1" x14ac:dyDescent="0.25">
      <c r="A1513" s="1" t="s">
        <v>33</v>
      </c>
      <c r="B1513" s="1" t="s">
        <v>34</v>
      </c>
      <c r="C1513" s="2">
        <v>45596</v>
      </c>
      <c r="D1513" s="1" t="s">
        <v>73</v>
      </c>
      <c r="E1513" s="1" t="s">
        <v>74</v>
      </c>
      <c r="F1513" s="1" t="s">
        <v>37</v>
      </c>
      <c r="G1513" s="1" t="s">
        <v>969</v>
      </c>
      <c r="H1513" s="1" t="s">
        <v>76</v>
      </c>
      <c r="I1513" s="3">
        <v>46681</v>
      </c>
      <c r="J1513" s="3">
        <v>0</v>
      </c>
      <c r="K1513" s="1" t="s">
        <v>40</v>
      </c>
      <c r="L1513" s="1" t="s">
        <v>625</v>
      </c>
      <c r="M1513" s="1" t="s">
        <v>626</v>
      </c>
      <c r="N1513" s="1" t="s">
        <v>79</v>
      </c>
      <c r="O1513" s="1" t="s">
        <v>80</v>
      </c>
      <c r="P1513" s="1" t="s">
        <v>43</v>
      </c>
      <c r="Q1513" s="1" t="s">
        <v>43</v>
      </c>
      <c r="R1513" s="3">
        <v>0</v>
      </c>
      <c r="S1513" s="1" t="s">
        <v>44</v>
      </c>
      <c r="T1513" s="1" t="s">
        <v>45</v>
      </c>
      <c r="U1513" s="1" t="s">
        <v>969</v>
      </c>
      <c r="V1513" s="1" t="s">
        <v>46</v>
      </c>
      <c r="W1513" s="1" t="s">
        <v>81</v>
      </c>
      <c r="X1513" s="1" t="s">
        <v>1882</v>
      </c>
      <c r="Y1513" s="1" t="s">
        <v>83</v>
      </c>
      <c r="Z1513" s="1" t="s">
        <v>84</v>
      </c>
      <c r="AA1513" s="1" t="s">
        <v>51</v>
      </c>
      <c r="AB1513" s="1" t="s">
        <v>1882</v>
      </c>
      <c r="AC1513" s="1" t="s">
        <v>37</v>
      </c>
    </row>
    <row r="1514" spans="1:29" hidden="1" x14ac:dyDescent="0.25">
      <c r="A1514" s="1" t="s">
        <v>33</v>
      </c>
      <c r="B1514" s="1" t="s">
        <v>34</v>
      </c>
      <c r="C1514" s="2">
        <v>45596</v>
      </c>
      <c r="D1514" s="1" t="s">
        <v>73</v>
      </c>
      <c r="E1514" s="1" t="s">
        <v>74</v>
      </c>
      <c r="F1514" s="1" t="s">
        <v>37</v>
      </c>
      <c r="G1514" s="1" t="s">
        <v>969</v>
      </c>
      <c r="H1514" s="1" t="s">
        <v>76</v>
      </c>
      <c r="I1514" s="3">
        <v>650000</v>
      </c>
      <c r="J1514" s="3">
        <v>0</v>
      </c>
      <c r="K1514" s="1" t="s">
        <v>40</v>
      </c>
      <c r="L1514" s="1" t="s">
        <v>125</v>
      </c>
      <c r="M1514" s="1" t="s">
        <v>126</v>
      </c>
      <c r="N1514" s="1" t="s">
        <v>79</v>
      </c>
      <c r="O1514" s="1" t="s">
        <v>80</v>
      </c>
      <c r="P1514" s="1" t="s">
        <v>43</v>
      </c>
      <c r="Q1514" s="1" t="s">
        <v>43</v>
      </c>
      <c r="R1514" s="3">
        <v>0</v>
      </c>
      <c r="S1514" s="1" t="s">
        <v>44</v>
      </c>
      <c r="T1514" s="1" t="s">
        <v>45</v>
      </c>
      <c r="U1514" s="1" t="s">
        <v>969</v>
      </c>
      <c r="V1514" s="1" t="s">
        <v>46</v>
      </c>
      <c r="W1514" s="1" t="s">
        <v>81</v>
      </c>
      <c r="X1514" s="1" t="s">
        <v>1882</v>
      </c>
      <c r="Y1514" s="1" t="s">
        <v>83</v>
      </c>
      <c r="Z1514" s="1" t="s">
        <v>84</v>
      </c>
      <c r="AA1514" s="1" t="s">
        <v>51</v>
      </c>
      <c r="AB1514" s="1" t="s">
        <v>1882</v>
      </c>
      <c r="AC1514" s="1" t="s">
        <v>37</v>
      </c>
    </row>
    <row r="1515" spans="1:29" hidden="1" x14ac:dyDescent="0.25">
      <c r="A1515" s="1" t="s">
        <v>33</v>
      </c>
      <c r="B1515" s="1" t="s">
        <v>34</v>
      </c>
      <c r="C1515" s="2">
        <v>45596</v>
      </c>
      <c r="D1515" s="1" t="s">
        <v>73</v>
      </c>
      <c r="E1515" s="1" t="s">
        <v>74</v>
      </c>
      <c r="F1515" s="1" t="s">
        <v>37</v>
      </c>
      <c r="G1515" s="1" t="s">
        <v>969</v>
      </c>
      <c r="H1515" s="1" t="s">
        <v>76</v>
      </c>
      <c r="I1515" s="3">
        <v>693334</v>
      </c>
      <c r="J1515" s="3">
        <v>0</v>
      </c>
      <c r="K1515" s="1" t="s">
        <v>40</v>
      </c>
      <c r="L1515" s="1" t="s">
        <v>119</v>
      </c>
      <c r="M1515" s="1" t="s">
        <v>120</v>
      </c>
      <c r="N1515" s="1" t="s">
        <v>79</v>
      </c>
      <c r="O1515" s="1" t="s">
        <v>80</v>
      </c>
      <c r="P1515" s="1" t="s">
        <v>43</v>
      </c>
      <c r="Q1515" s="1" t="s">
        <v>43</v>
      </c>
      <c r="R1515" s="3">
        <v>0</v>
      </c>
      <c r="S1515" s="1" t="s">
        <v>44</v>
      </c>
      <c r="T1515" s="1" t="s">
        <v>45</v>
      </c>
      <c r="U1515" s="1" t="s">
        <v>969</v>
      </c>
      <c r="V1515" s="1" t="s">
        <v>46</v>
      </c>
      <c r="W1515" s="1" t="s">
        <v>81</v>
      </c>
      <c r="X1515" s="1" t="s">
        <v>1882</v>
      </c>
      <c r="Y1515" s="1" t="s">
        <v>83</v>
      </c>
      <c r="Z1515" s="1" t="s">
        <v>84</v>
      </c>
      <c r="AA1515" s="1" t="s">
        <v>51</v>
      </c>
      <c r="AB1515" s="1" t="s">
        <v>1882</v>
      </c>
      <c r="AC1515" s="1" t="s">
        <v>37</v>
      </c>
    </row>
    <row r="1516" spans="1:29" hidden="1" x14ac:dyDescent="0.25">
      <c r="A1516" s="1" t="s">
        <v>33</v>
      </c>
      <c r="B1516" s="1" t="s">
        <v>34</v>
      </c>
      <c r="C1516" s="2">
        <v>45596</v>
      </c>
      <c r="D1516" s="1" t="s">
        <v>73</v>
      </c>
      <c r="E1516" s="1" t="s">
        <v>74</v>
      </c>
      <c r="F1516" s="1" t="s">
        <v>37</v>
      </c>
      <c r="G1516" s="1" t="s">
        <v>969</v>
      </c>
      <c r="H1516" s="1" t="s">
        <v>76</v>
      </c>
      <c r="I1516" s="3">
        <v>693334</v>
      </c>
      <c r="J1516" s="3">
        <v>0</v>
      </c>
      <c r="K1516" s="1" t="s">
        <v>40</v>
      </c>
      <c r="L1516" s="1" t="s">
        <v>567</v>
      </c>
      <c r="M1516" s="1" t="s">
        <v>568</v>
      </c>
      <c r="N1516" s="1" t="s">
        <v>79</v>
      </c>
      <c r="O1516" s="1" t="s">
        <v>80</v>
      </c>
      <c r="P1516" s="1" t="s">
        <v>43</v>
      </c>
      <c r="Q1516" s="1" t="s">
        <v>43</v>
      </c>
      <c r="R1516" s="3">
        <v>0</v>
      </c>
      <c r="S1516" s="1" t="s">
        <v>44</v>
      </c>
      <c r="T1516" s="1" t="s">
        <v>45</v>
      </c>
      <c r="U1516" s="1" t="s">
        <v>969</v>
      </c>
      <c r="V1516" s="1" t="s">
        <v>46</v>
      </c>
      <c r="W1516" s="1" t="s">
        <v>81</v>
      </c>
      <c r="X1516" s="1" t="s">
        <v>1882</v>
      </c>
      <c r="Y1516" s="1" t="s">
        <v>83</v>
      </c>
      <c r="Z1516" s="1" t="s">
        <v>84</v>
      </c>
      <c r="AA1516" s="1" t="s">
        <v>51</v>
      </c>
      <c r="AB1516" s="1" t="s">
        <v>1882</v>
      </c>
      <c r="AC1516" s="1" t="s">
        <v>37</v>
      </c>
    </row>
    <row r="1517" spans="1:29" hidden="1" x14ac:dyDescent="0.25">
      <c r="A1517" s="1" t="s">
        <v>33</v>
      </c>
      <c r="B1517" s="1" t="s">
        <v>34</v>
      </c>
      <c r="C1517" s="2">
        <v>45596</v>
      </c>
      <c r="D1517" s="1" t="s">
        <v>73</v>
      </c>
      <c r="E1517" s="1" t="s">
        <v>74</v>
      </c>
      <c r="F1517" s="1" t="s">
        <v>37</v>
      </c>
      <c r="G1517" s="1" t="s">
        <v>969</v>
      </c>
      <c r="H1517" s="1" t="s">
        <v>76</v>
      </c>
      <c r="I1517" s="3">
        <v>650000</v>
      </c>
      <c r="J1517" s="3">
        <v>0</v>
      </c>
      <c r="K1517" s="1" t="s">
        <v>40</v>
      </c>
      <c r="L1517" s="1" t="s">
        <v>250</v>
      </c>
      <c r="M1517" s="1" t="s">
        <v>251</v>
      </c>
      <c r="N1517" s="1" t="s">
        <v>79</v>
      </c>
      <c r="O1517" s="1" t="s">
        <v>80</v>
      </c>
      <c r="P1517" s="1" t="s">
        <v>43</v>
      </c>
      <c r="Q1517" s="1" t="s">
        <v>43</v>
      </c>
      <c r="R1517" s="3">
        <v>0</v>
      </c>
      <c r="S1517" s="1" t="s">
        <v>44</v>
      </c>
      <c r="T1517" s="1" t="s">
        <v>45</v>
      </c>
      <c r="U1517" s="1" t="s">
        <v>969</v>
      </c>
      <c r="V1517" s="1" t="s">
        <v>46</v>
      </c>
      <c r="W1517" s="1" t="s">
        <v>81</v>
      </c>
      <c r="X1517" s="1" t="s">
        <v>1882</v>
      </c>
      <c r="Y1517" s="1" t="s">
        <v>83</v>
      </c>
      <c r="Z1517" s="1" t="s">
        <v>84</v>
      </c>
      <c r="AA1517" s="1" t="s">
        <v>51</v>
      </c>
      <c r="AB1517" s="1" t="s">
        <v>1882</v>
      </c>
      <c r="AC1517" s="1" t="s">
        <v>37</v>
      </c>
    </row>
    <row r="1518" spans="1:29" hidden="1" x14ac:dyDescent="0.25">
      <c r="A1518" s="1" t="s">
        <v>33</v>
      </c>
      <c r="B1518" s="1" t="s">
        <v>34</v>
      </c>
      <c r="C1518" s="2">
        <v>45596</v>
      </c>
      <c r="D1518" s="1" t="s">
        <v>73</v>
      </c>
      <c r="E1518" s="1" t="s">
        <v>74</v>
      </c>
      <c r="F1518" s="1" t="s">
        <v>37</v>
      </c>
      <c r="G1518" s="1" t="s">
        <v>969</v>
      </c>
      <c r="H1518" s="1" t="s">
        <v>76</v>
      </c>
      <c r="I1518" s="3">
        <v>43334</v>
      </c>
      <c r="J1518" s="3">
        <v>0</v>
      </c>
      <c r="K1518" s="1" t="s">
        <v>40</v>
      </c>
      <c r="L1518" s="1" t="s">
        <v>152</v>
      </c>
      <c r="M1518" s="1" t="s">
        <v>153</v>
      </c>
      <c r="N1518" s="1" t="s">
        <v>79</v>
      </c>
      <c r="O1518" s="1" t="s">
        <v>80</v>
      </c>
      <c r="P1518" s="1" t="s">
        <v>43</v>
      </c>
      <c r="Q1518" s="1" t="s">
        <v>43</v>
      </c>
      <c r="R1518" s="3">
        <v>0</v>
      </c>
      <c r="S1518" s="1" t="s">
        <v>44</v>
      </c>
      <c r="T1518" s="1" t="s">
        <v>45</v>
      </c>
      <c r="U1518" s="1" t="s">
        <v>969</v>
      </c>
      <c r="V1518" s="1" t="s">
        <v>46</v>
      </c>
      <c r="W1518" s="1" t="s">
        <v>81</v>
      </c>
      <c r="X1518" s="1" t="s">
        <v>1882</v>
      </c>
      <c r="Y1518" s="1" t="s">
        <v>83</v>
      </c>
      <c r="Z1518" s="1" t="s">
        <v>84</v>
      </c>
      <c r="AA1518" s="1" t="s">
        <v>51</v>
      </c>
      <c r="AB1518" s="1" t="s">
        <v>1882</v>
      </c>
      <c r="AC1518" s="1" t="s">
        <v>37</v>
      </c>
    </row>
    <row r="1519" spans="1:29" hidden="1" x14ac:dyDescent="0.25">
      <c r="A1519" s="1" t="s">
        <v>33</v>
      </c>
      <c r="B1519" s="1" t="s">
        <v>34</v>
      </c>
      <c r="C1519" s="2">
        <v>45596</v>
      </c>
      <c r="D1519" s="1" t="s">
        <v>73</v>
      </c>
      <c r="E1519" s="1" t="s">
        <v>74</v>
      </c>
      <c r="F1519" s="1" t="s">
        <v>37</v>
      </c>
      <c r="G1519" s="1" t="s">
        <v>969</v>
      </c>
      <c r="H1519" s="1" t="s">
        <v>76</v>
      </c>
      <c r="I1519" s="3">
        <v>43689</v>
      </c>
      <c r="J1519" s="3">
        <v>0</v>
      </c>
      <c r="K1519" s="1" t="s">
        <v>40</v>
      </c>
      <c r="L1519" s="1" t="s">
        <v>301</v>
      </c>
      <c r="M1519" s="1" t="s">
        <v>302</v>
      </c>
      <c r="N1519" s="1" t="s">
        <v>79</v>
      </c>
      <c r="O1519" s="1" t="s">
        <v>80</v>
      </c>
      <c r="P1519" s="1" t="s">
        <v>43</v>
      </c>
      <c r="Q1519" s="1" t="s">
        <v>43</v>
      </c>
      <c r="R1519" s="3">
        <v>0</v>
      </c>
      <c r="S1519" s="1" t="s">
        <v>44</v>
      </c>
      <c r="T1519" s="1" t="s">
        <v>45</v>
      </c>
      <c r="U1519" s="1" t="s">
        <v>969</v>
      </c>
      <c r="V1519" s="1" t="s">
        <v>46</v>
      </c>
      <c r="W1519" s="1" t="s">
        <v>81</v>
      </c>
      <c r="X1519" s="1" t="s">
        <v>1882</v>
      </c>
      <c r="Y1519" s="1" t="s">
        <v>83</v>
      </c>
      <c r="Z1519" s="1" t="s">
        <v>84</v>
      </c>
      <c r="AA1519" s="1" t="s">
        <v>51</v>
      </c>
      <c r="AB1519" s="1" t="s">
        <v>1882</v>
      </c>
      <c r="AC1519" s="1" t="s">
        <v>37</v>
      </c>
    </row>
    <row r="1520" spans="1:29" hidden="1" x14ac:dyDescent="0.25">
      <c r="A1520" s="1" t="s">
        <v>33</v>
      </c>
      <c r="B1520" s="1" t="s">
        <v>34</v>
      </c>
      <c r="C1520" s="2">
        <v>45596</v>
      </c>
      <c r="D1520" s="1" t="s">
        <v>73</v>
      </c>
      <c r="E1520" s="1" t="s">
        <v>74</v>
      </c>
      <c r="F1520" s="1" t="s">
        <v>37</v>
      </c>
      <c r="G1520" s="1" t="s">
        <v>969</v>
      </c>
      <c r="H1520" s="1" t="s">
        <v>76</v>
      </c>
      <c r="I1520" s="3">
        <v>650000</v>
      </c>
      <c r="J1520" s="3">
        <v>0</v>
      </c>
      <c r="K1520" s="1" t="s">
        <v>40</v>
      </c>
      <c r="L1520" s="1" t="s">
        <v>117</v>
      </c>
      <c r="M1520" s="1" t="s">
        <v>118</v>
      </c>
      <c r="N1520" s="1" t="s">
        <v>79</v>
      </c>
      <c r="O1520" s="1" t="s">
        <v>80</v>
      </c>
      <c r="P1520" s="1" t="s">
        <v>43</v>
      </c>
      <c r="Q1520" s="1" t="s">
        <v>43</v>
      </c>
      <c r="R1520" s="3">
        <v>0</v>
      </c>
      <c r="S1520" s="1" t="s">
        <v>44</v>
      </c>
      <c r="T1520" s="1" t="s">
        <v>45</v>
      </c>
      <c r="U1520" s="1" t="s">
        <v>969</v>
      </c>
      <c r="V1520" s="1" t="s">
        <v>46</v>
      </c>
      <c r="W1520" s="1" t="s">
        <v>81</v>
      </c>
      <c r="X1520" s="1" t="s">
        <v>1882</v>
      </c>
      <c r="Y1520" s="1" t="s">
        <v>83</v>
      </c>
      <c r="Z1520" s="1" t="s">
        <v>84</v>
      </c>
      <c r="AA1520" s="1" t="s">
        <v>51</v>
      </c>
      <c r="AB1520" s="1" t="s">
        <v>1882</v>
      </c>
      <c r="AC1520" s="1" t="s">
        <v>37</v>
      </c>
    </row>
    <row r="1521" spans="1:29" hidden="1" x14ac:dyDescent="0.25">
      <c r="A1521" s="1" t="s">
        <v>33</v>
      </c>
      <c r="B1521" s="1" t="s">
        <v>34</v>
      </c>
      <c r="C1521" s="2">
        <v>45596</v>
      </c>
      <c r="D1521" s="1" t="s">
        <v>73</v>
      </c>
      <c r="E1521" s="1" t="s">
        <v>74</v>
      </c>
      <c r="F1521" s="1" t="s">
        <v>37</v>
      </c>
      <c r="G1521" s="1" t="s">
        <v>969</v>
      </c>
      <c r="H1521" s="1" t="s">
        <v>76</v>
      </c>
      <c r="I1521" s="3">
        <v>86667</v>
      </c>
      <c r="J1521" s="3">
        <v>0</v>
      </c>
      <c r="K1521" s="1" t="s">
        <v>40</v>
      </c>
      <c r="L1521" s="1" t="s">
        <v>150</v>
      </c>
      <c r="M1521" s="1" t="s">
        <v>151</v>
      </c>
      <c r="N1521" s="1" t="s">
        <v>79</v>
      </c>
      <c r="O1521" s="1" t="s">
        <v>80</v>
      </c>
      <c r="P1521" s="1" t="s">
        <v>43</v>
      </c>
      <c r="Q1521" s="1" t="s">
        <v>43</v>
      </c>
      <c r="R1521" s="3">
        <v>0</v>
      </c>
      <c r="S1521" s="1" t="s">
        <v>44</v>
      </c>
      <c r="T1521" s="1" t="s">
        <v>45</v>
      </c>
      <c r="U1521" s="1" t="s">
        <v>969</v>
      </c>
      <c r="V1521" s="1" t="s">
        <v>46</v>
      </c>
      <c r="W1521" s="1" t="s">
        <v>81</v>
      </c>
      <c r="X1521" s="1" t="s">
        <v>1882</v>
      </c>
      <c r="Y1521" s="1" t="s">
        <v>83</v>
      </c>
      <c r="Z1521" s="1" t="s">
        <v>84</v>
      </c>
      <c r="AA1521" s="1" t="s">
        <v>51</v>
      </c>
      <c r="AB1521" s="1" t="s">
        <v>1882</v>
      </c>
      <c r="AC1521" s="1" t="s">
        <v>37</v>
      </c>
    </row>
    <row r="1522" spans="1:29" hidden="1" x14ac:dyDescent="0.25">
      <c r="A1522" s="1" t="s">
        <v>33</v>
      </c>
      <c r="B1522" s="1" t="s">
        <v>34</v>
      </c>
      <c r="C1522" s="2">
        <v>45596</v>
      </c>
      <c r="D1522" s="1" t="s">
        <v>73</v>
      </c>
      <c r="E1522" s="1" t="s">
        <v>74</v>
      </c>
      <c r="F1522" s="1" t="s">
        <v>37</v>
      </c>
      <c r="G1522" s="1" t="s">
        <v>969</v>
      </c>
      <c r="H1522" s="1" t="s">
        <v>76</v>
      </c>
      <c r="I1522" s="3">
        <v>693334</v>
      </c>
      <c r="J1522" s="3">
        <v>0</v>
      </c>
      <c r="K1522" s="1" t="s">
        <v>40</v>
      </c>
      <c r="L1522" s="1" t="s">
        <v>704</v>
      </c>
      <c r="M1522" s="1" t="s">
        <v>705</v>
      </c>
      <c r="N1522" s="1" t="s">
        <v>79</v>
      </c>
      <c r="O1522" s="1" t="s">
        <v>80</v>
      </c>
      <c r="P1522" s="1" t="s">
        <v>43</v>
      </c>
      <c r="Q1522" s="1" t="s">
        <v>43</v>
      </c>
      <c r="R1522" s="3">
        <v>0</v>
      </c>
      <c r="S1522" s="1" t="s">
        <v>44</v>
      </c>
      <c r="T1522" s="1" t="s">
        <v>45</v>
      </c>
      <c r="U1522" s="1" t="s">
        <v>969</v>
      </c>
      <c r="V1522" s="1" t="s">
        <v>46</v>
      </c>
      <c r="W1522" s="1" t="s">
        <v>81</v>
      </c>
      <c r="X1522" s="1" t="s">
        <v>1882</v>
      </c>
      <c r="Y1522" s="1" t="s">
        <v>83</v>
      </c>
      <c r="Z1522" s="1" t="s">
        <v>84</v>
      </c>
      <c r="AA1522" s="1" t="s">
        <v>51</v>
      </c>
      <c r="AB1522" s="1" t="s">
        <v>1882</v>
      </c>
      <c r="AC1522" s="1" t="s">
        <v>37</v>
      </c>
    </row>
    <row r="1523" spans="1:29" hidden="1" x14ac:dyDescent="0.25">
      <c r="A1523" s="1" t="s">
        <v>33</v>
      </c>
      <c r="B1523" s="1" t="s">
        <v>34</v>
      </c>
      <c r="C1523" s="2">
        <v>45596</v>
      </c>
      <c r="D1523" s="1" t="s">
        <v>73</v>
      </c>
      <c r="E1523" s="1" t="s">
        <v>74</v>
      </c>
      <c r="F1523" s="1" t="s">
        <v>37</v>
      </c>
      <c r="G1523" s="1" t="s">
        <v>969</v>
      </c>
      <c r="H1523" s="1" t="s">
        <v>76</v>
      </c>
      <c r="I1523" s="3">
        <v>86667</v>
      </c>
      <c r="J1523" s="3">
        <v>0</v>
      </c>
      <c r="K1523" s="1" t="s">
        <v>40</v>
      </c>
      <c r="L1523" s="1" t="s">
        <v>133</v>
      </c>
      <c r="M1523" s="1" t="s">
        <v>134</v>
      </c>
      <c r="N1523" s="1" t="s">
        <v>79</v>
      </c>
      <c r="O1523" s="1" t="s">
        <v>80</v>
      </c>
      <c r="P1523" s="1" t="s">
        <v>43</v>
      </c>
      <c r="Q1523" s="1" t="s">
        <v>43</v>
      </c>
      <c r="R1523" s="3">
        <v>0</v>
      </c>
      <c r="S1523" s="1" t="s">
        <v>44</v>
      </c>
      <c r="T1523" s="1" t="s">
        <v>45</v>
      </c>
      <c r="U1523" s="1" t="s">
        <v>969</v>
      </c>
      <c r="V1523" s="1" t="s">
        <v>46</v>
      </c>
      <c r="W1523" s="1" t="s">
        <v>81</v>
      </c>
      <c r="X1523" s="1" t="s">
        <v>1882</v>
      </c>
      <c r="Y1523" s="1" t="s">
        <v>83</v>
      </c>
      <c r="Z1523" s="1" t="s">
        <v>84</v>
      </c>
      <c r="AA1523" s="1" t="s">
        <v>51</v>
      </c>
      <c r="AB1523" s="1" t="s">
        <v>1882</v>
      </c>
      <c r="AC1523" s="1" t="s">
        <v>37</v>
      </c>
    </row>
    <row r="1524" spans="1:29" hidden="1" x14ac:dyDescent="0.25">
      <c r="A1524" s="1" t="s">
        <v>33</v>
      </c>
      <c r="B1524" s="1" t="s">
        <v>34</v>
      </c>
      <c r="C1524" s="2">
        <v>45596</v>
      </c>
      <c r="D1524" s="1" t="s">
        <v>73</v>
      </c>
      <c r="E1524" s="1" t="s">
        <v>74</v>
      </c>
      <c r="F1524" s="1" t="s">
        <v>37</v>
      </c>
      <c r="G1524" s="1" t="s">
        <v>969</v>
      </c>
      <c r="H1524" s="1" t="s">
        <v>76</v>
      </c>
      <c r="I1524" s="3">
        <v>43334</v>
      </c>
      <c r="J1524" s="3">
        <v>0</v>
      </c>
      <c r="K1524" s="1" t="s">
        <v>40</v>
      </c>
      <c r="L1524" s="1" t="s">
        <v>669</v>
      </c>
      <c r="M1524" s="1" t="s">
        <v>670</v>
      </c>
      <c r="N1524" s="1" t="s">
        <v>79</v>
      </c>
      <c r="O1524" s="1" t="s">
        <v>80</v>
      </c>
      <c r="P1524" s="1" t="s">
        <v>43</v>
      </c>
      <c r="Q1524" s="1" t="s">
        <v>43</v>
      </c>
      <c r="R1524" s="3">
        <v>0</v>
      </c>
      <c r="S1524" s="1" t="s">
        <v>44</v>
      </c>
      <c r="T1524" s="1" t="s">
        <v>45</v>
      </c>
      <c r="U1524" s="1" t="s">
        <v>969</v>
      </c>
      <c r="V1524" s="1" t="s">
        <v>46</v>
      </c>
      <c r="W1524" s="1" t="s">
        <v>81</v>
      </c>
      <c r="X1524" s="1" t="s">
        <v>1882</v>
      </c>
      <c r="Y1524" s="1" t="s">
        <v>83</v>
      </c>
      <c r="Z1524" s="1" t="s">
        <v>84</v>
      </c>
      <c r="AA1524" s="1" t="s">
        <v>51</v>
      </c>
      <c r="AB1524" s="1" t="s">
        <v>1882</v>
      </c>
      <c r="AC1524" s="1" t="s">
        <v>37</v>
      </c>
    </row>
    <row r="1525" spans="1:29" hidden="1" x14ac:dyDescent="0.25">
      <c r="A1525" s="1" t="s">
        <v>33</v>
      </c>
      <c r="B1525" s="1" t="s">
        <v>34</v>
      </c>
      <c r="C1525" s="2">
        <v>45596</v>
      </c>
      <c r="D1525" s="1" t="s">
        <v>73</v>
      </c>
      <c r="E1525" s="1" t="s">
        <v>74</v>
      </c>
      <c r="F1525" s="1" t="s">
        <v>37</v>
      </c>
      <c r="G1525" s="1" t="s">
        <v>969</v>
      </c>
      <c r="H1525" s="1" t="s">
        <v>76</v>
      </c>
      <c r="I1525" s="3">
        <v>517566</v>
      </c>
      <c r="J1525" s="3">
        <v>0</v>
      </c>
      <c r="K1525" s="1" t="s">
        <v>40</v>
      </c>
      <c r="L1525" s="1" t="s">
        <v>537</v>
      </c>
      <c r="M1525" s="1" t="s">
        <v>538</v>
      </c>
      <c r="N1525" s="1" t="s">
        <v>79</v>
      </c>
      <c r="O1525" s="1" t="s">
        <v>80</v>
      </c>
      <c r="P1525" s="1" t="s">
        <v>43</v>
      </c>
      <c r="Q1525" s="1" t="s">
        <v>43</v>
      </c>
      <c r="R1525" s="3">
        <v>0</v>
      </c>
      <c r="S1525" s="1" t="s">
        <v>44</v>
      </c>
      <c r="T1525" s="1" t="s">
        <v>45</v>
      </c>
      <c r="U1525" s="1" t="s">
        <v>969</v>
      </c>
      <c r="V1525" s="1" t="s">
        <v>46</v>
      </c>
      <c r="W1525" s="1" t="s">
        <v>81</v>
      </c>
      <c r="X1525" s="1" t="s">
        <v>1882</v>
      </c>
      <c r="Y1525" s="1" t="s">
        <v>83</v>
      </c>
      <c r="Z1525" s="1" t="s">
        <v>84</v>
      </c>
      <c r="AA1525" s="1" t="s">
        <v>51</v>
      </c>
      <c r="AB1525" s="1" t="s">
        <v>1882</v>
      </c>
      <c r="AC1525" s="1" t="s">
        <v>37</v>
      </c>
    </row>
    <row r="1526" spans="1:29" hidden="1" x14ac:dyDescent="0.25">
      <c r="A1526" s="1" t="s">
        <v>33</v>
      </c>
      <c r="B1526" s="1" t="s">
        <v>34</v>
      </c>
      <c r="C1526" s="2">
        <v>45596</v>
      </c>
      <c r="D1526" s="1" t="s">
        <v>73</v>
      </c>
      <c r="E1526" s="1" t="s">
        <v>74</v>
      </c>
      <c r="F1526" s="1" t="s">
        <v>37</v>
      </c>
      <c r="G1526" s="1" t="s">
        <v>969</v>
      </c>
      <c r="H1526" s="1" t="s">
        <v>76</v>
      </c>
      <c r="I1526" s="3">
        <v>787784</v>
      </c>
      <c r="J1526" s="3">
        <v>0</v>
      </c>
      <c r="K1526" s="1" t="s">
        <v>40</v>
      </c>
      <c r="L1526" s="1" t="s">
        <v>105</v>
      </c>
      <c r="M1526" s="1" t="s">
        <v>106</v>
      </c>
      <c r="N1526" s="1" t="s">
        <v>79</v>
      </c>
      <c r="O1526" s="1" t="s">
        <v>80</v>
      </c>
      <c r="P1526" s="1" t="s">
        <v>43</v>
      </c>
      <c r="Q1526" s="1" t="s">
        <v>43</v>
      </c>
      <c r="R1526" s="3">
        <v>0</v>
      </c>
      <c r="S1526" s="1" t="s">
        <v>44</v>
      </c>
      <c r="T1526" s="1" t="s">
        <v>45</v>
      </c>
      <c r="U1526" s="1" t="s">
        <v>969</v>
      </c>
      <c r="V1526" s="1" t="s">
        <v>46</v>
      </c>
      <c r="W1526" s="1" t="s">
        <v>81</v>
      </c>
      <c r="X1526" s="1" t="s">
        <v>1883</v>
      </c>
      <c r="Y1526" s="1" t="s">
        <v>83</v>
      </c>
      <c r="Z1526" s="1" t="s">
        <v>84</v>
      </c>
      <c r="AA1526" s="1" t="s">
        <v>51</v>
      </c>
      <c r="AB1526" s="1" t="s">
        <v>1883</v>
      </c>
      <c r="AC1526" s="1" t="s">
        <v>37</v>
      </c>
    </row>
    <row r="1527" spans="1:29" hidden="1" x14ac:dyDescent="0.25">
      <c r="A1527" s="1" t="s">
        <v>33</v>
      </c>
      <c r="B1527" s="1" t="s">
        <v>34</v>
      </c>
      <c r="C1527" s="2">
        <v>45596</v>
      </c>
      <c r="D1527" s="1" t="s">
        <v>73</v>
      </c>
      <c r="E1527" s="1" t="s">
        <v>74</v>
      </c>
      <c r="F1527" s="1" t="s">
        <v>37</v>
      </c>
      <c r="G1527" s="1" t="s">
        <v>969</v>
      </c>
      <c r="H1527" s="1" t="s">
        <v>76</v>
      </c>
      <c r="I1527" s="3">
        <v>655189</v>
      </c>
      <c r="J1527" s="3">
        <v>0</v>
      </c>
      <c r="K1527" s="1" t="s">
        <v>40</v>
      </c>
      <c r="L1527" s="1" t="s">
        <v>105</v>
      </c>
      <c r="M1527" s="1" t="s">
        <v>106</v>
      </c>
      <c r="N1527" s="1" t="s">
        <v>79</v>
      </c>
      <c r="O1527" s="1" t="s">
        <v>80</v>
      </c>
      <c r="P1527" s="1" t="s">
        <v>43</v>
      </c>
      <c r="Q1527" s="1" t="s">
        <v>43</v>
      </c>
      <c r="R1527" s="3">
        <v>0</v>
      </c>
      <c r="S1527" s="1" t="s">
        <v>44</v>
      </c>
      <c r="T1527" s="1" t="s">
        <v>45</v>
      </c>
      <c r="U1527" s="1" t="s">
        <v>969</v>
      </c>
      <c r="V1527" s="1" t="s">
        <v>46</v>
      </c>
      <c r="W1527" s="1" t="s">
        <v>81</v>
      </c>
      <c r="X1527" s="1" t="s">
        <v>1883</v>
      </c>
      <c r="Y1527" s="1" t="s">
        <v>83</v>
      </c>
      <c r="Z1527" s="1" t="s">
        <v>84</v>
      </c>
      <c r="AA1527" s="1" t="s">
        <v>51</v>
      </c>
      <c r="AB1527" s="1" t="s">
        <v>1883</v>
      </c>
      <c r="AC1527" s="1" t="s">
        <v>37</v>
      </c>
    </row>
    <row r="1528" spans="1:29" hidden="1" x14ac:dyDescent="0.25">
      <c r="A1528" s="1" t="s">
        <v>33</v>
      </c>
      <c r="B1528" s="1" t="s">
        <v>34</v>
      </c>
      <c r="C1528" s="2">
        <v>45596</v>
      </c>
      <c r="D1528" s="1" t="s">
        <v>73</v>
      </c>
      <c r="E1528" s="1" t="s">
        <v>74</v>
      </c>
      <c r="F1528" s="1" t="s">
        <v>37</v>
      </c>
      <c r="G1528" s="1" t="s">
        <v>969</v>
      </c>
      <c r="H1528" s="1" t="s">
        <v>76</v>
      </c>
      <c r="I1528" s="3">
        <v>650000</v>
      </c>
      <c r="J1528" s="3">
        <v>0</v>
      </c>
      <c r="K1528" s="1" t="s">
        <v>40</v>
      </c>
      <c r="L1528" s="1" t="s">
        <v>113</v>
      </c>
      <c r="M1528" s="1" t="s">
        <v>114</v>
      </c>
      <c r="N1528" s="1" t="s">
        <v>79</v>
      </c>
      <c r="O1528" s="1" t="s">
        <v>80</v>
      </c>
      <c r="P1528" s="1" t="s">
        <v>43</v>
      </c>
      <c r="Q1528" s="1" t="s">
        <v>43</v>
      </c>
      <c r="R1528" s="3">
        <v>0</v>
      </c>
      <c r="S1528" s="1" t="s">
        <v>44</v>
      </c>
      <c r="T1528" s="1" t="s">
        <v>45</v>
      </c>
      <c r="U1528" s="1" t="s">
        <v>969</v>
      </c>
      <c r="V1528" s="1" t="s">
        <v>46</v>
      </c>
      <c r="W1528" s="1" t="s">
        <v>81</v>
      </c>
      <c r="X1528" s="1" t="s">
        <v>1883</v>
      </c>
      <c r="Y1528" s="1" t="s">
        <v>83</v>
      </c>
      <c r="Z1528" s="1" t="s">
        <v>84</v>
      </c>
      <c r="AA1528" s="1" t="s">
        <v>51</v>
      </c>
      <c r="AB1528" s="1" t="s">
        <v>1883</v>
      </c>
      <c r="AC1528" s="1" t="s">
        <v>37</v>
      </c>
    </row>
    <row r="1529" spans="1:29" hidden="1" x14ac:dyDescent="0.25">
      <c r="A1529" s="1" t="s">
        <v>33</v>
      </c>
      <c r="B1529" s="1" t="s">
        <v>34</v>
      </c>
      <c r="C1529" s="2">
        <v>45596</v>
      </c>
      <c r="D1529" s="1" t="s">
        <v>73</v>
      </c>
      <c r="E1529" s="1" t="s">
        <v>74</v>
      </c>
      <c r="F1529" s="1" t="s">
        <v>37</v>
      </c>
      <c r="G1529" s="1" t="s">
        <v>969</v>
      </c>
      <c r="H1529" s="1" t="s">
        <v>76</v>
      </c>
      <c r="I1529" s="3">
        <v>767046</v>
      </c>
      <c r="J1529" s="3">
        <v>0</v>
      </c>
      <c r="K1529" s="1" t="s">
        <v>40</v>
      </c>
      <c r="L1529" s="1" t="s">
        <v>1522</v>
      </c>
      <c r="M1529" s="1" t="s">
        <v>658</v>
      </c>
      <c r="N1529" s="1" t="s">
        <v>79</v>
      </c>
      <c r="O1529" s="1" t="s">
        <v>80</v>
      </c>
      <c r="P1529" s="1" t="s">
        <v>43</v>
      </c>
      <c r="Q1529" s="1" t="s">
        <v>43</v>
      </c>
      <c r="R1529" s="3">
        <v>0</v>
      </c>
      <c r="S1529" s="1" t="s">
        <v>44</v>
      </c>
      <c r="T1529" s="1" t="s">
        <v>45</v>
      </c>
      <c r="U1529" s="1" t="s">
        <v>969</v>
      </c>
      <c r="V1529" s="1" t="s">
        <v>46</v>
      </c>
      <c r="W1529" s="1" t="s">
        <v>81</v>
      </c>
      <c r="X1529" s="1" t="s">
        <v>1883</v>
      </c>
      <c r="Y1529" s="1" t="s">
        <v>83</v>
      </c>
      <c r="Z1529" s="1" t="s">
        <v>84</v>
      </c>
      <c r="AA1529" s="1" t="s">
        <v>51</v>
      </c>
      <c r="AB1529" s="1" t="s">
        <v>1883</v>
      </c>
      <c r="AC1529" s="1" t="s">
        <v>37</v>
      </c>
    </row>
    <row r="1530" spans="1:29" hidden="1" x14ac:dyDescent="0.25">
      <c r="A1530" s="1" t="s">
        <v>33</v>
      </c>
      <c r="B1530" s="1" t="s">
        <v>34</v>
      </c>
      <c r="C1530" s="2">
        <v>45601</v>
      </c>
      <c r="D1530" s="1" t="s">
        <v>35</v>
      </c>
      <c r="E1530" s="1" t="s">
        <v>36</v>
      </c>
      <c r="F1530" s="1" t="s">
        <v>37</v>
      </c>
      <c r="G1530" s="1" t="s">
        <v>1884</v>
      </c>
      <c r="H1530" s="1" t="s">
        <v>1885</v>
      </c>
      <c r="I1530" s="3">
        <v>0</v>
      </c>
      <c r="J1530" s="54">
        <v>1352633</v>
      </c>
      <c r="K1530" s="1" t="s">
        <v>40</v>
      </c>
      <c r="L1530" s="1" t="s">
        <v>62</v>
      </c>
      <c r="M1530" s="1" t="s">
        <v>63</v>
      </c>
      <c r="N1530" s="1" t="s">
        <v>37</v>
      </c>
      <c r="O1530" s="1" t="s">
        <v>43</v>
      </c>
      <c r="P1530" s="1" t="s">
        <v>43</v>
      </c>
      <c r="Q1530" s="1" t="s">
        <v>43</v>
      </c>
      <c r="R1530" s="3">
        <v>0</v>
      </c>
      <c r="S1530" s="1" t="s">
        <v>44</v>
      </c>
      <c r="T1530" s="1" t="s">
        <v>45</v>
      </c>
      <c r="U1530" s="1" t="s">
        <v>1884</v>
      </c>
      <c r="V1530" s="1" t="s">
        <v>46</v>
      </c>
      <c r="W1530" s="1" t="s">
        <v>47</v>
      </c>
      <c r="X1530" s="1" t="s">
        <v>1886</v>
      </c>
      <c r="Y1530" s="1" t="s">
        <v>49</v>
      </c>
      <c r="Z1530" s="1" t="s">
        <v>50</v>
      </c>
      <c r="AA1530" s="1" t="s">
        <v>51</v>
      </c>
      <c r="AB1530" s="1" t="s">
        <v>1886</v>
      </c>
      <c r="AC1530" s="1" t="s">
        <v>37</v>
      </c>
    </row>
    <row r="1531" spans="1:29" hidden="1" x14ac:dyDescent="0.25">
      <c r="A1531" s="1" t="s">
        <v>33</v>
      </c>
      <c r="B1531" s="1" t="s">
        <v>34</v>
      </c>
      <c r="C1531" s="2">
        <v>45602</v>
      </c>
      <c r="D1531" s="1" t="s">
        <v>35</v>
      </c>
      <c r="E1531" s="1" t="s">
        <v>36</v>
      </c>
      <c r="F1531" s="1" t="s">
        <v>37</v>
      </c>
      <c r="G1531" s="1" t="s">
        <v>1887</v>
      </c>
      <c r="H1531" s="1" t="s">
        <v>1888</v>
      </c>
      <c r="I1531" s="3">
        <v>0</v>
      </c>
      <c r="J1531" s="54">
        <v>43334</v>
      </c>
      <c r="K1531" s="1" t="s">
        <v>40</v>
      </c>
      <c r="L1531" s="1" t="s">
        <v>340</v>
      </c>
      <c r="M1531" s="1" t="s">
        <v>341</v>
      </c>
      <c r="N1531" s="1" t="s">
        <v>37</v>
      </c>
      <c r="O1531" s="1" t="s">
        <v>43</v>
      </c>
      <c r="P1531" s="1" t="s">
        <v>43</v>
      </c>
      <c r="Q1531" s="1" t="s">
        <v>43</v>
      </c>
      <c r="R1531" s="3">
        <v>0</v>
      </c>
      <c r="S1531" s="1" t="s">
        <v>44</v>
      </c>
      <c r="T1531" s="1" t="s">
        <v>45</v>
      </c>
      <c r="U1531" s="1" t="s">
        <v>1887</v>
      </c>
      <c r="V1531" s="1" t="s">
        <v>46</v>
      </c>
      <c r="W1531" s="1" t="s">
        <v>47</v>
      </c>
      <c r="X1531" s="1" t="s">
        <v>1889</v>
      </c>
      <c r="Y1531" s="1" t="s">
        <v>49</v>
      </c>
      <c r="Z1531" s="1" t="s">
        <v>50</v>
      </c>
      <c r="AA1531" s="1" t="s">
        <v>51</v>
      </c>
      <c r="AB1531" s="1" t="s">
        <v>1889</v>
      </c>
      <c r="AC1531" s="1" t="s">
        <v>37</v>
      </c>
    </row>
    <row r="1532" spans="1:29" hidden="1" x14ac:dyDescent="0.25">
      <c r="A1532" s="1" t="s">
        <v>33</v>
      </c>
      <c r="B1532" s="1" t="s">
        <v>34</v>
      </c>
      <c r="C1532" s="2">
        <v>45604</v>
      </c>
      <c r="D1532" s="1" t="s">
        <v>35</v>
      </c>
      <c r="E1532" s="1" t="s">
        <v>36</v>
      </c>
      <c r="F1532" s="1" t="s">
        <v>37</v>
      </c>
      <c r="G1532" s="1" t="s">
        <v>1890</v>
      </c>
      <c r="H1532" s="1" t="s">
        <v>1891</v>
      </c>
      <c r="I1532" s="3">
        <v>0</v>
      </c>
      <c r="J1532" s="54">
        <v>2340539</v>
      </c>
      <c r="K1532" s="1" t="s">
        <v>40</v>
      </c>
      <c r="L1532" s="1" t="s">
        <v>67</v>
      </c>
      <c r="M1532" s="1" t="s">
        <v>68</v>
      </c>
      <c r="N1532" s="1" t="s">
        <v>37</v>
      </c>
      <c r="O1532" s="1" t="s">
        <v>43</v>
      </c>
      <c r="P1532" s="1" t="s">
        <v>43</v>
      </c>
      <c r="Q1532" s="1" t="s">
        <v>43</v>
      </c>
      <c r="R1532" s="3">
        <v>0</v>
      </c>
      <c r="S1532" s="1" t="s">
        <v>44</v>
      </c>
      <c r="T1532" s="1" t="s">
        <v>45</v>
      </c>
      <c r="U1532" s="1" t="s">
        <v>1890</v>
      </c>
      <c r="V1532" s="1" t="s">
        <v>46</v>
      </c>
      <c r="W1532" s="1" t="s">
        <v>47</v>
      </c>
      <c r="X1532" s="1" t="s">
        <v>1892</v>
      </c>
      <c r="Y1532" s="1" t="s">
        <v>49</v>
      </c>
      <c r="Z1532" s="1" t="s">
        <v>50</v>
      </c>
      <c r="AA1532" s="1" t="s">
        <v>51</v>
      </c>
      <c r="AB1532" s="1" t="s">
        <v>1892</v>
      </c>
      <c r="AC1532" s="1" t="s">
        <v>37</v>
      </c>
    </row>
    <row r="1533" spans="1:29" hidden="1" x14ac:dyDescent="0.25">
      <c r="A1533" s="1" t="s">
        <v>33</v>
      </c>
      <c r="B1533" s="1" t="s">
        <v>34</v>
      </c>
      <c r="C1533" s="2">
        <v>45608</v>
      </c>
      <c r="D1533" s="1" t="s">
        <v>35</v>
      </c>
      <c r="E1533" s="1" t="s">
        <v>36</v>
      </c>
      <c r="F1533" s="1" t="s">
        <v>37</v>
      </c>
      <c r="G1533" s="1" t="s">
        <v>1893</v>
      </c>
      <c r="H1533" s="1" t="s">
        <v>1894</v>
      </c>
      <c r="I1533" s="3">
        <v>0</v>
      </c>
      <c r="J1533" s="54">
        <v>841079</v>
      </c>
      <c r="K1533" s="1" t="s">
        <v>40</v>
      </c>
      <c r="L1533" s="1" t="s">
        <v>41</v>
      </c>
      <c r="M1533" s="1" t="s">
        <v>42</v>
      </c>
      <c r="N1533" s="1" t="s">
        <v>37</v>
      </c>
      <c r="O1533" s="1" t="s">
        <v>43</v>
      </c>
      <c r="P1533" s="1" t="s">
        <v>43</v>
      </c>
      <c r="Q1533" s="1" t="s">
        <v>43</v>
      </c>
      <c r="R1533" s="3">
        <v>0</v>
      </c>
      <c r="S1533" s="1" t="s">
        <v>44</v>
      </c>
      <c r="T1533" s="1" t="s">
        <v>45</v>
      </c>
      <c r="U1533" s="1" t="s">
        <v>1893</v>
      </c>
      <c r="V1533" s="1" t="s">
        <v>46</v>
      </c>
      <c r="W1533" s="1" t="s">
        <v>47</v>
      </c>
      <c r="X1533" s="1" t="s">
        <v>1895</v>
      </c>
      <c r="Y1533" s="1" t="s">
        <v>49</v>
      </c>
      <c r="Z1533" s="1" t="s">
        <v>50</v>
      </c>
      <c r="AA1533" s="1" t="s">
        <v>51</v>
      </c>
      <c r="AB1533" s="1" t="s">
        <v>1895</v>
      </c>
      <c r="AC1533" s="1" t="s">
        <v>37</v>
      </c>
    </row>
    <row r="1534" spans="1:29" hidden="1" x14ac:dyDescent="0.25">
      <c r="A1534" s="1" t="s">
        <v>33</v>
      </c>
      <c r="B1534" s="1" t="s">
        <v>34</v>
      </c>
      <c r="C1534" s="2">
        <v>45609</v>
      </c>
      <c r="D1534" s="1" t="s">
        <v>35</v>
      </c>
      <c r="E1534" s="1" t="s">
        <v>36</v>
      </c>
      <c r="F1534" s="1" t="s">
        <v>37</v>
      </c>
      <c r="G1534" s="1" t="s">
        <v>1896</v>
      </c>
      <c r="H1534" s="1" t="s">
        <v>1897</v>
      </c>
      <c r="I1534" s="3">
        <v>0</v>
      </c>
      <c r="J1534" s="54">
        <v>346667</v>
      </c>
      <c r="K1534" s="1" t="s">
        <v>40</v>
      </c>
      <c r="L1534" s="1" t="s">
        <v>214</v>
      </c>
      <c r="M1534" s="1" t="s">
        <v>215</v>
      </c>
      <c r="N1534" s="1" t="s">
        <v>37</v>
      </c>
      <c r="O1534" s="1" t="s">
        <v>43</v>
      </c>
      <c r="P1534" s="1" t="s">
        <v>43</v>
      </c>
      <c r="Q1534" s="1" t="s">
        <v>43</v>
      </c>
      <c r="R1534" s="3">
        <v>0</v>
      </c>
      <c r="S1534" s="1" t="s">
        <v>44</v>
      </c>
      <c r="T1534" s="1" t="s">
        <v>45</v>
      </c>
      <c r="U1534" s="1" t="s">
        <v>1896</v>
      </c>
      <c r="V1534" s="1" t="s">
        <v>46</v>
      </c>
      <c r="W1534" s="1" t="s">
        <v>47</v>
      </c>
      <c r="X1534" s="1" t="s">
        <v>1898</v>
      </c>
      <c r="Y1534" s="1" t="s">
        <v>49</v>
      </c>
      <c r="Z1534" s="1" t="s">
        <v>50</v>
      </c>
      <c r="AA1534" s="1" t="s">
        <v>51</v>
      </c>
      <c r="AB1534" s="1" t="s">
        <v>1898</v>
      </c>
      <c r="AC1534" s="1" t="s">
        <v>37</v>
      </c>
    </row>
    <row r="1535" spans="1:29" hidden="1" x14ac:dyDescent="0.25">
      <c r="A1535" s="1" t="s">
        <v>33</v>
      </c>
      <c r="B1535" s="1" t="s">
        <v>34</v>
      </c>
      <c r="C1535" s="2">
        <v>45614</v>
      </c>
      <c r="D1535" s="1" t="s">
        <v>35</v>
      </c>
      <c r="E1535" s="1" t="s">
        <v>36</v>
      </c>
      <c r="F1535" s="1" t="s">
        <v>37</v>
      </c>
      <c r="G1535" s="1" t="s">
        <v>1899</v>
      </c>
      <c r="H1535" s="1" t="s">
        <v>1900</v>
      </c>
      <c r="I1535" s="3">
        <v>0</v>
      </c>
      <c r="J1535" s="54">
        <v>780000</v>
      </c>
      <c r="K1535" s="1" t="s">
        <v>40</v>
      </c>
      <c r="L1535" s="1" t="s">
        <v>214</v>
      </c>
      <c r="M1535" s="1" t="s">
        <v>215</v>
      </c>
      <c r="N1535" s="1" t="s">
        <v>37</v>
      </c>
      <c r="O1535" s="1" t="s">
        <v>43</v>
      </c>
      <c r="P1535" s="1" t="s">
        <v>43</v>
      </c>
      <c r="Q1535" s="1" t="s">
        <v>43</v>
      </c>
      <c r="R1535" s="3">
        <v>0</v>
      </c>
      <c r="S1535" s="1" t="s">
        <v>44</v>
      </c>
      <c r="T1535" s="1" t="s">
        <v>45</v>
      </c>
      <c r="U1535" s="1" t="s">
        <v>1899</v>
      </c>
      <c r="V1535" s="1" t="s">
        <v>46</v>
      </c>
      <c r="W1535" s="1" t="s">
        <v>47</v>
      </c>
      <c r="X1535" s="1" t="s">
        <v>1901</v>
      </c>
      <c r="Y1535" s="1" t="s">
        <v>49</v>
      </c>
      <c r="Z1535" s="1" t="s">
        <v>50</v>
      </c>
      <c r="AA1535" s="1" t="s">
        <v>51</v>
      </c>
      <c r="AB1535" s="1" t="s">
        <v>1901</v>
      </c>
      <c r="AC1535" s="1" t="s">
        <v>37</v>
      </c>
    </row>
    <row r="1536" spans="1:29" hidden="1" x14ac:dyDescent="0.25">
      <c r="A1536" s="1" t="s">
        <v>33</v>
      </c>
      <c r="B1536" s="1" t="s">
        <v>34</v>
      </c>
      <c r="C1536" s="2">
        <v>45616</v>
      </c>
      <c r="D1536" s="1" t="s">
        <v>35</v>
      </c>
      <c r="E1536" s="1" t="s">
        <v>36</v>
      </c>
      <c r="F1536" s="1" t="s">
        <v>37</v>
      </c>
      <c r="G1536" s="1" t="s">
        <v>1902</v>
      </c>
      <c r="H1536" s="1" t="s">
        <v>1903</v>
      </c>
      <c r="I1536" s="3">
        <v>0</v>
      </c>
      <c r="J1536" s="54">
        <v>520001</v>
      </c>
      <c r="K1536" s="1" t="s">
        <v>40</v>
      </c>
      <c r="L1536" s="1" t="s">
        <v>214</v>
      </c>
      <c r="M1536" s="1" t="s">
        <v>215</v>
      </c>
      <c r="N1536" s="1" t="s">
        <v>37</v>
      </c>
      <c r="O1536" s="1" t="s">
        <v>43</v>
      </c>
      <c r="P1536" s="1" t="s">
        <v>43</v>
      </c>
      <c r="Q1536" s="1" t="s">
        <v>43</v>
      </c>
      <c r="R1536" s="3">
        <v>0</v>
      </c>
      <c r="S1536" s="1" t="s">
        <v>44</v>
      </c>
      <c r="T1536" s="1" t="s">
        <v>45</v>
      </c>
      <c r="U1536" s="1" t="s">
        <v>1902</v>
      </c>
      <c r="V1536" s="1" t="s">
        <v>46</v>
      </c>
      <c r="W1536" s="1" t="s">
        <v>47</v>
      </c>
      <c r="X1536" s="1" t="s">
        <v>1904</v>
      </c>
      <c r="Y1536" s="1" t="s">
        <v>49</v>
      </c>
      <c r="Z1536" s="1" t="s">
        <v>50</v>
      </c>
      <c r="AA1536" s="1" t="s">
        <v>51</v>
      </c>
      <c r="AB1536" s="1" t="s">
        <v>1904</v>
      </c>
      <c r="AC1536" s="1" t="s">
        <v>37</v>
      </c>
    </row>
    <row r="1537" spans="1:29" hidden="1" x14ac:dyDescent="0.25">
      <c r="A1537" s="1" t="s">
        <v>33</v>
      </c>
      <c r="B1537" s="1" t="s">
        <v>34</v>
      </c>
      <c r="C1537" s="2">
        <v>45618</v>
      </c>
      <c r="D1537" s="1" t="s">
        <v>35</v>
      </c>
      <c r="E1537" s="1" t="s">
        <v>36</v>
      </c>
      <c r="F1537" s="1" t="s">
        <v>37</v>
      </c>
      <c r="G1537" s="1" t="s">
        <v>1905</v>
      </c>
      <c r="H1537" s="1" t="s">
        <v>1906</v>
      </c>
      <c r="I1537" s="3">
        <v>0</v>
      </c>
      <c r="J1537" s="54">
        <v>216667</v>
      </c>
      <c r="K1537" s="1" t="s">
        <v>40</v>
      </c>
      <c r="L1537" s="1" t="s">
        <v>67</v>
      </c>
      <c r="M1537" s="1" t="s">
        <v>68</v>
      </c>
      <c r="N1537" s="1" t="s">
        <v>37</v>
      </c>
      <c r="O1537" s="1" t="s">
        <v>43</v>
      </c>
      <c r="P1537" s="1" t="s">
        <v>43</v>
      </c>
      <c r="Q1537" s="1" t="s">
        <v>43</v>
      </c>
      <c r="R1537" s="3">
        <v>0</v>
      </c>
      <c r="S1537" s="1" t="s">
        <v>44</v>
      </c>
      <c r="T1537" s="1" t="s">
        <v>45</v>
      </c>
      <c r="U1537" s="1" t="s">
        <v>1905</v>
      </c>
      <c r="V1537" s="1" t="s">
        <v>46</v>
      </c>
      <c r="W1537" s="1" t="s">
        <v>47</v>
      </c>
      <c r="X1537" s="1" t="s">
        <v>1907</v>
      </c>
      <c r="Y1537" s="1" t="s">
        <v>49</v>
      </c>
      <c r="Z1537" s="1" t="s">
        <v>50</v>
      </c>
      <c r="AA1537" s="1" t="s">
        <v>51</v>
      </c>
      <c r="AB1537" s="1" t="s">
        <v>1907</v>
      </c>
      <c r="AC1537" s="1" t="s">
        <v>37</v>
      </c>
    </row>
    <row r="1538" spans="1:29" hidden="1" x14ac:dyDescent="0.25">
      <c r="A1538" s="1" t="s">
        <v>33</v>
      </c>
      <c r="B1538" s="1" t="s">
        <v>34</v>
      </c>
      <c r="C1538" s="2">
        <v>45622</v>
      </c>
      <c r="D1538" s="1" t="s">
        <v>35</v>
      </c>
      <c r="E1538" s="1" t="s">
        <v>36</v>
      </c>
      <c r="F1538" s="1" t="s">
        <v>37</v>
      </c>
      <c r="G1538" s="1" t="s">
        <v>1908</v>
      </c>
      <c r="H1538" s="1" t="s">
        <v>1909</v>
      </c>
      <c r="I1538" s="3">
        <v>0</v>
      </c>
      <c r="J1538" s="54">
        <v>1752669</v>
      </c>
      <c r="K1538" s="1" t="s">
        <v>40</v>
      </c>
      <c r="L1538" s="1" t="s">
        <v>54</v>
      </c>
      <c r="M1538" s="1" t="s">
        <v>55</v>
      </c>
      <c r="N1538" s="1" t="s">
        <v>37</v>
      </c>
      <c r="O1538" s="1" t="s">
        <v>43</v>
      </c>
      <c r="P1538" s="1" t="s">
        <v>43</v>
      </c>
      <c r="Q1538" s="1" t="s">
        <v>43</v>
      </c>
      <c r="R1538" s="3">
        <v>0</v>
      </c>
      <c r="S1538" s="1" t="s">
        <v>44</v>
      </c>
      <c r="T1538" s="1" t="s">
        <v>45</v>
      </c>
      <c r="U1538" s="1" t="s">
        <v>1908</v>
      </c>
      <c r="V1538" s="1" t="s">
        <v>46</v>
      </c>
      <c r="W1538" s="1" t="s">
        <v>47</v>
      </c>
      <c r="X1538" s="1" t="s">
        <v>1910</v>
      </c>
      <c r="Y1538" s="1" t="s">
        <v>49</v>
      </c>
      <c r="Z1538" s="1" t="s">
        <v>50</v>
      </c>
      <c r="AA1538" s="1" t="s">
        <v>51</v>
      </c>
      <c r="AB1538" s="1" t="s">
        <v>1910</v>
      </c>
      <c r="AC1538" s="1" t="s">
        <v>37</v>
      </c>
    </row>
    <row r="1539" spans="1:29" hidden="1" x14ac:dyDescent="0.25">
      <c r="A1539" s="1" t="s">
        <v>33</v>
      </c>
      <c r="B1539" s="1" t="s">
        <v>34</v>
      </c>
      <c r="C1539" s="2">
        <v>45622</v>
      </c>
      <c r="D1539" s="1" t="s">
        <v>35</v>
      </c>
      <c r="E1539" s="1" t="s">
        <v>36</v>
      </c>
      <c r="F1539" s="1" t="s">
        <v>37</v>
      </c>
      <c r="G1539" s="1" t="s">
        <v>1911</v>
      </c>
      <c r="H1539" s="1" t="s">
        <v>1912</v>
      </c>
      <c r="I1539" s="3">
        <v>0</v>
      </c>
      <c r="J1539" s="54">
        <v>780001</v>
      </c>
      <c r="K1539" s="1" t="s">
        <v>40</v>
      </c>
      <c r="L1539" s="1" t="s">
        <v>214</v>
      </c>
      <c r="M1539" s="1" t="s">
        <v>215</v>
      </c>
      <c r="N1539" s="1" t="s">
        <v>37</v>
      </c>
      <c r="O1539" s="1" t="s">
        <v>43</v>
      </c>
      <c r="P1539" s="1" t="s">
        <v>43</v>
      </c>
      <c r="Q1539" s="1" t="s">
        <v>43</v>
      </c>
      <c r="R1539" s="3">
        <v>0</v>
      </c>
      <c r="S1539" s="1" t="s">
        <v>44</v>
      </c>
      <c r="T1539" s="1" t="s">
        <v>45</v>
      </c>
      <c r="U1539" s="1" t="s">
        <v>1911</v>
      </c>
      <c r="V1539" s="1" t="s">
        <v>46</v>
      </c>
      <c r="W1539" s="1" t="s">
        <v>47</v>
      </c>
      <c r="X1539" s="1" t="s">
        <v>1913</v>
      </c>
      <c r="Y1539" s="1" t="s">
        <v>49</v>
      </c>
      <c r="Z1539" s="1" t="s">
        <v>50</v>
      </c>
      <c r="AA1539" s="1" t="s">
        <v>51</v>
      </c>
      <c r="AB1539" s="1" t="s">
        <v>1913</v>
      </c>
      <c r="AC1539" s="1" t="s">
        <v>37</v>
      </c>
    </row>
    <row r="1540" spans="1:29" hidden="1" x14ac:dyDescent="0.25">
      <c r="A1540" s="1" t="s">
        <v>33</v>
      </c>
      <c r="B1540" s="1" t="s">
        <v>34</v>
      </c>
      <c r="C1540" s="2">
        <v>45623</v>
      </c>
      <c r="D1540" s="1" t="s">
        <v>35</v>
      </c>
      <c r="E1540" s="1" t="s">
        <v>36</v>
      </c>
      <c r="F1540" s="1" t="s">
        <v>37</v>
      </c>
      <c r="G1540" s="1" t="s">
        <v>1914</v>
      </c>
      <c r="H1540" s="1" t="s">
        <v>1915</v>
      </c>
      <c r="I1540" s="3">
        <v>0</v>
      </c>
      <c r="J1540" s="54">
        <v>563333</v>
      </c>
      <c r="K1540" s="1" t="s">
        <v>40</v>
      </c>
      <c r="L1540" s="1" t="s">
        <v>62</v>
      </c>
      <c r="M1540" s="1" t="s">
        <v>63</v>
      </c>
      <c r="N1540" s="1" t="s">
        <v>37</v>
      </c>
      <c r="O1540" s="1" t="s">
        <v>43</v>
      </c>
      <c r="P1540" s="1" t="s">
        <v>43</v>
      </c>
      <c r="Q1540" s="1" t="s">
        <v>43</v>
      </c>
      <c r="R1540" s="3">
        <v>0</v>
      </c>
      <c r="S1540" s="1" t="s">
        <v>44</v>
      </c>
      <c r="T1540" s="1" t="s">
        <v>45</v>
      </c>
      <c r="U1540" s="1" t="s">
        <v>1914</v>
      </c>
      <c r="V1540" s="1" t="s">
        <v>46</v>
      </c>
      <c r="W1540" s="1" t="s">
        <v>47</v>
      </c>
      <c r="X1540" s="1" t="s">
        <v>1916</v>
      </c>
      <c r="Y1540" s="1" t="s">
        <v>49</v>
      </c>
      <c r="Z1540" s="1" t="s">
        <v>50</v>
      </c>
      <c r="AA1540" s="1" t="s">
        <v>51</v>
      </c>
      <c r="AB1540" s="1" t="s">
        <v>1916</v>
      </c>
      <c r="AC1540" s="1" t="s">
        <v>37</v>
      </c>
    </row>
    <row r="1541" spans="1:29" hidden="1" x14ac:dyDescent="0.25">
      <c r="A1541" s="1" t="s">
        <v>33</v>
      </c>
      <c r="B1541" s="1" t="s">
        <v>34</v>
      </c>
      <c r="C1541" s="2">
        <v>45625</v>
      </c>
      <c r="D1541" s="1" t="s">
        <v>35</v>
      </c>
      <c r="E1541" s="1" t="s">
        <v>36</v>
      </c>
      <c r="F1541" s="1" t="s">
        <v>37</v>
      </c>
      <c r="G1541" s="1" t="s">
        <v>1917</v>
      </c>
      <c r="H1541" s="1" t="s">
        <v>1918</v>
      </c>
      <c r="I1541" s="3">
        <v>0</v>
      </c>
      <c r="J1541" s="54">
        <v>43333</v>
      </c>
      <c r="K1541" s="1" t="s">
        <v>40</v>
      </c>
      <c r="L1541" s="1" t="s">
        <v>54</v>
      </c>
      <c r="M1541" s="1" t="s">
        <v>55</v>
      </c>
      <c r="N1541" s="1" t="s">
        <v>37</v>
      </c>
      <c r="O1541" s="1" t="s">
        <v>43</v>
      </c>
      <c r="P1541" s="1" t="s">
        <v>43</v>
      </c>
      <c r="Q1541" s="1" t="s">
        <v>43</v>
      </c>
      <c r="R1541" s="3">
        <v>0</v>
      </c>
      <c r="S1541" s="1" t="s">
        <v>44</v>
      </c>
      <c r="T1541" s="1" t="s">
        <v>45</v>
      </c>
      <c r="U1541" s="1" t="s">
        <v>1917</v>
      </c>
      <c r="V1541" s="1" t="s">
        <v>46</v>
      </c>
      <c r="W1541" s="1" t="s">
        <v>47</v>
      </c>
      <c r="X1541" s="1" t="s">
        <v>1919</v>
      </c>
      <c r="Y1541" s="1" t="s">
        <v>49</v>
      </c>
      <c r="Z1541" s="1" t="s">
        <v>50</v>
      </c>
      <c r="AA1541" s="1" t="s">
        <v>51</v>
      </c>
      <c r="AB1541" s="1" t="s">
        <v>1919</v>
      </c>
      <c r="AC1541" s="1" t="s">
        <v>37</v>
      </c>
    </row>
    <row r="1542" spans="1:29" hidden="1" x14ac:dyDescent="0.25">
      <c r="A1542" s="1" t="s">
        <v>33</v>
      </c>
      <c r="B1542" s="1" t="s">
        <v>34</v>
      </c>
      <c r="C1542" s="2">
        <v>45626</v>
      </c>
      <c r="D1542" s="1" t="s">
        <v>73</v>
      </c>
      <c r="E1542" s="1" t="s">
        <v>74</v>
      </c>
      <c r="F1542" s="1" t="s">
        <v>37</v>
      </c>
      <c r="G1542" s="1" t="s">
        <v>972</v>
      </c>
      <c r="H1542" s="1" t="s">
        <v>76</v>
      </c>
      <c r="I1542" s="3">
        <v>50841</v>
      </c>
      <c r="J1542" s="3">
        <v>0</v>
      </c>
      <c r="K1542" s="1" t="s">
        <v>1920</v>
      </c>
      <c r="L1542" s="1" t="s">
        <v>642</v>
      </c>
      <c r="M1542" s="1" t="s">
        <v>643</v>
      </c>
      <c r="N1542" s="1" t="s">
        <v>928</v>
      </c>
      <c r="O1542" s="1" t="s">
        <v>929</v>
      </c>
      <c r="P1542" s="1" t="s">
        <v>46</v>
      </c>
      <c r="Q1542" s="1" t="s">
        <v>37</v>
      </c>
      <c r="R1542" s="3">
        <v>0</v>
      </c>
      <c r="S1542" s="1" t="s">
        <v>44</v>
      </c>
      <c r="T1542" s="1" t="s">
        <v>45</v>
      </c>
      <c r="U1542" s="1" t="s">
        <v>972</v>
      </c>
      <c r="V1542" s="1" t="s">
        <v>46</v>
      </c>
      <c r="W1542" s="1" t="s">
        <v>1591</v>
      </c>
      <c r="X1542" s="1" t="s">
        <v>1921</v>
      </c>
      <c r="Y1542" s="1" t="s">
        <v>83</v>
      </c>
      <c r="Z1542" s="1" t="s">
        <v>84</v>
      </c>
      <c r="AA1542" s="1" t="s">
        <v>51</v>
      </c>
      <c r="AB1542" s="1" t="s">
        <v>1922</v>
      </c>
      <c r="AC1542" s="1" t="s">
        <v>37</v>
      </c>
    </row>
    <row r="1543" spans="1:29" hidden="1" x14ac:dyDescent="0.25">
      <c r="A1543" s="1" t="s">
        <v>33</v>
      </c>
      <c r="B1543" s="1" t="s">
        <v>34</v>
      </c>
      <c r="C1543" s="2">
        <v>45626</v>
      </c>
      <c r="D1543" s="1" t="s">
        <v>73</v>
      </c>
      <c r="E1543" s="1" t="s">
        <v>74</v>
      </c>
      <c r="F1543" s="1" t="s">
        <v>37</v>
      </c>
      <c r="G1543" s="1" t="s">
        <v>972</v>
      </c>
      <c r="H1543" s="1" t="s">
        <v>76</v>
      </c>
      <c r="I1543" s="3">
        <v>46490</v>
      </c>
      <c r="J1543" s="3">
        <v>0</v>
      </c>
      <c r="K1543" s="1" t="s">
        <v>1920</v>
      </c>
      <c r="L1543" s="1" t="s">
        <v>1923</v>
      </c>
      <c r="M1543" s="1" t="s">
        <v>612</v>
      </c>
      <c r="N1543" s="1" t="s">
        <v>89</v>
      </c>
      <c r="O1543" s="1" t="s">
        <v>90</v>
      </c>
      <c r="P1543" s="1" t="s">
        <v>46</v>
      </c>
      <c r="Q1543" s="1" t="s">
        <v>37</v>
      </c>
      <c r="R1543" s="3">
        <v>0</v>
      </c>
      <c r="S1543" s="1" t="s">
        <v>44</v>
      </c>
      <c r="T1543" s="1" t="s">
        <v>45</v>
      </c>
      <c r="U1543" s="1" t="s">
        <v>972</v>
      </c>
      <c r="V1543" s="1" t="s">
        <v>46</v>
      </c>
      <c r="W1543" s="1" t="s">
        <v>1591</v>
      </c>
      <c r="X1543" s="1" t="s">
        <v>1921</v>
      </c>
      <c r="Y1543" s="1" t="s">
        <v>83</v>
      </c>
      <c r="Z1543" s="1" t="s">
        <v>84</v>
      </c>
      <c r="AA1543" s="1" t="s">
        <v>51</v>
      </c>
      <c r="AB1543" s="1" t="s">
        <v>1924</v>
      </c>
      <c r="AC1543" s="1" t="s">
        <v>37</v>
      </c>
    </row>
    <row r="1544" spans="1:29" hidden="1" x14ac:dyDescent="0.25">
      <c r="A1544" s="1" t="s">
        <v>33</v>
      </c>
      <c r="B1544" s="1" t="s">
        <v>34</v>
      </c>
      <c r="C1544" s="2">
        <v>45626</v>
      </c>
      <c r="D1544" s="1" t="s">
        <v>73</v>
      </c>
      <c r="E1544" s="1" t="s">
        <v>74</v>
      </c>
      <c r="F1544" s="1" t="s">
        <v>37</v>
      </c>
      <c r="G1544" s="1" t="s">
        <v>972</v>
      </c>
      <c r="H1544" s="1" t="s">
        <v>76</v>
      </c>
      <c r="I1544" s="3">
        <v>130000</v>
      </c>
      <c r="J1544" s="3">
        <v>0</v>
      </c>
      <c r="K1544" s="1" t="s">
        <v>1920</v>
      </c>
      <c r="L1544" s="1" t="s">
        <v>250</v>
      </c>
      <c r="M1544" s="1" t="s">
        <v>251</v>
      </c>
      <c r="N1544" s="1" t="s">
        <v>79</v>
      </c>
      <c r="O1544" s="1" t="s">
        <v>80</v>
      </c>
      <c r="P1544" s="1" t="s">
        <v>46</v>
      </c>
      <c r="Q1544" s="1" t="s">
        <v>37</v>
      </c>
      <c r="R1544" s="3">
        <v>0</v>
      </c>
      <c r="S1544" s="1" t="s">
        <v>44</v>
      </c>
      <c r="T1544" s="1" t="s">
        <v>45</v>
      </c>
      <c r="U1544" s="1" t="s">
        <v>972</v>
      </c>
      <c r="V1544" s="1" t="s">
        <v>46</v>
      </c>
      <c r="W1544" s="1" t="s">
        <v>1591</v>
      </c>
      <c r="X1544" s="1" t="s">
        <v>1921</v>
      </c>
      <c r="Y1544" s="1" t="s">
        <v>83</v>
      </c>
      <c r="Z1544" s="1" t="s">
        <v>84</v>
      </c>
      <c r="AA1544" s="1" t="s">
        <v>51</v>
      </c>
      <c r="AB1544" s="1" t="s">
        <v>1922</v>
      </c>
      <c r="AC1544" s="1" t="s">
        <v>37</v>
      </c>
    </row>
    <row r="1545" spans="1:29" hidden="1" x14ac:dyDescent="0.25">
      <c r="A1545" s="1" t="s">
        <v>33</v>
      </c>
      <c r="B1545" s="1" t="s">
        <v>34</v>
      </c>
      <c r="C1545" s="2">
        <v>45626</v>
      </c>
      <c r="D1545" s="1" t="s">
        <v>73</v>
      </c>
      <c r="E1545" s="1" t="s">
        <v>74</v>
      </c>
      <c r="F1545" s="1" t="s">
        <v>37</v>
      </c>
      <c r="G1545" s="1" t="s">
        <v>972</v>
      </c>
      <c r="H1545" s="1" t="s">
        <v>76</v>
      </c>
      <c r="I1545" s="3">
        <v>260000</v>
      </c>
      <c r="J1545" s="3">
        <v>0</v>
      </c>
      <c r="K1545" s="1" t="s">
        <v>1920</v>
      </c>
      <c r="L1545" s="1" t="s">
        <v>105</v>
      </c>
      <c r="M1545" s="1" t="s">
        <v>106</v>
      </c>
      <c r="N1545" s="1" t="s">
        <v>79</v>
      </c>
      <c r="O1545" s="1" t="s">
        <v>80</v>
      </c>
      <c r="P1545" s="1" t="s">
        <v>46</v>
      </c>
      <c r="Q1545" s="1" t="s">
        <v>37</v>
      </c>
      <c r="R1545" s="3">
        <v>0</v>
      </c>
      <c r="S1545" s="1" t="s">
        <v>44</v>
      </c>
      <c r="T1545" s="1" t="s">
        <v>45</v>
      </c>
      <c r="U1545" s="1" t="s">
        <v>972</v>
      </c>
      <c r="V1545" s="1" t="s">
        <v>46</v>
      </c>
      <c r="W1545" s="1" t="s">
        <v>1591</v>
      </c>
      <c r="X1545" s="1" t="s">
        <v>1921</v>
      </c>
      <c r="Y1545" s="1" t="s">
        <v>83</v>
      </c>
      <c r="Z1545" s="1" t="s">
        <v>84</v>
      </c>
      <c r="AA1545" s="1" t="s">
        <v>51</v>
      </c>
      <c r="AB1545" s="1" t="s">
        <v>1922</v>
      </c>
      <c r="AC1545" s="1" t="s">
        <v>37</v>
      </c>
    </row>
    <row r="1546" spans="1:29" hidden="1" x14ac:dyDescent="0.25">
      <c r="A1546" s="1" t="s">
        <v>33</v>
      </c>
      <c r="B1546" s="1" t="s">
        <v>34</v>
      </c>
      <c r="C1546" s="2">
        <v>45626</v>
      </c>
      <c r="D1546" s="1" t="s">
        <v>73</v>
      </c>
      <c r="E1546" s="1" t="s">
        <v>74</v>
      </c>
      <c r="F1546" s="1" t="s">
        <v>37</v>
      </c>
      <c r="G1546" s="1" t="s">
        <v>972</v>
      </c>
      <c r="H1546" s="1" t="s">
        <v>76</v>
      </c>
      <c r="I1546" s="3">
        <v>86667</v>
      </c>
      <c r="J1546" s="3">
        <v>0</v>
      </c>
      <c r="K1546" s="1" t="s">
        <v>1920</v>
      </c>
      <c r="L1546" s="1" t="s">
        <v>397</v>
      </c>
      <c r="M1546" s="1" t="s">
        <v>398</v>
      </c>
      <c r="N1546" s="1" t="s">
        <v>79</v>
      </c>
      <c r="O1546" s="1" t="s">
        <v>80</v>
      </c>
      <c r="P1546" s="1" t="s">
        <v>46</v>
      </c>
      <c r="Q1546" s="1" t="s">
        <v>37</v>
      </c>
      <c r="R1546" s="3">
        <v>0</v>
      </c>
      <c r="S1546" s="1" t="s">
        <v>44</v>
      </c>
      <c r="T1546" s="1" t="s">
        <v>45</v>
      </c>
      <c r="U1546" s="1" t="s">
        <v>972</v>
      </c>
      <c r="V1546" s="1" t="s">
        <v>46</v>
      </c>
      <c r="W1546" s="1" t="s">
        <v>1591</v>
      </c>
      <c r="X1546" s="1" t="s">
        <v>1921</v>
      </c>
      <c r="Y1546" s="1" t="s">
        <v>83</v>
      </c>
      <c r="Z1546" s="1" t="s">
        <v>84</v>
      </c>
      <c r="AA1546" s="1" t="s">
        <v>51</v>
      </c>
      <c r="AB1546" s="1" t="s">
        <v>1922</v>
      </c>
      <c r="AC1546" s="1" t="s">
        <v>37</v>
      </c>
    </row>
    <row r="1547" spans="1:29" hidden="1" x14ac:dyDescent="0.25">
      <c r="A1547" s="1" t="s">
        <v>33</v>
      </c>
      <c r="B1547" s="1" t="s">
        <v>34</v>
      </c>
      <c r="C1547" s="2">
        <v>45626</v>
      </c>
      <c r="D1547" s="1" t="s">
        <v>73</v>
      </c>
      <c r="E1547" s="1" t="s">
        <v>74</v>
      </c>
      <c r="F1547" s="1" t="s">
        <v>37</v>
      </c>
      <c r="G1547" s="1" t="s">
        <v>972</v>
      </c>
      <c r="H1547" s="1" t="s">
        <v>76</v>
      </c>
      <c r="I1547" s="3">
        <v>650000</v>
      </c>
      <c r="J1547" s="3">
        <v>0</v>
      </c>
      <c r="K1547" s="1" t="s">
        <v>1920</v>
      </c>
      <c r="L1547" s="1" t="s">
        <v>113</v>
      </c>
      <c r="M1547" s="1" t="s">
        <v>114</v>
      </c>
      <c r="N1547" s="1" t="s">
        <v>79</v>
      </c>
      <c r="O1547" s="1" t="s">
        <v>80</v>
      </c>
      <c r="P1547" s="1" t="s">
        <v>46</v>
      </c>
      <c r="Q1547" s="1" t="s">
        <v>37</v>
      </c>
      <c r="R1547" s="3">
        <v>0</v>
      </c>
      <c r="S1547" s="1" t="s">
        <v>44</v>
      </c>
      <c r="T1547" s="1" t="s">
        <v>45</v>
      </c>
      <c r="U1547" s="1" t="s">
        <v>972</v>
      </c>
      <c r="V1547" s="1" t="s">
        <v>46</v>
      </c>
      <c r="W1547" s="1" t="s">
        <v>1591</v>
      </c>
      <c r="X1547" s="1" t="s">
        <v>1921</v>
      </c>
      <c r="Y1547" s="1" t="s">
        <v>83</v>
      </c>
      <c r="Z1547" s="1" t="s">
        <v>84</v>
      </c>
      <c r="AA1547" s="1" t="s">
        <v>51</v>
      </c>
      <c r="AB1547" s="1" t="s">
        <v>1922</v>
      </c>
      <c r="AC1547" s="1" t="s">
        <v>37</v>
      </c>
    </row>
    <row r="1548" spans="1:29" hidden="1" x14ac:dyDescent="0.25">
      <c r="A1548" s="1" t="s">
        <v>33</v>
      </c>
      <c r="B1548" s="1" t="s">
        <v>34</v>
      </c>
      <c r="C1548" s="2">
        <v>45626</v>
      </c>
      <c r="D1548" s="1" t="s">
        <v>73</v>
      </c>
      <c r="E1548" s="1" t="s">
        <v>74</v>
      </c>
      <c r="F1548" s="1" t="s">
        <v>37</v>
      </c>
      <c r="G1548" s="1" t="s">
        <v>972</v>
      </c>
      <c r="H1548" s="1" t="s">
        <v>76</v>
      </c>
      <c r="I1548" s="3">
        <v>43334</v>
      </c>
      <c r="J1548" s="3">
        <v>0</v>
      </c>
      <c r="K1548" s="1" t="s">
        <v>1920</v>
      </c>
      <c r="L1548" s="1" t="s">
        <v>220</v>
      </c>
      <c r="M1548" s="1" t="s">
        <v>221</v>
      </c>
      <c r="N1548" s="1" t="s">
        <v>79</v>
      </c>
      <c r="O1548" s="1" t="s">
        <v>80</v>
      </c>
      <c r="P1548" s="1" t="s">
        <v>46</v>
      </c>
      <c r="Q1548" s="1" t="s">
        <v>37</v>
      </c>
      <c r="R1548" s="3">
        <v>0</v>
      </c>
      <c r="S1548" s="1" t="s">
        <v>44</v>
      </c>
      <c r="T1548" s="1" t="s">
        <v>45</v>
      </c>
      <c r="U1548" s="1" t="s">
        <v>972</v>
      </c>
      <c r="V1548" s="1" t="s">
        <v>46</v>
      </c>
      <c r="W1548" s="1" t="s">
        <v>1591</v>
      </c>
      <c r="X1548" s="1" t="s">
        <v>1921</v>
      </c>
      <c r="Y1548" s="1" t="s">
        <v>83</v>
      </c>
      <c r="Z1548" s="1" t="s">
        <v>84</v>
      </c>
      <c r="AA1548" s="1" t="s">
        <v>51</v>
      </c>
      <c r="AB1548" s="1" t="s">
        <v>1922</v>
      </c>
      <c r="AC1548" s="1" t="s">
        <v>37</v>
      </c>
    </row>
    <row r="1549" spans="1:29" hidden="1" x14ac:dyDescent="0.25">
      <c r="A1549" s="1" t="s">
        <v>33</v>
      </c>
      <c r="B1549" s="1" t="s">
        <v>34</v>
      </c>
      <c r="C1549" s="2">
        <v>45626</v>
      </c>
      <c r="D1549" s="1" t="s">
        <v>73</v>
      </c>
      <c r="E1549" s="1" t="s">
        <v>74</v>
      </c>
      <c r="F1549" s="1" t="s">
        <v>37</v>
      </c>
      <c r="G1549" s="1" t="s">
        <v>972</v>
      </c>
      <c r="H1549" s="1" t="s">
        <v>76</v>
      </c>
      <c r="I1549" s="3">
        <v>650000</v>
      </c>
      <c r="J1549" s="3">
        <v>0</v>
      </c>
      <c r="K1549" s="1" t="s">
        <v>1920</v>
      </c>
      <c r="L1549" s="1" t="s">
        <v>117</v>
      </c>
      <c r="M1549" s="1" t="s">
        <v>118</v>
      </c>
      <c r="N1549" s="1" t="s">
        <v>79</v>
      </c>
      <c r="O1549" s="1" t="s">
        <v>80</v>
      </c>
      <c r="P1549" s="1" t="s">
        <v>46</v>
      </c>
      <c r="Q1549" s="1" t="s">
        <v>37</v>
      </c>
      <c r="R1549" s="3">
        <v>0</v>
      </c>
      <c r="S1549" s="1" t="s">
        <v>44</v>
      </c>
      <c r="T1549" s="1" t="s">
        <v>45</v>
      </c>
      <c r="U1549" s="1" t="s">
        <v>972</v>
      </c>
      <c r="V1549" s="1" t="s">
        <v>46</v>
      </c>
      <c r="W1549" s="1" t="s">
        <v>1591</v>
      </c>
      <c r="X1549" s="1" t="s">
        <v>1921</v>
      </c>
      <c r="Y1549" s="1" t="s">
        <v>83</v>
      </c>
      <c r="Z1549" s="1" t="s">
        <v>84</v>
      </c>
      <c r="AA1549" s="1" t="s">
        <v>51</v>
      </c>
      <c r="AB1549" s="1" t="s">
        <v>1922</v>
      </c>
      <c r="AC1549" s="1" t="s">
        <v>37</v>
      </c>
    </row>
    <row r="1550" spans="1:29" hidden="1" x14ac:dyDescent="0.25">
      <c r="A1550" s="1" t="s">
        <v>33</v>
      </c>
      <c r="B1550" s="1" t="s">
        <v>34</v>
      </c>
      <c r="C1550" s="2">
        <v>45626</v>
      </c>
      <c r="D1550" s="1" t="s">
        <v>73</v>
      </c>
      <c r="E1550" s="1" t="s">
        <v>74</v>
      </c>
      <c r="F1550" s="1" t="s">
        <v>37</v>
      </c>
      <c r="G1550" s="1" t="s">
        <v>972</v>
      </c>
      <c r="H1550" s="1" t="s">
        <v>76</v>
      </c>
      <c r="I1550" s="3">
        <v>563334</v>
      </c>
      <c r="J1550" s="3">
        <v>0</v>
      </c>
      <c r="K1550" s="1" t="s">
        <v>1920</v>
      </c>
      <c r="L1550" s="1" t="s">
        <v>135</v>
      </c>
      <c r="M1550" s="1" t="s">
        <v>136</v>
      </c>
      <c r="N1550" s="1" t="s">
        <v>79</v>
      </c>
      <c r="O1550" s="1" t="s">
        <v>80</v>
      </c>
      <c r="P1550" s="1" t="s">
        <v>46</v>
      </c>
      <c r="Q1550" s="1" t="s">
        <v>37</v>
      </c>
      <c r="R1550" s="3">
        <v>0</v>
      </c>
      <c r="S1550" s="1" t="s">
        <v>44</v>
      </c>
      <c r="T1550" s="1" t="s">
        <v>45</v>
      </c>
      <c r="U1550" s="1" t="s">
        <v>972</v>
      </c>
      <c r="V1550" s="1" t="s">
        <v>46</v>
      </c>
      <c r="W1550" s="1" t="s">
        <v>1591</v>
      </c>
      <c r="X1550" s="1" t="s">
        <v>1921</v>
      </c>
      <c r="Y1550" s="1" t="s">
        <v>83</v>
      </c>
      <c r="Z1550" s="1" t="s">
        <v>84</v>
      </c>
      <c r="AA1550" s="1" t="s">
        <v>51</v>
      </c>
      <c r="AB1550" s="1" t="s">
        <v>1922</v>
      </c>
      <c r="AC1550" s="1" t="s">
        <v>37</v>
      </c>
    </row>
    <row r="1551" spans="1:29" hidden="1" x14ac:dyDescent="0.25">
      <c r="A1551" s="1" t="s">
        <v>33</v>
      </c>
      <c r="B1551" s="1" t="s">
        <v>34</v>
      </c>
      <c r="C1551" s="2">
        <v>45626</v>
      </c>
      <c r="D1551" s="1" t="s">
        <v>73</v>
      </c>
      <c r="E1551" s="1" t="s">
        <v>74</v>
      </c>
      <c r="F1551" s="1" t="s">
        <v>37</v>
      </c>
      <c r="G1551" s="1" t="s">
        <v>972</v>
      </c>
      <c r="H1551" s="1" t="s">
        <v>76</v>
      </c>
      <c r="I1551" s="3">
        <v>650000</v>
      </c>
      <c r="J1551" s="3">
        <v>0</v>
      </c>
      <c r="K1551" s="1" t="s">
        <v>1920</v>
      </c>
      <c r="L1551" s="1" t="s">
        <v>150</v>
      </c>
      <c r="M1551" s="1" t="s">
        <v>151</v>
      </c>
      <c r="N1551" s="1" t="s">
        <v>79</v>
      </c>
      <c r="O1551" s="1" t="s">
        <v>80</v>
      </c>
      <c r="P1551" s="1" t="s">
        <v>46</v>
      </c>
      <c r="Q1551" s="1" t="s">
        <v>37</v>
      </c>
      <c r="R1551" s="3">
        <v>0</v>
      </c>
      <c r="S1551" s="1" t="s">
        <v>44</v>
      </c>
      <c r="T1551" s="1" t="s">
        <v>45</v>
      </c>
      <c r="U1551" s="1" t="s">
        <v>972</v>
      </c>
      <c r="V1551" s="1" t="s">
        <v>46</v>
      </c>
      <c r="W1551" s="1" t="s">
        <v>1591</v>
      </c>
      <c r="X1551" s="1" t="s">
        <v>1921</v>
      </c>
      <c r="Y1551" s="1" t="s">
        <v>83</v>
      </c>
      <c r="Z1551" s="1" t="s">
        <v>84</v>
      </c>
      <c r="AA1551" s="1" t="s">
        <v>51</v>
      </c>
      <c r="AB1551" s="1" t="s">
        <v>1922</v>
      </c>
      <c r="AC1551" s="1" t="s">
        <v>37</v>
      </c>
    </row>
    <row r="1552" spans="1:29" hidden="1" x14ac:dyDescent="0.25">
      <c r="A1552" s="1" t="s">
        <v>33</v>
      </c>
      <c r="B1552" s="1" t="s">
        <v>34</v>
      </c>
      <c r="C1552" s="2">
        <v>45626</v>
      </c>
      <c r="D1552" s="1" t="s">
        <v>73</v>
      </c>
      <c r="E1552" s="1" t="s">
        <v>74</v>
      </c>
      <c r="F1552" s="1" t="s">
        <v>37</v>
      </c>
      <c r="G1552" s="1" t="s">
        <v>972</v>
      </c>
      <c r="H1552" s="1" t="s">
        <v>76</v>
      </c>
      <c r="I1552" s="3">
        <v>43334</v>
      </c>
      <c r="J1552" s="3">
        <v>0</v>
      </c>
      <c r="K1552" s="1" t="s">
        <v>1920</v>
      </c>
      <c r="L1552" s="1" t="s">
        <v>783</v>
      </c>
      <c r="M1552" s="1" t="s">
        <v>784</v>
      </c>
      <c r="N1552" s="1" t="s">
        <v>79</v>
      </c>
      <c r="O1552" s="1" t="s">
        <v>80</v>
      </c>
      <c r="P1552" s="1" t="s">
        <v>46</v>
      </c>
      <c r="Q1552" s="1" t="s">
        <v>37</v>
      </c>
      <c r="R1552" s="3">
        <v>0</v>
      </c>
      <c r="S1552" s="1" t="s">
        <v>44</v>
      </c>
      <c r="T1552" s="1" t="s">
        <v>45</v>
      </c>
      <c r="U1552" s="1" t="s">
        <v>972</v>
      </c>
      <c r="V1552" s="1" t="s">
        <v>46</v>
      </c>
      <c r="W1552" s="1" t="s">
        <v>1591</v>
      </c>
      <c r="X1552" s="1" t="s">
        <v>1921</v>
      </c>
      <c r="Y1552" s="1" t="s">
        <v>83</v>
      </c>
      <c r="Z1552" s="1" t="s">
        <v>84</v>
      </c>
      <c r="AA1552" s="1" t="s">
        <v>51</v>
      </c>
      <c r="AB1552" s="1" t="s">
        <v>1922</v>
      </c>
      <c r="AC1552" s="1" t="s">
        <v>37</v>
      </c>
    </row>
    <row r="1553" spans="1:29" hidden="1" x14ac:dyDescent="0.25">
      <c r="A1553" s="1" t="s">
        <v>33</v>
      </c>
      <c r="B1553" s="1" t="s">
        <v>34</v>
      </c>
      <c r="C1553" s="2">
        <v>45626</v>
      </c>
      <c r="D1553" s="1" t="s">
        <v>73</v>
      </c>
      <c r="E1553" s="1" t="s">
        <v>74</v>
      </c>
      <c r="F1553" s="1" t="s">
        <v>37</v>
      </c>
      <c r="G1553" s="1" t="s">
        <v>972</v>
      </c>
      <c r="H1553" s="1" t="s">
        <v>76</v>
      </c>
      <c r="I1553" s="3">
        <v>43901</v>
      </c>
      <c r="J1553" s="3">
        <v>0</v>
      </c>
      <c r="K1553" s="1" t="s">
        <v>1920</v>
      </c>
      <c r="L1553" s="1" t="s">
        <v>154</v>
      </c>
      <c r="M1553" s="1" t="s">
        <v>155</v>
      </c>
      <c r="N1553" s="1" t="s">
        <v>79</v>
      </c>
      <c r="O1553" s="1" t="s">
        <v>80</v>
      </c>
      <c r="P1553" s="1" t="s">
        <v>46</v>
      </c>
      <c r="Q1553" s="1" t="s">
        <v>37</v>
      </c>
      <c r="R1553" s="3">
        <v>0</v>
      </c>
      <c r="S1553" s="1" t="s">
        <v>44</v>
      </c>
      <c r="T1553" s="1" t="s">
        <v>45</v>
      </c>
      <c r="U1553" s="1" t="s">
        <v>972</v>
      </c>
      <c r="V1553" s="1" t="s">
        <v>46</v>
      </c>
      <c r="W1553" s="1" t="s">
        <v>1591</v>
      </c>
      <c r="X1553" s="1" t="s">
        <v>1921</v>
      </c>
      <c r="Y1553" s="1" t="s">
        <v>83</v>
      </c>
      <c r="Z1553" s="1" t="s">
        <v>84</v>
      </c>
      <c r="AA1553" s="1" t="s">
        <v>51</v>
      </c>
      <c r="AB1553" s="1" t="s">
        <v>1922</v>
      </c>
      <c r="AC1553" s="1" t="s">
        <v>37</v>
      </c>
    </row>
    <row r="1554" spans="1:29" hidden="1" x14ac:dyDescent="0.25">
      <c r="A1554" s="1" t="s">
        <v>33</v>
      </c>
      <c r="B1554" s="1" t="s">
        <v>34</v>
      </c>
      <c r="C1554" s="2">
        <v>45626</v>
      </c>
      <c r="D1554" s="1" t="s">
        <v>73</v>
      </c>
      <c r="E1554" s="1" t="s">
        <v>74</v>
      </c>
      <c r="F1554" s="1" t="s">
        <v>37</v>
      </c>
      <c r="G1554" s="1" t="s">
        <v>972</v>
      </c>
      <c r="H1554" s="1" t="s">
        <v>76</v>
      </c>
      <c r="I1554" s="3">
        <v>346668</v>
      </c>
      <c r="J1554" s="3">
        <v>0</v>
      </c>
      <c r="K1554" s="1" t="s">
        <v>1920</v>
      </c>
      <c r="L1554" s="1" t="s">
        <v>537</v>
      </c>
      <c r="M1554" s="1" t="s">
        <v>538</v>
      </c>
      <c r="N1554" s="1" t="s">
        <v>79</v>
      </c>
      <c r="O1554" s="1" t="s">
        <v>80</v>
      </c>
      <c r="P1554" s="1" t="s">
        <v>46</v>
      </c>
      <c r="Q1554" s="1" t="s">
        <v>37</v>
      </c>
      <c r="R1554" s="3">
        <v>0</v>
      </c>
      <c r="S1554" s="1" t="s">
        <v>44</v>
      </c>
      <c r="T1554" s="1" t="s">
        <v>45</v>
      </c>
      <c r="U1554" s="1" t="s">
        <v>972</v>
      </c>
      <c r="V1554" s="1" t="s">
        <v>46</v>
      </c>
      <c r="W1554" s="1" t="s">
        <v>1591</v>
      </c>
      <c r="X1554" s="1" t="s">
        <v>1921</v>
      </c>
      <c r="Y1554" s="1" t="s">
        <v>83</v>
      </c>
      <c r="Z1554" s="1" t="s">
        <v>84</v>
      </c>
      <c r="AA1554" s="1" t="s">
        <v>51</v>
      </c>
      <c r="AB1554" s="1" t="s">
        <v>1922</v>
      </c>
      <c r="AC1554" s="1" t="s">
        <v>37</v>
      </c>
    </row>
    <row r="1555" spans="1:29" hidden="1" x14ac:dyDescent="0.25">
      <c r="A1555" s="1" t="s">
        <v>33</v>
      </c>
      <c r="B1555" s="1" t="s">
        <v>34</v>
      </c>
      <c r="C1555" s="2">
        <v>45626</v>
      </c>
      <c r="D1555" s="1" t="s">
        <v>73</v>
      </c>
      <c r="E1555" s="1" t="s">
        <v>74</v>
      </c>
      <c r="F1555" s="1" t="s">
        <v>37</v>
      </c>
      <c r="G1555" s="1" t="s">
        <v>972</v>
      </c>
      <c r="H1555" s="1" t="s">
        <v>76</v>
      </c>
      <c r="I1555" s="3">
        <v>650000</v>
      </c>
      <c r="J1555" s="3">
        <v>0</v>
      </c>
      <c r="K1555" s="1" t="s">
        <v>1920</v>
      </c>
      <c r="L1555" s="1" t="s">
        <v>125</v>
      </c>
      <c r="M1555" s="1" t="s">
        <v>126</v>
      </c>
      <c r="N1555" s="1" t="s">
        <v>79</v>
      </c>
      <c r="O1555" s="1" t="s">
        <v>80</v>
      </c>
      <c r="P1555" s="1" t="s">
        <v>46</v>
      </c>
      <c r="Q1555" s="1" t="s">
        <v>37</v>
      </c>
      <c r="R1555" s="3">
        <v>0</v>
      </c>
      <c r="S1555" s="1" t="s">
        <v>44</v>
      </c>
      <c r="T1555" s="1" t="s">
        <v>45</v>
      </c>
      <c r="U1555" s="1" t="s">
        <v>972</v>
      </c>
      <c r="V1555" s="1" t="s">
        <v>46</v>
      </c>
      <c r="W1555" s="1" t="s">
        <v>1591</v>
      </c>
      <c r="X1555" s="1" t="s">
        <v>1921</v>
      </c>
      <c r="Y1555" s="1" t="s">
        <v>83</v>
      </c>
      <c r="Z1555" s="1" t="s">
        <v>84</v>
      </c>
      <c r="AA1555" s="1" t="s">
        <v>51</v>
      </c>
      <c r="AB1555" s="1" t="s">
        <v>1922</v>
      </c>
      <c r="AC1555" s="1" t="s">
        <v>37</v>
      </c>
    </row>
    <row r="1556" spans="1:29" hidden="1" x14ac:dyDescent="0.25">
      <c r="A1556" s="1" t="s">
        <v>33</v>
      </c>
      <c r="B1556" s="1" t="s">
        <v>34</v>
      </c>
      <c r="C1556" s="2">
        <v>45626</v>
      </c>
      <c r="D1556" s="1" t="s">
        <v>73</v>
      </c>
      <c r="E1556" s="1" t="s">
        <v>74</v>
      </c>
      <c r="F1556" s="1" t="s">
        <v>37</v>
      </c>
      <c r="G1556" s="1" t="s">
        <v>972</v>
      </c>
      <c r="H1556" s="1" t="s">
        <v>76</v>
      </c>
      <c r="I1556" s="3">
        <v>476667</v>
      </c>
      <c r="J1556" s="3">
        <v>0</v>
      </c>
      <c r="K1556" s="1" t="s">
        <v>1920</v>
      </c>
      <c r="L1556" s="1" t="s">
        <v>704</v>
      </c>
      <c r="M1556" s="1" t="s">
        <v>705</v>
      </c>
      <c r="N1556" s="1" t="s">
        <v>79</v>
      </c>
      <c r="O1556" s="1" t="s">
        <v>80</v>
      </c>
      <c r="P1556" s="1" t="s">
        <v>46</v>
      </c>
      <c r="Q1556" s="1" t="s">
        <v>37</v>
      </c>
      <c r="R1556" s="3">
        <v>0</v>
      </c>
      <c r="S1556" s="1" t="s">
        <v>44</v>
      </c>
      <c r="T1556" s="1" t="s">
        <v>45</v>
      </c>
      <c r="U1556" s="1" t="s">
        <v>972</v>
      </c>
      <c r="V1556" s="1" t="s">
        <v>46</v>
      </c>
      <c r="W1556" s="1" t="s">
        <v>1591</v>
      </c>
      <c r="X1556" s="1" t="s">
        <v>1921</v>
      </c>
      <c r="Y1556" s="1" t="s">
        <v>83</v>
      </c>
      <c r="Z1556" s="1" t="s">
        <v>84</v>
      </c>
      <c r="AA1556" s="1" t="s">
        <v>51</v>
      </c>
      <c r="AB1556" s="1" t="s">
        <v>1922</v>
      </c>
      <c r="AC1556" s="1" t="s">
        <v>37</v>
      </c>
    </row>
    <row r="1557" spans="1:29" hidden="1" x14ac:dyDescent="0.25">
      <c r="A1557" s="1" t="s">
        <v>33</v>
      </c>
      <c r="B1557" s="1" t="s">
        <v>34</v>
      </c>
      <c r="C1557" s="2">
        <v>45626</v>
      </c>
      <c r="D1557" s="1" t="s">
        <v>73</v>
      </c>
      <c r="E1557" s="1" t="s">
        <v>74</v>
      </c>
      <c r="F1557" s="1" t="s">
        <v>37</v>
      </c>
      <c r="G1557" s="1" t="s">
        <v>972</v>
      </c>
      <c r="H1557" s="1" t="s">
        <v>76</v>
      </c>
      <c r="I1557" s="3">
        <v>606667</v>
      </c>
      <c r="J1557" s="3">
        <v>0</v>
      </c>
      <c r="K1557" s="1" t="s">
        <v>1920</v>
      </c>
      <c r="L1557" s="1" t="s">
        <v>119</v>
      </c>
      <c r="M1557" s="1" t="s">
        <v>120</v>
      </c>
      <c r="N1557" s="1" t="s">
        <v>79</v>
      </c>
      <c r="O1557" s="1" t="s">
        <v>80</v>
      </c>
      <c r="P1557" s="1" t="s">
        <v>46</v>
      </c>
      <c r="Q1557" s="1" t="s">
        <v>37</v>
      </c>
      <c r="R1557" s="3">
        <v>0</v>
      </c>
      <c r="S1557" s="1" t="s">
        <v>44</v>
      </c>
      <c r="T1557" s="1" t="s">
        <v>45</v>
      </c>
      <c r="U1557" s="1" t="s">
        <v>972</v>
      </c>
      <c r="V1557" s="1" t="s">
        <v>46</v>
      </c>
      <c r="W1557" s="1" t="s">
        <v>1591</v>
      </c>
      <c r="X1557" s="1" t="s">
        <v>1921</v>
      </c>
      <c r="Y1557" s="1" t="s">
        <v>83</v>
      </c>
      <c r="Z1557" s="1" t="s">
        <v>84</v>
      </c>
      <c r="AA1557" s="1" t="s">
        <v>51</v>
      </c>
      <c r="AB1557" s="1" t="s">
        <v>1922</v>
      </c>
      <c r="AC1557" s="1" t="s">
        <v>37</v>
      </c>
    </row>
    <row r="1558" spans="1:29" hidden="1" x14ac:dyDescent="0.25">
      <c r="A1558" s="1" t="s">
        <v>33</v>
      </c>
      <c r="B1558" s="1" t="s">
        <v>34</v>
      </c>
      <c r="C1558" s="2">
        <v>45626</v>
      </c>
      <c r="D1558" s="1" t="s">
        <v>73</v>
      </c>
      <c r="E1558" s="1" t="s">
        <v>74</v>
      </c>
      <c r="F1558" s="1" t="s">
        <v>37</v>
      </c>
      <c r="G1558" s="1" t="s">
        <v>972</v>
      </c>
      <c r="H1558" s="1" t="s">
        <v>76</v>
      </c>
      <c r="I1558" s="3">
        <v>390000</v>
      </c>
      <c r="J1558" s="3">
        <v>0</v>
      </c>
      <c r="K1558" s="1" t="s">
        <v>1920</v>
      </c>
      <c r="L1558" s="1" t="s">
        <v>567</v>
      </c>
      <c r="M1558" s="1" t="s">
        <v>568</v>
      </c>
      <c r="N1558" s="1" t="s">
        <v>79</v>
      </c>
      <c r="O1558" s="1" t="s">
        <v>80</v>
      </c>
      <c r="P1558" s="1" t="s">
        <v>46</v>
      </c>
      <c r="Q1558" s="1" t="s">
        <v>37</v>
      </c>
      <c r="R1558" s="3">
        <v>0</v>
      </c>
      <c r="S1558" s="1" t="s">
        <v>44</v>
      </c>
      <c r="T1558" s="1" t="s">
        <v>45</v>
      </c>
      <c r="U1558" s="1" t="s">
        <v>972</v>
      </c>
      <c r="V1558" s="1" t="s">
        <v>46</v>
      </c>
      <c r="W1558" s="1" t="s">
        <v>1591</v>
      </c>
      <c r="X1558" s="1" t="s">
        <v>1921</v>
      </c>
      <c r="Y1558" s="1" t="s">
        <v>83</v>
      </c>
      <c r="Z1558" s="1" t="s">
        <v>84</v>
      </c>
      <c r="AA1558" s="1" t="s">
        <v>51</v>
      </c>
      <c r="AB1558" s="1" t="s">
        <v>1922</v>
      </c>
      <c r="AC1558" s="1" t="s">
        <v>37</v>
      </c>
    </row>
    <row r="1559" spans="1:29" hidden="1" x14ac:dyDescent="0.25">
      <c r="A1559" s="1" t="s">
        <v>33</v>
      </c>
      <c r="B1559" s="1" t="s">
        <v>34</v>
      </c>
      <c r="C1559" s="2">
        <v>45626</v>
      </c>
      <c r="D1559" s="1" t="s">
        <v>73</v>
      </c>
      <c r="E1559" s="1" t="s">
        <v>74</v>
      </c>
      <c r="F1559" s="1" t="s">
        <v>37</v>
      </c>
      <c r="G1559" s="1" t="s">
        <v>972</v>
      </c>
      <c r="H1559" s="1" t="s">
        <v>76</v>
      </c>
      <c r="I1559" s="3">
        <v>43334</v>
      </c>
      <c r="J1559" s="3">
        <v>0</v>
      </c>
      <c r="K1559" s="1" t="s">
        <v>1920</v>
      </c>
      <c r="L1559" s="1" t="s">
        <v>127</v>
      </c>
      <c r="M1559" s="1" t="s">
        <v>128</v>
      </c>
      <c r="N1559" s="1" t="s">
        <v>79</v>
      </c>
      <c r="O1559" s="1" t="s">
        <v>80</v>
      </c>
      <c r="P1559" s="1" t="s">
        <v>46</v>
      </c>
      <c r="Q1559" s="1" t="s">
        <v>37</v>
      </c>
      <c r="R1559" s="3">
        <v>0</v>
      </c>
      <c r="S1559" s="1" t="s">
        <v>44</v>
      </c>
      <c r="T1559" s="1" t="s">
        <v>45</v>
      </c>
      <c r="U1559" s="1" t="s">
        <v>972</v>
      </c>
      <c r="V1559" s="1" t="s">
        <v>46</v>
      </c>
      <c r="W1559" s="1" t="s">
        <v>1591</v>
      </c>
      <c r="X1559" s="1" t="s">
        <v>1921</v>
      </c>
      <c r="Y1559" s="1" t="s">
        <v>83</v>
      </c>
      <c r="Z1559" s="1" t="s">
        <v>84</v>
      </c>
      <c r="AA1559" s="1" t="s">
        <v>51</v>
      </c>
      <c r="AB1559" s="1" t="s">
        <v>1922</v>
      </c>
      <c r="AC1559" s="1" t="s">
        <v>37</v>
      </c>
    </row>
    <row r="1560" spans="1:29" hidden="1" x14ac:dyDescent="0.25">
      <c r="A1560" s="1" t="s">
        <v>33</v>
      </c>
      <c r="B1560" s="1" t="s">
        <v>34</v>
      </c>
      <c r="C1560" s="2">
        <v>45626</v>
      </c>
      <c r="D1560" s="1" t="s">
        <v>73</v>
      </c>
      <c r="E1560" s="1" t="s">
        <v>74</v>
      </c>
      <c r="F1560" s="1" t="s">
        <v>37</v>
      </c>
      <c r="G1560" s="1" t="s">
        <v>972</v>
      </c>
      <c r="H1560" s="1" t="s">
        <v>76</v>
      </c>
      <c r="I1560" s="3">
        <v>544493</v>
      </c>
      <c r="J1560" s="3">
        <v>0</v>
      </c>
      <c r="K1560" s="1" t="s">
        <v>1920</v>
      </c>
      <c r="L1560" s="1" t="s">
        <v>636</v>
      </c>
      <c r="M1560" s="1" t="s">
        <v>637</v>
      </c>
      <c r="N1560" s="1" t="s">
        <v>89</v>
      </c>
      <c r="O1560" s="1" t="s">
        <v>90</v>
      </c>
      <c r="P1560" s="1" t="s">
        <v>46</v>
      </c>
      <c r="Q1560" s="1" t="s">
        <v>37</v>
      </c>
      <c r="R1560" s="3">
        <v>0</v>
      </c>
      <c r="S1560" s="1" t="s">
        <v>44</v>
      </c>
      <c r="T1560" s="1" t="s">
        <v>45</v>
      </c>
      <c r="U1560" s="1" t="s">
        <v>972</v>
      </c>
      <c r="V1560" s="1" t="s">
        <v>46</v>
      </c>
      <c r="W1560" s="1" t="s">
        <v>1591</v>
      </c>
      <c r="X1560" s="1" t="s">
        <v>1921</v>
      </c>
      <c r="Y1560" s="1" t="s">
        <v>83</v>
      </c>
      <c r="Z1560" s="1" t="s">
        <v>84</v>
      </c>
      <c r="AA1560" s="1" t="s">
        <v>51</v>
      </c>
      <c r="AB1560" s="1" t="s">
        <v>1925</v>
      </c>
      <c r="AC1560" s="1" t="s">
        <v>37</v>
      </c>
    </row>
    <row r="1561" spans="1:29" hidden="1" x14ac:dyDescent="0.25">
      <c r="A1561" s="1" t="s">
        <v>33</v>
      </c>
      <c r="B1561" s="1" t="s">
        <v>34</v>
      </c>
      <c r="C1561" s="2">
        <v>45626</v>
      </c>
      <c r="D1561" s="1" t="s">
        <v>73</v>
      </c>
      <c r="E1561" s="1" t="s">
        <v>74</v>
      </c>
      <c r="F1561" s="1" t="s">
        <v>37</v>
      </c>
      <c r="G1561" s="1" t="s">
        <v>972</v>
      </c>
      <c r="H1561" s="1" t="s">
        <v>76</v>
      </c>
      <c r="I1561" s="3">
        <v>1509986</v>
      </c>
      <c r="J1561" s="3">
        <v>0</v>
      </c>
      <c r="K1561" s="1" t="s">
        <v>1920</v>
      </c>
      <c r="L1561" s="1" t="s">
        <v>87</v>
      </c>
      <c r="M1561" s="1" t="s">
        <v>88</v>
      </c>
      <c r="N1561" s="1" t="s">
        <v>89</v>
      </c>
      <c r="O1561" s="1" t="s">
        <v>90</v>
      </c>
      <c r="P1561" s="1" t="s">
        <v>46</v>
      </c>
      <c r="Q1561" s="1" t="s">
        <v>37</v>
      </c>
      <c r="R1561" s="3">
        <v>0</v>
      </c>
      <c r="S1561" s="1" t="s">
        <v>44</v>
      </c>
      <c r="T1561" s="1" t="s">
        <v>45</v>
      </c>
      <c r="U1561" s="1" t="s">
        <v>972</v>
      </c>
      <c r="V1561" s="1" t="s">
        <v>46</v>
      </c>
      <c r="W1561" s="1" t="s">
        <v>1591</v>
      </c>
      <c r="X1561" s="1" t="s">
        <v>1921</v>
      </c>
      <c r="Y1561" s="1" t="s">
        <v>83</v>
      </c>
      <c r="Z1561" s="1" t="s">
        <v>84</v>
      </c>
      <c r="AA1561" s="1" t="s">
        <v>51</v>
      </c>
      <c r="AB1561" s="1" t="s">
        <v>1925</v>
      </c>
      <c r="AC1561" s="1" t="s">
        <v>37</v>
      </c>
    </row>
    <row r="1562" spans="1:29" hidden="1" x14ac:dyDescent="0.25">
      <c r="A1562" s="1" t="s">
        <v>33</v>
      </c>
      <c r="B1562" s="1" t="s">
        <v>34</v>
      </c>
      <c r="C1562" s="2">
        <v>45626</v>
      </c>
      <c r="D1562" s="1" t="s">
        <v>73</v>
      </c>
      <c r="E1562" s="1" t="s">
        <v>74</v>
      </c>
      <c r="F1562" s="1" t="s">
        <v>37</v>
      </c>
      <c r="G1562" s="1" t="s">
        <v>972</v>
      </c>
      <c r="H1562" s="1" t="s">
        <v>76</v>
      </c>
      <c r="I1562" s="3">
        <v>346667</v>
      </c>
      <c r="J1562" s="3">
        <v>0</v>
      </c>
      <c r="K1562" s="1" t="s">
        <v>1920</v>
      </c>
      <c r="L1562" s="1" t="s">
        <v>105</v>
      </c>
      <c r="M1562" s="1" t="s">
        <v>106</v>
      </c>
      <c r="N1562" s="1" t="s">
        <v>79</v>
      </c>
      <c r="O1562" s="1" t="s">
        <v>80</v>
      </c>
      <c r="P1562" s="1" t="s">
        <v>46</v>
      </c>
      <c r="Q1562" s="1" t="s">
        <v>37</v>
      </c>
      <c r="R1562" s="3">
        <v>0</v>
      </c>
      <c r="S1562" s="1" t="s">
        <v>44</v>
      </c>
      <c r="T1562" s="1" t="s">
        <v>45</v>
      </c>
      <c r="U1562" s="1" t="s">
        <v>972</v>
      </c>
      <c r="V1562" s="1" t="s">
        <v>46</v>
      </c>
      <c r="W1562" s="1" t="s">
        <v>1591</v>
      </c>
      <c r="X1562" s="1" t="s">
        <v>1921</v>
      </c>
      <c r="Y1562" s="1" t="s">
        <v>83</v>
      </c>
      <c r="Z1562" s="1" t="s">
        <v>84</v>
      </c>
      <c r="AA1562" s="1" t="s">
        <v>51</v>
      </c>
      <c r="AB1562" s="1" t="s">
        <v>1925</v>
      </c>
      <c r="AC1562" s="1" t="s">
        <v>37</v>
      </c>
    </row>
    <row r="1563" spans="1:29" hidden="1" x14ac:dyDescent="0.25">
      <c r="A1563" s="1" t="s">
        <v>33</v>
      </c>
      <c r="B1563" s="1" t="s">
        <v>34</v>
      </c>
      <c r="C1563" s="2">
        <v>45626</v>
      </c>
      <c r="D1563" s="1" t="s">
        <v>73</v>
      </c>
      <c r="E1563" s="1" t="s">
        <v>74</v>
      </c>
      <c r="F1563" s="1" t="s">
        <v>37</v>
      </c>
      <c r="G1563" s="1" t="s">
        <v>972</v>
      </c>
      <c r="H1563" s="1" t="s">
        <v>76</v>
      </c>
      <c r="I1563" s="3">
        <v>650000</v>
      </c>
      <c r="J1563" s="3">
        <v>0</v>
      </c>
      <c r="K1563" s="1" t="s">
        <v>1920</v>
      </c>
      <c r="L1563" s="1" t="s">
        <v>113</v>
      </c>
      <c r="M1563" s="1" t="s">
        <v>114</v>
      </c>
      <c r="N1563" s="1" t="s">
        <v>79</v>
      </c>
      <c r="O1563" s="1" t="s">
        <v>80</v>
      </c>
      <c r="P1563" s="1" t="s">
        <v>46</v>
      </c>
      <c r="Q1563" s="1" t="s">
        <v>37</v>
      </c>
      <c r="R1563" s="3">
        <v>0</v>
      </c>
      <c r="S1563" s="1" t="s">
        <v>44</v>
      </c>
      <c r="T1563" s="1" t="s">
        <v>45</v>
      </c>
      <c r="U1563" s="1" t="s">
        <v>972</v>
      </c>
      <c r="V1563" s="1" t="s">
        <v>46</v>
      </c>
      <c r="W1563" s="1" t="s">
        <v>1591</v>
      </c>
      <c r="X1563" s="1" t="s">
        <v>1921</v>
      </c>
      <c r="Y1563" s="1" t="s">
        <v>83</v>
      </c>
      <c r="Z1563" s="1" t="s">
        <v>84</v>
      </c>
      <c r="AA1563" s="1" t="s">
        <v>51</v>
      </c>
      <c r="AB1563" s="1" t="s">
        <v>1925</v>
      </c>
      <c r="AC1563" s="1" t="s">
        <v>37</v>
      </c>
    </row>
    <row r="1564" spans="1:29" hidden="1" x14ac:dyDescent="0.25">
      <c r="A1564" s="1" t="s">
        <v>33</v>
      </c>
      <c r="B1564" s="1" t="s">
        <v>34</v>
      </c>
      <c r="C1564" s="2">
        <v>45626</v>
      </c>
      <c r="D1564" s="1" t="s">
        <v>73</v>
      </c>
      <c r="E1564" s="1" t="s">
        <v>74</v>
      </c>
      <c r="F1564" s="1" t="s">
        <v>37</v>
      </c>
      <c r="G1564" s="1" t="s">
        <v>972</v>
      </c>
      <c r="H1564" s="1" t="s">
        <v>76</v>
      </c>
      <c r="I1564" s="3">
        <v>43334</v>
      </c>
      <c r="J1564" s="3">
        <v>0</v>
      </c>
      <c r="K1564" s="1" t="s">
        <v>1920</v>
      </c>
      <c r="L1564" s="1" t="s">
        <v>156</v>
      </c>
      <c r="M1564" s="1" t="s">
        <v>157</v>
      </c>
      <c r="N1564" s="1" t="s">
        <v>79</v>
      </c>
      <c r="O1564" s="1" t="s">
        <v>80</v>
      </c>
      <c r="P1564" s="1" t="s">
        <v>46</v>
      </c>
      <c r="Q1564" s="1" t="s">
        <v>37</v>
      </c>
      <c r="R1564" s="3">
        <v>0</v>
      </c>
      <c r="S1564" s="1" t="s">
        <v>44</v>
      </c>
      <c r="T1564" s="1" t="s">
        <v>45</v>
      </c>
      <c r="U1564" s="1" t="s">
        <v>972</v>
      </c>
      <c r="V1564" s="1" t="s">
        <v>46</v>
      </c>
      <c r="W1564" s="1" t="s">
        <v>1591</v>
      </c>
      <c r="X1564" s="1" t="s">
        <v>1921</v>
      </c>
      <c r="Y1564" s="1" t="s">
        <v>83</v>
      </c>
      <c r="Z1564" s="1" t="s">
        <v>84</v>
      </c>
      <c r="AA1564" s="1" t="s">
        <v>51</v>
      </c>
      <c r="AB1564" s="1" t="s">
        <v>1925</v>
      </c>
      <c r="AC1564" s="1" t="s">
        <v>37</v>
      </c>
    </row>
    <row r="1565" spans="1:29" hidden="1" x14ac:dyDescent="0.25">
      <c r="A1565" s="1" t="s">
        <v>33</v>
      </c>
      <c r="B1565" s="1" t="s">
        <v>34</v>
      </c>
      <c r="C1565" s="2">
        <v>45626</v>
      </c>
      <c r="D1565" s="1" t="s">
        <v>73</v>
      </c>
      <c r="E1565" s="1" t="s">
        <v>74</v>
      </c>
      <c r="F1565" s="1" t="s">
        <v>37</v>
      </c>
      <c r="G1565" s="1" t="s">
        <v>972</v>
      </c>
      <c r="H1565" s="1" t="s">
        <v>76</v>
      </c>
      <c r="I1565" s="3">
        <v>650000</v>
      </c>
      <c r="J1565" s="3">
        <v>0</v>
      </c>
      <c r="K1565" s="1" t="s">
        <v>1920</v>
      </c>
      <c r="L1565" s="1" t="s">
        <v>117</v>
      </c>
      <c r="M1565" s="1" t="s">
        <v>118</v>
      </c>
      <c r="N1565" s="1" t="s">
        <v>79</v>
      </c>
      <c r="O1565" s="1" t="s">
        <v>80</v>
      </c>
      <c r="P1565" s="1" t="s">
        <v>46</v>
      </c>
      <c r="Q1565" s="1" t="s">
        <v>37</v>
      </c>
      <c r="R1565" s="3">
        <v>0</v>
      </c>
      <c r="S1565" s="1" t="s">
        <v>44</v>
      </c>
      <c r="T1565" s="1" t="s">
        <v>45</v>
      </c>
      <c r="U1565" s="1" t="s">
        <v>972</v>
      </c>
      <c r="V1565" s="1" t="s">
        <v>46</v>
      </c>
      <c r="W1565" s="1" t="s">
        <v>1591</v>
      </c>
      <c r="X1565" s="1" t="s">
        <v>1921</v>
      </c>
      <c r="Y1565" s="1" t="s">
        <v>83</v>
      </c>
      <c r="Z1565" s="1" t="s">
        <v>84</v>
      </c>
      <c r="AA1565" s="1" t="s">
        <v>51</v>
      </c>
      <c r="AB1565" s="1" t="s">
        <v>1925</v>
      </c>
      <c r="AC1565" s="1" t="s">
        <v>37</v>
      </c>
    </row>
    <row r="1566" spans="1:29" hidden="1" x14ac:dyDescent="0.25">
      <c r="A1566" s="1" t="s">
        <v>33</v>
      </c>
      <c r="B1566" s="1" t="s">
        <v>34</v>
      </c>
      <c r="C1566" s="2">
        <v>45626</v>
      </c>
      <c r="D1566" s="1" t="s">
        <v>73</v>
      </c>
      <c r="E1566" s="1" t="s">
        <v>74</v>
      </c>
      <c r="F1566" s="1" t="s">
        <v>37</v>
      </c>
      <c r="G1566" s="1" t="s">
        <v>972</v>
      </c>
      <c r="H1566" s="1" t="s">
        <v>76</v>
      </c>
      <c r="I1566" s="3">
        <v>86667</v>
      </c>
      <c r="J1566" s="3">
        <v>0</v>
      </c>
      <c r="K1566" s="1" t="s">
        <v>1920</v>
      </c>
      <c r="L1566" s="1" t="s">
        <v>133</v>
      </c>
      <c r="M1566" s="1" t="s">
        <v>134</v>
      </c>
      <c r="N1566" s="1" t="s">
        <v>79</v>
      </c>
      <c r="O1566" s="1" t="s">
        <v>80</v>
      </c>
      <c r="P1566" s="1" t="s">
        <v>46</v>
      </c>
      <c r="Q1566" s="1" t="s">
        <v>37</v>
      </c>
      <c r="R1566" s="3">
        <v>0</v>
      </c>
      <c r="S1566" s="1" t="s">
        <v>44</v>
      </c>
      <c r="T1566" s="1" t="s">
        <v>45</v>
      </c>
      <c r="U1566" s="1" t="s">
        <v>972</v>
      </c>
      <c r="V1566" s="1" t="s">
        <v>46</v>
      </c>
      <c r="W1566" s="1" t="s">
        <v>1591</v>
      </c>
      <c r="X1566" s="1" t="s">
        <v>1921</v>
      </c>
      <c r="Y1566" s="1" t="s">
        <v>83</v>
      </c>
      <c r="Z1566" s="1" t="s">
        <v>84</v>
      </c>
      <c r="AA1566" s="1" t="s">
        <v>51</v>
      </c>
      <c r="AB1566" s="1" t="s">
        <v>1925</v>
      </c>
      <c r="AC1566" s="1" t="s">
        <v>37</v>
      </c>
    </row>
    <row r="1567" spans="1:29" hidden="1" x14ac:dyDescent="0.25">
      <c r="A1567" s="1" t="s">
        <v>33</v>
      </c>
      <c r="B1567" s="1" t="s">
        <v>34</v>
      </c>
      <c r="C1567" s="2">
        <v>45626</v>
      </c>
      <c r="D1567" s="1" t="s">
        <v>73</v>
      </c>
      <c r="E1567" s="1" t="s">
        <v>74</v>
      </c>
      <c r="F1567" s="1" t="s">
        <v>37</v>
      </c>
      <c r="G1567" s="1" t="s">
        <v>972</v>
      </c>
      <c r="H1567" s="1" t="s">
        <v>76</v>
      </c>
      <c r="I1567" s="3">
        <v>650000</v>
      </c>
      <c r="J1567" s="3">
        <v>0</v>
      </c>
      <c r="K1567" s="1" t="s">
        <v>1920</v>
      </c>
      <c r="L1567" s="1" t="s">
        <v>135</v>
      </c>
      <c r="M1567" s="1" t="s">
        <v>136</v>
      </c>
      <c r="N1567" s="1" t="s">
        <v>79</v>
      </c>
      <c r="O1567" s="1" t="s">
        <v>80</v>
      </c>
      <c r="P1567" s="1" t="s">
        <v>46</v>
      </c>
      <c r="Q1567" s="1" t="s">
        <v>37</v>
      </c>
      <c r="R1567" s="3">
        <v>0</v>
      </c>
      <c r="S1567" s="1" t="s">
        <v>44</v>
      </c>
      <c r="T1567" s="1" t="s">
        <v>45</v>
      </c>
      <c r="U1567" s="1" t="s">
        <v>972</v>
      </c>
      <c r="V1567" s="1" t="s">
        <v>46</v>
      </c>
      <c r="W1567" s="1" t="s">
        <v>1591</v>
      </c>
      <c r="X1567" s="1" t="s">
        <v>1921</v>
      </c>
      <c r="Y1567" s="1" t="s">
        <v>83</v>
      </c>
      <c r="Z1567" s="1" t="s">
        <v>84</v>
      </c>
      <c r="AA1567" s="1" t="s">
        <v>51</v>
      </c>
      <c r="AB1567" s="1" t="s">
        <v>1925</v>
      </c>
      <c r="AC1567" s="1" t="s">
        <v>37</v>
      </c>
    </row>
    <row r="1568" spans="1:29" hidden="1" x14ac:dyDescent="0.25">
      <c r="A1568" s="1" t="s">
        <v>33</v>
      </c>
      <c r="B1568" s="1" t="s">
        <v>34</v>
      </c>
      <c r="C1568" s="2">
        <v>45626</v>
      </c>
      <c r="D1568" s="1" t="s">
        <v>73</v>
      </c>
      <c r="E1568" s="1" t="s">
        <v>74</v>
      </c>
      <c r="F1568" s="1" t="s">
        <v>37</v>
      </c>
      <c r="G1568" s="1" t="s">
        <v>972</v>
      </c>
      <c r="H1568" s="1" t="s">
        <v>76</v>
      </c>
      <c r="I1568" s="3">
        <v>43334</v>
      </c>
      <c r="J1568" s="3">
        <v>0</v>
      </c>
      <c r="K1568" s="1" t="s">
        <v>1920</v>
      </c>
      <c r="L1568" s="1" t="s">
        <v>150</v>
      </c>
      <c r="M1568" s="1" t="s">
        <v>151</v>
      </c>
      <c r="N1568" s="1" t="s">
        <v>79</v>
      </c>
      <c r="O1568" s="1" t="s">
        <v>80</v>
      </c>
      <c r="P1568" s="1" t="s">
        <v>46</v>
      </c>
      <c r="Q1568" s="1" t="s">
        <v>37</v>
      </c>
      <c r="R1568" s="3">
        <v>0</v>
      </c>
      <c r="S1568" s="1" t="s">
        <v>44</v>
      </c>
      <c r="T1568" s="1" t="s">
        <v>45</v>
      </c>
      <c r="U1568" s="1" t="s">
        <v>972</v>
      </c>
      <c r="V1568" s="1" t="s">
        <v>46</v>
      </c>
      <c r="W1568" s="1" t="s">
        <v>1591</v>
      </c>
      <c r="X1568" s="1" t="s">
        <v>1921</v>
      </c>
      <c r="Y1568" s="1" t="s">
        <v>83</v>
      </c>
      <c r="Z1568" s="1" t="s">
        <v>84</v>
      </c>
      <c r="AA1568" s="1" t="s">
        <v>51</v>
      </c>
      <c r="AB1568" s="1" t="s">
        <v>1925</v>
      </c>
      <c r="AC1568" s="1" t="s">
        <v>37</v>
      </c>
    </row>
    <row r="1569" spans="1:29" hidden="1" x14ac:dyDescent="0.25">
      <c r="A1569" s="1" t="s">
        <v>33</v>
      </c>
      <c r="B1569" s="1" t="s">
        <v>34</v>
      </c>
      <c r="C1569" s="2">
        <v>45626</v>
      </c>
      <c r="D1569" s="1" t="s">
        <v>73</v>
      </c>
      <c r="E1569" s="1" t="s">
        <v>74</v>
      </c>
      <c r="F1569" s="1" t="s">
        <v>37</v>
      </c>
      <c r="G1569" s="1" t="s">
        <v>972</v>
      </c>
      <c r="H1569" s="1" t="s">
        <v>76</v>
      </c>
      <c r="I1569" s="3">
        <v>303334</v>
      </c>
      <c r="J1569" s="3">
        <v>0</v>
      </c>
      <c r="K1569" s="1" t="s">
        <v>1920</v>
      </c>
      <c r="L1569" s="1" t="s">
        <v>537</v>
      </c>
      <c r="M1569" s="1" t="s">
        <v>538</v>
      </c>
      <c r="N1569" s="1" t="s">
        <v>79</v>
      </c>
      <c r="O1569" s="1" t="s">
        <v>80</v>
      </c>
      <c r="P1569" s="1" t="s">
        <v>46</v>
      </c>
      <c r="Q1569" s="1" t="s">
        <v>37</v>
      </c>
      <c r="R1569" s="3">
        <v>0</v>
      </c>
      <c r="S1569" s="1" t="s">
        <v>44</v>
      </c>
      <c r="T1569" s="1" t="s">
        <v>45</v>
      </c>
      <c r="U1569" s="1" t="s">
        <v>972</v>
      </c>
      <c r="V1569" s="1" t="s">
        <v>46</v>
      </c>
      <c r="W1569" s="1" t="s">
        <v>1591</v>
      </c>
      <c r="X1569" s="1" t="s">
        <v>1921</v>
      </c>
      <c r="Y1569" s="1" t="s">
        <v>83</v>
      </c>
      <c r="Z1569" s="1" t="s">
        <v>84</v>
      </c>
      <c r="AA1569" s="1" t="s">
        <v>51</v>
      </c>
      <c r="AB1569" s="1" t="s">
        <v>1925</v>
      </c>
      <c r="AC1569" s="1" t="s">
        <v>37</v>
      </c>
    </row>
    <row r="1570" spans="1:29" hidden="1" x14ac:dyDescent="0.25">
      <c r="A1570" s="1" t="s">
        <v>33</v>
      </c>
      <c r="B1570" s="1" t="s">
        <v>34</v>
      </c>
      <c r="C1570" s="2">
        <v>45626</v>
      </c>
      <c r="D1570" s="1" t="s">
        <v>73</v>
      </c>
      <c r="E1570" s="1" t="s">
        <v>74</v>
      </c>
      <c r="F1570" s="1" t="s">
        <v>37</v>
      </c>
      <c r="G1570" s="1" t="s">
        <v>972</v>
      </c>
      <c r="H1570" s="1" t="s">
        <v>76</v>
      </c>
      <c r="I1570" s="3">
        <v>650000</v>
      </c>
      <c r="J1570" s="3">
        <v>0</v>
      </c>
      <c r="K1570" s="1" t="s">
        <v>1920</v>
      </c>
      <c r="L1570" s="1" t="s">
        <v>125</v>
      </c>
      <c r="M1570" s="1" t="s">
        <v>126</v>
      </c>
      <c r="N1570" s="1" t="s">
        <v>79</v>
      </c>
      <c r="O1570" s="1" t="s">
        <v>80</v>
      </c>
      <c r="P1570" s="1" t="s">
        <v>46</v>
      </c>
      <c r="Q1570" s="1" t="s">
        <v>37</v>
      </c>
      <c r="R1570" s="3">
        <v>0</v>
      </c>
      <c r="S1570" s="1" t="s">
        <v>44</v>
      </c>
      <c r="T1570" s="1" t="s">
        <v>45</v>
      </c>
      <c r="U1570" s="1" t="s">
        <v>972</v>
      </c>
      <c r="V1570" s="1" t="s">
        <v>46</v>
      </c>
      <c r="W1570" s="1" t="s">
        <v>1591</v>
      </c>
      <c r="X1570" s="1" t="s">
        <v>1921</v>
      </c>
      <c r="Y1570" s="1" t="s">
        <v>83</v>
      </c>
      <c r="Z1570" s="1" t="s">
        <v>84</v>
      </c>
      <c r="AA1570" s="1" t="s">
        <v>51</v>
      </c>
      <c r="AB1570" s="1" t="s">
        <v>1925</v>
      </c>
      <c r="AC1570" s="1" t="s">
        <v>37</v>
      </c>
    </row>
    <row r="1571" spans="1:29" hidden="1" x14ac:dyDescent="0.25">
      <c r="A1571" s="1" t="s">
        <v>33</v>
      </c>
      <c r="B1571" s="1" t="s">
        <v>34</v>
      </c>
      <c r="C1571" s="2">
        <v>45626</v>
      </c>
      <c r="D1571" s="1" t="s">
        <v>73</v>
      </c>
      <c r="E1571" s="1" t="s">
        <v>74</v>
      </c>
      <c r="F1571" s="1" t="s">
        <v>37</v>
      </c>
      <c r="G1571" s="1" t="s">
        <v>972</v>
      </c>
      <c r="H1571" s="1" t="s">
        <v>76</v>
      </c>
      <c r="I1571" s="3">
        <v>260001</v>
      </c>
      <c r="J1571" s="3">
        <v>0</v>
      </c>
      <c r="K1571" s="1" t="s">
        <v>1920</v>
      </c>
      <c r="L1571" s="1" t="s">
        <v>307</v>
      </c>
      <c r="M1571" s="1" t="s">
        <v>308</v>
      </c>
      <c r="N1571" s="1" t="s">
        <v>79</v>
      </c>
      <c r="O1571" s="1" t="s">
        <v>80</v>
      </c>
      <c r="P1571" s="1" t="s">
        <v>46</v>
      </c>
      <c r="Q1571" s="1" t="s">
        <v>37</v>
      </c>
      <c r="R1571" s="3">
        <v>0</v>
      </c>
      <c r="S1571" s="1" t="s">
        <v>44</v>
      </c>
      <c r="T1571" s="1" t="s">
        <v>45</v>
      </c>
      <c r="U1571" s="1" t="s">
        <v>972</v>
      </c>
      <c r="V1571" s="1" t="s">
        <v>46</v>
      </c>
      <c r="W1571" s="1" t="s">
        <v>1591</v>
      </c>
      <c r="X1571" s="1" t="s">
        <v>1921</v>
      </c>
      <c r="Y1571" s="1" t="s">
        <v>83</v>
      </c>
      <c r="Z1571" s="1" t="s">
        <v>84</v>
      </c>
      <c r="AA1571" s="1" t="s">
        <v>51</v>
      </c>
      <c r="AB1571" s="1" t="s">
        <v>1925</v>
      </c>
      <c r="AC1571" s="1" t="s">
        <v>37</v>
      </c>
    </row>
    <row r="1572" spans="1:29" hidden="1" x14ac:dyDescent="0.25">
      <c r="A1572" s="1" t="s">
        <v>33</v>
      </c>
      <c r="B1572" s="1" t="s">
        <v>34</v>
      </c>
      <c r="C1572" s="2">
        <v>45626</v>
      </c>
      <c r="D1572" s="1" t="s">
        <v>73</v>
      </c>
      <c r="E1572" s="1" t="s">
        <v>74</v>
      </c>
      <c r="F1572" s="1" t="s">
        <v>37</v>
      </c>
      <c r="G1572" s="1" t="s">
        <v>972</v>
      </c>
      <c r="H1572" s="1" t="s">
        <v>76</v>
      </c>
      <c r="I1572" s="3">
        <v>390000</v>
      </c>
      <c r="J1572" s="3">
        <v>0</v>
      </c>
      <c r="K1572" s="1" t="s">
        <v>1920</v>
      </c>
      <c r="L1572" s="1" t="s">
        <v>119</v>
      </c>
      <c r="M1572" s="1" t="s">
        <v>120</v>
      </c>
      <c r="N1572" s="1" t="s">
        <v>79</v>
      </c>
      <c r="O1572" s="1" t="s">
        <v>80</v>
      </c>
      <c r="P1572" s="1" t="s">
        <v>46</v>
      </c>
      <c r="Q1572" s="1" t="s">
        <v>37</v>
      </c>
      <c r="R1572" s="3">
        <v>0</v>
      </c>
      <c r="S1572" s="1" t="s">
        <v>44</v>
      </c>
      <c r="T1572" s="1" t="s">
        <v>45</v>
      </c>
      <c r="U1572" s="1" t="s">
        <v>972</v>
      </c>
      <c r="V1572" s="1" t="s">
        <v>46</v>
      </c>
      <c r="W1572" s="1" t="s">
        <v>1591</v>
      </c>
      <c r="X1572" s="1" t="s">
        <v>1921</v>
      </c>
      <c r="Y1572" s="1" t="s">
        <v>83</v>
      </c>
      <c r="Z1572" s="1" t="s">
        <v>84</v>
      </c>
      <c r="AA1572" s="1" t="s">
        <v>51</v>
      </c>
      <c r="AB1572" s="1" t="s">
        <v>1925</v>
      </c>
      <c r="AC1572" s="1" t="s">
        <v>37</v>
      </c>
    </row>
    <row r="1573" spans="1:29" hidden="1" x14ac:dyDescent="0.25">
      <c r="A1573" s="1" t="s">
        <v>33</v>
      </c>
      <c r="B1573" s="1" t="s">
        <v>34</v>
      </c>
      <c r="C1573" s="2">
        <v>45626</v>
      </c>
      <c r="D1573" s="1" t="s">
        <v>73</v>
      </c>
      <c r="E1573" s="1" t="s">
        <v>74</v>
      </c>
      <c r="F1573" s="1" t="s">
        <v>37</v>
      </c>
      <c r="G1573" s="1" t="s">
        <v>972</v>
      </c>
      <c r="H1573" s="1" t="s">
        <v>76</v>
      </c>
      <c r="I1573" s="3">
        <v>347511</v>
      </c>
      <c r="J1573" s="3">
        <v>0</v>
      </c>
      <c r="K1573" s="1" t="s">
        <v>1920</v>
      </c>
      <c r="L1573" s="1" t="s">
        <v>1625</v>
      </c>
      <c r="M1573" s="1" t="s">
        <v>749</v>
      </c>
      <c r="N1573" s="1" t="s">
        <v>79</v>
      </c>
      <c r="O1573" s="1" t="s">
        <v>80</v>
      </c>
      <c r="P1573" s="1" t="s">
        <v>46</v>
      </c>
      <c r="Q1573" s="1" t="s">
        <v>37</v>
      </c>
      <c r="R1573" s="3">
        <v>0</v>
      </c>
      <c r="S1573" s="1" t="s">
        <v>44</v>
      </c>
      <c r="T1573" s="1" t="s">
        <v>45</v>
      </c>
      <c r="U1573" s="1" t="s">
        <v>972</v>
      </c>
      <c r="V1573" s="1" t="s">
        <v>46</v>
      </c>
      <c r="W1573" s="1" t="s">
        <v>1591</v>
      </c>
      <c r="X1573" s="1" t="s">
        <v>1921</v>
      </c>
      <c r="Y1573" s="1" t="s">
        <v>83</v>
      </c>
      <c r="Z1573" s="1" t="s">
        <v>84</v>
      </c>
      <c r="AA1573" s="1" t="s">
        <v>51</v>
      </c>
      <c r="AB1573" s="1" t="s">
        <v>1925</v>
      </c>
      <c r="AC1573" s="1" t="s">
        <v>37</v>
      </c>
    </row>
    <row r="1574" spans="1:29" hidden="1" x14ac:dyDescent="0.25">
      <c r="A1574" s="1" t="s">
        <v>33</v>
      </c>
      <c r="B1574" s="1" t="s">
        <v>34</v>
      </c>
      <c r="C1574" s="2">
        <v>45626</v>
      </c>
      <c r="D1574" s="1" t="s">
        <v>73</v>
      </c>
      <c r="E1574" s="1" t="s">
        <v>74</v>
      </c>
      <c r="F1574" s="1" t="s">
        <v>37</v>
      </c>
      <c r="G1574" s="1" t="s">
        <v>972</v>
      </c>
      <c r="H1574" s="1" t="s">
        <v>76</v>
      </c>
      <c r="I1574" s="3">
        <v>117555</v>
      </c>
      <c r="J1574" s="3">
        <v>0</v>
      </c>
      <c r="K1574" s="1" t="s">
        <v>1920</v>
      </c>
      <c r="L1574" s="1" t="s">
        <v>307</v>
      </c>
      <c r="M1574" s="1" t="s">
        <v>308</v>
      </c>
      <c r="N1574" s="1" t="s">
        <v>79</v>
      </c>
      <c r="O1574" s="1" t="s">
        <v>80</v>
      </c>
      <c r="P1574" s="1" t="s">
        <v>46</v>
      </c>
      <c r="Q1574" s="1" t="s">
        <v>37</v>
      </c>
      <c r="R1574" s="3">
        <v>0</v>
      </c>
      <c r="S1574" s="1" t="s">
        <v>44</v>
      </c>
      <c r="T1574" s="1" t="s">
        <v>45</v>
      </c>
      <c r="U1574" s="1" t="s">
        <v>972</v>
      </c>
      <c r="V1574" s="1" t="s">
        <v>46</v>
      </c>
      <c r="W1574" s="1" t="s">
        <v>1591</v>
      </c>
      <c r="X1574" s="1" t="s">
        <v>1921</v>
      </c>
      <c r="Y1574" s="1" t="s">
        <v>83</v>
      </c>
      <c r="Z1574" s="1" t="s">
        <v>84</v>
      </c>
      <c r="AA1574" s="1" t="s">
        <v>51</v>
      </c>
      <c r="AB1574" s="1" t="s">
        <v>1925</v>
      </c>
      <c r="AC1574" s="1" t="s">
        <v>37</v>
      </c>
    </row>
    <row r="1575" spans="1:29" hidden="1" x14ac:dyDescent="0.25">
      <c r="A1575" s="1" t="s">
        <v>33</v>
      </c>
      <c r="B1575" s="1" t="s">
        <v>34</v>
      </c>
      <c r="C1575" s="2">
        <v>45629</v>
      </c>
      <c r="D1575" s="1" t="s">
        <v>35</v>
      </c>
      <c r="E1575" s="1" t="s">
        <v>36</v>
      </c>
      <c r="F1575" s="1" t="s">
        <v>37</v>
      </c>
      <c r="G1575" s="1" t="s">
        <v>1926</v>
      </c>
      <c r="H1575" s="1" t="s">
        <v>1927</v>
      </c>
      <c r="I1575" s="3">
        <v>0</v>
      </c>
      <c r="J1575" s="54">
        <v>433334</v>
      </c>
      <c r="K1575" s="1" t="s">
        <v>40</v>
      </c>
      <c r="L1575" s="1" t="s">
        <v>62</v>
      </c>
      <c r="M1575" s="1" t="s">
        <v>63</v>
      </c>
      <c r="N1575" s="1" t="s">
        <v>37</v>
      </c>
      <c r="O1575" s="1" t="s">
        <v>43</v>
      </c>
      <c r="P1575" s="1" t="s">
        <v>43</v>
      </c>
      <c r="Q1575" s="1" t="s">
        <v>43</v>
      </c>
      <c r="R1575" s="3">
        <v>0</v>
      </c>
      <c r="S1575" s="1" t="s">
        <v>44</v>
      </c>
      <c r="T1575" s="1" t="s">
        <v>45</v>
      </c>
      <c r="U1575" s="1" t="s">
        <v>1926</v>
      </c>
      <c r="V1575" s="1" t="s">
        <v>46</v>
      </c>
      <c r="W1575" s="1" t="s">
        <v>47</v>
      </c>
      <c r="X1575" s="1" t="s">
        <v>1928</v>
      </c>
      <c r="Y1575" s="1" t="s">
        <v>49</v>
      </c>
      <c r="Z1575" s="1" t="s">
        <v>50</v>
      </c>
      <c r="AA1575" s="1" t="s">
        <v>51</v>
      </c>
      <c r="AB1575" s="1" t="s">
        <v>1928</v>
      </c>
      <c r="AC1575" s="1" t="s">
        <v>37</v>
      </c>
    </row>
    <row r="1576" spans="1:29" hidden="1" x14ac:dyDescent="0.25">
      <c r="A1576" s="1" t="s">
        <v>33</v>
      </c>
      <c r="B1576" s="1" t="s">
        <v>34</v>
      </c>
      <c r="C1576" s="2">
        <v>45629</v>
      </c>
      <c r="D1576" s="1" t="s">
        <v>35</v>
      </c>
      <c r="E1576" s="1" t="s">
        <v>36</v>
      </c>
      <c r="F1576" s="1" t="s">
        <v>37</v>
      </c>
      <c r="G1576" s="1" t="s">
        <v>1929</v>
      </c>
      <c r="H1576" s="1" t="s">
        <v>1930</v>
      </c>
      <c r="I1576" s="3">
        <v>0</v>
      </c>
      <c r="J1576" s="54">
        <v>130000</v>
      </c>
      <c r="K1576" s="1" t="s">
        <v>40</v>
      </c>
      <c r="L1576" s="1" t="s">
        <v>54</v>
      </c>
      <c r="M1576" s="1" t="s">
        <v>55</v>
      </c>
      <c r="N1576" s="1" t="s">
        <v>37</v>
      </c>
      <c r="O1576" s="1" t="s">
        <v>43</v>
      </c>
      <c r="P1576" s="1" t="s">
        <v>43</v>
      </c>
      <c r="Q1576" s="1" t="s">
        <v>43</v>
      </c>
      <c r="R1576" s="3">
        <v>0</v>
      </c>
      <c r="S1576" s="1" t="s">
        <v>44</v>
      </c>
      <c r="T1576" s="1" t="s">
        <v>45</v>
      </c>
      <c r="U1576" s="1" t="s">
        <v>1929</v>
      </c>
      <c r="V1576" s="1" t="s">
        <v>46</v>
      </c>
      <c r="W1576" s="1" t="s">
        <v>47</v>
      </c>
      <c r="X1576" s="1" t="s">
        <v>1931</v>
      </c>
      <c r="Y1576" s="1" t="s">
        <v>49</v>
      </c>
      <c r="Z1576" s="1" t="s">
        <v>50</v>
      </c>
      <c r="AA1576" s="1" t="s">
        <v>51</v>
      </c>
      <c r="AB1576" s="1" t="s">
        <v>1931</v>
      </c>
      <c r="AC1576" s="1" t="s">
        <v>37</v>
      </c>
    </row>
    <row r="1577" spans="1:29" hidden="1" x14ac:dyDescent="0.25">
      <c r="A1577" s="1" t="s">
        <v>33</v>
      </c>
      <c r="B1577" s="1" t="s">
        <v>34</v>
      </c>
      <c r="C1577" s="2">
        <v>45630</v>
      </c>
      <c r="D1577" s="1" t="s">
        <v>35</v>
      </c>
      <c r="E1577" s="1" t="s">
        <v>36</v>
      </c>
      <c r="F1577" s="1" t="s">
        <v>37</v>
      </c>
      <c r="G1577" s="1" t="s">
        <v>1932</v>
      </c>
      <c r="H1577" s="1" t="s">
        <v>1933</v>
      </c>
      <c r="I1577" s="3">
        <v>0</v>
      </c>
      <c r="J1577" s="54">
        <v>86667</v>
      </c>
      <c r="K1577" s="1" t="s">
        <v>40</v>
      </c>
      <c r="L1577" s="1" t="s">
        <v>62</v>
      </c>
      <c r="M1577" s="1" t="s">
        <v>63</v>
      </c>
      <c r="N1577" s="1" t="s">
        <v>37</v>
      </c>
      <c r="O1577" s="1" t="s">
        <v>43</v>
      </c>
      <c r="P1577" s="1" t="s">
        <v>43</v>
      </c>
      <c r="Q1577" s="1" t="s">
        <v>43</v>
      </c>
      <c r="R1577" s="3">
        <v>0</v>
      </c>
      <c r="S1577" s="1" t="s">
        <v>44</v>
      </c>
      <c r="T1577" s="1" t="s">
        <v>45</v>
      </c>
      <c r="U1577" s="1" t="s">
        <v>1932</v>
      </c>
      <c r="V1577" s="1" t="s">
        <v>46</v>
      </c>
      <c r="W1577" s="1" t="s">
        <v>47</v>
      </c>
      <c r="X1577" s="1" t="s">
        <v>1934</v>
      </c>
      <c r="Y1577" s="1" t="s">
        <v>49</v>
      </c>
      <c r="Z1577" s="1" t="s">
        <v>50</v>
      </c>
      <c r="AA1577" s="1" t="s">
        <v>51</v>
      </c>
      <c r="AB1577" s="1" t="s">
        <v>1934</v>
      </c>
      <c r="AC1577" s="1" t="s">
        <v>37</v>
      </c>
    </row>
    <row r="1578" spans="1:29" hidden="1" x14ac:dyDescent="0.25">
      <c r="A1578" s="1" t="s">
        <v>33</v>
      </c>
      <c r="B1578" s="1" t="s">
        <v>34</v>
      </c>
      <c r="C1578" s="2">
        <v>45632</v>
      </c>
      <c r="D1578" s="1" t="s">
        <v>35</v>
      </c>
      <c r="E1578" s="1" t="s">
        <v>36</v>
      </c>
      <c r="F1578" s="1" t="s">
        <v>37</v>
      </c>
      <c r="G1578" s="1" t="s">
        <v>1935</v>
      </c>
      <c r="H1578" s="1" t="s">
        <v>1936</v>
      </c>
      <c r="I1578" s="3">
        <v>0</v>
      </c>
      <c r="J1578" s="54">
        <v>1343333</v>
      </c>
      <c r="K1578" s="1" t="s">
        <v>40</v>
      </c>
      <c r="L1578" s="1" t="s">
        <v>67</v>
      </c>
      <c r="M1578" s="1" t="s">
        <v>68</v>
      </c>
      <c r="N1578" s="1" t="s">
        <v>37</v>
      </c>
      <c r="O1578" s="1" t="s">
        <v>43</v>
      </c>
      <c r="P1578" s="1" t="s">
        <v>43</v>
      </c>
      <c r="Q1578" s="1" t="s">
        <v>43</v>
      </c>
      <c r="R1578" s="3">
        <v>0</v>
      </c>
      <c r="S1578" s="1" t="s">
        <v>44</v>
      </c>
      <c r="T1578" s="1" t="s">
        <v>45</v>
      </c>
      <c r="U1578" s="1" t="s">
        <v>1935</v>
      </c>
      <c r="V1578" s="1" t="s">
        <v>46</v>
      </c>
      <c r="W1578" s="1" t="s">
        <v>47</v>
      </c>
      <c r="X1578" s="1" t="s">
        <v>1937</v>
      </c>
      <c r="Y1578" s="1" t="s">
        <v>49</v>
      </c>
      <c r="Z1578" s="1" t="s">
        <v>50</v>
      </c>
      <c r="AA1578" s="1" t="s">
        <v>51</v>
      </c>
      <c r="AB1578" s="1" t="s">
        <v>1937</v>
      </c>
      <c r="AC1578" s="1" t="s">
        <v>37</v>
      </c>
    </row>
    <row r="1579" spans="1:29" hidden="1" x14ac:dyDescent="0.25">
      <c r="A1579" s="1" t="s">
        <v>33</v>
      </c>
      <c r="B1579" s="1" t="s">
        <v>34</v>
      </c>
      <c r="C1579" s="2">
        <v>45637</v>
      </c>
      <c r="D1579" s="1" t="s">
        <v>35</v>
      </c>
      <c r="E1579" s="1" t="s">
        <v>36</v>
      </c>
      <c r="F1579" s="1" t="s">
        <v>37</v>
      </c>
      <c r="G1579" s="1" t="s">
        <v>1938</v>
      </c>
      <c r="H1579" s="1" t="s">
        <v>1939</v>
      </c>
      <c r="I1579" s="3">
        <v>0</v>
      </c>
      <c r="J1579" s="54">
        <v>2463259</v>
      </c>
      <c r="K1579" s="1" t="s">
        <v>40</v>
      </c>
      <c r="L1579" s="1" t="s">
        <v>62</v>
      </c>
      <c r="M1579" s="1" t="s">
        <v>63</v>
      </c>
      <c r="N1579" s="1" t="s">
        <v>37</v>
      </c>
      <c r="O1579" s="1" t="s">
        <v>43</v>
      </c>
      <c r="P1579" s="1" t="s">
        <v>43</v>
      </c>
      <c r="Q1579" s="1" t="s">
        <v>43</v>
      </c>
      <c r="R1579" s="3">
        <v>0</v>
      </c>
      <c r="S1579" s="1" t="s">
        <v>44</v>
      </c>
      <c r="T1579" s="1" t="s">
        <v>45</v>
      </c>
      <c r="U1579" s="1" t="s">
        <v>1938</v>
      </c>
      <c r="V1579" s="1" t="s">
        <v>46</v>
      </c>
      <c r="W1579" s="1" t="s">
        <v>47</v>
      </c>
      <c r="X1579" s="1" t="s">
        <v>1940</v>
      </c>
      <c r="Y1579" s="1" t="s">
        <v>49</v>
      </c>
      <c r="Z1579" s="1" t="s">
        <v>50</v>
      </c>
      <c r="AA1579" s="1" t="s">
        <v>51</v>
      </c>
      <c r="AB1579" s="1" t="s">
        <v>1940</v>
      </c>
      <c r="AC1579" s="1" t="s">
        <v>37</v>
      </c>
    </row>
    <row r="1580" spans="1:29" hidden="1" x14ac:dyDescent="0.25">
      <c r="A1580" s="1" t="s">
        <v>33</v>
      </c>
      <c r="B1580" s="1" t="s">
        <v>34</v>
      </c>
      <c r="C1580" s="2">
        <v>45639</v>
      </c>
      <c r="D1580" s="1" t="s">
        <v>35</v>
      </c>
      <c r="E1580" s="1" t="s">
        <v>36</v>
      </c>
      <c r="F1580" s="1" t="s">
        <v>37</v>
      </c>
      <c r="G1580" s="1" t="s">
        <v>1941</v>
      </c>
      <c r="H1580" s="1" t="s">
        <v>1942</v>
      </c>
      <c r="I1580" s="3">
        <v>0</v>
      </c>
      <c r="J1580" s="54">
        <v>216667</v>
      </c>
      <c r="K1580" s="1" t="s">
        <v>40</v>
      </c>
      <c r="L1580" s="1" t="s">
        <v>67</v>
      </c>
      <c r="M1580" s="1" t="s">
        <v>68</v>
      </c>
      <c r="N1580" s="1" t="s">
        <v>37</v>
      </c>
      <c r="O1580" s="1" t="s">
        <v>43</v>
      </c>
      <c r="P1580" s="1" t="s">
        <v>43</v>
      </c>
      <c r="Q1580" s="1" t="s">
        <v>43</v>
      </c>
      <c r="R1580" s="3">
        <v>0</v>
      </c>
      <c r="S1580" s="1" t="s">
        <v>44</v>
      </c>
      <c r="T1580" s="1" t="s">
        <v>45</v>
      </c>
      <c r="U1580" s="1" t="s">
        <v>1941</v>
      </c>
      <c r="V1580" s="1" t="s">
        <v>46</v>
      </c>
      <c r="W1580" s="1" t="s">
        <v>47</v>
      </c>
      <c r="X1580" s="1" t="s">
        <v>1943</v>
      </c>
      <c r="Y1580" s="1" t="s">
        <v>49</v>
      </c>
      <c r="Z1580" s="1" t="s">
        <v>50</v>
      </c>
      <c r="AA1580" s="1" t="s">
        <v>51</v>
      </c>
      <c r="AB1580" s="1" t="s">
        <v>1943</v>
      </c>
      <c r="AC1580" s="1" t="s">
        <v>37</v>
      </c>
    </row>
    <row r="1581" spans="1:29" hidden="1" x14ac:dyDescent="0.25">
      <c r="A1581" s="1" t="s">
        <v>33</v>
      </c>
      <c r="B1581" s="1" t="s">
        <v>34</v>
      </c>
      <c r="C1581" s="2">
        <v>45642</v>
      </c>
      <c r="D1581" s="1" t="s">
        <v>35</v>
      </c>
      <c r="E1581" s="1" t="s">
        <v>36</v>
      </c>
      <c r="F1581" s="1" t="s">
        <v>37</v>
      </c>
      <c r="G1581" s="1" t="s">
        <v>1944</v>
      </c>
      <c r="H1581" s="1" t="s">
        <v>1945</v>
      </c>
      <c r="I1581" s="3">
        <v>0</v>
      </c>
      <c r="J1581" s="54">
        <v>2783402</v>
      </c>
      <c r="K1581" s="1" t="s">
        <v>40</v>
      </c>
      <c r="L1581" s="1" t="s">
        <v>54</v>
      </c>
      <c r="M1581" s="1" t="s">
        <v>55</v>
      </c>
      <c r="N1581" s="1" t="s">
        <v>37</v>
      </c>
      <c r="O1581" s="1" t="s">
        <v>43</v>
      </c>
      <c r="P1581" s="1" t="s">
        <v>43</v>
      </c>
      <c r="Q1581" s="1" t="s">
        <v>43</v>
      </c>
      <c r="R1581" s="3">
        <v>0</v>
      </c>
      <c r="S1581" s="1" t="s">
        <v>44</v>
      </c>
      <c r="T1581" s="1" t="s">
        <v>45</v>
      </c>
      <c r="U1581" s="1" t="s">
        <v>1944</v>
      </c>
      <c r="V1581" s="1" t="s">
        <v>46</v>
      </c>
      <c r="W1581" s="1" t="s">
        <v>47</v>
      </c>
      <c r="X1581" s="1" t="s">
        <v>1946</v>
      </c>
      <c r="Y1581" s="1" t="s">
        <v>49</v>
      </c>
      <c r="Z1581" s="1" t="s">
        <v>50</v>
      </c>
      <c r="AA1581" s="1" t="s">
        <v>51</v>
      </c>
      <c r="AB1581" s="1" t="s">
        <v>1946</v>
      </c>
      <c r="AC1581" s="1" t="s">
        <v>37</v>
      </c>
    </row>
    <row r="1582" spans="1:29" hidden="1" x14ac:dyDescent="0.25">
      <c r="A1582" s="1" t="s">
        <v>33</v>
      </c>
      <c r="B1582" s="1" t="s">
        <v>34</v>
      </c>
      <c r="C1582" s="2">
        <v>45645</v>
      </c>
      <c r="D1582" s="1" t="s">
        <v>35</v>
      </c>
      <c r="E1582" s="1" t="s">
        <v>36</v>
      </c>
      <c r="F1582" s="1" t="s">
        <v>37</v>
      </c>
      <c r="G1582" s="1" t="s">
        <v>1947</v>
      </c>
      <c r="H1582" s="1" t="s">
        <v>1948</v>
      </c>
      <c r="I1582" s="3">
        <v>0</v>
      </c>
      <c r="J1582" s="54">
        <v>563333</v>
      </c>
      <c r="K1582" s="1" t="s">
        <v>40</v>
      </c>
      <c r="L1582" s="1" t="s">
        <v>54</v>
      </c>
      <c r="M1582" s="1" t="s">
        <v>55</v>
      </c>
      <c r="N1582" s="1" t="s">
        <v>37</v>
      </c>
      <c r="O1582" s="1" t="s">
        <v>43</v>
      </c>
      <c r="P1582" s="1" t="s">
        <v>43</v>
      </c>
      <c r="Q1582" s="1" t="s">
        <v>43</v>
      </c>
      <c r="R1582" s="3">
        <v>0</v>
      </c>
      <c r="S1582" s="1" t="s">
        <v>44</v>
      </c>
      <c r="T1582" s="1" t="s">
        <v>45</v>
      </c>
      <c r="U1582" s="1" t="s">
        <v>1947</v>
      </c>
      <c r="V1582" s="1" t="s">
        <v>46</v>
      </c>
      <c r="W1582" s="1" t="s">
        <v>47</v>
      </c>
      <c r="X1582" s="1" t="s">
        <v>1949</v>
      </c>
      <c r="Y1582" s="1" t="s">
        <v>49</v>
      </c>
      <c r="Z1582" s="1" t="s">
        <v>50</v>
      </c>
      <c r="AA1582" s="1" t="s">
        <v>51</v>
      </c>
      <c r="AB1582" s="1" t="s">
        <v>1949</v>
      </c>
      <c r="AC1582" s="1" t="s">
        <v>37</v>
      </c>
    </row>
    <row r="1583" spans="1:29" hidden="1" x14ac:dyDescent="0.25">
      <c r="A1583" s="1" t="s">
        <v>33</v>
      </c>
      <c r="B1583" s="1" t="s">
        <v>34</v>
      </c>
      <c r="C1583" s="2">
        <v>45657</v>
      </c>
      <c r="D1583" s="1" t="s">
        <v>73</v>
      </c>
      <c r="E1583" s="1" t="s">
        <v>74</v>
      </c>
      <c r="F1583" s="1" t="s">
        <v>37</v>
      </c>
      <c r="G1583" s="1" t="s">
        <v>954</v>
      </c>
      <c r="H1583" s="1" t="s">
        <v>76</v>
      </c>
      <c r="I1583" s="3">
        <v>44833</v>
      </c>
      <c r="J1583" s="3">
        <v>0</v>
      </c>
      <c r="K1583" s="1" t="s">
        <v>40</v>
      </c>
      <c r="L1583" s="1" t="s">
        <v>156</v>
      </c>
      <c r="M1583" s="1" t="s">
        <v>157</v>
      </c>
      <c r="N1583" s="1" t="s">
        <v>79</v>
      </c>
      <c r="O1583" s="1" t="s">
        <v>80</v>
      </c>
      <c r="P1583" s="1" t="s">
        <v>43</v>
      </c>
      <c r="Q1583" s="1" t="s">
        <v>43</v>
      </c>
      <c r="R1583" s="3">
        <v>0</v>
      </c>
      <c r="S1583" s="1" t="s">
        <v>44</v>
      </c>
      <c r="T1583" s="1" t="s">
        <v>45</v>
      </c>
      <c r="U1583" s="1" t="s">
        <v>954</v>
      </c>
      <c r="V1583" s="1" t="s">
        <v>46</v>
      </c>
      <c r="W1583" s="1" t="s">
        <v>81</v>
      </c>
      <c r="X1583" s="1" t="s">
        <v>1950</v>
      </c>
      <c r="Y1583" s="1" t="s">
        <v>83</v>
      </c>
      <c r="Z1583" s="1" t="s">
        <v>84</v>
      </c>
      <c r="AA1583" s="1" t="s">
        <v>51</v>
      </c>
      <c r="AB1583" s="1" t="s">
        <v>1950</v>
      </c>
      <c r="AC1583" s="1" t="s">
        <v>37</v>
      </c>
    </row>
    <row r="1584" spans="1:29" hidden="1" x14ac:dyDescent="0.25">
      <c r="A1584" s="1" t="s">
        <v>33</v>
      </c>
      <c r="B1584" s="1" t="s">
        <v>34</v>
      </c>
      <c r="C1584" s="2">
        <v>45657</v>
      </c>
      <c r="D1584" s="1" t="s">
        <v>73</v>
      </c>
      <c r="E1584" s="1" t="s">
        <v>74</v>
      </c>
      <c r="F1584" s="1" t="s">
        <v>37</v>
      </c>
      <c r="G1584" s="1" t="s">
        <v>954</v>
      </c>
      <c r="H1584" s="1" t="s">
        <v>76</v>
      </c>
      <c r="I1584" s="3">
        <v>43334</v>
      </c>
      <c r="J1584" s="3">
        <v>0</v>
      </c>
      <c r="K1584" s="1" t="s">
        <v>40</v>
      </c>
      <c r="L1584" s="1" t="s">
        <v>133</v>
      </c>
      <c r="M1584" s="1" t="s">
        <v>134</v>
      </c>
      <c r="N1584" s="1" t="s">
        <v>79</v>
      </c>
      <c r="O1584" s="1" t="s">
        <v>80</v>
      </c>
      <c r="P1584" s="1" t="s">
        <v>43</v>
      </c>
      <c r="Q1584" s="1" t="s">
        <v>43</v>
      </c>
      <c r="R1584" s="3">
        <v>0</v>
      </c>
      <c r="S1584" s="1" t="s">
        <v>44</v>
      </c>
      <c r="T1584" s="1" t="s">
        <v>45</v>
      </c>
      <c r="U1584" s="1" t="s">
        <v>954</v>
      </c>
      <c r="V1584" s="1" t="s">
        <v>46</v>
      </c>
      <c r="W1584" s="1" t="s">
        <v>81</v>
      </c>
      <c r="X1584" s="1" t="s">
        <v>1950</v>
      </c>
      <c r="Y1584" s="1" t="s">
        <v>83</v>
      </c>
      <c r="Z1584" s="1" t="s">
        <v>84</v>
      </c>
      <c r="AA1584" s="1" t="s">
        <v>51</v>
      </c>
      <c r="AB1584" s="1" t="s">
        <v>1950</v>
      </c>
      <c r="AC1584" s="1" t="s">
        <v>37</v>
      </c>
    </row>
    <row r="1585" spans="1:29" hidden="1" x14ac:dyDescent="0.25">
      <c r="A1585" s="1" t="s">
        <v>33</v>
      </c>
      <c r="B1585" s="1" t="s">
        <v>34</v>
      </c>
      <c r="C1585" s="2">
        <v>45657</v>
      </c>
      <c r="D1585" s="1" t="s">
        <v>73</v>
      </c>
      <c r="E1585" s="1" t="s">
        <v>74</v>
      </c>
      <c r="F1585" s="1" t="s">
        <v>37</v>
      </c>
      <c r="G1585" s="1" t="s">
        <v>954</v>
      </c>
      <c r="H1585" s="1" t="s">
        <v>76</v>
      </c>
      <c r="I1585" s="3">
        <v>48255</v>
      </c>
      <c r="J1585" s="3">
        <v>0</v>
      </c>
      <c r="K1585" s="1" t="s">
        <v>40</v>
      </c>
      <c r="L1585" s="1" t="s">
        <v>222</v>
      </c>
      <c r="M1585" s="1" t="s">
        <v>223</v>
      </c>
      <c r="N1585" s="1" t="s">
        <v>79</v>
      </c>
      <c r="O1585" s="1" t="s">
        <v>80</v>
      </c>
      <c r="P1585" s="1" t="s">
        <v>43</v>
      </c>
      <c r="Q1585" s="1" t="s">
        <v>43</v>
      </c>
      <c r="R1585" s="3">
        <v>0</v>
      </c>
      <c r="S1585" s="1" t="s">
        <v>44</v>
      </c>
      <c r="T1585" s="1" t="s">
        <v>45</v>
      </c>
      <c r="U1585" s="1" t="s">
        <v>954</v>
      </c>
      <c r="V1585" s="1" t="s">
        <v>46</v>
      </c>
      <c r="W1585" s="1" t="s">
        <v>81</v>
      </c>
      <c r="X1585" s="1" t="s">
        <v>1950</v>
      </c>
      <c r="Y1585" s="1" t="s">
        <v>83</v>
      </c>
      <c r="Z1585" s="1" t="s">
        <v>84</v>
      </c>
      <c r="AA1585" s="1" t="s">
        <v>51</v>
      </c>
      <c r="AB1585" s="1" t="s">
        <v>1950</v>
      </c>
      <c r="AC1585" s="1" t="s">
        <v>37</v>
      </c>
    </row>
    <row r="1586" spans="1:29" hidden="1" x14ac:dyDescent="0.25">
      <c r="A1586" s="1" t="s">
        <v>33</v>
      </c>
      <c r="B1586" s="1" t="s">
        <v>34</v>
      </c>
      <c r="C1586" s="2">
        <v>45657</v>
      </c>
      <c r="D1586" s="1" t="s">
        <v>73</v>
      </c>
      <c r="E1586" s="1" t="s">
        <v>74</v>
      </c>
      <c r="F1586" s="1" t="s">
        <v>37</v>
      </c>
      <c r="G1586" s="1" t="s">
        <v>954</v>
      </c>
      <c r="H1586" s="1" t="s">
        <v>76</v>
      </c>
      <c r="I1586" s="3">
        <v>100310</v>
      </c>
      <c r="J1586" s="3">
        <v>0</v>
      </c>
      <c r="K1586" s="1" t="s">
        <v>40</v>
      </c>
      <c r="L1586" s="1" t="s">
        <v>383</v>
      </c>
      <c r="M1586" s="1" t="s">
        <v>384</v>
      </c>
      <c r="N1586" s="1" t="s">
        <v>79</v>
      </c>
      <c r="O1586" s="1" t="s">
        <v>80</v>
      </c>
      <c r="P1586" s="1" t="s">
        <v>43</v>
      </c>
      <c r="Q1586" s="1" t="s">
        <v>43</v>
      </c>
      <c r="R1586" s="3">
        <v>0</v>
      </c>
      <c r="S1586" s="1" t="s">
        <v>44</v>
      </c>
      <c r="T1586" s="1" t="s">
        <v>45</v>
      </c>
      <c r="U1586" s="1" t="s">
        <v>954</v>
      </c>
      <c r="V1586" s="1" t="s">
        <v>46</v>
      </c>
      <c r="W1586" s="1" t="s">
        <v>81</v>
      </c>
      <c r="X1586" s="1" t="s">
        <v>1950</v>
      </c>
      <c r="Y1586" s="1" t="s">
        <v>83</v>
      </c>
      <c r="Z1586" s="1" t="s">
        <v>84</v>
      </c>
      <c r="AA1586" s="1" t="s">
        <v>51</v>
      </c>
      <c r="AB1586" s="1" t="s">
        <v>1950</v>
      </c>
      <c r="AC1586" s="1" t="s">
        <v>37</v>
      </c>
    </row>
    <row r="1587" spans="1:29" hidden="1" x14ac:dyDescent="0.25">
      <c r="A1587" s="1" t="s">
        <v>33</v>
      </c>
      <c r="B1587" s="1" t="s">
        <v>34</v>
      </c>
      <c r="C1587" s="2">
        <v>45657</v>
      </c>
      <c r="D1587" s="1" t="s">
        <v>73</v>
      </c>
      <c r="E1587" s="1" t="s">
        <v>74</v>
      </c>
      <c r="F1587" s="1" t="s">
        <v>37</v>
      </c>
      <c r="G1587" s="1" t="s">
        <v>954</v>
      </c>
      <c r="H1587" s="1" t="s">
        <v>76</v>
      </c>
      <c r="I1587" s="3">
        <v>650000</v>
      </c>
      <c r="J1587" s="3">
        <v>0</v>
      </c>
      <c r="K1587" s="1" t="s">
        <v>40</v>
      </c>
      <c r="L1587" s="1" t="s">
        <v>77</v>
      </c>
      <c r="M1587" s="1" t="s">
        <v>78</v>
      </c>
      <c r="N1587" s="1" t="s">
        <v>79</v>
      </c>
      <c r="O1587" s="1" t="s">
        <v>80</v>
      </c>
      <c r="P1587" s="1" t="s">
        <v>43</v>
      </c>
      <c r="Q1587" s="1" t="s">
        <v>43</v>
      </c>
      <c r="R1587" s="3">
        <v>0</v>
      </c>
      <c r="S1587" s="1" t="s">
        <v>44</v>
      </c>
      <c r="T1587" s="1" t="s">
        <v>45</v>
      </c>
      <c r="U1587" s="1" t="s">
        <v>954</v>
      </c>
      <c r="V1587" s="1" t="s">
        <v>46</v>
      </c>
      <c r="W1587" s="1" t="s">
        <v>81</v>
      </c>
      <c r="X1587" s="1" t="s">
        <v>1950</v>
      </c>
      <c r="Y1587" s="1" t="s">
        <v>83</v>
      </c>
      <c r="Z1587" s="1" t="s">
        <v>84</v>
      </c>
      <c r="AA1587" s="1" t="s">
        <v>51</v>
      </c>
      <c r="AB1587" s="1" t="s">
        <v>1950</v>
      </c>
      <c r="AC1587" s="1" t="s">
        <v>37</v>
      </c>
    </row>
    <row r="1588" spans="1:29" hidden="1" x14ac:dyDescent="0.25">
      <c r="A1588" s="1" t="s">
        <v>33</v>
      </c>
      <c r="B1588" s="1" t="s">
        <v>34</v>
      </c>
      <c r="C1588" s="2">
        <v>45657</v>
      </c>
      <c r="D1588" s="1" t="s">
        <v>73</v>
      </c>
      <c r="E1588" s="1" t="s">
        <v>74</v>
      </c>
      <c r="F1588" s="1" t="s">
        <v>37</v>
      </c>
      <c r="G1588" s="1" t="s">
        <v>954</v>
      </c>
      <c r="H1588" s="1" t="s">
        <v>76</v>
      </c>
      <c r="I1588" s="3">
        <v>46543</v>
      </c>
      <c r="J1588" s="3">
        <v>0</v>
      </c>
      <c r="K1588" s="1" t="s">
        <v>40</v>
      </c>
      <c r="L1588" s="1" t="s">
        <v>385</v>
      </c>
      <c r="M1588" s="1" t="s">
        <v>386</v>
      </c>
      <c r="N1588" s="1" t="s">
        <v>79</v>
      </c>
      <c r="O1588" s="1" t="s">
        <v>80</v>
      </c>
      <c r="P1588" s="1" t="s">
        <v>43</v>
      </c>
      <c r="Q1588" s="1" t="s">
        <v>43</v>
      </c>
      <c r="R1588" s="3">
        <v>0</v>
      </c>
      <c r="S1588" s="1" t="s">
        <v>44</v>
      </c>
      <c r="T1588" s="1" t="s">
        <v>45</v>
      </c>
      <c r="U1588" s="1" t="s">
        <v>954</v>
      </c>
      <c r="V1588" s="1" t="s">
        <v>46</v>
      </c>
      <c r="W1588" s="1" t="s">
        <v>81</v>
      </c>
      <c r="X1588" s="1" t="s">
        <v>1950</v>
      </c>
      <c r="Y1588" s="1" t="s">
        <v>83</v>
      </c>
      <c r="Z1588" s="1" t="s">
        <v>84</v>
      </c>
      <c r="AA1588" s="1" t="s">
        <v>51</v>
      </c>
      <c r="AB1588" s="1" t="s">
        <v>1950</v>
      </c>
      <c r="AC1588" s="1" t="s">
        <v>37</v>
      </c>
    </row>
    <row r="1589" spans="1:29" hidden="1" x14ac:dyDescent="0.25">
      <c r="A1589" s="1" t="s">
        <v>33</v>
      </c>
      <c r="B1589" s="1" t="s">
        <v>34</v>
      </c>
      <c r="C1589" s="2">
        <v>45657</v>
      </c>
      <c r="D1589" s="1" t="s">
        <v>73</v>
      </c>
      <c r="E1589" s="1" t="s">
        <v>74</v>
      </c>
      <c r="F1589" s="1" t="s">
        <v>37</v>
      </c>
      <c r="G1589" s="1" t="s">
        <v>954</v>
      </c>
      <c r="H1589" s="1" t="s">
        <v>76</v>
      </c>
      <c r="I1589" s="3">
        <v>47108</v>
      </c>
      <c r="J1589" s="3">
        <v>0</v>
      </c>
      <c r="K1589" s="1" t="s">
        <v>40</v>
      </c>
      <c r="L1589" s="1" t="s">
        <v>569</v>
      </c>
      <c r="M1589" s="1" t="s">
        <v>570</v>
      </c>
      <c r="N1589" s="1" t="s">
        <v>79</v>
      </c>
      <c r="O1589" s="1" t="s">
        <v>80</v>
      </c>
      <c r="P1589" s="1" t="s">
        <v>43</v>
      </c>
      <c r="Q1589" s="1" t="s">
        <v>43</v>
      </c>
      <c r="R1589" s="3">
        <v>0</v>
      </c>
      <c r="S1589" s="1" t="s">
        <v>44</v>
      </c>
      <c r="T1589" s="1" t="s">
        <v>45</v>
      </c>
      <c r="U1589" s="1" t="s">
        <v>954</v>
      </c>
      <c r="V1589" s="1" t="s">
        <v>46</v>
      </c>
      <c r="W1589" s="1" t="s">
        <v>81</v>
      </c>
      <c r="X1589" s="1" t="s">
        <v>1950</v>
      </c>
      <c r="Y1589" s="1" t="s">
        <v>83</v>
      </c>
      <c r="Z1589" s="1" t="s">
        <v>84</v>
      </c>
      <c r="AA1589" s="1" t="s">
        <v>51</v>
      </c>
      <c r="AB1589" s="1" t="s">
        <v>1950</v>
      </c>
      <c r="AC1589" s="1" t="s">
        <v>37</v>
      </c>
    </row>
    <row r="1590" spans="1:29" hidden="1" x14ac:dyDescent="0.25">
      <c r="A1590" s="1" t="s">
        <v>33</v>
      </c>
      <c r="B1590" s="1" t="s">
        <v>34</v>
      </c>
      <c r="C1590" s="2">
        <v>45657</v>
      </c>
      <c r="D1590" s="1" t="s">
        <v>73</v>
      </c>
      <c r="E1590" s="1" t="s">
        <v>74</v>
      </c>
      <c r="F1590" s="1" t="s">
        <v>37</v>
      </c>
      <c r="G1590" s="1" t="s">
        <v>954</v>
      </c>
      <c r="H1590" s="1" t="s">
        <v>76</v>
      </c>
      <c r="I1590" s="3">
        <v>139004</v>
      </c>
      <c r="J1590" s="3">
        <v>0</v>
      </c>
      <c r="K1590" s="1" t="s">
        <v>40</v>
      </c>
      <c r="L1590" s="1" t="s">
        <v>1625</v>
      </c>
      <c r="M1590" s="1" t="s">
        <v>749</v>
      </c>
      <c r="N1590" s="1" t="s">
        <v>79</v>
      </c>
      <c r="O1590" s="1" t="s">
        <v>80</v>
      </c>
      <c r="P1590" s="1" t="s">
        <v>43</v>
      </c>
      <c r="Q1590" s="1" t="s">
        <v>43</v>
      </c>
      <c r="R1590" s="3">
        <v>0</v>
      </c>
      <c r="S1590" s="1" t="s">
        <v>44</v>
      </c>
      <c r="T1590" s="1" t="s">
        <v>45</v>
      </c>
      <c r="U1590" s="1" t="s">
        <v>954</v>
      </c>
      <c r="V1590" s="1" t="s">
        <v>46</v>
      </c>
      <c r="W1590" s="1" t="s">
        <v>81</v>
      </c>
      <c r="X1590" s="1" t="s">
        <v>1950</v>
      </c>
      <c r="Y1590" s="1" t="s">
        <v>83</v>
      </c>
      <c r="Z1590" s="1" t="s">
        <v>84</v>
      </c>
      <c r="AA1590" s="1" t="s">
        <v>51</v>
      </c>
      <c r="AB1590" s="1" t="s">
        <v>1950</v>
      </c>
      <c r="AC1590" s="1" t="s">
        <v>37</v>
      </c>
    </row>
    <row r="1591" spans="1:29" hidden="1" x14ac:dyDescent="0.25">
      <c r="A1591" s="1" t="s">
        <v>33</v>
      </c>
      <c r="B1591" s="1" t="s">
        <v>34</v>
      </c>
      <c r="C1591" s="2">
        <v>45657</v>
      </c>
      <c r="D1591" s="1" t="s">
        <v>73</v>
      </c>
      <c r="E1591" s="1" t="s">
        <v>74</v>
      </c>
      <c r="F1591" s="1" t="s">
        <v>37</v>
      </c>
      <c r="G1591" s="1" t="s">
        <v>954</v>
      </c>
      <c r="H1591" s="1" t="s">
        <v>76</v>
      </c>
      <c r="I1591" s="3">
        <v>49796</v>
      </c>
      <c r="J1591" s="3">
        <v>0</v>
      </c>
      <c r="K1591" s="1" t="s">
        <v>40</v>
      </c>
      <c r="L1591" s="1" t="s">
        <v>230</v>
      </c>
      <c r="M1591" s="1" t="s">
        <v>231</v>
      </c>
      <c r="N1591" s="1" t="s">
        <v>79</v>
      </c>
      <c r="O1591" s="1" t="s">
        <v>80</v>
      </c>
      <c r="P1591" s="1" t="s">
        <v>43</v>
      </c>
      <c r="Q1591" s="1" t="s">
        <v>43</v>
      </c>
      <c r="R1591" s="3">
        <v>0</v>
      </c>
      <c r="S1591" s="1" t="s">
        <v>44</v>
      </c>
      <c r="T1591" s="1" t="s">
        <v>45</v>
      </c>
      <c r="U1591" s="1" t="s">
        <v>954</v>
      </c>
      <c r="V1591" s="1" t="s">
        <v>46</v>
      </c>
      <c r="W1591" s="1" t="s">
        <v>81</v>
      </c>
      <c r="X1591" s="1" t="s">
        <v>1950</v>
      </c>
      <c r="Y1591" s="1" t="s">
        <v>83</v>
      </c>
      <c r="Z1591" s="1" t="s">
        <v>84</v>
      </c>
      <c r="AA1591" s="1" t="s">
        <v>51</v>
      </c>
      <c r="AB1591" s="1" t="s">
        <v>1950</v>
      </c>
      <c r="AC1591" s="1" t="s">
        <v>37</v>
      </c>
    </row>
    <row r="1592" spans="1:29" hidden="1" x14ac:dyDescent="0.25">
      <c r="A1592" s="1" t="s">
        <v>33</v>
      </c>
      <c r="B1592" s="1" t="s">
        <v>34</v>
      </c>
      <c r="C1592" s="2">
        <v>45657</v>
      </c>
      <c r="D1592" s="1" t="s">
        <v>73</v>
      </c>
      <c r="E1592" s="1" t="s">
        <v>74</v>
      </c>
      <c r="F1592" s="1" t="s">
        <v>37</v>
      </c>
      <c r="G1592" s="1" t="s">
        <v>954</v>
      </c>
      <c r="H1592" s="1" t="s">
        <v>76</v>
      </c>
      <c r="I1592" s="3">
        <v>216667</v>
      </c>
      <c r="J1592" s="3">
        <v>0</v>
      </c>
      <c r="K1592" s="1" t="s">
        <v>40</v>
      </c>
      <c r="L1592" s="1" t="s">
        <v>1951</v>
      </c>
      <c r="M1592" s="1" t="s">
        <v>809</v>
      </c>
      <c r="N1592" s="1" t="s">
        <v>79</v>
      </c>
      <c r="O1592" s="1" t="s">
        <v>80</v>
      </c>
      <c r="P1592" s="1" t="s">
        <v>43</v>
      </c>
      <c r="Q1592" s="1" t="s">
        <v>43</v>
      </c>
      <c r="R1592" s="3">
        <v>0</v>
      </c>
      <c r="S1592" s="1" t="s">
        <v>44</v>
      </c>
      <c r="T1592" s="1" t="s">
        <v>45</v>
      </c>
      <c r="U1592" s="1" t="s">
        <v>954</v>
      </c>
      <c r="V1592" s="1" t="s">
        <v>46</v>
      </c>
      <c r="W1592" s="1" t="s">
        <v>81</v>
      </c>
      <c r="X1592" s="1" t="s">
        <v>1950</v>
      </c>
      <c r="Y1592" s="1" t="s">
        <v>83</v>
      </c>
      <c r="Z1592" s="1" t="s">
        <v>84</v>
      </c>
      <c r="AA1592" s="1" t="s">
        <v>51</v>
      </c>
      <c r="AB1592" s="1" t="s">
        <v>1950</v>
      </c>
      <c r="AC1592" s="1" t="s">
        <v>37</v>
      </c>
    </row>
    <row r="1593" spans="1:29" hidden="1" x14ac:dyDescent="0.25">
      <c r="A1593" s="1" t="s">
        <v>33</v>
      </c>
      <c r="B1593" s="1" t="s">
        <v>34</v>
      </c>
      <c r="C1593" s="2">
        <v>45657</v>
      </c>
      <c r="D1593" s="1" t="s">
        <v>73</v>
      </c>
      <c r="E1593" s="1" t="s">
        <v>74</v>
      </c>
      <c r="F1593" s="1" t="s">
        <v>37</v>
      </c>
      <c r="G1593" s="1" t="s">
        <v>954</v>
      </c>
      <c r="H1593" s="1" t="s">
        <v>76</v>
      </c>
      <c r="I1593" s="3">
        <v>43334</v>
      </c>
      <c r="J1593" s="3">
        <v>0</v>
      </c>
      <c r="K1593" s="1" t="s">
        <v>40</v>
      </c>
      <c r="L1593" s="1" t="s">
        <v>397</v>
      </c>
      <c r="M1593" s="1" t="s">
        <v>398</v>
      </c>
      <c r="N1593" s="1" t="s">
        <v>79</v>
      </c>
      <c r="O1593" s="1" t="s">
        <v>80</v>
      </c>
      <c r="P1593" s="1" t="s">
        <v>43</v>
      </c>
      <c r="Q1593" s="1" t="s">
        <v>43</v>
      </c>
      <c r="R1593" s="3">
        <v>0</v>
      </c>
      <c r="S1593" s="1" t="s">
        <v>44</v>
      </c>
      <c r="T1593" s="1" t="s">
        <v>45</v>
      </c>
      <c r="U1593" s="1" t="s">
        <v>954</v>
      </c>
      <c r="V1593" s="1" t="s">
        <v>46</v>
      </c>
      <c r="W1593" s="1" t="s">
        <v>81</v>
      </c>
      <c r="X1593" s="1" t="s">
        <v>1950</v>
      </c>
      <c r="Y1593" s="1" t="s">
        <v>83</v>
      </c>
      <c r="Z1593" s="1" t="s">
        <v>84</v>
      </c>
      <c r="AA1593" s="1" t="s">
        <v>51</v>
      </c>
      <c r="AB1593" s="1" t="s">
        <v>1950</v>
      </c>
      <c r="AC1593" s="1" t="s">
        <v>37</v>
      </c>
    </row>
    <row r="1594" spans="1:29" hidden="1" x14ac:dyDescent="0.25">
      <c r="A1594" s="1" t="s">
        <v>33</v>
      </c>
      <c r="B1594" s="1" t="s">
        <v>34</v>
      </c>
      <c r="C1594" s="2">
        <v>45657</v>
      </c>
      <c r="D1594" s="1" t="s">
        <v>73</v>
      </c>
      <c r="E1594" s="1" t="s">
        <v>74</v>
      </c>
      <c r="F1594" s="1" t="s">
        <v>37</v>
      </c>
      <c r="G1594" s="1" t="s">
        <v>954</v>
      </c>
      <c r="H1594" s="1" t="s">
        <v>76</v>
      </c>
      <c r="I1594" s="3">
        <v>650000</v>
      </c>
      <c r="J1594" s="3">
        <v>0</v>
      </c>
      <c r="K1594" s="1" t="s">
        <v>40</v>
      </c>
      <c r="L1594" s="1" t="s">
        <v>117</v>
      </c>
      <c r="M1594" s="1" t="s">
        <v>118</v>
      </c>
      <c r="N1594" s="1" t="s">
        <v>79</v>
      </c>
      <c r="O1594" s="1" t="s">
        <v>80</v>
      </c>
      <c r="P1594" s="1" t="s">
        <v>43</v>
      </c>
      <c r="Q1594" s="1" t="s">
        <v>43</v>
      </c>
      <c r="R1594" s="3">
        <v>0</v>
      </c>
      <c r="S1594" s="1" t="s">
        <v>44</v>
      </c>
      <c r="T1594" s="1" t="s">
        <v>45</v>
      </c>
      <c r="U1594" s="1" t="s">
        <v>954</v>
      </c>
      <c r="V1594" s="1" t="s">
        <v>46</v>
      </c>
      <c r="W1594" s="1" t="s">
        <v>81</v>
      </c>
      <c r="X1594" s="1" t="s">
        <v>1950</v>
      </c>
      <c r="Y1594" s="1" t="s">
        <v>83</v>
      </c>
      <c r="Z1594" s="1" t="s">
        <v>84</v>
      </c>
      <c r="AA1594" s="1" t="s">
        <v>51</v>
      </c>
      <c r="AB1594" s="1" t="s">
        <v>1950</v>
      </c>
      <c r="AC1594" s="1" t="s">
        <v>37</v>
      </c>
    </row>
    <row r="1595" spans="1:29" hidden="1" x14ac:dyDescent="0.25">
      <c r="A1595" s="1" t="s">
        <v>33</v>
      </c>
      <c r="B1595" s="1" t="s">
        <v>34</v>
      </c>
      <c r="C1595" s="2">
        <v>45657</v>
      </c>
      <c r="D1595" s="1" t="s">
        <v>73</v>
      </c>
      <c r="E1595" s="1" t="s">
        <v>74</v>
      </c>
      <c r="F1595" s="1" t="s">
        <v>37</v>
      </c>
      <c r="G1595" s="1" t="s">
        <v>954</v>
      </c>
      <c r="H1595" s="1" t="s">
        <v>76</v>
      </c>
      <c r="I1595" s="3">
        <v>650000</v>
      </c>
      <c r="J1595" s="3">
        <v>0</v>
      </c>
      <c r="K1595" s="1" t="s">
        <v>40</v>
      </c>
      <c r="L1595" s="1" t="s">
        <v>125</v>
      </c>
      <c r="M1595" s="1" t="s">
        <v>126</v>
      </c>
      <c r="N1595" s="1" t="s">
        <v>79</v>
      </c>
      <c r="O1595" s="1" t="s">
        <v>80</v>
      </c>
      <c r="P1595" s="1" t="s">
        <v>43</v>
      </c>
      <c r="Q1595" s="1" t="s">
        <v>43</v>
      </c>
      <c r="R1595" s="3">
        <v>0</v>
      </c>
      <c r="S1595" s="1" t="s">
        <v>44</v>
      </c>
      <c r="T1595" s="1" t="s">
        <v>45</v>
      </c>
      <c r="U1595" s="1" t="s">
        <v>954</v>
      </c>
      <c r="V1595" s="1" t="s">
        <v>46</v>
      </c>
      <c r="W1595" s="1" t="s">
        <v>81</v>
      </c>
      <c r="X1595" s="1" t="s">
        <v>1950</v>
      </c>
      <c r="Y1595" s="1" t="s">
        <v>83</v>
      </c>
      <c r="Z1595" s="1" t="s">
        <v>84</v>
      </c>
      <c r="AA1595" s="1" t="s">
        <v>51</v>
      </c>
      <c r="AB1595" s="1" t="s">
        <v>1950</v>
      </c>
      <c r="AC1595" s="1" t="s">
        <v>37</v>
      </c>
    </row>
    <row r="1596" spans="1:29" hidden="1" x14ac:dyDescent="0.25">
      <c r="A1596" s="1" t="s">
        <v>33</v>
      </c>
      <c r="B1596" s="1" t="s">
        <v>34</v>
      </c>
      <c r="C1596" s="2">
        <v>45657</v>
      </c>
      <c r="D1596" s="1" t="s">
        <v>73</v>
      </c>
      <c r="E1596" s="1" t="s">
        <v>74</v>
      </c>
      <c r="F1596" s="1" t="s">
        <v>37</v>
      </c>
      <c r="G1596" s="1" t="s">
        <v>954</v>
      </c>
      <c r="H1596" s="1" t="s">
        <v>76</v>
      </c>
      <c r="I1596" s="3">
        <v>303334</v>
      </c>
      <c r="J1596" s="3">
        <v>0</v>
      </c>
      <c r="K1596" s="1" t="s">
        <v>40</v>
      </c>
      <c r="L1596" s="1" t="s">
        <v>119</v>
      </c>
      <c r="M1596" s="1" t="s">
        <v>120</v>
      </c>
      <c r="N1596" s="1" t="s">
        <v>79</v>
      </c>
      <c r="O1596" s="1" t="s">
        <v>80</v>
      </c>
      <c r="P1596" s="1" t="s">
        <v>43</v>
      </c>
      <c r="Q1596" s="1" t="s">
        <v>43</v>
      </c>
      <c r="R1596" s="3">
        <v>0</v>
      </c>
      <c r="S1596" s="1" t="s">
        <v>44</v>
      </c>
      <c r="T1596" s="1" t="s">
        <v>45</v>
      </c>
      <c r="U1596" s="1" t="s">
        <v>954</v>
      </c>
      <c r="V1596" s="1" t="s">
        <v>46</v>
      </c>
      <c r="W1596" s="1" t="s">
        <v>81</v>
      </c>
      <c r="X1596" s="1" t="s">
        <v>1950</v>
      </c>
      <c r="Y1596" s="1" t="s">
        <v>83</v>
      </c>
      <c r="Z1596" s="1" t="s">
        <v>84</v>
      </c>
      <c r="AA1596" s="1" t="s">
        <v>51</v>
      </c>
      <c r="AB1596" s="1" t="s">
        <v>1950</v>
      </c>
      <c r="AC1596" s="1" t="s">
        <v>37</v>
      </c>
    </row>
    <row r="1597" spans="1:29" hidden="1" x14ac:dyDescent="0.25">
      <c r="A1597" s="1" t="s">
        <v>33</v>
      </c>
      <c r="B1597" s="1" t="s">
        <v>34</v>
      </c>
      <c r="C1597" s="2">
        <v>45657</v>
      </c>
      <c r="D1597" s="1" t="s">
        <v>73</v>
      </c>
      <c r="E1597" s="1" t="s">
        <v>74</v>
      </c>
      <c r="F1597" s="1" t="s">
        <v>37</v>
      </c>
      <c r="G1597" s="1" t="s">
        <v>954</v>
      </c>
      <c r="H1597" s="1" t="s">
        <v>76</v>
      </c>
      <c r="I1597" s="3">
        <v>562463</v>
      </c>
      <c r="J1597" s="3">
        <v>0</v>
      </c>
      <c r="K1597" s="1" t="s">
        <v>40</v>
      </c>
      <c r="L1597" s="1" t="s">
        <v>87</v>
      </c>
      <c r="M1597" s="1" t="s">
        <v>88</v>
      </c>
      <c r="N1597" s="1" t="s">
        <v>89</v>
      </c>
      <c r="O1597" s="1" t="s">
        <v>90</v>
      </c>
      <c r="P1597" s="1" t="s">
        <v>43</v>
      </c>
      <c r="Q1597" s="1" t="s">
        <v>43</v>
      </c>
      <c r="R1597" s="3">
        <v>0</v>
      </c>
      <c r="S1597" s="1" t="s">
        <v>44</v>
      </c>
      <c r="T1597" s="1" t="s">
        <v>45</v>
      </c>
      <c r="U1597" s="1" t="s">
        <v>954</v>
      </c>
      <c r="V1597" s="1" t="s">
        <v>46</v>
      </c>
      <c r="W1597" s="1" t="s">
        <v>81</v>
      </c>
      <c r="X1597" s="1" t="s">
        <v>1950</v>
      </c>
      <c r="Y1597" s="1" t="s">
        <v>83</v>
      </c>
      <c r="Z1597" s="1" t="s">
        <v>84</v>
      </c>
      <c r="AA1597" s="1" t="s">
        <v>51</v>
      </c>
      <c r="AB1597" s="1" t="s">
        <v>1950</v>
      </c>
      <c r="AC1597" s="1" t="s">
        <v>37</v>
      </c>
    </row>
    <row r="1598" spans="1:29" hidden="1" x14ac:dyDescent="0.25">
      <c r="A1598" s="1" t="s">
        <v>33</v>
      </c>
      <c r="B1598" s="1" t="s">
        <v>34</v>
      </c>
      <c r="C1598" s="2">
        <v>45657</v>
      </c>
      <c r="D1598" s="1" t="s">
        <v>73</v>
      </c>
      <c r="E1598" s="1" t="s">
        <v>74</v>
      </c>
      <c r="F1598" s="1" t="s">
        <v>37</v>
      </c>
      <c r="G1598" s="1" t="s">
        <v>954</v>
      </c>
      <c r="H1598" s="1" t="s">
        <v>76</v>
      </c>
      <c r="I1598" s="3">
        <v>1514488</v>
      </c>
      <c r="J1598" s="3">
        <v>0</v>
      </c>
      <c r="K1598" s="1" t="s">
        <v>40</v>
      </c>
      <c r="L1598" s="1" t="s">
        <v>242</v>
      </c>
      <c r="M1598" s="1" t="s">
        <v>243</v>
      </c>
      <c r="N1598" s="1" t="s">
        <v>295</v>
      </c>
      <c r="O1598" s="1" t="s">
        <v>296</v>
      </c>
      <c r="P1598" s="1" t="s">
        <v>43</v>
      </c>
      <c r="Q1598" s="1" t="s">
        <v>43</v>
      </c>
      <c r="R1598" s="3">
        <v>0</v>
      </c>
      <c r="S1598" s="1" t="s">
        <v>44</v>
      </c>
      <c r="T1598" s="1" t="s">
        <v>45</v>
      </c>
      <c r="U1598" s="1" t="s">
        <v>954</v>
      </c>
      <c r="V1598" s="1" t="s">
        <v>46</v>
      </c>
      <c r="W1598" s="1" t="s">
        <v>81</v>
      </c>
      <c r="X1598" s="1" t="s">
        <v>1950</v>
      </c>
      <c r="Y1598" s="1" t="s">
        <v>83</v>
      </c>
      <c r="Z1598" s="1" t="s">
        <v>84</v>
      </c>
      <c r="AA1598" s="1" t="s">
        <v>51</v>
      </c>
      <c r="AB1598" s="1" t="s">
        <v>1950</v>
      </c>
      <c r="AC1598" s="1" t="s">
        <v>37</v>
      </c>
    </row>
    <row r="1599" spans="1:29" hidden="1" x14ac:dyDescent="0.25">
      <c r="A1599" s="1" t="s">
        <v>33</v>
      </c>
      <c r="B1599" s="1" t="s">
        <v>34</v>
      </c>
      <c r="C1599" s="2">
        <v>45657</v>
      </c>
      <c r="D1599" s="1" t="s">
        <v>73</v>
      </c>
      <c r="E1599" s="1" t="s">
        <v>74</v>
      </c>
      <c r="F1599" s="1" t="s">
        <v>37</v>
      </c>
      <c r="G1599" s="1" t="s">
        <v>954</v>
      </c>
      <c r="H1599" s="1" t="s">
        <v>76</v>
      </c>
      <c r="I1599" s="3">
        <v>563334</v>
      </c>
      <c r="J1599" s="3">
        <v>0</v>
      </c>
      <c r="K1599" s="1" t="s">
        <v>40</v>
      </c>
      <c r="L1599" s="1" t="s">
        <v>77</v>
      </c>
      <c r="M1599" s="1" t="s">
        <v>78</v>
      </c>
      <c r="N1599" s="1" t="s">
        <v>79</v>
      </c>
      <c r="O1599" s="1" t="s">
        <v>80</v>
      </c>
      <c r="P1599" s="1" t="s">
        <v>43</v>
      </c>
      <c r="Q1599" s="1" t="s">
        <v>43</v>
      </c>
      <c r="R1599" s="3">
        <v>0</v>
      </c>
      <c r="S1599" s="1" t="s">
        <v>44</v>
      </c>
      <c r="T1599" s="1" t="s">
        <v>45</v>
      </c>
      <c r="U1599" s="1" t="s">
        <v>954</v>
      </c>
      <c r="V1599" s="1" t="s">
        <v>46</v>
      </c>
      <c r="W1599" s="1" t="s">
        <v>81</v>
      </c>
      <c r="X1599" s="1" t="s">
        <v>1950</v>
      </c>
      <c r="Y1599" s="1" t="s">
        <v>83</v>
      </c>
      <c r="Z1599" s="1" t="s">
        <v>84</v>
      </c>
      <c r="AA1599" s="1" t="s">
        <v>51</v>
      </c>
      <c r="AB1599" s="1" t="s">
        <v>1950</v>
      </c>
      <c r="AC1599" s="1" t="s">
        <v>37</v>
      </c>
    </row>
    <row r="1600" spans="1:29" hidden="1" x14ac:dyDescent="0.25">
      <c r="A1600" s="1" t="s">
        <v>33</v>
      </c>
      <c r="B1600" s="1" t="s">
        <v>34</v>
      </c>
      <c r="C1600" s="2">
        <v>45657</v>
      </c>
      <c r="D1600" s="1" t="s">
        <v>73</v>
      </c>
      <c r="E1600" s="1" t="s">
        <v>74</v>
      </c>
      <c r="F1600" s="1" t="s">
        <v>37</v>
      </c>
      <c r="G1600" s="1" t="s">
        <v>954</v>
      </c>
      <c r="H1600" s="1" t="s">
        <v>76</v>
      </c>
      <c r="I1600" s="3">
        <v>50404</v>
      </c>
      <c r="J1600" s="3">
        <v>0</v>
      </c>
      <c r="K1600" s="1" t="s">
        <v>40</v>
      </c>
      <c r="L1600" s="1" t="s">
        <v>85</v>
      </c>
      <c r="M1600" s="1" t="s">
        <v>86</v>
      </c>
      <c r="N1600" s="1" t="s">
        <v>79</v>
      </c>
      <c r="O1600" s="1" t="s">
        <v>80</v>
      </c>
      <c r="P1600" s="1" t="s">
        <v>43</v>
      </c>
      <c r="Q1600" s="1" t="s">
        <v>43</v>
      </c>
      <c r="R1600" s="3">
        <v>0</v>
      </c>
      <c r="S1600" s="1" t="s">
        <v>44</v>
      </c>
      <c r="T1600" s="1" t="s">
        <v>45</v>
      </c>
      <c r="U1600" s="1" t="s">
        <v>954</v>
      </c>
      <c r="V1600" s="1" t="s">
        <v>46</v>
      </c>
      <c r="W1600" s="1" t="s">
        <v>81</v>
      </c>
      <c r="X1600" s="1" t="s">
        <v>1950</v>
      </c>
      <c r="Y1600" s="1" t="s">
        <v>83</v>
      </c>
      <c r="Z1600" s="1" t="s">
        <v>84</v>
      </c>
      <c r="AA1600" s="1" t="s">
        <v>51</v>
      </c>
      <c r="AB1600" s="1" t="s">
        <v>1950</v>
      </c>
      <c r="AC1600" s="1" t="s">
        <v>37</v>
      </c>
    </row>
    <row r="1601" spans="1:29" hidden="1" x14ac:dyDescent="0.25">
      <c r="A1601" s="1" t="s">
        <v>33</v>
      </c>
      <c r="B1601" s="1" t="s">
        <v>34</v>
      </c>
      <c r="C1601" s="2">
        <v>45657</v>
      </c>
      <c r="D1601" s="1" t="s">
        <v>73</v>
      </c>
      <c r="E1601" s="1" t="s">
        <v>74</v>
      </c>
      <c r="F1601" s="1" t="s">
        <v>37</v>
      </c>
      <c r="G1601" s="1" t="s">
        <v>954</v>
      </c>
      <c r="H1601" s="1" t="s">
        <v>76</v>
      </c>
      <c r="I1601" s="3">
        <v>650000</v>
      </c>
      <c r="J1601" s="3">
        <v>0</v>
      </c>
      <c r="K1601" s="1" t="s">
        <v>40</v>
      </c>
      <c r="L1601" s="1" t="s">
        <v>125</v>
      </c>
      <c r="M1601" s="1" t="s">
        <v>126</v>
      </c>
      <c r="N1601" s="1" t="s">
        <v>79</v>
      </c>
      <c r="O1601" s="1" t="s">
        <v>80</v>
      </c>
      <c r="P1601" s="1" t="s">
        <v>43</v>
      </c>
      <c r="Q1601" s="1" t="s">
        <v>43</v>
      </c>
      <c r="R1601" s="3">
        <v>0</v>
      </c>
      <c r="S1601" s="1" t="s">
        <v>44</v>
      </c>
      <c r="T1601" s="1" t="s">
        <v>45</v>
      </c>
      <c r="U1601" s="1" t="s">
        <v>954</v>
      </c>
      <c r="V1601" s="1" t="s">
        <v>46</v>
      </c>
      <c r="W1601" s="1" t="s">
        <v>81</v>
      </c>
      <c r="X1601" s="1" t="s">
        <v>1950</v>
      </c>
      <c r="Y1601" s="1" t="s">
        <v>83</v>
      </c>
      <c r="Z1601" s="1" t="s">
        <v>84</v>
      </c>
      <c r="AA1601" s="1" t="s">
        <v>51</v>
      </c>
      <c r="AB1601" s="1" t="s">
        <v>1950</v>
      </c>
      <c r="AC1601" s="1" t="s">
        <v>37</v>
      </c>
    </row>
    <row r="1602" spans="1:29" hidden="1" x14ac:dyDescent="0.25">
      <c r="A1602" s="1" t="s">
        <v>33</v>
      </c>
      <c r="B1602" s="1" t="s">
        <v>34</v>
      </c>
      <c r="C1602" s="2">
        <v>45657</v>
      </c>
      <c r="D1602" s="1" t="s">
        <v>73</v>
      </c>
      <c r="E1602" s="1" t="s">
        <v>74</v>
      </c>
      <c r="F1602" s="1" t="s">
        <v>37</v>
      </c>
      <c r="G1602" s="1" t="s">
        <v>954</v>
      </c>
      <c r="H1602" s="1" t="s">
        <v>76</v>
      </c>
      <c r="I1602" s="3">
        <v>260001</v>
      </c>
      <c r="J1602" s="3">
        <v>0</v>
      </c>
      <c r="K1602" s="1" t="s">
        <v>40</v>
      </c>
      <c r="L1602" s="1" t="s">
        <v>119</v>
      </c>
      <c r="M1602" s="1" t="s">
        <v>120</v>
      </c>
      <c r="N1602" s="1" t="s">
        <v>79</v>
      </c>
      <c r="O1602" s="1" t="s">
        <v>80</v>
      </c>
      <c r="P1602" s="1" t="s">
        <v>43</v>
      </c>
      <c r="Q1602" s="1" t="s">
        <v>43</v>
      </c>
      <c r="R1602" s="3">
        <v>0</v>
      </c>
      <c r="S1602" s="1" t="s">
        <v>44</v>
      </c>
      <c r="T1602" s="1" t="s">
        <v>45</v>
      </c>
      <c r="U1602" s="1" t="s">
        <v>954</v>
      </c>
      <c r="V1602" s="1" t="s">
        <v>46</v>
      </c>
      <c r="W1602" s="1" t="s">
        <v>81</v>
      </c>
      <c r="X1602" s="1" t="s">
        <v>1950</v>
      </c>
      <c r="Y1602" s="1" t="s">
        <v>83</v>
      </c>
      <c r="Z1602" s="1" t="s">
        <v>84</v>
      </c>
      <c r="AA1602" s="1" t="s">
        <v>51</v>
      </c>
      <c r="AB1602" s="1" t="s">
        <v>1950</v>
      </c>
      <c r="AC1602" s="1" t="s">
        <v>37</v>
      </c>
    </row>
    <row r="1603" spans="1:29" hidden="1" x14ac:dyDescent="0.25">
      <c r="A1603" s="1" t="s">
        <v>33</v>
      </c>
      <c r="B1603" s="1" t="s">
        <v>34</v>
      </c>
      <c r="C1603" s="2">
        <v>45657</v>
      </c>
      <c r="D1603" s="1" t="s">
        <v>73</v>
      </c>
      <c r="E1603" s="1" t="s">
        <v>74</v>
      </c>
      <c r="F1603" s="1" t="s">
        <v>37</v>
      </c>
      <c r="G1603" s="1" t="s">
        <v>954</v>
      </c>
      <c r="H1603" s="1" t="s">
        <v>76</v>
      </c>
      <c r="I1603" s="3">
        <v>43765</v>
      </c>
      <c r="J1603" s="3">
        <v>0</v>
      </c>
      <c r="K1603" s="1" t="s">
        <v>40</v>
      </c>
      <c r="L1603" s="1" t="s">
        <v>1952</v>
      </c>
      <c r="M1603" s="1" t="s">
        <v>766</v>
      </c>
      <c r="N1603" s="1" t="s">
        <v>79</v>
      </c>
      <c r="O1603" s="1" t="s">
        <v>80</v>
      </c>
      <c r="P1603" s="1" t="s">
        <v>43</v>
      </c>
      <c r="Q1603" s="1" t="s">
        <v>43</v>
      </c>
      <c r="R1603" s="3">
        <v>0</v>
      </c>
      <c r="S1603" s="1" t="s">
        <v>44</v>
      </c>
      <c r="T1603" s="1" t="s">
        <v>45</v>
      </c>
      <c r="U1603" s="1" t="s">
        <v>954</v>
      </c>
      <c r="V1603" s="1" t="s">
        <v>46</v>
      </c>
      <c r="W1603" s="1" t="s">
        <v>81</v>
      </c>
      <c r="X1603" s="1" t="s">
        <v>1950</v>
      </c>
      <c r="Y1603" s="1" t="s">
        <v>83</v>
      </c>
      <c r="Z1603" s="1" t="s">
        <v>84</v>
      </c>
      <c r="AA1603" s="1" t="s">
        <v>51</v>
      </c>
      <c r="AB1603" s="1" t="s">
        <v>1950</v>
      </c>
      <c r="AC1603" s="1" t="s">
        <v>37</v>
      </c>
    </row>
    <row r="1604" spans="1:29" hidden="1" x14ac:dyDescent="0.25">
      <c r="A1604" s="1" t="s">
        <v>33</v>
      </c>
      <c r="B1604" s="1" t="s">
        <v>34</v>
      </c>
      <c r="C1604" s="2">
        <v>45657</v>
      </c>
      <c r="D1604" s="1" t="s">
        <v>73</v>
      </c>
      <c r="E1604" s="1" t="s">
        <v>74</v>
      </c>
      <c r="F1604" s="1" t="s">
        <v>37</v>
      </c>
      <c r="G1604" s="1" t="s">
        <v>954</v>
      </c>
      <c r="H1604" s="1" t="s">
        <v>76</v>
      </c>
      <c r="I1604" s="3">
        <v>86667</v>
      </c>
      <c r="J1604" s="3">
        <v>0</v>
      </c>
      <c r="K1604" s="1" t="s">
        <v>40</v>
      </c>
      <c r="L1604" s="1" t="s">
        <v>307</v>
      </c>
      <c r="M1604" s="1" t="s">
        <v>308</v>
      </c>
      <c r="N1604" s="1" t="s">
        <v>79</v>
      </c>
      <c r="O1604" s="1" t="s">
        <v>80</v>
      </c>
      <c r="P1604" s="1" t="s">
        <v>43</v>
      </c>
      <c r="Q1604" s="1" t="s">
        <v>43</v>
      </c>
      <c r="R1604" s="3">
        <v>0</v>
      </c>
      <c r="S1604" s="1" t="s">
        <v>44</v>
      </c>
      <c r="T1604" s="1" t="s">
        <v>45</v>
      </c>
      <c r="U1604" s="1" t="s">
        <v>954</v>
      </c>
      <c r="V1604" s="1" t="s">
        <v>46</v>
      </c>
      <c r="W1604" s="1" t="s">
        <v>81</v>
      </c>
      <c r="X1604" s="1" t="s">
        <v>1950</v>
      </c>
      <c r="Y1604" s="1" t="s">
        <v>83</v>
      </c>
      <c r="Z1604" s="1" t="s">
        <v>84</v>
      </c>
      <c r="AA1604" s="1" t="s">
        <v>51</v>
      </c>
      <c r="AB1604" s="1" t="s">
        <v>1950</v>
      </c>
      <c r="AC1604" s="1" t="s">
        <v>37</v>
      </c>
    </row>
    <row r="1605" spans="1:29" hidden="1" x14ac:dyDescent="0.25">
      <c r="A1605" s="1" t="s">
        <v>33</v>
      </c>
      <c r="B1605" s="1" t="s">
        <v>34</v>
      </c>
      <c r="C1605" s="2">
        <v>45657</v>
      </c>
      <c r="D1605" s="1" t="s">
        <v>73</v>
      </c>
      <c r="E1605" s="1" t="s">
        <v>74</v>
      </c>
      <c r="F1605" s="1" t="s">
        <v>37</v>
      </c>
      <c r="G1605" s="1" t="s">
        <v>954</v>
      </c>
      <c r="H1605" s="1" t="s">
        <v>76</v>
      </c>
      <c r="I1605" s="3">
        <v>43334</v>
      </c>
      <c r="J1605" s="3">
        <v>0</v>
      </c>
      <c r="K1605" s="1" t="s">
        <v>40</v>
      </c>
      <c r="L1605" s="1" t="s">
        <v>109</v>
      </c>
      <c r="M1605" s="1" t="s">
        <v>110</v>
      </c>
      <c r="N1605" s="1" t="s">
        <v>79</v>
      </c>
      <c r="O1605" s="1" t="s">
        <v>80</v>
      </c>
      <c r="P1605" s="1" t="s">
        <v>43</v>
      </c>
      <c r="Q1605" s="1" t="s">
        <v>43</v>
      </c>
      <c r="R1605" s="3">
        <v>0</v>
      </c>
      <c r="S1605" s="1" t="s">
        <v>44</v>
      </c>
      <c r="T1605" s="1" t="s">
        <v>45</v>
      </c>
      <c r="U1605" s="1" t="s">
        <v>954</v>
      </c>
      <c r="V1605" s="1" t="s">
        <v>46</v>
      </c>
      <c r="W1605" s="1" t="s">
        <v>81</v>
      </c>
      <c r="X1605" s="1" t="s">
        <v>1950</v>
      </c>
      <c r="Y1605" s="1" t="s">
        <v>83</v>
      </c>
      <c r="Z1605" s="1" t="s">
        <v>84</v>
      </c>
      <c r="AA1605" s="1" t="s">
        <v>51</v>
      </c>
      <c r="AB1605" s="1" t="s">
        <v>1950</v>
      </c>
      <c r="AC1605" s="1" t="s">
        <v>37</v>
      </c>
    </row>
    <row r="1606" spans="1:29" hidden="1" x14ac:dyDescent="0.25">
      <c r="A1606" s="1" t="s">
        <v>33</v>
      </c>
      <c r="B1606" s="1" t="s">
        <v>34</v>
      </c>
      <c r="C1606" s="2">
        <v>45657</v>
      </c>
      <c r="D1606" s="1" t="s">
        <v>73</v>
      </c>
      <c r="E1606" s="1" t="s">
        <v>74</v>
      </c>
      <c r="F1606" s="1" t="s">
        <v>37</v>
      </c>
      <c r="G1606" s="1" t="s">
        <v>954</v>
      </c>
      <c r="H1606" s="1" t="s">
        <v>76</v>
      </c>
      <c r="I1606" s="3">
        <v>346667</v>
      </c>
      <c r="J1606" s="3">
        <v>0</v>
      </c>
      <c r="K1606" s="1" t="s">
        <v>40</v>
      </c>
      <c r="L1606" s="1" t="s">
        <v>1951</v>
      </c>
      <c r="M1606" s="1" t="s">
        <v>809</v>
      </c>
      <c r="N1606" s="1" t="s">
        <v>79</v>
      </c>
      <c r="O1606" s="1" t="s">
        <v>80</v>
      </c>
      <c r="P1606" s="1" t="s">
        <v>43</v>
      </c>
      <c r="Q1606" s="1" t="s">
        <v>43</v>
      </c>
      <c r="R1606" s="3">
        <v>0</v>
      </c>
      <c r="S1606" s="1" t="s">
        <v>44</v>
      </c>
      <c r="T1606" s="1" t="s">
        <v>45</v>
      </c>
      <c r="U1606" s="1" t="s">
        <v>954</v>
      </c>
      <c r="V1606" s="1" t="s">
        <v>46</v>
      </c>
      <c r="W1606" s="1" t="s">
        <v>81</v>
      </c>
      <c r="X1606" s="1" t="s">
        <v>1950</v>
      </c>
      <c r="Y1606" s="1" t="s">
        <v>83</v>
      </c>
      <c r="Z1606" s="1" t="s">
        <v>84</v>
      </c>
      <c r="AA1606" s="1" t="s">
        <v>51</v>
      </c>
      <c r="AB1606" s="1" t="s">
        <v>1950</v>
      </c>
      <c r="AC1606" s="1" t="s">
        <v>37</v>
      </c>
    </row>
    <row r="1607" spans="1:29" hidden="1" x14ac:dyDescent="0.25">
      <c r="A1607" s="1" t="s">
        <v>33</v>
      </c>
      <c r="B1607" s="1" t="s">
        <v>34</v>
      </c>
      <c r="C1607" s="2">
        <v>45657</v>
      </c>
      <c r="D1607" s="1" t="s">
        <v>73</v>
      </c>
      <c r="E1607" s="1" t="s">
        <v>74</v>
      </c>
      <c r="F1607" s="1" t="s">
        <v>37</v>
      </c>
      <c r="G1607" s="1" t="s">
        <v>954</v>
      </c>
      <c r="H1607" s="1" t="s">
        <v>76</v>
      </c>
      <c r="I1607" s="3">
        <v>621965</v>
      </c>
      <c r="J1607" s="3">
        <v>0</v>
      </c>
      <c r="K1607" s="1" t="s">
        <v>40</v>
      </c>
      <c r="L1607" s="1" t="s">
        <v>141</v>
      </c>
      <c r="M1607" s="1" t="s">
        <v>142</v>
      </c>
      <c r="N1607" s="1" t="s">
        <v>79</v>
      </c>
      <c r="O1607" s="1" t="s">
        <v>80</v>
      </c>
      <c r="P1607" s="1" t="s">
        <v>43</v>
      </c>
      <c r="Q1607" s="1" t="s">
        <v>43</v>
      </c>
      <c r="R1607" s="3">
        <v>0</v>
      </c>
      <c r="S1607" s="1" t="s">
        <v>44</v>
      </c>
      <c r="T1607" s="1" t="s">
        <v>45</v>
      </c>
      <c r="U1607" s="1" t="s">
        <v>954</v>
      </c>
      <c r="V1607" s="1" t="s">
        <v>46</v>
      </c>
      <c r="W1607" s="1" t="s">
        <v>81</v>
      </c>
      <c r="X1607" s="1" t="s">
        <v>1950</v>
      </c>
      <c r="Y1607" s="1" t="s">
        <v>83</v>
      </c>
      <c r="Z1607" s="1" t="s">
        <v>84</v>
      </c>
      <c r="AA1607" s="1" t="s">
        <v>51</v>
      </c>
      <c r="AB1607" s="1" t="s">
        <v>1950</v>
      </c>
      <c r="AC1607" s="1" t="s">
        <v>37</v>
      </c>
    </row>
    <row r="1608" spans="1:29" hidden="1" x14ac:dyDescent="0.25">
      <c r="A1608" s="1" t="s">
        <v>33</v>
      </c>
      <c r="B1608" s="1" t="s">
        <v>34</v>
      </c>
      <c r="C1608" s="2">
        <v>45657</v>
      </c>
      <c r="D1608" s="1" t="s">
        <v>73</v>
      </c>
      <c r="E1608" s="1" t="s">
        <v>74</v>
      </c>
      <c r="F1608" s="1" t="s">
        <v>37</v>
      </c>
      <c r="G1608" s="1" t="s">
        <v>954</v>
      </c>
      <c r="H1608" s="1" t="s">
        <v>76</v>
      </c>
      <c r="I1608" s="3">
        <v>650000</v>
      </c>
      <c r="J1608" s="3">
        <v>0</v>
      </c>
      <c r="K1608" s="1" t="s">
        <v>40</v>
      </c>
      <c r="L1608" s="1" t="s">
        <v>117</v>
      </c>
      <c r="M1608" s="1" t="s">
        <v>118</v>
      </c>
      <c r="N1608" s="1" t="s">
        <v>79</v>
      </c>
      <c r="O1608" s="1" t="s">
        <v>80</v>
      </c>
      <c r="P1608" s="1" t="s">
        <v>43</v>
      </c>
      <c r="Q1608" s="1" t="s">
        <v>43</v>
      </c>
      <c r="R1608" s="3">
        <v>0</v>
      </c>
      <c r="S1608" s="1" t="s">
        <v>44</v>
      </c>
      <c r="T1608" s="1" t="s">
        <v>45</v>
      </c>
      <c r="U1608" s="1" t="s">
        <v>954</v>
      </c>
      <c r="V1608" s="1" t="s">
        <v>46</v>
      </c>
      <c r="W1608" s="1" t="s">
        <v>81</v>
      </c>
      <c r="X1608" s="1" t="s">
        <v>1950</v>
      </c>
      <c r="Y1608" s="1" t="s">
        <v>83</v>
      </c>
      <c r="Z1608" s="1" t="s">
        <v>84</v>
      </c>
      <c r="AA1608" s="1" t="s">
        <v>51</v>
      </c>
      <c r="AB1608" s="1" t="s">
        <v>1950</v>
      </c>
      <c r="AC1608" s="1" t="s">
        <v>37</v>
      </c>
    </row>
    <row r="1609" spans="1:29" hidden="1" x14ac:dyDescent="0.25">
      <c r="A1609" s="1" t="s">
        <v>33</v>
      </c>
      <c r="B1609" s="1" t="s">
        <v>34</v>
      </c>
      <c r="C1609" s="2">
        <v>45657</v>
      </c>
      <c r="D1609" s="1" t="s">
        <v>73</v>
      </c>
      <c r="E1609" s="1" t="s">
        <v>74</v>
      </c>
      <c r="F1609" s="1" t="s">
        <v>37</v>
      </c>
      <c r="G1609" s="1" t="s">
        <v>954</v>
      </c>
      <c r="H1609" s="1" t="s">
        <v>76</v>
      </c>
      <c r="I1609" s="3">
        <v>43334</v>
      </c>
      <c r="J1609" s="3">
        <v>0</v>
      </c>
      <c r="K1609" s="1" t="s">
        <v>40</v>
      </c>
      <c r="L1609" s="1" t="s">
        <v>704</v>
      </c>
      <c r="M1609" s="1" t="s">
        <v>705</v>
      </c>
      <c r="N1609" s="1" t="s">
        <v>79</v>
      </c>
      <c r="O1609" s="1" t="s">
        <v>80</v>
      </c>
      <c r="P1609" s="1" t="s">
        <v>43</v>
      </c>
      <c r="Q1609" s="1" t="s">
        <v>43</v>
      </c>
      <c r="R1609" s="3">
        <v>0</v>
      </c>
      <c r="S1609" s="1" t="s">
        <v>44</v>
      </c>
      <c r="T1609" s="1" t="s">
        <v>45</v>
      </c>
      <c r="U1609" s="1" t="s">
        <v>954</v>
      </c>
      <c r="V1609" s="1" t="s">
        <v>46</v>
      </c>
      <c r="W1609" s="1" t="s">
        <v>81</v>
      </c>
      <c r="X1609" s="1" t="s">
        <v>1950</v>
      </c>
      <c r="Y1609" s="1" t="s">
        <v>83</v>
      </c>
      <c r="Z1609" s="1" t="s">
        <v>84</v>
      </c>
      <c r="AA1609" s="1" t="s">
        <v>51</v>
      </c>
      <c r="AB1609" s="1" t="s">
        <v>1950</v>
      </c>
      <c r="AC1609" s="1" t="s">
        <v>37</v>
      </c>
    </row>
    <row r="1610" spans="1:29" hidden="1" x14ac:dyDescent="0.25">
      <c r="A1610" s="1" t="s">
        <v>33</v>
      </c>
      <c r="B1610" s="1" t="s">
        <v>34</v>
      </c>
      <c r="C1610" s="2">
        <v>45657</v>
      </c>
      <c r="D1610" s="1" t="s">
        <v>73</v>
      </c>
      <c r="E1610" s="1" t="s">
        <v>74</v>
      </c>
      <c r="F1610" s="1" t="s">
        <v>37</v>
      </c>
      <c r="G1610" s="1" t="s">
        <v>954</v>
      </c>
      <c r="H1610" s="1" t="s">
        <v>76</v>
      </c>
      <c r="I1610" s="3">
        <v>475752</v>
      </c>
      <c r="J1610" s="3">
        <v>0</v>
      </c>
      <c r="K1610" s="1" t="s">
        <v>40</v>
      </c>
      <c r="L1610" s="1" t="s">
        <v>865</v>
      </c>
      <c r="M1610" s="1" t="s">
        <v>866</v>
      </c>
      <c r="N1610" s="1" t="s">
        <v>79</v>
      </c>
      <c r="O1610" s="1" t="s">
        <v>80</v>
      </c>
      <c r="P1610" s="1" t="s">
        <v>43</v>
      </c>
      <c r="Q1610" s="1" t="s">
        <v>43</v>
      </c>
      <c r="R1610" s="3">
        <v>0</v>
      </c>
      <c r="S1610" s="1" t="s">
        <v>44</v>
      </c>
      <c r="T1610" s="1" t="s">
        <v>45</v>
      </c>
      <c r="U1610" s="1" t="s">
        <v>954</v>
      </c>
      <c r="V1610" s="1" t="s">
        <v>46</v>
      </c>
      <c r="W1610" s="1" t="s">
        <v>81</v>
      </c>
      <c r="X1610" s="1" t="s">
        <v>1950</v>
      </c>
      <c r="Y1610" s="1" t="s">
        <v>83</v>
      </c>
      <c r="Z1610" s="1" t="s">
        <v>84</v>
      </c>
      <c r="AA1610" s="1" t="s">
        <v>51</v>
      </c>
      <c r="AB1610" s="1" t="s">
        <v>1950</v>
      </c>
      <c r="AC1610" s="1" t="s">
        <v>37</v>
      </c>
    </row>
    <row r="1611" spans="1:29" hidden="1" x14ac:dyDescent="0.25">
      <c r="A1611" s="1" t="s">
        <v>33</v>
      </c>
      <c r="B1611" s="1" t="s">
        <v>34</v>
      </c>
      <c r="C1611" s="2">
        <v>45657</v>
      </c>
      <c r="D1611" s="1" t="s">
        <v>73</v>
      </c>
      <c r="E1611" s="1" t="s">
        <v>74</v>
      </c>
      <c r="F1611" s="1" t="s">
        <v>37</v>
      </c>
      <c r="G1611" s="1" t="s">
        <v>954</v>
      </c>
      <c r="H1611" s="1" t="s">
        <v>76</v>
      </c>
      <c r="I1611" s="3">
        <v>86667</v>
      </c>
      <c r="J1611" s="3">
        <v>0</v>
      </c>
      <c r="K1611" s="1" t="s">
        <v>40</v>
      </c>
      <c r="L1611" s="1" t="s">
        <v>133</v>
      </c>
      <c r="M1611" s="1" t="s">
        <v>134</v>
      </c>
      <c r="N1611" s="1" t="s">
        <v>79</v>
      </c>
      <c r="O1611" s="1" t="s">
        <v>80</v>
      </c>
      <c r="P1611" s="1" t="s">
        <v>43</v>
      </c>
      <c r="Q1611" s="1" t="s">
        <v>43</v>
      </c>
      <c r="R1611" s="3">
        <v>0</v>
      </c>
      <c r="S1611" s="1" t="s">
        <v>44</v>
      </c>
      <c r="T1611" s="1" t="s">
        <v>45</v>
      </c>
      <c r="U1611" s="1" t="s">
        <v>954</v>
      </c>
      <c r="V1611" s="1" t="s">
        <v>46</v>
      </c>
      <c r="W1611" s="1" t="s">
        <v>81</v>
      </c>
      <c r="X1611" s="1" t="s">
        <v>1950</v>
      </c>
      <c r="Y1611" s="1" t="s">
        <v>83</v>
      </c>
      <c r="Z1611" s="1" t="s">
        <v>84</v>
      </c>
      <c r="AA1611" s="1" t="s">
        <v>51</v>
      </c>
      <c r="AB1611" s="1" t="s">
        <v>1950</v>
      </c>
      <c r="AC1611" s="1" t="s">
        <v>37</v>
      </c>
    </row>
    <row r="1612" spans="1:29" hidden="1" x14ac:dyDescent="0.25">
      <c r="A1612" s="1" t="s">
        <v>33</v>
      </c>
      <c r="B1612" s="1" t="s">
        <v>34</v>
      </c>
      <c r="C1612" s="2">
        <v>45657</v>
      </c>
      <c r="D1612" s="1" t="s">
        <v>73</v>
      </c>
      <c r="E1612" s="1" t="s">
        <v>74</v>
      </c>
      <c r="F1612" s="1" t="s">
        <v>37</v>
      </c>
      <c r="G1612" s="1" t="s">
        <v>954</v>
      </c>
      <c r="H1612" s="1" t="s">
        <v>76</v>
      </c>
      <c r="I1612" s="3">
        <v>47607</v>
      </c>
      <c r="J1612" s="3">
        <v>0</v>
      </c>
      <c r="K1612" s="1" t="s">
        <v>40</v>
      </c>
      <c r="L1612" s="1" t="s">
        <v>654</v>
      </c>
      <c r="M1612" s="1" t="s">
        <v>655</v>
      </c>
      <c r="N1612" s="1" t="s">
        <v>79</v>
      </c>
      <c r="O1612" s="1" t="s">
        <v>80</v>
      </c>
      <c r="P1612" s="1" t="s">
        <v>43</v>
      </c>
      <c r="Q1612" s="1" t="s">
        <v>43</v>
      </c>
      <c r="R1612" s="3">
        <v>0</v>
      </c>
      <c r="S1612" s="1" t="s">
        <v>44</v>
      </c>
      <c r="T1612" s="1" t="s">
        <v>45</v>
      </c>
      <c r="U1612" s="1" t="s">
        <v>954</v>
      </c>
      <c r="V1612" s="1" t="s">
        <v>46</v>
      </c>
      <c r="W1612" s="1" t="s">
        <v>81</v>
      </c>
      <c r="X1612" s="1" t="s">
        <v>1950</v>
      </c>
      <c r="Y1612" s="1" t="s">
        <v>83</v>
      </c>
      <c r="Z1612" s="1" t="s">
        <v>84</v>
      </c>
      <c r="AA1612" s="1" t="s">
        <v>51</v>
      </c>
      <c r="AB1612" s="1" t="s">
        <v>1950</v>
      </c>
      <c r="AC1612" s="1" t="s">
        <v>37</v>
      </c>
    </row>
    <row r="1613" spans="1:29" hidden="1" x14ac:dyDescent="0.25">
      <c r="A1613" s="1" t="s">
        <v>33</v>
      </c>
      <c r="B1613" s="1" t="s">
        <v>34</v>
      </c>
      <c r="C1613" s="2">
        <v>45657</v>
      </c>
      <c r="D1613" s="1" t="s">
        <v>73</v>
      </c>
      <c r="E1613" s="1" t="s">
        <v>74</v>
      </c>
      <c r="F1613" s="1" t="s">
        <v>37</v>
      </c>
      <c r="G1613" s="1" t="s">
        <v>954</v>
      </c>
      <c r="H1613" s="1" t="s">
        <v>76</v>
      </c>
      <c r="I1613" s="3">
        <v>44512</v>
      </c>
      <c r="J1613" s="3">
        <v>0</v>
      </c>
      <c r="K1613" s="1" t="s">
        <v>40</v>
      </c>
      <c r="L1613" s="1" t="s">
        <v>498</v>
      </c>
      <c r="M1613" s="1" t="s">
        <v>499</v>
      </c>
      <c r="N1613" s="1" t="s">
        <v>79</v>
      </c>
      <c r="O1613" s="1" t="s">
        <v>80</v>
      </c>
      <c r="P1613" s="1" t="s">
        <v>43</v>
      </c>
      <c r="Q1613" s="1" t="s">
        <v>43</v>
      </c>
      <c r="R1613" s="3">
        <v>0</v>
      </c>
      <c r="S1613" s="1" t="s">
        <v>44</v>
      </c>
      <c r="T1613" s="1" t="s">
        <v>45</v>
      </c>
      <c r="U1613" s="1" t="s">
        <v>954</v>
      </c>
      <c r="V1613" s="1" t="s">
        <v>46</v>
      </c>
      <c r="W1613" s="1" t="s">
        <v>81</v>
      </c>
      <c r="X1613" s="1" t="s">
        <v>1950</v>
      </c>
      <c r="Y1613" s="1" t="s">
        <v>83</v>
      </c>
      <c r="Z1613" s="1" t="s">
        <v>84</v>
      </c>
      <c r="AA1613" s="1" t="s">
        <v>51</v>
      </c>
      <c r="AB1613" s="1" t="s">
        <v>1950</v>
      </c>
      <c r="AC1613" s="1" t="s">
        <v>37</v>
      </c>
    </row>
    <row r="1614" spans="1:29" hidden="1" x14ac:dyDescent="0.25">
      <c r="A1614" s="1" t="s">
        <v>33</v>
      </c>
      <c r="B1614" s="1" t="s">
        <v>34</v>
      </c>
      <c r="C1614" s="2">
        <v>45688</v>
      </c>
      <c r="D1614" s="1" t="s">
        <v>73</v>
      </c>
      <c r="E1614" s="1" t="s">
        <v>74</v>
      </c>
      <c r="F1614" s="1" t="s">
        <v>37</v>
      </c>
      <c r="G1614" s="1" t="s">
        <v>75</v>
      </c>
      <c r="H1614" s="1" t="s">
        <v>76</v>
      </c>
      <c r="I1614" s="3">
        <v>711750</v>
      </c>
      <c r="J1614" s="3">
        <v>0</v>
      </c>
      <c r="K1614" s="1" t="s">
        <v>40</v>
      </c>
      <c r="L1614" s="1" t="s">
        <v>77</v>
      </c>
      <c r="M1614" s="1" t="s">
        <v>78</v>
      </c>
      <c r="N1614" s="1" t="s">
        <v>79</v>
      </c>
      <c r="O1614" s="1" t="s">
        <v>80</v>
      </c>
      <c r="P1614" s="1" t="s">
        <v>43</v>
      </c>
      <c r="Q1614" s="1" t="s">
        <v>43</v>
      </c>
      <c r="R1614" s="3">
        <v>0</v>
      </c>
      <c r="S1614" s="1" t="s">
        <v>44</v>
      </c>
      <c r="T1614" s="1" t="s">
        <v>45</v>
      </c>
      <c r="U1614" s="1" t="s">
        <v>75</v>
      </c>
      <c r="V1614" s="1" t="s">
        <v>46</v>
      </c>
      <c r="W1614" s="1" t="s">
        <v>81</v>
      </c>
      <c r="X1614" s="1" t="s">
        <v>82</v>
      </c>
      <c r="Y1614" s="1" t="s">
        <v>83</v>
      </c>
      <c r="Z1614" s="1" t="s">
        <v>84</v>
      </c>
      <c r="AA1614" s="1" t="s">
        <v>51</v>
      </c>
      <c r="AB1614" s="1" t="s">
        <v>82</v>
      </c>
      <c r="AC1614" s="1" t="s">
        <v>37</v>
      </c>
    </row>
    <row r="1615" spans="1:29" hidden="1" x14ac:dyDescent="0.25">
      <c r="A1615" s="1" t="s">
        <v>33</v>
      </c>
      <c r="B1615" s="1" t="s">
        <v>34</v>
      </c>
      <c r="C1615" s="2">
        <v>45688</v>
      </c>
      <c r="D1615" s="1" t="s">
        <v>73</v>
      </c>
      <c r="E1615" s="1" t="s">
        <v>74</v>
      </c>
      <c r="F1615" s="1" t="s">
        <v>37</v>
      </c>
      <c r="G1615" s="1" t="s">
        <v>75</v>
      </c>
      <c r="H1615" s="1" t="s">
        <v>76</v>
      </c>
      <c r="I1615" s="3">
        <v>711750</v>
      </c>
      <c r="J1615" s="3">
        <v>0</v>
      </c>
      <c r="K1615" s="1" t="s">
        <v>40</v>
      </c>
      <c r="L1615" s="1" t="s">
        <v>77</v>
      </c>
      <c r="M1615" s="1" t="s">
        <v>78</v>
      </c>
      <c r="N1615" s="1" t="s">
        <v>79</v>
      </c>
      <c r="O1615" s="1" t="s">
        <v>80</v>
      </c>
      <c r="P1615" s="1" t="s">
        <v>43</v>
      </c>
      <c r="Q1615" s="1" t="s">
        <v>43</v>
      </c>
      <c r="R1615" s="3">
        <v>0</v>
      </c>
      <c r="S1615" s="1" t="s">
        <v>44</v>
      </c>
      <c r="T1615" s="1" t="s">
        <v>45</v>
      </c>
      <c r="U1615" s="1" t="s">
        <v>75</v>
      </c>
      <c r="V1615" s="1" t="s">
        <v>46</v>
      </c>
      <c r="W1615" s="1" t="s">
        <v>81</v>
      </c>
      <c r="X1615" s="1" t="s">
        <v>82</v>
      </c>
      <c r="Y1615" s="1" t="s">
        <v>83</v>
      </c>
      <c r="Z1615" s="1" t="s">
        <v>84</v>
      </c>
      <c r="AA1615" s="1" t="s">
        <v>51</v>
      </c>
      <c r="AB1615" s="1" t="s">
        <v>82</v>
      </c>
      <c r="AC1615" s="1" t="s">
        <v>37</v>
      </c>
    </row>
    <row r="1616" spans="1:29" hidden="1" x14ac:dyDescent="0.25">
      <c r="A1616" s="1" t="s">
        <v>33</v>
      </c>
      <c r="B1616" s="1" t="s">
        <v>34</v>
      </c>
      <c r="C1616" s="2">
        <v>45688</v>
      </c>
      <c r="D1616" s="1" t="s">
        <v>73</v>
      </c>
      <c r="E1616" s="1" t="s">
        <v>74</v>
      </c>
      <c r="F1616" s="1" t="s">
        <v>37</v>
      </c>
      <c r="G1616" s="1" t="s">
        <v>75</v>
      </c>
      <c r="H1616" s="1" t="s">
        <v>76</v>
      </c>
      <c r="I1616" s="3">
        <v>49214</v>
      </c>
      <c r="J1616" s="3">
        <v>0</v>
      </c>
      <c r="K1616" s="1" t="s">
        <v>40</v>
      </c>
      <c r="L1616" s="1" t="s">
        <v>85</v>
      </c>
      <c r="M1616" s="1" t="s">
        <v>86</v>
      </c>
      <c r="N1616" s="1" t="s">
        <v>79</v>
      </c>
      <c r="O1616" s="1" t="s">
        <v>80</v>
      </c>
      <c r="P1616" s="1" t="s">
        <v>43</v>
      </c>
      <c r="Q1616" s="1" t="s">
        <v>43</v>
      </c>
      <c r="R1616" s="3">
        <v>0</v>
      </c>
      <c r="S1616" s="1" t="s">
        <v>44</v>
      </c>
      <c r="T1616" s="1" t="s">
        <v>45</v>
      </c>
      <c r="U1616" s="1" t="s">
        <v>75</v>
      </c>
      <c r="V1616" s="1" t="s">
        <v>46</v>
      </c>
      <c r="W1616" s="1" t="s">
        <v>81</v>
      </c>
      <c r="X1616" s="1" t="s">
        <v>82</v>
      </c>
      <c r="Y1616" s="1" t="s">
        <v>83</v>
      </c>
      <c r="Z1616" s="1" t="s">
        <v>84</v>
      </c>
      <c r="AA1616" s="1" t="s">
        <v>51</v>
      </c>
      <c r="AB1616" s="1" t="s">
        <v>82</v>
      </c>
      <c r="AC1616" s="1" t="s">
        <v>37</v>
      </c>
    </row>
    <row r="1617" spans="1:29" hidden="1" x14ac:dyDescent="0.25">
      <c r="A1617" s="1" t="s">
        <v>33</v>
      </c>
      <c r="B1617" s="1" t="s">
        <v>34</v>
      </c>
      <c r="C1617" s="2">
        <v>45688</v>
      </c>
      <c r="D1617" s="1" t="s">
        <v>73</v>
      </c>
      <c r="E1617" s="1" t="s">
        <v>74</v>
      </c>
      <c r="F1617" s="1" t="s">
        <v>37</v>
      </c>
      <c r="G1617" s="1" t="s">
        <v>75</v>
      </c>
      <c r="H1617" s="1" t="s">
        <v>76</v>
      </c>
      <c r="I1617" s="3">
        <v>449970</v>
      </c>
      <c r="J1617" s="3">
        <v>0</v>
      </c>
      <c r="K1617" s="1" t="s">
        <v>40</v>
      </c>
      <c r="L1617" s="1" t="s">
        <v>87</v>
      </c>
      <c r="M1617" s="1" t="s">
        <v>88</v>
      </c>
      <c r="N1617" s="1" t="s">
        <v>89</v>
      </c>
      <c r="O1617" s="1" t="s">
        <v>90</v>
      </c>
      <c r="P1617" s="1" t="s">
        <v>43</v>
      </c>
      <c r="Q1617" s="1" t="s">
        <v>43</v>
      </c>
      <c r="R1617" s="3">
        <v>0</v>
      </c>
      <c r="S1617" s="1" t="s">
        <v>44</v>
      </c>
      <c r="T1617" s="1" t="s">
        <v>45</v>
      </c>
      <c r="U1617" s="1" t="s">
        <v>75</v>
      </c>
      <c r="V1617" s="1" t="s">
        <v>46</v>
      </c>
      <c r="W1617" s="1" t="s">
        <v>81</v>
      </c>
      <c r="X1617" s="1" t="s">
        <v>82</v>
      </c>
      <c r="Y1617" s="1" t="s">
        <v>83</v>
      </c>
      <c r="Z1617" s="1" t="s">
        <v>84</v>
      </c>
      <c r="AA1617" s="1" t="s">
        <v>51</v>
      </c>
      <c r="AB1617" s="1" t="s">
        <v>82</v>
      </c>
      <c r="AC1617" s="1" t="s">
        <v>37</v>
      </c>
    </row>
    <row r="1618" spans="1:29" hidden="1" x14ac:dyDescent="0.25">
      <c r="A1618" s="1" t="s">
        <v>33</v>
      </c>
      <c r="B1618" s="1" t="s">
        <v>34</v>
      </c>
      <c r="C1618" s="2">
        <v>45688</v>
      </c>
      <c r="D1618" s="1" t="s">
        <v>73</v>
      </c>
      <c r="E1618" s="1" t="s">
        <v>74</v>
      </c>
      <c r="F1618" s="1" t="s">
        <v>37</v>
      </c>
      <c r="G1618" s="1" t="s">
        <v>75</v>
      </c>
      <c r="H1618" s="1" t="s">
        <v>76</v>
      </c>
      <c r="I1618" s="3">
        <v>47450</v>
      </c>
      <c r="J1618" s="3">
        <v>0</v>
      </c>
      <c r="K1618" s="1" t="s">
        <v>40</v>
      </c>
      <c r="L1618" s="1" t="s">
        <v>91</v>
      </c>
      <c r="M1618" s="1" t="s">
        <v>92</v>
      </c>
      <c r="N1618" s="1" t="s">
        <v>79</v>
      </c>
      <c r="O1618" s="1" t="s">
        <v>80</v>
      </c>
      <c r="P1618" s="1" t="s">
        <v>43</v>
      </c>
      <c r="Q1618" s="1" t="s">
        <v>43</v>
      </c>
      <c r="R1618" s="3">
        <v>0</v>
      </c>
      <c r="S1618" s="1" t="s">
        <v>44</v>
      </c>
      <c r="T1618" s="1" t="s">
        <v>45</v>
      </c>
      <c r="U1618" s="1" t="s">
        <v>75</v>
      </c>
      <c r="V1618" s="1" t="s">
        <v>46</v>
      </c>
      <c r="W1618" s="1" t="s">
        <v>81</v>
      </c>
      <c r="X1618" s="1" t="s">
        <v>82</v>
      </c>
      <c r="Y1618" s="1" t="s">
        <v>83</v>
      </c>
      <c r="Z1618" s="1" t="s">
        <v>84</v>
      </c>
      <c r="AA1618" s="1" t="s">
        <v>51</v>
      </c>
      <c r="AB1618" s="1" t="s">
        <v>82</v>
      </c>
      <c r="AC1618" s="1" t="s">
        <v>37</v>
      </c>
    </row>
    <row r="1619" spans="1:29" hidden="1" x14ac:dyDescent="0.25">
      <c r="A1619" s="1" t="s">
        <v>33</v>
      </c>
      <c r="B1619" s="1" t="s">
        <v>34</v>
      </c>
      <c r="C1619" s="2">
        <v>45688</v>
      </c>
      <c r="D1619" s="1" t="s">
        <v>73</v>
      </c>
      <c r="E1619" s="1" t="s">
        <v>74</v>
      </c>
      <c r="F1619" s="1" t="s">
        <v>37</v>
      </c>
      <c r="G1619" s="1" t="s">
        <v>75</v>
      </c>
      <c r="H1619" s="1" t="s">
        <v>76</v>
      </c>
      <c r="I1619" s="3">
        <v>152520</v>
      </c>
      <c r="J1619" s="3">
        <v>0</v>
      </c>
      <c r="K1619" s="1" t="s">
        <v>40</v>
      </c>
      <c r="L1619" s="1" t="s">
        <v>93</v>
      </c>
      <c r="M1619" s="1" t="s">
        <v>94</v>
      </c>
      <c r="N1619" s="1" t="s">
        <v>79</v>
      </c>
      <c r="O1619" s="1" t="s">
        <v>80</v>
      </c>
      <c r="P1619" s="1" t="s">
        <v>43</v>
      </c>
      <c r="Q1619" s="1" t="s">
        <v>43</v>
      </c>
      <c r="R1619" s="3">
        <v>0</v>
      </c>
      <c r="S1619" s="1" t="s">
        <v>44</v>
      </c>
      <c r="T1619" s="1" t="s">
        <v>45</v>
      </c>
      <c r="U1619" s="1" t="s">
        <v>75</v>
      </c>
      <c r="V1619" s="1" t="s">
        <v>46</v>
      </c>
      <c r="W1619" s="1" t="s">
        <v>81</v>
      </c>
      <c r="X1619" s="1" t="s">
        <v>82</v>
      </c>
      <c r="Y1619" s="1" t="s">
        <v>83</v>
      </c>
      <c r="Z1619" s="1" t="s">
        <v>84</v>
      </c>
      <c r="AA1619" s="1" t="s">
        <v>51</v>
      </c>
      <c r="AB1619" s="1" t="s">
        <v>82</v>
      </c>
      <c r="AC1619" s="1" t="s">
        <v>37</v>
      </c>
    </row>
    <row r="1620" spans="1:29" hidden="1" x14ac:dyDescent="0.25">
      <c r="A1620" s="1" t="s">
        <v>33</v>
      </c>
      <c r="B1620" s="1" t="s">
        <v>34</v>
      </c>
      <c r="C1620" s="2">
        <v>45688</v>
      </c>
      <c r="D1620" s="1" t="s">
        <v>73</v>
      </c>
      <c r="E1620" s="1" t="s">
        <v>74</v>
      </c>
      <c r="F1620" s="1" t="s">
        <v>37</v>
      </c>
      <c r="G1620" s="1" t="s">
        <v>75</v>
      </c>
      <c r="H1620" s="1" t="s">
        <v>76</v>
      </c>
      <c r="I1620" s="3">
        <v>142350</v>
      </c>
      <c r="J1620" s="3">
        <v>0</v>
      </c>
      <c r="K1620" s="1" t="s">
        <v>40</v>
      </c>
      <c r="L1620" s="1" t="s">
        <v>95</v>
      </c>
      <c r="M1620" s="1" t="s">
        <v>96</v>
      </c>
      <c r="N1620" s="1" t="s">
        <v>79</v>
      </c>
      <c r="O1620" s="1" t="s">
        <v>80</v>
      </c>
      <c r="P1620" s="1" t="s">
        <v>43</v>
      </c>
      <c r="Q1620" s="1" t="s">
        <v>43</v>
      </c>
      <c r="R1620" s="3">
        <v>0</v>
      </c>
      <c r="S1620" s="1" t="s">
        <v>44</v>
      </c>
      <c r="T1620" s="1" t="s">
        <v>45</v>
      </c>
      <c r="U1620" s="1" t="s">
        <v>75</v>
      </c>
      <c r="V1620" s="1" t="s">
        <v>46</v>
      </c>
      <c r="W1620" s="1" t="s">
        <v>81</v>
      </c>
      <c r="X1620" s="1" t="s">
        <v>82</v>
      </c>
      <c r="Y1620" s="1" t="s">
        <v>83</v>
      </c>
      <c r="Z1620" s="1" t="s">
        <v>84</v>
      </c>
      <c r="AA1620" s="1" t="s">
        <v>51</v>
      </c>
      <c r="AB1620" s="1" t="s">
        <v>82</v>
      </c>
      <c r="AC1620" s="1" t="s">
        <v>37</v>
      </c>
    </row>
    <row r="1621" spans="1:29" hidden="1" x14ac:dyDescent="0.25">
      <c r="A1621" s="1" t="s">
        <v>33</v>
      </c>
      <c r="B1621" s="1" t="s">
        <v>34</v>
      </c>
      <c r="C1621" s="2">
        <v>45688</v>
      </c>
      <c r="D1621" s="1" t="s">
        <v>73</v>
      </c>
      <c r="E1621" s="1" t="s">
        <v>74</v>
      </c>
      <c r="F1621" s="1" t="s">
        <v>37</v>
      </c>
      <c r="G1621" s="1" t="s">
        <v>75</v>
      </c>
      <c r="H1621" s="1" t="s">
        <v>76</v>
      </c>
      <c r="I1621" s="3">
        <v>47450</v>
      </c>
      <c r="J1621" s="3">
        <v>0</v>
      </c>
      <c r="K1621" s="1" t="s">
        <v>40</v>
      </c>
      <c r="L1621" s="1" t="s">
        <v>97</v>
      </c>
      <c r="M1621" s="1" t="s">
        <v>98</v>
      </c>
      <c r="N1621" s="1" t="s">
        <v>79</v>
      </c>
      <c r="O1621" s="1" t="s">
        <v>80</v>
      </c>
      <c r="P1621" s="1" t="s">
        <v>43</v>
      </c>
      <c r="Q1621" s="1" t="s">
        <v>43</v>
      </c>
      <c r="R1621" s="3">
        <v>0</v>
      </c>
      <c r="S1621" s="1" t="s">
        <v>44</v>
      </c>
      <c r="T1621" s="1" t="s">
        <v>45</v>
      </c>
      <c r="U1621" s="1" t="s">
        <v>75</v>
      </c>
      <c r="V1621" s="1" t="s">
        <v>46</v>
      </c>
      <c r="W1621" s="1" t="s">
        <v>81</v>
      </c>
      <c r="X1621" s="1" t="s">
        <v>82</v>
      </c>
      <c r="Y1621" s="1" t="s">
        <v>83</v>
      </c>
      <c r="Z1621" s="1" t="s">
        <v>84</v>
      </c>
      <c r="AA1621" s="1" t="s">
        <v>51</v>
      </c>
      <c r="AB1621" s="1" t="s">
        <v>82</v>
      </c>
      <c r="AC1621" s="1" t="s">
        <v>37</v>
      </c>
    </row>
    <row r="1622" spans="1:29" hidden="1" x14ac:dyDescent="0.25">
      <c r="A1622" s="1" t="s">
        <v>33</v>
      </c>
      <c r="B1622" s="1" t="s">
        <v>34</v>
      </c>
      <c r="C1622" s="2">
        <v>45688</v>
      </c>
      <c r="D1622" s="1" t="s">
        <v>73</v>
      </c>
      <c r="E1622" s="1" t="s">
        <v>74</v>
      </c>
      <c r="F1622" s="1" t="s">
        <v>37</v>
      </c>
      <c r="G1622" s="1" t="s">
        <v>75</v>
      </c>
      <c r="H1622" s="1" t="s">
        <v>76</v>
      </c>
      <c r="I1622" s="3">
        <v>379600</v>
      </c>
      <c r="J1622" s="3">
        <v>0</v>
      </c>
      <c r="K1622" s="1" t="s">
        <v>40</v>
      </c>
      <c r="L1622" s="1" t="s">
        <v>99</v>
      </c>
      <c r="M1622" s="1" t="s">
        <v>100</v>
      </c>
      <c r="N1622" s="1" t="s">
        <v>79</v>
      </c>
      <c r="O1622" s="1" t="s">
        <v>80</v>
      </c>
      <c r="P1622" s="1" t="s">
        <v>43</v>
      </c>
      <c r="Q1622" s="1" t="s">
        <v>43</v>
      </c>
      <c r="R1622" s="3">
        <v>0</v>
      </c>
      <c r="S1622" s="1" t="s">
        <v>44</v>
      </c>
      <c r="T1622" s="1" t="s">
        <v>45</v>
      </c>
      <c r="U1622" s="1" t="s">
        <v>75</v>
      </c>
      <c r="V1622" s="1" t="s">
        <v>46</v>
      </c>
      <c r="W1622" s="1" t="s">
        <v>81</v>
      </c>
      <c r="X1622" s="1" t="s">
        <v>82</v>
      </c>
      <c r="Y1622" s="1" t="s">
        <v>83</v>
      </c>
      <c r="Z1622" s="1" t="s">
        <v>84</v>
      </c>
      <c r="AA1622" s="1" t="s">
        <v>51</v>
      </c>
      <c r="AB1622" s="1" t="s">
        <v>82</v>
      </c>
      <c r="AC1622" s="1" t="s">
        <v>37</v>
      </c>
    </row>
    <row r="1623" spans="1:29" hidden="1" x14ac:dyDescent="0.25">
      <c r="A1623" s="1" t="s">
        <v>33</v>
      </c>
      <c r="B1623" s="1" t="s">
        <v>34</v>
      </c>
      <c r="C1623" s="2">
        <v>45688</v>
      </c>
      <c r="D1623" s="1" t="s">
        <v>73</v>
      </c>
      <c r="E1623" s="1" t="s">
        <v>74</v>
      </c>
      <c r="F1623" s="1" t="s">
        <v>37</v>
      </c>
      <c r="G1623" s="1" t="s">
        <v>75</v>
      </c>
      <c r="H1623" s="1" t="s">
        <v>76</v>
      </c>
      <c r="I1623" s="3">
        <v>94900</v>
      </c>
      <c r="J1623" s="3">
        <v>0</v>
      </c>
      <c r="K1623" s="1" t="s">
        <v>40</v>
      </c>
      <c r="L1623" s="1" t="s">
        <v>101</v>
      </c>
      <c r="M1623" s="1" t="s">
        <v>102</v>
      </c>
      <c r="N1623" s="1" t="s">
        <v>79</v>
      </c>
      <c r="O1623" s="1" t="s">
        <v>80</v>
      </c>
      <c r="P1623" s="1" t="s">
        <v>43</v>
      </c>
      <c r="Q1623" s="1" t="s">
        <v>43</v>
      </c>
      <c r="R1623" s="3">
        <v>0</v>
      </c>
      <c r="S1623" s="1" t="s">
        <v>44</v>
      </c>
      <c r="T1623" s="1" t="s">
        <v>45</v>
      </c>
      <c r="U1623" s="1" t="s">
        <v>75</v>
      </c>
      <c r="V1623" s="1" t="s">
        <v>46</v>
      </c>
      <c r="W1623" s="1" t="s">
        <v>81</v>
      </c>
      <c r="X1623" s="1" t="s">
        <v>82</v>
      </c>
      <c r="Y1623" s="1" t="s">
        <v>83</v>
      </c>
      <c r="Z1623" s="1" t="s">
        <v>84</v>
      </c>
      <c r="AA1623" s="1" t="s">
        <v>51</v>
      </c>
      <c r="AB1623" s="1" t="s">
        <v>82</v>
      </c>
      <c r="AC1623" s="1" t="s">
        <v>37</v>
      </c>
    </row>
    <row r="1624" spans="1:29" hidden="1" x14ac:dyDescent="0.25">
      <c r="A1624" s="1" t="s">
        <v>33</v>
      </c>
      <c r="B1624" s="1" t="s">
        <v>34</v>
      </c>
      <c r="C1624" s="2">
        <v>45688</v>
      </c>
      <c r="D1624" s="1" t="s">
        <v>73</v>
      </c>
      <c r="E1624" s="1" t="s">
        <v>74</v>
      </c>
      <c r="F1624" s="1" t="s">
        <v>37</v>
      </c>
      <c r="G1624" s="1" t="s">
        <v>75</v>
      </c>
      <c r="H1624" s="1" t="s">
        <v>76</v>
      </c>
      <c r="I1624" s="3">
        <v>47450</v>
      </c>
      <c r="J1624" s="3">
        <v>0</v>
      </c>
      <c r="K1624" s="1" t="s">
        <v>40</v>
      </c>
      <c r="L1624" s="1" t="s">
        <v>103</v>
      </c>
      <c r="M1624" s="1" t="s">
        <v>104</v>
      </c>
      <c r="N1624" s="1" t="s">
        <v>79</v>
      </c>
      <c r="O1624" s="1" t="s">
        <v>80</v>
      </c>
      <c r="P1624" s="1" t="s">
        <v>43</v>
      </c>
      <c r="Q1624" s="1" t="s">
        <v>43</v>
      </c>
      <c r="R1624" s="3">
        <v>0</v>
      </c>
      <c r="S1624" s="1" t="s">
        <v>44</v>
      </c>
      <c r="T1624" s="1" t="s">
        <v>45</v>
      </c>
      <c r="U1624" s="1" t="s">
        <v>75</v>
      </c>
      <c r="V1624" s="1" t="s">
        <v>46</v>
      </c>
      <c r="W1624" s="1" t="s">
        <v>81</v>
      </c>
      <c r="X1624" s="1" t="s">
        <v>82</v>
      </c>
      <c r="Y1624" s="1" t="s">
        <v>83</v>
      </c>
      <c r="Z1624" s="1" t="s">
        <v>84</v>
      </c>
      <c r="AA1624" s="1" t="s">
        <v>51</v>
      </c>
      <c r="AB1624" s="1" t="s">
        <v>82</v>
      </c>
      <c r="AC1624" s="1" t="s">
        <v>37</v>
      </c>
    </row>
    <row r="1625" spans="1:29" hidden="1" x14ac:dyDescent="0.25">
      <c r="A1625" s="1" t="s">
        <v>33</v>
      </c>
      <c r="B1625" s="1" t="s">
        <v>34</v>
      </c>
      <c r="C1625" s="2">
        <v>45688</v>
      </c>
      <c r="D1625" s="1" t="s">
        <v>73</v>
      </c>
      <c r="E1625" s="1" t="s">
        <v>74</v>
      </c>
      <c r="F1625" s="1" t="s">
        <v>37</v>
      </c>
      <c r="G1625" s="1" t="s">
        <v>75</v>
      </c>
      <c r="H1625" s="1" t="s">
        <v>76</v>
      </c>
      <c r="I1625" s="3">
        <v>664300</v>
      </c>
      <c r="J1625" s="3">
        <v>0</v>
      </c>
      <c r="K1625" s="1" t="s">
        <v>40</v>
      </c>
      <c r="L1625" s="1" t="s">
        <v>105</v>
      </c>
      <c r="M1625" s="1" t="s">
        <v>106</v>
      </c>
      <c r="N1625" s="1" t="s">
        <v>79</v>
      </c>
      <c r="O1625" s="1" t="s">
        <v>80</v>
      </c>
      <c r="P1625" s="1" t="s">
        <v>43</v>
      </c>
      <c r="Q1625" s="1" t="s">
        <v>43</v>
      </c>
      <c r="R1625" s="3">
        <v>0</v>
      </c>
      <c r="S1625" s="1" t="s">
        <v>44</v>
      </c>
      <c r="T1625" s="1" t="s">
        <v>45</v>
      </c>
      <c r="U1625" s="1" t="s">
        <v>75</v>
      </c>
      <c r="V1625" s="1" t="s">
        <v>46</v>
      </c>
      <c r="W1625" s="1" t="s">
        <v>81</v>
      </c>
      <c r="X1625" s="1" t="s">
        <v>82</v>
      </c>
      <c r="Y1625" s="1" t="s">
        <v>83</v>
      </c>
      <c r="Z1625" s="1" t="s">
        <v>84</v>
      </c>
      <c r="AA1625" s="1" t="s">
        <v>51</v>
      </c>
      <c r="AB1625" s="1" t="s">
        <v>82</v>
      </c>
      <c r="AC1625" s="1" t="s">
        <v>37</v>
      </c>
    </row>
    <row r="1626" spans="1:29" hidden="1" x14ac:dyDescent="0.25">
      <c r="A1626" s="1" t="s">
        <v>33</v>
      </c>
      <c r="B1626" s="1" t="s">
        <v>34</v>
      </c>
      <c r="C1626" s="2">
        <v>45688</v>
      </c>
      <c r="D1626" s="1" t="s">
        <v>73</v>
      </c>
      <c r="E1626" s="1" t="s">
        <v>74</v>
      </c>
      <c r="F1626" s="1" t="s">
        <v>37</v>
      </c>
      <c r="G1626" s="1" t="s">
        <v>75</v>
      </c>
      <c r="H1626" s="1" t="s">
        <v>76</v>
      </c>
      <c r="I1626" s="3">
        <v>284700</v>
      </c>
      <c r="J1626" s="3">
        <v>0</v>
      </c>
      <c r="K1626" s="1" t="s">
        <v>40</v>
      </c>
      <c r="L1626" s="1" t="s">
        <v>105</v>
      </c>
      <c r="M1626" s="1" t="s">
        <v>106</v>
      </c>
      <c r="N1626" s="1" t="s">
        <v>79</v>
      </c>
      <c r="O1626" s="1" t="s">
        <v>80</v>
      </c>
      <c r="P1626" s="1" t="s">
        <v>43</v>
      </c>
      <c r="Q1626" s="1" t="s">
        <v>43</v>
      </c>
      <c r="R1626" s="3">
        <v>0</v>
      </c>
      <c r="S1626" s="1" t="s">
        <v>44</v>
      </c>
      <c r="T1626" s="1" t="s">
        <v>45</v>
      </c>
      <c r="U1626" s="1" t="s">
        <v>75</v>
      </c>
      <c r="V1626" s="1" t="s">
        <v>46</v>
      </c>
      <c r="W1626" s="1" t="s">
        <v>81</v>
      </c>
      <c r="X1626" s="1" t="s">
        <v>82</v>
      </c>
      <c r="Y1626" s="1" t="s">
        <v>83</v>
      </c>
      <c r="Z1626" s="1" t="s">
        <v>84</v>
      </c>
      <c r="AA1626" s="1" t="s">
        <v>51</v>
      </c>
      <c r="AB1626" s="1" t="s">
        <v>82</v>
      </c>
      <c r="AC1626" s="1" t="s">
        <v>37</v>
      </c>
    </row>
    <row r="1627" spans="1:29" hidden="1" x14ac:dyDescent="0.25">
      <c r="A1627" s="1" t="s">
        <v>33</v>
      </c>
      <c r="B1627" s="1" t="s">
        <v>34</v>
      </c>
      <c r="C1627" s="2">
        <v>45688</v>
      </c>
      <c r="D1627" s="1" t="s">
        <v>73</v>
      </c>
      <c r="E1627" s="1" t="s">
        <v>74</v>
      </c>
      <c r="F1627" s="1" t="s">
        <v>37</v>
      </c>
      <c r="G1627" s="1" t="s">
        <v>75</v>
      </c>
      <c r="H1627" s="1" t="s">
        <v>76</v>
      </c>
      <c r="I1627" s="3">
        <v>48077</v>
      </c>
      <c r="J1627" s="3">
        <v>0</v>
      </c>
      <c r="K1627" s="1" t="s">
        <v>40</v>
      </c>
      <c r="L1627" s="1" t="s">
        <v>107</v>
      </c>
      <c r="M1627" s="1" t="s">
        <v>108</v>
      </c>
      <c r="N1627" s="1" t="s">
        <v>79</v>
      </c>
      <c r="O1627" s="1" t="s">
        <v>80</v>
      </c>
      <c r="P1627" s="1" t="s">
        <v>43</v>
      </c>
      <c r="Q1627" s="1" t="s">
        <v>43</v>
      </c>
      <c r="R1627" s="3">
        <v>0</v>
      </c>
      <c r="S1627" s="1" t="s">
        <v>44</v>
      </c>
      <c r="T1627" s="1" t="s">
        <v>45</v>
      </c>
      <c r="U1627" s="1" t="s">
        <v>75</v>
      </c>
      <c r="V1627" s="1" t="s">
        <v>46</v>
      </c>
      <c r="W1627" s="1" t="s">
        <v>81</v>
      </c>
      <c r="X1627" s="1" t="s">
        <v>82</v>
      </c>
      <c r="Y1627" s="1" t="s">
        <v>83</v>
      </c>
      <c r="Z1627" s="1" t="s">
        <v>84</v>
      </c>
      <c r="AA1627" s="1" t="s">
        <v>51</v>
      </c>
      <c r="AB1627" s="1" t="s">
        <v>82</v>
      </c>
      <c r="AC1627" s="1" t="s">
        <v>37</v>
      </c>
    </row>
    <row r="1628" spans="1:29" hidden="1" x14ac:dyDescent="0.25">
      <c r="A1628" s="1" t="s">
        <v>33</v>
      </c>
      <c r="B1628" s="1" t="s">
        <v>34</v>
      </c>
      <c r="C1628" s="2">
        <v>45688</v>
      </c>
      <c r="D1628" s="1" t="s">
        <v>73</v>
      </c>
      <c r="E1628" s="1" t="s">
        <v>74</v>
      </c>
      <c r="F1628" s="1" t="s">
        <v>37</v>
      </c>
      <c r="G1628" s="1" t="s">
        <v>75</v>
      </c>
      <c r="H1628" s="1" t="s">
        <v>76</v>
      </c>
      <c r="I1628" s="3">
        <v>47450</v>
      </c>
      <c r="J1628" s="3">
        <v>0</v>
      </c>
      <c r="K1628" s="1" t="s">
        <v>40</v>
      </c>
      <c r="L1628" s="1" t="s">
        <v>109</v>
      </c>
      <c r="M1628" s="1" t="s">
        <v>110</v>
      </c>
      <c r="N1628" s="1" t="s">
        <v>79</v>
      </c>
      <c r="O1628" s="1" t="s">
        <v>80</v>
      </c>
      <c r="P1628" s="1" t="s">
        <v>43</v>
      </c>
      <c r="Q1628" s="1" t="s">
        <v>43</v>
      </c>
      <c r="R1628" s="3">
        <v>0</v>
      </c>
      <c r="S1628" s="1" t="s">
        <v>44</v>
      </c>
      <c r="T1628" s="1" t="s">
        <v>45</v>
      </c>
      <c r="U1628" s="1" t="s">
        <v>75</v>
      </c>
      <c r="V1628" s="1" t="s">
        <v>46</v>
      </c>
      <c r="W1628" s="1" t="s">
        <v>81</v>
      </c>
      <c r="X1628" s="1" t="s">
        <v>82</v>
      </c>
      <c r="Y1628" s="1" t="s">
        <v>83</v>
      </c>
      <c r="Z1628" s="1" t="s">
        <v>84</v>
      </c>
      <c r="AA1628" s="1" t="s">
        <v>51</v>
      </c>
      <c r="AB1628" s="1" t="s">
        <v>82</v>
      </c>
      <c r="AC1628" s="1" t="s">
        <v>37</v>
      </c>
    </row>
    <row r="1629" spans="1:29" hidden="1" x14ac:dyDescent="0.25">
      <c r="A1629" s="1" t="s">
        <v>33</v>
      </c>
      <c r="B1629" s="1" t="s">
        <v>34</v>
      </c>
      <c r="C1629" s="2">
        <v>45688</v>
      </c>
      <c r="D1629" s="1" t="s">
        <v>73</v>
      </c>
      <c r="E1629" s="1" t="s">
        <v>74</v>
      </c>
      <c r="F1629" s="1" t="s">
        <v>37</v>
      </c>
      <c r="G1629" s="1" t="s">
        <v>75</v>
      </c>
      <c r="H1629" s="1" t="s">
        <v>76</v>
      </c>
      <c r="I1629" s="3">
        <v>149633</v>
      </c>
      <c r="J1629" s="3">
        <v>0</v>
      </c>
      <c r="K1629" s="1" t="s">
        <v>40</v>
      </c>
      <c r="L1629" s="1" t="s">
        <v>111</v>
      </c>
      <c r="M1629" s="1" t="s">
        <v>112</v>
      </c>
      <c r="N1629" s="1" t="s">
        <v>79</v>
      </c>
      <c r="O1629" s="1" t="s">
        <v>80</v>
      </c>
      <c r="P1629" s="1" t="s">
        <v>43</v>
      </c>
      <c r="Q1629" s="1" t="s">
        <v>43</v>
      </c>
      <c r="R1629" s="3">
        <v>0</v>
      </c>
      <c r="S1629" s="1" t="s">
        <v>44</v>
      </c>
      <c r="T1629" s="1" t="s">
        <v>45</v>
      </c>
      <c r="U1629" s="1" t="s">
        <v>75</v>
      </c>
      <c r="V1629" s="1" t="s">
        <v>46</v>
      </c>
      <c r="W1629" s="1" t="s">
        <v>81</v>
      </c>
      <c r="X1629" s="1" t="s">
        <v>82</v>
      </c>
      <c r="Y1629" s="1" t="s">
        <v>83</v>
      </c>
      <c r="Z1629" s="1" t="s">
        <v>84</v>
      </c>
      <c r="AA1629" s="1" t="s">
        <v>51</v>
      </c>
      <c r="AB1629" s="1" t="s">
        <v>82</v>
      </c>
      <c r="AC1629" s="1" t="s">
        <v>37</v>
      </c>
    </row>
    <row r="1630" spans="1:29" hidden="1" x14ac:dyDescent="0.25">
      <c r="A1630" s="1" t="s">
        <v>33</v>
      </c>
      <c r="B1630" s="1" t="s">
        <v>34</v>
      </c>
      <c r="C1630" s="2">
        <v>45688</v>
      </c>
      <c r="D1630" s="1" t="s">
        <v>73</v>
      </c>
      <c r="E1630" s="1" t="s">
        <v>74</v>
      </c>
      <c r="F1630" s="1" t="s">
        <v>37</v>
      </c>
      <c r="G1630" s="1" t="s">
        <v>75</v>
      </c>
      <c r="H1630" s="1" t="s">
        <v>76</v>
      </c>
      <c r="I1630" s="3">
        <v>49878</v>
      </c>
      <c r="J1630" s="3">
        <v>0</v>
      </c>
      <c r="K1630" s="1" t="s">
        <v>40</v>
      </c>
      <c r="L1630" s="1" t="s">
        <v>111</v>
      </c>
      <c r="M1630" s="1" t="s">
        <v>112</v>
      </c>
      <c r="N1630" s="1" t="s">
        <v>79</v>
      </c>
      <c r="O1630" s="1" t="s">
        <v>80</v>
      </c>
      <c r="P1630" s="1" t="s">
        <v>43</v>
      </c>
      <c r="Q1630" s="1" t="s">
        <v>43</v>
      </c>
      <c r="R1630" s="3">
        <v>0</v>
      </c>
      <c r="S1630" s="1" t="s">
        <v>44</v>
      </c>
      <c r="T1630" s="1" t="s">
        <v>45</v>
      </c>
      <c r="U1630" s="1" t="s">
        <v>75</v>
      </c>
      <c r="V1630" s="1" t="s">
        <v>46</v>
      </c>
      <c r="W1630" s="1" t="s">
        <v>81</v>
      </c>
      <c r="X1630" s="1" t="s">
        <v>82</v>
      </c>
      <c r="Y1630" s="1" t="s">
        <v>83</v>
      </c>
      <c r="Z1630" s="1" t="s">
        <v>84</v>
      </c>
      <c r="AA1630" s="1" t="s">
        <v>51</v>
      </c>
      <c r="AB1630" s="1" t="s">
        <v>82</v>
      </c>
      <c r="AC1630" s="1" t="s">
        <v>37</v>
      </c>
    </row>
    <row r="1631" spans="1:29" hidden="1" x14ac:dyDescent="0.25">
      <c r="A1631" s="1" t="s">
        <v>33</v>
      </c>
      <c r="B1631" s="1" t="s">
        <v>34</v>
      </c>
      <c r="C1631" s="2">
        <v>45688</v>
      </c>
      <c r="D1631" s="1" t="s">
        <v>73</v>
      </c>
      <c r="E1631" s="1" t="s">
        <v>74</v>
      </c>
      <c r="F1631" s="1" t="s">
        <v>37</v>
      </c>
      <c r="G1631" s="1" t="s">
        <v>75</v>
      </c>
      <c r="H1631" s="1" t="s">
        <v>76</v>
      </c>
      <c r="I1631" s="3">
        <v>474500</v>
      </c>
      <c r="J1631" s="3">
        <v>0</v>
      </c>
      <c r="K1631" s="1" t="s">
        <v>40</v>
      </c>
      <c r="L1631" s="1" t="s">
        <v>113</v>
      </c>
      <c r="M1631" s="1" t="s">
        <v>114</v>
      </c>
      <c r="N1631" s="1" t="s">
        <v>79</v>
      </c>
      <c r="O1631" s="1" t="s">
        <v>80</v>
      </c>
      <c r="P1631" s="1" t="s">
        <v>43</v>
      </c>
      <c r="Q1631" s="1" t="s">
        <v>43</v>
      </c>
      <c r="R1631" s="3">
        <v>0</v>
      </c>
      <c r="S1631" s="1" t="s">
        <v>44</v>
      </c>
      <c r="T1631" s="1" t="s">
        <v>45</v>
      </c>
      <c r="U1631" s="1" t="s">
        <v>75</v>
      </c>
      <c r="V1631" s="1" t="s">
        <v>46</v>
      </c>
      <c r="W1631" s="1" t="s">
        <v>81</v>
      </c>
      <c r="X1631" s="1" t="s">
        <v>82</v>
      </c>
      <c r="Y1631" s="1" t="s">
        <v>83</v>
      </c>
      <c r="Z1631" s="1" t="s">
        <v>84</v>
      </c>
      <c r="AA1631" s="1" t="s">
        <v>51</v>
      </c>
      <c r="AB1631" s="1" t="s">
        <v>82</v>
      </c>
      <c r="AC1631" s="1" t="s">
        <v>37</v>
      </c>
    </row>
    <row r="1632" spans="1:29" hidden="1" x14ac:dyDescent="0.25">
      <c r="A1632" s="1" t="s">
        <v>33</v>
      </c>
      <c r="B1632" s="1" t="s">
        <v>34</v>
      </c>
      <c r="C1632" s="2">
        <v>45688</v>
      </c>
      <c r="D1632" s="1" t="s">
        <v>73</v>
      </c>
      <c r="E1632" s="1" t="s">
        <v>74</v>
      </c>
      <c r="F1632" s="1" t="s">
        <v>37</v>
      </c>
      <c r="G1632" s="1" t="s">
        <v>75</v>
      </c>
      <c r="H1632" s="1" t="s">
        <v>76</v>
      </c>
      <c r="I1632" s="3">
        <v>711750</v>
      </c>
      <c r="J1632" s="3">
        <v>0</v>
      </c>
      <c r="K1632" s="1" t="s">
        <v>40</v>
      </c>
      <c r="L1632" s="1" t="s">
        <v>115</v>
      </c>
      <c r="M1632" s="1" t="s">
        <v>116</v>
      </c>
      <c r="N1632" s="1" t="s">
        <v>79</v>
      </c>
      <c r="O1632" s="1" t="s">
        <v>80</v>
      </c>
      <c r="P1632" s="1" t="s">
        <v>43</v>
      </c>
      <c r="Q1632" s="1" t="s">
        <v>43</v>
      </c>
      <c r="R1632" s="3">
        <v>0</v>
      </c>
      <c r="S1632" s="1" t="s">
        <v>44</v>
      </c>
      <c r="T1632" s="1" t="s">
        <v>45</v>
      </c>
      <c r="U1632" s="1" t="s">
        <v>75</v>
      </c>
      <c r="V1632" s="1" t="s">
        <v>46</v>
      </c>
      <c r="W1632" s="1" t="s">
        <v>81</v>
      </c>
      <c r="X1632" s="1" t="s">
        <v>82</v>
      </c>
      <c r="Y1632" s="1" t="s">
        <v>83</v>
      </c>
      <c r="Z1632" s="1" t="s">
        <v>84</v>
      </c>
      <c r="AA1632" s="1" t="s">
        <v>51</v>
      </c>
      <c r="AB1632" s="1" t="s">
        <v>82</v>
      </c>
      <c r="AC1632" s="1" t="s">
        <v>37</v>
      </c>
    </row>
    <row r="1633" spans="1:29" hidden="1" x14ac:dyDescent="0.25">
      <c r="A1633" s="1" t="s">
        <v>33</v>
      </c>
      <c r="B1633" s="1" t="s">
        <v>34</v>
      </c>
      <c r="C1633" s="2">
        <v>45688</v>
      </c>
      <c r="D1633" s="1" t="s">
        <v>73</v>
      </c>
      <c r="E1633" s="1" t="s">
        <v>74</v>
      </c>
      <c r="F1633" s="1" t="s">
        <v>37</v>
      </c>
      <c r="G1633" s="1" t="s">
        <v>75</v>
      </c>
      <c r="H1633" s="1" t="s">
        <v>76</v>
      </c>
      <c r="I1633" s="3">
        <v>616850</v>
      </c>
      <c r="J1633" s="3">
        <v>0</v>
      </c>
      <c r="K1633" s="1" t="s">
        <v>40</v>
      </c>
      <c r="L1633" s="1" t="s">
        <v>115</v>
      </c>
      <c r="M1633" s="1" t="s">
        <v>116</v>
      </c>
      <c r="N1633" s="1" t="s">
        <v>79</v>
      </c>
      <c r="O1633" s="1" t="s">
        <v>80</v>
      </c>
      <c r="P1633" s="1" t="s">
        <v>43</v>
      </c>
      <c r="Q1633" s="1" t="s">
        <v>43</v>
      </c>
      <c r="R1633" s="3">
        <v>0</v>
      </c>
      <c r="S1633" s="1" t="s">
        <v>44</v>
      </c>
      <c r="T1633" s="1" t="s">
        <v>45</v>
      </c>
      <c r="U1633" s="1" t="s">
        <v>75</v>
      </c>
      <c r="V1633" s="1" t="s">
        <v>46</v>
      </c>
      <c r="W1633" s="1" t="s">
        <v>81</v>
      </c>
      <c r="X1633" s="1" t="s">
        <v>82</v>
      </c>
      <c r="Y1633" s="1" t="s">
        <v>83</v>
      </c>
      <c r="Z1633" s="1" t="s">
        <v>84</v>
      </c>
      <c r="AA1633" s="1" t="s">
        <v>51</v>
      </c>
      <c r="AB1633" s="1" t="s">
        <v>82</v>
      </c>
      <c r="AC1633" s="1" t="s">
        <v>37</v>
      </c>
    </row>
    <row r="1634" spans="1:29" hidden="1" x14ac:dyDescent="0.25">
      <c r="A1634" s="1" t="s">
        <v>33</v>
      </c>
      <c r="B1634" s="1" t="s">
        <v>34</v>
      </c>
      <c r="C1634" s="2">
        <v>45688</v>
      </c>
      <c r="D1634" s="1" t="s">
        <v>73</v>
      </c>
      <c r="E1634" s="1" t="s">
        <v>74</v>
      </c>
      <c r="F1634" s="1" t="s">
        <v>37</v>
      </c>
      <c r="G1634" s="1" t="s">
        <v>75</v>
      </c>
      <c r="H1634" s="1" t="s">
        <v>76</v>
      </c>
      <c r="I1634" s="3">
        <v>711750</v>
      </c>
      <c r="J1634" s="3">
        <v>0</v>
      </c>
      <c r="K1634" s="1" t="s">
        <v>40</v>
      </c>
      <c r="L1634" s="1" t="s">
        <v>117</v>
      </c>
      <c r="M1634" s="1" t="s">
        <v>118</v>
      </c>
      <c r="N1634" s="1" t="s">
        <v>79</v>
      </c>
      <c r="O1634" s="1" t="s">
        <v>80</v>
      </c>
      <c r="P1634" s="1" t="s">
        <v>43</v>
      </c>
      <c r="Q1634" s="1" t="s">
        <v>43</v>
      </c>
      <c r="R1634" s="3">
        <v>0</v>
      </c>
      <c r="S1634" s="1" t="s">
        <v>44</v>
      </c>
      <c r="T1634" s="1" t="s">
        <v>45</v>
      </c>
      <c r="U1634" s="1" t="s">
        <v>75</v>
      </c>
      <c r="V1634" s="1" t="s">
        <v>46</v>
      </c>
      <c r="W1634" s="1" t="s">
        <v>81</v>
      </c>
      <c r="X1634" s="1" t="s">
        <v>82</v>
      </c>
      <c r="Y1634" s="1" t="s">
        <v>83</v>
      </c>
      <c r="Z1634" s="1" t="s">
        <v>84</v>
      </c>
      <c r="AA1634" s="1" t="s">
        <v>51</v>
      </c>
      <c r="AB1634" s="1" t="s">
        <v>82</v>
      </c>
      <c r="AC1634" s="1" t="s">
        <v>37</v>
      </c>
    </row>
    <row r="1635" spans="1:29" hidden="1" x14ac:dyDescent="0.25">
      <c r="A1635" s="1" t="s">
        <v>33</v>
      </c>
      <c r="B1635" s="1" t="s">
        <v>34</v>
      </c>
      <c r="C1635" s="2">
        <v>45688</v>
      </c>
      <c r="D1635" s="1" t="s">
        <v>73</v>
      </c>
      <c r="E1635" s="1" t="s">
        <v>74</v>
      </c>
      <c r="F1635" s="1" t="s">
        <v>37</v>
      </c>
      <c r="G1635" s="1" t="s">
        <v>75</v>
      </c>
      <c r="H1635" s="1" t="s">
        <v>76</v>
      </c>
      <c r="I1635" s="3">
        <v>664300</v>
      </c>
      <c r="J1635" s="3">
        <v>0</v>
      </c>
      <c r="K1635" s="1" t="s">
        <v>40</v>
      </c>
      <c r="L1635" s="1" t="s">
        <v>119</v>
      </c>
      <c r="M1635" s="1" t="s">
        <v>120</v>
      </c>
      <c r="N1635" s="1" t="s">
        <v>79</v>
      </c>
      <c r="O1635" s="1" t="s">
        <v>80</v>
      </c>
      <c r="P1635" s="1" t="s">
        <v>43</v>
      </c>
      <c r="Q1635" s="1" t="s">
        <v>43</v>
      </c>
      <c r="R1635" s="3">
        <v>0</v>
      </c>
      <c r="S1635" s="1" t="s">
        <v>44</v>
      </c>
      <c r="T1635" s="1" t="s">
        <v>45</v>
      </c>
      <c r="U1635" s="1" t="s">
        <v>75</v>
      </c>
      <c r="V1635" s="1" t="s">
        <v>46</v>
      </c>
      <c r="W1635" s="1" t="s">
        <v>81</v>
      </c>
      <c r="X1635" s="1" t="s">
        <v>82</v>
      </c>
      <c r="Y1635" s="1" t="s">
        <v>83</v>
      </c>
      <c r="Z1635" s="1" t="s">
        <v>84</v>
      </c>
      <c r="AA1635" s="1" t="s">
        <v>51</v>
      </c>
      <c r="AB1635" s="1" t="s">
        <v>82</v>
      </c>
      <c r="AC1635" s="1" t="s">
        <v>37</v>
      </c>
    </row>
    <row r="1636" spans="1:29" hidden="1" x14ac:dyDescent="0.25">
      <c r="A1636" s="1" t="s">
        <v>33</v>
      </c>
      <c r="B1636" s="1" t="s">
        <v>34</v>
      </c>
      <c r="C1636" s="2">
        <v>45688</v>
      </c>
      <c r="D1636" s="1" t="s">
        <v>73</v>
      </c>
      <c r="E1636" s="1" t="s">
        <v>74</v>
      </c>
      <c r="F1636" s="1" t="s">
        <v>37</v>
      </c>
      <c r="G1636" s="1" t="s">
        <v>75</v>
      </c>
      <c r="H1636" s="1" t="s">
        <v>76</v>
      </c>
      <c r="I1636" s="3">
        <v>47450</v>
      </c>
      <c r="J1636" s="3">
        <v>0</v>
      </c>
      <c r="K1636" s="1" t="s">
        <v>40</v>
      </c>
      <c r="L1636" s="1" t="s">
        <v>121</v>
      </c>
      <c r="M1636" s="1" t="s">
        <v>122</v>
      </c>
      <c r="N1636" s="1" t="s">
        <v>79</v>
      </c>
      <c r="O1636" s="1" t="s">
        <v>80</v>
      </c>
      <c r="P1636" s="1" t="s">
        <v>43</v>
      </c>
      <c r="Q1636" s="1" t="s">
        <v>43</v>
      </c>
      <c r="R1636" s="3">
        <v>0</v>
      </c>
      <c r="S1636" s="1" t="s">
        <v>44</v>
      </c>
      <c r="T1636" s="1" t="s">
        <v>45</v>
      </c>
      <c r="U1636" s="1" t="s">
        <v>75</v>
      </c>
      <c r="V1636" s="1" t="s">
        <v>46</v>
      </c>
      <c r="W1636" s="1" t="s">
        <v>81</v>
      </c>
      <c r="X1636" s="1" t="s">
        <v>82</v>
      </c>
      <c r="Y1636" s="1" t="s">
        <v>83</v>
      </c>
      <c r="Z1636" s="1" t="s">
        <v>84</v>
      </c>
      <c r="AA1636" s="1" t="s">
        <v>51</v>
      </c>
      <c r="AB1636" s="1" t="s">
        <v>82</v>
      </c>
      <c r="AC1636" s="1" t="s">
        <v>37</v>
      </c>
    </row>
    <row r="1637" spans="1:29" hidden="1" x14ac:dyDescent="0.25">
      <c r="A1637" s="1" t="s">
        <v>33</v>
      </c>
      <c r="B1637" s="1" t="s">
        <v>34</v>
      </c>
      <c r="C1637" s="2">
        <v>45688</v>
      </c>
      <c r="D1637" s="1" t="s">
        <v>73</v>
      </c>
      <c r="E1637" s="1" t="s">
        <v>74</v>
      </c>
      <c r="F1637" s="1" t="s">
        <v>37</v>
      </c>
      <c r="G1637" s="1" t="s">
        <v>75</v>
      </c>
      <c r="H1637" s="1" t="s">
        <v>76</v>
      </c>
      <c r="I1637" s="3">
        <v>50885</v>
      </c>
      <c r="J1637" s="3">
        <v>0</v>
      </c>
      <c r="K1637" s="1" t="s">
        <v>40</v>
      </c>
      <c r="L1637" s="1" t="s">
        <v>123</v>
      </c>
      <c r="M1637" s="1" t="s">
        <v>124</v>
      </c>
      <c r="N1637" s="1" t="s">
        <v>79</v>
      </c>
      <c r="O1637" s="1" t="s">
        <v>80</v>
      </c>
      <c r="P1637" s="1" t="s">
        <v>43</v>
      </c>
      <c r="Q1637" s="1" t="s">
        <v>43</v>
      </c>
      <c r="R1637" s="3">
        <v>0</v>
      </c>
      <c r="S1637" s="1" t="s">
        <v>44</v>
      </c>
      <c r="T1637" s="1" t="s">
        <v>45</v>
      </c>
      <c r="U1637" s="1" t="s">
        <v>75</v>
      </c>
      <c r="V1637" s="1" t="s">
        <v>46</v>
      </c>
      <c r="W1637" s="1" t="s">
        <v>81</v>
      </c>
      <c r="X1637" s="1" t="s">
        <v>82</v>
      </c>
      <c r="Y1637" s="1" t="s">
        <v>83</v>
      </c>
      <c r="Z1637" s="1" t="s">
        <v>84</v>
      </c>
      <c r="AA1637" s="1" t="s">
        <v>51</v>
      </c>
      <c r="AB1637" s="1" t="s">
        <v>82</v>
      </c>
      <c r="AC1637" s="1" t="s">
        <v>37</v>
      </c>
    </row>
    <row r="1638" spans="1:29" hidden="1" x14ac:dyDescent="0.25">
      <c r="A1638" s="1" t="s">
        <v>33</v>
      </c>
      <c r="B1638" s="1" t="s">
        <v>34</v>
      </c>
      <c r="C1638" s="2">
        <v>45688</v>
      </c>
      <c r="D1638" s="1" t="s">
        <v>73</v>
      </c>
      <c r="E1638" s="1" t="s">
        <v>74</v>
      </c>
      <c r="F1638" s="1" t="s">
        <v>37</v>
      </c>
      <c r="G1638" s="1" t="s">
        <v>75</v>
      </c>
      <c r="H1638" s="1" t="s">
        <v>76</v>
      </c>
      <c r="I1638" s="3">
        <v>711750</v>
      </c>
      <c r="J1638" s="3">
        <v>0</v>
      </c>
      <c r="K1638" s="1" t="s">
        <v>40</v>
      </c>
      <c r="L1638" s="1" t="s">
        <v>125</v>
      </c>
      <c r="M1638" s="1" t="s">
        <v>126</v>
      </c>
      <c r="N1638" s="1" t="s">
        <v>79</v>
      </c>
      <c r="O1638" s="1" t="s">
        <v>80</v>
      </c>
      <c r="P1638" s="1" t="s">
        <v>43</v>
      </c>
      <c r="Q1638" s="1" t="s">
        <v>43</v>
      </c>
      <c r="R1638" s="3">
        <v>0</v>
      </c>
      <c r="S1638" s="1" t="s">
        <v>44</v>
      </c>
      <c r="T1638" s="1" t="s">
        <v>45</v>
      </c>
      <c r="U1638" s="1" t="s">
        <v>75</v>
      </c>
      <c r="V1638" s="1" t="s">
        <v>46</v>
      </c>
      <c r="W1638" s="1" t="s">
        <v>81</v>
      </c>
      <c r="X1638" s="1" t="s">
        <v>82</v>
      </c>
      <c r="Y1638" s="1" t="s">
        <v>83</v>
      </c>
      <c r="Z1638" s="1" t="s">
        <v>84</v>
      </c>
      <c r="AA1638" s="1" t="s">
        <v>51</v>
      </c>
      <c r="AB1638" s="1" t="s">
        <v>82</v>
      </c>
      <c r="AC1638" s="1" t="s">
        <v>37</v>
      </c>
    </row>
    <row r="1639" spans="1:29" hidden="1" x14ac:dyDescent="0.25">
      <c r="A1639" s="1" t="s">
        <v>33</v>
      </c>
      <c r="B1639" s="1" t="s">
        <v>34</v>
      </c>
      <c r="C1639" s="2">
        <v>45688</v>
      </c>
      <c r="D1639" s="1" t="s">
        <v>73</v>
      </c>
      <c r="E1639" s="1" t="s">
        <v>74</v>
      </c>
      <c r="F1639" s="1" t="s">
        <v>37</v>
      </c>
      <c r="G1639" s="1" t="s">
        <v>75</v>
      </c>
      <c r="H1639" s="1" t="s">
        <v>76</v>
      </c>
      <c r="I1639" s="3">
        <v>711750</v>
      </c>
      <c r="J1639" s="3">
        <v>0</v>
      </c>
      <c r="K1639" s="1" t="s">
        <v>40</v>
      </c>
      <c r="L1639" s="1" t="s">
        <v>125</v>
      </c>
      <c r="M1639" s="1" t="s">
        <v>126</v>
      </c>
      <c r="N1639" s="1" t="s">
        <v>79</v>
      </c>
      <c r="O1639" s="1" t="s">
        <v>80</v>
      </c>
      <c r="P1639" s="1" t="s">
        <v>43</v>
      </c>
      <c r="Q1639" s="1" t="s">
        <v>43</v>
      </c>
      <c r="R1639" s="3">
        <v>0</v>
      </c>
      <c r="S1639" s="1" t="s">
        <v>44</v>
      </c>
      <c r="T1639" s="1" t="s">
        <v>45</v>
      </c>
      <c r="U1639" s="1" t="s">
        <v>75</v>
      </c>
      <c r="V1639" s="1" t="s">
        <v>46</v>
      </c>
      <c r="W1639" s="1" t="s">
        <v>81</v>
      </c>
      <c r="X1639" s="1" t="s">
        <v>82</v>
      </c>
      <c r="Y1639" s="1" t="s">
        <v>83</v>
      </c>
      <c r="Z1639" s="1" t="s">
        <v>84</v>
      </c>
      <c r="AA1639" s="1" t="s">
        <v>51</v>
      </c>
      <c r="AB1639" s="1" t="s">
        <v>82</v>
      </c>
      <c r="AC1639" s="1" t="s">
        <v>37</v>
      </c>
    </row>
    <row r="1640" spans="1:29" hidden="1" x14ac:dyDescent="0.25">
      <c r="A1640" s="1" t="s">
        <v>33</v>
      </c>
      <c r="B1640" s="1" t="s">
        <v>34</v>
      </c>
      <c r="C1640" s="2">
        <v>45688</v>
      </c>
      <c r="D1640" s="1" t="s">
        <v>73</v>
      </c>
      <c r="E1640" s="1" t="s">
        <v>74</v>
      </c>
      <c r="F1640" s="1" t="s">
        <v>37</v>
      </c>
      <c r="G1640" s="1" t="s">
        <v>75</v>
      </c>
      <c r="H1640" s="1" t="s">
        <v>76</v>
      </c>
      <c r="I1640" s="3">
        <v>47450</v>
      </c>
      <c r="J1640" s="3">
        <v>0</v>
      </c>
      <c r="K1640" s="1" t="s">
        <v>40</v>
      </c>
      <c r="L1640" s="1" t="s">
        <v>127</v>
      </c>
      <c r="M1640" s="1" t="s">
        <v>128</v>
      </c>
      <c r="N1640" s="1" t="s">
        <v>79</v>
      </c>
      <c r="O1640" s="1" t="s">
        <v>80</v>
      </c>
      <c r="P1640" s="1" t="s">
        <v>43</v>
      </c>
      <c r="Q1640" s="1" t="s">
        <v>43</v>
      </c>
      <c r="R1640" s="3">
        <v>0</v>
      </c>
      <c r="S1640" s="1" t="s">
        <v>44</v>
      </c>
      <c r="T1640" s="1" t="s">
        <v>45</v>
      </c>
      <c r="U1640" s="1" t="s">
        <v>75</v>
      </c>
      <c r="V1640" s="1" t="s">
        <v>46</v>
      </c>
      <c r="W1640" s="1" t="s">
        <v>81</v>
      </c>
      <c r="X1640" s="1" t="s">
        <v>82</v>
      </c>
      <c r="Y1640" s="1" t="s">
        <v>83</v>
      </c>
      <c r="Z1640" s="1" t="s">
        <v>84</v>
      </c>
      <c r="AA1640" s="1" t="s">
        <v>51</v>
      </c>
      <c r="AB1640" s="1" t="s">
        <v>82</v>
      </c>
      <c r="AC1640" s="1" t="s">
        <v>37</v>
      </c>
    </row>
    <row r="1641" spans="1:29" hidden="1" x14ac:dyDescent="0.25">
      <c r="A1641" s="1" t="s">
        <v>33</v>
      </c>
      <c r="B1641" s="1" t="s">
        <v>34</v>
      </c>
      <c r="C1641" s="2">
        <v>45688</v>
      </c>
      <c r="D1641" s="1" t="s">
        <v>73</v>
      </c>
      <c r="E1641" s="1" t="s">
        <v>74</v>
      </c>
      <c r="F1641" s="1" t="s">
        <v>37</v>
      </c>
      <c r="G1641" s="1" t="s">
        <v>75</v>
      </c>
      <c r="H1641" s="1" t="s">
        <v>76</v>
      </c>
      <c r="I1641" s="3">
        <v>284700</v>
      </c>
      <c r="J1641" s="3">
        <v>0</v>
      </c>
      <c r="K1641" s="1" t="s">
        <v>40</v>
      </c>
      <c r="L1641" s="1" t="s">
        <v>129</v>
      </c>
      <c r="M1641" s="1" t="s">
        <v>130</v>
      </c>
      <c r="N1641" s="1" t="s">
        <v>79</v>
      </c>
      <c r="O1641" s="1" t="s">
        <v>80</v>
      </c>
      <c r="P1641" s="1" t="s">
        <v>43</v>
      </c>
      <c r="Q1641" s="1" t="s">
        <v>43</v>
      </c>
      <c r="R1641" s="3">
        <v>0</v>
      </c>
      <c r="S1641" s="1" t="s">
        <v>44</v>
      </c>
      <c r="T1641" s="1" t="s">
        <v>45</v>
      </c>
      <c r="U1641" s="1" t="s">
        <v>75</v>
      </c>
      <c r="V1641" s="1" t="s">
        <v>46</v>
      </c>
      <c r="W1641" s="1" t="s">
        <v>81</v>
      </c>
      <c r="X1641" s="1" t="s">
        <v>82</v>
      </c>
      <c r="Y1641" s="1" t="s">
        <v>83</v>
      </c>
      <c r="Z1641" s="1" t="s">
        <v>84</v>
      </c>
      <c r="AA1641" s="1" t="s">
        <v>51</v>
      </c>
      <c r="AB1641" s="1" t="s">
        <v>82</v>
      </c>
      <c r="AC1641" s="1" t="s">
        <v>37</v>
      </c>
    </row>
    <row r="1642" spans="1:29" hidden="1" x14ac:dyDescent="0.25">
      <c r="A1642" s="1" t="s">
        <v>33</v>
      </c>
      <c r="B1642" s="1" t="s">
        <v>34</v>
      </c>
      <c r="C1642" s="2">
        <v>45688</v>
      </c>
      <c r="D1642" s="1" t="s">
        <v>73</v>
      </c>
      <c r="E1642" s="1" t="s">
        <v>74</v>
      </c>
      <c r="F1642" s="1" t="s">
        <v>37</v>
      </c>
      <c r="G1642" s="1" t="s">
        <v>75</v>
      </c>
      <c r="H1642" s="1" t="s">
        <v>76</v>
      </c>
      <c r="I1642" s="3">
        <v>99291</v>
      </c>
      <c r="J1642" s="3">
        <v>0</v>
      </c>
      <c r="K1642" s="1" t="s">
        <v>40</v>
      </c>
      <c r="L1642" s="1" t="s">
        <v>131</v>
      </c>
      <c r="M1642" s="1" t="s">
        <v>132</v>
      </c>
      <c r="N1642" s="1" t="s">
        <v>79</v>
      </c>
      <c r="O1642" s="1" t="s">
        <v>80</v>
      </c>
      <c r="P1642" s="1" t="s">
        <v>43</v>
      </c>
      <c r="Q1642" s="1" t="s">
        <v>43</v>
      </c>
      <c r="R1642" s="3">
        <v>0</v>
      </c>
      <c r="S1642" s="1" t="s">
        <v>44</v>
      </c>
      <c r="T1642" s="1" t="s">
        <v>45</v>
      </c>
      <c r="U1642" s="1" t="s">
        <v>75</v>
      </c>
      <c r="V1642" s="1" t="s">
        <v>46</v>
      </c>
      <c r="W1642" s="1" t="s">
        <v>81</v>
      </c>
      <c r="X1642" s="1" t="s">
        <v>82</v>
      </c>
      <c r="Y1642" s="1" t="s">
        <v>83</v>
      </c>
      <c r="Z1642" s="1" t="s">
        <v>84</v>
      </c>
      <c r="AA1642" s="1" t="s">
        <v>51</v>
      </c>
      <c r="AB1642" s="1" t="s">
        <v>82</v>
      </c>
      <c r="AC1642" s="1" t="s">
        <v>37</v>
      </c>
    </row>
    <row r="1643" spans="1:29" hidden="1" x14ac:dyDescent="0.25">
      <c r="A1643" s="1" t="s">
        <v>33</v>
      </c>
      <c r="B1643" s="1" t="s">
        <v>34</v>
      </c>
      <c r="C1643" s="2">
        <v>45688</v>
      </c>
      <c r="D1643" s="1" t="s">
        <v>73</v>
      </c>
      <c r="E1643" s="1" t="s">
        <v>74</v>
      </c>
      <c r="F1643" s="1" t="s">
        <v>37</v>
      </c>
      <c r="G1643" s="1" t="s">
        <v>75</v>
      </c>
      <c r="H1643" s="1" t="s">
        <v>76</v>
      </c>
      <c r="I1643" s="3">
        <v>47450</v>
      </c>
      <c r="J1643" s="3">
        <v>0</v>
      </c>
      <c r="K1643" s="1" t="s">
        <v>40</v>
      </c>
      <c r="L1643" s="1" t="s">
        <v>133</v>
      </c>
      <c r="M1643" s="1" t="s">
        <v>134</v>
      </c>
      <c r="N1643" s="1" t="s">
        <v>79</v>
      </c>
      <c r="O1643" s="1" t="s">
        <v>80</v>
      </c>
      <c r="P1643" s="1" t="s">
        <v>43</v>
      </c>
      <c r="Q1643" s="1" t="s">
        <v>43</v>
      </c>
      <c r="R1643" s="3">
        <v>0</v>
      </c>
      <c r="S1643" s="1" t="s">
        <v>44</v>
      </c>
      <c r="T1643" s="1" t="s">
        <v>45</v>
      </c>
      <c r="U1643" s="1" t="s">
        <v>75</v>
      </c>
      <c r="V1643" s="1" t="s">
        <v>46</v>
      </c>
      <c r="W1643" s="1" t="s">
        <v>81</v>
      </c>
      <c r="X1643" s="1" t="s">
        <v>82</v>
      </c>
      <c r="Y1643" s="1" t="s">
        <v>83</v>
      </c>
      <c r="Z1643" s="1" t="s">
        <v>84</v>
      </c>
      <c r="AA1643" s="1" t="s">
        <v>51</v>
      </c>
      <c r="AB1643" s="1" t="s">
        <v>82</v>
      </c>
      <c r="AC1643" s="1" t="s">
        <v>37</v>
      </c>
    </row>
    <row r="1644" spans="1:29" hidden="1" x14ac:dyDescent="0.25">
      <c r="A1644" s="1" t="s">
        <v>33</v>
      </c>
      <c r="B1644" s="1" t="s">
        <v>34</v>
      </c>
      <c r="C1644" s="2">
        <v>45688</v>
      </c>
      <c r="D1644" s="1" t="s">
        <v>73</v>
      </c>
      <c r="E1644" s="1" t="s">
        <v>74</v>
      </c>
      <c r="F1644" s="1" t="s">
        <v>37</v>
      </c>
      <c r="G1644" s="1" t="s">
        <v>75</v>
      </c>
      <c r="H1644" s="1" t="s">
        <v>76</v>
      </c>
      <c r="I1644" s="3">
        <v>711750</v>
      </c>
      <c r="J1644" s="3">
        <v>0</v>
      </c>
      <c r="K1644" s="1" t="s">
        <v>40</v>
      </c>
      <c r="L1644" s="1" t="s">
        <v>135</v>
      </c>
      <c r="M1644" s="1" t="s">
        <v>136</v>
      </c>
      <c r="N1644" s="1" t="s">
        <v>79</v>
      </c>
      <c r="O1644" s="1" t="s">
        <v>80</v>
      </c>
      <c r="P1644" s="1" t="s">
        <v>43</v>
      </c>
      <c r="Q1644" s="1" t="s">
        <v>43</v>
      </c>
      <c r="R1644" s="3">
        <v>0</v>
      </c>
      <c r="S1644" s="1" t="s">
        <v>44</v>
      </c>
      <c r="T1644" s="1" t="s">
        <v>45</v>
      </c>
      <c r="U1644" s="1" t="s">
        <v>75</v>
      </c>
      <c r="V1644" s="1" t="s">
        <v>46</v>
      </c>
      <c r="W1644" s="1" t="s">
        <v>81</v>
      </c>
      <c r="X1644" s="1" t="s">
        <v>82</v>
      </c>
      <c r="Y1644" s="1" t="s">
        <v>83</v>
      </c>
      <c r="Z1644" s="1" t="s">
        <v>84</v>
      </c>
      <c r="AA1644" s="1" t="s">
        <v>51</v>
      </c>
      <c r="AB1644" s="1" t="s">
        <v>82</v>
      </c>
      <c r="AC1644" s="1" t="s">
        <v>37</v>
      </c>
    </row>
    <row r="1645" spans="1:29" hidden="1" x14ac:dyDescent="0.25">
      <c r="A1645" s="1" t="s">
        <v>33</v>
      </c>
      <c r="B1645" s="1" t="s">
        <v>34</v>
      </c>
      <c r="C1645" s="2">
        <v>45688</v>
      </c>
      <c r="D1645" s="1" t="s">
        <v>73</v>
      </c>
      <c r="E1645" s="1" t="s">
        <v>74</v>
      </c>
      <c r="F1645" s="1" t="s">
        <v>37</v>
      </c>
      <c r="G1645" s="1" t="s">
        <v>75</v>
      </c>
      <c r="H1645" s="1" t="s">
        <v>76</v>
      </c>
      <c r="I1645" s="3">
        <v>616850</v>
      </c>
      <c r="J1645" s="3">
        <v>0</v>
      </c>
      <c r="K1645" s="1" t="s">
        <v>40</v>
      </c>
      <c r="L1645" s="1" t="s">
        <v>135</v>
      </c>
      <c r="M1645" s="1" t="s">
        <v>136</v>
      </c>
      <c r="N1645" s="1" t="s">
        <v>79</v>
      </c>
      <c r="O1645" s="1" t="s">
        <v>80</v>
      </c>
      <c r="P1645" s="1" t="s">
        <v>43</v>
      </c>
      <c r="Q1645" s="1" t="s">
        <v>43</v>
      </c>
      <c r="R1645" s="3">
        <v>0</v>
      </c>
      <c r="S1645" s="1" t="s">
        <v>44</v>
      </c>
      <c r="T1645" s="1" t="s">
        <v>45</v>
      </c>
      <c r="U1645" s="1" t="s">
        <v>75</v>
      </c>
      <c r="V1645" s="1" t="s">
        <v>46</v>
      </c>
      <c r="W1645" s="1" t="s">
        <v>81</v>
      </c>
      <c r="X1645" s="1" t="s">
        <v>82</v>
      </c>
      <c r="Y1645" s="1" t="s">
        <v>83</v>
      </c>
      <c r="Z1645" s="1" t="s">
        <v>84</v>
      </c>
      <c r="AA1645" s="1" t="s">
        <v>51</v>
      </c>
      <c r="AB1645" s="1" t="s">
        <v>82</v>
      </c>
      <c r="AC1645" s="1" t="s">
        <v>37</v>
      </c>
    </row>
    <row r="1646" spans="1:29" hidden="1" x14ac:dyDescent="0.25">
      <c r="A1646" s="1" t="s">
        <v>33</v>
      </c>
      <c r="B1646" s="1" t="s">
        <v>34</v>
      </c>
      <c r="C1646" s="2">
        <v>45688</v>
      </c>
      <c r="D1646" s="1" t="s">
        <v>73</v>
      </c>
      <c r="E1646" s="1" t="s">
        <v>74</v>
      </c>
      <c r="F1646" s="1" t="s">
        <v>37</v>
      </c>
      <c r="G1646" s="1" t="s">
        <v>75</v>
      </c>
      <c r="H1646" s="1" t="s">
        <v>76</v>
      </c>
      <c r="I1646" s="3">
        <v>569400</v>
      </c>
      <c r="J1646" s="3">
        <v>0</v>
      </c>
      <c r="K1646" s="1" t="s">
        <v>40</v>
      </c>
      <c r="L1646" s="1" t="s">
        <v>137</v>
      </c>
      <c r="M1646" s="1" t="s">
        <v>138</v>
      </c>
      <c r="N1646" s="1" t="s">
        <v>89</v>
      </c>
      <c r="O1646" s="1" t="s">
        <v>90</v>
      </c>
      <c r="P1646" s="1" t="s">
        <v>43</v>
      </c>
      <c r="Q1646" s="1" t="s">
        <v>43</v>
      </c>
      <c r="R1646" s="3">
        <v>0</v>
      </c>
      <c r="S1646" s="1" t="s">
        <v>44</v>
      </c>
      <c r="T1646" s="1" t="s">
        <v>45</v>
      </c>
      <c r="U1646" s="1" t="s">
        <v>75</v>
      </c>
      <c r="V1646" s="1" t="s">
        <v>46</v>
      </c>
      <c r="W1646" s="1" t="s">
        <v>81</v>
      </c>
      <c r="X1646" s="1" t="s">
        <v>82</v>
      </c>
      <c r="Y1646" s="1" t="s">
        <v>83</v>
      </c>
      <c r="Z1646" s="1" t="s">
        <v>84</v>
      </c>
      <c r="AA1646" s="1" t="s">
        <v>51</v>
      </c>
      <c r="AB1646" s="1" t="s">
        <v>82</v>
      </c>
      <c r="AC1646" s="1" t="s">
        <v>37</v>
      </c>
    </row>
    <row r="1647" spans="1:29" hidden="1" x14ac:dyDescent="0.25">
      <c r="A1647" s="1" t="s">
        <v>33</v>
      </c>
      <c r="B1647" s="1" t="s">
        <v>34</v>
      </c>
      <c r="C1647" s="2">
        <v>45688</v>
      </c>
      <c r="D1647" s="1" t="s">
        <v>73</v>
      </c>
      <c r="E1647" s="1" t="s">
        <v>74</v>
      </c>
      <c r="F1647" s="1" t="s">
        <v>37</v>
      </c>
      <c r="G1647" s="1" t="s">
        <v>75</v>
      </c>
      <c r="H1647" s="1" t="s">
        <v>76</v>
      </c>
      <c r="I1647" s="3">
        <v>142350</v>
      </c>
      <c r="J1647" s="3">
        <v>0</v>
      </c>
      <c r="K1647" s="1" t="s">
        <v>40</v>
      </c>
      <c r="L1647" s="1" t="s">
        <v>139</v>
      </c>
      <c r="M1647" s="1" t="s">
        <v>140</v>
      </c>
      <c r="N1647" s="1" t="s">
        <v>79</v>
      </c>
      <c r="O1647" s="1" t="s">
        <v>80</v>
      </c>
      <c r="P1647" s="1" t="s">
        <v>43</v>
      </c>
      <c r="Q1647" s="1" t="s">
        <v>43</v>
      </c>
      <c r="R1647" s="3">
        <v>0</v>
      </c>
      <c r="S1647" s="1" t="s">
        <v>44</v>
      </c>
      <c r="T1647" s="1" t="s">
        <v>45</v>
      </c>
      <c r="U1647" s="1" t="s">
        <v>75</v>
      </c>
      <c r="V1647" s="1" t="s">
        <v>46</v>
      </c>
      <c r="W1647" s="1" t="s">
        <v>81</v>
      </c>
      <c r="X1647" s="1" t="s">
        <v>82</v>
      </c>
      <c r="Y1647" s="1" t="s">
        <v>83</v>
      </c>
      <c r="Z1647" s="1" t="s">
        <v>84</v>
      </c>
      <c r="AA1647" s="1" t="s">
        <v>51</v>
      </c>
      <c r="AB1647" s="1" t="s">
        <v>82</v>
      </c>
      <c r="AC1647" s="1" t="s">
        <v>37</v>
      </c>
    </row>
    <row r="1648" spans="1:29" hidden="1" x14ac:dyDescent="0.25">
      <c r="A1648" s="1" t="s">
        <v>33</v>
      </c>
      <c r="B1648" s="1" t="s">
        <v>34</v>
      </c>
      <c r="C1648" s="2">
        <v>45688</v>
      </c>
      <c r="D1648" s="1" t="s">
        <v>73</v>
      </c>
      <c r="E1648" s="1" t="s">
        <v>74</v>
      </c>
      <c r="F1648" s="1" t="s">
        <v>37</v>
      </c>
      <c r="G1648" s="1" t="s">
        <v>75</v>
      </c>
      <c r="H1648" s="1" t="s">
        <v>76</v>
      </c>
      <c r="I1648" s="3">
        <v>379600</v>
      </c>
      <c r="J1648" s="3">
        <v>0</v>
      </c>
      <c r="K1648" s="1" t="s">
        <v>40</v>
      </c>
      <c r="L1648" s="1" t="s">
        <v>139</v>
      </c>
      <c r="M1648" s="1" t="s">
        <v>140</v>
      </c>
      <c r="N1648" s="1" t="s">
        <v>79</v>
      </c>
      <c r="O1648" s="1" t="s">
        <v>80</v>
      </c>
      <c r="P1648" s="1" t="s">
        <v>43</v>
      </c>
      <c r="Q1648" s="1" t="s">
        <v>43</v>
      </c>
      <c r="R1648" s="3">
        <v>0</v>
      </c>
      <c r="S1648" s="1" t="s">
        <v>44</v>
      </c>
      <c r="T1648" s="1" t="s">
        <v>45</v>
      </c>
      <c r="U1648" s="1" t="s">
        <v>75</v>
      </c>
      <c r="V1648" s="1" t="s">
        <v>46</v>
      </c>
      <c r="W1648" s="1" t="s">
        <v>81</v>
      </c>
      <c r="X1648" s="1" t="s">
        <v>82</v>
      </c>
      <c r="Y1648" s="1" t="s">
        <v>83</v>
      </c>
      <c r="Z1648" s="1" t="s">
        <v>84</v>
      </c>
      <c r="AA1648" s="1" t="s">
        <v>51</v>
      </c>
      <c r="AB1648" s="1" t="s">
        <v>82</v>
      </c>
      <c r="AC1648" s="1" t="s">
        <v>37</v>
      </c>
    </row>
    <row r="1649" spans="1:29" hidden="1" x14ac:dyDescent="0.25">
      <c r="A1649" s="1" t="s">
        <v>33</v>
      </c>
      <c r="B1649" s="1" t="s">
        <v>34</v>
      </c>
      <c r="C1649" s="2">
        <v>45688</v>
      </c>
      <c r="D1649" s="1" t="s">
        <v>73</v>
      </c>
      <c r="E1649" s="1" t="s">
        <v>74</v>
      </c>
      <c r="F1649" s="1" t="s">
        <v>37</v>
      </c>
      <c r="G1649" s="1" t="s">
        <v>75</v>
      </c>
      <c r="H1649" s="1" t="s">
        <v>76</v>
      </c>
      <c r="I1649" s="3">
        <v>47450</v>
      </c>
      <c r="J1649" s="3">
        <v>0</v>
      </c>
      <c r="K1649" s="1" t="s">
        <v>40</v>
      </c>
      <c r="L1649" s="1" t="s">
        <v>141</v>
      </c>
      <c r="M1649" s="1" t="s">
        <v>142</v>
      </c>
      <c r="N1649" s="1" t="s">
        <v>79</v>
      </c>
      <c r="O1649" s="1" t="s">
        <v>80</v>
      </c>
      <c r="P1649" s="1" t="s">
        <v>43</v>
      </c>
      <c r="Q1649" s="1" t="s">
        <v>43</v>
      </c>
      <c r="R1649" s="3">
        <v>0</v>
      </c>
      <c r="S1649" s="1" t="s">
        <v>44</v>
      </c>
      <c r="T1649" s="1" t="s">
        <v>45</v>
      </c>
      <c r="U1649" s="1" t="s">
        <v>75</v>
      </c>
      <c r="V1649" s="1" t="s">
        <v>46</v>
      </c>
      <c r="W1649" s="1" t="s">
        <v>81</v>
      </c>
      <c r="X1649" s="1" t="s">
        <v>82</v>
      </c>
      <c r="Y1649" s="1" t="s">
        <v>83</v>
      </c>
      <c r="Z1649" s="1" t="s">
        <v>84</v>
      </c>
      <c r="AA1649" s="1" t="s">
        <v>51</v>
      </c>
      <c r="AB1649" s="1" t="s">
        <v>82</v>
      </c>
      <c r="AC1649" s="1" t="s">
        <v>37</v>
      </c>
    </row>
    <row r="1650" spans="1:29" hidden="1" x14ac:dyDescent="0.25">
      <c r="A1650" s="1" t="s">
        <v>33</v>
      </c>
      <c r="B1650" s="1" t="s">
        <v>34</v>
      </c>
      <c r="C1650" s="2">
        <v>45688</v>
      </c>
      <c r="D1650" s="1" t="s">
        <v>73</v>
      </c>
      <c r="E1650" s="1" t="s">
        <v>74</v>
      </c>
      <c r="F1650" s="1" t="s">
        <v>37</v>
      </c>
      <c r="G1650" s="1" t="s">
        <v>75</v>
      </c>
      <c r="H1650" s="1" t="s">
        <v>76</v>
      </c>
      <c r="I1650" s="3">
        <v>284700</v>
      </c>
      <c r="J1650" s="3">
        <v>0</v>
      </c>
      <c r="K1650" s="1" t="s">
        <v>40</v>
      </c>
      <c r="L1650" s="1" t="s">
        <v>141</v>
      </c>
      <c r="M1650" s="1" t="s">
        <v>142</v>
      </c>
      <c r="N1650" s="1" t="s">
        <v>79</v>
      </c>
      <c r="O1650" s="1" t="s">
        <v>80</v>
      </c>
      <c r="P1650" s="1" t="s">
        <v>43</v>
      </c>
      <c r="Q1650" s="1" t="s">
        <v>43</v>
      </c>
      <c r="R1650" s="3">
        <v>0</v>
      </c>
      <c r="S1650" s="1" t="s">
        <v>44</v>
      </c>
      <c r="T1650" s="1" t="s">
        <v>45</v>
      </c>
      <c r="U1650" s="1" t="s">
        <v>75</v>
      </c>
      <c r="V1650" s="1" t="s">
        <v>46</v>
      </c>
      <c r="W1650" s="1" t="s">
        <v>81</v>
      </c>
      <c r="X1650" s="1" t="s">
        <v>82</v>
      </c>
      <c r="Y1650" s="1" t="s">
        <v>83</v>
      </c>
      <c r="Z1650" s="1" t="s">
        <v>84</v>
      </c>
      <c r="AA1650" s="1" t="s">
        <v>51</v>
      </c>
      <c r="AB1650" s="1" t="s">
        <v>82</v>
      </c>
      <c r="AC1650" s="1" t="s">
        <v>37</v>
      </c>
    </row>
    <row r="1651" spans="1:29" hidden="1" x14ac:dyDescent="0.25">
      <c r="A1651" s="1" t="s">
        <v>33</v>
      </c>
      <c r="B1651" s="1" t="s">
        <v>34</v>
      </c>
      <c r="C1651" s="2">
        <v>45667</v>
      </c>
      <c r="D1651" s="1" t="s">
        <v>35</v>
      </c>
      <c r="E1651" s="1" t="s">
        <v>36</v>
      </c>
      <c r="F1651" s="1" t="s">
        <v>37</v>
      </c>
      <c r="G1651" s="1" t="s">
        <v>65</v>
      </c>
      <c r="H1651" s="1" t="s">
        <v>66</v>
      </c>
      <c r="I1651" s="3">
        <v>0</v>
      </c>
      <c r="J1651" s="54">
        <v>780001</v>
      </c>
      <c r="K1651" s="1" t="s">
        <v>40</v>
      </c>
      <c r="L1651" s="1" t="s">
        <v>67</v>
      </c>
      <c r="M1651" s="1" t="s">
        <v>68</v>
      </c>
      <c r="N1651" s="1" t="s">
        <v>37</v>
      </c>
      <c r="O1651" s="1" t="s">
        <v>43</v>
      </c>
      <c r="P1651" s="1" t="s">
        <v>43</v>
      </c>
      <c r="Q1651" s="1" t="s">
        <v>43</v>
      </c>
      <c r="R1651" s="3">
        <v>0</v>
      </c>
      <c r="S1651" s="1" t="s">
        <v>44</v>
      </c>
      <c r="T1651" s="1" t="s">
        <v>45</v>
      </c>
      <c r="U1651" s="1" t="s">
        <v>65</v>
      </c>
      <c r="V1651" s="1" t="s">
        <v>46</v>
      </c>
      <c r="W1651" s="1" t="s">
        <v>47</v>
      </c>
      <c r="X1651" s="1" t="s">
        <v>69</v>
      </c>
      <c r="Y1651" s="1" t="s">
        <v>49</v>
      </c>
      <c r="Z1651" s="1" t="s">
        <v>50</v>
      </c>
      <c r="AA1651" s="1" t="s">
        <v>51</v>
      </c>
      <c r="AB1651" s="1" t="s">
        <v>69</v>
      </c>
      <c r="AC1651" s="1" t="s">
        <v>37</v>
      </c>
    </row>
    <row r="1652" spans="1:29" hidden="1" x14ac:dyDescent="0.25">
      <c r="A1652" s="1" t="s">
        <v>33</v>
      </c>
      <c r="B1652" s="1" t="s">
        <v>34</v>
      </c>
      <c r="C1652" s="2">
        <v>45667</v>
      </c>
      <c r="D1652" s="1" t="s">
        <v>35</v>
      </c>
      <c r="E1652" s="1" t="s">
        <v>36</v>
      </c>
      <c r="F1652" s="1" t="s">
        <v>37</v>
      </c>
      <c r="G1652" s="1" t="s">
        <v>70</v>
      </c>
      <c r="H1652" s="1" t="s">
        <v>71</v>
      </c>
      <c r="I1652" s="3">
        <v>0</v>
      </c>
      <c r="J1652" s="54">
        <v>942452</v>
      </c>
      <c r="K1652" s="1" t="s">
        <v>40</v>
      </c>
      <c r="L1652" s="1" t="s">
        <v>41</v>
      </c>
      <c r="M1652" s="1" t="s">
        <v>42</v>
      </c>
      <c r="N1652" s="1" t="s">
        <v>37</v>
      </c>
      <c r="O1652" s="1" t="s">
        <v>43</v>
      </c>
      <c r="P1652" s="1" t="s">
        <v>43</v>
      </c>
      <c r="Q1652" s="1" t="s">
        <v>43</v>
      </c>
      <c r="R1652" s="3">
        <v>0</v>
      </c>
      <c r="S1652" s="1" t="s">
        <v>44</v>
      </c>
      <c r="T1652" s="1" t="s">
        <v>45</v>
      </c>
      <c r="U1652" s="1" t="s">
        <v>70</v>
      </c>
      <c r="V1652" s="1" t="s">
        <v>46</v>
      </c>
      <c r="W1652" s="1" t="s">
        <v>47</v>
      </c>
      <c r="X1652" s="1" t="s">
        <v>72</v>
      </c>
      <c r="Y1652" s="1" t="s">
        <v>49</v>
      </c>
      <c r="Z1652" s="1" t="s">
        <v>50</v>
      </c>
      <c r="AA1652" s="1" t="s">
        <v>51</v>
      </c>
      <c r="AB1652" s="1" t="s">
        <v>72</v>
      </c>
      <c r="AC1652" s="1" t="s">
        <v>37</v>
      </c>
    </row>
    <row r="1653" spans="1:29" hidden="1" x14ac:dyDescent="0.25">
      <c r="A1653" s="1" t="s">
        <v>33</v>
      </c>
      <c r="B1653" s="1" t="s">
        <v>34</v>
      </c>
      <c r="C1653" s="2">
        <v>45671</v>
      </c>
      <c r="D1653" s="1" t="s">
        <v>35</v>
      </c>
      <c r="E1653" s="1" t="s">
        <v>36</v>
      </c>
      <c r="F1653" s="1" t="s">
        <v>37</v>
      </c>
      <c r="G1653" s="1" t="s">
        <v>60</v>
      </c>
      <c r="H1653" s="1" t="s">
        <v>61</v>
      </c>
      <c r="I1653" s="3">
        <v>0</v>
      </c>
      <c r="J1653" s="54">
        <v>2165553</v>
      </c>
      <c r="K1653" s="1" t="s">
        <v>40</v>
      </c>
      <c r="L1653" s="1" t="s">
        <v>62</v>
      </c>
      <c r="M1653" s="1" t="s">
        <v>63</v>
      </c>
      <c r="N1653" s="1" t="s">
        <v>37</v>
      </c>
      <c r="O1653" s="1" t="s">
        <v>43</v>
      </c>
      <c r="P1653" s="1" t="s">
        <v>43</v>
      </c>
      <c r="Q1653" s="1" t="s">
        <v>43</v>
      </c>
      <c r="R1653" s="3">
        <v>0</v>
      </c>
      <c r="S1653" s="1" t="s">
        <v>44</v>
      </c>
      <c r="T1653" s="1" t="s">
        <v>45</v>
      </c>
      <c r="U1653" s="1" t="s">
        <v>60</v>
      </c>
      <c r="V1653" s="1" t="s">
        <v>46</v>
      </c>
      <c r="W1653" s="1" t="s">
        <v>47</v>
      </c>
      <c r="X1653" s="1" t="s">
        <v>64</v>
      </c>
      <c r="Y1653" s="1" t="s">
        <v>49</v>
      </c>
      <c r="Z1653" s="1" t="s">
        <v>50</v>
      </c>
      <c r="AA1653" s="1" t="s">
        <v>51</v>
      </c>
      <c r="AB1653" s="1" t="s">
        <v>64</v>
      </c>
      <c r="AC1653" s="1" t="s">
        <v>37</v>
      </c>
    </row>
    <row r="1654" spans="1:29" hidden="1" x14ac:dyDescent="0.25">
      <c r="A1654" s="1" t="s">
        <v>33</v>
      </c>
      <c r="B1654" s="1" t="s">
        <v>34</v>
      </c>
      <c r="C1654" s="2">
        <v>45674</v>
      </c>
      <c r="D1654" s="1" t="s">
        <v>35</v>
      </c>
      <c r="E1654" s="1" t="s">
        <v>36</v>
      </c>
      <c r="F1654" s="1" t="s">
        <v>37</v>
      </c>
      <c r="G1654" s="1" t="s">
        <v>57</v>
      </c>
      <c r="H1654" s="1" t="s">
        <v>58</v>
      </c>
      <c r="I1654" s="3">
        <v>0</v>
      </c>
      <c r="J1654" s="54">
        <v>2463437</v>
      </c>
      <c r="K1654" s="1" t="s">
        <v>40</v>
      </c>
      <c r="L1654" s="1" t="s">
        <v>54</v>
      </c>
      <c r="M1654" s="1" t="s">
        <v>55</v>
      </c>
      <c r="N1654" s="1" t="s">
        <v>37</v>
      </c>
      <c r="O1654" s="1" t="s">
        <v>43</v>
      </c>
      <c r="P1654" s="1" t="s">
        <v>43</v>
      </c>
      <c r="Q1654" s="1" t="s">
        <v>43</v>
      </c>
      <c r="R1654" s="3">
        <v>0</v>
      </c>
      <c r="S1654" s="1" t="s">
        <v>44</v>
      </c>
      <c r="T1654" s="1" t="s">
        <v>45</v>
      </c>
      <c r="U1654" s="1" t="s">
        <v>57</v>
      </c>
      <c r="V1654" s="1" t="s">
        <v>46</v>
      </c>
      <c r="W1654" s="1" t="s">
        <v>47</v>
      </c>
      <c r="X1654" s="1" t="s">
        <v>59</v>
      </c>
      <c r="Y1654" s="1" t="s">
        <v>49</v>
      </c>
      <c r="Z1654" s="1" t="s">
        <v>50</v>
      </c>
      <c r="AA1654" s="1" t="s">
        <v>51</v>
      </c>
      <c r="AB1654" s="1" t="s">
        <v>59</v>
      </c>
      <c r="AC1654" s="1" t="s">
        <v>37</v>
      </c>
    </row>
    <row r="1655" spans="1:29" hidden="1" x14ac:dyDescent="0.25">
      <c r="A1655" s="1" t="s">
        <v>33</v>
      </c>
      <c r="B1655" s="1" t="s">
        <v>34</v>
      </c>
      <c r="C1655" s="2">
        <v>45679</v>
      </c>
      <c r="D1655" s="1" t="s">
        <v>35</v>
      </c>
      <c r="E1655" s="1" t="s">
        <v>36</v>
      </c>
      <c r="F1655" s="1" t="s">
        <v>37</v>
      </c>
      <c r="G1655" s="1" t="s">
        <v>52</v>
      </c>
      <c r="H1655" s="1" t="s">
        <v>53</v>
      </c>
      <c r="I1655" s="3">
        <v>0</v>
      </c>
      <c r="J1655" s="54">
        <v>718378</v>
      </c>
      <c r="K1655" s="1" t="s">
        <v>40</v>
      </c>
      <c r="L1655" s="1" t="s">
        <v>54</v>
      </c>
      <c r="M1655" s="1" t="s">
        <v>55</v>
      </c>
      <c r="N1655" s="1" t="s">
        <v>37</v>
      </c>
      <c r="O1655" s="1" t="s">
        <v>43</v>
      </c>
      <c r="P1655" s="1" t="s">
        <v>43</v>
      </c>
      <c r="Q1655" s="1" t="s">
        <v>43</v>
      </c>
      <c r="R1655" s="3">
        <v>0</v>
      </c>
      <c r="S1655" s="1" t="s">
        <v>44</v>
      </c>
      <c r="T1655" s="1" t="s">
        <v>45</v>
      </c>
      <c r="U1655" s="1" t="s">
        <v>52</v>
      </c>
      <c r="V1655" s="1" t="s">
        <v>46</v>
      </c>
      <c r="W1655" s="1" t="s">
        <v>47</v>
      </c>
      <c r="X1655" s="1" t="s">
        <v>56</v>
      </c>
      <c r="Y1655" s="1" t="s">
        <v>49</v>
      </c>
      <c r="Z1655" s="1" t="s">
        <v>50</v>
      </c>
      <c r="AA1655" s="1" t="s">
        <v>51</v>
      </c>
      <c r="AB1655" s="1" t="s">
        <v>56</v>
      </c>
      <c r="AC1655" s="1" t="s">
        <v>37</v>
      </c>
    </row>
    <row r="1656" spans="1:29" hidden="1" x14ac:dyDescent="0.25">
      <c r="A1656" s="1" t="s">
        <v>33</v>
      </c>
      <c r="B1656" s="1" t="s">
        <v>34</v>
      </c>
      <c r="C1656" s="2">
        <v>45681</v>
      </c>
      <c r="D1656" s="1" t="s">
        <v>35</v>
      </c>
      <c r="E1656" s="1" t="s">
        <v>36</v>
      </c>
      <c r="F1656" s="1" t="s">
        <v>37</v>
      </c>
      <c r="G1656" s="1" t="s">
        <v>38</v>
      </c>
      <c r="H1656" s="1" t="s">
        <v>39</v>
      </c>
      <c r="I1656" s="3">
        <v>0</v>
      </c>
      <c r="J1656" s="54">
        <v>433330</v>
      </c>
      <c r="K1656" s="1" t="s">
        <v>40</v>
      </c>
      <c r="L1656" s="1" t="s">
        <v>41</v>
      </c>
      <c r="M1656" s="1" t="s">
        <v>42</v>
      </c>
      <c r="N1656" s="1" t="s">
        <v>37</v>
      </c>
      <c r="O1656" s="1" t="s">
        <v>43</v>
      </c>
      <c r="P1656" s="1" t="s">
        <v>43</v>
      </c>
      <c r="Q1656" s="1" t="s">
        <v>43</v>
      </c>
      <c r="R1656" s="3">
        <v>0</v>
      </c>
      <c r="S1656" s="1" t="s">
        <v>44</v>
      </c>
      <c r="T1656" s="1" t="s">
        <v>45</v>
      </c>
      <c r="U1656" s="1" t="s">
        <v>38</v>
      </c>
      <c r="V1656" s="1" t="s">
        <v>46</v>
      </c>
      <c r="W1656" s="1" t="s">
        <v>47</v>
      </c>
      <c r="X1656" s="1" t="s">
        <v>48</v>
      </c>
      <c r="Y1656" s="1" t="s">
        <v>49</v>
      </c>
      <c r="Z1656" s="1" t="s">
        <v>50</v>
      </c>
      <c r="AA1656" s="1" t="s">
        <v>51</v>
      </c>
      <c r="AB1656" s="1" t="s">
        <v>48</v>
      </c>
      <c r="AC1656" s="1" t="s">
        <v>37</v>
      </c>
    </row>
    <row r="1657" spans="1:29" hidden="1" x14ac:dyDescent="0.25">
      <c r="A1657" s="1" t="s">
        <v>33</v>
      </c>
      <c r="B1657" s="1" t="s">
        <v>34</v>
      </c>
      <c r="C1657" s="2">
        <v>45716</v>
      </c>
      <c r="D1657" s="1" t="s">
        <v>73</v>
      </c>
      <c r="E1657" s="1" t="s">
        <v>74</v>
      </c>
      <c r="F1657" s="1" t="s">
        <v>37</v>
      </c>
      <c r="G1657" s="1" t="s">
        <v>143</v>
      </c>
      <c r="H1657" s="1" t="s">
        <v>76</v>
      </c>
      <c r="I1657" s="3">
        <v>153230</v>
      </c>
      <c r="J1657" s="3">
        <v>0</v>
      </c>
      <c r="K1657" s="1" t="s">
        <v>40</v>
      </c>
      <c r="L1657" s="1" t="s">
        <v>144</v>
      </c>
      <c r="M1657" s="1" t="s">
        <v>145</v>
      </c>
      <c r="N1657" s="1" t="s">
        <v>79</v>
      </c>
      <c r="O1657" s="1" t="s">
        <v>80</v>
      </c>
      <c r="P1657" s="1" t="s">
        <v>43</v>
      </c>
      <c r="Q1657" s="1" t="s">
        <v>43</v>
      </c>
      <c r="R1657" s="3">
        <v>0</v>
      </c>
      <c r="S1657" s="1" t="s">
        <v>44</v>
      </c>
      <c r="T1657" s="1" t="s">
        <v>45</v>
      </c>
      <c r="U1657" s="1" t="s">
        <v>143</v>
      </c>
      <c r="V1657" s="1" t="s">
        <v>46</v>
      </c>
      <c r="W1657" s="1" t="s">
        <v>81</v>
      </c>
      <c r="X1657" s="1" t="s">
        <v>146</v>
      </c>
      <c r="Y1657" s="1" t="s">
        <v>83</v>
      </c>
      <c r="Z1657" s="1" t="s">
        <v>147</v>
      </c>
      <c r="AA1657" s="1" t="s">
        <v>51</v>
      </c>
      <c r="AB1657" s="1" t="s">
        <v>146</v>
      </c>
      <c r="AC1657" s="1" t="s">
        <v>37</v>
      </c>
    </row>
    <row r="1658" spans="1:29" hidden="1" x14ac:dyDescent="0.25">
      <c r="A1658" s="1" t="s">
        <v>33</v>
      </c>
      <c r="B1658" s="1" t="s">
        <v>34</v>
      </c>
      <c r="C1658" s="2">
        <v>45716</v>
      </c>
      <c r="D1658" s="1" t="s">
        <v>73</v>
      </c>
      <c r="E1658" s="1" t="s">
        <v>74</v>
      </c>
      <c r="F1658" s="1" t="s">
        <v>37</v>
      </c>
      <c r="G1658" s="1" t="s">
        <v>143</v>
      </c>
      <c r="H1658" s="1" t="s">
        <v>76</v>
      </c>
      <c r="I1658" s="3">
        <v>616850</v>
      </c>
      <c r="J1658" s="3">
        <v>0</v>
      </c>
      <c r="K1658" s="1" t="s">
        <v>40</v>
      </c>
      <c r="L1658" s="1" t="s">
        <v>148</v>
      </c>
      <c r="M1658" s="1" t="s">
        <v>149</v>
      </c>
      <c r="N1658" s="1" t="s">
        <v>79</v>
      </c>
      <c r="O1658" s="1" t="s">
        <v>80</v>
      </c>
      <c r="P1658" s="1" t="s">
        <v>43</v>
      </c>
      <c r="Q1658" s="1" t="s">
        <v>43</v>
      </c>
      <c r="R1658" s="3">
        <v>0</v>
      </c>
      <c r="S1658" s="1" t="s">
        <v>44</v>
      </c>
      <c r="T1658" s="1" t="s">
        <v>45</v>
      </c>
      <c r="U1658" s="1" t="s">
        <v>143</v>
      </c>
      <c r="V1658" s="1" t="s">
        <v>46</v>
      </c>
      <c r="W1658" s="1" t="s">
        <v>81</v>
      </c>
      <c r="X1658" s="1" t="s">
        <v>146</v>
      </c>
      <c r="Y1658" s="1" t="s">
        <v>83</v>
      </c>
      <c r="Z1658" s="1" t="s">
        <v>147</v>
      </c>
      <c r="AA1658" s="1" t="s">
        <v>51</v>
      </c>
      <c r="AB1658" s="1" t="s">
        <v>146</v>
      </c>
      <c r="AC1658" s="1" t="s">
        <v>37</v>
      </c>
    </row>
    <row r="1659" spans="1:29" hidden="1" x14ac:dyDescent="0.25">
      <c r="A1659" s="1" t="s">
        <v>33</v>
      </c>
      <c r="B1659" s="1" t="s">
        <v>34</v>
      </c>
      <c r="C1659" s="2">
        <v>45716</v>
      </c>
      <c r="D1659" s="1" t="s">
        <v>73</v>
      </c>
      <c r="E1659" s="1" t="s">
        <v>74</v>
      </c>
      <c r="F1659" s="1" t="s">
        <v>37</v>
      </c>
      <c r="G1659" s="1" t="s">
        <v>143</v>
      </c>
      <c r="H1659" s="1" t="s">
        <v>76</v>
      </c>
      <c r="I1659" s="3">
        <v>47450</v>
      </c>
      <c r="J1659" s="3">
        <v>0</v>
      </c>
      <c r="K1659" s="1" t="s">
        <v>40</v>
      </c>
      <c r="L1659" s="1" t="s">
        <v>150</v>
      </c>
      <c r="M1659" s="1" t="s">
        <v>151</v>
      </c>
      <c r="N1659" s="1" t="s">
        <v>79</v>
      </c>
      <c r="O1659" s="1" t="s">
        <v>80</v>
      </c>
      <c r="P1659" s="1" t="s">
        <v>43</v>
      </c>
      <c r="Q1659" s="1" t="s">
        <v>43</v>
      </c>
      <c r="R1659" s="3">
        <v>0</v>
      </c>
      <c r="S1659" s="1" t="s">
        <v>44</v>
      </c>
      <c r="T1659" s="1" t="s">
        <v>45</v>
      </c>
      <c r="U1659" s="1" t="s">
        <v>143</v>
      </c>
      <c r="V1659" s="1" t="s">
        <v>46</v>
      </c>
      <c r="W1659" s="1" t="s">
        <v>81</v>
      </c>
      <c r="X1659" s="1" t="s">
        <v>146</v>
      </c>
      <c r="Y1659" s="1" t="s">
        <v>83</v>
      </c>
      <c r="Z1659" s="1" t="s">
        <v>147</v>
      </c>
      <c r="AA1659" s="1" t="s">
        <v>51</v>
      </c>
      <c r="AB1659" s="1" t="s">
        <v>146</v>
      </c>
      <c r="AC1659" s="1" t="s">
        <v>37</v>
      </c>
    </row>
    <row r="1660" spans="1:29" hidden="1" x14ac:dyDescent="0.25">
      <c r="A1660" s="1" t="s">
        <v>33</v>
      </c>
      <c r="B1660" s="1" t="s">
        <v>34</v>
      </c>
      <c r="C1660" s="2">
        <v>45716</v>
      </c>
      <c r="D1660" s="1" t="s">
        <v>73</v>
      </c>
      <c r="E1660" s="1" t="s">
        <v>74</v>
      </c>
      <c r="F1660" s="1" t="s">
        <v>37</v>
      </c>
      <c r="G1660" s="1" t="s">
        <v>143</v>
      </c>
      <c r="H1660" s="1" t="s">
        <v>76</v>
      </c>
      <c r="I1660" s="3">
        <v>711750</v>
      </c>
      <c r="J1660" s="3">
        <v>0</v>
      </c>
      <c r="K1660" s="1" t="s">
        <v>40</v>
      </c>
      <c r="L1660" s="1" t="s">
        <v>117</v>
      </c>
      <c r="M1660" s="1" t="s">
        <v>118</v>
      </c>
      <c r="N1660" s="1" t="s">
        <v>79</v>
      </c>
      <c r="O1660" s="1" t="s">
        <v>80</v>
      </c>
      <c r="P1660" s="1" t="s">
        <v>43</v>
      </c>
      <c r="Q1660" s="1" t="s">
        <v>43</v>
      </c>
      <c r="R1660" s="3">
        <v>0</v>
      </c>
      <c r="S1660" s="1" t="s">
        <v>44</v>
      </c>
      <c r="T1660" s="1" t="s">
        <v>45</v>
      </c>
      <c r="U1660" s="1" t="s">
        <v>143</v>
      </c>
      <c r="V1660" s="1" t="s">
        <v>46</v>
      </c>
      <c r="W1660" s="1" t="s">
        <v>81</v>
      </c>
      <c r="X1660" s="1" t="s">
        <v>146</v>
      </c>
      <c r="Y1660" s="1" t="s">
        <v>83</v>
      </c>
      <c r="Z1660" s="1" t="s">
        <v>147</v>
      </c>
      <c r="AA1660" s="1" t="s">
        <v>51</v>
      </c>
      <c r="AB1660" s="1" t="s">
        <v>146</v>
      </c>
      <c r="AC1660" s="1" t="s">
        <v>37</v>
      </c>
    </row>
    <row r="1661" spans="1:29" hidden="1" x14ac:dyDescent="0.25">
      <c r="A1661" s="1" t="s">
        <v>33</v>
      </c>
      <c r="B1661" s="1" t="s">
        <v>34</v>
      </c>
      <c r="C1661" s="2">
        <v>45716</v>
      </c>
      <c r="D1661" s="1" t="s">
        <v>73</v>
      </c>
      <c r="E1661" s="1" t="s">
        <v>74</v>
      </c>
      <c r="F1661" s="1" t="s">
        <v>37</v>
      </c>
      <c r="G1661" s="1" t="s">
        <v>143</v>
      </c>
      <c r="H1661" s="1" t="s">
        <v>76</v>
      </c>
      <c r="I1661" s="3">
        <v>189800</v>
      </c>
      <c r="J1661" s="3">
        <v>0</v>
      </c>
      <c r="K1661" s="1" t="s">
        <v>40</v>
      </c>
      <c r="L1661" s="1" t="s">
        <v>152</v>
      </c>
      <c r="M1661" s="1" t="s">
        <v>153</v>
      </c>
      <c r="N1661" s="1" t="s">
        <v>79</v>
      </c>
      <c r="O1661" s="1" t="s">
        <v>80</v>
      </c>
      <c r="P1661" s="1" t="s">
        <v>43</v>
      </c>
      <c r="Q1661" s="1" t="s">
        <v>43</v>
      </c>
      <c r="R1661" s="3">
        <v>0</v>
      </c>
      <c r="S1661" s="1" t="s">
        <v>44</v>
      </c>
      <c r="T1661" s="1" t="s">
        <v>45</v>
      </c>
      <c r="U1661" s="1" t="s">
        <v>143</v>
      </c>
      <c r="V1661" s="1" t="s">
        <v>46</v>
      </c>
      <c r="W1661" s="1" t="s">
        <v>81</v>
      </c>
      <c r="X1661" s="1" t="s">
        <v>146</v>
      </c>
      <c r="Y1661" s="1" t="s">
        <v>83</v>
      </c>
      <c r="Z1661" s="1" t="s">
        <v>147</v>
      </c>
      <c r="AA1661" s="1" t="s">
        <v>51</v>
      </c>
      <c r="AB1661" s="1" t="s">
        <v>146</v>
      </c>
      <c r="AC1661" s="1" t="s">
        <v>37</v>
      </c>
    </row>
    <row r="1662" spans="1:29" hidden="1" x14ac:dyDescent="0.25">
      <c r="A1662" s="1" t="s">
        <v>33</v>
      </c>
      <c r="B1662" s="1" t="s">
        <v>34</v>
      </c>
      <c r="C1662" s="2">
        <v>45716</v>
      </c>
      <c r="D1662" s="1" t="s">
        <v>73</v>
      </c>
      <c r="E1662" s="1" t="s">
        <v>74</v>
      </c>
      <c r="F1662" s="1" t="s">
        <v>37</v>
      </c>
      <c r="G1662" s="1" t="s">
        <v>143</v>
      </c>
      <c r="H1662" s="1" t="s">
        <v>76</v>
      </c>
      <c r="I1662" s="3">
        <v>47450</v>
      </c>
      <c r="J1662" s="3">
        <v>0</v>
      </c>
      <c r="K1662" s="1" t="s">
        <v>40</v>
      </c>
      <c r="L1662" s="1" t="s">
        <v>77</v>
      </c>
      <c r="M1662" s="1" t="s">
        <v>78</v>
      </c>
      <c r="N1662" s="1" t="s">
        <v>79</v>
      </c>
      <c r="O1662" s="1" t="s">
        <v>80</v>
      </c>
      <c r="P1662" s="1" t="s">
        <v>43</v>
      </c>
      <c r="Q1662" s="1" t="s">
        <v>43</v>
      </c>
      <c r="R1662" s="3">
        <v>0</v>
      </c>
      <c r="S1662" s="1" t="s">
        <v>44</v>
      </c>
      <c r="T1662" s="1" t="s">
        <v>45</v>
      </c>
      <c r="U1662" s="1" t="s">
        <v>143</v>
      </c>
      <c r="V1662" s="1" t="s">
        <v>46</v>
      </c>
      <c r="W1662" s="1" t="s">
        <v>81</v>
      </c>
      <c r="X1662" s="1" t="s">
        <v>146</v>
      </c>
      <c r="Y1662" s="1" t="s">
        <v>83</v>
      </c>
      <c r="Z1662" s="1" t="s">
        <v>147</v>
      </c>
      <c r="AA1662" s="1" t="s">
        <v>51</v>
      </c>
      <c r="AB1662" s="1" t="s">
        <v>146</v>
      </c>
      <c r="AC1662" s="1" t="s">
        <v>37</v>
      </c>
    </row>
    <row r="1663" spans="1:29" hidden="1" x14ac:dyDescent="0.25">
      <c r="A1663" s="1" t="s">
        <v>33</v>
      </c>
      <c r="B1663" s="1" t="s">
        <v>34</v>
      </c>
      <c r="C1663" s="2">
        <v>45716</v>
      </c>
      <c r="D1663" s="1" t="s">
        <v>73</v>
      </c>
      <c r="E1663" s="1" t="s">
        <v>74</v>
      </c>
      <c r="F1663" s="1" t="s">
        <v>37</v>
      </c>
      <c r="G1663" s="1" t="s">
        <v>143</v>
      </c>
      <c r="H1663" s="1" t="s">
        <v>76</v>
      </c>
      <c r="I1663" s="3">
        <v>49552</v>
      </c>
      <c r="J1663" s="3">
        <v>0</v>
      </c>
      <c r="K1663" s="1" t="s">
        <v>40</v>
      </c>
      <c r="L1663" s="1" t="s">
        <v>154</v>
      </c>
      <c r="M1663" s="1" t="s">
        <v>155</v>
      </c>
      <c r="N1663" s="1" t="s">
        <v>89</v>
      </c>
      <c r="O1663" s="1" t="s">
        <v>90</v>
      </c>
      <c r="P1663" s="1" t="s">
        <v>43</v>
      </c>
      <c r="Q1663" s="1" t="s">
        <v>43</v>
      </c>
      <c r="R1663" s="3">
        <v>0</v>
      </c>
      <c r="S1663" s="1" t="s">
        <v>44</v>
      </c>
      <c r="T1663" s="1" t="s">
        <v>45</v>
      </c>
      <c r="U1663" s="1" t="s">
        <v>143</v>
      </c>
      <c r="V1663" s="1" t="s">
        <v>46</v>
      </c>
      <c r="W1663" s="1" t="s">
        <v>81</v>
      </c>
      <c r="X1663" s="1" t="s">
        <v>146</v>
      </c>
      <c r="Y1663" s="1" t="s">
        <v>83</v>
      </c>
      <c r="Z1663" s="1" t="s">
        <v>147</v>
      </c>
      <c r="AA1663" s="1" t="s">
        <v>51</v>
      </c>
      <c r="AB1663" s="1" t="s">
        <v>146</v>
      </c>
      <c r="AC1663" s="1" t="s">
        <v>37</v>
      </c>
    </row>
    <row r="1664" spans="1:29" hidden="1" x14ac:dyDescent="0.25">
      <c r="A1664" s="1" t="s">
        <v>33</v>
      </c>
      <c r="B1664" s="1" t="s">
        <v>34</v>
      </c>
      <c r="C1664" s="2">
        <v>45716</v>
      </c>
      <c r="D1664" s="1" t="s">
        <v>73</v>
      </c>
      <c r="E1664" s="1" t="s">
        <v>74</v>
      </c>
      <c r="F1664" s="1" t="s">
        <v>37</v>
      </c>
      <c r="G1664" s="1" t="s">
        <v>143</v>
      </c>
      <c r="H1664" s="1" t="s">
        <v>76</v>
      </c>
      <c r="I1664" s="3">
        <v>49352</v>
      </c>
      <c r="J1664" s="3">
        <v>0</v>
      </c>
      <c r="K1664" s="1" t="s">
        <v>40</v>
      </c>
      <c r="L1664" s="1" t="s">
        <v>156</v>
      </c>
      <c r="M1664" s="1" t="s">
        <v>157</v>
      </c>
      <c r="N1664" s="1" t="s">
        <v>89</v>
      </c>
      <c r="O1664" s="1" t="s">
        <v>90</v>
      </c>
      <c r="P1664" s="1" t="s">
        <v>43</v>
      </c>
      <c r="Q1664" s="1" t="s">
        <v>43</v>
      </c>
      <c r="R1664" s="3">
        <v>0</v>
      </c>
      <c r="S1664" s="1" t="s">
        <v>44</v>
      </c>
      <c r="T1664" s="1" t="s">
        <v>45</v>
      </c>
      <c r="U1664" s="1" t="s">
        <v>143</v>
      </c>
      <c r="V1664" s="1" t="s">
        <v>46</v>
      </c>
      <c r="W1664" s="1" t="s">
        <v>81</v>
      </c>
      <c r="X1664" s="1" t="s">
        <v>146</v>
      </c>
      <c r="Y1664" s="1" t="s">
        <v>83</v>
      </c>
      <c r="Z1664" s="1" t="s">
        <v>147</v>
      </c>
      <c r="AA1664" s="1" t="s">
        <v>51</v>
      </c>
      <c r="AB1664" s="1" t="s">
        <v>146</v>
      </c>
      <c r="AC1664" s="1" t="s">
        <v>37</v>
      </c>
    </row>
    <row r="1665" spans="1:29" hidden="1" x14ac:dyDescent="0.25">
      <c r="A1665" s="1" t="s">
        <v>33</v>
      </c>
      <c r="B1665" s="1" t="s">
        <v>34</v>
      </c>
      <c r="C1665" s="2">
        <v>45716</v>
      </c>
      <c r="D1665" s="1" t="s">
        <v>73</v>
      </c>
      <c r="E1665" s="1" t="s">
        <v>74</v>
      </c>
      <c r="F1665" s="1" t="s">
        <v>37</v>
      </c>
      <c r="G1665" s="1" t="s">
        <v>143</v>
      </c>
      <c r="H1665" s="1" t="s">
        <v>76</v>
      </c>
      <c r="I1665" s="3">
        <v>711750</v>
      </c>
      <c r="J1665" s="3">
        <v>0</v>
      </c>
      <c r="K1665" s="1" t="s">
        <v>40</v>
      </c>
      <c r="L1665" s="1" t="s">
        <v>113</v>
      </c>
      <c r="M1665" s="1" t="s">
        <v>114</v>
      </c>
      <c r="N1665" s="1" t="s">
        <v>89</v>
      </c>
      <c r="O1665" s="1" t="s">
        <v>90</v>
      </c>
      <c r="P1665" s="1" t="s">
        <v>43</v>
      </c>
      <c r="Q1665" s="1" t="s">
        <v>43</v>
      </c>
      <c r="R1665" s="3">
        <v>0</v>
      </c>
      <c r="S1665" s="1" t="s">
        <v>44</v>
      </c>
      <c r="T1665" s="1" t="s">
        <v>45</v>
      </c>
      <c r="U1665" s="1" t="s">
        <v>143</v>
      </c>
      <c r="V1665" s="1" t="s">
        <v>46</v>
      </c>
      <c r="W1665" s="1" t="s">
        <v>81</v>
      </c>
      <c r="X1665" s="1" t="s">
        <v>146</v>
      </c>
      <c r="Y1665" s="1" t="s">
        <v>83</v>
      </c>
      <c r="Z1665" s="1" t="s">
        <v>147</v>
      </c>
      <c r="AA1665" s="1" t="s">
        <v>51</v>
      </c>
      <c r="AB1665" s="1" t="s">
        <v>146</v>
      </c>
      <c r="AC1665" s="1" t="s">
        <v>37</v>
      </c>
    </row>
    <row r="1666" spans="1:29" hidden="1" x14ac:dyDescent="0.25">
      <c r="A1666" s="1" t="s">
        <v>33</v>
      </c>
      <c r="B1666" s="1" t="s">
        <v>34</v>
      </c>
      <c r="C1666" s="2">
        <v>45716</v>
      </c>
      <c r="D1666" s="1" t="s">
        <v>73</v>
      </c>
      <c r="E1666" s="1" t="s">
        <v>74</v>
      </c>
      <c r="F1666" s="1" t="s">
        <v>37</v>
      </c>
      <c r="G1666" s="1" t="s">
        <v>143</v>
      </c>
      <c r="H1666" s="1" t="s">
        <v>76</v>
      </c>
      <c r="I1666" s="3">
        <v>427050</v>
      </c>
      <c r="J1666" s="3">
        <v>0</v>
      </c>
      <c r="K1666" s="1" t="s">
        <v>40</v>
      </c>
      <c r="L1666" s="1" t="s">
        <v>105</v>
      </c>
      <c r="M1666" s="1" t="s">
        <v>106</v>
      </c>
      <c r="N1666" s="1" t="s">
        <v>89</v>
      </c>
      <c r="O1666" s="1" t="s">
        <v>90</v>
      </c>
      <c r="P1666" s="1" t="s">
        <v>43</v>
      </c>
      <c r="Q1666" s="1" t="s">
        <v>43</v>
      </c>
      <c r="R1666" s="3">
        <v>0</v>
      </c>
      <c r="S1666" s="1" t="s">
        <v>44</v>
      </c>
      <c r="T1666" s="1" t="s">
        <v>45</v>
      </c>
      <c r="U1666" s="1" t="s">
        <v>143</v>
      </c>
      <c r="V1666" s="1" t="s">
        <v>46</v>
      </c>
      <c r="W1666" s="1" t="s">
        <v>81</v>
      </c>
      <c r="X1666" s="1" t="s">
        <v>146</v>
      </c>
      <c r="Y1666" s="1" t="s">
        <v>83</v>
      </c>
      <c r="Z1666" s="1" t="s">
        <v>147</v>
      </c>
      <c r="AA1666" s="1" t="s">
        <v>51</v>
      </c>
      <c r="AB1666" s="1" t="s">
        <v>146</v>
      </c>
      <c r="AC1666" s="1" t="s">
        <v>37</v>
      </c>
    </row>
    <row r="1667" spans="1:29" hidden="1" x14ac:dyDescent="0.25">
      <c r="A1667" s="1" t="s">
        <v>33</v>
      </c>
      <c r="B1667" s="1" t="s">
        <v>34</v>
      </c>
      <c r="C1667" s="2">
        <v>45716</v>
      </c>
      <c r="D1667" s="1" t="s">
        <v>73</v>
      </c>
      <c r="E1667" s="1" t="s">
        <v>74</v>
      </c>
      <c r="F1667" s="1" t="s">
        <v>37</v>
      </c>
      <c r="G1667" s="1" t="s">
        <v>143</v>
      </c>
      <c r="H1667" s="1" t="s">
        <v>76</v>
      </c>
      <c r="I1667" s="3">
        <v>142350</v>
      </c>
      <c r="J1667" s="3">
        <v>0</v>
      </c>
      <c r="K1667" s="1" t="s">
        <v>40</v>
      </c>
      <c r="L1667" s="1" t="s">
        <v>158</v>
      </c>
      <c r="M1667" s="1" t="s">
        <v>159</v>
      </c>
      <c r="N1667" s="1" t="s">
        <v>79</v>
      </c>
      <c r="O1667" s="1" t="s">
        <v>80</v>
      </c>
      <c r="P1667" s="1" t="s">
        <v>43</v>
      </c>
      <c r="Q1667" s="1" t="s">
        <v>43</v>
      </c>
      <c r="R1667" s="3">
        <v>0</v>
      </c>
      <c r="S1667" s="1" t="s">
        <v>44</v>
      </c>
      <c r="T1667" s="1" t="s">
        <v>45</v>
      </c>
      <c r="U1667" s="1" t="s">
        <v>143</v>
      </c>
      <c r="V1667" s="1" t="s">
        <v>46</v>
      </c>
      <c r="W1667" s="1" t="s">
        <v>81</v>
      </c>
      <c r="X1667" s="1" t="s">
        <v>146</v>
      </c>
      <c r="Y1667" s="1" t="s">
        <v>83</v>
      </c>
      <c r="Z1667" s="1" t="s">
        <v>147</v>
      </c>
      <c r="AA1667" s="1" t="s">
        <v>51</v>
      </c>
      <c r="AB1667" s="1" t="s">
        <v>146</v>
      </c>
      <c r="AC1667" s="1" t="s">
        <v>37</v>
      </c>
    </row>
    <row r="1668" spans="1:29" hidden="1" x14ac:dyDescent="0.25">
      <c r="A1668" s="1" t="s">
        <v>33</v>
      </c>
      <c r="B1668" s="1" t="s">
        <v>34</v>
      </c>
      <c r="C1668" s="2">
        <v>45716</v>
      </c>
      <c r="D1668" s="1" t="s">
        <v>73</v>
      </c>
      <c r="E1668" s="1" t="s">
        <v>74</v>
      </c>
      <c r="F1668" s="1" t="s">
        <v>37</v>
      </c>
      <c r="G1668" s="1" t="s">
        <v>143</v>
      </c>
      <c r="H1668" s="1" t="s">
        <v>76</v>
      </c>
      <c r="I1668" s="3">
        <v>711750</v>
      </c>
      <c r="J1668" s="3">
        <v>0</v>
      </c>
      <c r="K1668" s="1" t="s">
        <v>40</v>
      </c>
      <c r="L1668" s="1" t="s">
        <v>125</v>
      </c>
      <c r="M1668" s="1" t="s">
        <v>126</v>
      </c>
      <c r="N1668" s="1" t="s">
        <v>79</v>
      </c>
      <c r="O1668" s="1" t="s">
        <v>80</v>
      </c>
      <c r="P1668" s="1" t="s">
        <v>43</v>
      </c>
      <c r="Q1668" s="1" t="s">
        <v>43</v>
      </c>
      <c r="R1668" s="3">
        <v>0</v>
      </c>
      <c r="S1668" s="1" t="s">
        <v>44</v>
      </c>
      <c r="T1668" s="1" t="s">
        <v>45</v>
      </c>
      <c r="U1668" s="1" t="s">
        <v>143</v>
      </c>
      <c r="V1668" s="1" t="s">
        <v>46</v>
      </c>
      <c r="W1668" s="1" t="s">
        <v>81</v>
      </c>
      <c r="X1668" s="1" t="s">
        <v>146</v>
      </c>
      <c r="Y1668" s="1" t="s">
        <v>83</v>
      </c>
      <c r="Z1668" s="1" t="s">
        <v>147</v>
      </c>
      <c r="AA1668" s="1" t="s">
        <v>51</v>
      </c>
      <c r="AB1668" s="1" t="s">
        <v>146</v>
      </c>
      <c r="AC1668" s="1" t="s">
        <v>37</v>
      </c>
    </row>
    <row r="1669" spans="1:29" hidden="1" x14ac:dyDescent="0.25">
      <c r="A1669" s="1" t="s">
        <v>33</v>
      </c>
      <c r="B1669" s="1" t="s">
        <v>34</v>
      </c>
      <c r="C1669" s="2">
        <v>45716</v>
      </c>
      <c r="D1669" s="1" t="s">
        <v>73</v>
      </c>
      <c r="E1669" s="1" t="s">
        <v>74</v>
      </c>
      <c r="F1669" s="1" t="s">
        <v>37</v>
      </c>
      <c r="G1669" s="1" t="s">
        <v>143</v>
      </c>
      <c r="H1669" s="1" t="s">
        <v>76</v>
      </c>
      <c r="I1669" s="3">
        <v>635698</v>
      </c>
      <c r="J1669" s="3">
        <v>0</v>
      </c>
      <c r="K1669" s="1" t="s">
        <v>40</v>
      </c>
      <c r="L1669" s="1" t="s">
        <v>160</v>
      </c>
      <c r="M1669" s="1" t="s">
        <v>161</v>
      </c>
      <c r="N1669" s="1" t="s">
        <v>79</v>
      </c>
      <c r="O1669" s="1" t="s">
        <v>80</v>
      </c>
      <c r="P1669" s="1" t="s">
        <v>43</v>
      </c>
      <c r="Q1669" s="1" t="s">
        <v>43</v>
      </c>
      <c r="R1669" s="3">
        <v>0</v>
      </c>
      <c r="S1669" s="1" t="s">
        <v>44</v>
      </c>
      <c r="T1669" s="1" t="s">
        <v>45</v>
      </c>
      <c r="U1669" s="1" t="s">
        <v>143</v>
      </c>
      <c r="V1669" s="1" t="s">
        <v>46</v>
      </c>
      <c r="W1669" s="1" t="s">
        <v>81</v>
      </c>
      <c r="X1669" s="1" t="s">
        <v>146</v>
      </c>
      <c r="Y1669" s="1" t="s">
        <v>83</v>
      </c>
      <c r="Z1669" s="1" t="s">
        <v>147</v>
      </c>
      <c r="AA1669" s="1" t="s">
        <v>51</v>
      </c>
      <c r="AB1669" s="1" t="s">
        <v>146</v>
      </c>
      <c r="AC1669" s="1" t="s">
        <v>37</v>
      </c>
    </row>
    <row r="1670" spans="1:29" hidden="1" x14ac:dyDescent="0.25">
      <c r="A1670" s="1" t="s">
        <v>33</v>
      </c>
      <c r="B1670" s="1" t="s">
        <v>34</v>
      </c>
      <c r="C1670" s="2">
        <v>45716</v>
      </c>
      <c r="D1670" s="1" t="s">
        <v>73</v>
      </c>
      <c r="E1670" s="1" t="s">
        <v>74</v>
      </c>
      <c r="F1670" s="1" t="s">
        <v>37</v>
      </c>
      <c r="G1670" s="1" t="s">
        <v>143</v>
      </c>
      <c r="H1670" s="1" t="s">
        <v>76</v>
      </c>
      <c r="I1670" s="3">
        <v>356951</v>
      </c>
      <c r="J1670" s="3">
        <v>0</v>
      </c>
      <c r="K1670" s="1" t="s">
        <v>40</v>
      </c>
      <c r="L1670" s="1" t="s">
        <v>162</v>
      </c>
      <c r="M1670" s="1" t="s">
        <v>163</v>
      </c>
      <c r="N1670" s="1" t="s">
        <v>79</v>
      </c>
      <c r="O1670" s="1" t="s">
        <v>80</v>
      </c>
      <c r="P1670" s="1" t="s">
        <v>43</v>
      </c>
      <c r="Q1670" s="1" t="s">
        <v>43</v>
      </c>
      <c r="R1670" s="3">
        <v>0</v>
      </c>
      <c r="S1670" s="1" t="s">
        <v>44</v>
      </c>
      <c r="T1670" s="1" t="s">
        <v>45</v>
      </c>
      <c r="U1670" s="1" t="s">
        <v>143</v>
      </c>
      <c r="V1670" s="1" t="s">
        <v>46</v>
      </c>
      <c r="W1670" s="1" t="s">
        <v>81</v>
      </c>
      <c r="X1670" s="1" t="s">
        <v>146</v>
      </c>
      <c r="Y1670" s="1" t="s">
        <v>83</v>
      </c>
      <c r="Z1670" s="1" t="s">
        <v>147</v>
      </c>
      <c r="AA1670" s="1" t="s">
        <v>51</v>
      </c>
      <c r="AB1670" s="1" t="s">
        <v>146</v>
      </c>
      <c r="AC1670" s="1" t="s">
        <v>37</v>
      </c>
    </row>
    <row r="1671" spans="1:29" hidden="1" x14ac:dyDescent="0.25">
      <c r="A1671" s="1" t="s">
        <v>33</v>
      </c>
      <c r="B1671" s="1" t="s">
        <v>34</v>
      </c>
      <c r="C1671" s="2">
        <v>45716</v>
      </c>
      <c r="D1671" s="1" t="s">
        <v>73</v>
      </c>
      <c r="E1671" s="1" t="s">
        <v>74</v>
      </c>
      <c r="F1671" s="1" t="s">
        <v>37</v>
      </c>
      <c r="G1671" s="1" t="s">
        <v>143</v>
      </c>
      <c r="H1671" s="1" t="s">
        <v>76</v>
      </c>
      <c r="I1671" s="3">
        <v>47450</v>
      </c>
      <c r="J1671" s="3">
        <v>0</v>
      </c>
      <c r="K1671" s="1" t="s">
        <v>40</v>
      </c>
      <c r="L1671" s="1" t="s">
        <v>127</v>
      </c>
      <c r="M1671" s="1" t="s">
        <v>128</v>
      </c>
      <c r="N1671" s="1" t="s">
        <v>79</v>
      </c>
      <c r="O1671" s="1" t="s">
        <v>80</v>
      </c>
      <c r="P1671" s="1" t="s">
        <v>43</v>
      </c>
      <c r="Q1671" s="1" t="s">
        <v>43</v>
      </c>
      <c r="R1671" s="3">
        <v>0</v>
      </c>
      <c r="S1671" s="1" t="s">
        <v>44</v>
      </c>
      <c r="T1671" s="1" t="s">
        <v>45</v>
      </c>
      <c r="U1671" s="1" t="s">
        <v>143</v>
      </c>
      <c r="V1671" s="1" t="s">
        <v>46</v>
      </c>
      <c r="W1671" s="1" t="s">
        <v>81</v>
      </c>
      <c r="X1671" s="1" t="s">
        <v>146</v>
      </c>
      <c r="Y1671" s="1" t="s">
        <v>83</v>
      </c>
      <c r="Z1671" s="1" t="s">
        <v>147</v>
      </c>
      <c r="AA1671" s="1" t="s">
        <v>51</v>
      </c>
      <c r="AB1671" s="1" t="s">
        <v>146</v>
      </c>
      <c r="AC1671" s="1" t="s">
        <v>37</v>
      </c>
    </row>
    <row r="1672" spans="1:29" hidden="1" x14ac:dyDescent="0.25">
      <c r="A1672" s="1" t="s">
        <v>33</v>
      </c>
      <c r="B1672" s="1" t="s">
        <v>34</v>
      </c>
      <c r="C1672" s="2">
        <v>45716</v>
      </c>
      <c r="D1672" s="1" t="s">
        <v>73</v>
      </c>
      <c r="E1672" s="1" t="s">
        <v>74</v>
      </c>
      <c r="F1672" s="1" t="s">
        <v>37</v>
      </c>
      <c r="G1672" s="1" t="s">
        <v>143</v>
      </c>
      <c r="H1672" s="1" t="s">
        <v>76</v>
      </c>
      <c r="I1672" s="3">
        <v>47450</v>
      </c>
      <c r="J1672" s="3">
        <v>0</v>
      </c>
      <c r="K1672" s="1" t="s">
        <v>40</v>
      </c>
      <c r="L1672" s="1" t="s">
        <v>101</v>
      </c>
      <c r="M1672" s="1" t="s">
        <v>102</v>
      </c>
      <c r="N1672" s="1" t="s">
        <v>79</v>
      </c>
      <c r="O1672" s="1" t="s">
        <v>80</v>
      </c>
      <c r="P1672" s="1" t="s">
        <v>43</v>
      </c>
      <c r="Q1672" s="1" t="s">
        <v>43</v>
      </c>
      <c r="R1672" s="3">
        <v>0</v>
      </c>
      <c r="S1672" s="1" t="s">
        <v>44</v>
      </c>
      <c r="T1672" s="1" t="s">
        <v>45</v>
      </c>
      <c r="U1672" s="1" t="s">
        <v>143</v>
      </c>
      <c r="V1672" s="1" t="s">
        <v>46</v>
      </c>
      <c r="W1672" s="1" t="s">
        <v>81</v>
      </c>
      <c r="X1672" s="1" t="s">
        <v>146</v>
      </c>
      <c r="Y1672" s="1" t="s">
        <v>83</v>
      </c>
      <c r="Z1672" s="1" t="s">
        <v>147</v>
      </c>
      <c r="AA1672" s="1" t="s">
        <v>51</v>
      </c>
      <c r="AB1672" s="1" t="s">
        <v>146</v>
      </c>
      <c r="AC1672" s="1" t="s">
        <v>37</v>
      </c>
    </row>
    <row r="1673" spans="1:29" hidden="1" x14ac:dyDescent="0.25">
      <c r="A1673" s="1" t="s">
        <v>33</v>
      </c>
      <c r="B1673" s="1" t="s">
        <v>34</v>
      </c>
      <c r="C1673" s="2">
        <v>45716</v>
      </c>
      <c r="D1673" s="1" t="s">
        <v>73</v>
      </c>
      <c r="E1673" s="1" t="s">
        <v>74</v>
      </c>
      <c r="F1673" s="1" t="s">
        <v>37</v>
      </c>
      <c r="G1673" s="1" t="s">
        <v>143</v>
      </c>
      <c r="H1673" s="1" t="s">
        <v>76</v>
      </c>
      <c r="I1673" s="3">
        <v>237250</v>
      </c>
      <c r="J1673" s="3">
        <v>0</v>
      </c>
      <c r="K1673" s="1" t="s">
        <v>40</v>
      </c>
      <c r="L1673" s="1" t="s">
        <v>115</v>
      </c>
      <c r="M1673" s="1" t="s">
        <v>116</v>
      </c>
      <c r="N1673" s="1" t="s">
        <v>79</v>
      </c>
      <c r="O1673" s="1" t="s">
        <v>80</v>
      </c>
      <c r="P1673" s="1" t="s">
        <v>43</v>
      </c>
      <c r="Q1673" s="1" t="s">
        <v>43</v>
      </c>
      <c r="R1673" s="3">
        <v>0</v>
      </c>
      <c r="S1673" s="1" t="s">
        <v>44</v>
      </c>
      <c r="T1673" s="1" t="s">
        <v>45</v>
      </c>
      <c r="U1673" s="1" t="s">
        <v>143</v>
      </c>
      <c r="V1673" s="1" t="s">
        <v>46</v>
      </c>
      <c r="W1673" s="1" t="s">
        <v>81</v>
      </c>
      <c r="X1673" s="1" t="s">
        <v>146</v>
      </c>
      <c r="Y1673" s="1" t="s">
        <v>83</v>
      </c>
      <c r="Z1673" s="1" t="s">
        <v>147</v>
      </c>
      <c r="AA1673" s="1" t="s">
        <v>51</v>
      </c>
      <c r="AB1673" s="1" t="s">
        <v>146</v>
      </c>
      <c r="AC1673" s="1" t="s">
        <v>37</v>
      </c>
    </row>
    <row r="1674" spans="1:29" hidden="1" x14ac:dyDescent="0.25">
      <c r="A1674" s="1" t="s">
        <v>33</v>
      </c>
      <c r="B1674" s="1" t="s">
        <v>34</v>
      </c>
      <c r="C1674" s="2">
        <v>45716</v>
      </c>
      <c r="D1674" s="1" t="s">
        <v>73</v>
      </c>
      <c r="E1674" s="1" t="s">
        <v>74</v>
      </c>
      <c r="F1674" s="1" t="s">
        <v>37</v>
      </c>
      <c r="G1674" s="1" t="s">
        <v>143</v>
      </c>
      <c r="H1674" s="1" t="s">
        <v>76</v>
      </c>
      <c r="I1674" s="3">
        <v>664300</v>
      </c>
      <c r="J1674" s="3">
        <v>0</v>
      </c>
      <c r="K1674" s="1" t="s">
        <v>40</v>
      </c>
      <c r="L1674" s="1" t="s">
        <v>119</v>
      </c>
      <c r="M1674" s="1" t="s">
        <v>120</v>
      </c>
      <c r="N1674" s="1" t="s">
        <v>79</v>
      </c>
      <c r="O1674" s="1" t="s">
        <v>80</v>
      </c>
      <c r="P1674" s="1" t="s">
        <v>43</v>
      </c>
      <c r="Q1674" s="1" t="s">
        <v>43</v>
      </c>
      <c r="R1674" s="3">
        <v>0</v>
      </c>
      <c r="S1674" s="1" t="s">
        <v>44</v>
      </c>
      <c r="T1674" s="1" t="s">
        <v>45</v>
      </c>
      <c r="U1674" s="1" t="s">
        <v>143</v>
      </c>
      <c r="V1674" s="1" t="s">
        <v>46</v>
      </c>
      <c r="W1674" s="1" t="s">
        <v>81</v>
      </c>
      <c r="X1674" s="1" t="s">
        <v>146</v>
      </c>
      <c r="Y1674" s="1" t="s">
        <v>83</v>
      </c>
      <c r="Z1674" s="1" t="s">
        <v>147</v>
      </c>
      <c r="AA1674" s="1" t="s">
        <v>51</v>
      </c>
      <c r="AB1674" s="1" t="s">
        <v>146</v>
      </c>
      <c r="AC1674" s="1" t="s">
        <v>37</v>
      </c>
    </row>
    <row r="1675" spans="1:29" hidden="1" x14ac:dyDescent="0.25">
      <c r="A1675" s="1" t="s">
        <v>33</v>
      </c>
      <c r="B1675" s="1" t="s">
        <v>34</v>
      </c>
      <c r="C1675" s="2">
        <v>45716</v>
      </c>
      <c r="D1675" s="1" t="s">
        <v>73</v>
      </c>
      <c r="E1675" s="1" t="s">
        <v>74</v>
      </c>
      <c r="F1675" s="1" t="s">
        <v>37</v>
      </c>
      <c r="G1675" s="1" t="s">
        <v>143</v>
      </c>
      <c r="H1675" s="1" t="s">
        <v>76</v>
      </c>
      <c r="I1675" s="3">
        <v>474500</v>
      </c>
      <c r="J1675" s="3">
        <v>0</v>
      </c>
      <c r="K1675" s="1" t="s">
        <v>40</v>
      </c>
      <c r="L1675" s="1" t="s">
        <v>148</v>
      </c>
      <c r="M1675" s="1" t="s">
        <v>149</v>
      </c>
      <c r="N1675" s="1" t="s">
        <v>79</v>
      </c>
      <c r="O1675" s="1" t="s">
        <v>80</v>
      </c>
      <c r="P1675" s="1" t="s">
        <v>43</v>
      </c>
      <c r="Q1675" s="1" t="s">
        <v>43</v>
      </c>
      <c r="R1675" s="3">
        <v>0</v>
      </c>
      <c r="S1675" s="1" t="s">
        <v>44</v>
      </c>
      <c r="T1675" s="1" t="s">
        <v>45</v>
      </c>
      <c r="U1675" s="1" t="s">
        <v>143</v>
      </c>
      <c r="V1675" s="1" t="s">
        <v>46</v>
      </c>
      <c r="W1675" s="1" t="s">
        <v>81</v>
      </c>
      <c r="X1675" s="1" t="s">
        <v>146</v>
      </c>
      <c r="Y1675" s="1" t="s">
        <v>83</v>
      </c>
      <c r="Z1675" s="1" t="s">
        <v>147</v>
      </c>
      <c r="AA1675" s="1" t="s">
        <v>51</v>
      </c>
      <c r="AB1675" s="1" t="s">
        <v>146</v>
      </c>
      <c r="AC1675" s="1" t="s">
        <v>37</v>
      </c>
    </row>
    <row r="1676" spans="1:29" hidden="1" x14ac:dyDescent="0.25">
      <c r="A1676" s="1" t="s">
        <v>33</v>
      </c>
      <c r="B1676" s="1" t="s">
        <v>34</v>
      </c>
      <c r="C1676" s="2">
        <v>45716</v>
      </c>
      <c r="D1676" s="1" t="s">
        <v>73</v>
      </c>
      <c r="E1676" s="1" t="s">
        <v>74</v>
      </c>
      <c r="F1676" s="1" t="s">
        <v>37</v>
      </c>
      <c r="G1676" s="1" t="s">
        <v>143</v>
      </c>
      <c r="H1676" s="1" t="s">
        <v>76</v>
      </c>
      <c r="I1676" s="3">
        <v>569400</v>
      </c>
      <c r="J1676" s="3">
        <v>0</v>
      </c>
      <c r="K1676" s="1" t="s">
        <v>40</v>
      </c>
      <c r="L1676" s="1" t="s">
        <v>117</v>
      </c>
      <c r="M1676" s="1" t="s">
        <v>118</v>
      </c>
      <c r="N1676" s="1" t="s">
        <v>79</v>
      </c>
      <c r="O1676" s="1" t="s">
        <v>80</v>
      </c>
      <c r="P1676" s="1" t="s">
        <v>43</v>
      </c>
      <c r="Q1676" s="1" t="s">
        <v>43</v>
      </c>
      <c r="R1676" s="3">
        <v>0</v>
      </c>
      <c r="S1676" s="1" t="s">
        <v>44</v>
      </c>
      <c r="T1676" s="1" t="s">
        <v>45</v>
      </c>
      <c r="U1676" s="1" t="s">
        <v>143</v>
      </c>
      <c r="V1676" s="1" t="s">
        <v>46</v>
      </c>
      <c r="W1676" s="1" t="s">
        <v>81</v>
      </c>
      <c r="X1676" s="1" t="s">
        <v>146</v>
      </c>
      <c r="Y1676" s="1" t="s">
        <v>83</v>
      </c>
      <c r="Z1676" s="1" t="s">
        <v>147</v>
      </c>
      <c r="AA1676" s="1" t="s">
        <v>51</v>
      </c>
      <c r="AB1676" s="1" t="s">
        <v>146</v>
      </c>
      <c r="AC1676" s="1" t="s">
        <v>37</v>
      </c>
    </row>
    <row r="1677" spans="1:29" hidden="1" x14ac:dyDescent="0.25">
      <c r="A1677" s="1" t="s">
        <v>33</v>
      </c>
      <c r="B1677" s="1" t="s">
        <v>34</v>
      </c>
      <c r="C1677" s="2">
        <v>45716</v>
      </c>
      <c r="D1677" s="1" t="s">
        <v>73</v>
      </c>
      <c r="E1677" s="1" t="s">
        <v>74</v>
      </c>
      <c r="F1677" s="1" t="s">
        <v>37</v>
      </c>
      <c r="G1677" s="1" t="s">
        <v>143</v>
      </c>
      <c r="H1677" s="1" t="s">
        <v>76</v>
      </c>
      <c r="I1677" s="3">
        <v>47450</v>
      </c>
      <c r="J1677" s="3">
        <v>0</v>
      </c>
      <c r="K1677" s="1" t="s">
        <v>40</v>
      </c>
      <c r="L1677" s="1" t="s">
        <v>164</v>
      </c>
      <c r="M1677" s="1" t="s">
        <v>165</v>
      </c>
      <c r="N1677" s="1" t="s">
        <v>79</v>
      </c>
      <c r="O1677" s="1" t="s">
        <v>80</v>
      </c>
      <c r="P1677" s="1" t="s">
        <v>43</v>
      </c>
      <c r="Q1677" s="1" t="s">
        <v>43</v>
      </c>
      <c r="R1677" s="3">
        <v>0</v>
      </c>
      <c r="S1677" s="1" t="s">
        <v>44</v>
      </c>
      <c r="T1677" s="1" t="s">
        <v>45</v>
      </c>
      <c r="U1677" s="1" t="s">
        <v>143</v>
      </c>
      <c r="V1677" s="1" t="s">
        <v>46</v>
      </c>
      <c r="W1677" s="1" t="s">
        <v>81</v>
      </c>
      <c r="X1677" s="1" t="s">
        <v>146</v>
      </c>
      <c r="Y1677" s="1" t="s">
        <v>83</v>
      </c>
      <c r="Z1677" s="1" t="s">
        <v>147</v>
      </c>
      <c r="AA1677" s="1" t="s">
        <v>51</v>
      </c>
      <c r="AB1677" s="1" t="s">
        <v>146</v>
      </c>
      <c r="AC1677" s="1" t="s">
        <v>37</v>
      </c>
    </row>
    <row r="1678" spans="1:29" hidden="1" x14ac:dyDescent="0.25">
      <c r="A1678" s="1" t="s">
        <v>33</v>
      </c>
      <c r="B1678" s="1" t="s">
        <v>34</v>
      </c>
      <c r="C1678" s="2">
        <v>45716</v>
      </c>
      <c r="D1678" s="1" t="s">
        <v>73</v>
      </c>
      <c r="E1678" s="1" t="s">
        <v>74</v>
      </c>
      <c r="F1678" s="1" t="s">
        <v>37</v>
      </c>
      <c r="G1678" s="1" t="s">
        <v>143</v>
      </c>
      <c r="H1678" s="1" t="s">
        <v>76</v>
      </c>
      <c r="I1678" s="3">
        <v>191497</v>
      </c>
      <c r="J1678" s="3">
        <v>0</v>
      </c>
      <c r="K1678" s="1" t="s">
        <v>40</v>
      </c>
      <c r="L1678" s="1" t="s">
        <v>111</v>
      </c>
      <c r="M1678" s="1" t="s">
        <v>112</v>
      </c>
      <c r="N1678" s="1" t="s">
        <v>79</v>
      </c>
      <c r="O1678" s="1" t="s">
        <v>80</v>
      </c>
      <c r="P1678" s="1" t="s">
        <v>43</v>
      </c>
      <c r="Q1678" s="1" t="s">
        <v>43</v>
      </c>
      <c r="R1678" s="3">
        <v>0</v>
      </c>
      <c r="S1678" s="1" t="s">
        <v>44</v>
      </c>
      <c r="T1678" s="1" t="s">
        <v>45</v>
      </c>
      <c r="U1678" s="1" t="s">
        <v>143</v>
      </c>
      <c r="V1678" s="1" t="s">
        <v>46</v>
      </c>
      <c r="W1678" s="1" t="s">
        <v>81</v>
      </c>
      <c r="X1678" s="1" t="s">
        <v>146</v>
      </c>
      <c r="Y1678" s="1" t="s">
        <v>83</v>
      </c>
      <c r="Z1678" s="1" t="s">
        <v>147</v>
      </c>
      <c r="AA1678" s="1" t="s">
        <v>51</v>
      </c>
      <c r="AB1678" s="1" t="s">
        <v>146</v>
      </c>
      <c r="AC1678" s="1" t="s">
        <v>37</v>
      </c>
    </row>
    <row r="1679" spans="1:29" hidden="1" x14ac:dyDescent="0.25">
      <c r="A1679" s="1" t="s">
        <v>33</v>
      </c>
      <c r="B1679" s="1" t="s">
        <v>34</v>
      </c>
      <c r="C1679" s="2">
        <v>45716</v>
      </c>
      <c r="D1679" s="1" t="s">
        <v>73</v>
      </c>
      <c r="E1679" s="1" t="s">
        <v>74</v>
      </c>
      <c r="F1679" s="1" t="s">
        <v>37</v>
      </c>
      <c r="G1679" s="1" t="s">
        <v>143</v>
      </c>
      <c r="H1679" s="1" t="s">
        <v>76</v>
      </c>
      <c r="I1679" s="3">
        <v>237250</v>
      </c>
      <c r="J1679" s="3">
        <v>0</v>
      </c>
      <c r="K1679" s="1" t="s">
        <v>40</v>
      </c>
      <c r="L1679" s="1" t="s">
        <v>99</v>
      </c>
      <c r="M1679" s="1" t="s">
        <v>100</v>
      </c>
      <c r="N1679" s="1" t="s">
        <v>79</v>
      </c>
      <c r="O1679" s="1" t="s">
        <v>80</v>
      </c>
      <c r="P1679" s="1" t="s">
        <v>43</v>
      </c>
      <c r="Q1679" s="1" t="s">
        <v>43</v>
      </c>
      <c r="R1679" s="3">
        <v>0</v>
      </c>
      <c r="S1679" s="1" t="s">
        <v>44</v>
      </c>
      <c r="T1679" s="1" t="s">
        <v>45</v>
      </c>
      <c r="U1679" s="1" t="s">
        <v>143</v>
      </c>
      <c r="V1679" s="1" t="s">
        <v>46</v>
      </c>
      <c r="W1679" s="1" t="s">
        <v>81</v>
      </c>
      <c r="X1679" s="1" t="s">
        <v>146</v>
      </c>
      <c r="Y1679" s="1" t="s">
        <v>83</v>
      </c>
      <c r="Z1679" s="1" t="s">
        <v>147</v>
      </c>
      <c r="AA1679" s="1" t="s">
        <v>51</v>
      </c>
      <c r="AB1679" s="1" t="s">
        <v>146</v>
      </c>
      <c r="AC1679" s="1" t="s">
        <v>37</v>
      </c>
    </row>
    <row r="1680" spans="1:29" hidden="1" x14ac:dyDescent="0.25">
      <c r="A1680" s="1" t="s">
        <v>33</v>
      </c>
      <c r="B1680" s="1" t="s">
        <v>34</v>
      </c>
      <c r="C1680" s="2">
        <v>45716</v>
      </c>
      <c r="D1680" s="1" t="s">
        <v>73</v>
      </c>
      <c r="E1680" s="1" t="s">
        <v>74</v>
      </c>
      <c r="F1680" s="1" t="s">
        <v>37</v>
      </c>
      <c r="G1680" s="1" t="s">
        <v>143</v>
      </c>
      <c r="H1680" s="1" t="s">
        <v>76</v>
      </c>
      <c r="I1680" s="3">
        <v>47450</v>
      </c>
      <c r="J1680" s="3">
        <v>0</v>
      </c>
      <c r="K1680" s="1" t="s">
        <v>40</v>
      </c>
      <c r="L1680" s="1" t="s">
        <v>166</v>
      </c>
      <c r="M1680" s="1" t="s">
        <v>167</v>
      </c>
      <c r="N1680" s="1" t="s">
        <v>79</v>
      </c>
      <c r="O1680" s="1" t="s">
        <v>80</v>
      </c>
      <c r="P1680" s="1" t="s">
        <v>43</v>
      </c>
      <c r="Q1680" s="1" t="s">
        <v>43</v>
      </c>
      <c r="R1680" s="3">
        <v>0</v>
      </c>
      <c r="S1680" s="1" t="s">
        <v>44</v>
      </c>
      <c r="T1680" s="1" t="s">
        <v>45</v>
      </c>
      <c r="U1680" s="1" t="s">
        <v>143</v>
      </c>
      <c r="V1680" s="1" t="s">
        <v>46</v>
      </c>
      <c r="W1680" s="1" t="s">
        <v>81</v>
      </c>
      <c r="X1680" s="1" t="s">
        <v>146</v>
      </c>
      <c r="Y1680" s="1" t="s">
        <v>83</v>
      </c>
      <c r="Z1680" s="1" t="s">
        <v>147</v>
      </c>
      <c r="AA1680" s="1" t="s">
        <v>51</v>
      </c>
      <c r="AB1680" s="1" t="s">
        <v>146</v>
      </c>
      <c r="AC1680" s="1" t="s">
        <v>37</v>
      </c>
    </row>
    <row r="1681" spans="1:29" hidden="1" x14ac:dyDescent="0.25">
      <c r="A1681" s="1" t="s">
        <v>33</v>
      </c>
      <c r="B1681" s="1" t="s">
        <v>34</v>
      </c>
      <c r="C1681" s="2">
        <v>45716</v>
      </c>
      <c r="D1681" s="1" t="s">
        <v>73</v>
      </c>
      <c r="E1681" s="1" t="s">
        <v>74</v>
      </c>
      <c r="F1681" s="1" t="s">
        <v>37</v>
      </c>
      <c r="G1681" s="1" t="s">
        <v>143</v>
      </c>
      <c r="H1681" s="1" t="s">
        <v>76</v>
      </c>
      <c r="I1681" s="3">
        <v>47450</v>
      </c>
      <c r="J1681" s="3">
        <v>0</v>
      </c>
      <c r="K1681" s="1" t="s">
        <v>40</v>
      </c>
      <c r="L1681" s="1" t="s">
        <v>168</v>
      </c>
      <c r="M1681" s="1" t="s">
        <v>169</v>
      </c>
      <c r="N1681" s="1" t="s">
        <v>89</v>
      </c>
      <c r="O1681" s="1" t="s">
        <v>90</v>
      </c>
      <c r="P1681" s="1" t="s">
        <v>43</v>
      </c>
      <c r="Q1681" s="1" t="s">
        <v>43</v>
      </c>
      <c r="R1681" s="3">
        <v>0</v>
      </c>
      <c r="S1681" s="1" t="s">
        <v>44</v>
      </c>
      <c r="T1681" s="1" t="s">
        <v>45</v>
      </c>
      <c r="U1681" s="1" t="s">
        <v>143</v>
      </c>
      <c r="V1681" s="1" t="s">
        <v>46</v>
      </c>
      <c r="W1681" s="1" t="s">
        <v>81</v>
      </c>
      <c r="X1681" s="1" t="s">
        <v>146</v>
      </c>
      <c r="Y1681" s="1" t="s">
        <v>83</v>
      </c>
      <c r="Z1681" s="1" t="s">
        <v>147</v>
      </c>
      <c r="AA1681" s="1" t="s">
        <v>51</v>
      </c>
      <c r="AB1681" s="1" t="s">
        <v>146</v>
      </c>
      <c r="AC1681" s="1" t="s">
        <v>37</v>
      </c>
    </row>
    <row r="1682" spans="1:29" hidden="1" x14ac:dyDescent="0.25">
      <c r="A1682" s="1" t="s">
        <v>33</v>
      </c>
      <c r="B1682" s="1" t="s">
        <v>34</v>
      </c>
      <c r="C1682" s="2">
        <v>45716</v>
      </c>
      <c r="D1682" s="1" t="s">
        <v>73</v>
      </c>
      <c r="E1682" s="1" t="s">
        <v>74</v>
      </c>
      <c r="F1682" s="1" t="s">
        <v>37</v>
      </c>
      <c r="G1682" s="1" t="s">
        <v>143</v>
      </c>
      <c r="H1682" s="1" t="s">
        <v>76</v>
      </c>
      <c r="I1682" s="3">
        <v>711750</v>
      </c>
      <c r="J1682" s="3">
        <v>0</v>
      </c>
      <c r="K1682" s="1" t="s">
        <v>40</v>
      </c>
      <c r="L1682" s="1" t="s">
        <v>113</v>
      </c>
      <c r="M1682" s="1" t="s">
        <v>114</v>
      </c>
      <c r="N1682" s="1" t="s">
        <v>89</v>
      </c>
      <c r="O1682" s="1" t="s">
        <v>90</v>
      </c>
      <c r="P1682" s="1" t="s">
        <v>43</v>
      </c>
      <c r="Q1682" s="1" t="s">
        <v>43</v>
      </c>
      <c r="R1682" s="3">
        <v>0</v>
      </c>
      <c r="S1682" s="1" t="s">
        <v>44</v>
      </c>
      <c r="T1682" s="1" t="s">
        <v>45</v>
      </c>
      <c r="U1682" s="1" t="s">
        <v>143</v>
      </c>
      <c r="V1682" s="1" t="s">
        <v>46</v>
      </c>
      <c r="W1682" s="1" t="s">
        <v>81</v>
      </c>
      <c r="X1682" s="1" t="s">
        <v>146</v>
      </c>
      <c r="Y1682" s="1" t="s">
        <v>83</v>
      </c>
      <c r="Z1682" s="1" t="s">
        <v>147</v>
      </c>
      <c r="AA1682" s="1" t="s">
        <v>51</v>
      </c>
      <c r="AB1682" s="1" t="s">
        <v>146</v>
      </c>
      <c r="AC1682" s="1" t="s">
        <v>37</v>
      </c>
    </row>
    <row r="1683" spans="1:29" hidden="1" x14ac:dyDescent="0.25">
      <c r="A1683" s="1" t="s">
        <v>33</v>
      </c>
      <c r="B1683" s="1" t="s">
        <v>34</v>
      </c>
      <c r="C1683" s="2">
        <v>45716</v>
      </c>
      <c r="D1683" s="1" t="s">
        <v>73</v>
      </c>
      <c r="E1683" s="1" t="s">
        <v>74</v>
      </c>
      <c r="F1683" s="1" t="s">
        <v>37</v>
      </c>
      <c r="G1683" s="1" t="s">
        <v>143</v>
      </c>
      <c r="H1683" s="1" t="s">
        <v>76</v>
      </c>
      <c r="I1683" s="3">
        <v>664300</v>
      </c>
      <c r="J1683" s="3">
        <v>0</v>
      </c>
      <c r="K1683" s="1" t="s">
        <v>40</v>
      </c>
      <c r="L1683" s="1" t="s">
        <v>105</v>
      </c>
      <c r="M1683" s="1" t="s">
        <v>106</v>
      </c>
      <c r="N1683" s="1" t="s">
        <v>89</v>
      </c>
      <c r="O1683" s="1" t="s">
        <v>90</v>
      </c>
      <c r="P1683" s="1" t="s">
        <v>43</v>
      </c>
      <c r="Q1683" s="1" t="s">
        <v>43</v>
      </c>
      <c r="R1683" s="3">
        <v>0</v>
      </c>
      <c r="S1683" s="1" t="s">
        <v>44</v>
      </c>
      <c r="T1683" s="1" t="s">
        <v>45</v>
      </c>
      <c r="U1683" s="1" t="s">
        <v>143</v>
      </c>
      <c r="V1683" s="1" t="s">
        <v>46</v>
      </c>
      <c r="W1683" s="1" t="s">
        <v>81</v>
      </c>
      <c r="X1683" s="1" t="s">
        <v>146</v>
      </c>
      <c r="Y1683" s="1" t="s">
        <v>83</v>
      </c>
      <c r="Z1683" s="1" t="s">
        <v>147</v>
      </c>
      <c r="AA1683" s="1" t="s">
        <v>51</v>
      </c>
      <c r="AB1683" s="1" t="s">
        <v>146</v>
      </c>
      <c r="AC1683" s="1" t="s">
        <v>37</v>
      </c>
    </row>
    <row r="1684" spans="1:29" hidden="1" x14ac:dyDescent="0.25">
      <c r="A1684" s="1" t="s">
        <v>33</v>
      </c>
      <c r="B1684" s="1" t="s">
        <v>34</v>
      </c>
      <c r="C1684" s="2">
        <v>45716</v>
      </c>
      <c r="D1684" s="1" t="s">
        <v>73</v>
      </c>
      <c r="E1684" s="1" t="s">
        <v>74</v>
      </c>
      <c r="F1684" s="1" t="s">
        <v>37</v>
      </c>
      <c r="G1684" s="1" t="s">
        <v>143</v>
      </c>
      <c r="H1684" s="1" t="s">
        <v>76</v>
      </c>
      <c r="I1684" s="3">
        <v>142350</v>
      </c>
      <c r="J1684" s="3">
        <v>0</v>
      </c>
      <c r="K1684" s="1" t="s">
        <v>40</v>
      </c>
      <c r="L1684" s="1" t="s">
        <v>137</v>
      </c>
      <c r="M1684" s="1" t="s">
        <v>138</v>
      </c>
      <c r="N1684" s="1" t="s">
        <v>79</v>
      </c>
      <c r="O1684" s="1" t="s">
        <v>80</v>
      </c>
      <c r="P1684" s="1" t="s">
        <v>43</v>
      </c>
      <c r="Q1684" s="1" t="s">
        <v>43</v>
      </c>
      <c r="R1684" s="3">
        <v>0</v>
      </c>
      <c r="S1684" s="1" t="s">
        <v>44</v>
      </c>
      <c r="T1684" s="1" t="s">
        <v>45</v>
      </c>
      <c r="U1684" s="1" t="s">
        <v>143</v>
      </c>
      <c r="V1684" s="1" t="s">
        <v>46</v>
      </c>
      <c r="W1684" s="1" t="s">
        <v>81</v>
      </c>
      <c r="X1684" s="1" t="s">
        <v>146</v>
      </c>
      <c r="Y1684" s="1" t="s">
        <v>83</v>
      </c>
      <c r="Z1684" s="1" t="s">
        <v>147</v>
      </c>
      <c r="AA1684" s="1" t="s">
        <v>51</v>
      </c>
      <c r="AB1684" s="1" t="s">
        <v>146</v>
      </c>
      <c r="AC1684" s="1" t="s">
        <v>37</v>
      </c>
    </row>
    <row r="1685" spans="1:29" hidden="1" x14ac:dyDescent="0.25">
      <c r="A1685" s="1" t="s">
        <v>33</v>
      </c>
      <c r="B1685" s="1" t="s">
        <v>34</v>
      </c>
      <c r="C1685" s="2">
        <v>45701</v>
      </c>
      <c r="D1685" s="1" t="s">
        <v>35</v>
      </c>
      <c r="E1685" s="1" t="s">
        <v>36</v>
      </c>
      <c r="F1685" s="1" t="s">
        <v>37</v>
      </c>
      <c r="G1685" s="1" t="s">
        <v>198</v>
      </c>
      <c r="H1685" s="1" t="s">
        <v>199</v>
      </c>
      <c r="I1685" s="3">
        <v>0</v>
      </c>
      <c r="J1685" s="3">
        <v>7713333</v>
      </c>
      <c r="K1685" s="1" t="s">
        <v>40</v>
      </c>
      <c r="L1685" s="1" t="s">
        <v>117</v>
      </c>
      <c r="M1685" s="1" t="s">
        <v>118</v>
      </c>
      <c r="N1685" s="1" t="s">
        <v>37</v>
      </c>
      <c r="O1685" s="1" t="s">
        <v>43</v>
      </c>
      <c r="P1685" s="1" t="s">
        <v>43</v>
      </c>
      <c r="Q1685" s="1" t="s">
        <v>43</v>
      </c>
      <c r="R1685" s="3">
        <v>0</v>
      </c>
      <c r="S1685" s="1" t="s">
        <v>44</v>
      </c>
      <c r="T1685" s="1" t="s">
        <v>45</v>
      </c>
      <c r="U1685" s="1" t="s">
        <v>198</v>
      </c>
      <c r="V1685" s="1" t="s">
        <v>46</v>
      </c>
      <c r="W1685" s="1" t="s">
        <v>47</v>
      </c>
      <c r="X1685" s="1" t="s">
        <v>200</v>
      </c>
      <c r="Y1685" s="1" t="s">
        <v>49</v>
      </c>
      <c r="Z1685" s="1" t="s">
        <v>50</v>
      </c>
      <c r="AA1685" s="1" t="s">
        <v>51</v>
      </c>
      <c r="AB1685" s="1" t="s">
        <v>200</v>
      </c>
      <c r="AC1685" s="1" t="s">
        <v>37</v>
      </c>
    </row>
    <row r="1686" spans="1:29" hidden="1" x14ac:dyDescent="0.25">
      <c r="A1686" s="1" t="s">
        <v>33</v>
      </c>
      <c r="B1686" s="1" t="s">
        <v>34</v>
      </c>
      <c r="C1686" s="2">
        <v>45706</v>
      </c>
      <c r="D1686" s="1" t="s">
        <v>35</v>
      </c>
      <c r="E1686" s="1" t="s">
        <v>36</v>
      </c>
      <c r="F1686" s="1" t="s">
        <v>37</v>
      </c>
      <c r="G1686" s="1" t="s">
        <v>195</v>
      </c>
      <c r="H1686" s="1" t="s">
        <v>196</v>
      </c>
      <c r="I1686" s="3">
        <v>0</v>
      </c>
      <c r="J1686" s="3">
        <v>50862</v>
      </c>
      <c r="K1686" s="1" t="s">
        <v>40</v>
      </c>
      <c r="L1686" s="1" t="s">
        <v>129</v>
      </c>
      <c r="M1686" s="1" t="s">
        <v>130</v>
      </c>
      <c r="N1686" s="1" t="s">
        <v>37</v>
      </c>
      <c r="O1686" s="1" t="s">
        <v>43</v>
      </c>
      <c r="P1686" s="1" t="s">
        <v>43</v>
      </c>
      <c r="Q1686" s="1" t="s">
        <v>43</v>
      </c>
      <c r="R1686" s="3">
        <v>0</v>
      </c>
      <c r="S1686" s="1" t="s">
        <v>44</v>
      </c>
      <c r="T1686" s="1" t="s">
        <v>45</v>
      </c>
      <c r="U1686" s="1" t="s">
        <v>195</v>
      </c>
      <c r="V1686" s="1" t="s">
        <v>46</v>
      </c>
      <c r="W1686" s="1" t="s">
        <v>47</v>
      </c>
      <c r="X1686" s="1" t="s">
        <v>197</v>
      </c>
      <c r="Y1686" s="1" t="s">
        <v>49</v>
      </c>
      <c r="Z1686" s="1" t="s">
        <v>50</v>
      </c>
      <c r="AA1686" s="1" t="s">
        <v>51</v>
      </c>
      <c r="AB1686" s="1" t="s">
        <v>197</v>
      </c>
      <c r="AC1686" s="1" t="s">
        <v>37</v>
      </c>
    </row>
    <row r="1687" spans="1:29" hidden="1" x14ac:dyDescent="0.25">
      <c r="A1687" s="1" t="s">
        <v>33</v>
      </c>
      <c r="B1687" s="1" t="s">
        <v>34</v>
      </c>
      <c r="C1687" s="2">
        <v>45709</v>
      </c>
      <c r="D1687" s="1" t="s">
        <v>35</v>
      </c>
      <c r="E1687" s="1" t="s">
        <v>36</v>
      </c>
      <c r="F1687" s="1" t="s">
        <v>37</v>
      </c>
      <c r="G1687" s="1" t="s">
        <v>179</v>
      </c>
      <c r="H1687" s="1" t="s">
        <v>180</v>
      </c>
      <c r="I1687" s="3">
        <v>0</v>
      </c>
      <c r="J1687" s="3">
        <v>44768</v>
      </c>
      <c r="K1687" s="1" t="s">
        <v>40</v>
      </c>
      <c r="L1687" s="1" t="s">
        <v>109</v>
      </c>
      <c r="M1687" s="1" t="s">
        <v>110</v>
      </c>
      <c r="N1687" s="1" t="s">
        <v>37</v>
      </c>
      <c r="O1687" s="1" t="s">
        <v>43</v>
      </c>
      <c r="P1687" s="1" t="s">
        <v>43</v>
      </c>
      <c r="Q1687" s="1" t="s">
        <v>43</v>
      </c>
      <c r="R1687" s="3">
        <v>0</v>
      </c>
      <c r="S1687" s="1" t="s">
        <v>44</v>
      </c>
      <c r="T1687" s="1" t="s">
        <v>45</v>
      </c>
      <c r="U1687" s="1" t="s">
        <v>179</v>
      </c>
      <c r="V1687" s="1" t="s">
        <v>46</v>
      </c>
      <c r="W1687" s="1" t="s">
        <v>47</v>
      </c>
      <c r="X1687" s="1" t="s">
        <v>181</v>
      </c>
      <c r="Y1687" s="1" t="s">
        <v>49</v>
      </c>
      <c r="Z1687" s="1" t="s">
        <v>50</v>
      </c>
      <c r="AA1687" s="1" t="s">
        <v>51</v>
      </c>
      <c r="AB1687" s="1" t="s">
        <v>181</v>
      </c>
      <c r="AC1687" s="1" t="s">
        <v>37</v>
      </c>
    </row>
    <row r="1688" spans="1:29" hidden="1" x14ac:dyDescent="0.25">
      <c r="A1688" s="1" t="s">
        <v>33</v>
      </c>
      <c r="B1688" s="1" t="s">
        <v>34</v>
      </c>
      <c r="C1688" s="2">
        <v>45709</v>
      </c>
      <c r="D1688" s="1" t="s">
        <v>35</v>
      </c>
      <c r="E1688" s="1" t="s">
        <v>36</v>
      </c>
      <c r="F1688" s="1" t="s">
        <v>37</v>
      </c>
      <c r="G1688" s="1" t="s">
        <v>182</v>
      </c>
      <c r="H1688" s="1" t="s">
        <v>183</v>
      </c>
      <c r="I1688" s="3">
        <v>0</v>
      </c>
      <c r="J1688" s="3">
        <v>44768</v>
      </c>
      <c r="K1688" s="1" t="s">
        <v>40</v>
      </c>
      <c r="L1688" s="1" t="s">
        <v>109</v>
      </c>
      <c r="M1688" s="1" t="s">
        <v>110</v>
      </c>
      <c r="N1688" s="1" t="s">
        <v>37</v>
      </c>
      <c r="O1688" s="1" t="s">
        <v>43</v>
      </c>
      <c r="P1688" s="1" t="s">
        <v>43</v>
      </c>
      <c r="Q1688" s="1" t="s">
        <v>43</v>
      </c>
      <c r="R1688" s="3">
        <v>0</v>
      </c>
      <c r="S1688" s="1" t="s">
        <v>44</v>
      </c>
      <c r="T1688" s="1" t="s">
        <v>45</v>
      </c>
      <c r="U1688" s="1" t="s">
        <v>182</v>
      </c>
      <c r="V1688" s="1" t="s">
        <v>46</v>
      </c>
      <c r="W1688" s="1" t="s">
        <v>47</v>
      </c>
      <c r="X1688" s="1" t="s">
        <v>184</v>
      </c>
      <c r="Y1688" s="1" t="s">
        <v>49</v>
      </c>
      <c r="Z1688" s="1" t="s">
        <v>50</v>
      </c>
      <c r="AA1688" s="1" t="s">
        <v>51</v>
      </c>
      <c r="AB1688" s="1" t="s">
        <v>184</v>
      </c>
      <c r="AC1688" s="1" t="s">
        <v>37</v>
      </c>
    </row>
    <row r="1689" spans="1:29" hidden="1" x14ac:dyDescent="0.25">
      <c r="A1689" s="1" t="s">
        <v>33</v>
      </c>
      <c r="B1689" s="1" t="s">
        <v>34</v>
      </c>
      <c r="C1689" s="2">
        <v>45709</v>
      </c>
      <c r="D1689" s="1" t="s">
        <v>35</v>
      </c>
      <c r="E1689" s="1" t="s">
        <v>36</v>
      </c>
      <c r="F1689" s="1" t="s">
        <v>37</v>
      </c>
      <c r="G1689" s="1" t="s">
        <v>185</v>
      </c>
      <c r="H1689" s="1" t="s">
        <v>186</v>
      </c>
      <c r="I1689" s="3">
        <v>0</v>
      </c>
      <c r="J1689" s="3">
        <v>47450</v>
      </c>
      <c r="K1689" s="1" t="s">
        <v>40</v>
      </c>
      <c r="L1689" s="1" t="s">
        <v>127</v>
      </c>
      <c r="M1689" s="1" t="s">
        <v>128</v>
      </c>
      <c r="N1689" s="1" t="s">
        <v>37</v>
      </c>
      <c r="O1689" s="1" t="s">
        <v>43</v>
      </c>
      <c r="P1689" s="1" t="s">
        <v>43</v>
      </c>
      <c r="Q1689" s="1" t="s">
        <v>43</v>
      </c>
      <c r="R1689" s="3">
        <v>0</v>
      </c>
      <c r="S1689" s="1" t="s">
        <v>44</v>
      </c>
      <c r="T1689" s="1" t="s">
        <v>45</v>
      </c>
      <c r="U1689" s="1" t="s">
        <v>185</v>
      </c>
      <c r="V1689" s="1" t="s">
        <v>46</v>
      </c>
      <c r="W1689" s="1" t="s">
        <v>47</v>
      </c>
      <c r="X1689" s="1" t="s">
        <v>187</v>
      </c>
      <c r="Y1689" s="1" t="s">
        <v>49</v>
      </c>
      <c r="Z1689" s="1" t="s">
        <v>50</v>
      </c>
      <c r="AA1689" s="1" t="s">
        <v>51</v>
      </c>
      <c r="AB1689" s="1" t="s">
        <v>187</v>
      </c>
      <c r="AC1689" s="1" t="s">
        <v>37</v>
      </c>
    </row>
    <row r="1690" spans="1:29" hidden="1" x14ac:dyDescent="0.25">
      <c r="A1690" s="1" t="s">
        <v>33</v>
      </c>
      <c r="B1690" s="1" t="s">
        <v>34</v>
      </c>
      <c r="C1690" s="2">
        <v>45709</v>
      </c>
      <c r="D1690" s="1" t="s">
        <v>35</v>
      </c>
      <c r="E1690" s="1" t="s">
        <v>36</v>
      </c>
      <c r="F1690" s="1" t="s">
        <v>37</v>
      </c>
      <c r="G1690" s="1" t="s">
        <v>188</v>
      </c>
      <c r="H1690" s="1" t="s">
        <v>189</v>
      </c>
      <c r="I1690" s="3">
        <v>0</v>
      </c>
      <c r="J1690" s="3">
        <v>47450</v>
      </c>
      <c r="K1690" s="1" t="s">
        <v>40</v>
      </c>
      <c r="L1690" s="1" t="s">
        <v>127</v>
      </c>
      <c r="M1690" s="1" t="s">
        <v>128</v>
      </c>
      <c r="N1690" s="1" t="s">
        <v>37</v>
      </c>
      <c r="O1690" s="1" t="s">
        <v>43</v>
      </c>
      <c r="P1690" s="1" t="s">
        <v>43</v>
      </c>
      <c r="Q1690" s="1" t="s">
        <v>43</v>
      </c>
      <c r="R1690" s="3">
        <v>0</v>
      </c>
      <c r="S1690" s="1" t="s">
        <v>44</v>
      </c>
      <c r="T1690" s="1" t="s">
        <v>45</v>
      </c>
      <c r="U1690" s="1" t="s">
        <v>188</v>
      </c>
      <c r="V1690" s="1" t="s">
        <v>46</v>
      </c>
      <c r="W1690" s="1" t="s">
        <v>47</v>
      </c>
      <c r="X1690" s="1" t="s">
        <v>190</v>
      </c>
      <c r="Y1690" s="1" t="s">
        <v>49</v>
      </c>
      <c r="Z1690" s="1" t="s">
        <v>50</v>
      </c>
      <c r="AA1690" s="1" t="s">
        <v>51</v>
      </c>
      <c r="AB1690" s="1" t="s">
        <v>190</v>
      </c>
      <c r="AC1690" s="1" t="s">
        <v>37</v>
      </c>
    </row>
    <row r="1691" spans="1:29" hidden="1" x14ac:dyDescent="0.25">
      <c r="A1691" s="1" t="s">
        <v>33</v>
      </c>
      <c r="B1691" s="1" t="s">
        <v>34</v>
      </c>
      <c r="C1691" s="2">
        <v>45709</v>
      </c>
      <c r="D1691" s="1" t="s">
        <v>35</v>
      </c>
      <c r="E1691" s="1" t="s">
        <v>36</v>
      </c>
      <c r="F1691" s="1" t="s">
        <v>37</v>
      </c>
      <c r="G1691" s="1" t="s">
        <v>191</v>
      </c>
      <c r="H1691" s="1" t="s">
        <v>192</v>
      </c>
      <c r="I1691" s="3">
        <v>0</v>
      </c>
      <c r="J1691" s="3">
        <v>43431</v>
      </c>
      <c r="K1691" s="1" t="s">
        <v>40</v>
      </c>
      <c r="L1691" s="1" t="s">
        <v>148</v>
      </c>
      <c r="M1691" s="1" t="s">
        <v>149</v>
      </c>
      <c r="N1691" s="1" t="s">
        <v>37</v>
      </c>
      <c r="O1691" s="1" t="s">
        <v>43</v>
      </c>
      <c r="P1691" s="1" t="s">
        <v>43</v>
      </c>
      <c r="Q1691" s="1" t="s">
        <v>43</v>
      </c>
      <c r="R1691" s="3">
        <v>0</v>
      </c>
      <c r="S1691" s="1" t="s">
        <v>44</v>
      </c>
      <c r="T1691" s="1" t="s">
        <v>45</v>
      </c>
      <c r="U1691" s="1" t="s">
        <v>191</v>
      </c>
      <c r="V1691" s="1" t="s">
        <v>46</v>
      </c>
      <c r="W1691" s="1" t="s">
        <v>47</v>
      </c>
      <c r="X1691" s="1" t="s">
        <v>193</v>
      </c>
      <c r="Y1691" s="1" t="s">
        <v>49</v>
      </c>
      <c r="Z1691" s="1" t="s">
        <v>50</v>
      </c>
      <c r="AA1691" s="1" t="s">
        <v>51</v>
      </c>
      <c r="AB1691" s="1" t="s">
        <v>193</v>
      </c>
      <c r="AC1691" s="1" t="s">
        <v>37</v>
      </c>
    </row>
    <row r="1692" spans="1:29" hidden="1" x14ac:dyDescent="0.25">
      <c r="A1692" s="1" t="s">
        <v>33</v>
      </c>
      <c r="B1692" s="1" t="s">
        <v>34</v>
      </c>
      <c r="C1692" s="2">
        <v>45709</v>
      </c>
      <c r="D1692" s="1" t="s">
        <v>35</v>
      </c>
      <c r="E1692" s="1" t="s">
        <v>36</v>
      </c>
      <c r="F1692" s="1" t="s">
        <v>37</v>
      </c>
      <c r="G1692" s="1" t="s">
        <v>191</v>
      </c>
      <c r="H1692" s="1" t="s">
        <v>192</v>
      </c>
      <c r="I1692" s="3">
        <v>0</v>
      </c>
      <c r="J1692" s="3">
        <v>86667</v>
      </c>
      <c r="K1692" s="1" t="s">
        <v>40</v>
      </c>
      <c r="L1692" s="1" t="s">
        <v>91</v>
      </c>
      <c r="M1692" s="1" t="s">
        <v>92</v>
      </c>
      <c r="N1692" s="1" t="s">
        <v>37</v>
      </c>
      <c r="O1692" s="1" t="s">
        <v>43</v>
      </c>
      <c r="P1692" s="1" t="s">
        <v>43</v>
      </c>
      <c r="Q1692" s="1" t="s">
        <v>43</v>
      </c>
      <c r="R1692" s="3">
        <v>0</v>
      </c>
      <c r="S1692" s="1" t="s">
        <v>44</v>
      </c>
      <c r="T1692" s="1" t="s">
        <v>45</v>
      </c>
      <c r="U1692" s="1" t="s">
        <v>191</v>
      </c>
      <c r="V1692" s="1" t="s">
        <v>46</v>
      </c>
      <c r="W1692" s="1" t="s">
        <v>47</v>
      </c>
      <c r="X1692" s="1" t="s">
        <v>193</v>
      </c>
      <c r="Y1692" s="1" t="s">
        <v>49</v>
      </c>
      <c r="Z1692" s="1" t="s">
        <v>50</v>
      </c>
      <c r="AA1692" s="1" t="s">
        <v>51</v>
      </c>
      <c r="AB1692" s="1" t="s">
        <v>193</v>
      </c>
      <c r="AC1692" s="1" t="s">
        <v>37</v>
      </c>
    </row>
    <row r="1693" spans="1:29" hidden="1" x14ac:dyDescent="0.25">
      <c r="A1693" s="1" t="s">
        <v>33</v>
      </c>
      <c r="B1693" s="1" t="s">
        <v>34</v>
      </c>
      <c r="C1693" s="2">
        <v>45709</v>
      </c>
      <c r="D1693" s="1" t="s">
        <v>35</v>
      </c>
      <c r="E1693" s="1" t="s">
        <v>36</v>
      </c>
      <c r="F1693" s="1" t="s">
        <v>37</v>
      </c>
      <c r="G1693" s="1" t="s">
        <v>191</v>
      </c>
      <c r="H1693" s="1" t="s">
        <v>192</v>
      </c>
      <c r="I1693" s="3">
        <v>0</v>
      </c>
      <c r="J1693" s="3">
        <v>1213333</v>
      </c>
      <c r="K1693" s="1" t="s">
        <v>40</v>
      </c>
      <c r="L1693" s="1" t="s">
        <v>115</v>
      </c>
      <c r="M1693" s="1" t="s">
        <v>116</v>
      </c>
      <c r="N1693" s="1" t="s">
        <v>37</v>
      </c>
      <c r="O1693" s="1" t="s">
        <v>43</v>
      </c>
      <c r="P1693" s="1" t="s">
        <v>43</v>
      </c>
      <c r="Q1693" s="1" t="s">
        <v>43</v>
      </c>
      <c r="R1693" s="3">
        <v>0</v>
      </c>
      <c r="S1693" s="1" t="s">
        <v>44</v>
      </c>
      <c r="T1693" s="1" t="s">
        <v>45</v>
      </c>
      <c r="U1693" s="1" t="s">
        <v>191</v>
      </c>
      <c r="V1693" s="1" t="s">
        <v>46</v>
      </c>
      <c r="W1693" s="1" t="s">
        <v>47</v>
      </c>
      <c r="X1693" s="1" t="s">
        <v>193</v>
      </c>
      <c r="Y1693" s="1" t="s">
        <v>49</v>
      </c>
      <c r="Z1693" s="1" t="s">
        <v>50</v>
      </c>
      <c r="AA1693" s="1" t="s">
        <v>51</v>
      </c>
      <c r="AB1693" s="1" t="s">
        <v>193</v>
      </c>
      <c r="AC1693" s="1" t="s">
        <v>37</v>
      </c>
    </row>
    <row r="1694" spans="1:29" hidden="1" x14ac:dyDescent="0.25">
      <c r="A1694" s="1" t="s">
        <v>33</v>
      </c>
      <c r="B1694" s="1" t="s">
        <v>34</v>
      </c>
      <c r="C1694" s="2">
        <v>45709</v>
      </c>
      <c r="D1694" s="1" t="s">
        <v>35</v>
      </c>
      <c r="E1694" s="1" t="s">
        <v>36</v>
      </c>
      <c r="F1694" s="1" t="s">
        <v>37</v>
      </c>
      <c r="G1694" s="1" t="s">
        <v>191</v>
      </c>
      <c r="H1694" s="1" t="s">
        <v>194</v>
      </c>
      <c r="I1694" s="3">
        <v>0</v>
      </c>
      <c r="J1694" s="3">
        <v>1993333</v>
      </c>
      <c r="K1694" s="1" t="s">
        <v>40</v>
      </c>
      <c r="L1694" s="1" t="s">
        <v>119</v>
      </c>
      <c r="M1694" s="1" t="s">
        <v>120</v>
      </c>
      <c r="N1694" s="1" t="s">
        <v>37</v>
      </c>
      <c r="O1694" s="1" t="s">
        <v>43</v>
      </c>
      <c r="P1694" s="1" t="s">
        <v>43</v>
      </c>
      <c r="Q1694" s="1" t="s">
        <v>43</v>
      </c>
      <c r="R1694" s="3">
        <v>0</v>
      </c>
      <c r="S1694" s="1" t="s">
        <v>44</v>
      </c>
      <c r="T1694" s="1" t="s">
        <v>45</v>
      </c>
      <c r="U1694" s="1" t="s">
        <v>191</v>
      </c>
      <c r="V1694" s="1" t="s">
        <v>46</v>
      </c>
      <c r="W1694" s="1" t="s">
        <v>47</v>
      </c>
      <c r="X1694" s="1" t="s">
        <v>193</v>
      </c>
      <c r="Y1694" s="1" t="s">
        <v>49</v>
      </c>
      <c r="Z1694" s="1" t="s">
        <v>50</v>
      </c>
      <c r="AA1694" s="1" t="s">
        <v>51</v>
      </c>
      <c r="AB1694" s="1" t="s">
        <v>193</v>
      </c>
      <c r="AC1694" s="1" t="s">
        <v>37</v>
      </c>
    </row>
    <row r="1695" spans="1:29" hidden="1" x14ac:dyDescent="0.25">
      <c r="A1695" s="1" t="s">
        <v>33</v>
      </c>
      <c r="B1695" s="1" t="s">
        <v>34</v>
      </c>
      <c r="C1695" s="2">
        <v>45712</v>
      </c>
      <c r="D1695" s="1" t="s">
        <v>35</v>
      </c>
      <c r="E1695" s="1" t="s">
        <v>36</v>
      </c>
      <c r="F1695" s="1" t="s">
        <v>37</v>
      </c>
      <c r="G1695" s="1" t="s">
        <v>176</v>
      </c>
      <c r="H1695" s="1" t="s">
        <v>177</v>
      </c>
      <c r="I1695" s="3">
        <v>0</v>
      </c>
      <c r="J1695" s="3">
        <v>91488</v>
      </c>
      <c r="K1695" s="1" t="s">
        <v>40</v>
      </c>
      <c r="L1695" s="1" t="s">
        <v>129</v>
      </c>
      <c r="M1695" s="1" t="s">
        <v>130</v>
      </c>
      <c r="N1695" s="1" t="s">
        <v>37</v>
      </c>
      <c r="O1695" s="1" t="s">
        <v>43</v>
      </c>
      <c r="P1695" s="1" t="s">
        <v>43</v>
      </c>
      <c r="Q1695" s="1" t="s">
        <v>43</v>
      </c>
      <c r="R1695" s="3">
        <v>0</v>
      </c>
      <c r="S1695" s="1" t="s">
        <v>44</v>
      </c>
      <c r="T1695" s="1" t="s">
        <v>45</v>
      </c>
      <c r="U1695" s="1" t="s">
        <v>176</v>
      </c>
      <c r="V1695" s="1" t="s">
        <v>46</v>
      </c>
      <c r="W1695" s="1" t="s">
        <v>47</v>
      </c>
      <c r="X1695" s="1" t="s">
        <v>178</v>
      </c>
      <c r="Y1695" s="1" t="s">
        <v>49</v>
      </c>
      <c r="Z1695" s="1" t="s">
        <v>50</v>
      </c>
      <c r="AA1695" s="1" t="s">
        <v>51</v>
      </c>
      <c r="AB1695" s="1" t="s">
        <v>178</v>
      </c>
      <c r="AC1695" s="1" t="s">
        <v>37</v>
      </c>
    </row>
    <row r="1696" spans="1:29" hidden="1" x14ac:dyDescent="0.25">
      <c r="A1696" s="1" t="s">
        <v>33</v>
      </c>
      <c r="B1696" s="1" t="s">
        <v>34</v>
      </c>
      <c r="C1696" s="2">
        <v>45713</v>
      </c>
      <c r="D1696" s="1" t="s">
        <v>35</v>
      </c>
      <c r="E1696" s="1" t="s">
        <v>36</v>
      </c>
      <c r="F1696" s="1" t="s">
        <v>37</v>
      </c>
      <c r="G1696" s="1" t="s">
        <v>170</v>
      </c>
      <c r="H1696" s="1" t="s">
        <v>171</v>
      </c>
      <c r="I1696" s="3">
        <v>0</v>
      </c>
      <c r="J1696" s="3">
        <v>130000</v>
      </c>
      <c r="K1696" s="1" t="s">
        <v>40</v>
      </c>
      <c r="L1696" s="1" t="s">
        <v>95</v>
      </c>
      <c r="M1696" s="1" t="s">
        <v>96</v>
      </c>
      <c r="N1696" s="1" t="s">
        <v>37</v>
      </c>
      <c r="O1696" s="1" t="s">
        <v>43</v>
      </c>
      <c r="P1696" s="1" t="s">
        <v>43</v>
      </c>
      <c r="Q1696" s="1" t="s">
        <v>43</v>
      </c>
      <c r="R1696" s="3">
        <v>0</v>
      </c>
      <c r="S1696" s="1" t="s">
        <v>44</v>
      </c>
      <c r="T1696" s="1" t="s">
        <v>45</v>
      </c>
      <c r="U1696" s="1" t="s">
        <v>170</v>
      </c>
      <c r="V1696" s="1" t="s">
        <v>46</v>
      </c>
      <c r="W1696" s="1" t="s">
        <v>47</v>
      </c>
      <c r="X1696" s="1" t="s">
        <v>172</v>
      </c>
      <c r="Y1696" s="1" t="s">
        <v>49</v>
      </c>
      <c r="Z1696" s="1" t="s">
        <v>50</v>
      </c>
      <c r="AA1696" s="1" t="s">
        <v>51</v>
      </c>
      <c r="AB1696" s="1" t="s">
        <v>172</v>
      </c>
      <c r="AC1696" s="1" t="s">
        <v>37</v>
      </c>
    </row>
    <row r="1697" spans="1:29" hidden="1" x14ac:dyDescent="0.25">
      <c r="A1697" s="1" t="s">
        <v>33</v>
      </c>
      <c r="B1697" s="1" t="s">
        <v>34</v>
      </c>
      <c r="C1697" s="2">
        <v>45713</v>
      </c>
      <c r="D1697" s="1" t="s">
        <v>35</v>
      </c>
      <c r="E1697" s="1" t="s">
        <v>36</v>
      </c>
      <c r="F1697" s="1" t="s">
        <v>37</v>
      </c>
      <c r="G1697" s="1" t="s">
        <v>173</v>
      </c>
      <c r="H1697" s="1" t="s">
        <v>174</v>
      </c>
      <c r="I1697" s="3">
        <v>0</v>
      </c>
      <c r="J1697" s="3">
        <v>596267</v>
      </c>
      <c r="K1697" s="1" t="s">
        <v>40</v>
      </c>
      <c r="L1697" s="1" t="s">
        <v>105</v>
      </c>
      <c r="M1697" s="1" t="s">
        <v>106</v>
      </c>
      <c r="N1697" s="1" t="s">
        <v>37</v>
      </c>
      <c r="O1697" s="1" t="s">
        <v>43</v>
      </c>
      <c r="P1697" s="1" t="s">
        <v>43</v>
      </c>
      <c r="Q1697" s="1" t="s">
        <v>43</v>
      </c>
      <c r="R1697" s="3">
        <v>0</v>
      </c>
      <c r="S1697" s="1" t="s">
        <v>44</v>
      </c>
      <c r="T1697" s="1" t="s">
        <v>45</v>
      </c>
      <c r="U1697" s="1" t="s">
        <v>173</v>
      </c>
      <c r="V1697" s="1" t="s">
        <v>46</v>
      </c>
      <c r="W1697" s="1" t="s">
        <v>47</v>
      </c>
      <c r="X1697" s="1" t="s">
        <v>175</v>
      </c>
      <c r="Y1697" s="1" t="s">
        <v>49</v>
      </c>
      <c r="Z1697" s="1" t="s">
        <v>50</v>
      </c>
      <c r="AA1697" s="1" t="s">
        <v>51</v>
      </c>
      <c r="AB1697" s="1" t="s">
        <v>175</v>
      </c>
      <c r="AC1697" s="1" t="s">
        <v>37</v>
      </c>
    </row>
    <row r="1698" spans="1:29" hidden="1" x14ac:dyDescent="0.25">
      <c r="A1698" s="1" t="s">
        <v>33</v>
      </c>
      <c r="B1698" s="1" t="s">
        <v>34</v>
      </c>
      <c r="C1698" s="2">
        <v>45720</v>
      </c>
      <c r="D1698" s="1" t="s">
        <v>35</v>
      </c>
      <c r="E1698" s="1" t="s">
        <v>36</v>
      </c>
      <c r="F1698" s="1" t="s">
        <v>37</v>
      </c>
      <c r="G1698" s="1" t="s">
        <v>212</v>
      </c>
      <c r="H1698" s="1" t="s">
        <v>213</v>
      </c>
      <c r="I1698" s="3">
        <v>0</v>
      </c>
      <c r="J1698" s="54">
        <v>133690</v>
      </c>
      <c r="K1698" s="1" t="s">
        <v>40</v>
      </c>
      <c r="L1698" s="1" t="s">
        <v>214</v>
      </c>
      <c r="M1698" s="1" t="s">
        <v>215</v>
      </c>
      <c r="N1698" s="1" t="s">
        <v>37</v>
      </c>
      <c r="O1698" s="1" t="s">
        <v>43</v>
      </c>
      <c r="P1698" s="1" t="s">
        <v>43</v>
      </c>
      <c r="Q1698" s="1" t="s">
        <v>43</v>
      </c>
      <c r="R1698" s="3">
        <v>0</v>
      </c>
      <c r="S1698" s="1" t="s">
        <v>44</v>
      </c>
      <c r="T1698" s="1" t="s">
        <v>45</v>
      </c>
      <c r="U1698" s="1" t="s">
        <v>212</v>
      </c>
      <c r="V1698" s="1" t="s">
        <v>46</v>
      </c>
      <c r="W1698" s="1" t="s">
        <v>47</v>
      </c>
      <c r="X1698" s="1" t="s">
        <v>216</v>
      </c>
      <c r="Y1698" s="1" t="s">
        <v>49</v>
      </c>
      <c r="Z1698" s="1" t="s">
        <v>50</v>
      </c>
      <c r="AA1698" s="1" t="s">
        <v>51</v>
      </c>
      <c r="AB1698" s="1" t="s">
        <v>216</v>
      </c>
      <c r="AC1698" s="1" t="s">
        <v>37</v>
      </c>
    </row>
    <row r="1699" spans="1:29" hidden="1" x14ac:dyDescent="0.25">
      <c r="A1699" s="1" t="s">
        <v>33</v>
      </c>
      <c r="B1699" s="1" t="s">
        <v>34</v>
      </c>
      <c r="C1699" s="2">
        <v>45728</v>
      </c>
      <c r="D1699" s="1" t="s">
        <v>238</v>
      </c>
      <c r="E1699" s="1" t="s">
        <v>239</v>
      </c>
      <c r="F1699" s="1" t="s">
        <v>37</v>
      </c>
      <c r="G1699" s="1" t="s">
        <v>240</v>
      </c>
      <c r="H1699" s="1" t="s">
        <v>241</v>
      </c>
      <c r="I1699" s="3">
        <v>0</v>
      </c>
      <c r="J1699" s="3">
        <v>2165553</v>
      </c>
      <c r="K1699" s="1" t="s">
        <v>40</v>
      </c>
      <c r="L1699" s="1" t="s">
        <v>242</v>
      </c>
      <c r="M1699" s="1" t="s">
        <v>243</v>
      </c>
      <c r="N1699" s="1" t="s">
        <v>37</v>
      </c>
      <c r="O1699" s="1" t="s">
        <v>43</v>
      </c>
      <c r="P1699" s="1" t="s">
        <v>43</v>
      </c>
      <c r="Q1699" s="1" t="s">
        <v>43</v>
      </c>
      <c r="R1699" s="3">
        <v>0</v>
      </c>
      <c r="S1699" s="1" t="s">
        <v>44</v>
      </c>
      <c r="T1699" s="1" t="s">
        <v>45</v>
      </c>
      <c r="U1699" s="1" t="s">
        <v>240</v>
      </c>
      <c r="V1699" s="1" t="s">
        <v>46</v>
      </c>
      <c r="W1699" s="1" t="s">
        <v>81</v>
      </c>
      <c r="X1699" s="1" t="s">
        <v>244</v>
      </c>
      <c r="Y1699" s="1" t="s">
        <v>245</v>
      </c>
      <c r="Z1699" s="1" t="s">
        <v>84</v>
      </c>
      <c r="AA1699" s="1" t="s">
        <v>51</v>
      </c>
      <c r="AB1699" s="1" t="s">
        <v>244</v>
      </c>
      <c r="AC1699" s="1" t="s">
        <v>37</v>
      </c>
    </row>
    <row r="1700" spans="1:29" hidden="1" x14ac:dyDescent="0.25">
      <c r="A1700" s="1" t="s">
        <v>33</v>
      </c>
      <c r="B1700" s="1" t="s">
        <v>34</v>
      </c>
      <c r="C1700" s="2">
        <v>45728</v>
      </c>
      <c r="D1700" s="1" t="s">
        <v>238</v>
      </c>
      <c r="E1700" s="1" t="s">
        <v>239</v>
      </c>
      <c r="F1700" s="1" t="s">
        <v>37</v>
      </c>
      <c r="G1700" s="1" t="s">
        <v>240</v>
      </c>
      <c r="H1700" s="1" t="s">
        <v>241</v>
      </c>
      <c r="I1700" s="3">
        <v>2165553</v>
      </c>
      <c r="J1700" s="3">
        <v>0</v>
      </c>
      <c r="K1700" s="1" t="s">
        <v>40</v>
      </c>
      <c r="L1700" s="1" t="s">
        <v>62</v>
      </c>
      <c r="M1700" s="1" t="s">
        <v>63</v>
      </c>
      <c r="N1700" s="1" t="s">
        <v>37</v>
      </c>
      <c r="O1700" s="1" t="s">
        <v>43</v>
      </c>
      <c r="P1700" s="1" t="s">
        <v>43</v>
      </c>
      <c r="Q1700" s="1" t="s">
        <v>43</v>
      </c>
      <c r="R1700" s="3">
        <v>0</v>
      </c>
      <c r="S1700" s="1" t="s">
        <v>44</v>
      </c>
      <c r="T1700" s="1" t="s">
        <v>45</v>
      </c>
      <c r="U1700" s="1" t="s">
        <v>240</v>
      </c>
      <c r="V1700" s="1" t="s">
        <v>46</v>
      </c>
      <c r="W1700" s="1" t="s">
        <v>81</v>
      </c>
      <c r="X1700" s="1" t="s">
        <v>244</v>
      </c>
      <c r="Y1700" s="1" t="s">
        <v>245</v>
      </c>
      <c r="Z1700" s="1" t="s">
        <v>84</v>
      </c>
      <c r="AA1700" s="1" t="s">
        <v>51</v>
      </c>
      <c r="AB1700" s="1" t="s">
        <v>244</v>
      </c>
      <c r="AC1700" s="1" t="s">
        <v>37</v>
      </c>
    </row>
    <row r="1701" spans="1:29" hidden="1" x14ac:dyDescent="0.25">
      <c r="A1701" s="1" t="s">
        <v>33</v>
      </c>
      <c r="B1701" s="1" t="s">
        <v>34</v>
      </c>
      <c r="C1701" s="2">
        <v>45728</v>
      </c>
      <c r="D1701" s="1" t="s">
        <v>238</v>
      </c>
      <c r="E1701" s="1" t="s">
        <v>239</v>
      </c>
      <c r="F1701" s="1" t="s">
        <v>37</v>
      </c>
      <c r="G1701" s="1" t="s">
        <v>240</v>
      </c>
      <c r="H1701" s="1" t="s">
        <v>241</v>
      </c>
      <c r="I1701" s="3">
        <v>0</v>
      </c>
      <c r="J1701" s="3">
        <v>43333</v>
      </c>
      <c r="K1701" s="1" t="s">
        <v>40</v>
      </c>
      <c r="L1701" s="1" t="s">
        <v>246</v>
      </c>
      <c r="M1701" s="1" t="s">
        <v>247</v>
      </c>
      <c r="N1701" s="1" t="s">
        <v>37</v>
      </c>
      <c r="O1701" s="1" t="s">
        <v>43</v>
      </c>
      <c r="P1701" s="1" t="s">
        <v>43</v>
      </c>
      <c r="Q1701" s="1" t="s">
        <v>43</v>
      </c>
      <c r="R1701" s="3">
        <v>0</v>
      </c>
      <c r="S1701" s="1" t="s">
        <v>44</v>
      </c>
      <c r="T1701" s="1" t="s">
        <v>45</v>
      </c>
      <c r="U1701" s="1" t="s">
        <v>240</v>
      </c>
      <c r="V1701" s="1" t="s">
        <v>46</v>
      </c>
      <c r="W1701" s="1" t="s">
        <v>81</v>
      </c>
      <c r="X1701" s="1" t="s">
        <v>244</v>
      </c>
      <c r="Y1701" s="1" t="s">
        <v>245</v>
      </c>
      <c r="Z1701" s="1" t="s">
        <v>84</v>
      </c>
      <c r="AA1701" s="1" t="s">
        <v>51</v>
      </c>
      <c r="AB1701" s="1" t="s">
        <v>244</v>
      </c>
      <c r="AC1701" s="1" t="s">
        <v>37</v>
      </c>
    </row>
    <row r="1702" spans="1:29" hidden="1" x14ac:dyDescent="0.25">
      <c r="A1702" s="1" t="s">
        <v>33</v>
      </c>
      <c r="B1702" s="1" t="s">
        <v>34</v>
      </c>
      <c r="C1702" s="2">
        <v>45747</v>
      </c>
      <c r="D1702" s="1" t="s">
        <v>73</v>
      </c>
      <c r="E1702" s="1" t="s">
        <v>74</v>
      </c>
      <c r="F1702" s="1" t="s">
        <v>37</v>
      </c>
      <c r="G1702" s="1" t="s">
        <v>217</v>
      </c>
      <c r="H1702" s="1" t="s">
        <v>76</v>
      </c>
      <c r="I1702" s="3">
        <v>521950</v>
      </c>
      <c r="J1702" s="3">
        <v>0</v>
      </c>
      <c r="K1702" s="1" t="s">
        <v>40</v>
      </c>
      <c r="L1702" s="1" t="s">
        <v>119</v>
      </c>
      <c r="M1702" s="1" t="s">
        <v>120</v>
      </c>
      <c r="N1702" s="1" t="s">
        <v>79</v>
      </c>
      <c r="O1702" s="1" t="s">
        <v>80</v>
      </c>
      <c r="P1702" s="1" t="s">
        <v>43</v>
      </c>
      <c r="Q1702" s="1" t="s">
        <v>43</v>
      </c>
      <c r="R1702" s="3">
        <v>0</v>
      </c>
      <c r="S1702" s="1" t="s">
        <v>44</v>
      </c>
      <c r="T1702" s="1" t="s">
        <v>45</v>
      </c>
      <c r="U1702" s="1" t="s">
        <v>217</v>
      </c>
      <c r="V1702" s="1" t="s">
        <v>46</v>
      </c>
      <c r="W1702" s="1" t="s">
        <v>81</v>
      </c>
      <c r="X1702" s="1" t="s">
        <v>218</v>
      </c>
      <c r="Y1702" s="1" t="s">
        <v>83</v>
      </c>
      <c r="Z1702" s="1" t="s">
        <v>219</v>
      </c>
      <c r="AA1702" s="1" t="s">
        <v>51</v>
      </c>
      <c r="AB1702" s="1" t="s">
        <v>218</v>
      </c>
      <c r="AC1702" s="1" t="s">
        <v>37</v>
      </c>
    </row>
    <row r="1703" spans="1:29" hidden="1" x14ac:dyDescent="0.25">
      <c r="A1703" s="1" t="s">
        <v>33</v>
      </c>
      <c r="B1703" s="1" t="s">
        <v>34</v>
      </c>
      <c r="C1703" s="2">
        <v>45747</v>
      </c>
      <c r="D1703" s="1" t="s">
        <v>73</v>
      </c>
      <c r="E1703" s="1" t="s">
        <v>74</v>
      </c>
      <c r="F1703" s="1" t="s">
        <v>37</v>
      </c>
      <c r="G1703" s="1" t="s">
        <v>217</v>
      </c>
      <c r="H1703" s="1" t="s">
        <v>76</v>
      </c>
      <c r="I1703" s="3">
        <v>94900</v>
      </c>
      <c r="J1703" s="3">
        <v>0</v>
      </c>
      <c r="K1703" s="1" t="s">
        <v>40</v>
      </c>
      <c r="L1703" s="1" t="s">
        <v>125</v>
      </c>
      <c r="M1703" s="1" t="s">
        <v>126</v>
      </c>
      <c r="N1703" s="1" t="s">
        <v>79</v>
      </c>
      <c r="O1703" s="1" t="s">
        <v>80</v>
      </c>
      <c r="P1703" s="1" t="s">
        <v>43</v>
      </c>
      <c r="Q1703" s="1" t="s">
        <v>43</v>
      </c>
      <c r="R1703" s="3">
        <v>0</v>
      </c>
      <c r="S1703" s="1" t="s">
        <v>44</v>
      </c>
      <c r="T1703" s="1" t="s">
        <v>45</v>
      </c>
      <c r="U1703" s="1" t="s">
        <v>217</v>
      </c>
      <c r="V1703" s="1" t="s">
        <v>46</v>
      </c>
      <c r="W1703" s="1" t="s">
        <v>81</v>
      </c>
      <c r="X1703" s="1" t="s">
        <v>218</v>
      </c>
      <c r="Y1703" s="1" t="s">
        <v>83</v>
      </c>
      <c r="Z1703" s="1" t="s">
        <v>219</v>
      </c>
      <c r="AA1703" s="1" t="s">
        <v>51</v>
      </c>
      <c r="AB1703" s="1" t="s">
        <v>218</v>
      </c>
      <c r="AC1703" s="1" t="s">
        <v>37</v>
      </c>
    </row>
    <row r="1704" spans="1:29" hidden="1" x14ac:dyDescent="0.25">
      <c r="A1704" s="1" t="s">
        <v>33</v>
      </c>
      <c r="B1704" s="1" t="s">
        <v>34</v>
      </c>
      <c r="C1704" s="2">
        <v>45747</v>
      </c>
      <c r="D1704" s="1" t="s">
        <v>73</v>
      </c>
      <c r="E1704" s="1" t="s">
        <v>74</v>
      </c>
      <c r="F1704" s="1" t="s">
        <v>37</v>
      </c>
      <c r="G1704" s="1" t="s">
        <v>217</v>
      </c>
      <c r="H1704" s="1" t="s">
        <v>76</v>
      </c>
      <c r="I1704" s="3">
        <v>759200</v>
      </c>
      <c r="J1704" s="3">
        <v>0</v>
      </c>
      <c r="K1704" s="1" t="s">
        <v>40</v>
      </c>
      <c r="L1704" s="1" t="s">
        <v>117</v>
      </c>
      <c r="M1704" s="1" t="s">
        <v>118</v>
      </c>
      <c r="N1704" s="1" t="s">
        <v>79</v>
      </c>
      <c r="O1704" s="1" t="s">
        <v>80</v>
      </c>
      <c r="P1704" s="1" t="s">
        <v>43</v>
      </c>
      <c r="Q1704" s="1" t="s">
        <v>43</v>
      </c>
      <c r="R1704" s="3">
        <v>0</v>
      </c>
      <c r="S1704" s="1" t="s">
        <v>44</v>
      </c>
      <c r="T1704" s="1" t="s">
        <v>45</v>
      </c>
      <c r="U1704" s="1" t="s">
        <v>217</v>
      </c>
      <c r="V1704" s="1" t="s">
        <v>46</v>
      </c>
      <c r="W1704" s="1" t="s">
        <v>81</v>
      </c>
      <c r="X1704" s="1" t="s">
        <v>218</v>
      </c>
      <c r="Y1704" s="1" t="s">
        <v>83</v>
      </c>
      <c r="Z1704" s="1" t="s">
        <v>219</v>
      </c>
      <c r="AA1704" s="1" t="s">
        <v>51</v>
      </c>
      <c r="AB1704" s="1" t="s">
        <v>218</v>
      </c>
      <c r="AC1704" s="1" t="s">
        <v>37</v>
      </c>
    </row>
    <row r="1705" spans="1:29" hidden="1" x14ac:dyDescent="0.25">
      <c r="A1705" s="1" t="s">
        <v>33</v>
      </c>
      <c r="B1705" s="1" t="s">
        <v>34</v>
      </c>
      <c r="C1705" s="2">
        <v>45747</v>
      </c>
      <c r="D1705" s="1" t="s">
        <v>73</v>
      </c>
      <c r="E1705" s="1" t="s">
        <v>74</v>
      </c>
      <c r="F1705" s="1" t="s">
        <v>37</v>
      </c>
      <c r="G1705" s="1" t="s">
        <v>217</v>
      </c>
      <c r="H1705" s="1" t="s">
        <v>76</v>
      </c>
      <c r="I1705" s="3">
        <v>47450</v>
      </c>
      <c r="J1705" s="3">
        <v>0</v>
      </c>
      <c r="K1705" s="1" t="s">
        <v>40</v>
      </c>
      <c r="L1705" s="1" t="s">
        <v>220</v>
      </c>
      <c r="M1705" s="1" t="s">
        <v>221</v>
      </c>
      <c r="N1705" s="1" t="s">
        <v>79</v>
      </c>
      <c r="O1705" s="1" t="s">
        <v>80</v>
      </c>
      <c r="P1705" s="1" t="s">
        <v>43</v>
      </c>
      <c r="Q1705" s="1" t="s">
        <v>43</v>
      </c>
      <c r="R1705" s="3">
        <v>0</v>
      </c>
      <c r="S1705" s="1" t="s">
        <v>44</v>
      </c>
      <c r="T1705" s="1" t="s">
        <v>45</v>
      </c>
      <c r="U1705" s="1" t="s">
        <v>217</v>
      </c>
      <c r="V1705" s="1" t="s">
        <v>46</v>
      </c>
      <c r="W1705" s="1" t="s">
        <v>81</v>
      </c>
      <c r="X1705" s="1" t="s">
        <v>218</v>
      </c>
      <c r="Y1705" s="1" t="s">
        <v>83</v>
      </c>
      <c r="Z1705" s="1" t="s">
        <v>219</v>
      </c>
      <c r="AA1705" s="1" t="s">
        <v>51</v>
      </c>
      <c r="AB1705" s="1" t="s">
        <v>218</v>
      </c>
      <c r="AC1705" s="1" t="s">
        <v>37</v>
      </c>
    </row>
    <row r="1706" spans="1:29" hidden="1" x14ac:dyDescent="0.25">
      <c r="A1706" s="1" t="s">
        <v>33</v>
      </c>
      <c r="B1706" s="1" t="s">
        <v>34</v>
      </c>
      <c r="C1706" s="2">
        <v>45747</v>
      </c>
      <c r="D1706" s="1" t="s">
        <v>73</v>
      </c>
      <c r="E1706" s="1" t="s">
        <v>74</v>
      </c>
      <c r="F1706" s="1" t="s">
        <v>37</v>
      </c>
      <c r="G1706" s="1" t="s">
        <v>217</v>
      </c>
      <c r="H1706" s="1" t="s">
        <v>76</v>
      </c>
      <c r="I1706" s="3">
        <v>47450</v>
      </c>
      <c r="J1706" s="3">
        <v>0</v>
      </c>
      <c r="K1706" s="1" t="s">
        <v>40</v>
      </c>
      <c r="L1706" s="1" t="s">
        <v>111</v>
      </c>
      <c r="M1706" s="1" t="s">
        <v>112</v>
      </c>
      <c r="N1706" s="1" t="s">
        <v>79</v>
      </c>
      <c r="O1706" s="1" t="s">
        <v>80</v>
      </c>
      <c r="P1706" s="1" t="s">
        <v>43</v>
      </c>
      <c r="Q1706" s="1" t="s">
        <v>43</v>
      </c>
      <c r="R1706" s="3">
        <v>0</v>
      </c>
      <c r="S1706" s="1" t="s">
        <v>44</v>
      </c>
      <c r="T1706" s="1" t="s">
        <v>45</v>
      </c>
      <c r="U1706" s="1" t="s">
        <v>217</v>
      </c>
      <c r="V1706" s="1" t="s">
        <v>46</v>
      </c>
      <c r="W1706" s="1" t="s">
        <v>81</v>
      </c>
      <c r="X1706" s="1" t="s">
        <v>218</v>
      </c>
      <c r="Y1706" s="1" t="s">
        <v>83</v>
      </c>
      <c r="Z1706" s="1" t="s">
        <v>219</v>
      </c>
      <c r="AA1706" s="1" t="s">
        <v>51</v>
      </c>
      <c r="AB1706" s="1" t="s">
        <v>218</v>
      </c>
      <c r="AC1706" s="1" t="s">
        <v>37</v>
      </c>
    </row>
    <row r="1707" spans="1:29" hidden="1" x14ac:dyDescent="0.25">
      <c r="A1707" s="1" t="s">
        <v>33</v>
      </c>
      <c r="B1707" s="1" t="s">
        <v>34</v>
      </c>
      <c r="C1707" s="2">
        <v>45747</v>
      </c>
      <c r="D1707" s="1" t="s">
        <v>73</v>
      </c>
      <c r="E1707" s="1" t="s">
        <v>74</v>
      </c>
      <c r="F1707" s="1" t="s">
        <v>37</v>
      </c>
      <c r="G1707" s="1" t="s">
        <v>217</v>
      </c>
      <c r="H1707" s="1" t="s">
        <v>76</v>
      </c>
      <c r="I1707" s="3">
        <v>47450</v>
      </c>
      <c r="J1707" s="3">
        <v>0</v>
      </c>
      <c r="K1707" s="1" t="s">
        <v>40</v>
      </c>
      <c r="L1707" s="1" t="s">
        <v>222</v>
      </c>
      <c r="M1707" s="1" t="s">
        <v>223</v>
      </c>
      <c r="N1707" s="1" t="s">
        <v>79</v>
      </c>
      <c r="O1707" s="1" t="s">
        <v>80</v>
      </c>
      <c r="P1707" s="1" t="s">
        <v>43</v>
      </c>
      <c r="Q1707" s="1" t="s">
        <v>43</v>
      </c>
      <c r="R1707" s="3">
        <v>0</v>
      </c>
      <c r="S1707" s="1" t="s">
        <v>44</v>
      </c>
      <c r="T1707" s="1" t="s">
        <v>45</v>
      </c>
      <c r="U1707" s="1" t="s">
        <v>217</v>
      </c>
      <c r="V1707" s="1" t="s">
        <v>46</v>
      </c>
      <c r="W1707" s="1" t="s">
        <v>81</v>
      </c>
      <c r="X1707" s="1" t="s">
        <v>218</v>
      </c>
      <c r="Y1707" s="1" t="s">
        <v>83</v>
      </c>
      <c r="Z1707" s="1" t="s">
        <v>219</v>
      </c>
      <c r="AA1707" s="1" t="s">
        <v>51</v>
      </c>
      <c r="AB1707" s="1" t="s">
        <v>218</v>
      </c>
      <c r="AC1707" s="1" t="s">
        <v>37</v>
      </c>
    </row>
    <row r="1708" spans="1:29" hidden="1" x14ac:dyDescent="0.25">
      <c r="A1708" s="1" t="s">
        <v>33</v>
      </c>
      <c r="B1708" s="1" t="s">
        <v>34</v>
      </c>
      <c r="C1708" s="2">
        <v>45747</v>
      </c>
      <c r="D1708" s="1" t="s">
        <v>73</v>
      </c>
      <c r="E1708" s="1" t="s">
        <v>74</v>
      </c>
      <c r="F1708" s="1" t="s">
        <v>37</v>
      </c>
      <c r="G1708" s="1" t="s">
        <v>217</v>
      </c>
      <c r="H1708" s="1" t="s">
        <v>76</v>
      </c>
      <c r="I1708" s="3">
        <v>142350</v>
      </c>
      <c r="J1708" s="3">
        <v>0</v>
      </c>
      <c r="K1708" s="1" t="s">
        <v>40</v>
      </c>
      <c r="L1708" s="1" t="s">
        <v>224</v>
      </c>
      <c r="M1708" s="1" t="s">
        <v>225</v>
      </c>
      <c r="N1708" s="1" t="s">
        <v>79</v>
      </c>
      <c r="O1708" s="1" t="s">
        <v>80</v>
      </c>
      <c r="P1708" s="1" t="s">
        <v>43</v>
      </c>
      <c r="Q1708" s="1" t="s">
        <v>43</v>
      </c>
      <c r="R1708" s="3">
        <v>0</v>
      </c>
      <c r="S1708" s="1" t="s">
        <v>44</v>
      </c>
      <c r="T1708" s="1" t="s">
        <v>45</v>
      </c>
      <c r="U1708" s="1" t="s">
        <v>217</v>
      </c>
      <c r="V1708" s="1" t="s">
        <v>46</v>
      </c>
      <c r="W1708" s="1" t="s">
        <v>81</v>
      </c>
      <c r="X1708" s="1" t="s">
        <v>218</v>
      </c>
      <c r="Y1708" s="1" t="s">
        <v>83</v>
      </c>
      <c r="Z1708" s="1" t="s">
        <v>219</v>
      </c>
      <c r="AA1708" s="1" t="s">
        <v>51</v>
      </c>
      <c r="AB1708" s="1" t="s">
        <v>218</v>
      </c>
      <c r="AC1708" s="1" t="s">
        <v>37</v>
      </c>
    </row>
    <row r="1709" spans="1:29" hidden="1" x14ac:dyDescent="0.25">
      <c r="A1709" s="1" t="s">
        <v>33</v>
      </c>
      <c r="B1709" s="1" t="s">
        <v>34</v>
      </c>
      <c r="C1709" s="2">
        <v>45747</v>
      </c>
      <c r="D1709" s="1" t="s">
        <v>73</v>
      </c>
      <c r="E1709" s="1" t="s">
        <v>74</v>
      </c>
      <c r="F1709" s="1" t="s">
        <v>37</v>
      </c>
      <c r="G1709" s="1" t="s">
        <v>217</v>
      </c>
      <c r="H1709" s="1" t="s">
        <v>76</v>
      </c>
      <c r="I1709" s="3">
        <v>47450</v>
      </c>
      <c r="J1709" s="3">
        <v>0</v>
      </c>
      <c r="K1709" s="1" t="s">
        <v>40</v>
      </c>
      <c r="L1709" s="1" t="s">
        <v>226</v>
      </c>
      <c r="M1709" s="1" t="s">
        <v>227</v>
      </c>
      <c r="N1709" s="1" t="s">
        <v>79</v>
      </c>
      <c r="O1709" s="1" t="s">
        <v>80</v>
      </c>
      <c r="P1709" s="1" t="s">
        <v>43</v>
      </c>
      <c r="Q1709" s="1" t="s">
        <v>43</v>
      </c>
      <c r="R1709" s="3">
        <v>0</v>
      </c>
      <c r="S1709" s="1" t="s">
        <v>44</v>
      </c>
      <c r="T1709" s="1" t="s">
        <v>45</v>
      </c>
      <c r="U1709" s="1" t="s">
        <v>217</v>
      </c>
      <c r="V1709" s="1" t="s">
        <v>46</v>
      </c>
      <c r="W1709" s="1" t="s">
        <v>81</v>
      </c>
      <c r="X1709" s="1" t="s">
        <v>218</v>
      </c>
      <c r="Y1709" s="1" t="s">
        <v>83</v>
      </c>
      <c r="Z1709" s="1" t="s">
        <v>219</v>
      </c>
      <c r="AA1709" s="1" t="s">
        <v>51</v>
      </c>
      <c r="AB1709" s="1" t="s">
        <v>218</v>
      </c>
      <c r="AC1709" s="1" t="s">
        <v>37</v>
      </c>
    </row>
    <row r="1710" spans="1:29" hidden="1" x14ac:dyDescent="0.25">
      <c r="A1710" s="1" t="s">
        <v>33</v>
      </c>
      <c r="B1710" s="1" t="s">
        <v>34</v>
      </c>
      <c r="C1710" s="2">
        <v>45747</v>
      </c>
      <c r="D1710" s="1" t="s">
        <v>73</v>
      </c>
      <c r="E1710" s="1" t="s">
        <v>74</v>
      </c>
      <c r="F1710" s="1" t="s">
        <v>37</v>
      </c>
      <c r="G1710" s="1" t="s">
        <v>217</v>
      </c>
      <c r="H1710" s="1" t="s">
        <v>76</v>
      </c>
      <c r="I1710" s="3">
        <v>53738</v>
      </c>
      <c r="J1710" s="3">
        <v>0</v>
      </c>
      <c r="K1710" s="1" t="s">
        <v>40</v>
      </c>
      <c r="L1710" s="1" t="s">
        <v>228</v>
      </c>
      <c r="M1710" s="1" t="s">
        <v>229</v>
      </c>
      <c r="N1710" s="1" t="s">
        <v>79</v>
      </c>
      <c r="O1710" s="1" t="s">
        <v>80</v>
      </c>
      <c r="P1710" s="1" t="s">
        <v>43</v>
      </c>
      <c r="Q1710" s="1" t="s">
        <v>43</v>
      </c>
      <c r="R1710" s="3">
        <v>0</v>
      </c>
      <c r="S1710" s="1" t="s">
        <v>44</v>
      </c>
      <c r="T1710" s="1" t="s">
        <v>45</v>
      </c>
      <c r="U1710" s="1" t="s">
        <v>217</v>
      </c>
      <c r="V1710" s="1" t="s">
        <v>46</v>
      </c>
      <c r="W1710" s="1" t="s">
        <v>81</v>
      </c>
      <c r="X1710" s="1" t="s">
        <v>218</v>
      </c>
      <c r="Y1710" s="1" t="s">
        <v>83</v>
      </c>
      <c r="Z1710" s="1" t="s">
        <v>219</v>
      </c>
      <c r="AA1710" s="1" t="s">
        <v>51</v>
      </c>
      <c r="AB1710" s="1" t="s">
        <v>218</v>
      </c>
      <c r="AC1710" s="1" t="s">
        <v>37</v>
      </c>
    </row>
    <row r="1711" spans="1:29" hidden="1" x14ac:dyDescent="0.25">
      <c r="A1711" s="1" t="s">
        <v>33</v>
      </c>
      <c r="B1711" s="1" t="s">
        <v>34</v>
      </c>
      <c r="C1711" s="2">
        <v>45747</v>
      </c>
      <c r="D1711" s="1" t="s">
        <v>73</v>
      </c>
      <c r="E1711" s="1" t="s">
        <v>74</v>
      </c>
      <c r="F1711" s="1" t="s">
        <v>37</v>
      </c>
      <c r="G1711" s="1" t="s">
        <v>217</v>
      </c>
      <c r="H1711" s="1" t="s">
        <v>76</v>
      </c>
      <c r="I1711" s="3">
        <v>142350</v>
      </c>
      <c r="J1711" s="3">
        <v>0</v>
      </c>
      <c r="K1711" s="1" t="s">
        <v>40</v>
      </c>
      <c r="L1711" s="1" t="s">
        <v>230</v>
      </c>
      <c r="M1711" s="1" t="s">
        <v>231</v>
      </c>
      <c r="N1711" s="1" t="s">
        <v>79</v>
      </c>
      <c r="O1711" s="1" t="s">
        <v>80</v>
      </c>
      <c r="P1711" s="1" t="s">
        <v>43</v>
      </c>
      <c r="Q1711" s="1" t="s">
        <v>43</v>
      </c>
      <c r="R1711" s="3">
        <v>0</v>
      </c>
      <c r="S1711" s="1" t="s">
        <v>44</v>
      </c>
      <c r="T1711" s="1" t="s">
        <v>45</v>
      </c>
      <c r="U1711" s="1" t="s">
        <v>217</v>
      </c>
      <c r="V1711" s="1" t="s">
        <v>46</v>
      </c>
      <c r="W1711" s="1" t="s">
        <v>81</v>
      </c>
      <c r="X1711" s="1" t="s">
        <v>218</v>
      </c>
      <c r="Y1711" s="1" t="s">
        <v>83</v>
      </c>
      <c r="Z1711" s="1" t="s">
        <v>219</v>
      </c>
      <c r="AA1711" s="1" t="s">
        <v>51</v>
      </c>
      <c r="AB1711" s="1" t="s">
        <v>218</v>
      </c>
      <c r="AC1711" s="1" t="s">
        <v>37</v>
      </c>
    </row>
    <row r="1712" spans="1:29" hidden="1" x14ac:dyDescent="0.25">
      <c r="A1712" s="1" t="s">
        <v>33</v>
      </c>
      <c r="B1712" s="1" t="s">
        <v>34</v>
      </c>
      <c r="C1712" s="2">
        <v>45747</v>
      </c>
      <c r="D1712" s="1" t="s">
        <v>73</v>
      </c>
      <c r="E1712" s="1" t="s">
        <v>74</v>
      </c>
      <c r="F1712" s="1" t="s">
        <v>37</v>
      </c>
      <c r="G1712" s="1" t="s">
        <v>217</v>
      </c>
      <c r="H1712" s="1" t="s">
        <v>76</v>
      </c>
      <c r="I1712" s="3">
        <v>142350</v>
      </c>
      <c r="J1712" s="3">
        <v>0</v>
      </c>
      <c r="K1712" s="1" t="s">
        <v>40</v>
      </c>
      <c r="L1712" s="1" t="s">
        <v>115</v>
      </c>
      <c r="M1712" s="1" t="s">
        <v>116</v>
      </c>
      <c r="N1712" s="1" t="s">
        <v>79</v>
      </c>
      <c r="O1712" s="1" t="s">
        <v>80</v>
      </c>
      <c r="P1712" s="1" t="s">
        <v>43</v>
      </c>
      <c r="Q1712" s="1" t="s">
        <v>43</v>
      </c>
      <c r="R1712" s="3">
        <v>0</v>
      </c>
      <c r="S1712" s="1" t="s">
        <v>44</v>
      </c>
      <c r="T1712" s="1" t="s">
        <v>45</v>
      </c>
      <c r="U1712" s="1" t="s">
        <v>217</v>
      </c>
      <c r="V1712" s="1" t="s">
        <v>46</v>
      </c>
      <c r="W1712" s="1" t="s">
        <v>81</v>
      </c>
      <c r="X1712" s="1" t="s">
        <v>218</v>
      </c>
      <c r="Y1712" s="1" t="s">
        <v>83</v>
      </c>
      <c r="Z1712" s="1" t="s">
        <v>219</v>
      </c>
      <c r="AA1712" s="1" t="s">
        <v>51</v>
      </c>
      <c r="AB1712" s="1" t="s">
        <v>218</v>
      </c>
      <c r="AC1712" s="1" t="s">
        <v>37</v>
      </c>
    </row>
    <row r="1713" spans="1:29" hidden="1" x14ac:dyDescent="0.25">
      <c r="A1713" s="1" t="s">
        <v>33</v>
      </c>
      <c r="B1713" s="1" t="s">
        <v>34</v>
      </c>
      <c r="C1713" s="2">
        <v>45747</v>
      </c>
      <c r="D1713" s="1" t="s">
        <v>73</v>
      </c>
      <c r="E1713" s="1" t="s">
        <v>74</v>
      </c>
      <c r="F1713" s="1" t="s">
        <v>37</v>
      </c>
      <c r="G1713" s="1" t="s">
        <v>217</v>
      </c>
      <c r="H1713" s="1" t="s">
        <v>76</v>
      </c>
      <c r="I1713" s="3">
        <v>54913</v>
      </c>
      <c r="J1713" s="3">
        <v>0</v>
      </c>
      <c r="K1713" s="1" t="s">
        <v>40</v>
      </c>
      <c r="L1713" s="1" t="s">
        <v>232</v>
      </c>
      <c r="M1713" s="1" t="s">
        <v>233</v>
      </c>
      <c r="N1713" s="1" t="s">
        <v>79</v>
      </c>
      <c r="O1713" s="1" t="s">
        <v>80</v>
      </c>
      <c r="P1713" s="1" t="s">
        <v>43</v>
      </c>
      <c r="Q1713" s="1" t="s">
        <v>43</v>
      </c>
      <c r="R1713" s="3">
        <v>0</v>
      </c>
      <c r="S1713" s="1" t="s">
        <v>44</v>
      </c>
      <c r="T1713" s="1" t="s">
        <v>45</v>
      </c>
      <c r="U1713" s="1" t="s">
        <v>217</v>
      </c>
      <c r="V1713" s="1" t="s">
        <v>46</v>
      </c>
      <c r="W1713" s="1" t="s">
        <v>81</v>
      </c>
      <c r="X1713" s="1" t="s">
        <v>218</v>
      </c>
      <c r="Y1713" s="1" t="s">
        <v>83</v>
      </c>
      <c r="Z1713" s="1" t="s">
        <v>219</v>
      </c>
      <c r="AA1713" s="1" t="s">
        <v>51</v>
      </c>
      <c r="AB1713" s="1" t="s">
        <v>218</v>
      </c>
      <c r="AC1713" s="1" t="s">
        <v>37</v>
      </c>
    </row>
    <row r="1714" spans="1:29" hidden="1" x14ac:dyDescent="0.25">
      <c r="A1714" s="1" t="s">
        <v>33</v>
      </c>
      <c r="B1714" s="1" t="s">
        <v>34</v>
      </c>
      <c r="C1714" s="2">
        <v>45747</v>
      </c>
      <c r="D1714" s="1" t="s">
        <v>73</v>
      </c>
      <c r="E1714" s="1" t="s">
        <v>74</v>
      </c>
      <c r="F1714" s="1" t="s">
        <v>37</v>
      </c>
      <c r="G1714" s="1" t="s">
        <v>217</v>
      </c>
      <c r="H1714" s="1" t="s">
        <v>76</v>
      </c>
      <c r="I1714" s="3">
        <v>488878</v>
      </c>
      <c r="J1714" s="3">
        <v>0</v>
      </c>
      <c r="K1714" s="1" t="s">
        <v>40</v>
      </c>
      <c r="L1714" s="1" t="s">
        <v>156</v>
      </c>
      <c r="M1714" s="1" t="s">
        <v>157</v>
      </c>
      <c r="N1714" s="1" t="s">
        <v>79</v>
      </c>
      <c r="O1714" s="1" t="s">
        <v>80</v>
      </c>
      <c r="P1714" s="1" t="s">
        <v>43</v>
      </c>
      <c r="Q1714" s="1" t="s">
        <v>43</v>
      </c>
      <c r="R1714" s="3">
        <v>0</v>
      </c>
      <c r="S1714" s="1" t="s">
        <v>44</v>
      </c>
      <c r="T1714" s="1" t="s">
        <v>45</v>
      </c>
      <c r="U1714" s="1" t="s">
        <v>217</v>
      </c>
      <c r="V1714" s="1" t="s">
        <v>46</v>
      </c>
      <c r="W1714" s="1" t="s">
        <v>81</v>
      </c>
      <c r="X1714" s="1" t="s">
        <v>218</v>
      </c>
      <c r="Y1714" s="1" t="s">
        <v>83</v>
      </c>
      <c r="Z1714" s="1" t="s">
        <v>219</v>
      </c>
      <c r="AA1714" s="1" t="s">
        <v>51</v>
      </c>
      <c r="AB1714" s="1" t="s">
        <v>218</v>
      </c>
      <c r="AC1714" s="1" t="s">
        <v>37</v>
      </c>
    </row>
    <row r="1715" spans="1:29" hidden="1" x14ac:dyDescent="0.25">
      <c r="A1715" s="1" t="s">
        <v>33</v>
      </c>
      <c r="B1715" s="1" t="s">
        <v>34</v>
      </c>
      <c r="C1715" s="2">
        <v>45747</v>
      </c>
      <c r="D1715" s="1" t="s">
        <v>73</v>
      </c>
      <c r="E1715" s="1" t="s">
        <v>74</v>
      </c>
      <c r="F1715" s="1" t="s">
        <v>37</v>
      </c>
      <c r="G1715" s="1" t="s">
        <v>217</v>
      </c>
      <c r="H1715" s="1" t="s">
        <v>76</v>
      </c>
      <c r="I1715" s="3">
        <v>332150</v>
      </c>
      <c r="J1715" s="3">
        <v>0</v>
      </c>
      <c r="K1715" s="1" t="s">
        <v>40</v>
      </c>
      <c r="L1715" s="1" t="s">
        <v>113</v>
      </c>
      <c r="M1715" s="1" t="s">
        <v>114</v>
      </c>
      <c r="N1715" s="1" t="s">
        <v>79</v>
      </c>
      <c r="O1715" s="1" t="s">
        <v>80</v>
      </c>
      <c r="P1715" s="1" t="s">
        <v>43</v>
      </c>
      <c r="Q1715" s="1" t="s">
        <v>43</v>
      </c>
      <c r="R1715" s="3">
        <v>0</v>
      </c>
      <c r="S1715" s="1" t="s">
        <v>44</v>
      </c>
      <c r="T1715" s="1" t="s">
        <v>45</v>
      </c>
      <c r="U1715" s="1" t="s">
        <v>217</v>
      </c>
      <c r="V1715" s="1" t="s">
        <v>46</v>
      </c>
      <c r="W1715" s="1" t="s">
        <v>81</v>
      </c>
      <c r="X1715" s="1" t="s">
        <v>218</v>
      </c>
      <c r="Y1715" s="1" t="s">
        <v>83</v>
      </c>
      <c r="Z1715" s="1" t="s">
        <v>219</v>
      </c>
      <c r="AA1715" s="1" t="s">
        <v>51</v>
      </c>
      <c r="AB1715" s="1" t="s">
        <v>218</v>
      </c>
      <c r="AC1715" s="1" t="s">
        <v>37</v>
      </c>
    </row>
    <row r="1716" spans="1:29" hidden="1" x14ac:dyDescent="0.25">
      <c r="A1716" s="1" t="s">
        <v>33</v>
      </c>
      <c r="B1716" s="1" t="s">
        <v>34</v>
      </c>
      <c r="C1716" s="2">
        <v>45747</v>
      </c>
      <c r="D1716" s="1" t="s">
        <v>73</v>
      </c>
      <c r="E1716" s="1" t="s">
        <v>74</v>
      </c>
      <c r="F1716" s="1" t="s">
        <v>37</v>
      </c>
      <c r="G1716" s="1" t="s">
        <v>217</v>
      </c>
      <c r="H1716" s="1" t="s">
        <v>76</v>
      </c>
      <c r="I1716" s="3">
        <v>664300</v>
      </c>
      <c r="J1716" s="3">
        <v>0</v>
      </c>
      <c r="K1716" s="1" t="s">
        <v>40</v>
      </c>
      <c r="L1716" s="1" t="s">
        <v>105</v>
      </c>
      <c r="M1716" s="1" t="s">
        <v>106</v>
      </c>
      <c r="N1716" s="1" t="s">
        <v>79</v>
      </c>
      <c r="O1716" s="1" t="s">
        <v>80</v>
      </c>
      <c r="P1716" s="1" t="s">
        <v>43</v>
      </c>
      <c r="Q1716" s="1" t="s">
        <v>43</v>
      </c>
      <c r="R1716" s="3">
        <v>0</v>
      </c>
      <c r="S1716" s="1" t="s">
        <v>44</v>
      </c>
      <c r="T1716" s="1" t="s">
        <v>45</v>
      </c>
      <c r="U1716" s="1" t="s">
        <v>217</v>
      </c>
      <c r="V1716" s="1" t="s">
        <v>46</v>
      </c>
      <c r="W1716" s="1" t="s">
        <v>81</v>
      </c>
      <c r="X1716" s="1" t="s">
        <v>218</v>
      </c>
      <c r="Y1716" s="1" t="s">
        <v>83</v>
      </c>
      <c r="Z1716" s="1" t="s">
        <v>219</v>
      </c>
      <c r="AA1716" s="1" t="s">
        <v>51</v>
      </c>
      <c r="AB1716" s="1" t="s">
        <v>218</v>
      </c>
      <c r="AC1716" s="1" t="s">
        <v>37</v>
      </c>
    </row>
    <row r="1717" spans="1:29" hidden="1" x14ac:dyDescent="0.25">
      <c r="A1717" s="1" t="s">
        <v>33</v>
      </c>
      <c r="B1717" s="1" t="s">
        <v>34</v>
      </c>
      <c r="C1717" s="2">
        <v>45747</v>
      </c>
      <c r="D1717" s="1" t="s">
        <v>73</v>
      </c>
      <c r="E1717" s="1" t="s">
        <v>74</v>
      </c>
      <c r="F1717" s="1" t="s">
        <v>37</v>
      </c>
      <c r="G1717" s="1" t="s">
        <v>217</v>
      </c>
      <c r="H1717" s="1" t="s">
        <v>76</v>
      </c>
      <c r="I1717" s="3">
        <v>759200</v>
      </c>
      <c r="J1717" s="3">
        <v>0</v>
      </c>
      <c r="K1717" s="1" t="s">
        <v>40</v>
      </c>
      <c r="L1717" s="1" t="s">
        <v>137</v>
      </c>
      <c r="M1717" s="1" t="s">
        <v>138</v>
      </c>
      <c r="N1717" s="1" t="s">
        <v>89</v>
      </c>
      <c r="O1717" s="1" t="s">
        <v>90</v>
      </c>
      <c r="P1717" s="1" t="s">
        <v>43</v>
      </c>
      <c r="Q1717" s="1" t="s">
        <v>43</v>
      </c>
      <c r="R1717" s="3">
        <v>0</v>
      </c>
      <c r="S1717" s="1" t="s">
        <v>44</v>
      </c>
      <c r="T1717" s="1" t="s">
        <v>45</v>
      </c>
      <c r="U1717" s="1" t="s">
        <v>217</v>
      </c>
      <c r="V1717" s="1" t="s">
        <v>46</v>
      </c>
      <c r="W1717" s="1" t="s">
        <v>81</v>
      </c>
      <c r="X1717" s="1" t="s">
        <v>218</v>
      </c>
      <c r="Y1717" s="1" t="s">
        <v>83</v>
      </c>
      <c r="Z1717" s="1" t="s">
        <v>219</v>
      </c>
      <c r="AA1717" s="1" t="s">
        <v>51</v>
      </c>
      <c r="AB1717" s="1" t="s">
        <v>218</v>
      </c>
      <c r="AC1717" s="1" t="s">
        <v>37</v>
      </c>
    </row>
    <row r="1718" spans="1:29" hidden="1" x14ac:dyDescent="0.25">
      <c r="A1718" s="1" t="s">
        <v>33</v>
      </c>
      <c r="B1718" s="1" t="s">
        <v>34</v>
      </c>
      <c r="C1718" s="2">
        <v>45747</v>
      </c>
      <c r="D1718" s="1" t="s">
        <v>73</v>
      </c>
      <c r="E1718" s="1" t="s">
        <v>74</v>
      </c>
      <c r="F1718" s="1" t="s">
        <v>37</v>
      </c>
      <c r="G1718" s="1" t="s">
        <v>217</v>
      </c>
      <c r="H1718" s="1" t="s">
        <v>76</v>
      </c>
      <c r="I1718" s="3">
        <v>355605</v>
      </c>
      <c r="J1718" s="3">
        <v>0</v>
      </c>
      <c r="K1718" s="1" t="s">
        <v>40</v>
      </c>
      <c r="L1718" s="1" t="s">
        <v>234</v>
      </c>
      <c r="M1718" s="1" t="s">
        <v>235</v>
      </c>
      <c r="N1718" s="1" t="s">
        <v>89</v>
      </c>
      <c r="O1718" s="1" t="s">
        <v>90</v>
      </c>
      <c r="P1718" s="1" t="s">
        <v>43</v>
      </c>
      <c r="Q1718" s="1" t="s">
        <v>43</v>
      </c>
      <c r="R1718" s="3">
        <v>0</v>
      </c>
      <c r="S1718" s="1" t="s">
        <v>44</v>
      </c>
      <c r="T1718" s="1" t="s">
        <v>45</v>
      </c>
      <c r="U1718" s="1" t="s">
        <v>217</v>
      </c>
      <c r="V1718" s="1" t="s">
        <v>46</v>
      </c>
      <c r="W1718" s="1" t="s">
        <v>81</v>
      </c>
      <c r="X1718" s="1" t="s">
        <v>218</v>
      </c>
      <c r="Y1718" s="1" t="s">
        <v>83</v>
      </c>
      <c r="Z1718" s="1" t="s">
        <v>219</v>
      </c>
      <c r="AA1718" s="1" t="s">
        <v>51</v>
      </c>
      <c r="AB1718" s="1" t="s">
        <v>218</v>
      </c>
      <c r="AC1718" s="1" t="s">
        <v>37</v>
      </c>
    </row>
    <row r="1719" spans="1:29" hidden="1" x14ac:dyDescent="0.25">
      <c r="A1719" s="1" t="s">
        <v>33</v>
      </c>
      <c r="B1719" s="1" t="s">
        <v>34</v>
      </c>
      <c r="C1719" s="2">
        <v>45747</v>
      </c>
      <c r="D1719" s="1" t="s">
        <v>73</v>
      </c>
      <c r="E1719" s="1" t="s">
        <v>74</v>
      </c>
      <c r="F1719" s="1" t="s">
        <v>37</v>
      </c>
      <c r="G1719" s="1" t="s">
        <v>217</v>
      </c>
      <c r="H1719" s="1" t="s">
        <v>76</v>
      </c>
      <c r="I1719" s="3">
        <v>95962</v>
      </c>
      <c r="J1719" s="3">
        <v>0</v>
      </c>
      <c r="K1719" s="1" t="s">
        <v>40</v>
      </c>
      <c r="L1719" s="1" t="s">
        <v>252</v>
      </c>
      <c r="M1719" s="1" t="s">
        <v>253</v>
      </c>
      <c r="N1719" s="1" t="s">
        <v>89</v>
      </c>
      <c r="O1719" s="1" t="s">
        <v>90</v>
      </c>
      <c r="P1719" s="1" t="s">
        <v>43</v>
      </c>
      <c r="Q1719" s="1" t="s">
        <v>43</v>
      </c>
      <c r="R1719" s="3">
        <v>0</v>
      </c>
      <c r="S1719" s="1" t="s">
        <v>44</v>
      </c>
      <c r="T1719" s="1" t="s">
        <v>45</v>
      </c>
      <c r="U1719" s="1" t="s">
        <v>217</v>
      </c>
      <c r="V1719" s="1" t="s">
        <v>46</v>
      </c>
      <c r="W1719" s="1" t="s">
        <v>81</v>
      </c>
      <c r="X1719" s="1" t="s">
        <v>218</v>
      </c>
      <c r="Y1719" s="1" t="s">
        <v>83</v>
      </c>
      <c r="Z1719" s="1" t="s">
        <v>219</v>
      </c>
      <c r="AA1719" s="1" t="s">
        <v>51</v>
      </c>
      <c r="AB1719" s="1" t="s">
        <v>218</v>
      </c>
      <c r="AC1719" s="1" t="s">
        <v>37</v>
      </c>
    </row>
    <row r="1720" spans="1:29" hidden="1" x14ac:dyDescent="0.25">
      <c r="A1720" s="1" t="s">
        <v>33</v>
      </c>
      <c r="B1720" s="1" t="s">
        <v>34</v>
      </c>
      <c r="C1720" s="2">
        <v>45747</v>
      </c>
      <c r="D1720" s="1" t="s">
        <v>73</v>
      </c>
      <c r="E1720" s="1" t="s">
        <v>74</v>
      </c>
      <c r="F1720" s="1" t="s">
        <v>37</v>
      </c>
      <c r="G1720" s="1" t="s">
        <v>217</v>
      </c>
      <c r="H1720" s="1" t="s">
        <v>76</v>
      </c>
      <c r="I1720" s="3">
        <v>711750</v>
      </c>
      <c r="J1720" s="3">
        <v>0</v>
      </c>
      <c r="K1720" s="1" t="s">
        <v>40</v>
      </c>
      <c r="L1720" s="1" t="s">
        <v>125</v>
      </c>
      <c r="M1720" s="1" t="s">
        <v>126</v>
      </c>
      <c r="N1720" s="1" t="s">
        <v>79</v>
      </c>
      <c r="O1720" s="1" t="s">
        <v>80</v>
      </c>
      <c r="P1720" s="1" t="s">
        <v>43</v>
      </c>
      <c r="Q1720" s="1" t="s">
        <v>43</v>
      </c>
      <c r="R1720" s="3">
        <v>0</v>
      </c>
      <c r="S1720" s="1" t="s">
        <v>44</v>
      </c>
      <c r="T1720" s="1" t="s">
        <v>45</v>
      </c>
      <c r="U1720" s="1" t="s">
        <v>217</v>
      </c>
      <c r="V1720" s="1" t="s">
        <v>46</v>
      </c>
      <c r="W1720" s="1" t="s">
        <v>81</v>
      </c>
      <c r="X1720" s="1" t="s">
        <v>218</v>
      </c>
      <c r="Y1720" s="1" t="s">
        <v>83</v>
      </c>
      <c r="Z1720" s="1" t="s">
        <v>219</v>
      </c>
      <c r="AA1720" s="1" t="s">
        <v>51</v>
      </c>
      <c r="AB1720" s="1" t="s">
        <v>218</v>
      </c>
      <c r="AC1720" s="1" t="s">
        <v>37</v>
      </c>
    </row>
    <row r="1721" spans="1:29" hidden="1" x14ac:dyDescent="0.25">
      <c r="A1721" s="1" t="s">
        <v>33</v>
      </c>
      <c r="B1721" s="1" t="s">
        <v>34</v>
      </c>
      <c r="C1721" s="2">
        <v>45747</v>
      </c>
      <c r="D1721" s="1" t="s">
        <v>73</v>
      </c>
      <c r="E1721" s="1" t="s">
        <v>74</v>
      </c>
      <c r="F1721" s="1" t="s">
        <v>37</v>
      </c>
      <c r="G1721" s="1" t="s">
        <v>217</v>
      </c>
      <c r="H1721" s="1" t="s">
        <v>76</v>
      </c>
      <c r="I1721" s="3">
        <v>97800</v>
      </c>
      <c r="J1721" s="3">
        <v>0</v>
      </c>
      <c r="K1721" s="1" t="s">
        <v>40</v>
      </c>
      <c r="L1721" s="1" t="s">
        <v>160</v>
      </c>
      <c r="M1721" s="1" t="s">
        <v>161</v>
      </c>
      <c r="N1721" s="1" t="s">
        <v>79</v>
      </c>
      <c r="O1721" s="1" t="s">
        <v>80</v>
      </c>
      <c r="P1721" s="1" t="s">
        <v>43</v>
      </c>
      <c r="Q1721" s="1" t="s">
        <v>43</v>
      </c>
      <c r="R1721" s="3">
        <v>0</v>
      </c>
      <c r="S1721" s="1" t="s">
        <v>44</v>
      </c>
      <c r="T1721" s="1" t="s">
        <v>45</v>
      </c>
      <c r="U1721" s="1" t="s">
        <v>217</v>
      </c>
      <c r="V1721" s="1" t="s">
        <v>46</v>
      </c>
      <c r="W1721" s="1" t="s">
        <v>81</v>
      </c>
      <c r="X1721" s="1" t="s">
        <v>218</v>
      </c>
      <c r="Y1721" s="1" t="s">
        <v>83</v>
      </c>
      <c r="Z1721" s="1" t="s">
        <v>219</v>
      </c>
      <c r="AA1721" s="1" t="s">
        <v>51</v>
      </c>
      <c r="AB1721" s="1" t="s">
        <v>218</v>
      </c>
      <c r="AC1721" s="1" t="s">
        <v>37</v>
      </c>
    </row>
    <row r="1722" spans="1:29" hidden="1" x14ac:dyDescent="0.25">
      <c r="A1722" s="1" t="s">
        <v>33</v>
      </c>
      <c r="B1722" s="1" t="s">
        <v>34</v>
      </c>
      <c r="C1722" s="2">
        <v>45747</v>
      </c>
      <c r="D1722" s="1" t="s">
        <v>73</v>
      </c>
      <c r="E1722" s="1" t="s">
        <v>74</v>
      </c>
      <c r="F1722" s="1" t="s">
        <v>37</v>
      </c>
      <c r="G1722" s="1" t="s">
        <v>217</v>
      </c>
      <c r="H1722" s="1" t="s">
        <v>76</v>
      </c>
      <c r="I1722" s="3">
        <v>152979</v>
      </c>
      <c r="J1722" s="3">
        <v>0</v>
      </c>
      <c r="K1722" s="1" t="s">
        <v>40</v>
      </c>
      <c r="L1722" s="1" t="s">
        <v>162</v>
      </c>
      <c r="M1722" s="1" t="s">
        <v>163</v>
      </c>
      <c r="N1722" s="1" t="s">
        <v>79</v>
      </c>
      <c r="O1722" s="1" t="s">
        <v>80</v>
      </c>
      <c r="P1722" s="1" t="s">
        <v>43</v>
      </c>
      <c r="Q1722" s="1" t="s">
        <v>43</v>
      </c>
      <c r="R1722" s="3">
        <v>0</v>
      </c>
      <c r="S1722" s="1" t="s">
        <v>44</v>
      </c>
      <c r="T1722" s="1" t="s">
        <v>45</v>
      </c>
      <c r="U1722" s="1" t="s">
        <v>217</v>
      </c>
      <c r="V1722" s="1" t="s">
        <v>46</v>
      </c>
      <c r="W1722" s="1" t="s">
        <v>81</v>
      </c>
      <c r="X1722" s="1" t="s">
        <v>218</v>
      </c>
      <c r="Y1722" s="1" t="s">
        <v>83</v>
      </c>
      <c r="Z1722" s="1" t="s">
        <v>219</v>
      </c>
      <c r="AA1722" s="1" t="s">
        <v>51</v>
      </c>
      <c r="AB1722" s="1" t="s">
        <v>218</v>
      </c>
      <c r="AC1722" s="1" t="s">
        <v>37</v>
      </c>
    </row>
    <row r="1723" spans="1:29" hidden="1" x14ac:dyDescent="0.25">
      <c r="A1723" s="1" t="s">
        <v>33</v>
      </c>
      <c r="B1723" s="1" t="s">
        <v>34</v>
      </c>
      <c r="C1723" s="2">
        <v>45747</v>
      </c>
      <c r="D1723" s="1" t="s">
        <v>73</v>
      </c>
      <c r="E1723" s="1" t="s">
        <v>74</v>
      </c>
      <c r="F1723" s="1" t="s">
        <v>37</v>
      </c>
      <c r="G1723" s="1" t="s">
        <v>217</v>
      </c>
      <c r="H1723" s="1" t="s">
        <v>76</v>
      </c>
      <c r="I1723" s="3">
        <v>284700</v>
      </c>
      <c r="J1723" s="3">
        <v>0</v>
      </c>
      <c r="K1723" s="1" t="s">
        <v>40</v>
      </c>
      <c r="L1723" s="1" t="s">
        <v>148</v>
      </c>
      <c r="M1723" s="1" t="s">
        <v>149</v>
      </c>
      <c r="N1723" s="1" t="s">
        <v>79</v>
      </c>
      <c r="O1723" s="1" t="s">
        <v>80</v>
      </c>
      <c r="P1723" s="1" t="s">
        <v>43</v>
      </c>
      <c r="Q1723" s="1" t="s">
        <v>43</v>
      </c>
      <c r="R1723" s="3">
        <v>0</v>
      </c>
      <c r="S1723" s="1" t="s">
        <v>44</v>
      </c>
      <c r="T1723" s="1" t="s">
        <v>45</v>
      </c>
      <c r="U1723" s="1" t="s">
        <v>217</v>
      </c>
      <c r="V1723" s="1" t="s">
        <v>46</v>
      </c>
      <c r="W1723" s="1" t="s">
        <v>81</v>
      </c>
      <c r="X1723" s="1" t="s">
        <v>218</v>
      </c>
      <c r="Y1723" s="1" t="s">
        <v>83</v>
      </c>
      <c r="Z1723" s="1" t="s">
        <v>219</v>
      </c>
      <c r="AA1723" s="1" t="s">
        <v>51</v>
      </c>
      <c r="AB1723" s="1" t="s">
        <v>218</v>
      </c>
      <c r="AC1723" s="1" t="s">
        <v>37</v>
      </c>
    </row>
    <row r="1724" spans="1:29" hidden="1" x14ac:dyDescent="0.25">
      <c r="A1724" s="1" t="s">
        <v>33</v>
      </c>
      <c r="B1724" s="1" t="s">
        <v>34</v>
      </c>
      <c r="C1724" s="2">
        <v>45747</v>
      </c>
      <c r="D1724" s="1" t="s">
        <v>73</v>
      </c>
      <c r="E1724" s="1" t="s">
        <v>74</v>
      </c>
      <c r="F1724" s="1" t="s">
        <v>37</v>
      </c>
      <c r="G1724" s="1" t="s">
        <v>217</v>
      </c>
      <c r="H1724" s="1" t="s">
        <v>76</v>
      </c>
      <c r="I1724" s="3">
        <v>711750</v>
      </c>
      <c r="J1724" s="3">
        <v>0</v>
      </c>
      <c r="K1724" s="1" t="s">
        <v>40</v>
      </c>
      <c r="L1724" s="1" t="s">
        <v>117</v>
      </c>
      <c r="M1724" s="1" t="s">
        <v>118</v>
      </c>
      <c r="N1724" s="1" t="s">
        <v>79</v>
      </c>
      <c r="O1724" s="1" t="s">
        <v>80</v>
      </c>
      <c r="P1724" s="1" t="s">
        <v>43</v>
      </c>
      <c r="Q1724" s="1" t="s">
        <v>43</v>
      </c>
      <c r="R1724" s="3">
        <v>0</v>
      </c>
      <c r="S1724" s="1" t="s">
        <v>44</v>
      </c>
      <c r="T1724" s="1" t="s">
        <v>45</v>
      </c>
      <c r="U1724" s="1" t="s">
        <v>217</v>
      </c>
      <c r="V1724" s="1" t="s">
        <v>46</v>
      </c>
      <c r="W1724" s="1" t="s">
        <v>81</v>
      </c>
      <c r="X1724" s="1" t="s">
        <v>218</v>
      </c>
      <c r="Y1724" s="1" t="s">
        <v>83</v>
      </c>
      <c r="Z1724" s="1" t="s">
        <v>219</v>
      </c>
      <c r="AA1724" s="1" t="s">
        <v>51</v>
      </c>
      <c r="AB1724" s="1" t="s">
        <v>218</v>
      </c>
      <c r="AC1724" s="1" t="s">
        <v>37</v>
      </c>
    </row>
    <row r="1725" spans="1:29" hidden="1" x14ac:dyDescent="0.25">
      <c r="A1725" s="1" t="s">
        <v>33</v>
      </c>
      <c r="B1725" s="1" t="s">
        <v>34</v>
      </c>
      <c r="C1725" s="2">
        <v>45747</v>
      </c>
      <c r="D1725" s="1" t="s">
        <v>73</v>
      </c>
      <c r="E1725" s="1" t="s">
        <v>74</v>
      </c>
      <c r="F1725" s="1" t="s">
        <v>37</v>
      </c>
      <c r="G1725" s="1" t="s">
        <v>217</v>
      </c>
      <c r="H1725" s="1" t="s">
        <v>76</v>
      </c>
      <c r="I1725" s="3">
        <v>108639</v>
      </c>
      <c r="J1725" s="3">
        <v>0</v>
      </c>
      <c r="K1725" s="1" t="s">
        <v>40</v>
      </c>
      <c r="L1725" s="1" t="s">
        <v>156</v>
      </c>
      <c r="M1725" s="1" t="s">
        <v>157</v>
      </c>
      <c r="N1725" s="1" t="s">
        <v>79</v>
      </c>
      <c r="O1725" s="1" t="s">
        <v>80</v>
      </c>
      <c r="P1725" s="1" t="s">
        <v>43</v>
      </c>
      <c r="Q1725" s="1" t="s">
        <v>43</v>
      </c>
      <c r="R1725" s="3">
        <v>0</v>
      </c>
      <c r="S1725" s="1" t="s">
        <v>44</v>
      </c>
      <c r="T1725" s="1" t="s">
        <v>45</v>
      </c>
      <c r="U1725" s="1" t="s">
        <v>217</v>
      </c>
      <c r="V1725" s="1" t="s">
        <v>46</v>
      </c>
      <c r="W1725" s="1" t="s">
        <v>81</v>
      </c>
      <c r="X1725" s="1" t="s">
        <v>218</v>
      </c>
      <c r="Y1725" s="1" t="s">
        <v>83</v>
      </c>
      <c r="Z1725" s="1" t="s">
        <v>219</v>
      </c>
      <c r="AA1725" s="1" t="s">
        <v>51</v>
      </c>
      <c r="AB1725" s="1" t="s">
        <v>218</v>
      </c>
      <c r="AC1725" s="1" t="s">
        <v>37</v>
      </c>
    </row>
    <row r="1726" spans="1:29" hidden="1" x14ac:dyDescent="0.25">
      <c r="A1726" s="1" t="s">
        <v>33</v>
      </c>
      <c r="B1726" s="1" t="s">
        <v>34</v>
      </c>
      <c r="C1726" s="2">
        <v>45747</v>
      </c>
      <c r="D1726" s="1" t="s">
        <v>73</v>
      </c>
      <c r="E1726" s="1" t="s">
        <v>74</v>
      </c>
      <c r="F1726" s="1" t="s">
        <v>37</v>
      </c>
      <c r="G1726" s="1" t="s">
        <v>217</v>
      </c>
      <c r="H1726" s="1" t="s">
        <v>76</v>
      </c>
      <c r="I1726" s="3">
        <v>47450</v>
      </c>
      <c r="J1726" s="3">
        <v>0</v>
      </c>
      <c r="K1726" s="1" t="s">
        <v>40</v>
      </c>
      <c r="L1726" s="1" t="s">
        <v>236</v>
      </c>
      <c r="M1726" s="1" t="s">
        <v>237</v>
      </c>
      <c r="N1726" s="1" t="s">
        <v>79</v>
      </c>
      <c r="O1726" s="1" t="s">
        <v>80</v>
      </c>
      <c r="P1726" s="1" t="s">
        <v>43</v>
      </c>
      <c r="Q1726" s="1" t="s">
        <v>43</v>
      </c>
      <c r="R1726" s="3">
        <v>0</v>
      </c>
      <c r="S1726" s="1" t="s">
        <v>44</v>
      </c>
      <c r="T1726" s="1" t="s">
        <v>45</v>
      </c>
      <c r="U1726" s="1" t="s">
        <v>217</v>
      </c>
      <c r="V1726" s="1" t="s">
        <v>46</v>
      </c>
      <c r="W1726" s="1" t="s">
        <v>81</v>
      </c>
      <c r="X1726" s="1" t="s">
        <v>218</v>
      </c>
      <c r="Y1726" s="1" t="s">
        <v>83</v>
      </c>
      <c r="Z1726" s="1" t="s">
        <v>219</v>
      </c>
      <c r="AA1726" s="1" t="s">
        <v>51</v>
      </c>
      <c r="AB1726" s="1" t="s">
        <v>218</v>
      </c>
      <c r="AC1726" s="1" t="s">
        <v>37</v>
      </c>
    </row>
    <row r="1727" spans="1:29" hidden="1" x14ac:dyDescent="0.25">
      <c r="A1727" s="1" t="s">
        <v>33</v>
      </c>
      <c r="B1727" s="1" t="s">
        <v>34</v>
      </c>
      <c r="C1727" s="2">
        <v>45747</v>
      </c>
      <c r="D1727" s="1" t="s">
        <v>73</v>
      </c>
      <c r="E1727" s="1" t="s">
        <v>74</v>
      </c>
      <c r="F1727" s="1" t="s">
        <v>37</v>
      </c>
      <c r="G1727" s="1" t="s">
        <v>217</v>
      </c>
      <c r="H1727" s="1" t="s">
        <v>76</v>
      </c>
      <c r="I1727" s="3">
        <v>47450</v>
      </c>
      <c r="J1727" s="3">
        <v>0</v>
      </c>
      <c r="K1727" s="1" t="s">
        <v>40</v>
      </c>
      <c r="L1727" s="1" t="s">
        <v>152</v>
      </c>
      <c r="M1727" s="1" t="s">
        <v>153</v>
      </c>
      <c r="N1727" s="1" t="s">
        <v>79</v>
      </c>
      <c r="O1727" s="1" t="s">
        <v>80</v>
      </c>
      <c r="P1727" s="1" t="s">
        <v>43</v>
      </c>
      <c r="Q1727" s="1" t="s">
        <v>43</v>
      </c>
      <c r="R1727" s="3">
        <v>0</v>
      </c>
      <c r="S1727" s="1" t="s">
        <v>44</v>
      </c>
      <c r="T1727" s="1" t="s">
        <v>45</v>
      </c>
      <c r="U1727" s="1" t="s">
        <v>217</v>
      </c>
      <c r="V1727" s="1" t="s">
        <v>46</v>
      </c>
      <c r="W1727" s="1" t="s">
        <v>81</v>
      </c>
      <c r="X1727" s="1" t="s">
        <v>218</v>
      </c>
      <c r="Y1727" s="1" t="s">
        <v>83</v>
      </c>
      <c r="Z1727" s="1" t="s">
        <v>219</v>
      </c>
      <c r="AA1727" s="1" t="s">
        <v>51</v>
      </c>
      <c r="AB1727" s="1" t="s">
        <v>218</v>
      </c>
      <c r="AC1727" s="1" t="s">
        <v>37</v>
      </c>
    </row>
    <row r="1728" spans="1:29" hidden="1" x14ac:dyDescent="0.25">
      <c r="A1728" s="1" t="s">
        <v>33</v>
      </c>
      <c r="B1728" s="1" t="s">
        <v>34</v>
      </c>
      <c r="C1728" s="2">
        <v>45747</v>
      </c>
      <c r="D1728" s="1" t="s">
        <v>73</v>
      </c>
      <c r="E1728" s="1" t="s">
        <v>74</v>
      </c>
      <c r="F1728" s="1" t="s">
        <v>37</v>
      </c>
      <c r="G1728" s="1" t="s">
        <v>217</v>
      </c>
      <c r="H1728" s="1" t="s">
        <v>76</v>
      </c>
      <c r="I1728" s="3">
        <v>711750</v>
      </c>
      <c r="J1728" s="3">
        <v>0</v>
      </c>
      <c r="K1728" s="1" t="s">
        <v>40</v>
      </c>
      <c r="L1728" s="1" t="s">
        <v>113</v>
      </c>
      <c r="M1728" s="1" t="s">
        <v>114</v>
      </c>
      <c r="N1728" s="1" t="s">
        <v>79</v>
      </c>
      <c r="O1728" s="1" t="s">
        <v>80</v>
      </c>
      <c r="P1728" s="1" t="s">
        <v>43</v>
      </c>
      <c r="Q1728" s="1" t="s">
        <v>43</v>
      </c>
      <c r="R1728" s="3">
        <v>0</v>
      </c>
      <c r="S1728" s="1" t="s">
        <v>44</v>
      </c>
      <c r="T1728" s="1" t="s">
        <v>45</v>
      </c>
      <c r="U1728" s="1" t="s">
        <v>217</v>
      </c>
      <c r="V1728" s="1" t="s">
        <v>46</v>
      </c>
      <c r="W1728" s="1" t="s">
        <v>81</v>
      </c>
      <c r="X1728" s="1" t="s">
        <v>218</v>
      </c>
      <c r="Y1728" s="1" t="s">
        <v>83</v>
      </c>
      <c r="Z1728" s="1" t="s">
        <v>219</v>
      </c>
      <c r="AA1728" s="1" t="s">
        <v>51</v>
      </c>
      <c r="AB1728" s="1" t="s">
        <v>218</v>
      </c>
      <c r="AC1728" s="1" t="s">
        <v>37</v>
      </c>
    </row>
    <row r="1729" spans="1:29" hidden="1" x14ac:dyDescent="0.25">
      <c r="A1729" s="1" t="s">
        <v>33</v>
      </c>
      <c r="B1729" s="1" t="s">
        <v>34</v>
      </c>
      <c r="C1729" s="2">
        <v>45747</v>
      </c>
      <c r="D1729" s="1" t="s">
        <v>73</v>
      </c>
      <c r="E1729" s="1" t="s">
        <v>74</v>
      </c>
      <c r="F1729" s="1" t="s">
        <v>37</v>
      </c>
      <c r="G1729" s="1" t="s">
        <v>217</v>
      </c>
      <c r="H1729" s="1" t="s">
        <v>76</v>
      </c>
      <c r="I1729" s="3">
        <v>379600</v>
      </c>
      <c r="J1729" s="3">
        <v>0</v>
      </c>
      <c r="K1729" s="1" t="s">
        <v>40</v>
      </c>
      <c r="L1729" s="1" t="s">
        <v>105</v>
      </c>
      <c r="M1729" s="1" t="s">
        <v>106</v>
      </c>
      <c r="N1729" s="1" t="s">
        <v>79</v>
      </c>
      <c r="O1729" s="1" t="s">
        <v>80</v>
      </c>
      <c r="P1729" s="1" t="s">
        <v>43</v>
      </c>
      <c r="Q1729" s="1" t="s">
        <v>43</v>
      </c>
      <c r="R1729" s="3">
        <v>0</v>
      </c>
      <c r="S1729" s="1" t="s">
        <v>44</v>
      </c>
      <c r="T1729" s="1" t="s">
        <v>45</v>
      </c>
      <c r="U1729" s="1" t="s">
        <v>217</v>
      </c>
      <c r="V1729" s="1" t="s">
        <v>46</v>
      </c>
      <c r="W1729" s="1" t="s">
        <v>81</v>
      </c>
      <c r="X1729" s="1" t="s">
        <v>218</v>
      </c>
      <c r="Y1729" s="1" t="s">
        <v>83</v>
      </c>
      <c r="Z1729" s="1" t="s">
        <v>219</v>
      </c>
      <c r="AA1729" s="1" t="s">
        <v>51</v>
      </c>
      <c r="AB1729" s="1" t="s">
        <v>218</v>
      </c>
      <c r="AC1729" s="1" t="s">
        <v>37</v>
      </c>
    </row>
    <row r="1730" spans="1:29" hidden="1" x14ac:dyDescent="0.25">
      <c r="A1730" s="1" t="s">
        <v>33</v>
      </c>
      <c r="B1730" s="1" t="s">
        <v>34</v>
      </c>
      <c r="C1730" s="2">
        <v>45728</v>
      </c>
      <c r="D1730" s="1" t="s">
        <v>238</v>
      </c>
      <c r="E1730" s="1" t="s">
        <v>239</v>
      </c>
      <c r="F1730" s="1" t="s">
        <v>37</v>
      </c>
      <c r="G1730" s="1" t="s">
        <v>240</v>
      </c>
      <c r="H1730" s="1" t="s">
        <v>241</v>
      </c>
      <c r="I1730" s="3">
        <v>43333</v>
      </c>
      <c r="J1730" s="3">
        <v>0</v>
      </c>
      <c r="K1730" s="1" t="s">
        <v>40</v>
      </c>
      <c r="L1730" s="1" t="s">
        <v>62</v>
      </c>
      <c r="M1730" s="1" t="s">
        <v>63</v>
      </c>
      <c r="N1730" s="1" t="s">
        <v>37</v>
      </c>
      <c r="O1730" s="1" t="s">
        <v>43</v>
      </c>
      <c r="P1730" s="1" t="s">
        <v>43</v>
      </c>
      <c r="Q1730" s="1" t="s">
        <v>43</v>
      </c>
      <c r="R1730" s="3">
        <v>0</v>
      </c>
      <c r="S1730" s="1" t="s">
        <v>44</v>
      </c>
      <c r="T1730" s="1" t="s">
        <v>45</v>
      </c>
      <c r="U1730" s="1" t="s">
        <v>240</v>
      </c>
      <c r="V1730" s="1" t="s">
        <v>46</v>
      </c>
      <c r="W1730" s="1" t="s">
        <v>81</v>
      </c>
      <c r="X1730" s="1" t="s">
        <v>244</v>
      </c>
      <c r="Y1730" s="1" t="s">
        <v>245</v>
      </c>
      <c r="Z1730" s="1" t="s">
        <v>84</v>
      </c>
      <c r="AA1730" s="1" t="s">
        <v>51</v>
      </c>
      <c r="AB1730" s="1" t="s">
        <v>244</v>
      </c>
      <c r="AC1730" s="1" t="s">
        <v>37</v>
      </c>
    </row>
    <row r="1731" spans="1:29" hidden="1" x14ac:dyDescent="0.25">
      <c r="A1731" s="1" t="s">
        <v>33</v>
      </c>
      <c r="B1731" s="1" t="s">
        <v>34</v>
      </c>
      <c r="C1731" s="2">
        <v>45728</v>
      </c>
      <c r="D1731" s="1" t="s">
        <v>238</v>
      </c>
      <c r="E1731" s="1" t="s">
        <v>239</v>
      </c>
      <c r="F1731" s="1" t="s">
        <v>37</v>
      </c>
      <c r="G1731" s="1" t="s">
        <v>240</v>
      </c>
      <c r="H1731" s="1" t="s">
        <v>241</v>
      </c>
      <c r="I1731" s="3">
        <v>0</v>
      </c>
      <c r="J1731" s="3">
        <v>45076</v>
      </c>
      <c r="K1731" s="1" t="s">
        <v>40</v>
      </c>
      <c r="L1731" s="1" t="s">
        <v>105</v>
      </c>
      <c r="M1731" s="1" t="s">
        <v>106</v>
      </c>
      <c r="N1731" s="1" t="s">
        <v>37</v>
      </c>
      <c r="O1731" s="1" t="s">
        <v>43</v>
      </c>
      <c r="P1731" s="1" t="s">
        <v>43</v>
      </c>
      <c r="Q1731" s="1" t="s">
        <v>43</v>
      </c>
      <c r="R1731" s="3">
        <v>0</v>
      </c>
      <c r="S1731" s="1" t="s">
        <v>44</v>
      </c>
      <c r="T1731" s="1" t="s">
        <v>45</v>
      </c>
      <c r="U1731" s="1" t="s">
        <v>240</v>
      </c>
      <c r="V1731" s="1" t="s">
        <v>46</v>
      </c>
      <c r="W1731" s="1" t="s">
        <v>81</v>
      </c>
      <c r="X1731" s="1" t="s">
        <v>244</v>
      </c>
      <c r="Y1731" s="1" t="s">
        <v>245</v>
      </c>
      <c r="Z1731" s="1" t="s">
        <v>84</v>
      </c>
      <c r="AA1731" s="1" t="s">
        <v>51</v>
      </c>
      <c r="AB1731" s="1" t="s">
        <v>244</v>
      </c>
      <c r="AC1731" s="1" t="s">
        <v>37</v>
      </c>
    </row>
    <row r="1732" spans="1:29" hidden="1" x14ac:dyDescent="0.25">
      <c r="A1732" s="1" t="s">
        <v>33</v>
      </c>
      <c r="B1732" s="1" t="s">
        <v>34</v>
      </c>
      <c r="C1732" s="2">
        <v>45728</v>
      </c>
      <c r="D1732" s="1" t="s">
        <v>238</v>
      </c>
      <c r="E1732" s="1" t="s">
        <v>239</v>
      </c>
      <c r="F1732" s="1" t="s">
        <v>37</v>
      </c>
      <c r="G1732" s="1" t="s">
        <v>240</v>
      </c>
      <c r="H1732" s="1" t="s">
        <v>241</v>
      </c>
      <c r="I1732" s="3">
        <v>45076</v>
      </c>
      <c r="J1732" s="3">
        <v>0</v>
      </c>
      <c r="K1732" s="1" t="s">
        <v>40</v>
      </c>
      <c r="L1732" s="1" t="s">
        <v>62</v>
      </c>
      <c r="M1732" s="1" t="s">
        <v>63</v>
      </c>
      <c r="N1732" s="1" t="s">
        <v>37</v>
      </c>
      <c r="O1732" s="1" t="s">
        <v>43</v>
      </c>
      <c r="P1732" s="1" t="s">
        <v>43</v>
      </c>
      <c r="Q1732" s="1" t="s">
        <v>43</v>
      </c>
      <c r="R1732" s="3">
        <v>0</v>
      </c>
      <c r="S1732" s="1" t="s">
        <v>44</v>
      </c>
      <c r="T1732" s="1" t="s">
        <v>45</v>
      </c>
      <c r="U1732" s="1" t="s">
        <v>240</v>
      </c>
      <c r="V1732" s="1" t="s">
        <v>46</v>
      </c>
      <c r="W1732" s="1" t="s">
        <v>81</v>
      </c>
      <c r="X1732" s="1" t="s">
        <v>244</v>
      </c>
      <c r="Y1732" s="1" t="s">
        <v>245</v>
      </c>
      <c r="Z1732" s="1" t="s">
        <v>84</v>
      </c>
      <c r="AA1732" s="1" t="s">
        <v>51</v>
      </c>
      <c r="AB1732" s="1" t="s">
        <v>244</v>
      </c>
      <c r="AC1732" s="1" t="s">
        <v>37</v>
      </c>
    </row>
    <row r="1733" spans="1:29" hidden="1" x14ac:dyDescent="0.25">
      <c r="A1733" s="1" t="s">
        <v>33</v>
      </c>
      <c r="B1733" s="1" t="s">
        <v>34</v>
      </c>
      <c r="C1733" s="2">
        <v>45728</v>
      </c>
      <c r="D1733" s="1" t="s">
        <v>238</v>
      </c>
      <c r="E1733" s="1" t="s">
        <v>239</v>
      </c>
      <c r="F1733" s="1" t="s">
        <v>37</v>
      </c>
      <c r="G1733" s="1" t="s">
        <v>240</v>
      </c>
      <c r="H1733" s="1" t="s">
        <v>241</v>
      </c>
      <c r="I1733" s="3">
        <v>0</v>
      </c>
      <c r="J1733" s="3">
        <v>139300</v>
      </c>
      <c r="K1733" s="1" t="s">
        <v>40</v>
      </c>
      <c r="L1733" s="1" t="s">
        <v>248</v>
      </c>
      <c r="M1733" s="1" t="s">
        <v>249</v>
      </c>
      <c r="N1733" s="1" t="s">
        <v>37</v>
      </c>
      <c r="O1733" s="1" t="s">
        <v>43</v>
      </c>
      <c r="P1733" s="1" t="s">
        <v>43</v>
      </c>
      <c r="Q1733" s="1" t="s">
        <v>43</v>
      </c>
      <c r="R1733" s="3">
        <v>0</v>
      </c>
      <c r="S1733" s="1" t="s">
        <v>44</v>
      </c>
      <c r="T1733" s="1" t="s">
        <v>45</v>
      </c>
      <c r="U1733" s="1" t="s">
        <v>240</v>
      </c>
      <c r="V1733" s="1" t="s">
        <v>46</v>
      </c>
      <c r="W1733" s="1" t="s">
        <v>81</v>
      </c>
      <c r="X1733" s="1" t="s">
        <v>244</v>
      </c>
      <c r="Y1733" s="1" t="s">
        <v>245</v>
      </c>
      <c r="Z1733" s="1" t="s">
        <v>84</v>
      </c>
      <c r="AA1733" s="1" t="s">
        <v>51</v>
      </c>
      <c r="AB1733" s="1" t="s">
        <v>244</v>
      </c>
      <c r="AC1733" s="1" t="s">
        <v>37</v>
      </c>
    </row>
    <row r="1734" spans="1:29" hidden="1" x14ac:dyDescent="0.25">
      <c r="A1734" s="1" t="s">
        <v>33</v>
      </c>
      <c r="B1734" s="1" t="s">
        <v>34</v>
      </c>
      <c r="C1734" s="2">
        <v>45728</v>
      </c>
      <c r="D1734" s="1" t="s">
        <v>238</v>
      </c>
      <c r="E1734" s="1" t="s">
        <v>239</v>
      </c>
      <c r="F1734" s="1" t="s">
        <v>37</v>
      </c>
      <c r="G1734" s="1" t="s">
        <v>240</v>
      </c>
      <c r="H1734" s="1" t="s">
        <v>241</v>
      </c>
      <c r="I1734" s="3">
        <v>0</v>
      </c>
      <c r="J1734" s="3">
        <v>1213333</v>
      </c>
      <c r="K1734" s="1" t="s">
        <v>40</v>
      </c>
      <c r="L1734" s="1" t="s">
        <v>250</v>
      </c>
      <c r="M1734" s="1" t="s">
        <v>251</v>
      </c>
      <c r="N1734" s="1" t="s">
        <v>37</v>
      </c>
      <c r="O1734" s="1" t="s">
        <v>43</v>
      </c>
      <c r="P1734" s="1" t="s">
        <v>43</v>
      </c>
      <c r="Q1734" s="1" t="s">
        <v>43</v>
      </c>
      <c r="R1734" s="3">
        <v>0</v>
      </c>
      <c r="S1734" s="1" t="s">
        <v>44</v>
      </c>
      <c r="T1734" s="1" t="s">
        <v>45</v>
      </c>
      <c r="U1734" s="1" t="s">
        <v>240</v>
      </c>
      <c r="V1734" s="1" t="s">
        <v>46</v>
      </c>
      <c r="W1734" s="1" t="s">
        <v>81</v>
      </c>
      <c r="X1734" s="1" t="s">
        <v>244</v>
      </c>
      <c r="Y1734" s="1" t="s">
        <v>245</v>
      </c>
      <c r="Z1734" s="1" t="s">
        <v>84</v>
      </c>
      <c r="AA1734" s="1" t="s">
        <v>51</v>
      </c>
      <c r="AB1734" s="1" t="s">
        <v>244</v>
      </c>
      <c r="AC1734" s="1" t="s">
        <v>37</v>
      </c>
    </row>
    <row r="1735" spans="1:29" hidden="1" x14ac:dyDescent="0.25">
      <c r="A1735" s="1" t="s">
        <v>33</v>
      </c>
      <c r="B1735" s="1" t="s">
        <v>34</v>
      </c>
      <c r="C1735" s="2">
        <v>45728</v>
      </c>
      <c r="D1735" s="1" t="s">
        <v>238</v>
      </c>
      <c r="E1735" s="1" t="s">
        <v>239</v>
      </c>
      <c r="F1735" s="1" t="s">
        <v>37</v>
      </c>
      <c r="G1735" s="1" t="s">
        <v>240</v>
      </c>
      <c r="H1735" s="1" t="s">
        <v>241</v>
      </c>
      <c r="I1735" s="3">
        <v>1352633</v>
      </c>
      <c r="J1735" s="3">
        <v>0</v>
      </c>
      <c r="K1735" s="1" t="s">
        <v>40</v>
      </c>
      <c r="L1735" s="1" t="s">
        <v>62</v>
      </c>
      <c r="M1735" s="1" t="s">
        <v>63</v>
      </c>
      <c r="N1735" s="1" t="s">
        <v>37</v>
      </c>
      <c r="O1735" s="1" t="s">
        <v>43</v>
      </c>
      <c r="P1735" s="1" t="s">
        <v>43</v>
      </c>
      <c r="Q1735" s="1" t="s">
        <v>43</v>
      </c>
      <c r="R1735" s="3">
        <v>0</v>
      </c>
      <c r="S1735" s="1" t="s">
        <v>44</v>
      </c>
      <c r="T1735" s="1" t="s">
        <v>45</v>
      </c>
      <c r="U1735" s="1" t="s">
        <v>240</v>
      </c>
      <c r="V1735" s="1" t="s">
        <v>46</v>
      </c>
      <c r="W1735" s="1" t="s">
        <v>81</v>
      </c>
      <c r="X1735" s="1" t="s">
        <v>244</v>
      </c>
      <c r="Y1735" s="1" t="s">
        <v>245</v>
      </c>
      <c r="Z1735" s="1" t="s">
        <v>84</v>
      </c>
      <c r="AA1735" s="1" t="s">
        <v>51</v>
      </c>
      <c r="AB1735" s="1" t="s">
        <v>244</v>
      </c>
      <c r="AC1735" s="1" t="s">
        <v>37</v>
      </c>
    </row>
    <row r="1736" spans="1:29" hidden="1" x14ac:dyDescent="0.25">
      <c r="A1736" s="1" t="s">
        <v>33</v>
      </c>
      <c r="B1736" s="1" t="s">
        <v>34</v>
      </c>
      <c r="C1736" s="2">
        <v>45728</v>
      </c>
      <c r="D1736" s="1" t="s">
        <v>238</v>
      </c>
      <c r="E1736" s="1" t="s">
        <v>239</v>
      </c>
      <c r="F1736" s="1" t="s">
        <v>37</v>
      </c>
      <c r="G1736" s="1" t="s">
        <v>240</v>
      </c>
      <c r="H1736" s="1" t="s">
        <v>241</v>
      </c>
      <c r="I1736" s="3">
        <v>0</v>
      </c>
      <c r="J1736" s="3">
        <v>216667</v>
      </c>
      <c r="K1736" s="1" t="s">
        <v>40</v>
      </c>
      <c r="L1736" s="1" t="s">
        <v>105</v>
      </c>
      <c r="M1736" s="1" t="s">
        <v>106</v>
      </c>
      <c r="N1736" s="1" t="s">
        <v>37</v>
      </c>
      <c r="O1736" s="1" t="s">
        <v>43</v>
      </c>
      <c r="P1736" s="1" t="s">
        <v>43</v>
      </c>
      <c r="Q1736" s="1" t="s">
        <v>43</v>
      </c>
      <c r="R1736" s="3">
        <v>0</v>
      </c>
      <c r="S1736" s="1" t="s">
        <v>44</v>
      </c>
      <c r="T1736" s="1" t="s">
        <v>45</v>
      </c>
      <c r="U1736" s="1" t="s">
        <v>240</v>
      </c>
      <c r="V1736" s="1" t="s">
        <v>46</v>
      </c>
      <c r="W1736" s="1" t="s">
        <v>81</v>
      </c>
      <c r="X1736" s="1" t="s">
        <v>244</v>
      </c>
      <c r="Y1736" s="1" t="s">
        <v>245</v>
      </c>
      <c r="Z1736" s="1" t="s">
        <v>84</v>
      </c>
      <c r="AA1736" s="1" t="s">
        <v>51</v>
      </c>
      <c r="AB1736" s="1" t="s">
        <v>244</v>
      </c>
      <c r="AC1736" s="1" t="s">
        <v>37</v>
      </c>
    </row>
    <row r="1737" spans="1:29" hidden="1" x14ac:dyDescent="0.25">
      <c r="A1737" s="1" t="s">
        <v>33</v>
      </c>
      <c r="B1737" s="1" t="s">
        <v>34</v>
      </c>
      <c r="C1737" s="2">
        <v>45728</v>
      </c>
      <c r="D1737" s="1" t="s">
        <v>238</v>
      </c>
      <c r="E1737" s="1" t="s">
        <v>239</v>
      </c>
      <c r="F1737" s="1" t="s">
        <v>37</v>
      </c>
      <c r="G1737" s="1" t="s">
        <v>240</v>
      </c>
      <c r="H1737" s="1" t="s">
        <v>241</v>
      </c>
      <c r="I1737" s="3">
        <v>216667</v>
      </c>
      <c r="J1737" s="3">
        <v>0</v>
      </c>
      <c r="K1737" s="1" t="s">
        <v>40</v>
      </c>
      <c r="L1737" s="1" t="s">
        <v>62</v>
      </c>
      <c r="M1737" s="1" t="s">
        <v>63</v>
      </c>
      <c r="N1737" s="1" t="s">
        <v>37</v>
      </c>
      <c r="O1737" s="1" t="s">
        <v>43</v>
      </c>
      <c r="P1737" s="1" t="s">
        <v>43</v>
      </c>
      <c r="Q1737" s="1" t="s">
        <v>43</v>
      </c>
      <c r="R1737" s="3">
        <v>0</v>
      </c>
      <c r="S1737" s="1" t="s">
        <v>44</v>
      </c>
      <c r="T1737" s="1" t="s">
        <v>45</v>
      </c>
      <c r="U1737" s="1" t="s">
        <v>240</v>
      </c>
      <c r="V1737" s="1" t="s">
        <v>46</v>
      </c>
      <c r="W1737" s="1" t="s">
        <v>81</v>
      </c>
      <c r="X1737" s="1" t="s">
        <v>244</v>
      </c>
      <c r="Y1737" s="1" t="s">
        <v>245</v>
      </c>
      <c r="Z1737" s="1" t="s">
        <v>84</v>
      </c>
      <c r="AA1737" s="1" t="s">
        <v>51</v>
      </c>
      <c r="AB1737" s="1" t="s">
        <v>244</v>
      </c>
      <c r="AC1737" s="1" t="s">
        <v>37</v>
      </c>
    </row>
    <row r="1738" spans="1:29" hidden="1" x14ac:dyDescent="0.25">
      <c r="A1738" s="1" t="s">
        <v>33</v>
      </c>
      <c r="B1738" s="1" t="s">
        <v>34</v>
      </c>
      <c r="C1738" s="2">
        <v>45728</v>
      </c>
      <c r="D1738" s="1" t="s">
        <v>238</v>
      </c>
      <c r="E1738" s="1" t="s">
        <v>239</v>
      </c>
      <c r="F1738" s="1" t="s">
        <v>37</v>
      </c>
      <c r="G1738" s="1" t="s">
        <v>240</v>
      </c>
      <c r="H1738" s="1" t="s">
        <v>241</v>
      </c>
      <c r="I1738" s="3">
        <v>0</v>
      </c>
      <c r="J1738" s="3">
        <v>130000</v>
      </c>
      <c r="K1738" s="1" t="s">
        <v>40</v>
      </c>
      <c r="L1738" s="1" t="s">
        <v>105</v>
      </c>
      <c r="M1738" s="1" t="s">
        <v>106</v>
      </c>
      <c r="N1738" s="1" t="s">
        <v>37</v>
      </c>
      <c r="O1738" s="1" t="s">
        <v>43</v>
      </c>
      <c r="P1738" s="1" t="s">
        <v>43</v>
      </c>
      <c r="Q1738" s="1" t="s">
        <v>43</v>
      </c>
      <c r="R1738" s="3">
        <v>0</v>
      </c>
      <c r="S1738" s="1" t="s">
        <v>44</v>
      </c>
      <c r="T1738" s="1" t="s">
        <v>45</v>
      </c>
      <c r="U1738" s="1" t="s">
        <v>240</v>
      </c>
      <c r="V1738" s="1" t="s">
        <v>46</v>
      </c>
      <c r="W1738" s="1" t="s">
        <v>81</v>
      </c>
      <c r="X1738" s="1" t="s">
        <v>244</v>
      </c>
      <c r="Y1738" s="1" t="s">
        <v>245</v>
      </c>
      <c r="Z1738" s="1" t="s">
        <v>84</v>
      </c>
      <c r="AA1738" s="1" t="s">
        <v>51</v>
      </c>
      <c r="AB1738" s="1" t="s">
        <v>244</v>
      </c>
      <c r="AC1738" s="1" t="s">
        <v>37</v>
      </c>
    </row>
    <row r="1739" spans="1:29" hidden="1" x14ac:dyDescent="0.25">
      <c r="A1739" s="1" t="s">
        <v>33</v>
      </c>
      <c r="B1739" s="1" t="s">
        <v>34</v>
      </c>
      <c r="C1739" s="2">
        <v>45728</v>
      </c>
      <c r="D1739" s="1" t="s">
        <v>238</v>
      </c>
      <c r="E1739" s="1" t="s">
        <v>239</v>
      </c>
      <c r="F1739" s="1" t="s">
        <v>37</v>
      </c>
      <c r="G1739" s="1" t="s">
        <v>240</v>
      </c>
      <c r="H1739" s="1" t="s">
        <v>241</v>
      </c>
      <c r="I1739" s="3">
        <v>130000</v>
      </c>
      <c r="J1739" s="3">
        <v>0</v>
      </c>
      <c r="K1739" s="1" t="s">
        <v>40</v>
      </c>
      <c r="L1739" s="1" t="s">
        <v>62</v>
      </c>
      <c r="M1739" s="1" t="s">
        <v>63</v>
      </c>
      <c r="N1739" s="1" t="s">
        <v>37</v>
      </c>
      <c r="O1739" s="1" t="s">
        <v>43</v>
      </c>
      <c r="P1739" s="1" t="s">
        <v>43</v>
      </c>
      <c r="Q1739" s="1" t="s">
        <v>43</v>
      </c>
      <c r="R1739" s="3">
        <v>0</v>
      </c>
      <c r="S1739" s="1" t="s">
        <v>44</v>
      </c>
      <c r="T1739" s="1" t="s">
        <v>45</v>
      </c>
      <c r="U1739" s="1" t="s">
        <v>240</v>
      </c>
      <c r="V1739" s="1" t="s">
        <v>46</v>
      </c>
      <c r="W1739" s="1" t="s">
        <v>81</v>
      </c>
      <c r="X1739" s="1" t="s">
        <v>244</v>
      </c>
      <c r="Y1739" s="1" t="s">
        <v>245</v>
      </c>
      <c r="Z1739" s="1" t="s">
        <v>84</v>
      </c>
      <c r="AA1739" s="1" t="s">
        <v>51</v>
      </c>
      <c r="AB1739" s="1" t="s">
        <v>244</v>
      </c>
      <c r="AC1739" s="1" t="s">
        <v>37</v>
      </c>
    </row>
    <row r="1740" spans="1:29" hidden="1" x14ac:dyDescent="0.25">
      <c r="A1740" s="1" t="s">
        <v>33</v>
      </c>
      <c r="B1740" s="1" t="s">
        <v>34</v>
      </c>
      <c r="C1740" s="2">
        <v>45728</v>
      </c>
      <c r="D1740" s="1" t="s">
        <v>238</v>
      </c>
      <c r="E1740" s="1" t="s">
        <v>239</v>
      </c>
      <c r="F1740" s="1" t="s">
        <v>37</v>
      </c>
      <c r="G1740" s="1" t="s">
        <v>240</v>
      </c>
      <c r="H1740" s="1" t="s">
        <v>241</v>
      </c>
      <c r="I1740" s="3">
        <v>0</v>
      </c>
      <c r="J1740" s="3">
        <v>130000</v>
      </c>
      <c r="K1740" s="1" t="s">
        <v>40</v>
      </c>
      <c r="L1740" s="1" t="s">
        <v>105</v>
      </c>
      <c r="M1740" s="1" t="s">
        <v>106</v>
      </c>
      <c r="N1740" s="1" t="s">
        <v>37</v>
      </c>
      <c r="O1740" s="1" t="s">
        <v>43</v>
      </c>
      <c r="P1740" s="1" t="s">
        <v>43</v>
      </c>
      <c r="Q1740" s="1" t="s">
        <v>43</v>
      </c>
      <c r="R1740" s="3">
        <v>0</v>
      </c>
      <c r="S1740" s="1" t="s">
        <v>44</v>
      </c>
      <c r="T1740" s="1" t="s">
        <v>45</v>
      </c>
      <c r="U1740" s="1" t="s">
        <v>240</v>
      </c>
      <c r="V1740" s="1" t="s">
        <v>46</v>
      </c>
      <c r="W1740" s="1" t="s">
        <v>81</v>
      </c>
      <c r="X1740" s="1" t="s">
        <v>244</v>
      </c>
      <c r="Y1740" s="1" t="s">
        <v>245</v>
      </c>
      <c r="Z1740" s="1" t="s">
        <v>84</v>
      </c>
      <c r="AA1740" s="1" t="s">
        <v>51</v>
      </c>
      <c r="AB1740" s="1" t="s">
        <v>244</v>
      </c>
      <c r="AC1740" s="1" t="s">
        <v>37</v>
      </c>
    </row>
    <row r="1741" spans="1:29" hidden="1" x14ac:dyDescent="0.25">
      <c r="A1741" s="1" t="s">
        <v>33</v>
      </c>
      <c r="B1741" s="1" t="s">
        <v>34</v>
      </c>
      <c r="C1741" s="2">
        <v>45728</v>
      </c>
      <c r="D1741" s="1" t="s">
        <v>238</v>
      </c>
      <c r="E1741" s="1" t="s">
        <v>239</v>
      </c>
      <c r="F1741" s="1" t="s">
        <v>37</v>
      </c>
      <c r="G1741" s="1" t="s">
        <v>240</v>
      </c>
      <c r="H1741" s="1" t="s">
        <v>241</v>
      </c>
      <c r="I1741" s="3">
        <v>0</v>
      </c>
      <c r="J1741" s="3">
        <v>43333</v>
      </c>
      <c r="K1741" s="1" t="s">
        <v>40</v>
      </c>
      <c r="L1741" s="1" t="s">
        <v>220</v>
      </c>
      <c r="M1741" s="1" t="s">
        <v>221</v>
      </c>
      <c r="N1741" s="1" t="s">
        <v>37</v>
      </c>
      <c r="O1741" s="1" t="s">
        <v>43</v>
      </c>
      <c r="P1741" s="1" t="s">
        <v>43</v>
      </c>
      <c r="Q1741" s="1" t="s">
        <v>43</v>
      </c>
      <c r="R1741" s="3">
        <v>0</v>
      </c>
      <c r="S1741" s="1" t="s">
        <v>44</v>
      </c>
      <c r="T1741" s="1" t="s">
        <v>45</v>
      </c>
      <c r="U1741" s="1" t="s">
        <v>240</v>
      </c>
      <c r="V1741" s="1" t="s">
        <v>46</v>
      </c>
      <c r="W1741" s="1" t="s">
        <v>81</v>
      </c>
      <c r="X1741" s="1" t="s">
        <v>244</v>
      </c>
      <c r="Y1741" s="1" t="s">
        <v>245</v>
      </c>
      <c r="Z1741" s="1" t="s">
        <v>84</v>
      </c>
      <c r="AA1741" s="1" t="s">
        <v>51</v>
      </c>
      <c r="AB1741" s="1" t="s">
        <v>244</v>
      </c>
      <c r="AC1741" s="1" t="s">
        <v>37</v>
      </c>
    </row>
    <row r="1742" spans="1:29" hidden="1" x14ac:dyDescent="0.25">
      <c r="A1742" s="1" t="s">
        <v>33</v>
      </c>
      <c r="B1742" s="1" t="s">
        <v>34</v>
      </c>
      <c r="C1742" s="2">
        <v>45728</v>
      </c>
      <c r="D1742" s="1" t="s">
        <v>238</v>
      </c>
      <c r="E1742" s="1" t="s">
        <v>239</v>
      </c>
      <c r="F1742" s="1" t="s">
        <v>37</v>
      </c>
      <c r="G1742" s="1" t="s">
        <v>240</v>
      </c>
      <c r="H1742" s="1" t="s">
        <v>241</v>
      </c>
      <c r="I1742" s="3">
        <v>0</v>
      </c>
      <c r="J1742" s="3">
        <v>173333</v>
      </c>
      <c r="K1742" s="1" t="s">
        <v>40</v>
      </c>
      <c r="L1742" s="1" t="s">
        <v>105</v>
      </c>
      <c r="M1742" s="1" t="s">
        <v>106</v>
      </c>
      <c r="N1742" s="1" t="s">
        <v>37</v>
      </c>
      <c r="O1742" s="1" t="s">
        <v>43</v>
      </c>
      <c r="P1742" s="1" t="s">
        <v>43</v>
      </c>
      <c r="Q1742" s="1" t="s">
        <v>43</v>
      </c>
      <c r="R1742" s="3">
        <v>0</v>
      </c>
      <c r="S1742" s="1" t="s">
        <v>44</v>
      </c>
      <c r="T1742" s="1" t="s">
        <v>45</v>
      </c>
      <c r="U1742" s="1" t="s">
        <v>240</v>
      </c>
      <c r="V1742" s="1" t="s">
        <v>46</v>
      </c>
      <c r="W1742" s="1" t="s">
        <v>81</v>
      </c>
      <c r="X1742" s="1" t="s">
        <v>244</v>
      </c>
      <c r="Y1742" s="1" t="s">
        <v>245</v>
      </c>
      <c r="Z1742" s="1" t="s">
        <v>84</v>
      </c>
      <c r="AA1742" s="1" t="s">
        <v>51</v>
      </c>
      <c r="AB1742" s="1" t="s">
        <v>244</v>
      </c>
      <c r="AC1742" s="1" t="s">
        <v>37</v>
      </c>
    </row>
    <row r="1743" spans="1:29" hidden="1" x14ac:dyDescent="0.25">
      <c r="A1743" s="1" t="s">
        <v>33</v>
      </c>
      <c r="B1743" s="1" t="s">
        <v>34</v>
      </c>
      <c r="C1743" s="2">
        <v>45728</v>
      </c>
      <c r="D1743" s="1" t="s">
        <v>238</v>
      </c>
      <c r="E1743" s="1" t="s">
        <v>239</v>
      </c>
      <c r="F1743" s="1" t="s">
        <v>37</v>
      </c>
      <c r="G1743" s="1" t="s">
        <v>240</v>
      </c>
      <c r="H1743" s="1" t="s">
        <v>241</v>
      </c>
      <c r="I1743" s="3">
        <v>0</v>
      </c>
      <c r="J1743" s="3">
        <v>216667</v>
      </c>
      <c r="K1743" s="1" t="s">
        <v>40</v>
      </c>
      <c r="L1743" s="1" t="s">
        <v>105</v>
      </c>
      <c r="M1743" s="1" t="s">
        <v>106</v>
      </c>
      <c r="N1743" s="1" t="s">
        <v>37</v>
      </c>
      <c r="O1743" s="1" t="s">
        <v>43</v>
      </c>
      <c r="P1743" s="1" t="s">
        <v>43</v>
      </c>
      <c r="Q1743" s="1" t="s">
        <v>43</v>
      </c>
      <c r="R1743" s="3">
        <v>0</v>
      </c>
      <c r="S1743" s="1" t="s">
        <v>44</v>
      </c>
      <c r="T1743" s="1" t="s">
        <v>45</v>
      </c>
      <c r="U1743" s="1" t="s">
        <v>240</v>
      </c>
      <c r="V1743" s="1" t="s">
        <v>46</v>
      </c>
      <c r="W1743" s="1" t="s">
        <v>81</v>
      </c>
      <c r="X1743" s="1" t="s">
        <v>244</v>
      </c>
      <c r="Y1743" s="1" t="s">
        <v>245</v>
      </c>
      <c r="Z1743" s="1" t="s">
        <v>84</v>
      </c>
      <c r="AA1743" s="1" t="s">
        <v>51</v>
      </c>
      <c r="AB1743" s="1" t="s">
        <v>244</v>
      </c>
      <c r="AC1743" s="1" t="s">
        <v>37</v>
      </c>
    </row>
    <row r="1744" spans="1:29" hidden="1" x14ac:dyDescent="0.25">
      <c r="A1744" s="1" t="s">
        <v>33</v>
      </c>
      <c r="B1744" s="1" t="s">
        <v>34</v>
      </c>
      <c r="C1744" s="2">
        <v>45728</v>
      </c>
      <c r="D1744" s="1" t="s">
        <v>238</v>
      </c>
      <c r="E1744" s="1" t="s">
        <v>239</v>
      </c>
      <c r="F1744" s="1" t="s">
        <v>37</v>
      </c>
      <c r="G1744" s="1" t="s">
        <v>240</v>
      </c>
      <c r="H1744" s="1" t="s">
        <v>241</v>
      </c>
      <c r="I1744" s="3">
        <v>563333</v>
      </c>
      <c r="J1744" s="3">
        <v>0</v>
      </c>
      <c r="K1744" s="1" t="s">
        <v>40</v>
      </c>
      <c r="L1744" s="1" t="s">
        <v>62</v>
      </c>
      <c r="M1744" s="1" t="s">
        <v>63</v>
      </c>
      <c r="N1744" s="1" t="s">
        <v>37</v>
      </c>
      <c r="O1744" s="1" t="s">
        <v>43</v>
      </c>
      <c r="P1744" s="1" t="s">
        <v>43</v>
      </c>
      <c r="Q1744" s="1" t="s">
        <v>43</v>
      </c>
      <c r="R1744" s="3">
        <v>0</v>
      </c>
      <c r="S1744" s="1" t="s">
        <v>44</v>
      </c>
      <c r="T1744" s="1" t="s">
        <v>45</v>
      </c>
      <c r="U1744" s="1" t="s">
        <v>240</v>
      </c>
      <c r="V1744" s="1" t="s">
        <v>46</v>
      </c>
      <c r="W1744" s="1" t="s">
        <v>81</v>
      </c>
      <c r="X1744" s="1" t="s">
        <v>244</v>
      </c>
      <c r="Y1744" s="1" t="s">
        <v>245</v>
      </c>
      <c r="Z1744" s="1" t="s">
        <v>84</v>
      </c>
      <c r="AA1744" s="1" t="s">
        <v>51</v>
      </c>
      <c r="AB1744" s="1" t="s">
        <v>244</v>
      </c>
      <c r="AC1744" s="1" t="s">
        <v>37</v>
      </c>
    </row>
    <row r="1745" spans="1:29" hidden="1" x14ac:dyDescent="0.25">
      <c r="A1745" s="1" t="s">
        <v>33</v>
      </c>
      <c r="B1745" s="1" t="s">
        <v>34</v>
      </c>
      <c r="C1745" s="2">
        <v>45728</v>
      </c>
      <c r="D1745" s="1" t="s">
        <v>238</v>
      </c>
      <c r="E1745" s="1" t="s">
        <v>239</v>
      </c>
      <c r="F1745" s="1" t="s">
        <v>37</v>
      </c>
      <c r="G1745" s="1" t="s">
        <v>240</v>
      </c>
      <c r="H1745" s="1" t="s">
        <v>241</v>
      </c>
      <c r="I1745" s="3">
        <v>0</v>
      </c>
      <c r="J1745" s="3">
        <v>216667</v>
      </c>
      <c r="K1745" s="1" t="s">
        <v>40</v>
      </c>
      <c r="L1745" s="1" t="s">
        <v>105</v>
      </c>
      <c r="M1745" s="1" t="s">
        <v>106</v>
      </c>
      <c r="N1745" s="1" t="s">
        <v>37</v>
      </c>
      <c r="O1745" s="1" t="s">
        <v>43</v>
      </c>
      <c r="P1745" s="1" t="s">
        <v>43</v>
      </c>
      <c r="Q1745" s="1" t="s">
        <v>43</v>
      </c>
      <c r="R1745" s="3">
        <v>0</v>
      </c>
      <c r="S1745" s="1" t="s">
        <v>44</v>
      </c>
      <c r="T1745" s="1" t="s">
        <v>45</v>
      </c>
      <c r="U1745" s="1" t="s">
        <v>240</v>
      </c>
      <c r="V1745" s="1" t="s">
        <v>46</v>
      </c>
      <c r="W1745" s="1" t="s">
        <v>81</v>
      </c>
      <c r="X1745" s="1" t="s">
        <v>244</v>
      </c>
      <c r="Y1745" s="1" t="s">
        <v>245</v>
      </c>
      <c r="Z1745" s="1" t="s">
        <v>84</v>
      </c>
      <c r="AA1745" s="1" t="s">
        <v>51</v>
      </c>
      <c r="AB1745" s="1" t="s">
        <v>244</v>
      </c>
      <c r="AC1745" s="1" t="s">
        <v>37</v>
      </c>
    </row>
    <row r="1746" spans="1:29" hidden="1" x14ac:dyDescent="0.25">
      <c r="A1746" s="1" t="s">
        <v>33</v>
      </c>
      <c r="B1746" s="1" t="s">
        <v>34</v>
      </c>
      <c r="C1746" s="2">
        <v>45728</v>
      </c>
      <c r="D1746" s="1" t="s">
        <v>238</v>
      </c>
      <c r="E1746" s="1" t="s">
        <v>239</v>
      </c>
      <c r="F1746" s="1" t="s">
        <v>37</v>
      </c>
      <c r="G1746" s="1" t="s">
        <v>240</v>
      </c>
      <c r="H1746" s="1" t="s">
        <v>241</v>
      </c>
      <c r="I1746" s="3">
        <v>0</v>
      </c>
      <c r="J1746" s="3">
        <v>216667</v>
      </c>
      <c r="K1746" s="1" t="s">
        <v>40</v>
      </c>
      <c r="L1746" s="1" t="s">
        <v>250</v>
      </c>
      <c r="M1746" s="1" t="s">
        <v>251</v>
      </c>
      <c r="N1746" s="1" t="s">
        <v>37</v>
      </c>
      <c r="O1746" s="1" t="s">
        <v>43</v>
      </c>
      <c r="P1746" s="1" t="s">
        <v>43</v>
      </c>
      <c r="Q1746" s="1" t="s">
        <v>43</v>
      </c>
      <c r="R1746" s="3">
        <v>0</v>
      </c>
      <c r="S1746" s="1" t="s">
        <v>44</v>
      </c>
      <c r="T1746" s="1" t="s">
        <v>45</v>
      </c>
      <c r="U1746" s="1" t="s">
        <v>240</v>
      </c>
      <c r="V1746" s="1" t="s">
        <v>46</v>
      </c>
      <c r="W1746" s="1" t="s">
        <v>81</v>
      </c>
      <c r="X1746" s="1" t="s">
        <v>244</v>
      </c>
      <c r="Y1746" s="1" t="s">
        <v>245</v>
      </c>
      <c r="Z1746" s="1" t="s">
        <v>84</v>
      </c>
      <c r="AA1746" s="1" t="s">
        <v>51</v>
      </c>
      <c r="AB1746" s="1" t="s">
        <v>244</v>
      </c>
      <c r="AC1746" s="1" t="s">
        <v>37</v>
      </c>
    </row>
    <row r="1747" spans="1:29" hidden="1" x14ac:dyDescent="0.25">
      <c r="A1747" s="1" t="s">
        <v>33</v>
      </c>
      <c r="B1747" s="1" t="s">
        <v>34</v>
      </c>
      <c r="C1747" s="2">
        <v>45728</v>
      </c>
      <c r="D1747" s="1" t="s">
        <v>238</v>
      </c>
      <c r="E1747" s="1" t="s">
        <v>239</v>
      </c>
      <c r="F1747" s="1" t="s">
        <v>37</v>
      </c>
      <c r="G1747" s="1" t="s">
        <v>240</v>
      </c>
      <c r="H1747" s="1" t="s">
        <v>241</v>
      </c>
      <c r="I1747" s="3">
        <v>433334</v>
      </c>
      <c r="J1747" s="3">
        <v>0</v>
      </c>
      <c r="K1747" s="1" t="s">
        <v>40</v>
      </c>
      <c r="L1747" s="1" t="s">
        <v>62</v>
      </c>
      <c r="M1747" s="1" t="s">
        <v>63</v>
      </c>
      <c r="N1747" s="1" t="s">
        <v>37</v>
      </c>
      <c r="O1747" s="1" t="s">
        <v>43</v>
      </c>
      <c r="P1747" s="1" t="s">
        <v>43</v>
      </c>
      <c r="Q1747" s="1" t="s">
        <v>43</v>
      </c>
      <c r="R1747" s="3">
        <v>0</v>
      </c>
      <c r="S1747" s="1" t="s">
        <v>44</v>
      </c>
      <c r="T1747" s="1" t="s">
        <v>45</v>
      </c>
      <c r="U1747" s="1" t="s">
        <v>240</v>
      </c>
      <c r="V1747" s="1" t="s">
        <v>46</v>
      </c>
      <c r="W1747" s="1" t="s">
        <v>81</v>
      </c>
      <c r="X1747" s="1" t="s">
        <v>244</v>
      </c>
      <c r="Y1747" s="1" t="s">
        <v>245</v>
      </c>
      <c r="Z1747" s="1" t="s">
        <v>84</v>
      </c>
      <c r="AA1747" s="1" t="s">
        <v>51</v>
      </c>
      <c r="AB1747" s="1" t="s">
        <v>244</v>
      </c>
      <c r="AC1747" s="1" t="s">
        <v>37</v>
      </c>
    </row>
    <row r="1748" spans="1:29" hidden="1" x14ac:dyDescent="0.25">
      <c r="A1748" s="1" t="s">
        <v>33</v>
      </c>
      <c r="B1748" s="1" t="s">
        <v>34</v>
      </c>
      <c r="C1748" s="2">
        <v>45728</v>
      </c>
      <c r="D1748" s="1" t="s">
        <v>238</v>
      </c>
      <c r="E1748" s="1" t="s">
        <v>239</v>
      </c>
      <c r="F1748" s="1" t="s">
        <v>37</v>
      </c>
      <c r="G1748" s="1" t="s">
        <v>240</v>
      </c>
      <c r="H1748" s="1" t="s">
        <v>241</v>
      </c>
      <c r="I1748" s="3">
        <v>0</v>
      </c>
      <c r="J1748" s="3">
        <v>86667</v>
      </c>
      <c r="K1748" s="1" t="s">
        <v>40</v>
      </c>
      <c r="L1748" s="1" t="s">
        <v>77</v>
      </c>
      <c r="M1748" s="1" t="s">
        <v>78</v>
      </c>
      <c r="N1748" s="1" t="s">
        <v>37</v>
      </c>
      <c r="O1748" s="1" t="s">
        <v>43</v>
      </c>
      <c r="P1748" s="1" t="s">
        <v>43</v>
      </c>
      <c r="Q1748" s="1" t="s">
        <v>43</v>
      </c>
      <c r="R1748" s="3">
        <v>0</v>
      </c>
      <c r="S1748" s="1" t="s">
        <v>44</v>
      </c>
      <c r="T1748" s="1" t="s">
        <v>45</v>
      </c>
      <c r="U1748" s="1" t="s">
        <v>240</v>
      </c>
      <c r="V1748" s="1" t="s">
        <v>46</v>
      </c>
      <c r="W1748" s="1" t="s">
        <v>81</v>
      </c>
      <c r="X1748" s="1" t="s">
        <v>244</v>
      </c>
      <c r="Y1748" s="1" t="s">
        <v>245</v>
      </c>
      <c r="Z1748" s="1" t="s">
        <v>84</v>
      </c>
      <c r="AA1748" s="1" t="s">
        <v>51</v>
      </c>
      <c r="AB1748" s="1" t="s">
        <v>244</v>
      </c>
      <c r="AC1748" s="1" t="s">
        <v>37</v>
      </c>
    </row>
    <row r="1749" spans="1:29" hidden="1" x14ac:dyDescent="0.25">
      <c r="A1749" s="1" t="s">
        <v>33</v>
      </c>
      <c r="B1749" s="1" t="s">
        <v>34</v>
      </c>
      <c r="C1749" s="2">
        <v>45728</v>
      </c>
      <c r="D1749" s="1" t="s">
        <v>238</v>
      </c>
      <c r="E1749" s="1" t="s">
        <v>239</v>
      </c>
      <c r="F1749" s="1" t="s">
        <v>37</v>
      </c>
      <c r="G1749" s="1" t="s">
        <v>240</v>
      </c>
      <c r="H1749" s="1" t="s">
        <v>241</v>
      </c>
      <c r="I1749" s="3">
        <v>86667</v>
      </c>
      <c r="J1749" s="3">
        <v>0</v>
      </c>
      <c r="K1749" s="1" t="s">
        <v>40</v>
      </c>
      <c r="L1749" s="1" t="s">
        <v>62</v>
      </c>
      <c r="M1749" s="1" t="s">
        <v>63</v>
      </c>
      <c r="N1749" s="1" t="s">
        <v>37</v>
      </c>
      <c r="O1749" s="1" t="s">
        <v>43</v>
      </c>
      <c r="P1749" s="1" t="s">
        <v>43</v>
      </c>
      <c r="Q1749" s="1" t="s">
        <v>43</v>
      </c>
      <c r="R1749" s="3">
        <v>0</v>
      </c>
      <c r="S1749" s="1" t="s">
        <v>44</v>
      </c>
      <c r="T1749" s="1" t="s">
        <v>45</v>
      </c>
      <c r="U1749" s="1" t="s">
        <v>240</v>
      </c>
      <c r="V1749" s="1" t="s">
        <v>46</v>
      </c>
      <c r="W1749" s="1" t="s">
        <v>81</v>
      </c>
      <c r="X1749" s="1" t="s">
        <v>244</v>
      </c>
      <c r="Y1749" s="1" t="s">
        <v>245</v>
      </c>
      <c r="Z1749" s="1" t="s">
        <v>84</v>
      </c>
      <c r="AA1749" s="1" t="s">
        <v>51</v>
      </c>
      <c r="AB1749" s="1" t="s">
        <v>244</v>
      </c>
      <c r="AC1749" s="1" t="s">
        <v>37</v>
      </c>
    </row>
    <row r="1750" spans="1:29" hidden="1" x14ac:dyDescent="0.25">
      <c r="A1750" s="1" t="s">
        <v>33</v>
      </c>
      <c r="B1750" s="1" t="s">
        <v>34</v>
      </c>
      <c r="C1750" s="2">
        <v>45728</v>
      </c>
      <c r="D1750" s="1" t="s">
        <v>238</v>
      </c>
      <c r="E1750" s="1" t="s">
        <v>239</v>
      </c>
      <c r="F1750" s="1" t="s">
        <v>37</v>
      </c>
      <c r="G1750" s="1" t="s">
        <v>240</v>
      </c>
      <c r="H1750" s="1" t="s">
        <v>241</v>
      </c>
      <c r="I1750" s="3">
        <v>0</v>
      </c>
      <c r="J1750" s="3">
        <v>1300000</v>
      </c>
      <c r="K1750" s="1" t="s">
        <v>40</v>
      </c>
      <c r="L1750" s="1" t="s">
        <v>105</v>
      </c>
      <c r="M1750" s="1" t="s">
        <v>106</v>
      </c>
      <c r="N1750" s="1" t="s">
        <v>37</v>
      </c>
      <c r="O1750" s="1" t="s">
        <v>43</v>
      </c>
      <c r="P1750" s="1" t="s">
        <v>43</v>
      </c>
      <c r="Q1750" s="1" t="s">
        <v>43</v>
      </c>
      <c r="R1750" s="3">
        <v>0</v>
      </c>
      <c r="S1750" s="1" t="s">
        <v>44</v>
      </c>
      <c r="T1750" s="1" t="s">
        <v>45</v>
      </c>
      <c r="U1750" s="1" t="s">
        <v>240</v>
      </c>
      <c r="V1750" s="1" t="s">
        <v>46</v>
      </c>
      <c r="W1750" s="1" t="s">
        <v>81</v>
      </c>
      <c r="X1750" s="1" t="s">
        <v>244</v>
      </c>
      <c r="Y1750" s="1" t="s">
        <v>245</v>
      </c>
      <c r="Z1750" s="1" t="s">
        <v>84</v>
      </c>
      <c r="AA1750" s="1" t="s">
        <v>51</v>
      </c>
      <c r="AB1750" s="1" t="s">
        <v>244</v>
      </c>
      <c r="AC1750" s="1" t="s">
        <v>37</v>
      </c>
    </row>
    <row r="1751" spans="1:29" hidden="1" x14ac:dyDescent="0.25">
      <c r="A1751" s="1" t="s">
        <v>33</v>
      </c>
      <c r="B1751" s="1" t="s">
        <v>34</v>
      </c>
      <c r="C1751" s="2">
        <v>45728</v>
      </c>
      <c r="D1751" s="1" t="s">
        <v>238</v>
      </c>
      <c r="E1751" s="1" t="s">
        <v>239</v>
      </c>
      <c r="F1751" s="1" t="s">
        <v>37</v>
      </c>
      <c r="G1751" s="1" t="s">
        <v>240</v>
      </c>
      <c r="H1751" s="1" t="s">
        <v>241</v>
      </c>
      <c r="I1751" s="3">
        <v>0</v>
      </c>
      <c r="J1751" s="3">
        <v>216667</v>
      </c>
      <c r="K1751" s="1" t="s">
        <v>40</v>
      </c>
      <c r="L1751" s="1" t="s">
        <v>105</v>
      </c>
      <c r="M1751" s="1" t="s">
        <v>106</v>
      </c>
      <c r="N1751" s="1" t="s">
        <v>37</v>
      </c>
      <c r="O1751" s="1" t="s">
        <v>43</v>
      </c>
      <c r="P1751" s="1" t="s">
        <v>43</v>
      </c>
      <c r="Q1751" s="1" t="s">
        <v>43</v>
      </c>
      <c r="R1751" s="3">
        <v>0</v>
      </c>
      <c r="S1751" s="1" t="s">
        <v>44</v>
      </c>
      <c r="T1751" s="1" t="s">
        <v>45</v>
      </c>
      <c r="U1751" s="1" t="s">
        <v>240</v>
      </c>
      <c r="V1751" s="1" t="s">
        <v>46</v>
      </c>
      <c r="W1751" s="1" t="s">
        <v>81</v>
      </c>
      <c r="X1751" s="1" t="s">
        <v>244</v>
      </c>
      <c r="Y1751" s="1" t="s">
        <v>245</v>
      </c>
      <c r="Z1751" s="1" t="s">
        <v>84</v>
      </c>
      <c r="AA1751" s="1" t="s">
        <v>51</v>
      </c>
      <c r="AB1751" s="1" t="s">
        <v>244</v>
      </c>
      <c r="AC1751" s="1" t="s">
        <v>37</v>
      </c>
    </row>
    <row r="1752" spans="1:29" hidden="1" x14ac:dyDescent="0.25">
      <c r="A1752" s="1" t="s">
        <v>33</v>
      </c>
      <c r="B1752" s="1" t="s">
        <v>34</v>
      </c>
      <c r="C1752" s="2">
        <v>45728</v>
      </c>
      <c r="D1752" s="1" t="s">
        <v>238</v>
      </c>
      <c r="E1752" s="1" t="s">
        <v>239</v>
      </c>
      <c r="F1752" s="1" t="s">
        <v>37</v>
      </c>
      <c r="G1752" s="1" t="s">
        <v>240</v>
      </c>
      <c r="H1752" s="1" t="s">
        <v>241</v>
      </c>
      <c r="I1752" s="3">
        <v>0</v>
      </c>
      <c r="J1752" s="3">
        <v>946592</v>
      </c>
      <c r="K1752" s="1" t="s">
        <v>40</v>
      </c>
      <c r="L1752" s="1" t="s">
        <v>105</v>
      </c>
      <c r="M1752" s="1" t="s">
        <v>106</v>
      </c>
      <c r="N1752" s="1" t="s">
        <v>37</v>
      </c>
      <c r="O1752" s="1" t="s">
        <v>43</v>
      </c>
      <c r="P1752" s="1" t="s">
        <v>43</v>
      </c>
      <c r="Q1752" s="1" t="s">
        <v>43</v>
      </c>
      <c r="R1752" s="3">
        <v>0</v>
      </c>
      <c r="S1752" s="1" t="s">
        <v>44</v>
      </c>
      <c r="T1752" s="1" t="s">
        <v>45</v>
      </c>
      <c r="U1752" s="1" t="s">
        <v>240</v>
      </c>
      <c r="V1752" s="1" t="s">
        <v>46</v>
      </c>
      <c r="W1752" s="1" t="s">
        <v>81</v>
      </c>
      <c r="X1752" s="1" t="s">
        <v>244</v>
      </c>
      <c r="Y1752" s="1" t="s">
        <v>245</v>
      </c>
      <c r="Z1752" s="1" t="s">
        <v>84</v>
      </c>
      <c r="AA1752" s="1" t="s">
        <v>51</v>
      </c>
      <c r="AB1752" s="1" t="s">
        <v>244</v>
      </c>
      <c r="AC1752" s="1" t="s">
        <v>37</v>
      </c>
    </row>
    <row r="1753" spans="1:29" hidden="1" x14ac:dyDescent="0.25">
      <c r="A1753" s="1" t="s">
        <v>33</v>
      </c>
      <c r="B1753" s="1" t="s">
        <v>34</v>
      </c>
      <c r="C1753" s="2">
        <v>45728</v>
      </c>
      <c r="D1753" s="1" t="s">
        <v>238</v>
      </c>
      <c r="E1753" s="1" t="s">
        <v>239</v>
      </c>
      <c r="F1753" s="1" t="s">
        <v>37</v>
      </c>
      <c r="G1753" s="1" t="s">
        <v>240</v>
      </c>
      <c r="H1753" s="1" t="s">
        <v>241</v>
      </c>
      <c r="I1753" s="3">
        <v>2463259</v>
      </c>
      <c r="J1753" s="3">
        <v>0</v>
      </c>
      <c r="K1753" s="1" t="s">
        <v>40</v>
      </c>
      <c r="L1753" s="1" t="s">
        <v>62</v>
      </c>
      <c r="M1753" s="1" t="s">
        <v>63</v>
      </c>
      <c r="N1753" s="1" t="s">
        <v>37</v>
      </c>
      <c r="O1753" s="1" t="s">
        <v>43</v>
      </c>
      <c r="P1753" s="1" t="s">
        <v>43</v>
      </c>
      <c r="Q1753" s="1" t="s">
        <v>43</v>
      </c>
      <c r="R1753" s="3">
        <v>0</v>
      </c>
      <c r="S1753" s="1" t="s">
        <v>44</v>
      </c>
      <c r="T1753" s="1" t="s">
        <v>45</v>
      </c>
      <c r="U1753" s="1" t="s">
        <v>240</v>
      </c>
      <c r="V1753" s="1" t="s">
        <v>46</v>
      </c>
      <c r="W1753" s="1" t="s">
        <v>81</v>
      </c>
      <c r="X1753" s="1" t="s">
        <v>244</v>
      </c>
      <c r="Y1753" s="1" t="s">
        <v>245</v>
      </c>
      <c r="Z1753" s="1" t="s">
        <v>84</v>
      </c>
      <c r="AA1753" s="1" t="s">
        <v>51</v>
      </c>
      <c r="AB1753" s="1" t="s">
        <v>244</v>
      </c>
      <c r="AC1753" s="1" t="s">
        <v>37</v>
      </c>
    </row>
    <row r="1754" spans="1:29" hidden="1" x14ac:dyDescent="0.25">
      <c r="A1754" s="1" t="s">
        <v>33</v>
      </c>
      <c r="B1754" s="1" t="s">
        <v>34</v>
      </c>
      <c r="C1754" s="2">
        <v>45730</v>
      </c>
      <c r="D1754" s="1" t="s">
        <v>35</v>
      </c>
      <c r="E1754" s="1" t="s">
        <v>36</v>
      </c>
      <c r="F1754" s="1" t="s">
        <v>37</v>
      </c>
      <c r="G1754" s="1" t="s">
        <v>209</v>
      </c>
      <c r="H1754" s="1" t="s">
        <v>210</v>
      </c>
      <c r="I1754" s="3">
        <v>0</v>
      </c>
      <c r="J1754" s="54">
        <v>190195</v>
      </c>
      <c r="K1754" s="1" t="s">
        <v>40</v>
      </c>
      <c r="L1754" s="1" t="s">
        <v>67</v>
      </c>
      <c r="M1754" s="1" t="s">
        <v>68</v>
      </c>
      <c r="N1754" s="1" t="s">
        <v>37</v>
      </c>
      <c r="O1754" s="1" t="s">
        <v>43</v>
      </c>
      <c r="P1754" s="1" t="s">
        <v>43</v>
      </c>
      <c r="Q1754" s="1" t="s">
        <v>43</v>
      </c>
      <c r="R1754" s="3">
        <v>0</v>
      </c>
      <c r="S1754" s="1" t="s">
        <v>44</v>
      </c>
      <c r="T1754" s="1" t="s">
        <v>45</v>
      </c>
      <c r="U1754" s="1" t="s">
        <v>209</v>
      </c>
      <c r="V1754" s="1" t="s">
        <v>46</v>
      </c>
      <c r="W1754" s="1" t="s">
        <v>47</v>
      </c>
      <c r="X1754" s="1" t="s">
        <v>211</v>
      </c>
      <c r="Y1754" s="1" t="s">
        <v>49</v>
      </c>
      <c r="Z1754" s="1" t="s">
        <v>50</v>
      </c>
      <c r="AA1754" s="1" t="s">
        <v>51</v>
      </c>
      <c r="AB1754" s="1" t="s">
        <v>211</v>
      </c>
      <c r="AC1754" s="1" t="s">
        <v>37</v>
      </c>
    </row>
    <row r="1755" spans="1:29" hidden="1" x14ac:dyDescent="0.25">
      <c r="A1755" s="1" t="s">
        <v>33</v>
      </c>
      <c r="B1755" s="1" t="s">
        <v>34</v>
      </c>
      <c r="C1755" s="2">
        <v>45736</v>
      </c>
      <c r="D1755" s="1" t="s">
        <v>35</v>
      </c>
      <c r="E1755" s="1" t="s">
        <v>36</v>
      </c>
      <c r="F1755" s="1" t="s">
        <v>37</v>
      </c>
      <c r="G1755" s="1" t="s">
        <v>204</v>
      </c>
      <c r="H1755" s="1" t="s">
        <v>205</v>
      </c>
      <c r="I1755" s="3">
        <v>0</v>
      </c>
      <c r="J1755" s="54">
        <v>1012955</v>
      </c>
      <c r="K1755" s="1" t="s">
        <v>40</v>
      </c>
      <c r="L1755" s="1" t="s">
        <v>206</v>
      </c>
      <c r="M1755" s="1" t="s">
        <v>207</v>
      </c>
      <c r="N1755" s="1" t="s">
        <v>37</v>
      </c>
      <c r="O1755" s="1" t="s">
        <v>43</v>
      </c>
      <c r="P1755" s="1" t="s">
        <v>43</v>
      </c>
      <c r="Q1755" s="1" t="s">
        <v>43</v>
      </c>
      <c r="R1755" s="3">
        <v>0</v>
      </c>
      <c r="S1755" s="1" t="s">
        <v>44</v>
      </c>
      <c r="T1755" s="1" t="s">
        <v>45</v>
      </c>
      <c r="U1755" s="1" t="s">
        <v>204</v>
      </c>
      <c r="V1755" s="1" t="s">
        <v>46</v>
      </c>
      <c r="W1755" s="1" t="s">
        <v>47</v>
      </c>
      <c r="X1755" s="1" t="s">
        <v>208</v>
      </c>
      <c r="Y1755" s="1" t="s">
        <v>49</v>
      </c>
      <c r="Z1755" s="1" t="s">
        <v>50</v>
      </c>
      <c r="AA1755" s="1" t="s">
        <v>51</v>
      </c>
      <c r="AB1755" s="1" t="s">
        <v>208</v>
      </c>
      <c r="AC1755" s="1" t="s">
        <v>37</v>
      </c>
    </row>
    <row r="1756" spans="1:29" hidden="1" x14ac:dyDescent="0.25">
      <c r="A1756" s="1" t="s">
        <v>33</v>
      </c>
      <c r="B1756" s="1" t="s">
        <v>34</v>
      </c>
      <c r="C1756" s="2">
        <v>45741</v>
      </c>
      <c r="D1756" s="1" t="s">
        <v>35</v>
      </c>
      <c r="E1756" s="1" t="s">
        <v>36</v>
      </c>
      <c r="F1756" s="1" t="s">
        <v>37</v>
      </c>
      <c r="G1756" s="1" t="s">
        <v>201</v>
      </c>
      <c r="H1756" s="1" t="s">
        <v>202</v>
      </c>
      <c r="I1756" s="3">
        <v>0</v>
      </c>
      <c r="J1756" s="54">
        <v>1423500</v>
      </c>
      <c r="K1756" s="1" t="s">
        <v>40</v>
      </c>
      <c r="L1756" s="1" t="s">
        <v>62</v>
      </c>
      <c r="M1756" s="1" t="s">
        <v>63</v>
      </c>
      <c r="N1756" s="1" t="s">
        <v>37</v>
      </c>
      <c r="O1756" s="1" t="s">
        <v>43</v>
      </c>
      <c r="P1756" s="1" t="s">
        <v>43</v>
      </c>
      <c r="Q1756" s="1" t="s">
        <v>43</v>
      </c>
      <c r="R1756" s="3">
        <v>0</v>
      </c>
      <c r="S1756" s="1" t="s">
        <v>44</v>
      </c>
      <c r="T1756" s="1" t="s">
        <v>45</v>
      </c>
      <c r="U1756" s="1" t="s">
        <v>201</v>
      </c>
      <c r="V1756" s="1" t="s">
        <v>46</v>
      </c>
      <c r="W1756" s="1" t="s">
        <v>47</v>
      </c>
      <c r="X1756" s="1" t="s">
        <v>203</v>
      </c>
      <c r="Y1756" s="1" t="s">
        <v>49</v>
      </c>
      <c r="Z1756" s="1" t="s">
        <v>50</v>
      </c>
      <c r="AA1756" s="1" t="s">
        <v>51</v>
      </c>
      <c r="AB1756" s="1" t="s">
        <v>203</v>
      </c>
      <c r="AC1756" s="1" t="s">
        <v>37</v>
      </c>
    </row>
    <row r="1757" spans="1:29" hidden="1" x14ac:dyDescent="0.25">
      <c r="A1757" s="1" t="s">
        <v>33</v>
      </c>
      <c r="B1757" s="1" t="s">
        <v>34</v>
      </c>
      <c r="C1757" s="2">
        <v>45763</v>
      </c>
      <c r="D1757" s="1" t="s">
        <v>35</v>
      </c>
      <c r="E1757" s="1" t="s">
        <v>36</v>
      </c>
      <c r="F1757" s="1" t="s">
        <v>37</v>
      </c>
      <c r="G1757" s="1" t="s">
        <v>272</v>
      </c>
      <c r="H1757" s="1" t="s">
        <v>273</v>
      </c>
      <c r="I1757" s="3">
        <v>0</v>
      </c>
      <c r="J1757" s="54">
        <v>86667</v>
      </c>
      <c r="K1757" s="1" t="s">
        <v>40</v>
      </c>
      <c r="L1757" s="1" t="s">
        <v>54</v>
      </c>
      <c r="M1757" s="1" t="s">
        <v>55</v>
      </c>
      <c r="N1757" s="1" t="s">
        <v>37</v>
      </c>
      <c r="O1757" s="1" t="s">
        <v>43</v>
      </c>
      <c r="P1757" s="1" t="s">
        <v>43</v>
      </c>
      <c r="Q1757" s="1" t="s">
        <v>43</v>
      </c>
      <c r="R1757" s="3">
        <v>0</v>
      </c>
      <c r="S1757" s="1" t="s">
        <v>44</v>
      </c>
      <c r="T1757" s="1" t="s">
        <v>45</v>
      </c>
      <c r="U1757" s="1" t="s">
        <v>272</v>
      </c>
      <c r="V1757" s="1" t="s">
        <v>46</v>
      </c>
      <c r="W1757" s="1" t="s">
        <v>47</v>
      </c>
      <c r="X1757" s="1" t="s">
        <v>274</v>
      </c>
      <c r="Y1757" s="1" t="s">
        <v>49</v>
      </c>
      <c r="Z1757" s="1" t="s">
        <v>50</v>
      </c>
      <c r="AA1757" s="1" t="s">
        <v>51</v>
      </c>
      <c r="AB1757" s="1" t="s">
        <v>274</v>
      </c>
      <c r="AC1757" s="1" t="s">
        <v>37</v>
      </c>
    </row>
    <row r="1758" spans="1:29" hidden="1" x14ac:dyDescent="0.25">
      <c r="A1758" s="1" t="s">
        <v>33</v>
      </c>
      <c r="B1758" s="1" t="s">
        <v>34</v>
      </c>
      <c r="C1758" s="2">
        <v>45763</v>
      </c>
      <c r="D1758" s="1" t="s">
        <v>35</v>
      </c>
      <c r="E1758" s="1" t="s">
        <v>36</v>
      </c>
      <c r="F1758" s="1" t="s">
        <v>37</v>
      </c>
      <c r="G1758" s="1" t="s">
        <v>269</v>
      </c>
      <c r="H1758" s="1" t="s">
        <v>270</v>
      </c>
      <c r="I1758" s="3">
        <v>0</v>
      </c>
      <c r="J1758" s="54">
        <v>2562300</v>
      </c>
      <c r="K1758" s="1" t="s">
        <v>40</v>
      </c>
      <c r="L1758" s="1" t="s">
        <v>62</v>
      </c>
      <c r="M1758" s="1" t="s">
        <v>63</v>
      </c>
      <c r="N1758" s="1" t="s">
        <v>37</v>
      </c>
      <c r="O1758" s="1" t="s">
        <v>43</v>
      </c>
      <c r="P1758" s="1" t="s">
        <v>43</v>
      </c>
      <c r="Q1758" s="1" t="s">
        <v>43</v>
      </c>
      <c r="R1758" s="3">
        <v>0</v>
      </c>
      <c r="S1758" s="1" t="s">
        <v>44</v>
      </c>
      <c r="T1758" s="1" t="s">
        <v>45</v>
      </c>
      <c r="U1758" s="1" t="s">
        <v>269</v>
      </c>
      <c r="V1758" s="1" t="s">
        <v>46</v>
      </c>
      <c r="W1758" s="1" t="s">
        <v>47</v>
      </c>
      <c r="X1758" s="1" t="s">
        <v>271</v>
      </c>
      <c r="Y1758" s="1" t="s">
        <v>49</v>
      </c>
      <c r="Z1758" s="1" t="s">
        <v>50</v>
      </c>
      <c r="AA1758" s="1" t="s">
        <v>51</v>
      </c>
      <c r="AB1758" s="1" t="s">
        <v>271</v>
      </c>
      <c r="AC1758" s="1" t="s">
        <v>37</v>
      </c>
    </row>
    <row r="1759" spans="1:29" hidden="1" x14ac:dyDescent="0.25">
      <c r="A1759" s="1" t="s">
        <v>33</v>
      </c>
      <c r="B1759" s="1" t="s">
        <v>34</v>
      </c>
      <c r="C1759" s="2">
        <v>45768</v>
      </c>
      <c r="D1759" s="1" t="s">
        <v>35</v>
      </c>
      <c r="E1759" s="1" t="s">
        <v>36</v>
      </c>
      <c r="F1759" s="1" t="s">
        <v>37</v>
      </c>
      <c r="G1759" s="1" t="s">
        <v>266</v>
      </c>
      <c r="H1759" s="1" t="s">
        <v>267</v>
      </c>
      <c r="I1759" s="3">
        <v>0</v>
      </c>
      <c r="J1759" s="54">
        <v>255603</v>
      </c>
      <c r="K1759" s="1" t="s">
        <v>40</v>
      </c>
      <c r="L1759" s="1" t="s">
        <v>54</v>
      </c>
      <c r="M1759" s="1" t="s">
        <v>55</v>
      </c>
      <c r="N1759" s="1" t="s">
        <v>37</v>
      </c>
      <c r="O1759" s="1" t="s">
        <v>43</v>
      </c>
      <c r="P1759" s="1" t="s">
        <v>43</v>
      </c>
      <c r="Q1759" s="1" t="s">
        <v>43</v>
      </c>
      <c r="R1759" s="3">
        <v>0</v>
      </c>
      <c r="S1759" s="1" t="s">
        <v>44</v>
      </c>
      <c r="T1759" s="1" t="s">
        <v>45</v>
      </c>
      <c r="U1759" s="1" t="s">
        <v>266</v>
      </c>
      <c r="V1759" s="1" t="s">
        <v>46</v>
      </c>
      <c r="W1759" s="1" t="s">
        <v>47</v>
      </c>
      <c r="X1759" s="1" t="s">
        <v>268</v>
      </c>
      <c r="Y1759" s="1" t="s">
        <v>49</v>
      </c>
      <c r="Z1759" s="1" t="s">
        <v>50</v>
      </c>
      <c r="AA1759" s="1" t="s">
        <v>51</v>
      </c>
      <c r="AB1759" s="1" t="s">
        <v>268</v>
      </c>
      <c r="AC1759" s="1" t="s">
        <v>37</v>
      </c>
    </row>
    <row r="1760" spans="1:29" hidden="1" x14ac:dyDescent="0.25">
      <c r="A1760" s="1" t="s">
        <v>33</v>
      </c>
      <c r="B1760" s="1" t="s">
        <v>34</v>
      </c>
      <c r="C1760" s="2">
        <v>45777</v>
      </c>
      <c r="D1760" s="1" t="s">
        <v>73</v>
      </c>
      <c r="E1760" s="1" t="s">
        <v>74</v>
      </c>
      <c r="F1760" s="1" t="s">
        <v>37</v>
      </c>
      <c r="G1760" s="1" t="s">
        <v>254</v>
      </c>
      <c r="H1760" s="1" t="s">
        <v>76</v>
      </c>
      <c r="I1760" s="3">
        <v>94900</v>
      </c>
      <c r="J1760" s="3">
        <v>0</v>
      </c>
      <c r="K1760" s="1" t="s">
        <v>40</v>
      </c>
      <c r="L1760" s="1" t="s">
        <v>255</v>
      </c>
      <c r="M1760" s="1" t="s">
        <v>256</v>
      </c>
      <c r="N1760" s="1" t="s">
        <v>79</v>
      </c>
      <c r="O1760" s="1" t="s">
        <v>80</v>
      </c>
      <c r="P1760" s="1" t="s">
        <v>43</v>
      </c>
      <c r="Q1760" s="1" t="s">
        <v>43</v>
      </c>
      <c r="R1760" s="3">
        <v>0</v>
      </c>
      <c r="S1760" s="1" t="s">
        <v>44</v>
      </c>
      <c r="T1760" s="1" t="s">
        <v>45</v>
      </c>
      <c r="U1760" s="1" t="s">
        <v>254</v>
      </c>
      <c r="V1760" s="1" t="s">
        <v>46</v>
      </c>
      <c r="W1760" s="1" t="s">
        <v>81</v>
      </c>
      <c r="X1760" s="1" t="s">
        <v>257</v>
      </c>
      <c r="Y1760" s="1" t="s">
        <v>83</v>
      </c>
      <c r="Z1760" s="1" t="s">
        <v>219</v>
      </c>
      <c r="AA1760" s="1" t="s">
        <v>51</v>
      </c>
      <c r="AB1760" s="1" t="s">
        <v>257</v>
      </c>
      <c r="AC1760" s="1" t="s">
        <v>37</v>
      </c>
    </row>
    <row r="1761" spans="1:29" hidden="1" x14ac:dyDescent="0.25">
      <c r="A1761" s="1" t="s">
        <v>33</v>
      </c>
      <c r="B1761" s="1" t="s">
        <v>34</v>
      </c>
      <c r="C1761" s="2">
        <v>45777</v>
      </c>
      <c r="D1761" s="1" t="s">
        <v>73</v>
      </c>
      <c r="E1761" s="1" t="s">
        <v>74</v>
      </c>
      <c r="F1761" s="1" t="s">
        <v>37</v>
      </c>
      <c r="G1761" s="1" t="s">
        <v>254</v>
      </c>
      <c r="H1761" s="1" t="s">
        <v>76</v>
      </c>
      <c r="I1761" s="3">
        <v>711750</v>
      </c>
      <c r="J1761" s="3">
        <v>0</v>
      </c>
      <c r="K1761" s="1" t="s">
        <v>40</v>
      </c>
      <c r="L1761" s="1" t="s">
        <v>125</v>
      </c>
      <c r="M1761" s="1" t="s">
        <v>126</v>
      </c>
      <c r="N1761" s="1" t="s">
        <v>79</v>
      </c>
      <c r="O1761" s="1" t="s">
        <v>80</v>
      </c>
      <c r="P1761" s="1" t="s">
        <v>43</v>
      </c>
      <c r="Q1761" s="1" t="s">
        <v>43</v>
      </c>
      <c r="R1761" s="3">
        <v>0</v>
      </c>
      <c r="S1761" s="1" t="s">
        <v>44</v>
      </c>
      <c r="T1761" s="1" t="s">
        <v>45</v>
      </c>
      <c r="U1761" s="1" t="s">
        <v>254</v>
      </c>
      <c r="V1761" s="1" t="s">
        <v>46</v>
      </c>
      <c r="W1761" s="1" t="s">
        <v>81</v>
      </c>
      <c r="X1761" s="1" t="s">
        <v>257</v>
      </c>
      <c r="Y1761" s="1" t="s">
        <v>83</v>
      </c>
      <c r="Z1761" s="1" t="s">
        <v>219</v>
      </c>
      <c r="AA1761" s="1" t="s">
        <v>51</v>
      </c>
      <c r="AB1761" s="1" t="s">
        <v>257</v>
      </c>
      <c r="AC1761" s="1" t="s">
        <v>37</v>
      </c>
    </row>
    <row r="1762" spans="1:29" hidden="1" x14ac:dyDescent="0.25">
      <c r="A1762" s="1" t="s">
        <v>33</v>
      </c>
      <c r="B1762" s="1" t="s">
        <v>34</v>
      </c>
      <c r="C1762" s="2">
        <v>45777</v>
      </c>
      <c r="D1762" s="1" t="s">
        <v>73</v>
      </c>
      <c r="E1762" s="1" t="s">
        <v>74</v>
      </c>
      <c r="F1762" s="1" t="s">
        <v>37</v>
      </c>
      <c r="G1762" s="1" t="s">
        <v>254</v>
      </c>
      <c r="H1762" s="1" t="s">
        <v>76</v>
      </c>
      <c r="I1762" s="3">
        <v>142350</v>
      </c>
      <c r="J1762" s="3">
        <v>0</v>
      </c>
      <c r="K1762" s="1" t="s">
        <v>40</v>
      </c>
      <c r="L1762" s="1" t="s">
        <v>258</v>
      </c>
      <c r="M1762" s="1" t="s">
        <v>259</v>
      </c>
      <c r="N1762" s="1" t="s">
        <v>79</v>
      </c>
      <c r="O1762" s="1" t="s">
        <v>80</v>
      </c>
      <c r="P1762" s="1" t="s">
        <v>43</v>
      </c>
      <c r="Q1762" s="1" t="s">
        <v>43</v>
      </c>
      <c r="R1762" s="3">
        <v>0</v>
      </c>
      <c r="S1762" s="1" t="s">
        <v>44</v>
      </c>
      <c r="T1762" s="1" t="s">
        <v>45</v>
      </c>
      <c r="U1762" s="1" t="s">
        <v>254</v>
      </c>
      <c r="V1762" s="1" t="s">
        <v>46</v>
      </c>
      <c r="W1762" s="1" t="s">
        <v>81</v>
      </c>
      <c r="X1762" s="1" t="s">
        <v>257</v>
      </c>
      <c r="Y1762" s="1" t="s">
        <v>83</v>
      </c>
      <c r="Z1762" s="1" t="s">
        <v>219</v>
      </c>
      <c r="AA1762" s="1" t="s">
        <v>51</v>
      </c>
      <c r="AB1762" s="1" t="s">
        <v>257</v>
      </c>
      <c r="AC1762" s="1" t="s">
        <v>37</v>
      </c>
    </row>
    <row r="1763" spans="1:29" hidden="1" x14ac:dyDescent="0.25">
      <c r="A1763" s="1" t="s">
        <v>33</v>
      </c>
      <c r="B1763" s="1" t="s">
        <v>34</v>
      </c>
      <c r="C1763" s="2">
        <v>45777</v>
      </c>
      <c r="D1763" s="1" t="s">
        <v>73</v>
      </c>
      <c r="E1763" s="1" t="s">
        <v>74</v>
      </c>
      <c r="F1763" s="1" t="s">
        <v>37</v>
      </c>
      <c r="G1763" s="1" t="s">
        <v>254</v>
      </c>
      <c r="H1763" s="1" t="s">
        <v>76</v>
      </c>
      <c r="I1763" s="3">
        <v>711750</v>
      </c>
      <c r="J1763" s="3">
        <v>0</v>
      </c>
      <c r="K1763" s="1" t="s">
        <v>40</v>
      </c>
      <c r="L1763" s="1" t="s">
        <v>119</v>
      </c>
      <c r="M1763" s="1" t="s">
        <v>120</v>
      </c>
      <c r="N1763" s="1" t="s">
        <v>79</v>
      </c>
      <c r="O1763" s="1" t="s">
        <v>80</v>
      </c>
      <c r="P1763" s="1" t="s">
        <v>43</v>
      </c>
      <c r="Q1763" s="1" t="s">
        <v>43</v>
      </c>
      <c r="R1763" s="3">
        <v>0</v>
      </c>
      <c r="S1763" s="1" t="s">
        <v>44</v>
      </c>
      <c r="T1763" s="1" t="s">
        <v>45</v>
      </c>
      <c r="U1763" s="1" t="s">
        <v>254</v>
      </c>
      <c r="V1763" s="1" t="s">
        <v>46</v>
      </c>
      <c r="W1763" s="1" t="s">
        <v>81</v>
      </c>
      <c r="X1763" s="1" t="s">
        <v>257</v>
      </c>
      <c r="Y1763" s="1" t="s">
        <v>83</v>
      </c>
      <c r="Z1763" s="1" t="s">
        <v>219</v>
      </c>
      <c r="AA1763" s="1" t="s">
        <v>51</v>
      </c>
      <c r="AB1763" s="1" t="s">
        <v>257</v>
      </c>
      <c r="AC1763" s="1" t="s">
        <v>37</v>
      </c>
    </row>
    <row r="1764" spans="1:29" hidden="1" x14ac:dyDescent="0.25">
      <c r="A1764" s="1" t="s">
        <v>33</v>
      </c>
      <c r="B1764" s="1" t="s">
        <v>34</v>
      </c>
      <c r="C1764" s="2">
        <v>45777</v>
      </c>
      <c r="D1764" s="1" t="s">
        <v>73</v>
      </c>
      <c r="E1764" s="1" t="s">
        <v>74</v>
      </c>
      <c r="F1764" s="1" t="s">
        <v>37</v>
      </c>
      <c r="G1764" s="1" t="s">
        <v>254</v>
      </c>
      <c r="H1764" s="1" t="s">
        <v>76</v>
      </c>
      <c r="I1764" s="3">
        <v>94900</v>
      </c>
      <c r="J1764" s="3">
        <v>0</v>
      </c>
      <c r="K1764" s="1" t="s">
        <v>40</v>
      </c>
      <c r="L1764" s="1" t="s">
        <v>115</v>
      </c>
      <c r="M1764" s="1" t="s">
        <v>116</v>
      </c>
      <c r="N1764" s="1" t="s">
        <v>79</v>
      </c>
      <c r="O1764" s="1" t="s">
        <v>80</v>
      </c>
      <c r="P1764" s="1" t="s">
        <v>43</v>
      </c>
      <c r="Q1764" s="1" t="s">
        <v>43</v>
      </c>
      <c r="R1764" s="3">
        <v>0</v>
      </c>
      <c r="S1764" s="1" t="s">
        <v>44</v>
      </c>
      <c r="T1764" s="1" t="s">
        <v>45</v>
      </c>
      <c r="U1764" s="1" t="s">
        <v>254</v>
      </c>
      <c r="V1764" s="1" t="s">
        <v>46</v>
      </c>
      <c r="W1764" s="1" t="s">
        <v>81</v>
      </c>
      <c r="X1764" s="1" t="s">
        <v>257</v>
      </c>
      <c r="Y1764" s="1" t="s">
        <v>83</v>
      </c>
      <c r="Z1764" s="1" t="s">
        <v>219</v>
      </c>
      <c r="AA1764" s="1" t="s">
        <v>51</v>
      </c>
      <c r="AB1764" s="1" t="s">
        <v>257</v>
      </c>
      <c r="AC1764" s="1" t="s">
        <v>37</v>
      </c>
    </row>
    <row r="1765" spans="1:29" hidden="1" x14ac:dyDescent="0.25">
      <c r="A1765" s="1" t="s">
        <v>33</v>
      </c>
      <c r="B1765" s="1" t="s">
        <v>34</v>
      </c>
      <c r="C1765" s="2">
        <v>45777</v>
      </c>
      <c r="D1765" s="1" t="s">
        <v>73</v>
      </c>
      <c r="E1765" s="1" t="s">
        <v>74</v>
      </c>
      <c r="F1765" s="1" t="s">
        <v>37</v>
      </c>
      <c r="G1765" s="1" t="s">
        <v>254</v>
      </c>
      <c r="H1765" s="1" t="s">
        <v>76</v>
      </c>
      <c r="I1765" s="3">
        <v>616850</v>
      </c>
      <c r="J1765" s="3">
        <v>0</v>
      </c>
      <c r="K1765" s="1" t="s">
        <v>40</v>
      </c>
      <c r="L1765" s="1" t="s">
        <v>117</v>
      </c>
      <c r="M1765" s="1" t="s">
        <v>118</v>
      </c>
      <c r="N1765" s="1" t="s">
        <v>79</v>
      </c>
      <c r="O1765" s="1" t="s">
        <v>80</v>
      </c>
      <c r="P1765" s="1" t="s">
        <v>43</v>
      </c>
      <c r="Q1765" s="1" t="s">
        <v>43</v>
      </c>
      <c r="R1765" s="3">
        <v>0</v>
      </c>
      <c r="S1765" s="1" t="s">
        <v>44</v>
      </c>
      <c r="T1765" s="1" t="s">
        <v>45</v>
      </c>
      <c r="U1765" s="1" t="s">
        <v>254</v>
      </c>
      <c r="V1765" s="1" t="s">
        <v>46</v>
      </c>
      <c r="W1765" s="1" t="s">
        <v>81</v>
      </c>
      <c r="X1765" s="1" t="s">
        <v>257</v>
      </c>
      <c r="Y1765" s="1" t="s">
        <v>83</v>
      </c>
      <c r="Z1765" s="1" t="s">
        <v>219</v>
      </c>
      <c r="AA1765" s="1" t="s">
        <v>51</v>
      </c>
      <c r="AB1765" s="1" t="s">
        <v>257</v>
      </c>
      <c r="AC1765" s="1" t="s">
        <v>37</v>
      </c>
    </row>
    <row r="1766" spans="1:29" hidden="1" x14ac:dyDescent="0.25">
      <c r="A1766" s="1" t="s">
        <v>33</v>
      </c>
      <c r="B1766" s="1" t="s">
        <v>34</v>
      </c>
      <c r="C1766" s="2">
        <v>45777</v>
      </c>
      <c r="D1766" s="1" t="s">
        <v>73</v>
      </c>
      <c r="E1766" s="1" t="s">
        <v>74</v>
      </c>
      <c r="F1766" s="1" t="s">
        <v>37</v>
      </c>
      <c r="G1766" s="1" t="s">
        <v>254</v>
      </c>
      <c r="H1766" s="1" t="s">
        <v>76</v>
      </c>
      <c r="I1766" s="3">
        <v>47450</v>
      </c>
      <c r="J1766" s="3">
        <v>0</v>
      </c>
      <c r="K1766" s="1" t="s">
        <v>40</v>
      </c>
      <c r="L1766" s="1" t="s">
        <v>91</v>
      </c>
      <c r="M1766" s="1" t="s">
        <v>92</v>
      </c>
      <c r="N1766" s="1" t="s">
        <v>79</v>
      </c>
      <c r="O1766" s="1" t="s">
        <v>80</v>
      </c>
      <c r="P1766" s="1" t="s">
        <v>43</v>
      </c>
      <c r="Q1766" s="1" t="s">
        <v>43</v>
      </c>
      <c r="R1766" s="3">
        <v>0</v>
      </c>
      <c r="S1766" s="1" t="s">
        <v>44</v>
      </c>
      <c r="T1766" s="1" t="s">
        <v>45</v>
      </c>
      <c r="U1766" s="1" t="s">
        <v>254</v>
      </c>
      <c r="V1766" s="1" t="s">
        <v>46</v>
      </c>
      <c r="W1766" s="1" t="s">
        <v>81</v>
      </c>
      <c r="X1766" s="1" t="s">
        <v>257</v>
      </c>
      <c r="Y1766" s="1" t="s">
        <v>83</v>
      </c>
      <c r="Z1766" s="1" t="s">
        <v>219</v>
      </c>
      <c r="AA1766" s="1" t="s">
        <v>51</v>
      </c>
      <c r="AB1766" s="1" t="s">
        <v>257</v>
      </c>
      <c r="AC1766" s="1" t="s">
        <v>37</v>
      </c>
    </row>
    <row r="1767" spans="1:29" hidden="1" x14ac:dyDescent="0.25">
      <c r="A1767" s="1" t="s">
        <v>33</v>
      </c>
      <c r="B1767" s="1" t="s">
        <v>34</v>
      </c>
      <c r="C1767" s="2">
        <v>45777</v>
      </c>
      <c r="D1767" s="1" t="s">
        <v>73</v>
      </c>
      <c r="E1767" s="1" t="s">
        <v>74</v>
      </c>
      <c r="F1767" s="1" t="s">
        <v>37</v>
      </c>
      <c r="G1767" s="1" t="s">
        <v>254</v>
      </c>
      <c r="H1767" s="1" t="s">
        <v>76</v>
      </c>
      <c r="I1767" s="3">
        <v>171590</v>
      </c>
      <c r="J1767" s="3">
        <v>0</v>
      </c>
      <c r="K1767" s="1" t="s">
        <v>40</v>
      </c>
      <c r="L1767" s="1" t="s">
        <v>275</v>
      </c>
      <c r="M1767" s="1" t="s">
        <v>276</v>
      </c>
      <c r="N1767" s="1" t="s">
        <v>79</v>
      </c>
      <c r="O1767" s="1" t="s">
        <v>80</v>
      </c>
      <c r="P1767" s="1" t="s">
        <v>43</v>
      </c>
      <c r="Q1767" s="1" t="s">
        <v>43</v>
      </c>
      <c r="R1767" s="3">
        <v>0</v>
      </c>
      <c r="S1767" s="1" t="s">
        <v>44</v>
      </c>
      <c r="T1767" s="1" t="s">
        <v>45</v>
      </c>
      <c r="U1767" s="1" t="s">
        <v>254</v>
      </c>
      <c r="V1767" s="1" t="s">
        <v>46</v>
      </c>
      <c r="W1767" s="1" t="s">
        <v>81</v>
      </c>
      <c r="X1767" s="1" t="s">
        <v>257</v>
      </c>
      <c r="Y1767" s="1" t="s">
        <v>83</v>
      </c>
      <c r="Z1767" s="1" t="s">
        <v>219</v>
      </c>
      <c r="AA1767" s="1" t="s">
        <v>51</v>
      </c>
      <c r="AB1767" s="1" t="s">
        <v>257</v>
      </c>
      <c r="AC1767" s="1" t="s">
        <v>37</v>
      </c>
    </row>
    <row r="1768" spans="1:29" hidden="1" x14ac:dyDescent="0.25">
      <c r="A1768" s="1" t="s">
        <v>33</v>
      </c>
      <c r="B1768" s="1" t="s">
        <v>34</v>
      </c>
      <c r="C1768" s="2">
        <v>45777</v>
      </c>
      <c r="D1768" s="1" t="s">
        <v>73</v>
      </c>
      <c r="E1768" s="1" t="s">
        <v>74</v>
      </c>
      <c r="F1768" s="1" t="s">
        <v>37</v>
      </c>
      <c r="G1768" s="1" t="s">
        <v>254</v>
      </c>
      <c r="H1768" s="1" t="s">
        <v>76</v>
      </c>
      <c r="I1768" s="3">
        <v>47450</v>
      </c>
      <c r="J1768" s="3">
        <v>0</v>
      </c>
      <c r="K1768" s="1" t="s">
        <v>40</v>
      </c>
      <c r="L1768" s="1" t="s">
        <v>127</v>
      </c>
      <c r="M1768" s="1" t="s">
        <v>128</v>
      </c>
      <c r="N1768" s="1" t="s">
        <v>79</v>
      </c>
      <c r="O1768" s="1" t="s">
        <v>80</v>
      </c>
      <c r="P1768" s="1" t="s">
        <v>43</v>
      </c>
      <c r="Q1768" s="1" t="s">
        <v>43</v>
      </c>
      <c r="R1768" s="3">
        <v>0</v>
      </c>
      <c r="S1768" s="1" t="s">
        <v>44</v>
      </c>
      <c r="T1768" s="1" t="s">
        <v>45</v>
      </c>
      <c r="U1768" s="1" t="s">
        <v>254</v>
      </c>
      <c r="V1768" s="1" t="s">
        <v>46</v>
      </c>
      <c r="W1768" s="1" t="s">
        <v>81</v>
      </c>
      <c r="X1768" s="1" t="s">
        <v>257</v>
      </c>
      <c r="Y1768" s="1" t="s">
        <v>83</v>
      </c>
      <c r="Z1768" s="1" t="s">
        <v>219</v>
      </c>
      <c r="AA1768" s="1" t="s">
        <v>51</v>
      </c>
      <c r="AB1768" s="1" t="s">
        <v>257</v>
      </c>
      <c r="AC1768" s="1" t="s">
        <v>37</v>
      </c>
    </row>
    <row r="1769" spans="1:29" hidden="1" x14ac:dyDescent="0.25">
      <c r="A1769" s="1" t="s">
        <v>33</v>
      </c>
      <c r="B1769" s="1" t="s">
        <v>34</v>
      </c>
      <c r="C1769" s="2">
        <v>45777</v>
      </c>
      <c r="D1769" s="1" t="s">
        <v>73</v>
      </c>
      <c r="E1769" s="1" t="s">
        <v>74</v>
      </c>
      <c r="F1769" s="1" t="s">
        <v>37</v>
      </c>
      <c r="G1769" s="1" t="s">
        <v>254</v>
      </c>
      <c r="H1769" s="1" t="s">
        <v>76</v>
      </c>
      <c r="I1769" s="3">
        <v>51145</v>
      </c>
      <c r="J1769" s="3">
        <v>0</v>
      </c>
      <c r="K1769" s="1" t="s">
        <v>40</v>
      </c>
      <c r="L1769" s="1" t="s">
        <v>285</v>
      </c>
      <c r="M1769" s="1" t="s">
        <v>286</v>
      </c>
      <c r="N1769" s="1" t="s">
        <v>79</v>
      </c>
      <c r="O1769" s="1" t="s">
        <v>80</v>
      </c>
      <c r="P1769" s="1" t="s">
        <v>43</v>
      </c>
      <c r="Q1769" s="1" t="s">
        <v>43</v>
      </c>
      <c r="R1769" s="3">
        <v>0</v>
      </c>
      <c r="S1769" s="1" t="s">
        <v>44</v>
      </c>
      <c r="T1769" s="1" t="s">
        <v>45</v>
      </c>
      <c r="U1769" s="1" t="s">
        <v>254</v>
      </c>
      <c r="V1769" s="1" t="s">
        <v>46</v>
      </c>
      <c r="W1769" s="1" t="s">
        <v>81</v>
      </c>
      <c r="X1769" s="1" t="s">
        <v>257</v>
      </c>
      <c r="Y1769" s="1" t="s">
        <v>83</v>
      </c>
      <c r="Z1769" s="1" t="s">
        <v>219</v>
      </c>
      <c r="AA1769" s="1" t="s">
        <v>51</v>
      </c>
      <c r="AB1769" s="1" t="s">
        <v>257</v>
      </c>
      <c r="AC1769" s="1" t="s">
        <v>37</v>
      </c>
    </row>
    <row r="1770" spans="1:29" hidden="1" x14ac:dyDescent="0.25">
      <c r="A1770" s="1" t="s">
        <v>33</v>
      </c>
      <c r="B1770" s="1" t="s">
        <v>34</v>
      </c>
      <c r="C1770" s="2">
        <v>45777</v>
      </c>
      <c r="D1770" s="1" t="s">
        <v>73</v>
      </c>
      <c r="E1770" s="1" t="s">
        <v>74</v>
      </c>
      <c r="F1770" s="1" t="s">
        <v>37</v>
      </c>
      <c r="G1770" s="1" t="s">
        <v>254</v>
      </c>
      <c r="H1770" s="1" t="s">
        <v>76</v>
      </c>
      <c r="I1770" s="3">
        <v>94900</v>
      </c>
      <c r="J1770" s="3">
        <v>0</v>
      </c>
      <c r="K1770" s="1" t="s">
        <v>40</v>
      </c>
      <c r="L1770" s="1" t="s">
        <v>150</v>
      </c>
      <c r="M1770" s="1" t="s">
        <v>151</v>
      </c>
      <c r="N1770" s="1" t="s">
        <v>79</v>
      </c>
      <c r="O1770" s="1" t="s">
        <v>80</v>
      </c>
      <c r="P1770" s="1" t="s">
        <v>43</v>
      </c>
      <c r="Q1770" s="1" t="s">
        <v>43</v>
      </c>
      <c r="R1770" s="3">
        <v>0</v>
      </c>
      <c r="S1770" s="1" t="s">
        <v>44</v>
      </c>
      <c r="T1770" s="1" t="s">
        <v>45</v>
      </c>
      <c r="U1770" s="1" t="s">
        <v>254</v>
      </c>
      <c r="V1770" s="1" t="s">
        <v>46</v>
      </c>
      <c r="W1770" s="1" t="s">
        <v>81</v>
      </c>
      <c r="X1770" s="1" t="s">
        <v>257</v>
      </c>
      <c r="Y1770" s="1" t="s">
        <v>83</v>
      </c>
      <c r="Z1770" s="1" t="s">
        <v>219</v>
      </c>
      <c r="AA1770" s="1" t="s">
        <v>51</v>
      </c>
      <c r="AB1770" s="1" t="s">
        <v>257</v>
      </c>
      <c r="AC1770" s="1" t="s">
        <v>37</v>
      </c>
    </row>
    <row r="1771" spans="1:29" hidden="1" x14ac:dyDescent="0.25">
      <c r="A1771" s="1" t="s">
        <v>33</v>
      </c>
      <c r="B1771" s="1" t="s">
        <v>34</v>
      </c>
      <c r="C1771" s="2">
        <v>45777</v>
      </c>
      <c r="D1771" s="1" t="s">
        <v>73</v>
      </c>
      <c r="E1771" s="1" t="s">
        <v>74</v>
      </c>
      <c r="F1771" s="1" t="s">
        <v>37</v>
      </c>
      <c r="G1771" s="1" t="s">
        <v>254</v>
      </c>
      <c r="H1771" s="1" t="s">
        <v>76</v>
      </c>
      <c r="I1771" s="3">
        <v>569400</v>
      </c>
      <c r="J1771" s="3">
        <v>0</v>
      </c>
      <c r="K1771" s="1" t="s">
        <v>40</v>
      </c>
      <c r="L1771" s="1" t="s">
        <v>287</v>
      </c>
      <c r="M1771" s="1" t="s">
        <v>288</v>
      </c>
      <c r="N1771" s="1" t="s">
        <v>79</v>
      </c>
      <c r="O1771" s="1" t="s">
        <v>80</v>
      </c>
      <c r="P1771" s="1" t="s">
        <v>43</v>
      </c>
      <c r="Q1771" s="1" t="s">
        <v>43</v>
      </c>
      <c r="R1771" s="3">
        <v>0</v>
      </c>
      <c r="S1771" s="1" t="s">
        <v>44</v>
      </c>
      <c r="T1771" s="1" t="s">
        <v>45</v>
      </c>
      <c r="U1771" s="1" t="s">
        <v>254</v>
      </c>
      <c r="V1771" s="1" t="s">
        <v>46</v>
      </c>
      <c r="W1771" s="1" t="s">
        <v>81</v>
      </c>
      <c r="X1771" s="1" t="s">
        <v>257</v>
      </c>
      <c r="Y1771" s="1" t="s">
        <v>83</v>
      </c>
      <c r="Z1771" s="1" t="s">
        <v>219</v>
      </c>
      <c r="AA1771" s="1" t="s">
        <v>51</v>
      </c>
      <c r="AB1771" s="1" t="s">
        <v>257</v>
      </c>
      <c r="AC1771" s="1" t="s">
        <v>37</v>
      </c>
    </row>
    <row r="1772" spans="1:29" hidden="1" x14ac:dyDescent="0.25">
      <c r="A1772" s="1" t="s">
        <v>33</v>
      </c>
      <c r="B1772" s="1" t="s">
        <v>34</v>
      </c>
      <c r="C1772" s="2">
        <v>45777</v>
      </c>
      <c r="D1772" s="1" t="s">
        <v>73</v>
      </c>
      <c r="E1772" s="1" t="s">
        <v>74</v>
      </c>
      <c r="F1772" s="1" t="s">
        <v>37</v>
      </c>
      <c r="G1772" s="1" t="s">
        <v>254</v>
      </c>
      <c r="H1772" s="1" t="s">
        <v>76</v>
      </c>
      <c r="I1772" s="3">
        <v>47450</v>
      </c>
      <c r="J1772" s="3">
        <v>0</v>
      </c>
      <c r="K1772" s="1" t="s">
        <v>40</v>
      </c>
      <c r="L1772" s="1" t="s">
        <v>279</v>
      </c>
      <c r="M1772" s="1" t="s">
        <v>280</v>
      </c>
      <c r="N1772" s="1" t="s">
        <v>79</v>
      </c>
      <c r="O1772" s="1" t="s">
        <v>80</v>
      </c>
      <c r="P1772" s="1" t="s">
        <v>43</v>
      </c>
      <c r="Q1772" s="1" t="s">
        <v>43</v>
      </c>
      <c r="R1772" s="3">
        <v>0</v>
      </c>
      <c r="S1772" s="1" t="s">
        <v>44</v>
      </c>
      <c r="T1772" s="1" t="s">
        <v>45</v>
      </c>
      <c r="U1772" s="1" t="s">
        <v>254</v>
      </c>
      <c r="V1772" s="1" t="s">
        <v>46</v>
      </c>
      <c r="W1772" s="1" t="s">
        <v>81</v>
      </c>
      <c r="X1772" s="1" t="s">
        <v>257</v>
      </c>
      <c r="Y1772" s="1" t="s">
        <v>83</v>
      </c>
      <c r="Z1772" s="1" t="s">
        <v>219</v>
      </c>
      <c r="AA1772" s="1" t="s">
        <v>51</v>
      </c>
      <c r="AB1772" s="1" t="s">
        <v>257</v>
      </c>
      <c r="AC1772" s="1" t="s">
        <v>37</v>
      </c>
    </row>
    <row r="1773" spans="1:29" hidden="1" x14ac:dyDescent="0.25">
      <c r="A1773" s="1" t="s">
        <v>33</v>
      </c>
      <c r="B1773" s="1" t="s">
        <v>34</v>
      </c>
      <c r="C1773" s="2">
        <v>45777</v>
      </c>
      <c r="D1773" s="1" t="s">
        <v>73</v>
      </c>
      <c r="E1773" s="1" t="s">
        <v>74</v>
      </c>
      <c r="F1773" s="1" t="s">
        <v>37</v>
      </c>
      <c r="G1773" s="1" t="s">
        <v>254</v>
      </c>
      <c r="H1773" s="1" t="s">
        <v>76</v>
      </c>
      <c r="I1773" s="3">
        <v>94900</v>
      </c>
      <c r="J1773" s="3">
        <v>0</v>
      </c>
      <c r="K1773" s="1" t="s">
        <v>40</v>
      </c>
      <c r="L1773" s="1" t="s">
        <v>119</v>
      </c>
      <c r="M1773" s="1" t="s">
        <v>120</v>
      </c>
      <c r="N1773" s="1" t="s">
        <v>79</v>
      </c>
      <c r="O1773" s="1" t="s">
        <v>80</v>
      </c>
      <c r="P1773" s="1" t="s">
        <v>43</v>
      </c>
      <c r="Q1773" s="1" t="s">
        <v>43</v>
      </c>
      <c r="R1773" s="3">
        <v>0</v>
      </c>
      <c r="S1773" s="1" t="s">
        <v>44</v>
      </c>
      <c r="T1773" s="1" t="s">
        <v>45</v>
      </c>
      <c r="U1773" s="1" t="s">
        <v>254</v>
      </c>
      <c r="V1773" s="1" t="s">
        <v>46</v>
      </c>
      <c r="W1773" s="1" t="s">
        <v>81</v>
      </c>
      <c r="X1773" s="1" t="s">
        <v>257</v>
      </c>
      <c r="Y1773" s="1" t="s">
        <v>83</v>
      </c>
      <c r="Z1773" s="1" t="s">
        <v>219</v>
      </c>
      <c r="AA1773" s="1" t="s">
        <v>51</v>
      </c>
      <c r="AB1773" s="1" t="s">
        <v>257</v>
      </c>
      <c r="AC1773" s="1" t="s">
        <v>37</v>
      </c>
    </row>
    <row r="1774" spans="1:29" hidden="1" x14ac:dyDescent="0.25">
      <c r="A1774" s="1" t="s">
        <v>33</v>
      </c>
      <c r="B1774" s="1" t="s">
        <v>34</v>
      </c>
      <c r="C1774" s="2">
        <v>45777</v>
      </c>
      <c r="D1774" s="1" t="s">
        <v>73</v>
      </c>
      <c r="E1774" s="1" t="s">
        <v>74</v>
      </c>
      <c r="F1774" s="1" t="s">
        <v>37</v>
      </c>
      <c r="G1774" s="1" t="s">
        <v>254</v>
      </c>
      <c r="H1774" s="1" t="s">
        <v>76</v>
      </c>
      <c r="I1774" s="3">
        <v>237250</v>
      </c>
      <c r="J1774" s="3">
        <v>0</v>
      </c>
      <c r="K1774" s="1" t="s">
        <v>40</v>
      </c>
      <c r="L1774" s="1" t="s">
        <v>148</v>
      </c>
      <c r="M1774" s="1" t="s">
        <v>149</v>
      </c>
      <c r="N1774" s="1" t="s">
        <v>79</v>
      </c>
      <c r="O1774" s="1" t="s">
        <v>80</v>
      </c>
      <c r="P1774" s="1" t="s">
        <v>43</v>
      </c>
      <c r="Q1774" s="1" t="s">
        <v>43</v>
      </c>
      <c r="R1774" s="3">
        <v>0</v>
      </c>
      <c r="S1774" s="1" t="s">
        <v>44</v>
      </c>
      <c r="T1774" s="1" t="s">
        <v>45</v>
      </c>
      <c r="U1774" s="1" t="s">
        <v>254</v>
      </c>
      <c r="V1774" s="1" t="s">
        <v>46</v>
      </c>
      <c r="W1774" s="1" t="s">
        <v>81</v>
      </c>
      <c r="X1774" s="1" t="s">
        <v>257</v>
      </c>
      <c r="Y1774" s="1" t="s">
        <v>83</v>
      </c>
      <c r="Z1774" s="1" t="s">
        <v>219</v>
      </c>
      <c r="AA1774" s="1" t="s">
        <v>51</v>
      </c>
      <c r="AB1774" s="1" t="s">
        <v>257</v>
      </c>
      <c r="AC1774" s="1" t="s">
        <v>37</v>
      </c>
    </row>
    <row r="1775" spans="1:29" hidden="1" x14ac:dyDescent="0.25">
      <c r="A1775" s="1" t="s">
        <v>33</v>
      </c>
      <c r="B1775" s="1" t="s">
        <v>34</v>
      </c>
      <c r="C1775" s="2">
        <v>45777</v>
      </c>
      <c r="D1775" s="1" t="s">
        <v>73</v>
      </c>
      <c r="E1775" s="1" t="s">
        <v>74</v>
      </c>
      <c r="F1775" s="1" t="s">
        <v>37</v>
      </c>
      <c r="G1775" s="1" t="s">
        <v>254</v>
      </c>
      <c r="H1775" s="1" t="s">
        <v>76</v>
      </c>
      <c r="I1775" s="3">
        <v>47450</v>
      </c>
      <c r="J1775" s="3">
        <v>0</v>
      </c>
      <c r="K1775" s="1" t="s">
        <v>40</v>
      </c>
      <c r="L1775" s="1" t="s">
        <v>281</v>
      </c>
      <c r="M1775" s="1" t="s">
        <v>282</v>
      </c>
      <c r="N1775" s="1" t="s">
        <v>79</v>
      </c>
      <c r="O1775" s="1" t="s">
        <v>80</v>
      </c>
      <c r="P1775" s="1" t="s">
        <v>43</v>
      </c>
      <c r="Q1775" s="1" t="s">
        <v>43</v>
      </c>
      <c r="R1775" s="3">
        <v>0</v>
      </c>
      <c r="S1775" s="1" t="s">
        <v>44</v>
      </c>
      <c r="T1775" s="1" t="s">
        <v>45</v>
      </c>
      <c r="U1775" s="1" t="s">
        <v>254</v>
      </c>
      <c r="V1775" s="1" t="s">
        <v>46</v>
      </c>
      <c r="W1775" s="1" t="s">
        <v>81</v>
      </c>
      <c r="X1775" s="1" t="s">
        <v>257</v>
      </c>
      <c r="Y1775" s="1" t="s">
        <v>83</v>
      </c>
      <c r="Z1775" s="1" t="s">
        <v>219</v>
      </c>
      <c r="AA1775" s="1" t="s">
        <v>51</v>
      </c>
      <c r="AB1775" s="1" t="s">
        <v>257</v>
      </c>
      <c r="AC1775" s="1" t="s">
        <v>37</v>
      </c>
    </row>
    <row r="1776" spans="1:29" hidden="1" x14ac:dyDescent="0.25">
      <c r="A1776" s="1" t="s">
        <v>33</v>
      </c>
      <c r="B1776" s="1" t="s">
        <v>34</v>
      </c>
      <c r="C1776" s="2">
        <v>45777</v>
      </c>
      <c r="D1776" s="1" t="s">
        <v>73</v>
      </c>
      <c r="E1776" s="1" t="s">
        <v>74</v>
      </c>
      <c r="F1776" s="1" t="s">
        <v>37</v>
      </c>
      <c r="G1776" s="1" t="s">
        <v>254</v>
      </c>
      <c r="H1776" s="1" t="s">
        <v>76</v>
      </c>
      <c r="I1776" s="3">
        <v>142350</v>
      </c>
      <c r="J1776" s="3">
        <v>0</v>
      </c>
      <c r="K1776" s="1" t="s">
        <v>40</v>
      </c>
      <c r="L1776" s="1" t="s">
        <v>168</v>
      </c>
      <c r="M1776" s="1" t="s">
        <v>169</v>
      </c>
      <c r="N1776" s="1" t="s">
        <v>79</v>
      </c>
      <c r="O1776" s="1" t="s">
        <v>80</v>
      </c>
      <c r="P1776" s="1" t="s">
        <v>43</v>
      </c>
      <c r="Q1776" s="1" t="s">
        <v>43</v>
      </c>
      <c r="R1776" s="3">
        <v>0</v>
      </c>
      <c r="S1776" s="1" t="s">
        <v>44</v>
      </c>
      <c r="T1776" s="1" t="s">
        <v>45</v>
      </c>
      <c r="U1776" s="1" t="s">
        <v>254</v>
      </c>
      <c r="V1776" s="1" t="s">
        <v>46</v>
      </c>
      <c r="W1776" s="1" t="s">
        <v>81</v>
      </c>
      <c r="X1776" s="1" t="s">
        <v>257</v>
      </c>
      <c r="Y1776" s="1" t="s">
        <v>83</v>
      </c>
      <c r="Z1776" s="1" t="s">
        <v>219</v>
      </c>
      <c r="AA1776" s="1" t="s">
        <v>51</v>
      </c>
      <c r="AB1776" s="1" t="s">
        <v>257</v>
      </c>
      <c r="AC1776" s="1" t="s">
        <v>37</v>
      </c>
    </row>
    <row r="1777" spans="1:29" hidden="1" x14ac:dyDescent="0.25">
      <c r="A1777" s="1" t="s">
        <v>33</v>
      </c>
      <c r="B1777" s="1" t="s">
        <v>34</v>
      </c>
      <c r="C1777" s="2">
        <v>45777</v>
      </c>
      <c r="D1777" s="1" t="s">
        <v>73</v>
      </c>
      <c r="E1777" s="1" t="s">
        <v>74</v>
      </c>
      <c r="F1777" s="1" t="s">
        <v>37</v>
      </c>
      <c r="G1777" s="1" t="s">
        <v>254</v>
      </c>
      <c r="H1777" s="1" t="s">
        <v>76</v>
      </c>
      <c r="I1777" s="3">
        <v>47450</v>
      </c>
      <c r="J1777" s="3">
        <v>0</v>
      </c>
      <c r="K1777" s="1" t="s">
        <v>40</v>
      </c>
      <c r="L1777" s="1" t="s">
        <v>152</v>
      </c>
      <c r="M1777" s="1" t="s">
        <v>153</v>
      </c>
      <c r="N1777" s="1" t="s">
        <v>79</v>
      </c>
      <c r="O1777" s="1" t="s">
        <v>80</v>
      </c>
      <c r="P1777" s="1" t="s">
        <v>43</v>
      </c>
      <c r="Q1777" s="1" t="s">
        <v>43</v>
      </c>
      <c r="R1777" s="3">
        <v>0</v>
      </c>
      <c r="S1777" s="1" t="s">
        <v>44</v>
      </c>
      <c r="T1777" s="1" t="s">
        <v>45</v>
      </c>
      <c r="U1777" s="1" t="s">
        <v>254</v>
      </c>
      <c r="V1777" s="1" t="s">
        <v>46</v>
      </c>
      <c r="W1777" s="1" t="s">
        <v>81</v>
      </c>
      <c r="X1777" s="1" t="s">
        <v>257</v>
      </c>
      <c r="Y1777" s="1" t="s">
        <v>83</v>
      </c>
      <c r="Z1777" s="1" t="s">
        <v>219</v>
      </c>
      <c r="AA1777" s="1" t="s">
        <v>51</v>
      </c>
      <c r="AB1777" s="1" t="s">
        <v>257</v>
      </c>
      <c r="AC1777" s="1" t="s">
        <v>37</v>
      </c>
    </row>
    <row r="1778" spans="1:29" hidden="1" x14ac:dyDescent="0.25">
      <c r="A1778" s="1" t="s">
        <v>33</v>
      </c>
      <c r="B1778" s="1" t="s">
        <v>34</v>
      </c>
      <c r="C1778" s="2">
        <v>45777</v>
      </c>
      <c r="D1778" s="1" t="s">
        <v>73</v>
      </c>
      <c r="E1778" s="1" t="s">
        <v>74</v>
      </c>
      <c r="F1778" s="1" t="s">
        <v>37</v>
      </c>
      <c r="G1778" s="1" t="s">
        <v>254</v>
      </c>
      <c r="H1778" s="1" t="s">
        <v>76</v>
      </c>
      <c r="I1778" s="3">
        <v>391625</v>
      </c>
      <c r="J1778" s="3">
        <v>0</v>
      </c>
      <c r="K1778" s="1" t="s">
        <v>40</v>
      </c>
      <c r="L1778" s="1" t="s">
        <v>283</v>
      </c>
      <c r="M1778" s="1" t="s">
        <v>284</v>
      </c>
      <c r="N1778" s="1" t="s">
        <v>79</v>
      </c>
      <c r="O1778" s="1" t="s">
        <v>80</v>
      </c>
      <c r="P1778" s="1" t="s">
        <v>43</v>
      </c>
      <c r="Q1778" s="1" t="s">
        <v>43</v>
      </c>
      <c r="R1778" s="3">
        <v>0</v>
      </c>
      <c r="S1778" s="1" t="s">
        <v>44</v>
      </c>
      <c r="T1778" s="1" t="s">
        <v>45</v>
      </c>
      <c r="U1778" s="1" t="s">
        <v>254</v>
      </c>
      <c r="V1778" s="1" t="s">
        <v>46</v>
      </c>
      <c r="W1778" s="1" t="s">
        <v>81</v>
      </c>
      <c r="X1778" s="1" t="s">
        <v>257</v>
      </c>
      <c r="Y1778" s="1" t="s">
        <v>83</v>
      </c>
      <c r="Z1778" s="1" t="s">
        <v>219</v>
      </c>
      <c r="AA1778" s="1" t="s">
        <v>51</v>
      </c>
      <c r="AB1778" s="1" t="s">
        <v>257</v>
      </c>
      <c r="AC1778" s="1" t="s">
        <v>37</v>
      </c>
    </row>
    <row r="1779" spans="1:29" hidden="1" x14ac:dyDescent="0.25">
      <c r="A1779" s="1" t="s">
        <v>33</v>
      </c>
      <c r="B1779" s="1" t="s">
        <v>34</v>
      </c>
      <c r="C1779" s="2">
        <v>45777</v>
      </c>
      <c r="D1779" s="1" t="s">
        <v>73</v>
      </c>
      <c r="E1779" s="1" t="s">
        <v>74</v>
      </c>
      <c r="F1779" s="1" t="s">
        <v>37</v>
      </c>
      <c r="G1779" s="1" t="s">
        <v>254</v>
      </c>
      <c r="H1779" s="1" t="s">
        <v>76</v>
      </c>
      <c r="I1779" s="3">
        <v>427050</v>
      </c>
      <c r="J1779" s="3">
        <v>0</v>
      </c>
      <c r="K1779" s="1" t="s">
        <v>40</v>
      </c>
      <c r="L1779" s="1" t="s">
        <v>105</v>
      </c>
      <c r="M1779" s="1" t="s">
        <v>106</v>
      </c>
      <c r="N1779" s="1" t="s">
        <v>79</v>
      </c>
      <c r="O1779" s="1" t="s">
        <v>80</v>
      </c>
      <c r="P1779" s="1" t="s">
        <v>43</v>
      </c>
      <c r="Q1779" s="1" t="s">
        <v>43</v>
      </c>
      <c r="R1779" s="3">
        <v>0</v>
      </c>
      <c r="S1779" s="1" t="s">
        <v>44</v>
      </c>
      <c r="T1779" s="1" t="s">
        <v>45</v>
      </c>
      <c r="U1779" s="1" t="s">
        <v>254</v>
      </c>
      <c r="V1779" s="1" t="s">
        <v>46</v>
      </c>
      <c r="W1779" s="1" t="s">
        <v>81</v>
      </c>
      <c r="X1779" s="1" t="s">
        <v>257</v>
      </c>
      <c r="Y1779" s="1" t="s">
        <v>83</v>
      </c>
      <c r="Z1779" s="1" t="s">
        <v>219</v>
      </c>
      <c r="AA1779" s="1" t="s">
        <v>51</v>
      </c>
      <c r="AB1779" s="1" t="s">
        <v>257</v>
      </c>
      <c r="AC1779" s="1" t="s">
        <v>37</v>
      </c>
    </row>
    <row r="1780" spans="1:29" hidden="1" x14ac:dyDescent="0.25">
      <c r="A1780" s="1" t="s">
        <v>33</v>
      </c>
      <c r="B1780" s="1" t="s">
        <v>34</v>
      </c>
      <c r="C1780" s="2">
        <v>45777</v>
      </c>
      <c r="D1780" s="1" t="s">
        <v>73</v>
      </c>
      <c r="E1780" s="1" t="s">
        <v>74</v>
      </c>
      <c r="F1780" s="1" t="s">
        <v>37</v>
      </c>
      <c r="G1780" s="1" t="s">
        <v>254</v>
      </c>
      <c r="H1780" s="1" t="s">
        <v>76</v>
      </c>
      <c r="I1780" s="3">
        <v>284700</v>
      </c>
      <c r="J1780" s="3">
        <v>0</v>
      </c>
      <c r="K1780" s="1" t="s">
        <v>40</v>
      </c>
      <c r="L1780" s="1" t="s">
        <v>137</v>
      </c>
      <c r="M1780" s="1" t="s">
        <v>138</v>
      </c>
      <c r="N1780" s="1" t="s">
        <v>89</v>
      </c>
      <c r="O1780" s="1" t="s">
        <v>90</v>
      </c>
      <c r="P1780" s="1" t="s">
        <v>43</v>
      </c>
      <c r="Q1780" s="1" t="s">
        <v>43</v>
      </c>
      <c r="R1780" s="3">
        <v>0</v>
      </c>
      <c r="S1780" s="1" t="s">
        <v>44</v>
      </c>
      <c r="T1780" s="1" t="s">
        <v>45</v>
      </c>
      <c r="U1780" s="1" t="s">
        <v>254</v>
      </c>
      <c r="V1780" s="1" t="s">
        <v>46</v>
      </c>
      <c r="W1780" s="1" t="s">
        <v>81</v>
      </c>
      <c r="X1780" s="1" t="s">
        <v>257</v>
      </c>
      <c r="Y1780" s="1" t="s">
        <v>83</v>
      </c>
      <c r="Z1780" s="1" t="s">
        <v>219</v>
      </c>
      <c r="AA1780" s="1" t="s">
        <v>51</v>
      </c>
      <c r="AB1780" s="1" t="s">
        <v>257</v>
      </c>
      <c r="AC1780" s="1" t="s">
        <v>37</v>
      </c>
    </row>
    <row r="1781" spans="1:29" hidden="1" x14ac:dyDescent="0.25">
      <c r="A1781" s="1" t="s">
        <v>33</v>
      </c>
      <c r="B1781" s="1" t="s">
        <v>34</v>
      </c>
      <c r="C1781" s="2">
        <v>45777</v>
      </c>
      <c r="D1781" s="1" t="s">
        <v>73</v>
      </c>
      <c r="E1781" s="1" t="s">
        <v>74</v>
      </c>
      <c r="F1781" s="1" t="s">
        <v>37</v>
      </c>
      <c r="G1781" s="1" t="s">
        <v>254</v>
      </c>
      <c r="H1781" s="1" t="s">
        <v>76</v>
      </c>
      <c r="I1781" s="3">
        <v>523716</v>
      </c>
      <c r="J1781" s="3">
        <v>0</v>
      </c>
      <c r="K1781" s="1" t="s">
        <v>40</v>
      </c>
      <c r="L1781" s="1" t="s">
        <v>277</v>
      </c>
      <c r="M1781" s="1" t="s">
        <v>278</v>
      </c>
      <c r="N1781" s="1" t="s">
        <v>89</v>
      </c>
      <c r="O1781" s="1" t="s">
        <v>90</v>
      </c>
      <c r="P1781" s="1" t="s">
        <v>43</v>
      </c>
      <c r="Q1781" s="1" t="s">
        <v>43</v>
      </c>
      <c r="R1781" s="3">
        <v>0</v>
      </c>
      <c r="S1781" s="1" t="s">
        <v>44</v>
      </c>
      <c r="T1781" s="1" t="s">
        <v>45</v>
      </c>
      <c r="U1781" s="1" t="s">
        <v>254</v>
      </c>
      <c r="V1781" s="1" t="s">
        <v>46</v>
      </c>
      <c r="W1781" s="1" t="s">
        <v>81</v>
      </c>
      <c r="X1781" s="1" t="s">
        <v>257</v>
      </c>
      <c r="Y1781" s="1" t="s">
        <v>83</v>
      </c>
      <c r="Z1781" s="1" t="s">
        <v>219</v>
      </c>
      <c r="AA1781" s="1" t="s">
        <v>51</v>
      </c>
      <c r="AB1781" s="1" t="s">
        <v>257</v>
      </c>
      <c r="AC1781" s="1" t="s">
        <v>37</v>
      </c>
    </row>
    <row r="1782" spans="1:29" hidden="1" x14ac:dyDescent="0.25">
      <c r="A1782" s="1" t="s">
        <v>33</v>
      </c>
      <c r="B1782" s="1" t="s">
        <v>34</v>
      </c>
      <c r="C1782" s="2">
        <v>45777</v>
      </c>
      <c r="D1782" s="1" t="s">
        <v>73</v>
      </c>
      <c r="E1782" s="1" t="s">
        <v>74</v>
      </c>
      <c r="F1782" s="1" t="s">
        <v>37</v>
      </c>
      <c r="G1782" s="1" t="s">
        <v>254</v>
      </c>
      <c r="H1782" s="1" t="s">
        <v>76</v>
      </c>
      <c r="I1782" s="3">
        <v>142350</v>
      </c>
      <c r="J1782" s="3">
        <v>0</v>
      </c>
      <c r="K1782" s="1" t="s">
        <v>40</v>
      </c>
      <c r="L1782" s="1" t="s">
        <v>246</v>
      </c>
      <c r="M1782" s="1" t="s">
        <v>247</v>
      </c>
      <c r="N1782" s="1" t="s">
        <v>79</v>
      </c>
      <c r="O1782" s="1" t="s">
        <v>80</v>
      </c>
      <c r="P1782" s="1" t="s">
        <v>43</v>
      </c>
      <c r="Q1782" s="1" t="s">
        <v>43</v>
      </c>
      <c r="R1782" s="3">
        <v>0</v>
      </c>
      <c r="S1782" s="1" t="s">
        <v>44</v>
      </c>
      <c r="T1782" s="1" t="s">
        <v>45</v>
      </c>
      <c r="U1782" s="1" t="s">
        <v>254</v>
      </c>
      <c r="V1782" s="1" t="s">
        <v>46</v>
      </c>
      <c r="W1782" s="1" t="s">
        <v>81</v>
      </c>
      <c r="X1782" s="1" t="s">
        <v>257</v>
      </c>
      <c r="Y1782" s="1" t="s">
        <v>83</v>
      </c>
      <c r="Z1782" s="1" t="s">
        <v>219</v>
      </c>
      <c r="AA1782" s="1" t="s">
        <v>51</v>
      </c>
      <c r="AB1782" s="1" t="s">
        <v>257</v>
      </c>
      <c r="AC1782" s="1" t="s">
        <v>37</v>
      </c>
    </row>
    <row r="1783" spans="1:29" hidden="1" x14ac:dyDescent="0.25">
      <c r="A1783" s="1" t="s">
        <v>33</v>
      </c>
      <c r="B1783" s="1" t="s">
        <v>34</v>
      </c>
      <c r="C1783" s="2">
        <v>45777</v>
      </c>
      <c r="D1783" s="1" t="s">
        <v>73</v>
      </c>
      <c r="E1783" s="1" t="s">
        <v>74</v>
      </c>
      <c r="F1783" s="1" t="s">
        <v>37</v>
      </c>
      <c r="G1783" s="1" t="s">
        <v>254</v>
      </c>
      <c r="H1783" s="1" t="s">
        <v>76</v>
      </c>
      <c r="I1783" s="3">
        <v>616850</v>
      </c>
      <c r="J1783" s="3">
        <v>0</v>
      </c>
      <c r="K1783" s="1" t="s">
        <v>40</v>
      </c>
      <c r="L1783" s="1" t="s">
        <v>125</v>
      </c>
      <c r="M1783" s="1" t="s">
        <v>126</v>
      </c>
      <c r="N1783" s="1" t="s">
        <v>79</v>
      </c>
      <c r="O1783" s="1" t="s">
        <v>80</v>
      </c>
      <c r="P1783" s="1" t="s">
        <v>43</v>
      </c>
      <c r="Q1783" s="1" t="s">
        <v>43</v>
      </c>
      <c r="R1783" s="3">
        <v>0</v>
      </c>
      <c r="S1783" s="1" t="s">
        <v>44</v>
      </c>
      <c r="T1783" s="1" t="s">
        <v>45</v>
      </c>
      <c r="U1783" s="1" t="s">
        <v>254</v>
      </c>
      <c r="V1783" s="1" t="s">
        <v>46</v>
      </c>
      <c r="W1783" s="1" t="s">
        <v>81</v>
      </c>
      <c r="X1783" s="1" t="s">
        <v>257</v>
      </c>
      <c r="Y1783" s="1" t="s">
        <v>83</v>
      </c>
      <c r="Z1783" s="1" t="s">
        <v>219</v>
      </c>
      <c r="AA1783" s="1" t="s">
        <v>51</v>
      </c>
      <c r="AB1783" s="1" t="s">
        <v>257</v>
      </c>
      <c r="AC1783" s="1" t="s">
        <v>37</v>
      </c>
    </row>
    <row r="1784" spans="1:29" hidden="1" x14ac:dyDescent="0.25">
      <c r="A1784" s="1" t="s">
        <v>33</v>
      </c>
      <c r="B1784" s="1" t="s">
        <v>34</v>
      </c>
      <c r="C1784" s="2">
        <v>45777</v>
      </c>
      <c r="D1784" s="1" t="s">
        <v>73</v>
      </c>
      <c r="E1784" s="1" t="s">
        <v>74</v>
      </c>
      <c r="F1784" s="1" t="s">
        <v>37</v>
      </c>
      <c r="G1784" s="1" t="s">
        <v>254</v>
      </c>
      <c r="H1784" s="1" t="s">
        <v>76</v>
      </c>
      <c r="I1784" s="3">
        <v>148176</v>
      </c>
      <c r="J1784" s="3">
        <v>0</v>
      </c>
      <c r="K1784" s="1" t="s">
        <v>40</v>
      </c>
      <c r="L1784" s="1" t="s">
        <v>232</v>
      </c>
      <c r="M1784" s="1" t="s">
        <v>233</v>
      </c>
      <c r="N1784" s="1" t="s">
        <v>79</v>
      </c>
      <c r="O1784" s="1" t="s">
        <v>80</v>
      </c>
      <c r="P1784" s="1" t="s">
        <v>43</v>
      </c>
      <c r="Q1784" s="1" t="s">
        <v>43</v>
      </c>
      <c r="R1784" s="3">
        <v>0</v>
      </c>
      <c r="S1784" s="1" t="s">
        <v>44</v>
      </c>
      <c r="T1784" s="1" t="s">
        <v>45</v>
      </c>
      <c r="U1784" s="1" t="s">
        <v>254</v>
      </c>
      <c r="V1784" s="1" t="s">
        <v>46</v>
      </c>
      <c r="W1784" s="1" t="s">
        <v>81</v>
      </c>
      <c r="X1784" s="1" t="s">
        <v>257</v>
      </c>
      <c r="Y1784" s="1" t="s">
        <v>83</v>
      </c>
      <c r="Z1784" s="1" t="s">
        <v>219</v>
      </c>
      <c r="AA1784" s="1" t="s">
        <v>51</v>
      </c>
      <c r="AB1784" s="1" t="s">
        <v>257</v>
      </c>
      <c r="AC1784" s="1" t="s">
        <v>37</v>
      </c>
    </row>
    <row r="1785" spans="1:29" hidden="1" x14ac:dyDescent="0.25">
      <c r="A1785" s="1" t="s">
        <v>33</v>
      </c>
      <c r="B1785" s="1" t="s">
        <v>34</v>
      </c>
      <c r="C1785" s="2">
        <v>45777</v>
      </c>
      <c r="D1785" s="1" t="s">
        <v>73</v>
      </c>
      <c r="E1785" s="1" t="s">
        <v>74</v>
      </c>
      <c r="F1785" s="1" t="s">
        <v>37</v>
      </c>
      <c r="G1785" s="1" t="s">
        <v>254</v>
      </c>
      <c r="H1785" s="1" t="s">
        <v>76</v>
      </c>
      <c r="I1785" s="3">
        <v>616850</v>
      </c>
      <c r="J1785" s="3">
        <v>0</v>
      </c>
      <c r="K1785" s="1" t="s">
        <v>40</v>
      </c>
      <c r="L1785" s="1" t="s">
        <v>113</v>
      </c>
      <c r="M1785" s="1" t="s">
        <v>114</v>
      </c>
      <c r="N1785" s="1" t="s">
        <v>79</v>
      </c>
      <c r="O1785" s="1" t="s">
        <v>80</v>
      </c>
      <c r="P1785" s="1" t="s">
        <v>43</v>
      </c>
      <c r="Q1785" s="1" t="s">
        <v>43</v>
      </c>
      <c r="R1785" s="3">
        <v>0</v>
      </c>
      <c r="S1785" s="1" t="s">
        <v>44</v>
      </c>
      <c r="T1785" s="1" t="s">
        <v>45</v>
      </c>
      <c r="U1785" s="1" t="s">
        <v>254</v>
      </c>
      <c r="V1785" s="1" t="s">
        <v>46</v>
      </c>
      <c r="W1785" s="1" t="s">
        <v>81</v>
      </c>
      <c r="X1785" s="1" t="s">
        <v>257</v>
      </c>
      <c r="Y1785" s="1" t="s">
        <v>83</v>
      </c>
      <c r="Z1785" s="1" t="s">
        <v>219</v>
      </c>
      <c r="AA1785" s="1" t="s">
        <v>51</v>
      </c>
      <c r="AB1785" s="1" t="s">
        <v>257</v>
      </c>
      <c r="AC1785" s="1" t="s">
        <v>37</v>
      </c>
    </row>
    <row r="1786" spans="1:29" hidden="1" x14ac:dyDescent="0.25">
      <c r="A1786" s="1" t="s">
        <v>33</v>
      </c>
      <c r="B1786" s="1" t="s">
        <v>34</v>
      </c>
      <c r="C1786" s="2">
        <v>45777</v>
      </c>
      <c r="D1786" s="1" t="s">
        <v>73</v>
      </c>
      <c r="E1786" s="1" t="s">
        <v>74</v>
      </c>
      <c r="F1786" s="1" t="s">
        <v>37</v>
      </c>
      <c r="G1786" s="1" t="s">
        <v>254</v>
      </c>
      <c r="H1786" s="1" t="s">
        <v>76</v>
      </c>
      <c r="I1786" s="3">
        <v>664300</v>
      </c>
      <c r="J1786" s="3">
        <v>0</v>
      </c>
      <c r="K1786" s="1" t="s">
        <v>40</v>
      </c>
      <c r="L1786" s="1" t="s">
        <v>105</v>
      </c>
      <c r="M1786" s="1" t="s">
        <v>106</v>
      </c>
      <c r="N1786" s="1" t="s">
        <v>79</v>
      </c>
      <c r="O1786" s="1" t="s">
        <v>80</v>
      </c>
      <c r="P1786" s="1" t="s">
        <v>43</v>
      </c>
      <c r="Q1786" s="1" t="s">
        <v>43</v>
      </c>
      <c r="R1786" s="3">
        <v>0</v>
      </c>
      <c r="S1786" s="1" t="s">
        <v>44</v>
      </c>
      <c r="T1786" s="1" t="s">
        <v>45</v>
      </c>
      <c r="U1786" s="1" t="s">
        <v>254</v>
      </c>
      <c r="V1786" s="1" t="s">
        <v>46</v>
      </c>
      <c r="W1786" s="1" t="s">
        <v>81</v>
      </c>
      <c r="X1786" s="1" t="s">
        <v>257</v>
      </c>
      <c r="Y1786" s="1" t="s">
        <v>83</v>
      </c>
      <c r="Z1786" s="1" t="s">
        <v>219</v>
      </c>
      <c r="AA1786" s="1" t="s">
        <v>51</v>
      </c>
      <c r="AB1786" s="1" t="s">
        <v>257</v>
      </c>
      <c r="AC1786" s="1" t="s">
        <v>37</v>
      </c>
    </row>
    <row r="1787" spans="1:29" hidden="1" x14ac:dyDescent="0.25">
      <c r="A1787" s="1" t="s">
        <v>33</v>
      </c>
      <c r="B1787" s="1" t="s">
        <v>34</v>
      </c>
      <c r="C1787" s="2">
        <v>45777</v>
      </c>
      <c r="D1787" s="1" t="s">
        <v>73</v>
      </c>
      <c r="E1787" s="1" t="s">
        <v>74</v>
      </c>
      <c r="F1787" s="1" t="s">
        <v>37</v>
      </c>
      <c r="G1787" s="1" t="s">
        <v>254</v>
      </c>
      <c r="H1787" s="1" t="s">
        <v>76</v>
      </c>
      <c r="I1787" s="3">
        <v>711750</v>
      </c>
      <c r="J1787" s="3">
        <v>0</v>
      </c>
      <c r="K1787" s="1" t="s">
        <v>40</v>
      </c>
      <c r="L1787" s="1" t="s">
        <v>137</v>
      </c>
      <c r="M1787" s="1" t="s">
        <v>138</v>
      </c>
      <c r="N1787" s="1" t="s">
        <v>89</v>
      </c>
      <c r="O1787" s="1" t="s">
        <v>90</v>
      </c>
      <c r="P1787" s="1" t="s">
        <v>43</v>
      </c>
      <c r="Q1787" s="1" t="s">
        <v>43</v>
      </c>
      <c r="R1787" s="3">
        <v>0</v>
      </c>
      <c r="S1787" s="1" t="s">
        <v>44</v>
      </c>
      <c r="T1787" s="1" t="s">
        <v>45</v>
      </c>
      <c r="U1787" s="1" t="s">
        <v>254</v>
      </c>
      <c r="V1787" s="1" t="s">
        <v>46</v>
      </c>
      <c r="W1787" s="1" t="s">
        <v>81</v>
      </c>
      <c r="X1787" s="1" t="s">
        <v>257</v>
      </c>
      <c r="Y1787" s="1" t="s">
        <v>83</v>
      </c>
      <c r="Z1787" s="1" t="s">
        <v>219</v>
      </c>
      <c r="AA1787" s="1" t="s">
        <v>51</v>
      </c>
      <c r="AB1787" s="1" t="s">
        <v>257</v>
      </c>
      <c r="AC1787" s="1" t="s">
        <v>37</v>
      </c>
    </row>
    <row r="1788" spans="1:29" hidden="1" x14ac:dyDescent="0.25">
      <c r="A1788" s="1" t="s">
        <v>33</v>
      </c>
      <c r="B1788" s="1" t="s">
        <v>34</v>
      </c>
      <c r="C1788" s="2">
        <v>45769</v>
      </c>
      <c r="D1788" s="1" t="s">
        <v>35</v>
      </c>
      <c r="E1788" s="1" t="s">
        <v>36</v>
      </c>
      <c r="F1788" s="1" t="s">
        <v>37</v>
      </c>
      <c r="G1788" s="1" t="s">
        <v>263</v>
      </c>
      <c r="H1788" s="1" t="s">
        <v>264</v>
      </c>
      <c r="I1788" s="3">
        <v>0</v>
      </c>
      <c r="J1788" s="54">
        <v>47450</v>
      </c>
      <c r="K1788" s="1" t="s">
        <v>40</v>
      </c>
      <c r="L1788" s="1" t="s">
        <v>54</v>
      </c>
      <c r="M1788" s="1" t="s">
        <v>55</v>
      </c>
      <c r="N1788" s="1" t="s">
        <v>37</v>
      </c>
      <c r="O1788" s="1" t="s">
        <v>43</v>
      </c>
      <c r="P1788" s="1" t="s">
        <v>43</v>
      </c>
      <c r="Q1788" s="1" t="s">
        <v>43</v>
      </c>
      <c r="R1788" s="3">
        <v>0</v>
      </c>
      <c r="S1788" s="1" t="s">
        <v>44</v>
      </c>
      <c r="T1788" s="1" t="s">
        <v>45</v>
      </c>
      <c r="U1788" s="1" t="s">
        <v>263</v>
      </c>
      <c r="V1788" s="1" t="s">
        <v>46</v>
      </c>
      <c r="W1788" s="1" t="s">
        <v>47</v>
      </c>
      <c r="X1788" s="1" t="s">
        <v>265</v>
      </c>
      <c r="Y1788" s="1" t="s">
        <v>49</v>
      </c>
      <c r="Z1788" s="1" t="s">
        <v>50</v>
      </c>
      <c r="AA1788" s="1" t="s">
        <v>51</v>
      </c>
      <c r="AB1788" s="1" t="s">
        <v>265</v>
      </c>
      <c r="AC1788" s="1" t="s">
        <v>37</v>
      </c>
    </row>
    <row r="1789" spans="1:29" hidden="1" x14ac:dyDescent="0.25">
      <c r="A1789" s="1" t="s">
        <v>33</v>
      </c>
      <c r="B1789" s="1" t="s">
        <v>34</v>
      </c>
      <c r="C1789" s="2">
        <v>45776</v>
      </c>
      <c r="D1789" s="1" t="s">
        <v>35</v>
      </c>
      <c r="E1789" s="1" t="s">
        <v>36</v>
      </c>
      <c r="F1789" s="1" t="s">
        <v>37</v>
      </c>
      <c r="G1789" s="1" t="s">
        <v>260</v>
      </c>
      <c r="H1789" s="1" t="s">
        <v>261</v>
      </c>
      <c r="I1789" s="3">
        <v>0</v>
      </c>
      <c r="J1789" s="54">
        <v>3090938</v>
      </c>
      <c r="K1789" s="1" t="s">
        <v>40</v>
      </c>
      <c r="L1789" s="1" t="s">
        <v>206</v>
      </c>
      <c r="M1789" s="1" t="s">
        <v>207</v>
      </c>
      <c r="N1789" s="1" t="s">
        <v>37</v>
      </c>
      <c r="O1789" s="1" t="s">
        <v>43</v>
      </c>
      <c r="P1789" s="1" t="s">
        <v>43</v>
      </c>
      <c r="Q1789" s="1" t="s">
        <v>43</v>
      </c>
      <c r="R1789" s="3">
        <v>0</v>
      </c>
      <c r="S1789" s="1" t="s">
        <v>44</v>
      </c>
      <c r="T1789" s="1" t="s">
        <v>45</v>
      </c>
      <c r="U1789" s="1" t="s">
        <v>260</v>
      </c>
      <c r="V1789" s="1" t="s">
        <v>46</v>
      </c>
      <c r="W1789" s="1" t="s">
        <v>47</v>
      </c>
      <c r="X1789" s="1" t="s">
        <v>262</v>
      </c>
      <c r="Y1789" s="1" t="s">
        <v>49</v>
      </c>
      <c r="Z1789" s="1" t="s">
        <v>50</v>
      </c>
      <c r="AA1789" s="1" t="s">
        <v>51</v>
      </c>
      <c r="AB1789" s="1" t="s">
        <v>262</v>
      </c>
      <c r="AC1789" s="1" t="s">
        <v>37</v>
      </c>
    </row>
    <row r="1790" spans="1:29" hidden="1" x14ac:dyDescent="0.25">
      <c r="A1790" s="1" t="s">
        <v>33</v>
      </c>
      <c r="B1790" s="1" t="s">
        <v>34</v>
      </c>
      <c r="C1790" s="2">
        <v>45808</v>
      </c>
      <c r="D1790" s="1" t="s">
        <v>73</v>
      </c>
      <c r="E1790" s="1" t="s">
        <v>74</v>
      </c>
      <c r="F1790" s="1" t="s">
        <v>37</v>
      </c>
      <c r="G1790" s="1" t="s">
        <v>289</v>
      </c>
      <c r="H1790" s="1" t="s">
        <v>76</v>
      </c>
      <c r="I1790" s="3">
        <v>711750</v>
      </c>
      <c r="J1790" s="3">
        <v>0</v>
      </c>
      <c r="K1790" s="1" t="s">
        <v>40</v>
      </c>
      <c r="L1790" s="1" t="s">
        <v>125</v>
      </c>
      <c r="M1790" s="1" t="s">
        <v>126</v>
      </c>
      <c r="N1790" s="1" t="s">
        <v>79</v>
      </c>
      <c r="O1790" s="1" t="s">
        <v>80</v>
      </c>
      <c r="P1790" s="1" t="s">
        <v>43</v>
      </c>
      <c r="Q1790" s="1" t="s">
        <v>43</v>
      </c>
      <c r="R1790" s="3">
        <v>0</v>
      </c>
      <c r="S1790" s="1" t="s">
        <v>44</v>
      </c>
      <c r="T1790" s="1" t="s">
        <v>45</v>
      </c>
      <c r="U1790" s="1" t="s">
        <v>289</v>
      </c>
      <c r="V1790" s="1" t="s">
        <v>46</v>
      </c>
      <c r="W1790" s="1" t="s">
        <v>81</v>
      </c>
      <c r="X1790" s="1" t="s">
        <v>290</v>
      </c>
      <c r="Y1790" s="1" t="s">
        <v>83</v>
      </c>
      <c r="Z1790" s="1" t="s">
        <v>219</v>
      </c>
      <c r="AA1790" s="1" t="s">
        <v>51</v>
      </c>
      <c r="AB1790" s="1" t="s">
        <v>290</v>
      </c>
      <c r="AC1790" s="1" t="s">
        <v>37</v>
      </c>
    </row>
    <row r="1791" spans="1:29" hidden="1" x14ac:dyDescent="0.25">
      <c r="A1791" s="1" t="s">
        <v>33</v>
      </c>
      <c r="B1791" s="1" t="s">
        <v>34</v>
      </c>
      <c r="C1791" s="2">
        <v>45808</v>
      </c>
      <c r="D1791" s="1" t="s">
        <v>73</v>
      </c>
      <c r="E1791" s="1" t="s">
        <v>74</v>
      </c>
      <c r="F1791" s="1" t="s">
        <v>37</v>
      </c>
      <c r="G1791" s="1" t="s">
        <v>289</v>
      </c>
      <c r="H1791" s="1" t="s">
        <v>76</v>
      </c>
      <c r="I1791" s="3">
        <v>47450</v>
      </c>
      <c r="J1791" s="3">
        <v>0</v>
      </c>
      <c r="K1791" s="1" t="s">
        <v>40</v>
      </c>
      <c r="L1791" s="1" t="s">
        <v>285</v>
      </c>
      <c r="M1791" s="1" t="s">
        <v>286</v>
      </c>
      <c r="N1791" s="1" t="s">
        <v>79</v>
      </c>
      <c r="O1791" s="1" t="s">
        <v>80</v>
      </c>
      <c r="P1791" s="1" t="s">
        <v>43</v>
      </c>
      <c r="Q1791" s="1" t="s">
        <v>43</v>
      </c>
      <c r="R1791" s="3">
        <v>0</v>
      </c>
      <c r="S1791" s="1" t="s">
        <v>44</v>
      </c>
      <c r="T1791" s="1" t="s">
        <v>45</v>
      </c>
      <c r="U1791" s="1" t="s">
        <v>289</v>
      </c>
      <c r="V1791" s="1" t="s">
        <v>46</v>
      </c>
      <c r="W1791" s="1" t="s">
        <v>81</v>
      </c>
      <c r="X1791" s="1" t="s">
        <v>290</v>
      </c>
      <c r="Y1791" s="1" t="s">
        <v>83</v>
      </c>
      <c r="Z1791" s="1" t="s">
        <v>219</v>
      </c>
      <c r="AA1791" s="1" t="s">
        <v>51</v>
      </c>
      <c r="AB1791" s="1" t="s">
        <v>290</v>
      </c>
      <c r="AC1791" s="1" t="s">
        <v>37</v>
      </c>
    </row>
    <row r="1792" spans="1:29" hidden="1" x14ac:dyDescent="0.25">
      <c r="A1792" s="1" t="s">
        <v>33</v>
      </c>
      <c r="B1792" s="1" t="s">
        <v>34</v>
      </c>
      <c r="C1792" s="2">
        <v>45808</v>
      </c>
      <c r="D1792" s="1" t="s">
        <v>73</v>
      </c>
      <c r="E1792" s="1" t="s">
        <v>74</v>
      </c>
      <c r="F1792" s="1" t="s">
        <v>37</v>
      </c>
      <c r="G1792" s="1" t="s">
        <v>289</v>
      </c>
      <c r="H1792" s="1" t="s">
        <v>76</v>
      </c>
      <c r="I1792" s="3">
        <v>271345</v>
      </c>
      <c r="J1792" s="3">
        <v>0</v>
      </c>
      <c r="K1792" s="1" t="s">
        <v>40</v>
      </c>
      <c r="L1792" s="1" t="s">
        <v>291</v>
      </c>
      <c r="M1792" s="1" t="s">
        <v>292</v>
      </c>
      <c r="N1792" s="1" t="s">
        <v>79</v>
      </c>
      <c r="O1792" s="1" t="s">
        <v>80</v>
      </c>
      <c r="P1792" s="1" t="s">
        <v>43</v>
      </c>
      <c r="Q1792" s="1" t="s">
        <v>43</v>
      </c>
      <c r="R1792" s="3">
        <v>0</v>
      </c>
      <c r="S1792" s="1" t="s">
        <v>44</v>
      </c>
      <c r="T1792" s="1" t="s">
        <v>45</v>
      </c>
      <c r="U1792" s="1" t="s">
        <v>289</v>
      </c>
      <c r="V1792" s="1" t="s">
        <v>46</v>
      </c>
      <c r="W1792" s="1" t="s">
        <v>81</v>
      </c>
      <c r="X1792" s="1" t="s">
        <v>290</v>
      </c>
      <c r="Y1792" s="1" t="s">
        <v>83</v>
      </c>
      <c r="Z1792" s="1" t="s">
        <v>219</v>
      </c>
      <c r="AA1792" s="1" t="s">
        <v>51</v>
      </c>
      <c r="AB1792" s="1" t="s">
        <v>290</v>
      </c>
      <c r="AC1792" s="1" t="s">
        <v>37</v>
      </c>
    </row>
    <row r="1793" spans="1:29" hidden="1" x14ac:dyDescent="0.25">
      <c r="A1793" s="1" t="s">
        <v>33</v>
      </c>
      <c r="B1793" s="1" t="s">
        <v>34</v>
      </c>
      <c r="C1793" s="2">
        <v>45808</v>
      </c>
      <c r="D1793" s="1" t="s">
        <v>73</v>
      </c>
      <c r="E1793" s="1" t="s">
        <v>74</v>
      </c>
      <c r="F1793" s="1" t="s">
        <v>37</v>
      </c>
      <c r="G1793" s="1" t="s">
        <v>289</v>
      </c>
      <c r="H1793" s="1" t="s">
        <v>76</v>
      </c>
      <c r="I1793" s="3">
        <v>711750</v>
      </c>
      <c r="J1793" s="3">
        <v>0</v>
      </c>
      <c r="K1793" s="1" t="s">
        <v>40</v>
      </c>
      <c r="L1793" s="1" t="s">
        <v>113</v>
      </c>
      <c r="M1793" s="1" t="s">
        <v>114</v>
      </c>
      <c r="N1793" s="1" t="s">
        <v>79</v>
      </c>
      <c r="O1793" s="1" t="s">
        <v>80</v>
      </c>
      <c r="P1793" s="1" t="s">
        <v>43</v>
      </c>
      <c r="Q1793" s="1" t="s">
        <v>43</v>
      </c>
      <c r="R1793" s="3">
        <v>0</v>
      </c>
      <c r="S1793" s="1" t="s">
        <v>44</v>
      </c>
      <c r="T1793" s="1" t="s">
        <v>45</v>
      </c>
      <c r="U1793" s="1" t="s">
        <v>289</v>
      </c>
      <c r="V1793" s="1" t="s">
        <v>46</v>
      </c>
      <c r="W1793" s="1" t="s">
        <v>81</v>
      </c>
      <c r="X1793" s="1" t="s">
        <v>290</v>
      </c>
      <c r="Y1793" s="1" t="s">
        <v>83</v>
      </c>
      <c r="Z1793" s="1" t="s">
        <v>219</v>
      </c>
      <c r="AA1793" s="1" t="s">
        <v>51</v>
      </c>
      <c r="AB1793" s="1" t="s">
        <v>290</v>
      </c>
      <c r="AC1793" s="1" t="s">
        <v>37</v>
      </c>
    </row>
    <row r="1794" spans="1:29" hidden="1" x14ac:dyDescent="0.25">
      <c r="A1794" s="1" t="s">
        <v>33</v>
      </c>
      <c r="B1794" s="1" t="s">
        <v>34</v>
      </c>
      <c r="C1794" s="2">
        <v>45808</v>
      </c>
      <c r="D1794" s="1" t="s">
        <v>73</v>
      </c>
      <c r="E1794" s="1" t="s">
        <v>74</v>
      </c>
      <c r="F1794" s="1" t="s">
        <v>37</v>
      </c>
      <c r="G1794" s="1" t="s">
        <v>289</v>
      </c>
      <c r="H1794" s="1" t="s">
        <v>76</v>
      </c>
      <c r="I1794" s="3">
        <v>142350</v>
      </c>
      <c r="J1794" s="3">
        <v>0</v>
      </c>
      <c r="K1794" s="1" t="s">
        <v>40</v>
      </c>
      <c r="L1794" s="1" t="s">
        <v>293</v>
      </c>
      <c r="M1794" s="1" t="s">
        <v>294</v>
      </c>
      <c r="N1794" s="1" t="s">
        <v>295</v>
      </c>
      <c r="O1794" s="1" t="s">
        <v>296</v>
      </c>
      <c r="P1794" s="1" t="s">
        <v>43</v>
      </c>
      <c r="Q1794" s="1" t="s">
        <v>43</v>
      </c>
      <c r="R1794" s="3">
        <v>0</v>
      </c>
      <c r="S1794" s="1" t="s">
        <v>44</v>
      </c>
      <c r="T1794" s="1" t="s">
        <v>45</v>
      </c>
      <c r="U1794" s="1" t="s">
        <v>289</v>
      </c>
      <c r="V1794" s="1" t="s">
        <v>46</v>
      </c>
      <c r="W1794" s="1" t="s">
        <v>81</v>
      </c>
      <c r="X1794" s="1" t="s">
        <v>290</v>
      </c>
      <c r="Y1794" s="1" t="s">
        <v>83</v>
      </c>
      <c r="Z1794" s="1" t="s">
        <v>219</v>
      </c>
      <c r="AA1794" s="1" t="s">
        <v>51</v>
      </c>
      <c r="AB1794" s="1" t="s">
        <v>290</v>
      </c>
      <c r="AC1794" s="1" t="s">
        <v>37</v>
      </c>
    </row>
    <row r="1795" spans="1:29" hidden="1" x14ac:dyDescent="0.25">
      <c r="A1795" s="1" t="s">
        <v>33</v>
      </c>
      <c r="B1795" s="1" t="s">
        <v>34</v>
      </c>
      <c r="C1795" s="2">
        <v>45808</v>
      </c>
      <c r="D1795" s="1" t="s">
        <v>73</v>
      </c>
      <c r="E1795" s="1" t="s">
        <v>74</v>
      </c>
      <c r="F1795" s="1" t="s">
        <v>37</v>
      </c>
      <c r="G1795" s="1" t="s">
        <v>289</v>
      </c>
      <c r="H1795" s="1" t="s">
        <v>76</v>
      </c>
      <c r="I1795" s="3">
        <v>142350</v>
      </c>
      <c r="J1795" s="3">
        <v>0</v>
      </c>
      <c r="K1795" s="1" t="s">
        <v>40</v>
      </c>
      <c r="L1795" s="1" t="s">
        <v>133</v>
      </c>
      <c r="M1795" s="1" t="s">
        <v>134</v>
      </c>
      <c r="N1795" s="1" t="s">
        <v>79</v>
      </c>
      <c r="O1795" s="1" t="s">
        <v>80</v>
      </c>
      <c r="P1795" s="1" t="s">
        <v>43</v>
      </c>
      <c r="Q1795" s="1" t="s">
        <v>43</v>
      </c>
      <c r="R1795" s="3">
        <v>0</v>
      </c>
      <c r="S1795" s="1" t="s">
        <v>44</v>
      </c>
      <c r="T1795" s="1" t="s">
        <v>45</v>
      </c>
      <c r="U1795" s="1" t="s">
        <v>289</v>
      </c>
      <c r="V1795" s="1" t="s">
        <v>46</v>
      </c>
      <c r="W1795" s="1" t="s">
        <v>81</v>
      </c>
      <c r="X1795" s="1" t="s">
        <v>290</v>
      </c>
      <c r="Y1795" s="1" t="s">
        <v>83</v>
      </c>
      <c r="Z1795" s="1" t="s">
        <v>219</v>
      </c>
      <c r="AA1795" s="1" t="s">
        <v>51</v>
      </c>
      <c r="AB1795" s="1" t="s">
        <v>290</v>
      </c>
      <c r="AC1795" s="1" t="s">
        <v>37</v>
      </c>
    </row>
    <row r="1796" spans="1:29" hidden="1" x14ac:dyDescent="0.25">
      <c r="A1796" s="1" t="s">
        <v>33</v>
      </c>
      <c r="B1796" s="1" t="s">
        <v>34</v>
      </c>
      <c r="C1796" s="2">
        <v>45808</v>
      </c>
      <c r="D1796" s="1" t="s">
        <v>73</v>
      </c>
      <c r="E1796" s="1" t="s">
        <v>74</v>
      </c>
      <c r="F1796" s="1" t="s">
        <v>37</v>
      </c>
      <c r="G1796" s="1" t="s">
        <v>289</v>
      </c>
      <c r="H1796" s="1" t="s">
        <v>76</v>
      </c>
      <c r="I1796" s="3">
        <v>759200</v>
      </c>
      <c r="J1796" s="3">
        <v>0</v>
      </c>
      <c r="K1796" s="1" t="s">
        <v>40</v>
      </c>
      <c r="L1796" s="1" t="s">
        <v>297</v>
      </c>
      <c r="M1796" s="1" t="s">
        <v>298</v>
      </c>
      <c r="N1796" s="1" t="s">
        <v>79</v>
      </c>
      <c r="O1796" s="1" t="s">
        <v>80</v>
      </c>
      <c r="P1796" s="1" t="s">
        <v>43</v>
      </c>
      <c r="Q1796" s="1" t="s">
        <v>43</v>
      </c>
      <c r="R1796" s="3">
        <v>0</v>
      </c>
      <c r="S1796" s="1" t="s">
        <v>44</v>
      </c>
      <c r="T1796" s="1" t="s">
        <v>45</v>
      </c>
      <c r="U1796" s="1" t="s">
        <v>289</v>
      </c>
      <c r="V1796" s="1" t="s">
        <v>46</v>
      </c>
      <c r="W1796" s="1" t="s">
        <v>81</v>
      </c>
      <c r="X1796" s="1" t="s">
        <v>290</v>
      </c>
      <c r="Y1796" s="1" t="s">
        <v>83</v>
      </c>
      <c r="Z1796" s="1" t="s">
        <v>219</v>
      </c>
      <c r="AA1796" s="1" t="s">
        <v>51</v>
      </c>
      <c r="AB1796" s="1" t="s">
        <v>290</v>
      </c>
      <c r="AC1796" s="1" t="s">
        <v>37</v>
      </c>
    </row>
    <row r="1797" spans="1:29" hidden="1" x14ac:dyDescent="0.25">
      <c r="A1797" s="1" t="s">
        <v>33</v>
      </c>
      <c r="B1797" s="1" t="s">
        <v>34</v>
      </c>
      <c r="C1797" s="2">
        <v>45808</v>
      </c>
      <c r="D1797" s="1" t="s">
        <v>73</v>
      </c>
      <c r="E1797" s="1" t="s">
        <v>74</v>
      </c>
      <c r="F1797" s="1" t="s">
        <v>37</v>
      </c>
      <c r="G1797" s="1" t="s">
        <v>289</v>
      </c>
      <c r="H1797" s="1" t="s">
        <v>76</v>
      </c>
      <c r="I1797" s="3">
        <v>664300</v>
      </c>
      <c r="J1797" s="3">
        <v>0</v>
      </c>
      <c r="K1797" s="1" t="s">
        <v>40</v>
      </c>
      <c r="L1797" s="1" t="s">
        <v>119</v>
      </c>
      <c r="M1797" s="1" t="s">
        <v>120</v>
      </c>
      <c r="N1797" s="1" t="s">
        <v>79</v>
      </c>
      <c r="O1797" s="1" t="s">
        <v>80</v>
      </c>
      <c r="P1797" s="1" t="s">
        <v>43</v>
      </c>
      <c r="Q1797" s="1" t="s">
        <v>43</v>
      </c>
      <c r="R1797" s="3">
        <v>0</v>
      </c>
      <c r="S1797" s="1" t="s">
        <v>44</v>
      </c>
      <c r="T1797" s="1" t="s">
        <v>45</v>
      </c>
      <c r="U1797" s="1" t="s">
        <v>289</v>
      </c>
      <c r="V1797" s="1" t="s">
        <v>46</v>
      </c>
      <c r="W1797" s="1" t="s">
        <v>81</v>
      </c>
      <c r="X1797" s="1" t="s">
        <v>290</v>
      </c>
      <c r="Y1797" s="1" t="s">
        <v>83</v>
      </c>
      <c r="Z1797" s="1" t="s">
        <v>219</v>
      </c>
      <c r="AA1797" s="1" t="s">
        <v>51</v>
      </c>
      <c r="AB1797" s="1" t="s">
        <v>290</v>
      </c>
      <c r="AC1797" s="1" t="s">
        <v>37</v>
      </c>
    </row>
    <row r="1798" spans="1:29" hidden="1" x14ac:dyDescent="0.25">
      <c r="A1798" s="1" t="s">
        <v>33</v>
      </c>
      <c r="B1798" s="1" t="s">
        <v>34</v>
      </c>
      <c r="C1798" s="2">
        <v>45808</v>
      </c>
      <c r="D1798" s="1" t="s">
        <v>73</v>
      </c>
      <c r="E1798" s="1" t="s">
        <v>74</v>
      </c>
      <c r="F1798" s="1" t="s">
        <v>37</v>
      </c>
      <c r="G1798" s="1" t="s">
        <v>289</v>
      </c>
      <c r="H1798" s="1" t="s">
        <v>76</v>
      </c>
      <c r="I1798" s="3">
        <v>616850</v>
      </c>
      <c r="J1798" s="3">
        <v>0</v>
      </c>
      <c r="K1798" s="1" t="s">
        <v>40</v>
      </c>
      <c r="L1798" s="1" t="s">
        <v>148</v>
      </c>
      <c r="M1798" s="1" t="s">
        <v>149</v>
      </c>
      <c r="N1798" s="1" t="s">
        <v>79</v>
      </c>
      <c r="O1798" s="1" t="s">
        <v>80</v>
      </c>
      <c r="P1798" s="1" t="s">
        <v>43</v>
      </c>
      <c r="Q1798" s="1" t="s">
        <v>43</v>
      </c>
      <c r="R1798" s="3">
        <v>0</v>
      </c>
      <c r="S1798" s="1" t="s">
        <v>44</v>
      </c>
      <c r="T1798" s="1" t="s">
        <v>45</v>
      </c>
      <c r="U1798" s="1" t="s">
        <v>289</v>
      </c>
      <c r="V1798" s="1" t="s">
        <v>46</v>
      </c>
      <c r="W1798" s="1" t="s">
        <v>81</v>
      </c>
      <c r="X1798" s="1" t="s">
        <v>290</v>
      </c>
      <c r="Y1798" s="1" t="s">
        <v>83</v>
      </c>
      <c r="Z1798" s="1" t="s">
        <v>219</v>
      </c>
      <c r="AA1798" s="1" t="s">
        <v>51</v>
      </c>
      <c r="AB1798" s="1" t="s">
        <v>290</v>
      </c>
      <c r="AC1798" s="1" t="s">
        <v>37</v>
      </c>
    </row>
    <row r="1799" spans="1:29" hidden="1" x14ac:dyDescent="0.25">
      <c r="A1799" s="1" t="s">
        <v>33</v>
      </c>
      <c r="B1799" s="1" t="s">
        <v>34</v>
      </c>
      <c r="C1799" s="2">
        <v>45808</v>
      </c>
      <c r="D1799" s="1" t="s">
        <v>73</v>
      </c>
      <c r="E1799" s="1" t="s">
        <v>74</v>
      </c>
      <c r="F1799" s="1" t="s">
        <v>37</v>
      </c>
      <c r="G1799" s="1" t="s">
        <v>289</v>
      </c>
      <c r="H1799" s="1" t="s">
        <v>76</v>
      </c>
      <c r="I1799" s="3">
        <v>429714</v>
      </c>
      <c r="J1799" s="3">
        <v>0</v>
      </c>
      <c r="K1799" s="1" t="s">
        <v>40</v>
      </c>
      <c r="L1799" s="1" t="s">
        <v>299</v>
      </c>
      <c r="M1799" s="1" t="s">
        <v>300</v>
      </c>
      <c r="N1799" s="1" t="s">
        <v>79</v>
      </c>
      <c r="O1799" s="1" t="s">
        <v>80</v>
      </c>
      <c r="P1799" s="1" t="s">
        <v>43</v>
      </c>
      <c r="Q1799" s="1" t="s">
        <v>43</v>
      </c>
      <c r="R1799" s="3">
        <v>0</v>
      </c>
      <c r="S1799" s="1" t="s">
        <v>44</v>
      </c>
      <c r="T1799" s="1" t="s">
        <v>45</v>
      </c>
      <c r="U1799" s="1" t="s">
        <v>289</v>
      </c>
      <c r="V1799" s="1" t="s">
        <v>46</v>
      </c>
      <c r="W1799" s="1" t="s">
        <v>81</v>
      </c>
      <c r="X1799" s="1" t="s">
        <v>290</v>
      </c>
      <c r="Y1799" s="1" t="s">
        <v>83</v>
      </c>
      <c r="Z1799" s="1" t="s">
        <v>219</v>
      </c>
      <c r="AA1799" s="1" t="s">
        <v>51</v>
      </c>
      <c r="AB1799" s="1" t="s">
        <v>290</v>
      </c>
      <c r="AC1799" s="1" t="s">
        <v>37</v>
      </c>
    </row>
    <row r="1800" spans="1:29" hidden="1" x14ac:dyDescent="0.25">
      <c r="A1800" s="1" t="s">
        <v>33</v>
      </c>
      <c r="B1800" s="1" t="s">
        <v>34</v>
      </c>
      <c r="C1800" s="2">
        <v>45808</v>
      </c>
      <c r="D1800" s="1" t="s">
        <v>73</v>
      </c>
      <c r="E1800" s="1" t="s">
        <v>74</v>
      </c>
      <c r="F1800" s="1" t="s">
        <v>37</v>
      </c>
      <c r="G1800" s="1" t="s">
        <v>289</v>
      </c>
      <c r="H1800" s="1" t="s">
        <v>76</v>
      </c>
      <c r="I1800" s="3">
        <v>47450</v>
      </c>
      <c r="J1800" s="3">
        <v>0</v>
      </c>
      <c r="K1800" s="1" t="s">
        <v>40</v>
      </c>
      <c r="L1800" s="1" t="s">
        <v>301</v>
      </c>
      <c r="M1800" s="1" t="s">
        <v>302</v>
      </c>
      <c r="N1800" s="1" t="s">
        <v>79</v>
      </c>
      <c r="O1800" s="1" t="s">
        <v>80</v>
      </c>
      <c r="P1800" s="1" t="s">
        <v>43</v>
      </c>
      <c r="Q1800" s="1" t="s">
        <v>43</v>
      </c>
      <c r="R1800" s="3">
        <v>0</v>
      </c>
      <c r="S1800" s="1" t="s">
        <v>44</v>
      </c>
      <c r="T1800" s="1" t="s">
        <v>45</v>
      </c>
      <c r="U1800" s="1" t="s">
        <v>289</v>
      </c>
      <c r="V1800" s="1" t="s">
        <v>46</v>
      </c>
      <c r="W1800" s="1" t="s">
        <v>81</v>
      </c>
      <c r="X1800" s="1" t="s">
        <v>290</v>
      </c>
      <c r="Y1800" s="1" t="s">
        <v>83</v>
      </c>
      <c r="Z1800" s="1" t="s">
        <v>219</v>
      </c>
      <c r="AA1800" s="1" t="s">
        <v>51</v>
      </c>
      <c r="AB1800" s="1" t="s">
        <v>290</v>
      </c>
      <c r="AC1800" s="1" t="s">
        <v>37</v>
      </c>
    </row>
    <row r="1801" spans="1:29" hidden="1" x14ac:dyDescent="0.25">
      <c r="A1801" s="1" t="s">
        <v>33</v>
      </c>
      <c r="B1801" s="1" t="s">
        <v>34</v>
      </c>
      <c r="C1801" s="2">
        <v>45808</v>
      </c>
      <c r="D1801" s="1" t="s">
        <v>73</v>
      </c>
      <c r="E1801" s="1" t="s">
        <v>74</v>
      </c>
      <c r="F1801" s="1" t="s">
        <v>37</v>
      </c>
      <c r="G1801" s="1" t="s">
        <v>289</v>
      </c>
      <c r="H1801" s="1" t="s">
        <v>76</v>
      </c>
      <c r="I1801" s="3">
        <v>314229</v>
      </c>
      <c r="J1801" s="3">
        <v>0</v>
      </c>
      <c r="K1801" s="1" t="s">
        <v>40</v>
      </c>
      <c r="L1801" s="1" t="s">
        <v>277</v>
      </c>
      <c r="M1801" s="1" t="s">
        <v>278</v>
      </c>
      <c r="N1801" s="1" t="s">
        <v>89</v>
      </c>
      <c r="O1801" s="1" t="s">
        <v>90</v>
      </c>
      <c r="P1801" s="1" t="s">
        <v>43</v>
      </c>
      <c r="Q1801" s="1" t="s">
        <v>43</v>
      </c>
      <c r="R1801" s="3">
        <v>0</v>
      </c>
      <c r="S1801" s="1" t="s">
        <v>44</v>
      </c>
      <c r="T1801" s="1" t="s">
        <v>45</v>
      </c>
      <c r="U1801" s="1" t="s">
        <v>289</v>
      </c>
      <c r="V1801" s="1" t="s">
        <v>46</v>
      </c>
      <c r="W1801" s="1" t="s">
        <v>81</v>
      </c>
      <c r="X1801" s="1" t="s">
        <v>290</v>
      </c>
      <c r="Y1801" s="1" t="s">
        <v>83</v>
      </c>
      <c r="Z1801" s="1" t="s">
        <v>219</v>
      </c>
      <c r="AA1801" s="1" t="s">
        <v>51</v>
      </c>
      <c r="AB1801" s="1" t="s">
        <v>290</v>
      </c>
      <c r="AC1801" s="1" t="s">
        <v>37</v>
      </c>
    </row>
    <row r="1802" spans="1:29" hidden="1" x14ac:dyDescent="0.25">
      <c r="A1802" s="1" t="s">
        <v>33</v>
      </c>
      <c r="B1802" s="1" t="s">
        <v>34</v>
      </c>
      <c r="C1802" s="2">
        <v>45808</v>
      </c>
      <c r="D1802" s="1" t="s">
        <v>73</v>
      </c>
      <c r="E1802" s="1" t="s">
        <v>74</v>
      </c>
      <c r="F1802" s="1" t="s">
        <v>37</v>
      </c>
      <c r="G1802" s="1" t="s">
        <v>289</v>
      </c>
      <c r="H1802" s="1" t="s">
        <v>76</v>
      </c>
      <c r="I1802" s="3">
        <v>759200</v>
      </c>
      <c r="J1802" s="3">
        <v>0</v>
      </c>
      <c r="K1802" s="1" t="s">
        <v>40</v>
      </c>
      <c r="L1802" s="1" t="s">
        <v>303</v>
      </c>
      <c r="M1802" s="1" t="s">
        <v>304</v>
      </c>
      <c r="N1802" s="1" t="s">
        <v>295</v>
      </c>
      <c r="O1802" s="1" t="s">
        <v>296</v>
      </c>
      <c r="P1802" s="1" t="s">
        <v>43</v>
      </c>
      <c r="Q1802" s="1" t="s">
        <v>43</v>
      </c>
      <c r="R1802" s="3">
        <v>0</v>
      </c>
      <c r="S1802" s="1" t="s">
        <v>44</v>
      </c>
      <c r="T1802" s="1" t="s">
        <v>45</v>
      </c>
      <c r="U1802" s="1" t="s">
        <v>289</v>
      </c>
      <c r="V1802" s="1" t="s">
        <v>46</v>
      </c>
      <c r="W1802" s="1" t="s">
        <v>81</v>
      </c>
      <c r="X1802" s="1" t="s">
        <v>290</v>
      </c>
      <c r="Y1802" s="1" t="s">
        <v>83</v>
      </c>
      <c r="Z1802" s="1" t="s">
        <v>219</v>
      </c>
      <c r="AA1802" s="1" t="s">
        <v>51</v>
      </c>
      <c r="AB1802" s="1" t="s">
        <v>290</v>
      </c>
      <c r="AC1802" s="1" t="s">
        <v>37</v>
      </c>
    </row>
    <row r="1803" spans="1:29" hidden="1" x14ac:dyDescent="0.25">
      <c r="A1803" s="1" t="s">
        <v>33</v>
      </c>
      <c r="B1803" s="1" t="s">
        <v>34</v>
      </c>
      <c r="C1803" s="2">
        <v>45808</v>
      </c>
      <c r="D1803" s="1" t="s">
        <v>73</v>
      </c>
      <c r="E1803" s="1" t="s">
        <v>74</v>
      </c>
      <c r="F1803" s="1" t="s">
        <v>37</v>
      </c>
      <c r="G1803" s="1" t="s">
        <v>289</v>
      </c>
      <c r="H1803" s="1" t="s">
        <v>76</v>
      </c>
      <c r="I1803" s="3">
        <v>704586</v>
      </c>
      <c r="J1803" s="3">
        <v>0</v>
      </c>
      <c r="K1803" s="1" t="s">
        <v>40</v>
      </c>
      <c r="L1803" s="1" t="s">
        <v>305</v>
      </c>
      <c r="M1803" s="1" t="s">
        <v>306</v>
      </c>
      <c r="N1803" s="1" t="s">
        <v>89</v>
      </c>
      <c r="O1803" s="1" t="s">
        <v>90</v>
      </c>
      <c r="P1803" s="1" t="s">
        <v>43</v>
      </c>
      <c r="Q1803" s="1" t="s">
        <v>43</v>
      </c>
      <c r="R1803" s="3">
        <v>0</v>
      </c>
      <c r="S1803" s="1" t="s">
        <v>44</v>
      </c>
      <c r="T1803" s="1" t="s">
        <v>45</v>
      </c>
      <c r="U1803" s="1" t="s">
        <v>289</v>
      </c>
      <c r="V1803" s="1" t="s">
        <v>46</v>
      </c>
      <c r="W1803" s="1" t="s">
        <v>81</v>
      </c>
      <c r="X1803" s="1" t="s">
        <v>290</v>
      </c>
      <c r="Y1803" s="1" t="s">
        <v>83</v>
      </c>
      <c r="Z1803" s="1" t="s">
        <v>219</v>
      </c>
      <c r="AA1803" s="1" t="s">
        <v>51</v>
      </c>
      <c r="AB1803" s="1" t="s">
        <v>290</v>
      </c>
      <c r="AC1803" s="1" t="s">
        <v>37</v>
      </c>
    </row>
    <row r="1804" spans="1:29" hidden="1" x14ac:dyDescent="0.25">
      <c r="A1804" s="1" t="s">
        <v>33</v>
      </c>
      <c r="B1804" s="1" t="s">
        <v>34</v>
      </c>
      <c r="C1804" s="2">
        <v>45808</v>
      </c>
      <c r="D1804" s="1" t="s">
        <v>73</v>
      </c>
      <c r="E1804" s="1" t="s">
        <v>74</v>
      </c>
      <c r="F1804" s="1" t="s">
        <v>37</v>
      </c>
      <c r="G1804" s="1" t="s">
        <v>289</v>
      </c>
      <c r="H1804" s="1" t="s">
        <v>76</v>
      </c>
      <c r="I1804" s="3">
        <v>94900</v>
      </c>
      <c r="J1804" s="3">
        <v>0</v>
      </c>
      <c r="K1804" s="1" t="s">
        <v>40</v>
      </c>
      <c r="L1804" s="1" t="s">
        <v>226</v>
      </c>
      <c r="M1804" s="1" t="s">
        <v>227</v>
      </c>
      <c r="N1804" s="1" t="s">
        <v>79</v>
      </c>
      <c r="O1804" s="1" t="s">
        <v>80</v>
      </c>
      <c r="P1804" s="1" t="s">
        <v>43</v>
      </c>
      <c r="Q1804" s="1" t="s">
        <v>43</v>
      </c>
      <c r="R1804" s="3">
        <v>0</v>
      </c>
      <c r="S1804" s="1" t="s">
        <v>44</v>
      </c>
      <c r="T1804" s="1" t="s">
        <v>45</v>
      </c>
      <c r="U1804" s="1" t="s">
        <v>289</v>
      </c>
      <c r="V1804" s="1" t="s">
        <v>46</v>
      </c>
      <c r="W1804" s="1" t="s">
        <v>81</v>
      </c>
      <c r="X1804" s="1" t="s">
        <v>290</v>
      </c>
      <c r="Y1804" s="1" t="s">
        <v>83</v>
      </c>
      <c r="Z1804" s="1" t="s">
        <v>219</v>
      </c>
      <c r="AA1804" s="1" t="s">
        <v>51</v>
      </c>
      <c r="AB1804" s="1" t="s">
        <v>290</v>
      </c>
      <c r="AC1804" s="1" t="s">
        <v>37</v>
      </c>
    </row>
    <row r="1805" spans="1:29" hidden="1" x14ac:dyDescent="0.25">
      <c r="A1805" s="1" t="s">
        <v>33</v>
      </c>
      <c r="B1805" s="1" t="s">
        <v>34</v>
      </c>
      <c r="C1805" s="2">
        <v>45808</v>
      </c>
      <c r="D1805" s="1" t="s">
        <v>73</v>
      </c>
      <c r="E1805" s="1" t="s">
        <v>74</v>
      </c>
      <c r="F1805" s="1" t="s">
        <v>37</v>
      </c>
      <c r="G1805" s="1" t="s">
        <v>289</v>
      </c>
      <c r="H1805" s="1" t="s">
        <v>76</v>
      </c>
      <c r="I1805" s="3">
        <v>189800</v>
      </c>
      <c r="J1805" s="3">
        <v>0</v>
      </c>
      <c r="K1805" s="1" t="s">
        <v>40</v>
      </c>
      <c r="L1805" s="1" t="s">
        <v>115</v>
      </c>
      <c r="M1805" s="1" t="s">
        <v>116</v>
      </c>
      <c r="N1805" s="1" t="s">
        <v>79</v>
      </c>
      <c r="O1805" s="1" t="s">
        <v>80</v>
      </c>
      <c r="P1805" s="1" t="s">
        <v>43</v>
      </c>
      <c r="Q1805" s="1" t="s">
        <v>43</v>
      </c>
      <c r="R1805" s="3">
        <v>0</v>
      </c>
      <c r="S1805" s="1" t="s">
        <v>44</v>
      </c>
      <c r="T1805" s="1" t="s">
        <v>45</v>
      </c>
      <c r="U1805" s="1" t="s">
        <v>289</v>
      </c>
      <c r="V1805" s="1" t="s">
        <v>46</v>
      </c>
      <c r="W1805" s="1" t="s">
        <v>81</v>
      </c>
      <c r="X1805" s="1" t="s">
        <v>290</v>
      </c>
      <c r="Y1805" s="1" t="s">
        <v>83</v>
      </c>
      <c r="Z1805" s="1" t="s">
        <v>219</v>
      </c>
      <c r="AA1805" s="1" t="s">
        <v>51</v>
      </c>
      <c r="AB1805" s="1" t="s">
        <v>290</v>
      </c>
      <c r="AC1805" s="1" t="s">
        <v>37</v>
      </c>
    </row>
    <row r="1806" spans="1:29" hidden="1" x14ac:dyDescent="0.25">
      <c r="A1806" s="1" t="s">
        <v>33</v>
      </c>
      <c r="B1806" s="1" t="s">
        <v>34</v>
      </c>
      <c r="C1806" s="2">
        <v>45808</v>
      </c>
      <c r="D1806" s="1" t="s">
        <v>73</v>
      </c>
      <c r="E1806" s="1" t="s">
        <v>74</v>
      </c>
      <c r="F1806" s="1" t="s">
        <v>37</v>
      </c>
      <c r="G1806" s="1" t="s">
        <v>289</v>
      </c>
      <c r="H1806" s="1" t="s">
        <v>76</v>
      </c>
      <c r="I1806" s="3">
        <v>379600</v>
      </c>
      <c r="J1806" s="3">
        <v>0</v>
      </c>
      <c r="K1806" s="1" t="s">
        <v>40</v>
      </c>
      <c r="L1806" s="1" t="s">
        <v>150</v>
      </c>
      <c r="M1806" s="1" t="s">
        <v>151</v>
      </c>
      <c r="N1806" s="1" t="s">
        <v>79</v>
      </c>
      <c r="O1806" s="1" t="s">
        <v>80</v>
      </c>
      <c r="P1806" s="1" t="s">
        <v>43</v>
      </c>
      <c r="Q1806" s="1" t="s">
        <v>43</v>
      </c>
      <c r="R1806" s="3">
        <v>0</v>
      </c>
      <c r="S1806" s="1" t="s">
        <v>44</v>
      </c>
      <c r="T1806" s="1" t="s">
        <v>45</v>
      </c>
      <c r="U1806" s="1" t="s">
        <v>289</v>
      </c>
      <c r="V1806" s="1" t="s">
        <v>46</v>
      </c>
      <c r="W1806" s="1" t="s">
        <v>81</v>
      </c>
      <c r="X1806" s="1" t="s">
        <v>290</v>
      </c>
      <c r="Y1806" s="1" t="s">
        <v>83</v>
      </c>
      <c r="Z1806" s="1" t="s">
        <v>219</v>
      </c>
      <c r="AA1806" s="1" t="s">
        <v>51</v>
      </c>
      <c r="AB1806" s="1" t="s">
        <v>290</v>
      </c>
      <c r="AC1806" s="1" t="s">
        <v>37</v>
      </c>
    </row>
    <row r="1807" spans="1:29" hidden="1" x14ac:dyDescent="0.25">
      <c r="A1807" s="1" t="s">
        <v>33</v>
      </c>
      <c r="B1807" s="1" t="s">
        <v>34</v>
      </c>
      <c r="C1807" s="2">
        <v>45808</v>
      </c>
      <c r="D1807" s="1" t="s">
        <v>73</v>
      </c>
      <c r="E1807" s="1" t="s">
        <v>74</v>
      </c>
      <c r="F1807" s="1" t="s">
        <v>37</v>
      </c>
      <c r="G1807" s="1" t="s">
        <v>289</v>
      </c>
      <c r="H1807" s="1" t="s">
        <v>76</v>
      </c>
      <c r="I1807" s="3">
        <v>47450</v>
      </c>
      <c r="J1807" s="3">
        <v>0</v>
      </c>
      <c r="K1807" s="1" t="s">
        <v>40</v>
      </c>
      <c r="L1807" s="1" t="s">
        <v>224</v>
      </c>
      <c r="M1807" s="1" t="s">
        <v>225</v>
      </c>
      <c r="N1807" s="1" t="s">
        <v>79</v>
      </c>
      <c r="O1807" s="1" t="s">
        <v>80</v>
      </c>
      <c r="P1807" s="1" t="s">
        <v>43</v>
      </c>
      <c r="Q1807" s="1" t="s">
        <v>43</v>
      </c>
      <c r="R1807" s="3">
        <v>0</v>
      </c>
      <c r="S1807" s="1" t="s">
        <v>44</v>
      </c>
      <c r="T1807" s="1" t="s">
        <v>45</v>
      </c>
      <c r="U1807" s="1" t="s">
        <v>289</v>
      </c>
      <c r="V1807" s="1" t="s">
        <v>46</v>
      </c>
      <c r="W1807" s="1" t="s">
        <v>81</v>
      </c>
      <c r="X1807" s="1" t="s">
        <v>290</v>
      </c>
      <c r="Y1807" s="1" t="s">
        <v>83</v>
      </c>
      <c r="Z1807" s="1" t="s">
        <v>219</v>
      </c>
      <c r="AA1807" s="1" t="s">
        <v>51</v>
      </c>
      <c r="AB1807" s="1" t="s">
        <v>290</v>
      </c>
      <c r="AC1807" s="1" t="s">
        <v>37</v>
      </c>
    </row>
    <row r="1808" spans="1:29" hidden="1" x14ac:dyDescent="0.25">
      <c r="A1808" s="1" t="s">
        <v>33</v>
      </c>
      <c r="B1808" s="1" t="s">
        <v>34</v>
      </c>
      <c r="C1808" s="2">
        <v>45808</v>
      </c>
      <c r="D1808" s="1" t="s">
        <v>73</v>
      </c>
      <c r="E1808" s="1" t="s">
        <v>74</v>
      </c>
      <c r="F1808" s="1" t="s">
        <v>37</v>
      </c>
      <c r="G1808" s="1" t="s">
        <v>289</v>
      </c>
      <c r="H1808" s="1" t="s">
        <v>76</v>
      </c>
      <c r="I1808" s="3">
        <v>521950</v>
      </c>
      <c r="J1808" s="3">
        <v>0</v>
      </c>
      <c r="K1808" s="1" t="s">
        <v>40</v>
      </c>
      <c r="L1808" s="1" t="s">
        <v>279</v>
      </c>
      <c r="M1808" s="1" t="s">
        <v>280</v>
      </c>
      <c r="N1808" s="1" t="s">
        <v>79</v>
      </c>
      <c r="O1808" s="1" t="s">
        <v>80</v>
      </c>
      <c r="P1808" s="1" t="s">
        <v>43</v>
      </c>
      <c r="Q1808" s="1" t="s">
        <v>43</v>
      </c>
      <c r="R1808" s="3">
        <v>0</v>
      </c>
      <c r="S1808" s="1" t="s">
        <v>44</v>
      </c>
      <c r="T1808" s="1" t="s">
        <v>45</v>
      </c>
      <c r="U1808" s="1" t="s">
        <v>289</v>
      </c>
      <c r="V1808" s="1" t="s">
        <v>46</v>
      </c>
      <c r="W1808" s="1" t="s">
        <v>81</v>
      </c>
      <c r="X1808" s="1" t="s">
        <v>290</v>
      </c>
      <c r="Y1808" s="1" t="s">
        <v>83</v>
      </c>
      <c r="Z1808" s="1" t="s">
        <v>219</v>
      </c>
      <c r="AA1808" s="1" t="s">
        <v>51</v>
      </c>
      <c r="AB1808" s="1" t="s">
        <v>290</v>
      </c>
      <c r="AC1808" s="1" t="s">
        <v>37</v>
      </c>
    </row>
    <row r="1809" spans="1:29" hidden="1" x14ac:dyDescent="0.25">
      <c r="A1809" s="1" t="s">
        <v>33</v>
      </c>
      <c r="B1809" s="1" t="s">
        <v>34</v>
      </c>
      <c r="C1809" s="2">
        <v>45808</v>
      </c>
      <c r="D1809" s="1" t="s">
        <v>73</v>
      </c>
      <c r="E1809" s="1" t="s">
        <v>74</v>
      </c>
      <c r="F1809" s="1" t="s">
        <v>37</v>
      </c>
      <c r="G1809" s="1" t="s">
        <v>289</v>
      </c>
      <c r="H1809" s="1" t="s">
        <v>76</v>
      </c>
      <c r="I1809" s="3">
        <v>189800</v>
      </c>
      <c r="J1809" s="3">
        <v>0</v>
      </c>
      <c r="K1809" s="1" t="s">
        <v>40</v>
      </c>
      <c r="L1809" s="1" t="s">
        <v>307</v>
      </c>
      <c r="M1809" s="1" t="s">
        <v>308</v>
      </c>
      <c r="N1809" s="1" t="s">
        <v>79</v>
      </c>
      <c r="O1809" s="1" t="s">
        <v>80</v>
      </c>
      <c r="P1809" s="1" t="s">
        <v>43</v>
      </c>
      <c r="Q1809" s="1" t="s">
        <v>43</v>
      </c>
      <c r="R1809" s="3">
        <v>0</v>
      </c>
      <c r="S1809" s="1" t="s">
        <v>44</v>
      </c>
      <c r="T1809" s="1" t="s">
        <v>45</v>
      </c>
      <c r="U1809" s="1" t="s">
        <v>289</v>
      </c>
      <c r="V1809" s="1" t="s">
        <v>46</v>
      </c>
      <c r="W1809" s="1" t="s">
        <v>81</v>
      </c>
      <c r="X1809" s="1" t="s">
        <v>290</v>
      </c>
      <c r="Y1809" s="1" t="s">
        <v>83</v>
      </c>
      <c r="Z1809" s="1" t="s">
        <v>219</v>
      </c>
      <c r="AA1809" s="1" t="s">
        <v>51</v>
      </c>
      <c r="AB1809" s="1" t="s">
        <v>290</v>
      </c>
      <c r="AC1809" s="1" t="s">
        <v>37</v>
      </c>
    </row>
    <row r="1810" spans="1:29" hidden="1" x14ac:dyDescent="0.25">
      <c r="A1810" s="1" t="s">
        <v>33</v>
      </c>
      <c r="B1810" s="1" t="s">
        <v>34</v>
      </c>
      <c r="C1810" s="2">
        <v>45808</v>
      </c>
      <c r="D1810" s="1" t="s">
        <v>73</v>
      </c>
      <c r="E1810" s="1" t="s">
        <v>74</v>
      </c>
      <c r="F1810" s="1" t="s">
        <v>37</v>
      </c>
      <c r="G1810" s="1" t="s">
        <v>289</v>
      </c>
      <c r="H1810" s="1" t="s">
        <v>76</v>
      </c>
      <c r="I1810" s="3">
        <v>47450</v>
      </c>
      <c r="J1810" s="3">
        <v>0</v>
      </c>
      <c r="K1810" s="1" t="s">
        <v>40</v>
      </c>
      <c r="L1810" s="1" t="s">
        <v>111</v>
      </c>
      <c r="M1810" s="1" t="s">
        <v>112</v>
      </c>
      <c r="N1810" s="1" t="s">
        <v>79</v>
      </c>
      <c r="O1810" s="1" t="s">
        <v>80</v>
      </c>
      <c r="P1810" s="1" t="s">
        <v>43</v>
      </c>
      <c r="Q1810" s="1" t="s">
        <v>43</v>
      </c>
      <c r="R1810" s="3">
        <v>0</v>
      </c>
      <c r="S1810" s="1" t="s">
        <v>44</v>
      </c>
      <c r="T1810" s="1" t="s">
        <v>45</v>
      </c>
      <c r="U1810" s="1" t="s">
        <v>289</v>
      </c>
      <c r="V1810" s="1" t="s">
        <v>46</v>
      </c>
      <c r="W1810" s="1" t="s">
        <v>81</v>
      </c>
      <c r="X1810" s="1" t="s">
        <v>290</v>
      </c>
      <c r="Y1810" s="1" t="s">
        <v>83</v>
      </c>
      <c r="Z1810" s="1" t="s">
        <v>219</v>
      </c>
      <c r="AA1810" s="1" t="s">
        <v>51</v>
      </c>
      <c r="AB1810" s="1" t="s">
        <v>290</v>
      </c>
      <c r="AC1810" s="1" t="s">
        <v>37</v>
      </c>
    </row>
    <row r="1811" spans="1:29" hidden="1" x14ac:dyDescent="0.25">
      <c r="A1811" s="1" t="s">
        <v>33</v>
      </c>
      <c r="B1811" s="1" t="s">
        <v>34</v>
      </c>
      <c r="C1811" s="2">
        <v>45808</v>
      </c>
      <c r="D1811" s="1" t="s">
        <v>73</v>
      </c>
      <c r="E1811" s="1" t="s">
        <v>74</v>
      </c>
      <c r="F1811" s="1" t="s">
        <v>37</v>
      </c>
      <c r="G1811" s="1" t="s">
        <v>289</v>
      </c>
      <c r="H1811" s="1" t="s">
        <v>76</v>
      </c>
      <c r="I1811" s="3">
        <v>142350</v>
      </c>
      <c r="J1811" s="3">
        <v>0</v>
      </c>
      <c r="K1811" s="1" t="s">
        <v>40</v>
      </c>
      <c r="L1811" s="1" t="s">
        <v>168</v>
      </c>
      <c r="M1811" s="1" t="s">
        <v>169</v>
      </c>
      <c r="N1811" s="1" t="s">
        <v>79</v>
      </c>
      <c r="O1811" s="1" t="s">
        <v>80</v>
      </c>
      <c r="P1811" s="1" t="s">
        <v>43</v>
      </c>
      <c r="Q1811" s="1" t="s">
        <v>43</v>
      </c>
      <c r="R1811" s="3">
        <v>0</v>
      </c>
      <c r="S1811" s="1" t="s">
        <v>44</v>
      </c>
      <c r="T1811" s="1" t="s">
        <v>45</v>
      </c>
      <c r="U1811" s="1" t="s">
        <v>289</v>
      </c>
      <c r="V1811" s="1" t="s">
        <v>46</v>
      </c>
      <c r="W1811" s="1" t="s">
        <v>81</v>
      </c>
      <c r="X1811" s="1" t="s">
        <v>290</v>
      </c>
      <c r="Y1811" s="1" t="s">
        <v>83</v>
      </c>
      <c r="Z1811" s="1" t="s">
        <v>219</v>
      </c>
      <c r="AA1811" s="1" t="s">
        <v>51</v>
      </c>
      <c r="AB1811" s="1" t="s">
        <v>290</v>
      </c>
      <c r="AC1811" s="1" t="s">
        <v>37</v>
      </c>
    </row>
    <row r="1812" spans="1:29" hidden="1" x14ac:dyDescent="0.25">
      <c r="A1812" s="1" t="s">
        <v>33</v>
      </c>
      <c r="B1812" s="1" t="s">
        <v>34</v>
      </c>
      <c r="C1812" s="2">
        <v>45808</v>
      </c>
      <c r="D1812" s="1" t="s">
        <v>73</v>
      </c>
      <c r="E1812" s="1" t="s">
        <v>74</v>
      </c>
      <c r="F1812" s="1" t="s">
        <v>37</v>
      </c>
      <c r="G1812" s="1" t="s">
        <v>289</v>
      </c>
      <c r="H1812" s="1" t="s">
        <v>76</v>
      </c>
      <c r="I1812" s="3">
        <v>711750</v>
      </c>
      <c r="J1812" s="3">
        <v>0</v>
      </c>
      <c r="K1812" s="1" t="s">
        <v>40</v>
      </c>
      <c r="L1812" s="1" t="s">
        <v>113</v>
      </c>
      <c r="M1812" s="1" t="s">
        <v>114</v>
      </c>
      <c r="N1812" s="1" t="s">
        <v>79</v>
      </c>
      <c r="O1812" s="1" t="s">
        <v>80</v>
      </c>
      <c r="P1812" s="1" t="s">
        <v>43</v>
      </c>
      <c r="Q1812" s="1" t="s">
        <v>43</v>
      </c>
      <c r="R1812" s="3">
        <v>0</v>
      </c>
      <c r="S1812" s="1" t="s">
        <v>44</v>
      </c>
      <c r="T1812" s="1" t="s">
        <v>45</v>
      </c>
      <c r="U1812" s="1" t="s">
        <v>289</v>
      </c>
      <c r="V1812" s="1" t="s">
        <v>46</v>
      </c>
      <c r="W1812" s="1" t="s">
        <v>81</v>
      </c>
      <c r="X1812" s="1" t="s">
        <v>290</v>
      </c>
      <c r="Y1812" s="1" t="s">
        <v>83</v>
      </c>
      <c r="Z1812" s="1" t="s">
        <v>219</v>
      </c>
      <c r="AA1812" s="1" t="s">
        <v>51</v>
      </c>
      <c r="AB1812" s="1" t="s">
        <v>290</v>
      </c>
      <c r="AC1812" s="1" t="s">
        <v>37</v>
      </c>
    </row>
    <row r="1813" spans="1:29" hidden="1" x14ac:dyDescent="0.25">
      <c r="A1813" s="1" t="s">
        <v>33</v>
      </c>
      <c r="B1813" s="1" t="s">
        <v>34</v>
      </c>
      <c r="C1813" s="2">
        <v>45808</v>
      </c>
      <c r="D1813" s="1" t="s">
        <v>73</v>
      </c>
      <c r="E1813" s="1" t="s">
        <v>74</v>
      </c>
      <c r="F1813" s="1" t="s">
        <v>37</v>
      </c>
      <c r="G1813" s="1" t="s">
        <v>289</v>
      </c>
      <c r="H1813" s="1" t="s">
        <v>76</v>
      </c>
      <c r="I1813" s="3">
        <v>427050</v>
      </c>
      <c r="J1813" s="3">
        <v>0</v>
      </c>
      <c r="K1813" s="1" t="s">
        <v>40</v>
      </c>
      <c r="L1813" s="1" t="s">
        <v>105</v>
      </c>
      <c r="M1813" s="1" t="s">
        <v>106</v>
      </c>
      <c r="N1813" s="1" t="s">
        <v>79</v>
      </c>
      <c r="O1813" s="1" t="s">
        <v>80</v>
      </c>
      <c r="P1813" s="1" t="s">
        <v>43</v>
      </c>
      <c r="Q1813" s="1" t="s">
        <v>43</v>
      </c>
      <c r="R1813" s="3">
        <v>0</v>
      </c>
      <c r="S1813" s="1" t="s">
        <v>44</v>
      </c>
      <c r="T1813" s="1" t="s">
        <v>45</v>
      </c>
      <c r="U1813" s="1" t="s">
        <v>289</v>
      </c>
      <c r="V1813" s="1" t="s">
        <v>46</v>
      </c>
      <c r="W1813" s="1" t="s">
        <v>81</v>
      </c>
      <c r="X1813" s="1" t="s">
        <v>290</v>
      </c>
      <c r="Y1813" s="1" t="s">
        <v>83</v>
      </c>
      <c r="Z1813" s="1" t="s">
        <v>219</v>
      </c>
      <c r="AA1813" s="1" t="s">
        <v>51</v>
      </c>
      <c r="AB1813" s="1" t="s">
        <v>290</v>
      </c>
      <c r="AC1813" s="1" t="s">
        <v>37</v>
      </c>
    </row>
    <row r="1814" spans="1:29" hidden="1" x14ac:dyDescent="0.25">
      <c r="A1814" s="1" t="s">
        <v>33</v>
      </c>
      <c r="B1814" s="1" t="s">
        <v>34</v>
      </c>
      <c r="C1814" s="2">
        <v>45808</v>
      </c>
      <c r="D1814" s="1" t="s">
        <v>73</v>
      </c>
      <c r="E1814" s="1" t="s">
        <v>74</v>
      </c>
      <c r="F1814" s="1" t="s">
        <v>37</v>
      </c>
      <c r="G1814" s="1" t="s">
        <v>289</v>
      </c>
      <c r="H1814" s="1" t="s">
        <v>76</v>
      </c>
      <c r="I1814" s="3">
        <v>142350</v>
      </c>
      <c r="J1814" s="3">
        <v>0</v>
      </c>
      <c r="K1814" s="1" t="s">
        <v>40</v>
      </c>
      <c r="L1814" s="1" t="s">
        <v>148</v>
      </c>
      <c r="M1814" s="1" t="s">
        <v>149</v>
      </c>
      <c r="N1814" s="1" t="s">
        <v>79</v>
      </c>
      <c r="O1814" s="1" t="s">
        <v>80</v>
      </c>
      <c r="P1814" s="1" t="s">
        <v>43</v>
      </c>
      <c r="Q1814" s="1" t="s">
        <v>43</v>
      </c>
      <c r="R1814" s="3">
        <v>0</v>
      </c>
      <c r="S1814" s="1" t="s">
        <v>44</v>
      </c>
      <c r="T1814" s="1" t="s">
        <v>45</v>
      </c>
      <c r="U1814" s="1" t="s">
        <v>289</v>
      </c>
      <c r="V1814" s="1" t="s">
        <v>46</v>
      </c>
      <c r="W1814" s="1" t="s">
        <v>81</v>
      </c>
      <c r="X1814" s="1" t="s">
        <v>290</v>
      </c>
      <c r="Y1814" s="1" t="s">
        <v>83</v>
      </c>
      <c r="Z1814" s="1" t="s">
        <v>219</v>
      </c>
      <c r="AA1814" s="1" t="s">
        <v>51</v>
      </c>
      <c r="AB1814" s="1" t="s">
        <v>290</v>
      </c>
      <c r="AC1814" s="1" t="s">
        <v>37</v>
      </c>
    </row>
    <row r="1815" spans="1:29" hidden="1" x14ac:dyDescent="0.25">
      <c r="A1815" s="1" t="s">
        <v>33</v>
      </c>
      <c r="B1815" s="1" t="s">
        <v>34</v>
      </c>
      <c r="C1815" s="2">
        <v>45808</v>
      </c>
      <c r="D1815" s="1" t="s">
        <v>73</v>
      </c>
      <c r="E1815" s="1" t="s">
        <v>74</v>
      </c>
      <c r="F1815" s="1" t="s">
        <v>37</v>
      </c>
      <c r="G1815" s="1" t="s">
        <v>289</v>
      </c>
      <c r="H1815" s="1" t="s">
        <v>76</v>
      </c>
      <c r="I1815" s="3">
        <v>616850</v>
      </c>
      <c r="J1815" s="3">
        <v>0</v>
      </c>
      <c r="K1815" s="1" t="s">
        <v>40</v>
      </c>
      <c r="L1815" s="1" t="s">
        <v>125</v>
      </c>
      <c r="M1815" s="1" t="s">
        <v>126</v>
      </c>
      <c r="N1815" s="1" t="s">
        <v>79</v>
      </c>
      <c r="O1815" s="1" t="s">
        <v>80</v>
      </c>
      <c r="P1815" s="1" t="s">
        <v>43</v>
      </c>
      <c r="Q1815" s="1" t="s">
        <v>43</v>
      </c>
      <c r="R1815" s="3">
        <v>0</v>
      </c>
      <c r="S1815" s="1" t="s">
        <v>44</v>
      </c>
      <c r="T1815" s="1" t="s">
        <v>45</v>
      </c>
      <c r="U1815" s="1" t="s">
        <v>289</v>
      </c>
      <c r="V1815" s="1" t="s">
        <v>46</v>
      </c>
      <c r="W1815" s="1" t="s">
        <v>81</v>
      </c>
      <c r="X1815" s="1" t="s">
        <v>290</v>
      </c>
      <c r="Y1815" s="1" t="s">
        <v>83</v>
      </c>
      <c r="Z1815" s="1" t="s">
        <v>219</v>
      </c>
      <c r="AA1815" s="1" t="s">
        <v>51</v>
      </c>
      <c r="AB1815" s="1" t="s">
        <v>290</v>
      </c>
      <c r="AC1815" s="1" t="s">
        <v>37</v>
      </c>
    </row>
    <row r="1816" spans="1:29" hidden="1" x14ac:dyDescent="0.25">
      <c r="A1816" s="1" t="s">
        <v>33</v>
      </c>
      <c r="B1816" s="1" t="s">
        <v>34</v>
      </c>
      <c r="C1816" s="2">
        <v>45808</v>
      </c>
      <c r="D1816" s="1" t="s">
        <v>73</v>
      </c>
      <c r="E1816" s="1" t="s">
        <v>74</v>
      </c>
      <c r="F1816" s="1" t="s">
        <v>37</v>
      </c>
      <c r="G1816" s="1" t="s">
        <v>289</v>
      </c>
      <c r="H1816" s="1" t="s">
        <v>76</v>
      </c>
      <c r="I1816" s="3">
        <v>569400</v>
      </c>
      <c r="J1816" s="3">
        <v>0</v>
      </c>
      <c r="K1816" s="1" t="s">
        <v>40</v>
      </c>
      <c r="L1816" s="1" t="s">
        <v>297</v>
      </c>
      <c r="M1816" s="1" t="s">
        <v>298</v>
      </c>
      <c r="N1816" s="1" t="s">
        <v>79</v>
      </c>
      <c r="O1816" s="1" t="s">
        <v>80</v>
      </c>
      <c r="P1816" s="1" t="s">
        <v>43</v>
      </c>
      <c r="Q1816" s="1" t="s">
        <v>43</v>
      </c>
      <c r="R1816" s="3">
        <v>0</v>
      </c>
      <c r="S1816" s="1" t="s">
        <v>44</v>
      </c>
      <c r="T1816" s="1" t="s">
        <v>45</v>
      </c>
      <c r="U1816" s="1" t="s">
        <v>289</v>
      </c>
      <c r="V1816" s="1" t="s">
        <v>46</v>
      </c>
      <c r="W1816" s="1" t="s">
        <v>81</v>
      </c>
      <c r="X1816" s="1" t="s">
        <v>290</v>
      </c>
      <c r="Y1816" s="1" t="s">
        <v>83</v>
      </c>
      <c r="Z1816" s="1" t="s">
        <v>219</v>
      </c>
      <c r="AA1816" s="1" t="s">
        <v>51</v>
      </c>
      <c r="AB1816" s="1" t="s">
        <v>290</v>
      </c>
      <c r="AC1816" s="1" t="s">
        <v>37</v>
      </c>
    </row>
    <row r="1817" spans="1:29" hidden="1" x14ac:dyDescent="0.25">
      <c r="A1817" s="1" t="s">
        <v>33</v>
      </c>
      <c r="B1817" s="1" t="s">
        <v>34</v>
      </c>
      <c r="C1817" s="2">
        <v>45808</v>
      </c>
      <c r="D1817" s="1" t="s">
        <v>73</v>
      </c>
      <c r="E1817" s="1" t="s">
        <v>74</v>
      </c>
      <c r="F1817" s="1" t="s">
        <v>37</v>
      </c>
      <c r="G1817" s="1" t="s">
        <v>289</v>
      </c>
      <c r="H1817" s="1" t="s">
        <v>76</v>
      </c>
      <c r="I1817" s="3">
        <v>47450</v>
      </c>
      <c r="J1817" s="3">
        <v>0</v>
      </c>
      <c r="K1817" s="1" t="s">
        <v>40</v>
      </c>
      <c r="L1817" s="1" t="s">
        <v>309</v>
      </c>
      <c r="M1817" s="1" t="s">
        <v>310</v>
      </c>
      <c r="N1817" s="1" t="s">
        <v>79</v>
      </c>
      <c r="O1817" s="1" t="s">
        <v>80</v>
      </c>
      <c r="P1817" s="1" t="s">
        <v>43</v>
      </c>
      <c r="Q1817" s="1" t="s">
        <v>43</v>
      </c>
      <c r="R1817" s="3">
        <v>0</v>
      </c>
      <c r="S1817" s="1" t="s">
        <v>44</v>
      </c>
      <c r="T1817" s="1" t="s">
        <v>45</v>
      </c>
      <c r="U1817" s="1" t="s">
        <v>289</v>
      </c>
      <c r="V1817" s="1" t="s">
        <v>46</v>
      </c>
      <c r="W1817" s="1" t="s">
        <v>81</v>
      </c>
      <c r="X1817" s="1" t="s">
        <v>290</v>
      </c>
      <c r="Y1817" s="1" t="s">
        <v>83</v>
      </c>
      <c r="Z1817" s="1" t="s">
        <v>219</v>
      </c>
      <c r="AA1817" s="1" t="s">
        <v>51</v>
      </c>
      <c r="AB1817" s="1" t="s">
        <v>290</v>
      </c>
      <c r="AC1817" s="1" t="s">
        <v>37</v>
      </c>
    </row>
    <row r="1818" spans="1:29" hidden="1" x14ac:dyDescent="0.25">
      <c r="A1818" s="1" t="s">
        <v>33</v>
      </c>
      <c r="B1818" s="1" t="s">
        <v>34</v>
      </c>
      <c r="C1818" s="2">
        <v>45808</v>
      </c>
      <c r="D1818" s="1" t="s">
        <v>73</v>
      </c>
      <c r="E1818" s="1" t="s">
        <v>74</v>
      </c>
      <c r="F1818" s="1" t="s">
        <v>37</v>
      </c>
      <c r="G1818" s="1" t="s">
        <v>289</v>
      </c>
      <c r="H1818" s="1" t="s">
        <v>76</v>
      </c>
      <c r="I1818" s="3">
        <v>237250</v>
      </c>
      <c r="J1818" s="3">
        <v>0</v>
      </c>
      <c r="K1818" s="1" t="s">
        <v>40</v>
      </c>
      <c r="L1818" s="1" t="s">
        <v>287</v>
      </c>
      <c r="M1818" s="1" t="s">
        <v>288</v>
      </c>
      <c r="N1818" s="1" t="s">
        <v>79</v>
      </c>
      <c r="O1818" s="1" t="s">
        <v>80</v>
      </c>
      <c r="P1818" s="1" t="s">
        <v>43</v>
      </c>
      <c r="Q1818" s="1" t="s">
        <v>43</v>
      </c>
      <c r="R1818" s="3">
        <v>0</v>
      </c>
      <c r="S1818" s="1" t="s">
        <v>44</v>
      </c>
      <c r="T1818" s="1" t="s">
        <v>45</v>
      </c>
      <c r="U1818" s="1" t="s">
        <v>289</v>
      </c>
      <c r="V1818" s="1" t="s">
        <v>46</v>
      </c>
      <c r="W1818" s="1" t="s">
        <v>81</v>
      </c>
      <c r="X1818" s="1" t="s">
        <v>290</v>
      </c>
      <c r="Y1818" s="1" t="s">
        <v>83</v>
      </c>
      <c r="Z1818" s="1" t="s">
        <v>219</v>
      </c>
      <c r="AA1818" s="1" t="s">
        <v>51</v>
      </c>
      <c r="AB1818" s="1" t="s">
        <v>290</v>
      </c>
      <c r="AC1818" s="1" t="s">
        <v>37</v>
      </c>
    </row>
    <row r="1819" spans="1:29" hidden="1" x14ac:dyDescent="0.25">
      <c r="A1819" s="1" t="s">
        <v>33</v>
      </c>
      <c r="B1819" s="1" t="s">
        <v>34</v>
      </c>
      <c r="C1819" s="2">
        <v>45808</v>
      </c>
      <c r="D1819" s="1" t="s">
        <v>73</v>
      </c>
      <c r="E1819" s="1" t="s">
        <v>74</v>
      </c>
      <c r="F1819" s="1" t="s">
        <v>37</v>
      </c>
      <c r="G1819" s="1" t="s">
        <v>289</v>
      </c>
      <c r="H1819" s="1" t="s">
        <v>76</v>
      </c>
      <c r="I1819" s="3">
        <v>142350</v>
      </c>
      <c r="J1819" s="3">
        <v>0</v>
      </c>
      <c r="K1819" s="1" t="s">
        <v>40</v>
      </c>
      <c r="L1819" s="1" t="s">
        <v>246</v>
      </c>
      <c r="M1819" s="1" t="s">
        <v>247</v>
      </c>
      <c r="N1819" s="1" t="s">
        <v>79</v>
      </c>
      <c r="O1819" s="1" t="s">
        <v>80</v>
      </c>
      <c r="P1819" s="1" t="s">
        <v>43</v>
      </c>
      <c r="Q1819" s="1" t="s">
        <v>43</v>
      </c>
      <c r="R1819" s="3">
        <v>0</v>
      </c>
      <c r="S1819" s="1" t="s">
        <v>44</v>
      </c>
      <c r="T1819" s="1" t="s">
        <v>45</v>
      </c>
      <c r="U1819" s="1" t="s">
        <v>289</v>
      </c>
      <c r="V1819" s="1" t="s">
        <v>46</v>
      </c>
      <c r="W1819" s="1" t="s">
        <v>81</v>
      </c>
      <c r="X1819" s="1" t="s">
        <v>290</v>
      </c>
      <c r="Y1819" s="1" t="s">
        <v>83</v>
      </c>
      <c r="Z1819" s="1" t="s">
        <v>219</v>
      </c>
      <c r="AA1819" s="1" t="s">
        <v>51</v>
      </c>
      <c r="AB1819" s="1" t="s">
        <v>290</v>
      </c>
      <c r="AC1819" s="1" t="s">
        <v>37</v>
      </c>
    </row>
    <row r="1820" spans="1:29" hidden="1" x14ac:dyDescent="0.25">
      <c r="A1820" s="1" t="s">
        <v>33</v>
      </c>
      <c r="B1820" s="1" t="s">
        <v>34</v>
      </c>
      <c r="C1820" s="2">
        <v>45808</v>
      </c>
      <c r="D1820" s="1" t="s">
        <v>73</v>
      </c>
      <c r="E1820" s="1" t="s">
        <v>74</v>
      </c>
      <c r="F1820" s="1" t="s">
        <v>37</v>
      </c>
      <c r="G1820" s="1" t="s">
        <v>289</v>
      </c>
      <c r="H1820" s="1" t="s">
        <v>76</v>
      </c>
      <c r="I1820" s="3">
        <v>379600</v>
      </c>
      <c r="J1820" s="3">
        <v>0</v>
      </c>
      <c r="K1820" s="1" t="s">
        <v>40</v>
      </c>
      <c r="L1820" s="1" t="s">
        <v>303</v>
      </c>
      <c r="M1820" s="1" t="s">
        <v>304</v>
      </c>
      <c r="N1820" s="1" t="s">
        <v>295</v>
      </c>
      <c r="O1820" s="1" t="s">
        <v>296</v>
      </c>
      <c r="P1820" s="1" t="s">
        <v>43</v>
      </c>
      <c r="Q1820" s="1" t="s">
        <v>43</v>
      </c>
      <c r="R1820" s="3">
        <v>0</v>
      </c>
      <c r="S1820" s="1" t="s">
        <v>44</v>
      </c>
      <c r="T1820" s="1" t="s">
        <v>45</v>
      </c>
      <c r="U1820" s="1" t="s">
        <v>289</v>
      </c>
      <c r="V1820" s="1" t="s">
        <v>46</v>
      </c>
      <c r="W1820" s="1" t="s">
        <v>81</v>
      </c>
      <c r="X1820" s="1" t="s">
        <v>290</v>
      </c>
      <c r="Y1820" s="1" t="s">
        <v>83</v>
      </c>
      <c r="Z1820" s="1" t="s">
        <v>219</v>
      </c>
      <c r="AA1820" s="1" t="s">
        <v>51</v>
      </c>
      <c r="AB1820" s="1" t="s">
        <v>290</v>
      </c>
      <c r="AC1820" s="1" t="s">
        <v>37</v>
      </c>
    </row>
    <row r="1821" spans="1:29" hidden="1" x14ac:dyDescent="0.25">
      <c r="A1821" s="1" t="s">
        <v>33</v>
      </c>
      <c r="B1821" s="1" t="s">
        <v>34</v>
      </c>
      <c r="C1821" s="2">
        <v>45808</v>
      </c>
      <c r="D1821" s="1" t="s">
        <v>73</v>
      </c>
      <c r="E1821" s="1" t="s">
        <v>74</v>
      </c>
      <c r="F1821" s="1" t="s">
        <v>37</v>
      </c>
      <c r="G1821" s="1" t="s">
        <v>289</v>
      </c>
      <c r="H1821" s="1" t="s">
        <v>76</v>
      </c>
      <c r="I1821" s="3">
        <v>785573</v>
      </c>
      <c r="J1821" s="3">
        <v>0</v>
      </c>
      <c r="K1821" s="1" t="s">
        <v>40</v>
      </c>
      <c r="L1821" s="1" t="s">
        <v>277</v>
      </c>
      <c r="M1821" s="1" t="s">
        <v>278</v>
      </c>
      <c r="N1821" s="1" t="s">
        <v>89</v>
      </c>
      <c r="O1821" s="1" t="s">
        <v>90</v>
      </c>
      <c r="P1821" s="1" t="s">
        <v>43</v>
      </c>
      <c r="Q1821" s="1" t="s">
        <v>43</v>
      </c>
      <c r="R1821" s="3">
        <v>0</v>
      </c>
      <c r="S1821" s="1" t="s">
        <v>44</v>
      </c>
      <c r="T1821" s="1" t="s">
        <v>45</v>
      </c>
      <c r="U1821" s="1" t="s">
        <v>289</v>
      </c>
      <c r="V1821" s="1" t="s">
        <v>46</v>
      </c>
      <c r="W1821" s="1" t="s">
        <v>81</v>
      </c>
      <c r="X1821" s="1" t="s">
        <v>290</v>
      </c>
      <c r="Y1821" s="1" t="s">
        <v>83</v>
      </c>
      <c r="Z1821" s="1" t="s">
        <v>219</v>
      </c>
      <c r="AA1821" s="1" t="s">
        <v>51</v>
      </c>
      <c r="AB1821" s="1" t="s">
        <v>290</v>
      </c>
      <c r="AC1821" s="1" t="s">
        <v>37</v>
      </c>
    </row>
    <row r="1822" spans="1:29" hidden="1" x14ac:dyDescent="0.25">
      <c r="A1822" s="1" t="s">
        <v>33</v>
      </c>
      <c r="B1822" s="1" t="s">
        <v>34</v>
      </c>
      <c r="C1822" s="2">
        <v>45779</v>
      </c>
      <c r="D1822" s="1" t="s">
        <v>35</v>
      </c>
      <c r="E1822" s="1" t="s">
        <v>36</v>
      </c>
      <c r="F1822" s="1" t="s">
        <v>37</v>
      </c>
      <c r="G1822" s="1" t="s">
        <v>338</v>
      </c>
      <c r="H1822" s="1" t="s">
        <v>339</v>
      </c>
      <c r="I1822" s="3">
        <v>0</v>
      </c>
      <c r="J1822" s="54">
        <v>143578</v>
      </c>
      <c r="K1822" s="1" t="s">
        <v>40</v>
      </c>
      <c r="L1822" s="1" t="s">
        <v>340</v>
      </c>
      <c r="M1822" s="1" t="s">
        <v>341</v>
      </c>
      <c r="N1822" s="1" t="s">
        <v>37</v>
      </c>
      <c r="O1822" s="1" t="s">
        <v>43</v>
      </c>
      <c r="P1822" s="1" t="s">
        <v>43</v>
      </c>
      <c r="Q1822" s="1" t="s">
        <v>43</v>
      </c>
      <c r="R1822" s="3">
        <v>0</v>
      </c>
      <c r="S1822" s="1" t="s">
        <v>44</v>
      </c>
      <c r="T1822" s="1" t="s">
        <v>45</v>
      </c>
      <c r="U1822" s="1" t="s">
        <v>338</v>
      </c>
      <c r="V1822" s="1" t="s">
        <v>46</v>
      </c>
      <c r="W1822" s="1" t="s">
        <v>47</v>
      </c>
      <c r="X1822" s="1" t="s">
        <v>342</v>
      </c>
      <c r="Y1822" s="1" t="s">
        <v>49</v>
      </c>
      <c r="Z1822" s="1" t="s">
        <v>50</v>
      </c>
      <c r="AA1822" s="1" t="s">
        <v>51</v>
      </c>
      <c r="AB1822" s="1" t="s">
        <v>342</v>
      </c>
      <c r="AC1822" s="1" t="s">
        <v>37</v>
      </c>
    </row>
    <row r="1823" spans="1:29" hidden="1" x14ac:dyDescent="0.25">
      <c r="A1823" s="1" t="s">
        <v>33</v>
      </c>
      <c r="B1823" s="1" t="s">
        <v>34</v>
      </c>
      <c r="C1823" s="2">
        <v>45779</v>
      </c>
      <c r="D1823" s="1" t="s">
        <v>35</v>
      </c>
      <c r="E1823" s="1" t="s">
        <v>36</v>
      </c>
      <c r="F1823" s="1" t="s">
        <v>37</v>
      </c>
      <c r="G1823" s="1" t="s">
        <v>343</v>
      </c>
      <c r="H1823" s="1" t="s">
        <v>344</v>
      </c>
      <c r="I1823" s="3">
        <v>0</v>
      </c>
      <c r="J1823" s="54">
        <v>47860</v>
      </c>
      <c r="K1823" s="1" t="s">
        <v>40</v>
      </c>
      <c r="L1823" s="1" t="s">
        <v>340</v>
      </c>
      <c r="M1823" s="1" t="s">
        <v>341</v>
      </c>
      <c r="N1823" s="1" t="s">
        <v>37</v>
      </c>
      <c r="O1823" s="1" t="s">
        <v>43</v>
      </c>
      <c r="P1823" s="1" t="s">
        <v>43</v>
      </c>
      <c r="Q1823" s="1" t="s">
        <v>43</v>
      </c>
      <c r="R1823" s="3">
        <v>0</v>
      </c>
      <c r="S1823" s="1" t="s">
        <v>44</v>
      </c>
      <c r="T1823" s="1" t="s">
        <v>45</v>
      </c>
      <c r="U1823" s="1" t="s">
        <v>343</v>
      </c>
      <c r="V1823" s="1" t="s">
        <v>46</v>
      </c>
      <c r="W1823" s="1" t="s">
        <v>47</v>
      </c>
      <c r="X1823" s="1" t="s">
        <v>345</v>
      </c>
      <c r="Y1823" s="1" t="s">
        <v>49</v>
      </c>
      <c r="Z1823" s="1" t="s">
        <v>50</v>
      </c>
      <c r="AA1823" s="1" t="s">
        <v>51</v>
      </c>
      <c r="AB1823" s="1" t="s">
        <v>345</v>
      </c>
      <c r="AC1823" s="1" t="s">
        <v>37</v>
      </c>
    </row>
    <row r="1824" spans="1:29" hidden="1" x14ac:dyDescent="0.25">
      <c r="A1824" s="1" t="s">
        <v>33</v>
      </c>
      <c r="B1824" s="1" t="s">
        <v>34</v>
      </c>
      <c r="C1824" s="2">
        <v>45779</v>
      </c>
      <c r="D1824" s="1" t="s">
        <v>35</v>
      </c>
      <c r="E1824" s="1" t="s">
        <v>36</v>
      </c>
      <c r="F1824" s="1" t="s">
        <v>37</v>
      </c>
      <c r="G1824" s="1" t="s">
        <v>346</v>
      </c>
      <c r="H1824" s="1" t="s">
        <v>347</v>
      </c>
      <c r="I1824" s="3">
        <v>0</v>
      </c>
      <c r="J1824" s="54">
        <v>142350</v>
      </c>
      <c r="K1824" s="1" t="s">
        <v>40</v>
      </c>
      <c r="L1824" s="1" t="s">
        <v>340</v>
      </c>
      <c r="M1824" s="1" t="s">
        <v>341</v>
      </c>
      <c r="N1824" s="1" t="s">
        <v>37</v>
      </c>
      <c r="O1824" s="1" t="s">
        <v>43</v>
      </c>
      <c r="P1824" s="1" t="s">
        <v>43</v>
      </c>
      <c r="Q1824" s="1" t="s">
        <v>43</v>
      </c>
      <c r="R1824" s="3">
        <v>0</v>
      </c>
      <c r="S1824" s="1" t="s">
        <v>44</v>
      </c>
      <c r="T1824" s="1" t="s">
        <v>45</v>
      </c>
      <c r="U1824" s="1" t="s">
        <v>346</v>
      </c>
      <c r="V1824" s="1" t="s">
        <v>46</v>
      </c>
      <c r="W1824" s="1" t="s">
        <v>47</v>
      </c>
      <c r="X1824" s="1" t="s">
        <v>348</v>
      </c>
      <c r="Y1824" s="1" t="s">
        <v>49</v>
      </c>
      <c r="Z1824" s="1" t="s">
        <v>50</v>
      </c>
      <c r="AA1824" s="1" t="s">
        <v>51</v>
      </c>
      <c r="AB1824" s="1" t="s">
        <v>348</v>
      </c>
      <c r="AC1824" s="1" t="s">
        <v>37</v>
      </c>
    </row>
    <row r="1825" spans="1:29" hidden="1" x14ac:dyDescent="0.25">
      <c r="A1825" s="1" t="s">
        <v>33</v>
      </c>
      <c r="B1825" s="1" t="s">
        <v>34</v>
      </c>
      <c r="C1825" s="2">
        <v>45782</v>
      </c>
      <c r="D1825" s="1" t="s">
        <v>35</v>
      </c>
      <c r="E1825" s="1" t="s">
        <v>36</v>
      </c>
      <c r="F1825" s="1" t="s">
        <v>37</v>
      </c>
      <c r="G1825" s="1" t="s">
        <v>335</v>
      </c>
      <c r="H1825" s="1" t="s">
        <v>336</v>
      </c>
      <c r="I1825" s="3">
        <v>0</v>
      </c>
      <c r="J1825" s="54">
        <v>142350</v>
      </c>
      <c r="K1825" s="1" t="s">
        <v>40</v>
      </c>
      <c r="L1825" s="1" t="s">
        <v>54</v>
      </c>
      <c r="M1825" s="1" t="s">
        <v>55</v>
      </c>
      <c r="N1825" s="1" t="s">
        <v>37</v>
      </c>
      <c r="O1825" s="1" t="s">
        <v>43</v>
      </c>
      <c r="P1825" s="1" t="s">
        <v>43</v>
      </c>
      <c r="Q1825" s="1" t="s">
        <v>43</v>
      </c>
      <c r="R1825" s="3">
        <v>0</v>
      </c>
      <c r="S1825" s="1" t="s">
        <v>44</v>
      </c>
      <c r="T1825" s="1" t="s">
        <v>45</v>
      </c>
      <c r="U1825" s="1" t="s">
        <v>335</v>
      </c>
      <c r="V1825" s="1" t="s">
        <v>46</v>
      </c>
      <c r="W1825" s="1" t="s">
        <v>47</v>
      </c>
      <c r="X1825" s="1" t="s">
        <v>337</v>
      </c>
      <c r="Y1825" s="1" t="s">
        <v>49</v>
      </c>
      <c r="Z1825" s="1" t="s">
        <v>50</v>
      </c>
      <c r="AA1825" s="1" t="s">
        <v>51</v>
      </c>
      <c r="AB1825" s="1" t="s">
        <v>337</v>
      </c>
      <c r="AC1825" s="1" t="s">
        <v>37</v>
      </c>
    </row>
    <row r="1826" spans="1:29" hidden="1" x14ac:dyDescent="0.25">
      <c r="A1826" s="1" t="s">
        <v>33</v>
      </c>
      <c r="B1826" s="1" t="s">
        <v>34</v>
      </c>
      <c r="C1826" s="2">
        <v>45784</v>
      </c>
      <c r="D1826" s="1" t="s">
        <v>35</v>
      </c>
      <c r="E1826" s="1" t="s">
        <v>36</v>
      </c>
      <c r="F1826" s="1" t="s">
        <v>37</v>
      </c>
      <c r="G1826" s="1" t="s">
        <v>329</v>
      </c>
      <c r="H1826" s="1" t="s">
        <v>330</v>
      </c>
      <c r="I1826" s="3">
        <v>0</v>
      </c>
      <c r="J1826" s="54">
        <v>380155</v>
      </c>
      <c r="K1826" s="1" t="s">
        <v>40</v>
      </c>
      <c r="L1826" s="1" t="s">
        <v>214</v>
      </c>
      <c r="M1826" s="1" t="s">
        <v>215</v>
      </c>
      <c r="N1826" s="1" t="s">
        <v>37</v>
      </c>
      <c r="O1826" s="1" t="s">
        <v>43</v>
      </c>
      <c r="P1826" s="1" t="s">
        <v>43</v>
      </c>
      <c r="Q1826" s="1" t="s">
        <v>43</v>
      </c>
      <c r="R1826" s="3">
        <v>0</v>
      </c>
      <c r="S1826" s="1" t="s">
        <v>44</v>
      </c>
      <c r="T1826" s="1" t="s">
        <v>45</v>
      </c>
      <c r="U1826" s="1" t="s">
        <v>329</v>
      </c>
      <c r="V1826" s="1" t="s">
        <v>46</v>
      </c>
      <c r="W1826" s="1" t="s">
        <v>47</v>
      </c>
      <c r="X1826" s="1" t="s">
        <v>331</v>
      </c>
      <c r="Y1826" s="1" t="s">
        <v>49</v>
      </c>
      <c r="Z1826" s="1" t="s">
        <v>50</v>
      </c>
      <c r="AA1826" s="1" t="s">
        <v>51</v>
      </c>
      <c r="AB1826" s="1" t="s">
        <v>331</v>
      </c>
      <c r="AC1826" s="1" t="s">
        <v>37</v>
      </c>
    </row>
    <row r="1827" spans="1:29" hidden="1" x14ac:dyDescent="0.25">
      <c r="A1827" s="1" t="s">
        <v>33</v>
      </c>
      <c r="B1827" s="1" t="s">
        <v>34</v>
      </c>
      <c r="C1827" s="2">
        <v>45784</v>
      </c>
      <c r="D1827" s="1" t="s">
        <v>35</v>
      </c>
      <c r="E1827" s="1" t="s">
        <v>36</v>
      </c>
      <c r="F1827" s="1" t="s">
        <v>37</v>
      </c>
      <c r="G1827" s="1" t="s">
        <v>332</v>
      </c>
      <c r="H1827" s="1" t="s">
        <v>333</v>
      </c>
      <c r="I1827" s="3">
        <v>0</v>
      </c>
      <c r="J1827" s="54">
        <v>142350</v>
      </c>
      <c r="K1827" s="1" t="s">
        <v>40</v>
      </c>
      <c r="L1827" s="1" t="s">
        <v>62</v>
      </c>
      <c r="M1827" s="1" t="s">
        <v>63</v>
      </c>
      <c r="N1827" s="1" t="s">
        <v>37</v>
      </c>
      <c r="O1827" s="1" t="s">
        <v>43</v>
      </c>
      <c r="P1827" s="1" t="s">
        <v>43</v>
      </c>
      <c r="Q1827" s="1" t="s">
        <v>43</v>
      </c>
      <c r="R1827" s="3">
        <v>0</v>
      </c>
      <c r="S1827" s="1" t="s">
        <v>44</v>
      </c>
      <c r="T1827" s="1" t="s">
        <v>45</v>
      </c>
      <c r="U1827" s="1" t="s">
        <v>332</v>
      </c>
      <c r="V1827" s="1" t="s">
        <v>46</v>
      </c>
      <c r="W1827" s="1" t="s">
        <v>47</v>
      </c>
      <c r="X1827" s="1" t="s">
        <v>334</v>
      </c>
      <c r="Y1827" s="1" t="s">
        <v>49</v>
      </c>
      <c r="Z1827" s="1" t="s">
        <v>50</v>
      </c>
      <c r="AA1827" s="1" t="s">
        <v>51</v>
      </c>
      <c r="AB1827" s="1" t="s">
        <v>334</v>
      </c>
      <c r="AC1827" s="1" t="s">
        <v>37</v>
      </c>
    </row>
    <row r="1828" spans="1:29" hidden="1" x14ac:dyDescent="0.25">
      <c r="A1828" s="1" t="s">
        <v>33</v>
      </c>
      <c r="B1828" s="1" t="s">
        <v>34</v>
      </c>
      <c r="C1828" s="2">
        <v>45785</v>
      </c>
      <c r="D1828" s="1" t="s">
        <v>35</v>
      </c>
      <c r="E1828" s="1" t="s">
        <v>36</v>
      </c>
      <c r="F1828" s="1" t="s">
        <v>37</v>
      </c>
      <c r="G1828" s="1" t="s">
        <v>323</v>
      </c>
      <c r="H1828" s="1" t="s">
        <v>324</v>
      </c>
      <c r="I1828" s="3">
        <v>0</v>
      </c>
      <c r="J1828" s="54">
        <v>47450</v>
      </c>
      <c r="K1828" s="1" t="s">
        <v>40</v>
      </c>
      <c r="L1828" s="1" t="s">
        <v>214</v>
      </c>
      <c r="M1828" s="1" t="s">
        <v>215</v>
      </c>
      <c r="N1828" s="1" t="s">
        <v>37</v>
      </c>
      <c r="O1828" s="1" t="s">
        <v>43</v>
      </c>
      <c r="P1828" s="1" t="s">
        <v>43</v>
      </c>
      <c r="Q1828" s="1" t="s">
        <v>43</v>
      </c>
      <c r="R1828" s="3">
        <v>0</v>
      </c>
      <c r="S1828" s="1" t="s">
        <v>44</v>
      </c>
      <c r="T1828" s="1" t="s">
        <v>45</v>
      </c>
      <c r="U1828" s="1" t="s">
        <v>323</v>
      </c>
      <c r="V1828" s="1" t="s">
        <v>46</v>
      </c>
      <c r="W1828" s="1" t="s">
        <v>47</v>
      </c>
      <c r="X1828" s="1" t="s">
        <v>325</v>
      </c>
      <c r="Y1828" s="1" t="s">
        <v>49</v>
      </c>
      <c r="Z1828" s="1" t="s">
        <v>50</v>
      </c>
      <c r="AA1828" s="1" t="s">
        <v>51</v>
      </c>
      <c r="AB1828" s="1" t="s">
        <v>325</v>
      </c>
      <c r="AC1828" s="1" t="s">
        <v>37</v>
      </c>
    </row>
    <row r="1829" spans="1:29" hidden="1" x14ac:dyDescent="0.25">
      <c r="A1829" s="1" t="s">
        <v>33</v>
      </c>
      <c r="B1829" s="1" t="s">
        <v>34</v>
      </c>
      <c r="C1829" s="2">
        <v>45785</v>
      </c>
      <c r="D1829" s="1" t="s">
        <v>35</v>
      </c>
      <c r="E1829" s="1" t="s">
        <v>36</v>
      </c>
      <c r="F1829" s="1" t="s">
        <v>37</v>
      </c>
      <c r="G1829" s="1" t="s">
        <v>326</v>
      </c>
      <c r="H1829" s="1" t="s">
        <v>327</v>
      </c>
      <c r="I1829" s="3">
        <v>0</v>
      </c>
      <c r="J1829" s="54">
        <v>720066</v>
      </c>
      <c r="K1829" s="1" t="s">
        <v>40</v>
      </c>
      <c r="L1829" s="1" t="s">
        <v>214</v>
      </c>
      <c r="M1829" s="1" t="s">
        <v>215</v>
      </c>
      <c r="N1829" s="1" t="s">
        <v>37</v>
      </c>
      <c r="O1829" s="1" t="s">
        <v>43</v>
      </c>
      <c r="P1829" s="1" t="s">
        <v>43</v>
      </c>
      <c r="Q1829" s="1" t="s">
        <v>43</v>
      </c>
      <c r="R1829" s="3">
        <v>0</v>
      </c>
      <c r="S1829" s="1" t="s">
        <v>44</v>
      </c>
      <c r="T1829" s="1" t="s">
        <v>45</v>
      </c>
      <c r="U1829" s="1" t="s">
        <v>326</v>
      </c>
      <c r="V1829" s="1" t="s">
        <v>46</v>
      </c>
      <c r="W1829" s="1" t="s">
        <v>47</v>
      </c>
      <c r="X1829" s="1" t="s">
        <v>328</v>
      </c>
      <c r="Y1829" s="1" t="s">
        <v>49</v>
      </c>
      <c r="Z1829" s="1" t="s">
        <v>50</v>
      </c>
      <c r="AA1829" s="1" t="s">
        <v>51</v>
      </c>
      <c r="AB1829" s="1" t="s">
        <v>328</v>
      </c>
      <c r="AC1829" s="1" t="s">
        <v>37</v>
      </c>
    </row>
    <row r="1830" spans="1:29" hidden="1" x14ac:dyDescent="0.25">
      <c r="A1830" s="1" t="s">
        <v>33</v>
      </c>
      <c r="B1830" s="1" t="s">
        <v>34</v>
      </c>
      <c r="C1830" s="2">
        <v>45786</v>
      </c>
      <c r="D1830" s="1" t="s">
        <v>35</v>
      </c>
      <c r="E1830" s="1" t="s">
        <v>36</v>
      </c>
      <c r="F1830" s="1" t="s">
        <v>37</v>
      </c>
      <c r="G1830" s="1" t="s">
        <v>320</v>
      </c>
      <c r="H1830" s="1" t="s">
        <v>321</v>
      </c>
      <c r="I1830" s="3">
        <v>0</v>
      </c>
      <c r="J1830" s="54">
        <v>919887</v>
      </c>
      <c r="K1830" s="1" t="s">
        <v>40</v>
      </c>
      <c r="L1830" s="1" t="s">
        <v>206</v>
      </c>
      <c r="M1830" s="1" t="s">
        <v>207</v>
      </c>
      <c r="N1830" s="1" t="s">
        <v>37</v>
      </c>
      <c r="O1830" s="1" t="s">
        <v>43</v>
      </c>
      <c r="P1830" s="1" t="s">
        <v>43</v>
      </c>
      <c r="Q1830" s="1" t="s">
        <v>43</v>
      </c>
      <c r="R1830" s="3">
        <v>0</v>
      </c>
      <c r="S1830" s="1" t="s">
        <v>44</v>
      </c>
      <c r="T1830" s="1" t="s">
        <v>45</v>
      </c>
      <c r="U1830" s="1" t="s">
        <v>320</v>
      </c>
      <c r="V1830" s="1" t="s">
        <v>46</v>
      </c>
      <c r="W1830" s="1" t="s">
        <v>47</v>
      </c>
      <c r="X1830" s="1" t="s">
        <v>322</v>
      </c>
      <c r="Y1830" s="1" t="s">
        <v>49</v>
      </c>
      <c r="Z1830" s="1" t="s">
        <v>50</v>
      </c>
      <c r="AA1830" s="1" t="s">
        <v>51</v>
      </c>
      <c r="AB1830" s="1" t="s">
        <v>322</v>
      </c>
      <c r="AC1830" s="1" t="s">
        <v>37</v>
      </c>
    </row>
    <row r="1831" spans="1:29" hidden="1" x14ac:dyDescent="0.25">
      <c r="A1831" s="1" t="s">
        <v>33</v>
      </c>
      <c r="B1831" s="1" t="s">
        <v>34</v>
      </c>
      <c r="C1831" s="2">
        <v>45798</v>
      </c>
      <c r="D1831" s="1" t="s">
        <v>35</v>
      </c>
      <c r="E1831" s="1" t="s">
        <v>36</v>
      </c>
      <c r="F1831" s="1" t="s">
        <v>37</v>
      </c>
      <c r="G1831" s="1" t="s">
        <v>314</v>
      </c>
      <c r="H1831" s="1" t="s">
        <v>315</v>
      </c>
      <c r="I1831" s="3">
        <v>0</v>
      </c>
      <c r="J1831" s="54">
        <v>128121</v>
      </c>
      <c r="K1831" s="1" t="s">
        <v>40</v>
      </c>
      <c r="L1831" s="1" t="s">
        <v>206</v>
      </c>
      <c r="M1831" s="1" t="s">
        <v>207</v>
      </c>
      <c r="N1831" s="1" t="s">
        <v>37</v>
      </c>
      <c r="O1831" s="1" t="s">
        <v>43</v>
      </c>
      <c r="P1831" s="1" t="s">
        <v>43</v>
      </c>
      <c r="Q1831" s="1" t="s">
        <v>43</v>
      </c>
      <c r="R1831" s="3">
        <v>0</v>
      </c>
      <c r="S1831" s="1" t="s">
        <v>44</v>
      </c>
      <c r="T1831" s="1" t="s">
        <v>45</v>
      </c>
      <c r="U1831" s="1" t="s">
        <v>314</v>
      </c>
      <c r="V1831" s="1" t="s">
        <v>46</v>
      </c>
      <c r="W1831" s="1" t="s">
        <v>47</v>
      </c>
      <c r="X1831" s="1" t="s">
        <v>316</v>
      </c>
      <c r="Y1831" s="1" t="s">
        <v>49</v>
      </c>
      <c r="Z1831" s="1" t="s">
        <v>50</v>
      </c>
      <c r="AA1831" s="1" t="s">
        <v>51</v>
      </c>
      <c r="AB1831" s="1" t="s">
        <v>316</v>
      </c>
      <c r="AC1831" s="1" t="s">
        <v>37</v>
      </c>
    </row>
    <row r="1832" spans="1:29" hidden="1" x14ac:dyDescent="0.25">
      <c r="A1832" s="1" t="s">
        <v>33</v>
      </c>
      <c r="B1832" s="1" t="s">
        <v>34</v>
      </c>
      <c r="C1832" s="2">
        <v>45798</v>
      </c>
      <c r="D1832" s="1" t="s">
        <v>35</v>
      </c>
      <c r="E1832" s="1" t="s">
        <v>36</v>
      </c>
      <c r="F1832" s="1" t="s">
        <v>37</v>
      </c>
      <c r="G1832" s="1" t="s">
        <v>317</v>
      </c>
      <c r="H1832" s="1" t="s">
        <v>318</v>
      </c>
      <c r="I1832" s="3">
        <v>0</v>
      </c>
      <c r="J1832" s="54">
        <v>1198257</v>
      </c>
      <c r="K1832" s="1" t="s">
        <v>40</v>
      </c>
      <c r="L1832" s="1" t="s">
        <v>62</v>
      </c>
      <c r="M1832" s="1" t="s">
        <v>63</v>
      </c>
      <c r="N1832" s="1" t="s">
        <v>37</v>
      </c>
      <c r="O1832" s="1" t="s">
        <v>43</v>
      </c>
      <c r="P1832" s="1" t="s">
        <v>43</v>
      </c>
      <c r="Q1832" s="1" t="s">
        <v>43</v>
      </c>
      <c r="R1832" s="3">
        <v>0</v>
      </c>
      <c r="S1832" s="1" t="s">
        <v>44</v>
      </c>
      <c r="T1832" s="1" t="s">
        <v>45</v>
      </c>
      <c r="U1832" s="1" t="s">
        <v>317</v>
      </c>
      <c r="V1832" s="1" t="s">
        <v>46</v>
      </c>
      <c r="W1832" s="1" t="s">
        <v>47</v>
      </c>
      <c r="X1832" s="1" t="s">
        <v>319</v>
      </c>
      <c r="Y1832" s="1" t="s">
        <v>49</v>
      </c>
      <c r="Z1832" s="1" t="s">
        <v>50</v>
      </c>
      <c r="AA1832" s="1" t="s">
        <v>51</v>
      </c>
      <c r="AB1832" s="1" t="s">
        <v>319</v>
      </c>
      <c r="AC1832" s="1" t="s">
        <v>37</v>
      </c>
    </row>
    <row r="1833" spans="1:29" hidden="1" x14ac:dyDescent="0.25">
      <c r="A1833" s="1" t="s">
        <v>33</v>
      </c>
      <c r="B1833" s="1" t="s">
        <v>34</v>
      </c>
      <c r="C1833" s="2">
        <v>45804</v>
      </c>
      <c r="D1833" s="1" t="s">
        <v>35</v>
      </c>
      <c r="E1833" s="1" t="s">
        <v>36</v>
      </c>
      <c r="F1833" s="1" t="s">
        <v>37</v>
      </c>
      <c r="G1833" s="1" t="s">
        <v>311</v>
      </c>
      <c r="H1833" s="1" t="s">
        <v>312</v>
      </c>
      <c r="I1833" s="3">
        <v>0</v>
      </c>
      <c r="J1833" s="54">
        <v>142350</v>
      </c>
      <c r="K1833" s="1" t="s">
        <v>40</v>
      </c>
      <c r="L1833" s="1" t="s">
        <v>62</v>
      </c>
      <c r="M1833" s="1" t="s">
        <v>63</v>
      </c>
      <c r="N1833" s="1" t="s">
        <v>37</v>
      </c>
      <c r="O1833" s="1" t="s">
        <v>43</v>
      </c>
      <c r="P1833" s="1" t="s">
        <v>43</v>
      </c>
      <c r="Q1833" s="1" t="s">
        <v>43</v>
      </c>
      <c r="R1833" s="3">
        <v>0</v>
      </c>
      <c r="S1833" s="1" t="s">
        <v>44</v>
      </c>
      <c r="T1833" s="1" t="s">
        <v>45</v>
      </c>
      <c r="U1833" s="1" t="s">
        <v>311</v>
      </c>
      <c r="V1833" s="1" t="s">
        <v>46</v>
      </c>
      <c r="W1833" s="1" t="s">
        <v>47</v>
      </c>
      <c r="X1833" s="1" t="s">
        <v>313</v>
      </c>
      <c r="Y1833" s="1" t="s">
        <v>49</v>
      </c>
      <c r="Z1833" s="1" t="s">
        <v>50</v>
      </c>
      <c r="AA1833" s="1" t="s">
        <v>51</v>
      </c>
      <c r="AB1833" s="1" t="s">
        <v>313</v>
      </c>
      <c r="AC1833" s="1" t="s">
        <v>37</v>
      </c>
    </row>
    <row r="1834" spans="1:29" hidden="1" x14ac:dyDescent="0.25">
      <c r="A1834" s="1" t="s">
        <v>33</v>
      </c>
      <c r="B1834" s="1" t="s">
        <v>34</v>
      </c>
      <c r="C1834" s="2">
        <v>45812</v>
      </c>
      <c r="D1834" s="1" t="s">
        <v>35</v>
      </c>
      <c r="E1834" s="1" t="s">
        <v>36</v>
      </c>
      <c r="F1834" s="1" t="s">
        <v>37</v>
      </c>
      <c r="G1834" s="1" t="s">
        <v>400</v>
      </c>
      <c r="H1834" s="1" t="s">
        <v>401</v>
      </c>
      <c r="I1834" s="3">
        <v>0</v>
      </c>
      <c r="J1834" s="54">
        <v>901550</v>
      </c>
      <c r="K1834" s="1" t="s">
        <v>40</v>
      </c>
      <c r="L1834" s="1" t="s">
        <v>214</v>
      </c>
      <c r="M1834" s="1" t="s">
        <v>215</v>
      </c>
      <c r="N1834" s="1" t="s">
        <v>37</v>
      </c>
      <c r="O1834" s="1" t="s">
        <v>43</v>
      </c>
      <c r="P1834" s="1" t="s">
        <v>43</v>
      </c>
      <c r="Q1834" s="1" t="s">
        <v>43</v>
      </c>
      <c r="R1834" s="3">
        <v>0</v>
      </c>
      <c r="S1834" s="1" t="s">
        <v>44</v>
      </c>
      <c r="T1834" s="1" t="s">
        <v>45</v>
      </c>
      <c r="U1834" s="1" t="s">
        <v>400</v>
      </c>
      <c r="V1834" s="1" t="s">
        <v>46</v>
      </c>
      <c r="W1834" s="1" t="s">
        <v>47</v>
      </c>
      <c r="X1834" s="1" t="s">
        <v>402</v>
      </c>
      <c r="Y1834" s="1" t="s">
        <v>49</v>
      </c>
      <c r="Z1834" s="1" t="s">
        <v>50</v>
      </c>
      <c r="AA1834" s="1" t="s">
        <v>51</v>
      </c>
      <c r="AB1834" s="1" t="s">
        <v>402</v>
      </c>
      <c r="AC1834" s="1" t="s">
        <v>37</v>
      </c>
    </row>
    <row r="1835" spans="1:29" hidden="1" x14ac:dyDescent="0.25">
      <c r="A1835" s="1" t="s">
        <v>33</v>
      </c>
      <c r="B1835" s="1" t="s">
        <v>34</v>
      </c>
      <c r="C1835" s="2">
        <v>45812</v>
      </c>
      <c r="D1835" s="1" t="s">
        <v>35</v>
      </c>
      <c r="E1835" s="1" t="s">
        <v>36</v>
      </c>
      <c r="F1835" s="1" t="s">
        <v>37</v>
      </c>
      <c r="G1835" s="1" t="s">
        <v>403</v>
      </c>
      <c r="H1835" s="1" t="s">
        <v>404</v>
      </c>
      <c r="I1835" s="3">
        <v>0</v>
      </c>
      <c r="J1835" s="54">
        <v>616852</v>
      </c>
      <c r="K1835" s="1" t="s">
        <v>40</v>
      </c>
      <c r="L1835" s="1" t="s">
        <v>214</v>
      </c>
      <c r="M1835" s="1" t="s">
        <v>215</v>
      </c>
      <c r="N1835" s="1" t="s">
        <v>37</v>
      </c>
      <c r="O1835" s="1" t="s">
        <v>43</v>
      </c>
      <c r="P1835" s="1" t="s">
        <v>43</v>
      </c>
      <c r="Q1835" s="1" t="s">
        <v>43</v>
      </c>
      <c r="R1835" s="3">
        <v>0</v>
      </c>
      <c r="S1835" s="1" t="s">
        <v>44</v>
      </c>
      <c r="T1835" s="1" t="s">
        <v>45</v>
      </c>
      <c r="U1835" s="1" t="s">
        <v>403</v>
      </c>
      <c r="V1835" s="1" t="s">
        <v>46</v>
      </c>
      <c r="W1835" s="1" t="s">
        <v>47</v>
      </c>
      <c r="X1835" s="1" t="s">
        <v>405</v>
      </c>
      <c r="Y1835" s="1" t="s">
        <v>49</v>
      </c>
      <c r="Z1835" s="1" t="s">
        <v>50</v>
      </c>
      <c r="AA1835" s="1" t="s">
        <v>51</v>
      </c>
      <c r="AB1835" s="1" t="s">
        <v>405</v>
      </c>
      <c r="AC1835" s="1" t="s">
        <v>37</v>
      </c>
    </row>
    <row r="1836" spans="1:29" hidden="1" x14ac:dyDescent="0.25">
      <c r="A1836" s="1" t="s">
        <v>33</v>
      </c>
      <c r="B1836" s="1" t="s">
        <v>34</v>
      </c>
      <c r="C1836" s="2">
        <v>45813</v>
      </c>
      <c r="D1836" s="1" t="s">
        <v>35</v>
      </c>
      <c r="E1836" s="1" t="s">
        <v>36</v>
      </c>
      <c r="F1836" s="1" t="s">
        <v>37</v>
      </c>
      <c r="G1836" s="1" t="s">
        <v>371</v>
      </c>
      <c r="H1836" s="1" t="s">
        <v>350</v>
      </c>
      <c r="I1836" s="3">
        <v>0</v>
      </c>
      <c r="J1836" s="3">
        <v>46413</v>
      </c>
      <c r="K1836" s="1" t="s">
        <v>40</v>
      </c>
      <c r="L1836" s="1" t="s">
        <v>372</v>
      </c>
      <c r="M1836" s="1" t="s">
        <v>373</v>
      </c>
      <c r="N1836" s="1" t="s">
        <v>37</v>
      </c>
      <c r="O1836" s="1" t="s">
        <v>43</v>
      </c>
      <c r="P1836" s="1" t="s">
        <v>43</v>
      </c>
      <c r="Q1836" s="1" t="s">
        <v>43</v>
      </c>
      <c r="R1836" s="3">
        <v>0</v>
      </c>
      <c r="S1836" s="1" t="s">
        <v>44</v>
      </c>
      <c r="T1836" s="1" t="s">
        <v>45</v>
      </c>
      <c r="U1836" s="1" t="s">
        <v>371</v>
      </c>
      <c r="V1836" s="1" t="s">
        <v>46</v>
      </c>
      <c r="W1836" s="1" t="s">
        <v>47</v>
      </c>
      <c r="X1836" s="1" t="s">
        <v>374</v>
      </c>
      <c r="Y1836" s="1" t="s">
        <v>49</v>
      </c>
      <c r="Z1836" s="1" t="s">
        <v>50</v>
      </c>
      <c r="AA1836" s="1" t="s">
        <v>51</v>
      </c>
      <c r="AB1836" s="1" t="s">
        <v>374</v>
      </c>
      <c r="AC1836" s="1" t="s">
        <v>37</v>
      </c>
    </row>
    <row r="1837" spans="1:29" hidden="1" x14ac:dyDescent="0.25">
      <c r="A1837" s="1" t="s">
        <v>33</v>
      </c>
      <c r="B1837" s="1" t="s">
        <v>34</v>
      </c>
      <c r="C1837" s="2">
        <v>45813</v>
      </c>
      <c r="D1837" s="1" t="s">
        <v>35</v>
      </c>
      <c r="E1837" s="1" t="s">
        <v>36</v>
      </c>
      <c r="F1837" s="1" t="s">
        <v>37</v>
      </c>
      <c r="G1837" s="1" t="s">
        <v>371</v>
      </c>
      <c r="H1837" s="1" t="s">
        <v>350</v>
      </c>
      <c r="I1837" s="3">
        <v>0</v>
      </c>
      <c r="J1837" s="3">
        <v>129999</v>
      </c>
      <c r="K1837" s="1" t="s">
        <v>40</v>
      </c>
      <c r="L1837" s="1" t="s">
        <v>375</v>
      </c>
      <c r="M1837" s="1" t="s">
        <v>376</v>
      </c>
      <c r="N1837" s="1" t="s">
        <v>37</v>
      </c>
      <c r="O1837" s="1" t="s">
        <v>43</v>
      </c>
      <c r="P1837" s="1" t="s">
        <v>43</v>
      </c>
      <c r="Q1837" s="1" t="s">
        <v>43</v>
      </c>
      <c r="R1837" s="3">
        <v>0</v>
      </c>
      <c r="S1837" s="1" t="s">
        <v>44</v>
      </c>
      <c r="T1837" s="1" t="s">
        <v>45</v>
      </c>
      <c r="U1837" s="1" t="s">
        <v>371</v>
      </c>
      <c r="V1837" s="1" t="s">
        <v>46</v>
      </c>
      <c r="W1837" s="1" t="s">
        <v>47</v>
      </c>
      <c r="X1837" s="1" t="s">
        <v>374</v>
      </c>
      <c r="Y1837" s="1" t="s">
        <v>49</v>
      </c>
      <c r="Z1837" s="1" t="s">
        <v>50</v>
      </c>
      <c r="AA1837" s="1" t="s">
        <v>51</v>
      </c>
      <c r="AB1837" s="1" t="s">
        <v>374</v>
      </c>
      <c r="AC1837" s="1" t="s">
        <v>37</v>
      </c>
    </row>
    <row r="1838" spans="1:29" hidden="1" x14ac:dyDescent="0.25">
      <c r="A1838" s="1" t="s">
        <v>33</v>
      </c>
      <c r="B1838" s="1" t="s">
        <v>34</v>
      </c>
      <c r="C1838" s="2">
        <v>45813</v>
      </c>
      <c r="D1838" s="1" t="s">
        <v>35</v>
      </c>
      <c r="E1838" s="1" t="s">
        <v>36</v>
      </c>
      <c r="F1838" s="1" t="s">
        <v>37</v>
      </c>
      <c r="G1838" s="1" t="s">
        <v>371</v>
      </c>
      <c r="H1838" s="1" t="s">
        <v>350</v>
      </c>
      <c r="I1838" s="3">
        <v>0</v>
      </c>
      <c r="J1838" s="3">
        <v>67820</v>
      </c>
      <c r="K1838" s="1" t="s">
        <v>40</v>
      </c>
      <c r="L1838" s="1" t="s">
        <v>377</v>
      </c>
      <c r="M1838" s="1" t="s">
        <v>378</v>
      </c>
      <c r="N1838" s="1" t="s">
        <v>37</v>
      </c>
      <c r="O1838" s="1" t="s">
        <v>43</v>
      </c>
      <c r="P1838" s="1" t="s">
        <v>43</v>
      </c>
      <c r="Q1838" s="1" t="s">
        <v>43</v>
      </c>
      <c r="R1838" s="3">
        <v>0</v>
      </c>
      <c r="S1838" s="1" t="s">
        <v>44</v>
      </c>
      <c r="T1838" s="1" t="s">
        <v>45</v>
      </c>
      <c r="U1838" s="1" t="s">
        <v>371</v>
      </c>
      <c r="V1838" s="1" t="s">
        <v>46</v>
      </c>
      <c r="W1838" s="1" t="s">
        <v>47</v>
      </c>
      <c r="X1838" s="1" t="s">
        <v>374</v>
      </c>
      <c r="Y1838" s="1" t="s">
        <v>49</v>
      </c>
      <c r="Z1838" s="1" t="s">
        <v>50</v>
      </c>
      <c r="AA1838" s="1" t="s">
        <v>51</v>
      </c>
      <c r="AB1838" s="1" t="s">
        <v>374</v>
      </c>
      <c r="AC1838" s="1" t="s">
        <v>37</v>
      </c>
    </row>
    <row r="1839" spans="1:29" hidden="1" x14ac:dyDescent="0.25">
      <c r="A1839" s="1" t="s">
        <v>33</v>
      </c>
      <c r="B1839" s="1" t="s">
        <v>34</v>
      </c>
      <c r="C1839" s="2">
        <v>45813</v>
      </c>
      <c r="D1839" s="1" t="s">
        <v>35</v>
      </c>
      <c r="E1839" s="1" t="s">
        <v>36</v>
      </c>
      <c r="F1839" s="1" t="s">
        <v>37</v>
      </c>
      <c r="G1839" s="1" t="s">
        <v>371</v>
      </c>
      <c r="H1839" s="1" t="s">
        <v>350</v>
      </c>
      <c r="I1839" s="3">
        <v>0</v>
      </c>
      <c r="J1839" s="3">
        <v>43333</v>
      </c>
      <c r="K1839" s="1" t="s">
        <v>40</v>
      </c>
      <c r="L1839" s="1" t="s">
        <v>379</v>
      </c>
      <c r="M1839" s="1" t="s">
        <v>380</v>
      </c>
      <c r="N1839" s="1" t="s">
        <v>37</v>
      </c>
      <c r="O1839" s="1" t="s">
        <v>43</v>
      </c>
      <c r="P1839" s="1" t="s">
        <v>43</v>
      </c>
      <c r="Q1839" s="1" t="s">
        <v>43</v>
      </c>
      <c r="R1839" s="3">
        <v>0</v>
      </c>
      <c r="S1839" s="1" t="s">
        <v>44</v>
      </c>
      <c r="T1839" s="1" t="s">
        <v>45</v>
      </c>
      <c r="U1839" s="1" t="s">
        <v>371</v>
      </c>
      <c r="V1839" s="1" t="s">
        <v>46</v>
      </c>
      <c r="W1839" s="1" t="s">
        <v>47</v>
      </c>
      <c r="X1839" s="1" t="s">
        <v>374</v>
      </c>
      <c r="Y1839" s="1" t="s">
        <v>49</v>
      </c>
      <c r="Z1839" s="1" t="s">
        <v>50</v>
      </c>
      <c r="AA1839" s="1" t="s">
        <v>51</v>
      </c>
      <c r="AB1839" s="1" t="s">
        <v>374</v>
      </c>
      <c r="AC1839" s="1" t="s">
        <v>37</v>
      </c>
    </row>
    <row r="1840" spans="1:29" hidden="1" x14ac:dyDescent="0.25">
      <c r="A1840" s="1" t="s">
        <v>33</v>
      </c>
      <c r="B1840" s="1" t="s">
        <v>34</v>
      </c>
      <c r="C1840" s="2">
        <v>45813</v>
      </c>
      <c r="D1840" s="1" t="s">
        <v>35</v>
      </c>
      <c r="E1840" s="1" t="s">
        <v>36</v>
      </c>
      <c r="F1840" s="1" t="s">
        <v>37</v>
      </c>
      <c r="G1840" s="1" t="s">
        <v>371</v>
      </c>
      <c r="H1840" s="1" t="s">
        <v>350</v>
      </c>
      <c r="I1840" s="3">
        <v>0</v>
      </c>
      <c r="J1840" s="3">
        <v>43333</v>
      </c>
      <c r="K1840" s="1" t="s">
        <v>40</v>
      </c>
      <c r="L1840" s="1" t="s">
        <v>381</v>
      </c>
      <c r="M1840" s="1" t="s">
        <v>382</v>
      </c>
      <c r="N1840" s="1" t="s">
        <v>37</v>
      </c>
      <c r="O1840" s="1" t="s">
        <v>43</v>
      </c>
      <c r="P1840" s="1" t="s">
        <v>43</v>
      </c>
      <c r="Q1840" s="1" t="s">
        <v>43</v>
      </c>
      <c r="R1840" s="3">
        <v>0</v>
      </c>
      <c r="S1840" s="1" t="s">
        <v>44</v>
      </c>
      <c r="T1840" s="1" t="s">
        <v>45</v>
      </c>
      <c r="U1840" s="1" t="s">
        <v>371</v>
      </c>
      <c r="V1840" s="1" t="s">
        <v>46</v>
      </c>
      <c r="W1840" s="1" t="s">
        <v>47</v>
      </c>
      <c r="X1840" s="1" t="s">
        <v>374</v>
      </c>
      <c r="Y1840" s="1" t="s">
        <v>49</v>
      </c>
      <c r="Z1840" s="1" t="s">
        <v>50</v>
      </c>
      <c r="AA1840" s="1" t="s">
        <v>51</v>
      </c>
      <c r="AB1840" s="1" t="s">
        <v>374</v>
      </c>
      <c r="AC1840" s="1" t="s">
        <v>37</v>
      </c>
    </row>
    <row r="1841" spans="1:29" hidden="1" x14ac:dyDescent="0.25">
      <c r="A1841" s="1" t="s">
        <v>33</v>
      </c>
      <c r="B1841" s="1" t="s">
        <v>34</v>
      </c>
      <c r="C1841" s="2">
        <v>45813</v>
      </c>
      <c r="D1841" s="1" t="s">
        <v>35</v>
      </c>
      <c r="E1841" s="1" t="s">
        <v>36</v>
      </c>
      <c r="F1841" s="1" t="s">
        <v>37</v>
      </c>
      <c r="G1841" s="1" t="s">
        <v>371</v>
      </c>
      <c r="H1841" s="1" t="s">
        <v>350</v>
      </c>
      <c r="I1841" s="3">
        <v>0</v>
      </c>
      <c r="J1841" s="3">
        <v>97095</v>
      </c>
      <c r="K1841" s="1" t="s">
        <v>40</v>
      </c>
      <c r="L1841" s="1" t="s">
        <v>383</v>
      </c>
      <c r="M1841" s="1" t="s">
        <v>384</v>
      </c>
      <c r="N1841" s="1" t="s">
        <v>37</v>
      </c>
      <c r="O1841" s="1" t="s">
        <v>43</v>
      </c>
      <c r="P1841" s="1" t="s">
        <v>43</v>
      </c>
      <c r="Q1841" s="1" t="s">
        <v>43</v>
      </c>
      <c r="R1841" s="3">
        <v>0</v>
      </c>
      <c r="S1841" s="1" t="s">
        <v>44</v>
      </c>
      <c r="T1841" s="1" t="s">
        <v>45</v>
      </c>
      <c r="U1841" s="1" t="s">
        <v>371</v>
      </c>
      <c r="V1841" s="1" t="s">
        <v>46</v>
      </c>
      <c r="W1841" s="1" t="s">
        <v>47</v>
      </c>
      <c r="X1841" s="1" t="s">
        <v>374</v>
      </c>
      <c r="Y1841" s="1" t="s">
        <v>49</v>
      </c>
      <c r="Z1841" s="1" t="s">
        <v>50</v>
      </c>
      <c r="AA1841" s="1" t="s">
        <v>51</v>
      </c>
      <c r="AB1841" s="1" t="s">
        <v>374</v>
      </c>
      <c r="AC1841" s="1" t="s">
        <v>37</v>
      </c>
    </row>
    <row r="1842" spans="1:29" hidden="1" x14ac:dyDescent="0.25">
      <c r="A1842" s="1" t="s">
        <v>33</v>
      </c>
      <c r="B1842" s="1" t="s">
        <v>34</v>
      </c>
      <c r="C1842" s="2">
        <v>45813</v>
      </c>
      <c r="D1842" s="1" t="s">
        <v>35</v>
      </c>
      <c r="E1842" s="1" t="s">
        <v>36</v>
      </c>
      <c r="F1842" s="1" t="s">
        <v>37</v>
      </c>
      <c r="G1842" s="1" t="s">
        <v>371</v>
      </c>
      <c r="H1842" s="1" t="s">
        <v>350</v>
      </c>
      <c r="I1842" s="3">
        <v>0</v>
      </c>
      <c r="J1842" s="3">
        <v>146148</v>
      </c>
      <c r="K1842" s="1" t="s">
        <v>40</v>
      </c>
      <c r="L1842" s="1" t="s">
        <v>385</v>
      </c>
      <c r="M1842" s="1" t="s">
        <v>386</v>
      </c>
      <c r="N1842" s="1" t="s">
        <v>37</v>
      </c>
      <c r="O1842" s="1" t="s">
        <v>43</v>
      </c>
      <c r="P1842" s="1" t="s">
        <v>43</v>
      </c>
      <c r="Q1842" s="1" t="s">
        <v>43</v>
      </c>
      <c r="R1842" s="3">
        <v>0</v>
      </c>
      <c r="S1842" s="1" t="s">
        <v>44</v>
      </c>
      <c r="T1842" s="1" t="s">
        <v>45</v>
      </c>
      <c r="U1842" s="1" t="s">
        <v>371</v>
      </c>
      <c r="V1842" s="1" t="s">
        <v>46</v>
      </c>
      <c r="W1842" s="1" t="s">
        <v>47</v>
      </c>
      <c r="X1842" s="1" t="s">
        <v>374</v>
      </c>
      <c r="Y1842" s="1" t="s">
        <v>49</v>
      </c>
      <c r="Z1842" s="1" t="s">
        <v>50</v>
      </c>
      <c r="AA1842" s="1" t="s">
        <v>51</v>
      </c>
      <c r="AB1842" s="1" t="s">
        <v>374</v>
      </c>
      <c r="AC1842" s="1" t="s">
        <v>37</v>
      </c>
    </row>
    <row r="1843" spans="1:29" hidden="1" x14ac:dyDescent="0.25">
      <c r="A1843" s="1" t="s">
        <v>33</v>
      </c>
      <c r="B1843" s="1" t="s">
        <v>34</v>
      </c>
      <c r="C1843" s="2">
        <v>45813</v>
      </c>
      <c r="D1843" s="1" t="s">
        <v>35</v>
      </c>
      <c r="E1843" s="1" t="s">
        <v>36</v>
      </c>
      <c r="F1843" s="1" t="s">
        <v>37</v>
      </c>
      <c r="G1843" s="1" t="s">
        <v>371</v>
      </c>
      <c r="H1843" s="1" t="s">
        <v>350</v>
      </c>
      <c r="I1843" s="3">
        <v>0</v>
      </c>
      <c r="J1843" s="3">
        <v>923577</v>
      </c>
      <c r="K1843" s="1" t="s">
        <v>40</v>
      </c>
      <c r="L1843" s="1" t="s">
        <v>141</v>
      </c>
      <c r="M1843" s="1" t="s">
        <v>142</v>
      </c>
      <c r="N1843" s="1" t="s">
        <v>37</v>
      </c>
      <c r="O1843" s="1" t="s">
        <v>43</v>
      </c>
      <c r="P1843" s="1" t="s">
        <v>43</v>
      </c>
      <c r="Q1843" s="1" t="s">
        <v>43</v>
      </c>
      <c r="R1843" s="3">
        <v>0</v>
      </c>
      <c r="S1843" s="1" t="s">
        <v>44</v>
      </c>
      <c r="T1843" s="1" t="s">
        <v>45</v>
      </c>
      <c r="U1843" s="1" t="s">
        <v>371</v>
      </c>
      <c r="V1843" s="1" t="s">
        <v>46</v>
      </c>
      <c r="W1843" s="1" t="s">
        <v>47</v>
      </c>
      <c r="X1843" s="1" t="s">
        <v>374</v>
      </c>
      <c r="Y1843" s="1" t="s">
        <v>49</v>
      </c>
      <c r="Z1843" s="1" t="s">
        <v>50</v>
      </c>
      <c r="AA1843" s="1" t="s">
        <v>51</v>
      </c>
      <c r="AB1843" s="1" t="s">
        <v>374</v>
      </c>
      <c r="AC1843" s="1" t="s">
        <v>37</v>
      </c>
    </row>
    <row r="1844" spans="1:29" hidden="1" x14ac:dyDescent="0.25">
      <c r="A1844" s="1" t="s">
        <v>33</v>
      </c>
      <c r="B1844" s="1" t="s">
        <v>34</v>
      </c>
      <c r="C1844" s="2">
        <v>45813</v>
      </c>
      <c r="D1844" s="1" t="s">
        <v>35</v>
      </c>
      <c r="E1844" s="1" t="s">
        <v>36</v>
      </c>
      <c r="F1844" s="1" t="s">
        <v>37</v>
      </c>
      <c r="G1844" s="1" t="s">
        <v>371</v>
      </c>
      <c r="H1844" s="1" t="s">
        <v>350</v>
      </c>
      <c r="I1844" s="3">
        <v>0</v>
      </c>
      <c r="J1844" s="3">
        <v>36529</v>
      </c>
      <c r="K1844" s="1" t="s">
        <v>40</v>
      </c>
      <c r="L1844" s="1" t="s">
        <v>387</v>
      </c>
      <c r="M1844" s="1" t="s">
        <v>388</v>
      </c>
      <c r="N1844" s="1" t="s">
        <v>37</v>
      </c>
      <c r="O1844" s="1" t="s">
        <v>43</v>
      </c>
      <c r="P1844" s="1" t="s">
        <v>43</v>
      </c>
      <c r="Q1844" s="1" t="s">
        <v>43</v>
      </c>
      <c r="R1844" s="3">
        <v>0</v>
      </c>
      <c r="S1844" s="1" t="s">
        <v>44</v>
      </c>
      <c r="T1844" s="1" t="s">
        <v>45</v>
      </c>
      <c r="U1844" s="1" t="s">
        <v>371</v>
      </c>
      <c r="V1844" s="1" t="s">
        <v>46</v>
      </c>
      <c r="W1844" s="1" t="s">
        <v>47</v>
      </c>
      <c r="X1844" s="1" t="s">
        <v>374</v>
      </c>
      <c r="Y1844" s="1" t="s">
        <v>49</v>
      </c>
      <c r="Z1844" s="1" t="s">
        <v>50</v>
      </c>
      <c r="AA1844" s="1" t="s">
        <v>51</v>
      </c>
      <c r="AB1844" s="1" t="s">
        <v>374</v>
      </c>
      <c r="AC1844" s="1" t="s">
        <v>37</v>
      </c>
    </row>
    <row r="1845" spans="1:29" hidden="1" x14ac:dyDescent="0.25">
      <c r="A1845" s="1" t="s">
        <v>33</v>
      </c>
      <c r="B1845" s="1" t="s">
        <v>34</v>
      </c>
      <c r="C1845" s="2">
        <v>45813</v>
      </c>
      <c r="D1845" s="1" t="s">
        <v>35</v>
      </c>
      <c r="E1845" s="1" t="s">
        <v>36</v>
      </c>
      <c r="F1845" s="1" t="s">
        <v>37</v>
      </c>
      <c r="G1845" s="1" t="s">
        <v>371</v>
      </c>
      <c r="H1845" s="1" t="s">
        <v>350</v>
      </c>
      <c r="I1845" s="3">
        <v>0</v>
      </c>
      <c r="J1845" s="3">
        <v>43333</v>
      </c>
      <c r="K1845" s="1" t="s">
        <v>40</v>
      </c>
      <c r="L1845" s="1" t="s">
        <v>389</v>
      </c>
      <c r="M1845" s="1" t="s">
        <v>390</v>
      </c>
      <c r="N1845" s="1" t="s">
        <v>37</v>
      </c>
      <c r="O1845" s="1" t="s">
        <v>43</v>
      </c>
      <c r="P1845" s="1" t="s">
        <v>43</v>
      </c>
      <c r="Q1845" s="1" t="s">
        <v>43</v>
      </c>
      <c r="R1845" s="3">
        <v>0</v>
      </c>
      <c r="S1845" s="1" t="s">
        <v>44</v>
      </c>
      <c r="T1845" s="1" t="s">
        <v>45</v>
      </c>
      <c r="U1845" s="1" t="s">
        <v>371</v>
      </c>
      <c r="V1845" s="1" t="s">
        <v>46</v>
      </c>
      <c r="W1845" s="1" t="s">
        <v>47</v>
      </c>
      <c r="X1845" s="1" t="s">
        <v>374</v>
      </c>
      <c r="Y1845" s="1" t="s">
        <v>49</v>
      </c>
      <c r="Z1845" s="1" t="s">
        <v>50</v>
      </c>
      <c r="AA1845" s="1" t="s">
        <v>51</v>
      </c>
      <c r="AB1845" s="1" t="s">
        <v>374</v>
      </c>
      <c r="AC1845" s="1" t="s">
        <v>37</v>
      </c>
    </row>
    <row r="1846" spans="1:29" hidden="1" x14ac:dyDescent="0.25">
      <c r="A1846" s="1" t="s">
        <v>33</v>
      </c>
      <c r="B1846" s="1" t="s">
        <v>34</v>
      </c>
      <c r="C1846" s="2">
        <v>45813</v>
      </c>
      <c r="D1846" s="1" t="s">
        <v>35</v>
      </c>
      <c r="E1846" s="1" t="s">
        <v>36</v>
      </c>
      <c r="F1846" s="1" t="s">
        <v>37</v>
      </c>
      <c r="G1846" s="1" t="s">
        <v>371</v>
      </c>
      <c r="H1846" s="1" t="s">
        <v>350</v>
      </c>
      <c r="I1846" s="3">
        <v>0</v>
      </c>
      <c r="J1846" s="3">
        <v>45614</v>
      </c>
      <c r="K1846" s="1" t="s">
        <v>40</v>
      </c>
      <c r="L1846" s="1" t="s">
        <v>301</v>
      </c>
      <c r="M1846" s="1" t="s">
        <v>302</v>
      </c>
      <c r="N1846" s="1" t="s">
        <v>37</v>
      </c>
      <c r="O1846" s="1" t="s">
        <v>43</v>
      </c>
      <c r="P1846" s="1" t="s">
        <v>43</v>
      </c>
      <c r="Q1846" s="1" t="s">
        <v>43</v>
      </c>
      <c r="R1846" s="3">
        <v>0</v>
      </c>
      <c r="S1846" s="1" t="s">
        <v>44</v>
      </c>
      <c r="T1846" s="1" t="s">
        <v>45</v>
      </c>
      <c r="U1846" s="1" t="s">
        <v>371</v>
      </c>
      <c r="V1846" s="1" t="s">
        <v>46</v>
      </c>
      <c r="W1846" s="1" t="s">
        <v>47</v>
      </c>
      <c r="X1846" s="1" t="s">
        <v>374</v>
      </c>
      <c r="Y1846" s="1" t="s">
        <v>49</v>
      </c>
      <c r="Z1846" s="1" t="s">
        <v>50</v>
      </c>
      <c r="AA1846" s="1" t="s">
        <v>51</v>
      </c>
      <c r="AB1846" s="1" t="s">
        <v>374</v>
      </c>
      <c r="AC1846" s="1" t="s">
        <v>37</v>
      </c>
    </row>
    <row r="1847" spans="1:29" hidden="1" x14ac:dyDescent="0.25">
      <c r="A1847" s="1" t="s">
        <v>33</v>
      </c>
      <c r="B1847" s="1" t="s">
        <v>34</v>
      </c>
      <c r="C1847" s="2">
        <v>45813</v>
      </c>
      <c r="D1847" s="1" t="s">
        <v>35</v>
      </c>
      <c r="E1847" s="1" t="s">
        <v>36</v>
      </c>
      <c r="F1847" s="1" t="s">
        <v>37</v>
      </c>
      <c r="G1847" s="1" t="s">
        <v>371</v>
      </c>
      <c r="H1847" s="1" t="s">
        <v>350</v>
      </c>
      <c r="I1847" s="3">
        <v>0</v>
      </c>
      <c r="J1847" s="3">
        <v>48060</v>
      </c>
      <c r="K1847" s="1" t="s">
        <v>40</v>
      </c>
      <c r="L1847" s="1" t="s">
        <v>391</v>
      </c>
      <c r="M1847" s="1" t="s">
        <v>392</v>
      </c>
      <c r="N1847" s="1" t="s">
        <v>37</v>
      </c>
      <c r="O1847" s="1" t="s">
        <v>43</v>
      </c>
      <c r="P1847" s="1" t="s">
        <v>43</v>
      </c>
      <c r="Q1847" s="1" t="s">
        <v>43</v>
      </c>
      <c r="R1847" s="3">
        <v>0</v>
      </c>
      <c r="S1847" s="1" t="s">
        <v>44</v>
      </c>
      <c r="T1847" s="1" t="s">
        <v>45</v>
      </c>
      <c r="U1847" s="1" t="s">
        <v>371</v>
      </c>
      <c r="V1847" s="1" t="s">
        <v>46</v>
      </c>
      <c r="W1847" s="1" t="s">
        <v>47</v>
      </c>
      <c r="X1847" s="1" t="s">
        <v>374</v>
      </c>
      <c r="Y1847" s="1" t="s">
        <v>49</v>
      </c>
      <c r="Z1847" s="1" t="s">
        <v>50</v>
      </c>
      <c r="AA1847" s="1" t="s">
        <v>51</v>
      </c>
      <c r="AB1847" s="1" t="s">
        <v>374</v>
      </c>
      <c r="AC1847" s="1" t="s">
        <v>37</v>
      </c>
    </row>
    <row r="1848" spans="1:29" hidden="1" x14ac:dyDescent="0.25">
      <c r="A1848" s="1" t="s">
        <v>33</v>
      </c>
      <c r="B1848" s="1" t="s">
        <v>34</v>
      </c>
      <c r="C1848" s="2">
        <v>45813</v>
      </c>
      <c r="D1848" s="1" t="s">
        <v>35</v>
      </c>
      <c r="E1848" s="1" t="s">
        <v>36</v>
      </c>
      <c r="F1848" s="1" t="s">
        <v>37</v>
      </c>
      <c r="G1848" s="1" t="s">
        <v>371</v>
      </c>
      <c r="H1848" s="1" t="s">
        <v>350</v>
      </c>
      <c r="I1848" s="3">
        <v>0</v>
      </c>
      <c r="J1848" s="3">
        <v>43333</v>
      </c>
      <c r="K1848" s="1" t="s">
        <v>40</v>
      </c>
      <c r="L1848" s="1" t="s">
        <v>393</v>
      </c>
      <c r="M1848" s="1" t="s">
        <v>394</v>
      </c>
      <c r="N1848" s="1" t="s">
        <v>37</v>
      </c>
      <c r="O1848" s="1" t="s">
        <v>43</v>
      </c>
      <c r="P1848" s="1" t="s">
        <v>43</v>
      </c>
      <c r="Q1848" s="1" t="s">
        <v>43</v>
      </c>
      <c r="R1848" s="3">
        <v>0</v>
      </c>
      <c r="S1848" s="1" t="s">
        <v>44</v>
      </c>
      <c r="T1848" s="1" t="s">
        <v>45</v>
      </c>
      <c r="U1848" s="1" t="s">
        <v>371</v>
      </c>
      <c r="V1848" s="1" t="s">
        <v>46</v>
      </c>
      <c r="W1848" s="1" t="s">
        <v>47</v>
      </c>
      <c r="X1848" s="1" t="s">
        <v>374</v>
      </c>
      <c r="Y1848" s="1" t="s">
        <v>49</v>
      </c>
      <c r="Z1848" s="1" t="s">
        <v>50</v>
      </c>
      <c r="AA1848" s="1" t="s">
        <v>51</v>
      </c>
      <c r="AB1848" s="1" t="s">
        <v>374</v>
      </c>
      <c r="AC1848" s="1" t="s">
        <v>37</v>
      </c>
    </row>
    <row r="1849" spans="1:29" hidden="1" x14ac:dyDescent="0.25">
      <c r="A1849" s="1" t="s">
        <v>33</v>
      </c>
      <c r="B1849" s="1" t="s">
        <v>34</v>
      </c>
      <c r="C1849" s="2">
        <v>45813</v>
      </c>
      <c r="D1849" s="1" t="s">
        <v>35</v>
      </c>
      <c r="E1849" s="1" t="s">
        <v>36</v>
      </c>
      <c r="F1849" s="1" t="s">
        <v>37</v>
      </c>
      <c r="G1849" s="1" t="s">
        <v>371</v>
      </c>
      <c r="H1849" s="1" t="s">
        <v>350</v>
      </c>
      <c r="I1849" s="3">
        <v>0</v>
      </c>
      <c r="J1849" s="3">
        <v>38667</v>
      </c>
      <c r="K1849" s="1" t="s">
        <v>40</v>
      </c>
      <c r="L1849" s="1" t="s">
        <v>293</v>
      </c>
      <c r="M1849" s="1" t="s">
        <v>294</v>
      </c>
      <c r="N1849" s="1" t="s">
        <v>37</v>
      </c>
      <c r="O1849" s="1" t="s">
        <v>43</v>
      </c>
      <c r="P1849" s="1" t="s">
        <v>43</v>
      </c>
      <c r="Q1849" s="1" t="s">
        <v>43</v>
      </c>
      <c r="R1849" s="3">
        <v>0</v>
      </c>
      <c r="S1849" s="1" t="s">
        <v>44</v>
      </c>
      <c r="T1849" s="1" t="s">
        <v>45</v>
      </c>
      <c r="U1849" s="1" t="s">
        <v>371</v>
      </c>
      <c r="V1849" s="1" t="s">
        <v>46</v>
      </c>
      <c r="W1849" s="1" t="s">
        <v>47</v>
      </c>
      <c r="X1849" s="1" t="s">
        <v>374</v>
      </c>
      <c r="Y1849" s="1" t="s">
        <v>49</v>
      </c>
      <c r="Z1849" s="1" t="s">
        <v>50</v>
      </c>
      <c r="AA1849" s="1" t="s">
        <v>51</v>
      </c>
      <c r="AB1849" s="1" t="s">
        <v>374</v>
      </c>
      <c r="AC1849" s="1" t="s">
        <v>37</v>
      </c>
    </row>
    <row r="1850" spans="1:29" hidden="1" x14ac:dyDescent="0.25">
      <c r="A1850" s="1" t="s">
        <v>33</v>
      </c>
      <c r="B1850" s="1" t="s">
        <v>34</v>
      </c>
      <c r="C1850" s="2">
        <v>45813</v>
      </c>
      <c r="D1850" s="1" t="s">
        <v>35</v>
      </c>
      <c r="E1850" s="1" t="s">
        <v>36</v>
      </c>
      <c r="F1850" s="1" t="s">
        <v>37</v>
      </c>
      <c r="G1850" s="1" t="s">
        <v>371</v>
      </c>
      <c r="H1850" s="1" t="s">
        <v>350</v>
      </c>
      <c r="I1850" s="3">
        <v>0</v>
      </c>
      <c r="J1850" s="3">
        <v>52113</v>
      </c>
      <c r="K1850" s="1" t="s">
        <v>40</v>
      </c>
      <c r="L1850" s="1" t="s">
        <v>395</v>
      </c>
      <c r="M1850" s="1" t="s">
        <v>396</v>
      </c>
      <c r="N1850" s="1" t="s">
        <v>37</v>
      </c>
      <c r="O1850" s="1" t="s">
        <v>43</v>
      </c>
      <c r="P1850" s="1" t="s">
        <v>43</v>
      </c>
      <c r="Q1850" s="1" t="s">
        <v>43</v>
      </c>
      <c r="R1850" s="3">
        <v>0</v>
      </c>
      <c r="S1850" s="1" t="s">
        <v>44</v>
      </c>
      <c r="T1850" s="1" t="s">
        <v>45</v>
      </c>
      <c r="U1850" s="1" t="s">
        <v>371</v>
      </c>
      <c r="V1850" s="1" t="s">
        <v>46</v>
      </c>
      <c r="W1850" s="1" t="s">
        <v>47</v>
      </c>
      <c r="X1850" s="1" t="s">
        <v>374</v>
      </c>
      <c r="Y1850" s="1" t="s">
        <v>49</v>
      </c>
      <c r="Z1850" s="1" t="s">
        <v>50</v>
      </c>
      <c r="AA1850" s="1" t="s">
        <v>51</v>
      </c>
      <c r="AB1850" s="1" t="s">
        <v>374</v>
      </c>
      <c r="AC1850" s="1" t="s">
        <v>37</v>
      </c>
    </row>
    <row r="1851" spans="1:29" hidden="1" x14ac:dyDescent="0.25">
      <c r="A1851" s="1" t="s">
        <v>33</v>
      </c>
      <c r="B1851" s="1" t="s">
        <v>34</v>
      </c>
      <c r="C1851" s="2">
        <v>45813</v>
      </c>
      <c r="D1851" s="1" t="s">
        <v>35</v>
      </c>
      <c r="E1851" s="1" t="s">
        <v>36</v>
      </c>
      <c r="F1851" s="1" t="s">
        <v>37</v>
      </c>
      <c r="G1851" s="1" t="s">
        <v>371</v>
      </c>
      <c r="H1851" s="1" t="s">
        <v>350</v>
      </c>
      <c r="I1851" s="3">
        <v>0</v>
      </c>
      <c r="J1851" s="3">
        <v>193335</v>
      </c>
      <c r="K1851" s="1" t="s">
        <v>40</v>
      </c>
      <c r="L1851" s="1" t="s">
        <v>93</v>
      </c>
      <c r="M1851" s="1" t="s">
        <v>94</v>
      </c>
      <c r="N1851" s="1" t="s">
        <v>37</v>
      </c>
      <c r="O1851" s="1" t="s">
        <v>43</v>
      </c>
      <c r="P1851" s="1" t="s">
        <v>43</v>
      </c>
      <c r="Q1851" s="1" t="s">
        <v>43</v>
      </c>
      <c r="R1851" s="3">
        <v>0</v>
      </c>
      <c r="S1851" s="1" t="s">
        <v>44</v>
      </c>
      <c r="T1851" s="1" t="s">
        <v>45</v>
      </c>
      <c r="U1851" s="1" t="s">
        <v>371</v>
      </c>
      <c r="V1851" s="1" t="s">
        <v>46</v>
      </c>
      <c r="W1851" s="1" t="s">
        <v>47</v>
      </c>
      <c r="X1851" s="1" t="s">
        <v>374</v>
      </c>
      <c r="Y1851" s="1" t="s">
        <v>49</v>
      </c>
      <c r="Z1851" s="1" t="s">
        <v>50</v>
      </c>
      <c r="AA1851" s="1" t="s">
        <v>51</v>
      </c>
      <c r="AB1851" s="1" t="s">
        <v>374</v>
      </c>
      <c r="AC1851" s="1" t="s">
        <v>37</v>
      </c>
    </row>
    <row r="1852" spans="1:29" hidden="1" x14ac:dyDescent="0.25">
      <c r="A1852" s="1" t="s">
        <v>33</v>
      </c>
      <c r="B1852" s="1" t="s">
        <v>34</v>
      </c>
      <c r="C1852" s="2">
        <v>45813</v>
      </c>
      <c r="D1852" s="1" t="s">
        <v>35</v>
      </c>
      <c r="E1852" s="1" t="s">
        <v>36</v>
      </c>
      <c r="F1852" s="1" t="s">
        <v>37</v>
      </c>
      <c r="G1852" s="1" t="s">
        <v>371</v>
      </c>
      <c r="H1852" s="1" t="s">
        <v>350</v>
      </c>
      <c r="I1852" s="3">
        <v>0</v>
      </c>
      <c r="J1852" s="3">
        <v>129999</v>
      </c>
      <c r="K1852" s="1" t="s">
        <v>40</v>
      </c>
      <c r="L1852" s="1" t="s">
        <v>168</v>
      </c>
      <c r="M1852" s="1" t="s">
        <v>169</v>
      </c>
      <c r="N1852" s="1" t="s">
        <v>37</v>
      </c>
      <c r="O1852" s="1" t="s">
        <v>43</v>
      </c>
      <c r="P1852" s="1" t="s">
        <v>43</v>
      </c>
      <c r="Q1852" s="1" t="s">
        <v>43</v>
      </c>
      <c r="R1852" s="3">
        <v>0</v>
      </c>
      <c r="S1852" s="1" t="s">
        <v>44</v>
      </c>
      <c r="T1852" s="1" t="s">
        <v>45</v>
      </c>
      <c r="U1852" s="1" t="s">
        <v>371</v>
      </c>
      <c r="V1852" s="1" t="s">
        <v>46</v>
      </c>
      <c r="W1852" s="1" t="s">
        <v>47</v>
      </c>
      <c r="X1852" s="1" t="s">
        <v>374</v>
      </c>
      <c r="Y1852" s="1" t="s">
        <v>49</v>
      </c>
      <c r="Z1852" s="1" t="s">
        <v>50</v>
      </c>
      <c r="AA1852" s="1" t="s">
        <v>51</v>
      </c>
      <c r="AB1852" s="1" t="s">
        <v>374</v>
      </c>
      <c r="AC1852" s="1" t="s">
        <v>37</v>
      </c>
    </row>
    <row r="1853" spans="1:29" hidden="1" x14ac:dyDescent="0.25">
      <c r="A1853" s="1" t="s">
        <v>33</v>
      </c>
      <c r="B1853" s="1" t="s">
        <v>34</v>
      </c>
      <c r="C1853" s="2">
        <v>45813</v>
      </c>
      <c r="D1853" s="1" t="s">
        <v>35</v>
      </c>
      <c r="E1853" s="1" t="s">
        <v>36</v>
      </c>
      <c r="F1853" s="1" t="s">
        <v>37</v>
      </c>
      <c r="G1853" s="1" t="s">
        <v>371</v>
      </c>
      <c r="H1853" s="1" t="s">
        <v>350</v>
      </c>
      <c r="I1853" s="3">
        <v>0</v>
      </c>
      <c r="J1853" s="3">
        <v>47450</v>
      </c>
      <c r="K1853" s="1" t="s">
        <v>40</v>
      </c>
      <c r="L1853" s="1" t="s">
        <v>103</v>
      </c>
      <c r="M1853" s="1" t="s">
        <v>104</v>
      </c>
      <c r="N1853" s="1" t="s">
        <v>37</v>
      </c>
      <c r="O1853" s="1" t="s">
        <v>43</v>
      </c>
      <c r="P1853" s="1" t="s">
        <v>43</v>
      </c>
      <c r="Q1853" s="1" t="s">
        <v>43</v>
      </c>
      <c r="R1853" s="3">
        <v>0</v>
      </c>
      <c r="S1853" s="1" t="s">
        <v>44</v>
      </c>
      <c r="T1853" s="1" t="s">
        <v>45</v>
      </c>
      <c r="U1853" s="1" t="s">
        <v>371</v>
      </c>
      <c r="V1853" s="1" t="s">
        <v>46</v>
      </c>
      <c r="W1853" s="1" t="s">
        <v>47</v>
      </c>
      <c r="X1853" s="1" t="s">
        <v>374</v>
      </c>
      <c r="Y1853" s="1" t="s">
        <v>49</v>
      </c>
      <c r="Z1853" s="1" t="s">
        <v>50</v>
      </c>
      <c r="AA1853" s="1" t="s">
        <v>51</v>
      </c>
      <c r="AB1853" s="1" t="s">
        <v>374</v>
      </c>
      <c r="AC1853" s="1" t="s">
        <v>37</v>
      </c>
    </row>
    <row r="1854" spans="1:29" hidden="1" x14ac:dyDescent="0.25">
      <c r="A1854" s="1" t="s">
        <v>33</v>
      </c>
      <c r="B1854" s="1" t="s">
        <v>34</v>
      </c>
      <c r="C1854" s="2">
        <v>45813</v>
      </c>
      <c r="D1854" s="1" t="s">
        <v>35</v>
      </c>
      <c r="E1854" s="1" t="s">
        <v>36</v>
      </c>
      <c r="F1854" s="1" t="s">
        <v>37</v>
      </c>
      <c r="G1854" s="1" t="s">
        <v>371</v>
      </c>
      <c r="H1854" s="1" t="s">
        <v>350</v>
      </c>
      <c r="I1854" s="3">
        <v>0</v>
      </c>
      <c r="J1854" s="3">
        <v>86666</v>
      </c>
      <c r="K1854" s="1" t="s">
        <v>40</v>
      </c>
      <c r="L1854" s="1" t="s">
        <v>397</v>
      </c>
      <c r="M1854" s="1" t="s">
        <v>398</v>
      </c>
      <c r="N1854" s="1" t="s">
        <v>37</v>
      </c>
      <c r="O1854" s="1" t="s">
        <v>43</v>
      </c>
      <c r="P1854" s="1" t="s">
        <v>43</v>
      </c>
      <c r="Q1854" s="1" t="s">
        <v>43</v>
      </c>
      <c r="R1854" s="3">
        <v>0</v>
      </c>
      <c r="S1854" s="1" t="s">
        <v>44</v>
      </c>
      <c r="T1854" s="1" t="s">
        <v>45</v>
      </c>
      <c r="U1854" s="1" t="s">
        <v>371</v>
      </c>
      <c r="V1854" s="1" t="s">
        <v>46</v>
      </c>
      <c r="W1854" s="1" t="s">
        <v>47</v>
      </c>
      <c r="X1854" s="1" t="s">
        <v>374</v>
      </c>
      <c r="Y1854" s="1" t="s">
        <v>49</v>
      </c>
      <c r="Z1854" s="1" t="s">
        <v>50</v>
      </c>
      <c r="AA1854" s="1" t="s">
        <v>51</v>
      </c>
      <c r="AB1854" s="1" t="s">
        <v>374</v>
      </c>
      <c r="AC1854" s="1" t="s">
        <v>37</v>
      </c>
    </row>
    <row r="1855" spans="1:29" hidden="1" x14ac:dyDescent="0.25">
      <c r="A1855" s="1" t="s">
        <v>33</v>
      </c>
      <c r="B1855" s="1" t="s">
        <v>34</v>
      </c>
      <c r="C1855" s="2">
        <v>45813</v>
      </c>
      <c r="D1855" s="1" t="s">
        <v>35</v>
      </c>
      <c r="E1855" s="1" t="s">
        <v>36</v>
      </c>
      <c r="F1855" s="1" t="s">
        <v>37</v>
      </c>
      <c r="G1855" s="1" t="s">
        <v>371</v>
      </c>
      <c r="H1855" s="1" t="s">
        <v>350</v>
      </c>
      <c r="I1855" s="3">
        <v>0</v>
      </c>
      <c r="J1855" s="3">
        <v>109447</v>
      </c>
      <c r="K1855" s="1" t="s">
        <v>40</v>
      </c>
      <c r="L1855" s="1" t="s">
        <v>166</v>
      </c>
      <c r="M1855" s="1" t="s">
        <v>167</v>
      </c>
      <c r="N1855" s="1" t="s">
        <v>37</v>
      </c>
      <c r="O1855" s="1" t="s">
        <v>43</v>
      </c>
      <c r="P1855" s="1" t="s">
        <v>43</v>
      </c>
      <c r="Q1855" s="1" t="s">
        <v>43</v>
      </c>
      <c r="R1855" s="3">
        <v>0</v>
      </c>
      <c r="S1855" s="1" t="s">
        <v>44</v>
      </c>
      <c r="T1855" s="1" t="s">
        <v>45</v>
      </c>
      <c r="U1855" s="1" t="s">
        <v>371</v>
      </c>
      <c r="V1855" s="1" t="s">
        <v>46</v>
      </c>
      <c r="W1855" s="1" t="s">
        <v>47</v>
      </c>
      <c r="X1855" s="1" t="s">
        <v>374</v>
      </c>
      <c r="Y1855" s="1" t="s">
        <v>49</v>
      </c>
      <c r="Z1855" s="1" t="s">
        <v>50</v>
      </c>
      <c r="AA1855" s="1" t="s">
        <v>51</v>
      </c>
      <c r="AB1855" s="1" t="s">
        <v>374</v>
      </c>
      <c r="AC1855" s="1" t="s">
        <v>37</v>
      </c>
    </row>
    <row r="1856" spans="1:29" hidden="1" x14ac:dyDescent="0.25">
      <c r="A1856" s="1" t="s">
        <v>33</v>
      </c>
      <c r="B1856" s="1" t="s">
        <v>34</v>
      </c>
      <c r="C1856" s="2">
        <v>45813</v>
      </c>
      <c r="D1856" s="1" t="s">
        <v>35</v>
      </c>
      <c r="E1856" s="1" t="s">
        <v>36</v>
      </c>
      <c r="F1856" s="1" t="s">
        <v>37</v>
      </c>
      <c r="G1856" s="1" t="s">
        <v>371</v>
      </c>
      <c r="H1856" s="1" t="s">
        <v>399</v>
      </c>
      <c r="I1856" s="3">
        <v>0</v>
      </c>
      <c r="J1856" s="3">
        <v>48903</v>
      </c>
      <c r="K1856" s="1" t="s">
        <v>40</v>
      </c>
      <c r="L1856" s="1" t="s">
        <v>291</v>
      </c>
      <c r="M1856" s="1" t="s">
        <v>292</v>
      </c>
      <c r="N1856" s="1" t="s">
        <v>37</v>
      </c>
      <c r="O1856" s="1" t="s">
        <v>43</v>
      </c>
      <c r="P1856" s="1" t="s">
        <v>43</v>
      </c>
      <c r="Q1856" s="1" t="s">
        <v>43</v>
      </c>
      <c r="R1856" s="3">
        <v>0</v>
      </c>
      <c r="S1856" s="1" t="s">
        <v>44</v>
      </c>
      <c r="T1856" s="1" t="s">
        <v>45</v>
      </c>
      <c r="U1856" s="1" t="s">
        <v>371</v>
      </c>
      <c r="V1856" s="1" t="s">
        <v>46</v>
      </c>
      <c r="W1856" s="1" t="s">
        <v>47</v>
      </c>
      <c r="X1856" s="1" t="s">
        <v>374</v>
      </c>
      <c r="Y1856" s="1" t="s">
        <v>49</v>
      </c>
      <c r="Z1856" s="1" t="s">
        <v>50</v>
      </c>
      <c r="AA1856" s="1" t="s">
        <v>51</v>
      </c>
      <c r="AB1856" s="1" t="s">
        <v>374</v>
      </c>
      <c r="AC1856" s="1" t="s">
        <v>37</v>
      </c>
    </row>
    <row r="1857" spans="1:29" hidden="1" x14ac:dyDescent="0.25">
      <c r="A1857" s="1" t="s">
        <v>33</v>
      </c>
      <c r="B1857" s="1" t="s">
        <v>34</v>
      </c>
      <c r="C1857" s="2">
        <v>45818</v>
      </c>
      <c r="D1857" s="1" t="s">
        <v>35</v>
      </c>
      <c r="E1857" s="1" t="s">
        <v>36</v>
      </c>
      <c r="F1857" s="1" t="s">
        <v>37</v>
      </c>
      <c r="G1857" s="1" t="s">
        <v>366</v>
      </c>
      <c r="H1857" s="1" t="s">
        <v>363</v>
      </c>
      <c r="I1857" s="3">
        <v>0</v>
      </c>
      <c r="J1857" s="3">
        <v>833380</v>
      </c>
      <c r="K1857" s="1" t="s">
        <v>40</v>
      </c>
      <c r="L1857" s="1" t="s">
        <v>277</v>
      </c>
      <c r="M1857" s="1" t="s">
        <v>278</v>
      </c>
      <c r="N1857" s="1" t="s">
        <v>37</v>
      </c>
      <c r="O1857" s="1" t="s">
        <v>43</v>
      </c>
      <c r="P1857" s="1" t="s">
        <v>43</v>
      </c>
      <c r="Q1857" s="1" t="s">
        <v>43</v>
      </c>
      <c r="R1857" s="3">
        <v>0</v>
      </c>
      <c r="S1857" s="1" t="s">
        <v>44</v>
      </c>
      <c r="T1857" s="1" t="s">
        <v>45</v>
      </c>
      <c r="U1857" s="1" t="s">
        <v>366</v>
      </c>
      <c r="V1857" s="1" t="s">
        <v>46</v>
      </c>
      <c r="W1857" s="1" t="s">
        <v>47</v>
      </c>
      <c r="X1857" s="1" t="s">
        <v>367</v>
      </c>
      <c r="Y1857" s="1" t="s">
        <v>49</v>
      </c>
      <c r="Z1857" s="1" t="s">
        <v>50</v>
      </c>
      <c r="AA1857" s="1" t="s">
        <v>51</v>
      </c>
      <c r="AB1857" s="1" t="s">
        <v>367</v>
      </c>
      <c r="AC1857" s="1" t="s">
        <v>37</v>
      </c>
    </row>
    <row r="1858" spans="1:29" hidden="1" x14ac:dyDescent="0.25">
      <c r="A1858" s="1" t="s">
        <v>33</v>
      </c>
      <c r="B1858" s="1" t="s">
        <v>34</v>
      </c>
      <c r="C1858" s="2">
        <v>45818</v>
      </c>
      <c r="D1858" s="1" t="s">
        <v>35</v>
      </c>
      <c r="E1858" s="1" t="s">
        <v>36</v>
      </c>
      <c r="F1858" s="1" t="s">
        <v>37</v>
      </c>
      <c r="G1858" s="1" t="s">
        <v>366</v>
      </c>
      <c r="H1858" s="1" t="s">
        <v>368</v>
      </c>
      <c r="I1858" s="3">
        <v>0</v>
      </c>
      <c r="J1858" s="3">
        <v>346664</v>
      </c>
      <c r="K1858" s="1" t="s">
        <v>40</v>
      </c>
      <c r="L1858" s="1" t="s">
        <v>369</v>
      </c>
      <c r="M1858" s="1" t="s">
        <v>370</v>
      </c>
      <c r="N1858" s="1" t="s">
        <v>37</v>
      </c>
      <c r="O1858" s="1" t="s">
        <v>43</v>
      </c>
      <c r="P1858" s="1" t="s">
        <v>43</v>
      </c>
      <c r="Q1858" s="1" t="s">
        <v>43</v>
      </c>
      <c r="R1858" s="3">
        <v>0</v>
      </c>
      <c r="S1858" s="1" t="s">
        <v>44</v>
      </c>
      <c r="T1858" s="1" t="s">
        <v>45</v>
      </c>
      <c r="U1858" s="1" t="s">
        <v>366</v>
      </c>
      <c r="V1858" s="1" t="s">
        <v>46</v>
      </c>
      <c r="W1858" s="1" t="s">
        <v>47</v>
      </c>
      <c r="X1858" s="1" t="s">
        <v>367</v>
      </c>
      <c r="Y1858" s="1" t="s">
        <v>49</v>
      </c>
      <c r="Z1858" s="1" t="s">
        <v>50</v>
      </c>
      <c r="AA1858" s="1" t="s">
        <v>51</v>
      </c>
      <c r="AB1858" s="1" t="s">
        <v>367</v>
      </c>
      <c r="AC1858" s="1" t="s">
        <v>37</v>
      </c>
    </row>
    <row r="1859" spans="1:29" hidden="1" x14ac:dyDescent="0.25">
      <c r="A1859" s="1" t="s">
        <v>33</v>
      </c>
      <c r="B1859" s="1" t="s">
        <v>34</v>
      </c>
      <c r="C1859" s="2">
        <v>45828</v>
      </c>
      <c r="D1859" s="1" t="s">
        <v>35</v>
      </c>
      <c r="E1859" s="1" t="s">
        <v>36</v>
      </c>
      <c r="F1859" s="1" t="s">
        <v>37</v>
      </c>
      <c r="G1859" s="1" t="s">
        <v>362</v>
      </c>
      <c r="H1859" s="1" t="s">
        <v>363</v>
      </c>
      <c r="I1859" s="3">
        <v>0</v>
      </c>
      <c r="J1859" s="3">
        <v>427050</v>
      </c>
      <c r="K1859" s="1" t="s">
        <v>40</v>
      </c>
      <c r="L1859" s="1" t="s">
        <v>299</v>
      </c>
      <c r="M1859" s="1" t="s">
        <v>300</v>
      </c>
      <c r="N1859" s="1" t="s">
        <v>37</v>
      </c>
      <c r="O1859" s="1" t="s">
        <v>43</v>
      </c>
      <c r="P1859" s="1" t="s">
        <v>43</v>
      </c>
      <c r="Q1859" s="1" t="s">
        <v>43</v>
      </c>
      <c r="R1859" s="3">
        <v>0</v>
      </c>
      <c r="S1859" s="1" t="s">
        <v>44</v>
      </c>
      <c r="T1859" s="1" t="s">
        <v>45</v>
      </c>
      <c r="U1859" s="1" t="s">
        <v>362</v>
      </c>
      <c r="V1859" s="1" t="s">
        <v>46</v>
      </c>
      <c r="W1859" s="1" t="s">
        <v>47</v>
      </c>
      <c r="X1859" s="1" t="s">
        <v>364</v>
      </c>
      <c r="Y1859" s="1" t="s">
        <v>49</v>
      </c>
      <c r="Z1859" s="1" t="s">
        <v>50</v>
      </c>
      <c r="AA1859" s="1" t="s">
        <v>51</v>
      </c>
      <c r="AB1859" s="1" t="s">
        <v>364</v>
      </c>
      <c r="AC1859" s="1" t="s">
        <v>37</v>
      </c>
    </row>
    <row r="1860" spans="1:29" hidden="1" x14ac:dyDescent="0.25">
      <c r="A1860" s="1" t="s">
        <v>33</v>
      </c>
      <c r="B1860" s="1" t="s">
        <v>34</v>
      </c>
      <c r="C1860" s="2">
        <v>45828</v>
      </c>
      <c r="D1860" s="1" t="s">
        <v>35</v>
      </c>
      <c r="E1860" s="1" t="s">
        <v>36</v>
      </c>
      <c r="F1860" s="1" t="s">
        <v>37</v>
      </c>
      <c r="G1860" s="1" t="s">
        <v>362</v>
      </c>
      <c r="H1860" s="1" t="s">
        <v>365</v>
      </c>
      <c r="I1860" s="3">
        <v>0</v>
      </c>
      <c r="J1860" s="3">
        <v>142350</v>
      </c>
      <c r="K1860" s="1" t="s">
        <v>40</v>
      </c>
      <c r="L1860" s="1" t="s">
        <v>133</v>
      </c>
      <c r="M1860" s="1" t="s">
        <v>134</v>
      </c>
      <c r="N1860" s="1" t="s">
        <v>37</v>
      </c>
      <c r="O1860" s="1" t="s">
        <v>43</v>
      </c>
      <c r="P1860" s="1" t="s">
        <v>43</v>
      </c>
      <c r="Q1860" s="1" t="s">
        <v>43</v>
      </c>
      <c r="R1860" s="3">
        <v>0</v>
      </c>
      <c r="S1860" s="1" t="s">
        <v>44</v>
      </c>
      <c r="T1860" s="1" t="s">
        <v>45</v>
      </c>
      <c r="U1860" s="1" t="s">
        <v>362</v>
      </c>
      <c r="V1860" s="1" t="s">
        <v>46</v>
      </c>
      <c r="W1860" s="1" t="s">
        <v>47</v>
      </c>
      <c r="X1860" s="1" t="s">
        <v>364</v>
      </c>
      <c r="Y1860" s="1" t="s">
        <v>49</v>
      </c>
      <c r="Z1860" s="1" t="s">
        <v>50</v>
      </c>
      <c r="AA1860" s="1" t="s">
        <v>51</v>
      </c>
      <c r="AB1860" s="1" t="s">
        <v>364</v>
      </c>
      <c r="AC1860" s="1" t="s">
        <v>37</v>
      </c>
    </row>
    <row r="1861" spans="1:29" hidden="1" x14ac:dyDescent="0.25">
      <c r="A1861" s="1" t="s">
        <v>33</v>
      </c>
      <c r="B1861" s="1" t="s">
        <v>34</v>
      </c>
      <c r="C1861" s="2">
        <v>45833</v>
      </c>
      <c r="D1861" s="1" t="s">
        <v>35</v>
      </c>
      <c r="E1861" s="1" t="s">
        <v>36</v>
      </c>
      <c r="F1861" s="1" t="s">
        <v>37</v>
      </c>
      <c r="G1861" s="1" t="s">
        <v>357</v>
      </c>
      <c r="H1861" s="1" t="s">
        <v>358</v>
      </c>
      <c r="I1861" s="3">
        <v>0</v>
      </c>
      <c r="J1861" s="3">
        <v>1130959</v>
      </c>
      <c r="K1861" s="1" t="s">
        <v>40</v>
      </c>
      <c r="L1861" s="1" t="s">
        <v>359</v>
      </c>
      <c r="M1861" s="1" t="s">
        <v>360</v>
      </c>
      <c r="N1861" s="1" t="s">
        <v>37</v>
      </c>
      <c r="O1861" s="1" t="s">
        <v>43</v>
      </c>
      <c r="P1861" s="1" t="s">
        <v>43</v>
      </c>
      <c r="Q1861" s="1" t="s">
        <v>43</v>
      </c>
      <c r="R1861" s="3">
        <v>0</v>
      </c>
      <c r="S1861" s="1" t="s">
        <v>44</v>
      </c>
      <c r="T1861" s="1" t="s">
        <v>45</v>
      </c>
      <c r="U1861" s="1" t="s">
        <v>357</v>
      </c>
      <c r="V1861" s="1" t="s">
        <v>46</v>
      </c>
      <c r="W1861" s="1" t="s">
        <v>47</v>
      </c>
      <c r="X1861" s="1" t="s">
        <v>361</v>
      </c>
      <c r="Y1861" s="1" t="s">
        <v>49</v>
      </c>
      <c r="Z1861" s="1" t="s">
        <v>50</v>
      </c>
      <c r="AA1861" s="1" t="s">
        <v>51</v>
      </c>
      <c r="AB1861" s="1" t="s">
        <v>361</v>
      </c>
      <c r="AC1861" s="1" t="s">
        <v>37</v>
      </c>
    </row>
    <row r="1862" spans="1:29" hidden="1" x14ac:dyDescent="0.25">
      <c r="A1862" s="1" t="s">
        <v>33</v>
      </c>
      <c r="B1862" s="1" t="s">
        <v>34</v>
      </c>
      <c r="C1862" s="2">
        <v>45835</v>
      </c>
      <c r="D1862" s="1" t="s">
        <v>35</v>
      </c>
      <c r="E1862" s="1" t="s">
        <v>36</v>
      </c>
      <c r="F1862" s="1" t="s">
        <v>37</v>
      </c>
      <c r="G1862" s="1" t="s">
        <v>349</v>
      </c>
      <c r="H1862" s="1" t="s">
        <v>350</v>
      </c>
      <c r="I1862" s="3">
        <v>0</v>
      </c>
      <c r="J1862" s="3">
        <v>142350</v>
      </c>
      <c r="K1862" s="1" t="s">
        <v>40</v>
      </c>
      <c r="L1862" s="1" t="s">
        <v>293</v>
      </c>
      <c r="M1862" s="1" t="s">
        <v>294</v>
      </c>
      <c r="N1862" s="1" t="s">
        <v>37</v>
      </c>
      <c r="O1862" s="1" t="s">
        <v>43</v>
      </c>
      <c r="P1862" s="1" t="s">
        <v>43</v>
      </c>
      <c r="Q1862" s="1" t="s">
        <v>43</v>
      </c>
      <c r="R1862" s="3">
        <v>0</v>
      </c>
      <c r="S1862" s="1" t="s">
        <v>44</v>
      </c>
      <c r="T1862" s="1" t="s">
        <v>45</v>
      </c>
      <c r="U1862" s="1" t="s">
        <v>349</v>
      </c>
      <c r="V1862" s="1" t="s">
        <v>46</v>
      </c>
      <c r="W1862" s="1" t="s">
        <v>47</v>
      </c>
      <c r="X1862" s="1" t="s">
        <v>351</v>
      </c>
      <c r="Y1862" s="1" t="s">
        <v>49</v>
      </c>
      <c r="Z1862" s="1" t="s">
        <v>50</v>
      </c>
      <c r="AA1862" s="1" t="s">
        <v>51</v>
      </c>
      <c r="AB1862" s="1" t="s">
        <v>351</v>
      </c>
      <c r="AC1862" s="1" t="s">
        <v>37</v>
      </c>
    </row>
    <row r="1863" spans="1:29" hidden="1" x14ac:dyDescent="0.25">
      <c r="A1863" s="1" t="s">
        <v>33</v>
      </c>
      <c r="B1863" s="1" t="s">
        <v>34</v>
      </c>
      <c r="C1863" s="2">
        <v>45835</v>
      </c>
      <c r="D1863" s="1" t="s">
        <v>35</v>
      </c>
      <c r="E1863" s="1" t="s">
        <v>36</v>
      </c>
      <c r="F1863" s="1" t="s">
        <v>37</v>
      </c>
      <c r="G1863" s="1" t="s">
        <v>349</v>
      </c>
      <c r="H1863" s="1" t="s">
        <v>350</v>
      </c>
      <c r="I1863" s="3">
        <v>0</v>
      </c>
      <c r="J1863" s="3">
        <v>47450</v>
      </c>
      <c r="K1863" s="1" t="s">
        <v>40</v>
      </c>
      <c r="L1863" s="1" t="s">
        <v>352</v>
      </c>
      <c r="M1863" s="1" t="s">
        <v>353</v>
      </c>
      <c r="N1863" s="1" t="s">
        <v>37</v>
      </c>
      <c r="O1863" s="1" t="s">
        <v>43</v>
      </c>
      <c r="P1863" s="1" t="s">
        <v>43</v>
      </c>
      <c r="Q1863" s="1" t="s">
        <v>43</v>
      </c>
      <c r="R1863" s="3">
        <v>0</v>
      </c>
      <c r="S1863" s="1" t="s">
        <v>44</v>
      </c>
      <c r="T1863" s="1" t="s">
        <v>45</v>
      </c>
      <c r="U1863" s="1" t="s">
        <v>349</v>
      </c>
      <c r="V1863" s="1" t="s">
        <v>46</v>
      </c>
      <c r="W1863" s="1" t="s">
        <v>47</v>
      </c>
      <c r="X1863" s="1" t="s">
        <v>351</v>
      </c>
      <c r="Y1863" s="1" t="s">
        <v>49</v>
      </c>
      <c r="Z1863" s="1" t="s">
        <v>50</v>
      </c>
      <c r="AA1863" s="1" t="s">
        <v>51</v>
      </c>
      <c r="AB1863" s="1" t="s">
        <v>351</v>
      </c>
      <c r="AC1863" s="1" t="s">
        <v>37</v>
      </c>
    </row>
    <row r="1864" spans="1:29" hidden="1" x14ac:dyDescent="0.25">
      <c r="A1864" s="1" t="s">
        <v>33</v>
      </c>
      <c r="B1864" s="1" t="s">
        <v>34</v>
      </c>
      <c r="C1864" s="2">
        <v>45835</v>
      </c>
      <c r="D1864" s="1" t="s">
        <v>35</v>
      </c>
      <c r="E1864" s="1" t="s">
        <v>36</v>
      </c>
      <c r="F1864" s="1" t="s">
        <v>37</v>
      </c>
      <c r="G1864" s="1" t="s">
        <v>349</v>
      </c>
      <c r="H1864" s="1" t="s">
        <v>350</v>
      </c>
      <c r="I1864" s="3">
        <v>0</v>
      </c>
      <c r="J1864" s="3">
        <v>148582</v>
      </c>
      <c r="K1864" s="1" t="s">
        <v>40</v>
      </c>
      <c r="L1864" s="1" t="s">
        <v>291</v>
      </c>
      <c r="M1864" s="1" t="s">
        <v>292</v>
      </c>
      <c r="N1864" s="1" t="s">
        <v>37</v>
      </c>
      <c r="O1864" s="1" t="s">
        <v>43</v>
      </c>
      <c r="P1864" s="1" t="s">
        <v>43</v>
      </c>
      <c r="Q1864" s="1" t="s">
        <v>43</v>
      </c>
      <c r="R1864" s="3">
        <v>0</v>
      </c>
      <c r="S1864" s="1" t="s">
        <v>44</v>
      </c>
      <c r="T1864" s="1" t="s">
        <v>45</v>
      </c>
      <c r="U1864" s="1" t="s">
        <v>349</v>
      </c>
      <c r="V1864" s="1" t="s">
        <v>46</v>
      </c>
      <c r="W1864" s="1" t="s">
        <v>47</v>
      </c>
      <c r="X1864" s="1" t="s">
        <v>351</v>
      </c>
      <c r="Y1864" s="1" t="s">
        <v>49</v>
      </c>
      <c r="Z1864" s="1" t="s">
        <v>50</v>
      </c>
      <c r="AA1864" s="1" t="s">
        <v>51</v>
      </c>
      <c r="AB1864" s="1" t="s">
        <v>351</v>
      </c>
      <c r="AC1864" s="1" t="s">
        <v>37</v>
      </c>
    </row>
    <row r="1865" spans="1:29" hidden="1" x14ac:dyDescent="0.25">
      <c r="A1865" s="1" t="s">
        <v>33</v>
      </c>
      <c r="B1865" s="1" t="s">
        <v>34</v>
      </c>
      <c r="C1865" s="2">
        <v>45835</v>
      </c>
      <c r="D1865" s="1" t="s">
        <v>35</v>
      </c>
      <c r="E1865" s="1" t="s">
        <v>36</v>
      </c>
      <c r="F1865" s="1" t="s">
        <v>37</v>
      </c>
      <c r="G1865" s="1" t="s">
        <v>349</v>
      </c>
      <c r="H1865" s="1" t="s">
        <v>350</v>
      </c>
      <c r="I1865" s="3">
        <v>0</v>
      </c>
      <c r="J1865" s="3">
        <v>94900</v>
      </c>
      <c r="K1865" s="1" t="s">
        <v>40</v>
      </c>
      <c r="L1865" s="1" t="s">
        <v>101</v>
      </c>
      <c r="M1865" s="1" t="s">
        <v>102</v>
      </c>
      <c r="N1865" s="1" t="s">
        <v>37</v>
      </c>
      <c r="O1865" s="1" t="s">
        <v>43</v>
      </c>
      <c r="P1865" s="1" t="s">
        <v>43</v>
      </c>
      <c r="Q1865" s="1" t="s">
        <v>43</v>
      </c>
      <c r="R1865" s="3">
        <v>0</v>
      </c>
      <c r="S1865" s="1" t="s">
        <v>44</v>
      </c>
      <c r="T1865" s="1" t="s">
        <v>45</v>
      </c>
      <c r="U1865" s="1" t="s">
        <v>349</v>
      </c>
      <c r="V1865" s="1" t="s">
        <v>46</v>
      </c>
      <c r="W1865" s="1" t="s">
        <v>47</v>
      </c>
      <c r="X1865" s="1" t="s">
        <v>351</v>
      </c>
      <c r="Y1865" s="1" t="s">
        <v>49</v>
      </c>
      <c r="Z1865" s="1" t="s">
        <v>50</v>
      </c>
      <c r="AA1865" s="1" t="s">
        <v>51</v>
      </c>
      <c r="AB1865" s="1" t="s">
        <v>351</v>
      </c>
      <c r="AC1865" s="1" t="s">
        <v>37</v>
      </c>
    </row>
    <row r="1866" spans="1:29" hidden="1" x14ac:dyDescent="0.25">
      <c r="A1866" s="1" t="s">
        <v>33</v>
      </c>
      <c r="B1866" s="1" t="s">
        <v>34</v>
      </c>
      <c r="C1866" s="2">
        <v>45835</v>
      </c>
      <c r="D1866" s="1" t="s">
        <v>35</v>
      </c>
      <c r="E1866" s="1" t="s">
        <v>36</v>
      </c>
      <c r="F1866" s="1" t="s">
        <v>37</v>
      </c>
      <c r="G1866" s="1" t="s">
        <v>349</v>
      </c>
      <c r="H1866" s="1" t="s">
        <v>350</v>
      </c>
      <c r="I1866" s="3">
        <v>0</v>
      </c>
      <c r="J1866" s="3">
        <v>47450</v>
      </c>
      <c r="K1866" s="1" t="s">
        <v>40</v>
      </c>
      <c r="L1866" s="1" t="s">
        <v>152</v>
      </c>
      <c r="M1866" s="1" t="s">
        <v>153</v>
      </c>
      <c r="N1866" s="1" t="s">
        <v>37</v>
      </c>
      <c r="O1866" s="1" t="s">
        <v>43</v>
      </c>
      <c r="P1866" s="1" t="s">
        <v>43</v>
      </c>
      <c r="Q1866" s="1" t="s">
        <v>43</v>
      </c>
      <c r="R1866" s="3">
        <v>0</v>
      </c>
      <c r="S1866" s="1" t="s">
        <v>44</v>
      </c>
      <c r="T1866" s="1" t="s">
        <v>45</v>
      </c>
      <c r="U1866" s="1" t="s">
        <v>349</v>
      </c>
      <c r="V1866" s="1" t="s">
        <v>46</v>
      </c>
      <c r="W1866" s="1" t="s">
        <v>47</v>
      </c>
      <c r="X1866" s="1" t="s">
        <v>351</v>
      </c>
      <c r="Y1866" s="1" t="s">
        <v>49</v>
      </c>
      <c r="Z1866" s="1" t="s">
        <v>50</v>
      </c>
      <c r="AA1866" s="1" t="s">
        <v>51</v>
      </c>
      <c r="AB1866" s="1" t="s">
        <v>351</v>
      </c>
      <c r="AC1866" s="1" t="s">
        <v>37</v>
      </c>
    </row>
    <row r="1867" spans="1:29" hidden="1" x14ac:dyDescent="0.25">
      <c r="A1867" s="1" t="s">
        <v>33</v>
      </c>
      <c r="B1867" s="1" t="s">
        <v>34</v>
      </c>
      <c r="C1867" s="2">
        <v>45835</v>
      </c>
      <c r="D1867" s="1" t="s">
        <v>35</v>
      </c>
      <c r="E1867" s="1" t="s">
        <v>36</v>
      </c>
      <c r="F1867" s="1" t="s">
        <v>37</v>
      </c>
      <c r="G1867" s="1" t="s">
        <v>349</v>
      </c>
      <c r="H1867" s="1" t="s">
        <v>350</v>
      </c>
      <c r="I1867" s="3">
        <v>0</v>
      </c>
      <c r="J1867" s="3">
        <v>174368</v>
      </c>
      <c r="K1867" s="1" t="s">
        <v>40</v>
      </c>
      <c r="L1867" s="1" t="s">
        <v>156</v>
      </c>
      <c r="M1867" s="1" t="s">
        <v>157</v>
      </c>
      <c r="N1867" s="1" t="s">
        <v>37</v>
      </c>
      <c r="O1867" s="1" t="s">
        <v>43</v>
      </c>
      <c r="P1867" s="1" t="s">
        <v>43</v>
      </c>
      <c r="Q1867" s="1" t="s">
        <v>43</v>
      </c>
      <c r="R1867" s="3">
        <v>0</v>
      </c>
      <c r="S1867" s="1" t="s">
        <v>44</v>
      </c>
      <c r="T1867" s="1" t="s">
        <v>45</v>
      </c>
      <c r="U1867" s="1" t="s">
        <v>349</v>
      </c>
      <c r="V1867" s="1" t="s">
        <v>46</v>
      </c>
      <c r="W1867" s="1" t="s">
        <v>47</v>
      </c>
      <c r="X1867" s="1" t="s">
        <v>351</v>
      </c>
      <c r="Y1867" s="1" t="s">
        <v>49</v>
      </c>
      <c r="Z1867" s="1" t="s">
        <v>50</v>
      </c>
      <c r="AA1867" s="1" t="s">
        <v>51</v>
      </c>
      <c r="AB1867" s="1" t="s">
        <v>351</v>
      </c>
      <c r="AC1867" s="1" t="s">
        <v>37</v>
      </c>
    </row>
    <row r="1868" spans="1:29" hidden="1" x14ac:dyDescent="0.25">
      <c r="A1868" s="1" t="s">
        <v>33</v>
      </c>
      <c r="B1868" s="1" t="s">
        <v>34</v>
      </c>
      <c r="C1868" s="2">
        <v>45835</v>
      </c>
      <c r="D1868" s="1" t="s">
        <v>35</v>
      </c>
      <c r="E1868" s="1" t="s">
        <v>36</v>
      </c>
      <c r="F1868" s="1" t="s">
        <v>37</v>
      </c>
      <c r="G1868" s="1" t="s">
        <v>349</v>
      </c>
      <c r="H1868" s="1" t="s">
        <v>350</v>
      </c>
      <c r="I1868" s="3">
        <v>0</v>
      </c>
      <c r="J1868" s="3">
        <v>362001</v>
      </c>
      <c r="K1868" s="1" t="s">
        <v>40</v>
      </c>
      <c r="L1868" s="1" t="s">
        <v>152</v>
      </c>
      <c r="M1868" s="1" t="s">
        <v>153</v>
      </c>
      <c r="N1868" s="1" t="s">
        <v>37</v>
      </c>
      <c r="O1868" s="1" t="s">
        <v>43</v>
      </c>
      <c r="P1868" s="1" t="s">
        <v>43</v>
      </c>
      <c r="Q1868" s="1" t="s">
        <v>43</v>
      </c>
      <c r="R1868" s="3">
        <v>0</v>
      </c>
      <c r="S1868" s="1" t="s">
        <v>44</v>
      </c>
      <c r="T1868" s="1" t="s">
        <v>45</v>
      </c>
      <c r="U1868" s="1" t="s">
        <v>349</v>
      </c>
      <c r="V1868" s="1" t="s">
        <v>46</v>
      </c>
      <c r="W1868" s="1" t="s">
        <v>47</v>
      </c>
      <c r="X1868" s="1" t="s">
        <v>351</v>
      </c>
      <c r="Y1868" s="1" t="s">
        <v>49</v>
      </c>
      <c r="Z1868" s="1" t="s">
        <v>50</v>
      </c>
      <c r="AA1868" s="1" t="s">
        <v>51</v>
      </c>
      <c r="AB1868" s="1" t="s">
        <v>351</v>
      </c>
      <c r="AC1868" s="1" t="s">
        <v>37</v>
      </c>
    </row>
    <row r="1869" spans="1:29" hidden="1" x14ac:dyDescent="0.25">
      <c r="A1869" s="1" t="s">
        <v>33</v>
      </c>
      <c r="B1869" s="1" t="s">
        <v>34</v>
      </c>
      <c r="C1869" s="2">
        <v>45835</v>
      </c>
      <c r="D1869" s="1" t="s">
        <v>35</v>
      </c>
      <c r="E1869" s="1" t="s">
        <v>36</v>
      </c>
      <c r="F1869" s="1" t="s">
        <v>37</v>
      </c>
      <c r="G1869" s="1" t="s">
        <v>349</v>
      </c>
      <c r="H1869" s="1" t="s">
        <v>350</v>
      </c>
      <c r="I1869" s="3">
        <v>0</v>
      </c>
      <c r="J1869" s="3">
        <v>45710</v>
      </c>
      <c r="K1869" s="1" t="s">
        <v>40</v>
      </c>
      <c r="L1869" s="1" t="s">
        <v>301</v>
      </c>
      <c r="M1869" s="1" t="s">
        <v>302</v>
      </c>
      <c r="N1869" s="1" t="s">
        <v>37</v>
      </c>
      <c r="O1869" s="1" t="s">
        <v>43</v>
      </c>
      <c r="P1869" s="1" t="s">
        <v>43</v>
      </c>
      <c r="Q1869" s="1" t="s">
        <v>43</v>
      </c>
      <c r="R1869" s="3">
        <v>0</v>
      </c>
      <c r="S1869" s="1" t="s">
        <v>44</v>
      </c>
      <c r="T1869" s="1" t="s">
        <v>45</v>
      </c>
      <c r="U1869" s="1" t="s">
        <v>349</v>
      </c>
      <c r="V1869" s="1" t="s">
        <v>46</v>
      </c>
      <c r="W1869" s="1" t="s">
        <v>47</v>
      </c>
      <c r="X1869" s="1" t="s">
        <v>351</v>
      </c>
      <c r="Y1869" s="1" t="s">
        <v>49</v>
      </c>
      <c r="Z1869" s="1" t="s">
        <v>50</v>
      </c>
      <c r="AA1869" s="1" t="s">
        <v>51</v>
      </c>
      <c r="AB1869" s="1" t="s">
        <v>351</v>
      </c>
      <c r="AC1869" s="1" t="s">
        <v>37</v>
      </c>
    </row>
    <row r="1870" spans="1:29" hidden="1" x14ac:dyDescent="0.25">
      <c r="A1870" s="1" t="s">
        <v>33</v>
      </c>
      <c r="B1870" s="1" t="s">
        <v>34</v>
      </c>
      <c r="C1870" s="2">
        <v>45835</v>
      </c>
      <c r="D1870" s="1" t="s">
        <v>35</v>
      </c>
      <c r="E1870" s="1" t="s">
        <v>36</v>
      </c>
      <c r="F1870" s="1" t="s">
        <v>37</v>
      </c>
      <c r="G1870" s="1" t="s">
        <v>349</v>
      </c>
      <c r="H1870" s="1" t="s">
        <v>350</v>
      </c>
      <c r="I1870" s="3">
        <v>0</v>
      </c>
      <c r="J1870" s="3">
        <v>44416</v>
      </c>
      <c r="K1870" s="1" t="s">
        <v>40</v>
      </c>
      <c r="L1870" s="1" t="s">
        <v>354</v>
      </c>
      <c r="M1870" s="1" t="s">
        <v>355</v>
      </c>
      <c r="N1870" s="1" t="s">
        <v>37</v>
      </c>
      <c r="O1870" s="1" t="s">
        <v>43</v>
      </c>
      <c r="P1870" s="1" t="s">
        <v>43</v>
      </c>
      <c r="Q1870" s="1" t="s">
        <v>43</v>
      </c>
      <c r="R1870" s="3">
        <v>0</v>
      </c>
      <c r="S1870" s="1" t="s">
        <v>44</v>
      </c>
      <c r="T1870" s="1" t="s">
        <v>45</v>
      </c>
      <c r="U1870" s="1" t="s">
        <v>349</v>
      </c>
      <c r="V1870" s="1" t="s">
        <v>46</v>
      </c>
      <c r="W1870" s="1" t="s">
        <v>47</v>
      </c>
      <c r="X1870" s="1" t="s">
        <v>351</v>
      </c>
      <c r="Y1870" s="1" t="s">
        <v>49</v>
      </c>
      <c r="Z1870" s="1" t="s">
        <v>50</v>
      </c>
      <c r="AA1870" s="1" t="s">
        <v>51</v>
      </c>
      <c r="AB1870" s="1" t="s">
        <v>351</v>
      </c>
      <c r="AC1870" s="1" t="s">
        <v>37</v>
      </c>
    </row>
    <row r="1871" spans="1:29" hidden="1" x14ac:dyDescent="0.25">
      <c r="A1871" s="1" t="s">
        <v>33</v>
      </c>
      <c r="B1871" s="1" t="s">
        <v>34</v>
      </c>
      <c r="C1871" s="2">
        <v>45835</v>
      </c>
      <c r="D1871" s="1" t="s">
        <v>35</v>
      </c>
      <c r="E1871" s="1" t="s">
        <v>36</v>
      </c>
      <c r="F1871" s="1" t="s">
        <v>37</v>
      </c>
      <c r="G1871" s="1" t="s">
        <v>349</v>
      </c>
      <c r="H1871" s="1" t="s">
        <v>350</v>
      </c>
      <c r="I1871" s="3">
        <v>0</v>
      </c>
      <c r="J1871" s="3">
        <v>176290</v>
      </c>
      <c r="K1871" s="1" t="s">
        <v>40</v>
      </c>
      <c r="L1871" s="1" t="s">
        <v>354</v>
      </c>
      <c r="M1871" s="1" t="s">
        <v>355</v>
      </c>
      <c r="N1871" s="1" t="s">
        <v>37</v>
      </c>
      <c r="O1871" s="1" t="s">
        <v>43</v>
      </c>
      <c r="P1871" s="1" t="s">
        <v>43</v>
      </c>
      <c r="Q1871" s="1" t="s">
        <v>43</v>
      </c>
      <c r="R1871" s="3">
        <v>0</v>
      </c>
      <c r="S1871" s="1" t="s">
        <v>44</v>
      </c>
      <c r="T1871" s="1" t="s">
        <v>45</v>
      </c>
      <c r="U1871" s="1" t="s">
        <v>349</v>
      </c>
      <c r="V1871" s="1" t="s">
        <v>46</v>
      </c>
      <c r="W1871" s="1" t="s">
        <v>47</v>
      </c>
      <c r="X1871" s="1" t="s">
        <v>351</v>
      </c>
      <c r="Y1871" s="1" t="s">
        <v>49</v>
      </c>
      <c r="Z1871" s="1" t="s">
        <v>50</v>
      </c>
      <c r="AA1871" s="1" t="s">
        <v>51</v>
      </c>
      <c r="AB1871" s="1" t="s">
        <v>351</v>
      </c>
      <c r="AC1871" s="1" t="s">
        <v>37</v>
      </c>
    </row>
    <row r="1872" spans="1:29" hidden="1" x14ac:dyDescent="0.25">
      <c r="A1872" s="1" t="s">
        <v>33</v>
      </c>
      <c r="B1872" s="1" t="s">
        <v>34</v>
      </c>
      <c r="C1872" s="2">
        <v>45835</v>
      </c>
      <c r="D1872" s="1" t="s">
        <v>35</v>
      </c>
      <c r="E1872" s="1" t="s">
        <v>36</v>
      </c>
      <c r="F1872" s="1" t="s">
        <v>37</v>
      </c>
      <c r="G1872" s="1" t="s">
        <v>349</v>
      </c>
      <c r="H1872" s="1" t="s">
        <v>350</v>
      </c>
      <c r="I1872" s="3">
        <v>0</v>
      </c>
      <c r="J1872" s="3">
        <v>38667</v>
      </c>
      <c r="K1872" s="1" t="s">
        <v>40</v>
      </c>
      <c r="L1872" s="1" t="s">
        <v>297</v>
      </c>
      <c r="M1872" s="1" t="s">
        <v>298</v>
      </c>
      <c r="N1872" s="1" t="s">
        <v>37</v>
      </c>
      <c r="O1872" s="1" t="s">
        <v>43</v>
      </c>
      <c r="P1872" s="1" t="s">
        <v>43</v>
      </c>
      <c r="Q1872" s="1" t="s">
        <v>43</v>
      </c>
      <c r="R1872" s="3">
        <v>0</v>
      </c>
      <c r="S1872" s="1" t="s">
        <v>44</v>
      </c>
      <c r="T1872" s="1" t="s">
        <v>45</v>
      </c>
      <c r="U1872" s="1" t="s">
        <v>349</v>
      </c>
      <c r="V1872" s="1" t="s">
        <v>46</v>
      </c>
      <c r="W1872" s="1" t="s">
        <v>47</v>
      </c>
      <c r="X1872" s="1" t="s">
        <v>351</v>
      </c>
      <c r="Y1872" s="1" t="s">
        <v>49</v>
      </c>
      <c r="Z1872" s="1" t="s">
        <v>50</v>
      </c>
      <c r="AA1872" s="1" t="s">
        <v>51</v>
      </c>
      <c r="AB1872" s="1" t="s">
        <v>351</v>
      </c>
      <c r="AC1872" s="1" t="s">
        <v>37</v>
      </c>
    </row>
    <row r="1873" spans="1:29" hidden="1" x14ac:dyDescent="0.25">
      <c r="A1873" s="1" t="s">
        <v>33</v>
      </c>
      <c r="B1873" s="1" t="s">
        <v>34</v>
      </c>
      <c r="C1873" s="2">
        <v>45835</v>
      </c>
      <c r="D1873" s="1" t="s">
        <v>35</v>
      </c>
      <c r="E1873" s="1" t="s">
        <v>36</v>
      </c>
      <c r="F1873" s="1" t="s">
        <v>37</v>
      </c>
      <c r="G1873" s="1" t="s">
        <v>349</v>
      </c>
      <c r="H1873" s="1" t="s">
        <v>350</v>
      </c>
      <c r="I1873" s="3">
        <v>0</v>
      </c>
      <c r="J1873" s="3">
        <v>142350</v>
      </c>
      <c r="K1873" s="1" t="s">
        <v>40</v>
      </c>
      <c r="L1873" s="1" t="s">
        <v>93</v>
      </c>
      <c r="M1873" s="1" t="s">
        <v>94</v>
      </c>
      <c r="N1873" s="1" t="s">
        <v>37</v>
      </c>
      <c r="O1873" s="1" t="s">
        <v>43</v>
      </c>
      <c r="P1873" s="1" t="s">
        <v>43</v>
      </c>
      <c r="Q1873" s="1" t="s">
        <v>43</v>
      </c>
      <c r="R1873" s="3">
        <v>0</v>
      </c>
      <c r="S1873" s="1" t="s">
        <v>44</v>
      </c>
      <c r="T1873" s="1" t="s">
        <v>45</v>
      </c>
      <c r="U1873" s="1" t="s">
        <v>349</v>
      </c>
      <c r="V1873" s="1" t="s">
        <v>46</v>
      </c>
      <c r="W1873" s="1" t="s">
        <v>47</v>
      </c>
      <c r="X1873" s="1" t="s">
        <v>351</v>
      </c>
      <c r="Y1873" s="1" t="s">
        <v>49</v>
      </c>
      <c r="Z1873" s="1" t="s">
        <v>50</v>
      </c>
      <c r="AA1873" s="1" t="s">
        <v>51</v>
      </c>
      <c r="AB1873" s="1" t="s">
        <v>351</v>
      </c>
      <c r="AC1873" s="1" t="s">
        <v>37</v>
      </c>
    </row>
    <row r="1874" spans="1:29" hidden="1" x14ac:dyDescent="0.25">
      <c r="A1874" s="1" t="s">
        <v>33</v>
      </c>
      <c r="B1874" s="1" t="s">
        <v>34</v>
      </c>
      <c r="C1874" s="2">
        <v>45835</v>
      </c>
      <c r="D1874" s="1" t="s">
        <v>35</v>
      </c>
      <c r="E1874" s="1" t="s">
        <v>36</v>
      </c>
      <c r="F1874" s="1" t="s">
        <v>37</v>
      </c>
      <c r="G1874" s="1" t="s">
        <v>349</v>
      </c>
      <c r="H1874" s="1" t="s">
        <v>350</v>
      </c>
      <c r="I1874" s="3">
        <v>0</v>
      </c>
      <c r="J1874" s="3">
        <v>43333</v>
      </c>
      <c r="K1874" s="1" t="s">
        <v>40</v>
      </c>
      <c r="L1874" s="1" t="s">
        <v>168</v>
      </c>
      <c r="M1874" s="1" t="s">
        <v>169</v>
      </c>
      <c r="N1874" s="1" t="s">
        <v>37</v>
      </c>
      <c r="O1874" s="1" t="s">
        <v>43</v>
      </c>
      <c r="P1874" s="1" t="s">
        <v>43</v>
      </c>
      <c r="Q1874" s="1" t="s">
        <v>43</v>
      </c>
      <c r="R1874" s="3">
        <v>0</v>
      </c>
      <c r="S1874" s="1" t="s">
        <v>44</v>
      </c>
      <c r="T1874" s="1" t="s">
        <v>45</v>
      </c>
      <c r="U1874" s="1" t="s">
        <v>349</v>
      </c>
      <c r="V1874" s="1" t="s">
        <v>46</v>
      </c>
      <c r="W1874" s="1" t="s">
        <v>47</v>
      </c>
      <c r="X1874" s="1" t="s">
        <v>351</v>
      </c>
      <c r="Y1874" s="1" t="s">
        <v>49</v>
      </c>
      <c r="Z1874" s="1" t="s">
        <v>50</v>
      </c>
      <c r="AA1874" s="1" t="s">
        <v>51</v>
      </c>
      <c r="AB1874" s="1" t="s">
        <v>351</v>
      </c>
      <c r="AC1874" s="1" t="s">
        <v>37</v>
      </c>
    </row>
    <row r="1875" spans="1:29" hidden="1" x14ac:dyDescent="0.25">
      <c r="A1875" s="1" t="s">
        <v>33</v>
      </c>
      <c r="B1875" s="1" t="s">
        <v>34</v>
      </c>
      <c r="C1875" s="2">
        <v>45835</v>
      </c>
      <c r="D1875" s="1" t="s">
        <v>35</v>
      </c>
      <c r="E1875" s="1" t="s">
        <v>36</v>
      </c>
      <c r="F1875" s="1" t="s">
        <v>37</v>
      </c>
      <c r="G1875" s="1" t="s">
        <v>349</v>
      </c>
      <c r="H1875" s="1" t="s">
        <v>350</v>
      </c>
      <c r="I1875" s="3">
        <v>0</v>
      </c>
      <c r="J1875" s="3">
        <v>249424</v>
      </c>
      <c r="K1875" s="1" t="s">
        <v>40</v>
      </c>
      <c r="L1875" s="1" t="s">
        <v>166</v>
      </c>
      <c r="M1875" s="1" t="s">
        <v>167</v>
      </c>
      <c r="N1875" s="1" t="s">
        <v>37</v>
      </c>
      <c r="O1875" s="1" t="s">
        <v>43</v>
      </c>
      <c r="P1875" s="1" t="s">
        <v>43</v>
      </c>
      <c r="Q1875" s="1" t="s">
        <v>43</v>
      </c>
      <c r="R1875" s="3">
        <v>0</v>
      </c>
      <c r="S1875" s="1" t="s">
        <v>44</v>
      </c>
      <c r="T1875" s="1" t="s">
        <v>45</v>
      </c>
      <c r="U1875" s="1" t="s">
        <v>349</v>
      </c>
      <c r="V1875" s="1" t="s">
        <v>46</v>
      </c>
      <c r="W1875" s="1" t="s">
        <v>47</v>
      </c>
      <c r="X1875" s="1" t="s">
        <v>351</v>
      </c>
      <c r="Y1875" s="1" t="s">
        <v>49</v>
      </c>
      <c r="Z1875" s="1" t="s">
        <v>50</v>
      </c>
      <c r="AA1875" s="1" t="s">
        <v>51</v>
      </c>
      <c r="AB1875" s="1" t="s">
        <v>351</v>
      </c>
      <c r="AC1875" s="1" t="s">
        <v>37</v>
      </c>
    </row>
    <row r="1876" spans="1:29" hidden="1" x14ac:dyDescent="0.25">
      <c r="A1876" s="1" t="s">
        <v>33</v>
      </c>
      <c r="B1876" s="1" t="s">
        <v>34</v>
      </c>
      <c r="C1876" s="2">
        <v>45835</v>
      </c>
      <c r="D1876" s="1" t="s">
        <v>35</v>
      </c>
      <c r="E1876" s="1" t="s">
        <v>36</v>
      </c>
      <c r="F1876" s="1" t="s">
        <v>37</v>
      </c>
      <c r="G1876" s="1" t="s">
        <v>349</v>
      </c>
      <c r="H1876" s="1" t="s">
        <v>350</v>
      </c>
      <c r="I1876" s="3">
        <v>0</v>
      </c>
      <c r="J1876" s="3">
        <v>149654</v>
      </c>
      <c r="K1876" s="1" t="s">
        <v>40</v>
      </c>
      <c r="L1876" s="1" t="s">
        <v>166</v>
      </c>
      <c r="M1876" s="1" t="s">
        <v>167</v>
      </c>
      <c r="N1876" s="1" t="s">
        <v>37</v>
      </c>
      <c r="O1876" s="1" t="s">
        <v>43</v>
      </c>
      <c r="P1876" s="1" t="s">
        <v>43</v>
      </c>
      <c r="Q1876" s="1" t="s">
        <v>43</v>
      </c>
      <c r="R1876" s="3">
        <v>0</v>
      </c>
      <c r="S1876" s="1" t="s">
        <v>44</v>
      </c>
      <c r="T1876" s="1" t="s">
        <v>45</v>
      </c>
      <c r="U1876" s="1" t="s">
        <v>349</v>
      </c>
      <c r="V1876" s="1" t="s">
        <v>46</v>
      </c>
      <c r="W1876" s="1" t="s">
        <v>47</v>
      </c>
      <c r="X1876" s="1" t="s">
        <v>351</v>
      </c>
      <c r="Y1876" s="1" t="s">
        <v>49</v>
      </c>
      <c r="Z1876" s="1" t="s">
        <v>50</v>
      </c>
      <c r="AA1876" s="1" t="s">
        <v>51</v>
      </c>
      <c r="AB1876" s="1" t="s">
        <v>351</v>
      </c>
      <c r="AC1876" s="1" t="s">
        <v>37</v>
      </c>
    </row>
    <row r="1877" spans="1:29" hidden="1" x14ac:dyDescent="0.25">
      <c r="A1877" s="1" t="s">
        <v>33</v>
      </c>
      <c r="B1877" s="1" t="s">
        <v>34</v>
      </c>
      <c r="C1877" s="2">
        <v>45835</v>
      </c>
      <c r="D1877" s="1" t="s">
        <v>35</v>
      </c>
      <c r="E1877" s="1" t="s">
        <v>36</v>
      </c>
      <c r="F1877" s="1" t="s">
        <v>37</v>
      </c>
      <c r="G1877" s="1" t="s">
        <v>349</v>
      </c>
      <c r="H1877" s="1" t="s">
        <v>350</v>
      </c>
      <c r="I1877" s="3">
        <v>0</v>
      </c>
      <c r="J1877" s="3">
        <v>142350</v>
      </c>
      <c r="K1877" s="1" t="s">
        <v>40</v>
      </c>
      <c r="L1877" s="1" t="s">
        <v>139</v>
      </c>
      <c r="M1877" s="1" t="s">
        <v>140</v>
      </c>
      <c r="N1877" s="1" t="s">
        <v>37</v>
      </c>
      <c r="O1877" s="1" t="s">
        <v>43</v>
      </c>
      <c r="P1877" s="1" t="s">
        <v>43</v>
      </c>
      <c r="Q1877" s="1" t="s">
        <v>43</v>
      </c>
      <c r="R1877" s="3">
        <v>0</v>
      </c>
      <c r="S1877" s="1" t="s">
        <v>44</v>
      </c>
      <c r="T1877" s="1" t="s">
        <v>45</v>
      </c>
      <c r="U1877" s="1" t="s">
        <v>349</v>
      </c>
      <c r="V1877" s="1" t="s">
        <v>46</v>
      </c>
      <c r="W1877" s="1" t="s">
        <v>47</v>
      </c>
      <c r="X1877" s="1" t="s">
        <v>351</v>
      </c>
      <c r="Y1877" s="1" t="s">
        <v>49</v>
      </c>
      <c r="Z1877" s="1" t="s">
        <v>50</v>
      </c>
      <c r="AA1877" s="1" t="s">
        <v>51</v>
      </c>
      <c r="AB1877" s="1" t="s">
        <v>351</v>
      </c>
      <c r="AC1877" s="1" t="s">
        <v>37</v>
      </c>
    </row>
    <row r="1878" spans="1:29" hidden="1" x14ac:dyDescent="0.25">
      <c r="A1878" s="1" t="s">
        <v>33</v>
      </c>
      <c r="B1878" s="1" t="s">
        <v>34</v>
      </c>
      <c r="C1878" s="2">
        <v>45835</v>
      </c>
      <c r="D1878" s="1" t="s">
        <v>35</v>
      </c>
      <c r="E1878" s="1" t="s">
        <v>36</v>
      </c>
      <c r="F1878" s="1" t="s">
        <v>37</v>
      </c>
      <c r="G1878" s="1" t="s">
        <v>349</v>
      </c>
      <c r="H1878" s="1" t="s">
        <v>356</v>
      </c>
      <c r="I1878" s="3">
        <v>0</v>
      </c>
      <c r="J1878" s="3">
        <v>55638</v>
      </c>
      <c r="K1878" s="1" t="s">
        <v>40</v>
      </c>
      <c r="L1878" s="1" t="s">
        <v>166</v>
      </c>
      <c r="M1878" s="1" t="s">
        <v>167</v>
      </c>
      <c r="N1878" s="1" t="s">
        <v>37</v>
      </c>
      <c r="O1878" s="1" t="s">
        <v>43</v>
      </c>
      <c r="P1878" s="1" t="s">
        <v>43</v>
      </c>
      <c r="Q1878" s="1" t="s">
        <v>43</v>
      </c>
      <c r="R1878" s="3">
        <v>0</v>
      </c>
      <c r="S1878" s="1" t="s">
        <v>44</v>
      </c>
      <c r="T1878" s="1" t="s">
        <v>45</v>
      </c>
      <c r="U1878" s="1" t="s">
        <v>349</v>
      </c>
      <c r="V1878" s="1" t="s">
        <v>46</v>
      </c>
      <c r="W1878" s="1" t="s">
        <v>47</v>
      </c>
      <c r="X1878" s="1" t="s">
        <v>351</v>
      </c>
      <c r="Y1878" s="1" t="s">
        <v>49</v>
      </c>
      <c r="Z1878" s="1" t="s">
        <v>50</v>
      </c>
      <c r="AA1878" s="1" t="s">
        <v>51</v>
      </c>
      <c r="AB1878" s="1" t="s">
        <v>351</v>
      </c>
      <c r="AC1878" s="1" t="s">
        <v>37</v>
      </c>
    </row>
    <row r="1879" spans="1:29" hidden="1" x14ac:dyDescent="0.25">
      <c r="A1879" s="1" t="s">
        <v>33</v>
      </c>
      <c r="B1879" s="1" t="s">
        <v>34</v>
      </c>
      <c r="C1879" s="2">
        <v>45838</v>
      </c>
      <c r="D1879" s="1" t="s">
        <v>73</v>
      </c>
      <c r="E1879" s="1" t="s">
        <v>74</v>
      </c>
      <c r="F1879" s="1" t="s">
        <v>37</v>
      </c>
      <c r="G1879" s="1" t="s">
        <v>406</v>
      </c>
      <c r="H1879" s="1" t="s">
        <v>76</v>
      </c>
      <c r="I1879" s="3">
        <v>47450</v>
      </c>
      <c r="J1879" s="3">
        <v>0</v>
      </c>
      <c r="K1879" s="1" t="s">
        <v>40</v>
      </c>
      <c r="L1879" s="1" t="s">
        <v>119</v>
      </c>
      <c r="M1879" s="1" t="s">
        <v>120</v>
      </c>
      <c r="N1879" s="1" t="s">
        <v>79</v>
      </c>
      <c r="O1879" s="1" t="s">
        <v>80</v>
      </c>
      <c r="P1879" s="1" t="s">
        <v>43</v>
      </c>
      <c r="Q1879" s="1" t="s">
        <v>43</v>
      </c>
      <c r="R1879" s="3">
        <v>0</v>
      </c>
      <c r="S1879" s="1" t="s">
        <v>44</v>
      </c>
      <c r="T1879" s="1" t="s">
        <v>45</v>
      </c>
      <c r="U1879" s="1" t="s">
        <v>406</v>
      </c>
      <c r="V1879" s="1" t="s">
        <v>46</v>
      </c>
      <c r="W1879" s="1" t="s">
        <v>81</v>
      </c>
      <c r="X1879" s="1" t="s">
        <v>407</v>
      </c>
      <c r="Y1879" s="1" t="s">
        <v>83</v>
      </c>
      <c r="Z1879" s="1" t="s">
        <v>219</v>
      </c>
      <c r="AA1879" s="1" t="s">
        <v>51</v>
      </c>
      <c r="AB1879" s="1" t="s">
        <v>407</v>
      </c>
      <c r="AC1879" s="1" t="s">
        <v>37</v>
      </c>
    </row>
    <row r="1880" spans="1:29" hidden="1" x14ac:dyDescent="0.25">
      <c r="A1880" s="1" t="s">
        <v>33</v>
      </c>
      <c r="B1880" s="1" t="s">
        <v>34</v>
      </c>
      <c r="C1880" s="2">
        <v>45838</v>
      </c>
      <c r="D1880" s="1" t="s">
        <v>73</v>
      </c>
      <c r="E1880" s="1" t="s">
        <v>74</v>
      </c>
      <c r="F1880" s="1" t="s">
        <v>37</v>
      </c>
      <c r="G1880" s="1" t="s">
        <v>406</v>
      </c>
      <c r="H1880" s="1" t="s">
        <v>76</v>
      </c>
      <c r="I1880" s="3">
        <v>237250</v>
      </c>
      <c r="J1880" s="3">
        <v>0</v>
      </c>
      <c r="K1880" s="1" t="s">
        <v>40</v>
      </c>
      <c r="L1880" s="1" t="s">
        <v>127</v>
      </c>
      <c r="M1880" s="1" t="s">
        <v>128</v>
      </c>
      <c r="N1880" s="1" t="s">
        <v>79</v>
      </c>
      <c r="O1880" s="1" t="s">
        <v>80</v>
      </c>
      <c r="P1880" s="1" t="s">
        <v>43</v>
      </c>
      <c r="Q1880" s="1" t="s">
        <v>43</v>
      </c>
      <c r="R1880" s="3">
        <v>0</v>
      </c>
      <c r="S1880" s="1" t="s">
        <v>44</v>
      </c>
      <c r="T1880" s="1" t="s">
        <v>45</v>
      </c>
      <c r="U1880" s="1" t="s">
        <v>406</v>
      </c>
      <c r="V1880" s="1" t="s">
        <v>46</v>
      </c>
      <c r="W1880" s="1" t="s">
        <v>81</v>
      </c>
      <c r="X1880" s="1" t="s">
        <v>407</v>
      </c>
      <c r="Y1880" s="1" t="s">
        <v>83</v>
      </c>
      <c r="Z1880" s="1" t="s">
        <v>219</v>
      </c>
      <c r="AA1880" s="1" t="s">
        <v>51</v>
      </c>
      <c r="AB1880" s="1" t="s">
        <v>407</v>
      </c>
      <c r="AC1880" s="1" t="s">
        <v>37</v>
      </c>
    </row>
    <row r="1881" spans="1:29" hidden="1" x14ac:dyDescent="0.25">
      <c r="A1881" s="1" t="s">
        <v>33</v>
      </c>
      <c r="B1881" s="1" t="s">
        <v>34</v>
      </c>
      <c r="C1881" s="2">
        <v>45838</v>
      </c>
      <c r="D1881" s="1" t="s">
        <v>73</v>
      </c>
      <c r="E1881" s="1" t="s">
        <v>74</v>
      </c>
      <c r="F1881" s="1" t="s">
        <v>37</v>
      </c>
      <c r="G1881" s="1" t="s">
        <v>406</v>
      </c>
      <c r="H1881" s="1" t="s">
        <v>76</v>
      </c>
      <c r="I1881" s="3">
        <v>142350</v>
      </c>
      <c r="J1881" s="3">
        <v>0</v>
      </c>
      <c r="K1881" s="1" t="s">
        <v>40</v>
      </c>
      <c r="L1881" s="1" t="s">
        <v>408</v>
      </c>
      <c r="M1881" s="1" t="s">
        <v>409</v>
      </c>
      <c r="N1881" s="1" t="s">
        <v>79</v>
      </c>
      <c r="O1881" s="1" t="s">
        <v>80</v>
      </c>
      <c r="P1881" s="1" t="s">
        <v>43</v>
      </c>
      <c r="Q1881" s="1" t="s">
        <v>43</v>
      </c>
      <c r="R1881" s="3">
        <v>0</v>
      </c>
      <c r="S1881" s="1" t="s">
        <v>44</v>
      </c>
      <c r="T1881" s="1" t="s">
        <v>45</v>
      </c>
      <c r="U1881" s="1" t="s">
        <v>406</v>
      </c>
      <c r="V1881" s="1" t="s">
        <v>46</v>
      </c>
      <c r="W1881" s="1" t="s">
        <v>81</v>
      </c>
      <c r="X1881" s="1" t="s">
        <v>407</v>
      </c>
      <c r="Y1881" s="1" t="s">
        <v>83</v>
      </c>
      <c r="Z1881" s="1" t="s">
        <v>219</v>
      </c>
      <c r="AA1881" s="1" t="s">
        <v>51</v>
      </c>
      <c r="AB1881" s="1" t="s">
        <v>407</v>
      </c>
      <c r="AC1881" s="1" t="s">
        <v>37</v>
      </c>
    </row>
    <row r="1882" spans="1:29" hidden="1" x14ac:dyDescent="0.25">
      <c r="A1882" s="1" t="s">
        <v>33</v>
      </c>
      <c r="B1882" s="1" t="s">
        <v>34</v>
      </c>
      <c r="C1882" s="2">
        <v>45838</v>
      </c>
      <c r="D1882" s="1" t="s">
        <v>73</v>
      </c>
      <c r="E1882" s="1" t="s">
        <v>74</v>
      </c>
      <c r="F1882" s="1" t="s">
        <v>37</v>
      </c>
      <c r="G1882" s="1" t="s">
        <v>406</v>
      </c>
      <c r="H1882" s="1" t="s">
        <v>76</v>
      </c>
      <c r="I1882" s="3">
        <v>237250</v>
      </c>
      <c r="J1882" s="3">
        <v>0</v>
      </c>
      <c r="K1882" s="1" t="s">
        <v>40</v>
      </c>
      <c r="L1882" s="1" t="s">
        <v>410</v>
      </c>
      <c r="M1882" s="1" t="s">
        <v>411</v>
      </c>
      <c r="N1882" s="1" t="s">
        <v>79</v>
      </c>
      <c r="O1882" s="1" t="s">
        <v>80</v>
      </c>
      <c r="P1882" s="1" t="s">
        <v>43</v>
      </c>
      <c r="Q1882" s="1" t="s">
        <v>43</v>
      </c>
      <c r="R1882" s="3">
        <v>0</v>
      </c>
      <c r="S1882" s="1" t="s">
        <v>44</v>
      </c>
      <c r="T1882" s="1" t="s">
        <v>45</v>
      </c>
      <c r="U1882" s="1" t="s">
        <v>406</v>
      </c>
      <c r="V1882" s="1" t="s">
        <v>46</v>
      </c>
      <c r="W1882" s="1" t="s">
        <v>81</v>
      </c>
      <c r="X1882" s="1" t="s">
        <v>407</v>
      </c>
      <c r="Y1882" s="1" t="s">
        <v>83</v>
      </c>
      <c r="Z1882" s="1" t="s">
        <v>219</v>
      </c>
      <c r="AA1882" s="1" t="s">
        <v>51</v>
      </c>
      <c r="AB1882" s="1" t="s">
        <v>407</v>
      </c>
      <c r="AC1882" s="1" t="s">
        <v>37</v>
      </c>
    </row>
    <row r="1883" spans="1:29" hidden="1" x14ac:dyDescent="0.25">
      <c r="A1883" s="1" t="s">
        <v>33</v>
      </c>
      <c r="B1883" s="1" t="s">
        <v>34</v>
      </c>
      <c r="C1883" s="2">
        <v>45838</v>
      </c>
      <c r="D1883" s="1" t="s">
        <v>73</v>
      </c>
      <c r="E1883" s="1" t="s">
        <v>74</v>
      </c>
      <c r="F1883" s="1" t="s">
        <v>37</v>
      </c>
      <c r="G1883" s="1" t="s">
        <v>406</v>
      </c>
      <c r="H1883" s="1" t="s">
        <v>76</v>
      </c>
      <c r="I1883" s="3">
        <v>189800</v>
      </c>
      <c r="J1883" s="3">
        <v>0</v>
      </c>
      <c r="K1883" s="1" t="s">
        <v>40</v>
      </c>
      <c r="L1883" s="1" t="s">
        <v>250</v>
      </c>
      <c r="M1883" s="1" t="s">
        <v>251</v>
      </c>
      <c r="N1883" s="1" t="s">
        <v>79</v>
      </c>
      <c r="O1883" s="1" t="s">
        <v>80</v>
      </c>
      <c r="P1883" s="1" t="s">
        <v>43</v>
      </c>
      <c r="Q1883" s="1" t="s">
        <v>43</v>
      </c>
      <c r="R1883" s="3">
        <v>0</v>
      </c>
      <c r="S1883" s="1" t="s">
        <v>44</v>
      </c>
      <c r="T1883" s="1" t="s">
        <v>45</v>
      </c>
      <c r="U1883" s="1" t="s">
        <v>406</v>
      </c>
      <c r="V1883" s="1" t="s">
        <v>46</v>
      </c>
      <c r="W1883" s="1" t="s">
        <v>81</v>
      </c>
      <c r="X1883" s="1" t="s">
        <v>407</v>
      </c>
      <c r="Y1883" s="1" t="s">
        <v>83</v>
      </c>
      <c r="Z1883" s="1" t="s">
        <v>219</v>
      </c>
      <c r="AA1883" s="1" t="s">
        <v>51</v>
      </c>
      <c r="AB1883" s="1" t="s">
        <v>407</v>
      </c>
      <c r="AC1883" s="1" t="s">
        <v>37</v>
      </c>
    </row>
    <row r="1884" spans="1:29" hidden="1" x14ac:dyDescent="0.25">
      <c r="A1884" s="1" t="s">
        <v>33</v>
      </c>
      <c r="B1884" s="1" t="s">
        <v>34</v>
      </c>
      <c r="C1884" s="2">
        <v>45838</v>
      </c>
      <c r="D1884" s="1" t="s">
        <v>73</v>
      </c>
      <c r="E1884" s="1" t="s">
        <v>74</v>
      </c>
      <c r="F1884" s="1" t="s">
        <v>37</v>
      </c>
      <c r="G1884" s="1" t="s">
        <v>406</v>
      </c>
      <c r="H1884" s="1" t="s">
        <v>76</v>
      </c>
      <c r="I1884" s="3">
        <v>47450</v>
      </c>
      <c r="J1884" s="3">
        <v>0</v>
      </c>
      <c r="K1884" s="1" t="s">
        <v>40</v>
      </c>
      <c r="L1884" s="1" t="s">
        <v>426</v>
      </c>
      <c r="M1884" s="1" t="s">
        <v>427</v>
      </c>
      <c r="N1884" s="1" t="s">
        <v>79</v>
      </c>
      <c r="O1884" s="1" t="s">
        <v>80</v>
      </c>
      <c r="P1884" s="1" t="s">
        <v>43</v>
      </c>
      <c r="Q1884" s="1" t="s">
        <v>43</v>
      </c>
      <c r="R1884" s="3">
        <v>0</v>
      </c>
      <c r="S1884" s="1" t="s">
        <v>44</v>
      </c>
      <c r="T1884" s="1" t="s">
        <v>45</v>
      </c>
      <c r="U1884" s="1" t="s">
        <v>406</v>
      </c>
      <c r="V1884" s="1" t="s">
        <v>46</v>
      </c>
      <c r="W1884" s="1" t="s">
        <v>81</v>
      </c>
      <c r="X1884" s="1" t="s">
        <v>407</v>
      </c>
      <c r="Y1884" s="1" t="s">
        <v>83</v>
      </c>
      <c r="Z1884" s="1" t="s">
        <v>219</v>
      </c>
      <c r="AA1884" s="1" t="s">
        <v>51</v>
      </c>
      <c r="AB1884" s="1" t="s">
        <v>407</v>
      </c>
      <c r="AC1884" s="1" t="s">
        <v>37</v>
      </c>
    </row>
    <row r="1885" spans="1:29" hidden="1" x14ac:dyDescent="0.25">
      <c r="A1885" s="1" t="s">
        <v>33</v>
      </c>
      <c r="B1885" s="1" t="s">
        <v>34</v>
      </c>
      <c r="C1885" s="2">
        <v>45838</v>
      </c>
      <c r="D1885" s="1" t="s">
        <v>73</v>
      </c>
      <c r="E1885" s="1" t="s">
        <v>74</v>
      </c>
      <c r="F1885" s="1" t="s">
        <v>37</v>
      </c>
      <c r="G1885" s="1" t="s">
        <v>406</v>
      </c>
      <c r="H1885" s="1" t="s">
        <v>76</v>
      </c>
      <c r="I1885" s="3">
        <v>57638</v>
      </c>
      <c r="J1885" s="3">
        <v>0</v>
      </c>
      <c r="K1885" s="1" t="s">
        <v>40</v>
      </c>
      <c r="L1885" s="1" t="s">
        <v>109</v>
      </c>
      <c r="M1885" s="1" t="s">
        <v>110</v>
      </c>
      <c r="N1885" s="1" t="s">
        <v>79</v>
      </c>
      <c r="O1885" s="1" t="s">
        <v>80</v>
      </c>
      <c r="P1885" s="1" t="s">
        <v>43</v>
      </c>
      <c r="Q1885" s="1" t="s">
        <v>43</v>
      </c>
      <c r="R1885" s="3">
        <v>0</v>
      </c>
      <c r="S1885" s="1" t="s">
        <v>44</v>
      </c>
      <c r="T1885" s="1" t="s">
        <v>45</v>
      </c>
      <c r="U1885" s="1" t="s">
        <v>406</v>
      </c>
      <c r="V1885" s="1" t="s">
        <v>46</v>
      </c>
      <c r="W1885" s="1" t="s">
        <v>81</v>
      </c>
      <c r="X1885" s="1" t="s">
        <v>407</v>
      </c>
      <c r="Y1885" s="1" t="s">
        <v>83</v>
      </c>
      <c r="Z1885" s="1" t="s">
        <v>219</v>
      </c>
      <c r="AA1885" s="1" t="s">
        <v>51</v>
      </c>
      <c r="AB1885" s="1" t="s">
        <v>407</v>
      </c>
      <c r="AC1885" s="1" t="s">
        <v>37</v>
      </c>
    </row>
    <row r="1886" spans="1:29" hidden="1" x14ac:dyDescent="0.25">
      <c r="A1886" s="1" t="s">
        <v>33</v>
      </c>
      <c r="B1886" s="1" t="s">
        <v>34</v>
      </c>
      <c r="C1886" s="2">
        <v>45838</v>
      </c>
      <c r="D1886" s="1" t="s">
        <v>73</v>
      </c>
      <c r="E1886" s="1" t="s">
        <v>74</v>
      </c>
      <c r="F1886" s="1" t="s">
        <v>37</v>
      </c>
      <c r="G1886" s="1" t="s">
        <v>406</v>
      </c>
      <c r="H1886" s="1" t="s">
        <v>76</v>
      </c>
      <c r="I1886" s="3">
        <v>50689</v>
      </c>
      <c r="J1886" s="3">
        <v>0</v>
      </c>
      <c r="K1886" s="1" t="s">
        <v>40</v>
      </c>
      <c r="L1886" s="1" t="s">
        <v>103</v>
      </c>
      <c r="M1886" s="1" t="s">
        <v>104</v>
      </c>
      <c r="N1886" s="1" t="s">
        <v>79</v>
      </c>
      <c r="O1886" s="1" t="s">
        <v>80</v>
      </c>
      <c r="P1886" s="1" t="s">
        <v>43</v>
      </c>
      <c r="Q1886" s="1" t="s">
        <v>43</v>
      </c>
      <c r="R1886" s="3">
        <v>0</v>
      </c>
      <c r="S1886" s="1" t="s">
        <v>44</v>
      </c>
      <c r="T1886" s="1" t="s">
        <v>45</v>
      </c>
      <c r="U1886" s="1" t="s">
        <v>406</v>
      </c>
      <c r="V1886" s="1" t="s">
        <v>46</v>
      </c>
      <c r="W1886" s="1" t="s">
        <v>81</v>
      </c>
      <c r="X1886" s="1" t="s">
        <v>407</v>
      </c>
      <c r="Y1886" s="1" t="s">
        <v>83</v>
      </c>
      <c r="Z1886" s="1" t="s">
        <v>219</v>
      </c>
      <c r="AA1886" s="1" t="s">
        <v>51</v>
      </c>
      <c r="AB1886" s="1" t="s">
        <v>407</v>
      </c>
      <c r="AC1886" s="1" t="s">
        <v>37</v>
      </c>
    </row>
    <row r="1887" spans="1:29" hidden="1" x14ac:dyDescent="0.25">
      <c r="A1887" s="1" t="s">
        <v>33</v>
      </c>
      <c r="B1887" s="1" t="s">
        <v>34</v>
      </c>
      <c r="C1887" s="2">
        <v>45838</v>
      </c>
      <c r="D1887" s="1" t="s">
        <v>73</v>
      </c>
      <c r="E1887" s="1" t="s">
        <v>74</v>
      </c>
      <c r="F1887" s="1" t="s">
        <v>37</v>
      </c>
      <c r="G1887" s="1" t="s">
        <v>406</v>
      </c>
      <c r="H1887" s="1" t="s">
        <v>76</v>
      </c>
      <c r="I1887" s="3">
        <v>284700</v>
      </c>
      <c r="J1887" s="3">
        <v>0</v>
      </c>
      <c r="K1887" s="1" t="s">
        <v>40</v>
      </c>
      <c r="L1887" s="1" t="s">
        <v>113</v>
      </c>
      <c r="M1887" s="1" t="s">
        <v>114</v>
      </c>
      <c r="N1887" s="1" t="s">
        <v>79</v>
      </c>
      <c r="O1887" s="1" t="s">
        <v>80</v>
      </c>
      <c r="P1887" s="1" t="s">
        <v>43</v>
      </c>
      <c r="Q1887" s="1" t="s">
        <v>43</v>
      </c>
      <c r="R1887" s="3">
        <v>0</v>
      </c>
      <c r="S1887" s="1" t="s">
        <v>44</v>
      </c>
      <c r="T1887" s="1" t="s">
        <v>45</v>
      </c>
      <c r="U1887" s="1" t="s">
        <v>406</v>
      </c>
      <c r="V1887" s="1" t="s">
        <v>46</v>
      </c>
      <c r="W1887" s="1" t="s">
        <v>81</v>
      </c>
      <c r="X1887" s="1" t="s">
        <v>407</v>
      </c>
      <c r="Y1887" s="1" t="s">
        <v>83</v>
      </c>
      <c r="Z1887" s="1" t="s">
        <v>219</v>
      </c>
      <c r="AA1887" s="1" t="s">
        <v>51</v>
      </c>
      <c r="AB1887" s="1" t="s">
        <v>407</v>
      </c>
      <c r="AC1887" s="1" t="s">
        <v>37</v>
      </c>
    </row>
    <row r="1888" spans="1:29" hidden="1" x14ac:dyDescent="0.25">
      <c r="A1888" s="1" t="s">
        <v>33</v>
      </c>
      <c r="B1888" s="1" t="s">
        <v>34</v>
      </c>
      <c r="C1888" s="2">
        <v>45838</v>
      </c>
      <c r="D1888" s="1" t="s">
        <v>73</v>
      </c>
      <c r="E1888" s="1" t="s">
        <v>74</v>
      </c>
      <c r="F1888" s="1" t="s">
        <v>37</v>
      </c>
      <c r="G1888" s="1" t="s">
        <v>406</v>
      </c>
      <c r="H1888" s="1" t="s">
        <v>76</v>
      </c>
      <c r="I1888" s="3">
        <v>749295</v>
      </c>
      <c r="J1888" s="3">
        <v>0</v>
      </c>
      <c r="K1888" s="1" t="s">
        <v>40</v>
      </c>
      <c r="L1888" s="1" t="s">
        <v>109</v>
      </c>
      <c r="M1888" s="1" t="s">
        <v>110</v>
      </c>
      <c r="N1888" s="1" t="s">
        <v>79</v>
      </c>
      <c r="O1888" s="1" t="s">
        <v>80</v>
      </c>
      <c r="P1888" s="1" t="s">
        <v>43</v>
      </c>
      <c r="Q1888" s="1" t="s">
        <v>43</v>
      </c>
      <c r="R1888" s="3">
        <v>0</v>
      </c>
      <c r="S1888" s="1" t="s">
        <v>44</v>
      </c>
      <c r="T1888" s="1" t="s">
        <v>45</v>
      </c>
      <c r="U1888" s="1" t="s">
        <v>406</v>
      </c>
      <c r="V1888" s="1" t="s">
        <v>46</v>
      </c>
      <c r="W1888" s="1" t="s">
        <v>81</v>
      </c>
      <c r="X1888" s="1" t="s">
        <v>407</v>
      </c>
      <c r="Y1888" s="1" t="s">
        <v>83</v>
      </c>
      <c r="Z1888" s="1" t="s">
        <v>219</v>
      </c>
      <c r="AA1888" s="1" t="s">
        <v>51</v>
      </c>
      <c r="AB1888" s="1" t="s">
        <v>407</v>
      </c>
      <c r="AC1888" s="1" t="s">
        <v>37</v>
      </c>
    </row>
    <row r="1889" spans="1:29" hidden="1" x14ac:dyDescent="0.25">
      <c r="A1889" s="1" t="s">
        <v>33</v>
      </c>
      <c r="B1889" s="1" t="s">
        <v>34</v>
      </c>
      <c r="C1889" s="2">
        <v>45838</v>
      </c>
      <c r="D1889" s="1" t="s">
        <v>73</v>
      </c>
      <c r="E1889" s="1" t="s">
        <v>74</v>
      </c>
      <c r="F1889" s="1" t="s">
        <v>37</v>
      </c>
      <c r="G1889" s="1" t="s">
        <v>406</v>
      </c>
      <c r="H1889" s="1" t="s">
        <v>76</v>
      </c>
      <c r="I1889" s="3">
        <v>48657</v>
      </c>
      <c r="J1889" s="3">
        <v>0</v>
      </c>
      <c r="K1889" s="1" t="s">
        <v>40</v>
      </c>
      <c r="L1889" s="1" t="s">
        <v>412</v>
      </c>
      <c r="M1889" s="1" t="s">
        <v>413</v>
      </c>
      <c r="N1889" s="1" t="s">
        <v>79</v>
      </c>
      <c r="O1889" s="1" t="s">
        <v>80</v>
      </c>
      <c r="P1889" s="1" t="s">
        <v>43</v>
      </c>
      <c r="Q1889" s="1" t="s">
        <v>43</v>
      </c>
      <c r="R1889" s="3">
        <v>0</v>
      </c>
      <c r="S1889" s="1" t="s">
        <v>44</v>
      </c>
      <c r="T1889" s="1" t="s">
        <v>45</v>
      </c>
      <c r="U1889" s="1" t="s">
        <v>406</v>
      </c>
      <c r="V1889" s="1" t="s">
        <v>46</v>
      </c>
      <c r="W1889" s="1" t="s">
        <v>81</v>
      </c>
      <c r="X1889" s="1" t="s">
        <v>407</v>
      </c>
      <c r="Y1889" s="1" t="s">
        <v>83</v>
      </c>
      <c r="Z1889" s="1" t="s">
        <v>219</v>
      </c>
      <c r="AA1889" s="1" t="s">
        <v>51</v>
      </c>
      <c r="AB1889" s="1" t="s">
        <v>407</v>
      </c>
      <c r="AC1889" s="1" t="s">
        <v>37</v>
      </c>
    </row>
    <row r="1890" spans="1:29" hidden="1" x14ac:dyDescent="0.25">
      <c r="A1890" s="1" t="s">
        <v>33</v>
      </c>
      <c r="B1890" s="1" t="s">
        <v>34</v>
      </c>
      <c r="C1890" s="2">
        <v>45838</v>
      </c>
      <c r="D1890" s="1" t="s">
        <v>73</v>
      </c>
      <c r="E1890" s="1" t="s">
        <v>74</v>
      </c>
      <c r="F1890" s="1" t="s">
        <v>37</v>
      </c>
      <c r="G1890" s="1" t="s">
        <v>406</v>
      </c>
      <c r="H1890" s="1" t="s">
        <v>76</v>
      </c>
      <c r="I1890" s="3">
        <v>142350</v>
      </c>
      <c r="J1890" s="3">
        <v>0</v>
      </c>
      <c r="K1890" s="1" t="s">
        <v>40</v>
      </c>
      <c r="L1890" s="1" t="s">
        <v>150</v>
      </c>
      <c r="M1890" s="1" t="s">
        <v>151</v>
      </c>
      <c r="N1890" s="1" t="s">
        <v>79</v>
      </c>
      <c r="O1890" s="1" t="s">
        <v>80</v>
      </c>
      <c r="P1890" s="1" t="s">
        <v>43</v>
      </c>
      <c r="Q1890" s="1" t="s">
        <v>43</v>
      </c>
      <c r="R1890" s="3">
        <v>0</v>
      </c>
      <c r="S1890" s="1" t="s">
        <v>44</v>
      </c>
      <c r="T1890" s="1" t="s">
        <v>45</v>
      </c>
      <c r="U1890" s="1" t="s">
        <v>406</v>
      </c>
      <c r="V1890" s="1" t="s">
        <v>46</v>
      </c>
      <c r="W1890" s="1" t="s">
        <v>81</v>
      </c>
      <c r="X1890" s="1" t="s">
        <v>407</v>
      </c>
      <c r="Y1890" s="1" t="s">
        <v>83</v>
      </c>
      <c r="Z1890" s="1" t="s">
        <v>219</v>
      </c>
      <c r="AA1890" s="1" t="s">
        <v>51</v>
      </c>
      <c r="AB1890" s="1" t="s">
        <v>407</v>
      </c>
      <c r="AC1890" s="1" t="s">
        <v>37</v>
      </c>
    </row>
    <row r="1891" spans="1:29" hidden="1" x14ac:dyDescent="0.25">
      <c r="A1891" s="1" t="s">
        <v>33</v>
      </c>
      <c r="B1891" s="1" t="s">
        <v>34</v>
      </c>
      <c r="C1891" s="2">
        <v>45838</v>
      </c>
      <c r="D1891" s="1" t="s">
        <v>73</v>
      </c>
      <c r="E1891" s="1" t="s">
        <v>74</v>
      </c>
      <c r="F1891" s="1" t="s">
        <v>37</v>
      </c>
      <c r="G1891" s="1" t="s">
        <v>406</v>
      </c>
      <c r="H1891" s="1" t="s">
        <v>76</v>
      </c>
      <c r="I1891" s="3">
        <v>142350</v>
      </c>
      <c r="J1891" s="3">
        <v>0</v>
      </c>
      <c r="K1891" s="1" t="s">
        <v>40</v>
      </c>
      <c r="L1891" s="1" t="s">
        <v>414</v>
      </c>
      <c r="M1891" s="1" t="s">
        <v>415</v>
      </c>
      <c r="N1891" s="1" t="s">
        <v>79</v>
      </c>
      <c r="O1891" s="1" t="s">
        <v>80</v>
      </c>
      <c r="P1891" s="1" t="s">
        <v>43</v>
      </c>
      <c r="Q1891" s="1" t="s">
        <v>43</v>
      </c>
      <c r="R1891" s="3">
        <v>0</v>
      </c>
      <c r="S1891" s="1" t="s">
        <v>44</v>
      </c>
      <c r="T1891" s="1" t="s">
        <v>45</v>
      </c>
      <c r="U1891" s="1" t="s">
        <v>406</v>
      </c>
      <c r="V1891" s="1" t="s">
        <v>46</v>
      </c>
      <c r="W1891" s="1" t="s">
        <v>81</v>
      </c>
      <c r="X1891" s="1" t="s">
        <v>407</v>
      </c>
      <c r="Y1891" s="1" t="s">
        <v>83</v>
      </c>
      <c r="Z1891" s="1" t="s">
        <v>219</v>
      </c>
      <c r="AA1891" s="1" t="s">
        <v>51</v>
      </c>
      <c r="AB1891" s="1" t="s">
        <v>407</v>
      </c>
      <c r="AC1891" s="1" t="s">
        <v>37</v>
      </c>
    </row>
    <row r="1892" spans="1:29" hidden="1" x14ac:dyDescent="0.25">
      <c r="A1892" s="1" t="s">
        <v>33</v>
      </c>
      <c r="B1892" s="1" t="s">
        <v>34</v>
      </c>
      <c r="C1892" s="2">
        <v>45838</v>
      </c>
      <c r="D1892" s="1" t="s">
        <v>73</v>
      </c>
      <c r="E1892" s="1" t="s">
        <v>74</v>
      </c>
      <c r="F1892" s="1" t="s">
        <v>37</v>
      </c>
      <c r="G1892" s="1" t="s">
        <v>406</v>
      </c>
      <c r="H1892" s="1" t="s">
        <v>76</v>
      </c>
      <c r="I1892" s="3">
        <v>711750</v>
      </c>
      <c r="J1892" s="3">
        <v>0</v>
      </c>
      <c r="K1892" s="1" t="s">
        <v>40</v>
      </c>
      <c r="L1892" s="1" t="s">
        <v>119</v>
      </c>
      <c r="M1892" s="1" t="s">
        <v>120</v>
      </c>
      <c r="N1892" s="1" t="s">
        <v>79</v>
      </c>
      <c r="O1892" s="1" t="s">
        <v>80</v>
      </c>
      <c r="P1892" s="1" t="s">
        <v>43</v>
      </c>
      <c r="Q1892" s="1" t="s">
        <v>43</v>
      </c>
      <c r="R1892" s="3">
        <v>0</v>
      </c>
      <c r="S1892" s="1" t="s">
        <v>44</v>
      </c>
      <c r="T1892" s="1" t="s">
        <v>45</v>
      </c>
      <c r="U1892" s="1" t="s">
        <v>406</v>
      </c>
      <c r="V1892" s="1" t="s">
        <v>46</v>
      </c>
      <c r="W1892" s="1" t="s">
        <v>81</v>
      </c>
      <c r="X1892" s="1" t="s">
        <v>407</v>
      </c>
      <c r="Y1892" s="1" t="s">
        <v>83</v>
      </c>
      <c r="Z1892" s="1" t="s">
        <v>219</v>
      </c>
      <c r="AA1892" s="1" t="s">
        <v>51</v>
      </c>
      <c r="AB1892" s="1" t="s">
        <v>407</v>
      </c>
      <c r="AC1892" s="1" t="s">
        <v>37</v>
      </c>
    </row>
    <row r="1893" spans="1:29" hidden="1" x14ac:dyDescent="0.25">
      <c r="A1893" s="1" t="s">
        <v>33</v>
      </c>
      <c r="B1893" s="1" t="s">
        <v>34</v>
      </c>
      <c r="C1893" s="2">
        <v>45838</v>
      </c>
      <c r="D1893" s="1" t="s">
        <v>73</v>
      </c>
      <c r="E1893" s="1" t="s">
        <v>74</v>
      </c>
      <c r="F1893" s="1" t="s">
        <v>37</v>
      </c>
      <c r="G1893" s="1" t="s">
        <v>406</v>
      </c>
      <c r="H1893" s="1" t="s">
        <v>76</v>
      </c>
      <c r="I1893" s="3">
        <v>142350</v>
      </c>
      <c r="J1893" s="3">
        <v>0</v>
      </c>
      <c r="K1893" s="1" t="s">
        <v>40</v>
      </c>
      <c r="L1893" s="1" t="s">
        <v>416</v>
      </c>
      <c r="M1893" s="1" t="s">
        <v>417</v>
      </c>
      <c r="N1893" s="1" t="s">
        <v>79</v>
      </c>
      <c r="O1893" s="1" t="s">
        <v>80</v>
      </c>
      <c r="P1893" s="1" t="s">
        <v>43</v>
      </c>
      <c r="Q1893" s="1" t="s">
        <v>43</v>
      </c>
      <c r="R1893" s="3">
        <v>0</v>
      </c>
      <c r="S1893" s="1" t="s">
        <v>44</v>
      </c>
      <c r="T1893" s="1" t="s">
        <v>45</v>
      </c>
      <c r="U1893" s="1" t="s">
        <v>406</v>
      </c>
      <c r="V1893" s="1" t="s">
        <v>46</v>
      </c>
      <c r="W1893" s="1" t="s">
        <v>81</v>
      </c>
      <c r="X1893" s="1" t="s">
        <v>407</v>
      </c>
      <c r="Y1893" s="1" t="s">
        <v>83</v>
      </c>
      <c r="Z1893" s="1" t="s">
        <v>219</v>
      </c>
      <c r="AA1893" s="1" t="s">
        <v>51</v>
      </c>
      <c r="AB1893" s="1" t="s">
        <v>407</v>
      </c>
      <c r="AC1893" s="1" t="s">
        <v>37</v>
      </c>
    </row>
    <row r="1894" spans="1:29" hidden="1" x14ac:dyDescent="0.25">
      <c r="A1894" s="1" t="s">
        <v>33</v>
      </c>
      <c r="B1894" s="1" t="s">
        <v>34</v>
      </c>
      <c r="C1894" s="2">
        <v>45838</v>
      </c>
      <c r="D1894" s="1" t="s">
        <v>73</v>
      </c>
      <c r="E1894" s="1" t="s">
        <v>74</v>
      </c>
      <c r="F1894" s="1" t="s">
        <v>37</v>
      </c>
      <c r="G1894" s="1" t="s">
        <v>406</v>
      </c>
      <c r="H1894" s="1" t="s">
        <v>76</v>
      </c>
      <c r="I1894" s="3">
        <v>0</v>
      </c>
      <c r="J1894" s="3">
        <v>142350</v>
      </c>
      <c r="K1894" s="1" t="s">
        <v>40</v>
      </c>
      <c r="L1894" s="1" t="s">
        <v>299</v>
      </c>
      <c r="M1894" s="1" t="s">
        <v>300</v>
      </c>
      <c r="N1894" s="1" t="s">
        <v>79</v>
      </c>
      <c r="O1894" s="1" t="s">
        <v>80</v>
      </c>
      <c r="P1894" s="1" t="s">
        <v>43</v>
      </c>
      <c r="Q1894" s="1" t="s">
        <v>43</v>
      </c>
      <c r="R1894" s="3">
        <v>0</v>
      </c>
      <c r="S1894" s="1" t="s">
        <v>44</v>
      </c>
      <c r="T1894" s="1" t="s">
        <v>45</v>
      </c>
      <c r="U1894" s="1" t="s">
        <v>406</v>
      </c>
      <c r="V1894" s="1" t="s">
        <v>46</v>
      </c>
      <c r="W1894" s="1" t="s">
        <v>81</v>
      </c>
      <c r="X1894" s="1" t="s">
        <v>407</v>
      </c>
      <c r="Y1894" s="1" t="s">
        <v>83</v>
      </c>
      <c r="Z1894" s="1" t="s">
        <v>219</v>
      </c>
      <c r="AA1894" s="1" t="s">
        <v>51</v>
      </c>
      <c r="AB1894" s="1" t="s">
        <v>407</v>
      </c>
      <c r="AC1894" s="1" t="s">
        <v>37</v>
      </c>
    </row>
    <row r="1895" spans="1:29" hidden="1" x14ac:dyDescent="0.25">
      <c r="A1895" s="1" t="s">
        <v>33</v>
      </c>
      <c r="B1895" s="1" t="s">
        <v>34</v>
      </c>
      <c r="C1895" s="2">
        <v>45838</v>
      </c>
      <c r="D1895" s="1" t="s">
        <v>73</v>
      </c>
      <c r="E1895" s="1" t="s">
        <v>74</v>
      </c>
      <c r="F1895" s="1" t="s">
        <v>37</v>
      </c>
      <c r="G1895" s="1" t="s">
        <v>406</v>
      </c>
      <c r="H1895" s="1" t="s">
        <v>76</v>
      </c>
      <c r="I1895" s="3">
        <v>142350</v>
      </c>
      <c r="J1895" s="3">
        <v>0</v>
      </c>
      <c r="K1895" s="1" t="s">
        <v>40</v>
      </c>
      <c r="L1895" s="1" t="s">
        <v>299</v>
      </c>
      <c r="M1895" s="1" t="s">
        <v>300</v>
      </c>
      <c r="N1895" s="1" t="s">
        <v>79</v>
      </c>
      <c r="O1895" s="1" t="s">
        <v>80</v>
      </c>
      <c r="P1895" s="1" t="s">
        <v>43</v>
      </c>
      <c r="Q1895" s="1" t="s">
        <v>43</v>
      </c>
      <c r="R1895" s="3">
        <v>0</v>
      </c>
      <c r="S1895" s="1" t="s">
        <v>44</v>
      </c>
      <c r="T1895" s="1" t="s">
        <v>45</v>
      </c>
      <c r="U1895" s="1" t="s">
        <v>406</v>
      </c>
      <c r="V1895" s="1" t="s">
        <v>46</v>
      </c>
      <c r="W1895" s="1" t="s">
        <v>81</v>
      </c>
      <c r="X1895" s="1" t="s">
        <v>407</v>
      </c>
      <c r="Y1895" s="1" t="s">
        <v>83</v>
      </c>
      <c r="Z1895" s="1" t="s">
        <v>219</v>
      </c>
      <c r="AA1895" s="1" t="s">
        <v>51</v>
      </c>
      <c r="AB1895" s="1" t="s">
        <v>407</v>
      </c>
      <c r="AC1895" s="1" t="s">
        <v>37</v>
      </c>
    </row>
    <row r="1896" spans="1:29" hidden="1" x14ac:dyDescent="0.25">
      <c r="A1896" s="1" t="s">
        <v>33</v>
      </c>
      <c r="B1896" s="1" t="s">
        <v>34</v>
      </c>
      <c r="C1896" s="2">
        <v>45838</v>
      </c>
      <c r="D1896" s="1" t="s">
        <v>73</v>
      </c>
      <c r="E1896" s="1" t="s">
        <v>74</v>
      </c>
      <c r="F1896" s="1" t="s">
        <v>37</v>
      </c>
      <c r="G1896" s="1" t="s">
        <v>406</v>
      </c>
      <c r="H1896" s="1" t="s">
        <v>76</v>
      </c>
      <c r="I1896" s="3">
        <v>284700</v>
      </c>
      <c r="J1896" s="3">
        <v>0</v>
      </c>
      <c r="K1896" s="1" t="s">
        <v>40</v>
      </c>
      <c r="L1896" s="1" t="s">
        <v>117</v>
      </c>
      <c r="M1896" s="1" t="s">
        <v>118</v>
      </c>
      <c r="N1896" s="1" t="s">
        <v>79</v>
      </c>
      <c r="O1896" s="1" t="s">
        <v>80</v>
      </c>
      <c r="P1896" s="1" t="s">
        <v>43</v>
      </c>
      <c r="Q1896" s="1" t="s">
        <v>43</v>
      </c>
      <c r="R1896" s="3">
        <v>0</v>
      </c>
      <c r="S1896" s="1" t="s">
        <v>44</v>
      </c>
      <c r="T1896" s="1" t="s">
        <v>45</v>
      </c>
      <c r="U1896" s="1" t="s">
        <v>406</v>
      </c>
      <c r="V1896" s="1" t="s">
        <v>46</v>
      </c>
      <c r="W1896" s="1" t="s">
        <v>81</v>
      </c>
      <c r="X1896" s="1" t="s">
        <v>407</v>
      </c>
      <c r="Y1896" s="1" t="s">
        <v>83</v>
      </c>
      <c r="Z1896" s="1" t="s">
        <v>219</v>
      </c>
      <c r="AA1896" s="1" t="s">
        <v>51</v>
      </c>
      <c r="AB1896" s="1" t="s">
        <v>407</v>
      </c>
      <c r="AC1896" s="1" t="s">
        <v>37</v>
      </c>
    </row>
    <row r="1897" spans="1:29" hidden="1" x14ac:dyDescent="0.25">
      <c r="A1897" s="1" t="s">
        <v>33</v>
      </c>
      <c r="B1897" s="1" t="s">
        <v>34</v>
      </c>
      <c r="C1897" s="2">
        <v>45838</v>
      </c>
      <c r="D1897" s="1" t="s">
        <v>73</v>
      </c>
      <c r="E1897" s="1" t="s">
        <v>74</v>
      </c>
      <c r="F1897" s="1" t="s">
        <v>37</v>
      </c>
      <c r="G1897" s="1" t="s">
        <v>406</v>
      </c>
      <c r="H1897" s="1" t="s">
        <v>76</v>
      </c>
      <c r="I1897" s="3">
        <v>47450</v>
      </c>
      <c r="J1897" s="3">
        <v>0</v>
      </c>
      <c r="K1897" s="1" t="s">
        <v>40</v>
      </c>
      <c r="L1897" s="1" t="s">
        <v>418</v>
      </c>
      <c r="M1897" s="1" t="s">
        <v>419</v>
      </c>
      <c r="N1897" s="1" t="s">
        <v>79</v>
      </c>
      <c r="O1897" s="1" t="s">
        <v>80</v>
      </c>
      <c r="P1897" s="1" t="s">
        <v>43</v>
      </c>
      <c r="Q1897" s="1" t="s">
        <v>43</v>
      </c>
      <c r="R1897" s="3">
        <v>0</v>
      </c>
      <c r="S1897" s="1" t="s">
        <v>44</v>
      </c>
      <c r="T1897" s="1" t="s">
        <v>45</v>
      </c>
      <c r="U1897" s="1" t="s">
        <v>406</v>
      </c>
      <c r="V1897" s="1" t="s">
        <v>46</v>
      </c>
      <c r="W1897" s="1" t="s">
        <v>81</v>
      </c>
      <c r="X1897" s="1" t="s">
        <v>407</v>
      </c>
      <c r="Y1897" s="1" t="s">
        <v>83</v>
      </c>
      <c r="Z1897" s="1" t="s">
        <v>219</v>
      </c>
      <c r="AA1897" s="1" t="s">
        <v>51</v>
      </c>
      <c r="AB1897" s="1" t="s">
        <v>407</v>
      </c>
      <c r="AC1897" s="1" t="s">
        <v>37</v>
      </c>
    </row>
    <row r="1898" spans="1:29" hidden="1" x14ac:dyDescent="0.25">
      <c r="A1898" s="1" t="s">
        <v>33</v>
      </c>
      <c r="B1898" s="1" t="s">
        <v>34</v>
      </c>
      <c r="C1898" s="2">
        <v>45838</v>
      </c>
      <c r="D1898" s="1" t="s">
        <v>73</v>
      </c>
      <c r="E1898" s="1" t="s">
        <v>74</v>
      </c>
      <c r="F1898" s="1" t="s">
        <v>37</v>
      </c>
      <c r="G1898" s="1" t="s">
        <v>406</v>
      </c>
      <c r="H1898" s="1" t="s">
        <v>76</v>
      </c>
      <c r="I1898" s="3">
        <v>50764</v>
      </c>
      <c r="J1898" s="3">
        <v>0</v>
      </c>
      <c r="K1898" s="1" t="s">
        <v>40</v>
      </c>
      <c r="L1898" s="1" t="s">
        <v>420</v>
      </c>
      <c r="M1898" s="1" t="s">
        <v>421</v>
      </c>
      <c r="N1898" s="1" t="s">
        <v>79</v>
      </c>
      <c r="O1898" s="1" t="s">
        <v>80</v>
      </c>
      <c r="P1898" s="1" t="s">
        <v>43</v>
      </c>
      <c r="Q1898" s="1" t="s">
        <v>43</v>
      </c>
      <c r="R1898" s="3">
        <v>0</v>
      </c>
      <c r="S1898" s="1" t="s">
        <v>44</v>
      </c>
      <c r="T1898" s="1" t="s">
        <v>45</v>
      </c>
      <c r="U1898" s="1" t="s">
        <v>406</v>
      </c>
      <c r="V1898" s="1" t="s">
        <v>46</v>
      </c>
      <c r="W1898" s="1" t="s">
        <v>81</v>
      </c>
      <c r="X1898" s="1" t="s">
        <v>407</v>
      </c>
      <c r="Y1898" s="1" t="s">
        <v>83</v>
      </c>
      <c r="Z1898" s="1" t="s">
        <v>219</v>
      </c>
      <c r="AA1898" s="1" t="s">
        <v>51</v>
      </c>
      <c r="AB1898" s="1" t="s">
        <v>407</v>
      </c>
      <c r="AC1898" s="1" t="s">
        <v>37</v>
      </c>
    </row>
    <row r="1899" spans="1:29" hidden="1" x14ac:dyDescent="0.25">
      <c r="A1899" s="1" t="s">
        <v>33</v>
      </c>
      <c r="B1899" s="1" t="s">
        <v>34</v>
      </c>
      <c r="C1899" s="2">
        <v>45838</v>
      </c>
      <c r="D1899" s="1" t="s">
        <v>73</v>
      </c>
      <c r="E1899" s="1" t="s">
        <v>74</v>
      </c>
      <c r="F1899" s="1" t="s">
        <v>37</v>
      </c>
      <c r="G1899" s="1" t="s">
        <v>406</v>
      </c>
      <c r="H1899" s="1" t="s">
        <v>76</v>
      </c>
      <c r="I1899" s="3">
        <v>711750</v>
      </c>
      <c r="J1899" s="3">
        <v>0</v>
      </c>
      <c r="K1899" s="1" t="s">
        <v>40</v>
      </c>
      <c r="L1899" s="1" t="s">
        <v>113</v>
      </c>
      <c r="M1899" s="1" t="s">
        <v>114</v>
      </c>
      <c r="N1899" s="1" t="s">
        <v>79</v>
      </c>
      <c r="O1899" s="1" t="s">
        <v>80</v>
      </c>
      <c r="P1899" s="1" t="s">
        <v>43</v>
      </c>
      <c r="Q1899" s="1" t="s">
        <v>43</v>
      </c>
      <c r="R1899" s="3">
        <v>0</v>
      </c>
      <c r="S1899" s="1" t="s">
        <v>44</v>
      </c>
      <c r="T1899" s="1" t="s">
        <v>45</v>
      </c>
      <c r="U1899" s="1" t="s">
        <v>406</v>
      </c>
      <c r="V1899" s="1" t="s">
        <v>46</v>
      </c>
      <c r="W1899" s="1" t="s">
        <v>81</v>
      </c>
      <c r="X1899" s="1" t="s">
        <v>407</v>
      </c>
      <c r="Y1899" s="1" t="s">
        <v>83</v>
      </c>
      <c r="Z1899" s="1" t="s">
        <v>219</v>
      </c>
      <c r="AA1899" s="1" t="s">
        <v>51</v>
      </c>
      <c r="AB1899" s="1" t="s">
        <v>407</v>
      </c>
      <c r="AC1899" s="1" t="s">
        <v>37</v>
      </c>
    </row>
    <row r="1900" spans="1:29" hidden="1" x14ac:dyDescent="0.25">
      <c r="A1900" s="1" t="s">
        <v>33</v>
      </c>
      <c r="B1900" s="1" t="s">
        <v>34</v>
      </c>
      <c r="C1900" s="2">
        <v>45838</v>
      </c>
      <c r="D1900" s="1" t="s">
        <v>73</v>
      </c>
      <c r="E1900" s="1" t="s">
        <v>74</v>
      </c>
      <c r="F1900" s="1" t="s">
        <v>37</v>
      </c>
      <c r="G1900" s="1" t="s">
        <v>406</v>
      </c>
      <c r="H1900" s="1" t="s">
        <v>76</v>
      </c>
      <c r="I1900" s="3">
        <v>909998</v>
      </c>
      <c r="J1900" s="3">
        <v>0</v>
      </c>
      <c r="K1900" s="1" t="s">
        <v>40</v>
      </c>
      <c r="L1900" s="1" t="s">
        <v>359</v>
      </c>
      <c r="M1900" s="1" t="s">
        <v>360</v>
      </c>
      <c r="N1900" s="1" t="s">
        <v>422</v>
      </c>
      <c r="O1900" s="1" t="s">
        <v>423</v>
      </c>
      <c r="P1900" s="1" t="s">
        <v>43</v>
      </c>
      <c r="Q1900" s="1" t="s">
        <v>43</v>
      </c>
      <c r="R1900" s="3">
        <v>0</v>
      </c>
      <c r="S1900" s="1" t="s">
        <v>44</v>
      </c>
      <c r="T1900" s="1" t="s">
        <v>45</v>
      </c>
      <c r="U1900" s="1" t="s">
        <v>406</v>
      </c>
      <c r="V1900" s="1" t="s">
        <v>46</v>
      </c>
      <c r="W1900" s="1" t="s">
        <v>81</v>
      </c>
      <c r="X1900" s="1" t="s">
        <v>407</v>
      </c>
      <c r="Y1900" s="1" t="s">
        <v>83</v>
      </c>
      <c r="Z1900" s="1" t="s">
        <v>219</v>
      </c>
      <c r="AA1900" s="1" t="s">
        <v>51</v>
      </c>
      <c r="AB1900" s="1" t="s">
        <v>407</v>
      </c>
      <c r="AC1900" s="1" t="s">
        <v>37</v>
      </c>
    </row>
    <row r="1901" spans="1:29" hidden="1" x14ac:dyDescent="0.25">
      <c r="A1901" s="1" t="s">
        <v>33</v>
      </c>
      <c r="B1901" s="1" t="s">
        <v>34</v>
      </c>
      <c r="C1901" s="2">
        <v>45838</v>
      </c>
      <c r="D1901" s="1" t="s">
        <v>73</v>
      </c>
      <c r="E1901" s="1" t="s">
        <v>74</v>
      </c>
      <c r="F1901" s="1" t="s">
        <v>37</v>
      </c>
      <c r="G1901" s="1" t="s">
        <v>406</v>
      </c>
      <c r="H1901" s="1" t="s">
        <v>76</v>
      </c>
      <c r="I1901" s="3">
        <v>189800</v>
      </c>
      <c r="J1901" s="3">
        <v>0</v>
      </c>
      <c r="K1901" s="1" t="s">
        <v>40</v>
      </c>
      <c r="L1901" s="1" t="s">
        <v>303</v>
      </c>
      <c r="M1901" s="1" t="s">
        <v>304</v>
      </c>
      <c r="N1901" s="1" t="s">
        <v>295</v>
      </c>
      <c r="O1901" s="1" t="s">
        <v>296</v>
      </c>
      <c r="P1901" s="1" t="s">
        <v>43</v>
      </c>
      <c r="Q1901" s="1" t="s">
        <v>43</v>
      </c>
      <c r="R1901" s="3">
        <v>0</v>
      </c>
      <c r="S1901" s="1" t="s">
        <v>44</v>
      </c>
      <c r="T1901" s="1" t="s">
        <v>45</v>
      </c>
      <c r="U1901" s="1" t="s">
        <v>406</v>
      </c>
      <c r="V1901" s="1" t="s">
        <v>46</v>
      </c>
      <c r="W1901" s="1" t="s">
        <v>81</v>
      </c>
      <c r="X1901" s="1" t="s">
        <v>407</v>
      </c>
      <c r="Y1901" s="1" t="s">
        <v>83</v>
      </c>
      <c r="Z1901" s="1" t="s">
        <v>219</v>
      </c>
      <c r="AA1901" s="1" t="s">
        <v>51</v>
      </c>
      <c r="AB1901" s="1" t="s">
        <v>407</v>
      </c>
      <c r="AC1901" s="1" t="s">
        <v>37</v>
      </c>
    </row>
    <row r="1902" spans="1:29" hidden="1" x14ac:dyDescent="0.25">
      <c r="A1902" s="1" t="s">
        <v>33</v>
      </c>
      <c r="B1902" s="1" t="s">
        <v>34</v>
      </c>
      <c r="C1902" s="2">
        <v>45838</v>
      </c>
      <c r="D1902" s="1" t="s">
        <v>73</v>
      </c>
      <c r="E1902" s="1" t="s">
        <v>74</v>
      </c>
      <c r="F1902" s="1" t="s">
        <v>37</v>
      </c>
      <c r="G1902" s="1" t="s">
        <v>406</v>
      </c>
      <c r="H1902" s="1" t="s">
        <v>76</v>
      </c>
      <c r="I1902" s="3">
        <v>58553</v>
      </c>
      <c r="J1902" s="3">
        <v>0</v>
      </c>
      <c r="K1902" s="1" t="s">
        <v>40</v>
      </c>
      <c r="L1902" s="1" t="s">
        <v>424</v>
      </c>
      <c r="M1902" s="1" t="s">
        <v>425</v>
      </c>
      <c r="N1902" s="1" t="s">
        <v>89</v>
      </c>
      <c r="O1902" s="1" t="s">
        <v>90</v>
      </c>
      <c r="P1902" s="1" t="s">
        <v>43</v>
      </c>
      <c r="Q1902" s="1" t="s">
        <v>43</v>
      </c>
      <c r="R1902" s="3">
        <v>0</v>
      </c>
      <c r="S1902" s="1" t="s">
        <v>44</v>
      </c>
      <c r="T1902" s="1" t="s">
        <v>45</v>
      </c>
      <c r="U1902" s="1" t="s">
        <v>406</v>
      </c>
      <c r="V1902" s="1" t="s">
        <v>46</v>
      </c>
      <c r="W1902" s="1" t="s">
        <v>81</v>
      </c>
      <c r="X1902" s="1" t="s">
        <v>407</v>
      </c>
      <c r="Y1902" s="1" t="s">
        <v>83</v>
      </c>
      <c r="Z1902" s="1" t="s">
        <v>219</v>
      </c>
      <c r="AA1902" s="1" t="s">
        <v>51</v>
      </c>
      <c r="AB1902" s="1" t="s">
        <v>407</v>
      </c>
      <c r="AC1902" s="1" t="s">
        <v>37</v>
      </c>
    </row>
    <row r="1903" spans="1:29" hidden="1" x14ac:dyDescent="0.25">
      <c r="A1903" s="1" t="s">
        <v>33</v>
      </c>
      <c r="B1903" s="1" t="s">
        <v>34</v>
      </c>
      <c r="C1903" s="2">
        <v>45838</v>
      </c>
      <c r="D1903" s="1" t="s">
        <v>73</v>
      </c>
      <c r="E1903" s="1" t="s">
        <v>74</v>
      </c>
      <c r="F1903" s="1" t="s">
        <v>37</v>
      </c>
      <c r="G1903" s="1" t="s">
        <v>406</v>
      </c>
      <c r="H1903" s="1" t="s">
        <v>76</v>
      </c>
      <c r="I1903" s="3">
        <v>128107</v>
      </c>
      <c r="J1903" s="3">
        <v>0</v>
      </c>
      <c r="K1903" s="1" t="s">
        <v>40</v>
      </c>
      <c r="L1903" s="1" t="s">
        <v>305</v>
      </c>
      <c r="M1903" s="1" t="s">
        <v>306</v>
      </c>
      <c r="N1903" s="1" t="s">
        <v>89</v>
      </c>
      <c r="O1903" s="1" t="s">
        <v>90</v>
      </c>
      <c r="P1903" s="1" t="s">
        <v>43</v>
      </c>
      <c r="Q1903" s="1" t="s">
        <v>43</v>
      </c>
      <c r="R1903" s="3">
        <v>0</v>
      </c>
      <c r="S1903" s="1" t="s">
        <v>44</v>
      </c>
      <c r="T1903" s="1" t="s">
        <v>45</v>
      </c>
      <c r="U1903" s="1" t="s">
        <v>406</v>
      </c>
      <c r="V1903" s="1" t="s">
        <v>46</v>
      </c>
      <c r="W1903" s="1" t="s">
        <v>81</v>
      </c>
      <c r="X1903" s="1" t="s">
        <v>407</v>
      </c>
      <c r="Y1903" s="1" t="s">
        <v>83</v>
      </c>
      <c r="Z1903" s="1" t="s">
        <v>219</v>
      </c>
      <c r="AA1903" s="1" t="s">
        <v>51</v>
      </c>
      <c r="AB1903" s="1" t="s">
        <v>407</v>
      </c>
      <c r="AC1903" s="1" t="s">
        <v>37</v>
      </c>
    </row>
    <row r="1904" spans="1:29" hidden="1" x14ac:dyDescent="0.25">
      <c r="A1904" s="1" t="s">
        <v>33</v>
      </c>
      <c r="B1904" s="1" t="s">
        <v>34</v>
      </c>
      <c r="C1904" s="2">
        <v>45840</v>
      </c>
      <c r="D1904" s="1" t="s">
        <v>35</v>
      </c>
      <c r="E1904" s="1" t="s">
        <v>36</v>
      </c>
      <c r="F1904" s="1" t="s">
        <v>37</v>
      </c>
      <c r="G1904" s="1" t="s">
        <v>526</v>
      </c>
      <c r="H1904" s="1" t="s">
        <v>350</v>
      </c>
      <c r="I1904" s="3">
        <v>0</v>
      </c>
      <c r="J1904" s="3">
        <v>47450</v>
      </c>
      <c r="K1904" s="1" t="s">
        <v>40</v>
      </c>
      <c r="L1904" s="1" t="s">
        <v>285</v>
      </c>
      <c r="M1904" s="1" t="s">
        <v>286</v>
      </c>
      <c r="N1904" s="1" t="s">
        <v>37</v>
      </c>
      <c r="O1904" s="1" t="s">
        <v>43</v>
      </c>
      <c r="P1904" s="1" t="s">
        <v>43</v>
      </c>
      <c r="Q1904" s="1" t="s">
        <v>43</v>
      </c>
      <c r="R1904" s="3">
        <v>0</v>
      </c>
      <c r="S1904" s="1" t="s">
        <v>44</v>
      </c>
      <c r="T1904" s="1" t="s">
        <v>45</v>
      </c>
      <c r="U1904" s="1" t="s">
        <v>526</v>
      </c>
      <c r="V1904" s="1" t="s">
        <v>46</v>
      </c>
      <c r="W1904" s="1" t="s">
        <v>47</v>
      </c>
      <c r="X1904" s="1" t="s">
        <v>527</v>
      </c>
      <c r="Y1904" s="1" t="s">
        <v>49</v>
      </c>
      <c r="Z1904" s="1" t="s">
        <v>50</v>
      </c>
      <c r="AA1904" s="1" t="s">
        <v>51</v>
      </c>
      <c r="AB1904" s="1" t="s">
        <v>527</v>
      </c>
      <c r="AC1904" s="1" t="s">
        <v>37</v>
      </c>
    </row>
    <row r="1905" spans="1:29" hidden="1" x14ac:dyDescent="0.25">
      <c r="A1905" s="1" t="s">
        <v>33</v>
      </c>
      <c r="B1905" s="1" t="s">
        <v>34</v>
      </c>
      <c r="C1905" s="2">
        <v>45840</v>
      </c>
      <c r="D1905" s="1" t="s">
        <v>35</v>
      </c>
      <c r="E1905" s="1" t="s">
        <v>36</v>
      </c>
      <c r="F1905" s="1" t="s">
        <v>37</v>
      </c>
      <c r="G1905" s="1" t="s">
        <v>526</v>
      </c>
      <c r="H1905" s="1" t="s">
        <v>528</v>
      </c>
      <c r="I1905" s="3">
        <v>0</v>
      </c>
      <c r="J1905" s="3">
        <v>48218</v>
      </c>
      <c r="K1905" s="1" t="s">
        <v>40</v>
      </c>
      <c r="L1905" s="1" t="s">
        <v>111</v>
      </c>
      <c r="M1905" s="1" t="s">
        <v>112</v>
      </c>
      <c r="N1905" s="1" t="s">
        <v>37</v>
      </c>
      <c r="O1905" s="1" t="s">
        <v>43</v>
      </c>
      <c r="P1905" s="1" t="s">
        <v>43</v>
      </c>
      <c r="Q1905" s="1" t="s">
        <v>43</v>
      </c>
      <c r="R1905" s="3">
        <v>0</v>
      </c>
      <c r="S1905" s="1" t="s">
        <v>44</v>
      </c>
      <c r="T1905" s="1" t="s">
        <v>45</v>
      </c>
      <c r="U1905" s="1" t="s">
        <v>526</v>
      </c>
      <c r="V1905" s="1" t="s">
        <v>46</v>
      </c>
      <c r="W1905" s="1" t="s">
        <v>47</v>
      </c>
      <c r="X1905" s="1" t="s">
        <v>527</v>
      </c>
      <c r="Y1905" s="1" t="s">
        <v>49</v>
      </c>
      <c r="Z1905" s="1" t="s">
        <v>50</v>
      </c>
      <c r="AA1905" s="1" t="s">
        <v>51</v>
      </c>
      <c r="AB1905" s="1" t="s">
        <v>527</v>
      </c>
      <c r="AC1905" s="1" t="s">
        <v>37</v>
      </c>
    </row>
    <row r="1906" spans="1:29" hidden="1" x14ac:dyDescent="0.25">
      <c r="A1906" s="1" t="s">
        <v>33</v>
      </c>
      <c r="B1906" s="1" t="s">
        <v>34</v>
      </c>
      <c r="C1906" s="2">
        <v>45841</v>
      </c>
      <c r="D1906" s="1" t="s">
        <v>35</v>
      </c>
      <c r="E1906" s="1" t="s">
        <v>36</v>
      </c>
      <c r="F1906" s="1" t="s">
        <v>37</v>
      </c>
      <c r="G1906" s="1" t="s">
        <v>523</v>
      </c>
      <c r="H1906" s="1" t="s">
        <v>524</v>
      </c>
      <c r="I1906" s="3">
        <v>0</v>
      </c>
      <c r="J1906" s="3">
        <v>47450</v>
      </c>
      <c r="K1906" s="1" t="s">
        <v>40</v>
      </c>
      <c r="L1906" s="1" t="s">
        <v>285</v>
      </c>
      <c r="M1906" s="1" t="s">
        <v>286</v>
      </c>
      <c r="N1906" s="1" t="s">
        <v>37</v>
      </c>
      <c r="O1906" s="1" t="s">
        <v>43</v>
      </c>
      <c r="P1906" s="1" t="s">
        <v>43</v>
      </c>
      <c r="Q1906" s="1" t="s">
        <v>43</v>
      </c>
      <c r="R1906" s="3">
        <v>0</v>
      </c>
      <c r="S1906" s="1" t="s">
        <v>44</v>
      </c>
      <c r="T1906" s="1" t="s">
        <v>45</v>
      </c>
      <c r="U1906" s="1" t="s">
        <v>523</v>
      </c>
      <c r="V1906" s="1" t="s">
        <v>46</v>
      </c>
      <c r="W1906" s="1" t="s">
        <v>47</v>
      </c>
      <c r="X1906" s="1" t="s">
        <v>525</v>
      </c>
      <c r="Y1906" s="1" t="s">
        <v>49</v>
      </c>
      <c r="Z1906" s="1" t="s">
        <v>50</v>
      </c>
      <c r="AA1906" s="1" t="s">
        <v>51</v>
      </c>
      <c r="AB1906" s="1" t="s">
        <v>525</v>
      </c>
      <c r="AC1906" s="1" t="s">
        <v>37</v>
      </c>
    </row>
    <row r="1907" spans="1:29" hidden="1" x14ac:dyDescent="0.25">
      <c r="A1907" s="1" t="s">
        <v>33</v>
      </c>
      <c r="B1907" s="1" t="s">
        <v>34</v>
      </c>
      <c r="C1907" s="2">
        <v>45846</v>
      </c>
      <c r="D1907" s="1" t="s">
        <v>35</v>
      </c>
      <c r="E1907" s="1" t="s">
        <v>36</v>
      </c>
      <c r="F1907" s="1" t="s">
        <v>37</v>
      </c>
      <c r="G1907" s="1" t="s">
        <v>520</v>
      </c>
      <c r="H1907" s="1" t="s">
        <v>363</v>
      </c>
      <c r="I1907" s="3">
        <v>0</v>
      </c>
      <c r="J1907" s="3">
        <v>1423500</v>
      </c>
      <c r="K1907" s="1" t="s">
        <v>40</v>
      </c>
      <c r="L1907" s="1" t="s">
        <v>297</v>
      </c>
      <c r="M1907" s="1" t="s">
        <v>298</v>
      </c>
      <c r="N1907" s="1" t="s">
        <v>37</v>
      </c>
      <c r="O1907" s="1" t="s">
        <v>43</v>
      </c>
      <c r="P1907" s="1" t="s">
        <v>43</v>
      </c>
      <c r="Q1907" s="1" t="s">
        <v>43</v>
      </c>
      <c r="R1907" s="3">
        <v>0</v>
      </c>
      <c r="S1907" s="1" t="s">
        <v>44</v>
      </c>
      <c r="T1907" s="1" t="s">
        <v>45</v>
      </c>
      <c r="U1907" s="1" t="s">
        <v>520</v>
      </c>
      <c r="V1907" s="1" t="s">
        <v>46</v>
      </c>
      <c r="W1907" s="1" t="s">
        <v>47</v>
      </c>
      <c r="X1907" s="1" t="s">
        <v>521</v>
      </c>
      <c r="Y1907" s="1" t="s">
        <v>49</v>
      </c>
      <c r="Z1907" s="1" t="s">
        <v>50</v>
      </c>
      <c r="AA1907" s="1" t="s">
        <v>51</v>
      </c>
      <c r="AB1907" s="1" t="s">
        <v>521</v>
      </c>
      <c r="AC1907" s="1" t="s">
        <v>37</v>
      </c>
    </row>
    <row r="1908" spans="1:29" hidden="1" x14ac:dyDescent="0.25">
      <c r="A1908" s="1" t="s">
        <v>33</v>
      </c>
      <c r="B1908" s="1" t="s">
        <v>34</v>
      </c>
      <c r="C1908" s="2">
        <v>45846</v>
      </c>
      <c r="D1908" s="1" t="s">
        <v>35</v>
      </c>
      <c r="E1908" s="1" t="s">
        <v>36</v>
      </c>
      <c r="F1908" s="1" t="s">
        <v>37</v>
      </c>
      <c r="G1908" s="1" t="s">
        <v>520</v>
      </c>
      <c r="H1908" s="1" t="s">
        <v>363</v>
      </c>
      <c r="I1908" s="3">
        <v>0</v>
      </c>
      <c r="J1908" s="3">
        <v>47450</v>
      </c>
      <c r="K1908" s="1" t="s">
        <v>40</v>
      </c>
      <c r="L1908" s="1" t="s">
        <v>506</v>
      </c>
      <c r="M1908" s="1" t="s">
        <v>507</v>
      </c>
      <c r="N1908" s="1" t="s">
        <v>37</v>
      </c>
      <c r="O1908" s="1" t="s">
        <v>43</v>
      </c>
      <c r="P1908" s="1" t="s">
        <v>43</v>
      </c>
      <c r="Q1908" s="1" t="s">
        <v>43</v>
      </c>
      <c r="R1908" s="3">
        <v>0</v>
      </c>
      <c r="S1908" s="1" t="s">
        <v>44</v>
      </c>
      <c r="T1908" s="1" t="s">
        <v>45</v>
      </c>
      <c r="U1908" s="1" t="s">
        <v>520</v>
      </c>
      <c r="V1908" s="1" t="s">
        <v>46</v>
      </c>
      <c r="W1908" s="1" t="s">
        <v>47</v>
      </c>
      <c r="X1908" s="1" t="s">
        <v>521</v>
      </c>
      <c r="Y1908" s="1" t="s">
        <v>49</v>
      </c>
      <c r="Z1908" s="1" t="s">
        <v>50</v>
      </c>
      <c r="AA1908" s="1" t="s">
        <v>51</v>
      </c>
      <c r="AB1908" s="1" t="s">
        <v>521</v>
      </c>
      <c r="AC1908" s="1" t="s">
        <v>37</v>
      </c>
    </row>
    <row r="1909" spans="1:29" hidden="1" x14ac:dyDescent="0.25">
      <c r="A1909" s="1" t="s">
        <v>33</v>
      </c>
      <c r="B1909" s="1" t="s">
        <v>34</v>
      </c>
      <c r="C1909" s="2">
        <v>45846</v>
      </c>
      <c r="D1909" s="1" t="s">
        <v>35</v>
      </c>
      <c r="E1909" s="1" t="s">
        <v>36</v>
      </c>
      <c r="F1909" s="1" t="s">
        <v>37</v>
      </c>
      <c r="G1909" s="1" t="s">
        <v>520</v>
      </c>
      <c r="H1909" s="1" t="s">
        <v>363</v>
      </c>
      <c r="I1909" s="3">
        <v>0</v>
      </c>
      <c r="J1909" s="3">
        <v>142350</v>
      </c>
      <c r="K1909" s="1" t="s">
        <v>40</v>
      </c>
      <c r="L1909" s="1" t="s">
        <v>152</v>
      </c>
      <c r="M1909" s="1" t="s">
        <v>153</v>
      </c>
      <c r="N1909" s="1" t="s">
        <v>37</v>
      </c>
      <c r="O1909" s="1" t="s">
        <v>43</v>
      </c>
      <c r="P1909" s="1" t="s">
        <v>43</v>
      </c>
      <c r="Q1909" s="1" t="s">
        <v>43</v>
      </c>
      <c r="R1909" s="3">
        <v>0</v>
      </c>
      <c r="S1909" s="1" t="s">
        <v>44</v>
      </c>
      <c r="T1909" s="1" t="s">
        <v>45</v>
      </c>
      <c r="U1909" s="1" t="s">
        <v>520</v>
      </c>
      <c r="V1909" s="1" t="s">
        <v>46</v>
      </c>
      <c r="W1909" s="1" t="s">
        <v>47</v>
      </c>
      <c r="X1909" s="1" t="s">
        <v>521</v>
      </c>
      <c r="Y1909" s="1" t="s">
        <v>49</v>
      </c>
      <c r="Z1909" s="1" t="s">
        <v>50</v>
      </c>
      <c r="AA1909" s="1" t="s">
        <v>51</v>
      </c>
      <c r="AB1909" s="1" t="s">
        <v>521</v>
      </c>
      <c r="AC1909" s="1" t="s">
        <v>37</v>
      </c>
    </row>
    <row r="1910" spans="1:29" hidden="1" x14ac:dyDescent="0.25">
      <c r="A1910" s="1" t="s">
        <v>33</v>
      </c>
      <c r="B1910" s="1" t="s">
        <v>34</v>
      </c>
      <c r="C1910" s="2">
        <v>45846</v>
      </c>
      <c r="D1910" s="1" t="s">
        <v>35</v>
      </c>
      <c r="E1910" s="1" t="s">
        <v>36</v>
      </c>
      <c r="F1910" s="1" t="s">
        <v>37</v>
      </c>
      <c r="G1910" s="1" t="s">
        <v>520</v>
      </c>
      <c r="H1910" s="1" t="s">
        <v>363</v>
      </c>
      <c r="I1910" s="3">
        <v>0</v>
      </c>
      <c r="J1910" s="3">
        <v>47450</v>
      </c>
      <c r="K1910" s="1" t="s">
        <v>40</v>
      </c>
      <c r="L1910" s="1" t="s">
        <v>354</v>
      </c>
      <c r="M1910" s="1" t="s">
        <v>355</v>
      </c>
      <c r="N1910" s="1" t="s">
        <v>37</v>
      </c>
      <c r="O1910" s="1" t="s">
        <v>43</v>
      </c>
      <c r="P1910" s="1" t="s">
        <v>43</v>
      </c>
      <c r="Q1910" s="1" t="s">
        <v>43</v>
      </c>
      <c r="R1910" s="3">
        <v>0</v>
      </c>
      <c r="S1910" s="1" t="s">
        <v>44</v>
      </c>
      <c r="T1910" s="1" t="s">
        <v>45</v>
      </c>
      <c r="U1910" s="1" t="s">
        <v>520</v>
      </c>
      <c r="V1910" s="1" t="s">
        <v>46</v>
      </c>
      <c r="W1910" s="1" t="s">
        <v>47</v>
      </c>
      <c r="X1910" s="1" t="s">
        <v>521</v>
      </c>
      <c r="Y1910" s="1" t="s">
        <v>49</v>
      </c>
      <c r="Z1910" s="1" t="s">
        <v>50</v>
      </c>
      <c r="AA1910" s="1" t="s">
        <v>51</v>
      </c>
      <c r="AB1910" s="1" t="s">
        <v>521</v>
      </c>
      <c r="AC1910" s="1" t="s">
        <v>37</v>
      </c>
    </row>
    <row r="1911" spans="1:29" hidden="1" x14ac:dyDescent="0.25">
      <c r="A1911" s="1" t="s">
        <v>33</v>
      </c>
      <c r="B1911" s="1" t="s">
        <v>34</v>
      </c>
      <c r="C1911" s="2">
        <v>45846</v>
      </c>
      <c r="D1911" s="1" t="s">
        <v>35</v>
      </c>
      <c r="E1911" s="1" t="s">
        <v>36</v>
      </c>
      <c r="F1911" s="1" t="s">
        <v>37</v>
      </c>
      <c r="G1911" s="1" t="s">
        <v>520</v>
      </c>
      <c r="H1911" s="1" t="s">
        <v>363</v>
      </c>
      <c r="I1911" s="3">
        <v>0</v>
      </c>
      <c r="J1911" s="3">
        <v>875021</v>
      </c>
      <c r="K1911" s="1" t="s">
        <v>40</v>
      </c>
      <c r="L1911" s="1" t="s">
        <v>156</v>
      </c>
      <c r="M1911" s="1" t="s">
        <v>157</v>
      </c>
      <c r="N1911" s="1" t="s">
        <v>37</v>
      </c>
      <c r="O1911" s="1" t="s">
        <v>43</v>
      </c>
      <c r="P1911" s="1" t="s">
        <v>43</v>
      </c>
      <c r="Q1911" s="1" t="s">
        <v>43</v>
      </c>
      <c r="R1911" s="3">
        <v>0</v>
      </c>
      <c r="S1911" s="1" t="s">
        <v>44</v>
      </c>
      <c r="T1911" s="1" t="s">
        <v>45</v>
      </c>
      <c r="U1911" s="1" t="s">
        <v>520</v>
      </c>
      <c r="V1911" s="1" t="s">
        <v>46</v>
      </c>
      <c r="W1911" s="1" t="s">
        <v>47</v>
      </c>
      <c r="X1911" s="1" t="s">
        <v>521</v>
      </c>
      <c r="Y1911" s="1" t="s">
        <v>49</v>
      </c>
      <c r="Z1911" s="1" t="s">
        <v>50</v>
      </c>
      <c r="AA1911" s="1" t="s">
        <v>51</v>
      </c>
      <c r="AB1911" s="1" t="s">
        <v>521</v>
      </c>
      <c r="AC1911" s="1" t="s">
        <v>37</v>
      </c>
    </row>
    <row r="1912" spans="1:29" hidden="1" x14ac:dyDescent="0.25">
      <c r="A1912" s="1" t="s">
        <v>33</v>
      </c>
      <c r="B1912" s="1" t="s">
        <v>34</v>
      </c>
      <c r="C1912" s="2">
        <v>45846</v>
      </c>
      <c r="D1912" s="1" t="s">
        <v>35</v>
      </c>
      <c r="E1912" s="1" t="s">
        <v>36</v>
      </c>
      <c r="F1912" s="1" t="s">
        <v>37</v>
      </c>
      <c r="G1912" s="1" t="s">
        <v>520</v>
      </c>
      <c r="H1912" s="1" t="s">
        <v>522</v>
      </c>
      <c r="I1912" s="3">
        <v>0</v>
      </c>
      <c r="J1912" s="3">
        <v>142350</v>
      </c>
      <c r="K1912" s="1" t="s">
        <v>40</v>
      </c>
      <c r="L1912" s="1" t="s">
        <v>158</v>
      </c>
      <c r="M1912" s="1" t="s">
        <v>159</v>
      </c>
      <c r="N1912" s="1" t="s">
        <v>37</v>
      </c>
      <c r="O1912" s="1" t="s">
        <v>43</v>
      </c>
      <c r="P1912" s="1" t="s">
        <v>43</v>
      </c>
      <c r="Q1912" s="1" t="s">
        <v>43</v>
      </c>
      <c r="R1912" s="3">
        <v>0</v>
      </c>
      <c r="S1912" s="1" t="s">
        <v>44</v>
      </c>
      <c r="T1912" s="1" t="s">
        <v>45</v>
      </c>
      <c r="U1912" s="1" t="s">
        <v>520</v>
      </c>
      <c r="V1912" s="1" t="s">
        <v>46</v>
      </c>
      <c r="W1912" s="1" t="s">
        <v>47</v>
      </c>
      <c r="X1912" s="1" t="s">
        <v>521</v>
      </c>
      <c r="Y1912" s="1" t="s">
        <v>49</v>
      </c>
      <c r="Z1912" s="1" t="s">
        <v>50</v>
      </c>
      <c r="AA1912" s="1" t="s">
        <v>51</v>
      </c>
      <c r="AB1912" s="1" t="s">
        <v>521</v>
      </c>
      <c r="AC1912" s="1" t="s">
        <v>37</v>
      </c>
    </row>
    <row r="1913" spans="1:29" hidden="1" x14ac:dyDescent="0.25">
      <c r="A1913" s="1" t="s">
        <v>33</v>
      </c>
      <c r="B1913" s="1" t="s">
        <v>34</v>
      </c>
      <c r="C1913" s="2">
        <v>45860</v>
      </c>
      <c r="D1913" s="1" t="s">
        <v>35</v>
      </c>
      <c r="E1913" s="1" t="s">
        <v>36</v>
      </c>
      <c r="F1913" s="1" t="s">
        <v>37</v>
      </c>
      <c r="G1913" s="1" t="s">
        <v>517</v>
      </c>
      <c r="H1913" s="1" t="s">
        <v>518</v>
      </c>
      <c r="I1913" s="3">
        <v>0</v>
      </c>
      <c r="J1913" s="3">
        <v>2040350</v>
      </c>
      <c r="K1913" s="1" t="s">
        <v>40</v>
      </c>
      <c r="L1913" s="1" t="s">
        <v>297</v>
      </c>
      <c r="M1913" s="1" t="s">
        <v>298</v>
      </c>
      <c r="N1913" s="1" t="s">
        <v>37</v>
      </c>
      <c r="O1913" s="1" t="s">
        <v>43</v>
      </c>
      <c r="P1913" s="1" t="s">
        <v>43</v>
      </c>
      <c r="Q1913" s="1" t="s">
        <v>43</v>
      </c>
      <c r="R1913" s="3">
        <v>0</v>
      </c>
      <c r="S1913" s="1" t="s">
        <v>44</v>
      </c>
      <c r="T1913" s="1" t="s">
        <v>45</v>
      </c>
      <c r="U1913" s="1" t="s">
        <v>517</v>
      </c>
      <c r="V1913" s="1" t="s">
        <v>46</v>
      </c>
      <c r="W1913" s="1" t="s">
        <v>47</v>
      </c>
      <c r="X1913" s="1" t="s">
        <v>519</v>
      </c>
      <c r="Y1913" s="1" t="s">
        <v>49</v>
      </c>
      <c r="Z1913" s="1" t="s">
        <v>50</v>
      </c>
      <c r="AA1913" s="1" t="s">
        <v>51</v>
      </c>
      <c r="AB1913" s="1" t="s">
        <v>519</v>
      </c>
      <c r="AC1913" s="1" t="s">
        <v>37</v>
      </c>
    </row>
    <row r="1914" spans="1:29" hidden="1" x14ac:dyDescent="0.25">
      <c r="A1914" s="1" t="s">
        <v>33</v>
      </c>
      <c r="B1914" s="1" t="s">
        <v>34</v>
      </c>
      <c r="C1914" s="2">
        <v>45866</v>
      </c>
      <c r="D1914" s="1" t="s">
        <v>35</v>
      </c>
      <c r="E1914" s="1" t="s">
        <v>36</v>
      </c>
      <c r="F1914" s="1" t="s">
        <v>37</v>
      </c>
      <c r="G1914" s="1" t="s">
        <v>514</v>
      </c>
      <c r="H1914" s="1" t="s">
        <v>515</v>
      </c>
      <c r="I1914" s="3">
        <v>0</v>
      </c>
      <c r="J1914" s="3">
        <v>936586</v>
      </c>
      <c r="K1914" s="1" t="s">
        <v>40</v>
      </c>
      <c r="L1914" s="1" t="s">
        <v>109</v>
      </c>
      <c r="M1914" s="1" t="s">
        <v>110</v>
      </c>
      <c r="N1914" s="1" t="s">
        <v>37</v>
      </c>
      <c r="O1914" s="1" t="s">
        <v>43</v>
      </c>
      <c r="P1914" s="1" t="s">
        <v>43</v>
      </c>
      <c r="Q1914" s="1" t="s">
        <v>43</v>
      </c>
      <c r="R1914" s="3">
        <v>0</v>
      </c>
      <c r="S1914" s="1" t="s">
        <v>44</v>
      </c>
      <c r="T1914" s="1" t="s">
        <v>45</v>
      </c>
      <c r="U1914" s="1" t="s">
        <v>514</v>
      </c>
      <c r="V1914" s="1" t="s">
        <v>46</v>
      </c>
      <c r="W1914" s="1" t="s">
        <v>47</v>
      </c>
      <c r="X1914" s="1" t="s">
        <v>516</v>
      </c>
      <c r="Y1914" s="1" t="s">
        <v>49</v>
      </c>
      <c r="Z1914" s="1" t="s">
        <v>50</v>
      </c>
      <c r="AA1914" s="1" t="s">
        <v>51</v>
      </c>
      <c r="AB1914" s="1" t="s">
        <v>516</v>
      </c>
      <c r="AC1914" s="1" t="s">
        <v>37</v>
      </c>
    </row>
    <row r="1915" spans="1:29" hidden="1" x14ac:dyDescent="0.25">
      <c r="A1915" s="1" t="s">
        <v>33</v>
      </c>
      <c r="B1915" s="1" t="s">
        <v>34</v>
      </c>
      <c r="C1915" s="2">
        <v>45867</v>
      </c>
      <c r="D1915" s="1" t="s">
        <v>238</v>
      </c>
      <c r="E1915" s="1" t="s">
        <v>239</v>
      </c>
      <c r="F1915" s="1" t="s">
        <v>37</v>
      </c>
      <c r="G1915" s="1" t="s">
        <v>431</v>
      </c>
      <c r="H1915" s="1" t="s">
        <v>432</v>
      </c>
      <c r="I1915" s="3">
        <v>34760</v>
      </c>
      <c r="J1915" s="3">
        <v>0</v>
      </c>
      <c r="K1915" s="1" t="s">
        <v>40</v>
      </c>
      <c r="L1915" s="1" t="s">
        <v>41</v>
      </c>
      <c r="M1915" s="1" t="s">
        <v>42</v>
      </c>
      <c r="N1915" s="1" t="s">
        <v>37</v>
      </c>
      <c r="O1915" s="1" t="s">
        <v>43</v>
      </c>
      <c r="P1915" s="1" t="s">
        <v>43</v>
      </c>
      <c r="Q1915" s="1" t="s">
        <v>43</v>
      </c>
      <c r="R1915" s="3">
        <v>0</v>
      </c>
      <c r="S1915" s="1" t="s">
        <v>44</v>
      </c>
      <c r="T1915" s="1" t="s">
        <v>45</v>
      </c>
      <c r="U1915" s="1" t="s">
        <v>431</v>
      </c>
      <c r="V1915" s="1" t="s">
        <v>46</v>
      </c>
      <c r="W1915" s="1" t="s">
        <v>81</v>
      </c>
      <c r="X1915" s="1" t="s">
        <v>433</v>
      </c>
      <c r="Y1915" s="1" t="s">
        <v>245</v>
      </c>
      <c r="Z1915" s="1" t="s">
        <v>219</v>
      </c>
      <c r="AA1915" s="1" t="s">
        <v>51</v>
      </c>
      <c r="AB1915" s="1" t="s">
        <v>433</v>
      </c>
      <c r="AC1915" s="1" t="s">
        <v>37</v>
      </c>
    </row>
    <row r="1916" spans="1:29" hidden="1" x14ac:dyDescent="0.25">
      <c r="A1916" s="1" t="s">
        <v>33</v>
      </c>
      <c r="B1916" s="1" t="s">
        <v>34</v>
      </c>
      <c r="C1916" s="2">
        <v>45867</v>
      </c>
      <c r="D1916" s="1" t="s">
        <v>238</v>
      </c>
      <c r="E1916" s="1" t="s">
        <v>239</v>
      </c>
      <c r="F1916" s="1" t="s">
        <v>37</v>
      </c>
      <c r="G1916" s="1" t="s">
        <v>431</v>
      </c>
      <c r="H1916" s="1" t="s">
        <v>432</v>
      </c>
      <c r="I1916" s="3">
        <v>0</v>
      </c>
      <c r="J1916" s="3">
        <v>2218777</v>
      </c>
      <c r="K1916" s="1" t="s">
        <v>40</v>
      </c>
      <c r="L1916" s="1" t="s">
        <v>555</v>
      </c>
      <c r="M1916" s="1" t="s">
        <v>556</v>
      </c>
      <c r="N1916" s="1" t="s">
        <v>37</v>
      </c>
      <c r="O1916" s="1" t="s">
        <v>43</v>
      </c>
      <c r="P1916" s="1" t="s">
        <v>43</v>
      </c>
      <c r="Q1916" s="1" t="s">
        <v>43</v>
      </c>
      <c r="R1916" s="3">
        <v>0</v>
      </c>
      <c r="S1916" s="1" t="s">
        <v>44</v>
      </c>
      <c r="T1916" s="1" t="s">
        <v>45</v>
      </c>
      <c r="U1916" s="1" t="s">
        <v>431</v>
      </c>
      <c r="V1916" s="1" t="s">
        <v>46</v>
      </c>
      <c r="W1916" s="1" t="s">
        <v>81</v>
      </c>
      <c r="X1916" s="1" t="s">
        <v>433</v>
      </c>
      <c r="Y1916" s="1" t="s">
        <v>245</v>
      </c>
      <c r="Z1916" s="1" t="s">
        <v>219</v>
      </c>
      <c r="AA1916" s="1" t="s">
        <v>51</v>
      </c>
      <c r="AB1916" s="1" t="s">
        <v>433</v>
      </c>
      <c r="AC1916" s="1" t="s">
        <v>37</v>
      </c>
    </row>
    <row r="1917" spans="1:29" hidden="1" x14ac:dyDescent="0.25">
      <c r="A1917" s="1" t="s">
        <v>33</v>
      </c>
      <c r="B1917" s="1" t="s">
        <v>34</v>
      </c>
      <c r="C1917" s="2">
        <v>45867</v>
      </c>
      <c r="D1917" s="1" t="s">
        <v>238</v>
      </c>
      <c r="E1917" s="1" t="s">
        <v>239</v>
      </c>
      <c r="F1917" s="1" t="s">
        <v>37</v>
      </c>
      <c r="G1917" s="1" t="s">
        <v>431</v>
      </c>
      <c r="H1917" s="1" t="s">
        <v>432</v>
      </c>
      <c r="I1917" s="3">
        <v>2218777</v>
      </c>
      <c r="J1917" s="3">
        <v>0</v>
      </c>
      <c r="K1917" s="1" t="s">
        <v>40</v>
      </c>
      <c r="L1917" s="1" t="s">
        <v>54</v>
      </c>
      <c r="M1917" s="1" t="s">
        <v>55</v>
      </c>
      <c r="N1917" s="1" t="s">
        <v>37</v>
      </c>
      <c r="O1917" s="1" t="s">
        <v>43</v>
      </c>
      <c r="P1917" s="1" t="s">
        <v>43</v>
      </c>
      <c r="Q1917" s="1" t="s">
        <v>43</v>
      </c>
      <c r="R1917" s="3">
        <v>0</v>
      </c>
      <c r="S1917" s="1" t="s">
        <v>44</v>
      </c>
      <c r="T1917" s="1" t="s">
        <v>45</v>
      </c>
      <c r="U1917" s="1" t="s">
        <v>431</v>
      </c>
      <c r="V1917" s="1" t="s">
        <v>46</v>
      </c>
      <c r="W1917" s="1" t="s">
        <v>81</v>
      </c>
      <c r="X1917" s="1" t="s">
        <v>433</v>
      </c>
      <c r="Y1917" s="1" t="s">
        <v>245</v>
      </c>
      <c r="Z1917" s="1" t="s">
        <v>219</v>
      </c>
      <c r="AA1917" s="1" t="s">
        <v>51</v>
      </c>
      <c r="AB1917" s="1" t="s">
        <v>433</v>
      </c>
      <c r="AC1917" s="1" t="s">
        <v>37</v>
      </c>
    </row>
    <row r="1918" spans="1:29" hidden="1" x14ac:dyDescent="0.25">
      <c r="A1918" s="1" t="s">
        <v>33</v>
      </c>
      <c r="B1918" s="1" t="s">
        <v>34</v>
      </c>
      <c r="C1918" s="2">
        <v>45867</v>
      </c>
      <c r="D1918" s="1" t="s">
        <v>238</v>
      </c>
      <c r="E1918" s="1" t="s">
        <v>239</v>
      </c>
      <c r="F1918" s="1" t="s">
        <v>37</v>
      </c>
      <c r="G1918" s="1" t="s">
        <v>431</v>
      </c>
      <c r="H1918" s="1" t="s">
        <v>432</v>
      </c>
      <c r="I1918" s="3">
        <v>0</v>
      </c>
      <c r="J1918" s="3">
        <v>33333</v>
      </c>
      <c r="K1918" s="1" t="s">
        <v>40</v>
      </c>
      <c r="L1918" s="1" t="s">
        <v>555</v>
      </c>
      <c r="M1918" s="1" t="s">
        <v>556</v>
      </c>
      <c r="N1918" s="1" t="s">
        <v>37</v>
      </c>
      <c r="O1918" s="1" t="s">
        <v>43</v>
      </c>
      <c r="P1918" s="1" t="s">
        <v>43</v>
      </c>
      <c r="Q1918" s="1" t="s">
        <v>43</v>
      </c>
      <c r="R1918" s="3">
        <v>0</v>
      </c>
      <c r="S1918" s="1" t="s">
        <v>44</v>
      </c>
      <c r="T1918" s="1" t="s">
        <v>45</v>
      </c>
      <c r="U1918" s="1" t="s">
        <v>431</v>
      </c>
      <c r="V1918" s="1" t="s">
        <v>46</v>
      </c>
      <c r="W1918" s="1" t="s">
        <v>81</v>
      </c>
      <c r="X1918" s="1" t="s">
        <v>433</v>
      </c>
      <c r="Y1918" s="1" t="s">
        <v>245</v>
      </c>
      <c r="Z1918" s="1" t="s">
        <v>219</v>
      </c>
      <c r="AA1918" s="1" t="s">
        <v>51</v>
      </c>
      <c r="AB1918" s="1" t="s">
        <v>433</v>
      </c>
      <c r="AC1918" s="1" t="s">
        <v>37</v>
      </c>
    </row>
    <row r="1919" spans="1:29" hidden="1" x14ac:dyDescent="0.25">
      <c r="A1919" s="1" t="s">
        <v>33</v>
      </c>
      <c r="B1919" s="1" t="s">
        <v>34</v>
      </c>
      <c r="C1919" s="2">
        <v>45867</v>
      </c>
      <c r="D1919" s="1" t="s">
        <v>238</v>
      </c>
      <c r="E1919" s="1" t="s">
        <v>239</v>
      </c>
      <c r="F1919" s="1" t="s">
        <v>37</v>
      </c>
      <c r="G1919" s="1" t="s">
        <v>431</v>
      </c>
      <c r="H1919" s="1" t="s">
        <v>432</v>
      </c>
      <c r="I1919" s="3">
        <v>33333</v>
      </c>
      <c r="J1919" s="3">
        <v>0</v>
      </c>
      <c r="K1919" s="1" t="s">
        <v>40</v>
      </c>
      <c r="L1919" s="1" t="s">
        <v>41</v>
      </c>
      <c r="M1919" s="1" t="s">
        <v>42</v>
      </c>
      <c r="N1919" s="1" t="s">
        <v>37</v>
      </c>
      <c r="O1919" s="1" t="s">
        <v>43</v>
      </c>
      <c r="P1919" s="1" t="s">
        <v>43</v>
      </c>
      <c r="Q1919" s="1" t="s">
        <v>43</v>
      </c>
      <c r="R1919" s="3">
        <v>0</v>
      </c>
      <c r="S1919" s="1" t="s">
        <v>44</v>
      </c>
      <c r="T1919" s="1" t="s">
        <v>45</v>
      </c>
      <c r="U1919" s="1" t="s">
        <v>431</v>
      </c>
      <c r="V1919" s="1" t="s">
        <v>46</v>
      </c>
      <c r="W1919" s="1" t="s">
        <v>81</v>
      </c>
      <c r="X1919" s="1" t="s">
        <v>433</v>
      </c>
      <c r="Y1919" s="1" t="s">
        <v>245</v>
      </c>
      <c r="Z1919" s="1" t="s">
        <v>219</v>
      </c>
      <c r="AA1919" s="1" t="s">
        <v>51</v>
      </c>
      <c r="AB1919" s="1" t="s">
        <v>433</v>
      </c>
      <c r="AC1919" s="1" t="s">
        <v>37</v>
      </c>
    </row>
    <row r="1920" spans="1:29" hidden="1" x14ac:dyDescent="0.25">
      <c r="A1920" s="1" t="s">
        <v>33</v>
      </c>
      <c r="B1920" s="1" t="s">
        <v>34</v>
      </c>
      <c r="C1920" s="2">
        <v>45867</v>
      </c>
      <c r="D1920" s="1" t="s">
        <v>238</v>
      </c>
      <c r="E1920" s="1" t="s">
        <v>239</v>
      </c>
      <c r="F1920" s="1" t="s">
        <v>37</v>
      </c>
      <c r="G1920" s="1" t="s">
        <v>431</v>
      </c>
      <c r="H1920" s="1" t="s">
        <v>432</v>
      </c>
      <c r="I1920" s="3">
        <v>0</v>
      </c>
      <c r="J1920" s="3">
        <v>167066</v>
      </c>
      <c r="K1920" s="1" t="s">
        <v>40</v>
      </c>
      <c r="L1920" s="1" t="s">
        <v>553</v>
      </c>
      <c r="M1920" s="1" t="s">
        <v>554</v>
      </c>
      <c r="N1920" s="1" t="s">
        <v>37</v>
      </c>
      <c r="O1920" s="1" t="s">
        <v>43</v>
      </c>
      <c r="P1920" s="1" t="s">
        <v>43</v>
      </c>
      <c r="Q1920" s="1" t="s">
        <v>43</v>
      </c>
      <c r="R1920" s="3">
        <v>0</v>
      </c>
      <c r="S1920" s="1" t="s">
        <v>44</v>
      </c>
      <c r="T1920" s="1" t="s">
        <v>45</v>
      </c>
      <c r="U1920" s="1" t="s">
        <v>431</v>
      </c>
      <c r="V1920" s="1" t="s">
        <v>46</v>
      </c>
      <c r="W1920" s="1" t="s">
        <v>81</v>
      </c>
      <c r="X1920" s="1" t="s">
        <v>433</v>
      </c>
      <c r="Y1920" s="1" t="s">
        <v>245</v>
      </c>
      <c r="Z1920" s="1" t="s">
        <v>219</v>
      </c>
      <c r="AA1920" s="1" t="s">
        <v>51</v>
      </c>
      <c r="AB1920" s="1" t="s">
        <v>433</v>
      </c>
      <c r="AC1920" s="1" t="s">
        <v>37</v>
      </c>
    </row>
    <row r="1921" spans="1:29" hidden="1" x14ac:dyDescent="0.25">
      <c r="A1921" s="1" t="s">
        <v>33</v>
      </c>
      <c r="B1921" s="1" t="s">
        <v>34</v>
      </c>
      <c r="C1921" s="2">
        <v>45867</v>
      </c>
      <c r="D1921" s="1" t="s">
        <v>238</v>
      </c>
      <c r="E1921" s="1" t="s">
        <v>239</v>
      </c>
      <c r="F1921" s="1" t="s">
        <v>37</v>
      </c>
      <c r="G1921" s="1" t="s">
        <v>431</v>
      </c>
      <c r="H1921" s="1" t="s">
        <v>432</v>
      </c>
      <c r="I1921" s="3">
        <v>167066</v>
      </c>
      <c r="J1921" s="3">
        <v>0</v>
      </c>
      <c r="K1921" s="1" t="s">
        <v>40</v>
      </c>
      <c r="L1921" s="1" t="s">
        <v>41</v>
      </c>
      <c r="M1921" s="1" t="s">
        <v>42</v>
      </c>
      <c r="N1921" s="1" t="s">
        <v>37</v>
      </c>
      <c r="O1921" s="1" t="s">
        <v>43</v>
      </c>
      <c r="P1921" s="1" t="s">
        <v>43</v>
      </c>
      <c r="Q1921" s="1" t="s">
        <v>43</v>
      </c>
      <c r="R1921" s="3">
        <v>0</v>
      </c>
      <c r="S1921" s="1" t="s">
        <v>44</v>
      </c>
      <c r="T1921" s="1" t="s">
        <v>45</v>
      </c>
      <c r="U1921" s="1" t="s">
        <v>431</v>
      </c>
      <c r="V1921" s="1" t="s">
        <v>46</v>
      </c>
      <c r="W1921" s="1" t="s">
        <v>81</v>
      </c>
      <c r="X1921" s="1" t="s">
        <v>433</v>
      </c>
      <c r="Y1921" s="1" t="s">
        <v>245</v>
      </c>
      <c r="Z1921" s="1" t="s">
        <v>219</v>
      </c>
      <c r="AA1921" s="1" t="s">
        <v>51</v>
      </c>
      <c r="AB1921" s="1" t="s">
        <v>433</v>
      </c>
      <c r="AC1921" s="1" t="s">
        <v>37</v>
      </c>
    </row>
    <row r="1922" spans="1:29" hidden="1" x14ac:dyDescent="0.25">
      <c r="A1922" s="1" t="s">
        <v>33</v>
      </c>
      <c r="B1922" s="1" t="s">
        <v>34</v>
      </c>
      <c r="C1922" s="2">
        <v>45867</v>
      </c>
      <c r="D1922" s="1" t="s">
        <v>238</v>
      </c>
      <c r="E1922" s="1" t="s">
        <v>239</v>
      </c>
      <c r="F1922" s="1" t="s">
        <v>37</v>
      </c>
      <c r="G1922" s="1" t="s">
        <v>431</v>
      </c>
      <c r="H1922" s="1" t="s">
        <v>432</v>
      </c>
      <c r="I1922" s="3">
        <v>0</v>
      </c>
      <c r="J1922" s="3">
        <v>333333</v>
      </c>
      <c r="K1922" s="1" t="s">
        <v>40</v>
      </c>
      <c r="L1922" s="1" t="s">
        <v>158</v>
      </c>
      <c r="M1922" s="1" t="s">
        <v>159</v>
      </c>
      <c r="N1922" s="1" t="s">
        <v>37</v>
      </c>
      <c r="O1922" s="1" t="s">
        <v>43</v>
      </c>
      <c r="P1922" s="1" t="s">
        <v>43</v>
      </c>
      <c r="Q1922" s="1" t="s">
        <v>43</v>
      </c>
      <c r="R1922" s="3">
        <v>0</v>
      </c>
      <c r="S1922" s="1" t="s">
        <v>44</v>
      </c>
      <c r="T1922" s="1" t="s">
        <v>45</v>
      </c>
      <c r="U1922" s="1" t="s">
        <v>431</v>
      </c>
      <c r="V1922" s="1" t="s">
        <v>46</v>
      </c>
      <c r="W1922" s="1" t="s">
        <v>81</v>
      </c>
      <c r="X1922" s="1" t="s">
        <v>433</v>
      </c>
      <c r="Y1922" s="1" t="s">
        <v>245</v>
      </c>
      <c r="Z1922" s="1" t="s">
        <v>219</v>
      </c>
      <c r="AA1922" s="1" t="s">
        <v>51</v>
      </c>
      <c r="AB1922" s="1" t="s">
        <v>433</v>
      </c>
      <c r="AC1922" s="1" t="s">
        <v>37</v>
      </c>
    </row>
    <row r="1923" spans="1:29" hidden="1" x14ac:dyDescent="0.25">
      <c r="A1923" s="1" t="s">
        <v>33</v>
      </c>
      <c r="B1923" s="1" t="s">
        <v>34</v>
      </c>
      <c r="C1923" s="2">
        <v>45867</v>
      </c>
      <c r="D1923" s="1" t="s">
        <v>238</v>
      </c>
      <c r="E1923" s="1" t="s">
        <v>239</v>
      </c>
      <c r="F1923" s="1" t="s">
        <v>37</v>
      </c>
      <c r="G1923" s="1" t="s">
        <v>431</v>
      </c>
      <c r="H1923" s="1" t="s">
        <v>432</v>
      </c>
      <c r="I1923" s="3">
        <v>333333</v>
      </c>
      <c r="J1923" s="3">
        <v>0</v>
      </c>
      <c r="K1923" s="1" t="s">
        <v>40</v>
      </c>
      <c r="L1923" s="1" t="s">
        <v>41</v>
      </c>
      <c r="M1923" s="1" t="s">
        <v>42</v>
      </c>
      <c r="N1923" s="1" t="s">
        <v>37</v>
      </c>
      <c r="O1923" s="1" t="s">
        <v>43</v>
      </c>
      <c r="P1923" s="1" t="s">
        <v>43</v>
      </c>
      <c r="Q1923" s="1" t="s">
        <v>43</v>
      </c>
      <c r="R1923" s="3">
        <v>0</v>
      </c>
      <c r="S1923" s="1" t="s">
        <v>44</v>
      </c>
      <c r="T1923" s="1" t="s">
        <v>45</v>
      </c>
      <c r="U1923" s="1" t="s">
        <v>431</v>
      </c>
      <c r="V1923" s="1" t="s">
        <v>46</v>
      </c>
      <c r="W1923" s="1" t="s">
        <v>81</v>
      </c>
      <c r="X1923" s="1" t="s">
        <v>433</v>
      </c>
      <c r="Y1923" s="1" t="s">
        <v>245</v>
      </c>
      <c r="Z1923" s="1" t="s">
        <v>219</v>
      </c>
      <c r="AA1923" s="1" t="s">
        <v>51</v>
      </c>
      <c r="AB1923" s="1" t="s">
        <v>433</v>
      </c>
      <c r="AC1923" s="1" t="s">
        <v>37</v>
      </c>
    </row>
    <row r="1924" spans="1:29" hidden="1" x14ac:dyDescent="0.25">
      <c r="A1924" s="1" t="s">
        <v>33</v>
      </c>
      <c r="B1924" s="1" t="s">
        <v>34</v>
      </c>
      <c r="C1924" s="2">
        <v>45867</v>
      </c>
      <c r="D1924" s="1" t="s">
        <v>238</v>
      </c>
      <c r="E1924" s="1" t="s">
        <v>239</v>
      </c>
      <c r="F1924" s="1" t="s">
        <v>37</v>
      </c>
      <c r="G1924" s="1" t="s">
        <v>431</v>
      </c>
      <c r="H1924" s="1" t="s">
        <v>432</v>
      </c>
      <c r="I1924" s="3">
        <v>0</v>
      </c>
      <c r="J1924" s="3">
        <v>168091</v>
      </c>
      <c r="K1924" s="1" t="s">
        <v>40</v>
      </c>
      <c r="L1924" s="1" t="s">
        <v>551</v>
      </c>
      <c r="M1924" s="1" t="s">
        <v>552</v>
      </c>
      <c r="N1924" s="1" t="s">
        <v>37</v>
      </c>
      <c r="O1924" s="1" t="s">
        <v>43</v>
      </c>
      <c r="P1924" s="1" t="s">
        <v>43</v>
      </c>
      <c r="Q1924" s="1" t="s">
        <v>43</v>
      </c>
      <c r="R1924" s="3">
        <v>0</v>
      </c>
      <c r="S1924" s="1" t="s">
        <v>44</v>
      </c>
      <c r="T1924" s="1" t="s">
        <v>45</v>
      </c>
      <c r="U1924" s="1" t="s">
        <v>431</v>
      </c>
      <c r="V1924" s="1" t="s">
        <v>46</v>
      </c>
      <c r="W1924" s="1" t="s">
        <v>81</v>
      </c>
      <c r="X1924" s="1" t="s">
        <v>433</v>
      </c>
      <c r="Y1924" s="1" t="s">
        <v>245</v>
      </c>
      <c r="Z1924" s="1" t="s">
        <v>219</v>
      </c>
      <c r="AA1924" s="1" t="s">
        <v>51</v>
      </c>
      <c r="AB1924" s="1" t="s">
        <v>433</v>
      </c>
      <c r="AC1924" s="1" t="s">
        <v>37</v>
      </c>
    </row>
    <row r="1925" spans="1:29" hidden="1" x14ac:dyDescent="0.25">
      <c r="A1925" s="1" t="s">
        <v>33</v>
      </c>
      <c r="B1925" s="1" t="s">
        <v>34</v>
      </c>
      <c r="C1925" s="2">
        <v>45867</v>
      </c>
      <c r="D1925" s="1" t="s">
        <v>238</v>
      </c>
      <c r="E1925" s="1" t="s">
        <v>239</v>
      </c>
      <c r="F1925" s="1" t="s">
        <v>37</v>
      </c>
      <c r="G1925" s="1" t="s">
        <v>431</v>
      </c>
      <c r="H1925" s="1" t="s">
        <v>432</v>
      </c>
      <c r="I1925" s="3">
        <v>168091</v>
      </c>
      <c r="J1925" s="3">
        <v>0</v>
      </c>
      <c r="K1925" s="1" t="s">
        <v>40</v>
      </c>
      <c r="L1925" s="1" t="s">
        <v>214</v>
      </c>
      <c r="M1925" s="1" t="s">
        <v>215</v>
      </c>
      <c r="N1925" s="1" t="s">
        <v>37</v>
      </c>
      <c r="O1925" s="1" t="s">
        <v>43</v>
      </c>
      <c r="P1925" s="1" t="s">
        <v>43</v>
      </c>
      <c r="Q1925" s="1" t="s">
        <v>43</v>
      </c>
      <c r="R1925" s="3">
        <v>0</v>
      </c>
      <c r="S1925" s="1" t="s">
        <v>44</v>
      </c>
      <c r="T1925" s="1" t="s">
        <v>45</v>
      </c>
      <c r="U1925" s="1" t="s">
        <v>431</v>
      </c>
      <c r="V1925" s="1" t="s">
        <v>46</v>
      </c>
      <c r="W1925" s="1" t="s">
        <v>81</v>
      </c>
      <c r="X1925" s="1" t="s">
        <v>433</v>
      </c>
      <c r="Y1925" s="1" t="s">
        <v>245</v>
      </c>
      <c r="Z1925" s="1" t="s">
        <v>219</v>
      </c>
      <c r="AA1925" s="1" t="s">
        <v>51</v>
      </c>
      <c r="AB1925" s="1" t="s">
        <v>433</v>
      </c>
      <c r="AC1925" s="1" t="s">
        <v>37</v>
      </c>
    </row>
    <row r="1926" spans="1:29" hidden="1" x14ac:dyDescent="0.25">
      <c r="A1926" s="1" t="s">
        <v>33</v>
      </c>
      <c r="B1926" s="1" t="s">
        <v>34</v>
      </c>
      <c r="C1926" s="2">
        <v>45867</v>
      </c>
      <c r="D1926" s="1" t="s">
        <v>238</v>
      </c>
      <c r="E1926" s="1" t="s">
        <v>239</v>
      </c>
      <c r="F1926" s="1" t="s">
        <v>37</v>
      </c>
      <c r="G1926" s="1" t="s">
        <v>431</v>
      </c>
      <c r="H1926" s="1" t="s">
        <v>432</v>
      </c>
      <c r="I1926" s="3">
        <v>0</v>
      </c>
      <c r="J1926" s="3">
        <v>660528</v>
      </c>
      <c r="K1926" s="1" t="s">
        <v>40</v>
      </c>
      <c r="L1926" s="1" t="s">
        <v>549</v>
      </c>
      <c r="M1926" s="1" t="s">
        <v>550</v>
      </c>
      <c r="N1926" s="1" t="s">
        <v>37</v>
      </c>
      <c r="O1926" s="1" t="s">
        <v>43</v>
      </c>
      <c r="P1926" s="1" t="s">
        <v>43</v>
      </c>
      <c r="Q1926" s="1" t="s">
        <v>43</v>
      </c>
      <c r="R1926" s="3">
        <v>0</v>
      </c>
      <c r="S1926" s="1" t="s">
        <v>44</v>
      </c>
      <c r="T1926" s="1" t="s">
        <v>45</v>
      </c>
      <c r="U1926" s="1" t="s">
        <v>431</v>
      </c>
      <c r="V1926" s="1" t="s">
        <v>46</v>
      </c>
      <c r="W1926" s="1" t="s">
        <v>81</v>
      </c>
      <c r="X1926" s="1" t="s">
        <v>433</v>
      </c>
      <c r="Y1926" s="1" t="s">
        <v>245</v>
      </c>
      <c r="Z1926" s="1" t="s">
        <v>219</v>
      </c>
      <c r="AA1926" s="1" t="s">
        <v>51</v>
      </c>
      <c r="AB1926" s="1" t="s">
        <v>433</v>
      </c>
      <c r="AC1926" s="1" t="s">
        <v>37</v>
      </c>
    </row>
    <row r="1927" spans="1:29" hidden="1" x14ac:dyDescent="0.25">
      <c r="A1927" s="1" t="s">
        <v>33</v>
      </c>
      <c r="B1927" s="1" t="s">
        <v>34</v>
      </c>
      <c r="C1927" s="2">
        <v>45867</v>
      </c>
      <c r="D1927" s="1" t="s">
        <v>238</v>
      </c>
      <c r="E1927" s="1" t="s">
        <v>239</v>
      </c>
      <c r="F1927" s="1" t="s">
        <v>37</v>
      </c>
      <c r="G1927" s="1" t="s">
        <v>431</v>
      </c>
      <c r="H1927" s="1" t="s">
        <v>432</v>
      </c>
      <c r="I1927" s="3">
        <v>660528</v>
      </c>
      <c r="J1927" s="3">
        <v>0</v>
      </c>
      <c r="K1927" s="1" t="s">
        <v>40</v>
      </c>
      <c r="L1927" s="1" t="s">
        <v>450</v>
      </c>
      <c r="M1927" s="1" t="s">
        <v>451</v>
      </c>
      <c r="N1927" s="1" t="s">
        <v>37</v>
      </c>
      <c r="O1927" s="1" t="s">
        <v>43</v>
      </c>
      <c r="P1927" s="1" t="s">
        <v>43</v>
      </c>
      <c r="Q1927" s="1" t="s">
        <v>43</v>
      </c>
      <c r="R1927" s="3">
        <v>0</v>
      </c>
      <c r="S1927" s="1" t="s">
        <v>44</v>
      </c>
      <c r="T1927" s="1" t="s">
        <v>45</v>
      </c>
      <c r="U1927" s="1" t="s">
        <v>431</v>
      </c>
      <c r="V1927" s="1" t="s">
        <v>46</v>
      </c>
      <c r="W1927" s="1" t="s">
        <v>81</v>
      </c>
      <c r="X1927" s="1" t="s">
        <v>433</v>
      </c>
      <c r="Y1927" s="1" t="s">
        <v>245</v>
      </c>
      <c r="Z1927" s="1" t="s">
        <v>219</v>
      </c>
      <c r="AA1927" s="1" t="s">
        <v>51</v>
      </c>
      <c r="AB1927" s="1" t="s">
        <v>433</v>
      </c>
      <c r="AC1927" s="1" t="s">
        <v>37</v>
      </c>
    </row>
    <row r="1928" spans="1:29" hidden="1" x14ac:dyDescent="0.25">
      <c r="A1928" s="1" t="s">
        <v>33</v>
      </c>
      <c r="B1928" s="1" t="s">
        <v>34</v>
      </c>
      <c r="C1928" s="2">
        <v>45867</v>
      </c>
      <c r="D1928" s="1" t="s">
        <v>238</v>
      </c>
      <c r="E1928" s="1" t="s">
        <v>239</v>
      </c>
      <c r="F1928" s="1" t="s">
        <v>37</v>
      </c>
      <c r="G1928" s="1" t="s">
        <v>431</v>
      </c>
      <c r="H1928" s="1" t="s">
        <v>432</v>
      </c>
      <c r="I1928" s="3">
        <v>0</v>
      </c>
      <c r="J1928" s="3">
        <v>39883</v>
      </c>
      <c r="K1928" s="1" t="s">
        <v>40</v>
      </c>
      <c r="L1928" s="1" t="s">
        <v>547</v>
      </c>
      <c r="M1928" s="1" t="s">
        <v>548</v>
      </c>
      <c r="N1928" s="1" t="s">
        <v>37</v>
      </c>
      <c r="O1928" s="1" t="s">
        <v>43</v>
      </c>
      <c r="P1928" s="1" t="s">
        <v>43</v>
      </c>
      <c r="Q1928" s="1" t="s">
        <v>43</v>
      </c>
      <c r="R1928" s="3">
        <v>0</v>
      </c>
      <c r="S1928" s="1" t="s">
        <v>44</v>
      </c>
      <c r="T1928" s="1" t="s">
        <v>45</v>
      </c>
      <c r="U1928" s="1" t="s">
        <v>431</v>
      </c>
      <c r="V1928" s="1" t="s">
        <v>46</v>
      </c>
      <c r="W1928" s="1" t="s">
        <v>81</v>
      </c>
      <c r="X1928" s="1" t="s">
        <v>433</v>
      </c>
      <c r="Y1928" s="1" t="s">
        <v>245</v>
      </c>
      <c r="Z1928" s="1" t="s">
        <v>219</v>
      </c>
      <c r="AA1928" s="1" t="s">
        <v>51</v>
      </c>
      <c r="AB1928" s="1" t="s">
        <v>433</v>
      </c>
      <c r="AC1928" s="1" t="s">
        <v>37</v>
      </c>
    </row>
    <row r="1929" spans="1:29" hidden="1" x14ac:dyDescent="0.25">
      <c r="A1929" s="1" t="s">
        <v>33</v>
      </c>
      <c r="B1929" s="1" t="s">
        <v>34</v>
      </c>
      <c r="C1929" s="2">
        <v>45867</v>
      </c>
      <c r="D1929" s="1" t="s">
        <v>238</v>
      </c>
      <c r="E1929" s="1" t="s">
        <v>239</v>
      </c>
      <c r="F1929" s="1" t="s">
        <v>37</v>
      </c>
      <c r="G1929" s="1" t="s">
        <v>431</v>
      </c>
      <c r="H1929" s="1" t="s">
        <v>432</v>
      </c>
      <c r="I1929" s="3">
        <v>39883</v>
      </c>
      <c r="J1929" s="3">
        <v>0</v>
      </c>
      <c r="K1929" s="1" t="s">
        <v>40</v>
      </c>
      <c r="L1929" s="1" t="s">
        <v>62</v>
      </c>
      <c r="M1929" s="1" t="s">
        <v>63</v>
      </c>
      <c r="N1929" s="1" t="s">
        <v>37</v>
      </c>
      <c r="O1929" s="1" t="s">
        <v>43</v>
      </c>
      <c r="P1929" s="1" t="s">
        <v>43</v>
      </c>
      <c r="Q1929" s="1" t="s">
        <v>43</v>
      </c>
      <c r="R1929" s="3">
        <v>0</v>
      </c>
      <c r="S1929" s="1" t="s">
        <v>44</v>
      </c>
      <c r="T1929" s="1" t="s">
        <v>45</v>
      </c>
      <c r="U1929" s="1" t="s">
        <v>431</v>
      </c>
      <c r="V1929" s="1" t="s">
        <v>46</v>
      </c>
      <c r="W1929" s="1" t="s">
        <v>81</v>
      </c>
      <c r="X1929" s="1" t="s">
        <v>433</v>
      </c>
      <c r="Y1929" s="1" t="s">
        <v>245</v>
      </c>
      <c r="Z1929" s="1" t="s">
        <v>219</v>
      </c>
      <c r="AA1929" s="1" t="s">
        <v>51</v>
      </c>
      <c r="AB1929" s="1" t="s">
        <v>433</v>
      </c>
      <c r="AC1929" s="1" t="s">
        <v>37</v>
      </c>
    </row>
    <row r="1930" spans="1:29" hidden="1" x14ac:dyDescent="0.25">
      <c r="A1930" s="1" t="s">
        <v>33</v>
      </c>
      <c r="B1930" s="1" t="s">
        <v>34</v>
      </c>
      <c r="C1930" s="2">
        <v>45867</v>
      </c>
      <c r="D1930" s="1" t="s">
        <v>238</v>
      </c>
      <c r="E1930" s="1" t="s">
        <v>239</v>
      </c>
      <c r="F1930" s="1" t="s">
        <v>37</v>
      </c>
      <c r="G1930" s="1" t="s">
        <v>431</v>
      </c>
      <c r="H1930" s="1" t="s">
        <v>432</v>
      </c>
      <c r="I1930" s="3">
        <v>0</v>
      </c>
      <c r="J1930" s="3">
        <v>35478</v>
      </c>
      <c r="K1930" s="1" t="s">
        <v>40</v>
      </c>
      <c r="L1930" s="1" t="s">
        <v>545</v>
      </c>
      <c r="M1930" s="1" t="s">
        <v>546</v>
      </c>
      <c r="N1930" s="1" t="s">
        <v>37</v>
      </c>
      <c r="O1930" s="1" t="s">
        <v>43</v>
      </c>
      <c r="P1930" s="1" t="s">
        <v>43</v>
      </c>
      <c r="Q1930" s="1" t="s">
        <v>43</v>
      </c>
      <c r="R1930" s="3">
        <v>0</v>
      </c>
      <c r="S1930" s="1" t="s">
        <v>44</v>
      </c>
      <c r="T1930" s="1" t="s">
        <v>45</v>
      </c>
      <c r="U1930" s="1" t="s">
        <v>431</v>
      </c>
      <c r="V1930" s="1" t="s">
        <v>46</v>
      </c>
      <c r="W1930" s="1" t="s">
        <v>81</v>
      </c>
      <c r="X1930" s="1" t="s">
        <v>433</v>
      </c>
      <c r="Y1930" s="1" t="s">
        <v>245</v>
      </c>
      <c r="Z1930" s="1" t="s">
        <v>219</v>
      </c>
      <c r="AA1930" s="1" t="s">
        <v>51</v>
      </c>
      <c r="AB1930" s="1" t="s">
        <v>433</v>
      </c>
      <c r="AC1930" s="1" t="s">
        <v>37</v>
      </c>
    </row>
    <row r="1931" spans="1:29" hidden="1" x14ac:dyDescent="0.25">
      <c r="A1931" s="1" t="s">
        <v>33</v>
      </c>
      <c r="B1931" s="1" t="s">
        <v>34</v>
      </c>
      <c r="C1931" s="2">
        <v>45867</v>
      </c>
      <c r="D1931" s="1" t="s">
        <v>238</v>
      </c>
      <c r="E1931" s="1" t="s">
        <v>239</v>
      </c>
      <c r="F1931" s="1" t="s">
        <v>37</v>
      </c>
      <c r="G1931" s="1" t="s">
        <v>431</v>
      </c>
      <c r="H1931" s="1" t="s">
        <v>432</v>
      </c>
      <c r="I1931" s="3">
        <v>35478</v>
      </c>
      <c r="J1931" s="3">
        <v>0</v>
      </c>
      <c r="K1931" s="1" t="s">
        <v>40</v>
      </c>
      <c r="L1931" s="1" t="s">
        <v>444</v>
      </c>
      <c r="M1931" s="1" t="s">
        <v>445</v>
      </c>
      <c r="N1931" s="1" t="s">
        <v>37</v>
      </c>
      <c r="O1931" s="1" t="s">
        <v>43</v>
      </c>
      <c r="P1931" s="1" t="s">
        <v>43</v>
      </c>
      <c r="Q1931" s="1" t="s">
        <v>43</v>
      </c>
      <c r="R1931" s="3">
        <v>0</v>
      </c>
      <c r="S1931" s="1" t="s">
        <v>44</v>
      </c>
      <c r="T1931" s="1" t="s">
        <v>45</v>
      </c>
      <c r="U1931" s="1" t="s">
        <v>431</v>
      </c>
      <c r="V1931" s="1" t="s">
        <v>46</v>
      </c>
      <c r="W1931" s="1" t="s">
        <v>81</v>
      </c>
      <c r="X1931" s="1" t="s">
        <v>433</v>
      </c>
      <c r="Y1931" s="1" t="s">
        <v>245</v>
      </c>
      <c r="Z1931" s="1" t="s">
        <v>219</v>
      </c>
      <c r="AA1931" s="1" t="s">
        <v>51</v>
      </c>
      <c r="AB1931" s="1" t="s">
        <v>433</v>
      </c>
      <c r="AC1931" s="1" t="s">
        <v>37</v>
      </c>
    </row>
    <row r="1932" spans="1:29" hidden="1" x14ac:dyDescent="0.25">
      <c r="A1932" s="1" t="s">
        <v>33</v>
      </c>
      <c r="B1932" s="1" t="s">
        <v>34</v>
      </c>
      <c r="C1932" s="2">
        <v>45867</v>
      </c>
      <c r="D1932" s="1" t="s">
        <v>238</v>
      </c>
      <c r="E1932" s="1" t="s">
        <v>239</v>
      </c>
      <c r="F1932" s="1" t="s">
        <v>37</v>
      </c>
      <c r="G1932" s="1" t="s">
        <v>431</v>
      </c>
      <c r="H1932" s="1" t="s">
        <v>432</v>
      </c>
      <c r="I1932" s="3">
        <v>3000000</v>
      </c>
      <c r="J1932" s="3">
        <v>0</v>
      </c>
      <c r="K1932" s="1" t="s">
        <v>40</v>
      </c>
      <c r="L1932" s="1" t="s">
        <v>62</v>
      </c>
      <c r="M1932" s="1" t="s">
        <v>63</v>
      </c>
      <c r="N1932" s="1" t="s">
        <v>37</v>
      </c>
      <c r="O1932" s="1" t="s">
        <v>43</v>
      </c>
      <c r="P1932" s="1" t="s">
        <v>43</v>
      </c>
      <c r="Q1932" s="1" t="s">
        <v>43</v>
      </c>
      <c r="R1932" s="3">
        <v>0</v>
      </c>
      <c r="S1932" s="1" t="s">
        <v>44</v>
      </c>
      <c r="T1932" s="1" t="s">
        <v>45</v>
      </c>
      <c r="U1932" s="1" t="s">
        <v>431</v>
      </c>
      <c r="V1932" s="1" t="s">
        <v>46</v>
      </c>
      <c r="W1932" s="1" t="s">
        <v>81</v>
      </c>
      <c r="X1932" s="1" t="s">
        <v>433</v>
      </c>
      <c r="Y1932" s="1" t="s">
        <v>245</v>
      </c>
      <c r="Z1932" s="1" t="s">
        <v>219</v>
      </c>
      <c r="AA1932" s="1" t="s">
        <v>51</v>
      </c>
      <c r="AB1932" s="1" t="s">
        <v>433</v>
      </c>
      <c r="AC1932" s="1" t="s">
        <v>37</v>
      </c>
    </row>
    <row r="1933" spans="1:29" hidden="1" x14ac:dyDescent="0.25">
      <c r="A1933" s="1" t="s">
        <v>33</v>
      </c>
      <c r="B1933" s="1" t="s">
        <v>34</v>
      </c>
      <c r="C1933" s="2">
        <v>45867</v>
      </c>
      <c r="D1933" s="1" t="s">
        <v>238</v>
      </c>
      <c r="E1933" s="1" t="s">
        <v>239</v>
      </c>
      <c r="F1933" s="1" t="s">
        <v>37</v>
      </c>
      <c r="G1933" s="1" t="s">
        <v>431</v>
      </c>
      <c r="H1933" s="1" t="s">
        <v>432</v>
      </c>
      <c r="I1933" s="3">
        <v>0</v>
      </c>
      <c r="J1933" s="3">
        <v>3000000</v>
      </c>
      <c r="K1933" s="1" t="s">
        <v>40</v>
      </c>
      <c r="L1933" s="1" t="s">
        <v>77</v>
      </c>
      <c r="M1933" s="1" t="s">
        <v>78</v>
      </c>
      <c r="N1933" s="1" t="s">
        <v>37</v>
      </c>
      <c r="O1933" s="1" t="s">
        <v>43</v>
      </c>
      <c r="P1933" s="1" t="s">
        <v>43</v>
      </c>
      <c r="Q1933" s="1" t="s">
        <v>43</v>
      </c>
      <c r="R1933" s="3">
        <v>0</v>
      </c>
      <c r="S1933" s="1" t="s">
        <v>44</v>
      </c>
      <c r="T1933" s="1" t="s">
        <v>45</v>
      </c>
      <c r="U1933" s="1" t="s">
        <v>431</v>
      </c>
      <c r="V1933" s="1" t="s">
        <v>46</v>
      </c>
      <c r="W1933" s="1" t="s">
        <v>81</v>
      </c>
      <c r="X1933" s="1" t="s">
        <v>433</v>
      </c>
      <c r="Y1933" s="1" t="s">
        <v>245</v>
      </c>
      <c r="Z1933" s="1" t="s">
        <v>219</v>
      </c>
      <c r="AA1933" s="1" t="s">
        <v>51</v>
      </c>
      <c r="AB1933" s="1" t="s">
        <v>433</v>
      </c>
      <c r="AC1933" s="1" t="s">
        <v>37</v>
      </c>
    </row>
    <row r="1934" spans="1:29" hidden="1" x14ac:dyDescent="0.25">
      <c r="A1934" s="1" t="s">
        <v>33</v>
      </c>
      <c r="B1934" s="1" t="s">
        <v>34</v>
      </c>
      <c r="C1934" s="2">
        <v>45867</v>
      </c>
      <c r="D1934" s="1" t="s">
        <v>238</v>
      </c>
      <c r="E1934" s="1" t="s">
        <v>239</v>
      </c>
      <c r="F1934" s="1" t="s">
        <v>37</v>
      </c>
      <c r="G1934" s="1" t="s">
        <v>431</v>
      </c>
      <c r="H1934" s="1" t="s">
        <v>432</v>
      </c>
      <c r="I1934" s="3">
        <v>1386125</v>
      </c>
      <c r="J1934" s="3">
        <v>0</v>
      </c>
      <c r="K1934" s="1" t="s">
        <v>40</v>
      </c>
      <c r="L1934" s="1" t="s">
        <v>62</v>
      </c>
      <c r="M1934" s="1" t="s">
        <v>63</v>
      </c>
      <c r="N1934" s="1" t="s">
        <v>37</v>
      </c>
      <c r="O1934" s="1" t="s">
        <v>43</v>
      </c>
      <c r="P1934" s="1" t="s">
        <v>43</v>
      </c>
      <c r="Q1934" s="1" t="s">
        <v>43</v>
      </c>
      <c r="R1934" s="3">
        <v>0</v>
      </c>
      <c r="S1934" s="1" t="s">
        <v>44</v>
      </c>
      <c r="T1934" s="1" t="s">
        <v>45</v>
      </c>
      <c r="U1934" s="1" t="s">
        <v>431</v>
      </c>
      <c r="V1934" s="1" t="s">
        <v>46</v>
      </c>
      <c r="W1934" s="1" t="s">
        <v>81</v>
      </c>
      <c r="X1934" s="1" t="s">
        <v>433</v>
      </c>
      <c r="Y1934" s="1" t="s">
        <v>245</v>
      </c>
      <c r="Z1934" s="1" t="s">
        <v>219</v>
      </c>
      <c r="AA1934" s="1" t="s">
        <v>51</v>
      </c>
      <c r="AB1934" s="1" t="s">
        <v>433</v>
      </c>
      <c r="AC1934" s="1" t="s">
        <v>37</v>
      </c>
    </row>
    <row r="1935" spans="1:29" hidden="1" x14ac:dyDescent="0.25">
      <c r="A1935" s="1" t="s">
        <v>33</v>
      </c>
      <c r="B1935" s="1" t="s">
        <v>34</v>
      </c>
      <c r="C1935" s="2">
        <v>45867</v>
      </c>
      <c r="D1935" s="1" t="s">
        <v>238</v>
      </c>
      <c r="E1935" s="1" t="s">
        <v>239</v>
      </c>
      <c r="F1935" s="1" t="s">
        <v>37</v>
      </c>
      <c r="G1935" s="1" t="s">
        <v>431</v>
      </c>
      <c r="H1935" s="1" t="s">
        <v>432</v>
      </c>
      <c r="I1935" s="3">
        <v>0</v>
      </c>
      <c r="J1935" s="3">
        <v>1386125</v>
      </c>
      <c r="K1935" s="1" t="s">
        <v>40</v>
      </c>
      <c r="L1935" s="1" t="s">
        <v>537</v>
      </c>
      <c r="M1935" s="1" t="s">
        <v>538</v>
      </c>
      <c r="N1935" s="1" t="s">
        <v>37</v>
      </c>
      <c r="O1935" s="1" t="s">
        <v>43</v>
      </c>
      <c r="P1935" s="1" t="s">
        <v>43</v>
      </c>
      <c r="Q1935" s="1" t="s">
        <v>43</v>
      </c>
      <c r="R1935" s="3">
        <v>0</v>
      </c>
      <c r="S1935" s="1" t="s">
        <v>44</v>
      </c>
      <c r="T1935" s="1" t="s">
        <v>45</v>
      </c>
      <c r="U1935" s="1" t="s">
        <v>431</v>
      </c>
      <c r="V1935" s="1" t="s">
        <v>46</v>
      </c>
      <c r="W1935" s="1" t="s">
        <v>81</v>
      </c>
      <c r="X1935" s="1" t="s">
        <v>433</v>
      </c>
      <c r="Y1935" s="1" t="s">
        <v>245</v>
      </c>
      <c r="Z1935" s="1" t="s">
        <v>219</v>
      </c>
      <c r="AA1935" s="1" t="s">
        <v>51</v>
      </c>
      <c r="AB1935" s="1" t="s">
        <v>433</v>
      </c>
      <c r="AC1935" s="1" t="s">
        <v>37</v>
      </c>
    </row>
    <row r="1936" spans="1:29" hidden="1" x14ac:dyDescent="0.25">
      <c r="A1936" s="1" t="s">
        <v>33</v>
      </c>
      <c r="B1936" s="1" t="s">
        <v>34</v>
      </c>
      <c r="C1936" s="2">
        <v>45867</v>
      </c>
      <c r="D1936" s="1" t="s">
        <v>238</v>
      </c>
      <c r="E1936" s="1" t="s">
        <v>239</v>
      </c>
      <c r="F1936" s="1" t="s">
        <v>37</v>
      </c>
      <c r="G1936" s="1" t="s">
        <v>431</v>
      </c>
      <c r="H1936" s="1" t="s">
        <v>432</v>
      </c>
      <c r="I1936" s="3">
        <v>422504</v>
      </c>
      <c r="J1936" s="3">
        <v>0</v>
      </c>
      <c r="K1936" s="1" t="s">
        <v>40</v>
      </c>
      <c r="L1936" s="1" t="s">
        <v>41</v>
      </c>
      <c r="M1936" s="1" t="s">
        <v>42</v>
      </c>
      <c r="N1936" s="1" t="s">
        <v>37</v>
      </c>
      <c r="O1936" s="1" t="s">
        <v>43</v>
      </c>
      <c r="P1936" s="1" t="s">
        <v>43</v>
      </c>
      <c r="Q1936" s="1" t="s">
        <v>43</v>
      </c>
      <c r="R1936" s="3">
        <v>0</v>
      </c>
      <c r="S1936" s="1" t="s">
        <v>44</v>
      </c>
      <c r="T1936" s="1" t="s">
        <v>45</v>
      </c>
      <c r="U1936" s="1" t="s">
        <v>431</v>
      </c>
      <c r="V1936" s="1" t="s">
        <v>46</v>
      </c>
      <c r="W1936" s="1" t="s">
        <v>81</v>
      </c>
      <c r="X1936" s="1" t="s">
        <v>433</v>
      </c>
      <c r="Y1936" s="1" t="s">
        <v>245</v>
      </c>
      <c r="Z1936" s="1" t="s">
        <v>219</v>
      </c>
      <c r="AA1936" s="1" t="s">
        <v>51</v>
      </c>
      <c r="AB1936" s="1" t="s">
        <v>433</v>
      </c>
      <c r="AC1936" s="1" t="s">
        <v>37</v>
      </c>
    </row>
    <row r="1937" spans="1:29" hidden="1" x14ac:dyDescent="0.25">
      <c r="A1937" s="1" t="s">
        <v>33</v>
      </c>
      <c r="B1937" s="1" t="s">
        <v>34</v>
      </c>
      <c r="C1937" s="2">
        <v>45867</v>
      </c>
      <c r="D1937" s="1" t="s">
        <v>238</v>
      </c>
      <c r="E1937" s="1" t="s">
        <v>239</v>
      </c>
      <c r="F1937" s="1" t="s">
        <v>37</v>
      </c>
      <c r="G1937" s="1" t="s">
        <v>431</v>
      </c>
      <c r="H1937" s="1" t="s">
        <v>432</v>
      </c>
      <c r="I1937" s="3">
        <v>0</v>
      </c>
      <c r="J1937" s="3">
        <v>422504</v>
      </c>
      <c r="K1937" s="1" t="s">
        <v>40</v>
      </c>
      <c r="L1937" s="1" t="s">
        <v>434</v>
      </c>
      <c r="M1937" s="1" t="s">
        <v>435</v>
      </c>
      <c r="N1937" s="1" t="s">
        <v>37</v>
      </c>
      <c r="O1937" s="1" t="s">
        <v>43</v>
      </c>
      <c r="P1937" s="1" t="s">
        <v>43</v>
      </c>
      <c r="Q1937" s="1" t="s">
        <v>43</v>
      </c>
      <c r="R1937" s="3">
        <v>0</v>
      </c>
      <c r="S1937" s="1" t="s">
        <v>44</v>
      </c>
      <c r="T1937" s="1" t="s">
        <v>45</v>
      </c>
      <c r="U1937" s="1" t="s">
        <v>431</v>
      </c>
      <c r="V1937" s="1" t="s">
        <v>46</v>
      </c>
      <c r="W1937" s="1" t="s">
        <v>81</v>
      </c>
      <c r="X1937" s="1" t="s">
        <v>433</v>
      </c>
      <c r="Y1937" s="1" t="s">
        <v>245</v>
      </c>
      <c r="Z1937" s="1" t="s">
        <v>219</v>
      </c>
      <c r="AA1937" s="1" t="s">
        <v>51</v>
      </c>
      <c r="AB1937" s="1" t="s">
        <v>433</v>
      </c>
      <c r="AC1937" s="1" t="s">
        <v>37</v>
      </c>
    </row>
    <row r="1938" spans="1:29" hidden="1" x14ac:dyDescent="0.25">
      <c r="A1938" s="1" t="s">
        <v>33</v>
      </c>
      <c r="B1938" s="1" t="s">
        <v>34</v>
      </c>
      <c r="C1938" s="2">
        <v>45867</v>
      </c>
      <c r="D1938" s="1" t="s">
        <v>238</v>
      </c>
      <c r="E1938" s="1" t="s">
        <v>239</v>
      </c>
      <c r="F1938" s="1" t="s">
        <v>37</v>
      </c>
      <c r="G1938" s="1" t="s">
        <v>431</v>
      </c>
      <c r="H1938" s="1" t="s">
        <v>432</v>
      </c>
      <c r="I1938" s="3">
        <v>33333</v>
      </c>
      <c r="J1938" s="3">
        <v>0</v>
      </c>
      <c r="K1938" s="1" t="s">
        <v>40</v>
      </c>
      <c r="L1938" s="1" t="s">
        <v>41</v>
      </c>
      <c r="M1938" s="1" t="s">
        <v>42</v>
      </c>
      <c r="N1938" s="1" t="s">
        <v>37</v>
      </c>
      <c r="O1938" s="1" t="s">
        <v>43</v>
      </c>
      <c r="P1938" s="1" t="s">
        <v>43</v>
      </c>
      <c r="Q1938" s="1" t="s">
        <v>43</v>
      </c>
      <c r="R1938" s="3">
        <v>0</v>
      </c>
      <c r="S1938" s="1" t="s">
        <v>44</v>
      </c>
      <c r="T1938" s="1" t="s">
        <v>45</v>
      </c>
      <c r="U1938" s="1" t="s">
        <v>431</v>
      </c>
      <c r="V1938" s="1" t="s">
        <v>46</v>
      </c>
      <c r="W1938" s="1" t="s">
        <v>81</v>
      </c>
      <c r="X1938" s="1" t="s">
        <v>433</v>
      </c>
      <c r="Y1938" s="1" t="s">
        <v>245</v>
      </c>
      <c r="Z1938" s="1" t="s">
        <v>219</v>
      </c>
      <c r="AA1938" s="1" t="s">
        <v>51</v>
      </c>
      <c r="AB1938" s="1" t="s">
        <v>433</v>
      </c>
      <c r="AC1938" s="1" t="s">
        <v>37</v>
      </c>
    </row>
    <row r="1939" spans="1:29" hidden="1" x14ac:dyDescent="0.25">
      <c r="A1939" s="1" t="s">
        <v>33</v>
      </c>
      <c r="B1939" s="1" t="s">
        <v>34</v>
      </c>
      <c r="C1939" s="2">
        <v>45867</v>
      </c>
      <c r="D1939" s="1" t="s">
        <v>238</v>
      </c>
      <c r="E1939" s="1" t="s">
        <v>239</v>
      </c>
      <c r="F1939" s="1" t="s">
        <v>37</v>
      </c>
      <c r="G1939" s="1" t="s">
        <v>431</v>
      </c>
      <c r="H1939" s="1" t="s">
        <v>432</v>
      </c>
      <c r="I1939" s="3">
        <v>0</v>
      </c>
      <c r="J1939" s="3">
        <v>33333</v>
      </c>
      <c r="K1939" s="1" t="s">
        <v>40</v>
      </c>
      <c r="L1939" s="1" t="s">
        <v>436</v>
      </c>
      <c r="M1939" s="1" t="s">
        <v>437</v>
      </c>
      <c r="N1939" s="1" t="s">
        <v>37</v>
      </c>
      <c r="O1939" s="1" t="s">
        <v>43</v>
      </c>
      <c r="P1939" s="1" t="s">
        <v>43</v>
      </c>
      <c r="Q1939" s="1" t="s">
        <v>43</v>
      </c>
      <c r="R1939" s="3">
        <v>0</v>
      </c>
      <c r="S1939" s="1" t="s">
        <v>44</v>
      </c>
      <c r="T1939" s="1" t="s">
        <v>45</v>
      </c>
      <c r="U1939" s="1" t="s">
        <v>431</v>
      </c>
      <c r="V1939" s="1" t="s">
        <v>46</v>
      </c>
      <c r="W1939" s="1" t="s">
        <v>81</v>
      </c>
      <c r="X1939" s="1" t="s">
        <v>433</v>
      </c>
      <c r="Y1939" s="1" t="s">
        <v>245</v>
      </c>
      <c r="Z1939" s="1" t="s">
        <v>219</v>
      </c>
      <c r="AA1939" s="1" t="s">
        <v>51</v>
      </c>
      <c r="AB1939" s="1" t="s">
        <v>433</v>
      </c>
      <c r="AC1939" s="1" t="s">
        <v>37</v>
      </c>
    </row>
    <row r="1940" spans="1:29" hidden="1" x14ac:dyDescent="0.25">
      <c r="A1940" s="1" t="s">
        <v>33</v>
      </c>
      <c r="B1940" s="1" t="s">
        <v>34</v>
      </c>
      <c r="C1940" s="2">
        <v>45867</v>
      </c>
      <c r="D1940" s="1" t="s">
        <v>238</v>
      </c>
      <c r="E1940" s="1" t="s">
        <v>239</v>
      </c>
      <c r="F1940" s="1" t="s">
        <v>37</v>
      </c>
      <c r="G1940" s="1" t="s">
        <v>431</v>
      </c>
      <c r="H1940" s="1" t="s">
        <v>432</v>
      </c>
      <c r="I1940" s="3">
        <v>68812</v>
      </c>
      <c r="J1940" s="3">
        <v>0</v>
      </c>
      <c r="K1940" s="1" t="s">
        <v>40</v>
      </c>
      <c r="L1940" s="1" t="s">
        <v>41</v>
      </c>
      <c r="M1940" s="1" t="s">
        <v>42</v>
      </c>
      <c r="N1940" s="1" t="s">
        <v>37</v>
      </c>
      <c r="O1940" s="1" t="s">
        <v>43</v>
      </c>
      <c r="P1940" s="1" t="s">
        <v>43</v>
      </c>
      <c r="Q1940" s="1" t="s">
        <v>43</v>
      </c>
      <c r="R1940" s="3">
        <v>0</v>
      </c>
      <c r="S1940" s="1" t="s">
        <v>44</v>
      </c>
      <c r="T1940" s="1" t="s">
        <v>45</v>
      </c>
      <c r="U1940" s="1" t="s">
        <v>431</v>
      </c>
      <c r="V1940" s="1" t="s">
        <v>46</v>
      </c>
      <c r="W1940" s="1" t="s">
        <v>81</v>
      </c>
      <c r="X1940" s="1" t="s">
        <v>433</v>
      </c>
      <c r="Y1940" s="1" t="s">
        <v>245</v>
      </c>
      <c r="Z1940" s="1" t="s">
        <v>219</v>
      </c>
      <c r="AA1940" s="1" t="s">
        <v>51</v>
      </c>
      <c r="AB1940" s="1" t="s">
        <v>433</v>
      </c>
      <c r="AC1940" s="1" t="s">
        <v>37</v>
      </c>
    </row>
    <row r="1941" spans="1:29" hidden="1" x14ac:dyDescent="0.25">
      <c r="A1941" s="1" t="s">
        <v>33</v>
      </c>
      <c r="B1941" s="1" t="s">
        <v>34</v>
      </c>
      <c r="C1941" s="2">
        <v>45867</v>
      </c>
      <c r="D1941" s="1" t="s">
        <v>238</v>
      </c>
      <c r="E1941" s="1" t="s">
        <v>239</v>
      </c>
      <c r="F1941" s="1" t="s">
        <v>37</v>
      </c>
      <c r="G1941" s="1" t="s">
        <v>431</v>
      </c>
      <c r="H1941" s="1" t="s">
        <v>432</v>
      </c>
      <c r="I1941" s="3">
        <v>0</v>
      </c>
      <c r="J1941" s="3">
        <v>68812</v>
      </c>
      <c r="K1941" s="1" t="s">
        <v>40</v>
      </c>
      <c r="L1941" s="1" t="s">
        <v>91</v>
      </c>
      <c r="M1941" s="1" t="s">
        <v>92</v>
      </c>
      <c r="N1941" s="1" t="s">
        <v>37</v>
      </c>
      <c r="O1941" s="1" t="s">
        <v>43</v>
      </c>
      <c r="P1941" s="1" t="s">
        <v>43</v>
      </c>
      <c r="Q1941" s="1" t="s">
        <v>43</v>
      </c>
      <c r="R1941" s="3">
        <v>0</v>
      </c>
      <c r="S1941" s="1" t="s">
        <v>44</v>
      </c>
      <c r="T1941" s="1" t="s">
        <v>45</v>
      </c>
      <c r="U1941" s="1" t="s">
        <v>431</v>
      </c>
      <c r="V1941" s="1" t="s">
        <v>46</v>
      </c>
      <c r="W1941" s="1" t="s">
        <v>81</v>
      </c>
      <c r="X1941" s="1" t="s">
        <v>433</v>
      </c>
      <c r="Y1941" s="1" t="s">
        <v>245</v>
      </c>
      <c r="Z1941" s="1" t="s">
        <v>219</v>
      </c>
      <c r="AA1941" s="1" t="s">
        <v>51</v>
      </c>
      <c r="AB1941" s="1" t="s">
        <v>433</v>
      </c>
      <c r="AC1941" s="1" t="s">
        <v>37</v>
      </c>
    </row>
    <row r="1942" spans="1:29" hidden="1" x14ac:dyDescent="0.25">
      <c r="A1942" s="1" t="s">
        <v>33</v>
      </c>
      <c r="B1942" s="1" t="s">
        <v>34</v>
      </c>
      <c r="C1942" s="2">
        <v>45867</v>
      </c>
      <c r="D1942" s="1" t="s">
        <v>238</v>
      </c>
      <c r="E1942" s="1" t="s">
        <v>239</v>
      </c>
      <c r="F1942" s="1" t="s">
        <v>37</v>
      </c>
      <c r="G1942" s="1" t="s">
        <v>431</v>
      </c>
      <c r="H1942" s="1" t="s">
        <v>432</v>
      </c>
      <c r="I1942" s="3">
        <v>41199</v>
      </c>
      <c r="J1942" s="3">
        <v>0</v>
      </c>
      <c r="K1942" s="1" t="s">
        <v>40</v>
      </c>
      <c r="L1942" s="1" t="s">
        <v>340</v>
      </c>
      <c r="M1942" s="1" t="s">
        <v>341</v>
      </c>
      <c r="N1942" s="1" t="s">
        <v>37</v>
      </c>
      <c r="O1942" s="1" t="s">
        <v>43</v>
      </c>
      <c r="P1942" s="1" t="s">
        <v>43</v>
      </c>
      <c r="Q1942" s="1" t="s">
        <v>43</v>
      </c>
      <c r="R1942" s="3">
        <v>0</v>
      </c>
      <c r="S1942" s="1" t="s">
        <v>44</v>
      </c>
      <c r="T1942" s="1" t="s">
        <v>45</v>
      </c>
      <c r="U1942" s="1" t="s">
        <v>431</v>
      </c>
      <c r="V1942" s="1" t="s">
        <v>46</v>
      </c>
      <c r="W1942" s="1" t="s">
        <v>81</v>
      </c>
      <c r="X1942" s="1" t="s">
        <v>433</v>
      </c>
      <c r="Y1942" s="1" t="s">
        <v>245</v>
      </c>
      <c r="Z1942" s="1" t="s">
        <v>219</v>
      </c>
      <c r="AA1942" s="1" t="s">
        <v>51</v>
      </c>
      <c r="AB1942" s="1" t="s">
        <v>433</v>
      </c>
      <c r="AC1942" s="1" t="s">
        <v>37</v>
      </c>
    </row>
    <row r="1943" spans="1:29" hidden="1" x14ac:dyDescent="0.25">
      <c r="A1943" s="1" t="s">
        <v>33</v>
      </c>
      <c r="B1943" s="1" t="s">
        <v>34</v>
      </c>
      <c r="C1943" s="2">
        <v>45867</v>
      </c>
      <c r="D1943" s="1" t="s">
        <v>238</v>
      </c>
      <c r="E1943" s="1" t="s">
        <v>239</v>
      </c>
      <c r="F1943" s="1" t="s">
        <v>37</v>
      </c>
      <c r="G1943" s="1" t="s">
        <v>431</v>
      </c>
      <c r="H1943" s="1" t="s">
        <v>432</v>
      </c>
      <c r="I1943" s="3">
        <v>0</v>
      </c>
      <c r="J1943" s="3">
        <v>41199</v>
      </c>
      <c r="K1943" s="1" t="s">
        <v>40</v>
      </c>
      <c r="L1943" s="1" t="s">
        <v>438</v>
      </c>
      <c r="M1943" s="1" t="s">
        <v>439</v>
      </c>
      <c r="N1943" s="1" t="s">
        <v>37</v>
      </c>
      <c r="O1943" s="1" t="s">
        <v>43</v>
      </c>
      <c r="P1943" s="1" t="s">
        <v>43</v>
      </c>
      <c r="Q1943" s="1" t="s">
        <v>43</v>
      </c>
      <c r="R1943" s="3">
        <v>0</v>
      </c>
      <c r="S1943" s="1" t="s">
        <v>44</v>
      </c>
      <c r="T1943" s="1" t="s">
        <v>45</v>
      </c>
      <c r="U1943" s="1" t="s">
        <v>431</v>
      </c>
      <c r="V1943" s="1" t="s">
        <v>46</v>
      </c>
      <c r="W1943" s="1" t="s">
        <v>81</v>
      </c>
      <c r="X1943" s="1" t="s">
        <v>433</v>
      </c>
      <c r="Y1943" s="1" t="s">
        <v>245</v>
      </c>
      <c r="Z1943" s="1" t="s">
        <v>219</v>
      </c>
      <c r="AA1943" s="1" t="s">
        <v>51</v>
      </c>
      <c r="AB1943" s="1" t="s">
        <v>433</v>
      </c>
      <c r="AC1943" s="1" t="s">
        <v>37</v>
      </c>
    </row>
    <row r="1944" spans="1:29" hidden="1" x14ac:dyDescent="0.25">
      <c r="A1944" s="1" t="s">
        <v>33</v>
      </c>
      <c r="B1944" s="1" t="s">
        <v>34</v>
      </c>
      <c r="C1944" s="2">
        <v>45867</v>
      </c>
      <c r="D1944" s="1" t="s">
        <v>238</v>
      </c>
      <c r="E1944" s="1" t="s">
        <v>239</v>
      </c>
      <c r="F1944" s="1" t="s">
        <v>37</v>
      </c>
      <c r="G1944" s="1" t="s">
        <v>431</v>
      </c>
      <c r="H1944" s="1" t="s">
        <v>432</v>
      </c>
      <c r="I1944" s="3">
        <v>40434</v>
      </c>
      <c r="J1944" s="3">
        <v>0</v>
      </c>
      <c r="K1944" s="1" t="s">
        <v>40</v>
      </c>
      <c r="L1944" s="1" t="s">
        <v>41</v>
      </c>
      <c r="M1944" s="1" t="s">
        <v>42</v>
      </c>
      <c r="N1944" s="1" t="s">
        <v>37</v>
      </c>
      <c r="O1944" s="1" t="s">
        <v>43</v>
      </c>
      <c r="P1944" s="1" t="s">
        <v>43</v>
      </c>
      <c r="Q1944" s="1" t="s">
        <v>43</v>
      </c>
      <c r="R1944" s="3">
        <v>0</v>
      </c>
      <c r="S1944" s="1" t="s">
        <v>44</v>
      </c>
      <c r="T1944" s="1" t="s">
        <v>45</v>
      </c>
      <c r="U1944" s="1" t="s">
        <v>431</v>
      </c>
      <c r="V1944" s="1" t="s">
        <v>46</v>
      </c>
      <c r="W1944" s="1" t="s">
        <v>81</v>
      </c>
      <c r="X1944" s="1" t="s">
        <v>433</v>
      </c>
      <c r="Y1944" s="1" t="s">
        <v>245</v>
      </c>
      <c r="Z1944" s="1" t="s">
        <v>219</v>
      </c>
      <c r="AA1944" s="1" t="s">
        <v>51</v>
      </c>
      <c r="AB1944" s="1" t="s">
        <v>433</v>
      </c>
      <c r="AC1944" s="1" t="s">
        <v>37</v>
      </c>
    </row>
    <row r="1945" spans="1:29" hidden="1" x14ac:dyDescent="0.25">
      <c r="A1945" s="1" t="s">
        <v>33</v>
      </c>
      <c r="B1945" s="1" t="s">
        <v>34</v>
      </c>
      <c r="C1945" s="2">
        <v>45867</v>
      </c>
      <c r="D1945" s="1" t="s">
        <v>238</v>
      </c>
      <c r="E1945" s="1" t="s">
        <v>239</v>
      </c>
      <c r="F1945" s="1" t="s">
        <v>37</v>
      </c>
      <c r="G1945" s="1" t="s">
        <v>431</v>
      </c>
      <c r="H1945" s="1" t="s">
        <v>432</v>
      </c>
      <c r="I1945" s="3">
        <v>0</v>
      </c>
      <c r="J1945" s="3">
        <v>40434</v>
      </c>
      <c r="K1945" s="1" t="s">
        <v>40</v>
      </c>
      <c r="L1945" s="1" t="s">
        <v>440</v>
      </c>
      <c r="M1945" s="1" t="s">
        <v>441</v>
      </c>
      <c r="N1945" s="1" t="s">
        <v>37</v>
      </c>
      <c r="O1945" s="1" t="s">
        <v>43</v>
      </c>
      <c r="P1945" s="1" t="s">
        <v>43</v>
      </c>
      <c r="Q1945" s="1" t="s">
        <v>43</v>
      </c>
      <c r="R1945" s="3">
        <v>0</v>
      </c>
      <c r="S1945" s="1" t="s">
        <v>44</v>
      </c>
      <c r="T1945" s="1" t="s">
        <v>45</v>
      </c>
      <c r="U1945" s="1" t="s">
        <v>431</v>
      </c>
      <c r="V1945" s="1" t="s">
        <v>46</v>
      </c>
      <c r="W1945" s="1" t="s">
        <v>81</v>
      </c>
      <c r="X1945" s="1" t="s">
        <v>433</v>
      </c>
      <c r="Y1945" s="1" t="s">
        <v>245</v>
      </c>
      <c r="Z1945" s="1" t="s">
        <v>219</v>
      </c>
      <c r="AA1945" s="1" t="s">
        <v>51</v>
      </c>
      <c r="AB1945" s="1" t="s">
        <v>433</v>
      </c>
      <c r="AC1945" s="1" t="s">
        <v>37</v>
      </c>
    </row>
    <row r="1946" spans="1:29" hidden="1" x14ac:dyDescent="0.25">
      <c r="A1946" s="1" t="s">
        <v>33</v>
      </c>
      <c r="B1946" s="1" t="s">
        <v>34</v>
      </c>
      <c r="C1946" s="2">
        <v>45867</v>
      </c>
      <c r="D1946" s="1" t="s">
        <v>238</v>
      </c>
      <c r="E1946" s="1" t="s">
        <v>239</v>
      </c>
      <c r="F1946" s="1" t="s">
        <v>37</v>
      </c>
      <c r="G1946" s="1" t="s">
        <v>431</v>
      </c>
      <c r="H1946" s="1" t="s">
        <v>432</v>
      </c>
      <c r="I1946" s="3">
        <v>33333</v>
      </c>
      <c r="J1946" s="3">
        <v>0</v>
      </c>
      <c r="K1946" s="1" t="s">
        <v>40</v>
      </c>
      <c r="L1946" s="1" t="s">
        <v>62</v>
      </c>
      <c r="M1946" s="1" t="s">
        <v>63</v>
      </c>
      <c r="N1946" s="1" t="s">
        <v>37</v>
      </c>
      <c r="O1946" s="1" t="s">
        <v>43</v>
      </c>
      <c r="P1946" s="1" t="s">
        <v>43</v>
      </c>
      <c r="Q1946" s="1" t="s">
        <v>43</v>
      </c>
      <c r="R1946" s="3">
        <v>0</v>
      </c>
      <c r="S1946" s="1" t="s">
        <v>44</v>
      </c>
      <c r="T1946" s="1" t="s">
        <v>45</v>
      </c>
      <c r="U1946" s="1" t="s">
        <v>431</v>
      </c>
      <c r="V1946" s="1" t="s">
        <v>46</v>
      </c>
      <c r="W1946" s="1" t="s">
        <v>81</v>
      </c>
      <c r="X1946" s="1" t="s">
        <v>433</v>
      </c>
      <c r="Y1946" s="1" t="s">
        <v>245</v>
      </c>
      <c r="Z1946" s="1" t="s">
        <v>219</v>
      </c>
      <c r="AA1946" s="1" t="s">
        <v>51</v>
      </c>
      <c r="AB1946" s="1" t="s">
        <v>433</v>
      </c>
      <c r="AC1946" s="1" t="s">
        <v>37</v>
      </c>
    </row>
    <row r="1947" spans="1:29" hidden="1" x14ac:dyDescent="0.25">
      <c r="A1947" s="1" t="s">
        <v>33</v>
      </c>
      <c r="B1947" s="1" t="s">
        <v>34</v>
      </c>
      <c r="C1947" s="2">
        <v>45867</v>
      </c>
      <c r="D1947" s="1" t="s">
        <v>238</v>
      </c>
      <c r="E1947" s="1" t="s">
        <v>239</v>
      </c>
      <c r="F1947" s="1" t="s">
        <v>37</v>
      </c>
      <c r="G1947" s="1" t="s">
        <v>431</v>
      </c>
      <c r="H1947" s="1" t="s">
        <v>432</v>
      </c>
      <c r="I1947" s="3">
        <v>0</v>
      </c>
      <c r="J1947" s="3">
        <v>33333</v>
      </c>
      <c r="K1947" s="1" t="s">
        <v>40</v>
      </c>
      <c r="L1947" s="1" t="s">
        <v>442</v>
      </c>
      <c r="M1947" s="1" t="s">
        <v>443</v>
      </c>
      <c r="N1947" s="1" t="s">
        <v>37</v>
      </c>
      <c r="O1947" s="1" t="s">
        <v>43</v>
      </c>
      <c r="P1947" s="1" t="s">
        <v>43</v>
      </c>
      <c r="Q1947" s="1" t="s">
        <v>43</v>
      </c>
      <c r="R1947" s="3">
        <v>0</v>
      </c>
      <c r="S1947" s="1" t="s">
        <v>44</v>
      </c>
      <c r="T1947" s="1" t="s">
        <v>45</v>
      </c>
      <c r="U1947" s="1" t="s">
        <v>431</v>
      </c>
      <c r="V1947" s="1" t="s">
        <v>46</v>
      </c>
      <c r="W1947" s="1" t="s">
        <v>81</v>
      </c>
      <c r="X1947" s="1" t="s">
        <v>433</v>
      </c>
      <c r="Y1947" s="1" t="s">
        <v>245</v>
      </c>
      <c r="Z1947" s="1" t="s">
        <v>219</v>
      </c>
      <c r="AA1947" s="1" t="s">
        <v>51</v>
      </c>
      <c r="AB1947" s="1" t="s">
        <v>433</v>
      </c>
      <c r="AC1947" s="1" t="s">
        <v>37</v>
      </c>
    </row>
    <row r="1948" spans="1:29" hidden="1" x14ac:dyDescent="0.25">
      <c r="A1948" s="1" t="s">
        <v>33</v>
      </c>
      <c r="B1948" s="1" t="s">
        <v>34</v>
      </c>
      <c r="C1948" s="2">
        <v>45867</v>
      </c>
      <c r="D1948" s="1" t="s">
        <v>238</v>
      </c>
      <c r="E1948" s="1" t="s">
        <v>239</v>
      </c>
      <c r="F1948" s="1" t="s">
        <v>37</v>
      </c>
      <c r="G1948" s="1" t="s">
        <v>431</v>
      </c>
      <c r="H1948" s="1" t="s">
        <v>432</v>
      </c>
      <c r="I1948" s="3">
        <v>36638</v>
      </c>
      <c r="J1948" s="3">
        <v>0</v>
      </c>
      <c r="K1948" s="1" t="s">
        <v>40</v>
      </c>
      <c r="L1948" s="1" t="s">
        <v>444</v>
      </c>
      <c r="M1948" s="1" t="s">
        <v>445</v>
      </c>
      <c r="N1948" s="1" t="s">
        <v>37</v>
      </c>
      <c r="O1948" s="1" t="s">
        <v>43</v>
      </c>
      <c r="P1948" s="1" t="s">
        <v>43</v>
      </c>
      <c r="Q1948" s="1" t="s">
        <v>43</v>
      </c>
      <c r="R1948" s="3">
        <v>0</v>
      </c>
      <c r="S1948" s="1" t="s">
        <v>44</v>
      </c>
      <c r="T1948" s="1" t="s">
        <v>45</v>
      </c>
      <c r="U1948" s="1" t="s">
        <v>431</v>
      </c>
      <c r="V1948" s="1" t="s">
        <v>46</v>
      </c>
      <c r="W1948" s="1" t="s">
        <v>81</v>
      </c>
      <c r="X1948" s="1" t="s">
        <v>433</v>
      </c>
      <c r="Y1948" s="1" t="s">
        <v>245</v>
      </c>
      <c r="Z1948" s="1" t="s">
        <v>219</v>
      </c>
      <c r="AA1948" s="1" t="s">
        <v>51</v>
      </c>
      <c r="AB1948" s="1" t="s">
        <v>433</v>
      </c>
      <c r="AC1948" s="1" t="s">
        <v>37</v>
      </c>
    </row>
    <row r="1949" spans="1:29" hidden="1" x14ac:dyDescent="0.25">
      <c r="A1949" s="1" t="s">
        <v>33</v>
      </c>
      <c r="B1949" s="1" t="s">
        <v>34</v>
      </c>
      <c r="C1949" s="2">
        <v>45867</v>
      </c>
      <c r="D1949" s="1" t="s">
        <v>238</v>
      </c>
      <c r="E1949" s="1" t="s">
        <v>239</v>
      </c>
      <c r="F1949" s="1" t="s">
        <v>37</v>
      </c>
      <c r="G1949" s="1" t="s">
        <v>431</v>
      </c>
      <c r="H1949" s="1" t="s">
        <v>432</v>
      </c>
      <c r="I1949" s="3">
        <v>0</v>
      </c>
      <c r="J1949" s="3">
        <v>36638</v>
      </c>
      <c r="K1949" s="1" t="s">
        <v>40</v>
      </c>
      <c r="L1949" s="1" t="s">
        <v>446</v>
      </c>
      <c r="M1949" s="1" t="s">
        <v>447</v>
      </c>
      <c r="N1949" s="1" t="s">
        <v>37</v>
      </c>
      <c r="O1949" s="1" t="s">
        <v>43</v>
      </c>
      <c r="P1949" s="1" t="s">
        <v>43</v>
      </c>
      <c r="Q1949" s="1" t="s">
        <v>43</v>
      </c>
      <c r="R1949" s="3">
        <v>0</v>
      </c>
      <c r="S1949" s="1" t="s">
        <v>44</v>
      </c>
      <c r="T1949" s="1" t="s">
        <v>45</v>
      </c>
      <c r="U1949" s="1" t="s">
        <v>431</v>
      </c>
      <c r="V1949" s="1" t="s">
        <v>46</v>
      </c>
      <c r="W1949" s="1" t="s">
        <v>81</v>
      </c>
      <c r="X1949" s="1" t="s">
        <v>433</v>
      </c>
      <c r="Y1949" s="1" t="s">
        <v>245</v>
      </c>
      <c r="Z1949" s="1" t="s">
        <v>219</v>
      </c>
      <c r="AA1949" s="1" t="s">
        <v>51</v>
      </c>
      <c r="AB1949" s="1" t="s">
        <v>433</v>
      </c>
      <c r="AC1949" s="1" t="s">
        <v>37</v>
      </c>
    </row>
    <row r="1950" spans="1:29" hidden="1" x14ac:dyDescent="0.25">
      <c r="A1950" s="1" t="s">
        <v>33</v>
      </c>
      <c r="B1950" s="1" t="s">
        <v>34</v>
      </c>
      <c r="C1950" s="2">
        <v>45867</v>
      </c>
      <c r="D1950" s="1" t="s">
        <v>238</v>
      </c>
      <c r="E1950" s="1" t="s">
        <v>239</v>
      </c>
      <c r="F1950" s="1" t="s">
        <v>37</v>
      </c>
      <c r="G1950" s="1" t="s">
        <v>431</v>
      </c>
      <c r="H1950" s="1" t="s">
        <v>432</v>
      </c>
      <c r="I1950" s="3">
        <v>41025</v>
      </c>
      <c r="J1950" s="3">
        <v>0</v>
      </c>
      <c r="K1950" s="1" t="s">
        <v>40</v>
      </c>
      <c r="L1950" s="1" t="s">
        <v>41</v>
      </c>
      <c r="M1950" s="1" t="s">
        <v>42</v>
      </c>
      <c r="N1950" s="1" t="s">
        <v>37</v>
      </c>
      <c r="O1950" s="1" t="s">
        <v>43</v>
      </c>
      <c r="P1950" s="1" t="s">
        <v>43</v>
      </c>
      <c r="Q1950" s="1" t="s">
        <v>43</v>
      </c>
      <c r="R1950" s="3">
        <v>0</v>
      </c>
      <c r="S1950" s="1" t="s">
        <v>44</v>
      </c>
      <c r="T1950" s="1" t="s">
        <v>45</v>
      </c>
      <c r="U1950" s="1" t="s">
        <v>431</v>
      </c>
      <c r="V1950" s="1" t="s">
        <v>46</v>
      </c>
      <c r="W1950" s="1" t="s">
        <v>81</v>
      </c>
      <c r="X1950" s="1" t="s">
        <v>433</v>
      </c>
      <c r="Y1950" s="1" t="s">
        <v>245</v>
      </c>
      <c r="Z1950" s="1" t="s">
        <v>219</v>
      </c>
      <c r="AA1950" s="1" t="s">
        <v>51</v>
      </c>
      <c r="AB1950" s="1" t="s">
        <v>433</v>
      </c>
      <c r="AC1950" s="1" t="s">
        <v>37</v>
      </c>
    </row>
    <row r="1951" spans="1:29" hidden="1" x14ac:dyDescent="0.25">
      <c r="A1951" s="1" t="s">
        <v>33</v>
      </c>
      <c r="B1951" s="1" t="s">
        <v>34</v>
      </c>
      <c r="C1951" s="2">
        <v>45867</v>
      </c>
      <c r="D1951" s="1" t="s">
        <v>238</v>
      </c>
      <c r="E1951" s="1" t="s">
        <v>239</v>
      </c>
      <c r="F1951" s="1" t="s">
        <v>37</v>
      </c>
      <c r="G1951" s="1" t="s">
        <v>431</v>
      </c>
      <c r="H1951" s="1" t="s">
        <v>432</v>
      </c>
      <c r="I1951" s="3">
        <v>0</v>
      </c>
      <c r="J1951" s="3">
        <v>41025</v>
      </c>
      <c r="K1951" s="1" t="s">
        <v>40</v>
      </c>
      <c r="L1951" s="1" t="s">
        <v>448</v>
      </c>
      <c r="M1951" s="1" t="s">
        <v>449</v>
      </c>
      <c r="N1951" s="1" t="s">
        <v>37</v>
      </c>
      <c r="O1951" s="1" t="s">
        <v>43</v>
      </c>
      <c r="P1951" s="1" t="s">
        <v>43</v>
      </c>
      <c r="Q1951" s="1" t="s">
        <v>43</v>
      </c>
      <c r="R1951" s="3">
        <v>0</v>
      </c>
      <c r="S1951" s="1" t="s">
        <v>44</v>
      </c>
      <c r="T1951" s="1" t="s">
        <v>45</v>
      </c>
      <c r="U1951" s="1" t="s">
        <v>431</v>
      </c>
      <c r="V1951" s="1" t="s">
        <v>46</v>
      </c>
      <c r="W1951" s="1" t="s">
        <v>81</v>
      </c>
      <c r="X1951" s="1" t="s">
        <v>433</v>
      </c>
      <c r="Y1951" s="1" t="s">
        <v>245</v>
      </c>
      <c r="Z1951" s="1" t="s">
        <v>219</v>
      </c>
      <c r="AA1951" s="1" t="s">
        <v>51</v>
      </c>
      <c r="AB1951" s="1" t="s">
        <v>433</v>
      </c>
      <c r="AC1951" s="1" t="s">
        <v>37</v>
      </c>
    </row>
    <row r="1952" spans="1:29" hidden="1" x14ac:dyDescent="0.25">
      <c r="A1952" s="1" t="s">
        <v>33</v>
      </c>
      <c r="B1952" s="1" t="s">
        <v>34</v>
      </c>
      <c r="C1952" s="2">
        <v>45867</v>
      </c>
      <c r="D1952" s="1" t="s">
        <v>238</v>
      </c>
      <c r="E1952" s="1" t="s">
        <v>239</v>
      </c>
      <c r="F1952" s="1" t="s">
        <v>37</v>
      </c>
      <c r="G1952" s="1" t="s">
        <v>431</v>
      </c>
      <c r="H1952" s="1" t="s">
        <v>432</v>
      </c>
      <c r="I1952" s="3">
        <v>2806895</v>
      </c>
      <c r="J1952" s="3">
        <v>0</v>
      </c>
      <c r="K1952" s="1" t="s">
        <v>40</v>
      </c>
      <c r="L1952" s="1" t="s">
        <v>450</v>
      </c>
      <c r="M1952" s="1" t="s">
        <v>451</v>
      </c>
      <c r="N1952" s="1" t="s">
        <v>37</v>
      </c>
      <c r="O1952" s="1" t="s">
        <v>43</v>
      </c>
      <c r="P1952" s="1" t="s">
        <v>43</v>
      </c>
      <c r="Q1952" s="1" t="s">
        <v>43</v>
      </c>
      <c r="R1952" s="3">
        <v>0</v>
      </c>
      <c r="S1952" s="1" t="s">
        <v>44</v>
      </c>
      <c r="T1952" s="1" t="s">
        <v>45</v>
      </c>
      <c r="U1952" s="1" t="s">
        <v>431</v>
      </c>
      <c r="V1952" s="1" t="s">
        <v>46</v>
      </c>
      <c r="W1952" s="1" t="s">
        <v>81</v>
      </c>
      <c r="X1952" s="1" t="s">
        <v>433</v>
      </c>
      <c r="Y1952" s="1" t="s">
        <v>245</v>
      </c>
      <c r="Z1952" s="1" t="s">
        <v>219</v>
      </c>
      <c r="AA1952" s="1" t="s">
        <v>51</v>
      </c>
      <c r="AB1952" s="1" t="s">
        <v>433</v>
      </c>
      <c r="AC1952" s="1" t="s">
        <v>37</v>
      </c>
    </row>
    <row r="1953" spans="1:29" hidden="1" x14ac:dyDescent="0.25">
      <c r="A1953" s="1" t="s">
        <v>33</v>
      </c>
      <c r="B1953" s="1" t="s">
        <v>34</v>
      </c>
      <c r="C1953" s="2">
        <v>45867</v>
      </c>
      <c r="D1953" s="1" t="s">
        <v>238</v>
      </c>
      <c r="E1953" s="1" t="s">
        <v>239</v>
      </c>
      <c r="F1953" s="1" t="s">
        <v>37</v>
      </c>
      <c r="G1953" s="1" t="s">
        <v>431</v>
      </c>
      <c r="H1953" s="1" t="s">
        <v>432</v>
      </c>
      <c r="I1953" s="3">
        <v>0</v>
      </c>
      <c r="J1953" s="3">
        <v>2806895</v>
      </c>
      <c r="K1953" s="1" t="s">
        <v>40</v>
      </c>
      <c r="L1953" s="1" t="s">
        <v>452</v>
      </c>
      <c r="M1953" s="1" t="s">
        <v>453</v>
      </c>
      <c r="N1953" s="1" t="s">
        <v>37</v>
      </c>
      <c r="O1953" s="1" t="s">
        <v>43</v>
      </c>
      <c r="P1953" s="1" t="s">
        <v>43</v>
      </c>
      <c r="Q1953" s="1" t="s">
        <v>43</v>
      </c>
      <c r="R1953" s="3">
        <v>0</v>
      </c>
      <c r="S1953" s="1" t="s">
        <v>44</v>
      </c>
      <c r="T1953" s="1" t="s">
        <v>45</v>
      </c>
      <c r="U1953" s="1" t="s">
        <v>431</v>
      </c>
      <c r="V1953" s="1" t="s">
        <v>46</v>
      </c>
      <c r="W1953" s="1" t="s">
        <v>81</v>
      </c>
      <c r="X1953" s="1" t="s">
        <v>433</v>
      </c>
      <c r="Y1953" s="1" t="s">
        <v>245</v>
      </c>
      <c r="Z1953" s="1" t="s">
        <v>219</v>
      </c>
      <c r="AA1953" s="1" t="s">
        <v>51</v>
      </c>
      <c r="AB1953" s="1" t="s">
        <v>433</v>
      </c>
      <c r="AC1953" s="1" t="s">
        <v>37</v>
      </c>
    </row>
    <row r="1954" spans="1:29" hidden="1" x14ac:dyDescent="0.25">
      <c r="A1954" s="1" t="s">
        <v>33</v>
      </c>
      <c r="B1954" s="1" t="s">
        <v>34</v>
      </c>
      <c r="C1954" s="2">
        <v>45867</v>
      </c>
      <c r="D1954" s="1" t="s">
        <v>238</v>
      </c>
      <c r="E1954" s="1" t="s">
        <v>239</v>
      </c>
      <c r="F1954" s="1" t="s">
        <v>37</v>
      </c>
      <c r="G1954" s="1" t="s">
        <v>431</v>
      </c>
      <c r="H1954" s="1" t="s">
        <v>432</v>
      </c>
      <c r="I1954" s="3">
        <v>140313</v>
      </c>
      <c r="J1954" s="3">
        <v>0</v>
      </c>
      <c r="K1954" s="1" t="s">
        <v>40</v>
      </c>
      <c r="L1954" s="1" t="s">
        <v>62</v>
      </c>
      <c r="M1954" s="1" t="s">
        <v>63</v>
      </c>
      <c r="N1954" s="1" t="s">
        <v>37</v>
      </c>
      <c r="O1954" s="1" t="s">
        <v>43</v>
      </c>
      <c r="P1954" s="1" t="s">
        <v>43</v>
      </c>
      <c r="Q1954" s="1" t="s">
        <v>43</v>
      </c>
      <c r="R1954" s="3">
        <v>0</v>
      </c>
      <c r="S1954" s="1" t="s">
        <v>44</v>
      </c>
      <c r="T1954" s="1" t="s">
        <v>45</v>
      </c>
      <c r="U1954" s="1" t="s">
        <v>431</v>
      </c>
      <c r="V1954" s="1" t="s">
        <v>46</v>
      </c>
      <c r="W1954" s="1" t="s">
        <v>81</v>
      </c>
      <c r="X1954" s="1" t="s">
        <v>433</v>
      </c>
      <c r="Y1954" s="1" t="s">
        <v>245</v>
      </c>
      <c r="Z1954" s="1" t="s">
        <v>219</v>
      </c>
      <c r="AA1954" s="1" t="s">
        <v>51</v>
      </c>
      <c r="AB1954" s="1" t="s">
        <v>433</v>
      </c>
      <c r="AC1954" s="1" t="s">
        <v>37</v>
      </c>
    </row>
    <row r="1955" spans="1:29" hidden="1" x14ac:dyDescent="0.25">
      <c r="A1955" s="1" t="s">
        <v>33</v>
      </c>
      <c r="B1955" s="1" t="s">
        <v>34</v>
      </c>
      <c r="C1955" s="2">
        <v>45867</v>
      </c>
      <c r="D1955" s="1" t="s">
        <v>238</v>
      </c>
      <c r="E1955" s="1" t="s">
        <v>239</v>
      </c>
      <c r="F1955" s="1" t="s">
        <v>37</v>
      </c>
      <c r="G1955" s="1" t="s">
        <v>431</v>
      </c>
      <c r="H1955" s="1" t="s">
        <v>432</v>
      </c>
      <c r="I1955" s="3">
        <v>0</v>
      </c>
      <c r="J1955" s="3">
        <v>140313</v>
      </c>
      <c r="K1955" s="1" t="s">
        <v>40</v>
      </c>
      <c r="L1955" s="1" t="s">
        <v>454</v>
      </c>
      <c r="M1955" s="1" t="s">
        <v>455</v>
      </c>
      <c r="N1955" s="1" t="s">
        <v>37</v>
      </c>
      <c r="O1955" s="1" t="s">
        <v>43</v>
      </c>
      <c r="P1955" s="1" t="s">
        <v>43</v>
      </c>
      <c r="Q1955" s="1" t="s">
        <v>43</v>
      </c>
      <c r="R1955" s="3">
        <v>0</v>
      </c>
      <c r="S1955" s="1" t="s">
        <v>44</v>
      </c>
      <c r="T1955" s="1" t="s">
        <v>45</v>
      </c>
      <c r="U1955" s="1" t="s">
        <v>431</v>
      </c>
      <c r="V1955" s="1" t="s">
        <v>46</v>
      </c>
      <c r="W1955" s="1" t="s">
        <v>81</v>
      </c>
      <c r="X1955" s="1" t="s">
        <v>433</v>
      </c>
      <c r="Y1955" s="1" t="s">
        <v>245</v>
      </c>
      <c r="Z1955" s="1" t="s">
        <v>219</v>
      </c>
      <c r="AA1955" s="1" t="s">
        <v>51</v>
      </c>
      <c r="AB1955" s="1" t="s">
        <v>433</v>
      </c>
      <c r="AC1955" s="1" t="s">
        <v>37</v>
      </c>
    </row>
    <row r="1956" spans="1:29" hidden="1" x14ac:dyDescent="0.25">
      <c r="A1956" s="1" t="s">
        <v>33</v>
      </c>
      <c r="B1956" s="1" t="s">
        <v>34</v>
      </c>
      <c r="C1956" s="2">
        <v>45867</v>
      </c>
      <c r="D1956" s="1" t="s">
        <v>238</v>
      </c>
      <c r="E1956" s="1" t="s">
        <v>239</v>
      </c>
      <c r="F1956" s="1" t="s">
        <v>37</v>
      </c>
      <c r="G1956" s="1" t="s">
        <v>431</v>
      </c>
      <c r="H1956" s="1" t="s">
        <v>432</v>
      </c>
      <c r="I1956" s="3">
        <v>33333</v>
      </c>
      <c r="J1956" s="3">
        <v>0</v>
      </c>
      <c r="K1956" s="1" t="s">
        <v>40</v>
      </c>
      <c r="L1956" s="1" t="s">
        <v>62</v>
      </c>
      <c r="M1956" s="1" t="s">
        <v>63</v>
      </c>
      <c r="N1956" s="1" t="s">
        <v>37</v>
      </c>
      <c r="O1956" s="1" t="s">
        <v>43</v>
      </c>
      <c r="P1956" s="1" t="s">
        <v>43</v>
      </c>
      <c r="Q1956" s="1" t="s">
        <v>43</v>
      </c>
      <c r="R1956" s="3">
        <v>0</v>
      </c>
      <c r="S1956" s="1" t="s">
        <v>44</v>
      </c>
      <c r="T1956" s="1" t="s">
        <v>45</v>
      </c>
      <c r="U1956" s="1" t="s">
        <v>431</v>
      </c>
      <c r="V1956" s="1" t="s">
        <v>46</v>
      </c>
      <c r="W1956" s="1" t="s">
        <v>81</v>
      </c>
      <c r="X1956" s="1" t="s">
        <v>433</v>
      </c>
      <c r="Y1956" s="1" t="s">
        <v>245</v>
      </c>
      <c r="Z1956" s="1" t="s">
        <v>219</v>
      </c>
      <c r="AA1956" s="1" t="s">
        <v>51</v>
      </c>
      <c r="AB1956" s="1" t="s">
        <v>433</v>
      </c>
      <c r="AC1956" s="1" t="s">
        <v>37</v>
      </c>
    </row>
    <row r="1957" spans="1:29" hidden="1" x14ac:dyDescent="0.25">
      <c r="A1957" s="1" t="s">
        <v>33</v>
      </c>
      <c r="B1957" s="1" t="s">
        <v>34</v>
      </c>
      <c r="C1957" s="2">
        <v>45867</v>
      </c>
      <c r="D1957" s="1" t="s">
        <v>238</v>
      </c>
      <c r="E1957" s="1" t="s">
        <v>239</v>
      </c>
      <c r="F1957" s="1" t="s">
        <v>37</v>
      </c>
      <c r="G1957" s="1" t="s">
        <v>431</v>
      </c>
      <c r="H1957" s="1" t="s">
        <v>432</v>
      </c>
      <c r="I1957" s="3">
        <v>0</v>
      </c>
      <c r="J1957" s="3">
        <v>33333</v>
      </c>
      <c r="K1957" s="1" t="s">
        <v>40</v>
      </c>
      <c r="L1957" s="1" t="s">
        <v>303</v>
      </c>
      <c r="M1957" s="1" t="s">
        <v>304</v>
      </c>
      <c r="N1957" s="1" t="s">
        <v>37</v>
      </c>
      <c r="O1957" s="1" t="s">
        <v>43</v>
      </c>
      <c r="P1957" s="1" t="s">
        <v>43</v>
      </c>
      <c r="Q1957" s="1" t="s">
        <v>43</v>
      </c>
      <c r="R1957" s="3">
        <v>0</v>
      </c>
      <c r="S1957" s="1" t="s">
        <v>44</v>
      </c>
      <c r="T1957" s="1" t="s">
        <v>45</v>
      </c>
      <c r="U1957" s="1" t="s">
        <v>431</v>
      </c>
      <c r="V1957" s="1" t="s">
        <v>46</v>
      </c>
      <c r="W1957" s="1" t="s">
        <v>81</v>
      </c>
      <c r="X1957" s="1" t="s">
        <v>433</v>
      </c>
      <c r="Y1957" s="1" t="s">
        <v>245</v>
      </c>
      <c r="Z1957" s="1" t="s">
        <v>219</v>
      </c>
      <c r="AA1957" s="1" t="s">
        <v>51</v>
      </c>
      <c r="AB1957" s="1" t="s">
        <v>433</v>
      </c>
      <c r="AC1957" s="1" t="s">
        <v>37</v>
      </c>
    </row>
    <row r="1958" spans="1:29" hidden="1" x14ac:dyDescent="0.25">
      <c r="A1958" s="1" t="s">
        <v>33</v>
      </c>
      <c r="B1958" s="1" t="s">
        <v>34</v>
      </c>
      <c r="C1958" s="2">
        <v>45867</v>
      </c>
      <c r="D1958" s="1" t="s">
        <v>238</v>
      </c>
      <c r="E1958" s="1" t="s">
        <v>239</v>
      </c>
      <c r="F1958" s="1" t="s">
        <v>37</v>
      </c>
      <c r="G1958" s="1" t="s">
        <v>431</v>
      </c>
      <c r="H1958" s="1" t="s">
        <v>432</v>
      </c>
      <c r="I1958" s="3">
        <v>574911</v>
      </c>
      <c r="J1958" s="3">
        <v>0</v>
      </c>
      <c r="K1958" s="1" t="s">
        <v>40</v>
      </c>
      <c r="L1958" s="1" t="s">
        <v>62</v>
      </c>
      <c r="M1958" s="1" t="s">
        <v>63</v>
      </c>
      <c r="N1958" s="1" t="s">
        <v>37</v>
      </c>
      <c r="O1958" s="1" t="s">
        <v>43</v>
      </c>
      <c r="P1958" s="1" t="s">
        <v>43</v>
      </c>
      <c r="Q1958" s="1" t="s">
        <v>43</v>
      </c>
      <c r="R1958" s="3">
        <v>0</v>
      </c>
      <c r="S1958" s="1" t="s">
        <v>44</v>
      </c>
      <c r="T1958" s="1" t="s">
        <v>45</v>
      </c>
      <c r="U1958" s="1" t="s">
        <v>431</v>
      </c>
      <c r="V1958" s="1" t="s">
        <v>46</v>
      </c>
      <c r="W1958" s="1" t="s">
        <v>81</v>
      </c>
      <c r="X1958" s="1" t="s">
        <v>433</v>
      </c>
      <c r="Y1958" s="1" t="s">
        <v>245</v>
      </c>
      <c r="Z1958" s="1" t="s">
        <v>219</v>
      </c>
      <c r="AA1958" s="1" t="s">
        <v>51</v>
      </c>
      <c r="AB1958" s="1" t="s">
        <v>433</v>
      </c>
      <c r="AC1958" s="1" t="s">
        <v>37</v>
      </c>
    </row>
    <row r="1959" spans="1:29" hidden="1" x14ac:dyDescent="0.25">
      <c r="A1959" s="1" t="s">
        <v>33</v>
      </c>
      <c r="B1959" s="1" t="s">
        <v>34</v>
      </c>
      <c r="C1959" s="2">
        <v>45867</v>
      </c>
      <c r="D1959" s="1" t="s">
        <v>238</v>
      </c>
      <c r="E1959" s="1" t="s">
        <v>239</v>
      </c>
      <c r="F1959" s="1" t="s">
        <v>37</v>
      </c>
      <c r="G1959" s="1" t="s">
        <v>431</v>
      </c>
      <c r="H1959" s="1" t="s">
        <v>432</v>
      </c>
      <c r="I1959" s="3">
        <v>0</v>
      </c>
      <c r="J1959" s="3">
        <v>574911</v>
      </c>
      <c r="K1959" s="1" t="s">
        <v>40</v>
      </c>
      <c r="L1959" s="1" t="s">
        <v>456</v>
      </c>
      <c r="M1959" s="1" t="s">
        <v>457</v>
      </c>
      <c r="N1959" s="1" t="s">
        <v>37</v>
      </c>
      <c r="O1959" s="1" t="s">
        <v>43</v>
      </c>
      <c r="P1959" s="1" t="s">
        <v>43</v>
      </c>
      <c r="Q1959" s="1" t="s">
        <v>43</v>
      </c>
      <c r="R1959" s="3">
        <v>0</v>
      </c>
      <c r="S1959" s="1" t="s">
        <v>44</v>
      </c>
      <c r="T1959" s="1" t="s">
        <v>45</v>
      </c>
      <c r="U1959" s="1" t="s">
        <v>431</v>
      </c>
      <c r="V1959" s="1" t="s">
        <v>46</v>
      </c>
      <c r="W1959" s="1" t="s">
        <v>81</v>
      </c>
      <c r="X1959" s="1" t="s">
        <v>433</v>
      </c>
      <c r="Y1959" s="1" t="s">
        <v>245</v>
      </c>
      <c r="Z1959" s="1" t="s">
        <v>219</v>
      </c>
      <c r="AA1959" s="1" t="s">
        <v>51</v>
      </c>
      <c r="AB1959" s="1" t="s">
        <v>433</v>
      </c>
      <c r="AC1959" s="1" t="s">
        <v>37</v>
      </c>
    </row>
    <row r="1960" spans="1:29" hidden="1" x14ac:dyDescent="0.25">
      <c r="A1960" s="1" t="s">
        <v>33</v>
      </c>
      <c r="B1960" s="1" t="s">
        <v>34</v>
      </c>
      <c r="C1960" s="2">
        <v>45867</v>
      </c>
      <c r="D1960" s="1" t="s">
        <v>238</v>
      </c>
      <c r="E1960" s="1" t="s">
        <v>239</v>
      </c>
      <c r="F1960" s="1" t="s">
        <v>37</v>
      </c>
      <c r="G1960" s="1" t="s">
        <v>431</v>
      </c>
      <c r="H1960" s="1" t="s">
        <v>432</v>
      </c>
      <c r="I1960" s="3">
        <v>0</v>
      </c>
      <c r="J1960" s="3">
        <v>34760</v>
      </c>
      <c r="K1960" s="1" t="s">
        <v>40</v>
      </c>
      <c r="L1960" s="1" t="s">
        <v>557</v>
      </c>
      <c r="M1960" s="1" t="s">
        <v>558</v>
      </c>
      <c r="N1960" s="1" t="s">
        <v>37</v>
      </c>
      <c r="O1960" s="1" t="s">
        <v>43</v>
      </c>
      <c r="P1960" s="1" t="s">
        <v>43</v>
      </c>
      <c r="Q1960" s="1" t="s">
        <v>43</v>
      </c>
      <c r="R1960" s="3">
        <v>0</v>
      </c>
      <c r="S1960" s="1" t="s">
        <v>44</v>
      </c>
      <c r="T1960" s="1" t="s">
        <v>45</v>
      </c>
      <c r="U1960" s="1" t="s">
        <v>431</v>
      </c>
      <c r="V1960" s="1" t="s">
        <v>46</v>
      </c>
      <c r="W1960" s="1" t="s">
        <v>81</v>
      </c>
      <c r="X1960" s="1" t="s">
        <v>433</v>
      </c>
      <c r="Y1960" s="1" t="s">
        <v>245</v>
      </c>
      <c r="Z1960" s="1" t="s">
        <v>219</v>
      </c>
      <c r="AA1960" s="1" t="s">
        <v>51</v>
      </c>
      <c r="AB1960" s="1" t="s">
        <v>433</v>
      </c>
      <c r="AC1960" s="1" t="s">
        <v>37</v>
      </c>
    </row>
    <row r="1961" spans="1:29" hidden="1" x14ac:dyDescent="0.25">
      <c r="A1961" s="1" t="s">
        <v>33</v>
      </c>
      <c r="B1961" s="1" t="s">
        <v>34</v>
      </c>
      <c r="C1961" s="2">
        <v>45867</v>
      </c>
      <c r="D1961" s="1" t="s">
        <v>238</v>
      </c>
      <c r="E1961" s="1" t="s">
        <v>239</v>
      </c>
      <c r="F1961" s="1" t="s">
        <v>37</v>
      </c>
      <c r="G1961" s="1" t="s">
        <v>431</v>
      </c>
      <c r="H1961" s="1" t="s">
        <v>432</v>
      </c>
      <c r="I1961" s="3">
        <v>1120000</v>
      </c>
      <c r="J1961" s="3">
        <v>0</v>
      </c>
      <c r="K1961" s="1" t="s">
        <v>40</v>
      </c>
      <c r="L1961" s="1" t="s">
        <v>62</v>
      </c>
      <c r="M1961" s="1" t="s">
        <v>63</v>
      </c>
      <c r="N1961" s="1" t="s">
        <v>37</v>
      </c>
      <c r="O1961" s="1" t="s">
        <v>43</v>
      </c>
      <c r="P1961" s="1" t="s">
        <v>43</v>
      </c>
      <c r="Q1961" s="1" t="s">
        <v>43</v>
      </c>
      <c r="R1961" s="3">
        <v>0</v>
      </c>
      <c r="S1961" s="1" t="s">
        <v>44</v>
      </c>
      <c r="T1961" s="1" t="s">
        <v>45</v>
      </c>
      <c r="U1961" s="1" t="s">
        <v>431</v>
      </c>
      <c r="V1961" s="1" t="s">
        <v>46</v>
      </c>
      <c r="W1961" s="1" t="s">
        <v>81</v>
      </c>
      <c r="X1961" s="1" t="s">
        <v>433</v>
      </c>
      <c r="Y1961" s="1" t="s">
        <v>245</v>
      </c>
      <c r="Z1961" s="1" t="s">
        <v>219</v>
      </c>
      <c r="AA1961" s="1" t="s">
        <v>51</v>
      </c>
      <c r="AB1961" s="1" t="s">
        <v>433</v>
      </c>
      <c r="AC1961" s="1" t="s">
        <v>37</v>
      </c>
    </row>
    <row r="1962" spans="1:29" hidden="1" x14ac:dyDescent="0.25">
      <c r="A1962" s="1" t="s">
        <v>33</v>
      </c>
      <c r="B1962" s="1" t="s">
        <v>34</v>
      </c>
      <c r="C1962" s="2">
        <v>45867</v>
      </c>
      <c r="D1962" s="1" t="s">
        <v>238</v>
      </c>
      <c r="E1962" s="1" t="s">
        <v>239</v>
      </c>
      <c r="F1962" s="1" t="s">
        <v>37</v>
      </c>
      <c r="G1962" s="1" t="s">
        <v>431</v>
      </c>
      <c r="H1962" s="1" t="s">
        <v>432</v>
      </c>
      <c r="I1962" s="3">
        <v>0</v>
      </c>
      <c r="J1962" s="3">
        <v>1120000</v>
      </c>
      <c r="K1962" s="1" t="s">
        <v>40</v>
      </c>
      <c r="L1962" s="1" t="s">
        <v>559</v>
      </c>
      <c r="M1962" s="1" t="s">
        <v>560</v>
      </c>
      <c r="N1962" s="1" t="s">
        <v>37</v>
      </c>
      <c r="O1962" s="1" t="s">
        <v>43</v>
      </c>
      <c r="P1962" s="1" t="s">
        <v>43</v>
      </c>
      <c r="Q1962" s="1" t="s">
        <v>43</v>
      </c>
      <c r="R1962" s="3">
        <v>0</v>
      </c>
      <c r="S1962" s="1" t="s">
        <v>44</v>
      </c>
      <c r="T1962" s="1" t="s">
        <v>45</v>
      </c>
      <c r="U1962" s="1" t="s">
        <v>431</v>
      </c>
      <c r="V1962" s="1" t="s">
        <v>46</v>
      </c>
      <c r="W1962" s="1" t="s">
        <v>81</v>
      </c>
      <c r="X1962" s="1" t="s">
        <v>433</v>
      </c>
      <c r="Y1962" s="1" t="s">
        <v>245</v>
      </c>
      <c r="Z1962" s="1" t="s">
        <v>219</v>
      </c>
      <c r="AA1962" s="1" t="s">
        <v>51</v>
      </c>
      <c r="AB1962" s="1" t="s">
        <v>433</v>
      </c>
      <c r="AC1962" s="1" t="s">
        <v>37</v>
      </c>
    </row>
    <row r="1963" spans="1:29" hidden="1" x14ac:dyDescent="0.25">
      <c r="A1963" s="1" t="s">
        <v>33</v>
      </c>
      <c r="B1963" s="1" t="s">
        <v>34</v>
      </c>
      <c r="C1963" s="2">
        <v>45867</v>
      </c>
      <c r="D1963" s="1" t="s">
        <v>238</v>
      </c>
      <c r="E1963" s="1" t="s">
        <v>239</v>
      </c>
      <c r="F1963" s="1" t="s">
        <v>37</v>
      </c>
      <c r="G1963" s="1" t="s">
        <v>431</v>
      </c>
      <c r="H1963" s="1" t="s">
        <v>432</v>
      </c>
      <c r="I1963" s="3">
        <v>33333</v>
      </c>
      <c r="J1963" s="3">
        <v>0</v>
      </c>
      <c r="K1963" s="1" t="s">
        <v>40</v>
      </c>
      <c r="L1963" s="1" t="s">
        <v>41</v>
      </c>
      <c r="M1963" s="1" t="s">
        <v>42</v>
      </c>
      <c r="N1963" s="1" t="s">
        <v>37</v>
      </c>
      <c r="O1963" s="1" t="s">
        <v>43</v>
      </c>
      <c r="P1963" s="1" t="s">
        <v>43</v>
      </c>
      <c r="Q1963" s="1" t="s">
        <v>43</v>
      </c>
      <c r="R1963" s="3">
        <v>0</v>
      </c>
      <c r="S1963" s="1" t="s">
        <v>44</v>
      </c>
      <c r="T1963" s="1" t="s">
        <v>45</v>
      </c>
      <c r="U1963" s="1" t="s">
        <v>431</v>
      </c>
      <c r="V1963" s="1" t="s">
        <v>46</v>
      </c>
      <c r="W1963" s="1" t="s">
        <v>81</v>
      </c>
      <c r="X1963" s="1" t="s">
        <v>433</v>
      </c>
      <c r="Y1963" s="1" t="s">
        <v>245</v>
      </c>
      <c r="Z1963" s="1" t="s">
        <v>219</v>
      </c>
      <c r="AA1963" s="1" t="s">
        <v>51</v>
      </c>
      <c r="AB1963" s="1" t="s">
        <v>433</v>
      </c>
      <c r="AC1963" s="1" t="s">
        <v>37</v>
      </c>
    </row>
    <row r="1964" spans="1:29" hidden="1" x14ac:dyDescent="0.25">
      <c r="A1964" s="1" t="s">
        <v>33</v>
      </c>
      <c r="B1964" s="1" t="s">
        <v>34</v>
      </c>
      <c r="C1964" s="2">
        <v>45867</v>
      </c>
      <c r="D1964" s="1" t="s">
        <v>238</v>
      </c>
      <c r="E1964" s="1" t="s">
        <v>239</v>
      </c>
      <c r="F1964" s="1" t="s">
        <v>37</v>
      </c>
      <c r="G1964" s="1" t="s">
        <v>431</v>
      </c>
      <c r="H1964" s="1" t="s">
        <v>432</v>
      </c>
      <c r="I1964" s="3">
        <v>0</v>
      </c>
      <c r="J1964" s="3">
        <v>33333</v>
      </c>
      <c r="K1964" s="1" t="s">
        <v>40</v>
      </c>
      <c r="L1964" s="1" t="s">
        <v>561</v>
      </c>
      <c r="M1964" s="1" t="s">
        <v>562</v>
      </c>
      <c r="N1964" s="1" t="s">
        <v>37</v>
      </c>
      <c r="O1964" s="1" t="s">
        <v>43</v>
      </c>
      <c r="P1964" s="1" t="s">
        <v>43</v>
      </c>
      <c r="Q1964" s="1" t="s">
        <v>43</v>
      </c>
      <c r="R1964" s="3">
        <v>0</v>
      </c>
      <c r="S1964" s="1" t="s">
        <v>44</v>
      </c>
      <c r="T1964" s="1" t="s">
        <v>45</v>
      </c>
      <c r="U1964" s="1" t="s">
        <v>431</v>
      </c>
      <c r="V1964" s="1" t="s">
        <v>46</v>
      </c>
      <c r="W1964" s="1" t="s">
        <v>81</v>
      </c>
      <c r="X1964" s="1" t="s">
        <v>433</v>
      </c>
      <c r="Y1964" s="1" t="s">
        <v>245</v>
      </c>
      <c r="Z1964" s="1" t="s">
        <v>219</v>
      </c>
      <c r="AA1964" s="1" t="s">
        <v>51</v>
      </c>
      <c r="AB1964" s="1" t="s">
        <v>433</v>
      </c>
      <c r="AC1964" s="1" t="s">
        <v>37</v>
      </c>
    </row>
    <row r="1965" spans="1:29" hidden="1" x14ac:dyDescent="0.25">
      <c r="A1965" s="1" t="s">
        <v>33</v>
      </c>
      <c r="B1965" s="1" t="s">
        <v>34</v>
      </c>
      <c r="C1965" s="2">
        <v>45867</v>
      </c>
      <c r="D1965" s="1" t="s">
        <v>238</v>
      </c>
      <c r="E1965" s="1" t="s">
        <v>239</v>
      </c>
      <c r="F1965" s="1" t="s">
        <v>37</v>
      </c>
      <c r="G1965" s="1" t="s">
        <v>431</v>
      </c>
      <c r="H1965" s="1" t="s">
        <v>432</v>
      </c>
      <c r="I1965" s="3">
        <v>726286</v>
      </c>
      <c r="J1965" s="3">
        <v>0</v>
      </c>
      <c r="K1965" s="1" t="s">
        <v>40</v>
      </c>
      <c r="L1965" s="1" t="s">
        <v>444</v>
      </c>
      <c r="M1965" s="1" t="s">
        <v>445</v>
      </c>
      <c r="N1965" s="1" t="s">
        <v>37</v>
      </c>
      <c r="O1965" s="1" t="s">
        <v>43</v>
      </c>
      <c r="P1965" s="1" t="s">
        <v>43</v>
      </c>
      <c r="Q1965" s="1" t="s">
        <v>43</v>
      </c>
      <c r="R1965" s="3">
        <v>0</v>
      </c>
      <c r="S1965" s="1" t="s">
        <v>44</v>
      </c>
      <c r="T1965" s="1" t="s">
        <v>45</v>
      </c>
      <c r="U1965" s="1" t="s">
        <v>431</v>
      </c>
      <c r="V1965" s="1" t="s">
        <v>46</v>
      </c>
      <c r="W1965" s="1" t="s">
        <v>81</v>
      </c>
      <c r="X1965" s="1" t="s">
        <v>433</v>
      </c>
      <c r="Y1965" s="1" t="s">
        <v>245</v>
      </c>
      <c r="Z1965" s="1" t="s">
        <v>219</v>
      </c>
      <c r="AA1965" s="1" t="s">
        <v>51</v>
      </c>
      <c r="AB1965" s="1" t="s">
        <v>433</v>
      </c>
      <c r="AC1965" s="1" t="s">
        <v>37</v>
      </c>
    </row>
    <row r="1966" spans="1:29" hidden="1" x14ac:dyDescent="0.25">
      <c r="A1966" s="1" t="s">
        <v>33</v>
      </c>
      <c r="B1966" s="1" t="s">
        <v>34</v>
      </c>
      <c r="C1966" s="2">
        <v>45867</v>
      </c>
      <c r="D1966" s="1" t="s">
        <v>238</v>
      </c>
      <c r="E1966" s="1" t="s">
        <v>239</v>
      </c>
      <c r="F1966" s="1" t="s">
        <v>37</v>
      </c>
      <c r="G1966" s="1" t="s">
        <v>431</v>
      </c>
      <c r="H1966" s="1" t="s">
        <v>432</v>
      </c>
      <c r="I1966" s="3">
        <v>0</v>
      </c>
      <c r="J1966" s="3">
        <v>726286</v>
      </c>
      <c r="K1966" s="1" t="s">
        <v>40</v>
      </c>
      <c r="L1966" s="1" t="s">
        <v>563</v>
      </c>
      <c r="M1966" s="1" t="s">
        <v>564</v>
      </c>
      <c r="N1966" s="1" t="s">
        <v>37</v>
      </c>
      <c r="O1966" s="1" t="s">
        <v>43</v>
      </c>
      <c r="P1966" s="1" t="s">
        <v>43</v>
      </c>
      <c r="Q1966" s="1" t="s">
        <v>43</v>
      </c>
      <c r="R1966" s="3">
        <v>0</v>
      </c>
      <c r="S1966" s="1" t="s">
        <v>44</v>
      </c>
      <c r="T1966" s="1" t="s">
        <v>45</v>
      </c>
      <c r="U1966" s="1" t="s">
        <v>431</v>
      </c>
      <c r="V1966" s="1" t="s">
        <v>46</v>
      </c>
      <c r="W1966" s="1" t="s">
        <v>81</v>
      </c>
      <c r="X1966" s="1" t="s">
        <v>433</v>
      </c>
      <c r="Y1966" s="1" t="s">
        <v>245</v>
      </c>
      <c r="Z1966" s="1" t="s">
        <v>219</v>
      </c>
      <c r="AA1966" s="1" t="s">
        <v>51</v>
      </c>
      <c r="AB1966" s="1" t="s">
        <v>433</v>
      </c>
      <c r="AC1966" s="1" t="s">
        <v>37</v>
      </c>
    </row>
    <row r="1967" spans="1:29" hidden="1" x14ac:dyDescent="0.25">
      <c r="A1967" s="1" t="s">
        <v>33</v>
      </c>
      <c r="B1967" s="1" t="s">
        <v>34</v>
      </c>
      <c r="C1967" s="2">
        <v>45867</v>
      </c>
      <c r="D1967" s="1" t="s">
        <v>238</v>
      </c>
      <c r="E1967" s="1" t="s">
        <v>239</v>
      </c>
      <c r="F1967" s="1" t="s">
        <v>37</v>
      </c>
      <c r="G1967" s="1" t="s">
        <v>431</v>
      </c>
      <c r="H1967" s="1" t="s">
        <v>432</v>
      </c>
      <c r="I1967" s="3">
        <v>3019999</v>
      </c>
      <c r="J1967" s="3">
        <v>0</v>
      </c>
      <c r="K1967" s="1" t="s">
        <v>40</v>
      </c>
      <c r="L1967" s="1" t="s">
        <v>41</v>
      </c>
      <c r="M1967" s="1" t="s">
        <v>42</v>
      </c>
      <c r="N1967" s="1" t="s">
        <v>37</v>
      </c>
      <c r="O1967" s="1" t="s">
        <v>43</v>
      </c>
      <c r="P1967" s="1" t="s">
        <v>43</v>
      </c>
      <c r="Q1967" s="1" t="s">
        <v>43</v>
      </c>
      <c r="R1967" s="3">
        <v>0</v>
      </c>
      <c r="S1967" s="1" t="s">
        <v>44</v>
      </c>
      <c r="T1967" s="1" t="s">
        <v>45</v>
      </c>
      <c r="U1967" s="1" t="s">
        <v>431</v>
      </c>
      <c r="V1967" s="1" t="s">
        <v>46</v>
      </c>
      <c r="W1967" s="1" t="s">
        <v>81</v>
      </c>
      <c r="X1967" s="1" t="s">
        <v>433</v>
      </c>
      <c r="Y1967" s="1" t="s">
        <v>245</v>
      </c>
      <c r="Z1967" s="1" t="s">
        <v>219</v>
      </c>
      <c r="AA1967" s="1" t="s">
        <v>51</v>
      </c>
      <c r="AB1967" s="1" t="s">
        <v>433</v>
      </c>
      <c r="AC1967" s="1" t="s">
        <v>37</v>
      </c>
    </row>
    <row r="1968" spans="1:29" hidden="1" x14ac:dyDescent="0.25">
      <c r="A1968" s="1" t="s">
        <v>33</v>
      </c>
      <c r="B1968" s="1" t="s">
        <v>34</v>
      </c>
      <c r="C1968" s="2">
        <v>45867</v>
      </c>
      <c r="D1968" s="1" t="s">
        <v>238</v>
      </c>
      <c r="E1968" s="1" t="s">
        <v>239</v>
      </c>
      <c r="F1968" s="1" t="s">
        <v>37</v>
      </c>
      <c r="G1968" s="1" t="s">
        <v>431</v>
      </c>
      <c r="H1968" s="1" t="s">
        <v>432</v>
      </c>
      <c r="I1968" s="3">
        <v>0</v>
      </c>
      <c r="J1968" s="3">
        <v>3019999</v>
      </c>
      <c r="K1968" s="1" t="s">
        <v>40</v>
      </c>
      <c r="L1968" s="1" t="s">
        <v>113</v>
      </c>
      <c r="M1968" s="1" t="s">
        <v>114</v>
      </c>
      <c r="N1968" s="1" t="s">
        <v>37</v>
      </c>
      <c r="O1968" s="1" t="s">
        <v>43</v>
      </c>
      <c r="P1968" s="1" t="s">
        <v>43</v>
      </c>
      <c r="Q1968" s="1" t="s">
        <v>43</v>
      </c>
      <c r="R1968" s="3">
        <v>0</v>
      </c>
      <c r="S1968" s="1" t="s">
        <v>44</v>
      </c>
      <c r="T1968" s="1" t="s">
        <v>45</v>
      </c>
      <c r="U1968" s="1" t="s">
        <v>431</v>
      </c>
      <c r="V1968" s="1" t="s">
        <v>46</v>
      </c>
      <c r="W1968" s="1" t="s">
        <v>81</v>
      </c>
      <c r="X1968" s="1" t="s">
        <v>433</v>
      </c>
      <c r="Y1968" s="1" t="s">
        <v>245</v>
      </c>
      <c r="Z1968" s="1" t="s">
        <v>219</v>
      </c>
      <c r="AA1968" s="1" t="s">
        <v>51</v>
      </c>
      <c r="AB1968" s="1" t="s">
        <v>433</v>
      </c>
      <c r="AC1968" s="1" t="s">
        <v>37</v>
      </c>
    </row>
    <row r="1969" spans="1:29" hidden="1" x14ac:dyDescent="0.25">
      <c r="A1969" s="1" t="s">
        <v>33</v>
      </c>
      <c r="B1969" s="1" t="s">
        <v>34</v>
      </c>
      <c r="C1969" s="2">
        <v>45867</v>
      </c>
      <c r="D1969" s="1" t="s">
        <v>238</v>
      </c>
      <c r="E1969" s="1" t="s">
        <v>239</v>
      </c>
      <c r="F1969" s="1" t="s">
        <v>37</v>
      </c>
      <c r="G1969" s="1" t="s">
        <v>431</v>
      </c>
      <c r="H1969" s="1" t="s">
        <v>432</v>
      </c>
      <c r="I1969" s="3">
        <v>531207</v>
      </c>
      <c r="J1969" s="3">
        <v>0</v>
      </c>
      <c r="K1969" s="1" t="s">
        <v>40</v>
      </c>
      <c r="L1969" s="1" t="s">
        <v>41</v>
      </c>
      <c r="M1969" s="1" t="s">
        <v>42</v>
      </c>
      <c r="N1969" s="1" t="s">
        <v>37</v>
      </c>
      <c r="O1969" s="1" t="s">
        <v>43</v>
      </c>
      <c r="P1969" s="1" t="s">
        <v>43</v>
      </c>
      <c r="Q1969" s="1" t="s">
        <v>43</v>
      </c>
      <c r="R1969" s="3">
        <v>0</v>
      </c>
      <c r="S1969" s="1" t="s">
        <v>44</v>
      </c>
      <c r="T1969" s="1" t="s">
        <v>45</v>
      </c>
      <c r="U1969" s="1" t="s">
        <v>431</v>
      </c>
      <c r="V1969" s="1" t="s">
        <v>46</v>
      </c>
      <c r="W1969" s="1" t="s">
        <v>81</v>
      </c>
      <c r="X1969" s="1" t="s">
        <v>433</v>
      </c>
      <c r="Y1969" s="1" t="s">
        <v>245</v>
      </c>
      <c r="Z1969" s="1" t="s">
        <v>219</v>
      </c>
      <c r="AA1969" s="1" t="s">
        <v>51</v>
      </c>
      <c r="AB1969" s="1" t="s">
        <v>433</v>
      </c>
      <c r="AC1969" s="1" t="s">
        <v>37</v>
      </c>
    </row>
    <row r="1970" spans="1:29" hidden="1" x14ac:dyDescent="0.25">
      <c r="A1970" s="1" t="s">
        <v>33</v>
      </c>
      <c r="B1970" s="1" t="s">
        <v>34</v>
      </c>
      <c r="C1970" s="2">
        <v>45867</v>
      </c>
      <c r="D1970" s="1" t="s">
        <v>238</v>
      </c>
      <c r="E1970" s="1" t="s">
        <v>239</v>
      </c>
      <c r="F1970" s="1" t="s">
        <v>37</v>
      </c>
      <c r="G1970" s="1" t="s">
        <v>431</v>
      </c>
      <c r="H1970" s="1" t="s">
        <v>432</v>
      </c>
      <c r="I1970" s="3">
        <v>0</v>
      </c>
      <c r="J1970" s="3">
        <v>531207</v>
      </c>
      <c r="K1970" s="1" t="s">
        <v>40</v>
      </c>
      <c r="L1970" s="1" t="s">
        <v>565</v>
      </c>
      <c r="M1970" s="1" t="s">
        <v>566</v>
      </c>
      <c r="N1970" s="1" t="s">
        <v>37</v>
      </c>
      <c r="O1970" s="1" t="s">
        <v>43</v>
      </c>
      <c r="P1970" s="1" t="s">
        <v>43</v>
      </c>
      <c r="Q1970" s="1" t="s">
        <v>43</v>
      </c>
      <c r="R1970" s="3">
        <v>0</v>
      </c>
      <c r="S1970" s="1" t="s">
        <v>44</v>
      </c>
      <c r="T1970" s="1" t="s">
        <v>45</v>
      </c>
      <c r="U1970" s="1" t="s">
        <v>431</v>
      </c>
      <c r="V1970" s="1" t="s">
        <v>46</v>
      </c>
      <c r="W1970" s="1" t="s">
        <v>81</v>
      </c>
      <c r="X1970" s="1" t="s">
        <v>433</v>
      </c>
      <c r="Y1970" s="1" t="s">
        <v>245</v>
      </c>
      <c r="Z1970" s="1" t="s">
        <v>219</v>
      </c>
      <c r="AA1970" s="1" t="s">
        <v>51</v>
      </c>
      <c r="AB1970" s="1" t="s">
        <v>433</v>
      </c>
      <c r="AC1970" s="1" t="s">
        <v>37</v>
      </c>
    </row>
    <row r="1971" spans="1:29" hidden="1" x14ac:dyDescent="0.25">
      <c r="A1971" s="1" t="s">
        <v>33</v>
      </c>
      <c r="B1971" s="1" t="s">
        <v>34</v>
      </c>
      <c r="C1971" s="2">
        <v>45867</v>
      </c>
      <c r="D1971" s="1" t="s">
        <v>238</v>
      </c>
      <c r="E1971" s="1" t="s">
        <v>239</v>
      </c>
      <c r="F1971" s="1" t="s">
        <v>37</v>
      </c>
      <c r="G1971" s="1" t="s">
        <v>431</v>
      </c>
      <c r="H1971" s="1" t="s">
        <v>432</v>
      </c>
      <c r="I1971" s="3">
        <v>33333</v>
      </c>
      <c r="J1971" s="3">
        <v>0</v>
      </c>
      <c r="K1971" s="1" t="s">
        <v>40</v>
      </c>
      <c r="L1971" s="1" t="s">
        <v>41</v>
      </c>
      <c r="M1971" s="1" t="s">
        <v>42</v>
      </c>
      <c r="N1971" s="1" t="s">
        <v>37</v>
      </c>
      <c r="O1971" s="1" t="s">
        <v>43</v>
      </c>
      <c r="P1971" s="1" t="s">
        <v>43</v>
      </c>
      <c r="Q1971" s="1" t="s">
        <v>43</v>
      </c>
      <c r="R1971" s="3">
        <v>0</v>
      </c>
      <c r="S1971" s="1" t="s">
        <v>44</v>
      </c>
      <c r="T1971" s="1" t="s">
        <v>45</v>
      </c>
      <c r="U1971" s="1" t="s">
        <v>431</v>
      </c>
      <c r="V1971" s="1" t="s">
        <v>46</v>
      </c>
      <c r="W1971" s="1" t="s">
        <v>81</v>
      </c>
      <c r="X1971" s="1" t="s">
        <v>433</v>
      </c>
      <c r="Y1971" s="1" t="s">
        <v>245</v>
      </c>
      <c r="Z1971" s="1" t="s">
        <v>219</v>
      </c>
      <c r="AA1971" s="1" t="s">
        <v>51</v>
      </c>
      <c r="AB1971" s="1" t="s">
        <v>433</v>
      </c>
      <c r="AC1971" s="1" t="s">
        <v>37</v>
      </c>
    </row>
    <row r="1972" spans="1:29" hidden="1" x14ac:dyDescent="0.25">
      <c r="A1972" s="1" t="s">
        <v>33</v>
      </c>
      <c r="B1972" s="1" t="s">
        <v>34</v>
      </c>
      <c r="C1972" s="2">
        <v>45867</v>
      </c>
      <c r="D1972" s="1" t="s">
        <v>238</v>
      </c>
      <c r="E1972" s="1" t="s">
        <v>239</v>
      </c>
      <c r="F1972" s="1" t="s">
        <v>37</v>
      </c>
      <c r="G1972" s="1" t="s">
        <v>431</v>
      </c>
      <c r="H1972" s="1" t="s">
        <v>432</v>
      </c>
      <c r="I1972" s="3">
        <v>0</v>
      </c>
      <c r="J1972" s="3">
        <v>33333</v>
      </c>
      <c r="K1972" s="1" t="s">
        <v>40</v>
      </c>
      <c r="L1972" s="1" t="s">
        <v>393</v>
      </c>
      <c r="M1972" s="1" t="s">
        <v>394</v>
      </c>
      <c r="N1972" s="1" t="s">
        <v>37</v>
      </c>
      <c r="O1972" s="1" t="s">
        <v>43</v>
      </c>
      <c r="P1972" s="1" t="s">
        <v>43</v>
      </c>
      <c r="Q1972" s="1" t="s">
        <v>43</v>
      </c>
      <c r="R1972" s="3">
        <v>0</v>
      </c>
      <c r="S1972" s="1" t="s">
        <v>44</v>
      </c>
      <c r="T1972" s="1" t="s">
        <v>45</v>
      </c>
      <c r="U1972" s="1" t="s">
        <v>431</v>
      </c>
      <c r="V1972" s="1" t="s">
        <v>46</v>
      </c>
      <c r="W1972" s="1" t="s">
        <v>81</v>
      </c>
      <c r="X1972" s="1" t="s">
        <v>433</v>
      </c>
      <c r="Y1972" s="1" t="s">
        <v>245</v>
      </c>
      <c r="Z1972" s="1" t="s">
        <v>219</v>
      </c>
      <c r="AA1972" s="1" t="s">
        <v>51</v>
      </c>
      <c r="AB1972" s="1" t="s">
        <v>433</v>
      </c>
      <c r="AC1972" s="1" t="s">
        <v>37</v>
      </c>
    </row>
    <row r="1973" spans="1:29" hidden="1" x14ac:dyDescent="0.25">
      <c r="A1973" s="1" t="s">
        <v>33</v>
      </c>
      <c r="B1973" s="1" t="s">
        <v>34</v>
      </c>
      <c r="C1973" s="2">
        <v>45867</v>
      </c>
      <c r="D1973" s="1" t="s">
        <v>238</v>
      </c>
      <c r="E1973" s="1" t="s">
        <v>239</v>
      </c>
      <c r="F1973" s="1" t="s">
        <v>37</v>
      </c>
      <c r="G1973" s="1" t="s">
        <v>431</v>
      </c>
      <c r="H1973" s="1" t="s">
        <v>432</v>
      </c>
      <c r="I1973" s="3">
        <v>108334</v>
      </c>
      <c r="J1973" s="3">
        <v>0</v>
      </c>
      <c r="K1973" s="1" t="s">
        <v>40</v>
      </c>
      <c r="L1973" s="1" t="s">
        <v>67</v>
      </c>
      <c r="M1973" s="1" t="s">
        <v>68</v>
      </c>
      <c r="N1973" s="1" t="s">
        <v>37</v>
      </c>
      <c r="O1973" s="1" t="s">
        <v>43</v>
      </c>
      <c r="P1973" s="1" t="s">
        <v>43</v>
      </c>
      <c r="Q1973" s="1" t="s">
        <v>43</v>
      </c>
      <c r="R1973" s="3">
        <v>0</v>
      </c>
      <c r="S1973" s="1" t="s">
        <v>44</v>
      </c>
      <c r="T1973" s="1" t="s">
        <v>45</v>
      </c>
      <c r="U1973" s="1" t="s">
        <v>431</v>
      </c>
      <c r="V1973" s="1" t="s">
        <v>46</v>
      </c>
      <c r="W1973" s="1" t="s">
        <v>81</v>
      </c>
      <c r="X1973" s="1" t="s">
        <v>433</v>
      </c>
      <c r="Y1973" s="1" t="s">
        <v>245</v>
      </c>
      <c r="Z1973" s="1" t="s">
        <v>219</v>
      </c>
      <c r="AA1973" s="1" t="s">
        <v>51</v>
      </c>
      <c r="AB1973" s="1" t="s">
        <v>433</v>
      </c>
      <c r="AC1973" s="1" t="s">
        <v>37</v>
      </c>
    </row>
    <row r="1974" spans="1:29" hidden="1" x14ac:dyDescent="0.25">
      <c r="A1974" s="1" t="s">
        <v>33</v>
      </c>
      <c r="B1974" s="1" t="s">
        <v>34</v>
      </c>
      <c r="C1974" s="2">
        <v>45867</v>
      </c>
      <c r="D1974" s="1" t="s">
        <v>238</v>
      </c>
      <c r="E1974" s="1" t="s">
        <v>239</v>
      </c>
      <c r="F1974" s="1" t="s">
        <v>37</v>
      </c>
      <c r="G1974" s="1" t="s">
        <v>431</v>
      </c>
      <c r="H1974" s="1" t="s">
        <v>432</v>
      </c>
      <c r="I1974" s="3">
        <v>0</v>
      </c>
      <c r="J1974" s="3">
        <v>108334</v>
      </c>
      <c r="K1974" s="1" t="s">
        <v>40</v>
      </c>
      <c r="L1974" s="1" t="s">
        <v>567</v>
      </c>
      <c r="M1974" s="1" t="s">
        <v>568</v>
      </c>
      <c r="N1974" s="1" t="s">
        <v>37</v>
      </c>
      <c r="O1974" s="1" t="s">
        <v>43</v>
      </c>
      <c r="P1974" s="1" t="s">
        <v>43</v>
      </c>
      <c r="Q1974" s="1" t="s">
        <v>43</v>
      </c>
      <c r="R1974" s="3">
        <v>0</v>
      </c>
      <c r="S1974" s="1" t="s">
        <v>44</v>
      </c>
      <c r="T1974" s="1" t="s">
        <v>45</v>
      </c>
      <c r="U1974" s="1" t="s">
        <v>431</v>
      </c>
      <c r="V1974" s="1" t="s">
        <v>46</v>
      </c>
      <c r="W1974" s="1" t="s">
        <v>81</v>
      </c>
      <c r="X1974" s="1" t="s">
        <v>433</v>
      </c>
      <c r="Y1974" s="1" t="s">
        <v>245</v>
      </c>
      <c r="Z1974" s="1" t="s">
        <v>219</v>
      </c>
      <c r="AA1974" s="1" t="s">
        <v>51</v>
      </c>
      <c r="AB1974" s="1" t="s">
        <v>433</v>
      </c>
      <c r="AC1974" s="1" t="s">
        <v>37</v>
      </c>
    </row>
    <row r="1975" spans="1:29" hidden="1" x14ac:dyDescent="0.25">
      <c r="A1975" s="1" t="s">
        <v>33</v>
      </c>
      <c r="B1975" s="1" t="s">
        <v>34</v>
      </c>
      <c r="C1975" s="2">
        <v>45867</v>
      </c>
      <c r="D1975" s="1" t="s">
        <v>238</v>
      </c>
      <c r="E1975" s="1" t="s">
        <v>239</v>
      </c>
      <c r="F1975" s="1" t="s">
        <v>37</v>
      </c>
      <c r="G1975" s="1" t="s">
        <v>431</v>
      </c>
      <c r="H1975" s="1" t="s">
        <v>432</v>
      </c>
      <c r="I1975" s="3">
        <v>130260</v>
      </c>
      <c r="J1975" s="3">
        <v>0</v>
      </c>
      <c r="K1975" s="1" t="s">
        <v>40</v>
      </c>
      <c r="L1975" s="1" t="s">
        <v>444</v>
      </c>
      <c r="M1975" s="1" t="s">
        <v>445</v>
      </c>
      <c r="N1975" s="1" t="s">
        <v>37</v>
      </c>
      <c r="O1975" s="1" t="s">
        <v>43</v>
      </c>
      <c r="P1975" s="1" t="s">
        <v>43</v>
      </c>
      <c r="Q1975" s="1" t="s">
        <v>43</v>
      </c>
      <c r="R1975" s="3">
        <v>0</v>
      </c>
      <c r="S1975" s="1" t="s">
        <v>44</v>
      </c>
      <c r="T1975" s="1" t="s">
        <v>45</v>
      </c>
      <c r="U1975" s="1" t="s">
        <v>431</v>
      </c>
      <c r="V1975" s="1" t="s">
        <v>46</v>
      </c>
      <c r="W1975" s="1" t="s">
        <v>81</v>
      </c>
      <c r="X1975" s="1" t="s">
        <v>433</v>
      </c>
      <c r="Y1975" s="1" t="s">
        <v>245</v>
      </c>
      <c r="Z1975" s="1" t="s">
        <v>219</v>
      </c>
      <c r="AA1975" s="1" t="s">
        <v>51</v>
      </c>
      <c r="AB1975" s="1" t="s">
        <v>433</v>
      </c>
      <c r="AC1975" s="1" t="s">
        <v>37</v>
      </c>
    </row>
    <row r="1976" spans="1:29" hidden="1" x14ac:dyDescent="0.25">
      <c r="A1976" s="1" t="s">
        <v>33</v>
      </c>
      <c r="B1976" s="1" t="s">
        <v>34</v>
      </c>
      <c r="C1976" s="2">
        <v>45867</v>
      </c>
      <c r="D1976" s="1" t="s">
        <v>238</v>
      </c>
      <c r="E1976" s="1" t="s">
        <v>239</v>
      </c>
      <c r="F1976" s="1" t="s">
        <v>37</v>
      </c>
      <c r="G1976" s="1" t="s">
        <v>431</v>
      </c>
      <c r="H1976" s="1" t="s">
        <v>432</v>
      </c>
      <c r="I1976" s="3">
        <v>0</v>
      </c>
      <c r="J1976" s="3">
        <v>130260</v>
      </c>
      <c r="K1976" s="1" t="s">
        <v>40</v>
      </c>
      <c r="L1976" s="1" t="s">
        <v>569</v>
      </c>
      <c r="M1976" s="1" t="s">
        <v>570</v>
      </c>
      <c r="N1976" s="1" t="s">
        <v>37</v>
      </c>
      <c r="O1976" s="1" t="s">
        <v>43</v>
      </c>
      <c r="P1976" s="1" t="s">
        <v>43</v>
      </c>
      <c r="Q1976" s="1" t="s">
        <v>43</v>
      </c>
      <c r="R1976" s="3">
        <v>0</v>
      </c>
      <c r="S1976" s="1" t="s">
        <v>44</v>
      </c>
      <c r="T1976" s="1" t="s">
        <v>45</v>
      </c>
      <c r="U1976" s="1" t="s">
        <v>431</v>
      </c>
      <c r="V1976" s="1" t="s">
        <v>46</v>
      </c>
      <c r="W1976" s="1" t="s">
        <v>81</v>
      </c>
      <c r="X1976" s="1" t="s">
        <v>433</v>
      </c>
      <c r="Y1976" s="1" t="s">
        <v>245</v>
      </c>
      <c r="Z1976" s="1" t="s">
        <v>219</v>
      </c>
      <c r="AA1976" s="1" t="s">
        <v>51</v>
      </c>
      <c r="AB1976" s="1" t="s">
        <v>433</v>
      </c>
      <c r="AC1976" s="1" t="s">
        <v>37</v>
      </c>
    </row>
    <row r="1977" spans="1:29" hidden="1" x14ac:dyDescent="0.25">
      <c r="A1977" s="1" t="s">
        <v>33</v>
      </c>
      <c r="B1977" s="1" t="s">
        <v>34</v>
      </c>
      <c r="C1977" s="2">
        <v>45867</v>
      </c>
      <c r="D1977" s="1" t="s">
        <v>238</v>
      </c>
      <c r="E1977" s="1" t="s">
        <v>239</v>
      </c>
      <c r="F1977" s="1" t="s">
        <v>37</v>
      </c>
      <c r="G1977" s="1" t="s">
        <v>431</v>
      </c>
      <c r="H1977" s="1" t="s">
        <v>432</v>
      </c>
      <c r="I1977" s="3">
        <v>251370</v>
      </c>
      <c r="J1977" s="3">
        <v>0</v>
      </c>
      <c r="K1977" s="1" t="s">
        <v>40</v>
      </c>
      <c r="L1977" s="1" t="s">
        <v>450</v>
      </c>
      <c r="M1977" s="1" t="s">
        <v>451</v>
      </c>
      <c r="N1977" s="1" t="s">
        <v>37</v>
      </c>
      <c r="O1977" s="1" t="s">
        <v>43</v>
      </c>
      <c r="P1977" s="1" t="s">
        <v>43</v>
      </c>
      <c r="Q1977" s="1" t="s">
        <v>43</v>
      </c>
      <c r="R1977" s="3">
        <v>0</v>
      </c>
      <c r="S1977" s="1" t="s">
        <v>44</v>
      </c>
      <c r="T1977" s="1" t="s">
        <v>45</v>
      </c>
      <c r="U1977" s="1" t="s">
        <v>431</v>
      </c>
      <c r="V1977" s="1" t="s">
        <v>46</v>
      </c>
      <c r="W1977" s="1" t="s">
        <v>81</v>
      </c>
      <c r="X1977" s="1" t="s">
        <v>433</v>
      </c>
      <c r="Y1977" s="1" t="s">
        <v>245</v>
      </c>
      <c r="Z1977" s="1" t="s">
        <v>219</v>
      </c>
      <c r="AA1977" s="1" t="s">
        <v>51</v>
      </c>
      <c r="AB1977" s="1" t="s">
        <v>433</v>
      </c>
      <c r="AC1977" s="1" t="s">
        <v>37</v>
      </c>
    </row>
    <row r="1978" spans="1:29" hidden="1" x14ac:dyDescent="0.25">
      <c r="A1978" s="1" t="s">
        <v>33</v>
      </c>
      <c r="B1978" s="1" t="s">
        <v>34</v>
      </c>
      <c r="C1978" s="2">
        <v>45867</v>
      </c>
      <c r="D1978" s="1" t="s">
        <v>238</v>
      </c>
      <c r="E1978" s="1" t="s">
        <v>239</v>
      </c>
      <c r="F1978" s="1" t="s">
        <v>37</v>
      </c>
      <c r="G1978" s="1" t="s">
        <v>431</v>
      </c>
      <c r="H1978" s="1" t="s">
        <v>432</v>
      </c>
      <c r="I1978" s="3">
        <v>0</v>
      </c>
      <c r="J1978" s="3">
        <v>251370</v>
      </c>
      <c r="K1978" s="1" t="s">
        <v>40</v>
      </c>
      <c r="L1978" s="1" t="s">
        <v>571</v>
      </c>
      <c r="M1978" s="1" t="s">
        <v>572</v>
      </c>
      <c r="N1978" s="1" t="s">
        <v>37</v>
      </c>
      <c r="O1978" s="1" t="s">
        <v>43</v>
      </c>
      <c r="P1978" s="1" t="s">
        <v>43</v>
      </c>
      <c r="Q1978" s="1" t="s">
        <v>43</v>
      </c>
      <c r="R1978" s="3">
        <v>0</v>
      </c>
      <c r="S1978" s="1" t="s">
        <v>44</v>
      </c>
      <c r="T1978" s="1" t="s">
        <v>45</v>
      </c>
      <c r="U1978" s="1" t="s">
        <v>431</v>
      </c>
      <c r="V1978" s="1" t="s">
        <v>46</v>
      </c>
      <c r="W1978" s="1" t="s">
        <v>81</v>
      </c>
      <c r="X1978" s="1" t="s">
        <v>433</v>
      </c>
      <c r="Y1978" s="1" t="s">
        <v>245</v>
      </c>
      <c r="Z1978" s="1" t="s">
        <v>219</v>
      </c>
      <c r="AA1978" s="1" t="s">
        <v>51</v>
      </c>
      <c r="AB1978" s="1" t="s">
        <v>433</v>
      </c>
      <c r="AC1978" s="1" t="s">
        <v>37</v>
      </c>
    </row>
    <row r="1979" spans="1:29" hidden="1" x14ac:dyDescent="0.25">
      <c r="A1979" s="1" t="s">
        <v>33</v>
      </c>
      <c r="B1979" s="1" t="s">
        <v>34</v>
      </c>
      <c r="C1979" s="2">
        <v>45867</v>
      </c>
      <c r="D1979" s="1" t="s">
        <v>238</v>
      </c>
      <c r="E1979" s="1" t="s">
        <v>239</v>
      </c>
      <c r="F1979" s="1" t="s">
        <v>37</v>
      </c>
      <c r="G1979" s="1" t="s">
        <v>431</v>
      </c>
      <c r="H1979" s="1" t="s">
        <v>432</v>
      </c>
      <c r="I1979" s="3">
        <v>676906</v>
      </c>
      <c r="J1979" s="3">
        <v>0</v>
      </c>
      <c r="K1979" s="1" t="s">
        <v>40</v>
      </c>
      <c r="L1979" s="1" t="s">
        <v>41</v>
      </c>
      <c r="M1979" s="1" t="s">
        <v>42</v>
      </c>
      <c r="N1979" s="1" t="s">
        <v>37</v>
      </c>
      <c r="O1979" s="1" t="s">
        <v>43</v>
      </c>
      <c r="P1979" s="1" t="s">
        <v>43</v>
      </c>
      <c r="Q1979" s="1" t="s">
        <v>43</v>
      </c>
      <c r="R1979" s="3">
        <v>0</v>
      </c>
      <c r="S1979" s="1" t="s">
        <v>44</v>
      </c>
      <c r="T1979" s="1" t="s">
        <v>45</v>
      </c>
      <c r="U1979" s="1" t="s">
        <v>431</v>
      </c>
      <c r="V1979" s="1" t="s">
        <v>46</v>
      </c>
      <c r="W1979" s="1" t="s">
        <v>81</v>
      </c>
      <c r="X1979" s="1" t="s">
        <v>433</v>
      </c>
      <c r="Y1979" s="1" t="s">
        <v>245</v>
      </c>
      <c r="Z1979" s="1" t="s">
        <v>219</v>
      </c>
      <c r="AA1979" s="1" t="s">
        <v>51</v>
      </c>
      <c r="AB1979" s="1" t="s">
        <v>433</v>
      </c>
      <c r="AC1979" s="1" t="s">
        <v>37</v>
      </c>
    </row>
    <row r="1980" spans="1:29" hidden="1" x14ac:dyDescent="0.25">
      <c r="A1980" s="1" t="s">
        <v>33</v>
      </c>
      <c r="B1980" s="1" t="s">
        <v>34</v>
      </c>
      <c r="C1980" s="2">
        <v>45867</v>
      </c>
      <c r="D1980" s="1" t="s">
        <v>238</v>
      </c>
      <c r="E1980" s="1" t="s">
        <v>239</v>
      </c>
      <c r="F1980" s="1" t="s">
        <v>37</v>
      </c>
      <c r="G1980" s="1" t="s">
        <v>431</v>
      </c>
      <c r="H1980" s="1" t="s">
        <v>432</v>
      </c>
      <c r="I1980" s="3">
        <v>0</v>
      </c>
      <c r="J1980" s="3">
        <v>676906</v>
      </c>
      <c r="K1980" s="1" t="s">
        <v>40</v>
      </c>
      <c r="L1980" s="1" t="s">
        <v>234</v>
      </c>
      <c r="M1980" s="1" t="s">
        <v>235</v>
      </c>
      <c r="N1980" s="1" t="s">
        <v>37</v>
      </c>
      <c r="O1980" s="1" t="s">
        <v>43</v>
      </c>
      <c r="P1980" s="1" t="s">
        <v>43</v>
      </c>
      <c r="Q1980" s="1" t="s">
        <v>43</v>
      </c>
      <c r="R1980" s="3">
        <v>0</v>
      </c>
      <c r="S1980" s="1" t="s">
        <v>44</v>
      </c>
      <c r="T1980" s="1" t="s">
        <v>45</v>
      </c>
      <c r="U1980" s="1" t="s">
        <v>431</v>
      </c>
      <c r="V1980" s="1" t="s">
        <v>46</v>
      </c>
      <c r="W1980" s="1" t="s">
        <v>81</v>
      </c>
      <c r="X1980" s="1" t="s">
        <v>433</v>
      </c>
      <c r="Y1980" s="1" t="s">
        <v>245</v>
      </c>
      <c r="Z1980" s="1" t="s">
        <v>219</v>
      </c>
      <c r="AA1980" s="1" t="s">
        <v>51</v>
      </c>
      <c r="AB1980" s="1" t="s">
        <v>433</v>
      </c>
      <c r="AC1980" s="1" t="s">
        <v>37</v>
      </c>
    </row>
    <row r="1981" spans="1:29" hidden="1" x14ac:dyDescent="0.25">
      <c r="A1981" s="1" t="s">
        <v>33</v>
      </c>
      <c r="B1981" s="1" t="s">
        <v>34</v>
      </c>
      <c r="C1981" s="2">
        <v>45867</v>
      </c>
      <c r="D1981" s="1" t="s">
        <v>238</v>
      </c>
      <c r="E1981" s="1" t="s">
        <v>239</v>
      </c>
      <c r="F1981" s="1" t="s">
        <v>37</v>
      </c>
      <c r="G1981" s="1" t="s">
        <v>431</v>
      </c>
      <c r="H1981" s="1" t="s">
        <v>432</v>
      </c>
      <c r="I1981" s="3">
        <v>390741</v>
      </c>
      <c r="J1981" s="3">
        <v>0</v>
      </c>
      <c r="K1981" s="1" t="s">
        <v>40</v>
      </c>
      <c r="L1981" s="1" t="s">
        <v>67</v>
      </c>
      <c r="M1981" s="1" t="s">
        <v>68</v>
      </c>
      <c r="N1981" s="1" t="s">
        <v>37</v>
      </c>
      <c r="O1981" s="1" t="s">
        <v>43</v>
      </c>
      <c r="P1981" s="1" t="s">
        <v>43</v>
      </c>
      <c r="Q1981" s="1" t="s">
        <v>43</v>
      </c>
      <c r="R1981" s="3">
        <v>0</v>
      </c>
      <c r="S1981" s="1" t="s">
        <v>44</v>
      </c>
      <c r="T1981" s="1" t="s">
        <v>45</v>
      </c>
      <c r="U1981" s="1" t="s">
        <v>431</v>
      </c>
      <c r="V1981" s="1" t="s">
        <v>46</v>
      </c>
      <c r="W1981" s="1" t="s">
        <v>81</v>
      </c>
      <c r="X1981" s="1" t="s">
        <v>433</v>
      </c>
      <c r="Y1981" s="1" t="s">
        <v>245</v>
      </c>
      <c r="Z1981" s="1" t="s">
        <v>219</v>
      </c>
      <c r="AA1981" s="1" t="s">
        <v>51</v>
      </c>
      <c r="AB1981" s="1" t="s">
        <v>433</v>
      </c>
      <c r="AC1981" s="1" t="s">
        <v>37</v>
      </c>
    </row>
    <row r="1982" spans="1:29" hidden="1" x14ac:dyDescent="0.25">
      <c r="A1982" s="1" t="s">
        <v>33</v>
      </c>
      <c r="B1982" s="1" t="s">
        <v>34</v>
      </c>
      <c r="C1982" s="2">
        <v>45867</v>
      </c>
      <c r="D1982" s="1" t="s">
        <v>238</v>
      </c>
      <c r="E1982" s="1" t="s">
        <v>239</v>
      </c>
      <c r="F1982" s="1" t="s">
        <v>37</v>
      </c>
      <c r="G1982" s="1" t="s">
        <v>431</v>
      </c>
      <c r="H1982" s="1" t="s">
        <v>432</v>
      </c>
      <c r="I1982" s="3">
        <v>0</v>
      </c>
      <c r="J1982" s="3">
        <v>390741</v>
      </c>
      <c r="K1982" s="1" t="s">
        <v>40</v>
      </c>
      <c r="L1982" s="1" t="s">
        <v>115</v>
      </c>
      <c r="M1982" s="1" t="s">
        <v>116</v>
      </c>
      <c r="N1982" s="1" t="s">
        <v>37</v>
      </c>
      <c r="O1982" s="1" t="s">
        <v>43</v>
      </c>
      <c r="P1982" s="1" t="s">
        <v>43</v>
      </c>
      <c r="Q1982" s="1" t="s">
        <v>43</v>
      </c>
      <c r="R1982" s="3">
        <v>0</v>
      </c>
      <c r="S1982" s="1" t="s">
        <v>44</v>
      </c>
      <c r="T1982" s="1" t="s">
        <v>45</v>
      </c>
      <c r="U1982" s="1" t="s">
        <v>431</v>
      </c>
      <c r="V1982" s="1" t="s">
        <v>46</v>
      </c>
      <c r="W1982" s="1" t="s">
        <v>81</v>
      </c>
      <c r="X1982" s="1" t="s">
        <v>433</v>
      </c>
      <c r="Y1982" s="1" t="s">
        <v>245</v>
      </c>
      <c r="Z1982" s="1" t="s">
        <v>219</v>
      </c>
      <c r="AA1982" s="1" t="s">
        <v>51</v>
      </c>
      <c r="AB1982" s="1" t="s">
        <v>433</v>
      </c>
      <c r="AC1982" s="1" t="s">
        <v>37</v>
      </c>
    </row>
    <row r="1983" spans="1:29" hidden="1" x14ac:dyDescent="0.25">
      <c r="A1983" s="1" t="s">
        <v>33</v>
      </c>
      <c r="B1983" s="1" t="s">
        <v>34</v>
      </c>
      <c r="C1983" s="2">
        <v>45867</v>
      </c>
      <c r="D1983" s="1" t="s">
        <v>238</v>
      </c>
      <c r="E1983" s="1" t="s">
        <v>239</v>
      </c>
      <c r="F1983" s="1" t="s">
        <v>37</v>
      </c>
      <c r="G1983" s="1" t="s">
        <v>431</v>
      </c>
      <c r="H1983" s="1" t="s">
        <v>432</v>
      </c>
      <c r="I1983" s="3">
        <v>1000000</v>
      </c>
      <c r="J1983" s="3">
        <v>0</v>
      </c>
      <c r="K1983" s="1" t="s">
        <v>40</v>
      </c>
      <c r="L1983" s="1" t="s">
        <v>54</v>
      </c>
      <c r="M1983" s="1" t="s">
        <v>55</v>
      </c>
      <c r="N1983" s="1" t="s">
        <v>37</v>
      </c>
      <c r="O1983" s="1" t="s">
        <v>43</v>
      </c>
      <c r="P1983" s="1" t="s">
        <v>43</v>
      </c>
      <c r="Q1983" s="1" t="s">
        <v>43</v>
      </c>
      <c r="R1983" s="3">
        <v>0</v>
      </c>
      <c r="S1983" s="1" t="s">
        <v>44</v>
      </c>
      <c r="T1983" s="1" t="s">
        <v>45</v>
      </c>
      <c r="U1983" s="1" t="s">
        <v>431</v>
      </c>
      <c r="V1983" s="1" t="s">
        <v>46</v>
      </c>
      <c r="W1983" s="1" t="s">
        <v>81</v>
      </c>
      <c r="X1983" s="1" t="s">
        <v>433</v>
      </c>
      <c r="Y1983" s="1" t="s">
        <v>245</v>
      </c>
      <c r="Z1983" s="1" t="s">
        <v>219</v>
      </c>
      <c r="AA1983" s="1" t="s">
        <v>51</v>
      </c>
      <c r="AB1983" s="1" t="s">
        <v>433</v>
      </c>
      <c r="AC1983" s="1" t="s">
        <v>37</v>
      </c>
    </row>
    <row r="1984" spans="1:29" hidden="1" x14ac:dyDescent="0.25">
      <c r="A1984" s="1" t="s">
        <v>33</v>
      </c>
      <c r="B1984" s="1" t="s">
        <v>34</v>
      </c>
      <c r="C1984" s="2">
        <v>45867</v>
      </c>
      <c r="D1984" s="1" t="s">
        <v>238</v>
      </c>
      <c r="E1984" s="1" t="s">
        <v>239</v>
      </c>
      <c r="F1984" s="1" t="s">
        <v>37</v>
      </c>
      <c r="G1984" s="1" t="s">
        <v>431</v>
      </c>
      <c r="H1984" s="1" t="s">
        <v>432</v>
      </c>
      <c r="I1984" s="3">
        <v>0</v>
      </c>
      <c r="J1984" s="3">
        <v>1000000</v>
      </c>
      <c r="K1984" s="1" t="s">
        <v>40</v>
      </c>
      <c r="L1984" s="1" t="s">
        <v>117</v>
      </c>
      <c r="M1984" s="1" t="s">
        <v>118</v>
      </c>
      <c r="N1984" s="1" t="s">
        <v>37</v>
      </c>
      <c r="O1984" s="1" t="s">
        <v>43</v>
      </c>
      <c r="P1984" s="1" t="s">
        <v>43</v>
      </c>
      <c r="Q1984" s="1" t="s">
        <v>43</v>
      </c>
      <c r="R1984" s="3">
        <v>0</v>
      </c>
      <c r="S1984" s="1" t="s">
        <v>44</v>
      </c>
      <c r="T1984" s="1" t="s">
        <v>45</v>
      </c>
      <c r="U1984" s="1" t="s">
        <v>431</v>
      </c>
      <c r="V1984" s="1" t="s">
        <v>46</v>
      </c>
      <c r="W1984" s="1" t="s">
        <v>81</v>
      </c>
      <c r="X1984" s="1" t="s">
        <v>433</v>
      </c>
      <c r="Y1984" s="1" t="s">
        <v>245</v>
      </c>
      <c r="Z1984" s="1" t="s">
        <v>219</v>
      </c>
      <c r="AA1984" s="1" t="s">
        <v>51</v>
      </c>
      <c r="AB1984" s="1" t="s">
        <v>433</v>
      </c>
      <c r="AC1984" s="1" t="s">
        <v>37</v>
      </c>
    </row>
    <row r="1985" spans="1:29" hidden="1" x14ac:dyDescent="0.25">
      <c r="A1985" s="1" t="s">
        <v>33</v>
      </c>
      <c r="B1985" s="1" t="s">
        <v>34</v>
      </c>
      <c r="C1985" s="2">
        <v>45867</v>
      </c>
      <c r="D1985" s="1" t="s">
        <v>238</v>
      </c>
      <c r="E1985" s="1" t="s">
        <v>239</v>
      </c>
      <c r="F1985" s="1" t="s">
        <v>37</v>
      </c>
      <c r="G1985" s="1" t="s">
        <v>431</v>
      </c>
      <c r="H1985" s="1" t="s">
        <v>432</v>
      </c>
      <c r="I1985" s="3">
        <v>33333</v>
      </c>
      <c r="J1985" s="3">
        <v>0</v>
      </c>
      <c r="K1985" s="1" t="s">
        <v>40</v>
      </c>
      <c r="L1985" s="1" t="s">
        <v>41</v>
      </c>
      <c r="M1985" s="1" t="s">
        <v>42</v>
      </c>
      <c r="N1985" s="1" t="s">
        <v>37</v>
      </c>
      <c r="O1985" s="1" t="s">
        <v>43</v>
      </c>
      <c r="P1985" s="1" t="s">
        <v>43</v>
      </c>
      <c r="Q1985" s="1" t="s">
        <v>43</v>
      </c>
      <c r="R1985" s="3">
        <v>0</v>
      </c>
      <c r="S1985" s="1" t="s">
        <v>44</v>
      </c>
      <c r="T1985" s="1" t="s">
        <v>45</v>
      </c>
      <c r="U1985" s="1" t="s">
        <v>431</v>
      </c>
      <c r="V1985" s="1" t="s">
        <v>46</v>
      </c>
      <c r="W1985" s="1" t="s">
        <v>81</v>
      </c>
      <c r="X1985" s="1" t="s">
        <v>433</v>
      </c>
      <c r="Y1985" s="1" t="s">
        <v>245</v>
      </c>
      <c r="Z1985" s="1" t="s">
        <v>219</v>
      </c>
      <c r="AA1985" s="1" t="s">
        <v>51</v>
      </c>
      <c r="AB1985" s="1" t="s">
        <v>433</v>
      </c>
      <c r="AC1985" s="1" t="s">
        <v>37</v>
      </c>
    </row>
    <row r="1986" spans="1:29" hidden="1" x14ac:dyDescent="0.25">
      <c r="A1986" s="1" t="s">
        <v>33</v>
      </c>
      <c r="B1986" s="1" t="s">
        <v>34</v>
      </c>
      <c r="C1986" s="2">
        <v>45867</v>
      </c>
      <c r="D1986" s="1" t="s">
        <v>238</v>
      </c>
      <c r="E1986" s="1" t="s">
        <v>239</v>
      </c>
      <c r="F1986" s="1" t="s">
        <v>37</v>
      </c>
      <c r="G1986" s="1" t="s">
        <v>431</v>
      </c>
      <c r="H1986" s="1" t="s">
        <v>432</v>
      </c>
      <c r="I1986" s="3">
        <v>0</v>
      </c>
      <c r="J1986" s="3">
        <v>33333</v>
      </c>
      <c r="K1986" s="1" t="s">
        <v>40</v>
      </c>
      <c r="L1986" s="1" t="s">
        <v>573</v>
      </c>
      <c r="M1986" s="1" t="s">
        <v>574</v>
      </c>
      <c r="N1986" s="1" t="s">
        <v>37</v>
      </c>
      <c r="O1986" s="1" t="s">
        <v>43</v>
      </c>
      <c r="P1986" s="1" t="s">
        <v>43</v>
      </c>
      <c r="Q1986" s="1" t="s">
        <v>43</v>
      </c>
      <c r="R1986" s="3">
        <v>0</v>
      </c>
      <c r="S1986" s="1" t="s">
        <v>44</v>
      </c>
      <c r="T1986" s="1" t="s">
        <v>45</v>
      </c>
      <c r="U1986" s="1" t="s">
        <v>431</v>
      </c>
      <c r="V1986" s="1" t="s">
        <v>46</v>
      </c>
      <c r="W1986" s="1" t="s">
        <v>81</v>
      </c>
      <c r="X1986" s="1" t="s">
        <v>433</v>
      </c>
      <c r="Y1986" s="1" t="s">
        <v>245</v>
      </c>
      <c r="Z1986" s="1" t="s">
        <v>219</v>
      </c>
      <c r="AA1986" s="1" t="s">
        <v>51</v>
      </c>
      <c r="AB1986" s="1" t="s">
        <v>433</v>
      </c>
      <c r="AC1986" s="1" t="s">
        <v>37</v>
      </c>
    </row>
    <row r="1987" spans="1:29" hidden="1" x14ac:dyDescent="0.25">
      <c r="A1987" s="1" t="s">
        <v>33</v>
      </c>
      <c r="B1987" s="1" t="s">
        <v>34</v>
      </c>
      <c r="C1987" s="2">
        <v>45867</v>
      </c>
      <c r="D1987" s="1" t="s">
        <v>238</v>
      </c>
      <c r="E1987" s="1" t="s">
        <v>239</v>
      </c>
      <c r="F1987" s="1" t="s">
        <v>37</v>
      </c>
      <c r="G1987" s="1" t="s">
        <v>431</v>
      </c>
      <c r="H1987" s="1" t="s">
        <v>432</v>
      </c>
      <c r="I1987" s="3">
        <v>108132</v>
      </c>
      <c r="J1987" s="3">
        <v>0</v>
      </c>
      <c r="K1987" s="1" t="s">
        <v>40</v>
      </c>
      <c r="L1987" s="1" t="s">
        <v>41</v>
      </c>
      <c r="M1987" s="1" t="s">
        <v>42</v>
      </c>
      <c r="N1987" s="1" t="s">
        <v>37</v>
      </c>
      <c r="O1987" s="1" t="s">
        <v>43</v>
      </c>
      <c r="P1987" s="1" t="s">
        <v>43</v>
      </c>
      <c r="Q1987" s="1" t="s">
        <v>43</v>
      </c>
      <c r="R1987" s="3">
        <v>0</v>
      </c>
      <c r="S1987" s="1" t="s">
        <v>44</v>
      </c>
      <c r="T1987" s="1" t="s">
        <v>45</v>
      </c>
      <c r="U1987" s="1" t="s">
        <v>431</v>
      </c>
      <c r="V1987" s="1" t="s">
        <v>46</v>
      </c>
      <c r="W1987" s="1" t="s">
        <v>81</v>
      </c>
      <c r="X1987" s="1" t="s">
        <v>433</v>
      </c>
      <c r="Y1987" s="1" t="s">
        <v>245</v>
      </c>
      <c r="Z1987" s="1" t="s">
        <v>219</v>
      </c>
      <c r="AA1987" s="1" t="s">
        <v>51</v>
      </c>
      <c r="AB1987" s="1" t="s">
        <v>433</v>
      </c>
      <c r="AC1987" s="1" t="s">
        <v>37</v>
      </c>
    </row>
    <row r="1988" spans="1:29" hidden="1" x14ac:dyDescent="0.25">
      <c r="A1988" s="1" t="s">
        <v>33</v>
      </c>
      <c r="B1988" s="1" t="s">
        <v>34</v>
      </c>
      <c r="C1988" s="2">
        <v>45867</v>
      </c>
      <c r="D1988" s="1" t="s">
        <v>238</v>
      </c>
      <c r="E1988" s="1" t="s">
        <v>239</v>
      </c>
      <c r="F1988" s="1" t="s">
        <v>37</v>
      </c>
      <c r="G1988" s="1" t="s">
        <v>431</v>
      </c>
      <c r="H1988" s="1" t="s">
        <v>432</v>
      </c>
      <c r="I1988" s="3">
        <v>0</v>
      </c>
      <c r="J1988" s="3">
        <v>108132</v>
      </c>
      <c r="K1988" s="1" t="s">
        <v>40</v>
      </c>
      <c r="L1988" s="1" t="s">
        <v>575</v>
      </c>
      <c r="M1988" s="1" t="s">
        <v>576</v>
      </c>
      <c r="N1988" s="1" t="s">
        <v>37</v>
      </c>
      <c r="O1988" s="1" t="s">
        <v>43</v>
      </c>
      <c r="P1988" s="1" t="s">
        <v>43</v>
      </c>
      <c r="Q1988" s="1" t="s">
        <v>43</v>
      </c>
      <c r="R1988" s="3">
        <v>0</v>
      </c>
      <c r="S1988" s="1" t="s">
        <v>44</v>
      </c>
      <c r="T1988" s="1" t="s">
        <v>45</v>
      </c>
      <c r="U1988" s="1" t="s">
        <v>431</v>
      </c>
      <c r="V1988" s="1" t="s">
        <v>46</v>
      </c>
      <c r="W1988" s="1" t="s">
        <v>81</v>
      </c>
      <c r="X1988" s="1" t="s">
        <v>433</v>
      </c>
      <c r="Y1988" s="1" t="s">
        <v>245</v>
      </c>
      <c r="Z1988" s="1" t="s">
        <v>219</v>
      </c>
      <c r="AA1988" s="1" t="s">
        <v>51</v>
      </c>
      <c r="AB1988" s="1" t="s">
        <v>433</v>
      </c>
      <c r="AC1988" s="1" t="s">
        <v>37</v>
      </c>
    </row>
    <row r="1989" spans="1:29" hidden="1" x14ac:dyDescent="0.25">
      <c r="A1989" s="1" t="s">
        <v>33</v>
      </c>
      <c r="B1989" s="1" t="s">
        <v>34</v>
      </c>
      <c r="C1989" s="2">
        <v>45867</v>
      </c>
      <c r="D1989" s="1" t="s">
        <v>238</v>
      </c>
      <c r="E1989" s="1" t="s">
        <v>239</v>
      </c>
      <c r="F1989" s="1" t="s">
        <v>37</v>
      </c>
      <c r="G1989" s="1" t="s">
        <v>431</v>
      </c>
      <c r="H1989" s="1" t="s">
        <v>432</v>
      </c>
      <c r="I1989" s="3">
        <v>99888</v>
      </c>
      <c r="J1989" s="3">
        <v>0</v>
      </c>
      <c r="K1989" s="1" t="s">
        <v>40</v>
      </c>
      <c r="L1989" s="1" t="s">
        <v>54</v>
      </c>
      <c r="M1989" s="1" t="s">
        <v>55</v>
      </c>
      <c r="N1989" s="1" t="s">
        <v>37</v>
      </c>
      <c r="O1989" s="1" t="s">
        <v>43</v>
      </c>
      <c r="P1989" s="1" t="s">
        <v>43</v>
      </c>
      <c r="Q1989" s="1" t="s">
        <v>43</v>
      </c>
      <c r="R1989" s="3">
        <v>0</v>
      </c>
      <c r="S1989" s="1" t="s">
        <v>44</v>
      </c>
      <c r="T1989" s="1" t="s">
        <v>45</v>
      </c>
      <c r="U1989" s="1" t="s">
        <v>431</v>
      </c>
      <c r="V1989" s="1" t="s">
        <v>46</v>
      </c>
      <c r="W1989" s="1" t="s">
        <v>81</v>
      </c>
      <c r="X1989" s="1" t="s">
        <v>433</v>
      </c>
      <c r="Y1989" s="1" t="s">
        <v>245</v>
      </c>
      <c r="Z1989" s="1" t="s">
        <v>219</v>
      </c>
      <c r="AA1989" s="1" t="s">
        <v>51</v>
      </c>
      <c r="AB1989" s="1" t="s">
        <v>433</v>
      </c>
      <c r="AC1989" s="1" t="s">
        <v>37</v>
      </c>
    </row>
    <row r="1990" spans="1:29" hidden="1" x14ac:dyDescent="0.25">
      <c r="A1990" s="1" t="s">
        <v>33</v>
      </c>
      <c r="B1990" s="1" t="s">
        <v>34</v>
      </c>
      <c r="C1990" s="2">
        <v>45867</v>
      </c>
      <c r="D1990" s="1" t="s">
        <v>238</v>
      </c>
      <c r="E1990" s="1" t="s">
        <v>239</v>
      </c>
      <c r="F1990" s="1" t="s">
        <v>37</v>
      </c>
      <c r="G1990" s="1" t="s">
        <v>431</v>
      </c>
      <c r="H1990" s="1" t="s">
        <v>432</v>
      </c>
      <c r="I1990" s="3">
        <v>0</v>
      </c>
      <c r="J1990" s="3">
        <v>99888</v>
      </c>
      <c r="K1990" s="1" t="s">
        <v>40</v>
      </c>
      <c r="L1990" s="1" t="s">
        <v>541</v>
      </c>
      <c r="M1990" s="1" t="s">
        <v>542</v>
      </c>
      <c r="N1990" s="1" t="s">
        <v>37</v>
      </c>
      <c r="O1990" s="1" t="s">
        <v>43</v>
      </c>
      <c r="P1990" s="1" t="s">
        <v>43</v>
      </c>
      <c r="Q1990" s="1" t="s">
        <v>43</v>
      </c>
      <c r="R1990" s="3">
        <v>0</v>
      </c>
      <c r="S1990" s="1" t="s">
        <v>44</v>
      </c>
      <c r="T1990" s="1" t="s">
        <v>45</v>
      </c>
      <c r="U1990" s="1" t="s">
        <v>431</v>
      </c>
      <c r="V1990" s="1" t="s">
        <v>46</v>
      </c>
      <c r="W1990" s="1" t="s">
        <v>81</v>
      </c>
      <c r="X1990" s="1" t="s">
        <v>433</v>
      </c>
      <c r="Y1990" s="1" t="s">
        <v>245</v>
      </c>
      <c r="Z1990" s="1" t="s">
        <v>219</v>
      </c>
      <c r="AA1990" s="1" t="s">
        <v>51</v>
      </c>
      <c r="AB1990" s="1" t="s">
        <v>433</v>
      </c>
      <c r="AC1990" s="1" t="s">
        <v>37</v>
      </c>
    </row>
    <row r="1991" spans="1:29" hidden="1" x14ac:dyDescent="0.25">
      <c r="A1991" s="1" t="s">
        <v>33</v>
      </c>
      <c r="B1991" s="1" t="s">
        <v>34</v>
      </c>
      <c r="C1991" s="2">
        <v>45867</v>
      </c>
      <c r="D1991" s="1" t="s">
        <v>238</v>
      </c>
      <c r="E1991" s="1" t="s">
        <v>239</v>
      </c>
      <c r="F1991" s="1" t="s">
        <v>37</v>
      </c>
      <c r="G1991" s="1" t="s">
        <v>431</v>
      </c>
      <c r="H1991" s="1" t="s">
        <v>432</v>
      </c>
      <c r="I1991" s="3">
        <v>110301</v>
      </c>
      <c r="J1991" s="3">
        <v>0</v>
      </c>
      <c r="K1991" s="1" t="s">
        <v>40</v>
      </c>
      <c r="L1991" s="1" t="s">
        <v>54</v>
      </c>
      <c r="M1991" s="1" t="s">
        <v>55</v>
      </c>
      <c r="N1991" s="1" t="s">
        <v>37</v>
      </c>
      <c r="O1991" s="1" t="s">
        <v>43</v>
      </c>
      <c r="P1991" s="1" t="s">
        <v>43</v>
      </c>
      <c r="Q1991" s="1" t="s">
        <v>43</v>
      </c>
      <c r="R1991" s="3">
        <v>0</v>
      </c>
      <c r="S1991" s="1" t="s">
        <v>44</v>
      </c>
      <c r="T1991" s="1" t="s">
        <v>45</v>
      </c>
      <c r="U1991" s="1" t="s">
        <v>431</v>
      </c>
      <c r="V1991" s="1" t="s">
        <v>46</v>
      </c>
      <c r="W1991" s="1" t="s">
        <v>81</v>
      </c>
      <c r="X1991" s="1" t="s">
        <v>433</v>
      </c>
      <c r="Y1991" s="1" t="s">
        <v>245</v>
      </c>
      <c r="Z1991" s="1" t="s">
        <v>219</v>
      </c>
      <c r="AA1991" s="1" t="s">
        <v>51</v>
      </c>
      <c r="AB1991" s="1" t="s">
        <v>433</v>
      </c>
      <c r="AC1991" s="1" t="s">
        <v>37</v>
      </c>
    </row>
    <row r="1992" spans="1:29" hidden="1" x14ac:dyDescent="0.25">
      <c r="A1992" s="1" t="s">
        <v>33</v>
      </c>
      <c r="B1992" s="1" t="s">
        <v>34</v>
      </c>
      <c r="C1992" s="2">
        <v>45867</v>
      </c>
      <c r="D1992" s="1" t="s">
        <v>238</v>
      </c>
      <c r="E1992" s="1" t="s">
        <v>239</v>
      </c>
      <c r="F1992" s="1" t="s">
        <v>37</v>
      </c>
      <c r="G1992" s="1" t="s">
        <v>431</v>
      </c>
      <c r="H1992" s="1" t="s">
        <v>432</v>
      </c>
      <c r="I1992" s="3">
        <v>0</v>
      </c>
      <c r="J1992" s="3">
        <v>110301</v>
      </c>
      <c r="K1992" s="1" t="s">
        <v>40</v>
      </c>
      <c r="L1992" s="1" t="s">
        <v>121</v>
      </c>
      <c r="M1992" s="1" t="s">
        <v>122</v>
      </c>
      <c r="N1992" s="1" t="s">
        <v>37</v>
      </c>
      <c r="O1992" s="1" t="s">
        <v>43</v>
      </c>
      <c r="P1992" s="1" t="s">
        <v>43</v>
      </c>
      <c r="Q1992" s="1" t="s">
        <v>43</v>
      </c>
      <c r="R1992" s="3">
        <v>0</v>
      </c>
      <c r="S1992" s="1" t="s">
        <v>44</v>
      </c>
      <c r="T1992" s="1" t="s">
        <v>45</v>
      </c>
      <c r="U1992" s="1" t="s">
        <v>431</v>
      </c>
      <c r="V1992" s="1" t="s">
        <v>46</v>
      </c>
      <c r="W1992" s="1" t="s">
        <v>81</v>
      </c>
      <c r="X1992" s="1" t="s">
        <v>433</v>
      </c>
      <c r="Y1992" s="1" t="s">
        <v>245</v>
      </c>
      <c r="Z1992" s="1" t="s">
        <v>219</v>
      </c>
      <c r="AA1992" s="1" t="s">
        <v>51</v>
      </c>
      <c r="AB1992" s="1" t="s">
        <v>433</v>
      </c>
      <c r="AC1992" s="1" t="s">
        <v>37</v>
      </c>
    </row>
    <row r="1993" spans="1:29" hidden="1" x14ac:dyDescent="0.25">
      <c r="A1993" s="1" t="s">
        <v>33</v>
      </c>
      <c r="B1993" s="1" t="s">
        <v>34</v>
      </c>
      <c r="C1993" s="2">
        <v>45867</v>
      </c>
      <c r="D1993" s="1" t="s">
        <v>238</v>
      </c>
      <c r="E1993" s="1" t="s">
        <v>239</v>
      </c>
      <c r="F1993" s="1" t="s">
        <v>37</v>
      </c>
      <c r="G1993" s="1" t="s">
        <v>431</v>
      </c>
      <c r="H1993" s="1" t="s">
        <v>432</v>
      </c>
      <c r="I1993" s="3">
        <v>1000000</v>
      </c>
      <c r="J1993" s="3">
        <v>0</v>
      </c>
      <c r="K1993" s="1" t="s">
        <v>40</v>
      </c>
      <c r="L1993" s="1" t="s">
        <v>214</v>
      </c>
      <c r="M1993" s="1" t="s">
        <v>215</v>
      </c>
      <c r="N1993" s="1" t="s">
        <v>37</v>
      </c>
      <c r="O1993" s="1" t="s">
        <v>43</v>
      </c>
      <c r="P1993" s="1" t="s">
        <v>43</v>
      </c>
      <c r="Q1993" s="1" t="s">
        <v>43</v>
      </c>
      <c r="R1993" s="3">
        <v>0</v>
      </c>
      <c r="S1993" s="1" t="s">
        <v>44</v>
      </c>
      <c r="T1993" s="1" t="s">
        <v>45</v>
      </c>
      <c r="U1993" s="1" t="s">
        <v>431</v>
      </c>
      <c r="V1993" s="1" t="s">
        <v>46</v>
      </c>
      <c r="W1993" s="1" t="s">
        <v>81</v>
      </c>
      <c r="X1993" s="1" t="s">
        <v>433</v>
      </c>
      <c r="Y1993" s="1" t="s">
        <v>245</v>
      </c>
      <c r="Z1993" s="1" t="s">
        <v>219</v>
      </c>
      <c r="AA1993" s="1" t="s">
        <v>51</v>
      </c>
      <c r="AB1993" s="1" t="s">
        <v>433</v>
      </c>
      <c r="AC1993" s="1" t="s">
        <v>37</v>
      </c>
    </row>
    <row r="1994" spans="1:29" hidden="1" x14ac:dyDescent="0.25">
      <c r="A1994" s="1" t="s">
        <v>33</v>
      </c>
      <c r="B1994" s="1" t="s">
        <v>34</v>
      </c>
      <c r="C1994" s="2">
        <v>45867</v>
      </c>
      <c r="D1994" s="1" t="s">
        <v>238</v>
      </c>
      <c r="E1994" s="1" t="s">
        <v>239</v>
      </c>
      <c r="F1994" s="1" t="s">
        <v>37</v>
      </c>
      <c r="G1994" s="1" t="s">
        <v>431</v>
      </c>
      <c r="H1994" s="1" t="s">
        <v>432</v>
      </c>
      <c r="I1994" s="3">
        <v>0</v>
      </c>
      <c r="J1994" s="3">
        <v>1000000</v>
      </c>
      <c r="K1994" s="1" t="s">
        <v>40</v>
      </c>
      <c r="L1994" s="1" t="s">
        <v>416</v>
      </c>
      <c r="M1994" s="1" t="s">
        <v>417</v>
      </c>
      <c r="N1994" s="1" t="s">
        <v>37</v>
      </c>
      <c r="O1994" s="1" t="s">
        <v>43</v>
      </c>
      <c r="P1994" s="1" t="s">
        <v>43</v>
      </c>
      <c r="Q1994" s="1" t="s">
        <v>43</v>
      </c>
      <c r="R1994" s="3">
        <v>0</v>
      </c>
      <c r="S1994" s="1" t="s">
        <v>44</v>
      </c>
      <c r="T1994" s="1" t="s">
        <v>45</v>
      </c>
      <c r="U1994" s="1" t="s">
        <v>431</v>
      </c>
      <c r="V1994" s="1" t="s">
        <v>46</v>
      </c>
      <c r="W1994" s="1" t="s">
        <v>81</v>
      </c>
      <c r="X1994" s="1" t="s">
        <v>433</v>
      </c>
      <c r="Y1994" s="1" t="s">
        <v>245</v>
      </c>
      <c r="Z1994" s="1" t="s">
        <v>219</v>
      </c>
      <c r="AA1994" s="1" t="s">
        <v>51</v>
      </c>
      <c r="AB1994" s="1" t="s">
        <v>433</v>
      </c>
      <c r="AC1994" s="1" t="s">
        <v>37</v>
      </c>
    </row>
    <row r="1995" spans="1:29" hidden="1" x14ac:dyDescent="0.25">
      <c r="A1995" s="1" t="s">
        <v>33</v>
      </c>
      <c r="B1995" s="1" t="s">
        <v>34</v>
      </c>
      <c r="C1995" s="2">
        <v>45867</v>
      </c>
      <c r="D1995" s="1" t="s">
        <v>238</v>
      </c>
      <c r="E1995" s="1" t="s">
        <v>239</v>
      </c>
      <c r="F1995" s="1" t="s">
        <v>37</v>
      </c>
      <c r="G1995" s="1" t="s">
        <v>431</v>
      </c>
      <c r="H1995" s="1" t="s">
        <v>432</v>
      </c>
      <c r="I1995" s="3">
        <v>42029</v>
      </c>
      <c r="J1995" s="3">
        <v>0</v>
      </c>
      <c r="K1995" s="1" t="s">
        <v>40</v>
      </c>
      <c r="L1995" s="1" t="s">
        <v>41</v>
      </c>
      <c r="M1995" s="1" t="s">
        <v>42</v>
      </c>
      <c r="N1995" s="1" t="s">
        <v>37</v>
      </c>
      <c r="O1995" s="1" t="s">
        <v>43</v>
      </c>
      <c r="P1995" s="1" t="s">
        <v>43</v>
      </c>
      <c r="Q1995" s="1" t="s">
        <v>43</v>
      </c>
      <c r="R1995" s="3">
        <v>0</v>
      </c>
      <c r="S1995" s="1" t="s">
        <v>44</v>
      </c>
      <c r="T1995" s="1" t="s">
        <v>45</v>
      </c>
      <c r="U1995" s="1" t="s">
        <v>431</v>
      </c>
      <c r="V1995" s="1" t="s">
        <v>46</v>
      </c>
      <c r="W1995" s="1" t="s">
        <v>81</v>
      </c>
      <c r="X1995" s="1" t="s">
        <v>433</v>
      </c>
      <c r="Y1995" s="1" t="s">
        <v>245</v>
      </c>
      <c r="Z1995" s="1" t="s">
        <v>219</v>
      </c>
      <c r="AA1995" s="1" t="s">
        <v>51</v>
      </c>
      <c r="AB1995" s="1" t="s">
        <v>433</v>
      </c>
      <c r="AC1995" s="1" t="s">
        <v>37</v>
      </c>
    </row>
    <row r="1996" spans="1:29" hidden="1" x14ac:dyDescent="0.25">
      <c r="A1996" s="1" t="s">
        <v>33</v>
      </c>
      <c r="B1996" s="1" t="s">
        <v>34</v>
      </c>
      <c r="C1996" s="2">
        <v>45867</v>
      </c>
      <c r="D1996" s="1" t="s">
        <v>238</v>
      </c>
      <c r="E1996" s="1" t="s">
        <v>239</v>
      </c>
      <c r="F1996" s="1" t="s">
        <v>37</v>
      </c>
      <c r="G1996" s="1" t="s">
        <v>431</v>
      </c>
      <c r="H1996" s="1" t="s">
        <v>432</v>
      </c>
      <c r="I1996" s="3">
        <v>0</v>
      </c>
      <c r="J1996" s="3">
        <v>42029</v>
      </c>
      <c r="K1996" s="1" t="s">
        <v>40</v>
      </c>
      <c r="L1996" s="1" t="s">
        <v>123</v>
      </c>
      <c r="M1996" s="1" t="s">
        <v>124</v>
      </c>
      <c r="N1996" s="1" t="s">
        <v>37</v>
      </c>
      <c r="O1996" s="1" t="s">
        <v>43</v>
      </c>
      <c r="P1996" s="1" t="s">
        <v>43</v>
      </c>
      <c r="Q1996" s="1" t="s">
        <v>43</v>
      </c>
      <c r="R1996" s="3">
        <v>0</v>
      </c>
      <c r="S1996" s="1" t="s">
        <v>44</v>
      </c>
      <c r="T1996" s="1" t="s">
        <v>45</v>
      </c>
      <c r="U1996" s="1" t="s">
        <v>431</v>
      </c>
      <c r="V1996" s="1" t="s">
        <v>46</v>
      </c>
      <c r="W1996" s="1" t="s">
        <v>81</v>
      </c>
      <c r="X1996" s="1" t="s">
        <v>433</v>
      </c>
      <c r="Y1996" s="1" t="s">
        <v>245</v>
      </c>
      <c r="Z1996" s="1" t="s">
        <v>219</v>
      </c>
      <c r="AA1996" s="1" t="s">
        <v>51</v>
      </c>
      <c r="AB1996" s="1" t="s">
        <v>433</v>
      </c>
      <c r="AC1996" s="1" t="s">
        <v>37</v>
      </c>
    </row>
    <row r="1997" spans="1:29" hidden="1" x14ac:dyDescent="0.25">
      <c r="A1997" s="1" t="s">
        <v>33</v>
      </c>
      <c r="B1997" s="1" t="s">
        <v>34</v>
      </c>
      <c r="C1997" s="2">
        <v>45867</v>
      </c>
      <c r="D1997" s="1" t="s">
        <v>238</v>
      </c>
      <c r="E1997" s="1" t="s">
        <v>239</v>
      </c>
      <c r="F1997" s="1" t="s">
        <v>37</v>
      </c>
      <c r="G1997" s="1" t="s">
        <v>431</v>
      </c>
      <c r="H1997" s="1" t="s">
        <v>432</v>
      </c>
      <c r="I1997" s="3">
        <v>509939</v>
      </c>
      <c r="J1997" s="3">
        <v>0</v>
      </c>
      <c r="K1997" s="1" t="s">
        <v>40</v>
      </c>
      <c r="L1997" s="1" t="s">
        <v>41</v>
      </c>
      <c r="M1997" s="1" t="s">
        <v>42</v>
      </c>
      <c r="N1997" s="1" t="s">
        <v>37</v>
      </c>
      <c r="O1997" s="1" t="s">
        <v>43</v>
      </c>
      <c r="P1997" s="1" t="s">
        <v>43</v>
      </c>
      <c r="Q1997" s="1" t="s">
        <v>43</v>
      </c>
      <c r="R1997" s="3">
        <v>0</v>
      </c>
      <c r="S1997" s="1" t="s">
        <v>44</v>
      </c>
      <c r="T1997" s="1" t="s">
        <v>45</v>
      </c>
      <c r="U1997" s="1" t="s">
        <v>431</v>
      </c>
      <c r="V1997" s="1" t="s">
        <v>46</v>
      </c>
      <c r="W1997" s="1" t="s">
        <v>81</v>
      </c>
      <c r="X1997" s="1" t="s">
        <v>433</v>
      </c>
      <c r="Y1997" s="1" t="s">
        <v>245</v>
      </c>
      <c r="Z1997" s="1" t="s">
        <v>219</v>
      </c>
      <c r="AA1997" s="1" t="s">
        <v>51</v>
      </c>
      <c r="AB1997" s="1" t="s">
        <v>433</v>
      </c>
      <c r="AC1997" s="1" t="s">
        <v>37</v>
      </c>
    </row>
    <row r="1998" spans="1:29" hidden="1" x14ac:dyDescent="0.25">
      <c r="A1998" s="1" t="s">
        <v>33</v>
      </c>
      <c r="B1998" s="1" t="s">
        <v>34</v>
      </c>
      <c r="C1998" s="2">
        <v>45867</v>
      </c>
      <c r="D1998" s="1" t="s">
        <v>238</v>
      </c>
      <c r="E1998" s="1" t="s">
        <v>239</v>
      </c>
      <c r="F1998" s="1" t="s">
        <v>37</v>
      </c>
      <c r="G1998" s="1" t="s">
        <v>431</v>
      </c>
      <c r="H1998" s="1" t="s">
        <v>432</v>
      </c>
      <c r="I1998" s="3">
        <v>0</v>
      </c>
      <c r="J1998" s="3">
        <v>509939</v>
      </c>
      <c r="K1998" s="1" t="s">
        <v>40</v>
      </c>
      <c r="L1998" s="1" t="s">
        <v>577</v>
      </c>
      <c r="M1998" s="1" t="s">
        <v>578</v>
      </c>
      <c r="N1998" s="1" t="s">
        <v>37</v>
      </c>
      <c r="O1998" s="1" t="s">
        <v>43</v>
      </c>
      <c r="P1998" s="1" t="s">
        <v>43</v>
      </c>
      <c r="Q1998" s="1" t="s">
        <v>43</v>
      </c>
      <c r="R1998" s="3">
        <v>0</v>
      </c>
      <c r="S1998" s="1" t="s">
        <v>44</v>
      </c>
      <c r="T1998" s="1" t="s">
        <v>45</v>
      </c>
      <c r="U1998" s="1" t="s">
        <v>431</v>
      </c>
      <c r="V1998" s="1" t="s">
        <v>46</v>
      </c>
      <c r="W1998" s="1" t="s">
        <v>81</v>
      </c>
      <c r="X1998" s="1" t="s">
        <v>433</v>
      </c>
      <c r="Y1998" s="1" t="s">
        <v>245</v>
      </c>
      <c r="Z1998" s="1" t="s">
        <v>219</v>
      </c>
      <c r="AA1998" s="1" t="s">
        <v>51</v>
      </c>
      <c r="AB1998" s="1" t="s">
        <v>433</v>
      </c>
      <c r="AC1998" s="1" t="s">
        <v>37</v>
      </c>
    </row>
    <row r="1999" spans="1:29" hidden="1" x14ac:dyDescent="0.25">
      <c r="A1999" s="1" t="s">
        <v>33</v>
      </c>
      <c r="B1999" s="1" t="s">
        <v>34</v>
      </c>
      <c r="C1999" s="2">
        <v>45867</v>
      </c>
      <c r="D1999" s="1" t="s">
        <v>238</v>
      </c>
      <c r="E1999" s="1" t="s">
        <v>239</v>
      </c>
      <c r="F1999" s="1" t="s">
        <v>37</v>
      </c>
      <c r="G1999" s="1" t="s">
        <v>431</v>
      </c>
      <c r="H1999" s="1" t="s">
        <v>432</v>
      </c>
      <c r="I1999" s="3">
        <v>73609</v>
      </c>
      <c r="J1999" s="3">
        <v>0</v>
      </c>
      <c r="K1999" s="1" t="s">
        <v>40</v>
      </c>
      <c r="L1999" s="1" t="s">
        <v>41</v>
      </c>
      <c r="M1999" s="1" t="s">
        <v>42</v>
      </c>
      <c r="N1999" s="1" t="s">
        <v>37</v>
      </c>
      <c r="O1999" s="1" t="s">
        <v>43</v>
      </c>
      <c r="P1999" s="1" t="s">
        <v>43</v>
      </c>
      <c r="Q1999" s="1" t="s">
        <v>43</v>
      </c>
      <c r="R1999" s="3">
        <v>0</v>
      </c>
      <c r="S1999" s="1" t="s">
        <v>44</v>
      </c>
      <c r="T1999" s="1" t="s">
        <v>45</v>
      </c>
      <c r="U1999" s="1" t="s">
        <v>431</v>
      </c>
      <c r="V1999" s="1" t="s">
        <v>46</v>
      </c>
      <c r="W1999" s="1" t="s">
        <v>81</v>
      </c>
      <c r="X1999" s="1" t="s">
        <v>433</v>
      </c>
      <c r="Y1999" s="1" t="s">
        <v>245</v>
      </c>
      <c r="Z1999" s="1" t="s">
        <v>219</v>
      </c>
      <c r="AA1999" s="1" t="s">
        <v>51</v>
      </c>
      <c r="AB1999" s="1" t="s">
        <v>433</v>
      </c>
      <c r="AC1999" s="1" t="s">
        <v>37</v>
      </c>
    </row>
    <row r="2000" spans="1:29" hidden="1" x14ac:dyDescent="0.25">
      <c r="A2000" s="1" t="s">
        <v>33</v>
      </c>
      <c r="B2000" s="1" t="s">
        <v>34</v>
      </c>
      <c r="C2000" s="2">
        <v>45867</v>
      </c>
      <c r="D2000" s="1" t="s">
        <v>238</v>
      </c>
      <c r="E2000" s="1" t="s">
        <v>239</v>
      </c>
      <c r="F2000" s="1" t="s">
        <v>37</v>
      </c>
      <c r="G2000" s="1" t="s">
        <v>431</v>
      </c>
      <c r="H2000" s="1" t="s">
        <v>432</v>
      </c>
      <c r="I2000" s="3">
        <v>0</v>
      </c>
      <c r="J2000" s="3">
        <v>73609</v>
      </c>
      <c r="K2000" s="1" t="s">
        <v>40</v>
      </c>
      <c r="L2000" s="1" t="s">
        <v>391</v>
      </c>
      <c r="M2000" s="1" t="s">
        <v>392</v>
      </c>
      <c r="N2000" s="1" t="s">
        <v>37</v>
      </c>
      <c r="O2000" s="1" t="s">
        <v>43</v>
      </c>
      <c r="P2000" s="1" t="s">
        <v>43</v>
      </c>
      <c r="Q2000" s="1" t="s">
        <v>43</v>
      </c>
      <c r="R2000" s="3">
        <v>0</v>
      </c>
      <c r="S2000" s="1" t="s">
        <v>44</v>
      </c>
      <c r="T2000" s="1" t="s">
        <v>45</v>
      </c>
      <c r="U2000" s="1" t="s">
        <v>431</v>
      </c>
      <c r="V2000" s="1" t="s">
        <v>46</v>
      </c>
      <c r="W2000" s="1" t="s">
        <v>81</v>
      </c>
      <c r="X2000" s="1" t="s">
        <v>433</v>
      </c>
      <c r="Y2000" s="1" t="s">
        <v>245</v>
      </c>
      <c r="Z2000" s="1" t="s">
        <v>219</v>
      </c>
      <c r="AA2000" s="1" t="s">
        <v>51</v>
      </c>
      <c r="AB2000" s="1" t="s">
        <v>433</v>
      </c>
      <c r="AC2000" s="1" t="s">
        <v>37</v>
      </c>
    </row>
    <row r="2001" spans="1:29" hidden="1" x14ac:dyDescent="0.25">
      <c r="A2001" s="1" t="s">
        <v>33</v>
      </c>
      <c r="B2001" s="1" t="s">
        <v>34</v>
      </c>
      <c r="C2001" s="2">
        <v>45867</v>
      </c>
      <c r="D2001" s="1" t="s">
        <v>238</v>
      </c>
      <c r="E2001" s="1" t="s">
        <v>239</v>
      </c>
      <c r="F2001" s="1" t="s">
        <v>37</v>
      </c>
      <c r="G2001" s="1" t="s">
        <v>431</v>
      </c>
      <c r="H2001" s="1" t="s">
        <v>432</v>
      </c>
      <c r="I2001" s="3">
        <v>1061408</v>
      </c>
      <c r="J2001" s="3">
        <v>0</v>
      </c>
      <c r="K2001" s="1" t="s">
        <v>40</v>
      </c>
      <c r="L2001" s="1" t="s">
        <v>62</v>
      </c>
      <c r="M2001" s="1" t="s">
        <v>63</v>
      </c>
      <c r="N2001" s="1" t="s">
        <v>37</v>
      </c>
      <c r="O2001" s="1" t="s">
        <v>43</v>
      </c>
      <c r="P2001" s="1" t="s">
        <v>43</v>
      </c>
      <c r="Q2001" s="1" t="s">
        <v>43</v>
      </c>
      <c r="R2001" s="3">
        <v>0</v>
      </c>
      <c r="S2001" s="1" t="s">
        <v>44</v>
      </c>
      <c r="T2001" s="1" t="s">
        <v>45</v>
      </c>
      <c r="U2001" s="1" t="s">
        <v>431</v>
      </c>
      <c r="V2001" s="1" t="s">
        <v>46</v>
      </c>
      <c r="W2001" s="1" t="s">
        <v>81</v>
      </c>
      <c r="X2001" s="1" t="s">
        <v>433</v>
      </c>
      <c r="Y2001" s="1" t="s">
        <v>245</v>
      </c>
      <c r="Z2001" s="1" t="s">
        <v>219</v>
      </c>
      <c r="AA2001" s="1" t="s">
        <v>51</v>
      </c>
      <c r="AB2001" s="1" t="s">
        <v>433</v>
      </c>
      <c r="AC2001" s="1" t="s">
        <v>37</v>
      </c>
    </row>
    <row r="2002" spans="1:29" hidden="1" x14ac:dyDescent="0.25">
      <c r="A2002" s="1" t="s">
        <v>33</v>
      </c>
      <c r="B2002" s="1" t="s">
        <v>34</v>
      </c>
      <c r="C2002" s="2">
        <v>45867</v>
      </c>
      <c r="D2002" s="1" t="s">
        <v>238</v>
      </c>
      <c r="E2002" s="1" t="s">
        <v>239</v>
      </c>
      <c r="F2002" s="1" t="s">
        <v>37</v>
      </c>
      <c r="G2002" s="1" t="s">
        <v>431</v>
      </c>
      <c r="H2002" s="1" t="s">
        <v>432</v>
      </c>
      <c r="I2002" s="3">
        <v>0</v>
      </c>
      <c r="J2002" s="3">
        <v>1061408</v>
      </c>
      <c r="K2002" s="1" t="s">
        <v>40</v>
      </c>
      <c r="L2002" s="1" t="s">
        <v>408</v>
      </c>
      <c r="M2002" s="1" t="s">
        <v>409</v>
      </c>
      <c r="N2002" s="1" t="s">
        <v>37</v>
      </c>
      <c r="O2002" s="1" t="s">
        <v>43</v>
      </c>
      <c r="P2002" s="1" t="s">
        <v>43</v>
      </c>
      <c r="Q2002" s="1" t="s">
        <v>43</v>
      </c>
      <c r="R2002" s="3">
        <v>0</v>
      </c>
      <c r="S2002" s="1" t="s">
        <v>44</v>
      </c>
      <c r="T2002" s="1" t="s">
        <v>45</v>
      </c>
      <c r="U2002" s="1" t="s">
        <v>431</v>
      </c>
      <c r="V2002" s="1" t="s">
        <v>46</v>
      </c>
      <c r="W2002" s="1" t="s">
        <v>81</v>
      </c>
      <c r="X2002" s="1" t="s">
        <v>433</v>
      </c>
      <c r="Y2002" s="1" t="s">
        <v>245</v>
      </c>
      <c r="Z2002" s="1" t="s">
        <v>219</v>
      </c>
      <c r="AA2002" s="1" t="s">
        <v>51</v>
      </c>
      <c r="AB2002" s="1" t="s">
        <v>433</v>
      </c>
      <c r="AC2002" s="1" t="s">
        <v>37</v>
      </c>
    </row>
    <row r="2003" spans="1:29" hidden="1" x14ac:dyDescent="0.25">
      <c r="A2003" s="1" t="s">
        <v>33</v>
      </c>
      <c r="B2003" s="1" t="s">
        <v>34</v>
      </c>
      <c r="C2003" s="2">
        <v>45867</v>
      </c>
      <c r="D2003" s="1" t="s">
        <v>238</v>
      </c>
      <c r="E2003" s="1" t="s">
        <v>239</v>
      </c>
      <c r="F2003" s="1" t="s">
        <v>37</v>
      </c>
      <c r="G2003" s="1" t="s">
        <v>431</v>
      </c>
      <c r="H2003" s="1" t="s">
        <v>432</v>
      </c>
      <c r="I2003" s="3">
        <v>166666</v>
      </c>
      <c r="J2003" s="3">
        <v>0</v>
      </c>
      <c r="K2003" s="1" t="s">
        <v>40</v>
      </c>
      <c r="L2003" s="1" t="s">
        <v>444</v>
      </c>
      <c r="M2003" s="1" t="s">
        <v>445</v>
      </c>
      <c r="N2003" s="1" t="s">
        <v>37</v>
      </c>
      <c r="O2003" s="1" t="s">
        <v>43</v>
      </c>
      <c r="P2003" s="1" t="s">
        <v>43</v>
      </c>
      <c r="Q2003" s="1" t="s">
        <v>43</v>
      </c>
      <c r="R2003" s="3">
        <v>0</v>
      </c>
      <c r="S2003" s="1" t="s">
        <v>44</v>
      </c>
      <c r="T2003" s="1" t="s">
        <v>45</v>
      </c>
      <c r="U2003" s="1" t="s">
        <v>431</v>
      </c>
      <c r="V2003" s="1" t="s">
        <v>46</v>
      </c>
      <c r="W2003" s="1" t="s">
        <v>81</v>
      </c>
      <c r="X2003" s="1" t="s">
        <v>433</v>
      </c>
      <c r="Y2003" s="1" t="s">
        <v>245</v>
      </c>
      <c r="Z2003" s="1" t="s">
        <v>219</v>
      </c>
      <c r="AA2003" s="1" t="s">
        <v>51</v>
      </c>
      <c r="AB2003" s="1" t="s">
        <v>433</v>
      </c>
      <c r="AC2003" s="1" t="s">
        <v>37</v>
      </c>
    </row>
    <row r="2004" spans="1:29" hidden="1" x14ac:dyDescent="0.25">
      <c r="A2004" s="1" t="s">
        <v>33</v>
      </c>
      <c r="B2004" s="1" t="s">
        <v>34</v>
      </c>
      <c r="C2004" s="2">
        <v>45867</v>
      </c>
      <c r="D2004" s="1" t="s">
        <v>238</v>
      </c>
      <c r="E2004" s="1" t="s">
        <v>239</v>
      </c>
      <c r="F2004" s="1" t="s">
        <v>37</v>
      </c>
      <c r="G2004" s="1" t="s">
        <v>431</v>
      </c>
      <c r="H2004" s="1" t="s">
        <v>432</v>
      </c>
      <c r="I2004" s="3">
        <v>0</v>
      </c>
      <c r="J2004" s="3">
        <v>166666</v>
      </c>
      <c r="K2004" s="1" t="s">
        <v>40</v>
      </c>
      <c r="L2004" s="1" t="s">
        <v>125</v>
      </c>
      <c r="M2004" s="1" t="s">
        <v>126</v>
      </c>
      <c r="N2004" s="1" t="s">
        <v>37</v>
      </c>
      <c r="O2004" s="1" t="s">
        <v>43</v>
      </c>
      <c r="P2004" s="1" t="s">
        <v>43</v>
      </c>
      <c r="Q2004" s="1" t="s">
        <v>43</v>
      </c>
      <c r="R2004" s="3">
        <v>0</v>
      </c>
      <c r="S2004" s="1" t="s">
        <v>44</v>
      </c>
      <c r="T2004" s="1" t="s">
        <v>45</v>
      </c>
      <c r="U2004" s="1" t="s">
        <v>431</v>
      </c>
      <c r="V2004" s="1" t="s">
        <v>46</v>
      </c>
      <c r="W2004" s="1" t="s">
        <v>81</v>
      </c>
      <c r="X2004" s="1" t="s">
        <v>433</v>
      </c>
      <c r="Y2004" s="1" t="s">
        <v>245</v>
      </c>
      <c r="Z2004" s="1" t="s">
        <v>219</v>
      </c>
      <c r="AA2004" s="1" t="s">
        <v>51</v>
      </c>
      <c r="AB2004" s="1" t="s">
        <v>433</v>
      </c>
      <c r="AC2004" s="1" t="s">
        <v>37</v>
      </c>
    </row>
    <row r="2005" spans="1:29" hidden="1" x14ac:dyDescent="0.25">
      <c r="A2005" s="1" t="s">
        <v>33</v>
      </c>
      <c r="B2005" s="1" t="s">
        <v>34</v>
      </c>
      <c r="C2005" s="2">
        <v>45867</v>
      </c>
      <c r="D2005" s="1" t="s">
        <v>238</v>
      </c>
      <c r="E2005" s="1" t="s">
        <v>239</v>
      </c>
      <c r="F2005" s="1" t="s">
        <v>37</v>
      </c>
      <c r="G2005" s="1" t="s">
        <v>431</v>
      </c>
      <c r="H2005" s="1" t="s">
        <v>432</v>
      </c>
      <c r="I2005" s="3">
        <v>205908</v>
      </c>
      <c r="J2005" s="3">
        <v>0</v>
      </c>
      <c r="K2005" s="1" t="s">
        <v>40</v>
      </c>
      <c r="L2005" s="1" t="s">
        <v>41</v>
      </c>
      <c r="M2005" s="1" t="s">
        <v>42</v>
      </c>
      <c r="N2005" s="1" t="s">
        <v>37</v>
      </c>
      <c r="O2005" s="1" t="s">
        <v>43</v>
      </c>
      <c r="P2005" s="1" t="s">
        <v>43</v>
      </c>
      <c r="Q2005" s="1" t="s">
        <v>43</v>
      </c>
      <c r="R2005" s="3">
        <v>0</v>
      </c>
      <c r="S2005" s="1" t="s">
        <v>44</v>
      </c>
      <c r="T2005" s="1" t="s">
        <v>45</v>
      </c>
      <c r="U2005" s="1" t="s">
        <v>431</v>
      </c>
      <c r="V2005" s="1" t="s">
        <v>46</v>
      </c>
      <c r="W2005" s="1" t="s">
        <v>81</v>
      </c>
      <c r="X2005" s="1" t="s">
        <v>433</v>
      </c>
      <c r="Y2005" s="1" t="s">
        <v>245</v>
      </c>
      <c r="Z2005" s="1" t="s">
        <v>219</v>
      </c>
      <c r="AA2005" s="1" t="s">
        <v>51</v>
      </c>
      <c r="AB2005" s="1" t="s">
        <v>433</v>
      </c>
      <c r="AC2005" s="1" t="s">
        <v>37</v>
      </c>
    </row>
    <row r="2006" spans="1:29" hidden="1" x14ac:dyDescent="0.25">
      <c r="A2006" s="1" t="s">
        <v>33</v>
      </c>
      <c r="B2006" s="1" t="s">
        <v>34</v>
      </c>
      <c r="C2006" s="2">
        <v>45867</v>
      </c>
      <c r="D2006" s="1" t="s">
        <v>238</v>
      </c>
      <c r="E2006" s="1" t="s">
        <v>239</v>
      </c>
      <c r="F2006" s="1" t="s">
        <v>37</v>
      </c>
      <c r="G2006" s="1" t="s">
        <v>431</v>
      </c>
      <c r="H2006" s="1" t="s">
        <v>432</v>
      </c>
      <c r="I2006" s="3">
        <v>0</v>
      </c>
      <c r="J2006" s="3">
        <v>205908</v>
      </c>
      <c r="K2006" s="1" t="s">
        <v>40</v>
      </c>
      <c r="L2006" s="1" t="s">
        <v>579</v>
      </c>
      <c r="M2006" s="1" t="s">
        <v>580</v>
      </c>
      <c r="N2006" s="1" t="s">
        <v>37</v>
      </c>
      <c r="O2006" s="1" t="s">
        <v>43</v>
      </c>
      <c r="P2006" s="1" t="s">
        <v>43</v>
      </c>
      <c r="Q2006" s="1" t="s">
        <v>43</v>
      </c>
      <c r="R2006" s="3">
        <v>0</v>
      </c>
      <c r="S2006" s="1" t="s">
        <v>44</v>
      </c>
      <c r="T2006" s="1" t="s">
        <v>45</v>
      </c>
      <c r="U2006" s="1" t="s">
        <v>431</v>
      </c>
      <c r="V2006" s="1" t="s">
        <v>46</v>
      </c>
      <c r="W2006" s="1" t="s">
        <v>81</v>
      </c>
      <c r="X2006" s="1" t="s">
        <v>433</v>
      </c>
      <c r="Y2006" s="1" t="s">
        <v>245</v>
      </c>
      <c r="Z2006" s="1" t="s">
        <v>219</v>
      </c>
      <c r="AA2006" s="1" t="s">
        <v>51</v>
      </c>
      <c r="AB2006" s="1" t="s">
        <v>433</v>
      </c>
      <c r="AC2006" s="1" t="s">
        <v>37</v>
      </c>
    </row>
    <row r="2007" spans="1:29" hidden="1" x14ac:dyDescent="0.25">
      <c r="A2007" s="1" t="s">
        <v>33</v>
      </c>
      <c r="B2007" s="1" t="s">
        <v>34</v>
      </c>
      <c r="C2007" s="2">
        <v>45867</v>
      </c>
      <c r="D2007" s="1" t="s">
        <v>238</v>
      </c>
      <c r="E2007" s="1" t="s">
        <v>239</v>
      </c>
      <c r="F2007" s="1" t="s">
        <v>37</v>
      </c>
      <c r="G2007" s="1" t="s">
        <v>431</v>
      </c>
      <c r="H2007" s="1" t="s">
        <v>432</v>
      </c>
      <c r="I2007" s="3">
        <v>433334</v>
      </c>
      <c r="J2007" s="3">
        <v>0</v>
      </c>
      <c r="K2007" s="1" t="s">
        <v>40</v>
      </c>
      <c r="L2007" s="1" t="s">
        <v>581</v>
      </c>
      <c r="M2007" s="1" t="s">
        <v>582</v>
      </c>
      <c r="N2007" s="1" t="s">
        <v>37</v>
      </c>
      <c r="O2007" s="1" t="s">
        <v>43</v>
      </c>
      <c r="P2007" s="1" t="s">
        <v>43</v>
      </c>
      <c r="Q2007" s="1" t="s">
        <v>43</v>
      </c>
      <c r="R2007" s="3">
        <v>0</v>
      </c>
      <c r="S2007" s="1" t="s">
        <v>44</v>
      </c>
      <c r="T2007" s="1" t="s">
        <v>45</v>
      </c>
      <c r="U2007" s="1" t="s">
        <v>431</v>
      </c>
      <c r="V2007" s="1" t="s">
        <v>46</v>
      </c>
      <c r="W2007" s="1" t="s">
        <v>81</v>
      </c>
      <c r="X2007" s="1" t="s">
        <v>433</v>
      </c>
      <c r="Y2007" s="1" t="s">
        <v>245</v>
      </c>
      <c r="Z2007" s="1" t="s">
        <v>219</v>
      </c>
      <c r="AA2007" s="1" t="s">
        <v>51</v>
      </c>
      <c r="AB2007" s="1" t="s">
        <v>433</v>
      </c>
      <c r="AC2007" s="1" t="s">
        <v>37</v>
      </c>
    </row>
    <row r="2008" spans="1:29" hidden="1" x14ac:dyDescent="0.25">
      <c r="A2008" s="1" t="s">
        <v>33</v>
      </c>
      <c r="B2008" s="1" t="s">
        <v>34</v>
      </c>
      <c r="C2008" s="2">
        <v>45867</v>
      </c>
      <c r="D2008" s="1" t="s">
        <v>238</v>
      </c>
      <c r="E2008" s="1" t="s">
        <v>239</v>
      </c>
      <c r="F2008" s="1" t="s">
        <v>37</v>
      </c>
      <c r="G2008" s="1" t="s">
        <v>431</v>
      </c>
      <c r="H2008" s="1" t="s">
        <v>432</v>
      </c>
      <c r="I2008" s="3">
        <v>0</v>
      </c>
      <c r="J2008" s="3">
        <v>433334</v>
      </c>
      <c r="K2008" s="1" t="s">
        <v>40</v>
      </c>
      <c r="L2008" s="1" t="s">
        <v>127</v>
      </c>
      <c r="M2008" s="1" t="s">
        <v>128</v>
      </c>
      <c r="N2008" s="1" t="s">
        <v>37</v>
      </c>
      <c r="O2008" s="1" t="s">
        <v>43</v>
      </c>
      <c r="P2008" s="1" t="s">
        <v>43</v>
      </c>
      <c r="Q2008" s="1" t="s">
        <v>43</v>
      </c>
      <c r="R2008" s="3">
        <v>0</v>
      </c>
      <c r="S2008" s="1" t="s">
        <v>44</v>
      </c>
      <c r="T2008" s="1" t="s">
        <v>45</v>
      </c>
      <c r="U2008" s="1" t="s">
        <v>431</v>
      </c>
      <c r="V2008" s="1" t="s">
        <v>46</v>
      </c>
      <c r="W2008" s="1" t="s">
        <v>81</v>
      </c>
      <c r="X2008" s="1" t="s">
        <v>433</v>
      </c>
      <c r="Y2008" s="1" t="s">
        <v>245</v>
      </c>
      <c r="Z2008" s="1" t="s">
        <v>219</v>
      </c>
      <c r="AA2008" s="1" t="s">
        <v>51</v>
      </c>
      <c r="AB2008" s="1" t="s">
        <v>433</v>
      </c>
      <c r="AC2008" s="1" t="s">
        <v>37</v>
      </c>
    </row>
    <row r="2009" spans="1:29" hidden="1" x14ac:dyDescent="0.25">
      <c r="A2009" s="1" t="s">
        <v>33</v>
      </c>
      <c r="B2009" s="1" t="s">
        <v>34</v>
      </c>
      <c r="C2009" s="2">
        <v>45867</v>
      </c>
      <c r="D2009" s="1" t="s">
        <v>238</v>
      </c>
      <c r="E2009" s="1" t="s">
        <v>239</v>
      </c>
      <c r="F2009" s="1" t="s">
        <v>37</v>
      </c>
      <c r="G2009" s="1" t="s">
        <v>431</v>
      </c>
      <c r="H2009" s="1" t="s">
        <v>432</v>
      </c>
      <c r="I2009" s="3">
        <v>552762</v>
      </c>
      <c r="J2009" s="3">
        <v>0</v>
      </c>
      <c r="K2009" s="1" t="s">
        <v>40</v>
      </c>
      <c r="L2009" s="1" t="s">
        <v>41</v>
      </c>
      <c r="M2009" s="1" t="s">
        <v>42</v>
      </c>
      <c r="N2009" s="1" t="s">
        <v>37</v>
      </c>
      <c r="O2009" s="1" t="s">
        <v>43</v>
      </c>
      <c r="P2009" s="1" t="s">
        <v>43</v>
      </c>
      <c r="Q2009" s="1" t="s">
        <v>43</v>
      </c>
      <c r="R2009" s="3">
        <v>0</v>
      </c>
      <c r="S2009" s="1" t="s">
        <v>44</v>
      </c>
      <c r="T2009" s="1" t="s">
        <v>45</v>
      </c>
      <c r="U2009" s="1" t="s">
        <v>431</v>
      </c>
      <c r="V2009" s="1" t="s">
        <v>46</v>
      </c>
      <c r="W2009" s="1" t="s">
        <v>81</v>
      </c>
      <c r="X2009" s="1" t="s">
        <v>433</v>
      </c>
      <c r="Y2009" s="1" t="s">
        <v>245</v>
      </c>
      <c r="Z2009" s="1" t="s">
        <v>219</v>
      </c>
      <c r="AA2009" s="1" t="s">
        <v>51</v>
      </c>
      <c r="AB2009" s="1" t="s">
        <v>433</v>
      </c>
      <c r="AC2009" s="1" t="s">
        <v>37</v>
      </c>
    </row>
    <row r="2010" spans="1:29" hidden="1" x14ac:dyDescent="0.25">
      <c r="A2010" s="1" t="s">
        <v>33</v>
      </c>
      <c r="B2010" s="1" t="s">
        <v>34</v>
      </c>
      <c r="C2010" s="2">
        <v>45867</v>
      </c>
      <c r="D2010" s="1" t="s">
        <v>238</v>
      </c>
      <c r="E2010" s="1" t="s">
        <v>239</v>
      </c>
      <c r="F2010" s="1" t="s">
        <v>37</v>
      </c>
      <c r="G2010" s="1" t="s">
        <v>431</v>
      </c>
      <c r="H2010" s="1" t="s">
        <v>432</v>
      </c>
      <c r="I2010" s="3">
        <v>0</v>
      </c>
      <c r="J2010" s="3">
        <v>552762</v>
      </c>
      <c r="K2010" s="1" t="s">
        <v>40</v>
      </c>
      <c r="L2010" s="1" t="s">
        <v>293</v>
      </c>
      <c r="M2010" s="1" t="s">
        <v>294</v>
      </c>
      <c r="N2010" s="1" t="s">
        <v>37</v>
      </c>
      <c r="O2010" s="1" t="s">
        <v>43</v>
      </c>
      <c r="P2010" s="1" t="s">
        <v>43</v>
      </c>
      <c r="Q2010" s="1" t="s">
        <v>43</v>
      </c>
      <c r="R2010" s="3">
        <v>0</v>
      </c>
      <c r="S2010" s="1" t="s">
        <v>44</v>
      </c>
      <c r="T2010" s="1" t="s">
        <v>45</v>
      </c>
      <c r="U2010" s="1" t="s">
        <v>431</v>
      </c>
      <c r="V2010" s="1" t="s">
        <v>46</v>
      </c>
      <c r="W2010" s="1" t="s">
        <v>81</v>
      </c>
      <c r="X2010" s="1" t="s">
        <v>433</v>
      </c>
      <c r="Y2010" s="1" t="s">
        <v>245</v>
      </c>
      <c r="Z2010" s="1" t="s">
        <v>219</v>
      </c>
      <c r="AA2010" s="1" t="s">
        <v>51</v>
      </c>
      <c r="AB2010" s="1" t="s">
        <v>433</v>
      </c>
      <c r="AC2010" s="1" t="s">
        <v>37</v>
      </c>
    </row>
    <row r="2011" spans="1:29" hidden="1" x14ac:dyDescent="0.25">
      <c r="A2011" s="1" t="s">
        <v>33</v>
      </c>
      <c r="B2011" s="1" t="s">
        <v>34</v>
      </c>
      <c r="C2011" s="2">
        <v>45867</v>
      </c>
      <c r="D2011" s="1" t="s">
        <v>238</v>
      </c>
      <c r="E2011" s="1" t="s">
        <v>239</v>
      </c>
      <c r="F2011" s="1" t="s">
        <v>37</v>
      </c>
      <c r="G2011" s="1" t="s">
        <v>431</v>
      </c>
      <c r="H2011" s="1" t="s">
        <v>432</v>
      </c>
      <c r="I2011" s="3">
        <v>373471</v>
      </c>
      <c r="J2011" s="3">
        <v>0</v>
      </c>
      <c r="K2011" s="1" t="s">
        <v>40</v>
      </c>
      <c r="L2011" s="1" t="s">
        <v>41</v>
      </c>
      <c r="M2011" s="1" t="s">
        <v>42</v>
      </c>
      <c r="N2011" s="1" t="s">
        <v>37</v>
      </c>
      <c r="O2011" s="1" t="s">
        <v>43</v>
      </c>
      <c r="P2011" s="1" t="s">
        <v>43</v>
      </c>
      <c r="Q2011" s="1" t="s">
        <v>43</v>
      </c>
      <c r="R2011" s="3">
        <v>0</v>
      </c>
      <c r="S2011" s="1" t="s">
        <v>44</v>
      </c>
      <c r="T2011" s="1" t="s">
        <v>45</v>
      </c>
      <c r="U2011" s="1" t="s">
        <v>431</v>
      </c>
      <c r="V2011" s="1" t="s">
        <v>46</v>
      </c>
      <c r="W2011" s="1" t="s">
        <v>81</v>
      </c>
      <c r="X2011" s="1" t="s">
        <v>433</v>
      </c>
      <c r="Y2011" s="1" t="s">
        <v>245</v>
      </c>
      <c r="Z2011" s="1" t="s">
        <v>219</v>
      </c>
      <c r="AA2011" s="1" t="s">
        <v>51</v>
      </c>
      <c r="AB2011" s="1" t="s">
        <v>433</v>
      </c>
      <c r="AC2011" s="1" t="s">
        <v>37</v>
      </c>
    </row>
    <row r="2012" spans="1:29" hidden="1" x14ac:dyDescent="0.25">
      <c r="A2012" s="1" t="s">
        <v>33</v>
      </c>
      <c r="B2012" s="1" t="s">
        <v>34</v>
      </c>
      <c r="C2012" s="2">
        <v>45867</v>
      </c>
      <c r="D2012" s="1" t="s">
        <v>238</v>
      </c>
      <c r="E2012" s="1" t="s">
        <v>239</v>
      </c>
      <c r="F2012" s="1" t="s">
        <v>37</v>
      </c>
      <c r="G2012" s="1" t="s">
        <v>431</v>
      </c>
      <c r="H2012" s="1" t="s">
        <v>432</v>
      </c>
      <c r="I2012" s="3">
        <v>0</v>
      </c>
      <c r="J2012" s="3">
        <v>373471</v>
      </c>
      <c r="K2012" s="1" t="s">
        <v>40</v>
      </c>
      <c r="L2012" s="1" t="s">
        <v>152</v>
      </c>
      <c r="M2012" s="1" t="s">
        <v>153</v>
      </c>
      <c r="N2012" s="1" t="s">
        <v>37</v>
      </c>
      <c r="O2012" s="1" t="s">
        <v>43</v>
      </c>
      <c r="P2012" s="1" t="s">
        <v>43</v>
      </c>
      <c r="Q2012" s="1" t="s">
        <v>43</v>
      </c>
      <c r="R2012" s="3">
        <v>0</v>
      </c>
      <c r="S2012" s="1" t="s">
        <v>44</v>
      </c>
      <c r="T2012" s="1" t="s">
        <v>45</v>
      </c>
      <c r="U2012" s="1" t="s">
        <v>431</v>
      </c>
      <c r="V2012" s="1" t="s">
        <v>46</v>
      </c>
      <c r="W2012" s="1" t="s">
        <v>81</v>
      </c>
      <c r="X2012" s="1" t="s">
        <v>433</v>
      </c>
      <c r="Y2012" s="1" t="s">
        <v>245</v>
      </c>
      <c r="Z2012" s="1" t="s">
        <v>219</v>
      </c>
      <c r="AA2012" s="1" t="s">
        <v>51</v>
      </c>
      <c r="AB2012" s="1" t="s">
        <v>433</v>
      </c>
      <c r="AC2012" s="1" t="s">
        <v>37</v>
      </c>
    </row>
    <row r="2013" spans="1:29" hidden="1" x14ac:dyDescent="0.25">
      <c r="A2013" s="1" t="s">
        <v>33</v>
      </c>
      <c r="B2013" s="1" t="s">
        <v>34</v>
      </c>
      <c r="C2013" s="2">
        <v>45867</v>
      </c>
      <c r="D2013" s="1" t="s">
        <v>238</v>
      </c>
      <c r="E2013" s="1" t="s">
        <v>239</v>
      </c>
      <c r="F2013" s="1" t="s">
        <v>37</v>
      </c>
      <c r="G2013" s="1" t="s">
        <v>431</v>
      </c>
      <c r="H2013" s="1" t="s">
        <v>432</v>
      </c>
      <c r="I2013" s="3">
        <v>118037</v>
      </c>
      <c r="J2013" s="3">
        <v>0</v>
      </c>
      <c r="K2013" s="1" t="s">
        <v>40</v>
      </c>
      <c r="L2013" s="1" t="s">
        <v>214</v>
      </c>
      <c r="M2013" s="1" t="s">
        <v>215</v>
      </c>
      <c r="N2013" s="1" t="s">
        <v>37</v>
      </c>
      <c r="O2013" s="1" t="s">
        <v>43</v>
      </c>
      <c r="P2013" s="1" t="s">
        <v>43</v>
      </c>
      <c r="Q2013" s="1" t="s">
        <v>43</v>
      </c>
      <c r="R2013" s="3">
        <v>0</v>
      </c>
      <c r="S2013" s="1" t="s">
        <v>44</v>
      </c>
      <c r="T2013" s="1" t="s">
        <v>45</v>
      </c>
      <c r="U2013" s="1" t="s">
        <v>431</v>
      </c>
      <c r="V2013" s="1" t="s">
        <v>46</v>
      </c>
      <c r="W2013" s="1" t="s">
        <v>81</v>
      </c>
      <c r="X2013" s="1" t="s">
        <v>433</v>
      </c>
      <c r="Y2013" s="1" t="s">
        <v>245</v>
      </c>
      <c r="Z2013" s="1" t="s">
        <v>219</v>
      </c>
      <c r="AA2013" s="1" t="s">
        <v>51</v>
      </c>
      <c r="AB2013" s="1" t="s">
        <v>433</v>
      </c>
      <c r="AC2013" s="1" t="s">
        <v>37</v>
      </c>
    </row>
    <row r="2014" spans="1:29" hidden="1" x14ac:dyDescent="0.25">
      <c r="A2014" s="1" t="s">
        <v>33</v>
      </c>
      <c r="B2014" s="1" t="s">
        <v>34</v>
      </c>
      <c r="C2014" s="2">
        <v>45867</v>
      </c>
      <c r="D2014" s="1" t="s">
        <v>238</v>
      </c>
      <c r="E2014" s="1" t="s">
        <v>239</v>
      </c>
      <c r="F2014" s="1" t="s">
        <v>37</v>
      </c>
      <c r="G2014" s="1" t="s">
        <v>431</v>
      </c>
      <c r="H2014" s="1" t="s">
        <v>432</v>
      </c>
      <c r="I2014" s="3">
        <v>0</v>
      </c>
      <c r="J2014" s="3">
        <v>118037</v>
      </c>
      <c r="K2014" s="1" t="s">
        <v>40</v>
      </c>
      <c r="L2014" s="1" t="s">
        <v>583</v>
      </c>
      <c r="M2014" s="1" t="s">
        <v>584</v>
      </c>
      <c r="N2014" s="1" t="s">
        <v>37</v>
      </c>
      <c r="O2014" s="1" t="s">
        <v>43</v>
      </c>
      <c r="P2014" s="1" t="s">
        <v>43</v>
      </c>
      <c r="Q2014" s="1" t="s">
        <v>43</v>
      </c>
      <c r="R2014" s="3">
        <v>0</v>
      </c>
      <c r="S2014" s="1" t="s">
        <v>44</v>
      </c>
      <c r="T2014" s="1" t="s">
        <v>45</v>
      </c>
      <c r="U2014" s="1" t="s">
        <v>431</v>
      </c>
      <c r="V2014" s="1" t="s">
        <v>46</v>
      </c>
      <c r="W2014" s="1" t="s">
        <v>81</v>
      </c>
      <c r="X2014" s="1" t="s">
        <v>433</v>
      </c>
      <c r="Y2014" s="1" t="s">
        <v>245</v>
      </c>
      <c r="Z2014" s="1" t="s">
        <v>219</v>
      </c>
      <c r="AA2014" s="1" t="s">
        <v>51</v>
      </c>
      <c r="AB2014" s="1" t="s">
        <v>433</v>
      </c>
      <c r="AC2014" s="1" t="s">
        <v>37</v>
      </c>
    </row>
    <row r="2015" spans="1:29" hidden="1" x14ac:dyDescent="0.25">
      <c r="A2015" s="1" t="s">
        <v>33</v>
      </c>
      <c r="B2015" s="1" t="s">
        <v>34</v>
      </c>
      <c r="C2015" s="2">
        <v>45867</v>
      </c>
      <c r="D2015" s="1" t="s">
        <v>238</v>
      </c>
      <c r="E2015" s="1" t="s">
        <v>239</v>
      </c>
      <c r="F2015" s="1" t="s">
        <v>37</v>
      </c>
      <c r="G2015" s="1" t="s">
        <v>431</v>
      </c>
      <c r="H2015" s="1" t="s">
        <v>432</v>
      </c>
      <c r="I2015" s="3">
        <v>35070</v>
      </c>
      <c r="J2015" s="3">
        <v>0</v>
      </c>
      <c r="K2015" s="1" t="s">
        <v>40</v>
      </c>
      <c r="L2015" s="1" t="s">
        <v>41</v>
      </c>
      <c r="M2015" s="1" t="s">
        <v>42</v>
      </c>
      <c r="N2015" s="1" t="s">
        <v>37</v>
      </c>
      <c r="O2015" s="1" t="s">
        <v>43</v>
      </c>
      <c r="P2015" s="1" t="s">
        <v>43</v>
      </c>
      <c r="Q2015" s="1" t="s">
        <v>43</v>
      </c>
      <c r="R2015" s="3">
        <v>0</v>
      </c>
      <c r="S2015" s="1" t="s">
        <v>44</v>
      </c>
      <c r="T2015" s="1" t="s">
        <v>45</v>
      </c>
      <c r="U2015" s="1" t="s">
        <v>431</v>
      </c>
      <c r="V2015" s="1" t="s">
        <v>46</v>
      </c>
      <c r="W2015" s="1" t="s">
        <v>81</v>
      </c>
      <c r="X2015" s="1" t="s">
        <v>433</v>
      </c>
      <c r="Y2015" s="1" t="s">
        <v>245</v>
      </c>
      <c r="Z2015" s="1" t="s">
        <v>219</v>
      </c>
      <c r="AA2015" s="1" t="s">
        <v>51</v>
      </c>
      <c r="AB2015" s="1" t="s">
        <v>433</v>
      </c>
      <c r="AC2015" s="1" t="s">
        <v>37</v>
      </c>
    </row>
    <row r="2016" spans="1:29" hidden="1" x14ac:dyDescent="0.25">
      <c r="A2016" s="1" t="s">
        <v>33</v>
      </c>
      <c r="B2016" s="1" t="s">
        <v>34</v>
      </c>
      <c r="C2016" s="2">
        <v>45867</v>
      </c>
      <c r="D2016" s="1" t="s">
        <v>238</v>
      </c>
      <c r="E2016" s="1" t="s">
        <v>239</v>
      </c>
      <c r="F2016" s="1" t="s">
        <v>37</v>
      </c>
      <c r="G2016" s="1" t="s">
        <v>431</v>
      </c>
      <c r="H2016" s="1" t="s">
        <v>432</v>
      </c>
      <c r="I2016" s="3">
        <v>0</v>
      </c>
      <c r="J2016" s="3">
        <v>35070</v>
      </c>
      <c r="K2016" s="1" t="s">
        <v>40</v>
      </c>
      <c r="L2016" s="1" t="s">
        <v>585</v>
      </c>
      <c r="M2016" s="1" t="s">
        <v>586</v>
      </c>
      <c r="N2016" s="1" t="s">
        <v>37</v>
      </c>
      <c r="O2016" s="1" t="s">
        <v>43</v>
      </c>
      <c r="P2016" s="1" t="s">
        <v>43</v>
      </c>
      <c r="Q2016" s="1" t="s">
        <v>43</v>
      </c>
      <c r="R2016" s="3">
        <v>0</v>
      </c>
      <c r="S2016" s="1" t="s">
        <v>44</v>
      </c>
      <c r="T2016" s="1" t="s">
        <v>45</v>
      </c>
      <c r="U2016" s="1" t="s">
        <v>431</v>
      </c>
      <c r="V2016" s="1" t="s">
        <v>46</v>
      </c>
      <c r="W2016" s="1" t="s">
        <v>81</v>
      </c>
      <c r="X2016" s="1" t="s">
        <v>433</v>
      </c>
      <c r="Y2016" s="1" t="s">
        <v>245</v>
      </c>
      <c r="Z2016" s="1" t="s">
        <v>219</v>
      </c>
      <c r="AA2016" s="1" t="s">
        <v>51</v>
      </c>
      <c r="AB2016" s="1" t="s">
        <v>433</v>
      </c>
      <c r="AC2016" s="1" t="s">
        <v>37</v>
      </c>
    </row>
    <row r="2017" spans="1:29" hidden="1" x14ac:dyDescent="0.25">
      <c r="A2017" s="1" t="s">
        <v>33</v>
      </c>
      <c r="B2017" s="1" t="s">
        <v>34</v>
      </c>
      <c r="C2017" s="2">
        <v>45867</v>
      </c>
      <c r="D2017" s="1" t="s">
        <v>238</v>
      </c>
      <c r="E2017" s="1" t="s">
        <v>239</v>
      </c>
      <c r="F2017" s="1" t="s">
        <v>37</v>
      </c>
      <c r="G2017" s="1" t="s">
        <v>431</v>
      </c>
      <c r="H2017" s="1" t="s">
        <v>432</v>
      </c>
      <c r="I2017" s="3">
        <v>120017</v>
      </c>
      <c r="J2017" s="3">
        <v>0</v>
      </c>
      <c r="K2017" s="1" t="s">
        <v>40</v>
      </c>
      <c r="L2017" s="1" t="s">
        <v>41</v>
      </c>
      <c r="M2017" s="1" t="s">
        <v>42</v>
      </c>
      <c r="N2017" s="1" t="s">
        <v>37</v>
      </c>
      <c r="O2017" s="1" t="s">
        <v>43</v>
      </c>
      <c r="P2017" s="1" t="s">
        <v>43</v>
      </c>
      <c r="Q2017" s="1" t="s">
        <v>43</v>
      </c>
      <c r="R2017" s="3">
        <v>0</v>
      </c>
      <c r="S2017" s="1" t="s">
        <v>44</v>
      </c>
      <c r="T2017" s="1" t="s">
        <v>45</v>
      </c>
      <c r="U2017" s="1" t="s">
        <v>431</v>
      </c>
      <c r="V2017" s="1" t="s">
        <v>46</v>
      </c>
      <c r="W2017" s="1" t="s">
        <v>81</v>
      </c>
      <c r="X2017" s="1" t="s">
        <v>433</v>
      </c>
      <c r="Y2017" s="1" t="s">
        <v>245</v>
      </c>
      <c r="Z2017" s="1" t="s">
        <v>219</v>
      </c>
      <c r="AA2017" s="1" t="s">
        <v>51</v>
      </c>
      <c r="AB2017" s="1" t="s">
        <v>433</v>
      </c>
      <c r="AC2017" s="1" t="s">
        <v>37</v>
      </c>
    </row>
    <row r="2018" spans="1:29" hidden="1" x14ac:dyDescent="0.25">
      <c r="A2018" s="1" t="s">
        <v>33</v>
      </c>
      <c r="B2018" s="1" t="s">
        <v>34</v>
      </c>
      <c r="C2018" s="2">
        <v>45867</v>
      </c>
      <c r="D2018" s="1" t="s">
        <v>238</v>
      </c>
      <c r="E2018" s="1" t="s">
        <v>239</v>
      </c>
      <c r="F2018" s="1" t="s">
        <v>37</v>
      </c>
      <c r="G2018" s="1" t="s">
        <v>431</v>
      </c>
      <c r="H2018" s="1" t="s">
        <v>432</v>
      </c>
      <c r="I2018" s="3">
        <v>0</v>
      </c>
      <c r="J2018" s="3">
        <v>120017</v>
      </c>
      <c r="K2018" s="1" t="s">
        <v>40</v>
      </c>
      <c r="L2018" s="1" t="s">
        <v>587</v>
      </c>
      <c r="M2018" s="1" t="s">
        <v>588</v>
      </c>
      <c r="N2018" s="1" t="s">
        <v>37</v>
      </c>
      <c r="O2018" s="1" t="s">
        <v>43</v>
      </c>
      <c r="P2018" s="1" t="s">
        <v>43</v>
      </c>
      <c r="Q2018" s="1" t="s">
        <v>43</v>
      </c>
      <c r="R2018" s="3">
        <v>0</v>
      </c>
      <c r="S2018" s="1" t="s">
        <v>44</v>
      </c>
      <c r="T2018" s="1" t="s">
        <v>45</v>
      </c>
      <c r="U2018" s="1" t="s">
        <v>431</v>
      </c>
      <c r="V2018" s="1" t="s">
        <v>46</v>
      </c>
      <c r="W2018" s="1" t="s">
        <v>81</v>
      </c>
      <c r="X2018" s="1" t="s">
        <v>433</v>
      </c>
      <c r="Y2018" s="1" t="s">
        <v>245</v>
      </c>
      <c r="Z2018" s="1" t="s">
        <v>219</v>
      </c>
      <c r="AA2018" s="1" t="s">
        <v>51</v>
      </c>
      <c r="AB2018" s="1" t="s">
        <v>433</v>
      </c>
      <c r="AC2018" s="1" t="s">
        <v>37</v>
      </c>
    </row>
    <row r="2019" spans="1:29" hidden="1" x14ac:dyDescent="0.25">
      <c r="A2019" s="1" t="s">
        <v>33</v>
      </c>
      <c r="B2019" s="1" t="s">
        <v>34</v>
      </c>
      <c r="C2019" s="2">
        <v>45867</v>
      </c>
      <c r="D2019" s="1" t="s">
        <v>238</v>
      </c>
      <c r="E2019" s="1" t="s">
        <v>239</v>
      </c>
      <c r="F2019" s="1" t="s">
        <v>37</v>
      </c>
      <c r="G2019" s="1" t="s">
        <v>431</v>
      </c>
      <c r="H2019" s="1" t="s">
        <v>432</v>
      </c>
      <c r="I2019" s="3">
        <v>35874</v>
      </c>
      <c r="J2019" s="3">
        <v>0</v>
      </c>
      <c r="K2019" s="1" t="s">
        <v>40</v>
      </c>
      <c r="L2019" s="1" t="s">
        <v>41</v>
      </c>
      <c r="M2019" s="1" t="s">
        <v>42</v>
      </c>
      <c r="N2019" s="1" t="s">
        <v>37</v>
      </c>
      <c r="O2019" s="1" t="s">
        <v>43</v>
      </c>
      <c r="P2019" s="1" t="s">
        <v>43</v>
      </c>
      <c r="Q2019" s="1" t="s">
        <v>43</v>
      </c>
      <c r="R2019" s="3">
        <v>0</v>
      </c>
      <c r="S2019" s="1" t="s">
        <v>44</v>
      </c>
      <c r="T2019" s="1" t="s">
        <v>45</v>
      </c>
      <c r="U2019" s="1" t="s">
        <v>431</v>
      </c>
      <c r="V2019" s="1" t="s">
        <v>46</v>
      </c>
      <c r="W2019" s="1" t="s">
        <v>81</v>
      </c>
      <c r="X2019" s="1" t="s">
        <v>433</v>
      </c>
      <c r="Y2019" s="1" t="s">
        <v>245</v>
      </c>
      <c r="Z2019" s="1" t="s">
        <v>219</v>
      </c>
      <c r="AA2019" s="1" t="s">
        <v>51</v>
      </c>
      <c r="AB2019" s="1" t="s">
        <v>433</v>
      </c>
      <c r="AC2019" s="1" t="s">
        <v>37</v>
      </c>
    </row>
    <row r="2020" spans="1:29" hidden="1" x14ac:dyDescent="0.25">
      <c r="A2020" s="1" t="s">
        <v>33</v>
      </c>
      <c r="B2020" s="1" t="s">
        <v>34</v>
      </c>
      <c r="C2020" s="2">
        <v>45867</v>
      </c>
      <c r="D2020" s="1" t="s">
        <v>238</v>
      </c>
      <c r="E2020" s="1" t="s">
        <v>239</v>
      </c>
      <c r="F2020" s="1" t="s">
        <v>37</v>
      </c>
      <c r="G2020" s="1" t="s">
        <v>431</v>
      </c>
      <c r="H2020" s="1" t="s">
        <v>432</v>
      </c>
      <c r="I2020" s="3">
        <v>0</v>
      </c>
      <c r="J2020" s="3">
        <v>35874</v>
      </c>
      <c r="K2020" s="1" t="s">
        <v>40</v>
      </c>
      <c r="L2020" s="1" t="s">
        <v>589</v>
      </c>
      <c r="M2020" s="1" t="s">
        <v>590</v>
      </c>
      <c r="N2020" s="1" t="s">
        <v>37</v>
      </c>
      <c r="O2020" s="1" t="s">
        <v>43</v>
      </c>
      <c r="P2020" s="1" t="s">
        <v>43</v>
      </c>
      <c r="Q2020" s="1" t="s">
        <v>43</v>
      </c>
      <c r="R2020" s="3">
        <v>0</v>
      </c>
      <c r="S2020" s="1" t="s">
        <v>44</v>
      </c>
      <c r="T2020" s="1" t="s">
        <v>45</v>
      </c>
      <c r="U2020" s="1" t="s">
        <v>431</v>
      </c>
      <c r="V2020" s="1" t="s">
        <v>46</v>
      </c>
      <c r="W2020" s="1" t="s">
        <v>81</v>
      </c>
      <c r="X2020" s="1" t="s">
        <v>433</v>
      </c>
      <c r="Y2020" s="1" t="s">
        <v>245</v>
      </c>
      <c r="Z2020" s="1" t="s">
        <v>219</v>
      </c>
      <c r="AA2020" s="1" t="s">
        <v>51</v>
      </c>
      <c r="AB2020" s="1" t="s">
        <v>433</v>
      </c>
      <c r="AC2020" s="1" t="s">
        <v>37</v>
      </c>
    </row>
    <row r="2021" spans="1:29" hidden="1" x14ac:dyDescent="0.25">
      <c r="A2021" s="1" t="s">
        <v>33</v>
      </c>
      <c r="B2021" s="1" t="s">
        <v>34</v>
      </c>
      <c r="C2021" s="2">
        <v>45867</v>
      </c>
      <c r="D2021" s="1" t="s">
        <v>238</v>
      </c>
      <c r="E2021" s="1" t="s">
        <v>239</v>
      </c>
      <c r="F2021" s="1" t="s">
        <v>37</v>
      </c>
      <c r="G2021" s="1" t="s">
        <v>431</v>
      </c>
      <c r="H2021" s="1" t="s">
        <v>432</v>
      </c>
      <c r="I2021" s="3">
        <v>52117</v>
      </c>
      <c r="J2021" s="3">
        <v>0</v>
      </c>
      <c r="K2021" s="1" t="s">
        <v>40</v>
      </c>
      <c r="L2021" s="1" t="s">
        <v>67</v>
      </c>
      <c r="M2021" s="1" t="s">
        <v>68</v>
      </c>
      <c r="N2021" s="1" t="s">
        <v>37</v>
      </c>
      <c r="O2021" s="1" t="s">
        <v>43</v>
      </c>
      <c r="P2021" s="1" t="s">
        <v>43</v>
      </c>
      <c r="Q2021" s="1" t="s">
        <v>43</v>
      </c>
      <c r="R2021" s="3">
        <v>0</v>
      </c>
      <c r="S2021" s="1" t="s">
        <v>44</v>
      </c>
      <c r="T2021" s="1" t="s">
        <v>45</v>
      </c>
      <c r="U2021" s="1" t="s">
        <v>431</v>
      </c>
      <c r="V2021" s="1" t="s">
        <v>46</v>
      </c>
      <c r="W2021" s="1" t="s">
        <v>81</v>
      </c>
      <c r="X2021" s="1" t="s">
        <v>433</v>
      </c>
      <c r="Y2021" s="1" t="s">
        <v>245</v>
      </c>
      <c r="Z2021" s="1" t="s">
        <v>219</v>
      </c>
      <c r="AA2021" s="1" t="s">
        <v>51</v>
      </c>
      <c r="AB2021" s="1" t="s">
        <v>433</v>
      </c>
      <c r="AC2021" s="1" t="s">
        <v>37</v>
      </c>
    </row>
    <row r="2022" spans="1:29" hidden="1" x14ac:dyDescent="0.25">
      <c r="A2022" s="1" t="s">
        <v>33</v>
      </c>
      <c r="B2022" s="1" t="s">
        <v>34</v>
      </c>
      <c r="C2022" s="2">
        <v>45867</v>
      </c>
      <c r="D2022" s="1" t="s">
        <v>238</v>
      </c>
      <c r="E2022" s="1" t="s">
        <v>239</v>
      </c>
      <c r="F2022" s="1" t="s">
        <v>37</v>
      </c>
      <c r="G2022" s="1" t="s">
        <v>431</v>
      </c>
      <c r="H2022" s="1" t="s">
        <v>432</v>
      </c>
      <c r="I2022" s="3">
        <v>0</v>
      </c>
      <c r="J2022" s="3">
        <v>52117</v>
      </c>
      <c r="K2022" s="1" t="s">
        <v>40</v>
      </c>
      <c r="L2022" s="1" t="s">
        <v>591</v>
      </c>
      <c r="M2022" s="1" t="s">
        <v>592</v>
      </c>
      <c r="N2022" s="1" t="s">
        <v>37</v>
      </c>
      <c r="O2022" s="1" t="s">
        <v>43</v>
      </c>
      <c r="P2022" s="1" t="s">
        <v>43</v>
      </c>
      <c r="Q2022" s="1" t="s">
        <v>43</v>
      </c>
      <c r="R2022" s="3">
        <v>0</v>
      </c>
      <c r="S2022" s="1" t="s">
        <v>44</v>
      </c>
      <c r="T2022" s="1" t="s">
        <v>45</v>
      </c>
      <c r="U2022" s="1" t="s">
        <v>431</v>
      </c>
      <c r="V2022" s="1" t="s">
        <v>46</v>
      </c>
      <c r="W2022" s="1" t="s">
        <v>81</v>
      </c>
      <c r="X2022" s="1" t="s">
        <v>433</v>
      </c>
      <c r="Y2022" s="1" t="s">
        <v>245</v>
      </c>
      <c r="Z2022" s="1" t="s">
        <v>219</v>
      </c>
      <c r="AA2022" s="1" t="s">
        <v>51</v>
      </c>
      <c r="AB2022" s="1" t="s">
        <v>433</v>
      </c>
      <c r="AC2022" s="1" t="s">
        <v>37</v>
      </c>
    </row>
    <row r="2023" spans="1:29" hidden="1" x14ac:dyDescent="0.25">
      <c r="A2023" s="1" t="s">
        <v>33</v>
      </c>
      <c r="B2023" s="1" t="s">
        <v>34</v>
      </c>
      <c r="C2023" s="2">
        <v>45867</v>
      </c>
      <c r="D2023" s="1" t="s">
        <v>238</v>
      </c>
      <c r="E2023" s="1" t="s">
        <v>239</v>
      </c>
      <c r="F2023" s="1" t="s">
        <v>37</v>
      </c>
      <c r="G2023" s="1" t="s">
        <v>431</v>
      </c>
      <c r="H2023" s="1" t="s">
        <v>432</v>
      </c>
      <c r="I2023" s="3">
        <v>231410</v>
      </c>
      <c r="J2023" s="3">
        <v>0</v>
      </c>
      <c r="K2023" s="1" t="s">
        <v>40</v>
      </c>
      <c r="L2023" s="1" t="s">
        <v>214</v>
      </c>
      <c r="M2023" s="1" t="s">
        <v>215</v>
      </c>
      <c r="N2023" s="1" t="s">
        <v>37</v>
      </c>
      <c r="O2023" s="1" t="s">
        <v>43</v>
      </c>
      <c r="P2023" s="1" t="s">
        <v>43</v>
      </c>
      <c r="Q2023" s="1" t="s">
        <v>43</v>
      </c>
      <c r="R2023" s="3">
        <v>0</v>
      </c>
      <c r="S2023" s="1" t="s">
        <v>44</v>
      </c>
      <c r="T2023" s="1" t="s">
        <v>45</v>
      </c>
      <c r="U2023" s="1" t="s">
        <v>431</v>
      </c>
      <c r="V2023" s="1" t="s">
        <v>46</v>
      </c>
      <c r="W2023" s="1" t="s">
        <v>81</v>
      </c>
      <c r="X2023" s="1" t="s">
        <v>433</v>
      </c>
      <c r="Y2023" s="1" t="s">
        <v>245</v>
      </c>
      <c r="Z2023" s="1" t="s">
        <v>219</v>
      </c>
      <c r="AA2023" s="1" t="s">
        <v>51</v>
      </c>
      <c r="AB2023" s="1" t="s">
        <v>433</v>
      </c>
      <c r="AC2023" s="1" t="s">
        <v>37</v>
      </c>
    </row>
    <row r="2024" spans="1:29" hidden="1" x14ac:dyDescent="0.25">
      <c r="A2024" s="1" t="s">
        <v>33</v>
      </c>
      <c r="B2024" s="1" t="s">
        <v>34</v>
      </c>
      <c r="C2024" s="2">
        <v>45867</v>
      </c>
      <c r="D2024" s="1" t="s">
        <v>238</v>
      </c>
      <c r="E2024" s="1" t="s">
        <v>239</v>
      </c>
      <c r="F2024" s="1" t="s">
        <v>37</v>
      </c>
      <c r="G2024" s="1" t="s">
        <v>431</v>
      </c>
      <c r="H2024" s="1" t="s">
        <v>432</v>
      </c>
      <c r="I2024" s="3">
        <v>0</v>
      </c>
      <c r="J2024" s="3">
        <v>231410</v>
      </c>
      <c r="K2024" s="1" t="s">
        <v>40</v>
      </c>
      <c r="L2024" s="1" t="s">
        <v>593</v>
      </c>
      <c r="M2024" s="1" t="s">
        <v>594</v>
      </c>
      <c r="N2024" s="1" t="s">
        <v>37</v>
      </c>
      <c r="O2024" s="1" t="s">
        <v>43</v>
      </c>
      <c r="P2024" s="1" t="s">
        <v>43</v>
      </c>
      <c r="Q2024" s="1" t="s">
        <v>43</v>
      </c>
      <c r="R2024" s="3">
        <v>0</v>
      </c>
      <c r="S2024" s="1" t="s">
        <v>44</v>
      </c>
      <c r="T2024" s="1" t="s">
        <v>45</v>
      </c>
      <c r="U2024" s="1" t="s">
        <v>431</v>
      </c>
      <c r="V2024" s="1" t="s">
        <v>46</v>
      </c>
      <c r="W2024" s="1" t="s">
        <v>81</v>
      </c>
      <c r="X2024" s="1" t="s">
        <v>433</v>
      </c>
      <c r="Y2024" s="1" t="s">
        <v>245</v>
      </c>
      <c r="Z2024" s="1" t="s">
        <v>219</v>
      </c>
      <c r="AA2024" s="1" t="s">
        <v>51</v>
      </c>
      <c r="AB2024" s="1" t="s">
        <v>433</v>
      </c>
      <c r="AC2024" s="1" t="s">
        <v>37</v>
      </c>
    </row>
    <row r="2025" spans="1:29" hidden="1" x14ac:dyDescent="0.25">
      <c r="A2025" s="1" t="s">
        <v>33</v>
      </c>
      <c r="B2025" s="1" t="s">
        <v>34</v>
      </c>
      <c r="C2025" s="2">
        <v>45867</v>
      </c>
      <c r="D2025" s="1" t="s">
        <v>238</v>
      </c>
      <c r="E2025" s="1" t="s">
        <v>239</v>
      </c>
      <c r="F2025" s="1" t="s">
        <v>37</v>
      </c>
      <c r="G2025" s="1" t="s">
        <v>431</v>
      </c>
      <c r="H2025" s="1" t="s">
        <v>432</v>
      </c>
      <c r="I2025" s="3">
        <v>133230</v>
      </c>
      <c r="J2025" s="3">
        <v>0</v>
      </c>
      <c r="K2025" s="1" t="s">
        <v>40</v>
      </c>
      <c r="L2025" s="1" t="s">
        <v>340</v>
      </c>
      <c r="M2025" s="1" t="s">
        <v>341</v>
      </c>
      <c r="N2025" s="1" t="s">
        <v>37</v>
      </c>
      <c r="O2025" s="1" t="s">
        <v>43</v>
      </c>
      <c r="P2025" s="1" t="s">
        <v>43</v>
      </c>
      <c r="Q2025" s="1" t="s">
        <v>43</v>
      </c>
      <c r="R2025" s="3">
        <v>0</v>
      </c>
      <c r="S2025" s="1" t="s">
        <v>44</v>
      </c>
      <c r="T2025" s="1" t="s">
        <v>45</v>
      </c>
      <c r="U2025" s="1" t="s">
        <v>431</v>
      </c>
      <c r="V2025" s="1" t="s">
        <v>46</v>
      </c>
      <c r="W2025" s="1" t="s">
        <v>81</v>
      </c>
      <c r="X2025" s="1" t="s">
        <v>433</v>
      </c>
      <c r="Y2025" s="1" t="s">
        <v>245</v>
      </c>
      <c r="Z2025" s="1" t="s">
        <v>219</v>
      </c>
      <c r="AA2025" s="1" t="s">
        <v>51</v>
      </c>
      <c r="AB2025" s="1" t="s">
        <v>433</v>
      </c>
      <c r="AC2025" s="1" t="s">
        <v>37</v>
      </c>
    </row>
    <row r="2026" spans="1:29" hidden="1" x14ac:dyDescent="0.25">
      <c r="A2026" s="1" t="s">
        <v>33</v>
      </c>
      <c r="B2026" s="1" t="s">
        <v>34</v>
      </c>
      <c r="C2026" s="2">
        <v>45867</v>
      </c>
      <c r="D2026" s="1" t="s">
        <v>238</v>
      </c>
      <c r="E2026" s="1" t="s">
        <v>239</v>
      </c>
      <c r="F2026" s="1" t="s">
        <v>37</v>
      </c>
      <c r="G2026" s="1" t="s">
        <v>431</v>
      </c>
      <c r="H2026" s="1" t="s">
        <v>432</v>
      </c>
      <c r="I2026" s="3">
        <v>0</v>
      </c>
      <c r="J2026" s="3">
        <v>133230</v>
      </c>
      <c r="K2026" s="1" t="s">
        <v>40</v>
      </c>
      <c r="L2026" s="1" t="s">
        <v>595</v>
      </c>
      <c r="M2026" s="1" t="s">
        <v>596</v>
      </c>
      <c r="N2026" s="1" t="s">
        <v>37</v>
      </c>
      <c r="O2026" s="1" t="s">
        <v>43</v>
      </c>
      <c r="P2026" s="1" t="s">
        <v>43</v>
      </c>
      <c r="Q2026" s="1" t="s">
        <v>43</v>
      </c>
      <c r="R2026" s="3">
        <v>0</v>
      </c>
      <c r="S2026" s="1" t="s">
        <v>44</v>
      </c>
      <c r="T2026" s="1" t="s">
        <v>45</v>
      </c>
      <c r="U2026" s="1" t="s">
        <v>431</v>
      </c>
      <c r="V2026" s="1" t="s">
        <v>46</v>
      </c>
      <c r="W2026" s="1" t="s">
        <v>81</v>
      </c>
      <c r="X2026" s="1" t="s">
        <v>433</v>
      </c>
      <c r="Y2026" s="1" t="s">
        <v>245</v>
      </c>
      <c r="Z2026" s="1" t="s">
        <v>219</v>
      </c>
      <c r="AA2026" s="1" t="s">
        <v>51</v>
      </c>
      <c r="AB2026" s="1" t="s">
        <v>433</v>
      </c>
      <c r="AC2026" s="1" t="s">
        <v>37</v>
      </c>
    </row>
    <row r="2027" spans="1:29" hidden="1" x14ac:dyDescent="0.25">
      <c r="A2027" s="1" t="s">
        <v>33</v>
      </c>
      <c r="B2027" s="1" t="s">
        <v>34</v>
      </c>
      <c r="C2027" s="2">
        <v>45867</v>
      </c>
      <c r="D2027" s="1" t="s">
        <v>238</v>
      </c>
      <c r="E2027" s="1" t="s">
        <v>239</v>
      </c>
      <c r="F2027" s="1" t="s">
        <v>37</v>
      </c>
      <c r="G2027" s="1" t="s">
        <v>431</v>
      </c>
      <c r="H2027" s="1" t="s">
        <v>432</v>
      </c>
      <c r="I2027" s="3">
        <v>102602</v>
      </c>
      <c r="J2027" s="3">
        <v>0</v>
      </c>
      <c r="K2027" s="1" t="s">
        <v>40</v>
      </c>
      <c r="L2027" s="1" t="s">
        <v>444</v>
      </c>
      <c r="M2027" s="1" t="s">
        <v>445</v>
      </c>
      <c r="N2027" s="1" t="s">
        <v>37</v>
      </c>
      <c r="O2027" s="1" t="s">
        <v>43</v>
      </c>
      <c r="P2027" s="1" t="s">
        <v>43</v>
      </c>
      <c r="Q2027" s="1" t="s">
        <v>43</v>
      </c>
      <c r="R2027" s="3">
        <v>0</v>
      </c>
      <c r="S2027" s="1" t="s">
        <v>44</v>
      </c>
      <c r="T2027" s="1" t="s">
        <v>45</v>
      </c>
      <c r="U2027" s="1" t="s">
        <v>431</v>
      </c>
      <c r="V2027" s="1" t="s">
        <v>46</v>
      </c>
      <c r="W2027" s="1" t="s">
        <v>81</v>
      </c>
      <c r="X2027" s="1" t="s">
        <v>433</v>
      </c>
      <c r="Y2027" s="1" t="s">
        <v>245</v>
      </c>
      <c r="Z2027" s="1" t="s">
        <v>219</v>
      </c>
      <c r="AA2027" s="1" t="s">
        <v>51</v>
      </c>
      <c r="AB2027" s="1" t="s">
        <v>433</v>
      </c>
      <c r="AC2027" s="1" t="s">
        <v>37</v>
      </c>
    </row>
    <row r="2028" spans="1:29" hidden="1" x14ac:dyDescent="0.25">
      <c r="A2028" s="1" t="s">
        <v>33</v>
      </c>
      <c r="B2028" s="1" t="s">
        <v>34</v>
      </c>
      <c r="C2028" s="2">
        <v>45867</v>
      </c>
      <c r="D2028" s="1" t="s">
        <v>238</v>
      </c>
      <c r="E2028" s="1" t="s">
        <v>239</v>
      </c>
      <c r="F2028" s="1" t="s">
        <v>37</v>
      </c>
      <c r="G2028" s="1" t="s">
        <v>431</v>
      </c>
      <c r="H2028" s="1" t="s">
        <v>432</v>
      </c>
      <c r="I2028" s="3">
        <v>0</v>
      </c>
      <c r="J2028" s="3">
        <v>102602</v>
      </c>
      <c r="K2028" s="1" t="s">
        <v>40</v>
      </c>
      <c r="L2028" s="1" t="s">
        <v>597</v>
      </c>
      <c r="M2028" s="1" t="s">
        <v>598</v>
      </c>
      <c r="N2028" s="1" t="s">
        <v>37</v>
      </c>
      <c r="O2028" s="1" t="s">
        <v>43</v>
      </c>
      <c r="P2028" s="1" t="s">
        <v>43</v>
      </c>
      <c r="Q2028" s="1" t="s">
        <v>43</v>
      </c>
      <c r="R2028" s="3">
        <v>0</v>
      </c>
      <c r="S2028" s="1" t="s">
        <v>44</v>
      </c>
      <c r="T2028" s="1" t="s">
        <v>45</v>
      </c>
      <c r="U2028" s="1" t="s">
        <v>431</v>
      </c>
      <c r="V2028" s="1" t="s">
        <v>46</v>
      </c>
      <c r="W2028" s="1" t="s">
        <v>81</v>
      </c>
      <c r="X2028" s="1" t="s">
        <v>433</v>
      </c>
      <c r="Y2028" s="1" t="s">
        <v>245</v>
      </c>
      <c r="Z2028" s="1" t="s">
        <v>219</v>
      </c>
      <c r="AA2028" s="1" t="s">
        <v>51</v>
      </c>
      <c r="AB2028" s="1" t="s">
        <v>433</v>
      </c>
      <c r="AC2028" s="1" t="s">
        <v>37</v>
      </c>
    </row>
    <row r="2029" spans="1:29" hidden="1" x14ac:dyDescent="0.25">
      <c r="A2029" s="1" t="s">
        <v>33</v>
      </c>
      <c r="B2029" s="1" t="s">
        <v>34</v>
      </c>
      <c r="C2029" s="2">
        <v>45867</v>
      </c>
      <c r="D2029" s="1" t="s">
        <v>238</v>
      </c>
      <c r="E2029" s="1" t="s">
        <v>239</v>
      </c>
      <c r="F2029" s="1" t="s">
        <v>37</v>
      </c>
      <c r="G2029" s="1" t="s">
        <v>431</v>
      </c>
      <c r="H2029" s="1" t="s">
        <v>432</v>
      </c>
      <c r="I2029" s="3">
        <v>244660</v>
      </c>
      <c r="J2029" s="3">
        <v>0</v>
      </c>
      <c r="K2029" s="1" t="s">
        <v>40</v>
      </c>
      <c r="L2029" s="1" t="s">
        <v>41</v>
      </c>
      <c r="M2029" s="1" t="s">
        <v>42</v>
      </c>
      <c r="N2029" s="1" t="s">
        <v>37</v>
      </c>
      <c r="O2029" s="1" t="s">
        <v>43</v>
      </c>
      <c r="P2029" s="1" t="s">
        <v>43</v>
      </c>
      <c r="Q2029" s="1" t="s">
        <v>43</v>
      </c>
      <c r="R2029" s="3">
        <v>0</v>
      </c>
      <c r="S2029" s="1" t="s">
        <v>44</v>
      </c>
      <c r="T2029" s="1" t="s">
        <v>45</v>
      </c>
      <c r="U2029" s="1" t="s">
        <v>431</v>
      </c>
      <c r="V2029" s="1" t="s">
        <v>46</v>
      </c>
      <c r="W2029" s="1" t="s">
        <v>81</v>
      </c>
      <c r="X2029" s="1" t="s">
        <v>433</v>
      </c>
      <c r="Y2029" s="1" t="s">
        <v>245</v>
      </c>
      <c r="Z2029" s="1" t="s">
        <v>219</v>
      </c>
      <c r="AA2029" s="1" t="s">
        <v>51</v>
      </c>
      <c r="AB2029" s="1" t="s">
        <v>433</v>
      </c>
      <c r="AC2029" s="1" t="s">
        <v>37</v>
      </c>
    </row>
    <row r="2030" spans="1:29" hidden="1" x14ac:dyDescent="0.25">
      <c r="A2030" s="1" t="s">
        <v>33</v>
      </c>
      <c r="B2030" s="1" t="s">
        <v>34</v>
      </c>
      <c r="C2030" s="2">
        <v>45867</v>
      </c>
      <c r="D2030" s="1" t="s">
        <v>238</v>
      </c>
      <c r="E2030" s="1" t="s">
        <v>239</v>
      </c>
      <c r="F2030" s="1" t="s">
        <v>37</v>
      </c>
      <c r="G2030" s="1" t="s">
        <v>431</v>
      </c>
      <c r="H2030" s="1" t="s">
        <v>432</v>
      </c>
      <c r="I2030" s="3">
        <v>0</v>
      </c>
      <c r="J2030" s="3">
        <v>244660</v>
      </c>
      <c r="K2030" s="1" t="s">
        <v>40</v>
      </c>
      <c r="L2030" s="1" t="s">
        <v>156</v>
      </c>
      <c r="M2030" s="1" t="s">
        <v>157</v>
      </c>
      <c r="N2030" s="1" t="s">
        <v>37</v>
      </c>
      <c r="O2030" s="1" t="s">
        <v>43</v>
      </c>
      <c r="P2030" s="1" t="s">
        <v>43</v>
      </c>
      <c r="Q2030" s="1" t="s">
        <v>43</v>
      </c>
      <c r="R2030" s="3">
        <v>0</v>
      </c>
      <c r="S2030" s="1" t="s">
        <v>44</v>
      </c>
      <c r="T2030" s="1" t="s">
        <v>45</v>
      </c>
      <c r="U2030" s="1" t="s">
        <v>431</v>
      </c>
      <c r="V2030" s="1" t="s">
        <v>46</v>
      </c>
      <c r="W2030" s="1" t="s">
        <v>81</v>
      </c>
      <c r="X2030" s="1" t="s">
        <v>433</v>
      </c>
      <c r="Y2030" s="1" t="s">
        <v>245</v>
      </c>
      <c r="Z2030" s="1" t="s">
        <v>219</v>
      </c>
      <c r="AA2030" s="1" t="s">
        <v>51</v>
      </c>
      <c r="AB2030" s="1" t="s">
        <v>433</v>
      </c>
      <c r="AC2030" s="1" t="s">
        <v>37</v>
      </c>
    </row>
    <row r="2031" spans="1:29" hidden="1" x14ac:dyDescent="0.25">
      <c r="A2031" s="1" t="s">
        <v>33</v>
      </c>
      <c r="B2031" s="1" t="s">
        <v>34</v>
      </c>
      <c r="C2031" s="2">
        <v>45867</v>
      </c>
      <c r="D2031" s="1" t="s">
        <v>238</v>
      </c>
      <c r="E2031" s="1" t="s">
        <v>239</v>
      </c>
      <c r="F2031" s="1" t="s">
        <v>37</v>
      </c>
      <c r="G2031" s="1" t="s">
        <v>431</v>
      </c>
      <c r="H2031" s="1" t="s">
        <v>432</v>
      </c>
      <c r="I2031" s="3">
        <v>584858</v>
      </c>
      <c r="J2031" s="3">
        <v>0</v>
      </c>
      <c r="K2031" s="1" t="s">
        <v>40</v>
      </c>
      <c r="L2031" s="1" t="s">
        <v>450</v>
      </c>
      <c r="M2031" s="1" t="s">
        <v>451</v>
      </c>
      <c r="N2031" s="1" t="s">
        <v>37</v>
      </c>
      <c r="O2031" s="1" t="s">
        <v>43</v>
      </c>
      <c r="P2031" s="1" t="s">
        <v>43</v>
      </c>
      <c r="Q2031" s="1" t="s">
        <v>43</v>
      </c>
      <c r="R2031" s="3">
        <v>0</v>
      </c>
      <c r="S2031" s="1" t="s">
        <v>44</v>
      </c>
      <c r="T2031" s="1" t="s">
        <v>45</v>
      </c>
      <c r="U2031" s="1" t="s">
        <v>431</v>
      </c>
      <c r="V2031" s="1" t="s">
        <v>46</v>
      </c>
      <c r="W2031" s="1" t="s">
        <v>81</v>
      </c>
      <c r="X2031" s="1" t="s">
        <v>433</v>
      </c>
      <c r="Y2031" s="1" t="s">
        <v>245</v>
      </c>
      <c r="Z2031" s="1" t="s">
        <v>219</v>
      </c>
      <c r="AA2031" s="1" t="s">
        <v>51</v>
      </c>
      <c r="AB2031" s="1" t="s">
        <v>433</v>
      </c>
      <c r="AC2031" s="1" t="s">
        <v>37</v>
      </c>
    </row>
    <row r="2032" spans="1:29" hidden="1" x14ac:dyDescent="0.25">
      <c r="A2032" s="1" t="s">
        <v>33</v>
      </c>
      <c r="B2032" s="1" t="s">
        <v>34</v>
      </c>
      <c r="C2032" s="2">
        <v>45867</v>
      </c>
      <c r="D2032" s="1" t="s">
        <v>238</v>
      </c>
      <c r="E2032" s="1" t="s">
        <v>239</v>
      </c>
      <c r="F2032" s="1" t="s">
        <v>37</v>
      </c>
      <c r="G2032" s="1" t="s">
        <v>431</v>
      </c>
      <c r="H2032" s="1" t="s">
        <v>432</v>
      </c>
      <c r="I2032" s="3">
        <v>0</v>
      </c>
      <c r="J2032" s="3">
        <v>584858</v>
      </c>
      <c r="K2032" s="1" t="s">
        <v>40</v>
      </c>
      <c r="L2032" s="1" t="s">
        <v>599</v>
      </c>
      <c r="M2032" s="1" t="s">
        <v>600</v>
      </c>
      <c r="N2032" s="1" t="s">
        <v>37</v>
      </c>
      <c r="O2032" s="1" t="s">
        <v>43</v>
      </c>
      <c r="P2032" s="1" t="s">
        <v>43</v>
      </c>
      <c r="Q2032" s="1" t="s">
        <v>43</v>
      </c>
      <c r="R2032" s="3">
        <v>0</v>
      </c>
      <c r="S2032" s="1" t="s">
        <v>44</v>
      </c>
      <c r="T2032" s="1" t="s">
        <v>45</v>
      </c>
      <c r="U2032" s="1" t="s">
        <v>431</v>
      </c>
      <c r="V2032" s="1" t="s">
        <v>46</v>
      </c>
      <c r="W2032" s="1" t="s">
        <v>81</v>
      </c>
      <c r="X2032" s="1" t="s">
        <v>433</v>
      </c>
      <c r="Y2032" s="1" t="s">
        <v>245</v>
      </c>
      <c r="Z2032" s="1" t="s">
        <v>219</v>
      </c>
      <c r="AA2032" s="1" t="s">
        <v>51</v>
      </c>
      <c r="AB2032" s="1" t="s">
        <v>433</v>
      </c>
      <c r="AC2032" s="1" t="s">
        <v>37</v>
      </c>
    </row>
    <row r="2033" spans="1:29" hidden="1" x14ac:dyDescent="0.25">
      <c r="A2033" s="1" t="s">
        <v>33</v>
      </c>
      <c r="B2033" s="1" t="s">
        <v>34</v>
      </c>
      <c r="C2033" s="2">
        <v>45867</v>
      </c>
      <c r="D2033" s="1" t="s">
        <v>238</v>
      </c>
      <c r="E2033" s="1" t="s">
        <v>239</v>
      </c>
      <c r="F2033" s="1" t="s">
        <v>37</v>
      </c>
      <c r="G2033" s="1" t="s">
        <v>431</v>
      </c>
      <c r="H2033" s="1" t="s">
        <v>432</v>
      </c>
      <c r="I2033" s="3">
        <v>111458</v>
      </c>
      <c r="J2033" s="3">
        <v>0</v>
      </c>
      <c r="K2033" s="1" t="s">
        <v>40</v>
      </c>
      <c r="L2033" s="1" t="s">
        <v>41</v>
      </c>
      <c r="M2033" s="1" t="s">
        <v>42</v>
      </c>
      <c r="N2033" s="1" t="s">
        <v>37</v>
      </c>
      <c r="O2033" s="1" t="s">
        <v>43</v>
      </c>
      <c r="P2033" s="1" t="s">
        <v>43</v>
      </c>
      <c r="Q2033" s="1" t="s">
        <v>43</v>
      </c>
      <c r="R2033" s="3">
        <v>0</v>
      </c>
      <c r="S2033" s="1" t="s">
        <v>44</v>
      </c>
      <c r="T2033" s="1" t="s">
        <v>45</v>
      </c>
      <c r="U2033" s="1" t="s">
        <v>431</v>
      </c>
      <c r="V2033" s="1" t="s">
        <v>46</v>
      </c>
      <c r="W2033" s="1" t="s">
        <v>81</v>
      </c>
      <c r="X2033" s="1" t="s">
        <v>433</v>
      </c>
      <c r="Y2033" s="1" t="s">
        <v>245</v>
      </c>
      <c r="Z2033" s="1" t="s">
        <v>219</v>
      </c>
      <c r="AA2033" s="1" t="s">
        <v>51</v>
      </c>
      <c r="AB2033" s="1" t="s">
        <v>433</v>
      </c>
      <c r="AC2033" s="1" t="s">
        <v>37</v>
      </c>
    </row>
    <row r="2034" spans="1:29" hidden="1" x14ac:dyDescent="0.25">
      <c r="A2034" s="1" t="s">
        <v>33</v>
      </c>
      <c r="B2034" s="1" t="s">
        <v>34</v>
      </c>
      <c r="C2034" s="2">
        <v>45867</v>
      </c>
      <c r="D2034" s="1" t="s">
        <v>238</v>
      </c>
      <c r="E2034" s="1" t="s">
        <v>239</v>
      </c>
      <c r="F2034" s="1" t="s">
        <v>37</v>
      </c>
      <c r="G2034" s="1" t="s">
        <v>431</v>
      </c>
      <c r="H2034" s="1" t="s">
        <v>432</v>
      </c>
      <c r="I2034" s="3">
        <v>0</v>
      </c>
      <c r="J2034" s="3">
        <v>111458</v>
      </c>
      <c r="K2034" s="1" t="s">
        <v>40</v>
      </c>
      <c r="L2034" s="1" t="s">
        <v>377</v>
      </c>
      <c r="M2034" s="1" t="s">
        <v>378</v>
      </c>
      <c r="N2034" s="1" t="s">
        <v>37</v>
      </c>
      <c r="O2034" s="1" t="s">
        <v>43</v>
      </c>
      <c r="P2034" s="1" t="s">
        <v>43</v>
      </c>
      <c r="Q2034" s="1" t="s">
        <v>43</v>
      </c>
      <c r="R2034" s="3">
        <v>0</v>
      </c>
      <c r="S2034" s="1" t="s">
        <v>44</v>
      </c>
      <c r="T2034" s="1" t="s">
        <v>45</v>
      </c>
      <c r="U2034" s="1" t="s">
        <v>431</v>
      </c>
      <c r="V2034" s="1" t="s">
        <v>46</v>
      </c>
      <c r="W2034" s="1" t="s">
        <v>81</v>
      </c>
      <c r="X2034" s="1" t="s">
        <v>433</v>
      </c>
      <c r="Y2034" s="1" t="s">
        <v>245</v>
      </c>
      <c r="Z2034" s="1" t="s">
        <v>219</v>
      </c>
      <c r="AA2034" s="1" t="s">
        <v>51</v>
      </c>
      <c r="AB2034" s="1" t="s">
        <v>433</v>
      </c>
      <c r="AC2034" s="1" t="s">
        <v>37</v>
      </c>
    </row>
    <row r="2035" spans="1:29" hidden="1" x14ac:dyDescent="0.25">
      <c r="A2035" s="1" t="s">
        <v>33</v>
      </c>
      <c r="B2035" s="1" t="s">
        <v>34</v>
      </c>
      <c r="C2035" s="2">
        <v>45867</v>
      </c>
      <c r="D2035" s="1" t="s">
        <v>238</v>
      </c>
      <c r="E2035" s="1" t="s">
        <v>239</v>
      </c>
      <c r="F2035" s="1" t="s">
        <v>37</v>
      </c>
      <c r="G2035" s="1" t="s">
        <v>431</v>
      </c>
      <c r="H2035" s="1" t="s">
        <v>432</v>
      </c>
      <c r="I2035" s="3">
        <v>133333</v>
      </c>
      <c r="J2035" s="3">
        <v>0</v>
      </c>
      <c r="K2035" s="1" t="s">
        <v>40</v>
      </c>
      <c r="L2035" s="1" t="s">
        <v>54</v>
      </c>
      <c r="M2035" s="1" t="s">
        <v>55</v>
      </c>
      <c r="N2035" s="1" t="s">
        <v>37</v>
      </c>
      <c r="O2035" s="1" t="s">
        <v>43</v>
      </c>
      <c r="P2035" s="1" t="s">
        <v>43</v>
      </c>
      <c r="Q2035" s="1" t="s">
        <v>43</v>
      </c>
      <c r="R2035" s="3">
        <v>0</v>
      </c>
      <c r="S2035" s="1" t="s">
        <v>44</v>
      </c>
      <c r="T2035" s="1" t="s">
        <v>45</v>
      </c>
      <c r="U2035" s="1" t="s">
        <v>431</v>
      </c>
      <c r="V2035" s="1" t="s">
        <v>46</v>
      </c>
      <c r="W2035" s="1" t="s">
        <v>81</v>
      </c>
      <c r="X2035" s="1" t="s">
        <v>433</v>
      </c>
      <c r="Y2035" s="1" t="s">
        <v>245</v>
      </c>
      <c r="Z2035" s="1" t="s">
        <v>219</v>
      </c>
      <c r="AA2035" s="1" t="s">
        <v>51</v>
      </c>
      <c r="AB2035" s="1" t="s">
        <v>433</v>
      </c>
      <c r="AC2035" s="1" t="s">
        <v>37</v>
      </c>
    </row>
    <row r="2036" spans="1:29" hidden="1" x14ac:dyDescent="0.25">
      <c r="A2036" s="1" t="s">
        <v>33</v>
      </c>
      <c r="B2036" s="1" t="s">
        <v>34</v>
      </c>
      <c r="C2036" s="2">
        <v>45867</v>
      </c>
      <c r="D2036" s="1" t="s">
        <v>238</v>
      </c>
      <c r="E2036" s="1" t="s">
        <v>239</v>
      </c>
      <c r="F2036" s="1" t="s">
        <v>37</v>
      </c>
      <c r="G2036" s="1" t="s">
        <v>431</v>
      </c>
      <c r="H2036" s="1" t="s">
        <v>432</v>
      </c>
      <c r="I2036" s="3">
        <v>0</v>
      </c>
      <c r="J2036" s="3">
        <v>133333</v>
      </c>
      <c r="K2036" s="1" t="s">
        <v>40</v>
      </c>
      <c r="L2036" s="1" t="s">
        <v>133</v>
      </c>
      <c r="M2036" s="1" t="s">
        <v>134</v>
      </c>
      <c r="N2036" s="1" t="s">
        <v>37</v>
      </c>
      <c r="O2036" s="1" t="s">
        <v>43</v>
      </c>
      <c r="P2036" s="1" t="s">
        <v>43</v>
      </c>
      <c r="Q2036" s="1" t="s">
        <v>43</v>
      </c>
      <c r="R2036" s="3">
        <v>0</v>
      </c>
      <c r="S2036" s="1" t="s">
        <v>44</v>
      </c>
      <c r="T2036" s="1" t="s">
        <v>45</v>
      </c>
      <c r="U2036" s="1" t="s">
        <v>431</v>
      </c>
      <c r="V2036" s="1" t="s">
        <v>46</v>
      </c>
      <c r="W2036" s="1" t="s">
        <v>81</v>
      </c>
      <c r="X2036" s="1" t="s">
        <v>433</v>
      </c>
      <c r="Y2036" s="1" t="s">
        <v>245</v>
      </c>
      <c r="Z2036" s="1" t="s">
        <v>219</v>
      </c>
      <c r="AA2036" s="1" t="s">
        <v>51</v>
      </c>
      <c r="AB2036" s="1" t="s">
        <v>433</v>
      </c>
      <c r="AC2036" s="1" t="s">
        <v>37</v>
      </c>
    </row>
    <row r="2037" spans="1:29" hidden="1" x14ac:dyDescent="0.25">
      <c r="A2037" s="1" t="s">
        <v>33</v>
      </c>
      <c r="B2037" s="1" t="s">
        <v>34</v>
      </c>
      <c r="C2037" s="2">
        <v>45867</v>
      </c>
      <c r="D2037" s="1" t="s">
        <v>238</v>
      </c>
      <c r="E2037" s="1" t="s">
        <v>239</v>
      </c>
      <c r="F2037" s="1" t="s">
        <v>37</v>
      </c>
      <c r="G2037" s="1" t="s">
        <v>431</v>
      </c>
      <c r="H2037" s="1" t="s">
        <v>432</v>
      </c>
      <c r="I2037" s="3">
        <v>742594</v>
      </c>
      <c r="J2037" s="3">
        <v>0</v>
      </c>
      <c r="K2037" s="1" t="s">
        <v>40</v>
      </c>
      <c r="L2037" s="1" t="s">
        <v>67</v>
      </c>
      <c r="M2037" s="1" t="s">
        <v>68</v>
      </c>
      <c r="N2037" s="1" t="s">
        <v>37</v>
      </c>
      <c r="O2037" s="1" t="s">
        <v>43</v>
      </c>
      <c r="P2037" s="1" t="s">
        <v>43</v>
      </c>
      <c r="Q2037" s="1" t="s">
        <v>43</v>
      </c>
      <c r="R2037" s="3">
        <v>0</v>
      </c>
      <c r="S2037" s="1" t="s">
        <v>44</v>
      </c>
      <c r="T2037" s="1" t="s">
        <v>45</v>
      </c>
      <c r="U2037" s="1" t="s">
        <v>431</v>
      </c>
      <c r="V2037" s="1" t="s">
        <v>46</v>
      </c>
      <c r="W2037" s="1" t="s">
        <v>81</v>
      </c>
      <c r="X2037" s="1" t="s">
        <v>433</v>
      </c>
      <c r="Y2037" s="1" t="s">
        <v>245</v>
      </c>
      <c r="Z2037" s="1" t="s">
        <v>219</v>
      </c>
      <c r="AA2037" s="1" t="s">
        <v>51</v>
      </c>
      <c r="AB2037" s="1" t="s">
        <v>433</v>
      </c>
      <c r="AC2037" s="1" t="s">
        <v>37</v>
      </c>
    </row>
    <row r="2038" spans="1:29" hidden="1" x14ac:dyDescent="0.25">
      <c r="A2038" s="1" t="s">
        <v>33</v>
      </c>
      <c r="B2038" s="1" t="s">
        <v>34</v>
      </c>
      <c r="C2038" s="2">
        <v>45867</v>
      </c>
      <c r="D2038" s="1" t="s">
        <v>238</v>
      </c>
      <c r="E2038" s="1" t="s">
        <v>239</v>
      </c>
      <c r="F2038" s="1" t="s">
        <v>37</v>
      </c>
      <c r="G2038" s="1" t="s">
        <v>431</v>
      </c>
      <c r="H2038" s="1" t="s">
        <v>432</v>
      </c>
      <c r="I2038" s="3">
        <v>0</v>
      </c>
      <c r="J2038" s="3">
        <v>742594</v>
      </c>
      <c r="K2038" s="1" t="s">
        <v>40</v>
      </c>
      <c r="L2038" s="1" t="s">
        <v>601</v>
      </c>
      <c r="M2038" s="1" t="s">
        <v>602</v>
      </c>
      <c r="N2038" s="1" t="s">
        <v>37</v>
      </c>
      <c r="O2038" s="1" t="s">
        <v>43</v>
      </c>
      <c r="P2038" s="1" t="s">
        <v>43</v>
      </c>
      <c r="Q2038" s="1" t="s">
        <v>43</v>
      </c>
      <c r="R2038" s="3">
        <v>0</v>
      </c>
      <c r="S2038" s="1" t="s">
        <v>44</v>
      </c>
      <c r="T2038" s="1" t="s">
        <v>45</v>
      </c>
      <c r="U2038" s="1" t="s">
        <v>431</v>
      </c>
      <c r="V2038" s="1" t="s">
        <v>46</v>
      </c>
      <c r="W2038" s="1" t="s">
        <v>81</v>
      </c>
      <c r="X2038" s="1" t="s">
        <v>433</v>
      </c>
      <c r="Y2038" s="1" t="s">
        <v>245</v>
      </c>
      <c r="Z2038" s="1" t="s">
        <v>219</v>
      </c>
      <c r="AA2038" s="1" t="s">
        <v>51</v>
      </c>
      <c r="AB2038" s="1" t="s">
        <v>433</v>
      </c>
      <c r="AC2038" s="1" t="s">
        <v>37</v>
      </c>
    </row>
    <row r="2039" spans="1:29" hidden="1" x14ac:dyDescent="0.25">
      <c r="A2039" s="1" t="s">
        <v>33</v>
      </c>
      <c r="B2039" s="1" t="s">
        <v>34</v>
      </c>
      <c r="C2039" s="2">
        <v>45867</v>
      </c>
      <c r="D2039" s="1" t="s">
        <v>238</v>
      </c>
      <c r="E2039" s="1" t="s">
        <v>239</v>
      </c>
      <c r="F2039" s="1" t="s">
        <v>37</v>
      </c>
      <c r="G2039" s="1" t="s">
        <v>431</v>
      </c>
      <c r="H2039" s="1" t="s">
        <v>432</v>
      </c>
      <c r="I2039" s="3">
        <v>33333</v>
      </c>
      <c r="J2039" s="3">
        <v>0</v>
      </c>
      <c r="K2039" s="1" t="s">
        <v>40</v>
      </c>
      <c r="L2039" s="1" t="s">
        <v>41</v>
      </c>
      <c r="M2039" s="1" t="s">
        <v>42</v>
      </c>
      <c r="N2039" s="1" t="s">
        <v>37</v>
      </c>
      <c r="O2039" s="1" t="s">
        <v>43</v>
      </c>
      <c r="P2039" s="1" t="s">
        <v>43</v>
      </c>
      <c r="Q2039" s="1" t="s">
        <v>43</v>
      </c>
      <c r="R2039" s="3">
        <v>0</v>
      </c>
      <c r="S2039" s="1" t="s">
        <v>44</v>
      </c>
      <c r="T2039" s="1" t="s">
        <v>45</v>
      </c>
      <c r="U2039" s="1" t="s">
        <v>431</v>
      </c>
      <c r="V2039" s="1" t="s">
        <v>46</v>
      </c>
      <c r="W2039" s="1" t="s">
        <v>81</v>
      </c>
      <c r="X2039" s="1" t="s">
        <v>433</v>
      </c>
      <c r="Y2039" s="1" t="s">
        <v>245</v>
      </c>
      <c r="Z2039" s="1" t="s">
        <v>219</v>
      </c>
      <c r="AA2039" s="1" t="s">
        <v>51</v>
      </c>
      <c r="AB2039" s="1" t="s">
        <v>433</v>
      </c>
      <c r="AC2039" s="1" t="s">
        <v>37</v>
      </c>
    </row>
    <row r="2040" spans="1:29" hidden="1" x14ac:dyDescent="0.25">
      <c r="A2040" s="1" t="s">
        <v>33</v>
      </c>
      <c r="B2040" s="1" t="s">
        <v>34</v>
      </c>
      <c r="C2040" s="2">
        <v>45867</v>
      </c>
      <c r="D2040" s="1" t="s">
        <v>238</v>
      </c>
      <c r="E2040" s="1" t="s">
        <v>239</v>
      </c>
      <c r="F2040" s="1" t="s">
        <v>37</v>
      </c>
      <c r="G2040" s="1" t="s">
        <v>431</v>
      </c>
      <c r="H2040" s="1" t="s">
        <v>432</v>
      </c>
      <c r="I2040" s="3">
        <v>0</v>
      </c>
      <c r="J2040" s="3">
        <v>33333</v>
      </c>
      <c r="K2040" s="1" t="s">
        <v>40</v>
      </c>
      <c r="L2040" s="1" t="s">
        <v>458</v>
      </c>
      <c r="M2040" s="1" t="s">
        <v>459</v>
      </c>
      <c r="N2040" s="1" t="s">
        <v>37</v>
      </c>
      <c r="O2040" s="1" t="s">
        <v>43</v>
      </c>
      <c r="P2040" s="1" t="s">
        <v>43</v>
      </c>
      <c r="Q2040" s="1" t="s">
        <v>43</v>
      </c>
      <c r="R2040" s="3">
        <v>0</v>
      </c>
      <c r="S2040" s="1" t="s">
        <v>44</v>
      </c>
      <c r="T2040" s="1" t="s">
        <v>45</v>
      </c>
      <c r="U2040" s="1" t="s">
        <v>431</v>
      </c>
      <c r="V2040" s="1" t="s">
        <v>46</v>
      </c>
      <c r="W2040" s="1" t="s">
        <v>81</v>
      </c>
      <c r="X2040" s="1" t="s">
        <v>433</v>
      </c>
      <c r="Y2040" s="1" t="s">
        <v>245</v>
      </c>
      <c r="Z2040" s="1" t="s">
        <v>219</v>
      </c>
      <c r="AA2040" s="1" t="s">
        <v>51</v>
      </c>
      <c r="AB2040" s="1" t="s">
        <v>433</v>
      </c>
      <c r="AC2040" s="1" t="s">
        <v>37</v>
      </c>
    </row>
    <row r="2041" spans="1:29" hidden="1" x14ac:dyDescent="0.25">
      <c r="A2041" s="1" t="s">
        <v>33</v>
      </c>
      <c r="B2041" s="1" t="s">
        <v>34</v>
      </c>
      <c r="C2041" s="2">
        <v>45867</v>
      </c>
      <c r="D2041" s="1" t="s">
        <v>238</v>
      </c>
      <c r="E2041" s="1" t="s">
        <v>239</v>
      </c>
      <c r="F2041" s="1" t="s">
        <v>37</v>
      </c>
      <c r="G2041" s="1" t="s">
        <v>431</v>
      </c>
      <c r="H2041" s="1" t="s">
        <v>432</v>
      </c>
      <c r="I2041" s="3">
        <v>33333</v>
      </c>
      <c r="J2041" s="3">
        <v>0</v>
      </c>
      <c r="K2041" s="1" t="s">
        <v>40</v>
      </c>
      <c r="L2041" s="1" t="s">
        <v>41</v>
      </c>
      <c r="M2041" s="1" t="s">
        <v>42</v>
      </c>
      <c r="N2041" s="1" t="s">
        <v>37</v>
      </c>
      <c r="O2041" s="1" t="s">
        <v>43</v>
      </c>
      <c r="P2041" s="1" t="s">
        <v>43</v>
      </c>
      <c r="Q2041" s="1" t="s">
        <v>43</v>
      </c>
      <c r="R2041" s="3">
        <v>0</v>
      </c>
      <c r="S2041" s="1" t="s">
        <v>44</v>
      </c>
      <c r="T2041" s="1" t="s">
        <v>45</v>
      </c>
      <c r="U2041" s="1" t="s">
        <v>431</v>
      </c>
      <c r="V2041" s="1" t="s">
        <v>46</v>
      </c>
      <c r="W2041" s="1" t="s">
        <v>81</v>
      </c>
      <c r="X2041" s="1" t="s">
        <v>433</v>
      </c>
      <c r="Y2041" s="1" t="s">
        <v>245</v>
      </c>
      <c r="Z2041" s="1" t="s">
        <v>219</v>
      </c>
      <c r="AA2041" s="1" t="s">
        <v>51</v>
      </c>
      <c r="AB2041" s="1" t="s">
        <v>433</v>
      </c>
      <c r="AC2041" s="1" t="s">
        <v>37</v>
      </c>
    </row>
    <row r="2042" spans="1:29" hidden="1" x14ac:dyDescent="0.25">
      <c r="A2042" s="1" t="s">
        <v>33</v>
      </c>
      <c r="B2042" s="1" t="s">
        <v>34</v>
      </c>
      <c r="C2042" s="2">
        <v>45867</v>
      </c>
      <c r="D2042" s="1" t="s">
        <v>238</v>
      </c>
      <c r="E2042" s="1" t="s">
        <v>239</v>
      </c>
      <c r="F2042" s="1" t="s">
        <v>37</v>
      </c>
      <c r="G2042" s="1" t="s">
        <v>431</v>
      </c>
      <c r="H2042" s="1" t="s">
        <v>432</v>
      </c>
      <c r="I2042" s="3">
        <v>0</v>
      </c>
      <c r="J2042" s="3">
        <v>33333</v>
      </c>
      <c r="K2042" s="1" t="s">
        <v>40</v>
      </c>
      <c r="L2042" s="1" t="s">
        <v>460</v>
      </c>
      <c r="M2042" s="1" t="s">
        <v>461</v>
      </c>
      <c r="N2042" s="1" t="s">
        <v>37</v>
      </c>
      <c r="O2042" s="1" t="s">
        <v>43</v>
      </c>
      <c r="P2042" s="1" t="s">
        <v>43</v>
      </c>
      <c r="Q2042" s="1" t="s">
        <v>43</v>
      </c>
      <c r="R2042" s="3">
        <v>0</v>
      </c>
      <c r="S2042" s="1" t="s">
        <v>44</v>
      </c>
      <c r="T2042" s="1" t="s">
        <v>45</v>
      </c>
      <c r="U2042" s="1" t="s">
        <v>431</v>
      </c>
      <c r="V2042" s="1" t="s">
        <v>46</v>
      </c>
      <c r="W2042" s="1" t="s">
        <v>81</v>
      </c>
      <c r="X2042" s="1" t="s">
        <v>433</v>
      </c>
      <c r="Y2042" s="1" t="s">
        <v>245</v>
      </c>
      <c r="Z2042" s="1" t="s">
        <v>219</v>
      </c>
      <c r="AA2042" s="1" t="s">
        <v>51</v>
      </c>
      <c r="AB2042" s="1" t="s">
        <v>433</v>
      </c>
      <c r="AC2042" s="1" t="s">
        <v>37</v>
      </c>
    </row>
    <row r="2043" spans="1:29" hidden="1" x14ac:dyDescent="0.25">
      <c r="A2043" s="1" t="s">
        <v>33</v>
      </c>
      <c r="B2043" s="1" t="s">
        <v>34</v>
      </c>
      <c r="C2043" s="2">
        <v>45867</v>
      </c>
      <c r="D2043" s="1" t="s">
        <v>238</v>
      </c>
      <c r="E2043" s="1" t="s">
        <v>239</v>
      </c>
      <c r="F2043" s="1" t="s">
        <v>37</v>
      </c>
      <c r="G2043" s="1" t="s">
        <v>431</v>
      </c>
      <c r="H2043" s="1" t="s">
        <v>432</v>
      </c>
      <c r="I2043" s="3">
        <v>66666</v>
      </c>
      <c r="J2043" s="3">
        <v>0</v>
      </c>
      <c r="K2043" s="1" t="s">
        <v>40</v>
      </c>
      <c r="L2043" s="1" t="s">
        <v>41</v>
      </c>
      <c r="M2043" s="1" t="s">
        <v>42</v>
      </c>
      <c r="N2043" s="1" t="s">
        <v>37</v>
      </c>
      <c r="O2043" s="1" t="s">
        <v>43</v>
      </c>
      <c r="P2043" s="1" t="s">
        <v>43</v>
      </c>
      <c r="Q2043" s="1" t="s">
        <v>43</v>
      </c>
      <c r="R2043" s="3">
        <v>0</v>
      </c>
      <c r="S2043" s="1" t="s">
        <v>44</v>
      </c>
      <c r="T2043" s="1" t="s">
        <v>45</v>
      </c>
      <c r="U2043" s="1" t="s">
        <v>431</v>
      </c>
      <c r="V2043" s="1" t="s">
        <v>46</v>
      </c>
      <c r="W2043" s="1" t="s">
        <v>81</v>
      </c>
      <c r="X2043" s="1" t="s">
        <v>433</v>
      </c>
      <c r="Y2043" s="1" t="s">
        <v>245</v>
      </c>
      <c r="Z2043" s="1" t="s">
        <v>219</v>
      </c>
      <c r="AA2043" s="1" t="s">
        <v>51</v>
      </c>
      <c r="AB2043" s="1" t="s">
        <v>433</v>
      </c>
      <c r="AC2043" s="1" t="s">
        <v>37</v>
      </c>
    </row>
    <row r="2044" spans="1:29" hidden="1" x14ac:dyDescent="0.25">
      <c r="A2044" s="1" t="s">
        <v>33</v>
      </c>
      <c r="B2044" s="1" t="s">
        <v>34</v>
      </c>
      <c r="C2044" s="2">
        <v>45867</v>
      </c>
      <c r="D2044" s="1" t="s">
        <v>238</v>
      </c>
      <c r="E2044" s="1" t="s">
        <v>239</v>
      </c>
      <c r="F2044" s="1" t="s">
        <v>37</v>
      </c>
      <c r="G2044" s="1" t="s">
        <v>431</v>
      </c>
      <c r="H2044" s="1" t="s">
        <v>432</v>
      </c>
      <c r="I2044" s="3">
        <v>0</v>
      </c>
      <c r="J2044" s="3">
        <v>66666</v>
      </c>
      <c r="K2044" s="1" t="s">
        <v>40</v>
      </c>
      <c r="L2044" s="1" t="s">
        <v>168</v>
      </c>
      <c r="M2044" s="1" t="s">
        <v>169</v>
      </c>
      <c r="N2044" s="1" t="s">
        <v>37</v>
      </c>
      <c r="O2044" s="1" t="s">
        <v>43</v>
      </c>
      <c r="P2044" s="1" t="s">
        <v>43</v>
      </c>
      <c r="Q2044" s="1" t="s">
        <v>43</v>
      </c>
      <c r="R2044" s="3">
        <v>0</v>
      </c>
      <c r="S2044" s="1" t="s">
        <v>44</v>
      </c>
      <c r="T2044" s="1" t="s">
        <v>45</v>
      </c>
      <c r="U2044" s="1" t="s">
        <v>431</v>
      </c>
      <c r="V2044" s="1" t="s">
        <v>46</v>
      </c>
      <c r="W2044" s="1" t="s">
        <v>81</v>
      </c>
      <c r="X2044" s="1" t="s">
        <v>433</v>
      </c>
      <c r="Y2044" s="1" t="s">
        <v>245</v>
      </c>
      <c r="Z2044" s="1" t="s">
        <v>219</v>
      </c>
      <c r="AA2044" s="1" t="s">
        <v>51</v>
      </c>
      <c r="AB2044" s="1" t="s">
        <v>433</v>
      </c>
      <c r="AC2044" s="1" t="s">
        <v>37</v>
      </c>
    </row>
    <row r="2045" spans="1:29" hidden="1" x14ac:dyDescent="0.25">
      <c r="A2045" s="1" t="s">
        <v>33</v>
      </c>
      <c r="B2045" s="1" t="s">
        <v>34</v>
      </c>
      <c r="C2045" s="2">
        <v>45867</v>
      </c>
      <c r="D2045" s="1" t="s">
        <v>238</v>
      </c>
      <c r="E2045" s="1" t="s">
        <v>239</v>
      </c>
      <c r="F2045" s="1" t="s">
        <v>37</v>
      </c>
      <c r="G2045" s="1" t="s">
        <v>431</v>
      </c>
      <c r="H2045" s="1" t="s">
        <v>432</v>
      </c>
      <c r="I2045" s="3">
        <v>40399</v>
      </c>
      <c r="J2045" s="3">
        <v>0</v>
      </c>
      <c r="K2045" s="1" t="s">
        <v>40</v>
      </c>
      <c r="L2045" s="1" t="s">
        <v>67</v>
      </c>
      <c r="M2045" s="1" t="s">
        <v>68</v>
      </c>
      <c r="N2045" s="1" t="s">
        <v>37</v>
      </c>
      <c r="O2045" s="1" t="s">
        <v>43</v>
      </c>
      <c r="P2045" s="1" t="s">
        <v>43</v>
      </c>
      <c r="Q2045" s="1" t="s">
        <v>43</v>
      </c>
      <c r="R2045" s="3">
        <v>0</v>
      </c>
      <c r="S2045" s="1" t="s">
        <v>44</v>
      </c>
      <c r="T2045" s="1" t="s">
        <v>45</v>
      </c>
      <c r="U2045" s="1" t="s">
        <v>431</v>
      </c>
      <c r="V2045" s="1" t="s">
        <v>46</v>
      </c>
      <c r="W2045" s="1" t="s">
        <v>81</v>
      </c>
      <c r="X2045" s="1" t="s">
        <v>433</v>
      </c>
      <c r="Y2045" s="1" t="s">
        <v>245</v>
      </c>
      <c r="Z2045" s="1" t="s">
        <v>219</v>
      </c>
      <c r="AA2045" s="1" t="s">
        <v>51</v>
      </c>
      <c r="AB2045" s="1" t="s">
        <v>433</v>
      </c>
      <c r="AC2045" s="1" t="s">
        <v>37</v>
      </c>
    </row>
    <row r="2046" spans="1:29" hidden="1" x14ac:dyDescent="0.25">
      <c r="A2046" s="1" t="s">
        <v>33</v>
      </c>
      <c r="B2046" s="1" t="s">
        <v>34</v>
      </c>
      <c r="C2046" s="2">
        <v>45867</v>
      </c>
      <c r="D2046" s="1" t="s">
        <v>238</v>
      </c>
      <c r="E2046" s="1" t="s">
        <v>239</v>
      </c>
      <c r="F2046" s="1" t="s">
        <v>37</v>
      </c>
      <c r="G2046" s="1" t="s">
        <v>431</v>
      </c>
      <c r="H2046" s="1" t="s">
        <v>432</v>
      </c>
      <c r="I2046" s="3">
        <v>0</v>
      </c>
      <c r="J2046" s="3">
        <v>40399</v>
      </c>
      <c r="K2046" s="1" t="s">
        <v>40</v>
      </c>
      <c r="L2046" s="1" t="s">
        <v>462</v>
      </c>
      <c r="M2046" s="1" t="s">
        <v>463</v>
      </c>
      <c r="N2046" s="1" t="s">
        <v>37</v>
      </c>
      <c r="O2046" s="1" t="s">
        <v>43</v>
      </c>
      <c r="P2046" s="1" t="s">
        <v>43</v>
      </c>
      <c r="Q2046" s="1" t="s">
        <v>43</v>
      </c>
      <c r="R2046" s="3">
        <v>0</v>
      </c>
      <c r="S2046" s="1" t="s">
        <v>44</v>
      </c>
      <c r="T2046" s="1" t="s">
        <v>45</v>
      </c>
      <c r="U2046" s="1" t="s">
        <v>431</v>
      </c>
      <c r="V2046" s="1" t="s">
        <v>46</v>
      </c>
      <c r="W2046" s="1" t="s">
        <v>81</v>
      </c>
      <c r="X2046" s="1" t="s">
        <v>433</v>
      </c>
      <c r="Y2046" s="1" t="s">
        <v>245</v>
      </c>
      <c r="Z2046" s="1" t="s">
        <v>219</v>
      </c>
      <c r="AA2046" s="1" t="s">
        <v>51</v>
      </c>
      <c r="AB2046" s="1" t="s">
        <v>433</v>
      </c>
      <c r="AC2046" s="1" t="s">
        <v>37</v>
      </c>
    </row>
    <row r="2047" spans="1:29" hidden="1" x14ac:dyDescent="0.25">
      <c r="A2047" s="1" t="s">
        <v>33</v>
      </c>
      <c r="B2047" s="1" t="s">
        <v>34</v>
      </c>
      <c r="C2047" s="2">
        <v>45867</v>
      </c>
      <c r="D2047" s="1" t="s">
        <v>238</v>
      </c>
      <c r="E2047" s="1" t="s">
        <v>239</v>
      </c>
      <c r="F2047" s="1" t="s">
        <v>37</v>
      </c>
      <c r="G2047" s="1" t="s">
        <v>431</v>
      </c>
      <c r="H2047" s="1" t="s">
        <v>432</v>
      </c>
      <c r="I2047" s="3">
        <v>433333</v>
      </c>
      <c r="J2047" s="3">
        <v>0</v>
      </c>
      <c r="K2047" s="1" t="s">
        <v>40</v>
      </c>
      <c r="L2047" s="1" t="s">
        <v>41</v>
      </c>
      <c r="M2047" s="1" t="s">
        <v>42</v>
      </c>
      <c r="N2047" s="1" t="s">
        <v>37</v>
      </c>
      <c r="O2047" s="1" t="s">
        <v>43</v>
      </c>
      <c r="P2047" s="1" t="s">
        <v>43</v>
      </c>
      <c r="Q2047" s="1" t="s">
        <v>43</v>
      </c>
      <c r="R2047" s="3">
        <v>0</v>
      </c>
      <c r="S2047" s="1" t="s">
        <v>44</v>
      </c>
      <c r="T2047" s="1" t="s">
        <v>45</v>
      </c>
      <c r="U2047" s="1" t="s">
        <v>431</v>
      </c>
      <c r="V2047" s="1" t="s">
        <v>46</v>
      </c>
      <c r="W2047" s="1" t="s">
        <v>81</v>
      </c>
      <c r="X2047" s="1" t="s">
        <v>433</v>
      </c>
      <c r="Y2047" s="1" t="s">
        <v>245</v>
      </c>
      <c r="Z2047" s="1" t="s">
        <v>219</v>
      </c>
      <c r="AA2047" s="1" t="s">
        <v>51</v>
      </c>
      <c r="AB2047" s="1" t="s">
        <v>433</v>
      </c>
      <c r="AC2047" s="1" t="s">
        <v>37</v>
      </c>
    </row>
    <row r="2048" spans="1:29" hidden="1" x14ac:dyDescent="0.25">
      <c r="A2048" s="1" t="s">
        <v>33</v>
      </c>
      <c r="B2048" s="1" t="s">
        <v>34</v>
      </c>
      <c r="C2048" s="2">
        <v>45867</v>
      </c>
      <c r="D2048" s="1" t="s">
        <v>238</v>
      </c>
      <c r="E2048" s="1" t="s">
        <v>239</v>
      </c>
      <c r="F2048" s="1" t="s">
        <v>37</v>
      </c>
      <c r="G2048" s="1" t="s">
        <v>431</v>
      </c>
      <c r="H2048" s="1" t="s">
        <v>432</v>
      </c>
      <c r="I2048" s="3">
        <v>0</v>
      </c>
      <c r="J2048" s="3">
        <v>433333</v>
      </c>
      <c r="K2048" s="1" t="s">
        <v>40</v>
      </c>
      <c r="L2048" s="1" t="s">
        <v>464</v>
      </c>
      <c r="M2048" s="1" t="s">
        <v>465</v>
      </c>
      <c r="N2048" s="1" t="s">
        <v>37</v>
      </c>
      <c r="O2048" s="1" t="s">
        <v>43</v>
      </c>
      <c r="P2048" s="1" t="s">
        <v>43</v>
      </c>
      <c r="Q2048" s="1" t="s">
        <v>43</v>
      </c>
      <c r="R2048" s="3">
        <v>0</v>
      </c>
      <c r="S2048" s="1" t="s">
        <v>44</v>
      </c>
      <c r="T2048" s="1" t="s">
        <v>45</v>
      </c>
      <c r="U2048" s="1" t="s">
        <v>431</v>
      </c>
      <c r="V2048" s="1" t="s">
        <v>46</v>
      </c>
      <c r="W2048" s="1" t="s">
        <v>81</v>
      </c>
      <c r="X2048" s="1" t="s">
        <v>433</v>
      </c>
      <c r="Y2048" s="1" t="s">
        <v>245</v>
      </c>
      <c r="Z2048" s="1" t="s">
        <v>219</v>
      </c>
      <c r="AA2048" s="1" t="s">
        <v>51</v>
      </c>
      <c r="AB2048" s="1" t="s">
        <v>433</v>
      </c>
      <c r="AC2048" s="1" t="s">
        <v>37</v>
      </c>
    </row>
    <row r="2049" spans="1:29" hidden="1" x14ac:dyDescent="0.25">
      <c r="A2049" s="1" t="s">
        <v>33</v>
      </c>
      <c r="B2049" s="1" t="s">
        <v>34</v>
      </c>
      <c r="C2049" s="2">
        <v>45867</v>
      </c>
      <c r="D2049" s="1" t="s">
        <v>238</v>
      </c>
      <c r="E2049" s="1" t="s">
        <v>239</v>
      </c>
      <c r="F2049" s="1" t="s">
        <v>37</v>
      </c>
      <c r="G2049" s="1" t="s">
        <v>431</v>
      </c>
      <c r="H2049" s="1" t="s">
        <v>432</v>
      </c>
      <c r="I2049" s="3">
        <v>932666</v>
      </c>
      <c r="J2049" s="3">
        <v>0</v>
      </c>
      <c r="K2049" s="1" t="s">
        <v>40</v>
      </c>
      <c r="L2049" s="1" t="s">
        <v>41</v>
      </c>
      <c r="M2049" s="1" t="s">
        <v>42</v>
      </c>
      <c r="N2049" s="1" t="s">
        <v>37</v>
      </c>
      <c r="O2049" s="1" t="s">
        <v>43</v>
      </c>
      <c r="P2049" s="1" t="s">
        <v>43</v>
      </c>
      <c r="Q2049" s="1" t="s">
        <v>43</v>
      </c>
      <c r="R2049" s="3">
        <v>0</v>
      </c>
      <c r="S2049" s="1" t="s">
        <v>44</v>
      </c>
      <c r="T2049" s="1" t="s">
        <v>45</v>
      </c>
      <c r="U2049" s="1" t="s">
        <v>431</v>
      </c>
      <c r="V2049" s="1" t="s">
        <v>46</v>
      </c>
      <c r="W2049" s="1" t="s">
        <v>81</v>
      </c>
      <c r="X2049" s="1" t="s">
        <v>433</v>
      </c>
      <c r="Y2049" s="1" t="s">
        <v>245</v>
      </c>
      <c r="Z2049" s="1" t="s">
        <v>219</v>
      </c>
      <c r="AA2049" s="1" t="s">
        <v>51</v>
      </c>
      <c r="AB2049" s="1" t="s">
        <v>433</v>
      </c>
      <c r="AC2049" s="1" t="s">
        <v>37</v>
      </c>
    </row>
    <row r="2050" spans="1:29" hidden="1" x14ac:dyDescent="0.25">
      <c r="A2050" s="1" t="s">
        <v>33</v>
      </c>
      <c r="B2050" s="1" t="s">
        <v>34</v>
      </c>
      <c r="C2050" s="2">
        <v>45867</v>
      </c>
      <c r="D2050" s="1" t="s">
        <v>238</v>
      </c>
      <c r="E2050" s="1" t="s">
        <v>239</v>
      </c>
      <c r="F2050" s="1" t="s">
        <v>37</v>
      </c>
      <c r="G2050" s="1" t="s">
        <v>431</v>
      </c>
      <c r="H2050" s="1" t="s">
        <v>432</v>
      </c>
      <c r="I2050" s="3">
        <v>0</v>
      </c>
      <c r="J2050" s="3">
        <v>932666</v>
      </c>
      <c r="K2050" s="1" t="s">
        <v>40</v>
      </c>
      <c r="L2050" s="1" t="s">
        <v>466</v>
      </c>
      <c r="M2050" s="1" t="s">
        <v>467</v>
      </c>
      <c r="N2050" s="1" t="s">
        <v>37</v>
      </c>
      <c r="O2050" s="1" t="s">
        <v>43</v>
      </c>
      <c r="P2050" s="1" t="s">
        <v>43</v>
      </c>
      <c r="Q2050" s="1" t="s">
        <v>43</v>
      </c>
      <c r="R2050" s="3">
        <v>0</v>
      </c>
      <c r="S2050" s="1" t="s">
        <v>44</v>
      </c>
      <c r="T2050" s="1" t="s">
        <v>45</v>
      </c>
      <c r="U2050" s="1" t="s">
        <v>431</v>
      </c>
      <c r="V2050" s="1" t="s">
        <v>46</v>
      </c>
      <c r="W2050" s="1" t="s">
        <v>81</v>
      </c>
      <c r="X2050" s="1" t="s">
        <v>433</v>
      </c>
      <c r="Y2050" s="1" t="s">
        <v>245</v>
      </c>
      <c r="Z2050" s="1" t="s">
        <v>219</v>
      </c>
      <c r="AA2050" s="1" t="s">
        <v>51</v>
      </c>
      <c r="AB2050" s="1" t="s">
        <v>433</v>
      </c>
      <c r="AC2050" s="1" t="s">
        <v>37</v>
      </c>
    </row>
    <row r="2051" spans="1:29" hidden="1" x14ac:dyDescent="0.25">
      <c r="A2051" s="1" t="s">
        <v>33</v>
      </c>
      <c r="B2051" s="1" t="s">
        <v>34</v>
      </c>
      <c r="C2051" s="2">
        <v>45867</v>
      </c>
      <c r="D2051" s="1" t="s">
        <v>238</v>
      </c>
      <c r="E2051" s="1" t="s">
        <v>239</v>
      </c>
      <c r="F2051" s="1" t="s">
        <v>37</v>
      </c>
      <c r="G2051" s="1" t="s">
        <v>431</v>
      </c>
      <c r="H2051" s="1" t="s">
        <v>432</v>
      </c>
      <c r="I2051" s="3">
        <v>300241</v>
      </c>
      <c r="J2051" s="3">
        <v>0</v>
      </c>
      <c r="K2051" s="1" t="s">
        <v>40</v>
      </c>
      <c r="L2051" s="1" t="s">
        <v>41</v>
      </c>
      <c r="M2051" s="1" t="s">
        <v>42</v>
      </c>
      <c r="N2051" s="1" t="s">
        <v>37</v>
      </c>
      <c r="O2051" s="1" t="s">
        <v>43</v>
      </c>
      <c r="P2051" s="1" t="s">
        <v>43</v>
      </c>
      <c r="Q2051" s="1" t="s">
        <v>43</v>
      </c>
      <c r="R2051" s="3">
        <v>0</v>
      </c>
      <c r="S2051" s="1" t="s">
        <v>44</v>
      </c>
      <c r="T2051" s="1" t="s">
        <v>45</v>
      </c>
      <c r="U2051" s="1" t="s">
        <v>431</v>
      </c>
      <c r="V2051" s="1" t="s">
        <v>46</v>
      </c>
      <c r="W2051" s="1" t="s">
        <v>81</v>
      </c>
      <c r="X2051" s="1" t="s">
        <v>433</v>
      </c>
      <c r="Y2051" s="1" t="s">
        <v>245</v>
      </c>
      <c r="Z2051" s="1" t="s">
        <v>219</v>
      </c>
      <c r="AA2051" s="1" t="s">
        <v>51</v>
      </c>
      <c r="AB2051" s="1" t="s">
        <v>433</v>
      </c>
      <c r="AC2051" s="1" t="s">
        <v>37</v>
      </c>
    </row>
    <row r="2052" spans="1:29" hidden="1" x14ac:dyDescent="0.25">
      <c r="A2052" s="1" t="s">
        <v>33</v>
      </c>
      <c r="B2052" s="1" t="s">
        <v>34</v>
      </c>
      <c r="C2052" s="2">
        <v>45867</v>
      </c>
      <c r="D2052" s="1" t="s">
        <v>238</v>
      </c>
      <c r="E2052" s="1" t="s">
        <v>239</v>
      </c>
      <c r="F2052" s="1" t="s">
        <v>37</v>
      </c>
      <c r="G2052" s="1" t="s">
        <v>431</v>
      </c>
      <c r="H2052" s="1" t="s">
        <v>432</v>
      </c>
      <c r="I2052" s="3">
        <v>0</v>
      </c>
      <c r="J2052" s="3">
        <v>300241</v>
      </c>
      <c r="K2052" s="1" t="s">
        <v>40</v>
      </c>
      <c r="L2052" s="1" t="s">
        <v>352</v>
      </c>
      <c r="M2052" s="1" t="s">
        <v>353</v>
      </c>
      <c r="N2052" s="1" t="s">
        <v>37</v>
      </c>
      <c r="O2052" s="1" t="s">
        <v>43</v>
      </c>
      <c r="P2052" s="1" t="s">
        <v>43</v>
      </c>
      <c r="Q2052" s="1" t="s">
        <v>43</v>
      </c>
      <c r="R2052" s="3">
        <v>0</v>
      </c>
      <c r="S2052" s="1" t="s">
        <v>44</v>
      </c>
      <c r="T2052" s="1" t="s">
        <v>45</v>
      </c>
      <c r="U2052" s="1" t="s">
        <v>431</v>
      </c>
      <c r="V2052" s="1" t="s">
        <v>46</v>
      </c>
      <c r="W2052" s="1" t="s">
        <v>81</v>
      </c>
      <c r="X2052" s="1" t="s">
        <v>433</v>
      </c>
      <c r="Y2052" s="1" t="s">
        <v>245</v>
      </c>
      <c r="Z2052" s="1" t="s">
        <v>219</v>
      </c>
      <c r="AA2052" s="1" t="s">
        <v>51</v>
      </c>
      <c r="AB2052" s="1" t="s">
        <v>433</v>
      </c>
      <c r="AC2052" s="1" t="s">
        <v>37</v>
      </c>
    </row>
    <row r="2053" spans="1:29" hidden="1" x14ac:dyDescent="0.25">
      <c r="A2053" s="1" t="s">
        <v>33</v>
      </c>
      <c r="B2053" s="1" t="s">
        <v>34</v>
      </c>
      <c r="C2053" s="2">
        <v>45867</v>
      </c>
      <c r="D2053" s="1" t="s">
        <v>238</v>
      </c>
      <c r="E2053" s="1" t="s">
        <v>239</v>
      </c>
      <c r="F2053" s="1" t="s">
        <v>37</v>
      </c>
      <c r="G2053" s="1" t="s">
        <v>431</v>
      </c>
      <c r="H2053" s="1" t="s">
        <v>432</v>
      </c>
      <c r="I2053" s="3">
        <v>73588</v>
      </c>
      <c r="J2053" s="3">
        <v>0</v>
      </c>
      <c r="K2053" s="1" t="s">
        <v>40</v>
      </c>
      <c r="L2053" s="1" t="s">
        <v>41</v>
      </c>
      <c r="M2053" s="1" t="s">
        <v>42</v>
      </c>
      <c r="N2053" s="1" t="s">
        <v>37</v>
      </c>
      <c r="O2053" s="1" t="s">
        <v>43</v>
      </c>
      <c r="P2053" s="1" t="s">
        <v>43</v>
      </c>
      <c r="Q2053" s="1" t="s">
        <v>43</v>
      </c>
      <c r="R2053" s="3">
        <v>0</v>
      </c>
      <c r="S2053" s="1" t="s">
        <v>44</v>
      </c>
      <c r="T2053" s="1" t="s">
        <v>45</v>
      </c>
      <c r="U2053" s="1" t="s">
        <v>431</v>
      </c>
      <c r="V2053" s="1" t="s">
        <v>46</v>
      </c>
      <c r="W2053" s="1" t="s">
        <v>81</v>
      </c>
      <c r="X2053" s="1" t="s">
        <v>433</v>
      </c>
      <c r="Y2053" s="1" t="s">
        <v>245</v>
      </c>
      <c r="Z2053" s="1" t="s">
        <v>219</v>
      </c>
      <c r="AA2053" s="1" t="s">
        <v>51</v>
      </c>
      <c r="AB2053" s="1" t="s">
        <v>433</v>
      </c>
      <c r="AC2053" s="1" t="s">
        <v>37</v>
      </c>
    </row>
    <row r="2054" spans="1:29" hidden="1" x14ac:dyDescent="0.25">
      <c r="A2054" s="1" t="s">
        <v>33</v>
      </c>
      <c r="B2054" s="1" t="s">
        <v>34</v>
      </c>
      <c r="C2054" s="2">
        <v>45867</v>
      </c>
      <c r="D2054" s="1" t="s">
        <v>238</v>
      </c>
      <c r="E2054" s="1" t="s">
        <v>239</v>
      </c>
      <c r="F2054" s="1" t="s">
        <v>37</v>
      </c>
      <c r="G2054" s="1" t="s">
        <v>431</v>
      </c>
      <c r="H2054" s="1" t="s">
        <v>432</v>
      </c>
      <c r="I2054" s="3">
        <v>0</v>
      </c>
      <c r="J2054" s="3">
        <v>73588</v>
      </c>
      <c r="K2054" s="1" t="s">
        <v>40</v>
      </c>
      <c r="L2054" s="1" t="s">
        <v>468</v>
      </c>
      <c r="M2054" s="1" t="s">
        <v>469</v>
      </c>
      <c r="N2054" s="1" t="s">
        <v>37</v>
      </c>
      <c r="O2054" s="1" t="s">
        <v>43</v>
      </c>
      <c r="P2054" s="1" t="s">
        <v>43</v>
      </c>
      <c r="Q2054" s="1" t="s">
        <v>43</v>
      </c>
      <c r="R2054" s="3">
        <v>0</v>
      </c>
      <c r="S2054" s="1" t="s">
        <v>44</v>
      </c>
      <c r="T2054" s="1" t="s">
        <v>45</v>
      </c>
      <c r="U2054" s="1" t="s">
        <v>431</v>
      </c>
      <c r="V2054" s="1" t="s">
        <v>46</v>
      </c>
      <c r="W2054" s="1" t="s">
        <v>81</v>
      </c>
      <c r="X2054" s="1" t="s">
        <v>433</v>
      </c>
      <c r="Y2054" s="1" t="s">
        <v>245</v>
      </c>
      <c r="Z2054" s="1" t="s">
        <v>219</v>
      </c>
      <c r="AA2054" s="1" t="s">
        <v>51</v>
      </c>
      <c r="AB2054" s="1" t="s">
        <v>433</v>
      </c>
      <c r="AC2054" s="1" t="s">
        <v>37</v>
      </c>
    </row>
    <row r="2055" spans="1:29" hidden="1" x14ac:dyDescent="0.25">
      <c r="A2055" s="1" t="s">
        <v>33</v>
      </c>
      <c r="B2055" s="1" t="s">
        <v>34</v>
      </c>
      <c r="C2055" s="2">
        <v>45867</v>
      </c>
      <c r="D2055" s="1" t="s">
        <v>238</v>
      </c>
      <c r="E2055" s="1" t="s">
        <v>239</v>
      </c>
      <c r="F2055" s="1" t="s">
        <v>37</v>
      </c>
      <c r="G2055" s="1" t="s">
        <v>431</v>
      </c>
      <c r="H2055" s="1" t="s">
        <v>432</v>
      </c>
      <c r="I2055" s="3">
        <v>71626</v>
      </c>
      <c r="J2055" s="3">
        <v>0</v>
      </c>
      <c r="K2055" s="1" t="s">
        <v>40</v>
      </c>
      <c r="L2055" s="1" t="s">
        <v>62</v>
      </c>
      <c r="M2055" s="1" t="s">
        <v>63</v>
      </c>
      <c r="N2055" s="1" t="s">
        <v>37</v>
      </c>
      <c r="O2055" s="1" t="s">
        <v>43</v>
      </c>
      <c r="P2055" s="1" t="s">
        <v>43</v>
      </c>
      <c r="Q2055" s="1" t="s">
        <v>43</v>
      </c>
      <c r="R2055" s="3">
        <v>0</v>
      </c>
      <c r="S2055" s="1" t="s">
        <v>44</v>
      </c>
      <c r="T2055" s="1" t="s">
        <v>45</v>
      </c>
      <c r="U2055" s="1" t="s">
        <v>431</v>
      </c>
      <c r="V2055" s="1" t="s">
        <v>46</v>
      </c>
      <c r="W2055" s="1" t="s">
        <v>81</v>
      </c>
      <c r="X2055" s="1" t="s">
        <v>433</v>
      </c>
      <c r="Y2055" s="1" t="s">
        <v>245</v>
      </c>
      <c r="Z2055" s="1" t="s">
        <v>219</v>
      </c>
      <c r="AA2055" s="1" t="s">
        <v>51</v>
      </c>
      <c r="AB2055" s="1" t="s">
        <v>433</v>
      </c>
      <c r="AC2055" s="1" t="s">
        <v>37</v>
      </c>
    </row>
    <row r="2056" spans="1:29" hidden="1" x14ac:dyDescent="0.25">
      <c r="A2056" s="1" t="s">
        <v>33</v>
      </c>
      <c r="B2056" s="1" t="s">
        <v>34</v>
      </c>
      <c r="C2056" s="2">
        <v>45867</v>
      </c>
      <c r="D2056" s="1" t="s">
        <v>238</v>
      </c>
      <c r="E2056" s="1" t="s">
        <v>239</v>
      </c>
      <c r="F2056" s="1" t="s">
        <v>37</v>
      </c>
      <c r="G2056" s="1" t="s">
        <v>431</v>
      </c>
      <c r="H2056" s="1" t="s">
        <v>432</v>
      </c>
      <c r="I2056" s="3">
        <v>0</v>
      </c>
      <c r="J2056" s="3">
        <v>71626</v>
      </c>
      <c r="K2056" s="1" t="s">
        <v>40</v>
      </c>
      <c r="L2056" s="1" t="s">
        <v>470</v>
      </c>
      <c r="M2056" s="1" t="s">
        <v>471</v>
      </c>
      <c r="N2056" s="1" t="s">
        <v>37</v>
      </c>
      <c r="O2056" s="1" t="s">
        <v>43</v>
      </c>
      <c r="P2056" s="1" t="s">
        <v>43</v>
      </c>
      <c r="Q2056" s="1" t="s">
        <v>43</v>
      </c>
      <c r="R2056" s="3">
        <v>0</v>
      </c>
      <c r="S2056" s="1" t="s">
        <v>44</v>
      </c>
      <c r="T2056" s="1" t="s">
        <v>45</v>
      </c>
      <c r="U2056" s="1" t="s">
        <v>431</v>
      </c>
      <c r="V2056" s="1" t="s">
        <v>46</v>
      </c>
      <c r="W2056" s="1" t="s">
        <v>81</v>
      </c>
      <c r="X2056" s="1" t="s">
        <v>433</v>
      </c>
      <c r="Y2056" s="1" t="s">
        <v>245</v>
      </c>
      <c r="Z2056" s="1" t="s">
        <v>219</v>
      </c>
      <c r="AA2056" s="1" t="s">
        <v>51</v>
      </c>
      <c r="AB2056" s="1" t="s">
        <v>433</v>
      </c>
      <c r="AC2056" s="1" t="s">
        <v>37</v>
      </c>
    </row>
    <row r="2057" spans="1:29" hidden="1" x14ac:dyDescent="0.25">
      <c r="A2057" s="1" t="s">
        <v>33</v>
      </c>
      <c r="B2057" s="1" t="s">
        <v>34</v>
      </c>
      <c r="C2057" s="2">
        <v>45867</v>
      </c>
      <c r="D2057" s="1" t="s">
        <v>238</v>
      </c>
      <c r="E2057" s="1" t="s">
        <v>239</v>
      </c>
      <c r="F2057" s="1" t="s">
        <v>37</v>
      </c>
      <c r="G2057" s="1" t="s">
        <v>431</v>
      </c>
      <c r="H2057" s="1" t="s">
        <v>432</v>
      </c>
      <c r="I2057" s="3">
        <v>896149</v>
      </c>
      <c r="J2057" s="3">
        <v>0</v>
      </c>
      <c r="K2057" s="1" t="s">
        <v>40</v>
      </c>
      <c r="L2057" s="1" t="s">
        <v>41</v>
      </c>
      <c r="M2057" s="1" t="s">
        <v>42</v>
      </c>
      <c r="N2057" s="1" t="s">
        <v>37</v>
      </c>
      <c r="O2057" s="1" t="s">
        <v>43</v>
      </c>
      <c r="P2057" s="1" t="s">
        <v>43</v>
      </c>
      <c r="Q2057" s="1" t="s">
        <v>43</v>
      </c>
      <c r="R2057" s="3">
        <v>0</v>
      </c>
      <c r="S2057" s="1" t="s">
        <v>44</v>
      </c>
      <c r="T2057" s="1" t="s">
        <v>45</v>
      </c>
      <c r="U2057" s="1" t="s">
        <v>431</v>
      </c>
      <c r="V2057" s="1" t="s">
        <v>46</v>
      </c>
      <c r="W2057" s="1" t="s">
        <v>81</v>
      </c>
      <c r="X2057" s="1" t="s">
        <v>433</v>
      </c>
      <c r="Y2057" s="1" t="s">
        <v>245</v>
      </c>
      <c r="Z2057" s="1" t="s">
        <v>219</v>
      </c>
      <c r="AA2057" s="1" t="s">
        <v>51</v>
      </c>
      <c r="AB2057" s="1" t="s">
        <v>433</v>
      </c>
      <c r="AC2057" s="1" t="s">
        <v>37</v>
      </c>
    </row>
    <row r="2058" spans="1:29" hidden="1" x14ac:dyDescent="0.25">
      <c r="A2058" s="1" t="s">
        <v>33</v>
      </c>
      <c r="B2058" s="1" t="s">
        <v>34</v>
      </c>
      <c r="C2058" s="2">
        <v>45867</v>
      </c>
      <c r="D2058" s="1" t="s">
        <v>238</v>
      </c>
      <c r="E2058" s="1" t="s">
        <v>239</v>
      </c>
      <c r="F2058" s="1" t="s">
        <v>37</v>
      </c>
      <c r="G2058" s="1" t="s">
        <v>431</v>
      </c>
      <c r="H2058" s="1" t="s">
        <v>432</v>
      </c>
      <c r="I2058" s="3">
        <v>0</v>
      </c>
      <c r="J2058" s="3">
        <v>896149</v>
      </c>
      <c r="K2058" s="1" t="s">
        <v>40</v>
      </c>
      <c r="L2058" s="1" t="s">
        <v>472</v>
      </c>
      <c r="M2058" s="1" t="s">
        <v>473</v>
      </c>
      <c r="N2058" s="1" t="s">
        <v>37</v>
      </c>
      <c r="O2058" s="1" t="s">
        <v>43</v>
      </c>
      <c r="P2058" s="1" t="s">
        <v>43</v>
      </c>
      <c r="Q2058" s="1" t="s">
        <v>43</v>
      </c>
      <c r="R2058" s="3">
        <v>0</v>
      </c>
      <c r="S2058" s="1" t="s">
        <v>44</v>
      </c>
      <c r="T2058" s="1" t="s">
        <v>45</v>
      </c>
      <c r="U2058" s="1" t="s">
        <v>431</v>
      </c>
      <c r="V2058" s="1" t="s">
        <v>46</v>
      </c>
      <c r="W2058" s="1" t="s">
        <v>81</v>
      </c>
      <c r="X2058" s="1" t="s">
        <v>433</v>
      </c>
      <c r="Y2058" s="1" t="s">
        <v>245</v>
      </c>
      <c r="Z2058" s="1" t="s">
        <v>219</v>
      </c>
      <c r="AA2058" s="1" t="s">
        <v>51</v>
      </c>
      <c r="AB2058" s="1" t="s">
        <v>433</v>
      </c>
      <c r="AC2058" s="1" t="s">
        <v>37</v>
      </c>
    </row>
    <row r="2059" spans="1:29" hidden="1" x14ac:dyDescent="0.25">
      <c r="A2059" s="1" t="s">
        <v>33</v>
      </c>
      <c r="B2059" s="1" t="s">
        <v>34</v>
      </c>
      <c r="C2059" s="2">
        <v>45867</v>
      </c>
      <c r="D2059" s="1" t="s">
        <v>238</v>
      </c>
      <c r="E2059" s="1" t="s">
        <v>239</v>
      </c>
      <c r="F2059" s="1" t="s">
        <v>37</v>
      </c>
      <c r="G2059" s="1" t="s">
        <v>431</v>
      </c>
      <c r="H2059" s="1" t="s">
        <v>432</v>
      </c>
      <c r="I2059" s="3">
        <v>109532</v>
      </c>
      <c r="J2059" s="3">
        <v>0</v>
      </c>
      <c r="K2059" s="1" t="s">
        <v>40</v>
      </c>
      <c r="L2059" s="1" t="s">
        <v>62</v>
      </c>
      <c r="M2059" s="1" t="s">
        <v>63</v>
      </c>
      <c r="N2059" s="1" t="s">
        <v>37</v>
      </c>
      <c r="O2059" s="1" t="s">
        <v>43</v>
      </c>
      <c r="P2059" s="1" t="s">
        <v>43</v>
      </c>
      <c r="Q2059" s="1" t="s">
        <v>43</v>
      </c>
      <c r="R2059" s="3">
        <v>0</v>
      </c>
      <c r="S2059" s="1" t="s">
        <v>44</v>
      </c>
      <c r="T2059" s="1" t="s">
        <v>45</v>
      </c>
      <c r="U2059" s="1" t="s">
        <v>431</v>
      </c>
      <c r="V2059" s="1" t="s">
        <v>46</v>
      </c>
      <c r="W2059" s="1" t="s">
        <v>81</v>
      </c>
      <c r="X2059" s="1" t="s">
        <v>433</v>
      </c>
      <c r="Y2059" s="1" t="s">
        <v>245</v>
      </c>
      <c r="Z2059" s="1" t="s">
        <v>219</v>
      </c>
      <c r="AA2059" s="1" t="s">
        <v>51</v>
      </c>
      <c r="AB2059" s="1" t="s">
        <v>433</v>
      </c>
      <c r="AC2059" s="1" t="s">
        <v>37</v>
      </c>
    </row>
    <row r="2060" spans="1:29" hidden="1" x14ac:dyDescent="0.25">
      <c r="A2060" s="1" t="s">
        <v>33</v>
      </c>
      <c r="B2060" s="1" t="s">
        <v>34</v>
      </c>
      <c r="C2060" s="2">
        <v>45867</v>
      </c>
      <c r="D2060" s="1" t="s">
        <v>238</v>
      </c>
      <c r="E2060" s="1" t="s">
        <v>239</v>
      </c>
      <c r="F2060" s="1" t="s">
        <v>37</v>
      </c>
      <c r="G2060" s="1" t="s">
        <v>431</v>
      </c>
      <c r="H2060" s="1" t="s">
        <v>432</v>
      </c>
      <c r="I2060" s="3">
        <v>0</v>
      </c>
      <c r="J2060" s="3">
        <v>109532</v>
      </c>
      <c r="K2060" s="1" t="s">
        <v>40</v>
      </c>
      <c r="L2060" s="1" t="s">
        <v>474</v>
      </c>
      <c r="M2060" s="1" t="s">
        <v>475</v>
      </c>
      <c r="N2060" s="1" t="s">
        <v>37</v>
      </c>
      <c r="O2060" s="1" t="s">
        <v>43</v>
      </c>
      <c r="P2060" s="1" t="s">
        <v>43</v>
      </c>
      <c r="Q2060" s="1" t="s">
        <v>43</v>
      </c>
      <c r="R2060" s="3">
        <v>0</v>
      </c>
      <c r="S2060" s="1" t="s">
        <v>44</v>
      </c>
      <c r="T2060" s="1" t="s">
        <v>45</v>
      </c>
      <c r="U2060" s="1" t="s">
        <v>431</v>
      </c>
      <c r="V2060" s="1" t="s">
        <v>46</v>
      </c>
      <c r="W2060" s="1" t="s">
        <v>81</v>
      </c>
      <c r="X2060" s="1" t="s">
        <v>433</v>
      </c>
      <c r="Y2060" s="1" t="s">
        <v>245</v>
      </c>
      <c r="Z2060" s="1" t="s">
        <v>219</v>
      </c>
      <c r="AA2060" s="1" t="s">
        <v>51</v>
      </c>
      <c r="AB2060" s="1" t="s">
        <v>433</v>
      </c>
      <c r="AC2060" s="1" t="s">
        <v>37</v>
      </c>
    </row>
    <row r="2061" spans="1:29" hidden="1" x14ac:dyDescent="0.25">
      <c r="A2061" s="1" t="s">
        <v>33</v>
      </c>
      <c r="B2061" s="1" t="s">
        <v>34</v>
      </c>
      <c r="C2061" s="2">
        <v>45867</v>
      </c>
      <c r="D2061" s="1" t="s">
        <v>238</v>
      </c>
      <c r="E2061" s="1" t="s">
        <v>239</v>
      </c>
      <c r="F2061" s="1" t="s">
        <v>37</v>
      </c>
      <c r="G2061" s="1" t="s">
        <v>431</v>
      </c>
      <c r="H2061" s="1" t="s">
        <v>432</v>
      </c>
      <c r="I2061" s="3">
        <v>119770</v>
      </c>
      <c r="J2061" s="3">
        <v>0</v>
      </c>
      <c r="K2061" s="1" t="s">
        <v>40</v>
      </c>
      <c r="L2061" s="1" t="s">
        <v>54</v>
      </c>
      <c r="M2061" s="1" t="s">
        <v>55</v>
      </c>
      <c r="N2061" s="1" t="s">
        <v>37</v>
      </c>
      <c r="O2061" s="1" t="s">
        <v>43</v>
      </c>
      <c r="P2061" s="1" t="s">
        <v>43</v>
      </c>
      <c r="Q2061" s="1" t="s">
        <v>43</v>
      </c>
      <c r="R2061" s="3">
        <v>0</v>
      </c>
      <c r="S2061" s="1" t="s">
        <v>44</v>
      </c>
      <c r="T2061" s="1" t="s">
        <v>45</v>
      </c>
      <c r="U2061" s="1" t="s">
        <v>431</v>
      </c>
      <c r="V2061" s="1" t="s">
        <v>46</v>
      </c>
      <c r="W2061" s="1" t="s">
        <v>81</v>
      </c>
      <c r="X2061" s="1" t="s">
        <v>433</v>
      </c>
      <c r="Y2061" s="1" t="s">
        <v>245</v>
      </c>
      <c r="Z2061" s="1" t="s">
        <v>219</v>
      </c>
      <c r="AA2061" s="1" t="s">
        <v>51</v>
      </c>
      <c r="AB2061" s="1" t="s">
        <v>433</v>
      </c>
      <c r="AC2061" s="1" t="s">
        <v>37</v>
      </c>
    </row>
    <row r="2062" spans="1:29" hidden="1" x14ac:dyDescent="0.25">
      <c r="A2062" s="1" t="s">
        <v>33</v>
      </c>
      <c r="B2062" s="1" t="s">
        <v>34</v>
      </c>
      <c r="C2062" s="2">
        <v>45867</v>
      </c>
      <c r="D2062" s="1" t="s">
        <v>238</v>
      </c>
      <c r="E2062" s="1" t="s">
        <v>239</v>
      </c>
      <c r="F2062" s="1" t="s">
        <v>37</v>
      </c>
      <c r="G2062" s="1" t="s">
        <v>431</v>
      </c>
      <c r="H2062" s="1" t="s">
        <v>432</v>
      </c>
      <c r="I2062" s="3">
        <v>0</v>
      </c>
      <c r="J2062" s="3">
        <v>119770</v>
      </c>
      <c r="K2062" s="1" t="s">
        <v>40</v>
      </c>
      <c r="L2062" s="1" t="s">
        <v>476</v>
      </c>
      <c r="M2062" s="1" t="s">
        <v>477</v>
      </c>
      <c r="N2062" s="1" t="s">
        <v>37</v>
      </c>
      <c r="O2062" s="1" t="s">
        <v>43</v>
      </c>
      <c r="P2062" s="1" t="s">
        <v>43</v>
      </c>
      <c r="Q2062" s="1" t="s">
        <v>43</v>
      </c>
      <c r="R2062" s="3">
        <v>0</v>
      </c>
      <c r="S2062" s="1" t="s">
        <v>44</v>
      </c>
      <c r="T2062" s="1" t="s">
        <v>45</v>
      </c>
      <c r="U2062" s="1" t="s">
        <v>431</v>
      </c>
      <c r="V2062" s="1" t="s">
        <v>46</v>
      </c>
      <c r="W2062" s="1" t="s">
        <v>81</v>
      </c>
      <c r="X2062" s="1" t="s">
        <v>433</v>
      </c>
      <c r="Y2062" s="1" t="s">
        <v>245</v>
      </c>
      <c r="Z2062" s="1" t="s">
        <v>219</v>
      </c>
      <c r="AA2062" s="1" t="s">
        <v>51</v>
      </c>
      <c r="AB2062" s="1" t="s">
        <v>433</v>
      </c>
      <c r="AC2062" s="1" t="s">
        <v>37</v>
      </c>
    </row>
    <row r="2063" spans="1:29" hidden="1" x14ac:dyDescent="0.25">
      <c r="A2063" s="1" t="s">
        <v>33</v>
      </c>
      <c r="B2063" s="1" t="s">
        <v>34</v>
      </c>
      <c r="C2063" s="2">
        <v>45867</v>
      </c>
      <c r="D2063" s="1" t="s">
        <v>238</v>
      </c>
      <c r="E2063" s="1" t="s">
        <v>239</v>
      </c>
      <c r="F2063" s="1" t="s">
        <v>37</v>
      </c>
      <c r="G2063" s="1" t="s">
        <v>431</v>
      </c>
      <c r="H2063" s="1" t="s">
        <v>432</v>
      </c>
      <c r="I2063" s="3">
        <v>138672</v>
      </c>
      <c r="J2063" s="3">
        <v>0</v>
      </c>
      <c r="K2063" s="1" t="s">
        <v>40</v>
      </c>
      <c r="L2063" s="1" t="s">
        <v>62</v>
      </c>
      <c r="M2063" s="1" t="s">
        <v>63</v>
      </c>
      <c r="N2063" s="1" t="s">
        <v>37</v>
      </c>
      <c r="O2063" s="1" t="s">
        <v>43</v>
      </c>
      <c r="P2063" s="1" t="s">
        <v>43</v>
      </c>
      <c r="Q2063" s="1" t="s">
        <v>43</v>
      </c>
      <c r="R2063" s="3">
        <v>0</v>
      </c>
      <c r="S2063" s="1" t="s">
        <v>44</v>
      </c>
      <c r="T2063" s="1" t="s">
        <v>45</v>
      </c>
      <c r="U2063" s="1" t="s">
        <v>431</v>
      </c>
      <c r="V2063" s="1" t="s">
        <v>46</v>
      </c>
      <c r="W2063" s="1" t="s">
        <v>81</v>
      </c>
      <c r="X2063" s="1" t="s">
        <v>433</v>
      </c>
      <c r="Y2063" s="1" t="s">
        <v>245</v>
      </c>
      <c r="Z2063" s="1" t="s">
        <v>219</v>
      </c>
      <c r="AA2063" s="1" t="s">
        <v>51</v>
      </c>
      <c r="AB2063" s="1" t="s">
        <v>433</v>
      </c>
      <c r="AC2063" s="1" t="s">
        <v>37</v>
      </c>
    </row>
    <row r="2064" spans="1:29" hidden="1" x14ac:dyDescent="0.25">
      <c r="A2064" s="1" t="s">
        <v>33</v>
      </c>
      <c r="B2064" s="1" t="s">
        <v>34</v>
      </c>
      <c r="C2064" s="2">
        <v>45867</v>
      </c>
      <c r="D2064" s="1" t="s">
        <v>238</v>
      </c>
      <c r="E2064" s="1" t="s">
        <v>239</v>
      </c>
      <c r="F2064" s="1" t="s">
        <v>37</v>
      </c>
      <c r="G2064" s="1" t="s">
        <v>431</v>
      </c>
      <c r="H2064" s="1" t="s">
        <v>432</v>
      </c>
      <c r="I2064" s="3">
        <v>0</v>
      </c>
      <c r="J2064" s="3">
        <v>138672</v>
      </c>
      <c r="K2064" s="1" t="s">
        <v>40</v>
      </c>
      <c r="L2064" s="1" t="s">
        <v>478</v>
      </c>
      <c r="M2064" s="1" t="s">
        <v>479</v>
      </c>
      <c r="N2064" s="1" t="s">
        <v>37</v>
      </c>
      <c r="O2064" s="1" t="s">
        <v>43</v>
      </c>
      <c r="P2064" s="1" t="s">
        <v>43</v>
      </c>
      <c r="Q2064" s="1" t="s">
        <v>43</v>
      </c>
      <c r="R2064" s="3">
        <v>0</v>
      </c>
      <c r="S2064" s="1" t="s">
        <v>44</v>
      </c>
      <c r="T2064" s="1" t="s">
        <v>45</v>
      </c>
      <c r="U2064" s="1" t="s">
        <v>431</v>
      </c>
      <c r="V2064" s="1" t="s">
        <v>46</v>
      </c>
      <c r="W2064" s="1" t="s">
        <v>81</v>
      </c>
      <c r="X2064" s="1" t="s">
        <v>433</v>
      </c>
      <c r="Y2064" s="1" t="s">
        <v>245</v>
      </c>
      <c r="Z2064" s="1" t="s">
        <v>219</v>
      </c>
      <c r="AA2064" s="1" t="s">
        <v>51</v>
      </c>
      <c r="AB2064" s="1" t="s">
        <v>433</v>
      </c>
      <c r="AC2064" s="1" t="s">
        <v>37</v>
      </c>
    </row>
    <row r="2065" spans="1:29" hidden="1" x14ac:dyDescent="0.25">
      <c r="A2065" s="1" t="s">
        <v>33</v>
      </c>
      <c r="B2065" s="1" t="s">
        <v>34</v>
      </c>
      <c r="C2065" s="2">
        <v>45867</v>
      </c>
      <c r="D2065" s="1" t="s">
        <v>238</v>
      </c>
      <c r="E2065" s="1" t="s">
        <v>239</v>
      </c>
      <c r="F2065" s="1" t="s">
        <v>37</v>
      </c>
      <c r="G2065" s="1" t="s">
        <v>431</v>
      </c>
      <c r="H2065" s="1" t="s">
        <v>432</v>
      </c>
      <c r="I2065" s="3">
        <v>883376</v>
      </c>
      <c r="J2065" s="3">
        <v>0</v>
      </c>
      <c r="K2065" s="1" t="s">
        <v>40</v>
      </c>
      <c r="L2065" s="1" t="s">
        <v>450</v>
      </c>
      <c r="M2065" s="1" t="s">
        <v>451</v>
      </c>
      <c r="N2065" s="1" t="s">
        <v>37</v>
      </c>
      <c r="O2065" s="1" t="s">
        <v>43</v>
      </c>
      <c r="P2065" s="1" t="s">
        <v>43</v>
      </c>
      <c r="Q2065" s="1" t="s">
        <v>43</v>
      </c>
      <c r="R2065" s="3">
        <v>0</v>
      </c>
      <c r="S2065" s="1" t="s">
        <v>44</v>
      </c>
      <c r="T2065" s="1" t="s">
        <v>45</v>
      </c>
      <c r="U2065" s="1" t="s">
        <v>431</v>
      </c>
      <c r="V2065" s="1" t="s">
        <v>46</v>
      </c>
      <c r="W2065" s="1" t="s">
        <v>81</v>
      </c>
      <c r="X2065" s="1" t="s">
        <v>433</v>
      </c>
      <c r="Y2065" s="1" t="s">
        <v>245</v>
      </c>
      <c r="Z2065" s="1" t="s">
        <v>219</v>
      </c>
      <c r="AA2065" s="1" t="s">
        <v>51</v>
      </c>
      <c r="AB2065" s="1" t="s">
        <v>433</v>
      </c>
      <c r="AC2065" s="1" t="s">
        <v>37</v>
      </c>
    </row>
    <row r="2066" spans="1:29" hidden="1" x14ac:dyDescent="0.25">
      <c r="A2066" s="1" t="s">
        <v>33</v>
      </c>
      <c r="B2066" s="1" t="s">
        <v>34</v>
      </c>
      <c r="C2066" s="2">
        <v>45867</v>
      </c>
      <c r="D2066" s="1" t="s">
        <v>238</v>
      </c>
      <c r="E2066" s="1" t="s">
        <v>239</v>
      </c>
      <c r="F2066" s="1" t="s">
        <v>37</v>
      </c>
      <c r="G2066" s="1" t="s">
        <v>431</v>
      </c>
      <c r="H2066" s="1" t="s">
        <v>432</v>
      </c>
      <c r="I2066" s="3">
        <v>0</v>
      </c>
      <c r="J2066" s="3">
        <v>883376</v>
      </c>
      <c r="K2066" s="1" t="s">
        <v>40</v>
      </c>
      <c r="L2066" s="1" t="s">
        <v>480</v>
      </c>
      <c r="M2066" s="1" t="s">
        <v>481</v>
      </c>
      <c r="N2066" s="1" t="s">
        <v>37</v>
      </c>
      <c r="O2066" s="1" t="s">
        <v>43</v>
      </c>
      <c r="P2066" s="1" t="s">
        <v>43</v>
      </c>
      <c r="Q2066" s="1" t="s">
        <v>43</v>
      </c>
      <c r="R2066" s="3">
        <v>0</v>
      </c>
      <c r="S2066" s="1" t="s">
        <v>44</v>
      </c>
      <c r="T2066" s="1" t="s">
        <v>45</v>
      </c>
      <c r="U2066" s="1" t="s">
        <v>431</v>
      </c>
      <c r="V2066" s="1" t="s">
        <v>46</v>
      </c>
      <c r="W2066" s="1" t="s">
        <v>81</v>
      </c>
      <c r="X2066" s="1" t="s">
        <v>433</v>
      </c>
      <c r="Y2066" s="1" t="s">
        <v>245</v>
      </c>
      <c r="Z2066" s="1" t="s">
        <v>219</v>
      </c>
      <c r="AA2066" s="1" t="s">
        <v>51</v>
      </c>
      <c r="AB2066" s="1" t="s">
        <v>433</v>
      </c>
      <c r="AC2066" s="1" t="s">
        <v>37</v>
      </c>
    </row>
    <row r="2067" spans="1:29" hidden="1" x14ac:dyDescent="0.25">
      <c r="A2067" s="1" t="s">
        <v>33</v>
      </c>
      <c r="B2067" s="1" t="s">
        <v>34</v>
      </c>
      <c r="C2067" s="2">
        <v>45867</v>
      </c>
      <c r="D2067" s="1" t="s">
        <v>238</v>
      </c>
      <c r="E2067" s="1" t="s">
        <v>239</v>
      </c>
      <c r="F2067" s="1" t="s">
        <v>37</v>
      </c>
      <c r="G2067" s="1" t="s">
        <v>431</v>
      </c>
      <c r="H2067" s="1" t="s">
        <v>432</v>
      </c>
      <c r="I2067" s="3">
        <v>139328</v>
      </c>
      <c r="J2067" s="3">
        <v>0</v>
      </c>
      <c r="K2067" s="1" t="s">
        <v>40</v>
      </c>
      <c r="L2067" s="1" t="s">
        <v>340</v>
      </c>
      <c r="M2067" s="1" t="s">
        <v>341</v>
      </c>
      <c r="N2067" s="1" t="s">
        <v>37</v>
      </c>
      <c r="O2067" s="1" t="s">
        <v>43</v>
      </c>
      <c r="P2067" s="1" t="s">
        <v>43</v>
      </c>
      <c r="Q2067" s="1" t="s">
        <v>43</v>
      </c>
      <c r="R2067" s="3">
        <v>0</v>
      </c>
      <c r="S2067" s="1" t="s">
        <v>44</v>
      </c>
      <c r="T2067" s="1" t="s">
        <v>45</v>
      </c>
      <c r="U2067" s="1" t="s">
        <v>431</v>
      </c>
      <c r="V2067" s="1" t="s">
        <v>46</v>
      </c>
      <c r="W2067" s="1" t="s">
        <v>81</v>
      </c>
      <c r="X2067" s="1" t="s">
        <v>433</v>
      </c>
      <c r="Y2067" s="1" t="s">
        <v>245</v>
      </c>
      <c r="Z2067" s="1" t="s">
        <v>219</v>
      </c>
      <c r="AA2067" s="1" t="s">
        <v>51</v>
      </c>
      <c r="AB2067" s="1" t="s">
        <v>433</v>
      </c>
      <c r="AC2067" s="1" t="s">
        <v>37</v>
      </c>
    </row>
    <row r="2068" spans="1:29" hidden="1" x14ac:dyDescent="0.25">
      <c r="A2068" s="1" t="s">
        <v>33</v>
      </c>
      <c r="B2068" s="1" t="s">
        <v>34</v>
      </c>
      <c r="C2068" s="2">
        <v>45867</v>
      </c>
      <c r="D2068" s="1" t="s">
        <v>238</v>
      </c>
      <c r="E2068" s="1" t="s">
        <v>239</v>
      </c>
      <c r="F2068" s="1" t="s">
        <v>37</v>
      </c>
      <c r="G2068" s="1" t="s">
        <v>431</v>
      </c>
      <c r="H2068" s="1" t="s">
        <v>432</v>
      </c>
      <c r="I2068" s="3">
        <v>0</v>
      </c>
      <c r="J2068" s="3">
        <v>139328</v>
      </c>
      <c r="K2068" s="1" t="s">
        <v>40</v>
      </c>
      <c r="L2068" s="1" t="s">
        <v>482</v>
      </c>
      <c r="M2068" s="1" t="s">
        <v>483</v>
      </c>
      <c r="N2068" s="1" t="s">
        <v>37</v>
      </c>
      <c r="O2068" s="1" t="s">
        <v>43</v>
      </c>
      <c r="P2068" s="1" t="s">
        <v>43</v>
      </c>
      <c r="Q2068" s="1" t="s">
        <v>43</v>
      </c>
      <c r="R2068" s="3">
        <v>0</v>
      </c>
      <c r="S2068" s="1" t="s">
        <v>44</v>
      </c>
      <c r="T2068" s="1" t="s">
        <v>45</v>
      </c>
      <c r="U2068" s="1" t="s">
        <v>431</v>
      </c>
      <c r="V2068" s="1" t="s">
        <v>46</v>
      </c>
      <c r="W2068" s="1" t="s">
        <v>81</v>
      </c>
      <c r="X2068" s="1" t="s">
        <v>433</v>
      </c>
      <c r="Y2068" s="1" t="s">
        <v>245</v>
      </c>
      <c r="Z2068" s="1" t="s">
        <v>219</v>
      </c>
      <c r="AA2068" s="1" t="s">
        <v>51</v>
      </c>
      <c r="AB2068" s="1" t="s">
        <v>433</v>
      </c>
      <c r="AC2068" s="1" t="s">
        <v>37</v>
      </c>
    </row>
    <row r="2069" spans="1:29" hidden="1" x14ac:dyDescent="0.25">
      <c r="A2069" s="1" t="s">
        <v>33</v>
      </c>
      <c r="B2069" s="1" t="s">
        <v>34</v>
      </c>
      <c r="C2069" s="2">
        <v>45867</v>
      </c>
      <c r="D2069" s="1" t="s">
        <v>238</v>
      </c>
      <c r="E2069" s="1" t="s">
        <v>239</v>
      </c>
      <c r="F2069" s="1" t="s">
        <v>37</v>
      </c>
      <c r="G2069" s="1" t="s">
        <v>431</v>
      </c>
      <c r="H2069" s="1" t="s">
        <v>432</v>
      </c>
      <c r="I2069" s="3">
        <v>42697</v>
      </c>
      <c r="J2069" s="3">
        <v>0</v>
      </c>
      <c r="K2069" s="1" t="s">
        <v>40</v>
      </c>
      <c r="L2069" s="1" t="s">
        <v>41</v>
      </c>
      <c r="M2069" s="1" t="s">
        <v>42</v>
      </c>
      <c r="N2069" s="1" t="s">
        <v>37</v>
      </c>
      <c r="O2069" s="1" t="s">
        <v>43</v>
      </c>
      <c r="P2069" s="1" t="s">
        <v>43</v>
      </c>
      <c r="Q2069" s="1" t="s">
        <v>43</v>
      </c>
      <c r="R2069" s="3">
        <v>0</v>
      </c>
      <c r="S2069" s="1" t="s">
        <v>44</v>
      </c>
      <c r="T2069" s="1" t="s">
        <v>45</v>
      </c>
      <c r="U2069" s="1" t="s">
        <v>431</v>
      </c>
      <c r="V2069" s="1" t="s">
        <v>46</v>
      </c>
      <c r="W2069" s="1" t="s">
        <v>81</v>
      </c>
      <c r="X2069" s="1" t="s">
        <v>433</v>
      </c>
      <c r="Y2069" s="1" t="s">
        <v>245</v>
      </c>
      <c r="Z2069" s="1" t="s">
        <v>219</v>
      </c>
      <c r="AA2069" s="1" t="s">
        <v>51</v>
      </c>
      <c r="AB2069" s="1" t="s">
        <v>433</v>
      </c>
      <c r="AC2069" s="1" t="s">
        <v>37</v>
      </c>
    </row>
    <row r="2070" spans="1:29" hidden="1" x14ac:dyDescent="0.25">
      <c r="A2070" s="1" t="s">
        <v>33</v>
      </c>
      <c r="B2070" s="1" t="s">
        <v>34</v>
      </c>
      <c r="C2070" s="2">
        <v>45867</v>
      </c>
      <c r="D2070" s="1" t="s">
        <v>238</v>
      </c>
      <c r="E2070" s="1" t="s">
        <v>239</v>
      </c>
      <c r="F2070" s="1" t="s">
        <v>37</v>
      </c>
      <c r="G2070" s="1" t="s">
        <v>431</v>
      </c>
      <c r="H2070" s="1" t="s">
        <v>432</v>
      </c>
      <c r="I2070" s="3">
        <v>0</v>
      </c>
      <c r="J2070" s="3">
        <v>42697</v>
      </c>
      <c r="K2070" s="1" t="s">
        <v>40</v>
      </c>
      <c r="L2070" s="1" t="s">
        <v>166</v>
      </c>
      <c r="M2070" s="1" t="s">
        <v>167</v>
      </c>
      <c r="N2070" s="1" t="s">
        <v>37</v>
      </c>
      <c r="O2070" s="1" t="s">
        <v>43</v>
      </c>
      <c r="P2070" s="1" t="s">
        <v>43</v>
      </c>
      <c r="Q2070" s="1" t="s">
        <v>43</v>
      </c>
      <c r="R2070" s="3">
        <v>0</v>
      </c>
      <c r="S2070" s="1" t="s">
        <v>44</v>
      </c>
      <c r="T2070" s="1" t="s">
        <v>45</v>
      </c>
      <c r="U2070" s="1" t="s">
        <v>431</v>
      </c>
      <c r="V2070" s="1" t="s">
        <v>46</v>
      </c>
      <c r="W2070" s="1" t="s">
        <v>81</v>
      </c>
      <c r="X2070" s="1" t="s">
        <v>433</v>
      </c>
      <c r="Y2070" s="1" t="s">
        <v>245</v>
      </c>
      <c r="Z2070" s="1" t="s">
        <v>219</v>
      </c>
      <c r="AA2070" s="1" t="s">
        <v>51</v>
      </c>
      <c r="AB2070" s="1" t="s">
        <v>433</v>
      </c>
      <c r="AC2070" s="1" t="s">
        <v>37</v>
      </c>
    </row>
    <row r="2071" spans="1:29" hidden="1" x14ac:dyDescent="0.25">
      <c r="A2071" s="1" t="s">
        <v>33</v>
      </c>
      <c r="B2071" s="1" t="s">
        <v>34</v>
      </c>
      <c r="C2071" s="2">
        <v>45867</v>
      </c>
      <c r="D2071" s="1" t="s">
        <v>238</v>
      </c>
      <c r="E2071" s="1" t="s">
        <v>239</v>
      </c>
      <c r="F2071" s="1" t="s">
        <v>37</v>
      </c>
      <c r="G2071" s="1" t="s">
        <v>431</v>
      </c>
      <c r="H2071" s="1" t="s">
        <v>432</v>
      </c>
      <c r="I2071" s="3">
        <v>99999</v>
      </c>
      <c r="J2071" s="3">
        <v>0</v>
      </c>
      <c r="K2071" s="1" t="s">
        <v>40</v>
      </c>
      <c r="L2071" s="1" t="s">
        <v>41</v>
      </c>
      <c r="M2071" s="1" t="s">
        <v>42</v>
      </c>
      <c r="N2071" s="1" t="s">
        <v>37</v>
      </c>
      <c r="O2071" s="1" t="s">
        <v>43</v>
      </c>
      <c r="P2071" s="1" t="s">
        <v>43</v>
      </c>
      <c r="Q2071" s="1" t="s">
        <v>43</v>
      </c>
      <c r="R2071" s="3">
        <v>0</v>
      </c>
      <c r="S2071" s="1" t="s">
        <v>44</v>
      </c>
      <c r="T2071" s="1" t="s">
        <v>45</v>
      </c>
      <c r="U2071" s="1" t="s">
        <v>431</v>
      </c>
      <c r="V2071" s="1" t="s">
        <v>46</v>
      </c>
      <c r="W2071" s="1" t="s">
        <v>81</v>
      </c>
      <c r="X2071" s="1" t="s">
        <v>433</v>
      </c>
      <c r="Y2071" s="1" t="s">
        <v>245</v>
      </c>
      <c r="Z2071" s="1" t="s">
        <v>219</v>
      </c>
      <c r="AA2071" s="1" t="s">
        <v>51</v>
      </c>
      <c r="AB2071" s="1" t="s">
        <v>433</v>
      </c>
      <c r="AC2071" s="1" t="s">
        <v>37</v>
      </c>
    </row>
    <row r="2072" spans="1:29" hidden="1" x14ac:dyDescent="0.25">
      <c r="A2072" s="1" t="s">
        <v>33</v>
      </c>
      <c r="B2072" s="1" t="s">
        <v>34</v>
      </c>
      <c r="C2072" s="2">
        <v>45867</v>
      </c>
      <c r="D2072" s="1" t="s">
        <v>238</v>
      </c>
      <c r="E2072" s="1" t="s">
        <v>239</v>
      </c>
      <c r="F2072" s="1" t="s">
        <v>37</v>
      </c>
      <c r="G2072" s="1" t="s">
        <v>431</v>
      </c>
      <c r="H2072" s="1" t="s">
        <v>432</v>
      </c>
      <c r="I2072" s="3">
        <v>0</v>
      </c>
      <c r="J2072" s="3">
        <v>99999</v>
      </c>
      <c r="K2072" s="1" t="s">
        <v>40</v>
      </c>
      <c r="L2072" s="1" t="s">
        <v>484</v>
      </c>
      <c r="M2072" s="1" t="s">
        <v>485</v>
      </c>
      <c r="N2072" s="1" t="s">
        <v>37</v>
      </c>
      <c r="O2072" s="1" t="s">
        <v>43</v>
      </c>
      <c r="P2072" s="1" t="s">
        <v>43</v>
      </c>
      <c r="Q2072" s="1" t="s">
        <v>43</v>
      </c>
      <c r="R2072" s="3">
        <v>0</v>
      </c>
      <c r="S2072" s="1" t="s">
        <v>44</v>
      </c>
      <c r="T2072" s="1" t="s">
        <v>45</v>
      </c>
      <c r="U2072" s="1" t="s">
        <v>431</v>
      </c>
      <c r="V2072" s="1" t="s">
        <v>46</v>
      </c>
      <c r="W2072" s="1" t="s">
        <v>81</v>
      </c>
      <c r="X2072" s="1" t="s">
        <v>433</v>
      </c>
      <c r="Y2072" s="1" t="s">
        <v>245</v>
      </c>
      <c r="Z2072" s="1" t="s">
        <v>219</v>
      </c>
      <c r="AA2072" s="1" t="s">
        <v>51</v>
      </c>
      <c r="AB2072" s="1" t="s">
        <v>433</v>
      </c>
      <c r="AC2072" s="1" t="s">
        <v>37</v>
      </c>
    </row>
    <row r="2073" spans="1:29" hidden="1" x14ac:dyDescent="0.25">
      <c r="A2073" s="1" t="s">
        <v>33</v>
      </c>
      <c r="B2073" s="1" t="s">
        <v>34</v>
      </c>
      <c r="C2073" s="2">
        <v>45867</v>
      </c>
      <c r="D2073" s="1" t="s">
        <v>238</v>
      </c>
      <c r="E2073" s="1" t="s">
        <v>239</v>
      </c>
      <c r="F2073" s="1" t="s">
        <v>37</v>
      </c>
      <c r="G2073" s="1" t="s">
        <v>431</v>
      </c>
      <c r="H2073" s="1" t="s">
        <v>432</v>
      </c>
      <c r="I2073" s="3">
        <v>169104</v>
      </c>
      <c r="J2073" s="3">
        <v>0</v>
      </c>
      <c r="K2073" s="1" t="s">
        <v>40</v>
      </c>
      <c r="L2073" s="1" t="s">
        <v>62</v>
      </c>
      <c r="M2073" s="1" t="s">
        <v>63</v>
      </c>
      <c r="N2073" s="1" t="s">
        <v>37</v>
      </c>
      <c r="O2073" s="1" t="s">
        <v>43</v>
      </c>
      <c r="P2073" s="1" t="s">
        <v>43</v>
      </c>
      <c r="Q2073" s="1" t="s">
        <v>43</v>
      </c>
      <c r="R2073" s="3">
        <v>0</v>
      </c>
      <c r="S2073" s="1" t="s">
        <v>44</v>
      </c>
      <c r="T2073" s="1" t="s">
        <v>45</v>
      </c>
      <c r="U2073" s="1" t="s">
        <v>431</v>
      </c>
      <c r="V2073" s="1" t="s">
        <v>46</v>
      </c>
      <c r="W2073" s="1" t="s">
        <v>81</v>
      </c>
      <c r="X2073" s="1" t="s">
        <v>433</v>
      </c>
      <c r="Y2073" s="1" t="s">
        <v>245</v>
      </c>
      <c r="Z2073" s="1" t="s">
        <v>219</v>
      </c>
      <c r="AA2073" s="1" t="s">
        <v>51</v>
      </c>
      <c r="AB2073" s="1" t="s">
        <v>433</v>
      </c>
      <c r="AC2073" s="1" t="s">
        <v>37</v>
      </c>
    </row>
    <row r="2074" spans="1:29" hidden="1" x14ac:dyDescent="0.25">
      <c r="A2074" s="1" t="s">
        <v>33</v>
      </c>
      <c r="B2074" s="1" t="s">
        <v>34</v>
      </c>
      <c r="C2074" s="2">
        <v>45867</v>
      </c>
      <c r="D2074" s="1" t="s">
        <v>238</v>
      </c>
      <c r="E2074" s="1" t="s">
        <v>239</v>
      </c>
      <c r="F2074" s="1" t="s">
        <v>37</v>
      </c>
      <c r="G2074" s="1" t="s">
        <v>431</v>
      </c>
      <c r="H2074" s="1" t="s">
        <v>432</v>
      </c>
      <c r="I2074" s="3">
        <v>0</v>
      </c>
      <c r="J2074" s="3">
        <v>169104</v>
      </c>
      <c r="K2074" s="1" t="s">
        <v>40</v>
      </c>
      <c r="L2074" s="1" t="s">
        <v>486</v>
      </c>
      <c r="M2074" s="1" t="s">
        <v>487</v>
      </c>
      <c r="N2074" s="1" t="s">
        <v>37</v>
      </c>
      <c r="O2074" s="1" t="s">
        <v>43</v>
      </c>
      <c r="P2074" s="1" t="s">
        <v>43</v>
      </c>
      <c r="Q2074" s="1" t="s">
        <v>43</v>
      </c>
      <c r="R2074" s="3">
        <v>0</v>
      </c>
      <c r="S2074" s="1" t="s">
        <v>44</v>
      </c>
      <c r="T2074" s="1" t="s">
        <v>45</v>
      </c>
      <c r="U2074" s="1" t="s">
        <v>431</v>
      </c>
      <c r="V2074" s="1" t="s">
        <v>46</v>
      </c>
      <c r="W2074" s="1" t="s">
        <v>81</v>
      </c>
      <c r="X2074" s="1" t="s">
        <v>433</v>
      </c>
      <c r="Y2074" s="1" t="s">
        <v>245</v>
      </c>
      <c r="Z2074" s="1" t="s">
        <v>219</v>
      </c>
      <c r="AA2074" s="1" t="s">
        <v>51</v>
      </c>
      <c r="AB2074" s="1" t="s">
        <v>433</v>
      </c>
      <c r="AC2074" s="1" t="s">
        <v>37</v>
      </c>
    </row>
    <row r="2075" spans="1:29" hidden="1" x14ac:dyDescent="0.25">
      <c r="A2075" s="1" t="s">
        <v>33</v>
      </c>
      <c r="B2075" s="1" t="s">
        <v>34</v>
      </c>
      <c r="C2075" s="2">
        <v>45867</v>
      </c>
      <c r="D2075" s="1" t="s">
        <v>238</v>
      </c>
      <c r="E2075" s="1" t="s">
        <v>239</v>
      </c>
      <c r="F2075" s="1" t="s">
        <v>37</v>
      </c>
      <c r="G2075" s="1" t="s">
        <v>431</v>
      </c>
      <c r="H2075" s="1" t="s">
        <v>432</v>
      </c>
      <c r="I2075" s="3">
        <v>144101</v>
      </c>
      <c r="J2075" s="3">
        <v>0</v>
      </c>
      <c r="K2075" s="1" t="s">
        <v>40</v>
      </c>
      <c r="L2075" s="1" t="s">
        <v>214</v>
      </c>
      <c r="M2075" s="1" t="s">
        <v>215</v>
      </c>
      <c r="N2075" s="1" t="s">
        <v>37</v>
      </c>
      <c r="O2075" s="1" t="s">
        <v>43</v>
      </c>
      <c r="P2075" s="1" t="s">
        <v>43</v>
      </c>
      <c r="Q2075" s="1" t="s">
        <v>43</v>
      </c>
      <c r="R2075" s="3">
        <v>0</v>
      </c>
      <c r="S2075" s="1" t="s">
        <v>44</v>
      </c>
      <c r="T2075" s="1" t="s">
        <v>45</v>
      </c>
      <c r="U2075" s="1" t="s">
        <v>431</v>
      </c>
      <c r="V2075" s="1" t="s">
        <v>46</v>
      </c>
      <c r="W2075" s="1" t="s">
        <v>81</v>
      </c>
      <c r="X2075" s="1" t="s">
        <v>433</v>
      </c>
      <c r="Y2075" s="1" t="s">
        <v>245</v>
      </c>
      <c r="Z2075" s="1" t="s">
        <v>219</v>
      </c>
      <c r="AA2075" s="1" t="s">
        <v>51</v>
      </c>
      <c r="AB2075" s="1" t="s">
        <v>433</v>
      </c>
      <c r="AC2075" s="1" t="s">
        <v>37</v>
      </c>
    </row>
    <row r="2076" spans="1:29" hidden="1" x14ac:dyDescent="0.25">
      <c r="A2076" s="1" t="s">
        <v>33</v>
      </c>
      <c r="B2076" s="1" t="s">
        <v>34</v>
      </c>
      <c r="C2076" s="2">
        <v>45867</v>
      </c>
      <c r="D2076" s="1" t="s">
        <v>238</v>
      </c>
      <c r="E2076" s="1" t="s">
        <v>239</v>
      </c>
      <c r="F2076" s="1" t="s">
        <v>37</v>
      </c>
      <c r="G2076" s="1" t="s">
        <v>431</v>
      </c>
      <c r="H2076" s="1" t="s">
        <v>432</v>
      </c>
      <c r="I2076" s="3">
        <v>0</v>
      </c>
      <c r="J2076" s="3">
        <v>144101</v>
      </c>
      <c r="K2076" s="1" t="s">
        <v>40</v>
      </c>
      <c r="L2076" s="1" t="s">
        <v>488</v>
      </c>
      <c r="M2076" s="1" t="s">
        <v>489</v>
      </c>
      <c r="N2076" s="1" t="s">
        <v>37</v>
      </c>
      <c r="O2076" s="1" t="s">
        <v>43</v>
      </c>
      <c r="P2076" s="1" t="s">
        <v>43</v>
      </c>
      <c r="Q2076" s="1" t="s">
        <v>43</v>
      </c>
      <c r="R2076" s="3">
        <v>0</v>
      </c>
      <c r="S2076" s="1" t="s">
        <v>44</v>
      </c>
      <c r="T2076" s="1" t="s">
        <v>45</v>
      </c>
      <c r="U2076" s="1" t="s">
        <v>431</v>
      </c>
      <c r="V2076" s="1" t="s">
        <v>46</v>
      </c>
      <c r="W2076" s="1" t="s">
        <v>81</v>
      </c>
      <c r="X2076" s="1" t="s">
        <v>433</v>
      </c>
      <c r="Y2076" s="1" t="s">
        <v>245</v>
      </c>
      <c r="Z2076" s="1" t="s">
        <v>219</v>
      </c>
      <c r="AA2076" s="1" t="s">
        <v>51</v>
      </c>
      <c r="AB2076" s="1" t="s">
        <v>433</v>
      </c>
      <c r="AC2076" s="1" t="s">
        <v>37</v>
      </c>
    </row>
    <row r="2077" spans="1:29" hidden="1" x14ac:dyDescent="0.25">
      <c r="A2077" s="1" t="s">
        <v>33</v>
      </c>
      <c r="B2077" s="1" t="s">
        <v>34</v>
      </c>
      <c r="C2077" s="2">
        <v>45867</v>
      </c>
      <c r="D2077" s="1" t="s">
        <v>238</v>
      </c>
      <c r="E2077" s="1" t="s">
        <v>239</v>
      </c>
      <c r="F2077" s="1" t="s">
        <v>37</v>
      </c>
      <c r="G2077" s="1" t="s">
        <v>431</v>
      </c>
      <c r="H2077" s="1" t="s">
        <v>432</v>
      </c>
      <c r="I2077" s="3">
        <v>245974</v>
      </c>
      <c r="J2077" s="3">
        <v>0</v>
      </c>
      <c r="K2077" s="1" t="s">
        <v>40</v>
      </c>
      <c r="L2077" s="1" t="s">
        <v>41</v>
      </c>
      <c r="M2077" s="1" t="s">
        <v>42</v>
      </c>
      <c r="N2077" s="1" t="s">
        <v>37</v>
      </c>
      <c r="O2077" s="1" t="s">
        <v>43</v>
      </c>
      <c r="P2077" s="1" t="s">
        <v>43</v>
      </c>
      <c r="Q2077" s="1" t="s">
        <v>43</v>
      </c>
      <c r="R2077" s="3">
        <v>0</v>
      </c>
      <c r="S2077" s="1" t="s">
        <v>44</v>
      </c>
      <c r="T2077" s="1" t="s">
        <v>45</v>
      </c>
      <c r="U2077" s="1" t="s">
        <v>431</v>
      </c>
      <c r="V2077" s="1" t="s">
        <v>46</v>
      </c>
      <c r="W2077" s="1" t="s">
        <v>81</v>
      </c>
      <c r="X2077" s="1" t="s">
        <v>433</v>
      </c>
      <c r="Y2077" s="1" t="s">
        <v>245</v>
      </c>
      <c r="Z2077" s="1" t="s">
        <v>219</v>
      </c>
      <c r="AA2077" s="1" t="s">
        <v>51</v>
      </c>
      <c r="AB2077" s="1" t="s">
        <v>433</v>
      </c>
      <c r="AC2077" s="1" t="s">
        <v>37</v>
      </c>
    </row>
    <row r="2078" spans="1:29" hidden="1" x14ac:dyDescent="0.25">
      <c r="A2078" s="1" t="s">
        <v>33</v>
      </c>
      <c r="B2078" s="1" t="s">
        <v>34</v>
      </c>
      <c r="C2078" s="2">
        <v>45867</v>
      </c>
      <c r="D2078" s="1" t="s">
        <v>238</v>
      </c>
      <c r="E2078" s="1" t="s">
        <v>239</v>
      </c>
      <c r="F2078" s="1" t="s">
        <v>37</v>
      </c>
      <c r="G2078" s="1" t="s">
        <v>431</v>
      </c>
      <c r="H2078" s="1" t="s">
        <v>432</v>
      </c>
      <c r="I2078" s="3">
        <v>0</v>
      </c>
      <c r="J2078" s="3">
        <v>245974</v>
      </c>
      <c r="K2078" s="1" t="s">
        <v>40</v>
      </c>
      <c r="L2078" s="1" t="s">
        <v>162</v>
      </c>
      <c r="M2078" s="1" t="s">
        <v>163</v>
      </c>
      <c r="N2078" s="1" t="s">
        <v>37</v>
      </c>
      <c r="O2078" s="1" t="s">
        <v>43</v>
      </c>
      <c r="P2078" s="1" t="s">
        <v>43</v>
      </c>
      <c r="Q2078" s="1" t="s">
        <v>43</v>
      </c>
      <c r="R2078" s="3">
        <v>0</v>
      </c>
      <c r="S2078" s="1" t="s">
        <v>44</v>
      </c>
      <c r="T2078" s="1" t="s">
        <v>45</v>
      </c>
      <c r="U2078" s="1" t="s">
        <v>431</v>
      </c>
      <c r="V2078" s="1" t="s">
        <v>46</v>
      </c>
      <c r="W2078" s="1" t="s">
        <v>81</v>
      </c>
      <c r="X2078" s="1" t="s">
        <v>433</v>
      </c>
      <c r="Y2078" s="1" t="s">
        <v>245</v>
      </c>
      <c r="Z2078" s="1" t="s">
        <v>219</v>
      </c>
      <c r="AA2078" s="1" t="s">
        <v>51</v>
      </c>
      <c r="AB2078" s="1" t="s">
        <v>433</v>
      </c>
      <c r="AC2078" s="1" t="s">
        <v>37</v>
      </c>
    </row>
    <row r="2079" spans="1:29" hidden="1" x14ac:dyDescent="0.25">
      <c r="A2079" s="1" t="s">
        <v>33</v>
      </c>
      <c r="B2079" s="1" t="s">
        <v>34</v>
      </c>
      <c r="C2079" s="2">
        <v>45867</v>
      </c>
      <c r="D2079" s="1" t="s">
        <v>238</v>
      </c>
      <c r="E2079" s="1" t="s">
        <v>239</v>
      </c>
      <c r="F2079" s="1" t="s">
        <v>37</v>
      </c>
      <c r="G2079" s="1" t="s">
        <v>431</v>
      </c>
      <c r="H2079" s="1" t="s">
        <v>432</v>
      </c>
      <c r="I2079" s="3">
        <v>456445</v>
      </c>
      <c r="J2079" s="3">
        <v>0</v>
      </c>
      <c r="K2079" s="1" t="s">
        <v>40</v>
      </c>
      <c r="L2079" s="1" t="s">
        <v>41</v>
      </c>
      <c r="M2079" s="1" t="s">
        <v>42</v>
      </c>
      <c r="N2079" s="1" t="s">
        <v>37</v>
      </c>
      <c r="O2079" s="1" t="s">
        <v>43</v>
      </c>
      <c r="P2079" s="1" t="s">
        <v>43</v>
      </c>
      <c r="Q2079" s="1" t="s">
        <v>43</v>
      </c>
      <c r="R2079" s="3">
        <v>0</v>
      </c>
      <c r="S2079" s="1" t="s">
        <v>44</v>
      </c>
      <c r="T2079" s="1" t="s">
        <v>45</v>
      </c>
      <c r="U2079" s="1" t="s">
        <v>431</v>
      </c>
      <c r="V2079" s="1" t="s">
        <v>46</v>
      </c>
      <c r="W2079" s="1" t="s">
        <v>81</v>
      </c>
      <c r="X2079" s="1" t="s">
        <v>433</v>
      </c>
      <c r="Y2079" s="1" t="s">
        <v>245</v>
      </c>
      <c r="Z2079" s="1" t="s">
        <v>219</v>
      </c>
      <c r="AA2079" s="1" t="s">
        <v>51</v>
      </c>
      <c r="AB2079" s="1" t="s">
        <v>433</v>
      </c>
      <c r="AC2079" s="1" t="s">
        <v>37</v>
      </c>
    </row>
    <row r="2080" spans="1:29" hidden="1" x14ac:dyDescent="0.25">
      <c r="A2080" s="1" t="s">
        <v>33</v>
      </c>
      <c r="B2080" s="1" t="s">
        <v>34</v>
      </c>
      <c r="C2080" s="2">
        <v>45867</v>
      </c>
      <c r="D2080" s="1" t="s">
        <v>238</v>
      </c>
      <c r="E2080" s="1" t="s">
        <v>239</v>
      </c>
      <c r="F2080" s="1" t="s">
        <v>37</v>
      </c>
      <c r="G2080" s="1" t="s">
        <v>431</v>
      </c>
      <c r="H2080" s="1" t="s">
        <v>432</v>
      </c>
      <c r="I2080" s="3">
        <v>0</v>
      </c>
      <c r="J2080" s="3">
        <v>456445</v>
      </c>
      <c r="K2080" s="1" t="s">
        <v>40</v>
      </c>
      <c r="L2080" s="1" t="s">
        <v>490</v>
      </c>
      <c r="M2080" s="1" t="s">
        <v>491</v>
      </c>
      <c r="N2080" s="1" t="s">
        <v>37</v>
      </c>
      <c r="O2080" s="1" t="s">
        <v>43</v>
      </c>
      <c r="P2080" s="1" t="s">
        <v>43</v>
      </c>
      <c r="Q2080" s="1" t="s">
        <v>43</v>
      </c>
      <c r="R2080" s="3">
        <v>0</v>
      </c>
      <c r="S2080" s="1" t="s">
        <v>44</v>
      </c>
      <c r="T2080" s="1" t="s">
        <v>45</v>
      </c>
      <c r="U2080" s="1" t="s">
        <v>431</v>
      </c>
      <c r="V2080" s="1" t="s">
        <v>46</v>
      </c>
      <c r="W2080" s="1" t="s">
        <v>81</v>
      </c>
      <c r="X2080" s="1" t="s">
        <v>433</v>
      </c>
      <c r="Y2080" s="1" t="s">
        <v>245</v>
      </c>
      <c r="Z2080" s="1" t="s">
        <v>219</v>
      </c>
      <c r="AA2080" s="1" t="s">
        <v>51</v>
      </c>
      <c r="AB2080" s="1" t="s">
        <v>433</v>
      </c>
      <c r="AC2080" s="1" t="s">
        <v>37</v>
      </c>
    </row>
    <row r="2081" spans="1:29" hidden="1" x14ac:dyDescent="0.25">
      <c r="A2081" s="1" t="s">
        <v>33</v>
      </c>
      <c r="B2081" s="1" t="s">
        <v>34</v>
      </c>
      <c r="C2081" s="2">
        <v>45867</v>
      </c>
      <c r="D2081" s="1" t="s">
        <v>238</v>
      </c>
      <c r="E2081" s="1" t="s">
        <v>239</v>
      </c>
      <c r="F2081" s="1" t="s">
        <v>37</v>
      </c>
      <c r="G2081" s="1" t="s">
        <v>431</v>
      </c>
      <c r="H2081" s="1" t="s">
        <v>432</v>
      </c>
      <c r="I2081" s="3">
        <v>1000000</v>
      </c>
      <c r="J2081" s="3">
        <v>0</v>
      </c>
      <c r="K2081" s="1" t="s">
        <v>40</v>
      </c>
      <c r="L2081" s="1" t="s">
        <v>214</v>
      </c>
      <c r="M2081" s="1" t="s">
        <v>215</v>
      </c>
      <c r="N2081" s="1" t="s">
        <v>37</v>
      </c>
      <c r="O2081" s="1" t="s">
        <v>43</v>
      </c>
      <c r="P2081" s="1" t="s">
        <v>43</v>
      </c>
      <c r="Q2081" s="1" t="s">
        <v>43</v>
      </c>
      <c r="R2081" s="3">
        <v>0</v>
      </c>
      <c r="S2081" s="1" t="s">
        <v>44</v>
      </c>
      <c r="T2081" s="1" t="s">
        <v>45</v>
      </c>
      <c r="U2081" s="1" t="s">
        <v>431</v>
      </c>
      <c r="V2081" s="1" t="s">
        <v>46</v>
      </c>
      <c r="W2081" s="1" t="s">
        <v>81</v>
      </c>
      <c r="X2081" s="1" t="s">
        <v>433</v>
      </c>
      <c r="Y2081" s="1" t="s">
        <v>245</v>
      </c>
      <c r="Z2081" s="1" t="s">
        <v>219</v>
      </c>
      <c r="AA2081" s="1" t="s">
        <v>51</v>
      </c>
      <c r="AB2081" s="1" t="s">
        <v>433</v>
      </c>
      <c r="AC2081" s="1" t="s">
        <v>37</v>
      </c>
    </row>
    <row r="2082" spans="1:29" hidden="1" x14ac:dyDescent="0.25">
      <c r="A2082" s="1" t="s">
        <v>33</v>
      </c>
      <c r="B2082" s="1" t="s">
        <v>34</v>
      </c>
      <c r="C2082" s="2">
        <v>45867</v>
      </c>
      <c r="D2082" s="1" t="s">
        <v>238</v>
      </c>
      <c r="E2082" s="1" t="s">
        <v>239</v>
      </c>
      <c r="F2082" s="1" t="s">
        <v>37</v>
      </c>
      <c r="G2082" s="1" t="s">
        <v>431</v>
      </c>
      <c r="H2082" s="1" t="s">
        <v>432</v>
      </c>
      <c r="I2082" s="3">
        <v>0</v>
      </c>
      <c r="J2082" s="3">
        <v>1000000</v>
      </c>
      <c r="K2082" s="1" t="s">
        <v>40</v>
      </c>
      <c r="L2082" s="1" t="s">
        <v>492</v>
      </c>
      <c r="M2082" s="1" t="s">
        <v>493</v>
      </c>
      <c r="N2082" s="1" t="s">
        <v>37</v>
      </c>
      <c r="O2082" s="1" t="s">
        <v>43</v>
      </c>
      <c r="P2082" s="1" t="s">
        <v>43</v>
      </c>
      <c r="Q2082" s="1" t="s">
        <v>43</v>
      </c>
      <c r="R2082" s="3">
        <v>0</v>
      </c>
      <c r="S2082" s="1" t="s">
        <v>44</v>
      </c>
      <c r="T2082" s="1" t="s">
        <v>45</v>
      </c>
      <c r="U2082" s="1" t="s">
        <v>431</v>
      </c>
      <c r="V2082" s="1" t="s">
        <v>46</v>
      </c>
      <c r="W2082" s="1" t="s">
        <v>81</v>
      </c>
      <c r="X2082" s="1" t="s">
        <v>433</v>
      </c>
      <c r="Y2082" s="1" t="s">
        <v>245</v>
      </c>
      <c r="Z2082" s="1" t="s">
        <v>219</v>
      </c>
      <c r="AA2082" s="1" t="s">
        <v>51</v>
      </c>
      <c r="AB2082" s="1" t="s">
        <v>433</v>
      </c>
      <c r="AC2082" s="1" t="s">
        <v>37</v>
      </c>
    </row>
    <row r="2083" spans="1:29" hidden="1" x14ac:dyDescent="0.25">
      <c r="A2083" s="1" t="s">
        <v>33</v>
      </c>
      <c r="B2083" s="1" t="s">
        <v>34</v>
      </c>
      <c r="C2083" s="2">
        <v>45867</v>
      </c>
      <c r="D2083" s="1" t="s">
        <v>238</v>
      </c>
      <c r="E2083" s="1" t="s">
        <v>239</v>
      </c>
      <c r="F2083" s="1" t="s">
        <v>37</v>
      </c>
      <c r="G2083" s="1" t="s">
        <v>431</v>
      </c>
      <c r="H2083" s="1" t="s">
        <v>432</v>
      </c>
      <c r="I2083" s="3">
        <v>2000000</v>
      </c>
      <c r="J2083" s="3">
        <v>0</v>
      </c>
      <c r="K2083" s="1" t="s">
        <v>40</v>
      </c>
      <c r="L2083" s="1" t="s">
        <v>41</v>
      </c>
      <c r="M2083" s="1" t="s">
        <v>42</v>
      </c>
      <c r="N2083" s="1" t="s">
        <v>37</v>
      </c>
      <c r="O2083" s="1" t="s">
        <v>43</v>
      </c>
      <c r="P2083" s="1" t="s">
        <v>43</v>
      </c>
      <c r="Q2083" s="1" t="s">
        <v>43</v>
      </c>
      <c r="R2083" s="3">
        <v>0</v>
      </c>
      <c r="S2083" s="1" t="s">
        <v>44</v>
      </c>
      <c r="T2083" s="1" t="s">
        <v>45</v>
      </c>
      <c r="U2083" s="1" t="s">
        <v>431</v>
      </c>
      <c r="V2083" s="1" t="s">
        <v>46</v>
      </c>
      <c r="W2083" s="1" t="s">
        <v>81</v>
      </c>
      <c r="X2083" s="1" t="s">
        <v>433</v>
      </c>
      <c r="Y2083" s="1" t="s">
        <v>245</v>
      </c>
      <c r="Z2083" s="1" t="s">
        <v>219</v>
      </c>
      <c r="AA2083" s="1" t="s">
        <v>51</v>
      </c>
      <c r="AB2083" s="1" t="s">
        <v>433</v>
      </c>
      <c r="AC2083" s="1" t="s">
        <v>37</v>
      </c>
    </row>
    <row r="2084" spans="1:29" hidden="1" x14ac:dyDescent="0.25">
      <c r="A2084" s="1" t="s">
        <v>33</v>
      </c>
      <c r="B2084" s="1" t="s">
        <v>34</v>
      </c>
      <c r="C2084" s="2">
        <v>45867</v>
      </c>
      <c r="D2084" s="1" t="s">
        <v>238</v>
      </c>
      <c r="E2084" s="1" t="s">
        <v>239</v>
      </c>
      <c r="F2084" s="1" t="s">
        <v>37</v>
      </c>
      <c r="G2084" s="1" t="s">
        <v>431</v>
      </c>
      <c r="H2084" s="1" t="s">
        <v>432</v>
      </c>
      <c r="I2084" s="3">
        <v>0</v>
      </c>
      <c r="J2084" s="3">
        <v>2000000</v>
      </c>
      <c r="K2084" s="1" t="s">
        <v>40</v>
      </c>
      <c r="L2084" s="1" t="s">
        <v>494</v>
      </c>
      <c r="M2084" s="1" t="s">
        <v>495</v>
      </c>
      <c r="N2084" s="1" t="s">
        <v>37</v>
      </c>
      <c r="O2084" s="1" t="s">
        <v>43</v>
      </c>
      <c r="P2084" s="1" t="s">
        <v>43</v>
      </c>
      <c r="Q2084" s="1" t="s">
        <v>43</v>
      </c>
      <c r="R2084" s="3">
        <v>0</v>
      </c>
      <c r="S2084" s="1" t="s">
        <v>44</v>
      </c>
      <c r="T2084" s="1" t="s">
        <v>45</v>
      </c>
      <c r="U2084" s="1" t="s">
        <v>431</v>
      </c>
      <c r="V2084" s="1" t="s">
        <v>46</v>
      </c>
      <c r="W2084" s="1" t="s">
        <v>81</v>
      </c>
      <c r="X2084" s="1" t="s">
        <v>433</v>
      </c>
      <c r="Y2084" s="1" t="s">
        <v>245</v>
      </c>
      <c r="Z2084" s="1" t="s">
        <v>219</v>
      </c>
      <c r="AA2084" s="1" t="s">
        <v>51</v>
      </c>
      <c r="AB2084" s="1" t="s">
        <v>433</v>
      </c>
      <c r="AC2084" s="1" t="s">
        <v>37</v>
      </c>
    </row>
    <row r="2085" spans="1:29" hidden="1" x14ac:dyDescent="0.25">
      <c r="A2085" s="1" t="s">
        <v>33</v>
      </c>
      <c r="B2085" s="1" t="s">
        <v>34</v>
      </c>
      <c r="C2085" s="2">
        <v>45867</v>
      </c>
      <c r="D2085" s="1" t="s">
        <v>238</v>
      </c>
      <c r="E2085" s="1" t="s">
        <v>239</v>
      </c>
      <c r="F2085" s="1" t="s">
        <v>37</v>
      </c>
      <c r="G2085" s="1" t="s">
        <v>431</v>
      </c>
      <c r="H2085" s="1" t="s">
        <v>432</v>
      </c>
      <c r="I2085" s="3">
        <v>138265</v>
      </c>
      <c r="J2085" s="3">
        <v>0</v>
      </c>
      <c r="K2085" s="1" t="s">
        <v>40</v>
      </c>
      <c r="L2085" s="1" t="s">
        <v>444</v>
      </c>
      <c r="M2085" s="1" t="s">
        <v>445</v>
      </c>
      <c r="N2085" s="1" t="s">
        <v>37</v>
      </c>
      <c r="O2085" s="1" t="s">
        <v>43</v>
      </c>
      <c r="P2085" s="1" t="s">
        <v>43</v>
      </c>
      <c r="Q2085" s="1" t="s">
        <v>43</v>
      </c>
      <c r="R2085" s="3">
        <v>0</v>
      </c>
      <c r="S2085" s="1" t="s">
        <v>44</v>
      </c>
      <c r="T2085" s="1" t="s">
        <v>45</v>
      </c>
      <c r="U2085" s="1" t="s">
        <v>431</v>
      </c>
      <c r="V2085" s="1" t="s">
        <v>46</v>
      </c>
      <c r="W2085" s="1" t="s">
        <v>81</v>
      </c>
      <c r="X2085" s="1" t="s">
        <v>433</v>
      </c>
      <c r="Y2085" s="1" t="s">
        <v>245</v>
      </c>
      <c r="Z2085" s="1" t="s">
        <v>219</v>
      </c>
      <c r="AA2085" s="1" t="s">
        <v>51</v>
      </c>
      <c r="AB2085" s="1" t="s">
        <v>433</v>
      </c>
      <c r="AC2085" s="1" t="s">
        <v>37</v>
      </c>
    </row>
    <row r="2086" spans="1:29" hidden="1" x14ac:dyDescent="0.25">
      <c r="A2086" s="1" t="s">
        <v>33</v>
      </c>
      <c r="B2086" s="1" t="s">
        <v>34</v>
      </c>
      <c r="C2086" s="2">
        <v>45867</v>
      </c>
      <c r="D2086" s="1" t="s">
        <v>238</v>
      </c>
      <c r="E2086" s="1" t="s">
        <v>239</v>
      </c>
      <c r="F2086" s="1" t="s">
        <v>37</v>
      </c>
      <c r="G2086" s="1" t="s">
        <v>431</v>
      </c>
      <c r="H2086" s="1" t="s">
        <v>432</v>
      </c>
      <c r="I2086" s="3">
        <v>0</v>
      </c>
      <c r="J2086" s="3">
        <v>138265</v>
      </c>
      <c r="K2086" s="1" t="s">
        <v>40</v>
      </c>
      <c r="L2086" s="1" t="s">
        <v>496</v>
      </c>
      <c r="M2086" s="1" t="s">
        <v>497</v>
      </c>
      <c r="N2086" s="1" t="s">
        <v>37</v>
      </c>
      <c r="O2086" s="1" t="s">
        <v>43</v>
      </c>
      <c r="P2086" s="1" t="s">
        <v>43</v>
      </c>
      <c r="Q2086" s="1" t="s">
        <v>43</v>
      </c>
      <c r="R2086" s="3">
        <v>0</v>
      </c>
      <c r="S2086" s="1" t="s">
        <v>44</v>
      </c>
      <c r="T2086" s="1" t="s">
        <v>45</v>
      </c>
      <c r="U2086" s="1" t="s">
        <v>431</v>
      </c>
      <c r="V2086" s="1" t="s">
        <v>46</v>
      </c>
      <c r="W2086" s="1" t="s">
        <v>81</v>
      </c>
      <c r="X2086" s="1" t="s">
        <v>433</v>
      </c>
      <c r="Y2086" s="1" t="s">
        <v>245</v>
      </c>
      <c r="Z2086" s="1" t="s">
        <v>219</v>
      </c>
      <c r="AA2086" s="1" t="s">
        <v>51</v>
      </c>
      <c r="AB2086" s="1" t="s">
        <v>433</v>
      </c>
      <c r="AC2086" s="1" t="s">
        <v>37</v>
      </c>
    </row>
    <row r="2087" spans="1:29" hidden="1" x14ac:dyDescent="0.25">
      <c r="A2087" s="1" t="s">
        <v>33</v>
      </c>
      <c r="B2087" s="1" t="s">
        <v>34</v>
      </c>
      <c r="C2087" s="2">
        <v>45867</v>
      </c>
      <c r="D2087" s="1" t="s">
        <v>238</v>
      </c>
      <c r="E2087" s="1" t="s">
        <v>239</v>
      </c>
      <c r="F2087" s="1" t="s">
        <v>37</v>
      </c>
      <c r="G2087" s="1" t="s">
        <v>431</v>
      </c>
      <c r="H2087" s="1" t="s">
        <v>432</v>
      </c>
      <c r="I2087" s="3">
        <v>2699999</v>
      </c>
      <c r="J2087" s="3">
        <v>0</v>
      </c>
      <c r="K2087" s="1" t="s">
        <v>40</v>
      </c>
      <c r="L2087" s="1" t="s">
        <v>41</v>
      </c>
      <c r="M2087" s="1" t="s">
        <v>42</v>
      </c>
      <c r="N2087" s="1" t="s">
        <v>37</v>
      </c>
      <c r="O2087" s="1" t="s">
        <v>43</v>
      </c>
      <c r="P2087" s="1" t="s">
        <v>43</v>
      </c>
      <c r="Q2087" s="1" t="s">
        <v>43</v>
      </c>
      <c r="R2087" s="3">
        <v>0</v>
      </c>
      <c r="S2087" s="1" t="s">
        <v>44</v>
      </c>
      <c r="T2087" s="1" t="s">
        <v>45</v>
      </c>
      <c r="U2087" s="1" t="s">
        <v>431</v>
      </c>
      <c r="V2087" s="1" t="s">
        <v>46</v>
      </c>
      <c r="W2087" s="1" t="s">
        <v>81</v>
      </c>
      <c r="X2087" s="1" t="s">
        <v>433</v>
      </c>
      <c r="Y2087" s="1" t="s">
        <v>245</v>
      </c>
      <c r="Z2087" s="1" t="s">
        <v>219</v>
      </c>
      <c r="AA2087" s="1" t="s">
        <v>51</v>
      </c>
      <c r="AB2087" s="1" t="s">
        <v>433</v>
      </c>
      <c r="AC2087" s="1" t="s">
        <v>37</v>
      </c>
    </row>
    <row r="2088" spans="1:29" hidden="1" x14ac:dyDescent="0.25">
      <c r="A2088" s="1" t="s">
        <v>33</v>
      </c>
      <c r="B2088" s="1" t="s">
        <v>34</v>
      </c>
      <c r="C2088" s="2">
        <v>45867</v>
      </c>
      <c r="D2088" s="1" t="s">
        <v>238</v>
      </c>
      <c r="E2088" s="1" t="s">
        <v>239</v>
      </c>
      <c r="F2088" s="1" t="s">
        <v>37</v>
      </c>
      <c r="G2088" s="1" t="s">
        <v>431</v>
      </c>
      <c r="H2088" s="1" t="s">
        <v>432</v>
      </c>
      <c r="I2088" s="3">
        <v>0</v>
      </c>
      <c r="J2088" s="3">
        <v>2699999</v>
      </c>
      <c r="K2088" s="1" t="s">
        <v>40</v>
      </c>
      <c r="L2088" s="1" t="s">
        <v>139</v>
      </c>
      <c r="M2088" s="1" t="s">
        <v>140</v>
      </c>
      <c r="N2088" s="1" t="s">
        <v>37</v>
      </c>
      <c r="O2088" s="1" t="s">
        <v>43</v>
      </c>
      <c r="P2088" s="1" t="s">
        <v>43</v>
      </c>
      <c r="Q2088" s="1" t="s">
        <v>43</v>
      </c>
      <c r="R2088" s="3">
        <v>0</v>
      </c>
      <c r="S2088" s="1" t="s">
        <v>44</v>
      </c>
      <c r="T2088" s="1" t="s">
        <v>45</v>
      </c>
      <c r="U2088" s="1" t="s">
        <v>431</v>
      </c>
      <c r="V2088" s="1" t="s">
        <v>46</v>
      </c>
      <c r="W2088" s="1" t="s">
        <v>81</v>
      </c>
      <c r="X2088" s="1" t="s">
        <v>433</v>
      </c>
      <c r="Y2088" s="1" t="s">
        <v>245</v>
      </c>
      <c r="Z2088" s="1" t="s">
        <v>219</v>
      </c>
      <c r="AA2088" s="1" t="s">
        <v>51</v>
      </c>
      <c r="AB2088" s="1" t="s">
        <v>433</v>
      </c>
      <c r="AC2088" s="1" t="s">
        <v>37</v>
      </c>
    </row>
    <row r="2089" spans="1:29" hidden="1" x14ac:dyDescent="0.25">
      <c r="A2089" s="1" t="s">
        <v>33</v>
      </c>
      <c r="B2089" s="1" t="s">
        <v>34</v>
      </c>
      <c r="C2089" s="2">
        <v>45867</v>
      </c>
      <c r="D2089" s="1" t="s">
        <v>238</v>
      </c>
      <c r="E2089" s="1" t="s">
        <v>239</v>
      </c>
      <c r="F2089" s="1" t="s">
        <v>37</v>
      </c>
      <c r="G2089" s="1" t="s">
        <v>431</v>
      </c>
      <c r="H2089" s="1" t="s">
        <v>432</v>
      </c>
      <c r="I2089" s="3">
        <v>190768</v>
      </c>
      <c r="J2089" s="3">
        <v>0</v>
      </c>
      <c r="K2089" s="1" t="s">
        <v>40</v>
      </c>
      <c r="L2089" s="1" t="s">
        <v>340</v>
      </c>
      <c r="M2089" s="1" t="s">
        <v>341</v>
      </c>
      <c r="N2089" s="1" t="s">
        <v>37</v>
      </c>
      <c r="O2089" s="1" t="s">
        <v>43</v>
      </c>
      <c r="P2089" s="1" t="s">
        <v>43</v>
      </c>
      <c r="Q2089" s="1" t="s">
        <v>43</v>
      </c>
      <c r="R2089" s="3">
        <v>0</v>
      </c>
      <c r="S2089" s="1" t="s">
        <v>44</v>
      </c>
      <c r="T2089" s="1" t="s">
        <v>45</v>
      </c>
      <c r="U2089" s="1" t="s">
        <v>431</v>
      </c>
      <c r="V2089" s="1" t="s">
        <v>46</v>
      </c>
      <c r="W2089" s="1" t="s">
        <v>81</v>
      </c>
      <c r="X2089" s="1" t="s">
        <v>433</v>
      </c>
      <c r="Y2089" s="1" t="s">
        <v>245</v>
      </c>
      <c r="Z2089" s="1" t="s">
        <v>219</v>
      </c>
      <c r="AA2089" s="1" t="s">
        <v>51</v>
      </c>
      <c r="AB2089" s="1" t="s">
        <v>433</v>
      </c>
      <c r="AC2089" s="1" t="s">
        <v>37</v>
      </c>
    </row>
    <row r="2090" spans="1:29" hidden="1" x14ac:dyDescent="0.25">
      <c r="A2090" s="1" t="s">
        <v>33</v>
      </c>
      <c r="B2090" s="1" t="s">
        <v>34</v>
      </c>
      <c r="C2090" s="2">
        <v>45867</v>
      </c>
      <c r="D2090" s="1" t="s">
        <v>238</v>
      </c>
      <c r="E2090" s="1" t="s">
        <v>239</v>
      </c>
      <c r="F2090" s="1" t="s">
        <v>37</v>
      </c>
      <c r="G2090" s="1" t="s">
        <v>431</v>
      </c>
      <c r="H2090" s="1" t="s">
        <v>432</v>
      </c>
      <c r="I2090" s="3">
        <v>0</v>
      </c>
      <c r="J2090" s="3">
        <v>190768</v>
      </c>
      <c r="K2090" s="1" t="s">
        <v>40</v>
      </c>
      <c r="L2090" s="1" t="s">
        <v>498</v>
      </c>
      <c r="M2090" s="1" t="s">
        <v>499</v>
      </c>
      <c r="N2090" s="1" t="s">
        <v>37</v>
      </c>
      <c r="O2090" s="1" t="s">
        <v>43</v>
      </c>
      <c r="P2090" s="1" t="s">
        <v>43</v>
      </c>
      <c r="Q2090" s="1" t="s">
        <v>43</v>
      </c>
      <c r="R2090" s="3">
        <v>0</v>
      </c>
      <c r="S2090" s="1" t="s">
        <v>44</v>
      </c>
      <c r="T2090" s="1" t="s">
        <v>45</v>
      </c>
      <c r="U2090" s="1" t="s">
        <v>431</v>
      </c>
      <c r="V2090" s="1" t="s">
        <v>46</v>
      </c>
      <c r="W2090" s="1" t="s">
        <v>81</v>
      </c>
      <c r="X2090" s="1" t="s">
        <v>433</v>
      </c>
      <c r="Y2090" s="1" t="s">
        <v>245</v>
      </c>
      <c r="Z2090" s="1" t="s">
        <v>219</v>
      </c>
      <c r="AA2090" s="1" t="s">
        <v>51</v>
      </c>
      <c r="AB2090" s="1" t="s">
        <v>433</v>
      </c>
      <c r="AC2090" s="1" t="s">
        <v>37</v>
      </c>
    </row>
    <row r="2091" spans="1:29" hidden="1" x14ac:dyDescent="0.25">
      <c r="A2091" s="1" t="s">
        <v>33</v>
      </c>
      <c r="B2091" s="1" t="s">
        <v>34</v>
      </c>
      <c r="C2091" s="2">
        <v>45867</v>
      </c>
      <c r="D2091" s="1" t="s">
        <v>238</v>
      </c>
      <c r="E2091" s="1" t="s">
        <v>239</v>
      </c>
      <c r="F2091" s="1" t="s">
        <v>37</v>
      </c>
      <c r="G2091" s="1" t="s">
        <v>431</v>
      </c>
      <c r="H2091" s="1" t="s">
        <v>432</v>
      </c>
      <c r="I2091" s="3">
        <v>35064</v>
      </c>
      <c r="J2091" s="3">
        <v>0</v>
      </c>
      <c r="K2091" s="1" t="s">
        <v>40</v>
      </c>
      <c r="L2091" s="1" t="s">
        <v>41</v>
      </c>
      <c r="M2091" s="1" t="s">
        <v>42</v>
      </c>
      <c r="N2091" s="1" t="s">
        <v>37</v>
      </c>
      <c r="O2091" s="1" t="s">
        <v>43</v>
      </c>
      <c r="P2091" s="1" t="s">
        <v>43</v>
      </c>
      <c r="Q2091" s="1" t="s">
        <v>43</v>
      </c>
      <c r="R2091" s="3">
        <v>0</v>
      </c>
      <c r="S2091" s="1" t="s">
        <v>44</v>
      </c>
      <c r="T2091" s="1" t="s">
        <v>45</v>
      </c>
      <c r="U2091" s="1" t="s">
        <v>431</v>
      </c>
      <c r="V2091" s="1" t="s">
        <v>46</v>
      </c>
      <c r="W2091" s="1" t="s">
        <v>81</v>
      </c>
      <c r="X2091" s="1" t="s">
        <v>433</v>
      </c>
      <c r="Y2091" s="1" t="s">
        <v>245</v>
      </c>
      <c r="Z2091" s="1" t="s">
        <v>219</v>
      </c>
      <c r="AA2091" s="1" t="s">
        <v>51</v>
      </c>
      <c r="AB2091" s="1" t="s">
        <v>433</v>
      </c>
      <c r="AC2091" s="1" t="s">
        <v>37</v>
      </c>
    </row>
    <row r="2092" spans="1:29" hidden="1" x14ac:dyDescent="0.25">
      <c r="A2092" s="1" t="s">
        <v>33</v>
      </c>
      <c r="B2092" s="1" t="s">
        <v>34</v>
      </c>
      <c r="C2092" s="2">
        <v>45867</v>
      </c>
      <c r="D2092" s="1" t="s">
        <v>238</v>
      </c>
      <c r="E2092" s="1" t="s">
        <v>239</v>
      </c>
      <c r="F2092" s="1" t="s">
        <v>37</v>
      </c>
      <c r="G2092" s="1" t="s">
        <v>431</v>
      </c>
      <c r="H2092" s="1" t="s">
        <v>432</v>
      </c>
      <c r="I2092" s="3">
        <v>0</v>
      </c>
      <c r="J2092" s="3">
        <v>35064</v>
      </c>
      <c r="K2092" s="1" t="s">
        <v>40</v>
      </c>
      <c r="L2092" s="1" t="s">
        <v>500</v>
      </c>
      <c r="M2092" s="1" t="s">
        <v>501</v>
      </c>
      <c r="N2092" s="1" t="s">
        <v>37</v>
      </c>
      <c r="O2092" s="1" t="s">
        <v>43</v>
      </c>
      <c r="P2092" s="1" t="s">
        <v>43</v>
      </c>
      <c r="Q2092" s="1" t="s">
        <v>43</v>
      </c>
      <c r="R2092" s="3">
        <v>0</v>
      </c>
      <c r="S2092" s="1" t="s">
        <v>44</v>
      </c>
      <c r="T2092" s="1" t="s">
        <v>45</v>
      </c>
      <c r="U2092" s="1" t="s">
        <v>431</v>
      </c>
      <c r="V2092" s="1" t="s">
        <v>46</v>
      </c>
      <c r="W2092" s="1" t="s">
        <v>81</v>
      </c>
      <c r="X2092" s="1" t="s">
        <v>433</v>
      </c>
      <c r="Y2092" s="1" t="s">
        <v>245</v>
      </c>
      <c r="Z2092" s="1" t="s">
        <v>219</v>
      </c>
      <c r="AA2092" s="1" t="s">
        <v>51</v>
      </c>
      <c r="AB2092" s="1" t="s">
        <v>433</v>
      </c>
      <c r="AC2092" s="1" t="s">
        <v>37</v>
      </c>
    </row>
    <row r="2093" spans="1:29" hidden="1" x14ac:dyDescent="0.25">
      <c r="A2093" s="1" t="s">
        <v>33</v>
      </c>
      <c r="B2093" s="1" t="s">
        <v>34</v>
      </c>
      <c r="C2093" s="2">
        <v>45867</v>
      </c>
      <c r="D2093" s="1" t="s">
        <v>238</v>
      </c>
      <c r="E2093" s="1" t="s">
        <v>239</v>
      </c>
      <c r="F2093" s="1" t="s">
        <v>37</v>
      </c>
      <c r="G2093" s="1" t="s">
        <v>431</v>
      </c>
      <c r="H2093" s="1" t="s">
        <v>432</v>
      </c>
      <c r="I2093" s="3">
        <v>208661</v>
      </c>
      <c r="J2093" s="3">
        <v>0</v>
      </c>
      <c r="K2093" s="1" t="s">
        <v>40</v>
      </c>
      <c r="L2093" s="1" t="s">
        <v>41</v>
      </c>
      <c r="M2093" s="1" t="s">
        <v>42</v>
      </c>
      <c r="N2093" s="1" t="s">
        <v>37</v>
      </c>
      <c r="O2093" s="1" t="s">
        <v>43</v>
      </c>
      <c r="P2093" s="1" t="s">
        <v>43</v>
      </c>
      <c r="Q2093" s="1" t="s">
        <v>43</v>
      </c>
      <c r="R2093" s="3">
        <v>0</v>
      </c>
      <c r="S2093" s="1" t="s">
        <v>44</v>
      </c>
      <c r="T2093" s="1" t="s">
        <v>45</v>
      </c>
      <c r="U2093" s="1" t="s">
        <v>431</v>
      </c>
      <c r="V2093" s="1" t="s">
        <v>46</v>
      </c>
      <c r="W2093" s="1" t="s">
        <v>81</v>
      </c>
      <c r="X2093" s="1" t="s">
        <v>433</v>
      </c>
      <c r="Y2093" s="1" t="s">
        <v>245</v>
      </c>
      <c r="Z2093" s="1" t="s">
        <v>219</v>
      </c>
      <c r="AA2093" s="1" t="s">
        <v>51</v>
      </c>
      <c r="AB2093" s="1" t="s">
        <v>433</v>
      </c>
      <c r="AC2093" s="1" t="s">
        <v>37</v>
      </c>
    </row>
    <row r="2094" spans="1:29" hidden="1" x14ac:dyDescent="0.25">
      <c r="A2094" s="1" t="s">
        <v>33</v>
      </c>
      <c r="B2094" s="1" t="s">
        <v>34</v>
      </c>
      <c r="C2094" s="2">
        <v>45867</v>
      </c>
      <c r="D2094" s="1" t="s">
        <v>238</v>
      </c>
      <c r="E2094" s="1" t="s">
        <v>239</v>
      </c>
      <c r="F2094" s="1" t="s">
        <v>37</v>
      </c>
      <c r="G2094" s="1" t="s">
        <v>431</v>
      </c>
      <c r="H2094" s="1" t="s">
        <v>432</v>
      </c>
      <c r="I2094" s="3">
        <v>0</v>
      </c>
      <c r="J2094" s="3">
        <v>208661</v>
      </c>
      <c r="K2094" s="1" t="s">
        <v>40</v>
      </c>
      <c r="L2094" s="1" t="s">
        <v>502</v>
      </c>
      <c r="M2094" s="1" t="s">
        <v>503</v>
      </c>
      <c r="N2094" s="1" t="s">
        <v>37</v>
      </c>
      <c r="O2094" s="1" t="s">
        <v>43</v>
      </c>
      <c r="P2094" s="1" t="s">
        <v>43</v>
      </c>
      <c r="Q2094" s="1" t="s">
        <v>43</v>
      </c>
      <c r="R2094" s="3">
        <v>0</v>
      </c>
      <c r="S2094" s="1" t="s">
        <v>44</v>
      </c>
      <c r="T2094" s="1" t="s">
        <v>45</v>
      </c>
      <c r="U2094" s="1" t="s">
        <v>431</v>
      </c>
      <c r="V2094" s="1" t="s">
        <v>46</v>
      </c>
      <c r="W2094" s="1" t="s">
        <v>81</v>
      </c>
      <c r="X2094" s="1" t="s">
        <v>433</v>
      </c>
      <c r="Y2094" s="1" t="s">
        <v>245</v>
      </c>
      <c r="Z2094" s="1" t="s">
        <v>219</v>
      </c>
      <c r="AA2094" s="1" t="s">
        <v>51</v>
      </c>
      <c r="AB2094" s="1" t="s">
        <v>433</v>
      </c>
      <c r="AC2094" s="1" t="s">
        <v>37</v>
      </c>
    </row>
    <row r="2095" spans="1:29" hidden="1" x14ac:dyDescent="0.25">
      <c r="A2095" s="1" t="s">
        <v>33</v>
      </c>
      <c r="B2095" s="1" t="s">
        <v>34</v>
      </c>
      <c r="C2095" s="2">
        <v>45867</v>
      </c>
      <c r="D2095" s="1" t="s">
        <v>238</v>
      </c>
      <c r="E2095" s="1" t="s">
        <v>239</v>
      </c>
      <c r="F2095" s="1" t="s">
        <v>37</v>
      </c>
      <c r="G2095" s="1" t="s">
        <v>431</v>
      </c>
      <c r="H2095" s="1" t="s">
        <v>432</v>
      </c>
      <c r="I2095" s="3">
        <v>33333</v>
      </c>
      <c r="J2095" s="3">
        <v>0</v>
      </c>
      <c r="K2095" s="1" t="s">
        <v>40</v>
      </c>
      <c r="L2095" s="1" t="s">
        <v>41</v>
      </c>
      <c r="M2095" s="1" t="s">
        <v>42</v>
      </c>
      <c r="N2095" s="1" t="s">
        <v>37</v>
      </c>
      <c r="O2095" s="1" t="s">
        <v>43</v>
      </c>
      <c r="P2095" s="1" t="s">
        <v>43</v>
      </c>
      <c r="Q2095" s="1" t="s">
        <v>43</v>
      </c>
      <c r="R2095" s="3">
        <v>0</v>
      </c>
      <c r="S2095" s="1" t="s">
        <v>44</v>
      </c>
      <c r="T2095" s="1" t="s">
        <v>45</v>
      </c>
      <c r="U2095" s="1" t="s">
        <v>431</v>
      </c>
      <c r="V2095" s="1" t="s">
        <v>46</v>
      </c>
      <c r="W2095" s="1" t="s">
        <v>81</v>
      </c>
      <c r="X2095" s="1" t="s">
        <v>433</v>
      </c>
      <c r="Y2095" s="1" t="s">
        <v>245</v>
      </c>
      <c r="Z2095" s="1" t="s">
        <v>219</v>
      </c>
      <c r="AA2095" s="1" t="s">
        <v>51</v>
      </c>
      <c r="AB2095" s="1" t="s">
        <v>433</v>
      </c>
      <c r="AC2095" s="1" t="s">
        <v>37</v>
      </c>
    </row>
    <row r="2096" spans="1:29" hidden="1" x14ac:dyDescent="0.25">
      <c r="A2096" s="1" t="s">
        <v>33</v>
      </c>
      <c r="B2096" s="1" t="s">
        <v>34</v>
      </c>
      <c r="C2096" s="2">
        <v>45867</v>
      </c>
      <c r="D2096" s="1" t="s">
        <v>238</v>
      </c>
      <c r="E2096" s="1" t="s">
        <v>239</v>
      </c>
      <c r="F2096" s="1" t="s">
        <v>37</v>
      </c>
      <c r="G2096" s="1" t="s">
        <v>431</v>
      </c>
      <c r="H2096" s="1" t="s">
        <v>432</v>
      </c>
      <c r="I2096" s="3">
        <v>0</v>
      </c>
      <c r="J2096" s="3">
        <v>33333</v>
      </c>
      <c r="K2096" s="1" t="s">
        <v>40</v>
      </c>
      <c r="L2096" s="1" t="s">
        <v>504</v>
      </c>
      <c r="M2096" s="1" t="s">
        <v>505</v>
      </c>
      <c r="N2096" s="1" t="s">
        <v>37</v>
      </c>
      <c r="O2096" s="1" t="s">
        <v>43</v>
      </c>
      <c r="P2096" s="1" t="s">
        <v>43</v>
      </c>
      <c r="Q2096" s="1" t="s">
        <v>43</v>
      </c>
      <c r="R2096" s="3">
        <v>0</v>
      </c>
      <c r="S2096" s="1" t="s">
        <v>44</v>
      </c>
      <c r="T2096" s="1" t="s">
        <v>45</v>
      </c>
      <c r="U2096" s="1" t="s">
        <v>431</v>
      </c>
      <c r="V2096" s="1" t="s">
        <v>46</v>
      </c>
      <c r="W2096" s="1" t="s">
        <v>81</v>
      </c>
      <c r="X2096" s="1" t="s">
        <v>433</v>
      </c>
      <c r="Y2096" s="1" t="s">
        <v>245</v>
      </c>
      <c r="Z2096" s="1" t="s">
        <v>219</v>
      </c>
      <c r="AA2096" s="1" t="s">
        <v>51</v>
      </c>
      <c r="AB2096" s="1" t="s">
        <v>433</v>
      </c>
      <c r="AC2096" s="1" t="s">
        <v>37</v>
      </c>
    </row>
    <row r="2097" spans="1:29" hidden="1" x14ac:dyDescent="0.25">
      <c r="A2097" s="1" t="s">
        <v>33</v>
      </c>
      <c r="B2097" s="1" t="s">
        <v>34</v>
      </c>
      <c r="C2097" s="2">
        <v>45867</v>
      </c>
      <c r="D2097" s="1" t="s">
        <v>238</v>
      </c>
      <c r="E2097" s="1" t="s">
        <v>239</v>
      </c>
      <c r="F2097" s="1" t="s">
        <v>37</v>
      </c>
      <c r="G2097" s="1" t="s">
        <v>431</v>
      </c>
      <c r="H2097" s="1" t="s">
        <v>432</v>
      </c>
      <c r="I2097" s="3">
        <v>266667</v>
      </c>
      <c r="J2097" s="3">
        <v>0</v>
      </c>
      <c r="K2097" s="1" t="s">
        <v>40</v>
      </c>
      <c r="L2097" s="1" t="s">
        <v>41</v>
      </c>
      <c r="M2097" s="1" t="s">
        <v>42</v>
      </c>
      <c r="N2097" s="1" t="s">
        <v>37</v>
      </c>
      <c r="O2097" s="1" t="s">
        <v>43</v>
      </c>
      <c r="P2097" s="1" t="s">
        <v>43</v>
      </c>
      <c r="Q2097" s="1" t="s">
        <v>43</v>
      </c>
      <c r="R2097" s="3">
        <v>0</v>
      </c>
      <c r="S2097" s="1" t="s">
        <v>44</v>
      </c>
      <c r="T2097" s="1" t="s">
        <v>45</v>
      </c>
      <c r="U2097" s="1" t="s">
        <v>431</v>
      </c>
      <c r="V2097" s="1" t="s">
        <v>46</v>
      </c>
      <c r="W2097" s="1" t="s">
        <v>81</v>
      </c>
      <c r="X2097" s="1" t="s">
        <v>433</v>
      </c>
      <c r="Y2097" s="1" t="s">
        <v>245</v>
      </c>
      <c r="Z2097" s="1" t="s">
        <v>219</v>
      </c>
      <c r="AA2097" s="1" t="s">
        <v>51</v>
      </c>
      <c r="AB2097" s="1" t="s">
        <v>433</v>
      </c>
      <c r="AC2097" s="1" t="s">
        <v>37</v>
      </c>
    </row>
    <row r="2098" spans="1:29" hidden="1" x14ac:dyDescent="0.25">
      <c r="A2098" s="1" t="s">
        <v>33</v>
      </c>
      <c r="B2098" s="1" t="s">
        <v>34</v>
      </c>
      <c r="C2098" s="2">
        <v>45867</v>
      </c>
      <c r="D2098" s="1" t="s">
        <v>238</v>
      </c>
      <c r="E2098" s="1" t="s">
        <v>239</v>
      </c>
      <c r="F2098" s="1" t="s">
        <v>37</v>
      </c>
      <c r="G2098" s="1" t="s">
        <v>431</v>
      </c>
      <c r="H2098" s="1" t="s">
        <v>432</v>
      </c>
      <c r="I2098" s="3">
        <v>0</v>
      </c>
      <c r="J2098" s="3">
        <v>266667</v>
      </c>
      <c r="K2098" s="1" t="s">
        <v>40</v>
      </c>
      <c r="L2098" s="1" t="s">
        <v>506</v>
      </c>
      <c r="M2098" s="1" t="s">
        <v>507</v>
      </c>
      <c r="N2098" s="1" t="s">
        <v>37</v>
      </c>
      <c r="O2098" s="1" t="s">
        <v>43</v>
      </c>
      <c r="P2098" s="1" t="s">
        <v>43</v>
      </c>
      <c r="Q2098" s="1" t="s">
        <v>43</v>
      </c>
      <c r="R2098" s="3">
        <v>0</v>
      </c>
      <c r="S2098" s="1" t="s">
        <v>44</v>
      </c>
      <c r="T2098" s="1" t="s">
        <v>45</v>
      </c>
      <c r="U2098" s="1" t="s">
        <v>431</v>
      </c>
      <c r="V2098" s="1" t="s">
        <v>46</v>
      </c>
      <c r="W2098" s="1" t="s">
        <v>81</v>
      </c>
      <c r="X2098" s="1" t="s">
        <v>433</v>
      </c>
      <c r="Y2098" s="1" t="s">
        <v>245</v>
      </c>
      <c r="Z2098" s="1" t="s">
        <v>219</v>
      </c>
      <c r="AA2098" s="1" t="s">
        <v>51</v>
      </c>
      <c r="AB2098" s="1" t="s">
        <v>433</v>
      </c>
      <c r="AC2098" s="1" t="s">
        <v>37</v>
      </c>
    </row>
    <row r="2099" spans="1:29" hidden="1" x14ac:dyDescent="0.25">
      <c r="A2099" s="1" t="s">
        <v>33</v>
      </c>
      <c r="B2099" s="1" t="s">
        <v>34</v>
      </c>
      <c r="C2099" s="2">
        <v>45867</v>
      </c>
      <c r="D2099" s="1" t="s">
        <v>238</v>
      </c>
      <c r="E2099" s="1" t="s">
        <v>239</v>
      </c>
      <c r="F2099" s="1" t="s">
        <v>37</v>
      </c>
      <c r="G2099" s="1" t="s">
        <v>431</v>
      </c>
      <c r="H2099" s="1" t="s">
        <v>432</v>
      </c>
      <c r="I2099" s="3">
        <v>753885</v>
      </c>
      <c r="J2099" s="3">
        <v>0</v>
      </c>
      <c r="K2099" s="1" t="s">
        <v>40</v>
      </c>
      <c r="L2099" s="1" t="s">
        <v>41</v>
      </c>
      <c r="M2099" s="1" t="s">
        <v>42</v>
      </c>
      <c r="N2099" s="1" t="s">
        <v>37</v>
      </c>
      <c r="O2099" s="1" t="s">
        <v>43</v>
      </c>
      <c r="P2099" s="1" t="s">
        <v>43</v>
      </c>
      <c r="Q2099" s="1" t="s">
        <v>43</v>
      </c>
      <c r="R2099" s="3">
        <v>0</v>
      </c>
      <c r="S2099" s="1" t="s">
        <v>44</v>
      </c>
      <c r="T2099" s="1" t="s">
        <v>45</v>
      </c>
      <c r="U2099" s="1" t="s">
        <v>431</v>
      </c>
      <c r="V2099" s="1" t="s">
        <v>46</v>
      </c>
      <c r="W2099" s="1" t="s">
        <v>81</v>
      </c>
      <c r="X2099" s="1" t="s">
        <v>433</v>
      </c>
      <c r="Y2099" s="1" t="s">
        <v>245</v>
      </c>
      <c r="Z2099" s="1" t="s">
        <v>219</v>
      </c>
      <c r="AA2099" s="1" t="s">
        <v>51</v>
      </c>
      <c r="AB2099" s="1" t="s">
        <v>433</v>
      </c>
      <c r="AC2099" s="1" t="s">
        <v>37</v>
      </c>
    </row>
    <row r="2100" spans="1:29" hidden="1" x14ac:dyDescent="0.25">
      <c r="A2100" s="1" t="s">
        <v>33</v>
      </c>
      <c r="B2100" s="1" t="s">
        <v>34</v>
      </c>
      <c r="C2100" s="2">
        <v>45867</v>
      </c>
      <c r="D2100" s="1" t="s">
        <v>238</v>
      </c>
      <c r="E2100" s="1" t="s">
        <v>239</v>
      </c>
      <c r="F2100" s="1" t="s">
        <v>37</v>
      </c>
      <c r="G2100" s="1" t="s">
        <v>431</v>
      </c>
      <c r="H2100" s="1" t="s">
        <v>432</v>
      </c>
      <c r="I2100" s="3">
        <v>0</v>
      </c>
      <c r="J2100" s="3">
        <v>753885</v>
      </c>
      <c r="K2100" s="1" t="s">
        <v>40</v>
      </c>
      <c r="L2100" s="1" t="s">
        <v>141</v>
      </c>
      <c r="M2100" s="1" t="s">
        <v>142</v>
      </c>
      <c r="N2100" s="1" t="s">
        <v>37</v>
      </c>
      <c r="O2100" s="1" t="s">
        <v>43</v>
      </c>
      <c r="P2100" s="1" t="s">
        <v>43</v>
      </c>
      <c r="Q2100" s="1" t="s">
        <v>43</v>
      </c>
      <c r="R2100" s="3">
        <v>0</v>
      </c>
      <c r="S2100" s="1" t="s">
        <v>44</v>
      </c>
      <c r="T2100" s="1" t="s">
        <v>45</v>
      </c>
      <c r="U2100" s="1" t="s">
        <v>431</v>
      </c>
      <c r="V2100" s="1" t="s">
        <v>46</v>
      </c>
      <c r="W2100" s="1" t="s">
        <v>81</v>
      </c>
      <c r="X2100" s="1" t="s">
        <v>433</v>
      </c>
      <c r="Y2100" s="1" t="s">
        <v>245</v>
      </c>
      <c r="Z2100" s="1" t="s">
        <v>219</v>
      </c>
      <c r="AA2100" s="1" t="s">
        <v>51</v>
      </c>
      <c r="AB2100" s="1" t="s">
        <v>433</v>
      </c>
      <c r="AC2100" s="1" t="s">
        <v>37</v>
      </c>
    </row>
    <row r="2101" spans="1:29" hidden="1" x14ac:dyDescent="0.25">
      <c r="A2101" s="1" t="s">
        <v>33</v>
      </c>
      <c r="B2101" s="1" t="s">
        <v>34</v>
      </c>
      <c r="C2101" s="2">
        <v>45867</v>
      </c>
      <c r="D2101" s="1" t="s">
        <v>238</v>
      </c>
      <c r="E2101" s="1" t="s">
        <v>239</v>
      </c>
      <c r="F2101" s="1" t="s">
        <v>37</v>
      </c>
      <c r="G2101" s="1" t="s">
        <v>431</v>
      </c>
      <c r="H2101" s="1" t="s">
        <v>432</v>
      </c>
      <c r="I2101" s="3">
        <v>33333</v>
      </c>
      <c r="J2101" s="3">
        <v>0</v>
      </c>
      <c r="K2101" s="1" t="s">
        <v>40</v>
      </c>
      <c r="L2101" s="1" t="s">
        <v>41</v>
      </c>
      <c r="M2101" s="1" t="s">
        <v>42</v>
      </c>
      <c r="N2101" s="1" t="s">
        <v>37</v>
      </c>
      <c r="O2101" s="1" t="s">
        <v>43</v>
      </c>
      <c r="P2101" s="1" t="s">
        <v>43</v>
      </c>
      <c r="Q2101" s="1" t="s">
        <v>43</v>
      </c>
      <c r="R2101" s="3">
        <v>0</v>
      </c>
      <c r="S2101" s="1" t="s">
        <v>44</v>
      </c>
      <c r="T2101" s="1" t="s">
        <v>45</v>
      </c>
      <c r="U2101" s="1" t="s">
        <v>431</v>
      </c>
      <c r="V2101" s="1" t="s">
        <v>46</v>
      </c>
      <c r="W2101" s="1" t="s">
        <v>81</v>
      </c>
      <c r="X2101" s="1" t="s">
        <v>433</v>
      </c>
      <c r="Y2101" s="1" t="s">
        <v>245</v>
      </c>
      <c r="Z2101" s="1" t="s">
        <v>219</v>
      </c>
      <c r="AA2101" s="1" t="s">
        <v>51</v>
      </c>
      <c r="AB2101" s="1" t="s">
        <v>433</v>
      </c>
      <c r="AC2101" s="1" t="s">
        <v>37</v>
      </c>
    </row>
    <row r="2102" spans="1:29" hidden="1" x14ac:dyDescent="0.25">
      <c r="A2102" s="1" t="s">
        <v>33</v>
      </c>
      <c r="B2102" s="1" t="s">
        <v>34</v>
      </c>
      <c r="C2102" s="2">
        <v>45867</v>
      </c>
      <c r="D2102" s="1" t="s">
        <v>238</v>
      </c>
      <c r="E2102" s="1" t="s">
        <v>239</v>
      </c>
      <c r="F2102" s="1" t="s">
        <v>37</v>
      </c>
      <c r="G2102" s="1" t="s">
        <v>431</v>
      </c>
      <c r="H2102" s="1" t="s">
        <v>432</v>
      </c>
      <c r="I2102" s="3">
        <v>0</v>
      </c>
      <c r="J2102" s="3">
        <v>33333</v>
      </c>
      <c r="K2102" s="1" t="s">
        <v>40</v>
      </c>
      <c r="L2102" s="1" t="s">
        <v>508</v>
      </c>
      <c r="M2102" s="1" t="s">
        <v>509</v>
      </c>
      <c r="N2102" s="1" t="s">
        <v>37</v>
      </c>
      <c r="O2102" s="1" t="s">
        <v>43</v>
      </c>
      <c r="P2102" s="1" t="s">
        <v>43</v>
      </c>
      <c r="Q2102" s="1" t="s">
        <v>43</v>
      </c>
      <c r="R2102" s="3">
        <v>0</v>
      </c>
      <c r="S2102" s="1" t="s">
        <v>44</v>
      </c>
      <c r="T2102" s="1" t="s">
        <v>45</v>
      </c>
      <c r="U2102" s="1" t="s">
        <v>431</v>
      </c>
      <c r="V2102" s="1" t="s">
        <v>46</v>
      </c>
      <c r="W2102" s="1" t="s">
        <v>81</v>
      </c>
      <c r="X2102" s="1" t="s">
        <v>433</v>
      </c>
      <c r="Y2102" s="1" t="s">
        <v>245</v>
      </c>
      <c r="Z2102" s="1" t="s">
        <v>219</v>
      </c>
      <c r="AA2102" s="1" t="s">
        <v>51</v>
      </c>
      <c r="AB2102" s="1" t="s">
        <v>433</v>
      </c>
      <c r="AC2102" s="1" t="s">
        <v>37</v>
      </c>
    </row>
    <row r="2103" spans="1:29" hidden="1" x14ac:dyDescent="0.25">
      <c r="A2103" s="1" t="s">
        <v>33</v>
      </c>
      <c r="B2103" s="1" t="s">
        <v>34</v>
      </c>
      <c r="C2103" s="2">
        <v>45867</v>
      </c>
      <c r="D2103" s="1" t="s">
        <v>238</v>
      </c>
      <c r="E2103" s="1" t="s">
        <v>239</v>
      </c>
      <c r="F2103" s="1" t="s">
        <v>37</v>
      </c>
      <c r="G2103" s="1" t="s">
        <v>431</v>
      </c>
      <c r="H2103" s="1" t="s">
        <v>432</v>
      </c>
      <c r="I2103" s="3">
        <v>34705</v>
      </c>
      <c r="J2103" s="3">
        <v>0</v>
      </c>
      <c r="K2103" s="1" t="s">
        <v>40</v>
      </c>
      <c r="L2103" s="1" t="s">
        <v>41</v>
      </c>
      <c r="M2103" s="1" t="s">
        <v>42</v>
      </c>
      <c r="N2103" s="1" t="s">
        <v>37</v>
      </c>
      <c r="O2103" s="1" t="s">
        <v>43</v>
      </c>
      <c r="P2103" s="1" t="s">
        <v>43</v>
      </c>
      <c r="Q2103" s="1" t="s">
        <v>43</v>
      </c>
      <c r="R2103" s="3">
        <v>0</v>
      </c>
      <c r="S2103" s="1" t="s">
        <v>44</v>
      </c>
      <c r="T2103" s="1" t="s">
        <v>45</v>
      </c>
      <c r="U2103" s="1" t="s">
        <v>431</v>
      </c>
      <c r="V2103" s="1" t="s">
        <v>46</v>
      </c>
      <c r="W2103" s="1" t="s">
        <v>81</v>
      </c>
      <c r="X2103" s="1" t="s">
        <v>433</v>
      </c>
      <c r="Y2103" s="1" t="s">
        <v>245</v>
      </c>
      <c r="Z2103" s="1" t="s">
        <v>219</v>
      </c>
      <c r="AA2103" s="1" t="s">
        <v>51</v>
      </c>
      <c r="AB2103" s="1" t="s">
        <v>433</v>
      </c>
      <c r="AC2103" s="1" t="s">
        <v>37</v>
      </c>
    </row>
    <row r="2104" spans="1:29" hidden="1" x14ac:dyDescent="0.25">
      <c r="A2104" s="1" t="s">
        <v>33</v>
      </c>
      <c r="B2104" s="1" t="s">
        <v>34</v>
      </c>
      <c r="C2104" s="2">
        <v>45867</v>
      </c>
      <c r="D2104" s="1" t="s">
        <v>238</v>
      </c>
      <c r="E2104" s="1" t="s">
        <v>239</v>
      </c>
      <c r="F2104" s="1" t="s">
        <v>37</v>
      </c>
      <c r="G2104" s="1" t="s">
        <v>431</v>
      </c>
      <c r="H2104" s="1" t="s">
        <v>432</v>
      </c>
      <c r="I2104" s="3">
        <v>0</v>
      </c>
      <c r="J2104" s="3">
        <v>34705</v>
      </c>
      <c r="K2104" s="1" t="s">
        <v>40</v>
      </c>
      <c r="L2104" s="1" t="s">
        <v>510</v>
      </c>
      <c r="M2104" s="1" t="s">
        <v>511</v>
      </c>
      <c r="N2104" s="1" t="s">
        <v>37</v>
      </c>
      <c r="O2104" s="1" t="s">
        <v>43</v>
      </c>
      <c r="P2104" s="1" t="s">
        <v>43</v>
      </c>
      <c r="Q2104" s="1" t="s">
        <v>43</v>
      </c>
      <c r="R2104" s="3">
        <v>0</v>
      </c>
      <c r="S2104" s="1" t="s">
        <v>44</v>
      </c>
      <c r="T2104" s="1" t="s">
        <v>45</v>
      </c>
      <c r="U2104" s="1" t="s">
        <v>431</v>
      </c>
      <c r="V2104" s="1" t="s">
        <v>46</v>
      </c>
      <c r="W2104" s="1" t="s">
        <v>81</v>
      </c>
      <c r="X2104" s="1" t="s">
        <v>433</v>
      </c>
      <c r="Y2104" s="1" t="s">
        <v>245</v>
      </c>
      <c r="Z2104" s="1" t="s">
        <v>219</v>
      </c>
      <c r="AA2104" s="1" t="s">
        <v>51</v>
      </c>
      <c r="AB2104" s="1" t="s">
        <v>433</v>
      </c>
      <c r="AC2104" s="1" t="s">
        <v>37</v>
      </c>
    </row>
    <row r="2105" spans="1:29" hidden="1" x14ac:dyDescent="0.25">
      <c r="A2105" s="1" t="s">
        <v>33</v>
      </c>
      <c r="B2105" s="1" t="s">
        <v>34</v>
      </c>
      <c r="C2105" s="2">
        <v>45867</v>
      </c>
      <c r="D2105" s="1" t="s">
        <v>238</v>
      </c>
      <c r="E2105" s="1" t="s">
        <v>239</v>
      </c>
      <c r="F2105" s="1" t="s">
        <v>37</v>
      </c>
      <c r="G2105" s="1" t="s">
        <v>431</v>
      </c>
      <c r="H2105" s="1" t="s">
        <v>432</v>
      </c>
      <c r="I2105" s="3">
        <v>33334</v>
      </c>
      <c r="J2105" s="3">
        <v>0</v>
      </c>
      <c r="K2105" s="1" t="s">
        <v>40</v>
      </c>
      <c r="L2105" s="1" t="s">
        <v>41</v>
      </c>
      <c r="M2105" s="1" t="s">
        <v>42</v>
      </c>
      <c r="N2105" s="1" t="s">
        <v>37</v>
      </c>
      <c r="O2105" s="1" t="s">
        <v>43</v>
      </c>
      <c r="P2105" s="1" t="s">
        <v>43</v>
      </c>
      <c r="Q2105" s="1" t="s">
        <v>43</v>
      </c>
      <c r="R2105" s="3">
        <v>0</v>
      </c>
      <c r="S2105" s="1" t="s">
        <v>44</v>
      </c>
      <c r="T2105" s="1" t="s">
        <v>45</v>
      </c>
      <c r="U2105" s="1" t="s">
        <v>431</v>
      </c>
      <c r="V2105" s="1" t="s">
        <v>46</v>
      </c>
      <c r="W2105" s="1" t="s">
        <v>81</v>
      </c>
      <c r="X2105" s="1" t="s">
        <v>433</v>
      </c>
      <c r="Y2105" s="1" t="s">
        <v>245</v>
      </c>
      <c r="Z2105" s="1" t="s">
        <v>219</v>
      </c>
      <c r="AA2105" s="1" t="s">
        <v>51</v>
      </c>
      <c r="AB2105" s="1" t="s">
        <v>433</v>
      </c>
      <c r="AC2105" s="1" t="s">
        <v>37</v>
      </c>
    </row>
    <row r="2106" spans="1:29" hidden="1" x14ac:dyDescent="0.25">
      <c r="A2106" s="1" t="s">
        <v>33</v>
      </c>
      <c r="B2106" s="1" t="s">
        <v>34</v>
      </c>
      <c r="C2106" s="2">
        <v>45867</v>
      </c>
      <c r="D2106" s="1" t="s">
        <v>238</v>
      </c>
      <c r="E2106" s="1" t="s">
        <v>239</v>
      </c>
      <c r="F2106" s="1" t="s">
        <v>37</v>
      </c>
      <c r="G2106" s="1" t="s">
        <v>431</v>
      </c>
      <c r="H2106" s="1" t="s">
        <v>432</v>
      </c>
      <c r="I2106" s="3">
        <v>0</v>
      </c>
      <c r="J2106" s="3">
        <v>33334</v>
      </c>
      <c r="K2106" s="1" t="s">
        <v>40</v>
      </c>
      <c r="L2106" s="1" t="s">
        <v>512</v>
      </c>
      <c r="M2106" s="1" t="s">
        <v>513</v>
      </c>
      <c r="N2106" s="1" t="s">
        <v>37</v>
      </c>
      <c r="O2106" s="1" t="s">
        <v>43</v>
      </c>
      <c r="P2106" s="1" t="s">
        <v>43</v>
      </c>
      <c r="Q2106" s="1" t="s">
        <v>43</v>
      </c>
      <c r="R2106" s="3">
        <v>0</v>
      </c>
      <c r="S2106" s="1" t="s">
        <v>44</v>
      </c>
      <c r="T2106" s="1" t="s">
        <v>45</v>
      </c>
      <c r="U2106" s="1" t="s">
        <v>431</v>
      </c>
      <c r="V2106" s="1" t="s">
        <v>46</v>
      </c>
      <c r="W2106" s="1" t="s">
        <v>81</v>
      </c>
      <c r="X2106" s="1" t="s">
        <v>433</v>
      </c>
      <c r="Y2106" s="1" t="s">
        <v>245</v>
      </c>
      <c r="Z2106" s="1" t="s">
        <v>219</v>
      </c>
      <c r="AA2106" s="1" t="s">
        <v>51</v>
      </c>
      <c r="AB2106" s="1" t="s">
        <v>433</v>
      </c>
      <c r="AC2106" s="1" t="s">
        <v>37</v>
      </c>
    </row>
    <row r="2107" spans="1:29" hidden="1" x14ac:dyDescent="0.25">
      <c r="A2107" s="1" t="s">
        <v>33</v>
      </c>
      <c r="B2107" s="1" t="s">
        <v>34</v>
      </c>
      <c r="C2107" s="2">
        <v>45868</v>
      </c>
      <c r="D2107" s="1" t="s">
        <v>35</v>
      </c>
      <c r="E2107" s="1" t="s">
        <v>36</v>
      </c>
      <c r="F2107" s="1" t="s">
        <v>37</v>
      </c>
      <c r="G2107" s="1" t="s">
        <v>428</v>
      </c>
      <c r="H2107" s="1" t="s">
        <v>429</v>
      </c>
      <c r="I2107" s="3">
        <v>0</v>
      </c>
      <c r="J2107" s="54">
        <v>1328600</v>
      </c>
      <c r="K2107" s="1" t="s">
        <v>40</v>
      </c>
      <c r="L2107" s="1" t="s">
        <v>62</v>
      </c>
      <c r="M2107" s="1" t="s">
        <v>63</v>
      </c>
      <c r="N2107" s="1" t="s">
        <v>37</v>
      </c>
      <c r="O2107" s="1" t="s">
        <v>43</v>
      </c>
      <c r="P2107" s="1" t="s">
        <v>43</v>
      </c>
      <c r="Q2107" s="1" t="s">
        <v>43</v>
      </c>
      <c r="R2107" s="3">
        <v>0</v>
      </c>
      <c r="S2107" s="1" t="s">
        <v>44</v>
      </c>
      <c r="T2107" s="1" t="s">
        <v>45</v>
      </c>
      <c r="U2107" s="1" t="s">
        <v>428</v>
      </c>
      <c r="V2107" s="1" t="s">
        <v>46</v>
      </c>
      <c r="W2107" s="1" t="s">
        <v>47</v>
      </c>
      <c r="X2107" s="1" t="s">
        <v>430</v>
      </c>
      <c r="Y2107" s="1" t="s">
        <v>49</v>
      </c>
      <c r="Z2107" s="1" t="s">
        <v>50</v>
      </c>
      <c r="AA2107" s="1" t="s">
        <v>51</v>
      </c>
      <c r="AB2107" s="1" t="s">
        <v>430</v>
      </c>
      <c r="AC2107" s="1" t="s">
        <v>37</v>
      </c>
    </row>
    <row r="2108" spans="1:29" hidden="1" x14ac:dyDescent="0.25">
      <c r="A2108" s="1" t="s">
        <v>33</v>
      </c>
      <c r="B2108" s="1" t="s">
        <v>34</v>
      </c>
      <c r="C2108" s="2">
        <v>45869</v>
      </c>
      <c r="D2108" s="1" t="s">
        <v>73</v>
      </c>
      <c r="E2108" s="1" t="s">
        <v>74</v>
      </c>
      <c r="F2108" s="1" t="s">
        <v>37</v>
      </c>
      <c r="G2108" s="1" t="s">
        <v>529</v>
      </c>
      <c r="H2108" s="1" t="s">
        <v>76</v>
      </c>
      <c r="I2108" s="3">
        <v>47450</v>
      </c>
      <c r="J2108" s="3">
        <v>0</v>
      </c>
      <c r="K2108" s="1" t="s">
        <v>40</v>
      </c>
      <c r="L2108" s="1" t="s">
        <v>148</v>
      </c>
      <c r="M2108" s="1" t="s">
        <v>149</v>
      </c>
      <c r="N2108" s="1" t="s">
        <v>79</v>
      </c>
      <c r="O2108" s="1" t="s">
        <v>80</v>
      </c>
      <c r="P2108" s="1" t="s">
        <v>43</v>
      </c>
      <c r="Q2108" s="1" t="s">
        <v>43</v>
      </c>
      <c r="R2108" s="3">
        <v>0</v>
      </c>
      <c r="S2108" s="1" t="s">
        <v>44</v>
      </c>
      <c r="T2108" s="1" t="s">
        <v>45</v>
      </c>
      <c r="U2108" s="1" t="s">
        <v>529</v>
      </c>
      <c r="V2108" s="1" t="s">
        <v>46</v>
      </c>
      <c r="W2108" s="1" t="s">
        <v>530</v>
      </c>
      <c r="X2108" s="1" t="s">
        <v>531</v>
      </c>
      <c r="Y2108" s="1" t="s">
        <v>83</v>
      </c>
      <c r="Z2108" s="1" t="s">
        <v>532</v>
      </c>
      <c r="AA2108" s="1" t="s">
        <v>51</v>
      </c>
      <c r="AB2108" s="1" t="s">
        <v>531</v>
      </c>
      <c r="AC2108" s="1" t="s">
        <v>37</v>
      </c>
    </row>
    <row r="2109" spans="1:29" hidden="1" x14ac:dyDescent="0.25">
      <c r="A2109" s="1" t="s">
        <v>33</v>
      </c>
      <c r="B2109" s="1" t="s">
        <v>34</v>
      </c>
      <c r="C2109" s="2">
        <v>45869</v>
      </c>
      <c r="D2109" s="1" t="s">
        <v>73</v>
      </c>
      <c r="E2109" s="1" t="s">
        <v>74</v>
      </c>
      <c r="F2109" s="1" t="s">
        <v>37</v>
      </c>
      <c r="G2109" s="1" t="s">
        <v>529</v>
      </c>
      <c r="H2109" s="1" t="s">
        <v>76</v>
      </c>
      <c r="I2109" s="3">
        <v>616850</v>
      </c>
      <c r="J2109" s="3">
        <v>0</v>
      </c>
      <c r="K2109" s="1" t="s">
        <v>40</v>
      </c>
      <c r="L2109" s="1" t="s">
        <v>125</v>
      </c>
      <c r="M2109" s="1" t="s">
        <v>126</v>
      </c>
      <c r="N2109" s="1" t="s">
        <v>79</v>
      </c>
      <c r="O2109" s="1" t="s">
        <v>80</v>
      </c>
      <c r="P2109" s="1" t="s">
        <v>43</v>
      </c>
      <c r="Q2109" s="1" t="s">
        <v>43</v>
      </c>
      <c r="R2109" s="3">
        <v>0</v>
      </c>
      <c r="S2109" s="1" t="s">
        <v>44</v>
      </c>
      <c r="T2109" s="1" t="s">
        <v>45</v>
      </c>
      <c r="U2109" s="1" t="s">
        <v>529</v>
      </c>
      <c r="V2109" s="1" t="s">
        <v>46</v>
      </c>
      <c r="W2109" s="1" t="s">
        <v>530</v>
      </c>
      <c r="X2109" s="1" t="s">
        <v>531</v>
      </c>
      <c r="Y2109" s="1" t="s">
        <v>83</v>
      </c>
      <c r="Z2109" s="1" t="s">
        <v>532</v>
      </c>
      <c r="AA2109" s="1" t="s">
        <v>51</v>
      </c>
      <c r="AB2109" s="1" t="s">
        <v>531</v>
      </c>
      <c r="AC2109" s="1" t="s">
        <v>37</v>
      </c>
    </row>
    <row r="2110" spans="1:29" hidden="1" x14ac:dyDescent="0.25">
      <c r="A2110" s="1" t="s">
        <v>33</v>
      </c>
      <c r="B2110" s="1" t="s">
        <v>34</v>
      </c>
      <c r="C2110" s="2">
        <v>45869</v>
      </c>
      <c r="D2110" s="1" t="s">
        <v>73</v>
      </c>
      <c r="E2110" s="1" t="s">
        <v>74</v>
      </c>
      <c r="F2110" s="1" t="s">
        <v>37</v>
      </c>
      <c r="G2110" s="1" t="s">
        <v>529</v>
      </c>
      <c r="H2110" s="1" t="s">
        <v>76</v>
      </c>
      <c r="I2110" s="3">
        <v>108274</v>
      </c>
      <c r="J2110" s="3">
        <v>0</v>
      </c>
      <c r="K2110" s="1" t="s">
        <v>40</v>
      </c>
      <c r="L2110" s="1" t="s">
        <v>537</v>
      </c>
      <c r="M2110" s="1" t="s">
        <v>538</v>
      </c>
      <c r="N2110" s="1" t="s">
        <v>79</v>
      </c>
      <c r="O2110" s="1" t="s">
        <v>80</v>
      </c>
      <c r="P2110" s="1" t="s">
        <v>43</v>
      </c>
      <c r="Q2110" s="1" t="s">
        <v>43</v>
      </c>
      <c r="R2110" s="3">
        <v>0</v>
      </c>
      <c r="S2110" s="1" t="s">
        <v>44</v>
      </c>
      <c r="T2110" s="1" t="s">
        <v>45</v>
      </c>
      <c r="U2110" s="1" t="s">
        <v>529</v>
      </c>
      <c r="V2110" s="1" t="s">
        <v>46</v>
      </c>
      <c r="W2110" s="1" t="s">
        <v>530</v>
      </c>
      <c r="X2110" s="1" t="s">
        <v>531</v>
      </c>
      <c r="Y2110" s="1" t="s">
        <v>83</v>
      </c>
      <c r="Z2110" s="1" t="s">
        <v>532</v>
      </c>
      <c r="AA2110" s="1" t="s">
        <v>51</v>
      </c>
      <c r="AB2110" s="1" t="s">
        <v>531</v>
      </c>
      <c r="AC2110" s="1" t="s">
        <v>37</v>
      </c>
    </row>
    <row r="2111" spans="1:29" hidden="1" x14ac:dyDescent="0.25">
      <c r="A2111" s="1" t="s">
        <v>33</v>
      </c>
      <c r="B2111" s="1" t="s">
        <v>34</v>
      </c>
      <c r="C2111" s="2">
        <v>45869</v>
      </c>
      <c r="D2111" s="1" t="s">
        <v>73</v>
      </c>
      <c r="E2111" s="1" t="s">
        <v>74</v>
      </c>
      <c r="F2111" s="1" t="s">
        <v>37</v>
      </c>
      <c r="G2111" s="1" t="s">
        <v>529</v>
      </c>
      <c r="H2111" s="1" t="s">
        <v>76</v>
      </c>
      <c r="I2111" s="3">
        <v>142350</v>
      </c>
      <c r="J2111" s="3">
        <v>0</v>
      </c>
      <c r="K2111" s="1" t="s">
        <v>40</v>
      </c>
      <c r="L2111" s="1" t="s">
        <v>408</v>
      </c>
      <c r="M2111" s="1" t="s">
        <v>409</v>
      </c>
      <c r="N2111" s="1" t="s">
        <v>79</v>
      </c>
      <c r="O2111" s="1" t="s">
        <v>80</v>
      </c>
      <c r="P2111" s="1" t="s">
        <v>43</v>
      </c>
      <c r="Q2111" s="1" t="s">
        <v>43</v>
      </c>
      <c r="R2111" s="3">
        <v>0</v>
      </c>
      <c r="S2111" s="1" t="s">
        <v>44</v>
      </c>
      <c r="T2111" s="1" t="s">
        <v>45</v>
      </c>
      <c r="U2111" s="1" t="s">
        <v>529</v>
      </c>
      <c r="V2111" s="1" t="s">
        <v>46</v>
      </c>
      <c r="W2111" s="1" t="s">
        <v>530</v>
      </c>
      <c r="X2111" s="1" t="s">
        <v>531</v>
      </c>
      <c r="Y2111" s="1" t="s">
        <v>83</v>
      </c>
      <c r="Z2111" s="1" t="s">
        <v>532</v>
      </c>
      <c r="AA2111" s="1" t="s">
        <v>51</v>
      </c>
      <c r="AB2111" s="1" t="s">
        <v>531</v>
      </c>
      <c r="AC2111" s="1" t="s">
        <v>37</v>
      </c>
    </row>
    <row r="2112" spans="1:29" hidden="1" x14ac:dyDescent="0.25">
      <c r="A2112" s="1" t="s">
        <v>33</v>
      </c>
      <c r="B2112" s="1" t="s">
        <v>34</v>
      </c>
      <c r="C2112" s="2">
        <v>45869</v>
      </c>
      <c r="D2112" s="1" t="s">
        <v>73</v>
      </c>
      <c r="E2112" s="1" t="s">
        <v>74</v>
      </c>
      <c r="F2112" s="1" t="s">
        <v>37</v>
      </c>
      <c r="G2112" s="1" t="s">
        <v>529</v>
      </c>
      <c r="H2112" s="1" t="s">
        <v>76</v>
      </c>
      <c r="I2112" s="3">
        <v>616850</v>
      </c>
      <c r="J2112" s="3">
        <v>0</v>
      </c>
      <c r="K2112" s="1" t="s">
        <v>40</v>
      </c>
      <c r="L2112" s="1" t="s">
        <v>150</v>
      </c>
      <c r="M2112" s="1" t="s">
        <v>151</v>
      </c>
      <c r="N2112" s="1" t="s">
        <v>79</v>
      </c>
      <c r="O2112" s="1" t="s">
        <v>80</v>
      </c>
      <c r="P2112" s="1" t="s">
        <v>43</v>
      </c>
      <c r="Q2112" s="1" t="s">
        <v>43</v>
      </c>
      <c r="R2112" s="3">
        <v>0</v>
      </c>
      <c r="S2112" s="1" t="s">
        <v>44</v>
      </c>
      <c r="T2112" s="1" t="s">
        <v>45</v>
      </c>
      <c r="U2112" s="1" t="s">
        <v>529</v>
      </c>
      <c r="V2112" s="1" t="s">
        <v>46</v>
      </c>
      <c r="W2112" s="1" t="s">
        <v>530</v>
      </c>
      <c r="X2112" s="1" t="s">
        <v>531</v>
      </c>
      <c r="Y2112" s="1" t="s">
        <v>83</v>
      </c>
      <c r="Z2112" s="1" t="s">
        <v>532</v>
      </c>
      <c r="AA2112" s="1" t="s">
        <v>51</v>
      </c>
      <c r="AB2112" s="1" t="s">
        <v>531</v>
      </c>
      <c r="AC2112" s="1" t="s">
        <v>37</v>
      </c>
    </row>
    <row r="2113" spans="1:29" hidden="1" x14ac:dyDescent="0.25">
      <c r="A2113" s="1" t="s">
        <v>33</v>
      </c>
      <c r="B2113" s="1" t="s">
        <v>34</v>
      </c>
      <c r="C2113" s="2">
        <v>45869</v>
      </c>
      <c r="D2113" s="1" t="s">
        <v>73</v>
      </c>
      <c r="E2113" s="1" t="s">
        <v>74</v>
      </c>
      <c r="F2113" s="1" t="s">
        <v>37</v>
      </c>
      <c r="G2113" s="1" t="s">
        <v>529</v>
      </c>
      <c r="H2113" s="1" t="s">
        <v>76</v>
      </c>
      <c r="I2113" s="3">
        <v>521950</v>
      </c>
      <c r="J2113" s="3">
        <v>0</v>
      </c>
      <c r="K2113" s="1" t="s">
        <v>40</v>
      </c>
      <c r="L2113" s="1" t="s">
        <v>539</v>
      </c>
      <c r="M2113" s="1" t="s">
        <v>540</v>
      </c>
      <c r="N2113" s="1" t="s">
        <v>79</v>
      </c>
      <c r="O2113" s="1" t="s">
        <v>80</v>
      </c>
      <c r="P2113" s="1" t="s">
        <v>43</v>
      </c>
      <c r="Q2113" s="1" t="s">
        <v>43</v>
      </c>
      <c r="R2113" s="3">
        <v>0</v>
      </c>
      <c r="S2113" s="1" t="s">
        <v>44</v>
      </c>
      <c r="T2113" s="1" t="s">
        <v>45</v>
      </c>
      <c r="U2113" s="1" t="s">
        <v>529</v>
      </c>
      <c r="V2113" s="1" t="s">
        <v>46</v>
      </c>
      <c r="W2113" s="1" t="s">
        <v>530</v>
      </c>
      <c r="X2113" s="1" t="s">
        <v>531</v>
      </c>
      <c r="Y2113" s="1" t="s">
        <v>83</v>
      </c>
      <c r="Z2113" s="1" t="s">
        <v>532</v>
      </c>
      <c r="AA2113" s="1" t="s">
        <v>51</v>
      </c>
      <c r="AB2113" s="1" t="s">
        <v>531</v>
      </c>
      <c r="AC2113" s="1" t="s">
        <v>37</v>
      </c>
    </row>
    <row r="2114" spans="1:29" hidden="1" x14ac:dyDescent="0.25">
      <c r="A2114" s="1" t="s">
        <v>33</v>
      </c>
      <c r="B2114" s="1" t="s">
        <v>34</v>
      </c>
      <c r="C2114" s="2">
        <v>45869</v>
      </c>
      <c r="D2114" s="1" t="s">
        <v>73</v>
      </c>
      <c r="E2114" s="1" t="s">
        <v>74</v>
      </c>
      <c r="F2114" s="1" t="s">
        <v>37</v>
      </c>
      <c r="G2114" s="1" t="s">
        <v>529</v>
      </c>
      <c r="H2114" s="1" t="s">
        <v>76</v>
      </c>
      <c r="I2114" s="3">
        <v>94900</v>
      </c>
      <c r="J2114" s="3">
        <v>0</v>
      </c>
      <c r="K2114" s="1" t="s">
        <v>40</v>
      </c>
      <c r="L2114" s="1" t="s">
        <v>541</v>
      </c>
      <c r="M2114" s="1" t="s">
        <v>542</v>
      </c>
      <c r="N2114" s="1" t="s">
        <v>79</v>
      </c>
      <c r="O2114" s="1" t="s">
        <v>80</v>
      </c>
      <c r="P2114" s="1" t="s">
        <v>43</v>
      </c>
      <c r="Q2114" s="1" t="s">
        <v>43</v>
      </c>
      <c r="R2114" s="3">
        <v>0</v>
      </c>
      <c r="S2114" s="1" t="s">
        <v>44</v>
      </c>
      <c r="T2114" s="1" t="s">
        <v>45</v>
      </c>
      <c r="U2114" s="1" t="s">
        <v>529</v>
      </c>
      <c r="V2114" s="1" t="s">
        <v>46</v>
      </c>
      <c r="W2114" s="1" t="s">
        <v>530</v>
      </c>
      <c r="X2114" s="1" t="s">
        <v>531</v>
      </c>
      <c r="Y2114" s="1" t="s">
        <v>83</v>
      </c>
      <c r="Z2114" s="1" t="s">
        <v>532</v>
      </c>
      <c r="AA2114" s="1" t="s">
        <v>51</v>
      </c>
      <c r="AB2114" s="1" t="s">
        <v>531</v>
      </c>
      <c r="AC2114" s="1" t="s">
        <v>37</v>
      </c>
    </row>
    <row r="2115" spans="1:29" hidden="1" x14ac:dyDescent="0.25">
      <c r="A2115" s="1" t="s">
        <v>33</v>
      </c>
      <c r="B2115" s="1" t="s">
        <v>34</v>
      </c>
      <c r="C2115" s="2">
        <v>45869</v>
      </c>
      <c r="D2115" s="1" t="s">
        <v>73</v>
      </c>
      <c r="E2115" s="1" t="s">
        <v>74</v>
      </c>
      <c r="F2115" s="1" t="s">
        <v>37</v>
      </c>
      <c r="G2115" s="1" t="s">
        <v>529</v>
      </c>
      <c r="H2115" s="1" t="s">
        <v>76</v>
      </c>
      <c r="I2115" s="3">
        <v>569400</v>
      </c>
      <c r="J2115" s="3">
        <v>0</v>
      </c>
      <c r="K2115" s="1" t="s">
        <v>40</v>
      </c>
      <c r="L2115" s="1" t="s">
        <v>117</v>
      </c>
      <c r="M2115" s="1" t="s">
        <v>118</v>
      </c>
      <c r="N2115" s="1" t="s">
        <v>79</v>
      </c>
      <c r="O2115" s="1" t="s">
        <v>80</v>
      </c>
      <c r="P2115" s="1" t="s">
        <v>43</v>
      </c>
      <c r="Q2115" s="1" t="s">
        <v>43</v>
      </c>
      <c r="R2115" s="3">
        <v>0</v>
      </c>
      <c r="S2115" s="1" t="s">
        <v>44</v>
      </c>
      <c r="T2115" s="1" t="s">
        <v>45</v>
      </c>
      <c r="U2115" s="1" t="s">
        <v>529</v>
      </c>
      <c r="V2115" s="1" t="s">
        <v>46</v>
      </c>
      <c r="W2115" s="1" t="s">
        <v>530</v>
      </c>
      <c r="X2115" s="1" t="s">
        <v>531</v>
      </c>
      <c r="Y2115" s="1" t="s">
        <v>83</v>
      </c>
      <c r="Z2115" s="1" t="s">
        <v>532</v>
      </c>
      <c r="AA2115" s="1" t="s">
        <v>51</v>
      </c>
      <c r="AB2115" s="1" t="s">
        <v>531</v>
      </c>
      <c r="AC2115" s="1" t="s">
        <v>37</v>
      </c>
    </row>
    <row r="2116" spans="1:29" hidden="1" x14ac:dyDescent="0.25">
      <c r="A2116" s="1" t="s">
        <v>33</v>
      </c>
      <c r="B2116" s="1" t="s">
        <v>34</v>
      </c>
      <c r="C2116" s="2">
        <v>45869</v>
      </c>
      <c r="D2116" s="1" t="s">
        <v>73</v>
      </c>
      <c r="E2116" s="1" t="s">
        <v>74</v>
      </c>
      <c r="F2116" s="1" t="s">
        <v>37</v>
      </c>
      <c r="G2116" s="1" t="s">
        <v>529</v>
      </c>
      <c r="H2116" s="1" t="s">
        <v>76</v>
      </c>
      <c r="I2116" s="3">
        <v>237250</v>
      </c>
      <c r="J2116" s="3">
        <v>0</v>
      </c>
      <c r="K2116" s="1" t="s">
        <v>40</v>
      </c>
      <c r="L2116" s="1" t="s">
        <v>152</v>
      </c>
      <c r="M2116" s="1" t="s">
        <v>153</v>
      </c>
      <c r="N2116" s="1" t="s">
        <v>79</v>
      </c>
      <c r="O2116" s="1" t="s">
        <v>80</v>
      </c>
      <c r="P2116" s="1" t="s">
        <v>43</v>
      </c>
      <c r="Q2116" s="1" t="s">
        <v>43</v>
      </c>
      <c r="R2116" s="3">
        <v>0</v>
      </c>
      <c r="S2116" s="1" t="s">
        <v>44</v>
      </c>
      <c r="T2116" s="1" t="s">
        <v>45</v>
      </c>
      <c r="U2116" s="1" t="s">
        <v>529</v>
      </c>
      <c r="V2116" s="1" t="s">
        <v>46</v>
      </c>
      <c r="W2116" s="1" t="s">
        <v>530</v>
      </c>
      <c r="X2116" s="1" t="s">
        <v>531</v>
      </c>
      <c r="Y2116" s="1" t="s">
        <v>83</v>
      </c>
      <c r="Z2116" s="1" t="s">
        <v>532</v>
      </c>
      <c r="AA2116" s="1" t="s">
        <v>51</v>
      </c>
      <c r="AB2116" s="1" t="s">
        <v>531</v>
      </c>
      <c r="AC2116" s="1" t="s">
        <v>37</v>
      </c>
    </row>
    <row r="2117" spans="1:29" hidden="1" x14ac:dyDescent="0.25">
      <c r="A2117" s="1" t="s">
        <v>33</v>
      </c>
      <c r="B2117" s="1" t="s">
        <v>34</v>
      </c>
      <c r="C2117" s="2">
        <v>45869</v>
      </c>
      <c r="D2117" s="1" t="s">
        <v>73</v>
      </c>
      <c r="E2117" s="1" t="s">
        <v>74</v>
      </c>
      <c r="F2117" s="1" t="s">
        <v>37</v>
      </c>
      <c r="G2117" s="1" t="s">
        <v>529</v>
      </c>
      <c r="H2117" s="1" t="s">
        <v>76</v>
      </c>
      <c r="I2117" s="3">
        <v>237250</v>
      </c>
      <c r="J2117" s="3">
        <v>0</v>
      </c>
      <c r="K2117" s="1" t="s">
        <v>40</v>
      </c>
      <c r="L2117" s="1" t="s">
        <v>141</v>
      </c>
      <c r="M2117" s="1" t="s">
        <v>142</v>
      </c>
      <c r="N2117" s="1" t="s">
        <v>79</v>
      </c>
      <c r="O2117" s="1" t="s">
        <v>80</v>
      </c>
      <c r="P2117" s="1" t="s">
        <v>43</v>
      </c>
      <c r="Q2117" s="1" t="s">
        <v>43</v>
      </c>
      <c r="R2117" s="3">
        <v>0</v>
      </c>
      <c r="S2117" s="1" t="s">
        <v>44</v>
      </c>
      <c r="T2117" s="1" t="s">
        <v>45</v>
      </c>
      <c r="U2117" s="1" t="s">
        <v>529</v>
      </c>
      <c r="V2117" s="1" t="s">
        <v>46</v>
      </c>
      <c r="W2117" s="1" t="s">
        <v>530</v>
      </c>
      <c r="X2117" s="1" t="s">
        <v>531</v>
      </c>
      <c r="Y2117" s="1" t="s">
        <v>83</v>
      </c>
      <c r="Z2117" s="1" t="s">
        <v>532</v>
      </c>
      <c r="AA2117" s="1" t="s">
        <v>51</v>
      </c>
      <c r="AB2117" s="1" t="s">
        <v>531</v>
      </c>
      <c r="AC2117" s="1" t="s">
        <v>37</v>
      </c>
    </row>
    <row r="2118" spans="1:29" hidden="1" x14ac:dyDescent="0.25">
      <c r="A2118" s="1" t="s">
        <v>33</v>
      </c>
      <c r="B2118" s="1" t="s">
        <v>34</v>
      </c>
      <c r="C2118" s="2">
        <v>45869</v>
      </c>
      <c r="D2118" s="1" t="s">
        <v>73</v>
      </c>
      <c r="E2118" s="1" t="s">
        <v>74</v>
      </c>
      <c r="F2118" s="1" t="s">
        <v>37</v>
      </c>
      <c r="G2118" s="1" t="s">
        <v>529</v>
      </c>
      <c r="H2118" s="1" t="s">
        <v>76</v>
      </c>
      <c r="I2118" s="3">
        <v>47450</v>
      </c>
      <c r="J2118" s="3">
        <v>0</v>
      </c>
      <c r="K2118" s="1" t="s">
        <v>40</v>
      </c>
      <c r="L2118" s="1" t="s">
        <v>543</v>
      </c>
      <c r="M2118" s="1" t="s">
        <v>544</v>
      </c>
      <c r="N2118" s="1" t="s">
        <v>79</v>
      </c>
      <c r="O2118" s="1" t="s">
        <v>80</v>
      </c>
      <c r="P2118" s="1" t="s">
        <v>43</v>
      </c>
      <c r="Q2118" s="1" t="s">
        <v>43</v>
      </c>
      <c r="R2118" s="3">
        <v>0</v>
      </c>
      <c r="S2118" s="1" t="s">
        <v>44</v>
      </c>
      <c r="T2118" s="1" t="s">
        <v>45</v>
      </c>
      <c r="U2118" s="1" t="s">
        <v>529</v>
      </c>
      <c r="V2118" s="1" t="s">
        <v>46</v>
      </c>
      <c r="W2118" s="1" t="s">
        <v>530</v>
      </c>
      <c r="X2118" s="1" t="s">
        <v>531</v>
      </c>
      <c r="Y2118" s="1" t="s">
        <v>83</v>
      </c>
      <c r="Z2118" s="1" t="s">
        <v>532</v>
      </c>
      <c r="AA2118" s="1" t="s">
        <v>51</v>
      </c>
      <c r="AB2118" s="1" t="s">
        <v>531</v>
      </c>
      <c r="AC2118" s="1" t="s">
        <v>37</v>
      </c>
    </row>
    <row r="2119" spans="1:29" hidden="1" x14ac:dyDescent="0.25">
      <c r="A2119" s="1" t="s">
        <v>33</v>
      </c>
      <c r="B2119" s="1" t="s">
        <v>34</v>
      </c>
      <c r="C2119" s="2">
        <v>45869</v>
      </c>
      <c r="D2119" s="1" t="s">
        <v>73</v>
      </c>
      <c r="E2119" s="1" t="s">
        <v>74</v>
      </c>
      <c r="F2119" s="1" t="s">
        <v>37</v>
      </c>
      <c r="G2119" s="1" t="s">
        <v>529</v>
      </c>
      <c r="H2119" s="1" t="s">
        <v>76</v>
      </c>
      <c r="I2119" s="3">
        <v>427050</v>
      </c>
      <c r="J2119" s="3">
        <v>0</v>
      </c>
      <c r="K2119" s="1" t="s">
        <v>40</v>
      </c>
      <c r="L2119" s="1" t="s">
        <v>250</v>
      </c>
      <c r="M2119" s="1" t="s">
        <v>251</v>
      </c>
      <c r="N2119" s="1" t="s">
        <v>79</v>
      </c>
      <c r="O2119" s="1" t="s">
        <v>80</v>
      </c>
      <c r="P2119" s="1" t="s">
        <v>43</v>
      </c>
      <c r="Q2119" s="1" t="s">
        <v>43</v>
      </c>
      <c r="R2119" s="3">
        <v>0</v>
      </c>
      <c r="S2119" s="1" t="s">
        <v>44</v>
      </c>
      <c r="T2119" s="1" t="s">
        <v>45</v>
      </c>
      <c r="U2119" s="1" t="s">
        <v>529</v>
      </c>
      <c r="V2119" s="1" t="s">
        <v>46</v>
      </c>
      <c r="W2119" s="1" t="s">
        <v>530</v>
      </c>
      <c r="X2119" s="1" t="s">
        <v>531</v>
      </c>
      <c r="Y2119" s="1" t="s">
        <v>83</v>
      </c>
      <c r="Z2119" s="1" t="s">
        <v>532</v>
      </c>
      <c r="AA2119" s="1" t="s">
        <v>51</v>
      </c>
      <c r="AB2119" s="1" t="s">
        <v>531</v>
      </c>
      <c r="AC2119" s="1" t="s">
        <v>37</v>
      </c>
    </row>
    <row r="2120" spans="1:29" hidden="1" x14ac:dyDescent="0.25">
      <c r="A2120" s="1" t="s">
        <v>33</v>
      </c>
      <c r="B2120" s="1" t="s">
        <v>34</v>
      </c>
      <c r="C2120" s="2">
        <v>45869</v>
      </c>
      <c r="D2120" s="1" t="s">
        <v>73</v>
      </c>
      <c r="E2120" s="1" t="s">
        <v>74</v>
      </c>
      <c r="F2120" s="1" t="s">
        <v>37</v>
      </c>
      <c r="G2120" s="1" t="s">
        <v>529</v>
      </c>
      <c r="H2120" s="1" t="s">
        <v>76</v>
      </c>
      <c r="I2120" s="3">
        <v>146422</v>
      </c>
      <c r="J2120" s="3">
        <v>0</v>
      </c>
      <c r="K2120" s="1" t="s">
        <v>40</v>
      </c>
      <c r="L2120" s="1" t="s">
        <v>252</v>
      </c>
      <c r="M2120" s="1" t="s">
        <v>253</v>
      </c>
      <c r="N2120" s="1" t="s">
        <v>89</v>
      </c>
      <c r="O2120" s="1" t="s">
        <v>90</v>
      </c>
      <c r="P2120" s="1" t="s">
        <v>43</v>
      </c>
      <c r="Q2120" s="1" t="s">
        <v>43</v>
      </c>
      <c r="R2120" s="3">
        <v>0</v>
      </c>
      <c r="S2120" s="1" t="s">
        <v>44</v>
      </c>
      <c r="T2120" s="1" t="s">
        <v>45</v>
      </c>
      <c r="U2120" s="1" t="s">
        <v>529</v>
      </c>
      <c r="V2120" s="1" t="s">
        <v>46</v>
      </c>
      <c r="W2120" s="1" t="s">
        <v>530</v>
      </c>
      <c r="X2120" s="1" t="s">
        <v>531</v>
      </c>
      <c r="Y2120" s="1" t="s">
        <v>83</v>
      </c>
      <c r="Z2120" s="1" t="s">
        <v>532</v>
      </c>
      <c r="AA2120" s="1" t="s">
        <v>51</v>
      </c>
      <c r="AB2120" s="1" t="s">
        <v>531</v>
      </c>
      <c r="AC2120" s="1" t="s">
        <v>37</v>
      </c>
    </row>
    <row r="2121" spans="1:29" hidden="1" x14ac:dyDescent="0.25">
      <c r="A2121" s="1" t="s">
        <v>33</v>
      </c>
      <c r="B2121" s="1" t="s">
        <v>34</v>
      </c>
      <c r="C2121" s="2">
        <v>45869</v>
      </c>
      <c r="D2121" s="1" t="s">
        <v>73</v>
      </c>
      <c r="E2121" s="1" t="s">
        <v>74</v>
      </c>
      <c r="F2121" s="1" t="s">
        <v>37</v>
      </c>
      <c r="G2121" s="1" t="s">
        <v>529</v>
      </c>
      <c r="H2121" s="1" t="s">
        <v>76</v>
      </c>
      <c r="I2121" s="3">
        <v>142350</v>
      </c>
      <c r="J2121" s="3">
        <v>0</v>
      </c>
      <c r="K2121" s="1" t="s">
        <v>40</v>
      </c>
      <c r="L2121" s="1" t="s">
        <v>115</v>
      </c>
      <c r="M2121" s="1" t="s">
        <v>116</v>
      </c>
      <c r="N2121" s="1" t="s">
        <v>79</v>
      </c>
      <c r="O2121" s="1" t="s">
        <v>80</v>
      </c>
      <c r="P2121" s="1" t="s">
        <v>43</v>
      </c>
      <c r="Q2121" s="1" t="s">
        <v>43</v>
      </c>
      <c r="R2121" s="3">
        <v>0</v>
      </c>
      <c r="S2121" s="1" t="s">
        <v>44</v>
      </c>
      <c r="T2121" s="1" t="s">
        <v>45</v>
      </c>
      <c r="U2121" s="1" t="s">
        <v>529</v>
      </c>
      <c r="V2121" s="1" t="s">
        <v>46</v>
      </c>
      <c r="W2121" s="1" t="s">
        <v>530</v>
      </c>
      <c r="X2121" s="1" t="s">
        <v>531</v>
      </c>
      <c r="Y2121" s="1" t="s">
        <v>83</v>
      </c>
      <c r="Z2121" s="1" t="s">
        <v>532</v>
      </c>
      <c r="AA2121" s="1" t="s">
        <v>51</v>
      </c>
      <c r="AB2121" s="1" t="s">
        <v>531</v>
      </c>
      <c r="AC2121" s="1" t="s">
        <v>37</v>
      </c>
    </row>
    <row r="2122" spans="1:29" hidden="1" x14ac:dyDescent="0.25">
      <c r="A2122" s="1" t="s">
        <v>33</v>
      </c>
      <c r="B2122" s="1" t="s">
        <v>34</v>
      </c>
      <c r="C2122" s="2">
        <v>45869</v>
      </c>
      <c r="D2122" s="1" t="s">
        <v>73</v>
      </c>
      <c r="E2122" s="1" t="s">
        <v>74</v>
      </c>
      <c r="F2122" s="1" t="s">
        <v>37</v>
      </c>
      <c r="G2122" s="1" t="s">
        <v>529</v>
      </c>
      <c r="H2122" s="1" t="s">
        <v>76</v>
      </c>
      <c r="I2122" s="3">
        <v>47450</v>
      </c>
      <c r="J2122" s="3">
        <v>0</v>
      </c>
      <c r="K2122" s="1" t="s">
        <v>40</v>
      </c>
      <c r="L2122" s="1" t="s">
        <v>285</v>
      </c>
      <c r="M2122" s="1" t="s">
        <v>286</v>
      </c>
      <c r="N2122" s="1" t="s">
        <v>79</v>
      </c>
      <c r="O2122" s="1" t="s">
        <v>80</v>
      </c>
      <c r="P2122" s="1" t="s">
        <v>43</v>
      </c>
      <c r="Q2122" s="1" t="s">
        <v>43</v>
      </c>
      <c r="R2122" s="3">
        <v>0</v>
      </c>
      <c r="S2122" s="1" t="s">
        <v>44</v>
      </c>
      <c r="T2122" s="1" t="s">
        <v>45</v>
      </c>
      <c r="U2122" s="1" t="s">
        <v>529</v>
      </c>
      <c r="V2122" s="1" t="s">
        <v>46</v>
      </c>
      <c r="W2122" s="1" t="s">
        <v>530</v>
      </c>
      <c r="X2122" s="1" t="s">
        <v>531</v>
      </c>
      <c r="Y2122" s="1" t="s">
        <v>83</v>
      </c>
      <c r="Z2122" s="1" t="s">
        <v>532</v>
      </c>
      <c r="AA2122" s="1" t="s">
        <v>51</v>
      </c>
      <c r="AB2122" s="1" t="s">
        <v>531</v>
      </c>
      <c r="AC2122" s="1" t="s">
        <v>37</v>
      </c>
    </row>
    <row r="2123" spans="1:29" hidden="1" x14ac:dyDescent="0.25">
      <c r="A2123" s="1" t="s">
        <v>33</v>
      </c>
      <c r="B2123" s="1" t="s">
        <v>34</v>
      </c>
      <c r="C2123" s="2">
        <v>45869</v>
      </c>
      <c r="D2123" s="1" t="s">
        <v>73</v>
      </c>
      <c r="E2123" s="1" t="s">
        <v>74</v>
      </c>
      <c r="F2123" s="1" t="s">
        <v>37</v>
      </c>
      <c r="G2123" s="1" t="s">
        <v>529</v>
      </c>
      <c r="H2123" s="1" t="s">
        <v>76</v>
      </c>
      <c r="I2123" s="3">
        <v>94900</v>
      </c>
      <c r="J2123" s="3">
        <v>0</v>
      </c>
      <c r="K2123" s="1" t="s">
        <v>40</v>
      </c>
      <c r="L2123" s="1" t="s">
        <v>133</v>
      </c>
      <c r="M2123" s="1" t="s">
        <v>134</v>
      </c>
      <c r="N2123" s="1" t="s">
        <v>79</v>
      </c>
      <c r="O2123" s="1" t="s">
        <v>80</v>
      </c>
      <c r="P2123" s="1" t="s">
        <v>43</v>
      </c>
      <c r="Q2123" s="1" t="s">
        <v>43</v>
      </c>
      <c r="R2123" s="3">
        <v>0</v>
      </c>
      <c r="S2123" s="1" t="s">
        <v>44</v>
      </c>
      <c r="T2123" s="1" t="s">
        <v>45</v>
      </c>
      <c r="U2123" s="1" t="s">
        <v>529</v>
      </c>
      <c r="V2123" s="1" t="s">
        <v>46</v>
      </c>
      <c r="W2123" s="1" t="s">
        <v>530</v>
      </c>
      <c r="X2123" s="1" t="s">
        <v>531</v>
      </c>
      <c r="Y2123" s="1" t="s">
        <v>83</v>
      </c>
      <c r="Z2123" s="1" t="s">
        <v>532</v>
      </c>
      <c r="AA2123" s="1" t="s">
        <v>51</v>
      </c>
      <c r="AB2123" s="1" t="s">
        <v>531</v>
      </c>
      <c r="AC2123" s="1" t="s">
        <v>37</v>
      </c>
    </row>
    <row r="2124" spans="1:29" hidden="1" x14ac:dyDescent="0.25">
      <c r="A2124" s="1" t="s">
        <v>33</v>
      </c>
      <c r="B2124" s="1" t="s">
        <v>34</v>
      </c>
      <c r="C2124" s="2">
        <v>45869</v>
      </c>
      <c r="D2124" s="1" t="s">
        <v>73</v>
      </c>
      <c r="E2124" s="1" t="s">
        <v>74</v>
      </c>
      <c r="F2124" s="1" t="s">
        <v>37</v>
      </c>
      <c r="G2124" s="1" t="s">
        <v>529</v>
      </c>
      <c r="H2124" s="1" t="s">
        <v>76</v>
      </c>
      <c r="I2124" s="3">
        <v>332150</v>
      </c>
      <c r="J2124" s="3">
        <v>0</v>
      </c>
      <c r="K2124" s="1" t="s">
        <v>40</v>
      </c>
      <c r="L2124" s="1" t="s">
        <v>117</v>
      </c>
      <c r="M2124" s="1" t="s">
        <v>118</v>
      </c>
      <c r="N2124" s="1" t="s">
        <v>79</v>
      </c>
      <c r="O2124" s="1" t="s">
        <v>80</v>
      </c>
      <c r="P2124" s="1" t="s">
        <v>43</v>
      </c>
      <c r="Q2124" s="1" t="s">
        <v>43</v>
      </c>
      <c r="R2124" s="3">
        <v>0</v>
      </c>
      <c r="S2124" s="1" t="s">
        <v>44</v>
      </c>
      <c r="T2124" s="1" t="s">
        <v>45</v>
      </c>
      <c r="U2124" s="1" t="s">
        <v>529</v>
      </c>
      <c r="V2124" s="1" t="s">
        <v>46</v>
      </c>
      <c r="W2124" s="1" t="s">
        <v>530</v>
      </c>
      <c r="X2124" s="1" t="s">
        <v>531</v>
      </c>
      <c r="Y2124" s="1" t="s">
        <v>83</v>
      </c>
      <c r="Z2124" s="1" t="s">
        <v>532</v>
      </c>
      <c r="AA2124" s="1" t="s">
        <v>51</v>
      </c>
      <c r="AB2124" s="1" t="s">
        <v>531</v>
      </c>
      <c r="AC2124" s="1" t="s">
        <v>37</v>
      </c>
    </row>
    <row r="2125" spans="1:29" hidden="1" x14ac:dyDescent="0.25">
      <c r="A2125" s="1" t="s">
        <v>33</v>
      </c>
      <c r="B2125" s="1" t="s">
        <v>34</v>
      </c>
      <c r="C2125" s="2">
        <v>45869</v>
      </c>
      <c r="D2125" s="1" t="s">
        <v>73</v>
      </c>
      <c r="E2125" s="1" t="s">
        <v>74</v>
      </c>
      <c r="F2125" s="1" t="s">
        <v>37</v>
      </c>
      <c r="G2125" s="1" t="s">
        <v>529</v>
      </c>
      <c r="H2125" s="1" t="s">
        <v>76</v>
      </c>
      <c r="I2125" s="3">
        <v>153639</v>
      </c>
      <c r="J2125" s="3">
        <v>0</v>
      </c>
      <c r="K2125" s="1" t="s">
        <v>40</v>
      </c>
      <c r="L2125" s="1" t="s">
        <v>533</v>
      </c>
      <c r="M2125" s="1" t="s">
        <v>534</v>
      </c>
      <c r="N2125" s="1" t="s">
        <v>79</v>
      </c>
      <c r="O2125" s="1" t="s">
        <v>80</v>
      </c>
      <c r="P2125" s="1" t="s">
        <v>43</v>
      </c>
      <c r="Q2125" s="1" t="s">
        <v>43</v>
      </c>
      <c r="R2125" s="3">
        <v>0</v>
      </c>
      <c r="S2125" s="1" t="s">
        <v>44</v>
      </c>
      <c r="T2125" s="1" t="s">
        <v>45</v>
      </c>
      <c r="U2125" s="1" t="s">
        <v>529</v>
      </c>
      <c r="V2125" s="1" t="s">
        <v>46</v>
      </c>
      <c r="W2125" s="1" t="s">
        <v>530</v>
      </c>
      <c r="X2125" s="1" t="s">
        <v>531</v>
      </c>
      <c r="Y2125" s="1" t="s">
        <v>83</v>
      </c>
      <c r="Z2125" s="1" t="s">
        <v>532</v>
      </c>
      <c r="AA2125" s="1" t="s">
        <v>51</v>
      </c>
      <c r="AB2125" s="1" t="s">
        <v>531</v>
      </c>
      <c r="AC2125" s="1" t="s">
        <v>37</v>
      </c>
    </row>
    <row r="2126" spans="1:29" hidden="1" x14ac:dyDescent="0.25">
      <c r="A2126" s="1" t="s">
        <v>33</v>
      </c>
      <c r="B2126" s="1" t="s">
        <v>34</v>
      </c>
      <c r="C2126" s="2">
        <v>45869</v>
      </c>
      <c r="D2126" s="1" t="s">
        <v>73</v>
      </c>
      <c r="E2126" s="1" t="s">
        <v>74</v>
      </c>
      <c r="F2126" s="1" t="s">
        <v>37</v>
      </c>
      <c r="G2126" s="1" t="s">
        <v>529</v>
      </c>
      <c r="H2126" s="1" t="s">
        <v>76</v>
      </c>
      <c r="I2126" s="3">
        <v>379600</v>
      </c>
      <c r="J2126" s="3">
        <v>0</v>
      </c>
      <c r="K2126" s="1" t="s">
        <v>40</v>
      </c>
      <c r="L2126" s="1" t="s">
        <v>410</v>
      </c>
      <c r="M2126" s="1" t="s">
        <v>411</v>
      </c>
      <c r="N2126" s="1" t="s">
        <v>79</v>
      </c>
      <c r="O2126" s="1" t="s">
        <v>80</v>
      </c>
      <c r="P2126" s="1" t="s">
        <v>43</v>
      </c>
      <c r="Q2126" s="1" t="s">
        <v>43</v>
      </c>
      <c r="R2126" s="3">
        <v>0</v>
      </c>
      <c r="S2126" s="1" t="s">
        <v>44</v>
      </c>
      <c r="T2126" s="1" t="s">
        <v>45</v>
      </c>
      <c r="U2126" s="1" t="s">
        <v>529</v>
      </c>
      <c r="V2126" s="1" t="s">
        <v>46</v>
      </c>
      <c r="W2126" s="1" t="s">
        <v>530</v>
      </c>
      <c r="X2126" s="1" t="s">
        <v>531</v>
      </c>
      <c r="Y2126" s="1" t="s">
        <v>83</v>
      </c>
      <c r="Z2126" s="1" t="s">
        <v>532</v>
      </c>
      <c r="AA2126" s="1" t="s">
        <v>51</v>
      </c>
      <c r="AB2126" s="1" t="s">
        <v>531</v>
      </c>
      <c r="AC2126" s="1" t="s">
        <v>37</v>
      </c>
    </row>
    <row r="2127" spans="1:29" hidden="1" x14ac:dyDescent="0.25">
      <c r="A2127" s="1" t="s">
        <v>33</v>
      </c>
      <c r="B2127" s="1" t="s">
        <v>34</v>
      </c>
      <c r="C2127" s="2">
        <v>45869</v>
      </c>
      <c r="D2127" s="1" t="s">
        <v>73</v>
      </c>
      <c r="E2127" s="1" t="s">
        <v>74</v>
      </c>
      <c r="F2127" s="1" t="s">
        <v>37</v>
      </c>
      <c r="G2127" s="1" t="s">
        <v>529</v>
      </c>
      <c r="H2127" s="1" t="s">
        <v>76</v>
      </c>
      <c r="I2127" s="3">
        <v>150695</v>
      </c>
      <c r="J2127" s="3">
        <v>0</v>
      </c>
      <c r="K2127" s="1" t="s">
        <v>40</v>
      </c>
      <c r="L2127" s="1" t="s">
        <v>535</v>
      </c>
      <c r="M2127" s="1" t="s">
        <v>536</v>
      </c>
      <c r="N2127" s="1" t="s">
        <v>79</v>
      </c>
      <c r="O2127" s="1" t="s">
        <v>80</v>
      </c>
      <c r="P2127" s="1" t="s">
        <v>43</v>
      </c>
      <c r="Q2127" s="1" t="s">
        <v>43</v>
      </c>
      <c r="R2127" s="3">
        <v>0</v>
      </c>
      <c r="S2127" s="1" t="s">
        <v>44</v>
      </c>
      <c r="T2127" s="1" t="s">
        <v>45</v>
      </c>
      <c r="U2127" s="1" t="s">
        <v>529</v>
      </c>
      <c r="V2127" s="1" t="s">
        <v>46</v>
      </c>
      <c r="W2127" s="1" t="s">
        <v>530</v>
      </c>
      <c r="X2127" s="1" t="s">
        <v>531</v>
      </c>
      <c r="Y2127" s="1" t="s">
        <v>83</v>
      </c>
      <c r="Z2127" s="1" t="s">
        <v>532</v>
      </c>
      <c r="AA2127" s="1" t="s">
        <v>51</v>
      </c>
      <c r="AB2127" s="1" t="s">
        <v>531</v>
      </c>
      <c r="AC2127" s="1" t="s">
        <v>37</v>
      </c>
    </row>
    <row r="2128" spans="1:29" hidden="1" x14ac:dyDescent="0.25">
      <c r="A2128" s="1" t="s">
        <v>33</v>
      </c>
      <c r="B2128" s="1" t="s">
        <v>34</v>
      </c>
      <c r="C2128" s="2">
        <v>45869</v>
      </c>
      <c r="D2128" s="1" t="s">
        <v>73</v>
      </c>
      <c r="E2128" s="1" t="s">
        <v>74</v>
      </c>
      <c r="F2128" s="1" t="s">
        <v>37</v>
      </c>
      <c r="G2128" s="1" t="s">
        <v>529</v>
      </c>
      <c r="H2128" s="1" t="s">
        <v>76</v>
      </c>
      <c r="I2128" s="3">
        <v>711750</v>
      </c>
      <c r="J2128" s="3">
        <v>0</v>
      </c>
      <c r="K2128" s="1" t="s">
        <v>40</v>
      </c>
      <c r="L2128" s="1" t="s">
        <v>250</v>
      </c>
      <c r="M2128" s="1" t="s">
        <v>251</v>
      </c>
      <c r="N2128" s="1" t="s">
        <v>79</v>
      </c>
      <c r="O2128" s="1" t="s">
        <v>80</v>
      </c>
      <c r="P2128" s="1" t="s">
        <v>43</v>
      </c>
      <c r="Q2128" s="1" t="s">
        <v>43</v>
      </c>
      <c r="R2128" s="3">
        <v>0</v>
      </c>
      <c r="S2128" s="1" t="s">
        <v>44</v>
      </c>
      <c r="T2128" s="1" t="s">
        <v>45</v>
      </c>
      <c r="U2128" s="1" t="s">
        <v>529</v>
      </c>
      <c r="V2128" s="1" t="s">
        <v>46</v>
      </c>
      <c r="W2128" s="1" t="s">
        <v>530</v>
      </c>
      <c r="X2128" s="1" t="s">
        <v>531</v>
      </c>
      <c r="Y2128" s="1" t="s">
        <v>83</v>
      </c>
      <c r="Z2128" s="1" t="s">
        <v>532</v>
      </c>
      <c r="AA2128" s="1" t="s">
        <v>51</v>
      </c>
      <c r="AB2128" s="1" t="s">
        <v>531</v>
      </c>
      <c r="AC2128" s="1" t="s">
        <v>37</v>
      </c>
    </row>
    <row r="2129" spans="1:29" hidden="1" x14ac:dyDescent="0.25">
      <c r="A2129" s="1" t="s">
        <v>33</v>
      </c>
      <c r="B2129" s="1" t="s">
        <v>34</v>
      </c>
      <c r="C2129" s="2">
        <v>45880</v>
      </c>
      <c r="D2129" s="1" t="s">
        <v>35</v>
      </c>
      <c r="E2129" s="1" t="s">
        <v>36</v>
      </c>
      <c r="F2129" s="1" t="s">
        <v>37</v>
      </c>
      <c r="G2129" s="1" t="s">
        <v>1961</v>
      </c>
      <c r="H2129" s="1" t="s">
        <v>1962</v>
      </c>
      <c r="I2129" s="38">
        <v>0</v>
      </c>
      <c r="J2129" s="38">
        <v>47450</v>
      </c>
      <c r="K2129" s="1" t="s">
        <v>40</v>
      </c>
      <c r="L2129" s="1" t="s">
        <v>99</v>
      </c>
      <c r="M2129" s="1" t="s">
        <v>100</v>
      </c>
      <c r="N2129" s="1" t="s">
        <v>37</v>
      </c>
      <c r="O2129" s="1" t="s">
        <v>43</v>
      </c>
      <c r="P2129" s="1" t="s">
        <v>43</v>
      </c>
      <c r="Q2129" s="1" t="s">
        <v>43</v>
      </c>
      <c r="R2129" s="3">
        <v>0</v>
      </c>
      <c r="S2129" s="1" t="s">
        <v>44</v>
      </c>
      <c r="T2129" s="1" t="s">
        <v>45</v>
      </c>
      <c r="U2129" s="1" t="s">
        <v>1961</v>
      </c>
      <c r="V2129" s="1" t="s">
        <v>46</v>
      </c>
      <c r="W2129" s="1" t="s">
        <v>47</v>
      </c>
      <c r="X2129" s="1" t="s">
        <v>1963</v>
      </c>
      <c r="Y2129" s="1" t="s">
        <v>49</v>
      </c>
      <c r="Z2129" s="1" t="s">
        <v>50</v>
      </c>
      <c r="AA2129" s="1" t="s">
        <v>51</v>
      </c>
      <c r="AB2129" s="1" t="s">
        <v>1963</v>
      </c>
      <c r="AC2129" s="1" t="s">
        <v>37</v>
      </c>
    </row>
    <row r="2130" spans="1:29" hidden="1" x14ac:dyDescent="0.25">
      <c r="A2130" s="1" t="s">
        <v>33</v>
      </c>
      <c r="B2130" s="1" t="s">
        <v>34</v>
      </c>
      <c r="C2130" s="2">
        <v>45881</v>
      </c>
      <c r="D2130" s="1" t="s">
        <v>35</v>
      </c>
      <c r="E2130" s="1" t="s">
        <v>36</v>
      </c>
      <c r="F2130" s="1" t="s">
        <v>37</v>
      </c>
      <c r="G2130" s="1" t="s">
        <v>1964</v>
      </c>
      <c r="H2130" s="1" t="s">
        <v>1965</v>
      </c>
      <c r="I2130" s="3">
        <v>0</v>
      </c>
      <c r="J2130" s="3">
        <v>47450</v>
      </c>
      <c r="K2130" s="1" t="s">
        <v>40</v>
      </c>
      <c r="L2130" s="1" t="s">
        <v>152</v>
      </c>
      <c r="M2130" s="1" t="s">
        <v>153</v>
      </c>
      <c r="N2130" s="1" t="s">
        <v>37</v>
      </c>
      <c r="O2130" s="1" t="s">
        <v>43</v>
      </c>
      <c r="P2130" s="1" t="s">
        <v>43</v>
      </c>
      <c r="Q2130" s="1" t="s">
        <v>43</v>
      </c>
      <c r="R2130" s="3">
        <v>0</v>
      </c>
      <c r="S2130" s="1" t="s">
        <v>44</v>
      </c>
      <c r="T2130" s="1" t="s">
        <v>45</v>
      </c>
      <c r="U2130" s="1" t="s">
        <v>1964</v>
      </c>
      <c r="V2130" s="1" t="s">
        <v>46</v>
      </c>
      <c r="W2130" s="1" t="s">
        <v>47</v>
      </c>
      <c r="X2130" s="1" t="s">
        <v>1966</v>
      </c>
      <c r="Y2130" s="1" t="s">
        <v>49</v>
      </c>
      <c r="Z2130" s="1" t="s">
        <v>50</v>
      </c>
      <c r="AA2130" s="1" t="s">
        <v>51</v>
      </c>
      <c r="AB2130" s="1" t="s">
        <v>1966</v>
      </c>
      <c r="AC2130" s="1" t="s">
        <v>37</v>
      </c>
    </row>
    <row r="2131" spans="1:29" hidden="1" x14ac:dyDescent="0.25">
      <c r="A2131" s="1" t="s">
        <v>33</v>
      </c>
      <c r="B2131" s="1" t="s">
        <v>34</v>
      </c>
      <c r="C2131" s="2">
        <v>45881</v>
      </c>
      <c r="D2131" s="1" t="s">
        <v>35</v>
      </c>
      <c r="E2131" s="1" t="s">
        <v>36</v>
      </c>
      <c r="F2131" s="1" t="s">
        <v>37</v>
      </c>
      <c r="G2131" s="1" t="s">
        <v>1964</v>
      </c>
      <c r="H2131" s="1" t="s">
        <v>363</v>
      </c>
      <c r="I2131" s="3">
        <v>0</v>
      </c>
      <c r="J2131" s="3">
        <v>103049</v>
      </c>
      <c r="K2131" s="1" t="s">
        <v>40</v>
      </c>
      <c r="L2131" s="1" t="s">
        <v>255</v>
      </c>
      <c r="M2131" s="1" t="s">
        <v>256</v>
      </c>
      <c r="N2131" s="1" t="s">
        <v>37</v>
      </c>
      <c r="O2131" s="1" t="s">
        <v>43</v>
      </c>
      <c r="P2131" s="1" t="s">
        <v>43</v>
      </c>
      <c r="Q2131" s="1" t="s">
        <v>43</v>
      </c>
      <c r="R2131" s="3">
        <v>0</v>
      </c>
      <c r="S2131" s="1" t="s">
        <v>44</v>
      </c>
      <c r="T2131" s="1" t="s">
        <v>45</v>
      </c>
      <c r="U2131" s="1" t="s">
        <v>1964</v>
      </c>
      <c r="V2131" s="1" t="s">
        <v>46</v>
      </c>
      <c r="W2131" s="1" t="s">
        <v>47</v>
      </c>
      <c r="X2131" s="1" t="s">
        <v>1966</v>
      </c>
      <c r="Y2131" s="1" t="s">
        <v>49</v>
      </c>
      <c r="Z2131" s="1" t="s">
        <v>50</v>
      </c>
      <c r="AA2131" s="1" t="s">
        <v>51</v>
      </c>
      <c r="AB2131" s="1" t="s">
        <v>1966</v>
      </c>
      <c r="AC2131" s="1" t="s">
        <v>37</v>
      </c>
    </row>
    <row r="2132" spans="1:29" hidden="1" x14ac:dyDescent="0.25">
      <c r="A2132" s="1" t="s">
        <v>33</v>
      </c>
      <c r="B2132" s="1" t="s">
        <v>34</v>
      </c>
      <c r="C2132" s="2">
        <v>45881</v>
      </c>
      <c r="D2132" s="1" t="s">
        <v>35</v>
      </c>
      <c r="E2132" s="1" t="s">
        <v>36</v>
      </c>
      <c r="F2132" s="1" t="s">
        <v>37</v>
      </c>
      <c r="G2132" s="1" t="s">
        <v>1964</v>
      </c>
      <c r="H2132" s="1" t="s">
        <v>363</v>
      </c>
      <c r="I2132" s="3">
        <v>0</v>
      </c>
      <c r="J2132" s="3">
        <v>142350</v>
      </c>
      <c r="K2132" s="1" t="s">
        <v>40</v>
      </c>
      <c r="L2132" s="1" t="s">
        <v>258</v>
      </c>
      <c r="M2132" s="1" t="s">
        <v>259</v>
      </c>
      <c r="N2132" s="1" t="s">
        <v>37</v>
      </c>
      <c r="O2132" s="1" t="s">
        <v>43</v>
      </c>
      <c r="P2132" s="1" t="s">
        <v>43</v>
      </c>
      <c r="Q2132" s="1" t="s">
        <v>43</v>
      </c>
      <c r="R2132" s="3">
        <v>0</v>
      </c>
      <c r="S2132" s="1" t="s">
        <v>44</v>
      </c>
      <c r="T2132" s="1" t="s">
        <v>45</v>
      </c>
      <c r="U2132" s="1" t="s">
        <v>1964</v>
      </c>
      <c r="V2132" s="1" t="s">
        <v>46</v>
      </c>
      <c r="W2132" s="1" t="s">
        <v>47</v>
      </c>
      <c r="X2132" s="1" t="s">
        <v>1966</v>
      </c>
      <c r="Y2132" s="1" t="s">
        <v>49</v>
      </c>
      <c r="Z2132" s="1" t="s">
        <v>50</v>
      </c>
      <c r="AA2132" s="1" t="s">
        <v>51</v>
      </c>
      <c r="AB2132" s="1" t="s">
        <v>1966</v>
      </c>
      <c r="AC2132" s="1" t="s">
        <v>37</v>
      </c>
    </row>
    <row r="2133" spans="1:29" hidden="1" x14ac:dyDescent="0.25">
      <c r="A2133" s="1" t="s">
        <v>33</v>
      </c>
      <c r="B2133" s="1" t="s">
        <v>34</v>
      </c>
      <c r="C2133" s="2">
        <v>45881</v>
      </c>
      <c r="D2133" s="1" t="s">
        <v>35</v>
      </c>
      <c r="E2133" s="1" t="s">
        <v>36</v>
      </c>
      <c r="F2133" s="1" t="s">
        <v>37</v>
      </c>
      <c r="G2133" s="1" t="s">
        <v>1964</v>
      </c>
      <c r="H2133" s="1" t="s">
        <v>363</v>
      </c>
      <c r="I2133" s="3">
        <v>0</v>
      </c>
      <c r="J2133" s="3">
        <v>47450</v>
      </c>
      <c r="K2133" s="1" t="s">
        <v>40</v>
      </c>
      <c r="L2133" s="1" t="s">
        <v>1967</v>
      </c>
      <c r="M2133" s="1" t="s">
        <v>1968</v>
      </c>
      <c r="N2133" s="1" t="s">
        <v>37</v>
      </c>
      <c r="O2133" s="1" t="s">
        <v>43</v>
      </c>
      <c r="P2133" s="1" t="s">
        <v>43</v>
      </c>
      <c r="Q2133" s="1" t="s">
        <v>43</v>
      </c>
      <c r="R2133" s="3">
        <v>0</v>
      </c>
      <c r="S2133" s="1" t="s">
        <v>44</v>
      </c>
      <c r="T2133" s="1" t="s">
        <v>45</v>
      </c>
      <c r="U2133" s="1" t="s">
        <v>1964</v>
      </c>
      <c r="V2133" s="1" t="s">
        <v>46</v>
      </c>
      <c r="W2133" s="1" t="s">
        <v>47</v>
      </c>
      <c r="X2133" s="1" t="s">
        <v>1966</v>
      </c>
      <c r="Y2133" s="1" t="s">
        <v>49</v>
      </c>
      <c r="Z2133" s="1" t="s">
        <v>50</v>
      </c>
      <c r="AA2133" s="1" t="s">
        <v>51</v>
      </c>
      <c r="AB2133" s="1" t="s">
        <v>1966</v>
      </c>
      <c r="AC2133" s="1" t="s">
        <v>37</v>
      </c>
    </row>
    <row r="2134" spans="1:29" hidden="1" x14ac:dyDescent="0.25">
      <c r="A2134" s="1" t="s">
        <v>33</v>
      </c>
      <c r="B2134" s="1" t="s">
        <v>34</v>
      </c>
      <c r="C2134" s="2">
        <v>45881</v>
      </c>
      <c r="D2134" s="1" t="s">
        <v>35</v>
      </c>
      <c r="E2134" s="1" t="s">
        <v>36</v>
      </c>
      <c r="F2134" s="1" t="s">
        <v>37</v>
      </c>
      <c r="G2134" s="1" t="s">
        <v>1964</v>
      </c>
      <c r="H2134" s="1" t="s">
        <v>363</v>
      </c>
      <c r="I2134" s="3">
        <v>0</v>
      </c>
      <c r="J2134" s="3">
        <v>727140</v>
      </c>
      <c r="K2134" s="1" t="s">
        <v>40</v>
      </c>
      <c r="L2134" s="1" t="s">
        <v>287</v>
      </c>
      <c r="M2134" s="1" t="s">
        <v>288</v>
      </c>
      <c r="N2134" s="1" t="s">
        <v>37</v>
      </c>
      <c r="O2134" s="1" t="s">
        <v>43</v>
      </c>
      <c r="P2134" s="1" t="s">
        <v>43</v>
      </c>
      <c r="Q2134" s="1" t="s">
        <v>43</v>
      </c>
      <c r="R2134" s="3">
        <v>0</v>
      </c>
      <c r="S2134" s="1" t="s">
        <v>44</v>
      </c>
      <c r="T2134" s="1" t="s">
        <v>45</v>
      </c>
      <c r="U2134" s="1" t="s">
        <v>1964</v>
      </c>
      <c r="V2134" s="1" t="s">
        <v>46</v>
      </c>
      <c r="W2134" s="1" t="s">
        <v>47</v>
      </c>
      <c r="X2134" s="1" t="s">
        <v>1966</v>
      </c>
      <c r="Y2134" s="1" t="s">
        <v>49</v>
      </c>
      <c r="Z2134" s="1" t="s">
        <v>50</v>
      </c>
      <c r="AA2134" s="1" t="s">
        <v>51</v>
      </c>
      <c r="AB2134" s="1" t="s">
        <v>1966</v>
      </c>
      <c r="AC2134" s="1" t="s">
        <v>37</v>
      </c>
    </row>
    <row r="2135" spans="1:29" hidden="1" x14ac:dyDescent="0.25">
      <c r="A2135" s="1" t="s">
        <v>33</v>
      </c>
      <c r="B2135" s="1" t="s">
        <v>34</v>
      </c>
      <c r="C2135" s="2">
        <v>45896</v>
      </c>
      <c r="D2135" s="1" t="s">
        <v>35</v>
      </c>
      <c r="E2135" s="1" t="s">
        <v>36</v>
      </c>
      <c r="F2135" s="1" t="s">
        <v>37</v>
      </c>
      <c r="G2135" s="1" t="s">
        <v>1969</v>
      </c>
      <c r="H2135" s="1" t="s">
        <v>1970</v>
      </c>
      <c r="I2135" s="3">
        <v>0</v>
      </c>
      <c r="J2135" s="3">
        <v>99055</v>
      </c>
      <c r="K2135" s="1" t="s">
        <v>40</v>
      </c>
      <c r="L2135" s="1" t="s">
        <v>291</v>
      </c>
      <c r="M2135" s="1" t="s">
        <v>292</v>
      </c>
      <c r="N2135" s="1" t="s">
        <v>37</v>
      </c>
      <c r="O2135" s="1" t="s">
        <v>43</v>
      </c>
      <c r="P2135" s="1" t="s">
        <v>43</v>
      </c>
      <c r="Q2135" s="1" t="s">
        <v>43</v>
      </c>
      <c r="R2135" s="3">
        <v>0</v>
      </c>
      <c r="S2135" s="1" t="s">
        <v>44</v>
      </c>
      <c r="T2135" s="1" t="s">
        <v>45</v>
      </c>
      <c r="U2135" s="1" t="s">
        <v>1969</v>
      </c>
      <c r="V2135" s="1" t="s">
        <v>46</v>
      </c>
      <c r="W2135" s="1" t="s">
        <v>47</v>
      </c>
      <c r="X2135" s="1" t="s">
        <v>1971</v>
      </c>
      <c r="Y2135" s="1" t="s">
        <v>49</v>
      </c>
      <c r="Z2135" s="1" t="s">
        <v>50</v>
      </c>
      <c r="AA2135" s="1" t="s">
        <v>51</v>
      </c>
      <c r="AB2135" s="1" t="s">
        <v>1971</v>
      </c>
      <c r="AC2135" s="1" t="s">
        <v>37</v>
      </c>
    </row>
    <row r="2136" spans="1:29" hidden="1" x14ac:dyDescent="0.25">
      <c r="A2136" s="1" t="s">
        <v>33</v>
      </c>
      <c r="B2136" s="1" t="s">
        <v>34</v>
      </c>
      <c r="C2136" s="2">
        <v>45896</v>
      </c>
      <c r="D2136" s="1" t="s">
        <v>35</v>
      </c>
      <c r="E2136" s="1" t="s">
        <v>36</v>
      </c>
      <c r="F2136" s="1" t="s">
        <v>37</v>
      </c>
      <c r="G2136" s="1" t="s">
        <v>1969</v>
      </c>
      <c r="H2136" s="1" t="s">
        <v>363</v>
      </c>
      <c r="I2136" s="3">
        <v>0</v>
      </c>
      <c r="J2136" s="3">
        <v>193904</v>
      </c>
      <c r="K2136" s="1" t="s">
        <v>40</v>
      </c>
      <c r="L2136" s="1" t="s">
        <v>287</v>
      </c>
      <c r="M2136" s="1" t="s">
        <v>288</v>
      </c>
      <c r="N2136" s="1" t="s">
        <v>37</v>
      </c>
      <c r="O2136" s="1" t="s">
        <v>43</v>
      </c>
      <c r="P2136" s="1" t="s">
        <v>43</v>
      </c>
      <c r="Q2136" s="1" t="s">
        <v>43</v>
      </c>
      <c r="R2136" s="3">
        <v>0</v>
      </c>
      <c r="S2136" s="1" t="s">
        <v>44</v>
      </c>
      <c r="T2136" s="1" t="s">
        <v>45</v>
      </c>
      <c r="U2136" s="1" t="s">
        <v>1969</v>
      </c>
      <c r="V2136" s="1" t="s">
        <v>46</v>
      </c>
      <c r="W2136" s="1" t="s">
        <v>47</v>
      </c>
      <c r="X2136" s="1" t="s">
        <v>1971</v>
      </c>
      <c r="Y2136" s="1" t="s">
        <v>49</v>
      </c>
      <c r="Z2136" s="1" t="s">
        <v>50</v>
      </c>
      <c r="AA2136" s="1" t="s">
        <v>51</v>
      </c>
      <c r="AB2136" s="1" t="s">
        <v>1971</v>
      </c>
      <c r="AC2136" s="1" t="s">
        <v>37</v>
      </c>
    </row>
    <row r="2137" spans="1:29" hidden="1" x14ac:dyDescent="0.25">
      <c r="A2137" s="1" t="s">
        <v>33</v>
      </c>
      <c r="B2137" s="1" t="s">
        <v>34</v>
      </c>
      <c r="C2137" s="2">
        <v>45896</v>
      </c>
      <c r="D2137" s="1" t="s">
        <v>35</v>
      </c>
      <c r="E2137" s="1" t="s">
        <v>36</v>
      </c>
      <c r="F2137" s="1" t="s">
        <v>37</v>
      </c>
      <c r="G2137" s="1" t="s">
        <v>1969</v>
      </c>
      <c r="H2137" s="1" t="s">
        <v>363</v>
      </c>
      <c r="I2137" s="3">
        <v>0</v>
      </c>
      <c r="J2137" s="3">
        <v>1423500</v>
      </c>
      <c r="K2137" s="1" t="s">
        <v>40</v>
      </c>
      <c r="L2137" s="1" t="s">
        <v>297</v>
      </c>
      <c r="M2137" s="1" t="s">
        <v>298</v>
      </c>
      <c r="N2137" s="1" t="s">
        <v>37</v>
      </c>
      <c r="O2137" s="1" t="s">
        <v>43</v>
      </c>
      <c r="P2137" s="1" t="s">
        <v>43</v>
      </c>
      <c r="Q2137" s="1" t="s">
        <v>43</v>
      </c>
      <c r="R2137" s="3">
        <v>0</v>
      </c>
      <c r="S2137" s="1" t="s">
        <v>44</v>
      </c>
      <c r="T2137" s="1" t="s">
        <v>45</v>
      </c>
      <c r="U2137" s="1" t="s">
        <v>1969</v>
      </c>
      <c r="V2137" s="1" t="s">
        <v>46</v>
      </c>
      <c r="W2137" s="1" t="s">
        <v>47</v>
      </c>
      <c r="X2137" s="1" t="s">
        <v>1971</v>
      </c>
      <c r="Y2137" s="1" t="s">
        <v>49</v>
      </c>
      <c r="Z2137" s="1" t="s">
        <v>50</v>
      </c>
      <c r="AA2137" s="1" t="s">
        <v>51</v>
      </c>
      <c r="AB2137" s="1" t="s">
        <v>1971</v>
      </c>
      <c r="AC2137" s="1" t="s">
        <v>37</v>
      </c>
    </row>
    <row r="2138" spans="1:29" hidden="1" x14ac:dyDescent="0.25">
      <c r="A2138" s="1" t="s">
        <v>33</v>
      </c>
      <c r="B2138" s="1" t="s">
        <v>34</v>
      </c>
      <c r="C2138" s="2">
        <v>45896</v>
      </c>
      <c r="D2138" s="1" t="s">
        <v>35</v>
      </c>
      <c r="E2138" s="1" t="s">
        <v>36</v>
      </c>
      <c r="F2138" s="1" t="s">
        <v>37</v>
      </c>
      <c r="G2138" s="1" t="s">
        <v>1969</v>
      </c>
      <c r="H2138" s="1" t="s">
        <v>363</v>
      </c>
      <c r="I2138" s="3">
        <v>0</v>
      </c>
      <c r="J2138" s="3">
        <v>47450</v>
      </c>
      <c r="K2138" s="1" t="s">
        <v>40</v>
      </c>
      <c r="L2138" s="1" t="s">
        <v>152</v>
      </c>
      <c r="M2138" s="1" t="s">
        <v>153</v>
      </c>
      <c r="N2138" s="1" t="s">
        <v>37</v>
      </c>
      <c r="O2138" s="1" t="s">
        <v>43</v>
      </c>
      <c r="P2138" s="1" t="s">
        <v>43</v>
      </c>
      <c r="Q2138" s="1" t="s">
        <v>43</v>
      </c>
      <c r="R2138" s="3">
        <v>0</v>
      </c>
      <c r="S2138" s="1" t="s">
        <v>44</v>
      </c>
      <c r="T2138" s="1" t="s">
        <v>45</v>
      </c>
      <c r="U2138" s="1" t="s">
        <v>1969</v>
      </c>
      <c r="V2138" s="1" t="s">
        <v>46</v>
      </c>
      <c r="W2138" s="1" t="s">
        <v>47</v>
      </c>
      <c r="X2138" s="1" t="s">
        <v>1971</v>
      </c>
      <c r="Y2138" s="1" t="s">
        <v>49</v>
      </c>
      <c r="Z2138" s="1" t="s">
        <v>50</v>
      </c>
      <c r="AA2138" s="1" t="s">
        <v>51</v>
      </c>
      <c r="AB2138" s="1" t="s">
        <v>1971</v>
      </c>
      <c r="AC2138" s="1" t="s">
        <v>37</v>
      </c>
    </row>
    <row r="2139" spans="1:29" hidden="1" x14ac:dyDescent="0.25">
      <c r="A2139" s="1" t="s">
        <v>33</v>
      </c>
      <c r="B2139" s="1" t="s">
        <v>34</v>
      </c>
      <c r="C2139" s="2">
        <v>45900</v>
      </c>
      <c r="D2139" s="1" t="s">
        <v>73</v>
      </c>
      <c r="E2139" s="1" t="s">
        <v>74</v>
      </c>
      <c r="F2139" s="1" t="s">
        <v>37</v>
      </c>
      <c r="G2139" s="1" t="s">
        <v>1036</v>
      </c>
      <c r="H2139" s="1" t="s">
        <v>76</v>
      </c>
      <c r="I2139" s="3">
        <v>142350</v>
      </c>
      <c r="J2139" s="3">
        <v>0</v>
      </c>
      <c r="K2139" s="1" t="s">
        <v>40</v>
      </c>
      <c r="L2139" s="1" t="s">
        <v>381</v>
      </c>
      <c r="M2139" s="1" t="s">
        <v>382</v>
      </c>
      <c r="N2139" s="1" t="s">
        <v>295</v>
      </c>
      <c r="O2139" s="1" t="s">
        <v>296</v>
      </c>
      <c r="P2139" s="1" t="s">
        <v>43</v>
      </c>
      <c r="Q2139" s="1" t="s">
        <v>43</v>
      </c>
      <c r="R2139" s="3">
        <v>0</v>
      </c>
      <c r="S2139" s="1" t="s">
        <v>44</v>
      </c>
      <c r="T2139" s="1" t="s">
        <v>45</v>
      </c>
      <c r="U2139" s="1" t="s">
        <v>1036</v>
      </c>
      <c r="V2139" s="1" t="s">
        <v>46</v>
      </c>
      <c r="W2139" s="1" t="s">
        <v>81</v>
      </c>
      <c r="X2139" s="1" t="s">
        <v>1972</v>
      </c>
      <c r="Y2139" s="1" t="s">
        <v>83</v>
      </c>
      <c r="Z2139" s="1" t="s">
        <v>219</v>
      </c>
      <c r="AA2139" s="1" t="s">
        <v>51</v>
      </c>
      <c r="AB2139" s="1" t="s">
        <v>1972</v>
      </c>
      <c r="AC2139" s="1" t="s">
        <v>37</v>
      </c>
    </row>
    <row r="2140" spans="1:29" hidden="1" x14ac:dyDescent="0.25">
      <c r="A2140" s="1" t="s">
        <v>33</v>
      </c>
      <c r="B2140" s="1" t="s">
        <v>34</v>
      </c>
      <c r="C2140" s="2">
        <v>45900</v>
      </c>
      <c r="D2140" s="1" t="s">
        <v>238</v>
      </c>
      <c r="E2140" s="1" t="s">
        <v>239</v>
      </c>
      <c r="F2140" s="1" t="s">
        <v>37</v>
      </c>
      <c r="G2140" s="1" t="s">
        <v>1973</v>
      </c>
      <c r="H2140" s="1" t="s">
        <v>1974</v>
      </c>
      <c r="I2140" s="3">
        <v>36638</v>
      </c>
      <c r="J2140" s="3">
        <v>0</v>
      </c>
      <c r="K2140" s="1" t="s">
        <v>40</v>
      </c>
      <c r="L2140" s="1" t="s">
        <v>444</v>
      </c>
      <c r="M2140" s="1" t="s">
        <v>445</v>
      </c>
      <c r="N2140" s="1" t="s">
        <v>37</v>
      </c>
      <c r="O2140" s="1" t="s">
        <v>43</v>
      </c>
      <c r="P2140" s="1" t="s">
        <v>43</v>
      </c>
      <c r="Q2140" s="1" t="s">
        <v>43</v>
      </c>
      <c r="R2140" s="3">
        <v>0</v>
      </c>
      <c r="S2140" s="1" t="s">
        <v>44</v>
      </c>
      <c r="T2140" s="1" t="s">
        <v>45</v>
      </c>
      <c r="U2140" s="1" t="s">
        <v>1973</v>
      </c>
      <c r="V2140" s="1" t="s">
        <v>46</v>
      </c>
      <c r="W2140" s="1" t="s">
        <v>81</v>
      </c>
      <c r="X2140" s="1" t="s">
        <v>1975</v>
      </c>
      <c r="Y2140" s="1" t="s">
        <v>245</v>
      </c>
      <c r="Z2140" s="1" t="s">
        <v>219</v>
      </c>
      <c r="AA2140" s="1" t="s">
        <v>51</v>
      </c>
      <c r="AB2140" s="1" t="s">
        <v>1975</v>
      </c>
      <c r="AC2140" s="1" t="s">
        <v>37</v>
      </c>
    </row>
    <row r="2141" spans="1:29" hidden="1" x14ac:dyDescent="0.25">
      <c r="A2141" s="1" t="s">
        <v>33</v>
      </c>
      <c r="B2141" s="1" t="s">
        <v>34</v>
      </c>
      <c r="C2141" s="2">
        <v>45900</v>
      </c>
      <c r="D2141" s="1" t="s">
        <v>238</v>
      </c>
      <c r="E2141" s="1" t="s">
        <v>239</v>
      </c>
      <c r="F2141" s="1" t="s">
        <v>37</v>
      </c>
      <c r="G2141" s="1" t="s">
        <v>1973</v>
      </c>
      <c r="H2141" s="1" t="s">
        <v>1974</v>
      </c>
      <c r="I2141" s="3">
        <v>0</v>
      </c>
      <c r="J2141" s="3">
        <v>36638</v>
      </c>
      <c r="K2141" s="1" t="s">
        <v>40</v>
      </c>
      <c r="L2141" s="1" t="s">
        <v>446</v>
      </c>
      <c r="M2141" s="1" t="s">
        <v>447</v>
      </c>
      <c r="N2141" s="1" t="s">
        <v>37</v>
      </c>
      <c r="O2141" s="1" t="s">
        <v>43</v>
      </c>
      <c r="P2141" s="1" t="s">
        <v>43</v>
      </c>
      <c r="Q2141" s="1" t="s">
        <v>43</v>
      </c>
      <c r="R2141" s="3">
        <v>0</v>
      </c>
      <c r="S2141" s="1" t="s">
        <v>44</v>
      </c>
      <c r="T2141" s="1" t="s">
        <v>45</v>
      </c>
      <c r="U2141" s="1" t="s">
        <v>1973</v>
      </c>
      <c r="V2141" s="1" t="s">
        <v>46</v>
      </c>
      <c r="W2141" s="1" t="s">
        <v>81</v>
      </c>
      <c r="X2141" s="1" t="s">
        <v>1975</v>
      </c>
      <c r="Y2141" s="1" t="s">
        <v>245</v>
      </c>
      <c r="Z2141" s="1" t="s">
        <v>219</v>
      </c>
      <c r="AA2141" s="1" t="s">
        <v>51</v>
      </c>
      <c r="AB2141" s="1" t="s">
        <v>1975</v>
      </c>
      <c r="AC2141" s="1" t="s">
        <v>37</v>
      </c>
    </row>
    <row r="2142" spans="1:29" hidden="1" x14ac:dyDescent="0.25">
      <c r="A2142" s="1" t="s">
        <v>33</v>
      </c>
      <c r="B2142" s="1" t="s">
        <v>34</v>
      </c>
      <c r="C2142" s="2">
        <v>45900</v>
      </c>
      <c r="D2142" s="1" t="s">
        <v>238</v>
      </c>
      <c r="E2142" s="1" t="s">
        <v>239</v>
      </c>
      <c r="F2142" s="1" t="s">
        <v>37</v>
      </c>
      <c r="G2142" s="1" t="s">
        <v>1973</v>
      </c>
      <c r="H2142" s="1" t="s">
        <v>1974</v>
      </c>
      <c r="I2142" s="3">
        <v>265518</v>
      </c>
      <c r="J2142" s="3">
        <v>0</v>
      </c>
      <c r="K2142" s="1" t="s">
        <v>40</v>
      </c>
      <c r="L2142" s="1" t="s">
        <v>206</v>
      </c>
      <c r="M2142" s="1" t="s">
        <v>207</v>
      </c>
      <c r="N2142" s="1" t="s">
        <v>37</v>
      </c>
      <c r="O2142" s="1" t="s">
        <v>43</v>
      </c>
      <c r="P2142" s="1" t="s">
        <v>43</v>
      </c>
      <c r="Q2142" s="1" t="s">
        <v>43</v>
      </c>
      <c r="R2142" s="3">
        <v>0</v>
      </c>
      <c r="S2142" s="1" t="s">
        <v>44</v>
      </c>
      <c r="T2142" s="1" t="s">
        <v>45</v>
      </c>
      <c r="U2142" s="1" t="s">
        <v>1973</v>
      </c>
      <c r="V2142" s="1" t="s">
        <v>46</v>
      </c>
      <c r="W2142" s="1" t="s">
        <v>81</v>
      </c>
      <c r="X2142" s="1" t="s">
        <v>1975</v>
      </c>
      <c r="Y2142" s="1" t="s">
        <v>245</v>
      </c>
      <c r="Z2142" s="1" t="s">
        <v>219</v>
      </c>
      <c r="AA2142" s="1" t="s">
        <v>51</v>
      </c>
      <c r="AB2142" s="1" t="s">
        <v>1975</v>
      </c>
      <c r="AC2142" s="1" t="s">
        <v>37</v>
      </c>
    </row>
    <row r="2143" spans="1:29" hidden="1" x14ac:dyDescent="0.25">
      <c r="A2143" s="1" t="s">
        <v>33</v>
      </c>
      <c r="B2143" s="1" t="s">
        <v>34</v>
      </c>
      <c r="C2143" s="2">
        <v>45900</v>
      </c>
      <c r="D2143" s="1" t="s">
        <v>238</v>
      </c>
      <c r="E2143" s="1" t="s">
        <v>239</v>
      </c>
      <c r="F2143" s="1" t="s">
        <v>37</v>
      </c>
      <c r="G2143" s="1" t="s">
        <v>1973</v>
      </c>
      <c r="H2143" s="1" t="s">
        <v>1974</v>
      </c>
      <c r="I2143" s="3">
        <v>0</v>
      </c>
      <c r="J2143" s="3">
        <v>265518</v>
      </c>
      <c r="K2143" s="1" t="s">
        <v>40</v>
      </c>
      <c r="L2143" s="1" t="s">
        <v>234</v>
      </c>
      <c r="M2143" s="1" t="s">
        <v>235</v>
      </c>
      <c r="N2143" s="1" t="s">
        <v>37</v>
      </c>
      <c r="O2143" s="1" t="s">
        <v>43</v>
      </c>
      <c r="P2143" s="1" t="s">
        <v>43</v>
      </c>
      <c r="Q2143" s="1" t="s">
        <v>43</v>
      </c>
      <c r="R2143" s="3">
        <v>0</v>
      </c>
      <c r="S2143" s="1" t="s">
        <v>44</v>
      </c>
      <c r="T2143" s="1" t="s">
        <v>45</v>
      </c>
      <c r="U2143" s="1" t="s">
        <v>1973</v>
      </c>
      <c r="V2143" s="1" t="s">
        <v>46</v>
      </c>
      <c r="W2143" s="1" t="s">
        <v>81</v>
      </c>
      <c r="X2143" s="1" t="s">
        <v>1975</v>
      </c>
      <c r="Y2143" s="1" t="s">
        <v>245</v>
      </c>
      <c r="Z2143" s="1" t="s">
        <v>219</v>
      </c>
      <c r="AA2143" s="1" t="s">
        <v>51</v>
      </c>
      <c r="AB2143" s="1" t="s">
        <v>1975</v>
      </c>
      <c r="AC2143" s="1" t="s">
        <v>37</v>
      </c>
    </row>
    <row r="2144" spans="1:29" hidden="1" x14ac:dyDescent="0.25">
      <c r="A2144" s="1" t="s">
        <v>33</v>
      </c>
      <c r="B2144" s="1" t="s">
        <v>34</v>
      </c>
      <c r="C2144" s="2">
        <v>45900</v>
      </c>
      <c r="D2144" s="1" t="s">
        <v>238</v>
      </c>
      <c r="E2144" s="1" t="s">
        <v>239</v>
      </c>
      <c r="F2144" s="1" t="s">
        <v>37</v>
      </c>
      <c r="G2144" s="1" t="s">
        <v>1973</v>
      </c>
      <c r="H2144" s="1" t="s">
        <v>1974</v>
      </c>
      <c r="I2144" s="3">
        <v>389598</v>
      </c>
      <c r="J2144" s="3">
        <v>0</v>
      </c>
      <c r="K2144" s="1" t="s">
        <v>40</v>
      </c>
      <c r="L2144" s="1" t="s">
        <v>206</v>
      </c>
      <c r="M2144" s="1" t="s">
        <v>207</v>
      </c>
      <c r="N2144" s="1" t="s">
        <v>37</v>
      </c>
      <c r="O2144" s="1" t="s">
        <v>43</v>
      </c>
      <c r="P2144" s="1" t="s">
        <v>43</v>
      </c>
      <c r="Q2144" s="1" t="s">
        <v>43</v>
      </c>
      <c r="R2144" s="3">
        <v>0</v>
      </c>
      <c r="S2144" s="1" t="s">
        <v>44</v>
      </c>
      <c r="T2144" s="1" t="s">
        <v>45</v>
      </c>
      <c r="U2144" s="1" t="s">
        <v>1973</v>
      </c>
      <c r="V2144" s="1" t="s">
        <v>46</v>
      </c>
      <c r="W2144" s="1" t="s">
        <v>81</v>
      </c>
      <c r="X2144" s="1" t="s">
        <v>1975</v>
      </c>
      <c r="Y2144" s="1" t="s">
        <v>245</v>
      </c>
      <c r="Z2144" s="1" t="s">
        <v>219</v>
      </c>
      <c r="AA2144" s="1" t="s">
        <v>51</v>
      </c>
      <c r="AB2144" s="1" t="s">
        <v>1975</v>
      </c>
      <c r="AC2144" s="1" t="s">
        <v>37</v>
      </c>
    </row>
    <row r="2145" spans="1:29" hidden="1" x14ac:dyDescent="0.25">
      <c r="A2145" s="1" t="s">
        <v>33</v>
      </c>
      <c r="B2145" s="1" t="s">
        <v>34</v>
      </c>
      <c r="C2145" s="2">
        <v>45900</v>
      </c>
      <c r="D2145" s="1" t="s">
        <v>238</v>
      </c>
      <c r="E2145" s="1" t="s">
        <v>239</v>
      </c>
      <c r="F2145" s="1" t="s">
        <v>37</v>
      </c>
      <c r="G2145" s="1" t="s">
        <v>1973</v>
      </c>
      <c r="H2145" s="1" t="s">
        <v>1974</v>
      </c>
      <c r="I2145" s="3">
        <v>0</v>
      </c>
      <c r="J2145" s="3">
        <v>389598</v>
      </c>
      <c r="K2145" s="1" t="s">
        <v>40</v>
      </c>
      <c r="L2145" s="1" t="s">
        <v>1491</v>
      </c>
      <c r="M2145" s="1" t="s">
        <v>634</v>
      </c>
      <c r="N2145" s="1" t="s">
        <v>37</v>
      </c>
      <c r="O2145" s="1" t="s">
        <v>43</v>
      </c>
      <c r="P2145" s="1" t="s">
        <v>43</v>
      </c>
      <c r="Q2145" s="1" t="s">
        <v>43</v>
      </c>
      <c r="R2145" s="3">
        <v>0</v>
      </c>
      <c r="S2145" s="1" t="s">
        <v>44</v>
      </c>
      <c r="T2145" s="1" t="s">
        <v>45</v>
      </c>
      <c r="U2145" s="1" t="s">
        <v>1973</v>
      </c>
      <c r="V2145" s="1" t="s">
        <v>46</v>
      </c>
      <c r="W2145" s="1" t="s">
        <v>81</v>
      </c>
      <c r="X2145" s="1" t="s">
        <v>1975</v>
      </c>
      <c r="Y2145" s="1" t="s">
        <v>245</v>
      </c>
      <c r="Z2145" s="1" t="s">
        <v>219</v>
      </c>
      <c r="AA2145" s="1" t="s">
        <v>51</v>
      </c>
      <c r="AB2145" s="1" t="s">
        <v>1975</v>
      </c>
      <c r="AC2145" s="1" t="s">
        <v>37</v>
      </c>
    </row>
    <row r="2146" spans="1:29" hidden="1" x14ac:dyDescent="0.25">
      <c r="A2146" s="1" t="s">
        <v>33</v>
      </c>
      <c r="B2146" s="1" t="s">
        <v>34</v>
      </c>
      <c r="C2146" s="2">
        <v>45900</v>
      </c>
      <c r="D2146" s="1" t="s">
        <v>238</v>
      </c>
      <c r="E2146" s="1" t="s">
        <v>239</v>
      </c>
      <c r="F2146" s="1" t="s">
        <v>37</v>
      </c>
      <c r="G2146" s="1" t="s">
        <v>1973</v>
      </c>
      <c r="H2146" s="1" t="s">
        <v>1974</v>
      </c>
      <c r="I2146" s="3">
        <v>233759</v>
      </c>
      <c r="J2146" s="3">
        <v>0</v>
      </c>
      <c r="K2146" s="1" t="s">
        <v>40</v>
      </c>
      <c r="L2146" s="1" t="s">
        <v>206</v>
      </c>
      <c r="M2146" s="1" t="s">
        <v>207</v>
      </c>
      <c r="N2146" s="1" t="s">
        <v>37</v>
      </c>
      <c r="O2146" s="1" t="s">
        <v>43</v>
      </c>
      <c r="P2146" s="1" t="s">
        <v>43</v>
      </c>
      <c r="Q2146" s="1" t="s">
        <v>43</v>
      </c>
      <c r="R2146" s="3">
        <v>0</v>
      </c>
      <c r="S2146" s="1" t="s">
        <v>44</v>
      </c>
      <c r="T2146" s="1" t="s">
        <v>45</v>
      </c>
      <c r="U2146" s="1" t="s">
        <v>1973</v>
      </c>
      <c r="V2146" s="1" t="s">
        <v>46</v>
      </c>
      <c r="W2146" s="1" t="s">
        <v>81</v>
      </c>
      <c r="X2146" s="1" t="s">
        <v>1975</v>
      </c>
      <c r="Y2146" s="1" t="s">
        <v>245</v>
      </c>
      <c r="Z2146" s="1" t="s">
        <v>219</v>
      </c>
      <c r="AA2146" s="1" t="s">
        <v>51</v>
      </c>
      <c r="AB2146" s="1" t="s">
        <v>1975</v>
      </c>
      <c r="AC2146" s="1" t="s">
        <v>37</v>
      </c>
    </row>
    <row r="2147" spans="1:29" hidden="1" x14ac:dyDescent="0.25">
      <c r="A2147" s="1" t="s">
        <v>33</v>
      </c>
      <c r="B2147" s="1" t="s">
        <v>34</v>
      </c>
      <c r="C2147" s="2">
        <v>45900</v>
      </c>
      <c r="D2147" s="1" t="s">
        <v>238</v>
      </c>
      <c r="E2147" s="1" t="s">
        <v>239</v>
      </c>
      <c r="F2147" s="1" t="s">
        <v>37</v>
      </c>
      <c r="G2147" s="1" t="s">
        <v>1973</v>
      </c>
      <c r="H2147" s="1" t="s">
        <v>1974</v>
      </c>
      <c r="I2147" s="3">
        <v>0</v>
      </c>
      <c r="J2147" s="3">
        <v>233759</v>
      </c>
      <c r="K2147" s="1" t="s">
        <v>40</v>
      </c>
      <c r="L2147" s="1" t="s">
        <v>1491</v>
      </c>
      <c r="M2147" s="1" t="s">
        <v>634</v>
      </c>
      <c r="N2147" s="1" t="s">
        <v>37</v>
      </c>
      <c r="O2147" s="1" t="s">
        <v>43</v>
      </c>
      <c r="P2147" s="1" t="s">
        <v>43</v>
      </c>
      <c r="Q2147" s="1" t="s">
        <v>43</v>
      </c>
      <c r="R2147" s="3">
        <v>0</v>
      </c>
      <c r="S2147" s="1" t="s">
        <v>44</v>
      </c>
      <c r="T2147" s="1" t="s">
        <v>45</v>
      </c>
      <c r="U2147" s="1" t="s">
        <v>1973</v>
      </c>
      <c r="V2147" s="1" t="s">
        <v>46</v>
      </c>
      <c r="W2147" s="1" t="s">
        <v>81</v>
      </c>
      <c r="X2147" s="1" t="s">
        <v>1975</v>
      </c>
      <c r="Y2147" s="1" t="s">
        <v>245</v>
      </c>
      <c r="Z2147" s="1" t="s">
        <v>219</v>
      </c>
      <c r="AA2147" s="1" t="s">
        <v>51</v>
      </c>
      <c r="AB2147" s="1" t="s">
        <v>1975</v>
      </c>
      <c r="AC2147" s="1" t="s">
        <v>37</v>
      </c>
    </row>
    <row r="2148" spans="1:29" hidden="1" x14ac:dyDescent="0.25">
      <c r="A2148" s="1" t="s">
        <v>33</v>
      </c>
      <c r="B2148" s="1" t="s">
        <v>34</v>
      </c>
      <c r="C2148" s="2">
        <v>45900</v>
      </c>
      <c r="D2148" s="1" t="s">
        <v>238</v>
      </c>
      <c r="E2148" s="1" t="s">
        <v>239</v>
      </c>
      <c r="F2148" s="1" t="s">
        <v>37</v>
      </c>
      <c r="G2148" s="1" t="s">
        <v>1973</v>
      </c>
      <c r="H2148" s="1" t="s">
        <v>1974</v>
      </c>
      <c r="I2148" s="3">
        <v>389598</v>
      </c>
      <c r="J2148" s="3">
        <v>0</v>
      </c>
      <c r="K2148" s="1" t="s">
        <v>40</v>
      </c>
      <c r="L2148" s="1" t="s">
        <v>206</v>
      </c>
      <c r="M2148" s="1" t="s">
        <v>207</v>
      </c>
      <c r="N2148" s="1" t="s">
        <v>37</v>
      </c>
      <c r="O2148" s="1" t="s">
        <v>43</v>
      </c>
      <c r="P2148" s="1" t="s">
        <v>43</v>
      </c>
      <c r="Q2148" s="1" t="s">
        <v>43</v>
      </c>
      <c r="R2148" s="3">
        <v>0</v>
      </c>
      <c r="S2148" s="1" t="s">
        <v>44</v>
      </c>
      <c r="T2148" s="1" t="s">
        <v>45</v>
      </c>
      <c r="U2148" s="1" t="s">
        <v>1973</v>
      </c>
      <c r="V2148" s="1" t="s">
        <v>46</v>
      </c>
      <c r="W2148" s="1" t="s">
        <v>81</v>
      </c>
      <c r="X2148" s="1" t="s">
        <v>1975</v>
      </c>
      <c r="Y2148" s="1" t="s">
        <v>245</v>
      </c>
      <c r="Z2148" s="1" t="s">
        <v>219</v>
      </c>
      <c r="AA2148" s="1" t="s">
        <v>51</v>
      </c>
      <c r="AB2148" s="1" t="s">
        <v>1975</v>
      </c>
      <c r="AC2148" s="1" t="s">
        <v>37</v>
      </c>
    </row>
    <row r="2149" spans="1:29" hidden="1" x14ac:dyDescent="0.25">
      <c r="A2149" s="1" t="s">
        <v>33</v>
      </c>
      <c r="B2149" s="1" t="s">
        <v>34</v>
      </c>
      <c r="C2149" s="2">
        <v>45900</v>
      </c>
      <c r="D2149" s="1" t="s">
        <v>238</v>
      </c>
      <c r="E2149" s="1" t="s">
        <v>239</v>
      </c>
      <c r="F2149" s="1" t="s">
        <v>37</v>
      </c>
      <c r="G2149" s="1" t="s">
        <v>1973</v>
      </c>
      <c r="H2149" s="1" t="s">
        <v>1974</v>
      </c>
      <c r="I2149" s="3">
        <v>0</v>
      </c>
      <c r="J2149" s="3">
        <v>389598</v>
      </c>
      <c r="K2149" s="1" t="s">
        <v>40</v>
      </c>
      <c r="L2149" s="1" t="s">
        <v>1491</v>
      </c>
      <c r="M2149" s="1" t="s">
        <v>634</v>
      </c>
      <c r="N2149" s="1" t="s">
        <v>37</v>
      </c>
      <c r="O2149" s="1" t="s">
        <v>43</v>
      </c>
      <c r="P2149" s="1" t="s">
        <v>43</v>
      </c>
      <c r="Q2149" s="1" t="s">
        <v>43</v>
      </c>
      <c r="R2149" s="3">
        <v>0</v>
      </c>
      <c r="S2149" s="1" t="s">
        <v>44</v>
      </c>
      <c r="T2149" s="1" t="s">
        <v>45</v>
      </c>
      <c r="U2149" s="1" t="s">
        <v>1973</v>
      </c>
      <c r="V2149" s="1" t="s">
        <v>46</v>
      </c>
      <c r="W2149" s="1" t="s">
        <v>81</v>
      </c>
      <c r="X2149" s="1" t="s">
        <v>1975</v>
      </c>
      <c r="Y2149" s="1" t="s">
        <v>245</v>
      </c>
      <c r="Z2149" s="1" t="s">
        <v>219</v>
      </c>
      <c r="AA2149" s="1" t="s">
        <v>51</v>
      </c>
      <c r="AB2149" s="1" t="s">
        <v>1975</v>
      </c>
      <c r="AC2149" s="1" t="s">
        <v>37</v>
      </c>
    </row>
    <row r="2150" spans="1:29" hidden="1" x14ac:dyDescent="0.25">
      <c r="A2150" s="1" t="s">
        <v>33</v>
      </c>
      <c r="B2150" s="1" t="s">
        <v>34</v>
      </c>
      <c r="C2150" s="2">
        <v>45900</v>
      </c>
      <c r="D2150" s="1" t="s">
        <v>238</v>
      </c>
      <c r="E2150" s="1" t="s">
        <v>239</v>
      </c>
      <c r="F2150" s="1" t="s">
        <v>37</v>
      </c>
      <c r="G2150" s="1" t="s">
        <v>1973</v>
      </c>
      <c r="H2150" s="1" t="s">
        <v>1974</v>
      </c>
      <c r="I2150" s="3">
        <v>122727</v>
      </c>
      <c r="J2150" s="3">
        <v>0</v>
      </c>
      <c r="K2150" s="1" t="s">
        <v>40</v>
      </c>
      <c r="L2150" s="1" t="s">
        <v>206</v>
      </c>
      <c r="M2150" s="1" t="s">
        <v>207</v>
      </c>
      <c r="N2150" s="1" t="s">
        <v>37</v>
      </c>
      <c r="O2150" s="1" t="s">
        <v>43</v>
      </c>
      <c r="P2150" s="1" t="s">
        <v>43</v>
      </c>
      <c r="Q2150" s="1" t="s">
        <v>43</v>
      </c>
      <c r="R2150" s="3">
        <v>0</v>
      </c>
      <c r="S2150" s="1" t="s">
        <v>44</v>
      </c>
      <c r="T2150" s="1" t="s">
        <v>45</v>
      </c>
      <c r="U2150" s="1" t="s">
        <v>1973</v>
      </c>
      <c r="V2150" s="1" t="s">
        <v>46</v>
      </c>
      <c r="W2150" s="1" t="s">
        <v>81</v>
      </c>
      <c r="X2150" s="1" t="s">
        <v>1975</v>
      </c>
      <c r="Y2150" s="1" t="s">
        <v>245</v>
      </c>
      <c r="Z2150" s="1" t="s">
        <v>219</v>
      </c>
      <c r="AA2150" s="1" t="s">
        <v>51</v>
      </c>
      <c r="AB2150" s="1" t="s">
        <v>1975</v>
      </c>
      <c r="AC2150" s="1" t="s">
        <v>37</v>
      </c>
    </row>
    <row r="2151" spans="1:29" hidden="1" x14ac:dyDescent="0.25">
      <c r="A2151" s="1" t="s">
        <v>33</v>
      </c>
      <c r="B2151" s="1" t="s">
        <v>34</v>
      </c>
      <c r="C2151" s="2">
        <v>45900</v>
      </c>
      <c r="D2151" s="1" t="s">
        <v>238</v>
      </c>
      <c r="E2151" s="1" t="s">
        <v>239</v>
      </c>
      <c r="F2151" s="1" t="s">
        <v>37</v>
      </c>
      <c r="G2151" s="1" t="s">
        <v>1973</v>
      </c>
      <c r="H2151" s="1" t="s">
        <v>1974</v>
      </c>
      <c r="I2151" s="3">
        <v>0</v>
      </c>
      <c r="J2151" s="3">
        <v>122727</v>
      </c>
      <c r="K2151" s="1" t="s">
        <v>40</v>
      </c>
      <c r="L2151" s="1" t="s">
        <v>121</v>
      </c>
      <c r="M2151" s="1" t="s">
        <v>122</v>
      </c>
      <c r="N2151" s="1" t="s">
        <v>37</v>
      </c>
      <c r="O2151" s="1" t="s">
        <v>43</v>
      </c>
      <c r="P2151" s="1" t="s">
        <v>43</v>
      </c>
      <c r="Q2151" s="1" t="s">
        <v>43</v>
      </c>
      <c r="R2151" s="3">
        <v>0</v>
      </c>
      <c r="S2151" s="1" t="s">
        <v>44</v>
      </c>
      <c r="T2151" s="1" t="s">
        <v>45</v>
      </c>
      <c r="U2151" s="1" t="s">
        <v>1973</v>
      </c>
      <c r="V2151" s="1" t="s">
        <v>46</v>
      </c>
      <c r="W2151" s="1" t="s">
        <v>81</v>
      </c>
      <c r="X2151" s="1" t="s">
        <v>1975</v>
      </c>
      <c r="Y2151" s="1" t="s">
        <v>245</v>
      </c>
      <c r="Z2151" s="1" t="s">
        <v>219</v>
      </c>
      <c r="AA2151" s="1" t="s">
        <v>51</v>
      </c>
      <c r="AB2151" s="1" t="s">
        <v>1975</v>
      </c>
      <c r="AC2151" s="1" t="s">
        <v>37</v>
      </c>
    </row>
    <row r="2152" spans="1:29" hidden="1" x14ac:dyDescent="0.25">
      <c r="A2152" s="1" t="s">
        <v>33</v>
      </c>
      <c r="B2152" s="1" t="s">
        <v>34</v>
      </c>
      <c r="C2152" s="2">
        <v>45900</v>
      </c>
      <c r="D2152" s="1" t="s">
        <v>238</v>
      </c>
      <c r="E2152" s="1" t="s">
        <v>239</v>
      </c>
      <c r="F2152" s="1" t="s">
        <v>37</v>
      </c>
      <c r="G2152" s="1" t="s">
        <v>1973</v>
      </c>
      <c r="H2152" s="1" t="s">
        <v>1974</v>
      </c>
      <c r="I2152" s="3">
        <v>128121</v>
      </c>
      <c r="J2152" s="3">
        <v>0</v>
      </c>
      <c r="K2152" s="1" t="s">
        <v>40</v>
      </c>
      <c r="L2152" s="1" t="s">
        <v>206</v>
      </c>
      <c r="M2152" s="1" t="s">
        <v>207</v>
      </c>
      <c r="N2152" s="1" t="s">
        <v>37</v>
      </c>
      <c r="O2152" s="1" t="s">
        <v>43</v>
      </c>
      <c r="P2152" s="1" t="s">
        <v>43</v>
      </c>
      <c r="Q2152" s="1" t="s">
        <v>43</v>
      </c>
      <c r="R2152" s="3">
        <v>0</v>
      </c>
      <c r="S2152" s="1" t="s">
        <v>44</v>
      </c>
      <c r="T2152" s="1" t="s">
        <v>45</v>
      </c>
      <c r="U2152" s="1" t="s">
        <v>1973</v>
      </c>
      <c r="V2152" s="1" t="s">
        <v>46</v>
      </c>
      <c r="W2152" s="1" t="s">
        <v>81</v>
      </c>
      <c r="X2152" s="1" t="s">
        <v>1975</v>
      </c>
      <c r="Y2152" s="1" t="s">
        <v>245</v>
      </c>
      <c r="Z2152" s="1" t="s">
        <v>219</v>
      </c>
      <c r="AA2152" s="1" t="s">
        <v>51</v>
      </c>
      <c r="AB2152" s="1" t="s">
        <v>1975</v>
      </c>
      <c r="AC2152" s="1" t="s">
        <v>37</v>
      </c>
    </row>
    <row r="2153" spans="1:29" hidden="1" x14ac:dyDescent="0.25">
      <c r="A2153" s="1" t="s">
        <v>33</v>
      </c>
      <c r="B2153" s="1" t="s">
        <v>34</v>
      </c>
      <c r="C2153" s="2">
        <v>45900</v>
      </c>
      <c r="D2153" s="1" t="s">
        <v>238</v>
      </c>
      <c r="E2153" s="1" t="s">
        <v>239</v>
      </c>
      <c r="F2153" s="1" t="s">
        <v>37</v>
      </c>
      <c r="G2153" s="1" t="s">
        <v>1973</v>
      </c>
      <c r="H2153" s="1" t="s">
        <v>1974</v>
      </c>
      <c r="I2153" s="3">
        <v>0</v>
      </c>
      <c r="J2153" s="3">
        <v>128121</v>
      </c>
      <c r="K2153" s="1" t="s">
        <v>40</v>
      </c>
      <c r="L2153" s="1" t="s">
        <v>275</v>
      </c>
      <c r="M2153" s="1" t="s">
        <v>276</v>
      </c>
      <c r="N2153" s="1" t="s">
        <v>37</v>
      </c>
      <c r="O2153" s="1" t="s">
        <v>43</v>
      </c>
      <c r="P2153" s="1" t="s">
        <v>43</v>
      </c>
      <c r="Q2153" s="1" t="s">
        <v>43</v>
      </c>
      <c r="R2153" s="3">
        <v>0</v>
      </c>
      <c r="S2153" s="1" t="s">
        <v>44</v>
      </c>
      <c r="T2153" s="1" t="s">
        <v>45</v>
      </c>
      <c r="U2153" s="1" t="s">
        <v>1973</v>
      </c>
      <c r="V2153" s="1" t="s">
        <v>46</v>
      </c>
      <c r="W2153" s="1" t="s">
        <v>81</v>
      </c>
      <c r="X2153" s="1" t="s">
        <v>1975</v>
      </c>
      <c r="Y2153" s="1" t="s">
        <v>245</v>
      </c>
      <c r="Z2153" s="1" t="s">
        <v>219</v>
      </c>
      <c r="AA2153" s="1" t="s">
        <v>51</v>
      </c>
      <c r="AB2153" s="1" t="s">
        <v>1975</v>
      </c>
      <c r="AC2153" s="1" t="s">
        <v>37</v>
      </c>
    </row>
    <row r="2154" spans="1:29" hidden="1" x14ac:dyDescent="0.25">
      <c r="A2154" s="1" t="s">
        <v>33</v>
      </c>
      <c r="B2154" s="1" t="s">
        <v>34</v>
      </c>
      <c r="C2154" s="2">
        <v>45900</v>
      </c>
      <c r="D2154" s="1" t="s">
        <v>238</v>
      </c>
      <c r="E2154" s="1" t="s">
        <v>239</v>
      </c>
      <c r="F2154" s="1" t="s">
        <v>37</v>
      </c>
      <c r="G2154" s="1" t="s">
        <v>1973</v>
      </c>
      <c r="H2154" s="1" t="s">
        <v>1974</v>
      </c>
      <c r="I2154" s="3">
        <v>106288</v>
      </c>
      <c r="J2154" s="3">
        <v>0</v>
      </c>
      <c r="K2154" s="1" t="s">
        <v>40</v>
      </c>
      <c r="L2154" s="1" t="s">
        <v>206</v>
      </c>
      <c r="M2154" s="1" t="s">
        <v>207</v>
      </c>
      <c r="N2154" s="1" t="s">
        <v>37</v>
      </c>
      <c r="O2154" s="1" t="s">
        <v>43</v>
      </c>
      <c r="P2154" s="1" t="s">
        <v>43</v>
      </c>
      <c r="Q2154" s="1" t="s">
        <v>43</v>
      </c>
      <c r="R2154" s="3">
        <v>0</v>
      </c>
      <c r="S2154" s="1" t="s">
        <v>44</v>
      </c>
      <c r="T2154" s="1" t="s">
        <v>45</v>
      </c>
      <c r="U2154" s="1" t="s">
        <v>1973</v>
      </c>
      <c r="V2154" s="1" t="s">
        <v>46</v>
      </c>
      <c r="W2154" s="1" t="s">
        <v>81</v>
      </c>
      <c r="X2154" s="1" t="s">
        <v>1975</v>
      </c>
      <c r="Y2154" s="1" t="s">
        <v>245</v>
      </c>
      <c r="Z2154" s="1" t="s">
        <v>219</v>
      </c>
      <c r="AA2154" s="1" t="s">
        <v>51</v>
      </c>
      <c r="AB2154" s="1" t="s">
        <v>1975</v>
      </c>
      <c r="AC2154" s="1" t="s">
        <v>37</v>
      </c>
    </row>
    <row r="2155" spans="1:29" hidden="1" x14ac:dyDescent="0.25">
      <c r="A2155" s="1" t="s">
        <v>33</v>
      </c>
      <c r="B2155" s="1" t="s">
        <v>34</v>
      </c>
      <c r="C2155" s="2">
        <v>45900</v>
      </c>
      <c r="D2155" s="1" t="s">
        <v>238</v>
      </c>
      <c r="E2155" s="1" t="s">
        <v>239</v>
      </c>
      <c r="F2155" s="1" t="s">
        <v>37</v>
      </c>
      <c r="G2155" s="1" t="s">
        <v>1973</v>
      </c>
      <c r="H2155" s="1" t="s">
        <v>1974</v>
      </c>
      <c r="I2155" s="3">
        <v>0</v>
      </c>
      <c r="J2155" s="3">
        <v>106288</v>
      </c>
      <c r="K2155" s="1" t="s">
        <v>40</v>
      </c>
      <c r="L2155" s="1" t="s">
        <v>137</v>
      </c>
      <c r="M2155" s="1" t="s">
        <v>138</v>
      </c>
      <c r="N2155" s="1" t="s">
        <v>37</v>
      </c>
      <c r="O2155" s="1" t="s">
        <v>43</v>
      </c>
      <c r="P2155" s="1" t="s">
        <v>43</v>
      </c>
      <c r="Q2155" s="1" t="s">
        <v>43</v>
      </c>
      <c r="R2155" s="3">
        <v>0</v>
      </c>
      <c r="S2155" s="1" t="s">
        <v>44</v>
      </c>
      <c r="T2155" s="1" t="s">
        <v>45</v>
      </c>
      <c r="U2155" s="1" t="s">
        <v>1973</v>
      </c>
      <c r="V2155" s="1" t="s">
        <v>46</v>
      </c>
      <c r="W2155" s="1" t="s">
        <v>81</v>
      </c>
      <c r="X2155" s="1" t="s">
        <v>1975</v>
      </c>
      <c r="Y2155" s="1" t="s">
        <v>245</v>
      </c>
      <c r="Z2155" s="1" t="s">
        <v>219</v>
      </c>
      <c r="AA2155" s="1" t="s">
        <v>51</v>
      </c>
      <c r="AB2155" s="1" t="s">
        <v>1975</v>
      </c>
      <c r="AC2155" s="1" t="s">
        <v>37</v>
      </c>
    </row>
    <row r="2156" spans="1:29" hidden="1" x14ac:dyDescent="0.25">
      <c r="A2156" s="1" t="s">
        <v>33</v>
      </c>
      <c r="B2156" s="1" t="s">
        <v>34</v>
      </c>
      <c r="C2156" s="2">
        <v>45900</v>
      </c>
      <c r="D2156" s="1" t="s">
        <v>238</v>
      </c>
      <c r="E2156" s="1" t="s">
        <v>239</v>
      </c>
      <c r="F2156" s="1" t="s">
        <v>37</v>
      </c>
      <c r="G2156" s="1" t="s">
        <v>1973</v>
      </c>
      <c r="H2156" s="1" t="s">
        <v>1974</v>
      </c>
      <c r="I2156" s="3">
        <v>797160</v>
      </c>
      <c r="J2156" s="3">
        <v>0</v>
      </c>
      <c r="K2156" s="1" t="s">
        <v>40</v>
      </c>
      <c r="L2156" s="1" t="s">
        <v>206</v>
      </c>
      <c r="M2156" s="1" t="s">
        <v>207</v>
      </c>
      <c r="N2156" s="1" t="s">
        <v>37</v>
      </c>
      <c r="O2156" s="1" t="s">
        <v>43</v>
      </c>
      <c r="P2156" s="1" t="s">
        <v>43</v>
      </c>
      <c r="Q2156" s="1" t="s">
        <v>43</v>
      </c>
      <c r="R2156" s="3">
        <v>0</v>
      </c>
      <c r="S2156" s="1" t="s">
        <v>44</v>
      </c>
      <c r="T2156" s="1" t="s">
        <v>45</v>
      </c>
      <c r="U2156" s="1" t="s">
        <v>1973</v>
      </c>
      <c r="V2156" s="1" t="s">
        <v>46</v>
      </c>
      <c r="W2156" s="1" t="s">
        <v>81</v>
      </c>
      <c r="X2156" s="1" t="s">
        <v>1975</v>
      </c>
      <c r="Y2156" s="1" t="s">
        <v>245</v>
      </c>
      <c r="Z2156" s="1" t="s">
        <v>219</v>
      </c>
      <c r="AA2156" s="1" t="s">
        <v>51</v>
      </c>
      <c r="AB2156" s="1" t="s">
        <v>1975</v>
      </c>
      <c r="AC2156" s="1" t="s">
        <v>37</v>
      </c>
    </row>
    <row r="2157" spans="1:29" hidden="1" x14ac:dyDescent="0.25">
      <c r="A2157" s="1" t="s">
        <v>33</v>
      </c>
      <c r="B2157" s="1" t="s">
        <v>34</v>
      </c>
      <c r="C2157" s="2">
        <v>45900</v>
      </c>
      <c r="D2157" s="1" t="s">
        <v>238</v>
      </c>
      <c r="E2157" s="1" t="s">
        <v>239</v>
      </c>
      <c r="F2157" s="1" t="s">
        <v>37</v>
      </c>
      <c r="G2157" s="1" t="s">
        <v>1973</v>
      </c>
      <c r="H2157" s="1" t="s">
        <v>1974</v>
      </c>
      <c r="I2157" s="3">
        <v>0</v>
      </c>
      <c r="J2157" s="3">
        <v>797160</v>
      </c>
      <c r="K2157" s="1" t="s">
        <v>40</v>
      </c>
      <c r="L2157" s="1" t="s">
        <v>137</v>
      </c>
      <c r="M2157" s="1" t="s">
        <v>138</v>
      </c>
      <c r="N2157" s="1" t="s">
        <v>37</v>
      </c>
      <c r="O2157" s="1" t="s">
        <v>43</v>
      </c>
      <c r="P2157" s="1" t="s">
        <v>43</v>
      </c>
      <c r="Q2157" s="1" t="s">
        <v>43</v>
      </c>
      <c r="R2157" s="3">
        <v>0</v>
      </c>
      <c r="S2157" s="1" t="s">
        <v>44</v>
      </c>
      <c r="T2157" s="1" t="s">
        <v>45</v>
      </c>
      <c r="U2157" s="1" t="s">
        <v>1973</v>
      </c>
      <c r="V2157" s="1" t="s">
        <v>46</v>
      </c>
      <c r="W2157" s="1" t="s">
        <v>81</v>
      </c>
      <c r="X2157" s="1" t="s">
        <v>1975</v>
      </c>
      <c r="Y2157" s="1" t="s">
        <v>245</v>
      </c>
      <c r="Z2157" s="1" t="s">
        <v>219</v>
      </c>
      <c r="AA2157" s="1" t="s">
        <v>51</v>
      </c>
      <c r="AB2157" s="1" t="s">
        <v>1975</v>
      </c>
      <c r="AC2157" s="1" t="s">
        <v>37</v>
      </c>
    </row>
    <row r="2158" spans="1:29" hidden="1" x14ac:dyDescent="0.25">
      <c r="A2158" s="1" t="s">
        <v>33</v>
      </c>
      <c r="B2158" s="1" t="s">
        <v>34</v>
      </c>
      <c r="C2158" s="2">
        <v>45900</v>
      </c>
      <c r="D2158" s="1" t="s">
        <v>238</v>
      </c>
      <c r="E2158" s="1" t="s">
        <v>239</v>
      </c>
      <c r="F2158" s="1" t="s">
        <v>37</v>
      </c>
      <c r="G2158" s="1" t="s">
        <v>1973</v>
      </c>
      <c r="H2158" s="1" t="s">
        <v>1974</v>
      </c>
      <c r="I2158" s="3">
        <v>265720</v>
      </c>
      <c r="J2158" s="3">
        <v>0</v>
      </c>
      <c r="K2158" s="1" t="s">
        <v>40</v>
      </c>
      <c r="L2158" s="1" t="s">
        <v>206</v>
      </c>
      <c r="M2158" s="1" t="s">
        <v>207</v>
      </c>
      <c r="N2158" s="1" t="s">
        <v>37</v>
      </c>
      <c r="O2158" s="1" t="s">
        <v>43</v>
      </c>
      <c r="P2158" s="1" t="s">
        <v>43</v>
      </c>
      <c r="Q2158" s="1" t="s">
        <v>43</v>
      </c>
      <c r="R2158" s="3">
        <v>0</v>
      </c>
      <c r="S2158" s="1" t="s">
        <v>44</v>
      </c>
      <c r="T2158" s="1" t="s">
        <v>45</v>
      </c>
      <c r="U2158" s="1" t="s">
        <v>1973</v>
      </c>
      <c r="V2158" s="1" t="s">
        <v>46</v>
      </c>
      <c r="W2158" s="1" t="s">
        <v>81</v>
      </c>
      <c r="X2158" s="1" t="s">
        <v>1975</v>
      </c>
      <c r="Y2158" s="1" t="s">
        <v>245</v>
      </c>
      <c r="Z2158" s="1" t="s">
        <v>219</v>
      </c>
      <c r="AA2158" s="1" t="s">
        <v>51</v>
      </c>
      <c r="AB2158" s="1" t="s">
        <v>1975</v>
      </c>
      <c r="AC2158" s="1" t="s">
        <v>37</v>
      </c>
    </row>
    <row r="2159" spans="1:29" hidden="1" x14ac:dyDescent="0.25">
      <c r="A2159" s="1" t="s">
        <v>33</v>
      </c>
      <c r="B2159" s="1" t="s">
        <v>34</v>
      </c>
      <c r="C2159" s="2">
        <v>45900</v>
      </c>
      <c r="D2159" s="1" t="s">
        <v>238</v>
      </c>
      <c r="E2159" s="1" t="s">
        <v>239</v>
      </c>
      <c r="F2159" s="1" t="s">
        <v>37</v>
      </c>
      <c r="G2159" s="1" t="s">
        <v>1973</v>
      </c>
      <c r="H2159" s="1" t="s">
        <v>1974</v>
      </c>
      <c r="I2159" s="3">
        <v>0</v>
      </c>
      <c r="J2159" s="3">
        <v>265720</v>
      </c>
      <c r="K2159" s="1" t="s">
        <v>40</v>
      </c>
      <c r="L2159" s="1" t="s">
        <v>137</v>
      </c>
      <c r="M2159" s="1" t="s">
        <v>138</v>
      </c>
      <c r="N2159" s="1" t="s">
        <v>37</v>
      </c>
      <c r="O2159" s="1" t="s">
        <v>43</v>
      </c>
      <c r="P2159" s="1" t="s">
        <v>43</v>
      </c>
      <c r="Q2159" s="1" t="s">
        <v>43</v>
      </c>
      <c r="R2159" s="3">
        <v>0</v>
      </c>
      <c r="S2159" s="1" t="s">
        <v>44</v>
      </c>
      <c r="T2159" s="1" t="s">
        <v>45</v>
      </c>
      <c r="U2159" s="1" t="s">
        <v>1973</v>
      </c>
      <c r="V2159" s="1" t="s">
        <v>46</v>
      </c>
      <c r="W2159" s="1" t="s">
        <v>81</v>
      </c>
      <c r="X2159" s="1" t="s">
        <v>1975</v>
      </c>
      <c r="Y2159" s="1" t="s">
        <v>245</v>
      </c>
      <c r="Z2159" s="1" t="s">
        <v>219</v>
      </c>
      <c r="AA2159" s="1" t="s">
        <v>51</v>
      </c>
      <c r="AB2159" s="1" t="s">
        <v>1975</v>
      </c>
      <c r="AC2159" s="1" t="s">
        <v>37</v>
      </c>
    </row>
    <row r="2160" spans="1:29" hidden="1" x14ac:dyDescent="0.25">
      <c r="A2160" s="1" t="s">
        <v>33</v>
      </c>
      <c r="B2160" s="1" t="s">
        <v>34</v>
      </c>
      <c r="C2160" s="2">
        <v>45900</v>
      </c>
      <c r="D2160" s="1" t="s">
        <v>238</v>
      </c>
      <c r="E2160" s="1" t="s">
        <v>239</v>
      </c>
      <c r="F2160" s="1" t="s">
        <v>37</v>
      </c>
      <c r="G2160" s="1" t="s">
        <v>1973</v>
      </c>
      <c r="H2160" s="1" t="s">
        <v>1974</v>
      </c>
      <c r="I2160" s="3">
        <v>1222312</v>
      </c>
      <c r="J2160" s="3">
        <v>0</v>
      </c>
      <c r="K2160" s="1" t="s">
        <v>40</v>
      </c>
      <c r="L2160" s="1" t="s">
        <v>206</v>
      </c>
      <c r="M2160" s="1" t="s">
        <v>207</v>
      </c>
      <c r="N2160" s="1" t="s">
        <v>37</v>
      </c>
      <c r="O2160" s="1" t="s">
        <v>43</v>
      </c>
      <c r="P2160" s="1" t="s">
        <v>43</v>
      </c>
      <c r="Q2160" s="1" t="s">
        <v>43</v>
      </c>
      <c r="R2160" s="3">
        <v>0</v>
      </c>
      <c r="S2160" s="1" t="s">
        <v>44</v>
      </c>
      <c r="T2160" s="1" t="s">
        <v>45</v>
      </c>
      <c r="U2160" s="1" t="s">
        <v>1973</v>
      </c>
      <c r="V2160" s="1" t="s">
        <v>46</v>
      </c>
      <c r="W2160" s="1" t="s">
        <v>81</v>
      </c>
      <c r="X2160" s="1" t="s">
        <v>1975</v>
      </c>
      <c r="Y2160" s="1" t="s">
        <v>245</v>
      </c>
      <c r="Z2160" s="1" t="s">
        <v>219</v>
      </c>
      <c r="AA2160" s="1" t="s">
        <v>51</v>
      </c>
      <c r="AB2160" s="1" t="s">
        <v>1975</v>
      </c>
      <c r="AC2160" s="1" t="s">
        <v>37</v>
      </c>
    </row>
    <row r="2161" spans="1:29" hidden="1" x14ac:dyDescent="0.25">
      <c r="A2161" s="1" t="s">
        <v>33</v>
      </c>
      <c r="B2161" s="1" t="s">
        <v>34</v>
      </c>
      <c r="C2161" s="2">
        <v>45900</v>
      </c>
      <c r="D2161" s="1" t="s">
        <v>238</v>
      </c>
      <c r="E2161" s="1" t="s">
        <v>239</v>
      </c>
      <c r="F2161" s="1" t="s">
        <v>37</v>
      </c>
      <c r="G2161" s="1" t="s">
        <v>1973</v>
      </c>
      <c r="H2161" s="1" t="s">
        <v>1974</v>
      </c>
      <c r="I2161" s="3">
        <v>0</v>
      </c>
      <c r="J2161" s="3">
        <v>1222312</v>
      </c>
      <c r="K2161" s="1" t="s">
        <v>40</v>
      </c>
      <c r="L2161" s="1" t="s">
        <v>137</v>
      </c>
      <c r="M2161" s="1" t="s">
        <v>138</v>
      </c>
      <c r="N2161" s="1" t="s">
        <v>37</v>
      </c>
      <c r="O2161" s="1" t="s">
        <v>43</v>
      </c>
      <c r="P2161" s="1" t="s">
        <v>43</v>
      </c>
      <c r="Q2161" s="1" t="s">
        <v>43</v>
      </c>
      <c r="R2161" s="3">
        <v>0</v>
      </c>
      <c r="S2161" s="1" t="s">
        <v>44</v>
      </c>
      <c r="T2161" s="1" t="s">
        <v>45</v>
      </c>
      <c r="U2161" s="1" t="s">
        <v>1973</v>
      </c>
      <c r="V2161" s="1" t="s">
        <v>46</v>
      </c>
      <c r="W2161" s="1" t="s">
        <v>81</v>
      </c>
      <c r="X2161" s="1" t="s">
        <v>1975</v>
      </c>
      <c r="Y2161" s="1" t="s">
        <v>245</v>
      </c>
      <c r="Z2161" s="1" t="s">
        <v>219</v>
      </c>
      <c r="AA2161" s="1" t="s">
        <v>51</v>
      </c>
      <c r="AB2161" s="1" t="s">
        <v>1975</v>
      </c>
      <c r="AC2161" s="1" t="s">
        <v>37</v>
      </c>
    </row>
    <row r="2162" spans="1:29" hidden="1" x14ac:dyDescent="0.25">
      <c r="A2162" s="1" t="s">
        <v>33</v>
      </c>
      <c r="B2162" s="1" t="s">
        <v>34</v>
      </c>
      <c r="C2162" s="2">
        <v>45900</v>
      </c>
      <c r="D2162" s="1" t="s">
        <v>238</v>
      </c>
      <c r="E2162" s="1" t="s">
        <v>239</v>
      </c>
      <c r="F2162" s="1" t="s">
        <v>37</v>
      </c>
      <c r="G2162" s="1" t="s">
        <v>1973</v>
      </c>
      <c r="H2162" s="1" t="s">
        <v>1974</v>
      </c>
      <c r="I2162" s="3">
        <v>859092</v>
      </c>
      <c r="J2162" s="3">
        <v>0</v>
      </c>
      <c r="K2162" s="1" t="s">
        <v>40</v>
      </c>
      <c r="L2162" s="1" t="s">
        <v>206</v>
      </c>
      <c r="M2162" s="1" t="s">
        <v>207</v>
      </c>
      <c r="N2162" s="1" t="s">
        <v>37</v>
      </c>
      <c r="O2162" s="1" t="s">
        <v>43</v>
      </c>
      <c r="P2162" s="1" t="s">
        <v>43</v>
      </c>
      <c r="Q2162" s="1" t="s">
        <v>43</v>
      </c>
      <c r="R2162" s="3">
        <v>0</v>
      </c>
      <c r="S2162" s="1" t="s">
        <v>44</v>
      </c>
      <c r="T2162" s="1" t="s">
        <v>45</v>
      </c>
      <c r="U2162" s="1" t="s">
        <v>1973</v>
      </c>
      <c r="V2162" s="1" t="s">
        <v>46</v>
      </c>
      <c r="W2162" s="1" t="s">
        <v>81</v>
      </c>
      <c r="X2162" s="1" t="s">
        <v>1975</v>
      </c>
      <c r="Y2162" s="1" t="s">
        <v>245</v>
      </c>
      <c r="Z2162" s="1" t="s">
        <v>219</v>
      </c>
      <c r="AA2162" s="1" t="s">
        <v>51</v>
      </c>
      <c r="AB2162" s="1" t="s">
        <v>1975</v>
      </c>
      <c r="AC2162" s="1" t="s">
        <v>37</v>
      </c>
    </row>
    <row r="2163" spans="1:29" hidden="1" x14ac:dyDescent="0.25">
      <c r="A2163" s="1" t="s">
        <v>33</v>
      </c>
      <c r="B2163" s="1" t="s">
        <v>34</v>
      </c>
      <c r="C2163" s="2">
        <v>45900</v>
      </c>
      <c r="D2163" s="1" t="s">
        <v>238</v>
      </c>
      <c r="E2163" s="1" t="s">
        <v>239</v>
      </c>
      <c r="F2163" s="1" t="s">
        <v>37</v>
      </c>
      <c r="G2163" s="1" t="s">
        <v>1973</v>
      </c>
      <c r="H2163" s="1" t="s">
        <v>1974</v>
      </c>
      <c r="I2163" s="3">
        <v>0</v>
      </c>
      <c r="J2163" s="3">
        <v>859092</v>
      </c>
      <c r="K2163" s="1" t="s">
        <v>40</v>
      </c>
      <c r="L2163" s="1" t="s">
        <v>160</v>
      </c>
      <c r="M2163" s="1" t="s">
        <v>161</v>
      </c>
      <c r="N2163" s="1" t="s">
        <v>37</v>
      </c>
      <c r="O2163" s="1" t="s">
        <v>43</v>
      </c>
      <c r="P2163" s="1" t="s">
        <v>43</v>
      </c>
      <c r="Q2163" s="1" t="s">
        <v>43</v>
      </c>
      <c r="R2163" s="3">
        <v>0</v>
      </c>
      <c r="S2163" s="1" t="s">
        <v>44</v>
      </c>
      <c r="T2163" s="1" t="s">
        <v>45</v>
      </c>
      <c r="U2163" s="1" t="s">
        <v>1973</v>
      </c>
      <c r="V2163" s="1" t="s">
        <v>46</v>
      </c>
      <c r="W2163" s="1" t="s">
        <v>81</v>
      </c>
      <c r="X2163" s="1" t="s">
        <v>1975</v>
      </c>
      <c r="Y2163" s="1" t="s">
        <v>245</v>
      </c>
      <c r="Z2163" s="1" t="s">
        <v>219</v>
      </c>
      <c r="AA2163" s="1" t="s">
        <v>51</v>
      </c>
      <c r="AB2163" s="1" t="s">
        <v>1975</v>
      </c>
      <c r="AC2163" s="1" t="s">
        <v>37</v>
      </c>
    </row>
    <row r="2164" spans="1:29" hidden="1" x14ac:dyDescent="0.25">
      <c r="A2164" s="1" t="s">
        <v>33</v>
      </c>
      <c r="B2164" s="1" t="s">
        <v>34</v>
      </c>
      <c r="C2164" s="2">
        <v>45900</v>
      </c>
      <c r="D2164" s="1" t="s">
        <v>238</v>
      </c>
      <c r="E2164" s="1" t="s">
        <v>239</v>
      </c>
      <c r="F2164" s="1" t="s">
        <v>37</v>
      </c>
      <c r="G2164" s="1" t="s">
        <v>1973</v>
      </c>
      <c r="H2164" s="1" t="s">
        <v>1974</v>
      </c>
      <c r="I2164" s="3">
        <v>531176</v>
      </c>
      <c r="J2164" s="3">
        <v>0</v>
      </c>
      <c r="K2164" s="1" t="s">
        <v>40</v>
      </c>
      <c r="L2164" s="1" t="s">
        <v>67</v>
      </c>
      <c r="M2164" s="1" t="s">
        <v>68</v>
      </c>
      <c r="N2164" s="1" t="s">
        <v>37</v>
      </c>
      <c r="O2164" s="1" t="s">
        <v>43</v>
      </c>
      <c r="P2164" s="1" t="s">
        <v>43</v>
      </c>
      <c r="Q2164" s="1" t="s">
        <v>43</v>
      </c>
      <c r="R2164" s="3">
        <v>0</v>
      </c>
      <c r="S2164" s="1" t="s">
        <v>44</v>
      </c>
      <c r="T2164" s="1" t="s">
        <v>45</v>
      </c>
      <c r="U2164" s="1" t="s">
        <v>1973</v>
      </c>
      <c r="V2164" s="1" t="s">
        <v>46</v>
      </c>
      <c r="W2164" s="1" t="s">
        <v>81</v>
      </c>
      <c r="X2164" s="1" t="s">
        <v>1975</v>
      </c>
      <c r="Y2164" s="1" t="s">
        <v>245</v>
      </c>
      <c r="Z2164" s="1" t="s">
        <v>219</v>
      </c>
      <c r="AA2164" s="1" t="s">
        <v>51</v>
      </c>
      <c r="AB2164" s="1" t="s">
        <v>1975</v>
      </c>
      <c r="AC2164" s="1" t="s">
        <v>37</v>
      </c>
    </row>
    <row r="2165" spans="1:29" hidden="1" x14ac:dyDescent="0.25">
      <c r="A2165" s="1" t="s">
        <v>33</v>
      </c>
      <c r="B2165" s="1" t="s">
        <v>34</v>
      </c>
      <c r="C2165" s="2">
        <v>45900</v>
      </c>
      <c r="D2165" s="1" t="s">
        <v>238</v>
      </c>
      <c r="E2165" s="1" t="s">
        <v>239</v>
      </c>
      <c r="F2165" s="1" t="s">
        <v>37</v>
      </c>
      <c r="G2165" s="1" t="s">
        <v>1973</v>
      </c>
      <c r="H2165" s="1" t="s">
        <v>1974</v>
      </c>
      <c r="I2165" s="3">
        <v>0</v>
      </c>
      <c r="J2165" s="3">
        <v>531176</v>
      </c>
      <c r="K2165" s="1" t="s">
        <v>40</v>
      </c>
      <c r="L2165" s="1" t="s">
        <v>115</v>
      </c>
      <c r="M2165" s="1" t="s">
        <v>116</v>
      </c>
      <c r="N2165" s="1" t="s">
        <v>37</v>
      </c>
      <c r="O2165" s="1" t="s">
        <v>43</v>
      </c>
      <c r="P2165" s="1" t="s">
        <v>43</v>
      </c>
      <c r="Q2165" s="1" t="s">
        <v>43</v>
      </c>
      <c r="R2165" s="3">
        <v>0</v>
      </c>
      <c r="S2165" s="1" t="s">
        <v>44</v>
      </c>
      <c r="T2165" s="1" t="s">
        <v>45</v>
      </c>
      <c r="U2165" s="1" t="s">
        <v>1973</v>
      </c>
      <c r="V2165" s="1" t="s">
        <v>46</v>
      </c>
      <c r="W2165" s="1" t="s">
        <v>81</v>
      </c>
      <c r="X2165" s="1" t="s">
        <v>1975</v>
      </c>
      <c r="Y2165" s="1" t="s">
        <v>245</v>
      </c>
      <c r="Z2165" s="1" t="s">
        <v>219</v>
      </c>
      <c r="AA2165" s="1" t="s">
        <v>51</v>
      </c>
      <c r="AB2165" s="1" t="s">
        <v>1975</v>
      </c>
      <c r="AC2165" s="1" t="s">
        <v>37</v>
      </c>
    </row>
    <row r="2166" spans="1:29" hidden="1" x14ac:dyDescent="0.25">
      <c r="A2166" s="1" t="s">
        <v>33</v>
      </c>
      <c r="B2166" s="1" t="s">
        <v>34</v>
      </c>
      <c r="C2166" s="2">
        <v>45900</v>
      </c>
      <c r="D2166" s="1" t="s">
        <v>238</v>
      </c>
      <c r="E2166" s="1" t="s">
        <v>239</v>
      </c>
      <c r="F2166" s="1" t="s">
        <v>37</v>
      </c>
      <c r="G2166" s="1" t="s">
        <v>1973</v>
      </c>
      <c r="H2166" s="1" t="s">
        <v>1976</v>
      </c>
      <c r="I2166" s="3">
        <v>48542</v>
      </c>
      <c r="J2166" s="3">
        <v>0</v>
      </c>
      <c r="K2166" s="1" t="s">
        <v>40</v>
      </c>
      <c r="L2166" s="1" t="s">
        <v>444</v>
      </c>
      <c r="M2166" s="1" t="s">
        <v>445</v>
      </c>
      <c r="N2166" s="1" t="s">
        <v>37</v>
      </c>
      <c r="O2166" s="1" t="s">
        <v>43</v>
      </c>
      <c r="P2166" s="1" t="s">
        <v>43</v>
      </c>
      <c r="Q2166" s="1" t="s">
        <v>43</v>
      </c>
      <c r="R2166" s="3">
        <v>0</v>
      </c>
      <c r="S2166" s="1" t="s">
        <v>44</v>
      </c>
      <c r="T2166" s="1" t="s">
        <v>45</v>
      </c>
      <c r="U2166" s="1" t="s">
        <v>1973</v>
      </c>
      <c r="V2166" s="1" t="s">
        <v>46</v>
      </c>
      <c r="W2166" s="1" t="s">
        <v>81</v>
      </c>
      <c r="X2166" s="1" t="s">
        <v>1975</v>
      </c>
      <c r="Y2166" s="1" t="s">
        <v>245</v>
      </c>
      <c r="Z2166" s="1" t="s">
        <v>219</v>
      </c>
      <c r="AA2166" s="1" t="s">
        <v>51</v>
      </c>
      <c r="AB2166" s="1" t="s">
        <v>1975</v>
      </c>
      <c r="AC2166" s="1" t="s">
        <v>37</v>
      </c>
    </row>
    <row r="2167" spans="1:29" hidden="1" x14ac:dyDescent="0.25">
      <c r="A2167" s="1" t="s">
        <v>33</v>
      </c>
      <c r="B2167" s="1" t="s">
        <v>34</v>
      </c>
      <c r="C2167" s="2">
        <v>45900</v>
      </c>
      <c r="D2167" s="1" t="s">
        <v>238</v>
      </c>
      <c r="E2167" s="1" t="s">
        <v>239</v>
      </c>
      <c r="F2167" s="1" t="s">
        <v>37</v>
      </c>
      <c r="G2167" s="1" t="s">
        <v>1973</v>
      </c>
      <c r="H2167" s="1" t="s">
        <v>1976</v>
      </c>
      <c r="I2167" s="3">
        <v>0</v>
      </c>
      <c r="J2167" s="3">
        <v>48542</v>
      </c>
      <c r="K2167" s="1" t="s">
        <v>40</v>
      </c>
      <c r="L2167" s="1" t="s">
        <v>148</v>
      </c>
      <c r="M2167" s="1" t="s">
        <v>149</v>
      </c>
      <c r="N2167" s="1" t="s">
        <v>37</v>
      </c>
      <c r="O2167" s="1" t="s">
        <v>43</v>
      </c>
      <c r="P2167" s="1" t="s">
        <v>43</v>
      </c>
      <c r="Q2167" s="1" t="s">
        <v>43</v>
      </c>
      <c r="R2167" s="3">
        <v>0</v>
      </c>
      <c r="S2167" s="1" t="s">
        <v>44</v>
      </c>
      <c r="T2167" s="1" t="s">
        <v>45</v>
      </c>
      <c r="U2167" s="1" t="s">
        <v>1973</v>
      </c>
      <c r="V2167" s="1" t="s">
        <v>46</v>
      </c>
      <c r="W2167" s="1" t="s">
        <v>81</v>
      </c>
      <c r="X2167" s="1" t="s">
        <v>1975</v>
      </c>
      <c r="Y2167" s="1" t="s">
        <v>245</v>
      </c>
      <c r="Z2167" s="1" t="s">
        <v>219</v>
      </c>
      <c r="AA2167" s="1" t="s">
        <v>51</v>
      </c>
      <c r="AB2167" s="1" t="s">
        <v>1975</v>
      </c>
      <c r="AC2167" s="1" t="s">
        <v>37</v>
      </c>
    </row>
    <row r="2168" spans="1:29" hidden="1" x14ac:dyDescent="0.25">
      <c r="A2168" s="1" t="s">
        <v>33</v>
      </c>
      <c r="B2168" s="1" t="s">
        <v>34</v>
      </c>
      <c r="C2168" s="2">
        <v>45900</v>
      </c>
      <c r="D2168" s="1" t="s">
        <v>238</v>
      </c>
      <c r="E2168" s="1" t="s">
        <v>239</v>
      </c>
      <c r="F2168" s="1" t="s">
        <v>37</v>
      </c>
      <c r="G2168" s="1" t="s">
        <v>1973</v>
      </c>
      <c r="H2168" s="1" t="s">
        <v>1976</v>
      </c>
      <c r="I2168" s="3">
        <v>1183341</v>
      </c>
      <c r="J2168" s="3">
        <v>0</v>
      </c>
      <c r="K2168" s="1" t="s">
        <v>40</v>
      </c>
      <c r="L2168" s="1" t="s">
        <v>54</v>
      </c>
      <c r="M2168" s="1" t="s">
        <v>55</v>
      </c>
      <c r="N2168" s="1" t="s">
        <v>37</v>
      </c>
      <c r="O2168" s="1" t="s">
        <v>43</v>
      </c>
      <c r="P2168" s="1" t="s">
        <v>43</v>
      </c>
      <c r="Q2168" s="1" t="s">
        <v>43</v>
      </c>
      <c r="R2168" s="3">
        <v>0</v>
      </c>
      <c r="S2168" s="1" t="s">
        <v>44</v>
      </c>
      <c r="T2168" s="1" t="s">
        <v>45</v>
      </c>
      <c r="U2168" s="1" t="s">
        <v>1973</v>
      </c>
      <c r="V2168" s="1" t="s">
        <v>46</v>
      </c>
      <c r="W2168" s="1" t="s">
        <v>81</v>
      </c>
      <c r="X2168" s="1" t="s">
        <v>1975</v>
      </c>
      <c r="Y2168" s="1" t="s">
        <v>245</v>
      </c>
      <c r="Z2168" s="1" t="s">
        <v>219</v>
      </c>
      <c r="AA2168" s="1" t="s">
        <v>51</v>
      </c>
      <c r="AB2168" s="1" t="s">
        <v>1975</v>
      </c>
      <c r="AC2168" s="1" t="s">
        <v>37</v>
      </c>
    </row>
    <row r="2169" spans="1:29" hidden="1" x14ac:dyDescent="0.25">
      <c r="A2169" s="1" t="s">
        <v>33</v>
      </c>
      <c r="B2169" s="1" t="s">
        <v>34</v>
      </c>
      <c r="C2169" s="2">
        <v>45900</v>
      </c>
      <c r="D2169" s="1" t="s">
        <v>238</v>
      </c>
      <c r="E2169" s="1" t="s">
        <v>239</v>
      </c>
      <c r="F2169" s="1" t="s">
        <v>37</v>
      </c>
      <c r="G2169" s="1" t="s">
        <v>1973</v>
      </c>
      <c r="H2169" s="1" t="s">
        <v>1976</v>
      </c>
      <c r="I2169" s="3">
        <v>0</v>
      </c>
      <c r="J2169" s="3">
        <v>1183341</v>
      </c>
      <c r="K2169" s="1" t="s">
        <v>40</v>
      </c>
      <c r="L2169" s="1" t="s">
        <v>135</v>
      </c>
      <c r="M2169" s="1" t="s">
        <v>136</v>
      </c>
      <c r="N2169" s="1" t="s">
        <v>37</v>
      </c>
      <c r="O2169" s="1" t="s">
        <v>43</v>
      </c>
      <c r="P2169" s="1" t="s">
        <v>43</v>
      </c>
      <c r="Q2169" s="1" t="s">
        <v>43</v>
      </c>
      <c r="R2169" s="3">
        <v>0</v>
      </c>
      <c r="S2169" s="1" t="s">
        <v>44</v>
      </c>
      <c r="T2169" s="1" t="s">
        <v>45</v>
      </c>
      <c r="U2169" s="1" t="s">
        <v>1973</v>
      </c>
      <c r="V2169" s="1" t="s">
        <v>46</v>
      </c>
      <c r="W2169" s="1" t="s">
        <v>81</v>
      </c>
      <c r="X2169" s="1" t="s">
        <v>1975</v>
      </c>
      <c r="Y2169" s="1" t="s">
        <v>245</v>
      </c>
      <c r="Z2169" s="1" t="s">
        <v>219</v>
      </c>
      <c r="AA2169" s="1" t="s">
        <v>51</v>
      </c>
      <c r="AB2169" s="1" t="s">
        <v>1975</v>
      </c>
      <c r="AC2169" s="1" t="s">
        <v>37</v>
      </c>
    </row>
    <row r="2170" spans="1:29" hidden="1" x14ac:dyDescent="0.25">
      <c r="A2170" s="1" t="s">
        <v>33</v>
      </c>
      <c r="B2170" s="1" t="s">
        <v>34</v>
      </c>
      <c r="C2170" s="2">
        <v>45900</v>
      </c>
      <c r="D2170" s="1" t="s">
        <v>238</v>
      </c>
      <c r="E2170" s="1" t="s">
        <v>239</v>
      </c>
      <c r="F2170" s="1" t="s">
        <v>37</v>
      </c>
      <c r="G2170" s="1" t="s">
        <v>1973</v>
      </c>
      <c r="H2170" s="1" t="s">
        <v>1976</v>
      </c>
      <c r="I2170" s="3">
        <v>1050747</v>
      </c>
      <c r="J2170" s="3">
        <v>0</v>
      </c>
      <c r="K2170" s="1" t="s">
        <v>40</v>
      </c>
      <c r="L2170" s="1" t="s">
        <v>54</v>
      </c>
      <c r="M2170" s="1" t="s">
        <v>55</v>
      </c>
      <c r="N2170" s="1" t="s">
        <v>37</v>
      </c>
      <c r="O2170" s="1" t="s">
        <v>43</v>
      </c>
      <c r="P2170" s="1" t="s">
        <v>43</v>
      </c>
      <c r="Q2170" s="1" t="s">
        <v>43</v>
      </c>
      <c r="R2170" s="3">
        <v>0</v>
      </c>
      <c r="S2170" s="1" t="s">
        <v>44</v>
      </c>
      <c r="T2170" s="1" t="s">
        <v>45</v>
      </c>
      <c r="U2170" s="1" t="s">
        <v>1973</v>
      </c>
      <c r="V2170" s="1" t="s">
        <v>46</v>
      </c>
      <c r="W2170" s="1" t="s">
        <v>81</v>
      </c>
      <c r="X2170" s="1" t="s">
        <v>1975</v>
      </c>
      <c r="Y2170" s="1" t="s">
        <v>245</v>
      </c>
      <c r="Z2170" s="1" t="s">
        <v>219</v>
      </c>
      <c r="AA2170" s="1" t="s">
        <v>51</v>
      </c>
      <c r="AB2170" s="1" t="s">
        <v>1975</v>
      </c>
      <c r="AC2170" s="1" t="s">
        <v>37</v>
      </c>
    </row>
    <row r="2171" spans="1:29" hidden="1" x14ac:dyDescent="0.25">
      <c r="A2171" s="1" t="s">
        <v>33</v>
      </c>
      <c r="B2171" s="1" t="s">
        <v>34</v>
      </c>
      <c r="C2171" s="2">
        <v>45900</v>
      </c>
      <c r="D2171" s="1" t="s">
        <v>238</v>
      </c>
      <c r="E2171" s="1" t="s">
        <v>239</v>
      </c>
      <c r="F2171" s="1" t="s">
        <v>37</v>
      </c>
      <c r="G2171" s="1" t="s">
        <v>1973</v>
      </c>
      <c r="H2171" s="1" t="s">
        <v>1976</v>
      </c>
      <c r="I2171" s="3">
        <v>0</v>
      </c>
      <c r="J2171" s="3">
        <v>1050747</v>
      </c>
      <c r="K2171" s="1" t="s">
        <v>40</v>
      </c>
      <c r="L2171" s="1" t="s">
        <v>121</v>
      </c>
      <c r="M2171" s="1" t="s">
        <v>122</v>
      </c>
      <c r="N2171" s="1" t="s">
        <v>37</v>
      </c>
      <c r="O2171" s="1" t="s">
        <v>43</v>
      </c>
      <c r="P2171" s="1" t="s">
        <v>43</v>
      </c>
      <c r="Q2171" s="1" t="s">
        <v>43</v>
      </c>
      <c r="R2171" s="3">
        <v>0</v>
      </c>
      <c r="S2171" s="1" t="s">
        <v>44</v>
      </c>
      <c r="T2171" s="1" t="s">
        <v>45</v>
      </c>
      <c r="U2171" s="1" t="s">
        <v>1973</v>
      </c>
      <c r="V2171" s="1" t="s">
        <v>46</v>
      </c>
      <c r="W2171" s="1" t="s">
        <v>81</v>
      </c>
      <c r="X2171" s="1" t="s">
        <v>1975</v>
      </c>
      <c r="Y2171" s="1" t="s">
        <v>245</v>
      </c>
      <c r="Z2171" s="1" t="s">
        <v>219</v>
      </c>
      <c r="AA2171" s="1" t="s">
        <v>51</v>
      </c>
      <c r="AB2171" s="1" t="s">
        <v>1975</v>
      </c>
      <c r="AC2171" s="1" t="s">
        <v>37</v>
      </c>
    </row>
    <row r="2172" spans="1:29" hidden="1" x14ac:dyDescent="0.25">
      <c r="A2172" s="1" t="s">
        <v>33</v>
      </c>
      <c r="B2172" s="1" t="s">
        <v>34</v>
      </c>
      <c r="C2172" s="2">
        <v>45900</v>
      </c>
      <c r="D2172" s="1" t="s">
        <v>238</v>
      </c>
      <c r="E2172" s="1" t="s">
        <v>239</v>
      </c>
      <c r="F2172" s="1" t="s">
        <v>37</v>
      </c>
      <c r="G2172" s="1" t="s">
        <v>1973</v>
      </c>
      <c r="H2172" s="1" t="s">
        <v>1976</v>
      </c>
      <c r="I2172" s="3">
        <v>1237336</v>
      </c>
      <c r="J2172" s="3">
        <v>0</v>
      </c>
      <c r="K2172" s="1" t="s">
        <v>40</v>
      </c>
      <c r="L2172" s="1" t="s">
        <v>54</v>
      </c>
      <c r="M2172" s="1" t="s">
        <v>55</v>
      </c>
      <c r="N2172" s="1" t="s">
        <v>37</v>
      </c>
      <c r="O2172" s="1" t="s">
        <v>43</v>
      </c>
      <c r="P2172" s="1" t="s">
        <v>43</v>
      </c>
      <c r="Q2172" s="1" t="s">
        <v>43</v>
      </c>
      <c r="R2172" s="3">
        <v>0</v>
      </c>
      <c r="S2172" s="1" t="s">
        <v>44</v>
      </c>
      <c r="T2172" s="1" t="s">
        <v>45</v>
      </c>
      <c r="U2172" s="1" t="s">
        <v>1973</v>
      </c>
      <c r="V2172" s="1" t="s">
        <v>46</v>
      </c>
      <c r="W2172" s="1" t="s">
        <v>81</v>
      </c>
      <c r="X2172" s="1" t="s">
        <v>1975</v>
      </c>
      <c r="Y2172" s="1" t="s">
        <v>245</v>
      </c>
      <c r="Z2172" s="1" t="s">
        <v>219</v>
      </c>
      <c r="AA2172" s="1" t="s">
        <v>51</v>
      </c>
      <c r="AB2172" s="1" t="s">
        <v>1975</v>
      </c>
      <c r="AC2172" s="1" t="s">
        <v>37</v>
      </c>
    </row>
    <row r="2173" spans="1:29" hidden="1" x14ac:dyDescent="0.25">
      <c r="A2173" s="1" t="s">
        <v>33</v>
      </c>
      <c r="B2173" s="1" t="s">
        <v>34</v>
      </c>
      <c r="C2173" s="2">
        <v>45900</v>
      </c>
      <c r="D2173" s="1" t="s">
        <v>238</v>
      </c>
      <c r="E2173" s="1" t="s">
        <v>239</v>
      </c>
      <c r="F2173" s="1" t="s">
        <v>37</v>
      </c>
      <c r="G2173" s="1" t="s">
        <v>1973</v>
      </c>
      <c r="H2173" s="1" t="s">
        <v>1976</v>
      </c>
      <c r="I2173" s="3">
        <v>0</v>
      </c>
      <c r="J2173" s="3">
        <v>1237336</v>
      </c>
      <c r="K2173" s="1" t="s">
        <v>40</v>
      </c>
      <c r="L2173" s="1" t="s">
        <v>704</v>
      </c>
      <c r="M2173" s="1" t="s">
        <v>705</v>
      </c>
      <c r="N2173" s="1" t="s">
        <v>37</v>
      </c>
      <c r="O2173" s="1" t="s">
        <v>43</v>
      </c>
      <c r="P2173" s="1" t="s">
        <v>43</v>
      </c>
      <c r="Q2173" s="1" t="s">
        <v>43</v>
      </c>
      <c r="R2173" s="3">
        <v>0</v>
      </c>
      <c r="S2173" s="1" t="s">
        <v>44</v>
      </c>
      <c r="T2173" s="1" t="s">
        <v>45</v>
      </c>
      <c r="U2173" s="1" t="s">
        <v>1973</v>
      </c>
      <c r="V2173" s="1" t="s">
        <v>46</v>
      </c>
      <c r="W2173" s="1" t="s">
        <v>81</v>
      </c>
      <c r="X2173" s="1" t="s">
        <v>1975</v>
      </c>
      <c r="Y2173" s="1" t="s">
        <v>245</v>
      </c>
      <c r="Z2173" s="1" t="s">
        <v>219</v>
      </c>
      <c r="AA2173" s="1" t="s">
        <v>51</v>
      </c>
      <c r="AB2173" s="1" t="s">
        <v>1975</v>
      </c>
      <c r="AC2173" s="1" t="s">
        <v>37</v>
      </c>
    </row>
    <row r="2174" spans="1:29" hidden="1" x14ac:dyDescent="0.25">
      <c r="A2174" s="1" t="s">
        <v>33</v>
      </c>
      <c r="B2174" s="1" t="s">
        <v>34</v>
      </c>
      <c r="C2174" s="2">
        <v>45900</v>
      </c>
      <c r="D2174" s="1" t="s">
        <v>238</v>
      </c>
      <c r="E2174" s="1" t="s">
        <v>239</v>
      </c>
      <c r="F2174" s="1" t="s">
        <v>37</v>
      </c>
      <c r="G2174" s="1" t="s">
        <v>1973</v>
      </c>
      <c r="H2174" s="1" t="s">
        <v>1976</v>
      </c>
      <c r="I2174" s="3">
        <v>1334096</v>
      </c>
      <c r="J2174" s="3">
        <v>0</v>
      </c>
      <c r="K2174" s="1" t="s">
        <v>40</v>
      </c>
      <c r="L2174" s="1" t="s">
        <v>54</v>
      </c>
      <c r="M2174" s="1" t="s">
        <v>55</v>
      </c>
      <c r="N2174" s="1" t="s">
        <v>37</v>
      </c>
      <c r="O2174" s="1" t="s">
        <v>43</v>
      </c>
      <c r="P2174" s="1" t="s">
        <v>43</v>
      </c>
      <c r="Q2174" s="1" t="s">
        <v>43</v>
      </c>
      <c r="R2174" s="3">
        <v>0</v>
      </c>
      <c r="S2174" s="1" t="s">
        <v>44</v>
      </c>
      <c r="T2174" s="1" t="s">
        <v>45</v>
      </c>
      <c r="U2174" s="1" t="s">
        <v>1973</v>
      </c>
      <c r="V2174" s="1" t="s">
        <v>46</v>
      </c>
      <c r="W2174" s="1" t="s">
        <v>81</v>
      </c>
      <c r="X2174" s="1" t="s">
        <v>1975</v>
      </c>
      <c r="Y2174" s="1" t="s">
        <v>245</v>
      </c>
      <c r="Z2174" s="1" t="s">
        <v>219</v>
      </c>
      <c r="AA2174" s="1" t="s">
        <v>51</v>
      </c>
      <c r="AB2174" s="1" t="s">
        <v>1975</v>
      </c>
      <c r="AC2174" s="1" t="s">
        <v>37</v>
      </c>
    </row>
    <row r="2175" spans="1:29" hidden="1" x14ac:dyDescent="0.25">
      <c r="A2175" s="1" t="s">
        <v>33</v>
      </c>
      <c r="B2175" s="1" t="s">
        <v>34</v>
      </c>
      <c r="C2175" s="2">
        <v>45900</v>
      </c>
      <c r="D2175" s="1" t="s">
        <v>238</v>
      </c>
      <c r="E2175" s="1" t="s">
        <v>239</v>
      </c>
      <c r="F2175" s="1" t="s">
        <v>37</v>
      </c>
      <c r="G2175" s="1" t="s">
        <v>1973</v>
      </c>
      <c r="H2175" s="1" t="s">
        <v>1976</v>
      </c>
      <c r="I2175" s="3">
        <v>0</v>
      </c>
      <c r="J2175" s="3">
        <v>1334096</v>
      </c>
      <c r="K2175" s="1" t="s">
        <v>40</v>
      </c>
      <c r="L2175" s="1" t="s">
        <v>133</v>
      </c>
      <c r="M2175" s="1" t="s">
        <v>134</v>
      </c>
      <c r="N2175" s="1" t="s">
        <v>37</v>
      </c>
      <c r="O2175" s="1" t="s">
        <v>43</v>
      </c>
      <c r="P2175" s="1" t="s">
        <v>43</v>
      </c>
      <c r="Q2175" s="1" t="s">
        <v>43</v>
      </c>
      <c r="R2175" s="3">
        <v>0</v>
      </c>
      <c r="S2175" s="1" t="s">
        <v>44</v>
      </c>
      <c r="T2175" s="1" t="s">
        <v>45</v>
      </c>
      <c r="U2175" s="1" t="s">
        <v>1973</v>
      </c>
      <c r="V2175" s="1" t="s">
        <v>46</v>
      </c>
      <c r="W2175" s="1" t="s">
        <v>81</v>
      </c>
      <c r="X2175" s="1" t="s">
        <v>1975</v>
      </c>
      <c r="Y2175" s="1" t="s">
        <v>245</v>
      </c>
      <c r="Z2175" s="1" t="s">
        <v>219</v>
      </c>
      <c r="AA2175" s="1" t="s">
        <v>51</v>
      </c>
      <c r="AB2175" s="1" t="s">
        <v>1975</v>
      </c>
      <c r="AC2175" s="1" t="s">
        <v>37</v>
      </c>
    </row>
    <row r="2176" spans="1:29" hidden="1" x14ac:dyDescent="0.25">
      <c r="A2176" s="1" t="s">
        <v>33</v>
      </c>
      <c r="B2176" s="1" t="s">
        <v>34</v>
      </c>
      <c r="C2176" s="2">
        <v>45900</v>
      </c>
      <c r="D2176" s="1" t="s">
        <v>238</v>
      </c>
      <c r="E2176" s="1" t="s">
        <v>239</v>
      </c>
      <c r="F2176" s="1" t="s">
        <v>37</v>
      </c>
      <c r="G2176" s="1" t="s">
        <v>1973</v>
      </c>
      <c r="H2176" s="1" t="s">
        <v>1976</v>
      </c>
      <c r="I2176" s="3">
        <v>524326</v>
      </c>
      <c r="J2176" s="3">
        <v>0</v>
      </c>
      <c r="K2176" s="1" t="s">
        <v>40</v>
      </c>
      <c r="L2176" s="1" t="s">
        <v>54</v>
      </c>
      <c r="M2176" s="1" t="s">
        <v>55</v>
      </c>
      <c r="N2176" s="1" t="s">
        <v>37</v>
      </c>
      <c r="O2176" s="1" t="s">
        <v>43</v>
      </c>
      <c r="P2176" s="1" t="s">
        <v>43</v>
      </c>
      <c r="Q2176" s="1" t="s">
        <v>43</v>
      </c>
      <c r="R2176" s="3">
        <v>0</v>
      </c>
      <c r="S2176" s="1" t="s">
        <v>44</v>
      </c>
      <c r="T2176" s="1" t="s">
        <v>45</v>
      </c>
      <c r="U2176" s="1" t="s">
        <v>1973</v>
      </c>
      <c r="V2176" s="1" t="s">
        <v>46</v>
      </c>
      <c r="W2176" s="1" t="s">
        <v>81</v>
      </c>
      <c r="X2176" s="1" t="s">
        <v>1975</v>
      </c>
      <c r="Y2176" s="1" t="s">
        <v>245</v>
      </c>
      <c r="Z2176" s="1" t="s">
        <v>219</v>
      </c>
      <c r="AA2176" s="1" t="s">
        <v>51</v>
      </c>
      <c r="AB2176" s="1" t="s">
        <v>1975</v>
      </c>
      <c r="AC2176" s="1" t="s">
        <v>37</v>
      </c>
    </row>
    <row r="2177" spans="1:29" hidden="1" x14ac:dyDescent="0.25">
      <c r="A2177" s="1" t="s">
        <v>33</v>
      </c>
      <c r="B2177" s="1" t="s">
        <v>34</v>
      </c>
      <c r="C2177" s="2">
        <v>45900</v>
      </c>
      <c r="D2177" s="1" t="s">
        <v>238</v>
      </c>
      <c r="E2177" s="1" t="s">
        <v>239</v>
      </c>
      <c r="F2177" s="1" t="s">
        <v>37</v>
      </c>
      <c r="G2177" s="1" t="s">
        <v>1973</v>
      </c>
      <c r="H2177" s="1" t="s">
        <v>1976</v>
      </c>
      <c r="I2177" s="3">
        <v>0</v>
      </c>
      <c r="J2177" s="3">
        <v>524326</v>
      </c>
      <c r="K2177" s="1" t="s">
        <v>40</v>
      </c>
      <c r="L2177" s="1" t="s">
        <v>476</v>
      </c>
      <c r="M2177" s="1" t="s">
        <v>477</v>
      </c>
      <c r="N2177" s="1" t="s">
        <v>37</v>
      </c>
      <c r="O2177" s="1" t="s">
        <v>43</v>
      </c>
      <c r="P2177" s="1" t="s">
        <v>43</v>
      </c>
      <c r="Q2177" s="1" t="s">
        <v>43</v>
      </c>
      <c r="R2177" s="3">
        <v>0</v>
      </c>
      <c r="S2177" s="1" t="s">
        <v>44</v>
      </c>
      <c r="T2177" s="1" t="s">
        <v>45</v>
      </c>
      <c r="U2177" s="1" t="s">
        <v>1973</v>
      </c>
      <c r="V2177" s="1" t="s">
        <v>46</v>
      </c>
      <c r="W2177" s="1" t="s">
        <v>81</v>
      </c>
      <c r="X2177" s="1" t="s">
        <v>1975</v>
      </c>
      <c r="Y2177" s="1" t="s">
        <v>245</v>
      </c>
      <c r="Z2177" s="1" t="s">
        <v>219</v>
      </c>
      <c r="AA2177" s="1" t="s">
        <v>51</v>
      </c>
      <c r="AB2177" s="1" t="s">
        <v>1975</v>
      </c>
      <c r="AC2177" s="1" t="s">
        <v>37</v>
      </c>
    </row>
    <row r="2178" spans="1:29" hidden="1" x14ac:dyDescent="0.25">
      <c r="A2178" s="1" t="s">
        <v>33</v>
      </c>
      <c r="B2178" s="1" t="s">
        <v>34</v>
      </c>
      <c r="C2178" s="2">
        <v>45900</v>
      </c>
      <c r="D2178" s="1" t="s">
        <v>238</v>
      </c>
      <c r="E2178" s="1" t="s">
        <v>239</v>
      </c>
      <c r="F2178" s="1" t="s">
        <v>37</v>
      </c>
      <c r="G2178" s="1" t="s">
        <v>1973</v>
      </c>
      <c r="H2178" s="1" t="s">
        <v>1976</v>
      </c>
      <c r="I2178" s="3">
        <v>716011</v>
      </c>
      <c r="J2178" s="3">
        <v>0</v>
      </c>
      <c r="K2178" s="1" t="s">
        <v>40</v>
      </c>
      <c r="L2178" s="1" t="s">
        <v>54</v>
      </c>
      <c r="M2178" s="1" t="s">
        <v>55</v>
      </c>
      <c r="N2178" s="1" t="s">
        <v>37</v>
      </c>
      <c r="O2178" s="1" t="s">
        <v>43</v>
      </c>
      <c r="P2178" s="1" t="s">
        <v>43</v>
      </c>
      <c r="Q2178" s="1" t="s">
        <v>43</v>
      </c>
      <c r="R2178" s="3">
        <v>0</v>
      </c>
      <c r="S2178" s="1" t="s">
        <v>44</v>
      </c>
      <c r="T2178" s="1" t="s">
        <v>45</v>
      </c>
      <c r="U2178" s="1" t="s">
        <v>1973</v>
      </c>
      <c r="V2178" s="1" t="s">
        <v>46</v>
      </c>
      <c r="W2178" s="1" t="s">
        <v>81</v>
      </c>
      <c r="X2178" s="1" t="s">
        <v>1975</v>
      </c>
      <c r="Y2178" s="1" t="s">
        <v>245</v>
      </c>
      <c r="Z2178" s="1" t="s">
        <v>219</v>
      </c>
      <c r="AA2178" s="1" t="s">
        <v>51</v>
      </c>
      <c r="AB2178" s="1" t="s">
        <v>1975</v>
      </c>
      <c r="AC2178" s="1" t="s">
        <v>37</v>
      </c>
    </row>
    <row r="2179" spans="1:29" hidden="1" x14ac:dyDescent="0.25">
      <c r="A2179" s="1" t="s">
        <v>33</v>
      </c>
      <c r="B2179" s="1" t="s">
        <v>34</v>
      </c>
      <c r="C2179" s="2">
        <v>45900</v>
      </c>
      <c r="D2179" s="1" t="s">
        <v>238</v>
      </c>
      <c r="E2179" s="1" t="s">
        <v>239</v>
      </c>
      <c r="F2179" s="1" t="s">
        <v>37</v>
      </c>
      <c r="G2179" s="1" t="s">
        <v>1973</v>
      </c>
      <c r="H2179" s="1" t="s">
        <v>1976</v>
      </c>
      <c r="I2179" s="3">
        <v>0</v>
      </c>
      <c r="J2179" s="3">
        <v>716011</v>
      </c>
      <c r="K2179" s="1" t="s">
        <v>40</v>
      </c>
      <c r="L2179" s="1" t="s">
        <v>533</v>
      </c>
      <c r="M2179" s="1" t="s">
        <v>534</v>
      </c>
      <c r="N2179" s="1" t="s">
        <v>37</v>
      </c>
      <c r="O2179" s="1" t="s">
        <v>43</v>
      </c>
      <c r="P2179" s="1" t="s">
        <v>43</v>
      </c>
      <c r="Q2179" s="1" t="s">
        <v>43</v>
      </c>
      <c r="R2179" s="3">
        <v>0</v>
      </c>
      <c r="S2179" s="1" t="s">
        <v>44</v>
      </c>
      <c r="T2179" s="1" t="s">
        <v>45</v>
      </c>
      <c r="U2179" s="1" t="s">
        <v>1973</v>
      </c>
      <c r="V2179" s="1" t="s">
        <v>46</v>
      </c>
      <c r="W2179" s="1" t="s">
        <v>81</v>
      </c>
      <c r="X2179" s="1" t="s">
        <v>1975</v>
      </c>
      <c r="Y2179" s="1" t="s">
        <v>245</v>
      </c>
      <c r="Z2179" s="1" t="s">
        <v>219</v>
      </c>
      <c r="AA2179" s="1" t="s">
        <v>51</v>
      </c>
      <c r="AB2179" s="1" t="s">
        <v>1975</v>
      </c>
      <c r="AC2179" s="1" t="s">
        <v>37</v>
      </c>
    </row>
    <row r="2180" spans="1:29" hidden="1" x14ac:dyDescent="0.25">
      <c r="A2180" s="1" t="s">
        <v>33</v>
      </c>
      <c r="B2180" s="1" t="s">
        <v>34</v>
      </c>
      <c r="C2180" s="2">
        <v>45900</v>
      </c>
      <c r="D2180" s="1" t="s">
        <v>238</v>
      </c>
      <c r="E2180" s="1" t="s">
        <v>239</v>
      </c>
      <c r="F2180" s="1" t="s">
        <v>37</v>
      </c>
      <c r="G2180" s="1" t="s">
        <v>1973</v>
      </c>
      <c r="H2180" s="1" t="s">
        <v>1976</v>
      </c>
      <c r="I2180" s="3">
        <v>941132</v>
      </c>
      <c r="J2180" s="3">
        <v>0</v>
      </c>
      <c r="K2180" s="1" t="s">
        <v>40</v>
      </c>
      <c r="L2180" s="1" t="s">
        <v>54</v>
      </c>
      <c r="M2180" s="1" t="s">
        <v>55</v>
      </c>
      <c r="N2180" s="1" t="s">
        <v>37</v>
      </c>
      <c r="O2180" s="1" t="s">
        <v>43</v>
      </c>
      <c r="P2180" s="1" t="s">
        <v>43</v>
      </c>
      <c r="Q2180" s="1" t="s">
        <v>43</v>
      </c>
      <c r="R2180" s="3">
        <v>0</v>
      </c>
      <c r="S2180" s="1" t="s">
        <v>44</v>
      </c>
      <c r="T2180" s="1" t="s">
        <v>45</v>
      </c>
      <c r="U2180" s="1" t="s">
        <v>1973</v>
      </c>
      <c r="V2180" s="1" t="s">
        <v>46</v>
      </c>
      <c r="W2180" s="1" t="s">
        <v>81</v>
      </c>
      <c r="X2180" s="1" t="s">
        <v>1975</v>
      </c>
      <c r="Y2180" s="1" t="s">
        <v>245</v>
      </c>
      <c r="Z2180" s="1" t="s">
        <v>219</v>
      </c>
      <c r="AA2180" s="1" t="s">
        <v>51</v>
      </c>
      <c r="AB2180" s="1" t="s">
        <v>1975</v>
      </c>
      <c r="AC2180" s="1" t="s">
        <v>37</v>
      </c>
    </row>
    <row r="2181" spans="1:29" hidden="1" x14ac:dyDescent="0.25">
      <c r="A2181" s="1" t="s">
        <v>33</v>
      </c>
      <c r="B2181" s="1" t="s">
        <v>34</v>
      </c>
      <c r="C2181" s="2">
        <v>45900</v>
      </c>
      <c r="D2181" s="1" t="s">
        <v>238</v>
      </c>
      <c r="E2181" s="1" t="s">
        <v>239</v>
      </c>
      <c r="F2181" s="1" t="s">
        <v>37</v>
      </c>
      <c r="G2181" s="1" t="s">
        <v>1973</v>
      </c>
      <c r="H2181" s="1" t="s">
        <v>1976</v>
      </c>
      <c r="I2181" s="3">
        <v>0</v>
      </c>
      <c r="J2181" s="3">
        <v>941132</v>
      </c>
      <c r="K2181" s="1" t="s">
        <v>40</v>
      </c>
      <c r="L2181" s="1" t="s">
        <v>1531</v>
      </c>
      <c r="M2181" s="1" t="s">
        <v>711</v>
      </c>
      <c r="N2181" s="1" t="s">
        <v>37</v>
      </c>
      <c r="O2181" s="1" t="s">
        <v>43</v>
      </c>
      <c r="P2181" s="1" t="s">
        <v>43</v>
      </c>
      <c r="Q2181" s="1" t="s">
        <v>43</v>
      </c>
      <c r="R2181" s="3">
        <v>0</v>
      </c>
      <c r="S2181" s="1" t="s">
        <v>44</v>
      </c>
      <c r="T2181" s="1" t="s">
        <v>45</v>
      </c>
      <c r="U2181" s="1" t="s">
        <v>1973</v>
      </c>
      <c r="V2181" s="1" t="s">
        <v>46</v>
      </c>
      <c r="W2181" s="1" t="s">
        <v>81</v>
      </c>
      <c r="X2181" s="1" t="s">
        <v>1975</v>
      </c>
      <c r="Y2181" s="1" t="s">
        <v>245</v>
      </c>
      <c r="Z2181" s="1" t="s">
        <v>219</v>
      </c>
      <c r="AA2181" s="1" t="s">
        <v>51</v>
      </c>
      <c r="AB2181" s="1" t="s">
        <v>1975</v>
      </c>
      <c r="AC2181" s="1" t="s">
        <v>37</v>
      </c>
    </row>
    <row r="2182" spans="1:29" hidden="1" x14ac:dyDescent="0.25">
      <c r="A2182" s="1" t="s">
        <v>33</v>
      </c>
      <c r="B2182" s="1" t="s">
        <v>34</v>
      </c>
      <c r="C2182" s="2">
        <v>45900</v>
      </c>
      <c r="D2182" s="1" t="s">
        <v>238</v>
      </c>
      <c r="E2182" s="1" t="s">
        <v>239</v>
      </c>
      <c r="F2182" s="1" t="s">
        <v>37</v>
      </c>
      <c r="G2182" s="1" t="s">
        <v>1973</v>
      </c>
      <c r="H2182" s="1" t="s">
        <v>1976</v>
      </c>
      <c r="I2182" s="3">
        <v>623905</v>
      </c>
      <c r="J2182" s="3">
        <v>0</v>
      </c>
      <c r="K2182" s="1" t="s">
        <v>40</v>
      </c>
      <c r="L2182" s="1" t="s">
        <v>54</v>
      </c>
      <c r="M2182" s="1" t="s">
        <v>55</v>
      </c>
      <c r="N2182" s="1" t="s">
        <v>37</v>
      </c>
      <c r="O2182" s="1" t="s">
        <v>43</v>
      </c>
      <c r="P2182" s="1" t="s">
        <v>43</v>
      </c>
      <c r="Q2182" s="1" t="s">
        <v>43</v>
      </c>
      <c r="R2182" s="3">
        <v>0</v>
      </c>
      <c r="S2182" s="1" t="s">
        <v>44</v>
      </c>
      <c r="T2182" s="1" t="s">
        <v>45</v>
      </c>
      <c r="U2182" s="1" t="s">
        <v>1973</v>
      </c>
      <c r="V2182" s="1" t="s">
        <v>46</v>
      </c>
      <c r="W2182" s="1" t="s">
        <v>81</v>
      </c>
      <c r="X2182" s="1" t="s">
        <v>1975</v>
      </c>
      <c r="Y2182" s="1" t="s">
        <v>245</v>
      </c>
      <c r="Z2182" s="1" t="s">
        <v>219</v>
      </c>
      <c r="AA2182" s="1" t="s">
        <v>51</v>
      </c>
      <c r="AB2182" s="1" t="s">
        <v>1975</v>
      </c>
      <c r="AC2182" s="1" t="s">
        <v>37</v>
      </c>
    </row>
    <row r="2183" spans="1:29" hidden="1" x14ac:dyDescent="0.25">
      <c r="A2183" s="1" t="s">
        <v>33</v>
      </c>
      <c r="B2183" s="1" t="s">
        <v>34</v>
      </c>
      <c r="C2183" s="2">
        <v>45900</v>
      </c>
      <c r="D2183" s="1" t="s">
        <v>238</v>
      </c>
      <c r="E2183" s="1" t="s">
        <v>239</v>
      </c>
      <c r="F2183" s="1" t="s">
        <v>37</v>
      </c>
      <c r="G2183" s="1" t="s">
        <v>1973</v>
      </c>
      <c r="H2183" s="1" t="s">
        <v>1976</v>
      </c>
      <c r="I2183" s="3">
        <v>0</v>
      </c>
      <c r="J2183" s="3">
        <v>623905</v>
      </c>
      <c r="K2183" s="1" t="s">
        <v>40</v>
      </c>
      <c r="L2183" s="1" t="s">
        <v>666</v>
      </c>
      <c r="M2183" s="1" t="s">
        <v>667</v>
      </c>
      <c r="N2183" s="1" t="s">
        <v>37</v>
      </c>
      <c r="O2183" s="1" t="s">
        <v>43</v>
      </c>
      <c r="P2183" s="1" t="s">
        <v>43</v>
      </c>
      <c r="Q2183" s="1" t="s">
        <v>43</v>
      </c>
      <c r="R2183" s="3">
        <v>0</v>
      </c>
      <c r="S2183" s="1" t="s">
        <v>44</v>
      </c>
      <c r="T2183" s="1" t="s">
        <v>45</v>
      </c>
      <c r="U2183" s="1" t="s">
        <v>1973</v>
      </c>
      <c r="V2183" s="1" t="s">
        <v>46</v>
      </c>
      <c r="W2183" s="1" t="s">
        <v>81</v>
      </c>
      <c r="X2183" s="1" t="s">
        <v>1975</v>
      </c>
      <c r="Y2183" s="1" t="s">
        <v>245</v>
      </c>
      <c r="Z2183" s="1" t="s">
        <v>219</v>
      </c>
      <c r="AA2183" s="1" t="s">
        <v>51</v>
      </c>
      <c r="AB2183" s="1" t="s">
        <v>1975</v>
      </c>
      <c r="AC2183" s="1" t="s">
        <v>37</v>
      </c>
    </row>
    <row r="2184" spans="1:29" hidden="1" x14ac:dyDescent="0.25">
      <c r="A2184" s="1" t="s">
        <v>33</v>
      </c>
      <c r="B2184" s="1" t="s">
        <v>34</v>
      </c>
      <c r="C2184" s="2">
        <v>45900</v>
      </c>
      <c r="D2184" s="1" t="s">
        <v>238</v>
      </c>
      <c r="E2184" s="1" t="s">
        <v>239</v>
      </c>
      <c r="F2184" s="1" t="s">
        <v>37</v>
      </c>
      <c r="G2184" s="1" t="s">
        <v>1973</v>
      </c>
      <c r="H2184" s="1" t="s">
        <v>1976</v>
      </c>
      <c r="I2184" s="3">
        <v>1237336</v>
      </c>
      <c r="J2184" s="3">
        <v>0</v>
      </c>
      <c r="K2184" s="1" t="s">
        <v>40</v>
      </c>
      <c r="L2184" s="1" t="s">
        <v>54</v>
      </c>
      <c r="M2184" s="1" t="s">
        <v>55</v>
      </c>
      <c r="N2184" s="1" t="s">
        <v>37</v>
      </c>
      <c r="O2184" s="1" t="s">
        <v>43</v>
      </c>
      <c r="P2184" s="1" t="s">
        <v>43</v>
      </c>
      <c r="Q2184" s="1" t="s">
        <v>43</v>
      </c>
      <c r="R2184" s="3">
        <v>0</v>
      </c>
      <c r="S2184" s="1" t="s">
        <v>44</v>
      </c>
      <c r="T2184" s="1" t="s">
        <v>45</v>
      </c>
      <c r="U2184" s="1" t="s">
        <v>1973</v>
      </c>
      <c r="V2184" s="1" t="s">
        <v>46</v>
      </c>
      <c r="W2184" s="1" t="s">
        <v>81</v>
      </c>
      <c r="X2184" s="1" t="s">
        <v>1975</v>
      </c>
      <c r="Y2184" s="1" t="s">
        <v>245</v>
      </c>
      <c r="Z2184" s="1" t="s">
        <v>219</v>
      </c>
      <c r="AA2184" s="1" t="s">
        <v>51</v>
      </c>
      <c r="AB2184" s="1" t="s">
        <v>1975</v>
      </c>
      <c r="AC2184" s="1" t="s">
        <v>37</v>
      </c>
    </row>
    <row r="2185" spans="1:29" hidden="1" x14ac:dyDescent="0.25">
      <c r="A2185" s="1" t="s">
        <v>33</v>
      </c>
      <c r="B2185" s="1" t="s">
        <v>34</v>
      </c>
      <c r="C2185" s="2">
        <v>45900</v>
      </c>
      <c r="D2185" s="1" t="s">
        <v>238</v>
      </c>
      <c r="E2185" s="1" t="s">
        <v>239</v>
      </c>
      <c r="F2185" s="1" t="s">
        <v>37</v>
      </c>
      <c r="G2185" s="1" t="s">
        <v>1973</v>
      </c>
      <c r="H2185" s="1" t="s">
        <v>1976</v>
      </c>
      <c r="I2185" s="3">
        <v>0</v>
      </c>
      <c r="J2185" s="3">
        <v>1237336</v>
      </c>
      <c r="K2185" s="1" t="s">
        <v>40</v>
      </c>
      <c r="L2185" s="1" t="s">
        <v>1491</v>
      </c>
      <c r="M2185" s="1" t="s">
        <v>634</v>
      </c>
      <c r="N2185" s="1" t="s">
        <v>37</v>
      </c>
      <c r="O2185" s="1" t="s">
        <v>43</v>
      </c>
      <c r="P2185" s="1" t="s">
        <v>43</v>
      </c>
      <c r="Q2185" s="1" t="s">
        <v>43</v>
      </c>
      <c r="R2185" s="3">
        <v>0</v>
      </c>
      <c r="S2185" s="1" t="s">
        <v>44</v>
      </c>
      <c r="T2185" s="1" t="s">
        <v>45</v>
      </c>
      <c r="U2185" s="1" t="s">
        <v>1973</v>
      </c>
      <c r="V2185" s="1" t="s">
        <v>46</v>
      </c>
      <c r="W2185" s="1" t="s">
        <v>81</v>
      </c>
      <c r="X2185" s="1" t="s">
        <v>1975</v>
      </c>
      <c r="Y2185" s="1" t="s">
        <v>245</v>
      </c>
      <c r="Z2185" s="1" t="s">
        <v>219</v>
      </c>
      <c r="AA2185" s="1" t="s">
        <v>51</v>
      </c>
      <c r="AB2185" s="1" t="s">
        <v>1975</v>
      </c>
      <c r="AC2185" s="1" t="s">
        <v>37</v>
      </c>
    </row>
    <row r="2186" spans="1:29" hidden="1" x14ac:dyDescent="0.25">
      <c r="A2186" s="1" t="s">
        <v>33</v>
      </c>
      <c r="B2186" s="1" t="s">
        <v>34</v>
      </c>
      <c r="C2186" s="2">
        <v>45900</v>
      </c>
      <c r="D2186" s="1" t="s">
        <v>238</v>
      </c>
      <c r="E2186" s="1" t="s">
        <v>239</v>
      </c>
      <c r="F2186" s="1" t="s">
        <v>37</v>
      </c>
      <c r="G2186" s="1" t="s">
        <v>1973</v>
      </c>
      <c r="H2186" s="1" t="s">
        <v>1976</v>
      </c>
      <c r="I2186" s="3">
        <v>1382739</v>
      </c>
      <c r="J2186" s="3">
        <v>0</v>
      </c>
      <c r="K2186" s="1" t="s">
        <v>40</v>
      </c>
      <c r="L2186" s="1" t="s">
        <v>54</v>
      </c>
      <c r="M2186" s="1" t="s">
        <v>55</v>
      </c>
      <c r="N2186" s="1" t="s">
        <v>37</v>
      </c>
      <c r="O2186" s="1" t="s">
        <v>43</v>
      </c>
      <c r="P2186" s="1" t="s">
        <v>43</v>
      </c>
      <c r="Q2186" s="1" t="s">
        <v>43</v>
      </c>
      <c r="R2186" s="3">
        <v>0</v>
      </c>
      <c r="S2186" s="1" t="s">
        <v>44</v>
      </c>
      <c r="T2186" s="1" t="s">
        <v>45</v>
      </c>
      <c r="U2186" s="1" t="s">
        <v>1973</v>
      </c>
      <c r="V2186" s="1" t="s">
        <v>46</v>
      </c>
      <c r="W2186" s="1" t="s">
        <v>81</v>
      </c>
      <c r="X2186" s="1" t="s">
        <v>1975</v>
      </c>
      <c r="Y2186" s="1" t="s">
        <v>245</v>
      </c>
      <c r="Z2186" s="1" t="s">
        <v>219</v>
      </c>
      <c r="AA2186" s="1" t="s">
        <v>51</v>
      </c>
      <c r="AB2186" s="1" t="s">
        <v>1975</v>
      </c>
      <c r="AC2186" s="1" t="s">
        <v>37</v>
      </c>
    </row>
    <row r="2187" spans="1:29" hidden="1" x14ac:dyDescent="0.25">
      <c r="A2187" s="1" t="s">
        <v>33</v>
      </c>
      <c r="B2187" s="1" t="s">
        <v>34</v>
      </c>
      <c r="C2187" s="2">
        <v>45900</v>
      </c>
      <c r="D2187" s="1" t="s">
        <v>238</v>
      </c>
      <c r="E2187" s="1" t="s">
        <v>239</v>
      </c>
      <c r="F2187" s="1" t="s">
        <v>37</v>
      </c>
      <c r="G2187" s="1" t="s">
        <v>1973</v>
      </c>
      <c r="H2187" s="1" t="s">
        <v>1976</v>
      </c>
      <c r="I2187" s="3">
        <v>0</v>
      </c>
      <c r="J2187" s="3">
        <v>1382739</v>
      </c>
      <c r="K2187" s="1" t="s">
        <v>40</v>
      </c>
      <c r="L2187" s="1" t="s">
        <v>129</v>
      </c>
      <c r="M2187" s="1" t="s">
        <v>130</v>
      </c>
      <c r="N2187" s="1" t="s">
        <v>37</v>
      </c>
      <c r="O2187" s="1" t="s">
        <v>43</v>
      </c>
      <c r="P2187" s="1" t="s">
        <v>43</v>
      </c>
      <c r="Q2187" s="1" t="s">
        <v>43</v>
      </c>
      <c r="R2187" s="3">
        <v>0</v>
      </c>
      <c r="S2187" s="1" t="s">
        <v>44</v>
      </c>
      <c r="T2187" s="1" t="s">
        <v>45</v>
      </c>
      <c r="U2187" s="1" t="s">
        <v>1973</v>
      </c>
      <c r="V2187" s="1" t="s">
        <v>46</v>
      </c>
      <c r="W2187" s="1" t="s">
        <v>81</v>
      </c>
      <c r="X2187" s="1" t="s">
        <v>1975</v>
      </c>
      <c r="Y2187" s="1" t="s">
        <v>245</v>
      </c>
      <c r="Z2187" s="1" t="s">
        <v>219</v>
      </c>
      <c r="AA2187" s="1" t="s">
        <v>51</v>
      </c>
      <c r="AB2187" s="1" t="s">
        <v>1975</v>
      </c>
      <c r="AC2187" s="1" t="s">
        <v>37</v>
      </c>
    </row>
    <row r="2188" spans="1:29" hidden="1" x14ac:dyDescent="0.25">
      <c r="A2188" s="1" t="s">
        <v>33</v>
      </c>
      <c r="B2188" s="1" t="s">
        <v>34</v>
      </c>
      <c r="C2188" s="2">
        <v>45900</v>
      </c>
      <c r="D2188" s="1" t="s">
        <v>238</v>
      </c>
      <c r="E2188" s="1" t="s">
        <v>239</v>
      </c>
      <c r="F2188" s="1" t="s">
        <v>37</v>
      </c>
      <c r="G2188" s="1" t="s">
        <v>1973</v>
      </c>
      <c r="H2188" s="1" t="s">
        <v>1976</v>
      </c>
      <c r="I2188" s="3">
        <v>2603918</v>
      </c>
      <c r="J2188" s="3">
        <v>0</v>
      </c>
      <c r="K2188" s="1" t="s">
        <v>40</v>
      </c>
      <c r="L2188" s="1" t="s">
        <v>67</v>
      </c>
      <c r="M2188" s="1" t="s">
        <v>68</v>
      </c>
      <c r="N2188" s="1" t="s">
        <v>37</v>
      </c>
      <c r="O2188" s="1" t="s">
        <v>43</v>
      </c>
      <c r="P2188" s="1" t="s">
        <v>43</v>
      </c>
      <c r="Q2188" s="1" t="s">
        <v>43</v>
      </c>
      <c r="R2188" s="3">
        <v>0</v>
      </c>
      <c r="S2188" s="1" t="s">
        <v>44</v>
      </c>
      <c r="T2188" s="1" t="s">
        <v>45</v>
      </c>
      <c r="U2188" s="1" t="s">
        <v>1973</v>
      </c>
      <c r="V2188" s="1" t="s">
        <v>46</v>
      </c>
      <c r="W2188" s="1" t="s">
        <v>81</v>
      </c>
      <c r="X2188" s="1" t="s">
        <v>1975</v>
      </c>
      <c r="Y2188" s="1" t="s">
        <v>245</v>
      </c>
      <c r="Z2188" s="1" t="s">
        <v>219</v>
      </c>
      <c r="AA2188" s="1" t="s">
        <v>51</v>
      </c>
      <c r="AB2188" s="1" t="s">
        <v>1975</v>
      </c>
      <c r="AC2188" s="1" t="s">
        <v>37</v>
      </c>
    </row>
    <row r="2189" spans="1:29" hidden="1" x14ac:dyDescent="0.25">
      <c r="A2189" s="1" t="s">
        <v>33</v>
      </c>
      <c r="B2189" s="1" t="s">
        <v>34</v>
      </c>
      <c r="C2189" s="2">
        <v>45900</v>
      </c>
      <c r="D2189" s="1" t="s">
        <v>238</v>
      </c>
      <c r="E2189" s="1" t="s">
        <v>239</v>
      </c>
      <c r="F2189" s="1" t="s">
        <v>37</v>
      </c>
      <c r="G2189" s="1" t="s">
        <v>1973</v>
      </c>
      <c r="H2189" s="1" t="s">
        <v>1976</v>
      </c>
      <c r="I2189" s="3">
        <v>0</v>
      </c>
      <c r="J2189" s="3">
        <v>2603918</v>
      </c>
      <c r="K2189" s="1" t="s">
        <v>40</v>
      </c>
      <c r="L2189" s="1" t="s">
        <v>567</v>
      </c>
      <c r="M2189" s="1" t="s">
        <v>568</v>
      </c>
      <c r="N2189" s="1" t="s">
        <v>37</v>
      </c>
      <c r="O2189" s="1" t="s">
        <v>43</v>
      </c>
      <c r="P2189" s="1" t="s">
        <v>43</v>
      </c>
      <c r="Q2189" s="1" t="s">
        <v>43</v>
      </c>
      <c r="R2189" s="3">
        <v>0</v>
      </c>
      <c r="S2189" s="1" t="s">
        <v>44</v>
      </c>
      <c r="T2189" s="1" t="s">
        <v>45</v>
      </c>
      <c r="U2189" s="1" t="s">
        <v>1973</v>
      </c>
      <c r="V2189" s="1" t="s">
        <v>46</v>
      </c>
      <c r="W2189" s="1" t="s">
        <v>81</v>
      </c>
      <c r="X2189" s="1" t="s">
        <v>1975</v>
      </c>
      <c r="Y2189" s="1" t="s">
        <v>245</v>
      </c>
      <c r="Z2189" s="1" t="s">
        <v>219</v>
      </c>
      <c r="AA2189" s="1" t="s">
        <v>51</v>
      </c>
      <c r="AB2189" s="1" t="s">
        <v>1975</v>
      </c>
      <c r="AC2189" s="1" t="s">
        <v>37</v>
      </c>
    </row>
    <row r="2190" spans="1:29" hidden="1" x14ac:dyDescent="0.25">
      <c r="A2190" s="1" t="s">
        <v>33</v>
      </c>
      <c r="B2190" s="1" t="s">
        <v>34</v>
      </c>
      <c r="C2190" s="2">
        <v>45900</v>
      </c>
      <c r="D2190" s="1" t="s">
        <v>238</v>
      </c>
      <c r="E2190" s="1" t="s">
        <v>239</v>
      </c>
      <c r="F2190" s="1" t="s">
        <v>37</v>
      </c>
      <c r="G2190" s="1" t="s">
        <v>1973</v>
      </c>
      <c r="H2190" s="1" t="s">
        <v>1976</v>
      </c>
      <c r="I2190" s="3">
        <v>1040003</v>
      </c>
      <c r="J2190" s="3">
        <v>0</v>
      </c>
      <c r="K2190" s="1" t="s">
        <v>40</v>
      </c>
      <c r="L2190" s="1" t="s">
        <v>67</v>
      </c>
      <c r="M2190" s="1" t="s">
        <v>68</v>
      </c>
      <c r="N2190" s="1" t="s">
        <v>37</v>
      </c>
      <c r="O2190" s="1" t="s">
        <v>43</v>
      </c>
      <c r="P2190" s="1" t="s">
        <v>43</v>
      </c>
      <c r="Q2190" s="1" t="s">
        <v>43</v>
      </c>
      <c r="R2190" s="3">
        <v>0</v>
      </c>
      <c r="S2190" s="1" t="s">
        <v>44</v>
      </c>
      <c r="T2190" s="1" t="s">
        <v>45</v>
      </c>
      <c r="U2190" s="1" t="s">
        <v>1973</v>
      </c>
      <c r="V2190" s="1" t="s">
        <v>46</v>
      </c>
      <c r="W2190" s="1" t="s">
        <v>81</v>
      </c>
      <c r="X2190" s="1" t="s">
        <v>1975</v>
      </c>
      <c r="Y2190" s="1" t="s">
        <v>245</v>
      </c>
      <c r="Z2190" s="1" t="s">
        <v>219</v>
      </c>
      <c r="AA2190" s="1" t="s">
        <v>51</v>
      </c>
      <c r="AB2190" s="1" t="s">
        <v>1975</v>
      </c>
      <c r="AC2190" s="1" t="s">
        <v>37</v>
      </c>
    </row>
    <row r="2191" spans="1:29" hidden="1" x14ac:dyDescent="0.25">
      <c r="A2191" s="1" t="s">
        <v>33</v>
      </c>
      <c r="B2191" s="1" t="s">
        <v>34</v>
      </c>
      <c r="C2191" s="2">
        <v>45900</v>
      </c>
      <c r="D2191" s="1" t="s">
        <v>238</v>
      </c>
      <c r="E2191" s="1" t="s">
        <v>239</v>
      </c>
      <c r="F2191" s="1" t="s">
        <v>37</v>
      </c>
      <c r="G2191" s="1" t="s">
        <v>1973</v>
      </c>
      <c r="H2191" s="1" t="s">
        <v>1976</v>
      </c>
      <c r="I2191" s="3">
        <v>0</v>
      </c>
      <c r="J2191" s="3">
        <v>1040003</v>
      </c>
      <c r="K2191" s="1" t="s">
        <v>40</v>
      </c>
      <c r="L2191" s="1" t="s">
        <v>119</v>
      </c>
      <c r="M2191" s="1" t="s">
        <v>120</v>
      </c>
      <c r="N2191" s="1" t="s">
        <v>37</v>
      </c>
      <c r="O2191" s="1" t="s">
        <v>43</v>
      </c>
      <c r="P2191" s="1" t="s">
        <v>43</v>
      </c>
      <c r="Q2191" s="1" t="s">
        <v>43</v>
      </c>
      <c r="R2191" s="3">
        <v>0</v>
      </c>
      <c r="S2191" s="1" t="s">
        <v>44</v>
      </c>
      <c r="T2191" s="1" t="s">
        <v>45</v>
      </c>
      <c r="U2191" s="1" t="s">
        <v>1973</v>
      </c>
      <c r="V2191" s="1" t="s">
        <v>46</v>
      </c>
      <c r="W2191" s="1" t="s">
        <v>81</v>
      </c>
      <c r="X2191" s="1" t="s">
        <v>1975</v>
      </c>
      <c r="Y2191" s="1" t="s">
        <v>245</v>
      </c>
      <c r="Z2191" s="1" t="s">
        <v>219</v>
      </c>
      <c r="AA2191" s="1" t="s">
        <v>51</v>
      </c>
      <c r="AB2191" s="1" t="s">
        <v>1975</v>
      </c>
      <c r="AC2191" s="1" t="s">
        <v>37</v>
      </c>
    </row>
    <row r="2192" spans="1:29" hidden="1" x14ac:dyDescent="0.25">
      <c r="A2192" s="1" t="s">
        <v>33</v>
      </c>
      <c r="B2192" s="1" t="s">
        <v>34</v>
      </c>
      <c r="C2192" s="2">
        <v>45900</v>
      </c>
      <c r="D2192" s="1" t="s">
        <v>238</v>
      </c>
      <c r="E2192" s="1" t="s">
        <v>239</v>
      </c>
      <c r="F2192" s="1" t="s">
        <v>37</v>
      </c>
      <c r="G2192" s="1" t="s">
        <v>1973</v>
      </c>
      <c r="H2192" s="1" t="s">
        <v>1976</v>
      </c>
      <c r="I2192" s="3">
        <v>1300001</v>
      </c>
      <c r="J2192" s="3">
        <v>0</v>
      </c>
      <c r="K2192" s="1" t="s">
        <v>40</v>
      </c>
      <c r="L2192" s="1" t="s">
        <v>67</v>
      </c>
      <c r="M2192" s="1" t="s">
        <v>68</v>
      </c>
      <c r="N2192" s="1" t="s">
        <v>37</v>
      </c>
      <c r="O2192" s="1" t="s">
        <v>43</v>
      </c>
      <c r="P2192" s="1" t="s">
        <v>43</v>
      </c>
      <c r="Q2192" s="1" t="s">
        <v>43</v>
      </c>
      <c r="R2192" s="3">
        <v>0</v>
      </c>
      <c r="S2192" s="1" t="s">
        <v>44</v>
      </c>
      <c r="T2192" s="1" t="s">
        <v>45</v>
      </c>
      <c r="U2192" s="1" t="s">
        <v>1973</v>
      </c>
      <c r="V2192" s="1" t="s">
        <v>46</v>
      </c>
      <c r="W2192" s="1" t="s">
        <v>81</v>
      </c>
      <c r="X2192" s="1" t="s">
        <v>1975</v>
      </c>
      <c r="Y2192" s="1" t="s">
        <v>245</v>
      </c>
      <c r="Z2192" s="1" t="s">
        <v>219</v>
      </c>
      <c r="AA2192" s="1" t="s">
        <v>51</v>
      </c>
      <c r="AB2192" s="1" t="s">
        <v>1975</v>
      </c>
      <c r="AC2192" s="1" t="s">
        <v>37</v>
      </c>
    </row>
    <row r="2193" spans="1:29" hidden="1" x14ac:dyDescent="0.25">
      <c r="A2193" s="1" t="s">
        <v>33</v>
      </c>
      <c r="B2193" s="1" t="s">
        <v>34</v>
      </c>
      <c r="C2193" s="2">
        <v>45900</v>
      </c>
      <c r="D2193" s="1" t="s">
        <v>238</v>
      </c>
      <c r="E2193" s="1" t="s">
        <v>239</v>
      </c>
      <c r="F2193" s="1" t="s">
        <v>37</v>
      </c>
      <c r="G2193" s="1" t="s">
        <v>1973</v>
      </c>
      <c r="H2193" s="1" t="s">
        <v>1976</v>
      </c>
      <c r="I2193" s="3">
        <v>0</v>
      </c>
      <c r="J2193" s="3">
        <v>1300001</v>
      </c>
      <c r="K2193" s="1" t="s">
        <v>40</v>
      </c>
      <c r="L2193" s="1" t="s">
        <v>673</v>
      </c>
      <c r="M2193" s="1" t="s">
        <v>674</v>
      </c>
      <c r="N2193" s="1" t="s">
        <v>37</v>
      </c>
      <c r="O2193" s="1" t="s">
        <v>43</v>
      </c>
      <c r="P2193" s="1" t="s">
        <v>43</v>
      </c>
      <c r="Q2193" s="1" t="s">
        <v>43</v>
      </c>
      <c r="R2193" s="3">
        <v>0</v>
      </c>
      <c r="S2193" s="1" t="s">
        <v>44</v>
      </c>
      <c r="T2193" s="1" t="s">
        <v>45</v>
      </c>
      <c r="U2193" s="1" t="s">
        <v>1973</v>
      </c>
      <c r="V2193" s="1" t="s">
        <v>46</v>
      </c>
      <c r="W2193" s="1" t="s">
        <v>81</v>
      </c>
      <c r="X2193" s="1" t="s">
        <v>1975</v>
      </c>
      <c r="Y2193" s="1" t="s">
        <v>245</v>
      </c>
      <c r="Z2193" s="1" t="s">
        <v>219</v>
      </c>
      <c r="AA2193" s="1" t="s">
        <v>51</v>
      </c>
      <c r="AB2193" s="1" t="s">
        <v>1975</v>
      </c>
      <c r="AC2193" s="1" t="s">
        <v>37</v>
      </c>
    </row>
    <row r="2194" spans="1:29" hidden="1" x14ac:dyDescent="0.25">
      <c r="A2194" s="1" t="s">
        <v>33</v>
      </c>
      <c r="B2194" s="1" t="s">
        <v>34</v>
      </c>
      <c r="C2194" s="2">
        <v>45900</v>
      </c>
      <c r="D2194" s="1" t="s">
        <v>238</v>
      </c>
      <c r="E2194" s="1" t="s">
        <v>239</v>
      </c>
      <c r="F2194" s="1" t="s">
        <v>37</v>
      </c>
      <c r="G2194" s="1" t="s">
        <v>1973</v>
      </c>
      <c r="H2194" s="1" t="s">
        <v>1977</v>
      </c>
      <c r="I2194" s="3">
        <v>700000</v>
      </c>
      <c r="J2194" s="3">
        <v>0</v>
      </c>
      <c r="K2194" s="1" t="s">
        <v>40</v>
      </c>
      <c r="L2194" s="1" t="s">
        <v>444</v>
      </c>
      <c r="M2194" s="1" t="s">
        <v>445</v>
      </c>
      <c r="N2194" s="1" t="s">
        <v>37</v>
      </c>
      <c r="O2194" s="1" t="s">
        <v>43</v>
      </c>
      <c r="P2194" s="1" t="s">
        <v>43</v>
      </c>
      <c r="Q2194" s="1" t="s">
        <v>43</v>
      </c>
      <c r="R2194" s="3">
        <v>0</v>
      </c>
      <c r="S2194" s="1" t="s">
        <v>44</v>
      </c>
      <c r="T2194" s="1" t="s">
        <v>45</v>
      </c>
      <c r="U2194" s="1" t="s">
        <v>1973</v>
      </c>
      <c r="V2194" s="1" t="s">
        <v>46</v>
      </c>
      <c r="W2194" s="1" t="s">
        <v>81</v>
      </c>
      <c r="X2194" s="1" t="s">
        <v>1975</v>
      </c>
      <c r="Y2194" s="1" t="s">
        <v>245</v>
      </c>
      <c r="Z2194" s="1" t="s">
        <v>219</v>
      </c>
      <c r="AA2194" s="1" t="s">
        <v>51</v>
      </c>
      <c r="AB2194" s="1" t="s">
        <v>1975</v>
      </c>
      <c r="AC2194" s="1" t="s">
        <v>37</v>
      </c>
    </row>
    <row r="2195" spans="1:29" hidden="1" x14ac:dyDescent="0.25">
      <c r="A2195" s="1" t="s">
        <v>33</v>
      </c>
      <c r="B2195" s="1" t="s">
        <v>34</v>
      </c>
      <c r="C2195" s="2">
        <v>45900</v>
      </c>
      <c r="D2195" s="1" t="s">
        <v>238</v>
      </c>
      <c r="E2195" s="1" t="s">
        <v>239</v>
      </c>
      <c r="F2195" s="1" t="s">
        <v>37</v>
      </c>
      <c r="G2195" s="1" t="s">
        <v>1973</v>
      </c>
      <c r="H2195" s="1" t="s">
        <v>1977</v>
      </c>
      <c r="I2195" s="3">
        <v>0</v>
      </c>
      <c r="J2195" s="3">
        <v>700000</v>
      </c>
      <c r="K2195" s="1" t="s">
        <v>40</v>
      </c>
      <c r="L2195" s="1" t="s">
        <v>649</v>
      </c>
      <c r="M2195" s="1" t="s">
        <v>650</v>
      </c>
      <c r="N2195" s="1" t="s">
        <v>37</v>
      </c>
      <c r="O2195" s="1" t="s">
        <v>43</v>
      </c>
      <c r="P2195" s="1" t="s">
        <v>43</v>
      </c>
      <c r="Q2195" s="1" t="s">
        <v>43</v>
      </c>
      <c r="R2195" s="3">
        <v>0</v>
      </c>
      <c r="S2195" s="1" t="s">
        <v>44</v>
      </c>
      <c r="T2195" s="1" t="s">
        <v>45</v>
      </c>
      <c r="U2195" s="1" t="s">
        <v>1973</v>
      </c>
      <c r="V2195" s="1" t="s">
        <v>46</v>
      </c>
      <c r="W2195" s="1" t="s">
        <v>81</v>
      </c>
      <c r="X2195" s="1" t="s">
        <v>1975</v>
      </c>
      <c r="Y2195" s="1" t="s">
        <v>245</v>
      </c>
      <c r="Z2195" s="1" t="s">
        <v>219</v>
      </c>
      <c r="AA2195" s="1" t="s">
        <v>51</v>
      </c>
      <c r="AB2195" s="1" t="s">
        <v>1975</v>
      </c>
      <c r="AC2195" s="1" t="s">
        <v>37</v>
      </c>
    </row>
    <row r="2196" spans="1:29" hidden="1" x14ac:dyDescent="0.25">
      <c r="A2196" s="1" t="s">
        <v>33</v>
      </c>
      <c r="B2196" s="1" t="s">
        <v>34</v>
      </c>
      <c r="C2196" s="2">
        <v>45900</v>
      </c>
      <c r="D2196" s="1" t="s">
        <v>238</v>
      </c>
      <c r="E2196" s="1" t="s">
        <v>239</v>
      </c>
      <c r="F2196" s="1" t="s">
        <v>37</v>
      </c>
      <c r="G2196" s="1" t="s">
        <v>1973</v>
      </c>
      <c r="H2196" s="1" t="s">
        <v>1977</v>
      </c>
      <c r="I2196" s="3">
        <v>3294000</v>
      </c>
      <c r="J2196" s="3">
        <v>0</v>
      </c>
      <c r="K2196" s="1" t="s">
        <v>40</v>
      </c>
      <c r="L2196" s="1" t="s">
        <v>444</v>
      </c>
      <c r="M2196" s="1" t="s">
        <v>445</v>
      </c>
      <c r="N2196" s="1" t="s">
        <v>37</v>
      </c>
      <c r="O2196" s="1" t="s">
        <v>43</v>
      </c>
      <c r="P2196" s="1" t="s">
        <v>43</v>
      </c>
      <c r="Q2196" s="1" t="s">
        <v>43</v>
      </c>
      <c r="R2196" s="3">
        <v>0</v>
      </c>
      <c r="S2196" s="1" t="s">
        <v>44</v>
      </c>
      <c r="T2196" s="1" t="s">
        <v>45</v>
      </c>
      <c r="U2196" s="1" t="s">
        <v>1973</v>
      </c>
      <c r="V2196" s="1" t="s">
        <v>46</v>
      </c>
      <c r="W2196" s="1" t="s">
        <v>81</v>
      </c>
      <c r="X2196" s="1" t="s">
        <v>1975</v>
      </c>
      <c r="Y2196" s="1" t="s">
        <v>245</v>
      </c>
      <c r="Z2196" s="1" t="s">
        <v>219</v>
      </c>
      <c r="AA2196" s="1" t="s">
        <v>51</v>
      </c>
      <c r="AB2196" s="1" t="s">
        <v>1975</v>
      </c>
      <c r="AC2196" s="1" t="s">
        <v>37</v>
      </c>
    </row>
    <row r="2197" spans="1:29" hidden="1" x14ac:dyDescent="0.25">
      <c r="A2197" s="1" t="s">
        <v>33</v>
      </c>
      <c r="B2197" s="1" t="s">
        <v>34</v>
      </c>
      <c r="C2197" s="2">
        <v>45900</v>
      </c>
      <c r="D2197" s="1" t="s">
        <v>238</v>
      </c>
      <c r="E2197" s="1" t="s">
        <v>239</v>
      </c>
      <c r="F2197" s="1" t="s">
        <v>37</v>
      </c>
      <c r="G2197" s="1" t="s">
        <v>1973</v>
      </c>
      <c r="H2197" s="1" t="s">
        <v>1977</v>
      </c>
      <c r="I2197" s="3">
        <v>0</v>
      </c>
      <c r="J2197" s="3">
        <v>3294000</v>
      </c>
      <c r="K2197" s="1" t="s">
        <v>40</v>
      </c>
      <c r="L2197" s="1" t="s">
        <v>1538</v>
      </c>
      <c r="M2197" s="1" t="s">
        <v>834</v>
      </c>
      <c r="N2197" s="1" t="s">
        <v>37</v>
      </c>
      <c r="O2197" s="1" t="s">
        <v>43</v>
      </c>
      <c r="P2197" s="1" t="s">
        <v>43</v>
      </c>
      <c r="Q2197" s="1" t="s">
        <v>43</v>
      </c>
      <c r="R2197" s="3">
        <v>0</v>
      </c>
      <c r="S2197" s="1" t="s">
        <v>44</v>
      </c>
      <c r="T2197" s="1" t="s">
        <v>45</v>
      </c>
      <c r="U2197" s="1" t="s">
        <v>1973</v>
      </c>
      <c r="V2197" s="1" t="s">
        <v>46</v>
      </c>
      <c r="W2197" s="1" t="s">
        <v>81</v>
      </c>
      <c r="X2197" s="1" t="s">
        <v>1975</v>
      </c>
      <c r="Y2197" s="1" t="s">
        <v>245</v>
      </c>
      <c r="Z2197" s="1" t="s">
        <v>219</v>
      </c>
      <c r="AA2197" s="1" t="s">
        <v>51</v>
      </c>
      <c r="AB2197" s="1" t="s">
        <v>1975</v>
      </c>
      <c r="AC2197" s="1" t="s">
        <v>37</v>
      </c>
    </row>
    <row r="2198" spans="1:29" hidden="1" x14ac:dyDescent="0.25">
      <c r="A2198" s="1" t="s">
        <v>33</v>
      </c>
      <c r="B2198" s="1" t="s">
        <v>34</v>
      </c>
      <c r="C2198" s="2">
        <v>45900</v>
      </c>
      <c r="D2198" s="1" t="s">
        <v>238</v>
      </c>
      <c r="E2198" s="1" t="s">
        <v>239</v>
      </c>
      <c r="F2198" s="1" t="s">
        <v>37</v>
      </c>
      <c r="G2198" s="1" t="s">
        <v>1973</v>
      </c>
      <c r="H2198" s="1" t="s">
        <v>1977</v>
      </c>
      <c r="I2198" s="3">
        <v>200000</v>
      </c>
      <c r="J2198" s="3">
        <v>0</v>
      </c>
      <c r="K2198" s="1" t="s">
        <v>40</v>
      </c>
      <c r="L2198" s="1" t="s">
        <v>444</v>
      </c>
      <c r="M2198" s="1" t="s">
        <v>445</v>
      </c>
      <c r="N2198" s="1" t="s">
        <v>37</v>
      </c>
      <c r="O2198" s="1" t="s">
        <v>43</v>
      </c>
      <c r="P2198" s="1" t="s">
        <v>43</v>
      </c>
      <c r="Q2198" s="1" t="s">
        <v>43</v>
      </c>
      <c r="R2198" s="3">
        <v>0</v>
      </c>
      <c r="S2198" s="1" t="s">
        <v>44</v>
      </c>
      <c r="T2198" s="1" t="s">
        <v>45</v>
      </c>
      <c r="U2198" s="1" t="s">
        <v>1973</v>
      </c>
      <c r="V2198" s="1" t="s">
        <v>46</v>
      </c>
      <c r="W2198" s="1" t="s">
        <v>81</v>
      </c>
      <c r="X2198" s="1" t="s">
        <v>1975</v>
      </c>
      <c r="Y2198" s="1" t="s">
        <v>245</v>
      </c>
      <c r="Z2198" s="1" t="s">
        <v>219</v>
      </c>
      <c r="AA2198" s="1" t="s">
        <v>51</v>
      </c>
      <c r="AB2198" s="1" t="s">
        <v>1975</v>
      </c>
      <c r="AC2198" s="1" t="s">
        <v>37</v>
      </c>
    </row>
    <row r="2199" spans="1:29" hidden="1" x14ac:dyDescent="0.25">
      <c r="A2199" s="1" t="s">
        <v>33</v>
      </c>
      <c r="B2199" s="1" t="s">
        <v>34</v>
      </c>
      <c r="C2199" s="2">
        <v>45900</v>
      </c>
      <c r="D2199" s="1" t="s">
        <v>238</v>
      </c>
      <c r="E2199" s="1" t="s">
        <v>239</v>
      </c>
      <c r="F2199" s="1" t="s">
        <v>37</v>
      </c>
      <c r="G2199" s="1" t="s">
        <v>1973</v>
      </c>
      <c r="H2199" s="1" t="s">
        <v>1977</v>
      </c>
      <c r="I2199" s="3">
        <v>0</v>
      </c>
      <c r="J2199" s="3">
        <v>200000</v>
      </c>
      <c r="K2199" s="1" t="s">
        <v>40</v>
      </c>
      <c r="L2199" s="1" t="s">
        <v>569</v>
      </c>
      <c r="M2199" s="1" t="s">
        <v>570</v>
      </c>
      <c r="N2199" s="1" t="s">
        <v>37</v>
      </c>
      <c r="O2199" s="1" t="s">
        <v>43</v>
      </c>
      <c r="P2199" s="1" t="s">
        <v>43</v>
      </c>
      <c r="Q2199" s="1" t="s">
        <v>43</v>
      </c>
      <c r="R2199" s="3">
        <v>0</v>
      </c>
      <c r="S2199" s="1" t="s">
        <v>44</v>
      </c>
      <c r="T2199" s="1" t="s">
        <v>45</v>
      </c>
      <c r="U2199" s="1" t="s">
        <v>1973</v>
      </c>
      <c r="V2199" s="1" t="s">
        <v>46</v>
      </c>
      <c r="W2199" s="1" t="s">
        <v>81</v>
      </c>
      <c r="X2199" s="1" t="s">
        <v>1975</v>
      </c>
      <c r="Y2199" s="1" t="s">
        <v>245</v>
      </c>
      <c r="Z2199" s="1" t="s">
        <v>219</v>
      </c>
      <c r="AA2199" s="1" t="s">
        <v>51</v>
      </c>
      <c r="AB2199" s="1" t="s">
        <v>1975</v>
      </c>
      <c r="AC2199" s="1" t="s">
        <v>37</v>
      </c>
    </row>
    <row r="2200" spans="1:29" hidden="1" x14ac:dyDescent="0.25">
      <c r="A2200" s="1" t="s">
        <v>33</v>
      </c>
      <c r="B2200" s="1" t="s">
        <v>34</v>
      </c>
      <c r="C2200" s="2">
        <v>45900</v>
      </c>
      <c r="D2200" s="1" t="s">
        <v>238</v>
      </c>
      <c r="E2200" s="1" t="s">
        <v>239</v>
      </c>
      <c r="F2200" s="1" t="s">
        <v>37</v>
      </c>
      <c r="G2200" s="1" t="s">
        <v>1973</v>
      </c>
      <c r="H2200" s="1" t="s">
        <v>1977</v>
      </c>
      <c r="I2200" s="3">
        <v>744870</v>
      </c>
      <c r="J2200" s="3">
        <v>0</v>
      </c>
      <c r="K2200" s="1" t="s">
        <v>40</v>
      </c>
      <c r="L2200" s="1" t="s">
        <v>67</v>
      </c>
      <c r="M2200" s="1" t="s">
        <v>68</v>
      </c>
      <c r="N2200" s="1" t="s">
        <v>37</v>
      </c>
      <c r="O2200" s="1" t="s">
        <v>43</v>
      </c>
      <c r="P2200" s="1" t="s">
        <v>43</v>
      </c>
      <c r="Q2200" s="1" t="s">
        <v>43</v>
      </c>
      <c r="R2200" s="3">
        <v>0</v>
      </c>
      <c r="S2200" s="1" t="s">
        <v>44</v>
      </c>
      <c r="T2200" s="1" t="s">
        <v>45</v>
      </c>
      <c r="U2200" s="1" t="s">
        <v>1973</v>
      </c>
      <c r="V2200" s="1" t="s">
        <v>46</v>
      </c>
      <c r="W2200" s="1" t="s">
        <v>81</v>
      </c>
      <c r="X2200" s="1" t="s">
        <v>1975</v>
      </c>
      <c r="Y2200" s="1" t="s">
        <v>245</v>
      </c>
      <c r="Z2200" s="1" t="s">
        <v>219</v>
      </c>
      <c r="AA2200" s="1" t="s">
        <v>51</v>
      </c>
      <c r="AB2200" s="1" t="s">
        <v>1975</v>
      </c>
      <c r="AC2200" s="1" t="s">
        <v>37</v>
      </c>
    </row>
    <row r="2201" spans="1:29" hidden="1" x14ac:dyDescent="0.25">
      <c r="A2201" s="1" t="s">
        <v>33</v>
      </c>
      <c r="B2201" s="1" t="s">
        <v>34</v>
      </c>
      <c r="C2201" s="2">
        <v>45900</v>
      </c>
      <c r="D2201" s="1" t="s">
        <v>238</v>
      </c>
      <c r="E2201" s="1" t="s">
        <v>239</v>
      </c>
      <c r="F2201" s="1" t="s">
        <v>37</v>
      </c>
      <c r="G2201" s="1" t="s">
        <v>1973</v>
      </c>
      <c r="H2201" s="1" t="s">
        <v>1977</v>
      </c>
      <c r="I2201" s="3">
        <v>0</v>
      </c>
      <c r="J2201" s="3">
        <v>744870</v>
      </c>
      <c r="K2201" s="1" t="s">
        <v>40</v>
      </c>
      <c r="L2201" s="1" t="s">
        <v>115</v>
      </c>
      <c r="M2201" s="1" t="s">
        <v>116</v>
      </c>
      <c r="N2201" s="1" t="s">
        <v>37</v>
      </c>
      <c r="O2201" s="1" t="s">
        <v>43</v>
      </c>
      <c r="P2201" s="1" t="s">
        <v>43</v>
      </c>
      <c r="Q2201" s="1" t="s">
        <v>43</v>
      </c>
      <c r="R2201" s="3">
        <v>0</v>
      </c>
      <c r="S2201" s="1" t="s">
        <v>44</v>
      </c>
      <c r="T2201" s="1" t="s">
        <v>45</v>
      </c>
      <c r="U2201" s="1" t="s">
        <v>1973</v>
      </c>
      <c r="V2201" s="1" t="s">
        <v>46</v>
      </c>
      <c r="W2201" s="1" t="s">
        <v>81</v>
      </c>
      <c r="X2201" s="1" t="s">
        <v>1975</v>
      </c>
      <c r="Y2201" s="1" t="s">
        <v>245</v>
      </c>
      <c r="Z2201" s="1" t="s">
        <v>219</v>
      </c>
      <c r="AA2201" s="1" t="s">
        <v>51</v>
      </c>
      <c r="AB2201" s="1" t="s">
        <v>1975</v>
      </c>
      <c r="AC2201" s="1" t="s">
        <v>37</v>
      </c>
    </row>
    <row r="2202" spans="1:29" hidden="1" x14ac:dyDescent="0.25">
      <c r="A2202" s="1" t="s">
        <v>33</v>
      </c>
      <c r="B2202" s="1" t="s">
        <v>34</v>
      </c>
      <c r="C2202" s="2">
        <v>45900</v>
      </c>
      <c r="D2202" s="1" t="s">
        <v>238</v>
      </c>
      <c r="E2202" s="1" t="s">
        <v>239</v>
      </c>
      <c r="F2202" s="1" t="s">
        <v>37</v>
      </c>
      <c r="G2202" s="1" t="s">
        <v>1973</v>
      </c>
      <c r="H2202" s="1" t="s">
        <v>1977</v>
      </c>
      <c r="I2202" s="3">
        <v>348001</v>
      </c>
      <c r="J2202" s="3">
        <v>0</v>
      </c>
      <c r="K2202" s="1" t="s">
        <v>40</v>
      </c>
      <c r="L2202" s="1" t="s">
        <v>67</v>
      </c>
      <c r="M2202" s="1" t="s">
        <v>68</v>
      </c>
      <c r="N2202" s="1" t="s">
        <v>37</v>
      </c>
      <c r="O2202" s="1" t="s">
        <v>43</v>
      </c>
      <c r="P2202" s="1" t="s">
        <v>43</v>
      </c>
      <c r="Q2202" s="1" t="s">
        <v>43</v>
      </c>
      <c r="R2202" s="3">
        <v>0</v>
      </c>
      <c r="S2202" s="1" t="s">
        <v>44</v>
      </c>
      <c r="T2202" s="1" t="s">
        <v>45</v>
      </c>
      <c r="U2202" s="1" t="s">
        <v>1973</v>
      </c>
      <c r="V2202" s="1" t="s">
        <v>46</v>
      </c>
      <c r="W2202" s="1" t="s">
        <v>81</v>
      </c>
      <c r="X2202" s="1" t="s">
        <v>1975</v>
      </c>
      <c r="Y2202" s="1" t="s">
        <v>245</v>
      </c>
      <c r="Z2202" s="1" t="s">
        <v>219</v>
      </c>
      <c r="AA2202" s="1" t="s">
        <v>51</v>
      </c>
      <c r="AB2202" s="1" t="s">
        <v>1975</v>
      </c>
      <c r="AC2202" s="1" t="s">
        <v>37</v>
      </c>
    </row>
    <row r="2203" spans="1:29" hidden="1" x14ac:dyDescent="0.25">
      <c r="A2203" s="1" t="s">
        <v>33</v>
      </c>
      <c r="B2203" s="1" t="s">
        <v>34</v>
      </c>
      <c r="C2203" s="2">
        <v>45900</v>
      </c>
      <c r="D2203" s="1" t="s">
        <v>238</v>
      </c>
      <c r="E2203" s="1" t="s">
        <v>239</v>
      </c>
      <c r="F2203" s="1" t="s">
        <v>37</v>
      </c>
      <c r="G2203" s="1" t="s">
        <v>1973</v>
      </c>
      <c r="H2203" s="1" t="s">
        <v>1977</v>
      </c>
      <c r="I2203" s="3">
        <v>0</v>
      </c>
      <c r="J2203" s="3">
        <v>348001</v>
      </c>
      <c r="K2203" s="1" t="s">
        <v>40</v>
      </c>
      <c r="L2203" s="1" t="s">
        <v>1422</v>
      </c>
      <c r="M2203" s="1" t="s">
        <v>733</v>
      </c>
      <c r="N2203" s="1" t="s">
        <v>37</v>
      </c>
      <c r="O2203" s="1" t="s">
        <v>43</v>
      </c>
      <c r="P2203" s="1" t="s">
        <v>43</v>
      </c>
      <c r="Q2203" s="1" t="s">
        <v>43</v>
      </c>
      <c r="R2203" s="3">
        <v>0</v>
      </c>
      <c r="S2203" s="1" t="s">
        <v>44</v>
      </c>
      <c r="T2203" s="1" t="s">
        <v>45</v>
      </c>
      <c r="U2203" s="1" t="s">
        <v>1973</v>
      </c>
      <c r="V2203" s="1" t="s">
        <v>46</v>
      </c>
      <c r="W2203" s="1" t="s">
        <v>81</v>
      </c>
      <c r="X2203" s="1" t="s">
        <v>1975</v>
      </c>
      <c r="Y2203" s="1" t="s">
        <v>245</v>
      </c>
      <c r="Z2203" s="1" t="s">
        <v>219</v>
      </c>
      <c r="AA2203" s="1" t="s">
        <v>51</v>
      </c>
      <c r="AB2203" s="1" t="s">
        <v>1975</v>
      </c>
      <c r="AC2203" s="1" t="s">
        <v>37</v>
      </c>
    </row>
    <row r="2204" spans="1:29" hidden="1" x14ac:dyDescent="0.25">
      <c r="A2204" s="1" t="s">
        <v>33</v>
      </c>
      <c r="B2204" s="1" t="s">
        <v>34</v>
      </c>
      <c r="C2204" s="2">
        <v>45900</v>
      </c>
      <c r="D2204" s="1" t="s">
        <v>238</v>
      </c>
      <c r="E2204" s="1" t="s">
        <v>239</v>
      </c>
      <c r="F2204" s="1" t="s">
        <v>37</v>
      </c>
      <c r="G2204" s="1" t="s">
        <v>1973</v>
      </c>
      <c r="H2204" s="1" t="s">
        <v>1977</v>
      </c>
      <c r="I2204" s="3">
        <v>351135</v>
      </c>
      <c r="J2204" s="3">
        <v>0</v>
      </c>
      <c r="K2204" s="1" t="s">
        <v>40</v>
      </c>
      <c r="L2204" s="1" t="s">
        <v>67</v>
      </c>
      <c r="M2204" s="1" t="s">
        <v>68</v>
      </c>
      <c r="N2204" s="1" t="s">
        <v>37</v>
      </c>
      <c r="O2204" s="1" t="s">
        <v>43</v>
      </c>
      <c r="P2204" s="1" t="s">
        <v>43</v>
      </c>
      <c r="Q2204" s="1" t="s">
        <v>43</v>
      </c>
      <c r="R2204" s="3">
        <v>0</v>
      </c>
      <c r="S2204" s="1" t="s">
        <v>44</v>
      </c>
      <c r="T2204" s="1" t="s">
        <v>45</v>
      </c>
      <c r="U2204" s="1" t="s">
        <v>1973</v>
      </c>
      <c r="V2204" s="1" t="s">
        <v>46</v>
      </c>
      <c r="W2204" s="1" t="s">
        <v>81</v>
      </c>
      <c r="X2204" s="1" t="s">
        <v>1975</v>
      </c>
      <c r="Y2204" s="1" t="s">
        <v>245</v>
      </c>
      <c r="Z2204" s="1" t="s">
        <v>219</v>
      </c>
      <c r="AA2204" s="1" t="s">
        <v>51</v>
      </c>
      <c r="AB2204" s="1" t="s">
        <v>1975</v>
      </c>
      <c r="AC2204" s="1" t="s">
        <v>37</v>
      </c>
    </row>
    <row r="2205" spans="1:29" hidden="1" x14ac:dyDescent="0.25">
      <c r="A2205" s="1" t="s">
        <v>33</v>
      </c>
      <c r="B2205" s="1" t="s">
        <v>34</v>
      </c>
      <c r="C2205" s="2">
        <v>45900</v>
      </c>
      <c r="D2205" s="1" t="s">
        <v>238</v>
      </c>
      <c r="E2205" s="1" t="s">
        <v>239</v>
      </c>
      <c r="F2205" s="1" t="s">
        <v>37</v>
      </c>
      <c r="G2205" s="1" t="s">
        <v>1973</v>
      </c>
      <c r="H2205" s="1" t="s">
        <v>1977</v>
      </c>
      <c r="I2205" s="3">
        <v>0</v>
      </c>
      <c r="J2205" s="3">
        <v>351135</v>
      </c>
      <c r="K2205" s="1" t="s">
        <v>40</v>
      </c>
      <c r="L2205" s="1" t="s">
        <v>1379</v>
      </c>
      <c r="M2205" s="1" t="s">
        <v>717</v>
      </c>
      <c r="N2205" s="1" t="s">
        <v>37</v>
      </c>
      <c r="O2205" s="1" t="s">
        <v>43</v>
      </c>
      <c r="P2205" s="1" t="s">
        <v>43</v>
      </c>
      <c r="Q2205" s="1" t="s">
        <v>43</v>
      </c>
      <c r="R2205" s="3">
        <v>0</v>
      </c>
      <c r="S2205" s="1" t="s">
        <v>44</v>
      </c>
      <c r="T2205" s="1" t="s">
        <v>45</v>
      </c>
      <c r="U2205" s="1" t="s">
        <v>1973</v>
      </c>
      <c r="V2205" s="1" t="s">
        <v>46</v>
      </c>
      <c r="W2205" s="1" t="s">
        <v>81</v>
      </c>
      <c r="X2205" s="1" t="s">
        <v>1975</v>
      </c>
      <c r="Y2205" s="1" t="s">
        <v>245</v>
      </c>
      <c r="Z2205" s="1" t="s">
        <v>219</v>
      </c>
      <c r="AA2205" s="1" t="s">
        <v>51</v>
      </c>
      <c r="AB2205" s="1" t="s">
        <v>1975</v>
      </c>
      <c r="AC2205" s="1" t="s">
        <v>37</v>
      </c>
    </row>
    <row r="2206" spans="1:29" hidden="1" x14ac:dyDescent="0.25">
      <c r="A2206" s="1" t="s">
        <v>33</v>
      </c>
      <c r="B2206" s="1" t="s">
        <v>34</v>
      </c>
      <c r="C2206" s="2">
        <v>45900</v>
      </c>
      <c r="D2206" s="1" t="s">
        <v>238</v>
      </c>
      <c r="E2206" s="1" t="s">
        <v>239</v>
      </c>
      <c r="F2206" s="1" t="s">
        <v>37</v>
      </c>
      <c r="G2206" s="1" t="s">
        <v>1973</v>
      </c>
      <c r="H2206" s="1" t="s">
        <v>1977</v>
      </c>
      <c r="I2206" s="3">
        <v>270667</v>
      </c>
      <c r="J2206" s="3">
        <v>0</v>
      </c>
      <c r="K2206" s="1" t="s">
        <v>40</v>
      </c>
      <c r="L2206" s="1" t="s">
        <v>67</v>
      </c>
      <c r="M2206" s="1" t="s">
        <v>68</v>
      </c>
      <c r="N2206" s="1" t="s">
        <v>37</v>
      </c>
      <c r="O2206" s="1" t="s">
        <v>43</v>
      </c>
      <c r="P2206" s="1" t="s">
        <v>43</v>
      </c>
      <c r="Q2206" s="1" t="s">
        <v>43</v>
      </c>
      <c r="R2206" s="3">
        <v>0</v>
      </c>
      <c r="S2206" s="1" t="s">
        <v>44</v>
      </c>
      <c r="T2206" s="1" t="s">
        <v>45</v>
      </c>
      <c r="U2206" s="1" t="s">
        <v>1973</v>
      </c>
      <c r="V2206" s="1" t="s">
        <v>46</v>
      </c>
      <c r="W2206" s="1" t="s">
        <v>81</v>
      </c>
      <c r="X2206" s="1" t="s">
        <v>1975</v>
      </c>
      <c r="Y2206" s="1" t="s">
        <v>245</v>
      </c>
      <c r="Z2206" s="1" t="s">
        <v>219</v>
      </c>
      <c r="AA2206" s="1" t="s">
        <v>51</v>
      </c>
      <c r="AB2206" s="1" t="s">
        <v>1975</v>
      </c>
      <c r="AC2206" s="1" t="s">
        <v>37</v>
      </c>
    </row>
    <row r="2207" spans="1:29" hidden="1" x14ac:dyDescent="0.25">
      <c r="A2207" s="1" t="s">
        <v>33</v>
      </c>
      <c r="B2207" s="1" t="s">
        <v>34</v>
      </c>
      <c r="C2207" s="2">
        <v>45900</v>
      </c>
      <c r="D2207" s="1" t="s">
        <v>238</v>
      </c>
      <c r="E2207" s="1" t="s">
        <v>239</v>
      </c>
      <c r="F2207" s="1" t="s">
        <v>37</v>
      </c>
      <c r="G2207" s="1" t="s">
        <v>1973</v>
      </c>
      <c r="H2207" s="1" t="s">
        <v>1977</v>
      </c>
      <c r="I2207" s="3">
        <v>0</v>
      </c>
      <c r="J2207" s="3">
        <v>270667</v>
      </c>
      <c r="K2207" s="1" t="s">
        <v>40</v>
      </c>
      <c r="L2207" s="1" t="s">
        <v>673</v>
      </c>
      <c r="M2207" s="1" t="s">
        <v>674</v>
      </c>
      <c r="N2207" s="1" t="s">
        <v>37</v>
      </c>
      <c r="O2207" s="1" t="s">
        <v>43</v>
      </c>
      <c r="P2207" s="1" t="s">
        <v>43</v>
      </c>
      <c r="Q2207" s="1" t="s">
        <v>43</v>
      </c>
      <c r="R2207" s="3">
        <v>0</v>
      </c>
      <c r="S2207" s="1" t="s">
        <v>44</v>
      </c>
      <c r="T2207" s="1" t="s">
        <v>45</v>
      </c>
      <c r="U2207" s="1" t="s">
        <v>1973</v>
      </c>
      <c r="V2207" s="1" t="s">
        <v>46</v>
      </c>
      <c r="W2207" s="1" t="s">
        <v>81</v>
      </c>
      <c r="X2207" s="1" t="s">
        <v>1975</v>
      </c>
      <c r="Y2207" s="1" t="s">
        <v>245</v>
      </c>
      <c r="Z2207" s="1" t="s">
        <v>219</v>
      </c>
      <c r="AA2207" s="1" t="s">
        <v>51</v>
      </c>
      <c r="AB2207" s="1" t="s">
        <v>1975</v>
      </c>
      <c r="AC2207" s="1" t="s">
        <v>37</v>
      </c>
    </row>
    <row r="2208" spans="1:29" hidden="1" x14ac:dyDescent="0.25">
      <c r="A2208" s="1" t="s">
        <v>33</v>
      </c>
      <c r="B2208" s="1" t="s">
        <v>34</v>
      </c>
      <c r="C2208" s="2">
        <v>45900</v>
      </c>
      <c r="D2208" s="1" t="s">
        <v>238</v>
      </c>
      <c r="E2208" s="1" t="s">
        <v>239</v>
      </c>
      <c r="F2208" s="1" t="s">
        <v>37</v>
      </c>
      <c r="G2208" s="1" t="s">
        <v>1973</v>
      </c>
      <c r="H2208" s="1" t="s">
        <v>1977</v>
      </c>
      <c r="I2208" s="3">
        <v>502667</v>
      </c>
      <c r="J2208" s="3">
        <v>0</v>
      </c>
      <c r="K2208" s="1" t="s">
        <v>40</v>
      </c>
      <c r="L2208" s="1" t="s">
        <v>67</v>
      </c>
      <c r="M2208" s="1" t="s">
        <v>68</v>
      </c>
      <c r="N2208" s="1" t="s">
        <v>37</v>
      </c>
      <c r="O2208" s="1" t="s">
        <v>43</v>
      </c>
      <c r="P2208" s="1" t="s">
        <v>43</v>
      </c>
      <c r="Q2208" s="1" t="s">
        <v>43</v>
      </c>
      <c r="R2208" s="3">
        <v>0</v>
      </c>
      <c r="S2208" s="1" t="s">
        <v>44</v>
      </c>
      <c r="T2208" s="1" t="s">
        <v>45</v>
      </c>
      <c r="U2208" s="1" t="s">
        <v>1973</v>
      </c>
      <c r="V2208" s="1" t="s">
        <v>46</v>
      </c>
      <c r="W2208" s="1" t="s">
        <v>81</v>
      </c>
      <c r="X2208" s="1" t="s">
        <v>1975</v>
      </c>
      <c r="Y2208" s="1" t="s">
        <v>245</v>
      </c>
      <c r="Z2208" s="1" t="s">
        <v>219</v>
      </c>
      <c r="AA2208" s="1" t="s">
        <v>51</v>
      </c>
      <c r="AB2208" s="1" t="s">
        <v>1975</v>
      </c>
      <c r="AC2208" s="1" t="s">
        <v>37</v>
      </c>
    </row>
    <row r="2209" spans="1:29" hidden="1" x14ac:dyDescent="0.25">
      <c r="A2209" s="1" t="s">
        <v>33</v>
      </c>
      <c r="B2209" s="1" t="s">
        <v>34</v>
      </c>
      <c r="C2209" s="2">
        <v>45900</v>
      </c>
      <c r="D2209" s="1" t="s">
        <v>238</v>
      </c>
      <c r="E2209" s="1" t="s">
        <v>239</v>
      </c>
      <c r="F2209" s="1" t="s">
        <v>37</v>
      </c>
      <c r="G2209" s="1" t="s">
        <v>1973</v>
      </c>
      <c r="H2209" s="1" t="s">
        <v>1977</v>
      </c>
      <c r="I2209" s="3">
        <v>0</v>
      </c>
      <c r="J2209" s="3">
        <v>502667</v>
      </c>
      <c r="K2209" s="1" t="s">
        <v>40</v>
      </c>
      <c r="L2209" s="1" t="s">
        <v>640</v>
      </c>
      <c r="M2209" s="1" t="s">
        <v>641</v>
      </c>
      <c r="N2209" s="1" t="s">
        <v>37</v>
      </c>
      <c r="O2209" s="1" t="s">
        <v>43</v>
      </c>
      <c r="P2209" s="1" t="s">
        <v>43</v>
      </c>
      <c r="Q2209" s="1" t="s">
        <v>43</v>
      </c>
      <c r="R2209" s="3">
        <v>0</v>
      </c>
      <c r="S2209" s="1" t="s">
        <v>44</v>
      </c>
      <c r="T2209" s="1" t="s">
        <v>45</v>
      </c>
      <c r="U2209" s="1" t="s">
        <v>1973</v>
      </c>
      <c r="V2209" s="1" t="s">
        <v>46</v>
      </c>
      <c r="W2209" s="1" t="s">
        <v>81</v>
      </c>
      <c r="X2209" s="1" t="s">
        <v>1975</v>
      </c>
      <c r="Y2209" s="1" t="s">
        <v>245</v>
      </c>
      <c r="Z2209" s="1" t="s">
        <v>219</v>
      </c>
      <c r="AA2209" s="1" t="s">
        <v>51</v>
      </c>
      <c r="AB2209" s="1" t="s">
        <v>1975</v>
      </c>
      <c r="AC2209" s="1" t="s">
        <v>37</v>
      </c>
    </row>
    <row r="2210" spans="1:29" hidden="1" x14ac:dyDescent="0.25">
      <c r="A2210" s="1" t="s">
        <v>33</v>
      </c>
      <c r="B2210" s="1" t="s">
        <v>34</v>
      </c>
      <c r="C2210" s="2">
        <v>45900</v>
      </c>
      <c r="D2210" s="1" t="s">
        <v>238</v>
      </c>
      <c r="E2210" s="1" t="s">
        <v>239</v>
      </c>
      <c r="F2210" s="1" t="s">
        <v>37</v>
      </c>
      <c r="G2210" s="1" t="s">
        <v>1973</v>
      </c>
      <c r="H2210" s="1" t="s">
        <v>1977</v>
      </c>
      <c r="I2210" s="3">
        <v>2909054</v>
      </c>
      <c r="J2210" s="3">
        <v>0</v>
      </c>
      <c r="K2210" s="1" t="s">
        <v>40</v>
      </c>
      <c r="L2210" s="1" t="s">
        <v>214</v>
      </c>
      <c r="M2210" s="1" t="s">
        <v>215</v>
      </c>
      <c r="N2210" s="1" t="s">
        <v>37</v>
      </c>
      <c r="O2210" s="1" t="s">
        <v>43</v>
      </c>
      <c r="P2210" s="1" t="s">
        <v>43</v>
      </c>
      <c r="Q2210" s="1" t="s">
        <v>43</v>
      </c>
      <c r="R2210" s="3">
        <v>0</v>
      </c>
      <c r="S2210" s="1" t="s">
        <v>44</v>
      </c>
      <c r="T2210" s="1" t="s">
        <v>45</v>
      </c>
      <c r="U2210" s="1" t="s">
        <v>1973</v>
      </c>
      <c r="V2210" s="1" t="s">
        <v>46</v>
      </c>
      <c r="W2210" s="1" t="s">
        <v>81</v>
      </c>
      <c r="X2210" s="1" t="s">
        <v>1975</v>
      </c>
      <c r="Y2210" s="1" t="s">
        <v>245</v>
      </c>
      <c r="Z2210" s="1" t="s">
        <v>219</v>
      </c>
      <c r="AA2210" s="1" t="s">
        <v>51</v>
      </c>
      <c r="AB2210" s="1" t="s">
        <v>1975</v>
      </c>
      <c r="AC2210" s="1" t="s">
        <v>37</v>
      </c>
    </row>
    <row r="2211" spans="1:29" hidden="1" x14ac:dyDescent="0.25">
      <c r="A2211" s="1" t="s">
        <v>33</v>
      </c>
      <c r="B2211" s="1" t="s">
        <v>34</v>
      </c>
      <c r="C2211" s="2">
        <v>45900</v>
      </c>
      <c r="D2211" s="1" t="s">
        <v>238</v>
      </c>
      <c r="E2211" s="1" t="s">
        <v>239</v>
      </c>
      <c r="F2211" s="1" t="s">
        <v>37</v>
      </c>
      <c r="G2211" s="1" t="s">
        <v>1973</v>
      </c>
      <c r="H2211" s="1" t="s">
        <v>1977</v>
      </c>
      <c r="I2211" s="3">
        <v>0</v>
      </c>
      <c r="J2211" s="3">
        <v>2909054</v>
      </c>
      <c r="K2211" s="1" t="s">
        <v>40</v>
      </c>
      <c r="L2211" s="1" t="s">
        <v>669</v>
      </c>
      <c r="M2211" s="1" t="s">
        <v>670</v>
      </c>
      <c r="N2211" s="1" t="s">
        <v>37</v>
      </c>
      <c r="O2211" s="1" t="s">
        <v>43</v>
      </c>
      <c r="P2211" s="1" t="s">
        <v>43</v>
      </c>
      <c r="Q2211" s="1" t="s">
        <v>43</v>
      </c>
      <c r="R2211" s="3">
        <v>0</v>
      </c>
      <c r="S2211" s="1" t="s">
        <v>44</v>
      </c>
      <c r="T2211" s="1" t="s">
        <v>45</v>
      </c>
      <c r="U2211" s="1" t="s">
        <v>1973</v>
      </c>
      <c r="V2211" s="1" t="s">
        <v>46</v>
      </c>
      <c r="W2211" s="1" t="s">
        <v>81</v>
      </c>
      <c r="X2211" s="1" t="s">
        <v>1975</v>
      </c>
      <c r="Y2211" s="1" t="s">
        <v>245</v>
      </c>
      <c r="Z2211" s="1" t="s">
        <v>219</v>
      </c>
      <c r="AA2211" s="1" t="s">
        <v>51</v>
      </c>
      <c r="AB2211" s="1" t="s">
        <v>1975</v>
      </c>
      <c r="AC2211" s="1" t="s">
        <v>37</v>
      </c>
    </row>
    <row r="2212" spans="1:29" hidden="1" x14ac:dyDescent="0.25">
      <c r="A2212" s="1" t="s">
        <v>33</v>
      </c>
      <c r="B2212" s="1" t="s">
        <v>34</v>
      </c>
      <c r="C2212" s="2">
        <v>45900</v>
      </c>
      <c r="D2212" s="1" t="s">
        <v>238</v>
      </c>
      <c r="E2212" s="1" t="s">
        <v>239</v>
      </c>
      <c r="F2212" s="1" t="s">
        <v>37</v>
      </c>
      <c r="G2212" s="1" t="s">
        <v>1973</v>
      </c>
      <c r="H2212" s="1" t="s">
        <v>1977</v>
      </c>
      <c r="I2212" s="3">
        <v>464002</v>
      </c>
      <c r="J2212" s="3">
        <v>0</v>
      </c>
      <c r="K2212" s="1" t="s">
        <v>40</v>
      </c>
      <c r="L2212" s="1" t="s">
        <v>214</v>
      </c>
      <c r="M2212" s="1" t="s">
        <v>215</v>
      </c>
      <c r="N2212" s="1" t="s">
        <v>37</v>
      </c>
      <c r="O2212" s="1" t="s">
        <v>43</v>
      </c>
      <c r="P2212" s="1" t="s">
        <v>43</v>
      </c>
      <c r="Q2212" s="1" t="s">
        <v>43</v>
      </c>
      <c r="R2212" s="3">
        <v>0</v>
      </c>
      <c r="S2212" s="1" t="s">
        <v>44</v>
      </c>
      <c r="T2212" s="1" t="s">
        <v>45</v>
      </c>
      <c r="U2212" s="1" t="s">
        <v>1973</v>
      </c>
      <c r="V2212" s="1" t="s">
        <v>46</v>
      </c>
      <c r="W2212" s="1" t="s">
        <v>81</v>
      </c>
      <c r="X2212" s="1" t="s">
        <v>1975</v>
      </c>
      <c r="Y2212" s="1" t="s">
        <v>245</v>
      </c>
      <c r="Z2212" s="1" t="s">
        <v>219</v>
      </c>
      <c r="AA2212" s="1" t="s">
        <v>51</v>
      </c>
      <c r="AB2212" s="1" t="s">
        <v>1975</v>
      </c>
      <c r="AC2212" s="1" t="s">
        <v>37</v>
      </c>
    </row>
    <row r="2213" spans="1:29" hidden="1" x14ac:dyDescent="0.25">
      <c r="A2213" s="1" t="s">
        <v>33</v>
      </c>
      <c r="B2213" s="1" t="s">
        <v>34</v>
      </c>
      <c r="C2213" s="2">
        <v>45900</v>
      </c>
      <c r="D2213" s="1" t="s">
        <v>238</v>
      </c>
      <c r="E2213" s="1" t="s">
        <v>239</v>
      </c>
      <c r="F2213" s="1" t="s">
        <v>37</v>
      </c>
      <c r="G2213" s="1" t="s">
        <v>1973</v>
      </c>
      <c r="H2213" s="1" t="s">
        <v>1977</v>
      </c>
      <c r="I2213" s="3">
        <v>0</v>
      </c>
      <c r="J2213" s="3">
        <v>464002</v>
      </c>
      <c r="K2213" s="1" t="s">
        <v>40</v>
      </c>
      <c r="L2213" s="1" t="s">
        <v>1523</v>
      </c>
      <c r="M2213" s="1" t="s">
        <v>708</v>
      </c>
      <c r="N2213" s="1" t="s">
        <v>37</v>
      </c>
      <c r="O2213" s="1" t="s">
        <v>43</v>
      </c>
      <c r="P2213" s="1" t="s">
        <v>43</v>
      </c>
      <c r="Q2213" s="1" t="s">
        <v>43</v>
      </c>
      <c r="R2213" s="3">
        <v>0</v>
      </c>
      <c r="S2213" s="1" t="s">
        <v>44</v>
      </c>
      <c r="T2213" s="1" t="s">
        <v>45</v>
      </c>
      <c r="U2213" s="1" t="s">
        <v>1973</v>
      </c>
      <c r="V2213" s="1" t="s">
        <v>46</v>
      </c>
      <c r="W2213" s="1" t="s">
        <v>81</v>
      </c>
      <c r="X2213" s="1" t="s">
        <v>1975</v>
      </c>
      <c r="Y2213" s="1" t="s">
        <v>245</v>
      </c>
      <c r="Z2213" s="1" t="s">
        <v>219</v>
      </c>
      <c r="AA2213" s="1" t="s">
        <v>51</v>
      </c>
      <c r="AB2213" s="1" t="s">
        <v>1975</v>
      </c>
      <c r="AC2213" s="1" t="s">
        <v>37</v>
      </c>
    </row>
    <row r="2214" spans="1:29" hidden="1" x14ac:dyDescent="0.25">
      <c r="A2214" s="1" t="s">
        <v>33</v>
      </c>
      <c r="B2214" s="1" t="s">
        <v>34</v>
      </c>
      <c r="C2214" s="2">
        <v>45900</v>
      </c>
      <c r="D2214" s="1" t="s">
        <v>238</v>
      </c>
      <c r="E2214" s="1" t="s">
        <v>239</v>
      </c>
      <c r="F2214" s="1" t="s">
        <v>37</v>
      </c>
      <c r="G2214" s="1" t="s">
        <v>1973</v>
      </c>
      <c r="H2214" s="1" t="s">
        <v>1977</v>
      </c>
      <c r="I2214" s="3">
        <v>580000</v>
      </c>
      <c r="J2214" s="3">
        <v>0</v>
      </c>
      <c r="K2214" s="1" t="s">
        <v>40</v>
      </c>
      <c r="L2214" s="1" t="s">
        <v>214</v>
      </c>
      <c r="M2214" s="1" t="s">
        <v>215</v>
      </c>
      <c r="N2214" s="1" t="s">
        <v>37</v>
      </c>
      <c r="O2214" s="1" t="s">
        <v>43</v>
      </c>
      <c r="P2214" s="1" t="s">
        <v>43</v>
      </c>
      <c r="Q2214" s="1" t="s">
        <v>43</v>
      </c>
      <c r="R2214" s="3">
        <v>0</v>
      </c>
      <c r="S2214" s="1" t="s">
        <v>44</v>
      </c>
      <c r="T2214" s="1" t="s">
        <v>45</v>
      </c>
      <c r="U2214" s="1" t="s">
        <v>1973</v>
      </c>
      <c r="V2214" s="1" t="s">
        <v>46</v>
      </c>
      <c r="W2214" s="1" t="s">
        <v>81</v>
      </c>
      <c r="X2214" s="1" t="s">
        <v>1975</v>
      </c>
      <c r="Y2214" s="1" t="s">
        <v>245</v>
      </c>
      <c r="Z2214" s="1" t="s">
        <v>219</v>
      </c>
      <c r="AA2214" s="1" t="s">
        <v>51</v>
      </c>
      <c r="AB2214" s="1" t="s">
        <v>1975</v>
      </c>
      <c r="AC2214" s="1" t="s">
        <v>37</v>
      </c>
    </row>
    <row r="2215" spans="1:29" hidden="1" x14ac:dyDescent="0.25">
      <c r="A2215" s="1" t="s">
        <v>33</v>
      </c>
      <c r="B2215" s="1" t="s">
        <v>34</v>
      </c>
      <c r="C2215" s="2">
        <v>45900</v>
      </c>
      <c r="D2215" s="1" t="s">
        <v>238</v>
      </c>
      <c r="E2215" s="1" t="s">
        <v>239</v>
      </c>
      <c r="F2215" s="1" t="s">
        <v>37</v>
      </c>
      <c r="G2215" s="1" t="s">
        <v>1973</v>
      </c>
      <c r="H2215" s="1" t="s">
        <v>1977</v>
      </c>
      <c r="I2215" s="3">
        <v>0</v>
      </c>
      <c r="J2215" s="3">
        <v>580000</v>
      </c>
      <c r="K2215" s="1" t="s">
        <v>40</v>
      </c>
      <c r="L2215" s="1" t="s">
        <v>694</v>
      </c>
      <c r="M2215" s="1" t="s">
        <v>695</v>
      </c>
      <c r="N2215" s="1" t="s">
        <v>37</v>
      </c>
      <c r="O2215" s="1" t="s">
        <v>43</v>
      </c>
      <c r="P2215" s="1" t="s">
        <v>43</v>
      </c>
      <c r="Q2215" s="1" t="s">
        <v>43</v>
      </c>
      <c r="R2215" s="3">
        <v>0</v>
      </c>
      <c r="S2215" s="1" t="s">
        <v>44</v>
      </c>
      <c r="T2215" s="1" t="s">
        <v>45</v>
      </c>
      <c r="U2215" s="1" t="s">
        <v>1973</v>
      </c>
      <c r="V2215" s="1" t="s">
        <v>46</v>
      </c>
      <c r="W2215" s="1" t="s">
        <v>81</v>
      </c>
      <c r="X2215" s="1" t="s">
        <v>1975</v>
      </c>
      <c r="Y2215" s="1" t="s">
        <v>245</v>
      </c>
      <c r="Z2215" s="1" t="s">
        <v>219</v>
      </c>
      <c r="AA2215" s="1" t="s">
        <v>51</v>
      </c>
      <c r="AB2215" s="1" t="s">
        <v>1975</v>
      </c>
      <c r="AC2215" s="1" t="s">
        <v>37</v>
      </c>
    </row>
    <row r="2216" spans="1:29" hidden="1" x14ac:dyDescent="0.25">
      <c r="A2216" s="1" t="s">
        <v>33</v>
      </c>
      <c r="B2216" s="1" t="s">
        <v>34</v>
      </c>
      <c r="C2216" s="2">
        <v>45900</v>
      </c>
      <c r="D2216" s="1" t="s">
        <v>238</v>
      </c>
      <c r="E2216" s="1" t="s">
        <v>239</v>
      </c>
      <c r="F2216" s="1" t="s">
        <v>37</v>
      </c>
      <c r="G2216" s="1" t="s">
        <v>1973</v>
      </c>
      <c r="H2216" s="1" t="s">
        <v>1977</v>
      </c>
      <c r="I2216" s="3">
        <v>77334</v>
      </c>
      <c r="J2216" s="3">
        <v>0</v>
      </c>
      <c r="K2216" s="1" t="s">
        <v>40</v>
      </c>
      <c r="L2216" s="1" t="s">
        <v>214</v>
      </c>
      <c r="M2216" s="1" t="s">
        <v>215</v>
      </c>
      <c r="N2216" s="1" t="s">
        <v>37</v>
      </c>
      <c r="O2216" s="1" t="s">
        <v>43</v>
      </c>
      <c r="P2216" s="1" t="s">
        <v>43</v>
      </c>
      <c r="Q2216" s="1" t="s">
        <v>43</v>
      </c>
      <c r="R2216" s="3">
        <v>0</v>
      </c>
      <c r="S2216" s="1" t="s">
        <v>44</v>
      </c>
      <c r="T2216" s="1" t="s">
        <v>45</v>
      </c>
      <c r="U2216" s="1" t="s">
        <v>1973</v>
      </c>
      <c r="V2216" s="1" t="s">
        <v>46</v>
      </c>
      <c r="W2216" s="1" t="s">
        <v>81</v>
      </c>
      <c r="X2216" s="1" t="s">
        <v>1975</v>
      </c>
      <c r="Y2216" s="1" t="s">
        <v>245</v>
      </c>
      <c r="Z2216" s="1" t="s">
        <v>219</v>
      </c>
      <c r="AA2216" s="1" t="s">
        <v>51</v>
      </c>
      <c r="AB2216" s="1" t="s">
        <v>1975</v>
      </c>
      <c r="AC2216" s="1" t="s">
        <v>37</v>
      </c>
    </row>
    <row r="2217" spans="1:29" hidden="1" x14ac:dyDescent="0.25">
      <c r="A2217" s="1" t="s">
        <v>33</v>
      </c>
      <c r="B2217" s="1" t="s">
        <v>34</v>
      </c>
      <c r="C2217" s="2">
        <v>45900</v>
      </c>
      <c r="D2217" s="1" t="s">
        <v>238</v>
      </c>
      <c r="E2217" s="1" t="s">
        <v>239</v>
      </c>
      <c r="F2217" s="1" t="s">
        <v>37</v>
      </c>
      <c r="G2217" s="1" t="s">
        <v>1973</v>
      </c>
      <c r="H2217" s="1" t="s">
        <v>1977</v>
      </c>
      <c r="I2217" s="3">
        <v>0</v>
      </c>
      <c r="J2217" s="3">
        <v>77334</v>
      </c>
      <c r="K2217" s="1" t="s">
        <v>40</v>
      </c>
      <c r="L2217" s="1" t="s">
        <v>692</v>
      </c>
      <c r="M2217" s="1" t="s">
        <v>693</v>
      </c>
      <c r="N2217" s="1" t="s">
        <v>37</v>
      </c>
      <c r="O2217" s="1" t="s">
        <v>43</v>
      </c>
      <c r="P2217" s="1" t="s">
        <v>43</v>
      </c>
      <c r="Q2217" s="1" t="s">
        <v>43</v>
      </c>
      <c r="R2217" s="3">
        <v>0</v>
      </c>
      <c r="S2217" s="1" t="s">
        <v>44</v>
      </c>
      <c r="T2217" s="1" t="s">
        <v>45</v>
      </c>
      <c r="U2217" s="1" t="s">
        <v>1973</v>
      </c>
      <c r="V2217" s="1" t="s">
        <v>46</v>
      </c>
      <c r="W2217" s="1" t="s">
        <v>81</v>
      </c>
      <c r="X2217" s="1" t="s">
        <v>1975</v>
      </c>
      <c r="Y2217" s="1" t="s">
        <v>245</v>
      </c>
      <c r="Z2217" s="1" t="s">
        <v>219</v>
      </c>
      <c r="AA2217" s="1" t="s">
        <v>51</v>
      </c>
      <c r="AB2217" s="1" t="s">
        <v>1975</v>
      </c>
      <c r="AC2217" s="1" t="s">
        <v>37</v>
      </c>
    </row>
    <row r="2218" spans="1:29" hidden="1" x14ac:dyDescent="0.25">
      <c r="A2218" s="1" t="s">
        <v>33</v>
      </c>
      <c r="B2218" s="1" t="s">
        <v>34</v>
      </c>
      <c r="C2218" s="2">
        <v>45900</v>
      </c>
      <c r="D2218" s="1" t="s">
        <v>238</v>
      </c>
      <c r="E2218" s="1" t="s">
        <v>239</v>
      </c>
      <c r="F2218" s="1" t="s">
        <v>37</v>
      </c>
      <c r="G2218" s="1" t="s">
        <v>1973</v>
      </c>
      <c r="H2218" s="1" t="s">
        <v>1977</v>
      </c>
      <c r="I2218" s="3">
        <v>43924</v>
      </c>
      <c r="J2218" s="3">
        <v>0</v>
      </c>
      <c r="K2218" s="1" t="s">
        <v>40</v>
      </c>
      <c r="L2218" s="1" t="s">
        <v>214</v>
      </c>
      <c r="M2218" s="1" t="s">
        <v>215</v>
      </c>
      <c r="N2218" s="1" t="s">
        <v>37</v>
      </c>
      <c r="O2218" s="1" t="s">
        <v>43</v>
      </c>
      <c r="P2218" s="1" t="s">
        <v>43</v>
      </c>
      <c r="Q2218" s="1" t="s">
        <v>43</v>
      </c>
      <c r="R2218" s="3">
        <v>0</v>
      </c>
      <c r="S2218" s="1" t="s">
        <v>44</v>
      </c>
      <c r="T2218" s="1" t="s">
        <v>45</v>
      </c>
      <c r="U2218" s="1" t="s">
        <v>1973</v>
      </c>
      <c r="V2218" s="1" t="s">
        <v>46</v>
      </c>
      <c r="W2218" s="1" t="s">
        <v>81</v>
      </c>
      <c r="X2218" s="1" t="s">
        <v>1975</v>
      </c>
      <c r="Y2218" s="1" t="s">
        <v>245</v>
      </c>
      <c r="Z2218" s="1" t="s">
        <v>219</v>
      </c>
      <c r="AA2218" s="1" t="s">
        <v>51</v>
      </c>
      <c r="AB2218" s="1" t="s">
        <v>1975</v>
      </c>
      <c r="AC2218" s="1" t="s">
        <v>37</v>
      </c>
    </row>
    <row r="2219" spans="1:29" hidden="1" x14ac:dyDescent="0.25">
      <c r="A2219" s="1" t="s">
        <v>33</v>
      </c>
      <c r="B2219" s="1" t="s">
        <v>34</v>
      </c>
      <c r="C2219" s="2">
        <v>45900</v>
      </c>
      <c r="D2219" s="1" t="s">
        <v>238</v>
      </c>
      <c r="E2219" s="1" t="s">
        <v>239</v>
      </c>
      <c r="F2219" s="1" t="s">
        <v>37</v>
      </c>
      <c r="G2219" s="1" t="s">
        <v>1973</v>
      </c>
      <c r="H2219" s="1" t="s">
        <v>1977</v>
      </c>
      <c r="I2219" s="3">
        <v>0</v>
      </c>
      <c r="J2219" s="3">
        <v>43924</v>
      </c>
      <c r="K2219" s="1" t="s">
        <v>40</v>
      </c>
      <c r="L2219" s="1" t="s">
        <v>689</v>
      </c>
      <c r="M2219" s="1" t="s">
        <v>690</v>
      </c>
      <c r="N2219" s="1" t="s">
        <v>37</v>
      </c>
      <c r="O2219" s="1" t="s">
        <v>43</v>
      </c>
      <c r="P2219" s="1" t="s">
        <v>43</v>
      </c>
      <c r="Q2219" s="1" t="s">
        <v>43</v>
      </c>
      <c r="R2219" s="3">
        <v>0</v>
      </c>
      <c r="S2219" s="1" t="s">
        <v>44</v>
      </c>
      <c r="T2219" s="1" t="s">
        <v>45</v>
      </c>
      <c r="U2219" s="1" t="s">
        <v>1973</v>
      </c>
      <c r="V2219" s="1" t="s">
        <v>46</v>
      </c>
      <c r="W2219" s="1" t="s">
        <v>81</v>
      </c>
      <c r="X2219" s="1" t="s">
        <v>1975</v>
      </c>
      <c r="Y2219" s="1" t="s">
        <v>245</v>
      </c>
      <c r="Z2219" s="1" t="s">
        <v>219</v>
      </c>
      <c r="AA2219" s="1" t="s">
        <v>51</v>
      </c>
      <c r="AB2219" s="1" t="s">
        <v>1975</v>
      </c>
      <c r="AC2219" s="1" t="s">
        <v>37</v>
      </c>
    </row>
    <row r="2220" spans="1:29" hidden="1" x14ac:dyDescent="0.25">
      <c r="A2220" s="1" t="s">
        <v>33</v>
      </c>
      <c r="B2220" s="1" t="s">
        <v>34</v>
      </c>
      <c r="C2220" s="2">
        <v>45900</v>
      </c>
      <c r="D2220" s="1" t="s">
        <v>238</v>
      </c>
      <c r="E2220" s="1" t="s">
        <v>239</v>
      </c>
      <c r="F2220" s="1" t="s">
        <v>37</v>
      </c>
      <c r="G2220" s="1" t="s">
        <v>1973</v>
      </c>
      <c r="H2220" s="1" t="s">
        <v>1977</v>
      </c>
      <c r="I2220" s="3">
        <v>1317230</v>
      </c>
      <c r="J2220" s="3">
        <v>0</v>
      </c>
      <c r="K2220" s="1" t="s">
        <v>40</v>
      </c>
      <c r="L2220" s="1" t="s">
        <v>214</v>
      </c>
      <c r="M2220" s="1" t="s">
        <v>215</v>
      </c>
      <c r="N2220" s="1" t="s">
        <v>37</v>
      </c>
      <c r="O2220" s="1" t="s">
        <v>43</v>
      </c>
      <c r="P2220" s="1" t="s">
        <v>43</v>
      </c>
      <c r="Q2220" s="1" t="s">
        <v>43</v>
      </c>
      <c r="R2220" s="3">
        <v>0</v>
      </c>
      <c r="S2220" s="1" t="s">
        <v>44</v>
      </c>
      <c r="T2220" s="1" t="s">
        <v>45</v>
      </c>
      <c r="U2220" s="1" t="s">
        <v>1973</v>
      </c>
      <c r="V2220" s="1" t="s">
        <v>46</v>
      </c>
      <c r="W2220" s="1" t="s">
        <v>81</v>
      </c>
      <c r="X2220" s="1" t="s">
        <v>1975</v>
      </c>
      <c r="Y2220" s="1" t="s">
        <v>245</v>
      </c>
      <c r="Z2220" s="1" t="s">
        <v>219</v>
      </c>
      <c r="AA2220" s="1" t="s">
        <v>51</v>
      </c>
      <c r="AB2220" s="1" t="s">
        <v>1975</v>
      </c>
      <c r="AC2220" s="1" t="s">
        <v>37</v>
      </c>
    </row>
    <row r="2221" spans="1:29" hidden="1" x14ac:dyDescent="0.25">
      <c r="A2221" s="1" t="s">
        <v>33</v>
      </c>
      <c r="B2221" s="1" t="s">
        <v>34</v>
      </c>
      <c r="C2221" s="2">
        <v>45900</v>
      </c>
      <c r="D2221" s="1" t="s">
        <v>238</v>
      </c>
      <c r="E2221" s="1" t="s">
        <v>239</v>
      </c>
      <c r="F2221" s="1" t="s">
        <v>37</v>
      </c>
      <c r="G2221" s="1" t="s">
        <v>1973</v>
      </c>
      <c r="H2221" s="1" t="s">
        <v>1977</v>
      </c>
      <c r="I2221" s="3">
        <v>0</v>
      </c>
      <c r="J2221" s="3">
        <v>1317230</v>
      </c>
      <c r="K2221" s="1" t="s">
        <v>40</v>
      </c>
      <c r="L2221" s="1" t="s">
        <v>761</v>
      </c>
      <c r="M2221" s="1" t="s">
        <v>762</v>
      </c>
      <c r="N2221" s="1" t="s">
        <v>37</v>
      </c>
      <c r="O2221" s="1" t="s">
        <v>43</v>
      </c>
      <c r="P2221" s="1" t="s">
        <v>43</v>
      </c>
      <c r="Q2221" s="1" t="s">
        <v>43</v>
      </c>
      <c r="R2221" s="3">
        <v>0</v>
      </c>
      <c r="S2221" s="1" t="s">
        <v>44</v>
      </c>
      <c r="T2221" s="1" t="s">
        <v>45</v>
      </c>
      <c r="U2221" s="1" t="s">
        <v>1973</v>
      </c>
      <c r="V2221" s="1" t="s">
        <v>46</v>
      </c>
      <c r="W2221" s="1" t="s">
        <v>81</v>
      </c>
      <c r="X2221" s="1" t="s">
        <v>1975</v>
      </c>
      <c r="Y2221" s="1" t="s">
        <v>245</v>
      </c>
      <c r="Z2221" s="1" t="s">
        <v>219</v>
      </c>
      <c r="AA2221" s="1" t="s">
        <v>51</v>
      </c>
      <c r="AB2221" s="1" t="s">
        <v>1975</v>
      </c>
      <c r="AC2221" s="1" t="s">
        <v>37</v>
      </c>
    </row>
    <row r="2222" spans="1:29" hidden="1" x14ac:dyDescent="0.25">
      <c r="A2222" s="1" t="s">
        <v>33</v>
      </c>
      <c r="B2222" s="1" t="s">
        <v>34</v>
      </c>
      <c r="C2222" s="2">
        <v>45900</v>
      </c>
      <c r="D2222" s="1" t="s">
        <v>238</v>
      </c>
      <c r="E2222" s="1" t="s">
        <v>239</v>
      </c>
      <c r="F2222" s="1" t="s">
        <v>37</v>
      </c>
      <c r="G2222" s="1" t="s">
        <v>1973</v>
      </c>
      <c r="H2222" s="1" t="s">
        <v>1977</v>
      </c>
      <c r="I2222" s="3">
        <v>1986969</v>
      </c>
      <c r="J2222" s="3">
        <v>0</v>
      </c>
      <c r="K2222" s="1" t="s">
        <v>40</v>
      </c>
      <c r="L2222" s="1" t="s">
        <v>214</v>
      </c>
      <c r="M2222" s="1" t="s">
        <v>215</v>
      </c>
      <c r="N2222" s="1" t="s">
        <v>37</v>
      </c>
      <c r="O2222" s="1" t="s">
        <v>43</v>
      </c>
      <c r="P2222" s="1" t="s">
        <v>43</v>
      </c>
      <c r="Q2222" s="1" t="s">
        <v>43</v>
      </c>
      <c r="R2222" s="3">
        <v>0</v>
      </c>
      <c r="S2222" s="1" t="s">
        <v>44</v>
      </c>
      <c r="T2222" s="1" t="s">
        <v>45</v>
      </c>
      <c r="U2222" s="1" t="s">
        <v>1973</v>
      </c>
      <c r="V2222" s="1" t="s">
        <v>46</v>
      </c>
      <c r="W2222" s="1" t="s">
        <v>81</v>
      </c>
      <c r="X2222" s="1" t="s">
        <v>1975</v>
      </c>
      <c r="Y2222" s="1" t="s">
        <v>245</v>
      </c>
      <c r="Z2222" s="1" t="s">
        <v>219</v>
      </c>
      <c r="AA2222" s="1" t="s">
        <v>51</v>
      </c>
      <c r="AB2222" s="1" t="s">
        <v>1975</v>
      </c>
      <c r="AC2222" s="1" t="s">
        <v>37</v>
      </c>
    </row>
    <row r="2223" spans="1:29" hidden="1" x14ac:dyDescent="0.25">
      <c r="A2223" s="1" t="s">
        <v>33</v>
      </c>
      <c r="B2223" s="1" t="s">
        <v>34</v>
      </c>
      <c r="C2223" s="2">
        <v>45900</v>
      </c>
      <c r="D2223" s="1" t="s">
        <v>238</v>
      </c>
      <c r="E2223" s="1" t="s">
        <v>239</v>
      </c>
      <c r="F2223" s="1" t="s">
        <v>37</v>
      </c>
      <c r="G2223" s="1" t="s">
        <v>1973</v>
      </c>
      <c r="H2223" s="1" t="s">
        <v>1977</v>
      </c>
      <c r="I2223" s="3">
        <v>0</v>
      </c>
      <c r="J2223" s="3">
        <v>1986969</v>
      </c>
      <c r="K2223" s="1" t="s">
        <v>40</v>
      </c>
      <c r="L2223" s="1" t="s">
        <v>1542</v>
      </c>
      <c r="M2223" s="1" t="s">
        <v>638</v>
      </c>
      <c r="N2223" s="1" t="s">
        <v>37</v>
      </c>
      <c r="O2223" s="1" t="s">
        <v>43</v>
      </c>
      <c r="P2223" s="1" t="s">
        <v>43</v>
      </c>
      <c r="Q2223" s="1" t="s">
        <v>43</v>
      </c>
      <c r="R2223" s="3">
        <v>0</v>
      </c>
      <c r="S2223" s="1" t="s">
        <v>44</v>
      </c>
      <c r="T2223" s="1" t="s">
        <v>45</v>
      </c>
      <c r="U2223" s="1" t="s">
        <v>1973</v>
      </c>
      <c r="V2223" s="1" t="s">
        <v>46</v>
      </c>
      <c r="W2223" s="1" t="s">
        <v>81</v>
      </c>
      <c r="X2223" s="1" t="s">
        <v>1975</v>
      </c>
      <c r="Y2223" s="1" t="s">
        <v>245</v>
      </c>
      <c r="Z2223" s="1" t="s">
        <v>219</v>
      </c>
      <c r="AA2223" s="1" t="s">
        <v>51</v>
      </c>
      <c r="AB2223" s="1" t="s">
        <v>1975</v>
      </c>
      <c r="AC2223" s="1" t="s">
        <v>37</v>
      </c>
    </row>
    <row r="2224" spans="1:29" hidden="1" x14ac:dyDescent="0.25">
      <c r="A2224" s="1" t="s">
        <v>33</v>
      </c>
      <c r="B2224" s="1" t="s">
        <v>34</v>
      </c>
      <c r="C2224" s="2">
        <v>45900</v>
      </c>
      <c r="D2224" s="1" t="s">
        <v>238</v>
      </c>
      <c r="E2224" s="1" t="s">
        <v>239</v>
      </c>
      <c r="F2224" s="1" t="s">
        <v>37</v>
      </c>
      <c r="G2224" s="1" t="s">
        <v>1973</v>
      </c>
      <c r="H2224" s="1" t="s">
        <v>1978</v>
      </c>
      <c r="I2224" s="3">
        <v>1849319</v>
      </c>
      <c r="J2224" s="3">
        <v>0</v>
      </c>
      <c r="K2224" s="1" t="s">
        <v>40</v>
      </c>
      <c r="L2224" s="1" t="s">
        <v>444</v>
      </c>
      <c r="M2224" s="1" t="s">
        <v>445</v>
      </c>
      <c r="N2224" s="1" t="s">
        <v>37</v>
      </c>
      <c r="O2224" s="1" t="s">
        <v>43</v>
      </c>
      <c r="P2224" s="1" t="s">
        <v>43</v>
      </c>
      <c r="Q2224" s="1" t="s">
        <v>43</v>
      </c>
      <c r="R2224" s="3">
        <v>0</v>
      </c>
      <c r="S2224" s="1" t="s">
        <v>44</v>
      </c>
      <c r="T2224" s="1" t="s">
        <v>45</v>
      </c>
      <c r="U2224" s="1" t="s">
        <v>1973</v>
      </c>
      <c r="V2224" s="1" t="s">
        <v>46</v>
      </c>
      <c r="W2224" s="1" t="s">
        <v>81</v>
      </c>
      <c r="X2224" s="1" t="s">
        <v>1975</v>
      </c>
      <c r="Y2224" s="1" t="s">
        <v>245</v>
      </c>
      <c r="Z2224" s="1" t="s">
        <v>219</v>
      </c>
      <c r="AA2224" s="1" t="s">
        <v>51</v>
      </c>
      <c r="AB2224" s="1" t="s">
        <v>1975</v>
      </c>
      <c r="AC2224" s="1" t="s">
        <v>37</v>
      </c>
    </row>
    <row r="2225" spans="1:29" hidden="1" x14ac:dyDescent="0.25">
      <c r="A2225" s="1" t="s">
        <v>33</v>
      </c>
      <c r="B2225" s="1" t="s">
        <v>34</v>
      </c>
      <c r="C2225" s="2">
        <v>45900</v>
      </c>
      <c r="D2225" s="1" t="s">
        <v>238</v>
      </c>
      <c r="E2225" s="1" t="s">
        <v>239</v>
      </c>
      <c r="F2225" s="1" t="s">
        <v>37</v>
      </c>
      <c r="G2225" s="1" t="s">
        <v>1973</v>
      </c>
      <c r="H2225" s="1" t="s">
        <v>1978</v>
      </c>
      <c r="I2225" s="3">
        <v>0</v>
      </c>
      <c r="J2225" s="3">
        <v>1849319</v>
      </c>
      <c r="K2225" s="1" t="s">
        <v>40</v>
      </c>
      <c r="L2225" s="1" t="s">
        <v>649</v>
      </c>
      <c r="M2225" s="1" t="s">
        <v>650</v>
      </c>
      <c r="N2225" s="1" t="s">
        <v>37</v>
      </c>
      <c r="O2225" s="1" t="s">
        <v>43</v>
      </c>
      <c r="P2225" s="1" t="s">
        <v>43</v>
      </c>
      <c r="Q2225" s="1" t="s">
        <v>43</v>
      </c>
      <c r="R2225" s="3">
        <v>0</v>
      </c>
      <c r="S2225" s="1" t="s">
        <v>44</v>
      </c>
      <c r="T2225" s="1" t="s">
        <v>45</v>
      </c>
      <c r="U2225" s="1" t="s">
        <v>1973</v>
      </c>
      <c r="V2225" s="1" t="s">
        <v>46</v>
      </c>
      <c r="W2225" s="1" t="s">
        <v>81</v>
      </c>
      <c r="X2225" s="1" t="s">
        <v>1975</v>
      </c>
      <c r="Y2225" s="1" t="s">
        <v>245</v>
      </c>
      <c r="Z2225" s="1" t="s">
        <v>219</v>
      </c>
      <c r="AA2225" s="1" t="s">
        <v>51</v>
      </c>
      <c r="AB2225" s="1" t="s">
        <v>1975</v>
      </c>
      <c r="AC2225" s="1" t="s">
        <v>37</v>
      </c>
    </row>
    <row r="2226" spans="1:29" hidden="1" x14ac:dyDescent="0.25">
      <c r="A2226" s="1" t="s">
        <v>33</v>
      </c>
      <c r="B2226" s="1" t="s">
        <v>34</v>
      </c>
      <c r="C2226" s="2">
        <v>45900</v>
      </c>
      <c r="D2226" s="1" t="s">
        <v>238</v>
      </c>
      <c r="E2226" s="1" t="s">
        <v>239</v>
      </c>
      <c r="F2226" s="1" t="s">
        <v>37</v>
      </c>
      <c r="G2226" s="1" t="s">
        <v>1973</v>
      </c>
      <c r="H2226" s="1" t="s">
        <v>1978</v>
      </c>
      <c r="I2226" s="3">
        <v>257660</v>
      </c>
      <c r="J2226" s="3">
        <v>0</v>
      </c>
      <c r="K2226" s="1" t="s">
        <v>40</v>
      </c>
      <c r="L2226" s="1" t="s">
        <v>444</v>
      </c>
      <c r="M2226" s="1" t="s">
        <v>445</v>
      </c>
      <c r="N2226" s="1" t="s">
        <v>37</v>
      </c>
      <c r="O2226" s="1" t="s">
        <v>43</v>
      </c>
      <c r="P2226" s="1" t="s">
        <v>43</v>
      </c>
      <c r="Q2226" s="1" t="s">
        <v>43</v>
      </c>
      <c r="R2226" s="3">
        <v>0</v>
      </c>
      <c r="S2226" s="1" t="s">
        <v>44</v>
      </c>
      <c r="T2226" s="1" t="s">
        <v>45</v>
      </c>
      <c r="U2226" s="1" t="s">
        <v>1973</v>
      </c>
      <c r="V2226" s="1" t="s">
        <v>46</v>
      </c>
      <c r="W2226" s="1" t="s">
        <v>81</v>
      </c>
      <c r="X2226" s="1" t="s">
        <v>1975</v>
      </c>
      <c r="Y2226" s="1" t="s">
        <v>245</v>
      </c>
      <c r="Z2226" s="1" t="s">
        <v>219</v>
      </c>
      <c r="AA2226" s="1" t="s">
        <v>51</v>
      </c>
      <c r="AB2226" s="1" t="s">
        <v>1975</v>
      </c>
      <c r="AC2226" s="1" t="s">
        <v>37</v>
      </c>
    </row>
    <row r="2227" spans="1:29" hidden="1" x14ac:dyDescent="0.25">
      <c r="A2227" s="1" t="s">
        <v>33</v>
      </c>
      <c r="B2227" s="1" t="s">
        <v>34</v>
      </c>
      <c r="C2227" s="2">
        <v>45900</v>
      </c>
      <c r="D2227" s="1" t="s">
        <v>238</v>
      </c>
      <c r="E2227" s="1" t="s">
        <v>239</v>
      </c>
      <c r="F2227" s="1" t="s">
        <v>37</v>
      </c>
      <c r="G2227" s="1" t="s">
        <v>1973</v>
      </c>
      <c r="H2227" s="1" t="s">
        <v>1978</v>
      </c>
      <c r="I2227" s="3">
        <v>0</v>
      </c>
      <c r="J2227" s="3">
        <v>257660</v>
      </c>
      <c r="K2227" s="1" t="s">
        <v>40</v>
      </c>
      <c r="L2227" s="1" t="s">
        <v>446</v>
      </c>
      <c r="M2227" s="1" t="s">
        <v>447</v>
      </c>
      <c r="N2227" s="1" t="s">
        <v>37</v>
      </c>
      <c r="O2227" s="1" t="s">
        <v>43</v>
      </c>
      <c r="P2227" s="1" t="s">
        <v>43</v>
      </c>
      <c r="Q2227" s="1" t="s">
        <v>43</v>
      </c>
      <c r="R2227" s="3">
        <v>0</v>
      </c>
      <c r="S2227" s="1" t="s">
        <v>44</v>
      </c>
      <c r="T2227" s="1" t="s">
        <v>45</v>
      </c>
      <c r="U2227" s="1" t="s">
        <v>1973</v>
      </c>
      <c r="V2227" s="1" t="s">
        <v>46</v>
      </c>
      <c r="W2227" s="1" t="s">
        <v>81</v>
      </c>
      <c r="X2227" s="1" t="s">
        <v>1975</v>
      </c>
      <c r="Y2227" s="1" t="s">
        <v>245</v>
      </c>
      <c r="Z2227" s="1" t="s">
        <v>219</v>
      </c>
      <c r="AA2227" s="1" t="s">
        <v>51</v>
      </c>
      <c r="AB2227" s="1" t="s">
        <v>1975</v>
      </c>
      <c r="AC2227" s="1" t="s">
        <v>37</v>
      </c>
    </row>
    <row r="2228" spans="1:29" hidden="1" x14ac:dyDescent="0.25">
      <c r="A2228" s="1" t="s">
        <v>33</v>
      </c>
      <c r="B2228" s="1" t="s">
        <v>34</v>
      </c>
      <c r="C2228" s="2">
        <v>45900</v>
      </c>
      <c r="D2228" s="1" t="s">
        <v>238</v>
      </c>
      <c r="E2228" s="1" t="s">
        <v>239</v>
      </c>
      <c r="F2228" s="1" t="s">
        <v>37</v>
      </c>
      <c r="G2228" s="1" t="s">
        <v>1973</v>
      </c>
      <c r="H2228" s="1" t="s">
        <v>1978</v>
      </c>
      <c r="I2228" s="3">
        <v>204963</v>
      </c>
      <c r="J2228" s="3">
        <v>0</v>
      </c>
      <c r="K2228" s="1" t="s">
        <v>40</v>
      </c>
      <c r="L2228" s="1" t="s">
        <v>444</v>
      </c>
      <c r="M2228" s="1" t="s">
        <v>445</v>
      </c>
      <c r="N2228" s="1" t="s">
        <v>37</v>
      </c>
      <c r="O2228" s="1" t="s">
        <v>43</v>
      </c>
      <c r="P2228" s="1" t="s">
        <v>43</v>
      </c>
      <c r="Q2228" s="1" t="s">
        <v>43</v>
      </c>
      <c r="R2228" s="3">
        <v>0</v>
      </c>
      <c r="S2228" s="1" t="s">
        <v>44</v>
      </c>
      <c r="T2228" s="1" t="s">
        <v>45</v>
      </c>
      <c r="U2228" s="1" t="s">
        <v>1973</v>
      </c>
      <c r="V2228" s="1" t="s">
        <v>46</v>
      </c>
      <c r="W2228" s="1" t="s">
        <v>81</v>
      </c>
      <c r="X2228" s="1" t="s">
        <v>1975</v>
      </c>
      <c r="Y2228" s="1" t="s">
        <v>245</v>
      </c>
      <c r="Z2228" s="1" t="s">
        <v>219</v>
      </c>
      <c r="AA2228" s="1" t="s">
        <v>51</v>
      </c>
      <c r="AB2228" s="1" t="s">
        <v>1975</v>
      </c>
      <c r="AC2228" s="1" t="s">
        <v>37</v>
      </c>
    </row>
    <row r="2229" spans="1:29" hidden="1" x14ac:dyDescent="0.25">
      <c r="A2229" s="1" t="s">
        <v>33</v>
      </c>
      <c r="B2229" s="1" t="s">
        <v>34</v>
      </c>
      <c r="C2229" s="2">
        <v>45900</v>
      </c>
      <c r="D2229" s="1" t="s">
        <v>238</v>
      </c>
      <c r="E2229" s="1" t="s">
        <v>239</v>
      </c>
      <c r="F2229" s="1" t="s">
        <v>37</v>
      </c>
      <c r="G2229" s="1" t="s">
        <v>1973</v>
      </c>
      <c r="H2229" s="1" t="s">
        <v>1978</v>
      </c>
      <c r="I2229" s="3">
        <v>0</v>
      </c>
      <c r="J2229" s="3">
        <v>204963</v>
      </c>
      <c r="K2229" s="1" t="s">
        <v>40</v>
      </c>
      <c r="L2229" s="1" t="s">
        <v>148</v>
      </c>
      <c r="M2229" s="1" t="s">
        <v>149</v>
      </c>
      <c r="N2229" s="1" t="s">
        <v>37</v>
      </c>
      <c r="O2229" s="1" t="s">
        <v>43</v>
      </c>
      <c r="P2229" s="1" t="s">
        <v>43</v>
      </c>
      <c r="Q2229" s="1" t="s">
        <v>43</v>
      </c>
      <c r="R2229" s="3">
        <v>0</v>
      </c>
      <c r="S2229" s="1" t="s">
        <v>44</v>
      </c>
      <c r="T2229" s="1" t="s">
        <v>45</v>
      </c>
      <c r="U2229" s="1" t="s">
        <v>1973</v>
      </c>
      <c r="V2229" s="1" t="s">
        <v>46</v>
      </c>
      <c r="W2229" s="1" t="s">
        <v>81</v>
      </c>
      <c r="X2229" s="1" t="s">
        <v>1975</v>
      </c>
      <c r="Y2229" s="1" t="s">
        <v>245</v>
      </c>
      <c r="Z2229" s="1" t="s">
        <v>219</v>
      </c>
      <c r="AA2229" s="1" t="s">
        <v>51</v>
      </c>
      <c r="AB2229" s="1" t="s">
        <v>1975</v>
      </c>
      <c r="AC2229" s="1" t="s">
        <v>37</v>
      </c>
    </row>
    <row r="2230" spans="1:29" hidden="1" x14ac:dyDescent="0.25">
      <c r="A2230" s="1" t="s">
        <v>33</v>
      </c>
      <c r="B2230" s="1" t="s">
        <v>34</v>
      </c>
      <c r="C2230" s="2">
        <v>45900</v>
      </c>
      <c r="D2230" s="1" t="s">
        <v>238</v>
      </c>
      <c r="E2230" s="1" t="s">
        <v>239</v>
      </c>
      <c r="F2230" s="1" t="s">
        <v>37</v>
      </c>
      <c r="G2230" s="1" t="s">
        <v>1973</v>
      </c>
      <c r="H2230" s="1" t="s">
        <v>1979</v>
      </c>
      <c r="I2230" s="3">
        <v>34458</v>
      </c>
      <c r="J2230" s="3">
        <v>0</v>
      </c>
      <c r="K2230" s="1" t="s">
        <v>40</v>
      </c>
      <c r="L2230" s="1" t="s">
        <v>444</v>
      </c>
      <c r="M2230" s="1" t="s">
        <v>445</v>
      </c>
      <c r="N2230" s="1" t="s">
        <v>37</v>
      </c>
      <c r="O2230" s="1" t="s">
        <v>43</v>
      </c>
      <c r="P2230" s="1" t="s">
        <v>43</v>
      </c>
      <c r="Q2230" s="1" t="s">
        <v>43</v>
      </c>
      <c r="R2230" s="3">
        <v>0</v>
      </c>
      <c r="S2230" s="1" t="s">
        <v>44</v>
      </c>
      <c r="T2230" s="1" t="s">
        <v>45</v>
      </c>
      <c r="U2230" s="1" t="s">
        <v>1973</v>
      </c>
      <c r="V2230" s="1" t="s">
        <v>46</v>
      </c>
      <c r="W2230" s="1" t="s">
        <v>81</v>
      </c>
      <c r="X2230" s="1" t="s">
        <v>1975</v>
      </c>
      <c r="Y2230" s="1" t="s">
        <v>245</v>
      </c>
      <c r="Z2230" s="1" t="s">
        <v>219</v>
      </c>
      <c r="AA2230" s="1" t="s">
        <v>51</v>
      </c>
      <c r="AB2230" s="1" t="s">
        <v>1975</v>
      </c>
      <c r="AC2230" s="1" t="s">
        <v>37</v>
      </c>
    </row>
    <row r="2231" spans="1:29" hidden="1" x14ac:dyDescent="0.25">
      <c r="A2231" s="1" t="s">
        <v>33</v>
      </c>
      <c r="B2231" s="1" t="s">
        <v>34</v>
      </c>
      <c r="C2231" s="2">
        <v>45900</v>
      </c>
      <c r="D2231" s="1" t="s">
        <v>238</v>
      </c>
      <c r="E2231" s="1" t="s">
        <v>239</v>
      </c>
      <c r="F2231" s="1" t="s">
        <v>37</v>
      </c>
      <c r="G2231" s="1" t="s">
        <v>1973</v>
      </c>
      <c r="H2231" s="1" t="s">
        <v>1978</v>
      </c>
      <c r="I2231" s="3">
        <v>0</v>
      </c>
      <c r="J2231" s="3">
        <v>34458</v>
      </c>
      <c r="K2231" s="1" t="s">
        <v>40</v>
      </c>
      <c r="L2231" s="1" t="s">
        <v>714</v>
      </c>
      <c r="M2231" s="1" t="s">
        <v>715</v>
      </c>
      <c r="N2231" s="1" t="s">
        <v>37</v>
      </c>
      <c r="O2231" s="1" t="s">
        <v>43</v>
      </c>
      <c r="P2231" s="1" t="s">
        <v>43</v>
      </c>
      <c r="Q2231" s="1" t="s">
        <v>43</v>
      </c>
      <c r="R2231" s="3">
        <v>0</v>
      </c>
      <c r="S2231" s="1" t="s">
        <v>44</v>
      </c>
      <c r="T2231" s="1" t="s">
        <v>45</v>
      </c>
      <c r="U2231" s="1" t="s">
        <v>1973</v>
      </c>
      <c r="V2231" s="1" t="s">
        <v>46</v>
      </c>
      <c r="W2231" s="1" t="s">
        <v>81</v>
      </c>
      <c r="X2231" s="1" t="s">
        <v>1975</v>
      </c>
      <c r="Y2231" s="1" t="s">
        <v>245</v>
      </c>
      <c r="Z2231" s="1" t="s">
        <v>219</v>
      </c>
      <c r="AA2231" s="1" t="s">
        <v>51</v>
      </c>
      <c r="AB2231" s="1" t="s">
        <v>1975</v>
      </c>
      <c r="AC2231" s="1" t="s">
        <v>37</v>
      </c>
    </row>
    <row r="2232" spans="1:29" hidden="1" x14ac:dyDescent="0.25">
      <c r="A2232" s="1" t="s">
        <v>33</v>
      </c>
      <c r="B2232" s="1" t="s">
        <v>34</v>
      </c>
      <c r="C2232" s="2">
        <v>45900</v>
      </c>
      <c r="D2232" s="1" t="s">
        <v>73</v>
      </c>
      <c r="E2232" s="1" t="s">
        <v>74</v>
      </c>
      <c r="F2232" s="1" t="s">
        <v>37</v>
      </c>
      <c r="G2232" s="1" t="s">
        <v>1036</v>
      </c>
      <c r="H2232" s="1" t="s">
        <v>76</v>
      </c>
      <c r="I2232" s="3">
        <v>711750</v>
      </c>
      <c r="J2232" s="3">
        <v>0</v>
      </c>
      <c r="K2232" s="1" t="s">
        <v>40</v>
      </c>
      <c r="L2232" s="1" t="s">
        <v>125</v>
      </c>
      <c r="M2232" s="1" t="s">
        <v>126</v>
      </c>
      <c r="N2232" s="1" t="s">
        <v>79</v>
      </c>
      <c r="O2232" s="1" t="s">
        <v>80</v>
      </c>
      <c r="P2232" s="1" t="s">
        <v>43</v>
      </c>
      <c r="Q2232" s="1" t="s">
        <v>43</v>
      </c>
      <c r="R2232" s="3">
        <v>0</v>
      </c>
      <c r="S2232" s="1" t="s">
        <v>44</v>
      </c>
      <c r="T2232" s="1" t="s">
        <v>45</v>
      </c>
      <c r="U2232" s="1" t="s">
        <v>1036</v>
      </c>
      <c r="V2232" s="1" t="s">
        <v>46</v>
      </c>
      <c r="W2232" s="1" t="s">
        <v>81</v>
      </c>
      <c r="X2232" s="1" t="s">
        <v>1972</v>
      </c>
      <c r="Y2232" s="1" t="s">
        <v>83</v>
      </c>
      <c r="Z2232" s="1" t="s">
        <v>219</v>
      </c>
      <c r="AA2232" s="1" t="s">
        <v>51</v>
      </c>
      <c r="AB2232" s="1" t="s">
        <v>1972</v>
      </c>
      <c r="AC2232" s="1" t="s">
        <v>37</v>
      </c>
    </row>
    <row r="2233" spans="1:29" hidden="1" x14ac:dyDescent="0.25">
      <c r="A2233" s="1" t="s">
        <v>33</v>
      </c>
      <c r="B2233" s="1" t="s">
        <v>34</v>
      </c>
      <c r="C2233" s="2">
        <v>45900</v>
      </c>
      <c r="D2233" s="1" t="s">
        <v>73</v>
      </c>
      <c r="E2233" s="1" t="s">
        <v>74</v>
      </c>
      <c r="F2233" s="1" t="s">
        <v>37</v>
      </c>
      <c r="G2233" s="1" t="s">
        <v>1036</v>
      </c>
      <c r="H2233" s="1" t="s">
        <v>76</v>
      </c>
      <c r="I2233" s="3">
        <v>759200</v>
      </c>
      <c r="J2233" s="3">
        <v>0</v>
      </c>
      <c r="K2233" s="1" t="s">
        <v>40</v>
      </c>
      <c r="L2233" s="1" t="s">
        <v>416</v>
      </c>
      <c r="M2233" s="1" t="s">
        <v>417</v>
      </c>
      <c r="N2233" s="1" t="s">
        <v>79</v>
      </c>
      <c r="O2233" s="1" t="s">
        <v>80</v>
      </c>
      <c r="P2233" s="1" t="s">
        <v>43</v>
      </c>
      <c r="Q2233" s="1" t="s">
        <v>43</v>
      </c>
      <c r="R2233" s="3">
        <v>0</v>
      </c>
      <c r="S2233" s="1" t="s">
        <v>44</v>
      </c>
      <c r="T2233" s="1" t="s">
        <v>45</v>
      </c>
      <c r="U2233" s="1" t="s">
        <v>1036</v>
      </c>
      <c r="V2233" s="1" t="s">
        <v>46</v>
      </c>
      <c r="W2233" s="1" t="s">
        <v>81</v>
      </c>
      <c r="X2233" s="1" t="s">
        <v>1972</v>
      </c>
      <c r="Y2233" s="1" t="s">
        <v>83</v>
      </c>
      <c r="Z2233" s="1" t="s">
        <v>219</v>
      </c>
      <c r="AA2233" s="1" t="s">
        <v>51</v>
      </c>
      <c r="AB2233" s="1" t="s">
        <v>1972</v>
      </c>
      <c r="AC2233" s="1" t="s">
        <v>37</v>
      </c>
    </row>
    <row r="2234" spans="1:29" hidden="1" x14ac:dyDescent="0.25">
      <c r="A2234" s="1" t="s">
        <v>33</v>
      </c>
      <c r="B2234" s="1" t="s">
        <v>34</v>
      </c>
      <c r="C2234" s="2">
        <v>45900</v>
      </c>
      <c r="D2234" s="1" t="s">
        <v>73</v>
      </c>
      <c r="E2234" s="1" t="s">
        <v>74</v>
      </c>
      <c r="F2234" s="1" t="s">
        <v>37</v>
      </c>
      <c r="G2234" s="1" t="s">
        <v>1036</v>
      </c>
      <c r="H2234" s="1" t="s">
        <v>76</v>
      </c>
      <c r="I2234" s="3">
        <v>379600</v>
      </c>
      <c r="J2234" s="3">
        <v>0</v>
      </c>
      <c r="K2234" s="1" t="s">
        <v>40</v>
      </c>
      <c r="L2234" s="1" t="s">
        <v>150</v>
      </c>
      <c r="M2234" s="1" t="s">
        <v>151</v>
      </c>
      <c r="N2234" s="1" t="s">
        <v>79</v>
      </c>
      <c r="O2234" s="1" t="s">
        <v>80</v>
      </c>
      <c r="P2234" s="1" t="s">
        <v>43</v>
      </c>
      <c r="Q2234" s="1" t="s">
        <v>43</v>
      </c>
      <c r="R2234" s="3">
        <v>0</v>
      </c>
      <c r="S2234" s="1" t="s">
        <v>44</v>
      </c>
      <c r="T2234" s="1" t="s">
        <v>45</v>
      </c>
      <c r="U2234" s="1" t="s">
        <v>1036</v>
      </c>
      <c r="V2234" s="1" t="s">
        <v>46</v>
      </c>
      <c r="W2234" s="1" t="s">
        <v>81</v>
      </c>
      <c r="X2234" s="1" t="s">
        <v>1972</v>
      </c>
      <c r="Y2234" s="1" t="s">
        <v>83</v>
      </c>
      <c r="Z2234" s="1" t="s">
        <v>219</v>
      </c>
      <c r="AA2234" s="1" t="s">
        <v>51</v>
      </c>
      <c r="AB2234" s="1" t="s">
        <v>1972</v>
      </c>
      <c r="AC2234" s="1" t="s">
        <v>37</v>
      </c>
    </row>
    <row r="2235" spans="1:29" hidden="1" x14ac:dyDescent="0.25">
      <c r="A2235" s="1" t="s">
        <v>33</v>
      </c>
      <c r="B2235" s="1" t="s">
        <v>34</v>
      </c>
      <c r="C2235" s="2">
        <v>45900</v>
      </c>
      <c r="D2235" s="1" t="s">
        <v>73</v>
      </c>
      <c r="E2235" s="1" t="s">
        <v>74</v>
      </c>
      <c r="F2235" s="1" t="s">
        <v>37</v>
      </c>
      <c r="G2235" s="1" t="s">
        <v>1036</v>
      </c>
      <c r="H2235" s="1" t="s">
        <v>76</v>
      </c>
      <c r="I2235" s="3">
        <v>711750</v>
      </c>
      <c r="J2235" s="3">
        <v>0</v>
      </c>
      <c r="K2235" s="1" t="s">
        <v>40</v>
      </c>
      <c r="L2235" s="1" t="s">
        <v>117</v>
      </c>
      <c r="M2235" s="1" t="s">
        <v>118</v>
      </c>
      <c r="N2235" s="1" t="s">
        <v>79</v>
      </c>
      <c r="O2235" s="1" t="s">
        <v>80</v>
      </c>
      <c r="P2235" s="1" t="s">
        <v>43</v>
      </c>
      <c r="Q2235" s="1" t="s">
        <v>43</v>
      </c>
      <c r="R2235" s="3">
        <v>0</v>
      </c>
      <c r="S2235" s="1" t="s">
        <v>44</v>
      </c>
      <c r="T2235" s="1" t="s">
        <v>45</v>
      </c>
      <c r="U2235" s="1" t="s">
        <v>1036</v>
      </c>
      <c r="V2235" s="1" t="s">
        <v>46</v>
      </c>
      <c r="W2235" s="1" t="s">
        <v>81</v>
      </c>
      <c r="X2235" s="1" t="s">
        <v>1972</v>
      </c>
      <c r="Y2235" s="1" t="s">
        <v>83</v>
      </c>
      <c r="Z2235" s="1" t="s">
        <v>219</v>
      </c>
      <c r="AA2235" s="1" t="s">
        <v>51</v>
      </c>
      <c r="AB2235" s="1" t="s">
        <v>1972</v>
      </c>
      <c r="AC2235" s="1" t="s">
        <v>37</v>
      </c>
    </row>
    <row r="2236" spans="1:29" hidden="1" x14ac:dyDescent="0.25">
      <c r="A2236" s="1" t="s">
        <v>33</v>
      </c>
      <c r="B2236" s="1" t="s">
        <v>34</v>
      </c>
      <c r="C2236" s="2">
        <v>45900</v>
      </c>
      <c r="D2236" s="1" t="s">
        <v>73</v>
      </c>
      <c r="E2236" s="1" t="s">
        <v>74</v>
      </c>
      <c r="F2236" s="1" t="s">
        <v>37</v>
      </c>
      <c r="G2236" s="1" t="s">
        <v>1036</v>
      </c>
      <c r="H2236" s="1" t="s">
        <v>76</v>
      </c>
      <c r="I2236" s="3">
        <v>806933</v>
      </c>
      <c r="J2236" s="3">
        <v>0</v>
      </c>
      <c r="K2236" s="1" t="s">
        <v>40</v>
      </c>
      <c r="L2236" s="1" t="s">
        <v>1980</v>
      </c>
      <c r="M2236" s="1" t="s">
        <v>1981</v>
      </c>
      <c r="N2236" s="1" t="s">
        <v>79</v>
      </c>
      <c r="O2236" s="1" t="s">
        <v>80</v>
      </c>
      <c r="P2236" s="1" t="s">
        <v>43</v>
      </c>
      <c r="Q2236" s="1" t="s">
        <v>43</v>
      </c>
      <c r="R2236" s="3">
        <v>0</v>
      </c>
      <c r="S2236" s="1" t="s">
        <v>44</v>
      </c>
      <c r="T2236" s="1" t="s">
        <v>45</v>
      </c>
      <c r="U2236" s="1" t="s">
        <v>1036</v>
      </c>
      <c r="V2236" s="1" t="s">
        <v>46</v>
      </c>
      <c r="W2236" s="1" t="s">
        <v>81</v>
      </c>
      <c r="X2236" s="1" t="s">
        <v>1972</v>
      </c>
      <c r="Y2236" s="1" t="s">
        <v>83</v>
      </c>
      <c r="Z2236" s="1" t="s">
        <v>219</v>
      </c>
      <c r="AA2236" s="1" t="s">
        <v>51</v>
      </c>
      <c r="AB2236" s="1" t="s">
        <v>1972</v>
      </c>
      <c r="AC2236" s="1" t="s">
        <v>37</v>
      </c>
    </row>
    <row r="2237" spans="1:29" hidden="1" x14ac:dyDescent="0.25">
      <c r="A2237" s="1" t="s">
        <v>33</v>
      </c>
      <c r="B2237" s="1" t="s">
        <v>34</v>
      </c>
      <c r="C2237" s="2">
        <v>45900</v>
      </c>
      <c r="D2237" s="1" t="s">
        <v>73</v>
      </c>
      <c r="E2237" s="1" t="s">
        <v>74</v>
      </c>
      <c r="F2237" s="1" t="s">
        <v>37</v>
      </c>
      <c r="G2237" s="1" t="s">
        <v>1036</v>
      </c>
      <c r="H2237" s="1" t="s">
        <v>76</v>
      </c>
      <c r="I2237" s="3">
        <v>58426</v>
      </c>
      <c r="J2237" s="3">
        <v>0</v>
      </c>
      <c r="K2237" s="1" t="s">
        <v>40</v>
      </c>
      <c r="L2237" s="1" t="s">
        <v>1694</v>
      </c>
      <c r="M2237" s="1" t="s">
        <v>815</v>
      </c>
      <c r="N2237" s="1" t="s">
        <v>79</v>
      </c>
      <c r="O2237" s="1" t="s">
        <v>80</v>
      </c>
      <c r="P2237" s="1" t="s">
        <v>43</v>
      </c>
      <c r="Q2237" s="1" t="s">
        <v>43</v>
      </c>
      <c r="R2237" s="3">
        <v>0</v>
      </c>
      <c r="S2237" s="1" t="s">
        <v>44</v>
      </c>
      <c r="T2237" s="1" t="s">
        <v>45</v>
      </c>
      <c r="U2237" s="1" t="s">
        <v>1036</v>
      </c>
      <c r="V2237" s="1" t="s">
        <v>46</v>
      </c>
      <c r="W2237" s="1" t="s">
        <v>81</v>
      </c>
      <c r="X2237" s="1" t="s">
        <v>1972</v>
      </c>
      <c r="Y2237" s="1" t="s">
        <v>83</v>
      </c>
      <c r="Z2237" s="1" t="s">
        <v>219</v>
      </c>
      <c r="AA2237" s="1" t="s">
        <v>51</v>
      </c>
      <c r="AB2237" s="1" t="s">
        <v>1972</v>
      </c>
      <c r="AC2237" s="1" t="s">
        <v>37</v>
      </c>
    </row>
    <row r="2238" spans="1:29" hidden="1" x14ac:dyDescent="0.25">
      <c r="A2238" s="1" t="s">
        <v>33</v>
      </c>
      <c r="B2238" s="1" t="s">
        <v>34</v>
      </c>
      <c r="C2238" s="2">
        <v>45900</v>
      </c>
      <c r="D2238" s="1" t="s">
        <v>73</v>
      </c>
      <c r="E2238" s="1" t="s">
        <v>74</v>
      </c>
      <c r="F2238" s="1" t="s">
        <v>37</v>
      </c>
      <c r="G2238" s="1" t="s">
        <v>1036</v>
      </c>
      <c r="H2238" s="1" t="s">
        <v>76</v>
      </c>
      <c r="I2238" s="3">
        <v>72063</v>
      </c>
      <c r="J2238" s="3">
        <v>0</v>
      </c>
      <c r="K2238" s="1" t="s">
        <v>40</v>
      </c>
      <c r="L2238" s="1" t="s">
        <v>1982</v>
      </c>
      <c r="M2238" s="1" t="s">
        <v>1983</v>
      </c>
      <c r="N2238" s="1" t="s">
        <v>1078</v>
      </c>
      <c r="O2238" s="1" t="s">
        <v>1079</v>
      </c>
      <c r="P2238" s="1" t="s">
        <v>43</v>
      </c>
      <c r="Q2238" s="1" t="s">
        <v>43</v>
      </c>
      <c r="R2238" s="3">
        <v>0</v>
      </c>
      <c r="S2238" s="1" t="s">
        <v>44</v>
      </c>
      <c r="T2238" s="1" t="s">
        <v>45</v>
      </c>
      <c r="U2238" s="1" t="s">
        <v>1036</v>
      </c>
      <c r="V2238" s="1" t="s">
        <v>46</v>
      </c>
      <c r="W2238" s="1" t="s">
        <v>81</v>
      </c>
      <c r="X2238" s="1" t="s">
        <v>1972</v>
      </c>
      <c r="Y2238" s="1" t="s">
        <v>83</v>
      </c>
      <c r="Z2238" s="1" t="s">
        <v>219</v>
      </c>
      <c r="AA2238" s="1" t="s">
        <v>51</v>
      </c>
      <c r="AB2238" s="1" t="s">
        <v>1972</v>
      </c>
      <c r="AC2238" s="1" t="s">
        <v>37</v>
      </c>
    </row>
    <row r="2239" spans="1:29" hidden="1" x14ac:dyDescent="0.25">
      <c r="A2239" s="1" t="s">
        <v>33</v>
      </c>
      <c r="B2239" s="1" t="s">
        <v>34</v>
      </c>
      <c r="C2239" s="2">
        <v>45900</v>
      </c>
      <c r="D2239" s="1" t="s">
        <v>73</v>
      </c>
      <c r="E2239" s="1" t="s">
        <v>74</v>
      </c>
      <c r="F2239" s="1" t="s">
        <v>37</v>
      </c>
      <c r="G2239" s="1" t="s">
        <v>1036</v>
      </c>
      <c r="H2239" s="1" t="s">
        <v>76</v>
      </c>
      <c r="I2239" s="3">
        <v>47450</v>
      </c>
      <c r="J2239" s="3">
        <v>0</v>
      </c>
      <c r="K2239" s="1" t="s">
        <v>40</v>
      </c>
      <c r="L2239" s="1" t="s">
        <v>127</v>
      </c>
      <c r="M2239" s="1" t="s">
        <v>128</v>
      </c>
      <c r="N2239" s="1" t="s">
        <v>79</v>
      </c>
      <c r="O2239" s="1" t="s">
        <v>80</v>
      </c>
      <c r="P2239" s="1" t="s">
        <v>43</v>
      </c>
      <c r="Q2239" s="1" t="s">
        <v>43</v>
      </c>
      <c r="R2239" s="3">
        <v>0</v>
      </c>
      <c r="S2239" s="1" t="s">
        <v>44</v>
      </c>
      <c r="T2239" s="1" t="s">
        <v>45</v>
      </c>
      <c r="U2239" s="1" t="s">
        <v>1036</v>
      </c>
      <c r="V2239" s="1" t="s">
        <v>46</v>
      </c>
      <c r="W2239" s="1" t="s">
        <v>81</v>
      </c>
      <c r="X2239" s="1" t="s">
        <v>1972</v>
      </c>
      <c r="Y2239" s="1" t="s">
        <v>83</v>
      </c>
      <c r="Z2239" s="1" t="s">
        <v>219</v>
      </c>
      <c r="AA2239" s="1" t="s">
        <v>51</v>
      </c>
      <c r="AB2239" s="1" t="s">
        <v>1972</v>
      </c>
      <c r="AC2239" s="1" t="s">
        <v>37</v>
      </c>
    </row>
    <row r="2240" spans="1:29" hidden="1" x14ac:dyDescent="0.25">
      <c r="A2240" s="1" t="s">
        <v>33</v>
      </c>
      <c r="B2240" s="1" t="s">
        <v>34</v>
      </c>
      <c r="C2240" s="2">
        <v>45900</v>
      </c>
      <c r="D2240" s="1" t="s">
        <v>73</v>
      </c>
      <c r="E2240" s="1" t="s">
        <v>74</v>
      </c>
      <c r="F2240" s="1" t="s">
        <v>37</v>
      </c>
      <c r="G2240" s="1" t="s">
        <v>1036</v>
      </c>
      <c r="H2240" s="1" t="s">
        <v>76</v>
      </c>
      <c r="I2240" s="3">
        <v>0</v>
      </c>
      <c r="J2240" s="3">
        <v>711750</v>
      </c>
      <c r="K2240" s="1" t="s">
        <v>40</v>
      </c>
      <c r="L2240" s="1" t="s">
        <v>539</v>
      </c>
      <c r="M2240" s="1" t="s">
        <v>540</v>
      </c>
      <c r="N2240" s="1" t="s">
        <v>79</v>
      </c>
      <c r="O2240" s="1" t="s">
        <v>80</v>
      </c>
      <c r="P2240" s="1" t="s">
        <v>43</v>
      </c>
      <c r="Q2240" s="1" t="s">
        <v>43</v>
      </c>
      <c r="R2240" s="3">
        <v>0</v>
      </c>
      <c r="S2240" s="1" t="s">
        <v>44</v>
      </c>
      <c r="T2240" s="1" t="s">
        <v>45</v>
      </c>
      <c r="U2240" s="1" t="s">
        <v>1036</v>
      </c>
      <c r="V2240" s="1" t="s">
        <v>46</v>
      </c>
      <c r="W2240" s="1" t="s">
        <v>81</v>
      </c>
      <c r="X2240" s="1" t="s">
        <v>1972</v>
      </c>
      <c r="Y2240" s="1" t="s">
        <v>83</v>
      </c>
      <c r="Z2240" s="1" t="s">
        <v>219</v>
      </c>
      <c r="AA2240" s="1" t="s">
        <v>51</v>
      </c>
      <c r="AB2240" s="1" t="s">
        <v>1972</v>
      </c>
      <c r="AC2240" s="1" t="s">
        <v>37</v>
      </c>
    </row>
    <row r="2241" spans="1:29" hidden="1" x14ac:dyDescent="0.25">
      <c r="A2241" s="1" t="s">
        <v>33</v>
      </c>
      <c r="B2241" s="1" t="s">
        <v>34</v>
      </c>
      <c r="C2241" s="2">
        <v>45900</v>
      </c>
      <c r="D2241" s="1" t="s">
        <v>73</v>
      </c>
      <c r="E2241" s="1" t="s">
        <v>74</v>
      </c>
      <c r="F2241" s="1" t="s">
        <v>37</v>
      </c>
      <c r="G2241" s="1" t="s">
        <v>1036</v>
      </c>
      <c r="H2241" s="1" t="s">
        <v>76</v>
      </c>
      <c r="I2241" s="3">
        <v>257023</v>
      </c>
      <c r="J2241" s="3">
        <v>0</v>
      </c>
      <c r="K2241" s="1" t="s">
        <v>40</v>
      </c>
      <c r="L2241" s="1" t="s">
        <v>535</v>
      </c>
      <c r="M2241" s="1" t="s">
        <v>536</v>
      </c>
      <c r="N2241" s="1" t="s">
        <v>79</v>
      </c>
      <c r="O2241" s="1" t="s">
        <v>80</v>
      </c>
      <c r="P2241" s="1" t="s">
        <v>43</v>
      </c>
      <c r="Q2241" s="1" t="s">
        <v>43</v>
      </c>
      <c r="R2241" s="3">
        <v>0</v>
      </c>
      <c r="S2241" s="1" t="s">
        <v>44</v>
      </c>
      <c r="T2241" s="1" t="s">
        <v>45</v>
      </c>
      <c r="U2241" s="1" t="s">
        <v>1036</v>
      </c>
      <c r="V2241" s="1" t="s">
        <v>46</v>
      </c>
      <c r="W2241" s="1" t="s">
        <v>81</v>
      </c>
      <c r="X2241" s="1" t="s">
        <v>1972</v>
      </c>
      <c r="Y2241" s="1" t="s">
        <v>83</v>
      </c>
      <c r="Z2241" s="1" t="s">
        <v>219</v>
      </c>
      <c r="AA2241" s="1" t="s">
        <v>51</v>
      </c>
      <c r="AB2241" s="1" t="s">
        <v>1972</v>
      </c>
      <c r="AC2241" s="1" t="s">
        <v>37</v>
      </c>
    </row>
    <row r="2242" spans="1:29" hidden="1" x14ac:dyDescent="0.25">
      <c r="A2242" s="1" t="s">
        <v>33</v>
      </c>
      <c r="B2242" s="1" t="s">
        <v>34</v>
      </c>
      <c r="C2242" s="2">
        <v>45900</v>
      </c>
      <c r="D2242" s="1" t="s">
        <v>73</v>
      </c>
      <c r="E2242" s="1" t="s">
        <v>74</v>
      </c>
      <c r="F2242" s="1" t="s">
        <v>37</v>
      </c>
      <c r="G2242" s="1" t="s">
        <v>1036</v>
      </c>
      <c r="H2242" s="1" t="s">
        <v>76</v>
      </c>
      <c r="I2242" s="3">
        <v>616850</v>
      </c>
      <c r="J2242" s="3">
        <v>0</v>
      </c>
      <c r="K2242" s="1" t="s">
        <v>40</v>
      </c>
      <c r="L2242" s="1" t="s">
        <v>125</v>
      </c>
      <c r="M2242" s="1" t="s">
        <v>126</v>
      </c>
      <c r="N2242" s="1" t="s">
        <v>79</v>
      </c>
      <c r="O2242" s="1" t="s">
        <v>80</v>
      </c>
      <c r="P2242" s="1" t="s">
        <v>43</v>
      </c>
      <c r="Q2242" s="1" t="s">
        <v>43</v>
      </c>
      <c r="R2242" s="3">
        <v>0</v>
      </c>
      <c r="S2242" s="1" t="s">
        <v>44</v>
      </c>
      <c r="T2242" s="1" t="s">
        <v>45</v>
      </c>
      <c r="U2242" s="1" t="s">
        <v>1036</v>
      </c>
      <c r="V2242" s="1" t="s">
        <v>46</v>
      </c>
      <c r="W2242" s="1" t="s">
        <v>81</v>
      </c>
      <c r="X2242" s="1" t="s">
        <v>1972</v>
      </c>
      <c r="Y2242" s="1" t="s">
        <v>83</v>
      </c>
      <c r="Z2242" s="1" t="s">
        <v>219</v>
      </c>
      <c r="AA2242" s="1" t="s">
        <v>51</v>
      </c>
      <c r="AB2242" s="1" t="s">
        <v>1972</v>
      </c>
      <c r="AC2242" s="1" t="s">
        <v>37</v>
      </c>
    </row>
    <row r="2243" spans="1:29" hidden="1" x14ac:dyDescent="0.25">
      <c r="A2243" s="1" t="s">
        <v>33</v>
      </c>
      <c r="B2243" s="1" t="s">
        <v>34</v>
      </c>
      <c r="C2243" s="2">
        <v>45900</v>
      </c>
      <c r="D2243" s="1" t="s">
        <v>73</v>
      </c>
      <c r="E2243" s="1" t="s">
        <v>74</v>
      </c>
      <c r="F2243" s="1" t="s">
        <v>37</v>
      </c>
      <c r="G2243" s="1" t="s">
        <v>1036</v>
      </c>
      <c r="H2243" s="1" t="s">
        <v>76</v>
      </c>
      <c r="I2243" s="3">
        <v>47450</v>
      </c>
      <c r="J2243" s="3">
        <v>0</v>
      </c>
      <c r="K2243" s="1" t="s">
        <v>40</v>
      </c>
      <c r="L2243" s="1" t="s">
        <v>285</v>
      </c>
      <c r="M2243" s="1" t="s">
        <v>286</v>
      </c>
      <c r="N2243" s="1" t="s">
        <v>79</v>
      </c>
      <c r="O2243" s="1" t="s">
        <v>80</v>
      </c>
      <c r="P2243" s="1" t="s">
        <v>43</v>
      </c>
      <c r="Q2243" s="1" t="s">
        <v>43</v>
      </c>
      <c r="R2243" s="3">
        <v>0</v>
      </c>
      <c r="S2243" s="1" t="s">
        <v>44</v>
      </c>
      <c r="T2243" s="1" t="s">
        <v>45</v>
      </c>
      <c r="U2243" s="1" t="s">
        <v>1036</v>
      </c>
      <c r="V2243" s="1" t="s">
        <v>46</v>
      </c>
      <c r="W2243" s="1" t="s">
        <v>81</v>
      </c>
      <c r="X2243" s="1" t="s">
        <v>1972</v>
      </c>
      <c r="Y2243" s="1" t="s">
        <v>83</v>
      </c>
      <c r="Z2243" s="1" t="s">
        <v>219</v>
      </c>
      <c r="AA2243" s="1" t="s">
        <v>51</v>
      </c>
      <c r="AB2243" s="1" t="s">
        <v>1972</v>
      </c>
      <c r="AC2243" s="1" t="s">
        <v>37</v>
      </c>
    </row>
    <row r="2244" spans="1:29" hidden="1" x14ac:dyDescent="0.25">
      <c r="A2244" s="1" t="s">
        <v>33</v>
      </c>
      <c r="B2244" s="1" t="s">
        <v>34</v>
      </c>
      <c r="C2244" s="2">
        <v>45900</v>
      </c>
      <c r="D2244" s="1" t="s">
        <v>73</v>
      </c>
      <c r="E2244" s="1" t="s">
        <v>74</v>
      </c>
      <c r="F2244" s="1" t="s">
        <v>37</v>
      </c>
      <c r="G2244" s="1" t="s">
        <v>1036</v>
      </c>
      <c r="H2244" s="1" t="s">
        <v>76</v>
      </c>
      <c r="I2244" s="3">
        <v>52326</v>
      </c>
      <c r="J2244" s="3">
        <v>0</v>
      </c>
      <c r="K2244" s="1" t="s">
        <v>40</v>
      </c>
      <c r="L2244" s="1" t="s">
        <v>1984</v>
      </c>
      <c r="M2244" s="1" t="s">
        <v>1985</v>
      </c>
      <c r="N2244" s="1" t="s">
        <v>79</v>
      </c>
      <c r="O2244" s="1" t="s">
        <v>80</v>
      </c>
      <c r="P2244" s="1" t="s">
        <v>43</v>
      </c>
      <c r="Q2244" s="1" t="s">
        <v>43</v>
      </c>
      <c r="R2244" s="3">
        <v>0</v>
      </c>
      <c r="S2244" s="1" t="s">
        <v>44</v>
      </c>
      <c r="T2244" s="1" t="s">
        <v>45</v>
      </c>
      <c r="U2244" s="1" t="s">
        <v>1036</v>
      </c>
      <c r="V2244" s="1" t="s">
        <v>46</v>
      </c>
      <c r="W2244" s="1" t="s">
        <v>81</v>
      </c>
      <c r="X2244" s="1" t="s">
        <v>1972</v>
      </c>
      <c r="Y2244" s="1" t="s">
        <v>83</v>
      </c>
      <c r="Z2244" s="1" t="s">
        <v>219</v>
      </c>
      <c r="AA2244" s="1" t="s">
        <v>51</v>
      </c>
      <c r="AB2244" s="1" t="s">
        <v>1972</v>
      </c>
      <c r="AC2244" s="1" t="s">
        <v>37</v>
      </c>
    </row>
    <row r="2245" spans="1:29" hidden="1" x14ac:dyDescent="0.25">
      <c r="A2245" s="1" t="s">
        <v>33</v>
      </c>
      <c r="B2245" s="1" t="s">
        <v>34</v>
      </c>
      <c r="C2245" s="2">
        <v>45900</v>
      </c>
      <c r="D2245" s="1" t="s">
        <v>73</v>
      </c>
      <c r="E2245" s="1" t="s">
        <v>74</v>
      </c>
      <c r="F2245" s="1" t="s">
        <v>37</v>
      </c>
      <c r="G2245" s="1" t="s">
        <v>1036</v>
      </c>
      <c r="H2245" s="1" t="s">
        <v>76</v>
      </c>
      <c r="I2245" s="3">
        <v>711750</v>
      </c>
      <c r="J2245" s="3">
        <v>0</v>
      </c>
      <c r="K2245" s="1" t="s">
        <v>40</v>
      </c>
      <c r="L2245" s="1" t="s">
        <v>117</v>
      </c>
      <c r="M2245" s="1" t="s">
        <v>118</v>
      </c>
      <c r="N2245" s="1" t="s">
        <v>79</v>
      </c>
      <c r="O2245" s="1" t="s">
        <v>80</v>
      </c>
      <c r="P2245" s="1" t="s">
        <v>43</v>
      </c>
      <c r="Q2245" s="1" t="s">
        <v>43</v>
      </c>
      <c r="R2245" s="3">
        <v>0</v>
      </c>
      <c r="S2245" s="1" t="s">
        <v>44</v>
      </c>
      <c r="T2245" s="1" t="s">
        <v>45</v>
      </c>
      <c r="U2245" s="1" t="s">
        <v>1036</v>
      </c>
      <c r="V2245" s="1" t="s">
        <v>46</v>
      </c>
      <c r="W2245" s="1" t="s">
        <v>81</v>
      </c>
      <c r="X2245" s="1" t="s">
        <v>1972</v>
      </c>
      <c r="Y2245" s="1" t="s">
        <v>83</v>
      </c>
      <c r="Z2245" s="1" t="s">
        <v>219</v>
      </c>
      <c r="AA2245" s="1" t="s">
        <v>51</v>
      </c>
      <c r="AB2245" s="1" t="s">
        <v>1972</v>
      </c>
      <c r="AC2245" s="1" t="s">
        <v>37</v>
      </c>
    </row>
    <row r="2246" spans="1:29" hidden="1" x14ac:dyDescent="0.25">
      <c r="A2246" s="1" t="s">
        <v>33</v>
      </c>
      <c r="B2246" s="1" t="s">
        <v>34</v>
      </c>
      <c r="C2246" s="2">
        <v>45900</v>
      </c>
      <c r="D2246" s="1" t="s">
        <v>73</v>
      </c>
      <c r="E2246" s="1" t="s">
        <v>74</v>
      </c>
      <c r="F2246" s="1" t="s">
        <v>37</v>
      </c>
      <c r="G2246" s="1" t="s">
        <v>1036</v>
      </c>
      <c r="H2246" s="1" t="s">
        <v>76</v>
      </c>
      <c r="I2246" s="3">
        <v>711750</v>
      </c>
      <c r="J2246" s="3">
        <v>0</v>
      </c>
      <c r="K2246" s="1" t="s">
        <v>40</v>
      </c>
      <c r="L2246" s="1" t="s">
        <v>113</v>
      </c>
      <c r="M2246" s="1" t="s">
        <v>114</v>
      </c>
      <c r="N2246" s="1" t="s">
        <v>79</v>
      </c>
      <c r="O2246" s="1" t="s">
        <v>80</v>
      </c>
      <c r="P2246" s="1" t="s">
        <v>43</v>
      </c>
      <c r="Q2246" s="1" t="s">
        <v>43</v>
      </c>
      <c r="R2246" s="3">
        <v>0</v>
      </c>
      <c r="S2246" s="1" t="s">
        <v>44</v>
      </c>
      <c r="T2246" s="1" t="s">
        <v>45</v>
      </c>
      <c r="U2246" s="1" t="s">
        <v>1036</v>
      </c>
      <c r="V2246" s="1" t="s">
        <v>46</v>
      </c>
      <c r="W2246" s="1" t="s">
        <v>81</v>
      </c>
      <c r="X2246" s="1" t="s">
        <v>1972</v>
      </c>
      <c r="Y2246" s="1" t="s">
        <v>83</v>
      </c>
      <c r="Z2246" s="1" t="s">
        <v>219</v>
      </c>
      <c r="AA2246" s="1" t="s">
        <v>51</v>
      </c>
      <c r="AB2246" s="1" t="s">
        <v>1972</v>
      </c>
      <c r="AC2246" s="1" t="s">
        <v>37</v>
      </c>
    </row>
    <row r="2247" spans="1:29" hidden="1" x14ac:dyDescent="0.25">
      <c r="A2247" s="1" t="s">
        <v>33</v>
      </c>
      <c r="B2247" s="1" t="s">
        <v>34</v>
      </c>
      <c r="C2247" s="2">
        <v>45900</v>
      </c>
      <c r="D2247" s="1" t="s">
        <v>73</v>
      </c>
      <c r="E2247" s="1" t="s">
        <v>74</v>
      </c>
      <c r="F2247" s="1" t="s">
        <v>37</v>
      </c>
      <c r="G2247" s="1" t="s">
        <v>1036</v>
      </c>
      <c r="H2247" s="1" t="s">
        <v>76</v>
      </c>
      <c r="I2247" s="3">
        <v>94900</v>
      </c>
      <c r="J2247" s="3">
        <v>0</v>
      </c>
      <c r="K2247" s="1" t="s">
        <v>40</v>
      </c>
      <c r="L2247" s="1" t="s">
        <v>416</v>
      </c>
      <c r="M2247" s="1" t="s">
        <v>417</v>
      </c>
      <c r="N2247" s="1" t="s">
        <v>79</v>
      </c>
      <c r="O2247" s="1" t="s">
        <v>80</v>
      </c>
      <c r="P2247" s="1" t="s">
        <v>43</v>
      </c>
      <c r="Q2247" s="1" t="s">
        <v>43</v>
      </c>
      <c r="R2247" s="3">
        <v>0</v>
      </c>
      <c r="S2247" s="1" t="s">
        <v>44</v>
      </c>
      <c r="T2247" s="1" t="s">
        <v>45</v>
      </c>
      <c r="U2247" s="1" t="s">
        <v>1036</v>
      </c>
      <c r="V2247" s="1" t="s">
        <v>46</v>
      </c>
      <c r="W2247" s="1" t="s">
        <v>81</v>
      </c>
      <c r="X2247" s="1" t="s">
        <v>1972</v>
      </c>
      <c r="Y2247" s="1" t="s">
        <v>83</v>
      </c>
      <c r="Z2247" s="1" t="s">
        <v>219</v>
      </c>
      <c r="AA2247" s="1" t="s">
        <v>51</v>
      </c>
      <c r="AB2247" s="1" t="s">
        <v>1972</v>
      </c>
      <c r="AC2247" s="1" t="s">
        <v>37</v>
      </c>
    </row>
    <row r="2248" spans="1:29" hidden="1" x14ac:dyDescent="0.25">
      <c r="A2248" s="1" t="s">
        <v>33</v>
      </c>
      <c r="B2248" s="1" t="s">
        <v>34</v>
      </c>
      <c r="C2248" s="2">
        <v>45900</v>
      </c>
      <c r="D2248" s="1" t="s">
        <v>73</v>
      </c>
      <c r="E2248" s="1" t="s">
        <v>74</v>
      </c>
      <c r="F2248" s="1" t="s">
        <v>37</v>
      </c>
      <c r="G2248" s="1" t="s">
        <v>1036</v>
      </c>
      <c r="H2248" s="1" t="s">
        <v>76</v>
      </c>
      <c r="I2248" s="3">
        <v>711750</v>
      </c>
      <c r="J2248" s="3">
        <v>0</v>
      </c>
      <c r="K2248" s="1" t="s">
        <v>40</v>
      </c>
      <c r="L2248" s="1" t="s">
        <v>539</v>
      </c>
      <c r="M2248" s="1" t="s">
        <v>540</v>
      </c>
      <c r="N2248" s="1" t="s">
        <v>79</v>
      </c>
      <c r="O2248" s="1" t="s">
        <v>80</v>
      </c>
      <c r="P2248" s="1" t="s">
        <v>43</v>
      </c>
      <c r="Q2248" s="1" t="s">
        <v>43</v>
      </c>
      <c r="R2248" s="3">
        <v>0</v>
      </c>
      <c r="S2248" s="1" t="s">
        <v>44</v>
      </c>
      <c r="T2248" s="1" t="s">
        <v>45</v>
      </c>
      <c r="U2248" s="1" t="s">
        <v>1036</v>
      </c>
      <c r="V2248" s="1" t="s">
        <v>46</v>
      </c>
      <c r="W2248" s="1" t="s">
        <v>81</v>
      </c>
      <c r="X2248" s="1" t="s">
        <v>1972</v>
      </c>
      <c r="Y2248" s="1" t="s">
        <v>83</v>
      </c>
      <c r="Z2248" s="1" t="s">
        <v>219</v>
      </c>
      <c r="AA2248" s="1" t="s">
        <v>51</v>
      </c>
      <c r="AB2248" s="1" t="s">
        <v>1972</v>
      </c>
      <c r="AC2248" s="1" t="s">
        <v>37</v>
      </c>
    </row>
    <row r="2249" spans="1:29" hidden="1" x14ac:dyDescent="0.25">
      <c r="A2249" s="1" t="s">
        <v>33</v>
      </c>
      <c r="B2249" s="1" t="s">
        <v>34</v>
      </c>
      <c r="C2249" s="2">
        <v>45900</v>
      </c>
      <c r="D2249" s="1" t="s">
        <v>73</v>
      </c>
      <c r="E2249" s="1" t="s">
        <v>74</v>
      </c>
      <c r="F2249" s="1" t="s">
        <v>37</v>
      </c>
      <c r="G2249" s="1" t="s">
        <v>1036</v>
      </c>
      <c r="H2249" s="1" t="s">
        <v>76</v>
      </c>
      <c r="I2249" s="3">
        <v>147189</v>
      </c>
      <c r="J2249" s="3">
        <v>0</v>
      </c>
      <c r="K2249" s="1" t="s">
        <v>40</v>
      </c>
      <c r="L2249" s="1" t="s">
        <v>654</v>
      </c>
      <c r="M2249" s="1" t="s">
        <v>655</v>
      </c>
      <c r="N2249" s="1" t="s">
        <v>79</v>
      </c>
      <c r="O2249" s="1" t="s">
        <v>80</v>
      </c>
      <c r="P2249" s="1" t="s">
        <v>43</v>
      </c>
      <c r="Q2249" s="1" t="s">
        <v>43</v>
      </c>
      <c r="R2249" s="3">
        <v>0</v>
      </c>
      <c r="S2249" s="1" t="s">
        <v>44</v>
      </c>
      <c r="T2249" s="1" t="s">
        <v>45</v>
      </c>
      <c r="U2249" s="1" t="s">
        <v>1036</v>
      </c>
      <c r="V2249" s="1" t="s">
        <v>46</v>
      </c>
      <c r="W2249" s="1" t="s">
        <v>81</v>
      </c>
      <c r="X2249" s="1" t="s">
        <v>1972</v>
      </c>
      <c r="Y2249" s="1" t="s">
        <v>83</v>
      </c>
      <c r="Z2249" s="1" t="s">
        <v>219</v>
      </c>
      <c r="AA2249" s="1" t="s">
        <v>51</v>
      </c>
      <c r="AB2249" s="1" t="s">
        <v>1972</v>
      </c>
      <c r="AC2249" s="1" t="s">
        <v>37</v>
      </c>
    </row>
    <row r="2250" spans="1:29" hidden="1" x14ac:dyDescent="0.25">
      <c r="A2250" s="1" t="s">
        <v>33</v>
      </c>
      <c r="B2250" s="1" t="s">
        <v>34</v>
      </c>
      <c r="C2250" s="2">
        <v>45900</v>
      </c>
      <c r="D2250" s="1" t="s">
        <v>73</v>
      </c>
      <c r="E2250" s="1" t="s">
        <v>74</v>
      </c>
      <c r="F2250" s="1" t="s">
        <v>37</v>
      </c>
      <c r="G2250" s="1" t="s">
        <v>1036</v>
      </c>
      <c r="H2250" s="1" t="s">
        <v>76</v>
      </c>
      <c r="I2250" s="3">
        <v>664300</v>
      </c>
      <c r="J2250" s="3">
        <v>0</v>
      </c>
      <c r="K2250" s="1" t="s">
        <v>40</v>
      </c>
      <c r="L2250" s="1" t="s">
        <v>222</v>
      </c>
      <c r="M2250" s="1" t="s">
        <v>223</v>
      </c>
      <c r="N2250" s="1" t="s">
        <v>79</v>
      </c>
      <c r="O2250" s="1" t="s">
        <v>80</v>
      </c>
      <c r="P2250" s="1" t="s">
        <v>43</v>
      </c>
      <c r="Q2250" s="1" t="s">
        <v>43</v>
      </c>
      <c r="R2250" s="3">
        <v>0</v>
      </c>
      <c r="S2250" s="1" t="s">
        <v>44</v>
      </c>
      <c r="T2250" s="1" t="s">
        <v>45</v>
      </c>
      <c r="U2250" s="1" t="s">
        <v>1036</v>
      </c>
      <c r="V2250" s="1" t="s">
        <v>46</v>
      </c>
      <c r="W2250" s="1" t="s">
        <v>81</v>
      </c>
      <c r="X2250" s="1" t="s">
        <v>1972</v>
      </c>
      <c r="Y2250" s="1" t="s">
        <v>83</v>
      </c>
      <c r="Z2250" s="1" t="s">
        <v>219</v>
      </c>
      <c r="AA2250" s="1" t="s">
        <v>51</v>
      </c>
      <c r="AB2250" s="1" t="s">
        <v>1972</v>
      </c>
      <c r="AC2250" s="1" t="s">
        <v>37</v>
      </c>
    </row>
    <row r="2251" spans="1:29" hidden="1" x14ac:dyDescent="0.25">
      <c r="A2251" s="1" t="s">
        <v>33</v>
      </c>
      <c r="B2251" s="1" t="s">
        <v>34</v>
      </c>
      <c r="C2251" s="2">
        <v>45900</v>
      </c>
      <c r="D2251" s="1" t="s">
        <v>73</v>
      </c>
      <c r="E2251" s="1" t="s">
        <v>74</v>
      </c>
      <c r="F2251" s="1" t="s">
        <v>37</v>
      </c>
      <c r="G2251" s="1" t="s">
        <v>1036</v>
      </c>
      <c r="H2251" s="1" t="s">
        <v>76</v>
      </c>
      <c r="I2251" s="3">
        <v>54387</v>
      </c>
      <c r="J2251" s="3">
        <v>0</v>
      </c>
      <c r="K2251" s="1" t="s">
        <v>40</v>
      </c>
      <c r="L2251" s="1" t="s">
        <v>168</v>
      </c>
      <c r="M2251" s="1" t="s">
        <v>169</v>
      </c>
      <c r="N2251" s="1" t="s">
        <v>79</v>
      </c>
      <c r="O2251" s="1" t="s">
        <v>80</v>
      </c>
      <c r="P2251" s="1" t="s">
        <v>43</v>
      </c>
      <c r="Q2251" s="1" t="s">
        <v>43</v>
      </c>
      <c r="R2251" s="3">
        <v>0</v>
      </c>
      <c r="S2251" s="1" t="s">
        <v>44</v>
      </c>
      <c r="T2251" s="1" t="s">
        <v>45</v>
      </c>
      <c r="U2251" s="1" t="s">
        <v>1036</v>
      </c>
      <c r="V2251" s="1" t="s">
        <v>46</v>
      </c>
      <c r="W2251" s="1" t="s">
        <v>81</v>
      </c>
      <c r="X2251" s="1" t="s">
        <v>1972</v>
      </c>
      <c r="Y2251" s="1" t="s">
        <v>83</v>
      </c>
      <c r="Z2251" s="1" t="s">
        <v>219</v>
      </c>
      <c r="AA2251" s="1" t="s">
        <v>51</v>
      </c>
      <c r="AB2251" s="1" t="s">
        <v>1972</v>
      </c>
      <c r="AC2251" s="1" t="s">
        <v>37</v>
      </c>
    </row>
    <row r="2252" spans="1:29" hidden="1" x14ac:dyDescent="0.25">
      <c r="A2252" s="1" t="s">
        <v>33</v>
      </c>
      <c r="B2252" s="1" t="s">
        <v>34</v>
      </c>
      <c r="C2252" s="2">
        <v>45900</v>
      </c>
      <c r="D2252" s="1" t="s">
        <v>73</v>
      </c>
      <c r="E2252" s="1" t="s">
        <v>74</v>
      </c>
      <c r="F2252" s="1" t="s">
        <v>37</v>
      </c>
      <c r="G2252" s="1" t="s">
        <v>1036</v>
      </c>
      <c r="H2252" s="1" t="s">
        <v>76</v>
      </c>
      <c r="I2252" s="3">
        <v>189800</v>
      </c>
      <c r="J2252" s="3">
        <v>0</v>
      </c>
      <c r="K2252" s="1" t="s">
        <v>40</v>
      </c>
      <c r="L2252" s="1" t="s">
        <v>152</v>
      </c>
      <c r="M2252" s="1" t="s">
        <v>153</v>
      </c>
      <c r="N2252" s="1" t="s">
        <v>79</v>
      </c>
      <c r="O2252" s="1" t="s">
        <v>80</v>
      </c>
      <c r="P2252" s="1" t="s">
        <v>43</v>
      </c>
      <c r="Q2252" s="1" t="s">
        <v>43</v>
      </c>
      <c r="R2252" s="3">
        <v>0</v>
      </c>
      <c r="S2252" s="1" t="s">
        <v>44</v>
      </c>
      <c r="T2252" s="1" t="s">
        <v>45</v>
      </c>
      <c r="U2252" s="1" t="s">
        <v>1036</v>
      </c>
      <c r="V2252" s="1" t="s">
        <v>46</v>
      </c>
      <c r="W2252" s="1" t="s">
        <v>81</v>
      </c>
      <c r="X2252" s="1" t="s">
        <v>1972</v>
      </c>
      <c r="Y2252" s="1" t="s">
        <v>83</v>
      </c>
      <c r="Z2252" s="1" t="s">
        <v>219</v>
      </c>
      <c r="AA2252" s="1" t="s">
        <v>51</v>
      </c>
      <c r="AB2252" s="1" t="s">
        <v>1972</v>
      </c>
      <c r="AC2252" s="1" t="s">
        <v>37</v>
      </c>
    </row>
    <row r="2253" spans="1:29" hidden="1" x14ac:dyDescent="0.25">
      <c r="A2253" s="1" t="s">
        <v>33</v>
      </c>
      <c r="B2253" s="1" t="s">
        <v>34</v>
      </c>
      <c r="C2253" s="2">
        <v>45900</v>
      </c>
      <c r="D2253" s="1" t="s">
        <v>73</v>
      </c>
      <c r="E2253" s="1" t="s">
        <v>74</v>
      </c>
      <c r="F2253" s="1" t="s">
        <v>37</v>
      </c>
      <c r="G2253" s="1" t="s">
        <v>1036</v>
      </c>
      <c r="H2253" s="1" t="s">
        <v>76</v>
      </c>
      <c r="I2253" s="3">
        <v>711751</v>
      </c>
      <c r="J2253" s="3">
        <v>0</v>
      </c>
      <c r="K2253" s="1" t="s">
        <v>40</v>
      </c>
      <c r="L2253" s="1" t="s">
        <v>113</v>
      </c>
      <c r="M2253" s="1" t="s">
        <v>114</v>
      </c>
      <c r="N2253" s="1" t="s">
        <v>79</v>
      </c>
      <c r="O2253" s="1" t="s">
        <v>80</v>
      </c>
      <c r="P2253" s="1" t="s">
        <v>43</v>
      </c>
      <c r="Q2253" s="1" t="s">
        <v>43</v>
      </c>
      <c r="R2253" s="3">
        <v>0</v>
      </c>
      <c r="S2253" s="1" t="s">
        <v>44</v>
      </c>
      <c r="T2253" s="1" t="s">
        <v>45</v>
      </c>
      <c r="U2253" s="1" t="s">
        <v>1036</v>
      </c>
      <c r="V2253" s="1" t="s">
        <v>46</v>
      </c>
      <c r="W2253" s="1" t="s">
        <v>81</v>
      </c>
      <c r="X2253" s="1" t="s">
        <v>1972</v>
      </c>
      <c r="Y2253" s="1" t="s">
        <v>83</v>
      </c>
      <c r="Z2253" s="1" t="s">
        <v>219</v>
      </c>
      <c r="AA2253" s="1" t="s">
        <v>51</v>
      </c>
      <c r="AB2253" s="1" t="s">
        <v>1972</v>
      </c>
      <c r="AC2253" s="1" t="s">
        <v>37</v>
      </c>
    </row>
    <row r="2254" spans="1:29" hidden="1" x14ac:dyDescent="0.25">
      <c r="A2254" s="1" t="s">
        <v>33</v>
      </c>
      <c r="B2254" s="1" t="s">
        <v>34</v>
      </c>
      <c r="C2254" s="2">
        <v>45900</v>
      </c>
      <c r="D2254" s="1" t="s">
        <v>73</v>
      </c>
      <c r="E2254" s="1" t="s">
        <v>74</v>
      </c>
      <c r="F2254" s="1" t="s">
        <v>37</v>
      </c>
      <c r="G2254" s="1" t="s">
        <v>1036</v>
      </c>
      <c r="H2254" s="1" t="s">
        <v>76</v>
      </c>
      <c r="I2254" s="3">
        <v>47450</v>
      </c>
      <c r="J2254" s="3">
        <v>0</v>
      </c>
      <c r="K2254" s="1" t="s">
        <v>40</v>
      </c>
      <c r="L2254" s="1" t="s">
        <v>222</v>
      </c>
      <c r="M2254" s="1" t="s">
        <v>223</v>
      </c>
      <c r="N2254" s="1" t="s">
        <v>79</v>
      </c>
      <c r="O2254" s="1" t="s">
        <v>80</v>
      </c>
      <c r="P2254" s="1" t="s">
        <v>43</v>
      </c>
      <c r="Q2254" s="1" t="s">
        <v>43</v>
      </c>
      <c r="R2254" s="3">
        <v>0</v>
      </c>
      <c r="S2254" s="1" t="s">
        <v>44</v>
      </c>
      <c r="T2254" s="1" t="s">
        <v>45</v>
      </c>
      <c r="U2254" s="1" t="s">
        <v>1036</v>
      </c>
      <c r="V2254" s="1" t="s">
        <v>46</v>
      </c>
      <c r="W2254" s="1" t="s">
        <v>81</v>
      </c>
      <c r="X2254" s="1" t="s">
        <v>1972</v>
      </c>
      <c r="Y2254" s="1" t="s">
        <v>83</v>
      </c>
      <c r="Z2254" s="1" t="s">
        <v>219</v>
      </c>
      <c r="AA2254" s="1" t="s">
        <v>51</v>
      </c>
      <c r="AB2254" s="1" t="s">
        <v>1972</v>
      </c>
      <c r="AC2254" s="1" t="s">
        <v>37</v>
      </c>
    </row>
    <row r="2255" spans="1:29" hidden="1" x14ac:dyDescent="0.25">
      <c r="A2255" s="1" t="s">
        <v>33</v>
      </c>
      <c r="B2255" s="1" t="s">
        <v>34</v>
      </c>
      <c r="C2255" s="2">
        <v>45901</v>
      </c>
      <c r="D2255" s="1" t="s">
        <v>238</v>
      </c>
      <c r="E2255" s="1" t="s">
        <v>239</v>
      </c>
      <c r="F2255" s="1" t="s">
        <v>37</v>
      </c>
      <c r="G2255" s="1" t="s">
        <v>1986</v>
      </c>
      <c r="H2255" s="1" t="s">
        <v>1991</v>
      </c>
      <c r="I2255" s="3">
        <v>0</v>
      </c>
      <c r="J2255" s="3">
        <v>33333</v>
      </c>
      <c r="K2255" s="1" t="s">
        <v>40</v>
      </c>
      <c r="L2255" s="1" t="s">
        <v>1048</v>
      </c>
      <c r="M2255" s="1" t="s">
        <v>760</v>
      </c>
      <c r="N2255" s="1" t="s">
        <v>37</v>
      </c>
      <c r="O2255" s="1" t="s">
        <v>43</v>
      </c>
      <c r="P2255" s="1" t="s">
        <v>43</v>
      </c>
      <c r="Q2255" s="1" t="s">
        <v>43</v>
      </c>
      <c r="R2255" s="3">
        <v>0</v>
      </c>
      <c r="S2255" s="1" t="s">
        <v>44</v>
      </c>
      <c r="T2255" s="1" t="s">
        <v>45</v>
      </c>
      <c r="U2255" s="1" t="s">
        <v>1986</v>
      </c>
      <c r="V2255" s="1" t="s">
        <v>46</v>
      </c>
      <c r="W2255" s="1" t="s">
        <v>81</v>
      </c>
      <c r="X2255" s="1" t="s">
        <v>1988</v>
      </c>
      <c r="Y2255" s="1" t="s">
        <v>245</v>
      </c>
      <c r="Z2255" s="1" t="s">
        <v>1989</v>
      </c>
      <c r="AA2255" s="1" t="s">
        <v>51</v>
      </c>
      <c r="AB2255" s="1" t="s">
        <v>1988</v>
      </c>
      <c r="AC2255" s="1" t="s">
        <v>37</v>
      </c>
    </row>
    <row r="2256" spans="1:29" hidden="1" x14ac:dyDescent="0.25">
      <c r="A2256" s="1" t="s">
        <v>33</v>
      </c>
      <c r="B2256" s="1" t="s">
        <v>34</v>
      </c>
      <c r="C2256" s="2">
        <v>45901</v>
      </c>
      <c r="D2256" s="1" t="s">
        <v>238</v>
      </c>
      <c r="E2256" s="1" t="s">
        <v>239</v>
      </c>
      <c r="F2256" s="1" t="s">
        <v>37</v>
      </c>
      <c r="G2256" s="1" t="s">
        <v>1986</v>
      </c>
      <c r="H2256" s="1" t="s">
        <v>1991</v>
      </c>
      <c r="I2256" s="3">
        <v>33333</v>
      </c>
      <c r="J2256" s="3">
        <v>0</v>
      </c>
      <c r="K2256" s="1" t="s">
        <v>40</v>
      </c>
      <c r="L2256" s="1" t="s">
        <v>41</v>
      </c>
      <c r="M2256" s="1" t="s">
        <v>42</v>
      </c>
      <c r="N2256" s="1" t="s">
        <v>37</v>
      </c>
      <c r="O2256" s="1" t="s">
        <v>43</v>
      </c>
      <c r="P2256" s="1" t="s">
        <v>43</v>
      </c>
      <c r="Q2256" s="1" t="s">
        <v>43</v>
      </c>
      <c r="R2256" s="3">
        <v>0</v>
      </c>
      <c r="S2256" s="1" t="s">
        <v>44</v>
      </c>
      <c r="T2256" s="1" t="s">
        <v>45</v>
      </c>
      <c r="U2256" s="1" t="s">
        <v>1986</v>
      </c>
      <c r="V2256" s="1" t="s">
        <v>46</v>
      </c>
      <c r="W2256" s="1" t="s">
        <v>81</v>
      </c>
      <c r="X2256" s="1" t="s">
        <v>1988</v>
      </c>
      <c r="Y2256" s="1" t="s">
        <v>245</v>
      </c>
      <c r="Z2256" s="1" t="s">
        <v>1989</v>
      </c>
      <c r="AA2256" s="1" t="s">
        <v>51</v>
      </c>
      <c r="AB2256" s="1" t="s">
        <v>1988</v>
      </c>
      <c r="AC2256" s="1" t="s">
        <v>37</v>
      </c>
    </row>
    <row r="2257" spans="1:29" hidden="1" x14ac:dyDescent="0.25">
      <c r="A2257" s="1" t="s">
        <v>33</v>
      </c>
      <c r="B2257" s="1" t="s">
        <v>34</v>
      </c>
      <c r="C2257" s="2">
        <v>45901</v>
      </c>
      <c r="D2257" s="1" t="s">
        <v>238</v>
      </c>
      <c r="E2257" s="1" t="s">
        <v>239</v>
      </c>
      <c r="F2257" s="1" t="s">
        <v>37</v>
      </c>
      <c r="G2257" s="1" t="s">
        <v>1986</v>
      </c>
      <c r="H2257" s="1" t="s">
        <v>1991</v>
      </c>
      <c r="I2257" s="3">
        <v>0</v>
      </c>
      <c r="J2257" s="3">
        <v>33333</v>
      </c>
      <c r="K2257" s="1" t="s">
        <v>40</v>
      </c>
      <c r="L2257" s="1" t="s">
        <v>1080</v>
      </c>
      <c r="M2257" s="1" t="s">
        <v>736</v>
      </c>
      <c r="N2257" s="1" t="s">
        <v>37</v>
      </c>
      <c r="O2257" s="1" t="s">
        <v>43</v>
      </c>
      <c r="P2257" s="1" t="s">
        <v>43</v>
      </c>
      <c r="Q2257" s="1" t="s">
        <v>43</v>
      </c>
      <c r="R2257" s="3">
        <v>0</v>
      </c>
      <c r="S2257" s="1" t="s">
        <v>44</v>
      </c>
      <c r="T2257" s="1" t="s">
        <v>45</v>
      </c>
      <c r="U2257" s="1" t="s">
        <v>1986</v>
      </c>
      <c r="V2257" s="1" t="s">
        <v>46</v>
      </c>
      <c r="W2257" s="1" t="s">
        <v>81</v>
      </c>
      <c r="X2257" s="1" t="s">
        <v>1988</v>
      </c>
      <c r="Y2257" s="1" t="s">
        <v>245</v>
      </c>
      <c r="Z2257" s="1" t="s">
        <v>1989</v>
      </c>
      <c r="AA2257" s="1" t="s">
        <v>51</v>
      </c>
      <c r="AB2257" s="1" t="s">
        <v>1988</v>
      </c>
      <c r="AC2257" s="1" t="s">
        <v>37</v>
      </c>
    </row>
    <row r="2258" spans="1:29" hidden="1" x14ac:dyDescent="0.25">
      <c r="A2258" s="1" t="s">
        <v>33</v>
      </c>
      <c r="B2258" s="1" t="s">
        <v>34</v>
      </c>
      <c r="C2258" s="2">
        <v>45901</v>
      </c>
      <c r="D2258" s="1" t="s">
        <v>238</v>
      </c>
      <c r="E2258" s="1" t="s">
        <v>239</v>
      </c>
      <c r="F2258" s="1" t="s">
        <v>37</v>
      </c>
      <c r="G2258" s="1" t="s">
        <v>1986</v>
      </c>
      <c r="H2258" s="1" t="s">
        <v>1991</v>
      </c>
      <c r="I2258" s="3">
        <v>33333</v>
      </c>
      <c r="J2258" s="3">
        <v>0</v>
      </c>
      <c r="K2258" s="1" t="s">
        <v>40</v>
      </c>
      <c r="L2258" s="1" t="s">
        <v>41</v>
      </c>
      <c r="M2258" s="1" t="s">
        <v>42</v>
      </c>
      <c r="N2258" s="1" t="s">
        <v>37</v>
      </c>
      <c r="O2258" s="1" t="s">
        <v>43</v>
      </c>
      <c r="P2258" s="1" t="s">
        <v>43</v>
      </c>
      <c r="Q2258" s="1" t="s">
        <v>43</v>
      </c>
      <c r="R2258" s="3">
        <v>0</v>
      </c>
      <c r="S2258" s="1" t="s">
        <v>44</v>
      </c>
      <c r="T2258" s="1" t="s">
        <v>45</v>
      </c>
      <c r="U2258" s="1" t="s">
        <v>1986</v>
      </c>
      <c r="V2258" s="1" t="s">
        <v>46</v>
      </c>
      <c r="W2258" s="1" t="s">
        <v>81</v>
      </c>
      <c r="X2258" s="1" t="s">
        <v>1988</v>
      </c>
      <c r="Y2258" s="1" t="s">
        <v>245</v>
      </c>
      <c r="Z2258" s="1" t="s">
        <v>1989</v>
      </c>
      <c r="AA2258" s="1" t="s">
        <v>51</v>
      </c>
      <c r="AB2258" s="1" t="s">
        <v>1988</v>
      </c>
      <c r="AC2258" s="1" t="s">
        <v>37</v>
      </c>
    </row>
    <row r="2259" spans="1:29" hidden="1" x14ac:dyDescent="0.25">
      <c r="A2259" s="1" t="s">
        <v>33</v>
      </c>
      <c r="B2259" s="1" t="s">
        <v>34</v>
      </c>
      <c r="C2259" s="2">
        <v>45901</v>
      </c>
      <c r="D2259" s="1" t="s">
        <v>238</v>
      </c>
      <c r="E2259" s="1" t="s">
        <v>239</v>
      </c>
      <c r="F2259" s="1" t="s">
        <v>37</v>
      </c>
      <c r="G2259" s="1" t="s">
        <v>1986</v>
      </c>
      <c r="H2259" s="1" t="s">
        <v>1991</v>
      </c>
      <c r="I2259" s="3">
        <v>0</v>
      </c>
      <c r="J2259" s="3">
        <v>400000</v>
      </c>
      <c r="K2259" s="1" t="s">
        <v>40</v>
      </c>
      <c r="L2259" s="1" t="s">
        <v>464</v>
      </c>
      <c r="M2259" s="1" t="s">
        <v>465</v>
      </c>
      <c r="N2259" s="1" t="s">
        <v>37</v>
      </c>
      <c r="O2259" s="1" t="s">
        <v>43</v>
      </c>
      <c r="P2259" s="1" t="s">
        <v>43</v>
      </c>
      <c r="Q2259" s="1" t="s">
        <v>43</v>
      </c>
      <c r="R2259" s="3">
        <v>0</v>
      </c>
      <c r="S2259" s="1" t="s">
        <v>44</v>
      </c>
      <c r="T2259" s="1" t="s">
        <v>45</v>
      </c>
      <c r="U2259" s="1" t="s">
        <v>1986</v>
      </c>
      <c r="V2259" s="1" t="s">
        <v>46</v>
      </c>
      <c r="W2259" s="1" t="s">
        <v>81</v>
      </c>
      <c r="X2259" s="1" t="s">
        <v>1988</v>
      </c>
      <c r="Y2259" s="1" t="s">
        <v>245</v>
      </c>
      <c r="Z2259" s="1" t="s">
        <v>1989</v>
      </c>
      <c r="AA2259" s="1" t="s">
        <v>51</v>
      </c>
      <c r="AB2259" s="1" t="s">
        <v>1988</v>
      </c>
      <c r="AC2259" s="1" t="s">
        <v>37</v>
      </c>
    </row>
    <row r="2260" spans="1:29" hidden="1" x14ac:dyDescent="0.25">
      <c r="A2260" s="1" t="s">
        <v>33</v>
      </c>
      <c r="B2260" s="1" t="s">
        <v>34</v>
      </c>
      <c r="C2260" s="2">
        <v>45901</v>
      </c>
      <c r="D2260" s="1" t="s">
        <v>238</v>
      </c>
      <c r="E2260" s="1" t="s">
        <v>239</v>
      </c>
      <c r="F2260" s="1" t="s">
        <v>37</v>
      </c>
      <c r="G2260" s="1" t="s">
        <v>1986</v>
      </c>
      <c r="H2260" s="1" t="s">
        <v>1991</v>
      </c>
      <c r="I2260" s="3">
        <v>400000</v>
      </c>
      <c r="J2260" s="3">
        <v>0</v>
      </c>
      <c r="K2260" s="1" t="s">
        <v>40</v>
      </c>
      <c r="L2260" s="1" t="s">
        <v>41</v>
      </c>
      <c r="M2260" s="1" t="s">
        <v>42</v>
      </c>
      <c r="N2260" s="1" t="s">
        <v>37</v>
      </c>
      <c r="O2260" s="1" t="s">
        <v>43</v>
      </c>
      <c r="P2260" s="1" t="s">
        <v>43</v>
      </c>
      <c r="Q2260" s="1" t="s">
        <v>43</v>
      </c>
      <c r="R2260" s="3">
        <v>0</v>
      </c>
      <c r="S2260" s="1" t="s">
        <v>44</v>
      </c>
      <c r="T2260" s="1" t="s">
        <v>45</v>
      </c>
      <c r="U2260" s="1" t="s">
        <v>1986</v>
      </c>
      <c r="V2260" s="1" t="s">
        <v>46</v>
      </c>
      <c r="W2260" s="1" t="s">
        <v>81</v>
      </c>
      <c r="X2260" s="1" t="s">
        <v>1988</v>
      </c>
      <c r="Y2260" s="1" t="s">
        <v>245</v>
      </c>
      <c r="Z2260" s="1" t="s">
        <v>1989</v>
      </c>
      <c r="AA2260" s="1" t="s">
        <v>51</v>
      </c>
      <c r="AB2260" s="1" t="s">
        <v>1988</v>
      </c>
      <c r="AC2260" s="1" t="s">
        <v>37</v>
      </c>
    </row>
    <row r="2261" spans="1:29" hidden="1" x14ac:dyDescent="0.25">
      <c r="A2261" s="1" t="s">
        <v>33</v>
      </c>
      <c r="B2261" s="1" t="s">
        <v>34</v>
      </c>
      <c r="C2261" s="2">
        <v>45901</v>
      </c>
      <c r="D2261" s="1" t="s">
        <v>238</v>
      </c>
      <c r="E2261" s="1" t="s">
        <v>239</v>
      </c>
      <c r="F2261" s="1" t="s">
        <v>37</v>
      </c>
      <c r="G2261" s="1" t="s">
        <v>1986</v>
      </c>
      <c r="H2261" s="1" t="s">
        <v>1991</v>
      </c>
      <c r="I2261" s="3">
        <v>0</v>
      </c>
      <c r="J2261" s="3">
        <v>33333</v>
      </c>
      <c r="K2261" s="1" t="s">
        <v>40</v>
      </c>
      <c r="L2261" s="1" t="s">
        <v>508</v>
      </c>
      <c r="M2261" s="1" t="s">
        <v>509</v>
      </c>
      <c r="N2261" s="1" t="s">
        <v>37</v>
      </c>
      <c r="O2261" s="1" t="s">
        <v>43</v>
      </c>
      <c r="P2261" s="1" t="s">
        <v>43</v>
      </c>
      <c r="Q2261" s="1" t="s">
        <v>43</v>
      </c>
      <c r="R2261" s="3">
        <v>0</v>
      </c>
      <c r="S2261" s="1" t="s">
        <v>44</v>
      </c>
      <c r="T2261" s="1" t="s">
        <v>45</v>
      </c>
      <c r="U2261" s="1" t="s">
        <v>1986</v>
      </c>
      <c r="V2261" s="1" t="s">
        <v>46</v>
      </c>
      <c r="W2261" s="1" t="s">
        <v>81</v>
      </c>
      <c r="X2261" s="1" t="s">
        <v>1988</v>
      </c>
      <c r="Y2261" s="1" t="s">
        <v>245</v>
      </c>
      <c r="Z2261" s="1" t="s">
        <v>1989</v>
      </c>
      <c r="AA2261" s="1" t="s">
        <v>51</v>
      </c>
      <c r="AB2261" s="1" t="s">
        <v>1988</v>
      </c>
      <c r="AC2261" s="1" t="s">
        <v>37</v>
      </c>
    </row>
    <row r="2262" spans="1:29" hidden="1" x14ac:dyDescent="0.25">
      <c r="A2262" s="1" t="s">
        <v>33</v>
      </c>
      <c r="B2262" s="1" t="s">
        <v>34</v>
      </c>
      <c r="C2262" s="2">
        <v>45901</v>
      </c>
      <c r="D2262" s="1" t="s">
        <v>238</v>
      </c>
      <c r="E2262" s="1" t="s">
        <v>239</v>
      </c>
      <c r="F2262" s="1" t="s">
        <v>37</v>
      </c>
      <c r="G2262" s="1" t="s">
        <v>1986</v>
      </c>
      <c r="H2262" s="1" t="s">
        <v>1991</v>
      </c>
      <c r="I2262" s="3">
        <v>33333</v>
      </c>
      <c r="J2262" s="3">
        <v>0</v>
      </c>
      <c r="K2262" s="1" t="s">
        <v>40</v>
      </c>
      <c r="L2262" s="1" t="s">
        <v>41</v>
      </c>
      <c r="M2262" s="1" t="s">
        <v>42</v>
      </c>
      <c r="N2262" s="1" t="s">
        <v>37</v>
      </c>
      <c r="O2262" s="1" t="s">
        <v>43</v>
      </c>
      <c r="P2262" s="1" t="s">
        <v>43</v>
      </c>
      <c r="Q2262" s="1" t="s">
        <v>43</v>
      </c>
      <c r="R2262" s="3">
        <v>0</v>
      </c>
      <c r="S2262" s="1" t="s">
        <v>44</v>
      </c>
      <c r="T2262" s="1" t="s">
        <v>45</v>
      </c>
      <c r="U2262" s="1" t="s">
        <v>1986</v>
      </c>
      <c r="V2262" s="1" t="s">
        <v>46</v>
      </c>
      <c r="W2262" s="1" t="s">
        <v>81</v>
      </c>
      <c r="X2262" s="1" t="s">
        <v>1988</v>
      </c>
      <c r="Y2262" s="1" t="s">
        <v>245</v>
      </c>
      <c r="Z2262" s="1" t="s">
        <v>1989</v>
      </c>
      <c r="AA2262" s="1" t="s">
        <v>51</v>
      </c>
      <c r="AB2262" s="1" t="s">
        <v>1988</v>
      </c>
      <c r="AC2262" s="1" t="s">
        <v>37</v>
      </c>
    </row>
    <row r="2263" spans="1:29" hidden="1" x14ac:dyDescent="0.25">
      <c r="A2263" s="1" t="s">
        <v>33</v>
      </c>
      <c r="B2263" s="1" t="s">
        <v>34</v>
      </c>
      <c r="C2263" s="2">
        <v>45901</v>
      </c>
      <c r="D2263" s="1" t="s">
        <v>238</v>
      </c>
      <c r="E2263" s="1" t="s">
        <v>239</v>
      </c>
      <c r="F2263" s="1" t="s">
        <v>37</v>
      </c>
      <c r="G2263" s="1" t="s">
        <v>1986</v>
      </c>
      <c r="H2263" s="1" t="s">
        <v>1990</v>
      </c>
      <c r="I2263" s="3">
        <v>0</v>
      </c>
      <c r="J2263" s="3">
        <v>38667</v>
      </c>
      <c r="K2263" s="1" t="s">
        <v>40</v>
      </c>
      <c r="L2263" s="1" t="s">
        <v>168</v>
      </c>
      <c r="M2263" s="1" t="s">
        <v>169</v>
      </c>
      <c r="N2263" s="1" t="s">
        <v>37</v>
      </c>
      <c r="O2263" s="1" t="s">
        <v>43</v>
      </c>
      <c r="P2263" s="1" t="s">
        <v>43</v>
      </c>
      <c r="Q2263" s="1" t="s">
        <v>43</v>
      </c>
      <c r="R2263" s="3">
        <v>0</v>
      </c>
      <c r="S2263" s="1" t="s">
        <v>44</v>
      </c>
      <c r="T2263" s="1" t="s">
        <v>45</v>
      </c>
      <c r="U2263" s="1" t="s">
        <v>1986</v>
      </c>
      <c r="V2263" s="1" t="s">
        <v>46</v>
      </c>
      <c r="W2263" s="1" t="s">
        <v>81</v>
      </c>
      <c r="X2263" s="1" t="s">
        <v>1988</v>
      </c>
      <c r="Y2263" s="1" t="s">
        <v>245</v>
      </c>
      <c r="Z2263" s="1" t="s">
        <v>1989</v>
      </c>
      <c r="AA2263" s="1" t="s">
        <v>51</v>
      </c>
      <c r="AB2263" s="1" t="s">
        <v>1988</v>
      </c>
      <c r="AC2263" s="1" t="s">
        <v>37</v>
      </c>
    </row>
    <row r="2264" spans="1:29" hidden="1" x14ac:dyDescent="0.25">
      <c r="A2264" s="1" t="s">
        <v>33</v>
      </c>
      <c r="B2264" s="1" t="s">
        <v>34</v>
      </c>
      <c r="C2264" s="2">
        <v>45901</v>
      </c>
      <c r="D2264" s="1" t="s">
        <v>238</v>
      </c>
      <c r="E2264" s="1" t="s">
        <v>239</v>
      </c>
      <c r="F2264" s="1" t="s">
        <v>37</v>
      </c>
      <c r="G2264" s="1" t="s">
        <v>1986</v>
      </c>
      <c r="H2264" s="1" t="s">
        <v>1990</v>
      </c>
      <c r="I2264" s="3">
        <v>38667</v>
      </c>
      <c r="J2264" s="3">
        <v>0</v>
      </c>
      <c r="K2264" s="1" t="s">
        <v>40</v>
      </c>
      <c r="L2264" s="1" t="s">
        <v>41</v>
      </c>
      <c r="M2264" s="1" t="s">
        <v>42</v>
      </c>
      <c r="N2264" s="1" t="s">
        <v>37</v>
      </c>
      <c r="O2264" s="1" t="s">
        <v>43</v>
      </c>
      <c r="P2264" s="1" t="s">
        <v>43</v>
      </c>
      <c r="Q2264" s="1" t="s">
        <v>43</v>
      </c>
      <c r="R2264" s="3">
        <v>0</v>
      </c>
      <c r="S2264" s="1" t="s">
        <v>44</v>
      </c>
      <c r="T2264" s="1" t="s">
        <v>45</v>
      </c>
      <c r="U2264" s="1" t="s">
        <v>1986</v>
      </c>
      <c r="V2264" s="1" t="s">
        <v>46</v>
      </c>
      <c r="W2264" s="1" t="s">
        <v>81</v>
      </c>
      <c r="X2264" s="1" t="s">
        <v>1988</v>
      </c>
      <c r="Y2264" s="1" t="s">
        <v>245</v>
      </c>
      <c r="Z2264" s="1" t="s">
        <v>1989</v>
      </c>
      <c r="AA2264" s="1" t="s">
        <v>51</v>
      </c>
      <c r="AB2264" s="1" t="s">
        <v>1988</v>
      </c>
      <c r="AC2264" s="1" t="s">
        <v>37</v>
      </c>
    </row>
    <row r="2265" spans="1:29" hidden="1" x14ac:dyDescent="0.25">
      <c r="A2265" s="1" t="s">
        <v>33</v>
      </c>
      <c r="B2265" s="1" t="s">
        <v>34</v>
      </c>
      <c r="C2265" s="2">
        <v>45901</v>
      </c>
      <c r="D2265" s="1" t="s">
        <v>238</v>
      </c>
      <c r="E2265" s="1" t="s">
        <v>239</v>
      </c>
      <c r="F2265" s="1" t="s">
        <v>37</v>
      </c>
      <c r="G2265" s="1" t="s">
        <v>1986</v>
      </c>
      <c r="H2265" s="1" t="s">
        <v>1990</v>
      </c>
      <c r="I2265" s="3">
        <v>0</v>
      </c>
      <c r="J2265" s="3">
        <v>38667</v>
      </c>
      <c r="K2265" s="1" t="s">
        <v>40</v>
      </c>
      <c r="L2265" s="1" t="s">
        <v>867</v>
      </c>
      <c r="M2265" s="1" t="s">
        <v>868</v>
      </c>
      <c r="N2265" s="1" t="s">
        <v>37</v>
      </c>
      <c r="O2265" s="1" t="s">
        <v>43</v>
      </c>
      <c r="P2265" s="1" t="s">
        <v>43</v>
      </c>
      <c r="Q2265" s="1" t="s">
        <v>43</v>
      </c>
      <c r="R2265" s="3">
        <v>0</v>
      </c>
      <c r="S2265" s="1" t="s">
        <v>44</v>
      </c>
      <c r="T2265" s="1" t="s">
        <v>45</v>
      </c>
      <c r="U2265" s="1" t="s">
        <v>1986</v>
      </c>
      <c r="V2265" s="1" t="s">
        <v>46</v>
      </c>
      <c r="W2265" s="1" t="s">
        <v>81</v>
      </c>
      <c r="X2265" s="1" t="s">
        <v>1988</v>
      </c>
      <c r="Y2265" s="1" t="s">
        <v>245</v>
      </c>
      <c r="Z2265" s="1" t="s">
        <v>1989</v>
      </c>
      <c r="AA2265" s="1" t="s">
        <v>51</v>
      </c>
      <c r="AB2265" s="1" t="s">
        <v>1988</v>
      </c>
      <c r="AC2265" s="1" t="s">
        <v>37</v>
      </c>
    </row>
    <row r="2266" spans="1:29" hidden="1" x14ac:dyDescent="0.25">
      <c r="A2266" s="1" t="s">
        <v>33</v>
      </c>
      <c r="B2266" s="1" t="s">
        <v>34</v>
      </c>
      <c r="C2266" s="2">
        <v>45901</v>
      </c>
      <c r="D2266" s="1" t="s">
        <v>238</v>
      </c>
      <c r="E2266" s="1" t="s">
        <v>239</v>
      </c>
      <c r="F2266" s="1" t="s">
        <v>37</v>
      </c>
      <c r="G2266" s="1" t="s">
        <v>1986</v>
      </c>
      <c r="H2266" s="1" t="s">
        <v>1990</v>
      </c>
      <c r="I2266" s="3">
        <v>38667</v>
      </c>
      <c r="J2266" s="3">
        <v>0</v>
      </c>
      <c r="K2266" s="1" t="s">
        <v>40</v>
      </c>
      <c r="L2266" s="1" t="s">
        <v>41</v>
      </c>
      <c r="M2266" s="1" t="s">
        <v>42</v>
      </c>
      <c r="N2266" s="1" t="s">
        <v>37</v>
      </c>
      <c r="O2266" s="1" t="s">
        <v>43</v>
      </c>
      <c r="P2266" s="1" t="s">
        <v>43</v>
      </c>
      <c r="Q2266" s="1" t="s">
        <v>43</v>
      </c>
      <c r="R2266" s="3">
        <v>0</v>
      </c>
      <c r="S2266" s="1" t="s">
        <v>44</v>
      </c>
      <c r="T2266" s="1" t="s">
        <v>45</v>
      </c>
      <c r="U2266" s="1" t="s">
        <v>1986</v>
      </c>
      <c r="V2266" s="1" t="s">
        <v>46</v>
      </c>
      <c r="W2266" s="1" t="s">
        <v>81</v>
      </c>
      <c r="X2266" s="1" t="s">
        <v>1988</v>
      </c>
      <c r="Y2266" s="1" t="s">
        <v>245</v>
      </c>
      <c r="Z2266" s="1" t="s">
        <v>1989</v>
      </c>
      <c r="AA2266" s="1" t="s">
        <v>51</v>
      </c>
      <c r="AB2266" s="1" t="s">
        <v>1988</v>
      </c>
      <c r="AC2266" s="1" t="s">
        <v>37</v>
      </c>
    </row>
    <row r="2267" spans="1:29" hidden="1" x14ac:dyDescent="0.25">
      <c r="A2267" s="1" t="s">
        <v>33</v>
      </c>
      <c r="B2267" s="1" t="s">
        <v>34</v>
      </c>
      <c r="C2267" s="2">
        <v>45901</v>
      </c>
      <c r="D2267" s="1" t="s">
        <v>238</v>
      </c>
      <c r="E2267" s="1" t="s">
        <v>239</v>
      </c>
      <c r="F2267" s="1" t="s">
        <v>37</v>
      </c>
      <c r="G2267" s="1" t="s">
        <v>1986</v>
      </c>
      <c r="H2267" s="1" t="s">
        <v>1990</v>
      </c>
      <c r="I2267" s="3">
        <v>0</v>
      </c>
      <c r="J2267" s="3">
        <v>154668</v>
      </c>
      <c r="K2267" s="1" t="s">
        <v>40</v>
      </c>
      <c r="L2267" s="1" t="s">
        <v>152</v>
      </c>
      <c r="M2267" s="1" t="s">
        <v>153</v>
      </c>
      <c r="N2267" s="1" t="s">
        <v>37</v>
      </c>
      <c r="O2267" s="1" t="s">
        <v>43</v>
      </c>
      <c r="P2267" s="1" t="s">
        <v>43</v>
      </c>
      <c r="Q2267" s="1" t="s">
        <v>43</v>
      </c>
      <c r="R2267" s="3">
        <v>0</v>
      </c>
      <c r="S2267" s="1" t="s">
        <v>44</v>
      </c>
      <c r="T2267" s="1" t="s">
        <v>45</v>
      </c>
      <c r="U2267" s="1" t="s">
        <v>1986</v>
      </c>
      <c r="V2267" s="1" t="s">
        <v>46</v>
      </c>
      <c r="W2267" s="1" t="s">
        <v>81</v>
      </c>
      <c r="X2267" s="1" t="s">
        <v>1988</v>
      </c>
      <c r="Y2267" s="1" t="s">
        <v>245</v>
      </c>
      <c r="Z2267" s="1" t="s">
        <v>1989</v>
      </c>
      <c r="AA2267" s="1" t="s">
        <v>51</v>
      </c>
      <c r="AB2267" s="1" t="s">
        <v>1988</v>
      </c>
      <c r="AC2267" s="1" t="s">
        <v>37</v>
      </c>
    </row>
    <row r="2268" spans="1:29" hidden="1" x14ac:dyDescent="0.25">
      <c r="A2268" s="1" t="s">
        <v>33</v>
      </c>
      <c r="B2268" s="1" t="s">
        <v>34</v>
      </c>
      <c r="C2268" s="2">
        <v>45901</v>
      </c>
      <c r="D2268" s="1" t="s">
        <v>238</v>
      </c>
      <c r="E2268" s="1" t="s">
        <v>239</v>
      </c>
      <c r="F2268" s="1" t="s">
        <v>37</v>
      </c>
      <c r="G2268" s="1" t="s">
        <v>1986</v>
      </c>
      <c r="H2268" s="1" t="s">
        <v>1990</v>
      </c>
      <c r="I2268" s="3">
        <v>154668</v>
      </c>
      <c r="J2268" s="3">
        <v>0</v>
      </c>
      <c r="K2268" s="1" t="s">
        <v>40</v>
      </c>
      <c r="L2268" s="1" t="s">
        <v>41</v>
      </c>
      <c r="M2268" s="1" t="s">
        <v>42</v>
      </c>
      <c r="N2268" s="1" t="s">
        <v>37</v>
      </c>
      <c r="O2268" s="1" t="s">
        <v>43</v>
      </c>
      <c r="P2268" s="1" t="s">
        <v>43</v>
      </c>
      <c r="Q2268" s="1" t="s">
        <v>43</v>
      </c>
      <c r="R2268" s="3">
        <v>0</v>
      </c>
      <c r="S2268" s="1" t="s">
        <v>44</v>
      </c>
      <c r="T2268" s="1" t="s">
        <v>45</v>
      </c>
      <c r="U2268" s="1" t="s">
        <v>1986</v>
      </c>
      <c r="V2268" s="1" t="s">
        <v>46</v>
      </c>
      <c r="W2268" s="1" t="s">
        <v>81</v>
      </c>
      <c r="X2268" s="1" t="s">
        <v>1988</v>
      </c>
      <c r="Y2268" s="1" t="s">
        <v>245</v>
      </c>
      <c r="Z2268" s="1" t="s">
        <v>1989</v>
      </c>
      <c r="AA2268" s="1" t="s">
        <v>51</v>
      </c>
      <c r="AB2268" s="1" t="s">
        <v>1988</v>
      </c>
      <c r="AC2268" s="1" t="s">
        <v>37</v>
      </c>
    </row>
    <row r="2269" spans="1:29" hidden="1" x14ac:dyDescent="0.25">
      <c r="A2269" s="1" t="s">
        <v>33</v>
      </c>
      <c r="B2269" s="1" t="s">
        <v>34</v>
      </c>
      <c r="C2269" s="2">
        <v>45901</v>
      </c>
      <c r="D2269" s="1" t="s">
        <v>238</v>
      </c>
      <c r="E2269" s="1" t="s">
        <v>239</v>
      </c>
      <c r="F2269" s="1" t="s">
        <v>37</v>
      </c>
      <c r="G2269" s="1" t="s">
        <v>1986</v>
      </c>
      <c r="H2269" s="1" t="s">
        <v>1990</v>
      </c>
      <c r="I2269" s="3">
        <v>0</v>
      </c>
      <c r="J2269" s="3">
        <v>193335</v>
      </c>
      <c r="K2269" s="1" t="s">
        <v>40</v>
      </c>
      <c r="L2269" s="1" t="s">
        <v>440</v>
      </c>
      <c r="M2269" s="1" t="s">
        <v>441</v>
      </c>
      <c r="N2269" s="1" t="s">
        <v>37</v>
      </c>
      <c r="O2269" s="1" t="s">
        <v>43</v>
      </c>
      <c r="P2269" s="1" t="s">
        <v>43</v>
      </c>
      <c r="Q2269" s="1" t="s">
        <v>43</v>
      </c>
      <c r="R2269" s="3">
        <v>0</v>
      </c>
      <c r="S2269" s="1" t="s">
        <v>44</v>
      </c>
      <c r="T2269" s="1" t="s">
        <v>45</v>
      </c>
      <c r="U2269" s="1" t="s">
        <v>1986</v>
      </c>
      <c r="V2269" s="1" t="s">
        <v>46</v>
      </c>
      <c r="W2269" s="1" t="s">
        <v>81</v>
      </c>
      <c r="X2269" s="1" t="s">
        <v>1988</v>
      </c>
      <c r="Y2269" s="1" t="s">
        <v>245</v>
      </c>
      <c r="Z2269" s="1" t="s">
        <v>1989</v>
      </c>
      <c r="AA2269" s="1" t="s">
        <v>51</v>
      </c>
      <c r="AB2269" s="1" t="s">
        <v>1988</v>
      </c>
      <c r="AC2269" s="1" t="s">
        <v>37</v>
      </c>
    </row>
    <row r="2270" spans="1:29" hidden="1" x14ac:dyDescent="0.25">
      <c r="A2270" s="1" t="s">
        <v>33</v>
      </c>
      <c r="B2270" s="1" t="s">
        <v>34</v>
      </c>
      <c r="C2270" s="2">
        <v>45901</v>
      </c>
      <c r="D2270" s="1" t="s">
        <v>238</v>
      </c>
      <c r="E2270" s="1" t="s">
        <v>239</v>
      </c>
      <c r="F2270" s="1" t="s">
        <v>37</v>
      </c>
      <c r="G2270" s="1" t="s">
        <v>1986</v>
      </c>
      <c r="H2270" s="1" t="s">
        <v>1990</v>
      </c>
      <c r="I2270" s="3">
        <v>193335</v>
      </c>
      <c r="J2270" s="3">
        <v>0</v>
      </c>
      <c r="K2270" s="1" t="s">
        <v>40</v>
      </c>
      <c r="L2270" s="1" t="s">
        <v>41</v>
      </c>
      <c r="M2270" s="1" t="s">
        <v>42</v>
      </c>
      <c r="N2270" s="1" t="s">
        <v>37</v>
      </c>
      <c r="O2270" s="1" t="s">
        <v>43</v>
      </c>
      <c r="P2270" s="1" t="s">
        <v>43</v>
      </c>
      <c r="Q2270" s="1" t="s">
        <v>43</v>
      </c>
      <c r="R2270" s="3">
        <v>0</v>
      </c>
      <c r="S2270" s="1" t="s">
        <v>44</v>
      </c>
      <c r="T2270" s="1" t="s">
        <v>45</v>
      </c>
      <c r="U2270" s="1" t="s">
        <v>1986</v>
      </c>
      <c r="V2270" s="1" t="s">
        <v>46</v>
      </c>
      <c r="W2270" s="1" t="s">
        <v>81</v>
      </c>
      <c r="X2270" s="1" t="s">
        <v>1988</v>
      </c>
      <c r="Y2270" s="1" t="s">
        <v>245</v>
      </c>
      <c r="Z2270" s="1" t="s">
        <v>1989</v>
      </c>
      <c r="AA2270" s="1" t="s">
        <v>51</v>
      </c>
      <c r="AB2270" s="1" t="s">
        <v>1988</v>
      </c>
      <c r="AC2270" s="1" t="s">
        <v>37</v>
      </c>
    </row>
    <row r="2271" spans="1:29" hidden="1" x14ac:dyDescent="0.25">
      <c r="A2271" s="1" t="s">
        <v>33</v>
      </c>
      <c r="B2271" s="1" t="s">
        <v>34</v>
      </c>
      <c r="C2271" s="2">
        <v>45901</v>
      </c>
      <c r="D2271" s="1" t="s">
        <v>238</v>
      </c>
      <c r="E2271" s="1" t="s">
        <v>239</v>
      </c>
      <c r="F2271" s="1" t="s">
        <v>37</v>
      </c>
      <c r="G2271" s="1" t="s">
        <v>1986</v>
      </c>
      <c r="H2271" s="1" t="s">
        <v>1990</v>
      </c>
      <c r="I2271" s="3">
        <v>0</v>
      </c>
      <c r="J2271" s="3">
        <v>45053</v>
      </c>
      <c r="K2271" s="1" t="s">
        <v>40</v>
      </c>
      <c r="L2271" s="1" t="s">
        <v>440</v>
      </c>
      <c r="M2271" s="1" t="s">
        <v>441</v>
      </c>
      <c r="N2271" s="1" t="s">
        <v>37</v>
      </c>
      <c r="O2271" s="1" t="s">
        <v>43</v>
      </c>
      <c r="P2271" s="1" t="s">
        <v>43</v>
      </c>
      <c r="Q2271" s="1" t="s">
        <v>43</v>
      </c>
      <c r="R2271" s="3">
        <v>0</v>
      </c>
      <c r="S2271" s="1" t="s">
        <v>44</v>
      </c>
      <c r="T2271" s="1" t="s">
        <v>45</v>
      </c>
      <c r="U2271" s="1" t="s">
        <v>1986</v>
      </c>
      <c r="V2271" s="1" t="s">
        <v>46</v>
      </c>
      <c r="W2271" s="1" t="s">
        <v>81</v>
      </c>
      <c r="X2271" s="1" t="s">
        <v>1988</v>
      </c>
      <c r="Y2271" s="1" t="s">
        <v>245</v>
      </c>
      <c r="Z2271" s="1" t="s">
        <v>1989</v>
      </c>
      <c r="AA2271" s="1" t="s">
        <v>51</v>
      </c>
      <c r="AB2271" s="1" t="s">
        <v>1988</v>
      </c>
      <c r="AC2271" s="1" t="s">
        <v>37</v>
      </c>
    </row>
    <row r="2272" spans="1:29" hidden="1" x14ac:dyDescent="0.25">
      <c r="A2272" s="1" t="s">
        <v>33</v>
      </c>
      <c r="B2272" s="1" t="s">
        <v>34</v>
      </c>
      <c r="C2272" s="2">
        <v>45901</v>
      </c>
      <c r="D2272" s="1" t="s">
        <v>238</v>
      </c>
      <c r="E2272" s="1" t="s">
        <v>239</v>
      </c>
      <c r="F2272" s="1" t="s">
        <v>37</v>
      </c>
      <c r="G2272" s="1" t="s">
        <v>1986</v>
      </c>
      <c r="H2272" s="1" t="s">
        <v>1990</v>
      </c>
      <c r="I2272" s="3">
        <v>45053</v>
      </c>
      <c r="J2272" s="3">
        <v>0</v>
      </c>
      <c r="K2272" s="1" t="s">
        <v>40</v>
      </c>
      <c r="L2272" s="1" t="s">
        <v>41</v>
      </c>
      <c r="M2272" s="1" t="s">
        <v>42</v>
      </c>
      <c r="N2272" s="1" t="s">
        <v>37</v>
      </c>
      <c r="O2272" s="1" t="s">
        <v>43</v>
      </c>
      <c r="P2272" s="1" t="s">
        <v>43</v>
      </c>
      <c r="Q2272" s="1" t="s">
        <v>43</v>
      </c>
      <c r="R2272" s="3">
        <v>0</v>
      </c>
      <c r="S2272" s="1" t="s">
        <v>44</v>
      </c>
      <c r="T2272" s="1" t="s">
        <v>45</v>
      </c>
      <c r="U2272" s="1" t="s">
        <v>1986</v>
      </c>
      <c r="V2272" s="1" t="s">
        <v>46</v>
      </c>
      <c r="W2272" s="1" t="s">
        <v>81</v>
      </c>
      <c r="X2272" s="1" t="s">
        <v>1988</v>
      </c>
      <c r="Y2272" s="1" t="s">
        <v>245</v>
      </c>
      <c r="Z2272" s="1" t="s">
        <v>1989</v>
      </c>
      <c r="AA2272" s="1" t="s">
        <v>51</v>
      </c>
      <c r="AB2272" s="1" t="s">
        <v>1988</v>
      </c>
      <c r="AC2272" s="1" t="s">
        <v>37</v>
      </c>
    </row>
    <row r="2273" spans="1:29" hidden="1" x14ac:dyDescent="0.25">
      <c r="A2273" s="1" t="s">
        <v>33</v>
      </c>
      <c r="B2273" s="1" t="s">
        <v>34</v>
      </c>
      <c r="C2273" s="2">
        <v>45901</v>
      </c>
      <c r="D2273" s="1" t="s">
        <v>238</v>
      </c>
      <c r="E2273" s="1" t="s">
        <v>239</v>
      </c>
      <c r="F2273" s="1" t="s">
        <v>37</v>
      </c>
      <c r="G2273" s="1" t="s">
        <v>1986</v>
      </c>
      <c r="H2273" s="1" t="s">
        <v>1990</v>
      </c>
      <c r="I2273" s="3">
        <v>0</v>
      </c>
      <c r="J2273" s="3">
        <v>1213324</v>
      </c>
      <c r="K2273" s="1" t="s">
        <v>40</v>
      </c>
      <c r="L2273" s="1" t="s">
        <v>152</v>
      </c>
      <c r="M2273" s="1" t="s">
        <v>153</v>
      </c>
      <c r="N2273" s="1" t="s">
        <v>37</v>
      </c>
      <c r="O2273" s="1" t="s">
        <v>43</v>
      </c>
      <c r="P2273" s="1" t="s">
        <v>43</v>
      </c>
      <c r="Q2273" s="1" t="s">
        <v>43</v>
      </c>
      <c r="R2273" s="3">
        <v>0</v>
      </c>
      <c r="S2273" s="1" t="s">
        <v>44</v>
      </c>
      <c r="T2273" s="1" t="s">
        <v>45</v>
      </c>
      <c r="U2273" s="1" t="s">
        <v>1986</v>
      </c>
      <c r="V2273" s="1" t="s">
        <v>46</v>
      </c>
      <c r="W2273" s="1" t="s">
        <v>81</v>
      </c>
      <c r="X2273" s="1" t="s">
        <v>1988</v>
      </c>
      <c r="Y2273" s="1" t="s">
        <v>245</v>
      </c>
      <c r="Z2273" s="1" t="s">
        <v>1989</v>
      </c>
      <c r="AA2273" s="1" t="s">
        <v>51</v>
      </c>
      <c r="AB2273" s="1" t="s">
        <v>1988</v>
      </c>
      <c r="AC2273" s="1" t="s">
        <v>37</v>
      </c>
    </row>
    <row r="2274" spans="1:29" hidden="1" x14ac:dyDescent="0.25">
      <c r="A2274" s="1" t="s">
        <v>33</v>
      </c>
      <c r="B2274" s="1" t="s">
        <v>34</v>
      </c>
      <c r="C2274" s="2">
        <v>45901</v>
      </c>
      <c r="D2274" s="1" t="s">
        <v>238</v>
      </c>
      <c r="E2274" s="1" t="s">
        <v>239</v>
      </c>
      <c r="F2274" s="1" t="s">
        <v>37</v>
      </c>
      <c r="G2274" s="1" t="s">
        <v>1986</v>
      </c>
      <c r="H2274" s="1" t="s">
        <v>1990</v>
      </c>
      <c r="I2274" s="3">
        <v>1213324</v>
      </c>
      <c r="J2274" s="3">
        <v>0</v>
      </c>
      <c r="K2274" s="1" t="s">
        <v>40</v>
      </c>
      <c r="L2274" s="1" t="s">
        <v>41</v>
      </c>
      <c r="M2274" s="1" t="s">
        <v>42</v>
      </c>
      <c r="N2274" s="1" t="s">
        <v>37</v>
      </c>
      <c r="O2274" s="1" t="s">
        <v>43</v>
      </c>
      <c r="P2274" s="1" t="s">
        <v>43</v>
      </c>
      <c r="Q2274" s="1" t="s">
        <v>43</v>
      </c>
      <c r="R2274" s="3">
        <v>0</v>
      </c>
      <c r="S2274" s="1" t="s">
        <v>44</v>
      </c>
      <c r="T2274" s="1" t="s">
        <v>45</v>
      </c>
      <c r="U2274" s="1" t="s">
        <v>1986</v>
      </c>
      <c r="V2274" s="1" t="s">
        <v>46</v>
      </c>
      <c r="W2274" s="1" t="s">
        <v>81</v>
      </c>
      <c r="X2274" s="1" t="s">
        <v>1988</v>
      </c>
      <c r="Y2274" s="1" t="s">
        <v>245</v>
      </c>
      <c r="Z2274" s="1" t="s">
        <v>1989</v>
      </c>
      <c r="AA2274" s="1" t="s">
        <v>51</v>
      </c>
      <c r="AB2274" s="1" t="s">
        <v>1988</v>
      </c>
      <c r="AC2274" s="1" t="s">
        <v>37</v>
      </c>
    </row>
    <row r="2275" spans="1:29" hidden="1" x14ac:dyDescent="0.25">
      <c r="A2275" s="1" t="s">
        <v>33</v>
      </c>
      <c r="B2275" s="1" t="s">
        <v>34</v>
      </c>
      <c r="C2275" s="2">
        <v>45901</v>
      </c>
      <c r="D2275" s="1" t="s">
        <v>238</v>
      </c>
      <c r="E2275" s="1" t="s">
        <v>239</v>
      </c>
      <c r="F2275" s="1" t="s">
        <v>37</v>
      </c>
      <c r="G2275" s="1" t="s">
        <v>1986</v>
      </c>
      <c r="H2275" s="1" t="s">
        <v>1990</v>
      </c>
      <c r="I2275" s="3">
        <v>0</v>
      </c>
      <c r="J2275" s="3">
        <v>44656</v>
      </c>
      <c r="K2275" s="1" t="s">
        <v>40</v>
      </c>
      <c r="L2275" s="1" t="s">
        <v>125</v>
      </c>
      <c r="M2275" s="1" t="s">
        <v>126</v>
      </c>
      <c r="N2275" s="1" t="s">
        <v>37</v>
      </c>
      <c r="O2275" s="1" t="s">
        <v>43</v>
      </c>
      <c r="P2275" s="1" t="s">
        <v>43</v>
      </c>
      <c r="Q2275" s="1" t="s">
        <v>43</v>
      </c>
      <c r="R2275" s="3">
        <v>0</v>
      </c>
      <c r="S2275" s="1" t="s">
        <v>44</v>
      </c>
      <c r="T2275" s="1" t="s">
        <v>45</v>
      </c>
      <c r="U2275" s="1" t="s">
        <v>1986</v>
      </c>
      <c r="V2275" s="1" t="s">
        <v>46</v>
      </c>
      <c r="W2275" s="1" t="s">
        <v>81</v>
      </c>
      <c r="X2275" s="1" t="s">
        <v>1988</v>
      </c>
      <c r="Y2275" s="1" t="s">
        <v>245</v>
      </c>
      <c r="Z2275" s="1" t="s">
        <v>1989</v>
      </c>
      <c r="AA2275" s="1" t="s">
        <v>51</v>
      </c>
      <c r="AB2275" s="1" t="s">
        <v>1988</v>
      </c>
      <c r="AC2275" s="1" t="s">
        <v>37</v>
      </c>
    </row>
    <row r="2276" spans="1:29" hidden="1" x14ac:dyDescent="0.25">
      <c r="A2276" s="1" t="s">
        <v>33</v>
      </c>
      <c r="B2276" s="1" t="s">
        <v>34</v>
      </c>
      <c r="C2276" s="2">
        <v>45901</v>
      </c>
      <c r="D2276" s="1" t="s">
        <v>238</v>
      </c>
      <c r="E2276" s="1" t="s">
        <v>239</v>
      </c>
      <c r="F2276" s="1" t="s">
        <v>37</v>
      </c>
      <c r="G2276" s="1" t="s">
        <v>1986</v>
      </c>
      <c r="H2276" s="1" t="s">
        <v>1990</v>
      </c>
      <c r="I2276" s="3">
        <v>44656</v>
      </c>
      <c r="J2276" s="3">
        <v>0</v>
      </c>
      <c r="K2276" s="1" t="s">
        <v>40</v>
      </c>
      <c r="L2276" s="1" t="s">
        <v>41</v>
      </c>
      <c r="M2276" s="1" t="s">
        <v>42</v>
      </c>
      <c r="N2276" s="1" t="s">
        <v>37</v>
      </c>
      <c r="O2276" s="1" t="s">
        <v>43</v>
      </c>
      <c r="P2276" s="1" t="s">
        <v>43</v>
      </c>
      <c r="Q2276" s="1" t="s">
        <v>43</v>
      </c>
      <c r="R2276" s="3">
        <v>0</v>
      </c>
      <c r="S2276" s="1" t="s">
        <v>44</v>
      </c>
      <c r="T2276" s="1" t="s">
        <v>45</v>
      </c>
      <c r="U2276" s="1" t="s">
        <v>1986</v>
      </c>
      <c r="V2276" s="1" t="s">
        <v>46</v>
      </c>
      <c r="W2276" s="1" t="s">
        <v>81</v>
      </c>
      <c r="X2276" s="1" t="s">
        <v>1988</v>
      </c>
      <c r="Y2276" s="1" t="s">
        <v>245</v>
      </c>
      <c r="Z2276" s="1" t="s">
        <v>1989</v>
      </c>
      <c r="AA2276" s="1" t="s">
        <v>51</v>
      </c>
      <c r="AB2276" s="1" t="s">
        <v>1988</v>
      </c>
      <c r="AC2276" s="1" t="s">
        <v>37</v>
      </c>
    </row>
    <row r="2277" spans="1:29" hidden="1" x14ac:dyDescent="0.25">
      <c r="A2277" s="1" t="s">
        <v>33</v>
      </c>
      <c r="B2277" s="1" t="s">
        <v>34</v>
      </c>
      <c r="C2277" s="2">
        <v>45901</v>
      </c>
      <c r="D2277" s="1" t="s">
        <v>238</v>
      </c>
      <c r="E2277" s="1" t="s">
        <v>239</v>
      </c>
      <c r="F2277" s="1" t="s">
        <v>37</v>
      </c>
      <c r="G2277" s="1" t="s">
        <v>1986</v>
      </c>
      <c r="H2277" s="1" t="s">
        <v>1990</v>
      </c>
      <c r="I2277" s="3">
        <v>0</v>
      </c>
      <c r="J2277" s="3">
        <v>1122667</v>
      </c>
      <c r="K2277" s="1" t="s">
        <v>40</v>
      </c>
      <c r="L2277" s="1" t="s">
        <v>113</v>
      </c>
      <c r="M2277" s="1" t="s">
        <v>114</v>
      </c>
      <c r="N2277" s="1" t="s">
        <v>37</v>
      </c>
      <c r="O2277" s="1" t="s">
        <v>43</v>
      </c>
      <c r="P2277" s="1" t="s">
        <v>43</v>
      </c>
      <c r="Q2277" s="1" t="s">
        <v>43</v>
      </c>
      <c r="R2277" s="3">
        <v>0</v>
      </c>
      <c r="S2277" s="1" t="s">
        <v>44</v>
      </c>
      <c r="T2277" s="1" t="s">
        <v>45</v>
      </c>
      <c r="U2277" s="1" t="s">
        <v>1986</v>
      </c>
      <c r="V2277" s="1" t="s">
        <v>46</v>
      </c>
      <c r="W2277" s="1" t="s">
        <v>81</v>
      </c>
      <c r="X2277" s="1" t="s">
        <v>1988</v>
      </c>
      <c r="Y2277" s="1" t="s">
        <v>245</v>
      </c>
      <c r="Z2277" s="1" t="s">
        <v>1989</v>
      </c>
      <c r="AA2277" s="1" t="s">
        <v>51</v>
      </c>
      <c r="AB2277" s="1" t="s">
        <v>1988</v>
      </c>
      <c r="AC2277" s="1" t="s">
        <v>37</v>
      </c>
    </row>
    <row r="2278" spans="1:29" hidden="1" x14ac:dyDescent="0.25">
      <c r="A2278" s="1" t="s">
        <v>33</v>
      </c>
      <c r="B2278" s="1" t="s">
        <v>34</v>
      </c>
      <c r="C2278" s="2">
        <v>45901</v>
      </c>
      <c r="D2278" s="1" t="s">
        <v>238</v>
      </c>
      <c r="E2278" s="1" t="s">
        <v>239</v>
      </c>
      <c r="F2278" s="1" t="s">
        <v>37</v>
      </c>
      <c r="G2278" s="1" t="s">
        <v>1986</v>
      </c>
      <c r="H2278" s="1" t="s">
        <v>1990</v>
      </c>
      <c r="I2278" s="3">
        <v>1122667</v>
      </c>
      <c r="J2278" s="3">
        <v>0</v>
      </c>
      <c r="K2278" s="1" t="s">
        <v>40</v>
      </c>
      <c r="L2278" s="1" t="s">
        <v>41</v>
      </c>
      <c r="M2278" s="1" t="s">
        <v>42</v>
      </c>
      <c r="N2278" s="1" t="s">
        <v>37</v>
      </c>
      <c r="O2278" s="1" t="s">
        <v>43</v>
      </c>
      <c r="P2278" s="1" t="s">
        <v>43</v>
      </c>
      <c r="Q2278" s="1" t="s">
        <v>43</v>
      </c>
      <c r="R2278" s="3">
        <v>0</v>
      </c>
      <c r="S2278" s="1" t="s">
        <v>44</v>
      </c>
      <c r="T2278" s="1" t="s">
        <v>45</v>
      </c>
      <c r="U2278" s="1" t="s">
        <v>1986</v>
      </c>
      <c r="V2278" s="1" t="s">
        <v>46</v>
      </c>
      <c r="W2278" s="1" t="s">
        <v>81</v>
      </c>
      <c r="X2278" s="1" t="s">
        <v>1988</v>
      </c>
      <c r="Y2278" s="1" t="s">
        <v>245</v>
      </c>
      <c r="Z2278" s="1" t="s">
        <v>1989</v>
      </c>
      <c r="AA2278" s="1" t="s">
        <v>51</v>
      </c>
      <c r="AB2278" s="1" t="s">
        <v>1988</v>
      </c>
      <c r="AC2278" s="1" t="s">
        <v>37</v>
      </c>
    </row>
    <row r="2279" spans="1:29" hidden="1" x14ac:dyDescent="0.25">
      <c r="A2279" s="1" t="s">
        <v>33</v>
      </c>
      <c r="B2279" s="1" t="s">
        <v>34</v>
      </c>
      <c r="C2279" s="2">
        <v>45901</v>
      </c>
      <c r="D2279" s="1" t="s">
        <v>238</v>
      </c>
      <c r="E2279" s="1" t="s">
        <v>239</v>
      </c>
      <c r="F2279" s="1" t="s">
        <v>37</v>
      </c>
      <c r="G2279" s="1" t="s">
        <v>1986</v>
      </c>
      <c r="H2279" s="1" t="s">
        <v>1990</v>
      </c>
      <c r="I2279" s="3">
        <v>0</v>
      </c>
      <c r="J2279" s="3">
        <v>1121333</v>
      </c>
      <c r="K2279" s="1" t="s">
        <v>40</v>
      </c>
      <c r="L2279" s="1" t="s">
        <v>113</v>
      </c>
      <c r="M2279" s="1" t="s">
        <v>114</v>
      </c>
      <c r="N2279" s="1" t="s">
        <v>37</v>
      </c>
      <c r="O2279" s="1" t="s">
        <v>43</v>
      </c>
      <c r="P2279" s="1" t="s">
        <v>43</v>
      </c>
      <c r="Q2279" s="1" t="s">
        <v>43</v>
      </c>
      <c r="R2279" s="3">
        <v>0</v>
      </c>
      <c r="S2279" s="1" t="s">
        <v>44</v>
      </c>
      <c r="T2279" s="1" t="s">
        <v>45</v>
      </c>
      <c r="U2279" s="1" t="s">
        <v>1986</v>
      </c>
      <c r="V2279" s="1" t="s">
        <v>46</v>
      </c>
      <c r="W2279" s="1" t="s">
        <v>81</v>
      </c>
      <c r="X2279" s="1" t="s">
        <v>1988</v>
      </c>
      <c r="Y2279" s="1" t="s">
        <v>245</v>
      </c>
      <c r="Z2279" s="1" t="s">
        <v>1989</v>
      </c>
      <c r="AA2279" s="1" t="s">
        <v>51</v>
      </c>
      <c r="AB2279" s="1" t="s">
        <v>1988</v>
      </c>
      <c r="AC2279" s="1" t="s">
        <v>37</v>
      </c>
    </row>
    <row r="2280" spans="1:29" hidden="1" x14ac:dyDescent="0.25">
      <c r="A2280" s="1" t="s">
        <v>33</v>
      </c>
      <c r="B2280" s="1" t="s">
        <v>34</v>
      </c>
      <c r="C2280" s="2">
        <v>45901</v>
      </c>
      <c r="D2280" s="1" t="s">
        <v>238</v>
      </c>
      <c r="E2280" s="1" t="s">
        <v>239</v>
      </c>
      <c r="F2280" s="1" t="s">
        <v>37</v>
      </c>
      <c r="G2280" s="1" t="s">
        <v>1986</v>
      </c>
      <c r="H2280" s="1" t="s">
        <v>1990</v>
      </c>
      <c r="I2280" s="3">
        <v>1121333</v>
      </c>
      <c r="J2280" s="3">
        <v>0</v>
      </c>
      <c r="K2280" s="1" t="s">
        <v>40</v>
      </c>
      <c r="L2280" s="1" t="s">
        <v>41</v>
      </c>
      <c r="M2280" s="1" t="s">
        <v>42</v>
      </c>
      <c r="N2280" s="1" t="s">
        <v>37</v>
      </c>
      <c r="O2280" s="1" t="s">
        <v>43</v>
      </c>
      <c r="P2280" s="1" t="s">
        <v>43</v>
      </c>
      <c r="Q2280" s="1" t="s">
        <v>43</v>
      </c>
      <c r="R2280" s="3">
        <v>0</v>
      </c>
      <c r="S2280" s="1" t="s">
        <v>44</v>
      </c>
      <c r="T2280" s="1" t="s">
        <v>45</v>
      </c>
      <c r="U2280" s="1" t="s">
        <v>1986</v>
      </c>
      <c r="V2280" s="1" t="s">
        <v>46</v>
      </c>
      <c r="W2280" s="1" t="s">
        <v>81</v>
      </c>
      <c r="X2280" s="1" t="s">
        <v>1988</v>
      </c>
      <c r="Y2280" s="1" t="s">
        <v>245</v>
      </c>
      <c r="Z2280" s="1" t="s">
        <v>1989</v>
      </c>
      <c r="AA2280" s="1" t="s">
        <v>51</v>
      </c>
      <c r="AB2280" s="1" t="s">
        <v>1988</v>
      </c>
      <c r="AC2280" s="1" t="s">
        <v>37</v>
      </c>
    </row>
    <row r="2281" spans="1:29" hidden="1" x14ac:dyDescent="0.25">
      <c r="A2281" s="1" t="s">
        <v>33</v>
      </c>
      <c r="B2281" s="1" t="s">
        <v>34</v>
      </c>
      <c r="C2281" s="2">
        <v>45901</v>
      </c>
      <c r="D2281" s="1" t="s">
        <v>238</v>
      </c>
      <c r="E2281" s="1" t="s">
        <v>239</v>
      </c>
      <c r="F2281" s="1" t="s">
        <v>37</v>
      </c>
      <c r="G2281" s="1" t="s">
        <v>1986</v>
      </c>
      <c r="H2281" s="1" t="s">
        <v>1990</v>
      </c>
      <c r="I2281" s="3">
        <v>0</v>
      </c>
      <c r="J2281" s="3">
        <v>116001</v>
      </c>
      <c r="K2281" s="1" t="s">
        <v>40</v>
      </c>
      <c r="L2281" s="1" t="s">
        <v>440</v>
      </c>
      <c r="M2281" s="1" t="s">
        <v>441</v>
      </c>
      <c r="N2281" s="1" t="s">
        <v>37</v>
      </c>
      <c r="O2281" s="1" t="s">
        <v>43</v>
      </c>
      <c r="P2281" s="1" t="s">
        <v>43</v>
      </c>
      <c r="Q2281" s="1" t="s">
        <v>43</v>
      </c>
      <c r="R2281" s="3">
        <v>0</v>
      </c>
      <c r="S2281" s="1" t="s">
        <v>44</v>
      </c>
      <c r="T2281" s="1" t="s">
        <v>45</v>
      </c>
      <c r="U2281" s="1" t="s">
        <v>1986</v>
      </c>
      <c r="V2281" s="1" t="s">
        <v>46</v>
      </c>
      <c r="W2281" s="1" t="s">
        <v>81</v>
      </c>
      <c r="X2281" s="1" t="s">
        <v>1988</v>
      </c>
      <c r="Y2281" s="1" t="s">
        <v>245</v>
      </c>
      <c r="Z2281" s="1" t="s">
        <v>1989</v>
      </c>
      <c r="AA2281" s="1" t="s">
        <v>51</v>
      </c>
      <c r="AB2281" s="1" t="s">
        <v>1988</v>
      </c>
      <c r="AC2281" s="1" t="s">
        <v>37</v>
      </c>
    </row>
    <row r="2282" spans="1:29" hidden="1" x14ac:dyDescent="0.25">
      <c r="A2282" s="1" t="s">
        <v>33</v>
      </c>
      <c r="B2282" s="1" t="s">
        <v>34</v>
      </c>
      <c r="C2282" s="2">
        <v>45901</v>
      </c>
      <c r="D2282" s="1" t="s">
        <v>238</v>
      </c>
      <c r="E2282" s="1" t="s">
        <v>239</v>
      </c>
      <c r="F2282" s="1" t="s">
        <v>37</v>
      </c>
      <c r="G2282" s="1" t="s">
        <v>1986</v>
      </c>
      <c r="H2282" s="1" t="s">
        <v>1990</v>
      </c>
      <c r="I2282" s="3">
        <v>116001</v>
      </c>
      <c r="J2282" s="3">
        <v>0</v>
      </c>
      <c r="K2282" s="1" t="s">
        <v>40</v>
      </c>
      <c r="L2282" s="1" t="s">
        <v>41</v>
      </c>
      <c r="M2282" s="1" t="s">
        <v>42</v>
      </c>
      <c r="N2282" s="1" t="s">
        <v>37</v>
      </c>
      <c r="O2282" s="1" t="s">
        <v>43</v>
      </c>
      <c r="P2282" s="1" t="s">
        <v>43</v>
      </c>
      <c r="Q2282" s="1" t="s">
        <v>43</v>
      </c>
      <c r="R2282" s="3">
        <v>0</v>
      </c>
      <c r="S2282" s="1" t="s">
        <v>44</v>
      </c>
      <c r="T2282" s="1" t="s">
        <v>45</v>
      </c>
      <c r="U2282" s="1" t="s">
        <v>1986</v>
      </c>
      <c r="V2282" s="1" t="s">
        <v>46</v>
      </c>
      <c r="W2282" s="1" t="s">
        <v>81</v>
      </c>
      <c r="X2282" s="1" t="s">
        <v>1988</v>
      </c>
      <c r="Y2282" s="1" t="s">
        <v>245</v>
      </c>
      <c r="Z2282" s="1" t="s">
        <v>1989</v>
      </c>
      <c r="AA2282" s="1" t="s">
        <v>51</v>
      </c>
      <c r="AB2282" s="1" t="s">
        <v>1988</v>
      </c>
      <c r="AC2282" s="1" t="s">
        <v>37</v>
      </c>
    </row>
    <row r="2283" spans="1:29" hidden="1" x14ac:dyDescent="0.25">
      <c r="A2283" s="1" t="s">
        <v>33</v>
      </c>
      <c r="B2283" s="1" t="s">
        <v>34</v>
      </c>
      <c r="C2283" s="2">
        <v>45901</v>
      </c>
      <c r="D2283" s="1" t="s">
        <v>238</v>
      </c>
      <c r="E2283" s="1" t="s">
        <v>239</v>
      </c>
      <c r="F2283" s="1" t="s">
        <v>37</v>
      </c>
      <c r="G2283" s="1" t="s">
        <v>1986</v>
      </c>
      <c r="H2283" s="1" t="s">
        <v>1990</v>
      </c>
      <c r="I2283" s="3">
        <v>0</v>
      </c>
      <c r="J2283" s="3">
        <v>133661</v>
      </c>
      <c r="K2283" s="1" t="s">
        <v>40</v>
      </c>
      <c r="L2283" s="1" t="s">
        <v>797</v>
      </c>
      <c r="M2283" s="1" t="s">
        <v>798</v>
      </c>
      <c r="N2283" s="1" t="s">
        <v>37</v>
      </c>
      <c r="O2283" s="1" t="s">
        <v>43</v>
      </c>
      <c r="P2283" s="1" t="s">
        <v>43</v>
      </c>
      <c r="Q2283" s="1" t="s">
        <v>43</v>
      </c>
      <c r="R2283" s="3">
        <v>0</v>
      </c>
      <c r="S2283" s="1" t="s">
        <v>44</v>
      </c>
      <c r="T2283" s="1" t="s">
        <v>45</v>
      </c>
      <c r="U2283" s="1" t="s">
        <v>1986</v>
      </c>
      <c r="V2283" s="1" t="s">
        <v>46</v>
      </c>
      <c r="W2283" s="1" t="s">
        <v>81</v>
      </c>
      <c r="X2283" s="1" t="s">
        <v>1988</v>
      </c>
      <c r="Y2283" s="1" t="s">
        <v>245</v>
      </c>
      <c r="Z2283" s="1" t="s">
        <v>1989</v>
      </c>
      <c r="AA2283" s="1" t="s">
        <v>51</v>
      </c>
      <c r="AB2283" s="1" t="s">
        <v>1988</v>
      </c>
      <c r="AC2283" s="1" t="s">
        <v>37</v>
      </c>
    </row>
    <row r="2284" spans="1:29" hidden="1" x14ac:dyDescent="0.25">
      <c r="A2284" s="1" t="s">
        <v>33</v>
      </c>
      <c r="B2284" s="1" t="s">
        <v>34</v>
      </c>
      <c r="C2284" s="2">
        <v>45901</v>
      </c>
      <c r="D2284" s="1" t="s">
        <v>238</v>
      </c>
      <c r="E2284" s="1" t="s">
        <v>239</v>
      </c>
      <c r="F2284" s="1" t="s">
        <v>37</v>
      </c>
      <c r="G2284" s="1" t="s">
        <v>1986</v>
      </c>
      <c r="H2284" s="1" t="s">
        <v>1990</v>
      </c>
      <c r="I2284" s="3">
        <v>133661</v>
      </c>
      <c r="J2284" s="3">
        <v>0</v>
      </c>
      <c r="K2284" s="1" t="s">
        <v>40</v>
      </c>
      <c r="L2284" s="1" t="s">
        <v>41</v>
      </c>
      <c r="M2284" s="1" t="s">
        <v>42</v>
      </c>
      <c r="N2284" s="1" t="s">
        <v>37</v>
      </c>
      <c r="O2284" s="1" t="s">
        <v>43</v>
      </c>
      <c r="P2284" s="1" t="s">
        <v>43</v>
      </c>
      <c r="Q2284" s="1" t="s">
        <v>43</v>
      </c>
      <c r="R2284" s="3">
        <v>0</v>
      </c>
      <c r="S2284" s="1" t="s">
        <v>44</v>
      </c>
      <c r="T2284" s="1" t="s">
        <v>45</v>
      </c>
      <c r="U2284" s="1" t="s">
        <v>1986</v>
      </c>
      <c r="V2284" s="1" t="s">
        <v>46</v>
      </c>
      <c r="W2284" s="1" t="s">
        <v>81</v>
      </c>
      <c r="X2284" s="1" t="s">
        <v>1988</v>
      </c>
      <c r="Y2284" s="1" t="s">
        <v>245</v>
      </c>
      <c r="Z2284" s="1" t="s">
        <v>1989</v>
      </c>
      <c r="AA2284" s="1" t="s">
        <v>51</v>
      </c>
      <c r="AB2284" s="1" t="s">
        <v>1988</v>
      </c>
      <c r="AC2284" s="1" t="s">
        <v>37</v>
      </c>
    </row>
    <row r="2285" spans="1:29" hidden="1" x14ac:dyDescent="0.25">
      <c r="A2285" s="1" t="s">
        <v>33</v>
      </c>
      <c r="B2285" s="1" t="s">
        <v>34</v>
      </c>
      <c r="C2285" s="2">
        <v>45901</v>
      </c>
      <c r="D2285" s="1" t="s">
        <v>238</v>
      </c>
      <c r="E2285" s="1" t="s">
        <v>239</v>
      </c>
      <c r="F2285" s="1" t="s">
        <v>37</v>
      </c>
      <c r="G2285" s="1" t="s">
        <v>1986</v>
      </c>
      <c r="H2285" s="1" t="s">
        <v>1990</v>
      </c>
      <c r="I2285" s="3">
        <v>0</v>
      </c>
      <c r="J2285" s="3">
        <v>43680</v>
      </c>
      <c r="K2285" s="1" t="s">
        <v>40</v>
      </c>
      <c r="L2285" s="1" t="s">
        <v>502</v>
      </c>
      <c r="M2285" s="1" t="s">
        <v>503</v>
      </c>
      <c r="N2285" s="1" t="s">
        <v>37</v>
      </c>
      <c r="O2285" s="1" t="s">
        <v>43</v>
      </c>
      <c r="P2285" s="1" t="s">
        <v>43</v>
      </c>
      <c r="Q2285" s="1" t="s">
        <v>43</v>
      </c>
      <c r="R2285" s="3">
        <v>0</v>
      </c>
      <c r="S2285" s="1" t="s">
        <v>44</v>
      </c>
      <c r="T2285" s="1" t="s">
        <v>45</v>
      </c>
      <c r="U2285" s="1" t="s">
        <v>1986</v>
      </c>
      <c r="V2285" s="1" t="s">
        <v>46</v>
      </c>
      <c r="W2285" s="1" t="s">
        <v>81</v>
      </c>
      <c r="X2285" s="1" t="s">
        <v>1988</v>
      </c>
      <c r="Y2285" s="1" t="s">
        <v>245</v>
      </c>
      <c r="Z2285" s="1" t="s">
        <v>1989</v>
      </c>
      <c r="AA2285" s="1" t="s">
        <v>51</v>
      </c>
      <c r="AB2285" s="1" t="s">
        <v>1988</v>
      </c>
      <c r="AC2285" s="1" t="s">
        <v>37</v>
      </c>
    </row>
    <row r="2286" spans="1:29" hidden="1" x14ac:dyDescent="0.25">
      <c r="A2286" s="1" t="s">
        <v>33</v>
      </c>
      <c r="B2286" s="1" t="s">
        <v>34</v>
      </c>
      <c r="C2286" s="2">
        <v>45901</v>
      </c>
      <c r="D2286" s="1" t="s">
        <v>238</v>
      </c>
      <c r="E2286" s="1" t="s">
        <v>239</v>
      </c>
      <c r="F2286" s="1" t="s">
        <v>37</v>
      </c>
      <c r="G2286" s="1" t="s">
        <v>1986</v>
      </c>
      <c r="H2286" s="1" t="s">
        <v>1990</v>
      </c>
      <c r="I2286" s="3">
        <v>43680</v>
      </c>
      <c r="J2286" s="3">
        <v>0</v>
      </c>
      <c r="K2286" s="1" t="s">
        <v>40</v>
      </c>
      <c r="L2286" s="1" t="s">
        <v>41</v>
      </c>
      <c r="M2286" s="1" t="s">
        <v>42</v>
      </c>
      <c r="N2286" s="1" t="s">
        <v>37</v>
      </c>
      <c r="O2286" s="1" t="s">
        <v>43</v>
      </c>
      <c r="P2286" s="1" t="s">
        <v>43</v>
      </c>
      <c r="Q2286" s="1" t="s">
        <v>43</v>
      </c>
      <c r="R2286" s="3">
        <v>0</v>
      </c>
      <c r="S2286" s="1" t="s">
        <v>44</v>
      </c>
      <c r="T2286" s="1" t="s">
        <v>45</v>
      </c>
      <c r="U2286" s="1" t="s">
        <v>1986</v>
      </c>
      <c r="V2286" s="1" t="s">
        <v>46</v>
      </c>
      <c r="W2286" s="1" t="s">
        <v>81</v>
      </c>
      <c r="X2286" s="1" t="s">
        <v>1988</v>
      </c>
      <c r="Y2286" s="1" t="s">
        <v>245</v>
      </c>
      <c r="Z2286" s="1" t="s">
        <v>1989</v>
      </c>
      <c r="AA2286" s="1" t="s">
        <v>51</v>
      </c>
      <c r="AB2286" s="1" t="s">
        <v>1988</v>
      </c>
      <c r="AC2286" s="1" t="s">
        <v>37</v>
      </c>
    </row>
    <row r="2287" spans="1:29" hidden="1" x14ac:dyDescent="0.25">
      <c r="A2287" s="1" t="s">
        <v>33</v>
      </c>
      <c r="B2287" s="1" t="s">
        <v>34</v>
      </c>
      <c r="C2287" s="2">
        <v>45901</v>
      </c>
      <c r="D2287" s="1" t="s">
        <v>238</v>
      </c>
      <c r="E2287" s="1" t="s">
        <v>239</v>
      </c>
      <c r="F2287" s="1" t="s">
        <v>37</v>
      </c>
      <c r="G2287" s="1" t="s">
        <v>1986</v>
      </c>
      <c r="H2287" s="1" t="s">
        <v>1990</v>
      </c>
      <c r="I2287" s="3">
        <v>0</v>
      </c>
      <c r="J2287" s="3">
        <v>45283</v>
      </c>
      <c r="K2287" s="1" t="s">
        <v>40</v>
      </c>
      <c r="L2287" s="1" t="s">
        <v>440</v>
      </c>
      <c r="M2287" s="1" t="s">
        <v>441</v>
      </c>
      <c r="N2287" s="1" t="s">
        <v>37</v>
      </c>
      <c r="O2287" s="1" t="s">
        <v>43</v>
      </c>
      <c r="P2287" s="1" t="s">
        <v>43</v>
      </c>
      <c r="Q2287" s="1" t="s">
        <v>43</v>
      </c>
      <c r="R2287" s="3">
        <v>0</v>
      </c>
      <c r="S2287" s="1" t="s">
        <v>44</v>
      </c>
      <c r="T2287" s="1" t="s">
        <v>45</v>
      </c>
      <c r="U2287" s="1" t="s">
        <v>1986</v>
      </c>
      <c r="V2287" s="1" t="s">
        <v>46</v>
      </c>
      <c r="W2287" s="1" t="s">
        <v>81</v>
      </c>
      <c r="X2287" s="1" t="s">
        <v>1988</v>
      </c>
      <c r="Y2287" s="1" t="s">
        <v>245</v>
      </c>
      <c r="Z2287" s="1" t="s">
        <v>1989</v>
      </c>
      <c r="AA2287" s="1" t="s">
        <v>51</v>
      </c>
      <c r="AB2287" s="1" t="s">
        <v>1988</v>
      </c>
      <c r="AC2287" s="1" t="s">
        <v>37</v>
      </c>
    </row>
    <row r="2288" spans="1:29" hidden="1" x14ac:dyDescent="0.25">
      <c r="A2288" s="1" t="s">
        <v>33</v>
      </c>
      <c r="B2288" s="1" t="s">
        <v>34</v>
      </c>
      <c r="C2288" s="2">
        <v>45901</v>
      </c>
      <c r="D2288" s="1" t="s">
        <v>238</v>
      </c>
      <c r="E2288" s="1" t="s">
        <v>239</v>
      </c>
      <c r="F2288" s="1" t="s">
        <v>37</v>
      </c>
      <c r="G2288" s="1" t="s">
        <v>1986</v>
      </c>
      <c r="H2288" s="1" t="s">
        <v>1990</v>
      </c>
      <c r="I2288" s="3">
        <v>45283</v>
      </c>
      <c r="J2288" s="3">
        <v>0</v>
      </c>
      <c r="K2288" s="1" t="s">
        <v>40</v>
      </c>
      <c r="L2288" s="1" t="s">
        <v>41</v>
      </c>
      <c r="M2288" s="1" t="s">
        <v>42</v>
      </c>
      <c r="N2288" s="1" t="s">
        <v>37</v>
      </c>
      <c r="O2288" s="1" t="s">
        <v>43</v>
      </c>
      <c r="P2288" s="1" t="s">
        <v>43</v>
      </c>
      <c r="Q2288" s="1" t="s">
        <v>43</v>
      </c>
      <c r="R2288" s="3">
        <v>0</v>
      </c>
      <c r="S2288" s="1" t="s">
        <v>44</v>
      </c>
      <c r="T2288" s="1" t="s">
        <v>45</v>
      </c>
      <c r="U2288" s="1" t="s">
        <v>1986</v>
      </c>
      <c r="V2288" s="1" t="s">
        <v>46</v>
      </c>
      <c r="W2288" s="1" t="s">
        <v>81</v>
      </c>
      <c r="X2288" s="1" t="s">
        <v>1988</v>
      </c>
      <c r="Y2288" s="1" t="s">
        <v>245</v>
      </c>
      <c r="Z2288" s="1" t="s">
        <v>1989</v>
      </c>
      <c r="AA2288" s="1" t="s">
        <v>51</v>
      </c>
      <c r="AB2288" s="1" t="s">
        <v>1988</v>
      </c>
      <c r="AC2288" s="1" t="s">
        <v>37</v>
      </c>
    </row>
    <row r="2289" spans="1:29" hidden="1" x14ac:dyDescent="0.25">
      <c r="A2289" s="1" t="s">
        <v>33</v>
      </c>
      <c r="B2289" s="1" t="s">
        <v>34</v>
      </c>
      <c r="C2289" s="2">
        <v>45901</v>
      </c>
      <c r="D2289" s="1" t="s">
        <v>238</v>
      </c>
      <c r="E2289" s="1" t="s">
        <v>239</v>
      </c>
      <c r="F2289" s="1" t="s">
        <v>37</v>
      </c>
      <c r="G2289" s="1" t="s">
        <v>1986</v>
      </c>
      <c r="H2289" s="1" t="s">
        <v>1990</v>
      </c>
      <c r="I2289" s="3">
        <v>0</v>
      </c>
      <c r="J2289" s="3">
        <v>38667</v>
      </c>
      <c r="K2289" s="1" t="s">
        <v>40</v>
      </c>
      <c r="L2289" s="1" t="s">
        <v>835</v>
      </c>
      <c r="M2289" s="1" t="s">
        <v>836</v>
      </c>
      <c r="N2289" s="1" t="s">
        <v>37</v>
      </c>
      <c r="O2289" s="1" t="s">
        <v>43</v>
      </c>
      <c r="P2289" s="1" t="s">
        <v>43</v>
      </c>
      <c r="Q2289" s="1" t="s">
        <v>43</v>
      </c>
      <c r="R2289" s="3">
        <v>0</v>
      </c>
      <c r="S2289" s="1" t="s">
        <v>44</v>
      </c>
      <c r="T2289" s="1" t="s">
        <v>45</v>
      </c>
      <c r="U2289" s="1" t="s">
        <v>1986</v>
      </c>
      <c r="V2289" s="1" t="s">
        <v>46</v>
      </c>
      <c r="W2289" s="1" t="s">
        <v>81</v>
      </c>
      <c r="X2289" s="1" t="s">
        <v>1988</v>
      </c>
      <c r="Y2289" s="1" t="s">
        <v>245</v>
      </c>
      <c r="Z2289" s="1" t="s">
        <v>1989</v>
      </c>
      <c r="AA2289" s="1" t="s">
        <v>51</v>
      </c>
      <c r="AB2289" s="1" t="s">
        <v>1988</v>
      </c>
      <c r="AC2289" s="1" t="s">
        <v>37</v>
      </c>
    </row>
    <row r="2290" spans="1:29" hidden="1" x14ac:dyDescent="0.25">
      <c r="A2290" s="1" t="s">
        <v>33</v>
      </c>
      <c r="B2290" s="1" t="s">
        <v>34</v>
      </c>
      <c r="C2290" s="2">
        <v>45901</v>
      </c>
      <c r="D2290" s="1" t="s">
        <v>238</v>
      </c>
      <c r="E2290" s="1" t="s">
        <v>239</v>
      </c>
      <c r="F2290" s="1" t="s">
        <v>37</v>
      </c>
      <c r="G2290" s="1" t="s">
        <v>1986</v>
      </c>
      <c r="H2290" s="1" t="s">
        <v>1990</v>
      </c>
      <c r="I2290" s="3">
        <v>38667</v>
      </c>
      <c r="J2290" s="3">
        <v>0</v>
      </c>
      <c r="K2290" s="1" t="s">
        <v>40</v>
      </c>
      <c r="L2290" s="1" t="s">
        <v>41</v>
      </c>
      <c r="M2290" s="1" t="s">
        <v>42</v>
      </c>
      <c r="N2290" s="1" t="s">
        <v>37</v>
      </c>
      <c r="O2290" s="1" t="s">
        <v>43</v>
      </c>
      <c r="P2290" s="1" t="s">
        <v>43</v>
      </c>
      <c r="Q2290" s="1" t="s">
        <v>43</v>
      </c>
      <c r="R2290" s="3">
        <v>0</v>
      </c>
      <c r="S2290" s="1" t="s">
        <v>44</v>
      </c>
      <c r="T2290" s="1" t="s">
        <v>45</v>
      </c>
      <c r="U2290" s="1" t="s">
        <v>1986</v>
      </c>
      <c r="V2290" s="1" t="s">
        <v>46</v>
      </c>
      <c r="W2290" s="1" t="s">
        <v>81</v>
      </c>
      <c r="X2290" s="1" t="s">
        <v>1988</v>
      </c>
      <c r="Y2290" s="1" t="s">
        <v>245</v>
      </c>
      <c r="Z2290" s="1" t="s">
        <v>1989</v>
      </c>
      <c r="AA2290" s="1" t="s">
        <v>51</v>
      </c>
      <c r="AB2290" s="1" t="s">
        <v>1988</v>
      </c>
      <c r="AC2290" s="1" t="s">
        <v>37</v>
      </c>
    </row>
    <row r="2291" spans="1:29" hidden="1" x14ac:dyDescent="0.25">
      <c r="A2291" s="1" t="s">
        <v>33</v>
      </c>
      <c r="B2291" s="1" t="s">
        <v>34</v>
      </c>
      <c r="C2291" s="2">
        <v>45901</v>
      </c>
      <c r="D2291" s="1" t="s">
        <v>238</v>
      </c>
      <c r="E2291" s="1" t="s">
        <v>239</v>
      </c>
      <c r="F2291" s="1" t="s">
        <v>37</v>
      </c>
      <c r="G2291" s="1" t="s">
        <v>1986</v>
      </c>
      <c r="H2291" s="1" t="s">
        <v>1990</v>
      </c>
      <c r="I2291" s="3">
        <v>0</v>
      </c>
      <c r="J2291" s="3">
        <v>20962</v>
      </c>
      <c r="K2291" s="1" t="s">
        <v>40</v>
      </c>
      <c r="L2291" s="1" t="s">
        <v>354</v>
      </c>
      <c r="M2291" s="1" t="s">
        <v>355</v>
      </c>
      <c r="N2291" s="1" t="s">
        <v>37</v>
      </c>
      <c r="O2291" s="1" t="s">
        <v>43</v>
      </c>
      <c r="P2291" s="1" t="s">
        <v>43</v>
      </c>
      <c r="Q2291" s="1" t="s">
        <v>43</v>
      </c>
      <c r="R2291" s="3">
        <v>0</v>
      </c>
      <c r="S2291" s="1" t="s">
        <v>44</v>
      </c>
      <c r="T2291" s="1" t="s">
        <v>45</v>
      </c>
      <c r="U2291" s="1" t="s">
        <v>1986</v>
      </c>
      <c r="V2291" s="1" t="s">
        <v>46</v>
      </c>
      <c r="W2291" s="1" t="s">
        <v>81</v>
      </c>
      <c r="X2291" s="1" t="s">
        <v>1988</v>
      </c>
      <c r="Y2291" s="1" t="s">
        <v>245</v>
      </c>
      <c r="Z2291" s="1" t="s">
        <v>1989</v>
      </c>
      <c r="AA2291" s="1" t="s">
        <v>51</v>
      </c>
      <c r="AB2291" s="1" t="s">
        <v>1988</v>
      </c>
      <c r="AC2291" s="1" t="s">
        <v>37</v>
      </c>
    </row>
    <row r="2292" spans="1:29" hidden="1" x14ac:dyDescent="0.25">
      <c r="A2292" s="1" t="s">
        <v>33</v>
      </c>
      <c r="B2292" s="1" t="s">
        <v>34</v>
      </c>
      <c r="C2292" s="2">
        <v>45901</v>
      </c>
      <c r="D2292" s="1" t="s">
        <v>238</v>
      </c>
      <c r="E2292" s="1" t="s">
        <v>239</v>
      </c>
      <c r="F2292" s="1" t="s">
        <v>37</v>
      </c>
      <c r="G2292" s="1" t="s">
        <v>1986</v>
      </c>
      <c r="H2292" s="1" t="s">
        <v>1990</v>
      </c>
      <c r="I2292" s="3">
        <v>20962</v>
      </c>
      <c r="J2292" s="3">
        <v>0</v>
      </c>
      <c r="K2292" s="1" t="s">
        <v>40</v>
      </c>
      <c r="L2292" s="1" t="s">
        <v>41</v>
      </c>
      <c r="M2292" s="1" t="s">
        <v>42</v>
      </c>
      <c r="N2292" s="1" t="s">
        <v>37</v>
      </c>
      <c r="O2292" s="1" t="s">
        <v>43</v>
      </c>
      <c r="P2292" s="1" t="s">
        <v>43</v>
      </c>
      <c r="Q2292" s="1" t="s">
        <v>43</v>
      </c>
      <c r="R2292" s="3">
        <v>0</v>
      </c>
      <c r="S2292" s="1" t="s">
        <v>44</v>
      </c>
      <c r="T2292" s="1" t="s">
        <v>45</v>
      </c>
      <c r="U2292" s="1" t="s">
        <v>1986</v>
      </c>
      <c r="V2292" s="1" t="s">
        <v>46</v>
      </c>
      <c r="W2292" s="1" t="s">
        <v>81</v>
      </c>
      <c r="X2292" s="1" t="s">
        <v>1988</v>
      </c>
      <c r="Y2292" s="1" t="s">
        <v>245</v>
      </c>
      <c r="Z2292" s="1" t="s">
        <v>1989</v>
      </c>
      <c r="AA2292" s="1" t="s">
        <v>51</v>
      </c>
      <c r="AB2292" s="1" t="s">
        <v>1988</v>
      </c>
      <c r="AC2292" s="1" t="s">
        <v>37</v>
      </c>
    </row>
    <row r="2293" spans="1:29" hidden="1" x14ac:dyDescent="0.25">
      <c r="A2293" s="1" t="s">
        <v>33</v>
      </c>
      <c r="B2293" s="1" t="s">
        <v>34</v>
      </c>
      <c r="C2293" s="2">
        <v>45901</v>
      </c>
      <c r="D2293" s="1" t="s">
        <v>238</v>
      </c>
      <c r="E2293" s="1" t="s">
        <v>239</v>
      </c>
      <c r="F2293" s="1" t="s">
        <v>37</v>
      </c>
      <c r="G2293" s="1" t="s">
        <v>1986</v>
      </c>
      <c r="H2293" s="1" t="s">
        <v>1990</v>
      </c>
      <c r="I2293" s="3">
        <v>0</v>
      </c>
      <c r="J2293" s="3">
        <v>38667</v>
      </c>
      <c r="K2293" s="1" t="s">
        <v>40</v>
      </c>
      <c r="L2293" s="1" t="s">
        <v>287</v>
      </c>
      <c r="M2293" s="1" t="s">
        <v>288</v>
      </c>
      <c r="N2293" s="1" t="s">
        <v>37</v>
      </c>
      <c r="O2293" s="1" t="s">
        <v>43</v>
      </c>
      <c r="P2293" s="1" t="s">
        <v>43</v>
      </c>
      <c r="Q2293" s="1" t="s">
        <v>43</v>
      </c>
      <c r="R2293" s="3">
        <v>0</v>
      </c>
      <c r="S2293" s="1" t="s">
        <v>44</v>
      </c>
      <c r="T2293" s="1" t="s">
        <v>45</v>
      </c>
      <c r="U2293" s="1" t="s">
        <v>1986</v>
      </c>
      <c r="V2293" s="1" t="s">
        <v>46</v>
      </c>
      <c r="W2293" s="1" t="s">
        <v>81</v>
      </c>
      <c r="X2293" s="1" t="s">
        <v>1988</v>
      </c>
      <c r="Y2293" s="1" t="s">
        <v>245</v>
      </c>
      <c r="Z2293" s="1" t="s">
        <v>1989</v>
      </c>
      <c r="AA2293" s="1" t="s">
        <v>51</v>
      </c>
      <c r="AB2293" s="1" t="s">
        <v>1988</v>
      </c>
      <c r="AC2293" s="1" t="s">
        <v>37</v>
      </c>
    </row>
    <row r="2294" spans="1:29" hidden="1" x14ac:dyDescent="0.25">
      <c r="A2294" s="1" t="s">
        <v>33</v>
      </c>
      <c r="B2294" s="1" t="s">
        <v>34</v>
      </c>
      <c r="C2294" s="2">
        <v>45901</v>
      </c>
      <c r="D2294" s="1" t="s">
        <v>238</v>
      </c>
      <c r="E2294" s="1" t="s">
        <v>239</v>
      </c>
      <c r="F2294" s="1" t="s">
        <v>37</v>
      </c>
      <c r="G2294" s="1" t="s">
        <v>1986</v>
      </c>
      <c r="H2294" s="1" t="s">
        <v>1990</v>
      </c>
      <c r="I2294" s="3">
        <v>38667</v>
      </c>
      <c r="J2294" s="3">
        <v>0</v>
      </c>
      <c r="K2294" s="1" t="s">
        <v>40</v>
      </c>
      <c r="L2294" s="1" t="s">
        <v>41</v>
      </c>
      <c r="M2294" s="1" t="s">
        <v>42</v>
      </c>
      <c r="N2294" s="1" t="s">
        <v>37</v>
      </c>
      <c r="O2294" s="1" t="s">
        <v>43</v>
      </c>
      <c r="P2294" s="1" t="s">
        <v>43</v>
      </c>
      <c r="Q2294" s="1" t="s">
        <v>43</v>
      </c>
      <c r="R2294" s="3">
        <v>0</v>
      </c>
      <c r="S2294" s="1" t="s">
        <v>44</v>
      </c>
      <c r="T2294" s="1" t="s">
        <v>45</v>
      </c>
      <c r="U2294" s="1" t="s">
        <v>1986</v>
      </c>
      <c r="V2294" s="1" t="s">
        <v>46</v>
      </c>
      <c r="W2294" s="1" t="s">
        <v>81</v>
      </c>
      <c r="X2294" s="1" t="s">
        <v>1988</v>
      </c>
      <c r="Y2294" s="1" t="s">
        <v>245</v>
      </c>
      <c r="Z2294" s="1" t="s">
        <v>1989</v>
      </c>
      <c r="AA2294" s="1" t="s">
        <v>51</v>
      </c>
      <c r="AB2294" s="1" t="s">
        <v>1988</v>
      </c>
      <c r="AC2294" s="1" t="s">
        <v>37</v>
      </c>
    </row>
    <row r="2295" spans="1:29" hidden="1" x14ac:dyDescent="0.25">
      <c r="A2295" s="1" t="s">
        <v>33</v>
      </c>
      <c r="B2295" s="1" t="s">
        <v>34</v>
      </c>
      <c r="C2295" s="2">
        <v>45901</v>
      </c>
      <c r="D2295" s="1" t="s">
        <v>238</v>
      </c>
      <c r="E2295" s="1" t="s">
        <v>239</v>
      </c>
      <c r="F2295" s="1" t="s">
        <v>37</v>
      </c>
      <c r="G2295" s="1" t="s">
        <v>1986</v>
      </c>
      <c r="H2295" s="1" t="s">
        <v>1990</v>
      </c>
      <c r="I2295" s="3">
        <v>0</v>
      </c>
      <c r="J2295" s="3">
        <v>38773</v>
      </c>
      <c r="K2295" s="1" t="s">
        <v>40</v>
      </c>
      <c r="L2295" s="1" t="s">
        <v>589</v>
      </c>
      <c r="M2295" s="1" t="s">
        <v>590</v>
      </c>
      <c r="N2295" s="1" t="s">
        <v>37</v>
      </c>
      <c r="O2295" s="1" t="s">
        <v>43</v>
      </c>
      <c r="P2295" s="1" t="s">
        <v>43</v>
      </c>
      <c r="Q2295" s="1" t="s">
        <v>43</v>
      </c>
      <c r="R2295" s="3">
        <v>0</v>
      </c>
      <c r="S2295" s="1" t="s">
        <v>44</v>
      </c>
      <c r="T2295" s="1" t="s">
        <v>45</v>
      </c>
      <c r="U2295" s="1" t="s">
        <v>1986</v>
      </c>
      <c r="V2295" s="1" t="s">
        <v>46</v>
      </c>
      <c r="W2295" s="1" t="s">
        <v>81</v>
      </c>
      <c r="X2295" s="1" t="s">
        <v>1988</v>
      </c>
      <c r="Y2295" s="1" t="s">
        <v>245</v>
      </c>
      <c r="Z2295" s="1" t="s">
        <v>1989</v>
      </c>
      <c r="AA2295" s="1" t="s">
        <v>51</v>
      </c>
      <c r="AB2295" s="1" t="s">
        <v>1988</v>
      </c>
      <c r="AC2295" s="1" t="s">
        <v>37</v>
      </c>
    </row>
    <row r="2296" spans="1:29" hidden="1" x14ac:dyDescent="0.25">
      <c r="A2296" s="1" t="s">
        <v>33</v>
      </c>
      <c r="B2296" s="1" t="s">
        <v>34</v>
      </c>
      <c r="C2296" s="2">
        <v>45901</v>
      </c>
      <c r="D2296" s="1" t="s">
        <v>238</v>
      </c>
      <c r="E2296" s="1" t="s">
        <v>239</v>
      </c>
      <c r="F2296" s="1" t="s">
        <v>37</v>
      </c>
      <c r="G2296" s="1" t="s">
        <v>1986</v>
      </c>
      <c r="H2296" s="1" t="s">
        <v>1990</v>
      </c>
      <c r="I2296" s="3">
        <v>38773</v>
      </c>
      <c r="J2296" s="3">
        <v>0</v>
      </c>
      <c r="K2296" s="1" t="s">
        <v>40</v>
      </c>
      <c r="L2296" s="1" t="s">
        <v>41</v>
      </c>
      <c r="M2296" s="1" t="s">
        <v>42</v>
      </c>
      <c r="N2296" s="1" t="s">
        <v>37</v>
      </c>
      <c r="O2296" s="1" t="s">
        <v>43</v>
      </c>
      <c r="P2296" s="1" t="s">
        <v>43</v>
      </c>
      <c r="Q2296" s="1" t="s">
        <v>43</v>
      </c>
      <c r="R2296" s="3">
        <v>0</v>
      </c>
      <c r="S2296" s="1" t="s">
        <v>44</v>
      </c>
      <c r="T2296" s="1" t="s">
        <v>45</v>
      </c>
      <c r="U2296" s="1" t="s">
        <v>1986</v>
      </c>
      <c r="V2296" s="1" t="s">
        <v>46</v>
      </c>
      <c r="W2296" s="1" t="s">
        <v>81</v>
      </c>
      <c r="X2296" s="1" t="s">
        <v>1988</v>
      </c>
      <c r="Y2296" s="1" t="s">
        <v>245</v>
      </c>
      <c r="Z2296" s="1" t="s">
        <v>1989</v>
      </c>
      <c r="AA2296" s="1" t="s">
        <v>51</v>
      </c>
      <c r="AB2296" s="1" t="s">
        <v>1988</v>
      </c>
      <c r="AC2296" s="1" t="s">
        <v>37</v>
      </c>
    </row>
    <row r="2297" spans="1:29" hidden="1" x14ac:dyDescent="0.25">
      <c r="A2297" s="1" t="s">
        <v>33</v>
      </c>
      <c r="B2297" s="1" t="s">
        <v>34</v>
      </c>
      <c r="C2297" s="2">
        <v>45901</v>
      </c>
      <c r="D2297" s="1" t="s">
        <v>238</v>
      </c>
      <c r="E2297" s="1" t="s">
        <v>239</v>
      </c>
      <c r="F2297" s="1" t="s">
        <v>37</v>
      </c>
      <c r="G2297" s="1" t="s">
        <v>1986</v>
      </c>
      <c r="H2297" s="1" t="s">
        <v>1990</v>
      </c>
      <c r="I2297" s="3">
        <v>0</v>
      </c>
      <c r="J2297" s="3">
        <v>1160000</v>
      </c>
      <c r="K2297" s="1" t="s">
        <v>40</v>
      </c>
      <c r="L2297" s="1" t="s">
        <v>113</v>
      </c>
      <c r="M2297" s="1" t="s">
        <v>114</v>
      </c>
      <c r="N2297" s="1" t="s">
        <v>37</v>
      </c>
      <c r="O2297" s="1" t="s">
        <v>43</v>
      </c>
      <c r="P2297" s="1" t="s">
        <v>43</v>
      </c>
      <c r="Q2297" s="1" t="s">
        <v>43</v>
      </c>
      <c r="R2297" s="3">
        <v>0</v>
      </c>
      <c r="S2297" s="1" t="s">
        <v>44</v>
      </c>
      <c r="T2297" s="1" t="s">
        <v>45</v>
      </c>
      <c r="U2297" s="1" t="s">
        <v>1986</v>
      </c>
      <c r="V2297" s="1" t="s">
        <v>46</v>
      </c>
      <c r="W2297" s="1" t="s">
        <v>81</v>
      </c>
      <c r="X2297" s="1" t="s">
        <v>1988</v>
      </c>
      <c r="Y2297" s="1" t="s">
        <v>245</v>
      </c>
      <c r="Z2297" s="1" t="s">
        <v>1989</v>
      </c>
      <c r="AA2297" s="1" t="s">
        <v>51</v>
      </c>
      <c r="AB2297" s="1" t="s">
        <v>1988</v>
      </c>
      <c r="AC2297" s="1" t="s">
        <v>37</v>
      </c>
    </row>
    <row r="2298" spans="1:29" hidden="1" x14ac:dyDescent="0.25">
      <c r="A2298" s="1" t="s">
        <v>33</v>
      </c>
      <c r="B2298" s="1" t="s">
        <v>34</v>
      </c>
      <c r="C2298" s="2">
        <v>45901</v>
      </c>
      <c r="D2298" s="1" t="s">
        <v>238</v>
      </c>
      <c r="E2298" s="1" t="s">
        <v>239</v>
      </c>
      <c r="F2298" s="1" t="s">
        <v>37</v>
      </c>
      <c r="G2298" s="1" t="s">
        <v>1986</v>
      </c>
      <c r="H2298" s="1" t="s">
        <v>1990</v>
      </c>
      <c r="I2298" s="3">
        <v>1160000</v>
      </c>
      <c r="J2298" s="3">
        <v>0</v>
      </c>
      <c r="K2298" s="1" t="s">
        <v>40</v>
      </c>
      <c r="L2298" s="1" t="s">
        <v>41</v>
      </c>
      <c r="M2298" s="1" t="s">
        <v>42</v>
      </c>
      <c r="N2298" s="1" t="s">
        <v>37</v>
      </c>
      <c r="O2298" s="1" t="s">
        <v>43</v>
      </c>
      <c r="P2298" s="1" t="s">
        <v>43</v>
      </c>
      <c r="Q2298" s="1" t="s">
        <v>43</v>
      </c>
      <c r="R2298" s="3">
        <v>0</v>
      </c>
      <c r="S2298" s="1" t="s">
        <v>44</v>
      </c>
      <c r="T2298" s="1" t="s">
        <v>45</v>
      </c>
      <c r="U2298" s="1" t="s">
        <v>1986</v>
      </c>
      <c r="V2298" s="1" t="s">
        <v>46</v>
      </c>
      <c r="W2298" s="1" t="s">
        <v>81</v>
      </c>
      <c r="X2298" s="1" t="s">
        <v>1988</v>
      </c>
      <c r="Y2298" s="1" t="s">
        <v>245</v>
      </c>
      <c r="Z2298" s="1" t="s">
        <v>1989</v>
      </c>
      <c r="AA2298" s="1" t="s">
        <v>51</v>
      </c>
      <c r="AB2298" s="1" t="s">
        <v>1988</v>
      </c>
      <c r="AC2298" s="1" t="s">
        <v>37</v>
      </c>
    </row>
    <row r="2299" spans="1:29" hidden="1" x14ac:dyDescent="0.25">
      <c r="A2299" s="1" t="s">
        <v>33</v>
      </c>
      <c r="B2299" s="1" t="s">
        <v>34</v>
      </c>
      <c r="C2299" s="2">
        <v>45901</v>
      </c>
      <c r="D2299" s="1" t="s">
        <v>238</v>
      </c>
      <c r="E2299" s="1" t="s">
        <v>239</v>
      </c>
      <c r="F2299" s="1" t="s">
        <v>37</v>
      </c>
      <c r="G2299" s="1" t="s">
        <v>1986</v>
      </c>
      <c r="H2299" s="1" t="s">
        <v>1990</v>
      </c>
      <c r="I2299" s="3">
        <v>0</v>
      </c>
      <c r="J2299" s="3">
        <v>89820</v>
      </c>
      <c r="K2299" s="1" t="s">
        <v>40</v>
      </c>
      <c r="L2299" s="1" t="s">
        <v>1454</v>
      </c>
      <c r="M2299" s="1" t="s">
        <v>828</v>
      </c>
      <c r="N2299" s="1" t="s">
        <v>37</v>
      </c>
      <c r="O2299" s="1" t="s">
        <v>43</v>
      </c>
      <c r="P2299" s="1" t="s">
        <v>43</v>
      </c>
      <c r="Q2299" s="1" t="s">
        <v>43</v>
      </c>
      <c r="R2299" s="3">
        <v>0</v>
      </c>
      <c r="S2299" s="1" t="s">
        <v>44</v>
      </c>
      <c r="T2299" s="1" t="s">
        <v>45</v>
      </c>
      <c r="U2299" s="1" t="s">
        <v>1986</v>
      </c>
      <c r="V2299" s="1" t="s">
        <v>46</v>
      </c>
      <c r="W2299" s="1" t="s">
        <v>81</v>
      </c>
      <c r="X2299" s="1" t="s">
        <v>1988</v>
      </c>
      <c r="Y2299" s="1" t="s">
        <v>245</v>
      </c>
      <c r="Z2299" s="1" t="s">
        <v>1989</v>
      </c>
      <c r="AA2299" s="1" t="s">
        <v>51</v>
      </c>
      <c r="AB2299" s="1" t="s">
        <v>1988</v>
      </c>
      <c r="AC2299" s="1" t="s">
        <v>37</v>
      </c>
    </row>
    <row r="2300" spans="1:29" hidden="1" x14ac:dyDescent="0.25">
      <c r="A2300" s="1" t="s">
        <v>33</v>
      </c>
      <c r="B2300" s="1" t="s">
        <v>34</v>
      </c>
      <c r="C2300" s="2">
        <v>45901</v>
      </c>
      <c r="D2300" s="1" t="s">
        <v>238</v>
      </c>
      <c r="E2300" s="1" t="s">
        <v>239</v>
      </c>
      <c r="F2300" s="1" t="s">
        <v>37</v>
      </c>
      <c r="G2300" s="1" t="s">
        <v>1986</v>
      </c>
      <c r="H2300" s="1" t="s">
        <v>1990</v>
      </c>
      <c r="I2300" s="3">
        <v>89820</v>
      </c>
      <c r="J2300" s="3">
        <v>0</v>
      </c>
      <c r="K2300" s="1" t="s">
        <v>40</v>
      </c>
      <c r="L2300" s="1" t="s">
        <v>41</v>
      </c>
      <c r="M2300" s="1" t="s">
        <v>42</v>
      </c>
      <c r="N2300" s="1" t="s">
        <v>37</v>
      </c>
      <c r="O2300" s="1" t="s">
        <v>43</v>
      </c>
      <c r="P2300" s="1" t="s">
        <v>43</v>
      </c>
      <c r="Q2300" s="1" t="s">
        <v>43</v>
      </c>
      <c r="R2300" s="3">
        <v>0</v>
      </c>
      <c r="S2300" s="1" t="s">
        <v>44</v>
      </c>
      <c r="T2300" s="1" t="s">
        <v>45</v>
      </c>
      <c r="U2300" s="1" t="s">
        <v>1986</v>
      </c>
      <c r="V2300" s="1" t="s">
        <v>46</v>
      </c>
      <c r="W2300" s="1" t="s">
        <v>81</v>
      </c>
      <c r="X2300" s="1" t="s">
        <v>1988</v>
      </c>
      <c r="Y2300" s="1" t="s">
        <v>245</v>
      </c>
      <c r="Z2300" s="1" t="s">
        <v>1989</v>
      </c>
      <c r="AA2300" s="1" t="s">
        <v>51</v>
      </c>
      <c r="AB2300" s="1" t="s">
        <v>1988</v>
      </c>
      <c r="AC2300" s="1" t="s">
        <v>37</v>
      </c>
    </row>
    <row r="2301" spans="1:29" hidden="1" x14ac:dyDescent="0.25">
      <c r="A2301" s="1" t="s">
        <v>33</v>
      </c>
      <c r="B2301" s="1" t="s">
        <v>34</v>
      </c>
      <c r="C2301" s="2">
        <v>45901</v>
      </c>
      <c r="D2301" s="1" t="s">
        <v>238</v>
      </c>
      <c r="E2301" s="1" t="s">
        <v>239</v>
      </c>
      <c r="F2301" s="1" t="s">
        <v>37</v>
      </c>
      <c r="G2301" s="1" t="s">
        <v>1986</v>
      </c>
      <c r="H2301" s="1" t="s">
        <v>1990</v>
      </c>
      <c r="I2301" s="3">
        <v>0</v>
      </c>
      <c r="J2301" s="3">
        <v>87151</v>
      </c>
      <c r="K2301" s="1" t="s">
        <v>40</v>
      </c>
      <c r="L2301" s="1" t="s">
        <v>1495</v>
      </c>
      <c r="M2301" s="1" t="s">
        <v>772</v>
      </c>
      <c r="N2301" s="1" t="s">
        <v>37</v>
      </c>
      <c r="O2301" s="1" t="s">
        <v>43</v>
      </c>
      <c r="P2301" s="1" t="s">
        <v>43</v>
      </c>
      <c r="Q2301" s="1" t="s">
        <v>43</v>
      </c>
      <c r="R2301" s="3">
        <v>0</v>
      </c>
      <c r="S2301" s="1" t="s">
        <v>44</v>
      </c>
      <c r="T2301" s="1" t="s">
        <v>45</v>
      </c>
      <c r="U2301" s="1" t="s">
        <v>1986</v>
      </c>
      <c r="V2301" s="1" t="s">
        <v>46</v>
      </c>
      <c r="W2301" s="1" t="s">
        <v>81</v>
      </c>
      <c r="X2301" s="1" t="s">
        <v>1988</v>
      </c>
      <c r="Y2301" s="1" t="s">
        <v>245</v>
      </c>
      <c r="Z2301" s="1" t="s">
        <v>1989</v>
      </c>
      <c r="AA2301" s="1" t="s">
        <v>51</v>
      </c>
      <c r="AB2301" s="1" t="s">
        <v>1988</v>
      </c>
      <c r="AC2301" s="1" t="s">
        <v>37</v>
      </c>
    </row>
    <row r="2302" spans="1:29" hidden="1" x14ac:dyDescent="0.25">
      <c r="A2302" s="1" t="s">
        <v>33</v>
      </c>
      <c r="B2302" s="1" t="s">
        <v>34</v>
      </c>
      <c r="C2302" s="2">
        <v>45901</v>
      </c>
      <c r="D2302" s="1" t="s">
        <v>238</v>
      </c>
      <c r="E2302" s="1" t="s">
        <v>239</v>
      </c>
      <c r="F2302" s="1" t="s">
        <v>37</v>
      </c>
      <c r="G2302" s="1" t="s">
        <v>1986</v>
      </c>
      <c r="H2302" s="1" t="s">
        <v>1990</v>
      </c>
      <c r="I2302" s="3">
        <v>87151</v>
      </c>
      <c r="J2302" s="3">
        <v>0</v>
      </c>
      <c r="K2302" s="1" t="s">
        <v>40</v>
      </c>
      <c r="L2302" s="1" t="s">
        <v>41</v>
      </c>
      <c r="M2302" s="1" t="s">
        <v>42</v>
      </c>
      <c r="N2302" s="1" t="s">
        <v>37</v>
      </c>
      <c r="O2302" s="1" t="s">
        <v>43</v>
      </c>
      <c r="P2302" s="1" t="s">
        <v>43</v>
      </c>
      <c r="Q2302" s="1" t="s">
        <v>43</v>
      </c>
      <c r="R2302" s="3">
        <v>0</v>
      </c>
      <c r="S2302" s="1" t="s">
        <v>44</v>
      </c>
      <c r="T2302" s="1" t="s">
        <v>45</v>
      </c>
      <c r="U2302" s="1" t="s">
        <v>1986</v>
      </c>
      <c r="V2302" s="1" t="s">
        <v>46</v>
      </c>
      <c r="W2302" s="1" t="s">
        <v>81</v>
      </c>
      <c r="X2302" s="1" t="s">
        <v>1988</v>
      </c>
      <c r="Y2302" s="1" t="s">
        <v>245</v>
      </c>
      <c r="Z2302" s="1" t="s">
        <v>1989</v>
      </c>
      <c r="AA2302" s="1" t="s">
        <v>51</v>
      </c>
      <c r="AB2302" s="1" t="s">
        <v>1988</v>
      </c>
      <c r="AC2302" s="1" t="s">
        <v>37</v>
      </c>
    </row>
    <row r="2303" spans="1:29" hidden="1" x14ac:dyDescent="0.25">
      <c r="A2303" s="1" t="s">
        <v>33</v>
      </c>
      <c r="B2303" s="1" t="s">
        <v>34</v>
      </c>
      <c r="C2303" s="2">
        <v>45901</v>
      </c>
      <c r="D2303" s="1" t="s">
        <v>238</v>
      </c>
      <c r="E2303" s="1" t="s">
        <v>239</v>
      </c>
      <c r="F2303" s="1" t="s">
        <v>37</v>
      </c>
      <c r="G2303" s="1" t="s">
        <v>1986</v>
      </c>
      <c r="H2303" s="1" t="s">
        <v>1990</v>
      </c>
      <c r="I2303" s="3">
        <v>0</v>
      </c>
      <c r="J2303" s="3">
        <v>38667</v>
      </c>
      <c r="K2303" s="1" t="s">
        <v>40</v>
      </c>
      <c r="L2303" s="1" t="s">
        <v>1050</v>
      </c>
      <c r="M2303" s="1" t="s">
        <v>785</v>
      </c>
      <c r="N2303" s="1" t="s">
        <v>37</v>
      </c>
      <c r="O2303" s="1" t="s">
        <v>43</v>
      </c>
      <c r="P2303" s="1" t="s">
        <v>43</v>
      </c>
      <c r="Q2303" s="1" t="s">
        <v>43</v>
      </c>
      <c r="R2303" s="3">
        <v>0</v>
      </c>
      <c r="S2303" s="1" t="s">
        <v>44</v>
      </c>
      <c r="T2303" s="1" t="s">
        <v>45</v>
      </c>
      <c r="U2303" s="1" t="s">
        <v>1986</v>
      </c>
      <c r="V2303" s="1" t="s">
        <v>46</v>
      </c>
      <c r="W2303" s="1" t="s">
        <v>81</v>
      </c>
      <c r="X2303" s="1" t="s">
        <v>1988</v>
      </c>
      <c r="Y2303" s="1" t="s">
        <v>245</v>
      </c>
      <c r="Z2303" s="1" t="s">
        <v>1989</v>
      </c>
      <c r="AA2303" s="1" t="s">
        <v>51</v>
      </c>
      <c r="AB2303" s="1" t="s">
        <v>1988</v>
      </c>
      <c r="AC2303" s="1" t="s">
        <v>37</v>
      </c>
    </row>
    <row r="2304" spans="1:29" hidden="1" x14ac:dyDescent="0.25">
      <c r="A2304" s="1" t="s">
        <v>33</v>
      </c>
      <c r="B2304" s="1" t="s">
        <v>34</v>
      </c>
      <c r="C2304" s="2">
        <v>45901</v>
      </c>
      <c r="D2304" s="1" t="s">
        <v>238</v>
      </c>
      <c r="E2304" s="1" t="s">
        <v>239</v>
      </c>
      <c r="F2304" s="1" t="s">
        <v>37</v>
      </c>
      <c r="G2304" s="1" t="s">
        <v>1986</v>
      </c>
      <c r="H2304" s="1" t="s">
        <v>1990</v>
      </c>
      <c r="I2304" s="3">
        <v>38667</v>
      </c>
      <c r="J2304" s="3">
        <v>0</v>
      </c>
      <c r="K2304" s="1" t="s">
        <v>40</v>
      </c>
      <c r="L2304" s="1" t="s">
        <v>41</v>
      </c>
      <c r="M2304" s="1" t="s">
        <v>42</v>
      </c>
      <c r="N2304" s="1" t="s">
        <v>37</v>
      </c>
      <c r="O2304" s="1" t="s">
        <v>43</v>
      </c>
      <c r="P2304" s="1" t="s">
        <v>43</v>
      </c>
      <c r="Q2304" s="1" t="s">
        <v>43</v>
      </c>
      <c r="R2304" s="3">
        <v>0</v>
      </c>
      <c r="S2304" s="1" t="s">
        <v>44</v>
      </c>
      <c r="T2304" s="1" t="s">
        <v>45</v>
      </c>
      <c r="U2304" s="1" t="s">
        <v>1986</v>
      </c>
      <c r="V2304" s="1" t="s">
        <v>46</v>
      </c>
      <c r="W2304" s="1" t="s">
        <v>81</v>
      </c>
      <c r="X2304" s="1" t="s">
        <v>1988</v>
      </c>
      <c r="Y2304" s="1" t="s">
        <v>245</v>
      </c>
      <c r="Z2304" s="1" t="s">
        <v>1989</v>
      </c>
      <c r="AA2304" s="1" t="s">
        <v>51</v>
      </c>
      <c r="AB2304" s="1" t="s">
        <v>1988</v>
      </c>
      <c r="AC2304" s="1" t="s">
        <v>37</v>
      </c>
    </row>
    <row r="2305" spans="1:29" hidden="1" x14ac:dyDescent="0.25">
      <c r="A2305" s="1" t="s">
        <v>33</v>
      </c>
      <c r="B2305" s="1" t="s">
        <v>34</v>
      </c>
      <c r="C2305" s="2">
        <v>45901</v>
      </c>
      <c r="D2305" s="1" t="s">
        <v>238</v>
      </c>
      <c r="E2305" s="1" t="s">
        <v>239</v>
      </c>
      <c r="F2305" s="1" t="s">
        <v>37</v>
      </c>
      <c r="G2305" s="1" t="s">
        <v>1986</v>
      </c>
      <c r="H2305" s="1" t="s">
        <v>1990</v>
      </c>
      <c r="I2305" s="3">
        <v>0</v>
      </c>
      <c r="J2305" s="3">
        <v>33334</v>
      </c>
      <c r="K2305" s="1" t="s">
        <v>40</v>
      </c>
      <c r="L2305" s="1" t="s">
        <v>816</v>
      </c>
      <c r="M2305" s="1" t="s">
        <v>817</v>
      </c>
      <c r="N2305" s="1" t="s">
        <v>37</v>
      </c>
      <c r="O2305" s="1" t="s">
        <v>43</v>
      </c>
      <c r="P2305" s="1" t="s">
        <v>43</v>
      </c>
      <c r="Q2305" s="1" t="s">
        <v>43</v>
      </c>
      <c r="R2305" s="3">
        <v>0</v>
      </c>
      <c r="S2305" s="1" t="s">
        <v>44</v>
      </c>
      <c r="T2305" s="1" t="s">
        <v>45</v>
      </c>
      <c r="U2305" s="1" t="s">
        <v>1986</v>
      </c>
      <c r="V2305" s="1" t="s">
        <v>46</v>
      </c>
      <c r="W2305" s="1" t="s">
        <v>81</v>
      </c>
      <c r="X2305" s="1" t="s">
        <v>1988</v>
      </c>
      <c r="Y2305" s="1" t="s">
        <v>245</v>
      </c>
      <c r="Z2305" s="1" t="s">
        <v>1989</v>
      </c>
      <c r="AA2305" s="1" t="s">
        <v>51</v>
      </c>
      <c r="AB2305" s="1" t="s">
        <v>1988</v>
      </c>
      <c r="AC2305" s="1" t="s">
        <v>37</v>
      </c>
    </row>
    <row r="2306" spans="1:29" hidden="1" x14ac:dyDescent="0.25">
      <c r="A2306" s="1" t="s">
        <v>33</v>
      </c>
      <c r="B2306" s="1" t="s">
        <v>34</v>
      </c>
      <c r="C2306" s="2">
        <v>45901</v>
      </c>
      <c r="D2306" s="1" t="s">
        <v>238</v>
      </c>
      <c r="E2306" s="1" t="s">
        <v>239</v>
      </c>
      <c r="F2306" s="1" t="s">
        <v>37</v>
      </c>
      <c r="G2306" s="1" t="s">
        <v>1986</v>
      </c>
      <c r="H2306" s="1" t="s">
        <v>1990</v>
      </c>
      <c r="I2306" s="3">
        <v>33334</v>
      </c>
      <c r="J2306" s="3">
        <v>0</v>
      </c>
      <c r="K2306" s="1" t="s">
        <v>40</v>
      </c>
      <c r="L2306" s="1" t="s">
        <v>41</v>
      </c>
      <c r="M2306" s="1" t="s">
        <v>42</v>
      </c>
      <c r="N2306" s="1" t="s">
        <v>37</v>
      </c>
      <c r="O2306" s="1" t="s">
        <v>43</v>
      </c>
      <c r="P2306" s="1" t="s">
        <v>43</v>
      </c>
      <c r="Q2306" s="1" t="s">
        <v>43</v>
      </c>
      <c r="R2306" s="3">
        <v>0</v>
      </c>
      <c r="S2306" s="1" t="s">
        <v>44</v>
      </c>
      <c r="T2306" s="1" t="s">
        <v>45</v>
      </c>
      <c r="U2306" s="1" t="s">
        <v>1986</v>
      </c>
      <c r="V2306" s="1" t="s">
        <v>46</v>
      </c>
      <c r="W2306" s="1" t="s">
        <v>81</v>
      </c>
      <c r="X2306" s="1" t="s">
        <v>1988</v>
      </c>
      <c r="Y2306" s="1" t="s">
        <v>245</v>
      </c>
      <c r="Z2306" s="1" t="s">
        <v>1989</v>
      </c>
      <c r="AA2306" s="1" t="s">
        <v>51</v>
      </c>
      <c r="AB2306" s="1" t="s">
        <v>1988</v>
      </c>
      <c r="AC2306" s="1" t="s">
        <v>37</v>
      </c>
    </row>
    <row r="2307" spans="1:29" hidden="1" x14ac:dyDescent="0.25">
      <c r="A2307" s="1" t="s">
        <v>33</v>
      </c>
      <c r="B2307" s="1" t="s">
        <v>34</v>
      </c>
      <c r="C2307" s="2">
        <v>45901</v>
      </c>
      <c r="D2307" s="1" t="s">
        <v>238</v>
      </c>
      <c r="E2307" s="1" t="s">
        <v>239</v>
      </c>
      <c r="F2307" s="1" t="s">
        <v>37</v>
      </c>
      <c r="G2307" s="1" t="s">
        <v>1986</v>
      </c>
      <c r="H2307" s="1" t="s">
        <v>1987</v>
      </c>
      <c r="I2307" s="3">
        <v>0</v>
      </c>
      <c r="J2307" s="3">
        <v>216668</v>
      </c>
      <c r="K2307" s="1" t="s">
        <v>40</v>
      </c>
      <c r="L2307" s="1" t="s">
        <v>375</v>
      </c>
      <c r="M2307" s="1" t="s">
        <v>376</v>
      </c>
      <c r="N2307" s="1" t="s">
        <v>37</v>
      </c>
      <c r="O2307" s="1" t="s">
        <v>43</v>
      </c>
      <c r="P2307" s="1" t="s">
        <v>43</v>
      </c>
      <c r="Q2307" s="1" t="s">
        <v>43</v>
      </c>
      <c r="R2307" s="3">
        <v>0</v>
      </c>
      <c r="S2307" s="1" t="s">
        <v>44</v>
      </c>
      <c r="T2307" s="1" t="s">
        <v>45</v>
      </c>
      <c r="U2307" s="1" t="s">
        <v>1986</v>
      </c>
      <c r="V2307" s="1" t="s">
        <v>46</v>
      </c>
      <c r="W2307" s="1" t="s">
        <v>81</v>
      </c>
      <c r="X2307" s="1" t="s">
        <v>1988</v>
      </c>
      <c r="Y2307" s="1" t="s">
        <v>245</v>
      </c>
      <c r="Z2307" s="1" t="s">
        <v>1989</v>
      </c>
      <c r="AA2307" s="1" t="s">
        <v>51</v>
      </c>
      <c r="AB2307" s="1" t="s">
        <v>1988</v>
      </c>
      <c r="AC2307" s="1" t="s">
        <v>37</v>
      </c>
    </row>
    <row r="2308" spans="1:29" hidden="1" x14ac:dyDescent="0.25">
      <c r="A2308" s="1" t="s">
        <v>33</v>
      </c>
      <c r="B2308" s="1" t="s">
        <v>34</v>
      </c>
      <c r="C2308" s="2">
        <v>45901</v>
      </c>
      <c r="D2308" s="1" t="s">
        <v>238</v>
      </c>
      <c r="E2308" s="1" t="s">
        <v>239</v>
      </c>
      <c r="F2308" s="1" t="s">
        <v>37</v>
      </c>
      <c r="G2308" s="1" t="s">
        <v>1986</v>
      </c>
      <c r="H2308" s="1" t="s">
        <v>1987</v>
      </c>
      <c r="I2308" s="3">
        <v>216668</v>
      </c>
      <c r="J2308" s="3">
        <v>0</v>
      </c>
      <c r="K2308" s="1" t="s">
        <v>40</v>
      </c>
      <c r="L2308" s="1" t="s">
        <v>41</v>
      </c>
      <c r="M2308" s="1" t="s">
        <v>42</v>
      </c>
      <c r="N2308" s="1" t="s">
        <v>37</v>
      </c>
      <c r="O2308" s="1" t="s">
        <v>43</v>
      </c>
      <c r="P2308" s="1" t="s">
        <v>43</v>
      </c>
      <c r="Q2308" s="1" t="s">
        <v>43</v>
      </c>
      <c r="R2308" s="3">
        <v>0</v>
      </c>
      <c r="S2308" s="1" t="s">
        <v>44</v>
      </c>
      <c r="T2308" s="1" t="s">
        <v>45</v>
      </c>
      <c r="U2308" s="1" t="s">
        <v>1986</v>
      </c>
      <c r="V2308" s="1" t="s">
        <v>46</v>
      </c>
      <c r="W2308" s="1" t="s">
        <v>81</v>
      </c>
      <c r="X2308" s="1" t="s">
        <v>1988</v>
      </c>
      <c r="Y2308" s="1" t="s">
        <v>245</v>
      </c>
      <c r="Z2308" s="1" t="s">
        <v>1989</v>
      </c>
      <c r="AA2308" s="1" t="s">
        <v>51</v>
      </c>
      <c r="AB2308" s="1" t="s">
        <v>1988</v>
      </c>
      <c r="AC2308" s="1" t="s">
        <v>37</v>
      </c>
    </row>
    <row r="2309" spans="1:29" hidden="1" x14ac:dyDescent="0.25">
      <c r="A2309" s="1" t="s">
        <v>33</v>
      </c>
      <c r="B2309" s="1" t="s">
        <v>34</v>
      </c>
      <c r="C2309" s="2">
        <v>45901</v>
      </c>
      <c r="D2309" s="1" t="s">
        <v>238</v>
      </c>
      <c r="E2309" s="1" t="s">
        <v>239</v>
      </c>
      <c r="F2309" s="1" t="s">
        <v>37</v>
      </c>
      <c r="G2309" s="1" t="s">
        <v>1986</v>
      </c>
      <c r="H2309" s="1" t="s">
        <v>1987</v>
      </c>
      <c r="I2309" s="3">
        <v>0</v>
      </c>
      <c r="J2309" s="3">
        <v>942452</v>
      </c>
      <c r="K2309" s="1" t="s">
        <v>40</v>
      </c>
      <c r="L2309" s="1" t="s">
        <v>1522</v>
      </c>
      <c r="M2309" s="1" t="s">
        <v>658</v>
      </c>
      <c r="N2309" s="1" t="s">
        <v>37</v>
      </c>
      <c r="O2309" s="1" t="s">
        <v>43</v>
      </c>
      <c r="P2309" s="1" t="s">
        <v>43</v>
      </c>
      <c r="Q2309" s="1" t="s">
        <v>43</v>
      </c>
      <c r="R2309" s="3">
        <v>0</v>
      </c>
      <c r="S2309" s="1" t="s">
        <v>44</v>
      </c>
      <c r="T2309" s="1" t="s">
        <v>45</v>
      </c>
      <c r="U2309" s="1" t="s">
        <v>1986</v>
      </c>
      <c r="V2309" s="1" t="s">
        <v>46</v>
      </c>
      <c r="W2309" s="1" t="s">
        <v>81</v>
      </c>
      <c r="X2309" s="1" t="s">
        <v>1988</v>
      </c>
      <c r="Y2309" s="1" t="s">
        <v>245</v>
      </c>
      <c r="Z2309" s="1" t="s">
        <v>1989</v>
      </c>
      <c r="AA2309" s="1" t="s">
        <v>51</v>
      </c>
      <c r="AB2309" s="1" t="s">
        <v>1988</v>
      </c>
      <c r="AC2309" s="1" t="s">
        <v>37</v>
      </c>
    </row>
    <row r="2310" spans="1:29" hidden="1" x14ac:dyDescent="0.25">
      <c r="A2310" s="1" t="s">
        <v>33</v>
      </c>
      <c r="B2310" s="1" t="s">
        <v>34</v>
      </c>
      <c r="C2310" s="2">
        <v>45901</v>
      </c>
      <c r="D2310" s="1" t="s">
        <v>238</v>
      </c>
      <c r="E2310" s="1" t="s">
        <v>239</v>
      </c>
      <c r="F2310" s="1" t="s">
        <v>37</v>
      </c>
      <c r="G2310" s="1" t="s">
        <v>1986</v>
      </c>
      <c r="H2310" s="1" t="s">
        <v>1987</v>
      </c>
      <c r="I2310" s="3">
        <v>942452</v>
      </c>
      <c r="J2310" s="3">
        <v>0</v>
      </c>
      <c r="K2310" s="1" t="s">
        <v>40</v>
      </c>
      <c r="L2310" s="1" t="s">
        <v>41</v>
      </c>
      <c r="M2310" s="1" t="s">
        <v>42</v>
      </c>
      <c r="N2310" s="1" t="s">
        <v>37</v>
      </c>
      <c r="O2310" s="1" t="s">
        <v>43</v>
      </c>
      <c r="P2310" s="1" t="s">
        <v>43</v>
      </c>
      <c r="Q2310" s="1" t="s">
        <v>43</v>
      </c>
      <c r="R2310" s="3">
        <v>0</v>
      </c>
      <c r="S2310" s="1" t="s">
        <v>44</v>
      </c>
      <c r="T2310" s="1" t="s">
        <v>45</v>
      </c>
      <c r="U2310" s="1" t="s">
        <v>1986</v>
      </c>
      <c r="V2310" s="1" t="s">
        <v>46</v>
      </c>
      <c r="W2310" s="1" t="s">
        <v>81</v>
      </c>
      <c r="X2310" s="1" t="s">
        <v>1988</v>
      </c>
      <c r="Y2310" s="1" t="s">
        <v>245</v>
      </c>
      <c r="Z2310" s="1" t="s">
        <v>1989</v>
      </c>
      <c r="AA2310" s="1" t="s">
        <v>51</v>
      </c>
      <c r="AB2310" s="1" t="s">
        <v>1988</v>
      </c>
      <c r="AC2310" s="1" t="s">
        <v>37</v>
      </c>
    </row>
    <row r="2311" spans="1:29" hidden="1" x14ac:dyDescent="0.25">
      <c r="A2311" s="1" t="s">
        <v>33</v>
      </c>
      <c r="B2311" s="1" t="s">
        <v>34</v>
      </c>
      <c r="C2311" s="2">
        <v>45901</v>
      </c>
      <c r="D2311" s="1" t="s">
        <v>238</v>
      </c>
      <c r="E2311" s="1" t="s">
        <v>239</v>
      </c>
      <c r="F2311" s="1" t="s">
        <v>37</v>
      </c>
      <c r="G2311" s="1" t="s">
        <v>1986</v>
      </c>
      <c r="H2311" s="1" t="s">
        <v>1987</v>
      </c>
      <c r="I2311" s="3">
        <v>0</v>
      </c>
      <c r="J2311" s="3">
        <v>38667</v>
      </c>
      <c r="K2311" s="1" t="s">
        <v>40</v>
      </c>
      <c r="L2311" s="1" t="s">
        <v>802</v>
      </c>
      <c r="M2311" s="1" t="s">
        <v>803</v>
      </c>
      <c r="N2311" s="1" t="s">
        <v>37</v>
      </c>
      <c r="O2311" s="1" t="s">
        <v>43</v>
      </c>
      <c r="P2311" s="1" t="s">
        <v>43</v>
      </c>
      <c r="Q2311" s="1" t="s">
        <v>43</v>
      </c>
      <c r="R2311" s="3">
        <v>0</v>
      </c>
      <c r="S2311" s="1" t="s">
        <v>44</v>
      </c>
      <c r="T2311" s="1" t="s">
        <v>45</v>
      </c>
      <c r="U2311" s="1" t="s">
        <v>1986</v>
      </c>
      <c r="V2311" s="1" t="s">
        <v>46</v>
      </c>
      <c r="W2311" s="1" t="s">
        <v>81</v>
      </c>
      <c r="X2311" s="1" t="s">
        <v>1988</v>
      </c>
      <c r="Y2311" s="1" t="s">
        <v>245</v>
      </c>
      <c r="Z2311" s="1" t="s">
        <v>1989</v>
      </c>
      <c r="AA2311" s="1" t="s">
        <v>51</v>
      </c>
      <c r="AB2311" s="1" t="s">
        <v>1988</v>
      </c>
      <c r="AC2311" s="1" t="s">
        <v>37</v>
      </c>
    </row>
    <row r="2312" spans="1:29" hidden="1" x14ac:dyDescent="0.25">
      <c r="A2312" s="1" t="s">
        <v>33</v>
      </c>
      <c r="B2312" s="1" t="s">
        <v>34</v>
      </c>
      <c r="C2312" s="2">
        <v>45901</v>
      </c>
      <c r="D2312" s="1" t="s">
        <v>238</v>
      </c>
      <c r="E2312" s="1" t="s">
        <v>239</v>
      </c>
      <c r="F2312" s="1" t="s">
        <v>37</v>
      </c>
      <c r="G2312" s="1" t="s">
        <v>1986</v>
      </c>
      <c r="H2312" s="1" t="s">
        <v>1987</v>
      </c>
      <c r="I2312" s="3">
        <v>38667</v>
      </c>
      <c r="J2312" s="3">
        <v>0</v>
      </c>
      <c r="K2312" s="1" t="s">
        <v>40</v>
      </c>
      <c r="L2312" s="1" t="s">
        <v>41</v>
      </c>
      <c r="M2312" s="1" t="s">
        <v>42</v>
      </c>
      <c r="N2312" s="1" t="s">
        <v>37</v>
      </c>
      <c r="O2312" s="1" t="s">
        <v>43</v>
      </c>
      <c r="P2312" s="1" t="s">
        <v>43</v>
      </c>
      <c r="Q2312" s="1" t="s">
        <v>43</v>
      </c>
      <c r="R2312" s="3">
        <v>0</v>
      </c>
      <c r="S2312" s="1" t="s">
        <v>44</v>
      </c>
      <c r="T2312" s="1" t="s">
        <v>45</v>
      </c>
      <c r="U2312" s="1" t="s">
        <v>1986</v>
      </c>
      <c r="V2312" s="1" t="s">
        <v>46</v>
      </c>
      <c r="W2312" s="1" t="s">
        <v>81</v>
      </c>
      <c r="X2312" s="1" t="s">
        <v>1988</v>
      </c>
      <c r="Y2312" s="1" t="s">
        <v>245</v>
      </c>
      <c r="Z2312" s="1" t="s">
        <v>1989</v>
      </c>
      <c r="AA2312" s="1" t="s">
        <v>51</v>
      </c>
      <c r="AB2312" s="1" t="s">
        <v>1988</v>
      </c>
      <c r="AC2312" s="1" t="s">
        <v>37</v>
      </c>
    </row>
    <row r="2313" spans="1:29" hidden="1" x14ac:dyDescent="0.25">
      <c r="A2313" s="1" t="s">
        <v>33</v>
      </c>
      <c r="B2313" s="1" t="s">
        <v>34</v>
      </c>
      <c r="C2313" s="2">
        <v>45901</v>
      </c>
      <c r="D2313" s="1" t="s">
        <v>238</v>
      </c>
      <c r="E2313" s="1" t="s">
        <v>239</v>
      </c>
      <c r="F2313" s="1" t="s">
        <v>37</v>
      </c>
      <c r="G2313" s="1" t="s">
        <v>1986</v>
      </c>
      <c r="H2313" s="1" t="s">
        <v>1987</v>
      </c>
      <c r="I2313" s="3">
        <v>0</v>
      </c>
      <c r="J2313" s="3">
        <v>129999</v>
      </c>
      <c r="K2313" s="1" t="s">
        <v>40</v>
      </c>
      <c r="L2313" s="1" t="s">
        <v>440</v>
      </c>
      <c r="M2313" s="1" t="s">
        <v>441</v>
      </c>
      <c r="N2313" s="1" t="s">
        <v>37</v>
      </c>
      <c r="O2313" s="1" t="s">
        <v>43</v>
      </c>
      <c r="P2313" s="1" t="s">
        <v>43</v>
      </c>
      <c r="Q2313" s="1" t="s">
        <v>43</v>
      </c>
      <c r="R2313" s="3">
        <v>0</v>
      </c>
      <c r="S2313" s="1" t="s">
        <v>44</v>
      </c>
      <c r="T2313" s="1" t="s">
        <v>45</v>
      </c>
      <c r="U2313" s="1" t="s">
        <v>1986</v>
      </c>
      <c r="V2313" s="1" t="s">
        <v>46</v>
      </c>
      <c r="W2313" s="1" t="s">
        <v>81</v>
      </c>
      <c r="X2313" s="1" t="s">
        <v>1988</v>
      </c>
      <c r="Y2313" s="1" t="s">
        <v>245</v>
      </c>
      <c r="Z2313" s="1" t="s">
        <v>1989</v>
      </c>
      <c r="AA2313" s="1" t="s">
        <v>51</v>
      </c>
      <c r="AB2313" s="1" t="s">
        <v>1988</v>
      </c>
      <c r="AC2313" s="1" t="s">
        <v>37</v>
      </c>
    </row>
    <row r="2314" spans="1:29" hidden="1" x14ac:dyDescent="0.25">
      <c r="A2314" s="1" t="s">
        <v>33</v>
      </c>
      <c r="B2314" s="1" t="s">
        <v>34</v>
      </c>
      <c r="C2314" s="2">
        <v>45901</v>
      </c>
      <c r="D2314" s="1" t="s">
        <v>238</v>
      </c>
      <c r="E2314" s="1" t="s">
        <v>239</v>
      </c>
      <c r="F2314" s="1" t="s">
        <v>37</v>
      </c>
      <c r="G2314" s="1" t="s">
        <v>1986</v>
      </c>
      <c r="H2314" s="1" t="s">
        <v>1987</v>
      </c>
      <c r="I2314" s="3">
        <v>129999</v>
      </c>
      <c r="J2314" s="3">
        <v>0</v>
      </c>
      <c r="K2314" s="1" t="s">
        <v>40</v>
      </c>
      <c r="L2314" s="1" t="s">
        <v>41</v>
      </c>
      <c r="M2314" s="1" t="s">
        <v>42</v>
      </c>
      <c r="N2314" s="1" t="s">
        <v>37</v>
      </c>
      <c r="O2314" s="1" t="s">
        <v>43</v>
      </c>
      <c r="P2314" s="1" t="s">
        <v>43</v>
      </c>
      <c r="Q2314" s="1" t="s">
        <v>43</v>
      </c>
      <c r="R2314" s="3">
        <v>0</v>
      </c>
      <c r="S2314" s="1" t="s">
        <v>44</v>
      </c>
      <c r="T2314" s="1" t="s">
        <v>45</v>
      </c>
      <c r="U2314" s="1" t="s">
        <v>1986</v>
      </c>
      <c r="V2314" s="1" t="s">
        <v>46</v>
      </c>
      <c r="W2314" s="1" t="s">
        <v>81</v>
      </c>
      <c r="X2314" s="1" t="s">
        <v>1988</v>
      </c>
      <c r="Y2314" s="1" t="s">
        <v>245</v>
      </c>
      <c r="Z2314" s="1" t="s">
        <v>1989</v>
      </c>
      <c r="AA2314" s="1" t="s">
        <v>51</v>
      </c>
      <c r="AB2314" s="1" t="s">
        <v>1988</v>
      </c>
      <c r="AC2314" s="1" t="s">
        <v>37</v>
      </c>
    </row>
    <row r="2315" spans="1:29" hidden="1" x14ac:dyDescent="0.25">
      <c r="A2315" s="1" t="s">
        <v>33</v>
      </c>
      <c r="B2315" s="1" t="s">
        <v>34</v>
      </c>
      <c r="C2315" s="2">
        <v>45901</v>
      </c>
      <c r="D2315" s="1" t="s">
        <v>238</v>
      </c>
      <c r="E2315" s="1" t="s">
        <v>239</v>
      </c>
      <c r="F2315" s="1" t="s">
        <v>37</v>
      </c>
      <c r="G2315" s="1" t="s">
        <v>1986</v>
      </c>
      <c r="H2315" s="1" t="s">
        <v>1987</v>
      </c>
      <c r="I2315" s="3">
        <v>0</v>
      </c>
      <c r="J2315" s="3">
        <v>129999</v>
      </c>
      <c r="K2315" s="1" t="s">
        <v>40</v>
      </c>
      <c r="L2315" s="1" t="s">
        <v>1621</v>
      </c>
      <c r="M2315" s="1" t="s">
        <v>824</v>
      </c>
      <c r="N2315" s="1" t="s">
        <v>37</v>
      </c>
      <c r="O2315" s="1" t="s">
        <v>43</v>
      </c>
      <c r="P2315" s="1" t="s">
        <v>43</v>
      </c>
      <c r="Q2315" s="1" t="s">
        <v>43</v>
      </c>
      <c r="R2315" s="3">
        <v>0</v>
      </c>
      <c r="S2315" s="1" t="s">
        <v>44</v>
      </c>
      <c r="T2315" s="1" t="s">
        <v>45</v>
      </c>
      <c r="U2315" s="1" t="s">
        <v>1986</v>
      </c>
      <c r="V2315" s="1" t="s">
        <v>46</v>
      </c>
      <c r="W2315" s="1" t="s">
        <v>81</v>
      </c>
      <c r="X2315" s="1" t="s">
        <v>1988</v>
      </c>
      <c r="Y2315" s="1" t="s">
        <v>245</v>
      </c>
      <c r="Z2315" s="1" t="s">
        <v>1989</v>
      </c>
      <c r="AA2315" s="1" t="s">
        <v>51</v>
      </c>
      <c r="AB2315" s="1" t="s">
        <v>1988</v>
      </c>
      <c r="AC2315" s="1" t="s">
        <v>37</v>
      </c>
    </row>
    <row r="2316" spans="1:29" hidden="1" x14ac:dyDescent="0.25">
      <c r="A2316" s="1" t="s">
        <v>33</v>
      </c>
      <c r="B2316" s="1" t="s">
        <v>34</v>
      </c>
      <c r="C2316" s="2">
        <v>45901</v>
      </c>
      <c r="D2316" s="1" t="s">
        <v>238</v>
      </c>
      <c r="E2316" s="1" t="s">
        <v>239</v>
      </c>
      <c r="F2316" s="1" t="s">
        <v>37</v>
      </c>
      <c r="G2316" s="1" t="s">
        <v>1986</v>
      </c>
      <c r="H2316" s="1" t="s">
        <v>1987</v>
      </c>
      <c r="I2316" s="3">
        <v>129999</v>
      </c>
      <c r="J2316" s="3">
        <v>0</v>
      </c>
      <c r="K2316" s="1" t="s">
        <v>40</v>
      </c>
      <c r="L2316" s="1" t="s">
        <v>41</v>
      </c>
      <c r="M2316" s="1" t="s">
        <v>42</v>
      </c>
      <c r="N2316" s="1" t="s">
        <v>37</v>
      </c>
      <c r="O2316" s="1" t="s">
        <v>43</v>
      </c>
      <c r="P2316" s="1" t="s">
        <v>43</v>
      </c>
      <c r="Q2316" s="1" t="s">
        <v>43</v>
      </c>
      <c r="R2316" s="3">
        <v>0</v>
      </c>
      <c r="S2316" s="1" t="s">
        <v>44</v>
      </c>
      <c r="T2316" s="1" t="s">
        <v>45</v>
      </c>
      <c r="U2316" s="1" t="s">
        <v>1986</v>
      </c>
      <c r="V2316" s="1" t="s">
        <v>46</v>
      </c>
      <c r="W2316" s="1" t="s">
        <v>81</v>
      </c>
      <c r="X2316" s="1" t="s">
        <v>1988</v>
      </c>
      <c r="Y2316" s="1" t="s">
        <v>245</v>
      </c>
      <c r="Z2316" s="1" t="s">
        <v>1989</v>
      </c>
      <c r="AA2316" s="1" t="s">
        <v>51</v>
      </c>
      <c r="AB2316" s="1" t="s">
        <v>1988</v>
      </c>
      <c r="AC2316" s="1" t="s">
        <v>37</v>
      </c>
    </row>
    <row r="2317" spans="1:29" hidden="1" x14ac:dyDescent="0.25">
      <c r="A2317" s="1" t="s">
        <v>33</v>
      </c>
      <c r="B2317" s="1" t="s">
        <v>34</v>
      </c>
      <c r="C2317" s="2">
        <v>45901</v>
      </c>
      <c r="D2317" s="1" t="s">
        <v>238</v>
      </c>
      <c r="E2317" s="1" t="s">
        <v>239</v>
      </c>
      <c r="F2317" s="1" t="s">
        <v>37</v>
      </c>
      <c r="G2317" s="1" t="s">
        <v>1986</v>
      </c>
      <c r="H2317" s="1" t="s">
        <v>1987</v>
      </c>
      <c r="I2317" s="3">
        <v>0</v>
      </c>
      <c r="J2317" s="3">
        <v>47304</v>
      </c>
      <c r="K2317" s="1" t="s">
        <v>40</v>
      </c>
      <c r="L2317" s="1" t="s">
        <v>1673</v>
      </c>
      <c r="M2317" s="1" t="s">
        <v>663</v>
      </c>
      <c r="N2317" s="1" t="s">
        <v>37</v>
      </c>
      <c r="O2317" s="1" t="s">
        <v>43</v>
      </c>
      <c r="P2317" s="1" t="s">
        <v>43</v>
      </c>
      <c r="Q2317" s="1" t="s">
        <v>43</v>
      </c>
      <c r="R2317" s="3">
        <v>0</v>
      </c>
      <c r="S2317" s="1" t="s">
        <v>44</v>
      </c>
      <c r="T2317" s="1" t="s">
        <v>45</v>
      </c>
      <c r="U2317" s="1" t="s">
        <v>1986</v>
      </c>
      <c r="V2317" s="1" t="s">
        <v>46</v>
      </c>
      <c r="W2317" s="1" t="s">
        <v>81</v>
      </c>
      <c r="X2317" s="1" t="s">
        <v>1988</v>
      </c>
      <c r="Y2317" s="1" t="s">
        <v>245</v>
      </c>
      <c r="Z2317" s="1" t="s">
        <v>1989</v>
      </c>
      <c r="AA2317" s="1" t="s">
        <v>51</v>
      </c>
      <c r="AB2317" s="1" t="s">
        <v>1988</v>
      </c>
      <c r="AC2317" s="1" t="s">
        <v>37</v>
      </c>
    </row>
    <row r="2318" spans="1:29" hidden="1" x14ac:dyDescent="0.25">
      <c r="A2318" s="1" t="s">
        <v>33</v>
      </c>
      <c r="B2318" s="1" t="s">
        <v>34</v>
      </c>
      <c r="C2318" s="2">
        <v>45901</v>
      </c>
      <c r="D2318" s="1" t="s">
        <v>238</v>
      </c>
      <c r="E2318" s="1" t="s">
        <v>239</v>
      </c>
      <c r="F2318" s="1" t="s">
        <v>37</v>
      </c>
      <c r="G2318" s="1" t="s">
        <v>1986</v>
      </c>
      <c r="H2318" s="1" t="s">
        <v>1987</v>
      </c>
      <c r="I2318" s="3">
        <v>47304</v>
      </c>
      <c r="J2318" s="3">
        <v>0</v>
      </c>
      <c r="K2318" s="1" t="s">
        <v>40</v>
      </c>
      <c r="L2318" s="1" t="s">
        <v>41</v>
      </c>
      <c r="M2318" s="1" t="s">
        <v>42</v>
      </c>
      <c r="N2318" s="1" t="s">
        <v>37</v>
      </c>
      <c r="O2318" s="1" t="s">
        <v>43</v>
      </c>
      <c r="P2318" s="1" t="s">
        <v>43</v>
      </c>
      <c r="Q2318" s="1" t="s">
        <v>43</v>
      </c>
      <c r="R2318" s="3">
        <v>0</v>
      </c>
      <c r="S2318" s="1" t="s">
        <v>44</v>
      </c>
      <c r="T2318" s="1" t="s">
        <v>45</v>
      </c>
      <c r="U2318" s="1" t="s">
        <v>1986</v>
      </c>
      <c r="V2318" s="1" t="s">
        <v>46</v>
      </c>
      <c r="W2318" s="1" t="s">
        <v>81</v>
      </c>
      <c r="X2318" s="1" t="s">
        <v>1988</v>
      </c>
      <c r="Y2318" s="1" t="s">
        <v>245</v>
      </c>
      <c r="Z2318" s="1" t="s">
        <v>1989</v>
      </c>
      <c r="AA2318" s="1" t="s">
        <v>51</v>
      </c>
      <c r="AB2318" s="1" t="s">
        <v>1988</v>
      </c>
      <c r="AC2318" s="1" t="s">
        <v>37</v>
      </c>
    </row>
    <row r="2319" spans="1:29" hidden="1" x14ac:dyDescent="0.25">
      <c r="A2319" s="1" t="s">
        <v>33</v>
      </c>
      <c r="B2319" s="1" t="s">
        <v>34</v>
      </c>
      <c r="C2319" s="2">
        <v>45901</v>
      </c>
      <c r="D2319" s="1" t="s">
        <v>238</v>
      </c>
      <c r="E2319" s="1" t="s">
        <v>239</v>
      </c>
      <c r="F2319" s="1" t="s">
        <v>37</v>
      </c>
      <c r="G2319" s="1" t="s">
        <v>1986</v>
      </c>
      <c r="H2319" s="1" t="s">
        <v>1987</v>
      </c>
      <c r="I2319" s="3">
        <v>0</v>
      </c>
      <c r="J2319" s="3">
        <v>841079</v>
      </c>
      <c r="K2319" s="1" t="s">
        <v>40</v>
      </c>
      <c r="L2319" s="1" t="s">
        <v>139</v>
      </c>
      <c r="M2319" s="1" t="s">
        <v>140</v>
      </c>
      <c r="N2319" s="1" t="s">
        <v>37</v>
      </c>
      <c r="O2319" s="1" t="s">
        <v>43</v>
      </c>
      <c r="P2319" s="1" t="s">
        <v>43</v>
      </c>
      <c r="Q2319" s="1" t="s">
        <v>43</v>
      </c>
      <c r="R2319" s="3">
        <v>0</v>
      </c>
      <c r="S2319" s="1" t="s">
        <v>44</v>
      </c>
      <c r="T2319" s="1" t="s">
        <v>45</v>
      </c>
      <c r="U2319" s="1" t="s">
        <v>1986</v>
      </c>
      <c r="V2319" s="1" t="s">
        <v>46</v>
      </c>
      <c r="W2319" s="1" t="s">
        <v>81</v>
      </c>
      <c r="X2319" s="1" t="s">
        <v>1988</v>
      </c>
      <c r="Y2319" s="1" t="s">
        <v>245</v>
      </c>
      <c r="Z2319" s="1" t="s">
        <v>1989</v>
      </c>
      <c r="AA2319" s="1" t="s">
        <v>51</v>
      </c>
      <c r="AB2319" s="1" t="s">
        <v>1988</v>
      </c>
      <c r="AC2319" s="1" t="s">
        <v>37</v>
      </c>
    </row>
    <row r="2320" spans="1:29" hidden="1" x14ac:dyDescent="0.25">
      <c r="A2320" s="1" t="s">
        <v>33</v>
      </c>
      <c r="B2320" s="1" t="s">
        <v>34</v>
      </c>
      <c r="C2320" s="2">
        <v>45901</v>
      </c>
      <c r="D2320" s="1" t="s">
        <v>238</v>
      </c>
      <c r="E2320" s="1" t="s">
        <v>239</v>
      </c>
      <c r="F2320" s="1" t="s">
        <v>37</v>
      </c>
      <c r="G2320" s="1" t="s">
        <v>1986</v>
      </c>
      <c r="H2320" s="1" t="s">
        <v>1987</v>
      </c>
      <c r="I2320" s="3">
        <v>841079</v>
      </c>
      <c r="J2320" s="3">
        <v>0</v>
      </c>
      <c r="K2320" s="1" t="s">
        <v>40</v>
      </c>
      <c r="L2320" s="1" t="s">
        <v>41</v>
      </c>
      <c r="M2320" s="1" t="s">
        <v>42</v>
      </c>
      <c r="N2320" s="1" t="s">
        <v>37</v>
      </c>
      <c r="O2320" s="1" t="s">
        <v>43</v>
      </c>
      <c r="P2320" s="1" t="s">
        <v>43</v>
      </c>
      <c r="Q2320" s="1" t="s">
        <v>43</v>
      </c>
      <c r="R2320" s="3">
        <v>0</v>
      </c>
      <c r="S2320" s="1" t="s">
        <v>44</v>
      </c>
      <c r="T2320" s="1" t="s">
        <v>45</v>
      </c>
      <c r="U2320" s="1" t="s">
        <v>1986</v>
      </c>
      <c r="V2320" s="1" t="s">
        <v>46</v>
      </c>
      <c r="W2320" s="1" t="s">
        <v>81</v>
      </c>
      <c r="X2320" s="1" t="s">
        <v>1988</v>
      </c>
      <c r="Y2320" s="1" t="s">
        <v>245</v>
      </c>
      <c r="Z2320" s="1" t="s">
        <v>1989</v>
      </c>
      <c r="AA2320" s="1" t="s">
        <v>51</v>
      </c>
      <c r="AB2320" s="1" t="s">
        <v>1988</v>
      </c>
      <c r="AC2320" s="1" t="s">
        <v>37</v>
      </c>
    </row>
    <row r="2321" spans="1:29" hidden="1" x14ac:dyDescent="0.25">
      <c r="A2321" s="1" t="s">
        <v>33</v>
      </c>
      <c r="B2321" s="1" t="s">
        <v>34</v>
      </c>
      <c r="C2321" s="2">
        <v>45901</v>
      </c>
      <c r="D2321" s="1" t="s">
        <v>238</v>
      </c>
      <c r="E2321" s="1" t="s">
        <v>239</v>
      </c>
      <c r="F2321" s="1" t="s">
        <v>37</v>
      </c>
      <c r="G2321" s="1" t="s">
        <v>1986</v>
      </c>
      <c r="H2321" s="1" t="s">
        <v>1987</v>
      </c>
      <c r="I2321" s="3">
        <v>0</v>
      </c>
      <c r="J2321" s="3">
        <v>87241</v>
      </c>
      <c r="K2321" s="1" t="s">
        <v>40</v>
      </c>
      <c r="L2321" s="1" t="s">
        <v>1694</v>
      </c>
      <c r="M2321" s="1" t="s">
        <v>815</v>
      </c>
      <c r="N2321" s="1" t="s">
        <v>37</v>
      </c>
      <c r="O2321" s="1" t="s">
        <v>43</v>
      </c>
      <c r="P2321" s="1" t="s">
        <v>43</v>
      </c>
      <c r="Q2321" s="1" t="s">
        <v>43</v>
      </c>
      <c r="R2321" s="3">
        <v>0</v>
      </c>
      <c r="S2321" s="1" t="s">
        <v>44</v>
      </c>
      <c r="T2321" s="1" t="s">
        <v>45</v>
      </c>
      <c r="U2321" s="1" t="s">
        <v>1986</v>
      </c>
      <c r="V2321" s="1" t="s">
        <v>46</v>
      </c>
      <c r="W2321" s="1" t="s">
        <v>81</v>
      </c>
      <c r="X2321" s="1" t="s">
        <v>1988</v>
      </c>
      <c r="Y2321" s="1" t="s">
        <v>245</v>
      </c>
      <c r="Z2321" s="1" t="s">
        <v>1989</v>
      </c>
      <c r="AA2321" s="1" t="s">
        <v>51</v>
      </c>
      <c r="AB2321" s="1" t="s">
        <v>1988</v>
      </c>
      <c r="AC2321" s="1" t="s">
        <v>37</v>
      </c>
    </row>
    <row r="2322" spans="1:29" hidden="1" x14ac:dyDescent="0.25">
      <c r="A2322" s="1" t="s">
        <v>33</v>
      </c>
      <c r="B2322" s="1" t="s">
        <v>34</v>
      </c>
      <c r="C2322" s="2">
        <v>45901</v>
      </c>
      <c r="D2322" s="1" t="s">
        <v>238</v>
      </c>
      <c r="E2322" s="1" t="s">
        <v>239</v>
      </c>
      <c r="F2322" s="1" t="s">
        <v>37</v>
      </c>
      <c r="G2322" s="1" t="s">
        <v>1986</v>
      </c>
      <c r="H2322" s="1" t="s">
        <v>1987</v>
      </c>
      <c r="I2322" s="3">
        <v>87241</v>
      </c>
      <c r="J2322" s="3">
        <v>0</v>
      </c>
      <c r="K2322" s="1" t="s">
        <v>40</v>
      </c>
      <c r="L2322" s="1" t="s">
        <v>41</v>
      </c>
      <c r="M2322" s="1" t="s">
        <v>42</v>
      </c>
      <c r="N2322" s="1" t="s">
        <v>37</v>
      </c>
      <c r="O2322" s="1" t="s">
        <v>43</v>
      </c>
      <c r="P2322" s="1" t="s">
        <v>43</v>
      </c>
      <c r="Q2322" s="1" t="s">
        <v>43</v>
      </c>
      <c r="R2322" s="3">
        <v>0</v>
      </c>
      <c r="S2322" s="1" t="s">
        <v>44</v>
      </c>
      <c r="T2322" s="1" t="s">
        <v>45</v>
      </c>
      <c r="U2322" s="1" t="s">
        <v>1986</v>
      </c>
      <c r="V2322" s="1" t="s">
        <v>46</v>
      </c>
      <c r="W2322" s="1" t="s">
        <v>81</v>
      </c>
      <c r="X2322" s="1" t="s">
        <v>1988</v>
      </c>
      <c r="Y2322" s="1" t="s">
        <v>245</v>
      </c>
      <c r="Z2322" s="1" t="s">
        <v>1989</v>
      </c>
      <c r="AA2322" s="1" t="s">
        <v>51</v>
      </c>
      <c r="AB2322" s="1" t="s">
        <v>1988</v>
      </c>
      <c r="AC2322" s="1" t="s">
        <v>37</v>
      </c>
    </row>
    <row r="2323" spans="1:29" hidden="1" x14ac:dyDescent="0.25">
      <c r="A2323" s="1" t="s">
        <v>33</v>
      </c>
      <c r="B2323" s="1" t="s">
        <v>34</v>
      </c>
      <c r="C2323" s="2">
        <v>45901</v>
      </c>
      <c r="D2323" s="1" t="s">
        <v>238</v>
      </c>
      <c r="E2323" s="1" t="s">
        <v>239</v>
      </c>
      <c r="F2323" s="1" t="s">
        <v>37</v>
      </c>
      <c r="G2323" s="1" t="s">
        <v>1986</v>
      </c>
      <c r="H2323" s="1" t="s">
        <v>1987</v>
      </c>
      <c r="I2323" s="3">
        <v>0</v>
      </c>
      <c r="J2323" s="3">
        <v>951</v>
      </c>
      <c r="K2323" s="1" t="s">
        <v>40</v>
      </c>
      <c r="L2323" s="1" t="s">
        <v>1049</v>
      </c>
      <c r="M2323" s="1" t="s">
        <v>869</v>
      </c>
      <c r="N2323" s="1" t="s">
        <v>37</v>
      </c>
      <c r="O2323" s="1" t="s">
        <v>43</v>
      </c>
      <c r="P2323" s="1" t="s">
        <v>43</v>
      </c>
      <c r="Q2323" s="1" t="s">
        <v>43</v>
      </c>
      <c r="R2323" s="3">
        <v>0</v>
      </c>
      <c r="S2323" s="1" t="s">
        <v>44</v>
      </c>
      <c r="T2323" s="1" t="s">
        <v>45</v>
      </c>
      <c r="U2323" s="1" t="s">
        <v>1986</v>
      </c>
      <c r="V2323" s="1" t="s">
        <v>46</v>
      </c>
      <c r="W2323" s="1" t="s">
        <v>81</v>
      </c>
      <c r="X2323" s="1" t="s">
        <v>1988</v>
      </c>
      <c r="Y2323" s="1" t="s">
        <v>245</v>
      </c>
      <c r="Z2323" s="1" t="s">
        <v>1989</v>
      </c>
      <c r="AA2323" s="1" t="s">
        <v>51</v>
      </c>
      <c r="AB2323" s="1" t="s">
        <v>1988</v>
      </c>
      <c r="AC2323" s="1" t="s">
        <v>37</v>
      </c>
    </row>
    <row r="2324" spans="1:29" hidden="1" x14ac:dyDescent="0.25">
      <c r="A2324" s="1" t="s">
        <v>33</v>
      </c>
      <c r="B2324" s="1" t="s">
        <v>34</v>
      </c>
      <c r="C2324" s="2">
        <v>45901</v>
      </c>
      <c r="D2324" s="1" t="s">
        <v>238</v>
      </c>
      <c r="E2324" s="1" t="s">
        <v>239</v>
      </c>
      <c r="F2324" s="1" t="s">
        <v>37</v>
      </c>
      <c r="G2324" s="1" t="s">
        <v>1986</v>
      </c>
      <c r="H2324" s="1" t="s">
        <v>1987</v>
      </c>
      <c r="I2324" s="3">
        <v>951</v>
      </c>
      <c r="J2324" s="3">
        <v>0</v>
      </c>
      <c r="K2324" s="1" t="s">
        <v>40</v>
      </c>
      <c r="L2324" s="1" t="s">
        <v>41</v>
      </c>
      <c r="M2324" s="1" t="s">
        <v>42</v>
      </c>
      <c r="N2324" s="1" t="s">
        <v>37</v>
      </c>
      <c r="O2324" s="1" t="s">
        <v>43</v>
      </c>
      <c r="P2324" s="1" t="s">
        <v>43</v>
      </c>
      <c r="Q2324" s="1" t="s">
        <v>43</v>
      </c>
      <c r="R2324" s="3">
        <v>0</v>
      </c>
      <c r="S2324" s="1" t="s">
        <v>44</v>
      </c>
      <c r="T2324" s="1" t="s">
        <v>45</v>
      </c>
      <c r="U2324" s="1" t="s">
        <v>1986</v>
      </c>
      <c r="V2324" s="1" t="s">
        <v>46</v>
      </c>
      <c r="W2324" s="1" t="s">
        <v>81</v>
      </c>
      <c r="X2324" s="1" t="s">
        <v>1988</v>
      </c>
      <c r="Y2324" s="1" t="s">
        <v>245</v>
      </c>
      <c r="Z2324" s="1" t="s">
        <v>1989</v>
      </c>
      <c r="AA2324" s="1" t="s">
        <v>51</v>
      </c>
      <c r="AB2324" s="1" t="s">
        <v>1988</v>
      </c>
      <c r="AC2324" s="1" t="s">
        <v>37</v>
      </c>
    </row>
    <row r="2325" spans="1:29" hidden="1" x14ac:dyDescent="0.25">
      <c r="A2325" s="1" t="s">
        <v>33</v>
      </c>
      <c r="B2325" s="1" t="s">
        <v>34</v>
      </c>
      <c r="C2325" s="2">
        <v>45901</v>
      </c>
      <c r="D2325" s="1" t="s">
        <v>238</v>
      </c>
      <c r="E2325" s="1" t="s">
        <v>239</v>
      </c>
      <c r="F2325" s="1" t="s">
        <v>37</v>
      </c>
      <c r="G2325" s="1" t="s">
        <v>1986</v>
      </c>
      <c r="H2325" s="1" t="s">
        <v>1987</v>
      </c>
      <c r="I2325" s="3">
        <v>0</v>
      </c>
      <c r="J2325" s="3">
        <v>690</v>
      </c>
      <c r="K2325" s="1" t="s">
        <v>40</v>
      </c>
      <c r="L2325" s="1" t="s">
        <v>557</v>
      </c>
      <c r="M2325" s="1" t="s">
        <v>558</v>
      </c>
      <c r="N2325" s="1" t="s">
        <v>37</v>
      </c>
      <c r="O2325" s="1" t="s">
        <v>43</v>
      </c>
      <c r="P2325" s="1" t="s">
        <v>43</v>
      </c>
      <c r="Q2325" s="1" t="s">
        <v>43</v>
      </c>
      <c r="R2325" s="3">
        <v>0</v>
      </c>
      <c r="S2325" s="1" t="s">
        <v>44</v>
      </c>
      <c r="T2325" s="1" t="s">
        <v>45</v>
      </c>
      <c r="U2325" s="1" t="s">
        <v>1986</v>
      </c>
      <c r="V2325" s="1" t="s">
        <v>46</v>
      </c>
      <c r="W2325" s="1" t="s">
        <v>81</v>
      </c>
      <c r="X2325" s="1" t="s">
        <v>1988</v>
      </c>
      <c r="Y2325" s="1" t="s">
        <v>245</v>
      </c>
      <c r="Z2325" s="1" t="s">
        <v>1989</v>
      </c>
      <c r="AA2325" s="1" t="s">
        <v>51</v>
      </c>
      <c r="AB2325" s="1" t="s">
        <v>1988</v>
      </c>
      <c r="AC2325" s="1" t="s">
        <v>37</v>
      </c>
    </row>
    <row r="2326" spans="1:29" hidden="1" x14ac:dyDescent="0.25">
      <c r="A2326" s="1" t="s">
        <v>33</v>
      </c>
      <c r="B2326" s="1" t="s">
        <v>34</v>
      </c>
      <c r="C2326" s="2">
        <v>45901</v>
      </c>
      <c r="D2326" s="1" t="s">
        <v>238</v>
      </c>
      <c r="E2326" s="1" t="s">
        <v>239</v>
      </c>
      <c r="F2326" s="1" t="s">
        <v>37</v>
      </c>
      <c r="G2326" s="1" t="s">
        <v>1986</v>
      </c>
      <c r="H2326" s="1" t="s">
        <v>1987</v>
      </c>
      <c r="I2326" s="3">
        <v>690</v>
      </c>
      <c r="J2326" s="3">
        <v>0</v>
      </c>
      <c r="K2326" s="1" t="s">
        <v>40</v>
      </c>
      <c r="L2326" s="1" t="s">
        <v>41</v>
      </c>
      <c r="M2326" s="1" t="s">
        <v>42</v>
      </c>
      <c r="N2326" s="1" t="s">
        <v>37</v>
      </c>
      <c r="O2326" s="1" t="s">
        <v>43</v>
      </c>
      <c r="P2326" s="1" t="s">
        <v>43</v>
      </c>
      <c r="Q2326" s="1" t="s">
        <v>43</v>
      </c>
      <c r="R2326" s="3">
        <v>0</v>
      </c>
      <c r="S2326" s="1" t="s">
        <v>44</v>
      </c>
      <c r="T2326" s="1" t="s">
        <v>45</v>
      </c>
      <c r="U2326" s="1" t="s">
        <v>1986</v>
      </c>
      <c r="V2326" s="1" t="s">
        <v>46</v>
      </c>
      <c r="W2326" s="1" t="s">
        <v>81</v>
      </c>
      <c r="X2326" s="1" t="s">
        <v>1988</v>
      </c>
      <c r="Y2326" s="1" t="s">
        <v>245</v>
      </c>
      <c r="Z2326" s="1" t="s">
        <v>1989</v>
      </c>
      <c r="AA2326" s="1" t="s">
        <v>51</v>
      </c>
      <c r="AB2326" s="1" t="s">
        <v>1988</v>
      </c>
      <c r="AC2326" s="1" t="s">
        <v>37</v>
      </c>
    </row>
    <row r="2327" spans="1:29" hidden="1" x14ac:dyDescent="0.25">
      <c r="A2327" s="1" t="s">
        <v>33</v>
      </c>
      <c r="B2327" s="1" t="s">
        <v>34</v>
      </c>
      <c r="C2327" s="2">
        <v>45901</v>
      </c>
      <c r="D2327" s="1" t="s">
        <v>35</v>
      </c>
      <c r="E2327" s="1" t="s">
        <v>36</v>
      </c>
      <c r="F2327" s="1" t="s">
        <v>37</v>
      </c>
      <c r="G2327" s="1" t="s">
        <v>2007</v>
      </c>
      <c r="H2327" s="1" t="s">
        <v>2008</v>
      </c>
      <c r="I2327" s="3">
        <v>0</v>
      </c>
      <c r="J2327" s="3">
        <v>464138</v>
      </c>
      <c r="K2327" s="1" t="s">
        <v>40</v>
      </c>
      <c r="L2327" s="1" t="s">
        <v>87</v>
      </c>
      <c r="M2327" s="1" t="s">
        <v>88</v>
      </c>
      <c r="N2327" s="1" t="s">
        <v>37</v>
      </c>
      <c r="O2327" s="1" t="s">
        <v>43</v>
      </c>
      <c r="P2327" s="1" t="s">
        <v>43</v>
      </c>
      <c r="Q2327" s="1" t="s">
        <v>43</v>
      </c>
      <c r="R2327" s="3">
        <v>0</v>
      </c>
      <c r="S2327" s="1" t="s">
        <v>44</v>
      </c>
      <c r="T2327" s="1" t="s">
        <v>45</v>
      </c>
      <c r="U2327" s="1" t="s">
        <v>2007</v>
      </c>
      <c r="V2327" s="1" t="s">
        <v>46</v>
      </c>
      <c r="W2327" s="1" t="s">
        <v>47</v>
      </c>
      <c r="X2327" s="1" t="s">
        <v>2009</v>
      </c>
      <c r="Y2327" s="1" t="s">
        <v>49</v>
      </c>
      <c r="Z2327" s="1" t="s">
        <v>50</v>
      </c>
      <c r="AA2327" s="1" t="s">
        <v>51</v>
      </c>
      <c r="AB2327" s="1" t="s">
        <v>2009</v>
      </c>
      <c r="AC2327" s="1" t="s">
        <v>37</v>
      </c>
    </row>
    <row r="2328" spans="1:29" hidden="1" x14ac:dyDescent="0.25">
      <c r="A2328" s="1" t="s">
        <v>33</v>
      </c>
      <c r="B2328" s="1" t="s">
        <v>34</v>
      </c>
      <c r="C2328" s="2">
        <v>45911</v>
      </c>
      <c r="D2328" s="1" t="s">
        <v>35</v>
      </c>
      <c r="E2328" s="1" t="s">
        <v>36</v>
      </c>
      <c r="F2328" s="1" t="s">
        <v>37</v>
      </c>
      <c r="G2328" s="1" t="s">
        <v>2010</v>
      </c>
      <c r="H2328" s="1" t="s">
        <v>2012</v>
      </c>
      <c r="I2328" s="3">
        <v>0</v>
      </c>
      <c r="J2328" s="3">
        <v>360473</v>
      </c>
      <c r="K2328" s="1" t="s">
        <v>40</v>
      </c>
      <c r="L2328" s="1" t="s">
        <v>115</v>
      </c>
      <c r="M2328" s="1" t="s">
        <v>116</v>
      </c>
      <c r="N2328" s="1" t="s">
        <v>37</v>
      </c>
      <c r="O2328" s="1" t="s">
        <v>43</v>
      </c>
      <c r="P2328" s="1" t="s">
        <v>43</v>
      </c>
      <c r="Q2328" s="1" t="s">
        <v>43</v>
      </c>
      <c r="R2328" s="3">
        <v>0</v>
      </c>
      <c r="S2328" s="1" t="s">
        <v>44</v>
      </c>
      <c r="T2328" s="1" t="s">
        <v>45</v>
      </c>
      <c r="U2328" s="1" t="s">
        <v>2010</v>
      </c>
      <c r="V2328" s="1" t="s">
        <v>46</v>
      </c>
      <c r="W2328" s="1" t="s">
        <v>47</v>
      </c>
      <c r="X2328" s="1" t="s">
        <v>2011</v>
      </c>
      <c r="Y2328" s="1" t="s">
        <v>49</v>
      </c>
      <c r="Z2328" s="1" t="s">
        <v>50</v>
      </c>
      <c r="AA2328" s="1" t="s">
        <v>51</v>
      </c>
      <c r="AB2328" s="1" t="s">
        <v>2011</v>
      </c>
      <c r="AC2328" s="1" t="s">
        <v>37</v>
      </c>
    </row>
    <row r="2329" spans="1:29" hidden="1" x14ac:dyDescent="0.25">
      <c r="A2329" s="1" t="s">
        <v>33</v>
      </c>
      <c r="B2329" s="1" t="s">
        <v>34</v>
      </c>
      <c r="C2329" s="2">
        <v>45911</v>
      </c>
      <c r="D2329" s="1" t="s">
        <v>35</v>
      </c>
      <c r="E2329" s="1" t="s">
        <v>36</v>
      </c>
      <c r="F2329" s="1" t="s">
        <v>37</v>
      </c>
      <c r="G2329" s="1" t="s">
        <v>2010</v>
      </c>
      <c r="H2329" s="1" t="s">
        <v>363</v>
      </c>
      <c r="I2329" s="3">
        <v>0</v>
      </c>
      <c r="J2329" s="3">
        <v>1328600</v>
      </c>
      <c r="K2329" s="1" t="s">
        <v>40</v>
      </c>
      <c r="L2329" s="1" t="s">
        <v>119</v>
      </c>
      <c r="M2329" s="1" t="s">
        <v>120</v>
      </c>
      <c r="N2329" s="1" t="s">
        <v>37</v>
      </c>
      <c r="O2329" s="1" t="s">
        <v>43</v>
      </c>
      <c r="P2329" s="1" t="s">
        <v>43</v>
      </c>
      <c r="Q2329" s="1" t="s">
        <v>43</v>
      </c>
      <c r="R2329" s="3">
        <v>0</v>
      </c>
      <c r="S2329" s="1" t="s">
        <v>44</v>
      </c>
      <c r="T2329" s="1" t="s">
        <v>45</v>
      </c>
      <c r="U2329" s="1" t="s">
        <v>2010</v>
      </c>
      <c r="V2329" s="1" t="s">
        <v>46</v>
      </c>
      <c r="W2329" s="1" t="s">
        <v>47</v>
      </c>
      <c r="X2329" s="1" t="s">
        <v>2011</v>
      </c>
      <c r="Y2329" s="1" t="s">
        <v>49</v>
      </c>
      <c r="Z2329" s="1" t="s">
        <v>50</v>
      </c>
      <c r="AA2329" s="1" t="s">
        <v>51</v>
      </c>
      <c r="AB2329" s="1" t="s">
        <v>2011</v>
      </c>
      <c r="AC2329" s="1" t="s">
        <v>37</v>
      </c>
    </row>
    <row r="2330" spans="1:29" hidden="1" x14ac:dyDescent="0.25">
      <c r="A2330" s="1" t="s">
        <v>33</v>
      </c>
      <c r="B2330" s="1" t="s">
        <v>34</v>
      </c>
      <c r="C2330" s="2">
        <v>45911</v>
      </c>
      <c r="D2330" s="1" t="s">
        <v>35</v>
      </c>
      <c r="E2330" s="1" t="s">
        <v>36</v>
      </c>
      <c r="F2330" s="1" t="s">
        <v>37</v>
      </c>
      <c r="G2330" s="1" t="s">
        <v>2010</v>
      </c>
      <c r="H2330" s="1" t="s">
        <v>363</v>
      </c>
      <c r="I2330" s="3">
        <v>0</v>
      </c>
      <c r="J2330" s="3">
        <v>998031</v>
      </c>
      <c r="K2330" s="1" t="s">
        <v>40</v>
      </c>
      <c r="L2330" s="1" t="s">
        <v>148</v>
      </c>
      <c r="M2330" s="1" t="s">
        <v>149</v>
      </c>
      <c r="N2330" s="1" t="s">
        <v>37</v>
      </c>
      <c r="O2330" s="1" t="s">
        <v>43</v>
      </c>
      <c r="P2330" s="1" t="s">
        <v>43</v>
      </c>
      <c r="Q2330" s="1" t="s">
        <v>43</v>
      </c>
      <c r="R2330" s="3">
        <v>0</v>
      </c>
      <c r="S2330" s="1" t="s">
        <v>44</v>
      </c>
      <c r="T2330" s="1" t="s">
        <v>45</v>
      </c>
      <c r="U2330" s="1" t="s">
        <v>2010</v>
      </c>
      <c r="V2330" s="1" t="s">
        <v>46</v>
      </c>
      <c r="W2330" s="1" t="s">
        <v>47</v>
      </c>
      <c r="X2330" s="1" t="s">
        <v>2011</v>
      </c>
      <c r="Y2330" s="1" t="s">
        <v>49</v>
      </c>
      <c r="Z2330" s="1" t="s">
        <v>50</v>
      </c>
      <c r="AA2330" s="1" t="s">
        <v>51</v>
      </c>
      <c r="AB2330" s="1" t="s">
        <v>2011</v>
      </c>
      <c r="AC2330" s="1" t="s">
        <v>37</v>
      </c>
    </row>
    <row r="2331" spans="1:29" hidden="1" x14ac:dyDescent="0.25">
      <c r="A2331" s="1" t="s">
        <v>33</v>
      </c>
      <c r="B2331" s="1" t="s">
        <v>34</v>
      </c>
      <c r="C2331" s="2">
        <v>45911</v>
      </c>
      <c r="D2331" s="1" t="s">
        <v>35</v>
      </c>
      <c r="E2331" s="1" t="s">
        <v>36</v>
      </c>
      <c r="F2331" s="1" t="s">
        <v>37</v>
      </c>
      <c r="G2331" s="1" t="s">
        <v>2010</v>
      </c>
      <c r="H2331" s="1" t="s">
        <v>363</v>
      </c>
      <c r="I2331" s="3">
        <v>0</v>
      </c>
      <c r="J2331" s="3">
        <v>47721</v>
      </c>
      <c r="K2331" s="1" t="s">
        <v>40</v>
      </c>
      <c r="L2331" s="1" t="s">
        <v>424</v>
      </c>
      <c r="M2331" s="1" t="s">
        <v>425</v>
      </c>
      <c r="N2331" s="1" t="s">
        <v>37</v>
      </c>
      <c r="O2331" s="1" t="s">
        <v>43</v>
      </c>
      <c r="P2331" s="1" t="s">
        <v>43</v>
      </c>
      <c r="Q2331" s="1" t="s">
        <v>43</v>
      </c>
      <c r="R2331" s="3">
        <v>0</v>
      </c>
      <c r="S2331" s="1" t="s">
        <v>44</v>
      </c>
      <c r="T2331" s="1" t="s">
        <v>45</v>
      </c>
      <c r="U2331" s="1" t="s">
        <v>2010</v>
      </c>
      <c r="V2331" s="1" t="s">
        <v>46</v>
      </c>
      <c r="W2331" s="1" t="s">
        <v>47</v>
      </c>
      <c r="X2331" s="1" t="s">
        <v>2011</v>
      </c>
      <c r="Y2331" s="1" t="s">
        <v>49</v>
      </c>
      <c r="Z2331" s="1" t="s">
        <v>50</v>
      </c>
      <c r="AA2331" s="1" t="s">
        <v>51</v>
      </c>
      <c r="AB2331" s="1" t="s">
        <v>2011</v>
      </c>
      <c r="AC2331" s="1" t="s">
        <v>37</v>
      </c>
    </row>
    <row r="2332" spans="1:29" hidden="1" x14ac:dyDescent="0.25">
      <c r="A2332" s="1" t="s">
        <v>33</v>
      </c>
      <c r="B2332" s="1" t="s">
        <v>34</v>
      </c>
      <c r="C2332" s="2">
        <v>45911</v>
      </c>
      <c r="D2332" s="1" t="s">
        <v>35</v>
      </c>
      <c r="E2332" s="1" t="s">
        <v>36</v>
      </c>
      <c r="F2332" s="1" t="s">
        <v>37</v>
      </c>
      <c r="G2332" s="1" t="s">
        <v>2010</v>
      </c>
      <c r="H2332" s="1" t="s">
        <v>363</v>
      </c>
      <c r="I2332" s="3">
        <v>0</v>
      </c>
      <c r="J2332" s="3">
        <v>444596</v>
      </c>
      <c r="K2332" s="1" t="s">
        <v>40</v>
      </c>
      <c r="L2332" s="1" t="s">
        <v>91</v>
      </c>
      <c r="M2332" s="1" t="s">
        <v>92</v>
      </c>
      <c r="N2332" s="1" t="s">
        <v>37</v>
      </c>
      <c r="O2332" s="1" t="s">
        <v>43</v>
      </c>
      <c r="P2332" s="1" t="s">
        <v>43</v>
      </c>
      <c r="Q2332" s="1" t="s">
        <v>43</v>
      </c>
      <c r="R2332" s="3">
        <v>0</v>
      </c>
      <c r="S2332" s="1" t="s">
        <v>44</v>
      </c>
      <c r="T2332" s="1" t="s">
        <v>45</v>
      </c>
      <c r="U2332" s="1" t="s">
        <v>2010</v>
      </c>
      <c r="V2332" s="1" t="s">
        <v>46</v>
      </c>
      <c r="W2332" s="1" t="s">
        <v>47</v>
      </c>
      <c r="X2332" s="1" t="s">
        <v>2011</v>
      </c>
      <c r="Y2332" s="1" t="s">
        <v>49</v>
      </c>
      <c r="Z2332" s="1" t="s">
        <v>50</v>
      </c>
      <c r="AA2332" s="1" t="s">
        <v>51</v>
      </c>
      <c r="AB2332" s="1" t="s">
        <v>2011</v>
      </c>
      <c r="AC2332" s="1" t="s">
        <v>37</v>
      </c>
    </row>
    <row r="2333" spans="1:29" hidden="1" x14ac:dyDescent="0.25">
      <c r="A2333" s="1" t="s">
        <v>33</v>
      </c>
      <c r="B2333" s="1" t="s">
        <v>34</v>
      </c>
      <c r="C2333" s="2">
        <v>45911</v>
      </c>
      <c r="D2333" s="1" t="s">
        <v>35</v>
      </c>
      <c r="E2333" s="1" t="s">
        <v>36</v>
      </c>
      <c r="F2333" s="1" t="s">
        <v>37</v>
      </c>
      <c r="G2333" s="1" t="s">
        <v>2010</v>
      </c>
      <c r="H2333" s="1" t="s">
        <v>363</v>
      </c>
      <c r="I2333" s="3">
        <v>0</v>
      </c>
      <c r="J2333" s="3">
        <v>49031</v>
      </c>
      <c r="K2333" s="1" t="s">
        <v>40</v>
      </c>
      <c r="L2333" s="1" t="s">
        <v>1402</v>
      </c>
      <c r="M2333" s="1" t="s">
        <v>837</v>
      </c>
      <c r="N2333" s="1" t="s">
        <v>37</v>
      </c>
      <c r="O2333" s="1" t="s">
        <v>43</v>
      </c>
      <c r="P2333" s="1" t="s">
        <v>43</v>
      </c>
      <c r="Q2333" s="1" t="s">
        <v>43</v>
      </c>
      <c r="R2333" s="3">
        <v>0</v>
      </c>
      <c r="S2333" s="1" t="s">
        <v>44</v>
      </c>
      <c r="T2333" s="1" t="s">
        <v>45</v>
      </c>
      <c r="U2333" s="1" t="s">
        <v>2010</v>
      </c>
      <c r="V2333" s="1" t="s">
        <v>46</v>
      </c>
      <c r="W2333" s="1" t="s">
        <v>47</v>
      </c>
      <c r="X2333" s="1" t="s">
        <v>2011</v>
      </c>
      <c r="Y2333" s="1" t="s">
        <v>49</v>
      </c>
      <c r="Z2333" s="1" t="s">
        <v>50</v>
      </c>
      <c r="AA2333" s="1" t="s">
        <v>51</v>
      </c>
      <c r="AB2333" s="1" t="s">
        <v>2011</v>
      </c>
      <c r="AC2333" s="1" t="s">
        <v>37</v>
      </c>
    </row>
    <row r="2334" spans="1:29" hidden="1" x14ac:dyDescent="0.25">
      <c r="A2334" s="1" t="s">
        <v>33</v>
      </c>
      <c r="B2334" s="1" t="s">
        <v>34</v>
      </c>
      <c r="C2334" s="2">
        <v>45922</v>
      </c>
      <c r="D2334" s="1" t="s">
        <v>35</v>
      </c>
      <c r="E2334" s="1" t="s">
        <v>36</v>
      </c>
      <c r="F2334" s="1" t="s">
        <v>37</v>
      </c>
      <c r="G2334" s="1" t="s">
        <v>2013</v>
      </c>
      <c r="H2334" s="1" t="s">
        <v>2015</v>
      </c>
      <c r="I2334" s="3">
        <v>0</v>
      </c>
      <c r="J2334" s="3">
        <v>1887619</v>
      </c>
      <c r="K2334" s="1" t="s">
        <v>40</v>
      </c>
      <c r="L2334" s="1" t="s">
        <v>452</v>
      </c>
      <c r="M2334" s="1" t="s">
        <v>453</v>
      </c>
      <c r="N2334" s="1" t="s">
        <v>37</v>
      </c>
      <c r="O2334" s="1" t="s">
        <v>43</v>
      </c>
      <c r="P2334" s="1" t="s">
        <v>43</v>
      </c>
      <c r="Q2334" s="1" t="s">
        <v>43</v>
      </c>
      <c r="R2334" s="3">
        <v>0</v>
      </c>
      <c r="S2334" s="1" t="s">
        <v>44</v>
      </c>
      <c r="T2334" s="1" t="s">
        <v>45</v>
      </c>
      <c r="U2334" s="1" t="s">
        <v>2013</v>
      </c>
      <c r="V2334" s="1" t="s">
        <v>46</v>
      </c>
      <c r="W2334" s="1" t="s">
        <v>47</v>
      </c>
      <c r="X2334" s="1" t="s">
        <v>2014</v>
      </c>
      <c r="Y2334" s="1" t="s">
        <v>49</v>
      </c>
      <c r="Z2334" s="1" t="s">
        <v>50</v>
      </c>
      <c r="AA2334" s="1" t="s">
        <v>51</v>
      </c>
      <c r="AB2334" s="1" t="s">
        <v>2014</v>
      </c>
      <c r="AC2334" s="1" t="s">
        <v>37</v>
      </c>
    </row>
    <row r="2335" spans="1:29" hidden="1" x14ac:dyDescent="0.25">
      <c r="A2335" s="1" t="s">
        <v>33</v>
      </c>
      <c r="B2335" s="1" t="s">
        <v>34</v>
      </c>
      <c r="C2335" s="2">
        <v>45922</v>
      </c>
      <c r="D2335" s="1" t="s">
        <v>35</v>
      </c>
      <c r="E2335" s="1" t="s">
        <v>36</v>
      </c>
      <c r="F2335" s="1" t="s">
        <v>37</v>
      </c>
      <c r="G2335" s="1" t="s">
        <v>2013</v>
      </c>
      <c r="H2335" s="1" t="s">
        <v>363</v>
      </c>
      <c r="I2335" s="3">
        <v>0</v>
      </c>
      <c r="J2335" s="3">
        <v>266668</v>
      </c>
      <c r="K2335" s="1" t="s">
        <v>40</v>
      </c>
      <c r="L2335" s="1" t="s">
        <v>786</v>
      </c>
      <c r="M2335" s="1" t="s">
        <v>787</v>
      </c>
      <c r="N2335" s="1" t="s">
        <v>37</v>
      </c>
      <c r="O2335" s="1" t="s">
        <v>43</v>
      </c>
      <c r="P2335" s="1" t="s">
        <v>43</v>
      </c>
      <c r="Q2335" s="1" t="s">
        <v>43</v>
      </c>
      <c r="R2335" s="3">
        <v>0</v>
      </c>
      <c r="S2335" s="1" t="s">
        <v>44</v>
      </c>
      <c r="T2335" s="1" t="s">
        <v>45</v>
      </c>
      <c r="U2335" s="1" t="s">
        <v>2013</v>
      </c>
      <c r="V2335" s="1" t="s">
        <v>46</v>
      </c>
      <c r="W2335" s="1" t="s">
        <v>47</v>
      </c>
      <c r="X2335" s="1" t="s">
        <v>2014</v>
      </c>
      <c r="Y2335" s="1" t="s">
        <v>49</v>
      </c>
      <c r="Z2335" s="1" t="s">
        <v>50</v>
      </c>
      <c r="AA2335" s="1" t="s">
        <v>51</v>
      </c>
      <c r="AB2335" s="1" t="s">
        <v>2014</v>
      </c>
      <c r="AC2335" s="1" t="s">
        <v>37</v>
      </c>
    </row>
    <row r="2336" spans="1:29" hidden="1" x14ac:dyDescent="0.25">
      <c r="A2336" s="1" t="s">
        <v>33</v>
      </c>
      <c r="B2336" s="1" t="s">
        <v>34</v>
      </c>
      <c r="C2336" s="2">
        <v>45922</v>
      </c>
      <c r="D2336" s="1" t="s">
        <v>35</v>
      </c>
      <c r="E2336" s="1" t="s">
        <v>36</v>
      </c>
      <c r="F2336" s="1" t="s">
        <v>37</v>
      </c>
      <c r="G2336" s="1" t="s">
        <v>2013</v>
      </c>
      <c r="H2336" s="1" t="s">
        <v>363</v>
      </c>
      <c r="I2336" s="3">
        <v>0</v>
      </c>
      <c r="J2336" s="3">
        <v>185435</v>
      </c>
      <c r="K2336" s="1" t="s">
        <v>40</v>
      </c>
      <c r="L2336" s="1" t="s">
        <v>754</v>
      </c>
      <c r="M2336" s="1" t="s">
        <v>755</v>
      </c>
      <c r="N2336" s="1" t="s">
        <v>37</v>
      </c>
      <c r="O2336" s="1" t="s">
        <v>43</v>
      </c>
      <c r="P2336" s="1" t="s">
        <v>43</v>
      </c>
      <c r="Q2336" s="1" t="s">
        <v>43</v>
      </c>
      <c r="R2336" s="3">
        <v>0</v>
      </c>
      <c r="S2336" s="1" t="s">
        <v>44</v>
      </c>
      <c r="T2336" s="1" t="s">
        <v>45</v>
      </c>
      <c r="U2336" s="1" t="s">
        <v>2013</v>
      </c>
      <c r="V2336" s="1" t="s">
        <v>46</v>
      </c>
      <c r="W2336" s="1" t="s">
        <v>47</v>
      </c>
      <c r="X2336" s="1" t="s">
        <v>2014</v>
      </c>
      <c r="Y2336" s="1" t="s">
        <v>49</v>
      </c>
      <c r="Z2336" s="1" t="s">
        <v>50</v>
      </c>
      <c r="AA2336" s="1" t="s">
        <v>51</v>
      </c>
      <c r="AB2336" s="1" t="s">
        <v>2014</v>
      </c>
      <c r="AC2336" s="1" t="s">
        <v>37</v>
      </c>
    </row>
    <row r="2337" spans="1:29" hidden="1" x14ac:dyDescent="0.25">
      <c r="A2337" s="1" t="s">
        <v>33</v>
      </c>
      <c r="B2337" s="1" t="s">
        <v>34</v>
      </c>
      <c r="C2337" s="2">
        <v>45922</v>
      </c>
      <c r="D2337" s="1" t="s">
        <v>35</v>
      </c>
      <c r="E2337" s="1" t="s">
        <v>36</v>
      </c>
      <c r="F2337" s="1" t="s">
        <v>37</v>
      </c>
      <c r="G2337" s="1" t="s">
        <v>2013</v>
      </c>
      <c r="H2337" s="1" t="s">
        <v>363</v>
      </c>
      <c r="I2337" s="3">
        <v>0</v>
      </c>
      <c r="J2337" s="3">
        <v>49592</v>
      </c>
      <c r="K2337" s="1" t="s">
        <v>40</v>
      </c>
      <c r="L2337" s="1" t="s">
        <v>763</v>
      </c>
      <c r="M2337" s="1" t="s">
        <v>764</v>
      </c>
      <c r="N2337" s="1" t="s">
        <v>37</v>
      </c>
      <c r="O2337" s="1" t="s">
        <v>43</v>
      </c>
      <c r="P2337" s="1" t="s">
        <v>43</v>
      </c>
      <c r="Q2337" s="1" t="s">
        <v>43</v>
      </c>
      <c r="R2337" s="3">
        <v>0</v>
      </c>
      <c r="S2337" s="1" t="s">
        <v>44</v>
      </c>
      <c r="T2337" s="1" t="s">
        <v>45</v>
      </c>
      <c r="U2337" s="1" t="s">
        <v>2013</v>
      </c>
      <c r="V2337" s="1" t="s">
        <v>46</v>
      </c>
      <c r="W2337" s="1" t="s">
        <v>47</v>
      </c>
      <c r="X2337" s="1" t="s">
        <v>2014</v>
      </c>
      <c r="Y2337" s="1" t="s">
        <v>49</v>
      </c>
      <c r="Z2337" s="1" t="s">
        <v>50</v>
      </c>
      <c r="AA2337" s="1" t="s">
        <v>51</v>
      </c>
      <c r="AB2337" s="1" t="s">
        <v>2014</v>
      </c>
      <c r="AC2337" s="1" t="s">
        <v>37</v>
      </c>
    </row>
    <row r="2338" spans="1:29" hidden="1" x14ac:dyDescent="0.25">
      <c r="A2338" s="1" t="s">
        <v>33</v>
      </c>
      <c r="B2338" s="1" t="s">
        <v>34</v>
      </c>
      <c r="C2338" s="2">
        <v>45922</v>
      </c>
      <c r="D2338" s="1" t="s">
        <v>35</v>
      </c>
      <c r="E2338" s="1" t="s">
        <v>36</v>
      </c>
      <c r="F2338" s="1" t="s">
        <v>37</v>
      </c>
      <c r="G2338" s="1" t="s">
        <v>2013</v>
      </c>
      <c r="H2338" s="1" t="s">
        <v>363</v>
      </c>
      <c r="I2338" s="3">
        <v>0</v>
      </c>
      <c r="J2338" s="3">
        <v>1930174</v>
      </c>
      <c r="K2338" s="1" t="s">
        <v>40</v>
      </c>
      <c r="L2338" s="1" t="s">
        <v>87</v>
      </c>
      <c r="M2338" s="1" t="s">
        <v>88</v>
      </c>
      <c r="N2338" s="1" t="s">
        <v>37</v>
      </c>
      <c r="O2338" s="1" t="s">
        <v>43</v>
      </c>
      <c r="P2338" s="1" t="s">
        <v>43</v>
      </c>
      <c r="Q2338" s="1" t="s">
        <v>43</v>
      </c>
      <c r="R2338" s="3">
        <v>0</v>
      </c>
      <c r="S2338" s="1" t="s">
        <v>44</v>
      </c>
      <c r="T2338" s="1" t="s">
        <v>45</v>
      </c>
      <c r="U2338" s="1" t="s">
        <v>2013</v>
      </c>
      <c r="V2338" s="1" t="s">
        <v>46</v>
      </c>
      <c r="W2338" s="1" t="s">
        <v>47</v>
      </c>
      <c r="X2338" s="1" t="s">
        <v>2014</v>
      </c>
      <c r="Y2338" s="1" t="s">
        <v>49</v>
      </c>
      <c r="Z2338" s="1" t="s">
        <v>50</v>
      </c>
      <c r="AA2338" s="1" t="s">
        <v>51</v>
      </c>
      <c r="AB2338" s="1" t="s">
        <v>2014</v>
      </c>
      <c r="AC2338" s="1" t="s">
        <v>37</v>
      </c>
    </row>
    <row r="2339" spans="1:29" hidden="1" x14ac:dyDescent="0.25">
      <c r="A2339" s="1" t="s">
        <v>33</v>
      </c>
      <c r="B2339" s="1" t="s">
        <v>34</v>
      </c>
      <c r="C2339" s="2">
        <v>45923</v>
      </c>
      <c r="D2339" s="1" t="s">
        <v>35</v>
      </c>
      <c r="E2339" s="1" t="s">
        <v>36</v>
      </c>
      <c r="F2339" s="1" t="s">
        <v>37</v>
      </c>
      <c r="G2339" s="1" t="s">
        <v>2016</v>
      </c>
      <c r="H2339" s="1" t="s">
        <v>2017</v>
      </c>
      <c r="I2339" s="3">
        <v>0</v>
      </c>
      <c r="J2339" s="3">
        <v>257011</v>
      </c>
      <c r="K2339" s="1" t="s">
        <v>40</v>
      </c>
      <c r="L2339" s="1" t="s">
        <v>535</v>
      </c>
      <c r="M2339" s="1" t="s">
        <v>536</v>
      </c>
      <c r="N2339" s="1" t="s">
        <v>37</v>
      </c>
      <c r="O2339" s="1" t="s">
        <v>43</v>
      </c>
      <c r="P2339" s="1" t="s">
        <v>43</v>
      </c>
      <c r="Q2339" s="1" t="s">
        <v>43</v>
      </c>
      <c r="R2339" s="3">
        <v>0</v>
      </c>
      <c r="S2339" s="1" t="s">
        <v>44</v>
      </c>
      <c r="T2339" s="1" t="s">
        <v>45</v>
      </c>
      <c r="U2339" s="1" t="s">
        <v>2016</v>
      </c>
      <c r="V2339" s="1" t="s">
        <v>46</v>
      </c>
      <c r="W2339" s="1" t="s">
        <v>47</v>
      </c>
      <c r="X2339" s="1" t="s">
        <v>2018</v>
      </c>
      <c r="Y2339" s="1" t="s">
        <v>49</v>
      </c>
      <c r="Z2339" s="1" t="s">
        <v>50</v>
      </c>
      <c r="AA2339" s="1" t="s">
        <v>51</v>
      </c>
      <c r="AB2339" s="1" t="s">
        <v>2018</v>
      </c>
      <c r="AC2339" s="1" t="s">
        <v>37</v>
      </c>
    </row>
    <row r="2340" spans="1:29" hidden="1" x14ac:dyDescent="0.25">
      <c r="A2340" s="1" t="s">
        <v>33</v>
      </c>
      <c r="B2340" s="1" t="s">
        <v>34</v>
      </c>
      <c r="C2340" s="2">
        <v>45925</v>
      </c>
      <c r="D2340" s="1" t="s">
        <v>35</v>
      </c>
      <c r="E2340" s="1" t="s">
        <v>36</v>
      </c>
      <c r="F2340" s="1" t="s">
        <v>37</v>
      </c>
      <c r="G2340" s="1" t="s">
        <v>2019</v>
      </c>
      <c r="H2340" s="1" t="s">
        <v>2021</v>
      </c>
      <c r="I2340" s="3">
        <v>0</v>
      </c>
      <c r="J2340" s="3">
        <v>54956</v>
      </c>
      <c r="K2340" s="1" t="s">
        <v>40</v>
      </c>
      <c r="L2340" s="1" t="s">
        <v>2022</v>
      </c>
      <c r="M2340" s="1" t="s">
        <v>2023</v>
      </c>
      <c r="N2340" s="1" t="s">
        <v>37</v>
      </c>
      <c r="O2340" s="1" t="s">
        <v>43</v>
      </c>
      <c r="P2340" s="1" t="s">
        <v>43</v>
      </c>
      <c r="Q2340" s="1" t="s">
        <v>43</v>
      </c>
      <c r="R2340" s="3">
        <v>0</v>
      </c>
      <c r="S2340" s="1" t="s">
        <v>44</v>
      </c>
      <c r="T2340" s="1" t="s">
        <v>45</v>
      </c>
      <c r="U2340" s="1" t="s">
        <v>2019</v>
      </c>
      <c r="V2340" s="1" t="s">
        <v>46</v>
      </c>
      <c r="W2340" s="1" t="s">
        <v>47</v>
      </c>
      <c r="X2340" s="1" t="s">
        <v>2020</v>
      </c>
      <c r="Y2340" s="1" t="s">
        <v>49</v>
      </c>
      <c r="Z2340" s="1" t="s">
        <v>50</v>
      </c>
      <c r="AA2340" s="1" t="s">
        <v>51</v>
      </c>
      <c r="AB2340" s="1" t="s">
        <v>2020</v>
      </c>
      <c r="AC2340" s="1" t="s">
        <v>37</v>
      </c>
    </row>
    <row r="2341" spans="1:29" hidden="1" x14ac:dyDescent="0.25">
      <c r="A2341" s="1" t="s">
        <v>33</v>
      </c>
      <c r="B2341" s="1" t="s">
        <v>34</v>
      </c>
      <c r="C2341" s="2">
        <v>45925</v>
      </c>
      <c r="D2341" s="1" t="s">
        <v>35</v>
      </c>
      <c r="E2341" s="1" t="s">
        <v>36</v>
      </c>
      <c r="F2341" s="1" t="s">
        <v>37</v>
      </c>
      <c r="G2341" s="1" t="s">
        <v>2019</v>
      </c>
      <c r="H2341" s="1" t="s">
        <v>363</v>
      </c>
      <c r="I2341" s="3">
        <v>0</v>
      </c>
      <c r="J2341" s="3">
        <v>198109</v>
      </c>
      <c r="K2341" s="1" t="s">
        <v>40</v>
      </c>
      <c r="L2341" s="1" t="s">
        <v>291</v>
      </c>
      <c r="M2341" s="1" t="s">
        <v>292</v>
      </c>
      <c r="N2341" s="1" t="s">
        <v>37</v>
      </c>
      <c r="O2341" s="1" t="s">
        <v>43</v>
      </c>
      <c r="P2341" s="1" t="s">
        <v>43</v>
      </c>
      <c r="Q2341" s="1" t="s">
        <v>43</v>
      </c>
      <c r="R2341" s="3">
        <v>0</v>
      </c>
      <c r="S2341" s="1" t="s">
        <v>44</v>
      </c>
      <c r="T2341" s="1" t="s">
        <v>45</v>
      </c>
      <c r="U2341" s="1" t="s">
        <v>2019</v>
      </c>
      <c r="V2341" s="1" t="s">
        <v>46</v>
      </c>
      <c r="W2341" s="1" t="s">
        <v>47</v>
      </c>
      <c r="X2341" s="1" t="s">
        <v>2020</v>
      </c>
      <c r="Y2341" s="1" t="s">
        <v>49</v>
      </c>
      <c r="Z2341" s="1" t="s">
        <v>50</v>
      </c>
      <c r="AA2341" s="1" t="s">
        <v>51</v>
      </c>
      <c r="AB2341" s="1" t="s">
        <v>2020</v>
      </c>
      <c r="AC2341" s="1" t="s">
        <v>37</v>
      </c>
    </row>
    <row r="2342" spans="1:29" hidden="1" x14ac:dyDescent="0.25">
      <c r="A2342" s="1" t="s">
        <v>33</v>
      </c>
      <c r="B2342" s="1" t="s">
        <v>34</v>
      </c>
      <c r="C2342" s="2">
        <v>45930</v>
      </c>
      <c r="D2342" s="1" t="s">
        <v>73</v>
      </c>
      <c r="E2342" s="1" t="s">
        <v>74</v>
      </c>
      <c r="F2342" s="1" t="s">
        <v>37</v>
      </c>
      <c r="G2342" s="1" t="s">
        <v>1039</v>
      </c>
      <c r="H2342" s="1" t="s">
        <v>76</v>
      </c>
      <c r="I2342" s="3">
        <v>711750</v>
      </c>
      <c r="J2342" s="3">
        <v>0</v>
      </c>
      <c r="K2342" s="1" t="s">
        <v>40</v>
      </c>
      <c r="L2342" s="1" t="s">
        <v>113</v>
      </c>
      <c r="M2342" s="1" t="s">
        <v>114</v>
      </c>
      <c r="N2342" s="1" t="s">
        <v>1459</v>
      </c>
      <c r="O2342" s="1" t="s">
        <v>1460</v>
      </c>
      <c r="P2342" s="1" t="s">
        <v>43</v>
      </c>
      <c r="Q2342" s="1" t="s">
        <v>43</v>
      </c>
      <c r="R2342" s="3">
        <v>0</v>
      </c>
      <c r="S2342" s="1" t="s">
        <v>44</v>
      </c>
      <c r="T2342" s="1" t="s">
        <v>45</v>
      </c>
      <c r="U2342" s="1" t="s">
        <v>1039</v>
      </c>
      <c r="V2342" s="1" t="s">
        <v>46</v>
      </c>
      <c r="W2342" s="1" t="s">
        <v>81</v>
      </c>
      <c r="X2342" s="1" t="s">
        <v>2024</v>
      </c>
      <c r="Y2342" s="1" t="s">
        <v>83</v>
      </c>
      <c r="Z2342" s="1" t="s">
        <v>1989</v>
      </c>
      <c r="AA2342" s="1" t="s">
        <v>51</v>
      </c>
      <c r="AB2342" s="1" t="s">
        <v>2024</v>
      </c>
      <c r="AC2342" s="1" t="s">
        <v>37</v>
      </c>
    </row>
    <row r="2343" spans="1:29" hidden="1" x14ac:dyDescent="0.25">
      <c r="A2343" s="1" t="s">
        <v>33</v>
      </c>
      <c r="B2343" s="1" t="s">
        <v>34</v>
      </c>
      <c r="C2343" s="2">
        <v>45930</v>
      </c>
      <c r="D2343" s="1" t="s">
        <v>73</v>
      </c>
      <c r="E2343" s="1" t="s">
        <v>74</v>
      </c>
      <c r="F2343" s="1" t="s">
        <v>37</v>
      </c>
      <c r="G2343" s="1" t="s">
        <v>1039</v>
      </c>
      <c r="H2343" s="1" t="s">
        <v>76</v>
      </c>
      <c r="I2343" s="3">
        <v>47450</v>
      </c>
      <c r="J2343" s="3">
        <v>0</v>
      </c>
      <c r="K2343" s="1" t="s">
        <v>40</v>
      </c>
      <c r="L2343" s="1" t="s">
        <v>135</v>
      </c>
      <c r="M2343" s="1" t="s">
        <v>136</v>
      </c>
      <c r="N2343" s="1" t="s">
        <v>1459</v>
      </c>
      <c r="O2343" s="1" t="s">
        <v>1460</v>
      </c>
      <c r="P2343" s="1" t="s">
        <v>43</v>
      </c>
      <c r="Q2343" s="1" t="s">
        <v>43</v>
      </c>
      <c r="R2343" s="3">
        <v>0</v>
      </c>
      <c r="S2343" s="1" t="s">
        <v>44</v>
      </c>
      <c r="T2343" s="1" t="s">
        <v>45</v>
      </c>
      <c r="U2343" s="1" t="s">
        <v>1039</v>
      </c>
      <c r="V2343" s="1" t="s">
        <v>46</v>
      </c>
      <c r="W2343" s="1" t="s">
        <v>81</v>
      </c>
      <c r="X2343" s="1" t="s">
        <v>2024</v>
      </c>
      <c r="Y2343" s="1" t="s">
        <v>83</v>
      </c>
      <c r="Z2343" s="1" t="s">
        <v>1989</v>
      </c>
      <c r="AA2343" s="1" t="s">
        <v>51</v>
      </c>
      <c r="AB2343" s="1" t="s">
        <v>2024</v>
      </c>
      <c r="AC2343" s="1" t="s">
        <v>37</v>
      </c>
    </row>
    <row r="2344" spans="1:29" hidden="1" x14ac:dyDescent="0.25">
      <c r="A2344" s="1" t="s">
        <v>33</v>
      </c>
      <c r="B2344" s="1" t="s">
        <v>34</v>
      </c>
      <c r="C2344" s="2">
        <v>45930</v>
      </c>
      <c r="D2344" s="1" t="s">
        <v>73</v>
      </c>
      <c r="E2344" s="1" t="s">
        <v>74</v>
      </c>
      <c r="F2344" s="1" t="s">
        <v>37</v>
      </c>
      <c r="G2344" s="1" t="s">
        <v>1039</v>
      </c>
      <c r="H2344" s="1" t="s">
        <v>76</v>
      </c>
      <c r="I2344" s="3">
        <v>711750</v>
      </c>
      <c r="J2344" s="3">
        <v>0</v>
      </c>
      <c r="K2344" s="1" t="s">
        <v>40</v>
      </c>
      <c r="L2344" s="1" t="s">
        <v>117</v>
      </c>
      <c r="M2344" s="1" t="s">
        <v>118</v>
      </c>
      <c r="N2344" s="1" t="s">
        <v>1459</v>
      </c>
      <c r="O2344" s="1" t="s">
        <v>1460</v>
      </c>
      <c r="P2344" s="1" t="s">
        <v>43</v>
      </c>
      <c r="Q2344" s="1" t="s">
        <v>43</v>
      </c>
      <c r="R2344" s="3">
        <v>0</v>
      </c>
      <c r="S2344" s="1" t="s">
        <v>44</v>
      </c>
      <c r="T2344" s="1" t="s">
        <v>45</v>
      </c>
      <c r="U2344" s="1" t="s">
        <v>1039</v>
      </c>
      <c r="V2344" s="1" t="s">
        <v>46</v>
      </c>
      <c r="W2344" s="1" t="s">
        <v>81</v>
      </c>
      <c r="X2344" s="1" t="s">
        <v>2024</v>
      </c>
      <c r="Y2344" s="1" t="s">
        <v>83</v>
      </c>
      <c r="Z2344" s="1" t="s">
        <v>1989</v>
      </c>
      <c r="AA2344" s="1" t="s">
        <v>51</v>
      </c>
      <c r="AB2344" s="1" t="s">
        <v>2024</v>
      </c>
      <c r="AC2344" s="1" t="s">
        <v>37</v>
      </c>
    </row>
    <row r="2345" spans="1:29" hidden="1" x14ac:dyDescent="0.25">
      <c r="A2345" s="1" t="s">
        <v>33</v>
      </c>
      <c r="B2345" s="1" t="s">
        <v>34</v>
      </c>
      <c r="C2345" s="2">
        <v>45930</v>
      </c>
      <c r="D2345" s="1" t="s">
        <v>73</v>
      </c>
      <c r="E2345" s="1" t="s">
        <v>74</v>
      </c>
      <c r="F2345" s="1" t="s">
        <v>37</v>
      </c>
      <c r="G2345" s="1" t="s">
        <v>1039</v>
      </c>
      <c r="H2345" s="1" t="s">
        <v>76</v>
      </c>
      <c r="I2345" s="3">
        <v>237250</v>
      </c>
      <c r="J2345" s="3">
        <v>0</v>
      </c>
      <c r="K2345" s="1" t="s">
        <v>40</v>
      </c>
      <c r="L2345" s="1" t="s">
        <v>464</v>
      </c>
      <c r="M2345" s="1" t="s">
        <v>465</v>
      </c>
      <c r="N2345" s="1" t="s">
        <v>1459</v>
      </c>
      <c r="O2345" s="1" t="s">
        <v>1460</v>
      </c>
      <c r="P2345" s="1" t="s">
        <v>43</v>
      </c>
      <c r="Q2345" s="1" t="s">
        <v>43</v>
      </c>
      <c r="R2345" s="3">
        <v>0</v>
      </c>
      <c r="S2345" s="1" t="s">
        <v>44</v>
      </c>
      <c r="T2345" s="1" t="s">
        <v>45</v>
      </c>
      <c r="U2345" s="1" t="s">
        <v>1039</v>
      </c>
      <c r="V2345" s="1" t="s">
        <v>46</v>
      </c>
      <c r="W2345" s="1" t="s">
        <v>81</v>
      </c>
      <c r="X2345" s="1" t="s">
        <v>2024</v>
      </c>
      <c r="Y2345" s="1" t="s">
        <v>83</v>
      </c>
      <c r="Z2345" s="1" t="s">
        <v>1989</v>
      </c>
      <c r="AA2345" s="1" t="s">
        <v>51</v>
      </c>
      <c r="AB2345" s="1" t="s">
        <v>2024</v>
      </c>
      <c r="AC2345" s="1" t="s">
        <v>37</v>
      </c>
    </row>
    <row r="2346" spans="1:29" hidden="1" x14ac:dyDescent="0.25">
      <c r="A2346" s="1" t="s">
        <v>33</v>
      </c>
      <c r="B2346" s="1" t="s">
        <v>34</v>
      </c>
      <c r="C2346" s="2">
        <v>45930</v>
      </c>
      <c r="D2346" s="1" t="s">
        <v>73</v>
      </c>
      <c r="E2346" s="1" t="s">
        <v>74</v>
      </c>
      <c r="F2346" s="1" t="s">
        <v>37</v>
      </c>
      <c r="G2346" s="1" t="s">
        <v>1039</v>
      </c>
      <c r="H2346" s="1" t="s">
        <v>76</v>
      </c>
      <c r="I2346" s="3">
        <v>711750</v>
      </c>
      <c r="J2346" s="3">
        <v>0</v>
      </c>
      <c r="K2346" s="1" t="s">
        <v>40</v>
      </c>
      <c r="L2346" s="1" t="s">
        <v>125</v>
      </c>
      <c r="M2346" s="1" t="s">
        <v>126</v>
      </c>
      <c r="N2346" s="1" t="s">
        <v>1459</v>
      </c>
      <c r="O2346" s="1" t="s">
        <v>1460</v>
      </c>
      <c r="P2346" s="1" t="s">
        <v>43</v>
      </c>
      <c r="Q2346" s="1" t="s">
        <v>43</v>
      </c>
      <c r="R2346" s="3">
        <v>0</v>
      </c>
      <c r="S2346" s="1" t="s">
        <v>44</v>
      </c>
      <c r="T2346" s="1" t="s">
        <v>45</v>
      </c>
      <c r="U2346" s="1" t="s">
        <v>1039</v>
      </c>
      <c r="V2346" s="1" t="s">
        <v>46</v>
      </c>
      <c r="W2346" s="1" t="s">
        <v>81</v>
      </c>
      <c r="X2346" s="1" t="s">
        <v>2024</v>
      </c>
      <c r="Y2346" s="1" t="s">
        <v>83</v>
      </c>
      <c r="Z2346" s="1" t="s">
        <v>1989</v>
      </c>
      <c r="AA2346" s="1" t="s">
        <v>51</v>
      </c>
      <c r="AB2346" s="1" t="s">
        <v>2024</v>
      </c>
      <c r="AC2346" s="1" t="s">
        <v>37</v>
      </c>
    </row>
    <row r="2347" spans="1:29" hidden="1" x14ac:dyDescent="0.25">
      <c r="A2347" s="1" t="s">
        <v>33</v>
      </c>
      <c r="B2347" s="1" t="s">
        <v>34</v>
      </c>
      <c r="C2347" s="2">
        <v>45930</v>
      </c>
      <c r="D2347" s="1" t="s">
        <v>73</v>
      </c>
      <c r="E2347" s="1" t="s">
        <v>74</v>
      </c>
      <c r="F2347" s="1" t="s">
        <v>37</v>
      </c>
      <c r="G2347" s="1" t="s">
        <v>1039</v>
      </c>
      <c r="H2347" s="1" t="s">
        <v>76</v>
      </c>
      <c r="I2347" s="3">
        <v>47450</v>
      </c>
      <c r="J2347" s="3">
        <v>0</v>
      </c>
      <c r="K2347" s="1" t="s">
        <v>40</v>
      </c>
      <c r="L2347" s="1" t="s">
        <v>246</v>
      </c>
      <c r="M2347" s="1" t="s">
        <v>247</v>
      </c>
      <c r="N2347" s="1" t="s">
        <v>1459</v>
      </c>
      <c r="O2347" s="1" t="s">
        <v>1460</v>
      </c>
      <c r="P2347" s="1" t="s">
        <v>43</v>
      </c>
      <c r="Q2347" s="1" t="s">
        <v>43</v>
      </c>
      <c r="R2347" s="3">
        <v>0</v>
      </c>
      <c r="S2347" s="1" t="s">
        <v>44</v>
      </c>
      <c r="T2347" s="1" t="s">
        <v>45</v>
      </c>
      <c r="U2347" s="1" t="s">
        <v>1039</v>
      </c>
      <c r="V2347" s="1" t="s">
        <v>46</v>
      </c>
      <c r="W2347" s="1" t="s">
        <v>81</v>
      </c>
      <c r="X2347" s="1" t="s">
        <v>2024</v>
      </c>
      <c r="Y2347" s="1" t="s">
        <v>83</v>
      </c>
      <c r="Z2347" s="1" t="s">
        <v>1989</v>
      </c>
      <c r="AA2347" s="1" t="s">
        <v>51</v>
      </c>
      <c r="AB2347" s="1" t="s">
        <v>2024</v>
      </c>
      <c r="AC2347" s="1" t="s">
        <v>37</v>
      </c>
    </row>
    <row r="2348" spans="1:29" hidden="1" x14ac:dyDescent="0.25">
      <c r="A2348" s="1" t="s">
        <v>33</v>
      </c>
      <c r="B2348" s="1" t="s">
        <v>34</v>
      </c>
      <c r="C2348" s="2">
        <v>45930</v>
      </c>
      <c r="D2348" s="1" t="s">
        <v>73</v>
      </c>
      <c r="E2348" s="1" t="s">
        <v>74</v>
      </c>
      <c r="F2348" s="1" t="s">
        <v>37</v>
      </c>
      <c r="G2348" s="1" t="s">
        <v>1039</v>
      </c>
      <c r="H2348" s="1" t="s">
        <v>76</v>
      </c>
      <c r="I2348" s="3">
        <v>379600</v>
      </c>
      <c r="J2348" s="3">
        <v>0</v>
      </c>
      <c r="K2348" s="1" t="s">
        <v>40</v>
      </c>
      <c r="L2348" s="1" t="s">
        <v>1433</v>
      </c>
      <c r="M2348" s="1" t="s">
        <v>806</v>
      </c>
      <c r="N2348" s="1" t="s">
        <v>1459</v>
      </c>
      <c r="O2348" s="1" t="s">
        <v>1460</v>
      </c>
      <c r="P2348" s="1" t="s">
        <v>43</v>
      </c>
      <c r="Q2348" s="1" t="s">
        <v>43</v>
      </c>
      <c r="R2348" s="3">
        <v>0</v>
      </c>
      <c r="S2348" s="1" t="s">
        <v>44</v>
      </c>
      <c r="T2348" s="1" t="s">
        <v>45</v>
      </c>
      <c r="U2348" s="1" t="s">
        <v>1039</v>
      </c>
      <c r="V2348" s="1" t="s">
        <v>46</v>
      </c>
      <c r="W2348" s="1" t="s">
        <v>81</v>
      </c>
      <c r="X2348" s="1" t="s">
        <v>2024</v>
      </c>
      <c r="Y2348" s="1" t="s">
        <v>83</v>
      </c>
      <c r="Z2348" s="1" t="s">
        <v>1989</v>
      </c>
      <c r="AA2348" s="1" t="s">
        <v>51</v>
      </c>
      <c r="AB2348" s="1" t="s">
        <v>2024</v>
      </c>
      <c r="AC2348" s="1" t="s">
        <v>37</v>
      </c>
    </row>
    <row r="2349" spans="1:29" hidden="1" x14ac:dyDescent="0.25">
      <c r="A2349" s="1" t="s">
        <v>33</v>
      </c>
      <c r="B2349" s="1" t="s">
        <v>34</v>
      </c>
      <c r="C2349" s="2">
        <v>45930</v>
      </c>
      <c r="D2349" s="1" t="s">
        <v>73</v>
      </c>
      <c r="E2349" s="1" t="s">
        <v>74</v>
      </c>
      <c r="F2349" s="1" t="s">
        <v>37</v>
      </c>
      <c r="G2349" s="1" t="s">
        <v>1039</v>
      </c>
      <c r="H2349" s="1" t="s">
        <v>76</v>
      </c>
      <c r="I2349" s="3">
        <v>146870</v>
      </c>
      <c r="J2349" s="3">
        <v>0</v>
      </c>
      <c r="K2349" s="1" t="s">
        <v>40</v>
      </c>
      <c r="L2349" s="1" t="s">
        <v>377</v>
      </c>
      <c r="M2349" s="1" t="s">
        <v>378</v>
      </c>
      <c r="N2349" s="1" t="s">
        <v>1459</v>
      </c>
      <c r="O2349" s="1" t="s">
        <v>1460</v>
      </c>
      <c r="P2349" s="1" t="s">
        <v>43</v>
      </c>
      <c r="Q2349" s="1" t="s">
        <v>43</v>
      </c>
      <c r="R2349" s="3">
        <v>0</v>
      </c>
      <c r="S2349" s="1" t="s">
        <v>44</v>
      </c>
      <c r="T2349" s="1" t="s">
        <v>45</v>
      </c>
      <c r="U2349" s="1" t="s">
        <v>1039</v>
      </c>
      <c r="V2349" s="1" t="s">
        <v>46</v>
      </c>
      <c r="W2349" s="1" t="s">
        <v>81</v>
      </c>
      <c r="X2349" s="1" t="s">
        <v>2024</v>
      </c>
      <c r="Y2349" s="1" t="s">
        <v>83</v>
      </c>
      <c r="Z2349" s="1" t="s">
        <v>1989</v>
      </c>
      <c r="AA2349" s="1" t="s">
        <v>51</v>
      </c>
      <c r="AB2349" s="1" t="s">
        <v>2024</v>
      </c>
      <c r="AC2349" s="1" t="s">
        <v>37</v>
      </c>
    </row>
    <row r="2350" spans="1:29" hidden="1" x14ac:dyDescent="0.25">
      <c r="A2350" s="1" t="s">
        <v>33</v>
      </c>
      <c r="B2350" s="1" t="s">
        <v>34</v>
      </c>
      <c r="C2350" s="2">
        <v>45930</v>
      </c>
      <c r="D2350" s="1" t="s">
        <v>73</v>
      </c>
      <c r="E2350" s="1" t="s">
        <v>74</v>
      </c>
      <c r="F2350" s="1" t="s">
        <v>37</v>
      </c>
      <c r="G2350" s="1" t="s">
        <v>1039</v>
      </c>
      <c r="H2350" s="1" t="s">
        <v>76</v>
      </c>
      <c r="I2350" s="3">
        <v>47450</v>
      </c>
      <c r="J2350" s="3">
        <v>0</v>
      </c>
      <c r="K2350" s="1" t="s">
        <v>40</v>
      </c>
      <c r="L2350" s="1" t="s">
        <v>275</v>
      </c>
      <c r="M2350" s="1" t="s">
        <v>276</v>
      </c>
      <c r="N2350" s="1" t="s">
        <v>1459</v>
      </c>
      <c r="O2350" s="1" t="s">
        <v>1460</v>
      </c>
      <c r="P2350" s="1" t="s">
        <v>43</v>
      </c>
      <c r="Q2350" s="1" t="s">
        <v>43</v>
      </c>
      <c r="R2350" s="3">
        <v>0</v>
      </c>
      <c r="S2350" s="1" t="s">
        <v>44</v>
      </c>
      <c r="T2350" s="1" t="s">
        <v>45</v>
      </c>
      <c r="U2350" s="1" t="s">
        <v>1039</v>
      </c>
      <c r="V2350" s="1" t="s">
        <v>46</v>
      </c>
      <c r="W2350" s="1" t="s">
        <v>81</v>
      </c>
      <c r="X2350" s="1" t="s">
        <v>2024</v>
      </c>
      <c r="Y2350" s="1" t="s">
        <v>83</v>
      </c>
      <c r="Z2350" s="1" t="s">
        <v>1989</v>
      </c>
      <c r="AA2350" s="1" t="s">
        <v>51</v>
      </c>
      <c r="AB2350" s="1" t="s">
        <v>2024</v>
      </c>
      <c r="AC2350" s="1" t="s">
        <v>37</v>
      </c>
    </row>
    <row r="2351" spans="1:29" hidden="1" x14ac:dyDescent="0.25">
      <c r="A2351" s="1" t="s">
        <v>33</v>
      </c>
      <c r="B2351" s="1" t="s">
        <v>34</v>
      </c>
      <c r="C2351" s="2">
        <v>45930</v>
      </c>
      <c r="D2351" s="1" t="s">
        <v>73</v>
      </c>
      <c r="E2351" s="1" t="s">
        <v>74</v>
      </c>
      <c r="F2351" s="1" t="s">
        <v>37</v>
      </c>
      <c r="G2351" s="1" t="s">
        <v>1039</v>
      </c>
      <c r="H2351" s="1" t="s">
        <v>76</v>
      </c>
      <c r="I2351" s="3">
        <v>47450</v>
      </c>
      <c r="J2351" s="3">
        <v>0</v>
      </c>
      <c r="K2351" s="1" t="s">
        <v>40</v>
      </c>
      <c r="L2351" s="1" t="s">
        <v>119</v>
      </c>
      <c r="M2351" s="1" t="s">
        <v>120</v>
      </c>
      <c r="N2351" s="1" t="s">
        <v>1459</v>
      </c>
      <c r="O2351" s="1" t="s">
        <v>1460</v>
      </c>
      <c r="P2351" s="1" t="s">
        <v>43</v>
      </c>
      <c r="Q2351" s="1" t="s">
        <v>43</v>
      </c>
      <c r="R2351" s="3">
        <v>0</v>
      </c>
      <c r="S2351" s="1" t="s">
        <v>44</v>
      </c>
      <c r="T2351" s="1" t="s">
        <v>45</v>
      </c>
      <c r="U2351" s="1" t="s">
        <v>1039</v>
      </c>
      <c r="V2351" s="1" t="s">
        <v>46</v>
      </c>
      <c r="W2351" s="1" t="s">
        <v>81</v>
      </c>
      <c r="X2351" s="1" t="s">
        <v>2024</v>
      </c>
      <c r="Y2351" s="1" t="s">
        <v>83</v>
      </c>
      <c r="Z2351" s="1" t="s">
        <v>1989</v>
      </c>
      <c r="AA2351" s="1" t="s">
        <v>51</v>
      </c>
      <c r="AB2351" s="1" t="s">
        <v>2024</v>
      </c>
      <c r="AC2351" s="1" t="s">
        <v>37</v>
      </c>
    </row>
    <row r="2352" spans="1:29" hidden="1" x14ac:dyDescent="0.25">
      <c r="A2352" s="1" t="s">
        <v>33</v>
      </c>
      <c r="B2352" s="1" t="s">
        <v>34</v>
      </c>
      <c r="C2352" s="2">
        <v>45930</v>
      </c>
      <c r="D2352" s="1" t="s">
        <v>73</v>
      </c>
      <c r="E2352" s="1" t="s">
        <v>74</v>
      </c>
      <c r="F2352" s="1" t="s">
        <v>37</v>
      </c>
      <c r="G2352" s="1" t="s">
        <v>1039</v>
      </c>
      <c r="H2352" s="1" t="s">
        <v>76</v>
      </c>
      <c r="I2352" s="3">
        <v>237250</v>
      </c>
      <c r="J2352" s="3">
        <v>0</v>
      </c>
      <c r="K2352" s="1" t="s">
        <v>40</v>
      </c>
      <c r="L2352" s="1" t="s">
        <v>2029</v>
      </c>
      <c r="M2352" s="1" t="s">
        <v>2030</v>
      </c>
      <c r="N2352" s="1" t="s">
        <v>1459</v>
      </c>
      <c r="O2352" s="1" t="s">
        <v>1460</v>
      </c>
      <c r="P2352" s="1" t="s">
        <v>43</v>
      </c>
      <c r="Q2352" s="1" t="s">
        <v>43</v>
      </c>
      <c r="R2352" s="3">
        <v>0</v>
      </c>
      <c r="S2352" s="1" t="s">
        <v>44</v>
      </c>
      <c r="T2352" s="1" t="s">
        <v>45</v>
      </c>
      <c r="U2352" s="1" t="s">
        <v>1039</v>
      </c>
      <c r="V2352" s="1" t="s">
        <v>46</v>
      </c>
      <c r="W2352" s="1" t="s">
        <v>81</v>
      </c>
      <c r="X2352" s="1" t="s">
        <v>2024</v>
      </c>
      <c r="Y2352" s="1" t="s">
        <v>83</v>
      </c>
      <c r="Z2352" s="1" t="s">
        <v>1989</v>
      </c>
      <c r="AA2352" s="1" t="s">
        <v>51</v>
      </c>
      <c r="AB2352" s="1" t="s">
        <v>2024</v>
      </c>
      <c r="AC2352" s="1" t="s">
        <v>37</v>
      </c>
    </row>
    <row r="2353" spans="1:29" hidden="1" x14ac:dyDescent="0.25">
      <c r="A2353" s="1" t="s">
        <v>33</v>
      </c>
      <c r="B2353" s="1" t="s">
        <v>34</v>
      </c>
      <c r="C2353" s="2">
        <v>45930</v>
      </c>
      <c r="D2353" s="1" t="s">
        <v>73</v>
      </c>
      <c r="E2353" s="1" t="s">
        <v>74</v>
      </c>
      <c r="F2353" s="1" t="s">
        <v>37</v>
      </c>
      <c r="G2353" s="1" t="s">
        <v>1039</v>
      </c>
      <c r="H2353" s="1" t="s">
        <v>76</v>
      </c>
      <c r="I2353" s="3">
        <v>711750</v>
      </c>
      <c r="J2353" s="3">
        <v>0</v>
      </c>
      <c r="K2353" s="1" t="s">
        <v>40</v>
      </c>
      <c r="L2353" s="1" t="s">
        <v>464</v>
      </c>
      <c r="M2353" s="1" t="s">
        <v>465</v>
      </c>
      <c r="N2353" s="1" t="s">
        <v>1459</v>
      </c>
      <c r="O2353" s="1" t="s">
        <v>1460</v>
      </c>
      <c r="P2353" s="1" t="s">
        <v>43</v>
      </c>
      <c r="Q2353" s="1" t="s">
        <v>43</v>
      </c>
      <c r="R2353" s="3">
        <v>0</v>
      </c>
      <c r="S2353" s="1" t="s">
        <v>44</v>
      </c>
      <c r="T2353" s="1" t="s">
        <v>45</v>
      </c>
      <c r="U2353" s="1" t="s">
        <v>1039</v>
      </c>
      <c r="V2353" s="1" t="s">
        <v>46</v>
      </c>
      <c r="W2353" s="1" t="s">
        <v>81</v>
      </c>
      <c r="X2353" s="1" t="s">
        <v>2024</v>
      </c>
      <c r="Y2353" s="1" t="s">
        <v>83</v>
      </c>
      <c r="Z2353" s="1" t="s">
        <v>1989</v>
      </c>
      <c r="AA2353" s="1" t="s">
        <v>51</v>
      </c>
      <c r="AB2353" s="1" t="s">
        <v>2024</v>
      </c>
      <c r="AC2353" s="1" t="s">
        <v>37</v>
      </c>
    </row>
    <row r="2354" spans="1:29" hidden="1" x14ac:dyDescent="0.25">
      <c r="A2354" s="1" t="s">
        <v>33</v>
      </c>
      <c r="B2354" s="1" t="s">
        <v>34</v>
      </c>
      <c r="C2354" s="2">
        <v>45930</v>
      </c>
      <c r="D2354" s="1" t="s">
        <v>73</v>
      </c>
      <c r="E2354" s="1" t="s">
        <v>74</v>
      </c>
      <c r="F2354" s="1" t="s">
        <v>37</v>
      </c>
      <c r="G2354" s="1" t="s">
        <v>1039</v>
      </c>
      <c r="H2354" s="1" t="s">
        <v>76</v>
      </c>
      <c r="I2354" s="3">
        <v>711750</v>
      </c>
      <c r="J2354" s="3">
        <v>0</v>
      </c>
      <c r="K2354" s="1" t="s">
        <v>40</v>
      </c>
      <c r="L2354" s="1" t="s">
        <v>113</v>
      </c>
      <c r="M2354" s="1" t="s">
        <v>114</v>
      </c>
      <c r="N2354" s="1" t="s">
        <v>1459</v>
      </c>
      <c r="O2354" s="1" t="s">
        <v>1460</v>
      </c>
      <c r="P2354" s="1" t="s">
        <v>43</v>
      </c>
      <c r="Q2354" s="1" t="s">
        <v>43</v>
      </c>
      <c r="R2354" s="3">
        <v>0</v>
      </c>
      <c r="S2354" s="1" t="s">
        <v>44</v>
      </c>
      <c r="T2354" s="1" t="s">
        <v>45</v>
      </c>
      <c r="U2354" s="1" t="s">
        <v>1039</v>
      </c>
      <c r="V2354" s="1" t="s">
        <v>46</v>
      </c>
      <c r="W2354" s="1" t="s">
        <v>81</v>
      </c>
      <c r="X2354" s="1" t="s">
        <v>2024</v>
      </c>
      <c r="Y2354" s="1" t="s">
        <v>83</v>
      </c>
      <c r="Z2354" s="1" t="s">
        <v>1989</v>
      </c>
      <c r="AA2354" s="1" t="s">
        <v>51</v>
      </c>
      <c r="AB2354" s="1" t="s">
        <v>2024</v>
      </c>
      <c r="AC2354" s="1" t="s">
        <v>37</v>
      </c>
    </row>
    <row r="2355" spans="1:29" hidden="1" x14ac:dyDescent="0.25">
      <c r="A2355" s="1" t="s">
        <v>33</v>
      </c>
      <c r="B2355" s="1" t="s">
        <v>34</v>
      </c>
      <c r="C2355" s="2">
        <v>45930</v>
      </c>
      <c r="D2355" s="1" t="s">
        <v>73</v>
      </c>
      <c r="E2355" s="1" t="s">
        <v>74</v>
      </c>
      <c r="F2355" s="1" t="s">
        <v>37</v>
      </c>
      <c r="G2355" s="1" t="s">
        <v>1039</v>
      </c>
      <c r="H2355" s="1" t="s">
        <v>76</v>
      </c>
      <c r="I2355" s="3">
        <v>521950</v>
      </c>
      <c r="J2355" s="3">
        <v>0</v>
      </c>
      <c r="K2355" s="1" t="s">
        <v>40</v>
      </c>
      <c r="L2355" s="1" t="s">
        <v>117</v>
      </c>
      <c r="M2355" s="1" t="s">
        <v>118</v>
      </c>
      <c r="N2355" s="1" t="s">
        <v>1459</v>
      </c>
      <c r="O2355" s="1" t="s">
        <v>1460</v>
      </c>
      <c r="P2355" s="1" t="s">
        <v>43</v>
      </c>
      <c r="Q2355" s="1" t="s">
        <v>43</v>
      </c>
      <c r="R2355" s="3">
        <v>0</v>
      </c>
      <c r="S2355" s="1" t="s">
        <v>44</v>
      </c>
      <c r="T2355" s="1" t="s">
        <v>45</v>
      </c>
      <c r="U2355" s="1" t="s">
        <v>1039</v>
      </c>
      <c r="V2355" s="1" t="s">
        <v>46</v>
      </c>
      <c r="W2355" s="1" t="s">
        <v>81</v>
      </c>
      <c r="X2355" s="1" t="s">
        <v>2024</v>
      </c>
      <c r="Y2355" s="1" t="s">
        <v>83</v>
      </c>
      <c r="Z2355" s="1" t="s">
        <v>1989</v>
      </c>
      <c r="AA2355" s="1" t="s">
        <v>51</v>
      </c>
      <c r="AB2355" s="1" t="s">
        <v>2024</v>
      </c>
      <c r="AC2355" s="1" t="s">
        <v>37</v>
      </c>
    </row>
    <row r="2356" spans="1:29" hidden="1" x14ac:dyDescent="0.25">
      <c r="A2356" s="1" t="s">
        <v>33</v>
      </c>
      <c r="B2356" s="1" t="s">
        <v>34</v>
      </c>
      <c r="C2356" s="2">
        <v>45930</v>
      </c>
      <c r="D2356" s="1" t="s">
        <v>73</v>
      </c>
      <c r="E2356" s="1" t="s">
        <v>74</v>
      </c>
      <c r="F2356" s="1" t="s">
        <v>37</v>
      </c>
      <c r="G2356" s="1" t="s">
        <v>1039</v>
      </c>
      <c r="H2356" s="1" t="s">
        <v>76</v>
      </c>
      <c r="I2356" s="3">
        <v>711750</v>
      </c>
      <c r="J2356" s="3">
        <v>0</v>
      </c>
      <c r="K2356" s="1" t="s">
        <v>40</v>
      </c>
      <c r="L2356" s="1" t="s">
        <v>125</v>
      </c>
      <c r="M2356" s="1" t="s">
        <v>126</v>
      </c>
      <c r="N2356" s="1" t="s">
        <v>1459</v>
      </c>
      <c r="O2356" s="1" t="s">
        <v>1460</v>
      </c>
      <c r="P2356" s="1" t="s">
        <v>43</v>
      </c>
      <c r="Q2356" s="1" t="s">
        <v>43</v>
      </c>
      <c r="R2356" s="3">
        <v>0</v>
      </c>
      <c r="S2356" s="1" t="s">
        <v>44</v>
      </c>
      <c r="T2356" s="1" t="s">
        <v>45</v>
      </c>
      <c r="U2356" s="1" t="s">
        <v>1039</v>
      </c>
      <c r="V2356" s="1" t="s">
        <v>46</v>
      </c>
      <c r="W2356" s="1" t="s">
        <v>81</v>
      </c>
      <c r="X2356" s="1" t="s">
        <v>2024</v>
      </c>
      <c r="Y2356" s="1" t="s">
        <v>83</v>
      </c>
      <c r="Z2356" s="1" t="s">
        <v>1989</v>
      </c>
      <c r="AA2356" s="1" t="s">
        <v>51</v>
      </c>
      <c r="AB2356" s="1" t="s">
        <v>2024</v>
      </c>
      <c r="AC2356" s="1" t="s">
        <v>37</v>
      </c>
    </row>
    <row r="2357" spans="1:29" hidden="1" x14ac:dyDescent="0.25">
      <c r="A2357" s="1" t="s">
        <v>33</v>
      </c>
      <c r="B2357" s="1" t="s">
        <v>34</v>
      </c>
      <c r="C2357" s="2">
        <v>45930</v>
      </c>
      <c r="D2357" s="1" t="s">
        <v>73</v>
      </c>
      <c r="E2357" s="1" t="s">
        <v>74</v>
      </c>
      <c r="F2357" s="1" t="s">
        <v>37</v>
      </c>
      <c r="G2357" s="1" t="s">
        <v>1039</v>
      </c>
      <c r="H2357" s="1" t="s">
        <v>76</v>
      </c>
      <c r="I2357" s="3">
        <v>237250</v>
      </c>
      <c r="J2357" s="3">
        <v>0</v>
      </c>
      <c r="K2357" s="1" t="s">
        <v>40</v>
      </c>
      <c r="L2357" s="1" t="s">
        <v>150</v>
      </c>
      <c r="M2357" s="1" t="s">
        <v>151</v>
      </c>
      <c r="N2357" s="1" t="s">
        <v>1459</v>
      </c>
      <c r="O2357" s="1" t="s">
        <v>1460</v>
      </c>
      <c r="P2357" s="1" t="s">
        <v>43</v>
      </c>
      <c r="Q2357" s="1" t="s">
        <v>43</v>
      </c>
      <c r="R2357" s="3">
        <v>0</v>
      </c>
      <c r="S2357" s="1" t="s">
        <v>44</v>
      </c>
      <c r="T2357" s="1" t="s">
        <v>45</v>
      </c>
      <c r="U2357" s="1" t="s">
        <v>1039</v>
      </c>
      <c r="V2357" s="1" t="s">
        <v>46</v>
      </c>
      <c r="W2357" s="1" t="s">
        <v>81</v>
      </c>
      <c r="X2357" s="1" t="s">
        <v>2024</v>
      </c>
      <c r="Y2357" s="1" t="s">
        <v>83</v>
      </c>
      <c r="Z2357" s="1" t="s">
        <v>1989</v>
      </c>
      <c r="AA2357" s="1" t="s">
        <v>51</v>
      </c>
      <c r="AB2357" s="1" t="s">
        <v>2024</v>
      </c>
      <c r="AC2357" s="1" t="s">
        <v>37</v>
      </c>
    </row>
    <row r="2358" spans="1:29" hidden="1" x14ac:dyDescent="0.25">
      <c r="A2358" s="1" t="s">
        <v>33</v>
      </c>
      <c r="B2358" s="1" t="s">
        <v>34</v>
      </c>
      <c r="C2358" s="2">
        <v>45930</v>
      </c>
      <c r="D2358" s="1" t="s">
        <v>73</v>
      </c>
      <c r="E2358" s="1" t="s">
        <v>74</v>
      </c>
      <c r="F2358" s="1" t="s">
        <v>37</v>
      </c>
      <c r="G2358" s="1" t="s">
        <v>1039</v>
      </c>
      <c r="H2358" s="1" t="s">
        <v>76</v>
      </c>
      <c r="I2358" s="3">
        <v>691657</v>
      </c>
      <c r="J2358" s="3">
        <v>0</v>
      </c>
      <c r="K2358" s="1" t="s">
        <v>40</v>
      </c>
      <c r="L2358" s="1" t="s">
        <v>2027</v>
      </c>
      <c r="M2358" s="1" t="s">
        <v>2028</v>
      </c>
      <c r="N2358" s="1" t="s">
        <v>1459</v>
      </c>
      <c r="O2358" s="1" t="s">
        <v>1460</v>
      </c>
      <c r="P2358" s="1" t="s">
        <v>43</v>
      </c>
      <c r="Q2358" s="1" t="s">
        <v>43</v>
      </c>
      <c r="R2358" s="3">
        <v>0</v>
      </c>
      <c r="S2358" s="1" t="s">
        <v>44</v>
      </c>
      <c r="T2358" s="1" t="s">
        <v>45</v>
      </c>
      <c r="U2358" s="1" t="s">
        <v>1039</v>
      </c>
      <c r="V2358" s="1" t="s">
        <v>46</v>
      </c>
      <c r="W2358" s="1" t="s">
        <v>81</v>
      </c>
      <c r="X2358" s="1" t="s">
        <v>2024</v>
      </c>
      <c r="Y2358" s="1" t="s">
        <v>83</v>
      </c>
      <c r="Z2358" s="1" t="s">
        <v>1989</v>
      </c>
      <c r="AA2358" s="1" t="s">
        <v>51</v>
      </c>
      <c r="AB2358" s="1" t="s">
        <v>2024</v>
      </c>
      <c r="AC2358" s="1" t="s">
        <v>37</v>
      </c>
    </row>
    <row r="2359" spans="1:29" hidden="1" x14ac:dyDescent="0.25">
      <c r="A2359" s="1" t="s">
        <v>33</v>
      </c>
      <c r="B2359" s="1" t="s">
        <v>34</v>
      </c>
      <c r="C2359" s="2">
        <v>45930</v>
      </c>
      <c r="D2359" s="1" t="s">
        <v>73</v>
      </c>
      <c r="E2359" s="1" t="s">
        <v>74</v>
      </c>
      <c r="F2359" s="1" t="s">
        <v>37</v>
      </c>
      <c r="G2359" s="1" t="s">
        <v>1039</v>
      </c>
      <c r="H2359" s="1" t="s">
        <v>76</v>
      </c>
      <c r="I2359" s="3">
        <v>54934</v>
      </c>
      <c r="J2359" s="3">
        <v>0</v>
      </c>
      <c r="K2359" s="1" t="s">
        <v>40</v>
      </c>
      <c r="L2359" s="1" t="s">
        <v>2022</v>
      </c>
      <c r="M2359" s="1" t="s">
        <v>2023</v>
      </c>
      <c r="N2359" s="1" t="s">
        <v>1459</v>
      </c>
      <c r="O2359" s="1" t="s">
        <v>1460</v>
      </c>
      <c r="P2359" s="1" t="s">
        <v>43</v>
      </c>
      <c r="Q2359" s="1" t="s">
        <v>43</v>
      </c>
      <c r="R2359" s="3">
        <v>0</v>
      </c>
      <c r="S2359" s="1" t="s">
        <v>44</v>
      </c>
      <c r="T2359" s="1" t="s">
        <v>45</v>
      </c>
      <c r="U2359" s="1" t="s">
        <v>1039</v>
      </c>
      <c r="V2359" s="1" t="s">
        <v>46</v>
      </c>
      <c r="W2359" s="1" t="s">
        <v>81</v>
      </c>
      <c r="X2359" s="1" t="s">
        <v>2024</v>
      </c>
      <c r="Y2359" s="1" t="s">
        <v>83</v>
      </c>
      <c r="Z2359" s="1" t="s">
        <v>1989</v>
      </c>
      <c r="AA2359" s="1" t="s">
        <v>51</v>
      </c>
      <c r="AB2359" s="1" t="s">
        <v>2024</v>
      </c>
      <c r="AC2359" s="1" t="s">
        <v>37</v>
      </c>
    </row>
    <row r="2360" spans="1:29" hidden="1" x14ac:dyDescent="0.25">
      <c r="A2360" s="1" t="s">
        <v>33</v>
      </c>
      <c r="B2360" s="1" t="s">
        <v>34</v>
      </c>
      <c r="C2360" s="2">
        <v>45930</v>
      </c>
      <c r="D2360" s="1" t="s">
        <v>73</v>
      </c>
      <c r="E2360" s="1" t="s">
        <v>74</v>
      </c>
      <c r="F2360" s="1" t="s">
        <v>37</v>
      </c>
      <c r="G2360" s="1" t="s">
        <v>1039</v>
      </c>
      <c r="H2360" s="1" t="s">
        <v>76</v>
      </c>
      <c r="I2360" s="3">
        <v>152264</v>
      </c>
      <c r="J2360" s="3">
        <v>0</v>
      </c>
      <c r="K2360" s="1" t="s">
        <v>40</v>
      </c>
      <c r="L2360" s="1" t="s">
        <v>2025</v>
      </c>
      <c r="M2360" s="1" t="s">
        <v>2026</v>
      </c>
      <c r="N2360" s="1" t="s">
        <v>1459</v>
      </c>
      <c r="O2360" s="1" t="s">
        <v>1460</v>
      </c>
      <c r="P2360" s="1" t="s">
        <v>43</v>
      </c>
      <c r="Q2360" s="1" t="s">
        <v>43</v>
      </c>
      <c r="R2360" s="3">
        <v>0</v>
      </c>
      <c r="S2360" s="1" t="s">
        <v>44</v>
      </c>
      <c r="T2360" s="1" t="s">
        <v>45</v>
      </c>
      <c r="U2360" s="1" t="s">
        <v>1039</v>
      </c>
      <c r="V2360" s="1" t="s">
        <v>46</v>
      </c>
      <c r="W2360" s="1" t="s">
        <v>81</v>
      </c>
      <c r="X2360" s="1" t="s">
        <v>2024</v>
      </c>
      <c r="Y2360" s="1" t="s">
        <v>83</v>
      </c>
      <c r="Z2360" s="1" t="s">
        <v>1989</v>
      </c>
      <c r="AA2360" s="1" t="s">
        <v>51</v>
      </c>
      <c r="AB2360" s="1" t="s">
        <v>2024</v>
      </c>
      <c r="AC2360" s="1" t="s">
        <v>37</v>
      </c>
    </row>
    <row r="2361" spans="1:29" hidden="1" x14ac:dyDescent="0.25">
      <c r="A2361" s="1" t="s">
        <v>33</v>
      </c>
      <c r="B2361" s="1" t="s">
        <v>34</v>
      </c>
      <c r="C2361" s="2">
        <v>45930</v>
      </c>
      <c r="D2361" s="1" t="s">
        <v>73</v>
      </c>
      <c r="E2361" s="1" t="s">
        <v>74</v>
      </c>
      <c r="F2361" s="1" t="s">
        <v>37</v>
      </c>
      <c r="G2361" s="1" t="s">
        <v>1039</v>
      </c>
      <c r="H2361" s="1" t="s">
        <v>76</v>
      </c>
      <c r="I2361" s="3">
        <v>47450</v>
      </c>
      <c r="J2361" s="3">
        <v>0</v>
      </c>
      <c r="K2361" s="1" t="s">
        <v>40</v>
      </c>
      <c r="L2361" s="1" t="s">
        <v>408</v>
      </c>
      <c r="M2361" s="1" t="s">
        <v>409</v>
      </c>
      <c r="N2361" s="1" t="s">
        <v>1459</v>
      </c>
      <c r="O2361" s="1" t="s">
        <v>1460</v>
      </c>
      <c r="P2361" s="1" t="s">
        <v>43</v>
      </c>
      <c r="Q2361" s="1" t="s">
        <v>43</v>
      </c>
      <c r="R2361" s="3">
        <v>0</v>
      </c>
      <c r="S2361" s="1" t="s">
        <v>44</v>
      </c>
      <c r="T2361" s="1" t="s">
        <v>45</v>
      </c>
      <c r="U2361" s="1" t="s">
        <v>1039</v>
      </c>
      <c r="V2361" s="1" t="s">
        <v>46</v>
      </c>
      <c r="W2361" s="1" t="s">
        <v>81</v>
      </c>
      <c r="X2361" s="1" t="s">
        <v>2024</v>
      </c>
      <c r="Y2361" s="1" t="s">
        <v>83</v>
      </c>
      <c r="Z2361" s="1" t="s">
        <v>1989</v>
      </c>
      <c r="AA2361" s="1" t="s">
        <v>51</v>
      </c>
      <c r="AB2361" s="1" t="s">
        <v>2024</v>
      </c>
      <c r="AC2361" s="1" t="s">
        <v>37</v>
      </c>
    </row>
    <row r="2362" spans="1:29" hidden="1" x14ac:dyDescent="0.25">
      <c r="A2362" s="1" t="s">
        <v>33</v>
      </c>
      <c r="B2362" s="1" t="s">
        <v>34</v>
      </c>
      <c r="C2362" s="2">
        <v>45930</v>
      </c>
      <c r="D2362" s="1" t="s">
        <v>73</v>
      </c>
      <c r="E2362" s="1" t="s">
        <v>74</v>
      </c>
      <c r="F2362" s="1" t="s">
        <v>37</v>
      </c>
      <c r="G2362" s="1" t="s">
        <v>1039</v>
      </c>
      <c r="H2362" s="1" t="s">
        <v>76</v>
      </c>
      <c r="I2362" s="3">
        <v>47450</v>
      </c>
      <c r="J2362" s="3">
        <v>0</v>
      </c>
      <c r="K2362" s="1" t="s">
        <v>40</v>
      </c>
      <c r="L2362" s="1" t="s">
        <v>127</v>
      </c>
      <c r="M2362" s="1" t="s">
        <v>128</v>
      </c>
      <c r="N2362" s="1" t="s">
        <v>1459</v>
      </c>
      <c r="O2362" s="1" t="s">
        <v>1460</v>
      </c>
      <c r="P2362" s="1" t="s">
        <v>43</v>
      </c>
      <c r="Q2362" s="1" t="s">
        <v>43</v>
      </c>
      <c r="R2362" s="3">
        <v>0</v>
      </c>
      <c r="S2362" s="1" t="s">
        <v>44</v>
      </c>
      <c r="T2362" s="1" t="s">
        <v>45</v>
      </c>
      <c r="U2362" s="1" t="s">
        <v>1039</v>
      </c>
      <c r="V2362" s="1" t="s">
        <v>46</v>
      </c>
      <c r="W2362" s="1" t="s">
        <v>81</v>
      </c>
      <c r="X2362" s="1" t="s">
        <v>2024</v>
      </c>
      <c r="Y2362" s="1" t="s">
        <v>83</v>
      </c>
      <c r="Z2362" s="1" t="s">
        <v>1989</v>
      </c>
      <c r="AA2362" s="1" t="s">
        <v>51</v>
      </c>
      <c r="AB2362" s="1" t="s">
        <v>2024</v>
      </c>
      <c r="AC2362" s="1" t="s">
        <v>37</v>
      </c>
    </row>
    <row r="2363" spans="1:29" hidden="1" x14ac:dyDescent="0.25">
      <c r="A2363" s="1" t="s">
        <v>33</v>
      </c>
      <c r="B2363" s="1" t="s">
        <v>34</v>
      </c>
      <c r="C2363" s="2">
        <v>45933</v>
      </c>
      <c r="D2363" s="1" t="s">
        <v>35</v>
      </c>
      <c r="E2363" s="1" t="s">
        <v>36</v>
      </c>
      <c r="F2363" s="1" t="s">
        <v>37</v>
      </c>
      <c r="G2363" s="1" t="s">
        <v>2032</v>
      </c>
      <c r="H2363" s="1" t="s">
        <v>2033</v>
      </c>
      <c r="I2363" s="3">
        <v>0</v>
      </c>
      <c r="J2363" s="3">
        <v>2392194</v>
      </c>
      <c r="K2363" s="1" t="s">
        <v>40</v>
      </c>
      <c r="L2363" s="1" t="s">
        <v>214</v>
      </c>
      <c r="M2363" s="1" t="s">
        <v>215</v>
      </c>
      <c r="N2363" s="1" t="s">
        <v>37</v>
      </c>
      <c r="O2363" s="1" t="s">
        <v>43</v>
      </c>
      <c r="P2363" s="1" t="s">
        <v>43</v>
      </c>
      <c r="Q2363" s="1" t="s">
        <v>43</v>
      </c>
      <c r="R2363" s="3">
        <v>0</v>
      </c>
      <c r="S2363" s="1" t="s">
        <v>44</v>
      </c>
      <c r="T2363" s="1" t="s">
        <v>45</v>
      </c>
      <c r="U2363" s="1" t="s">
        <v>2032</v>
      </c>
      <c r="V2363" s="1" t="s">
        <v>46</v>
      </c>
      <c r="W2363" s="1" t="s">
        <v>47</v>
      </c>
      <c r="X2363" s="1" t="s">
        <v>2034</v>
      </c>
      <c r="Y2363" s="1" t="s">
        <v>49</v>
      </c>
      <c r="Z2363" s="1" t="s">
        <v>50</v>
      </c>
      <c r="AA2363" s="1" t="s">
        <v>51</v>
      </c>
      <c r="AB2363" s="1" t="s">
        <v>2034</v>
      </c>
      <c r="AC2363" s="1" t="s">
        <v>37</v>
      </c>
    </row>
    <row r="2364" spans="1:29" hidden="1" x14ac:dyDescent="0.25">
      <c r="A2364" s="1" t="s">
        <v>33</v>
      </c>
      <c r="B2364" s="1" t="s">
        <v>34</v>
      </c>
      <c r="C2364" s="2">
        <v>45936</v>
      </c>
      <c r="D2364" s="1" t="s">
        <v>35</v>
      </c>
      <c r="E2364" s="1" t="s">
        <v>36</v>
      </c>
      <c r="F2364" s="1" t="s">
        <v>37</v>
      </c>
      <c r="G2364" s="1" t="s">
        <v>2035</v>
      </c>
      <c r="H2364" s="1" t="s">
        <v>2036</v>
      </c>
      <c r="I2364" s="3">
        <v>0</v>
      </c>
      <c r="J2364" s="3">
        <v>93834</v>
      </c>
      <c r="K2364" s="1" t="s">
        <v>40</v>
      </c>
      <c r="L2364" s="1" t="s">
        <v>444</v>
      </c>
      <c r="M2364" s="1" t="s">
        <v>445</v>
      </c>
      <c r="N2364" s="1" t="s">
        <v>37</v>
      </c>
      <c r="O2364" s="1" t="s">
        <v>43</v>
      </c>
      <c r="P2364" s="1" t="s">
        <v>43</v>
      </c>
      <c r="Q2364" s="1" t="s">
        <v>43</v>
      </c>
      <c r="R2364" s="3">
        <v>0</v>
      </c>
      <c r="S2364" s="1" t="s">
        <v>44</v>
      </c>
      <c r="T2364" s="1" t="s">
        <v>45</v>
      </c>
      <c r="U2364" s="1" t="s">
        <v>2035</v>
      </c>
      <c r="V2364" s="1" t="s">
        <v>46</v>
      </c>
      <c r="W2364" s="1" t="s">
        <v>47</v>
      </c>
      <c r="X2364" s="1" t="s">
        <v>2037</v>
      </c>
      <c r="Y2364" s="1" t="s">
        <v>49</v>
      </c>
      <c r="Z2364" s="1" t="s">
        <v>50</v>
      </c>
      <c r="AA2364" s="1" t="s">
        <v>51</v>
      </c>
      <c r="AB2364" s="1" t="s">
        <v>2037</v>
      </c>
      <c r="AC2364" s="1" t="s">
        <v>37</v>
      </c>
    </row>
    <row r="2365" spans="1:29" hidden="1" x14ac:dyDescent="0.25">
      <c r="A2365" s="1" t="s">
        <v>33</v>
      </c>
      <c r="B2365" s="1" t="s">
        <v>34</v>
      </c>
      <c r="C2365" s="2">
        <v>45939</v>
      </c>
      <c r="D2365" s="1" t="s">
        <v>35</v>
      </c>
      <c r="E2365" s="1" t="s">
        <v>36</v>
      </c>
      <c r="F2365" s="1" t="s">
        <v>37</v>
      </c>
      <c r="G2365" s="1" t="s">
        <v>2038</v>
      </c>
      <c r="H2365" s="1" t="s">
        <v>2039</v>
      </c>
      <c r="I2365" s="3">
        <v>0</v>
      </c>
      <c r="J2365" s="3">
        <v>189800</v>
      </c>
      <c r="K2365" s="1" t="s">
        <v>40</v>
      </c>
      <c r="L2365" s="1" t="s">
        <v>54</v>
      </c>
      <c r="M2365" s="1" t="s">
        <v>55</v>
      </c>
      <c r="N2365" s="1" t="s">
        <v>37</v>
      </c>
      <c r="O2365" s="1" t="s">
        <v>43</v>
      </c>
      <c r="P2365" s="1" t="s">
        <v>43</v>
      </c>
      <c r="Q2365" s="1" t="s">
        <v>43</v>
      </c>
      <c r="R2365" s="3">
        <v>0</v>
      </c>
      <c r="S2365" s="1" t="s">
        <v>44</v>
      </c>
      <c r="T2365" s="1" t="s">
        <v>45</v>
      </c>
      <c r="U2365" s="1" t="s">
        <v>2038</v>
      </c>
      <c r="V2365" s="1" t="s">
        <v>46</v>
      </c>
      <c r="W2365" s="1" t="s">
        <v>47</v>
      </c>
      <c r="X2365" s="1" t="s">
        <v>2040</v>
      </c>
      <c r="Y2365" s="1" t="s">
        <v>49</v>
      </c>
      <c r="Z2365" s="1" t="s">
        <v>50</v>
      </c>
      <c r="AA2365" s="1" t="s">
        <v>51</v>
      </c>
      <c r="AB2365" s="1" t="s">
        <v>2040</v>
      </c>
      <c r="AC2365" s="1" t="s">
        <v>37</v>
      </c>
    </row>
    <row r="2366" spans="1:29" hidden="1" x14ac:dyDescent="0.25">
      <c r="A2366" s="1" t="s">
        <v>33</v>
      </c>
      <c r="B2366" s="1" t="s">
        <v>34</v>
      </c>
      <c r="C2366" s="2">
        <v>45940</v>
      </c>
      <c r="D2366" s="1" t="s">
        <v>35</v>
      </c>
      <c r="E2366" s="1" t="s">
        <v>36</v>
      </c>
      <c r="F2366" s="1" t="s">
        <v>37</v>
      </c>
      <c r="G2366" s="1" t="s">
        <v>2041</v>
      </c>
      <c r="H2366" s="1" t="s">
        <v>2042</v>
      </c>
      <c r="I2366" s="3">
        <v>0</v>
      </c>
      <c r="J2366" s="3">
        <v>47450</v>
      </c>
      <c r="K2366" s="1" t="s">
        <v>40</v>
      </c>
      <c r="L2366" s="1" t="s">
        <v>444</v>
      </c>
      <c r="M2366" s="1" t="s">
        <v>445</v>
      </c>
      <c r="N2366" s="1" t="s">
        <v>37</v>
      </c>
      <c r="O2366" s="1" t="s">
        <v>43</v>
      </c>
      <c r="P2366" s="1" t="s">
        <v>43</v>
      </c>
      <c r="Q2366" s="1" t="s">
        <v>43</v>
      </c>
      <c r="R2366" s="3">
        <v>0</v>
      </c>
      <c r="S2366" s="1" t="s">
        <v>44</v>
      </c>
      <c r="T2366" s="1" t="s">
        <v>45</v>
      </c>
      <c r="U2366" s="1" t="s">
        <v>2041</v>
      </c>
      <c r="V2366" s="1" t="s">
        <v>46</v>
      </c>
      <c r="W2366" s="1" t="s">
        <v>47</v>
      </c>
      <c r="X2366" s="1" t="s">
        <v>2043</v>
      </c>
      <c r="Y2366" s="1" t="s">
        <v>49</v>
      </c>
      <c r="Z2366" s="1" t="s">
        <v>50</v>
      </c>
      <c r="AA2366" s="1" t="s">
        <v>51</v>
      </c>
      <c r="AB2366" s="1" t="s">
        <v>2043</v>
      </c>
      <c r="AC2366" s="1" t="s">
        <v>37</v>
      </c>
    </row>
    <row r="2367" spans="1:29" hidden="1" x14ac:dyDescent="0.25">
      <c r="A2367" s="1" t="s">
        <v>33</v>
      </c>
      <c r="B2367" s="1" t="s">
        <v>34</v>
      </c>
      <c r="C2367" s="2">
        <v>45945</v>
      </c>
      <c r="D2367" s="1" t="s">
        <v>35</v>
      </c>
      <c r="E2367" s="1" t="s">
        <v>36</v>
      </c>
      <c r="F2367" s="1" t="s">
        <v>37</v>
      </c>
      <c r="G2367" s="1" t="s">
        <v>2044</v>
      </c>
      <c r="H2367" s="1" t="s">
        <v>2045</v>
      </c>
      <c r="I2367" s="3">
        <v>0</v>
      </c>
      <c r="J2367" s="3">
        <v>147183</v>
      </c>
      <c r="K2367" s="1" t="s">
        <v>40</v>
      </c>
      <c r="L2367" s="1" t="s">
        <v>62</v>
      </c>
      <c r="M2367" s="1" t="s">
        <v>63</v>
      </c>
      <c r="N2367" s="1" t="s">
        <v>37</v>
      </c>
      <c r="O2367" s="1" t="s">
        <v>43</v>
      </c>
      <c r="P2367" s="1" t="s">
        <v>43</v>
      </c>
      <c r="Q2367" s="1" t="s">
        <v>43</v>
      </c>
      <c r="R2367" s="3">
        <v>0</v>
      </c>
      <c r="S2367" s="1" t="s">
        <v>44</v>
      </c>
      <c r="T2367" s="1" t="s">
        <v>45</v>
      </c>
      <c r="U2367" s="1" t="s">
        <v>2044</v>
      </c>
      <c r="V2367" s="1" t="s">
        <v>46</v>
      </c>
      <c r="W2367" s="1" t="s">
        <v>47</v>
      </c>
      <c r="X2367" s="1" t="s">
        <v>2046</v>
      </c>
      <c r="Y2367" s="1" t="s">
        <v>49</v>
      </c>
      <c r="Z2367" s="1" t="s">
        <v>50</v>
      </c>
      <c r="AA2367" s="1" t="s">
        <v>51</v>
      </c>
      <c r="AB2367" s="1" t="s">
        <v>2046</v>
      </c>
      <c r="AC2367" s="1" t="s">
        <v>37</v>
      </c>
    </row>
    <row r="2368" spans="1:29" hidden="1" x14ac:dyDescent="0.25">
      <c r="A2368" s="1" t="s">
        <v>33</v>
      </c>
      <c r="B2368" s="1" t="s">
        <v>34</v>
      </c>
      <c r="C2368" s="2">
        <v>45946</v>
      </c>
      <c r="D2368" s="1" t="s">
        <v>35</v>
      </c>
      <c r="E2368" s="1" t="s">
        <v>36</v>
      </c>
      <c r="F2368" s="1" t="s">
        <v>37</v>
      </c>
      <c r="G2368" s="1" t="s">
        <v>2047</v>
      </c>
      <c r="H2368" s="1" t="s">
        <v>2048</v>
      </c>
      <c r="I2368" s="3">
        <v>0</v>
      </c>
      <c r="J2368" s="3">
        <v>3160752</v>
      </c>
      <c r="K2368" s="1" t="s">
        <v>40</v>
      </c>
      <c r="L2368" s="1" t="s">
        <v>41</v>
      </c>
      <c r="M2368" s="1" t="s">
        <v>42</v>
      </c>
      <c r="N2368" s="1" t="s">
        <v>37</v>
      </c>
      <c r="O2368" s="1" t="s">
        <v>43</v>
      </c>
      <c r="P2368" s="1" t="s">
        <v>43</v>
      </c>
      <c r="Q2368" s="1" t="s">
        <v>43</v>
      </c>
      <c r="R2368" s="3">
        <v>0</v>
      </c>
      <c r="S2368" s="1" t="s">
        <v>44</v>
      </c>
      <c r="T2368" s="1" t="s">
        <v>45</v>
      </c>
      <c r="U2368" s="1" t="s">
        <v>2047</v>
      </c>
      <c r="V2368" s="1" t="s">
        <v>46</v>
      </c>
      <c r="W2368" s="1" t="s">
        <v>47</v>
      </c>
      <c r="X2368" s="1" t="s">
        <v>2049</v>
      </c>
      <c r="Y2368" s="1" t="s">
        <v>49</v>
      </c>
      <c r="Z2368" s="1" t="s">
        <v>50</v>
      </c>
      <c r="AA2368" s="1" t="s">
        <v>51</v>
      </c>
      <c r="AB2368" s="1" t="s">
        <v>2049</v>
      </c>
      <c r="AC2368" s="1" t="s">
        <v>37</v>
      </c>
    </row>
    <row r="2369" spans="1:29" hidden="1" x14ac:dyDescent="0.25">
      <c r="A2369" s="1" t="s">
        <v>33</v>
      </c>
      <c r="B2369" s="1" t="s">
        <v>34</v>
      </c>
      <c r="C2369" s="2">
        <v>45950</v>
      </c>
      <c r="D2369" s="1" t="s">
        <v>35</v>
      </c>
      <c r="E2369" s="1" t="s">
        <v>36</v>
      </c>
      <c r="F2369" s="1" t="s">
        <v>37</v>
      </c>
      <c r="G2369" s="1" t="s">
        <v>2050</v>
      </c>
      <c r="H2369" s="1" t="s">
        <v>2051</v>
      </c>
      <c r="I2369" s="3">
        <v>0</v>
      </c>
      <c r="J2369" s="3">
        <v>1186250</v>
      </c>
      <c r="K2369" s="1" t="s">
        <v>40</v>
      </c>
      <c r="L2369" s="1" t="s">
        <v>214</v>
      </c>
      <c r="M2369" s="1" t="s">
        <v>215</v>
      </c>
      <c r="N2369" s="1" t="s">
        <v>37</v>
      </c>
      <c r="O2369" s="1" t="s">
        <v>43</v>
      </c>
      <c r="P2369" s="1" t="s">
        <v>43</v>
      </c>
      <c r="Q2369" s="1" t="s">
        <v>43</v>
      </c>
      <c r="R2369" s="3">
        <v>0</v>
      </c>
      <c r="S2369" s="1" t="s">
        <v>44</v>
      </c>
      <c r="T2369" s="1" t="s">
        <v>45</v>
      </c>
      <c r="U2369" s="1" t="s">
        <v>2050</v>
      </c>
      <c r="V2369" s="1" t="s">
        <v>46</v>
      </c>
      <c r="W2369" s="1" t="s">
        <v>47</v>
      </c>
      <c r="X2369" s="1" t="s">
        <v>2052</v>
      </c>
      <c r="Y2369" s="1" t="s">
        <v>49</v>
      </c>
      <c r="Z2369" s="1" t="s">
        <v>50</v>
      </c>
      <c r="AA2369" s="1" t="s">
        <v>51</v>
      </c>
      <c r="AB2369" s="1" t="s">
        <v>2052</v>
      </c>
      <c r="AC2369" s="1" t="s">
        <v>37</v>
      </c>
    </row>
    <row r="2370" spans="1:29" hidden="1" x14ac:dyDescent="0.25">
      <c r="A2370" s="1" t="s">
        <v>33</v>
      </c>
      <c r="B2370" s="1" t="s">
        <v>34</v>
      </c>
      <c r="C2370" s="2">
        <v>45950</v>
      </c>
      <c r="D2370" s="1" t="s">
        <v>35</v>
      </c>
      <c r="E2370" s="1" t="s">
        <v>36</v>
      </c>
      <c r="F2370" s="1" t="s">
        <v>37</v>
      </c>
      <c r="G2370" s="1" t="s">
        <v>2053</v>
      </c>
      <c r="H2370" s="1" t="s">
        <v>2054</v>
      </c>
      <c r="I2370" s="3">
        <v>0</v>
      </c>
      <c r="J2370" s="3">
        <v>949000</v>
      </c>
      <c r="K2370" s="1" t="s">
        <v>40</v>
      </c>
      <c r="L2370" s="1" t="s">
        <v>214</v>
      </c>
      <c r="M2370" s="1" t="s">
        <v>215</v>
      </c>
      <c r="N2370" s="1" t="s">
        <v>37</v>
      </c>
      <c r="O2370" s="1" t="s">
        <v>43</v>
      </c>
      <c r="P2370" s="1" t="s">
        <v>43</v>
      </c>
      <c r="Q2370" s="1" t="s">
        <v>43</v>
      </c>
      <c r="R2370" s="3">
        <v>0</v>
      </c>
      <c r="S2370" s="1" t="s">
        <v>44</v>
      </c>
      <c r="T2370" s="1" t="s">
        <v>45</v>
      </c>
      <c r="U2370" s="1" t="s">
        <v>2053</v>
      </c>
      <c r="V2370" s="1" t="s">
        <v>46</v>
      </c>
      <c r="W2370" s="1" t="s">
        <v>47</v>
      </c>
      <c r="X2370" s="1" t="s">
        <v>2055</v>
      </c>
      <c r="Y2370" s="1" t="s">
        <v>49</v>
      </c>
      <c r="Z2370" s="1" t="s">
        <v>50</v>
      </c>
      <c r="AA2370" s="1" t="s">
        <v>51</v>
      </c>
      <c r="AB2370" s="1" t="s">
        <v>2055</v>
      </c>
      <c r="AC2370" s="1" t="s">
        <v>37</v>
      </c>
    </row>
    <row r="2371" spans="1:29" hidden="1" x14ac:dyDescent="0.25">
      <c r="A2371" s="1" t="s">
        <v>33</v>
      </c>
      <c r="B2371" s="1" t="s">
        <v>34</v>
      </c>
      <c r="C2371" s="2">
        <v>45952</v>
      </c>
      <c r="D2371" s="1" t="s">
        <v>35</v>
      </c>
      <c r="E2371" s="1" t="s">
        <v>36</v>
      </c>
      <c r="F2371" s="1" t="s">
        <v>37</v>
      </c>
      <c r="G2371" s="1" t="s">
        <v>2056</v>
      </c>
      <c r="H2371" s="1" t="s">
        <v>2057</v>
      </c>
      <c r="I2371" s="3">
        <v>0</v>
      </c>
      <c r="J2371" s="3">
        <v>1104489</v>
      </c>
      <c r="K2371" s="1" t="s">
        <v>40</v>
      </c>
      <c r="L2371" s="1" t="s">
        <v>41</v>
      </c>
      <c r="M2371" s="1" t="s">
        <v>42</v>
      </c>
      <c r="N2371" s="1" t="s">
        <v>37</v>
      </c>
      <c r="O2371" s="1" t="s">
        <v>43</v>
      </c>
      <c r="P2371" s="1" t="s">
        <v>43</v>
      </c>
      <c r="Q2371" s="1" t="s">
        <v>43</v>
      </c>
      <c r="R2371" s="3">
        <v>0</v>
      </c>
      <c r="S2371" s="1" t="s">
        <v>44</v>
      </c>
      <c r="T2371" s="1" t="s">
        <v>45</v>
      </c>
      <c r="U2371" s="1" t="s">
        <v>2056</v>
      </c>
      <c r="V2371" s="1" t="s">
        <v>46</v>
      </c>
      <c r="W2371" s="1" t="s">
        <v>47</v>
      </c>
      <c r="X2371" s="1" t="s">
        <v>2058</v>
      </c>
      <c r="Y2371" s="1" t="s">
        <v>49</v>
      </c>
      <c r="Z2371" s="1" t="s">
        <v>50</v>
      </c>
      <c r="AA2371" s="1" t="s">
        <v>51</v>
      </c>
      <c r="AB2371" s="1" t="s">
        <v>2058</v>
      </c>
      <c r="AC2371" s="1" t="s">
        <v>37</v>
      </c>
    </row>
    <row r="2372" spans="1:29" hidden="1" x14ac:dyDescent="0.25">
      <c r="A2372" s="1" t="s">
        <v>33</v>
      </c>
      <c r="B2372" s="1" t="s">
        <v>34</v>
      </c>
      <c r="C2372" s="2">
        <v>45957</v>
      </c>
      <c r="D2372" s="1" t="s">
        <v>35</v>
      </c>
      <c r="E2372" s="1" t="s">
        <v>36</v>
      </c>
      <c r="F2372" s="1" t="s">
        <v>37</v>
      </c>
      <c r="G2372" s="1" t="s">
        <v>2059</v>
      </c>
      <c r="H2372" s="1" t="s">
        <v>2060</v>
      </c>
      <c r="I2372" s="3">
        <v>0</v>
      </c>
      <c r="J2372" s="3">
        <v>427050</v>
      </c>
      <c r="K2372" s="1" t="s">
        <v>40</v>
      </c>
      <c r="L2372" s="1" t="s">
        <v>214</v>
      </c>
      <c r="M2372" s="1" t="s">
        <v>215</v>
      </c>
      <c r="N2372" s="1" t="s">
        <v>37</v>
      </c>
      <c r="O2372" s="1" t="s">
        <v>43</v>
      </c>
      <c r="P2372" s="1" t="s">
        <v>43</v>
      </c>
      <c r="Q2372" s="1" t="s">
        <v>43</v>
      </c>
      <c r="R2372" s="3">
        <v>0</v>
      </c>
      <c r="S2372" s="1" t="s">
        <v>44</v>
      </c>
      <c r="T2372" s="1" t="s">
        <v>45</v>
      </c>
      <c r="U2372" s="1" t="s">
        <v>2059</v>
      </c>
      <c r="V2372" s="1" t="s">
        <v>46</v>
      </c>
      <c r="W2372" s="1" t="s">
        <v>47</v>
      </c>
      <c r="X2372" s="1" t="s">
        <v>2061</v>
      </c>
      <c r="Y2372" s="1" t="s">
        <v>49</v>
      </c>
      <c r="Z2372" s="1" t="s">
        <v>50</v>
      </c>
      <c r="AA2372" s="1" t="s">
        <v>51</v>
      </c>
      <c r="AB2372" s="1" t="s">
        <v>2061</v>
      </c>
      <c r="AC2372" s="1" t="s">
        <v>37</v>
      </c>
    </row>
    <row r="2373" spans="1:29" hidden="1" x14ac:dyDescent="0.25">
      <c r="A2373" s="1" t="s">
        <v>33</v>
      </c>
      <c r="B2373" s="1" t="s">
        <v>34</v>
      </c>
      <c r="C2373" s="2">
        <v>45958</v>
      </c>
      <c r="D2373" s="1" t="s">
        <v>35</v>
      </c>
      <c r="E2373" s="1" t="s">
        <v>36</v>
      </c>
      <c r="F2373" s="1" t="s">
        <v>37</v>
      </c>
      <c r="G2373" s="1" t="s">
        <v>2062</v>
      </c>
      <c r="H2373" s="1" t="s">
        <v>2063</v>
      </c>
      <c r="I2373" s="3">
        <v>0</v>
      </c>
      <c r="J2373" s="3">
        <v>248970</v>
      </c>
      <c r="K2373" s="1" t="s">
        <v>40</v>
      </c>
      <c r="L2373" s="1" t="s">
        <v>62</v>
      </c>
      <c r="M2373" s="1" t="s">
        <v>63</v>
      </c>
      <c r="N2373" s="1" t="s">
        <v>37</v>
      </c>
      <c r="O2373" s="1" t="s">
        <v>43</v>
      </c>
      <c r="P2373" s="1" t="s">
        <v>43</v>
      </c>
      <c r="Q2373" s="1" t="s">
        <v>43</v>
      </c>
      <c r="R2373" s="3">
        <v>0</v>
      </c>
      <c r="S2373" s="1" t="s">
        <v>44</v>
      </c>
      <c r="T2373" s="1" t="s">
        <v>45</v>
      </c>
      <c r="U2373" s="1" t="s">
        <v>2062</v>
      </c>
      <c r="V2373" s="1" t="s">
        <v>46</v>
      </c>
      <c r="W2373" s="1" t="s">
        <v>47</v>
      </c>
      <c r="X2373" s="1" t="s">
        <v>2064</v>
      </c>
      <c r="Y2373" s="1" t="s">
        <v>49</v>
      </c>
      <c r="Z2373" s="1" t="s">
        <v>50</v>
      </c>
      <c r="AA2373" s="1" t="s">
        <v>51</v>
      </c>
      <c r="AB2373" s="1" t="s">
        <v>2064</v>
      </c>
      <c r="AC2373" s="1" t="s">
        <v>37</v>
      </c>
    </row>
    <row r="2374" spans="1:29" hidden="1" x14ac:dyDescent="0.25">
      <c r="A2374" s="1" t="s">
        <v>33</v>
      </c>
      <c r="B2374" s="1" t="s">
        <v>34</v>
      </c>
      <c r="C2374" s="2">
        <v>45959</v>
      </c>
      <c r="D2374" s="1" t="s">
        <v>35</v>
      </c>
      <c r="E2374" s="1" t="s">
        <v>36</v>
      </c>
      <c r="F2374" s="1" t="s">
        <v>37</v>
      </c>
      <c r="G2374" s="1" t="s">
        <v>2065</v>
      </c>
      <c r="H2374" s="1" t="s">
        <v>2066</v>
      </c>
      <c r="I2374" s="3">
        <v>0</v>
      </c>
      <c r="J2374" s="3">
        <v>151140</v>
      </c>
      <c r="K2374" s="1" t="s">
        <v>40</v>
      </c>
      <c r="L2374" s="1" t="s">
        <v>62</v>
      </c>
      <c r="M2374" s="1" t="s">
        <v>63</v>
      </c>
      <c r="N2374" s="1" t="s">
        <v>37</v>
      </c>
      <c r="O2374" s="1" t="s">
        <v>43</v>
      </c>
      <c r="P2374" s="1" t="s">
        <v>43</v>
      </c>
      <c r="Q2374" s="1" t="s">
        <v>43</v>
      </c>
      <c r="R2374" s="3">
        <v>0</v>
      </c>
      <c r="S2374" s="1" t="s">
        <v>44</v>
      </c>
      <c r="T2374" s="1" t="s">
        <v>45</v>
      </c>
      <c r="U2374" s="1" t="s">
        <v>2065</v>
      </c>
      <c r="V2374" s="1" t="s">
        <v>46</v>
      </c>
      <c r="W2374" s="1" t="s">
        <v>47</v>
      </c>
      <c r="X2374" s="1" t="s">
        <v>2067</v>
      </c>
      <c r="Y2374" s="1" t="s">
        <v>49</v>
      </c>
      <c r="Z2374" s="1" t="s">
        <v>50</v>
      </c>
      <c r="AA2374" s="1" t="s">
        <v>51</v>
      </c>
      <c r="AB2374" s="1" t="s">
        <v>2067</v>
      </c>
      <c r="AC2374" s="1" t="s">
        <v>37</v>
      </c>
    </row>
    <row r="2375" spans="1:29" hidden="1" x14ac:dyDescent="0.25">
      <c r="A2375" s="1" t="s">
        <v>33</v>
      </c>
      <c r="B2375" s="1" t="s">
        <v>34</v>
      </c>
      <c r="C2375" s="2">
        <v>45960</v>
      </c>
      <c r="D2375" s="1" t="s">
        <v>35</v>
      </c>
      <c r="E2375" s="1" t="s">
        <v>36</v>
      </c>
      <c r="F2375" s="1" t="s">
        <v>37</v>
      </c>
      <c r="G2375" s="1" t="s">
        <v>2068</v>
      </c>
      <c r="H2375" s="1" t="s">
        <v>2069</v>
      </c>
      <c r="I2375" s="3">
        <v>0</v>
      </c>
      <c r="J2375" s="3">
        <v>94900</v>
      </c>
      <c r="K2375" s="1" t="s">
        <v>40</v>
      </c>
      <c r="L2375" s="1" t="s">
        <v>41</v>
      </c>
      <c r="M2375" s="1" t="s">
        <v>42</v>
      </c>
      <c r="N2375" s="1" t="s">
        <v>37</v>
      </c>
      <c r="O2375" s="1" t="s">
        <v>43</v>
      </c>
      <c r="P2375" s="1" t="s">
        <v>43</v>
      </c>
      <c r="Q2375" s="1" t="s">
        <v>43</v>
      </c>
      <c r="R2375" s="3">
        <v>0</v>
      </c>
      <c r="S2375" s="1" t="s">
        <v>44</v>
      </c>
      <c r="T2375" s="1" t="s">
        <v>45</v>
      </c>
      <c r="U2375" s="1" t="s">
        <v>2068</v>
      </c>
      <c r="V2375" s="1" t="s">
        <v>46</v>
      </c>
      <c r="W2375" s="1" t="s">
        <v>47</v>
      </c>
      <c r="X2375" s="1" t="s">
        <v>2070</v>
      </c>
      <c r="Y2375" s="1" t="s">
        <v>49</v>
      </c>
      <c r="Z2375" s="1" t="s">
        <v>50</v>
      </c>
      <c r="AA2375" s="1" t="s">
        <v>51</v>
      </c>
      <c r="AB2375" s="1" t="s">
        <v>2070</v>
      </c>
      <c r="AC2375" s="1" t="s">
        <v>37</v>
      </c>
    </row>
    <row r="2376" spans="1:29" hidden="1" x14ac:dyDescent="0.25">
      <c r="A2376" s="1" t="s">
        <v>33</v>
      </c>
      <c r="B2376" s="1" t="s">
        <v>34</v>
      </c>
      <c r="C2376" s="2">
        <v>45961</v>
      </c>
      <c r="D2376" s="1" t="s">
        <v>73</v>
      </c>
      <c r="E2376" s="1" t="s">
        <v>74</v>
      </c>
      <c r="F2376" s="1" t="s">
        <v>37</v>
      </c>
      <c r="G2376" s="1" t="s">
        <v>1027</v>
      </c>
      <c r="H2376" s="1" t="s">
        <v>76</v>
      </c>
      <c r="I2376" s="3">
        <v>379600</v>
      </c>
      <c r="J2376" s="3">
        <v>0</v>
      </c>
      <c r="K2376" s="1" t="s">
        <v>40</v>
      </c>
      <c r="L2376" s="1" t="s">
        <v>464</v>
      </c>
      <c r="M2376" s="1" t="s">
        <v>465</v>
      </c>
      <c r="N2376" s="1" t="s">
        <v>1459</v>
      </c>
      <c r="O2376" s="1" t="s">
        <v>1460</v>
      </c>
      <c r="P2376" s="1" t="s">
        <v>43</v>
      </c>
      <c r="Q2376" s="1" t="s">
        <v>43</v>
      </c>
      <c r="R2376" s="3">
        <v>0</v>
      </c>
      <c r="S2376" s="1" t="s">
        <v>44</v>
      </c>
      <c r="T2376" s="1" t="s">
        <v>45</v>
      </c>
      <c r="U2376" s="1" t="s">
        <v>1027</v>
      </c>
      <c r="V2376" s="1" t="s">
        <v>46</v>
      </c>
      <c r="W2376" s="1" t="s">
        <v>530</v>
      </c>
      <c r="X2376" s="1" t="s">
        <v>2071</v>
      </c>
      <c r="Y2376" s="1" t="s">
        <v>83</v>
      </c>
      <c r="Z2376" s="1" t="s">
        <v>532</v>
      </c>
      <c r="AA2376" s="1" t="s">
        <v>51</v>
      </c>
      <c r="AB2376" s="1" t="s">
        <v>2071</v>
      </c>
      <c r="AC2376" s="1" t="s">
        <v>37</v>
      </c>
    </row>
    <row r="2377" spans="1:29" hidden="1" x14ac:dyDescent="0.25">
      <c r="A2377" s="1" t="s">
        <v>33</v>
      </c>
      <c r="B2377" s="1" t="s">
        <v>34</v>
      </c>
      <c r="C2377" s="2">
        <v>45961</v>
      </c>
      <c r="D2377" s="1" t="s">
        <v>73</v>
      </c>
      <c r="E2377" s="1" t="s">
        <v>74</v>
      </c>
      <c r="F2377" s="1" t="s">
        <v>37</v>
      </c>
      <c r="G2377" s="1" t="s">
        <v>1027</v>
      </c>
      <c r="H2377" s="1" t="s">
        <v>76</v>
      </c>
      <c r="I2377" s="3">
        <v>47450</v>
      </c>
      <c r="J2377" s="3">
        <v>0</v>
      </c>
      <c r="K2377" s="1" t="s">
        <v>40</v>
      </c>
      <c r="L2377" s="1" t="s">
        <v>150</v>
      </c>
      <c r="M2377" s="1" t="s">
        <v>151</v>
      </c>
      <c r="N2377" s="1" t="s">
        <v>1459</v>
      </c>
      <c r="O2377" s="1" t="s">
        <v>1460</v>
      </c>
      <c r="P2377" s="1" t="s">
        <v>43</v>
      </c>
      <c r="Q2377" s="1" t="s">
        <v>43</v>
      </c>
      <c r="R2377" s="3">
        <v>0</v>
      </c>
      <c r="S2377" s="1" t="s">
        <v>44</v>
      </c>
      <c r="T2377" s="1" t="s">
        <v>45</v>
      </c>
      <c r="U2377" s="1" t="s">
        <v>1027</v>
      </c>
      <c r="V2377" s="1" t="s">
        <v>46</v>
      </c>
      <c r="W2377" s="1" t="s">
        <v>530</v>
      </c>
      <c r="X2377" s="1" t="s">
        <v>2071</v>
      </c>
      <c r="Y2377" s="1" t="s">
        <v>83</v>
      </c>
      <c r="Z2377" s="1" t="s">
        <v>532</v>
      </c>
      <c r="AA2377" s="1" t="s">
        <v>51</v>
      </c>
      <c r="AB2377" s="1" t="s">
        <v>2071</v>
      </c>
      <c r="AC2377" s="1" t="s">
        <v>37</v>
      </c>
    </row>
    <row r="2378" spans="1:29" hidden="1" x14ac:dyDescent="0.25">
      <c r="A2378" s="1" t="s">
        <v>33</v>
      </c>
      <c r="B2378" s="1" t="s">
        <v>34</v>
      </c>
      <c r="C2378" s="2">
        <v>45961</v>
      </c>
      <c r="D2378" s="1" t="s">
        <v>73</v>
      </c>
      <c r="E2378" s="1" t="s">
        <v>74</v>
      </c>
      <c r="F2378" s="1" t="s">
        <v>37</v>
      </c>
      <c r="G2378" s="1" t="s">
        <v>1027</v>
      </c>
      <c r="H2378" s="1" t="s">
        <v>76</v>
      </c>
      <c r="I2378" s="3">
        <v>100764</v>
      </c>
      <c r="J2378" s="3">
        <v>0</v>
      </c>
      <c r="K2378" s="1" t="s">
        <v>40</v>
      </c>
      <c r="L2378" s="1" t="s">
        <v>547</v>
      </c>
      <c r="M2378" s="1" t="s">
        <v>548</v>
      </c>
      <c r="N2378" s="1" t="s">
        <v>1459</v>
      </c>
      <c r="O2378" s="1" t="s">
        <v>1460</v>
      </c>
      <c r="P2378" s="1" t="s">
        <v>43</v>
      </c>
      <c r="Q2378" s="1" t="s">
        <v>43</v>
      </c>
      <c r="R2378" s="3">
        <v>0</v>
      </c>
      <c r="S2378" s="1" t="s">
        <v>44</v>
      </c>
      <c r="T2378" s="1" t="s">
        <v>45</v>
      </c>
      <c r="U2378" s="1" t="s">
        <v>1027</v>
      </c>
      <c r="V2378" s="1" t="s">
        <v>46</v>
      </c>
      <c r="W2378" s="1" t="s">
        <v>530</v>
      </c>
      <c r="X2378" s="1" t="s">
        <v>2071</v>
      </c>
      <c r="Y2378" s="1" t="s">
        <v>83</v>
      </c>
      <c r="Z2378" s="1" t="s">
        <v>532</v>
      </c>
      <c r="AA2378" s="1" t="s">
        <v>51</v>
      </c>
      <c r="AB2378" s="1" t="s">
        <v>2071</v>
      </c>
      <c r="AC2378" s="1" t="s">
        <v>37</v>
      </c>
    </row>
    <row r="2379" spans="1:29" hidden="1" x14ac:dyDescent="0.25">
      <c r="A2379" s="1" t="s">
        <v>33</v>
      </c>
      <c r="B2379" s="1" t="s">
        <v>34</v>
      </c>
      <c r="C2379" s="2">
        <v>45961</v>
      </c>
      <c r="D2379" s="1" t="s">
        <v>73</v>
      </c>
      <c r="E2379" s="1" t="s">
        <v>74</v>
      </c>
      <c r="F2379" s="1" t="s">
        <v>37</v>
      </c>
      <c r="G2379" s="1" t="s">
        <v>1027</v>
      </c>
      <c r="H2379" s="1" t="s">
        <v>76</v>
      </c>
      <c r="I2379" s="3">
        <v>749295</v>
      </c>
      <c r="J2379" s="3">
        <v>0</v>
      </c>
      <c r="K2379" s="1" t="s">
        <v>40</v>
      </c>
      <c r="L2379" s="1" t="s">
        <v>848</v>
      </c>
      <c r="M2379" s="1" t="s">
        <v>849</v>
      </c>
      <c r="N2379" s="1" t="s">
        <v>1459</v>
      </c>
      <c r="O2379" s="1" t="s">
        <v>1460</v>
      </c>
      <c r="P2379" s="1" t="s">
        <v>43</v>
      </c>
      <c r="Q2379" s="1" t="s">
        <v>43</v>
      </c>
      <c r="R2379" s="3">
        <v>0</v>
      </c>
      <c r="S2379" s="1" t="s">
        <v>44</v>
      </c>
      <c r="T2379" s="1" t="s">
        <v>45</v>
      </c>
      <c r="U2379" s="1" t="s">
        <v>1027</v>
      </c>
      <c r="V2379" s="1" t="s">
        <v>46</v>
      </c>
      <c r="W2379" s="1" t="s">
        <v>530</v>
      </c>
      <c r="X2379" s="1" t="s">
        <v>2071</v>
      </c>
      <c r="Y2379" s="1" t="s">
        <v>83</v>
      </c>
      <c r="Z2379" s="1" t="s">
        <v>532</v>
      </c>
      <c r="AA2379" s="1" t="s">
        <v>51</v>
      </c>
      <c r="AB2379" s="1" t="s">
        <v>2071</v>
      </c>
      <c r="AC2379" s="1" t="s">
        <v>37</v>
      </c>
    </row>
    <row r="2380" spans="1:29" hidden="1" x14ac:dyDescent="0.25">
      <c r="A2380" s="1" t="s">
        <v>33</v>
      </c>
      <c r="B2380" s="1" t="s">
        <v>34</v>
      </c>
      <c r="C2380" s="2">
        <v>45961</v>
      </c>
      <c r="D2380" s="1" t="s">
        <v>73</v>
      </c>
      <c r="E2380" s="1" t="s">
        <v>74</v>
      </c>
      <c r="F2380" s="1" t="s">
        <v>37</v>
      </c>
      <c r="G2380" s="1" t="s">
        <v>1027</v>
      </c>
      <c r="H2380" s="1" t="s">
        <v>76</v>
      </c>
      <c r="I2380" s="3">
        <v>711750</v>
      </c>
      <c r="J2380" s="3">
        <v>0</v>
      </c>
      <c r="K2380" s="1" t="s">
        <v>40</v>
      </c>
      <c r="L2380" s="1" t="s">
        <v>113</v>
      </c>
      <c r="M2380" s="1" t="s">
        <v>114</v>
      </c>
      <c r="N2380" s="1" t="s">
        <v>1459</v>
      </c>
      <c r="O2380" s="1" t="s">
        <v>1460</v>
      </c>
      <c r="P2380" s="1" t="s">
        <v>43</v>
      </c>
      <c r="Q2380" s="1" t="s">
        <v>43</v>
      </c>
      <c r="R2380" s="3">
        <v>0</v>
      </c>
      <c r="S2380" s="1" t="s">
        <v>44</v>
      </c>
      <c r="T2380" s="1" t="s">
        <v>45</v>
      </c>
      <c r="U2380" s="1" t="s">
        <v>1027</v>
      </c>
      <c r="V2380" s="1" t="s">
        <v>46</v>
      </c>
      <c r="W2380" s="1" t="s">
        <v>530</v>
      </c>
      <c r="X2380" s="1" t="s">
        <v>2071</v>
      </c>
      <c r="Y2380" s="1" t="s">
        <v>83</v>
      </c>
      <c r="Z2380" s="1" t="s">
        <v>532</v>
      </c>
      <c r="AA2380" s="1" t="s">
        <v>51</v>
      </c>
      <c r="AB2380" s="1" t="s">
        <v>2071</v>
      </c>
      <c r="AC2380" s="1" t="s">
        <v>37</v>
      </c>
    </row>
    <row r="2381" spans="1:29" hidden="1" x14ac:dyDescent="0.25">
      <c r="A2381" s="1" t="s">
        <v>33</v>
      </c>
      <c r="B2381" s="1" t="s">
        <v>34</v>
      </c>
      <c r="C2381" s="2">
        <v>45961</v>
      </c>
      <c r="D2381" s="1" t="s">
        <v>73</v>
      </c>
      <c r="E2381" s="1" t="s">
        <v>74</v>
      </c>
      <c r="F2381" s="1" t="s">
        <v>37</v>
      </c>
      <c r="G2381" s="1" t="s">
        <v>1027</v>
      </c>
      <c r="H2381" s="1" t="s">
        <v>76</v>
      </c>
      <c r="I2381" s="3">
        <v>718448</v>
      </c>
      <c r="J2381" s="3">
        <v>0</v>
      </c>
      <c r="K2381" s="1" t="s">
        <v>40</v>
      </c>
      <c r="L2381" s="1" t="s">
        <v>2072</v>
      </c>
      <c r="M2381" s="1" t="s">
        <v>2073</v>
      </c>
      <c r="N2381" s="1" t="s">
        <v>1459</v>
      </c>
      <c r="O2381" s="1" t="s">
        <v>1460</v>
      </c>
      <c r="P2381" s="1" t="s">
        <v>43</v>
      </c>
      <c r="Q2381" s="1" t="s">
        <v>43</v>
      </c>
      <c r="R2381" s="3">
        <v>0</v>
      </c>
      <c r="S2381" s="1" t="s">
        <v>44</v>
      </c>
      <c r="T2381" s="1" t="s">
        <v>45</v>
      </c>
      <c r="U2381" s="1" t="s">
        <v>1027</v>
      </c>
      <c r="V2381" s="1" t="s">
        <v>46</v>
      </c>
      <c r="W2381" s="1" t="s">
        <v>530</v>
      </c>
      <c r="X2381" s="1" t="s">
        <v>2071</v>
      </c>
      <c r="Y2381" s="1" t="s">
        <v>83</v>
      </c>
      <c r="Z2381" s="1" t="s">
        <v>532</v>
      </c>
      <c r="AA2381" s="1" t="s">
        <v>51</v>
      </c>
      <c r="AB2381" s="1" t="s">
        <v>2071</v>
      </c>
      <c r="AC2381" s="1" t="s">
        <v>37</v>
      </c>
    </row>
    <row r="2382" spans="1:29" hidden="1" x14ac:dyDescent="0.25">
      <c r="A2382" s="1" t="s">
        <v>33</v>
      </c>
      <c r="B2382" s="1" t="s">
        <v>34</v>
      </c>
      <c r="C2382" s="2">
        <v>45961</v>
      </c>
      <c r="D2382" s="1" t="s">
        <v>73</v>
      </c>
      <c r="E2382" s="1" t="s">
        <v>74</v>
      </c>
      <c r="F2382" s="1" t="s">
        <v>37</v>
      </c>
      <c r="G2382" s="1" t="s">
        <v>1027</v>
      </c>
      <c r="H2382" s="1" t="s">
        <v>76</v>
      </c>
      <c r="I2382" s="3">
        <v>711750</v>
      </c>
      <c r="J2382" s="3">
        <v>0</v>
      </c>
      <c r="K2382" s="1" t="s">
        <v>40</v>
      </c>
      <c r="L2382" s="1" t="s">
        <v>125</v>
      </c>
      <c r="M2382" s="1" t="s">
        <v>126</v>
      </c>
      <c r="N2382" s="1" t="s">
        <v>1459</v>
      </c>
      <c r="O2382" s="1" t="s">
        <v>1460</v>
      </c>
      <c r="P2382" s="1" t="s">
        <v>43</v>
      </c>
      <c r="Q2382" s="1" t="s">
        <v>43</v>
      </c>
      <c r="R2382" s="3">
        <v>0</v>
      </c>
      <c r="S2382" s="1" t="s">
        <v>44</v>
      </c>
      <c r="T2382" s="1" t="s">
        <v>45</v>
      </c>
      <c r="U2382" s="1" t="s">
        <v>1027</v>
      </c>
      <c r="V2382" s="1" t="s">
        <v>46</v>
      </c>
      <c r="W2382" s="1" t="s">
        <v>530</v>
      </c>
      <c r="X2382" s="1" t="s">
        <v>2071</v>
      </c>
      <c r="Y2382" s="1" t="s">
        <v>83</v>
      </c>
      <c r="Z2382" s="1" t="s">
        <v>532</v>
      </c>
      <c r="AA2382" s="1" t="s">
        <v>51</v>
      </c>
      <c r="AB2382" s="1" t="s">
        <v>2071</v>
      </c>
      <c r="AC2382" s="1" t="s">
        <v>37</v>
      </c>
    </row>
    <row r="2383" spans="1:29" hidden="1" x14ac:dyDescent="0.25">
      <c r="A2383" s="1" t="s">
        <v>33</v>
      </c>
      <c r="B2383" s="1" t="s">
        <v>34</v>
      </c>
      <c r="C2383" s="2">
        <v>45961</v>
      </c>
      <c r="D2383" s="1" t="s">
        <v>73</v>
      </c>
      <c r="E2383" s="1" t="s">
        <v>74</v>
      </c>
      <c r="F2383" s="1" t="s">
        <v>37</v>
      </c>
      <c r="G2383" s="1" t="s">
        <v>1027</v>
      </c>
      <c r="H2383" s="1" t="s">
        <v>76</v>
      </c>
      <c r="I2383" s="3">
        <v>146702</v>
      </c>
      <c r="J2383" s="3">
        <v>0</v>
      </c>
      <c r="K2383" s="1" t="s">
        <v>40</v>
      </c>
      <c r="L2383" s="1" t="s">
        <v>2074</v>
      </c>
      <c r="M2383" s="1" t="s">
        <v>2075</v>
      </c>
      <c r="N2383" s="1" t="s">
        <v>1075</v>
      </c>
      <c r="O2383" s="1" t="s">
        <v>1076</v>
      </c>
      <c r="P2383" s="1" t="s">
        <v>43</v>
      </c>
      <c r="Q2383" s="1" t="s">
        <v>43</v>
      </c>
      <c r="R2383" s="3">
        <v>0</v>
      </c>
      <c r="S2383" s="1" t="s">
        <v>44</v>
      </c>
      <c r="T2383" s="1" t="s">
        <v>45</v>
      </c>
      <c r="U2383" s="1" t="s">
        <v>1027</v>
      </c>
      <c r="V2383" s="1" t="s">
        <v>46</v>
      </c>
      <c r="W2383" s="1" t="s">
        <v>530</v>
      </c>
      <c r="X2383" s="1" t="s">
        <v>2071</v>
      </c>
      <c r="Y2383" s="1" t="s">
        <v>83</v>
      </c>
      <c r="Z2383" s="1" t="s">
        <v>532</v>
      </c>
      <c r="AA2383" s="1" t="s">
        <v>51</v>
      </c>
      <c r="AB2383" s="1" t="s">
        <v>2071</v>
      </c>
      <c r="AC2383" s="1" t="s">
        <v>37</v>
      </c>
    </row>
    <row r="2384" spans="1:29" hidden="1" x14ac:dyDescent="0.25">
      <c r="A2384" s="1" t="s">
        <v>33</v>
      </c>
      <c r="B2384" s="1" t="s">
        <v>34</v>
      </c>
      <c r="C2384" s="2">
        <v>45961</v>
      </c>
      <c r="D2384" s="1" t="s">
        <v>73</v>
      </c>
      <c r="E2384" s="1" t="s">
        <v>74</v>
      </c>
      <c r="F2384" s="1" t="s">
        <v>37</v>
      </c>
      <c r="G2384" s="1" t="s">
        <v>1027</v>
      </c>
      <c r="H2384" s="1" t="s">
        <v>76</v>
      </c>
      <c r="I2384" s="3">
        <v>607917</v>
      </c>
      <c r="J2384" s="3">
        <v>0</v>
      </c>
      <c r="K2384" s="1" t="s">
        <v>40</v>
      </c>
      <c r="L2384" s="1" t="s">
        <v>2072</v>
      </c>
      <c r="M2384" s="1" t="s">
        <v>2073</v>
      </c>
      <c r="N2384" s="1" t="s">
        <v>1075</v>
      </c>
      <c r="O2384" s="1" t="s">
        <v>1076</v>
      </c>
      <c r="P2384" s="1" t="s">
        <v>43</v>
      </c>
      <c r="Q2384" s="1" t="s">
        <v>43</v>
      </c>
      <c r="R2384" s="3">
        <v>0</v>
      </c>
      <c r="S2384" s="1" t="s">
        <v>44</v>
      </c>
      <c r="T2384" s="1" t="s">
        <v>45</v>
      </c>
      <c r="U2384" s="1" t="s">
        <v>1027</v>
      </c>
      <c r="V2384" s="1" t="s">
        <v>46</v>
      </c>
      <c r="W2384" s="1" t="s">
        <v>530</v>
      </c>
      <c r="X2384" s="1" t="s">
        <v>2071</v>
      </c>
      <c r="Y2384" s="1" t="s">
        <v>83</v>
      </c>
      <c r="Z2384" s="1" t="s">
        <v>532</v>
      </c>
      <c r="AA2384" s="1" t="s">
        <v>51</v>
      </c>
      <c r="AB2384" s="1" t="s">
        <v>2071</v>
      </c>
      <c r="AC2384" s="1" t="s">
        <v>37</v>
      </c>
    </row>
    <row r="2385" spans="1:29" hidden="1" x14ac:dyDescent="0.25">
      <c r="A2385" s="1" t="s">
        <v>33</v>
      </c>
      <c r="B2385" s="1" t="s">
        <v>34</v>
      </c>
      <c r="C2385" s="2">
        <v>45961</v>
      </c>
      <c r="D2385" s="1" t="s">
        <v>73</v>
      </c>
      <c r="E2385" s="1" t="s">
        <v>74</v>
      </c>
      <c r="F2385" s="1" t="s">
        <v>37</v>
      </c>
      <c r="G2385" s="1" t="s">
        <v>1027</v>
      </c>
      <c r="H2385" s="1" t="s">
        <v>76</v>
      </c>
      <c r="I2385" s="3">
        <v>759200</v>
      </c>
      <c r="J2385" s="3">
        <v>0</v>
      </c>
      <c r="K2385" s="1" t="s">
        <v>40</v>
      </c>
      <c r="L2385" s="1" t="s">
        <v>704</v>
      </c>
      <c r="M2385" s="1" t="s">
        <v>705</v>
      </c>
      <c r="N2385" s="1" t="s">
        <v>1075</v>
      </c>
      <c r="O2385" s="1" t="s">
        <v>1076</v>
      </c>
      <c r="P2385" s="1" t="s">
        <v>43</v>
      </c>
      <c r="Q2385" s="1" t="s">
        <v>43</v>
      </c>
      <c r="R2385" s="3">
        <v>0</v>
      </c>
      <c r="S2385" s="1" t="s">
        <v>44</v>
      </c>
      <c r="T2385" s="1" t="s">
        <v>45</v>
      </c>
      <c r="U2385" s="1" t="s">
        <v>1027</v>
      </c>
      <c r="V2385" s="1" t="s">
        <v>46</v>
      </c>
      <c r="W2385" s="1" t="s">
        <v>530</v>
      </c>
      <c r="X2385" s="1" t="s">
        <v>2071</v>
      </c>
      <c r="Y2385" s="1" t="s">
        <v>83</v>
      </c>
      <c r="Z2385" s="1" t="s">
        <v>532</v>
      </c>
      <c r="AA2385" s="1" t="s">
        <v>51</v>
      </c>
      <c r="AB2385" s="1" t="s">
        <v>2071</v>
      </c>
      <c r="AC2385" s="1" t="s">
        <v>37</v>
      </c>
    </row>
    <row r="2386" spans="1:29" hidden="1" x14ac:dyDescent="0.25">
      <c r="A2386" s="1" t="s">
        <v>33</v>
      </c>
      <c r="B2386" s="1" t="s">
        <v>34</v>
      </c>
      <c r="C2386" s="2">
        <v>45961</v>
      </c>
      <c r="D2386" s="1" t="s">
        <v>73</v>
      </c>
      <c r="E2386" s="1" t="s">
        <v>74</v>
      </c>
      <c r="F2386" s="1" t="s">
        <v>37</v>
      </c>
      <c r="G2386" s="1" t="s">
        <v>1027</v>
      </c>
      <c r="H2386" s="1" t="s">
        <v>76</v>
      </c>
      <c r="I2386" s="3">
        <v>474500</v>
      </c>
      <c r="J2386" s="3">
        <v>0</v>
      </c>
      <c r="K2386" s="1" t="s">
        <v>40</v>
      </c>
      <c r="L2386" s="1" t="s">
        <v>77</v>
      </c>
      <c r="M2386" s="1" t="s">
        <v>78</v>
      </c>
      <c r="N2386" s="1" t="s">
        <v>1539</v>
      </c>
      <c r="O2386" s="1" t="s">
        <v>1540</v>
      </c>
      <c r="P2386" s="1" t="s">
        <v>43</v>
      </c>
      <c r="Q2386" s="1" t="s">
        <v>43</v>
      </c>
      <c r="R2386" s="3">
        <v>0</v>
      </c>
      <c r="S2386" s="1" t="s">
        <v>44</v>
      </c>
      <c r="T2386" s="1" t="s">
        <v>45</v>
      </c>
      <c r="U2386" s="1" t="s">
        <v>1027</v>
      </c>
      <c r="V2386" s="1" t="s">
        <v>46</v>
      </c>
      <c r="W2386" s="1" t="s">
        <v>530</v>
      </c>
      <c r="X2386" s="1" t="s">
        <v>2071</v>
      </c>
      <c r="Y2386" s="1" t="s">
        <v>83</v>
      </c>
      <c r="Z2386" s="1" t="s">
        <v>532</v>
      </c>
      <c r="AA2386" s="1" t="s">
        <v>51</v>
      </c>
      <c r="AB2386" s="1" t="s">
        <v>2071</v>
      </c>
      <c r="AC2386" s="1" t="s">
        <v>37</v>
      </c>
    </row>
    <row r="2387" spans="1:29" hidden="1" x14ac:dyDescent="0.25">
      <c r="A2387" s="1" t="s">
        <v>33</v>
      </c>
      <c r="B2387" s="1" t="s">
        <v>34</v>
      </c>
      <c r="C2387" s="2">
        <v>45961</v>
      </c>
      <c r="D2387" s="1" t="s">
        <v>73</v>
      </c>
      <c r="E2387" s="1" t="s">
        <v>74</v>
      </c>
      <c r="F2387" s="1" t="s">
        <v>37</v>
      </c>
      <c r="G2387" s="1" t="s">
        <v>1027</v>
      </c>
      <c r="H2387" s="1" t="s">
        <v>76</v>
      </c>
      <c r="I2387" s="3">
        <v>711750</v>
      </c>
      <c r="J2387" s="3">
        <v>0</v>
      </c>
      <c r="K2387" s="1" t="s">
        <v>40</v>
      </c>
      <c r="L2387" s="1" t="s">
        <v>113</v>
      </c>
      <c r="M2387" s="1" t="s">
        <v>114</v>
      </c>
      <c r="N2387" s="1" t="s">
        <v>1539</v>
      </c>
      <c r="O2387" s="1" t="s">
        <v>1540</v>
      </c>
      <c r="P2387" s="1" t="s">
        <v>43</v>
      </c>
      <c r="Q2387" s="1" t="s">
        <v>43</v>
      </c>
      <c r="R2387" s="3">
        <v>0</v>
      </c>
      <c r="S2387" s="1" t="s">
        <v>44</v>
      </c>
      <c r="T2387" s="1" t="s">
        <v>45</v>
      </c>
      <c r="U2387" s="1" t="s">
        <v>1027</v>
      </c>
      <c r="V2387" s="1" t="s">
        <v>46</v>
      </c>
      <c r="W2387" s="1" t="s">
        <v>530</v>
      </c>
      <c r="X2387" s="1" t="s">
        <v>2071</v>
      </c>
      <c r="Y2387" s="1" t="s">
        <v>83</v>
      </c>
      <c r="Z2387" s="1" t="s">
        <v>532</v>
      </c>
      <c r="AA2387" s="1" t="s">
        <v>51</v>
      </c>
      <c r="AB2387" s="1" t="s">
        <v>2071</v>
      </c>
      <c r="AC2387" s="1" t="s">
        <v>37</v>
      </c>
    </row>
    <row r="2388" spans="1:29" hidden="1" x14ac:dyDescent="0.25">
      <c r="A2388" s="1" t="s">
        <v>33</v>
      </c>
      <c r="B2388" s="1" t="s">
        <v>34</v>
      </c>
      <c r="C2388" s="2">
        <v>45961</v>
      </c>
      <c r="D2388" s="1" t="s">
        <v>73</v>
      </c>
      <c r="E2388" s="1" t="s">
        <v>74</v>
      </c>
      <c r="F2388" s="1" t="s">
        <v>37</v>
      </c>
      <c r="G2388" s="1" t="s">
        <v>1027</v>
      </c>
      <c r="H2388" s="1" t="s">
        <v>76</v>
      </c>
      <c r="I2388" s="3">
        <v>47450</v>
      </c>
      <c r="J2388" s="3">
        <v>0</v>
      </c>
      <c r="K2388" s="1" t="s">
        <v>40</v>
      </c>
      <c r="L2388" s="1" t="s">
        <v>2076</v>
      </c>
      <c r="M2388" s="1" t="s">
        <v>2077</v>
      </c>
      <c r="N2388" s="1" t="s">
        <v>1539</v>
      </c>
      <c r="O2388" s="1" t="s">
        <v>1540</v>
      </c>
      <c r="P2388" s="1" t="s">
        <v>43</v>
      </c>
      <c r="Q2388" s="1" t="s">
        <v>43</v>
      </c>
      <c r="R2388" s="3">
        <v>0</v>
      </c>
      <c r="S2388" s="1" t="s">
        <v>44</v>
      </c>
      <c r="T2388" s="1" t="s">
        <v>45</v>
      </c>
      <c r="U2388" s="1" t="s">
        <v>1027</v>
      </c>
      <c r="V2388" s="1" t="s">
        <v>46</v>
      </c>
      <c r="W2388" s="1" t="s">
        <v>530</v>
      </c>
      <c r="X2388" s="1" t="s">
        <v>2071</v>
      </c>
      <c r="Y2388" s="1" t="s">
        <v>83</v>
      </c>
      <c r="Z2388" s="1" t="s">
        <v>532</v>
      </c>
      <c r="AA2388" s="1" t="s">
        <v>51</v>
      </c>
      <c r="AB2388" s="1" t="s">
        <v>2071</v>
      </c>
      <c r="AC2388" s="1" t="s">
        <v>37</v>
      </c>
    </row>
    <row r="2389" spans="1:29" hidden="1" x14ac:dyDescent="0.25">
      <c r="A2389" s="1" t="s">
        <v>33</v>
      </c>
      <c r="B2389" s="1" t="s">
        <v>34</v>
      </c>
      <c r="C2389" s="2">
        <v>45961</v>
      </c>
      <c r="D2389" s="1" t="s">
        <v>73</v>
      </c>
      <c r="E2389" s="1" t="s">
        <v>74</v>
      </c>
      <c r="F2389" s="1" t="s">
        <v>37</v>
      </c>
      <c r="G2389" s="1" t="s">
        <v>1027</v>
      </c>
      <c r="H2389" s="1" t="s">
        <v>76</v>
      </c>
      <c r="I2389" s="3">
        <v>57638</v>
      </c>
      <c r="J2389" s="3">
        <v>0</v>
      </c>
      <c r="K2389" s="1" t="s">
        <v>40</v>
      </c>
      <c r="L2389" s="1" t="s">
        <v>848</v>
      </c>
      <c r="M2389" s="1" t="s">
        <v>849</v>
      </c>
      <c r="N2389" s="1" t="s">
        <v>1539</v>
      </c>
      <c r="O2389" s="1" t="s">
        <v>1540</v>
      </c>
      <c r="P2389" s="1" t="s">
        <v>43</v>
      </c>
      <c r="Q2389" s="1" t="s">
        <v>43</v>
      </c>
      <c r="R2389" s="3">
        <v>0</v>
      </c>
      <c r="S2389" s="1" t="s">
        <v>44</v>
      </c>
      <c r="T2389" s="1" t="s">
        <v>45</v>
      </c>
      <c r="U2389" s="1" t="s">
        <v>1027</v>
      </c>
      <c r="V2389" s="1" t="s">
        <v>46</v>
      </c>
      <c r="W2389" s="1" t="s">
        <v>530</v>
      </c>
      <c r="X2389" s="1" t="s">
        <v>2071</v>
      </c>
      <c r="Y2389" s="1" t="s">
        <v>83</v>
      </c>
      <c r="Z2389" s="1" t="s">
        <v>532</v>
      </c>
      <c r="AA2389" s="1" t="s">
        <v>51</v>
      </c>
      <c r="AB2389" s="1" t="s">
        <v>2071</v>
      </c>
      <c r="AC2389" s="1" t="s">
        <v>37</v>
      </c>
    </row>
    <row r="2390" spans="1:29" hidden="1" x14ac:dyDescent="0.25">
      <c r="A2390" s="1" t="s">
        <v>33</v>
      </c>
      <c r="B2390" s="1" t="s">
        <v>34</v>
      </c>
      <c r="C2390" s="2">
        <v>45961</v>
      </c>
      <c r="D2390" s="1" t="s">
        <v>73</v>
      </c>
      <c r="E2390" s="1" t="s">
        <v>74</v>
      </c>
      <c r="F2390" s="1" t="s">
        <v>37</v>
      </c>
      <c r="G2390" s="1" t="s">
        <v>1027</v>
      </c>
      <c r="H2390" s="1" t="s">
        <v>76</v>
      </c>
      <c r="I2390" s="3">
        <v>711750</v>
      </c>
      <c r="J2390" s="3">
        <v>0</v>
      </c>
      <c r="K2390" s="1" t="s">
        <v>40</v>
      </c>
      <c r="L2390" s="1" t="s">
        <v>125</v>
      </c>
      <c r="M2390" s="1" t="s">
        <v>126</v>
      </c>
      <c r="N2390" s="1" t="s">
        <v>1459</v>
      </c>
      <c r="O2390" s="1" t="s">
        <v>1460</v>
      </c>
      <c r="P2390" s="1" t="s">
        <v>43</v>
      </c>
      <c r="Q2390" s="1" t="s">
        <v>43</v>
      </c>
      <c r="R2390" s="3">
        <v>0</v>
      </c>
      <c r="S2390" s="1" t="s">
        <v>44</v>
      </c>
      <c r="T2390" s="1" t="s">
        <v>45</v>
      </c>
      <c r="U2390" s="1" t="s">
        <v>1027</v>
      </c>
      <c r="V2390" s="1" t="s">
        <v>46</v>
      </c>
      <c r="W2390" s="1" t="s">
        <v>530</v>
      </c>
      <c r="X2390" s="1" t="s">
        <v>2071</v>
      </c>
      <c r="Y2390" s="1" t="s">
        <v>83</v>
      </c>
      <c r="Z2390" s="1" t="s">
        <v>532</v>
      </c>
      <c r="AA2390" s="1" t="s">
        <v>51</v>
      </c>
      <c r="AB2390" s="1" t="s">
        <v>2071</v>
      </c>
      <c r="AC2390" s="1" t="s">
        <v>37</v>
      </c>
    </row>
    <row r="2391" spans="1:29" hidden="1" x14ac:dyDescent="0.25">
      <c r="A2391" s="1" t="s">
        <v>33</v>
      </c>
      <c r="B2391" s="1" t="s">
        <v>34</v>
      </c>
      <c r="C2391" s="2">
        <v>45961</v>
      </c>
      <c r="D2391" s="1" t="s">
        <v>73</v>
      </c>
      <c r="E2391" s="1" t="s">
        <v>74</v>
      </c>
      <c r="F2391" s="1" t="s">
        <v>37</v>
      </c>
      <c r="G2391" s="1" t="s">
        <v>1027</v>
      </c>
      <c r="H2391" s="1" t="s">
        <v>76</v>
      </c>
      <c r="I2391" s="3">
        <v>189800</v>
      </c>
      <c r="J2391" s="3">
        <v>0</v>
      </c>
      <c r="K2391" s="1" t="s">
        <v>40</v>
      </c>
      <c r="L2391" s="1" t="s">
        <v>115</v>
      </c>
      <c r="M2391" s="1" t="s">
        <v>116</v>
      </c>
      <c r="N2391" s="1" t="s">
        <v>1459</v>
      </c>
      <c r="O2391" s="1" t="s">
        <v>1460</v>
      </c>
      <c r="P2391" s="1" t="s">
        <v>43</v>
      </c>
      <c r="Q2391" s="1" t="s">
        <v>43</v>
      </c>
      <c r="R2391" s="3">
        <v>0</v>
      </c>
      <c r="S2391" s="1" t="s">
        <v>44</v>
      </c>
      <c r="T2391" s="1" t="s">
        <v>45</v>
      </c>
      <c r="U2391" s="1" t="s">
        <v>1027</v>
      </c>
      <c r="V2391" s="1" t="s">
        <v>46</v>
      </c>
      <c r="W2391" s="1" t="s">
        <v>530</v>
      </c>
      <c r="X2391" s="1" t="s">
        <v>2071</v>
      </c>
      <c r="Y2391" s="1" t="s">
        <v>83</v>
      </c>
      <c r="Z2391" s="1" t="s">
        <v>532</v>
      </c>
      <c r="AA2391" s="1" t="s">
        <v>51</v>
      </c>
      <c r="AB2391" s="1" t="s">
        <v>2071</v>
      </c>
      <c r="AC2391" s="1" t="s">
        <v>37</v>
      </c>
    </row>
    <row r="2392" spans="1:29" hidden="1" x14ac:dyDescent="0.25">
      <c r="A2392" s="1" t="s">
        <v>33</v>
      </c>
      <c r="B2392" s="1" t="s">
        <v>34</v>
      </c>
      <c r="C2392" s="2">
        <v>45961</v>
      </c>
      <c r="D2392" s="1" t="s">
        <v>73</v>
      </c>
      <c r="E2392" s="1" t="s">
        <v>74</v>
      </c>
      <c r="F2392" s="1" t="s">
        <v>37</v>
      </c>
      <c r="G2392" s="1" t="s">
        <v>1027</v>
      </c>
      <c r="H2392" s="1" t="s">
        <v>76</v>
      </c>
      <c r="I2392" s="3">
        <v>47450</v>
      </c>
      <c r="J2392" s="3">
        <v>0</v>
      </c>
      <c r="K2392" s="1" t="s">
        <v>40</v>
      </c>
      <c r="L2392" s="1" t="s">
        <v>246</v>
      </c>
      <c r="M2392" s="1" t="s">
        <v>247</v>
      </c>
      <c r="N2392" s="1" t="s">
        <v>1459</v>
      </c>
      <c r="O2392" s="1" t="s">
        <v>1460</v>
      </c>
      <c r="P2392" s="1" t="s">
        <v>43</v>
      </c>
      <c r="Q2392" s="1" t="s">
        <v>43</v>
      </c>
      <c r="R2392" s="3">
        <v>0</v>
      </c>
      <c r="S2392" s="1" t="s">
        <v>44</v>
      </c>
      <c r="T2392" s="1" t="s">
        <v>45</v>
      </c>
      <c r="U2392" s="1" t="s">
        <v>1027</v>
      </c>
      <c r="V2392" s="1" t="s">
        <v>46</v>
      </c>
      <c r="W2392" s="1" t="s">
        <v>530</v>
      </c>
      <c r="X2392" s="1" t="s">
        <v>2071</v>
      </c>
      <c r="Y2392" s="1" t="s">
        <v>83</v>
      </c>
      <c r="Z2392" s="1" t="s">
        <v>532</v>
      </c>
      <c r="AA2392" s="1" t="s">
        <v>51</v>
      </c>
      <c r="AB2392" s="1" t="s">
        <v>2071</v>
      </c>
      <c r="AC2392" s="1" t="s">
        <v>37</v>
      </c>
    </row>
    <row r="2393" spans="1:29" hidden="1" x14ac:dyDescent="0.25">
      <c r="A2393" s="1" t="s">
        <v>33</v>
      </c>
      <c r="B2393" s="1" t="s">
        <v>34</v>
      </c>
      <c r="C2393" s="2">
        <v>45961</v>
      </c>
      <c r="D2393" s="1" t="s">
        <v>73</v>
      </c>
      <c r="E2393" s="1" t="s">
        <v>74</v>
      </c>
      <c r="F2393" s="1" t="s">
        <v>37</v>
      </c>
      <c r="G2393" s="1" t="s">
        <v>1027</v>
      </c>
      <c r="H2393" s="1" t="s">
        <v>76</v>
      </c>
      <c r="I2393" s="3">
        <v>521950</v>
      </c>
      <c r="J2393" s="3">
        <v>0</v>
      </c>
      <c r="K2393" s="1" t="s">
        <v>40</v>
      </c>
      <c r="L2393" s="1" t="s">
        <v>704</v>
      </c>
      <c r="M2393" s="1" t="s">
        <v>705</v>
      </c>
      <c r="N2393" s="1" t="s">
        <v>1459</v>
      </c>
      <c r="O2393" s="1" t="s">
        <v>1460</v>
      </c>
      <c r="P2393" s="1" t="s">
        <v>43</v>
      </c>
      <c r="Q2393" s="1" t="s">
        <v>43</v>
      </c>
      <c r="R2393" s="3">
        <v>0</v>
      </c>
      <c r="S2393" s="1" t="s">
        <v>44</v>
      </c>
      <c r="T2393" s="1" t="s">
        <v>45</v>
      </c>
      <c r="U2393" s="1" t="s">
        <v>1027</v>
      </c>
      <c r="V2393" s="1" t="s">
        <v>46</v>
      </c>
      <c r="W2393" s="1" t="s">
        <v>530</v>
      </c>
      <c r="X2393" s="1" t="s">
        <v>2071</v>
      </c>
      <c r="Y2393" s="1" t="s">
        <v>83</v>
      </c>
      <c r="Z2393" s="1" t="s">
        <v>532</v>
      </c>
      <c r="AA2393" s="1" t="s">
        <v>51</v>
      </c>
      <c r="AB2393" s="1" t="s">
        <v>2071</v>
      </c>
      <c r="AC2393" s="1" t="s">
        <v>37</v>
      </c>
    </row>
    <row r="2394" spans="1:29" hidden="1" x14ac:dyDescent="0.25">
      <c r="A2394" s="1" t="s">
        <v>33</v>
      </c>
      <c r="B2394" s="1" t="s">
        <v>34</v>
      </c>
      <c r="C2394" s="2">
        <v>45961</v>
      </c>
      <c r="D2394" s="1" t="s">
        <v>73</v>
      </c>
      <c r="E2394" s="1" t="s">
        <v>74</v>
      </c>
      <c r="F2394" s="1" t="s">
        <v>37</v>
      </c>
      <c r="G2394" s="1" t="s">
        <v>1027</v>
      </c>
      <c r="H2394" s="1" t="s">
        <v>76</v>
      </c>
      <c r="I2394" s="3">
        <v>115276</v>
      </c>
      <c r="J2394" s="3">
        <v>0</v>
      </c>
      <c r="K2394" s="1" t="s">
        <v>40</v>
      </c>
      <c r="L2394" s="1" t="s">
        <v>2027</v>
      </c>
      <c r="M2394" s="1" t="s">
        <v>2028</v>
      </c>
      <c r="N2394" s="1" t="s">
        <v>1459</v>
      </c>
      <c r="O2394" s="1" t="s">
        <v>1460</v>
      </c>
      <c r="P2394" s="1" t="s">
        <v>43</v>
      </c>
      <c r="Q2394" s="1" t="s">
        <v>43</v>
      </c>
      <c r="R2394" s="3">
        <v>0</v>
      </c>
      <c r="S2394" s="1" t="s">
        <v>44</v>
      </c>
      <c r="T2394" s="1" t="s">
        <v>45</v>
      </c>
      <c r="U2394" s="1" t="s">
        <v>1027</v>
      </c>
      <c r="V2394" s="1" t="s">
        <v>46</v>
      </c>
      <c r="W2394" s="1" t="s">
        <v>530</v>
      </c>
      <c r="X2394" s="1" t="s">
        <v>2071</v>
      </c>
      <c r="Y2394" s="1" t="s">
        <v>83</v>
      </c>
      <c r="Z2394" s="1" t="s">
        <v>532</v>
      </c>
      <c r="AA2394" s="1" t="s">
        <v>51</v>
      </c>
      <c r="AB2394" s="1" t="s">
        <v>2071</v>
      </c>
      <c r="AC2394" s="1" t="s">
        <v>37</v>
      </c>
    </row>
    <row r="2395" spans="1:29" hidden="1" x14ac:dyDescent="0.25">
      <c r="A2395" s="1" t="s">
        <v>33</v>
      </c>
      <c r="B2395" s="1" t="s">
        <v>34</v>
      </c>
      <c r="C2395" s="2">
        <v>45965</v>
      </c>
      <c r="D2395" s="1" t="s">
        <v>35</v>
      </c>
      <c r="E2395" s="1" t="s">
        <v>36</v>
      </c>
      <c r="F2395" s="1" t="s">
        <v>37</v>
      </c>
      <c r="G2395" s="1" t="s">
        <v>2078</v>
      </c>
      <c r="H2395" s="1" t="s">
        <v>2079</v>
      </c>
      <c r="I2395" s="3">
        <v>0</v>
      </c>
      <c r="J2395" s="3">
        <v>1580285</v>
      </c>
      <c r="K2395" s="1" t="s">
        <v>40</v>
      </c>
      <c r="L2395" s="1" t="s">
        <v>54</v>
      </c>
      <c r="M2395" s="1" t="s">
        <v>55</v>
      </c>
      <c r="N2395" s="1" t="s">
        <v>37</v>
      </c>
      <c r="O2395" s="1" t="s">
        <v>43</v>
      </c>
      <c r="P2395" s="1" t="s">
        <v>43</v>
      </c>
      <c r="Q2395" s="1" t="s">
        <v>43</v>
      </c>
      <c r="R2395" s="3">
        <v>0</v>
      </c>
      <c r="S2395" s="1" t="s">
        <v>44</v>
      </c>
      <c r="T2395" s="1" t="s">
        <v>45</v>
      </c>
      <c r="U2395" s="1" t="s">
        <v>2078</v>
      </c>
      <c r="V2395" s="1" t="s">
        <v>46</v>
      </c>
      <c r="W2395" s="1" t="s">
        <v>47</v>
      </c>
      <c r="X2395" s="1" t="s">
        <v>2080</v>
      </c>
      <c r="Y2395" s="1" t="s">
        <v>49</v>
      </c>
      <c r="Z2395" s="1" t="s">
        <v>50</v>
      </c>
      <c r="AA2395" s="1" t="s">
        <v>51</v>
      </c>
      <c r="AB2395" s="1" t="s">
        <v>2080</v>
      </c>
      <c r="AC2395" s="1" t="s">
        <v>37</v>
      </c>
    </row>
    <row r="2396" spans="1:29" hidden="1" x14ac:dyDescent="0.25">
      <c r="A2396" s="1" t="s">
        <v>33</v>
      </c>
      <c r="B2396" s="1" t="s">
        <v>34</v>
      </c>
      <c r="C2396" s="2">
        <v>45966</v>
      </c>
      <c r="D2396" s="1" t="s">
        <v>35</v>
      </c>
      <c r="E2396" s="1" t="s">
        <v>36</v>
      </c>
      <c r="F2396" s="1" t="s">
        <v>37</v>
      </c>
      <c r="G2396" s="1" t="s">
        <v>2081</v>
      </c>
      <c r="H2396" s="1" t="s">
        <v>2082</v>
      </c>
      <c r="I2396" s="3">
        <v>0</v>
      </c>
      <c r="J2396" s="3">
        <v>1376050</v>
      </c>
      <c r="K2396" s="1" t="s">
        <v>40</v>
      </c>
      <c r="L2396" s="1" t="s">
        <v>62</v>
      </c>
      <c r="M2396" s="1" t="s">
        <v>63</v>
      </c>
      <c r="N2396" s="1" t="s">
        <v>37</v>
      </c>
      <c r="O2396" s="1" t="s">
        <v>43</v>
      </c>
      <c r="P2396" s="1" t="s">
        <v>43</v>
      </c>
      <c r="Q2396" s="1" t="s">
        <v>43</v>
      </c>
      <c r="R2396" s="3">
        <v>0</v>
      </c>
      <c r="S2396" s="1" t="s">
        <v>44</v>
      </c>
      <c r="T2396" s="1" t="s">
        <v>45</v>
      </c>
      <c r="U2396" s="1" t="s">
        <v>2081</v>
      </c>
      <c r="V2396" s="1" t="s">
        <v>46</v>
      </c>
      <c r="W2396" s="1" t="s">
        <v>47</v>
      </c>
      <c r="X2396" s="1" t="s">
        <v>2083</v>
      </c>
      <c r="Y2396" s="1" t="s">
        <v>49</v>
      </c>
      <c r="Z2396" s="1" t="s">
        <v>50</v>
      </c>
      <c r="AA2396" s="1" t="s">
        <v>51</v>
      </c>
      <c r="AB2396" s="1" t="s">
        <v>2083</v>
      </c>
      <c r="AC2396" s="1" t="s">
        <v>37</v>
      </c>
    </row>
    <row r="2397" spans="1:29" hidden="1" x14ac:dyDescent="0.25">
      <c r="A2397" s="1" t="s">
        <v>33</v>
      </c>
      <c r="B2397" s="1" t="s">
        <v>34</v>
      </c>
      <c r="C2397" s="2">
        <v>45967</v>
      </c>
      <c r="D2397" s="1" t="s">
        <v>35</v>
      </c>
      <c r="E2397" s="1" t="s">
        <v>36</v>
      </c>
      <c r="F2397" s="1" t="s">
        <v>37</v>
      </c>
      <c r="G2397" s="1" t="s">
        <v>2084</v>
      </c>
      <c r="H2397" s="1" t="s">
        <v>2085</v>
      </c>
      <c r="I2397" s="3">
        <v>0</v>
      </c>
      <c r="J2397" s="3">
        <v>142350</v>
      </c>
      <c r="K2397" s="1" t="s">
        <v>40</v>
      </c>
      <c r="L2397" s="1" t="s">
        <v>214</v>
      </c>
      <c r="M2397" s="1" t="s">
        <v>215</v>
      </c>
      <c r="N2397" s="1" t="s">
        <v>37</v>
      </c>
      <c r="O2397" s="1" t="s">
        <v>43</v>
      </c>
      <c r="P2397" s="1" t="s">
        <v>43</v>
      </c>
      <c r="Q2397" s="1" t="s">
        <v>43</v>
      </c>
      <c r="R2397" s="3">
        <v>0</v>
      </c>
      <c r="S2397" s="1" t="s">
        <v>44</v>
      </c>
      <c r="T2397" s="1" t="s">
        <v>45</v>
      </c>
      <c r="U2397" s="1" t="s">
        <v>2084</v>
      </c>
      <c r="V2397" s="1" t="s">
        <v>46</v>
      </c>
      <c r="W2397" s="1" t="s">
        <v>47</v>
      </c>
      <c r="X2397" s="1" t="s">
        <v>2086</v>
      </c>
      <c r="Y2397" s="1" t="s">
        <v>49</v>
      </c>
      <c r="Z2397" s="1" t="s">
        <v>50</v>
      </c>
      <c r="AA2397" s="1" t="s">
        <v>51</v>
      </c>
      <c r="AB2397" s="1" t="s">
        <v>2086</v>
      </c>
      <c r="AC2397" s="1" t="s">
        <v>37</v>
      </c>
    </row>
    <row r="2398" spans="1:29" hidden="1" x14ac:dyDescent="0.25">
      <c r="A2398" s="1" t="s">
        <v>33</v>
      </c>
      <c r="B2398" s="1" t="s">
        <v>34</v>
      </c>
      <c r="C2398" s="2">
        <v>45967</v>
      </c>
      <c r="D2398" s="1" t="s">
        <v>35</v>
      </c>
      <c r="E2398" s="1" t="s">
        <v>36</v>
      </c>
      <c r="F2398" s="1" t="s">
        <v>37</v>
      </c>
      <c r="G2398" s="1" t="s">
        <v>2087</v>
      </c>
      <c r="H2398" s="1" t="s">
        <v>2088</v>
      </c>
      <c r="I2398" s="3">
        <v>0</v>
      </c>
      <c r="J2398" s="3">
        <v>332150</v>
      </c>
      <c r="K2398" s="1" t="s">
        <v>40</v>
      </c>
      <c r="L2398" s="1" t="s">
        <v>214</v>
      </c>
      <c r="M2398" s="1" t="s">
        <v>215</v>
      </c>
      <c r="N2398" s="1" t="s">
        <v>37</v>
      </c>
      <c r="O2398" s="1" t="s">
        <v>43</v>
      </c>
      <c r="P2398" s="1" t="s">
        <v>43</v>
      </c>
      <c r="Q2398" s="1" t="s">
        <v>43</v>
      </c>
      <c r="R2398" s="3">
        <v>0</v>
      </c>
      <c r="S2398" s="1" t="s">
        <v>44</v>
      </c>
      <c r="T2398" s="1" t="s">
        <v>45</v>
      </c>
      <c r="U2398" s="1" t="s">
        <v>2087</v>
      </c>
      <c r="V2398" s="1" t="s">
        <v>46</v>
      </c>
      <c r="W2398" s="1" t="s">
        <v>47</v>
      </c>
      <c r="X2398" s="1" t="s">
        <v>2089</v>
      </c>
      <c r="Y2398" s="1" t="s">
        <v>49</v>
      </c>
      <c r="Z2398" s="1" t="s">
        <v>50</v>
      </c>
      <c r="AA2398" s="1" t="s">
        <v>51</v>
      </c>
      <c r="AB2398" s="1" t="s">
        <v>2089</v>
      </c>
      <c r="AC2398" s="1" t="s">
        <v>37</v>
      </c>
    </row>
    <row r="2399" spans="1:29" hidden="1" x14ac:dyDescent="0.25">
      <c r="A2399" s="1" t="s">
        <v>33</v>
      </c>
      <c r="B2399" s="1" t="s">
        <v>34</v>
      </c>
      <c r="C2399" s="2">
        <v>45972</v>
      </c>
      <c r="D2399" s="1" t="s">
        <v>35</v>
      </c>
      <c r="E2399" s="1" t="s">
        <v>36</v>
      </c>
      <c r="F2399" s="1" t="s">
        <v>37</v>
      </c>
      <c r="G2399" s="1" t="s">
        <v>2090</v>
      </c>
      <c r="H2399" s="1" t="s">
        <v>2091</v>
      </c>
      <c r="I2399" s="3">
        <v>0</v>
      </c>
      <c r="J2399" s="3">
        <v>142350</v>
      </c>
      <c r="K2399" s="1" t="s">
        <v>40</v>
      </c>
      <c r="L2399" s="1" t="s">
        <v>214</v>
      </c>
      <c r="M2399" s="1" t="s">
        <v>215</v>
      </c>
      <c r="N2399" s="1" t="s">
        <v>37</v>
      </c>
      <c r="O2399" s="1" t="s">
        <v>43</v>
      </c>
      <c r="P2399" s="1" t="s">
        <v>43</v>
      </c>
      <c r="Q2399" s="1" t="s">
        <v>43</v>
      </c>
      <c r="R2399" s="3">
        <v>0</v>
      </c>
      <c r="S2399" s="1" t="s">
        <v>44</v>
      </c>
      <c r="T2399" s="1" t="s">
        <v>45</v>
      </c>
      <c r="U2399" s="1" t="s">
        <v>2090</v>
      </c>
      <c r="V2399" s="1" t="s">
        <v>46</v>
      </c>
      <c r="W2399" s="1" t="s">
        <v>47</v>
      </c>
      <c r="X2399" s="1" t="s">
        <v>2092</v>
      </c>
      <c r="Y2399" s="1" t="s">
        <v>49</v>
      </c>
      <c r="Z2399" s="1" t="s">
        <v>50</v>
      </c>
      <c r="AA2399" s="1" t="s">
        <v>51</v>
      </c>
      <c r="AB2399" s="1" t="s">
        <v>2092</v>
      </c>
      <c r="AC2399" s="1" t="s">
        <v>37</v>
      </c>
    </row>
    <row r="2400" spans="1:29" hidden="1" x14ac:dyDescent="0.25">
      <c r="A2400" s="1" t="s">
        <v>33</v>
      </c>
      <c r="B2400" s="1" t="s">
        <v>34</v>
      </c>
      <c r="C2400" s="2">
        <v>45973</v>
      </c>
      <c r="D2400" s="1" t="s">
        <v>35</v>
      </c>
      <c r="E2400" s="1" t="s">
        <v>36</v>
      </c>
      <c r="F2400" s="1" t="s">
        <v>37</v>
      </c>
      <c r="G2400" s="1" t="s">
        <v>2093</v>
      </c>
      <c r="H2400" s="1" t="s">
        <v>2094</v>
      </c>
      <c r="I2400" s="3">
        <v>0</v>
      </c>
      <c r="J2400" s="3">
        <v>237250</v>
      </c>
      <c r="K2400" s="1" t="s">
        <v>40</v>
      </c>
      <c r="L2400" s="1" t="s">
        <v>41</v>
      </c>
      <c r="M2400" s="1" t="s">
        <v>42</v>
      </c>
      <c r="N2400" s="1" t="s">
        <v>37</v>
      </c>
      <c r="O2400" s="1" t="s">
        <v>43</v>
      </c>
      <c r="P2400" s="1" t="s">
        <v>43</v>
      </c>
      <c r="Q2400" s="1" t="s">
        <v>43</v>
      </c>
      <c r="R2400" s="3">
        <v>0</v>
      </c>
      <c r="S2400" s="1" t="s">
        <v>44</v>
      </c>
      <c r="T2400" s="1" t="s">
        <v>45</v>
      </c>
      <c r="U2400" s="1" t="s">
        <v>2093</v>
      </c>
      <c r="V2400" s="1" t="s">
        <v>46</v>
      </c>
      <c r="W2400" s="1" t="s">
        <v>47</v>
      </c>
      <c r="X2400" s="1" t="s">
        <v>2095</v>
      </c>
      <c r="Y2400" s="1" t="s">
        <v>49</v>
      </c>
      <c r="Z2400" s="1" t="s">
        <v>50</v>
      </c>
      <c r="AA2400" s="1" t="s">
        <v>51</v>
      </c>
      <c r="AB2400" s="1" t="s">
        <v>2095</v>
      </c>
      <c r="AC2400" s="1" t="s">
        <v>37</v>
      </c>
    </row>
    <row r="2401" spans="1:29" hidden="1" x14ac:dyDescent="0.25">
      <c r="A2401" s="1" t="s">
        <v>33</v>
      </c>
      <c r="B2401" s="1" t="s">
        <v>34</v>
      </c>
      <c r="C2401" s="2">
        <v>45981</v>
      </c>
      <c r="D2401" s="1" t="s">
        <v>35</v>
      </c>
      <c r="E2401" s="1" t="s">
        <v>36</v>
      </c>
      <c r="F2401" s="1" t="s">
        <v>37</v>
      </c>
      <c r="G2401" s="1" t="s">
        <v>2096</v>
      </c>
      <c r="H2401" s="1" t="s">
        <v>2097</v>
      </c>
      <c r="I2401" s="3">
        <v>0</v>
      </c>
      <c r="J2401" s="3">
        <v>47450</v>
      </c>
      <c r="K2401" s="1" t="s">
        <v>40</v>
      </c>
      <c r="L2401" s="1" t="s">
        <v>214</v>
      </c>
      <c r="M2401" s="1" t="s">
        <v>215</v>
      </c>
      <c r="N2401" s="1" t="s">
        <v>37</v>
      </c>
      <c r="O2401" s="1" t="s">
        <v>43</v>
      </c>
      <c r="P2401" s="1" t="s">
        <v>43</v>
      </c>
      <c r="Q2401" s="1" t="s">
        <v>43</v>
      </c>
      <c r="R2401" s="3">
        <v>0</v>
      </c>
      <c r="S2401" s="1" t="s">
        <v>44</v>
      </c>
      <c r="T2401" s="1" t="s">
        <v>45</v>
      </c>
      <c r="U2401" s="1" t="s">
        <v>2096</v>
      </c>
      <c r="V2401" s="1" t="s">
        <v>46</v>
      </c>
      <c r="W2401" s="1" t="s">
        <v>47</v>
      </c>
      <c r="X2401" s="1" t="s">
        <v>2098</v>
      </c>
      <c r="Y2401" s="1" t="s">
        <v>49</v>
      </c>
      <c r="Z2401" s="1" t="s">
        <v>50</v>
      </c>
      <c r="AA2401" s="1" t="s">
        <v>51</v>
      </c>
      <c r="AB2401" s="1" t="s">
        <v>2098</v>
      </c>
      <c r="AC2401" s="1" t="s">
        <v>37</v>
      </c>
    </row>
    <row r="2402" spans="1:29" hidden="1" x14ac:dyDescent="0.25">
      <c r="A2402" s="1" t="s">
        <v>33</v>
      </c>
      <c r="B2402" s="1" t="s">
        <v>34</v>
      </c>
      <c r="C2402" s="2">
        <v>45981</v>
      </c>
      <c r="D2402" s="1" t="s">
        <v>35</v>
      </c>
      <c r="E2402" s="1" t="s">
        <v>36</v>
      </c>
      <c r="F2402" s="1" t="s">
        <v>37</v>
      </c>
      <c r="G2402" s="1" t="s">
        <v>2099</v>
      </c>
      <c r="H2402" s="1" t="s">
        <v>2100</v>
      </c>
      <c r="I2402" s="3">
        <v>0</v>
      </c>
      <c r="J2402" s="3">
        <v>239897</v>
      </c>
      <c r="K2402" s="1" t="s">
        <v>40</v>
      </c>
      <c r="L2402" s="1" t="s">
        <v>214</v>
      </c>
      <c r="M2402" s="1" t="s">
        <v>215</v>
      </c>
      <c r="N2402" s="1" t="s">
        <v>37</v>
      </c>
      <c r="O2402" s="1" t="s">
        <v>43</v>
      </c>
      <c r="P2402" s="1" t="s">
        <v>43</v>
      </c>
      <c r="Q2402" s="1" t="s">
        <v>43</v>
      </c>
      <c r="R2402" s="3">
        <v>0</v>
      </c>
      <c r="S2402" s="1" t="s">
        <v>44</v>
      </c>
      <c r="T2402" s="1" t="s">
        <v>45</v>
      </c>
      <c r="U2402" s="1" t="s">
        <v>2099</v>
      </c>
      <c r="V2402" s="1" t="s">
        <v>46</v>
      </c>
      <c r="W2402" s="1" t="s">
        <v>47</v>
      </c>
      <c r="X2402" s="1" t="s">
        <v>2101</v>
      </c>
      <c r="Y2402" s="1" t="s">
        <v>49</v>
      </c>
      <c r="Z2402" s="1" t="s">
        <v>50</v>
      </c>
      <c r="AA2402" s="1" t="s">
        <v>51</v>
      </c>
      <c r="AB2402" s="1" t="s">
        <v>2101</v>
      </c>
      <c r="AC2402" s="1" t="s">
        <v>37</v>
      </c>
    </row>
    <row r="2403" spans="1:29" hidden="1" x14ac:dyDescent="0.25">
      <c r="A2403" s="1" t="s">
        <v>33</v>
      </c>
      <c r="B2403" s="1" t="s">
        <v>34</v>
      </c>
      <c r="C2403" s="2">
        <v>45982</v>
      </c>
      <c r="D2403" s="1" t="s">
        <v>35</v>
      </c>
      <c r="E2403" s="1" t="s">
        <v>36</v>
      </c>
      <c r="F2403" s="1" t="s">
        <v>37</v>
      </c>
      <c r="G2403" s="1" t="s">
        <v>2102</v>
      </c>
      <c r="H2403" s="1" t="s">
        <v>2103</v>
      </c>
      <c r="I2403" s="3">
        <v>0</v>
      </c>
      <c r="J2403" s="3">
        <v>142350</v>
      </c>
      <c r="K2403" s="1" t="s">
        <v>40</v>
      </c>
      <c r="L2403" s="1" t="s">
        <v>214</v>
      </c>
      <c r="M2403" s="1" t="s">
        <v>215</v>
      </c>
      <c r="N2403" s="1" t="s">
        <v>37</v>
      </c>
      <c r="O2403" s="1" t="s">
        <v>43</v>
      </c>
      <c r="P2403" s="1" t="s">
        <v>43</v>
      </c>
      <c r="Q2403" s="1" t="s">
        <v>43</v>
      </c>
      <c r="R2403" s="3">
        <v>0</v>
      </c>
      <c r="S2403" s="1" t="s">
        <v>44</v>
      </c>
      <c r="T2403" s="1" t="s">
        <v>45</v>
      </c>
      <c r="U2403" s="1" t="s">
        <v>2102</v>
      </c>
      <c r="V2403" s="1" t="s">
        <v>46</v>
      </c>
      <c r="W2403" s="1" t="s">
        <v>47</v>
      </c>
      <c r="X2403" s="1" t="s">
        <v>2104</v>
      </c>
      <c r="Y2403" s="1" t="s">
        <v>49</v>
      </c>
      <c r="Z2403" s="1" t="s">
        <v>50</v>
      </c>
      <c r="AA2403" s="1" t="s">
        <v>51</v>
      </c>
      <c r="AB2403" s="1" t="s">
        <v>2104</v>
      </c>
      <c r="AC2403" s="1" t="s">
        <v>37</v>
      </c>
    </row>
    <row r="2404" spans="1:29" hidden="1" x14ac:dyDescent="0.25">
      <c r="A2404" s="1" t="s">
        <v>33</v>
      </c>
      <c r="B2404" s="1" t="s">
        <v>34</v>
      </c>
      <c r="C2404" s="2">
        <v>45986</v>
      </c>
      <c r="D2404" s="1" t="s">
        <v>35</v>
      </c>
      <c r="E2404" s="1" t="s">
        <v>36</v>
      </c>
      <c r="F2404" s="1" t="s">
        <v>37</v>
      </c>
      <c r="G2404" s="1" t="s">
        <v>2105</v>
      </c>
      <c r="H2404" s="1" t="s">
        <v>2106</v>
      </c>
      <c r="I2404" s="3">
        <v>0</v>
      </c>
      <c r="J2404" s="3">
        <v>49649</v>
      </c>
      <c r="K2404" s="1" t="s">
        <v>40</v>
      </c>
      <c r="L2404" s="1" t="s">
        <v>54</v>
      </c>
      <c r="M2404" s="1" t="s">
        <v>55</v>
      </c>
      <c r="N2404" s="1" t="s">
        <v>37</v>
      </c>
      <c r="O2404" s="1" t="s">
        <v>43</v>
      </c>
      <c r="P2404" s="1" t="s">
        <v>43</v>
      </c>
      <c r="Q2404" s="1" t="s">
        <v>43</v>
      </c>
      <c r="R2404" s="3">
        <v>0</v>
      </c>
      <c r="S2404" s="1" t="s">
        <v>44</v>
      </c>
      <c r="T2404" s="1" t="s">
        <v>45</v>
      </c>
      <c r="U2404" s="1" t="s">
        <v>2105</v>
      </c>
      <c r="V2404" s="1" t="s">
        <v>46</v>
      </c>
      <c r="W2404" s="1" t="s">
        <v>47</v>
      </c>
      <c r="X2404" s="1" t="s">
        <v>2107</v>
      </c>
      <c r="Y2404" s="1" t="s">
        <v>49</v>
      </c>
      <c r="Z2404" s="1" t="s">
        <v>50</v>
      </c>
      <c r="AA2404" s="1" t="s">
        <v>51</v>
      </c>
      <c r="AB2404" s="1" t="s">
        <v>2107</v>
      </c>
      <c r="AC2404" s="1" t="s">
        <v>37</v>
      </c>
    </row>
    <row r="2405" spans="1:29" hidden="1" x14ac:dyDescent="0.25">
      <c r="A2405" s="1" t="s">
        <v>33</v>
      </c>
      <c r="B2405" s="1" t="s">
        <v>34</v>
      </c>
      <c r="C2405" s="2">
        <v>45988</v>
      </c>
      <c r="D2405" s="1" t="s">
        <v>35</v>
      </c>
      <c r="E2405" s="1" t="s">
        <v>36</v>
      </c>
      <c r="F2405" s="1" t="s">
        <v>37</v>
      </c>
      <c r="G2405" s="1" t="s">
        <v>2108</v>
      </c>
      <c r="H2405" s="1" t="s">
        <v>2109</v>
      </c>
      <c r="I2405" s="3">
        <v>0</v>
      </c>
      <c r="J2405" s="3">
        <v>425649</v>
      </c>
      <c r="K2405" s="1" t="s">
        <v>40</v>
      </c>
      <c r="L2405" s="1" t="s">
        <v>340</v>
      </c>
      <c r="M2405" s="1" t="s">
        <v>341</v>
      </c>
      <c r="N2405" s="1" t="s">
        <v>37</v>
      </c>
      <c r="O2405" s="1" t="s">
        <v>43</v>
      </c>
      <c r="P2405" s="1" t="s">
        <v>43</v>
      </c>
      <c r="Q2405" s="1" t="s">
        <v>43</v>
      </c>
      <c r="R2405" s="3">
        <v>0</v>
      </c>
      <c r="S2405" s="1" t="s">
        <v>44</v>
      </c>
      <c r="T2405" s="1" t="s">
        <v>45</v>
      </c>
      <c r="U2405" s="1" t="s">
        <v>2108</v>
      </c>
      <c r="V2405" s="1" t="s">
        <v>46</v>
      </c>
      <c r="W2405" s="1" t="s">
        <v>47</v>
      </c>
      <c r="X2405" s="1" t="s">
        <v>2110</v>
      </c>
      <c r="Y2405" s="1" t="s">
        <v>49</v>
      </c>
      <c r="Z2405" s="1" t="s">
        <v>50</v>
      </c>
      <c r="AA2405" s="1" t="s">
        <v>51</v>
      </c>
      <c r="AB2405" s="1" t="s">
        <v>2110</v>
      </c>
      <c r="AC2405" s="1" t="s">
        <v>37</v>
      </c>
    </row>
    <row r="2406" spans="1:29" hidden="1" x14ac:dyDescent="0.25">
      <c r="A2406" s="1" t="s">
        <v>33</v>
      </c>
      <c r="B2406" s="1" t="s">
        <v>34</v>
      </c>
      <c r="C2406" s="2">
        <v>45991</v>
      </c>
      <c r="D2406" s="1" t="s">
        <v>73</v>
      </c>
      <c r="E2406" s="1" t="s">
        <v>74</v>
      </c>
      <c r="F2406" s="1" t="s">
        <v>37</v>
      </c>
      <c r="G2406" s="1" t="s">
        <v>1030</v>
      </c>
      <c r="H2406" s="1" t="s">
        <v>76</v>
      </c>
      <c r="I2406" s="3">
        <v>54371</v>
      </c>
      <c r="J2406" s="3">
        <v>0</v>
      </c>
      <c r="K2406" s="1" t="s">
        <v>40</v>
      </c>
      <c r="L2406" s="1" t="s">
        <v>1050</v>
      </c>
      <c r="M2406" s="1" t="s">
        <v>785</v>
      </c>
      <c r="N2406" s="1" t="s">
        <v>1459</v>
      </c>
      <c r="O2406" s="1" t="s">
        <v>1460</v>
      </c>
      <c r="P2406" s="1" t="s">
        <v>43</v>
      </c>
      <c r="Q2406" s="1" t="s">
        <v>43</v>
      </c>
      <c r="R2406" s="3">
        <v>0</v>
      </c>
      <c r="S2406" s="1" t="s">
        <v>44</v>
      </c>
      <c r="T2406" s="1" t="s">
        <v>45</v>
      </c>
      <c r="U2406" s="1" t="s">
        <v>1030</v>
      </c>
      <c r="V2406" s="1" t="s">
        <v>46</v>
      </c>
      <c r="W2406" s="1" t="s">
        <v>530</v>
      </c>
      <c r="X2406" s="1" t="s">
        <v>2111</v>
      </c>
      <c r="Y2406" s="1" t="s">
        <v>83</v>
      </c>
      <c r="Z2406" s="1" t="s">
        <v>532</v>
      </c>
      <c r="AA2406" s="1" t="s">
        <v>51</v>
      </c>
      <c r="AB2406" s="1" t="s">
        <v>2111</v>
      </c>
      <c r="AC2406" s="1" t="s">
        <v>37</v>
      </c>
    </row>
    <row r="2407" spans="1:29" hidden="1" x14ac:dyDescent="0.25">
      <c r="A2407" s="1" t="s">
        <v>33</v>
      </c>
      <c r="B2407" s="1" t="s">
        <v>34</v>
      </c>
      <c r="C2407" s="2">
        <v>45991</v>
      </c>
      <c r="D2407" s="1" t="s">
        <v>73</v>
      </c>
      <c r="E2407" s="1" t="s">
        <v>74</v>
      </c>
      <c r="F2407" s="1" t="s">
        <v>37</v>
      </c>
      <c r="G2407" s="1" t="s">
        <v>1030</v>
      </c>
      <c r="H2407" s="1" t="s">
        <v>76</v>
      </c>
      <c r="I2407" s="3">
        <v>332150</v>
      </c>
      <c r="J2407" s="3">
        <v>0</v>
      </c>
      <c r="K2407" s="1" t="s">
        <v>40</v>
      </c>
      <c r="L2407" s="1" t="s">
        <v>77</v>
      </c>
      <c r="M2407" s="1" t="s">
        <v>78</v>
      </c>
      <c r="N2407" s="1" t="s">
        <v>1459</v>
      </c>
      <c r="O2407" s="1" t="s">
        <v>1460</v>
      </c>
      <c r="P2407" s="1" t="s">
        <v>43</v>
      </c>
      <c r="Q2407" s="1" t="s">
        <v>43</v>
      </c>
      <c r="R2407" s="3">
        <v>0</v>
      </c>
      <c r="S2407" s="1" t="s">
        <v>44</v>
      </c>
      <c r="T2407" s="1" t="s">
        <v>45</v>
      </c>
      <c r="U2407" s="1" t="s">
        <v>1030</v>
      </c>
      <c r="V2407" s="1" t="s">
        <v>46</v>
      </c>
      <c r="W2407" s="1" t="s">
        <v>530</v>
      </c>
      <c r="X2407" s="1" t="s">
        <v>2111</v>
      </c>
      <c r="Y2407" s="1" t="s">
        <v>83</v>
      </c>
      <c r="Z2407" s="1" t="s">
        <v>532</v>
      </c>
      <c r="AA2407" s="1" t="s">
        <v>51</v>
      </c>
      <c r="AB2407" s="1" t="s">
        <v>2111</v>
      </c>
      <c r="AC2407" s="1" t="s">
        <v>37</v>
      </c>
    </row>
    <row r="2408" spans="1:29" hidden="1" x14ac:dyDescent="0.25">
      <c r="A2408" s="1" t="s">
        <v>33</v>
      </c>
      <c r="B2408" s="1" t="s">
        <v>34</v>
      </c>
      <c r="C2408" s="2">
        <v>45991</v>
      </c>
      <c r="D2408" s="1" t="s">
        <v>73</v>
      </c>
      <c r="E2408" s="1" t="s">
        <v>74</v>
      </c>
      <c r="F2408" s="1" t="s">
        <v>37</v>
      </c>
      <c r="G2408" s="1" t="s">
        <v>1030</v>
      </c>
      <c r="H2408" s="1" t="s">
        <v>76</v>
      </c>
      <c r="I2408" s="3">
        <v>47450</v>
      </c>
      <c r="J2408" s="3">
        <v>0</v>
      </c>
      <c r="K2408" s="1" t="s">
        <v>40</v>
      </c>
      <c r="L2408" s="1" t="s">
        <v>408</v>
      </c>
      <c r="M2408" s="1" t="s">
        <v>409</v>
      </c>
      <c r="N2408" s="1" t="s">
        <v>1459</v>
      </c>
      <c r="O2408" s="1" t="s">
        <v>1460</v>
      </c>
      <c r="P2408" s="1" t="s">
        <v>43</v>
      </c>
      <c r="Q2408" s="1" t="s">
        <v>43</v>
      </c>
      <c r="R2408" s="3">
        <v>0</v>
      </c>
      <c r="S2408" s="1" t="s">
        <v>44</v>
      </c>
      <c r="T2408" s="1" t="s">
        <v>45</v>
      </c>
      <c r="U2408" s="1" t="s">
        <v>1030</v>
      </c>
      <c r="V2408" s="1" t="s">
        <v>46</v>
      </c>
      <c r="W2408" s="1" t="s">
        <v>530</v>
      </c>
      <c r="X2408" s="1" t="s">
        <v>2111</v>
      </c>
      <c r="Y2408" s="1" t="s">
        <v>83</v>
      </c>
      <c r="Z2408" s="1" t="s">
        <v>532</v>
      </c>
      <c r="AA2408" s="1" t="s">
        <v>51</v>
      </c>
      <c r="AB2408" s="1" t="s">
        <v>2111</v>
      </c>
      <c r="AC2408" s="1" t="s">
        <v>37</v>
      </c>
    </row>
    <row r="2409" spans="1:29" hidden="1" x14ac:dyDescent="0.25">
      <c r="A2409" s="1" t="s">
        <v>33</v>
      </c>
      <c r="B2409" s="1" t="s">
        <v>34</v>
      </c>
      <c r="C2409" s="2">
        <v>45991</v>
      </c>
      <c r="D2409" s="1" t="s">
        <v>73</v>
      </c>
      <c r="E2409" s="1" t="s">
        <v>74</v>
      </c>
      <c r="F2409" s="1" t="s">
        <v>37</v>
      </c>
      <c r="G2409" s="1" t="s">
        <v>1030</v>
      </c>
      <c r="H2409" s="1" t="s">
        <v>76</v>
      </c>
      <c r="I2409" s="3">
        <v>142350</v>
      </c>
      <c r="J2409" s="3">
        <v>0</v>
      </c>
      <c r="K2409" s="1" t="s">
        <v>40</v>
      </c>
      <c r="L2409" s="1" t="s">
        <v>704</v>
      </c>
      <c r="M2409" s="1" t="s">
        <v>705</v>
      </c>
      <c r="N2409" s="1" t="s">
        <v>1459</v>
      </c>
      <c r="O2409" s="1" t="s">
        <v>1460</v>
      </c>
      <c r="P2409" s="1" t="s">
        <v>43</v>
      </c>
      <c r="Q2409" s="1" t="s">
        <v>43</v>
      </c>
      <c r="R2409" s="3">
        <v>0</v>
      </c>
      <c r="S2409" s="1" t="s">
        <v>44</v>
      </c>
      <c r="T2409" s="1" t="s">
        <v>45</v>
      </c>
      <c r="U2409" s="1" t="s">
        <v>1030</v>
      </c>
      <c r="V2409" s="1" t="s">
        <v>46</v>
      </c>
      <c r="W2409" s="1" t="s">
        <v>530</v>
      </c>
      <c r="X2409" s="1" t="s">
        <v>2111</v>
      </c>
      <c r="Y2409" s="1" t="s">
        <v>83</v>
      </c>
      <c r="Z2409" s="1" t="s">
        <v>532</v>
      </c>
      <c r="AA2409" s="1" t="s">
        <v>51</v>
      </c>
      <c r="AB2409" s="1" t="s">
        <v>2111</v>
      </c>
      <c r="AC2409" s="1" t="s">
        <v>37</v>
      </c>
    </row>
    <row r="2410" spans="1:29" hidden="1" x14ac:dyDescent="0.25">
      <c r="A2410" s="1" t="s">
        <v>33</v>
      </c>
      <c r="B2410" s="1" t="s">
        <v>34</v>
      </c>
      <c r="C2410" s="2">
        <v>45991</v>
      </c>
      <c r="D2410" s="1" t="s">
        <v>73</v>
      </c>
      <c r="E2410" s="1" t="s">
        <v>74</v>
      </c>
      <c r="F2410" s="1" t="s">
        <v>37</v>
      </c>
      <c r="G2410" s="1" t="s">
        <v>1030</v>
      </c>
      <c r="H2410" s="1" t="s">
        <v>76</v>
      </c>
      <c r="I2410" s="3">
        <v>47450</v>
      </c>
      <c r="J2410" s="3">
        <v>0</v>
      </c>
      <c r="K2410" s="1" t="s">
        <v>40</v>
      </c>
      <c r="L2410" s="1" t="s">
        <v>478</v>
      </c>
      <c r="M2410" s="1" t="s">
        <v>479</v>
      </c>
      <c r="N2410" s="1" t="s">
        <v>1459</v>
      </c>
      <c r="O2410" s="1" t="s">
        <v>1460</v>
      </c>
      <c r="P2410" s="1" t="s">
        <v>43</v>
      </c>
      <c r="Q2410" s="1" t="s">
        <v>43</v>
      </c>
      <c r="R2410" s="3">
        <v>0</v>
      </c>
      <c r="S2410" s="1" t="s">
        <v>44</v>
      </c>
      <c r="T2410" s="1" t="s">
        <v>45</v>
      </c>
      <c r="U2410" s="1" t="s">
        <v>1030</v>
      </c>
      <c r="V2410" s="1" t="s">
        <v>46</v>
      </c>
      <c r="W2410" s="1" t="s">
        <v>530</v>
      </c>
      <c r="X2410" s="1" t="s">
        <v>2111</v>
      </c>
      <c r="Y2410" s="1" t="s">
        <v>83</v>
      </c>
      <c r="Z2410" s="1" t="s">
        <v>532</v>
      </c>
      <c r="AA2410" s="1" t="s">
        <v>51</v>
      </c>
      <c r="AB2410" s="1" t="s">
        <v>2111</v>
      </c>
      <c r="AC2410" s="1" t="s">
        <v>37</v>
      </c>
    </row>
    <row r="2411" spans="1:29" hidden="1" x14ac:dyDescent="0.25">
      <c r="A2411" s="1" t="s">
        <v>33</v>
      </c>
      <c r="B2411" s="1" t="s">
        <v>34</v>
      </c>
      <c r="C2411" s="2">
        <v>45991</v>
      </c>
      <c r="D2411" s="1" t="s">
        <v>73</v>
      </c>
      <c r="E2411" s="1" t="s">
        <v>74</v>
      </c>
      <c r="F2411" s="1" t="s">
        <v>37</v>
      </c>
      <c r="G2411" s="1" t="s">
        <v>1030</v>
      </c>
      <c r="H2411" s="1" t="s">
        <v>76</v>
      </c>
      <c r="I2411" s="3">
        <v>711750</v>
      </c>
      <c r="J2411" s="3">
        <v>0</v>
      </c>
      <c r="K2411" s="1" t="s">
        <v>40</v>
      </c>
      <c r="L2411" s="1" t="s">
        <v>125</v>
      </c>
      <c r="M2411" s="1" t="s">
        <v>126</v>
      </c>
      <c r="N2411" s="1" t="s">
        <v>1459</v>
      </c>
      <c r="O2411" s="1" t="s">
        <v>1460</v>
      </c>
      <c r="P2411" s="1" t="s">
        <v>43</v>
      </c>
      <c r="Q2411" s="1" t="s">
        <v>43</v>
      </c>
      <c r="R2411" s="3">
        <v>0</v>
      </c>
      <c r="S2411" s="1" t="s">
        <v>44</v>
      </c>
      <c r="T2411" s="1" t="s">
        <v>45</v>
      </c>
      <c r="U2411" s="1" t="s">
        <v>1030</v>
      </c>
      <c r="V2411" s="1" t="s">
        <v>46</v>
      </c>
      <c r="W2411" s="1" t="s">
        <v>530</v>
      </c>
      <c r="X2411" s="1" t="s">
        <v>2111</v>
      </c>
      <c r="Y2411" s="1" t="s">
        <v>83</v>
      </c>
      <c r="Z2411" s="1" t="s">
        <v>532</v>
      </c>
      <c r="AA2411" s="1" t="s">
        <v>51</v>
      </c>
      <c r="AB2411" s="1" t="s">
        <v>2111</v>
      </c>
      <c r="AC2411" s="1" t="s">
        <v>37</v>
      </c>
    </row>
    <row r="2412" spans="1:29" hidden="1" x14ac:dyDescent="0.25">
      <c r="A2412" s="1" t="s">
        <v>33</v>
      </c>
      <c r="B2412" s="1" t="s">
        <v>34</v>
      </c>
      <c r="C2412" s="2">
        <v>45991</v>
      </c>
      <c r="D2412" s="1" t="s">
        <v>73</v>
      </c>
      <c r="E2412" s="1" t="s">
        <v>74</v>
      </c>
      <c r="F2412" s="1" t="s">
        <v>37</v>
      </c>
      <c r="G2412" s="1" t="s">
        <v>1030</v>
      </c>
      <c r="H2412" s="1" t="s">
        <v>76</v>
      </c>
      <c r="I2412" s="3">
        <v>47450</v>
      </c>
      <c r="J2412" s="3">
        <v>0</v>
      </c>
      <c r="K2412" s="1" t="s">
        <v>40</v>
      </c>
      <c r="L2412" s="1" t="s">
        <v>135</v>
      </c>
      <c r="M2412" s="1" t="s">
        <v>136</v>
      </c>
      <c r="N2412" s="1" t="s">
        <v>1459</v>
      </c>
      <c r="O2412" s="1" t="s">
        <v>1460</v>
      </c>
      <c r="P2412" s="1" t="s">
        <v>43</v>
      </c>
      <c r="Q2412" s="1" t="s">
        <v>43</v>
      </c>
      <c r="R2412" s="3">
        <v>0</v>
      </c>
      <c r="S2412" s="1" t="s">
        <v>44</v>
      </c>
      <c r="T2412" s="1" t="s">
        <v>45</v>
      </c>
      <c r="U2412" s="1" t="s">
        <v>1030</v>
      </c>
      <c r="V2412" s="1" t="s">
        <v>46</v>
      </c>
      <c r="W2412" s="1" t="s">
        <v>530</v>
      </c>
      <c r="X2412" s="1" t="s">
        <v>2111</v>
      </c>
      <c r="Y2412" s="1" t="s">
        <v>83</v>
      </c>
      <c r="Z2412" s="1" t="s">
        <v>532</v>
      </c>
      <c r="AA2412" s="1" t="s">
        <v>51</v>
      </c>
      <c r="AB2412" s="1" t="s">
        <v>2111</v>
      </c>
      <c r="AC2412" s="1" t="s">
        <v>37</v>
      </c>
    </row>
    <row r="2413" spans="1:29" hidden="1" x14ac:dyDescent="0.25">
      <c r="A2413" s="1" t="s">
        <v>33</v>
      </c>
      <c r="B2413" s="1" t="s">
        <v>34</v>
      </c>
      <c r="C2413" s="2">
        <v>45991</v>
      </c>
      <c r="D2413" s="1" t="s">
        <v>73</v>
      </c>
      <c r="E2413" s="1" t="s">
        <v>74</v>
      </c>
      <c r="F2413" s="1" t="s">
        <v>37</v>
      </c>
      <c r="G2413" s="1" t="s">
        <v>1030</v>
      </c>
      <c r="H2413" s="1" t="s">
        <v>76</v>
      </c>
      <c r="I2413" s="3">
        <v>47450</v>
      </c>
      <c r="J2413" s="3">
        <v>0</v>
      </c>
      <c r="K2413" s="1" t="s">
        <v>40</v>
      </c>
      <c r="L2413" s="1" t="s">
        <v>166</v>
      </c>
      <c r="M2413" s="1" t="s">
        <v>167</v>
      </c>
      <c r="N2413" s="1" t="s">
        <v>1459</v>
      </c>
      <c r="O2413" s="1" t="s">
        <v>1460</v>
      </c>
      <c r="P2413" s="1" t="s">
        <v>43</v>
      </c>
      <c r="Q2413" s="1" t="s">
        <v>43</v>
      </c>
      <c r="R2413" s="3">
        <v>0</v>
      </c>
      <c r="S2413" s="1" t="s">
        <v>44</v>
      </c>
      <c r="T2413" s="1" t="s">
        <v>45</v>
      </c>
      <c r="U2413" s="1" t="s">
        <v>1030</v>
      </c>
      <c r="V2413" s="1" t="s">
        <v>46</v>
      </c>
      <c r="W2413" s="1" t="s">
        <v>530</v>
      </c>
      <c r="X2413" s="1" t="s">
        <v>2111</v>
      </c>
      <c r="Y2413" s="1" t="s">
        <v>83</v>
      </c>
      <c r="Z2413" s="1" t="s">
        <v>532</v>
      </c>
      <c r="AA2413" s="1" t="s">
        <v>51</v>
      </c>
      <c r="AB2413" s="1" t="s">
        <v>2111</v>
      </c>
      <c r="AC2413" s="1" t="s">
        <v>37</v>
      </c>
    </row>
    <row r="2414" spans="1:29" hidden="1" x14ac:dyDescent="0.25">
      <c r="A2414" s="1" t="s">
        <v>33</v>
      </c>
      <c r="B2414" s="1" t="s">
        <v>34</v>
      </c>
      <c r="C2414" s="2">
        <v>45991</v>
      </c>
      <c r="D2414" s="1" t="s">
        <v>73</v>
      </c>
      <c r="E2414" s="1" t="s">
        <v>74</v>
      </c>
      <c r="F2414" s="1" t="s">
        <v>37</v>
      </c>
      <c r="G2414" s="1" t="s">
        <v>1030</v>
      </c>
      <c r="H2414" s="1" t="s">
        <v>76</v>
      </c>
      <c r="I2414" s="3">
        <v>332150</v>
      </c>
      <c r="J2414" s="3">
        <v>0</v>
      </c>
      <c r="K2414" s="1" t="s">
        <v>40</v>
      </c>
      <c r="L2414" s="1" t="s">
        <v>77</v>
      </c>
      <c r="M2414" s="1" t="s">
        <v>78</v>
      </c>
      <c r="N2414" s="1" t="s">
        <v>1459</v>
      </c>
      <c r="O2414" s="1" t="s">
        <v>1460</v>
      </c>
      <c r="P2414" s="1" t="s">
        <v>43</v>
      </c>
      <c r="Q2414" s="1" t="s">
        <v>43</v>
      </c>
      <c r="R2414" s="3">
        <v>0</v>
      </c>
      <c r="S2414" s="1" t="s">
        <v>44</v>
      </c>
      <c r="T2414" s="1" t="s">
        <v>45</v>
      </c>
      <c r="U2414" s="1" t="s">
        <v>1030</v>
      </c>
      <c r="V2414" s="1" t="s">
        <v>46</v>
      </c>
      <c r="W2414" s="1" t="s">
        <v>530</v>
      </c>
      <c r="X2414" s="1" t="s">
        <v>2111</v>
      </c>
      <c r="Y2414" s="1" t="s">
        <v>83</v>
      </c>
      <c r="Z2414" s="1" t="s">
        <v>532</v>
      </c>
      <c r="AA2414" s="1" t="s">
        <v>51</v>
      </c>
      <c r="AB2414" s="1" t="s">
        <v>2111</v>
      </c>
      <c r="AC2414" s="1" t="s">
        <v>37</v>
      </c>
    </row>
    <row r="2415" spans="1:29" hidden="1" x14ac:dyDescent="0.25">
      <c r="A2415" s="1" t="s">
        <v>33</v>
      </c>
      <c r="B2415" s="1" t="s">
        <v>34</v>
      </c>
      <c r="C2415" s="2">
        <v>45991</v>
      </c>
      <c r="D2415" s="1" t="s">
        <v>73</v>
      </c>
      <c r="E2415" s="1" t="s">
        <v>74</v>
      </c>
      <c r="F2415" s="1" t="s">
        <v>37</v>
      </c>
      <c r="G2415" s="1" t="s">
        <v>1030</v>
      </c>
      <c r="H2415" s="1" t="s">
        <v>76</v>
      </c>
      <c r="I2415" s="3">
        <v>47767</v>
      </c>
      <c r="J2415" s="3">
        <v>0</v>
      </c>
      <c r="K2415" s="1" t="s">
        <v>40</v>
      </c>
      <c r="L2415" s="1" t="s">
        <v>285</v>
      </c>
      <c r="M2415" s="1" t="s">
        <v>286</v>
      </c>
      <c r="N2415" s="1" t="s">
        <v>1459</v>
      </c>
      <c r="O2415" s="1" t="s">
        <v>1460</v>
      </c>
      <c r="P2415" s="1" t="s">
        <v>43</v>
      </c>
      <c r="Q2415" s="1" t="s">
        <v>43</v>
      </c>
      <c r="R2415" s="3">
        <v>0</v>
      </c>
      <c r="S2415" s="1" t="s">
        <v>44</v>
      </c>
      <c r="T2415" s="1" t="s">
        <v>45</v>
      </c>
      <c r="U2415" s="1" t="s">
        <v>1030</v>
      </c>
      <c r="V2415" s="1" t="s">
        <v>46</v>
      </c>
      <c r="W2415" s="1" t="s">
        <v>530</v>
      </c>
      <c r="X2415" s="1" t="s">
        <v>2111</v>
      </c>
      <c r="Y2415" s="1" t="s">
        <v>83</v>
      </c>
      <c r="Z2415" s="1" t="s">
        <v>532</v>
      </c>
      <c r="AA2415" s="1" t="s">
        <v>51</v>
      </c>
      <c r="AB2415" s="1" t="s">
        <v>2111</v>
      </c>
      <c r="AC2415" s="1" t="s">
        <v>37</v>
      </c>
    </row>
    <row r="2416" spans="1:29" hidden="1" x14ac:dyDescent="0.25">
      <c r="A2416" s="1" t="s">
        <v>33</v>
      </c>
      <c r="B2416" s="1" t="s">
        <v>34</v>
      </c>
      <c r="C2416" s="2">
        <v>45991</v>
      </c>
      <c r="D2416" s="1" t="s">
        <v>73</v>
      </c>
      <c r="E2416" s="1" t="s">
        <v>74</v>
      </c>
      <c r="F2416" s="1" t="s">
        <v>37</v>
      </c>
      <c r="G2416" s="1" t="s">
        <v>1030</v>
      </c>
      <c r="H2416" s="1" t="s">
        <v>76</v>
      </c>
      <c r="I2416" s="3">
        <v>711750</v>
      </c>
      <c r="J2416" s="3">
        <v>0</v>
      </c>
      <c r="K2416" s="1" t="s">
        <v>40</v>
      </c>
      <c r="L2416" s="1" t="s">
        <v>125</v>
      </c>
      <c r="M2416" s="1" t="s">
        <v>126</v>
      </c>
      <c r="N2416" s="1" t="s">
        <v>1459</v>
      </c>
      <c r="O2416" s="1" t="s">
        <v>1460</v>
      </c>
      <c r="P2416" s="1" t="s">
        <v>43</v>
      </c>
      <c r="Q2416" s="1" t="s">
        <v>43</v>
      </c>
      <c r="R2416" s="3">
        <v>0</v>
      </c>
      <c r="S2416" s="1" t="s">
        <v>44</v>
      </c>
      <c r="T2416" s="1" t="s">
        <v>45</v>
      </c>
      <c r="U2416" s="1" t="s">
        <v>1030</v>
      </c>
      <c r="V2416" s="1" t="s">
        <v>46</v>
      </c>
      <c r="W2416" s="1" t="s">
        <v>530</v>
      </c>
      <c r="X2416" s="1" t="s">
        <v>2111</v>
      </c>
      <c r="Y2416" s="1" t="s">
        <v>83</v>
      </c>
      <c r="Z2416" s="1" t="s">
        <v>532</v>
      </c>
      <c r="AA2416" s="1" t="s">
        <v>51</v>
      </c>
      <c r="AB2416" s="1" t="s">
        <v>2111</v>
      </c>
      <c r="AC2416" s="1" t="s">
        <v>37</v>
      </c>
    </row>
    <row r="2417" spans="1:29" hidden="1" x14ac:dyDescent="0.25">
      <c r="A2417" s="1" t="s">
        <v>33</v>
      </c>
      <c r="B2417" s="1" t="s">
        <v>34</v>
      </c>
      <c r="C2417" s="2">
        <v>45991</v>
      </c>
      <c r="D2417" s="1" t="s">
        <v>73</v>
      </c>
      <c r="E2417" s="1" t="s">
        <v>74</v>
      </c>
      <c r="F2417" s="1" t="s">
        <v>37</v>
      </c>
      <c r="G2417" s="1" t="s">
        <v>1030</v>
      </c>
      <c r="H2417" s="1" t="s">
        <v>76</v>
      </c>
      <c r="I2417" s="3">
        <v>47450</v>
      </c>
      <c r="J2417" s="3">
        <v>0</v>
      </c>
      <c r="K2417" s="1" t="s">
        <v>40</v>
      </c>
      <c r="L2417" s="1" t="s">
        <v>309</v>
      </c>
      <c r="M2417" s="1" t="s">
        <v>310</v>
      </c>
      <c r="N2417" s="1" t="s">
        <v>1459</v>
      </c>
      <c r="O2417" s="1" t="s">
        <v>1460</v>
      </c>
      <c r="P2417" s="1" t="s">
        <v>43</v>
      </c>
      <c r="Q2417" s="1" t="s">
        <v>43</v>
      </c>
      <c r="R2417" s="3">
        <v>0</v>
      </c>
      <c r="S2417" s="1" t="s">
        <v>44</v>
      </c>
      <c r="T2417" s="1" t="s">
        <v>45</v>
      </c>
      <c r="U2417" s="1" t="s">
        <v>1030</v>
      </c>
      <c r="V2417" s="1" t="s">
        <v>46</v>
      </c>
      <c r="W2417" s="1" t="s">
        <v>530</v>
      </c>
      <c r="X2417" s="1" t="s">
        <v>2111</v>
      </c>
      <c r="Y2417" s="1" t="s">
        <v>83</v>
      </c>
      <c r="Z2417" s="1" t="s">
        <v>532</v>
      </c>
      <c r="AA2417" s="1" t="s">
        <v>51</v>
      </c>
      <c r="AB2417" s="1" t="s">
        <v>2111</v>
      </c>
      <c r="AC2417" s="1" t="s">
        <v>37</v>
      </c>
    </row>
    <row r="2418" spans="1:29" hidden="1" x14ac:dyDescent="0.25">
      <c r="A2418" s="1" t="s">
        <v>33</v>
      </c>
      <c r="B2418" s="1" t="s">
        <v>34</v>
      </c>
      <c r="C2418" s="2">
        <v>45994</v>
      </c>
      <c r="D2418" s="1" t="s">
        <v>35</v>
      </c>
      <c r="E2418" s="1" t="s">
        <v>36</v>
      </c>
      <c r="F2418" s="1" t="s">
        <v>37</v>
      </c>
      <c r="G2418" s="1" t="s">
        <v>2112</v>
      </c>
      <c r="H2418" s="1" t="s">
        <v>2113</v>
      </c>
      <c r="I2418" s="3">
        <v>0</v>
      </c>
      <c r="J2418" s="3">
        <v>48720</v>
      </c>
      <c r="K2418" s="1" t="s">
        <v>40</v>
      </c>
      <c r="L2418" s="1" t="s">
        <v>340</v>
      </c>
      <c r="M2418" s="1" t="s">
        <v>341</v>
      </c>
      <c r="N2418" s="1" t="s">
        <v>37</v>
      </c>
      <c r="O2418" s="1" t="s">
        <v>43</v>
      </c>
      <c r="P2418" s="1" t="s">
        <v>43</v>
      </c>
      <c r="Q2418" s="1" t="s">
        <v>43</v>
      </c>
      <c r="R2418" s="3">
        <v>0</v>
      </c>
      <c r="S2418" s="1" t="s">
        <v>44</v>
      </c>
      <c r="T2418" s="1" t="s">
        <v>45</v>
      </c>
      <c r="U2418" s="1" t="s">
        <v>2112</v>
      </c>
      <c r="V2418" s="1" t="s">
        <v>46</v>
      </c>
      <c r="W2418" s="1" t="s">
        <v>47</v>
      </c>
      <c r="X2418" s="1" t="s">
        <v>2114</v>
      </c>
      <c r="Y2418" s="1" t="s">
        <v>49</v>
      </c>
      <c r="Z2418" s="1" t="s">
        <v>50</v>
      </c>
      <c r="AA2418" s="1" t="s">
        <v>51</v>
      </c>
      <c r="AB2418" s="1" t="s">
        <v>2114</v>
      </c>
      <c r="AC2418" s="1" t="s">
        <v>37</v>
      </c>
    </row>
    <row r="2419" spans="1:29" hidden="1" x14ac:dyDescent="0.25">
      <c r="A2419" s="1" t="s">
        <v>33</v>
      </c>
      <c r="B2419" s="1" t="s">
        <v>34</v>
      </c>
      <c r="C2419" s="2">
        <v>45994</v>
      </c>
      <c r="D2419" s="1" t="s">
        <v>35</v>
      </c>
      <c r="E2419" s="1" t="s">
        <v>36</v>
      </c>
      <c r="F2419" s="1" t="s">
        <v>37</v>
      </c>
      <c r="G2419" s="1" t="s">
        <v>2115</v>
      </c>
      <c r="H2419" s="1" t="s">
        <v>2116</v>
      </c>
      <c r="I2419" s="3">
        <v>0</v>
      </c>
      <c r="J2419" s="3">
        <v>47450</v>
      </c>
      <c r="K2419" s="1" t="s">
        <v>40</v>
      </c>
      <c r="L2419" s="1" t="s">
        <v>340</v>
      </c>
      <c r="M2419" s="1" t="s">
        <v>341</v>
      </c>
      <c r="N2419" s="1" t="s">
        <v>37</v>
      </c>
      <c r="O2419" s="1" t="s">
        <v>43</v>
      </c>
      <c r="P2419" s="1" t="s">
        <v>43</v>
      </c>
      <c r="Q2419" s="1" t="s">
        <v>43</v>
      </c>
      <c r="R2419" s="3">
        <v>0</v>
      </c>
      <c r="S2419" s="1" t="s">
        <v>44</v>
      </c>
      <c r="T2419" s="1" t="s">
        <v>45</v>
      </c>
      <c r="U2419" s="1" t="s">
        <v>2115</v>
      </c>
      <c r="V2419" s="1" t="s">
        <v>46</v>
      </c>
      <c r="W2419" s="1" t="s">
        <v>47</v>
      </c>
      <c r="X2419" s="1" t="s">
        <v>2117</v>
      </c>
      <c r="Y2419" s="1" t="s">
        <v>49</v>
      </c>
      <c r="Z2419" s="1" t="s">
        <v>50</v>
      </c>
      <c r="AA2419" s="1" t="s">
        <v>51</v>
      </c>
      <c r="AB2419" s="1" t="s">
        <v>2117</v>
      </c>
      <c r="AC2419" s="1" t="s">
        <v>37</v>
      </c>
    </row>
    <row r="2420" spans="1:29" hidden="1" x14ac:dyDescent="0.25">
      <c r="A2420" s="1" t="s">
        <v>33</v>
      </c>
      <c r="B2420" s="1" t="s">
        <v>34</v>
      </c>
      <c r="C2420" s="2">
        <v>45995</v>
      </c>
      <c r="D2420" s="1" t="s">
        <v>35</v>
      </c>
      <c r="E2420" s="1" t="s">
        <v>36</v>
      </c>
      <c r="F2420" s="1" t="s">
        <v>37</v>
      </c>
      <c r="G2420" s="1" t="s">
        <v>2118</v>
      </c>
      <c r="H2420" s="1" t="s">
        <v>2119</v>
      </c>
      <c r="I2420" s="3">
        <v>0</v>
      </c>
      <c r="J2420" s="3">
        <v>1028602</v>
      </c>
      <c r="K2420" s="1" t="s">
        <v>40</v>
      </c>
      <c r="L2420" s="1" t="s">
        <v>54</v>
      </c>
      <c r="M2420" s="1" t="s">
        <v>55</v>
      </c>
      <c r="N2420" s="1" t="s">
        <v>37</v>
      </c>
      <c r="O2420" s="1" t="s">
        <v>43</v>
      </c>
      <c r="P2420" s="1" t="s">
        <v>43</v>
      </c>
      <c r="Q2420" s="1" t="s">
        <v>43</v>
      </c>
      <c r="R2420" s="3">
        <v>0</v>
      </c>
      <c r="S2420" s="1" t="s">
        <v>44</v>
      </c>
      <c r="T2420" s="1" t="s">
        <v>45</v>
      </c>
      <c r="U2420" s="1" t="s">
        <v>2118</v>
      </c>
      <c r="V2420" s="1" t="s">
        <v>46</v>
      </c>
      <c r="W2420" s="1" t="s">
        <v>47</v>
      </c>
      <c r="X2420" s="1" t="s">
        <v>2120</v>
      </c>
      <c r="Y2420" s="1" t="s">
        <v>49</v>
      </c>
      <c r="Z2420" s="1" t="s">
        <v>50</v>
      </c>
      <c r="AA2420" s="1" t="s">
        <v>51</v>
      </c>
      <c r="AB2420" s="1" t="s">
        <v>2120</v>
      </c>
      <c r="AC2420" s="1" t="s">
        <v>37</v>
      </c>
    </row>
    <row r="2421" spans="1:29" hidden="1" x14ac:dyDescent="0.25">
      <c r="A2421" s="1" t="s">
        <v>33</v>
      </c>
      <c r="B2421" s="1" t="s">
        <v>34</v>
      </c>
      <c r="C2421" s="2">
        <v>45996</v>
      </c>
      <c r="D2421" s="1" t="s">
        <v>35</v>
      </c>
      <c r="E2421" s="1" t="s">
        <v>36</v>
      </c>
      <c r="F2421" s="1" t="s">
        <v>37</v>
      </c>
      <c r="G2421" s="1" t="s">
        <v>2121</v>
      </c>
      <c r="H2421" s="1" t="s">
        <v>2122</v>
      </c>
      <c r="I2421" s="3">
        <v>0</v>
      </c>
      <c r="J2421" s="3">
        <v>501778</v>
      </c>
      <c r="K2421" s="1" t="s">
        <v>40</v>
      </c>
      <c r="L2421" s="1" t="s">
        <v>206</v>
      </c>
      <c r="M2421" s="1" t="s">
        <v>207</v>
      </c>
      <c r="N2421" s="1" t="s">
        <v>37</v>
      </c>
      <c r="O2421" s="1" t="s">
        <v>43</v>
      </c>
      <c r="P2421" s="1" t="s">
        <v>43</v>
      </c>
      <c r="Q2421" s="1" t="s">
        <v>43</v>
      </c>
      <c r="R2421" s="3">
        <v>0</v>
      </c>
      <c r="S2421" s="1" t="s">
        <v>44</v>
      </c>
      <c r="T2421" s="1" t="s">
        <v>45</v>
      </c>
      <c r="U2421" s="1" t="s">
        <v>2121</v>
      </c>
      <c r="V2421" s="1" t="s">
        <v>46</v>
      </c>
      <c r="W2421" s="1" t="s">
        <v>47</v>
      </c>
      <c r="X2421" s="1" t="s">
        <v>2123</v>
      </c>
      <c r="Y2421" s="1" t="s">
        <v>49</v>
      </c>
      <c r="Z2421" s="1" t="s">
        <v>50</v>
      </c>
      <c r="AA2421" s="1" t="s">
        <v>51</v>
      </c>
      <c r="AB2421" s="1" t="s">
        <v>2123</v>
      </c>
      <c r="AC2421" s="1" t="s">
        <v>37</v>
      </c>
    </row>
    <row r="2422" spans="1:29" hidden="1" x14ac:dyDescent="0.25">
      <c r="A2422" s="1" t="s">
        <v>33</v>
      </c>
      <c r="B2422" s="1" t="s">
        <v>34</v>
      </c>
      <c r="C2422" s="2">
        <v>46000</v>
      </c>
      <c r="D2422" s="1" t="s">
        <v>35</v>
      </c>
      <c r="E2422" s="1" t="s">
        <v>36</v>
      </c>
      <c r="F2422" s="1" t="s">
        <v>37</v>
      </c>
      <c r="G2422" s="1" t="s">
        <v>2124</v>
      </c>
      <c r="H2422" s="1" t="s">
        <v>2125</v>
      </c>
      <c r="I2422" s="3">
        <v>0</v>
      </c>
      <c r="J2422" s="3">
        <v>86117</v>
      </c>
      <c r="K2422" s="1" t="s">
        <v>40</v>
      </c>
      <c r="L2422" s="1" t="s">
        <v>62</v>
      </c>
      <c r="M2422" s="1" t="s">
        <v>63</v>
      </c>
      <c r="N2422" s="1" t="s">
        <v>37</v>
      </c>
      <c r="O2422" s="1" t="s">
        <v>43</v>
      </c>
      <c r="P2422" s="1" t="s">
        <v>43</v>
      </c>
      <c r="Q2422" s="1" t="s">
        <v>43</v>
      </c>
      <c r="R2422" s="3">
        <v>0</v>
      </c>
      <c r="S2422" s="1" t="s">
        <v>44</v>
      </c>
      <c r="T2422" s="1" t="s">
        <v>45</v>
      </c>
      <c r="U2422" s="1" t="s">
        <v>2124</v>
      </c>
      <c r="V2422" s="1" t="s">
        <v>46</v>
      </c>
      <c r="W2422" s="1" t="s">
        <v>47</v>
      </c>
      <c r="X2422" s="1" t="s">
        <v>2126</v>
      </c>
      <c r="Y2422" s="1" t="s">
        <v>49</v>
      </c>
      <c r="Z2422" s="1" t="s">
        <v>50</v>
      </c>
      <c r="AA2422" s="1" t="s">
        <v>51</v>
      </c>
      <c r="AB2422" s="1" t="s">
        <v>2126</v>
      </c>
      <c r="AC2422" s="1" t="s">
        <v>37</v>
      </c>
    </row>
    <row r="2423" spans="1:29" hidden="1" x14ac:dyDescent="0.25">
      <c r="A2423" s="1" t="s">
        <v>33</v>
      </c>
      <c r="B2423" s="1" t="s">
        <v>34</v>
      </c>
      <c r="C2423" s="2">
        <v>46000</v>
      </c>
      <c r="D2423" s="1" t="s">
        <v>35</v>
      </c>
      <c r="E2423" s="1" t="s">
        <v>36</v>
      </c>
      <c r="F2423" s="1" t="s">
        <v>37</v>
      </c>
      <c r="G2423" s="1" t="s">
        <v>2127</v>
      </c>
      <c r="H2423" s="1" t="s">
        <v>2128</v>
      </c>
      <c r="I2423" s="3">
        <v>0</v>
      </c>
      <c r="J2423" s="3">
        <v>1055600</v>
      </c>
      <c r="K2423" s="1" t="s">
        <v>40</v>
      </c>
      <c r="L2423" s="1" t="s">
        <v>41</v>
      </c>
      <c r="M2423" s="1" t="s">
        <v>42</v>
      </c>
      <c r="N2423" s="1" t="s">
        <v>37</v>
      </c>
      <c r="O2423" s="1" t="s">
        <v>43</v>
      </c>
      <c r="P2423" s="1" t="s">
        <v>43</v>
      </c>
      <c r="Q2423" s="1" t="s">
        <v>43</v>
      </c>
      <c r="R2423" s="3">
        <v>0</v>
      </c>
      <c r="S2423" s="1" t="s">
        <v>44</v>
      </c>
      <c r="T2423" s="1" t="s">
        <v>45</v>
      </c>
      <c r="U2423" s="1" t="s">
        <v>2127</v>
      </c>
      <c r="V2423" s="1" t="s">
        <v>46</v>
      </c>
      <c r="W2423" s="1" t="s">
        <v>47</v>
      </c>
      <c r="X2423" s="1" t="s">
        <v>2129</v>
      </c>
      <c r="Y2423" s="1" t="s">
        <v>49</v>
      </c>
      <c r="Z2423" s="1" t="s">
        <v>50</v>
      </c>
      <c r="AA2423" s="1" t="s">
        <v>51</v>
      </c>
      <c r="AB2423" s="1" t="s">
        <v>2129</v>
      </c>
      <c r="AC2423" s="1" t="s">
        <v>37</v>
      </c>
    </row>
    <row r="2424" spans="1:29" hidden="1" x14ac:dyDescent="0.25">
      <c r="A2424" s="1" t="s">
        <v>33</v>
      </c>
      <c r="B2424" s="1" t="s">
        <v>34</v>
      </c>
      <c r="C2424" s="2">
        <v>46001</v>
      </c>
      <c r="D2424" s="1" t="s">
        <v>35</v>
      </c>
      <c r="E2424" s="1" t="s">
        <v>36</v>
      </c>
      <c r="F2424" s="1" t="s">
        <v>37</v>
      </c>
      <c r="G2424" s="1" t="s">
        <v>2130</v>
      </c>
      <c r="H2424" s="1" t="s">
        <v>2131</v>
      </c>
      <c r="I2424" s="3">
        <v>0</v>
      </c>
      <c r="J2424" s="3">
        <v>47450</v>
      </c>
      <c r="K2424" s="1" t="s">
        <v>40</v>
      </c>
      <c r="L2424" s="1" t="s">
        <v>54</v>
      </c>
      <c r="M2424" s="1" t="s">
        <v>55</v>
      </c>
      <c r="N2424" s="1" t="s">
        <v>37</v>
      </c>
      <c r="O2424" s="1" t="s">
        <v>43</v>
      </c>
      <c r="P2424" s="1" t="s">
        <v>43</v>
      </c>
      <c r="Q2424" s="1" t="s">
        <v>43</v>
      </c>
      <c r="R2424" s="3">
        <v>0</v>
      </c>
      <c r="S2424" s="1" t="s">
        <v>44</v>
      </c>
      <c r="T2424" s="1" t="s">
        <v>45</v>
      </c>
      <c r="U2424" s="1" t="s">
        <v>2130</v>
      </c>
      <c r="V2424" s="1" t="s">
        <v>46</v>
      </c>
      <c r="W2424" s="1" t="s">
        <v>47</v>
      </c>
      <c r="X2424" s="1" t="s">
        <v>2132</v>
      </c>
      <c r="Y2424" s="1" t="s">
        <v>49</v>
      </c>
      <c r="Z2424" s="1" t="s">
        <v>50</v>
      </c>
      <c r="AA2424" s="1" t="s">
        <v>51</v>
      </c>
      <c r="AB2424" s="1" t="s">
        <v>2132</v>
      </c>
      <c r="AC2424" s="1" t="s">
        <v>37</v>
      </c>
    </row>
    <row r="2425" spans="1:29" hidden="1" x14ac:dyDescent="0.25">
      <c r="A2425" s="1" t="s">
        <v>33</v>
      </c>
      <c r="B2425" s="1" t="s">
        <v>34</v>
      </c>
      <c r="C2425" s="2">
        <v>46002</v>
      </c>
      <c r="D2425" s="1" t="s">
        <v>35</v>
      </c>
      <c r="E2425" s="1" t="s">
        <v>36</v>
      </c>
      <c r="F2425" s="1" t="s">
        <v>37</v>
      </c>
      <c r="G2425" s="1" t="s">
        <v>2133</v>
      </c>
      <c r="H2425" s="1" t="s">
        <v>2134</v>
      </c>
      <c r="I2425" s="3">
        <v>0</v>
      </c>
      <c r="J2425" s="3">
        <v>4048150</v>
      </c>
      <c r="K2425" s="1" t="s">
        <v>40</v>
      </c>
      <c r="L2425" s="1" t="s">
        <v>54</v>
      </c>
      <c r="M2425" s="1" t="s">
        <v>55</v>
      </c>
      <c r="N2425" s="1" t="s">
        <v>37</v>
      </c>
      <c r="O2425" s="1" t="s">
        <v>43</v>
      </c>
      <c r="P2425" s="1" t="s">
        <v>43</v>
      </c>
      <c r="Q2425" s="1" t="s">
        <v>43</v>
      </c>
      <c r="R2425" s="3">
        <v>0</v>
      </c>
      <c r="S2425" s="1" t="s">
        <v>44</v>
      </c>
      <c r="T2425" s="1" t="s">
        <v>45</v>
      </c>
      <c r="U2425" s="1" t="s">
        <v>2133</v>
      </c>
      <c r="V2425" s="1" t="s">
        <v>46</v>
      </c>
      <c r="W2425" s="1" t="s">
        <v>47</v>
      </c>
      <c r="X2425" s="1" t="s">
        <v>2135</v>
      </c>
      <c r="Y2425" s="1" t="s">
        <v>49</v>
      </c>
      <c r="Z2425" s="1" t="s">
        <v>50</v>
      </c>
      <c r="AA2425" s="1" t="s">
        <v>51</v>
      </c>
      <c r="AB2425" s="1" t="s">
        <v>2135</v>
      </c>
      <c r="AC2425" s="1" t="s">
        <v>37</v>
      </c>
    </row>
    <row r="2426" spans="1:29" hidden="1" x14ac:dyDescent="0.25">
      <c r="A2426" s="1" t="s">
        <v>33</v>
      </c>
      <c r="B2426" s="1" t="s">
        <v>34</v>
      </c>
      <c r="C2426" s="2">
        <v>46002</v>
      </c>
      <c r="D2426" s="1" t="s">
        <v>35</v>
      </c>
      <c r="E2426" s="1" t="s">
        <v>36</v>
      </c>
      <c r="F2426" s="1" t="s">
        <v>37</v>
      </c>
      <c r="G2426" s="1" t="s">
        <v>2136</v>
      </c>
      <c r="H2426" s="1" t="s">
        <v>2137</v>
      </c>
      <c r="I2426" s="3">
        <v>0</v>
      </c>
      <c r="J2426" s="3">
        <v>47450</v>
      </c>
      <c r="K2426" s="1" t="s">
        <v>40</v>
      </c>
      <c r="L2426" s="1" t="s">
        <v>214</v>
      </c>
      <c r="M2426" s="1" t="s">
        <v>215</v>
      </c>
      <c r="N2426" s="1" t="s">
        <v>37</v>
      </c>
      <c r="O2426" s="1" t="s">
        <v>43</v>
      </c>
      <c r="P2426" s="1" t="s">
        <v>43</v>
      </c>
      <c r="Q2426" s="1" t="s">
        <v>43</v>
      </c>
      <c r="R2426" s="3">
        <v>0</v>
      </c>
      <c r="S2426" s="1" t="s">
        <v>44</v>
      </c>
      <c r="T2426" s="1" t="s">
        <v>45</v>
      </c>
      <c r="U2426" s="1" t="s">
        <v>2136</v>
      </c>
      <c r="V2426" s="1" t="s">
        <v>46</v>
      </c>
      <c r="W2426" s="1" t="s">
        <v>47</v>
      </c>
      <c r="X2426" s="1" t="s">
        <v>2138</v>
      </c>
      <c r="Y2426" s="1" t="s">
        <v>49</v>
      </c>
      <c r="Z2426" s="1" t="s">
        <v>50</v>
      </c>
      <c r="AA2426" s="1" t="s">
        <v>51</v>
      </c>
      <c r="AB2426" s="1" t="s">
        <v>2138</v>
      </c>
      <c r="AC2426" s="1" t="s">
        <v>37</v>
      </c>
    </row>
    <row r="2427" spans="1:29" hidden="1" x14ac:dyDescent="0.25">
      <c r="A2427" s="1" t="s">
        <v>33</v>
      </c>
      <c r="B2427" s="1" t="s">
        <v>34</v>
      </c>
      <c r="C2427" s="2">
        <v>46002</v>
      </c>
      <c r="D2427" s="1" t="s">
        <v>35</v>
      </c>
      <c r="E2427" s="1" t="s">
        <v>36</v>
      </c>
      <c r="F2427" s="1" t="s">
        <v>37</v>
      </c>
      <c r="G2427" s="1" t="s">
        <v>2139</v>
      </c>
      <c r="H2427" s="1" t="s">
        <v>2140</v>
      </c>
      <c r="I2427" s="3">
        <v>0</v>
      </c>
      <c r="J2427" s="3">
        <v>2358667</v>
      </c>
      <c r="K2427" s="1" t="s">
        <v>40</v>
      </c>
      <c r="L2427" s="1" t="s">
        <v>214</v>
      </c>
      <c r="M2427" s="1" t="s">
        <v>215</v>
      </c>
      <c r="N2427" s="1" t="s">
        <v>37</v>
      </c>
      <c r="O2427" s="1" t="s">
        <v>43</v>
      </c>
      <c r="P2427" s="1" t="s">
        <v>43</v>
      </c>
      <c r="Q2427" s="1" t="s">
        <v>43</v>
      </c>
      <c r="R2427" s="3">
        <v>0</v>
      </c>
      <c r="S2427" s="1" t="s">
        <v>44</v>
      </c>
      <c r="T2427" s="1" t="s">
        <v>45</v>
      </c>
      <c r="U2427" s="1" t="s">
        <v>2139</v>
      </c>
      <c r="V2427" s="1" t="s">
        <v>46</v>
      </c>
      <c r="W2427" s="1" t="s">
        <v>47</v>
      </c>
      <c r="X2427" s="1" t="s">
        <v>2141</v>
      </c>
      <c r="Y2427" s="1" t="s">
        <v>49</v>
      </c>
      <c r="Z2427" s="1" t="s">
        <v>50</v>
      </c>
      <c r="AA2427" s="1" t="s">
        <v>51</v>
      </c>
      <c r="AB2427" s="1" t="s">
        <v>2141</v>
      </c>
      <c r="AC2427" s="1" t="s">
        <v>37</v>
      </c>
    </row>
    <row r="2428" spans="1:29" hidden="1" x14ac:dyDescent="0.25">
      <c r="A2428" s="1" t="s">
        <v>33</v>
      </c>
      <c r="B2428" s="1" t="s">
        <v>34</v>
      </c>
      <c r="C2428" s="2">
        <v>46003</v>
      </c>
      <c r="D2428" s="1" t="s">
        <v>35</v>
      </c>
      <c r="E2428" s="1" t="s">
        <v>36</v>
      </c>
      <c r="F2428" s="1" t="s">
        <v>37</v>
      </c>
      <c r="G2428" s="1" t="s">
        <v>2142</v>
      </c>
      <c r="H2428" s="1" t="s">
        <v>2143</v>
      </c>
      <c r="I2428" s="3">
        <v>0</v>
      </c>
      <c r="J2428" s="3">
        <v>38667</v>
      </c>
      <c r="K2428" s="1" t="s">
        <v>40</v>
      </c>
      <c r="L2428" s="1" t="s">
        <v>214</v>
      </c>
      <c r="M2428" s="1" t="s">
        <v>215</v>
      </c>
      <c r="N2428" s="1" t="s">
        <v>37</v>
      </c>
      <c r="O2428" s="1" t="s">
        <v>43</v>
      </c>
      <c r="P2428" s="1" t="s">
        <v>43</v>
      </c>
      <c r="Q2428" s="1" t="s">
        <v>43</v>
      </c>
      <c r="R2428" s="3">
        <v>0</v>
      </c>
      <c r="S2428" s="1" t="s">
        <v>44</v>
      </c>
      <c r="T2428" s="1" t="s">
        <v>45</v>
      </c>
      <c r="U2428" s="1" t="s">
        <v>2142</v>
      </c>
      <c r="V2428" s="1" t="s">
        <v>46</v>
      </c>
      <c r="W2428" s="1" t="s">
        <v>47</v>
      </c>
      <c r="X2428" s="1" t="s">
        <v>2144</v>
      </c>
      <c r="Y2428" s="1" t="s">
        <v>49</v>
      </c>
      <c r="Z2428" s="1" t="s">
        <v>50</v>
      </c>
      <c r="AA2428" s="1" t="s">
        <v>51</v>
      </c>
      <c r="AB2428" s="1" t="s">
        <v>2144</v>
      </c>
      <c r="AC2428" s="1" t="s">
        <v>37</v>
      </c>
    </row>
    <row r="2429" spans="1:29" hidden="1" x14ac:dyDescent="0.25">
      <c r="A2429" s="1" t="s">
        <v>33</v>
      </c>
      <c r="B2429" s="1" t="s">
        <v>34</v>
      </c>
      <c r="C2429" s="2">
        <v>46006</v>
      </c>
      <c r="D2429" s="1" t="s">
        <v>35</v>
      </c>
      <c r="E2429" s="1" t="s">
        <v>36</v>
      </c>
      <c r="F2429" s="1" t="s">
        <v>37</v>
      </c>
      <c r="G2429" s="1" t="s">
        <v>2145</v>
      </c>
      <c r="H2429" s="1" t="s">
        <v>2146</v>
      </c>
      <c r="I2429" s="3">
        <v>0</v>
      </c>
      <c r="J2429" s="3">
        <v>77334</v>
      </c>
      <c r="K2429" s="1" t="s">
        <v>40</v>
      </c>
      <c r="L2429" s="1" t="s">
        <v>214</v>
      </c>
      <c r="M2429" s="1" t="s">
        <v>215</v>
      </c>
      <c r="N2429" s="1" t="s">
        <v>37</v>
      </c>
      <c r="O2429" s="1" t="s">
        <v>43</v>
      </c>
      <c r="P2429" s="1" t="s">
        <v>43</v>
      </c>
      <c r="Q2429" s="1" t="s">
        <v>43</v>
      </c>
      <c r="R2429" s="3">
        <v>0</v>
      </c>
      <c r="S2429" s="1" t="s">
        <v>44</v>
      </c>
      <c r="T2429" s="1" t="s">
        <v>45</v>
      </c>
      <c r="U2429" s="1" t="s">
        <v>2145</v>
      </c>
      <c r="V2429" s="1" t="s">
        <v>46</v>
      </c>
      <c r="W2429" s="1" t="s">
        <v>47</v>
      </c>
      <c r="X2429" s="1" t="s">
        <v>2147</v>
      </c>
      <c r="Y2429" s="1" t="s">
        <v>49</v>
      </c>
      <c r="Z2429" s="1" t="s">
        <v>50</v>
      </c>
      <c r="AA2429" s="1" t="s">
        <v>51</v>
      </c>
      <c r="AB2429" s="1" t="s">
        <v>2147</v>
      </c>
      <c r="AC2429" s="1" t="s">
        <v>37</v>
      </c>
    </row>
    <row r="2430" spans="1:29" hidden="1" x14ac:dyDescent="0.25">
      <c r="A2430" s="1" t="s">
        <v>33</v>
      </c>
      <c r="B2430" s="1" t="s">
        <v>34</v>
      </c>
      <c r="C2430" s="2">
        <v>46006</v>
      </c>
      <c r="D2430" s="1" t="s">
        <v>35</v>
      </c>
      <c r="E2430" s="1" t="s">
        <v>36</v>
      </c>
      <c r="F2430" s="1" t="s">
        <v>37</v>
      </c>
      <c r="G2430" s="1" t="s">
        <v>2148</v>
      </c>
      <c r="H2430" s="1" t="s">
        <v>2149</v>
      </c>
      <c r="I2430" s="3">
        <v>0</v>
      </c>
      <c r="J2430" s="3">
        <v>1314667</v>
      </c>
      <c r="K2430" s="1" t="s">
        <v>40</v>
      </c>
      <c r="L2430" s="1" t="s">
        <v>214</v>
      </c>
      <c r="M2430" s="1" t="s">
        <v>215</v>
      </c>
      <c r="N2430" s="1" t="s">
        <v>37</v>
      </c>
      <c r="O2430" s="1" t="s">
        <v>43</v>
      </c>
      <c r="P2430" s="1" t="s">
        <v>43</v>
      </c>
      <c r="Q2430" s="1" t="s">
        <v>43</v>
      </c>
      <c r="R2430" s="3">
        <v>0</v>
      </c>
      <c r="S2430" s="1" t="s">
        <v>44</v>
      </c>
      <c r="T2430" s="1" t="s">
        <v>45</v>
      </c>
      <c r="U2430" s="1" t="s">
        <v>2148</v>
      </c>
      <c r="V2430" s="1" t="s">
        <v>46</v>
      </c>
      <c r="W2430" s="1" t="s">
        <v>47</v>
      </c>
      <c r="X2430" s="1" t="s">
        <v>2150</v>
      </c>
      <c r="Y2430" s="1" t="s">
        <v>49</v>
      </c>
      <c r="Z2430" s="1" t="s">
        <v>50</v>
      </c>
      <c r="AA2430" s="1" t="s">
        <v>51</v>
      </c>
      <c r="AB2430" s="1" t="s">
        <v>2150</v>
      </c>
      <c r="AC2430" s="1" t="s">
        <v>37</v>
      </c>
    </row>
    <row r="2431" spans="1:29" hidden="1" x14ac:dyDescent="0.25">
      <c r="A2431" s="1" t="s">
        <v>33</v>
      </c>
      <c r="B2431" s="1" t="s">
        <v>34</v>
      </c>
      <c r="C2431" s="2">
        <v>46013</v>
      </c>
      <c r="D2431" s="1" t="s">
        <v>35</v>
      </c>
      <c r="E2431" s="1" t="s">
        <v>36</v>
      </c>
      <c r="F2431" s="1" t="s">
        <v>37</v>
      </c>
      <c r="G2431" s="1" t="s">
        <v>2151</v>
      </c>
      <c r="H2431" s="1" t="s">
        <v>2152</v>
      </c>
      <c r="I2431" s="3">
        <v>0</v>
      </c>
      <c r="J2431" s="3">
        <v>293202</v>
      </c>
      <c r="K2431" s="1" t="s">
        <v>40</v>
      </c>
      <c r="L2431" s="1" t="s">
        <v>41</v>
      </c>
      <c r="M2431" s="1" t="s">
        <v>42</v>
      </c>
      <c r="N2431" s="1" t="s">
        <v>37</v>
      </c>
      <c r="O2431" s="1" t="s">
        <v>43</v>
      </c>
      <c r="P2431" s="1" t="s">
        <v>43</v>
      </c>
      <c r="Q2431" s="1" t="s">
        <v>43</v>
      </c>
      <c r="R2431" s="3">
        <v>0</v>
      </c>
      <c r="S2431" s="1" t="s">
        <v>44</v>
      </c>
      <c r="T2431" s="1" t="s">
        <v>45</v>
      </c>
      <c r="U2431" s="1" t="s">
        <v>2151</v>
      </c>
      <c r="V2431" s="1" t="s">
        <v>46</v>
      </c>
      <c r="W2431" s="1" t="s">
        <v>47</v>
      </c>
      <c r="X2431" s="1" t="s">
        <v>2153</v>
      </c>
      <c r="Y2431" s="1" t="s">
        <v>49</v>
      </c>
      <c r="Z2431" s="1" t="s">
        <v>50</v>
      </c>
      <c r="AA2431" s="1" t="s">
        <v>51</v>
      </c>
      <c r="AB2431" s="1" t="s">
        <v>2153</v>
      </c>
      <c r="AC2431" s="1" t="s">
        <v>37</v>
      </c>
    </row>
    <row r="2432" spans="1:29" hidden="1" x14ac:dyDescent="0.25">
      <c r="A2432" s="1" t="s">
        <v>33</v>
      </c>
      <c r="B2432" s="1" t="s">
        <v>34</v>
      </c>
      <c r="C2432" s="2">
        <v>46014</v>
      </c>
      <c r="D2432" s="1" t="s">
        <v>35</v>
      </c>
      <c r="E2432" s="1" t="s">
        <v>36</v>
      </c>
      <c r="F2432" s="1" t="s">
        <v>37</v>
      </c>
      <c r="G2432" s="1" t="s">
        <v>2154</v>
      </c>
      <c r="H2432" s="1" t="s">
        <v>2155</v>
      </c>
      <c r="I2432" s="3">
        <v>0</v>
      </c>
      <c r="J2432" s="3">
        <v>48120</v>
      </c>
      <c r="K2432" s="1" t="s">
        <v>40</v>
      </c>
      <c r="L2432" s="1" t="s">
        <v>444</v>
      </c>
      <c r="M2432" s="1" t="s">
        <v>445</v>
      </c>
      <c r="N2432" s="1" t="s">
        <v>37</v>
      </c>
      <c r="O2432" s="1" t="s">
        <v>43</v>
      </c>
      <c r="P2432" s="1" t="s">
        <v>43</v>
      </c>
      <c r="Q2432" s="1" t="s">
        <v>43</v>
      </c>
      <c r="R2432" s="3">
        <v>0</v>
      </c>
      <c r="S2432" s="1" t="s">
        <v>44</v>
      </c>
      <c r="T2432" s="1" t="s">
        <v>45</v>
      </c>
      <c r="U2432" s="1" t="s">
        <v>2154</v>
      </c>
      <c r="V2432" s="1" t="s">
        <v>46</v>
      </c>
      <c r="W2432" s="1" t="s">
        <v>47</v>
      </c>
      <c r="X2432" s="1" t="s">
        <v>2156</v>
      </c>
      <c r="Y2432" s="1" t="s">
        <v>49</v>
      </c>
      <c r="Z2432" s="1" t="s">
        <v>50</v>
      </c>
      <c r="AA2432" s="1" t="s">
        <v>51</v>
      </c>
      <c r="AB2432" s="1" t="s">
        <v>2156</v>
      </c>
      <c r="AC2432" s="1" t="s">
        <v>37</v>
      </c>
    </row>
    <row r="2433" spans="1:29" hidden="1" x14ac:dyDescent="0.25">
      <c r="A2433" s="1" t="s">
        <v>33</v>
      </c>
      <c r="B2433" s="1" t="s">
        <v>34</v>
      </c>
      <c r="C2433" s="2">
        <v>46015</v>
      </c>
      <c r="D2433" s="1" t="s">
        <v>35</v>
      </c>
      <c r="E2433" s="1" t="s">
        <v>36</v>
      </c>
      <c r="F2433" s="1" t="s">
        <v>37</v>
      </c>
      <c r="G2433" s="1" t="s">
        <v>2157</v>
      </c>
      <c r="H2433" s="1" t="s">
        <v>2158</v>
      </c>
      <c r="I2433" s="3">
        <v>0</v>
      </c>
      <c r="J2433" s="3">
        <v>47450</v>
      </c>
      <c r="K2433" s="1" t="s">
        <v>40</v>
      </c>
      <c r="L2433" s="1" t="s">
        <v>214</v>
      </c>
      <c r="M2433" s="1" t="s">
        <v>215</v>
      </c>
      <c r="N2433" s="1" t="s">
        <v>37</v>
      </c>
      <c r="O2433" s="1" t="s">
        <v>43</v>
      </c>
      <c r="P2433" s="1" t="s">
        <v>43</v>
      </c>
      <c r="Q2433" s="1" t="s">
        <v>43</v>
      </c>
      <c r="R2433" s="3">
        <v>0</v>
      </c>
      <c r="S2433" s="1" t="s">
        <v>44</v>
      </c>
      <c r="T2433" s="1" t="s">
        <v>45</v>
      </c>
      <c r="U2433" s="1" t="s">
        <v>2157</v>
      </c>
      <c r="V2433" s="1" t="s">
        <v>46</v>
      </c>
      <c r="W2433" s="1" t="s">
        <v>47</v>
      </c>
      <c r="X2433" s="1" t="s">
        <v>2159</v>
      </c>
      <c r="Y2433" s="1" t="s">
        <v>49</v>
      </c>
      <c r="Z2433" s="1" t="s">
        <v>50</v>
      </c>
      <c r="AA2433" s="1" t="s">
        <v>51</v>
      </c>
      <c r="AB2433" s="1" t="s">
        <v>2159</v>
      </c>
      <c r="AC2433" s="1" t="s">
        <v>37</v>
      </c>
    </row>
    <row r="2434" spans="1:29" hidden="1" x14ac:dyDescent="0.25">
      <c r="A2434" s="1" t="s">
        <v>33</v>
      </c>
      <c r="B2434" s="1" t="s">
        <v>34</v>
      </c>
      <c r="C2434" s="2">
        <v>46015</v>
      </c>
      <c r="D2434" s="1" t="s">
        <v>35</v>
      </c>
      <c r="E2434" s="1" t="s">
        <v>36</v>
      </c>
      <c r="F2434" s="1" t="s">
        <v>37</v>
      </c>
      <c r="G2434" s="1" t="s">
        <v>2160</v>
      </c>
      <c r="H2434" s="1" t="s">
        <v>2161</v>
      </c>
      <c r="I2434" s="3">
        <v>0</v>
      </c>
      <c r="J2434" s="3">
        <v>75687</v>
      </c>
      <c r="K2434" s="1" t="s">
        <v>40</v>
      </c>
      <c r="L2434" s="1" t="s">
        <v>206</v>
      </c>
      <c r="M2434" s="1" t="s">
        <v>207</v>
      </c>
      <c r="N2434" s="1" t="s">
        <v>37</v>
      </c>
      <c r="O2434" s="1" t="s">
        <v>43</v>
      </c>
      <c r="P2434" s="1" t="s">
        <v>43</v>
      </c>
      <c r="Q2434" s="1" t="s">
        <v>43</v>
      </c>
      <c r="R2434" s="3">
        <v>0</v>
      </c>
      <c r="S2434" s="1" t="s">
        <v>44</v>
      </c>
      <c r="T2434" s="1" t="s">
        <v>45</v>
      </c>
      <c r="U2434" s="1" t="s">
        <v>2160</v>
      </c>
      <c r="V2434" s="1" t="s">
        <v>46</v>
      </c>
      <c r="W2434" s="1" t="s">
        <v>47</v>
      </c>
      <c r="X2434" s="1" t="s">
        <v>2162</v>
      </c>
      <c r="Y2434" s="1" t="s">
        <v>49</v>
      </c>
      <c r="Z2434" s="1" t="s">
        <v>50</v>
      </c>
      <c r="AA2434" s="1" t="s">
        <v>51</v>
      </c>
      <c r="AB2434" s="1" t="s">
        <v>2162</v>
      </c>
      <c r="AC2434" s="1" t="s">
        <v>37</v>
      </c>
    </row>
    <row r="2435" spans="1:29" hidden="1" x14ac:dyDescent="0.25">
      <c r="A2435" s="1" t="s">
        <v>33</v>
      </c>
      <c r="B2435" s="1" t="s">
        <v>34</v>
      </c>
      <c r="C2435" s="2">
        <v>46021</v>
      </c>
      <c r="D2435" s="1" t="s">
        <v>35</v>
      </c>
      <c r="E2435" s="1" t="s">
        <v>36</v>
      </c>
      <c r="F2435" s="1" t="s">
        <v>37</v>
      </c>
      <c r="G2435" s="1" t="s">
        <v>2163</v>
      </c>
      <c r="H2435" s="1" t="s">
        <v>2164</v>
      </c>
      <c r="I2435" s="3">
        <v>0</v>
      </c>
      <c r="J2435" s="3">
        <v>1138800</v>
      </c>
      <c r="K2435" s="1" t="s">
        <v>40</v>
      </c>
      <c r="L2435" s="1" t="s">
        <v>67</v>
      </c>
      <c r="M2435" s="1" t="s">
        <v>68</v>
      </c>
      <c r="N2435" s="1" t="s">
        <v>37</v>
      </c>
      <c r="O2435" s="1" t="s">
        <v>43</v>
      </c>
      <c r="P2435" s="1" t="s">
        <v>43</v>
      </c>
      <c r="Q2435" s="1" t="s">
        <v>43</v>
      </c>
      <c r="R2435" s="3">
        <v>0</v>
      </c>
      <c r="S2435" s="1" t="s">
        <v>44</v>
      </c>
      <c r="T2435" s="1" t="s">
        <v>45</v>
      </c>
      <c r="U2435" s="1" t="s">
        <v>2163</v>
      </c>
      <c r="V2435" s="1" t="s">
        <v>46</v>
      </c>
      <c r="W2435" s="1" t="s">
        <v>47</v>
      </c>
      <c r="X2435" s="1" t="s">
        <v>2165</v>
      </c>
      <c r="Y2435" s="1" t="s">
        <v>49</v>
      </c>
      <c r="Z2435" s="1" t="s">
        <v>50</v>
      </c>
      <c r="AA2435" s="1" t="s">
        <v>51</v>
      </c>
      <c r="AB2435" s="1" t="s">
        <v>2165</v>
      </c>
      <c r="AC2435" s="1" t="s">
        <v>37</v>
      </c>
    </row>
    <row r="2436" spans="1:29" hidden="1" x14ac:dyDescent="0.25">
      <c r="A2436" s="1" t="s">
        <v>33</v>
      </c>
      <c r="B2436" s="1" t="s">
        <v>34</v>
      </c>
      <c r="C2436" s="2">
        <v>46021</v>
      </c>
      <c r="D2436" s="1" t="s">
        <v>35</v>
      </c>
      <c r="E2436" s="1" t="s">
        <v>36</v>
      </c>
      <c r="F2436" s="1" t="s">
        <v>37</v>
      </c>
      <c r="G2436" s="1" t="s">
        <v>2166</v>
      </c>
      <c r="H2436" s="1" t="s">
        <v>2167</v>
      </c>
      <c r="I2436" s="3">
        <v>0</v>
      </c>
      <c r="J2436" s="3">
        <v>95472</v>
      </c>
      <c r="K2436" s="1" t="s">
        <v>40</v>
      </c>
      <c r="L2436" s="1" t="s">
        <v>54</v>
      </c>
      <c r="M2436" s="1" t="s">
        <v>55</v>
      </c>
      <c r="N2436" s="1" t="s">
        <v>37</v>
      </c>
      <c r="O2436" s="1" t="s">
        <v>43</v>
      </c>
      <c r="P2436" s="1" t="s">
        <v>43</v>
      </c>
      <c r="Q2436" s="1" t="s">
        <v>43</v>
      </c>
      <c r="R2436" s="3">
        <v>0</v>
      </c>
      <c r="S2436" s="1" t="s">
        <v>44</v>
      </c>
      <c r="T2436" s="1" t="s">
        <v>45</v>
      </c>
      <c r="U2436" s="1" t="s">
        <v>2166</v>
      </c>
      <c r="V2436" s="1" t="s">
        <v>46</v>
      </c>
      <c r="W2436" s="1" t="s">
        <v>47</v>
      </c>
      <c r="X2436" s="1" t="s">
        <v>2168</v>
      </c>
      <c r="Y2436" s="1" t="s">
        <v>49</v>
      </c>
      <c r="Z2436" s="1" t="s">
        <v>50</v>
      </c>
      <c r="AA2436" s="1" t="s">
        <v>51</v>
      </c>
      <c r="AB2436" s="1" t="s">
        <v>2168</v>
      </c>
      <c r="AC2436" s="1" t="s">
        <v>37</v>
      </c>
    </row>
    <row r="2437" spans="1:29" hidden="1" x14ac:dyDescent="0.25">
      <c r="A2437" s="1" t="s">
        <v>33</v>
      </c>
      <c r="B2437" s="1" t="s">
        <v>34</v>
      </c>
      <c r="C2437" s="2">
        <v>46022</v>
      </c>
      <c r="D2437" s="1" t="s">
        <v>73</v>
      </c>
      <c r="E2437" s="1" t="s">
        <v>74</v>
      </c>
      <c r="F2437" s="1" t="s">
        <v>37</v>
      </c>
      <c r="G2437" s="1" t="s">
        <v>1024</v>
      </c>
      <c r="H2437" s="1" t="s">
        <v>76</v>
      </c>
      <c r="I2437" s="3">
        <v>332150</v>
      </c>
      <c r="J2437" s="3">
        <v>0</v>
      </c>
      <c r="K2437" s="1" t="s">
        <v>40</v>
      </c>
      <c r="L2437" s="1" t="s">
        <v>77</v>
      </c>
      <c r="M2437" s="1" t="s">
        <v>78</v>
      </c>
      <c r="N2437" s="1" t="s">
        <v>1459</v>
      </c>
      <c r="O2437" s="1" t="s">
        <v>1460</v>
      </c>
      <c r="P2437" s="1" t="s">
        <v>43</v>
      </c>
      <c r="Q2437" s="1" t="s">
        <v>43</v>
      </c>
      <c r="R2437" s="3">
        <v>0</v>
      </c>
      <c r="S2437" s="1" t="s">
        <v>44</v>
      </c>
      <c r="T2437" s="1" t="s">
        <v>45</v>
      </c>
      <c r="U2437" s="1" t="s">
        <v>1024</v>
      </c>
      <c r="V2437" s="1" t="s">
        <v>46</v>
      </c>
      <c r="W2437" s="1" t="s">
        <v>81</v>
      </c>
      <c r="X2437" s="1" t="s">
        <v>2169</v>
      </c>
      <c r="Y2437" s="1" t="s">
        <v>83</v>
      </c>
      <c r="Z2437" s="1" t="s">
        <v>1989</v>
      </c>
      <c r="AA2437" s="1" t="s">
        <v>51</v>
      </c>
      <c r="AB2437" s="1" t="s">
        <v>2169</v>
      </c>
      <c r="AC2437" s="1" t="s">
        <v>37</v>
      </c>
    </row>
    <row r="2438" spans="1:29" hidden="1" x14ac:dyDescent="0.25">
      <c r="A2438" s="1" t="s">
        <v>33</v>
      </c>
      <c r="B2438" s="1" t="s">
        <v>34</v>
      </c>
      <c r="C2438" s="2">
        <v>46022</v>
      </c>
      <c r="D2438" s="1" t="s">
        <v>73</v>
      </c>
      <c r="E2438" s="1" t="s">
        <v>74</v>
      </c>
      <c r="F2438" s="1" t="s">
        <v>37</v>
      </c>
      <c r="G2438" s="1" t="s">
        <v>1024</v>
      </c>
      <c r="H2438" s="1" t="s">
        <v>76</v>
      </c>
      <c r="I2438" s="3">
        <v>94900</v>
      </c>
      <c r="J2438" s="3">
        <v>0</v>
      </c>
      <c r="K2438" s="1" t="s">
        <v>40</v>
      </c>
      <c r="L2438" s="1" t="s">
        <v>133</v>
      </c>
      <c r="M2438" s="1" t="s">
        <v>134</v>
      </c>
      <c r="N2438" s="1" t="s">
        <v>1459</v>
      </c>
      <c r="O2438" s="1" t="s">
        <v>1460</v>
      </c>
      <c r="P2438" s="1" t="s">
        <v>43</v>
      </c>
      <c r="Q2438" s="1" t="s">
        <v>43</v>
      </c>
      <c r="R2438" s="3">
        <v>0</v>
      </c>
      <c r="S2438" s="1" t="s">
        <v>44</v>
      </c>
      <c r="T2438" s="1" t="s">
        <v>45</v>
      </c>
      <c r="U2438" s="1" t="s">
        <v>1024</v>
      </c>
      <c r="V2438" s="1" t="s">
        <v>46</v>
      </c>
      <c r="W2438" s="1" t="s">
        <v>81</v>
      </c>
      <c r="X2438" s="1" t="s">
        <v>2169</v>
      </c>
      <c r="Y2438" s="1" t="s">
        <v>83</v>
      </c>
      <c r="Z2438" s="1" t="s">
        <v>1989</v>
      </c>
      <c r="AA2438" s="1" t="s">
        <v>51</v>
      </c>
      <c r="AB2438" s="1" t="s">
        <v>2169</v>
      </c>
      <c r="AC2438" s="1" t="s">
        <v>37</v>
      </c>
    </row>
    <row r="2439" spans="1:29" hidden="1" x14ac:dyDescent="0.25">
      <c r="A2439" s="1" t="s">
        <v>33</v>
      </c>
      <c r="B2439" s="1" t="s">
        <v>34</v>
      </c>
      <c r="C2439" s="2">
        <v>46022</v>
      </c>
      <c r="D2439" s="1" t="s">
        <v>73</v>
      </c>
      <c r="E2439" s="1" t="s">
        <v>74</v>
      </c>
      <c r="F2439" s="1" t="s">
        <v>37</v>
      </c>
      <c r="G2439" s="1" t="s">
        <v>1024</v>
      </c>
      <c r="H2439" s="1" t="s">
        <v>76</v>
      </c>
      <c r="I2439" s="3">
        <v>237250</v>
      </c>
      <c r="J2439" s="3">
        <v>0</v>
      </c>
      <c r="K2439" s="1" t="s">
        <v>40</v>
      </c>
      <c r="L2439" s="1" t="s">
        <v>115</v>
      </c>
      <c r="M2439" s="1" t="s">
        <v>116</v>
      </c>
      <c r="N2439" s="1" t="s">
        <v>1459</v>
      </c>
      <c r="O2439" s="1" t="s">
        <v>1460</v>
      </c>
      <c r="P2439" s="1" t="s">
        <v>43</v>
      </c>
      <c r="Q2439" s="1" t="s">
        <v>43</v>
      </c>
      <c r="R2439" s="3">
        <v>0</v>
      </c>
      <c r="S2439" s="1" t="s">
        <v>44</v>
      </c>
      <c r="T2439" s="1" t="s">
        <v>45</v>
      </c>
      <c r="U2439" s="1" t="s">
        <v>1024</v>
      </c>
      <c r="V2439" s="1" t="s">
        <v>46</v>
      </c>
      <c r="W2439" s="1" t="s">
        <v>81</v>
      </c>
      <c r="X2439" s="1" t="s">
        <v>2169</v>
      </c>
      <c r="Y2439" s="1" t="s">
        <v>83</v>
      </c>
      <c r="Z2439" s="1" t="s">
        <v>1989</v>
      </c>
      <c r="AA2439" s="1" t="s">
        <v>51</v>
      </c>
      <c r="AB2439" s="1" t="s">
        <v>2169</v>
      </c>
      <c r="AC2439" s="1" t="s">
        <v>37</v>
      </c>
    </row>
    <row r="2440" spans="1:29" hidden="1" x14ac:dyDescent="0.25">
      <c r="A2440" s="1" t="s">
        <v>33</v>
      </c>
      <c r="B2440" s="1" t="s">
        <v>34</v>
      </c>
      <c r="C2440" s="2">
        <v>46022</v>
      </c>
      <c r="D2440" s="1" t="s">
        <v>73</v>
      </c>
      <c r="E2440" s="1" t="s">
        <v>74</v>
      </c>
      <c r="F2440" s="1" t="s">
        <v>37</v>
      </c>
      <c r="G2440" s="1" t="s">
        <v>1024</v>
      </c>
      <c r="H2440" s="1" t="s">
        <v>76</v>
      </c>
      <c r="I2440" s="3">
        <v>1242255</v>
      </c>
      <c r="J2440" s="3">
        <v>0</v>
      </c>
      <c r="K2440" s="1" t="s">
        <v>40</v>
      </c>
      <c r="L2440" s="1" t="s">
        <v>2170</v>
      </c>
      <c r="M2440" s="1" t="s">
        <v>2171</v>
      </c>
      <c r="N2440" s="1" t="s">
        <v>1539</v>
      </c>
      <c r="O2440" s="1" t="s">
        <v>1540</v>
      </c>
      <c r="P2440" s="1" t="s">
        <v>43</v>
      </c>
      <c r="Q2440" s="1" t="s">
        <v>43</v>
      </c>
      <c r="R2440" s="3">
        <v>0</v>
      </c>
      <c r="S2440" s="1" t="s">
        <v>44</v>
      </c>
      <c r="T2440" s="1" t="s">
        <v>45</v>
      </c>
      <c r="U2440" s="1" t="s">
        <v>1024</v>
      </c>
      <c r="V2440" s="1" t="s">
        <v>46</v>
      </c>
      <c r="W2440" s="1" t="s">
        <v>81</v>
      </c>
      <c r="X2440" s="1" t="s">
        <v>2169</v>
      </c>
      <c r="Y2440" s="1" t="s">
        <v>83</v>
      </c>
      <c r="Z2440" s="1" t="s">
        <v>1989</v>
      </c>
      <c r="AA2440" s="1" t="s">
        <v>51</v>
      </c>
      <c r="AB2440" s="1" t="s">
        <v>2169</v>
      </c>
      <c r="AC2440" s="1" t="s">
        <v>37</v>
      </c>
    </row>
    <row r="2441" spans="1:29" hidden="1" x14ac:dyDescent="0.25">
      <c r="A2441" s="1" t="s">
        <v>33</v>
      </c>
      <c r="B2441" s="1" t="s">
        <v>34</v>
      </c>
      <c r="C2441" s="2">
        <v>46022</v>
      </c>
      <c r="D2441" s="1" t="s">
        <v>73</v>
      </c>
      <c r="E2441" s="1" t="s">
        <v>74</v>
      </c>
      <c r="F2441" s="1" t="s">
        <v>37</v>
      </c>
      <c r="G2441" s="1" t="s">
        <v>1024</v>
      </c>
      <c r="H2441" s="1" t="s">
        <v>76</v>
      </c>
      <c r="I2441" s="3">
        <v>47450</v>
      </c>
      <c r="J2441" s="3">
        <v>0</v>
      </c>
      <c r="K2441" s="1" t="s">
        <v>40</v>
      </c>
      <c r="L2441" s="1" t="s">
        <v>2172</v>
      </c>
      <c r="M2441" s="1" t="s">
        <v>2173</v>
      </c>
      <c r="N2441" s="1" t="s">
        <v>1459</v>
      </c>
      <c r="O2441" s="1" t="s">
        <v>1460</v>
      </c>
      <c r="P2441" s="1" t="s">
        <v>43</v>
      </c>
      <c r="Q2441" s="1" t="s">
        <v>43</v>
      </c>
      <c r="R2441" s="3">
        <v>0</v>
      </c>
      <c r="S2441" s="1" t="s">
        <v>44</v>
      </c>
      <c r="T2441" s="1" t="s">
        <v>45</v>
      </c>
      <c r="U2441" s="1" t="s">
        <v>1024</v>
      </c>
      <c r="V2441" s="1" t="s">
        <v>46</v>
      </c>
      <c r="W2441" s="1" t="s">
        <v>81</v>
      </c>
      <c r="X2441" s="1" t="s">
        <v>2169</v>
      </c>
      <c r="Y2441" s="1" t="s">
        <v>83</v>
      </c>
      <c r="Z2441" s="1" t="s">
        <v>1989</v>
      </c>
      <c r="AA2441" s="1" t="s">
        <v>51</v>
      </c>
      <c r="AB2441" s="1" t="s">
        <v>2169</v>
      </c>
      <c r="AC2441" s="1" t="s">
        <v>37</v>
      </c>
    </row>
    <row r="2442" spans="1:29" hidden="1" x14ac:dyDescent="0.25">
      <c r="A2442" s="1" t="s">
        <v>33</v>
      </c>
      <c r="B2442" s="1" t="s">
        <v>34</v>
      </c>
      <c r="C2442" s="2">
        <v>46022</v>
      </c>
      <c r="D2442" s="1" t="s">
        <v>73</v>
      </c>
      <c r="E2442" s="1" t="s">
        <v>74</v>
      </c>
      <c r="F2442" s="1" t="s">
        <v>37</v>
      </c>
      <c r="G2442" s="1" t="s">
        <v>1024</v>
      </c>
      <c r="H2442" s="1" t="s">
        <v>76</v>
      </c>
      <c r="I2442" s="3">
        <v>616850</v>
      </c>
      <c r="J2442" s="3">
        <v>0</v>
      </c>
      <c r="K2442" s="1" t="s">
        <v>40</v>
      </c>
      <c r="L2442" s="1" t="s">
        <v>77</v>
      </c>
      <c r="M2442" s="1" t="s">
        <v>78</v>
      </c>
      <c r="N2442" s="1" t="s">
        <v>1459</v>
      </c>
      <c r="O2442" s="1" t="s">
        <v>1460</v>
      </c>
      <c r="P2442" s="1" t="s">
        <v>43</v>
      </c>
      <c r="Q2442" s="1" t="s">
        <v>43</v>
      </c>
      <c r="R2442" s="3">
        <v>0</v>
      </c>
      <c r="S2442" s="1" t="s">
        <v>44</v>
      </c>
      <c r="T2442" s="1" t="s">
        <v>45</v>
      </c>
      <c r="U2442" s="1" t="s">
        <v>1024</v>
      </c>
      <c r="V2442" s="1" t="s">
        <v>46</v>
      </c>
      <c r="W2442" s="1" t="s">
        <v>81</v>
      </c>
      <c r="X2442" s="1" t="s">
        <v>2169</v>
      </c>
      <c r="Y2442" s="1" t="s">
        <v>83</v>
      </c>
      <c r="Z2442" s="1" t="s">
        <v>1989</v>
      </c>
      <c r="AA2442" s="1" t="s">
        <v>51</v>
      </c>
      <c r="AB2442" s="1" t="s">
        <v>2169</v>
      </c>
      <c r="AC2442" s="1" t="s">
        <v>37</v>
      </c>
    </row>
    <row r="2443" spans="1:29" hidden="1" x14ac:dyDescent="0.25">
      <c r="A2443" s="1" t="s">
        <v>33</v>
      </c>
      <c r="B2443" s="1" t="s">
        <v>34</v>
      </c>
      <c r="C2443" s="2">
        <v>46022</v>
      </c>
      <c r="D2443" s="1" t="s">
        <v>73</v>
      </c>
      <c r="E2443" s="1" t="s">
        <v>74</v>
      </c>
      <c r="F2443" s="1" t="s">
        <v>37</v>
      </c>
      <c r="G2443" s="1" t="s">
        <v>1024</v>
      </c>
      <c r="H2443" s="1" t="s">
        <v>76</v>
      </c>
      <c r="I2443" s="3">
        <v>96845</v>
      </c>
      <c r="J2443" s="3">
        <v>0</v>
      </c>
      <c r="K2443" s="1" t="s">
        <v>40</v>
      </c>
      <c r="L2443" s="1" t="s">
        <v>1433</v>
      </c>
      <c r="M2443" s="1" t="s">
        <v>806</v>
      </c>
      <c r="N2443" s="1" t="s">
        <v>1459</v>
      </c>
      <c r="O2443" s="1" t="s">
        <v>1460</v>
      </c>
      <c r="P2443" s="1" t="s">
        <v>43</v>
      </c>
      <c r="Q2443" s="1" t="s">
        <v>43</v>
      </c>
      <c r="R2443" s="3">
        <v>0</v>
      </c>
      <c r="S2443" s="1" t="s">
        <v>44</v>
      </c>
      <c r="T2443" s="1" t="s">
        <v>45</v>
      </c>
      <c r="U2443" s="1" t="s">
        <v>1024</v>
      </c>
      <c r="V2443" s="1" t="s">
        <v>46</v>
      </c>
      <c r="W2443" s="1" t="s">
        <v>81</v>
      </c>
      <c r="X2443" s="1" t="s">
        <v>2169</v>
      </c>
      <c r="Y2443" s="1" t="s">
        <v>83</v>
      </c>
      <c r="Z2443" s="1" t="s">
        <v>1989</v>
      </c>
      <c r="AA2443" s="1" t="s">
        <v>51</v>
      </c>
      <c r="AB2443" s="1" t="s">
        <v>2169</v>
      </c>
      <c r="AC2443" s="1" t="s">
        <v>37</v>
      </c>
    </row>
    <row r="2444" spans="1:29" hidden="1" x14ac:dyDescent="0.25">
      <c r="A2444" s="1" t="s">
        <v>33</v>
      </c>
      <c r="B2444" s="1" t="s">
        <v>34</v>
      </c>
      <c r="C2444" s="2">
        <v>46022</v>
      </c>
      <c r="D2444" s="1" t="s">
        <v>73</v>
      </c>
      <c r="E2444" s="1" t="s">
        <v>74</v>
      </c>
      <c r="F2444" s="1" t="s">
        <v>37</v>
      </c>
      <c r="G2444" s="1" t="s">
        <v>1024</v>
      </c>
      <c r="H2444" s="1" t="s">
        <v>76</v>
      </c>
      <c r="I2444" s="3">
        <v>47450</v>
      </c>
      <c r="J2444" s="3">
        <v>0</v>
      </c>
      <c r="K2444" s="1" t="s">
        <v>40</v>
      </c>
      <c r="L2444" s="1" t="s">
        <v>246</v>
      </c>
      <c r="M2444" s="1" t="s">
        <v>247</v>
      </c>
      <c r="N2444" s="1" t="s">
        <v>1459</v>
      </c>
      <c r="O2444" s="1" t="s">
        <v>1460</v>
      </c>
      <c r="P2444" s="1" t="s">
        <v>43</v>
      </c>
      <c r="Q2444" s="1" t="s">
        <v>43</v>
      </c>
      <c r="R2444" s="3">
        <v>0</v>
      </c>
      <c r="S2444" s="1" t="s">
        <v>44</v>
      </c>
      <c r="T2444" s="1" t="s">
        <v>45</v>
      </c>
      <c r="U2444" s="1" t="s">
        <v>1024</v>
      </c>
      <c r="V2444" s="1" t="s">
        <v>46</v>
      </c>
      <c r="W2444" s="1" t="s">
        <v>81</v>
      </c>
      <c r="X2444" s="1" t="s">
        <v>2169</v>
      </c>
      <c r="Y2444" s="1" t="s">
        <v>83</v>
      </c>
      <c r="Z2444" s="1" t="s">
        <v>1989</v>
      </c>
      <c r="AA2444" s="1" t="s">
        <v>51</v>
      </c>
      <c r="AB2444" s="1" t="s">
        <v>2169</v>
      </c>
      <c r="AC2444" s="1" t="s">
        <v>37</v>
      </c>
    </row>
    <row r="2445" spans="1:29" hidden="1" x14ac:dyDescent="0.25">
      <c r="A2445" s="1" t="s">
        <v>33</v>
      </c>
      <c r="B2445" s="1" t="s">
        <v>34</v>
      </c>
      <c r="C2445" s="2">
        <v>46022</v>
      </c>
      <c r="D2445" s="1" t="s">
        <v>73</v>
      </c>
      <c r="E2445" s="1" t="s">
        <v>74</v>
      </c>
      <c r="F2445" s="1" t="s">
        <v>37</v>
      </c>
      <c r="G2445" s="1" t="s">
        <v>1024</v>
      </c>
      <c r="H2445" s="1" t="s">
        <v>76</v>
      </c>
      <c r="I2445" s="3">
        <v>406209</v>
      </c>
      <c r="J2445" s="3">
        <v>0</v>
      </c>
      <c r="K2445" s="1" t="s">
        <v>40</v>
      </c>
      <c r="L2445" s="1" t="s">
        <v>139</v>
      </c>
      <c r="M2445" s="1" t="s">
        <v>140</v>
      </c>
      <c r="N2445" s="1" t="s">
        <v>1459</v>
      </c>
      <c r="O2445" s="1" t="s">
        <v>1460</v>
      </c>
      <c r="P2445" s="1" t="s">
        <v>43</v>
      </c>
      <c r="Q2445" s="1" t="s">
        <v>43</v>
      </c>
      <c r="R2445" s="3">
        <v>0</v>
      </c>
      <c r="S2445" s="1" t="s">
        <v>44</v>
      </c>
      <c r="T2445" s="1" t="s">
        <v>45</v>
      </c>
      <c r="U2445" s="1" t="s">
        <v>1024</v>
      </c>
      <c r="V2445" s="1" t="s">
        <v>46</v>
      </c>
      <c r="W2445" s="1" t="s">
        <v>81</v>
      </c>
      <c r="X2445" s="1" t="s">
        <v>2169</v>
      </c>
      <c r="Y2445" s="1" t="s">
        <v>83</v>
      </c>
      <c r="Z2445" s="1" t="s">
        <v>1989</v>
      </c>
      <c r="AA2445" s="1" t="s">
        <v>51</v>
      </c>
      <c r="AB2445" s="1" t="s">
        <v>2169</v>
      </c>
      <c r="AC2445" s="1" t="s">
        <v>37</v>
      </c>
    </row>
    <row r="2446" spans="1:29" hidden="1" x14ac:dyDescent="0.25">
      <c r="A2446" s="1" t="s">
        <v>33</v>
      </c>
      <c r="B2446" s="1" t="s">
        <v>34</v>
      </c>
      <c r="C2446" s="2">
        <v>46022</v>
      </c>
      <c r="D2446" s="1" t="s">
        <v>73</v>
      </c>
      <c r="E2446" s="1" t="s">
        <v>74</v>
      </c>
      <c r="F2446" s="1" t="s">
        <v>37</v>
      </c>
      <c r="G2446" s="1" t="s">
        <v>1024</v>
      </c>
      <c r="H2446" s="1" t="s">
        <v>76</v>
      </c>
      <c r="I2446" s="3">
        <v>53880</v>
      </c>
      <c r="J2446" s="3">
        <v>0</v>
      </c>
      <c r="K2446" s="1" t="s">
        <v>40</v>
      </c>
      <c r="L2446" s="1" t="s">
        <v>466</v>
      </c>
      <c r="M2446" s="1" t="s">
        <v>467</v>
      </c>
      <c r="N2446" s="1" t="s">
        <v>1459</v>
      </c>
      <c r="O2446" s="1" t="s">
        <v>1460</v>
      </c>
      <c r="P2446" s="1" t="s">
        <v>43</v>
      </c>
      <c r="Q2446" s="1" t="s">
        <v>43</v>
      </c>
      <c r="R2446" s="3">
        <v>0</v>
      </c>
      <c r="S2446" s="1" t="s">
        <v>44</v>
      </c>
      <c r="T2446" s="1" t="s">
        <v>45</v>
      </c>
      <c r="U2446" s="1" t="s">
        <v>1024</v>
      </c>
      <c r="V2446" s="1" t="s">
        <v>46</v>
      </c>
      <c r="W2446" s="1" t="s">
        <v>81</v>
      </c>
      <c r="X2446" s="1" t="s">
        <v>2169</v>
      </c>
      <c r="Y2446" s="1" t="s">
        <v>83</v>
      </c>
      <c r="Z2446" s="1" t="s">
        <v>1989</v>
      </c>
      <c r="AA2446" s="1" t="s">
        <v>51</v>
      </c>
      <c r="AB2446" s="1" t="s">
        <v>2169</v>
      </c>
      <c r="AC2446" s="1" t="s">
        <v>37</v>
      </c>
    </row>
    <row r="2447" spans="1:29" hidden="1" x14ac:dyDescent="0.25">
      <c r="A2447" s="1" t="s">
        <v>33</v>
      </c>
      <c r="B2447" s="1" t="s">
        <v>34</v>
      </c>
      <c r="C2447" s="2">
        <v>46022</v>
      </c>
      <c r="D2447" s="1" t="s">
        <v>73</v>
      </c>
      <c r="E2447" s="1" t="s">
        <v>74</v>
      </c>
      <c r="F2447" s="1" t="s">
        <v>37</v>
      </c>
      <c r="G2447" s="1" t="s">
        <v>1024</v>
      </c>
      <c r="H2447" s="1" t="s">
        <v>76</v>
      </c>
      <c r="I2447" s="3">
        <v>142350</v>
      </c>
      <c r="J2447" s="3">
        <v>0</v>
      </c>
      <c r="K2447" s="1" t="s">
        <v>40</v>
      </c>
      <c r="L2447" s="1" t="s">
        <v>2174</v>
      </c>
      <c r="M2447" s="1" t="s">
        <v>2175</v>
      </c>
      <c r="N2447" s="1" t="s">
        <v>1459</v>
      </c>
      <c r="O2447" s="1" t="s">
        <v>1460</v>
      </c>
      <c r="P2447" s="1" t="s">
        <v>43</v>
      </c>
      <c r="Q2447" s="1" t="s">
        <v>43</v>
      </c>
      <c r="R2447" s="3">
        <v>0</v>
      </c>
      <c r="S2447" s="1" t="s">
        <v>44</v>
      </c>
      <c r="T2447" s="1" t="s">
        <v>45</v>
      </c>
      <c r="U2447" s="1" t="s">
        <v>1024</v>
      </c>
      <c r="V2447" s="1" t="s">
        <v>46</v>
      </c>
      <c r="W2447" s="1" t="s">
        <v>81</v>
      </c>
      <c r="X2447" s="1" t="s">
        <v>2169</v>
      </c>
      <c r="Y2447" s="1" t="s">
        <v>83</v>
      </c>
      <c r="Z2447" s="1" t="s">
        <v>1989</v>
      </c>
      <c r="AA2447" s="1" t="s">
        <v>51</v>
      </c>
      <c r="AB2447" s="1" t="s">
        <v>2169</v>
      </c>
      <c r="AC2447" s="1" t="s">
        <v>37</v>
      </c>
    </row>
    <row r="2448" spans="1:29" hidden="1" x14ac:dyDescent="0.25">
      <c r="A2448" s="1" t="s">
        <v>33</v>
      </c>
      <c r="B2448" s="1" t="s">
        <v>34</v>
      </c>
      <c r="C2448" s="2">
        <v>46022</v>
      </c>
      <c r="D2448" s="1" t="s">
        <v>73</v>
      </c>
      <c r="E2448" s="1" t="s">
        <v>74</v>
      </c>
      <c r="F2448" s="1" t="s">
        <v>37</v>
      </c>
      <c r="G2448" s="1" t="s">
        <v>1024</v>
      </c>
      <c r="H2448" s="1" t="s">
        <v>76</v>
      </c>
      <c r="I2448" s="3">
        <v>47450</v>
      </c>
      <c r="J2448" s="3">
        <v>0</v>
      </c>
      <c r="K2448" s="1" t="s">
        <v>40</v>
      </c>
      <c r="L2448" s="1" t="s">
        <v>125</v>
      </c>
      <c r="M2448" s="1" t="s">
        <v>126</v>
      </c>
      <c r="N2448" s="1" t="s">
        <v>1459</v>
      </c>
      <c r="O2448" s="1" t="s">
        <v>1460</v>
      </c>
      <c r="P2448" s="1" t="s">
        <v>43</v>
      </c>
      <c r="Q2448" s="1" t="s">
        <v>43</v>
      </c>
      <c r="R2448" s="3">
        <v>0</v>
      </c>
      <c r="S2448" s="1" t="s">
        <v>44</v>
      </c>
      <c r="T2448" s="1" t="s">
        <v>45</v>
      </c>
      <c r="U2448" s="1" t="s">
        <v>1024</v>
      </c>
      <c r="V2448" s="1" t="s">
        <v>46</v>
      </c>
      <c r="W2448" s="1" t="s">
        <v>81</v>
      </c>
      <c r="X2448" s="1" t="s">
        <v>2169</v>
      </c>
      <c r="Y2448" s="1" t="s">
        <v>83</v>
      </c>
      <c r="Z2448" s="1" t="s">
        <v>1989</v>
      </c>
      <c r="AA2448" s="1" t="s">
        <v>51</v>
      </c>
      <c r="AB2448" s="1" t="s">
        <v>2169</v>
      </c>
      <c r="AC2448" s="1" t="s">
        <v>37</v>
      </c>
    </row>
    <row r="2449" spans="1:29" hidden="1" x14ac:dyDescent="0.25">
      <c r="A2449" s="1" t="s">
        <v>33</v>
      </c>
      <c r="B2449" s="1" t="s">
        <v>34</v>
      </c>
      <c r="C2449" s="2">
        <v>46022</v>
      </c>
      <c r="D2449" s="1" t="s">
        <v>73</v>
      </c>
      <c r="E2449" s="1" t="s">
        <v>74</v>
      </c>
      <c r="F2449" s="1" t="s">
        <v>37</v>
      </c>
      <c r="G2449" s="1" t="s">
        <v>1024</v>
      </c>
      <c r="H2449" s="1" t="s">
        <v>76</v>
      </c>
      <c r="I2449" s="3">
        <v>664300</v>
      </c>
      <c r="J2449" s="3">
        <v>0</v>
      </c>
      <c r="K2449" s="1" t="s">
        <v>40</v>
      </c>
      <c r="L2449" s="1" t="s">
        <v>115</v>
      </c>
      <c r="M2449" s="1" t="s">
        <v>116</v>
      </c>
      <c r="N2449" s="1" t="s">
        <v>1459</v>
      </c>
      <c r="O2449" s="1" t="s">
        <v>1460</v>
      </c>
      <c r="P2449" s="1" t="s">
        <v>43</v>
      </c>
      <c r="Q2449" s="1" t="s">
        <v>43</v>
      </c>
      <c r="R2449" s="3">
        <v>0</v>
      </c>
      <c r="S2449" s="1" t="s">
        <v>44</v>
      </c>
      <c r="T2449" s="1" t="s">
        <v>45</v>
      </c>
      <c r="U2449" s="1" t="s">
        <v>1024</v>
      </c>
      <c r="V2449" s="1" t="s">
        <v>46</v>
      </c>
      <c r="W2449" s="1" t="s">
        <v>81</v>
      </c>
      <c r="X2449" s="1" t="s">
        <v>2169</v>
      </c>
      <c r="Y2449" s="1" t="s">
        <v>83</v>
      </c>
      <c r="Z2449" s="1" t="s">
        <v>1989</v>
      </c>
      <c r="AA2449" s="1" t="s">
        <v>51</v>
      </c>
      <c r="AB2449" s="1" t="s">
        <v>2169</v>
      </c>
      <c r="AC2449" s="1" t="s">
        <v>37</v>
      </c>
    </row>
    <row r="2450" spans="1:29" x14ac:dyDescent="0.25">
      <c r="A2450" s="1" t="s">
        <v>33</v>
      </c>
      <c r="B2450" s="1" t="s">
        <v>34</v>
      </c>
      <c r="C2450" s="2">
        <v>46028</v>
      </c>
      <c r="D2450" s="1" t="s">
        <v>35</v>
      </c>
      <c r="E2450" s="1" t="s">
        <v>36</v>
      </c>
      <c r="F2450" s="1" t="s">
        <v>37</v>
      </c>
      <c r="G2450" s="1" t="s">
        <v>2209</v>
      </c>
      <c r="H2450" s="1" t="s">
        <v>2210</v>
      </c>
      <c r="I2450" s="3">
        <v>0</v>
      </c>
      <c r="J2450" s="3">
        <v>47450</v>
      </c>
      <c r="K2450" s="1" t="s">
        <v>40</v>
      </c>
      <c r="L2450" s="1" t="s">
        <v>62</v>
      </c>
      <c r="M2450" s="1" t="s">
        <v>63</v>
      </c>
      <c r="N2450" s="1" t="s">
        <v>37</v>
      </c>
      <c r="O2450" s="1" t="s">
        <v>43</v>
      </c>
      <c r="P2450" s="1" t="s">
        <v>43</v>
      </c>
      <c r="Q2450" s="1" t="s">
        <v>43</v>
      </c>
      <c r="R2450" s="3">
        <v>0</v>
      </c>
      <c r="S2450" s="1" t="s">
        <v>44</v>
      </c>
      <c r="T2450" s="1" t="s">
        <v>45</v>
      </c>
      <c r="U2450" s="1" t="s">
        <v>2209</v>
      </c>
      <c r="V2450" s="1" t="s">
        <v>46</v>
      </c>
      <c r="W2450" s="1" t="s">
        <v>47</v>
      </c>
      <c r="X2450" s="1" t="s">
        <v>2211</v>
      </c>
      <c r="Y2450" s="1" t="s">
        <v>49</v>
      </c>
      <c r="Z2450" s="1" t="s">
        <v>50</v>
      </c>
      <c r="AA2450" s="1" t="s">
        <v>51</v>
      </c>
      <c r="AB2450" s="1" t="s">
        <v>2211</v>
      </c>
      <c r="AC2450" s="1" t="s">
        <v>37</v>
      </c>
    </row>
    <row r="2451" spans="1:29" x14ac:dyDescent="0.25">
      <c r="A2451" s="1" t="s">
        <v>33</v>
      </c>
      <c r="B2451" s="1" t="s">
        <v>34</v>
      </c>
      <c r="C2451" s="2">
        <v>46029</v>
      </c>
      <c r="D2451" s="1" t="s">
        <v>35</v>
      </c>
      <c r="E2451" s="1" t="s">
        <v>36</v>
      </c>
      <c r="F2451" s="1" t="s">
        <v>37</v>
      </c>
      <c r="G2451" s="1" t="s">
        <v>2212</v>
      </c>
      <c r="H2451" s="1" t="s">
        <v>2213</v>
      </c>
      <c r="I2451" s="3">
        <v>0</v>
      </c>
      <c r="J2451" s="3">
        <v>94900</v>
      </c>
      <c r="K2451" s="1" t="s">
        <v>40</v>
      </c>
      <c r="L2451" s="1" t="s">
        <v>54</v>
      </c>
      <c r="M2451" s="1" t="s">
        <v>55</v>
      </c>
      <c r="N2451" s="1" t="s">
        <v>37</v>
      </c>
      <c r="O2451" s="1" t="s">
        <v>43</v>
      </c>
      <c r="P2451" s="1" t="s">
        <v>43</v>
      </c>
      <c r="Q2451" s="1" t="s">
        <v>43</v>
      </c>
      <c r="R2451" s="3">
        <v>0</v>
      </c>
      <c r="S2451" s="1" t="s">
        <v>44</v>
      </c>
      <c r="T2451" s="1" t="s">
        <v>45</v>
      </c>
      <c r="U2451" s="1" t="s">
        <v>2212</v>
      </c>
      <c r="V2451" s="1" t="s">
        <v>46</v>
      </c>
      <c r="W2451" s="1" t="s">
        <v>47</v>
      </c>
      <c r="X2451" s="1" t="s">
        <v>2214</v>
      </c>
      <c r="Y2451" s="1" t="s">
        <v>49</v>
      </c>
      <c r="Z2451" s="1" t="s">
        <v>50</v>
      </c>
      <c r="AA2451" s="1" t="s">
        <v>51</v>
      </c>
      <c r="AB2451" s="1" t="s">
        <v>2214</v>
      </c>
      <c r="AC2451" s="1" t="s">
        <v>37</v>
      </c>
    </row>
    <row r="2452" spans="1:29" x14ac:dyDescent="0.25">
      <c r="A2452" s="1" t="s">
        <v>33</v>
      </c>
      <c r="B2452" s="1" t="s">
        <v>34</v>
      </c>
      <c r="C2452" s="2">
        <v>46031</v>
      </c>
      <c r="D2452" s="1" t="s">
        <v>35</v>
      </c>
      <c r="E2452" s="1" t="s">
        <v>36</v>
      </c>
      <c r="F2452" s="1" t="s">
        <v>37</v>
      </c>
      <c r="G2452" s="1" t="s">
        <v>2215</v>
      </c>
      <c r="H2452" s="1" t="s">
        <v>2216</v>
      </c>
      <c r="I2452" s="3">
        <v>0</v>
      </c>
      <c r="J2452" s="3">
        <v>47450</v>
      </c>
      <c r="K2452" s="1" t="s">
        <v>40</v>
      </c>
      <c r="L2452" s="1" t="s">
        <v>214</v>
      </c>
      <c r="M2452" s="1" t="s">
        <v>215</v>
      </c>
      <c r="N2452" s="1" t="s">
        <v>37</v>
      </c>
      <c r="O2452" s="1" t="s">
        <v>43</v>
      </c>
      <c r="P2452" s="1" t="s">
        <v>43</v>
      </c>
      <c r="Q2452" s="1" t="s">
        <v>43</v>
      </c>
      <c r="R2452" s="3">
        <v>0</v>
      </c>
      <c r="S2452" s="1" t="s">
        <v>44</v>
      </c>
      <c r="T2452" s="1" t="s">
        <v>45</v>
      </c>
      <c r="U2452" s="1" t="s">
        <v>2215</v>
      </c>
      <c r="V2452" s="1" t="s">
        <v>46</v>
      </c>
      <c r="W2452" s="1" t="s">
        <v>47</v>
      </c>
      <c r="X2452" s="1" t="s">
        <v>2217</v>
      </c>
      <c r="Y2452" s="1" t="s">
        <v>49</v>
      </c>
      <c r="Z2452" s="1" t="s">
        <v>50</v>
      </c>
      <c r="AA2452" s="1" t="s">
        <v>51</v>
      </c>
      <c r="AB2452" s="1" t="s">
        <v>2217</v>
      </c>
      <c r="AC2452" s="1" t="s">
        <v>37</v>
      </c>
    </row>
    <row r="2453" spans="1:29" x14ac:dyDescent="0.25">
      <c r="A2453" s="1" t="s">
        <v>33</v>
      </c>
      <c r="B2453" s="1" t="s">
        <v>34</v>
      </c>
      <c r="C2453" s="2">
        <v>46038</v>
      </c>
      <c r="D2453" s="1" t="s">
        <v>35</v>
      </c>
      <c r="E2453" s="1" t="s">
        <v>36</v>
      </c>
      <c r="F2453" s="1" t="s">
        <v>37</v>
      </c>
      <c r="G2453" s="1" t="s">
        <v>2218</v>
      </c>
      <c r="H2453" s="1" t="s">
        <v>2219</v>
      </c>
      <c r="I2453" s="3">
        <v>0</v>
      </c>
      <c r="J2453" s="3">
        <v>189800</v>
      </c>
      <c r="K2453" s="1" t="s">
        <v>40</v>
      </c>
      <c r="L2453" s="1" t="s">
        <v>214</v>
      </c>
      <c r="M2453" s="1" t="s">
        <v>215</v>
      </c>
      <c r="N2453" s="1" t="s">
        <v>37</v>
      </c>
      <c r="O2453" s="1" t="s">
        <v>43</v>
      </c>
      <c r="P2453" s="1" t="s">
        <v>43</v>
      </c>
      <c r="Q2453" s="1" t="s">
        <v>43</v>
      </c>
      <c r="R2453" s="3">
        <v>0</v>
      </c>
      <c r="S2453" s="1" t="s">
        <v>44</v>
      </c>
      <c r="T2453" s="1" t="s">
        <v>45</v>
      </c>
      <c r="U2453" s="1" t="s">
        <v>2218</v>
      </c>
      <c r="V2453" s="1" t="s">
        <v>46</v>
      </c>
      <c r="W2453" s="1" t="s">
        <v>47</v>
      </c>
      <c r="X2453" s="1" t="s">
        <v>2220</v>
      </c>
      <c r="Y2453" s="1" t="s">
        <v>49</v>
      </c>
      <c r="Z2453" s="1" t="s">
        <v>50</v>
      </c>
      <c r="AA2453" s="1" t="s">
        <v>51</v>
      </c>
      <c r="AB2453" s="1" t="s">
        <v>2220</v>
      </c>
      <c r="AC2453" s="1" t="s">
        <v>37</v>
      </c>
    </row>
    <row r="2454" spans="1:29" x14ac:dyDescent="0.25">
      <c r="A2454" s="1" t="s">
        <v>33</v>
      </c>
      <c r="B2454" s="1" t="s">
        <v>34</v>
      </c>
      <c r="C2454" s="2">
        <v>46043</v>
      </c>
      <c r="D2454" s="1" t="s">
        <v>35</v>
      </c>
      <c r="E2454" s="1" t="s">
        <v>36</v>
      </c>
      <c r="F2454" s="1" t="s">
        <v>37</v>
      </c>
      <c r="G2454" s="1" t="s">
        <v>2221</v>
      </c>
      <c r="H2454" s="1" t="s">
        <v>2222</v>
      </c>
      <c r="I2454" s="3">
        <v>0</v>
      </c>
      <c r="J2454" s="3">
        <v>47450</v>
      </c>
      <c r="K2454" s="1" t="s">
        <v>40</v>
      </c>
      <c r="L2454" s="1" t="s">
        <v>62</v>
      </c>
      <c r="M2454" s="1" t="s">
        <v>63</v>
      </c>
      <c r="N2454" s="1" t="s">
        <v>37</v>
      </c>
      <c r="O2454" s="1" t="s">
        <v>43</v>
      </c>
      <c r="P2454" s="1" t="s">
        <v>43</v>
      </c>
      <c r="Q2454" s="1" t="s">
        <v>43</v>
      </c>
      <c r="R2454" s="3">
        <v>0</v>
      </c>
      <c r="S2454" s="1" t="s">
        <v>44</v>
      </c>
      <c r="T2454" s="1" t="s">
        <v>45</v>
      </c>
      <c r="U2454" s="1" t="s">
        <v>2221</v>
      </c>
      <c r="V2454" s="1" t="s">
        <v>46</v>
      </c>
      <c r="W2454" s="1" t="s">
        <v>47</v>
      </c>
      <c r="X2454" s="1" t="s">
        <v>2223</v>
      </c>
      <c r="Y2454" s="1" t="s">
        <v>49</v>
      </c>
      <c r="Z2454" s="1" t="s">
        <v>50</v>
      </c>
      <c r="AA2454" s="1" t="s">
        <v>51</v>
      </c>
      <c r="AB2454" s="1" t="s">
        <v>2223</v>
      </c>
      <c r="AC2454" s="1" t="s">
        <v>37</v>
      </c>
    </row>
    <row r="2455" spans="1:29" x14ac:dyDescent="0.25">
      <c r="A2455" s="1" t="s">
        <v>33</v>
      </c>
      <c r="B2455" s="1" t="s">
        <v>34</v>
      </c>
      <c r="C2455" s="2">
        <v>46043</v>
      </c>
      <c r="D2455" s="1" t="s">
        <v>35</v>
      </c>
      <c r="E2455" s="1" t="s">
        <v>36</v>
      </c>
      <c r="F2455" s="1" t="s">
        <v>37</v>
      </c>
      <c r="G2455" s="1" t="s">
        <v>2224</v>
      </c>
      <c r="H2455" s="1" t="s">
        <v>2225</v>
      </c>
      <c r="I2455" s="3">
        <v>0</v>
      </c>
      <c r="J2455" s="3">
        <v>1470950</v>
      </c>
      <c r="K2455" s="1" t="s">
        <v>40</v>
      </c>
      <c r="L2455" s="1" t="s">
        <v>41</v>
      </c>
      <c r="M2455" s="1" t="s">
        <v>42</v>
      </c>
      <c r="N2455" s="1" t="s">
        <v>37</v>
      </c>
      <c r="O2455" s="1" t="s">
        <v>43</v>
      </c>
      <c r="P2455" s="1" t="s">
        <v>43</v>
      </c>
      <c r="Q2455" s="1" t="s">
        <v>43</v>
      </c>
      <c r="R2455" s="3">
        <v>0</v>
      </c>
      <c r="S2455" s="1" t="s">
        <v>44</v>
      </c>
      <c r="T2455" s="1" t="s">
        <v>45</v>
      </c>
      <c r="U2455" s="1" t="s">
        <v>2224</v>
      </c>
      <c r="V2455" s="1" t="s">
        <v>46</v>
      </c>
      <c r="W2455" s="1" t="s">
        <v>47</v>
      </c>
      <c r="X2455" s="1" t="s">
        <v>2226</v>
      </c>
      <c r="Y2455" s="1" t="s">
        <v>49</v>
      </c>
      <c r="Z2455" s="1" t="s">
        <v>50</v>
      </c>
      <c r="AA2455" s="1" t="s">
        <v>51</v>
      </c>
      <c r="AB2455" s="1" t="s">
        <v>2226</v>
      </c>
      <c r="AC2455" s="1" t="s">
        <v>37</v>
      </c>
    </row>
    <row r="2456" spans="1:29" x14ac:dyDescent="0.25">
      <c r="A2456" s="1" t="s">
        <v>33</v>
      </c>
      <c r="B2456" s="1" t="s">
        <v>34</v>
      </c>
      <c r="C2456" s="2">
        <v>46043</v>
      </c>
      <c r="D2456" s="1" t="s">
        <v>35</v>
      </c>
      <c r="E2456" s="1" t="s">
        <v>36</v>
      </c>
      <c r="F2456" s="1" t="s">
        <v>37</v>
      </c>
      <c r="G2456" s="1" t="s">
        <v>2227</v>
      </c>
      <c r="H2456" s="1" t="s">
        <v>2228</v>
      </c>
      <c r="I2456" s="3">
        <v>0</v>
      </c>
      <c r="J2456" s="3">
        <v>382648</v>
      </c>
      <c r="K2456" s="1" t="s">
        <v>40</v>
      </c>
      <c r="L2456" s="1" t="s">
        <v>206</v>
      </c>
      <c r="M2456" s="1" t="s">
        <v>207</v>
      </c>
      <c r="N2456" s="1" t="s">
        <v>37</v>
      </c>
      <c r="O2456" s="1" t="s">
        <v>43</v>
      </c>
      <c r="P2456" s="1" t="s">
        <v>43</v>
      </c>
      <c r="Q2456" s="1" t="s">
        <v>43</v>
      </c>
      <c r="R2456" s="3">
        <v>0</v>
      </c>
      <c r="S2456" s="1" t="s">
        <v>44</v>
      </c>
      <c r="T2456" s="1" t="s">
        <v>45</v>
      </c>
      <c r="U2456" s="1" t="s">
        <v>2227</v>
      </c>
      <c r="V2456" s="1" t="s">
        <v>46</v>
      </c>
      <c r="W2456" s="1" t="s">
        <v>47</v>
      </c>
      <c r="X2456" s="1" t="s">
        <v>2229</v>
      </c>
      <c r="Y2456" s="1" t="s">
        <v>49</v>
      </c>
      <c r="Z2456" s="1" t="s">
        <v>50</v>
      </c>
      <c r="AA2456" s="1" t="s">
        <v>51</v>
      </c>
      <c r="AB2456" s="1" t="s">
        <v>2229</v>
      </c>
      <c r="AC2456" s="1" t="s">
        <v>37</v>
      </c>
    </row>
    <row r="2457" spans="1:29" x14ac:dyDescent="0.25">
      <c r="A2457" s="1" t="s">
        <v>33</v>
      </c>
      <c r="B2457" s="1" t="s">
        <v>34</v>
      </c>
      <c r="C2457" s="2">
        <v>46049</v>
      </c>
      <c r="D2457" s="1" t="s">
        <v>35</v>
      </c>
      <c r="E2457" s="1" t="s">
        <v>36</v>
      </c>
      <c r="F2457" s="1" t="s">
        <v>37</v>
      </c>
      <c r="G2457" s="1" t="s">
        <v>2230</v>
      </c>
      <c r="H2457" s="1" t="s">
        <v>2231</v>
      </c>
      <c r="I2457" s="3">
        <v>0</v>
      </c>
      <c r="J2457" s="3">
        <v>179355</v>
      </c>
      <c r="K2457" s="1" t="s">
        <v>40</v>
      </c>
      <c r="L2457" s="1" t="s">
        <v>62</v>
      </c>
      <c r="M2457" s="1" t="s">
        <v>63</v>
      </c>
      <c r="N2457" s="1" t="s">
        <v>37</v>
      </c>
      <c r="O2457" s="1" t="s">
        <v>43</v>
      </c>
      <c r="P2457" s="1" t="s">
        <v>43</v>
      </c>
      <c r="Q2457" s="1" t="s">
        <v>43</v>
      </c>
      <c r="R2457" s="3">
        <v>0</v>
      </c>
      <c r="S2457" s="1" t="s">
        <v>44</v>
      </c>
      <c r="T2457" s="1" t="s">
        <v>45</v>
      </c>
      <c r="U2457" s="1" t="s">
        <v>2230</v>
      </c>
      <c r="V2457" s="1" t="s">
        <v>46</v>
      </c>
      <c r="W2457" s="1" t="s">
        <v>975</v>
      </c>
      <c r="X2457" s="1" t="s">
        <v>2232</v>
      </c>
      <c r="Y2457" s="1" t="s">
        <v>49</v>
      </c>
      <c r="Z2457" s="1" t="s">
        <v>50</v>
      </c>
      <c r="AA2457" s="1" t="s">
        <v>51</v>
      </c>
      <c r="AB2457" s="1" t="s">
        <v>2233</v>
      </c>
      <c r="AC2457" s="1" t="s">
        <v>37</v>
      </c>
    </row>
    <row r="2458" spans="1:29" x14ac:dyDescent="0.25">
      <c r="A2458" s="1" t="s">
        <v>33</v>
      </c>
      <c r="B2458" s="1" t="s">
        <v>34</v>
      </c>
      <c r="C2458" s="2">
        <v>46051</v>
      </c>
      <c r="D2458" s="1" t="s">
        <v>35</v>
      </c>
      <c r="E2458" s="1" t="s">
        <v>36</v>
      </c>
      <c r="F2458" s="1" t="s">
        <v>37</v>
      </c>
      <c r="G2458" s="1" t="s">
        <v>2234</v>
      </c>
      <c r="H2458" s="1" t="s">
        <v>2235</v>
      </c>
      <c r="I2458" s="3">
        <v>0</v>
      </c>
      <c r="J2458" s="3">
        <v>152473</v>
      </c>
      <c r="K2458" s="1" t="s">
        <v>40</v>
      </c>
      <c r="L2458" s="1" t="s">
        <v>41</v>
      </c>
      <c r="M2458" s="1" t="s">
        <v>42</v>
      </c>
      <c r="N2458" s="1" t="s">
        <v>37</v>
      </c>
      <c r="O2458" s="1" t="s">
        <v>43</v>
      </c>
      <c r="P2458" s="1" t="s">
        <v>43</v>
      </c>
      <c r="Q2458" s="1" t="s">
        <v>43</v>
      </c>
      <c r="R2458" s="3">
        <v>0</v>
      </c>
      <c r="S2458" s="1" t="s">
        <v>44</v>
      </c>
      <c r="T2458" s="1" t="s">
        <v>45</v>
      </c>
      <c r="U2458" s="1" t="s">
        <v>2234</v>
      </c>
      <c r="V2458" s="1" t="s">
        <v>46</v>
      </c>
      <c r="W2458" s="1" t="s">
        <v>47</v>
      </c>
      <c r="X2458" s="1" t="s">
        <v>2236</v>
      </c>
      <c r="Y2458" s="1" t="s">
        <v>49</v>
      </c>
      <c r="Z2458" s="1" t="s">
        <v>50</v>
      </c>
      <c r="AA2458" s="1" t="s">
        <v>51</v>
      </c>
      <c r="AB2458" s="1" t="s">
        <v>2236</v>
      </c>
      <c r="AC2458" s="1" t="s">
        <v>37</v>
      </c>
    </row>
    <row r="2459" spans="1:29" x14ac:dyDescent="0.25">
      <c r="A2459" s="1" t="s">
        <v>33</v>
      </c>
      <c r="B2459" s="1" t="s">
        <v>34</v>
      </c>
      <c r="C2459" s="2">
        <v>46053</v>
      </c>
      <c r="D2459" s="1" t="s">
        <v>73</v>
      </c>
      <c r="E2459" s="1" t="s">
        <v>74</v>
      </c>
      <c r="F2459" s="1" t="s">
        <v>37</v>
      </c>
      <c r="G2459" s="1" t="s">
        <v>2237</v>
      </c>
      <c r="H2459" s="1" t="s">
        <v>76</v>
      </c>
      <c r="I2459" s="3">
        <v>291818</v>
      </c>
      <c r="J2459" s="3">
        <v>0</v>
      </c>
      <c r="K2459" s="1" t="s">
        <v>40</v>
      </c>
      <c r="L2459" s="1" t="s">
        <v>125</v>
      </c>
      <c r="M2459" s="1" t="s">
        <v>126</v>
      </c>
      <c r="N2459" s="1" t="s">
        <v>1459</v>
      </c>
      <c r="O2459" s="1" t="s">
        <v>1460</v>
      </c>
      <c r="P2459" s="1" t="s">
        <v>43</v>
      </c>
      <c r="Q2459" s="1" t="s">
        <v>43</v>
      </c>
      <c r="R2459" s="3">
        <v>0</v>
      </c>
      <c r="S2459" s="1" t="s">
        <v>44</v>
      </c>
      <c r="T2459" s="1" t="s">
        <v>45</v>
      </c>
      <c r="U2459" s="1" t="s">
        <v>2237</v>
      </c>
      <c r="V2459" s="1" t="s">
        <v>46</v>
      </c>
      <c r="W2459" s="1" t="s">
        <v>81</v>
      </c>
      <c r="X2459" s="1" t="s">
        <v>2238</v>
      </c>
      <c r="Y2459" s="1" t="s">
        <v>83</v>
      </c>
      <c r="Z2459" s="1" t="s">
        <v>1989</v>
      </c>
      <c r="AA2459" s="1" t="s">
        <v>51</v>
      </c>
      <c r="AB2459" s="1" t="s">
        <v>2238</v>
      </c>
      <c r="AC2459" s="1" t="s">
        <v>37</v>
      </c>
    </row>
    <row r="2460" spans="1:29" x14ac:dyDescent="0.25">
      <c r="A2460" s="1" t="s">
        <v>33</v>
      </c>
      <c r="B2460" s="1" t="s">
        <v>34</v>
      </c>
      <c r="C2460" s="2">
        <v>46053</v>
      </c>
      <c r="D2460" s="1" t="s">
        <v>73</v>
      </c>
      <c r="E2460" s="1" t="s">
        <v>74</v>
      </c>
      <c r="F2460" s="1" t="s">
        <v>37</v>
      </c>
      <c r="G2460" s="1" t="s">
        <v>2237</v>
      </c>
      <c r="H2460" s="1" t="s">
        <v>76</v>
      </c>
      <c r="I2460" s="3">
        <v>125412</v>
      </c>
      <c r="J2460" s="3">
        <v>0</v>
      </c>
      <c r="K2460" s="1" t="s">
        <v>40</v>
      </c>
      <c r="L2460" s="1" t="s">
        <v>2239</v>
      </c>
      <c r="M2460" s="1" t="s">
        <v>2240</v>
      </c>
      <c r="N2460" s="1" t="s">
        <v>1459</v>
      </c>
      <c r="O2460" s="1" t="s">
        <v>1460</v>
      </c>
      <c r="P2460" s="1" t="s">
        <v>43</v>
      </c>
      <c r="Q2460" s="1" t="s">
        <v>43</v>
      </c>
      <c r="R2460" s="3">
        <v>0</v>
      </c>
      <c r="S2460" s="1" t="s">
        <v>44</v>
      </c>
      <c r="T2460" s="1" t="s">
        <v>45</v>
      </c>
      <c r="U2460" s="1" t="s">
        <v>2237</v>
      </c>
      <c r="V2460" s="1" t="s">
        <v>46</v>
      </c>
      <c r="W2460" s="1" t="s">
        <v>81</v>
      </c>
      <c r="X2460" s="1" t="s">
        <v>2238</v>
      </c>
      <c r="Y2460" s="1" t="s">
        <v>83</v>
      </c>
      <c r="Z2460" s="1" t="s">
        <v>1989</v>
      </c>
      <c r="AA2460" s="1" t="s">
        <v>51</v>
      </c>
      <c r="AB2460" s="1" t="s">
        <v>2238</v>
      </c>
      <c r="AC2460" s="1" t="s">
        <v>37</v>
      </c>
    </row>
    <row r="2461" spans="1:29" x14ac:dyDescent="0.25">
      <c r="A2461" s="1" t="s">
        <v>33</v>
      </c>
      <c r="B2461" s="1" t="s">
        <v>34</v>
      </c>
      <c r="C2461" s="2">
        <v>46053</v>
      </c>
      <c r="D2461" s="1" t="s">
        <v>73</v>
      </c>
      <c r="E2461" s="1" t="s">
        <v>74</v>
      </c>
      <c r="F2461" s="1" t="s">
        <v>37</v>
      </c>
      <c r="G2461" s="1" t="s">
        <v>2237</v>
      </c>
      <c r="H2461" s="1" t="s">
        <v>76</v>
      </c>
      <c r="I2461" s="3">
        <v>58364</v>
      </c>
      <c r="J2461" s="3">
        <v>0</v>
      </c>
      <c r="K2461" s="1" t="s">
        <v>40</v>
      </c>
      <c r="L2461" s="1" t="s">
        <v>246</v>
      </c>
      <c r="M2461" s="1" t="s">
        <v>247</v>
      </c>
      <c r="N2461" s="1" t="s">
        <v>1459</v>
      </c>
      <c r="O2461" s="1" t="s">
        <v>1460</v>
      </c>
      <c r="P2461" s="1" t="s">
        <v>43</v>
      </c>
      <c r="Q2461" s="1" t="s">
        <v>43</v>
      </c>
      <c r="R2461" s="3">
        <v>0</v>
      </c>
      <c r="S2461" s="1" t="s">
        <v>44</v>
      </c>
      <c r="T2461" s="1" t="s">
        <v>45</v>
      </c>
      <c r="U2461" s="1" t="s">
        <v>2237</v>
      </c>
      <c r="V2461" s="1" t="s">
        <v>46</v>
      </c>
      <c r="W2461" s="1" t="s">
        <v>81</v>
      </c>
      <c r="X2461" s="1" t="s">
        <v>2238</v>
      </c>
      <c r="Y2461" s="1" t="s">
        <v>83</v>
      </c>
      <c r="Z2461" s="1" t="s">
        <v>1989</v>
      </c>
      <c r="AA2461" s="1" t="s">
        <v>51</v>
      </c>
      <c r="AB2461" s="1" t="s">
        <v>2238</v>
      </c>
      <c r="AC2461" s="1" t="s">
        <v>37</v>
      </c>
    </row>
    <row r="2462" spans="1:29" x14ac:dyDescent="0.25">
      <c r="A2462" s="1" t="s">
        <v>33</v>
      </c>
      <c r="B2462" s="1" t="s">
        <v>34</v>
      </c>
      <c r="C2462" s="2">
        <v>46053</v>
      </c>
      <c r="D2462" s="1" t="s">
        <v>73</v>
      </c>
      <c r="E2462" s="1" t="s">
        <v>74</v>
      </c>
      <c r="F2462" s="1" t="s">
        <v>37</v>
      </c>
      <c r="G2462" s="1" t="s">
        <v>2237</v>
      </c>
      <c r="H2462" s="1" t="s">
        <v>76</v>
      </c>
      <c r="I2462" s="3">
        <v>875453</v>
      </c>
      <c r="J2462" s="3">
        <v>0</v>
      </c>
      <c r="K2462" s="1" t="s">
        <v>40</v>
      </c>
      <c r="L2462" s="1" t="s">
        <v>139</v>
      </c>
      <c r="M2462" s="1" t="s">
        <v>140</v>
      </c>
      <c r="N2462" s="1" t="s">
        <v>1459</v>
      </c>
      <c r="O2462" s="1" t="s">
        <v>1460</v>
      </c>
      <c r="P2462" s="1" t="s">
        <v>43</v>
      </c>
      <c r="Q2462" s="1" t="s">
        <v>43</v>
      </c>
      <c r="R2462" s="3">
        <v>0</v>
      </c>
      <c r="S2462" s="1" t="s">
        <v>44</v>
      </c>
      <c r="T2462" s="1" t="s">
        <v>45</v>
      </c>
      <c r="U2462" s="1" t="s">
        <v>2237</v>
      </c>
      <c r="V2462" s="1" t="s">
        <v>46</v>
      </c>
      <c r="W2462" s="1" t="s">
        <v>81</v>
      </c>
      <c r="X2462" s="1" t="s">
        <v>2238</v>
      </c>
      <c r="Y2462" s="1" t="s">
        <v>83</v>
      </c>
      <c r="Z2462" s="1" t="s">
        <v>1989</v>
      </c>
      <c r="AA2462" s="1" t="s">
        <v>51</v>
      </c>
      <c r="AB2462" s="1" t="s">
        <v>2238</v>
      </c>
      <c r="AC2462" s="1" t="s">
        <v>37</v>
      </c>
    </row>
    <row r="2463" spans="1:29" x14ac:dyDescent="0.25">
      <c r="A2463" s="1" t="s">
        <v>33</v>
      </c>
      <c r="B2463" s="1" t="s">
        <v>34</v>
      </c>
      <c r="C2463" s="2">
        <v>46053</v>
      </c>
      <c r="D2463" s="1" t="s">
        <v>73</v>
      </c>
      <c r="E2463" s="1" t="s">
        <v>74</v>
      </c>
      <c r="F2463" s="1" t="s">
        <v>37</v>
      </c>
      <c r="G2463" s="1" t="s">
        <v>2237</v>
      </c>
      <c r="H2463" s="1" t="s">
        <v>76</v>
      </c>
      <c r="I2463" s="3">
        <v>0</v>
      </c>
      <c r="J2463" s="3">
        <v>875453</v>
      </c>
      <c r="K2463" s="1" t="s">
        <v>40</v>
      </c>
      <c r="L2463" s="1" t="s">
        <v>139</v>
      </c>
      <c r="M2463" s="1" t="s">
        <v>140</v>
      </c>
      <c r="N2463" s="1" t="s">
        <v>1459</v>
      </c>
      <c r="O2463" s="1" t="s">
        <v>1460</v>
      </c>
      <c r="P2463" s="1" t="s">
        <v>43</v>
      </c>
      <c r="Q2463" s="1" t="s">
        <v>43</v>
      </c>
      <c r="R2463" s="3">
        <v>0</v>
      </c>
      <c r="S2463" s="1" t="s">
        <v>44</v>
      </c>
      <c r="T2463" s="1" t="s">
        <v>45</v>
      </c>
      <c r="U2463" s="1" t="s">
        <v>2237</v>
      </c>
      <c r="V2463" s="1" t="s">
        <v>46</v>
      </c>
      <c r="W2463" s="1" t="s">
        <v>81</v>
      </c>
      <c r="X2463" s="1" t="s">
        <v>2238</v>
      </c>
      <c r="Y2463" s="1" t="s">
        <v>83</v>
      </c>
      <c r="Z2463" s="1" t="s">
        <v>1989</v>
      </c>
      <c r="AA2463" s="1" t="s">
        <v>51</v>
      </c>
      <c r="AB2463" s="1" t="s">
        <v>2238</v>
      </c>
      <c r="AC2463" s="1" t="s">
        <v>37</v>
      </c>
    </row>
    <row r="2464" spans="1:29" x14ac:dyDescent="0.25">
      <c r="A2464" s="1" t="s">
        <v>33</v>
      </c>
      <c r="B2464" s="1" t="s">
        <v>34</v>
      </c>
      <c r="C2464" s="2">
        <v>46053</v>
      </c>
      <c r="D2464" s="1" t="s">
        <v>73</v>
      </c>
      <c r="E2464" s="1" t="s">
        <v>74</v>
      </c>
      <c r="F2464" s="1" t="s">
        <v>37</v>
      </c>
      <c r="G2464" s="1" t="s">
        <v>2237</v>
      </c>
      <c r="H2464" s="1" t="s">
        <v>76</v>
      </c>
      <c r="I2464" s="3">
        <v>758726</v>
      </c>
      <c r="J2464" s="3">
        <v>0</v>
      </c>
      <c r="K2464" s="1" t="s">
        <v>40</v>
      </c>
      <c r="L2464" s="1" t="s">
        <v>113</v>
      </c>
      <c r="M2464" s="1" t="s">
        <v>114</v>
      </c>
      <c r="N2464" s="1" t="s">
        <v>1459</v>
      </c>
      <c r="O2464" s="1" t="s">
        <v>1460</v>
      </c>
      <c r="P2464" s="1" t="s">
        <v>43</v>
      </c>
      <c r="Q2464" s="1" t="s">
        <v>43</v>
      </c>
      <c r="R2464" s="3">
        <v>0</v>
      </c>
      <c r="S2464" s="1" t="s">
        <v>44</v>
      </c>
      <c r="T2464" s="1" t="s">
        <v>45</v>
      </c>
      <c r="U2464" s="1" t="s">
        <v>2237</v>
      </c>
      <c r="V2464" s="1" t="s">
        <v>46</v>
      </c>
      <c r="W2464" s="1" t="s">
        <v>81</v>
      </c>
      <c r="X2464" s="1" t="s">
        <v>2238</v>
      </c>
      <c r="Y2464" s="1" t="s">
        <v>83</v>
      </c>
      <c r="Z2464" s="1" t="s">
        <v>1989</v>
      </c>
      <c r="AA2464" s="1" t="s">
        <v>51</v>
      </c>
      <c r="AB2464" s="1" t="s">
        <v>2238</v>
      </c>
      <c r="AC2464" s="1" t="s">
        <v>37</v>
      </c>
    </row>
    <row r="2465" spans="1:29" x14ac:dyDescent="0.25">
      <c r="A2465" s="1" t="s">
        <v>33</v>
      </c>
      <c r="B2465" s="1" t="s">
        <v>34</v>
      </c>
      <c r="C2465" s="2">
        <v>46053</v>
      </c>
      <c r="D2465" s="1" t="s">
        <v>73</v>
      </c>
      <c r="E2465" s="1" t="s">
        <v>74</v>
      </c>
      <c r="F2465" s="1" t="s">
        <v>37</v>
      </c>
      <c r="G2465" s="1" t="s">
        <v>2237</v>
      </c>
      <c r="H2465" s="1" t="s">
        <v>76</v>
      </c>
      <c r="I2465" s="3">
        <v>58364</v>
      </c>
      <c r="J2465" s="3">
        <v>0</v>
      </c>
      <c r="K2465" s="1" t="s">
        <v>40</v>
      </c>
      <c r="L2465" s="1" t="s">
        <v>152</v>
      </c>
      <c r="M2465" s="1" t="s">
        <v>153</v>
      </c>
      <c r="N2465" s="1" t="s">
        <v>1459</v>
      </c>
      <c r="O2465" s="1" t="s">
        <v>1460</v>
      </c>
      <c r="P2465" s="1" t="s">
        <v>43</v>
      </c>
      <c r="Q2465" s="1" t="s">
        <v>43</v>
      </c>
      <c r="R2465" s="3">
        <v>0</v>
      </c>
      <c r="S2465" s="1" t="s">
        <v>44</v>
      </c>
      <c r="T2465" s="1" t="s">
        <v>45</v>
      </c>
      <c r="U2465" s="1" t="s">
        <v>2237</v>
      </c>
      <c r="V2465" s="1" t="s">
        <v>46</v>
      </c>
      <c r="W2465" s="1" t="s">
        <v>81</v>
      </c>
      <c r="X2465" s="1" t="s">
        <v>2238</v>
      </c>
      <c r="Y2465" s="1" t="s">
        <v>83</v>
      </c>
      <c r="Z2465" s="1" t="s">
        <v>1989</v>
      </c>
      <c r="AA2465" s="1" t="s">
        <v>51</v>
      </c>
      <c r="AB2465" s="1" t="s">
        <v>2238</v>
      </c>
      <c r="AC2465" s="1" t="s">
        <v>37</v>
      </c>
    </row>
    <row r="2466" spans="1:29" x14ac:dyDescent="0.25">
      <c r="A2466" s="1" t="s">
        <v>33</v>
      </c>
      <c r="B2466" s="1" t="s">
        <v>34</v>
      </c>
      <c r="C2466" s="2">
        <v>46053</v>
      </c>
      <c r="D2466" s="1" t="s">
        <v>73</v>
      </c>
      <c r="E2466" s="1" t="s">
        <v>74</v>
      </c>
      <c r="F2466" s="1" t="s">
        <v>37</v>
      </c>
      <c r="G2466" s="1" t="s">
        <v>2237</v>
      </c>
      <c r="H2466" s="1" t="s">
        <v>76</v>
      </c>
      <c r="I2466" s="3">
        <v>116727</v>
      </c>
      <c r="J2466" s="3">
        <v>0</v>
      </c>
      <c r="K2466" s="1" t="s">
        <v>40</v>
      </c>
      <c r="L2466" s="1" t="s">
        <v>95</v>
      </c>
      <c r="M2466" s="1" t="s">
        <v>96</v>
      </c>
      <c r="N2466" s="1" t="s">
        <v>1459</v>
      </c>
      <c r="O2466" s="1" t="s">
        <v>1460</v>
      </c>
      <c r="P2466" s="1" t="s">
        <v>43</v>
      </c>
      <c r="Q2466" s="1" t="s">
        <v>43</v>
      </c>
      <c r="R2466" s="3">
        <v>0</v>
      </c>
      <c r="S2466" s="1" t="s">
        <v>44</v>
      </c>
      <c r="T2466" s="1" t="s">
        <v>45</v>
      </c>
      <c r="U2466" s="1" t="s">
        <v>2237</v>
      </c>
      <c r="V2466" s="1" t="s">
        <v>46</v>
      </c>
      <c r="W2466" s="1" t="s">
        <v>81</v>
      </c>
      <c r="X2466" s="1" t="s">
        <v>2238</v>
      </c>
      <c r="Y2466" s="1" t="s">
        <v>83</v>
      </c>
      <c r="Z2466" s="1" t="s">
        <v>1989</v>
      </c>
      <c r="AA2466" s="1" t="s">
        <v>51</v>
      </c>
      <c r="AB2466" s="1" t="s">
        <v>2238</v>
      </c>
      <c r="AC2466" s="1" t="s">
        <v>37</v>
      </c>
    </row>
    <row r="2467" spans="1:29" x14ac:dyDescent="0.25">
      <c r="A2467" s="1" t="s">
        <v>33</v>
      </c>
      <c r="B2467" s="1" t="s">
        <v>34</v>
      </c>
      <c r="C2467" s="2">
        <v>46053</v>
      </c>
      <c r="D2467" s="1" t="s">
        <v>73</v>
      </c>
      <c r="E2467" s="1" t="s">
        <v>74</v>
      </c>
      <c r="F2467" s="1" t="s">
        <v>37</v>
      </c>
      <c r="G2467" s="1" t="s">
        <v>2237</v>
      </c>
      <c r="H2467" s="1" t="s">
        <v>76</v>
      </c>
      <c r="I2467" s="3">
        <v>58364</v>
      </c>
      <c r="J2467" s="3">
        <v>0</v>
      </c>
      <c r="K2467" s="1" t="s">
        <v>40</v>
      </c>
      <c r="L2467" s="1" t="s">
        <v>133</v>
      </c>
      <c r="M2467" s="1" t="s">
        <v>134</v>
      </c>
      <c r="N2467" s="1" t="s">
        <v>1459</v>
      </c>
      <c r="O2467" s="1" t="s">
        <v>1460</v>
      </c>
      <c r="P2467" s="1" t="s">
        <v>43</v>
      </c>
      <c r="Q2467" s="1" t="s">
        <v>43</v>
      </c>
      <c r="R2467" s="3">
        <v>0</v>
      </c>
      <c r="S2467" s="1" t="s">
        <v>44</v>
      </c>
      <c r="T2467" s="1" t="s">
        <v>45</v>
      </c>
      <c r="U2467" s="1" t="s">
        <v>2237</v>
      </c>
      <c r="V2467" s="1" t="s">
        <v>46</v>
      </c>
      <c r="W2467" s="1" t="s">
        <v>81</v>
      </c>
      <c r="X2467" s="1" t="s">
        <v>2238</v>
      </c>
      <c r="Y2467" s="1" t="s">
        <v>83</v>
      </c>
      <c r="Z2467" s="1" t="s">
        <v>1989</v>
      </c>
      <c r="AA2467" s="1" t="s">
        <v>51</v>
      </c>
      <c r="AB2467" s="1" t="s">
        <v>2238</v>
      </c>
      <c r="AC2467" s="1" t="s">
        <v>37</v>
      </c>
    </row>
    <row r="2468" spans="1:29" x14ac:dyDescent="0.25">
      <c r="A2468" s="1" t="s">
        <v>33</v>
      </c>
      <c r="B2468" s="1" t="s">
        <v>34</v>
      </c>
      <c r="C2468" s="2">
        <v>46053</v>
      </c>
      <c r="D2468" s="1" t="s">
        <v>73</v>
      </c>
      <c r="E2468" s="1" t="s">
        <v>74</v>
      </c>
      <c r="F2468" s="1" t="s">
        <v>37</v>
      </c>
      <c r="G2468" s="1" t="s">
        <v>2237</v>
      </c>
      <c r="H2468" s="1" t="s">
        <v>76</v>
      </c>
      <c r="I2468" s="3">
        <v>58364</v>
      </c>
      <c r="J2468" s="3">
        <v>0</v>
      </c>
      <c r="K2468" s="1" t="s">
        <v>40</v>
      </c>
      <c r="L2468" s="1" t="s">
        <v>1952</v>
      </c>
      <c r="M2468" s="1" t="s">
        <v>766</v>
      </c>
      <c r="N2468" s="1" t="s">
        <v>1459</v>
      </c>
      <c r="O2468" s="1" t="s">
        <v>1460</v>
      </c>
      <c r="P2468" s="1" t="s">
        <v>43</v>
      </c>
      <c r="Q2468" s="1" t="s">
        <v>43</v>
      </c>
      <c r="R2468" s="3">
        <v>0</v>
      </c>
      <c r="S2468" s="1" t="s">
        <v>44</v>
      </c>
      <c r="T2468" s="1" t="s">
        <v>45</v>
      </c>
      <c r="U2468" s="1" t="s">
        <v>2237</v>
      </c>
      <c r="V2468" s="1" t="s">
        <v>46</v>
      </c>
      <c r="W2468" s="1" t="s">
        <v>81</v>
      </c>
      <c r="X2468" s="1" t="s">
        <v>2238</v>
      </c>
      <c r="Y2468" s="1" t="s">
        <v>83</v>
      </c>
      <c r="Z2468" s="1" t="s">
        <v>1989</v>
      </c>
      <c r="AA2468" s="1" t="s">
        <v>51</v>
      </c>
      <c r="AB2468" s="1" t="s">
        <v>2238</v>
      </c>
      <c r="AC2468" s="1" t="s">
        <v>37</v>
      </c>
    </row>
    <row r="2469" spans="1:29" x14ac:dyDescent="0.25">
      <c r="A2469" s="1" t="s">
        <v>33</v>
      </c>
      <c r="B2469" s="1" t="s">
        <v>34</v>
      </c>
      <c r="C2469" s="2">
        <v>46053</v>
      </c>
      <c r="D2469" s="1" t="s">
        <v>73</v>
      </c>
      <c r="E2469" s="1" t="s">
        <v>74</v>
      </c>
      <c r="F2469" s="1" t="s">
        <v>37</v>
      </c>
      <c r="G2469" s="1" t="s">
        <v>2237</v>
      </c>
      <c r="H2469" s="1" t="s">
        <v>76</v>
      </c>
      <c r="I2469" s="3">
        <v>116727</v>
      </c>
      <c r="J2469" s="3">
        <v>0</v>
      </c>
      <c r="K2469" s="1" t="s">
        <v>40</v>
      </c>
      <c r="L2469" s="1" t="s">
        <v>1375</v>
      </c>
      <c r="M2469" s="1" t="s">
        <v>2031</v>
      </c>
      <c r="N2469" s="1" t="s">
        <v>1459</v>
      </c>
      <c r="O2469" s="1" t="s">
        <v>1460</v>
      </c>
      <c r="P2469" s="1" t="s">
        <v>43</v>
      </c>
      <c r="Q2469" s="1" t="s">
        <v>43</v>
      </c>
      <c r="R2469" s="3">
        <v>0</v>
      </c>
      <c r="S2469" s="1" t="s">
        <v>44</v>
      </c>
      <c r="T2469" s="1" t="s">
        <v>45</v>
      </c>
      <c r="U2469" s="1" t="s">
        <v>2237</v>
      </c>
      <c r="V2469" s="1" t="s">
        <v>46</v>
      </c>
      <c r="W2469" s="1" t="s">
        <v>81</v>
      </c>
      <c r="X2469" s="1" t="s">
        <v>2238</v>
      </c>
      <c r="Y2469" s="1" t="s">
        <v>83</v>
      </c>
      <c r="Z2469" s="1" t="s">
        <v>1989</v>
      </c>
      <c r="AA2469" s="1" t="s">
        <v>51</v>
      </c>
      <c r="AB2469" s="1" t="s">
        <v>2238</v>
      </c>
      <c r="AC2469" s="1" t="s">
        <v>37</v>
      </c>
    </row>
    <row r="2470" spans="1:29" x14ac:dyDescent="0.25">
      <c r="A2470" s="1" t="s">
        <v>33</v>
      </c>
      <c r="B2470" s="1" t="s">
        <v>34</v>
      </c>
      <c r="C2470" s="2">
        <v>46053</v>
      </c>
      <c r="D2470" s="1" t="s">
        <v>73</v>
      </c>
      <c r="E2470" s="1" t="s">
        <v>74</v>
      </c>
      <c r="F2470" s="1" t="s">
        <v>37</v>
      </c>
      <c r="G2470" s="1" t="s">
        <v>2237</v>
      </c>
      <c r="H2470" s="1" t="s">
        <v>76</v>
      </c>
      <c r="I2470" s="3">
        <v>817089</v>
      </c>
      <c r="J2470" s="3">
        <v>0</v>
      </c>
      <c r="K2470" s="1" t="s">
        <v>40</v>
      </c>
      <c r="L2470" s="1" t="s">
        <v>115</v>
      </c>
      <c r="M2470" s="1" t="s">
        <v>116</v>
      </c>
      <c r="N2470" s="1" t="s">
        <v>1459</v>
      </c>
      <c r="O2470" s="1" t="s">
        <v>1460</v>
      </c>
      <c r="P2470" s="1" t="s">
        <v>43</v>
      </c>
      <c r="Q2470" s="1" t="s">
        <v>43</v>
      </c>
      <c r="R2470" s="3">
        <v>0</v>
      </c>
      <c r="S2470" s="1" t="s">
        <v>44</v>
      </c>
      <c r="T2470" s="1" t="s">
        <v>45</v>
      </c>
      <c r="U2470" s="1" t="s">
        <v>2237</v>
      </c>
      <c r="V2470" s="1" t="s">
        <v>46</v>
      </c>
      <c r="W2470" s="1" t="s">
        <v>81</v>
      </c>
      <c r="X2470" s="1" t="s">
        <v>2238</v>
      </c>
      <c r="Y2470" s="1" t="s">
        <v>83</v>
      </c>
      <c r="Z2470" s="1" t="s">
        <v>1989</v>
      </c>
      <c r="AA2470" s="1" t="s">
        <v>51</v>
      </c>
      <c r="AB2470" s="1" t="s">
        <v>2238</v>
      </c>
      <c r="AC2470" s="1" t="s">
        <v>37</v>
      </c>
    </row>
    <row r="2471" spans="1:29" x14ac:dyDescent="0.25">
      <c r="A2471" s="1" t="s">
        <v>33</v>
      </c>
      <c r="B2471" s="1" t="s">
        <v>34</v>
      </c>
      <c r="C2471" s="2">
        <v>46053</v>
      </c>
      <c r="D2471" s="1" t="s">
        <v>73</v>
      </c>
      <c r="E2471" s="1" t="s">
        <v>74</v>
      </c>
      <c r="F2471" s="1" t="s">
        <v>37</v>
      </c>
      <c r="G2471" s="1" t="s">
        <v>2237</v>
      </c>
      <c r="H2471" s="1" t="s">
        <v>76</v>
      </c>
      <c r="I2471" s="3">
        <v>58364</v>
      </c>
      <c r="J2471" s="3">
        <v>0</v>
      </c>
      <c r="K2471" s="1" t="s">
        <v>40</v>
      </c>
      <c r="L2471" s="1" t="s">
        <v>1622</v>
      </c>
      <c r="M2471" s="1" t="s">
        <v>746</v>
      </c>
      <c r="N2471" s="1" t="s">
        <v>1459</v>
      </c>
      <c r="O2471" s="1" t="s">
        <v>1460</v>
      </c>
      <c r="P2471" s="1" t="s">
        <v>43</v>
      </c>
      <c r="Q2471" s="1" t="s">
        <v>43</v>
      </c>
      <c r="R2471" s="3">
        <v>0</v>
      </c>
      <c r="S2471" s="1" t="s">
        <v>44</v>
      </c>
      <c r="T2471" s="1" t="s">
        <v>45</v>
      </c>
      <c r="U2471" s="1" t="s">
        <v>2237</v>
      </c>
      <c r="V2471" s="1" t="s">
        <v>46</v>
      </c>
      <c r="W2471" s="1" t="s">
        <v>81</v>
      </c>
      <c r="X2471" s="1" t="s">
        <v>2238</v>
      </c>
      <c r="Y2471" s="1" t="s">
        <v>83</v>
      </c>
      <c r="Z2471" s="1" t="s">
        <v>1989</v>
      </c>
      <c r="AA2471" s="1" t="s">
        <v>51</v>
      </c>
      <c r="AB2471" s="1" t="s">
        <v>2238</v>
      </c>
      <c r="AC2471" s="1" t="s">
        <v>37</v>
      </c>
    </row>
    <row r="2472" spans="1:29" x14ac:dyDescent="0.25">
      <c r="A2472" s="1" t="s">
        <v>33</v>
      </c>
      <c r="B2472" s="1" t="s">
        <v>34</v>
      </c>
      <c r="C2472" s="2">
        <v>46053</v>
      </c>
      <c r="D2472" s="1" t="s">
        <v>73</v>
      </c>
      <c r="E2472" s="1" t="s">
        <v>74</v>
      </c>
      <c r="F2472" s="1" t="s">
        <v>37</v>
      </c>
      <c r="G2472" s="1" t="s">
        <v>2237</v>
      </c>
      <c r="H2472" s="1" t="s">
        <v>76</v>
      </c>
      <c r="I2472" s="3">
        <v>291818</v>
      </c>
      <c r="J2472" s="3">
        <v>0</v>
      </c>
      <c r="K2472" s="1" t="s">
        <v>40</v>
      </c>
      <c r="L2472" s="1" t="s">
        <v>77</v>
      </c>
      <c r="M2472" s="1" t="s">
        <v>78</v>
      </c>
      <c r="N2472" s="1" t="s">
        <v>1459</v>
      </c>
      <c r="O2472" s="1" t="s">
        <v>1460</v>
      </c>
      <c r="P2472" s="1" t="s">
        <v>43</v>
      </c>
      <c r="Q2472" s="1" t="s">
        <v>43</v>
      </c>
      <c r="R2472" s="3">
        <v>0</v>
      </c>
      <c r="S2472" s="1" t="s">
        <v>44</v>
      </c>
      <c r="T2472" s="1" t="s">
        <v>45</v>
      </c>
      <c r="U2472" s="1" t="s">
        <v>2237</v>
      </c>
      <c r="V2472" s="1" t="s">
        <v>46</v>
      </c>
      <c r="W2472" s="1" t="s">
        <v>81</v>
      </c>
      <c r="X2472" s="1" t="s">
        <v>2238</v>
      </c>
      <c r="Y2472" s="1" t="s">
        <v>83</v>
      </c>
      <c r="Z2472" s="1" t="s">
        <v>1989</v>
      </c>
      <c r="AA2472" s="1" t="s">
        <v>51</v>
      </c>
      <c r="AB2472" s="1" t="s">
        <v>2238</v>
      </c>
      <c r="AC2472" s="1" t="s">
        <v>37</v>
      </c>
    </row>
    <row r="2473" spans="1:29" x14ac:dyDescent="0.25">
      <c r="A2473" s="1" t="s">
        <v>33</v>
      </c>
      <c r="B2473" s="1" t="s">
        <v>34</v>
      </c>
      <c r="C2473" s="2">
        <v>46053</v>
      </c>
      <c r="D2473" s="1" t="s">
        <v>73</v>
      </c>
      <c r="E2473" s="1" t="s">
        <v>74</v>
      </c>
      <c r="F2473" s="1" t="s">
        <v>37</v>
      </c>
      <c r="G2473" s="1" t="s">
        <v>2237</v>
      </c>
      <c r="H2473" s="1" t="s">
        <v>76</v>
      </c>
      <c r="I2473" s="3">
        <v>58364</v>
      </c>
      <c r="J2473" s="3">
        <v>0</v>
      </c>
      <c r="K2473" s="1" t="s">
        <v>40</v>
      </c>
      <c r="L2473" s="1" t="s">
        <v>133</v>
      </c>
      <c r="M2473" s="1" t="s">
        <v>134</v>
      </c>
      <c r="N2473" s="1" t="s">
        <v>1459</v>
      </c>
      <c r="O2473" s="1" t="s">
        <v>1460</v>
      </c>
      <c r="P2473" s="1" t="s">
        <v>43</v>
      </c>
      <c r="Q2473" s="1" t="s">
        <v>43</v>
      </c>
      <c r="R2473" s="3">
        <v>0</v>
      </c>
      <c r="S2473" s="1" t="s">
        <v>44</v>
      </c>
      <c r="T2473" s="1" t="s">
        <v>45</v>
      </c>
      <c r="U2473" s="1" t="s">
        <v>2237</v>
      </c>
      <c r="V2473" s="1" t="s">
        <v>46</v>
      </c>
      <c r="W2473" s="1" t="s">
        <v>81</v>
      </c>
      <c r="X2473" s="1" t="s">
        <v>2238</v>
      </c>
      <c r="Y2473" s="1" t="s">
        <v>83</v>
      </c>
      <c r="Z2473" s="1" t="s">
        <v>1989</v>
      </c>
      <c r="AA2473" s="1" t="s">
        <v>51</v>
      </c>
      <c r="AB2473" s="1" t="s">
        <v>2238</v>
      </c>
      <c r="AC2473" s="1" t="s">
        <v>37</v>
      </c>
    </row>
    <row r="2474" spans="1:29" x14ac:dyDescent="0.25">
      <c r="A2474" s="1" t="s">
        <v>33</v>
      </c>
      <c r="B2474" s="1" t="s">
        <v>34</v>
      </c>
      <c r="C2474" s="2">
        <v>46053</v>
      </c>
      <c r="D2474" s="1" t="s">
        <v>73</v>
      </c>
      <c r="E2474" s="1" t="s">
        <v>74</v>
      </c>
      <c r="F2474" s="1" t="s">
        <v>37</v>
      </c>
      <c r="G2474" s="1" t="s">
        <v>2237</v>
      </c>
      <c r="H2474" s="1" t="s">
        <v>76</v>
      </c>
      <c r="I2474" s="3">
        <v>817089</v>
      </c>
      <c r="J2474" s="3">
        <v>0</v>
      </c>
      <c r="K2474" s="1" t="s">
        <v>40</v>
      </c>
      <c r="L2474" s="1" t="s">
        <v>1836</v>
      </c>
      <c r="M2474" s="1" t="s">
        <v>1837</v>
      </c>
      <c r="N2474" s="1" t="s">
        <v>1539</v>
      </c>
      <c r="O2474" s="1" t="s">
        <v>1540</v>
      </c>
      <c r="P2474" s="1" t="s">
        <v>43</v>
      </c>
      <c r="Q2474" s="1" t="s">
        <v>43</v>
      </c>
      <c r="R2474" s="3">
        <v>0</v>
      </c>
      <c r="S2474" s="1" t="s">
        <v>44</v>
      </c>
      <c r="T2474" s="1" t="s">
        <v>45</v>
      </c>
      <c r="U2474" s="1" t="s">
        <v>2237</v>
      </c>
      <c r="V2474" s="1" t="s">
        <v>46</v>
      </c>
      <c r="W2474" s="1" t="s">
        <v>81</v>
      </c>
      <c r="X2474" s="1" t="s">
        <v>2238</v>
      </c>
      <c r="Y2474" s="1" t="s">
        <v>83</v>
      </c>
      <c r="Z2474" s="1" t="s">
        <v>1989</v>
      </c>
      <c r="AA2474" s="1" t="s">
        <v>51</v>
      </c>
      <c r="AB2474" s="1" t="s">
        <v>2238</v>
      </c>
      <c r="AC2474" s="1" t="s">
        <v>37</v>
      </c>
    </row>
    <row r="2475" spans="1:29" x14ac:dyDescent="0.25">
      <c r="A2475" s="1" t="s">
        <v>33</v>
      </c>
      <c r="B2475" s="1" t="s">
        <v>34</v>
      </c>
      <c r="C2475" s="2">
        <v>46053</v>
      </c>
      <c r="D2475" s="1" t="s">
        <v>73</v>
      </c>
      <c r="E2475" s="1" t="s">
        <v>74</v>
      </c>
      <c r="F2475" s="1" t="s">
        <v>37</v>
      </c>
      <c r="G2475" s="1" t="s">
        <v>2237</v>
      </c>
      <c r="H2475" s="1" t="s">
        <v>76</v>
      </c>
      <c r="I2475" s="3">
        <v>58364</v>
      </c>
      <c r="J2475" s="3">
        <v>0</v>
      </c>
      <c r="K2475" s="1" t="s">
        <v>40</v>
      </c>
      <c r="L2475" s="1" t="s">
        <v>2241</v>
      </c>
      <c r="M2475" s="1" t="s">
        <v>2242</v>
      </c>
      <c r="N2475" s="1" t="s">
        <v>1459</v>
      </c>
      <c r="O2475" s="1" t="s">
        <v>1460</v>
      </c>
      <c r="P2475" s="1" t="s">
        <v>43</v>
      </c>
      <c r="Q2475" s="1" t="s">
        <v>43</v>
      </c>
      <c r="R2475" s="3">
        <v>0</v>
      </c>
      <c r="S2475" s="1" t="s">
        <v>44</v>
      </c>
      <c r="T2475" s="1" t="s">
        <v>45</v>
      </c>
      <c r="U2475" s="1" t="s">
        <v>2237</v>
      </c>
      <c r="V2475" s="1" t="s">
        <v>46</v>
      </c>
      <c r="W2475" s="1" t="s">
        <v>81</v>
      </c>
      <c r="X2475" s="1" t="s">
        <v>2238</v>
      </c>
      <c r="Y2475" s="1" t="s">
        <v>83</v>
      </c>
      <c r="Z2475" s="1" t="s">
        <v>1989</v>
      </c>
      <c r="AA2475" s="1" t="s">
        <v>51</v>
      </c>
      <c r="AB2475" s="1" t="s">
        <v>2238</v>
      </c>
      <c r="AC2475" s="1" t="s">
        <v>37</v>
      </c>
    </row>
    <row r="2476" spans="1:29" x14ac:dyDescent="0.25">
      <c r="A2476" s="1" t="s">
        <v>33</v>
      </c>
      <c r="B2476" s="1" t="s">
        <v>34</v>
      </c>
      <c r="C2476" s="2">
        <v>46053</v>
      </c>
      <c r="D2476" s="1" t="s">
        <v>73</v>
      </c>
      <c r="E2476" s="1" t="s">
        <v>74</v>
      </c>
      <c r="F2476" s="1" t="s">
        <v>37</v>
      </c>
      <c r="G2476" s="1" t="s">
        <v>2237</v>
      </c>
      <c r="H2476" s="1" t="s">
        <v>76</v>
      </c>
      <c r="I2476" s="3">
        <v>875453</v>
      </c>
      <c r="J2476" s="3">
        <v>0</v>
      </c>
      <c r="K2476" s="1" t="s">
        <v>40</v>
      </c>
      <c r="L2476" s="1" t="s">
        <v>113</v>
      </c>
      <c r="M2476" s="1" t="s">
        <v>114</v>
      </c>
      <c r="N2476" s="1" t="s">
        <v>1459</v>
      </c>
      <c r="O2476" s="1" t="s">
        <v>1460</v>
      </c>
      <c r="P2476" s="1" t="s">
        <v>43</v>
      </c>
      <c r="Q2476" s="1" t="s">
        <v>43</v>
      </c>
      <c r="R2476" s="3">
        <v>0</v>
      </c>
      <c r="S2476" s="1" t="s">
        <v>44</v>
      </c>
      <c r="T2476" s="1" t="s">
        <v>45</v>
      </c>
      <c r="U2476" s="1" t="s">
        <v>2237</v>
      </c>
      <c r="V2476" s="1" t="s">
        <v>46</v>
      </c>
      <c r="W2476" s="1" t="s">
        <v>81</v>
      </c>
      <c r="X2476" s="1" t="s">
        <v>2238</v>
      </c>
      <c r="Y2476" s="1" t="s">
        <v>83</v>
      </c>
      <c r="Z2476" s="1" t="s">
        <v>1989</v>
      </c>
      <c r="AA2476" s="1" t="s">
        <v>51</v>
      </c>
      <c r="AB2476" s="1" t="s">
        <v>2238</v>
      </c>
      <c r="AC2476" s="1" t="s">
        <v>37</v>
      </c>
    </row>
    <row r="2477" spans="1:29" x14ac:dyDescent="0.25">
      <c r="A2477" s="1" t="s">
        <v>33</v>
      </c>
      <c r="B2477" s="1" t="s">
        <v>34</v>
      </c>
      <c r="C2477" s="2">
        <v>46053</v>
      </c>
      <c r="D2477" s="1" t="s">
        <v>73</v>
      </c>
      <c r="E2477" s="1" t="s">
        <v>74</v>
      </c>
      <c r="F2477" s="1" t="s">
        <v>37</v>
      </c>
      <c r="G2477" s="1" t="s">
        <v>2237</v>
      </c>
      <c r="H2477" s="1" t="s">
        <v>76</v>
      </c>
      <c r="I2477" s="3">
        <v>58364</v>
      </c>
      <c r="J2477" s="3">
        <v>0</v>
      </c>
      <c r="K2477" s="1" t="s">
        <v>40</v>
      </c>
      <c r="L2477" s="1" t="s">
        <v>835</v>
      </c>
      <c r="M2477" s="1" t="s">
        <v>836</v>
      </c>
      <c r="N2477" s="1" t="s">
        <v>1459</v>
      </c>
      <c r="O2477" s="1" t="s">
        <v>1460</v>
      </c>
      <c r="P2477" s="1" t="s">
        <v>43</v>
      </c>
      <c r="Q2477" s="1" t="s">
        <v>43</v>
      </c>
      <c r="R2477" s="3">
        <v>0</v>
      </c>
      <c r="S2477" s="1" t="s">
        <v>44</v>
      </c>
      <c r="T2477" s="1" t="s">
        <v>45</v>
      </c>
      <c r="U2477" s="1" t="s">
        <v>2237</v>
      </c>
      <c r="V2477" s="1" t="s">
        <v>46</v>
      </c>
      <c r="W2477" s="1" t="s">
        <v>81</v>
      </c>
      <c r="X2477" s="1" t="s">
        <v>2238</v>
      </c>
      <c r="Y2477" s="1" t="s">
        <v>83</v>
      </c>
      <c r="Z2477" s="1" t="s">
        <v>1989</v>
      </c>
      <c r="AA2477" s="1" t="s">
        <v>51</v>
      </c>
      <c r="AB2477" s="1" t="s">
        <v>2238</v>
      </c>
      <c r="AC2477" s="1" t="s">
        <v>37</v>
      </c>
    </row>
    <row r="2478" spans="1:29" x14ac:dyDescent="0.25">
      <c r="A2478" s="1" t="s">
        <v>33</v>
      </c>
      <c r="B2478" s="1" t="s">
        <v>34</v>
      </c>
      <c r="C2478" s="2">
        <v>46056</v>
      </c>
      <c r="D2478" s="1" t="s">
        <v>35</v>
      </c>
      <c r="E2478" s="1" t="s">
        <v>36</v>
      </c>
      <c r="F2478" s="1" t="s">
        <v>37</v>
      </c>
      <c r="G2478" s="1" t="s">
        <v>2243</v>
      </c>
      <c r="H2478" s="1" t="s">
        <v>2244</v>
      </c>
      <c r="I2478" s="3">
        <v>0</v>
      </c>
      <c r="J2478" s="3">
        <v>1423500</v>
      </c>
      <c r="K2478" s="1" t="s">
        <v>40</v>
      </c>
      <c r="L2478" s="1" t="s">
        <v>214</v>
      </c>
      <c r="M2478" s="1" t="s">
        <v>215</v>
      </c>
      <c r="N2478" s="1" t="s">
        <v>37</v>
      </c>
      <c r="O2478" s="1" t="s">
        <v>43</v>
      </c>
      <c r="P2478" s="1" t="s">
        <v>43</v>
      </c>
      <c r="Q2478" s="1" t="s">
        <v>43</v>
      </c>
      <c r="R2478" s="3">
        <v>0</v>
      </c>
      <c r="S2478" s="1" t="s">
        <v>44</v>
      </c>
      <c r="T2478" s="1" t="s">
        <v>45</v>
      </c>
      <c r="U2478" s="1" t="s">
        <v>2243</v>
      </c>
      <c r="V2478" s="1" t="s">
        <v>46</v>
      </c>
      <c r="W2478" s="1" t="s">
        <v>47</v>
      </c>
      <c r="X2478" s="1" t="s">
        <v>2245</v>
      </c>
      <c r="Y2478" s="1" t="s">
        <v>49</v>
      </c>
      <c r="Z2478" s="1" t="s">
        <v>50</v>
      </c>
      <c r="AA2478" s="1" t="s">
        <v>51</v>
      </c>
      <c r="AB2478" s="1" t="s">
        <v>2245</v>
      </c>
      <c r="AC2478" s="1" t="s">
        <v>37</v>
      </c>
    </row>
    <row r="2479" spans="1:29" x14ac:dyDescent="0.25">
      <c r="A2479" s="1" t="s">
        <v>33</v>
      </c>
      <c r="B2479" s="1" t="s">
        <v>34</v>
      </c>
      <c r="C2479" s="2">
        <v>46057</v>
      </c>
      <c r="D2479" s="1" t="s">
        <v>35</v>
      </c>
      <c r="E2479" s="1" t="s">
        <v>36</v>
      </c>
      <c r="F2479" s="1" t="s">
        <v>37</v>
      </c>
      <c r="G2479" s="1" t="s">
        <v>2246</v>
      </c>
      <c r="H2479" s="1" t="s">
        <v>2247</v>
      </c>
      <c r="I2479" s="3">
        <v>0</v>
      </c>
      <c r="J2479" s="3">
        <v>94900</v>
      </c>
      <c r="K2479" s="1" t="s">
        <v>40</v>
      </c>
      <c r="L2479" s="1" t="s">
        <v>214</v>
      </c>
      <c r="M2479" s="1" t="s">
        <v>215</v>
      </c>
      <c r="N2479" s="1" t="s">
        <v>37</v>
      </c>
      <c r="O2479" s="1" t="s">
        <v>43</v>
      </c>
      <c r="P2479" s="1" t="s">
        <v>43</v>
      </c>
      <c r="Q2479" s="1" t="s">
        <v>43</v>
      </c>
      <c r="R2479" s="3">
        <v>0</v>
      </c>
      <c r="S2479" s="1" t="s">
        <v>44</v>
      </c>
      <c r="T2479" s="1" t="s">
        <v>45</v>
      </c>
      <c r="U2479" s="1" t="s">
        <v>2246</v>
      </c>
      <c r="V2479" s="1" t="s">
        <v>46</v>
      </c>
      <c r="W2479" s="1" t="s">
        <v>47</v>
      </c>
      <c r="X2479" s="1" t="s">
        <v>2248</v>
      </c>
      <c r="Y2479" s="1" t="s">
        <v>49</v>
      </c>
      <c r="Z2479" s="1" t="s">
        <v>50</v>
      </c>
      <c r="AA2479" s="1" t="s">
        <v>51</v>
      </c>
      <c r="AB2479" s="1" t="s">
        <v>2248</v>
      </c>
      <c r="AC2479" s="1" t="s">
        <v>37</v>
      </c>
    </row>
    <row r="2480" spans="1:29" x14ac:dyDescent="0.25">
      <c r="A2480" s="1" t="s">
        <v>33</v>
      </c>
      <c r="B2480" s="1" t="s">
        <v>34</v>
      </c>
      <c r="C2480" s="2">
        <v>46059</v>
      </c>
      <c r="D2480" s="1" t="s">
        <v>35</v>
      </c>
      <c r="E2480" s="1" t="s">
        <v>36</v>
      </c>
      <c r="F2480" s="1" t="s">
        <v>37</v>
      </c>
      <c r="G2480" s="1" t="s">
        <v>2249</v>
      </c>
      <c r="H2480" s="1" t="s">
        <v>2250</v>
      </c>
      <c r="I2480" s="3">
        <v>0</v>
      </c>
      <c r="J2480" s="3">
        <v>291818</v>
      </c>
      <c r="K2480" s="1" t="s">
        <v>40</v>
      </c>
      <c r="L2480" s="1" t="s">
        <v>214</v>
      </c>
      <c r="M2480" s="1" t="s">
        <v>215</v>
      </c>
      <c r="N2480" s="1" t="s">
        <v>37</v>
      </c>
      <c r="O2480" s="1" t="s">
        <v>43</v>
      </c>
      <c r="P2480" s="1" t="s">
        <v>43</v>
      </c>
      <c r="Q2480" s="1" t="s">
        <v>43</v>
      </c>
      <c r="R2480" s="3">
        <v>0</v>
      </c>
      <c r="S2480" s="1" t="s">
        <v>44</v>
      </c>
      <c r="T2480" s="1" t="s">
        <v>45</v>
      </c>
      <c r="U2480" s="1" t="s">
        <v>2249</v>
      </c>
      <c r="V2480" s="1" t="s">
        <v>46</v>
      </c>
      <c r="W2480" s="1" t="s">
        <v>47</v>
      </c>
      <c r="X2480" s="1" t="s">
        <v>2251</v>
      </c>
      <c r="Y2480" s="1" t="s">
        <v>49</v>
      </c>
      <c r="Z2480" s="1" t="s">
        <v>50</v>
      </c>
      <c r="AA2480" s="1" t="s">
        <v>51</v>
      </c>
      <c r="AB2480" s="1" t="s">
        <v>2251</v>
      </c>
      <c r="AC2480" s="1" t="s">
        <v>37</v>
      </c>
    </row>
    <row r="2481" spans="1:29" x14ac:dyDescent="0.25">
      <c r="A2481" s="1" t="s">
        <v>33</v>
      </c>
      <c r="B2481" s="1" t="s">
        <v>34</v>
      </c>
      <c r="C2481" s="2">
        <v>46062</v>
      </c>
      <c r="D2481" s="1" t="s">
        <v>35</v>
      </c>
      <c r="E2481" s="1" t="s">
        <v>36</v>
      </c>
      <c r="F2481" s="1" t="s">
        <v>37</v>
      </c>
      <c r="G2481" s="1" t="s">
        <v>2252</v>
      </c>
      <c r="H2481" s="1" t="s">
        <v>2253</v>
      </c>
      <c r="I2481" s="3">
        <v>0</v>
      </c>
      <c r="J2481" s="3">
        <v>304408</v>
      </c>
      <c r="K2481" s="1" t="s">
        <v>40</v>
      </c>
      <c r="L2481" s="1" t="s">
        <v>54</v>
      </c>
      <c r="M2481" s="1" t="s">
        <v>55</v>
      </c>
      <c r="N2481" s="1" t="s">
        <v>37</v>
      </c>
      <c r="O2481" s="1" t="s">
        <v>43</v>
      </c>
      <c r="P2481" s="1" t="s">
        <v>43</v>
      </c>
      <c r="Q2481" s="1" t="s">
        <v>43</v>
      </c>
      <c r="R2481" s="3">
        <v>0</v>
      </c>
      <c r="S2481" s="1" t="s">
        <v>44</v>
      </c>
      <c r="T2481" s="1" t="s">
        <v>45</v>
      </c>
      <c r="U2481" s="1" t="s">
        <v>2252</v>
      </c>
      <c r="V2481" s="1" t="s">
        <v>46</v>
      </c>
      <c r="W2481" s="1" t="s">
        <v>47</v>
      </c>
      <c r="X2481" s="1" t="s">
        <v>2254</v>
      </c>
      <c r="Y2481" s="1" t="s">
        <v>49</v>
      </c>
      <c r="Z2481" s="1" t="s">
        <v>50</v>
      </c>
      <c r="AA2481" s="1" t="s">
        <v>51</v>
      </c>
      <c r="AB2481" s="1" t="s">
        <v>2254</v>
      </c>
      <c r="AC2481" s="1" t="s">
        <v>37</v>
      </c>
    </row>
    <row r="2482" spans="1:29" x14ac:dyDescent="0.25">
      <c r="A2482" s="1" t="s">
        <v>33</v>
      </c>
      <c r="B2482" s="1" t="s">
        <v>34</v>
      </c>
      <c r="C2482" s="2">
        <v>46065</v>
      </c>
      <c r="D2482" s="1" t="s">
        <v>35</v>
      </c>
      <c r="E2482" s="1" t="s">
        <v>36</v>
      </c>
      <c r="F2482" s="1" t="s">
        <v>37</v>
      </c>
      <c r="G2482" s="1" t="s">
        <v>2255</v>
      </c>
      <c r="H2482" s="1" t="s">
        <v>2256</v>
      </c>
      <c r="I2482" s="3">
        <v>0</v>
      </c>
      <c r="J2482" s="3">
        <v>780096</v>
      </c>
      <c r="K2482" s="1" t="s">
        <v>40</v>
      </c>
      <c r="L2482" s="1" t="s">
        <v>54</v>
      </c>
      <c r="M2482" s="1" t="s">
        <v>55</v>
      </c>
      <c r="N2482" s="1" t="s">
        <v>37</v>
      </c>
      <c r="O2482" s="1" t="s">
        <v>43</v>
      </c>
      <c r="P2482" s="1" t="s">
        <v>43</v>
      </c>
      <c r="Q2482" s="1" t="s">
        <v>43</v>
      </c>
      <c r="R2482" s="3">
        <v>0</v>
      </c>
      <c r="S2482" s="1" t="s">
        <v>44</v>
      </c>
      <c r="T2482" s="1" t="s">
        <v>45</v>
      </c>
      <c r="U2482" s="1" t="s">
        <v>2255</v>
      </c>
      <c r="V2482" s="1" t="s">
        <v>46</v>
      </c>
      <c r="W2482" s="1" t="s">
        <v>47</v>
      </c>
      <c r="X2482" s="1" t="s">
        <v>2257</v>
      </c>
      <c r="Y2482" s="1" t="s">
        <v>49</v>
      </c>
      <c r="Z2482" s="1" t="s">
        <v>50</v>
      </c>
      <c r="AA2482" s="1" t="s">
        <v>51</v>
      </c>
      <c r="AB2482" s="1" t="s">
        <v>2257</v>
      </c>
      <c r="AC2482" s="1" t="s">
        <v>37</v>
      </c>
    </row>
    <row r="2483" spans="1:29" x14ac:dyDescent="0.25">
      <c r="A2483" s="1" t="s">
        <v>33</v>
      </c>
      <c r="B2483" s="1" t="s">
        <v>34</v>
      </c>
      <c r="C2483" s="2">
        <v>46066</v>
      </c>
      <c r="D2483" s="1" t="s">
        <v>35</v>
      </c>
      <c r="E2483" s="1" t="s">
        <v>36</v>
      </c>
      <c r="F2483" s="1" t="s">
        <v>37</v>
      </c>
      <c r="G2483" s="1" t="s">
        <v>1695</v>
      </c>
      <c r="H2483" s="1" t="s">
        <v>2258</v>
      </c>
      <c r="I2483" s="3">
        <v>0</v>
      </c>
      <c r="J2483" s="3">
        <v>992971</v>
      </c>
      <c r="K2483" s="1" t="s">
        <v>40</v>
      </c>
      <c r="L2483" s="1" t="s">
        <v>54</v>
      </c>
      <c r="M2483" s="1" t="s">
        <v>55</v>
      </c>
      <c r="N2483" s="1" t="s">
        <v>37</v>
      </c>
      <c r="O2483" s="1" t="s">
        <v>43</v>
      </c>
      <c r="P2483" s="1" t="s">
        <v>43</v>
      </c>
      <c r="Q2483" s="1" t="s">
        <v>43</v>
      </c>
      <c r="R2483" s="3">
        <v>0</v>
      </c>
      <c r="S2483" s="1" t="s">
        <v>44</v>
      </c>
      <c r="T2483" s="1" t="s">
        <v>45</v>
      </c>
      <c r="U2483" s="1" t="s">
        <v>1695</v>
      </c>
      <c r="V2483" s="1" t="s">
        <v>46</v>
      </c>
      <c r="W2483" s="1" t="s">
        <v>47</v>
      </c>
      <c r="X2483" s="1" t="s">
        <v>2259</v>
      </c>
      <c r="Y2483" s="1" t="s">
        <v>49</v>
      </c>
      <c r="Z2483" s="1" t="s">
        <v>50</v>
      </c>
      <c r="AA2483" s="1" t="s">
        <v>51</v>
      </c>
      <c r="AB2483" s="1" t="s">
        <v>2259</v>
      </c>
      <c r="AC2483" s="1" t="s">
        <v>37</v>
      </c>
    </row>
    <row r="2484" spans="1:29" x14ac:dyDescent="0.25">
      <c r="A2484" s="1" t="s">
        <v>33</v>
      </c>
      <c r="B2484" s="1" t="s">
        <v>34</v>
      </c>
      <c r="C2484" s="2">
        <v>46069</v>
      </c>
      <c r="D2484" s="1" t="s">
        <v>35</v>
      </c>
      <c r="E2484" s="1" t="s">
        <v>36</v>
      </c>
      <c r="F2484" s="1" t="s">
        <v>37</v>
      </c>
      <c r="G2484" s="1" t="s">
        <v>2260</v>
      </c>
      <c r="H2484" s="1" t="s">
        <v>2261</v>
      </c>
      <c r="I2484" s="3">
        <v>0</v>
      </c>
      <c r="J2484" s="3">
        <v>332150</v>
      </c>
      <c r="K2484" s="1" t="s">
        <v>40</v>
      </c>
      <c r="L2484" s="1" t="s">
        <v>67</v>
      </c>
      <c r="M2484" s="1" t="s">
        <v>68</v>
      </c>
      <c r="N2484" s="1" t="s">
        <v>37</v>
      </c>
      <c r="O2484" s="1" t="s">
        <v>43</v>
      </c>
      <c r="P2484" s="1" t="s">
        <v>43</v>
      </c>
      <c r="Q2484" s="1" t="s">
        <v>43</v>
      </c>
      <c r="R2484" s="3">
        <v>0</v>
      </c>
      <c r="S2484" s="1" t="s">
        <v>44</v>
      </c>
      <c r="T2484" s="1" t="s">
        <v>45</v>
      </c>
      <c r="U2484" s="1" t="s">
        <v>2260</v>
      </c>
      <c r="V2484" s="1" t="s">
        <v>46</v>
      </c>
      <c r="W2484" s="1" t="s">
        <v>47</v>
      </c>
      <c r="X2484" s="1" t="s">
        <v>2262</v>
      </c>
      <c r="Y2484" s="1" t="s">
        <v>49</v>
      </c>
      <c r="Z2484" s="1" t="s">
        <v>50</v>
      </c>
      <c r="AA2484" s="1" t="s">
        <v>51</v>
      </c>
      <c r="AB2484" s="1" t="s">
        <v>2262</v>
      </c>
      <c r="AC2484" s="1" t="s">
        <v>37</v>
      </c>
    </row>
    <row r="2485" spans="1:29" x14ac:dyDescent="0.25">
      <c r="A2485" s="1" t="s">
        <v>33</v>
      </c>
      <c r="B2485" s="1" t="s">
        <v>34</v>
      </c>
      <c r="C2485" s="2">
        <v>46069</v>
      </c>
      <c r="D2485" s="1" t="s">
        <v>35</v>
      </c>
      <c r="E2485" s="1" t="s">
        <v>36</v>
      </c>
      <c r="F2485" s="1" t="s">
        <v>37</v>
      </c>
      <c r="G2485" s="1" t="s">
        <v>2263</v>
      </c>
      <c r="H2485" s="1" t="s">
        <v>2264</v>
      </c>
      <c r="I2485" s="3">
        <v>0</v>
      </c>
      <c r="J2485" s="3">
        <v>1423500</v>
      </c>
      <c r="K2485" s="1" t="s">
        <v>40</v>
      </c>
      <c r="L2485" s="1" t="s">
        <v>67</v>
      </c>
      <c r="M2485" s="1" t="s">
        <v>68</v>
      </c>
      <c r="N2485" s="1" t="s">
        <v>37</v>
      </c>
      <c r="O2485" s="1" t="s">
        <v>43</v>
      </c>
      <c r="P2485" s="1" t="s">
        <v>43</v>
      </c>
      <c r="Q2485" s="1" t="s">
        <v>43</v>
      </c>
      <c r="R2485" s="3">
        <v>0</v>
      </c>
      <c r="S2485" s="1" t="s">
        <v>44</v>
      </c>
      <c r="T2485" s="1" t="s">
        <v>45</v>
      </c>
      <c r="U2485" s="1" t="s">
        <v>2263</v>
      </c>
      <c r="V2485" s="1" t="s">
        <v>46</v>
      </c>
      <c r="W2485" s="1" t="s">
        <v>47</v>
      </c>
      <c r="X2485" s="1" t="s">
        <v>2265</v>
      </c>
      <c r="Y2485" s="1" t="s">
        <v>49</v>
      </c>
      <c r="Z2485" s="1" t="s">
        <v>50</v>
      </c>
      <c r="AA2485" s="1" t="s">
        <v>51</v>
      </c>
      <c r="AB2485" s="1" t="s">
        <v>2265</v>
      </c>
      <c r="AC2485" s="1" t="s">
        <v>37</v>
      </c>
    </row>
    <row r="2486" spans="1:29" x14ac:dyDescent="0.25">
      <c r="A2486" s="1" t="s">
        <v>33</v>
      </c>
      <c r="B2486" s="1" t="s">
        <v>34</v>
      </c>
      <c r="C2486" s="2">
        <v>46069</v>
      </c>
      <c r="D2486" s="1" t="s">
        <v>35</v>
      </c>
      <c r="E2486" s="1" t="s">
        <v>36</v>
      </c>
      <c r="F2486" s="1" t="s">
        <v>37</v>
      </c>
      <c r="G2486" s="1" t="s">
        <v>2266</v>
      </c>
      <c r="H2486" s="1" t="s">
        <v>2267</v>
      </c>
      <c r="I2486" s="3">
        <v>0</v>
      </c>
      <c r="J2486" s="3">
        <v>284700</v>
      </c>
      <c r="K2486" s="1" t="s">
        <v>40</v>
      </c>
      <c r="L2486" s="1" t="s">
        <v>67</v>
      </c>
      <c r="M2486" s="1" t="s">
        <v>68</v>
      </c>
      <c r="N2486" s="1" t="s">
        <v>37</v>
      </c>
      <c r="O2486" s="1" t="s">
        <v>43</v>
      </c>
      <c r="P2486" s="1" t="s">
        <v>43</v>
      </c>
      <c r="Q2486" s="1" t="s">
        <v>43</v>
      </c>
      <c r="R2486" s="3">
        <v>0</v>
      </c>
      <c r="S2486" s="1" t="s">
        <v>44</v>
      </c>
      <c r="T2486" s="1" t="s">
        <v>45</v>
      </c>
      <c r="U2486" s="1" t="s">
        <v>2266</v>
      </c>
      <c r="V2486" s="1" t="s">
        <v>46</v>
      </c>
      <c r="W2486" s="1" t="s">
        <v>47</v>
      </c>
      <c r="X2486" s="1" t="s">
        <v>2268</v>
      </c>
      <c r="Y2486" s="1" t="s">
        <v>49</v>
      </c>
      <c r="Z2486" s="1" t="s">
        <v>50</v>
      </c>
      <c r="AA2486" s="1" t="s">
        <v>51</v>
      </c>
      <c r="AB2486" s="1" t="s">
        <v>2268</v>
      </c>
      <c r="AC2486" s="1" t="s">
        <v>37</v>
      </c>
    </row>
    <row r="2487" spans="1:29" x14ac:dyDescent="0.25">
      <c r="A2487" s="1" t="s">
        <v>33</v>
      </c>
      <c r="B2487" s="1" t="s">
        <v>34</v>
      </c>
      <c r="C2487" s="2">
        <v>46072</v>
      </c>
      <c r="D2487" s="1" t="s">
        <v>35</v>
      </c>
      <c r="E2487" s="1" t="s">
        <v>36</v>
      </c>
      <c r="F2487" s="1" t="s">
        <v>37</v>
      </c>
      <c r="G2487" s="1" t="s">
        <v>2269</v>
      </c>
      <c r="H2487" s="1" t="s">
        <v>2270</v>
      </c>
      <c r="I2487" s="3">
        <v>0</v>
      </c>
      <c r="J2487" s="3">
        <v>86666</v>
      </c>
      <c r="K2487" s="1" t="s">
        <v>40</v>
      </c>
      <c r="L2487" s="1" t="s">
        <v>67</v>
      </c>
      <c r="M2487" s="1" t="s">
        <v>68</v>
      </c>
      <c r="N2487" s="1" t="s">
        <v>37</v>
      </c>
      <c r="O2487" s="1" t="s">
        <v>43</v>
      </c>
      <c r="P2487" s="1" t="s">
        <v>43</v>
      </c>
      <c r="Q2487" s="1" t="s">
        <v>43</v>
      </c>
      <c r="R2487" s="3">
        <v>0</v>
      </c>
      <c r="S2487" s="1" t="s">
        <v>44</v>
      </c>
      <c r="T2487" s="1" t="s">
        <v>45</v>
      </c>
      <c r="U2487" s="1" t="s">
        <v>2269</v>
      </c>
      <c r="V2487" s="1" t="s">
        <v>46</v>
      </c>
      <c r="W2487" s="1" t="s">
        <v>47</v>
      </c>
      <c r="X2487" s="1" t="s">
        <v>2271</v>
      </c>
      <c r="Y2487" s="1" t="s">
        <v>49</v>
      </c>
      <c r="Z2487" s="1" t="s">
        <v>50</v>
      </c>
      <c r="AA2487" s="1" t="s">
        <v>51</v>
      </c>
      <c r="AB2487" s="1" t="s">
        <v>2271</v>
      </c>
      <c r="AC2487" s="1" t="s">
        <v>37</v>
      </c>
    </row>
    <row r="2488" spans="1:29" x14ac:dyDescent="0.25">
      <c r="A2488" s="1" t="s">
        <v>33</v>
      </c>
      <c r="B2488" s="1" t="s">
        <v>34</v>
      </c>
      <c r="C2488" s="2">
        <v>46081</v>
      </c>
      <c r="D2488" s="1" t="s">
        <v>73</v>
      </c>
      <c r="E2488" s="1" t="s">
        <v>74</v>
      </c>
      <c r="F2488" s="1" t="s">
        <v>37</v>
      </c>
      <c r="G2488" s="1" t="s">
        <v>2208</v>
      </c>
      <c r="H2488" s="1" t="s">
        <v>76</v>
      </c>
      <c r="I2488" s="3">
        <v>177989</v>
      </c>
      <c r="J2488" s="3">
        <v>0</v>
      </c>
      <c r="K2488" s="1" t="s">
        <v>40</v>
      </c>
      <c r="L2488" s="1" t="s">
        <v>2272</v>
      </c>
      <c r="M2488" s="1" t="s">
        <v>2273</v>
      </c>
      <c r="N2488" s="1" t="s">
        <v>1323</v>
      </c>
      <c r="O2488" s="1" t="s">
        <v>1324</v>
      </c>
      <c r="P2488" s="1" t="s">
        <v>43</v>
      </c>
      <c r="Q2488" s="1" t="s">
        <v>43</v>
      </c>
      <c r="R2488" s="3">
        <v>0</v>
      </c>
      <c r="S2488" s="1" t="s">
        <v>44</v>
      </c>
      <c r="T2488" s="1" t="s">
        <v>45</v>
      </c>
      <c r="U2488" s="1" t="s">
        <v>2208</v>
      </c>
      <c r="V2488" s="1" t="s">
        <v>46</v>
      </c>
      <c r="W2488" s="1" t="s">
        <v>81</v>
      </c>
      <c r="X2488" s="1" t="s">
        <v>2274</v>
      </c>
      <c r="Y2488" s="1" t="s">
        <v>83</v>
      </c>
      <c r="Z2488" s="1" t="s">
        <v>1989</v>
      </c>
      <c r="AA2488" s="1" t="s">
        <v>51</v>
      </c>
      <c r="AB2488" s="1" t="s">
        <v>2275</v>
      </c>
      <c r="AC2488" s="1" t="s">
        <v>37</v>
      </c>
    </row>
    <row r="2489" spans="1:29" x14ac:dyDescent="0.25">
      <c r="A2489" s="1" t="s">
        <v>33</v>
      </c>
      <c r="B2489" s="1" t="s">
        <v>34</v>
      </c>
      <c r="C2489" s="2">
        <v>46081</v>
      </c>
      <c r="D2489" s="1" t="s">
        <v>73</v>
      </c>
      <c r="E2489" s="1" t="s">
        <v>74</v>
      </c>
      <c r="F2489" s="1" t="s">
        <v>37</v>
      </c>
      <c r="G2489" s="1" t="s">
        <v>2208</v>
      </c>
      <c r="H2489" s="1" t="s">
        <v>76</v>
      </c>
      <c r="I2489" s="3">
        <v>280383</v>
      </c>
      <c r="J2489" s="3">
        <v>0</v>
      </c>
      <c r="K2489" s="1" t="s">
        <v>40</v>
      </c>
      <c r="L2489" s="1" t="s">
        <v>2276</v>
      </c>
      <c r="M2489" s="1" t="s">
        <v>2277</v>
      </c>
      <c r="N2489" s="1" t="s">
        <v>1539</v>
      </c>
      <c r="O2489" s="1" t="s">
        <v>1540</v>
      </c>
      <c r="P2489" s="1" t="s">
        <v>43</v>
      </c>
      <c r="Q2489" s="1" t="s">
        <v>43</v>
      </c>
      <c r="R2489" s="3">
        <v>0</v>
      </c>
      <c r="S2489" s="1" t="s">
        <v>44</v>
      </c>
      <c r="T2489" s="1" t="s">
        <v>45</v>
      </c>
      <c r="U2489" s="1" t="s">
        <v>2208</v>
      </c>
      <c r="V2489" s="1" t="s">
        <v>46</v>
      </c>
      <c r="W2489" s="1" t="s">
        <v>81</v>
      </c>
      <c r="X2489" s="1" t="s">
        <v>2274</v>
      </c>
      <c r="Y2489" s="1" t="s">
        <v>83</v>
      </c>
      <c r="Z2489" s="1" t="s">
        <v>1989</v>
      </c>
      <c r="AA2489" s="1" t="s">
        <v>51</v>
      </c>
      <c r="AB2489" s="1" t="s">
        <v>2275</v>
      </c>
      <c r="AC2489" s="1" t="s">
        <v>37</v>
      </c>
    </row>
    <row r="2490" spans="1:29" x14ac:dyDescent="0.25">
      <c r="A2490" s="1" t="s">
        <v>33</v>
      </c>
      <c r="B2490" s="1" t="s">
        <v>34</v>
      </c>
      <c r="C2490" s="2">
        <v>46081</v>
      </c>
      <c r="D2490" s="1" t="s">
        <v>73</v>
      </c>
      <c r="E2490" s="1" t="s">
        <v>74</v>
      </c>
      <c r="F2490" s="1" t="s">
        <v>37</v>
      </c>
      <c r="G2490" s="1" t="s">
        <v>2208</v>
      </c>
      <c r="H2490" s="1" t="s">
        <v>76</v>
      </c>
      <c r="I2490" s="3">
        <v>817089</v>
      </c>
      <c r="J2490" s="3">
        <v>0</v>
      </c>
      <c r="K2490" s="1" t="s">
        <v>40</v>
      </c>
      <c r="L2490" s="1" t="s">
        <v>1836</v>
      </c>
      <c r="M2490" s="1" t="s">
        <v>1837</v>
      </c>
      <c r="N2490" s="1" t="s">
        <v>1539</v>
      </c>
      <c r="O2490" s="1" t="s">
        <v>1540</v>
      </c>
      <c r="P2490" s="1" t="s">
        <v>43</v>
      </c>
      <c r="Q2490" s="1" t="s">
        <v>43</v>
      </c>
      <c r="R2490" s="3">
        <v>0</v>
      </c>
      <c r="S2490" s="1" t="s">
        <v>44</v>
      </c>
      <c r="T2490" s="1" t="s">
        <v>45</v>
      </c>
      <c r="U2490" s="1" t="s">
        <v>2208</v>
      </c>
      <c r="V2490" s="1" t="s">
        <v>46</v>
      </c>
      <c r="W2490" s="1" t="s">
        <v>81</v>
      </c>
      <c r="X2490" s="1" t="s">
        <v>2274</v>
      </c>
      <c r="Y2490" s="1" t="s">
        <v>83</v>
      </c>
      <c r="Z2490" s="1" t="s">
        <v>1989</v>
      </c>
      <c r="AA2490" s="1" t="s">
        <v>51</v>
      </c>
      <c r="AB2490" s="1" t="s">
        <v>2275</v>
      </c>
      <c r="AC2490" s="1" t="s">
        <v>37</v>
      </c>
    </row>
    <row r="2491" spans="1:29" x14ac:dyDescent="0.25">
      <c r="A2491" s="1" t="s">
        <v>33</v>
      </c>
      <c r="B2491" s="1" t="s">
        <v>34</v>
      </c>
      <c r="C2491" s="2">
        <v>46081</v>
      </c>
      <c r="D2491" s="1" t="s">
        <v>73</v>
      </c>
      <c r="E2491" s="1" t="s">
        <v>74</v>
      </c>
      <c r="F2491" s="1" t="s">
        <v>37</v>
      </c>
      <c r="G2491" s="1" t="s">
        <v>2208</v>
      </c>
      <c r="H2491" s="1" t="s">
        <v>76</v>
      </c>
      <c r="I2491" s="3">
        <v>758726</v>
      </c>
      <c r="J2491" s="3">
        <v>0</v>
      </c>
      <c r="K2491" s="1" t="s">
        <v>40</v>
      </c>
      <c r="L2491" s="1" t="s">
        <v>478</v>
      </c>
      <c r="M2491" s="1" t="s">
        <v>479</v>
      </c>
      <c r="N2491" s="1" t="s">
        <v>1459</v>
      </c>
      <c r="O2491" s="1" t="s">
        <v>1460</v>
      </c>
      <c r="P2491" s="1" t="s">
        <v>43</v>
      </c>
      <c r="Q2491" s="1" t="s">
        <v>43</v>
      </c>
      <c r="R2491" s="3">
        <v>0</v>
      </c>
      <c r="S2491" s="1" t="s">
        <v>44</v>
      </c>
      <c r="T2491" s="1" t="s">
        <v>45</v>
      </c>
      <c r="U2491" s="1" t="s">
        <v>2208</v>
      </c>
      <c r="V2491" s="1" t="s">
        <v>46</v>
      </c>
      <c r="W2491" s="1" t="s">
        <v>81</v>
      </c>
      <c r="X2491" s="1" t="s">
        <v>2274</v>
      </c>
      <c r="Y2491" s="1" t="s">
        <v>83</v>
      </c>
      <c r="Z2491" s="1" t="s">
        <v>1989</v>
      </c>
      <c r="AA2491" s="1" t="s">
        <v>51</v>
      </c>
      <c r="AB2491" s="1" t="s">
        <v>2275</v>
      </c>
      <c r="AC2491" s="1" t="s">
        <v>37</v>
      </c>
    </row>
    <row r="2492" spans="1:29" x14ac:dyDescent="0.25">
      <c r="A2492" s="1" t="s">
        <v>33</v>
      </c>
      <c r="B2492" s="1" t="s">
        <v>34</v>
      </c>
      <c r="C2492" s="2">
        <v>46081</v>
      </c>
      <c r="D2492" s="1" t="s">
        <v>73</v>
      </c>
      <c r="E2492" s="1" t="s">
        <v>74</v>
      </c>
      <c r="F2492" s="1" t="s">
        <v>37</v>
      </c>
      <c r="G2492" s="1" t="s">
        <v>2208</v>
      </c>
      <c r="H2492" s="1" t="s">
        <v>76</v>
      </c>
      <c r="I2492" s="3">
        <v>58364</v>
      </c>
      <c r="J2492" s="3">
        <v>0</v>
      </c>
      <c r="K2492" s="1" t="s">
        <v>40</v>
      </c>
      <c r="L2492" s="1" t="s">
        <v>2278</v>
      </c>
      <c r="M2492" s="1" t="s">
        <v>2279</v>
      </c>
      <c r="N2492" s="1" t="s">
        <v>1459</v>
      </c>
      <c r="O2492" s="1" t="s">
        <v>1460</v>
      </c>
      <c r="P2492" s="1" t="s">
        <v>43</v>
      </c>
      <c r="Q2492" s="1" t="s">
        <v>43</v>
      </c>
      <c r="R2492" s="3">
        <v>0</v>
      </c>
      <c r="S2492" s="1" t="s">
        <v>44</v>
      </c>
      <c r="T2492" s="1" t="s">
        <v>45</v>
      </c>
      <c r="U2492" s="1" t="s">
        <v>2208</v>
      </c>
      <c r="V2492" s="1" t="s">
        <v>46</v>
      </c>
      <c r="W2492" s="1" t="s">
        <v>81</v>
      </c>
      <c r="X2492" s="1" t="s">
        <v>2274</v>
      </c>
      <c r="Y2492" s="1" t="s">
        <v>83</v>
      </c>
      <c r="Z2492" s="1" t="s">
        <v>1989</v>
      </c>
      <c r="AA2492" s="1" t="s">
        <v>51</v>
      </c>
      <c r="AB2492" s="1" t="s">
        <v>2275</v>
      </c>
      <c r="AC2492" s="1" t="s">
        <v>37</v>
      </c>
    </row>
    <row r="2493" spans="1:29" x14ac:dyDescent="0.25">
      <c r="A2493" s="1" t="s">
        <v>33</v>
      </c>
      <c r="B2493" s="1" t="s">
        <v>34</v>
      </c>
      <c r="C2493" s="2">
        <v>46081</v>
      </c>
      <c r="D2493" s="1" t="s">
        <v>73</v>
      </c>
      <c r="E2493" s="1" t="s">
        <v>74</v>
      </c>
      <c r="F2493" s="1" t="s">
        <v>37</v>
      </c>
      <c r="G2493" s="1" t="s">
        <v>2208</v>
      </c>
      <c r="H2493" s="1" t="s">
        <v>76</v>
      </c>
      <c r="I2493" s="3">
        <v>58364</v>
      </c>
      <c r="J2493" s="3">
        <v>0</v>
      </c>
      <c r="K2493" s="1" t="s">
        <v>40</v>
      </c>
      <c r="L2493" s="1" t="s">
        <v>287</v>
      </c>
      <c r="M2493" s="1" t="s">
        <v>288</v>
      </c>
      <c r="N2493" s="1" t="s">
        <v>1459</v>
      </c>
      <c r="O2493" s="1" t="s">
        <v>1460</v>
      </c>
      <c r="P2493" s="1" t="s">
        <v>43</v>
      </c>
      <c r="Q2493" s="1" t="s">
        <v>43</v>
      </c>
      <c r="R2493" s="3">
        <v>0</v>
      </c>
      <c r="S2493" s="1" t="s">
        <v>44</v>
      </c>
      <c r="T2493" s="1" t="s">
        <v>45</v>
      </c>
      <c r="U2493" s="1" t="s">
        <v>2208</v>
      </c>
      <c r="V2493" s="1" t="s">
        <v>46</v>
      </c>
      <c r="W2493" s="1" t="s">
        <v>81</v>
      </c>
      <c r="X2493" s="1" t="s">
        <v>2274</v>
      </c>
      <c r="Y2493" s="1" t="s">
        <v>83</v>
      </c>
      <c r="Z2493" s="1" t="s">
        <v>1989</v>
      </c>
      <c r="AA2493" s="1" t="s">
        <v>51</v>
      </c>
      <c r="AB2493" s="1" t="s">
        <v>2275</v>
      </c>
      <c r="AC2493" s="1" t="s">
        <v>37</v>
      </c>
    </row>
    <row r="2494" spans="1:29" x14ac:dyDescent="0.25">
      <c r="A2494" s="1" t="s">
        <v>33</v>
      </c>
      <c r="B2494" s="1" t="s">
        <v>34</v>
      </c>
      <c r="C2494" s="2">
        <v>46081</v>
      </c>
      <c r="D2494" s="1" t="s">
        <v>73</v>
      </c>
      <c r="E2494" s="1" t="s">
        <v>74</v>
      </c>
      <c r="F2494" s="1" t="s">
        <v>37</v>
      </c>
      <c r="G2494" s="1" t="s">
        <v>2208</v>
      </c>
      <c r="H2494" s="1" t="s">
        <v>76</v>
      </c>
      <c r="I2494" s="3">
        <v>875453</v>
      </c>
      <c r="J2494" s="3">
        <v>0</v>
      </c>
      <c r="K2494" s="1" t="s">
        <v>40</v>
      </c>
      <c r="L2494" s="1" t="s">
        <v>2280</v>
      </c>
      <c r="M2494" s="1" t="s">
        <v>2281</v>
      </c>
      <c r="N2494" s="1" t="s">
        <v>1459</v>
      </c>
      <c r="O2494" s="1" t="s">
        <v>1460</v>
      </c>
      <c r="P2494" s="1" t="s">
        <v>43</v>
      </c>
      <c r="Q2494" s="1" t="s">
        <v>43</v>
      </c>
      <c r="R2494" s="3">
        <v>0</v>
      </c>
      <c r="S2494" s="1" t="s">
        <v>44</v>
      </c>
      <c r="T2494" s="1" t="s">
        <v>45</v>
      </c>
      <c r="U2494" s="1" t="s">
        <v>2208</v>
      </c>
      <c r="V2494" s="1" t="s">
        <v>46</v>
      </c>
      <c r="W2494" s="1" t="s">
        <v>81</v>
      </c>
      <c r="X2494" s="1" t="s">
        <v>2274</v>
      </c>
      <c r="Y2494" s="1" t="s">
        <v>83</v>
      </c>
      <c r="Z2494" s="1" t="s">
        <v>1989</v>
      </c>
      <c r="AA2494" s="1" t="s">
        <v>51</v>
      </c>
      <c r="AB2494" s="1" t="s">
        <v>2275</v>
      </c>
      <c r="AC2494" s="1" t="s">
        <v>37</v>
      </c>
    </row>
    <row r="2495" spans="1:29" x14ac:dyDescent="0.25">
      <c r="A2495" s="1" t="s">
        <v>33</v>
      </c>
      <c r="B2495" s="1" t="s">
        <v>34</v>
      </c>
      <c r="C2495" s="2">
        <v>46081</v>
      </c>
      <c r="D2495" s="1" t="s">
        <v>73</v>
      </c>
      <c r="E2495" s="1" t="s">
        <v>74</v>
      </c>
      <c r="F2495" s="1" t="s">
        <v>37</v>
      </c>
      <c r="G2495" s="1" t="s">
        <v>2208</v>
      </c>
      <c r="H2495" s="1" t="s">
        <v>76</v>
      </c>
      <c r="I2495" s="3">
        <v>58364</v>
      </c>
      <c r="J2495" s="3">
        <v>0</v>
      </c>
      <c r="K2495" s="1" t="s">
        <v>40</v>
      </c>
      <c r="L2495" s="1" t="s">
        <v>307</v>
      </c>
      <c r="M2495" s="1" t="s">
        <v>308</v>
      </c>
      <c r="N2495" s="1" t="s">
        <v>1459</v>
      </c>
      <c r="O2495" s="1" t="s">
        <v>1460</v>
      </c>
      <c r="P2495" s="1" t="s">
        <v>43</v>
      </c>
      <c r="Q2495" s="1" t="s">
        <v>43</v>
      </c>
      <c r="R2495" s="3">
        <v>0</v>
      </c>
      <c r="S2495" s="1" t="s">
        <v>44</v>
      </c>
      <c r="T2495" s="1" t="s">
        <v>45</v>
      </c>
      <c r="U2495" s="1" t="s">
        <v>2208</v>
      </c>
      <c r="V2495" s="1" t="s">
        <v>46</v>
      </c>
      <c r="W2495" s="1" t="s">
        <v>81</v>
      </c>
      <c r="X2495" s="1" t="s">
        <v>2274</v>
      </c>
      <c r="Y2495" s="1" t="s">
        <v>83</v>
      </c>
      <c r="Z2495" s="1" t="s">
        <v>1989</v>
      </c>
      <c r="AA2495" s="1" t="s">
        <v>51</v>
      </c>
      <c r="AB2495" s="1" t="s">
        <v>2275</v>
      </c>
      <c r="AC2495" s="1" t="s">
        <v>37</v>
      </c>
    </row>
    <row r="2496" spans="1:29" x14ac:dyDescent="0.25">
      <c r="A2496" s="1" t="s">
        <v>33</v>
      </c>
      <c r="B2496" s="1" t="s">
        <v>34</v>
      </c>
      <c r="C2496" s="2">
        <v>46081</v>
      </c>
      <c r="D2496" s="1" t="s">
        <v>73</v>
      </c>
      <c r="E2496" s="1" t="s">
        <v>74</v>
      </c>
      <c r="F2496" s="1" t="s">
        <v>37</v>
      </c>
      <c r="G2496" s="1" t="s">
        <v>2208</v>
      </c>
      <c r="H2496" s="1" t="s">
        <v>76</v>
      </c>
      <c r="I2496" s="3">
        <v>58364</v>
      </c>
      <c r="J2496" s="3">
        <v>0</v>
      </c>
      <c r="K2496" s="1" t="s">
        <v>40</v>
      </c>
      <c r="L2496" s="1" t="s">
        <v>119</v>
      </c>
      <c r="M2496" s="1" t="s">
        <v>120</v>
      </c>
      <c r="N2496" s="1" t="s">
        <v>1459</v>
      </c>
      <c r="O2496" s="1" t="s">
        <v>1460</v>
      </c>
      <c r="P2496" s="1" t="s">
        <v>43</v>
      </c>
      <c r="Q2496" s="1" t="s">
        <v>43</v>
      </c>
      <c r="R2496" s="3">
        <v>0</v>
      </c>
      <c r="S2496" s="1" t="s">
        <v>44</v>
      </c>
      <c r="T2496" s="1" t="s">
        <v>45</v>
      </c>
      <c r="U2496" s="1" t="s">
        <v>2208</v>
      </c>
      <c r="V2496" s="1" t="s">
        <v>46</v>
      </c>
      <c r="W2496" s="1" t="s">
        <v>81</v>
      </c>
      <c r="X2496" s="1" t="s">
        <v>2274</v>
      </c>
      <c r="Y2496" s="1" t="s">
        <v>83</v>
      </c>
      <c r="Z2496" s="1" t="s">
        <v>1989</v>
      </c>
      <c r="AA2496" s="1" t="s">
        <v>51</v>
      </c>
      <c r="AB2496" s="1" t="s">
        <v>2275</v>
      </c>
      <c r="AC2496" s="1" t="s">
        <v>37</v>
      </c>
    </row>
    <row r="2497" spans="1:29" x14ac:dyDescent="0.25">
      <c r="A2497" s="1" t="s">
        <v>33</v>
      </c>
      <c r="B2497" s="1" t="s">
        <v>34</v>
      </c>
      <c r="C2497" s="2">
        <v>46081</v>
      </c>
      <c r="D2497" s="1" t="s">
        <v>73</v>
      </c>
      <c r="E2497" s="1" t="s">
        <v>74</v>
      </c>
      <c r="F2497" s="1" t="s">
        <v>37</v>
      </c>
      <c r="G2497" s="1" t="s">
        <v>2208</v>
      </c>
      <c r="H2497" s="1" t="s">
        <v>76</v>
      </c>
      <c r="I2497" s="3">
        <v>350182</v>
      </c>
      <c r="J2497" s="3">
        <v>0</v>
      </c>
      <c r="K2497" s="1" t="s">
        <v>40</v>
      </c>
      <c r="L2497" s="1" t="s">
        <v>77</v>
      </c>
      <c r="M2497" s="1" t="s">
        <v>78</v>
      </c>
      <c r="N2497" s="1" t="s">
        <v>1459</v>
      </c>
      <c r="O2497" s="1" t="s">
        <v>1460</v>
      </c>
      <c r="P2497" s="1" t="s">
        <v>43</v>
      </c>
      <c r="Q2497" s="1" t="s">
        <v>43</v>
      </c>
      <c r="R2497" s="3">
        <v>0</v>
      </c>
      <c r="S2497" s="1" t="s">
        <v>44</v>
      </c>
      <c r="T2497" s="1" t="s">
        <v>45</v>
      </c>
      <c r="U2497" s="1" t="s">
        <v>2208</v>
      </c>
      <c r="V2497" s="1" t="s">
        <v>46</v>
      </c>
      <c r="W2497" s="1" t="s">
        <v>81</v>
      </c>
      <c r="X2497" s="1" t="s">
        <v>2274</v>
      </c>
      <c r="Y2497" s="1" t="s">
        <v>83</v>
      </c>
      <c r="Z2497" s="1" t="s">
        <v>1989</v>
      </c>
      <c r="AA2497" s="1" t="s">
        <v>51</v>
      </c>
      <c r="AB2497" s="1" t="s">
        <v>2275</v>
      </c>
      <c r="AC2497" s="1" t="s">
        <v>37</v>
      </c>
    </row>
    <row r="2498" spans="1:29" x14ac:dyDescent="0.25">
      <c r="A2498" s="1" t="s">
        <v>33</v>
      </c>
      <c r="B2498" s="1" t="s">
        <v>34</v>
      </c>
      <c r="C2498" s="2">
        <v>46081</v>
      </c>
      <c r="D2498" s="1" t="s">
        <v>73</v>
      </c>
      <c r="E2498" s="1" t="s">
        <v>74</v>
      </c>
      <c r="F2498" s="1" t="s">
        <v>37</v>
      </c>
      <c r="G2498" s="1" t="s">
        <v>2208</v>
      </c>
      <c r="H2498" s="1" t="s">
        <v>76</v>
      </c>
      <c r="I2498" s="3">
        <v>758726</v>
      </c>
      <c r="J2498" s="3">
        <v>0</v>
      </c>
      <c r="K2498" s="1" t="s">
        <v>40</v>
      </c>
      <c r="L2498" s="1" t="s">
        <v>2282</v>
      </c>
      <c r="M2498" s="1" t="s">
        <v>2283</v>
      </c>
      <c r="N2498" s="1" t="s">
        <v>1459</v>
      </c>
      <c r="O2498" s="1" t="s">
        <v>1460</v>
      </c>
      <c r="P2498" s="1" t="s">
        <v>43</v>
      </c>
      <c r="Q2498" s="1" t="s">
        <v>43</v>
      </c>
      <c r="R2498" s="3">
        <v>0</v>
      </c>
      <c r="S2498" s="1" t="s">
        <v>44</v>
      </c>
      <c r="T2498" s="1" t="s">
        <v>45</v>
      </c>
      <c r="U2498" s="1" t="s">
        <v>2208</v>
      </c>
      <c r="V2498" s="1" t="s">
        <v>46</v>
      </c>
      <c r="W2498" s="1" t="s">
        <v>81</v>
      </c>
      <c r="X2498" s="1" t="s">
        <v>2274</v>
      </c>
      <c r="Y2498" s="1" t="s">
        <v>83</v>
      </c>
      <c r="Z2498" s="1" t="s">
        <v>1989</v>
      </c>
      <c r="AA2498" s="1" t="s">
        <v>51</v>
      </c>
      <c r="AB2498" s="1" t="s">
        <v>2275</v>
      </c>
      <c r="AC2498" s="1" t="s">
        <v>37</v>
      </c>
    </row>
    <row r="2499" spans="1:29" x14ac:dyDescent="0.25">
      <c r="A2499" s="1" t="s">
        <v>33</v>
      </c>
      <c r="B2499" s="1" t="s">
        <v>34</v>
      </c>
      <c r="C2499" s="2">
        <v>46081</v>
      </c>
      <c r="D2499" s="1" t="s">
        <v>73</v>
      </c>
      <c r="E2499" s="1" t="s">
        <v>74</v>
      </c>
      <c r="F2499" s="1" t="s">
        <v>37</v>
      </c>
      <c r="G2499" s="1" t="s">
        <v>2208</v>
      </c>
      <c r="H2499" s="1" t="s">
        <v>76</v>
      </c>
      <c r="I2499" s="3">
        <v>175091</v>
      </c>
      <c r="J2499" s="3">
        <v>0</v>
      </c>
      <c r="K2499" s="1" t="s">
        <v>40</v>
      </c>
      <c r="L2499" s="1" t="s">
        <v>166</v>
      </c>
      <c r="M2499" s="1" t="s">
        <v>167</v>
      </c>
      <c r="N2499" s="1" t="s">
        <v>1459</v>
      </c>
      <c r="O2499" s="1" t="s">
        <v>1460</v>
      </c>
      <c r="P2499" s="1" t="s">
        <v>43</v>
      </c>
      <c r="Q2499" s="1" t="s">
        <v>43</v>
      </c>
      <c r="R2499" s="3">
        <v>0</v>
      </c>
      <c r="S2499" s="1" t="s">
        <v>44</v>
      </c>
      <c r="T2499" s="1" t="s">
        <v>45</v>
      </c>
      <c r="U2499" s="1" t="s">
        <v>2208</v>
      </c>
      <c r="V2499" s="1" t="s">
        <v>46</v>
      </c>
      <c r="W2499" s="1" t="s">
        <v>81</v>
      </c>
      <c r="X2499" s="1" t="s">
        <v>2274</v>
      </c>
      <c r="Y2499" s="1" t="s">
        <v>83</v>
      </c>
      <c r="Z2499" s="1" t="s">
        <v>1989</v>
      </c>
      <c r="AA2499" s="1" t="s">
        <v>51</v>
      </c>
      <c r="AB2499" s="1" t="s">
        <v>2275</v>
      </c>
      <c r="AC2499" s="1" t="s">
        <v>37</v>
      </c>
    </row>
    <row r="2500" spans="1:29" x14ac:dyDescent="0.25">
      <c r="A2500" s="1" t="s">
        <v>33</v>
      </c>
      <c r="B2500" s="1" t="s">
        <v>34</v>
      </c>
      <c r="C2500" s="2">
        <v>46081</v>
      </c>
      <c r="D2500" s="1" t="s">
        <v>73</v>
      </c>
      <c r="E2500" s="1" t="s">
        <v>74</v>
      </c>
      <c r="F2500" s="1" t="s">
        <v>37</v>
      </c>
      <c r="G2500" s="1" t="s">
        <v>2208</v>
      </c>
      <c r="H2500" s="1" t="s">
        <v>76</v>
      </c>
      <c r="I2500" s="3">
        <v>758726</v>
      </c>
      <c r="J2500" s="3">
        <v>0</v>
      </c>
      <c r="K2500" s="1" t="s">
        <v>40</v>
      </c>
      <c r="L2500" s="1" t="s">
        <v>125</v>
      </c>
      <c r="M2500" s="1" t="s">
        <v>126</v>
      </c>
      <c r="N2500" s="1" t="s">
        <v>1459</v>
      </c>
      <c r="O2500" s="1" t="s">
        <v>1460</v>
      </c>
      <c r="P2500" s="1" t="s">
        <v>43</v>
      </c>
      <c r="Q2500" s="1" t="s">
        <v>43</v>
      </c>
      <c r="R2500" s="3">
        <v>0</v>
      </c>
      <c r="S2500" s="1" t="s">
        <v>44</v>
      </c>
      <c r="T2500" s="1" t="s">
        <v>45</v>
      </c>
      <c r="U2500" s="1" t="s">
        <v>2208</v>
      </c>
      <c r="V2500" s="1" t="s">
        <v>46</v>
      </c>
      <c r="W2500" s="1" t="s">
        <v>81</v>
      </c>
      <c r="X2500" s="1" t="s">
        <v>2274</v>
      </c>
      <c r="Y2500" s="1" t="s">
        <v>83</v>
      </c>
      <c r="Z2500" s="1" t="s">
        <v>1989</v>
      </c>
      <c r="AA2500" s="1" t="s">
        <v>51</v>
      </c>
      <c r="AB2500" s="1" t="s">
        <v>2275</v>
      </c>
      <c r="AC2500" s="1" t="s">
        <v>37</v>
      </c>
    </row>
    <row r="2501" spans="1:29" x14ac:dyDescent="0.25">
      <c r="A2501" s="1" t="s">
        <v>33</v>
      </c>
      <c r="B2501" s="1" t="s">
        <v>34</v>
      </c>
      <c r="C2501" s="2">
        <v>46081</v>
      </c>
      <c r="D2501" s="1" t="s">
        <v>73</v>
      </c>
      <c r="E2501" s="1" t="s">
        <v>74</v>
      </c>
      <c r="F2501" s="1" t="s">
        <v>37</v>
      </c>
      <c r="G2501" s="1" t="s">
        <v>2208</v>
      </c>
      <c r="H2501" s="1" t="s">
        <v>76</v>
      </c>
      <c r="I2501" s="3">
        <v>59494</v>
      </c>
      <c r="J2501" s="3">
        <v>0</v>
      </c>
      <c r="K2501" s="1" t="s">
        <v>40</v>
      </c>
      <c r="L2501" s="1" t="s">
        <v>2284</v>
      </c>
      <c r="M2501" s="1" t="s">
        <v>2285</v>
      </c>
      <c r="N2501" s="1" t="s">
        <v>1539</v>
      </c>
      <c r="O2501" s="1" t="s">
        <v>1540</v>
      </c>
      <c r="P2501" s="1" t="s">
        <v>43</v>
      </c>
      <c r="Q2501" s="1" t="s">
        <v>43</v>
      </c>
      <c r="R2501" s="3">
        <v>0</v>
      </c>
      <c r="S2501" s="1" t="s">
        <v>44</v>
      </c>
      <c r="T2501" s="1" t="s">
        <v>45</v>
      </c>
      <c r="U2501" s="1" t="s">
        <v>2208</v>
      </c>
      <c r="V2501" s="1" t="s">
        <v>46</v>
      </c>
      <c r="W2501" s="1" t="s">
        <v>81</v>
      </c>
      <c r="X2501" s="1" t="s">
        <v>2274</v>
      </c>
      <c r="Y2501" s="1" t="s">
        <v>83</v>
      </c>
      <c r="Z2501" s="1" t="s">
        <v>1989</v>
      </c>
      <c r="AA2501" s="1" t="s">
        <v>51</v>
      </c>
      <c r="AB2501" s="1" t="s">
        <v>2275</v>
      </c>
      <c r="AC2501" s="1" t="s">
        <v>37</v>
      </c>
    </row>
    <row r="2502" spans="1:29" x14ac:dyDescent="0.25">
      <c r="A2502" s="1" t="s">
        <v>33</v>
      </c>
      <c r="B2502" s="1" t="s">
        <v>34</v>
      </c>
      <c r="C2502" s="2">
        <v>46081</v>
      </c>
      <c r="D2502" s="1" t="s">
        <v>73</v>
      </c>
      <c r="E2502" s="1" t="s">
        <v>74</v>
      </c>
      <c r="F2502" s="1" t="s">
        <v>37</v>
      </c>
      <c r="G2502" s="1" t="s">
        <v>2208</v>
      </c>
      <c r="H2502" s="1" t="s">
        <v>76</v>
      </c>
      <c r="I2502" s="3">
        <v>58364</v>
      </c>
      <c r="J2502" s="3">
        <v>0</v>
      </c>
      <c r="K2502" s="1" t="s">
        <v>40</v>
      </c>
      <c r="L2502" s="1" t="s">
        <v>2286</v>
      </c>
      <c r="M2502" s="1" t="s">
        <v>2287</v>
      </c>
      <c r="N2502" s="1" t="s">
        <v>1459</v>
      </c>
      <c r="O2502" s="1" t="s">
        <v>1460</v>
      </c>
      <c r="P2502" s="1" t="s">
        <v>43</v>
      </c>
      <c r="Q2502" s="1" t="s">
        <v>43</v>
      </c>
      <c r="R2502" s="3">
        <v>0</v>
      </c>
      <c r="S2502" s="1" t="s">
        <v>44</v>
      </c>
      <c r="T2502" s="1" t="s">
        <v>45</v>
      </c>
      <c r="U2502" s="1" t="s">
        <v>2208</v>
      </c>
      <c r="V2502" s="1" t="s">
        <v>46</v>
      </c>
      <c r="W2502" s="1" t="s">
        <v>81</v>
      </c>
      <c r="X2502" s="1" t="s">
        <v>2274</v>
      </c>
      <c r="Y2502" s="1" t="s">
        <v>83</v>
      </c>
      <c r="Z2502" s="1" t="s">
        <v>1989</v>
      </c>
      <c r="AA2502" s="1" t="s">
        <v>51</v>
      </c>
      <c r="AB2502" s="1" t="s">
        <v>2275</v>
      </c>
      <c r="AC2502" s="1" t="s">
        <v>37</v>
      </c>
    </row>
    <row r="2503" spans="1:29" x14ac:dyDescent="0.25">
      <c r="A2503" s="1" t="s">
        <v>33</v>
      </c>
      <c r="B2503" s="1" t="s">
        <v>34</v>
      </c>
      <c r="C2503" s="2">
        <v>46081</v>
      </c>
      <c r="D2503" s="1" t="s">
        <v>73</v>
      </c>
      <c r="E2503" s="1" t="s">
        <v>74</v>
      </c>
      <c r="F2503" s="1" t="s">
        <v>37</v>
      </c>
      <c r="G2503" s="1" t="s">
        <v>2208</v>
      </c>
      <c r="H2503" s="1" t="s">
        <v>76</v>
      </c>
      <c r="I2503" s="3">
        <v>58364</v>
      </c>
      <c r="J2503" s="3">
        <v>0</v>
      </c>
      <c r="K2503" s="1" t="s">
        <v>40</v>
      </c>
      <c r="L2503" s="1" t="s">
        <v>77</v>
      </c>
      <c r="M2503" s="1" t="s">
        <v>78</v>
      </c>
      <c r="N2503" s="1" t="s">
        <v>1459</v>
      </c>
      <c r="O2503" s="1" t="s">
        <v>1460</v>
      </c>
      <c r="P2503" s="1" t="s">
        <v>43</v>
      </c>
      <c r="Q2503" s="1" t="s">
        <v>43</v>
      </c>
      <c r="R2503" s="3">
        <v>0</v>
      </c>
      <c r="S2503" s="1" t="s">
        <v>44</v>
      </c>
      <c r="T2503" s="1" t="s">
        <v>45</v>
      </c>
      <c r="U2503" s="1" t="s">
        <v>2208</v>
      </c>
      <c r="V2503" s="1" t="s">
        <v>46</v>
      </c>
      <c r="W2503" s="1" t="s">
        <v>81</v>
      </c>
      <c r="X2503" s="1" t="s">
        <v>2274</v>
      </c>
      <c r="Y2503" s="1" t="s">
        <v>83</v>
      </c>
      <c r="Z2503" s="1" t="s">
        <v>1989</v>
      </c>
      <c r="AA2503" s="1" t="s">
        <v>51</v>
      </c>
      <c r="AB2503" s="1" t="s">
        <v>2275</v>
      </c>
      <c r="AC2503" s="1" t="s">
        <v>37</v>
      </c>
    </row>
    <row r="2504" spans="1:29" x14ac:dyDescent="0.25">
      <c r="A2504" s="1" t="s">
        <v>33</v>
      </c>
      <c r="B2504" s="1" t="s">
        <v>34</v>
      </c>
      <c r="C2504" s="2">
        <v>46081</v>
      </c>
      <c r="D2504" s="1" t="s">
        <v>73</v>
      </c>
      <c r="E2504" s="1" t="s">
        <v>74</v>
      </c>
      <c r="F2504" s="1" t="s">
        <v>37</v>
      </c>
      <c r="G2504" s="1" t="s">
        <v>2208</v>
      </c>
      <c r="H2504" s="1" t="s">
        <v>76</v>
      </c>
      <c r="I2504" s="3">
        <v>58364</v>
      </c>
      <c r="J2504" s="3">
        <v>0</v>
      </c>
      <c r="K2504" s="1" t="s">
        <v>40</v>
      </c>
      <c r="L2504" s="1" t="s">
        <v>91</v>
      </c>
      <c r="M2504" s="1" t="s">
        <v>92</v>
      </c>
      <c r="N2504" s="1" t="s">
        <v>1459</v>
      </c>
      <c r="O2504" s="1" t="s">
        <v>1460</v>
      </c>
      <c r="P2504" s="1" t="s">
        <v>43</v>
      </c>
      <c r="Q2504" s="1" t="s">
        <v>43</v>
      </c>
      <c r="R2504" s="3">
        <v>0</v>
      </c>
      <c r="S2504" s="1" t="s">
        <v>44</v>
      </c>
      <c r="T2504" s="1" t="s">
        <v>45</v>
      </c>
      <c r="U2504" s="1" t="s">
        <v>2208</v>
      </c>
      <c r="V2504" s="1" t="s">
        <v>46</v>
      </c>
      <c r="W2504" s="1" t="s">
        <v>81</v>
      </c>
      <c r="X2504" s="1" t="s">
        <v>2274</v>
      </c>
      <c r="Y2504" s="1" t="s">
        <v>83</v>
      </c>
      <c r="Z2504" s="1" t="s">
        <v>1989</v>
      </c>
      <c r="AA2504" s="1" t="s">
        <v>51</v>
      </c>
      <c r="AB2504" s="1" t="s">
        <v>2275</v>
      </c>
      <c r="AC2504" s="1" t="s">
        <v>37</v>
      </c>
    </row>
    <row r="2505" spans="1:29" x14ac:dyDescent="0.25">
      <c r="A2505" s="1" t="s">
        <v>33</v>
      </c>
      <c r="B2505" s="1" t="s">
        <v>34</v>
      </c>
      <c r="C2505" s="2">
        <v>46081</v>
      </c>
      <c r="D2505" s="1" t="s">
        <v>73</v>
      </c>
      <c r="E2505" s="1" t="s">
        <v>74</v>
      </c>
      <c r="F2505" s="1" t="s">
        <v>37</v>
      </c>
      <c r="G2505" s="1" t="s">
        <v>2208</v>
      </c>
      <c r="H2505" s="1" t="s">
        <v>76</v>
      </c>
      <c r="I2505" s="3">
        <v>291818</v>
      </c>
      <c r="J2505" s="3">
        <v>0</v>
      </c>
      <c r="K2505" s="1" t="s">
        <v>40</v>
      </c>
      <c r="L2505" s="1" t="s">
        <v>2282</v>
      </c>
      <c r="M2505" s="1" t="s">
        <v>2283</v>
      </c>
      <c r="N2505" s="1" t="s">
        <v>1459</v>
      </c>
      <c r="O2505" s="1" t="s">
        <v>1460</v>
      </c>
      <c r="P2505" s="1" t="s">
        <v>43</v>
      </c>
      <c r="Q2505" s="1" t="s">
        <v>43</v>
      </c>
      <c r="R2505" s="3">
        <v>0</v>
      </c>
      <c r="S2505" s="1" t="s">
        <v>44</v>
      </c>
      <c r="T2505" s="1" t="s">
        <v>45</v>
      </c>
      <c r="U2505" s="1" t="s">
        <v>2208</v>
      </c>
      <c r="V2505" s="1" t="s">
        <v>46</v>
      </c>
      <c r="W2505" s="1" t="s">
        <v>81</v>
      </c>
      <c r="X2505" s="1" t="s">
        <v>2274</v>
      </c>
      <c r="Y2505" s="1" t="s">
        <v>83</v>
      </c>
      <c r="Z2505" s="1" t="s">
        <v>1989</v>
      </c>
      <c r="AA2505" s="1" t="s">
        <v>51</v>
      </c>
      <c r="AB2505" s="1" t="s">
        <v>2275</v>
      </c>
      <c r="AC2505" s="1" t="s">
        <v>37</v>
      </c>
    </row>
    <row r="2506" spans="1:29" x14ac:dyDescent="0.25">
      <c r="A2506" s="1" t="s">
        <v>33</v>
      </c>
      <c r="B2506" s="1" t="s">
        <v>34</v>
      </c>
      <c r="C2506" s="2">
        <v>46081</v>
      </c>
      <c r="D2506" s="1" t="s">
        <v>73</v>
      </c>
      <c r="E2506" s="1" t="s">
        <v>74</v>
      </c>
      <c r="F2506" s="1" t="s">
        <v>37</v>
      </c>
      <c r="G2506" s="1" t="s">
        <v>2208</v>
      </c>
      <c r="H2506" s="1" t="s">
        <v>76</v>
      </c>
      <c r="I2506" s="3">
        <v>58364</v>
      </c>
      <c r="J2506" s="3">
        <v>0</v>
      </c>
      <c r="K2506" s="1" t="s">
        <v>40</v>
      </c>
      <c r="L2506" s="1" t="s">
        <v>2288</v>
      </c>
      <c r="M2506" s="1" t="s">
        <v>2289</v>
      </c>
      <c r="N2506" s="1" t="s">
        <v>1459</v>
      </c>
      <c r="O2506" s="1" t="s">
        <v>1460</v>
      </c>
      <c r="P2506" s="1" t="s">
        <v>43</v>
      </c>
      <c r="Q2506" s="1" t="s">
        <v>43</v>
      </c>
      <c r="R2506" s="3">
        <v>0</v>
      </c>
      <c r="S2506" s="1" t="s">
        <v>44</v>
      </c>
      <c r="T2506" s="1" t="s">
        <v>45</v>
      </c>
      <c r="U2506" s="1" t="s">
        <v>2208</v>
      </c>
      <c r="V2506" s="1" t="s">
        <v>46</v>
      </c>
      <c r="W2506" s="1" t="s">
        <v>81</v>
      </c>
      <c r="X2506" s="1" t="s">
        <v>2274</v>
      </c>
      <c r="Y2506" s="1" t="s">
        <v>83</v>
      </c>
      <c r="Z2506" s="1" t="s">
        <v>1989</v>
      </c>
      <c r="AA2506" s="1" t="s">
        <v>51</v>
      </c>
      <c r="AB2506" s="1" t="s">
        <v>2275</v>
      </c>
      <c r="AC2506" s="1" t="s">
        <v>37</v>
      </c>
    </row>
    <row r="2507" spans="1:29" x14ac:dyDescent="0.25">
      <c r="A2507" s="1" t="s">
        <v>33</v>
      </c>
      <c r="B2507" s="1" t="s">
        <v>34</v>
      </c>
      <c r="C2507" s="2">
        <v>46081</v>
      </c>
      <c r="D2507" s="1" t="s">
        <v>73</v>
      </c>
      <c r="E2507" s="1" t="s">
        <v>74</v>
      </c>
      <c r="F2507" s="1" t="s">
        <v>37</v>
      </c>
      <c r="G2507" s="1" t="s">
        <v>2208</v>
      </c>
      <c r="H2507" s="1" t="s">
        <v>76</v>
      </c>
      <c r="I2507" s="3">
        <v>116727</v>
      </c>
      <c r="J2507" s="3">
        <v>0</v>
      </c>
      <c r="K2507" s="1" t="s">
        <v>40</v>
      </c>
      <c r="L2507" s="1" t="s">
        <v>166</v>
      </c>
      <c r="M2507" s="1" t="s">
        <v>167</v>
      </c>
      <c r="N2507" s="1" t="s">
        <v>1459</v>
      </c>
      <c r="O2507" s="1" t="s">
        <v>1460</v>
      </c>
      <c r="P2507" s="1" t="s">
        <v>43</v>
      </c>
      <c r="Q2507" s="1" t="s">
        <v>43</v>
      </c>
      <c r="R2507" s="3">
        <v>0</v>
      </c>
      <c r="S2507" s="1" t="s">
        <v>44</v>
      </c>
      <c r="T2507" s="1" t="s">
        <v>45</v>
      </c>
      <c r="U2507" s="1" t="s">
        <v>2208</v>
      </c>
      <c r="V2507" s="1" t="s">
        <v>46</v>
      </c>
      <c r="W2507" s="1" t="s">
        <v>81</v>
      </c>
      <c r="X2507" s="1" t="s">
        <v>2274</v>
      </c>
      <c r="Y2507" s="1" t="s">
        <v>83</v>
      </c>
      <c r="Z2507" s="1" t="s">
        <v>1989</v>
      </c>
      <c r="AA2507" s="1" t="s">
        <v>51</v>
      </c>
      <c r="AB2507" s="1" t="s">
        <v>2275</v>
      </c>
      <c r="AC2507" s="1" t="s">
        <v>37</v>
      </c>
    </row>
    <row r="2508" spans="1:29" x14ac:dyDescent="0.25">
      <c r="A2508" s="1" t="s">
        <v>33</v>
      </c>
      <c r="B2508" s="1" t="s">
        <v>34</v>
      </c>
      <c r="C2508" s="2">
        <v>46081</v>
      </c>
      <c r="D2508" s="1" t="s">
        <v>73</v>
      </c>
      <c r="E2508" s="1" t="s">
        <v>74</v>
      </c>
      <c r="F2508" s="1" t="s">
        <v>37</v>
      </c>
      <c r="G2508" s="1" t="s">
        <v>2208</v>
      </c>
      <c r="H2508" s="1" t="s">
        <v>76</v>
      </c>
      <c r="I2508" s="3">
        <v>58364</v>
      </c>
      <c r="J2508" s="3">
        <v>0</v>
      </c>
      <c r="K2508" s="1" t="s">
        <v>40</v>
      </c>
      <c r="L2508" s="1" t="s">
        <v>537</v>
      </c>
      <c r="M2508" s="1" t="s">
        <v>538</v>
      </c>
      <c r="N2508" s="1" t="s">
        <v>1459</v>
      </c>
      <c r="O2508" s="1" t="s">
        <v>1460</v>
      </c>
      <c r="P2508" s="1" t="s">
        <v>43</v>
      </c>
      <c r="Q2508" s="1" t="s">
        <v>43</v>
      </c>
      <c r="R2508" s="3">
        <v>0</v>
      </c>
      <c r="S2508" s="1" t="s">
        <v>44</v>
      </c>
      <c r="T2508" s="1" t="s">
        <v>45</v>
      </c>
      <c r="U2508" s="1" t="s">
        <v>2208</v>
      </c>
      <c r="V2508" s="1" t="s">
        <v>46</v>
      </c>
      <c r="W2508" s="1" t="s">
        <v>81</v>
      </c>
      <c r="X2508" s="1" t="s">
        <v>2274</v>
      </c>
      <c r="Y2508" s="1" t="s">
        <v>83</v>
      </c>
      <c r="Z2508" s="1" t="s">
        <v>1989</v>
      </c>
      <c r="AA2508" s="1" t="s">
        <v>51</v>
      </c>
      <c r="AB2508" s="1" t="s">
        <v>2275</v>
      </c>
      <c r="AC2508" s="1" t="s">
        <v>37</v>
      </c>
    </row>
    <row r="2509" spans="1:29" x14ac:dyDescent="0.25">
      <c r="A2509" s="1" t="s">
        <v>33</v>
      </c>
      <c r="B2509" s="1" t="s">
        <v>34</v>
      </c>
      <c r="C2509" s="2">
        <v>46081</v>
      </c>
      <c r="D2509" s="1" t="s">
        <v>73</v>
      </c>
      <c r="E2509" s="1" t="s">
        <v>74</v>
      </c>
      <c r="F2509" s="1" t="s">
        <v>37</v>
      </c>
      <c r="G2509" s="1" t="s">
        <v>2208</v>
      </c>
      <c r="H2509" s="1" t="s">
        <v>76</v>
      </c>
      <c r="I2509" s="3">
        <v>175246</v>
      </c>
      <c r="J2509" s="3">
        <v>0</v>
      </c>
      <c r="K2509" s="1" t="s">
        <v>40</v>
      </c>
      <c r="L2509" s="1" t="s">
        <v>1402</v>
      </c>
      <c r="M2509" s="1" t="s">
        <v>837</v>
      </c>
      <c r="N2509" s="1" t="s">
        <v>1459</v>
      </c>
      <c r="O2509" s="1" t="s">
        <v>1460</v>
      </c>
      <c r="P2509" s="1" t="s">
        <v>43</v>
      </c>
      <c r="Q2509" s="1" t="s">
        <v>43</v>
      </c>
      <c r="R2509" s="3">
        <v>0</v>
      </c>
      <c r="S2509" s="1" t="s">
        <v>44</v>
      </c>
      <c r="T2509" s="1" t="s">
        <v>45</v>
      </c>
      <c r="U2509" s="1" t="s">
        <v>2208</v>
      </c>
      <c r="V2509" s="1" t="s">
        <v>46</v>
      </c>
      <c r="W2509" s="1" t="s">
        <v>81</v>
      </c>
      <c r="X2509" s="1" t="s">
        <v>2274</v>
      </c>
      <c r="Y2509" s="1" t="s">
        <v>83</v>
      </c>
      <c r="Z2509" s="1" t="s">
        <v>1989</v>
      </c>
      <c r="AA2509" s="1" t="s">
        <v>51</v>
      </c>
      <c r="AB2509" s="1" t="s">
        <v>2275</v>
      </c>
      <c r="AC2509" s="1" t="s">
        <v>37</v>
      </c>
    </row>
    <row r="2510" spans="1:29" x14ac:dyDescent="0.25">
      <c r="A2510" s="1" t="s">
        <v>33</v>
      </c>
      <c r="B2510" s="1" t="s">
        <v>34</v>
      </c>
      <c r="C2510" s="2">
        <v>46081</v>
      </c>
      <c r="D2510" s="1" t="s">
        <v>73</v>
      </c>
      <c r="E2510" s="1" t="s">
        <v>74</v>
      </c>
      <c r="F2510" s="1" t="s">
        <v>37</v>
      </c>
      <c r="G2510" s="1" t="s">
        <v>2208</v>
      </c>
      <c r="H2510" s="1" t="s">
        <v>76</v>
      </c>
      <c r="I2510" s="3">
        <v>116727</v>
      </c>
      <c r="J2510" s="3">
        <v>0</v>
      </c>
      <c r="K2510" s="1" t="s">
        <v>40</v>
      </c>
      <c r="L2510" s="1" t="s">
        <v>2280</v>
      </c>
      <c r="M2510" s="1" t="s">
        <v>2281</v>
      </c>
      <c r="N2510" s="1" t="s">
        <v>1459</v>
      </c>
      <c r="O2510" s="1" t="s">
        <v>1460</v>
      </c>
      <c r="P2510" s="1" t="s">
        <v>43</v>
      </c>
      <c r="Q2510" s="1" t="s">
        <v>43</v>
      </c>
      <c r="R2510" s="3">
        <v>0</v>
      </c>
      <c r="S2510" s="1" t="s">
        <v>44</v>
      </c>
      <c r="T2510" s="1" t="s">
        <v>45</v>
      </c>
      <c r="U2510" s="1" t="s">
        <v>2208</v>
      </c>
      <c r="V2510" s="1" t="s">
        <v>46</v>
      </c>
      <c r="W2510" s="1" t="s">
        <v>81</v>
      </c>
      <c r="X2510" s="1" t="s">
        <v>2274</v>
      </c>
      <c r="Y2510" s="1" t="s">
        <v>83</v>
      </c>
      <c r="Z2510" s="1" t="s">
        <v>1989</v>
      </c>
      <c r="AA2510" s="1" t="s">
        <v>51</v>
      </c>
      <c r="AB2510" s="1" t="s">
        <v>2275</v>
      </c>
      <c r="AC2510" s="1" t="s">
        <v>37</v>
      </c>
    </row>
    <row r="2511" spans="1:29" x14ac:dyDescent="0.25">
      <c r="A2511" s="1" t="s">
        <v>33</v>
      </c>
      <c r="B2511" s="1" t="s">
        <v>34</v>
      </c>
      <c r="C2511" s="2">
        <v>46081</v>
      </c>
      <c r="D2511" s="1" t="s">
        <v>73</v>
      </c>
      <c r="E2511" s="1" t="s">
        <v>74</v>
      </c>
      <c r="F2511" s="1" t="s">
        <v>37</v>
      </c>
      <c r="G2511" s="1" t="s">
        <v>2208</v>
      </c>
      <c r="H2511" s="1" t="s">
        <v>76</v>
      </c>
      <c r="I2511" s="3">
        <v>758726</v>
      </c>
      <c r="J2511" s="3">
        <v>0</v>
      </c>
      <c r="K2511" s="1" t="s">
        <v>40</v>
      </c>
      <c r="L2511" s="1" t="s">
        <v>101</v>
      </c>
      <c r="M2511" s="1" t="s">
        <v>102</v>
      </c>
      <c r="N2511" s="1" t="s">
        <v>1459</v>
      </c>
      <c r="O2511" s="1" t="s">
        <v>1460</v>
      </c>
      <c r="P2511" s="1" t="s">
        <v>43</v>
      </c>
      <c r="Q2511" s="1" t="s">
        <v>43</v>
      </c>
      <c r="R2511" s="3">
        <v>0</v>
      </c>
      <c r="S2511" s="1" t="s">
        <v>44</v>
      </c>
      <c r="T2511" s="1" t="s">
        <v>45</v>
      </c>
      <c r="U2511" s="1" t="s">
        <v>2208</v>
      </c>
      <c r="V2511" s="1" t="s">
        <v>46</v>
      </c>
      <c r="W2511" s="1" t="s">
        <v>81</v>
      </c>
      <c r="X2511" s="1" t="s">
        <v>2274</v>
      </c>
      <c r="Y2511" s="1" t="s">
        <v>83</v>
      </c>
      <c r="Z2511" s="1" t="s">
        <v>1989</v>
      </c>
      <c r="AA2511" s="1" t="s">
        <v>51</v>
      </c>
      <c r="AB2511" s="1" t="s">
        <v>2275</v>
      </c>
      <c r="AC2511" s="1" t="s">
        <v>37</v>
      </c>
    </row>
    <row r="2512" spans="1:29" x14ac:dyDescent="0.25">
      <c r="A2512" s="1" t="s">
        <v>33</v>
      </c>
      <c r="B2512" s="1" t="s">
        <v>34</v>
      </c>
      <c r="C2512" s="2">
        <v>46081</v>
      </c>
      <c r="D2512" s="1" t="s">
        <v>73</v>
      </c>
      <c r="E2512" s="1" t="s">
        <v>74</v>
      </c>
      <c r="F2512" s="1" t="s">
        <v>37</v>
      </c>
      <c r="G2512" s="1" t="s">
        <v>2208</v>
      </c>
      <c r="H2512" s="1" t="s">
        <v>76</v>
      </c>
      <c r="I2512" s="3">
        <v>0</v>
      </c>
      <c r="J2512" s="3">
        <v>758726</v>
      </c>
      <c r="K2512" s="1" t="s">
        <v>40</v>
      </c>
      <c r="L2512" s="1" t="s">
        <v>101</v>
      </c>
      <c r="M2512" s="1" t="s">
        <v>102</v>
      </c>
      <c r="N2512" s="1" t="s">
        <v>1459</v>
      </c>
      <c r="O2512" s="1" t="s">
        <v>1460</v>
      </c>
      <c r="P2512" s="1" t="s">
        <v>43</v>
      </c>
      <c r="Q2512" s="1" t="s">
        <v>43</v>
      </c>
      <c r="R2512" s="3">
        <v>0</v>
      </c>
      <c r="S2512" s="1" t="s">
        <v>44</v>
      </c>
      <c r="T2512" s="1" t="s">
        <v>45</v>
      </c>
      <c r="U2512" s="1" t="s">
        <v>2208</v>
      </c>
      <c r="V2512" s="1" t="s">
        <v>46</v>
      </c>
      <c r="W2512" s="1" t="s">
        <v>81</v>
      </c>
      <c r="X2512" s="1" t="s">
        <v>2274</v>
      </c>
      <c r="Y2512" s="1" t="s">
        <v>83</v>
      </c>
      <c r="Z2512" s="1" t="s">
        <v>1989</v>
      </c>
      <c r="AA2512" s="1" t="s">
        <v>51</v>
      </c>
      <c r="AB2512" s="1" t="s">
        <v>2275</v>
      </c>
      <c r="AC2512" s="1" t="s">
        <v>37</v>
      </c>
    </row>
    <row r="2513" spans="1:29" x14ac:dyDescent="0.25">
      <c r="A2513" s="1" t="s">
        <v>33</v>
      </c>
      <c r="B2513" s="1" t="s">
        <v>34</v>
      </c>
      <c r="C2513" s="2">
        <v>46081</v>
      </c>
      <c r="D2513" s="1" t="s">
        <v>73</v>
      </c>
      <c r="E2513" s="1" t="s">
        <v>74</v>
      </c>
      <c r="F2513" s="1" t="s">
        <v>37</v>
      </c>
      <c r="G2513" s="1" t="s">
        <v>2208</v>
      </c>
      <c r="H2513" s="1" t="s">
        <v>76</v>
      </c>
      <c r="I2513" s="3">
        <v>875453</v>
      </c>
      <c r="J2513" s="3">
        <v>0</v>
      </c>
      <c r="K2513" s="1" t="s">
        <v>40</v>
      </c>
      <c r="L2513" s="1" t="s">
        <v>125</v>
      </c>
      <c r="M2513" s="1" t="s">
        <v>126</v>
      </c>
      <c r="N2513" s="1" t="s">
        <v>1459</v>
      </c>
      <c r="O2513" s="1" t="s">
        <v>1460</v>
      </c>
      <c r="P2513" s="1" t="s">
        <v>43</v>
      </c>
      <c r="Q2513" s="1" t="s">
        <v>43</v>
      </c>
      <c r="R2513" s="3">
        <v>0</v>
      </c>
      <c r="S2513" s="1" t="s">
        <v>44</v>
      </c>
      <c r="T2513" s="1" t="s">
        <v>45</v>
      </c>
      <c r="U2513" s="1" t="s">
        <v>2208</v>
      </c>
      <c r="V2513" s="1" t="s">
        <v>46</v>
      </c>
      <c r="W2513" s="1" t="s">
        <v>81</v>
      </c>
      <c r="X2513" s="1" t="s">
        <v>2274</v>
      </c>
      <c r="Y2513" s="1" t="s">
        <v>83</v>
      </c>
      <c r="Z2513" s="1" t="s">
        <v>1989</v>
      </c>
      <c r="AA2513" s="1" t="s">
        <v>51</v>
      </c>
      <c r="AB2513" s="1" t="s">
        <v>2275</v>
      </c>
      <c r="AC2513" s="1" t="s">
        <v>37</v>
      </c>
    </row>
  </sheetData>
  <autoFilter ref="A6:AC2513" xr:uid="{00000000-0009-0000-0000-000000000000}">
    <filterColumn colId="2">
      <filters>
        <dateGroupItem year="2026" dateTimeGrouping="year"/>
      </filters>
    </filterColumn>
    <filterColumn colId="3">
      <filters>
        <filter val="15"/>
        <filter val="21"/>
        <filter val="99"/>
      </filters>
    </filterColumn>
    <sortState xmlns:xlrd2="http://schemas.microsoft.com/office/spreadsheetml/2017/richdata2" ref="A8:AC2341">
      <sortCondition ref="C6:C2362"/>
    </sortState>
  </autoFilter>
  <mergeCells count="1">
    <mergeCell ref="A1:E1"/>
  </mergeCells>
  <pageMargins left="0.7" right="0.7" top="0.75" bottom="0.75" header="0.3" footer="0.3"/>
  <pageSetup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BD59-4F7D-424C-8E09-0A330B05DBC2}">
  <sheetPr filterMode="1">
    <outlinePr summaryBelow="0" summaryRight="0"/>
  </sheetPr>
  <dimension ref="A1:AC2362"/>
  <sheetViews>
    <sheetView workbookViewId="0">
      <selection sqref="A1:E1"/>
    </sheetView>
  </sheetViews>
  <sheetFormatPr baseColWidth="10" defaultRowHeight="15" x14ac:dyDescent="0.25"/>
  <cols>
    <col min="1" max="1" width="14.28515625" style="1" customWidth="1"/>
    <col min="2" max="2" width="16.140625" style="1" customWidth="1"/>
    <col min="3" max="3" width="14.28515625" style="2" customWidth="1"/>
    <col min="4" max="4" width="4.42578125" style="1" customWidth="1"/>
    <col min="5" max="5" width="22" style="1" customWidth="1"/>
    <col min="6" max="6" width="2.5703125" style="1" customWidth="1"/>
    <col min="7" max="7" width="14.28515625" style="1" customWidth="1"/>
    <col min="8" max="8" width="29.7109375" style="1" customWidth="1"/>
    <col min="9" max="10" width="20" style="3" customWidth="1"/>
    <col min="11" max="12" width="14.28515625" style="1" customWidth="1"/>
    <col min="13" max="13" width="28.5703125" style="1" customWidth="1"/>
    <col min="14" max="14" width="14.28515625" style="1" customWidth="1"/>
    <col min="15" max="15" width="28.5703125" style="1" customWidth="1"/>
    <col min="16" max="17" width="14.28515625" style="1" customWidth="1"/>
    <col min="18" max="18" width="17.140625" style="3" customWidth="1"/>
    <col min="19" max="23" width="14.28515625" style="1" customWidth="1"/>
    <col min="24" max="24" width="28.5703125" style="1" customWidth="1"/>
    <col min="25" max="27" width="14.28515625" style="1" customWidth="1"/>
    <col min="28" max="28" width="28.5703125" style="1" customWidth="1"/>
    <col min="29" max="29" width="14.28515625" style="1" customWidth="1"/>
  </cols>
  <sheetData>
    <row r="1" spans="1:29" ht="15.75" x14ac:dyDescent="0.25">
      <c r="A1" s="86" t="s">
        <v>0</v>
      </c>
      <c r="B1" s="84"/>
      <c r="C1" s="85"/>
      <c r="D1" s="84"/>
      <c r="E1" s="84"/>
    </row>
    <row r="2" spans="1:29" ht="15.75" x14ac:dyDescent="0.25">
      <c r="A2" s="37" t="s">
        <v>1</v>
      </c>
    </row>
    <row r="3" spans="1:29" ht="15.75" x14ac:dyDescent="0.25">
      <c r="A3" s="37" t="s">
        <v>907</v>
      </c>
    </row>
    <row r="4" spans="1:29" ht="15.75" x14ac:dyDescent="0.25">
      <c r="A4" s="37" t="s">
        <v>908</v>
      </c>
      <c r="I4" s="34">
        <f>SUBTOTAL(9,I7:I10000)</f>
        <v>13913038</v>
      </c>
      <c r="J4" s="34">
        <f>SUBTOTAL(9,J7:J10000)</f>
        <v>13375282</v>
      </c>
      <c r="K4" s="41">
        <f>+I4-J4</f>
        <v>537756</v>
      </c>
    </row>
    <row r="6" spans="1:29" s="7" customFormat="1" x14ac:dyDescent="0.25">
      <c r="A6" s="39" t="s">
        <v>4</v>
      </c>
      <c r="B6" s="39" t="s">
        <v>5</v>
      </c>
      <c r="C6" s="39" t="s">
        <v>6</v>
      </c>
      <c r="D6" s="39" t="s">
        <v>7</v>
      </c>
      <c r="E6" s="39" t="s">
        <v>8</v>
      </c>
      <c r="F6" s="39" t="s">
        <v>9</v>
      </c>
      <c r="G6" s="39" t="s">
        <v>10</v>
      </c>
      <c r="H6" s="39" t="s">
        <v>11</v>
      </c>
      <c r="I6" s="40" t="s">
        <v>12</v>
      </c>
      <c r="J6" s="40" t="s">
        <v>13</v>
      </c>
      <c r="K6" s="39" t="s">
        <v>14</v>
      </c>
      <c r="L6" s="39" t="s">
        <v>15</v>
      </c>
      <c r="M6" s="39" t="s">
        <v>16</v>
      </c>
      <c r="N6" s="39" t="s">
        <v>17</v>
      </c>
      <c r="O6" s="39" t="s">
        <v>18</v>
      </c>
      <c r="P6" s="39" t="s">
        <v>19</v>
      </c>
      <c r="Q6" s="39" t="s">
        <v>20</v>
      </c>
      <c r="R6" s="40" t="s">
        <v>21</v>
      </c>
      <c r="S6" s="39" t="s">
        <v>22</v>
      </c>
      <c r="T6" s="39" t="s">
        <v>23</v>
      </c>
      <c r="U6" s="39" t="s">
        <v>24</v>
      </c>
      <c r="V6" s="39" t="s">
        <v>25</v>
      </c>
      <c r="W6" s="39" t="s">
        <v>26</v>
      </c>
      <c r="X6" s="39" t="s">
        <v>27</v>
      </c>
      <c r="Y6" s="39" t="s">
        <v>28</v>
      </c>
      <c r="Z6" s="39" t="s">
        <v>29</v>
      </c>
      <c r="AA6" s="39" t="s">
        <v>30</v>
      </c>
      <c r="AB6" s="39" t="s">
        <v>31</v>
      </c>
      <c r="AC6" s="39" t="s">
        <v>32</v>
      </c>
    </row>
    <row r="7" spans="1:29" hidden="1" x14ac:dyDescent="0.25">
      <c r="A7" s="1" t="s">
        <v>33</v>
      </c>
      <c r="B7" s="1" t="s">
        <v>34</v>
      </c>
      <c r="C7" s="2">
        <v>44530</v>
      </c>
      <c r="D7" s="1" t="s">
        <v>909</v>
      </c>
      <c r="E7" s="1" t="s">
        <v>910</v>
      </c>
      <c r="F7" s="1" t="s">
        <v>37</v>
      </c>
      <c r="G7" s="1" t="s">
        <v>911</v>
      </c>
      <c r="H7" s="1" t="s">
        <v>34</v>
      </c>
      <c r="I7" s="3">
        <v>38623261.060000002</v>
      </c>
      <c r="J7" s="3">
        <v>0</v>
      </c>
      <c r="K7" s="1" t="s">
        <v>40</v>
      </c>
      <c r="L7" s="1" t="s">
        <v>862</v>
      </c>
      <c r="M7" s="1" t="s">
        <v>863</v>
      </c>
      <c r="N7" s="1" t="s">
        <v>37</v>
      </c>
      <c r="O7" s="1" t="s">
        <v>43</v>
      </c>
      <c r="P7" s="1" t="s">
        <v>43</v>
      </c>
      <c r="Q7" s="1" t="s">
        <v>43</v>
      </c>
      <c r="R7" s="3">
        <v>0</v>
      </c>
      <c r="S7" s="1" t="s">
        <v>44</v>
      </c>
      <c r="T7" s="1" t="s">
        <v>45</v>
      </c>
      <c r="U7" s="1" t="s">
        <v>911</v>
      </c>
      <c r="V7" s="1" t="s">
        <v>46</v>
      </c>
      <c r="W7" s="1" t="s">
        <v>912</v>
      </c>
      <c r="X7" s="1" t="s">
        <v>913</v>
      </c>
      <c r="Y7" s="1" t="s">
        <v>83</v>
      </c>
      <c r="Z7" s="1" t="s">
        <v>914</v>
      </c>
      <c r="AA7" s="1" t="s">
        <v>51</v>
      </c>
      <c r="AB7" s="1" t="s">
        <v>913</v>
      </c>
      <c r="AC7" s="1" t="s">
        <v>37</v>
      </c>
    </row>
    <row r="8" spans="1:29" hidden="1" x14ac:dyDescent="0.25">
      <c r="A8" s="1" t="s">
        <v>33</v>
      </c>
      <c r="B8" s="1" t="s">
        <v>34</v>
      </c>
      <c r="C8" s="2">
        <v>44532</v>
      </c>
      <c r="D8" s="1" t="s">
        <v>35</v>
      </c>
      <c r="E8" s="1" t="s">
        <v>36</v>
      </c>
      <c r="F8" s="1" t="s">
        <v>37</v>
      </c>
      <c r="G8" s="1" t="s">
        <v>915</v>
      </c>
      <c r="H8" s="1" t="s">
        <v>916</v>
      </c>
      <c r="I8" s="54">
        <v>0</v>
      </c>
      <c r="J8" s="54">
        <v>262479</v>
      </c>
      <c r="K8" s="1" t="s">
        <v>40</v>
      </c>
      <c r="L8" s="1" t="s">
        <v>62</v>
      </c>
      <c r="M8" s="1" t="s">
        <v>63</v>
      </c>
      <c r="N8" s="1" t="s">
        <v>37</v>
      </c>
      <c r="O8" s="1" t="s">
        <v>43</v>
      </c>
      <c r="P8" s="1" t="s">
        <v>43</v>
      </c>
      <c r="Q8" s="1" t="s">
        <v>43</v>
      </c>
      <c r="R8" s="3">
        <v>0</v>
      </c>
      <c r="S8" s="1" t="s">
        <v>44</v>
      </c>
      <c r="T8" s="1" t="s">
        <v>45</v>
      </c>
      <c r="U8" s="1" t="s">
        <v>915</v>
      </c>
      <c r="V8" s="1" t="s">
        <v>46</v>
      </c>
      <c r="W8" s="1" t="s">
        <v>47</v>
      </c>
      <c r="X8" s="1" t="s">
        <v>917</v>
      </c>
      <c r="Y8" s="1" t="s">
        <v>49</v>
      </c>
      <c r="Z8" s="1" t="s">
        <v>918</v>
      </c>
      <c r="AA8" s="1" t="s">
        <v>51</v>
      </c>
      <c r="AB8" s="1" t="s">
        <v>917</v>
      </c>
      <c r="AC8" s="1" t="s">
        <v>37</v>
      </c>
    </row>
    <row r="9" spans="1:29" hidden="1" x14ac:dyDescent="0.25">
      <c r="A9" s="1" t="s">
        <v>33</v>
      </c>
      <c r="B9" s="1" t="s">
        <v>34</v>
      </c>
      <c r="C9" s="2">
        <v>44532</v>
      </c>
      <c r="D9" s="1" t="s">
        <v>35</v>
      </c>
      <c r="E9" s="1" t="s">
        <v>36</v>
      </c>
      <c r="F9" s="1" t="s">
        <v>37</v>
      </c>
      <c r="G9" s="1" t="s">
        <v>919</v>
      </c>
      <c r="H9" s="1" t="s">
        <v>920</v>
      </c>
      <c r="I9" s="54">
        <v>0</v>
      </c>
      <c r="J9" s="54">
        <v>428175</v>
      </c>
      <c r="K9" s="1" t="s">
        <v>40</v>
      </c>
      <c r="L9" s="1" t="s">
        <v>41</v>
      </c>
      <c r="M9" s="1" t="s">
        <v>42</v>
      </c>
      <c r="N9" s="1" t="s">
        <v>37</v>
      </c>
      <c r="O9" s="1" t="s">
        <v>43</v>
      </c>
      <c r="P9" s="1" t="s">
        <v>43</v>
      </c>
      <c r="Q9" s="1" t="s">
        <v>43</v>
      </c>
      <c r="R9" s="3">
        <v>0</v>
      </c>
      <c r="S9" s="1" t="s">
        <v>44</v>
      </c>
      <c r="T9" s="1" t="s">
        <v>45</v>
      </c>
      <c r="U9" s="1" t="s">
        <v>919</v>
      </c>
      <c r="V9" s="1" t="s">
        <v>46</v>
      </c>
      <c r="W9" s="1" t="s">
        <v>47</v>
      </c>
      <c r="X9" s="1" t="s">
        <v>921</v>
      </c>
      <c r="Y9" s="1" t="s">
        <v>49</v>
      </c>
      <c r="Z9" s="1" t="s">
        <v>918</v>
      </c>
      <c r="AA9" s="1" t="s">
        <v>51</v>
      </c>
      <c r="AB9" s="1" t="s">
        <v>921</v>
      </c>
      <c r="AC9" s="1" t="s">
        <v>37</v>
      </c>
    </row>
    <row r="10" spans="1:29" hidden="1" x14ac:dyDescent="0.25">
      <c r="A10" s="1" t="s">
        <v>33</v>
      </c>
      <c r="B10" s="1" t="s">
        <v>34</v>
      </c>
      <c r="C10" s="2">
        <v>44540</v>
      </c>
      <c r="D10" s="1" t="s">
        <v>35</v>
      </c>
      <c r="E10" s="1" t="s">
        <v>36</v>
      </c>
      <c r="F10" s="1" t="s">
        <v>37</v>
      </c>
      <c r="G10" s="1" t="s">
        <v>922</v>
      </c>
      <c r="H10" s="1" t="s">
        <v>923</v>
      </c>
      <c r="I10" s="54">
        <v>0</v>
      </c>
      <c r="J10" s="54">
        <v>1535787</v>
      </c>
      <c r="K10" s="1" t="s">
        <v>40</v>
      </c>
      <c r="L10" s="1" t="s">
        <v>41</v>
      </c>
      <c r="M10" s="1" t="s">
        <v>42</v>
      </c>
      <c r="N10" s="1" t="s">
        <v>37</v>
      </c>
      <c r="O10" s="1" t="s">
        <v>43</v>
      </c>
      <c r="P10" s="1" t="s">
        <v>43</v>
      </c>
      <c r="Q10" s="1" t="s">
        <v>43</v>
      </c>
      <c r="R10" s="3">
        <v>0</v>
      </c>
      <c r="S10" s="1" t="s">
        <v>44</v>
      </c>
      <c r="T10" s="1" t="s">
        <v>45</v>
      </c>
      <c r="U10" s="1" t="s">
        <v>922</v>
      </c>
      <c r="V10" s="1" t="s">
        <v>46</v>
      </c>
      <c r="W10" s="1" t="s">
        <v>47</v>
      </c>
      <c r="X10" s="1" t="s">
        <v>924</v>
      </c>
      <c r="Y10" s="1" t="s">
        <v>49</v>
      </c>
      <c r="Z10" s="1" t="s">
        <v>918</v>
      </c>
      <c r="AA10" s="1" t="s">
        <v>51</v>
      </c>
      <c r="AB10" s="1" t="s">
        <v>924</v>
      </c>
      <c r="AC10" s="1" t="s">
        <v>37</v>
      </c>
    </row>
    <row r="11" spans="1:29" hidden="1" x14ac:dyDescent="0.25">
      <c r="A11" s="1" t="s">
        <v>33</v>
      </c>
      <c r="B11" s="1" t="s">
        <v>34</v>
      </c>
      <c r="C11" s="2">
        <v>44540</v>
      </c>
      <c r="D11" s="1" t="s">
        <v>35</v>
      </c>
      <c r="E11" s="1" t="s">
        <v>36</v>
      </c>
      <c r="F11" s="1" t="s">
        <v>37</v>
      </c>
      <c r="G11" s="1" t="s">
        <v>925</v>
      </c>
      <c r="H11" s="1" t="s">
        <v>926</v>
      </c>
      <c r="I11" s="54">
        <v>0</v>
      </c>
      <c r="J11" s="54">
        <v>195079</v>
      </c>
      <c r="K11" s="1" t="s">
        <v>40</v>
      </c>
      <c r="L11" s="1" t="s">
        <v>67</v>
      </c>
      <c r="M11" s="1" t="s">
        <v>68</v>
      </c>
      <c r="N11" s="1" t="s">
        <v>37</v>
      </c>
      <c r="O11" s="1" t="s">
        <v>43</v>
      </c>
      <c r="P11" s="1" t="s">
        <v>43</v>
      </c>
      <c r="Q11" s="1" t="s">
        <v>43</v>
      </c>
      <c r="R11" s="3">
        <v>0</v>
      </c>
      <c r="S11" s="1" t="s">
        <v>44</v>
      </c>
      <c r="T11" s="1" t="s">
        <v>45</v>
      </c>
      <c r="U11" s="1" t="s">
        <v>925</v>
      </c>
      <c r="V11" s="1" t="s">
        <v>46</v>
      </c>
      <c r="W11" s="1" t="s">
        <v>47</v>
      </c>
      <c r="X11" s="1" t="s">
        <v>927</v>
      </c>
      <c r="Y11" s="1" t="s">
        <v>49</v>
      </c>
      <c r="Z11" s="1" t="s">
        <v>918</v>
      </c>
      <c r="AA11" s="1" t="s">
        <v>51</v>
      </c>
      <c r="AB11" s="1" t="s">
        <v>927</v>
      </c>
      <c r="AC11" s="1" t="s">
        <v>37</v>
      </c>
    </row>
    <row r="12" spans="1:29" hidden="1" x14ac:dyDescent="0.25">
      <c r="A12" s="1" t="s">
        <v>33</v>
      </c>
      <c r="B12" s="1" t="s">
        <v>34</v>
      </c>
      <c r="C12" s="2">
        <v>44545</v>
      </c>
      <c r="D12" s="1" t="s">
        <v>73</v>
      </c>
      <c r="E12" s="1" t="s">
        <v>74</v>
      </c>
      <c r="F12" s="1" t="s">
        <v>37</v>
      </c>
      <c r="G12" s="1" t="s">
        <v>911</v>
      </c>
      <c r="H12" s="1" t="s">
        <v>76</v>
      </c>
      <c r="I12" s="3">
        <v>42866</v>
      </c>
      <c r="J12" s="3">
        <v>0</v>
      </c>
      <c r="K12" s="1" t="s">
        <v>40</v>
      </c>
      <c r="L12" s="1" t="s">
        <v>62</v>
      </c>
      <c r="M12" s="1" t="s">
        <v>63</v>
      </c>
      <c r="N12" s="1" t="s">
        <v>928</v>
      </c>
      <c r="O12" s="1" t="s">
        <v>929</v>
      </c>
      <c r="P12" s="1" t="s">
        <v>43</v>
      </c>
      <c r="Q12" s="1" t="s">
        <v>43</v>
      </c>
      <c r="R12" s="3">
        <v>0</v>
      </c>
      <c r="S12" s="1" t="s">
        <v>44</v>
      </c>
      <c r="T12" s="1" t="s">
        <v>45</v>
      </c>
      <c r="U12" s="1" t="s">
        <v>911</v>
      </c>
      <c r="V12" s="1" t="s">
        <v>46</v>
      </c>
      <c r="W12" s="1" t="s">
        <v>912</v>
      </c>
      <c r="X12" s="1" t="s">
        <v>930</v>
      </c>
      <c r="Y12" s="1" t="s">
        <v>83</v>
      </c>
      <c r="Z12" s="1" t="s">
        <v>914</v>
      </c>
      <c r="AA12" s="1" t="s">
        <v>51</v>
      </c>
      <c r="AB12" s="1" t="s">
        <v>930</v>
      </c>
      <c r="AC12" s="1" t="s">
        <v>37</v>
      </c>
    </row>
    <row r="13" spans="1:29" hidden="1" x14ac:dyDescent="0.25">
      <c r="A13" s="1" t="s">
        <v>33</v>
      </c>
      <c r="B13" s="1" t="s">
        <v>34</v>
      </c>
      <c r="C13" s="2">
        <v>44545</v>
      </c>
      <c r="D13" s="1" t="s">
        <v>73</v>
      </c>
      <c r="E13" s="1" t="s">
        <v>74</v>
      </c>
      <c r="F13" s="1" t="s">
        <v>37</v>
      </c>
      <c r="G13" s="1" t="s">
        <v>911</v>
      </c>
      <c r="H13" s="1" t="s">
        <v>76</v>
      </c>
      <c r="I13" s="3">
        <v>30284</v>
      </c>
      <c r="J13" s="3">
        <v>0</v>
      </c>
      <c r="K13" s="1" t="s">
        <v>40</v>
      </c>
      <c r="L13" s="1" t="s">
        <v>62</v>
      </c>
      <c r="M13" s="1" t="s">
        <v>63</v>
      </c>
      <c r="N13" s="1" t="s">
        <v>89</v>
      </c>
      <c r="O13" s="1" t="s">
        <v>90</v>
      </c>
      <c r="P13" s="1" t="s">
        <v>43</v>
      </c>
      <c r="Q13" s="1" t="s">
        <v>43</v>
      </c>
      <c r="R13" s="3">
        <v>0</v>
      </c>
      <c r="S13" s="1" t="s">
        <v>44</v>
      </c>
      <c r="T13" s="1" t="s">
        <v>45</v>
      </c>
      <c r="U13" s="1" t="s">
        <v>911</v>
      </c>
      <c r="V13" s="1" t="s">
        <v>46</v>
      </c>
      <c r="W13" s="1" t="s">
        <v>912</v>
      </c>
      <c r="X13" s="1" t="s">
        <v>930</v>
      </c>
      <c r="Y13" s="1" t="s">
        <v>83</v>
      </c>
      <c r="Z13" s="1" t="s">
        <v>914</v>
      </c>
      <c r="AA13" s="1" t="s">
        <v>51</v>
      </c>
      <c r="AB13" s="1" t="s">
        <v>930</v>
      </c>
      <c r="AC13" s="1" t="s">
        <v>37</v>
      </c>
    </row>
    <row r="14" spans="1:29" hidden="1" x14ac:dyDescent="0.25">
      <c r="A14" s="1" t="s">
        <v>33</v>
      </c>
      <c r="B14" s="1" t="s">
        <v>34</v>
      </c>
      <c r="C14" s="2">
        <v>44545</v>
      </c>
      <c r="D14" s="1" t="s">
        <v>73</v>
      </c>
      <c r="E14" s="1" t="s">
        <v>74</v>
      </c>
      <c r="F14" s="1" t="s">
        <v>37</v>
      </c>
      <c r="G14" s="1" t="s">
        <v>911</v>
      </c>
      <c r="H14" s="1" t="s">
        <v>76</v>
      </c>
      <c r="I14" s="3">
        <v>77628</v>
      </c>
      <c r="J14" s="3">
        <v>0</v>
      </c>
      <c r="K14" s="1" t="s">
        <v>40</v>
      </c>
      <c r="L14" s="1" t="s">
        <v>450</v>
      </c>
      <c r="M14" s="1" t="s">
        <v>451</v>
      </c>
      <c r="N14" s="1" t="s">
        <v>89</v>
      </c>
      <c r="O14" s="1" t="s">
        <v>90</v>
      </c>
      <c r="P14" s="1" t="s">
        <v>43</v>
      </c>
      <c r="Q14" s="1" t="s">
        <v>43</v>
      </c>
      <c r="R14" s="3">
        <v>0</v>
      </c>
      <c r="S14" s="1" t="s">
        <v>44</v>
      </c>
      <c r="T14" s="1" t="s">
        <v>45</v>
      </c>
      <c r="U14" s="1" t="s">
        <v>911</v>
      </c>
      <c r="V14" s="1" t="s">
        <v>46</v>
      </c>
      <c r="W14" s="1" t="s">
        <v>912</v>
      </c>
      <c r="X14" s="1" t="s">
        <v>930</v>
      </c>
      <c r="Y14" s="1" t="s">
        <v>83</v>
      </c>
      <c r="Z14" s="1" t="s">
        <v>914</v>
      </c>
      <c r="AA14" s="1" t="s">
        <v>51</v>
      </c>
      <c r="AB14" s="1" t="s">
        <v>930</v>
      </c>
      <c r="AC14" s="1" t="s">
        <v>37</v>
      </c>
    </row>
    <row r="15" spans="1:29" hidden="1" x14ac:dyDescent="0.25">
      <c r="A15" s="1" t="s">
        <v>33</v>
      </c>
      <c r="B15" s="1" t="s">
        <v>34</v>
      </c>
      <c r="C15" s="2">
        <v>44545</v>
      </c>
      <c r="D15" s="1" t="s">
        <v>73</v>
      </c>
      <c r="E15" s="1" t="s">
        <v>74</v>
      </c>
      <c r="F15" s="1" t="s">
        <v>37</v>
      </c>
      <c r="G15" s="1" t="s">
        <v>911</v>
      </c>
      <c r="H15" s="1" t="s">
        <v>76</v>
      </c>
      <c r="I15" s="3">
        <v>60568</v>
      </c>
      <c r="J15" s="3">
        <v>0</v>
      </c>
      <c r="K15" s="1" t="s">
        <v>40</v>
      </c>
      <c r="L15" s="1" t="s">
        <v>41</v>
      </c>
      <c r="M15" s="1" t="s">
        <v>42</v>
      </c>
      <c r="N15" s="1" t="s">
        <v>295</v>
      </c>
      <c r="O15" s="1" t="s">
        <v>296</v>
      </c>
      <c r="P15" s="1" t="s">
        <v>43</v>
      </c>
      <c r="Q15" s="1" t="s">
        <v>43</v>
      </c>
      <c r="R15" s="3">
        <v>0</v>
      </c>
      <c r="S15" s="1" t="s">
        <v>44</v>
      </c>
      <c r="T15" s="1" t="s">
        <v>45</v>
      </c>
      <c r="U15" s="1" t="s">
        <v>911</v>
      </c>
      <c r="V15" s="1" t="s">
        <v>46</v>
      </c>
      <c r="W15" s="1" t="s">
        <v>912</v>
      </c>
      <c r="X15" s="1" t="s">
        <v>930</v>
      </c>
      <c r="Y15" s="1" t="s">
        <v>83</v>
      </c>
      <c r="Z15" s="1" t="s">
        <v>914</v>
      </c>
      <c r="AA15" s="1" t="s">
        <v>51</v>
      </c>
      <c r="AB15" s="1" t="s">
        <v>930</v>
      </c>
      <c r="AC15" s="1" t="s">
        <v>37</v>
      </c>
    </row>
    <row r="16" spans="1:29" hidden="1" x14ac:dyDescent="0.25">
      <c r="A16" s="1" t="s">
        <v>33</v>
      </c>
      <c r="B16" s="1" t="s">
        <v>34</v>
      </c>
      <c r="C16" s="2">
        <v>44545</v>
      </c>
      <c r="D16" s="1" t="s">
        <v>73</v>
      </c>
      <c r="E16" s="1" t="s">
        <v>74</v>
      </c>
      <c r="F16" s="1" t="s">
        <v>37</v>
      </c>
      <c r="G16" s="1" t="s">
        <v>911</v>
      </c>
      <c r="H16" s="1" t="s">
        <v>76</v>
      </c>
      <c r="I16" s="3">
        <v>67244</v>
      </c>
      <c r="J16" s="3">
        <v>0</v>
      </c>
      <c r="K16" s="1" t="s">
        <v>40</v>
      </c>
      <c r="L16" s="1" t="s">
        <v>62</v>
      </c>
      <c r="M16" s="1" t="s">
        <v>63</v>
      </c>
      <c r="N16" s="1" t="s">
        <v>79</v>
      </c>
      <c r="O16" s="1" t="s">
        <v>80</v>
      </c>
      <c r="P16" s="1" t="s">
        <v>43</v>
      </c>
      <c r="Q16" s="1" t="s">
        <v>43</v>
      </c>
      <c r="R16" s="3">
        <v>0</v>
      </c>
      <c r="S16" s="1" t="s">
        <v>44</v>
      </c>
      <c r="T16" s="1" t="s">
        <v>45</v>
      </c>
      <c r="U16" s="1" t="s">
        <v>911</v>
      </c>
      <c r="V16" s="1" t="s">
        <v>46</v>
      </c>
      <c r="W16" s="1" t="s">
        <v>912</v>
      </c>
      <c r="X16" s="1" t="s">
        <v>930</v>
      </c>
      <c r="Y16" s="1" t="s">
        <v>83</v>
      </c>
      <c r="Z16" s="1" t="s">
        <v>914</v>
      </c>
      <c r="AA16" s="1" t="s">
        <v>51</v>
      </c>
      <c r="AB16" s="1" t="s">
        <v>930</v>
      </c>
      <c r="AC16" s="1" t="s">
        <v>37</v>
      </c>
    </row>
    <row r="17" spans="1:29" hidden="1" x14ac:dyDescent="0.25">
      <c r="A17" s="1" t="s">
        <v>33</v>
      </c>
      <c r="B17" s="1" t="s">
        <v>34</v>
      </c>
      <c r="C17" s="2">
        <v>44545</v>
      </c>
      <c r="D17" s="1" t="s">
        <v>73</v>
      </c>
      <c r="E17" s="1" t="s">
        <v>74</v>
      </c>
      <c r="F17" s="1" t="s">
        <v>37</v>
      </c>
      <c r="G17" s="1" t="s">
        <v>911</v>
      </c>
      <c r="H17" s="1" t="s">
        <v>76</v>
      </c>
      <c r="I17" s="3">
        <v>454263</v>
      </c>
      <c r="J17" s="3">
        <v>0</v>
      </c>
      <c r="K17" s="1" t="s">
        <v>40</v>
      </c>
      <c r="L17" s="1" t="s">
        <v>41</v>
      </c>
      <c r="M17" s="1" t="s">
        <v>42</v>
      </c>
      <c r="N17" s="1" t="s">
        <v>79</v>
      </c>
      <c r="O17" s="1" t="s">
        <v>80</v>
      </c>
      <c r="P17" s="1" t="s">
        <v>43</v>
      </c>
      <c r="Q17" s="1" t="s">
        <v>43</v>
      </c>
      <c r="R17" s="3">
        <v>0</v>
      </c>
      <c r="S17" s="1" t="s">
        <v>44</v>
      </c>
      <c r="T17" s="1" t="s">
        <v>45</v>
      </c>
      <c r="U17" s="1" t="s">
        <v>911</v>
      </c>
      <c r="V17" s="1" t="s">
        <v>46</v>
      </c>
      <c r="W17" s="1" t="s">
        <v>912</v>
      </c>
      <c r="X17" s="1" t="s">
        <v>930</v>
      </c>
      <c r="Y17" s="1" t="s">
        <v>83</v>
      </c>
      <c r="Z17" s="1" t="s">
        <v>914</v>
      </c>
      <c r="AA17" s="1" t="s">
        <v>51</v>
      </c>
      <c r="AB17" s="1" t="s">
        <v>930</v>
      </c>
      <c r="AC17" s="1" t="s">
        <v>37</v>
      </c>
    </row>
    <row r="18" spans="1:29" hidden="1" x14ac:dyDescent="0.25">
      <c r="A18" s="1" t="s">
        <v>33</v>
      </c>
      <c r="B18" s="1" t="s">
        <v>34</v>
      </c>
      <c r="C18" s="2">
        <v>44545</v>
      </c>
      <c r="D18" s="1" t="s">
        <v>73</v>
      </c>
      <c r="E18" s="1" t="s">
        <v>74</v>
      </c>
      <c r="F18" s="1" t="s">
        <v>37</v>
      </c>
      <c r="G18" s="1" t="s">
        <v>911</v>
      </c>
      <c r="H18" s="1" t="s">
        <v>76</v>
      </c>
      <c r="I18" s="3">
        <v>32965</v>
      </c>
      <c r="J18" s="3">
        <v>0</v>
      </c>
      <c r="K18" s="1" t="s">
        <v>40</v>
      </c>
      <c r="L18" s="1" t="s">
        <v>41</v>
      </c>
      <c r="M18" s="1" t="s">
        <v>42</v>
      </c>
      <c r="N18" s="1" t="s">
        <v>79</v>
      </c>
      <c r="O18" s="1" t="s">
        <v>80</v>
      </c>
      <c r="P18" s="1" t="s">
        <v>43</v>
      </c>
      <c r="Q18" s="1" t="s">
        <v>43</v>
      </c>
      <c r="R18" s="3">
        <v>0</v>
      </c>
      <c r="S18" s="1" t="s">
        <v>44</v>
      </c>
      <c r="T18" s="1" t="s">
        <v>45</v>
      </c>
      <c r="U18" s="1" t="s">
        <v>911</v>
      </c>
      <c r="V18" s="1" t="s">
        <v>46</v>
      </c>
      <c r="W18" s="1" t="s">
        <v>912</v>
      </c>
      <c r="X18" s="1" t="s">
        <v>930</v>
      </c>
      <c r="Y18" s="1" t="s">
        <v>83</v>
      </c>
      <c r="Z18" s="1" t="s">
        <v>914</v>
      </c>
      <c r="AA18" s="1" t="s">
        <v>51</v>
      </c>
      <c r="AB18" s="1" t="s">
        <v>930</v>
      </c>
      <c r="AC18" s="1" t="s">
        <v>37</v>
      </c>
    </row>
    <row r="19" spans="1:29" hidden="1" x14ac:dyDescent="0.25">
      <c r="A19" s="1" t="s">
        <v>33</v>
      </c>
      <c r="B19" s="1" t="s">
        <v>34</v>
      </c>
      <c r="C19" s="2">
        <v>44545</v>
      </c>
      <c r="D19" s="1" t="s">
        <v>73</v>
      </c>
      <c r="E19" s="1" t="s">
        <v>74</v>
      </c>
      <c r="F19" s="1" t="s">
        <v>37</v>
      </c>
      <c r="G19" s="1" t="s">
        <v>911</v>
      </c>
      <c r="H19" s="1" t="s">
        <v>76</v>
      </c>
      <c r="I19" s="3">
        <v>163561</v>
      </c>
      <c r="J19" s="3">
        <v>0</v>
      </c>
      <c r="K19" s="1" t="s">
        <v>40</v>
      </c>
      <c r="L19" s="1" t="s">
        <v>41</v>
      </c>
      <c r="M19" s="1" t="s">
        <v>42</v>
      </c>
      <c r="N19" s="1" t="s">
        <v>79</v>
      </c>
      <c r="O19" s="1" t="s">
        <v>80</v>
      </c>
      <c r="P19" s="1" t="s">
        <v>43</v>
      </c>
      <c r="Q19" s="1" t="s">
        <v>43</v>
      </c>
      <c r="R19" s="3">
        <v>0</v>
      </c>
      <c r="S19" s="1" t="s">
        <v>44</v>
      </c>
      <c r="T19" s="1" t="s">
        <v>45</v>
      </c>
      <c r="U19" s="1" t="s">
        <v>911</v>
      </c>
      <c r="V19" s="1" t="s">
        <v>46</v>
      </c>
      <c r="W19" s="1" t="s">
        <v>912</v>
      </c>
      <c r="X19" s="1" t="s">
        <v>930</v>
      </c>
      <c r="Y19" s="1" t="s">
        <v>83</v>
      </c>
      <c r="Z19" s="1" t="s">
        <v>914</v>
      </c>
      <c r="AA19" s="1" t="s">
        <v>51</v>
      </c>
      <c r="AB19" s="1" t="s">
        <v>930</v>
      </c>
      <c r="AC19" s="1" t="s">
        <v>37</v>
      </c>
    </row>
    <row r="20" spans="1:29" hidden="1" x14ac:dyDescent="0.25">
      <c r="A20" s="1" t="s">
        <v>33</v>
      </c>
      <c r="B20" s="1" t="s">
        <v>34</v>
      </c>
      <c r="C20" s="2">
        <v>44545</v>
      </c>
      <c r="D20" s="1" t="s">
        <v>73</v>
      </c>
      <c r="E20" s="1" t="s">
        <v>74</v>
      </c>
      <c r="F20" s="1" t="s">
        <v>37</v>
      </c>
      <c r="G20" s="1" t="s">
        <v>911</v>
      </c>
      <c r="H20" s="1" t="s">
        <v>76</v>
      </c>
      <c r="I20" s="3">
        <v>363410</v>
      </c>
      <c r="J20" s="3">
        <v>0</v>
      </c>
      <c r="K20" s="1" t="s">
        <v>40</v>
      </c>
      <c r="L20" s="1" t="s">
        <v>54</v>
      </c>
      <c r="M20" s="1" t="s">
        <v>55</v>
      </c>
      <c r="N20" s="1" t="s">
        <v>79</v>
      </c>
      <c r="O20" s="1" t="s">
        <v>80</v>
      </c>
      <c r="P20" s="1" t="s">
        <v>43</v>
      </c>
      <c r="Q20" s="1" t="s">
        <v>43</v>
      </c>
      <c r="R20" s="3">
        <v>0</v>
      </c>
      <c r="S20" s="1" t="s">
        <v>44</v>
      </c>
      <c r="T20" s="1" t="s">
        <v>45</v>
      </c>
      <c r="U20" s="1" t="s">
        <v>911</v>
      </c>
      <c r="V20" s="1" t="s">
        <v>46</v>
      </c>
      <c r="W20" s="1" t="s">
        <v>912</v>
      </c>
      <c r="X20" s="1" t="s">
        <v>930</v>
      </c>
      <c r="Y20" s="1" t="s">
        <v>83</v>
      </c>
      <c r="Z20" s="1" t="s">
        <v>914</v>
      </c>
      <c r="AA20" s="1" t="s">
        <v>51</v>
      </c>
      <c r="AB20" s="1" t="s">
        <v>930</v>
      </c>
      <c r="AC20" s="1" t="s">
        <v>37</v>
      </c>
    </row>
    <row r="21" spans="1:29" hidden="1" x14ac:dyDescent="0.25">
      <c r="A21" s="1" t="s">
        <v>33</v>
      </c>
      <c r="B21" s="1" t="s">
        <v>34</v>
      </c>
      <c r="C21" s="2">
        <v>44545</v>
      </c>
      <c r="D21" s="1" t="s">
        <v>73</v>
      </c>
      <c r="E21" s="1" t="s">
        <v>74</v>
      </c>
      <c r="F21" s="1" t="s">
        <v>37</v>
      </c>
      <c r="G21" s="1" t="s">
        <v>911</v>
      </c>
      <c r="H21" s="1" t="s">
        <v>76</v>
      </c>
      <c r="I21" s="3">
        <v>60568</v>
      </c>
      <c r="J21" s="3">
        <v>0</v>
      </c>
      <c r="K21" s="1" t="s">
        <v>40</v>
      </c>
      <c r="L21" s="1" t="s">
        <v>54</v>
      </c>
      <c r="M21" s="1" t="s">
        <v>55</v>
      </c>
      <c r="N21" s="1" t="s">
        <v>79</v>
      </c>
      <c r="O21" s="1" t="s">
        <v>80</v>
      </c>
      <c r="P21" s="1" t="s">
        <v>43</v>
      </c>
      <c r="Q21" s="1" t="s">
        <v>43</v>
      </c>
      <c r="R21" s="3">
        <v>0</v>
      </c>
      <c r="S21" s="1" t="s">
        <v>44</v>
      </c>
      <c r="T21" s="1" t="s">
        <v>45</v>
      </c>
      <c r="U21" s="1" t="s">
        <v>911</v>
      </c>
      <c r="V21" s="1" t="s">
        <v>46</v>
      </c>
      <c r="W21" s="1" t="s">
        <v>912</v>
      </c>
      <c r="X21" s="1" t="s">
        <v>930</v>
      </c>
      <c r="Y21" s="1" t="s">
        <v>83</v>
      </c>
      <c r="Z21" s="1" t="s">
        <v>914</v>
      </c>
      <c r="AA21" s="1" t="s">
        <v>51</v>
      </c>
      <c r="AB21" s="1" t="s">
        <v>930</v>
      </c>
      <c r="AC21" s="1" t="s">
        <v>37</v>
      </c>
    </row>
    <row r="22" spans="1:29" hidden="1" x14ac:dyDescent="0.25">
      <c r="A22" s="1" t="s">
        <v>33</v>
      </c>
      <c r="B22" s="1" t="s">
        <v>34</v>
      </c>
      <c r="C22" s="2">
        <v>44545</v>
      </c>
      <c r="D22" s="1" t="s">
        <v>73</v>
      </c>
      <c r="E22" s="1" t="s">
        <v>74</v>
      </c>
      <c r="F22" s="1" t="s">
        <v>37</v>
      </c>
      <c r="G22" s="1" t="s">
        <v>911</v>
      </c>
      <c r="H22" s="1" t="s">
        <v>76</v>
      </c>
      <c r="I22" s="3">
        <v>30284</v>
      </c>
      <c r="J22" s="3">
        <v>0</v>
      </c>
      <c r="K22" s="1" t="s">
        <v>40</v>
      </c>
      <c r="L22" s="1" t="s">
        <v>54</v>
      </c>
      <c r="M22" s="1" t="s">
        <v>55</v>
      </c>
      <c r="N22" s="1" t="s">
        <v>79</v>
      </c>
      <c r="O22" s="1" t="s">
        <v>80</v>
      </c>
      <c r="P22" s="1" t="s">
        <v>43</v>
      </c>
      <c r="Q22" s="1" t="s">
        <v>43</v>
      </c>
      <c r="R22" s="3">
        <v>0</v>
      </c>
      <c r="S22" s="1" t="s">
        <v>44</v>
      </c>
      <c r="T22" s="1" t="s">
        <v>45</v>
      </c>
      <c r="U22" s="1" t="s">
        <v>911</v>
      </c>
      <c r="V22" s="1" t="s">
        <v>46</v>
      </c>
      <c r="W22" s="1" t="s">
        <v>912</v>
      </c>
      <c r="X22" s="1" t="s">
        <v>930</v>
      </c>
      <c r="Y22" s="1" t="s">
        <v>83</v>
      </c>
      <c r="Z22" s="1" t="s">
        <v>914</v>
      </c>
      <c r="AA22" s="1" t="s">
        <v>51</v>
      </c>
      <c r="AB22" s="1" t="s">
        <v>930</v>
      </c>
      <c r="AC22" s="1" t="s">
        <v>37</v>
      </c>
    </row>
    <row r="23" spans="1:29" hidden="1" x14ac:dyDescent="0.25">
      <c r="A23" s="1" t="s">
        <v>33</v>
      </c>
      <c r="B23" s="1" t="s">
        <v>34</v>
      </c>
      <c r="C23" s="2">
        <v>44545</v>
      </c>
      <c r="D23" s="1" t="s">
        <v>73</v>
      </c>
      <c r="E23" s="1" t="s">
        <v>74</v>
      </c>
      <c r="F23" s="1" t="s">
        <v>37</v>
      </c>
      <c r="G23" s="1" t="s">
        <v>911</v>
      </c>
      <c r="H23" s="1" t="s">
        <v>76</v>
      </c>
      <c r="I23" s="3">
        <v>31088</v>
      </c>
      <c r="J23" s="3">
        <v>0</v>
      </c>
      <c r="K23" s="1" t="s">
        <v>40</v>
      </c>
      <c r="L23" s="1" t="s">
        <v>214</v>
      </c>
      <c r="M23" s="1" t="s">
        <v>215</v>
      </c>
      <c r="N23" s="1" t="s">
        <v>79</v>
      </c>
      <c r="O23" s="1" t="s">
        <v>80</v>
      </c>
      <c r="P23" s="1" t="s">
        <v>43</v>
      </c>
      <c r="Q23" s="1" t="s">
        <v>43</v>
      </c>
      <c r="R23" s="3">
        <v>0</v>
      </c>
      <c r="S23" s="1" t="s">
        <v>44</v>
      </c>
      <c r="T23" s="1" t="s">
        <v>45</v>
      </c>
      <c r="U23" s="1" t="s">
        <v>911</v>
      </c>
      <c r="V23" s="1" t="s">
        <v>46</v>
      </c>
      <c r="W23" s="1" t="s">
        <v>912</v>
      </c>
      <c r="X23" s="1" t="s">
        <v>930</v>
      </c>
      <c r="Y23" s="1" t="s">
        <v>83</v>
      </c>
      <c r="Z23" s="1" t="s">
        <v>914</v>
      </c>
      <c r="AA23" s="1" t="s">
        <v>51</v>
      </c>
      <c r="AB23" s="1" t="s">
        <v>930</v>
      </c>
      <c r="AC23" s="1" t="s">
        <v>37</v>
      </c>
    </row>
    <row r="24" spans="1:29" hidden="1" x14ac:dyDescent="0.25">
      <c r="A24" s="1" t="s">
        <v>33</v>
      </c>
      <c r="B24" s="1" t="s">
        <v>34</v>
      </c>
      <c r="C24" s="2">
        <v>44545</v>
      </c>
      <c r="D24" s="1" t="s">
        <v>73</v>
      </c>
      <c r="E24" s="1" t="s">
        <v>74</v>
      </c>
      <c r="F24" s="1" t="s">
        <v>37</v>
      </c>
      <c r="G24" s="1" t="s">
        <v>911</v>
      </c>
      <c r="H24" s="1" t="s">
        <v>76</v>
      </c>
      <c r="I24" s="3">
        <v>37209</v>
      </c>
      <c r="J24" s="3">
        <v>0</v>
      </c>
      <c r="K24" s="1" t="s">
        <v>40</v>
      </c>
      <c r="L24" s="1" t="s">
        <v>67</v>
      </c>
      <c r="M24" s="1" t="s">
        <v>68</v>
      </c>
      <c r="N24" s="1" t="s">
        <v>79</v>
      </c>
      <c r="O24" s="1" t="s">
        <v>80</v>
      </c>
      <c r="P24" s="1" t="s">
        <v>43</v>
      </c>
      <c r="Q24" s="1" t="s">
        <v>43</v>
      </c>
      <c r="R24" s="3">
        <v>0</v>
      </c>
      <c r="S24" s="1" t="s">
        <v>44</v>
      </c>
      <c r="T24" s="1" t="s">
        <v>45</v>
      </c>
      <c r="U24" s="1" t="s">
        <v>911</v>
      </c>
      <c r="V24" s="1" t="s">
        <v>46</v>
      </c>
      <c r="W24" s="1" t="s">
        <v>912</v>
      </c>
      <c r="X24" s="1" t="s">
        <v>930</v>
      </c>
      <c r="Y24" s="1" t="s">
        <v>83</v>
      </c>
      <c r="Z24" s="1" t="s">
        <v>914</v>
      </c>
      <c r="AA24" s="1" t="s">
        <v>51</v>
      </c>
      <c r="AB24" s="1" t="s">
        <v>930</v>
      </c>
      <c r="AC24" s="1" t="s">
        <v>37</v>
      </c>
    </row>
    <row r="25" spans="1:29" hidden="1" x14ac:dyDescent="0.25">
      <c r="A25" s="1" t="s">
        <v>33</v>
      </c>
      <c r="B25" s="1" t="s">
        <v>34</v>
      </c>
      <c r="C25" s="2">
        <v>44545</v>
      </c>
      <c r="D25" s="1" t="s">
        <v>73</v>
      </c>
      <c r="E25" s="1" t="s">
        <v>74</v>
      </c>
      <c r="F25" s="1" t="s">
        <v>37</v>
      </c>
      <c r="G25" s="1" t="s">
        <v>911</v>
      </c>
      <c r="H25" s="1" t="s">
        <v>76</v>
      </c>
      <c r="I25" s="3">
        <v>513641</v>
      </c>
      <c r="J25" s="3">
        <v>0</v>
      </c>
      <c r="K25" s="1" t="s">
        <v>40</v>
      </c>
      <c r="L25" s="1" t="s">
        <v>67</v>
      </c>
      <c r="M25" s="1" t="s">
        <v>68</v>
      </c>
      <c r="N25" s="1" t="s">
        <v>79</v>
      </c>
      <c r="O25" s="1" t="s">
        <v>80</v>
      </c>
      <c r="P25" s="1" t="s">
        <v>43</v>
      </c>
      <c r="Q25" s="1" t="s">
        <v>43</v>
      </c>
      <c r="R25" s="3">
        <v>0</v>
      </c>
      <c r="S25" s="1" t="s">
        <v>44</v>
      </c>
      <c r="T25" s="1" t="s">
        <v>45</v>
      </c>
      <c r="U25" s="1" t="s">
        <v>911</v>
      </c>
      <c r="V25" s="1" t="s">
        <v>46</v>
      </c>
      <c r="W25" s="1" t="s">
        <v>912</v>
      </c>
      <c r="X25" s="1" t="s">
        <v>930</v>
      </c>
      <c r="Y25" s="1" t="s">
        <v>83</v>
      </c>
      <c r="Z25" s="1" t="s">
        <v>914</v>
      </c>
      <c r="AA25" s="1" t="s">
        <v>51</v>
      </c>
      <c r="AB25" s="1" t="s">
        <v>930</v>
      </c>
      <c r="AC25" s="1" t="s">
        <v>37</v>
      </c>
    </row>
    <row r="26" spans="1:29" hidden="1" x14ac:dyDescent="0.25">
      <c r="A26" s="1" t="s">
        <v>33</v>
      </c>
      <c r="B26" s="1" t="s">
        <v>34</v>
      </c>
      <c r="C26" s="2">
        <v>44553</v>
      </c>
      <c r="D26" s="1" t="s">
        <v>35</v>
      </c>
      <c r="E26" s="1" t="s">
        <v>36</v>
      </c>
      <c r="F26" s="1" t="s">
        <v>37</v>
      </c>
      <c r="G26" s="1" t="s">
        <v>931</v>
      </c>
      <c r="H26" s="1" t="s">
        <v>932</v>
      </c>
      <c r="I26" s="54">
        <v>0</v>
      </c>
      <c r="J26" s="54">
        <v>885682</v>
      </c>
      <c r="K26" s="1" t="s">
        <v>40</v>
      </c>
      <c r="L26" s="1" t="s">
        <v>41</v>
      </c>
      <c r="M26" s="1" t="s">
        <v>42</v>
      </c>
      <c r="N26" s="1" t="s">
        <v>37</v>
      </c>
      <c r="O26" s="1" t="s">
        <v>43</v>
      </c>
      <c r="P26" s="1" t="s">
        <v>43</v>
      </c>
      <c r="Q26" s="1" t="s">
        <v>43</v>
      </c>
      <c r="R26" s="3">
        <v>0</v>
      </c>
      <c r="S26" s="1" t="s">
        <v>44</v>
      </c>
      <c r="T26" s="1" t="s">
        <v>45</v>
      </c>
      <c r="U26" s="1" t="s">
        <v>931</v>
      </c>
      <c r="V26" s="1" t="s">
        <v>46</v>
      </c>
      <c r="W26" s="1" t="s">
        <v>47</v>
      </c>
      <c r="X26" s="1" t="s">
        <v>933</v>
      </c>
      <c r="Y26" s="1" t="s">
        <v>49</v>
      </c>
      <c r="Z26" s="1" t="s">
        <v>918</v>
      </c>
      <c r="AA26" s="1" t="s">
        <v>51</v>
      </c>
      <c r="AB26" s="1" t="s">
        <v>933</v>
      </c>
      <c r="AC26" s="1" t="s">
        <v>37</v>
      </c>
    </row>
    <row r="27" spans="1:29" hidden="1" x14ac:dyDescent="0.25">
      <c r="A27" s="1" t="s">
        <v>33</v>
      </c>
      <c r="B27" s="1" t="s">
        <v>34</v>
      </c>
      <c r="C27" s="2">
        <v>44553</v>
      </c>
      <c r="D27" s="1" t="s">
        <v>35</v>
      </c>
      <c r="E27" s="1" t="s">
        <v>36</v>
      </c>
      <c r="F27" s="1" t="s">
        <v>37</v>
      </c>
      <c r="G27" s="1" t="s">
        <v>934</v>
      </c>
      <c r="H27" s="1" t="s">
        <v>935</v>
      </c>
      <c r="I27" s="54">
        <v>0</v>
      </c>
      <c r="J27" s="54">
        <v>274266</v>
      </c>
      <c r="K27" s="1" t="s">
        <v>40</v>
      </c>
      <c r="L27" s="1" t="s">
        <v>41</v>
      </c>
      <c r="M27" s="1" t="s">
        <v>42</v>
      </c>
      <c r="N27" s="1" t="s">
        <v>37</v>
      </c>
      <c r="O27" s="1" t="s">
        <v>43</v>
      </c>
      <c r="P27" s="1" t="s">
        <v>43</v>
      </c>
      <c r="Q27" s="1" t="s">
        <v>43</v>
      </c>
      <c r="R27" s="3">
        <v>0</v>
      </c>
      <c r="S27" s="1" t="s">
        <v>44</v>
      </c>
      <c r="T27" s="1" t="s">
        <v>45</v>
      </c>
      <c r="U27" s="1" t="s">
        <v>934</v>
      </c>
      <c r="V27" s="1" t="s">
        <v>46</v>
      </c>
      <c r="W27" s="1" t="s">
        <v>47</v>
      </c>
      <c r="X27" s="1" t="s">
        <v>936</v>
      </c>
      <c r="Y27" s="1" t="s">
        <v>49</v>
      </c>
      <c r="Z27" s="1" t="s">
        <v>918</v>
      </c>
      <c r="AA27" s="1" t="s">
        <v>51</v>
      </c>
      <c r="AB27" s="1" t="s">
        <v>936</v>
      </c>
      <c r="AC27" s="1" t="s">
        <v>37</v>
      </c>
    </row>
    <row r="28" spans="1:29" hidden="1" x14ac:dyDescent="0.25">
      <c r="A28" s="1" t="s">
        <v>33</v>
      </c>
      <c r="B28" s="1" t="s">
        <v>34</v>
      </c>
      <c r="C28" s="2">
        <v>44553</v>
      </c>
      <c r="D28" s="1" t="s">
        <v>35</v>
      </c>
      <c r="E28" s="1" t="s">
        <v>36</v>
      </c>
      <c r="F28" s="1" t="s">
        <v>37</v>
      </c>
      <c r="G28" s="1" t="s">
        <v>937</v>
      </c>
      <c r="H28" s="1" t="s">
        <v>938</v>
      </c>
      <c r="I28" s="54">
        <v>0</v>
      </c>
      <c r="J28" s="54">
        <v>97173</v>
      </c>
      <c r="K28" s="1" t="s">
        <v>40</v>
      </c>
      <c r="L28" s="1" t="s">
        <v>444</v>
      </c>
      <c r="M28" s="1" t="s">
        <v>445</v>
      </c>
      <c r="N28" s="1" t="s">
        <v>37</v>
      </c>
      <c r="O28" s="1" t="s">
        <v>43</v>
      </c>
      <c r="P28" s="1" t="s">
        <v>43</v>
      </c>
      <c r="Q28" s="1" t="s">
        <v>43</v>
      </c>
      <c r="R28" s="3">
        <v>0</v>
      </c>
      <c r="S28" s="1" t="s">
        <v>44</v>
      </c>
      <c r="T28" s="1" t="s">
        <v>45</v>
      </c>
      <c r="U28" s="1" t="s">
        <v>937</v>
      </c>
      <c r="V28" s="1" t="s">
        <v>46</v>
      </c>
      <c r="W28" s="1" t="s">
        <v>47</v>
      </c>
      <c r="X28" s="1" t="s">
        <v>939</v>
      </c>
      <c r="Y28" s="1" t="s">
        <v>49</v>
      </c>
      <c r="Z28" s="1" t="s">
        <v>918</v>
      </c>
      <c r="AA28" s="1" t="s">
        <v>51</v>
      </c>
      <c r="AB28" s="1" t="s">
        <v>939</v>
      </c>
      <c r="AC28" s="1" t="s">
        <v>37</v>
      </c>
    </row>
    <row r="29" spans="1:29" hidden="1" x14ac:dyDescent="0.25">
      <c r="A29" s="1" t="s">
        <v>33</v>
      </c>
      <c r="B29" s="1" t="s">
        <v>34</v>
      </c>
      <c r="C29" s="2">
        <v>44553</v>
      </c>
      <c r="D29" s="1" t="s">
        <v>35</v>
      </c>
      <c r="E29" s="1" t="s">
        <v>36</v>
      </c>
      <c r="F29" s="1" t="s">
        <v>37</v>
      </c>
      <c r="G29" s="1" t="s">
        <v>940</v>
      </c>
      <c r="H29" s="1" t="s">
        <v>941</v>
      </c>
      <c r="I29" s="54">
        <v>0</v>
      </c>
      <c r="J29" s="54">
        <v>97524</v>
      </c>
      <c r="K29" s="1" t="s">
        <v>40</v>
      </c>
      <c r="L29" s="1" t="s">
        <v>62</v>
      </c>
      <c r="M29" s="1" t="s">
        <v>63</v>
      </c>
      <c r="N29" s="1" t="s">
        <v>37</v>
      </c>
      <c r="O29" s="1" t="s">
        <v>43</v>
      </c>
      <c r="P29" s="1" t="s">
        <v>43</v>
      </c>
      <c r="Q29" s="1" t="s">
        <v>43</v>
      </c>
      <c r="R29" s="3">
        <v>0</v>
      </c>
      <c r="S29" s="1" t="s">
        <v>44</v>
      </c>
      <c r="T29" s="1" t="s">
        <v>45</v>
      </c>
      <c r="U29" s="1" t="s">
        <v>940</v>
      </c>
      <c r="V29" s="1" t="s">
        <v>46</v>
      </c>
      <c r="W29" s="1" t="s">
        <v>47</v>
      </c>
      <c r="X29" s="1" t="s">
        <v>942</v>
      </c>
      <c r="Y29" s="1" t="s">
        <v>49</v>
      </c>
      <c r="Z29" s="1" t="s">
        <v>918</v>
      </c>
      <c r="AA29" s="1" t="s">
        <v>51</v>
      </c>
      <c r="AB29" s="1" t="s">
        <v>942</v>
      </c>
      <c r="AC29" s="1" t="s">
        <v>37</v>
      </c>
    </row>
    <row r="30" spans="1:29" hidden="1" x14ac:dyDescent="0.25">
      <c r="A30" s="1" t="s">
        <v>33</v>
      </c>
      <c r="B30" s="1" t="s">
        <v>34</v>
      </c>
      <c r="C30" s="2">
        <v>44554</v>
      </c>
      <c r="D30" s="1" t="s">
        <v>35</v>
      </c>
      <c r="E30" s="1" t="s">
        <v>36</v>
      </c>
      <c r="F30" s="1" t="s">
        <v>37</v>
      </c>
      <c r="G30" s="1" t="s">
        <v>943</v>
      </c>
      <c r="H30" s="1" t="s">
        <v>944</v>
      </c>
      <c r="I30" s="54">
        <v>0</v>
      </c>
      <c r="J30" s="54">
        <v>31572</v>
      </c>
      <c r="K30" s="1" t="s">
        <v>40</v>
      </c>
      <c r="L30" s="1" t="s">
        <v>214</v>
      </c>
      <c r="M30" s="1" t="s">
        <v>215</v>
      </c>
      <c r="N30" s="1" t="s">
        <v>37</v>
      </c>
      <c r="O30" s="1" t="s">
        <v>43</v>
      </c>
      <c r="P30" s="1" t="s">
        <v>43</v>
      </c>
      <c r="Q30" s="1" t="s">
        <v>43</v>
      </c>
      <c r="R30" s="3">
        <v>0</v>
      </c>
      <c r="S30" s="1" t="s">
        <v>44</v>
      </c>
      <c r="T30" s="1" t="s">
        <v>45</v>
      </c>
      <c r="U30" s="1" t="s">
        <v>943</v>
      </c>
      <c r="V30" s="1" t="s">
        <v>46</v>
      </c>
      <c r="W30" s="1" t="s">
        <v>47</v>
      </c>
      <c r="X30" s="1" t="s">
        <v>945</v>
      </c>
      <c r="Y30" s="1" t="s">
        <v>49</v>
      </c>
      <c r="Z30" s="1" t="s">
        <v>918</v>
      </c>
      <c r="AA30" s="1" t="s">
        <v>51</v>
      </c>
      <c r="AB30" s="1" t="s">
        <v>945</v>
      </c>
      <c r="AC30" s="1" t="s">
        <v>37</v>
      </c>
    </row>
    <row r="31" spans="1:29" hidden="1" x14ac:dyDescent="0.25">
      <c r="A31" s="1" t="s">
        <v>33</v>
      </c>
      <c r="B31" s="1" t="s">
        <v>34</v>
      </c>
      <c r="C31" s="2">
        <v>44559</v>
      </c>
      <c r="D31" s="1" t="s">
        <v>35</v>
      </c>
      <c r="E31" s="1" t="s">
        <v>36</v>
      </c>
      <c r="F31" s="1" t="s">
        <v>37</v>
      </c>
      <c r="G31" s="1" t="s">
        <v>911</v>
      </c>
      <c r="H31" s="1" t="s">
        <v>946</v>
      </c>
      <c r="I31" s="54">
        <v>0</v>
      </c>
      <c r="J31" s="54">
        <v>133255</v>
      </c>
      <c r="K31" s="1" t="s">
        <v>40</v>
      </c>
      <c r="L31" s="1" t="s">
        <v>41</v>
      </c>
      <c r="M31" s="1" t="s">
        <v>42</v>
      </c>
      <c r="N31" s="1" t="s">
        <v>37</v>
      </c>
      <c r="O31" s="1" t="s">
        <v>43</v>
      </c>
      <c r="P31" s="1" t="s">
        <v>43</v>
      </c>
      <c r="Q31" s="1" t="s">
        <v>43</v>
      </c>
      <c r="R31" s="3">
        <v>0</v>
      </c>
      <c r="S31" s="1" t="s">
        <v>44</v>
      </c>
      <c r="T31" s="1" t="s">
        <v>45</v>
      </c>
      <c r="U31" s="1" t="s">
        <v>911</v>
      </c>
      <c r="V31" s="1" t="s">
        <v>46</v>
      </c>
      <c r="W31" s="1" t="s">
        <v>47</v>
      </c>
      <c r="X31" s="1" t="s">
        <v>947</v>
      </c>
      <c r="Y31" s="1" t="s">
        <v>49</v>
      </c>
      <c r="Z31" s="1" t="s">
        <v>918</v>
      </c>
      <c r="AA31" s="1" t="s">
        <v>51</v>
      </c>
      <c r="AB31" s="1" t="s">
        <v>947</v>
      </c>
      <c r="AC31" s="1" t="s">
        <v>37</v>
      </c>
    </row>
    <row r="32" spans="1:29" hidden="1" x14ac:dyDescent="0.25">
      <c r="A32" s="1" t="s">
        <v>33</v>
      </c>
      <c r="B32" s="1" t="s">
        <v>34</v>
      </c>
      <c r="C32" s="2">
        <v>44561</v>
      </c>
      <c r="D32" s="1" t="s">
        <v>73</v>
      </c>
      <c r="E32" s="1" t="s">
        <v>74</v>
      </c>
      <c r="F32" s="1" t="s">
        <v>37</v>
      </c>
      <c r="G32" s="1" t="s">
        <v>911</v>
      </c>
      <c r="H32" s="1" t="s">
        <v>76</v>
      </c>
      <c r="I32" s="3">
        <v>278990</v>
      </c>
      <c r="J32" s="3">
        <v>0</v>
      </c>
      <c r="K32" s="1" t="s">
        <v>40</v>
      </c>
      <c r="L32" s="1" t="s">
        <v>450</v>
      </c>
      <c r="M32" s="1" t="s">
        <v>451</v>
      </c>
      <c r="N32" s="1" t="s">
        <v>89</v>
      </c>
      <c r="O32" s="1" t="s">
        <v>90</v>
      </c>
      <c r="P32" s="1" t="s">
        <v>43</v>
      </c>
      <c r="Q32" s="1" t="s">
        <v>43</v>
      </c>
      <c r="R32" s="3">
        <v>0</v>
      </c>
      <c r="S32" s="1" t="s">
        <v>44</v>
      </c>
      <c r="T32" s="1" t="s">
        <v>45</v>
      </c>
      <c r="U32" s="1" t="s">
        <v>911</v>
      </c>
      <c r="V32" s="1" t="s">
        <v>46</v>
      </c>
      <c r="W32" s="1" t="s">
        <v>912</v>
      </c>
      <c r="X32" s="1" t="s">
        <v>930</v>
      </c>
      <c r="Y32" s="1" t="s">
        <v>83</v>
      </c>
      <c r="Z32" s="1" t="s">
        <v>914</v>
      </c>
      <c r="AA32" s="1" t="s">
        <v>51</v>
      </c>
      <c r="AB32" s="1" t="s">
        <v>930</v>
      </c>
      <c r="AC32" s="1" t="s">
        <v>37</v>
      </c>
    </row>
    <row r="33" spans="1:29" hidden="1" x14ac:dyDescent="0.25">
      <c r="A33" s="1" t="s">
        <v>33</v>
      </c>
      <c r="B33" s="1" t="s">
        <v>34</v>
      </c>
      <c r="C33" s="2">
        <v>44561</v>
      </c>
      <c r="D33" s="1" t="s">
        <v>73</v>
      </c>
      <c r="E33" s="1" t="s">
        <v>74</v>
      </c>
      <c r="F33" s="1" t="s">
        <v>37</v>
      </c>
      <c r="G33" s="1" t="s">
        <v>911</v>
      </c>
      <c r="H33" s="1" t="s">
        <v>76</v>
      </c>
      <c r="I33" s="3">
        <v>33082</v>
      </c>
      <c r="J33" s="3">
        <v>0</v>
      </c>
      <c r="K33" s="1" t="s">
        <v>40</v>
      </c>
      <c r="L33" s="1" t="s">
        <v>62</v>
      </c>
      <c r="M33" s="1" t="s">
        <v>63</v>
      </c>
      <c r="N33" s="1" t="s">
        <v>79</v>
      </c>
      <c r="O33" s="1" t="s">
        <v>80</v>
      </c>
      <c r="P33" s="1" t="s">
        <v>43</v>
      </c>
      <c r="Q33" s="1" t="s">
        <v>43</v>
      </c>
      <c r="R33" s="3">
        <v>0</v>
      </c>
      <c r="S33" s="1" t="s">
        <v>44</v>
      </c>
      <c r="T33" s="1" t="s">
        <v>45</v>
      </c>
      <c r="U33" s="1" t="s">
        <v>911</v>
      </c>
      <c r="V33" s="1" t="s">
        <v>46</v>
      </c>
      <c r="W33" s="1" t="s">
        <v>912</v>
      </c>
      <c r="X33" s="1" t="s">
        <v>930</v>
      </c>
      <c r="Y33" s="1" t="s">
        <v>83</v>
      </c>
      <c r="Z33" s="1" t="s">
        <v>914</v>
      </c>
      <c r="AA33" s="1" t="s">
        <v>51</v>
      </c>
      <c r="AB33" s="1" t="s">
        <v>930</v>
      </c>
      <c r="AC33" s="1" t="s">
        <v>37</v>
      </c>
    </row>
    <row r="34" spans="1:29" hidden="1" x14ac:dyDescent="0.25">
      <c r="A34" s="1" t="s">
        <v>33</v>
      </c>
      <c r="B34" s="1" t="s">
        <v>34</v>
      </c>
      <c r="C34" s="2">
        <v>44561</v>
      </c>
      <c r="D34" s="1" t="s">
        <v>73</v>
      </c>
      <c r="E34" s="1" t="s">
        <v>74</v>
      </c>
      <c r="F34" s="1" t="s">
        <v>37</v>
      </c>
      <c r="G34" s="1" t="s">
        <v>911</v>
      </c>
      <c r="H34" s="1" t="s">
        <v>76</v>
      </c>
      <c r="I34" s="3">
        <v>68499</v>
      </c>
      <c r="J34" s="3">
        <v>0</v>
      </c>
      <c r="K34" s="1" t="s">
        <v>40</v>
      </c>
      <c r="L34" s="1" t="s">
        <v>62</v>
      </c>
      <c r="M34" s="1" t="s">
        <v>63</v>
      </c>
      <c r="N34" s="1" t="s">
        <v>79</v>
      </c>
      <c r="O34" s="1" t="s">
        <v>80</v>
      </c>
      <c r="P34" s="1" t="s">
        <v>43</v>
      </c>
      <c r="Q34" s="1" t="s">
        <v>43</v>
      </c>
      <c r="R34" s="3">
        <v>0</v>
      </c>
      <c r="S34" s="1" t="s">
        <v>44</v>
      </c>
      <c r="T34" s="1" t="s">
        <v>45</v>
      </c>
      <c r="U34" s="1" t="s">
        <v>911</v>
      </c>
      <c r="V34" s="1" t="s">
        <v>46</v>
      </c>
      <c r="W34" s="1" t="s">
        <v>912</v>
      </c>
      <c r="X34" s="1" t="s">
        <v>930</v>
      </c>
      <c r="Y34" s="1" t="s">
        <v>83</v>
      </c>
      <c r="Z34" s="1" t="s">
        <v>914</v>
      </c>
      <c r="AA34" s="1" t="s">
        <v>51</v>
      </c>
      <c r="AB34" s="1" t="s">
        <v>930</v>
      </c>
      <c r="AC34" s="1" t="s">
        <v>37</v>
      </c>
    </row>
    <row r="35" spans="1:29" hidden="1" x14ac:dyDescent="0.25">
      <c r="A35" s="1" t="s">
        <v>33</v>
      </c>
      <c r="B35" s="1" t="s">
        <v>34</v>
      </c>
      <c r="C35" s="2">
        <v>44561</v>
      </c>
      <c r="D35" s="1" t="s">
        <v>73</v>
      </c>
      <c r="E35" s="1" t="s">
        <v>74</v>
      </c>
      <c r="F35" s="1" t="s">
        <v>37</v>
      </c>
      <c r="G35" s="1" t="s">
        <v>911</v>
      </c>
      <c r="H35" s="1" t="s">
        <v>76</v>
      </c>
      <c r="I35" s="3">
        <v>484547</v>
      </c>
      <c r="J35" s="3">
        <v>0</v>
      </c>
      <c r="K35" s="1" t="s">
        <v>40</v>
      </c>
      <c r="L35" s="1" t="s">
        <v>41</v>
      </c>
      <c r="M35" s="1" t="s">
        <v>42</v>
      </c>
      <c r="N35" s="1" t="s">
        <v>79</v>
      </c>
      <c r="O35" s="1" t="s">
        <v>80</v>
      </c>
      <c r="P35" s="1" t="s">
        <v>43</v>
      </c>
      <c r="Q35" s="1" t="s">
        <v>43</v>
      </c>
      <c r="R35" s="3">
        <v>0</v>
      </c>
      <c r="S35" s="1" t="s">
        <v>44</v>
      </c>
      <c r="T35" s="1" t="s">
        <v>45</v>
      </c>
      <c r="U35" s="1" t="s">
        <v>911</v>
      </c>
      <c r="V35" s="1" t="s">
        <v>46</v>
      </c>
      <c r="W35" s="1" t="s">
        <v>912</v>
      </c>
      <c r="X35" s="1" t="s">
        <v>930</v>
      </c>
      <c r="Y35" s="1" t="s">
        <v>83</v>
      </c>
      <c r="Z35" s="1" t="s">
        <v>914</v>
      </c>
      <c r="AA35" s="1" t="s">
        <v>51</v>
      </c>
      <c r="AB35" s="1" t="s">
        <v>930</v>
      </c>
      <c r="AC35" s="1" t="s">
        <v>37</v>
      </c>
    </row>
    <row r="36" spans="1:29" hidden="1" x14ac:dyDescent="0.25">
      <c r="A36" s="1" t="s">
        <v>33</v>
      </c>
      <c r="B36" s="1" t="s">
        <v>34</v>
      </c>
      <c r="C36" s="2">
        <v>44561</v>
      </c>
      <c r="D36" s="1" t="s">
        <v>73</v>
      </c>
      <c r="E36" s="1" t="s">
        <v>74</v>
      </c>
      <c r="F36" s="1" t="s">
        <v>37</v>
      </c>
      <c r="G36" s="1" t="s">
        <v>911</v>
      </c>
      <c r="H36" s="1" t="s">
        <v>76</v>
      </c>
      <c r="I36" s="3">
        <v>30881</v>
      </c>
      <c r="J36" s="3">
        <v>0</v>
      </c>
      <c r="K36" s="1" t="s">
        <v>40</v>
      </c>
      <c r="L36" s="1" t="s">
        <v>41</v>
      </c>
      <c r="M36" s="1" t="s">
        <v>42</v>
      </c>
      <c r="N36" s="1" t="s">
        <v>79</v>
      </c>
      <c r="O36" s="1" t="s">
        <v>80</v>
      </c>
      <c r="P36" s="1" t="s">
        <v>43</v>
      </c>
      <c r="Q36" s="1" t="s">
        <v>43</v>
      </c>
      <c r="R36" s="3">
        <v>0</v>
      </c>
      <c r="S36" s="1" t="s">
        <v>44</v>
      </c>
      <c r="T36" s="1" t="s">
        <v>45</v>
      </c>
      <c r="U36" s="1" t="s">
        <v>911</v>
      </c>
      <c r="V36" s="1" t="s">
        <v>46</v>
      </c>
      <c r="W36" s="1" t="s">
        <v>912</v>
      </c>
      <c r="X36" s="1" t="s">
        <v>930</v>
      </c>
      <c r="Y36" s="1" t="s">
        <v>83</v>
      </c>
      <c r="Z36" s="1" t="s">
        <v>914</v>
      </c>
      <c r="AA36" s="1" t="s">
        <v>51</v>
      </c>
      <c r="AB36" s="1" t="s">
        <v>930</v>
      </c>
      <c r="AC36" s="1" t="s">
        <v>37</v>
      </c>
    </row>
    <row r="37" spans="1:29" hidden="1" x14ac:dyDescent="0.25">
      <c r="A37" s="1" t="s">
        <v>33</v>
      </c>
      <c r="B37" s="1" t="s">
        <v>34</v>
      </c>
      <c r="C37" s="2">
        <v>44561</v>
      </c>
      <c r="D37" s="1" t="s">
        <v>73</v>
      </c>
      <c r="E37" s="1" t="s">
        <v>74</v>
      </c>
      <c r="F37" s="1" t="s">
        <v>37</v>
      </c>
      <c r="G37" s="1" t="s">
        <v>911</v>
      </c>
      <c r="H37" s="1" t="s">
        <v>76</v>
      </c>
      <c r="I37" s="3">
        <v>102302</v>
      </c>
      <c r="J37" s="3">
        <v>0</v>
      </c>
      <c r="K37" s="1" t="s">
        <v>40</v>
      </c>
      <c r="L37" s="1" t="s">
        <v>41</v>
      </c>
      <c r="M37" s="1" t="s">
        <v>42</v>
      </c>
      <c r="N37" s="1" t="s">
        <v>79</v>
      </c>
      <c r="O37" s="1" t="s">
        <v>80</v>
      </c>
      <c r="P37" s="1" t="s">
        <v>43</v>
      </c>
      <c r="Q37" s="1" t="s">
        <v>43</v>
      </c>
      <c r="R37" s="3">
        <v>0</v>
      </c>
      <c r="S37" s="1" t="s">
        <v>44</v>
      </c>
      <c r="T37" s="1" t="s">
        <v>45</v>
      </c>
      <c r="U37" s="1" t="s">
        <v>911</v>
      </c>
      <c r="V37" s="1" t="s">
        <v>46</v>
      </c>
      <c r="W37" s="1" t="s">
        <v>912</v>
      </c>
      <c r="X37" s="1" t="s">
        <v>930</v>
      </c>
      <c r="Y37" s="1" t="s">
        <v>83</v>
      </c>
      <c r="Z37" s="1" t="s">
        <v>914</v>
      </c>
      <c r="AA37" s="1" t="s">
        <v>51</v>
      </c>
      <c r="AB37" s="1" t="s">
        <v>930</v>
      </c>
      <c r="AC37" s="1" t="s">
        <v>37</v>
      </c>
    </row>
    <row r="38" spans="1:29" hidden="1" x14ac:dyDescent="0.25">
      <c r="A38" s="1" t="s">
        <v>33</v>
      </c>
      <c r="B38" s="1" t="s">
        <v>34</v>
      </c>
      <c r="C38" s="2">
        <v>44561</v>
      </c>
      <c r="D38" s="1" t="s">
        <v>73</v>
      </c>
      <c r="E38" s="1" t="s">
        <v>74</v>
      </c>
      <c r="F38" s="1" t="s">
        <v>37</v>
      </c>
      <c r="G38" s="1" t="s">
        <v>911</v>
      </c>
      <c r="H38" s="1" t="s">
        <v>76</v>
      </c>
      <c r="I38" s="3">
        <v>98137</v>
      </c>
      <c r="J38" s="3">
        <v>0</v>
      </c>
      <c r="K38" s="1" t="s">
        <v>40</v>
      </c>
      <c r="L38" s="1" t="s">
        <v>41</v>
      </c>
      <c r="M38" s="1" t="s">
        <v>42</v>
      </c>
      <c r="N38" s="1" t="s">
        <v>79</v>
      </c>
      <c r="O38" s="1" t="s">
        <v>80</v>
      </c>
      <c r="P38" s="1" t="s">
        <v>43</v>
      </c>
      <c r="Q38" s="1" t="s">
        <v>43</v>
      </c>
      <c r="R38" s="3">
        <v>0</v>
      </c>
      <c r="S38" s="1" t="s">
        <v>44</v>
      </c>
      <c r="T38" s="1" t="s">
        <v>45</v>
      </c>
      <c r="U38" s="1" t="s">
        <v>911</v>
      </c>
      <c r="V38" s="1" t="s">
        <v>46</v>
      </c>
      <c r="W38" s="1" t="s">
        <v>912</v>
      </c>
      <c r="X38" s="1" t="s">
        <v>930</v>
      </c>
      <c r="Y38" s="1" t="s">
        <v>83</v>
      </c>
      <c r="Z38" s="1" t="s">
        <v>914</v>
      </c>
      <c r="AA38" s="1" t="s">
        <v>51</v>
      </c>
      <c r="AB38" s="1" t="s">
        <v>930</v>
      </c>
      <c r="AC38" s="1" t="s">
        <v>37</v>
      </c>
    </row>
    <row r="39" spans="1:29" hidden="1" x14ac:dyDescent="0.25">
      <c r="A39" s="1" t="s">
        <v>33</v>
      </c>
      <c r="B39" s="1" t="s">
        <v>34</v>
      </c>
      <c r="C39" s="2">
        <v>44561</v>
      </c>
      <c r="D39" s="1" t="s">
        <v>73</v>
      </c>
      <c r="E39" s="1" t="s">
        <v>74</v>
      </c>
      <c r="F39" s="1" t="s">
        <v>37</v>
      </c>
      <c r="G39" s="1" t="s">
        <v>911</v>
      </c>
      <c r="H39" s="1" t="s">
        <v>76</v>
      </c>
      <c r="I39" s="3">
        <v>34357</v>
      </c>
      <c r="J39" s="3">
        <v>0</v>
      </c>
      <c r="K39" s="1" t="s">
        <v>40</v>
      </c>
      <c r="L39" s="1" t="s">
        <v>41</v>
      </c>
      <c r="M39" s="1" t="s">
        <v>42</v>
      </c>
      <c r="N39" s="1" t="s">
        <v>79</v>
      </c>
      <c r="O39" s="1" t="s">
        <v>80</v>
      </c>
      <c r="P39" s="1" t="s">
        <v>43</v>
      </c>
      <c r="Q39" s="1" t="s">
        <v>43</v>
      </c>
      <c r="R39" s="3">
        <v>0</v>
      </c>
      <c r="S39" s="1" t="s">
        <v>44</v>
      </c>
      <c r="T39" s="1" t="s">
        <v>45</v>
      </c>
      <c r="U39" s="1" t="s">
        <v>911</v>
      </c>
      <c r="V39" s="1" t="s">
        <v>46</v>
      </c>
      <c r="W39" s="1" t="s">
        <v>912</v>
      </c>
      <c r="X39" s="1" t="s">
        <v>930</v>
      </c>
      <c r="Y39" s="1" t="s">
        <v>83</v>
      </c>
      <c r="Z39" s="1" t="s">
        <v>914</v>
      </c>
      <c r="AA39" s="1" t="s">
        <v>51</v>
      </c>
      <c r="AB39" s="1" t="s">
        <v>930</v>
      </c>
      <c r="AC39" s="1" t="s">
        <v>37</v>
      </c>
    </row>
    <row r="40" spans="1:29" hidden="1" x14ac:dyDescent="0.25">
      <c r="A40" s="1" t="s">
        <v>33</v>
      </c>
      <c r="B40" s="1" t="s">
        <v>34</v>
      </c>
      <c r="C40" s="2">
        <v>44561</v>
      </c>
      <c r="D40" s="1" t="s">
        <v>73</v>
      </c>
      <c r="E40" s="1" t="s">
        <v>74</v>
      </c>
      <c r="F40" s="1" t="s">
        <v>37</v>
      </c>
      <c r="G40" s="1" t="s">
        <v>911</v>
      </c>
      <c r="H40" s="1" t="s">
        <v>76</v>
      </c>
      <c r="I40" s="3">
        <v>363411</v>
      </c>
      <c r="J40" s="3">
        <v>0</v>
      </c>
      <c r="K40" s="1" t="s">
        <v>40</v>
      </c>
      <c r="L40" s="1" t="s">
        <v>54</v>
      </c>
      <c r="M40" s="1" t="s">
        <v>55</v>
      </c>
      <c r="N40" s="1" t="s">
        <v>79</v>
      </c>
      <c r="O40" s="1" t="s">
        <v>80</v>
      </c>
      <c r="P40" s="1" t="s">
        <v>43</v>
      </c>
      <c r="Q40" s="1" t="s">
        <v>43</v>
      </c>
      <c r="R40" s="3">
        <v>0</v>
      </c>
      <c r="S40" s="1" t="s">
        <v>44</v>
      </c>
      <c r="T40" s="1" t="s">
        <v>45</v>
      </c>
      <c r="U40" s="1" t="s">
        <v>911</v>
      </c>
      <c r="V40" s="1" t="s">
        <v>46</v>
      </c>
      <c r="W40" s="1" t="s">
        <v>912</v>
      </c>
      <c r="X40" s="1" t="s">
        <v>930</v>
      </c>
      <c r="Y40" s="1" t="s">
        <v>83</v>
      </c>
      <c r="Z40" s="1" t="s">
        <v>914</v>
      </c>
      <c r="AA40" s="1" t="s">
        <v>51</v>
      </c>
      <c r="AB40" s="1" t="s">
        <v>930</v>
      </c>
      <c r="AC40" s="1" t="s">
        <v>37</v>
      </c>
    </row>
    <row r="41" spans="1:29" hidden="1" x14ac:dyDescent="0.25">
      <c r="A41" s="1" t="s">
        <v>33</v>
      </c>
      <c r="B41" s="1" t="s">
        <v>34</v>
      </c>
      <c r="C41" s="2">
        <v>44561</v>
      </c>
      <c r="D41" s="1" t="s">
        <v>73</v>
      </c>
      <c r="E41" s="1" t="s">
        <v>74</v>
      </c>
      <c r="F41" s="1" t="s">
        <v>37</v>
      </c>
      <c r="G41" s="1" t="s">
        <v>911</v>
      </c>
      <c r="H41" s="1" t="s">
        <v>76</v>
      </c>
      <c r="I41" s="3">
        <v>33912</v>
      </c>
      <c r="J41" s="3">
        <v>0</v>
      </c>
      <c r="K41" s="1" t="s">
        <v>40</v>
      </c>
      <c r="L41" s="1" t="s">
        <v>54</v>
      </c>
      <c r="M41" s="1" t="s">
        <v>55</v>
      </c>
      <c r="N41" s="1" t="s">
        <v>79</v>
      </c>
      <c r="O41" s="1" t="s">
        <v>80</v>
      </c>
      <c r="P41" s="1" t="s">
        <v>43</v>
      </c>
      <c r="Q41" s="1" t="s">
        <v>43</v>
      </c>
      <c r="R41" s="3">
        <v>0</v>
      </c>
      <c r="S41" s="1" t="s">
        <v>44</v>
      </c>
      <c r="T41" s="1" t="s">
        <v>45</v>
      </c>
      <c r="U41" s="1" t="s">
        <v>911</v>
      </c>
      <c r="V41" s="1" t="s">
        <v>46</v>
      </c>
      <c r="W41" s="1" t="s">
        <v>912</v>
      </c>
      <c r="X41" s="1" t="s">
        <v>930</v>
      </c>
      <c r="Y41" s="1" t="s">
        <v>83</v>
      </c>
      <c r="Z41" s="1" t="s">
        <v>914</v>
      </c>
      <c r="AA41" s="1" t="s">
        <v>51</v>
      </c>
      <c r="AB41" s="1" t="s">
        <v>930</v>
      </c>
      <c r="AC41" s="1" t="s">
        <v>37</v>
      </c>
    </row>
    <row r="42" spans="1:29" hidden="1" x14ac:dyDescent="0.25">
      <c r="A42" s="1" t="s">
        <v>33</v>
      </c>
      <c r="B42" s="1" t="s">
        <v>34</v>
      </c>
      <c r="C42" s="2">
        <v>44561</v>
      </c>
      <c r="D42" s="1" t="s">
        <v>73</v>
      </c>
      <c r="E42" s="1" t="s">
        <v>74</v>
      </c>
      <c r="F42" s="1" t="s">
        <v>37</v>
      </c>
      <c r="G42" s="1" t="s">
        <v>911</v>
      </c>
      <c r="H42" s="1" t="s">
        <v>76</v>
      </c>
      <c r="I42" s="3">
        <v>345056</v>
      </c>
      <c r="J42" s="3">
        <v>0</v>
      </c>
      <c r="K42" s="1" t="s">
        <v>40</v>
      </c>
      <c r="L42" s="1" t="s">
        <v>444</v>
      </c>
      <c r="M42" s="1" t="s">
        <v>445</v>
      </c>
      <c r="N42" s="1" t="s">
        <v>79</v>
      </c>
      <c r="O42" s="1" t="s">
        <v>80</v>
      </c>
      <c r="P42" s="1" t="s">
        <v>43</v>
      </c>
      <c r="Q42" s="1" t="s">
        <v>43</v>
      </c>
      <c r="R42" s="3">
        <v>0</v>
      </c>
      <c r="S42" s="1" t="s">
        <v>44</v>
      </c>
      <c r="T42" s="1" t="s">
        <v>45</v>
      </c>
      <c r="U42" s="1" t="s">
        <v>911</v>
      </c>
      <c r="V42" s="1" t="s">
        <v>46</v>
      </c>
      <c r="W42" s="1" t="s">
        <v>912</v>
      </c>
      <c r="X42" s="1" t="s">
        <v>930</v>
      </c>
      <c r="Y42" s="1" t="s">
        <v>83</v>
      </c>
      <c r="Z42" s="1" t="s">
        <v>914</v>
      </c>
      <c r="AA42" s="1" t="s">
        <v>51</v>
      </c>
      <c r="AB42" s="1" t="s">
        <v>930</v>
      </c>
      <c r="AC42" s="1" t="s">
        <v>37</v>
      </c>
    </row>
    <row r="43" spans="1:29" hidden="1" x14ac:dyDescent="0.25">
      <c r="A43" s="1" t="s">
        <v>33</v>
      </c>
      <c r="B43" s="1" t="s">
        <v>34</v>
      </c>
      <c r="C43" s="2">
        <v>44561</v>
      </c>
      <c r="D43" s="1" t="s">
        <v>73</v>
      </c>
      <c r="E43" s="1" t="s">
        <v>74</v>
      </c>
      <c r="F43" s="1" t="s">
        <v>37</v>
      </c>
      <c r="G43" s="1" t="s">
        <v>911</v>
      </c>
      <c r="H43" s="1" t="s">
        <v>76</v>
      </c>
      <c r="I43" s="3">
        <v>32893</v>
      </c>
      <c r="J43" s="3">
        <v>0</v>
      </c>
      <c r="K43" s="1" t="s">
        <v>40</v>
      </c>
      <c r="L43" s="1" t="s">
        <v>67</v>
      </c>
      <c r="M43" s="1" t="s">
        <v>68</v>
      </c>
      <c r="N43" s="1" t="s">
        <v>79</v>
      </c>
      <c r="O43" s="1" t="s">
        <v>80</v>
      </c>
      <c r="P43" s="1" t="s">
        <v>43</v>
      </c>
      <c r="Q43" s="1" t="s">
        <v>43</v>
      </c>
      <c r="R43" s="3">
        <v>0</v>
      </c>
      <c r="S43" s="1" t="s">
        <v>44</v>
      </c>
      <c r="T43" s="1" t="s">
        <v>45</v>
      </c>
      <c r="U43" s="1" t="s">
        <v>911</v>
      </c>
      <c r="V43" s="1" t="s">
        <v>46</v>
      </c>
      <c r="W43" s="1" t="s">
        <v>912</v>
      </c>
      <c r="X43" s="1" t="s">
        <v>930</v>
      </c>
      <c r="Y43" s="1" t="s">
        <v>83</v>
      </c>
      <c r="Z43" s="1" t="s">
        <v>914</v>
      </c>
      <c r="AA43" s="1" t="s">
        <v>51</v>
      </c>
      <c r="AB43" s="1" t="s">
        <v>930</v>
      </c>
      <c r="AC43" s="1" t="s">
        <v>37</v>
      </c>
    </row>
    <row r="44" spans="1:29" hidden="1" x14ac:dyDescent="0.25">
      <c r="A44" s="1" t="s">
        <v>33</v>
      </c>
      <c r="B44" s="1" t="s">
        <v>34</v>
      </c>
      <c r="C44" s="2">
        <v>44561</v>
      </c>
      <c r="D44" s="1" t="s">
        <v>73</v>
      </c>
      <c r="E44" s="1" t="s">
        <v>74</v>
      </c>
      <c r="F44" s="1" t="s">
        <v>37</v>
      </c>
      <c r="G44" s="1" t="s">
        <v>911</v>
      </c>
      <c r="H44" s="1" t="s">
        <v>76</v>
      </c>
      <c r="I44" s="3">
        <v>136971</v>
      </c>
      <c r="J44" s="3">
        <v>0</v>
      </c>
      <c r="K44" s="1" t="s">
        <v>40</v>
      </c>
      <c r="L44" s="1" t="s">
        <v>67</v>
      </c>
      <c r="M44" s="1" t="s">
        <v>68</v>
      </c>
      <c r="N44" s="1" t="s">
        <v>79</v>
      </c>
      <c r="O44" s="1" t="s">
        <v>80</v>
      </c>
      <c r="P44" s="1" t="s">
        <v>43</v>
      </c>
      <c r="Q44" s="1" t="s">
        <v>43</v>
      </c>
      <c r="R44" s="3">
        <v>0</v>
      </c>
      <c r="S44" s="1" t="s">
        <v>44</v>
      </c>
      <c r="T44" s="1" t="s">
        <v>45</v>
      </c>
      <c r="U44" s="1" t="s">
        <v>911</v>
      </c>
      <c r="V44" s="1" t="s">
        <v>46</v>
      </c>
      <c r="W44" s="1" t="s">
        <v>912</v>
      </c>
      <c r="X44" s="1" t="s">
        <v>930</v>
      </c>
      <c r="Y44" s="1" t="s">
        <v>83</v>
      </c>
      <c r="Z44" s="1" t="s">
        <v>914</v>
      </c>
      <c r="AA44" s="1" t="s">
        <v>51</v>
      </c>
      <c r="AB44" s="1" t="s">
        <v>930</v>
      </c>
      <c r="AC44" s="1" t="s">
        <v>37</v>
      </c>
    </row>
    <row r="45" spans="1:29" hidden="1" x14ac:dyDescent="0.25">
      <c r="A45" s="1" t="s">
        <v>33</v>
      </c>
      <c r="B45" s="1" t="s">
        <v>34</v>
      </c>
      <c r="C45" s="2">
        <v>44561</v>
      </c>
      <c r="D45" s="1" t="s">
        <v>73</v>
      </c>
      <c r="E45" s="1" t="s">
        <v>74</v>
      </c>
      <c r="F45" s="1" t="s">
        <v>37</v>
      </c>
      <c r="G45" s="1" t="s">
        <v>911</v>
      </c>
      <c r="H45" s="1" t="s">
        <v>76</v>
      </c>
      <c r="I45" s="3">
        <v>33291</v>
      </c>
      <c r="J45" s="3">
        <v>0</v>
      </c>
      <c r="K45" s="1" t="s">
        <v>40</v>
      </c>
      <c r="L45" s="1" t="s">
        <v>340</v>
      </c>
      <c r="M45" s="1" t="s">
        <v>341</v>
      </c>
      <c r="N45" s="1" t="s">
        <v>79</v>
      </c>
      <c r="O45" s="1" t="s">
        <v>80</v>
      </c>
      <c r="P45" s="1" t="s">
        <v>43</v>
      </c>
      <c r="Q45" s="1" t="s">
        <v>43</v>
      </c>
      <c r="R45" s="3">
        <v>0</v>
      </c>
      <c r="S45" s="1" t="s">
        <v>44</v>
      </c>
      <c r="T45" s="1" t="s">
        <v>45</v>
      </c>
      <c r="U45" s="1" t="s">
        <v>911</v>
      </c>
      <c r="V45" s="1" t="s">
        <v>46</v>
      </c>
      <c r="W45" s="1" t="s">
        <v>912</v>
      </c>
      <c r="X45" s="1" t="s">
        <v>930</v>
      </c>
      <c r="Y45" s="1" t="s">
        <v>83</v>
      </c>
      <c r="Z45" s="1" t="s">
        <v>914</v>
      </c>
      <c r="AA45" s="1" t="s">
        <v>51</v>
      </c>
      <c r="AB45" s="1" t="s">
        <v>930</v>
      </c>
      <c r="AC45" s="1" t="s">
        <v>37</v>
      </c>
    </row>
    <row r="46" spans="1:29" hidden="1" x14ac:dyDescent="0.25">
      <c r="A46" s="1" t="s">
        <v>33</v>
      </c>
      <c r="B46" s="1" t="s">
        <v>34</v>
      </c>
      <c r="C46" s="2">
        <v>44561</v>
      </c>
      <c r="D46" s="1" t="s">
        <v>73</v>
      </c>
      <c r="E46" s="1" t="s">
        <v>74</v>
      </c>
      <c r="F46" s="1" t="s">
        <v>37</v>
      </c>
      <c r="G46" s="1" t="s">
        <v>911</v>
      </c>
      <c r="H46" s="1" t="s">
        <v>76</v>
      </c>
      <c r="I46" s="3">
        <v>101732</v>
      </c>
      <c r="J46" s="3">
        <v>0</v>
      </c>
      <c r="K46" s="1" t="s">
        <v>40</v>
      </c>
      <c r="L46" s="1" t="s">
        <v>450</v>
      </c>
      <c r="M46" s="1" t="s">
        <v>451</v>
      </c>
      <c r="N46" s="1" t="s">
        <v>79</v>
      </c>
      <c r="O46" s="1" t="s">
        <v>80</v>
      </c>
      <c r="P46" s="1" t="s">
        <v>43</v>
      </c>
      <c r="Q46" s="1" t="s">
        <v>43</v>
      </c>
      <c r="R46" s="3">
        <v>0</v>
      </c>
      <c r="S46" s="1" t="s">
        <v>44</v>
      </c>
      <c r="T46" s="1" t="s">
        <v>45</v>
      </c>
      <c r="U46" s="1" t="s">
        <v>911</v>
      </c>
      <c r="V46" s="1" t="s">
        <v>46</v>
      </c>
      <c r="W46" s="1" t="s">
        <v>912</v>
      </c>
      <c r="X46" s="1" t="s">
        <v>930</v>
      </c>
      <c r="Y46" s="1" t="s">
        <v>83</v>
      </c>
      <c r="Z46" s="1" t="s">
        <v>914</v>
      </c>
      <c r="AA46" s="1" t="s">
        <v>51</v>
      </c>
      <c r="AB46" s="1" t="s">
        <v>930</v>
      </c>
      <c r="AC46" s="1" t="s">
        <v>37</v>
      </c>
    </row>
    <row r="47" spans="1:29" hidden="1" x14ac:dyDescent="0.25">
      <c r="A47" s="1" t="s">
        <v>33</v>
      </c>
      <c r="B47" s="1" t="s">
        <v>34</v>
      </c>
      <c r="C47" s="2">
        <v>44561</v>
      </c>
      <c r="D47" s="1" t="s">
        <v>73</v>
      </c>
      <c r="E47" s="1" t="s">
        <v>74</v>
      </c>
      <c r="F47" s="1" t="s">
        <v>37</v>
      </c>
      <c r="G47" s="1" t="s">
        <v>911</v>
      </c>
      <c r="H47" s="1" t="s">
        <v>76</v>
      </c>
      <c r="I47" s="3">
        <v>151421</v>
      </c>
      <c r="J47" s="3">
        <v>0</v>
      </c>
      <c r="K47" s="1" t="s">
        <v>40</v>
      </c>
      <c r="L47" s="1" t="s">
        <v>41</v>
      </c>
      <c r="M47" s="1" t="s">
        <v>42</v>
      </c>
      <c r="N47" s="1" t="s">
        <v>948</v>
      </c>
      <c r="O47" s="1" t="s">
        <v>949</v>
      </c>
      <c r="P47" s="1" t="s">
        <v>43</v>
      </c>
      <c r="Q47" s="1" t="s">
        <v>43</v>
      </c>
      <c r="R47" s="3">
        <v>0</v>
      </c>
      <c r="S47" s="1" t="s">
        <v>44</v>
      </c>
      <c r="T47" s="1" t="s">
        <v>45</v>
      </c>
      <c r="U47" s="1" t="s">
        <v>911</v>
      </c>
      <c r="V47" s="1" t="s">
        <v>46</v>
      </c>
      <c r="W47" s="1" t="s">
        <v>912</v>
      </c>
      <c r="X47" s="1" t="s">
        <v>930</v>
      </c>
      <c r="Y47" s="1" t="s">
        <v>83</v>
      </c>
      <c r="Z47" s="1" t="s">
        <v>914</v>
      </c>
      <c r="AA47" s="1" t="s">
        <v>51</v>
      </c>
      <c r="AB47" s="1" t="s">
        <v>930</v>
      </c>
      <c r="AC47" s="1" t="s">
        <v>37</v>
      </c>
    </row>
    <row r="48" spans="1:29" hidden="1" x14ac:dyDescent="0.25">
      <c r="A48" s="1" t="s">
        <v>33</v>
      </c>
      <c r="B48" s="1" t="s">
        <v>34</v>
      </c>
      <c r="C48" s="2">
        <v>44561</v>
      </c>
      <c r="D48" s="1" t="s">
        <v>73</v>
      </c>
      <c r="E48" s="1" t="s">
        <v>74</v>
      </c>
      <c r="F48" s="1" t="s">
        <v>37</v>
      </c>
      <c r="G48" s="1" t="s">
        <v>911</v>
      </c>
      <c r="H48" s="1" t="s">
        <v>76</v>
      </c>
      <c r="I48" s="3">
        <v>32438</v>
      </c>
      <c r="J48" s="3">
        <v>0</v>
      </c>
      <c r="K48" s="1" t="s">
        <v>40</v>
      </c>
      <c r="L48" s="1" t="s">
        <v>62</v>
      </c>
      <c r="M48" s="1" t="s">
        <v>63</v>
      </c>
      <c r="N48" s="1" t="s">
        <v>79</v>
      </c>
      <c r="O48" s="1" t="s">
        <v>80</v>
      </c>
      <c r="P48" s="1" t="s">
        <v>43</v>
      </c>
      <c r="Q48" s="1" t="s">
        <v>43</v>
      </c>
      <c r="R48" s="3">
        <v>0</v>
      </c>
      <c r="S48" s="1" t="s">
        <v>44</v>
      </c>
      <c r="T48" s="1" t="s">
        <v>45</v>
      </c>
      <c r="U48" s="1" t="s">
        <v>911</v>
      </c>
      <c r="V48" s="1" t="s">
        <v>46</v>
      </c>
      <c r="W48" s="1" t="s">
        <v>912</v>
      </c>
      <c r="X48" s="1" t="s">
        <v>930</v>
      </c>
      <c r="Y48" s="1" t="s">
        <v>83</v>
      </c>
      <c r="Z48" s="1" t="s">
        <v>914</v>
      </c>
      <c r="AA48" s="1" t="s">
        <v>51</v>
      </c>
      <c r="AB48" s="1" t="s">
        <v>930</v>
      </c>
      <c r="AC48" s="1" t="s">
        <v>37</v>
      </c>
    </row>
    <row r="49" spans="1:29" hidden="1" x14ac:dyDescent="0.25">
      <c r="A49" s="1" t="s">
        <v>33</v>
      </c>
      <c r="B49" s="1" t="s">
        <v>34</v>
      </c>
      <c r="C49" s="2">
        <v>44561</v>
      </c>
      <c r="D49" s="1" t="s">
        <v>238</v>
      </c>
      <c r="E49" s="1" t="s">
        <v>239</v>
      </c>
      <c r="F49" s="1" t="s">
        <v>37</v>
      </c>
      <c r="G49" s="1" t="s">
        <v>289</v>
      </c>
      <c r="H49" s="1" t="s">
        <v>34</v>
      </c>
      <c r="I49" s="3">
        <v>0</v>
      </c>
      <c r="J49" s="3">
        <v>0.01</v>
      </c>
      <c r="K49" s="1" t="s">
        <v>40</v>
      </c>
      <c r="L49" s="1" t="s">
        <v>862</v>
      </c>
      <c r="M49" s="1" t="s">
        <v>863</v>
      </c>
      <c r="N49" s="1" t="s">
        <v>37</v>
      </c>
      <c r="O49" s="1" t="s">
        <v>43</v>
      </c>
      <c r="P49" s="1" t="s">
        <v>43</v>
      </c>
      <c r="Q49" s="1" t="s">
        <v>43</v>
      </c>
      <c r="R49" s="3">
        <v>0</v>
      </c>
      <c r="S49" s="1" t="s">
        <v>44</v>
      </c>
      <c r="T49" s="1" t="s">
        <v>45</v>
      </c>
      <c r="U49" s="1" t="s">
        <v>289</v>
      </c>
      <c r="V49" s="1" t="s">
        <v>46</v>
      </c>
      <c r="W49" s="1" t="s">
        <v>81</v>
      </c>
      <c r="X49" s="1" t="s">
        <v>950</v>
      </c>
      <c r="Y49" s="1" t="s">
        <v>951</v>
      </c>
      <c r="Z49" s="1" t="s">
        <v>952</v>
      </c>
      <c r="AA49" s="1" t="s">
        <v>51</v>
      </c>
      <c r="AB49" s="1" t="s">
        <v>953</v>
      </c>
      <c r="AC49" s="1" t="s">
        <v>37</v>
      </c>
    </row>
    <row r="50" spans="1:29" hidden="1" x14ac:dyDescent="0.25">
      <c r="A50" s="1" t="s">
        <v>33</v>
      </c>
      <c r="B50" s="1" t="s">
        <v>34</v>
      </c>
      <c r="C50" s="2">
        <v>44573</v>
      </c>
      <c r="D50" s="1" t="s">
        <v>35</v>
      </c>
      <c r="E50" s="1" t="s">
        <v>36</v>
      </c>
      <c r="F50" s="1" t="s">
        <v>37</v>
      </c>
      <c r="G50" s="1" t="s">
        <v>954</v>
      </c>
      <c r="H50" s="1" t="s">
        <v>955</v>
      </c>
      <c r="I50" s="54">
        <v>0</v>
      </c>
      <c r="J50" s="54">
        <v>398184</v>
      </c>
      <c r="K50" s="1" t="s">
        <v>40</v>
      </c>
      <c r="L50" s="1" t="s">
        <v>67</v>
      </c>
      <c r="M50" s="1" t="s">
        <v>68</v>
      </c>
      <c r="N50" s="1" t="s">
        <v>37</v>
      </c>
      <c r="O50" s="1" t="s">
        <v>43</v>
      </c>
      <c r="P50" s="1" t="s">
        <v>43</v>
      </c>
      <c r="Q50" s="1" t="s">
        <v>43</v>
      </c>
      <c r="R50" s="3">
        <v>0</v>
      </c>
      <c r="S50" s="1" t="s">
        <v>44</v>
      </c>
      <c r="T50" s="1" t="s">
        <v>45</v>
      </c>
      <c r="U50" s="1" t="s">
        <v>954</v>
      </c>
      <c r="V50" s="1" t="s">
        <v>46</v>
      </c>
      <c r="W50" s="1" t="s">
        <v>47</v>
      </c>
      <c r="X50" s="1" t="s">
        <v>956</v>
      </c>
      <c r="Y50" s="1" t="s">
        <v>49</v>
      </c>
      <c r="Z50" s="1" t="s">
        <v>918</v>
      </c>
      <c r="AA50" s="1" t="s">
        <v>51</v>
      </c>
      <c r="AB50" s="1" t="s">
        <v>956</v>
      </c>
      <c r="AC50" s="1" t="s">
        <v>37</v>
      </c>
    </row>
    <row r="51" spans="1:29" hidden="1" x14ac:dyDescent="0.25">
      <c r="A51" s="1" t="s">
        <v>33</v>
      </c>
      <c r="B51" s="1" t="s">
        <v>34</v>
      </c>
      <c r="C51" s="2">
        <v>44575</v>
      </c>
      <c r="D51" s="1" t="s">
        <v>35</v>
      </c>
      <c r="E51" s="1" t="s">
        <v>36</v>
      </c>
      <c r="F51" s="1" t="s">
        <v>37</v>
      </c>
      <c r="G51" s="1" t="s">
        <v>957</v>
      </c>
      <c r="H51" s="1" t="s">
        <v>958</v>
      </c>
      <c r="I51" s="54">
        <v>0</v>
      </c>
      <c r="J51" s="54">
        <v>29261</v>
      </c>
      <c r="K51" s="1" t="s">
        <v>40</v>
      </c>
      <c r="L51" s="1" t="s">
        <v>340</v>
      </c>
      <c r="M51" s="1" t="s">
        <v>341</v>
      </c>
      <c r="N51" s="1" t="s">
        <v>37</v>
      </c>
      <c r="O51" s="1" t="s">
        <v>43</v>
      </c>
      <c r="P51" s="1" t="s">
        <v>43</v>
      </c>
      <c r="Q51" s="1" t="s">
        <v>43</v>
      </c>
      <c r="R51" s="3">
        <v>0</v>
      </c>
      <c r="S51" s="1" t="s">
        <v>44</v>
      </c>
      <c r="T51" s="1" t="s">
        <v>45</v>
      </c>
      <c r="U51" s="1" t="s">
        <v>957</v>
      </c>
      <c r="V51" s="1" t="s">
        <v>46</v>
      </c>
      <c r="W51" s="1" t="s">
        <v>47</v>
      </c>
      <c r="X51" s="1" t="s">
        <v>959</v>
      </c>
      <c r="Y51" s="1" t="s">
        <v>49</v>
      </c>
      <c r="Z51" s="1" t="s">
        <v>918</v>
      </c>
      <c r="AA51" s="1" t="s">
        <v>51</v>
      </c>
      <c r="AB51" s="1" t="s">
        <v>959</v>
      </c>
      <c r="AC51" s="1" t="s">
        <v>37</v>
      </c>
    </row>
    <row r="52" spans="1:29" hidden="1" x14ac:dyDescent="0.25">
      <c r="A52" s="1" t="s">
        <v>33</v>
      </c>
      <c r="B52" s="1" t="s">
        <v>34</v>
      </c>
      <c r="C52" s="2">
        <v>44575</v>
      </c>
      <c r="D52" s="1" t="s">
        <v>35</v>
      </c>
      <c r="E52" s="1" t="s">
        <v>36</v>
      </c>
      <c r="F52" s="1" t="s">
        <v>37</v>
      </c>
      <c r="G52" s="1" t="s">
        <v>960</v>
      </c>
      <c r="H52" s="1" t="s">
        <v>961</v>
      </c>
      <c r="I52" s="54">
        <v>0</v>
      </c>
      <c r="J52" s="54">
        <v>30285</v>
      </c>
      <c r="K52" s="1" t="s">
        <v>40</v>
      </c>
      <c r="L52" s="1" t="s">
        <v>340</v>
      </c>
      <c r="M52" s="1" t="s">
        <v>341</v>
      </c>
      <c r="N52" s="1" t="s">
        <v>37</v>
      </c>
      <c r="O52" s="1" t="s">
        <v>43</v>
      </c>
      <c r="P52" s="1" t="s">
        <v>43</v>
      </c>
      <c r="Q52" s="1" t="s">
        <v>43</v>
      </c>
      <c r="R52" s="3">
        <v>0</v>
      </c>
      <c r="S52" s="1" t="s">
        <v>44</v>
      </c>
      <c r="T52" s="1" t="s">
        <v>45</v>
      </c>
      <c r="U52" s="1" t="s">
        <v>960</v>
      </c>
      <c r="V52" s="1" t="s">
        <v>46</v>
      </c>
      <c r="W52" s="1" t="s">
        <v>47</v>
      </c>
      <c r="X52" s="1" t="s">
        <v>962</v>
      </c>
      <c r="Y52" s="1" t="s">
        <v>49</v>
      </c>
      <c r="Z52" s="1" t="s">
        <v>918</v>
      </c>
      <c r="AA52" s="1" t="s">
        <v>51</v>
      </c>
      <c r="AB52" s="1" t="s">
        <v>962</v>
      </c>
      <c r="AC52" s="1" t="s">
        <v>37</v>
      </c>
    </row>
    <row r="53" spans="1:29" hidden="1" x14ac:dyDescent="0.25">
      <c r="A53" s="1" t="s">
        <v>33</v>
      </c>
      <c r="B53" s="1" t="s">
        <v>34</v>
      </c>
      <c r="C53" s="2">
        <v>44575</v>
      </c>
      <c r="D53" s="1" t="s">
        <v>35</v>
      </c>
      <c r="E53" s="1" t="s">
        <v>36</v>
      </c>
      <c r="F53" s="1" t="s">
        <v>37</v>
      </c>
      <c r="G53" s="1" t="s">
        <v>963</v>
      </c>
      <c r="H53" s="1" t="s">
        <v>964</v>
      </c>
      <c r="I53" s="54">
        <v>0</v>
      </c>
      <c r="J53" s="54">
        <v>30285</v>
      </c>
      <c r="K53" s="1" t="s">
        <v>40</v>
      </c>
      <c r="L53" s="1" t="s">
        <v>340</v>
      </c>
      <c r="M53" s="1" t="s">
        <v>341</v>
      </c>
      <c r="N53" s="1" t="s">
        <v>37</v>
      </c>
      <c r="O53" s="1" t="s">
        <v>43</v>
      </c>
      <c r="P53" s="1" t="s">
        <v>43</v>
      </c>
      <c r="Q53" s="1" t="s">
        <v>43</v>
      </c>
      <c r="R53" s="3">
        <v>0</v>
      </c>
      <c r="S53" s="1" t="s">
        <v>44</v>
      </c>
      <c r="T53" s="1" t="s">
        <v>45</v>
      </c>
      <c r="U53" s="1" t="s">
        <v>963</v>
      </c>
      <c r="V53" s="1" t="s">
        <v>46</v>
      </c>
      <c r="W53" s="1" t="s">
        <v>47</v>
      </c>
      <c r="X53" s="1" t="s">
        <v>965</v>
      </c>
      <c r="Y53" s="1" t="s">
        <v>49</v>
      </c>
      <c r="Z53" s="1" t="s">
        <v>918</v>
      </c>
      <c r="AA53" s="1" t="s">
        <v>51</v>
      </c>
      <c r="AB53" s="1" t="s">
        <v>965</v>
      </c>
      <c r="AC53" s="1" t="s">
        <v>37</v>
      </c>
    </row>
    <row r="54" spans="1:29" hidden="1" x14ac:dyDescent="0.25">
      <c r="A54" s="1" t="s">
        <v>33</v>
      </c>
      <c r="B54" s="1" t="s">
        <v>34</v>
      </c>
      <c r="C54" s="2">
        <v>44575</v>
      </c>
      <c r="D54" s="1" t="s">
        <v>35</v>
      </c>
      <c r="E54" s="1" t="s">
        <v>36</v>
      </c>
      <c r="F54" s="1" t="s">
        <v>37</v>
      </c>
      <c r="G54" s="1" t="s">
        <v>966</v>
      </c>
      <c r="H54" s="1" t="s">
        <v>967</v>
      </c>
      <c r="I54" s="54">
        <v>0</v>
      </c>
      <c r="J54" s="54">
        <v>31032</v>
      </c>
      <c r="K54" s="1" t="s">
        <v>40</v>
      </c>
      <c r="L54" s="1" t="s">
        <v>340</v>
      </c>
      <c r="M54" s="1" t="s">
        <v>341</v>
      </c>
      <c r="N54" s="1" t="s">
        <v>37</v>
      </c>
      <c r="O54" s="1" t="s">
        <v>43</v>
      </c>
      <c r="P54" s="1" t="s">
        <v>43</v>
      </c>
      <c r="Q54" s="1" t="s">
        <v>43</v>
      </c>
      <c r="R54" s="3">
        <v>0</v>
      </c>
      <c r="S54" s="1" t="s">
        <v>44</v>
      </c>
      <c r="T54" s="1" t="s">
        <v>45</v>
      </c>
      <c r="U54" s="1" t="s">
        <v>966</v>
      </c>
      <c r="V54" s="1" t="s">
        <v>46</v>
      </c>
      <c r="W54" s="1" t="s">
        <v>47</v>
      </c>
      <c r="X54" s="1" t="s">
        <v>968</v>
      </c>
      <c r="Y54" s="1" t="s">
        <v>49</v>
      </c>
      <c r="Z54" s="1" t="s">
        <v>918</v>
      </c>
      <c r="AA54" s="1" t="s">
        <v>51</v>
      </c>
      <c r="AB54" s="1" t="s">
        <v>968</v>
      </c>
      <c r="AC54" s="1" t="s">
        <v>37</v>
      </c>
    </row>
    <row r="55" spans="1:29" hidden="1" x14ac:dyDescent="0.25">
      <c r="A55" s="1" t="s">
        <v>33</v>
      </c>
      <c r="B55" s="1" t="s">
        <v>34</v>
      </c>
      <c r="C55" s="2">
        <v>44575</v>
      </c>
      <c r="D55" s="1" t="s">
        <v>35</v>
      </c>
      <c r="E55" s="1" t="s">
        <v>36</v>
      </c>
      <c r="F55" s="1" t="s">
        <v>37</v>
      </c>
      <c r="G55" s="1" t="s">
        <v>969</v>
      </c>
      <c r="H55" s="1" t="s">
        <v>970</v>
      </c>
      <c r="I55" s="54">
        <v>0</v>
      </c>
      <c r="J55" s="54">
        <v>30285</v>
      </c>
      <c r="K55" s="1" t="s">
        <v>40</v>
      </c>
      <c r="L55" s="1" t="s">
        <v>340</v>
      </c>
      <c r="M55" s="1" t="s">
        <v>341</v>
      </c>
      <c r="N55" s="1" t="s">
        <v>37</v>
      </c>
      <c r="O55" s="1" t="s">
        <v>43</v>
      </c>
      <c r="P55" s="1" t="s">
        <v>43</v>
      </c>
      <c r="Q55" s="1" t="s">
        <v>43</v>
      </c>
      <c r="R55" s="3">
        <v>0</v>
      </c>
      <c r="S55" s="1" t="s">
        <v>44</v>
      </c>
      <c r="T55" s="1" t="s">
        <v>45</v>
      </c>
      <c r="U55" s="1" t="s">
        <v>969</v>
      </c>
      <c r="V55" s="1" t="s">
        <v>46</v>
      </c>
      <c r="W55" s="1" t="s">
        <v>47</v>
      </c>
      <c r="X55" s="1" t="s">
        <v>971</v>
      </c>
      <c r="Y55" s="1" t="s">
        <v>49</v>
      </c>
      <c r="Z55" s="1" t="s">
        <v>918</v>
      </c>
      <c r="AA55" s="1" t="s">
        <v>51</v>
      </c>
      <c r="AB55" s="1" t="s">
        <v>971</v>
      </c>
      <c r="AC55" s="1" t="s">
        <v>37</v>
      </c>
    </row>
    <row r="56" spans="1:29" hidden="1" x14ac:dyDescent="0.25">
      <c r="A56" s="1" t="s">
        <v>33</v>
      </c>
      <c r="B56" s="1" t="s">
        <v>34</v>
      </c>
      <c r="C56" s="2">
        <v>44575</v>
      </c>
      <c r="D56" s="1" t="s">
        <v>35</v>
      </c>
      <c r="E56" s="1" t="s">
        <v>36</v>
      </c>
      <c r="F56" s="1" t="s">
        <v>37</v>
      </c>
      <c r="G56" s="1" t="s">
        <v>972</v>
      </c>
      <c r="H56" s="1" t="s">
        <v>973</v>
      </c>
      <c r="I56" s="54">
        <v>0</v>
      </c>
      <c r="J56" s="54">
        <v>173891</v>
      </c>
      <c r="K56" s="1" t="s">
        <v>40</v>
      </c>
      <c r="L56" s="1" t="s">
        <v>340</v>
      </c>
      <c r="M56" s="1" t="s">
        <v>341</v>
      </c>
      <c r="N56" s="1" t="s">
        <v>37</v>
      </c>
      <c r="O56" s="1" t="s">
        <v>43</v>
      </c>
      <c r="P56" s="1" t="s">
        <v>43</v>
      </c>
      <c r="Q56" s="1" t="s">
        <v>43</v>
      </c>
      <c r="R56" s="3">
        <v>0</v>
      </c>
      <c r="S56" s="1" t="s">
        <v>44</v>
      </c>
      <c r="T56" s="1" t="s">
        <v>45</v>
      </c>
      <c r="U56" s="1" t="s">
        <v>972</v>
      </c>
      <c r="V56" s="1" t="s">
        <v>46</v>
      </c>
      <c r="W56" s="1" t="s">
        <v>47</v>
      </c>
      <c r="X56" s="1" t="s">
        <v>974</v>
      </c>
      <c r="Y56" s="1" t="s">
        <v>49</v>
      </c>
      <c r="Z56" s="1" t="s">
        <v>918</v>
      </c>
      <c r="AA56" s="1" t="s">
        <v>51</v>
      </c>
      <c r="AB56" s="1" t="s">
        <v>974</v>
      </c>
      <c r="AC56" s="1" t="s">
        <v>37</v>
      </c>
    </row>
    <row r="57" spans="1:29" hidden="1" x14ac:dyDescent="0.25">
      <c r="A57" s="1" t="s">
        <v>33</v>
      </c>
      <c r="B57" s="1" t="s">
        <v>34</v>
      </c>
      <c r="C57" s="2">
        <v>44576</v>
      </c>
      <c r="D57" s="1" t="s">
        <v>73</v>
      </c>
      <c r="E57" s="1" t="s">
        <v>74</v>
      </c>
      <c r="F57" s="1" t="s">
        <v>37</v>
      </c>
      <c r="G57" s="1" t="s">
        <v>934</v>
      </c>
      <c r="H57" s="1" t="s">
        <v>76</v>
      </c>
      <c r="I57" s="3">
        <v>33334</v>
      </c>
      <c r="J57" s="3">
        <v>0</v>
      </c>
      <c r="K57" s="1" t="s">
        <v>40</v>
      </c>
      <c r="L57" s="1" t="s">
        <v>303</v>
      </c>
      <c r="M57" s="1" t="s">
        <v>304</v>
      </c>
      <c r="N57" s="1" t="s">
        <v>295</v>
      </c>
      <c r="O57" s="1" t="s">
        <v>296</v>
      </c>
      <c r="P57" s="1" t="s">
        <v>43</v>
      </c>
      <c r="Q57" s="1" t="s">
        <v>43</v>
      </c>
      <c r="R57" s="3">
        <v>0</v>
      </c>
      <c r="S57" s="1" t="s">
        <v>44</v>
      </c>
      <c r="T57" s="1" t="s">
        <v>45</v>
      </c>
      <c r="U57" s="1" t="s">
        <v>934</v>
      </c>
      <c r="V57" s="1" t="s">
        <v>46</v>
      </c>
      <c r="W57" s="1" t="s">
        <v>975</v>
      </c>
      <c r="X57" s="1" t="s">
        <v>976</v>
      </c>
      <c r="Y57" s="1" t="s">
        <v>83</v>
      </c>
      <c r="Z57" s="1" t="s">
        <v>977</v>
      </c>
      <c r="AA57" s="1" t="s">
        <v>51</v>
      </c>
      <c r="AB57" s="1" t="s">
        <v>976</v>
      </c>
      <c r="AC57" s="1" t="s">
        <v>37</v>
      </c>
    </row>
    <row r="58" spans="1:29" hidden="1" x14ac:dyDescent="0.25">
      <c r="A58" s="1" t="s">
        <v>33</v>
      </c>
      <c r="B58" s="1" t="s">
        <v>34</v>
      </c>
      <c r="C58" s="2">
        <v>44576</v>
      </c>
      <c r="D58" s="1" t="s">
        <v>73</v>
      </c>
      <c r="E58" s="1" t="s">
        <v>74</v>
      </c>
      <c r="F58" s="1" t="s">
        <v>37</v>
      </c>
      <c r="G58" s="1" t="s">
        <v>934</v>
      </c>
      <c r="H58" s="1" t="s">
        <v>76</v>
      </c>
      <c r="I58" s="3">
        <v>270801</v>
      </c>
      <c r="J58" s="3">
        <v>0</v>
      </c>
      <c r="K58" s="1" t="s">
        <v>40</v>
      </c>
      <c r="L58" s="1" t="s">
        <v>456</v>
      </c>
      <c r="M58" s="1" t="s">
        <v>457</v>
      </c>
      <c r="N58" s="1" t="s">
        <v>79</v>
      </c>
      <c r="O58" s="1" t="s">
        <v>80</v>
      </c>
      <c r="P58" s="1" t="s">
        <v>43</v>
      </c>
      <c r="Q58" s="1" t="s">
        <v>43</v>
      </c>
      <c r="R58" s="3">
        <v>0</v>
      </c>
      <c r="S58" s="1" t="s">
        <v>44</v>
      </c>
      <c r="T58" s="1" t="s">
        <v>45</v>
      </c>
      <c r="U58" s="1" t="s">
        <v>934</v>
      </c>
      <c r="V58" s="1" t="s">
        <v>46</v>
      </c>
      <c r="W58" s="1" t="s">
        <v>975</v>
      </c>
      <c r="X58" s="1" t="s">
        <v>976</v>
      </c>
      <c r="Y58" s="1" t="s">
        <v>83</v>
      </c>
      <c r="Z58" s="1" t="s">
        <v>977</v>
      </c>
      <c r="AA58" s="1" t="s">
        <v>51</v>
      </c>
      <c r="AB58" s="1" t="s">
        <v>976</v>
      </c>
      <c r="AC58" s="1" t="s">
        <v>37</v>
      </c>
    </row>
    <row r="59" spans="1:29" hidden="1" x14ac:dyDescent="0.25">
      <c r="A59" s="1" t="s">
        <v>33</v>
      </c>
      <c r="B59" s="1" t="s">
        <v>34</v>
      </c>
      <c r="C59" s="2">
        <v>44576</v>
      </c>
      <c r="D59" s="1" t="s">
        <v>73</v>
      </c>
      <c r="E59" s="1" t="s">
        <v>74</v>
      </c>
      <c r="F59" s="1" t="s">
        <v>37</v>
      </c>
      <c r="G59" s="1" t="s">
        <v>934</v>
      </c>
      <c r="H59" s="1" t="s">
        <v>76</v>
      </c>
      <c r="I59" s="3">
        <v>33632</v>
      </c>
      <c r="J59" s="3">
        <v>0</v>
      </c>
      <c r="K59" s="1" t="s">
        <v>40</v>
      </c>
      <c r="L59" s="1" t="s">
        <v>478</v>
      </c>
      <c r="M59" s="1" t="s">
        <v>479</v>
      </c>
      <c r="N59" s="1" t="s">
        <v>79</v>
      </c>
      <c r="O59" s="1" t="s">
        <v>80</v>
      </c>
      <c r="P59" s="1" t="s">
        <v>43</v>
      </c>
      <c r="Q59" s="1" t="s">
        <v>43</v>
      </c>
      <c r="R59" s="3">
        <v>0</v>
      </c>
      <c r="S59" s="1" t="s">
        <v>44</v>
      </c>
      <c r="T59" s="1" t="s">
        <v>45</v>
      </c>
      <c r="U59" s="1" t="s">
        <v>934</v>
      </c>
      <c r="V59" s="1" t="s">
        <v>46</v>
      </c>
      <c r="W59" s="1" t="s">
        <v>975</v>
      </c>
      <c r="X59" s="1" t="s">
        <v>976</v>
      </c>
      <c r="Y59" s="1" t="s">
        <v>83</v>
      </c>
      <c r="Z59" s="1" t="s">
        <v>977</v>
      </c>
      <c r="AA59" s="1" t="s">
        <v>51</v>
      </c>
      <c r="AB59" s="1" t="s">
        <v>976</v>
      </c>
      <c r="AC59" s="1" t="s">
        <v>37</v>
      </c>
    </row>
    <row r="60" spans="1:29" hidden="1" x14ac:dyDescent="0.25">
      <c r="A60" s="1" t="s">
        <v>33</v>
      </c>
      <c r="B60" s="1" t="s">
        <v>34</v>
      </c>
      <c r="C60" s="2">
        <v>44576</v>
      </c>
      <c r="D60" s="1" t="s">
        <v>73</v>
      </c>
      <c r="E60" s="1" t="s">
        <v>74</v>
      </c>
      <c r="F60" s="1" t="s">
        <v>37</v>
      </c>
      <c r="G60" s="1" t="s">
        <v>934</v>
      </c>
      <c r="H60" s="1" t="s">
        <v>76</v>
      </c>
      <c r="I60" s="3">
        <v>100000</v>
      </c>
      <c r="J60" s="3">
        <v>0</v>
      </c>
      <c r="K60" s="1" t="s">
        <v>40</v>
      </c>
      <c r="L60" s="1" t="s">
        <v>486</v>
      </c>
      <c r="M60" s="1" t="s">
        <v>487</v>
      </c>
      <c r="N60" s="1" t="s">
        <v>79</v>
      </c>
      <c r="O60" s="1" t="s">
        <v>80</v>
      </c>
      <c r="P60" s="1" t="s">
        <v>43</v>
      </c>
      <c r="Q60" s="1" t="s">
        <v>43</v>
      </c>
      <c r="R60" s="3">
        <v>0</v>
      </c>
      <c r="S60" s="1" t="s">
        <v>44</v>
      </c>
      <c r="T60" s="1" t="s">
        <v>45</v>
      </c>
      <c r="U60" s="1" t="s">
        <v>934</v>
      </c>
      <c r="V60" s="1" t="s">
        <v>46</v>
      </c>
      <c r="W60" s="1" t="s">
        <v>975</v>
      </c>
      <c r="X60" s="1" t="s">
        <v>976</v>
      </c>
      <c r="Y60" s="1" t="s">
        <v>83</v>
      </c>
      <c r="Z60" s="1" t="s">
        <v>977</v>
      </c>
      <c r="AA60" s="1" t="s">
        <v>51</v>
      </c>
      <c r="AB60" s="1" t="s">
        <v>976</v>
      </c>
      <c r="AC60" s="1" t="s">
        <v>37</v>
      </c>
    </row>
    <row r="61" spans="1:29" hidden="1" x14ac:dyDescent="0.25">
      <c r="A61" s="1" t="s">
        <v>33</v>
      </c>
      <c r="B61" s="1" t="s">
        <v>34</v>
      </c>
      <c r="C61" s="2">
        <v>44576</v>
      </c>
      <c r="D61" s="1" t="s">
        <v>73</v>
      </c>
      <c r="E61" s="1" t="s">
        <v>74</v>
      </c>
      <c r="F61" s="1" t="s">
        <v>37</v>
      </c>
      <c r="G61" s="1" t="s">
        <v>934</v>
      </c>
      <c r="H61" s="1" t="s">
        <v>76</v>
      </c>
      <c r="I61" s="3">
        <v>35814</v>
      </c>
      <c r="J61" s="3">
        <v>0</v>
      </c>
      <c r="K61" s="1" t="s">
        <v>40</v>
      </c>
      <c r="L61" s="1" t="s">
        <v>470</v>
      </c>
      <c r="M61" s="1" t="s">
        <v>471</v>
      </c>
      <c r="N61" s="1" t="s">
        <v>79</v>
      </c>
      <c r="O61" s="1" t="s">
        <v>80</v>
      </c>
      <c r="P61" s="1" t="s">
        <v>43</v>
      </c>
      <c r="Q61" s="1" t="s">
        <v>43</v>
      </c>
      <c r="R61" s="3">
        <v>0</v>
      </c>
      <c r="S61" s="1" t="s">
        <v>44</v>
      </c>
      <c r="T61" s="1" t="s">
        <v>45</v>
      </c>
      <c r="U61" s="1" t="s">
        <v>934</v>
      </c>
      <c r="V61" s="1" t="s">
        <v>46</v>
      </c>
      <c r="W61" s="1" t="s">
        <v>975</v>
      </c>
      <c r="X61" s="1" t="s">
        <v>976</v>
      </c>
      <c r="Y61" s="1" t="s">
        <v>83</v>
      </c>
      <c r="Z61" s="1" t="s">
        <v>977</v>
      </c>
      <c r="AA61" s="1" t="s">
        <v>51</v>
      </c>
      <c r="AB61" s="1" t="s">
        <v>976</v>
      </c>
      <c r="AC61" s="1" t="s">
        <v>37</v>
      </c>
    </row>
    <row r="62" spans="1:29" hidden="1" x14ac:dyDescent="0.25">
      <c r="A62" s="1" t="s">
        <v>33</v>
      </c>
      <c r="B62" s="1" t="s">
        <v>34</v>
      </c>
      <c r="C62" s="2">
        <v>44576</v>
      </c>
      <c r="D62" s="1" t="s">
        <v>73</v>
      </c>
      <c r="E62" s="1" t="s">
        <v>74</v>
      </c>
      <c r="F62" s="1" t="s">
        <v>37</v>
      </c>
      <c r="G62" s="1" t="s">
        <v>934</v>
      </c>
      <c r="H62" s="1" t="s">
        <v>76</v>
      </c>
      <c r="I62" s="3">
        <v>33334</v>
      </c>
      <c r="J62" s="3">
        <v>0</v>
      </c>
      <c r="K62" s="1" t="s">
        <v>40</v>
      </c>
      <c r="L62" s="1" t="s">
        <v>978</v>
      </c>
      <c r="M62" s="1" t="s">
        <v>874</v>
      </c>
      <c r="N62" s="1" t="s">
        <v>79</v>
      </c>
      <c r="O62" s="1" t="s">
        <v>80</v>
      </c>
      <c r="P62" s="1" t="s">
        <v>43</v>
      </c>
      <c r="Q62" s="1" t="s">
        <v>43</v>
      </c>
      <c r="R62" s="3">
        <v>0</v>
      </c>
      <c r="S62" s="1" t="s">
        <v>44</v>
      </c>
      <c r="T62" s="1" t="s">
        <v>45</v>
      </c>
      <c r="U62" s="1" t="s">
        <v>934</v>
      </c>
      <c r="V62" s="1" t="s">
        <v>46</v>
      </c>
      <c r="W62" s="1" t="s">
        <v>975</v>
      </c>
      <c r="X62" s="1" t="s">
        <v>976</v>
      </c>
      <c r="Y62" s="1" t="s">
        <v>83</v>
      </c>
      <c r="Z62" s="1" t="s">
        <v>977</v>
      </c>
      <c r="AA62" s="1" t="s">
        <v>51</v>
      </c>
      <c r="AB62" s="1" t="s">
        <v>976</v>
      </c>
      <c r="AC62" s="1" t="s">
        <v>37</v>
      </c>
    </row>
    <row r="63" spans="1:29" hidden="1" x14ac:dyDescent="0.25">
      <c r="A63" s="1" t="s">
        <v>33</v>
      </c>
      <c r="B63" s="1" t="s">
        <v>34</v>
      </c>
      <c r="C63" s="2">
        <v>44576</v>
      </c>
      <c r="D63" s="1" t="s">
        <v>73</v>
      </c>
      <c r="E63" s="1" t="s">
        <v>74</v>
      </c>
      <c r="F63" s="1" t="s">
        <v>37</v>
      </c>
      <c r="G63" s="1" t="s">
        <v>934</v>
      </c>
      <c r="H63" s="1" t="s">
        <v>76</v>
      </c>
      <c r="I63" s="3">
        <v>33334</v>
      </c>
      <c r="J63" s="3">
        <v>0</v>
      </c>
      <c r="K63" s="1" t="s">
        <v>40</v>
      </c>
      <c r="L63" s="1" t="s">
        <v>91</v>
      </c>
      <c r="M63" s="1" t="s">
        <v>92</v>
      </c>
      <c r="N63" s="1" t="s">
        <v>79</v>
      </c>
      <c r="O63" s="1" t="s">
        <v>80</v>
      </c>
      <c r="P63" s="1" t="s">
        <v>43</v>
      </c>
      <c r="Q63" s="1" t="s">
        <v>43</v>
      </c>
      <c r="R63" s="3">
        <v>0</v>
      </c>
      <c r="S63" s="1" t="s">
        <v>44</v>
      </c>
      <c r="T63" s="1" t="s">
        <v>45</v>
      </c>
      <c r="U63" s="1" t="s">
        <v>934</v>
      </c>
      <c r="V63" s="1" t="s">
        <v>46</v>
      </c>
      <c r="W63" s="1" t="s">
        <v>975</v>
      </c>
      <c r="X63" s="1" t="s">
        <v>976</v>
      </c>
      <c r="Y63" s="1" t="s">
        <v>83</v>
      </c>
      <c r="Z63" s="1" t="s">
        <v>977</v>
      </c>
      <c r="AA63" s="1" t="s">
        <v>51</v>
      </c>
      <c r="AB63" s="1" t="s">
        <v>976</v>
      </c>
      <c r="AC63" s="1" t="s">
        <v>37</v>
      </c>
    </row>
    <row r="64" spans="1:29" hidden="1" x14ac:dyDescent="0.25">
      <c r="A64" s="1" t="s">
        <v>33</v>
      </c>
      <c r="B64" s="1" t="s">
        <v>34</v>
      </c>
      <c r="C64" s="2">
        <v>44576</v>
      </c>
      <c r="D64" s="1" t="s">
        <v>73</v>
      </c>
      <c r="E64" s="1" t="s">
        <v>74</v>
      </c>
      <c r="F64" s="1" t="s">
        <v>37</v>
      </c>
      <c r="G64" s="1" t="s">
        <v>934</v>
      </c>
      <c r="H64" s="1" t="s">
        <v>76</v>
      </c>
      <c r="I64" s="3">
        <v>500000</v>
      </c>
      <c r="J64" s="3">
        <v>0</v>
      </c>
      <c r="K64" s="1" t="s">
        <v>40</v>
      </c>
      <c r="L64" s="1" t="s">
        <v>139</v>
      </c>
      <c r="M64" s="1" t="s">
        <v>140</v>
      </c>
      <c r="N64" s="1" t="s">
        <v>79</v>
      </c>
      <c r="O64" s="1" t="s">
        <v>80</v>
      </c>
      <c r="P64" s="1" t="s">
        <v>43</v>
      </c>
      <c r="Q64" s="1" t="s">
        <v>43</v>
      </c>
      <c r="R64" s="3">
        <v>0</v>
      </c>
      <c r="S64" s="1" t="s">
        <v>44</v>
      </c>
      <c r="T64" s="1" t="s">
        <v>45</v>
      </c>
      <c r="U64" s="1" t="s">
        <v>934</v>
      </c>
      <c r="V64" s="1" t="s">
        <v>46</v>
      </c>
      <c r="W64" s="1" t="s">
        <v>975</v>
      </c>
      <c r="X64" s="1" t="s">
        <v>976</v>
      </c>
      <c r="Y64" s="1" t="s">
        <v>83</v>
      </c>
      <c r="Z64" s="1" t="s">
        <v>977</v>
      </c>
      <c r="AA64" s="1" t="s">
        <v>51</v>
      </c>
      <c r="AB64" s="1" t="s">
        <v>976</v>
      </c>
      <c r="AC64" s="1" t="s">
        <v>37</v>
      </c>
    </row>
    <row r="65" spans="1:29" hidden="1" x14ac:dyDescent="0.25">
      <c r="A65" s="1" t="s">
        <v>33</v>
      </c>
      <c r="B65" s="1" t="s">
        <v>34</v>
      </c>
      <c r="C65" s="2">
        <v>44576</v>
      </c>
      <c r="D65" s="1" t="s">
        <v>73</v>
      </c>
      <c r="E65" s="1" t="s">
        <v>74</v>
      </c>
      <c r="F65" s="1" t="s">
        <v>37</v>
      </c>
      <c r="G65" s="1" t="s">
        <v>934</v>
      </c>
      <c r="H65" s="1" t="s">
        <v>76</v>
      </c>
      <c r="I65" s="3">
        <v>37832</v>
      </c>
      <c r="J65" s="3">
        <v>0</v>
      </c>
      <c r="K65" s="1" t="s">
        <v>40</v>
      </c>
      <c r="L65" s="1" t="s">
        <v>107</v>
      </c>
      <c r="M65" s="1" t="s">
        <v>108</v>
      </c>
      <c r="N65" s="1" t="s">
        <v>79</v>
      </c>
      <c r="O65" s="1" t="s">
        <v>80</v>
      </c>
      <c r="P65" s="1" t="s">
        <v>43</v>
      </c>
      <c r="Q65" s="1" t="s">
        <v>43</v>
      </c>
      <c r="R65" s="3">
        <v>0</v>
      </c>
      <c r="S65" s="1" t="s">
        <v>44</v>
      </c>
      <c r="T65" s="1" t="s">
        <v>45</v>
      </c>
      <c r="U65" s="1" t="s">
        <v>934</v>
      </c>
      <c r="V65" s="1" t="s">
        <v>46</v>
      </c>
      <c r="W65" s="1" t="s">
        <v>975</v>
      </c>
      <c r="X65" s="1" t="s">
        <v>976</v>
      </c>
      <c r="Y65" s="1" t="s">
        <v>83</v>
      </c>
      <c r="Z65" s="1" t="s">
        <v>977</v>
      </c>
      <c r="AA65" s="1" t="s">
        <v>51</v>
      </c>
      <c r="AB65" s="1" t="s">
        <v>976</v>
      </c>
      <c r="AC65" s="1" t="s">
        <v>37</v>
      </c>
    </row>
    <row r="66" spans="1:29" hidden="1" x14ac:dyDescent="0.25">
      <c r="A66" s="1" t="s">
        <v>33</v>
      </c>
      <c r="B66" s="1" t="s">
        <v>34</v>
      </c>
      <c r="C66" s="2">
        <v>44576</v>
      </c>
      <c r="D66" s="1" t="s">
        <v>73</v>
      </c>
      <c r="E66" s="1" t="s">
        <v>74</v>
      </c>
      <c r="F66" s="1" t="s">
        <v>37</v>
      </c>
      <c r="G66" s="1" t="s">
        <v>934</v>
      </c>
      <c r="H66" s="1" t="s">
        <v>76</v>
      </c>
      <c r="I66" s="3">
        <v>35677</v>
      </c>
      <c r="J66" s="3">
        <v>0</v>
      </c>
      <c r="K66" s="1" t="s">
        <v>40</v>
      </c>
      <c r="L66" s="1" t="s">
        <v>979</v>
      </c>
      <c r="M66" s="1" t="s">
        <v>691</v>
      </c>
      <c r="N66" s="1" t="s">
        <v>79</v>
      </c>
      <c r="O66" s="1" t="s">
        <v>80</v>
      </c>
      <c r="P66" s="1" t="s">
        <v>43</v>
      </c>
      <c r="Q66" s="1" t="s">
        <v>43</v>
      </c>
      <c r="R66" s="3">
        <v>0</v>
      </c>
      <c r="S66" s="1" t="s">
        <v>44</v>
      </c>
      <c r="T66" s="1" t="s">
        <v>45</v>
      </c>
      <c r="U66" s="1" t="s">
        <v>934</v>
      </c>
      <c r="V66" s="1" t="s">
        <v>46</v>
      </c>
      <c r="W66" s="1" t="s">
        <v>975</v>
      </c>
      <c r="X66" s="1" t="s">
        <v>976</v>
      </c>
      <c r="Y66" s="1" t="s">
        <v>83</v>
      </c>
      <c r="Z66" s="1" t="s">
        <v>977</v>
      </c>
      <c r="AA66" s="1" t="s">
        <v>51</v>
      </c>
      <c r="AB66" s="1" t="s">
        <v>976</v>
      </c>
      <c r="AC66" s="1" t="s">
        <v>37</v>
      </c>
    </row>
    <row r="67" spans="1:29" hidden="1" x14ac:dyDescent="0.25">
      <c r="A67" s="1" t="s">
        <v>33</v>
      </c>
      <c r="B67" s="1" t="s">
        <v>34</v>
      </c>
      <c r="C67" s="2">
        <v>44576</v>
      </c>
      <c r="D67" s="1" t="s">
        <v>73</v>
      </c>
      <c r="E67" s="1" t="s">
        <v>74</v>
      </c>
      <c r="F67" s="1" t="s">
        <v>37</v>
      </c>
      <c r="G67" s="1" t="s">
        <v>934</v>
      </c>
      <c r="H67" s="1" t="s">
        <v>76</v>
      </c>
      <c r="I67" s="3">
        <v>33856</v>
      </c>
      <c r="J67" s="3">
        <v>0</v>
      </c>
      <c r="K67" s="1" t="s">
        <v>40</v>
      </c>
      <c r="L67" s="1" t="s">
        <v>725</v>
      </c>
      <c r="M67" s="1" t="s">
        <v>726</v>
      </c>
      <c r="N67" s="1" t="s">
        <v>79</v>
      </c>
      <c r="O67" s="1" t="s">
        <v>80</v>
      </c>
      <c r="P67" s="1" t="s">
        <v>43</v>
      </c>
      <c r="Q67" s="1" t="s">
        <v>43</v>
      </c>
      <c r="R67" s="3">
        <v>0</v>
      </c>
      <c r="S67" s="1" t="s">
        <v>44</v>
      </c>
      <c r="T67" s="1" t="s">
        <v>45</v>
      </c>
      <c r="U67" s="1" t="s">
        <v>934</v>
      </c>
      <c r="V67" s="1" t="s">
        <v>46</v>
      </c>
      <c r="W67" s="1" t="s">
        <v>975</v>
      </c>
      <c r="X67" s="1" t="s">
        <v>976</v>
      </c>
      <c r="Y67" s="1" t="s">
        <v>83</v>
      </c>
      <c r="Z67" s="1" t="s">
        <v>977</v>
      </c>
      <c r="AA67" s="1" t="s">
        <v>51</v>
      </c>
      <c r="AB67" s="1" t="s">
        <v>976</v>
      </c>
      <c r="AC67" s="1" t="s">
        <v>37</v>
      </c>
    </row>
    <row r="68" spans="1:29" hidden="1" x14ac:dyDescent="0.25">
      <c r="A68" s="1" t="s">
        <v>33</v>
      </c>
      <c r="B68" s="1" t="s">
        <v>34</v>
      </c>
      <c r="C68" s="2">
        <v>44576</v>
      </c>
      <c r="D68" s="1" t="s">
        <v>73</v>
      </c>
      <c r="E68" s="1" t="s">
        <v>74</v>
      </c>
      <c r="F68" s="1" t="s">
        <v>37</v>
      </c>
      <c r="G68" s="1" t="s">
        <v>934</v>
      </c>
      <c r="H68" s="1" t="s">
        <v>76</v>
      </c>
      <c r="I68" s="3">
        <v>500000</v>
      </c>
      <c r="J68" s="3">
        <v>0</v>
      </c>
      <c r="K68" s="1" t="s">
        <v>40</v>
      </c>
      <c r="L68" s="1" t="s">
        <v>773</v>
      </c>
      <c r="M68" s="1" t="s">
        <v>774</v>
      </c>
      <c r="N68" s="1" t="s">
        <v>79</v>
      </c>
      <c r="O68" s="1" t="s">
        <v>80</v>
      </c>
      <c r="P68" s="1" t="s">
        <v>43</v>
      </c>
      <c r="Q68" s="1" t="s">
        <v>43</v>
      </c>
      <c r="R68" s="3">
        <v>0</v>
      </c>
      <c r="S68" s="1" t="s">
        <v>44</v>
      </c>
      <c r="T68" s="1" t="s">
        <v>45</v>
      </c>
      <c r="U68" s="1" t="s">
        <v>934</v>
      </c>
      <c r="V68" s="1" t="s">
        <v>46</v>
      </c>
      <c r="W68" s="1" t="s">
        <v>975</v>
      </c>
      <c r="X68" s="1" t="s">
        <v>976</v>
      </c>
      <c r="Y68" s="1" t="s">
        <v>83</v>
      </c>
      <c r="Z68" s="1" t="s">
        <v>977</v>
      </c>
      <c r="AA68" s="1" t="s">
        <v>51</v>
      </c>
      <c r="AB68" s="1" t="s">
        <v>976</v>
      </c>
      <c r="AC68" s="1" t="s">
        <v>37</v>
      </c>
    </row>
    <row r="69" spans="1:29" hidden="1" x14ac:dyDescent="0.25">
      <c r="A69" s="1" t="s">
        <v>33</v>
      </c>
      <c r="B69" s="1" t="s">
        <v>34</v>
      </c>
      <c r="C69" s="2">
        <v>44576</v>
      </c>
      <c r="D69" s="1" t="s">
        <v>73</v>
      </c>
      <c r="E69" s="1" t="s">
        <v>74</v>
      </c>
      <c r="F69" s="1" t="s">
        <v>37</v>
      </c>
      <c r="G69" s="1" t="s">
        <v>934</v>
      </c>
      <c r="H69" s="1" t="s">
        <v>76</v>
      </c>
      <c r="I69" s="3">
        <v>33334</v>
      </c>
      <c r="J69" s="3">
        <v>0</v>
      </c>
      <c r="K69" s="1" t="s">
        <v>40</v>
      </c>
      <c r="L69" s="1" t="s">
        <v>541</v>
      </c>
      <c r="M69" s="1" t="s">
        <v>542</v>
      </c>
      <c r="N69" s="1" t="s">
        <v>79</v>
      </c>
      <c r="O69" s="1" t="s">
        <v>80</v>
      </c>
      <c r="P69" s="1" t="s">
        <v>43</v>
      </c>
      <c r="Q69" s="1" t="s">
        <v>43</v>
      </c>
      <c r="R69" s="3">
        <v>0</v>
      </c>
      <c r="S69" s="1" t="s">
        <v>44</v>
      </c>
      <c r="T69" s="1" t="s">
        <v>45</v>
      </c>
      <c r="U69" s="1" t="s">
        <v>934</v>
      </c>
      <c r="V69" s="1" t="s">
        <v>46</v>
      </c>
      <c r="W69" s="1" t="s">
        <v>975</v>
      </c>
      <c r="X69" s="1" t="s">
        <v>976</v>
      </c>
      <c r="Y69" s="1" t="s">
        <v>83</v>
      </c>
      <c r="Z69" s="1" t="s">
        <v>977</v>
      </c>
      <c r="AA69" s="1" t="s">
        <v>51</v>
      </c>
      <c r="AB69" s="1" t="s">
        <v>976</v>
      </c>
      <c r="AC69" s="1" t="s">
        <v>37</v>
      </c>
    </row>
    <row r="70" spans="1:29" hidden="1" x14ac:dyDescent="0.25">
      <c r="A70" s="1" t="s">
        <v>33</v>
      </c>
      <c r="B70" s="1" t="s">
        <v>34</v>
      </c>
      <c r="C70" s="2">
        <v>44576</v>
      </c>
      <c r="D70" s="1" t="s">
        <v>73</v>
      </c>
      <c r="E70" s="1" t="s">
        <v>74</v>
      </c>
      <c r="F70" s="1" t="s">
        <v>37</v>
      </c>
      <c r="G70" s="1" t="s">
        <v>934</v>
      </c>
      <c r="H70" s="1" t="s">
        <v>76</v>
      </c>
      <c r="I70" s="3">
        <v>33334</v>
      </c>
      <c r="J70" s="3">
        <v>0</v>
      </c>
      <c r="K70" s="1" t="s">
        <v>40</v>
      </c>
      <c r="L70" s="1" t="s">
        <v>121</v>
      </c>
      <c r="M70" s="1" t="s">
        <v>122</v>
      </c>
      <c r="N70" s="1" t="s">
        <v>79</v>
      </c>
      <c r="O70" s="1" t="s">
        <v>80</v>
      </c>
      <c r="P70" s="1" t="s">
        <v>43</v>
      </c>
      <c r="Q70" s="1" t="s">
        <v>43</v>
      </c>
      <c r="R70" s="3">
        <v>0</v>
      </c>
      <c r="S70" s="1" t="s">
        <v>44</v>
      </c>
      <c r="T70" s="1" t="s">
        <v>45</v>
      </c>
      <c r="U70" s="1" t="s">
        <v>934</v>
      </c>
      <c r="V70" s="1" t="s">
        <v>46</v>
      </c>
      <c r="W70" s="1" t="s">
        <v>975</v>
      </c>
      <c r="X70" s="1" t="s">
        <v>976</v>
      </c>
      <c r="Y70" s="1" t="s">
        <v>83</v>
      </c>
      <c r="Z70" s="1" t="s">
        <v>977</v>
      </c>
      <c r="AA70" s="1" t="s">
        <v>51</v>
      </c>
      <c r="AB70" s="1" t="s">
        <v>976</v>
      </c>
      <c r="AC70" s="1" t="s">
        <v>37</v>
      </c>
    </row>
    <row r="71" spans="1:29" hidden="1" x14ac:dyDescent="0.25">
      <c r="A71" s="1" t="s">
        <v>33</v>
      </c>
      <c r="B71" s="1" t="s">
        <v>34</v>
      </c>
      <c r="C71" s="2">
        <v>44576</v>
      </c>
      <c r="D71" s="1" t="s">
        <v>73</v>
      </c>
      <c r="E71" s="1" t="s">
        <v>74</v>
      </c>
      <c r="F71" s="1" t="s">
        <v>37</v>
      </c>
      <c r="G71" s="1" t="s">
        <v>934</v>
      </c>
      <c r="H71" s="1" t="s">
        <v>76</v>
      </c>
      <c r="I71" s="3">
        <v>68205</v>
      </c>
      <c r="J71" s="3">
        <v>0</v>
      </c>
      <c r="K71" s="1" t="s">
        <v>40</v>
      </c>
      <c r="L71" s="1" t="s">
        <v>577</v>
      </c>
      <c r="M71" s="1" t="s">
        <v>578</v>
      </c>
      <c r="N71" s="1" t="s">
        <v>79</v>
      </c>
      <c r="O71" s="1" t="s">
        <v>80</v>
      </c>
      <c r="P71" s="1" t="s">
        <v>43</v>
      </c>
      <c r="Q71" s="1" t="s">
        <v>43</v>
      </c>
      <c r="R71" s="3">
        <v>0</v>
      </c>
      <c r="S71" s="1" t="s">
        <v>44</v>
      </c>
      <c r="T71" s="1" t="s">
        <v>45</v>
      </c>
      <c r="U71" s="1" t="s">
        <v>934</v>
      </c>
      <c r="V71" s="1" t="s">
        <v>46</v>
      </c>
      <c r="W71" s="1" t="s">
        <v>975</v>
      </c>
      <c r="X71" s="1" t="s">
        <v>976</v>
      </c>
      <c r="Y71" s="1" t="s">
        <v>83</v>
      </c>
      <c r="Z71" s="1" t="s">
        <v>977</v>
      </c>
      <c r="AA71" s="1" t="s">
        <v>51</v>
      </c>
      <c r="AB71" s="1" t="s">
        <v>976</v>
      </c>
      <c r="AC71" s="1" t="s">
        <v>37</v>
      </c>
    </row>
    <row r="72" spans="1:29" hidden="1" x14ac:dyDescent="0.25">
      <c r="A72" s="1" t="s">
        <v>33</v>
      </c>
      <c r="B72" s="1" t="s">
        <v>34</v>
      </c>
      <c r="C72" s="2">
        <v>44576</v>
      </c>
      <c r="D72" s="1" t="s">
        <v>73</v>
      </c>
      <c r="E72" s="1" t="s">
        <v>74</v>
      </c>
      <c r="F72" s="1" t="s">
        <v>37</v>
      </c>
      <c r="G72" s="1" t="s">
        <v>934</v>
      </c>
      <c r="H72" s="1" t="s">
        <v>76</v>
      </c>
      <c r="I72" s="3">
        <v>33334</v>
      </c>
      <c r="J72" s="3">
        <v>0</v>
      </c>
      <c r="K72" s="1" t="s">
        <v>40</v>
      </c>
      <c r="L72" s="1" t="s">
        <v>593</v>
      </c>
      <c r="M72" s="1" t="s">
        <v>594</v>
      </c>
      <c r="N72" s="1" t="s">
        <v>79</v>
      </c>
      <c r="O72" s="1" t="s">
        <v>80</v>
      </c>
      <c r="P72" s="1" t="s">
        <v>43</v>
      </c>
      <c r="Q72" s="1" t="s">
        <v>43</v>
      </c>
      <c r="R72" s="3">
        <v>0</v>
      </c>
      <c r="S72" s="1" t="s">
        <v>44</v>
      </c>
      <c r="T72" s="1" t="s">
        <v>45</v>
      </c>
      <c r="U72" s="1" t="s">
        <v>934</v>
      </c>
      <c r="V72" s="1" t="s">
        <v>46</v>
      </c>
      <c r="W72" s="1" t="s">
        <v>975</v>
      </c>
      <c r="X72" s="1" t="s">
        <v>976</v>
      </c>
      <c r="Y72" s="1" t="s">
        <v>83</v>
      </c>
      <c r="Z72" s="1" t="s">
        <v>977</v>
      </c>
      <c r="AA72" s="1" t="s">
        <v>51</v>
      </c>
      <c r="AB72" s="1" t="s">
        <v>976</v>
      </c>
      <c r="AC72" s="1" t="s">
        <v>37</v>
      </c>
    </row>
    <row r="73" spans="1:29" hidden="1" x14ac:dyDescent="0.25">
      <c r="A73" s="1" t="s">
        <v>33</v>
      </c>
      <c r="B73" s="1" t="s">
        <v>34</v>
      </c>
      <c r="C73" s="2">
        <v>44576</v>
      </c>
      <c r="D73" s="1" t="s">
        <v>73</v>
      </c>
      <c r="E73" s="1" t="s">
        <v>74</v>
      </c>
      <c r="F73" s="1" t="s">
        <v>37</v>
      </c>
      <c r="G73" s="1" t="s">
        <v>934</v>
      </c>
      <c r="H73" s="1" t="s">
        <v>76</v>
      </c>
      <c r="I73" s="3">
        <v>66667</v>
      </c>
      <c r="J73" s="3">
        <v>0</v>
      </c>
      <c r="K73" s="1" t="s">
        <v>40</v>
      </c>
      <c r="L73" s="1" t="s">
        <v>537</v>
      </c>
      <c r="M73" s="1" t="s">
        <v>538</v>
      </c>
      <c r="N73" s="1" t="s">
        <v>79</v>
      </c>
      <c r="O73" s="1" t="s">
        <v>80</v>
      </c>
      <c r="P73" s="1" t="s">
        <v>43</v>
      </c>
      <c r="Q73" s="1" t="s">
        <v>43</v>
      </c>
      <c r="R73" s="3">
        <v>0</v>
      </c>
      <c r="S73" s="1" t="s">
        <v>44</v>
      </c>
      <c r="T73" s="1" t="s">
        <v>45</v>
      </c>
      <c r="U73" s="1" t="s">
        <v>934</v>
      </c>
      <c r="V73" s="1" t="s">
        <v>46</v>
      </c>
      <c r="W73" s="1" t="s">
        <v>975</v>
      </c>
      <c r="X73" s="1" t="s">
        <v>976</v>
      </c>
      <c r="Y73" s="1" t="s">
        <v>83</v>
      </c>
      <c r="Z73" s="1" t="s">
        <v>977</v>
      </c>
      <c r="AA73" s="1" t="s">
        <v>51</v>
      </c>
      <c r="AB73" s="1" t="s">
        <v>976</v>
      </c>
      <c r="AC73" s="1" t="s">
        <v>37</v>
      </c>
    </row>
    <row r="74" spans="1:29" hidden="1" x14ac:dyDescent="0.25">
      <c r="A74" s="1" t="s">
        <v>33</v>
      </c>
      <c r="B74" s="1" t="s">
        <v>34</v>
      </c>
      <c r="C74" s="2">
        <v>44576</v>
      </c>
      <c r="D74" s="1" t="s">
        <v>73</v>
      </c>
      <c r="E74" s="1" t="s">
        <v>74</v>
      </c>
      <c r="F74" s="1" t="s">
        <v>37</v>
      </c>
      <c r="G74" s="1" t="s">
        <v>934</v>
      </c>
      <c r="H74" s="1" t="s">
        <v>76</v>
      </c>
      <c r="I74" s="3">
        <v>100000</v>
      </c>
      <c r="J74" s="3">
        <v>0</v>
      </c>
      <c r="K74" s="1" t="s">
        <v>40</v>
      </c>
      <c r="L74" s="1" t="s">
        <v>125</v>
      </c>
      <c r="M74" s="1" t="s">
        <v>126</v>
      </c>
      <c r="N74" s="1" t="s">
        <v>79</v>
      </c>
      <c r="O74" s="1" t="s">
        <v>80</v>
      </c>
      <c r="P74" s="1" t="s">
        <v>43</v>
      </c>
      <c r="Q74" s="1" t="s">
        <v>43</v>
      </c>
      <c r="R74" s="3">
        <v>0</v>
      </c>
      <c r="S74" s="1" t="s">
        <v>44</v>
      </c>
      <c r="T74" s="1" t="s">
        <v>45</v>
      </c>
      <c r="U74" s="1" t="s">
        <v>934</v>
      </c>
      <c r="V74" s="1" t="s">
        <v>46</v>
      </c>
      <c r="W74" s="1" t="s">
        <v>975</v>
      </c>
      <c r="X74" s="1" t="s">
        <v>976</v>
      </c>
      <c r="Y74" s="1" t="s">
        <v>83</v>
      </c>
      <c r="Z74" s="1" t="s">
        <v>977</v>
      </c>
      <c r="AA74" s="1" t="s">
        <v>51</v>
      </c>
      <c r="AB74" s="1" t="s">
        <v>976</v>
      </c>
      <c r="AC74" s="1" t="s">
        <v>37</v>
      </c>
    </row>
    <row r="75" spans="1:29" hidden="1" x14ac:dyDescent="0.25">
      <c r="A75" s="1" t="s">
        <v>33</v>
      </c>
      <c r="B75" s="1" t="s">
        <v>34</v>
      </c>
      <c r="C75" s="2">
        <v>44576</v>
      </c>
      <c r="D75" s="1" t="s">
        <v>73</v>
      </c>
      <c r="E75" s="1" t="s">
        <v>74</v>
      </c>
      <c r="F75" s="1" t="s">
        <v>37</v>
      </c>
      <c r="G75" s="1" t="s">
        <v>934</v>
      </c>
      <c r="H75" s="1" t="s">
        <v>76</v>
      </c>
      <c r="I75" s="3">
        <v>66667</v>
      </c>
      <c r="J75" s="3">
        <v>0</v>
      </c>
      <c r="K75" s="1" t="s">
        <v>40</v>
      </c>
      <c r="L75" s="1" t="s">
        <v>569</v>
      </c>
      <c r="M75" s="1" t="s">
        <v>570</v>
      </c>
      <c r="N75" s="1" t="s">
        <v>79</v>
      </c>
      <c r="O75" s="1" t="s">
        <v>80</v>
      </c>
      <c r="P75" s="1" t="s">
        <v>43</v>
      </c>
      <c r="Q75" s="1" t="s">
        <v>43</v>
      </c>
      <c r="R75" s="3">
        <v>0</v>
      </c>
      <c r="S75" s="1" t="s">
        <v>44</v>
      </c>
      <c r="T75" s="1" t="s">
        <v>45</v>
      </c>
      <c r="U75" s="1" t="s">
        <v>934</v>
      </c>
      <c r="V75" s="1" t="s">
        <v>46</v>
      </c>
      <c r="W75" s="1" t="s">
        <v>975</v>
      </c>
      <c r="X75" s="1" t="s">
        <v>976</v>
      </c>
      <c r="Y75" s="1" t="s">
        <v>83</v>
      </c>
      <c r="Z75" s="1" t="s">
        <v>977</v>
      </c>
      <c r="AA75" s="1" t="s">
        <v>51</v>
      </c>
      <c r="AB75" s="1" t="s">
        <v>976</v>
      </c>
      <c r="AC75" s="1" t="s">
        <v>37</v>
      </c>
    </row>
    <row r="76" spans="1:29" hidden="1" x14ac:dyDescent="0.25">
      <c r="A76" s="1" t="s">
        <v>33</v>
      </c>
      <c r="B76" s="1" t="s">
        <v>34</v>
      </c>
      <c r="C76" s="2">
        <v>44576</v>
      </c>
      <c r="D76" s="1" t="s">
        <v>73</v>
      </c>
      <c r="E76" s="1" t="s">
        <v>74</v>
      </c>
      <c r="F76" s="1" t="s">
        <v>37</v>
      </c>
      <c r="G76" s="1" t="s">
        <v>934</v>
      </c>
      <c r="H76" s="1" t="s">
        <v>76</v>
      </c>
      <c r="I76" s="3">
        <v>171790</v>
      </c>
      <c r="J76" s="3">
        <v>0</v>
      </c>
      <c r="K76" s="1" t="s">
        <v>40</v>
      </c>
      <c r="L76" s="1" t="s">
        <v>115</v>
      </c>
      <c r="M76" s="1" t="s">
        <v>116</v>
      </c>
      <c r="N76" s="1" t="s">
        <v>79</v>
      </c>
      <c r="O76" s="1" t="s">
        <v>80</v>
      </c>
      <c r="P76" s="1" t="s">
        <v>43</v>
      </c>
      <c r="Q76" s="1" t="s">
        <v>43</v>
      </c>
      <c r="R76" s="3">
        <v>0</v>
      </c>
      <c r="S76" s="1" t="s">
        <v>44</v>
      </c>
      <c r="T76" s="1" t="s">
        <v>45</v>
      </c>
      <c r="U76" s="1" t="s">
        <v>934</v>
      </c>
      <c r="V76" s="1" t="s">
        <v>46</v>
      </c>
      <c r="W76" s="1" t="s">
        <v>975</v>
      </c>
      <c r="X76" s="1" t="s">
        <v>976</v>
      </c>
      <c r="Y76" s="1" t="s">
        <v>83</v>
      </c>
      <c r="Z76" s="1" t="s">
        <v>977</v>
      </c>
      <c r="AA76" s="1" t="s">
        <v>51</v>
      </c>
      <c r="AB76" s="1" t="s">
        <v>976</v>
      </c>
      <c r="AC76" s="1" t="s">
        <v>37</v>
      </c>
    </row>
    <row r="77" spans="1:29" hidden="1" x14ac:dyDescent="0.25">
      <c r="A77" s="1" t="s">
        <v>33</v>
      </c>
      <c r="B77" s="1" t="s">
        <v>34</v>
      </c>
      <c r="C77" s="2">
        <v>44576</v>
      </c>
      <c r="D77" s="1" t="s">
        <v>73</v>
      </c>
      <c r="E77" s="1" t="s">
        <v>74</v>
      </c>
      <c r="F77" s="1" t="s">
        <v>37</v>
      </c>
      <c r="G77" s="1" t="s">
        <v>934</v>
      </c>
      <c r="H77" s="1" t="s">
        <v>76</v>
      </c>
      <c r="I77" s="3">
        <v>135665</v>
      </c>
      <c r="J77" s="3">
        <v>0</v>
      </c>
      <c r="K77" s="1" t="s">
        <v>40</v>
      </c>
      <c r="L77" s="1" t="s">
        <v>148</v>
      </c>
      <c r="M77" s="1" t="s">
        <v>149</v>
      </c>
      <c r="N77" s="1" t="s">
        <v>79</v>
      </c>
      <c r="O77" s="1" t="s">
        <v>80</v>
      </c>
      <c r="P77" s="1" t="s">
        <v>43</v>
      </c>
      <c r="Q77" s="1" t="s">
        <v>43</v>
      </c>
      <c r="R77" s="3">
        <v>0</v>
      </c>
      <c r="S77" s="1" t="s">
        <v>44</v>
      </c>
      <c r="T77" s="1" t="s">
        <v>45</v>
      </c>
      <c r="U77" s="1" t="s">
        <v>934</v>
      </c>
      <c r="V77" s="1" t="s">
        <v>46</v>
      </c>
      <c r="W77" s="1" t="s">
        <v>975</v>
      </c>
      <c r="X77" s="1" t="s">
        <v>976</v>
      </c>
      <c r="Y77" s="1" t="s">
        <v>83</v>
      </c>
      <c r="Z77" s="1" t="s">
        <v>977</v>
      </c>
      <c r="AA77" s="1" t="s">
        <v>51</v>
      </c>
      <c r="AB77" s="1" t="s">
        <v>976</v>
      </c>
      <c r="AC77" s="1" t="s">
        <v>37</v>
      </c>
    </row>
    <row r="78" spans="1:29" hidden="1" x14ac:dyDescent="0.25">
      <c r="A78" s="1" t="s">
        <v>33</v>
      </c>
      <c r="B78" s="1" t="s">
        <v>34</v>
      </c>
      <c r="C78" s="2">
        <v>44576</v>
      </c>
      <c r="D78" s="1" t="s">
        <v>73</v>
      </c>
      <c r="E78" s="1" t="s">
        <v>74</v>
      </c>
      <c r="F78" s="1" t="s">
        <v>37</v>
      </c>
      <c r="G78" s="1" t="s">
        <v>934</v>
      </c>
      <c r="H78" s="1" t="s">
        <v>76</v>
      </c>
      <c r="I78" s="3">
        <v>102392</v>
      </c>
      <c r="J78" s="3">
        <v>0</v>
      </c>
      <c r="K78" s="1" t="s">
        <v>40</v>
      </c>
      <c r="L78" s="1" t="s">
        <v>775</v>
      </c>
      <c r="M78" s="1" t="s">
        <v>776</v>
      </c>
      <c r="N78" s="1" t="s">
        <v>79</v>
      </c>
      <c r="O78" s="1" t="s">
        <v>80</v>
      </c>
      <c r="P78" s="1" t="s">
        <v>43</v>
      </c>
      <c r="Q78" s="1" t="s">
        <v>43</v>
      </c>
      <c r="R78" s="3">
        <v>0</v>
      </c>
      <c r="S78" s="1" t="s">
        <v>44</v>
      </c>
      <c r="T78" s="1" t="s">
        <v>45</v>
      </c>
      <c r="U78" s="1" t="s">
        <v>934</v>
      </c>
      <c r="V78" s="1" t="s">
        <v>46</v>
      </c>
      <c r="W78" s="1" t="s">
        <v>975</v>
      </c>
      <c r="X78" s="1" t="s">
        <v>976</v>
      </c>
      <c r="Y78" s="1" t="s">
        <v>83</v>
      </c>
      <c r="Z78" s="1" t="s">
        <v>977</v>
      </c>
      <c r="AA78" s="1" t="s">
        <v>51</v>
      </c>
      <c r="AB78" s="1" t="s">
        <v>976</v>
      </c>
      <c r="AC78" s="1" t="s">
        <v>37</v>
      </c>
    </row>
    <row r="79" spans="1:29" hidden="1" x14ac:dyDescent="0.25">
      <c r="A79" s="1" t="s">
        <v>33</v>
      </c>
      <c r="B79" s="1" t="s">
        <v>34</v>
      </c>
      <c r="C79" s="2">
        <v>44576</v>
      </c>
      <c r="D79" s="1" t="s">
        <v>73</v>
      </c>
      <c r="E79" s="1" t="s">
        <v>74</v>
      </c>
      <c r="F79" s="1" t="s">
        <v>37</v>
      </c>
      <c r="G79" s="1" t="s">
        <v>934</v>
      </c>
      <c r="H79" s="1" t="s">
        <v>76</v>
      </c>
      <c r="I79" s="3">
        <v>166667</v>
      </c>
      <c r="J79" s="3">
        <v>0</v>
      </c>
      <c r="K79" s="1" t="s">
        <v>40</v>
      </c>
      <c r="L79" s="1" t="s">
        <v>980</v>
      </c>
      <c r="M79" s="1" t="s">
        <v>665</v>
      </c>
      <c r="N79" s="1" t="s">
        <v>79</v>
      </c>
      <c r="O79" s="1" t="s">
        <v>80</v>
      </c>
      <c r="P79" s="1" t="s">
        <v>43</v>
      </c>
      <c r="Q79" s="1" t="s">
        <v>43</v>
      </c>
      <c r="R79" s="3">
        <v>0</v>
      </c>
      <c r="S79" s="1" t="s">
        <v>44</v>
      </c>
      <c r="T79" s="1" t="s">
        <v>45</v>
      </c>
      <c r="U79" s="1" t="s">
        <v>934</v>
      </c>
      <c r="V79" s="1" t="s">
        <v>46</v>
      </c>
      <c r="W79" s="1" t="s">
        <v>975</v>
      </c>
      <c r="X79" s="1" t="s">
        <v>976</v>
      </c>
      <c r="Y79" s="1" t="s">
        <v>83</v>
      </c>
      <c r="Z79" s="1" t="s">
        <v>977</v>
      </c>
      <c r="AA79" s="1" t="s">
        <v>51</v>
      </c>
      <c r="AB79" s="1" t="s">
        <v>976</v>
      </c>
      <c r="AC79" s="1" t="s">
        <v>37</v>
      </c>
    </row>
    <row r="80" spans="1:29" hidden="1" x14ac:dyDescent="0.25">
      <c r="A80" s="1" t="s">
        <v>33</v>
      </c>
      <c r="B80" s="1" t="s">
        <v>34</v>
      </c>
      <c r="C80" s="2">
        <v>44576</v>
      </c>
      <c r="D80" s="1" t="s">
        <v>73</v>
      </c>
      <c r="E80" s="1" t="s">
        <v>74</v>
      </c>
      <c r="F80" s="1" t="s">
        <v>37</v>
      </c>
      <c r="G80" s="1" t="s">
        <v>934</v>
      </c>
      <c r="H80" s="1" t="s">
        <v>76</v>
      </c>
      <c r="I80" s="3">
        <v>166667</v>
      </c>
      <c r="J80" s="3">
        <v>0</v>
      </c>
      <c r="K80" s="1" t="s">
        <v>40</v>
      </c>
      <c r="L80" s="1" t="s">
        <v>127</v>
      </c>
      <c r="M80" s="1" t="s">
        <v>128</v>
      </c>
      <c r="N80" s="1" t="s">
        <v>79</v>
      </c>
      <c r="O80" s="1" t="s">
        <v>80</v>
      </c>
      <c r="P80" s="1" t="s">
        <v>43</v>
      </c>
      <c r="Q80" s="1" t="s">
        <v>43</v>
      </c>
      <c r="R80" s="3">
        <v>0</v>
      </c>
      <c r="S80" s="1" t="s">
        <v>44</v>
      </c>
      <c r="T80" s="1" t="s">
        <v>45</v>
      </c>
      <c r="U80" s="1" t="s">
        <v>934</v>
      </c>
      <c r="V80" s="1" t="s">
        <v>46</v>
      </c>
      <c r="W80" s="1" t="s">
        <v>975</v>
      </c>
      <c r="X80" s="1" t="s">
        <v>976</v>
      </c>
      <c r="Y80" s="1" t="s">
        <v>83</v>
      </c>
      <c r="Z80" s="1" t="s">
        <v>977</v>
      </c>
      <c r="AA80" s="1" t="s">
        <v>51</v>
      </c>
      <c r="AB80" s="1" t="s">
        <v>976</v>
      </c>
      <c r="AC80" s="1" t="s">
        <v>37</v>
      </c>
    </row>
    <row r="81" spans="1:29" hidden="1" x14ac:dyDescent="0.25">
      <c r="A81" s="1" t="s">
        <v>33</v>
      </c>
      <c r="B81" s="1" t="s">
        <v>34</v>
      </c>
      <c r="C81" s="2">
        <v>44576</v>
      </c>
      <c r="D81" s="1" t="s">
        <v>73</v>
      </c>
      <c r="E81" s="1" t="s">
        <v>74</v>
      </c>
      <c r="F81" s="1" t="s">
        <v>37</v>
      </c>
      <c r="G81" s="1" t="s">
        <v>934</v>
      </c>
      <c r="H81" s="1" t="s">
        <v>76</v>
      </c>
      <c r="I81" s="3">
        <v>33334</v>
      </c>
      <c r="J81" s="3">
        <v>0</v>
      </c>
      <c r="K81" s="1" t="s">
        <v>40</v>
      </c>
      <c r="L81" s="1" t="s">
        <v>820</v>
      </c>
      <c r="M81" s="1" t="s">
        <v>821</v>
      </c>
      <c r="N81" s="1" t="s">
        <v>79</v>
      </c>
      <c r="O81" s="1" t="s">
        <v>80</v>
      </c>
      <c r="P81" s="1" t="s">
        <v>43</v>
      </c>
      <c r="Q81" s="1" t="s">
        <v>43</v>
      </c>
      <c r="R81" s="3">
        <v>0</v>
      </c>
      <c r="S81" s="1" t="s">
        <v>44</v>
      </c>
      <c r="T81" s="1" t="s">
        <v>45</v>
      </c>
      <c r="U81" s="1" t="s">
        <v>934</v>
      </c>
      <c r="V81" s="1" t="s">
        <v>46</v>
      </c>
      <c r="W81" s="1" t="s">
        <v>975</v>
      </c>
      <c r="X81" s="1" t="s">
        <v>976</v>
      </c>
      <c r="Y81" s="1" t="s">
        <v>83</v>
      </c>
      <c r="Z81" s="1" t="s">
        <v>977</v>
      </c>
      <c r="AA81" s="1" t="s">
        <v>51</v>
      </c>
      <c r="AB81" s="1" t="s">
        <v>976</v>
      </c>
      <c r="AC81" s="1" t="s">
        <v>37</v>
      </c>
    </row>
    <row r="82" spans="1:29" hidden="1" x14ac:dyDescent="0.25">
      <c r="A82" s="1" t="s">
        <v>33</v>
      </c>
      <c r="B82" s="1" t="s">
        <v>34</v>
      </c>
      <c r="C82" s="2">
        <v>44576</v>
      </c>
      <c r="D82" s="1" t="s">
        <v>73</v>
      </c>
      <c r="E82" s="1" t="s">
        <v>74</v>
      </c>
      <c r="F82" s="1" t="s">
        <v>37</v>
      </c>
      <c r="G82" s="1" t="s">
        <v>934</v>
      </c>
      <c r="H82" s="1" t="s">
        <v>76</v>
      </c>
      <c r="I82" s="3">
        <v>233334</v>
      </c>
      <c r="J82" s="3">
        <v>0</v>
      </c>
      <c r="K82" s="1" t="s">
        <v>40</v>
      </c>
      <c r="L82" s="1" t="s">
        <v>981</v>
      </c>
      <c r="M82" s="1" t="s">
        <v>675</v>
      </c>
      <c r="N82" s="1" t="s">
        <v>948</v>
      </c>
      <c r="O82" s="1" t="s">
        <v>949</v>
      </c>
      <c r="P82" s="1" t="s">
        <v>43</v>
      </c>
      <c r="Q82" s="1" t="s">
        <v>43</v>
      </c>
      <c r="R82" s="3">
        <v>0</v>
      </c>
      <c r="S82" s="1" t="s">
        <v>44</v>
      </c>
      <c r="T82" s="1" t="s">
        <v>45</v>
      </c>
      <c r="U82" s="1" t="s">
        <v>934</v>
      </c>
      <c r="V82" s="1" t="s">
        <v>46</v>
      </c>
      <c r="W82" s="1" t="s">
        <v>975</v>
      </c>
      <c r="X82" s="1" t="s">
        <v>976</v>
      </c>
      <c r="Y82" s="1" t="s">
        <v>83</v>
      </c>
      <c r="Z82" s="1" t="s">
        <v>977</v>
      </c>
      <c r="AA82" s="1" t="s">
        <v>51</v>
      </c>
      <c r="AB82" s="1" t="s">
        <v>976</v>
      </c>
      <c r="AC82" s="1" t="s">
        <v>37</v>
      </c>
    </row>
    <row r="83" spans="1:29" hidden="1" x14ac:dyDescent="0.25">
      <c r="A83" s="1" t="s">
        <v>33</v>
      </c>
      <c r="B83" s="1" t="s">
        <v>34</v>
      </c>
      <c r="C83" s="2">
        <v>44581</v>
      </c>
      <c r="D83" s="1" t="s">
        <v>35</v>
      </c>
      <c r="E83" s="1" t="s">
        <v>36</v>
      </c>
      <c r="F83" s="1" t="s">
        <v>37</v>
      </c>
      <c r="G83" s="1" t="s">
        <v>982</v>
      </c>
      <c r="H83" s="1" t="s">
        <v>983</v>
      </c>
      <c r="I83" s="54">
        <v>0</v>
      </c>
      <c r="J83" s="54">
        <v>31475</v>
      </c>
      <c r="K83" s="1" t="s">
        <v>40</v>
      </c>
      <c r="L83" s="1" t="s">
        <v>41</v>
      </c>
      <c r="M83" s="1" t="s">
        <v>42</v>
      </c>
      <c r="N83" s="1" t="s">
        <v>37</v>
      </c>
      <c r="O83" s="1" t="s">
        <v>43</v>
      </c>
      <c r="P83" s="1" t="s">
        <v>43</v>
      </c>
      <c r="Q83" s="1" t="s">
        <v>43</v>
      </c>
      <c r="R83" s="3">
        <v>0</v>
      </c>
      <c r="S83" s="1" t="s">
        <v>44</v>
      </c>
      <c r="T83" s="1" t="s">
        <v>45</v>
      </c>
      <c r="U83" s="1" t="s">
        <v>982</v>
      </c>
      <c r="V83" s="1" t="s">
        <v>46</v>
      </c>
      <c r="W83" s="1" t="s">
        <v>47</v>
      </c>
      <c r="X83" s="1" t="s">
        <v>984</v>
      </c>
      <c r="Y83" s="1" t="s">
        <v>49</v>
      </c>
      <c r="Z83" s="1" t="s">
        <v>918</v>
      </c>
      <c r="AA83" s="1" t="s">
        <v>51</v>
      </c>
      <c r="AB83" s="1" t="s">
        <v>984</v>
      </c>
      <c r="AC83" s="1" t="s">
        <v>37</v>
      </c>
    </row>
    <row r="84" spans="1:29" hidden="1" x14ac:dyDescent="0.25">
      <c r="A84" s="1" t="s">
        <v>33</v>
      </c>
      <c r="B84" s="1" t="s">
        <v>34</v>
      </c>
      <c r="C84" s="2">
        <v>44581</v>
      </c>
      <c r="D84" s="1" t="s">
        <v>35</v>
      </c>
      <c r="E84" s="1" t="s">
        <v>36</v>
      </c>
      <c r="F84" s="1" t="s">
        <v>37</v>
      </c>
      <c r="G84" s="1" t="s">
        <v>985</v>
      </c>
      <c r="H84" s="1" t="s">
        <v>986</v>
      </c>
      <c r="I84" s="54">
        <v>0</v>
      </c>
      <c r="J84" s="54">
        <v>423976</v>
      </c>
      <c r="K84" s="1" t="s">
        <v>40</v>
      </c>
      <c r="L84" s="1" t="s">
        <v>41</v>
      </c>
      <c r="M84" s="1" t="s">
        <v>42</v>
      </c>
      <c r="N84" s="1" t="s">
        <v>37</v>
      </c>
      <c r="O84" s="1" t="s">
        <v>43</v>
      </c>
      <c r="P84" s="1" t="s">
        <v>43</v>
      </c>
      <c r="Q84" s="1" t="s">
        <v>43</v>
      </c>
      <c r="R84" s="3">
        <v>0</v>
      </c>
      <c r="S84" s="1" t="s">
        <v>44</v>
      </c>
      <c r="T84" s="1" t="s">
        <v>45</v>
      </c>
      <c r="U84" s="1" t="s">
        <v>985</v>
      </c>
      <c r="V84" s="1" t="s">
        <v>46</v>
      </c>
      <c r="W84" s="1" t="s">
        <v>47</v>
      </c>
      <c r="X84" s="1" t="s">
        <v>987</v>
      </c>
      <c r="Y84" s="1" t="s">
        <v>49</v>
      </c>
      <c r="Z84" s="1" t="s">
        <v>918</v>
      </c>
      <c r="AA84" s="1" t="s">
        <v>51</v>
      </c>
      <c r="AB84" s="1" t="s">
        <v>987</v>
      </c>
      <c r="AC84" s="1" t="s">
        <v>37</v>
      </c>
    </row>
    <row r="85" spans="1:29" hidden="1" x14ac:dyDescent="0.25">
      <c r="A85" s="1" t="s">
        <v>33</v>
      </c>
      <c r="B85" s="1" t="s">
        <v>34</v>
      </c>
      <c r="C85" s="2">
        <v>44581</v>
      </c>
      <c r="D85" s="1" t="s">
        <v>35</v>
      </c>
      <c r="E85" s="1" t="s">
        <v>36</v>
      </c>
      <c r="F85" s="1" t="s">
        <v>37</v>
      </c>
      <c r="G85" s="1" t="s">
        <v>988</v>
      </c>
      <c r="H85" s="1" t="s">
        <v>989</v>
      </c>
      <c r="I85" s="54">
        <v>0</v>
      </c>
      <c r="J85" s="54">
        <v>30284</v>
      </c>
      <c r="K85" s="1" t="s">
        <v>40</v>
      </c>
      <c r="L85" s="1" t="s">
        <v>62</v>
      </c>
      <c r="M85" s="1" t="s">
        <v>63</v>
      </c>
      <c r="N85" s="1" t="s">
        <v>37</v>
      </c>
      <c r="O85" s="1" t="s">
        <v>43</v>
      </c>
      <c r="P85" s="1" t="s">
        <v>43</v>
      </c>
      <c r="Q85" s="1" t="s">
        <v>43</v>
      </c>
      <c r="R85" s="3">
        <v>0</v>
      </c>
      <c r="S85" s="1" t="s">
        <v>44</v>
      </c>
      <c r="T85" s="1" t="s">
        <v>45</v>
      </c>
      <c r="U85" s="1" t="s">
        <v>988</v>
      </c>
      <c r="V85" s="1" t="s">
        <v>46</v>
      </c>
      <c r="W85" s="1" t="s">
        <v>47</v>
      </c>
      <c r="X85" s="1" t="s">
        <v>990</v>
      </c>
      <c r="Y85" s="1" t="s">
        <v>49</v>
      </c>
      <c r="Z85" s="1" t="s">
        <v>918</v>
      </c>
      <c r="AA85" s="1" t="s">
        <v>51</v>
      </c>
      <c r="AB85" s="1" t="s">
        <v>990</v>
      </c>
      <c r="AC85" s="1" t="s">
        <v>37</v>
      </c>
    </row>
    <row r="86" spans="1:29" hidden="1" x14ac:dyDescent="0.25">
      <c r="A86" s="1" t="s">
        <v>33</v>
      </c>
      <c r="B86" s="1" t="s">
        <v>34</v>
      </c>
      <c r="C86" s="2">
        <v>44585</v>
      </c>
      <c r="D86" s="1" t="s">
        <v>35</v>
      </c>
      <c r="E86" s="1" t="s">
        <v>36</v>
      </c>
      <c r="F86" s="1" t="s">
        <v>37</v>
      </c>
      <c r="G86" s="1" t="s">
        <v>991</v>
      </c>
      <c r="H86" s="1" t="s">
        <v>992</v>
      </c>
      <c r="I86" s="54">
        <v>0</v>
      </c>
      <c r="J86" s="54">
        <v>33623</v>
      </c>
      <c r="K86" s="1" t="s">
        <v>40</v>
      </c>
      <c r="L86" s="1" t="s">
        <v>41</v>
      </c>
      <c r="M86" s="1" t="s">
        <v>42</v>
      </c>
      <c r="N86" s="1" t="s">
        <v>37</v>
      </c>
      <c r="O86" s="1" t="s">
        <v>43</v>
      </c>
      <c r="P86" s="1" t="s">
        <v>43</v>
      </c>
      <c r="Q86" s="1" t="s">
        <v>43</v>
      </c>
      <c r="R86" s="3">
        <v>0</v>
      </c>
      <c r="S86" s="1" t="s">
        <v>44</v>
      </c>
      <c r="T86" s="1" t="s">
        <v>45</v>
      </c>
      <c r="U86" s="1" t="s">
        <v>991</v>
      </c>
      <c r="V86" s="1" t="s">
        <v>46</v>
      </c>
      <c r="W86" s="1" t="s">
        <v>47</v>
      </c>
      <c r="X86" s="1" t="s">
        <v>993</v>
      </c>
      <c r="Y86" s="1" t="s">
        <v>49</v>
      </c>
      <c r="Z86" s="1" t="s">
        <v>918</v>
      </c>
      <c r="AA86" s="1" t="s">
        <v>51</v>
      </c>
      <c r="AB86" s="1" t="s">
        <v>993</v>
      </c>
      <c r="AC86" s="1" t="s">
        <v>37</v>
      </c>
    </row>
    <row r="87" spans="1:29" hidden="1" x14ac:dyDescent="0.25">
      <c r="A87" s="1" t="s">
        <v>33</v>
      </c>
      <c r="B87" s="1" t="s">
        <v>34</v>
      </c>
      <c r="C87" s="2">
        <v>44585</v>
      </c>
      <c r="D87" s="1" t="s">
        <v>35</v>
      </c>
      <c r="E87" s="1" t="s">
        <v>36</v>
      </c>
      <c r="F87" s="1" t="s">
        <v>37</v>
      </c>
      <c r="G87" s="1" t="s">
        <v>994</v>
      </c>
      <c r="H87" s="1" t="s">
        <v>995</v>
      </c>
      <c r="I87" s="54">
        <v>0</v>
      </c>
      <c r="J87" s="54">
        <v>87781</v>
      </c>
      <c r="K87" s="1" t="s">
        <v>40</v>
      </c>
      <c r="L87" s="1" t="s">
        <v>41</v>
      </c>
      <c r="M87" s="1" t="s">
        <v>42</v>
      </c>
      <c r="N87" s="1" t="s">
        <v>37</v>
      </c>
      <c r="O87" s="1" t="s">
        <v>43</v>
      </c>
      <c r="P87" s="1" t="s">
        <v>43</v>
      </c>
      <c r="Q87" s="1" t="s">
        <v>43</v>
      </c>
      <c r="R87" s="3">
        <v>0</v>
      </c>
      <c r="S87" s="1" t="s">
        <v>44</v>
      </c>
      <c r="T87" s="1" t="s">
        <v>45</v>
      </c>
      <c r="U87" s="1" t="s">
        <v>994</v>
      </c>
      <c r="V87" s="1" t="s">
        <v>46</v>
      </c>
      <c r="W87" s="1" t="s">
        <v>47</v>
      </c>
      <c r="X87" s="1" t="s">
        <v>996</v>
      </c>
      <c r="Y87" s="1" t="s">
        <v>49</v>
      </c>
      <c r="Z87" s="1" t="s">
        <v>918</v>
      </c>
      <c r="AA87" s="1" t="s">
        <v>51</v>
      </c>
      <c r="AB87" s="1" t="s">
        <v>996</v>
      </c>
      <c r="AC87" s="1" t="s">
        <v>37</v>
      </c>
    </row>
    <row r="88" spans="1:29" hidden="1" x14ac:dyDescent="0.25">
      <c r="A88" s="1" t="s">
        <v>33</v>
      </c>
      <c r="B88" s="1" t="s">
        <v>34</v>
      </c>
      <c r="C88" s="2">
        <v>44585</v>
      </c>
      <c r="D88" s="1" t="s">
        <v>35</v>
      </c>
      <c r="E88" s="1" t="s">
        <v>36</v>
      </c>
      <c r="F88" s="1" t="s">
        <v>37</v>
      </c>
      <c r="G88" s="1" t="s">
        <v>997</v>
      </c>
      <c r="H88" s="1" t="s">
        <v>998</v>
      </c>
      <c r="I88" s="54">
        <v>0</v>
      </c>
      <c r="J88" s="54">
        <v>29261</v>
      </c>
      <c r="K88" s="1" t="s">
        <v>40</v>
      </c>
      <c r="L88" s="1" t="s">
        <v>41</v>
      </c>
      <c r="M88" s="1" t="s">
        <v>42</v>
      </c>
      <c r="N88" s="1" t="s">
        <v>37</v>
      </c>
      <c r="O88" s="1" t="s">
        <v>43</v>
      </c>
      <c r="P88" s="1" t="s">
        <v>43</v>
      </c>
      <c r="Q88" s="1" t="s">
        <v>43</v>
      </c>
      <c r="R88" s="3">
        <v>0</v>
      </c>
      <c r="S88" s="1" t="s">
        <v>44</v>
      </c>
      <c r="T88" s="1" t="s">
        <v>45</v>
      </c>
      <c r="U88" s="1" t="s">
        <v>997</v>
      </c>
      <c r="V88" s="1" t="s">
        <v>46</v>
      </c>
      <c r="W88" s="1" t="s">
        <v>47</v>
      </c>
      <c r="X88" s="1" t="s">
        <v>999</v>
      </c>
      <c r="Y88" s="1" t="s">
        <v>49</v>
      </c>
      <c r="Z88" s="1" t="s">
        <v>918</v>
      </c>
      <c r="AA88" s="1" t="s">
        <v>51</v>
      </c>
      <c r="AB88" s="1" t="s">
        <v>999</v>
      </c>
      <c r="AC88" s="1" t="s">
        <v>37</v>
      </c>
    </row>
    <row r="89" spans="1:29" hidden="1" x14ac:dyDescent="0.25">
      <c r="A89" s="1" t="s">
        <v>33</v>
      </c>
      <c r="B89" s="1" t="s">
        <v>34</v>
      </c>
      <c r="C89" s="2">
        <v>44585</v>
      </c>
      <c r="D89" s="1" t="s">
        <v>35</v>
      </c>
      <c r="E89" s="1" t="s">
        <v>36</v>
      </c>
      <c r="F89" s="1" t="s">
        <v>37</v>
      </c>
      <c r="G89" s="1" t="s">
        <v>1000</v>
      </c>
      <c r="H89" s="1" t="s">
        <v>1001</v>
      </c>
      <c r="I89" s="54">
        <v>0</v>
      </c>
      <c r="J89" s="54">
        <v>36615</v>
      </c>
      <c r="K89" s="1" t="s">
        <v>40</v>
      </c>
      <c r="L89" s="1" t="s">
        <v>340</v>
      </c>
      <c r="M89" s="1" t="s">
        <v>341</v>
      </c>
      <c r="N89" s="1" t="s">
        <v>37</v>
      </c>
      <c r="O89" s="1" t="s">
        <v>43</v>
      </c>
      <c r="P89" s="1" t="s">
        <v>43</v>
      </c>
      <c r="Q89" s="1" t="s">
        <v>43</v>
      </c>
      <c r="R89" s="3">
        <v>0</v>
      </c>
      <c r="S89" s="1" t="s">
        <v>44</v>
      </c>
      <c r="T89" s="1" t="s">
        <v>45</v>
      </c>
      <c r="U89" s="1" t="s">
        <v>1000</v>
      </c>
      <c r="V89" s="1" t="s">
        <v>46</v>
      </c>
      <c r="W89" s="1" t="s">
        <v>47</v>
      </c>
      <c r="X89" s="1" t="s">
        <v>1002</v>
      </c>
      <c r="Y89" s="1" t="s">
        <v>49</v>
      </c>
      <c r="Z89" s="1" t="s">
        <v>918</v>
      </c>
      <c r="AA89" s="1" t="s">
        <v>51</v>
      </c>
      <c r="AB89" s="1" t="s">
        <v>1002</v>
      </c>
      <c r="AC89" s="1" t="s">
        <v>37</v>
      </c>
    </row>
    <row r="90" spans="1:29" hidden="1" x14ac:dyDescent="0.25">
      <c r="A90" s="1" t="s">
        <v>33</v>
      </c>
      <c r="B90" s="1" t="s">
        <v>34</v>
      </c>
      <c r="C90" s="2">
        <v>44585</v>
      </c>
      <c r="D90" s="1" t="s">
        <v>35</v>
      </c>
      <c r="E90" s="1" t="s">
        <v>36</v>
      </c>
      <c r="F90" s="1" t="s">
        <v>37</v>
      </c>
      <c r="G90" s="1" t="s">
        <v>1003</v>
      </c>
      <c r="H90" s="1" t="s">
        <v>1004</v>
      </c>
      <c r="I90" s="54">
        <v>0</v>
      </c>
      <c r="J90" s="54">
        <v>29261</v>
      </c>
      <c r="K90" s="1" t="s">
        <v>40</v>
      </c>
      <c r="L90" s="1" t="s">
        <v>340</v>
      </c>
      <c r="M90" s="1" t="s">
        <v>341</v>
      </c>
      <c r="N90" s="1" t="s">
        <v>37</v>
      </c>
      <c r="O90" s="1" t="s">
        <v>43</v>
      </c>
      <c r="P90" s="1" t="s">
        <v>43</v>
      </c>
      <c r="Q90" s="1" t="s">
        <v>43</v>
      </c>
      <c r="R90" s="3">
        <v>0</v>
      </c>
      <c r="S90" s="1" t="s">
        <v>44</v>
      </c>
      <c r="T90" s="1" t="s">
        <v>45</v>
      </c>
      <c r="U90" s="1" t="s">
        <v>1003</v>
      </c>
      <c r="V90" s="1" t="s">
        <v>46</v>
      </c>
      <c r="W90" s="1" t="s">
        <v>47</v>
      </c>
      <c r="X90" s="1" t="s">
        <v>1005</v>
      </c>
      <c r="Y90" s="1" t="s">
        <v>49</v>
      </c>
      <c r="Z90" s="1" t="s">
        <v>918</v>
      </c>
      <c r="AA90" s="1" t="s">
        <v>51</v>
      </c>
      <c r="AB90" s="1" t="s">
        <v>1005</v>
      </c>
      <c r="AC90" s="1" t="s">
        <v>37</v>
      </c>
    </row>
    <row r="91" spans="1:29" hidden="1" x14ac:dyDescent="0.25">
      <c r="A91" s="1" t="s">
        <v>33</v>
      </c>
      <c r="B91" s="1" t="s">
        <v>34</v>
      </c>
      <c r="C91" s="2">
        <v>44585</v>
      </c>
      <c r="D91" s="1" t="s">
        <v>35</v>
      </c>
      <c r="E91" s="1" t="s">
        <v>36</v>
      </c>
      <c r="F91" s="1" t="s">
        <v>37</v>
      </c>
      <c r="G91" s="1" t="s">
        <v>1006</v>
      </c>
      <c r="H91" s="1" t="s">
        <v>1007</v>
      </c>
      <c r="I91" s="54">
        <v>0</v>
      </c>
      <c r="J91" s="54">
        <v>175561</v>
      </c>
      <c r="K91" s="1" t="s">
        <v>40</v>
      </c>
      <c r="L91" s="1" t="s">
        <v>340</v>
      </c>
      <c r="M91" s="1" t="s">
        <v>341</v>
      </c>
      <c r="N91" s="1" t="s">
        <v>37</v>
      </c>
      <c r="O91" s="1" t="s">
        <v>43</v>
      </c>
      <c r="P91" s="1" t="s">
        <v>43</v>
      </c>
      <c r="Q91" s="1" t="s">
        <v>43</v>
      </c>
      <c r="R91" s="3">
        <v>0</v>
      </c>
      <c r="S91" s="1" t="s">
        <v>44</v>
      </c>
      <c r="T91" s="1" t="s">
        <v>45</v>
      </c>
      <c r="U91" s="1" t="s">
        <v>1006</v>
      </c>
      <c r="V91" s="1" t="s">
        <v>46</v>
      </c>
      <c r="W91" s="1" t="s">
        <v>47</v>
      </c>
      <c r="X91" s="1" t="s">
        <v>1008</v>
      </c>
      <c r="Y91" s="1" t="s">
        <v>49</v>
      </c>
      <c r="Z91" s="1" t="s">
        <v>918</v>
      </c>
      <c r="AA91" s="1" t="s">
        <v>51</v>
      </c>
      <c r="AB91" s="1" t="s">
        <v>1008</v>
      </c>
      <c r="AC91" s="1" t="s">
        <v>37</v>
      </c>
    </row>
    <row r="92" spans="1:29" hidden="1" x14ac:dyDescent="0.25">
      <c r="A92" s="1" t="s">
        <v>33</v>
      </c>
      <c r="B92" s="1" t="s">
        <v>34</v>
      </c>
      <c r="C92" s="2">
        <v>44585</v>
      </c>
      <c r="D92" s="1" t="s">
        <v>35</v>
      </c>
      <c r="E92" s="1" t="s">
        <v>36</v>
      </c>
      <c r="F92" s="1" t="s">
        <v>37</v>
      </c>
      <c r="G92" s="1" t="s">
        <v>1009</v>
      </c>
      <c r="H92" s="1" t="s">
        <v>1010</v>
      </c>
      <c r="I92" s="54">
        <v>0</v>
      </c>
      <c r="J92" s="54">
        <v>46895</v>
      </c>
      <c r="K92" s="1" t="s">
        <v>40</v>
      </c>
      <c r="L92" s="1" t="s">
        <v>340</v>
      </c>
      <c r="M92" s="1" t="s">
        <v>341</v>
      </c>
      <c r="N92" s="1" t="s">
        <v>37</v>
      </c>
      <c r="O92" s="1" t="s">
        <v>43</v>
      </c>
      <c r="P92" s="1" t="s">
        <v>43</v>
      </c>
      <c r="Q92" s="1" t="s">
        <v>43</v>
      </c>
      <c r="R92" s="3">
        <v>0</v>
      </c>
      <c r="S92" s="1" t="s">
        <v>44</v>
      </c>
      <c r="T92" s="1" t="s">
        <v>45</v>
      </c>
      <c r="U92" s="1" t="s">
        <v>1009</v>
      </c>
      <c r="V92" s="1" t="s">
        <v>46</v>
      </c>
      <c r="W92" s="1" t="s">
        <v>47</v>
      </c>
      <c r="X92" s="1" t="s">
        <v>1011</v>
      </c>
      <c r="Y92" s="1" t="s">
        <v>49</v>
      </c>
      <c r="Z92" s="1" t="s">
        <v>918</v>
      </c>
      <c r="AA92" s="1" t="s">
        <v>51</v>
      </c>
      <c r="AB92" s="1" t="s">
        <v>1011</v>
      </c>
      <c r="AC92" s="1" t="s">
        <v>37</v>
      </c>
    </row>
    <row r="93" spans="1:29" hidden="1" x14ac:dyDescent="0.25">
      <c r="A93" s="1" t="s">
        <v>33</v>
      </c>
      <c r="B93" s="1" t="s">
        <v>34</v>
      </c>
      <c r="C93" s="2">
        <v>44585</v>
      </c>
      <c r="D93" s="1" t="s">
        <v>35</v>
      </c>
      <c r="E93" s="1" t="s">
        <v>36</v>
      </c>
      <c r="F93" s="1" t="s">
        <v>37</v>
      </c>
      <c r="G93" s="1" t="s">
        <v>1012</v>
      </c>
      <c r="H93" s="1" t="s">
        <v>1013</v>
      </c>
      <c r="I93" s="54">
        <v>0</v>
      </c>
      <c r="J93" s="54">
        <v>34280</v>
      </c>
      <c r="K93" s="1" t="s">
        <v>40</v>
      </c>
      <c r="L93" s="1" t="s">
        <v>340</v>
      </c>
      <c r="M93" s="1" t="s">
        <v>341</v>
      </c>
      <c r="N93" s="1" t="s">
        <v>37</v>
      </c>
      <c r="O93" s="1" t="s">
        <v>43</v>
      </c>
      <c r="P93" s="1" t="s">
        <v>43</v>
      </c>
      <c r="Q93" s="1" t="s">
        <v>43</v>
      </c>
      <c r="R93" s="3">
        <v>0</v>
      </c>
      <c r="S93" s="1" t="s">
        <v>44</v>
      </c>
      <c r="T93" s="1" t="s">
        <v>45</v>
      </c>
      <c r="U93" s="1" t="s">
        <v>1012</v>
      </c>
      <c r="V93" s="1" t="s">
        <v>46</v>
      </c>
      <c r="W93" s="1" t="s">
        <v>47</v>
      </c>
      <c r="X93" s="1" t="s">
        <v>1014</v>
      </c>
      <c r="Y93" s="1" t="s">
        <v>49</v>
      </c>
      <c r="Z93" s="1" t="s">
        <v>918</v>
      </c>
      <c r="AA93" s="1" t="s">
        <v>51</v>
      </c>
      <c r="AB93" s="1" t="s">
        <v>1014</v>
      </c>
      <c r="AC93" s="1" t="s">
        <v>37</v>
      </c>
    </row>
    <row r="94" spans="1:29" hidden="1" x14ac:dyDescent="0.25">
      <c r="A94" s="1" t="s">
        <v>33</v>
      </c>
      <c r="B94" s="1" t="s">
        <v>34</v>
      </c>
      <c r="C94" s="2">
        <v>44586</v>
      </c>
      <c r="D94" s="1" t="s">
        <v>35</v>
      </c>
      <c r="E94" s="1" t="s">
        <v>36</v>
      </c>
      <c r="F94" s="1" t="s">
        <v>37</v>
      </c>
      <c r="G94" s="1" t="s">
        <v>1015</v>
      </c>
      <c r="H94" s="1" t="s">
        <v>1016</v>
      </c>
      <c r="I94" s="54">
        <v>0</v>
      </c>
      <c r="J94" s="54">
        <v>371086</v>
      </c>
      <c r="K94" s="1" t="s">
        <v>40</v>
      </c>
      <c r="L94" s="1" t="s">
        <v>41</v>
      </c>
      <c r="M94" s="1" t="s">
        <v>42</v>
      </c>
      <c r="N94" s="1" t="s">
        <v>37</v>
      </c>
      <c r="O94" s="1" t="s">
        <v>43</v>
      </c>
      <c r="P94" s="1" t="s">
        <v>43</v>
      </c>
      <c r="Q94" s="1" t="s">
        <v>43</v>
      </c>
      <c r="R94" s="3">
        <v>0</v>
      </c>
      <c r="S94" s="1" t="s">
        <v>44</v>
      </c>
      <c r="T94" s="1" t="s">
        <v>45</v>
      </c>
      <c r="U94" s="1" t="s">
        <v>1015</v>
      </c>
      <c r="V94" s="1" t="s">
        <v>46</v>
      </c>
      <c r="W94" s="1" t="s">
        <v>47</v>
      </c>
      <c r="X94" s="1" t="s">
        <v>1017</v>
      </c>
      <c r="Y94" s="1" t="s">
        <v>49</v>
      </c>
      <c r="Z94" s="1" t="s">
        <v>918</v>
      </c>
      <c r="AA94" s="1" t="s">
        <v>51</v>
      </c>
      <c r="AB94" s="1" t="s">
        <v>1017</v>
      </c>
      <c r="AC94" s="1" t="s">
        <v>37</v>
      </c>
    </row>
    <row r="95" spans="1:29" hidden="1" x14ac:dyDescent="0.25">
      <c r="A95" s="1" t="s">
        <v>33</v>
      </c>
      <c r="B95" s="1" t="s">
        <v>34</v>
      </c>
      <c r="C95" s="2">
        <v>44588</v>
      </c>
      <c r="D95" s="1" t="s">
        <v>35</v>
      </c>
      <c r="E95" s="1" t="s">
        <v>36</v>
      </c>
      <c r="F95" s="1" t="s">
        <v>37</v>
      </c>
      <c r="G95" s="1" t="s">
        <v>1018</v>
      </c>
      <c r="H95" s="1" t="s">
        <v>1019</v>
      </c>
      <c r="I95" s="54">
        <v>0</v>
      </c>
      <c r="J95" s="54">
        <v>969509</v>
      </c>
      <c r="K95" s="1" t="s">
        <v>40</v>
      </c>
      <c r="L95" s="1" t="s">
        <v>41</v>
      </c>
      <c r="M95" s="1" t="s">
        <v>42</v>
      </c>
      <c r="N95" s="1" t="s">
        <v>37</v>
      </c>
      <c r="O95" s="1" t="s">
        <v>43</v>
      </c>
      <c r="P95" s="1" t="s">
        <v>43</v>
      </c>
      <c r="Q95" s="1" t="s">
        <v>43</v>
      </c>
      <c r="R95" s="3">
        <v>0</v>
      </c>
      <c r="S95" s="1" t="s">
        <v>44</v>
      </c>
      <c r="T95" s="1" t="s">
        <v>45</v>
      </c>
      <c r="U95" s="1" t="s">
        <v>1018</v>
      </c>
      <c r="V95" s="1" t="s">
        <v>46</v>
      </c>
      <c r="W95" s="1" t="s">
        <v>47</v>
      </c>
      <c r="X95" s="1" t="s">
        <v>1020</v>
      </c>
      <c r="Y95" s="1" t="s">
        <v>49</v>
      </c>
      <c r="Z95" s="1" t="s">
        <v>918</v>
      </c>
      <c r="AA95" s="1" t="s">
        <v>51</v>
      </c>
      <c r="AB95" s="1" t="s">
        <v>1020</v>
      </c>
      <c r="AC95" s="1" t="s">
        <v>37</v>
      </c>
    </row>
    <row r="96" spans="1:29" hidden="1" x14ac:dyDescent="0.25">
      <c r="A96" s="1" t="s">
        <v>33</v>
      </c>
      <c r="B96" s="1" t="s">
        <v>34</v>
      </c>
      <c r="C96" s="2">
        <v>44592</v>
      </c>
      <c r="D96" s="1" t="s">
        <v>73</v>
      </c>
      <c r="E96" s="1" t="s">
        <v>74</v>
      </c>
      <c r="F96" s="1" t="s">
        <v>37</v>
      </c>
      <c r="G96" s="1" t="s">
        <v>937</v>
      </c>
      <c r="H96" s="1" t="s">
        <v>76</v>
      </c>
      <c r="I96" s="3">
        <v>306355</v>
      </c>
      <c r="J96" s="3">
        <v>0</v>
      </c>
      <c r="K96" s="1" t="s">
        <v>40</v>
      </c>
      <c r="L96" s="1" t="s">
        <v>599</v>
      </c>
      <c r="M96" s="1" t="s">
        <v>600</v>
      </c>
      <c r="N96" s="1" t="s">
        <v>1021</v>
      </c>
      <c r="O96" s="1" t="s">
        <v>1022</v>
      </c>
      <c r="P96" s="1" t="s">
        <v>43</v>
      </c>
      <c r="Q96" s="1" t="s">
        <v>43</v>
      </c>
      <c r="R96" s="3">
        <v>0</v>
      </c>
      <c r="S96" s="1" t="s">
        <v>44</v>
      </c>
      <c r="T96" s="1" t="s">
        <v>45</v>
      </c>
      <c r="U96" s="1" t="s">
        <v>937</v>
      </c>
      <c r="V96" s="1" t="s">
        <v>46</v>
      </c>
      <c r="W96" s="1" t="s">
        <v>975</v>
      </c>
      <c r="X96" s="1" t="s">
        <v>1023</v>
      </c>
      <c r="Y96" s="1" t="s">
        <v>83</v>
      </c>
      <c r="Z96" s="1" t="s">
        <v>977</v>
      </c>
      <c r="AA96" s="1" t="s">
        <v>51</v>
      </c>
      <c r="AB96" s="1" t="s">
        <v>1023</v>
      </c>
      <c r="AC96" s="1" t="s">
        <v>37</v>
      </c>
    </row>
    <row r="97" spans="1:29" hidden="1" x14ac:dyDescent="0.25">
      <c r="A97" s="1" t="s">
        <v>33</v>
      </c>
      <c r="B97" s="1" t="s">
        <v>34</v>
      </c>
      <c r="C97" s="2">
        <v>44592</v>
      </c>
      <c r="D97" s="1" t="s">
        <v>73</v>
      </c>
      <c r="E97" s="1" t="s">
        <v>74</v>
      </c>
      <c r="F97" s="1" t="s">
        <v>37</v>
      </c>
      <c r="G97" s="1" t="s">
        <v>937</v>
      </c>
      <c r="H97" s="1" t="s">
        <v>76</v>
      </c>
      <c r="I97" s="3">
        <v>270801</v>
      </c>
      <c r="J97" s="3">
        <v>0</v>
      </c>
      <c r="K97" s="1" t="s">
        <v>40</v>
      </c>
      <c r="L97" s="1" t="s">
        <v>456</v>
      </c>
      <c r="M97" s="1" t="s">
        <v>457</v>
      </c>
      <c r="N97" s="1" t="s">
        <v>79</v>
      </c>
      <c r="O97" s="1" t="s">
        <v>80</v>
      </c>
      <c r="P97" s="1" t="s">
        <v>43</v>
      </c>
      <c r="Q97" s="1" t="s">
        <v>43</v>
      </c>
      <c r="R97" s="3">
        <v>0</v>
      </c>
      <c r="S97" s="1" t="s">
        <v>44</v>
      </c>
      <c r="T97" s="1" t="s">
        <v>45</v>
      </c>
      <c r="U97" s="1" t="s">
        <v>937</v>
      </c>
      <c r="V97" s="1" t="s">
        <v>46</v>
      </c>
      <c r="W97" s="1" t="s">
        <v>975</v>
      </c>
      <c r="X97" s="1" t="s">
        <v>1023</v>
      </c>
      <c r="Y97" s="1" t="s">
        <v>83</v>
      </c>
      <c r="Z97" s="1" t="s">
        <v>977</v>
      </c>
      <c r="AA97" s="1" t="s">
        <v>51</v>
      </c>
      <c r="AB97" s="1" t="s">
        <v>1023</v>
      </c>
      <c r="AC97" s="1" t="s">
        <v>37</v>
      </c>
    </row>
    <row r="98" spans="1:29" hidden="1" x14ac:dyDescent="0.25">
      <c r="A98" s="1" t="s">
        <v>33</v>
      </c>
      <c r="B98" s="1" t="s">
        <v>34</v>
      </c>
      <c r="C98" s="2">
        <v>44592</v>
      </c>
      <c r="D98" s="1" t="s">
        <v>73</v>
      </c>
      <c r="E98" s="1" t="s">
        <v>74</v>
      </c>
      <c r="F98" s="1" t="s">
        <v>37</v>
      </c>
      <c r="G98" s="1" t="s">
        <v>937</v>
      </c>
      <c r="H98" s="1" t="s">
        <v>76</v>
      </c>
      <c r="I98" s="3">
        <v>33334</v>
      </c>
      <c r="J98" s="3">
        <v>0</v>
      </c>
      <c r="K98" s="1" t="s">
        <v>40</v>
      </c>
      <c r="L98" s="1" t="s">
        <v>442</v>
      </c>
      <c r="M98" s="1" t="s">
        <v>443</v>
      </c>
      <c r="N98" s="1" t="s">
        <v>79</v>
      </c>
      <c r="O98" s="1" t="s">
        <v>80</v>
      </c>
      <c r="P98" s="1" t="s">
        <v>43</v>
      </c>
      <c r="Q98" s="1" t="s">
        <v>43</v>
      </c>
      <c r="R98" s="3">
        <v>0</v>
      </c>
      <c r="S98" s="1" t="s">
        <v>44</v>
      </c>
      <c r="T98" s="1" t="s">
        <v>45</v>
      </c>
      <c r="U98" s="1" t="s">
        <v>937</v>
      </c>
      <c r="V98" s="1" t="s">
        <v>46</v>
      </c>
      <c r="W98" s="1" t="s">
        <v>975</v>
      </c>
      <c r="X98" s="1" t="s">
        <v>1023</v>
      </c>
      <c r="Y98" s="1" t="s">
        <v>83</v>
      </c>
      <c r="Z98" s="1" t="s">
        <v>977</v>
      </c>
      <c r="AA98" s="1" t="s">
        <v>51</v>
      </c>
      <c r="AB98" s="1" t="s">
        <v>1023</v>
      </c>
      <c r="AC98" s="1" t="s">
        <v>37</v>
      </c>
    </row>
    <row r="99" spans="1:29" hidden="1" x14ac:dyDescent="0.25">
      <c r="A99" s="1" t="s">
        <v>33</v>
      </c>
      <c r="B99" s="1" t="s">
        <v>34</v>
      </c>
      <c r="C99" s="2">
        <v>44592</v>
      </c>
      <c r="D99" s="1" t="s">
        <v>73</v>
      </c>
      <c r="E99" s="1" t="s">
        <v>74</v>
      </c>
      <c r="F99" s="1" t="s">
        <v>37</v>
      </c>
      <c r="G99" s="1" t="s">
        <v>937</v>
      </c>
      <c r="H99" s="1" t="s">
        <v>76</v>
      </c>
      <c r="I99" s="3">
        <v>166667</v>
      </c>
      <c r="J99" s="3">
        <v>0</v>
      </c>
      <c r="K99" s="1" t="s">
        <v>40</v>
      </c>
      <c r="L99" s="1" t="s">
        <v>139</v>
      </c>
      <c r="M99" s="1" t="s">
        <v>140</v>
      </c>
      <c r="N99" s="1" t="s">
        <v>79</v>
      </c>
      <c r="O99" s="1" t="s">
        <v>80</v>
      </c>
      <c r="P99" s="1" t="s">
        <v>43</v>
      </c>
      <c r="Q99" s="1" t="s">
        <v>43</v>
      </c>
      <c r="R99" s="3">
        <v>0</v>
      </c>
      <c r="S99" s="1" t="s">
        <v>44</v>
      </c>
      <c r="T99" s="1" t="s">
        <v>45</v>
      </c>
      <c r="U99" s="1" t="s">
        <v>937</v>
      </c>
      <c r="V99" s="1" t="s">
        <v>46</v>
      </c>
      <c r="W99" s="1" t="s">
        <v>975</v>
      </c>
      <c r="X99" s="1" t="s">
        <v>1023</v>
      </c>
      <c r="Y99" s="1" t="s">
        <v>83</v>
      </c>
      <c r="Z99" s="1" t="s">
        <v>977</v>
      </c>
      <c r="AA99" s="1" t="s">
        <v>51</v>
      </c>
      <c r="AB99" s="1" t="s">
        <v>1023</v>
      </c>
      <c r="AC99" s="1" t="s">
        <v>37</v>
      </c>
    </row>
    <row r="100" spans="1:29" hidden="1" x14ac:dyDescent="0.25">
      <c r="A100" s="1" t="s">
        <v>33</v>
      </c>
      <c r="B100" s="1" t="s">
        <v>34</v>
      </c>
      <c r="C100" s="2">
        <v>44592</v>
      </c>
      <c r="D100" s="1" t="s">
        <v>73</v>
      </c>
      <c r="E100" s="1" t="s">
        <v>74</v>
      </c>
      <c r="F100" s="1" t="s">
        <v>37</v>
      </c>
      <c r="G100" s="1" t="s">
        <v>937</v>
      </c>
      <c r="H100" s="1" t="s">
        <v>76</v>
      </c>
      <c r="I100" s="3">
        <v>33334</v>
      </c>
      <c r="J100" s="3">
        <v>0</v>
      </c>
      <c r="K100" s="1" t="s">
        <v>40</v>
      </c>
      <c r="L100" s="1" t="s">
        <v>352</v>
      </c>
      <c r="M100" s="1" t="s">
        <v>353</v>
      </c>
      <c r="N100" s="1" t="s">
        <v>79</v>
      </c>
      <c r="O100" s="1" t="s">
        <v>80</v>
      </c>
      <c r="P100" s="1" t="s">
        <v>43</v>
      </c>
      <c r="Q100" s="1" t="s">
        <v>43</v>
      </c>
      <c r="R100" s="3">
        <v>0</v>
      </c>
      <c r="S100" s="1" t="s">
        <v>44</v>
      </c>
      <c r="T100" s="1" t="s">
        <v>45</v>
      </c>
      <c r="U100" s="1" t="s">
        <v>937</v>
      </c>
      <c r="V100" s="1" t="s">
        <v>46</v>
      </c>
      <c r="W100" s="1" t="s">
        <v>975</v>
      </c>
      <c r="X100" s="1" t="s">
        <v>1023</v>
      </c>
      <c r="Y100" s="1" t="s">
        <v>83</v>
      </c>
      <c r="Z100" s="1" t="s">
        <v>977</v>
      </c>
      <c r="AA100" s="1" t="s">
        <v>51</v>
      </c>
      <c r="AB100" s="1" t="s">
        <v>1023</v>
      </c>
      <c r="AC100" s="1" t="s">
        <v>37</v>
      </c>
    </row>
    <row r="101" spans="1:29" hidden="1" x14ac:dyDescent="0.25">
      <c r="A101" s="1" t="s">
        <v>33</v>
      </c>
      <c r="B101" s="1" t="s">
        <v>34</v>
      </c>
      <c r="C101" s="2">
        <v>44592</v>
      </c>
      <c r="D101" s="1" t="s">
        <v>73</v>
      </c>
      <c r="E101" s="1" t="s">
        <v>74</v>
      </c>
      <c r="F101" s="1" t="s">
        <v>37</v>
      </c>
      <c r="G101" s="1" t="s">
        <v>937</v>
      </c>
      <c r="H101" s="1" t="s">
        <v>76</v>
      </c>
      <c r="I101" s="3">
        <v>101621</v>
      </c>
      <c r="J101" s="3">
        <v>0</v>
      </c>
      <c r="K101" s="1" t="s">
        <v>40</v>
      </c>
      <c r="L101" s="1" t="s">
        <v>484</v>
      </c>
      <c r="M101" s="1" t="s">
        <v>485</v>
      </c>
      <c r="N101" s="1" t="s">
        <v>79</v>
      </c>
      <c r="O101" s="1" t="s">
        <v>80</v>
      </c>
      <c r="P101" s="1" t="s">
        <v>43</v>
      </c>
      <c r="Q101" s="1" t="s">
        <v>43</v>
      </c>
      <c r="R101" s="3">
        <v>0</v>
      </c>
      <c r="S101" s="1" t="s">
        <v>44</v>
      </c>
      <c r="T101" s="1" t="s">
        <v>45</v>
      </c>
      <c r="U101" s="1" t="s">
        <v>937</v>
      </c>
      <c r="V101" s="1" t="s">
        <v>46</v>
      </c>
      <c r="W101" s="1" t="s">
        <v>975</v>
      </c>
      <c r="X101" s="1" t="s">
        <v>1023</v>
      </c>
      <c r="Y101" s="1" t="s">
        <v>83</v>
      </c>
      <c r="Z101" s="1" t="s">
        <v>977</v>
      </c>
      <c r="AA101" s="1" t="s">
        <v>51</v>
      </c>
      <c r="AB101" s="1" t="s">
        <v>1023</v>
      </c>
      <c r="AC101" s="1" t="s">
        <v>37</v>
      </c>
    </row>
    <row r="102" spans="1:29" hidden="1" x14ac:dyDescent="0.25">
      <c r="A102" s="1" t="s">
        <v>33</v>
      </c>
      <c r="B102" s="1" t="s">
        <v>34</v>
      </c>
      <c r="C102" s="2">
        <v>44592</v>
      </c>
      <c r="D102" s="1" t="s">
        <v>73</v>
      </c>
      <c r="E102" s="1" t="s">
        <v>74</v>
      </c>
      <c r="F102" s="1" t="s">
        <v>37</v>
      </c>
      <c r="G102" s="1" t="s">
        <v>937</v>
      </c>
      <c r="H102" s="1" t="s">
        <v>76</v>
      </c>
      <c r="I102" s="3">
        <v>33476</v>
      </c>
      <c r="J102" s="3">
        <v>0</v>
      </c>
      <c r="K102" s="1" t="s">
        <v>40</v>
      </c>
      <c r="L102" s="1" t="s">
        <v>436</v>
      </c>
      <c r="M102" s="1" t="s">
        <v>437</v>
      </c>
      <c r="N102" s="1" t="s">
        <v>79</v>
      </c>
      <c r="O102" s="1" t="s">
        <v>80</v>
      </c>
      <c r="P102" s="1" t="s">
        <v>43</v>
      </c>
      <c r="Q102" s="1" t="s">
        <v>43</v>
      </c>
      <c r="R102" s="3">
        <v>0</v>
      </c>
      <c r="S102" s="1" t="s">
        <v>44</v>
      </c>
      <c r="T102" s="1" t="s">
        <v>45</v>
      </c>
      <c r="U102" s="1" t="s">
        <v>937</v>
      </c>
      <c r="V102" s="1" t="s">
        <v>46</v>
      </c>
      <c r="W102" s="1" t="s">
        <v>975</v>
      </c>
      <c r="X102" s="1" t="s">
        <v>1023</v>
      </c>
      <c r="Y102" s="1" t="s">
        <v>83</v>
      </c>
      <c r="Z102" s="1" t="s">
        <v>977</v>
      </c>
      <c r="AA102" s="1" t="s">
        <v>51</v>
      </c>
      <c r="AB102" s="1" t="s">
        <v>1023</v>
      </c>
      <c r="AC102" s="1" t="s">
        <v>37</v>
      </c>
    </row>
    <row r="103" spans="1:29" hidden="1" x14ac:dyDescent="0.25">
      <c r="A103" s="1" t="s">
        <v>33</v>
      </c>
      <c r="B103" s="1" t="s">
        <v>34</v>
      </c>
      <c r="C103" s="2">
        <v>44592</v>
      </c>
      <c r="D103" s="1" t="s">
        <v>73</v>
      </c>
      <c r="E103" s="1" t="s">
        <v>74</v>
      </c>
      <c r="F103" s="1" t="s">
        <v>37</v>
      </c>
      <c r="G103" s="1" t="s">
        <v>937</v>
      </c>
      <c r="H103" s="1" t="s">
        <v>76</v>
      </c>
      <c r="I103" s="3">
        <v>33334</v>
      </c>
      <c r="J103" s="3">
        <v>0</v>
      </c>
      <c r="K103" s="1" t="s">
        <v>40</v>
      </c>
      <c r="L103" s="1" t="s">
        <v>504</v>
      </c>
      <c r="M103" s="1" t="s">
        <v>505</v>
      </c>
      <c r="N103" s="1" t="s">
        <v>79</v>
      </c>
      <c r="O103" s="1" t="s">
        <v>80</v>
      </c>
      <c r="P103" s="1" t="s">
        <v>43</v>
      </c>
      <c r="Q103" s="1" t="s">
        <v>43</v>
      </c>
      <c r="R103" s="3">
        <v>0</v>
      </c>
      <c r="S103" s="1" t="s">
        <v>44</v>
      </c>
      <c r="T103" s="1" t="s">
        <v>45</v>
      </c>
      <c r="U103" s="1" t="s">
        <v>937</v>
      </c>
      <c r="V103" s="1" t="s">
        <v>46</v>
      </c>
      <c r="W103" s="1" t="s">
        <v>975</v>
      </c>
      <c r="X103" s="1" t="s">
        <v>1023</v>
      </c>
      <c r="Y103" s="1" t="s">
        <v>83</v>
      </c>
      <c r="Z103" s="1" t="s">
        <v>977</v>
      </c>
      <c r="AA103" s="1" t="s">
        <v>51</v>
      </c>
      <c r="AB103" s="1" t="s">
        <v>1023</v>
      </c>
      <c r="AC103" s="1" t="s">
        <v>37</v>
      </c>
    </row>
    <row r="104" spans="1:29" hidden="1" x14ac:dyDescent="0.25">
      <c r="A104" s="1" t="s">
        <v>33</v>
      </c>
      <c r="B104" s="1" t="s">
        <v>34</v>
      </c>
      <c r="C104" s="2">
        <v>44592</v>
      </c>
      <c r="D104" s="1" t="s">
        <v>73</v>
      </c>
      <c r="E104" s="1" t="s">
        <v>74</v>
      </c>
      <c r="F104" s="1" t="s">
        <v>37</v>
      </c>
      <c r="G104" s="1" t="s">
        <v>937</v>
      </c>
      <c r="H104" s="1" t="s">
        <v>76</v>
      </c>
      <c r="I104" s="3">
        <v>249742</v>
      </c>
      <c r="J104" s="3">
        <v>0</v>
      </c>
      <c r="K104" s="1" t="s">
        <v>40</v>
      </c>
      <c r="L104" s="1" t="s">
        <v>979</v>
      </c>
      <c r="M104" s="1" t="s">
        <v>691</v>
      </c>
      <c r="N104" s="1" t="s">
        <v>79</v>
      </c>
      <c r="O104" s="1" t="s">
        <v>80</v>
      </c>
      <c r="P104" s="1" t="s">
        <v>43</v>
      </c>
      <c r="Q104" s="1" t="s">
        <v>43</v>
      </c>
      <c r="R104" s="3">
        <v>0</v>
      </c>
      <c r="S104" s="1" t="s">
        <v>44</v>
      </c>
      <c r="T104" s="1" t="s">
        <v>45</v>
      </c>
      <c r="U104" s="1" t="s">
        <v>937</v>
      </c>
      <c r="V104" s="1" t="s">
        <v>46</v>
      </c>
      <c r="W104" s="1" t="s">
        <v>975</v>
      </c>
      <c r="X104" s="1" t="s">
        <v>1023</v>
      </c>
      <c r="Y104" s="1" t="s">
        <v>83</v>
      </c>
      <c r="Z104" s="1" t="s">
        <v>977</v>
      </c>
      <c r="AA104" s="1" t="s">
        <v>51</v>
      </c>
      <c r="AB104" s="1" t="s">
        <v>1023</v>
      </c>
      <c r="AC104" s="1" t="s">
        <v>37</v>
      </c>
    </row>
    <row r="105" spans="1:29" hidden="1" x14ac:dyDescent="0.25">
      <c r="A105" s="1" t="s">
        <v>33</v>
      </c>
      <c r="B105" s="1" t="s">
        <v>34</v>
      </c>
      <c r="C105" s="2">
        <v>44592</v>
      </c>
      <c r="D105" s="1" t="s">
        <v>73</v>
      </c>
      <c r="E105" s="1" t="s">
        <v>74</v>
      </c>
      <c r="F105" s="1" t="s">
        <v>37</v>
      </c>
      <c r="G105" s="1" t="s">
        <v>937</v>
      </c>
      <c r="H105" s="1" t="s">
        <v>76</v>
      </c>
      <c r="I105" s="3">
        <v>266668</v>
      </c>
      <c r="J105" s="3">
        <v>0</v>
      </c>
      <c r="K105" s="1" t="s">
        <v>40</v>
      </c>
      <c r="L105" s="1" t="s">
        <v>773</v>
      </c>
      <c r="M105" s="1" t="s">
        <v>774</v>
      </c>
      <c r="N105" s="1" t="s">
        <v>79</v>
      </c>
      <c r="O105" s="1" t="s">
        <v>80</v>
      </c>
      <c r="P105" s="1" t="s">
        <v>43</v>
      </c>
      <c r="Q105" s="1" t="s">
        <v>43</v>
      </c>
      <c r="R105" s="3">
        <v>0</v>
      </c>
      <c r="S105" s="1" t="s">
        <v>44</v>
      </c>
      <c r="T105" s="1" t="s">
        <v>45</v>
      </c>
      <c r="U105" s="1" t="s">
        <v>937</v>
      </c>
      <c r="V105" s="1" t="s">
        <v>46</v>
      </c>
      <c r="W105" s="1" t="s">
        <v>975</v>
      </c>
      <c r="X105" s="1" t="s">
        <v>1023</v>
      </c>
      <c r="Y105" s="1" t="s">
        <v>83</v>
      </c>
      <c r="Z105" s="1" t="s">
        <v>977</v>
      </c>
      <c r="AA105" s="1" t="s">
        <v>51</v>
      </c>
      <c r="AB105" s="1" t="s">
        <v>1023</v>
      </c>
      <c r="AC105" s="1" t="s">
        <v>37</v>
      </c>
    </row>
    <row r="106" spans="1:29" hidden="1" x14ac:dyDescent="0.25">
      <c r="A106" s="1" t="s">
        <v>33</v>
      </c>
      <c r="B106" s="1" t="s">
        <v>34</v>
      </c>
      <c r="C106" s="2">
        <v>44592</v>
      </c>
      <c r="D106" s="1" t="s">
        <v>73</v>
      </c>
      <c r="E106" s="1" t="s">
        <v>74</v>
      </c>
      <c r="F106" s="1" t="s">
        <v>37</v>
      </c>
      <c r="G106" s="1" t="s">
        <v>937</v>
      </c>
      <c r="H106" s="1" t="s">
        <v>76</v>
      </c>
      <c r="I106" s="3">
        <v>35019</v>
      </c>
      <c r="J106" s="3">
        <v>0</v>
      </c>
      <c r="K106" s="1" t="s">
        <v>40</v>
      </c>
      <c r="L106" s="1" t="s">
        <v>135</v>
      </c>
      <c r="M106" s="1" t="s">
        <v>136</v>
      </c>
      <c r="N106" s="1" t="s">
        <v>79</v>
      </c>
      <c r="O106" s="1" t="s">
        <v>80</v>
      </c>
      <c r="P106" s="1" t="s">
        <v>43</v>
      </c>
      <c r="Q106" s="1" t="s">
        <v>43</v>
      </c>
      <c r="R106" s="3">
        <v>0</v>
      </c>
      <c r="S106" s="1" t="s">
        <v>44</v>
      </c>
      <c r="T106" s="1" t="s">
        <v>45</v>
      </c>
      <c r="U106" s="1" t="s">
        <v>937</v>
      </c>
      <c r="V106" s="1" t="s">
        <v>46</v>
      </c>
      <c r="W106" s="1" t="s">
        <v>975</v>
      </c>
      <c r="X106" s="1" t="s">
        <v>1023</v>
      </c>
      <c r="Y106" s="1" t="s">
        <v>83</v>
      </c>
      <c r="Z106" s="1" t="s">
        <v>977</v>
      </c>
      <c r="AA106" s="1" t="s">
        <v>51</v>
      </c>
      <c r="AB106" s="1" t="s">
        <v>1023</v>
      </c>
      <c r="AC106" s="1" t="s">
        <v>37</v>
      </c>
    </row>
    <row r="107" spans="1:29" hidden="1" x14ac:dyDescent="0.25">
      <c r="A107" s="1" t="s">
        <v>33</v>
      </c>
      <c r="B107" s="1" t="s">
        <v>34</v>
      </c>
      <c r="C107" s="2">
        <v>44592</v>
      </c>
      <c r="D107" s="1" t="s">
        <v>73</v>
      </c>
      <c r="E107" s="1" t="s">
        <v>74</v>
      </c>
      <c r="F107" s="1" t="s">
        <v>37</v>
      </c>
      <c r="G107" s="1" t="s">
        <v>937</v>
      </c>
      <c r="H107" s="1" t="s">
        <v>76</v>
      </c>
      <c r="I107" s="3">
        <v>327939</v>
      </c>
      <c r="J107" s="3">
        <v>0</v>
      </c>
      <c r="K107" s="1" t="s">
        <v>40</v>
      </c>
      <c r="L107" s="1" t="s">
        <v>533</v>
      </c>
      <c r="M107" s="1" t="s">
        <v>534</v>
      </c>
      <c r="N107" s="1" t="s">
        <v>79</v>
      </c>
      <c r="O107" s="1" t="s">
        <v>80</v>
      </c>
      <c r="P107" s="1" t="s">
        <v>43</v>
      </c>
      <c r="Q107" s="1" t="s">
        <v>43</v>
      </c>
      <c r="R107" s="3">
        <v>0</v>
      </c>
      <c r="S107" s="1" t="s">
        <v>44</v>
      </c>
      <c r="T107" s="1" t="s">
        <v>45</v>
      </c>
      <c r="U107" s="1" t="s">
        <v>937</v>
      </c>
      <c r="V107" s="1" t="s">
        <v>46</v>
      </c>
      <c r="W107" s="1" t="s">
        <v>975</v>
      </c>
      <c r="X107" s="1" t="s">
        <v>1023</v>
      </c>
      <c r="Y107" s="1" t="s">
        <v>83</v>
      </c>
      <c r="Z107" s="1" t="s">
        <v>977</v>
      </c>
      <c r="AA107" s="1" t="s">
        <v>51</v>
      </c>
      <c r="AB107" s="1" t="s">
        <v>1023</v>
      </c>
      <c r="AC107" s="1" t="s">
        <v>37</v>
      </c>
    </row>
    <row r="108" spans="1:29" hidden="1" x14ac:dyDescent="0.25">
      <c r="A108" s="1" t="s">
        <v>33</v>
      </c>
      <c r="B108" s="1" t="s">
        <v>34</v>
      </c>
      <c r="C108" s="2">
        <v>44592</v>
      </c>
      <c r="D108" s="1" t="s">
        <v>73</v>
      </c>
      <c r="E108" s="1" t="s">
        <v>74</v>
      </c>
      <c r="F108" s="1" t="s">
        <v>37</v>
      </c>
      <c r="G108" s="1" t="s">
        <v>937</v>
      </c>
      <c r="H108" s="1" t="s">
        <v>76</v>
      </c>
      <c r="I108" s="3">
        <v>466667</v>
      </c>
      <c r="J108" s="3">
        <v>0</v>
      </c>
      <c r="K108" s="1" t="s">
        <v>40</v>
      </c>
      <c r="L108" s="1" t="s">
        <v>537</v>
      </c>
      <c r="M108" s="1" t="s">
        <v>538</v>
      </c>
      <c r="N108" s="1" t="s">
        <v>79</v>
      </c>
      <c r="O108" s="1" t="s">
        <v>80</v>
      </c>
      <c r="P108" s="1" t="s">
        <v>43</v>
      </c>
      <c r="Q108" s="1" t="s">
        <v>43</v>
      </c>
      <c r="R108" s="3">
        <v>0</v>
      </c>
      <c r="S108" s="1" t="s">
        <v>44</v>
      </c>
      <c r="T108" s="1" t="s">
        <v>45</v>
      </c>
      <c r="U108" s="1" t="s">
        <v>937</v>
      </c>
      <c r="V108" s="1" t="s">
        <v>46</v>
      </c>
      <c r="W108" s="1" t="s">
        <v>975</v>
      </c>
      <c r="X108" s="1" t="s">
        <v>1023</v>
      </c>
      <c r="Y108" s="1" t="s">
        <v>83</v>
      </c>
      <c r="Z108" s="1" t="s">
        <v>977</v>
      </c>
      <c r="AA108" s="1" t="s">
        <v>51</v>
      </c>
      <c r="AB108" s="1" t="s">
        <v>1023</v>
      </c>
      <c r="AC108" s="1" t="s">
        <v>37</v>
      </c>
    </row>
    <row r="109" spans="1:29" hidden="1" x14ac:dyDescent="0.25">
      <c r="A109" s="1" t="s">
        <v>33</v>
      </c>
      <c r="B109" s="1" t="s">
        <v>34</v>
      </c>
      <c r="C109" s="2">
        <v>44592</v>
      </c>
      <c r="D109" s="1" t="s">
        <v>73</v>
      </c>
      <c r="E109" s="1" t="s">
        <v>74</v>
      </c>
      <c r="F109" s="1" t="s">
        <v>37</v>
      </c>
      <c r="G109" s="1" t="s">
        <v>937</v>
      </c>
      <c r="H109" s="1" t="s">
        <v>76</v>
      </c>
      <c r="I109" s="3">
        <v>33467</v>
      </c>
      <c r="J109" s="3">
        <v>0</v>
      </c>
      <c r="K109" s="1" t="s">
        <v>40</v>
      </c>
      <c r="L109" s="1" t="s">
        <v>480</v>
      </c>
      <c r="M109" s="1" t="s">
        <v>481</v>
      </c>
      <c r="N109" s="1" t="s">
        <v>79</v>
      </c>
      <c r="O109" s="1" t="s">
        <v>80</v>
      </c>
      <c r="P109" s="1" t="s">
        <v>43</v>
      </c>
      <c r="Q109" s="1" t="s">
        <v>43</v>
      </c>
      <c r="R109" s="3">
        <v>0</v>
      </c>
      <c r="S109" s="1" t="s">
        <v>44</v>
      </c>
      <c r="T109" s="1" t="s">
        <v>45</v>
      </c>
      <c r="U109" s="1" t="s">
        <v>937</v>
      </c>
      <c r="V109" s="1" t="s">
        <v>46</v>
      </c>
      <c r="W109" s="1" t="s">
        <v>975</v>
      </c>
      <c r="X109" s="1" t="s">
        <v>1023</v>
      </c>
      <c r="Y109" s="1" t="s">
        <v>83</v>
      </c>
      <c r="Z109" s="1" t="s">
        <v>977</v>
      </c>
      <c r="AA109" s="1" t="s">
        <v>51</v>
      </c>
      <c r="AB109" s="1" t="s">
        <v>1023</v>
      </c>
      <c r="AC109" s="1" t="s">
        <v>37</v>
      </c>
    </row>
    <row r="110" spans="1:29" hidden="1" x14ac:dyDescent="0.25">
      <c r="A110" s="1" t="s">
        <v>33</v>
      </c>
      <c r="B110" s="1" t="s">
        <v>34</v>
      </c>
      <c r="C110" s="2">
        <v>44592</v>
      </c>
      <c r="D110" s="1" t="s">
        <v>73</v>
      </c>
      <c r="E110" s="1" t="s">
        <v>74</v>
      </c>
      <c r="F110" s="1" t="s">
        <v>37</v>
      </c>
      <c r="G110" s="1" t="s">
        <v>937</v>
      </c>
      <c r="H110" s="1" t="s">
        <v>76</v>
      </c>
      <c r="I110" s="3">
        <v>103074</v>
      </c>
      <c r="J110" s="3">
        <v>0</v>
      </c>
      <c r="K110" s="1" t="s">
        <v>40</v>
      </c>
      <c r="L110" s="1" t="s">
        <v>115</v>
      </c>
      <c r="M110" s="1" t="s">
        <v>116</v>
      </c>
      <c r="N110" s="1" t="s">
        <v>79</v>
      </c>
      <c r="O110" s="1" t="s">
        <v>80</v>
      </c>
      <c r="P110" s="1" t="s">
        <v>43</v>
      </c>
      <c r="Q110" s="1" t="s">
        <v>43</v>
      </c>
      <c r="R110" s="3">
        <v>0</v>
      </c>
      <c r="S110" s="1" t="s">
        <v>44</v>
      </c>
      <c r="T110" s="1" t="s">
        <v>45</v>
      </c>
      <c r="U110" s="1" t="s">
        <v>937</v>
      </c>
      <c r="V110" s="1" t="s">
        <v>46</v>
      </c>
      <c r="W110" s="1" t="s">
        <v>975</v>
      </c>
      <c r="X110" s="1" t="s">
        <v>1023</v>
      </c>
      <c r="Y110" s="1" t="s">
        <v>83</v>
      </c>
      <c r="Z110" s="1" t="s">
        <v>977</v>
      </c>
      <c r="AA110" s="1" t="s">
        <v>51</v>
      </c>
      <c r="AB110" s="1" t="s">
        <v>1023</v>
      </c>
      <c r="AC110" s="1" t="s">
        <v>37</v>
      </c>
    </row>
    <row r="111" spans="1:29" hidden="1" x14ac:dyDescent="0.25">
      <c r="A111" s="1" t="s">
        <v>33</v>
      </c>
      <c r="B111" s="1" t="s">
        <v>34</v>
      </c>
      <c r="C111" s="2">
        <v>44595</v>
      </c>
      <c r="D111" s="1" t="s">
        <v>35</v>
      </c>
      <c r="E111" s="1" t="s">
        <v>36</v>
      </c>
      <c r="F111" s="1" t="s">
        <v>37</v>
      </c>
      <c r="G111" s="1" t="s">
        <v>1024</v>
      </c>
      <c r="H111" s="1" t="s">
        <v>1025</v>
      </c>
      <c r="I111" s="54">
        <v>0</v>
      </c>
      <c r="J111" s="54">
        <v>306602</v>
      </c>
      <c r="K111" s="1" t="s">
        <v>40</v>
      </c>
      <c r="L111" s="1" t="s">
        <v>62</v>
      </c>
      <c r="M111" s="1" t="s">
        <v>63</v>
      </c>
      <c r="N111" s="1" t="s">
        <v>37</v>
      </c>
      <c r="O111" s="1" t="s">
        <v>43</v>
      </c>
      <c r="P111" s="1" t="s">
        <v>43</v>
      </c>
      <c r="Q111" s="1" t="s">
        <v>43</v>
      </c>
      <c r="R111" s="3">
        <v>0</v>
      </c>
      <c r="S111" s="1" t="s">
        <v>44</v>
      </c>
      <c r="T111" s="1" t="s">
        <v>45</v>
      </c>
      <c r="U111" s="1" t="s">
        <v>1024</v>
      </c>
      <c r="V111" s="1" t="s">
        <v>46</v>
      </c>
      <c r="W111" s="1" t="s">
        <v>47</v>
      </c>
      <c r="X111" s="1" t="s">
        <v>1026</v>
      </c>
      <c r="Y111" s="1" t="s">
        <v>49</v>
      </c>
      <c r="Z111" s="1" t="s">
        <v>918</v>
      </c>
      <c r="AA111" s="1" t="s">
        <v>51</v>
      </c>
      <c r="AB111" s="1" t="s">
        <v>1026</v>
      </c>
      <c r="AC111" s="1" t="s">
        <v>37</v>
      </c>
    </row>
    <row r="112" spans="1:29" hidden="1" x14ac:dyDescent="0.25">
      <c r="A112" s="1" t="s">
        <v>33</v>
      </c>
      <c r="B112" s="1" t="s">
        <v>34</v>
      </c>
      <c r="C112" s="2">
        <v>44601</v>
      </c>
      <c r="D112" s="1" t="s">
        <v>35</v>
      </c>
      <c r="E112" s="1" t="s">
        <v>36</v>
      </c>
      <c r="F112" s="1" t="s">
        <v>37</v>
      </c>
      <c r="G112" s="1" t="s">
        <v>1027</v>
      </c>
      <c r="H112" s="1" t="s">
        <v>1028</v>
      </c>
      <c r="I112" s="54">
        <v>0</v>
      </c>
      <c r="J112" s="54">
        <v>33804</v>
      </c>
      <c r="K112" s="1" t="s">
        <v>40</v>
      </c>
      <c r="L112" s="1" t="s">
        <v>67</v>
      </c>
      <c r="M112" s="1" t="s">
        <v>68</v>
      </c>
      <c r="N112" s="1" t="s">
        <v>37</v>
      </c>
      <c r="O112" s="1" t="s">
        <v>43</v>
      </c>
      <c r="P112" s="1" t="s">
        <v>43</v>
      </c>
      <c r="Q112" s="1" t="s">
        <v>43</v>
      </c>
      <c r="R112" s="3">
        <v>0</v>
      </c>
      <c r="S112" s="1" t="s">
        <v>44</v>
      </c>
      <c r="T112" s="1" t="s">
        <v>45</v>
      </c>
      <c r="U112" s="1" t="s">
        <v>1027</v>
      </c>
      <c r="V112" s="1" t="s">
        <v>46</v>
      </c>
      <c r="W112" s="1" t="s">
        <v>47</v>
      </c>
      <c r="X112" s="1" t="s">
        <v>1029</v>
      </c>
      <c r="Y112" s="1" t="s">
        <v>49</v>
      </c>
      <c r="Z112" s="1" t="s">
        <v>918</v>
      </c>
      <c r="AA112" s="1" t="s">
        <v>51</v>
      </c>
      <c r="AB112" s="1" t="s">
        <v>1029</v>
      </c>
      <c r="AC112" s="1" t="s">
        <v>37</v>
      </c>
    </row>
    <row r="113" spans="1:29" hidden="1" x14ac:dyDescent="0.25">
      <c r="A113" s="1" t="s">
        <v>33</v>
      </c>
      <c r="B113" s="1" t="s">
        <v>34</v>
      </c>
      <c r="C113" s="2">
        <v>44601</v>
      </c>
      <c r="D113" s="1" t="s">
        <v>35</v>
      </c>
      <c r="E113" s="1" t="s">
        <v>36</v>
      </c>
      <c r="F113" s="1" t="s">
        <v>37</v>
      </c>
      <c r="G113" s="1" t="s">
        <v>1030</v>
      </c>
      <c r="H113" s="1" t="s">
        <v>1031</v>
      </c>
      <c r="I113" s="54">
        <v>0</v>
      </c>
      <c r="J113" s="54">
        <v>1346338</v>
      </c>
      <c r="K113" s="1" t="s">
        <v>40</v>
      </c>
      <c r="L113" s="1" t="s">
        <v>67</v>
      </c>
      <c r="M113" s="1" t="s">
        <v>68</v>
      </c>
      <c r="N113" s="1" t="s">
        <v>37</v>
      </c>
      <c r="O113" s="1" t="s">
        <v>43</v>
      </c>
      <c r="P113" s="1" t="s">
        <v>43</v>
      </c>
      <c r="Q113" s="1" t="s">
        <v>43</v>
      </c>
      <c r="R113" s="3">
        <v>0</v>
      </c>
      <c r="S113" s="1" t="s">
        <v>44</v>
      </c>
      <c r="T113" s="1" t="s">
        <v>45</v>
      </c>
      <c r="U113" s="1" t="s">
        <v>1030</v>
      </c>
      <c r="V113" s="1" t="s">
        <v>46</v>
      </c>
      <c r="W113" s="1" t="s">
        <v>47</v>
      </c>
      <c r="X113" s="1" t="s">
        <v>1032</v>
      </c>
      <c r="Y113" s="1" t="s">
        <v>49</v>
      </c>
      <c r="Z113" s="1" t="s">
        <v>918</v>
      </c>
      <c r="AA113" s="1" t="s">
        <v>51</v>
      </c>
      <c r="AB113" s="1" t="s">
        <v>1032</v>
      </c>
      <c r="AC113" s="1" t="s">
        <v>37</v>
      </c>
    </row>
    <row r="114" spans="1:29" hidden="1" x14ac:dyDescent="0.25">
      <c r="A114" s="1" t="s">
        <v>33</v>
      </c>
      <c r="B114" s="1" t="s">
        <v>34</v>
      </c>
      <c r="C114" s="2">
        <v>44607</v>
      </c>
      <c r="D114" s="1" t="s">
        <v>35</v>
      </c>
      <c r="E114" s="1" t="s">
        <v>36</v>
      </c>
      <c r="F114" s="1" t="s">
        <v>37</v>
      </c>
      <c r="G114" s="1" t="s">
        <v>1033</v>
      </c>
      <c r="H114" s="1" t="s">
        <v>1034</v>
      </c>
      <c r="I114" s="54">
        <v>0</v>
      </c>
      <c r="J114" s="54">
        <v>100000</v>
      </c>
      <c r="K114" s="1" t="s">
        <v>40</v>
      </c>
      <c r="L114" s="1" t="s">
        <v>62</v>
      </c>
      <c r="M114" s="1" t="s">
        <v>63</v>
      </c>
      <c r="N114" s="1" t="s">
        <v>37</v>
      </c>
      <c r="O114" s="1" t="s">
        <v>43</v>
      </c>
      <c r="P114" s="1" t="s">
        <v>43</v>
      </c>
      <c r="Q114" s="1" t="s">
        <v>43</v>
      </c>
      <c r="R114" s="3">
        <v>0</v>
      </c>
      <c r="S114" s="1" t="s">
        <v>44</v>
      </c>
      <c r="T114" s="1" t="s">
        <v>45</v>
      </c>
      <c r="U114" s="1" t="s">
        <v>1033</v>
      </c>
      <c r="V114" s="1" t="s">
        <v>46</v>
      </c>
      <c r="W114" s="1" t="s">
        <v>47</v>
      </c>
      <c r="X114" s="1" t="s">
        <v>1035</v>
      </c>
      <c r="Y114" s="1" t="s">
        <v>49</v>
      </c>
      <c r="Z114" s="1" t="s">
        <v>918</v>
      </c>
      <c r="AA114" s="1" t="s">
        <v>51</v>
      </c>
      <c r="AB114" s="1" t="s">
        <v>1035</v>
      </c>
      <c r="AC114" s="1" t="s">
        <v>37</v>
      </c>
    </row>
    <row r="115" spans="1:29" hidden="1" x14ac:dyDescent="0.25">
      <c r="A115" s="1" t="s">
        <v>33</v>
      </c>
      <c r="B115" s="1" t="s">
        <v>34</v>
      </c>
      <c r="C115" s="2">
        <v>44607</v>
      </c>
      <c r="D115" s="1" t="s">
        <v>35</v>
      </c>
      <c r="E115" s="1" t="s">
        <v>36</v>
      </c>
      <c r="F115" s="1" t="s">
        <v>37</v>
      </c>
      <c r="G115" s="1" t="s">
        <v>1036</v>
      </c>
      <c r="H115" s="1" t="s">
        <v>1037</v>
      </c>
      <c r="I115" s="54">
        <v>0</v>
      </c>
      <c r="J115" s="54">
        <v>31974</v>
      </c>
      <c r="K115" s="1" t="s">
        <v>40</v>
      </c>
      <c r="L115" s="1" t="s">
        <v>340</v>
      </c>
      <c r="M115" s="1" t="s">
        <v>341</v>
      </c>
      <c r="N115" s="1" t="s">
        <v>37</v>
      </c>
      <c r="O115" s="1" t="s">
        <v>43</v>
      </c>
      <c r="P115" s="1" t="s">
        <v>43</v>
      </c>
      <c r="Q115" s="1" t="s">
        <v>43</v>
      </c>
      <c r="R115" s="3">
        <v>0</v>
      </c>
      <c r="S115" s="1" t="s">
        <v>44</v>
      </c>
      <c r="T115" s="1" t="s">
        <v>45</v>
      </c>
      <c r="U115" s="1" t="s">
        <v>1036</v>
      </c>
      <c r="V115" s="1" t="s">
        <v>46</v>
      </c>
      <c r="W115" s="1" t="s">
        <v>47</v>
      </c>
      <c r="X115" s="1" t="s">
        <v>1038</v>
      </c>
      <c r="Y115" s="1" t="s">
        <v>49</v>
      </c>
      <c r="Z115" s="1" t="s">
        <v>918</v>
      </c>
      <c r="AA115" s="1" t="s">
        <v>51</v>
      </c>
      <c r="AB115" s="1" t="s">
        <v>1038</v>
      </c>
      <c r="AC115" s="1" t="s">
        <v>37</v>
      </c>
    </row>
    <row r="116" spans="1:29" hidden="1" x14ac:dyDescent="0.25">
      <c r="A116" s="1" t="s">
        <v>33</v>
      </c>
      <c r="B116" s="1" t="s">
        <v>34</v>
      </c>
      <c r="C116" s="2">
        <v>44607</v>
      </c>
      <c r="D116" s="1" t="s">
        <v>35</v>
      </c>
      <c r="E116" s="1" t="s">
        <v>36</v>
      </c>
      <c r="F116" s="1" t="s">
        <v>37</v>
      </c>
      <c r="G116" s="1" t="s">
        <v>1039</v>
      </c>
      <c r="H116" s="1" t="s">
        <v>1040</v>
      </c>
      <c r="I116" s="54">
        <v>0</v>
      </c>
      <c r="J116" s="54">
        <v>32439</v>
      </c>
      <c r="K116" s="1" t="s">
        <v>40</v>
      </c>
      <c r="L116" s="1" t="s">
        <v>340</v>
      </c>
      <c r="M116" s="1" t="s">
        <v>341</v>
      </c>
      <c r="N116" s="1" t="s">
        <v>37</v>
      </c>
      <c r="O116" s="1" t="s">
        <v>43</v>
      </c>
      <c r="P116" s="1" t="s">
        <v>43</v>
      </c>
      <c r="Q116" s="1" t="s">
        <v>43</v>
      </c>
      <c r="R116" s="3">
        <v>0</v>
      </c>
      <c r="S116" s="1" t="s">
        <v>44</v>
      </c>
      <c r="T116" s="1" t="s">
        <v>45</v>
      </c>
      <c r="U116" s="1" t="s">
        <v>1039</v>
      </c>
      <c r="V116" s="1" t="s">
        <v>46</v>
      </c>
      <c r="W116" s="1" t="s">
        <v>47</v>
      </c>
      <c r="X116" s="1" t="s">
        <v>1041</v>
      </c>
      <c r="Y116" s="1" t="s">
        <v>49</v>
      </c>
      <c r="Z116" s="1" t="s">
        <v>918</v>
      </c>
      <c r="AA116" s="1" t="s">
        <v>51</v>
      </c>
      <c r="AB116" s="1" t="s">
        <v>1041</v>
      </c>
      <c r="AC116" s="1" t="s">
        <v>37</v>
      </c>
    </row>
    <row r="117" spans="1:29" hidden="1" x14ac:dyDescent="0.25">
      <c r="A117" s="1" t="s">
        <v>33</v>
      </c>
      <c r="B117" s="1" t="s">
        <v>34</v>
      </c>
      <c r="C117" s="2">
        <v>44617</v>
      </c>
      <c r="D117" s="1" t="s">
        <v>35</v>
      </c>
      <c r="E117" s="1" t="s">
        <v>36</v>
      </c>
      <c r="F117" s="1" t="s">
        <v>37</v>
      </c>
      <c r="G117" s="1" t="s">
        <v>529</v>
      </c>
      <c r="H117" s="1" t="s">
        <v>1042</v>
      </c>
      <c r="I117" s="54">
        <v>0</v>
      </c>
      <c r="J117" s="54">
        <v>411927</v>
      </c>
      <c r="K117" s="1" t="s">
        <v>40</v>
      </c>
      <c r="L117" s="1" t="s">
        <v>340</v>
      </c>
      <c r="M117" s="1" t="s">
        <v>341</v>
      </c>
      <c r="N117" s="1" t="s">
        <v>37</v>
      </c>
      <c r="O117" s="1" t="s">
        <v>43</v>
      </c>
      <c r="P117" s="1" t="s">
        <v>43</v>
      </c>
      <c r="Q117" s="1" t="s">
        <v>43</v>
      </c>
      <c r="R117" s="3">
        <v>0</v>
      </c>
      <c r="S117" s="1" t="s">
        <v>44</v>
      </c>
      <c r="T117" s="1" t="s">
        <v>45</v>
      </c>
      <c r="U117" s="1" t="s">
        <v>529</v>
      </c>
      <c r="V117" s="1" t="s">
        <v>46</v>
      </c>
      <c r="W117" s="1" t="s">
        <v>47</v>
      </c>
      <c r="X117" s="1" t="s">
        <v>1043</v>
      </c>
      <c r="Y117" s="1" t="s">
        <v>49</v>
      </c>
      <c r="Z117" s="1" t="s">
        <v>918</v>
      </c>
      <c r="AA117" s="1" t="s">
        <v>51</v>
      </c>
      <c r="AB117" s="1" t="s">
        <v>1043</v>
      </c>
      <c r="AC117" s="1" t="s">
        <v>37</v>
      </c>
    </row>
    <row r="118" spans="1:29" hidden="1" x14ac:dyDescent="0.25">
      <c r="A118" s="1" t="s">
        <v>33</v>
      </c>
      <c r="B118" s="1" t="s">
        <v>34</v>
      </c>
      <c r="C118" s="2">
        <v>44620</v>
      </c>
      <c r="D118" s="1" t="s">
        <v>35</v>
      </c>
      <c r="E118" s="1" t="s">
        <v>36</v>
      </c>
      <c r="F118" s="1" t="s">
        <v>37</v>
      </c>
      <c r="G118" s="1" t="s">
        <v>406</v>
      </c>
      <c r="H118" s="1" t="s">
        <v>1044</v>
      </c>
      <c r="I118" s="54">
        <v>0</v>
      </c>
      <c r="J118" s="54">
        <v>151422</v>
      </c>
      <c r="K118" s="1" t="s">
        <v>40</v>
      </c>
      <c r="L118" s="1" t="s">
        <v>340</v>
      </c>
      <c r="M118" s="1" t="s">
        <v>341</v>
      </c>
      <c r="N118" s="1" t="s">
        <v>37</v>
      </c>
      <c r="O118" s="1" t="s">
        <v>43</v>
      </c>
      <c r="P118" s="1" t="s">
        <v>43</v>
      </c>
      <c r="Q118" s="1" t="s">
        <v>43</v>
      </c>
      <c r="R118" s="3">
        <v>0</v>
      </c>
      <c r="S118" s="1" t="s">
        <v>44</v>
      </c>
      <c r="T118" s="1" t="s">
        <v>45</v>
      </c>
      <c r="U118" s="1" t="s">
        <v>406</v>
      </c>
      <c r="V118" s="1" t="s">
        <v>46</v>
      </c>
      <c r="W118" s="1" t="s">
        <v>47</v>
      </c>
      <c r="X118" s="1" t="s">
        <v>1045</v>
      </c>
      <c r="Y118" s="1" t="s">
        <v>49</v>
      </c>
      <c r="Z118" s="1" t="s">
        <v>918</v>
      </c>
      <c r="AA118" s="1" t="s">
        <v>51</v>
      </c>
      <c r="AB118" s="1" t="s">
        <v>1045</v>
      </c>
      <c r="AC118" s="1" t="s">
        <v>37</v>
      </c>
    </row>
    <row r="119" spans="1:29" hidden="1" x14ac:dyDescent="0.25">
      <c r="A119" s="1" t="s">
        <v>33</v>
      </c>
      <c r="B119" s="1" t="s">
        <v>34</v>
      </c>
      <c r="C119" s="2">
        <v>44620</v>
      </c>
      <c r="D119" s="1" t="s">
        <v>73</v>
      </c>
      <c r="E119" s="1" t="s">
        <v>74</v>
      </c>
      <c r="F119" s="1" t="s">
        <v>37</v>
      </c>
      <c r="G119" s="1" t="s">
        <v>940</v>
      </c>
      <c r="H119" s="1" t="s">
        <v>76</v>
      </c>
      <c r="I119" s="3">
        <v>33334</v>
      </c>
      <c r="J119" s="3">
        <v>0</v>
      </c>
      <c r="K119" s="1" t="s">
        <v>40</v>
      </c>
      <c r="L119" s="1" t="s">
        <v>486</v>
      </c>
      <c r="M119" s="1" t="s">
        <v>487</v>
      </c>
      <c r="N119" s="1" t="s">
        <v>79</v>
      </c>
      <c r="O119" s="1" t="s">
        <v>80</v>
      </c>
      <c r="P119" s="1" t="s">
        <v>43</v>
      </c>
      <c r="Q119" s="1" t="s">
        <v>43</v>
      </c>
      <c r="R119" s="3">
        <v>0</v>
      </c>
      <c r="S119" s="1" t="s">
        <v>44</v>
      </c>
      <c r="T119" s="1" t="s">
        <v>45</v>
      </c>
      <c r="U119" s="1" t="s">
        <v>940</v>
      </c>
      <c r="V119" s="1" t="s">
        <v>46</v>
      </c>
      <c r="W119" s="1" t="s">
        <v>912</v>
      </c>
      <c r="X119" s="1" t="s">
        <v>1046</v>
      </c>
      <c r="Y119" s="1" t="s">
        <v>83</v>
      </c>
      <c r="Z119" s="1" t="s">
        <v>914</v>
      </c>
      <c r="AA119" s="1" t="s">
        <v>51</v>
      </c>
      <c r="AB119" s="1" t="s">
        <v>1046</v>
      </c>
      <c r="AC119" s="1" t="s">
        <v>37</v>
      </c>
    </row>
    <row r="120" spans="1:29" hidden="1" x14ac:dyDescent="0.25">
      <c r="A120" s="1" t="s">
        <v>33</v>
      </c>
      <c r="B120" s="1" t="s">
        <v>34</v>
      </c>
      <c r="C120" s="2">
        <v>44620</v>
      </c>
      <c r="D120" s="1" t="s">
        <v>73</v>
      </c>
      <c r="E120" s="1" t="s">
        <v>74</v>
      </c>
      <c r="F120" s="1" t="s">
        <v>37</v>
      </c>
      <c r="G120" s="1" t="s">
        <v>940</v>
      </c>
      <c r="H120" s="1" t="s">
        <v>76</v>
      </c>
      <c r="I120" s="3">
        <v>500000</v>
      </c>
      <c r="J120" s="3">
        <v>0</v>
      </c>
      <c r="K120" s="1" t="s">
        <v>40</v>
      </c>
      <c r="L120" s="1" t="s">
        <v>139</v>
      </c>
      <c r="M120" s="1" t="s">
        <v>140</v>
      </c>
      <c r="N120" s="1" t="s">
        <v>79</v>
      </c>
      <c r="O120" s="1" t="s">
        <v>80</v>
      </c>
      <c r="P120" s="1" t="s">
        <v>43</v>
      </c>
      <c r="Q120" s="1" t="s">
        <v>43</v>
      </c>
      <c r="R120" s="3">
        <v>0</v>
      </c>
      <c r="S120" s="1" t="s">
        <v>44</v>
      </c>
      <c r="T120" s="1" t="s">
        <v>45</v>
      </c>
      <c r="U120" s="1" t="s">
        <v>940</v>
      </c>
      <c r="V120" s="1" t="s">
        <v>46</v>
      </c>
      <c r="W120" s="1" t="s">
        <v>912</v>
      </c>
      <c r="X120" s="1" t="s">
        <v>1046</v>
      </c>
      <c r="Y120" s="1" t="s">
        <v>83</v>
      </c>
      <c r="Z120" s="1" t="s">
        <v>914</v>
      </c>
      <c r="AA120" s="1" t="s">
        <v>51</v>
      </c>
      <c r="AB120" s="1" t="s">
        <v>1046</v>
      </c>
      <c r="AC120" s="1" t="s">
        <v>37</v>
      </c>
    </row>
    <row r="121" spans="1:29" hidden="1" x14ac:dyDescent="0.25">
      <c r="A121" s="1" t="s">
        <v>33</v>
      </c>
      <c r="B121" s="1" t="s">
        <v>34</v>
      </c>
      <c r="C121" s="2">
        <v>44620</v>
      </c>
      <c r="D121" s="1" t="s">
        <v>73</v>
      </c>
      <c r="E121" s="1" t="s">
        <v>74</v>
      </c>
      <c r="F121" s="1" t="s">
        <v>37</v>
      </c>
      <c r="G121" s="1" t="s">
        <v>940</v>
      </c>
      <c r="H121" s="1" t="s">
        <v>76</v>
      </c>
      <c r="I121" s="3">
        <v>34963</v>
      </c>
      <c r="J121" s="3">
        <v>0</v>
      </c>
      <c r="K121" s="1" t="s">
        <v>40</v>
      </c>
      <c r="L121" s="1" t="s">
        <v>464</v>
      </c>
      <c r="M121" s="1" t="s">
        <v>465</v>
      </c>
      <c r="N121" s="1" t="s">
        <v>79</v>
      </c>
      <c r="O121" s="1" t="s">
        <v>80</v>
      </c>
      <c r="P121" s="1" t="s">
        <v>43</v>
      </c>
      <c r="Q121" s="1" t="s">
        <v>43</v>
      </c>
      <c r="R121" s="3">
        <v>0</v>
      </c>
      <c r="S121" s="1" t="s">
        <v>44</v>
      </c>
      <c r="T121" s="1" t="s">
        <v>45</v>
      </c>
      <c r="U121" s="1" t="s">
        <v>940</v>
      </c>
      <c r="V121" s="1" t="s">
        <v>46</v>
      </c>
      <c r="W121" s="1" t="s">
        <v>912</v>
      </c>
      <c r="X121" s="1" t="s">
        <v>1046</v>
      </c>
      <c r="Y121" s="1" t="s">
        <v>83</v>
      </c>
      <c r="Z121" s="1" t="s">
        <v>914</v>
      </c>
      <c r="AA121" s="1" t="s">
        <v>51</v>
      </c>
      <c r="AB121" s="1" t="s">
        <v>1046</v>
      </c>
      <c r="AC121" s="1" t="s">
        <v>37</v>
      </c>
    </row>
    <row r="122" spans="1:29" hidden="1" x14ac:dyDescent="0.25">
      <c r="A122" s="1" t="s">
        <v>33</v>
      </c>
      <c r="B122" s="1" t="s">
        <v>34</v>
      </c>
      <c r="C122" s="2">
        <v>44620</v>
      </c>
      <c r="D122" s="1" t="s">
        <v>73</v>
      </c>
      <c r="E122" s="1" t="s">
        <v>74</v>
      </c>
      <c r="F122" s="1" t="s">
        <v>37</v>
      </c>
      <c r="G122" s="1" t="s">
        <v>940</v>
      </c>
      <c r="H122" s="1" t="s">
        <v>76</v>
      </c>
      <c r="I122" s="3">
        <v>33334</v>
      </c>
      <c r="J122" s="3">
        <v>0</v>
      </c>
      <c r="K122" s="1" t="s">
        <v>40</v>
      </c>
      <c r="L122" s="1" t="s">
        <v>352</v>
      </c>
      <c r="M122" s="1" t="s">
        <v>353</v>
      </c>
      <c r="N122" s="1" t="s">
        <v>79</v>
      </c>
      <c r="O122" s="1" t="s">
        <v>80</v>
      </c>
      <c r="P122" s="1" t="s">
        <v>43</v>
      </c>
      <c r="Q122" s="1" t="s">
        <v>43</v>
      </c>
      <c r="R122" s="3">
        <v>0</v>
      </c>
      <c r="S122" s="1" t="s">
        <v>44</v>
      </c>
      <c r="T122" s="1" t="s">
        <v>45</v>
      </c>
      <c r="U122" s="1" t="s">
        <v>940</v>
      </c>
      <c r="V122" s="1" t="s">
        <v>46</v>
      </c>
      <c r="W122" s="1" t="s">
        <v>912</v>
      </c>
      <c r="X122" s="1" t="s">
        <v>1046</v>
      </c>
      <c r="Y122" s="1" t="s">
        <v>83</v>
      </c>
      <c r="Z122" s="1" t="s">
        <v>914</v>
      </c>
      <c r="AA122" s="1" t="s">
        <v>51</v>
      </c>
      <c r="AB122" s="1" t="s">
        <v>1046</v>
      </c>
      <c r="AC122" s="1" t="s">
        <v>37</v>
      </c>
    </row>
    <row r="123" spans="1:29" hidden="1" x14ac:dyDescent="0.25">
      <c r="A123" s="1" t="s">
        <v>33</v>
      </c>
      <c r="B123" s="1" t="s">
        <v>34</v>
      </c>
      <c r="C123" s="2">
        <v>44620</v>
      </c>
      <c r="D123" s="1" t="s">
        <v>73</v>
      </c>
      <c r="E123" s="1" t="s">
        <v>74</v>
      </c>
      <c r="F123" s="1" t="s">
        <v>37</v>
      </c>
      <c r="G123" s="1" t="s">
        <v>940</v>
      </c>
      <c r="H123" s="1" t="s">
        <v>76</v>
      </c>
      <c r="I123" s="3">
        <v>36044</v>
      </c>
      <c r="J123" s="3">
        <v>0</v>
      </c>
      <c r="K123" s="1" t="s">
        <v>40</v>
      </c>
      <c r="L123" s="1" t="s">
        <v>152</v>
      </c>
      <c r="M123" s="1" t="s">
        <v>153</v>
      </c>
      <c r="N123" s="1" t="s">
        <v>79</v>
      </c>
      <c r="O123" s="1" t="s">
        <v>80</v>
      </c>
      <c r="P123" s="1" t="s">
        <v>43</v>
      </c>
      <c r="Q123" s="1" t="s">
        <v>43</v>
      </c>
      <c r="R123" s="3">
        <v>0</v>
      </c>
      <c r="S123" s="1" t="s">
        <v>44</v>
      </c>
      <c r="T123" s="1" t="s">
        <v>45</v>
      </c>
      <c r="U123" s="1" t="s">
        <v>940</v>
      </c>
      <c r="V123" s="1" t="s">
        <v>46</v>
      </c>
      <c r="W123" s="1" t="s">
        <v>912</v>
      </c>
      <c r="X123" s="1" t="s">
        <v>1046</v>
      </c>
      <c r="Y123" s="1" t="s">
        <v>83</v>
      </c>
      <c r="Z123" s="1" t="s">
        <v>914</v>
      </c>
      <c r="AA123" s="1" t="s">
        <v>51</v>
      </c>
      <c r="AB123" s="1" t="s">
        <v>1046</v>
      </c>
      <c r="AC123" s="1" t="s">
        <v>37</v>
      </c>
    </row>
    <row r="124" spans="1:29" hidden="1" x14ac:dyDescent="0.25">
      <c r="A124" s="1" t="s">
        <v>33</v>
      </c>
      <c r="B124" s="1" t="s">
        <v>34</v>
      </c>
      <c r="C124" s="2">
        <v>44620</v>
      </c>
      <c r="D124" s="1" t="s">
        <v>73</v>
      </c>
      <c r="E124" s="1" t="s">
        <v>74</v>
      </c>
      <c r="F124" s="1" t="s">
        <v>37</v>
      </c>
      <c r="G124" s="1" t="s">
        <v>940</v>
      </c>
      <c r="H124" s="1" t="s">
        <v>76</v>
      </c>
      <c r="I124" s="3">
        <v>37742</v>
      </c>
      <c r="J124" s="3">
        <v>0</v>
      </c>
      <c r="K124" s="1" t="s">
        <v>40</v>
      </c>
      <c r="L124" s="1" t="s">
        <v>1047</v>
      </c>
      <c r="M124" s="1" t="s">
        <v>846</v>
      </c>
      <c r="N124" s="1" t="s">
        <v>79</v>
      </c>
      <c r="O124" s="1" t="s">
        <v>80</v>
      </c>
      <c r="P124" s="1" t="s">
        <v>43</v>
      </c>
      <c r="Q124" s="1" t="s">
        <v>43</v>
      </c>
      <c r="R124" s="3">
        <v>0</v>
      </c>
      <c r="S124" s="1" t="s">
        <v>44</v>
      </c>
      <c r="T124" s="1" t="s">
        <v>45</v>
      </c>
      <c r="U124" s="1" t="s">
        <v>940</v>
      </c>
      <c r="V124" s="1" t="s">
        <v>46</v>
      </c>
      <c r="W124" s="1" t="s">
        <v>912</v>
      </c>
      <c r="X124" s="1" t="s">
        <v>1046</v>
      </c>
      <c r="Y124" s="1" t="s">
        <v>83</v>
      </c>
      <c r="Z124" s="1" t="s">
        <v>914</v>
      </c>
      <c r="AA124" s="1" t="s">
        <v>51</v>
      </c>
      <c r="AB124" s="1" t="s">
        <v>1046</v>
      </c>
      <c r="AC124" s="1" t="s">
        <v>37</v>
      </c>
    </row>
    <row r="125" spans="1:29" hidden="1" x14ac:dyDescent="0.25">
      <c r="A125" s="1" t="s">
        <v>33</v>
      </c>
      <c r="B125" s="1" t="s">
        <v>34</v>
      </c>
      <c r="C125" s="2">
        <v>44620</v>
      </c>
      <c r="D125" s="1" t="s">
        <v>73</v>
      </c>
      <c r="E125" s="1" t="s">
        <v>74</v>
      </c>
      <c r="F125" s="1" t="s">
        <v>37</v>
      </c>
      <c r="G125" s="1" t="s">
        <v>940</v>
      </c>
      <c r="H125" s="1" t="s">
        <v>76</v>
      </c>
      <c r="I125" s="3">
        <v>37275</v>
      </c>
      <c r="J125" s="3">
        <v>0</v>
      </c>
      <c r="K125" s="1" t="s">
        <v>40</v>
      </c>
      <c r="L125" s="1" t="s">
        <v>571</v>
      </c>
      <c r="M125" s="1" t="s">
        <v>572</v>
      </c>
      <c r="N125" s="1" t="s">
        <v>79</v>
      </c>
      <c r="O125" s="1" t="s">
        <v>80</v>
      </c>
      <c r="P125" s="1" t="s">
        <v>43</v>
      </c>
      <c r="Q125" s="1" t="s">
        <v>43</v>
      </c>
      <c r="R125" s="3">
        <v>0</v>
      </c>
      <c r="S125" s="1" t="s">
        <v>44</v>
      </c>
      <c r="T125" s="1" t="s">
        <v>45</v>
      </c>
      <c r="U125" s="1" t="s">
        <v>940</v>
      </c>
      <c r="V125" s="1" t="s">
        <v>46</v>
      </c>
      <c r="W125" s="1" t="s">
        <v>912</v>
      </c>
      <c r="X125" s="1" t="s">
        <v>1046</v>
      </c>
      <c r="Y125" s="1" t="s">
        <v>83</v>
      </c>
      <c r="Z125" s="1" t="s">
        <v>914</v>
      </c>
      <c r="AA125" s="1" t="s">
        <v>51</v>
      </c>
      <c r="AB125" s="1" t="s">
        <v>1046</v>
      </c>
      <c r="AC125" s="1" t="s">
        <v>37</v>
      </c>
    </row>
    <row r="126" spans="1:29" hidden="1" x14ac:dyDescent="0.25">
      <c r="A126" s="1" t="s">
        <v>33</v>
      </c>
      <c r="B126" s="1" t="s">
        <v>34</v>
      </c>
      <c r="C126" s="2">
        <v>44620</v>
      </c>
      <c r="D126" s="1" t="s">
        <v>73</v>
      </c>
      <c r="E126" s="1" t="s">
        <v>74</v>
      </c>
      <c r="F126" s="1" t="s">
        <v>37</v>
      </c>
      <c r="G126" s="1" t="s">
        <v>940</v>
      </c>
      <c r="H126" s="1" t="s">
        <v>76</v>
      </c>
      <c r="I126" s="3">
        <v>0</v>
      </c>
      <c r="J126" s="3">
        <v>37275</v>
      </c>
      <c r="K126" s="1" t="s">
        <v>40</v>
      </c>
      <c r="L126" s="1" t="s">
        <v>571</v>
      </c>
      <c r="M126" s="1" t="s">
        <v>572</v>
      </c>
      <c r="N126" s="1" t="s">
        <v>79</v>
      </c>
      <c r="O126" s="1" t="s">
        <v>80</v>
      </c>
      <c r="P126" s="1" t="s">
        <v>43</v>
      </c>
      <c r="Q126" s="1" t="s">
        <v>43</v>
      </c>
      <c r="R126" s="3">
        <v>0</v>
      </c>
      <c r="S126" s="1" t="s">
        <v>44</v>
      </c>
      <c r="T126" s="1" t="s">
        <v>45</v>
      </c>
      <c r="U126" s="1" t="s">
        <v>940</v>
      </c>
      <c r="V126" s="1" t="s">
        <v>46</v>
      </c>
      <c r="W126" s="1" t="s">
        <v>912</v>
      </c>
      <c r="X126" s="1" t="s">
        <v>1046</v>
      </c>
      <c r="Y126" s="1" t="s">
        <v>83</v>
      </c>
      <c r="Z126" s="1" t="s">
        <v>914</v>
      </c>
      <c r="AA126" s="1" t="s">
        <v>51</v>
      </c>
      <c r="AB126" s="1" t="s">
        <v>1046</v>
      </c>
      <c r="AC126" s="1" t="s">
        <v>37</v>
      </c>
    </row>
    <row r="127" spans="1:29" hidden="1" x14ac:dyDescent="0.25">
      <c r="A127" s="1" t="s">
        <v>33</v>
      </c>
      <c r="B127" s="1" t="s">
        <v>34</v>
      </c>
      <c r="C127" s="2">
        <v>44620</v>
      </c>
      <c r="D127" s="1" t="s">
        <v>73</v>
      </c>
      <c r="E127" s="1" t="s">
        <v>74</v>
      </c>
      <c r="F127" s="1" t="s">
        <v>37</v>
      </c>
      <c r="G127" s="1" t="s">
        <v>940</v>
      </c>
      <c r="H127" s="1" t="s">
        <v>76</v>
      </c>
      <c r="I127" s="3">
        <v>402068</v>
      </c>
      <c r="J127" s="3">
        <v>0</v>
      </c>
      <c r="K127" s="1" t="s">
        <v>40</v>
      </c>
      <c r="L127" s="1" t="s">
        <v>533</v>
      </c>
      <c r="M127" s="1" t="s">
        <v>534</v>
      </c>
      <c r="N127" s="1" t="s">
        <v>79</v>
      </c>
      <c r="O127" s="1" t="s">
        <v>80</v>
      </c>
      <c r="P127" s="1" t="s">
        <v>43</v>
      </c>
      <c r="Q127" s="1" t="s">
        <v>43</v>
      </c>
      <c r="R127" s="3">
        <v>0</v>
      </c>
      <c r="S127" s="1" t="s">
        <v>44</v>
      </c>
      <c r="T127" s="1" t="s">
        <v>45</v>
      </c>
      <c r="U127" s="1" t="s">
        <v>940</v>
      </c>
      <c r="V127" s="1" t="s">
        <v>46</v>
      </c>
      <c r="W127" s="1" t="s">
        <v>912</v>
      </c>
      <c r="X127" s="1" t="s">
        <v>1046</v>
      </c>
      <c r="Y127" s="1" t="s">
        <v>83</v>
      </c>
      <c r="Z127" s="1" t="s">
        <v>914</v>
      </c>
      <c r="AA127" s="1" t="s">
        <v>51</v>
      </c>
      <c r="AB127" s="1" t="s">
        <v>1046</v>
      </c>
      <c r="AC127" s="1" t="s">
        <v>37</v>
      </c>
    </row>
    <row r="128" spans="1:29" hidden="1" x14ac:dyDescent="0.25">
      <c r="A128" s="1" t="s">
        <v>33</v>
      </c>
      <c r="B128" s="1" t="s">
        <v>34</v>
      </c>
      <c r="C128" s="2">
        <v>44620</v>
      </c>
      <c r="D128" s="1" t="s">
        <v>73</v>
      </c>
      <c r="E128" s="1" t="s">
        <v>74</v>
      </c>
      <c r="F128" s="1" t="s">
        <v>37</v>
      </c>
      <c r="G128" s="1" t="s">
        <v>940</v>
      </c>
      <c r="H128" s="1" t="s">
        <v>76</v>
      </c>
      <c r="I128" s="3">
        <v>33334</v>
      </c>
      <c r="J128" s="3">
        <v>0</v>
      </c>
      <c r="K128" s="1" t="s">
        <v>40</v>
      </c>
      <c r="L128" s="1" t="s">
        <v>117</v>
      </c>
      <c r="M128" s="1" t="s">
        <v>118</v>
      </c>
      <c r="N128" s="1" t="s">
        <v>79</v>
      </c>
      <c r="O128" s="1" t="s">
        <v>80</v>
      </c>
      <c r="P128" s="1" t="s">
        <v>43</v>
      </c>
      <c r="Q128" s="1" t="s">
        <v>43</v>
      </c>
      <c r="R128" s="3">
        <v>0</v>
      </c>
      <c r="S128" s="1" t="s">
        <v>44</v>
      </c>
      <c r="T128" s="1" t="s">
        <v>45</v>
      </c>
      <c r="U128" s="1" t="s">
        <v>940</v>
      </c>
      <c r="V128" s="1" t="s">
        <v>46</v>
      </c>
      <c r="W128" s="1" t="s">
        <v>912</v>
      </c>
      <c r="X128" s="1" t="s">
        <v>1046</v>
      </c>
      <c r="Y128" s="1" t="s">
        <v>83</v>
      </c>
      <c r="Z128" s="1" t="s">
        <v>914</v>
      </c>
      <c r="AA128" s="1" t="s">
        <v>51</v>
      </c>
      <c r="AB128" s="1" t="s">
        <v>1046</v>
      </c>
      <c r="AC128" s="1" t="s">
        <v>37</v>
      </c>
    </row>
    <row r="129" spans="1:29" hidden="1" x14ac:dyDescent="0.25">
      <c r="A129" s="1" t="s">
        <v>33</v>
      </c>
      <c r="B129" s="1" t="s">
        <v>34</v>
      </c>
      <c r="C129" s="2">
        <v>44620</v>
      </c>
      <c r="D129" s="1" t="s">
        <v>73</v>
      </c>
      <c r="E129" s="1" t="s">
        <v>74</v>
      </c>
      <c r="F129" s="1" t="s">
        <v>37</v>
      </c>
      <c r="G129" s="1" t="s">
        <v>940</v>
      </c>
      <c r="H129" s="1" t="s">
        <v>76</v>
      </c>
      <c r="I129" s="3">
        <v>100000</v>
      </c>
      <c r="J129" s="3">
        <v>0</v>
      </c>
      <c r="K129" s="1" t="s">
        <v>40</v>
      </c>
      <c r="L129" s="1" t="s">
        <v>133</v>
      </c>
      <c r="M129" s="1" t="s">
        <v>134</v>
      </c>
      <c r="N129" s="1" t="s">
        <v>79</v>
      </c>
      <c r="O129" s="1" t="s">
        <v>80</v>
      </c>
      <c r="P129" s="1" t="s">
        <v>43</v>
      </c>
      <c r="Q129" s="1" t="s">
        <v>43</v>
      </c>
      <c r="R129" s="3">
        <v>0</v>
      </c>
      <c r="S129" s="1" t="s">
        <v>44</v>
      </c>
      <c r="T129" s="1" t="s">
        <v>45</v>
      </c>
      <c r="U129" s="1" t="s">
        <v>940</v>
      </c>
      <c r="V129" s="1" t="s">
        <v>46</v>
      </c>
      <c r="W129" s="1" t="s">
        <v>912</v>
      </c>
      <c r="X129" s="1" t="s">
        <v>1046</v>
      </c>
      <c r="Y129" s="1" t="s">
        <v>83</v>
      </c>
      <c r="Z129" s="1" t="s">
        <v>914</v>
      </c>
      <c r="AA129" s="1" t="s">
        <v>51</v>
      </c>
      <c r="AB129" s="1" t="s">
        <v>1046</v>
      </c>
      <c r="AC129" s="1" t="s">
        <v>37</v>
      </c>
    </row>
    <row r="130" spans="1:29" hidden="1" x14ac:dyDescent="0.25">
      <c r="A130" s="1" t="s">
        <v>33</v>
      </c>
      <c r="B130" s="1" t="s">
        <v>34</v>
      </c>
      <c r="C130" s="2">
        <v>44620</v>
      </c>
      <c r="D130" s="1" t="s">
        <v>73</v>
      </c>
      <c r="E130" s="1" t="s">
        <v>74</v>
      </c>
      <c r="F130" s="1" t="s">
        <v>37</v>
      </c>
      <c r="G130" s="1" t="s">
        <v>940</v>
      </c>
      <c r="H130" s="1" t="s">
        <v>76</v>
      </c>
      <c r="I130" s="3">
        <v>36498</v>
      </c>
      <c r="J130" s="3">
        <v>0</v>
      </c>
      <c r="K130" s="1" t="s">
        <v>40</v>
      </c>
      <c r="L130" s="1" t="s">
        <v>135</v>
      </c>
      <c r="M130" s="1" t="s">
        <v>136</v>
      </c>
      <c r="N130" s="1" t="s">
        <v>79</v>
      </c>
      <c r="O130" s="1" t="s">
        <v>80</v>
      </c>
      <c r="P130" s="1" t="s">
        <v>43</v>
      </c>
      <c r="Q130" s="1" t="s">
        <v>43</v>
      </c>
      <c r="R130" s="3">
        <v>0</v>
      </c>
      <c r="S130" s="1" t="s">
        <v>44</v>
      </c>
      <c r="T130" s="1" t="s">
        <v>45</v>
      </c>
      <c r="U130" s="1" t="s">
        <v>940</v>
      </c>
      <c r="V130" s="1" t="s">
        <v>46</v>
      </c>
      <c r="W130" s="1" t="s">
        <v>912</v>
      </c>
      <c r="X130" s="1" t="s">
        <v>1046</v>
      </c>
      <c r="Y130" s="1" t="s">
        <v>83</v>
      </c>
      <c r="Z130" s="1" t="s">
        <v>914</v>
      </c>
      <c r="AA130" s="1" t="s">
        <v>51</v>
      </c>
      <c r="AB130" s="1" t="s">
        <v>1046</v>
      </c>
      <c r="AC130" s="1" t="s">
        <v>37</v>
      </c>
    </row>
    <row r="131" spans="1:29" hidden="1" x14ac:dyDescent="0.25">
      <c r="A131" s="1" t="s">
        <v>33</v>
      </c>
      <c r="B131" s="1" t="s">
        <v>34</v>
      </c>
      <c r="C131" s="2">
        <v>44620</v>
      </c>
      <c r="D131" s="1" t="s">
        <v>73</v>
      </c>
      <c r="E131" s="1" t="s">
        <v>74</v>
      </c>
      <c r="F131" s="1" t="s">
        <v>37</v>
      </c>
      <c r="G131" s="1" t="s">
        <v>940</v>
      </c>
      <c r="H131" s="1" t="s">
        <v>76</v>
      </c>
      <c r="I131" s="3">
        <v>466667</v>
      </c>
      <c r="J131" s="3">
        <v>0</v>
      </c>
      <c r="K131" s="1" t="s">
        <v>40</v>
      </c>
      <c r="L131" s="1" t="s">
        <v>537</v>
      </c>
      <c r="M131" s="1" t="s">
        <v>538</v>
      </c>
      <c r="N131" s="1" t="s">
        <v>79</v>
      </c>
      <c r="O131" s="1" t="s">
        <v>80</v>
      </c>
      <c r="P131" s="1" t="s">
        <v>43</v>
      </c>
      <c r="Q131" s="1" t="s">
        <v>43</v>
      </c>
      <c r="R131" s="3">
        <v>0</v>
      </c>
      <c r="S131" s="1" t="s">
        <v>44</v>
      </c>
      <c r="T131" s="1" t="s">
        <v>45</v>
      </c>
      <c r="U131" s="1" t="s">
        <v>940</v>
      </c>
      <c r="V131" s="1" t="s">
        <v>46</v>
      </c>
      <c r="W131" s="1" t="s">
        <v>912</v>
      </c>
      <c r="X131" s="1" t="s">
        <v>1046</v>
      </c>
      <c r="Y131" s="1" t="s">
        <v>83</v>
      </c>
      <c r="Z131" s="1" t="s">
        <v>914</v>
      </c>
      <c r="AA131" s="1" t="s">
        <v>51</v>
      </c>
      <c r="AB131" s="1" t="s">
        <v>1046</v>
      </c>
      <c r="AC131" s="1" t="s">
        <v>37</v>
      </c>
    </row>
    <row r="132" spans="1:29" hidden="1" x14ac:dyDescent="0.25">
      <c r="A132" s="1" t="s">
        <v>33</v>
      </c>
      <c r="B132" s="1" t="s">
        <v>34</v>
      </c>
      <c r="C132" s="2">
        <v>44620</v>
      </c>
      <c r="D132" s="1" t="s">
        <v>73</v>
      </c>
      <c r="E132" s="1" t="s">
        <v>74</v>
      </c>
      <c r="F132" s="1" t="s">
        <v>37</v>
      </c>
      <c r="G132" s="1" t="s">
        <v>940</v>
      </c>
      <c r="H132" s="1" t="s">
        <v>76</v>
      </c>
      <c r="I132" s="3">
        <v>33334</v>
      </c>
      <c r="J132" s="3">
        <v>0</v>
      </c>
      <c r="K132" s="1" t="s">
        <v>40</v>
      </c>
      <c r="L132" s="1" t="s">
        <v>569</v>
      </c>
      <c r="M132" s="1" t="s">
        <v>570</v>
      </c>
      <c r="N132" s="1" t="s">
        <v>79</v>
      </c>
      <c r="O132" s="1" t="s">
        <v>80</v>
      </c>
      <c r="P132" s="1" t="s">
        <v>43</v>
      </c>
      <c r="Q132" s="1" t="s">
        <v>43</v>
      </c>
      <c r="R132" s="3">
        <v>0</v>
      </c>
      <c r="S132" s="1" t="s">
        <v>44</v>
      </c>
      <c r="T132" s="1" t="s">
        <v>45</v>
      </c>
      <c r="U132" s="1" t="s">
        <v>940</v>
      </c>
      <c r="V132" s="1" t="s">
        <v>46</v>
      </c>
      <c r="W132" s="1" t="s">
        <v>912</v>
      </c>
      <c r="X132" s="1" t="s">
        <v>1046</v>
      </c>
      <c r="Y132" s="1" t="s">
        <v>83</v>
      </c>
      <c r="Z132" s="1" t="s">
        <v>914</v>
      </c>
      <c r="AA132" s="1" t="s">
        <v>51</v>
      </c>
      <c r="AB132" s="1" t="s">
        <v>1046</v>
      </c>
      <c r="AC132" s="1" t="s">
        <v>37</v>
      </c>
    </row>
    <row r="133" spans="1:29" hidden="1" x14ac:dyDescent="0.25">
      <c r="A133" s="1" t="s">
        <v>33</v>
      </c>
      <c r="B133" s="1" t="s">
        <v>34</v>
      </c>
      <c r="C133" s="2">
        <v>44620</v>
      </c>
      <c r="D133" s="1" t="s">
        <v>73</v>
      </c>
      <c r="E133" s="1" t="s">
        <v>74</v>
      </c>
      <c r="F133" s="1" t="s">
        <v>37</v>
      </c>
      <c r="G133" s="1" t="s">
        <v>940</v>
      </c>
      <c r="H133" s="1" t="s">
        <v>76</v>
      </c>
      <c r="I133" s="3">
        <v>33334</v>
      </c>
      <c r="J133" s="3">
        <v>0</v>
      </c>
      <c r="K133" s="1" t="s">
        <v>40</v>
      </c>
      <c r="L133" s="1" t="s">
        <v>148</v>
      </c>
      <c r="M133" s="1" t="s">
        <v>149</v>
      </c>
      <c r="N133" s="1" t="s">
        <v>79</v>
      </c>
      <c r="O133" s="1" t="s">
        <v>80</v>
      </c>
      <c r="P133" s="1" t="s">
        <v>43</v>
      </c>
      <c r="Q133" s="1" t="s">
        <v>43</v>
      </c>
      <c r="R133" s="3">
        <v>0</v>
      </c>
      <c r="S133" s="1" t="s">
        <v>44</v>
      </c>
      <c r="T133" s="1" t="s">
        <v>45</v>
      </c>
      <c r="U133" s="1" t="s">
        <v>940</v>
      </c>
      <c r="V133" s="1" t="s">
        <v>46</v>
      </c>
      <c r="W133" s="1" t="s">
        <v>912</v>
      </c>
      <c r="X133" s="1" t="s">
        <v>1046</v>
      </c>
      <c r="Y133" s="1" t="s">
        <v>83</v>
      </c>
      <c r="Z133" s="1" t="s">
        <v>914</v>
      </c>
      <c r="AA133" s="1" t="s">
        <v>51</v>
      </c>
      <c r="AB133" s="1" t="s">
        <v>1046</v>
      </c>
      <c r="AC133" s="1" t="s">
        <v>37</v>
      </c>
    </row>
    <row r="134" spans="1:29" hidden="1" x14ac:dyDescent="0.25">
      <c r="A134" s="1" t="s">
        <v>33</v>
      </c>
      <c r="B134" s="1" t="s">
        <v>34</v>
      </c>
      <c r="C134" s="2">
        <v>44620</v>
      </c>
      <c r="D134" s="1" t="s">
        <v>73</v>
      </c>
      <c r="E134" s="1" t="s">
        <v>74</v>
      </c>
      <c r="F134" s="1" t="s">
        <v>37</v>
      </c>
      <c r="G134" s="1" t="s">
        <v>940</v>
      </c>
      <c r="H134" s="1" t="s">
        <v>76</v>
      </c>
      <c r="I134" s="3">
        <v>115442</v>
      </c>
      <c r="J134" s="3">
        <v>0</v>
      </c>
      <c r="K134" s="1" t="s">
        <v>40</v>
      </c>
      <c r="L134" s="1" t="s">
        <v>502</v>
      </c>
      <c r="M134" s="1" t="s">
        <v>503</v>
      </c>
      <c r="N134" s="1" t="s">
        <v>79</v>
      </c>
      <c r="O134" s="1" t="s">
        <v>80</v>
      </c>
      <c r="P134" s="1" t="s">
        <v>43</v>
      </c>
      <c r="Q134" s="1" t="s">
        <v>43</v>
      </c>
      <c r="R134" s="3">
        <v>0</v>
      </c>
      <c r="S134" s="1" t="s">
        <v>44</v>
      </c>
      <c r="T134" s="1" t="s">
        <v>45</v>
      </c>
      <c r="U134" s="1" t="s">
        <v>940</v>
      </c>
      <c r="V134" s="1" t="s">
        <v>46</v>
      </c>
      <c r="W134" s="1" t="s">
        <v>912</v>
      </c>
      <c r="X134" s="1" t="s">
        <v>1046</v>
      </c>
      <c r="Y134" s="1" t="s">
        <v>83</v>
      </c>
      <c r="Z134" s="1" t="s">
        <v>914</v>
      </c>
      <c r="AA134" s="1" t="s">
        <v>51</v>
      </c>
      <c r="AB134" s="1" t="s">
        <v>1046</v>
      </c>
      <c r="AC134" s="1" t="s">
        <v>37</v>
      </c>
    </row>
    <row r="135" spans="1:29" hidden="1" x14ac:dyDescent="0.25">
      <c r="A135" s="1" t="s">
        <v>33</v>
      </c>
      <c r="B135" s="1" t="s">
        <v>34</v>
      </c>
      <c r="C135" s="2">
        <v>44620</v>
      </c>
      <c r="D135" s="1" t="s">
        <v>73</v>
      </c>
      <c r="E135" s="1" t="s">
        <v>74</v>
      </c>
      <c r="F135" s="1" t="s">
        <v>37</v>
      </c>
      <c r="G135" s="1" t="s">
        <v>940</v>
      </c>
      <c r="H135" s="1" t="s">
        <v>76</v>
      </c>
      <c r="I135" s="3">
        <v>33334</v>
      </c>
      <c r="J135" s="3">
        <v>0</v>
      </c>
      <c r="K135" s="1" t="s">
        <v>40</v>
      </c>
      <c r="L135" s="1" t="s">
        <v>579</v>
      </c>
      <c r="M135" s="1" t="s">
        <v>580</v>
      </c>
      <c r="N135" s="1" t="s">
        <v>79</v>
      </c>
      <c r="O135" s="1" t="s">
        <v>80</v>
      </c>
      <c r="P135" s="1" t="s">
        <v>43</v>
      </c>
      <c r="Q135" s="1" t="s">
        <v>43</v>
      </c>
      <c r="R135" s="3">
        <v>0</v>
      </c>
      <c r="S135" s="1" t="s">
        <v>44</v>
      </c>
      <c r="T135" s="1" t="s">
        <v>45</v>
      </c>
      <c r="U135" s="1" t="s">
        <v>940</v>
      </c>
      <c r="V135" s="1" t="s">
        <v>46</v>
      </c>
      <c r="W135" s="1" t="s">
        <v>912</v>
      </c>
      <c r="X135" s="1" t="s">
        <v>1046</v>
      </c>
      <c r="Y135" s="1" t="s">
        <v>83</v>
      </c>
      <c r="Z135" s="1" t="s">
        <v>914</v>
      </c>
      <c r="AA135" s="1" t="s">
        <v>51</v>
      </c>
      <c r="AB135" s="1" t="s">
        <v>1046</v>
      </c>
      <c r="AC135" s="1" t="s">
        <v>37</v>
      </c>
    </row>
    <row r="136" spans="1:29" hidden="1" x14ac:dyDescent="0.25">
      <c r="A136" s="1" t="s">
        <v>33</v>
      </c>
      <c r="B136" s="1" t="s">
        <v>34</v>
      </c>
      <c r="C136" s="2">
        <v>44620</v>
      </c>
      <c r="D136" s="1" t="s">
        <v>73</v>
      </c>
      <c r="E136" s="1" t="s">
        <v>74</v>
      </c>
      <c r="F136" s="1" t="s">
        <v>37</v>
      </c>
      <c r="G136" s="1" t="s">
        <v>940</v>
      </c>
      <c r="H136" s="1" t="s">
        <v>76</v>
      </c>
      <c r="I136" s="3">
        <v>33334</v>
      </c>
      <c r="J136" s="3">
        <v>0</v>
      </c>
      <c r="K136" s="1" t="s">
        <v>40</v>
      </c>
      <c r="L136" s="1" t="s">
        <v>740</v>
      </c>
      <c r="M136" s="1" t="s">
        <v>741</v>
      </c>
      <c r="N136" s="1" t="s">
        <v>89</v>
      </c>
      <c r="O136" s="1" t="s">
        <v>90</v>
      </c>
      <c r="P136" s="1" t="s">
        <v>43</v>
      </c>
      <c r="Q136" s="1" t="s">
        <v>43</v>
      </c>
      <c r="R136" s="3">
        <v>0</v>
      </c>
      <c r="S136" s="1" t="s">
        <v>44</v>
      </c>
      <c r="T136" s="1" t="s">
        <v>45</v>
      </c>
      <c r="U136" s="1" t="s">
        <v>940</v>
      </c>
      <c r="V136" s="1" t="s">
        <v>46</v>
      </c>
      <c r="W136" s="1" t="s">
        <v>912</v>
      </c>
      <c r="X136" s="1" t="s">
        <v>1046</v>
      </c>
      <c r="Y136" s="1" t="s">
        <v>83</v>
      </c>
      <c r="Z136" s="1" t="s">
        <v>914</v>
      </c>
      <c r="AA136" s="1" t="s">
        <v>51</v>
      </c>
      <c r="AB136" s="1" t="s">
        <v>1046</v>
      </c>
      <c r="AC136" s="1" t="s">
        <v>37</v>
      </c>
    </row>
    <row r="137" spans="1:29" hidden="1" x14ac:dyDescent="0.25">
      <c r="A137" s="1" t="s">
        <v>33</v>
      </c>
      <c r="B137" s="1" t="s">
        <v>34</v>
      </c>
      <c r="C137" s="2">
        <v>44620</v>
      </c>
      <c r="D137" s="1" t="s">
        <v>73</v>
      </c>
      <c r="E137" s="1" t="s">
        <v>74</v>
      </c>
      <c r="F137" s="1" t="s">
        <v>37</v>
      </c>
      <c r="G137" s="1" t="s">
        <v>940</v>
      </c>
      <c r="H137" s="1" t="s">
        <v>76</v>
      </c>
      <c r="I137" s="3">
        <v>78939</v>
      </c>
      <c r="J137" s="3">
        <v>0</v>
      </c>
      <c r="K137" s="1" t="s">
        <v>40</v>
      </c>
      <c r="L137" s="1" t="s">
        <v>767</v>
      </c>
      <c r="M137" s="1" t="s">
        <v>768</v>
      </c>
      <c r="N137" s="1" t="s">
        <v>295</v>
      </c>
      <c r="O137" s="1" t="s">
        <v>296</v>
      </c>
      <c r="P137" s="1" t="s">
        <v>43</v>
      </c>
      <c r="Q137" s="1" t="s">
        <v>43</v>
      </c>
      <c r="R137" s="3">
        <v>0</v>
      </c>
      <c r="S137" s="1" t="s">
        <v>44</v>
      </c>
      <c r="T137" s="1" t="s">
        <v>45</v>
      </c>
      <c r="U137" s="1" t="s">
        <v>940</v>
      </c>
      <c r="V137" s="1" t="s">
        <v>46</v>
      </c>
      <c r="W137" s="1" t="s">
        <v>912</v>
      </c>
      <c r="X137" s="1" t="s">
        <v>1046</v>
      </c>
      <c r="Y137" s="1" t="s">
        <v>83</v>
      </c>
      <c r="Z137" s="1" t="s">
        <v>914</v>
      </c>
      <c r="AA137" s="1" t="s">
        <v>51</v>
      </c>
      <c r="AB137" s="1" t="s">
        <v>1046</v>
      </c>
      <c r="AC137" s="1" t="s">
        <v>37</v>
      </c>
    </row>
    <row r="138" spans="1:29" hidden="1" x14ac:dyDescent="0.25">
      <c r="A138" s="1" t="s">
        <v>33</v>
      </c>
      <c r="B138" s="1" t="s">
        <v>34</v>
      </c>
      <c r="C138" s="2">
        <v>44620</v>
      </c>
      <c r="D138" s="1" t="s">
        <v>73</v>
      </c>
      <c r="E138" s="1" t="s">
        <v>74</v>
      </c>
      <c r="F138" s="1" t="s">
        <v>37</v>
      </c>
      <c r="G138" s="1" t="s">
        <v>940</v>
      </c>
      <c r="H138" s="1" t="s">
        <v>76</v>
      </c>
      <c r="I138" s="3">
        <v>33334</v>
      </c>
      <c r="J138" s="3">
        <v>0</v>
      </c>
      <c r="K138" s="1" t="s">
        <v>40</v>
      </c>
      <c r="L138" s="1" t="s">
        <v>486</v>
      </c>
      <c r="M138" s="1" t="s">
        <v>487</v>
      </c>
      <c r="N138" s="1" t="s">
        <v>79</v>
      </c>
      <c r="O138" s="1" t="s">
        <v>80</v>
      </c>
      <c r="P138" s="1" t="s">
        <v>43</v>
      </c>
      <c r="Q138" s="1" t="s">
        <v>43</v>
      </c>
      <c r="R138" s="3">
        <v>0</v>
      </c>
      <c r="S138" s="1" t="s">
        <v>44</v>
      </c>
      <c r="T138" s="1" t="s">
        <v>45</v>
      </c>
      <c r="U138" s="1" t="s">
        <v>940</v>
      </c>
      <c r="V138" s="1" t="s">
        <v>46</v>
      </c>
      <c r="W138" s="1" t="s">
        <v>912</v>
      </c>
      <c r="X138" s="1" t="s">
        <v>1046</v>
      </c>
      <c r="Y138" s="1" t="s">
        <v>83</v>
      </c>
      <c r="Z138" s="1" t="s">
        <v>914</v>
      </c>
      <c r="AA138" s="1" t="s">
        <v>51</v>
      </c>
      <c r="AB138" s="1" t="s">
        <v>1046</v>
      </c>
      <c r="AC138" s="1" t="s">
        <v>37</v>
      </c>
    </row>
    <row r="139" spans="1:29" hidden="1" x14ac:dyDescent="0.25">
      <c r="A139" s="1" t="s">
        <v>33</v>
      </c>
      <c r="B139" s="1" t="s">
        <v>34</v>
      </c>
      <c r="C139" s="2">
        <v>44620</v>
      </c>
      <c r="D139" s="1" t="s">
        <v>73</v>
      </c>
      <c r="E139" s="1" t="s">
        <v>74</v>
      </c>
      <c r="F139" s="1" t="s">
        <v>37</v>
      </c>
      <c r="G139" s="1" t="s">
        <v>940</v>
      </c>
      <c r="H139" s="1" t="s">
        <v>76</v>
      </c>
      <c r="I139" s="3">
        <v>433334</v>
      </c>
      <c r="J139" s="3">
        <v>0</v>
      </c>
      <c r="K139" s="1" t="s">
        <v>40</v>
      </c>
      <c r="L139" s="1" t="s">
        <v>139</v>
      </c>
      <c r="M139" s="1" t="s">
        <v>140</v>
      </c>
      <c r="N139" s="1" t="s">
        <v>79</v>
      </c>
      <c r="O139" s="1" t="s">
        <v>80</v>
      </c>
      <c r="P139" s="1" t="s">
        <v>43</v>
      </c>
      <c r="Q139" s="1" t="s">
        <v>43</v>
      </c>
      <c r="R139" s="3">
        <v>0</v>
      </c>
      <c r="S139" s="1" t="s">
        <v>44</v>
      </c>
      <c r="T139" s="1" t="s">
        <v>45</v>
      </c>
      <c r="U139" s="1" t="s">
        <v>940</v>
      </c>
      <c r="V139" s="1" t="s">
        <v>46</v>
      </c>
      <c r="W139" s="1" t="s">
        <v>912</v>
      </c>
      <c r="X139" s="1" t="s">
        <v>1046</v>
      </c>
      <c r="Y139" s="1" t="s">
        <v>83</v>
      </c>
      <c r="Z139" s="1" t="s">
        <v>914</v>
      </c>
      <c r="AA139" s="1" t="s">
        <v>51</v>
      </c>
      <c r="AB139" s="1" t="s">
        <v>1046</v>
      </c>
      <c r="AC139" s="1" t="s">
        <v>37</v>
      </c>
    </row>
    <row r="140" spans="1:29" hidden="1" x14ac:dyDescent="0.25">
      <c r="A140" s="1" t="s">
        <v>33</v>
      </c>
      <c r="B140" s="1" t="s">
        <v>34</v>
      </c>
      <c r="C140" s="2">
        <v>44620</v>
      </c>
      <c r="D140" s="1" t="s">
        <v>73</v>
      </c>
      <c r="E140" s="1" t="s">
        <v>74</v>
      </c>
      <c r="F140" s="1" t="s">
        <v>37</v>
      </c>
      <c r="G140" s="1" t="s">
        <v>940</v>
      </c>
      <c r="H140" s="1" t="s">
        <v>76</v>
      </c>
      <c r="I140" s="3">
        <v>35329</v>
      </c>
      <c r="J140" s="3">
        <v>0</v>
      </c>
      <c r="K140" s="1" t="s">
        <v>40</v>
      </c>
      <c r="L140" s="1" t="s">
        <v>1048</v>
      </c>
      <c r="M140" s="1" t="s">
        <v>760</v>
      </c>
      <c r="N140" s="1" t="s">
        <v>79</v>
      </c>
      <c r="O140" s="1" t="s">
        <v>80</v>
      </c>
      <c r="P140" s="1" t="s">
        <v>43</v>
      </c>
      <c r="Q140" s="1" t="s">
        <v>43</v>
      </c>
      <c r="R140" s="3">
        <v>0</v>
      </c>
      <c r="S140" s="1" t="s">
        <v>44</v>
      </c>
      <c r="T140" s="1" t="s">
        <v>45</v>
      </c>
      <c r="U140" s="1" t="s">
        <v>940</v>
      </c>
      <c r="V140" s="1" t="s">
        <v>46</v>
      </c>
      <c r="W140" s="1" t="s">
        <v>912</v>
      </c>
      <c r="X140" s="1" t="s">
        <v>1046</v>
      </c>
      <c r="Y140" s="1" t="s">
        <v>83</v>
      </c>
      <c r="Z140" s="1" t="s">
        <v>914</v>
      </c>
      <c r="AA140" s="1" t="s">
        <v>51</v>
      </c>
      <c r="AB140" s="1" t="s">
        <v>1046</v>
      </c>
      <c r="AC140" s="1" t="s">
        <v>37</v>
      </c>
    </row>
    <row r="141" spans="1:29" hidden="1" x14ac:dyDescent="0.25">
      <c r="A141" s="1" t="s">
        <v>33</v>
      </c>
      <c r="B141" s="1" t="s">
        <v>34</v>
      </c>
      <c r="C141" s="2">
        <v>44620</v>
      </c>
      <c r="D141" s="1" t="s">
        <v>73</v>
      </c>
      <c r="E141" s="1" t="s">
        <v>74</v>
      </c>
      <c r="F141" s="1" t="s">
        <v>37</v>
      </c>
      <c r="G141" s="1" t="s">
        <v>940</v>
      </c>
      <c r="H141" s="1" t="s">
        <v>76</v>
      </c>
      <c r="I141" s="3">
        <v>35339</v>
      </c>
      <c r="J141" s="3">
        <v>0</v>
      </c>
      <c r="K141" s="1" t="s">
        <v>40</v>
      </c>
      <c r="L141" s="1" t="s">
        <v>575</v>
      </c>
      <c r="M141" s="1" t="s">
        <v>576</v>
      </c>
      <c r="N141" s="1" t="s">
        <v>79</v>
      </c>
      <c r="O141" s="1" t="s">
        <v>80</v>
      </c>
      <c r="P141" s="1" t="s">
        <v>43</v>
      </c>
      <c r="Q141" s="1" t="s">
        <v>43</v>
      </c>
      <c r="R141" s="3">
        <v>0</v>
      </c>
      <c r="S141" s="1" t="s">
        <v>44</v>
      </c>
      <c r="T141" s="1" t="s">
        <v>45</v>
      </c>
      <c r="U141" s="1" t="s">
        <v>940</v>
      </c>
      <c r="V141" s="1" t="s">
        <v>46</v>
      </c>
      <c r="W141" s="1" t="s">
        <v>912</v>
      </c>
      <c r="X141" s="1" t="s">
        <v>1046</v>
      </c>
      <c r="Y141" s="1" t="s">
        <v>83</v>
      </c>
      <c r="Z141" s="1" t="s">
        <v>914</v>
      </c>
      <c r="AA141" s="1" t="s">
        <v>51</v>
      </c>
      <c r="AB141" s="1" t="s">
        <v>1046</v>
      </c>
      <c r="AC141" s="1" t="s">
        <v>37</v>
      </c>
    </row>
    <row r="142" spans="1:29" hidden="1" x14ac:dyDescent="0.25">
      <c r="A142" s="1" t="s">
        <v>33</v>
      </c>
      <c r="B142" s="1" t="s">
        <v>34</v>
      </c>
      <c r="C142" s="2">
        <v>44620</v>
      </c>
      <c r="D142" s="1" t="s">
        <v>73</v>
      </c>
      <c r="E142" s="1" t="s">
        <v>74</v>
      </c>
      <c r="F142" s="1" t="s">
        <v>37</v>
      </c>
      <c r="G142" s="1" t="s">
        <v>940</v>
      </c>
      <c r="H142" s="1" t="s">
        <v>76</v>
      </c>
      <c r="I142" s="3">
        <v>36912</v>
      </c>
      <c r="J142" s="3">
        <v>0</v>
      </c>
      <c r="K142" s="1" t="s">
        <v>40</v>
      </c>
      <c r="L142" s="1" t="s">
        <v>1049</v>
      </c>
      <c r="M142" s="1" t="s">
        <v>869</v>
      </c>
      <c r="N142" s="1" t="s">
        <v>79</v>
      </c>
      <c r="O142" s="1" t="s">
        <v>80</v>
      </c>
      <c r="P142" s="1" t="s">
        <v>43</v>
      </c>
      <c r="Q142" s="1" t="s">
        <v>43</v>
      </c>
      <c r="R142" s="3">
        <v>0</v>
      </c>
      <c r="S142" s="1" t="s">
        <v>44</v>
      </c>
      <c r="T142" s="1" t="s">
        <v>45</v>
      </c>
      <c r="U142" s="1" t="s">
        <v>940</v>
      </c>
      <c r="V142" s="1" t="s">
        <v>46</v>
      </c>
      <c r="W142" s="1" t="s">
        <v>912</v>
      </c>
      <c r="X142" s="1" t="s">
        <v>1046</v>
      </c>
      <c r="Y142" s="1" t="s">
        <v>83</v>
      </c>
      <c r="Z142" s="1" t="s">
        <v>914</v>
      </c>
      <c r="AA142" s="1" t="s">
        <v>51</v>
      </c>
      <c r="AB142" s="1" t="s">
        <v>1046</v>
      </c>
      <c r="AC142" s="1" t="s">
        <v>37</v>
      </c>
    </row>
    <row r="143" spans="1:29" hidden="1" x14ac:dyDescent="0.25">
      <c r="A143" s="1" t="s">
        <v>33</v>
      </c>
      <c r="B143" s="1" t="s">
        <v>34</v>
      </c>
      <c r="C143" s="2">
        <v>44620</v>
      </c>
      <c r="D143" s="1" t="s">
        <v>73</v>
      </c>
      <c r="E143" s="1" t="s">
        <v>74</v>
      </c>
      <c r="F143" s="1" t="s">
        <v>37</v>
      </c>
      <c r="G143" s="1" t="s">
        <v>940</v>
      </c>
      <c r="H143" s="1" t="s">
        <v>76</v>
      </c>
      <c r="I143" s="3">
        <v>111193</v>
      </c>
      <c r="J143" s="3">
        <v>0</v>
      </c>
      <c r="K143" s="1" t="s">
        <v>40</v>
      </c>
      <c r="L143" s="1" t="s">
        <v>533</v>
      </c>
      <c r="M143" s="1" t="s">
        <v>534</v>
      </c>
      <c r="N143" s="1" t="s">
        <v>79</v>
      </c>
      <c r="O143" s="1" t="s">
        <v>80</v>
      </c>
      <c r="P143" s="1" t="s">
        <v>43</v>
      </c>
      <c r="Q143" s="1" t="s">
        <v>43</v>
      </c>
      <c r="R143" s="3">
        <v>0</v>
      </c>
      <c r="S143" s="1" t="s">
        <v>44</v>
      </c>
      <c r="T143" s="1" t="s">
        <v>45</v>
      </c>
      <c r="U143" s="1" t="s">
        <v>940</v>
      </c>
      <c r="V143" s="1" t="s">
        <v>46</v>
      </c>
      <c r="W143" s="1" t="s">
        <v>912</v>
      </c>
      <c r="X143" s="1" t="s">
        <v>1046</v>
      </c>
      <c r="Y143" s="1" t="s">
        <v>83</v>
      </c>
      <c r="Z143" s="1" t="s">
        <v>914</v>
      </c>
      <c r="AA143" s="1" t="s">
        <v>51</v>
      </c>
      <c r="AB143" s="1" t="s">
        <v>1046</v>
      </c>
      <c r="AC143" s="1" t="s">
        <v>37</v>
      </c>
    </row>
    <row r="144" spans="1:29" hidden="1" x14ac:dyDescent="0.25">
      <c r="A144" s="1" t="s">
        <v>33</v>
      </c>
      <c r="B144" s="1" t="s">
        <v>34</v>
      </c>
      <c r="C144" s="2">
        <v>44620</v>
      </c>
      <c r="D144" s="1" t="s">
        <v>73</v>
      </c>
      <c r="E144" s="1" t="s">
        <v>74</v>
      </c>
      <c r="F144" s="1" t="s">
        <v>37</v>
      </c>
      <c r="G144" s="1" t="s">
        <v>940</v>
      </c>
      <c r="H144" s="1" t="s">
        <v>76</v>
      </c>
      <c r="I144" s="3">
        <v>233334</v>
      </c>
      <c r="J144" s="3">
        <v>0</v>
      </c>
      <c r="K144" s="1" t="s">
        <v>40</v>
      </c>
      <c r="L144" s="1" t="s">
        <v>117</v>
      </c>
      <c r="M144" s="1" t="s">
        <v>118</v>
      </c>
      <c r="N144" s="1" t="s">
        <v>79</v>
      </c>
      <c r="O144" s="1" t="s">
        <v>80</v>
      </c>
      <c r="P144" s="1" t="s">
        <v>43</v>
      </c>
      <c r="Q144" s="1" t="s">
        <v>43</v>
      </c>
      <c r="R144" s="3">
        <v>0</v>
      </c>
      <c r="S144" s="1" t="s">
        <v>44</v>
      </c>
      <c r="T144" s="1" t="s">
        <v>45</v>
      </c>
      <c r="U144" s="1" t="s">
        <v>940</v>
      </c>
      <c r="V144" s="1" t="s">
        <v>46</v>
      </c>
      <c r="W144" s="1" t="s">
        <v>912</v>
      </c>
      <c r="X144" s="1" t="s">
        <v>1046</v>
      </c>
      <c r="Y144" s="1" t="s">
        <v>83</v>
      </c>
      <c r="Z144" s="1" t="s">
        <v>914</v>
      </c>
      <c r="AA144" s="1" t="s">
        <v>51</v>
      </c>
      <c r="AB144" s="1" t="s">
        <v>1046</v>
      </c>
      <c r="AC144" s="1" t="s">
        <v>37</v>
      </c>
    </row>
    <row r="145" spans="1:29" hidden="1" x14ac:dyDescent="0.25">
      <c r="A145" s="1" t="s">
        <v>33</v>
      </c>
      <c r="B145" s="1" t="s">
        <v>34</v>
      </c>
      <c r="C145" s="2">
        <v>44620</v>
      </c>
      <c r="D145" s="1" t="s">
        <v>73</v>
      </c>
      <c r="E145" s="1" t="s">
        <v>74</v>
      </c>
      <c r="F145" s="1" t="s">
        <v>37</v>
      </c>
      <c r="G145" s="1" t="s">
        <v>940</v>
      </c>
      <c r="H145" s="1" t="s">
        <v>76</v>
      </c>
      <c r="I145" s="3">
        <v>100000</v>
      </c>
      <c r="J145" s="3">
        <v>0</v>
      </c>
      <c r="K145" s="1" t="s">
        <v>40</v>
      </c>
      <c r="L145" s="1" t="s">
        <v>537</v>
      </c>
      <c r="M145" s="1" t="s">
        <v>538</v>
      </c>
      <c r="N145" s="1" t="s">
        <v>79</v>
      </c>
      <c r="O145" s="1" t="s">
        <v>80</v>
      </c>
      <c r="P145" s="1" t="s">
        <v>43</v>
      </c>
      <c r="Q145" s="1" t="s">
        <v>43</v>
      </c>
      <c r="R145" s="3">
        <v>0</v>
      </c>
      <c r="S145" s="1" t="s">
        <v>44</v>
      </c>
      <c r="T145" s="1" t="s">
        <v>45</v>
      </c>
      <c r="U145" s="1" t="s">
        <v>940</v>
      </c>
      <c r="V145" s="1" t="s">
        <v>46</v>
      </c>
      <c r="W145" s="1" t="s">
        <v>912</v>
      </c>
      <c r="X145" s="1" t="s">
        <v>1046</v>
      </c>
      <c r="Y145" s="1" t="s">
        <v>83</v>
      </c>
      <c r="Z145" s="1" t="s">
        <v>914</v>
      </c>
      <c r="AA145" s="1" t="s">
        <v>51</v>
      </c>
      <c r="AB145" s="1" t="s">
        <v>1046</v>
      </c>
      <c r="AC145" s="1" t="s">
        <v>37</v>
      </c>
    </row>
    <row r="146" spans="1:29" hidden="1" x14ac:dyDescent="0.25">
      <c r="A146" s="1" t="s">
        <v>33</v>
      </c>
      <c r="B146" s="1" t="s">
        <v>34</v>
      </c>
      <c r="C146" s="2">
        <v>44620</v>
      </c>
      <c r="D146" s="1" t="s">
        <v>73</v>
      </c>
      <c r="E146" s="1" t="s">
        <v>74</v>
      </c>
      <c r="F146" s="1" t="s">
        <v>37</v>
      </c>
      <c r="G146" s="1" t="s">
        <v>940</v>
      </c>
      <c r="H146" s="1" t="s">
        <v>76</v>
      </c>
      <c r="I146" s="3">
        <v>33334</v>
      </c>
      <c r="J146" s="3">
        <v>0</v>
      </c>
      <c r="K146" s="1" t="s">
        <v>40</v>
      </c>
      <c r="L146" s="1" t="s">
        <v>480</v>
      </c>
      <c r="M146" s="1" t="s">
        <v>481</v>
      </c>
      <c r="N146" s="1" t="s">
        <v>79</v>
      </c>
      <c r="O146" s="1" t="s">
        <v>80</v>
      </c>
      <c r="P146" s="1" t="s">
        <v>43</v>
      </c>
      <c r="Q146" s="1" t="s">
        <v>43</v>
      </c>
      <c r="R146" s="3">
        <v>0</v>
      </c>
      <c r="S146" s="1" t="s">
        <v>44</v>
      </c>
      <c r="T146" s="1" t="s">
        <v>45</v>
      </c>
      <c r="U146" s="1" t="s">
        <v>940</v>
      </c>
      <c r="V146" s="1" t="s">
        <v>46</v>
      </c>
      <c r="W146" s="1" t="s">
        <v>912</v>
      </c>
      <c r="X146" s="1" t="s">
        <v>1046</v>
      </c>
      <c r="Y146" s="1" t="s">
        <v>83</v>
      </c>
      <c r="Z146" s="1" t="s">
        <v>914</v>
      </c>
      <c r="AA146" s="1" t="s">
        <v>51</v>
      </c>
      <c r="AB146" s="1" t="s">
        <v>1046</v>
      </c>
      <c r="AC146" s="1" t="s">
        <v>37</v>
      </c>
    </row>
    <row r="147" spans="1:29" hidden="1" x14ac:dyDescent="0.25">
      <c r="A147" s="1" t="s">
        <v>33</v>
      </c>
      <c r="B147" s="1" t="s">
        <v>34</v>
      </c>
      <c r="C147" s="2">
        <v>44620</v>
      </c>
      <c r="D147" s="1" t="s">
        <v>73</v>
      </c>
      <c r="E147" s="1" t="s">
        <v>74</v>
      </c>
      <c r="F147" s="1" t="s">
        <v>37</v>
      </c>
      <c r="G147" s="1" t="s">
        <v>940</v>
      </c>
      <c r="H147" s="1" t="s">
        <v>76</v>
      </c>
      <c r="I147" s="3">
        <v>114992</v>
      </c>
      <c r="J147" s="3">
        <v>0</v>
      </c>
      <c r="K147" s="1" t="s">
        <v>40</v>
      </c>
      <c r="L147" s="1" t="s">
        <v>601</v>
      </c>
      <c r="M147" s="1" t="s">
        <v>602</v>
      </c>
      <c r="N147" s="1" t="s">
        <v>79</v>
      </c>
      <c r="O147" s="1" t="s">
        <v>80</v>
      </c>
      <c r="P147" s="1" t="s">
        <v>43</v>
      </c>
      <c r="Q147" s="1" t="s">
        <v>43</v>
      </c>
      <c r="R147" s="3">
        <v>0</v>
      </c>
      <c r="S147" s="1" t="s">
        <v>44</v>
      </c>
      <c r="T147" s="1" t="s">
        <v>45</v>
      </c>
      <c r="U147" s="1" t="s">
        <v>940</v>
      </c>
      <c r="V147" s="1" t="s">
        <v>46</v>
      </c>
      <c r="W147" s="1" t="s">
        <v>912</v>
      </c>
      <c r="X147" s="1" t="s">
        <v>1046</v>
      </c>
      <c r="Y147" s="1" t="s">
        <v>83</v>
      </c>
      <c r="Z147" s="1" t="s">
        <v>914</v>
      </c>
      <c r="AA147" s="1" t="s">
        <v>51</v>
      </c>
      <c r="AB147" s="1" t="s">
        <v>1046</v>
      </c>
      <c r="AC147" s="1" t="s">
        <v>37</v>
      </c>
    </row>
    <row r="148" spans="1:29" hidden="1" x14ac:dyDescent="0.25">
      <c r="A148" s="1" t="s">
        <v>33</v>
      </c>
      <c r="B148" s="1" t="s">
        <v>34</v>
      </c>
      <c r="C148" s="2">
        <v>44620</v>
      </c>
      <c r="D148" s="1" t="s">
        <v>73</v>
      </c>
      <c r="E148" s="1" t="s">
        <v>74</v>
      </c>
      <c r="F148" s="1" t="s">
        <v>37</v>
      </c>
      <c r="G148" s="1" t="s">
        <v>940</v>
      </c>
      <c r="H148" s="1" t="s">
        <v>76</v>
      </c>
      <c r="I148" s="3">
        <v>103721</v>
      </c>
      <c r="J148" s="3">
        <v>0</v>
      </c>
      <c r="K148" s="1" t="s">
        <v>40</v>
      </c>
      <c r="L148" s="1" t="s">
        <v>1050</v>
      </c>
      <c r="M148" s="1" t="s">
        <v>785</v>
      </c>
      <c r="N148" s="1" t="s">
        <v>79</v>
      </c>
      <c r="O148" s="1" t="s">
        <v>80</v>
      </c>
      <c r="P148" s="1" t="s">
        <v>43</v>
      </c>
      <c r="Q148" s="1" t="s">
        <v>43</v>
      </c>
      <c r="R148" s="3">
        <v>0</v>
      </c>
      <c r="S148" s="1" t="s">
        <v>44</v>
      </c>
      <c r="T148" s="1" t="s">
        <v>45</v>
      </c>
      <c r="U148" s="1" t="s">
        <v>940</v>
      </c>
      <c r="V148" s="1" t="s">
        <v>46</v>
      </c>
      <c r="W148" s="1" t="s">
        <v>912</v>
      </c>
      <c r="X148" s="1" t="s">
        <v>1046</v>
      </c>
      <c r="Y148" s="1" t="s">
        <v>83</v>
      </c>
      <c r="Z148" s="1" t="s">
        <v>914</v>
      </c>
      <c r="AA148" s="1" t="s">
        <v>51</v>
      </c>
      <c r="AB148" s="1" t="s">
        <v>1046</v>
      </c>
      <c r="AC148" s="1" t="s">
        <v>37</v>
      </c>
    </row>
    <row r="149" spans="1:29" hidden="1" x14ac:dyDescent="0.25">
      <c r="A149" s="1" t="s">
        <v>33</v>
      </c>
      <c r="B149" s="1" t="s">
        <v>34</v>
      </c>
      <c r="C149" s="2">
        <v>44624</v>
      </c>
      <c r="D149" s="1" t="s">
        <v>35</v>
      </c>
      <c r="E149" s="1" t="s">
        <v>36</v>
      </c>
      <c r="F149" s="1" t="s">
        <v>37</v>
      </c>
      <c r="G149" s="1" t="s">
        <v>1051</v>
      </c>
      <c r="H149" s="1" t="s">
        <v>1052</v>
      </c>
      <c r="I149" s="54">
        <v>0</v>
      </c>
      <c r="J149" s="54">
        <v>168978</v>
      </c>
      <c r="K149" s="1" t="s">
        <v>40</v>
      </c>
      <c r="L149" s="1" t="s">
        <v>67</v>
      </c>
      <c r="M149" s="1" t="s">
        <v>68</v>
      </c>
      <c r="N149" s="1" t="s">
        <v>37</v>
      </c>
      <c r="O149" s="1" t="s">
        <v>43</v>
      </c>
      <c r="P149" s="1" t="s">
        <v>43</v>
      </c>
      <c r="Q149" s="1" t="s">
        <v>43</v>
      </c>
      <c r="R149" s="3">
        <v>0</v>
      </c>
      <c r="S149" s="1" t="s">
        <v>44</v>
      </c>
      <c r="T149" s="1" t="s">
        <v>45</v>
      </c>
      <c r="U149" s="1" t="s">
        <v>1051</v>
      </c>
      <c r="V149" s="1" t="s">
        <v>46</v>
      </c>
      <c r="W149" s="1" t="s">
        <v>47</v>
      </c>
      <c r="X149" s="1" t="s">
        <v>1053</v>
      </c>
      <c r="Y149" s="1" t="s">
        <v>49</v>
      </c>
      <c r="Z149" s="1" t="s">
        <v>918</v>
      </c>
      <c r="AA149" s="1" t="s">
        <v>51</v>
      </c>
      <c r="AB149" s="1" t="s">
        <v>1053</v>
      </c>
      <c r="AC149" s="1" t="s">
        <v>37</v>
      </c>
    </row>
    <row r="150" spans="1:29" hidden="1" x14ac:dyDescent="0.25">
      <c r="A150" s="1" t="s">
        <v>33</v>
      </c>
      <c r="B150" s="1" t="s">
        <v>34</v>
      </c>
      <c r="C150" s="2">
        <v>44624</v>
      </c>
      <c r="D150" s="1" t="s">
        <v>35</v>
      </c>
      <c r="E150" s="1" t="s">
        <v>36</v>
      </c>
      <c r="F150" s="1" t="s">
        <v>37</v>
      </c>
      <c r="G150" s="1" t="s">
        <v>1054</v>
      </c>
      <c r="H150" s="1" t="s">
        <v>1055</v>
      </c>
      <c r="I150" s="54">
        <v>0</v>
      </c>
      <c r="J150" s="54">
        <v>1051821</v>
      </c>
      <c r="K150" s="1" t="s">
        <v>40</v>
      </c>
      <c r="L150" s="1" t="s">
        <v>41</v>
      </c>
      <c r="M150" s="1" t="s">
        <v>42</v>
      </c>
      <c r="N150" s="1" t="s">
        <v>37</v>
      </c>
      <c r="O150" s="1" t="s">
        <v>43</v>
      </c>
      <c r="P150" s="1" t="s">
        <v>43</v>
      </c>
      <c r="Q150" s="1" t="s">
        <v>43</v>
      </c>
      <c r="R150" s="3">
        <v>0</v>
      </c>
      <c r="S150" s="1" t="s">
        <v>44</v>
      </c>
      <c r="T150" s="1" t="s">
        <v>45</v>
      </c>
      <c r="U150" s="1" t="s">
        <v>1054</v>
      </c>
      <c r="V150" s="1" t="s">
        <v>46</v>
      </c>
      <c r="W150" s="1" t="s">
        <v>47</v>
      </c>
      <c r="X150" s="1" t="s">
        <v>1056</v>
      </c>
      <c r="Y150" s="1" t="s">
        <v>49</v>
      </c>
      <c r="Z150" s="1" t="s">
        <v>918</v>
      </c>
      <c r="AA150" s="1" t="s">
        <v>51</v>
      </c>
      <c r="AB150" s="1" t="s">
        <v>1056</v>
      </c>
      <c r="AC150" s="1" t="s">
        <v>37</v>
      </c>
    </row>
    <row r="151" spans="1:29" hidden="1" x14ac:dyDescent="0.25">
      <c r="A151" s="1" t="s">
        <v>33</v>
      </c>
      <c r="B151" s="1" t="s">
        <v>34</v>
      </c>
      <c r="C151" s="2">
        <v>44627</v>
      </c>
      <c r="D151" s="1" t="s">
        <v>35</v>
      </c>
      <c r="E151" s="1" t="s">
        <v>36</v>
      </c>
      <c r="F151" s="1" t="s">
        <v>37</v>
      </c>
      <c r="G151" s="1" t="s">
        <v>1057</v>
      </c>
      <c r="H151" s="1" t="s">
        <v>1058</v>
      </c>
      <c r="I151" s="54">
        <v>0</v>
      </c>
      <c r="J151" s="54">
        <v>67246</v>
      </c>
      <c r="K151" s="1" t="s">
        <v>40</v>
      </c>
      <c r="L151" s="1" t="s">
        <v>340</v>
      </c>
      <c r="M151" s="1" t="s">
        <v>341</v>
      </c>
      <c r="N151" s="1" t="s">
        <v>37</v>
      </c>
      <c r="O151" s="1" t="s">
        <v>43</v>
      </c>
      <c r="P151" s="1" t="s">
        <v>43</v>
      </c>
      <c r="Q151" s="1" t="s">
        <v>43</v>
      </c>
      <c r="R151" s="3">
        <v>0</v>
      </c>
      <c r="S151" s="1" t="s">
        <v>44</v>
      </c>
      <c r="T151" s="1" t="s">
        <v>45</v>
      </c>
      <c r="U151" s="1" t="s">
        <v>1057</v>
      </c>
      <c r="V151" s="1" t="s">
        <v>46</v>
      </c>
      <c r="W151" s="1" t="s">
        <v>47</v>
      </c>
      <c r="X151" s="1" t="s">
        <v>1059</v>
      </c>
      <c r="Y151" s="1" t="s">
        <v>49</v>
      </c>
      <c r="Z151" s="1" t="s">
        <v>918</v>
      </c>
      <c r="AA151" s="1" t="s">
        <v>51</v>
      </c>
      <c r="AB151" s="1" t="s">
        <v>1059</v>
      </c>
      <c r="AC151" s="1" t="s">
        <v>37</v>
      </c>
    </row>
    <row r="152" spans="1:29" hidden="1" x14ac:dyDescent="0.25">
      <c r="A152" s="1" t="s">
        <v>33</v>
      </c>
      <c r="B152" s="1" t="s">
        <v>34</v>
      </c>
      <c r="C152" s="2">
        <v>44627</v>
      </c>
      <c r="D152" s="1" t="s">
        <v>35</v>
      </c>
      <c r="E152" s="1" t="s">
        <v>36</v>
      </c>
      <c r="F152" s="1" t="s">
        <v>37</v>
      </c>
      <c r="G152" s="1" t="s">
        <v>1060</v>
      </c>
      <c r="H152" s="1" t="s">
        <v>1061</v>
      </c>
      <c r="I152" s="54">
        <v>0</v>
      </c>
      <c r="J152" s="54">
        <v>159613</v>
      </c>
      <c r="K152" s="1" t="s">
        <v>40</v>
      </c>
      <c r="L152" s="1" t="s">
        <v>340</v>
      </c>
      <c r="M152" s="1" t="s">
        <v>341</v>
      </c>
      <c r="N152" s="1" t="s">
        <v>37</v>
      </c>
      <c r="O152" s="1" t="s">
        <v>43</v>
      </c>
      <c r="P152" s="1" t="s">
        <v>43</v>
      </c>
      <c r="Q152" s="1" t="s">
        <v>43</v>
      </c>
      <c r="R152" s="3">
        <v>0</v>
      </c>
      <c r="S152" s="1" t="s">
        <v>44</v>
      </c>
      <c r="T152" s="1" t="s">
        <v>45</v>
      </c>
      <c r="U152" s="1" t="s">
        <v>1060</v>
      </c>
      <c r="V152" s="1" t="s">
        <v>46</v>
      </c>
      <c r="W152" s="1" t="s">
        <v>47</v>
      </c>
      <c r="X152" s="1" t="s">
        <v>1062</v>
      </c>
      <c r="Y152" s="1" t="s">
        <v>49</v>
      </c>
      <c r="Z152" s="1" t="s">
        <v>918</v>
      </c>
      <c r="AA152" s="1" t="s">
        <v>51</v>
      </c>
      <c r="AB152" s="1" t="s">
        <v>1062</v>
      </c>
      <c r="AC152" s="1" t="s">
        <v>37</v>
      </c>
    </row>
    <row r="153" spans="1:29" hidden="1" x14ac:dyDescent="0.25">
      <c r="A153" s="1" t="s">
        <v>33</v>
      </c>
      <c r="B153" s="1" t="s">
        <v>34</v>
      </c>
      <c r="C153" s="2">
        <v>44628</v>
      </c>
      <c r="D153" s="1" t="s">
        <v>35</v>
      </c>
      <c r="E153" s="1" t="s">
        <v>36</v>
      </c>
      <c r="F153" s="1" t="s">
        <v>37</v>
      </c>
      <c r="G153" s="1" t="s">
        <v>1063</v>
      </c>
      <c r="H153" s="1" t="s">
        <v>1064</v>
      </c>
      <c r="I153" s="54">
        <v>0</v>
      </c>
      <c r="J153" s="54">
        <v>231898</v>
      </c>
      <c r="K153" s="1" t="s">
        <v>40</v>
      </c>
      <c r="L153" s="1" t="s">
        <v>860</v>
      </c>
      <c r="M153" s="1" t="s">
        <v>861</v>
      </c>
      <c r="N153" s="1" t="s">
        <v>37</v>
      </c>
      <c r="O153" s="1" t="s">
        <v>43</v>
      </c>
      <c r="P153" s="1" t="s">
        <v>43</v>
      </c>
      <c r="Q153" s="1" t="s">
        <v>43</v>
      </c>
      <c r="R153" s="3">
        <v>0</v>
      </c>
      <c r="S153" s="1" t="s">
        <v>44</v>
      </c>
      <c r="T153" s="1" t="s">
        <v>45</v>
      </c>
      <c r="U153" s="1" t="s">
        <v>1063</v>
      </c>
      <c r="V153" s="1" t="s">
        <v>46</v>
      </c>
      <c r="W153" s="1" t="s">
        <v>47</v>
      </c>
      <c r="X153" s="1" t="s">
        <v>1065</v>
      </c>
      <c r="Y153" s="1" t="s">
        <v>49</v>
      </c>
      <c r="Z153" s="1" t="s">
        <v>918</v>
      </c>
      <c r="AA153" s="1" t="s">
        <v>51</v>
      </c>
      <c r="AB153" s="1" t="s">
        <v>1065</v>
      </c>
      <c r="AC153" s="1" t="s">
        <v>37</v>
      </c>
    </row>
    <row r="154" spans="1:29" hidden="1" x14ac:dyDescent="0.25">
      <c r="A154" s="1" t="s">
        <v>33</v>
      </c>
      <c r="B154" s="1" t="s">
        <v>34</v>
      </c>
      <c r="C154" s="2">
        <v>44637</v>
      </c>
      <c r="D154" s="1" t="s">
        <v>35</v>
      </c>
      <c r="E154" s="1" t="s">
        <v>36</v>
      </c>
      <c r="F154" s="1" t="s">
        <v>37</v>
      </c>
      <c r="G154" s="1" t="s">
        <v>1066</v>
      </c>
      <c r="H154" s="1" t="s">
        <v>1067</v>
      </c>
      <c r="I154" s="54">
        <v>0</v>
      </c>
      <c r="J154" s="54">
        <v>33333</v>
      </c>
      <c r="K154" s="1" t="s">
        <v>40</v>
      </c>
      <c r="L154" s="1" t="s">
        <v>860</v>
      </c>
      <c r="M154" s="1" t="s">
        <v>861</v>
      </c>
      <c r="N154" s="1" t="s">
        <v>37</v>
      </c>
      <c r="O154" s="1" t="s">
        <v>43</v>
      </c>
      <c r="P154" s="1" t="s">
        <v>43</v>
      </c>
      <c r="Q154" s="1" t="s">
        <v>43</v>
      </c>
      <c r="R154" s="3">
        <v>0</v>
      </c>
      <c r="S154" s="1" t="s">
        <v>44</v>
      </c>
      <c r="T154" s="1" t="s">
        <v>45</v>
      </c>
      <c r="U154" s="1" t="s">
        <v>1066</v>
      </c>
      <c r="V154" s="1" t="s">
        <v>46</v>
      </c>
      <c r="W154" s="1" t="s">
        <v>47</v>
      </c>
      <c r="X154" s="1" t="s">
        <v>1068</v>
      </c>
      <c r="Y154" s="1" t="s">
        <v>49</v>
      </c>
      <c r="Z154" s="1" t="s">
        <v>918</v>
      </c>
      <c r="AA154" s="1" t="s">
        <v>51</v>
      </c>
      <c r="AB154" s="1" t="s">
        <v>1068</v>
      </c>
      <c r="AC154" s="1" t="s">
        <v>37</v>
      </c>
    </row>
    <row r="155" spans="1:29" hidden="1" x14ac:dyDescent="0.25">
      <c r="A155" s="1" t="s">
        <v>33</v>
      </c>
      <c r="B155" s="1" t="s">
        <v>34</v>
      </c>
      <c r="C155" s="2">
        <v>44642</v>
      </c>
      <c r="D155" s="1" t="s">
        <v>35</v>
      </c>
      <c r="E155" s="1" t="s">
        <v>36</v>
      </c>
      <c r="F155" s="1" t="s">
        <v>37</v>
      </c>
      <c r="G155" s="1" t="s">
        <v>1069</v>
      </c>
      <c r="H155" s="1" t="s">
        <v>1070</v>
      </c>
      <c r="I155" s="54">
        <v>0</v>
      </c>
      <c r="J155" s="54">
        <v>35771</v>
      </c>
      <c r="K155" s="1" t="s">
        <v>40</v>
      </c>
      <c r="L155" s="1" t="s">
        <v>860</v>
      </c>
      <c r="M155" s="1" t="s">
        <v>861</v>
      </c>
      <c r="N155" s="1" t="s">
        <v>37</v>
      </c>
      <c r="O155" s="1" t="s">
        <v>43</v>
      </c>
      <c r="P155" s="1" t="s">
        <v>43</v>
      </c>
      <c r="Q155" s="1" t="s">
        <v>43</v>
      </c>
      <c r="R155" s="3">
        <v>0</v>
      </c>
      <c r="S155" s="1" t="s">
        <v>44</v>
      </c>
      <c r="T155" s="1" t="s">
        <v>45</v>
      </c>
      <c r="U155" s="1" t="s">
        <v>1069</v>
      </c>
      <c r="V155" s="1" t="s">
        <v>46</v>
      </c>
      <c r="W155" s="1" t="s">
        <v>47</v>
      </c>
      <c r="X155" s="1" t="s">
        <v>1071</v>
      </c>
      <c r="Y155" s="1" t="s">
        <v>49</v>
      </c>
      <c r="Z155" s="1" t="s">
        <v>918</v>
      </c>
      <c r="AA155" s="1" t="s">
        <v>51</v>
      </c>
      <c r="AB155" s="1" t="s">
        <v>1071</v>
      </c>
      <c r="AC155" s="1" t="s">
        <v>37</v>
      </c>
    </row>
    <row r="156" spans="1:29" hidden="1" x14ac:dyDescent="0.25">
      <c r="A156" s="1" t="s">
        <v>33</v>
      </c>
      <c r="B156" s="1" t="s">
        <v>34</v>
      </c>
      <c r="C156" s="2">
        <v>44651</v>
      </c>
      <c r="D156" s="1" t="s">
        <v>73</v>
      </c>
      <c r="E156" s="1" t="s">
        <v>74</v>
      </c>
      <c r="F156" s="1" t="s">
        <v>37</v>
      </c>
      <c r="G156" s="1" t="s">
        <v>922</v>
      </c>
      <c r="H156" s="1" t="s">
        <v>76</v>
      </c>
      <c r="I156" s="3">
        <v>79302</v>
      </c>
      <c r="J156" s="3">
        <v>0</v>
      </c>
      <c r="K156" s="1" t="s">
        <v>40</v>
      </c>
      <c r="L156" s="1" t="s">
        <v>677</v>
      </c>
      <c r="M156" s="1" t="s">
        <v>678</v>
      </c>
      <c r="N156" s="1" t="s">
        <v>89</v>
      </c>
      <c r="O156" s="1" t="s">
        <v>90</v>
      </c>
      <c r="P156" s="1" t="s">
        <v>43</v>
      </c>
      <c r="Q156" s="1" t="s">
        <v>43</v>
      </c>
      <c r="R156" s="3">
        <v>0</v>
      </c>
      <c r="S156" s="1" t="s">
        <v>44</v>
      </c>
      <c r="T156" s="1" t="s">
        <v>45</v>
      </c>
      <c r="U156" s="1" t="s">
        <v>922</v>
      </c>
      <c r="V156" s="1" t="s">
        <v>46</v>
      </c>
      <c r="W156" s="1" t="s">
        <v>975</v>
      </c>
      <c r="X156" s="1" t="s">
        <v>1072</v>
      </c>
      <c r="Y156" s="1" t="s">
        <v>83</v>
      </c>
      <c r="Z156" s="1" t="s">
        <v>977</v>
      </c>
      <c r="AA156" s="1" t="s">
        <v>51</v>
      </c>
      <c r="AB156" s="1" t="s">
        <v>1072</v>
      </c>
      <c r="AC156" s="1" t="s">
        <v>37</v>
      </c>
    </row>
    <row r="157" spans="1:29" hidden="1" x14ac:dyDescent="0.25">
      <c r="A157" s="1" t="s">
        <v>33</v>
      </c>
      <c r="B157" s="1" t="s">
        <v>34</v>
      </c>
      <c r="C157" s="2">
        <v>44651</v>
      </c>
      <c r="D157" s="1" t="s">
        <v>73</v>
      </c>
      <c r="E157" s="1" t="s">
        <v>74</v>
      </c>
      <c r="F157" s="1" t="s">
        <v>37</v>
      </c>
      <c r="G157" s="1" t="s">
        <v>922</v>
      </c>
      <c r="H157" s="1" t="s">
        <v>76</v>
      </c>
      <c r="I157" s="3">
        <v>38090</v>
      </c>
      <c r="J157" s="3">
        <v>0</v>
      </c>
      <c r="K157" s="1" t="s">
        <v>40</v>
      </c>
      <c r="L157" s="1" t="s">
        <v>610</v>
      </c>
      <c r="M157" s="1" t="s">
        <v>611</v>
      </c>
      <c r="N157" s="1" t="s">
        <v>89</v>
      </c>
      <c r="O157" s="1" t="s">
        <v>90</v>
      </c>
      <c r="P157" s="1" t="s">
        <v>43</v>
      </c>
      <c r="Q157" s="1" t="s">
        <v>43</v>
      </c>
      <c r="R157" s="3">
        <v>0</v>
      </c>
      <c r="S157" s="1" t="s">
        <v>44</v>
      </c>
      <c r="T157" s="1" t="s">
        <v>45</v>
      </c>
      <c r="U157" s="1" t="s">
        <v>922</v>
      </c>
      <c r="V157" s="1" t="s">
        <v>46</v>
      </c>
      <c r="W157" s="1" t="s">
        <v>975</v>
      </c>
      <c r="X157" s="1" t="s">
        <v>1072</v>
      </c>
      <c r="Y157" s="1" t="s">
        <v>83</v>
      </c>
      <c r="Z157" s="1" t="s">
        <v>977</v>
      </c>
      <c r="AA157" s="1" t="s">
        <v>51</v>
      </c>
      <c r="AB157" s="1" t="s">
        <v>1072</v>
      </c>
      <c r="AC157" s="1" t="s">
        <v>37</v>
      </c>
    </row>
    <row r="158" spans="1:29" hidden="1" x14ac:dyDescent="0.25">
      <c r="A158" s="1" t="s">
        <v>33</v>
      </c>
      <c r="B158" s="1" t="s">
        <v>34</v>
      </c>
      <c r="C158" s="2">
        <v>44651</v>
      </c>
      <c r="D158" s="1" t="s">
        <v>73</v>
      </c>
      <c r="E158" s="1" t="s">
        <v>74</v>
      </c>
      <c r="F158" s="1" t="s">
        <v>37</v>
      </c>
      <c r="G158" s="1" t="s">
        <v>922</v>
      </c>
      <c r="H158" s="1" t="s">
        <v>76</v>
      </c>
      <c r="I158" s="3">
        <v>33334</v>
      </c>
      <c r="J158" s="3">
        <v>0</v>
      </c>
      <c r="K158" s="1" t="s">
        <v>40</v>
      </c>
      <c r="L158" s="1" t="s">
        <v>456</v>
      </c>
      <c r="M158" s="1" t="s">
        <v>457</v>
      </c>
      <c r="N158" s="1" t="s">
        <v>79</v>
      </c>
      <c r="O158" s="1" t="s">
        <v>80</v>
      </c>
      <c r="P158" s="1" t="s">
        <v>43</v>
      </c>
      <c r="Q158" s="1" t="s">
        <v>43</v>
      </c>
      <c r="R158" s="3">
        <v>0</v>
      </c>
      <c r="S158" s="1" t="s">
        <v>44</v>
      </c>
      <c r="T158" s="1" t="s">
        <v>45</v>
      </c>
      <c r="U158" s="1" t="s">
        <v>922</v>
      </c>
      <c r="V158" s="1" t="s">
        <v>46</v>
      </c>
      <c r="W158" s="1" t="s">
        <v>975</v>
      </c>
      <c r="X158" s="1" t="s">
        <v>1072</v>
      </c>
      <c r="Y158" s="1" t="s">
        <v>83</v>
      </c>
      <c r="Z158" s="1" t="s">
        <v>977</v>
      </c>
      <c r="AA158" s="1" t="s">
        <v>51</v>
      </c>
      <c r="AB158" s="1" t="s">
        <v>1072</v>
      </c>
      <c r="AC158" s="1" t="s">
        <v>37</v>
      </c>
    </row>
    <row r="159" spans="1:29" hidden="1" x14ac:dyDescent="0.25">
      <c r="A159" s="1" t="s">
        <v>33</v>
      </c>
      <c r="B159" s="1" t="s">
        <v>34</v>
      </c>
      <c r="C159" s="2">
        <v>44651</v>
      </c>
      <c r="D159" s="1" t="s">
        <v>73</v>
      </c>
      <c r="E159" s="1" t="s">
        <v>74</v>
      </c>
      <c r="F159" s="1" t="s">
        <v>37</v>
      </c>
      <c r="G159" s="1" t="s">
        <v>922</v>
      </c>
      <c r="H159" s="1" t="s">
        <v>76</v>
      </c>
      <c r="I159" s="3">
        <v>35772</v>
      </c>
      <c r="J159" s="3">
        <v>0</v>
      </c>
      <c r="K159" s="1" t="s">
        <v>40</v>
      </c>
      <c r="L159" s="1" t="s">
        <v>486</v>
      </c>
      <c r="M159" s="1" t="s">
        <v>487</v>
      </c>
      <c r="N159" s="1" t="s">
        <v>79</v>
      </c>
      <c r="O159" s="1" t="s">
        <v>80</v>
      </c>
      <c r="P159" s="1" t="s">
        <v>43</v>
      </c>
      <c r="Q159" s="1" t="s">
        <v>43</v>
      </c>
      <c r="R159" s="3">
        <v>0</v>
      </c>
      <c r="S159" s="1" t="s">
        <v>44</v>
      </c>
      <c r="T159" s="1" t="s">
        <v>45</v>
      </c>
      <c r="U159" s="1" t="s">
        <v>922</v>
      </c>
      <c r="V159" s="1" t="s">
        <v>46</v>
      </c>
      <c r="W159" s="1" t="s">
        <v>975</v>
      </c>
      <c r="X159" s="1" t="s">
        <v>1072</v>
      </c>
      <c r="Y159" s="1" t="s">
        <v>83</v>
      </c>
      <c r="Z159" s="1" t="s">
        <v>977</v>
      </c>
      <c r="AA159" s="1" t="s">
        <v>51</v>
      </c>
      <c r="AB159" s="1" t="s">
        <v>1072</v>
      </c>
      <c r="AC159" s="1" t="s">
        <v>37</v>
      </c>
    </row>
    <row r="160" spans="1:29" hidden="1" x14ac:dyDescent="0.25">
      <c r="A160" s="1" t="s">
        <v>33</v>
      </c>
      <c r="B160" s="1" t="s">
        <v>34</v>
      </c>
      <c r="C160" s="2">
        <v>44651</v>
      </c>
      <c r="D160" s="1" t="s">
        <v>73</v>
      </c>
      <c r="E160" s="1" t="s">
        <v>74</v>
      </c>
      <c r="F160" s="1" t="s">
        <v>37</v>
      </c>
      <c r="G160" s="1" t="s">
        <v>922</v>
      </c>
      <c r="H160" s="1" t="s">
        <v>76</v>
      </c>
      <c r="I160" s="3">
        <v>500000</v>
      </c>
      <c r="J160" s="3">
        <v>0</v>
      </c>
      <c r="K160" s="1" t="s">
        <v>40</v>
      </c>
      <c r="L160" s="1" t="s">
        <v>139</v>
      </c>
      <c r="M160" s="1" t="s">
        <v>140</v>
      </c>
      <c r="N160" s="1" t="s">
        <v>79</v>
      </c>
      <c r="O160" s="1" t="s">
        <v>80</v>
      </c>
      <c r="P160" s="1" t="s">
        <v>43</v>
      </c>
      <c r="Q160" s="1" t="s">
        <v>43</v>
      </c>
      <c r="R160" s="3">
        <v>0</v>
      </c>
      <c r="S160" s="1" t="s">
        <v>44</v>
      </c>
      <c r="T160" s="1" t="s">
        <v>45</v>
      </c>
      <c r="U160" s="1" t="s">
        <v>922</v>
      </c>
      <c r="V160" s="1" t="s">
        <v>46</v>
      </c>
      <c r="W160" s="1" t="s">
        <v>975</v>
      </c>
      <c r="X160" s="1" t="s">
        <v>1072</v>
      </c>
      <c r="Y160" s="1" t="s">
        <v>83</v>
      </c>
      <c r="Z160" s="1" t="s">
        <v>977</v>
      </c>
      <c r="AA160" s="1" t="s">
        <v>51</v>
      </c>
      <c r="AB160" s="1" t="s">
        <v>1072</v>
      </c>
      <c r="AC160" s="1" t="s">
        <v>37</v>
      </c>
    </row>
    <row r="161" spans="1:29" hidden="1" x14ac:dyDescent="0.25">
      <c r="A161" s="1" t="s">
        <v>33</v>
      </c>
      <c r="B161" s="1" t="s">
        <v>34</v>
      </c>
      <c r="C161" s="2">
        <v>44651</v>
      </c>
      <c r="D161" s="1" t="s">
        <v>73</v>
      </c>
      <c r="E161" s="1" t="s">
        <v>74</v>
      </c>
      <c r="F161" s="1" t="s">
        <v>37</v>
      </c>
      <c r="G161" s="1" t="s">
        <v>922</v>
      </c>
      <c r="H161" s="1" t="s">
        <v>76</v>
      </c>
      <c r="I161" s="3">
        <v>419552</v>
      </c>
      <c r="J161" s="3">
        <v>0</v>
      </c>
      <c r="K161" s="1" t="s">
        <v>40</v>
      </c>
      <c r="L161" s="1" t="s">
        <v>464</v>
      </c>
      <c r="M161" s="1" t="s">
        <v>465</v>
      </c>
      <c r="N161" s="1" t="s">
        <v>79</v>
      </c>
      <c r="O161" s="1" t="s">
        <v>80</v>
      </c>
      <c r="P161" s="1" t="s">
        <v>43</v>
      </c>
      <c r="Q161" s="1" t="s">
        <v>43</v>
      </c>
      <c r="R161" s="3">
        <v>0</v>
      </c>
      <c r="S161" s="1" t="s">
        <v>44</v>
      </c>
      <c r="T161" s="1" t="s">
        <v>45</v>
      </c>
      <c r="U161" s="1" t="s">
        <v>922</v>
      </c>
      <c r="V161" s="1" t="s">
        <v>46</v>
      </c>
      <c r="W161" s="1" t="s">
        <v>975</v>
      </c>
      <c r="X161" s="1" t="s">
        <v>1072</v>
      </c>
      <c r="Y161" s="1" t="s">
        <v>83</v>
      </c>
      <c r="Z161" s="1" t="s">
        <v>977</v>
      </c>
      <c r="AA161" s="1" t="s">
        <v>51</v>
      </c>
      <c r="AB161" s="1" t="s">
        <v>1072</v>
      </c>
      <c r="AC161" s="1" t="s">
        <v>37</v>
      </c>
    </row>
    <row r="162" spans="1:29" hidden="1" x14ac:dyDescent="0.25">
      <c r="A162" s="1" t="s">
        <v>33</v>
      </c>
      <c r="B162" s="1" t="s">
        <v>34</v>
      </c>
      <c r="C162" s="2">
        <v>44651</v>
      </c>
      <c r="D162" s="1" t="s">
        <v>73</v>
      </c>
      <c r="E162" s="1" t="s">
        <v>74</v>
      </c>
      <c r="F162" s="1" t="s">
        <v>37</v>
      </c>
      <c r="G162" s="1" t="s">
        <v>922</v>
      </c>
      <c r="H162" s="1" t="s">
        <v>76</v>
      </c>
      <c r="I162" s="3">
        <v>166667</v>
      </c>
      <c r="J162" s="3">
        <v>0</v>
      </c>
      <c r="K162" s="1" t="s">
        <v>40</v>
      </c>
      <c r="L162" s="1" t="s">
        <v>773</v>
      </c>
      <c r="M162" s="1" t="s">
        <v>774</v>
      </c>
      <c r="N162" s="1" t="s">
        <v>79</v>
      </c>
      <c r="O162" s="1" t="s">
        <v>80</v>
      </c>
      <c r="P162" s="1" t="s">
        <v>43</v>
      </c>
      <c r="Q162" s="1" t="s">
        <v>43</v>
      </c>
      <c r="R162" s="3">
        <v>0</v>
      </c>
      <c r="S162" s="1" t="s">
        <v>44</v>
      </c>
      <c r="T162" s="1" t="s">
        <v>45</v>
      </c>
      <c r="U162" s="1" t="s">
        <v>922</v>
      </c>
      <c r="V162" s="1" t="s">
        <v>46</v>
      </c>
      <c r="W162" s="1" t="s">
        <v>975</v>
      </c>
      <c r="X162" s="1" t="s">
        <v>1072</v>
      </c>
      <c r="Y162" s="1" t="s">
        <v>83</v>
      </c>
      <c r="Z162" s="1" t="s">
        <v>977</v>
      </c>
      <c r="AA162" s="1" t="s">
        <v>51</v>
      </c>
      <c r="AB162" s="1" t="s">
        <v>1072</v>
      </c>
      <c r="AC162" s="1" t="s">
        <v>37</v>
      </c>
    </row>
    <row r="163" spans="1:29" hidden="1" x14ac:dyDescent="0.25">
      <c r="A163" s="1" t="s">
        <v>33</v>
      </c>
      <c r="B163" s="1" t="s">
        <v>34</v>
      </c>
      <c r="C163" s="2">
        <v>44651</v>
      </c>
      <c r="D163" s="1" t="s">
        <v>73</v>
      </c>
      <c r="E163" s="1" t="s">
        <v>74</v>
      </c>
      <c r="F163" s="1" t="s">
        <v>37</v>
      </c>
      <c r="G163" s="1" t="s">
        <v>922</v>
      </c>
      <c r="H163" s="1" t="s">
        <v>76</v>
      </c>
      <c r="I163" s="3">
        <v>500000</v>
      </c>
      <c r="J163" s="3">
        <v>0</v>
      </c>
      <c r="K163" s="1" t="s">
        <v>40</v>
      </c>
      <c r="L163" s="1" t="s">
        <v>117</v>
      </c>
      <c r="M163" s="1" t="s">
        <v>118</v>
      </c>
      <c r="N163" s="1" t="s">
        <v>79</v>
      </c>
      <c r="O163" s="1" t="s">
        <v>80</v>
      </c>
      <c r="P163" s="1" t="s">
        <v>43</v>
      </c>
      <c r="Q163" s="1" t="s">
        <v>43</v>
      </c>
      <c r="R163" s="3">
        <v>0</v>
      </c>
      <c r="S163" s="1" t="s">
        <v>44</v>
      </c>
      <c r="T163" s="1" t="s">
        <v>45</v>
      </c>
      <c r="U163" s="1" t="s">
        <v>922</v>
      </c>
      <c r="V163" s="1" t="s">
        <v>46</v>
      </c>
      <c r="W163" s="1" t="s">
        <v>975</v>
      </c>
      <c r="X163" s="1" t="s">
        <v>1072</v>
      </c>
      <c r="Y163" s="1" t="s">
        <v>83</v>
      </c>
      <c r="Z163" s="1" t="s">
        <v>977</v>
      </c>
      <c r="AA163" s="1" t="s">
        <v>51</v>
      </c>
      <c r="AB163" s="1" t="s">
        <v>1072</v>
      </c>
      <c r="AC163" s="1" t="s">
        <v>37</v>
      </c>
    </row>
    <row r="164" spans="1:29" hidden="1" x14ac:dyDescent="0.25">
      <c r="A164" s="1" t="s">
        <v>33</v>
      </c>
      <c r="B164" s="1" t="s">
        <v>34</v>
      </c>
      <c r="C164" s="2">
        <v>44651</v>
      </c>
      <c r="D164" s="1" t="s">
        <v>73</v>
      </c>
      <c r="E164" s="1" t="s">
        <v>74</v>
      </c>
      <c r="F164" s="1" t="s">
        <v>37</v>
      </c>
      <c r="G164" s="1" t="s">
        <v>922</v>
      </c>
      <c r="H164" s="1" t="s">
        <v>76</v>
      </c>
      <c r="I164" s="3">
        <v>33334</v>
      </c>
      <c r="J164" s="3">
        <v>0</v>
      </c>
      <c r="K164" s="1" t="s">
        <v>40</v>
      </c>
      <c r="L164" s="1" t="s">
        <v>446</v>
      </c>
      <c r="M164" s="1" t="s">
        <v>447</v>
      </c>
      <c r="N164" s="1" t="s">
        <v>79</v>
      </c>
      <c r="O164" s="1" t="s">
        <v>80</v>
      </c>
      <c r="P164" s="1" t="s">
        <v>43</v>
      </c>
      <c r="Q164" s="1" t="s">
        <v>43</v>
      </c>
      <c r="R164" s="3">
        <v>0</v>
      </c>
      <c r="S164" s="1" t="s">
        <v>44</v>
      </c>
      <c r="T164" s="1" t="s">
        <v>45</v>
      </c>
      <c r="U164" s="1" t="s">
        <v>922</v>
      </c>
      <c r="V164" s="1" t="s">
        <v>46</v>
      </c>
      <c r="W164" s="1" t="s">
        <v>975</v>
      </c>
      <c r="X164" s="1" t="s">
        <v>1072</v>
      </c>
      <c r="Y164" s="1" t="s">
        <v>83</v>
      </c>
      <c r="Z164" s="1" t="s">
        <v>977</v>
      </c>
      <c r="AA164" s="1" t="s">
        <v>51</v>
      </c>
      <c r="AB164" s="1" t="s">
        <v>1072</v>
      </c>
      <c r="AC164" s="1" t="s">
        <v>37</v>
      </c>
    </row>
    <row r="165" spans="1:29" hidden="1" x14ac:dyDescent="0.25">
      <c r="A165" s="1" t="s">
        <v>33</v>
      </c>
      <c r="B165" s="1" t="s">
        <v>34</v>
      </c>
      <c r="C165" s="2">
        <v>44651</v>
      </c>
      <c r="D165" s="1" t="s">
        <v>73</v>
      </c>
      <c r="E165" s="1" t="s">
        <v>74</v>
      </c>
      <c r="F165" s="1" t="s">
        <v>37</v>
      </c>
      <c r="G165" s="1" t="s">
        <v>922</v>
      </c>
      <c r="H165" s="1" t="s">
        <v>76</v>
      </c>
      <c r="I165" s="3">
        <v>114992</v>
      </c>
      <c r="J165" s="3">
        <v>0</v>
      </c>
      <c r="K165" s="1" t="s">
        <v>40</v>
      </c>
      <c r="L165" s="1" t="s">
        <v>601</v>
      </c>
      <c r="M165" s="1" t="s">
        <v>602</v>
      </c>
      <c r="N165" s="1" t="s">
        <v>79</v>
      </c>
      <c r="O165" s="1" t="s">
        <v>80</v>
      </c>
      <c r="P165" s="1" t="s">
        <v>43</v>
      </c>
      <c r="Q165" s="1" t="s">
        <v>43</v>
      </c>
      <c r="R165" s="3">
        <v>0</v>
      </c>
      <c r="S165" s="1" t="s">
        <v>44</v>
      </c>
      <c r="T165" s="1" t="s">
        <v>45</v>
      </c>
      <c r="U165" s="1" t="s">
        <v>922</v>
      </c>
      <c r="V165" s="1" t="s">
        <v>46</v>
      </c>
      <c r="W165" s="1" t="s">
        <v>975</v>
      </c>
      <c r="X165" s="1" t="s">
        <v>1072</v>
      </c>
      <c r="Y165" s="1" t="s">
        <v>83</v>
      </c>
      <c r="Z165" s="1" t="s">
        <v>977</v>
      </c>
      <c r="AA165" s="1" t="s">
        <v>51</v>
      </c>
      <c r="AB165" s="1" t="s">
        <v>1072</v>
      </c>
      <c r="AC165" s="1" t="s">
        <v>37</v>
      </c>
    </row>
    <row r="166" spans="1:29" hidden="1" x14ac:dyDescent="0.25">
      <c r="A166" s="1" t="s">
        <v>33</v>
      </c>
      <c r="B166" s="1" t="s">
        <v>34</v>
      </c>
      <c r="C166" s="2">
        <v>44651</v>
      </c>
      <c r="D166" s="1" t="s">
        <v>73</v>
      </c>
      <c r="E166" s="1" t="s">
        <v>74</v>
      </c>
      <c r="F166" s="1" t="s">
        <v>37</v>
      </c>
      <c r="G166" s="1" t="s">
        <v>922</v>
      </c>
      <c r="H166" s="1" t="s">
        <v>76</v>
      </c>
      <c r="I166" s="3">
        <v>166667</v>
      </c>
      <c r="J166" s="3">
        <v>0</v>
      </c>
      <c r="K166" s="1" t="s">
        <v>40</v>
      </c>
      <c r="L166" s="1" t="s">
        <v>1073</v>
      </c>
      <c r="M166" s="1" t="s">
        <v>1074</v>
      </c>
      <c r="N166" s="1" t="s">
        <v>1075</v>
      </c>
      <c r="O166" s="1" t="s">
        <v>1076</v>
      </c>
      <c r="P166" s="1" t="s">
        <v>43</v>
      </c>
      <c r="Q166" s="1" t="s">
        <v>43</v>
      </c>
      <c r="R166" s="3">
        <v>0</v>
      </c>
      <c r="S166" s="1" t="s">
        <v>44</v>
      </c>
      <c r="T166" s="1" t="s">
        <v>45</v>
      </c>
      <c r="U166" s="1" t="s">
        <v>922</v>
      </c>
      <c r="V166" s="1" t="s">
        <v>46</v>
      </c>
      <c r="W166" s="1" t="s">
        <v>975</v>
      </c>
      <c r="X166" s="1" t="s">
        <v>1072</v>
      </c>
      <c r="Y166" s="1" t="s">
        <v>83</v>
      </c>
      <c r="Z166" s="1" t="s">
        <v>977</v>
      </c>
      <c r="AA166" s="1" t="s">
        <v>51</v>
      </c>
      <c r="AB166" s="1" t="s">
        <v>1072</v>
      </c>
      <c r="AC166" s="1" t="s">
        <v>37</v>
      </c>
    </row>
    <row r="167" spans="1:29" hidden="1" x14ac:dyDescent="0.25">
      <c r="A167" s="1" t="s">
        <v>33</v>
      </c>
      <c r="B167" s="1" t="s">
        <v>34</v>
      </c>
      <c r="C167" s="2">
        <v>44651</v>
      </c>
      <c r="D167" s="1" t="s">
        <v>73</v>
      </c>
      <c r="E167" s="1" t="s">
        <v>74</v>
      </c>
      <c r="F167" s="1" t="s">
        <v>37</v>
      </c>
      <c r="G167" s="1" t="s">
        <v>922</v>
      </c>
      <c r="H167" s="1" t="s">
        <v>76</v>
      </c>
      <c r="I167" s="3">
        <v>0</v>
      </c>
      <c r="J167" s="3">
        <v>166667</v>
      </c>
      <c r="K167" s="1" t="s">
        <v>40</v>
      </c>
      <c r="L167" s="1" t="s">
        <v>1073</v>
      </c>
      <c r="M167" s="1" t="s">
        <v>1074</v>
      </c>
      <c r="N167" s="1" t="s">
        <v>1075</v>
      </c>
      <c r="O167" s="1" t="s">
        <v>1076</v>
      </c>
      <c r="P167" s="1" t="s">
        <v>43</v>
      </c>
      <c r="Q167" s="1" t="s">
        <v>43</v>
      </c>
      <c r="R167" s="3">
        <v>0</v>
      </c>
      <c r="S167" s="1" t="s">
        <v>44</v>
      </c>
      <c r="T167" s="1" t="s">
        <v>45</v>
      </c>
      <c r="U167" s="1" t="s">
        <v>922</v>
      </c>
      <c r="V167" s="1" t="s">
        <v>46</v>
      </c>
      <c r="W167" s="1" t="s">
        <v>975</v>
      </c>
      <c r="X167" s="1" t="s">
        <v>1072</v>
      </c>
      <c r="Y167" s="1" t="s">
        <v>83</v>
      </c>
      <c r="Z167" s="1" t="s">
        <v>977</v>
      </c>
      <c r="AA167" s="1" t="s">
        <v>51</v>
      </c>
      <c r="AB167" s="1" t="s">
        <v>1072</v>
      </c>
      <c r="AC167" s="1" t="s">
        <v>37</v>
      </c>
    </row>
    <row r="168" spans="1:29" hidden="1" x14ac:dyDescent="0.25">
      <c r="A168" s="1" t="s">
        <v>33</v>
      </c>
      <c r="B168" s="1" t="s">
        <v>34</v>
      </c>
      <c r="C168" s="2">
        <v>44651</v>
      </c>
      <c r="D168" s="1" t="s">
        <v>73</v>
      </c>
      <c r="E168" s="1" t="s">
        <v>74</v>
      </c>
      <c r="F168" s="1" t="s">
        <v>37</v>
      </c>
      <c r="G168" s="1" t="s">
        <v>922</v>
      </c>
      <c r="H168" s="1" t="s">
        <v>76</v>
      </c>
      <c r="I168" s="3">
        <v>354563</v>
      </c>
      <c r="J168" s="3">
        <v>0</v>
      </c>
      <c r="K168" s="1" t="s">
        <v>40</v>
      </c>
      <c r="L168" s="1" t="s">
        <v>1077</v>
      </c>
      <c r="M168" s="1" t="s">
        <v>671</v>
      </c>
      <c r="N168" s="1" t="s">
        <v>79</v>
      </c>
      <c r="O168" s="1" t="s">
        <v>80</v>
      </c>
      <c r="P168" s="1" t="s">
        <v>43</v>
      </c>
      <c r="Q168" s="1" t="s">
        <v>43</v>
      </c>
      <c r="R168" s="3">
        <v>0</v>
      </c>
      <c r="S168" s="1" t="s">
        <v>44</v>
      </c>
      <c r="T168" s="1" t="s">
        <v>45</v>
      </c>
      <c r="U168" s="1" t="s">
        <v>922</v>
      </c>
      <c r="V168" s="1" t="s">
        <v>46</v>
      </c>
      <c r="W168" s="1" t="s">
        <v>975</v>
      </c>
      <c r="X168" s="1" t="s">
        <v>1072</v>
      </c>
      <c r="Y168" s="1" t="s">
        <v>83</v>
      </c>
      <c r="Z168" s="1" t="s">
        <v>977</v>
      </c>
      <c r="AA168" s="1" t="s">
        <v>51</v>
      </c>
      <c r="AB168" s="1" t="s">
        <v>1072</v>
      </c>
      <c r="AC168" s="1" t="s">
        <v>37</v>
      </c>
    </row>
    <row r="169" spans="1:29" hidden="1" x14ac:dyDescent="0.25">
      <c r="A169" s="1" t="s">
        <v>33</v>
      </c>
      <c r="B169" s="1" t="s">
        <v>34</v>
      </c>
      <c r="C169" s="2">
        <v>44651</v>
      </c>
      <c r="D169" s="1" t="s">
        <v>73</v>
      </c>
      <c r="E169" s="1" t="s">
        <v>74</v>
      </c>
      <c r="F169" s="1" t="s">
        <v>37</v>
      </c>
      <c r="G169" s="1" t="s">
        <v>922</v>
      </c>
      <c r="H169" s="1" t="s">
        <v>76</v>
      </c>
      <c r="I169" s="3">
        <v>52120</v>
      </c>
      <c r="J169" s="3">
        <v>0</v>
      </c>
      <c r="K169" s="1" t="s">
        <v>40</v>
      </c>
      <c r="L169" s="1" t="s">
        <v>591</v>
      </c>
      <c r="M169" s="1" t="s">
        <v>592</v>
      </c>
      <c r="N169" s="1" t="s">
        <v>1078</v>
      </c>
      <c r="O169" s="1" t="s">
        <v>1079</v>
      </c>
      <c r="P169" s="1" t="s">
        <v>43</v>
      </c>
      <c r="Q169" s="1" t="s">
        <v>43</v>
      </c>
      <c r="R169" s="3">
        <v>0</v>
      </c>
      <c r="S169" s="1" t="s">
        <v>44</v>
      </c>
      <c r="T169" s="1" t="s">
        <v>45</v>
      </c>
      <c r="U169" s="1" t="s">
        <v>922</v>
      </c>
      <c r="V169" s="1" t="s">
        <v>46</v>
      </c>
      <c r="W169" s="1" t="s">
        <v>975</v>
      </c>
      <c r="X169" s="1" t="s">
        <v>1072</v>
      </c>
      <c r="Y169" s="1" t="s">
        <v>83</v>
      </c>
      <c r="Z169" s="1" t="s">
        <v>977</v>
      </c>
      <c r="AA169" s="1" t="s">
        <v>51</v>
      </c>
      <c r="AB169" s="1" t="s">
        <v>1072</v>
      </c>
      <c r="AC169" s="1" t="s">
        <v>37</v>
      </c>
    </row>
    <row r="170" spans="1:29" hidden="1" x14ac:dyDescent="0.25">
      <c r="A170" s="1" t="s">
        <v>33</v>
      </c>
      <c r="B170" s="1" t="s">
        <v>34</v>
      </c>
      <c r="C170" s="2">
        <v>44651</v>
      </c>
      <c r="D170" s="1" t="s">
        <v>73</v>
      </c>
      <c r="E170" s="1" t="s">
        <v>74</v>
      </c>
      <c r="F170" s="1" t="s">
        <v>37</v>
      </c>
      <c r="G170" s="1" t="s">
        <v>922</v>
      </c>
      <c r="H170" s="1" t="s">
        <v>76</v>
      </c>
      <c r="I170" s="3">
        <v>49592</v>
      </c>
      <c r="J170" s="3">
        <v>0</v>
      </c>
      <c r="K170" s="1" t="s">
        <v>40</v>
      </c>
      <c r="L170" s="1" t="s">
        <v>763</v>
      </c>
      <c r="M170" s="1" t="s">
        <v>764</v>
      </c>
      <c r="N170" s="1" t="s">
        <v>89</v>
      </c>
      <c r="O170" s="1" t="s">
        <v>90</v>
      </c>
      <c r="P170" s="1" t="s">
        <v>43</v>
      </c>
      <c r="Q170" s="1" t="s">
        <v>43</v>
      </c>
      <c r="R170" s="3">
        <v>0</v>
      </c>
      <c r="S170" s="1" t="s">
        <v>44</v>
      </c>
      <c r="T170" s="1" t="s">
        <v>45</v>
      </c>
      <c r="U170" s="1" t="s">
        <v>922</v>
      </c>
      <c r="V170" s="1" t="s">
        <v>46</v>
      </c>
      <c r="W170" s="1" t="s">
        <v>975</v>
      </c>
      <c r="X170" s="1" t="s">
        <v>1072</v>
      </c>
      <c r="Y170" s="1" t="s">
        <v>83</v>
      </c>
      <c r="Z170" s="1" t="s">
        <v>977</v>
      </c>
      <c r="AA170" s="1" t="s">
        <v>51</v>
      </c>
      <c r="AB170" s="1" t="s">
        <v>1072</v>
      </c>
      <c r="AC170" s="1" t="s">
        <v>37</v>
      </c>
    </row>
    <row r="171" spans="1:29" hidden="1" x14ac:dyDescent="0.25">
      <c r="A171" s="1" t="s">
        <v>33</v>
      </c>
      <c r="B171" s="1" t="s">
        <v>34</v>
      </c>
      <c r="C171" s="2">
        <v>44651</v>
      </c>
      <c r="D171" s="1" t="s">
        <v>73</v>
      </c>
      <c r="E171" s="1" t="s">
        <v>74</v>
      </c>
      <c r="F171" s="1" t="s">
        <v>37</v>
      </c>
      <c r="G171" s="1" t="s">
        <v>922</v>
      </c>
      <c r="H171" s="1" t="s">
        <v>76</v>
      </c>
      <c r="I171" s="3">
        <v>266667</v>
      </c>
      <c r="J171" s="3">
        <v>0</v>
      </c>
      <c r="K171" s="1" t="s">
        <v>40</v>
      </c>
      <c r="L171" s="1" t="s">
        <v>506</v>
      </c>
      <c r="M171" s="1" t="s">
        <v>507</v>
      </c>
      <c r="N171" s="1" t="s">
        <v>295</v>
      </c>
      <c r="O171" s="1" t="s">
        <v>296</v>
      </c>
      <c r="P171" s="1" t="s">
        <v>43</v>
      </c>
      <c r="Q171" s="1" t="s">
        <v>43</v>
      </c>
      <c r="R171" s="3">
        <v>0</v>
      </c>
      <c r="S171" s="1" t="s">
        <v>44</v>
      </c>
      <c r="T171" s="1" t="s">
        <v>45</v>
      </c>
      <c r="U171" s="1" t="s">
        <v>922</v>
      </c>
      <c r="V171" s="1" t="s">
        <v>46</v>
      </c>
      <c r="W171" s="1" t="s">
        <v>975</v>
      </c>
      <c r="X171" s="1" t="s">
        <v>1072</v>
      </c>
      <c r="Y171" s="1" t="s">
        <v>83</v>
      </c>
      <c r="Z171" s="1" t="s">
        <v>977</v>
      </c>
      <c r="AA171" s="1" t="s">
        <v>51</v>
      </c>
      <c r="AB171" s="1" t="s">
        <v>1072</v>
      </c>
      <c r="AC171" s="1" t="s">
        <v>37</v>
      </c>
    </row>
    <row r="172" spans="1:29" hidden="1" x14ac:dyDescent="0.25">
      <c r="A172" s="1" t="s">
        <v>33</v>
      </c>
      <c r="B172" s="1" t="s">
        <v>34</v>
      </c>
      <c r="C172" s="2">
        <v>44651</v>
      </c>
      <c r="D172" s="1" t="s">
        <v>73</v>
      </c>
      <c r="E172" s="1" t="s">
        <v>74</v>
      </c>
      <c r="F172" s="1" t="s">
        <v>37</v>
      </c>
      <c r="G172" s="1" t="s">
        <v>922</v>
      </c>
      <c r="H172" s="1" t="s">
        <v>76</v>
      </c>
      <c r="I172" s="3">
        <v>106071</v>
      </c>
      <c r="J172" s="3">
        <v>0</v>
      </c>
      <c r="K172" s="1" t="s">
        <v>40</v>
      </c>
      <c r="L172" s="1" t="s">
        <v>408</v>
      </c>
      <c r="M172" s="1" t="s">
        <v>409</v>
      </c>
      <c r="N172" s="1" t="s">
        <v>79</v>
      </c>
      <c r="O172" s="1" t="s">
        <v>80</v>
      </c>
      <c r="P172" s="1" t="s">
        <v>43</v>
      </c>
      <c r="Q172" s="1" t="s">
        <v>43</v>
      </c>
      <c r="R172" s="3">
        <v>0</v>
      </c>
      <c r="S172" s="1" t="s">
        <v>44</v>
      </c>
      <c r="T172" s="1" t="s">
        <v>45</v>
      </c>
      <c r="U172" s="1" t="s">
        <v>922</v>
      </c>
      <c r="V172" s="1" t="s">
        <v>46</v>
      </c>
      <c r="W172" s="1" t="s">
        <v>975</v>
      </c>
      <c r="X172" s="1" t="s">
        <v>1072</v>
      </c>
      <c r="Y172" s="1" t="s">
        <v>83</v>
      </c>
      <c r="Z172" s="1" t="s">
        <v>977</v>
      </c>
      <c r="AA172" s="1" t="s">
        <v>51</v>
      </c>
      <c r="AB172" s="1" t="s">
        <v>1072</v>
      </c>
      <c r="AC172" s="1" t="s">
        <v>37</v>
      </c>
    </row>
    <row r="173" spans="1:29" hidden="1" x14ac:dyDescent="0.25">
      <c r="A173" s="1" t="s">
        <v>33</v>
      </c>
      <c r="B173" s="1" t="s">
        <v>34</v>
      </c>
      <c r="C173" s="2">
        <v>44651</v>
      </c>
      <c r="D173" s="1" t="s">
        <v>73</v>
      </c>
      <c r="E173" s="1" t="s">
        <v>74</v>
      </c>
      <c r="F173" s="1" t="s">
        <v>37</v>
      </c>
      <c r="G173" s="1" t="s">
        <v>922</v>
      </c>
      <c r="H173" s="1" t="s">
        <v>76</v>
      </c>
      <c r="I173" s="3">
        <v>35772</v>
      </c>
      <c r="J173" s="3">
        <v>0</v>
      </c>
      <c r="K173" s="1" t="s">
        <v>40</v>
      </c>
      <c r="L173" s="1" t="s">
        <v>486</v>
      </c>
      <c r="M173" s="1" t="s">
        <v>487</v>
      </c>
      <c r="N173" s="1" t="s">
        <v>79</v>
      </c>
      <c r="O173" s="1" t="s">
        <v>80</v>
      </c>
      <c r="P173" s="1" t="s">
        <v>43</v>
      </c>
      <c r="Q173" s="1" t="s">
        <v>43</v>
      </c>
      <c r="R173" s="3">
        <v>0</v>
      </c>
      <c r="S173" s="1" t="s">
        <v>44</v>
      </c>
      <c r="T173" s="1" t="s">
        <v>45</v>
      </c>
      <c r="U173" s="1" t="s">
        <v>922</v>
      </c>
      <c r="V173" s="1" t="s">
        <v>46</v>
      </c>
      <c r="W173" s="1" t="s">
        <v>975</v>
      </c>
      <c r="X173" s="1" t="s">
        <v>1072</v>
      </c>
      <c r="Y173" s="1" t="s">
        <v>83</v>
      </c>
      <c r="Z173" s="1" t="s">
        <v>977</v>
      </c>
      <c r="AA173" s="1" t="s">
        <v>51</v>
      </c>
      <c r="AB173" s="1" t="s">
        <v>1072</v>
      </c>
      <c r="AC173" s="1" t="s">
        <v>37</v>
      </c>
    </row>
    <row r="174" spans="1:29" hidden="1" x14ac:dyDescent="0.25">
      <c r="A174" s="1" t="s">
        <v>33</v>
      </c>
      <c r="B174" s="1" t="s">
        <v>34</v>
      </c>
      <c r="C174" s="2">
        <v>44651</v>
      </c>
      <c r="D174" s="1" t="s">
        <v>73</v>
      </c>
      <c r="E174" s="1" t="s">
        <v>74</v>
      </c>
      <c r="F174" s="1" t="s">
        <v>37</v>
      </c>
      <c r="G174" s="1" t="s">
        <v>922</v>
      </c>
      <c r="H174" s="1" t="s">
        <v>76</v>
      </c>
      <c r="I174" s="3">
        <v>33334</v>
      </c>
      <c r="J174" s="3">
        <v>0</v>
      </c>
      <c r="K174" s="1" t="s">
        <v>40</v>
      </c>
      <c r="L174" s="1" t="s">
        <v>508</v>
      </c>
      <c r="M174" s="1" t="s">
        <v>509</v>
      </c>
      <c r="N174" s="1" t="s">
        <v>79</v>
      </c>
      <c r="O174" s="1" t="s">
        <v>80</v>
      </c>
      <c r="P174" s="1" t="s">
        <v>43</v>
      </c>
      <c r="Q174" s="1" t="s">
        <v>43</v>
      </c>
      <c r="R174" s="3">
        <v>0</v>
      </c>
      <c r="S174" s="1" t="s">
        <v>44</v>
      </c>
      <c r="T174" s="1" t="s">
        <v>45</v>
      </c>
      <c r="U174" s="1" t="s">
        <v>922</v>
      </c>
      <c r="V174" s="1" t="s">
        <v>46</v>
      </c>
      <c r="W174" s="1" t="s">
        <v>975</v>
      </c>
      <c r="X174" s="1" t="s">
        <v>1072</v>
      </c>
      <c r="Y174" s="1" t="s">
        <v>83</v>
      </c>
      <c r="Z174" s="1" t="s">
        <v>977</v>
      </c>
      <c r="AA174" s="1" t="s">
        <v>51</v>
      </c>
      <c r="AB174" s="1" t="s">
        <v>1072</v>
      </c>
      <c r="AC174" s="1" t="s">
        <v>37</v>
      </c>
    </row>
    <row r="175" spans="1:29" hidden="1" x14ac:dyDescent="0.25">
      <c r="A175" s="1" t="s">
        <v>33</v>
      </c>
      <c r="B175" s="1" t="s">
        <v>34</v>
      </c>
      <c r="C175" s="2">
        <v>44651</v>
      </c>
      <c r="D175" s="1" t="s">
        <v>73</v>
      </c>
      <c r="E175" s="1" t="s">
        <v>74</v>
      </c>
      <c r="F175" s="1" t="s">
        <v>37</v>
      </c>
      <c r="G175" s="1" t="s">
        <v>922</v>
      </c>
      <c r="H175" s="1" t="s">
        <v>76</v>
      </c>
      <c r="I175" s="3">
        <v>33333</v>
      </c>
      <c r="J175" s="3">
        <v>0</v>
      </c>
      <c r="K175" s="1" t="s">
        <v>40</v>
      </c>
      <c r="L175" s="1" t="s">
        <v>139</v>
      </c>
      <c r="M175" s="1" t="s">
        <v>140</v>
      </c>
      <c r="N175" s="1" t="s">
        <v>79</v>
      </c>
      <c r="O175" s="1" t="s">
        <v>80</v>
      </c>
      <c r="P175" s="1" t="s">
        <v>43</v>
      </c>
      <c r="Q175" s="1" t="s">
        <v>43</v>
      </c>
      <c r="R175" s="3">
        <v>0</v>
      </c>
      <c r="S175" s="1" t="s">
        <v>44</v>
      </c>
      <c r="T175" s="1" t="s">
        <v>45</v>
      </c>
      <c r="U175" s="1" t="s">
        <v>922</v>
      </c>
      <c r="V175" s="1" t="s">
        <v>46</v>
      </c>
      <c r="W175" s="1" t="s">
        <v>975</v>
      </c>
      <c r="X175" s="1" t="s">
        <v>1072</v>
      </c>
      <c r="Y175" s="1" t="s">
        <v>83</v>
      </c>
      <c r="Z175" s="1" t="s">
        <v>977</v>
      </c>
      <c r="AA175" s="1" t="s">
        <v>51</v>
      </c>
      <c r="AB175" s="1" t="s">
        <v>1072</v>
      </c>
      <c r="AC175" s="1" t="s">
        <v>37</v>
      </c>
    </row>
    <row r="176" spans="1:29" hidden="1" x14ac:dyDescent="0.25">
      <c r="A176" s="1" t="s">
        <v>33</v>
      </c>
      <c r="B176" s="1" t="s">
        <v>34</v>
      </c>
      <c r="C176" s="2">
        <v>44651</v>
      </c>
      <c r="D176" s="1" t="s">
        <v>73</v>
      </c>
      <c r="E176" s="1" t="s">
        <v>74</v>
      </c>
      <c r="F176" s="1" t="s">
        <v>37</v>
      </c>
      <c r="G176" s="1" t="s">
        <v>922</v>
      </c>
      <c r="H176" s="1" t="s">
        <v>76</v>
      </c>
      <c r="I176" s="3">
        <v>33334</v>
      </c>
      <c r="J176" s="3">
        <v>0</v>
      </c>
      <c r="K176" s="1" t="s">
        <v>40</v>
      </c>
      <c r="L176" s="1" t="s">
        <v>1080</v>
      </c>
      <c r="M176" s="1" t="s">
        <v>736</v>
      </c>
      <c r="N176" s="1" t="s">
        <v>79</v>
      </c>
      <c r="O176" s="1" t="s">
        <v>80</v>
      </c>
      <c r="P176" s="1" t="s">
        <v>43</v>
      </c>
      <c r="Q176" s="1" t="s">
        <v>43</v>
      </c>
      <c r="R176" s="3">
        <v>0</v>
      </c>
      <c r="S176" s="1" t="s">
        <v>44</v>
      </c>
      <c r="T176" s="1" t="s">
        <v>45</v>
      </c>
      <c r="U176" s="1" t="s">
        <v>922</v>
      </c>
      <c r="V176" s="1" t="s">
        <v>46</v>
      </c>
      <c r="W176" s="1" t="s">
        <v>975</v>
      </c>
      <c r="X176" s="1" t="s">
        <v>1072</v>
      </c>
      <c r="Y176" s="1" t="s">
        <v>83</v>
      </c>
      <c r="Z176" s="1" t="s">
        <v>977</v>
      </c>
      <c r="AA176" s="1" t="s">
        <v>51</v>
      </c>
      <c r="AB176" s="1" t="s">
        <v>1072</v>
      </c>
      <c r="AC176" s="1" t="s">
        <v>37</v>
      </c>
    </row>
    <row r="177" spans="1:29" hidden="1" x14ac:dyDescent="0.25">
      <c r="A177" s="1" t="s">
        <v>33</v>
      </c>
      <c r="B177" s="1" t="s">
        <v>34</v>
      </c>
      <c r="C177" s="2">
        <v>44651</v>
      </c>
      <c r="D177" s="1" t="s">
        <v>73</v>
      </c>
      <c r="E177" s="1" t="s">
        <v>74</v>
      </c>
      <c r="F177" s="1" t="s">
        <v>37</v>
      </c>
      <c r="G177" s="1" t="s">
        <v>922</v>
      </c>
      <c r="H177" s="1" t="s">
        <v>76</v>
      </c>
      <c r="I177" s="3">
        <v>35450</v>
      </c>
      <c r="J177" s="3">
        <v>0</v>
      </c>
      <c r="K177" s="1" t="s">
        <v>40</v>
      </c>
      <c r="L177" s="1" t="s">
        <v>557</v>
      </c>
      <c r="M177" s="1" t="s">
        <v>558</v>
      </c>
      <c r="N177" s="1" t="s">
        <v>79</v>
      </c>
      <c r="O177" s="1" t="s">
        <v>80</v>
      </c>
      <c r="P177" s="1" t="s">
        <v>43</v>
      </c>
      <c r="Q177" s="1" t="s">
        <v>43</v>
      </c>
      <c r="R177" s="3">
        <v>0</v>
      </c>
      <c r="S177" s="1" t="s">
        <v>44</v>
      </c>
      <c r="T177" s="1" t="s">
        <v>45</v>
      </c>
      <c r="U177" s="1" t="s">
        <v>922</v>
      </c>
      <c r="V177" s="1" t="s">
        <v>46</v>
      </c>
      <c r="W177" s="1" t="s">
        <v>975</v>
      </c>
      <c r="X177" s="1" t="s">
        <v>1072</v>
      </c>
      <c r="Y177" s="1" t="s">
        <v>83</v>
      </c>
      <c r="Z177" s="1" t="s">
        <v>977</v>
      </c>
      <c r="AA177" s="1" t="s">
        <v>51</v>
      </c>
      <c r="AB177" s="1" t="s">
        <v>1072</v>
      </c>
      <c r="AC177" s="1" t="s">
        <v>37</v>
      </c>
    </row>
    <row r="178" spans="1:29" hidden="1" x14ac:dyDescent="0.25">
      <c r="A178" s="1" t="s">
        <v>33</v>
      </c>
      <c r="B178" s="1" t="s">
        <v>34</v>
      </c>
      <c r="C178" s="2">
        <v>44651</v>
      </c>
      <c r="D178" s="1" t="s">
        <v>73</v>
      </c>
      <c r="E178" s="1" t="s">
        <v>74</v>
      </c>
      <c r="F178" s="1" t="s">
        <v>37</v>
      </c>
      <c r="G178" s="1" t="s">
        <v>922</v>
      </c>
      <c r="H178" s="1" t="s">
        <v>76</v>
      </c>
      <c r="I178" s="3">
        <v>100000</v>
      </c>
      <c r="J178" s="3">
        <v>0</v>
      </c>
      <c r="K178" s="1" t="s">
        <v>40</v>
      </c>
      <c r="L178" s="1" t="s">
        <v>773</v>
      </c>
      <c r="M178" s="1" t="s">
        <v>774</v>
      </c>
      <c r="N178" s="1" t="s">
        <v>79</v>
      </c>
      <c r="O178" s="1" t="s">
        <v>80</v>
      </c>
      <c r="P178" s="1" t="s">
        <v>43</v>
      </c>
      <c r="Q178" s="1" t="s">
        <v>43</v>
      </c>
      <c r="R178" s="3">
        <v>0</v>
      </c>
      <c r="S178" s="1" t="s">
        <v>44</v>
      </c>
      <c r="T178" s="1" t="s">
        <v>45</v>
      </c>
      <c r="U178" s="1" t="s">
        <v>922</v>
      </c>
      <c r="V178" s="1" t="s">
        <v>46</v>
      </c>
      <c r="W178" s="1" t="s">
        <v>975</v>
      </c>
      <c r="X178" s="1" t="s">
        <v>1072</v>
      </c>
      <c r="Y178" s="1" t="s">
        <v>83</v>
      </c>
      <c r="Z178" s="1" t="s">
        <v>977</v>
      </c>
      <c r="AA178" s="1" t="s">
        <v>51</v>
      </c>
      <c r="AB178" s="1" t="s">
        <v>1072</v>
      </c>
      <c r="AC178" s="1" t="s">
        <v>37</v>
      </c>
    </row>
    <row r="179" spans="1:29" hidden="1" x14ac:dyDescent="0.25">
      <c r="A179" s="1" t="s">
        <v>33</v>
      </c>
      <c r="B179" s="1" t="s">
        <v>34</v>
      </c>
      <c r="C179" s="2">
        <v>44651</v>
      </c>
      <c r="D179" s="1" t="s">
        <v>73</v>
      </c>
      <c r="E179" s="1" t="s">
        <v>74</v>
      </c>
      <c r="F179" s="1" t="s">
        <v>37</v>
      </c>
      <c r="G179" s="1" t="s">
        <v>922</v>
      </c>
      <c r="H179" s="1" t="s">
        <v>76</v>
      </c>
      <c r="I179" s="3">
        <v>200000</v>
      </c>
      <c r="J179" s="3">
        <v>0</v>
      </c>
      <c r="K179" s="1" t="s">
        <v>40</v>
      </c>
      <c r="L179" s="1" t="s">
        <v>117</v>
      </c>
      <c r="M179" s="1" t="s">
        <v>118</v>
      </c>
      <c r="N179" s="1" t="s">
        <v>79</v>
      </c>
      <c r="O179" s="1" t="s">
        <v>80</v>
      </c>
      <c r="P179" s="1" t="s">
        <v>43</v>
      </c>
      <c r="Q179" s="1" t="s">
        <v>43</v>
      </c>
      <c r="R179" s="3">
        <v>0</v>
      </c>
      <c r="S179" s="1" t="s">
        <v>44</v>
      </c>
      <c r="T179" s="1" t="s">
        <v>45</v>
      </c>
      <c r="U179" s="1" t="s">
        <v>922</v>
      </c>
      <c r="V179" s="1" t="s">
        <v>46</v>
      </c>
      <c r="W179" s="1" t="s">
        <v>975</v>
      </c>
      <c r="X179" s="1" t="s">
        <v>1072</v>
      </c>
      <c r="Y179" s="1" t="s">
        <v>83</v>
      </c>
      <c r="Z179" s="1" t="s">
        <v>977</v>
      </c>
      <c r="AA179" s="1" t="s">
        <v>51</v>
      </c>
      <c r="AB179" s="1" t="s">
        <v>1072</v>
      </c>
      <c r="AC179" s="1" t="s">
        <v>37</v>
      </c>
    </row>
    <row r="180" spans="1:29" hidden="1" x14ac:dyDescent="0.25">
      <c r="A180" s="1" t="s">
        <v>33</v>
      </c>
      <c r="B180" s="1" t="s">
        <v>34</v>
      </c>
      <c r="C180" s="2">
        <v>44651</v>
      </c>
      <c r="D180" s="1" t="s">
        <v>73</v>
      </c>
      <c r="E180" s="1" t="s">
        <v>74</v>
      </c>
      <c r="F180" s="1" t="s">
        <v>37</v>
      </c>
      <c r="G180" s="1" t="s">
        <v>922</v>
      </c>
      <c r="H180" s="1" t="s">
        <v>76</v>
      </c>
      <c r="I180" s="3">
        <v>105399</v>
      </c>
      <c r="J180" s="3">
        <v>0</v>
      </c>
      <c r="K180" s="1" t="s">
        <v>40</v>
      </c>
      <c r="L180" s="1" t="s">
        <v>133</v>
      </c>
      <c r="M180" s="1" t="s">
        <v>134</v>
      </c>
      <c r="N180" s="1" t="s">
        <v>79</v>
      </c>
      <c r="O180" s="1" t="s">
        <v>80</v>
      </c>
      <c r="P180" s="1" t="s">
        <v>43</v>
      </c>
      <c r="Q180" s="1" t="s">
        <v>43</v>
      </c>
      <c r="R180" s="3">
        <v>0</v>
      </c>
      <c r="S180" s="1" t="s">
        <v>44</v>
      </c>
      <c r="T180" s="1" t="s">
        <v>45</v>
      </c>
      <c r="U180" s="1" t="s">
        <v>922</v>
      </c>
      <c r="V180" s="1" t="s">
        <v>46</v>
      </c>
      <c r="W180" s="1" t="s">
        <v>975</v>
      </c>
      <c r="X180" s="1" t="s">
        <v>1072</v>
      </c>
      <c r="Y180" s="1" t="s">
        <v>83</v>
      </c>
      <c r="Z180" s="1" t="s">
        <v>977</v>
      </c>
      <c r="AA180" s="1" t="s">
        <v>51</v>
      </c>
      <c r="AB180" s="1" t="s">
        <v>1072</v>
      </c>
      <c r="AC180" s="1" t="s">
        <v>37</v>
      </c>
    </row>
    <row r="181" spans="1:29" hidden="1" x14ac:dyDescent="0.25">
      <c r="A181" s="1" t="s">
        <v>33</v>
      </c>
      <c r="B181" s="1" t="s">
        <v>34</v>
      </c>
      <c r="C181" s="2">
        <v>44651</v>
      </c>
      <c r="D181" s="1" t="s">
        <v>73</v>
      </c>
      <c r="E181" s="1" t="s">
        <v>74</v>
      </c>
      <c r="F181" s="1" t="s">
        <v>37</v>
      </c>
      <c r="G181" s="1" t="s">
        <v>922</v>
      </c>
      <c r="H181" s="1" t="s">
        <v>76</v>
      </c>
      <c r="I181" s="3">
        <v>36543</v>
      </c>
      <c r="J181" s="3">
        <v>0</v>
      </c>
      <c r="K181" s="1" t="s">
        <v>40</v>
      </c>
      <c r="L181" s="1" t="s">
        <v>1081</v>
      </c>
      <c r="M181" s="1" t="s">
        <v>847</v>
      </c>
      <c r="N181" s="1" t="s">
        <v>79</v>
      </c>
      <c r="O181" s="1" t="s">
        <v>80</v>
      </c>
      <c r="P181" s="1" t="s">
        <v>43</v>
      </c>
      <c r="Q181" s="1" t="s">
        <v>43</v>
      </c>
      <c r="R181" s="3">
        <v>0</v>
      </c>
      <c r="S181" s="1" t="s">
        <v>44</v>
      </c>
      <c r="T181" s="1" t="s">
        <v>45</v>
      </c>
      <c r="U181" s="1" t="s">
        <v>922</v>
      </c>
      <c r="V181" s="1" t="s">
        <v>46</v>
      </c>
      <c r="W181" s="1" t="s">
        <v>975</v>
      </c>
      <c r="X181" s="1" t="s">
        <v>1072</v>
      </c>
      <c r="Y181" s="1" t="s">
        <v>83</v>
      </c>
      <c r="Z181" s="1" t="s">
        <v>977</v>
      </c>
      <c r="AA181" s="1" t="s">
        <v>51</v>
      </c>
      <c r="AB181" s="1" t="s">
        <v>1072</v>
      </c>
      <c r="AC181" s="1" t="s">
        <v>37</v>
      </c>
    </row>
    <row r="182" spans="1:29" hidden="1" x14ac:dyDescent="0.25">
      <c r="A182" s="1" t="s">
        <v>33</v>
      </c>
      <c r="B182" s="1" t="s">
        <v>34</v>
      </c>
      <c r="C182" s="2">
        <v>44651</v>
      </c>
      <c r="D182" s="1" t="s">
        <v>73</v>
      </c>
      <c r="E182" s="1" t="s">
        <v>74</v>
      </c>
      <c r="F182" s="1" t="s">
        <v>37</v>
      </c>
      <c r="G182" s="1" t="s">
        <v>922</v>
      </c>
      <c r="H182" s="1" t="s">
        <v>76</v>
      </c>
      <c r="I182" s="3">
        <v>34458</v>
      </c>
      <c r="J182" s="3">
        <v>0</v>
      </c>
      <c r="K182" s="1" t="s">
        <v>40</v>
      </c>
      <c r="L182" s="1" t="s">
        <v>714</v>
      </c>
      <c r="M182" s="1" t="s">
        <v>715</v>
      </c>
      <c r="N182" s="1" t="s">
        <v>79</v>
      </c>
      <c r="O182" s="1" t="s">
        <v>80</v>
      </c>
      <c r="P182" s="1" t="s">
        <v>43</v>
      </c>
      <c r="Q182" s="1" t="s">
        <v>43</v>
      </c>
      <c r="R182" s="3">
        <v>0</v>
      </c>
      <c r="S182" s="1" t="s">
        <v>44</v>
      </c>
      <c r="T182" s="1" t="s">
        <v>45</v>
      </c>
      <c r="U182" s="1" t="s">
        <v>922</v>
      </c>
      <c r="V182" s="1" t="s">
        <v>46</v>
      </c>
      <c r="W182" s="1" t="s">
        <v>975</v>
      </c>
      <c r="X182" s="1" t="s">
        <v>1072</v>
      </c>
      <c r="Y182" s="1" t="s">
        <v>83</v>
      </c>
      <c r="Z182" s="1" t="s">
        <v>977</v>
      </c>
      <c r="AA182" s="1" t="s">
        <v>51</v>
      </c>
      <c r="AB182" s="1" t="s">
        <v>1072</v>
      </c>
      <c r="AC182" s="1" t="s">
        <v>37</v>
      </c>
    </row>
    <row r="183" spans="1:29" hidden="1" x14ac:dyDescent="0.25">
      <c r="A183" s="1" t="s">
        <v>33</v>
      </c>
      <c r="B183" s="1" t="s">
        <v>34</v>
      </c>
      <c r="C183" s="2">
        <v>44651</v>
      </c>
      <c r="D183" s="1" t="s">
        <v>73</v>
      </c>
      <c r="E183" s="1" t="s">
        <v>74</v>
      </c>
      <c r="F183" s="1" t="s">
        <v>37</v>
      </c>
      <c r="G183" s="1" t="s">
        <v>922</v>
      </c>
      <c r="H183" s="1" t="s">
        <v>76</v>
      </c>
      <c r="I183" s="3">
        <v>33334</v>
      </c>
      <c r="J183" s="3">
        <v>0</v>
      </c>
      <c r="K183" s="1" t="s">
        <v>40</v>
      </c>
      <c r="L183" s="1" t="s">
        <v>125</v>
      </c>
      <c r="M183" s="1" t="s">
        <v>126</v>
      </c>
      <c r="N183" s="1" t="s">
        <v>79</v>
      </c>
      <c r="O183" s="1" t="s">
        <v>80</v>
      </c>
      <c r="P183" s="1" t="s">
        <v>43</v>
      </c>
      <c r="Q183" s="1" t="s">
        <v>43</v>
      </c>
      <c r="R183" s="3">
        <v>0</v>
      </c>
      <c r="S183" s="1" t="s">
        <v>44</v>
      </c>
      <c r="T183" s="1" t="s">
        <v>45</v>
      </c>
      <c r="U183" s="1" t="s">
        <v>922</v>
      </c>
      <c r="V183" s="1" t="s">
        <v>46</v>
      </c>
      <c r="W183" s="1" t="s">
        <v>975</v>
      </c>
      <c r="X183" s="1" t="s">
        <v>1072</v>
      </c>
      <c r="Y183" s="1" t="s">
        <v>83</v>
      </c>
      <c r="Z183" s="1" t="s">
        <v>977</v>
      </c>
      <c r="AA183" s="1" t="s">
        <v>51</v>
      </c>
      <c r="AB183" s="1" t="s">
        <v>1072</v>
      </c>
      <c r="AC183" s="1" t="s">
        <v>37</v>
      </c>
    </row>
    <row r="184" spans="1:29" hidden="1" x14ac:dyDescent="0.25">
      <c r="A184" s="1" t="s">
        <v>33</v>
      </c>
      <c r="B184" s="1" t="s">
        <v>34</v>
      </c>
      <c r="C184" s="2">
        <v>44651</v>
      </c>
      <c r="D184" s="1" t="s">
        <v>73</v>
      </c>
      <c r="E184" s="1" t="s">
        <v>74</v>
      </c>
      <c r="F184" s="1" t="s">
        <v>37</v>
      </c>
      <c r="G184" s="1" t="s">
        <v>922</v>
      </c>
      <c r="H184" s="1" t="s">
        <v>76</v>
      </c>
      <c r="I184" s="3">
        <v>35930</v>
      </c>
      <c r="J184" s="3">
        <v>0</v>
      </c>
      <c r="K184" s="1" t="s">
        <v>40</v>
      </c>
      <c r="L184" s="1" t="s">
        <v>498</v>
      </c>
      <c r="M184" s="1" t="s">
        <v>499</v>
      </c>
      <c r="N184" s="1" t="s">
        <v>79</v>
      </c>
      <c r="O184" s="1" t="s">
        <v>80</v>
      </c>
      <c r="P184" s="1" t="s">
        <v>43</v>
      </c>
      <c r="Q184" s="1" t="s">
        <v>43</v>
      </c>
      <c r="R184" s="3">
        <v>0</v>
      </c>
      <c r="S184" s="1" t="s">
        <v>44</v>
      </c>
      <c r="T184" s="1" t="s">
        <v>45</v>
      </c>
      <c r="U184" s="1" t="s">
        <v>922</v>
      </c>
      <c r="V184" s="1" t="s">
        <v>46</v>
      </c>
      <c r="W184" s="1" t="s">
        <v>975</v>
      </c>
      <c r="X184" s="1" t="s">
        <v>1072</v>
      </c>
      <c r="Y184" s="1" t="s">
        <v>83</v>
      </c>
      <c r="Z184" s="1" t="s">
        <v>977</v>
      </c>
      <c r="AA184" s="1" t="s">
        <v>51</v>
      </c>
      <c r="AB184" s="1" t="s">
        <v>1072</v>
      </c>
      <c r="AC184" s="1" t="s">
        <v>37</v>
      </c>
    </row>
    <row r="185" spans="1:29" hidden="1" x14ac:dyDescent="0.25">
      <c r="A185" s="1" t="s">
        <v>33</v>
      </c>
      <c r="B185" s="1" t="s">
        <v>34</v>
      </c>
      <c r="C185" s="2">
        <v>44651</v>
      </c>
      <c r="D185" s="1" t="s">
        <v>73</v>
      </c>
      <c r="E185" s="1" t="s">
        <v>74</v>
      </c>
      <c r="F185" s="1" t="s">
        <v>37</v>
      </c>
      <c r="G185" s="1" t="s">
        <v>922</v>
      </c>
      <c r="H185" s="1" t="s">
        <v>76</v>
      </c>
      <c r="I185" s="3">
        <v>620500</v>
      </c>
      <c r="J185" s="3">
        <v>0</v>
      </c>
      <c r="K185" s="1" t="s">
        <v>40</v>
      </c>
      <c r="L185" s="1" t="s">
        <v>139</v>
      </c>
      <c r="M185" s="1" t="s">
        <v>140</v>
      </c>
      <c r="N185" s="1" t="s">
        <v>79</v>
      </c>
      <c r="O185" s="1" t="s">
        <v>80</v>
      </c>
      <c r="P185" s="1" t="s">
        <v>43</v>
      </c>
      <c r="Q185" s="1" t="s">
        <v>43</v>
      </c>
      <c r="R185" s="3">
        <v>0</v>
      </c>
      <c r="S185" s="1" t="s">
        <v>44</v>
      </c>
      <c r="T185" s="1" t="s">
        <v>45</v>
      </c>
      <c r="U185" s="1" t="s">
        <v>922</v>
      </c>
      <c r="V185" s="1" t="s">
        <v>46</v>
      </c>
      <c r="W185" s="1" t="s">
        <v>975</v>
      </c>
      <c r="X185" s="1" t="s">
        <v>1072</v>
      </c>
      <c r="Y185" s="1" t="s">
        <v>83</v>
      </c>
      <c r="Z185" s="1" t="s">
        <v>977</v>
      </c>
      <c r="AA185" s="1" t="s">
        <v>51</v>
      </c>
      <c r="AB185" s="1" t="s">
        <v>1072</v>
      </c>
      <c r="AC185" s="1" t="s">
        <v>37</v>
      </c>
    </row>
    <row r="186" spans="1:29" hidden="1" x14ac:dyDescent="0.25">
      <c r="A186" s="1" t="s">
        <v>33</v>
      </c>
      <c r="B186" s="1" t="s">
        <v>34</v>
      </c>
      <c r="C186" s="2">
        <v>44656</v>
      </c>
      <c r="D186" s="1" t="s">
        <v>35</v>
      </c>
      <c r="E186" s="1" t="s">
        <v>36</v>
      </c>
      <c r="F186" s="1" t="s">
        <v>37</v>
      </c>
      <c r="G186" s="1" t="s">
        <v>1082</v>
      </c>
      <c r="H186" s="1" t="s">
        <v>1083</v>
      </c>
      <c r="I186" s="54">
        <v>0</v>
      </c>
      <c r="J186" s="54">
        <v>213379</v>
      </c>
      <c r="K186" s="1" t="s">
        <v>40</v>
      </c>
      <c r="L186" s="1" t="s">
        <v>62</v>
      </c>
      <c r="M186" s="1" t="s">
        <v>63</v>
      </c>
      <c r="N186" s="1" t="s">
        <v>37</v>
      </c>
      <c r="O186" s="1" t="s">
        <v>43</v>
      </c>
      <c r="P186" s="1" t="s">
        <v>43</v>
      </c>
      <c r="Q186" s="1" t="s">
        <v>43</v>
      </c>
      <c r="R186" s="3">
        <v>0</v>
      </c>
      <c r="S186" s="1" t="s">
        <v>44</v>
      </c>
      <c r="T186" s="1" t="s">
        <v>45</v>
      </c>
      <c r="U186" s="1" t="s">
        <v>1082</v>
      </c>
      <c r="V186" s="1" t="s">
        <v>46</v>
      </c>
      <c r="W186" s="1" t="s">
        <v>47</v>
      </c>
      <c r="X186" s="1" t="s">
        <v>1084</v>
      </c>
      <c r="Y186" s="1" t="s">
        <v>49</v>
      </c>
      <c r="Z186" s="1" t="s">
        <v>918</v>
      </c>
      <c r="AA186" s="1" t="s">
        <v>51</v>
      </c>
      <c r="AB186" s="1" t="s">
        <v>1084</v>
      </c>
      <c r="AC186" s="1" t="s">
        <v>37</v>
      </c>
    </row>
    <row r="187" spans="1:29" hidden="1" x14ac:dyDescent="0.25">
      <c r="A187" s="1" t="s">
        <v>33</v>
      </c>
      <c r="B187" s="1" t="s">
        <v>34</v>
      </c>
      <c r="C187" s="2">
        <v>44656</v>
      </c>
      <c r="D187" s="1" t="s">
        <v>35</v>
      </c>
      <c r="E187" s="1" t="s">
        <v>36</v>
      </c>
      <c r="F187" s="1" t="s">
        <v>37</v>
      </c>
      <c r="G187" s="1" t="s">
        <v>1085</v>
      </c>
      <c r="H187" s="1" t="s">
        <v>1086</v>
      </c>
      <c r="I187" s="54">
        <v>0</v>
      </c>
      <c r="J187" s="54">
        <v>1099999</v>
      </c>
      <c r="K187" s="1" t="s">
        <v>40</v>
      </c>
      <c r="L187" s="1" t="s">
        <v>41</v>
      </c>
      <c r="M187" s="1" t="s">
        <v>42</v>
      </c>
      <c r="N187" s="1" t="s">
        <v>37</v>
      </c>
      <c r="O187" s="1" t="s">
        <v>43</v>
      </c>
      <c r="P187" s="1" t="s">
        <v>43</v>
      </c>
      <c r="Q187" s="1" t="s">
        <v>43</v>
      </c>
      <c r="R187" s="3">
        <v>0</v>
      </c>
      <c r="S187" s="1" t="s">
        <v>44</v>
      </c>
      <c r="T187" s="1" t="s">
        <v>45</v>
      </c>
      <c r="U187" s="1" t="s">
        <v>1085</v>
      </c>
      <c r="V187" s="1" t="s">
        <v>46</v>
      </c>
      <c r="W187" s="1" t="s">
        <v>47</v>
      </c>
      <c r="X187" s="1" t="s">
        <v>1087</v>
      </c>
      <c r="Y187" s="1" t="s">
        <v>49</v>
      </c>
      <c r="Z187" s="1" t="s">
        <v>918</v>
      </c>
      <c r="AA187" s="1" t="s">
        <v>51</v>
      </c>
      <c r="AB187" s="1" t="s">
        <v>1087</v>
      </c>
      <c r="AC187" s="1" t="s">
        <v>37</v>
      </c>
    </row>
    <row r="188" spans="1:29" hidden="1" x14ac:dyDescent="0.25">
      <c r="A188" s="1" t="s">
        <v>33</v>
      </c>
      <c r="B188" s="1" t="s">
        <v>34</v>
      </c>
      <c r="C188" s="2">
        <v>44656</v>
      </c>
      <c r="D188" s="1" t="s">
        <v>35</v>
      </c>
      <c r="E188" s="1" t="s">
        <v>36</v>
      </c>
      <c r="F188" s="1" t="s">
        <v>37</v>
      </c>
      <c r="G188" s="1" t="s">
        <v>1088</v>
      </c>
      <c r="H188" s="1" t="s">
        <v>1089</v>
      </c>
      <c r="I188" s="54">
        <v>0</v>
      </c>
      <c r="J188" s="54">
        <v>33333</v>
      </c>
      <c r="K188" s="1" t="s">
        <v>40</v>
      </c>
      <c r="L188" s="1" t="s">
        <v>41</v>
      </c>
      <c r="M188" s="1" t="s">
        <v>42</v>
      </c>
      <c r="N188" s="1" t="s">
        <v>37</v>
      </c>
      <c r="O188" s="1" t="s">
        <v>43</v>
      </c>
      <c r="P188" s="1" t="s">
        <v>43</v>
      </c>
      <c r="Q188" s="1" t="s">
        <v>43</v>
      </c>
      <c r="R188" s="3">
        <v>0</v>
      </c>
      <c r="S188" s="1" t="s">
        <v>44</v>
      </c>
      <c r="T188" s="1" t="s">
        <v>45</v>
      </c>
      <c r="U188" s="1" t="s">
        <v>1088</v>
      </c>
      <c r="V188" s="1" t="s">
        <v>46</v>
      </c>
      <c r="W188" s="1" t="s">
        <v>47</v>
      </c>
      <c r="X188" s="1" t="s">
        <v>1090</v>
      </c>
      <c r="Y188" s="1" t="s">
        <v>49</v>
      </c>
      <c r="Z188" s="1" t="s">
        <v>918</v>
      </c>
      <c r="AA188" s="1" t="s">
        <v>51</v>
      </c>
      <c r="AB188" s="1" t="s">
        <v>1090</v>
      </c>
      <c r="AC188" s="1" t="s">
        <v>37</v>
      </c>
    </row>
    <row r="189" spans="1:29" hidden="1" x14ac:dyDescent="0.25">
      <c r="A189" s="1" t="s">
        <v>33</v>
      </c>
      <c r="B189" s="1" t="s">
        <v>34</v>
      </c>
      <c r="C189" s="2">
        <v>44658</v>
      </c>
      <c r="D189" s="1" t="s">
        <v>35</v>
      </c>
      <c r="E189" s="1" t="s">
        <v>36</v>
      </c>
      <c r="F189" s="1" t="s">
        <v>37</v>
      </c>
      <c r="G189" s="1" t="s">
        <v>1091</v>
      </c>
      <c r="H189" s="1" t="s">
        <v>1092</v>
      </c>
      <c r="I189" s="54">
        <v>0</v>
      </c>
      <c r="J189" s="54">
        <v>33334</v>
      </c>
      <c r="K189" s="1" t="s">
        <v>40</v>
      </c>
      <c r="L189" s="1" t="s">
        <v>214</v>
      </c>
      <c r="M189" s="1" t="s">
        <v>215</v>
      </c>
      <c r="N189" s="1" t="s">
        <v>37</v>
      </c>
      <c r="O189" s="1" t="s">
        <v>43</v>
      </c>
      <c r="P189" s="1" t="s">
        <v>43</v>
      </c>
      <c r="Q189" s="1" t="s">
        <v>43</v>
      </c>
      <c r="R189" s="3">
        <v>0</v>
      </c>
      <c r="S189" s="1" t="s">
        <v>44</v>
      </c>
      <c r="T189" s="1" t="s">
        <v>45</v>
      </c>
      <c r="U189" s="1" t="s">
        <v>1091</v>
      </c>
      <c r="V189" s="1" t="s">
        <v>46</v>
      </c>
      <c r="W189" s="1" t="s">
        <v>47</v>
      </c>
      <c r="X189" s="1" t="s">
        <v>1093</v>
      </c>
      <c r="Y189" s="1" t="s">
        <v>49</v>
      </c>
      <c r="Z189" s="1" t="s">
        <v>918</v>
      </c>
      <c r="AA189" s="1" t="s">
        <v>51</v>
      </c>
      <c r="AB189" s="1" t="s">
        <v>1093</v>
      </c>
      <c r="AC189" s="1" t="s">
        <v>37</v>
      </c>
    </row>
    <row r="190" spans="1:29" hidden="1" x14ac:dyDescent="0.25">
      <c r="A190" s="1" t="s">
        <v>33</v>
      </c>
      <c r="B190" s="1" t="s">
        <v>34</v>
      </c>
      <c r="C190" s="2">
        <v>44658</v>
      </c>
      <c r="D190" s="1" t="s">
        <v>35</v>
      </c>
      <c r="E190" s="1" t="s">
        <v>36</v>
      </c>
      <c r="F190" s="1" t="s">
        <v>37</v>
      </c>
      <c r="G190" s="1" t="s">
        <v>1094</v>
      </c>
      <c r="H190" s="1" t="s">
        <v>1095</v>
      </c>
      <c r="I190" s="54">
        <v>0</v>
      </c>
      <c r="J190" s="54">
        <v>1613486</v>
      </c>
      <c r="K190" s="1" t="s">
        <v>40</v>
      </c>
      <c r="L190" s="1" t="s">
        <v>41</v>
      </c>
      <c r="M190" s="1" t="s">
        <v>42</v>
      </c>
      <c r="N190" s="1" t="s">
        <v>37</v>
      </c>
      <c r="O190" s="1" t="s">
        <v>43</v>
      </c>
      <c r="P190" s="1" t="s">
        <v>43</v>
      </c>
      <c r="Q190" s="1" t="s">
        <v>43</v>
      </c>
      <c r="R190" s="3">
        <v>0</v>
      </c>
      <c r="S190" s="1" t="s">
        <v>44</v>
      </c>
      <c r="T190" s="1" t="s">
        <v>45</v>
      </c>
      <c r="U190" s="1" t="s">
        <v>1094</v>
      </c>
      <c r="V190" s="1" t="s">
        <v>46</v>
      </c>
      <c r="W190" s="1" t="s">
        <v>47</v>
      </c>
      <c r="X190" s="1" t="s">
        <v>1096</v>
      </c>
      <c r="Y190" s="1" t="s">
        <v>49</v>
      </c>
      <c r="Z190" s="1" t="s">
        <v>918</v>
      </c>
      <c r="AA190" s="1" t="s">
        <v>51</v>
      </c>
      <c r="AB190" s="1" t="s">
        <v>1096</v>
      </c>
      <c r="AC190" s="1" t="s">
        <v>37</v>
      </c>
    </row>
    <row r="191" spans="1:29" hidden="1" x14ac:dyDescent="0.25">
      <c r="A191" s="1" t="s">
        <v>33</v>
      </c>
      <c r="B191" s="1" t="s">
        <v>34</v>
      </c>
      <c r="C191" s="2">
        <v>44659</v>
      </c>
      <c r="D191" s="1" t="s">
        <v>35</v>
      </c>
      <c r="E191" s="1" t="s">
        <v>36</v>
      </c>
      <c r="F191" s="1" t="s">
        <v>37</v>
      </c>
      <c r="G191" s="1" t="s">
        <v>1097</v>
      </c>
      <c r="H191" s="1" t="s">
        <v>1098</v>
      </c>
      <c r="I191" s="54">
        <v>0</v>
      </c>
      <c r="J191" s="54">
        <v>134257</v>
      </c>
      <c r="K191" s="1" t="s">
        <v>40</v>
      </c>
      <c r="L191" s="1" t="s">
        <v>67</v>
      </c>
      <c r="M191" s="1" t="s">
        <v>68</v>
      </c>
      <c r="N191" s="1" t="s">
        <v>37</v>
      </c>
      <c r="O191" s="1" t="s">
        <v>43</v>
      </c>
      <c r="P191" s="1" t="s">
        <v>43</v>
      </c>
      <c r="Q191" s="1" t="s">
        <v>43</v>
      </c>
      <c r="R191" s="3">
        <v>0</v>
      </c>
      <c r="S191" s="1" t="s">
        <v>44</v>
      </c>
      <c r="T191" s="1" t="s">
        <v>45</v>
      </c>
      <c r="U191" s="1" t="s">
        <v>1097</v>
      </c>
      <c r="V191" s="1" t="s">
        <v>46</v>
      </c>
      <c r="W191" s="1" t="s">
        <v>47</v>
      </c>
      <c r="X191" s="1" t="s">
        <v>1099</v>
      </c>
      <c r="Y191" s="1" t="s">
        <v>49</v>
      </c>
      <c r="Z191" s="1" t="s">
        <v>918</v>
      </c>
      <c r="AA191" s="1" t="s">
        <v>51</v>
      </c>
      <c r="AB191" s="1" t="s">
        <v>1099</v>
      </c>
      <c r="AC191" s="1" t="s">
        <v>37</v>
      </c>
    </row>
    <row r="192" spans="1:29" hidden="1" x14ac:dyDescent="0.25">
      <c r="A192" s="1" t="s">
        <v>33</v>
      </c>
      <c r="B192" s="1" t="s">
        <v>34</v>
      </c>
      <c r="C192" s="2">
        <v>44662</v>
      </c>
      <c r="D192" s="1" t="s">
        <v>35</v>
      </c>
      <c r="E192" s="1" t="s">
        <v>36</v>
      </c>
      <c r="F192" s="1" t="s">
        <v>37</v>
      </c>
      <c r="G192" s="1" t="s">
        <v>1100</v>
      </c>
      <c r="H192" s="1" t="s">
        <v>1101</v>
      </c>
      <c r="I192" s="54">
        <v>0</v>
      </c>
      <c r="J192" s="54">
        <v>726286</v>
      </c>
      <c r="K192" s="1" t="s">
        <v>40</v>
      </c>
      <c r="L192" s="1" t="s">
        <v>444</v>
      </c>
      <c r="M192" s="1" t="s">
        <v>445</v>
      </c>
      <c r="N192" s="1" t="s">
        <v>37</v>
      </c>
      <c r="O192" s="1" t="s">
        <v>43</v>
      </c>
      <c r="P192" s="1" t="s">
        <v>43</v>
      </c>
      <c r="Q192" s="1" t="s">
        <v>43</v>
      </c>
      <c r="R192" s="3">
        <v>0</v>
      </c>
      <c r="S192" s="1" t="s">
        <v>44</v>
      </c>
      <c r="T192" s="1" t="s">
        <v>45</v>
      </c>
      <c r="U192" s="1" t="s">
        <v>1100</v>
      </c>
      <c r="V192" s="1" t="s">
        <v>46</v>
      </c>
      <c r="W192" s="1" t="s">
        <v>47</v>
      </c>
      <c r="X192" s="1" t="s">
        <v>1102</v>
      </c>
      <c r="Y192" s="1" t="s">
        <v>49</v>
      </c>
      <c r="Z192" s="1" t="s">
        <v>918</v>
      </c>
      <c r="AA192" s="1" t="s">
        <v>51</v>
      </c>
      <c r="AB192" s="1" t="s">
        <v>1102</v>
      </c>
      <c r="AC192" s="1" t="s">
        <v>37</v>
      </c>
    </row>
    <row r="193" spans="1:29" hidden="1" x14ac:dyDescent="0.25">
      <c r="A193" s="1" t="s">
        <v>33</v>
      </c>
      <c r="B193" s="1" t="s">
        <v>34</v>
      </c>
      <c r="C193" s="2">
        <v>44669</v>
      </c>
      <c r="D193" s="1" t="s">
        <v>35</v>
      </c>
      <c r="E193" s="1" t="s">
        <v>36</v>
      </c>
      <c r="F193" s="1" t="s">
        <v>37</v>
      </c>
      <c r="G193" s="1" t="s">
        <v>1103</v>
      </c>
      <c r="H193" s="1" t="s">
        <v>1104</v>
      </c>
      <c r="I193" s="54">
        <v>0</v>
      </c>
      <c r="J193" s="54">
        <v>66666</v>
      </c>
      <c r="K193" s="1" t="s">
        <v>40</v>
      </c>
      <c r="L193" s="1" t="s">
        <v>41</v>
      </c>
      <c r="M193" s="1" t="s">
        <v>42</v>
      </c>
      <c r="N193" s="1" t="s">
        <v>37</v>
      </c>
      <c r="O193" s="1" t="s">
        <v>43</v>
      </c>
      <c r="P193" s="1" t="s">
        <v>43</v>
      </c>
      <c r="Q193" s="1" t="s">
        <v>43</v>
      </c>
      <c r="R193" s="3">
        <v>0</v>
      </c>
      <c r="S193" s="1" t="s">
        <v>44</v>
      </c>
      <c r="T193" s="1" t="s">
        <v>45</v>
      </c>
      <c r="U193" s="1" t="s">
        <v>1103</v>
      </c>
      <c r="V193" s="1" t="s">
        <v>46</v>
      </c>
      <c r="W193" s="1" t="s">
        <v>47</v>
      </c>
      <c r="X193" s="1" t="s">
        <v>1105</v>
      </c>
      <c r="Y193" s="1" t="s">
        <v>49</v>
      </c>
      <c r="Z193" s="1" t="s">
        <v>918</v>
      </c>
      <c r="AA193" s="1" t="s">
        <v>51</v>
      </c>
      <c r="AB193" s="1" t="s">
        <v>1105</v>
      </c>
      <c r="AC193" s="1" t="s">
        <v>37</v>
      </c>
    </row>
    <row r="194" spans="1:29" hidden="1" x14ac:dyDescent="0.25">
      <c r="A194" s="1" t="s">
        <v>33</v>
      </c>
      <c r="B194" s="1" t="s">
        <v>34</v>
      </c>
      <c r="C194" s="2">
        <v>44677</v>
      </c>
      <c r="D194" s="1" t="s">
        <v>35</v>
      </c>
      <c r="E194" s="1" t="s">
        <v>36</v>
      </c>
      <c r="F194" s="1" t="s">
        <v>37</v>
      </c>
      <c r="G194" s="1" t="s">
        <v>1106</v>
      </c>
      <c r="H194" s="1" t="s">
        <v>1107</v>
      </c>
      <c r="I194" s="54">
        <v>0</v>
      </c>
      <c r="J194" s="54">
        <v>309364</v>
      </c>
      <c r="K194" s="1" t="s">
        <v>40</v>
      </c>
      <c r="L194" s="1" t="s">
        <v>41</v>
      </c>
      <c r="M194" s="1" t="s">
        <v>42</v>
      </c>
      <c r="N194" s="1" t="s">
        <v>37</v>
      </c>
      <c r="O194" s="1" t="s">
        <v>43</v>
      </c>
      <c r="P194" s="1" t="s">
        <v>43</v>
      </c>
      <c r="Q194" s="1" t="s">
        <v>43</v>
      </c>
      <c r="R194" s="3">
        <v>0</v>
      </c>
      <c r="S194" s="1" t="s">
        <v>44</v>
      </c>
      <c r="T194" s="1" t="s">
        <v>45</v>
      </c>
      <c r="U194" s="1" t="s">
        <v>1106</v>
      </c>
      <c r="V194" s="1" t="s">
        <v>46</v>
      </c>
      <c r="W194" s="1" t="s">
        <v>47</v>
      </c>
      <c r="X194" s="1" t="s">
        <v>1108</v>
      </c>
      <c r="Y194" s="1" t="s">
        <v>49</v>
      </c>
      <c r="Z194" s="1" t="s">
        <v>918</v>
      </c>
      <c r="AA194" s="1" t="s">
        <v>51</v>
      </c>
      <c r="AB194" s="1" t="s">
        <v>1108</v>
      </c>
      <c r="AC194" s="1" t="s">
        <v>37</v>
      </c>
    </row>
    <row r="195" spans="1:29" hidden="1" x14ac:dyDescent="0.25">
      <c r="A195" s="1" t="s">
        <v>33</v>
      </c>
      <c r="B195" s="1" t="s">
        <v>34</v>
      </c>
      <c r="C195" s="2">
        <v>44677</v>
      </c>
      <c r="D195" s="1" t="s">
        <v>35</v>
      </c>
      <c r="E195" s="1" t="s">
        <v>36</v>
      </c>
      <c r="F195" s="1" t="s">
        <v>37</v>
      </c>
      <c r="G195" s="1" t="s">
        <v>1109</v>
      </c>
      <c r="H195" s="1" t="s">
        <v>1110</v>
      </c>
      <c r="I195" s="54">
        <v>0</v>
      </c>
      <c r="J195" s="54">
        <v>104795</v>
      </c>
      <c r="K195" s="1" t="s">
        <v>40</v>
      </c>
      <c r="L195" s="1" t="s">
        <v>62</v>
      </c>
      <c r="M195" s="1" t="s">
        <v>63</v>
      </c>
      <c r="N195" s="1" t="s">
        <v>37</v>
      </c>
      <c r="O195" s="1" t="s">
        <v>43</v>
      </c>
      <c r="P195" s="1" t="s">
        <v>43</v>
      </c>
      <c r="Q195" s="1" t="s">
        <v>43</v>
      </c>
      <c r="R195" s="3">
        <v>0</v>
      </c>
      <c r="S195" s="1" t="s">
        <v>44</v>
      </c>
      <c r="T195" s="1" t="s">
        <v>45</v>
      </c>
      <c r="U195" s="1" t="s">
        <v>1109</v>
      </c>
      <c r="V195" s="1" t="s">
        <v>46</v>
      </c>
      <c r="W195" s="1" t="s">
        <v>47</v>
      </c>
      <c r="X195" s="1" t="s">
        <v>1111</v>
      </c>
      <c r="Y195" s="1" t="s">
        <v>49</v>
      </c>
      <c r="Z195" s="1" t="s">
        <v>918</v>
      </c>
      <c r="AA195" s="1" t="s">
        <v>51</v>
      </c>
      <c r="AB195" s="1" t="s">
        <v>1111</v>
      </c>
      <c r="AC195" s="1" t="s">
        <v>37</v>
      </c>
    </row>
    <row r="196" spans="1:29" hidden="1" x14ac:dyDescent="0.25">
      <c r="A196" s="1" t="s">
        <v>33</v>
      </c>
      <c r="B196" s="1" t="s">
        <v>34</v>
      </c>
      <c r="C196" s="2">
        <v>44681</v>
      </c>
      <c r="D196" s="1" t="s">
        <v>73</v>
      </c>
      <c r="E196" s="1" t="s">
        <v>74</v>
      </c>
      <c r="F196" s="1" t="s">
        <v>37</v>
      </c>
      <c r="G196" s="1" t="s">
        <v>925</v>
      </c>
      <c r="H196" s="1" t="s">
        <v>76</v>
      </c>
      <c r="I196" s="3">
        <v>33334</v>
      </c>
      <c r="J196" s="3">
        <v>0</v>
      </c>
      <c r="K196" s="1" t="s">
        <v>40</v>
      </c>
      <c r="L196" s="1" t="s">
        <v>1112</v>
      </c>
      <c r="M196" s="1" t="s">
        <v>639</v>
      </c>
      <c r="N196" s="1" t="s">
        <v>79</v>
      </c>
      <c r="O196" s="1" t="s">
        <v>80</v>
      </c>
      <c r="P196" s="1" t="s">
        <v>43</v>
      </c>
      <c r="Q196" s="1" t="s">
        <v>43</v>
      </c>
      <c r="R196" s="3">
        <v>0</v>
      </c>
      <c r="S196" s="1" t="s">
        <v>44</v>
      </c>
      <c r="T196" s="1" t="s">
        <v>45</v>
      </c>
      <c r="U196" s="1" t="s">
        <v>925</v>
      </c>
      <c r="V196" s="1" t="s">
        <v>46</v>
      </c>
      <c r="W196" s="1" t="s">
        <v>81</v>
      </c>
      <c r="X196" s="1" t="s">
        <v>1113</v>
      </c>
      <c r="Y196" s="1" t="s">
        <v>83</v>
      </c>
      <c r="Z196" s="1" t="s">
        <v>952</v>
      </c>
      <c r="AA196" s="1" t="s">
        <v>51</v>
      </c>
      <c r="AB196" s="1" t="s">
        <v>1113</v>
      </c>
      <c r="AC196" s="1" t="s">
        <v>37</v>
      </c>
    </row>
    <row r="197" spans="1:29" hidden="1" x14ac:dyDescent="0.25">
      <c r="A197" s="1" t="s">
        <v>33</v>
      </c>
      <c r="B197" s="1" t="s">
        <v>34</v>
      </c>
      <c r="C197" s="2">
        <v>44681</v>
      </c>
      <c r="D197" s="1" t="s">
        <v>73</v>
      </c>
      <c r="E197" s="1" t="s">
        <v>74</v>
      </c>
      <c r="F197" s="1" t="s">
        <v>37</v>
      </c>
      <c r="G197" s="1" t="s">
        <v>925</v>
      </c>
      <c r="H197" s="1" t="s">
        <v>76</v>
      </c>
      <c r="I197" s="3">
        <v>196980</v>
      </c>
      <c r="J197" s="3">
        <v>0</v>
      </c>
      <c r="K197" s="1" t="s">
        <v>40</v>
      </c>
      <c r="L197" s="1" t="s">
        <v>1077</v>
      </c>
      <c r="M197" s="1" t="s">
        <v>671</v>
      </c>
      <c r="N197" s="1" t="s">
        <v>79</v>
      </c>
      <c r="O197" s="1" t="s">
        <v>80</v>
      </c>
      <c r="P197" s="1" t="s">
        <v>43</v>
      </c>
      <c r="Q197" s="1" t="s">
        <v>43</v>
      </c>
      <c r="R197" s="3">
        <v>0</v>
      </c>
      <c r="S197" s="1" t="s">
        <v>44</v>
      </c>
      <c r="T197" s="1" t="s">
        <v>45</v>
      </c>
      <c r="U197" s="1" t="s">
        <v>925</v>
      </c>
      <c r="V197" s="1" t="s">
        <v>46</v>
      </c>
      <c r="W197" s="1" t="s">
        <v>81</v>
      </c>
      <c r="X197" s="1" t="s">
        <v>1113</v>
      </c>
      <c r="Y197" s="1" t="s">
        <v>83</v>
      </c>
      <c r="Z197" s="1" t="s">
        <v>952</v>
      </c>
      <c r="AA197" s="1" t="s">
        <v>51</v>
      </c>
      <c r="AB197" s="1" t="s">
        <v>1113</v>
      </c>
      <c r="AC197" s="1" t="s">
        <v>37</v>
      </c>
    </row>
    <row r="198" spans="1:29" hidden="1" x14ac:dyDescent="0.25">
      <c r="A198" s="1" t="s">
        <v>33</v>
      </c>
      <c r="B198" s="1" t="s">
        <v>34</v>
      </c>
      <c r="C198" s="2">
        <v>44681</v>
      </c>
      <c r="D198" s="1" t="s">
        <v>73</v>
      </c>
      <c r="E198" s="1" t="s">
        <v>74</v>
      </c>
      <c r="F198" s="1" t="s">
        <v>37</v>
      </c>
      <c r="G198" s="1" t="s">
        <v>925</v>
      </c>
      <c r="H198" s="1" t="s">
        <v>76</v>
      </c>
      <c r="I198" s="3">
        <v>100000</v>
      </c>
      <c r="J198" s="3">
        <v>0</v>
      </c>
      <c r="K198" s="1" t="s">
        <v>40</v>
      </c>
      <c r="L198" s="1" t="s">
        <v>740</v>
      </c>
      <c r="M198" s="1" t="s">
        <v>741</v>
      </c>
      <c r="N198" s="1" t="s">
        <v>89</v>
      </c>
      <c r="O198" s="1" t="s">
        <v>90</v>
      </c>
      <c r="P198" s="1" t="s">
        <v>43</v>
      </c>
      <c r="Q198" s="1" t="s">
        <v>43</v>
      </c>
      <c r="R198" s="3">
        <v>0</v>
      </c>
      <c r="S198" s="1" t="s">
        <v>44</v>
      </c>
      <c r="T198" s="1" t="s">
        <v>45</v>
      </c>
      <c r="U198" s="1" t="s">
        <v>925</v>
      </c>
      <c r="V198" s="1" t="s">
        <v>46</v>
      </c>
      <c r="W198" s="1" t="s">
        <v>81</v>
      </c>
      <c r="X198" s="1" t="s">
        <v>1113</v>
      </c>
      <c r="Y198" s="1" t="s">
        <v>83</v>
      </c>
      <c r="Z198" s="1" t="s">
        <v>952</v>
      </c>
      <c r="AA198" s="1" t="s">
        <v>51</v>
      </c>
      <c r="AB198" s="1" t="s">
        <v>1113</v>
      </c>
      <c r="AC198" s="1" t="s">
        <v>37</v>
      </c>
    </row>
    <row r="199" spans="1:29" hidden="1" x14ac:dyDescent="0.25">
      <c r="A199" s="1" t="s">
        <v>33</v>
      </c>
      <c r="B199" s="1" t="s">
        <v>34</v>
      </c>
      <c r="C199" s="2">
        <v>44681</v>
      </c>
      <c r="D199" s="1" t="s">
        <v>73</v>
      </c>
      <c r="E199" s="1" t="s">
        <v>74</v>
      </c>
      <c r="F199" s="1" t="s">
        <v>37</v>
      </c>
      <c r="G199" s="1" t="s">
        <v>925</v>
      </c>
      <c r="H199" s="1" t="s">
        <v>76</v>
      </c>
      <c r="I199" s="3">
        <v>33763</v>
      </c>
      <c r="J199" s="3">
        <v>0</v>
      </c>
      <c r="K199" s="1" t="s">
        <v>40</v>
      </c>
      <c r="L199" s="1" t="s">
        <v>1114</v>
      </c>
      <c r="M199" s="1" t="s">
        <v>624</v>
      </c>
      <c r="N199" s="1" t="s">
        <v>79</v>
      </c>
      <c r="O199" s="1" t="s">
        <v>80</v>
      </c>
      <c r="P199" s="1" t="s">
        <v>43</v>
      </c>
      <c r="Q199" s="1" t="s">
        <v>43</v>
      </c>
      <c r="R199" s="3">
        <v>0</v>
      </c>
      <c r="S199" s="1" t="s">
        <v>44</v>
      </c>
      <c r="T199" s="1" t="s">
        <v>45</v>
      </c>
      <c r="U199" s="1" t="s">
        <v>925</v>
      </c>
      <c r="V199" s="1" t="s">
        <v>46</v>
      </c>
      <c r="W199" s="1" t="s">
        <v>81</v>
      </c>
      <c r="X199" s="1" t="s">
        <v>1113</v>
      </c>
      <c r="Y199" s="1" t="s">
        <v>83</v>
      </c>
      <c r="Z199" s="1" t="s">
        <v>952</v>
      </c>
      <c r="AA199" s="1" t="s">
        <v>51</v>
      </c>
      <c r="AB199" s="1" t="s">
        <v>1113</v>
      </c>
      <c r="AC199" s="1" t="s">
        <v>37</v>
      </c>
    </row>
    <row r="200" spans="1:29" hidden="1" x14ac:dyDescent="0.25">
      <c r="A200" s="1" t="s">
        <v>33</v>
      </c>
      <c r="B200" s="1" t="s">
        <v>34</v>
      </c>
      <c r="C200" s="2">
        <v>44681</v>
      </c>
      <c r="D200" s="1" t="s">
        <v>73</v>
      </c>
      <c r="E200" s="1" t="s">
        <v>74</v>
      </c>
      <c r="F200" s="1" t="s">
        <v>37</v>
      </c>
      <c r="G200" s="1" t="s">
        <v>925</v>
      </c>
      <c r="H200" s="1" t="s">
        <v>76</v>
      </c>
      <c r="I200" s="3">
        <v>35058</v>
      </c>
      <c r="J200" s="3">
        <v>0</v>
      </c>
      <c r="K200" s="1" t="s">
        <v>40</v>
      </c>
      <c r="L200" s="1" t="s">
        <v>474</v>
      </c>
      <c r="M200" s="1" t="s">
        <v>475</v>
      </c>
      <c r="N200" s="1" t="s">
        <v>79</v>
      </c>
      <c r="O200" s="1" t="s">
        <v>80</v>
      </c>
      <c r="P200" s="1" t="s">
        <v>43</v>
      </c>
      <c r="Q200" s="1" t="s">
        <v>43</v>
      </c>
      <c r="R200" s="3">
        <v>0</v>
      </c>
      <c r="S200" s="1" t="s">
        <v>44</v>
      </c>
      <c r="T200" s="1" t="s">
        <v>45</v>
      </c>
      <c r="U200" s="1" t="s">
        <v>925</v>
      </c>
      <c r="V200" s="1" t="s">
        <v>46</v>
      </c>
      <c r="W200" s="1" t="s">
        <v>81</v>
      </c>
      <c r="X200" s="1" t="s">
        <v>1113</v>
      </c>
      <c r="Y200" s="1" t="s">
        <v>83</v>
      </c>
      <c r="Z200" s="1" t="s">
        <v>952</v>
      </c>
      <c r="AA200" s="1" t="s">
        <v>51</v>
      </c>
      <c r="AB200" s="1" t="s">
        <v>1113</v>
      </c>
      <c r="AC200" s="1" t="s">
        <v>37</v>
      </c>
    </row>
    <row r="201" spans="1:29" hidden="1" x14ac:dyDescent="0.25">
      <c r="A201" s="1" t="s">
        <v>33</v>
      </c>
      <c r="B201" s="1" t="s">
        <v>34</v>
      </c>
      <c r="C201" s="2">
        <v>44681</v>
      </c>
      <c r="D201" s="1" t="s">
        <v>73</v>
      </c>
      <c r="E201" s="1" t="s">
        <v>74</v>
      </c>
      <c r="F201" s="1" t="s">
        <v>37</v>
      </c>
      <c r="G201" s="1" t="s">
        <v>925</v>
      </c>
      <c r="H201" s="1" t="s">
        <v>76</v>
      </c>
      <c r="I201" s="3">
        <v>33334</v>
      </c>
      <c r="J201" s="3">
        <v>0</v>
      </c>
      <c r="K201" s="1" t="s">
        <v>40</v>
      </c>
      <c r="L201" s="1" t="s">
        <v>508</v>
      </c>
      <c r="M201" s="1" t="s">
        <v>509</v>
      </c>
      <c r="N201" s="1" t="s">
        <v>79</v>
      </c>
      <c r="O201" s="1" t="s">
        <v>80</v>
      </c>
      <c r="P201" s="1" t="s">
        <v>43</v>
      </c>
      <c r="Q201" s="1" t="s">
        <v>43</v>
      </c>
      <c r="R201" s="3">
        <v>0</v>
      </c>
      <c r="S201" s="1" t="s">
        <v>44</v>
      </c>
      <c r="T201" s="1" t="s">
        <v>45</v>
      </c>
      <c r="U201" s="1" t="s">
        <v>925</v>
      </c>
      <c r="V201" s="1" t="s">
        <v>46</v>
      </c>
      <c r="W201" s="1" t="s">
        <v>81</v>
      </c>
      <c r="X201" s="1" t="s">
        <v>1113</v>
      </c>
      <c r="Y201" s="1" t="s">
        <v>83</v>
      </c>
      <c r="Z201" s="1" t="s">
        <v>952</v>
      </c>
      <c r="AA201" s="1" t="s">
        <v>51</v>
      </c>
      <c r="AB201" s="1" t="s">
        <v>1113</v>
      </c>
      <c r="AC201" s="1" t="s">
        <v>37</v>
      </c>
    </row>
    <row r="202" spans="1:29" hidden="1" x14ac:dyDescent="0.25">
      <c r="A202" s="1" t="s">
        <v>33</v>
      </c>
      <c r="B202" s="1" t="s">
        <v>34</v>
      </c>
      <c r="C202" s="2">
        <v>44681</v>
      </c>
      <c r="D202" s="1" t="s">
        <v>73</v>
      </c>
      <c r="E202" s="1" t="s">
        <v>74</v>
      </c>
      <c r="F202" s="1" t="s">
        <v>37</v>
      </c>
      <c r="G202" s="1" t="s">
        <v>925</v>
      </c>
      <c r="H202" s="1" t="s">
        <v>76</v>
      </c>
      <c r="I202" s="3">
        <v>37504</v>
      </c>
      <c r="J202" s="3">
        <v>0</v>
      </c>
      <c r="K202" s="1" t="s">
        <v>40</v>
      </c>
      <c r="L202" s="1" t="s">
        <v>166</v>
      </c>
      <c r="M202" s="1" t="s">
        <v>167</v>
      </c>
      <c r="N202" s="1" t="s">
        <v>79</v>
      </c>
      <c r="O202" s="1" t="s">
        <v>80</v>
      </c>
      <c r="P202" s="1" t="s">
        <v>43</v>
      </c>
      <c r="Q202" s="1" t="s">
        <v>43</v>
      </c>
      <c r="R202" s="3">
        <v>0</v>
      </c>
      <c r="S202" s="1" t="s">
        <v>44</v>
      </c>
      <c r="T202" s="1" t="s">
        <v>45</v>
      </c>
      <c r="U202" s="1" t="s">
        <v>925</v>
      </c>
      <c r="V202" s="1" t="s">
        <v>46</v>
      </c>
      <c r="W202" s="1" t="s">
        <v>81</v>
      </c>
      <c r="X202" s="1" t="s">
        <v>1113</v>
      </c>
      <c r="Y202" s="1" t="s">
        <v>83</v>
      </c>
      <c r="Z202" s="1" t="s">
        <v>952</v>
      </c>
      <c r="AA202" s="1" t="s">
        <v>51</v>
      </c>
      <c r="AB202" s="1" t="s">
        <v>1113</v>
      </c>
      <c r="AC202" s="1" t="s">
        <v>37</v>
      </c>
    </row>
    <row r="203" spans="1:29" hidden="1" x14ac:dyDescent="0.25">
      <c r="A203" s="1" t="s">
        <v>33</v>
      </c>
      <c r="B203" s="1" t="s">
        <v>34</v>
      </c>
      <c r="C203" s="2">
        <v>44681</v>
      </c>
      <c r="D203" s="1" t="s">
        <v>73</v>
      </c>
      <c r="E203" s="1" t="s">
        <v>74</v>
      </c>
      <c r="F203" s="1" t="s">
        <v>37</v>
      </c>
      <c r="G203" s="1" t="s">
        <v>925</v>
      </c>
      <c r="H203" s="1" t="s">
        <v>76</v>
      </c>
      <c r="I203" s="3">
        <v>175666</v>
      </c>
      <c r="J203" s="3">
        <v>0</v>
      </c>
      <c r="K203" s="1" t="s">
        <v>40</v>
      </c>
      <c r="L203" s="1" t="s">
        <v>133</v>
      </c>
      <c r="M203" s="1" t="s">
        <v>134</v>
      </c>
      <c r="N203" s="1" t="s">
        <v>79</v>
      </c>
      <c r="O203" s="1" t="s">
        <v>80</v>
      </c>
      <c r="P203" s="1" t="s">
        <v>43</v>
      </c>
      <c r="Q203" s="1" t="s">
        <v>43</v>
      </c>
      <c r="R203" s="3">
        <v>0</v>
      </c>
      <c r="S203" s="1" t="s">
        <v>44</v>
      </c>
      <c r="T203" s="1" t="s">
        <v>45</v>
      </c>
      <c r="U203" s="1" t="s">
        <v>925</v>
      </c>
      <c r="V203" s="1" t="s">
        <v>46</v>
      </c>
      <c r="W203" s="1" t="s">
        <v>81</v>
      </c>
      <c r="X203" s="1" t="s">
        <v>1113</v>
      </c>
      <c r="Y203" s="1" t="s">
        <v>83</v>
      </c>
      <c r="Z203" s="1" t="s">
        <v>952</v>
      </c>
      <c r="AA203" s="1" t="s">
        <v>51</v>
      </c>
      <c r="AB203" s="1" t="s">
        <v>1113</v>
      </c>
      <c r="AC203" s="1" t="s">
        <v>37</v>
      </c>
    </row>
    <row r="204" spans="1:29" hidden="1" x14ac:dyDescent="0.25">
      <c r="A204" s="1" t="s">
        <v>33</v>
      </c>
      <c r="B204" s="1" t="s">
        <v>34</v>
      </c>
      <c r="C204" s="2">
        <v>44681</v>
      </c>
      <c r="D204" s="1" t="s">
        <v>73</v>
      </c>
      <c r="E204" s="1" t="s">
        <v>74</v>
      </c>
      <c r="F204" s="1" t="s">
        <v>37</v>
      </c>
      <c r="G204" s="1" t="s">
        <v>925</v>
      </c>
      <c r="H204" s="1" t="s">
        <v>76</v>
      </c>
      <c r="I204" s="3">
        <v>33334</v>
      </c>
      <c r="J204" s="3">
        <v>0</v>
      </c>
      <c r="K204" s="1" t="s">
        <v>40</v>
      </c>
      <c r="L204" s="1" t="s">
        <v>232</v>
      </c>
      <c r="M204" s="1" t="s">
        <v>233</v>
      </c>
      <c r="N204" s="1" t="s">
        <v>79</v>
      </c>
      <c r="O204" s="1" t="s">
        <v>80</v>
      </c>
      <c r="P204" s="1" t="s">
        <v>43</v>
      </c>
      <c r="Q204" s="1" t="s">
        <v>43</v>
      </c>
      <c r="R204" s="3">
        <v>0</v>
      </c>
      <c r="S204" s="1" t="s">
        <v>44</v>
      </c>
      <c r="T204" s="1" t="s">
        <v>45</v>
      </c>
      <c r="U204" s="1" t="s">
        <v>925</v>
      </c>
      <c r="V204" s="1" t="s">
        <v>46</v>
      </c>
      <c r="W204" s="1" t="s">
        <v>81</v>
      </c>
      <c r="X204" s="1" t="s">
        <v>1113</v>
      </c>
      <c r="Y204" s="1" t="s">
        <v>83</v>
      </c>
      <c r="Z204" s="1" t="s">
        <v>952</v>
      </c>
      <c r="AA204" s="1" t="s">
        <v>51</v>
      </c>
      <c r="AB204" s="1" t="s">
        <v>1113</v>
      </c>
      <c r="AC204" s="1" t="s">
        <v>37</v>
      </c>
    </row>
    <row r="205" spans="1:29" hidden="1" x14ac:dyDescent="0.25">
      <c r="A205" s="1" t="s">
        <v>33</v>
      </c>
      <c r="B205" s="1" t="s">
        <v>34</v>
      </c>
      <c r="C205" s="2">
        <v>44681</v>
      </c>
      <c r="D205" s="1" t="s">
        <v>73</v>
      </c>
      <c r="E205" s="1" t="s">
        <v>74</v>
      </c>
      <c r="F205" s="1" t="s">
        <v>37</v>
      </c>
      <c r="G205" s="1" t="s">
        <v>925</v>
      </c>
      <c r="H205" s="1" t="s">
        <v>76</v>
      </c>
      <c r="I205" s="3">
        <v>34477</v>
      </c>
      <c r="J205" s="3">
        <v>0</v>
      </c>
      <c r="K205" s="1" t="s">
        <v>40</v>
      </c>
      <c r="L205" s="1" t="s">
        <v>569</v>
      </c>
      <c r="M205" s="1" t="s">
        <v>570</v>
      </c>
      <c r="N205" s="1" t="s">
        <v>79</v>
      </c>
      <c r="O205" s="1" t="s">
        <v>80</v>
      </c>
      <c r="P205" s="1" t="s">
        <v>43</v>
      </c>
      <c r="Q205" s="1" t="s">
        <v>43</v>
      </c>
      <c r="R205" s="3">
        <v>0</v>
      </c>
      <c r="S205" s="1" t="s">
        <v>44</v>
      </c>
      <c r="T205" s="1" t="s">
        <v>45</v>
      </c>
      <c r="U205" s="1" t="s">
        <v>925</v>
      </c>
      <c r="V205" s="1" t="s">
        <v>46</v>
      </c>
      <c r="W205" s="1" t="s">
        <v>81</v>
      </c>
      <c r="X205" s="1" t="s">
        <v>1113</v>
      </c>
      <c r="Y205" s="1" t="s">
        <v>83</v>
      </c>
      <c r="Z205" s="1" t="s">
        <v>952</v>
      </c>
      <c r="AA205" s="1" t="s">
        <v>51</v>
      </c>
      <c r="AB205" s="1" t="s">
        <v>1113</v>
      </c>
      <c r="AC205" s="1" t="s">
        <v>37</v>
      </c>
    </row>
    <row r="206" spans="1:29" hidden="1" x14ac:dyDescent="0.25">
      <c r="A206" s="1" t="s">
        <v>33</v>
      </c>
      <c r="B206" s="1" t="s">
        <v>34</v>
      </c>
      <c r="C206" s="2">
        <v>44681</v>
      </c>
      <c r="D206" s="1" t="s">
        <v>73</v>
      </c>
      <c r="E206" s="1" t="s">
        <v>74</v>
      </c>
      <c r="F206" s="1" t="s">
        <v>37</v>
      </c>
      <c r="G206" s="1" t="s">
        <v>925</v>
      </c>
      <c r="H206" s="1" t="s">
        <v>76</v>
      </c>
      <c r="I206" s="3">
        <v>37187</v>
      </c>
      <c r="J206" s="3">
        <v>0</v>
      </c>
      <c r="K206" s="1" t="s">
        <v>40</v>
      </c>
      <c r="L206" s="1" t="s">
        <v>480</v>
      </c>
      <c r="M206" s="1" t="s">
        <v>481</v>
      </c>
      <c r="N206" s="1" t="s">
        <v>79</v>
      </c>
      <c r="O206" s="1" t="s">
        <v>80</v>
      </c>
      <c r="P206" s="1" t="s">
        <v>43</v>
      </c>
      <c r="Q206" s="1" t="s">
        <v>43</v>
      </c>
      <c r="R206" s="3">
        <v>0</v>
      </c>
      <c r="S206" s="1" t="s">
        <v>44</v>
      </c>
      <c r="T206" s="1" t="s">
        <v>45</v>
      </c>
      <c r="U206" s="1" t="s">
        <v>925</v>
      </c>
      <c r="V206" s="1" t="s">
        <v>46</v>
      </c>
      <c r="W206" s="1" t="s">
        <v>81</v>
      </c>
      <c r="X206" s="1" t="s">
        <v>1113</v>
      </c>
      <c r="Y206" s="1" t="s">
        <v>83</v>
      </c>
      <c r="Z206" s="1" t="s">
        <v>952</v>
      </c>
      <c r="AA206" s="1" t="s">
        <v>51</v>
      </c>
      <c r="AB206" s="1" t="s">
        <v>1113</v>
      </c>
      <c r="AC206" s="1" t="s">
        <v>37</v>
      </c>
    </row>
    <row r="207" spans="1:29" hidden="1" x14ac:dyDescent="0.25">
      <c r="A207" s="1" t="s">
        <v>33</v>
      </c>
      <c r="B207" s="1" t="s">
        <v>34</v>
      </c>
      <c r="C207" s="2">
        <v>44681</v>
      </c>
      <c r="D207" s="1" t="s">
        <v>73</v>
      </c>
      <c r="E207" s="1" t="s">
        <v>74</v>
      </c>
      <c r="F207" s="1" t="s">
        <v>37</v>
      </c>
      <c r="G207" s="1" t="s">
        <v>925</v>
      </c>
      <c r="H207" s="1" t="s">
        <v>76</v>
      </c>
      <c r="I207" s="3">
        <v>38135</v>
      </c>
      <c r="J207" s="3">
        <v>0</v>
      </c>
      <c r="K207" s="1" t="s">
        <v>40</v>
      </c>
      <c r="L207" s="1" t="s">
        <v>498</v>
      </c>
      <c r="M207" s="1" t="s">
        <v>499</v>
      </c>
      <c r="N207" s="1" t="s">
        <v>79</v>
      </c>
      <c r="O207" s="1" t="s">
        <v>80</v>
      </c>
      <c r="P207" s="1" t="s">
        <v>43</v>
      </c>
      <c r="Q207" s="1" t="s">
        <v>43</v>
      </c>
      <c r="R207" s="3">
        <v>0</v>
      </c>
      <c r="S207" s="1" t="s">
        <v>44</v>
      </c>
      <c r="T207" s="1" t="s">
        <v>45</v>
      </c>
      <c r="U207" s="1" t="s">
        <v>925</v>
      </c>
      <c r="V207" s="1" t="s">
        <v>46</v>
      </c>
      <c r="W207" s="1" t="s">
        <v>81</v>
      </c>
      <c r="X207" s="1" t="s">
        <v>1113</v>
      </c>
      <c r="Y207" s="1" t="s">
        <v>83</v>
      </c>
      <c r="Z207" s="1" t="s">
        <v>952</v>
      </c>
      <c r="AA207" s="1" t="s">
        <v>51</v>
      </c>
      <c r="AB207" s="1" t="s">
        <v>1113</v>
      </c>
      <c r="AC207" s="1" t="s">
        <v>37</v>
      </c>
    </row>
    <row r="208" spans="1:29" hidden="1" x14ac:dyDescent="0.25">
      <c r="A208" s="1" t="s">
        <v>33</v>
      </c>
      <c r="B208" s="1" t="s">
        <v>34</v>
      </c>
      <c r="C208" s="2">
        <v>44681</v>
      </c>
      <c r="D208" s="1" t="s">
        <v>73</v>
      </c>
      <c r="E208" s="1" t="s">
        <v>74</v>
      </c>
      <c r="F208" s="1" t="s">
        <v>37</v>
      </c>
      <c r="G208" s="1" t="s">
        <v>925</v>
      </c>
      <c r="H208" s="1" t="s">
        <v>76</v>
      </c>
      <c r="I208" s="3">
        <v>196980</v>
      </c>
      <c r="J208" s="3">
        <v>0</v>
      </c>
      <c r="K208" s="1" t="s">
        <v>40</v>
      </c>
      <c r="L208" s="1" t="s">
        <v>1115</v>
      </c>
      <c r="M208" s="1" t="s">
        <v>672</v>
      </c>
      <c r="N208" s="1" t="s">
        <v>79</v>
      </c>
      <c r="O208" s="1" t="s">
        <v>80</v>
      </c>
      <c r="P208" s="1" t="s">
        <v>43</v>
      </c>
      <c r="Q208" s="1" t="s">
        <v>43</v>
      </c>
      <c r="R208" s="3">
        <v>0</v>
      </c>
      <c r="S208" s="1" t="s">
        <v>44</v>
      </c>
      <c r="T208" s="1" t="s">
        <v>45</v>
      </c>
      <c r="U208" s="1" t="s">
        <v>925</v>
      </c>
      <c r="V208" s="1" t="s">
        <v>46</v>
      </c>
      <c r="W208" s="1" t="s">
        <v>81</v>
      </c>
      <c r="X208" s="1" t="s">
        <v>1113</v>
      </c>
      <c r="Y208" s="1" t="s">
        <v>83</v>
      </c>
      <c r="Z208" s="1" t="s">
        <v>952</v>
      </c>
      <c r="AA208" s="1" t="s">
        <v>51</v>
      </c>
      <c r="AB208" s="1" t="s">
        <v>1113</v>
      </c>
      <c r="AC208" s="1" t="s">
        <v>37</v>
      </c>
    </row>
    <row r="209" spans="1:29" hidden="1" x14ac:dyDescent="0.25">
      <c r="A209" s="1" t="s">
        <v>33</v>
      </c>
      <c r="B209" s="1" t="s">
        <v>34</v>
      </c>
      <c r="C209" s="2">
        <v>44681</v>
      </c>
      <c r="D209" s="1" t="s">
        <v>73</v>
      </c>
      <c r="E209" s="1" t="s">
        <v>74</v>
      </c>
      <c r="F209" s="1" t="s">
        <v>37</v>
      </c>
      <c r="G209" s="1" t="s">
        <v>925</v>
      </c>
      <c r="H209" s="1" t="s">
        <v>76</v>
      </c>
      <c r="I209" s="3">
        <v>33334</v>
      </c>
      <c r="J209" s="3">
        <v>0</v>
      </c>
      <c r="K209" s="1" t="s">
        <v>40</v>
      </c>
      <c r="L209" s="1" t="s">
        <v>595</v>
      </c>
      <c r="M209" s="1" t="s">
        <v>596</v>
      </c>
      <c r="N209" s="1" t="s">
        <v>79</v>
      </c>
      <c r="O209" s="1" t="s">
        <v>80</v>
      </c>
      <c r="P209" s="1" t="s">
        <v>43</v>
      </c>
      <c r="Q209" s="1" t="s">
        <v>43</v>
      </c>
      <c r="R209" s="3">
        <v>0</v>
      </c>
      <c r="S209" s="1" t="s">
        <v>44</v>
      </c>
      <c r="T209" s="1" t="s">
        <v>45</v>
      </c>
      <c r="U209" s="1" t="s">
        <v>925</v>
      </c>
      <c r="V209" s="1" t="s">
        <v>46</v>
      </c>
      <c r="W209" s="1" t="s">
        <v>81</v>
      </c>
      <c r="X209" s="1" t="s">
        <v>1113</v>
      </c>
      <c r="Y209" s="1" t="s">
        <v>83</v>
      </c>
      <c r="Z209" s="1" t="s">
        <v>952</v>
      </c>
      <c r="AA209" s="1" t="s">
        <v>51</v>
      </c>
      <c r="AB209" s="1" t="s">
        <v>1113</v>
      </c>
      <c r="AC209" s="1" t="s">
        <v>37</v>
      </c>
    </row>
    <row r="210" spans="1:29" hidden="1" x14ac:dyDescent="0.25">
      <c r="A210" s="1" t="s">
        <v>33</v>
      </c>
      <c r="B210" s="1" t="s">
        <v>34</v>
      </c>
      <c r="C210" s="2">
        <v>44681</v>
      </c>
      <c r="D210" s="1" t="s">
        <v>73</v>
      </c>
      <c r="E210" s="1" t="s">
        <v>74</v>
      </c>
      <c r="F210" s="1" t="s">
        <v>37</v>
      </c>
      <c r="G210" s="1" t="s">
        <v>925</v>
      </c>
      <c r="H210" s="1" t="s">
        <v>76</v>
      </c>
      <c r="I210" s="3">
        <v>386540</v>
      </c>
      <c r="J210" s="3">
        <v>0</v>
      </c>
      <c r="K210" s="1" t="s">
        <v>40</v>
      </c>
      <c r="L210" s="1" t="s">
        <v>234</v>
      </c>
      <c r="M210" s="1" t="s">
        <v>235</v>
      </c>
      <c r="N210" s="1" t="s">
        <v>89</v>
      </c>
      <c r="O210" s="1" t="s">
        <v>90</v>
      </c>
      <c r="P210" s="1" t="s">
        <v>43</v>
      </c>
      <c r="Q210" s="1" t="s">
        <v>43</v>
      </c>
      <c r="R210" s="3">
        <v>0</v>
      </c>
      <c r="S210" s="1" t="s">
        <v>44</v>
      </c>
      <c r="T210" s="1" t="s">
        <v>45</v>
      </c>
      <c r="U210" s="1" t="s">
        <v>925</v>
      </c>
      <c r="V210" s="1" t="s">
        <v>46</v>
      </c>
      <c r="W210" s="1" t="s">
        <v>81</v>
      </c>
      <c r="X210" s="1" t="s">
        <v>1113</v>
      </c>
      <c r="Y210" s="1" t="s">
        <v>83</v>
      </c>
      <c r="Z210" s="1" t="s">
        <v>952</v>
      </c>
      <c r="AA210" s="1" t="s">
        <v>51</v>
      </c>
      <c r="AB210" s="1" t="s">
        <v>1113</v>
      </c>
      <c r="AC210" s="1" t="s">
        <v>37</v>
      </c>
    </row>
    <row r="211" spans="1:29" hidden="1" x14ac:dyDescent="0.25">
      <c r="A211" s="1" t="s">
        <v>33</v>
      </c>
      <c r="B211" s="1" t="s">
        <v>34</v>
      </c>
      <c r="C211" s="2">
        <v>44681</v>
      </c>
      <c r="D211" s="1" t="s">
        <v>73</v>
      </c>
      <c r="E211" s="1" t="s">
        <v>74</v>
      </c>
      <c r="F211" s="1" t="s">
        <v>37</v>
      </c>
      <c r="G211" s="1" t="s">
        <v>925</v>
      </c>
      <c r="H211" s="1" t="s">
        <v>76</v>
      </c>
      <c r="I211" s="3">
        <v>33334</v>
      </c>
      <c r="J211" s="3">
        <v>0</v>
      </c>
      <c r="K211" s="1" t="s">
        <v>40</v>
      </c>
      <c r="L211" s="1" t="s">
        <v>506</v>
      </c>
      <c r="M211" s="1" t="s">
        <v>507</v>
      </c>
      <c r="N211" s="1" t="s">
        <v>295</v>
      </c>
      <c r="O211" s="1" t="s">
        <v>296</v>
      </c>
      <c r="P211" s="1" t="s">
        <v>43</v>
      </c>
      <c r="Q211" s="1" t="s">
        <v>43</v>
      </c>
      <c r="R211" s="3">
        <v>0</v>
      </c>
      <c r="S211" s="1" t="s">
        <v>44</v>
      </c>
      <c r="T211" s="1" t="s">
        <v>45</v>
      </c>
      <c r="U211" s="1" t="s">
        <v>925</v>
      </c>
      <c r="V211" s="1" t="s">
        <v>46</v>
      </c>
      <c r="W211" s="1" t="s">
        <v>81</v>
      </c>
      <c r="X211" s="1" t="s">
        <v>1113</v>
      </c>
      <c r="Y211" s="1" t="s">
        <v>83</v>
      </c>
      <c r="Z211" s="1" t="s">
        <v>952</v>
      </c>
      <c r="AA211" s="1" t="s">
        <v>51</v>
      </c>
      <c r="AB211" s="1" t="s">
        <v>1113</v>
      </c>
      <c r="AC211" s="1" t="s">
        <v>37</v>
      </c>
    </row>
    <row r="212" spans="1:29" hidden="1" x14ac:dyDescent="0.25">
      <c r="A212" s="1" t="s">
        <v>33</v>
      </c>
      <c r="B212" s="1" t="s">
        <v>34</v>
      </c>
      <c r="C212" s="2">
        <v>44681</v>
      </c>
      <c r="D212" s="1" t="s">
        <v>73</v>
      </c>
      <c r="E212" s="1" t="s">
        <v>74</v>
      </c>
      <c r="F212" s="1" t="s">
        <v>37</v>
      </c>
      <c r="G212" s="1" t="s">
        <v>925</v>
      </c>
      <c r="H212" s="1" t="s">
        <v>76</v>
      </c>
      <c r="I212" s="3">
        <v>34453</v>
      </c>
      <c r="J212" s="3">
        <v>0</v>
      </c>
      <c r="K212" s="1" t="s">
        <v>40</v>
      </c>
      <c r="L212" s="1" t="s">
        <v>456</v>
      </c>
      <c r="M212" s="1" t="s">
        <v>457</v>
      </c>
      <c r="N212" s="1" t="s">
        <v>79</v>
      </c>
      <c r="O212" s="1" t="s">
        <v>80</v>
      </c>
      <c r="P212" s="1" t="s">
        <v>43</v>
      </c>
      <c r="Q212" s="1" t="s">
        <v>43</v>
      </c>
      <c r="R212" s="3">
        <v>0</v>
      </c>
      <c r="S212" s="1" t="s">
        <v>44</v>
      </c>
      <c r="T212" s="1" t="s">
        <v>45</v>
      </c>
      <c r="U212" s="1" t="s">
        <v>925</v>
      </c>
      <c r="V212" s="1" t="s">
        <v>46</v>
      </c>
      <c r="W212" s="1" t="s">
        <v>81</v>
      </c>
      <c r="X212" s="1" t="s">
        <v>1113</v>
      </c>
      <c r="Y212" s="1" t="s">
        <v>83</v>
      </c>
      <c r="Z212" s="1" t="s">
        <v>952</v>
      </c>
      <c r="AA212" s="1" t="s">
        <v>51</v>
      </c>
      <c r="AB212" s="1" t="s">
        <v>1113</v>
      </c>
      <c r="AC212" s="1" t="s">
        <v>37</v>
      </c>
    </row>
    <row r="213" spans="1:29" hidden="1" x14ac:dyDescent="0.25">
      <c r="A213" s="1" t="s">
        <v>33</v>
      </c>
      <c r="B213" s="1" t="s">
        <v>34</v>
      </c>
      <c r="C213" s="2">
        <v>44681</v>
      </c>
      <c r="D213" s="1" t="s">
        <v>73</v>
      </c>
      <c r="E213" s="1" t="s">
        <v>74</v>
      </c>
      <c r="F213" s="1" t="s">
        <v>37</v>
      </c>
      <c r="G213" s="1" t="s">
        <v>925</v>
      </c>
      <c r="H213" s="1" t="s">
        <v>76</v>
      </c>
      <c r="I213" s="3">
        <v>35980</v>
      </c>
      <c r="J213" s="3">
        <v>0</v>
      </c>
      <c r="K213" s="1" t="s">
        <v>40</v>
      </c>
      <c r="L213" s="1" t="s">
        <v>408</v>
      </c>
      <c r="M213" s="1" t="s">
        <v>409</v>
      </c>
      <c r="N213" s="1" t="s">
        <v>79</v>
      </c>
      <c r="O213" s="1" t="s">
        <v>80</v>
      </c>
      <c r="P213" s="1" t="s">
        <v>43</v>
      </c>
      <c r="Q213" s="1" t="s">
        <v>43</v>
      </c>
      <c r="R213" s="3">
        <v>0</v>
      </c>
      <c r="S213" s="1" t="s">
        <v>44</v>
      </c>
      <c r="T213" s="1" t="s">
        <v>45</v>
      </c>
      <c r="U213" s="1" t="s">
        <v>925</v>
      </c>
      <c r="V213" s="1" t="s">
        <v>46</v>
      </c>
      <c r="W213" s="1" t="s">
        <v>81</v>
      </c>
      <c r="X213" s="1" t="s">
        <v>1113</v>
      </c>
      <c r="Y213" s="1" t="s">
        <v>83</v>
      </c>
      <c r="Z213" s="1" t="s">
        <v>952</v>
      </c>
      <c r="AA213" s="1" t="s">
        <v>51</v>
      </c>
      <c r="AB213" s="1" t="s">
        <v>1113</v>
      </c>
      <c r="AC213" s="1" t="s">
        <v>37</v>
      </c>
    </row>
    <row r="214" spans="1:29" hidden="1" x14ac:dyDescent="0.25">
      <c r="A214" s="1" t="s">
        <v>33</v>
      </c>
      <c r="B214" s="1" t="s">
        <v>34</v>
      </c>
      <c r="C214" s="2">
        <v>44681</v>
      </c>
      <c r="D214" s="1" t="s">
        <v>73</v>
      </c>
      <c r="E214" s="1" t="s">
        <v>74</v>
      </c>
      <c r="F214" s="1" t="s">
        <v>37</v>
      </c>
      <c r="G214" s="1" t="s">
        <v>925</v>
      </c>
      <c r="H214" s="1" t="s">
        <v>76</v>
      </c>
      <c r="I214" s="3">
        <v>34264</v>
      </c>
      <c r="J214" s="3">
        <v>0</v>
      </c>
      <c r="K214" s="1" t="s">
        <v>40</v>
      </c>
      <c r="L214" s="1" t="s">
        <v>468</v>
      </c>
      <c r="M214" s="1" t="s">
        <v>469</v>
      </c>
      <c r="N214" s="1" t="s">
        <v>79</v>
      </c>
      <c r="O214" s="1" t="s">
        <v>80</v>
      </c>
      <c r="P214" s="1" t="s">
        <v>43</v>
      </c>
      <c r="Q214" s="1" t="s">
        <v>43</v>
      </c>
      <c r="R214" s="3">
        <v>0</v>
      </c>
      <c r="S214" s="1" t="s">
        <v>44</v>
      </c>
      <c r="T214" s="1" t="s">
        <v>45</v>
      </c>
      <c r="U214" s="1" t="s">
        <v>925</v>
      </c>
      <c r="V214" s="1" t="s">
        <v>46</v>
      </c>
      <c r="W214" s="1" t="s">
        <v>81</v>
      </c>
      <c r="X214" s="1" t="s">
        <v>1113</v>
      </c>
      <c r="Y214" s="1" t="s">
        <v>83</v>
      </c>
      <c r="Z214" s="1" t="s">
        <v>952</v>
      </c>
      <c r="AA214" s="1" t="s">
        <v>51</v>
      </c>
      <c r="AB214" s="1" t="s">
        <v>1113</v>
      </c>
      <c r="AC214" s="1" t="s">
        <v>37</v>
      </c>
    </row>
    <row r="215" spans="1:29" hidden="1" x14ac:dyDescent="0.25">
      <c r="A215" s="1" t="s">
        <v>33</v>
      </c>
      <c r="B215" s="1" t="s">
        <v>34</v>
      </c>
      <c r="C215" s="2">
        <v>44681</v>
      </c>
      <c r="D215" s="1" t="s">
        <v>73</v>
      </c>
      <c r="E215" s="1" t="s">
        <v>74</v>
      </c>
      <c r="F215" s="1" t="s">
        <v>37</v>
      </c>
      <c r="G215" s="1" t="s">
        <v>925</v>
      </c>
      <c r="H215" s="1" t="s">
        <v>76</v>
      </c>
      <c r="I215" s="3">
        <v>34215</v>
      </c>
      <c r="J215" s="3">
        <v>0</v>
      </c>
      <c r="K215" s="1" t="s">
        <v>40</v>
      </c>
      <c r="L215" s="1" t="s">
        <v>152</v>
      </c>
      <c r="M215" s="1" t="s">
        <v>153</v>
      </c>
      <c r="N215" s="1" t="s">
        <v>79</v>
      </c>
      <c r="O215" s="1" t="s">
        <v>80</v>
      </c>
      <c r="P215" s="1" t="s">
        <v>43</v>
      </c>
      <c r="Q215" s="1" t="s">
        <v>43</v>
      </c>
      <c r="R215" s="3">
        <v>0</v>
      </c>
      <c r="S215" s="1" t="s">
        <v>44</v>
      </c>
      <c r="T215" s="1" t="s">
        <v>45</v>
      </c>
      <c r="U215" s="1" t="s">
        <v>925</v>
      </c>
      <c r="V215" s="1" t="s">
        <v>46</v>
      </c>
      <c r="W215" s="1" t="s">
        <v>81</v>
      </c>
      <c r="X215" s="1" t="s">
        <v>1113</v>
      </c>
      <c r="Y215" s="1" t="s">
        <v>83</v>
      </c>
      <c r="Z215" s="1" t="s">
        <v>952</v>
      </c>
      <c r="AA215" s="1" t="s">
        <v>51</v>
      </c>
      <c r="AB215" s="1" t="s">
        <v>1113</v>
      </c>
      <c r="AC215" s="1" t="s">
        <v>37</v>
      </c>
    </row>
    <row r="216" spans="1:29" hidden="1" x14ac:dyDescent="0.25">
      <c r="A216" s="1" t="s">
        <v>33</v>
      </c>
      <c r="B216" s="1" t="s">
        <v>34</v>
      </c>
      <c r="C216" s="2">
        <v>44681</v>
      </c>
      <c r="D216" s="1" t="s">
        <v>73</v>
      </c>
      <c r="E216" s="1" t="s">
        <v>74</v>
      </c>
      <c r="F216" s="1" t="s">
        <v>37</v>
      </c>
      <c r="G216" s="1" t="s">
        <v>925</v>
      </c>
      <c r="H216" s="1" t="s">
        <v>76</v>
      </c>
      <c r="I216" s="3">
        <v>33334</v>
      </c>
      <c r="J216" s="3">
        <v>0</v>
      </c>
      <c r="K216" s="1" t="s">
        <v>40</v>
      </c>
      <c r="L216" s="1" t="s">
        <v>117</v>
      </c>
      <c r="M216" s="1" t="s">
        <v>118</v>
      </c>
      <c r="N216" s="1" t="s">
        <v>79</v>
      </c>
      <c r="O216" s="1" t="s">
        <v>80</v>
      </c>
      <c r="P216" s="1" t="s">
        <v>43</v>
      </c>
      <c r="Q216" s="1" t="s">
        <v>43</v>
      </c>
      <c r="R216" s="3">
        <v>0</v>
      </c>
      <c r="S216" s="1" t="s">
        <v>44</v>
      </c>
      <c r="T216" s="1" t="s">
        <v>45</v>
      </c>
      <c r="U216" s="1" t="s">
        <v>925</v>
      </c>
      <c r="V216" s="1" t="s">
        <v>46</v>
      </c>
      <c r="W216" s="1" t="s">
        <v>81</v>
      </c>
      <c r="X216" s="1" t="s">
        <v>1113</v>
      </c>
      <c r="Y216" s="1" t="s">
        <v>83</v>
      </c>
      <c r="Z216" s="1" t="s">
        <v>952</v>
      </c>
      <c r="AA216" s="1" t="s">
        <v>51</v>
      </c>
      <c r="AB216" s="1" t="s">
        <v>1113</v>
      </c>
      <c r="AC216" s="1" t="s">
        <v>37</v>
      </c>
    </row>
    <row r="217" spans="1:29" hidden="1" x14ac:dyDescent="0.25">
      <c r="A217" s="1" t="s">
        <v>33</v>
      </c>
      <c r="B217" s="1" t="s">
        <v>34</v>
      </c>
      <c r="C217" s="2">
        <v>44681</v>
      </c>
      <c r="D217" s="1" t="s">
        <v>73</v>
      </c>
      <c r="E217" s="1" t="s">
        <v>74</v>
      </c>
      <c r="F217" s="1" t="s">
        <v>37</v>
      </c>
      <c r="G217" s="1" t="s">
        <v>925</v>
      </c>
      <c r="H217" s="1" t="s">
        <v>76</v>
      </c>
      <c r="I217" s="3">
        <v>333334</v>
      </c>
      <c r="J217" s="3">
        <v>0</v>
      </c>
      <c r="K217" s="1" t="s">
        <v>40</v>
      </c>
      <c r="L217" s="1" t="s">
        <v>416</v>
      </c>
      <c r="M217" s="1" t="s">
        <v>417</v>
      </c>
      <c r="N217" s="1" t="s">
        <v>79</v>
      </c>
      <c r="O217" s="1" t="s">
        <v>80</v>
      </c>
      <c r="P217" s="1" t="s">
        <v>43</v>
      </c>
      <c r="Q217" s="1" t="s">
        <v>43</v>
      </c>
      <c r="R217" s="3">
        <v>0</v>
      </c>
      <c r="S217" s="1" t="s">
        <v>44</v>
      </c>
      <c r="T217" s="1" t="s">
        <v>45</v>
      </c>
      <c r="U217" s="1" t="s">
        <v>925</v>
      </c>
      <c r="V217" s="1" t="s">
        <v>46</v>
      </c>
      <c r="W217" s="1" t="s">
        <v>81</v>
      </c>
      <c r="X217" s="1" t="s">
        <v>1113</v>
      </c>
      <c r="Y217" s="1" t="s">
        <v>83</v>
      </c>
      <c r="Z217" s="1" t="s">
        <v>952</v>
      </c>
      <c r="AA217" s="1" t="s">
        <v>51</v>
      </c>
      <c r="AB217" s="1" t="s">
        <v>1113</v>
      </c>
      <c r="AC217" s="1" t="s">
        <v>37</v>
      </c>
    </row>
    <row r="218" spans="1:29" hidden="1" x14ac:dyDescent="0.25">
      <c r="A218" s="1" t="s">
        <v>33</v>
      </c>
      <c r="B218" s="1" t="s">
        <v>34</v>
      </c>
      <c r="C218" s="2">
        <v>44681</v>
      </c>
      <c r="D218" s="1" t="s">
        <v>73</v>
      </c>
      <c r="E218" s="1" t="s">
        <v>74</v>
      </c>
      <c r="F218" s="1" t="s">
        <v>37</v>
      </c>
      <c r="G218" s="1" t="s">
        <v>925</v>
      </c>
      <c r="H218" s="1" t="s">
        <v>76</v>
      </c>
      <c r="I218" s="3">
        <v>108185</v>
      </c>
      <c r="J218" s="3">
        <v>0</v>
      </c>
      <c r="K218" s="1" t="s">
        <v>40</v>
      </c>
      <c r="L218" s="1" t="s">
        <v>583</v>
      </c>
      <c r="M218" s="1" t="s">
        <v>584</v>
      </c>
      <c r="N218" s="1" t="s">
        <v>79</v>
      </c>
      <c r="O218" s="1" t="s">
        <v>80</v>
      </c>
      <c r="P218" s="1" t="s">
        <v>43</v>
      </c>
      <c r="Q218" s="1" t="s">
        <v>43</v>
      </c>
      <c r="R218" s="3">
        <v>0</v>
      </c>
      <c r="S218" s="1" t="s">
        <v>44</v>
      </c>
      <c r="T218" s="1" t="s">
        <v>45</v>
      </c>
      <c r="U218" s="1" t="s">
        <v>925</v>
      </c>
      <c r="V218" s="1" t="s">
        <v>46</v>
      </c>
      <c r="W218" s="1" t="s">
        <v>81</v>
      </c>
      <c r="X218" s="1" t="s">
        <v>1113</v>
      </c>
      <c r="Y218" s="1" t="s">
        <v>83</v>
      </c>
      <c r="Z218" s="1" t="s">
        <v>952</v>
      </c>
      <c r="AA218" s="1" t="s">
        <v>51</v>
      </c>
      <c r="AB218" s="1" t="s">
        <v>1113</v>
      </c>
      <c r="AC218" s="1" t="s">
        <v>37</v>
      </c>
    </row>
    <row r="219" spans="1:29" hidden="1" x14ac:dyDescent="0.25">
      <c r="A219" s="1" t="s">
        <v>33</v>
      </c>
      <c r="B219" s="1" t="s">
        <v>34</v>
      </c>
      <c r="C219" s="2">
        <v>44681</v>
      </c>
      <c r="D219" s="1" t="s">
        <v>73</v>
      </c>
      <c r="E219" s="1" t="s">
        <v>74</v>
      </c>
      <c r="F219" s="1" t="s">
        <v>37</v>
      </c>
      <c r="G219" s="1" t="s">
        <v>925</v>
      </c>
      <c r="H219" s="1" t="s">
        <v>76</v>
      </c>
      <c r="I219" s="3">
        <v>35592</v>
      </c>
      <c r="J219" s="3">
        <v>0</v>
      </c>
      <c r="K219" s="1" t="s">
        <v>40</v>
      </c>
      <c r="L219" s="1" t="s">
        <v>601</v>
      </c>
      <c r="M219" s="1" t="s">
        <v>602</v>
      </c>
      <c r="N219" s="1" t="s">
        <v>79</v>
      </c>
      <c r="O219" s="1" t="s">
        <v>80</v>
      </c>
      <c r="P219" s="1" t="s">
        <v>43</v>
      </c>
      <c r="Q219" s="1" t="s">
        <v>43</v>
      </c>
      <c r="R219" s="3">
        <v>0</v>
      </c>
      <c r="S219" s="1" t="s">
        <v>44</v>
      </c>
      <c r="T219" s="1" t="s">
        <v>45</v>
      </c>
      <c r="U219" s="1" t="s">
        <v>925</v>
      </c>
      <c r="V219" s="1" t="s">
        <v>46</v>
      </c>
      <c r="W219" s="1" t="s">
        <v>81</v>
      </c>
      <c r="X219" s="1" t="s">
        <v>1113</v>
      </c>
      <c r="Y219" s="1" t="s">
        <v>83</v>
      </c>
      <c r="Z219" s="1" t="s">
        <v>952</v>
      </c>
      <c r="AA219" s="1" t="s">
        <v>51</v>
      </c>
      <c r="AB219" s="1" t="s">
        <v>1113</v>
      </c>
      <c r="AC219" s="1" t="s">
        <v>37</v>
      </c>
    </row>
    <row r="220" spans="1:29" hidden="1" x14ac:dyDescent="0.25">
      <c r="A220" s="1" t="s">
        <v>33</v>
      </c>
      <c r="B220" s="1" t="s">
        <v>34</v>
      </c>
      <c r="C220" s="2">
        <v>44681</v>
      </c>
      <c r="D220" s="1" t="s">
        <v>73</v>
      </c>
      <c r="E220" s="1" t="s">
        <v>74</v>
      </c>
      <c r="F220" s="1" t="s">
        <v>37</v>
      </c>
      <c r="G220" s="1" t="s">
        <v>925</v>
      </c>
      <c r="H220" s="1" t="s">
        <v>76</v>
      </c>
      <c r="I220" s="3">
        <v>166667</v>
      </c>
      <c r="J220" s="3">
        <v>0</v>
      </c>
      <c r="K220" s="1" t="s">
        <v>40</v>
      </c>
      <c r="L220" s="1" t="s">
        <v>127</v>
      </c>
      <c r="M220" s="1" t="s">
        <v>128</v>
      </c>
      <c r="N220" s="1" t="s">
        <v>79</v>
      </c>
      <c r="O220" s="1" t="s">
        <v>80</v>
      </c>
      <c r="P220" s="1" t="s">
        <v>43</v>
      </c>
      <c r="Q220" s="1" t="s">
        <v>43</v>
      </c>
      <c r="R220" s="3">
        <v>0</v>
      </c>
      <c r="S220" s="1" t="s">
        <v>44</v>
      </c>
      <c r="T220" s="1" t="s">
        <v>45</v>
      </c>
      <c r="U220" s="1" t="s">
        <v>925</v>
      </c>
      <c r="V220" s="1" t="s">
        <v>46</v>
      </c>
      <c r="W220" s="1" t="s">
        <v>81</v>
      </c>
      <c r="X220" s="1" t="s">
        <v>1113</v>
      </c>
      <c r="Y220" s="1" t="s">
        <v>83</v>
      </c>
      <c r="Z220" s="1" t="s">
        <v>952</v>
      </c>
      <c r="AA220" s="1" t="s">
        <v>51</v>
      </c>
      <c r="AB220" s="1" t="s">
        <v>1113</v>
      </c>
      <c r="AC220" s="1" t="s">
        <v>37</v>
      </c>
    </row>
    <row r="221" spans="1:29" hidden="1" x14ac:dyDescent="0.25">
      <c r="A221" s="1" t="s">
        <v>33</v>
      </c>
      <c r="B221" s="1" t="s">
        <v>34</v>
      </c>
      <c r="C221" s="2">
        <v>44681</v>
      </c>
      <c r="D221" s="1" t="s">
        <v>73</v>
      </c>
      <c r="E221" s="1" t="s">
        <v>74</v>
      </c>
      <c r="F221" s="1" t="s">
        <v>37</v>
      </c>
      <c r="G221" s="1" t="s">
        <v>925</v>
      </c>
      <c r="H221" s="1" t="s">
        <v>76</v>
      </c>
      <c r="I221" s="3">
        <v>33701</v>
      </c>
      <c r="J221" s="3">
        <v>0</v>
      </c>
      <c r="K221" s="1" t="s">
        <v>40</v>
      </c>
      <c r="L221" s="1" t="s">
        <v>820</v>
      </c>
      <c r="M221" s="1" t="s">
        <v>821</v>
      </c>
      <c r="N221" s="1" t="s">
        <v>79</v>
      </c>
      <c r="O221" s="1" t="s">
        <v>80</v>
      </c>
      <c r="P221" s="1" t="s">
        <v>43</v>
      </c>
      <c r="Q221" s="1" t="s">
        <v>43</v>
      </c>
      <c r="R221" s="3">
        <v>0</v>
      </c>
      <c r="S221" s="1" t="s">
        <v>44</v>
      </c>
      <c r="T221" s="1" t="s">
        <v>45</v>
      </c>
      <c r="U221" s="1" t="s">
        <v>925</v>
      </c>
      <c r="V221" s="1" t="s">
        <v>46</v>
      </c>
      <c r="W221" s="1" t="s">
        <v>81</v>
      </c>
      <c r="X221" s="1" t="s">
        <v>1113</v>
      </c>
      <c r="Y221" s="1" t="s">
        <v>83</v>
      </c>
      <c r="Z221" s="1" t="s">
        <v>952</v>
      </c>
      <c r="AA221" s="1" t="s">
        <v>51</v>
      </c>
      <c r="AB221" s="1" t="s">
        <v>1113</v>
      </c>
      <c r="AC221" s="1" t="s">
        <v>37</v>
      </c>
    </row>
    <row r="222" spans="1:29" hidden="1" x14ac:dyDescent="0.25">
      <c r="A222" s="1" t="s">
        <v>33</v>
      </c>
      <c r="B222" s="1" t="s">
        <v>34</v>
      </c>
      <c r="C222" s="2">
        <v>44681</v>
      </c>
      <c r="D222" s="1" t="s">
        <v>73</v>
      </c>
      <c r="E222" s="1" t="s">
        <v>74</v>
      </c>
      <c r="F222" s="1" t="s">
        <v>37</v>
      </c>
      <c r="G222" s="1" t="s">
        <v>925</v>
      </c>
      <c r="H222" s="1" t="s">
        <v>76</v>
      </c>
      <c r="I222" s="3">
        <v>354563</v>
      </c>
      <c r="J222" s="3">
        <v>0</v>
      </c>
      <c r="K222" s="1" t="s">
        <v>40</v>
      </c>
      <c r="L222" s="1" t="s">
        <v>1115</v>
      </c>
      <c r="M222" s="1" t="s">
        <v>672</v>
      </c>
      <c r="N222" s="1" t="s">
        <v>79</v>
      </c>
      <c r="O222" s="1" t="s">
        <v>80</v>
      </c>
      <c r="P222" s="1" t="s">
        <v>43</v>
      </c>
      <c r="Q222" s="1" t="s">
        <v>43</v>
      </c>
      <c r="R222" s="3">
        <v>0</v>
      </c>
      <c r="S222" s="1" t="s">
        <v>44</v>
      </c>
      <c r="T222" s="1" t="s">
        <v>45</v>
      </c>
      <c r="U222" s="1" t="s">
        <v>925</v>
      </c>
      <c r="V222" s="1" t="s">
        <v>46</v>
      </c>
      <c r="W222" s="1" t="s">
        <v>81</v>
      </c>
      <c r="X222" s="1" t="s">
        <v>1113</v>
      </c>
      <c r="Y222" s="1" t="s">
        <v>83</v>
      </c>
      <c r="Z222" s="1" t="s">
        <v>952</v>
      </c>
      <c r="AA222" s="1" t="s">
        <v>51</v>
      </c>
      <c r="AB222" s="1" t="s">
        <v>1113</v>
      </c>
      <c r="AC222" s="1" t="s">
        <v>37</v>
      </c>
    </row>
    <row r="223" spans="1:29" hidden="1" x14ac:dyDescent="0.25">
      <c r="A223" s="1" t="s">
        <v>33</v>
      </c>
      <c r="B223" s="1" t="s">
        <v>34</v>
      </c>
      <c r="C223" s="2">
        <v>44681</v>
      </c>
      <c r="D223" s="1" t="s">
        <v>73</v>
      </c>
      <c r="E223" s="1" t="s">
        <v>74</v>
      </c>
      <c r="F223" s="1" t="s">
        <v>37</v>
      </c>
      <c r="G223" s="1" t="s">
        <v>925</v>
      </c>
      <c r="H223" s="1" t="s">
        <v>76</v>
      </c>
      <c r="I223" s="3">
        <v>102846</v>
      </c>
      <c r="J223" s="3">
        <v>0</v>
      </c>
      <c r="K223" s="1" t="s">
        <v>40</v>
      </c>
      <c r="L223" s="1" t="s">
        <v>480</v>
      </c>
      <c r="M223" s="1" t="s">
        <v>481</v>
      </c>
      <c r="N223" s="1" t="s">
        <v>79</v>
      </c>
      <c r="O223" s="1" t="s">
        <v>80</v>
      </c>
      <c r="P223" s="1" t="s">
        <v>43</v>
      </c>
      <c r="Q223" s="1" t="s">
        <v>43</v>
      </c>
      <c r="R223" s="3">
        <v>0</v>
      </c>
      <c r="S223" s="1" t="s">
        <v>44</v>
      </c>
      <c r="T223" s="1" t="s">
        <v>45</v>
      </c>
      <c r="U223" s="1" t="s">
        <v>925</v>
      </c>
      <c r="V223" s="1" t="s">
        <v>46</v>
      </c>
      <c r="W223" s="1" t="s">
        <v>81</v>
      </c>
      <c r="X223" s="1" t="s">
        <v>1113</v>
      </c>
      <c r="Y223" s="1" t="s">
        <v>83</v>
      </c>
      <c r="Z223" s="1" t="s">
        <v>952</v>
      </c>
      <c r="AA223" s="1" t="s">
        <v>51</v>
      </c>
      <c r="AB223" s="1" t="s">
        <v>1113</v>
      </c>
      <c r="AC223" s="1" t="s">
        <v>37</v>
      </c>
    </row>
    <row r="224" spans="1:29" hidden="1" x14ac:dyDescent="0.25">
      <c r="A224" s="1" t="s">
        <v>33</v>
      </c>
      <c r="B224" s="1" t="s">
        <v>34</v>
      </c>
      <c r="C224" s="2">
        <v>44687</v>
      </c>
      <c r="D224" s="1" t="s">
        <v>35</v>
      </c>
      <c r="E224" s="1" t="s">
        <v>36</v>
      </c>
      <c r="F224" s="1" t="s">
        <v>37</v>
      </c>
      <c r="G224" s="1" t="s">
        <v>1116</v>
      </c>
      <c r="H224" s="1" t="s">
        <v>1117</v>
      </c>
      <c r="I224" s="54">
        <v>0</v>
      </c>
      <c r="J224" s="54">
        <v>33344</v>
      </c>
      <c r="K224" s="1" t="s">
        <v>40</v>
      </c>
      <c r="L224" s="1" t="s">
        <v>67</v>
      </c>
      <c r="M224" s="1" t="s">
        <v>68</v>
      </c>
      <c r="N224" s="1" t="s">
        <v>37</v>
      </c>
      <c r="O224" s="1" t="s">
        <v>43</v>
      </c>
      <c r="P224" s="1" t="s">
        <v>43</v>
      </c>
      <c r="Q224" s="1" t="s">
        <v>43</v>
      </c>
      <c r="R224" s="3">
        <v>0</v>
      </c>
      <c r="S224" s="1" t="s">
        <v>44</v>
      </c>
      <c r="T224" s="1" t="s">
        <v>45</v>
      </c>
      <c r="U224" s="1" t="s">
        <v>1116</v>
      </c>
      <c r="V224" s="1" t="s">
        <v>46</v>
      </c>
      <c r="W224" s="1" t="s">
        <v>47</v>
      </c>
      <c r="X224" s="1" t="s">
        <v>1118</v>
      </c>
      <c r="Y224" s="1" t="s">
        <v>49</v>
      </c>
      <c r="Z224" s="1" t="s">
        <v>918</v>
      </c>
      <c r="AA224" s="1" t="s">
        <v>51</v>
      </c>
      <c r="AB224" s="1" t="s">
        <v>1118</v>
      </c>
      <c r="AC224" s="1" t="s">
        <v>37</v>
      </c>
    </row>
    <row r="225" spans="1:29" hidden="1" x14ac:dyDescent="0.25">
      <c r="A225" s="1" t="s">
        <v>33</v>
      </c>
      <c r="B225" s="1" t="s">
        <v>34</v>
      </c>
      <c r="C225" s="2">
        <v>44692</v>
      </c>
      <c r="D225" s="1" t="s">
        <v>35</v>
      </c>
      <c r="E225" s="1" t="s">
        <v>36</v>
      </c>
      <c r="F225" s="1" t="s">
        <v>37</v>
      </c>
      <c r="G225" s="1" t="s">
        <v>1119</v>
      </c>
      <c r="H225" s="1" t="s">
        <v>1120</v>
      </c>
      <c r="I225" s="54">
        <v>0</v>
      </c>
      <c r="J225" s="54">
        <v>274853</v>
      </c>
      <c r="K225" s="1" t="s">
        <v>40</v>
      </c>
      <c r="L225" s="1" t="s">
        <v>214</v>
      </c>
      <c r="M225" s="1" t="s">
        <v>215</v>
      </c>
      <c r="N225" s="1" t="s">
        <v>37</v>
      </c>
      <c r="O225" s="1" t="s">
        <v>43</v>
      </c>
      <c r="P225" s="1" t="s">
        <v>43</v>
      </c>
      <c r="Q225" s="1" t="s">
        <v>43</v>
      </c>
      <c r="R225" s="3">
        <v>0</v>
      </c>
      <c r="S225" s="1" t="s">
        <v>44</v>
      </c>
      <c r="T225" s="1" t="s">
        <v>45</v>
      </c>
      <c r="U225" s="1" t="s">
        <v>1119</v>
      </c>
      <c r="V225" s="1" t="s">
        <v>46</v>
      </c>
      <c r="W225" s="1" t="s">
        <v>47</v>
      </c>
      <c r="X225" s="1" t="s">
        <v>1121</v>
      </c>
      <c r="Y225" s="1" t="s">
        <v>49</v>
      </c>
      <c r="Z225" s="1" t="s">
        <v>918</v>
      </c>
      <c r="AA225" s="1" t="s">
        <v>51</v>
      </c>
      <c r="AB225" s="1" t="s">
        <v>1121</v>
      </c>
      <c r="AC225" s="1" t="s">
        <v>37</v>
      </c>
    </row>
    <row r="226" spans="1:29" hidden="1" x14ac:dyDescent="0.25">
      <c r="A226" s="1" t="s">
        <v>33</v>
      </c>
      <c r="B226" s="1" t="s">
        <v>34</v>
      </c>
      <c r="C226" s="2">
        <v>44694</v>
      </c>
      <c r="D226" s="1" t="s">
        <v>35</v>
      </c>
      <c r="E226" s="1" t="s">
        <v>36</v>
      </c>
      <c r="F226" s="1" t="s">
        <v>37</v>
      </c>
      <c r="G226" s="1" t="s">
        <v>1122</v>
      </c>
      <c r="H226" s="1" t="s">
        <v>1123</v>
      </c>
      <c r="I226" s="54">
        <v>0</v>
      </c>
      <c r="J226" s="54">
        <v>186430</v>
      </c>
      <c r="K226" s="1" t="s">
        <v>40</v>
      </c>
      <c r="L226" s="1" t="s">
        <v>41</v>
      </c>
      <c r="M226" s="1" t="s">
        <v>42</v>
      </c>
      <c r="N226" s="1" t="s">
        <v>37</v>
      </c>
      <c r="O226" s="1" t="s">
        <v>43</v>
      </c>
      <c r="P226" s="1" t="s">
        <v>43</v>
      </c>
      <c r="Q226" s="1" t="s">
        <v>43</v>
      </c>
      <c r="R226" s="3">
        <v>0</v>
      </c>
      <c r="S226" s="1" t="s">
        <v>44</v>
      </c>
      <c r="T226" s="1" t="s">
        <v>45</v>
      </c>
      <c r="U226" s="1" t="s">
        <v>1122</v>
      </c>
      <c r="V226" s="1" t="s">
        <v>46</v>
      </c>
      <c r="W226" s="1" t="s">
        <v>47</v>
      </c>
      <c r="X226" s="1" t="s">
        <v>1124</v>
      </c>
      <c r="Y226" s="1" t="s">
        <v>49</v>
      </c>
      <c r="Z226" s="1" t="s">
        <v>918</v>
      </c>
      <c r="AA226" s="1" t="s">
        <v>51</v>
      </c>
      <c r="AB226" s="1" t="s">
        <v>1124</v>
      </c>
      <c r="AC226" s="1" t="s">
        <v>37</v>
      </c>
    </row>
    <row r="227" spans="1:29" hidden="1" x14ac:dyDescent="0.25">
      <c r="A227" s="1" t="s">
        <v>33</v>
      </c>
      <c r="B227" s="1" t="s">
        <v>34</v>
      </c>
      <c r="C227" s="2">
        <v>44697</v>
      </c>
      <c r="D227" s="1" t="s">
        <v>35</v>
      </c>
      <c r="E227" s="1" t="s">
        <v>36</v>
      </c>
      <c r="F227" s="1" t="s">
        <v>37</v>
      </c>
      <c r="G227" s="1" t="s">
        <v>1125</v>
      </c>
      <c r="H227" s="1" t="s">
        <v>1126</v>
      </c>
      <c r="I227" s="54">
        <v>0</v>
      </c>
      <c r="J227" s="54">
        <v>440584</v>
      </c>
      <c r="K227" s="1" t="s">
        <v>40</v>
      </c>
      <c r="L227" s="1" t="s">
        <v>444</v>
      </c>
      <c r="M227" s="1" t="s">
        <v>445</v>
      </c>
      <c r="N227" s="1" t="s">
        <v>37</v>
      </c>
      <c r="O227" s="1" t="s">
        <v>43</v>
      </c>
      <c r="P227" s="1" t="s">
        <v>43</v>
      </c>
      <c r="Q227" s="1" t="s">
        <v>43</v>
      </c>
      <c r="R227" s="3">
        <v>0</v>
      </c>
      <c r="S227" s="1" t="s">
        <v>44</v>
      </c>
      <c r="T227" s="1" t="s">
        <v>45</v>
      </c>
      <c r="U227" s="1" t="s">
        <v>1125</v>
      </c>
      <c r="V227" s="1" t="s">
        <v>46</v>
      </c>
      <c r="W227" s="1" t="s">
        <v>47</v>
      </c>
      <c r="X227" s="1" t="s">
        <v>1127</v>
      </c>
      <c r="Y227" s="1" t="s">
        <v>49</v>
      </c>
      <c r="Z227" s="1" t="s">
        <v>918</v>
      </c>
      <c r="AA227" s="1" t="s">
        <v>51</v>
      </c>
      <c r="AB227" s="1" t="s">
        <v>1127</v>
      </c>
      <c r="AC227" s="1" t="s">
        <v>37</v>
      </c>
    </row>
    <row r="228" spans="1:29" hidden="1" x14ac:dyDescent="0.25">
      <c r="A228" s="1" t="s">
        <v>33</v>
      </c>
      <c r="B228" s="1" t="s">
        <v>34</v>
      </c>
      <c r="C228" s="2">
        <v>44707</v>
      </c>
      <c r="D228" s="1" t="s">
        <v>35</v>
      </c>
      <c r="E228" s="1" t="s">
        <v>36</v>
      </c>
      <c r="F228" s="1" t="s">
        <v>37</v>
      </c>
      <c r="G228" s="1" t="s">
        <v>1128</v>
      </c>
      <c r="H228" s="1" t="s">
        <v>1129</v>
      </c>
      <c r="I228" s="54">
        <v>0</v>
      </c>
      <c r="J228" s="54">
        <v>133334</v>
      </c>
      <c r="K228" s="1" t="s">
        <v>40</v>
      </c>
      <c r="L228" s="1" t="s">
        <v>444</v>
      </c>
      <c r="M228" s="1" t="s">
        <v>445</v>
      </c>
      <c r="N228" s="1" t="s">
        <v>37</v>
      </c>
      <c r="O228" s="1" t="s">
        <v>43</v>
      </c>
      <c r="P228" s="1" t="s">
        <v>43</v>
      </c>
      <c r="Q228" s="1" t="s">
        <v>43</v>
      </c>
      <c r="R228" s="3">
        <v>0</v>
      </c>
      <c r="S228" s="1" t="s">
        <v>44</v>
      </c>
      <c r="T228" s="1" t="s">
        <v>45</v>
      </c>
      <c r="U228" s="1" t="s">
        <v>1128</v>
      </c>
      <c r="V228" s="1" t="s">
        <v>46</v>
      </c>
      <c r="W228" s="1" t="s">
        <v>47</v>
      </c>
      <c r="X228" s="1" t="s">
        <v>1130</v>
      </c>
      <c r="Y228" s="1" t="s">
        <v>49</v>
      </c>
      <c r="Z228" s="1" t="s">
        <v>918</v>
      </c>
      <c r="AA228" s="1" t="s">
        <v>51</v>
      </c>
      <c r="AB228" s="1" t="s">
        <v>1130</v>
      </c>
      <c r="AC228" s="1" t="s">
        <v>37</v>
      </c>
    </row>
    <row r="229" spans="1:29" hidden="1" x14ac:dyDescent="0.25">
      <c r="A229" s="1" t="s">
        <v>33</v>
      </c>
      <c r="B229" s="1" t="s">
        <v>34</v>
      </c>
      <c r="C229" s="2">
        <v>44707</v>
      </c>
      <c r="D229" s="1" t="s">
        <v>35</v>
      </c>
      <c r="E229" s="1" t="s">
        <v>36</v>
      </c>
      <c r="F229" s="1" t="s">
        <v>37</v>
      </c>
      <c r="G229" s="1" t="s">
        <v>1131</v>
      </c>
      <c r="H229" s="1" t="s">
        <v>1132</v>
      </c>
      <c r="I229" s="54">
        <v>0</v>
      </c>
      <c r="J229" s="54">
        <v>538454</v>
      </c>
      <c r="K229" s="1" t="s">
        <v>40</v>
      </c>
      <c r="L229" s="1" t="s">
        <v>41</v>
      </c>
      <c r="M229" s="1" t="s">
        <v>42</v>
      </c>
      <c r="N229" s="1" t="s">
        <v>37</v>
      </c>
      <c r="O229" s="1" t="s">
        <v>43</v>
      </c>
      <c r="P229" s="1" t="s">
        <v>43</v>
      </c>
      <c r="Q229" s="1" t="s">
        <v>43</v>
      </c>
      <c r="R229" s="3">
        <v>0</v>
      </c>
      <c r="S229" s="1" t="s">
        <v>44</v>
      </c>
      <c r="T229" s="1" t="s">
        <v>45</v>
      </c>
      <c r="U229" s="1" t="s">
        <v>1131</v>
      </c>
      <c r="V229" s="1" t="s">
        <v>46</v>
      </c>
      <c r="W229" s="1" t="s">
        <v>47</v>
      </c>
      <c r="X229" s="1" t="s">
        <v>1133</v>
      </c>
      <c r="Y229" s="1" t="s">
        <v>49</v>
      </c>
      <c r="Z229" s="1" t="s">
        <v>918</v>
      </c>
      <c r="AA229" s="1" t="s">
        <v>51</v>
      </c>
      <c r="AB229" s="1" t="s">
        <v>1133</v>
      </c>
      <c r="AC229" s="1" t="s">
        <v>37</v>
      </c>
    </row>
    <row r="230" spans="1:29" hidden="1" x14ac:dyDescent="0.25">
      <c r="A230" s="1" t="s">
        <v>33</v>
      </c>
      <c r="B230" s="1" t="s">
        <v>34</v>
      </c>
      <c r="C230" s="2">
        <v>44707</v>
      </c>
      <c r="D230" s="1" t="s">
        <v>35</v>
      </c>
      <c r="E230" s="1" t="s">
        <v>36</v>
      </c>
      <c r="F230" s="1" t="s">
        <v>37</v>
      </c>
      <c r="G230" s="1" t="s">
        <v>1134</v>
      </c>
      <c r="H230" s="1" t="s">
        <v>1135</v>
      </c>
      <c r="I230" s="54">
        <v>0</v>
      </c>
      <c r="J230" s="54">
        <v>100752</v>
      </c>
      <c r="K230" s="1" t="s">
        <v>40</v>
      </c>
      <c r="L230" s="1" t="s">
        <v>67</v>
      </c>
      <c r="M230" s="1" t="s">
        <v>68</v>
      </c>
      <c r="N230" s="1" t="s">
        <v>37</v>
      </c>
      <c r="O230" s="1" t="s">
        <v>43</v>
      </c>
      <c r="P230" s="1" t="s">
        <v>43</v>
      </c>
      <c r="Q230" s="1" t="s">
        <v>43</v>
      </c>
      <c r="R230" s="3">
        <v>0</v>
      </c>
      <c r="S230" s="1" t="s">
        <v>44</v>
      </c>
      <c r="T230" s="1" t="s">
        <v>45</v>
      </c>
      <c r="U230" s="1" t="s">
        <v>1134</v>
      </c>
      <c r="V230" s="1" t="s">
        <v>46</v>
      </c>
      <c r="W230" s="1" t="s">
        <v>47</v>
      </c>
      <c r="X230" s="1" t="s">
        <v>1136</v>
      </c>
      <c r="Y230" s="1" t="s">
        <v>49</v>
      </c>
      <c r="Z230" s="1" t="s">
        <v>918</v>
      </c>
      <c r="AA230" s="1" t="s">
        <v>51</v>
      </c>
      <c r="AB230" s="1" t="s">
        <v>1136</v>
      </c>
      <c r="AC230" s="1" t="s">
        <v>37</v>
      </c>
    </row>
    <row r="231" spans="1:29" hidden="1" x14ac:dyDescent="0.25">
      <c r="A231" s="1" t="s">
        <v>33</v>
      </c>
      <c r="B231" s="1" t="s">
        <v>34</v>
      </c>
      <c r="C231" s="2">
        <v>44707</v>
      </c>
      <c r="D231" s="1" t="s">
        <v>35</v>
      </c>
      <c r="E231" s="1" t="s">
        <v>36</v>
      </c>
      <c r="F231" s="1" t="s">
        <v>37</v>
      </c>
      <c r="G231" s="1" t="s">
        <v>1137</v>
      </c>
      <c r="H231" s="1" t="s">
        <v>1138</v>
      </c>
      <c r="I231" s="54">
        <v>0</v>
      </c>
      <c r="J231" s="54">
        <v>202102</v>
      </c>
      <c r="K231" s="1" t="s">
        <v>40</v>
      </c>
      <c r="L231" s="1" t="s">
        <v>41</v>
      </c>
      <c r="M231" s="1" t="s">
        <v>42</v>
      </c>
      <c r="N231" s="1" t="s">
        <v>37</v>
      </c>
      <c r="O231" s="1" t="s">
        <v>43</v>
      </c>
      <c r="P231" s="1" t="s">
        <v>43</v>
      </c>
      <c r="Q231" s="1" t="s">
        <v>43</v>
      </c>
      <c r="R231" s="3">
        <v>0</v>
      </c>
      <c r="S231" s="1" t="s">
        <v>44</v>
      </c>
      <c r="T231" s="1" t="s">
        <v>45</v>
      </c>
      <c r="U231" s="1" t="s">
        <v>1137</v>
      </c>
      <c r="V231" s="1" t="s">
        <v>46</v>
      </c>
      <c r="W231" s="1" t="s">
        <v>47</v>
      </c>
      <c r="X231" s="1" t="s">
        <v>1139</v>
      </c>
      <c r="Y231" s="1" t="s">
        <v>49</v>
      </c>
      <c r="Z231" s="1" t="s">
        <v>918</v>
      </c>
      <c r="AA231" s="1" t="s">
        <v>51</v>
      </c>
      <c r="AB231" s="1" t="s">
        <v>1139</v>
      </c>
      <c r="AC231" s="1" t="s">
        <v>37</v>
      </c>
    </row>
    <row r="232" spans="1:29" hidden="1" x14ac:dyDescent="0.25">
      <c r="A232" s="1" t="s">
        <v>33</v>
      </c>
      <c r="B232" s="1" t="s">
        <v>34</v>
      </c>
      <c r="C232" s="2">
        <v>44712</v>
      </c>
      <c r="D232" s="1" t="s">
        <v>35</v>
      </c>
      <c r="E232" s="1" t="s">
        <v>36</v>
      </c>
      <c r="F232" s="1" t="s">
        <v>37</v>
      </c>
      <c r="G232" s="1" t="s">
        <v>1140</v>
      </c>
      <c r="H232" s="1" t="s">
        <v>1141</v>
      </c>
      <c r="I232" s="54">
        <v>0</v>
      </c>
      <c r="J232" s="54">
        <v>35478</v>
      </c>
      <c r="K232" s="1" t="s">
        <v>40</v>
      </c>
      <c r="L232" s="1" t="s">
        <v>444</v>
      </c>
      <c r="M232" s="1" t="s">
        <v>445</v>
      </c>
      <c r="N232" s="1" t="s">
        <v>37</v>
      </c>
      <c r="O232" s="1" t="s">
        <v>43</v>
      </c>
      <c r="P232" s="1" t="s">
        <v>43</v>
      </c>
      <c r="Q232" s="1" t="s">
        <v>43</v>
      </c>
      <c r="R232" s="3">
        <v>0</v>
      </c>
      <c r="S232" s="1" t="s">
        <v>44</v>
      </c>
      <c r="T232" s="1" t="s">
        <v>45</v>
      </c>
      <c r="U232" s="1" t="s">
        <v>1140</v>
      </c>
      <c r="V232" s="1" t="s">
        <v>46</v>
      </c>
      <c r="W232" s="1" t="s">
        <v>47</v>
      </c>
      <c r="X232" s="1" t="s">
        <v>1142</v>
      </c>
      <c r="Y232" s="1" t="s">
        <v>49</v>
      </c>
      <c r="Z232" s="1" t="s">
        <v>918</v>
      </c>
      <c r="AA232" s="1" t="s">
        <v>51</v>
      </c>
      <c r="AB232" s="1" t="s">
        <v>1142</v>
      </c>
      <c r="AC232" s="1" t="s">
        <v>37</v>
      </c>
    </row>
    <row r="233" spans="1:29" hidden="1" x14ac:dyDescent="0.25">
      <c r="A233" s="1" t="s">
        <v>33</v>
      </c>
      <c r="B233" s="1" t="s">
        <v>34</v>
      </c>
      <c r="C233" s="2">
        <v>44712</v>
      </c>
      <c r="D233" s="1" t="s">
        <v>35</v>
      </c>
      <c r="E233" s="1" t="s">
        <v>36</v>
      </c>
      <c r="F233" s="1" t="s">
        <v>37</v>
      </c>
      <c r="G233" s="1" t="s">
        <v>1143</v>
      </c>
      <c r="H233" s="1" t="s">
        <v>1144</v>
      </c>
      <c r="I233" s="54">
        <v>0</v>
      </c>
      <c r="J233" s="54">
        <v>164139</v>
      </c>
      <c r="K233" s="1" t="s">
        <v>40</v>
      </c>
      <c r="L233" s="1" t="s">
        <v>444</v>
      </c>
      <c r="M233" s="1" t="s">
        <v>445</v>
      </c>
      <c r="N233" s="1" t="s">
        <v>37</v>
      </c>
      <c r="O233" s="1" t="s">
        <v>43</v>
      </c>
      <c r="P233" s="1" t="s">
        <v>43</v>
      </c>
      <c r="Q233" s="1" t="s">
        <v>43</v>
      </c>
      <c r="R233" s="3">
        <v>0</v>
      </c>
      <c r="S233" s="1" t="s">
        <v>44</v>
      </c>
      <c r="T233" s="1" t="s">
        <v>45</v>
      </c>
      <c r="U233" s="1" t="s">
        <v>1143</v>
      </c>
      <c r="V233" s="1" t="s">
        <v>46</v>
      </c>
      <c r="W233" s="1" t="s">
        <v>47</v>
      </c>
      <c r="X233" s="1" t="s">
        <v>1145</v>
      </c>
      <c r="Y233" s="1" t="s">
        <v>49</v>
      </c>
      <c r="Z233" s="1" t="s">
        <v>918</v>
      </c>
      <c r="AA233" s="1" t="s">
        <v>51</v>
      </c>
      <c r="AB233" s="1" t="s">
        <v>1145</v>
      </c>
      <c r="AC233" s="1" t="s">
        <v>37</v>
      </c>
    </row>
    <row r="234" spans="1:29" hidden="1" x14ac:dyDescent="0.25">
      <c r="A234" s="1" t="s">
        <v>33</v>
      </c>
      <c r="B234" s="1" t="s">
        <v>34</v>
      </c>
      <c r="C234" s="2">
        <v>44712</v>
      </c>
      <c r="D234" s="1" t="s">
        <v>73</v>
      </c>
      <c r="E234" s="1" t="s">
        <v>74</v>
      </c>
      <c r="F234" s="1" t="s">
        <v>37</v>
      </c>
      <c r="G234" s="1" t="s">
        <v>1146</v>
      </c>
      <c r="H234" s="1" t="s">
        <v>76</v>
      </c>
      <c r="I234" s="3">
        <v>393959</v>
      </c>
      <c r="J234" s="3">
        <v>0</v>
      </c>
      <c r="K234" s="1" t="s">
        <v>40</v>
      </c>
      <c r="L234" s="1" t="s">
        <v>1147</v>
      </c>
      <c r="M234" s="1" t="s">
        <v>686</v>
      </c>
      <c r="N234" s="1" t="s">
        <v>79</v>
      </c>
      <c r="O234" s="1" t="s">
        <v>80</v>
      </c>
      <c r="P234" s="1" t="s">
        <v>43</v>
      </c>
      <c r="Q234" s="1" t="s">
        <v>43</v>
      </c>
      <c r="R234" s="3">
        <v>0</v>
      </c>
      <c r="S234" s="1" t="s">
        <v>44</v>
      </c>
      <c r="T234" s="1" t="s">
        <v>45</v>
      </c>
      <c r="U234" s="1" t="s">
        <v>1146</v>
      </c>
      <c r="V234" s="1" t="s">
        <v>46</v>
      </c>
      <c r="W234" s="1" t="s">
        <v>912</v>
      </c>
      <c r="X234" s="1" t="s">
        <v>1148</v>
      </c>
      <c r="Y234" s="1" t="s">
        <v>83</v>
      </c>
      <c r="Z234" s="1" t="s">
        <v>1149</v>
      </c>
      <c r="AA234" s="1" t="s">
        <v>51</v>
      </c>
      <c r="AB234" s="1" t="s">
        <v>1148</v>
      </c>
      <c r="AC234" s="1" t="s">
        <v>37</v>
      </c>
    </row>
    <row r="235" spans="1:29" hidden="1" x14ac:dyDescent="0.25">
      <c r="A235" s="1" t="s">
        <v>33</v>
      </c>
      <c r="B235" s="1" t="s">
        <v>34</v>
      </c>
      <c r="C235" s="2">
        <v>44712</v>
      </c>
      <c r="D235" s="1" t="s">
        <v>73</v>
      </c>
      <c r="E235" s="1" t="s">
        <v>74</v>
      </c>
      <c r="F235" s="1" t="s">
        <v>37</v>
      </c>
      <c r="G235" s="1" t="s">
        <v>1146</v>
      </c>
      <c r="H235" s="1" t="s">
        <v>76</v>
      </c>
      <c r="I235" s="3">
        <v>724762</v>
      </c>
      <c r="J235" s="3">
        <v>0</v>
      </c>
      <c r="K235" s="1" t="s">
        <v>40</v>
      </c>
      <c r="L235" s="1" t="s">
        <v>234</v>
      </c>
      <c r="M235" s="1" t="s">
        <v>235</v>
      </c>
      <c r="N235" s="1" t="s">
        <v>89</v>
      </c>
      <c r="O235" s="1" t="s">
        <v>90</v>
      </c>
      <c r="P235" s="1" t="s">
        <v>43</v>
      </c>
      <c r="Q235" s="1" t="s">
        <v>43</v>
      </c>
      <c r="R235" s="3">
        <v>0</v>
      </c>
      <c r="S235" s="1" t="s">
        <v>44</v>
      </c>
      <c r="T235" s="1" t="s">
        <v>45</v>
      </c>
      <c r="U235" s="1" t="s">
        <v>1146</v>
      </c>
      <c r="V235" s="1" t="s">
        <v>46</v>
      </c>
      <c r="W235" s="1" t="s">
        <v>912</v>
      </c>
      <c r="X235" s="1" t="s">
        <v>1148</v>
      </c>
      <c r="Y235" s="1" t="s">
        <v>83</v>
      </c>
      <c r="Z235" s="1" t="s">
        <v>1149</v>
      </c>
      <c r="AA235" s="1" t="s">
        <v>51</v>
      </c>
      <c r="AB235" s="1" t="s">
        <v>1148</v>
      </c>
      <c r="AC235" s="1" t="s">
        <v>37</v>
      </c>
    </row>
    <row r="236" spans="1:29" hidden="1" x14ac:dyDescent="0.25">
      <c r="A236" s="1" t="s">
        <v>33</v>
      </c>
      <c r="B236" s="1" t="s">
        <v>34</v>
      </c>
      <c r="C236" s="2">
        <v>44712</v>
      </c>
      <c r="D236" s="1" t="s">
        <v>73</v>
      </c>
      <c r="E236" s="1" t="s">
        <v>74</v>
      </c>
      <c r="F236" s="1" t="s">
        <v>37</v>
      </c>
      <c r="G236" s="1" t="s">
        <v>1146</v>
      </c>
      <c r="H236" s="1" t="s">
        <v>76</v>
      </c>
      <c r="I236" s="3">
        <v>366667</v>
      </c>
      <c r="J236" s="3">
        <v>0</v>
      </c>
      <c r="K236" s="1" t="s">
        <v>40</v>
      </c>
      <c r="L236" s="1" t="s">
        <v>506</v>
      </c>
      <c r="M236" s="1" t="s">
        <v>507</v>
      </c>
      <c r="N236" s="1" t="s">
        <v>295</v>
      </c>
      <c r="O236" s="1" t="s">
        <v>296</v>
      </c>
      <c r="P236" s="1" t="s">
        <v>43</v>
      </c>
      <c r="Q236" s="1" t="s">
        <v>43</v>
      </c>
      <c r="R236" s="3">
        <v>0</v>
      </c>
      <c r="S236" s="1" t="s">
        <v>44</v>
      </c>
      <c r="T236" s="1" t="s">
        <v>45</v>
      </c>
      <c r="U236" s="1" t="s">
        <v>1146</v>
      </c>
      <c r="V236" s="1" t="s">
        <v>46</v>
      </c>
      <c r="W236" s="1" t="s">
        <v>912</v>
      </c>
      <c r="X236" s="1" t="s">
        <v>1148</v>
      </c>
      <c r="Y236" s="1" t="s">
        <v>83</v>
      </c>
      <c r="Z236" s="1" t="s">
        <v>1149</v>
      </c>
      <c r="AA236" s="1" t="s">
        <v>51</v>
      </c>
      <c r="AB236" s="1" t="s">
        <v>1148</v>
      </c>
      <c r="AC236" s="1" t="s">
        <v>37</v>
      </c>
    </row>
    <row r="237" spans="1:29" hidden="1" x14ac:dyDescent="0.25">
      <c r="A237" s="1" t="s">
        <v>33</v>
      </c>
      <c r="B237" s="1" t="s">
        <v>34</v>
      </c>
      <c r="C237" s="2">
        <v>44712</v>
      </c>
      <c r="D237" s="1" t="s">
        <v>73</v>
      </c>
      <c r="E237" s="1" t="s">
        <v>74</v>
      </c>
      <c r="F237" s="1" t="s">
        <v>37</v>
      </c>
      <c r="G237" s="1" t="s">
        <v>1146</v>
      </c>
      <c r="H237" s="1" t="s">
        <v>76</v>
      </c>
      <c r="I237" s="3">
        <v>33334</v>
      </c>
      <c r="J237" s="3">
        <v>0</v>
      </c>
      <c r="K237" s="1" t="s">
        <v>40</v>
      </c>
      <c r="L237" s="1" t="s">
        <v>978</v>
      </c>
      <c r="M237" s="1" t="s">
        <v>874</v>
      </c>
      <c r="N237" s="1" t="s">
        <v>79</v>
      </c>
      <c r="O237" s="1" t="s">
        <v>80</v>
      </c>
      <c r="P237" s="1" t="s">
        <v>43</v>
      </c>
      <c r="Q237" s="1" t="s">
        <v>43</v>
      </c>
      <c r="R237" s="3">
        <v>0</v>
      </c>
      <c r="S237" s="1" t="s">
        <v>44</v>
      </c>
      <c r="T237" s="1" t="s">
        <v>45</v>
      </c>
      <c r="U237" s="1" t="s">
        <v>1146</v>
      </c>
      <c r="V237" s="1" t="s">
        <v>46</v>
      </c>
      <c r="W237" s="1" t="s">
        <v>912</v>
      </c>
      <c r="X237" s="1" t="s">
        <v>1148</v>
      </c>
      <c r="Y237" s="1" t="s">
        <v>83</v>
      </c>
      <c r="Z237" s="1" t="s">
        <v>1149</v>
      </c>
      <c r="AA237" s="1" t="s">
        <v>51</v>
      </c>
      <c r="AB237" s="1" t="s">
        <v>1148</v>
      </c>
      <c r="AC237" s="1" t="s">
        <v>37</v>
      </c>
    </row>
    <row r="238" spans="1:29" hidden="1" x14ac:dyDescent="0.25">
      <c r="A238" s="1" t="s">
        <v>33</v>
      </c>
      <c r="B238" s="1" t="s">
        <v>34</v>
      </c>
      <c r="C238" s="2">
        <v>44712</v>
      </c>
      <c r="D238" s="1" t="s">
        <v>73</v>
      </c>
      <c r="E238" s="1" t="s">
        <v>74</v>
      </c>
      <c r="F238" s="1" t="s">
        <v>37</v>
      </c>
      <c r="G238" s="1" t="s">
        <v>1146</v>
      </c>
      <c r="H238" s="1" t="s">
        <v>76</v>
      </c>
      <c r="I238" s="3">
        <v>66667</v>
      </c>
      <c r="J238" s="3">
        <v>0</v>
      </c>
      <c r="K238" s="1" t="s">
        <v>40</v>
      </c>
      <c r="L238" s="1" t="s">
        <v>139</v>
      </c>
      <c r="M238" s="1" t="s">
        <v>140</v>
      </c>
      <c r="N238" s="1" t="s">
        <v>79</v>
      </c>
      <c r="O238" s="1" t="s">
        <v>80</v>
      </c>
      <c r="P238" s="1" t="s">
        <v>43</v>
      </c>
      <c r="Q238" s="1" t="s">
        <v>43</v>
      </c>
      <c r="R238" s="3">
        <v>0</v>
      </c>
      <c r="S238" s="1" t="s">
        <v>44</v>
      </c>
      <c r="T238" s="1" t="s">
        <v>45</v>
      </c>
      <c r="U238" s="1" t="s">
        <v>1146</v>
      </c>
      <c r="V238" s="1" t="s">
        <v>46</v>
      </c>
      <c r="W238" s="1" t="s">
        <v>912</v>
      </c>
      <c r="X238" s="1" t="s">
        <v>1148</v>
      </c>
      <c r="Y238" s="1" t="s">
        <v>83</v>
      </c>
      <c r="Z238" s="1" t="s">
        <v>1149</v>
      </c>
      <c r="AA238" s="1" t="s">
        <v>51</v>
      </c>
      <c r="AB238" s="1" t="s">
        <v>1148</v>
      </c>
      <c r="AC238" s="1" t="s">
        <v>37</v>
      </c>
    </row>
    <row r="239" spans="1:29" hidden="1" x14ac:dyDescent="0.25">
      <c r="A239" s="1" t="s">
        <v>33</v>
      </c>
      <c r="B239" s="1" t="s">
        <v>34</v>
      </c>
      <c r="C239" s="2">
        <v>44712</v>
      </c>
      <c r="D239" s="1" t="s">
        <v>73</v>
      </c>
      <c r="E239" s="1" t="s">
        <v>74</v>
      </c>
      <c r="F239" s="1" t="s">
        <v>37</v>
      </c>
      <c r="G239" s="1" t="s">
        <v>1146</v>
      </c>
      <c r="H239" s="1" t="s">
        <v>76</v>
      </c>
      <c r="I239" s="3">
        <v>33334</v>
      </c>
      <c r="J239" s="3">
        <v>0</v>
      </c>
      <c r="K239" s="1" t="s">
        <v>40</v>
      </c>
      <c r="L239" s="1" t="s">
        <v>352</v>
      </c>
      <c r="M239" s="1" t="s">
        <v>353</v>
      </c>
      <c r="N239" s="1" t="s">
        <v>79</v>
      </c>
      <c r="O239" s="1" t="s">
        <v>80</v>
      </c>
      <c r="P239" s="1" t="s">
        <v>43</v>
      </c>
      <c r="Q239" s="1" t="s">
        <v>43</v>
      </c>
      <c r="R239" s="3">
        <v>0</v>
      </c>
      <c r="S239" s="1" t="s">
        <v>44</v>
      </c>
      <c r="T239" s="1" t="s">
        <v>45</v>
      </c>
      <c r="U239" s="1" t="s">
        <v>1146</v>
      </c>
      <c r="V239" s="1" t="s">
        <v>46</v>
      </c>
      <c r="W239" s="1" t="s">
        <v>912</v>
      </c>
      <c r="X239" s="1" t="s">
        <v>1148</v>
      </c>
      <c r="Y239" s="1" t="s">
        <v>83</v>
      </c>
      <c r="Z239" s="1" t="s">
        <v>1149</v>
      </c>
      <c r="AA239" s="1" t="s">
        <v>51</v>
      </c>
      <c r="AB239" s="1" t="s">
        <v>1148</v>
      </c>
      <c r="AC239" s="1" t="s">
        <v>37</v>
      </c>
    </row>
    <row r="240" spans="1:29" hidden="1" x14ac:dyDescent="0.25">
      <c r="A240" s="1" t="s">
        <v>33</v>
      </c>
      <c r="B240" s="1" t="s">
        <v>34</v>
      </c>
      <c r="C240" s="2">
        <v>44712</v>
      </c>
      <c r="D240" s="1" t="s">
        <v>73</v>
      </c>
      <c r="E240" s="1" t="s">
        <v>74</v>
      </c>
      <c r="F240" s="1" t="s">
        <v>37</v>
      </c>
      <c r="G240" s="1" t="s">
        <v>1146</v>
      </c>
      <c r="H240" s="1" t="s">
        <v>76</v>
      </c>
      <c r="I240" s="3">
        <v>68552</v>
      </c>
      <c r="J240" s="3">
        <v>0</v>
      </c>
      <c r="K240" s="1" t="s">
        <v>40</v>
      </c>
      <c r="L240" s="1" t="s">
        <v>391</v>
      </c>
      <c r="M240" s="1" t="s">
        <v>392</v>
      </c>
      <c r="N240" s="1" t="s">
        <v>79</v>
      </c>
      <c r="O240" s="1" t="s">
        <v>80</v>
      </c>
      <c r="P240" s="1" t="s">
        <v>43</v>
      </c>
      <c r="Q240" s="1" t="s">
        <v>43</v>
      </c>
      <c r="R240" s="3">
        <v>0</v>
      </c>
      <c r="S240" s="1" t="s">
        <v>44</v>
      </c>
      <c r="T240" s="1" t="s">
        <v>45</v>
      </c>
      <c r="U240" s="1" t="s">
        <v>1146</v>
      </c>
      <c r="V240" s="1" t="s">
        <v>46</v>
      </c>
      <c r="W240" s="1" t="s">
        <v>912</v>
      </c>
      <c r="X240" s="1" t="s">
        <v>1148</v>
      </c>
      <c r="Y240" s="1" t="s">
        <v>83</v>
      </c>
      <c r="Z240" s="1" t="s">
        <v>1149</v>
      </c>
      <c r="AA240" s="1" t="s">
        <v>51</v>
      </c>
      <c r="AB240" s="1" t="s">
        <v>1148</v>
      </c>
      <c r="AC240" s="1" t="s">
        <v>37</v>
      </c>
    </row>
    <row r="241" spans="1:29" hidden="1" x14ac:dyDescent="0.25">
      <c r="A241" s="1" t="s">
        <v>33</v>
      </c>
      <c r="B241" s="1" t="s">
        <v>34</v>
      </c>
      <c r="C241" s="2">
        <v>44712</v>
      </c>
      <c r="D241" s="1" t="s">
        <v>73</v>
      </c>
      <c r="E241" s="1" t="s">
        <v>74</v>
      </c>
      <c r="F241" s="1" t="s">
        <v>37</v>
      </c>
      <c r="G241" s="1" t="s">
        <v>1146</v>
      </c>
      <c r="H241" s="1" t="s">
        <v>76</v>
      </c>
      <c r="I241" s="3">
        <v>44424</v>
      </c>
      <c r="J241" s="3">
        <v>0</v>
      </c>
      <c r="K241" s="1" t="s">
        <v>40</v>
      </c>
      <c r="L241" s="1" t="s">
        <v>857</v>
      </c>
      <c r="M241" s="1" t="s">
        <v>858</v>
      </c>
      <c r="N241" s="1" t="s">
        <v>79</v>
      </c>
      <c r="O241" s="1" t="s">
        <v>80</v>
      </c>
      <c r="P241" s="1" t="s">
        <v>43</v>
      </c>
      <c r="Q241" s="1" t="s">
        <v>43</v>
      </c>
      <c r="R241" s="3">
        <v>0</v>
      </c>
      <c r="S241" s="1" t="s">
        <v>44</v>
      </c>
      <c r="T241" s="1" t="s">
        <v>45</v>
      </c>
      <c r="U241" s="1" t="s">
        <v>1146</v>
      </c>
      <c r="V241" s="1" t="s">
        <v>46</v>
      </c>
      <c r="W241" s="1" t="s">
        <v>912</v>
      </c>
      <c r="X241" s="1" t="s">
        <v>1148</v>
      </c>
      <c r="Y241" s="1" t="s">
        <v>83</v>
      </c>
      <c r="Z241" s="1" t="s">
        <v>1149</v>
      </c>
      <c r="AA241" s="1" t="s">
        <v>51</v>
      </c>
      <c r="AB241" s="1" t="s">
        <v>1148</v>
      </c>
      <c r="AC241" s="1" t="s">
        <v>37</v>
      </c>
    </row>
    <row r="242" spans="1:29" hidden="1" x14ac:dyDescent="0.25">
      <c r="A242" s="1" t="s">
        <v>33</v>
      </c>
      <c r="B242" s="1" t="s">
        <v>34</v>
      </c>
      <c r="C242" s="2">
        <v>44712</v>
      </c>
      <c r="D242" s="1" t="s">
        <v>73</v>
      </c>
      <c r="E242" s="1" t="s">
        <v>74</v>
      </c>
      <c r="F242" s="1" t="s">
        <v>37</v>
      </c>
      <c r="G242" s="1" t="s">
        <v>1146</v>
      </c>
      <c r="H242" s="1" t="s">
        <v>76</v>
      </c>
      <c r="I242" s="3">
        <v>166667</v>
      </c>
      <c r="J242" s="3">
        <v>0</v>
      </c>
      <c r="K242" s="1" t="s">
        <v>40</v>
      </c>
      <c r="L242" s="1" t="s">
        <v>168</v>
      </c>
      <c r="M242" s="1" t="s">
        <v>169</v>
      </c>
      <c r="N242" s="1" t="s">
        <v>79</v>
      </c>
      <c r="O242" s="1" t="s">
        <v>80</v>
      </c>
      <c r="P242" s="1" t="s">
        <v>43</v>
      </c>
      <c r="Q242" s="1" t="s">
        <v>43</v>
      </c>
      <c r="R242" s="3">
        <v>0</v>
      </c>
      <c r="S242" s="1" t="s">
        <v>44</v>
      </c>
      <c r="T242" s="1" t="s">
        <v>45</v>
      </c>
      <c r="U242" s="1" t="s">
        <v>1146</v>
      </c>
      <c r="V242" s="1" t="s">
        <v>46</v>
      </c>
      <c r="W242" s="1" t="s">
        <v>912</v>
      </c>
      <c r="X242" s="1" t="s">
        <v>1148</v>
      </c>
      <c r="Y242" s="1" t="s">
        <v>83</v>
      </c>
      <c r="Z242" s="1" t="s">
        <v>1149</v>
      </c>
      <c r="AA242" s="1" t="s">
        <v>51</v>
      </c>
      <c r="AB242" s="1" t="s">
        <v>1148</v>
      </c>
      <c r="AC242" s="1" t="s">
        <v>37</v>
      </c>
    </row>
    <row r="243" spans="1:29" hidden="1" x14ac:dyDescent="0.25">
      <c r="A243" s="1" t="s">
        <v>33</v>
      </c>
      <c r="B243" s="1" t="s">
        <v>34</v>
      </c>
      <c r="C243" s="2">
        <v>44712</v>
      </c>
      <c r="D243" s="1" t="s">
        <v>73</v>
      </c>
      <c r="E243" s="1" t="s">
        <v>74</v>
      </c>
      <c r="F243" s="1" t="s">
        <v>37</v>
      </c>
      <c r="G243" s="1" t="s">
        <v>1146</v>
      </c>
      <c r="H243" s="1" t="s">
        <v>76</v>
      </c>
      <c r="I243" s="3">
        <v>35903</v>
      </c>
      <c r="J243" s="3">
        <v>0</v>
      </c>
      <c r="K243" s="1" t="s">
        <v>40</v>
      </c>
      <c r="L243" s="1" t="s">
        <v>577</v>
      </c>
      <c r="M243" s="1" t="s">
        <v>578</v>
      </c>
      <c r="N243" s="1" t="s">
        <v>79</v>
      </c>
      <c r="O243" s="1" t="s">
        <v>80</v>
      </c>
      <c r="P243" s="1" t="s">
        <v>43</v>
      </c>
      <c r="Q243" s="1" t="s">
        <v>43</v>
      </c>
      <c r="R243" s="3">
        <v>0</v>
      </c>
      <c r="S243" s="1" t="s">
        <v>44</v>
      </c>
      <c r="T243" s="1" t="s">
        <v>45</v>
      </c>
      <c r="U243" s="1" t="s">
        <v>1146</v>
      </c>
      <c r="V243" s="1" t="s">
        <v>46</v>
      </c>
      <c r="W243" s="1" t="s">
        <v>912</v>
      </c>
      <c r="X243" s="1" t="s">
        <v>1148</v>
      </c>
      <c r="Y243" s="1" t="s">
        <v>83</v>
      </c>
      <c r="Z243" s="1" t="s">
        <v>1149</v>
      </c>
      <c r="AA243" s="1" t="s">
        <v>51</v>
      </c>
      <c r="AB243" s="1" t="s">
        <v>1148</v>
      </c>
      <c r="AC243" s="1" t="s">
        <v>37</v>
      </c>
    </row>
    <row r="244" spans="1:29" hidden="1" x14ac:dyDescent="0.25">
      <c r="A244" s="1" t="s">
        <v>33</v>
      </c>
      <c r="B244" s="1" t="s">
        <v>34</v>
      </c>
      <c r="C244" s="2">
        <v>44712</v>
      </c>
      <c r="D244" s="1" t="s">
        <v>73</v>
      </c>
      <c r="E244" s="1" t="s">
        <v>74</v>
      </c>
      <c r="F244" s="1" t="s">
        <v>37</v>
      </c>
      <c r="G244" s="1" t="s">
        <v>1146</v>
      </c>
      <c r="H244" s="1" t="s">
        <v>76</v>
      </c>
      <c r="I244" s="3">
        <v>100000</v>
      </c>
      <c r="J244" s="3">
        <v>0</v>
      </c>
      <c r="K244" s="1" t="s">
        <v>40</v>
      </c>
      <c r="L244" s="1" t="s">
        <v>416</v>
      </c>
      <c r="M244" s="1" t="s">
        <v>417</v>
      </c>
      <c r="N244" s="1" t="s">
        <v>79</v>
      </c>
      <c r="O244" s="1" t="s">
        <v>80</v>
      </c>
      <c r="P244" s="1" t="s">
        <v>43</v>
      </c>
      <c r="Q244" s="1" t="s">
        <v>43</v>
      </c>
      <c r="R244" s="3">
        <v>0</v>
      </c>
      <c r="S244" s="1" t="s">
        <v>44</v>
      </c>
      <c r="T244" s="1" t="s">
        <v>45</v>
      </c>
      <c r="U244" s="1" t="s">
        <v>1146</v>
      </c>
      <c r="V244" s="1" t="s">
        <v>46</v>
      </c>
      <c r="W244" s="1" t="s">
        <v>912</v>
      </c>
      <c r="X244" s="1" t="s">
        <v>1148</v>
      </c>
      <c r="Y244" s="1" t="s">
        <v>83</v>
      </c>
      <c r="Z244" s="1" t="s">
        <v>1149</v>
      </c>
      <c r="AA244" s="1" t="s">
        <v>51</v>
      </c>
      <c r="AB244" s="1" t="s">
        <v>1148</v>
      </c>
      <c r="AC244" s="1" t="s">
        <v>37</v>
      </c>
    </row>
    <row r="245" spans="1:29" hidden="1" x14ac:dyDescent="0.25">
      <c r="A245" s="1" t="s">
        <v>33</v>
      </c>
      <c r="B245" s="1" t="s">
        <v>34</v>
      </c>
      <c r="C245" s="2">
        <v>44712</v>
      </c>
      <c r="D245" s="1" t="s">
        <v>73</v>
      </c>
      <c r="E245" s="1" t="s">
        <v>74</v>
      </c>
      <c r="F245" s="1" t="s">
        <v>37</v>
      </c>
      <c r="G245" s="1" t="s">
        <v>1146</v>
      </c>
      <c r="H245" s="1" t="s">
        <v>76</v>
      </c>
      <c r="I245" s="3">
        <v>36193</v>
      </c>
      <c r="J245" s="3">
        <v>0</v>
      </c>
      <c r="K245" s="1" t="s">
        <v>40</v>
      </c>
      <c r="L245" s="1" t="s">
        <v>232</v>
      </c>
      <c r="M245" s="1" t="s">
        <v>233</v>
      </c>
      <c r="N245" s="1" t="s">
        <v>79</v>
      </c>
      <c r="O245" s="1" t="s">
        <v>80</v>
      </c>
      <c r="P245" s="1" t="s">
        <v>43</v>
      </c>
      <c r="Q245" s="1" t="s">
        <v>43</v>
      </c>
      <c r="R245" s="3">
        <v>0</v>
      </c>
      <c r="S245" s="1" t="s">
        <v>44</v>
      </c>
      <c r="T245" s="1" t="s">
        <v>45</v>
      </c>
      <c r="U245" s="1" t="s">
        <v>1146</v>
      </c>
      <c r="V245" s="1" t="s">
        <v>46</v>
      </c>
      <c r="W245" s="1" t="s">
        <v>912</v>
      </c>
      <c r="X245" s="1" t="s">
        <v>1148</v>
      </c>
      <c r="Y245" s="1" t="s">
        <v>83</v>
      </c>
      <c r="Z245" s="1" t="s">
        <v>1149</v>
      </c>
      <c r="AA245" s="1" t="s">
        <v>51</v>
      </c>
      <c r="AB245" s="1" t="s">
        <v>1148</v>
      </c>
      <c r="AC245" s="1" t="s">
        <v>37</v>
      </c>
    </row>
    <row r="246" spans="1:29" hidden="1" x14ac:dyDescent="0.25">
      <c r="A246" s="1" t="s">
        <v>33</v>
      </c>
      <c r="B246" s="1" t="s">
        <v>34</v>
      </c>
      <c r="C246" s="2">
        <v>44712</v>
      </c>
      <c r="D246" s="1" t="s">
        <v>73</v>
      </c>
      <c r="E246" s="1" t="s">
        <v>74</v>
      </c>
      <c r="F246" s="1" t="s">
        <v>37</v>
      </c>
      <c r="G246" s="1" t="s">
        <v>1146</v>
      </c>
      <c r="H246" s="1" t="s">
        <v>76</v>
      </c>
      <c r="I246" s="3">
        <v>71184</v>
      </c>
      <c r="J246" s="3">
        <v>0</v>
      </c>
      <c r="K246" s="1" t="s">
        <v>40</v>
      </c>
      <c r="L246" s="1" t="s">
        <v>601</v>
      </c>
      <c r="M246" s="1" t="s">
        <v>602</v>
      </c>
      <c r="N246" s="1" t="s">
        <v>79</v>
      </c>
      <c r="O246" s="1" t="s">
        <v>80</v>
      </c>
      <c r="P246" s="1" t="s">
        <v>43</v>
      </c>
      <c r="Q246" s="1" t="s">
        <v>43</v>
      </c>
      <c r="R246" s="3">
        <v>0</v>
      </c>
      <c r="S246" s="1" t="s">
        <v>44</v>
      </c>
      <c r="T246" s="1" t="s">
        <v>45</v>
      </c>
      <c r="U246" s="1" t="s">
        <v>1146</v>
      </c>
      <c r="V246" s="1" t="s">
        <v>46</v>
      </c>
      <c r="W246" s="1" t="s">
        <v>912</v>
      </c>
      <c r="X246" s="1" t="s">
        <v>1148</v>
      </c>
      <c r="Y246" s="1" t="s">
        <v>83</v>
      </c>
      <c r="Z246" s="1" t="s">
        <v>1149</v>
      </c>
      <c r="AA246" s="1" t="s">
        <v>51</v>
      </c>
      <c r="AB246" s="1" t="s">
        <v>1148</v>
      </c>
      <c r="AC246" s="1" t="s">
        <v>37</v>
      </c>
    </row>
    <row r="247" spans="1:29" hidden="1" x14ac:dyDescent="0.25">
      <c r="A247" s="1" t="s">
        <v>33</v>
      </c>
      <c r="B247" s="1" t="s">
        <v>34</v>
      </c>
      <c r="C247" s="2">
        <v>44712</v>
      </c>
      <c r="D247" s="1" t="s">
        <v>73</v>
      </c>
      <c r="E247" s="1" t="s">
        <v>74</v>
      </c>
      <c r="F247" s="1" t="s">
        <v>37</v>
      </c>
      <c r="G247" s="1" t="s">
        <v>1146</v>
      </c>
      <c r="H247" s="1" t="s">
        <v>76</v>
      </c>
      <c r="I247" s="3">
        <v>37632</v>
      </c>
      <c r="J247" s="3">
        <v>0</v>
      </c>
      <c r="K247" s="1" t="s">
        <v>40</v>
      </c>
      <c r="L247" s="1" t="s">
        <v>109</v>
      </c>
      <c r="M247" s="1" t="s">
        <v>110</v>
      </c>
      <c r="N247" s="1" t="s">
        <v>79</v>
      </c>
      <c r="O247" s="1" t="s">
        <v>80</v>
      </c>
      <c r="P247" s="1" t="s">
        <v>43</v>
      </c>
      <c r="Q247" s="1" t="s">
        <v>43</v>
      </c>
      <c r="R247" s="3">
        <v>0</v>
      </c>
      <c r="S247" s="1" t="s">
        <v>44</v>
      </c>
      <c r="T247" s="1" t="s">
        <v>45</v>
      </c>
      <c r="U247" s="1" t="s">
        <v>1146</v>
      </c>
      <c r="V247" s="1" t="s">
        <v>46</v>
      </c>
      <c r="W247" s="1" t="s">
        <v>912</v>
      </c>
      <c r="X247" s="1" t="s">
        <v>1148</v>
      </c>
      <c r="Y247" s="1" t="s">
        <v>83</v>
      </c>
      <c r="Z247" s="1" t="s">
        <v>1149</v>
      </c>
      <c r="AA247" s="1" t="s">
        <v>51</v>
      </c>
      <c r="AB247" s="1" t="s">
        <v>1148</v>
      </c>
      <c r="AC247" s="1" t="s">
        <v>37</v>
      </c>
    </row>
    <row r="248" spans="1:29" hidden="1" x14ac:dyDescent="0.25">
      <c r="A248" s="1" t="s">
        <v>33</v>
      </c>
      <c r="B248" s="1" t="s">
        <v>34</v>
      </c>
      <c r="C248" s="2">
        <v>44712</v>
      </c>
      <c r="D248" s="1" t="s">
        <v>73</v>
      </c>
      <c r="E248" s="1" t="s">
        <v>74</v>
      </c>
      <c r="F248" s="1" t="s">
        <v>37</v>
      </c>
      <c r="G248" s="1" t="s">
        <v>1146</v>
      </c>
      <c r="H248" s="1" t="s">
        <v>76</v>
      </c>
      <c r="I248" s="3">
        <v>620500</v>
      </c>
      <c r="J248" s="3">
        <v>0</v>
      </c>
      <c r="K248" s="1" t="s">
        <v>40</v>
      </c>
      <c r="L248" s="1" t="s">
        <v>742</v>
      </c>
      <c r="M248" s="1" t="s">
        <v>743</v>
      </c>
      <c r="N248" s="1" t="s">
        <v>79</v>
      </c>
      <c r="O248" s="1" t="s">
        <v>80</v>
      </c>
      <c r="P248" s="1" t="s">
        <v>43</v>
      </c>
      <c r="Q248" s="1" t="s">
        <v>43</v>
      </c>
      <c r="R248" s="3">
        <v>0</v>
      </c>
      <c r="S248" s="1" t="s">
        <v>44</v>
      </c>
      <c r="T248" s="1" t="s">
        <v>45</v>
      </c>
      <c r="U248" s="1" t="s">
        <v>1146</v>
      </c>
      <c r="V248" s="1" t="s">
        <v>46</v>
      </c>
      <c r="W248" s="1" t="s">
        <v>912</v>
      </c>
      <c r="X248" s="1" t="s">
        <v>1148</v>
      </c>
      <c r="Y248" s="1" t="s">
        <v>83</v>
      </c>
      <c r="Z248" s="1" t="s">
        <v>1149</v>
      </c>
      <c r="AA248" s="1" t="s">
        <v>51</v>
      </c>
      <c r="AB248" s="1" t="s">
        <v>1148</v>
      </c>
      <c r="AC248" s="1" t="s">
        <v>37</v>
      </c>
    </row>
    <row r="249" spans="1:29" hidden="1" x14ac:dyDescent="0.25">
      <c r="A249" s="1" t="s">
        <v>33</v>
      </c>
      <c r="B249" s="1" t="s">
        <v>34</v>
      </c>
      <c r="C249" s="2">
        <v>44712</v>
      </c>
      <c r="D249" s="1" t="s">
        <v>73</v>
      </c>
      <c r="E249" s="1" t="s">
        <v>74</v>
      </c>
      <c r="F249" s="1" t="s">
        <v>37</v>
      </c>
      <c r="G249" s="1" t="s">
        <v>1146</v>
      </c>
      <c r="H249" s="1" t="s">
        <v>76</v>
      </c>
      <c r="I249" s="3">
        <v>157584</v>
      </c>
      <c r="J249" s="3">
        <v>0</v>
      </c>
      <c r="K249" s="1" t="s">
        <v>40</v>
      </c>
      <c r="L249" s="1" t="s">
        <v>1147</v>
      </c>
      <c r="M249" s="1" t="s">
        <v>686</v>
      </c>
      <c r="N249" s="1" t="s">
        <v>79</v>
      </c>
      <c r="O249" s="1" t="s">
        <v>80</v>
      </c>
      <c r="P249" s="1" t="s">
        <v>43</v>
      </c>
      <c r="Q249" s="1" t="s">
        <v>43</v>
      </c>
      <c r="R249" s="3">
        <v>0</v>
      </c>
      <c r="S249" s="1" t="s">
        <v>44</v>
      </c>
      <c r="T249" s="1" t="s">
        <v>45</v>
      </c>
      <c r="U249" s="1" t="s">
        <v>1146</v>
      </c>
      <c r="V249" s="1" t="s">
        <v>46</v>
      </c>
      <c r="W249" s="1" t="s">
        <v>912</v>
      </c>
      <c r="X249" s="1" t="s">
        <v>1148</v>
      </c>
      <c r="Y249" s="1" t="s">
        <v>83</v>
      </c>
      <c r="Z249" s="1" t="s">
        <v>1149</v>
      </c>
      <c r="AA249" s="1" t="s">
        <v>51</v>
      </c>
      <c r="AB249" s="1" t="s">
        <v>1148</v>
      </c>
      <c r="AC249" s="1" t="s">
        <v>37</v>
      </c>
    </row>
    <row r="250" spans="1:29" hidden="1" x14ac:dyDescent="0.25">
      <c r="A250" s="1" t="s">
        <v>33</v>
      </c>
      <c r="B250" s="1" t="s">
        <v>34</v>
      </c>
      <c r="C250" s="2">
        <v>44712</v>
      </c>
      <c r="D250" s="1" t="s">
        <v>73</v>
      </c>
      <c r="E250" s="1" t="s">
        <v>74</v>
      </c>
      <c r="F250" s="1" t="s">
        <v>37</v>
      </c>
      <c r="G250" s="1" t="s">
        <v>1146</v>
      </c>
      <c r="H250" s="1" t="s">
        <v>76</v>
      </c>
      <c r="I250" s="3">
        <v>59072</v>
      </c>
      <c r="J250" s="3">
        <v>0</v>
      </c>
      <c r="K250" s="1" t="s">
        <v>40</v>
      </c>
      <c r="L250" s="1" t="s">
        <v>591</v>
      </c>
      <c r="M250" s="1" t="s">
        <v>592</v>
      </c>
      <c r="N250" s="1" t="s">
        <v>1078</v>
      </c>
      <c r="O250" s="1" t="s">
        <v>1079</v>
      </c>
      <c r="P250" s="1" t="s">
        <v>43</v>
      </c>
      <c r="Q250" s="1" t="s">
        <v>43</v>
      </c>
      <c r="R250" s="3">
        <v>0</v>
      </c>
      <c r="S250" s="1" t="s">
        <v>44</v>
      </c>
      <c r="T250" s="1" t="s">
        <v>45</v>
      </c>
      <c r="U250" s="1" t="s">
        <v>1146</v>
      </c>
      <c r="V250" s="1" t="s">
        <v>46</v>
      </c>
      <c r="W250" s="1" t="s">
        <v>912</v>
      </c>
      <c r="X250" s="1" t="s">
        <v>1148</v>
      </c>
      <c r="Y250" s="1" t="s">
        <v>83</v>
      </c>
      <c r="Z250" s="1" t="s">
        <v>1149</v>
      </c>
      <c r="AA250" s="1" t="s">
        <v>51</v>
      </c>
      <c r="AB250" s="1" t="s">
        <v>1148</v>
      </c>
      <c r="AC250" s="1" t="s">
        <v>37</v>
      </c>
    </row>
    <row r="251" spans="1:29" hidden="1" x14ac:dyDescent="0.25">
      <c r="A251" s="1" t="s">
        <v>33</v>
      </c>
      <c r="B251" s="1" t="s">
        <v>34</v>
      </c>
      <c r="C251" s="2">
        <v>44712</v>
      </c>
      <c r="D251" s="1" t="s">
        <v>73</v>
      </c>
      <c r="E251" s="1" t="s">
        <v>74</v>
      </c>
      <c r="F251" s="1" t="s">
        <v>37</v>
      </c>
      <c r="G251" s="1" t="s">
        <v>1146</v>
      </c>
      <c r="H251" s="1" t="s">
        <v>76</v>
      </c>
      <c r="I251" s="3">
        <v>241587</v>
      </c>
      <c r="J251" s="3">
        <v>0</v>
      </c>
      <c r="K251" s="1" t="s">
        <v>40</v>
      </c>
      <c r="L251" s="1" t="s">
        <v>234</v>
      </c>
      <c r="M251" s="1" t="s">
        <v>235</v>
      </c>
      <c r="N251" s="1" t="s">
        <v>89</v>
      </c>
      <c r="O251" s="1" t="s">
        <v>90</v>
      </c>
      <c r="P251" s="1" t="s">
        <v>43</v>
      </c>
      <c r="Q251" s="1" t="s">
        <v>43</v>
      </c>
      <c r="R251" s="3">
        <v>0</v>
      </c>
      <c r="S251" s="1" t="s">
        <v>44</v>
      </c>
      <c r="T251" s="1" t="s">
        <v>45</v>
      </c>
      <c r="U251" s="1" t="s">
        <v>1146</v>
      </c>
      <c r="V251" s="1" t="s">
        <v>46</v>
      </c>
      <c r="W251" s="1" t="s">
        <v>912</v>
      </c>
      <c r="X251" s="1" t="s">
        <v>1148</v>
      </c>
      <c r="Y251" s="1" t="s">
        <v>83</v>
      </c>
      <c r="Z251" s="1" t="s">
        <v>1149</v>
      </c>
      <c r="AA251" s="1" t="s">
        <v>51</v>
      </c>
      <c r="AB251" s="1" t="s">
        <v>1148</v>
      </c>
      <c r="AC251" s="1" t="s">
        <v>37</v>
      </c>
    </row>
    <row r="252" spans="1:29" hidden="1" x14ac:dyDescent="0.25">
      <c r="A252" s="1" t="s">
        <v>33</v>
      </c>
      <c r="B252" s="1" t="s">
        <v>34</v>
      </c>
      <c r="C252" s="2">
        <v>44712</v>
      </c>
      <c r="D252" s="1" t="s">
        <v>73</v>
      </c>
      <c r="E252" s="1" t="s">
        <v>74</v>
      </c>
      <c r="F252" s="1" t="s">
        <v>37</v>
      </c>
      <c r="G252" s="1" t="s">
        <v>1146</v>
      </c>
      <c r="H252" s="1" t="s">
        <v>76</v>
      </c>
      <c r="I252" s="3">
        <v>34515</v>
      </c>
      <c r="J252" s="3">
        <v>0</v>
      </c>
      <c r="K252" s="1" t="s">
        <v>40</v>
      </c>
      <c r="L252" s="1" t="s">
        <v>91</v>
      </c>
      <c r="M252" s="1" t="s">
        <v>92</v>
      </c>
      <c r="N252" s="1" t="s">
        <v>79</v>
      </c>
      <c r="O252" s="1" t="s">
        <v>80</v>
      </c>
      <c r="P252" s="1" t="s">
        <v>43</v>
      </c>
      <c r="Q252" s="1" t="s">
        <v>43</v>
      </c>
      <c r="R252" s="3">
        <v>0</v>
      </c>
      <c r="S252" s="1" t="s">
        <v>44</v>
      </c>
      <c r="T252" s="1" t="s">
        <v>45</v>
      </c>
      <c r="U252" s="1" t="s">
        <v>1146</v>
      </c>
      <c r="V252" s="1" t="s">
        <v>46</v>
      </c>
      <c r="W252" s="1" t="s">
        <v>912</v>
      </c>
      <c r="X252" s="1" t="s">
        <v>1148</v>
      </c>
      <c r="Y252" s="1" t="s">
        <v>83</v>
      </c>
      <c r="Z252" s="1" t="s">
        <v>1149</v>
      </c>
      <c r="AA252" s="1" t="s">
        <v>51</v>
      </c>
      <c r="AB252" s="1" t="s">
        <v>1148</v>
      </c>
      <c r="AC252" s="1" t="s">
        <v>37</v>
      </c>
    </row>
    <row r="253" spans="1:29" hidden="1" x14ac:dyDescent="0.25">
      <c r="A253" s="1" t="s">
        <v>33</v>
      </c>
      <c r="B253" s="1" t="s">
        <v>34</v>
      </c>
      <c r="C253" s="2">
        <v>44712</v>
      </c>
      <c r="D253" s="1" t="s">
        <v>73</v>
      </c>
      <c r="E253" s="1" t="s">
        <v>74</v>
      </c>
      <c r="F253" s="1" t="s">
        <v>37</v>
      </c>
      <c r="G253" s="1" t="s">
        <v>1146</v>
      </c>
      <c r="H253" s="1" t="s">
        <v>76</v>
      </c>
      <c r="I253" s="3">
        <v>35014</v>
      </c>
      <c r="J253" s="3">
        <v>0</v>
      </c>
      <c r="K253" s="1" t="s">
        <v>40</v>
      </c>
      <c r="L253" s="1" t="s">
        <v>510</v>
      </c>
      <c r="M253" s="1" t="s">
        <v>511</v>
      </c>
      <c r="N253" s="1" t="s">
        <v>79</v>
      </c>
      <c r="O253" s="1" t="s">
        <v>80</v>
      </c>
      <c r="P253" s="1" t="s">
        <v>43</v>
      </c>
      <c r="Q253" s="1" t="s">
        <v>43</v>
      </c>
      <c r="R253" s="3">
        <v>0</v>
      </c>
      <c r="S253" s="1" t="s">
        <v>44</v>
      </c>
      <c r="T253" s="1" t="s">
        <v>45</v>
      </c>
      <c r="U253" s="1" t="s">
        <v>1146</v>
      </c>
      <c r="V253" s="1" t="s">
        <v>46</v>
      </c>
      <c r="W253" s="1" t="s">
        <v>912</v>
      </c>
      <c r="X253" s="1" t="s">
        <v>1148</v>
      </c>
      <c r="Y253" s="1" t="s">
        <v>83</v>
      </c>
      <c r="Z253" s="1" t="s">
        <v>1149</v>
      </c>
      <c r="AA253" s="1" t="s">
        <v>51</v>
      </c>
      <c r="AB253" s="1" t="s">
        <v>1148</v>
      </c>
      <c r="AC253" s="1" t="s">
        <v>37</v>
      </c>
    </row>
    <row r="254" spans="1:29" hidden="1" x14ac:dyDescent="0.25">
      <c r="A254" s="1" t="s">
        <v>33</v>
      </c>
      <c r="B254" s="1" t="s">
        <v>34</v>
      </c>
      <c r="C254" s="2">
        <v>44712</v>
      </c>
      <c r="D254" s="1" t="s">
        <v>73</v>
      </c>
      <c r="E254" s="1" t="s">
        <v>74</v>
      </c>
      <c r="F254" s="1" t="s">
        <v>37</v>
      </c>
      <c r="G254" s="1" t="s">
        <v>1146</v>
      </c>
      <c r="H254" s="1" t="s">
        <v>76</v>
      </c>
      <c r="I254" s="3">
        <v>66667</v>
      </c>
      <c r="J254" s="3">
        <v>0</v>
      </c>
      <c r="K254" s="1" t="s">
        <v>40</v>
      </c>
      <c r="L254" s="1" t="s">
        <v>139</v>
      </c>
      <c r="M254" s="1" t="s">
        <v>140</v>
      </c>
      <c r="N254" s="1" t="s">
        <v>79</v>
      </c>
      <c r="O254" s="1" t="s">
        <v>80</v>
      </c>
      <c r="P254" s="1" t="s">
        <v>43</v>
      </c>
      <c r="Q254" s="1" t="s">
        <v>43</v>
      </c>
      <c r="R254" s="3">
        <v>0</v>
      </c>
      <c r="S254" s="1" t="s">
        <v>44</v>
      </c>
      <c r="T254" s="1" t="s">
        <v>45</v>
      </c>
      <c r="U254" s="1" t="s">
        <v>1146</v>
      </c>
      <c r="V254" s="1" t="s">
        <v>46</v>
      </c>
      <c r="W254" s="1" t="s">
        <v>912</v>
      </c>
      <c r="X254" s="1" t="s">
        <v>1148</v>
      </c>
      <c r="Y254" s="1" t="s">
        <v>83</v>
      </c>
      <c r="Z254" s="1" t="s">
        <v>1149</v>
      </c>
      <c r="AA254" s="1" t="s">
        <v>51</v>
      </c>
      <c r="AB254" s="1" t="s">
        <v>1148</v>
      </c>
      <c r="AC254" s="1" t="s">
        <v>37</v>
      </c>
    </row>
    <row r="255" spans="1:29" hidden="1" x14ac:dyDescent="0.25">
      <c r="A255" s="1" t="s">
        <v>33</v>
      </c>
      <c r="B255" s="1" t="s">
        <v>34</v>
      </c>
      <c r="C255" s="2">
        <v>44712</v>
      </c>
      <c r="D255" s="1" t="s">
        <v>73</v>
      </c>
      <c r="E255" s="1" t="s">
        <v>74</v>
      </c>
      <c r="F255" s="1" t="s">
        <v>37</v>
      </c>
      <c r="G255" s="1" t="s">
        <v>1146</v>
      </c>
      <c r="H255" s="1" t="s">
        <v>76</v>
      </c>
      <c r="I255" s="3">
        <v>33334</v>
      </c>
      <c r="J255" s="3">
        <v>0</v>
      </c>
      <c r="K255" s="1" t="s">
        <v>40</v>
      </c>
      <c r="L255" s="1" t="s">
        <v>458</v>
      </c>
      <c r="M255" s="1" t="s">
        <v>459</v>
      </c>
      <c r="N255" s="1" t="s">
        <v>79</v>
      </c>
      <c r="O255" s="1" t="s">
        <v>80</v>
      </c>
      <c r="P255" s="1" t="s">
        <v>43</v>
      </c>
      <c r="Q255" s="1" t="s">
        <v>43</v>
      </c>
      <c r="R255" s="3">
        <v>0</v>
      </c>
      <c r="S255" s="1" t="s">
        <v>44</v>
      </c>
      <c r="T255" s="1" t="s">
        <v>45</v>
      </c>
      <c r="U255" s="1" t="s">
        <v>1146</v>
      </c>
      <c r="V255" s="1" t="s">
        <v>46</v>
      </c>
      <c r="W255" s="1" t="s">
        <v>912</v>
      </c>
      <c r="X255" s="1" t="s">
        <v>1148</v>
      </c>
      <c r="Y255" s="1" t="s">
        <v>83</v>
      </c>
      <c r="Z255" s="1" t="s">
        <v>1149</v>
      </c>
      <c r="AA255" s="1" t="s">
        <v>51</v>
      </c>
      <c r="AB255" s="1" t="s">
        <v>1148</v>
      </c>
      <c r="AC255" s="1" t="s">
        <v>37</v>
      </c>
    </row>
    <row r="256" spans="1:29" hidden="1" x14ac:dyDescent="0.25">
      <c r="A256" s="1" t="s">
        <v>33</v>
      </c>
      <c r="B256" s="1" t="s">
        <v>34</v>
      </c>
      <c r="C256" s="2">
        <v>44712</v>
      </c>
      <c r="D256" s="1" t="s">
        <v>73</v>
      </c>
      <c r="E256" s="1" t="s">
        <v>74</v>
      </c>
      <c r="F256" s="1" t="s">
        <v>37</v>
      </c>
      <c r="G256" s="1" t="s">
        <v>1146</v>
      </c>
      <c r="H256" s="1" t="s">
        <v>76</v>
      </c>
      <c r="I256" s="3">
        <v>266667</v>
      </c>
      <c r="J256" s="3">
        <v>0</v>
      </c>
      <c r="K256" s="1" t="s">
        <v>40</v>
      </c>
      <c r="L256" s="1" t="s">
        <v>1150</v>
      </c>
      <c r="M256" s="1" t="s">
        <v>788</v>
      </c>
      <c r="N256" s="1" t="s">
        <v>79</v>
      </c>
      <c r="O256" s="1" t="s">
        <v>80</v>
      </c>
      <c r="P256" s="1" t="s">
        <v>43</v>
      </c>
      <c r="Q256" s="1" t="s">
        <v>43</v>
      </c>
      <c r="R256" s="3">
        <v>0</v>
      </c>
      <c r="S256" s="1" t="s">
        <v>44</v>
      </c>
      <c r="T256" s="1" t="s">
        <v>45</v>
      </c>
      <c r="U256" s="1" t="s">
        <v>1146</v>
      </c>
      <c r="V256" s="1" t="s">
        <v>46</v>
      </c>
      <c r="W256" s="1" t="s">
        <v>912</v>
      </c>
      <c r="X256" s="1" t="s">
        <v>1148</v>
      </c>
      <c r="Y256" s="1" t="s">
        <v>83</v>
      </c>
      <c r="Z256" s="1" t="s">
        <v>1149</v>
      </c>
      <c r="AA256" s="1" t="s">
        <v>51</v>
      </c>
      <c r="AB256" s="1" t="s">
        <v>1148</v>
      </c>
      <c r="AC256" s="1" t="s">
        <v>37</v>
      </c>
    </row>
    <row r="257" spans="1:29" hidden="1" x14ac:dyDescent="0.25">
      <c r="A257" s="1" t="s">
        <v>33</v>
      </c>
      <c r="B257" s="1" t="s">
        <v>34</v>
      </c>
      <c r="C257" s="2">
        <v>44712</v>
      </c>
      <c r="D257" s="1" t="s">
        <v>73</v>
      </c>
      <c r="E257" s="1" t="s">
        <v>74</v>
      </c>
      <c r="F257" s="1" t="s">
        <v>37</v>
      </c>
      <c r="G257" s="1" t="s">
        <v>1146</v>
      </c>
      <c r="H257" s="1" t="s">
        <v>76</v>
      </c>
      <c r="I257" s="3">
        <v>266667</v>
      </c>
      <c r="J257" s="3">
        <v>0</v>
      </c>
      <c r="K257" s="1" t="s">
        <v>40</v>
      </c>
      <c r="L257" s="1" t="s">
        <v>168</v>
      </c>
      <c r="M257" s="1" t="s">
        <v>169</v>
      </c>
      <c r="N257" s="1" t="s">
        <v>79</v>
      </c>
      <c r="O257" s="1" t="s">
        <v>80</v>
      </c>
      <c r="P257" s="1" t="s">
        <v>43</v>
      </c>
      <c r="Q257" s="1" t="s">
        <v>43</v>
      </c>
      <c r="R257" s="3">
        <v>0</v>
      </c>
      <c r="S257" s="1" t="s">
        <v>44</v>
      </c>
      <c r="T257" s="1" t="s">
        <v>45</v>
      </c>
      <c r="U257" s="1" t="s">
        <v>1146</v>
      </c>
      <c r="V257" s="1" t="s">
        <v>46</v>
      </c>
      <c r="W257" s="1" t="s">
        <v>912</v>
      </c>
      <c r="X257" s="1" t="s">
        <v>1148</v>
      </c>
      <c r="Y257" s="1" t="s">
        <v>83</v>
      </c>
      <c r="Z257" s="1" t="s">
        <v>1149</v>
      </c>
      <c r="AA257" s="1" t="s">
        <v>51</v>
      </c>
      <c r="AB257" s="1" t="s">
        <v>1148</v>
      </c>
      <c r="AC257" s="1" t="s">
        <v>37</v>
      </c>
    </row>
    <row r="258" spans="1:29" hidden="1" x14ac:dyDescent="0.25">
      <c r="A258" s="1" t="s">
        <v>33</v>
      </c>
      <c r="B258" s="1" t="s">
        <v>34</v>
      </c>
      <c r="C258" s="2">
        <v>44712</v>
      </c>
      <c r="D258" s="1" t="s">
        <v>73</v>
      </c>
      <c r="E258" s="1" t="s">
        <v>74</v>
      </c>
      <c r="F258" s="1" t="s">
        <v>37</v>
      </c>
      <c r="G258" s="1" t="s">
        <v>1146</v>
      </c>
      <c r="H258" s="1" t="s">
        <v>76</v>
      </c>
      <c r="I258" s="3">
        <v>37740</v>
      </c>
      <c r="J258" s="3">
        <v>0</v>
      </c>
      <c r="K258" s="1" t="s">
        <v>40</v>
      </c>
      <c r="L258" s="1" t="s">
        <v>533</v>
      </c>
      <c r="M258" s="1" t="s">
        <v>534</v>
      </c>
      <c r="N258" s="1" t="s">
        <v>79</v>
      </c>
      <c r="O258" s="1" t="s">
        <v>80</v>
      </c>
      <c r="P258" s="1" t="s">
        <v>43</v>
      </c>
      <c r="Q258" s="1" t="s">
        <v>43</v>
      </c>
      <c r="R258" s="3">
        <v>0</v>
      </c>
      <c r="S258" s="1" t="s">
        <v>44</v>
      </c>
      <c r="T258" s="1" t="s">
        <v>45</v>
      </c>
      <c r="U258" s="1" t="s">
        <v>1146</v>
      </c>
      <c r="V258" s="1" t="s">
        <v>46</v>
      </c>
      <c r="W258" s="1" t="s">
        <v>912</v>
      </c>
      <c r="X258" s="1" t="s">
        <v>1148</v>
      </c>
      <c r="Y258" s="1" t="s">
        <v>83</v>
      </c>
      <c r="Z258" s="1" t="s">
        <v>1149</v>
      </c>
      <c r="AA258" s="1" t="s">
        <v>51</v>
      </c>
      <c r="AB258" s="1" t="s">
        <v>1148</v>
      </c>
      <c r="AC258" s="1" t="s">
        <v>37</v>
      </c>
    </row>
    <row r="259" spans="1:29" hidden="1" x14ac:dyDescent="0.25">
      <c r="A259" s="1" t="s">
        <v>33</v>
      </c>
      <c r="B259" s="1" t="s">
        <v>34</v>
      </c>
      <c r="C259" s="2">
        <v>44712</v>
      </c>
      <c r="D259" s="1" t="s">
        <v>73</v>
      </c>
      <c r="E259" s="1" t="s">
        <v>74</v>
      </c>
      <c r="F259" s="1" t="s">
        <v>37</v>
      </c>
      <c r="G259" s="1" t="s">
        <v>1146</v>
      </c>
      <c r="H259" s="1" t="s">
        <v>76</v>
      </c>
      <c r="I259" s="3">
        <v>33334</v>
      </c>
      <c r="J259" s="3">
        <v>0</v>
      </c>
      <c r="K259" s="1" t="s">
        <v>40</v>
      </c>
      <c r="L259" s="1" t="s">
        <v>117</v>
      </c>
      <c r="M259" s="1" t="s">
        <v>118</v>
      </c>
      <c r="N259" s="1" t="s">
        <v>79</v>
      </c>
      <c r="O259" s="1" t="s">
        <v>80</v>
      </c>
      <c r="P259" s="1" t="s">
        <v>43</v>
      </c>
      <c r="Q259" s="1" t="s">
        <v>43</v>
      </c>
      <c r="R259" s="3">
        <v>0</v>
      </c>
      <c r="S259" s="1" t="s">
        <v>44</v>
      </c>
      <c r="T259" s="1" t="s">
        <v>45</v>
      </c>
      <c r="U259" s="1" t="s">
        <v>1146</v>
      </c>
      <c r="V259" s="1" t="s">
        <v>46</v>
      </c>
      <c r="W259" s="1" t="s">
        <v>912</v>
      </c>
      <c r="X259" s="1" t="s">
        <v>1148</v>
      </c>
      <c r="Y259" s="1" t="s">
        <v>83</v>
      </c>
      <c r="Z259" s="1" t="s">
        <v>1149</v>
      </c>
      <c r="AA259" s="1" t="s">
        <v>51</v>
      </c>
      <c r="AB259" s="1" t="s">
        <v>1148</v>
      </c>
      <c r="AC259" s="1" t="s">
        <v>37</v>
      </c>
    </row>
    <row r="260" spans="1:29" hidden="1" x14ac:dyDescent="0.25">
      <c r="A260" s="1" t="s">
        <v>33</v>
      </c>
      <c r="B260" s="1" t="s">
        <v>34</v>
      </c>
      <c r="C260" s="2">
        <v>44714</v>
      </c>
      <c r="D260" s="1" t="s">
        <v>35</v>
      </c>
      <c r="E260" s="1" t="s">
        <v>36</v>
      </c>
      <c r="F260" s="1" t="s">
        <v>37</v>
      </c>
      <c r="G260" s="1" t="s">
        <v>1151</v>
      </c>
      <c r="H260" s="1" t="s">
        <v>1152</v>
      </c>
      <c r="I260" s="54">
        <v>0</v>
      </c>
      <c r="J260" s="54">
        <v>433334</v>
      </c>
      <c r="K260" s="1" t="s">
        <v>40</v>
      </c>
      <c r="L260" s="1" t="s">
        <v>214</v>
      </c>
      <c r="M260" s="1" t="s">
        <v>215</v>
      </c>
      <c r="N260" s="1" t="s">
        <v>37</v>
      </c>
      <c r="O260" s="1" t="s">
        <v>43</v>
      </c>
      <c r="P260" s="1" t="s">
        <v>43</v>
      </c>
      <c r="Q260" s="1" t="s">
        <v>43</v>
      </c>
      <c r="R260" s="3">
        <v>0</v>
      </c>
      <c r="S260" s="1" t="s">
        <v>44</v>
      </c>
      <c r="T260" s="1" t="s">
        <v>45</v>
      </c>
      <c r="U260" s="1" t="s">
        <v>1151</v>
      </c>
      <c r="V260" s="1" t="s">
        <v>46</v>
      </c>
      <c r="W260" s="1" t="s">
        <v>47</v>
      </c>
      <c r="X260" s="1" t="s">
        <v>1153</v>
      </c>
      <c r="Y260" s="1" t="s">
        <v>49</v>
      </c>
      <c r="Z260" s="1" t="s">
        <v>918</v>
      </c>
      <c r="AA260" s="1" t="s">
        <v>51</v>
      </c>
      <c r="AB260" s="1" t="s">
        <v>1153</v>
      </c>
      <c r="AC260" s="1" t="s">
        <v>37</v>
      </c>
    </row>
    <row r="261" spans="1:29" hidden="1" x14ac:dyDescent="0.25">
      <c r="A261" s="1" t="s">
        <v>33</v>
      </c>
      <c r="B261" s="1" t="s">
        <v>34</v>
      </c>
      <c r="C261" s="2">
        <v>44720</v>
      </c>
      <c r="D261" s="1" t="s">
        <v>35</v>
      </c>
      <c r="E261" s="1" t="s">
        <v>36</v>
      </c>
      <c r="F261" s="1" t="s">
        <v>37</v>
      </c>
      <c r="G261" s="1" t="s">
        <v>1154</v>
      </c>
      <c r="H261" s="1" t="s">
        <v>1155</v>
      </c>
      <c r="I261" s="54">
        <v>0</v>
      </c>
      <c r="J261" s="54">
        <v>73609</v>
      </c>
      <c r="K261" s="1" t="s">
        <v>40</v>
      </c>
      <c r="L261" s="1" t="s">
        <v>41</v>
      </c>
      <c r="M261" s="1" t="s">
        <v>42</v>
      </c>
      <c r="N261" s="1" t="s">
        <v>37</v>
      </c>
      <c r="O261" s="1" t="s">
        <v>43</v>
      </c>
      <c r="P261" s="1" t="s">
        <v>43</v>
      </c>
      <c r="Q261" s="1" t="s">
        <v>43</v>
      </c>
      <c r="R261" s="3">
        <v>0</v>
      </c>
      <c r="S261" s="1" t="s">
        <v>44</v>
      </c>
      <c r="T261" s="1" t="s">
        <v>45</v>
      </c>
      <c r="U261" s="1" t="s">
        <v>1154</v>
      </c>
      <c r="V261" s="1" t="s">
        <v>46</v>
      </c>
      <c r="W261" s="1" t="s">
        <v>47</v>
      </c>
      <c r="X261" s="1" t="s">
        <v>1156</v>
      </c>
      <c r="Y261" s="1" t="s">
        <v>49</v>
      </c>
      <c r="Z261" s="1" t="s">
        <v>918</v>
      </c>
      <c r="AA261" s="1" t="s">
        <v>51</v>
      </c>
      <c r="AB261" s="1" t="s">
        <v>1156</v>
      </c>
      <c r="AC261" s="1" t="s">
        <v>37</v>
      </c>
    </row>
    <row r="262" spans="1:29" hidden="1" x14ac:dyDescent="0.25">
      <c r="A262" s="1" t="s">
        <v>33</v>
      </c>
      <c r="B262" s="1" t="s">
        <v>34</v>
      </c>
      <c r="C262" s="2">
        <v>44722</v>
      </c>
      <c r="D262" s="1" t="s">
        <v>35</v>
      </c>
      <c r="E262" s="1" t="s">
        <v>36</v>
      </c>
      <c r="F262" s="1" t="s">
        <v>37</v>
      </c>
      <c r="G262" s="1" t="s">
        <v>1157</v>
      </c>
      <c r="H262" s="1" t="s">
        <v>1158</v>
      </c>
      <c r="I262" s="54">
        <v>0</v>
      </c>
      <c r="J262" s="54">
        <v>33366</v>
      </c>
      <c r="K262" s="1" t="s">
        <v>40</v>
      </c>
      <c r="L262" s="1" t="s">
        <v>67</v>
      </c>
      <c r="M262" s="1" t="s">
        <v>68</v>
      </c>
      <c r="N262" s="1" t="s">
        <v>37</v>
      </c>
      <c r="O262" s="1" t="s">
        <v>43</v>
      </c>
      <c r="P262" s="1" t="s">
        <v>43</v>
      </c>
      <c r="Q262" s="1" t="s">
        <v>43</v>
      </c>
      <c r="R262" s="3">
        <v>0</v>
      </c>
      <c r="S262" s="1" t="s">
        <v>44</v>
      </c>
      <c r="T262" s="1" t="s">
        <v>45</v>
      </c>
      <c r="U262" s="1" t="s">
        <v>1157</v>
      </c>
      <c r="V262" s="1" t="s">
        <v>46</v>
      </c>
      <c r="W262" s="1" t="s">
        <v>47</v>
      </c>
      <c r="X262" s="1" t="s">
        <v>1159</v>
      </c>
      <c r="Y262" s="1" t="s">
        <v>49</v>
      </c>
      <c r="Z262" s="1" t="s">
        <v>918</v>
      </c>
      <c r="AA262" s="1" t="s">
        <v>51</v>
      </c>
      <c r="AB262" s="1" t="s">
        <v>1159</v>
      </c>
      <c r="AC262" s="1" t="s">
        <v>37</v>
      </c>
    </row>
    <row r="263" spans="1:29" hidden="1" x14ac:dyDescent="0.25">
      <c r="A263" s="1" t="s">
        <v>33</v>
      </c>
      <c r="B263" s="1" t="s">
        <v>34</v>
      </c>
      <c r="C263" s="2">
        <v>44735</v>
      </c>
      <c r="D263" s="1" t="s">
        <v>35</v>
      </c>
      <c r="E263" s="1" t="s">
        <v>36</v>
      </c>
      <c r="F263" s="1" t="s">
        <v>37</v>
      </c>
      <c r="G263" s="1" t="s">
        <v>1160</v>
      </c>
      <c r="H263" s="1" t="s">
        <v>1161</v>
      </c>
      <c r="I263" s="54">
        <v>0</v>
      </c>
      <c r="J263" s="54">
        <v>400000</v>
      </c>
      <c r="K263" s="1" t="s">
        <v>40</v>
      </c>
      <c r="L263" s="1" t="s">
        <v>41</v>
      </c>
      <c r="M263" s="1" t="s">
        <v>42</v>
      </c>
      <c r="N263" s="1" t="s">
        <v>37</v>
      </c>
      <c r="O263" s="1" t="s">
        <v>43</v>
      </c>
      <c r="P263" s="1" t="s">
        <v>43</v>
      </c>
      <c r="Q263" s="1" t="s">
        <v>43</v>
      </c>
      <c r="R263" s="3">
        <v>0</v>
      </c>
      <c r="S263" s="1" t="s">
        <v>44</v>
      </c>
      <c r="T263" s="1" t="s">
        <v>45</v>
      </c>
      <c r="U263" s="1" t="s">
        <v>1160</v>
      </c>
      <c r="V263" s="1" t="s">
        <v>46</v>
      </c>
      <c r="W263" s="1" t="s">
        <v>47</v>
      </c>
      <c r="X263" s="1" t="s">
        <v>1162</v>
      </c>
      <c r="Y263" s="1" t="s">
        <v>49</v>
      </c>
      <c r="Z263" s="1" t="s">
        <v>918</v>
      </c>
      <c r="AA263" s="1" t="s">
        <v>51</v>
      </c>
      <c r="AB263" s="1" t="s">
        <v>1162</v>
      </c>
      <c r="AC263" s="1" t="s">
        <v>37</v>
      </c>
    </row>
    <row r="264" spans="1:29" hidden="1" x14ac:dyDescent="0.25">
      <c r="A264" s="1" t="s">
        <v>33</v>
      </c>
      <c r="B264" s="1" t="s">
        <v>34</v>
      </c>
      <c r="C264" s="2">
        <v>44740</v>
      </c>
      <c r="D264" s="1" t="s">
        <v>35</v>
      </c>
      <c r="E264" s="1" t="s">
        <v>36</v>
      </c>
      <c r="F264" s="1" t="s">
        <v>37</v>
      </c>
      <c r="G264" s="1" t="s">
        <v>1163</v>
      </c>
      <c r="H264" s="1" t="s">
        <v>1164</v>
      </c>
      <c r="I264" s="54">
        <v>0</v>
      </c>
      <c r="J264" s="54">
        <v>35930</v>
      </c>
      <c r="K264" s="1" t="s">
        <v>40</v>
      </c>
      <c r="L264" s="1" t="s">
        <v>340</v>
      </c>
      <c r="M264" s="1" t="s">
        <v>341</v>
      </c>
      <c r="N264" s="1" t="s">
        <v>37</v>
      </c>
      <c r="O264" s="1" t="s">
        <v>43</v>
      </c>
      <c r="P264" s="1" t="s">
        <v>43</v>
      </c>
      <c r="Q264" s="1" t="s">
        <v>43</v>
      </c>
      <c r="R264" s="3">
        <v>0</v>
      </c>
      <c r="S264" s="1" t="s">
        <v>44</v>
      </c>
      <c r="T264" s="1" t="s">
        <v>45</v>
      </c>
      <c r="U264" s="1" t="s">
        <v>1163</v>
      </c>
      <c r="V264" s="1" t="s">
        <v>46</v>
      </c>
      <c r="W264" s="1" t="s">
        <v>47</v>
      </c>
      <c r="X264" s="1" t="s">
        <v>1165</v>
      </c>
      <c r="Y264" s="1" t="s">
        <v>49</v>
      </c>
      <c r="Z264" s="1" t="s">
        <v>918</v>
      </c>
      <c r="AA264" s="1" t="s">
        <v>51</v>
      </c>
      <c r="AB264" s="1" t="s">
        <v>1165</v>
      </c>
      <c r="AC264" s="1" t="s">
        <v>37</v>
      </c>
    </row>
    <row r="265" spans="1:29" hidden="1" x14ac:dyDescent="0.25">
      <c r="A265" s="1" t="s">
        <v>33</v>
      </c>
      <c r="B265" s="1" t="s">
        <v>34</v>
      </c>
      <c r="C265" s="2">
        <v>44742</v>
      </c>
      <c r="D265" s="1" t="s">
        <v>35</v>
      </c>
      <c r="E265" s="1" t="s">
        <v>36</v>
      </c>
      <c r="F265" s="1" t="s">
        <v>37</v>
      </c>
      <c r="G265" s="1" t="s">
        <v>1166</v>
      </c>
      <c r="H265" s="1" t="s">
        <v>1167</v>
      </c>
      <c r="I265" s="54">
        <v>0</v>
      </c>
      <c r="J265" s="54">
        <v>1419212</v>
      </c>
      <c r="K265" s="1" t="s">
        <v>40</v>
      </c>
      <c r="L265" s="1" t="s">
        <v>62</v>
      </c>
      <c r="M265" s="1" t="s">
        <v>63</v>
      </c>
      <c r="N265" s="1" t="s">
        <v>37</v>
      </c>
      <c r="O265" s="1" t="s">
        <v>43</v>
      </c>
      <c r="P265" s="1" t="s">
        <v>43</v>
      </c>
      <c r="Q265" s="1" t="s">
        <v>43</v>
      </c>
      <c r="R265" s="3">
        <v>0</v>
      </c>
      <c r="S265" s="1" t="s">
        <v>44</v>
      </c>
      <c r="T265" s="1" t="s">
        <v>45</v>
      </c>
      <c r="U265" s="1" t="s">
        <v>1166</v>
      </c>
      <c r="V265" s="1" t="s">
        <v>46</v>
      </c>
      <c r="W265" s="1" t="s">
        <v>47</v>
      </c>
      <c r="X265" s="1" t="s">
        <v>1168</v>
      </c>
      <c r="Y265" s="1" t="s">
        <v>49</v>
      </c>
      <c r="Z265" s="1" t="s">
        <v>918</v>
      </c>
      <c r="AA265" s="1" t="s">
        <v>51</v>
      </c>
      <c r="AB265" s="1" t="s">
        <v>1168</v>
      </c>
      <c r="AC265" s="1" t="s">
        <v>37</v>
      </c>
    </row>
    <row r="266" spans="1:29" hidden="1" x14ac:dyDescent="0.25">
      <c r="A266" s="1" t="s">
        <v>33</v>
      </c>
      <c r="B266" s="1" t="s">
        <v>34</v>
      </c>
      <c r="C266" s="2">
        <v>44742</v>
      </c>
      <c r="D266" s="1" t="s">
        <v>35</v>
      </c>
      <c r="E266" s="1" t="s">
        <v>36</v>
      </c>
      <c r="F266" s="1" t="s">
        <v>37</v>
      </c>
      <c r="G266" s="1" t="s">
        <v>1169</v>
      </c>
      <c r="H266" s="1" t="s">
        <v>1170</v>
      </c>
      <c r="I266" s="54">
        <v>0</v>
      </c>
      <c r="J266" s="54">
        <v>241178</v>
      </c>
      <c r="K266" s="1" t="s">
        <v>40</v>
      </c>
      <c r="L266" s="1" t="s">
        <v>67</v>
      </c>
      <c r="M266" s="1" t="s">
        <v>68</v>
      </c>
      <c r="N266" s="1" t="s">
        <v>37</v>
      </c>
      <c r="O266" s="1" t="s">
        <v>43</v>
      </c>
      <c r="P266" s="1" t="s">
        <v>43</v>
      </c>
      <c r="Q266" s="1" t="s">
        <v>43</v>
      </c>
      <c r="R266" s="3">
        <v>0</v>
      </c>
      <c r="S266" s="1" t="s">
        <v>44</v>
      </c>
      <c r="T266" s="1" t="s">
        <v>45</v>
      </c>
      <c r="U266" s="1" t="s">
        <v>1169</v>
      </c>
      <c r="V266" s="1" t="s">
        <v>46</v>
      </c>
      <c r="W266" s="1" t="s">
        <v>47</v>
      </c>
      <c r="X266" s="1" t="s">
        <v>1171</v>
      </c>
      <c r="Y266" s="1" t="s">
        <v>49</v>
      </c>
      <c r="Z266" s="1" t="s">
        <v>918</v>
      </c>
      <c r="AA266" s="1" t="s">
        <v>51</v>
      </c>
      <c r="AB266" s="1" t="s">
        <v>1171</v>
      </c>
      <c r="AC266" s="1" t="s">
        <v>37</v>
      </c>
    </row>
    <row r="267" spans="1:29" hidden="1" x14ac:dyDescent="0.25">
      <c r="A267" s="1" t="s">
        <v>33</v>
      </c>
      <c r="B267" s="1" t="s">
        <v>34</v>
      </c>
      <c r="C267" s="2">
        <v>44742</v>
      </c>
      <c r="D267" s="1" t="s">
        <v>73</v>
      </c>
      <c r="E267" s="1" t="s">
        <v>74</v>
      </c>
      <c r="F267" s="1" t="s">
        <v>37</v>
      </c>
      <c r="G267" s="1" t="s">
        <v>915</v>
      </c>
      <c r="H267" s="1" t="s">
        <v>76</v>
      </c>
      <c r="I267" s="3">
        <v>677925</v>
      </c>
      <c r="J267" s="3">
        <v>0</v>
      </c>
      <c r="K267" s="1" t="s">
        <v>40</v>
      </c>
      <c r="L267" s="1" t="s">
        <v>492</v>
      </c>
      <c r="M267" s="1" t="s">
        <v>493</v>
      </c>
      <c r="N267" s="1" t="s">
        <v>1078</v>
      </c>
      <c r="O267" s="1" t="s">
        <v>1079</v>
      </c>
      <c r="P267" s="1" t="s">
        <v>43</v>
      </c>
      <c r="Q267" s="1" t="s">
        <v>43</v>
      </c>
      <c r="R267" s="3">
        <v>0</v>
      </c>
      <c r="S267" s="1" t="s">
        <v>44</v>
      </c>
      <c r="T267" s="1" t="s">
        <v>45</v>
      </c>
      <c r="U267" s="1" t="s">
        <v>915</v>
      </c>
      <c r="V267" s="1" t="s">
        <v>46</v>
      </c>
      <c r="W267" s="1" t="s">
        <v>81</v>
      </c>
      <c r="X267" s="1" t="s">
        <v>1172</v>
      </c>
      <c r="Y267" s="1" t="s">
        <v>83</v>
      </c>
      <c r="Z267" s="1" t="s">
        <v>952</v>
      </c>
      <c r="AA267" s="1" t="s">
        <v>51</v>
      </c>
      <c r="AB267" s="1" t="s">
        <v>1172</v>
      </c>
      <c r="AC267" s="1" t="s">
        <v>37</v>
      </c>
    </row>
    <row r="268" spans="1:29" hidden="1" x14ac:dyDescent="0.25">
      <c r="A268" s="1" t="s">
        <v>33</v>
      </c>
      <c r="B268" s="1" t="s">
        <v>34</v>
      </c>
      <c r="C268" s="2">
        <v>44742</v>
      </c>
      <c r="D268" s="1" t="s">
        <v>73</v>
      </c>
      <c r="E268" s="1" t="s">
        <v>74</v>
      </c>
      <c r="F268" s="1" t="s">
        <v>37</v>
      </c>
      <c r="G268" s="1" t="s">
        <v>915</v>
      </c>
      <c r="H268" s="1" t="s">
        <v>76</v>
      </c>
      <c r="I268" s="3">
        <v>360625</v>
      </c>
      <c r="J268" s="3">
        <v>0</v>
      </c>
      <c r="K268" s="1" t="s">
        <v>40</v>
      </c>
      <c r="L268" s="1" t="s">
        <v>549</v>
      </c>
      <c r="M268" s="1" t="s">
        <v>550</v>
      </c>
      <c r="N268" s="1" t="s">
        <v>89</v>
      </c>
      <c r="O268" s="1" t="s">
        <v>90</v>
      </c>
      <c r="P268" s="1" t="s">
        <v>43</v>
      </c>
      <c r="Q268" s="1" t="s">
        <v>43</v>
      </c>
      <c r="R268" s="3">
        <v>0</v>
      </c>
      <c r="S268" s="1" t="s">
        <v>44</v>
      </c>
      <c r="T268" s="1" t="s">
        <v>45</v>
      </c>
      <c r="U268" s="1" t="s">
        <v>915</v>
      </c>
      <c r="V268" s="1" t="s">
        <v>46</v>
      </c>
      <c r="W268" s="1" t="s">
        <v>81</v>
      </c>
      <c r="X268" s="1" t="s">
        <v>1172</v>
      </c>
      <c r="Y268" s="1" t="s">
        <v>83</v>
      </c>
      <c r="Z268" s="1" t="s">
        <v>952</v>
      </c>
      <c r="AA268" s="1" t="s">
        <v>51</v>
      </c>
      <c r="AB268" s="1" t="s">
        <v>1172</v>
      </c>
      <c r="AC268" s="1" t="s">
        <v>37</v>
      </c>
    </row>
    <row r="269" spans="1:29" hidden="1" x14ac:dyDescent="0.25">
      <c r="A269" s="1" t="s">
        <v>33</v>
      </c>
      <c r="B269" s="1" t="s">
        <v>34</v>
      </c>
      <c r="C269" s="2">
        <v>44742</v>
      </c>
      <c r="D269" s="1" t="s">
        <v>73</v>
      </c>
      <c r="E269" s="1" t="s">
        <v>74</v>
      </c>
      <c r="F269" s="1" t="s">
        <v>37</v>
      </c>
      <c r="G269" s="1" t="s">
        <v>915</v>
      </c>
      <c r="H269" s="1" t="s">
        <v>76</v>
      </c>
      <c r="I269" s="3">
        <v>41667</v>
      </c>
      <c r="J269" s="3">
        <v>0</v>
      </c>
      <c r="K269" s="1" t="s">
        <v>40</v>
      </c>
      <c r="L269" s="1" t="s">
        <v>293</v>
      </c>
      <c r="M269" s="1" t="s">
        <v>294</v>
      </c>
      <c r="N269" s="1" t="s">
        <v>295</v>
      </c>
      <c r="O269" s="1" t="s">
        <v>296</v>
      </c>
      <c r="P269" s="1" t="s">
        <v>43</v>
      </c>
      <c r="Q269" s="1" t="s">
        <v>43</v>
      </c>
      <c r="R269" s="3">
        <v>0</v>
      </c>
      <c r="S269" s="1" t="s">
        <v>44</v>
      </c>
      <c r="T269" s="1" t="s">
        <v>45</v>
      </c>
      <c r="U269" s="1" t="s">
        <v>915</v>
      </c>
      <c r="V269" s="1" t="s">
        <v>46</v>
      </c>
      <c r="W269" s="1" t="s">
        <v>81</v>
      </c>
      <c r="X269" s="1" t="s">
        <v>1172</v>
      </c>
      <c r="Y269" s="1" t="s">
        <v>83</v>
      </c>
      <c r="Z269" s="1" t="s">
        <v>952</v>
      </c>
      <c r="AA269" s="1" t="s">
        <v>51</v>
      </c>
      <c r="AB269" s="1" t="s">
        <v>1172</v>
      </c>
      <c r="AC269" s="1" t="s">
        <v>37</v>
      </c>
    </row>
    <row r="270" spans="1:29" hidden="1" x14ac:dyDescent="0.25">
      <c r="A270" s="1" t="s">
        <v>33</v>
      </c>
      <c r="B270" s="1" t="s">
        <v>34</v>
      </c>
      <c r="C270" s="2">
        <v>44742</v>
      </c>
      <c r="D270" s="1" t="s">
        <v>73</v>
      </c>
      <c r="E270" s="1" t="s">
        <v>74</v>
      </c>
      <c r="F270" s="1" t="s">
        <v>37</v>
      </c>
      <c r="G270" s="1" t="s">
        <v>915</v>
      </c>
      <c r="H270" s="1" t="s">
        <v>76</v>
      </c>
      <c r="I270" s="3">
        <v>38086</v>
      </c>
      <c r="J270" s="3">
        <v>0</v>
      </c>
      <c r="K270" s="1" t="s">
        <v>40</v>
      </c>
      <c r="L270" s="1" t="s">
        <v>474</v>
      </c>
      <c r="M270" s="1" t="s">
        <v>475</v>
      </c>
      <c r="N270" s="1" t="s">
        <v>79</v>
      </c>
      <c r="O270" s="1" t="s">
        <v>80</v>
      </c>
      <c r="P270" s="1" t="s">
        <v>43</v>
      </c>
      <c r="Q270" s="1" t="s">
        <v>43</v>
      </c>
      <c r="R270" s="3">
        <v>0</v>
      </c>
      <c r="S270" s="1" t="s">
        <v>44</v>
      </c>
      <c r="T270" s="1" t="s">
        <v>45</v>
      </c>
      <c r="U270" s="1" t="s">
        <v>915</v>
      </c>
      <c r="V270" s="1" t="s">
        <v>46</v>
      </c>
      <c r="W270" s="1" t="s">
        <v>81</v>
      </c>
      <c r="X270" s="1" t="s">
        <v>1172</v>
      </c>
      <c r="Y270" s="1" t="s">
        <v>83</v>
      </c>
      <c r="Z270" s="1" t="s">
        <v>952</v>
      </c>
      <c r="AA270" s="1" t="s">
        <v>51</v>
      </c>
      <c r="AB270" s="1" t="s">
        <v>1172</v>
      </c>
      <c r="AC270" s="1" t="s">
        <v>37</v>
      </c>
    </row>
    <row r="271" spans="1:29" hidden="1" x14ac:dyDescent="0.25">
      <c r="A271" s="1" t="s">
        <v>33</v>
      </c>
      <c r="B271" s="1" t="s">
        <v>34</v>
      </c>
      <c r="C271" s="2">
        <v>44742</v>
      </c>
      <c r="D271" s="1" t="s">
        <v>73</v>
      </c>
      <c r="E271" s="1" t="s">
        <v>74</v>
      </c>
      <c r="F271" s="1" t="s">
        <v>37</v>
      </c>
      <c r="G271" s="1" t="s">
        <v>915</v>
      </c>
      <c r="H271" s="1" t="s">
        <v>76</v>
      </c>
      <c r="I271" s="3">
        <v>200001</v>
      </c>
      <c r="J271" s="3">
        <v>0</v>
      </c>
      <c r="K271" s="1" t="s">
        <v>40</v>
      </c>
      <c r="L271" s="1" t="s">
        <v>559</v>
      </c>
      <c r="M271" s="1" t="s">
        <v>560</v>
      </c>
      <c r="N271" s="1" t="s">
        <v>79</v>
      </c>
      <c r="O271" s="1" t="s">
        <v>80</v>
      </c>
      <c r="P271" s="1" t="s">
        <v>43</v>
      </c>
      <c r="Q271" s="1" t="s">
        <v>43</v>
      </c>
      <c r="R271" s="3">
        <v>0</v>
      </c>
      <c r="S271" s="1" t="s">
        <v>44</v>
      </c>
      <c r="T271" s="1" t="s">
        <v>45</v>
      </c>
      <c r="U271" s="1" t="s">
        <v>915</v>
      </c>
      <c r="V271" s="1" t="s">
        <v>46</v>
      </c>
      <c r="W271" s="1" t="s">
        <v>81</v>
      </c>
      <c r="X271" s="1" t="s">
        <v>1172</v>
      </c>
      <c r="Y271" s="1" t="s">
        <v>83</v>
      </c>
      <c r="Z271" s="1" t="s">
        <v>952</v>
      </c>
      <c r="AA271" s="1" t="s">
        <v>51</v>
      </c>
      <c r="AB271" s="1" t="s">
        <v>1172</v>
      </c>
      <c r="AC271" s="1" t="s">
        <v>37</v>
      </c>
    </row>
    <row r="272" spans="1:29" hidden="1" x14ac:dyDescent="0.25">
      <c r="A272" s="1" t="s">
        <v>33</v>
      </c>
      <c r="B272" s="1" t="s">
        <v>34</v>
      </c>
      <c r="C272" s="2">
        <v>44742</v>
      </c>
      <c r="D272" s="1" t="s">
        <v>73</v>
      </c>
      <c r="E272" s="1" t="s">
        <v>74</v>
      </c>
      <c r="F272" s="1" t="s">
        <v>37</v>
      </c>
      <c r="G272" s="1" t="s">
        <v>915</v>
      </c>
      <c r="H272" s="1" t="s">
        <v>76</v>
      </c>
      <c r="I272" s="3">
        <v>188922</v>
      </c>
      <c r="J272" s="3">
        <v>0</v>
      </c>
      <c r="K272" s="1" t="s">
        <v>40</v>
      </c>
      <c r="L272" s="1" t="s">
        <v>408</v>
      </c>
      <c r="M272" s="1" t="s">
        <v>409</v>
      </c>
      <c r="N272" s="1" t="s">
        <v>79</v>
      </c>
      <c r="O272" s="1" t="s">
        <v>80</v>
      </c>
      <c r="P272" s="1" t="s">
        <v>43</v>
      </c>
      <c r="Q272" s="1" t="s">
        <v>43</v>
      </c>
      <c r="R272" s="3">
        <v>0</v>
      </c>
      <c r="S272" s="1" t="s">
        <v>44</v>
      </c>
      <c r="T272" s="1" t="s">
        <v>45</v>
      </c>
      <c r="U272" s="1" t="s">
        <v>915</v>
      </c>
      <c r="V272" s="1" t="s">
        <v>46</v>
      </c>
      <c r="W272" s="1" t="s">
        <v>81</v>
      </c>
      <c r="X272" s="1" t="s">
        <v>1172</v>
      </c>
      <c r="Y272" s="1" t="s">
        <v>83</v>
      </c>
      <c r="Z272" s="1" t="s">
        <v>952</v>
      </c>
      <c r="AA272" s="1" t="s">
        <v>51</v>
      </c>
      <c r="AB272" s="1" t="s">
        <v>1172</v>
      </c>
      <c r="AC272" s="1" t="s">
        <v>37</v>
      </c>
    </row>
    <row r="273" spans="1:29" hidden="1" x14ac:dyDescent="0.25">
      <c r="A273" s="1" t="s">
        <v>33</v>
      </c>
      <c r="B273" s="1" t="s">
        <v>34</v>
      </c>
      <c r="C273" s="2">
        <v>44742</v>
      </c>
      <c r="D273" s="1" t="s">
        <v>73</v>
      </c>
      <c r="E273" s="1" t="s">
        <v>74</v>
      </c>
      <c r="F273" s="1" t="s">
        <v>37</v>
      </c>
      <c r="G273" s="1" t="s">
        <v>915</v>
      </c>
      <c r="H273" s="1" t="s">
        <v>76</v>
      </c>
      <c r="I273" s="3">
        <v>66667</v>
      </c>
      <c r="J273" s="3">
        <v>0</v>
      </c>
      <c r="K273" s="1" t="s">
        <v>40</v>
      </c>
      <c r="L273" s="1" t="s">
        <v>573</v>
      </c>
      <c r="M273" s="1" t="s">
        <v>574</v>
      </c>
      <c r="N273" s="1" t="s">
        <v>79</v>
      </c>
      <c r="O273" s="1" t="s">
        <v>80</v>
      </c>
      <c r="P273" s="1" t="s">
        <v>43</v>
      </c>
      <c r="Q273" s="1" t="s">
        <v>43</v>
      </c>
      <c r="R273" s="3">
        <v>0</v>
      </c>
      <c r="S273" s="1" t="s">
        <v>44</v>
      </c>
      <c r="T273" s="1" t="s">
        <v>45</v>
      </c>
      <c r="U273" s="1" t="s">
        <v>915</v>
      </c>
      <c r="V273" s="1" t="s">
        <v>46</v>
      </c>
      <c r="W273" s="1" t="s">
        <v>81</v>
      </c>
      <c r="X273" s="1" t="s">
        <v>1172</v>
      </c>
      <c r="Y273" s="1" t="s">
        <v>83</v>
      </c>
      <c r="Z273" s="1" t="s">
        <v>952</v>
      </c>
      <c r="AA273" s="1" t="s">
        <v>51</v>
      </c>
      <c r="AB273" s="1" t="s">
        <v>1172</v>
      </c>
      <c r="AC273" s="1" t="s">
        <v>37</v>
      </c>
    </row>
    <row r="274" spans="1:29" hidden="1" x14ac:dyDescent="0.25">
      <c r="A274" s="1" t="s">
        <v>33</v>
      </c>
      <c r="B274" s="1" t="s">
        <v>34</v>
      </c>
      <c r="C274" s="2">
        <v>44742</v>
      </c>
      <c r="D274" s="1" t="s">
        <v>73</v>
      </c>
      <c r="E274" s="1" t="s">
        <v>74</v>
      </c>
      <c r="F274" s="1" t="s">
        <v>37</v>
      </c>
      <c r="G274" s="1" t="s">
        <v>915</v>
      </c>
      <c r="H274" s="1" t="s">
        <v>76</v>
      </c>
      <c r="I274" s="3">
        <v>100000</v>
      </c>
      <c r="J274" s="3">
        <v>0</v>
      </c>
      <c r="K274" s="1" t="s">
        <v>40</v>
      </c>
      <c r="L274" s="1" t="s">
        <v>464</v>
      </c>
      <c r="M274" s="1" t="s">
        <v>465</v>
      </c>
      <c r="N274" s="1" t="s">
        <v>79</v>
      </c>
      <c r="O274" s="1" t="s">
        <v>80</v>
      </c>
      <c r="P274" s="1" t="s">
        <v>43</v>
      </c>
      <c r="Q274" s="1" t="s">
        <v>43</v>
      </c>
      <c r="R274" s="3">
        <v>0</v>
      </c>
      <c r="S274" s="1" t="s">
        <v>44</v>
      </c>
      <c r="T274" s="1" t="s">
        <v>45</v>
      </c>
      <c r="U274" s="1" t="s">
        <v>915</v>
      </c>
      <c r="V274" s="1" t="s">
        <v>46</v>
      </c>
      <c r="W274" s="1" t="s">
        <v>81</v>
      </c>
      <c r="X274" s="1" t="s">
        <v>1172</v>
      </c>
      <c r="Y274" s="1" t="s">
        <v>83</v>
      </c>
      <c r="Z274" s="1" t="s">
        <v>952</v>
      </c>
      <c r="AA274" s="1" t="s">
        <v>51</v>
      </c>
      <c r="AB274" s="1" t="s">
        <v>1172</v>
      </c>
      <c r="AC274" s="1" t="s">
        <v>37</v>
      </c>
    </row>
    <row r="275" spans="1:29" hidden="1" x14ac:dyDescent="0.25">
      <c r="A275" s="1" t="s">
        <v>33</v>
      </c>
      <c r="B275" s="1" t="s">
        <v>34</v>
      </c>
      <c r="C275" s="2">
        <v>44742</v>
      </c>
      <c r="D275" s="1" t="s">
        <v>73</v>
      </c>
      <c r="E275" s="1" t="s">
        <v>74</v>
      </c>
      <c r="F275" s="1" t="s">
        <v>37</v>
      </c>
      <c r="G275" s="1" t="s">
        <v>915</v>
      </c>
      <c r="H275" s="1" t="s">
        <v>76</v>
      </c>
      <c r="I275" s="3">
        <v>41907</v>
      </c>
      <c r="J275" s="3">
        <v>0</v>
      </c>
      <c r="K275" s="1" t="s">
        <v>40</v>
      </c>
      <c r="L275" s="1" t="s">
        <v>141</v>
      </c>
      <c r="M275" s="1" t="s">
        <v>142</v>
      </c>
      <c r="N275" s="1" t="s">
        <v>79</v>
      </c>
      <c r="O275" s="1" t="s">
        <v>80</v>
      </c>
      <c r="P275" s="1" t="s">
        <v>43</v>
      </c>
      <c r="Q275" s="1" t="s">
        <v>43</v>
      </c>
      <c r="R275" s="3">
        <v>0</v>
      </c>
      <c r="S275" s="1" t="s">
        <v>44</v>
      </c>
      <c r="T275" s="1" t="s">
        <v>45</v>
      </c>
      <c r="U275" s="1" t="s">
        <v>915</v>
      </c>
      <c r="V275" s="1" t="s">
        <v>46</v>
      </c>
      <c r="W275" s="1" t="s">
        <v>81</v>
      </c>
      <c r="X275" s="1" t="s">
        <v>1172</v>
      </c>
      <c r="Y275" s="1" t="s">
        <v>83</v>
      </c>
      <c r="Z275" s="1" t="s">
        <v>952</v>
      </c>
      <c r="AA275" s="1" t="s">
        <v>51</v>
      </c>
      <c r="AB275" s="1" t="s">
        <v>1172</v>
      </c>
      <c r="AC275" s="1" t="s">
        <v>37</v>
      </c>
    </row>
    <row r="276" spans="1:29" hidden="1" x14ac:dyDescent="0.25">
      <c r="A276" s="1" t="s">
        <v>33</v>
      </c>
      <c r="B276" s="1" t="s">
        <v>34</v>
      </c>
      <c r="C276" s="2">
        <v>44742</v>
      </c>
      <c r="D276" s="1" t="s">
        <v>73</v>
      </c>
      <c r="E276" s="1" t="s">
        <v>74</v>
      </c>
      <c r="F276" s="1" t="s">
        <v>37</v>
      </c>
      <c r="G276" s="1" t="s">
        <v>915</v>
      </c>
      <c r="H276" s="1" t="s">
        <v>76</v>
      </c>
      <c r="I276" s="3">
        <v>33335</v>
      </c>
      <c r="J276" s="3">
        <v>0</v>
      </c>
      <c r="K276" s="1" t="s">
        <v>40</v>
      </c>
      <c r="L276" s="1" t="s">
        <v>352</v>
      </c>
      <c r="M276" s="1" t="s">
        <v>353</v>
      </c>
      <c r="N276" s="1" t="s">
        <v>79</v>
      </c>
      <c r="O276" s="1" t="s">
        <v>80</v>
      </c>
      <c r="P276" s="1" t="s">
        <v>43</v>
      </c>
      <c r="Q276" s="1" t="s">
        <v>43</v>
      </c>
      <c r="R276" s="3">
        <v>0</v>
      </c>
      <c r="S276" s="1" t="s">
        <v>44</v>
      </c>
      <c r="T276" s="1" t="s">
        <v>45</v>
      </c>
      <c r="U276" s="1" t="s">
        <v>915</v>
      </c>
      <c r="V276" s="1" t="s">
        <v>46</v>
      </c>
      <c r="W276" s="1" t="s">
        <v>81</v>
      </c>
      <c r="X276" s="1" t="s">
        <v>1172</v>
      </c>
      <c r="Y276" s="1" t="s">
        <v>83</v>
      </c>
      <c r="Z276" s="1" t="s">
        <v>952</v>
      </c>
      <c r="AA276" s="1" t="s">
        <v>51</v>
      </c>
      <c r="AB276" s="1" t="s">
        <v>1172</v>
      </c>
      <c r="AC276" s="1" t="s">
        <v>37</v>
      </c>
    </row>
    <row r="277" spans="1:29" hidden="1" x14ac:dyDescent="0.25">
      <c r="A277" s="1" t="s">
        <v>33</v>
      </c>
      <c r="B277" s="1" t="s">
        <v>34</v>
      </c>
      <c r="C277" s="2">
        <v>44742</v>
      </c>
      <c r="D277" s="1" t="s">
        <v>73</v>
      </c>
      <c r="E277" s="1" t="s">
        <v>74</v>
      </c>
      <c r="F277" s="1" t="s">
        <v>37</v>
      </c>
      <c r="G277" s="1" t="s">
        <v>915</v>
      </c>
      <c r="H277" s="1" t="s">
        <v>76</v>
      </c>
      <c r="I277" s="3">
        <v>114820</v>
      </c>
      <c r="J277" s="3">
        <v>0</v>
      </c>
      <c r="K277" s="1" t="s">
        <v>40</v>
      </c>
      <c r="L277" s="1" t="s">
        <v>152</v>
      </c>
      <c r="M277" s="1" t="s">
        <v>153</v>
      </c>
      <c r="N277" s="1" t="s">
        <v>79</v>
      </c>
      <c r="O277" s="1" t="s">
        <v>80</v>
      </c>
      <c r="P277" s="1" t="s">
        <v>43</v>
      </c>
      <c r="Q277" s="1" t="s">
        <v>43</v>
      </c>
      <c r="R277" s="3">
        <v>0</v>
      </c>
      <c r="S277" s="1" t="s">
        <v>44</v>
      </c>
      <c r="T277" s="1" t="s">
        <v>45</v>
      </c>
      <c r="U277" s="1" t="s">
        <v>915</v>
      </c>
      <c r="V277" s="1" t="s">
        <v>46</v>
      </c>
      <c r="W277" s="1" t="s">
        <v>81</v>
      </c>
      <c r="X277" s="1" t="s">
        <v>1172</v>
      </c>
      <c r="Y277" s="1" t="s">
        <v>83</v>
      </c>
      <c r="Z277" s="1" t="s">
        <v>952</v>
      </c>
      <c r="AA277" s="1" t="s">
        <v>51</v>
      </c>
      <c r="AB277" s="1" t="s">
        <v>1172</v>
      </c>
      <c r="AC277" s="1" t="s">
        <v>37</v>
      </c>
    </row>
    <row r="278" spans="1:29" hidden="1" x14ac:dyDescent="0.25">
      <c r="A278" s="1" t="s">
        <v>33</v>
      </c>
      <c r="B278" s="1" t="s">
        <v>34</v>
      </c>
      <c r="C278" s="2">
        <v>44742</v>
      </c>
      <c r="D278" s="1" t="s">
        <v>73</v>
      </c>
      <c r="E278" s="1" t="s">
        <v>74</v>
      </c>
      <c r="F278" s="1" t="s">
        <v>37</v>
      </c>
      <c r="G278" s="1" t="s">
        <v>915</v>
      </c>
      <c r="H278" s="1" t="s">
        <v>76</v>
      </c>
      <c r="I278" s="3">
        <v>38002</v>
      </c>
      <c r="J278" s="3">
        <v>0</v>
      </c>
      <c r="K278" s="1" t="s">
        <v>40</v>
      </c>
      <c r="L278" s="1" t="s">
        <v>440</v>
      </c>
      <c r="M278" s="1" t="s">
        <v>441</v>
      </c>
      <c r="N278" s="1" t="s">
        <v>79</v>
      </c>
      <c r="O278" s="1" t="s">
        <v>80</v>
      </c>
      <c r="P278" s="1" t="s">
        <v>43</v>
      </c>
      <c r="Q278" s="1" t="s">
        <v>43</v>
      </c>
      <c r="R278" s="3">
        <v>0</v>
      </c>
      <c r="S278" s="1" t="s">
        <v>44</v>
      </c>
      <c r="T278" s="1" t="s">
        <v>45</v>
      </c>
      <c r="U278" s="1" t="s">
        <v>915</v>
      </c>
      <c r="V278" s="1" t="s">
        <v>46</v>
      </c>
      <c r="W278" s="1" t="s">
        <v>81</v>
      </c>
      <c r="X278" s="1" t="s">
        <v>1172</v>
      </c>
      <c r="Y278" s="1" t="s">
        <v>83</v>
      </c>
      <c r="Z278" s="1" t="s">
        <v>952</v>
      </c>
      <c r="AA278" s="1" t="s">
        <v>51</v>
      </c>
      <c r="AB278" s="1" t="s">
        <v>1172</v>
      </c>
      <c r="AC278" s="1" t="s">
        <v>37</v>
      </c>
    </row>
    <row r="279" spans="1:29" hidden="1" x14ac:dyDescent="0.25">
      <c r="A279" s="1" t="s">
        <v>33</v>
      </c>
      <c r="B279" s="1" t="s">
        <v>34</v>
      </c>
      <c r="C279" s="2">
        <v>44742</v>
      </c>
      <c r="D279" s="1" t="s">
        <v>73</v>
      </c>
      <c r="E279" s="1" t="s">
        <v>74</v>
      </c>
      <c r="F279" s="1" t="s">
        <v>37</v>
      </c>
      <c r="G279" s="1" t="s">
        <v>915</v>
      </c>
      <c r="H279" s="1" t="s">
        <v>76</v>
      </c>
      <c r="I279" s="3">
        <v>37666</v>
      </c>
      <c r="J279" s="3">
        <v>0</v>
      </c>
      <c r="K279" s="1" t="s">
        <v>40</v>
      </c>
      <c r="L279" s="1" t="s">
        <v>156</v>
      </c>
      <c r="M279" s="1" t="s">
        <v>157</v>
      </c>
      <c r="N279" s="1" t="s">
        <v>79</v>
      </c>
      <c r="O279" s="1" t="s">
        <v>80</v>
      </c>
      <c r="P279" s="1" t="s">
        <v>43</v>
      </c>
      <c r="Q279" s="1" t="s">
        <v>43</v>
      </c>
      <c r="R279" s="3">
        <v>0</v>
      </c>
      <c r="S279" s="1" t="s">
        <v>44</v>
      </c>
      <c r="T279" s="1" t="s">
        <v>45</v>
      </c>
      <c r="U279" s="1" t="s">
        <v>915</v>
      </c>
      <c r="V279" s="1" t="s">
        <v>46</v>
      </c>
      <c r="W279" s="1" t="s">
        <v>81</v>
      </c>
      <c r="X279" s="1" t="s">
        <v>1172</v>
      </c>
      <c r="Y279" s="1" t="s">
        <v>83</v>
      </c>
      <c r="Z279" s="1" t="s">
        <v>952</v>
      </c>
      <c r="AA279" s="1" t="s">
        <v>51</v>
      </c>
      <c r="AB279" s="1" t="s">
        <v>1172</v>
      </c>
      <c r="AC279" s="1" t="s">
        <v>37</v>
      </c>
    </row>
    <row r="280" spans="1:29" hidden="1" x14ac:dyDescent="0.25">
      <c r="A280" s="1" t="s">
        <v>33</v>
      </c>
      <c r="B280" s="1" t="s">
        <v>34</v>
      </c>
      <c r="C280" s="2">
        <v>44742</v>
      </c>
      <c r="D280" s="1" t="s">
        <v>73</v>
      </c>
      <c r="E280" s="1" t="s">
        <v>74</v>
      </c>
      <c r="F280" s="1" t="s">
        <v>37</v>
      </c>
      <c r="G280" s="1" t="s">
        <v>915</v>
      </c>
      <c r="H280" s="1" t="s">
        <v>76</v>
      </c>
      <c r="I280" s="3">
        <v>333334</v>
      </c>
      <c r="J280" s="3">
        <v>0</v>
      </c>
      <c r="K280" s="1" t="s">
        <v>40</v>
      </c>
      <c r="L280" s="1" t="s">
        <v>117</v>
      </c>
      <c r="M280" s="1" t="s">
        <v>118</v>
      </c>
      <c r="N280" s="1" t="s">
        <v>79</v>
      </c>
      <c r="O280" s="1" t="s">
        <v>80</v>
      </c>
      <c r="P280" s="1" t="s">
        <v>43</v>
      </c>
      <c r="Q280" s="1" t="s">
        <v>43</v>
      </c>
      <c r="R280" s="3">
        <v>0</v>
      </c>
      <c r="S280" s="1" t="s">
        <v>44</v>
      </c>
      <c r="T280" s="1" t="s">
        <v>45</v>
      </c>
      <c r="U280" s="1" t="s">
        <v>915</v>
      </c>
      <c r="V280" s="1" t="s">
        <v>46</v>
      </c>
      <c r="W280" s="1" t="s">
        <v>81</v>
      </c>
      <c r="X280" s="1" t="s">
        <v>1172</v>
      </c>
      <c r="Y280" s="1" t="s">
        <v>83</v>
      </c>
      <c r="Z280" s="1" t="s">
        <v>952</v>
      </c>
      <c r="AA280" s="1" t="s">
        <v>51</v>
      </c>
      <c r="AB280" s="1" t="s">
        <v>1172</v>
      </c>
      <c r="AC280" s="1" t="s">
        <v>37</v>
      </c>
    </row>
    <row r="281" spans="1:29" hidden="1" x14ac:dyDescent="0.25">
      <c r="A281" s="1" t="s">
        <v>33</v>
      </c>
      <c r="B281" s="1" t="s">
        <v>34</v>
      </c>
      <c r="C281" s="2">
        <v>44742</v>
      </c>
      <c r="D281" s="1" t="s">
        <v>73</v>
      </c>
      <c r="E281" s="1" t="s">
        <v>74</v>
      </c>
      <c r="F281" s="1" t="s">
        <v>37</v>
      </c>
      <c r="G281" s="1" t="s">
        <v>915</v>
      </c>
      <c r="H281" s="1" t="s">
        <v>76</v>
      </c>
      <c r="I281" s="3">
        <v>37603</v>
      </c>
      <c r="J281" s="3">
        <v>0</v>
      </c>
      <c r="K281" s="1" t="s">
        <v>40</v>
      </c>
      <c r="L281" s="1" t="s">
        <v>804</v>
      </c>
      <c r="M281" s="1" t="s">
        <v>805</v>
      </c>
      <c r="N281" s="1" t="s">
        <v>79</v>
      </c>
      <c r="O281" s="1" t="s">
        <v>80</v>
      </c>
      <c r="P281" s="1" t="s">
        <v>43</v>
      </c>
      <c r="Q281" s="1" t="s">
        <v>43</v>
      </c>
      <c r="R281" s="3">
        <v>0</v>
      </c>
      <c r="S281" s="1" t="s">
        <v>44</v>
      </c>
      <c r="T281" s="1" t="s">
        <v>45</v>
      </c>
      <c r="U281" s="1" t="s">
        <v>915</v>
      </c>
      <c r="V281" s="1" t="s">
        <v>46</v>
      </c>
      <c r="W281" s="1" t="s">
        <v>81</v>
      </c>
      <c r="X281" s="1" t="s">
        <v>1172</v>
      </c>
      <c r="Y281" s="1" t="s">
        <v>83</v>
      </c>
      <c r="Z281" s="1" t="s">
        <v>952</v>
      </c>
      <c r="AA281" s="1" t="s">
        <v>51</v>
      </c>
      <c r="AB281" s="1" t="s">
        <v>1172</v>
      </c>
      <c r="AC281" s="1" t="s">
        <v>37</v>
      </c>
    </row>
    <row r="282" spans="1:29" hidden="1" x14ac:dyDescent="0.25">
      <c r="A282" s="1" t="s">
        <v>33</v>
      </c>
      <c r="B282" s="1" t="s">
        <v>34</v>
      </c>
      <c r="C282" s="2">
        <v>44742</v>
      </c>
      <c r="D282" s="1" t="s">
        <v>73</v>
      </c>
      <c r="E282" s="1" t="s">
        <v>74</v>
      </c>
      <c r="F282" s="1" t="s">
        <v>37</v>
      </c>
      <c r="G282" s="1" t="s">
        <v>915</v>
      </c>
      <c r="H282" s="1" t="s">
        <v>76</v>
      </c>
      <c r="I282" s="3">
        <v>111314</v>
      </c>
      <c r="J282" s="3">
        <v>0</v>
      </c>
      <c r="K282" s="1" t="s">
        <v>40</v>
      </c>
      <c r="L282" s="1" t="s">
        <v>1081</v>
      </c>
      <c r="M282" s="1" t="s">
        <v>847</v>
      </c>
      <c r="N282" s="1" t="s">
        <v>79</v>
      </c>
      <c r="O282" s="1" t="s">
        <v>80</v>
      </c>
      <c r="P282" s="1" t="s">
        <v>43</v>
      </c>
      <c r="Q282" s="1" t="s">
        <v>43</v>
      </c>
      <c r="R282" s="3">
        <v>0</v>
      </c>
      <c r="S282" s="1" t="s">
        <v>44</v>
      </c>
      <c r="T282" s="1" t="s">
        <v>45</v>
      </c>
      <c r="U282" s="1" t="s">
        <v>915</v>
      </c>
      <c r="V282" s="1" t="s">
        <v>46</v>
      </c>
      <c r="W282" s="1" t="s">
        <v>81</v>
      </c>
      <c r="X282" s="1" t="s">
        <v>1172</v>
      </c>
      <c r="Y282" s="1" t="s">
        <v>83</v>
      </c>
      <c r="Z282" s="1" t="s">
        <v>952</v>
      </c>
      <c r="AA282" s="1" t="s">
        <v>51</v>
      </c>
      <c r="AB282" s="1" t="s">
        <v>1172</v>
      </c>
      <c r="AC282" s="1" t="s">
        <v>37</v>
      </c>
    </row>
    <row r="283" spans="1:29" hidden="1" x14ac:dyDescent="0.25">
      <c r="A283" s="1" t="s">
        <v>33</v>
      </c>
      <c r="B283" s="1" t="s">
        <v>34</v>
      </c>
      <c r="C283" s="2">
        <v>44742</v>
      </c>
      <c r="D283" s="1" t="s">
        <v>73</v>
      </c>
      <c r="E283" s="1" t="s">
        <v>74</v>
      </c>
      <c r="F283" s="1" t="s">
        <v>37</v>
      </c>
      <c r="G283" s="1" t="s">
        <v>915</v>
      </c>
      <c r="H283" s="1" t="s">
        <v>76</v>
      </c>
      <c r="I283" s="3">
        <v>33334</v>
      </c>
      <c r="J283" s="3">
        <v>0</v>
      </c>
      <c r="K283" s="1" t="s">
        <v>40</v>
      </c>
      <c r="L283" s="1" t="s">
        <v>1115</v>
      </c>
      <c r="M283" s="1" t="s">
        <v>672</v>
      </c>
      <c r="N283" s="1" t="s">
        <v>79</v>
      </c>
      <c r="O283" s="1" t="s">
        <v>80</v>
      </c>
      <c r="P283" s="1" t="s">
        <v>43</v>
      </c>
      <c r="Q283" s="1" t="s">
        <v>43</v>
      </c>
      <c r="R283" s="3">
        <v>0</v>
      </c>
      <c r="S283" s="1" t="s">
        <v>44</v>
      </c>
      <c r="T283" s="1" t="s">
        <v>45</v>
      </c>
      <c r="U283" s="1" t="s">
        <v>915</v>
      </c>
      <c r="V283" s="1" t="s">
        <v>46</v>
      </c>
      <c r="W283" s="1" t="s">
        <v>81</v>
      </c>
      <c r="X283" s="1" t="s">
        <v>1172</v>
      </c>
      <c r="Y283" s="1" t="s">
        <v>83</v>
      </c>
      <c r="Z283" s="1" t="s">
        <v>952</v>
      </c>
      <c r="AA283" s="1" t="s">
        <v>51</v>
      </c>
      <c r="AB283" s="1" t="s">
        <v>1172</v>
      </c>
      <c r="AC283" s="1" t="s">
        <v>37</v>
      </c>
    </row>
    <row r="284" spans="1:29" hidden="1" x14ac:dyDescent="0.25">
      <c r="A284" s="1" t="s">
        <v>33</v>
      </c>
      <c r="B284" s="1" t="s">
        <v>34</v>
      </c>
      <c r="C284" s="2">
        <v>44742</v>
      </c>
      <c r="D284" s="1" t="s">
        <v>73</v>
      </c>
      <c r="E284" s="1" t="s">
        <v>74</v>
      </c>
      <c r="F284" s="1" t="s">
        <v>37</v>
      </c>
      <c r="G284" s="1" t="s">
        <v>915</v>
      </c>
      <c r="H284" s="1" t="s">
        <v>76</v>
      </c>
      <c r="I284" s="3">
        <v>280423</v>
      </c>
      <c r="J284" s="3">
        <v>0</v>
      </c>
      <c r="K284" s="1" t="s">
        <v>40</v>
      </c>
      <c r="L284" s="1" t="s">
        <v>125</v>
      </c>
      <c r="M284" s="1" t="s">
        <v>126</v>
      </c>
      <c r="N284" s="1" t="s">
        <v>79</v>
      </c>
      <c r="O284" s="1" t="s">
        <v>80</v>
      </c>
      <c r="P284" s="1" t="s">
        <v>43</v>
      </c>
      <c r="Q284" s="1" t="s">
        <v>43</v>
      </c>
      <c r="R284" s="3">
        <v>0</v>
      </c>
      <c r="S284" s="1" t="s">
        <v>44</v>
      </c>
      <c r="T284" s="1" t="s">
        <v>45</v>
      </c>
      <c r="U284" s="1" t="s">
        <v>915</v>
      </c>
      <c r="V284" s="1" t="s">
        <v>46</v>
      </c>
      <c r="W284" s="1" t="s">
        <v>81</v>
      </c>
      <c r="X284" s="1" t="s">
        <v>1172</v>
      </c>
      <c r="Y284" s="1" t="s">
        <v>83</v>
      </c>
      <c r="Z284" s="1" t="s">
        <v>952</v>
      </c>
      <c r="AA284" s="1" t="s">
        <v>51</v>
      </c>
      <c r="AB284" s="1" t="s">
        <v>1172</v>
      </c>
      <c r="AC284" s="1" t="s">
        <v>37</v>
      </c>
    </row>
    <row r="285" spans="1:29" hidden="1" x14ac:dyDescent="0.25">
      <c r="A285" s="1" t="s">
        <v>33</v>
      </c>
      <c r="B285" s="1" t="s">
        <v>34</v>
      </c>
      <c r="C285" s="2">
        <v>44742</v>
      </c>
      <c r="D285" s="1" t="s">
        <v>73</v>
      </c>
      <c r="E285" s="1" t="s">
        <v>74</v>
      </c>
      <c r="F285" s="1" t="s">
        <v>37</v>
      </c>
      <c r="G285" s="1" t="s">
        <v>915</v>
      </c>
      <c r="H285" s="1" t="s">
        <v>76</v>
      </c>
      <c r="I285" s="3">
        <v>33334</v>
      </c>
      <c r="J285" s="3">
        <v>0</v>
      </c>
      <c r="K285" s="1" t="s">
        <v>40</v>
      </c>
      <c r="L285" s="1" t="s">
        <v>601</v>
      </c>
      <c r="M285" s="1" t="s">
        <v>602</v>
      </c>
      <c r="N285" s="1" t="s">
        <v>79</v>
      </c>
      <c r="O285" s="1" t="s">
        <v>80</v>
      </c>
      <c r="P285" s="1" t="s">
        <v>43</v>
      </c>
      <c r="Q285" s="1" t="s">
        <v>43</v>
      </c>
      <c r="R285" s="3">
        <v>0</v>
      </c>
      <c r="S285" s="1" t="s">
        <v>44</v>
      </c>
      <c r="T285" s="1" t="s">
        <v>45</v>
      </c>
      <c r="U285" s="1" t="s">
        <v>915</v>
      </c>
      <c r="V285" s="1" t="s">
        <v>46</v>
      </c>
      <c r="W285" s="1" t="s">
        <v>81</v>
      </c>
      <c r="X285" s="1" t="s">
        <v>1172</v>
      </c>
      <c r="Y285" s="1" t="s">
        <v>83</v>
      </c>
      <c r="Z285" s="1" t="s">
        <v>952</v>
      </c>
      <c r="AA285" s="1" t="s">
        <v>51</v>
      </c>
      <c r="AB285" s="1" t="s">
        <v>1172</v>
      </c>
      <c r="AC285" s="1" t="s">
        <v>37</v>
      </c>
    </row>
    <row r="286" spans="1:29" hidden="1" x14ac:dyDescent="0.25">
      <c r="A286" s="1" t="s">
        <v>33</v>
      </c>
      <c r="B286" s="1" t="s">
        <v>34</v>
      </c>
      <c r="C286" s="2">
        <v>44742</v>
      </c>
      <c r="D286" s="1" t="s">
        <v>73</v>
      </c>
      <c r="E286" s="1" t="s">
        <v>74</v>
      </c>
      <c r="F286" s="1" t="s">
        <v>37</v>
      </c>
      <c r="G286" s="1" t="s">
        <v>915</v>
      </c>
      <c r="H286" s="1" t="s">
        <v>76</v>
      </c>
      <c r="I286" s="3">
        <v>40434</v>
      </c>
      <c r="J286" s="3">
        <v>0</v>
      </c>
      <c r="K286" s="1" t="s">
        <v>40</v>
      </c>
      <c r="L286" s="1" t="s">
        <v>498</v>
      </c>
      <c r="M286" s="1" t="s">
        <v>499</v>
      </c>
      <c r="N286" s="1" t="s">
        <v>79</v>
      </c>
      <c r="O286" s="1" t="s">
        <v>80</v>
      </c>
      <c r="P286" s="1" t="s">
        <v>43</v>
      </c>
      <c r="Q286" s="1" t="s">
        <v>43</v>
      </c>
      <c r="R286" s="3">
        <v>0</v>
      </c>
      <c r="S286" s="1" t="s">
        <v>44</v>
      </c>
      <c r="T286" s="1" t="s">
        <v>45</v>
      </c>
      <c r="U286" s="1" t="s">
        <v>915</v>
      </c>
      <c r="V286" s="1" t="s">
        <v>46</v>
      </c>
      <c r="W286" s="1" t="s">
        <v>81</v>
      </c>
      <c r="X286" s="1" t="s">
        <v>1172</v>
      </c>
      <c r="Y286" s="1" t="s">
        <v>83</v>
      </c>
      <c r="Z286" s="1" t="s">
        <v>952</v>
      </c>
      <c r="AA286" s="1" t="s">
        <v>51</v>
      </c>
      <c r="AB286" s="1" t="s">
        <v>1172</v>
      </c>
      <c r="AC286" s="1" t="s">
        <v>37</v>
      </c>
    </row>
    <row r="287" spans="1:29" hidden="1" x14ac:dyDescent="0.25">
      <c r="A287" s="1" t="s">
        <v>33</v>
      </c>
      <c r="B287" s="1" t="s">
        <v>34</v>
      </c>
      <c r="C287" s="2">
        <v>44742</v>
      </c>
      <c r="D287" s="1" t="s">
        <v>73</v>
      </c>
      <c r="E287" s="1" t="s">
        <v>74</v>
      </c>
      <c r="F287" s="1" t="s">
        <v>37</v>
      </c>
      <c r="G287" s="1" t="s">
        <v>915</v>
      </c>
      <c r="H287" s="1" t="s">
        <v>76</v>
      </c>
      <c r="I287" s="3">
        <v>33334</v>
      </c>
      <c r="J287" s="3">
        <v>0</v>
      </c>
      <c r="K287" s="1" t="s">
        <v>40</v>
      </c>
      <c r="L287" s="1" t="s">
        <v>800</v>
      </c>
      <c r="M287" s="1" t="s">
        <v>801</v>
      </c>
      <c r="N287" s="1" t="s">
        <v>79</v>
      </c>
      <c r="O287" s="1" t="s">
        <v>80</v>
      </c>
      <c r="P287" s="1" t="s">
        <v>43</v>
      </c>
      <c r="Q287" s="1" t="s">
        <v>43</v>
      </c>
      <c r="R287" s="3">
        <v>0</v>
      </c>
      <c r="S287" s="1" t="s">
        <v>44</v>
      </c>
      <c r="T287" s="1" t="s">
        <v>45</v>
      </c>
      <c r="U287" s="1" t="s">
        <v>915</v>
      </c>
      <c r="V287" s="1" t="s">
        <v>46</v>
      </c>
      <c r="W287" s="1" t="s">
        <v>81</v>
      </c>
      <c r="X287" s="1" t="s">
        <v>1172</v>
      </c>
      <c r="Y287" s="1" t="s">
        <v>83</v>
      </c>
      <c r="Z287" s="1" t="s">
        <v>952</v>
      </c>
      <c r="AA287" s="1" t="s">
        <v>51</v>
      </c>
      <c r="AB287" s="1" t="s">
        <v>1172</v>
      </c>
      <c r="AC287" s="1" t="s">
        <v>37</v>
      </c>
    </row>
    <row r="288" spans="1:29" hidden="1" x14ac:dyDescent="0.25">
      <c r="A288" s="1" t="s">
        <v>33</v>
      </c>
      <c r="B288" s="1" t="s">
        <v>34</v>
      </c>
      <c r="C288" s="2">
        <v>44742</v>
      </c>
      <c r="D288" s="1" t="s">
        <v>73</v>
      </c>
      <c r="E288" s="1" t="s">
        <v>74</v>
      </c>
      <c r="F288" s="1" t="s">
        <v>37</v>
      </c>
      <c r="G288" s="1" t="s">
        <v>915</v>
      </c>
      <c r="H288" s="1" t="s">
        <v>76</v>
      </c>
      <c r="I288" s="3">
        <v>34832</v>
      </c>
      <c r="J288" s="3">
        <v>0</v>
      </c>
      <c r="K288" s="1" t="s">
        <v>40</v>
      </c>
      <c r="L288" s="1" t="s">
        <v>482</v>
      </c>
      <c r="M288" s="1" t="s">
        <v>483</v>
      </c>
      <c r="N288" s="1" t="s">
        <v>79</v>
      </c>
      <c r="O288" s="1" t="s">
        <v>80</v>
      </c>
      <c r="P288" s="1" t="s">
        <v>43</v>
      </c>
      <c r="Q288" s="1" t="s">
        <v>43</v>
      </c>
      <c r="R288" s="3">
        <v>0</v>
      </c>
      <c r="S288" s="1" t="s">
        <v>44</v>
      </c>
      <c r="T288" s="1" t="s">
        <v>45</v>
      </c>
      <c r="U288" s="1" t="s">
        <v>915</v>
      </c>
      <c r="V288" s="1" t="s">
        <v>46</v>
      </c>
      <c r="W288" s="1" t="s">
        <v>81</v>
      </c>
      <c r="X288" s="1" t="s">
        <v>1172</v>
      </c>
      <c r="Y288" s="1" t="s">
        <v>83</v>
      </c>
      <c r="Z288" s="1" t="s">
        <v>952</v>
      </c>
      <c r="AA288" s="1" t="s">
        <v>51</v>
      </c>
      <c r="AB288" s="1" t="s">
        <v>1172</v>
      </c>
      <c r="AC288" s="1" t="s">
        <v>37</v>
      </c>
    </row>
    <row r="289" spans="1:29" hidden="1" x14ac:dyDescent="0.25">
      <c r="A289" s="1" t="s">
        <v>33</v>
      </c>
      <c r="B289" s="1" t="s">
        <v>34</v>
      </c>
      <c r="C289" s="2">
        <v>44742</v>
      </c>
      <c r="D289" s="1" t="s">
        <v>73</v>
      </c>
      <c r="E289" s="1" t="s">
        <v>74</v>
      </c>
      <c r="F289" s="1" t="s">
        <v>37</v>
      </c>
      <c r="G289" s="1" t="s">
        <v>915</v>
      </c>
      <c r="H289" s="1" t="s">
        <v>76</v>
      </c>
      <c r="I289" s="3">
        <v>249502</v>
      </c>
      <c r="J289" s="3">
        <v>0</v>
      </c>
      <c r="K289" s="1" t="s">
        <v>40</v>
      </c>
      <c r="L289" s="1" t="s">
        <v>452</v>
      </c>
      <c r="M289" s="1" t="s">
        <v>453</v>
      </c>
      <c r="N289" s="1" t="s">
        <v>928</v>
      </c>
      <c r="O289" s="1" t="s">
        <v>929</v>
      </c>
      <c r="P289" s="1" t="s">
        <v>43</v>
      </c>
      <c r="Q289" s="1" t="s">
        <v>43</v>
      </c>
      <c r="R289" s="3">
        <v>0</v>
      </c>
      <c r="S289" s="1" t="s">
        <v>44</v>
      </c>
      <c r="T289" s="1" t="s">
        <v>45</v>
      </c>
      <c r="U289" s="1" t="s">
        <v>915</v>
      </c>
      <c r="V289" s="1" t="s">
        <v>46</v>
      </c>
      <c r="W289" s="1" t="s">
        <v>81</v>
      </c>
      <c r="X289" s="1" t="s">
        <v>1172</v>
      </c>
      <c r="Y289" s="1" t="s">
        <v>83</v>
      </c>
      <c r="Z289" s="1" t="s">
        <v>952</v>
      </c>
      <c r="AA289" s="1" t="s">
        <v>51</v>
      </c>
      <c r="AB289" s="1" t="s">
        <v>1172</v>
      </c>
      <c r="AC289" s="1" t="s">
        <v>37</v>
      </c>
    </row>
    <row r="290" spans="1:29" hidden="1" x14ac:dyDescent="0.25">
      <c r="A290" s="1" t="s">
        <v>33</v>
      </c>
      <c r="B290" s="1" t="s">
        <v>34</v>
      </c>
      <c r="C290" s="2">
        <v>44742</v>
      </c>
      <c r="D290" s="1" t="s">
        <v>73</v>
      </c>
      <c r="E290" s="1" t="s">
        <v>74</v>
      </c>
      <c r="F290" s="1" t="s">
        <v>37</v>
      </c>
      <c r="G290" s="1" t="s">
        <v>915</v>
      </c>
      <c r="H290" s="1" t="s">
        <v>76</v>
      </c>
      <c r="I290" s="3">
        <v>924443</v>
      </c>
      <c r="J290" s="3">
        <v>0</v>
      </c>
      <c r="K290" s="1" t="s">
        <v>40</v>
      </c>
      <c r="L290" s="1" t="s">
        <v>492</v>
      </c>
      <c r="M290" s="1" t="s">
        <v>493</v>
      </c>
      <c r="N290" s="1" t="s">
        <v>1078</v>
      </c>
      <c r="O290" s="1" t="s">
        <v>1079</v>
      </c>
      <c r="P290" s="1" t="s">
        <v>43</v>
      </c>
      <c r="Q290" s="1" t="s">
        <v>43</v>
      </c>
      <c r="R290" s="3">
        <v>0</v>
      </c>
      <c r="S290" s="1" t="s">
        <v>44</v>
      </c>
      <c r="T290" s="1" t="s">
        <v>45</v>
      </c>
      <c r="U290" s="1" t="s">
        <v>915</v>
      </c>
      <c r="V290" s="1" t="s">
        <v>46</v>
      </c>
      <c r="W290" s="1" t="s">
        <v>81</v>
      </c>
      <c r="X290" s="1" t="s">
        <v>1172</v>
      </c>
      <c r="Y290" s="1" t="s">
        <v>83</v>
      </c>
      <c r="Z290" s="1" t="s">
        <v>952</v>
      </c>
      <c r="AA290" s="1" t="s">
        <v>51</v>
      </c>
      <c r="AB290" s="1" t="s">
        <v>1172</v>
      </c>
      <c r="AC290" s="1" t="s">
        <v>37</v>
      </c>
    </row>
    <row r="291" spans="1:29" hidden="1" x14ac:dyDescent="0.25">
      <c r="A291" s="1" t="s">
        <v>33</v>
      </c>
      <c r="B291" s="1" t="s">
        <v>34</v>
      </c>
      <c r="C291" s="2">
        <v>44742</v>
      </c>
      <c r="D291" s="1" t="s">
        <v>73</v>
      </c>
      <c r="E291" s="1" t="s">
        <v>74</v>
      </c>
      <c r="F291" s="1" t="s">
        <v>37</v>
      </c>
      <c r="G291" s="1" t="s">
        <v>915</v>
      </c>
      <c r="H291" s="1" t="s">
        <v>76</v>
      </c>
      <c r="I291" s="3">
        <v>500000</v>
      </c>
      <c r="J291" s="3">
        <v>0</v>
      </c>
      <c r="K291" s="1" t="s">
        <v>40</v>
      </c>
      <c r="L291" s="1" t="s">
        <v>559</v>
      </c>
      <c r="M291" s="1" t="s">
        <v>560</v>
      </c>
      <c r="N291" s="1" t="s">
        <v>79</v>
      </c>
      <c r="O291" s="1" t="s">
        <v>80</v>
      </c>
      <c r="P291" s="1" t="s">
        <v>43</v>
      </c>
      <c r="Q291" s="1" t="s">
        <v>43</v>
      </c>
      <c r="R291" s="3">
        <v>0</v>
      </c>
      <c r="S291" s="1" t="s">
        <v>44</v>
      </c>
      <c r="T291" s="1" t="s">
        <v>45</v>
      </c>
      <c r="U291" s="1" t="s">
        <v>915</v>
      </c>
      <c r="V291" s="1" t="s">
        <v>46</v>
      </c>
      <c r="W291" s="1" t="s">
        <v>81</v>
      </c>
      <c r="X291" s="1" t="s">
        <v>1172</v>
      </c>
      <c r="Y291" s="1" t="s">
        <v>83</v>
      </c>
      <c r="Z291" s="1" t="s">
        <v>952</v>
      </c>
      <c r="AA291" s="1" t="s">
        <v>51</v>
      </c>
      <c r="AB291" s="1" t="s">
        <v>1172</v>
      </c>
      <c r="AC291" s="1" t="s">
        <v>37</v>
      </c>
    </row>
    <row r="292" spans="1:29" hidden="1" x14ac:dyDescent="0.25">
      <c r="A292" s="1" t="s">
        <v>33</v>
      </c>
      <c r="B292" s="1" t="s">
        <v>34</v>
      </c>
      <c r="C292" s="2">
        <v>44742</v>
      </c>
      <c r="D292" s="1" t="s">
        <v>73</v>
      </c>
      <c r="E292" s="1" t="s">
        <v>74</v>
      </c>
      <c r="F292" s="1" t="s">
        <v>37</v>
      </c>
      <c r="G292" s="1" t="s">
        <v>915</v>
      </c>
      <c r="H292" s="1" t="s">
        <v>76</v>
      </c>
      <c r="I292" s="3">
        <v>303932</v>
      </c>
      <c r="J292" s="3">
        <v>0</v>
      </c>
      <c r="K292" s="1" t="s">
        <v>40</v>
      </c>
      <c r="L292" s="1" t="s">
        <v>408</v>
      </c>
      <c r="M292" s="1" t="s">
        <v>409</v>
      </c>
      <c r="N292" s="1" t="s">
        <v>79</v>
      </c>
      <c r="O292" s="1" t="s">
        <v>80</v>
      </c>
      <c r="P292" s="1" t="s">
        <v>43</v>
      </c>
      <c r="Q292" s="1" t="s">
        <v>43</v>
      </c>
      <c r="R292" s="3">
        <v>0</v>
      </c>
      <c r="S292" s="1" t="s">
        <v>44</v>
      </c>
      <c r="T292" s="1" t="s">
        <v>45</v>
      </c>
      <c r="U292" s="1" t="s">
        <v>915</v>
      </c>
      <c r="V292" s="1" t="s">
        <v>46</v>
      </c>
      <c r="W292" s="1" t="s">
        <v>81</v>
      </c>
      <c r="X292" s="1" t="s">
        <v>1172</v>
      </c>
      <c r="Y292" s="1" t="s">
        <v>83</v>
      </c>
      <c r="Z292" s="1" t="s">
        <v>952</v>
      </c>
      <c r="AA292" s="1" t="s">
        <v>51</v>
      </c>
      <c r="AB292" s="1" t="s">
        <v>1172</v>
      </c>
      <c r="AC292" s="1" t="s">
        <v>37</v>
      </c>
    </row>
    <row r="293" spans="1:29" hidden="1" x14ac:dyDescent="0.25">
      <c r="A293" s="1" t="s">
        <v>33</v>
      </c>
      <c r="B293" s="1" t="s">
        <v>34</v>
      </c>
      <c r="C293" s="2">
        <v>44742</v>
      </c>
      <c r="D293" s="1" t="s">
        <v>73</v>
      </c>
      <c r="E293" s="1" t="s">
        <v>74</v>
      </c>
      <c r="F293" s="1" t="s">
        <v>37</v>
      </c>
      <c r="G293" s="1" t="s">
        <v>915</v>
      </c>
      <c r="H293" s="1" t="s">
        <v>76</v>
      </c>
      <c r="I293" s="3">
        <v>616739</v>
      </c>
      <c r="J293" s="3">
        <v>0</v>
      </c>
      <c r="K293" s="1" t="s">
        <v>40</v>
      </c>
      <c r="L293" s="1" t="s">
        <v>77</v>
      </c>
      <c r="M293" s="1" t="s">
        <v>78</v>
      </c>
      <c r="N293" s="1" t="s">
        <v>79</v>
      </c>
      <c r="O293" s="1" t="s">
        <v>80</v>
      </c>
      <c r="P293" s="1" t="s">
        <v>43</v>
      </c>
      <c r="Q293" s="1" t="s">
        <v>43</v>
      </c>
      <c r="R293" s="3">
        <v>0</v>
      </c>
      <c r="S293" s="1" t="s">
        <v>44</v>
      </c>
      <c r="T293" s="1" t="s">
        <v>45</v>
      </c>
      <c r="U293" s="1" t="s">
        <v>915</v>
      </c>
      <c r="V293" s="1" t="s">
        <v>46</v>
      </c>
      <c r="W293" s="1" t="s">
        <v>81</v>
      </c>
      <c r="X293" s="1" t="s">
        <v>1172</v>
      </c>
      <c r="Y293" s="1" t="s">
        <v>83</v>
      </c>
      <c r="Z293" s="1" t="s">
        <v>952</v>
      </c>
      <c r="AA293" s="1" t="s">
        <v>51</v>
      </c>
      <c r="AB293" s="1" t="s">
        <v>1172</v>
      </c>
      <c r="AC293" s="1" t="s">
        <v>37</v>
      </c>
    </row>
    <row r="294" spans="1:29" hidden="1" x14ac:dyDescent="0.25">
      <c r="A294" s="1" t="s">
        <v>33</v>
      </c>
      <c r="B294" s="1" t="s">
        <v>34</v>
      </c>
      <c r="C294" s="2">
        <v>44742</v>
      </c>
      <c r="D294" s="1" t="s">
        <v>73</v>
      </c>
      <c r="E294" s="1" t="s">
        <v>74</v>
      </c>
      <c r="F294" s="1" t="s">
        <v>37</v>
      </c>
      <c r="G294" s="1" t="s">
        <v>915</v>
      </c>
      <c r="H294" s="1" t="s">
        <v>76</v>
      </c>
      <c r="I294" s="3">
        <v>66667</v>
      </c>
      <c r="J294" s="3">
        <v>0</v>
      </c>
      <c r="K294" s="1" t="s">
        <v>40</v>
      </c>
      <c r="L294" s="1" t="s">
        <v>113</v>
      </c>
      <c r="M294" s="1" t="s">
        <v>114</v>
      </c>
      <c r="N294" s="1" t="s">
        <v>79</v>
      </c>
      <c r="O294" s="1" t="s">
        <v>80</v>
      </c>
      <c r="P294" s="1" t="s">
        <v>43</v>
      </c>
      <c r="Q294" s="1" t="s">
        <v>43</v>
      </c>
      <c r="R294" s="3">
        <v>0</v>
      </c>
      <c r="S294" s="1" t="s">
        <v>44</v>
      </c>
      <c r="T294" s="1" t="s">
        <v>45</v>
      </c>
      <c r="U294" s="1" t="s">
        <v>915</v>
      </c>
      <c r="V294" s="1" t="s">
        <v>46</v>
      </c>
      <c r="W294" s="1" t="s">
        <v>81</v>
      </c>
      <c r="X294" s="1" t="s">
        <v>1172</v>
      </c>
      <c r="Y294" s="1" t="s">
        <v>83</v>
      </c>
      <c r="Z294" s="1" t="s">
        <v>952</v>
      </c>
      <c r="AA294" s="1" t="s">
        <v>51</v>
      </c>
      <c r="AB294" s="1" t="s">
        <v>1172</v>
      </c>
      <c r="AC294" s="1" t="s">
        <v>37</v>
      </c>
    </row>
    <row r="295" spans="1:29" hidden="1" x14ac:dyDescent="0.25">
      <c r="A295" s="1" t="s">
        <v>33</v>
      </c>
      <c r="B295" s="1" t="s">
        <v>34</v>
      </c>
      <c r="C295" s="2">
        <v>44742</v>
      </c>
      <c r="D295" s="1" t="s">
        <v>73</v>
      </c>
      <c r="E295" s="1" t="s">
        <v>74</v>
      </c>
      <c r="F295" s="1" t="s">
        <v>37</v>
      </c>
      <c r="G295" s="1" t="s">
        <v>915</v>
      </c>
      <c r="H295" s="1" t="s">
        <v>76</v>
      </c>
      <c r="I295" s="3">
        <v>119222</v>
      </c>
      <c r="J295" s="3">
        <v>0</v>
      </c>
      <c r="K295" s="1" t="s">
        <v>40</v>
      </c>
      <c r="L295" s="1" t="s">
        <v>162</v>
      </c>
      <c r="M295" s="1" t="s">
        <v>163</v>
      </c>
      <c r="N295" s="1" t="s">
        <v>79</v>
      </c>
      <c r="O295" s="1" t="s">
        <v>80</v>
      </c>
      <c r="P295" s="1" t="s">
        <v>43</v>
      </c>
      <c r="Q295" s="1" t="s">
        <v>43</v>
      </c>
      <c r="R295" s="3">
        <v>0</v>
      </c>
      <c r="S295" s="1" t="s">
        <v>44</v>
      </c>
      <c r="T295" s="1" t="s">
        <v>45</v>
      </c>
      <c r="U295" s="1" t="s">
        <v>915</v>
      </c>
      <c r="V295" s="1" t="s">
        <v>46</v>
      </c>
      <c r="W295" s="1" t="s">
        <v>81</v>
      </c>
      <c r="X295" s="1" t="s">
        <v>1172</v>
      </c>
      <c r="Y295" s="1" t="s">
        <v>83</v>
      </c>
      <c r="Z295" s="1" t="s">
        <v>952</v>
      </c>
      <c r="AA295" s="1" t="s">
        <v>51</v>
      </c>
      <c r="AB295" s="1" t="s">
        <v>1172</v>
      </c>
      <c r="AC295" s="1" t="s">
        <v>37</v>
      </c>
    </row>
    <row r="296" spans="1:29" hidden="1" x14ac:dyDescent="0.25">
      <c r="A296" s="1" t="s">
        <v>33</v>
      </c>
      <c r="B296" s="1" t="s">
        <v>34</v>
      </c>
      <c r="C296" s="2">
        <v>44742</v>
      </c>
      <c r="D296" s="1" t="s">
        <v>73</v>
      </c>
      <c r="E296" s="1" t="s">
        <v>74</v>
      </c>
      <c r="F296" s="1" t="s">
        <v>37</v>
      </c>
      <c r="G296" s="1" t="s">
        <v>915</v>
      </c>
      <c r="H296" s="1" t="s">
        <v>76</v>
      </c>
      <c r="I296" s="3">
        <v>33334</v>
      </c>
      <c r="J296" s="3">
        <v>0</v>
      </c>
      <c r="K296" s="1" t="s">
        <v>40</v>
      </c>
      <c r="L296" s="1" t="s">
        <v>818</v>
      </c>
      <c r="M296" s="1" t="s">
        <v>819</v>
      </c>
      <c r="N296" s="1" t="s">
        <v>79</v>
      </c>
      <c r="O296" s="1" t="s">
        <v>80</v>
      </c>
      <c r="P296" s="1" t="s">
        <v>43</v>
      </c>
      <c r="Q296" s="1" t="s">
        <v>43</v>
      </c>
      <c r="R296" s="3">
        <v>0</v>
      </c>
      <c r="S296" s="1" t="s">
        <v>44</v>
      </c>
      <c r="T296" s="1" t="s">
        <v>45</v>
      </c>
      <c r="U296" s="1" t="s">
        <v>915</v>
      </c>
      <c r="V296" s="1" t="s">
        <v>46</v>
      </c>
      <c r="W296" s="1" t="s">
        <v>81</v>
      </c>
      <c r="X296" s="1" t="s">
        <v>1172</v>
      </c>
      <c r="Y296" s="1" t="s">
        <v>83</v>
      </c>
      <c r="Z296" s="1" t="s">
        <v>952</v>
      </c>
      <c r="AA296" s="1" t="s">
        <v>51</v>
      </c>
      <c r="AB296" s="1" t="s">
        <v>1172</v>
      </c>
      <c r="AC296" s="1" t="s">
        <v>37</v>
      </c>
    </row>
    <row r="297" spans="1:29" hidden="1" x14ac:dyDescent="0.25">
      <c r="A297" s="1" t="s">
        <v>33</v>
      </c>
      <c r="B297" s="1" t="s">
        <v>34</v>
      </c>
      <c r="C297" s="2">
        <v>44742</v>
      </c>
      <c r="D297" s="1" t="s">
        <v>73</v>
      </c>
      <c r="E297" s="1" t="s">
        <v>74</v>
      </c>
      <c r="F297" s="1" t="s">
        <v>37</v>
      </c>
      <c r="G297" s="1" t="s">
        <v>915</v>
      </c>
      <c r="H297" s="1" t="s">
        <v>76</v>
      </c>
      <c r="I297" s="3">
        <v>112997</v>
      </c>
      <c r="J297" s="3">
        <v>0</v>
      </c>
      <c r="K297" s="1" t="s">
        <v>40</v>
      </c>
      <c r="L297" s="1" t="s">
        <v>156</v>
      </c>
      <c r="M297" s="1" t="s">
        <v>157</v>
      </c>
      <c r="N297" s="1" t="s">
        <v>79</v>
      </c>
      <c r="O297" s="1" t="s">
        <v>80</v>
      </c>
      <c r="P297" s="1" t="s">
        <v>43</v>
      </c>
      <c r="Q297" s="1" t="s">
        <v>43</v>
      </c>
      <c r="R297" s="3">
        <v>0</v>
      </c>
      <c r="S297" s="1" t="s">
        <v>44</v>
      </c>
      <c r="T297" s="1" t="s">
        <v>45</v>
      </c>
      <c r="U297" s="1" t="s">
        <v>915</v>
      </c>
      <c r="V297" s="1" t="s">
        <v>46</v>
      </c>
      <c r="W297" s="1" t="s">
        <v>81</v>
      </c>
      <c r="X297" s="1" t="s">
        <v>1172</v>
      </c>
      <c r="Y297" s="1" t="s">
        <v>83</v>
      </c>
      <c r="Z297" s="1" t="s">
        <v>952</v>
      </c>
      <c r="AA297" s="1" t="s">
        <v>51</v>
      </c>
      <c r="AB297" s="1" t="s">
        <v>1172</v>
      </c>
      <c r="AC297" s="1" t="s">
        <v>37</v>
      </c>
    </row>
    <row r="298" spans="1:29" hidden="1" x14ac:dyDescent="0.25">
      <c r="A298" s="1" t="s">
        <v>33</v>
      </c>
      <c r="B298" s="1" t="s">
        <v>34</v>
      </c>
      <c r="C298" s="2">
        <v>44742</v>
      </c>
      <c r="D298" s="1" t="s">
        <v>73</v>
      </c>
      <c r="E298" s="1" t="s">
        <v>74</v>
      </c>
      <c r="F298" s="1" t="s">
        <v>37</v>
      </c>
      <c r="G298" s="1" t="s">
        <v>915</v>
      </c>
      <c r="H298" s="1" t="s">
        <v>76</v>
      </c>
      <c r="I298" s="3">
        <v>33334</v>
      </c>
      <c r="J298" s="3">
        <v>0</v>
      </c>
      <c r="K298" s="1" t="s">
        <v>40</v>
      </c>
      <c r="L298" s="1" t="s">
        <v>168</v>
      </c>
      <c r="M298" s="1" t="s">
        <v>169</v>
      </c>
      <c r="N298" s="1" t="s">
        <v>79</v>
      </c>
      <c r="O298" s="1" t="s">
        <v>80</v>
      </c>
      <c r="P298" s="1" t="s">
        <v>43</v>
      </c>
      <c r="Q298" s="1" t="s">
        <v>43</v>
      </c>
      <c r="R298" s="3">
        <v>0</v>
      </c>
      <c r="S298" s="1" t="s">
        <v>44</v>
      </c>
      <c r="T298" s="1" t="s">
        <v>45</v>
      </c>
      <c r="U298" s="1" t="s">
        <v>915</v>
      </c>
      <c r="V298" s="1" t="s">
        <v>46</v>
      </c>
      <c r="W298" s="1" t="s">
        <v>81</v>
      </c>
      <c r="X298" s="1" t="s">
        <v>1172</v>
      </c>
      <c r="Y298" s="1" t="s">
        <v>83</v>
      </c>
      <c r="Z298" s="1" t="s">
        <v>952</v>
      </c>
      <c r="AA298" s="1" t="s">
        <v>51</v>
      </c>
      <c r="AB298" s="1" t="s">
        <v>1172</v>
      </c>
      <c r="AC298" s="1" t="s">
        <v>37</v>
      </c>
    </row>
    <row r="299" spans="1:29" hidden="1" x14ac:dyDescent="0.25">
      <c r="A299" s="1" t="s">
        <v>33</v>
      </c>
      <c r="B299" s="1" t="s">
        <v>34</v>
      </c>
      <c r="C299" s="2">
        <v>44742</v>
      </c>
      <c r="D299" s="1" t="s">
        <v>73</v>
      </c>
      <c r="E299" s="1" t="s">
        <v>74</v>
      </c>
      <c r="F299" s="1" t="s">
        <v>37</v>
      </c>
      <c r="G299" s="1" t="s">
        <v>915</v>
      </c>
      <c r="H299" s="1" t="s">
        <v>76</v>
      </c>
      <c r="I299" s="3">
        <v>266667</v>
      </c>
      <c r="J299" s="3">
        <v>0</v>
      </c>
      <c r="K299" s="1" t="s">
        <v>40</v>
      </c>
      <c r="L299" s="1" t="s">
        <v>117</v>
      </c>
      <c r="M299" s="1" t="s">
        <v>118</v>
      </c>
      <c r="N299" s="1" t="s">
        <v>79</v>
      </c>
      <c r="O299" s="1" t="s">
        <v>80</v>
      </c>
      <c r="P299" s="1" t="s">
        <v>43</v>
      </c>
      <c r="Q299" s="1" t="s">
        <v>43</v>
      </c>
      <c r="R299" s="3">
        <v>0</v>
      </c>
      <c r="S299" s="1" t="s">
        <v>44</v>
      </c>
      <c r="T299" s="1" t="s">
        <v>45</v>
      </c>
      <c r="U299" s="1" t="s">
        <v>915</v>
      </c>
      <c r="V299" s="1" t="s">
        <v>46</v>
      </c>
      <c r="W299" s="1" t="s">
        <v>81</v>
      </c>
      <c r="X299" s="1" t="s">
        <v>1172</v>
      </c>
      <c r="Y299" s="1" t="s">
        <v>83</v>
      </c>
      <c r="Z299" s="1" t="s">
        <v>952</v>
      </c>
      <c r="AA299" s="1" t="s">
        <v>51</v>
      </c>
      <c r="AB299" s="1" t="s">
        <v>1172</v>
      </c>
      <c r="AC299" s="1" t="s">
        <v>37</v>
      </c>
    </row>
    <row r="300" spans="1:29" hidden="1" x14ac:dyDescent="0.25">
      <c r="A300" s="1" t="s">
        <v>33</v>
      </c>
      <c r="B300" s="1" t="s">
        <v>34</v>
      </c>
      <c r="C300" s="2">
        <v>44742</v>
      </c>
      <c r="D300" s="1" t="s">
        <v>73</v>
      </c>
      <c r="E300" s="1" t="s">
        <v>74</v>
      </c>
      <c r="F300" s="1" t="s">
        <v>37</v>
      </c>
      <c r="G300" s="1" t="s">
        <v>915</v>
      </c>
      <c r="H300" s="1" t="s">
        <v>76</v>
      </c>
      <c r="I300" s="3">
        <v>100000</v>
      </c>
      <c r="J300" s="3">
        <v>0</v>
      </c>
      <c r="K300" s="1" t="s">
        <v>40</v>
      </c>
      <c r="L300" s="1" t="s">
        <v>135</v>
      </c>
      <c r="M300" s="1" t="s">
        <v>136</v>
      </c>
      <c r="N300" s="1" t="s">
        <v>79</v>
      </c>
      <c r="O300" s="1" t="s">
        <v>80</v>
      </c>
      <c r="P300" s="1" t="s">
        <v>43</v>
      </c>
      <c r="Q300" s="1" t="s">
        <v>43</v>
      </c>
      <c r="R300" s="3">
        <v>0</v>
      </c>
      <c r="S300" s="1" t="s">
        <v>44</v>
      </c>
      <c r="T300" s="1" t="s">
        <v>45</v>
      </c>
      <c r="U300" s="1" t="s">
        <v>915</v>
      </c>
      <c r="V300" s="1" t="s">
        <v>46</v>
      </c>
      <c r="W300" s="1" t="s">
        <v>81</v>
      </c>
      <c r="X300" s="1" t="s">
        <v>1172</v>
      </c>
      <c r="Y300" s="1" t="s">
        <v>83</v>
      </c>
      <c r="Z300" s="1" t="s">
        <v>952</v>
      </c>
      <c r="AA300" s="1" t="s">
        <v>51</v>
      </c>
      <c r="AB300" s="1" t="s">
        <v>1172</v>
      </c>
      <c r="AC300" s="1" t="s">
        <v>37</v>
      </c>
    </row>
    <row r="301" spans="1:29" hidden="1" x14ac:dyDescent="0.25">
      <c r="A301" s="1" t="s">
        <v>33</v>
      </c>
      <c r="B301" s="1" t="s">
        <v>34</v>
      </c>
      <c r="C301" s="2">
        <v>44742</v>
      </c>
      <c r="D301" s="1" t="s">
        <v>73</v>
      </c>
      <c r="E301" s="1" t="s">
        <v>74</v>
      </c>
      <c r="F301" s="1" t="s">
        <v>37</v>
      </c>
      <c r="G301" s="1" t="s">
        <v>915</v>
      </c>
      <c r="H301" s="1" t="s">
        <v>76</v>
      </c>
      <c r="I301" s="3">
        <v>158208</v>
      </c>
      <c r="J301" s="3">
        <v>0</v>
      </c>
      <c r="K301" s="1" t="s">
        <v>40</v>
      </c>
      <c r="L301" s="1" t="s">
        <v>537</v>
      </c>
      <c r="M301" s="1" t="s">
        <v>538</v>
      </c>
      <c r="N301" s="1" t="s">
        <v>79</v>
      </c>
      <c r="O301" s="1" t="s">
        <v>80</v>
      </c>
      <c r="P301" s="1" t="s">
        <v>43</v>
      </c>
      <c r="Q301" s="1" t="s">
        <v>43</v>
      </c>
      <c r="R301" s="3">
        <v>0</v>
      </c>
      <c r="S301" s="1" t="s">
        <v>44</v>
      </c>
      <c r="T301" s="1" t="s">
        <v>45</v>
      </c>
      <c r="U301" s="1" t="s">
        <v>915</v>
      </c>
      <c r="V301" s="1" t="s">
        <v>46</v>
      </c>
      <c r="W301" s="1" t="s">
        <v>81</v>
      </c>
      <c r="X301" s="1" t="s">
        <v>1172</v>
      </c>
      <c r="Y301" s="1" t="s">
        <v>83</v>
      </c>
      <c r="Z301" s="1" t="s">
        <v>952</v>
      </c>
      <c r="AA301" s="1" t="s">
        <v>51</v>
      </c>
      <c r="AB301" s="1" t="s">
        <v>1172</v>
      </c>
      <c r="AC301" s="1" t="s">
        <v>37</v>
      </c>
    </row>
    <row r="302" spans="1:29" hidden="1" x14ac:dyDescent="0.25">
      <c r="A302" s="1" t="s">
        <v>33</v>
      </c>
      <c r="B302" s="1" t="s">
        <v>34</v>
      </c>
      <c r="C302" s="2">
        <v>44742</v>
      </c>
      <c r="D302" s="1" t="s">
        <v>73</v>
      </c>
      <c r="E302" s="1" t="s">
        <v>74</v>
      </c>
      <c r="F302" s="1" t="s">
        <v>37</v>
      </c>
      <c r="G302" s="1" t="s">
        <v>915</v>
      </c>
      <c r="H302" s="1" t="s">
        <v>76</v>
      </c>
      <c r="I302" s="3">
        <v>350660</v>
      </c>
      <c r="J302" s="3">
        <v>0</v>
      </c>
      <c r="K302" s="1" t="s">
        <v>40</v>
      </c>
      <c r="L302" s="1" t="s">
        <v>125</v>
      </c>
      <c r="M302" s="1" t="s">
        <v>126</v>
      </c>
      <c r="N302" s="1" t="s">
        <v>79</v>
      </c>
      <c r="O302" s="1" t="s">
        <v>80</v>
      </c>
      <c r="P302" s="1" t="s">
        <v>43</v>
      </c>
      <c r="Q302" s="1" t="s">
        <v>43</v>
      </c>
      <c r="R302" s="3">
        <v>0</v>
      </c>
      <c r="S302" s="1" t="s">
        <v>44</v>
      </c>
      <c r="T302" s="1" t="s">
        <v>45</v>
      </c>
      <c r="U302" s="1" t="s">
        <v>915</v>
      </c>
      <c r="V302" s="1" t="s">
        <v>46</v>
      </c>
      <c r="W302" s="1" t="s">
        <v>81</v>
      </c>
      <c r="X302" s="1" t="s">
        <v>1172</v>
      </c>
      <c r="Y302" s="1" t="s">
        <v>83</v>
      </c>
      <c r="Z302" s="1" t="s">
        <v>952</v>
      </c>
      <c r="AA302" s="1" t="s">
        <v>51</v>
      </c>
      <c r="AB302" s="1" t="s">
        <v>1172</v>
      </c>
      <c r="AC302" s="1" t="s">
        <v>37</v>
      </c>
    </row>
    <row r="303" spans="1:29" hidden="1" x14ac:dyDescent="0.25">
      <c r="A303" s="1" t="s">
        <v>33</v>
      </c>
      <c r="B303" s="1" t="s">
        <v>34</v>
      </c>
      <c r="C303" s="2">
        <v>44742</v>
      </c>
      <c r="D303" s="1" t="s">
        <v>73</v>
      </c>
      <c r="E303" s="1" t="s">
        <v>74</v>
      </c>
      <c r="F303" s="1" t="s">
        <v>37</v>
      </c>
      <c r="G303" s="1" t="s">
        <v>915</v>
      </c>
      <c r="H303" s="1" t="s">
        <v>76</v>
      </c>
      <c r="I303" s="3">
        <v>42440</v>
      </c>
      <c r="J303" s="3">
        <v>0</v>
      </c>
      <c r="K303" s="1" t="s">
        <v>40</v>
      </c>
      <c r="L303" s="1" t="s">
        <v>1173</v>
      </c>
      <c r="M303" s="1" t="s">
        <v>872</v>
      </c>
      <c r="N303" s="1" t="s">
        <v>79</v>
      </c>
      <c r="O303" s="1" t="s">
        <v>80</v>
      </c>
      <c r="P303" s="1" t="s">
        <v>43</v>
      </c>
      <c r="Q303" s="1" t="s">
        <v>43</v>
      </c>
      <c r="R303" s="3">
        <v>0</v>
      </c>
      <c r="S303" s="1" t="s">
        <v>44</v>
      </c>
      <c r="T303" s="1" t="s">
        <v>45</v>
      </c>
      <c r="U303" s="1" t="s">
        <v>915</v>
      </c>
      <c r="V303" s="1" t="s">
        <v>46</v>
      </c>
      <c r="W303" s="1" t="s">
        <v>81</v>
      </c>
      <c r="X303" s="1" t="s">
        <v>1172</v>
      </c>
      <c r="Y303" s="1" t="s">
        <v>83</v>
      </c>
      <c r="Z303" s="1" t="s">
        <v>952</v>
      </c>
      <c r="AA303" s="1" t="s">
        <v>51</v>
      </c>
      <c r="AB303" s="1" t="s">
        <v>1172</v>
      </c>
      <c r="AC303" s="1" t="s">
        <v>37</v>
      </c>
    </row>
    <row r="304" spans="1:29" hidden="1" x14ac:dyDescent="0.25">
      <c r="A304" s="1" t="s">
        <v>33</v>
      </c>
      <c r="B304" s="1" t="s">
        <v>34</v>
      </c>
      <c r="C304" s="2">
        <v>44742</v>
      </c>
      <c r="D304" s="1" t="s">
        <v>73</v>
      </c>
      <c r="E304" s="1" t="s">
        <v>74</v>
      </c>
      <c r="F304" s="1" t="s">
        <v>37</v>
      </c>
      <c r="G304" s="1" t="s">
        <v>915</v>
      </c>
      <c r="H304" s="1" t="s">
        <v>76</v>
      </c>
      <c r="I304" s="3">
        <v>170161</v>
      </c>
      <c r="J304" s="3">
        <v>0</v>
      </c>
      <c r="K304" s="1" t="s">
        <v>40</v>
      </c>
      <c r="L304" s="1" t="s">
        <v>480</v>
      </c>
      <c r="M304" s="1" t="s">
        <v>481</v>
      </c>
      <c r="N304" s="1" t="s">
        <v>79</v>
      </c>
      <c r="O304" s="1" t="s">
        <v>80</v>
      </c>
      <c r="P304" s="1" t="s">
        <v>43</v>
      </c>
      <c r="Q304" s="1" t="s">
        <v>43</v>
      </c>
      <c r="R304" s="3">
        <v>0</v>
      </c>
      <c r="S304" s="1" t="s">
        <v>44</v>
      </c>
      <c r="T304" s="1" t="s">
        <v>45</v>
      </c>
      <c r="U304" s="1" t="s">
        <v>915</v>
      </c>
      <c r="V304" s="1" t="s">
        <v>46</v>
      </c>
      <c r="W304" s="1" t="s">
        <v>81</v>
      </c>
      <c r="X304" s="1" t="s">
        <v>1172</v>
      </c>
      <c r="Y304" s="1" t="s">
        <v>83</v>
      </c>
      <c r="Z304" s="1" t="s">
        <v>952</v>
      </c>
      <c r="AA304" s="1" t="s">
        <v>51</v>
      </c>
      <c r="AB304" s="1" t="s">
        <v>1172</v>
      </c>
      <c r="AC304" s="1" t="s">
        <v>37</v>
      </c>
    </row>
    <row r="305" spans="1:29" hidden="1" x14ac:dyDescent="0.25">
      <c r="A305" s="1" t="s">
        <v>33</v>
      </c>
      <c r="B305" s="1" t="s">
        <v>34</v>
      </c>
      <c r="C305" s="2">
        <v>44742</v>
      </c>
      <c r="D305" s="1" t="s">
        <v>73</v>
      </c>
      <c r="E305" s="1" t="s">
        <v>74</v>
      </c>
      <c r="F305" s="1" t="s">
        <v>37</v>
      </c>
      <c r="G305" s="1" t="s">
        <v>915</v>
      </c>
      <c r="H305" s="1" t="s">
        <v>76</v>
      </c>
      <c r="I305" s="3">
        <v>41758</v>
      </c>
      <c r="J305" s="3">
        <v>0</v>
      </c>
      <c r="K305" s="1" t="s">
        <v>40</v>
      </c>
      <c r="L305" s="1" t="s">
        <v>585</v>
      </c>
      <c r="M305" s="1" t="s">
        <v>586</v>
      </c>
      <c r="N305" s="1" t="s">
        <v>79</v>
      </c>
      <c r="O305" s="1" t="s">
        <v>80</v>
      </c>
      <c r="P305" s="1" t="s">
        <v>43</v>
      </c>
      <c r="Q305" s="1" t="s">
        <v>43</v>
      </c>
      <c r="R305" s="3">
        <v>0</v>
      </c>
      <c r="S305" s="1" t="s">
        <v>44</v>
      </c>
      <c r="T305" s="1" t="s">
        <v>45</v>
      </c>
      <c r="U305" s="1" t="s">
        <v>915</v>
      </c>
      <c r="V305" s="1" t="s">
        <v>46</v>
      </c>
      <c r="W305" s="1" t="s">
        <v>81</v>
      </c>
      <c r="X305" s="1" t="s">
        <v>1172</v>
      </c>
      <c r="Y305" s="1" t="s">
        <v>83</v>
      </c>
      <c r="Z305" s="1" t="s">
        <v>952</v>
      </c>
      <c r="AA305" s="1" t="s">
        <v>51</v>
      </c>
      <c r="AB305" s="1" t="s">
        <v>1172</v>
      </c>
      <c r="AC305" s="1" t="s">
        <v>37</v>
      </c>
    </row>
    <row r="306" spans="1:29" hidden="1" x14ac:dyDescent="0.25">
      <c r="A306" s="1" t="s">
        <v>33</v>
      </c>
      <c r="B306" s="1" t="s">
        <v>34</v>
      </c>
      <c r="C306" s="2">
        <v>44742</v>
      </c>
      <c r="D306" s="1" t="s">
        <v>73</v>
      </c>
      <c r="E306" s="1" t="s">
        <v>74</v>
      </c>
      <c r="F306" s="1" t="s">
        <v>37</v>
      </c>
      <c r="G306" s="1" t="s">
        <v>915</v>
      </c>
      <c r="H306" s="1" t="s">
        <v>76</v>
      </c>
      <c r="I306" s="3">
        <v>41199</v>
      </c>
      <c r="J306" s="3">
        <v>0</v>
      </c>
      <c r="K306" s="1" t="s">
        <v>40</v>
      </c>
      <c r="L306" s="1" t="s">
        <v>438</v>
      </c>
      <c r="M306" s="1" t="s">
        <v>439</v>
      </c>
      <c r="N306" s="1" t="s">
        <v>79</v>
      </c>
      <c r="O306" s="1" t="s">
        <v>80</v>
      </c>
      <c r="P306" s="1" t="s">
        <v>43</v>
      </c>
      <c r="Q306" s="1" t="s">
        <v>43</v>
      </c>
      <c r="R306" s="3">
        <v>0</v>
      </c>
      <c r="S306" s="1" t="s">
        <v>44</v>
      </c>
      <c r="T306" s="1" t="s">
        <v>45</v>
      </c>
      <c r="U306" s="1" t="s">
        <v>915</v>
      </c>
      <c r="V306" s="1" t="s">
        <v>46</v>
      </c>
      <c r="W306" s="1" t="s">
        <v>81</v>
      </c>
      <c r="X306" s="1" t="s">
        <v>1172</v>
      </c>
      <c r="Y306" s="1" t="s">
        <v>83</v>
      </c>
      <c r="Z306" s="1" t="s">
        <v>952</v>
      </c>
      <c r="AA306" s="1" t="s">
        <v>51</v>
      </c>
      <c r="AB306" s="1" t="s">
        <v>1172</v>
      </c>
      <c r="AC306" s="1" t="s">
        <v>37</v>
      </c>
    </row>
    <row r="307" spans="1:29" hidden="1" x14ac:dyDescent="0.25">
      <c r="A307" s="1" t="s">
        <v>33</v>
      </c>
      <c r="B307" s="1" t="s">
        <v>34</v>
      </c>
      <c r="C307" s="2">
        <v>44742</v>
      </c>
      <c r="D307" s="1" t="s">
        <v>73</v>
      </c>
      <c r="E307" s="1" t="s">
        <v>74</v>
      </c>
      <c r="F307" s="1" t="s">
        <v>37</v>
      </c>
      <c r="G307" s="1" t="s">
        <v>915</v>
      </c>
      <c r="H307" s="1" t="s">
        <v>76</v>
      </c>
      <c r="I307" s="3">
        <v>133334</v>
      </c>
      <c r="J307" s="3">
        <v>0</v>
      </c>
      <c r="K307" s="1" t="s">
        <v>40</v>
      </c>
      <c r="L307" s="1" t="s">
        <v>822</v>
      </c>
      <c r="M307" s="1" t="s">
        <v>823</v>
      </c>
      <c r="N307" s="1" t="s">
        <v>79</v>
      </c>
      <c r="O307" s="1" t="s">
        <v>80</v>
      </c>
      <c r="P307" s="1" t="s">
        <v>43</v>
      </c>
      <c r="Q307" s="1" t="s">
        <v>43</v>
      </c>
      <c r="R307" s="3">
        <v>0</v>
      </c>
      <c r="S307" s="1" t="s">
        <v>44</v>
      </c>
      <c r="T307" s="1" t="s">
        <v>45</v>
      </c>
      <c r="U307" s="1" t="s">
        <v>915</v>
      </c>
      <c r="V307" s="1" t="s">
        <v>46</v>
      </c>
      <c r="W307" s="1" t="s">
        <v>81</v>
      </c>
      <c r="X307" s="1" t="s">
        <v>1172</v>
      </c>
      <c r="Y307" s="1" t="s">
        <v>83</v>
      </c>
      <c r="Z307" s="1" t="s">
        <v>952</v>
      </c>
      <c r="AA307" s="1" t="s">
        <v>51</v>
      </c>
      <c r="AB307" s="1" t="s">
        <v>1172</v>
      </c>
      <c r="AC307" s="1" t="s">
        <v>37</v>
      </c>
    </row>
    <row r="308" spans="1:29" hidden="1" x14ac:dyDescent="0.25">
      <c r="A308" s="1" t="s">
        <v>33</v>
      </c>
      <c r="B308" s="1" t="s">
        <v>34</v>
      </c>
      <c r="C308" s="2">
        <v>44770</v>
      </c>
      <c r="D308" s="1" t="s">
        <v>35</v>
      </c>
      <c r="E308" s="1" t="s">
        <v>36</v>
      </c>
      <c r="F308" s="1" t="s">
        <v>37</v>
      </c>
      <c r="G308" s="1" t="s">
        <v>1174</v>
      </c>
      <c r="H308" s="1" t="s">
        <v>1175</v>
      </c>
      <c r="I308" s="54">
        <v>0</v>
      </c>
      <c r="J308" s="54">
        <v>73402</v>
      </c>
      <c r="K308" s="1" t="s">
        <v>40</v>
      </c>
      <c r="L308" s="1" t="s">
        <v>67</v>
      </c>
      <c r="M308" s="1" t="s">
        <v>68</v>
      </c>
      <c r="N308" s="1" t="s">
        <v>37</v>
      </c>
      <c r="O308" s="1" t="s">
        <v>43</v>
      </c>
      <c r="P308" s="1" t="s">
        <v>43</v>
      </c>
      <c r="Q308" s="1" t="s">
        <v>43</v>
      </c>
      <c r="R308" s="3">
        <v>0</v>
      </c>
      <c r="S308" s="1" t="s">
        <v>44</v>
      </c>
      <c r="T308" s="1" t="s">
        <v>45</v>
      </c>
      <c r="U308" s="1" t="s">
        <v>1174</v>
      </c>
      <c r="V308" s="1" t="s">
        <v>46</v>
      </c>
      <c r="W308" s="1" t="s">
        <v>47</v>
      </c>
      <c r="X308" s="1" t="s">
        <v>1176</v>
      </c>
      <c r="Y308" s="1" t="s">
        <v>49</v>
      </c>
      <c r="Z308" s="1" t="s">
        <v>918</v>
      </c>
      <c r="AA308" s="1" t="s">
        <v>51</v>
      </c>
      <c r="AB308" s="1" t="s">
        <v>1176</v>
      </c>
      <c r="AC308" s="1" t="s">
        <v>37</v>
      </c>
    </row>
    <row r="309" spans="1:29" hidden="1" x14ac:dyDescent="0.25">
      <c r="A309" s="1" t="s">
        <v>33</v>
      </c>
      <c r="B309" s="1" t="s">
        <v>34</v>
      </c>
      <c r="C309" s="2">
        <v>44770</v>
      </c>
      <c r="D309" s="1" t="s">
        <v>35</v>
      </c>
      <c r="E309" s="1" t="s">
        <v>36</v>
      </c>
      <c r="F309" s="1" t="s">
        <v>37</v>
      </c>
      <c r="G309" s="1" t="s">
        <v>1177</v>
      </c>
      <c r="H309" s="1" t="s">
        <v>1178</v>
      </c>
      <c r="I309" s="54">
        <v>0</v>
      </c>
      <c r="J309" s="54">
        <v>627815</v>
      </c>
      <c r="K309" s="1" t="s">
        <v>40</v>
      </c>
      <c r="L309" s="1" t="s">
        <v>62</v>
      </c>
      <c r="M309" s="1" t="s">
        <v>63</v>
      </c>
      <c r="N309" s="1" t="s">
        <v>37</v>
      </c>
      <c r="O309" s="1" t="s">
        <v>43</v>
      </c>
      <c r="P309" s="1" t="s">
        <v>43</v>
      </c>
      <c r="Q309" s="1" t="s">
        <v>43</v>
      </c>
      <c r="R309" s="3">
        <v>0</v>
      </c>
      <c r="S309" s="1" t="s">
        <v>44</v>
      </c>
      <c r="T309" s="1" t="s">
        <v>45</v>
      </c>
      <c r="U309" s="1" t="s">
        <v>1177</v>
      </c>
      <c r="V309" s="1" t="s">
        <v>46</v>
      </c>
      <c r="W309" s="1" t="s">
        <v>47</v>
      </c>
      <c r="X309" s="1" t="s">
        <v>1179</v>
      </c>
      <c r="Y309" s="1" t="s">
        <v>49</v>
      </c>
      <c r="Z309" s="1" t="s">
        <v>918</v>
      </c>
      <c r="AA309" s="1" t="s">
        <v>51</v>
      </c>
      <c r="AB309" s="1" t="s">
        <v>1179</v>
      </c>
      <c r="AC309" s="1" t="s">
        <v>37</v>
      </c>
    </row>
    <row r="310" spans="1:29" hidden="1" x14ac:dyDescent="0.25">
      <c r="A310" s="1" t="s">
        <v>33</v>
      </c>
      <c r="B310" s="1" t="s">
        <v>34</v>
      </c>
      <c r="C310" s="2">
        <v>44770</v>
      </c>
      <c r="D310" s="1" t="s">
        <v>35</v>
      </c>
      <c r="E310" s="1" t="s">
        <v>36</v>
      </c>
      <c r="F310" s="1" t="s">
        <v>37</v>
      </c>
      <c r="G310" s="1" t="s">
        <v>1180</v>
      </c>
      <c r="H310" s="1" t="s">
        <v>1181</v>
      </c>
      <c r="I310" s="54">
        <v>0</v>
      </c>
      <c r="J310" s="54">
        <v>138265</v>
      </c>
      <c r="K310" s="1" t="s">
        <v>40</v>
      </c>
      <c r="L310" s="1" t="s">
        <v>444</v>
      </c>
      <c r="M310" s="1" t="s">
        <v>445</v>
      </c>
      <c r="N310" s="1" t="s">
        <v>37</v>
      </c>
      <c r="O310" s="1" t="s">
        <v>43</v>
      </c>
      <c r="P310" s="1" t="s">
        <v>43</v>
      </c>
      <c r="Q310" s="1" t="s">
        <v>43</v>
      </c>
      <c r="R310" s="3">
        <v>0</v>
      </c>
      <c r="S310" s="1" t="s">
        <v>44</v>
      </c>
      <c r="T310" s="1" t="s">
        <v>45</v>
      </c>
      <c r="U310" s="1" t="s">
        <v>1180</v>
      </c>
      <c r="V310" s="1" t="s">
        <v>46</v>
      </c>
      <c r="W310" s="1" t="s">
        <v>47</v>
      </c>
      <c r="X310" s="1" t="s">
        <v>1182</v>
      </c>
      <c r="Y310" s="1" t="s">
        <v>49</v>
      </c>
      <c r="Z310" s="1" t="s">
        <v>918</v>
      </c>
      <c r="AA310" s="1" t="s">
        <v>51</v>
      </c>
      <c r="AB310" s="1" t="s">
        <v>1182</v>
      </c>
      <c r="AC310" s="1" t="s">
        <v>37</v>
      </c>
    </row>
    <row r="311" spans="1:29" hidden="1" x14ac:dyDescent="0.25">
      <c r="A311" s="1" t="s">
        <v>33</v>
      </c>
      <c r="B311" s="1" t="s">
        <v>34</v>
      </c>
      <c r="C311" s="2">
        <v>44770</v>
      </c>
      <c r="D311" s="1" t="s">
        <v>35</v>
      </c>
      <c r="E311" s="1" t="s">
        <v>36</v>
      </c>
      <c r="F311" s="1" t="s">
        <v>37</v>
      </c>
      <c r="G311" s="1" t="s">
        <v>1183</v>
      </c>
      <c r="H311" s="1" t="s">
        <v>1184</v>
      </c>
      <c r="I311" s="54">
        <v>0</v>
      </c>
      <c r="J311" s="54">
        <v>108990</v>
      </c>
      <c r="K311" s="1" t="s">
        <v>40</v>
      </c>
      <c r="L311" s="1" t="s">
        <v>41</v>
      </c>
      <c r="M311" s="1" t="s">
        <v>42</v>
      </c>
      <c r="N311" s="1" t="s">
        <v>37</v>
      </c>
      <c r="O311" s="1" t="s">
        <v>43</v>
      </c>
      <c r="P311" s="1" t="s">
        <v>43</v>
      </c>
      <c r="Q311" s="1" t="s">
        <v>43</v>
      </c>
      <c r="R311" s="3">
        <v>0</v>
      </c>
      <c r="S311" s="1" t="s">
        <v>44</v>
      </c>
      <c r="T311" s="1" t="s">
        <v>45</v>
      </c>
      <c r="U311" s="1" t="s">
        <v>1183</v>
      </c>
      <c r="V311" s="1" t="s">
        <v>46</v>
      </c>
      <c r="W311" s="1" t="s">
        <v>47</v>
      </c>
      <c r="X311" s="1" t="s">
        <v>1185</v>
      </c>
      <c r="Y311" s="1" t="s">
        <v>49</v>
      </c>
      <c r="Z311" s="1" t="s">
        <v>918</v>
      </c>
      <c r="AA311" s="1" t="s">
        <v>51</v>
      </c>
      <c r="AB311" s="1" t="s">
        <v>1185</v>
      </c>
      <c r="AC311" s="1" t="s">
        <v>37</v>
      </c>
    </row>
    <row r="312" spans="1:29" hidden="1" x14ac:dyDescent="0.25">
      <c r="A312" s="1" t="s">
        <v>33</v>
      </c>
      <c r="B312" s="1" t="s">
        <v>34</v>
      </c>
      <c r="C312" s="2">
        <v>44773</v>
      </c>
      <c r="D312" s="1" t="s">
        <v>73</v>
      </c>
      <c r="E312" s="1" t="s">
        <v>74</v>
      </c>
      <c r="F312" s="1" t="s">
        <v>37</v>
      </c>
      <c r="G312" s="1" t="s">
        <v>919</v>
      </c>
      <c r="H312" s="1" t="s">
        <v>76</v>
      </c>
      <c r="I312" s="3">
        <v>104496</v>
      </c>
      <c r="J312" s="3">
        <v>0</v>
      </c>
      <c r="K312" s="1" t="s">
        <v>40</v>
      </c>
      <c r="L312" s="1" t="s">
        <v>482</v>
      </c>
      <c r="M312" s="1" t="s">
        <v>483</v>
      </c>
      <c r="N312" s="1" t="s">
        <v>79</v>
      </c>
      <c r="O312" s="1" t="s">
        <v>80</v>
      </c>
      <c r="P312" s="1" t="s">
        <v>43</v>
      </c>
      <c r="Q312" s="1" t="s">
        <v>43</v>
      </c>
      <c r="R312" s="3">
        <v>0</v>
      </c>
      <c r="S312" s="1" t="s">
        <v>44</v>
      </c>
      <c r="T312" s="1" t="s">
        <v>45</v>
      </c>
      <c r="U312" s="1" t="s">
        <v>919</v>
      </c>
      <c r="V312" s="1" t="s">
        <v>46</v>
      </c>
      <c r="W312" s="1" t="s">
        <v>975</v>
      </c>
      <c r="X312" s="1" t="s">
        <v>1186</v>
      </c>
      <c r="Y312" s="1" t="s">
        <v>83</v>
      </c>
      <c r="Z312" s="1" t="s">
        <v>1187</v>
      </c>
      <c r="AA312" s="1" t="s">
        <v>51</v>
      </c>
      <c r="AB312" s="1" t="s">
        <v>1186</v>
      </c>
      <c r="AC312" s="1" t="s">
        <v>37</v>
      </c>
    </row>
    <row r="313" spans="1:29" hidden="1" x14ac:dyDescent="0.25">
      <c r="A313" s="1" t="s">
        <v>33</v>
      </c>
      <c r="B313" s="1" t="s">
        <v>34</v>
      </c>
      <c r="C313" s="2">
        <v>44773</v>
      </c>
      <c r="D313" s="1" t="s">
        <v>73</v>
      </c>
      <c r="E313" s="1" t="s">
        <v>74</v>
      </c>
      <c r="F313" s="1" t="s">
        <v>37</v>
      </c>
      <c r="G313" s="1" t="s">
        <v>919</v>
      </c>
      <c r="H313" s="1" t="s">
        <v>76</v>
      </c>
      <c r="I313" s="3">
        <v>935631</v>
      </c>
      <c r="J313" s="3">
        <v>0</v>
      </c>
      <c r="K313" s="1" t="s">
        <v>40</v>
      </c>
      <c r="L313" s="1" t="s">
        <v>452</v>
      </c>
      <c r="M313" s="1" t="s">
        <v>453</v>
      </c>
      <c r="N313" s="1" t="s">
        <v>928</v>
      </c>
      <c r="O313" s="1" t="s">
        <v>929</v>
      </c>
      <c r="P313" s="1" t="s">
        <v>43</v>
      </c>
      <c r="Q313" s="1" t="s">
        <v>43</v>
      </c>
      <c r="R313" s="3">
        <v>0</v>
      </c>
      <c r="S313" s="1" t="s">
        <v>44</v>
      </c>
      <c r="T313" s="1" t="s">
        <v>45</v>
      </c>
      <c r="U313" s="1" t="s">
        <v>919</v>
      </c>
      <c r="V313" s="1" t="s">
        <v>46</v>
      </c>
      <c r="W313" s="1" t="s">
        <v>975</v>
      </c>
      <c r="X313" s="1" t="s">
        <v>1186</v>
      </c>
      <c r="Y313" s="1" t="s">
        <v>83</v>
      </c>
      <c r="Z313" s="1" t="s">
        <v>1187</v>
      </c>
      <c r="AA313" s="1" t="s">
        <v>51</v>
      </c>
      <c r="AB313" s="1" t="s">
        <v>1186</v>
      </c>
      <c r="AC313" s="1" t="s">
        <v>37</v>
      </c>
    </row>
    <row r="314" spans="1:29" hidden="1" x14ac:dyDescent="0.25">
      <c r="A314" s="1" t="s">
        <v>33</v>
      </c>
      <c r="B314" s="1" t="s">
        <v>34</v>
      </c>
      <c r="C314" s="2">
        <v>44773</v>
      </c>
      <c r="D314" s="1" t="s">
        <v>73</v>
      </c>
      <c r="E314" s="1" t="s">
        <v>74</v>
      </c>
      <c r="F314" s="1" t="s">
        <v>37</v>
      </c>
      <c r="G314" s="1" t="s">
        <v>919</v>
      </c>
      <c r="H314" s="1" t="s">
        <v>76</v>
      </c>
      <c r="I314" s="3">
        <v>924443</v>
      </c>
      <c r="J314" s="3">
        <v>0</v>
      </c>
      <c r="K314" s="1" t="s">
        <v>40</v>
      </c>
      <c r="L314" s="1" t="s">
        <v>492</v>
      </c>
      <c r="M314" s="1" t="s">
        <v>493</v>
      </c>
      <c r="N314" s="1" t="s">
        <v>1078</v>
      </c>
      <c r="O314" s="1" t="s">
        <v>1079</v>
      </c>
      <c r="P314" s="1" t="s">
        <v>43</v>
      </c>
      <c r="Q314" s="1" t="s">
        <v>43</v>
      </c>
      <c r="R314" s="3">
        <v>0</v>
      </c>
      <c r="S314" s="1" t="s">
        <v>44</v>
      </c>
      <c r="T314" s="1" t="s">
        <v>45</v>
      </c>
      <c r="U314" s="1" t="s">
        <v>919</v>
      </c>
      <c r="V314" s="1" t="s">
        <v>46</v>
      </c>
      <c r="W314" s="1" t="s">
        <v>975</v>
      </c>
      <c r="X314" s="1" t="s">
        <v>1186</v>
      </c>
      <c r="Y314" s="1" t="s">
        <v>83</v>
      </c>
      <c r="Z314" s="1" t="s">
        <v>1187</v>
      </c>
      <c r="AA314" s="1" t="s">
        <v>51</v>
      </c>
      <c r="AB314" s="1" t="s">
        <v>1186</v>
      </c>
      <c r="AC314" s="1" t="s">
        <v>37</v>
      </c>
    </row>
    <row r="315" spans="1:29" hidden="1" x14ac:dyDescent="0.25">
      <c r="A315" s="1" t="s">
        <v>33</v>
      </c>
      <c r="B315" s="1" t="s">
        <v>34</v>
      </c>
      <c r="C315" s="2">
        <v>44773</v>
      </c>
      <c r="D315" s="1" t="s">
        <v>73</v>
      </c>
      <c r="E315" s="1" t="s">
        <v>74</v>
      </c>
      <c r="F315" s="1" t="s">
        <v>37</v>
      </c>
      <c r="G315" s="1" t="s">
        <v>919</v>
      </c>
      <c r="H315" s="1" t="s">
        <v>76</v>
      </c>
      <c r="I315" s="3">
        <v>300000</v>
      </c>
      <c r="J315" s="3">
        <v>0</v>
      </c>
      <c r="K315" s="1" t="s">
        <v>40</v>
      </c>
      <c r="L315" s="1" t="s">
        <v>559</v>
      </c>
      <c r="M315" s="1" t="s">
        <v>560</v>
      </c>
      <c r="N315" s="1" t="s">
        <v>79</v>
      </c>
      <c r="O315" s="1" t="s">
        <v>80</v>
      </c>
      <c r="P315" s="1" t="s">
        <v>43</v>
      </c>
      <c r="Q315" s="1" t="s">
        <v>43</v>
      </c>
      <c r="R315" s="3">
        <v>0</v>
      </c>
      <c r="S315" s="1" t="s">
        <v>44</v>
      </c>
      <c r="T315" s="1" t="s">
        <v>45</v>
      </c>
      <c r="U315" s="1" t="s">
        <v>919</v>
      </c>
      <c r="V315" s="1" t="s">
        <v>46</v>
      </c>
      <c r="W315" s="1" t="s">
        <v>975</v>
      </c>
      <c r="X315" s="1" t="s">
        <v>1186</v>
      </c>
      <c r="Y315" s="1" t="s">
        <v>83</v>
      </c>
      <c r="Z315" s="1" t="s">
        <v>1187</v>
      </c>
      <c r="AA315" s="1" t="s">
        <v>51</v>
      </c>
      <c r="AB315" s="1" t="s">
        <v>1186</v>
      </c>
      <c r="AC315" s="1" t="s">
        <v>37</v>
      </c>
    </row>
    <row r="316" spans="1:29" hidden="1" x14ac:dyDescent="0.25">
      <c r="A316" s="1" t="s">
        <v>33</v>
      </c>
      <c r="B316" s="1" t="s">
        <v>34</v>
      </c>
      <c r="C316" s="2">
        <v>44773</v>
      </c>
      <c r="D316" s="1" t="s">
        <v>73</v>
      </c>
      <c r="E316" s="1" t="s">
        <v>74</v>
      </c>
      <c r="F316" s="1" t="s">
        <v>37</v>
      </c>
      <c r="G316" s="1" t="s">
        <v>919</v>
      </c>
      <c r="H316" s="1" t="s">
        <v>76</v>
      </c>
      <c r="I316" s="3">
        <v>114344</v>
      </c>
      <c r="J316" s="3">
        <v>0</v>
      </c>
      <c r="K316" s="1" t="s">
        <v>40</v>
      </c>
      <c r="L316" s="1" t="s">
        <v>408</v>
      </c>
      <c r="M316" s="1" t="s">
        <v>409</v>
      </c>
      <c r="N316" s="1" t="s">
        <v>79</v>
      </c>
      <c r="O316" s="1" t="s">
        <v>80</v>
      </c>
      <c r="P316" s="1" t="s">
        <v>43</v>
      </c>
      <c r="Q316" s="1" t="s">
        <v>43</v>
      </c>
      <c r="R316" s="3">
        <v>0</v>
      </c>
      <c r="S316" s="1" t="s">
        <v>44</v>
      </c>
      <c r="T316" s="1" t="s">
        <v>45</v>
      </c>
      <c r="U316" s="1" t="s">
        <v>919</v>
      </c>
      <c r="V316" s="1" t="s">
        <v>46</v>
      </c>
      <c r="W316" s="1" t="s">
        <v>975</v>
      </c>
      <c r="X316" s="1" t="s">
        <v>1186</v>
      </c>
      <c r="Y316" s="1" t="s">
        <v>83</v>
      </c>
      <c r="Z316" s="1" t="s">
        <v>1187</v>
      </c>
      <c r="AA316" s="1" t="s">
        <v>51</v>
      </c>
      <c r="AB316" s="1" t="s">
        <v>1186</v>
      </c>
      <c r="AC316" s="1" t="s">
        <v>37</v>
      </c>
    </row>
    <row r="317" spans="1:29" hidden="1" x14ac:dyDescent="0.25">
      <c r="A317" s="1" t="s">
        <v>33</v>
      </c>
      <c r="B317" s="1" t="s">
        <v>34</v>
      </c>
      <c r="C317" s="2">
        <v>44773</v>
      </c>
      <c r="D317" s="1" t="s">
        <v>73</v>
      </c>
      <c r="E317" s="1" t="s">
        <v>74</v>
      </c>
      <c r="F317" s="1" t="s">
        <v>37</v>
      </c>
      <c r="G317" s="1" t="s">
        <v>919</v>
      </c>
      <c r="H317" s="1" t="s">
        <v>76</v>
      </c>
      <c r="I317" s="3">
        <v>616739</v>
      </c>
      <c r="J317" s="3">
        <v>0</v>
      </c>
      <c r="K317" s="1" t="s">
        <v>40</v>
      </c>
      <c r="L317" s="1" t="s">
        <v>77</v>
      </c>
      <c r="M317" s="1" t="s">
        <v>78</v>
      </c>
      <c r="N317" s="1" t="s">
        <v>79</v>
      </c>
      <c r="O317" s="1" t="s">
        <v>80</v>
      </c>
      <c r="P317" s="1" t="s">
        <v>43</v>
      </c>
      <c r="Q317" s="1" t="s">
        <v>43</v>
      </c>
      <c r="R317" s="3">
        <v>0</v>
      </c>
      <c r="S317" s="1" t="s">
        <v>44</v>
      </c>
      <c r="T317" s="1" t="s">
        <v>45</v>
      </c>
      <c r="U317" s="1" t="s">
        <v>919</v>
      </c>
      <c r="V317" s="1" t="s">
        <v>46</v>
      </c>
      <c r="W317" s="1" t="s">
        <v>975</v>
      </c>
      <c r="X317" s="1" t="s">
        <v>1186</v>
      </c>
      <c r="Y317" s="1" t="s">
        <v>83</v>
      </c>
      <c r="Z317" s="1" t="s">
        <v>1187</v>
      </c>
      <c r="AA317" s="1" t="s">
        <v>51</v>
      </c>
      <c r="AB317" s="1" t="s">
        <v>1186</v>
      </c>
      <c r="AC317" s="1" t="s">
        <v>37</v>
      </c>
    </row>
    <row r="318" spans="1:29" hidden="1" x14ac:dyDescent="0.25">
      <c r="A318" s="1" t="s">
        <v>33</v>
      </c>
      <c r="B318" s="1" t="s">
        <v>34</v>
      </c>
      <c r="C318" s="2">
        <v>44773</v>
      </c>
      <c r="D318" s="1" t="s">
        <v>73</v>
      </c>
      <c r="E318" s="1" t="s">
        <v>74</v>
      </c>
      <c r="F318" s="1" t="s">
        <v>37</v>
      </c>
      <c r="G318" s="1" t="s">
        <v>919</v>
      </c>
      <c r="H318" s="1" t="s">
        <v>76</v>
      </c>
      <c r="I318" s="3">
        <v>33334</v>
      </c>
      <c r="J318" s="3">
        <v>0</v>
      </c>
      <c r="K318" s="1" t="s">
        <v>40</v>
      </c>
      <c r="L318" s="1" t="s">
        <v>844</v>
      </c>
      <c r="M318" s="1" t="s">
        <v>845</v>
      </c>
      <c r="N318" s="1" t="s">
        <v>79</v>
      </c>
      <c r="O318" s="1" t="s">
        <v>80</v>
      </c>
      <c r="P318" s="1" t="s">
        <v>43</v>
      </c>
      <c r="Q318" s="1" t="s">
        <v>43</v>
      </c>
      <c r="R318" s="3">
        <v>0</v>
      </c>
      <c r="S318" s="1" t="s">
        <v>44</v>
      </c>
      <c r="T318" s="1" t="s">
        <v>45</v>
      </c>
      <c r="U318" s="1" t="s">
        <v>919</v>
      </c>
      <c r="V318" s="1" t="s">
        <v>46</v>
      </c>
      <c r="W318" s="1" t="s">
        <v>975</v>
      </c>
      <c r="X318" s="1" t="s">
        <v>1186</v>
      </c>
      <c r="Y318" s="1" t="s">
        <v>83</v>
      </c>
      <c r="Z318" s="1" t="s">
        <v>1187</v>
      </c>
      <c r="AA318" s="1" t="s">
        <v>51</v>
      </c>
      <c r="AB318" s="1" t="s">
        <v>1186</v>
      </c>
      <c r="AC318" s="1" t="s">
        <v>37</v>
      </c>
    </row>
    <row r="319" spans="1:29" hidden="1" x14ac:dyDescent="0.25">
      <c r="A319" s="1" t="s">
        <v>33</v>
      </c>
      <c r="B319" s="1" t="s">
        <v>34</v>
      </c>
      <c r="C319" s="2">
        <v>44773</v>
      </c>
      <c r="D319" s="1" t="s">
        <v>73</v>
      </c>
      <c r="E319" s="1" t="s">
        <v>74</v>
      </c>
      <c r="F319" s="1" t="s">
        <v>37</v>
      </c>
      <c r="G319" s="1" t="s">
        <v>919</v>
      </c>
      <c r="H319" s="1" t="s">
        <v>76</v>
      </c>
      <c r="I319" s="3">
        <v>67877</v>
      </c>
      <c r="J319" s="3">
        <v>0</v>
      </c>
      <c r="K319" s="1" t="s">
        <v>40</v>
      </c>
      <c r="L319" s="1" t="s">
        <v>246</v>
      </c>
      <c r="M319" s="1" t="s">
        <v>247</v>
      </c>
      <c r="N319" s="1" t="s">
        <v>79</v>
      </c>
      <c r="O319" s="1" t="s">
        <v>80</v>
      </c>
      <c r="P319" s="1" t="s">
        <v>43</v>
      </c>
      <c r="Q319" s="1" t="s">
        <v>43</v>
      </c>
      <c r="R319" s="3">
        <v>0</v>
      </c>
      <c r="S319" s="1" t="s">
        <v>44</v>
      </c>
      <c r="T319" s="1" t="s">
        <v>45</v>
      </c>
      <c r="U319" s="1" t="s">
        <v>919</v>
      </c>
      <c r="V319" s="1" t="s">
        <v>46</v>
      </c>
      <c r="W319" s="1" t="s">
        <v>975</v>
      </c>
      <c r="X319" s="1" t="s">
        <v>1186</v>
      </c>
      <c r="Y319" s="1" t="s">
        <v>83</v>
      </c>
      <c r="Z319" s="1" t="s">
        <v>1187</v>
      </c>
      <c r="AA319" s="1" t="s">
        <v>51</v>
      </c>
      <c r="AB319" s="1" t="s">
        <v>1186</v>
      </c>
      <c r="AC319" s="1" t="s">
        <v>37</v>
      </c>
    </row>
    <row r="320" spans="1:29" hidden="1" x14ac:dyDescent="0.25">
      <c r="A320" s="1" t="s">
        <v>33</v>
      </c>
      <c r="B320" s="1" t="s">
        <v>34</v>
      </c>
      <c r="C320" s="2">
        <v>44773</v>
      </c>
      <c r="D320" s="1" t="s">
        <v>73</v>
      </c>
      <c r="E320" s="1" t="s">
        <v>74</v>
      </c>
      <c r="F320" s="1" t="s">
        <v>37</v>
      </c>
      <c r="G320" s="1" t="s">
        <v>919</v>
      </c>
      <c r="H320" s="1" t="s">
        <v>76</v>
      </c>
      <c r="I320" s="3">
        <v>37172</v>
      </c>
      <c r="J320" s="3">
        <v>0</v>
      </c>
      <c r="K320" s="1" t="s">
        <v>40</v>
      </c>
      <c r="L320" s="1" t="s">
        <v>500</v>
      </c>
      <c r="M320" s="1" t="s">
        <v>501</v>
      </c>
      <c r="N320" s="1" t="s">
        <v>79</v>
      </c>
      <c r="O320" s="1" t="s">
        <v>80</v>
      </c>
      <c r="P320" s="1" t="s">
        <v>43</v>
      </c>
      <c r="Q320" s="1" t="s">
        <v>43</v>
      </c>
      <c r="R320" s="3">
        <v>0</v>
      </c>
      <c r="S320" s="1" t="s">
        <v>44</v>
      </c>
      <c r="T320" s="1" t="s">
        <v>45</v>
      </c>
      <c r="U320" s="1" t="s">
        <v>919</v>
      </c>
      <c r="V320" s="1" t="s">
        <v>46</v>
      </c>
      <c r="W320" s="1" t="s">
        <v>975</v>
      </c>
      <c r="X320" s="1" t="s">
        <v>1186</v>
      </c>
      <c r="Y320" s="1" t="s">
        <v>83</v>
      </c>
      <c r="Z320" s="1" t="s">
        <v>1187</v>
      </c>
      <c r="AA320" s="1" t="s">
        <v>51</v>
      </c>
      <c r="AB320" s="1" t="s">
        <v>1186</v>
      </c>
      <c r="AC320" s="1" t="s">
        <v>37</v>
      </c>
    </row>
    <row r="321" spans="1:29" hidden="1" x14ac:dyDescent="0.25">
      <c r="A321" s="1" t="s">
        <v>33</v>
      </c>
      <c r="B321" s="1" t="s">
        <v>34</v>
      </c>
      <c r="C321" s="2">
        <v>44773</v>
      </c>
      <c r="D321" s="1" t="s">
        <v>73</v>
      </c>
      <c r="E321" s="1" t="s">
        <v>74</v>
      </c>
      <c r="F321" s="1" t="s">
        <v>37</v>
      </c>
      <c r="G321" s="1" t="s">
        <v>919</v>
      </c>
      <c r="H321" s="1" t="s">
        <v>76</v>
      </c>
      <c r="I321" s="3">
        <v>39741</v>
      </c>
      <c r="J321" s="3">
        <v>0</v>
      </c>
      <c r="K321" s="1" t="s">
        <v>40</v>
      </c>
      <c r="L321" s="1" t="s">
        <v>162</v>
      </c>
      <c r="M321" s="1" t="s">
        <v>163</v>
      </c>
      <c r="N321" s="1" t="s">
        <v>79</v>
      </c>
      <c r="O321" s="1" t="s">
        <v>80</v>
      </c>
      <c r="P321" s="1" t="s">
        <v>43</v>
      </c>
      <c r="Q321" s="1" t="s">
        <v>43</v>
      </c>
      <c r="R321" s="3">
        <v>0</v>
      </c>
      <c r="S321" s="1" t="s">
        <v>44</v>
      </c>
      <c r="T321" s="1" t="s">
        <v>45</v>
      </c>
      <c r="U321" s="1" t="s">
        <v>919</v>
      </c>
      <c r="V321" s="1" t="s">
        <v>46</v>
      </c>
      <c r="W321" s="1" t="s">
        <v>975</v>
      </c>
      <c r="X321" s="1" t="s">
        <v>1186</v>
      </c>
      <c r="Y321" s="1" t="s">
        <v>83</v>
      </c>
      <c r="Z321" s="1" t="s">
        <v>1187</v>
      </c>
      <c r="AA321" s="1" t="s">
        <v>51</v>
      </c>
      <c r="AB321" s="1" t="s">
        <v>1186</v>
      </c>
      <c r="AC321" s="1" t="s">
        <v>37</v>
      </c>
    </row>
    <row r="322" spans="1:29" hidden="1" x14ac:dyDescent="0.25">
      <c r="A322" s="1" t="s">
        <v>33</v>
      </c>
      <c r="B322" s="1" t="s">
        <v>34</v>
      </c>
      <c r="C322" s="2">
        <v>44773</v>
      </c>
      <c r="D322" s="1" t="s">
        <v>73</v>
      </c>
      <c r="E322" s="1" t="s">
        <v>74</v>
      </c>
      <c r="F322" s="1" t="s">
        <v>37</v>
      </c>
      <c r="G322" s="1" t="s">
        <v>919</v>
      </c>
      <c r="H322" s="1" t="s">
        <v>76</v>
      </c>
      <c r="I322" s="3">
        <v>33335</v>
      </c>
      <c r="J322" s="3">
        <v>0</v>
      </c>
      <c r="K322" s="1" t="s">
        <v>40</v>
      </c>
      <c r="L322" s="1" t="s">
        <v>352</v>
      </c>
      <c r="M322" s="1" t="s">
        <v>353</v>
      </c>
      <c r="N322" s="1" t="s">
        <v>79</v>
      </c>
      <c r="O322" s="1" t="s">
        <v>80</v>
      </c>
      <c r="P322" s="1" t="s">
        <v>43</v>
      </c>
      <c r="Q322" s="1" t="s">
        <v>43</v>
      </c>
      <c r="R322" s="3">
        <v>0</v>
      </c>
      <c r="S322" s="1" t="s">
        <v>44</v>
      </c>
      <c r="T322" s="1" t="s">
        <v>45</v>
      </c>
      <c r="U322" s="1" t="s">
        <v>919</v>
      </c>
      <c r="V322" s="1" t="s">
        <v>46</v>
      </c>
      <c r="W322" s="1" t="s">
        <v>975</v>
      </c>
      <c r="X322" s="1" t="s">
        <v>1186</v>
      </c>
      <c r="Y322" s="1" t="s">
        <v>83</v>
      </c>
      <c r="Z322" s="1" t="s">
        <v>1187</v>
      </c>
      <c r="AA322" s="1" t="s">
        <v>51</v>
      </c>
      <c r="AB322" s="1" t="s">
        <v>1186</v>
      </c>
      <c r="AC322" s="1" t="s">
        <v>37</v>
      </c>
    </row>
    <row r="323" spans="1:29" hidden="1" x14ac:dyDescent="0.25">
      <c r="A323" s="1" t="s">
        <v>33</v>
      </c>
      <c r="B323" s="1" t="s">
        <v>34</v>
      </c>
      <c r="C323" s="2">
        <v>44773</v>
      </c>
      <c r="D323" s="1" t="s">
        <v>73</v>
      </c>
      <c r="E323" s="1" t="s">
        <v>74</v>
      </c>
      <c r="F323" s="1" t="s">
        <v>37</v>
      </c>
      <c r="G323" s="1" t="s">
        <v>919</v>
      </c>
      <c r="H323" s="1" t="s">
        <v>76</v>
      </c>
      <c r="I323" s="3">
        <v>108694</v>
      </c>
      <c r="J323" s="3">
        <v>0</v>
      </c>
      <c r="K323" s="1" t="s">
        <v>40</v>
      </c>
      <c r="L323" s="1" t="s">
        <v>377</v>
      </c>
      <c r="M323" s="1" t="s">
        <v>378</v>
      </c>
      <c r="N323" s="1" t="s">
        <v>79</v>
      </c>
      <c r="O323" s="1" t="s">
        <v>80</v>
      </c>
      <c r="P323" s="1" t="s">
        <v>43</v>
      </c>
      <c r="Q323" s="1" t="s">
        <v>43</v>
      </c>
      <c r="R323" s="3">
        <v>0</v>
      </c>
      <c r="S323" s="1" t="s">
        <v>44</v>
      </c>
      <c r="T323" s="1" t="s">
        <v>45</v>
      </c>
      <c r="U323" s="1" t="s">
        <v>919</v>
      </c>
      <c r="V323" s="1" t="s">
        <v>46</v>
      </c>
      <c r="W323" s="1" t="s">
        <v>975</v>
      </c>
      <c r="X323" s="1" t="s">
        <v>1186</v>
      </c>
      <c r="Y323" s="1" t="s">
        <v>83</v>
      </c>
      <c r="Z323" s="1" t="s">
        <v>1187</v>
      </c>
      <c r="AA323" s="1" t="s">
        <v>51</v>
      </c>
      <c r="AB323" s="1" t="s">
        <v>1186</v>
      </c>
      <c r="AC323" s="1" t="s">
        <v>37</v>
      </c>
    </row>
    <row r="324" spans="1:29" hidden="1" x14ac:dyDescent="0.25">
      <c r="A324" s="1" t="s">
        <v>33</v>
      </c>
      <c r="B324" s="1" t="s">
        <v>34</v>
      </c>
      <c r="C324" s="2">
        <v>44773</v>
      </c>
      <c r="D324" s="1" t="s">
        <v>73</v>
      </c>
      <c r="E324" s="1" t="s">
        <v>74</v>
      </c>
      <c r="F324" s="1" t="s">
        <v>37</v>
      </c>
      <c r="G324" s="1" t="s">
        <v>919</v>
      </c>
      <c r="H324" s="1" t="s">
        <v>76</v>
      </c>
      <c r="I324" s="3">
        <v>33334</v>
      </c>
      <c r="J324" s="3">
        <v>0</v>
      </c>
      <c r="K324" s="1" t="s">
        <v>40</v>
      </c>
      <c r="L324" s="1" t="s">
        <v>813</v>
      </c>
      <c r="M324" s="1" t="s">
        <v>814</v>
      </c>
      <c r="N324" s="1" t="s">
        <v>79</v>
      </c>
      <c r="O324" s="1" t="s">
        <v>80</v>
      </c>
      <c r="P324" s="1" t="s">
        <v>43</v>
      </c>
      <c r="Q324" s="1" t="s">
        <v>43</v>
      </c>
      <c r="R324" s="3">
        <v>0</v>
      </c>
      <c r="S324" s="1" t="s">
        <v>44</v>
      </c>
      <c r="T324" s="1" t="s">
        <v>45</v>
      </c>
      <c r="U324" s="1" t="s">
        <v>919</v>
      </c>
      <c r="V324" s="1" t="s">
        <v>46</v>
      </c>
      <c r="W324" s="1" t="s">
        <v>975</v>
      </c>
      <c r="X324" s="1" t="s">
        <v>1186</v>
      </c>
      <c r="Y324" s="1" t="s">
        <v>83</v>
      </c>
      <c r="Z324" s="1" t="s">
        <v>1187</v>
      </c>
      <c r="AA324" s="1" t="s">
        <v>51</v>
      </c>
      <c r="AB324" s="1" t="s">
        <v>1186</v>
      </c>
      <c r="AC324" s="1" t="s">
        <v>37</v>
      </c>
    </row>
    <row r="325" spans="1:29" hidden="1" x14ac:dyDescent="0.25">
      <c r="A325" s="1" t="s">
        <v>33</v>
      </c>
      <c r="B325" s="1" t="s">
        <v>34</v>
      </c>
      <c r="C325" s="2">
        <v>44773</v>
      </c>
      <c r="D325" s="1" t="s">
        <v>73</v>
      </c>
      <c r="E325" s="1" t="s">
        <v>74</v>
      </c>
      <c r="F325" s="1" t="s">
        <v>37</v>
      </c>
      <c r="G325" s="1" t="s">
        <v>919</v>
      </c>
      <c r="H325" s="1" t="s">
        <v>76</v>
      </c>
      <c r="I325" s="3">
        <v>35347</v>
      </c>
      <c r="J325" s="3">
        <v>0</v>
      </c>
      <c r="K325" s="1" t="s">
        <v>40</v>
      </c>
      <c r="L325" s="1" t="s">
        <v>436</v>
      </c>
      <c r="M325" s="1" t="s">
        <v>437</v>
      </c>
      <c r="N325" s="1" t="s">
        <v>79</v>
      </c>
      <c r="O325" s="1" t="s">
        <v>80</v>
      </c>
      <c r="P325" s="1" t="s">
        <v>43</v>
      </c>
      <c r="Q325" s="1" t="s">
        <v>43</v>
      </c>
      <c r="R325" s="3">
        <v>0</v>
      </c>
      <c r="S325" s="1" t="s">
        <v>44</v>
      </c>
      <c r="T325" s="1" t="s">
        <v>45</v>
      </c>
      <c r="U325" s="1" t="s">
        <v>919</v>
      </c>
      <c r="V325" s="1" t="s">
        <v>46</v>
      </c>
      <c r="W325" s="1" t="s">
        <v>975</v>
      </c>
      <c r="X325" s="1" t="s">
        <v>1186</v>
      </c>
      <c r="Y325" s="1" t="s">
        <v>83</v>
      </c>
      <c r="Z325" s="1" t="s">
        <v>1187</v>
      </c>
      <c r="AA325" s="1" t="s">
        <v>51</v>
      </c>
      <c r="AB325" s="1" t="s">
        <v>1186</v>
      </c>
      <c r="AC325" s="1" t="s">
        <v>37</v>
      </c>
    </row>
    <row r="326" spans="1:29" hidden="1" x14ac:dyDescent="0.25">
      <c r="A326" s="1" t="s">
        <v>33</v>
      </c>
      <c r="B326" s="1" t="s">
        <v>34</v>
      </c>
      <c r="C326" s="2">
        <v>44773</v>
      </c>
      <c r="D326" s="1" t="s">
        <v>73</v>
      </c>
      <c r="E326" s="1" t="s">
        <v>74</v>
      </c>
      <c r="F326" s="1" t="s">
        <v>37</v>
      </c>
      <c r="G326" s="1" t="s">
        <v>919</v>
      </c>
      <c r="H326" s="1" t="s">
        <v>76</v>
      </c>
      <c r="I326" s="3">
        <v>33397</v>
      </c>
      <c r="J326" s="3">
        <v>0</v>
      </c>
      <c r="K326" s="1" t="s">
        <v>40</v>
      </c>
      <c r="L326" s="1" t="s">
        <v>773</v>
      </c>
      <c r="M326" s="1" t="s">
        <v>774</v>
      </c>
      <c r="N326" s="1" t="s">
        <v>79</v>
      </c>
      <c r="O326" s="1" t="s">
        <v>80</v>
      </c>
      <c r="P326" s="1" t="s">
        <v>43</v>
      </c>
      <c r="Q326" s="1" t="s">
        <v>43</v>
      </c>
      <c r="R326" s="3">
        <v>0</v>
      </c>
      <c r="S326" s="1" t="s">
        <v>44</v>
      </c>
      <c r="T326" s="1" t="s">
        <v>45</v>
      </c>
      <c r="U326" s="1" t="s">
        <v>919</v>
      </c>
      <c r="V326" s="1" t="s">
        <v>46</v>
      </c>
      <c r="W326" s="1" t="s">
        <v>975</v>
      </c>
      <c r="X326" s="1" t="s">
        <v>1186</v>
      </c>
      <c r="Y326" s="1" t="s">
        <v>83</v>
      </c>
      <c r="Z326" s="1" t="s">
        <v>1187</v>
      </c>
      <c r="AA326" s="1" t="s">
        <v>51</v>
      </c>
      <c r="AB326" s="1" t="s">
        <v>1186</v>
      </c>
      <c r="AC326" s="1" t="s">
        <v>37</v>
      </c>
    </row>
    <row r="327" spans="1:29" hidden="1" x14ac:dyDescent="0.25">
      <c r="A327" s="1" t="s">
        <v>33</v>
      </c>
      <c r="B327" s="1" t="s">
        <v>34</v>
      </c>
      <c r="C327" s="2">
        <v>44773</v>
      </c>
      <c r="D327" s="1" t="s">
        <v>73</v>
      </c>
      <c r="E327" s="1" t="s">
        <v>74</v>
      </c>
      <c r="F327" s="1" t="s">
        <v>37</v>
      </c>
      <c r="G327" s="1" t="s">
        <v>919</v>
      </c>
      <c r="H327" s="1" t="s">
        <v>76</v>
      </c>
      <c r="I327" s="3">
        <v>33334</v>
      </c>
      <c r="J327" s="3">
        <v>0</v>
      </c>
      <c r="K327" s="1" t="s">
        <v>40</v>
      </c>
      <c r="L327" s="1" t="s">
        <v>117</v>
      </c>
      <c r="M327" s="1" t="s">
        <v>118</v>
      </c>
      <c r="N327" s="1" t="s">
        <v>79</v>
      </c>
      <c r="O327" s="1" t="s">
        <v>80</v>
      </c>
      <c r="P327" s="1" t="s">
        <v>43</v>
      </c>
      <c r="Q327" s="1" t="s">
        <v>43</v>
      </c>
      <c r="R327" s="3">
        <v>0</v>
      </c>
      <c r="S327" s="1" t="s">
        <v>44</v>
      </c>
      <c r="T327" s="1" t="s">
        <v>45</v>
      </c>
      <c r="U327" s="1" t="s">
        <v>919</v>
      </c>
      <c r="V327" s="1" t="s">
        <v>46</v>
      </c>
      <c r="W327" s="1" t="s">
        <v>975</v>
      </c>
      <c r="X327" s="1" t="s">
        <v>1186</v>
      </c>
      <c r="Y327" s="1" t="s">
        <v>83</v>
      </c>
      <c r="Z327" s="1" t="s">
        <v>1187</v>
      </c>
      <c r="AA327" s="1" t="s">
        <v>51</v>
      </c>
      <c r="AB327" s="1" t="s">
        <v>1186</v>
      </c>
      <c r="AC327" s="1" t="s">
        <v>37</v>
      </c>
    </row>
    <row r="328" spans="1:29" hidden="1" x14ac:dyDescent="0.25">
      <c r="A328" s="1" t="s">
        <v>33</v>
      </c>
      <c r="B328" s="1" t="s">
        <v>34</v>
      </c>
      <c r="C328" s="2">
        <v>44773</v>
      </c>
      <c r="D328" s="1" t="s">
        <v>73</v>
      </c>
      <c r="E328" s="1" t="s">
        <v>74</v>
      </c>
      <c r="F328" s="1" t="s">
        <v>37</v>
      </c>
      <c r="G328" s="1" t="s">
        <v>919</v>
      </c>
      <c r="H328" s="1" t="s">
        <v>76</v>
      </c>
      <c r="I328" s="3">
        <v>33334</v>
      </c>
      <c r="J328" s="3">
        <v>0</v>
      </c>
      <c r="K328" s="1" t="s">
        <v>40</v>
      </c>
      <c r="L328" s="1" t="s">
        <v>133</v>
      </c>
      <c r="M328" s="1" t="s">
        <v>134</v>
      </c>
      <c r="N328" s="1" t="s">
        <v>79</v>
      </c>
      <c r="O328" s="1" t="s">
        <v>80</v>
      </c>
      <c r="P328" s="1" t="s">
        <v>43</v>
      </c>
      <c r="Q328" s="1" t="s">
        <v>43</v>
      </c>
      <c r="R328" s="3">
        <v>0</v>
      </c>
      <c r="S328" s="1" t="s">
        <v>44</v>
      </c>
      <c r="T328" s="1" t="s">
        <v>45</v>
      </c>
      <c r="U328" s="1" t="s">
        <v>919</v>
      </c>
      <c r="V328" s="1" t="s">
        <v>46</v>
      </c>
      <c r="W328" s="1" t="s">
        <v>975</v>
      </c>
      <c r="X328" s="1" t="s">
        <v>1186</v>
      </c>
      <c r="Y328" s="1" t="s">
        <v>83</v>
      </c>
      <c r="Z328" s="1" t="s">
        <v>1187</v>
      </c>
      <c r="AA328" s="1" t="s">
        <v>51</v>
      </c>
      <c r="AB328" s="1" t="s">
        <v>1186</v>
      </c>
      <c r="AC328" s="1" t="s">
        <v>37</v>
      </c>
    </row>
    <row r="329" spans="1:29" hidden="1" x14ac:dyDescent="0.25">
      <c r="A329" s="1" t="s">
        <v>33</v>
      </c>
      <c r="B329" s="1" t="s">
        <v>34</v>
      </c>
      <c r="C329" s="2">
        <v>44773</v>
      </c>
      <c r="D329" s="1" t="s">
        <v>73</v>
      </c>
      <c r="E329" s="1" t="s">
        <v>74</v>
      </c>
      <c r="F329" s="1" t="s">
        <v>37</v>
      </c>
      <c r="G329" s="1" t="s">
        <v>919</v>
      </c>
      <c r="H329" s="1" t="s">
        <v>76</v>
      </c>
      <c r="I329" s="3">
        <v>105198</v>
      </c>
      <c r="J329" s="3">
        <v>0</v>
      </c>
      <c r="K329" s="1" t="s">
        <v>40</v>
      </c>
      <c r="L329" s="1" t="s">
        <v>125</v>
      </c>
      <c r="M329" s="1" t="s">
        <v>126</v>
      </c>
      <c r="N329" s="1" t="s">
        <v>79</v>
      </c>
      <c r="O329" s="1" t="s">
        <v>80</v>
      </c>
      <c r="P329" s="1" t="s">
        <v>43</v>
      </c>
      <c r="Q329" s="1" t="s">
        <v>43</v>
      </c>
      <c r="R329" s="3">
        <v>0</v>
      </c>
      <c r="S329" s="1" t="s">
        <v>44</v>
      </c>
      <c r="T329" s="1" t="s">
        <v>45</v>
      </c>
      <c r="U329" s="1" t="s">
        <v>919</v>
      </c>
      <c r="V329" s="1" t="s">
        <v>46</v>
      </c>
      <c r="W329" s="1" t="s">
        <v>975</v>
      </c>
      <c r="X329" s="1" t="s">
        <v>1186</v>
      </c>
      <c r="Y329" s="1" t="s">
        <v>83</v>
      </c>
      <c r="Z329" s="1" t="s">
        <v>1187</v>
      </c>
      <c r="AA329" s="1" t="s">
        <v>51</v>
      </c>
      <c r="AB329" s="1" t="s">
        <v>1186</v>
      </c>
      <c r="AC329" s="1" t="s">
        <v>37</v>
      </c>
    </row>
    <row r="330" spans="1:29" hidden="1" x14ac:dyDescent="0.25">
      <c r="A330" s="1" t="s">
        <v>33</v>
      </c>
      <c r="B330" s="1" t="s">
        <v>34</v>
      </c>
      <c r="C330" s="2">
        <v>44773</v>
      </c>
      <c r="D330" s="1" t="s">
        <v>73</v>
      </c>
      <c r="E330" s="1" t="s">
        <v>74</v>
      </c>
      <c r="F330" s="1" t="s">
        <v>37</v>
      </c>
      <c r="G330" s="1" t="s">
        <v>919</v>
      </c>
      <c r="H330" s="1" t="s">
        <v>76</v>
      </c>
      <c r="I330" s="3">
        <v>306289</v>
      </c>
      <c r="J330" s="3">
        <v>0</v>
      </c>
      <c r="K330" s="1" t="s">
        <v>40</v>
      </c>
      <c r="L330" s="1" t="s">
        <v>480</v>
      </c>
      <c r="M330" s="1" t="s">
        <v>481</v>
      </c>
      <c r="N330" s="1" t="s">
        <v>79</v>
      </c>
      <c r="O330" s="1" t="s">
        <v>80</v>
      </c>
      <c r="P330" s="1" t="s">
        <v>43</v>
      </c>
      <c r="Q330" s="1" t="s">
        <v>43</v>
      </c>
      <c r="R330" s="3">
        <v>0</v>
      </c>
      <c r="S330" s="1" t="s">
        <v>44</v>
      </c>
      <c r="T330" s="1" t="s">
        <v>45</v>
      </c>
      <c r="U330" s="1" t="s">
        <v>919</v>
      </c>
      <c r="V330" s="1" t="s">
        <v>46</v>
      </c>
      <c r="W330" s="1" t="s">
        <v>975</v>
      </c>
      <c r="X330" s="1" t="s">
        <v>1186</v>
      </c>
      <c r="Y330" s="1" t="s">
        <v>83</v>
      </c>
      <c r="Z330" s="1" t="s">
        <v>1187</v>
      </c>
      <c r="AA330" s="1" t="s">
        <v>51</v>
      </c>
      <c r="AB330" s="1" t="s">
        <v>1186</v>
      </c>
      <c r="AC330" s="1" t="s">
        <v>37</v>
      </c>
    </row>
    <row r="331" spans="1:29" hidden="1" x14ac:dyDescent="0.25">
      <c r="A331" s="1" t="s">
        <v>33</v>
      </c>
      <c r="B331" s="1" t="s">
        <v>34</v>
      </c>
      <c r="C331" s="2">
        <v>44773</v>
      </c>
      <c r="D331" s="1" t="s">
        <v>73</v>
      </c>
      <c r="E331" s="1" t="s">
        <v>74</v>
      </c>
      <c r="F331" s="1" t="s">
        <v>37</v>
      </c>
      <c r="G331" s="1" t="s">
        <v>919</v>
      </c>
      <c r="H331" s="1" t="s">
        <v>76</v>
      </c>
      <c r="I331" s="3">
        <v>35104</v>
      </c>
      <c r="J331" s="3">
        <v>0</v>
      </c>
      <c r="K331" s="1" t="s">
        <v>40</v>
      </c>
      <c r="L331" s="1" t="s">
        <v>721</v>
      </c>
      <c r="M331" s="1" t="s">
        <v>722</v>
      </c>
      <c r="N331" s="1" t="s">
        <v>79</v>
      </c>
      <c r="O331" s="1" t="s">
        <v>80</v>
      </c>
      <c r="P331" s="1" t="s">
        <v>43</v>
      </c>
      <c r="Q331" s="1" t="s">
        <v>43</v>
      </c>
      <c r="R331" s="3">
        <v>0</v>
      </c>
      <c r="S331" s="1" t="s">
        <v>44</v>
      </c>
      <c r="T331" s="1" t="s">
        <v>45</v>
      </c>
      <c r="U331" s="1" t="s">
        <v>919</v>
      </c>
      <c r="V331" s="1" t="s">
        <v>46</v>
      </c>
      <c r="W331" s="1" t="s">
        <v>975</v>
      </c>
      <c r="X331" s="1" t="s">
        <v>1186</v>
      </c>
      <c r="Y331" s="1" t="s">
        <v>83</v>
      </c>
      <c r="Z331" s="1" t="s">
        <v>1187</v>
      </c>
      <c r="AA331" s="1" t="s">
        <v>51</v>
      </c>
      <c r="AB331" s="1" t="s">
        <v>1186</v>
      </c>
      <c r="AC331" s="1" t="s">
        <v>37</v>
      </c>
    </row>
    <row r="332" spans="1:29" hidden="1" x14ac:dyDescent="0.25">
      <c r="A332" s="1" t="s">
        <v>33</v>
      </c>
      <c r="B332" s="1" t="s">
        <v>34</v>
      </c>
      <c r="C332" s="2">
        <v>44773</v>
      </c>
      <c r="D332" s="1" t="s">
        <v>73</v>
      </c>
      <c r="E332" s="1" t="s">
        <v>74</v>
      </c>
      <c r="F332" s="1" t="s">
        <v>37</v>
      </c>
      <c r="G332" s="1" t="s">
        <v>919</v>
      </c>
      <c r="H332" s="1" t="s">
        <v>76</v>
      </c>
      <c r="I332" s="3">
        <v>221607</v>
      </c>
      <c r="J332" s="3">
        <v>0</v>
      </c>
      <c r="K332" s="1" t="s">
        <v>40</v>
      </c>
      <c r="L332" s="1" t="s">
        <v>472</v>
      </c>
      <c r="M332" s="1" t="s">
        <v>473</v>
      </c>
      <c r="N332" s="1" t="s">
        <v>79</v>
      </c>
      <c r="O332" s="1" t="s">
        <v>80</v>
      </c>
      <c r="P332" s="1" t="s">
        <v>43</v>
      </c>
      <c r="Q332" s="1" t="s">
        <v>43</v>
      </c>
      <c r="R332" s="3">
        <v>0</v>
      </c>
      <c r="S332" s="1" t="s">
        <v>44</v>
      </c>
      <c r="T332" s="1" t="s">
        <v>45</v>
      </c>
      <c r="U332" s="1" t="s">
        <v>919</v>
      </c>
      <c r="V332" s="1" t="s">
        <v>46</v>
      </c>
      <c r="W332" s="1" t="s">
        <v>975</v>
      </c>
      <c r="X332" s="1" t="s">
        <v>1186</v>
      </c>
      <c r="Y332" s="1" t="s">
        <v>83</v>
      </c>
      <c r="Z332" s="1" t="s">
        <v>1187</v>
      </c>
      <c r="AA332" s="1" t="s">
        <v>51</v>
      </c>
      <c r="AB332" s="1" t="s">
        <v>1186</v>
      </c>
      <c r="AC332" s="1" t="s">
        <v>37</v>
      </c>
    </row>
    <row r="333" spans="1:29" hidden="1" x14ac:dyDescent="0.25">
      <c r="A333" s="1" t="s">
        <v>33</v>
      </c>
      <c r="B333" s="1" t="s">
        <v>34</v>
      </c>
      <c r="C333" s="2">
        <v>44773</v>
      </c>
      <c r="D333" s="1" t="s">
        <v>73</v>
      </c>
      <c r="E333" s="1" t="s">
        <v>74</v>
      </c>
      <c r="F333" s="1" t="s">
        <v>37</v>
      </c>
      <c r="G333" s="1" t="s">
        <v>919</v>
      </c>
      <c r="H333" s="1" t="s">
        <v>76</v>
      </c>
      <c r="I333" s="3">
        <v>83533</v>
      </c>
      <c r="J333" s="3">
        <v>0</v>
      </c>
      <c r="K333" s="1" t="s">
        <v>40</v>
      </c>
      <c r="L333" s="1" t="s">
        <v>553</v>
      </c>
      <c r="M333" s="1" t="s">
        <v>554</v>
      </c>
      <c r="N333" s="1" t="s">
        <v>79</v>
      </c>
      <c r="O333" s="1" t="s">
        <v>80</v>
      </c>
      <c r="P333" s="1" t="s">
        <v>43</v>
      </c>
      <c r="Q333" s="1" t="s">
        <v>43</v>
      </c>
      <c r="R333" s="3">
        <v>0</v>
      </c>
      <c r="S333" s="1" t="s">
        <v>44</v>
      </c>
      <c r="T333" s="1" t="s">
        <v>45</v>
      </c>
      <c r="U333" s="1" t="s">
        <v>919</v>
      </c>
      <c r="V333" s="1" t="s">
        <v>46</v>
      </c>
      <c r="W333" s="1" t="s">
        <v>975</v>
      </c>
      <c r="X333" s="1" t="s">
        <v>1186</v>
      </c>
      <c r="Y333" s="1" t="s">
        <v>83</v>
      </c>
      <c r="Z333" s="1" t="s">
        <v>1187</v>
      </c>
      <c r="AA333" s="1" t="s">
        <v>51</v>
      </c>
      <c r="AB333" s="1" t="s">
        <v>1186</v>
      </c>
      <c r="AC333" s="1" t="s">
        <v>37</v>
      </c>
    </row>
    <row r="334" spans="1:29" hidden="1" x14ac:dyDescent="0.25">
      <c r="A334" s="1" t="s">
        <v>33</v>
      </c>
      <c r="B334" s="1" t="s">
        <v>34</v>
      </c>
      <c r="C334" s="2">
        <v>44773</v>
      </c>
      <c r="D334" s="1" t="s">
        <v>73</v>
      </c>
      <c r="E334" s="1" t="s">
        <v>74</v>
      </c>
      <c r="F334" s="1" t="s">
        <v>37</v>
      </c>
      <c r="G334" s="1" t="s">
        <v>919</v>
      </c>
      <c r="H334" s="1" t="s">
        <v>76</v>
      </c>
      <c r="I334" s="3">
        <v>128837</v>
      </c>
      <c r="J334" s="3">
        <v>0</v>
      </c>
      <c r="K334" s="1" t="s">
        <v>40</v>
      </c>
      <c r="L334" s="1" t="s">
        <v>1188</v>
      </c>
      <c r="M334" s="1" t="s">
        <v>716</v>
      </c>
      <c r="N334" s="1" t="s">
        <v>79</v>
      </c>
      <c r="O334" s="1" t="s">
        <v>80</v>
      </c>
      <c r="P334" s="1" t="s">
        <v>43</v>
      </c>
      <c r="Q334" s="1" t="s">
        <v>43</v>
      </c>
      <c r="R334" s="3">
        <v>0</v>
      </c>
      <c r="S334" s="1" t="s">
        <v>44</v>
      </c>
      <c r="T334" s="1" t="s">
        <v>45</v>
      </c>
      <c r="U334" s="1" t="s">
        <v>919</v>
      </c>
      <c r="V334" s="1" t="s">
        <v>46</v>
      </c>
      <c r="W334" s="1" t="s">
        <v>975</v>
      </c>
      <c r="X334" s="1" t="s">
        <v>1186</v>
      </c>
      <c r="Y334" s="1" t="s">
        <v>83</v>
      </c>
      <c r="Z334" s="1" t="s">
        <v>1187</v>
      </c>
      <c r="AA334" s="1" t="s">
        <v>51</v>
      </c>
      <c r="AB334" s="1" t="s">
        <v>1186</v>
      </c>
      <c r="AC334" s="1" t="s">
        <v>37</v>
      </c>
    </row>
    <row r="335" spans="1:29" hidden="1" x14ac:dyDescent="0.25">
      <c r="A335" s="1" t="s">
        <v>33</v>
      </c>
      <c r="B335" s="1" t="s">
        <v>34</v>
      </c>
      <c r="C335" s="2">
        <v>44773</v>
      </c>
      <c r="D335" s="1" t="s">
        <v>73</v>
      </c>
      <c r="E335" s="1" t="s">
        <v>74</v>
      </c>
      <c r="F335" s="1" t="s">
        <v>37</v>
      </c>
      <c r="G335" s="1" t="s">
        <v>919</v>
      </c>
      <c r="H335" s="1" t="s">
        <v>76</v>
      </c>
      <c r="I335" s="3">
        <v>101027</v>
      </c>
      <c r="J335" s="3">
        <v>0</v>
      </c>
      <c r="K335" s="1" t="s">
        <v>40</v>
      </c>
      <c r="L335" s="1" t="s">
        <v>152</v>
      </c>
      <c r="M335" s="1" t="s">
        <v>153</v>
      </c>
      <c r="N335" s="1" t="s">
        <v>79</v>
      </c>
      <c r="O335" s="1" t="s">
        <v>80</v>
      </c>
      <c r="P335" s="1" t="s">
        <v>43</v>
      </c>
      <c r="Q335" s="1" t="s">
        <v>43</v>
      </c>
      <c r="R335" s="3">
        <v>0</v>
      </c>
      <c r="S335" s="1" t="s">
        <v>44</v>
      </c>
      <c r="T335" s="1" t="s">
        <v>45</v>
      </c>
      <c r="U335" s="1" t="s">
        <v>919</v>
      </c>
      <c r="V335" s="1" t="s">
        <v>46</v>
      </c>
      <c r="W335" s="1" t="s">
        <v>975</v>
      </c>
      <c r="X335" s="1" t="s">
        <v>1186</v>
      </c>
      <c r="Y335" s="1" t="s">
        <v>83</v>
      </c>
      <c r="Z335" s="1" t="s">
        <v>1187</v>
      </c>
      <c r="AA335" s="1" t="s">
        <v>51</v>
      </c>
      <c r="AB335" s="1" t="s">
        <v>1186</v>
      </c>
      <c r="AC335" s="1" t="s">
        <v>37</v>
      </c>
    </row>
    <row r="336" spans="1:29" hidden="1" x14ac:dyDescent="0.25">
      <c r="A336" s="1" t="s">
        <v>33</v>
      </c>
      <c r="B336" s="1" t="s">
        <v>34</v>
      </c>
      <c r="C336" s="2">
        <v>44773</v>
      </c>
      <c r="D336" s="1" t="s">
        <v>73</v>
      </c>
      <c r="E336" s="1" t="s">
        <v>74</v>
      </c>
      <c r="F336" s="1" t="s">
        <v>37</v>
      </c>
      <c r="G336" s="1" t="s">
        <v>919</v>
      </c>
      <c r="H336" s="1" t="s">
        <v>76</v>
      </c>
      <c r="I336" s="3">
        <v>998007</v>
      </c>
      <c r="J336" s="3">
        <v>0</v>
      </c>
      <c r="K336" s="1" t="s">
        <v>40</v>
      </c>
      <c r="L336" s="1" t="s">
        <v>452</v>
      </c>
      <c r="M336" s="1" t="s">
        <v>453</v>
      </c>
      <c r="N336" s="1" t="s">
        <v>928</v>
      </c>
      <c r="O336" s="1" t="s">
        <v>929</v>
      </c>
      <c r="P336" s="1" t="s">
        <v>43</v>
      </c>
      <c r="Q336" s="1" t="s">
        <v>43</v>
      </c>
      <c r="R336" s="3">
        <v>0</v>
      </c>
      <c r="S336" s="1" t="s">
        <v>44</v>
      </c>
      <c r="T336" s="1" t="s">
        <v>45</v>
      </c>
      <c r="U336" s="1" t="s">
        <v>919</v>
      </c>
      <c r="V336" s="1" t="s">
        <v>46</v>
      </c>
      <c r="W336" s="1" t="s">
        <v>975</v>
      </c>
      <c r="X336" s="1" t="s">
        <v>1186</v>
      </c>
      <c r="Y336" s="1" t="s">
        <v>83</v>
      </c>
      <c r="Z336" s="1" t="s">
        <v>1187</v>
      </c>
      <c r="AA336" s="1" t="s">
        <v>51</v>
      </c>
      <c r="AB336" s="1" t="s">
        <v>1186</v>
      </c>
      <c r="AC336" s="1" t="s">
        <v>37</v>
      </c>
    </row>
    <row r="337" spans="1:29" hidden="1" x14ac:dyDescent="0.25">
      <c r="A337" s="1" t="s">
        <v>33</v>
      </c>
      <c r="B337" s="1" t="s">
        <v>34</v>
      </c>
      <c r="C337" s="2">
        <v>44773</v>
      </c>
      <c r="D337" s="1" t="s">
        <v>73</v>
      </c>
      <c r="E337" s="1" t="s">
        <v>74</v>
      </c>
      <c r="F337" s="1" t="s">
        <v>37</v>
      </c>
      <c r="G337" s="1" t="s">
        <v>919</v>
      </c>
      <c r="H337" s="1" t="s">
        <v>76</v>
      </c>
      <c r="I337" s="3">
        <v>986073</v>
      </c>
      <c r="J337" s="3">
        <v>0</v>
      </c>
      <c r="K337" s="1" t="s">
        <v>40</v>
      </c>
      <c r="L337" s="1" t="s">
        <v>492</v>
      </c>
      <c r="M337" s="1" t="s">
        <v>493</v>
      </c>
      <c r="N337" s="1" t="s">
        <v>1078</v>
      </c>
      <c r="O337" s="1" t="s">
        <v>1079</v>
      </c>
      <c r="P337" s="1" t="s">
        <v>43</v>
      </c>
      <c r="Q337" s="1" t="s">
        <v>43</v>
      </c>
      <c r="R337" s="3">
        <v>0</v>
      </c>
      <c r="S337" s="1" t="s">
        <v>44</v>
      </c>
      <c r="T337" s="1" t="s">
        <v>45</v>
      </c>
      <c r="U337" s="1" t="s">
        <v>919</v>
      </c>
      <c r="V337" s="1" t="s">
        <v>46</v>
      </c>
      <c r="W337" s="1" t="s">
        <v>975</v>
      </c>
      <c r="X337" s="1" t="s">
        <v>1186</v>
      </c>
      <c r="Y337" s="1" t="s">
        <v>83</v>
      </c>
      <c r="Z337" s="1" t="s">
        <v>1187</v>
      </c>
      <c r="AA337" s="1" t="s">
        <v>51</v>
      </c>
      <c r="AB337" s="1" t="s">
        <v>1186</v>
      </c>
      <c r="AC337" s="1" t="s">
        <v>37</v>
      </c>
    </row>
    <row r="338" spans="1:29" hidden="1" x14ac:dyDescent="0.25">
      <c r="A338" s="1" t="s">
        <v>33</v>
      </c>
      <c r="B338" s="1" t="s">
        <v>34</v>
      </c>
      <c r="C338" s="2">
        <v>44773</v>
      </c>
      <c r="D338" s="1" t="s">
        <v>73</v>
      </c>
      <c r="E338" s="1" t="s">
        <v>74</v>
      </c>
      <c r="F338" s="1" t="s">
        <v>37</v>
      </c>
      <c r="G338" s="1" t="s">
        <v>919</v>
      </c>
      <c r="H338" s="1" t="s">
        <v>76</v>
      </c>
      <c r="I338" s="3">
        <v>133334</v>
      </c>
      <c r="J338" s="3">
        <v>0</v>
      </c>
      <c r="K338" s="1" t="s">
        <v>40</v>
      </c>
      <c r="L338" s="1" t="s">
        <v>408</v>
      </c>
      <c r="M338" s="1" t="s">
        <v>409</v>
      </c>
      <c r="N338" s="1" t="s">
        <v>79</v>
      </c>
      <c r="O338" s="1" t="s">
        <v>80</v>
      </c>
      <c r="P338" s="1" t="s">
        <v>43</v>
      </c>
      <c r="Q338" s="1" t="s">
        <v>43</v>
      </c>
      <c r="R338" s="3">
        <v>0</v>
      </c>
      <c r="S338" s="1" t="s">
        <v>44</v>
      </c>
      <c r="T338" s="1" t="s">
        <v>45</v>
      </c>
      <c r="U338" s="1" t="s">
        <v>919</v>
      </c>
      <c r="V338" s="1" t="s">
        <v>46</v>
      </c>
      <c r="W338" s="1" t="s">
        <v>975</v>
      </c>
      <c r="X338" s="1" t="s">
        <v>1186</v>
      </c>
      <c r="Y338" s="1" t="s">
        <v>83</v>
      </c>
      <c r="Z338" s="1" t="s">
        <v>1187</v>
      </c>
      <c r="AA338" s="1" t="s">
        <v>51</v>
      </c>
      <c r="AB338" s="1" t="s">
        <v>1186</v>
      </c>
      <c r="AC338" s="1" t="s">
        <v>37</v>
      </c>
    </row>
    <row r="339" spans="1:29" hidden="1" x14ac:dyDescent="0.25">
      <c r="A339" s="1" t="s">
        <v>33</v>
      </c>
      <c r="B339" s="1" t="s">
        <v>34</v>
      </c>
      <c r="C339" s="2">
        <v>44773</v>
      </c>
      <c r="D339" s="1" t="s">
        <v>73</v>
      </c>
      <c r="E339" s="1" t="s">
        <v>74</v>
      </c>
      <c r="F339" s="1" t="s">
        <v>37</v>
      </c>
      <c r="G339" s="1" t="s">
        <v>919</v>
      </c>
      <c r="H339" s="1" t="s">
        <v>76</v>
      </c>
      <c r="I339" s="3">
        <v>657854</v>
      </c>
      <c r="J339" s="3">
        <v>0</v>
      </c>
      <c r="K339" s="1" t="s">
        <v>40</v>
      </c>
      <c r="L339" s="1" t="s">
        <v>77</v>
      </c>
      <c r="M339" s="1" t="s">
        <v>78</v>
      </c>
      <c r="N339" s="1" t="s">
        <v>79</v>
      </c>
      <c r="O339" s="1" t="s">
        <v>80</v>
      </c>
      <c r="P339" s="1" t="s">
        <v>43</v>
      </c>
      <c r="Q339" s="1" t="s">
        <v>43</v>
      </c>
      <c r="R339" s="3">
        <v>0</v>
      </c>
      <c r="S339" s="1" t="s">
        <v>44</v>
      </c>
      <c r="T339" s="1" t="s">
        <v>45</v>
      </c>
      <c r="U339" s="1" t="s">
        <v>919</v>
      </c>
      <c r="V339" s="1" t="s">
        <v>46</v>
      </c>
      <c r="W339" s="1" t="s">
        <v>975</v>
      </c>
      <c r="X339" s="1" t="s">
        <v>1186</v>
      </c>
      <c r="Y339" s="1" t="s">
        <v>83</v>
      </c>
      <c r="Z339" s="1" t="s">
        <v>1187</v>
      </c>
      <c r="AA339" s="1" t="s">
        <v>51</v>
      </c>
      <c r="AB339" s="1" t="s">
        <v>1186</v>
      </c>
      <c r="AC339" s="1" t="s">
        <v>37</v>
      </c>
    </row>
    <row r="340" spans="1:29" hidden="1" x14ac:dyDescent="0.25">
      <c r="A340" s="1" t="s">
        <v>33</v>
      </c>
      <c r="B340" s="1" t="s">
        <v>34</v>
      </c>
      <c r="C340" s="2">
        <v>44773</v>
      </c>
      <c r="D340" s="1" t="s">
        <v>73</v>
      </c>
      <c r="E340" s="1" t="s">
        <v>74</v>
      </c>
      <c r="F340" s="1" t="s">
        <v>37</v>
      </c>
      <c r="G340" s="1" t="s">
        <v>919</v>
      </c>
      <c r="H340" s="1" t="s">
        <v>76</v>
      </c>
      <c r="I340" s="3">
        <v>33334</v>
      </c>
      <c r="J340" s="3">
        <v>0</v>
      </c>
      <c r="K340" s="1" t="s">
        <v>40</v>
      </c>
      <c r="L340" s="1" t="s">
        <v>1189</v>
      </c>
      <c r="M340" s="1" t="s">
        <v>644</v>
      </c>
      <c r="N340" s="1" t="s">
        <v>79</v>
      </c>
      <c r="O340" s="1" t="s">
        <v>80</v>
      </c>
      <c r="P340" s="1" t="s">
        <v>43</v>
      </c>
      <c r="Q340" s="1" t="s">
        <v>43</v>
      </c>
      <c r="R340" s="3">
        <v>0</v>
      </c>
      <c r="S340" s="1" t="s">
        <v>44</v>
      </c>
      <c r="T340" s="1" t="s">
        <v>45</v>
      </c>
      <c r="U340" s="1" t="s">
        <v>919</v>
      </c>
      <c r="V340" s="1" t="s">
        <v>46</v>
      </c>
      <c r="W340" s="1" t="s">
        <v>975</v>
      </c>
      <c r="X340" s="1" t="s">
        <v>1186</v>
      </c>
      <c r="Y340" s="1" t="s">
        <v>83</v>
      </c>
      <c r="Z340" s="1" t="s">
        <v>1187</v>
      </c>
      <c r="AA340" s="1" t="s">
        <v>51</v>
      </c>
      <c r="AB340" s="1" t="s">
        <v>1186</v>
      </c>
      <c r="AC340" s="1" t="s">
        <v>37</v>
      </c>
    </row>
    <row r="341" spans="1:29" hidden="1" x14ac:dyDescent="0.25">
      <c r="A341" s="1" t="s">
        <v>33</v>
      </c>
      <c r="B341" s="1" t="s">
        <v>34</v>
      </c>
      <c r="C341" s="2">
        <v>44773</v>
      </c>
      <c r="D341" s="1" t="s">
        <v>73</v>
      </c>
      <c r="E341" s="1" t="s">
        <v>74</v>
      </c>
      <c r="F341" s="1" t="s">
        <v>37</v>
      </c>
      <c r="G341" s="1" t="s">
        <v>919</v>
      </c>
      <c r="H341" s="1" t="s">
        <v>76</v>
      </c>
      <c r="I341" s="3">
        <v>33334</v>
      </c>
      <c r="J341" s="3">
        <v>0</v>
      </c>
      <c r="K341" s="1" t="s">
        <v>40</v>
      </c>
      <c r="L341" s="1" t="s">
        <v>595</v>
      </c>
      <c r="M341" s="1" t="s">
        <v>596</v>
      </c>
      <c r="N341" s="1" t="s">
        <v>79</v>
      </c>
      <c r="O341" s="1" t="s">
        <v>80</v>
      </c>
      <c r="P341" s="1" t="s">
        <v>43</v>
      </c>
      <c r="Q341" s="1" t="s">
        <v>43</v>
      </c>
      <c r="R341" s="3">
        <v>0</v>
      </c>
      <c r="S341" s="1" t="s">
        <v>44</v>
      </c>
      <c r="T341" s="1" t="s">
        <v>45</v>
      </c>
      <c r="U341" s="1" t="s">
        <v>919</v>
      </c>
      <c r="V341" s="1" t="s">
        <v>46</v>
      </c>
      <c r="W341" s="1" t="s">
        <v>975</v>
      </c>
      <c r="X341" s="1" t="s">
        <v>1186</v>
      </c>
      <c r="Y341" s="1" t="s">
        <v>83</v>
      </c>
      <c r="Z341" s="1" t="s">
        <v>1187</v>
      </c>
      <c r="AA341" s="1" t="s">
        <v>51</v>
      </c>
      <c r="AB341" s="1" t="s">
        <v>1186</v>
      </c>
      <c r="AC341" s="1" t="s">
        <v>37</v>
      </c>
    </row>
    <row r="342" spans="1:29" hidden="1" x14ac:dyDescent="0.25">
      <c r="A342" s="1" t="s">
        <v>33</v>
      </c>
      <c r="B342" s="1" t="s">
        <v>34</v>
      </c>
      <c r="C342" s="2">
        <v>44773</v>
      </c>
      <c r="D342" s="1" t="s">
        <v>73</v>
      </c>
      <c r="E342" s="1" t="s">
        <v>74</v>
      </c>
      <c r="F342" s="1" t="s">
        <v>37</v>
      </c>
      <c r="G342" s="1" t="s">
        <v>919</v>
      </c>
      <c r="H342" s="1" t="s">
        <v>76</v>
      </c>
      <c r="I342" s="3">
        <v>166667</v>
      </c>
      <c r="J342" s="3">
        <v>0</v>
      </c>
      <c r="K342" s="1" t="s">
        <v>40</v>
      </c>
      <c r="L342" s="1" t="s">
        <v>490</v>
      </c>
      <c r="M342" s="1" t="s">
        <v>491</v>
      </c>
      <c r="N342" s="1" t="s">
        <v>79</v>
      </c>
      <c r="O342" s="1" t="s">
        <v>80</v>
      </c>
      <c r="P342" s="1" t="s">
        <v>43</v>
      </c>
      <c r="Q342" s="1" t="s">
        <v>43</v>
      </c>
      <c r="R342" s="3">
        <v>0</v>
      </c>
      <c r="S342" s="1" t="s">
        <v>44</v>
      </c>
      <c r="T342" s="1" t="s">
        <v>45</v>
      </c>
      <c r="U342" s="1" t="s">
        <v>919</v>
      </c>
      <c r="V342" s="1" t="s">
        <v>46</v>
      </c>
      <c r="W342" s="1" t="s">
        <v>975</v>
      </c>
      <c r="X342" s="1" t="s">
        <v>1186</v>
      </c>
      <c r="Y342" s="1" t="s">
        <v>83</v>
      </c>
      <c r="Z342" s="1" t="s">
        <v>1187</v>
      </c>
      <c r="AA342" s="1" t="s">
        <v>51</v>
      </c>
      <c r="AB342" s="1" t="s">
        <v>1186</v>
      </c>
      <c r="AC342" s="1" t="s">
        <v>37</v>
      </c>
    </row>
    <row r="343" spans="1:29" hidden="1" x14ac:dyDescent="0.25">
      <c r="A343" s="1" t="s">
        <v>33</v>
      </c>
      <c r="B343" s="1" t="s">
        <v>34</v>
      </c>
      <c r="C343" s="2">
        <v>44773</v>
      </c>
      <c r="D343" s="1" t="s">
        <v>73</v>
      </c>
      <c r="E343" s="1" t="s">
        <v>74</v>
      </c>
      <c r="F343" s="1" t="s">
        <v>37</v>
      </c>
      <c r="G343" s="1" t="s">
        <v>919</v>
      </c>
      <c r="H343" s="1" t="s">
        <v>76</v>
      </c>
      <c r="I343" s="3">
        <v>88899</v>
      </c>
      <c r="J343" s="3">
        <v>0</v>
      </c>
      <c r="K343" s="1" t="s">
        <v>40</v>
      </c>
      <c r="L343" s="1" t="s">
        <v>141</v>
      </c>
      <c r="M343" s="1" t="s">
        <v>142</v>
      </c>
      <c r="N343" s="1" t="s">
        <v>79</v>
      </c>
      <c r="O343" s="1" t="s">
        <v>80</v>
      </c>
      <c r="P343" s="1" t="s">
        <v>43</v>
      </c>
      <c r="Q343" s="1" t="s">
        <v>43</v>
      </c>
      <c r="R343" s="3">
        <v>0</v>
      </c>
      <c r="S343" s="1" t="s">
        <v>44</v>
      </c>
      <c r="T343" s="1" t="s">
        <v>45</v>
      </c>
      <c r="U343" s="1" t="s">
        <v>919</v>
      </c>
      <c r="V343" s="1" t="s">
        <v>46</v>
      </c>
      <c r="W343" s="1" t="s">
        <v>975</v>
      </c>
      <c r="X343" s="1" t="s">
        <v>1186</v>
      </c>
      <c r="Y343" s="1" t="s">
        <v>83</v>
      </c>
      <c r="Z343" s="1" t="s">
        <v>1187</v>
      </c>
      <c r="AA343" s="1" t="s">
        <v>51</v>
      </c>
      <c r="AB343" s="1" t="s">
        <v>1186</v>
      </c>
      <c r="AC343" s="1" t="s">
        <v>37</v>
      </c>
    </row>
    <row r="344" spans="1:29" hidden="1" x14ac:dyDescent="0.25">
      <c r="A344" s="1" t="s">
        <v>33</v>
      </c>
      <c r="B344" s="1" t="s">
        <v>34</v>
      </c>
      <c r="C344" s="2">
        <v>44773</v>
      </c>
      <c r="D344" s="1" t="s">
        <v>73</v>
      </c>
      <c r="E344" s="1" t="s">
        <v>74</v>
      </c>
      <c r="F344" s="1" t="s">
        <v>37</v>
      </c>
      <c r="G344" s="1" t="s">
        <v>919</v>
      </c>
      <c r="H344" s="1" t="s">
        <v>76</v>
      </c>
      <c r="I344" s="3">
        <v>44767</v>
      </c>
      <c r="J344" s="3">
        <v>0</v>
      </c>
      <c r="K344" s="1" t="s">
        <v>40</v>
      </c>
      <c r="L344" s="1" t="s">
        <v>440</v>
      </c>
      <c r="M344" s="1" t="s">
        <v>441</v>
      </c>
      <c r="N344" s="1" t="s">
        <v>79</v>
      </c>
      <c r="O344" s="1" t="s">
        <v>80</v>
      </c>
      <c r="P344" s="1" t="s">
        <v>43</v>
      </c>
      <c r="Q344" s="1" t="s">
        <v>43</v>
      </c>
      <c r="R344" s="3">
        <v>0</v>
      </c>
      <c r="S344" s="1" t="s">
        <v>44</v>
      </c>
      <c r="T344" s="1" t="s">
        <v>45</v>
      </c>
      <c r="U344" s="1" t="s">
        <v>919</v>
      </c>
      <c r="V344" s="1" t="s">
        <v>46</v>
      </c>
      <c r="W344" s="1" t="s">
        <v>975</v>
      </c>
      <c r="X344" s="1" t="s">
        <v>1186</v>
      </c>
      <c r="Y344" s="1" t="s">
        <v>83</v>
      </c>
      <c r="Z344" s="1" t="s">
        <v>1187</v>
      </c>
      <c r="AA344" s="1" t="s">
        <v>51</v>
      </c>
      <c r="AB344" s="1" t="s">
        <v>1186</v>
      </c>
      <c r="AC344" s="1" t="s">
        <v>37</v>
      </c>
    </row>
    <row r="345" spans="1:29" hidden="1" x14ac:dyDescent="0.25">
      <c r="A345" s="1" t="s">
        <v>33</v>
      </c>
      <c r="B345" s="1" t="s">
        <v>34</v>
      </c>
      <c r="C345" s="2">
        <v>44773</v>
      </c>
      <c r="D345" s="1" t="s">
        <v>73</v>
      </c>
      <c r="E345" s="1" t="s">
        <v>74</v>
      </c>
      <c r="F345" s="1" t="s">
        <v>37</v>
      </c>
      <c r="G345" s="1" t="s">
        <v>919</v>
      </c>
      <c r="H345" s="1" t="s">
        <v>76</v>
      </c>
      <c r="I345" s="3">
        <v>233334</v>
      </c>
      <c r="J345" s="3">
        <v>0</v>
      </c>
      <c r="K345" s="1" t="s">
        <v>40</v>
      </c>
      <c r="L345" s="1" t="s">
        <v>1190</v>
      </c>
      <c r="M345" s="1" t="s">
        <v>873</v>
      </c>
      <c r="N345" s="1" t="s">
        <v>79</v>
      </c>
      <c r="O345" s="1" t="s">
        <v>80</v>
      </c>
      <c r="P345" s="1" t="s">
        <v>43</v>
      </c>
      <c r="Q345" s="1" t="s">
        <v>43</v>
      </c>
      <c r="R345" s="3">
        <v>0</v>
      </c>
      <c r="S345" s="1" t="s">
        <v>44</v>
      </c>
      <c r="T345" s="1" t="s">
        <v>45</v>
      </c>
      <c r="U345" s="1" t="s">
        <v>919</v>
      </c>
      <c r="V345" s="1" t="s">
        <v>46</v>
      </c>
      <c r="W345" s="1" t="s">
        <v>975</v>
      </c>
      <c r="X345" s="1" t="s">
        <v>1186</v>
      </c>
      <c r="Y345" s="1" t="s">
        <v>83</v>
      </c>
      <c r="Z345" s="1" t="s">
        <v>1187</v>
      </c>
      <c r="AA345" s="1" t="s">
        <v>51</v>
      </c>
      <c r="AB345" s="1" t="s">
        <v>1186</v>
      </c>
      <c r="AC345" s="1" t="s">
        <v>37</v>
      </c>
    </row>
    <row r="346" spans="1:29" hidden="1" x14ac:dyDescent="0.25">
      <c r="A346" s="1" t="s">
        <v>33</v>
      </c>
      <c r="B346" s="1" t="s">
        <v>34</v>
      </c>
      <c r="C346" s="2">
        <v>44773</v>
      </c>
      <c r="D346" s="1" t="s">
        <v>73</v>
      </c>
      <c r="E346" s="1" t="s">
        <v>74</v>
      </c>
      <c r="F346" s="1" t="s">
        <v>37</v>
      </c>
      <c r="G346" s="1" t="s">
        <v>919</v>
      </c>
      <c r="H346" s="1" t="s">
        <v>76</v>
      </c>
      <c r="I346" s="3">
        <v>33334</v>
      </c>
      <c r="J346" s="3">
        <v>0</v>
      </c>
      <c r="K346" s="1" t="s">
        <v>40</v>
      </c>
      <c r="L346" s="1" t="s">
        <v>541</v>
      </c>
      <c r="M346" s="1" t="s">
        <v>542</v>
      </c>
      <c r="N346" s="1" t="s">
        <v>79</v>
      </c>
      <c r="O346" s="1" t="s">
        <v>80</v>
      </c>
      <c r="P346" s="1" t="s">
        <v>43</v>
      </c>
      <c r="Q346" s="1" t="s">
        <v>43</v>
      </c>
      <c r="R346" s="3">
        <v>0</v>
      </c>
      <c r="S346" s="1" t="s">
        <v>44</v>
      </c>
      <c r="T346" s="1" t="s">
        <v>45</v>
      </c>
      <c r="U346" s="1" t="s">
        <v>919</v>
      </c>
      <c r="V346" s="1" t="s">
        <v>46</v>
      </c>
      <c r="W346" s="1" t="s">
        <v>975</v>
      </c>
      <c r="X346" s="1" t="s">
        <v>1186</v>
      </c>
      <c r="Y346" s="1" t="s">
        <v>83</v>
      </c>
      <c r="Z346" s="1" t="s">
        <v>1187</v>
      </c>
      <c r="AA346" s="1" t="s">
        <v>51</v>
      </c>
      <c r="AB346" s="1" t="s">
        <v>1186</v>
      </c>
      <c r="AC346" s="1" t="s">
        <v>37</v>
      </c>
    </row>
    <row r="347" spans="1:29" hidden="1" x14ac:dyDescent="0.25">
      <c r="A347" s="1" t="s">
        <v>33</v>
      </c>
      <c r="B347" s="1" t="s">
        <v>34</v>
      </c>
      <c r="C347" s="2">
        <v>44773</v>
      </c>
      <c r="D347" s="1" t="s">
        <v>73</v>
      </c>
      <c r="E347" s="1" t="s">
        <v>74</v>
      </c>
      <c r="F347" s="1" t="s">
        <v>37</v>
      </c>
      <c r="G347" s="1" t="s">
        <v>919</v>
      </c>
      <c r="H347" s="1" t="s">
        <v>76</v>
      </c>
      <c r="I347" s="3">
        <v>74480</v>
      </c>
      <c r="J347" s="3">
        <v>0</v>
      </c>
      <c r="K347" s="1" t="s">
        <v>40</v>
      </c>
      <c r="L347" s="1" t="s">
        <v>1191</v>
      </c>
      <c r="M347" s="1" t="s">
        <v>791</v>
      </c>
      <c r="N347" s="1" t="s">
        <v>79</v>
      </c>
      <c r="O347" s="1" t="s">
        <v>80</v>
      </c>
      <c r="P347" s="1" t="s">
        <v>43</v>
      </c>
      <c r="Q347" s="1" t="s">
        <v>43</v>
      </c>
      <c r="R347" s="3">
        <v>0</v>
      </c>
      <c r="S347" s="1" t="s">
        <v>44</v>
      </c>
      <c r="T347" s="1" t="s">
        <v>45</v>
      </c>
      <c r="U347" s="1" t="s">
        <v>919</v>
      </c>
      <c r="V347" s="1" t="s">
        <v>46</v>
      </c>
      <c r="W347" s="1" t="s">
        <v>975</v>
      </c>
      <c r="X347" s="1" t="s">
        <v>1186</v>
      </c>
      <c r="Y347" s="1" t="s">
        <v>83</v>
      </c>
      <c r="Z347" s="1" t="s">
        <v>1187</v>
      </c>
      <c r="AA347" s="1" t="s">
        <v>51</v>
      </c>
      <c r="AB347" s="1" t="s">
        <v>1186</v>
      </c>
      <c r="AC347" s="1" t="s">
        <v>37</v>
      </c>
    </row>
    <row r="348" spans="1:29" hidden="1" x14ac:dyDescent="0.25">
      <c r="A348" s="1" t="s">
        <v>33</v>
      </c>
      <c r="B348" s="1" t="s">
        <v>34</v>
      </c>
      <c r="C348" s="2">
        <v>44773</v>
      </c>
      <c r="D348" s="1" t="s">
        <v>73</v>
      </c>
      <c r="E348" s="1" t="s">
        <v>74</v>
      </c>
      <c r="F348" s="1" t="s">
        <v>37</v>
      </c>
      <c r="G348" s="1" t="s">
        <v>919</v>
      </c>
      <c r="H348" s="1" t="s">
        <v>76</v>
      </c>
      <c r="I348" s="3">
        <v>33334</v>
      </c>
      <c r="J348" s="3">
        <v>0</v>
      </c>
      <c r="K348" s="1" t="s">
        <v>40</v>
      </c>
      <c r="L348" s="1" t="s">
        <v>125</v>
      </c>
      <c r="M348" s="1" t="s">
        <v>126</v>
      </c>
      <c r="N348" s="1" t="s">
        <v>79</v>
      </c>
      <c r="O348" s="1" t="s">
        <v>80</v>
      </c>
      <c r="P348" s="1" t="s">
        <v>43</v>
      </c>
      <c r="Q348" s="1" t="s">
        <v>43</v>
      </c>
      <c r="R348" s="3">
        <v>0</v>
      </c>
      <c r="S348" s="1" t="s">
        <v>44</v>
      </c>
      <c r="T348" s="1" t="s">
        <v>45</v>
      </c>
      <c r="U348" s="1" t="s">
        <v>919</v>
      </c>
      <c r="V348" s="1" t="s">
        <v>46</v>
      </c>
      <c r="W348" s="1" t="s">
        <v>975</v>
      </c>
      <c r="X348" s="1" t="s">
        <v>1186</v>
      </c>
      <c r="Y348" s="1" t="s">
        <v>83</v>
      </c>
      <c r="Z348" s="1" t="s">
        <v>1187</v>
      </c>
      <c r="AA348" s="1" t="s">
        <v>51</v>
      </c>
      <c r="AB348" s="1" t="s">
        <v>1186</v>
      </c>
      <c r="AC348" s="1" t="s">
        <v>37</v>
      </c>
    </row>
    <row r="349" spans="1:29" hidden="1" x14ac:dyDescent="0.25">
      <c r="A349" s="1" t="s">
        <v>33</v>
      </c>
      <c r="B349" s="1" t="s">
        <v>34</v>
      </c>
      <c r="C349" s="2">
        <v>44773</v>
      </c>
      <c r="D349" s="1" t="s">
        <v>73</v>
      </c>
      <c r="E349" s="1" t="s">
        <v>74</v>
      </c>
      <c r="F349" s="1" t="s">
        <v>37</v>
      </c>
      <c r="G349" s="1" t="s">
        <v>919</v>
      </c>
      <c r="H349" s="1" t="s">
        <v>76</v>
      </c>
      <c r="I349" s="3">
        <v>118020</v>
      </c>
      <c r="J349" s="3">
        <v>0</v>
      </c>
      <c r="K349" s="1" t="s">
        <v>40</v>
      </c>
      <c r="L349" s="1" t="s">
        <v>498</v>
      </c>
      <c r="M349" s="1" t="s">
        <v>499</v>
      </c>
      <c r="N349" s="1" t="s">
        <v>79</v>
      </c>
      <c r="O349" s="1" t="s">
        <v>80</v>
      </c>
      <c r="P349" s="1" t="s">
        <v>43</v>
      </c>
      <c r="Q349" s="1" t="s">
        <v>43</v>
      </c>
      <c r="R349" s="3">
        <v>0</v>
      </c>
      <c r="S349" s="1" t="s">
        <v>44</v>
      </c>
      <c r="T349" s="1" t="s">
        <v>45</v>
      </c>
      <c r="U349" s="1" t="s">
        <v>919</v>
      </c>
      <c r="V349" s="1" t="s">
        <v>46</v>
      </c>
      <c r="W349" s="1" t="s">
        <v>975</v>
      </c>
      <c r="X349" s="1" t="s">
        <v>1186</v>
      </c>
      <c r="Y349" s="1" t="s">
        <v>83</v>
      </c>
      <c r="Z349" s="1" t="s">
        <v>1187</v>
      </c>
      <c r="AA349" s="1" t="s">
        <v>51</v>
      </c>
      <c r="AB349" s="1" t="s">
        <v>1186</v>
      </c>
      <c r="AC349" s="1" t="s">
        <v>37</v>
      </c>
    </row>
    <row r="350" spans="1:29" hidden="1" x14ac:dyDescent="0.25">
      <c r="A350" s="1" t="s">
        <v>33</v>
      </c>
      <c r="B350" s="1" t="s">
        <v>34</v>
      </c>
      <c r="C350" s="2">
        <v>44773</v>
      </c>
      <c r="D350" s="1" t="s">
        <v>73</v>
      </c>
      <c r="E350" s="1" t="s">
        <v>74</v>
      </c>
      <c r="F350" s="1" t="s">
        <v>37</v>
      </c>
      <c r="G350" s="1" t="s">
        <v>919</v>
      </c>
      <c r="H350" s="1" t="s">
        <v>76</v>
      </c>
      <c r="I350" s="3">
        <v>36237</v>
      </c>
      <c r="J350" s="3">
        <v>0</v>
      </c>
      <c r="K350" s="1" t="s">
        <v>40</v>
      </c>
      <c r="L350" s="1" t="s">
        <v>820</v>
      </c>
      <c r="M350" s="1" t="s">
        <v>821</v>
      </c>
      <c r="N350" s="1" t="s">
        <v>79</v>
      </c>
      <c r="O350" s="1" t="s">
        <v>80</v>
      </c>
      <c r="P350" s="1" t="s">
        <v>43</v>
      </c>
      <c r="Q350" s="1" t="s">
        <v>43</v>
      </c>
      <c r="R350" s="3">
        <v>0</v>
      </c>
      <c r="S350" s="1" t="s">
        <v>44</v>
      </c>
      <c r="T350" s="1" t="s">
        <v>45</v>
      </c>
      <c r="U350" s="1" t="s">
        <v>919</v>
      </c>
      <c r="V350" s="1" t="s">
        <v>46</v>
      </c>
      <c r="W350" s="1" t="s">
        <v>975</v>
      </c>
      <c r="X350" s="1" t="s">
        <v>1186</v>
      </c>
      <c r="Y350" s="1" t="s">
        <v>83</v>
      </c>
      <c r="Z350" s="1" t="s">
        <v>1187</v>
      </c>
      <c r="AA350" s="1" t="s">
        <v>51</v>
      </c>
      <c r="AB350" s="1" t="s">
        <v>1186</v>
      </c>
      <c r="AC350" s="1" t="s">
        <v>37</v>
      </c>
    </row>
    <row r="351" spans="1:29" hidden="1" x14ac:dyDescent="0.25">
      <c r="A351" s="1" t="s">
        <v>33</v>
      </c>
      <c r="B351" s="1" t="s">
        <v>34</v>
      </c>
      <c r="C351" s="2">
        <v>44773</v>
      </c>
      <c r="D351" s="1" t="s">
        <v>73</v>
      </c>
      <c r="E351" s="1" t="s">
        <v>74</v>
      </c>
      <c r="F351" s="1" t="s">
        <v>37</v>
      </c>
      <c r="G351" s="1" t="s">
        <v>919</v>
      </c>
      <c r="H351" s="1" t="s">
        <v>76</v>
      </c>
      <c r="I351" s="3">
        <v>398893</v>
      </c>
      <c r="J351" s="3">
        <v>0</v>
      </c>
      <c r="K351" s="1" t="s">
        <v>40</v>
      </c>
      <c r="L351" s="1" t="s">
        <v>472</v>
      </c>
      <c r="M351" s="1" t="s">
        <v>473</v>
      </c>
      <c r="N351" s="1" t="s">
        <v>79</v>
      </c>
      <c r="O351" s="1" t="s">
        <v>80</v>
      </c>
      <c r="P351" s="1" t="s">
        <v>43</v>
      </c>
      <c r="Q351" s="1" t="s">
        <v>43</v>
      </c>
      <c r="R351" s="3">
        <v>0</v>
      </c>
      <c r="S351" s="1" t="s">
        <v>44</v>
      </c>
      <c r="T351" s="1" t="s">
        <v>45</v>
      </c>
      <c r="U351" s="1" t="s">
        <v>919</v>
      </c>
      <c r="V351" s="1" t="s">
        <v>46</v>
      </c>
      <c r="W351" s="1" t="s">
        <v>975</v>
      </c>
      <c r="X351" s="1" t="s">
        <v>1186</v>
      </c>
      <c r="Y351" s="1" t="s">
        <v>83</v>
      </c>
      <c r="Z351" s="1" t="s">
        <v>1187</v>
      </c>
      <c r="AA351" s="1" t="s">
        <v>51</v>
      </c>
      <c r="AB351" s="1" t="s">
        <v>1186</v>
      </c>
      <c r="AC351" s="1" t="s">
        <v>37</v>
      </c>
    </row>
    <row r="352" spans="1:29" hidden="1" x14ac:dyDescent="0.25">
      <c r="A352" s="1" t="s">
        <v>33</v>
      </c>
      <c r="B352" s="1" t="s">
        <v>34</v>
      </c>
      <c r="C352" s="2">
        <v>44773</v>
      </c>
      <c r="D352" s="1" t="s">
        <v>73</v>
      </c>
      <c r="E352" s="1" t="s">
        <v>74</v>
      </c>
      <c r="F352" s="1" t="s">
        <v>37</v>
      </c>
      <c r="G352" s="1" t="s">
        <v>919</v>
      </c>
      <c r="H352" s="1" t="s">
        <v>76</v>
      </c>
      <c r="I352" s="3">
        <v>58649</v>
      </c>
      <c r="J352" s="3">
        <v>0</v>
      </c>
      <c r="K352" s="1" t="s">
        <v>40</v>
      </c>
      <c r="L352" s="1" t="s">
        <v>587</v>
      </c>
      <c r="M352" s="1" t="s">
        <v>588</v>
      </c>
      <c r="N352" s="1" t="s">
        <v>79</v>
      </c>
      <c r="O352" s="1" t="s">
        <v>80</v>
      </c>
      <c r="P352" s="1" t="s">
        <v>43</v>
      </c>
      <c r="Q352" s="1" t="s">
        <v>43</v>
      </c>
      <c r="R352" s="3">
        <v>0</v>
      </c>
      <c r="S352" s="1" t="s">
        <v>44</v>
      </c>
      <c r="T352" s="1" t="s">
        <v>45</v>
      </c>
      <c r="U352" s="1" t="s">
        <v>919</v>
      </c>
      <c r="V352" s="1" t="s">
        <v>46</v>
      </c>
      <c r="W352" s="1" t="s">
        <v>975</v>
      </c>
      <c r="X352" s="1" t="s">
        <v>1186</v>
      </c>
      <c r="Y352" s="1" t="s">
        <v>83</v>
      </c>
      <c r="Z352" s="1" t="s">
        <v>1187</v>
      </c>
      <c r="AA352" s="1" t="s">
        <v>51</v>
      </c>
      <c r="AB352" s="1" t="s">
        <v>1186</v>
      </c>
      <c r="AC352" s="1" t="s">
        <v>37</v>
      </c>
    </row>
    <row r="353" spans="1:29" hidden="1" x14ac:dyDescent="0.25">
      <c r="A353" s="1" t="s">
        <v>33</v>
      </c>
      <c r="B353" s="1" t="s">
        <v>34</v>
      </c>
      <c r="C353" s="2">
        <v>44773</v>
      </c>
      <c r="D353" s="1" t="s">
        <v>73</v>
      </c>
      <c r="E353" s="1" t="s">
        <v>74</v>
      </c>
      <c r="F353" s="1" t="s">
        <v>37</v>
      </c>
      <c r="G353" s="1" t="s">
        <v>919</v>
      </c>
      <c r="H353" s="1" t="s">
        <v>76</v>
      </c>
      <c r="I353" s="3">
        <v>83533</v>
      </c>
      <c r="J353" s="3">
        <v>0</v>
      </c>
      <c r="K353" s="1" t="s">
        <v>40</v>
      </c>
      <c r="L353" s="1" t="s">
        <v>553</v>
      </c>
      <c r="M353" s="1" t="s">
        <v>554</v>
      </c>
      <c r="N353" s="1" t="s">
        <v>79</v>
      </c>
      <c r="O353" s="1" t="s">
        <v>80</v>
      </c>
      <c r="P353" s="1" t="s">
        <v>43</v>
      </c>
      <c r="Q353" s="1" t="s">
        <v>43</v>
      </c>
      <c r="R353" s="3">
        <v>0</v>
      </c>
      <c r="S353" s="1" t="s">
        <v>44</v>
      </c>
      <c r="T353" s="1" t="s">
        <v>45</v>
      </c>
      <c r="U353" s="1" t="s">
        <v>919</v>
      </c>
      <c r="V353" s="1" t="s">
        <v>46</v>
      </c>
      <c r="W353" s="1" t="s">
        <v>975</v>
      </c>
      <c r="X353" s="1" t="s">
        <v>1186</v>
      </c>
      <c r="Y353" s="1" t="s">
        <v>83</v>
      </c>
      <c r="Z353" s="1" t="s">
        <v>1187</v>
      </c>
      <c r="AA353" s="1" t="s">
        <v>51</v>
      </c>
      <c r="AB353" s="1" t="s">
        <v>1186</v>
      </c>
      <c r="AC353" s="1" t="s">
        <v>37</v>
      </c>
    </row>
    <row r="354" spans="1:29" hidden="1" x14ac:dyDescent="0.25">
      <c r="A354" s="1" t="s">
        <v>33</v>
      </c>
      <c r="B354" s="1" t="s">
        <v>34</v>
      </c>
      <c r="C354" s="2">
        <v>44773</v>
      </c>
      <c r="D354" s="1" t="s">
        <v>73</v>
      </c>
      <c r="E354" s="1" t="s">
        <v>74</v>
      </c>
      <c r="F354" s="1" t="s">
        <v>37</v>
      </c>
      <c r="G354" s="1" t="s">
        <v>919</v>
      </c>
      <c r="H354" s="1" t="s">
        <v>76</v>
      </c>
      <c r="I354" s="3">
        <v>114042</v>
      </c>
      <c r="J354" s="3">
        <v>0</v>
      </c>
      <c r="K354" s="1" t="s">
        <v>40</v>
      </c>
      <c r="L354" s="1" t="s">
        <v>583</v>
      </c>
      <c r="M354" s="1" t="s">
        <v>584</v>
      </c>
      <c r="N354" s="1" t="s">
        <v>79</v>
      </c>
      <c r="O354" s="1" t="s">
        <v>80</v>
      </c>
      <c r="P354" s="1" t="s">
        <v>43</v>
      </c>
      <c r="Q354" s="1" t="s">
        <v>43</v>
      </c>
      <c r="R354" s="3">
        <v>0</v>
      </c>
      <c r="S354" s="1" t="s">
        <v>44</v>
      </c>
      <c r="T354" s="1" t="s">
        <v>45</v>
      </c>
      <c r="U354" s="1" t="s">
        <v>919</v>
      </c>
      <c r="V354" s="1" t="s">
        <v>46</v>
      </c>
      <c r="W354" s="1" t="s">
        <v>975</v>
      </c>
      <c r="X354" s="1" t="s">
        <v>1186</v>
      </c>
      <c r="Y354" s="1" t="s">
        <v>83</v>
      </c>
      <c r="Z354" s="1" t="s">
        <v>1187</v>
      </c>
      <c r="AA354" s="1" t="s">
        <v>51</v>
      </c>
      <c r="AB354" s="1" t="s">
        <v>1186</v>
      </c>
      <c r="AC354" s="1" t="s">
        <v>37</v>
      </c>
    </row>
    <row r="355" spans="1:29" hidden="1" x14ac:dyDescent="0.25">
      <c r="A355" s="1" t="s">
        <v>33</v>
      </c>
      <c r="B355" s="1" t="s">
        <v>34</v>
      </c>
      <c r="C355" s="2">
        <v>44775</v>
      </c>
      <c r="D355" s="1" t="s">
        <v>35</v>
      </c>
      <c r="E355" s="1" t="s">
        <v>36</v>
      </c>
      <c r="F355" s="1" t="s">
        <v>37</v>
      </c>
      <c r="G355" s="1" t="s">
        <v>1192</v>
      </c>
      <c r="H355" s="1" t="s">
        <v>1193</v>
      </c>
      <c r="I355" s="54">
        <v>0</v>
      </c>
      <c r="J355" s="54">
        <v>2000000</v>
      </c>
      <c r="K355" s="1" t="s">
        <v>40</v>
      </c>
      <c r="L355" s="1" t="s">
        <v>62</v>
      </c>
      <c r="M355" s="1" t="s">
        <v>63</v>
      </c>
      <c r="N355" s="1" t="s">
        <v>37</v>
      </c>
      <c r="O355" s="1" t="s">
        <v>43</v>
      </c>
      <c r="P355" s="1" t="s">
        <v>43</v>
      </c>
      <c r="Q355" s="1" t="s">
        <v>43</v>
      </c>
      <c r="R355" s="3">
        <v>0</v>
      </c>
      <c r="S355" s="1" t="s">
        <v>44</v>
      </c>
      <c r="T355" s="1" t="s">
        <v>45</v>
      </c>
      <c r="U355" s="1" t="s">
        <v>1192</v>
      </c>
      <c r="V355" s="1" t="s">
        <v>46</v>
      </c>
      <c r="W355" s="1" t="s">
        <v>47</v>
      </c>
      <c r="X355" s="1" t="s">
        <v>1194</v>
      </c>
      <c r="Y355" s="1" t="s">
        <v>49</v>
      </c>
      <c r="Z355" s="1" t="s">
        <v>918</v>
      </c>
      <c r="AA355" s="1" t="s">
        <v>51</v>
      </c>
      <c r="AB355" s="1" t="s">
        <v>1194</v>
      </c>
      <c r="AC355" s="1" t="s">
        <v>37</v>
      </c>
    </row>
    <row r="356" spans="1:29" hidden="1" x14ac:dyDescent="0.25">
      <c r="A356" s="1" t="s">
        <v>33</v>
      </c>
      <c r="B356" s="1" t="s">
        <v>34</v>
      </c>
      <c r="C356" s="2">
        <v>44778</v>
      </c>
      <c r="D356" s="1" t="s">
        <v>35</v>
      </c>
      <c r="E356" s="1" t="s">
        <v>36</v>
      </c>
      <c r="F356" s="1" t="s">
        <v>37</v>
      </c>
      <c r="G356" s="1" t="s">
        <v>1195</v>
      </c>
      <c r="H356" s="1" t="s">
        <v>1196</v>
      </c>
      <c r="I356" s="54">
        <v>0</v>
      </c>
      <c r="J356" s="54">
        <v>311530</v>
      </c>
      <c r="K356" s="1" t="s">
        <v>40</v>
      </c>
      <c r="L356" s="1" t="s">
        <v>41</v>
      </c>
      <c r="M356" s="1" t="s">
        <v>42</v>
      </c>
      <c r="N356" s="1" t="s">
        <v>37</v>
      </c>
      <c r="O356" s="1" t="s">
        <v>43</v>
      </c>
      <c r="P356" s="1" t="s">
        <v>43</v>
      </c>
      <c r="Q356" s="1" t="s">
        <v>43</v>
      </c>
      <c r="R356" s="3">
        <v>0</v>
      </c>
      <c r="S356" s="1" t="s">
        <v>44</v>
      </c>
      <c r="T356" s="1" t="s">
        <v>45</v>
      </c>
      <c r="U356" s="1" t="s">
        <v>1195</v>
      </c>
      <c r="V356" s="1" t="s">
        <v>46</v>
      </c>
      <c r="W356" s="1" t="s">
        <v>47</v>
      </c>
      <c r="X356" s="1" t="s">
        <v>1197</v>
      </c>
      <c r="Y356" s="1" t="s">
        <v>49</v>
      </c>
      <c r="Z356" s="1" t="s">
        <v>918</v>
      </c>
      <c r="AA356" s="1" t="s">
        <v>51</v>
      </c>
      <c r="AB356" s="1" t="s">
        <v>1197</v>
      </c>
      <c r="AC356" s="1" t="s">
        <v>37</v>
      </c>
    </row>
    <row r="357" spans="1:29" hidden="1" x14ac:dyDescent="0.25">
      <c r="A357" s="1" t="s">
        <v>33</v>
      </c>
      <c r="B357" s="1" t="s">
        <v>34</v>
      </c>
      <c r="C357" s="2">
        <v>44781</v>
      </c>
      <c r="D357" s="1" t="s">
        <v>35</v>
      </c>
      <c r="E357" s="1" t="s">
        <v>36</v>
      </c>
      <c r="F357" s="1" t="s">
        <v>37</v>
      </c>
      <c r="G357" s="1" t="s">
        <v>1198</v>
      </c>
      <c r="H357" s="1" t="s">
        <v>1199</v>
      </c>
      <c r="I357" s="54">
        <v>0</v>
      </c>
      <c r="J357" s="54">
        <v>166667</v>
      </c>
      <c r="K357" s="1" t="s">
        <v>40</v>
      </c>
      <c r="L357" s="1" t="s">
        <v>340</v>
      </c>
      <c r="M357" s="1" t="s">
        <v>341</v>
      </c>
      <c r="N357" s="1" t="s">
        <v>37</v>
      </c>
      <c r="O357" s="1" t="s">
        <v>43</v>
      </c>
      <c r="P357" s="1" t="s">
        <v>43</v>
      </c>
      <c r="Q357" s="1" t="s">
        <v>43</v>
      </c>
      <c r="R357" s="3">
        <v>0</v>
      </c>
      <c r="S357" s="1" t="s">
        <v>44</v>
      </c>
      <c r="T357" s="1" t="s">
        <v>45</v>
      </c>
      <c r="U357" s="1" t="s">
        <v>1198</v>
      </c>
      <c r="V357" s="1" t="s">
        <v>46</v>
      </c>
      <c r="W357" s="1" t="s">
        <v>47</v>
      </c>
      <c r="X357" s="1" t="s">
        <v>1200</v>
      </c>
      <c r="Y357" s="1" t="s">
        <v>49</v>
      </c>
      <c r="Z357" s="1" t="s">
        <v>918</v>
      </c>
      <c r="AA357" s="1" t="s">
        <v>51</v>
      </c>
      <c r="AB357" s="1" t="s">
        <v>1200</v>
      </c>
      <c r="AC357" s="1" t="s">
        <v>37</v>
      </c>
    </row>
    <row r="358" spans="1:29" hidden="1" x14ac:dyDescent="0.25">
      <c r="A358" s="1" t="s">
        <v>33</v>
      </c>
      <c r="B358" s="1" t="s">
        <v>34</v>
      </c>
      <c r="C358" s="2">
        <v>44783</v>
      </c>
      <c r="D358" s="1" t="s">
        <v>35</v>
      </c>
      <c r="E358" s="1" t="s">
        <v>36</v>
      </c>
      <c r="F358" s="1" t="s">
        <v>37</v>
      </c>
      <c r="G358" s="1" t="s">
        <v>1201</v>
      </c>
      <c r="H358" s="1" t="s">
        <v>1202</v>
      </c>
      <c r="I358" s="54">
        <v>0</v>
      </c>
      <c r="J358" s="54">
        <v>33333</v>
      </c>
      <c r="K358" s="1" t="s">
        <v>40</v>
      </c>
      <c r="L358" s="1" t="s">
        <v>444</v>
      </c>
      <c r="M358" s="1" t="s">
        <v>445</v>
      </c>
      <c r="N358" s="1" t="s">
        <v>37</v>
      </c>
      <c r="O358" s="1" t="s">
        <v>43</v>
      </c>
      <c r="P358" s="1" t="s">
        <v>43</v>
      </c>
      <c r="Q358" s="1" t="s">
        <v>43</v>
      </c>
      <c r="R358" s="3">
        <v>0</v>
      </c>
      <c r="S358" s="1" t="s">
        <v>44</v>
      </c>
      <c r="T358" s="1" t="s">
        <v>45</v>
      </c>
      <c r="U358" s="1" t="s">
        <v>1201</v>
      </c>
      <c r="V358" s="1" t="s">
        <v>46</v>
      </c>
      <c r="W358" s="1" t="s">
        <v>47</v>
      </c>
      <c r="X358" s="1" t="s">
        <v>1203</v>
      </c>
      <c r="Y358" s="1" t="s">
        <v>49</v>
      </c>
      <c r="Z358" s="1" t="s">
        <v>918</v>
      </c>
      <c r="AA358" s="1" t="s">
        <v>51</v>
      </c>
      <c r="AB358" s="1" t="s">
        <v>1203</v>
      </c>
      <c r="AC358" s="1" t="s">
        <v>37</v>
      </c>
    </row>
    <row r="359" spans="1:29" hidden="1" x14ac:dyDescent="0.25">
      <c r="A359" s="1" t="s">
        <v>33</v>
      </c>
      <c r="B359" s="1" t="s">
        <v>34</v>
      </c>
      <c r="C359" s="2">
        <v>44784</v>
      </c>
      <c r="D359" s="1" t="s">
        <v>35</v>
      </c>
      <c r="E359" s="1" t="s">
        <v>36</v>
      </c>
      <c r="F359" s="1" t="s">
        <v>37</v>
      </c>
      <c r="G359" s="1" t="s">
        <v>1204</v>
      </c>
      <c r="H359" s="1" t="s">
        <v>1205</v>
      </c>
      <c r="I359" s="54">
        <v>0</v>
      </c>
      <c r="J359" s="54">
        <v>279307</v>
      </c>
      <c r="K359" s="1" t="s">
        <v>40</v>
      </c>
      <c r="L359" s="1" t="s">
        <v>41</v>
      </c>
      <c r="M359" s="1" t="s">
        <v>42</v>
      </c>
      <c r="N359" s="1" t="s">
        <v>37</v>
      </c>
      <c r="O359" s="1" t="s">
        <v>43</v>
      </c>
      <c r="P359" s="1" t="s">
        <v>43</v>
      </c>
      <c r="Q359" s="1" t="s">
        <v>43</v>
      </c>
      <c r="R359" s="3">
        <v>0</v>
      </c>
      <c r="S359" s="1" t="s">
        <v>44</v>
      </c>
      <c r="T359" s="1" t="s">
        <v>45</v>
      </c>
      <c r="U359" s="1" t="s">
        <v>1204</v>
      </c>
      <c r="V359" s="1" t="s">
        <v>46</v>
      </c>
      <c r="W359" s="1" t="s">
        <v>47</v>
      </c>
      <c r="X359" s="1" t="s">
        <v>1206</v>
      </c>
      <c r="Y359" s="1" t="s">
        <v>49</v>
      </c>
      <c r="Z359" s="1" t="s">
        <v>918</v>
      </c>
      <c r="AA359" s="1" t="s">
        <v>51</v>
      </c>
      <c r="AB359" s="1" t="s">
        <v>1206</v>
      </c>
      <c r="AC359" s="1" t="s">
        <v>37</v>
      </c>
    </row>
    <row r="360" spans="1:29" hidden="1" x14ac:dyDescent="0.25">
      <c r="A360" s="1" t="s">
        <v>33</v>
      </c>
      <c r="B360" s="1" t="s">
        <v>34</v>
      </c>
      <c r="C360" s="2">
        <v>44784</v>
      </c>
      <c r="D360" s="1" t="s">
        <v>35</v>
      </c>
      <c r="E360" s="1" t="s">
        <v>36</v>
      </c>
      <c r="F360" s="1" t="s">
        <v>37</v>
      </c>
      <c r="G360" s="1" t="s">
        <v>1207</v>
      </c>
      <c r="H360" s="1" t="s">
        <v>1208</v>
      </c>
      <c r="I360" s="54">
        <v>0</v>
      </c>
      <c r="J360" s="54">
        <v>530290</v>
      </c>
      <c r="K360" s="1" t="s">
        <v>40</v>
      </c>
      <c r="L360" s="1" t="s">
        <v>41</v>
      </c>
      <c r="M360" s="1" t="s">
        <v>42</v>
      </c>
      <c r="N360" s="1" t="s">
        <v>37</v>
      </c>
      <c r="O360" s="1" t="s">
        <v>43</v>
      </c>
      <c r="P360" s="1" t="s">
        <v>43</v>
      </c>
      <c r="Q360" s="1" t="s">
        <v>43</v>
      </c>
      <c r="R360" s="3">
        <v>0</v>
      </c>
      <c r="S360" s="1" t="s">
        <v>44</v>
      </c>
      <c r="T360" s="1" t="s">
        <v>45</v>
      </c>
      <c r="U360" s="1" t="s">
        <v>1207</v>
      </c>
      <c r="V360" s="1" t="s">
        <v>46</v>
      </c>
      <c r="W360" s="1" t="s">
        <v>47</v>
      </c>
      <c r="X360" s="1" t="s">
        <v>1209</v>
      </c>
      <c r="Y360" s="1" t="s">
        <v>49</v>
      </c>
      <c r="Z360" s="1" t="s">
        <v>918</v>
      </c>
      <c r="AA360" s="1" t="s">
        <v>51</v>
      </c>
      <c r="AB360" s="1" t="s">
        <v>1209</v>
      </c>
      <c r="AC360" s="1" t="s">
        <v>37</v>
      </c>
    </row>
    <row r="361" spans="1:29" hidden="1" x14ac:dyDescent="0.25">
      <c r="A361" s="1" t="s">
        <v>33</v>
      </c>
      <c r="B361" s="1" t="s">
        <v>34</v>
      </c>
      <c r="C361" s="2">
        <v>44791</v>
      </c>
      <c r="D361" s="1" t="s">
        <v>35</v>
      </c>
      <c r="E361" s="1" t="s">
        <v>36</v>
      </c>
      <c r="F361" s="1" t="s">
        <v>37</v>
      </c>
      <c r="G361" s="1" t="s">
        <v>1210</v>
      </c>
      <c r="H361" s="1" t="s">
        <v>1211</v>
      </c>
      <c r="I361" s="54">
        <v>0</v>
      </c>
      <c r="J361" s="54">
        <v>601957</v>
      </c>
      <c r="K361" s="1" t="s">
        <v>40</v>
      </c>
      <c r="L361" s="1" t="s">
        <v>41</v>
      </c>
      <c r="M361" s="1" t="s">
        <v>42</v>
      </c>
      <c r="N361" s="1" t="s">
        <v>37</v>
      </c>
      <c r="O361" s="1" t="s">
        <v>43</v>
      </c>
      <c r="P361" s="1" t="s">
        <v>43</v>
      </c>
      <c r="Q361" s="1" t="s">
        <v>43</v>
      </c>
      <c r="R361" s="3">
        <v>0</v>
      </c>
      <c r="S361" s="1" t="s">
        <v>44</v>
      </c>
      <c r="T361" s="1" t="s">
        <v>45</v>
      </c>
      <c r="U361" s="1" t="s">
        <v>1210</v>
      </c>
      <c r="V361" s="1" t="s">
        <v>46</v>
      </c>
      <c r="W361" s="1" t="s">
        <v>47</v>
      </c>
      <c r="X361" s="1" t="s">
        <v>1212</v>
      </c>
      <c r="Y361" s="1" t="s">
        <v>49</v>
      </c>
      <c r="Z361" s="1" t="s">
        <v>918</v>
      </c>
      <c r="AA361" s="1" t="s">
        <v>51</v>
      </c>
      <c r="AB361" s="1" t="s">
        <v>1212</v>
      </c>
      <c r="AC361" s="1" t="s">
        <v>37</v>
      </c>
    </row>
    <row r="362" spans="1:29" hidden="1" x14ac:dyDescent="0.25">
      <c r="A362" s="1" t="s">
        <v>33</v>
      </c>
      <c r="B362" s="1" t="s">
        <v>34</v>
      </c>
      <c r="C362" s="2">
        <v>44792</v>
      </c>
      <c r="D362" s="1" t="s">
        <v>35</v>
      </c>
      <c r="E362" s="1" t="s">
        <v>36</v>
      </c>
      <c r="F362" s="1" t="s">
        <v>37</v>
      </c>
      <c r="G362" s="1" t="s">
        <v>1213</v>
      </c>
      <c r="H362" s="1" t="s">
        <v>1214</v>
      </c>
      <c r="I362" s="54">
        <v>0</v>
      </c>
      <c r="J362" s="54">
        <v>237178</v>
      </c>
      <c r="K362" s="1" t="s">
        <v>40</v>
      </c>
      <c r="L362" s="1" t="s">
        <v>41</v>
      </c>
      <c r="M362" s="1" t="s">
        <v>42</v>
      </c>
      <c r="N362" s="1" t="s">
        <v>37</v>
      </c>
      <c r="O362" s="1" t="s">
        <v>43</v>
      </c>
      <c r="P362" s="1" t="s">
        <v>43</v>
      </c>
      <c r="Q362" s="1" t="s">
        <v>43</v>
      </c>
      <c r="R362" s="3">
        <v>0</v>
      </c>
      <c r="S362" s="1" t="s">
        <v>44</v>
      </c>
      <c r="T362" s="1" t="s">
        <v>45</v>
      </c>
      <c r="U362" s="1" t="s">
        <v>1213</v>
      </c>
      <c r="V362" s="1" t="s">
        <v>46</v>
      </c>
      <c r="W362" s="1" t="s">
        <v>47</v>
      </c>
      <c r="X362" s="1" t="s">
        <v>1215</v>
      </c>
      <c r="Y362" s="1" t="s">
        <v>49</v>
      </c>
      <c r="Z362" s="1" t="s">
        <v>918</v>
      </c>
      <c r="AA362" s="1" t="s">
        <v>51</v>
      </c>
      <c r="AB362" s="1" t="s">
        <v>1215</v>
      </c>
      <c r="AC362" s="1" t="s">
        <v>37</v>
      </c>
    </row>
    <row r="363" spans="1:29" hidden="1" x14ac:dyDescent="0.25">
      <c r="A363" s="1" t="s">
        <v>33</v>
      </c>
      <c r="B363" s="1" t="s">
        <v>34</v>
      </c>
      <c r="C363" s="2">
        <v>44796</v>
      </c>
      <c r="D363" s="1" t="s">
        <v>35</v>
      </c>
      <c r="E363" s="1" t="s">
        <v>36</v>
      </c>
      <c r="F363" s="1" t="s">
        <v>37</v>
      </c>
      <c r="G363" s="1" t="s">
        <v>1216</v>
      </c>
      <c r="H363" s="1" t="s">
        <v>1217</v>
      </c>
      <c r="I363" s="54">
        <v>0</v>
      </c>
      <c r="J363" s="54">
        <v>114404</v>
      </c>
      <c r="K363" s="1" t="s">
        <v>40</v>
      </c>
      <c r="L363" s="1" t="s">
        <v>340</v>
      </c>
      <c r="M363" s="1" t="s">
        <v>341</v>
      </c>
      <c r="N363" s="1" t="s">
        <v>37</v>
      </c>
      <c r="O363" s="1" t="s">
        <v>43</v>
      </c>
      <c r="P363" s="1" t="s">
        <v>43</v>
      </c>
      <c r="Q363" s="1" t="s">
        <v>43</v>
      </c>
      <c r="R363" s="3">
        <v>0</v>
      </c>
      <c r="S363" s="1" t="s">
        <v>44</v>
      </c>
      <c r="T363" s="1" t="s">
        <v>45</v>
      </c>
      <c r="U363" s="1" t="s">
        <v>1216</v>
      </c>
      <c r="V363" s="1" t="s">
        <v>46</v>
      </c>
      <c r="W363" s="1" t="s">
        <v>47</v>
      </c>
      <c r="X363" s="1" t="s">
        <v>1218</v>
      </c>
      <c r="Y363" s="1" t="s">
        <v>49</v>
      </c>
      <c r="Z363" s="1" t="s">
        <v>918</v>
      </c>
      <c r="AA363" s="1" t="s">
        <v>51</v>
      </c>
      <c r="AB363" s="1" t="s">
        <v>1218</v>
      </c>
      <c r="AC363" s="1" t="s">
        <v>37</v>
      </c>
    </row>
    <row r="364" spans="1:29" hidden="1" x14ac:dyDescent="0.25">
      <c r="A364" s="1" t="s">
        <v>33</v>
      </c>
      <c r="B364" s="1" t="s">
        <v>34</v>
      </c>
      <c r="C364" s="2">
        <v>44798</v>
      </c>
      <c r="D364" s="1" t="s">
        <v>35</v>
      </c>
      <c r="E364" s="1" t="s">
        <v>36</v>
      </c>
      <c r="F364" s="1" t="s">
        <v>37</v>
      </c>
      <c r="G364" s="1" t="s">
        <v>1219</v>
      </c>
      <c r="H364" s="1" t="s">
        <v>1220</v>
      </c>
      <c r="I364" s="54">
        <v>0</v>
      </c>
      <c r="J364" s="54">
        <v>228392</v>
      </c>
      <c r="K364" s="1" t="s">
        <v>40</v>
      </c>
      <c r="L364" s="1" t="s">
        <v>62</v>
      </c>
      <c r="M364" s="1" t="s">
        <v>63</v>
      </c>
      <c r="N364" s="1" t="s">
        <v>37</v>
      </c>
      <c r="O364" s="1" t="s">
        <v>43</v>
      </c>
      <c r="P364" s="1" t="s">
        <v>43</v>
      </c>
      <c r="Q364" s="1" t="s">
        <v>43</v>
      </c>
      <c r="R364" s="3">
        <v>0</v>
      </c>
      <c r="S364" s="1" t="s">
        <v>44</v>
      </c>
      <c r="T364" s="1" t="s">
        <v>45</v>
      </c>
      <c r="U364" s="1" t="s">
        <v>1219</v>
      </c>
      <c r="V364" s="1" t="s">
        <v>46</v>
      </c>
      <c r="W364" s="1" t="s">
        <v>47</v>
      </c>
      <c r="X364" s="1" t="s">
        <v>1221</v>
      </c>
      <c r="Y364" s="1" t="s">
        <v>49</v>
      </c>
      <c r="Z364" s="1" t="s">
        <v>918</v>
      </c>
      <c r="AA364" s="1" t="s">
        <v>51</v>
      </c>
      <c r="AB364" s="1" t="s">
        <v>1221</v>
      </c>
      <c r="AC364" s="1" t="s">
        <v>37</v>
      </c>
    </row>
    <row r="365" spans="1:29" hidden="1" x14ac:dyDescent="0.25">
      <c r="A365" s="1" t="s">
        <v>33</v>
      </c>
      <c r="B365" s="1" t="s">
        <v>34</v>
      </c>
      <c r="C365" s="2">
        <v>44798</v>
      </c>
      <c r="D365" s="1" t="s">
        <v>35</v>
      </c>
      <c r="E365" s="1" t="s">
        <v>36</v>
      </c>
      <c r="F365" s="1" t="s">
        <v>37</v>
      </c>
      <c r="G365" s="1" t="s">
        <v>1222</v>
      </c>
      <c r="H365" s="1" t="s">
        <v>1223</v>
      </c>
      <c r="I365" s="54">
        <v>0</v>
      </c>
      <c r="J365" s="54">
        <v>160268</v>
      </c>
      <c r="K365" s="1" t="s">
        <v>40</v>
      </c>
      <c r="L365" s="1" t="s">
        <v>62</v>
      </c>
      <c r="M365" s="1" t="s">
        <v>63</v>
      </c>
      <c r="N365" s="1" t="s">
        <v>37</v>
      </c>
      <c r="O365" s="1" t="s">
        <v>43</v>
      </c>
      <c r="P365" s="1" t="s">
        <v>43</v>
      </c>
      <c r="Q365" s="1" t="s">
        <v>43</v>
      </c>
      <c r="R365" s="3">
        <v>0</v>
      </c>
      <c r="S365" s="1" t="s">
        <v>44</v>
      </c>
      <c r="T365" s="1" t="s">
        <v>45</v>
      </c>
      <c r="U365" s="1" t="s">
        <v>1222</v>
      </c>
      <c r="V365" s="1" t="s">
        <v>46</v>
      </c>
      <c r="W365" s="1" t="s">
        <v>47</v>
      </c>
      <c r="X365" s="1" t="s">
        <v>1224</v>
      </c>
      <c r="Y365" s="1" t="s">
        <v>49</v>
      </c>
      <c r="Z365" s="1" t="s">
        <v>918</v>
      </c>
      <c r="AA365" s="1" t="s">
        <v>51</v>
      </c>
      <c r="AB365" s="1" t="s">
        <v>1224</v>
      </c>
      <c r="AC365" s="1" t="s">
        <v>37</v>
      </c>
    </row>
    <row r="366" spans="1:29" hidden="1" x14ac:dyDescent="0.25">
      <c r="A366" s="1" t="s">
        <v>33</v>
      </c>
      <c r="B366" s="1" t="s">
        <v>34</v>
      </c>
      <c r="C366" s="2">
        <v>44802</v>
      </c>
      <c r="D366" s="1" t="s">
        <v>35</v>
      </c>
      <c r="E366" s="1" t="s">
        <v>36</v>
      </c>
      <c r="F366" s="1" t="s">
        <v>37</v>
      </c>
      <c r="G366" s="1" t="s">
        <v>1225</v>
      </c>
      <c r="H366" s="1" t="s">
        <v>1226</v>
      </c>
      <c r="I366" s="54">
        <v>0</v>
      </c>
      <c r="J366" s="54">
        <v>66666</v>
      </c>
      <c r="K366" s="1" t="s">
        <v>40</v>
      </c>
      <c r="L366" s="1" t="s">
        <v>41</v>
      </c>
      <c r="M366" s="1" t="s">
        <v>42</v>
      </c>
      <c r="N366" s="1" t="s">
        <v>37</v>
      </c>
      <c r="O366" s="1" t="s">
        <v>43</v>
      </c>
      <c r="P366" s="1" t="s">
        <v>43</v>
      </c>
      <c r="Q366" s="1" t="s">
        <v>43</v>
      </c>
      <c r="R366" s="3">
        <v>0</v>
      </c>
      <c r="S366" s="1" t="s">
        <v>44</v>
      </c>
      <c r="T366" s="1" t="s">
        <v>45</v>
      </c>
      <c r="U366" s="1" t="s">
        <v>1225</v>
      </c>
      <c r="V366" s="1" t="s">
        <v>46</v>
      </c>
      <c r="W366" s="1" t="s">
        <v>47</v>
      </c>
      <c r="X366" s="1" t="s">
        <v>1227</v>
      </c>
      <c r="Y366" s="1" t="s">
        <v>49</v>
      </c>
      <c r="Z366" s="1" t="s">
        <v>918</v>
      </c>
      <c r="AA366" s="1" t="s">
        <v>51</v>
      </c>
      <c r="AB366" s="1" t="s">
        <v>1227</v>
      </c>
      <c r="AC366" s="1" t="s">
        <v>37</v>
      </c>
    </row>
    <row r="367" spans="1:29" hidden="1" x14ac:dyDescent="0.25">
      <c r="A367" s="1" t="s">
        <v>33</v>
      </c>
      <c r="B367" s="1" t="s">
        <v>34</v>
      </c>
      <c r="C367" s="2">
        <v>44804</v>
      </c>
      <c r="D367" s="1" t="s">
        <v>73</v>
      </c>
      <c r="E367" s="1" t="s">
        <v>74</v>
      </c>
      <c r="F367" s="1" t="s">
        <v>37</v>
      </c>
      <c r="G367" s="1" t="s">
        <v>1228</v>
      </c>
      <c r="H367" s="1" t="s">
        <v>76</v>
      </c>
      <c r="I367" s="3">
        <v>977574</v>
      </c>
      <c r="J367" s="3">
        <v>0</v>
      </c>
      <c r="K367" s="1" t="s">
        <v>40</v>
      </c>
      <c r="L367" s="1" t="s">
        <v>452</v>
      </c>
      <c r="M367" s="1" t="s">
        <v>453</v>
      </c>
      <c r="N367" s="1" t="s">
        <v>928</v>
      </c>
      <c r="O367" s="1" t="s">
        <v>929</v>
      </c>
      <c r="P367" s="1" t="s">
        <v>43</v>
      </c>
      <c r="Q367" s="1" t="s">
        <v>43</v>
      </c>
      <c r="R367" s="3">
        <v>0</v>
      </c>
      <c r="S367" s="1" t="s">
        <v>44</v>
      </c>
      <c r="T367" s="1" t="s">
        <v>45</v>
      </c>
      <c r="U367" s="1" t="s">
        <v>1228</v>
      </c>
      <c r="V367" s="1" t="s">
        <v>46</v>
      </c>
      <c r="W367" s="1" t="s">
        <v>975</v>
      </c>
      <c r="X367" s="1" t="s">
        <v>1229</v>
      </c>
      <c r="Y367" s="1" t="s">
        <v>83</v>
      </c>
      <c r="Z367" s="1" t="s">
        <v>1230</v>
      </c>
      <c r="AA367" s="1" t="s">
        <v>51</v>
      </c>
      <c r="AB367" s="1" t="s">
        <v>1229</v>
      </c>
      <c r="AC367" s="1" t="s">
        <v>37</v>
      </c>
    </row>
    <row r="368" spans="1:29" hidden="1" x14ac:dyDescent="0.25">
      <c r="A368" s="1" t="s">
        <v>33</v>
      </c>
      <c r="B368" s="1" t="s">
        <v>34</v>
      </c>
      <c r="C368" s="2">
        <v>44804</v>
      </c>
      <c r="D368" s="1" t="s">
        <v>73</v>
      </c>
      <c r="E368" s="1" t="s">
        <v>74</v>
      </c>
      <c r="F368" s="1" t="s">
        <v>37</v>
      </c>
      <c r="G368" s="1" t="s">
        <v>1228</v>
      </c>
      <c r="H368" s="1" t="s">
        <v>76</v>
      </c>
      <c r="I368" s="3">
        <v>431407</v>
      </c>
      <c r="J368" s="3">
        <v>0</v>
      </c>
      <c r="K368" s="1" t="s">
        <v>40</v>
      </c>
      <c r="L368" s="1" t="s">
        <v>492</v>
      </c>
      <c r="M368" s="1" t="s">
        <v>493</v>
      </c>
      <c r="N368" s="1" t="s">
        <v>1078</v>
      </c>
      <c r="O368" s="1" t="s">
        <v>1079</v>
      </c>
      <c r="P368" s="1" t="s">
        <v>43</v>
      </c>
      <c r="Q368" s="1" t="s">
        <v>43</v>
      </c>
      <c r="R368" s="3">
        <v>0</v>
      </c>
      <c r="S368" s="1" t="s">
        <v>44</v>
      </c>
      <c r="T368" s="1" t="s">
        <v>45</v>
      </c>
      <c r="U368" s="1" t="s">
        <v>1228</v>
      </c>
      <c r="V368" s="1" t="s">
        <v>46</v>
      </c>
      <c r="W368" s="1" t="s">
        <v>975</v>
      </c>
      <c r="X368" s="1" t="s">
        <v>1229</v>
      </c>
      <c r="Y368" s="1" t="s">
        <v>83</v>
      </c>
      <c r="Z368" s="1" t="s">
        <v>1230</v>
      </c>
      <c r="AA368" s="1" t="s">
        <v>51</v>
      </c>
      <c r="AB368" s="1" t="s">
        <v>1229</v>
      </c>
      <c r="AC368" s="1" t="s">
        <v>37</v>
      </c>
    </row>
    <row r="369" spans="1:29" hidden="1" x14ac:dyDescent="0.25">
      <c r="A369" s="1" t="s">
        <v>33</v>
      </c>
      <c r="B369" s="1" t="s">
        <v>34</v>
      </c>
      <c r="C369" s="2">
        <v>44804</v>
      </c>
      <c r="D369" s="1" t="s">
        <v>73</v>
      </c>
      <c r="E369" s="1" t="s">
        <v>74</v>
      </c>
      <c r="F369" s="1" t="s">
        <v>37</v>
      </c>
      <c r="G369" s="1" t="s">
        <v>1228</v>
      </c>
      <c r="H369" s="1" t="s">
        <v>76</v>
      </c>
      <c r="I369" s="3">
        <v>258105</v>
      </c>
      <c r="J369" s="3">
        <v>0</v>
      </c>
      <c r="K369" s="1" t="s">
        <v>40</v>
      </c>
      <c r="L369" s="1" t="s">
        <v>234</v>
      </c>
      <c r="M369" s="1" t="s">
        <v>235</v>
      </c>
      <c r="N369" s="1" t="s">
        <v>89</v>
      </c>
      <c r="O369" s="1" t="s">
        <v>90</v>
      </c>
      <c r="P369" s="1" t="s">
        <v>43</v>
      </c>
      <c r="Q369" s="1" t="s">
        <v>43</v>
      </c>
      <c r="R369" s="3">
        <v>0</v>
      </c>
      <c r="S369" s="1" t="s">
        <v>44</v>
      </c>
      <c r="T369" s="1" t="s">
        <v>45</v>
      </c>
      <c r="U369" s="1" t="s">
        <v>1228</v>
      </c>
      <c r="V369" s="1" t="s">
        <v>46</v>
      </c>
      <c r="W369" s="1" t="s">
        <v>975</v>
      </c>
      <c r="X369" s="1" t="s">
        <v>1229</v>
      </c>
      <c r="Y369" s="1" t="s">
        <v>83</v>
      </c>
      <c r="Z369" s="1" t="s">
        <v>1230</v>
      </c>
      <c r="AA369" s="1" t="s">
        <v>51</v>
      </c>
      <c r="AB369" s="1" t="s">
        <v>1229</v>
      </c>
      <c r="AC369" s="1" t="s">
        <v>37</v>
      </c>
    </row>
    <row r="370" spans="1:29" hidden="1" x14ac:dyDescent="0.25">
      <c r="A370" s="1" t="s">
        <v>33</v>
      </c>
      <c r="B370" s="1" t="s">
        <v>34</v>
      </c>
      <c r="C370" s="2">
        <v>44804</v>
      </c>
      <c r="D370" s="1" t="s">
        <v>73</v>
      </c>
      <c r="E370" s="1" t="s">
        <v>74</v>
      </c>
      <c r="F370" s="1" t="s">
        <v>37</v>
      </c>
      <c r="G370" s="1" t="s">
        <v>1228</v>
      </c>
      <c r="H370" s="1" t="s">
        <v>76</v>
      </c>
      <c r="I370" s="3">
        <v>213681</v>
      </c>
      <c r="J370" s="3">
        <v>0</v>
      </c>
      <c r="K370" s="1" t="s">
        <v>40</v>
      </c>
      <c r="L370" s="1" t="s">
        <v>842</v>
      </c>
      <c r="M370" s="1" t="s">
        <v>843</v>
      </c>
      <c r="N370" s="1" t="s">
        <v>295</v>
      </c>
      <c r="O370" s="1" t="s">
        <v>296</v>
      </c>
      <c r="P370" s="1" t="s">
        <v>43</v>
      </c>
      <c r="Q370" s="1" t="s">
        <v>43</v>
      </c>
      <c r="R370" s="3">
        <v>0</v>
      </c>
      <c r="S370" s="1" t="s">
        <v>44</v>
      </c>
      <c r="T370" s="1" t="s">
        <v>45</v>
      </c>
      <c r="U370" s="1" t="s">
        <v>1228</v>
      </c>
      <c r="V370" s="1" t="s">
        <v>46</v>
      </c>
      <c r="W370" s="1" t="s">
        <v>975</v>
      </c>
      <c r="X370" s="1" t="s">
        <v>1229</v>
      </c>
      <c r="Y370" s="1" t="s">
        <v>83</v>
      </c>
      <c r="Z370" s="1" t="s">
        <v>1230</v>
      </c>
      <c r="AA370" s="1" t="s">
        <v>51</v>
      </c>
      <c r="AB370" s="1" t="s">
        <v>1229</v>
      </c>
      <c r="AC370" s="1" t="s">
        <v>37</v>
      </c>
    </row>
    <row r="371" spans="1:29" hidden="1" x14ac:dyDescent="0.25">
      <c r="A371" s="1" t="s">
        <v>33</v>
      </c>
      <c r="B371" s="1" t="s">
        <v>34</v>
      </c>
      <c r="C371" s="2">
        <v>44804</v>
      </c>
      <c r="D371" s="1" t="s">
        <v>73</v>
      </c>
      <c r="E371" s="1" t="s">
        <v>74</v>
      </c>
      <c r="F371" s="1" t="s">
        <v>37</v>
      </c>
      <c r="G371" s="1" t="s">
        <v>1228</v>
      </c>
      <c r="H371" s="1" t="s">
        <v>76</v>
      </c>
      <c r="I371" s="3">
        <v>36393</v>
      </c>
      <c r="J371" s="3">
        <v>0</v>
      </c>
      <c r="K371" s="1" t="s">
        <v>40</v>
      </c>
      <c r="L371" s="1" t="s">
        <v>474</v>
      </c>
      <c r="M371" s="1" t="s">
        <v>475</v>
      </c>
      <c r="N371" s="1" t="s">
        <v>79</v>
      </c>
      <c r="O371" s="1" t="s">
        <v>80</v>
      </c>
      <c r="P371" s="1" t="s">
        <v>43</v>
      </c>
      <c r="Q371" s="1" t="s">
        <v>43</v>
      </c>
      <c r="R371" s="3">
        <v>0</v>
      </c>
      <c r="S371" s="1" t="s">
        <v>44</v>
      </c>
      <c r="T371" s="1" t="s">
        <v>45</v>
      </c>
      <c r="U371" s="1" t="s">
        <v>1228</v>
      </c>
      <c r="V371" s="1" t="s">
        <v>46</v>
      </c>
      <c r="W371" s="1" t="s">
        <v>975</v>
      </c>
      <c r="X371" s="1" t="s">
        <v>1229</v>
      </c>
      <c r="Y371" s="1" t="s">
        <v>83</v>
      </c>
      <c r="Z371" s="1" t="s">
        <v>1230</v>
      </c>
      <c r="AA371" s="1" t="s">
        <v>51</v>
      </c>
      <c r="AB371" s="1" t="s">
        <v>1229</v>
      </c>
      <c r="AC371" s="1" t="s">
        <v>37</v>
      </c>
    </row>
    <row r="372" spans="1:29" hidden="1" x14ac:dyDescent="0.25">
      <c r="A372" s="1" t="s">
        <v>33</v>
      </c>
      <c r="B372" s="1" t="s">
        <v>34</v>
      </c>
      <c r="C372" s="2">
        <v>44804</v>
      </c>
      <c r="D372" s="1" t="s">
        <v>73</v>
      </c>
      <c r="E372" s="1" t="s">
        <v>74</v>
      </c>
      <c r="F372" s="1" t="s">
        <v>37</v>
      </c>
      <c r="G372" s="1" t="s">
        <v>1228</v>
      </c>
      <c r="H372" s="1" t="s">
        <v>76</v>
      </c>
      <c r="I372" s="3">
        <v>33334</v>
      </c>
      <c r="J372" s="3">
        <v>0</v>
      </c>
      <c r="K372" s="1" t="s">
        <v>40</v>
      </c>
      <c r="L372" s="1" t="s">
        <v>408</v>
      </c>
      <c r="M372" s="1" t="s">
        <v>409</v>
      </c>
      <c r="N372" s="1" t="s">
        <v>79</v>
      </c>
      <c r="O372" s="1" t="s">
        <v>80</v>
      </c>
      <c r="P372" s="1" t="s">
        <v>43</v>
      </c>
      <c r="Q372" s="1" t="s">
        <v>43</v>
      </c>
      <c r="R372" s="3">
        <v>0</v>
      </c>
      <c r="S372" s="1" t="s">
        <v>44</v>
      </c>
      <c r="T372" s="1" t="s">
        <v>45</v>
      </c>
      <c r="U372" s="1" t="s">
        <v>1228</v>
      </c>
      <c r="V372" s="1" t="s">
        <v>46</v>
      </c>
      <c r="W372" s="1" t="s">
        <v>975</v>
      </c>
      <c r="X372" s="1" t="s">
        <v>1229</v>
      </c>
      <c r="Y372" s="1" t="s">
        <v>83</v>
      </c>
      <c r="Z372" s="1" t="s">
        <v>1230</v>
      </c>
      <c r="AA372" s="1" t="s">
        <v>51</v>
      </c>
      <c r="AB372" s="1" t="s">
        <v>1229</v>
      </c>
      <c r="AC372" s="1" t="s">
        <v>37</v>
      </c>
    </row>
    <row r="373" spans="1:29" hidden="1" x14ac:dyDescent="0.25">
      <c r="A373" s="1" t="s">
        <v>33</v>
      </c>
      <c r="B373" s="1" t="s">
        <v>34</v>
      </c>
      <c r="C373" s="2">
        <v>44804</v>
      </c>
      <c r="D373" s="1" t="s">
        <v>73</v>
      </c>
      <c r="E373" s="1" t="s">
        <v>74</v>
      </c>
      <c r="F373" s="1" t="s">
        <v>37</v>
      </c>
      <c r="G373" s="1" t="s">
        <v>1228</v>
      </c>
      <c r="H373" s="1" t="s">
        <v>76</v>
      </c>
      <c r="I373" s="3">
        <v>616739</v>
      </c>
      <c r="J373" s="3">
        <v>0</v>
      </c>
      <c r="K373" s="1" t="s">
        <v>40</v>
      </c>
      <c r="L373" s="1" t="s">
        <v>77</v>
      </c>
      <c r="M373" s="1" t="s">
        <v>78</v>
      </c>
      <c r="N373" s="1" t="s">
        <v>79</v>
      </c>
      <c r="O373" s="1" t="s">
        <v>80</v>
      </c>
      <c r="P373" s="1" t="s">
        <v>43</v>
      </c>
      <c r="Q373" s="1" t="s">
        <v>43</v>
      </c>
      <c r="R373" s="3">
        <v>0</v>
      </c>
      <c r="S373" s="1" t="s">
        <v>44</v>
      </c>
      <c r="T373" s="1" t="s">
        <v>45</v>
      </c>
      <c r="U373" s="1" t="s">
        <v>1228</v>
      </c>
      <c r="V373" s="1" t="s">
        <v>46</v>
      </c>
      <c r="W373" s="1" t="s">
        <v>975</v>
      </c>
      <c r="X373" s="1" t="s">
        <v>1229</v>
      </c>
      <c r="Y373" s="1" t="s">
        <v>83</v>
      </c>
      <c r="Z373" s="1" t="s">
        <v>1230</v>
      </c>
      <c r="AA373" s="1" t="s">
        <v>51</v>
      </c>
      <c r="AB373" s="1" t="s">
        <v>1229</v>
      </c>
      <c r="AC373" s="1" t="s">
        <v>37</v>
      </c>
    </row>
    <row r="374" spans="1:29" hidden="1" x14ac:dyDescent="0.25">
      <c r="A374" s="1" t="s">
        <v>33</v>
      </c>
      <c r="B374" s="1" t="s">
        <v>34</v>
      </c>
      <c r="C374" s="2">
        <v>44804</v>
      </c>
      <c r="D374" s="1" t="s">
        <v>73</v>
      </c>
      <c r="E374" s="1" t="s">
        <v>74</v>
      </c>
      <c r="F374" s="1" t="s">
        <v>37</v>
      </c>
      <c r="G374" s="1" t="s">
        <v>1228</v>
      </c>
      <c r="H374" s="1" t="s">
        <v>76</v>
      </c>
      <c r="I374" s="3">
        <v>39885</v>
      </c>
      <c r="J374" s="3">
        <v>0</v>
      </c>
      <c r="K374" s="1" t="s">
        <v>40</v>
      </c>
      <c r="L374" s="1" t="s">
        <v>547</v>
      </c>
      <c r="M374" s="1" t="s">
        <v>548</v>
      </c>
      <c r="N374" s="1" t="s">
        <v>79</v>
      </c>
      <c r="O374" s="1" t="s">
        <v>80</v>
      </c>
      <c r="P374" s="1" t="s">
        <v>43</v>
      </c>
      <c r="Q374" s="1" t="s">
        <v>43</v>
      </c>
      <c r="R374" s="3">
        <v>0</v>
      </c>
      <c r="S374" s="1" t="s">
        <v>44</v>
      </c>
      <c r="T374" s="1" t="s">
        <v>45</v>
      </c>
      <c r="U374" s="1" t="s">
        <v>1228</v>
      </c>
      <c r="V374" s="1" t="s">
        <v>46</v>
      </c>
      <c r="W374" s="1" t="s">
        <v>975</v>
      </c>
      <c r="X374" s="1" t="s">
        <v>1229</v>
      </c>
      <c r="Y374" s="1" t="s">
        <v>83</v>
      </c>
      <c r="Z374" s="1" t="s">
        <v>1230</v>
      </c>
      <c r="AA374" s="1" t="s">
        <v>51</v>
      </c>
      <c r="AB374" s="1" t="s">
        <v>1229</v>
      </c>
      <c r="AC374" s="1" t="s">
        <v>37</v>
      </c>
    </row>
    <row r="375" spans="1:29" hidden="1" x14ac:dyDescent="0.25">
      <c r="A375" s="1" t="s">
        <v>33</v>
      </c>
      <c r="B375" s="1" t="s">
        <v>34</v>
      </c>
      <c r="C375" s="2">
        <v>44804</v>
      </c>
      <c r="D375" s="1" t="s">
        <v>73</v>
      </c>
      <c r="E375" s="1" t="s">
        <v>74</v>
      </c>
      <c r="F375" s="1" t="s">
        <v>37</v>
      </c>
      <c r="G375" s="1" t="s">
        <v>1228</v>
      </c>
      <c r="H375" s="1" t="s">
        <v>76</v>
      </c>
      <c r="I375" s="3">
        <v>133334</v>
      </c>
      <c r="J375" s="3">
        <v>0</v>
      </c>
      <c r="K375" s="1" t="s">
        <v>40</v>
      </c>
      <c r="L375" s="1" t="s">
        <v>139</v>
      </c>
      <c r="M375" s="1" t="s">
        <v>140</v>
      </c>
      <c r="N375" s="1" t="s">
        <v>79</v>
      </c>
      <c r="O375" s="1" t="s">
        <v>80</v>
      </c>
      <c r="P375" s="1" t="s">
        <v>43</v>
      </c>
      <c r="Q375" s="1" t="s">
        <v>43</v>
      </c>
      <c r="R375" s="3">
        <v>0</v>
      </c>
      <c r="S375" s="1" t="s">
        <v>44</v>
      </c>
      <c r="T375" s="1" t="s">
        <v>45</v>
      </c>
      <c r="U375" s="1" t="s">
        <v>1228</v>
      </c>
      <c r="V375" s="1" t="s">
        <v>46</v>
      </c>
      <c r="W375" s="1" t="s">
        <v>975</v>
      </c>
      <c r="X375" s="1" t="s">
        <v>1229</v>
      </c>
      <c r="Y375" s="1" t="s">
        <v>83</v>
      </c>
      <c r="Z375" s="1" t="s">
        <v>1230</v>
      </c>
      <c r="AA375" s="1" t="s">
        <v>51</v>
      </c>
      <c r="AB375" s="1" t="s">
        <v>1229</v>
      </c>
      <c r="AC375" s="1" t="s">
        <v>37</v>
      </c>
    </row>
    <row r="376" spans="1:29" hidden="1" x14ac:dyDescent="0.25">
      <c r="A376" s="1" t="s">
        <v>33</v>
      </c>
      <c r="B376" s="1" t="s">
        <v>34</v>
      </c>
      <c r="C376" s="2">
        <v>44804</v>
      </c>
      <c r="D376" s="1" t="s">
        <v>73</v>
      </c>
      <c r="E376" s="1" t="s">
        <v>74</v>
      </c>
      <c r="F376" s="1" t="s">
        <v>37</v>
      </c>
      <c r="G376" s="1" t="s">
        <v>1228</v>
      </c>
      <c r="H376" s="1" t="s">
        <v>76</v>
      </c>
      <c r="I376" s="3">
        <v>66667</v>
      </c>
      <c r="J376" s="3">
        <v>0</v>
      </c>
      <c r="K376" s="1" t="s">
        <v>40</v>
      </c>
      <c r="L376" s="1" t="s">
        <v>490</v>
      </c>
      <c r="M376" s="1" t="s">
        <v>491</v>
      </c>
      <c r="N376" s="1" t="s">
        <v>79</v>
      </c>
      <c r="O376" s="1" t="s">
        <v>80</v>
      </c>
      <c r="P376" s="1" t="s">
        <v>43</v>
      </c>
      <c r="Q376" s="1" t="s">
        <v>43</v>
      </c>
      <c r="R376" s="3">
        <v>0</v>
      </c>
      <c r="S376" s="1" t="s">
        <v>44</v>
      </c>
      <c r="T376" s="1" t="s">
        <v>45</v>
      </c>
      <c r="U376" s="1" t="s">
        <v>1228</v>
      </c>
      <c r="V376" s="1" t="s">
        <v>46</v>
      </c>
      <c r="W376" s="1" t="s">
        <v>975</v>
      </c>
      <c r="X376" s="1" t="s">
        <v>1229</v>
      </c>
      <c r="Y376" s="1" t="s">
        <v>83</v>
      </c>
      <c r="Z376" s="1" t="s">
        <v>1230</v>
      </c>
      <c r="AA376" s="1" t="s">
        <v>51</v>
      </c>
      <c r="AB376" s="1" t="s">
        <v>1229</v>
      </c>
      <c r="AC376" s="1" t="s">
        <v>37</v>
      </c>
    </row>
    <row r="377" spans="1:29" hidden="1" x14ac:dyDescent="0.25">
      <c r="A377" s="1" t="s">
        <v>33</v>
      </c>
      <c r="B377" s="1" t="s">
        <v>34</v>
      </c>
      <c r="C377" s="2">
        <v>44804</v>
      </c>
      <c r="D377" s="1" t="s">
        <v>73</v>
      </c>
      <c r="E377" s="1" t="s">
        <v>74</v>
      </c>
      <c r="F377" s="1" t="s">
        <v>37</v>
      </c>
      <c r="G377" s="1" t="s">
        <v>1228</v>
      </c>
      <c r="H377" s="1" t="s">
        <v>76</v>
      </c>
      <c r="I377" s="3">
        <v>400000</v>
      </c>
      <c r="J377" s="3">
        <v>0</v>
      </c>
      <c r="K377" s="1" t="s">
        <v>40</v>
      </c>
      <c r="L377" s="1" t="s">
        <v>113</v>
      </c>
      <c r="M377" s="1" t="s">
        <v>114</v>
      </c>
      <c r="N377" s="1" t="s">
        <v>79</v>
      </c>
      <c r="O377" s="1" t="s">
        <v>80</v>
      </c>
      <c r="P377" s="1" t="s">
        <v>43</v>
      </c>
      <c r="Q377" s="1" t="s">
        <v>43</v>
      </c>
      <c r="R377" s="3">
        <v>0</v>
      </c>
      <c r="S377" s="1" t="s">
        <v>44</v>
      </c>
      <c r="T377" s="1" t="s">
        <v>45</v>
      </c>
      <c r="U377" s="1" t="s">
        <v>1228</v>
      </c>
      <c r="V377" s="1" t="s">
        <v>46</v>
      </c>
      <c r="W377" s="1" t="s">
        <v>975</v>
      </c>
      <c r="X377" s="1" t="s">
        <v>1229</v>
      </c>
      <c r="Y377" s="1" t="s">
        <v>83</v>
      </c>
      <c r="Z377" s="1" t="s">
        <v>1230</v>
      </c>
      <c r="AA377" s="1" t="s">
        <v>51</v>
      </c>
      <c r="AB377" s="1" t="s">
        <v>1229</v>
      </c>
      <c r="AC377" s="1" t="s">
        <v>37</v>
      </c>
    </row>
    <row r="378" spans="1:29" hidden="1" x14ac:dyDescent="0.25">
      <c r="A378" s="1" t="s">
        <v>33</v>
      </c>
      <c r="B378" s="1" t="s">
        <v>34</v>
      </c>
      <c r="C378" s="2">
        <v>44804</v>
      </c>
      <c r="D378" s="1" t="s">
        <v>73</v>
      </c>
      <c r="E378" s="1" t="s">
        <v>74</v>
      </c>
      <c r="F378" s="1" t="s">
        <v>37</v>
      </c>
      <c r="G378" s="1" t="s">
        <v>1228</v>
      </c>
      <c r="H378" s="1" t="s">
        <v>76</v>
      </c>
      <c r="I378" s="3">
        <v>44450</v>
      </c>
      <c r="J378" s="3">
        <v>0</v>
      </c>
      <c r="K378" s="1" t="s">
        <v>40</v>
      </c>
      <c r="L378" s="1" t="s">
        <v>141</v>
      </c>
      <c r="M378" s="1" t="s">
        <v>142</v>
      </c>
      <c r="N378" s="1" t="s">
        <v>79</v>
      </c>
      <c r="O378" s="1" t="s">
        <v>80</v>
      </c>
      <c r="P378" s="1" t="s">
        <v>43</v>
      </c>
      <c r="Q378" s="1" t="s">
        <v>43</v>
      </c>
      <c r="R378" s="3">
        <v>0</v>
      </c>
      <c r="S378" s="1" t="s">
        <v>44</v>
      </c>
      <c r="T378" s="1" t="s">
        <v>45</v>
      </c>
      <c r="U378" s="1" t="s">
        <v>1228</v>
      </c>
      <c r="V378" s="1" t="s">
        <v>46</v>
      </c>
      <c r="W378" s="1" t="s">
        <v>975</v>
      </c>
      <c r="X378" s="1" t="s">
        <v>1229</v>
      </c>
      <c r="Y378" s="1" t="s">
        <v>83</v>
      </c>
      <c r="Z378" s="1" t="s">
        <v>1230</v>
      </c>
      <c r="AA378" s="1" t="s">
        <v>51</v>
      </c>
      <c r="AB378" s="1" t="s">
        <v>1229</v>
      </c>
      <c r="AC378" s="1" t="s">
        <v>37</v>
      </c>
    </row>
    <row r="379" spans="1:29" hidden="1" x14ac:dyDescent="0.25">
      <c r="A379" s="1" t="s">
        <v>33</v>
      </c>
      <c r="B379" s="1" t="s">
        <v>34</v>
      </c>
      <c r="C379" s="2">
        <v>44804</v>
      </c>
      <c r="D379" s="1" t="s">
        <v>73</v>
      </c>
      <c r="E379" s="1" t="s">
        <v>74</v>
      </c>
      <c r="F379" s="1" t="s">
        <v>37</v>
      </c>
      <c r="G379" s="1" t="s">
        <v>1228</v>
      </c>
      <c r="H379" s="1" t="s">
        <v>76</v>
      </c>
      <c r="I379" s="3">
        <v>37765</v>
      </c>
      <c r="J379" s="3">
        <v>0</v>
      </c>
      <c r="K379" s="1" t="s">
        <v>40</v>
      </c>
      <c r="L379" s="1" t="s">
        <v>166</v>
      </c>
      <c r="M379" s="1" t="s">
        <v>167</v>
      </c>
      <c r="N379" s="1" t="s">
        <v>79</v>
      </c>
      <c r="O379" s="1" t="s">
        <v>80</v>
      </c>
      <c r="P379" s="1" t="s">
        <v>43</v>
      </c>
      <c r="Q379" s="1" t="s">
        <v>43</v>
      </c>
      <c r="R379" s="3">
        <v>0</v>
      </c>
      <c r="S379" s="1" t="s">
        <v>44</v>
      </c>
      <c r="T379" s="1" t="s">
        <v>45</v>
      </c>
      <c r="U379" s="1" t="s">
        <v>1228</v>
      </c>
      <c r="V379" s="1" t="s">
        <v>46</v>
      </c>
      <c r="W379" s="1" t="s">
        <v>975</v>
      </c>
      <c r="X379" s="1" t="s">
        <v>1229</v>
      </c>
      <c r="Y379" s="1" t="s">
        <v>83</v>
      </c>
      <c r="Z379" s="1" t="s">
        <v>1230</v>
      </c>
      <c r="AA379" s="1" t="s">
        <v>51</v>
      </c>
      <c r="AB379" s="1" t="s">
        <v>1229</v>
      </c>
      <c r="AC379" s="1" t="s">
        <v>37</v>
      </c>
    </row>
    <row r="380" spans="1:29" hidden="1" x14ac:dyDescent="0.25">
      <c r="A380" s="1" t="s">
        <v>33</v>
      </c>
      <c r="B380" s="1" t="s">
        <v>34</v>
      </c>
      <c r="C380" s="2">
        <v>44804</v>
      </c>
      <c r="D380" s="1" t="s">
        <v>73</v>
      </c>
      <c r="E380" s="1" t="s">
        <v>74</v>
      </c>
      <c r="F380" s="1" t="s">
        <v>37</v>
      </c>
      <c r="G380" s="1" t="s">
        <v>1228</v>
      </c>
      <c r="H380" s="1" t="s">
        <v>76</v>
      </c>
      <c r="I380" s="3">
        <v>66667</v>
      </c>
      <c r="J380" s="3">
        <v>0</v>
      </c>
      <c r="K380" s="1" t="s">
        <v>40</v>
      </c>
      <c r="L380" s="1" t="s">
        <v>1190</v>
      </c>
      <c r="M380" s="1" t="s">
        <v>873</v>
      </c>
      <c r="N380" s="1" t="s">
        <v>79</v>
      </c>
      <c r="O380" s="1" t="s">
        <v>80</v>
      </c>
      <c r="P380" s="1" t="s">
        <v>43</v>
      </c>
      <c r="Q380" s="1" t="s">
        <v>43</v>
      </c>
      <c r="R380" s="3">
        <v>0</v>
      </c>
      <c r="S380" s="1" t="s">
        <v>44</v>
      </c>
      <c r="T380" s="1" t="s">
        <v>45</v>
      </c>
      <c r="U380" s="1" t="s">
        <v>1228</v>
      </c>
      <c r="V380" s="1" t="s">
        <v>46</v>
      </c>
      <c r="W380" s="1" t="s">
        <v>975</v>
      </c>
      <c r="X380" s="1" t="s">
        <v>1229</v>
      </c>
      <c r="Y380" s="1" t="s">
        <v>83</v>
      </c>
      <c r="Z380" s="1" t="s">
        <v>1230</v>
      </c>
      <c r="AA380" s="1" t="s">
        <v>51</v>
      </c>
      <c r="AB380" s="1" t="s">
        <v>1229</v>
      </c>
      <c r="AC380" s="1" t="s">
        <v>37</v>
      </c>
    </row>
    <row r="381" spans="1:29" hidden="1" x14ac:dyDescent="0.25">
      <c r="A381" s="1" t="s">
        <v>33</v>
      </c>
      <c r="B381" s="1" t="s">
        <v>34</v>
      </c>
      <c r="C381" s="2">
        <v>44804</v>
      </c>
      <c r="D381" s="1" t="s">
        <v>73</v>
      </c>
      <c r="E381" s="1" t="s">
        <v>74</v>
      </c>
      <c r="F381" s="1" t="s">
        <v>37</v>
      </c>
      <c r="G381" s="1" t="s">
        <v>1228</v>
      </c>
      <c r="H381" s="1" t="s">
        <v>76</v>
      </c>
      <c r="I381" s="3">
        <v>38204</v>
      </c>
      <c r="J381" s="3">
        <v>0</v>
      </c>
      <c r="K381" s="1" t="s">
        <v>40</v>
      </c>
      <c r="L381" s="1" t="s">
        <v>533</v>
      </c>
      <c r="M381" s="1" t="s">
        <v>534</v>
      </c>
      <c r="N381" s="1" t="s">
        <v>79</v>
      </c>
      <c r="O381" s="1" t="s">
        <v>80</v>
      </c>
      <c r="P381" s="1" t="s">
        <v>43</v>
      </c>
      <c r="Q381" s="1" t="s">
        <v>43</v>
      </c>
      <c r="R381" s="3">
        <v>0</v>
      </c>
      <c r="S381" s="1" t="s">
        <v>44</v>
      </c>
      <c r="T381" s="1" t="s">
        <v>45</v>
      </c>
      <c r="U381" s="1" t="s">
        <v>1228</v>
      </c>
      <c r="V381" s="1" t="s">
        <v>46</v>
      </c>
      <c r="W381" s="1" t="s">
        <v>975</v>
      </c>
      <c r="X381" s="1" t="s">
        <v>1229</v>
      </c>
      <c r="Y381" s="1" t="s">
        <v>83</v>
      </c>
      <c r="Z381" s="1" t="s">
        <v>1230</v>
      </c>
      <c r="AA381" s="1" t="s">
        <v>51</v>
      </c>
      <c r="AB381" s="1" t="s">
        <v>1229</v>
      </c>
      <c r="AC381" s="1" t="s">
        <v>37</v>
      </c>
    </row>
    <row r="382" spans="1:29" hidden="1" x14ac:dyDescent="0.25">
      <c r="A382" s="1" t="s">
        <v>33</v>
      </c>
      <c r="B382" s="1" t="s">
        <v>34</v>
      </c>
      <c r="C382" s="2">
        <v>44804</v>
      </c>
      <c r="D382" s="1" t="s">
        <v>73</v>
      </c>
      <c r="E382" s="1" t="s">
        <v>74</v>
      </c>
      <c r="F382" s="1" t="s">
        <v>37</v>
      </c>
      <c r="G382" s="1" t="s">
        <v>1228</v>
      </c>
      <c r="H382" s="1" t="s">
        <v>76</v>
      </c>
      <c r="I382" s="3">
        <v>111721</v>
      </c>
      <c r="J382" s="3">
        <v>0</v>
      </c>
      <c r="K382" s="1" t="s">
        <v>40</v>
      </c>
      <c r="L382" s="1" t="s">
        <v>1191</v>
      </c>
      <c r="M382" s="1" t="s">
        <v>791</v>
      </c>
      <c r="N382" s="1" t="s">
        <v>79</v>
      </c>
      <c r="O382" s="1" t="s">
        <v>80</v>
      </c>
      <c r="P382" s="1" t="s">
        <v>43</v>
      </c>
      <c r="Q382" s="1" t="s">
        <v>43</v>
      </c>
      <c r="R382" s="3">
        <v>0</v>
      </c>
      <c r="S382" s="1" t="s">
        <v>44</v>
      </c>
      <c r="T382" s="1" t="s">
        <v>45</v>
      </c>
      <c r="U382" s="1" t="s">
        <v>1228</v>
      </c>
      <c r="V382" s="1" t="s">
        <v>46</v>
      </c>
      <c r="W382" s="1" t="s">
        <v>975</v>
      </c>
      <c r="X382" s="1" t="s">
        <v>1229</v>
      </c>
      <c r="Y382" s="1" t="s">
        <v>83</v>
      </c>
      <c r="Z382" s="1" t="s">
        <v>1230</v>
      </c>
      <c r="AA382" s="1" t="s">
        <v>51</v>
      </c>
      <c r="AB382" s="1" t="s">
        <v>1229</v>
      </c>
      <c r="AC382" s="1" t="s">
        <v>37</v>
      </c>
    </row>
    <row r="383" spans="1:29" hidden="1" x14ac:dyDescent="0.25">
      <c r="A383" s="1" t="s">
        <v>33</v>
      </c>
      <c r="B383" s="1" t="s">
        <v>34</v>
      </c>
      <c r="C383" s="2">
        <v>44804</v>
      </c>
      <c r="D383" s="1" t="s">
        <v>73</v>
      </c>
      <c r="E383" s="1" t="s">
        <v>74</v>
      </c>
      <c r="F383" s="1" t="s">
        <v>37</v>
      </c>
      <c r="G383" s="1" t="s">
        <v>1228</v>
      </c>
      <c r="H383" s="1" t="s">
        <v>76</v>
      </c>
      <c r="I383" s="3">
        <v>186129</v>
      </c>
      <c r="J383" s="3">
        <v>0</v>
      </c>
      <c r="K383" s="1" t="s">
        <v>40</v>
      </c>
      <c r="L383" s="1" t="s">
        <v>1231</v>
      </c>
      <c r="M383" s="1" t="s">
        <v>796</v>
      </c>
      <c r="N383" s="1" t="s">
        <v>79</v>
      </c>
      <c r="O383" s="1" t="s">
        <v>80</v>
      </c>
      <c r="P383" s="1" t="s">
        <v>43</v>
      </c>
      <c r="Q383" s="1" t="s">
        <v>43</v>
      </c>
      <c r="R383" s="3">
        <v>0</v>
      </c>
      <c r="S383" s="1" t="s">
        <v>44</v>
      </c>
      <c r="T383" s="1" t="s">
        <v>45</v>
      </c>
      <c r="U383" s="1" t="s">
        <v>1228</v>
      </c>
      <c r="V383" s="1" t="s">
        <v>46</v>
      </c>
      <c r="W383" s="1" t="s">
        <v>975</v>
      </c>
      <c r="X383" s="1" t="s">
        <v>1229</v>
      </c>
      <c r="Y383" s="1" t="s">
        <v>83</v>
      </c>
      <c r="Z383" s="1" t="s">
        <v>1230</v>
      </c>
      <c r="AA383" s="1" t="s">
        <v>51</v>
      </c>
      <c r="AB383" s="1" t="s">
        <v>1229</v>
      </c>
      <c r="AC383" s="1" t="s">
        <v>37</v>
      </c>
    </row>
    <row r="384" spans="1:29" hidden="1" x14ac:dyDescent="0.25">
      <c r="A384" s="1" t="s">
        <v>33</v>
      </c>
      <c r="B384" s="1" t="s">
        <v>34</v>
      </c>
      <c r="C384" s="2">
        <v>44804</v>
      </c>
      <c r="D384" s="1" t="s">
        <v>73</v>
      </c>
      <c r="E384" s="1" t="s">
        <v>74</v>
      </c>
      <c r="F384" s="1" t="s">
        <v>37</v>
      </c>
      <c r="G384" s="1" t="s">
        <v>1228</v>
      </c>
      <c r="H384" s="1" t="s">
        <v>76</v>
      </c>
      <c r="I384" s="3">
        <v>200000</v>
      </c>
      <c r="J384" s="3">
        <v>0</v>
      </c>
      <c r="K384" s="1" t="s">
        <v>40</v>
      </c>
      <c r="L384" s="1" t="s">
        <v>1115</v>
      </c>
      <c r="M384" s="1" t="s">
        <v>672</v>
      </c>
      <c r="N384" s="1" t="s">
        <v>79</v>
      </c>
      <c r="O384" s="1" t="s">
        <v>80</v>
      </c>
      <c r="P384" s="1" t="s">
        <v>43</v>
      </c>
      <c r="Q384" s="1" t="s">
        <v>43</v>
      </c>
      <c r="R384" s="3">
        <v>0</v>
      </c>
      <c r="S384" s="1" t="s">
        <v>44</v>
      </c>
      <c r="T384" s="1" t="s">
        <v>45</v>
      </c>
      <c r="U384" s="1" t="s">
        <v>1228</v>
      </c>
      <c r="V384" s="1" t="s">
        <v>46</v>
      </c>
      <c r="W384" s="1" t="s">
        <v>975</v>
      </c>
      <c r="X384" s="1" t="s">
        <v>1229</v>
      </c>
      <c r="Y384" s="1" t="s">
        <v>83</v>
      </c>
      <c r="Z384" s="1" t="s">
        <v>1230</v>
      </c>
      <c r="AA384" s="1" t="s">
        <v>51</v>
      </c>
      <c r="AB384" s="1" t="s">
        <v>1229</v>
      </c>
      <c r="AC384" s="1" t="s">
        <v>37</v>
      </c>
    </row>
    <row r="385" spans="1:29" hidden="1" x14ac:dyDescent="0.25">
      <c r="A385" s="1" t="s">
        <v>33</v>
      </c>
      <c r="B385" s="1" t="s">
        <v>34</v>
      </c>
      <c r="C385" s="2">
        <v>44804</v>
      </c>
      <c r="D385" s="1" t="s">
        <v>73</v>
      </c>
      <c r="E385" s="1" t="s">
        <v>74</v>
      </c>
      <c r="F385" s="1" t="s">
        <v>37</v>
      </c>
      <c r="G385" s="1" t="s">
        <v>1228</v>
      </c>
      <c r="H385" s="1" t="s">
        <v>76</v>
      </c>
      <c r="I385" s="3">
        <v>33334</v>
      </c>
      <c r="J385" s="3">
        <v>0</v>
      </c>
      <c r="K385" s="1" t="s">
        <v>40</v>
      </c>
      <c r="L385" s="1" t="s">
        <v>744</v>
      </c>
      <c r="M385" s="1" t="s">
        <v>745</v>
      </c>
      <c r="N385" s="1" t="s">
        <v>79</v>
      </c>
      <c r="O385" s="1" t="s">
        <v>80</v>
      </c>
      <c r="P385" s="1" t="s">
        <v>43</v>
      </c>
      <c r="Q385" s="1" t="s">
        <v>43</v>
      </c>
      <c r="R385" s="3">
        <v>0</v>
      </c>
      <c r="S385" s="1" t="s">
        <v>44</v>
      </c>
      <c r="T385" s="1" t="s">
        <v>45</v>
      </c>
      <c r="U385" s="1" t="s">
        <v>1228</v>
      </c>
      <c r="V385" s="1" t="s">
        <v>46</v>
      </c>
      <c r="W385" s="1" t="s">
        <v>975</v>
      </c>
      <c r="X385" s="1" t="s">
        <v>1229</v>
      </c>
      <c r="Y385" s="1" t="s">
        <v>83</v>
      </c>
      <c r="Z385" s="1" t="s">
        <v>1230</v>
      </c>
      <c r="AA385" s="1" t="s">
        <v>51</v>
      </c>
      <c r="AB385" s="1" t="s">
        <v>1229</v>
      </c>
      <c r="AC385" s="1" t="s">
        <v>37</v>
      </c>
    </row>
    <row r="386" spans="1:29" hidden="1" x14ac:dyDescent="0.25">
      <c r="A386" s="1" t="s">
        <v>33</v>
      </c>
      <c r="B386" s="1" t="s">
        <v>34</v>
      </c>
      <c r="C386" s="2">
        <v>44804</v>
      </c>
      <c r="D386" s="1" t="s">
        <v>73</v>
      </c>
      <c r="E386" s="1" t="s">
        <v>74</v>
      </c>
      <c r="F386" s="1" t="s">
        <v>37</v>
      </c>
      <c r="G386" s="1" t="s">
        <v>1228</v>
      </c>
      <c r="H386" s="1" t="s">
        <v>76</v>
      </c>
      <c r="I386" s="3">
        <v>279895</v>
      </c>
      <c r="J386" s="3">
        <v>0</v>
      </c>
      <c r="K386" s="1" t="s">
        <v>40</v>
      </c>
      <c r="L386" s="1" t="s">
        <v>416</v>
      </c>
      <c r="M386" s="1" t="s">
        <v>417</v>
      </c>
      <c r="N386" s="1" t="s">
        <v>79</v>
      </c>
      <c r="O386" s="1" t="s">
        <v>80</v>
      </c>
      <c r="P386" s="1" t="s">
        <v>43</v>
      </c>
      <c r="Q386" s="1" t="s">
        <v>43</v>
      </c>
      <c r="R386" s="3">
        <v>0</v>
      </c>
      <c r="S386" s="1" t="s">
        <v>44</v>
      </c>
      <c r="T386" s="1" t="s">
        <v>45</v>
      </c>
      <c r="U386" s="1" t="s">
        <v>1228</v>
      </c>
      <c r="V386" s="1" t="s">
        <v>46</v>
      </c>
      <c r="W386" s="1" t="s">
        <v>975</v>
      </c>
      <c r="X386" s="1" t="s">
        <v>1229</v>
      </c>
      <c r="Y386" s="1" t="s">
        <v>83</v>
      </c>
      <c r="Z386" s="1" t="s">
        <v>1230</v>
      </c>
      <c r="AA386" s="1" t="s">
        <v>51</v>
      </c>
      <c r="AB386" s="1" t="s">
        <v>1229</v>
      </c>
      <c r="AC386" s="1" t="s">
        <v>37</v>
      </c>
    </row>
    <row r="387" spans="1:29" hidden="1" x14ac:dyDescent="0.25">
      <c r="A387" s="1" t="s">
        <v>33</v>
      </c>
      <c r="B387" s="1" t="s">
        <v>34</v>
      </c>
      <c r="C387" s="2">
        <v>44804</v>
      </c>
      <c r="D387" s="1" t="s">
        <v>73</v>
      </c>
      <c r="E387" s="1" t="s">
        <v>74</v>
      </c>
      <c r="F387" s="1" t="s">
        <v>37</v>
      </c>
      <c r="G387" s="1" t="s">
        <v>1228</v>
      </c>
      <c r="H387" s="1" t="s">
        <v>76</v>
      </c>
      <c r="I387" s="3">
        <v>36638</v>
      </c>
      <c r="J387" s="3">
        <v>0</v>
      </c>
      <c r="K387" s="1" t="s">
        <v>40</v>
      </c>
      <c r="L387" s="1" t="s">
        <v>446</v>
      </c>
      <c r="M387" s="1" t="s">
        <v>447</v>
      </c>
      <c r="N387" s="1" t="s">
        <v>79</v>
      </c>
      <c r="O387" s="1" t="s">
        <v>80</v>
      </c>
      <c r="P387" s="1" t="s">
        <v>43</v>
      </c>
      <c r="Q387" s="1" t="s">
        <v>43</v>
      </c>
      <c r="R387" s="3">
        <v>0</v>
      </c>
      <c r="S387" s="1" t="s">
        <v>44</v>
      </c>
      <c r="T387" s="1" t="s">
        <v>45</v>
      </c>
      <c r="U387" s="1" t="s">
        <v>1228</v>
      </c>
      <c r="V387" s="1" t="s">
        <v>46</v>
      </c>
      <c r="W387" s="1" t="s">
        <v>975</v>
      </c>
      <c r="X387" s="1" t="s">
        <v>1229</v>
      </c>
      <c r="Y387" s="1" t="s">
        <v>83</v>
      </c>
      <c r="Z387" s="1" t="s">
        <v>1230</v>
      </c>
      <c r="AA387" s="1" t="s">
        <v>51</v>
      </c>
      <c r="AB387" s="1" t="s">
        <v>1229</v>
      </c>
      <c r="AC387" s="1" t="s">
        <v>37</v>
      </c>
    </row>
    <row r="388" spans="1:29" hidden="1" x14ac:dyDescent="0.25">
      <c r="A388" s="1" t="s">
        <v>33</v>
      </c>
      <c r="B388" s="1" t="s">
        <v>34</v>
      </c>
      <c r="C388" s="2">
        <v>44804</v>
      </c>
      <c r="D388" s="1" t="s">
        <v>73</v>
      </c>
      <c r="E388" s="1" t="s">
        <v>74</v>
      </c>
      <c r="F388" s="1" t="s">
        <v>37</v>
      </c>
      <c r="G388" s="1" t="s">
        <v>1228</v>
      </c>
      <c r="H388" s="1" t="s">
        <v>76</v>
      </c>
      <c r="I388" s="3">
        <v>35238</v>
      </c>
      <c r="J388" s="3">
        <v>0</v>
      </c>
      <c r="K388" s="1" t="s">
        <v>40</v>
      </c>
      <c r="L388" s="1" t="s">
        <v>115</v>
      </c>
      <c r="M388" s="1" t="s">
        <v>116</v>
      </c>
      <c r="N388" s="1" t="s">
        <v>79</v>
      </c>
      <c r="O388" s="1" t="s">
        <v>80</v>
      </c>
      <c r="P388" s="1" t="s">
        <v>43</v>
      </c>
      <c r="Q388" s="1" t="s">
        <v>43</v>
      </c>
      <c r="R388" s="3">
        <v>0</v>
      </c>
      <c r="S388" s="1" t="s">
        <v>44</v>
      </c>
      <c r="T388" s="1" t="s">
        <v>45</v>
      </c>
      <c r="U388" s="1" t="s">
        <v>1228</v>
      </c>
      <c r="V388" s="1" t="s">
        <v>46</v>
      </c>
      <c r="W388" s="1" t="s">
        <v>975</v>
      </c>
      <c r="X388" s="1" t="s">
        <v>1229</v>
      </c>
      <c r="Y388" s="1" t="s">
        <v>83</v>
      </c>
      <c r="Z388" s="1" t="s">
        <v>1230</v>
      </c>
      <c r="AA388" s="1" t="s">
        <v>51</v>
      </c>
      <c r="AB388" s="1" t="s">
        <v>1229</v>
      </c>
      <c r="AC388" s="1" t="s">
        <v>37</v>
      </c>
    </row>
    <row r="389" spans="1:29" hidden="1" x14ac:dyDescent="0.25">
      <c r="A389" s="1" t="s">
        <v>33</v>
      </c>
      <c r="B389" s="1" t="s">
        <v>34</v>
      </c>
      <c r="C389" s="2">
        <v>44804</v>
      </c>
      <c r="D389" s="1" t="s">
        <v>73</v>
      </c>
      <c r="E389" s="1" t="s">
        <v>74</v>
      </c>
      <c r="F389" s="1" t="s">
        <v>37</v>
      </c>
      <c r="G389" s="1" t="s">
        <v>1228</v>
      </c>
      <c r="H389" s="1" t="s">
        <v>76</v>
      </c>
      <c r="I389" s="3">
        <v>100000</v>
      </c>
      <c r="J389" s="3">
        <v>0</v>
      </c>
      <c r="K389" s="1" t="s">
        <v>40</v>
      </c>
      <c r="L389" s="1" t="s">
        <v>601</v>
      </c>
      <c r="M389" s="1" t="s">
        <v>602</v>
      </c>
      <c r="N389" s="1" t="s">
        <v>79</v>
      </c>
      <c r="O389" s="1" t="s">
        <v>80</v>
      </c>
      <c r="P389" s="1" t="s">
        <v>43</v>
      </c>
      <c r="Q389" s="1" t="s">
        <v>43</v>
      </c>
      <c r="R389" s="3">
        <v>0</v>
      </c>
      <c r="S389" s="1" t="s">
        <v>44</v>
      </c>
      <c r="T389" s="1" t="s">
        <v>45</v>
      </c>
      <c r="U389" s="1" t="s">
        <v>1228</v>
      </c>
      <c r="V389" s="1" t="s">
        <v>46</v>
      </c>
      <c r="W389" s="1" t="s">
        <v>975</v>
      </c>
      <c r="X389" s="1" t="s">
        <v>1229</v>
      </c>
      <c r="Y389" s="1" t="s">
        <v>83</v>
      </c>
      <c r="Z389" s="1" t="s">
        <v>1230</v>
      </c>
      <c r="AA389" s="1" t="s">
        <v>51</v>
      </c>
      <c r="AB389" s="1" t="s">
        <v>1229</v>
      </c>
      <c r="AC389" s="1" t="s">
        <v>37</v>
      </c>
    </row>
    <row r="390" spans="1:29" hidden="1" x14ac:dyDescent="0.25">
      <c r="A390" s="1" t="s">
        <v>33</v>
      </c>
      <c r="B390" s="1" t="s">
        <v>34</v>
      </c>
      <c r="C390" s="2">
        <v>44804</v>
      </c>
      <c r="D390" s="1" t="s">
        <v>73</v>
      </c>
      <c r="E390" s="1" t="s">
        <v>74</v>
      </c>
      <c r="F390" s="1" t="s">
        <v>37</v>
      </c>
      <c r="G390" s="1" t="s">
        <v>1228</v>
      </c>
      <c r="H390" s="1" t="s">
        <v>76</v>
      </c>
      <c r="I390" s="3">
        <v>34288</v>
      </c>
      <c r="J390" s="3">
        <v>0</v>
      </c>
      <c r="K390" s="1" t="s">
        <v>40</v>
      </c>
      <c r="L390" s="1" t="s">
        <v>1232</v>
      </c>
      <c r="M390" s="1" t="s">
        <v>651</v>
      </c>
      <c r="N390" s="1" t="s">
        <v>79</v>
      </c>
      <c r="O390" s="1" t="s">
        <v>80</v>
      </c>
      <c r="P390" s="1" t="s">
        <v>43</v>
      </c>
      <c r="Q390" s="1" t="s">
        <v>43</v>
      </c>
      <c r="R390" s="3">
        <v>0</v>
      </c>
      <c r="S390" s="1" t="s">
        <v>44</v>
      </c>
      <c r="T390" s="1" t="s">
        <v>45</v>
      </c>
      <c r="U390" s="1" t="s">
        <v>1228</v>
      </c>
      <c r="V390" s="1" t="s">
        <v>46</v>
      </c>
      <c r="W390" s="1" t="s">
        <v>975</v>
      </c>
      <c r="X390" s="1" t="s">
        <v>1229</v>
      </c>
      <c r="Y390" s="1" t="s">
        <v>83</v>
      </c>
      <c r="Z390" s="1" t="s">
        <v>1230</v>
      </c>
      <c r="AA390" s="1" t="s">
        <v>51</v>
      </c>
      <c r="AB390" s="1" t="s">
        <v>1229</v>
      </c>
      <c r="AC390" s="1" t="s">
        <v>37</v>
      </c>
    </row>
    <row r="391" spans="1:29" hidden="1" x14ac:dyDescent="0.25">
      <c r="A391" s="1" t="s">
        <v>33</v>
      </c>
      <c r="B391" s="1" t="s">
        <v>34</v>
      </c>
      <c r="C391" s="2">
        <v>44804</v>
      </c>
      <c r="D391" s="1" t="s">
        <v>73</v>
      </c>
      <c r="E391" s="1" t="s">
        <v>74</v>
      </c>
      <c r="F391" s="1" t="s">
        <v>37</v>
      </c>
      <c r="G391" s="1" t="s">
        <v>1228</v>
      </c>
      <c r="H391" s="1" t="s">
        <v>76</v>
      </c>
      <c r="I391" s="3">
        <v>78680</v>
      </c>
      <c r="J391" s="3">
        <v>0</v>
      </c>
      <c r="K391" s="1" t="s">
        <v>40</v>
      </c>
      <c r="L391" s="1" t="s">
        <v>498</v>
      </c>
      <c r="M391" s="1" t="s">
        <v>499</v>
      </c>
      <c r="N391" s="1" t="s">
        <v>79</v>
      </c>
      <c r="O391" s="1" t="s">
        <v>80</v>
      </c>
      <c r="P391" s="1" t="s">
        <v>43</v>
      </c>
      <c r="Q391" s="1" t="s">
        <v>43</v>
      </c>
      <c r="R391" s="3">
        <v>0</v>
      </c>
      <c r="S391" s="1" t="s">
        <v>44</v>
      </c>
      <c r="T391" s="1" t="s">
        <v>45</v>
      </c>
      <c r="U391" s="1" t="s">
        <v>1228</v>
      </c>
      <c r="V391" s="1" t="s">
        <v>46</v>
      </c>
      <c r="W391" s="1" t="s">
        <v>975</v>
      </c>
      <c r="X391" s="1" t="s">
        <v>1229</v>
      </c>
      <c r="Y391" s="1" t="s">
        <v>83</v>
      </c>
      <c r="Z391" s="1" t="s">
        <v>1230</v>
      </c>
      <c r="AA391" s="1" t="s">
        <v>51</v>
      </c>
      <c r="AB391" s="1" t="s">
        <v>1229</v>
      </c>
      <c r="AC391" s="1" t="s">
        <v>37</v>
      </c>
    </row>
    <row r="392" spans="1:29" hidden="1" x14ac:dyDescent="0.25">
      <c r="A392" s="1" t="s">
        <v>33</v>
      </c>
      <c r="B392" s="1" t="s">
        <v>34</v>
      </c>
      <c r="C392" s="2">
        <v>44804</v>
      </c>
      <c r="D392" s="1" t="s">
        <v>73</v>
      </c>
      <c r="E392" s="1" t="s">
        <v>74</v>
      </c>
      <c r="F392" s="1" t="s">
        <v>37</v>
      </c>
      <c r="G392" s="1" t="s">
        <v>1228</v>
      </c>
      <c r="H392" s="1" t="s">
        <v>76</v>
      </c>
      <c r="I392" s="3">
        <v>100000</v>
      </c>
      <c r="J392" s="3">
        <v>0</v>
      </c>
      <c r="K392" s="1" t="s">
        <v>40</v>
      </c>
      <c r="L392" s="1" t="s">
        <v>127</v>
      </c>
      <c r="M392" s="1" t="s">
        <v>128</v>
      </c>
      <c r="N392" s="1" t="s">
        <v>79</v>
      </c>
      <c r="O392" s="1" t="s">
        <v>80</v>
      </c>
      <c r="P392" s="1" t="s">
        <v>43</v>
      </c>
      <c r="Q392" s="1" t="s">
        <v>43</v>
      </c>
      <c r="R392" s="3">
        <v>0</v>
      </c>
      <c r="S392" s="1" t="s">
        <v>44</v>
      </c>
      <c r="T392" s="1" t="s">
        <v>45</v>
      </c>
      <c r="U392" s="1" t="s">
        <v>1228</v>
      </c>
      <c r="V392" s="1" t="s">
        <v>46</v>
      </c>
      <c r="W392" s="1" t="s">
        <v>975</v>
      </c>
      <c r="X392" s="1" t="s">
        <v>1229</v>
      </c>
      <c r="Y392" s="1" t="s">
        <v>83</v>
      </c>
      <c r="Z392" s="1" t="s">
        <v>1230</v>
      </c>
      <c r="AA392" s="1" t="s">
        <v>51</v>
      </c>
      <c r="AB392" s="1" t="s">
        <v>1229</v>
      </c>
      <c r="AC392" s="1" t="s">
        <v>37</v>
      </c>
    </row>
    <row r="393" spans="1:29" hidden="1" x14ac:dyDescent="0.25">
      <c r="A393" s="1" t="s">
        <v>33</v>
      </c>
      <c r="B393" s="1" t="s">
        <v>34</v>
      </c>
      <c r="C393" s="2">
        <v>44804</v>
      </c>
      <c r="D393" s="1" t="s">
        <v>73</v>
      </c>
      <c r="E393" s="1" t="s">
        <v>74</v>
      </c>
      <c r="F393" s="1" t="s">
        <v>37</v>
      </c>
      <c r="G393" s="1" t="s">
        <v>1228</v>
      </c>
      <c r="H393" s="1" t="s">
        <v>76</v>
      </c>
      <c r="I393" s="3">
        <v>162500</v>
      </c>
      <c r="J393" s="3">
        <v>0</v>
      </c>
      <c r="K393" s="1" t="s">
        <v>40</v>
      </c>
      <c r="L393" s="1" t="s">
        <v>567</v>
      </c>
      <c r="M393" s="1" t="s">
        <v>568</v>
      </c>
      <c r="N393" s="1" t="s">
        <v>79</v>
      </c>
      <c r="O393" s="1" t="s">
        <v>80</v>
      </c>
      <c r="P393" s="1" t="s">
        <v>43</v>
      </c>
      <c r="Q393" s="1" t="s">
        <v>43</v>
      </c>
      <c r="R393" s="3">
        <v>0</v>
      </c>
      <c r="S393" s="1" t="s">
        <v>44</v>
      </c>
      <c r="T393" s="1" t="s">
        <v>45</v>
      </c>
      <c r="U393" s="1" t="s">
        <v>1228</v>
      </c>
      <c r="V393" s="1" t="s">
        <v>46</v>
      </c>
      <c r="W393" s="1" t="s">
        <v>975</v>
      </c>
      <c r="X393" s="1" t="s">
        <v>1229</v>
      </c>
      <c r="Y393" s="1" t="s">
        <v>83</v>
      </c>
      <c r="Z393" s="1" t="s">
        <v>1230</v>
      </c>
      <c r="AA393" s="1" t="s">
        <v>51</v>
      </c>
      <c r="AB393" s="1" t="s">
        <v>1229</v>
      </c>
      <c r="AC393" s="1" t="s">
        <v>37</v>
      </c>
    </row>
    <row r="394" spans="1:29" hidden="1" x14ac:dyDescent="0.25">
      <c r="A394" s="1" t="s">
        <v>33</v>
      </c>
      <c r="B394" s="1" t="s">
        <v>34</v>
      </c>
      <c r="C394" s="2">
        <v>44804</v>
      </c>
      <c r="D394" s="1" t="s">
        <v>73</v>
      </c>
      <c r="E394" s="1" t="s">
        <v>74</v>
      </c>
      <c r="F394" s="1" t="s">
        <v>37</v>
      </c>
      <c r="G394" s="1" t="s">
        <v>1228</v>
      </c>
      <c r="H394" s="1" t="s">
        <v>76</v>
      </c>
      <c r="I394" s="3">
        <v>529149</v>
      </c>
      <c r="J394" s="3">
        <v>0</v>
      </c>
      <c r="K394" s="1" t="s">
        <v>40</v>
      </c>
      <c r="L394" s="1" t="s">
        <v>577</v>
      </c>
      <c r="M394" s="1" t="s">
        <v>578</v>
      </c>
      <c r="N394" s="1" t="s">
        <v>79</v>
      </c>
      <c r="O394" s="1" t="s">
        <v>80</v>
      </c>
      <c r="P394" s="1" t="s">
        <v>43</v>
      </c>
      <c r="Q394" s="1" t="s">
        <v>43</v>
      </c>
      <c r="R394" s="3">
        <v>0</v>
      </c>
      <c r="S394" s="1" t="s">
        <v>44</v>
      </c>
      <c r="T394" s="1" t="s">
        <v>45</v>
      </c>
      <c r="U394" s="1" t="s">
        <v>1228</v>
      </c>
      <c r="V394" s="1" t="s">
        <v>46</v>
      </c>
      <c r="W394" s="1" t="s">
        <v>975</v>
      </c>
      <c r="X394" s="1" t="s">
        <v>1229</v>
      </c>
      <c r="Y394" s="1" t="s">
        <v>83</v>
      </c>
      <c r="Z394" s="1" t="s">
        <v>1230</v>
      </c>
      <c r="AA394" s="1" t="s">
        <v>51</v>
      </c>
      <c r="AB394" s="1" t="s">
        <v>1229</v>
      </c>
      <c r="AC394" s="1" t="s">
        <v>37</v>
      </c>
    </row>
    <row r="395" spans="1:29" hidden="1" x14ac:dyDescent="0.25">
      <c r="A395" s="1" t="s">
        <v>33</v>
      </c>
      <c r="B395" s="1" t="s">
        <v>34</v>
      </c>
      <c r="C395" s="2">
        <v>44804</v>
      </c>
      <c r="D395" s="1" t="s">
        <v>73</v>
      </c>
      <c r="E395" s="1" t="s">
        <v>74</v>
      </c>
      <c r="F395" s="1" t="s">
        <v>37</v>
      </c>
      <c r="G395" s="1" t="s">
        <v>1228</v>
      </c>
      <c r="H395" s="1" t="s">
        <v>76</v>
      </c>
      <c r="I395" s="3">
        <v>721620</v>
      </c>
      <c r="J395" s="3">
        <v>0</v>
      </c>
      <c r="K395" s="1" t="s">
        <v>40</v>
      </c>
      <c r="L395" s="1" t="s">
        <v>452</v>
      </c>
      <c r="M395" s="1" t="s">
        <v>453</v>
      </c>
      <c r="N395" s="1" t="s">
        <v>928</v>
      </c>
      <c r="O395" s="1" t="s">
        <v>929</v>
      </c>
      <c r="P395" s="1" t="s">
        <v>43</v>
      </c>
      <c r="Q395" s="1" t="s">
        <v>43</v>
      </c>
      <c r="R395" s="3">
        <v>0</v>
      </c>
      <c r="S395" s="1" t="s">
        <v>44</v>
      </c>
      <c r="T395" s="1" t="s">
        <v>45</v>
      </c>
      <c r="U395" s="1" t="s">
        <v>1228</v>
      </c>
      <c r="V395" s="1" t="s">
        <v>46</v>
      </c>
      <c r="W395" s="1" t="s">
        <v>975</v>
      </c>
      <c r="X395" s="1" t="s">
        <v>1229</v>
      </c>
      <c r="Y395" s="1" t="s">
        <v>83</v>
      </c>
      <c r="Z395" s="1" t="s">
        <v>1230</v>
      </c>
      <c r="AA395" s="1" t="s">
        <v>51</v>
      </c>
      <c r="AB395" s="1" t="s">
        <v>1229</v>
      </c>
      <c r="AC395" s="1" t="s">
        <v>37</v>
      </c>
    </row>
    <row r="396" spans="1:29" hidden="1" x14ac:dyDescent="0.25">
      <c r="A396" s="1" t="s">
        <v>33</v>
      </c>
      <c r="B396" s="1" t="s">
        <v>34</v>
      </c>
      <c r="C396" s="2">
        <v>44804</v>
      </c>
      <c r="D396" s="1" t="s">
        <v>73</v>
      </c>
      <c r="E396" s="1" t="s">
        <v>74</v>
      </c>
      <c r="F396" s="1" t="s">
        <v>37</v>
      </c>
      <c r="G396" s="1" t="s">
        <v>1228</v>
      </c>
      <c r="H396" s="1" t="s">
        <v>76</v>
      </c>
      <c r="I396" s="3">
        <v>116656</v>
      </c>
      <c r="J396" s="3">
        <v>0</v>
      </c>
      <c r="K396" s="1" t="s">
        <v>40</v>
      </c>
      <c r="L396" s="1" t="s">
        <v>381</v>
      </c>
      <c r="M396" s="1" t="s">
        <v>382</v>
      </c>
      <c r="N396" s="1" t="s">
        <v>295</v>
      </c>
      <c r="O396" s="1" t="s">
        <v>296</v>
      </c>
      <c r="P396" s="1" t="s">
        <v>43</v>
      </c>
      <c r="Q396" s="1" t="s">
        <v>43</v>
      </c>
      <c r="R396" s="3">
        <v>0</v>
      </c>
      <c r="S396" s="1" t="s">
        <v>44</v>
      </c>
      <c r="T396" s="1" t="s">
        <v>45</v>
      </c>
      <c r="U396" s="1" t="s">
        <v>1228</v>
      </c>
      <c r="V396" s="1" t="s">
        <v>46</v>
      </c>
      <c r="W396" s="1" t="s">
        <v>975</v>
      </c>
      <c r="X396" s="1" t="s">
        <v>1229</v>
      </c>
      <c r="Y396" s="1" t="s">
        <v>83</v>
      </c>
      <c r="Z396" s="1" t="s">
        <v>1230</v>
      </c>
      <c r="AA396" s="1" t="s">
        <v>51</v>
      </c>
      <c r="AB396" s="1" t="s">
        <v>1229</v>
      </c>
      <c r="AC396" s="1" t="s">
        <v>37</v>
      </c>
    </row>
    <row r="397" spans="1:29" hidden="1" x14ac:dyDescent="0.25">
      <c r="A397" s="1" t="s">
        <v>33</v>
      </c>
      <c r="B397" s="1" t="s">
        <v>34</v>
      </c>
      <c r="C397" s="2">
        <v>44804</v>
      </c>
      <c r="D397" s="1" t="s">
        <v>73</v>
      </c>
      <c r="E397" s="1" t="s">
        <v>74</v>
      </c>
      <c r="F397" s="1" t="s">
        <v>37</v>
      </c>
      <c r="G397" s="1" t="s">
        <v>1228</v>
      </c>
      <c r="H397" s="1" t="s">
        <v>76</v>
      </c>
      <c r="I397" s="3">
        <v>33334</v>
      </c>
      <c r="J397" s="3">
        <v>0</v>
      </c>
      <c r="K397" s="1" t="s">
        <v>40</v>
      </c>
      <c r="L397" s="1" t="s">
        <v>442</v>
      </c>
      <c r="M397" s="1" t="s">
        <v>443</v>
      </c>
      <c r="N397" s="1" t="s">
        <v>79</v>
      </c>
      <c r="O397" s="1" t="s">
        <v>80</v>
      </c>
      <c r="P397" s="1" t="s">
        <v>43</v>
      </c>
      <c r="Q397" s="1" t="s">
        <v>43</v>
      </c>
      <c r="R397" s="3">
        <v>0</v>
      </c>
      <c r="S397" s="1" t="s">
        <v>44</v>
      </c>
      <c r="T397" s="1" t="s">
        <v>45</v>
      </c>
      <c r="U397" s="1" t="s">
        <v>1228</v>
      </c>
      <c r="V397" s="1" t="s">
        <v>46</v>
      </c>
      <c r="W397" s="1" t="s">
        <v>975</v>
      </c>
      <c r="X397" s="1" t="s">
        <v>1229</v>
      </c>
      <c r="Y397" s="1" t="s">
        <v>83</v>
      </c>
      <c r="Z397" s="1" t="s">
        <v>1230</v>
      </c>
      <c r="AA397" s="1" t="s">
        <v>51</v>
      </c>
      <c r="AB397" s="1" t="s">
        <v>1229</v>
      </c>
      <c r="AC397" s="1" t="s">
        <v>37</v>
      </c>
    </row>
    <row r="398" spans="1:29" hidden="1" x14ac:dyDescent="0.25">
      <c r="A398" s="1" t="s">
        <v>33</v>
      </c>
      <c r="B398" s="1" t="s">
        <v>34</v>
      </c>
      <c r="C398" s="2">
        <v>44804</v>
      </c>
      <c r="D398" s="1" t="s">
        <v>73</v>
      </c>
      <c r="E398" s="1" t="s">
        <v>74</v>
      </c>
      <c r="F398" s="1" t="s">
        <v>37</v>
      </c>
      <c r="G398" s="1" t="s">
        <v>1228</v>
      </c>
      <c r="H398" s="1" t="s">
        <v>76</v>
      </c>
      <c r="I398" s="3">
        <v>642289</v>
      </c>
      <c r="J398" s="3">
        <v>0</v>
      </c>
      <c r="K398" s="1" t="s">
        <v>40</v>
      </c>
      <c r="L398" s="1" t="s">
        <v>77</v>
      </c>
      <c r="M398" s="1" t="s">
        <v>78</v>
      </c>
      <c r="N398" s="1" t="s">
        <v>79</v>
      </c>
      <c r="O398" s="1" t="s">
        <v>80</v>
      </c>
      <c r="P398" s="1" t="s">
        <v>43</v>
      </c>
      <c r="Q398" s="1" t="s">
        <v>43</v>
      </c>
      <c r="R398" s="3">
        <v>0</v>
      </c>
      <c r="S398" s="1" t="s">
        <v>44</v>
      </c>
      <c r="T398" s="1" t="s">
        <v>45</v>
      </c>
      <c r="U398" s="1" t="s">
        <v>1228</v>
      </c>
      <c r="V398" s="1" t="s">
        <v>46</v>
      </c>
      <c r="W398" s="1" t="s">
        <v>975</v>
      </c>
      <c r="X398" s="1" t="s">
        <v>1229</v>
      </c>
      <c r="Y398" s="1" t="s">
        <v>83</v>
      </c>
      <c r="Z398" s="1" t="s">
        <v>1230</v>
      </c>
      <c r="AA398" s="1" t="s">
        <v>51</v>
      </c>
      <c r="AB398" s="1" t="s">
        <v>1229</v>
      </c>
      <c r="AC398" s="1" t="s">
        <v>37</v>
      </c>
    </row>
    <row r="399" spans="1:29" hidden="1" x14ac:dyDescent="0.25">
      <c r="A399" s="1" t="s">
        <v>33</v>
      </c>
      <c r="B399" s="1" t="s">
        <v>34</v>
      </c>
      <c r="C399" s="2">
        <v>44804</v>
      </c>
      <c r="D399" s="1" t="s">
        <v>73</v>
      </c>
      <c r="E399" s="1" t="s">
        <v>74</v>
      </c>
      <c r="F399" s="1" t="s">
        <v>37</v>
      </c>
      <c r="G399" s="1" t="s">
        <v>1228</v>
      </c>
      <c r="H399" s="1" t="s">
        <v>76</v>
      </c>
      <c r="I399" s="3">
        <v>133334</v>
      </c>
      <c r="J399" s="3">
        <v>0</v>
      </c>
      <c r="K399" s="1" t="s">
        <v>40</v>
      </c>
      <c r="L399" s="1" t="s">
        <v>139</v>
      </c>
      <c r="M399" s="1" t="s">
        <v>140</v>
      </c>
      <c r="N399" s="1" t="s">
        <v>79</v>
      </c>
      <c r="O399" s="1" t="s">
        <v>80</v>
      </c>
      <c r="P399" s="1" t="s">
        <v>43</v>
      </c>
      <c r="Q399" s="1" t="s">
        <v>43</v>
      </c>
      <c r="R399" s="3">
        <v>0</v>
      </c>
      <c r="S399" s="1" t="s">
        <v>44</v>
      </c>
      <c r="T399" s="1" t="s">
        <v>45</v>
      </c>
      <c r="U399" s="1" t="s">
        <v>1228</v>
      </c>
      <c r="V399" s="1" t="s">
        <v>46</v>
      </c>
      <c r="W399" s="1" t="s">
        <v>975</v>
      </c>
      <c r="X399" s="1" t="s">
        <v>1229</v>
      </c>
      <c r="Y399" s="1" t="s">
        <v>83</v>
      </c>
      <c r="Z399" s="1" t="s">
        <v>1230</v>
      </c>
      <c r="AA399" s="1" t="s">
        <v>51</v>
      </c>
      <c r="AB399" s="1" t="s">
        <v>1229</v>
      </c>
      <c r="AC399" s="1" t="s">
        <v>37</v>
      </c>
    </row>
    <row r="400" spans="1:29" hidden="1" x14ac:dyDescent="0.25">
      <c r="A400" s="1" t="s">
        <v>33</v>
      </c>
      <c r="B400" s="1" t="s">
        <v>34</v>
      </c>
      <c r="C400" s="2">
        <v>44804</v>
      </c>
      <c r="D400" s="1" t="s">
        <v>73</v>
      </c>
      <c r="E400" s="1" t="s">
        <v>74</v>
      </c>
      <c r="F400" s="1" t="s">
        <v>37</v>
      </c>
      <c r="G400" s="1" t="s">
        <v>1228</v>
      </c>
      <c r="H400" s="1" t="s">
        <v>76</v>
      </c>
      <c r="I400" s="3">
        <v>33334</v>
      </c>
      <c r="J400" s="3">
        <v>0</v>
      </c>
      <c r="K400" s="1" t="s">
        <v>40</v>
      </c>
      <c r="L400" s="1" t="s">
        <v>595</v>
      </c>
      <c r="M400" s="1" t="s">
        <v>596</v>
      </c>
      <c r="N400" s="1" t="s">
        <v>79</v>
      </c>
      <c r="O400" s="1" t="s">
        <v>80</v>
      </c>
      <c r="P400" s="1" t="s">
        <v>43</v>
      </c>
      <c r="Q400" s="1" t="s">
        <v>43</v>
      </c>
      <c r="R400" s="3">
        <v>0</v>
      </c>
      <c r="S400" s="1" t="s">
        <v>44</v>
      </c>
      <c r="T400" s="1" t="s">
        <v>45</v>
      </c>
      <c r="U400" s="1" t="s">
        <v>1228</v>
      </c>
      <c r="V400" s="1" t="s">
        <v>46</v>
      </c>
      <c r="W400" s="1" t="s">
        <v>975</v>
      </c>
      <c r="X400" s="1" t="s">
        <v>1229</v>
      </c>
      <c r="Y400" s="1" t="s">
        <v>83</v>
      </c>
      <c r="Z400" s="1" t="s">
        <v>1230</v>
      </c>
      <c r="AA400" s="1" t="s">
        <v>51</v>
      </c>
      <c r="AB400" s="1" t="s">
        <v>1229</v>
      </c>
      <c r="AC400" s="1" t="s">
        <v>37</v>
      </c>
    </row>
    <row r="401" spans="1:29" hidden="1" x14ac:dyDescent="0.25">
      <c r="A401" s="1" t="s">
        <v>33</v>
      </c>
      <c r="B401" s="1" t="s">
        <v>34</v>
      </c>
      <c r="C401" s="2">
        <v>44804</v>
      </c>
      <c r="D401" s="1" t="s">
        <v>73</v>
      </c>
      <c r="E401" s="1" t="s">
        <v>74</v>
      </c>
      <c r="F401" s="1" t="s">
        <v>37</v>
      </c>
      <c r="G401" s="1" t="s">
        <v>1228</v>
      </c>
      <c r="H401" s="1" t="s">
        <v>76</v>
      </c>
      <c r="I401" s="3">
        <v>533334</v>
      </c>
      <c r="J401" s="3">
        <v>0</v>
      </c>
      <c r="K401" s="1" t="s">
        <v>40</v>
      </c>
      <c r="L401" s="1" t="s">
        <v>113</v>
      </c>
      <c r="M401" s="1" t="s">
        <v>114</v>
      </c>
      <c r="N401" s="1" t="s">
        <v>79</v>
      </c>
      <c r="O401" s="1" t="s">
        <v>80</v>
      </c>
      <c r="P401" s="1" t="s">
        <v>43</v>
      </c>
      <c r="Q401" s="1" t="s">
        <v>43</v>
      </c>
      <c r="R401" s="3">
        <v>0</v>
      </c>
      <c r="S401" s="1" t="s">
        <v>44</v>
      </c>
      <c r="T401" s="1" t="s">
        <v>45</v>
      </c>
      <c r="U401" s="1" t="s">
        <v>1228</v>
      </c>
      <c r="V401" s="1" t="s">
        <v>46</v>
      </c>
      <c r="W401" s="1" t="s">
        <v>975</v>
      </c>
      <c r="X401" s="1" t="s">
        <v>1229</v>
      </c>
      <c r="Y401" s="1" t="s">
        <v>83</v>
      </c>
      <c r="Z401" s="1" t="s">
        <v>1230</v>
      </c>
      <c r="AA401" s="1" t="s">
        <v>51</v>
      </c>
      <c r="AB401" s="1" t="s">
        <v>1229</v>
      </c>
      <c r="AC401" s="1" t="s">
        <v>37</v>
      </c>
    </row>
    <row r="402" spans="1:29" hidden="1" x14ac:dyDescent="0.25">
      <c r="A402" s="1" t="s">
        <v>33</v>
      </c>
      <c r="B402" s="1" t="s">
        <v>34</v>
      </c>
      <c r="C402" s="2">
        <v>44804</v>
      </c>
      <c r="D402" s="1" t="s">
        <v>73</v>
      </c>
      <c r="E402" s="1" t="s">
        <v>74</v>
      </c>
      <c r="F402" s="1" t="s">
        <v>37</v>
      </c>
      <c r="G402" s="1" t="s">
        <v>1228</v>
      </c>
      <c r="H402" s="1" t="s">
        <v>76</v>
      </c>
      <c r="I402" s="3">
        <v>33334</v>
      </c>
      <c r="J402" s="3">
        <v>0</v>
      </c>
      <c r="K402" s="1" t="s">
        <v>40</v>
      </c>
      <c r="L402" s="1" t="s">
        <v>579</v>
      </c>
      <c r="M402" s="1" t="s">
        <v>580</v>
      </c>
      <c r="N402" s="1" t="s">
        <v>79</v>
      </c>
      <c r="O402" s="1" t="s">
        <v>80</v>
      </c>
      <c r="P402" s="1" t="s">
        <v>43</v>
      </c>
      <c r="Q402" s="1" t="s">
        <v>43</v>
      </c>
      <c r="R402" s="3">
        <v>0</v>
      </c>
      <c r="S402" s="1" t="s">
        <v>44</v>
      </c>
      <c r="T402" s="1" t="s">
        <v>45</v>
      </c>
      <c r="U402" s="1" t="s">
        <v>1228</v>
      </c>
      <c r="V402" s="1" t="s">
        <v>46</v>
      </c>
      <c r="W402" s="1" t="s">
        <v>975</v>
      </c>
      <c r="X402" s="1" t="s">
        <v>1229</v>
      </c>
      <c r="Y402" s="1" t="s">
        <v>83</v>
      </c>
      <c r="Z402" s="1" t="s">
        <v>1230</v>
      </c>
      <c r="AA402" s="1" t="s">
        <v>51</v>
      </c>
      <c r="AB402" s="1" t="s">
        <v>1229</v>
      </c>
      <c r="AC402" s="1" t="s">
        <v>37</v>
      </c>
    </row>
    <row r="403" spans="1:29" hidden="1" x14ac:dyDescent="0.25">
      <c r="A403" s="1" t="s">
        <v>33</v>
      </c>
      <c r="B403" s="1" t="s">
        <v>34</v>
      </c>
      <c r="C403" s="2">
        <v>44804</v>
      </c>
      <c r="D403" s="1" t="s">
        <v>73</v>
      </c>
      <c r="E403" s="1" t="s">
        <v>74</v>
      </c>
      <c r="F403" s="1" t="s">
        <v>37</v>
      </c>
      <c r="G403" s="1" t="s">
        <v>1228</v>
      </c>
      <c r="H403" s="1" t="s">
        <v>76</v>
      </c>
      <c r="I403" s="3">
        <v>45409</v>
      </c>
      <c r="J403" s="3">
        <v>0</v>
      </c>
      <c r="K403" s="1" t="s">
        <v>40</v>
      </c>
      <c r="L403" s="1" t="s">
        <v>123</v>
      </c>
      <c r="M403" s="1" t="s">
        <v>124</v>
      </c>
      <c r="N403" s="1" t="s">
        <v>79</v>
      </c>
      <c r="O403" s="1" t="s">
        <v>80</v>
      </c>
      <c r="P403" s="1" t="s">
        <v>43</v>
      </c>
      <c r="Q403" s="1" t="s">
        <v>43</v>
      </c>
      <c r="R403" s="3">
        <v>0</v>
      </c>
      <c r="S403" s="1" t="s">
        <v>44</v>
      </c>
      <c r="T403" s="1" t="s">
        <v>45</v>
      </c>
      <c r="U403" s="1" t="s">
        <v>1228</v>
      </c>
      <c r="V403" s="1" t="s">
        <v>46</v>
      </c>
      <c r="W403" s="1" t="s">
        <v>975</v>
      </c>
      <c r="X403" s="1" t="s">
        <v>1229</v>
      </c>
      <c r="Y403" s="1" t="s">
        <v>83</v>
      </c>
      <c r="Z403" s="1" t="s">
        <v>1230</v>
      </c>
      <c r="AA403" s="1" t="s">
        <v>51</v>
      </c>
      <c r="AB403" s="1" t="s">
        <v>1229</v>
      </c>
      <c r="AC403" s="1" t="s">
        <v>37</v>
      </c>
    </row>
    <row r="404" spans="1:29" hidden="1" x14ac:dyDescent="0.25">
      <c r="A404" s="1" t="s">
        <v>33</v>
      </c>
      <c r="B404" s="1" t="s">
        <v>34</v>
      </c>
      <c r="C404" s="2">
        <v>44804</v>
      </c>
      <c r="D404" s="1" t="s">
        <v>73</v>
      </c>
      <c r="E404" s="1" t="s">
        <v>74</v>
      </c>
      <c r="F404" s="1" t="s">
        <v>37</v>
      </c>
      <c r="G404" s="1" t="s">
        <v>1228</v>
      </c>
      <c r="H404" s="1" t="s">
        <v>76</v>
      </c>
      <c r="I404" s="3">
        <v>36390</v>
      </c>
      <c r="J404" s="3">
        <v>0</v>
      </c>
      <c r="K404" s="1" t="s">
        <v>40</v>
      </c>
      <c r="L404" s="1" t="s">
        <v>152</v>
      </c>
      <c r="M404" s="1" t="s">
        <v>153</v>
      </c>
      <c r="N404" s="1" t="s">
        <v>79</v>
      </c>
      <c r="O404" s="1" t="s">
        <v>80</v>
      </c>
      <c r="P404" s="1" t="s">
        <v>43</v>
      </c>
      <c r="Q404" s="1" t="s">
        <v>43</v>
      </c>
      <c r="R404" s="3">
        <v>0</v>
      </c>
      <c r="S404" s="1" t="s">
        <v>44</v>
      </c>
      <c r="T404" s="1" t="s">
        <v>45</v>
      </c>
      <c r="U404" s="1" t="s">
        <v>1228</v>
      </c>
      <c r="V404" s="1" t="s">
        <v>46</v>
      </c>
      <c r="W404" s="1" t="s">
        <v>975</v>
      </c>
      <c r="X404" s="1" t="s">
        <v>1229</v>
      </c>
      <c r="Y404" s="1" t="s">
        <v>83</v>
      </c>
      <c r="Z404" s="1" t="s">
        <v>1230</v>
      </c>
      <c r="AA404" s="1" t="s">
        <v>51</v>
      </c>
      <c r="AB404" s="1" t="s">
        <v>1229</v>
      </c>
      <c r="AC404" s="1" t="s">
        <v>37</v>
      </c>
    </row>
    <row r="405" spans="1:29" hidden="1" x14ac:dyDescent="0.25">
      <c r="A405" s="1" t="s">
        <v>33</v>
      </c>
      <c r="B405" s="1" t="s">
        <v>34</v>
      </c>
      <c r="C405" s="2">
        <v>44804</v>
      </c>
      <c r="D405" s="1" t="s">
        <v>73</v>
      </c>
      <c r="E405" s="1" t="s">
        <v>74</v>
      </c>
      <c r="F405" s="1" t="s">
        <v>37</v>
      </c>
      <c r="G405" s="1" t="s">
        <v>1228</v>
      </c>
      <c r="H405" s="1" t="s">
        <v>76</v>
      </c>
      <c r="I405" s="3">
        <v>100823</v>
      </c>
      <c r="J405" s="3">
        <v>0</v>
      </c>
      <c r="K405" s="1" t="s">
        <v>40</v>
      </c>
      <c r="L405" s="1" t="s">
        <v>129</v>
      </c>
      <c r="M405" s="1" t="s">
        <v>130</v>
      </c>
      <c r="N405" s="1" t="s">
        <v>79</v>
      </c>
      <c r="O405" s="1" t="s">
        <v>80</v>
      </c>
      <c r="P405" s="1" t="s">
        <v>43</v>
      </c>
      <c r="Q405" s="1" t="s">
        <v>43</v>
      </c>
      <c r="R405" s="3">
        <v>0</v>
      </c>
      <c r="S405" s="1" t="s">
        <v>44</v>
      </c>
      <c r="T405" s="1" t="s">
        <v>45</v>
      </c>
      <c r="U405" s="1" t="s">
        <v>1228</v>
      </c>
      <c r="V405" s="1" t="s">
        <v>46</v>
      </c>
      <c r="W405" s="1" t="s">
        <v>975</v>
      </c>
      <c r="X405" s="1" t="s">
        <v>1229</v>
      </c>
      <c r="Y405" s="1" t="s">
        <v>83</v>
      </c>
      <c r="Z405" s="1" t="s">
        <v>1230</v>
      </c>
      <c r="AA405" s="1" t="s">
        <v>51</v>
      </c>
      <c r="AB405" s="1" t="s">
        <v>1229</v>
      </c>
      <c r="AC405" s="1" t="s">
        <v>37</v>
      </c>
    </row>
    <row r="406" spans="1:29" hidden="1" x14ac:dyDescent="0.25">
      <c r="A406" s="1" t="s">
        <v>33</v>
      </c>
      <c r="B406" s="1" t="s">
        <v>34</v>
      </c>
      <c r="C406" s="2">
        <v>44804</v>
      </c>
      <c r="D406" s="1" t="s">
        <v>73</v>
      </c>
      <c r="E406" s="1" t="s">
        <v>74</v>
      </c>
      <c r="F406" s="1" t="s">
        <v>37</v>
      </c>
      <c r="G406" s="1" t="s">
        <v>1228</v>
      </c>
      <c r="H406" s="1" t="s">
        <v>76</v>
      </c>
      <c r="I406" s="3">
        <v>133334</v>
      </c>
      <c r="J406" s="3">
        <v>0</v>
      </c>
      <c r="K406" s="1" t="s">
        <v>40</v>
      </c>
      <c r="L406" s="1" t="s">
        <v>117</v>
      </c>
      <c r="M406" s="1" t="s">
        <v>118</v>
      </c>
      <c r="N406" s="1" t="s">
        <v>79</v>
      </c>
      <c r="O406" s="1" t="s">
        <v>80</v>
      </c>
      <c r="P406" s="1" t="s">
        <v>43</v>
      </c>
      <c r="Q406" s="1" t="s">
        <v>43</v>
      </c>
      <c r="R406" s="3">
        <v>0</v>
      </c>
      <c r="S406" s="1" t="s">
        <v>44</v>
      </c>
      <c r="T406" s="1" t="s">
        <v>45</v>
      </c>
      <c r="U406" s="1" t="s">
        <v>1228</v>
      </c>
      <c r="V406" s="1" t="s">
        <v>46</v>
      </c>
      <c r="W406" s="1" t="s">
        <v>975</v>
      </c>
      <c r="X406" s="1" t="s">
        <v>1229</v>
      </c>
      <c r="Y406" s="1" t="s">
        <v>83</v>
      </c>
      <c r="Z406" s="1" t="s">
        <v>1230</v>
      </c>
      <c r="AA406" s="1" t="s">
        <v>51</v>
      </c>
      <c r="AB406" s="1" t="s">
        <v>1229</v>
      </c>
      <c r="AC406" s="1" t="s">
        <v>37</v>
      </c>
    </row>
    <row r="407" spans="1:29" hidden="1" x14ac:dyDescent="0.25">
      <c r="A407" s="1" t="s">
        <v>33</v>
      </c>
      <c r="B407" s="1" t="s">
        <v>34</v>
      </c>
      <c r="C407" s="2">
        <v>44804</v>
      </c>
      <c r="D407" s="1" t="s">
        <v>73</v>
      </c>
      <c r="E407" s="1" t="s">
        <v>74</v>
      </c>
      <c r="F407" s="1" t="s">
        <v>37</v>
      </c>
      <c r="G407" s="1" t="s">
        <v>1228</v>
      </c>
      <c r="H407" s="1" t="s">
        <v>76</v>
      </c>
      <c r="I407" s="3">
        <v>37226</v>
      </c>
      <c r="J407" s="3">
        <v>0</v>
      </c>
      <c r="K407" s="1" t="s">
        <v>40</v>
      </c>
      <c r="L407" s="1" t="s">
        <v>1231</v>
      </c>
      <c r="M407" s="1" t="s">
        <v>796</v>
      </c>
      <c r="N407" s="1" t="s">
        <v>79</v>
      </c>
      <c r="O407" s="1" t="s">
        <v>80</v>
      </c>
      <c r="P407" s="1" t="s">
        <v>43</v>
      </c>
      <c r="Q407" s="1" t="s">
        <v>43</v>
      </c>
      <c r="R407" s="3">
        <v>0</v>
      </c>
      <c r="S407" s="1" t="s">
        <v>44</v>
      </c>
      <c r="T407" s="1" t="s">
        <v>45</v>
      </c>
      <c r="U407" s="1" t="s">
        <v>1228</v>
      </c>
      <c r="V407" s="1" t="s">
        <v>46</v>
      </c>
      <c r="W407" s="1" t="s">
        <v>975</v>
      </c>
      <c r="X407" s="1" t="s">
        <v>1229</v>
      </c>
      <c r="Y407" s="1" t="s">
        <v>83</v>
      </c>
      <c r="Z407" s="1" t="s">
        <v>1230</v>
      </c>
      <c r="AA407" s="1" t="s">
        <v>51</v>
      </c>
      <c r="AB407" s="1" t="s">
        <v>1229</v>
      </c>
      <c r="AC407" s="1" t="s">
        <v>37</v>
      </c>
    </row>
    <row r="408" spans="1:29" hidden="1" x14ac:dyDescent="0.25">
      <c r="A408" s="1" t="s">
        <v>33</v>
      </c>
      <c r="B408" s="1" t="s">
        <v>34</v>
      </c>
      <c r="C408" s="2">
        <v>44804</v>
      </c>
      <c r="D408" s="1" t="s">
        <v>73</v>
      </c>
      <c r="E408" s="1" t="s">
        <v>74</v>
      </c>
      <c r="F408" s="1" t="s">
        <v>37</v>
      </c>
      <c r="G408" s="1" t="s">
        <v>1228</v>
      </c>
      <c r="H408" s="1" t="s">
        <v>76</v>
      </c>
      <c r="I408" s="3">
        <v>39976</v>
      </c>
      <c r="J408" s="3">
        <v>0</v>
      </c>
      <c r="K408" s="1" t="s">
        <v>40</v>
      </c>
      <c r="L408" s="1" t="s">
        <v>462</v>
      </c>
      <c r="M408" s="1" t="s">
        <v>463</v>
      </c>
      <c r="N408" s="1" t="s">
        <v>79</v>
      </c>
      <c r="O408" s="1" t="s">
        <v>80</v>
      </c>
      <c r="P408" s="1" t="s">
        <v>43</v>
      </c>
      <c r="Q408" s="1" t="s">
        <v>43</v>
      </c>
      <c r="R408" s="3">
        <v>0</v>
      </c>
      <c r="S408" s="1" t="s">
        <v>44</v>
      </c>
      <c r="T408" s="1" t="s">
        <v>45</v>
      </c>
      <c r="U408" s="1" t="s">
        <v>1228</v>
      </c>
      <c r="V408" s="1" t="s">
        <v>46</v>
      </c>
      <c r="W408" s="1" t="s">
        <v>975</v>
      </c>
      <c r="X408" s="1" t="s">
        <v>1229</v>
      </c>
      <c r="Y408" s="1" t="s">
        <v>83</v>
      </c>
      <c r="Z408" s="1" t="s">
        <v>1230</v>
      </c>
      <c r="AA408" s="1" t="s">
        <v>51</v>
      </c>
      <c r="AB408" s="1" t="s">
        <v>1229</v>
      </c>
      <c r="AC408" s="1" t="s">
        <v>37</v>
      </c>
    </row>
    <row r="409" spans="1:29" hidden="1" x14ac:dyDescent="0.25">
      <c r="A409" s="1" t="s">
        <v>33</v>
      </c>
      <c r="B409" s="1" t="s">
        <v>34</v>
      </c>
      <c r="C409" s="2">
        <v>44804</v>
      </c>
      <c r="D409" s="1" t="s">
        <v>73</v>
      </c>
      <c r="E409" s="1" t="s">
        <v>74</v>
      </c>
      <c r="F409" s="1" t="s">
        <v>37</v>
      </c>
      <c r="G409" s="1" t="s">
        <v>1228</v>
      </c>
      <c r="H409" s="1" t="s">
        <v>76</v>
      </c>
      <c r="I409" s="3">
        <v>433334</v>
      </c>
      <c r="J409" s="3">
        <v>0</v>
      </c>
      <c r="K409" s="1" t="s">
        <v>40</v>
      </c>
      <c r="L409" s="1" t="s">
        <v>1115</v>
      </c>
      <c r="M409" s="1" t="s">
        <v>672</v>
      </c>
      <c r="N409" s="1" t="s">
        <v>79</v>
      </c>
      <c r="O409" s="1" t="s">
        <v>80</v>
      </c>
      <c r="P409" s="1" t="s">
        <v>43</v>
      </c>
      <c r="Q409" s="1" t="s">
        <v>43</v>
      </c>
      <c r="R409" s="3">
        <v>0</v>
      </c>
      <c r="S409" s="1" t="s">
        <v>44</v>
      </c>
      <c r="T409" s="1" t="s">
        <v>45</v>
      </c>
      <c r="U409" s="1" t="s">
        <v>1228</v>
      </c>
      <c r="V409" s="1" t="s">
        <v>46</v>
      </c>
      <c r="W409" s="1" t="s">
        <v>975</v>
      </c>
      <c r="X409" s="1" t="s">
        <v>1229</v>
      </c>
      <c r="Y409" s="1" t="s">
        <v>83</v>
      </c>
      <c r="Z409" s="1" t="s">
        <v>1230</v>
      </c>
      <c r="AA409" s="1" t="s">
        <v>51</v>
      </c>
      <c r="AB409" s="1" t="s">
        <v>1229</v>
      </c>
      <c r="AC409" s="1" t="s">
        <v>37</v>
      </c>
    </row>
    <row r="410" spans="1:29" hidden="1" x14ac:dyDescent="0.25">
      <c r="A410" s="1" t="s">
        <v>33</v>
      </c>
      <c r="B410" s="1" t="s">
        <v>34</v>
      </c>
      <c r="C410" s="2">
        <v>44804</v>
      </c>
      <c r="D410" s="1" t="s">
        <v>73</v>
      </c>
      <c r="E410" s="1" t="s">
        <v>74</v>
      </c>
      <c r="F410" s="1" t="s">
        <v>37</v>
      </c>
      <c r="G410" s="1" t="s">
        <v>1228</v>
      </c>
      <c r="H410" s="1" t="s">
        <v>76</v>
      </c>
      <c r="I410" s="3">
        <v>426480</v>
      </c>
      <c r="J410" s="3">
        <v>0</v>
      </c>
      <c r="K410" s="1" t="s">
        <v>40</v>
      </c>
      <c r="L410" s="1" t="s">
        <v>416</v>
      </c>
      <c r="M410" s="1" t="s">
        <v>417</v>
      </c>
      <c r="N410" s="1" t="s">
        <v>79</v>
      </c>
      <c r="O410" s="1" t="s">
        <v>80</v>
      </c>
      <c r="P410" s="1" t="s">
        <v>43</v>
      </c>
      <c r="Q410" s="1" t="s">
        <v>43</v>
      </c>
      <c r="R410" s="3">
        <v>0</v>
      </c>
      <c r="S410" s="1" t="s">
        <v>44</v>
      </c>
      <c r="T410" s="1" t="s">
        <v>45</v>
      </c>
      <c r="U410" s="1" t="s">
        <v>1228</v>
      </c>
      <c r="V410" s="1" t="s">
        <v>46</v>
      </c>
      <c r="W410" s="1" t="s">
        <v>975</v>
      </c>
      <c r="X410" s="1" t="s">
        <v>1229</v>
      </c>
      <c r="Y410" s="1" t="s">
        <v>83</v>
      </c>
      <c r="Z410" s="1" t="s">
        <v>1230</v>
      </c>
      <c r="AA410" s="1" t="s">
        <v>51</v>
      </c>
      <c r="AB410" s="1" t="s">
        <v>1229</v>
      </c>
      <c r="AC410" s="1" t="s">
        <v>37</v>
      </c>
    </row>
    <row r="411" spans="1:29" hidden="1" x14ac:dyDescent="0.25">
      <c r="A411" s="1" t="s">
        <v>33</v>
      </c>
      <c r="B411" s="1" t="s">
        <v>34</v>
      </c>
      <c r="C411" s="2">
        <v>44804</v>
      </c>
      <c r="D411" s="1" t="s">
        <v>73</v>
      </c>
      <c r="E411" s="1" t="s">
        <v>74</v>
      </c>
      <c r="F411" s="1" t="s">
        <v>37</v>
      </c>
      <c r="G411" s="1" t="s">
        <v>1228</v>
      </c>
      <c r="H411" s="1" t="s">
        <v>76</v>
      </c>
      <c r="I411" s="3">
        <v>33334</v>
      </c>
      <c r="J411" s="3">
        <v>0</v>
      </c>
      <c r="K411" s="1" t="s">
        <v>40</v>
      </c>
      <c r="L411" s="1" t="s">
        <v>125</v>
      </c>
      <c r="M411" s="1" t="s">
        <v>126</v>
      </c>
      <c r="N411" s="1" t="s">
        <v>79</v>
      </c>
      <c r="O411" s="1" t="s">
        <v>80</v>
      </c>
      <c r="P411" s="1" t="s">
        <v>43</v>
      </c>
      <c r="Q411" s="1" t="s">
        <v>43</v>
      </c>
      <c r="R411" s="3">
        <v>0</v>
      </c>
      <c r="S411" s="1" t="s">
        <v>44</v>
      </c>
      <c r="T411" s="1" t="s">
        <v>45</v>
      </c>
      <c r="U411" s="1" t="s">
        <v>1228</v>
      </c>
      <c r="V411" s="1" t="s">
        <v>46</v>
      </c>
      <c r="W411" s="1" t="s">
        <v>975</v>
      </c>
      <c r="X411" s="1" t="s">
        <v>1229</v>
      </c>
      <c r="Y411" s="1" t="s">
        <v>83</v>
      </c>
      <c r="Z411" s="1" t="s">
        <v>1230</v>
      </c>
      <c r="AA411" s="1" t="s">
        <v>51</v>
      </c>
      <c r="AB411" s="1" t="s">
        <v>1229</v>
      </c>
      <c r="AC411" s="1" t="s">
        <v>37</v>
      </c>
    </row>
    <row r="412" spans="1:29" hidden="1" x14ac:dyDescent="0.25">
      <c r="A412" s="1" t="s">
        <v>33</v>
      </c>
      <c r="B412" s="1" t="s">
        <v>34</v>
      </c>
      <c r="C412" s="2">
        <v>44804</v>
      </c>
      <c r="D412" s="1" t="s">
        <v>73</v>
      </c>
      <c r="E412" s="1" t="s">
        <v>74</v>
      </c>
      <c r="F412" s="1" t="s">
        <v>37</v>
      </c>
      <c r="G412" s="1" t="s">
        <v>1228</v>
      </c>
      <c r="H412" s="1" t="s">
        <v>76</v>
      </c>
      <c r="I412" s="3">
        <v>35238</v>
      </c>
      <c r="J412" s="3">
        <v>0</v>
      </c>
      <c r="K412" s="1" t="s">
        <v>40</v>
      </c>
      <c r="L412" s="1" t="s">
        <v>115</v>
      </c>
      <c r="M412" s="1" t="s">
        <v>116</v>
      </c>
      <c r="N412" s="1" t="s">
        <v>79</v>
      </c>
      <c r="O412" s="1" t="s">
        <v>80</v>
      </c>
      <c r="P412" s="1" t="s">
        <v>43</v>
      </c>
      <c r="Q412" s="1" t="s">
        <v>43</v>
      </c>
      <c r="R412" s="3">
        <v>0</v>
      </c>
      <c r="S412" s="1" t="s">
        <v>44</v>
      </c>
      <c r="T412" s="1" t="s">
        <v>45</v>
      </c>
      <c r="U412" s="1" t="s">
        <v>1228</v>
      </c>
      <c r="V412" s="1" t="s">
        <v>46</v>
      </c>
      <c r="W412" s="1" t="s">
        <v>975</v>
      </c>
      <c r="X412" s="1" t="s">
        <v>1229</v>
      </c>
      <c r="Y412" s="1" t="s">
        <v>83</v>
      </c>
      <c r="Z412" s="1" t="s">
        <v>1230</v>
      </c>
      <c r="AA412" s="1" t="s">
        <v>51</v>
      </c>
      <c r="AB412" s="1" t="s">
        <v>1229</v>
      </c>
      <c r="AC412" s="1" t="s">
        <v>37</v>
      </c>
    </row>
    <row r="413" spans="1:29" hidden="1" x14ac:dyDescent="0.25">
      <c r="A413" s="1" t="s">
        <v>33</v>
      </c>
      <c r="B413" s="1" t="s">
        <v>34</v>
      </c>
      <c r="C413" s="2">
        <v>44804</v>
      </c>
      <c r="D413" s="1" t="s">
        <v>73</v>
      </c>
      <c r="E413" s="1" t="s">
        <v>74</v>
      </c>
      <c r="F413" s="1" t="s">
        <v>37</v>
      </c>
      <c r="G413" s="1" t="s">
        <v>1228</v>
      </c>
      <c r="H413" s="1" t="s">
        <v>76</v>
      </c>
      <c r="I413" s="3">
        <v>233334</v>
      </c>
      <c r="J413" s="3">
        <v>0</v>
      </c>
      <c r="K413" s="1" t="s">
        <v>40</v>
      </c>
      <c r="L413" s="1" t="s">
        <v>601</v>
      </c>
      <c r="M413" s="1" t="s">
        <v>602</v>
      </c>
      <c r="N413" s="1" t="s">
        <v>79</v>
      </c>
      <c r="O413" s="1" t="s">
        <v>80</v>
      </c>
      <c r="P413" s="1" t="s">
        <v>43</v>
      </c>
      <c r="Q413" s="1" t="s">
        <v>43</v>
      </c>
      <c r="R413" s="3">
        <v>0</v>
      </c>
      <c r="S413" s="1" t="s">
        <v>44</v>
      </c>
      <c r="T413" s="1" t="s">
        <v>45</v>
      </c>
      <c r="U413" s="1" t="s">
        <v>1228</v>
      </c>
      <c r="V413" s="1" t="s">
        <v>46</v>
      </c>
      <c r="W413" s="1" t="s">
        <v>975</v>
      </c>
      <c r="X413" s="1" t="s">
        <v>1229</v>
      </c>
      <c r="Y413" s="1" t="s">
        <v>83</v>
      </c>
      <c r="Z413" s="1" t="s">
        <v>1230</v>
      </c>
      <c r="AA413" s="1" t="s">
        <v>51</v>
      </c>
      <c r="AB413" s="1" t="s">
        <v>1229</v>
      </c>
      <c r="AC413" s="1" t="s">
        <v>37</v>
      </c>
    </row>
    <row r="414" spans="1:29" hidden="1" x14ac:dyDescent="0.25">
      <c r="A414" s="1" t="s">
        <v>33</v>
      </c>
      <c r="B414" s="1" t="s">
        <v>34</v>
      </c>
      <c r="C414" s="2">
        <v>44811</v>
      </c>
      <c r="D414" s="1" t="s">
        <v>35</v>
      </c>
      <c r="E414" s="1" t="s">
        <v>36</v>
      </c>
      <c r="F414" s="1" t="s">
        <v>37</v>
      </c>
      <c r="G414" s="1" t="s">
        <v>1233</v>
      </c>
      <c r="H414" s="1" t="s">
        <v>1234</v>
      </c>
      <c r="I414" s="54">
        <v>0</v>
      </c>
      <c r="J414" s="54">
        <v>148280</v>
      </c>
      <c r="K414" s="1" t="s">
        <v>40</v>
      </c>
      <c r="L414" s="1" t="s">
        <v>41</v>
      </c>
      <c r="M414" s="1" t="s">
        <v>42</v>
      </c>
      <c r="N414" s="1" t="s">
        <v>37</v>
      </c>
      <c r="O414" s="1" t="s">
        <v>43</v>
      </c>
      <c r="P414" s="1" t="s">
        <v>43</v>
      </c>
      <c r="Q414" s="1" t="s">
        <v>43</v>
      </c>
      <c r="R414" s="3">
        <v>0</v>
      </c>
      <c r="S414" s="1" t="s">
        <v>44</v>
      </c>
      <c r="T414" s="1" t="s">
        <v>45</v>
      </c>
      <c r="U414" s="1" t="s">
        <v>1233</v>
      </c>
      <c r="V414" s="1" t="s">
        <v>46</v>
      </c>
      <c r="W414" s="1" t="s">
        <v>47</v>
      </c>
      <c r="X414" s="1" t="s">
        <v>1235</v>
      </c>
      <c r="Y414" s="1" t="s">
        <v>49</v>
      </c>
      <c r="Z414" s="1" t="s">
        <v>918</v>
      </c>
      <c r="AA414" s="1" t="s">
        <v>51</v>
      </c>
      <c r="AB414" s="1" t="s">
        <v>1235</v>
      </c>
      <c r="AC414" s="1" t="s">
        <v>37</v>
      </c>
    </row>
    <row r="415" spans="1:29" hidden="1" x14ac:dyDescent="0.25">
      <c r="A415" s="1" t="s">
        <v>33</v>
      </c>
      <c r="B415" s="1" t="s">
        <v>34</v>
      </c>
      <c r="C415" s="2">
        <v>44811</v>
      </c>
      <c r="D415" s="1" t="s">
        <v>35</v>
      </c>
      <c r="E415" s="1" t="s">
        <v>36</v>
      </c>
      <c r="F415" s="1" t="s">
        <v>37</v>
      </c>
      <c r="G415" s="1" t="s">
        <v>1236</v>
      </c>
      <c r="H415" s="1" t="s">
        <v>1237</v>
      </c>
      <c r="I415" s="54">
        <v>0</v>
      </c>
      <c r="J415" s="54">
        <v>858242</v>
      </c>
      <c r="K415" s="1" t="s">
        <v>40</v>
      </c>
      <c r="L415" s="1" t="s">
        <v>41</v>
      </c>
      <c r="M415" s="1" t="s">
        <v>42</v>
      </c>
      <c r="N415" s="1" t="s">
        <v>37</v>
      </c>
      <c r="O415" s="1" t="s">
        <v>43</v>
      </c>
      <c r="P415" s="1" t="s">
        <v>43</v>
      </c>
      <c r="Q415" s="1" t="s">
        <v>43</v>
      </c>
      <c r="R415" s="3">
        <v>0</v>
      </c>
      <c r="S415" s="1" t="s">
        <v>44</v>
      </c>
      <c r="T415" s="1" t="s">
        <v>45</v>
      </c>
      <c r="U415" s="1" t="s">
        <v>1236</v>
      </c>
      <c r="V415" s="1" t="s">
        <v>46</v>
      </c>
      <c r="W415" s="1" t="s">
        <v>47</v>
      </c>
      <c r="X415" s="1" t="s">
        <v>1238</v>
      </c>
      <c r="Y415" s="1" t="s">
        <v>49</v>
      </c>
      <c r="Z415" s="1" t="s">
        <v>918</v>
      </c>
      <c r="AA415" s="1" t="s">
        <v>51</v>
      </c>
      <c r="AB415" s="1" t="s">
        <v>1238</v>
      </c>
      <c r="AC415" s="1" t="s">
        <v>37</v>
      </c>
    </row>
    <row r="416" spans="1:29" hidden="1" x14ac:dyDescent="0.25">
      <c r="A416" s="1" t="s">
        <v>33</v>
      </c>
      <c r="B416" s="1" t="s">
        <v>34</v>
      </c>
      <c r="C416" s="2">
        <v>44811</v>
      </c>
      <c r="D416" s="1" t="s">
        <v>35</v>
      </c>
      <c r="E416" s="1" t="s">
        <v>36</v>
      </c>
      <c r="F416" s="1" t="s">
        <v>37</v>
      </c>
      <c r="G416" s="1" t="s">
        <v>1239</v>
      </c>
      <c r="H416" s="1" t="s">
        <v>1240</v>
      </c>
      <c r="I416" s="54">
        <v>0</v>
      </c>
      <c r="J416" s="54">
        <v>133332</v>
      </c>
      <c r="K416" s="1" t="s">
        <v>40</v>
      </c>
      <c r="L416" s="1" t="s">
        <v>41</v>
      </c>
      <c r="M416" s="1" t="s">
        <v>42</v>
      </c>
      <c r="N416" s="1" t="s">
        <v>37</v>
      </c>
      <c r="O416" s="1" t="s">
        <v>43</v>
      </c>
      <c r="P416" s="1" t="s">
        <v>43</v>
      </c>
      <c r="Q416" s="1" t="s">
        <v>43</v>
      </c>
      <c r="R416" s="3">
        <v>0</v>
      </c>
      <c r="S416" s="1" t="s">
        <v>44</v>
      </c>
      <c r="T416" s="1" t="s">
        <v>45</v>
      </c>
      <c r="U416" s="1" t="s">
        <v>1239</v>
      </c>
      <c r="V416" s="1" t="s">
        <v>46</v>
      </c>
      <c r="W416" s="1" t="s">
        <v>47</v>
      </c>
      <c r="X416" s="1" t="s">
        <v>1241</v>
      </c>
      <c r="Y416" s="1" t="s">
        <v>49</v>
      </c>
      <c r="Z416" s="1" t="s">
        <v>918</v>
      </c>
      <c r="AA416" s="1" t="s">
        <v>51</v>
      </c>
      <c r="AB416" s="1" t="s">
        <v>1241</v>
      </c>
      <c r="AC416" s="1" t="s">
        <v>37</v>
      </c>
    </row>
    <row r="417" spans="1:29" hidden="1" x14ac:dyDescent="0.25">
      <c r="A417" s="1" t="s">
        <v>33</v>
      </c>
      <c r="B417" s="1" t="s">
        <v>34</v>
      </c>
      <c r="C417" s="2">
        <v>44812</v>
      </c>
      <c r="D417" s="1" t="s">
        <v>35</v>
      </c>
      <c r="E417" s="1" t="s">
        <v>36</v>
      </c>
      <c r="F417" s="1" t="s">
        <v>37</v>
      </c>
      <c r="G417" s="1" t="s">
        <v>1242</v>
      </c>
      <c r="H417" s="1" t="s">
        <v>1243</v>
      </c>
      <c r="I417" s="54">
        <v>0</v>
      </c>
      <c r="J417" s="54">
        <v>978329</v>
      </c>
      <c r="K417" s="1" t="s">
        <v>40</v>
      </c>
      <c r="L417" s="1" t="s">
        <v>444</v>
      </c>
      <c r="M417" s="1" t="s">
        <v>445</v>
      </c>
      <c r="N417" s="1" t="s">
        <v>37</v>
      </c>
      <c r="O417" s="1" t="s">
        <v>43</v>
      </c>
      <c r="P417" s="1" t="s">
        <v>43</v>
      </c>
      <c r="Q417" s="1" t="s">
        <v>43</v>
      </c>
      <c r="R417" s="3">
        <v>0</v>
      </c>
      <c r="S417" s="1" t="s">
        <v>44</v>
      </c>
      <c r="T417" s="1" t="s">
        <v>45</v>
      </c>
      <c r="U417" s="1" t="s">
        <v>1242</v>
      </c>
      <c r="V417" s="1" t="s">
        <v>46</v>
      </c>
      <c r="W417" s="1" t="s">
        <v>47</v>
      </c>
      <c r="X417" s="1" t="s">
        <v>1244</v>
      </c>
      <c r="Y417" s="1" t="s">
        <v>49</v>
      </c>
      <c r="Z417" s="1" t="s">
        <v>918</v>
      </c>
      <c r="AA417" s="1" t="s">
        <v>51</v>
      </c>
      <c r="AB417" s="1" t="s">
        <v>1244</v>
      </c>
      <c r="AC417" s="1" t="s">
        <v>37</v>
      </c>
    </row>
    <row r="418" spans="1:29" hidden="1" x14ac:dyDescent="0.25">
      <c r="A418" s="1" t="s">
        <v>33</v>
      </c>
      <c r="B418" s="1" t="s">
        <v>34</v>
      </c>
      <c r="C418" s="2">
        <v>44818</v>
      </c>
      <c r="D418" s="1" t="s">
        <v>35</v>
      </c>
      <c r="E418" s="1" t="s">
        <v>36</v>
      </c>
      <c r="F418" s="1" t="s">
        <v>37</v>
      </c>
      <c r="G418" s="1" t="s">
        <v>1245</v>
      </c>
      <c r="H418" s="1" t="s">
        <v>1246</v>
      </c>
      <c r="I418" s="54">
        <v>0</v>
      </c>
      <c r="J418" s="54">
        <v>933333</v>
      </c>
      <c r="K418" s="1" t="s">
        <v>40</v>
      </c>
      <c r="L418" s="1" t="s">
        <v>41</v>
      </c>
      <c r="M418" s="1" t="s">
        <v>42</v>
      </c>
      <c r="N418" s="1" t="s">
        <v>37</v>
      </c>
      <c r="O418" s="1" t="s">
        <v>43</v>
      </c>
      <c r="P418" s="1" t="s">
        <v>43</v>
      </c>
      <c r="Q418" s="1" t="s">
        <v>43</v>
      </c>
      <c r="R418" s="3">
        <v>0</v>
      </c>
      <c r="S418" s="1" t="s">
        <v>44</v>
      </c>
      <c r="T418" s="1" t="s">
        <v>45</v>
      </c>
      <c r="U418" s="1" t="s">
        <v>1245</v>
      </c>
      <c r="V418" s="1" t="s">
        <v>46</v>
      </c>
      <c r="W418" s="1" t="s">
        <v>47</v>
      </c>
      <c r="X418" s="1" t="s">
        <v>1247</v>
      </c>
      <c r="Y418" s="1" t="s">
        <v>49</v>
      </c>
      <c r="Z418" s="1" t="s">
        <v>918</v>
      </c>
      <c r="AA418" s="1" t="s">
        <v>51</v>
      </c>
      <c r="AB418" s="1" t="s">
        <v>1247</v>
      </c>
      <c r="AC418" s="1" t="s">
        <v>37</v>
      </c>
    </row>
    <row r="419" spans="1:29" hidden="1" x14ac:dyDescent="0.25">
      <c r="A419" s="1" t="s">
        <v>33</v>
      </c>
      <c r="B419" s="1" t="s">
        <v>34</v>
      </c>
      <c r="C419" s="2">
        <v>44827</v>
      </c>
      <c r="D419" s="1" t="s">
        <v>35</v>
      </c>
      <c r="E419" s="1" t="s">
        <v>36</v>
      </c>
      <c r="F419" s="1" t="s">
        <v>37</v>
      </c>
      <c r="G419" s="1" t="s">
        <v>1248</v>
      </c>
      <c r="H419" s="1" t="s">
        <v>1249</v>
      </c>
      <c r="I419" s="54">
        <v>0</v>
      </c>
      <c r="J419" s="54">
        <v>2207341</v>
      </c>
      <c r="K419" s="1" t="s">
        <v>40</v>
      </c>
      <c r="L419" s="1" t="s">
        <v>1250</v>
      </c>
      <c r="M419" s="1" t="s">
        <v>859</v>
      </c>
      <c r="N419" s="1" t="s">
        <v>37</v>
      </c>
      <c r="O419" s="1" t="s">
        <v>43</v>
      </c>
      <c r="P419" s="1" t="s">
        <v>43</v>
      </c>
      <c r="Q419" s="1" t="s">
        <v>43</v>
      </c>
      <c r="R419" s="3">
        <v>0</v>
      </c>
      <c r="S419" s="1" t="s">
        <v>44</v>
      </c>
      <c r="T419" s="1" t="s">
        <v>45</v>
      </c>
      <c r="U419" s="1" t="s">
        <v>1248</v>
      </c>
      <c r="V419" s="1" t="s">
        <v>46</v>
      </c>
      <c r="W419" s="1" t="s">
        <v>47</v>
      </c>
      <c r="X419" s="1" t="s">
        <v>1251</v>
      </c>
      <c r="Y419" s="1" t="s">
        <v>49</v>
      </c>
      <c r="Z419" s="1" t="s">
        <v>918</v>
      </c>
      <c r="AA419" s="1" t="s">
        <v>51</v>
      </c>
      <c r="AB419" s="1" t="s">
        <v>1251</v>
      </c>
      <c r="AC419" s="1" t="s">
        <v>37</v>
      </c>
    </row>
    <row r="420" spans="1:29" hidden="1" x14ac:dyDescent="0.25">
      <c r="A420" s="1" t="s">
        <v>33</v>
      </c>
      <c r="B420" s="1" t="s">
        <v>34</v>
      </c>
      <c r="C420" s="2">
        <v>44833</v>
      </c>
      <c r="D420" s="1" t="s">
        <v>35</v>
      </c>
      <c r="E420" s="1" t="s">
        <v>36</v>
      </c>
      <c r="F420" s="1" t="s">
        <v>37</v>
      </c>
      <c r="G420" s="1" t="s">
        <v>1252</v>
      </c>
      <c r="H420" s="1" t="s">
        <v>1253</v>
      </c>
      <c r="I420" s="54">
        <v>0</v>
      </c>
      <c r="J420" s="54">
        <v>344707</v>
      </c>
      <c r="K420" s="1" t="s">
        <v>40</v>
      </c>
      <c r="L420" s="1" t="s">
        <v>41</v>
      </c>
      <c r="M420" s="1" t="s">
        <v>42</v>
      </c>
      <c r="N420" s="1" t="s">
        <v>37</v>
      </c>
      <c r="O420" s="1" t="s">
        <v>43</v>
      </c>
      <c r="P420" s="1" t="s">
        <v>43</v>
      </c>
      <c r="Q420" s="1" t="s">
        <v>43</v>
      </c>
      <c r="R420" s="3">
        <v>0</v>
      </c>
      <c r="S420" s="1" t="s">
        <v>44</v>
      </c>
      <c r="T420" s="1" t="s">
        <v>45</v>
      </c>
      <c r="U420" s="1" t="s">
        <v>1252</v>
      </c>
      <c r="V420" s="1" t="s">
        <v>46</v>
      </c>
      <c r="W420" s="1" t="s">
        <v>47</v>
      </c>
      <c r="X420" s="1" t="s">
        <v>1254</v>
      </c>
      <c r="Y420" s="1" t="s">
        <v>49</v>
      </c>
      <c r="Z420" s="1" t="s">
        <v>918</v>
      </c>
      <c r="AA420" s="1" t="s">
        <v>51</v>
      </c>
      <c r="AB420" s="1" t="s">
        <v>1254</v>
      </c>
      <c r="AC420" s="1" t="s">
        <v>37</v>
      </c>
    </row>
    <row r="421" spans="1:29" hidden="1" x14ac:dyDescent="0.25">
      <c r="A421" s="1" t="s">
        <v>33</v>
      </c>
      <c r="B421" s="1" t="s">
        <v>34</v>
      </c>
      <c r="C421" s="2">
        <v>44834</v>
      </c>
      <c r="D421" s="1" t="s">
        <v>73</v>
      </c>
      <c r="E421" s="1" t="s">
        <v>74</v>
      </c>
      <c r="F421" s="1" t="s">
        <v>37</v>
      </c>
      <c r="G421" s="1" t="s">
        <v>1255</v>
      </c>
      <c r="H421" s="1" t="s">
        <v>76</v>
      </c>
      <c r="I421" s="3">
        <v>984026</v>
      </c>
      <c r="J421" s="3">
        <v>0</v>
      </c>
      <c r="K421" s="1" t="s">
        <v>40</v>
      </c>
      <c r="L421" s="1" t="s">
        <v>452</v>
      </c>
      <c r="M421" s="1" t="s">
        <v>453</v>
      </c>
      <c r="N421" s="1" t="s">
        <v>928</v>
      </c>
      <c r="O421" s="1" t="s">
        <v>929</v>
      </c>
      <c r="P421" s="1" t="s">
        <v>43</v>
      </c>
      <c r="Q421" s="1" t="s">
        <v>43</v>
      </c>
      <c r="R421" s="3">
        <v>0</v>
      </c>
      <c r="S421" s="1" t="s">
        <v>44</v>
      </c>
      <c r="T421" s="1" t="s">
        <v>45</v>
      </c>
      <c r="U421" s="1" t="s">
        <v>1255</v>
      </c>
      <c r="V421" s="1" t="s">
        <v>46</v>
      </c>
      <c r="W421" s="1" t="s">
        <v>975</v>
      </c>
      <c r="X421" s="1" t="s">
        <v>1256</v>
      </c>
      <c r="Y421" s="1" t="s">
        <v>83</v>
      </c>
      <c r="Z421" s="1" t="s">
        <v>1230</v>
      </c>
      <c r="AA421" s="1" t="s">
        <v>51</v>
      </c>
      <c r="AB421" s="1" t="s">
        <v>1256</v>
      </c>
      <c r="AC421" s="1" t="s">
        <v>37</v>
      </c>
    </row>
    <row r="422" spans="1:29" hidden="1" x14ac:dyDescent="0.25">
      <c r="A422" s="1" t="s">
        <v>33</v>
      </c>
      <c r="B422" s="1" t="s">
        <v>34</v>
      </c>
      <c r="C422" s="2">
        <v>44834</v>
      </c>
      <c r="D422" s="1" t="s">
        <v>73</v>
      </c>
      <c r="E422" s="1" t="s">
        <v>74</v>
      </c>
      <c r="F422" s="1" t="s">
        <v>37</v>
      </c>
      <c r="G422" s="1" t="s">
        <v>1255</v>
      </c>
      <c r="H422" s="1" t="s">
        <v>76</v>
      </c>
      <c r="I422" s="3">
        <v>266667</v>
      </c>
      <c r="J422" s="3">
        <v>0</v>
      </c>
      <c r="K422" s="1" t="s">
        <v>40</v>
      </c>
      <c r="L422" s="1" t="s">
        <v>786</v>
      </c>
      <c r="M422" s="1" t="s">
        <v>787</v>
      </c>
      <c r="N422" s="1" t="s">
        <v>89</v>
      </c>
      <c r="O422" s="1" t="s">
        <v>90</v>
      </c>
      <c r="P422" s="1" t="s">
        <v>43</v>
      </c>
      <c r="Q422" s="1" t="s">
        <v>43</v>
      </c>
      <c r="R422" s="3">
        <v>0</v>
      </c>
      <c r="S422" s="1" t="s">
        <v>44</v>
      </c>
      <c r="T422" s="1" t="s">
        <v>45</v>
      </c>
      <c r="U422" s="1" t="s">
        <v>1255</v>
      </c>
      <c r="V422" s="1" t="s">
        <v>46</v>
      </c>
      <c r="W422" s="1" t="s">
        <v>975</v>
      </c>
      <c r="X422" s="1" t="s">
        <v>1256</v>
      </c>
      <c r="Y422" s="1" t="s">
        <v>83</v>
      </c>
      <c r="Z422" s="1" t="s">
        <v>1230</v>
      </c>
      <c r="AA422" s="1" t="s">
        <v>51</v>
      </c>
      <c r="AB422" s="1" t="s">
        <v>1256</v>
      </c>
      <c r="AC422" s="1" t="s">
        <v>37</v>
      </c>
    </row>
    <row r="423" spans="1:29" hidden="1" x14ac:dyDescent="0.25">
      <c r="A423" s="1" t="s">
        <v>33</v>
      </c>
      <c r="B423" s="1" t="s">
        <v>34</v>
      </c>
      <c r="C423" s="2">
        <v>44834</v>
      </c>
      <c r="D423" s="1" t="s">
        <v>73</v>
      </c>
      <c r="E423" s="1" t="s">
        <v>74</v>
      </c>
      <c r="F423" s="1" t="s">
        <v>37</v>
      </c>
      <c r="G423" s="1" t="s">
        <v>1255</v>
      </c>
      <c r="H423" s="1" t="s">
        <v>76</v>
      </c>
      <c r="I423" s="3">
        <v>543635</v>
      </c>
      <c r="J423" s="3">
        <v>0</v>
      </c>
      <c r="K423" s="1" t="s">
        <v>40</v>
      </c>
      <c r="L423" s="1" t="s">
        <v>234</v>
      </c>
      <c r="M423" s="1" t="s">
        <v>235</v>
      </c>
      <c r="N423" s="1" t="s">
        <v>89</v>
      </c>
      <c r="O423" s="1" t="s">
        <v>90</v>
      </c>
      <c r="P423" s="1" t="s">
        <v>43</v>
      </c>
      <c r="Q423" s="1" t="s">
        <v>43</v>
      </c>
      <c r="R423" s="3">
        <v>0</v>
      </c>
      <c r="S423" s="1" t="s">
        <v>44</v>
      </c>
      <c r="T423" s="1" t="s">
        <v>45</v>
      </c>
      <c r="U423" s="1" t="s">
        <v>1255</v>
      </c>
      <c r="V423" s="1" t="s">
        <v>46</v>
      </c>
      <c r="W423" s="1" t="s">
        <v>975</v>
      </c>
      <c r="X423" s="1" t="s">
        <v>1256</v>
      </c>
      <c r="Y423" s="1" t="s">
        <v>83</v>
      </c>
      <c r="Z423" s="1" t="s">
        <v>1230</v>
      </c>
      <c r="AA423" s="1" t="s">
        <v>51</v>
      </c>
      <c r="AB423" s="1" t="s">
        <v>1256</v>
      </c>
      <c r="AC423" s="1" t="s">
        <v>37</v>
      </c>
    </row>
    <row r="424" spans="1:29" hidden="1" x14ac:dyDescent="0.25">
      <c r="A424" s="1" t="s">
        <v>33</v>
      </c>
      <c r="B424" s="1" t="s">
        <v>34</v>
      </c>
      <c r="C424" s="2">
        <v>44834</v>
      </c>
      <c r="D424" s="1" t="s">
        <v>73</v>
      </c>
      <c r="E424" s="1" t="s">
        <v>74</v>
      </c>
      <c r="F424" s="1" t="s">
        <v>37</v>
      </c>
      <c r="G424" s="1" t="s">
        <v>1255</v>
      </c>
      <c r="H424" s="1" t="s">
        <v>76</v>
      </c>
      <c r="I424" s="3">
        <v>33334</v>
      </c>
      <c r="J424" s="3">
        <v>0</v>
      </c>
      <c r="K424" s="1" t="s">
        <v>40</v>
      </c>
      <c r="L424" s="1" t="s">
        <v>303</v>
      </c>
      <c r="M424" s="1" t="s">
        <v>304</v>
      </c>
      <c r="N424" s="1" t="s">
        <v>295</v>
      </c>
      <c r="O424" s="1" t="s">
        <v>296</v>
      </c>
      <c r="P424" s="1" t="s">
        <v>43</v>
      </c>
      <c r="Q424" s="1" t="s">
        <v>43</v>
      </c>
      <c r="R424" s="3">
        <v>0</v>
      </c>
      <c r="S424" s="1" t="s">
        <v>44</v>
      </c>
      <c r="T424" s="1" t="s">
        <v>45</v>
      </c>
      <c r="U424" s="1" t="s">
        <v>1255</v>
      </c>
      <c r="V424" s="1" t="s">
        <v>46</v>
      </c>
      <c r="W424" s="1" t="s">
        <v>975</v>
      </c>
      <c r="X424" s="1" t="s">
        <v>1256</v>
      </c>
      <c r="Y424" s="1" t="s">
        <v>83</v>
      </c>
      <c r="Z424" s="1" t="s">
        <v>1230</v>
      </c>
      <c r="AA424" s="1" t="s">
        <v>51</v>
      </c>
      <c r="AB424" s="1" t="s">
        <v>1256</v>
      </c>
      <c r="AC424" s="1" t="s">
        <v>37</v>
      </c>
    </row>
    <row r="425" spans="1:29" hidden="1" x14ac:dyDescent="0.25">
      <c r="A425" s="1" t="s">
        <v>33</v>
      </c>
      <c r="B425" s="1" t="s">
        <v>34</v>
      </c>
      <c r="C425" s="2">
        <v>44834</v>
      </c>
      <c r="D425" s="1" t="s">
        <v>73</v>
      </c>
      <c r="E425" s="1" t="s">
        <v>74</v>
      </c>
      <c r="F425" s="1" t="s">
        <v>37</v>
      </c>
      <c r="G425" s="1" t="s">
        <v>1255</v>
      </c>
      <c r="H425" s="1" t="s">
        <v>76</v>
      </c>
      <c r="I425" s="3">
        <v>433333</v>
      </c>
      <c r="J425" s="3">
        <v>0</v>
      </c>
      <c r="K425" s="1" t="s">
        <v>40</v>
      </c>
      <c r="L425" s="1" t="s">
        <v>77</v>
      </c>
      <c r="M425" s="1" t="s">
        <v>78</v>
      </c>
      <c r="N425" s="1" t="s">
        <v>79</v>
      </c>
      <c r="O425" s="1" t="s">
        <v>80</v>
      </c>
      <c r="P425" s="1" t="s">
        <v>43</v>
      </c>
      <c r="Q425" s="1" t="s">
        <v>43</v>
      </c>
      <c r="R425" s="3">
        <v>0</v>
      </c>
      <c r="S425" s="1" t="s">
        <v>44</v>
      </c>
      <c r="T425" s="1" t="s">
        <v>45</v>
      </c>
      <c r="U425" s="1" t="s">
        <v>1255</v>
      </c>
      <c r="V425" s="1" t="s">
        <v>46</v>
      </c>
      <c r="W425" s="1" t="s">
        <v>975</v>
      </c>
      <c r="X425" s="1" t="s">
        <v>1256</v>
      </c>
      <c r="Y425" s="1" t="s">
        <v>83</v>
      </c>
      <c r="Z425" s="1" t="s">
        <v>1230</v>
      </c>
      <c r="AA425" s="1" t="s">
        <v>51</v>
      </c>
      <c r="AB425" s="1" t="s">
        <v>1256</v>
      </c>
      <c r="AC425" s="1" t="s">
        <v>37</v>
      </c>
    </row>
    <row r="426" spans="1:29" hidden="1" x14ac:dyDescent="0.25">
      <c r="A426" s="1" t="s">
        <v>33</v>
      </c>
      <c r="B426" s="1" t="s">
        <v>34</v>
      </c>
      <c r="C426" s="2">
        <v>44834</v>
      </c>
      <c r="D426" s="1" t="s">
        <v>73</v>
      </c>
      <c r="E426" s="1" t="s">
        <v>74</v>
      </c>
      <c r="F426" s="1" t="s">
        <v>37</v>
      </c>
      <c r="G426" s="1" t="s">
        <v>1255</v>
      </c>
      <c r="H426" s="1" t="s">
        <v>76</v>
      </c>
      <c r="I426" s="3">
        <v>35527</v>
      </c>
      <c r="J426" s="3">
        <v>0</v>
      </c>
      <c r="K426" s="1" t="s">
        <v>40</v>
      </c>
      <c r="L426" s="1" t="s">
        <v>510</v>
      </c>
      <c r="M426" s="1" t="s">
        <v>511</v>
      </c>
      <c r="N426" s="1" t="s">
        <v>79</v>
      </c>
      <c r="O426" s="1" t="s">
        <v>80</v>
      </c>
      <c r="P426" s="1" t="s">
        <v>43</v>
      </c>
      <c r="Q426" s="1" t="s">
        <v>43</v>
      </c>
      <c r="R426" s="3">
        <v>0</v>
      </c>
      <c r="S426" s="1" t="s">
        <v>44</v>
      </c>
      <c r="T426" s="1" t="s">
        <v>45</v>
      </c>
      <c r="U426" s="1" t="s">
        <v>1255</v>
      </c>
      <c r="V426" s="1" t="s">
        <v>46</v>
      </c>
      <c r="W426" s="1" t="s">
        <v>975</v>
      </c>
      <c r="X426" s="1" t="s">
        <v>1256</v>
      </c>
      <c r="Y426" s="1" t="s">
        <v>83</v>
      </c>
      <c r="Z426" s="1" t="s">
        <v>1230</v>
      </c>
      <c r="AA426" s="1" t="s">
        <v>51</v>
      </c>
      <c r="AB426" s="1" t="s">
        <v>1256</v>
      </c>
      <c r="AC426" s="1" t="s">
        <v>37</v>
      </c>
    </row>
    <row r="427" spans="1:29" hidden="1" x14ac:dyDescent="0.25">
      <c r="A427" s="1" t="s">
        <v>33</v>
      </c>
      <c r="B427" s="1" t="s">
        <v>34</v>
      </c>
      <c r="C427" s="2">
        <v>44834</v>
      </c>
      <c r="D427" s="1" t="s">
        <v>73</v>
      </c>
      <c r="E427" s="1" t="s">
        <v>74</v>
      </c>
      <c r="F427" s="1" t="s">
        <v>37</v>
      </c>
      <c r="G427" s="1" t="s">
        <v>1255</v>
      </c>
      <c r="H427" s="1" t="s">
        <v>76</v>
      </c>
      <c r="I427" s="3">
        <v>33334</v>
      </c>
      <c r="J427" s="3">
        <v>0</v>
      </c>
      <c r="K427" s="1" t="s">
        <v>40</v>
      </c>
      <c r="L427" s="1" t="s">
        <v>565</v>
      </c>
      <c r="M427" s="1" t="s">
        <v>566</v>
      </c>
      <c r="N427" s="1" t="s">
        <v>79</v>
      </c>
      <c r="O427" s="1" t="s">
        <v>80</v>
      </c>
      <c r="P427" s="1" t="s">
        <v>43</v>
      </c>
      <c r="Q427" s="1" t="s">
        <v>43</v>
      </c>
      <c r="R427" s="3">
        <v>0</v>
      </c>
      <c r="S427" s="1" t="s">
        <v>44</v>
      </c>
      <c r="T427" s="1" t="s">
        <v>45</v>
      </c>
      <c r="U427" s="1" t="s">
        <v>1255</v>
      </c>
      <c r="V427" s="1" t="s">
        <v>46</v>
      </c>
      <c r="W427" s="1" t="s">
        <v>975</v>
      </c>
      <c r="X427" s="1" t="s">
        <v>1256</v>
      </c>
      <c r="Y427" s="1" t="s">
        <v>83</v>
      </c>
      <c r="Z427" s="1" t="s">
        <v>1230</v>
      </c>
      <c r="AA427" s="1" t="s">
        <v>51</v>
      </c>
      <c r="AB427" s="1" t="s">
        <v>1256</v>
      </c>
      <c r="AC427" s="1" t="s">
        <v>37</v>
      </c>
    </row>
    <row r="428" spans="1:29" hidden="1" x14ac:dyDescent="0.25">
      <c r="A428" s="1" t="s">
        <v>33</v>
      </c>
      <c r="B428" s="1" t="s">
        <v>34</v>
      </c>
      <c r="C428" s="2">
        <v>44834</v>
      </c>
      <c r="D428" s="1" t="s">
        <v>73</v>
      </c>
      <c r="E428" s="1" t="s">
        <v>74</v>
      </c>
      <c r="F428" s="1" t="s">
        <v>37</v>
      </c>
      <c r="G428" s="1" t="s">
        <v>1255</v>
      </c>
      <c r="H428" s="1" t="s">
        <v>76</v>
      </c>
      <c r="I428" s="3">
        <v>366667</v>
      </c>
      <c r="J428" s="3">
        <v>0</v>
      </c>
      <c r="K428" s="1" t="s">
        <v>40</v>
      </c>
      <c r="L428" s="1" t="s">
        <v>113</v>
      </c>
      <c r="M428" s="1" t="s">
        <v>114</v>
      </c>
      <c r="N428" s="1" t="s">
        <v>79</v>
      </c>
      <c r="O428" s="1" t="s">
        <v>80</v>
      </c>
      <c r="P428" s="1" t="s">
        <v>43</v>
      </c>
      <c r="Q428" s="1" t="s">
        <v>43</v>
      </c>
      <c r="R428" s="3">
        <v>0</v>
      </c>
      <c r="S428" s="1" t="s">
        <v>44</v>
      </c>
      <c r="T428" s="1" t="s">
        <v>45</v>
      </c>
      <c r="U428" s="1" t="s">
        <v>1255</v>
      </c>
      <c r="V428" s="1" t="s">
        <v>46</v>
      </c>
      <c r="W428" s="1" t="s">
        <v>975</v>
      </c>
      <c r="X428" s="1" t="s">
        <v>1256</v>
      </c>
      <c r="Y428" s="1" t="s">
        <v>83</v>
      </c>
      <c r="Z428" s="1" t="s">
        <v>1230</v>
      </c>
      <c r="AA428" s="1" t="s">
        <v>51</v>
      </c>
      <c r="AB428" s="1" t="s">
        <v>1256</v>
      </c>
      <c r="AC428" s="1" t="s">
        <v>37</v>
      </c>
    </row>
    <row r="429" spans="1:29" hidden="1" x14ac:dyDescent="0.25">
      <c r="A429" s="1" t="s">
        <v>33</v>
      </c>
      <c r="B429" s="1" t="s">
        <v>34</v>
      </c>
      <c r="C429" s="2">
        <v>44834</v>
      </c>
      <c r="D429" s="1" t="s">
        <v>73</v>
      </c>
      <c r="E429" s="1" t="s">
        <v>74</v>
      </c>
      <c r="F429" s="1" t="s">
        <v>37</v>
      </c>
      <c r="G429" s="1" t="s">
        <v>1255</v>
      </c>
      <c r="H429" s="1" t="s">
        <v>76</v>
      </c>
      <c r="I429" s="3">
        <v>35429</v>
      </c>
      <c r="J429" s="3">
        <v>0</v>
      </c>
      <c r="K429" s="1" t="s">
        <v>40</v>
      </c>
      <c r="L429" s="1" t="s">
        <v>152</v>
      </c>
      <c r="M429" s="1" t="s">
        <v>153</v>
      </c>
      <c r="N429" s="1" t="s">
        <v>79</v>
      </c>
      <c r="O429" s="1" t="s">
        <v>80</v>
      </c>
      <c r="P429" s="1" t="s">
        <v>43</v>
      </c>
      <c r="Q429" s="1" t="s">
        <v>43</v>
      </c>
      <c r="R429" s="3">
        <v>0</v>
      </c>
      <c r="S429" s="1" t="s">
        <v>44</v>
      </c>
      <c r="T429" s="1" t="s">
        <v>45</v>
      </c>
      <c r="U429" s="1" t="s">
        <v>1255</v>
      </c>
      <c r="V429" s="1" t="s">
        <v>46</v>
      </c>
      <c r="W429" s="1" t="s">
        <v>975</v>
      </c>
      <c r="X429" s="1" t="s">
        <v>1256</v>
      </c>
      <c r="Y429" s="1" t="s">
        <v>83</v>
      </c>
      <c r="Z429" s="1" t="s">
        <v>1230</v>
      </c>
      <c r="AA429" s="1" t="s">
        <v>51</v>
      </c>
      <c r="AB429" s="1" t="s">
        <v>1256</v>
      </c>
      <c r="AC429" s="1" t="s">
        <v>37</v>
      </c>
    </row>
    <row r="430" spans="1:29" hidden="1" x14ac:dyDescent="0.25">
      <c r="A430" s="1" t="s">
        <v>33</v>
      </c>
      <c r="B430" s="1" t="s">
        <v>34</v>
      </c>
      <c r="C430" s="2">
        <v>44834</v>
      </c>
      <c r="D430" s="1" t="s">
        <v>73</v>
      </c>
      <c r="E430" s="1" t="s">
        <v>74</v>
      </c>
      <c r="F430" s="1" t="s">
        <v>37</v>
      </c>
      <c r="G430" s="1" t="s">
        <v>1255</v>
      </c>
      <c r="H430" s="1" t="s">
        <v>76</v>
      </c>
      <c r="I430" s="3">
        <v>33334</v>
      </c>
      <c r="J430" s="3">
        <v>0</v>
      </c>
      <c r="K430" s="1" t="s">
        <v>40</v>
      </c>
      <c r="L430" s="1" t="s">
        <v>460</v>
      </c>
      <c r="M430" s="1" t="s">
        <v>461</v>
      </c>
      <c r="N430" s="1" t="s">
        <v>79</v>
      </c>
      <c r="O430" s="1" t="s">
        <v>80</v>
      </c>
      <c r="P430" s="1" t="s">
        <v>43</v>
      </c>
      <c r="Q430" s="1" t="s">
        <v>43</v>
      </c>
      <c r="R430" s="3">
        <v>0</v>
      </c>
      <c r="S430" s="1" t="s">
        <v>44</v>
      </c>
      <c r="T430" s="1" t="s">
        <v>45</v>
      </c>
      <c r="U430" s="1" t="s">
        <v>1255</v>
      </c>
      <c r="V430" s="1" t="s">
        <v>46</v>
      </c>
      <c r="W430" s="1" t="s">
        <v>975</v>
      </c>
      <c r="X430" s="1" t="s">
        <v>1256</v>
      </c>
      <c r="Y430" s="1" t="s">
        <v>83</v>
      </c>
      <c r="Z430" s="1" t="s">
        <v>1230</v>
      </c>
      <c r="AA430" s="1" t="s">
        <v>51</v>
      </c>
      <c r="AB430" s="1" t="s">
        <v>1256</v>
      </c>
      <c r="AC430" s="1" t="s">
        <v>37</v>
      </c>
    </row>
    <row r="431" spans="1:29" hidden="1" x14ac:dyDescent="0.25">
      <c r="A431" s="1" t="s">
        <v>33</v>
      </c>
      <c r="B431" s="1" t="s">
        <v>34</v>
      </c>
      <c r="C431" s="2">
        <v>44834</v>
      </c>
      <c r="D431" s="1" t="s">
        <v>73</v>
      </c>
      <c r="E431" s="1" t="s">
        <v>74</v>
      </c>
      <c r="F431" s="1" t="s">
        <v>37</v>
      </c>
      <c r="G431" s="1" t="s">
        <v>1255</v>
      </c>
      <c r="H431" s="1" t="s">
        <v>76</v>
      </c>
      <c r="I431" s="3">
        <v>33334</v>
      </c>
      <c r="J431" s="3">
        <v>0</v>
      </c>
      <c r="K431" s="1" t="s">
        <v>40</v>
      </c>
      <c r="L431" s="1" t="s">
        <v>512</v>
      </c>
      <c r="M431" s="1" t="s">
        <v>513</v>
      </c>
      <c r="N431" s="1" t="s">
        <v>79</v>
      </c>
      <c r="O431" s="1" t="s">
        <v>80</v>
      </c>
      <c r="P431" s="1" t="s">
        <v>43</v>
      </c>
      <c r="Q431" s="1" t="s">
        <v>43</v>
      </c>
      <c r="R431" s="3">
        <v>0</v>
      </c>
      <c r="S431" s="1" t="s">
        <v>44</v>
      </c>
      <c r="T431" s="1" t="s">
        <v>45</v>
      </c>
      <c r="U431" s="1" t="s">
        <v>1255</v>
      </c>
      <c r="V431" s="1" t="s">
        <v>46</v>
      </c>
      <c r="W431" s="1" t="s">
        <v>975</v>
      </c>
      <c r="X431" s="1" t="s">
        <v>1256</v>
      </c>
      <c r="Y431" s="1" t="s">
        <v>83</v>
      </c>
      <c r="Z431" s="1" t="s">
        <v>1230</v>
      </c>
      <c r="AA431" s="1" t="s">
        <v>51</v>
      </c>
      <c r="AB431" s="1" t="s">
        <v>1256</v>
      </c>
      <c r="AC431" s="1" t="s">
        <v>37</v>
      </c>
    </row>
    <row r="432" spans="1:29" hidden="1" x14ac:dyDescent="0.25">
      <c r="A432" s="1" t="s">
        <v>33</v>
      </c>
      <c r="B432" s="1" t="s">
        <v>34</v>
      </c>
      <c r="C432" s="2">
        <v>44834</v>
      </c>
      <c r="D432" s="1" t="s">
        <v>73</v>
      </c>
      <c r="E432" s="1" t="s">
        <v>74</v>
      </c>
      <c r="F432" s="1" t="s">
        <v>37</v>
      </c>
      <c r="G432" s="1" t="s">
        <v>1255</v>
      </c>
      <c r="H432" s="1" t="s">
        <v>76</v>
      </c>
      <c r="I432" s="3">
        <v>500000</v>
      </c>
      <c r="J432" s="3">
        <v>0</v>
      </c>
      <c r="K432" s="1" t="s">
        <v>40</v>
      </c>
      <c r="L432" s="1" t="s">
        <v>117</v>
      </c>
      <c r="M432" s="1" t="s">
        <v>118</v>
      </c>
      <c r="N432" s="1" t="s">
        <v>79</v>
      </c>
      <c r="O432" s="1" t="s">
        <v>80</v>
      </c>
      <c r="P432" s="1" t="s">
        <v>43</v>
      </c>
      <c r="Q432" s="1" t="s">
        <v>43</v>
      </c>
      <c r="R432" s="3">
        <v>0</v>
      </c>
      <c r="S432" s="1" t="s">
        <v>44</v>
      </c>
      <c r="T432" s="1" t="s">
        <v>45</v>
      </c>
      <c r="U432" s="1" t="s">
        <v>1255</v>
      </c>
      <c r="V432" s="1" t="s">
        <v>46</v>
      </c>
      <c r="W432" s="1" t="s">
        <v>975</v>
      </c>
      <c r="X432" s="1" t="s">
        <v>1256</v>
      </c>
      <c r="Y432" s="1" t="s">
        <v>83</v>
      </c>
      <c r="Z432" s="1" t="s">
        <v>1230</v>
      </c>
      <c r="AA432" s="1" t="s">
        <v>51</v>
      </c>
      <c r="AB432" s="1" t="s">
        <v>1256</v>
      </c>
      <c r="AC432" s="1" t="s">
        <v>37</v>
      </c>
    </row>
    <row r="433" spans="1:29" hidden="1" x14ac:dyDescent="0.25">
      <c r="A433" s="1" t="s">
        <v>33</v>
      </c>
      <c r="B433" s="1" t="s">
        <v>34</v>
      </c>
      <c r="C433" s="2">
        <v>44834</v>
      </c>
      <c r="D433" s="1" t="s">
        <v>73</v>
      </c>
      <c r="E433" s="1" t="s">
        <v>74</v>
      </c>
      <c r="F433" s="1" t="s">
        <v>37</v>
      </c>
      <c r="G433" s="1" t="s">
        <v>1255</v>
      </c>
      <c r="H433" s="1" t="s">
        <v>76</v>
      </c>
      <c r="I433" s="3">
        <v>110301</v>
      </c>
      <c r="J433" s="3">
        <v>0</v>
      </c>
      <c r="K433" s="1" t="s">
        <v>40</v>
      </c>
      <c r="L433" s="1" t="s">
        <v>121</v>
      </c>
      <c r="M433" s="1" t="s">
        <v>122</v>
      </c>
      <c r="N433" s="1" t="s">
        <v>79</v>
      </c>
      <c r="O433" s="1" t="s">
        <v>80</v>
      </c>
      <c r="P433" s="1" t="s">
        <v>43</v>
      </c>
      <c r="Q433" s="1" t="s">
        <v>43</v>
      </c>
      <c r="R433" s="3">
        <v>0</v>
      </c>
      <c r="S433" s="1" t="s">
        <v>44</v>
      </c>
      <c r="T433" s="1" t="s">
        <v>45</v>
      </c>
      <c r="U433" s="1" t="s">
        <v>1255</v>
      </c>
      <c r="V433" s="1" t="s">
        <v>46</v>
      </c>
      <c r="W433" s="1" t="s">
        <v>975</v>
      </c>
      <c r="X433" s="1" t="s">
        <v>1256</v>
      </c>
      <c r="Y433" s="1" t="s">
        <v>83</v>
      </c>
      <c r="Z433" s="1" t="s">
        <v>1230</v>
      </c>
      <c r="AA433" s="1" t="s">
        <v>51</v>
      </c>
      <c r="AB433" s="1" t="s">
        <v>1256</v>
      </c>
      <c r="AC433" s="1" t="s">
        <v>37</v>
      </c>
    </row>
    <row r="434" spans="1:29" hidden="1" x14ac:dyDescent="0.25">
      <c r="A434" s="1" t="s">
        <v>33</v>
      </c>
      <c r="B434" s="1" t="s">
        <v>34</v>
      </c>
      <c r="C434" s="2">
        <v>44834</v>
      </c>
      <c r="D434" s="1" t="s">
        <v>73</v>
      </c>
      <c r="E434" s="1" t="s">
        <v>74</v>
      </c>
      <c r="F434" s="1" t="s">
        <v>37</v>
      </c>
      <c r="G434" s="1" t="s">
        <v>1255</v>
      </c>
      <c r="H434" s="1" t="s">
        <v>76</v>
      </c>
      <c r="I434" s="3">
        <v>66668</v>
      </c>
      <c r="J434" s="3">
        <v>0</v>
      </c>
      <c r="K434" s="1" t="s">
        <v>40</v>
      </c>
      <c r="L434" s="1" t="s">
        <v>133</v>
      </c>
      <c r="M434" s="1" t="s">
        <v>134</v>
      </c>
      <c r="N434" s="1" t="s">
        <v>79</v>
      </c>
      <c r="O434" s="1" t="s">
        <v>80</v>
      </c>
      <c r="P434" s="1" t="s">
        <v>43</v>
      </c>
      <c r="Q434" s="1" t="s">
        <v>43</v>
      </c>
      <c r="R434" s="3">
        <v>0</v>
      </c>
      <c r="S434" s="1" t="s">
        <v>44</v>
      </c>
      <c r="T434" s="1" t="s">
        <v>45</v>
      </c>
      <c r="U434" s="1" t="s">
        <v>1255</v>
      </c>
      <c r="V434" s="1" t="s">
        <v>46</v>
      </c>
      <c r="W434" s="1" t="s">
        <v>975</v>
      </c>
      <c r="X434" s="1" t="s">
        <v>1256</v>
      </c>
      <c r="Y434" s="1" t="s">
        <v>83</v>
      </c>
      <c r="Z434" s="1" t="s">
        <v>1230</v>
      </c>
      <c r="AA434" s="1" t="s">
        <v>51</v>
      </c>
      <c r="AB434" s="1" t="s">
        <v>1256</v>
      </c>
      <c r="AC434" s="1" t="s">
        <v>37</v>
      </c>
    </row>
    <row r="435" spans="1:29" hidden="1" x14ac:dyDescent="0.25">
      <c r="A435" s="1" t="s">
        <v>33</v>
      </c>
      <c r="B435" s="1" t="s">
        <v>34</v>
      </c>
      <c r="C435" s="2">
        <v>44834</v>
      </c>
      <c r="D435" s="1" t="s">
        <v>73</v>
      </c>
      <c r="E435" s="1" t="s">
        <v>74</v>
      </c>
      <c r="F435" s="1" t="s">
        <v>37</v>
      </c>
      <c r="G435" s="1" t="s">
        <v>1255</v>
      </c>
      <c r="H435" s="1" t="s">
        <v>76</v>
      </c>
      <c r="I435" s="3">
        <v>433334</v>
      </c>
      <c r="J435" s="3">
        <v>0</v>
      </c>
      <c r="K435" s="1" t="s">
        <v>40</v>
      </c>
      <c r="L435" s="1" t="s">
        <v>1115</v>
      </c>
      <c r="M435" s="1" t="s">
        <v>672</v>
      </c>
      <c r="N435" s="1" t="s">
        <v>79</v>
      </c>
      <c r="O435" s="1" t="s">
        <v>80</v>
      </c>
      <c r="P435" s="1" t="s">
        <v>43</v>
      </c>
      <c r="Q435" s="1" t="s">
        <v>43</v>
      </c>
      <c r="R435" s="3">
        <v>0</v>
      </c>
      <c r="S435" s="1" t="s">
        <v>44</v>
      </c>
      <c r="T435" s="1" t="s">
        <v>45</v>
      </c>
      <c r="U435" s="1" t="s">
        <v>1255</v>
      </c>
      <c r="V435" s="1" t="s">
        <v>46</v>
      </c>
      <c r="W435" s="1" t="s">
        <v>975</v>
      </c>
      <c r="X435" s="1" t="s">
        <v>1256</v>
      </c>
      <c r="Y435" s="1" t="s">
        <v>83</v>
      </c>
      <c r="Z435" s="1" t="s">
        <v>1230</v>
      </c>
      <c r="AA435" s="1" t="s">
        <v>51</v>
      </c>
      <c r="AB435" s="1" t="s">
        <v>1256</v>
      </c>
      <c r="AC435" s="1" t="s">
        <v>37</v>
      </c>
    </row>
    <row r="436" spans="1:29" hidden="1" x14ac:dyDescent="0.25">
      <c r="A436" s="1" t="s">
        <v>33</v>
      </c>
      <c r="B436" s="1" t="s">
        <v>34</v>
      </c>
      <c r="C436" s="2">
        <v>44834</v>
      </c>
      <c r="D436" s="1" t="s">
        <v>73</v>
      </c>
      <c r="E436" s="1" t="s">
        <v>74</v>
      </c>
      <c r="F436" s="1" t="s">
        <v>37</v>
      </c>
      <c r="G436" s="1" t="s">
        <v>1255</v>
      </c>
      <c r="H436" s="1" t="s">
        <v>76</v>
      </c>
      <c r="I436" s="3">
        <v>37762</v>
      </c>
      <c r="J436" s="3">
        <v>0</v>
      </c>
      <c r="K436" s="1" t="s">
        <v>40</v>
      </c>
      <c r="L436" s="1" t="s">
        <v>232</v>
      </c>
      <c r="M436" s="1" t="s">
        <v>233</v>
      </c>
      <c r="N436" s="1" t="s">
        <v>79</v>
      </c>
      <c r="O436" s="1" t="s">
        <v>80</v>
      </c>
      <c r="P436" s="1" t="s">
        <v>43</v>
      </c>
      <c r="Q436" s="1" t="s">
        <v>43</v>
      </c>
      <c r="R436" s="3">
        <v>0</v>
      </c>
      <c r="S436" s="1" t="s">
        <v>44</v>
      </c>
      <c r="T436" s="1" t="s">
        <v>45</v>
      </c>
      <c r="U436" s="1" t="s">
        <v>1255</v>
      </c>
      <c r="V436" s="1" t="s">
        <v>46</v>
      </c>
      <c r="W436" s="1" t="s">
        <v>975</v>
      </c>
      <c r="X436" s="1" t="s">
        <v>1256</v>
      </c>
      <c r="Y436" s="1" t="s">
        <v>83</v>
      </c>
      <c r="Z436" s="1" t="s">
        <v>1230</v>
      </c>
      <c r="AA436" s="1" t="s">
        <v>51</v>
      </c>
      <c r="AB436" s="1" t="s">
        <v>1256</v>
      </c>
      <c r="AC436" s="1" t="s">
        <v>37</v>
      </c>
    </row>
    <row r="437" spans="1:29" hidden="1" x14ac:dyDescent="0.25">
      <c r="A437" s="1" t="s">
        <v>33</v>
      </c>
      <c r="B437" s="1" t="s">
        <v>34</v>
      </c>
      <c r="C437" s="2">
        <v>44834</v>
      </c>
      <c r="D437" s="1" t="s">
        <v>73</v>
      </c>
      <c r="E437" s="1" t="s">
        <v>74</v>
      </c>
      <c r="F437" s="1" t="s">
        <v>37</v>
      </c>
      <c r="G437" s="1" t="s">
        <v>1255</v>
      </c>
      <c r="H437" s="1" t="s">
        <v>76</v>
      </c>
      <c r="I437" s="3">
        <v>187688</v>
      </c>
      <c r="J437" s="3">
        <v>0</v>
      </c>
      <c r="K437" s="1" t="s">
        <v>40</v>
      </c>
      <c r="L437" s="1" t="s">
        <v>446</v>
      </c>
      <c r="M437" s="1" t="s">
        <v>447</v>
      </c>
      <c r="N437" s="1" t="s">
        <v>79</v>
      </c>
      <c r="O437" s="1" t="s">
        <v>80</v>
      </c>
      <c r="P437" s="1" t="s">
        <v>43</v>
      </c>
      <c r="Q437" s="1" t="s">
        <v>43</v>
      </c>
      <c r="R437" s="3">
        <v>0</v>
      </c>
      <c r="S437" s="1" t="s">
        <v>44</v>
      </c>
      <c r="T437" s="1" t="s">
        <v>45</v>
      </c>
      <c r="U437" s="1" t="s">
        <v>1255</v>
      </c>
      <c r="V437" s="1" t="s">
        <v>46</v>
      </c>
      <c r="W437" s="1" t="s">
        <v>975</v>
      </c>
      <c r="X437" s="1" t="s">
        <v>1256</v>
      </c>
      <c r="Y437" s="1" t="s">
        <v>83</v>
      </c>
      <c r="Z437" s="1" t="s">
        <v>1230</v>
      </c>
      <c r="AA437" s="1" t="s">
        <v>51</v>
      </c>
      <c r="AB437" s="1" t="s">
        <v>1256</v>
      </c>
      <c r="AC437" s="1" t="s">
        <v>37</v>
      </c>
    </row>
    <row r="438" spans="1:29" hidden="1" x14ac:dyDescent="0.25">
      <c r="A438" s="1" t="s">
        <v>33</v>
      </c>
      <c r="B438" s="1" t="s">
        <v>34</v>
      </c>
      <c r="C438" s="2">
        <v>44834</v>
      </c>
      <c r="D438" s="1" t="s">
        <v>73</v>
      </c>
      <c r="E438" s="1" t="s">
        <v>74</v>
      </c>
      <c r="F438" s="1" t="s">
        <v>37</v>
      </c>
      <c r="G438" s="1" t="s">
        <v>1255</v>
      </c>
      <c r="H438" s="1" t="s">
        <v>76</v>
      </c>
      <c r="I438" s="3">
        <v>35964</v>
      </c>
      <c r="J438" s="3">
        <v>0</v>
      </c>
      <c r="K438" s="1" t="s">
        <v>40</v>
      </c>
      <c r="L438" s="1" t="s">
        <v>148</v>
      </c>
      <c r="M438" s="1" t="s">
        <v>149</v>
      </c>
      <c r="N438" s="1" t="s">
        <v>79</v>
      </c>
      <c r="O438" s="1" t="s">
        <v>80</v>
      </c>
      <c r="P438" s="1" t="s">
        <v>43</v>
      </c>
      <c r="Q438" s="1" t="s">
        <v>43</v>
      </c>
      <c r="R438" s="3">
        <v>0</v>
      </c>
      <c r="S438" s="1" t="s">
        <v>44</v>
      </c>
      <c r="T438" s="1" t="s">
        <v>45</v>
      </c>
      <c r="U438" s="1" t="s">
        <v>1255</v>
      </c>
      <c r="V438" s="1" t="s">
        <v>46</v>
      </c>
      <c r="W438" s="1" t="s">
        <v>975</v>
      </c>
      <c r="X438" s="1" t="s">
        <v>1256</v>
      </c>
      <c r="Y438" s="1" t="s">
        <v>83</v>
      </c>
      <c r="Z438" s="1" t="s">
        <v>1230</v>
      </c>
      <c r="AA438" s="1" t="s">
        <v>51</v>
      </c>
      <c r="AB438" s="1" t="s">
        <v>1256</v>
      </c>
      <c r="AC438" s="1" t="s">
        <v>37</v>
      </c>
    </row>
    <row r="439" spans="1:29" hidden="1" x14ac:dyDescent="0.25">
      <c r="A439" s="1" t="s">
        <v>33</v>
      </c>
      <c r="B439" s="1" t="s">
        <v>34</v>
      </c>
      <c r="C439" s="2">
        <v>44834</v>
      </c>
      <c r="D439" s="1" t="s">
        <v>73</v>
      </c>
      <c r="E439" s="1" t="s">
        <v>74</v>
      </c>
      <c r="F439" s="1" t="s">
        <v>37</v>
      </c>
      <c r="G439" s="1" t="s">
        <v>1255</v>
      </c>
      <c r="H439" s="1" t="s">
        <v>76</v>
      </c>
      <c r="I439" s="3">
        <v>33334</v>
      </c>
      <c r="J439" s="3">
        <v>0</v>
      </c>
      <c r="K439" s="1" t="s">
        <v>40</v>
      </c>
      <c r="L439" s="1" t="s">
        <v>601</v>
      </c>
      <c r="M439" s="1" t="s">
        <v>602</v>
      </c>
      <c r="N439" s="1" t="s">
        <v>79</v>
      </c>
      <c r="O439" s="1" t="s">
        <v>80</v>
      </c>
      <c r="P439" s="1" t="s">
        <v>43</v>
      </c>
      <c r="Q439" s="1" t="s">
        <v>43</v>
      </c>
      <c r="R439" s="3">
        <v>0</v>
      </c>
      <c r="S439" s="1" t="s">
        <v>44</v>
      </c>
      <c r="T439" s="1" t="s">
        <v>45</v>
      </c>
      <c r="U439" s="1" t="s">
        <v>1255</v>
      </c>
      <c r="V439" s="1" t="s">
        <v>46</v>
      </c>
      <c r="W439" s="1" t="s">
        <v>975</v>
      </c>
      <c r="X439" s="1" t="s">
        <v>1256</v>
      </c>
      <c r="Y439" s="1" t="s">
        <v>83</v>
      </c>
      <c r="Z439" s="1" t="s">
        <v>1230</v>
      </c>
      <c r="AA439" s="1" t="s">
        <v>51</v>
      </c>
      <c r="AB439" s="1" t="s">
        <v>1256</v>
      </c>
      <c r="AC439" s="1" t="s">
        <v>37</v>
      </c>
    </row>
    <row r="440" spans="1:29" hidden="1" x14ac:dyDescent="0.25">
      <c r="A440" s="1" t="s">
        <v>33</v>
      </c>
      <c r="B440" s="1" t="s">
        <v>34</v>
      </c>
      <c r="C440" s="2">
        <v>44834</v>
      </c>
      <c r="D440" s="1" t="s">
        <v>73</v>
      </c>
      <c r="E440" s="1" t="s">
        <v>74</v>
      </c>
      <c r="F440" s="1" t="s">
        <v>37</v>
      </c>
      <c r="G440" s="1" t="s">
        <v>1255</v>
      </c>
      <c r="H440" s="1" t="s">
        <v>76</v>
      </c>
      <c r="I440" s="3">
        <v>100000</v>
      </c>
      <c r="J440" s="3">
        <v>0</v>
      </c>
      <c r="K440" s="1" t="s">
        <v>40</v>
      </c>
      <c r="L440" s="1" t="s">
        <v>652</v>
      </c>
      <c r="M440" s="1" t="s">
        <v>653</v>
      </c>
      <c r="N440" s="1" t="s">
        <v>79</v>
      </c>
      <c r="O440" s="1" t="s">
        <v>80</v>
      </c>
      <c r="P440" s="1" t="s">
        <v>43</v>
      </c>
      <c r="Q440" s="1" t="s">
        <v>43</v>
      </c>
      <c r="R440" s="3">
        <v>0</v>
      </c>
      <c r="S440" s="1" t="s">
        <v>44</v>
      </c>
      <c r="T440" s="1" t="s">
        <v>45</v>
      </c>
      <c r="U440" s="1" t="s">
        <v>1255</v>
      </c>
      <c r="V440" s="1" t="s">
        <v>46</v>
      </c>
      <c r="W440" s="1" t="s">
        <v>975</v>
      </c>
      <c r="X440" s="1" t="s">
        <v>1256</v>
      </c>
      <c r="Y440" s="1" t="s">
        <v>83</v>
      </c>
      <c r="Z440" s="1" t="s">
        <v>1230</v>
      </c>
      <c r="AA440" s="1" t="s">
        <v>51</v>
      </c>
      <c r="AB440" s="1" t="s">
        <v>1256</v>
      </c>
      <c r="AC440" s="1" t="s">
        <v>37</v>
      </c>
    </row>
    <row r="441" spans="1:29" hidden="1" x14ac:dyDescent="0.25">
      <c r="A441" s="1" t="s">
        <v>33</v>
      </c>
      <c r="B441" s="1" t="s">
        <v>34</v>
      </c>
      <c r="C441" s="2">
        <v>44834</v>
      </c>
      <c r="D441" s="1" t="s">
        <v>73</v>
      </c>
      <c r="E441" s="1" t="s">
        <v>74</v>
      </c>
      <c r="F441" s="1" t="s">
        <v>37</v>
      </c>
      <c r="G441" s="1" t="s">
        <v>1255</v>
      </c>
      <c r="H441" s="1" t="s">
        <v>76</v>
      </c>
      <c r="I441" s="3">
        <v>190469</v>
      </c>
      <c r="J441" s="3">
        <v>0</v>
      </c>
      <c r="K441" s="1" t="s">
        <v>40</v>
      </c>
      <c r="L441" s="1" t="s">
        <v>488</v>
      </c>
      <c r="M441" s="1" t="s">
        <v>489</v>
      </c>
      <c r="N441" s="1" t="s">
        <v>79</v>
      </c>
      <c r="O441" s="1" t="s">
        <v>80</v>
      </c>
      <c r="P441" s="1" t="s">
        <v>43</v>
      </c>
      <c r="Q441" s="1" t="s">
        <v>43</v>
      </c>
      <c r="R441" s="3">
        <v>0</v>
      </c>
      <c r="S441" s="1" t="s">
        <v>44</v>
      </c>
      <c r="T441" s="1" t="s">
        <v>45</v>
      </c>
      <c r="U441" s="1" t="s">
        <v>1255</v>
      </c>
      <c r="V441" s="1" t="s">
        <v>46</v>
      </c>
      <c r="W441" s="1" t="s">
        <v>975</v>
      </c>
      <c r="X441" s="1" t="s">
        <v>1256</v>
      </c>
      <c r="Y441" s="1" t="s">
        <v>83</v>
      </c>
      <c r="Z441" s="1" t="s">
        <v>1230</v>
      </c>
      <c r="AA441" s="1" t="s">
        <v>51</v>
      </c>
      <c r="AB441" s="1" t="s">
        <v>1256</v>
      </c>
      <c r="AC441" s="1" t="s">
        <v>37</v>
      </c>
    </row>
    <row r="442" spans="1:29" hidden="1" x14ac:dyDescent="0.25">
      <c r="A442" s="1" t="s">
        <v>33</v>
      </c>
      <c r="B442" s="1" t="s">
        <v>34</v>
      </c>
      <c r="C442" s="2">
        <v>44834</v>
      </c>
      <c r="D442" s="1" t="s">
        <v>73</v>
      </c>
      <c r="E442" s="1" t="s">
        <v>74</v>
      </c>
      <c r="F442" s="1" t="s">
        <v>37</v>
      </c>
      <c r="G442" s="1" t="s">
        <v>1255</v>
      </c>
      <c r="H442" s="1" t="s">
        <v>76</v>
      </c>
      <c r="I442" s="3">
        <v>97128</v>
      </c>
      <c r="J442" s="3">
        <v>0</v>
      </c>
      <c r="K442" s="1" t="s">
        <v>40</v>
      </c>
      <c r="L442" s="1" t="s">
        <v>115</v>
      </c>
      <c r="M442" s="1" t="s">
        <v>116</v>
      </c>
      <c r="N442" s="1" t="s">
        <v>79</v>
      </c>
      <c r="O442" s="1" t="s">
        <v>80</v>
      </c>
      <c r="P442" s="1" t="s">
        <v>43</v>
      </c>
      <c r="Q442" s="1" t="s">
        <v>43</v>
      </c>
      <c r="R442" s="3">
        <v>0</v>
      </c>
      <c r="S442" s="1" t="s">
        <v>44</v>
      </c>
      <c r="T442" s="1" t="s">
        <v>45</v>
      </c>
      <c r="U442" s="1" t="s">
        <v>1255</v>
      </c>
      <c r="V442" s="1" t="s">
        <v>46</v>
      </c>
      <c r="W442" s="1" t="s">
        <v>975</v>
      </c>
      <c r="X442" s="1" t="s">
        <v>1256</v>
      </c>
      <c r="Y442" s="1" t="s">
        <v>83</v>
      </c>
      <c r="Z442" s="1" t="s">
        <v>1230</v>
      </c>
      <c r="AA442" s="1" t="s">
        <v>51</v>
      </c>
      <c r="AB442" s="1" t="s">
        <v>1256</v>
      </c>
      <c r="AC442" s="1" t="s">
        <v>37</v>
      </c>
    </row>
    <row r="443" spans="1:29" hidden="1" x14ac:dyDescent="0.25">
      <c r="A443" s="1" t="s">
        <v>33</v>
      </c>
      <c r="B443" s="1" t="s">
        <v>34</v>
      </c>
      <c r="C443" s="2">
        <v>44834</v>
      </c>
      <c r="D443" s="1" t="s">
        <v>73</v>
      </c>
      <c r="E443" s="1" t="s">
        <v>74</v>
      </c>
      <c r="F443" s="1" t="s">
        <v>37</v>
      </c>
      <c r="G443" s="1" t="s">
        <v>1255</v>
      </c>
      <c r="H443" s="1" t="s">
        <v>76</v>
      </c>
      <c r="I443" s="3">
        <v>393611</v>
      </c>
      <c r="J443" s="3">
        <v>0</v>
      </c>
      <c r="K443" s="1" t="s">
        <v>40</v>
      </c>
      <c r="L443" s="1" t="s">
        <v>452</v>
      </c>
      <c r="M443" s="1" t="s">
        <v>453</v>
      </c>
      <c r="N443" s="1" t="s">
        <v>928</v>
      </c>
      <c r="O443" s="1" t="s">
        <v>929</v>
      </c>
      <c r="P443" s="1" t="s">
        <v>43</v>
      </c>
      <c r="Q443" s="1" t="s">
        <v>43</v>
      </c>
      <c r="R443" s="3">
        <v>0</v>
      </c>
      <c r="S443" s="1" t="s">
        <v>44</v>
      </c>
      <c r="T443" s="1" t="s">
        <v>45</v>
      </c>
      <c r="U443" s="1" t="s">
        <v>1255</v>
      </c>
      <c r="V443" s="1" t="s">
        <v>46</v>
      </c>
      <c r="W443" s="1" t="s">
        <v>975</v>
      </c>
      <c r="X443" s="1" t="s">
        <v>1256</v>
      </c>
      <c r="Y443" s="1" t="s">
        <v>83</v>
      </c>
      <c r="Z443" s="1" t="s">
        <v>1230</v>
      </c>
      <c r="AA443" s="1" t="s">
        <v>51</v>
      </c>
      <c r="AB443" s="1" t="s">
        <v>1256</v>
      </c>
      <c r="AC443" s="1" t="s">
        <v>37</v>
      </c>
    </row>
    <row r="444" spans="1:29" hidden="1" x14ac:dyDescent="0.25">
      <c r="A444" s="1" t="s">
        <v>33</v>
      </c>
      <c r="B444" s="1" t="s">
        <v>34</v>
      </c>
      <c r="C444" s="2">
        <v>44834</v>
      </c>
      <c r="D444" s="1" t="s">
        <v>73</v>
      </c>
      <c r="E444" s="1" t="s">
        <v>74</v>
      </c>
      <c r="F444" s="1" t="s">
        <v>37</v>
      </c>
      <c r="G444" s="1" t="s">
        <v>1255</v>
      </c>
      <c r="H444" s="1" t="s">
        <v>76</v>
      </c>
      <c r="I444" s="3">
        <v>333334</v>
      </c>
      <c r="J444" s="3">
        <v>0</v>
      </c>
      <c r="K444" s="1" t="s">
        <v>40</v>
      </c>
      <c r="L444" s="1" t="s">
        <v>293</v>
      </c>
      <c r="M444" s="1" t="s">
        <v>294</v>
      </c>
      <c r="N444" s="1" t="s">
        <v>295</v>
      </c>
      <c r="O444" s="1" t="s">
        <v>296</v>
      </c>
      <c r="P444" s="1" t="s">
        <v>43</v>
      </c>
      <c r="Q444" s="1" t="s">
        <v>43</v>
      </c>
      <c r="R444" s="3">
        <v>0</v>
      </c>
      <c r="S444" s="1" t="s">
        <v>44</v>
      </c>
      <c r="T444" s="1" t="s">
        <v>45</v>
      </c>
      <c r="U444" s="1" t="s">
        <v>1255</v>
      </c>
      <c r="V444" s="1" t="s">
        <v>46</v>
      </c>
      <c r="W444" s="1" t="s">
        <v>975</v>
      </c>
      <c r="X444" s="1" t="s">
        <v>1256</v>
      </c>
      <c r="Y444" s="1" t="s">
        <v>83</v>
      </c>
      <c r="Z444" s="1" t="s">
        <v>1230</v>
      </c>
      <c r="AA444" s="1" t="s">
        <v>51</v>
      </c>
      <c r="AB444" s="1" t="s">
        <v>1256</v>
      </c>
      <c r="AC444" s="1" t="s">
        <v>37</v>
      </c>
    </row>
    <row r="445" spans="1:29" hidden="1" x14ac:dyDescent="0.25">
      <c r="A445" s="1" t="s">
        <v>33</v>
      </c>
      <c r="B445" s="1" t="s">
        <v>34</v>
      </c>
      <c r="C445" s="2">
        <v>44834</v>
      </c>
      <c r="D445" s="1" t="s">
        <v>73</v>
      </c>
      <c r="E445" s="1" t="s">
        <v>74</v>
      </c>
      <c r="F445" s="1" t="s">
        <v>37</v>
      </c>
      <c r="G445" s="1" t="s">
        <v>1255</v>
      </c>
      <c r="H445" s="1" t="s">
        <v>76</v>
      </c>
      <c r="I445" s="3">
        <v>33334</v>
      </c>
      <c r="J445" s="3">
        <v>0</v>
      </c>
      <c r="K445" s="1" t="s">
        <v>40</v>
      </c>
      <c r="L445" s="1" t="s">
        <v>758</v>
      </c>
      <c r="M445" s="1" t="s">
        <v>759</v>
      </c>
      <c r="N445" s="1" t="s">
        <v>79</v>
      </c>
      <c r="O445" s="1" t="s">
        <v>80</v>
      </c>
      <c r="P445" s="1" t="s">
        <v>43</v>
      </c>
      <c r="Q445" s="1" t="s">
        <v>43</v>
      </c>
      <c r="R445" s="3">
        <v>0</v>
      </c>
      <c r="S445" s="1" t="s">
        <v>44</v>
      </c>
      <c r="T445" s="1" t="s">
        <v>45</v>
      </c>
      <c r="U445" s="1" t="s">
        <v>1255</v>
      </c>
      <c r="V445" s="1" t="s">
        <v>46</v>
      </c>
      <c r="W445" s="1" t="s">
        <v>975</v>
      </c>
      <c r="X445" s="1" t="s">
        <v>1256</v>
      </c>
      <c r="Y445" s="1" t="s">
        <v>83</v>
      </c>
      <c r="Z445" s="1" t="s">
        <v>1230</v>
      </c>
      <c r="AA445" s="1" t="s">
        <v>51</v>
      </c>
      <c r="AB445" s="1" t="s">
        <v>1256</v>
      </c>
      <c r="AC445" s="1" t="s">
        <v>37</v>
      </c>
    </row>
    <row r="446" spans="1:29" hidden="1" x14ac:dyDescent="0.25">
      <c r="A446" s="1" t="s">
        <v>33</v>
      </c>
      <c r="B446" s="1" t="s">
        <v>34</v>
      </c>
      <c r="C446" s="2">
        <v>44834</v>
      </c>
      <c r="D446" s="1" t="s">
        <v>73</v>
      </c>
      <c r="E446" s="1" t="s">
        <v>74</v>
      </c>
      <c r="F446" s="1" t="s">
        <v>37</v>
      </c>
      <c r="G446" s="1" t="s">
        <v>1255</v>
      </c>
      <c r="H446" s="1" t="s">
        <v>76</v>
      </c>
      <c r="I446" s="3">
        <v>233334</v>
      </c>
      <c r="J446" s="3">
        <v>0</v>
      </c>
      <c r="K446" s="1" t="s">
        <v>40</v>
      </c>
      <c r="L446" s="1" t="s">
        <v>113</v>
      </c>
      <c r="M446" s="1" t="s">
        <v>114</v>
      </c>
      <c r="N446" s="1" t="s">
        <v>79</v>
      </c>
      <c r="O446" s="1" t="s">
        <v>80</v>
      </c>
      <c r="P446" s="1" t="s">
        <v>43</v>
      </c>
      <c r="Q446" s="1" t="s">
        <v>43</v>
      </c>
      <c r="R446" s="3">
        <v>0</v>
      </c>
      <c r="S446" s="1" t="s">
        <v>44</v>
      </c>
      <c r="T446" s="1" t="s">
        <v>45</v>
      </c>
      <c r="U446" s="1" t="s">
        <v>1255</v>
      </c>
      <c r="V446" s="1" t="s">
        <v>46</v>
      </c>
      <c r="W446" s="1" t="s">
        <v>975</v>
      </c>
      <c r="X446" s="1" t="s">
        <v>1256</v>
      </c>
      <c r="Y446" s="1" t="s">
        <v>83</v>
      </c>
      <c r="Z446" s="1" t="s">
        <v>1230</v>
      </c>
      <c r="AA446" s="1" t="s">
        <v>51</v>
      </c>
      <c r="AB446" s="1" t="s">
        <v>1256</v>
      </c>
      <c r="AC446" s="1" t="s">
        <v>37</v>
      </c>
    </row>
    <row r="447" spans="1:29" hidden="1" x14ac:dyDescent="0.25">
      <c r="A447" s="1" t="s">
        <v>33</v>
      </c>
      <c r="B447" s="1" t="s">
        <v>34</v>
      </c>
      <c r="C447" s="2">
        <v>44834</v>
      </c>
      <c r="D447" s="1" t="s">
        <v>73</v>
      </c>
      <c r="E447" s="1" t="s">
        <v>74</v>
      </c>
      <c r="F447" s="1" t="s">
        <v>37</v>
      </c>
      <c r="G447" s="1" t="s">
        <v>1255</v>
      </c>
      <c r="H447" s="1" t="s">
        <v>76</v>
      </c>
      <c r="I447" s="3">
        <v>36329</v>
      </c>
      <c r="J447" s="3">
        <v>0</v>
      </c>
      <c r="K447" s="1" t="s">
        <v>40</v>
      </c>
      <c r="L447" s="1" t="s">
        <v>468</v>
      </c>
      <c r="M447" s="1" t="s">
        <v>469</v>
      </c>
      <c r="N447" s="1" t="s">
        <v>79</v>
      </c>
      <c r="O447" s="1" t="s">
        <v>80</v>
      </c>
      <c r="P447" s="1" t="s">
        <v>43</v>
      </c>
      <c r="Q447" s="1" t="s">
        <v>43</v>
      </c>
      <c r="R447" s="3">
        <v>0</v>
      </c>
      <c r="S447" s="1" t="s">
        <v>44</v>
      </c>
      <c r="T447" s="1" t="s">
        <v>45</v>
      </c>
      <c r="U447" s="1" t="s">
        <v>1255</v>
      </c>
      <c r="V447" s="1" t="s">
        <v>46</v>
      </c>
      <c r="W447" s="1" t="s">
        <v>975</v>
      </c>
      <c r="X447" s="1" t="s">
        <v>1256</v>
      </c>
      <c r="Y447" s="1" t="s">
        <v>83</v>
      </c>
      <c r="Z447" s="1" t="s">
        <v>1230</v>
      </c>
      <c r="AA447" s="1" t="s">
        <v>51</v>
      </c>
      <c r="AB447" s="1" t="s">
        <v>1256</v>
      </c>
      <c r="AC447" s="1" t="s">
        <v>37</v>
      </c>
    </row>
    <row r="448" spans="1:29" hidden="1" x14ac:dyDescent="0.25">
      <c r="A448" s="1" t="s">
        <v>33</v>
      </c>
      <c r="B448" s="1" t="s">
        <v>34</v>
      </c>
      <c r="C448" s="2">
        <v>44834</v>
      </c>
      <c r="D448" s="1" t="s">
        <v>73</v>
      </c>
      <c r="E448" s="1" t="s">
        <v>74</v>
      </c>
      <c r="F448" s="1" t="s">
        <v>37</v>
      </c>
      <c r="G448" s="1" t="s">
        <v>1255</v>
      </c>
      <c r="H448" s="1" t="s">
        <v>76</v>
      </c>
      <c r="I448" s="3">
        <v>37676</v>
      </c>
      <c r="J448" s="3">
        <v>0</v>
      </c>
      <c r="K448" s="1" t="s">
        <v>40</v>
      </c>
      <c r="L448" s="1" t="s">
        <v>797</v>
      </c>
      <c r="M448" s="1" t="s">
        <v>798</v>
      </c>
      <c r="N448" s="1" t="s">
        <v>79</v>
      </c>
      <c r="O448" s="1" t="s">
        <v>80</v>
      </c>
      <c r="P448" s="1" t="s">
        <v>43</v>
      </c>
      <c r="Q448" s="1" t="s">
        <v>43</v>
      </c>
      <c r="R448" s="3">
        <v>0</v>
      </c>
      <c r="S448" s="1" t="s">
        <v>44</v>
      </c>
      <c r="T448" s="1" t="s">
        <v>45</v>
      </c>
      <c r="U448" s="1" t="s">
        <v>1255</v>
      </c>
      <c r="V448" s="1" t="s">
        <v>46</v>
      </c>
      <c r="W448" s="1" t="s">
        <v>975</v>
      </c>
      <c r="X448" s="1" t="s">
        <v>1256</v>
      </c>
      <c r="Y448" s="1" t="s">
        <v>83</v>
      </c>
      <c r="Z448" s="1" t="s">
        <v>1230</v>
      </c>
      <c r="AA448" s="1" t="s">
        <v>51</v>
      </c>
      <c r="AB448" s="1" t="s">
        <v>1256</v>
      </c>
      <c r="AC448" s="1" t="s">
        <v>37</v>
      </c>
    </row>
    <row r="449" spans="1:29" hidden="1" x14ac:dyDescent="0.25">
      <c r="A449" s="1" t="s">
        <v>33</v>
      </c>
      <c r="B449" s="1" t="s">
        <v>34</v>
      </c>
      <c r="C449" s="2">
        <v>44834</v>
      </c>
      <c r="D449" s="1" t="s">
        <v>73</v>
      </c>
      <c r="E449" s="1" t="s">
        <v>74</v>
      </c>
      <c r="F449" s="1" t="s">
        <v>37</v>
      </c>
      <c r="G449" s="1" t="s">
        <v>1255</v>
      </c>
      <c r="H449" s="1" t="s">
        <v>76</v>
      </c>
      <c r="I449" s="3">
        <v>400000</v>
      </c>
      <c r="J449" s="3">
        <v>0</v>
      </c>
      <c r="K449" s="1" t="s">
        <v>40</v>
      </c>
      <c r="L449" s="1" t="s">
        <v>117</v>
      </c>
      <c r="M449" s="1" t="s">
        <v>118</v>
      </c>
      <c r="N449" s="1" t="s">
        <v>79</v>
      </c>
      <c r="O449" s="1" t="s">
        <v>80</v>
      </c>
      <c r="P449" s="1" t="s">
        <v>43</v>
      </c>
      <c r="Q449" s="1" t="s">
        <v>43</v>
      </c>
      <c r="R449" s="3">
        <v>0</v>
      </c>
      <c r="S449" s="1" t="s">
        <v>44</v>
      </c>
      <c r="T449" s="1" t="s">
        <v>45</v>
      </c>
      <c r="U449" s="1" t="s">
        <v>1255</v>
      </c>
      <c r="V449" s="1" t="s">
        <v>46</v>
      </c>
      <c r="W449" s="1" t="s">
        <v>975</v>
      </c>
      <c r="X449" s="1" t="s">
        <v>1256</v>
      </c>
      <c r="Y449" s="1" t="s">
        <v>83</v>
      </c>
      <c r="Z449" s="1" t="s">
        <v>1230</v>
      </c>
      <c r="AA449" s="1" t="s">
        <v>51</v>
      </c>
      <c r="AB449" s="1" t="s">
        <v>1256</v>
      </c>
      <c r="AC449" s="1" t="s">
        <v>37</v>
      </c>
    </row>
    <row r="450" spans="1:29" hidden="1" x14ac:dyDescent="0.25">
      <c r="A450" s="1" t="s">
        <v>33</v>
      </c>
      <c r="B450" s="1" t="s">
        <v>34</v>
      </c>
      <c r="C450" s="2">
        <v>44834</v>
      </c>
      <c r="D450" s="1" t="s">
        <v>73</v>
      </c>
      <c r="E450" s="1" t="s">
        <v>74</v>
      </c>
      <c r="F450" s="1" t="s">
        <v>37</v>
      </c>
      <c r="G450" s="1" t="s">
        <v>1255</v>
      </c>
      <c r="H450" s="1" t="s">
        <v>76</v>
      </c>
      <c r="I450" s="3">
        <v>35588</v>
      </c>
      <c r="J450" s="3">
        <v>0</v>
      </c>
      <c r="K450" s="1" t="s">
        <v>40</v>
      </c>
      <c r="L450" s="1" t="s">
        <v>1257</v>
      </c>
      <c r="M450" s="1" t="s">
        <v>789</v>
      </c>
      <c r="N450" s="1" t="s">
        <v>79</v>
      </c>
      <c r="O450" s="1" t="s">
        <v>80</v>
      </c>
      <c r="P450" s="1" t="s">
        <v>43</v>
      </c>
      <c r="Q450" s="1" t="s">
        <v>43</v>
      </c>
      <c r="R450" s="3">
        <v>0</v>
      </c>
      <c r="S450" s="1" t="s">
        <v>44</v>
      </c>
      <c r="T450" s="1" t="s">
        <v>45</v>
      </c>
      <c r="U450" s="1" t="s">
        <v>1255</v>
      </c>
      <c r="V450" s="1" t="s">
        <v>46</v>
      </c>
      <c r="W450" s="1" t="s">
        <v>975</v>
      </c>
      <c r="X450" s="1" t="s">
        <v>1256</v>
      </c>
      <c r="Y450" s="1" t="s">
        <v>83</v>
      </c>
      <c r="Z450" s="1" t="s">
        <v>1230</v>
      </c>
      <c r="AA450" s="1" t="s">
        <v>51</v>
      </c>
      <c r="AB450" s="1" t="s">
        <v>1256</v>
      </c>
      <c r="AC450" s="1" t="s">
        <v>37</v>
      </c>
    </row>
    <row r="451" spans="1:29" hidden="1" x14ac:dyDescent="0.25">
      <c r="A451" s="1" t="s">
        <v>33</v>
      </c>
      <c r="B451" s="1" t="s">
        <v>34</v>
      </c>
      <c r="C451" s="2">
        <v>44834</v>
      </c>
      <c r="D451" s="1" t="s">
        <v>73</v>
      </c>
      <c r="E451" s="1" t="s">
        <v>74</v>
      </c>
      <c r="F451" s="1" t="s">
        <v>37</v>
      </c>
      <c r="G451" s="1" t="s">
        <v>1255</v>
      </c>
      <c r="H451" s="1" t="s">
        <v>76</v>
      </c>
      <c r="I451" s="3">
        <v>110301</v>
      </c>
      <c r="J451" s="3">
        <v>0</v>
      </c>
      <c r="K451" s="1" t="s">
        <v>40</v>
      </c>
      <c r="L451" s="1" t="s">
        <v>121</v>
      </c>
      <c r="M451" s="1" t="s">
        <v>122</v>
      </c>
      <c r="N451" s="1" t="s">
        <v>79</v>
      </c>
      <c r="O451" s="1" t="s">
        <v>80</v>
      </c>
      <c r="P451" s="1" t="s">
        <v>43</v>
      </c>
      <c r="Q451" s="1" t="s">
        <v>43</v>
      </c>
      <c r="R451" s="3">
        <v>0</v>
      </c>
      <c r="S451" s="1" t="s">
        <v>44</v>
      </c>
      <c r="T451" s="1" t="s">
        <v>45</v>
      </c>
      <c r="U451" s="1" t="s">
        <v>1255</v>
      </c>
      <c r="V451" s="1" t="s">
        <v>46</v>
      </c>
      <c r="W451" s="1" t="s">
        <v>975</v>
      </c>
      <c r="X451" s="1" t="s">
        <v>1256</v>
      </c>
      <c r="Y451" s="1" t="s">
        <v>83</v>
      </c>
      <c r="Z451" s="1" t="s">
        <v>1230</v>
      </c>
      <c r="AA451" s="1" t="s">
        <v>51</v>
      </c>
      <c r="AB451" s="1" t="s">
        <v>1256</v>
      </c>
      <c r="AC451" s="1" t="s">
        <v>37</v>
      </c>
    </row>
    <row r="452" spans="1:29" hidden="1" x14ac:dyDescent="0.25">
      <c r="A452" s="1" t="s">
        <v>33</v>
      </c>
      <c r="B452" s="1" t="s">
        <v>34</v>
      </c>
      <c r="C452" s="2">
        <v>44834</v>
      </c>
      <c r="D452" s="1" t="s">
        <v>73</v>
      </c>
      <c r="E452" s="1" t="s">
        <v>74</v>
      </c>
      <c r="F452" s="1" t="s">
        <v>37</v>
      </c>
      <c r="G452" s="1" t="s">
        <v>1255</v>
      </c>
      <c r="H452" s="1" t="s">
        <v>76</v>
      </c>
      <c r="I452" s="3">
        <v>35202</v>
      </c>
      <c r="J452" s="3">
        <v>0</v>
      </c>
      <c r="K452" s="1" t="s">
        <v>40</v>
      </c>
      <c r="L452" s="1" t="s">
        <v>669</v>
      </c>
      <c r="M452" s="1" t="s">
        <v>670</v>
      </c>
      <c r="N452" s="1" t="s">
        <v>79</v>
      </c>
      <c r="O452" s="1" t="s">
        <v>80</v>
      </c>
      <c r="P452" s="1" t="s">
        <v>43</v>
      </c>
      <c r="Q452" s="1" t="s">
        <v>43</v>
      </c>
      <c r="R452" s="3">
        <v>0</v>
      </c>
      <c r="S452" s="1" t="s">
        <v>44</v>
      </c>
      <c r="T452" s="1" t="s">
        <v>45</v>
      </c>
      <c r="U452" s="1" t="s">
        <v>1255</v>
      </c>
      <c r="V452" s="1" t="s">
        <v>46</v>
      </c>
      <c r="W452" s="1" t="s">
        <v>975</v>
      </c>
      <c r="X452" s="1" t="s">
        <v>1256</v>
      </c>
      <c r="Y452" s="1" t="s">
        <v>83</v>
      </c>
      <c r="Z452" s="1" t="s">
        <v>1230</v>
      </c>
      <c r="AA452" s="1" t="s">
        <v>51</v>
      </c>
      <c r="AB452" s="1" t="s">
        <v>1256</v>
      </c>
      <c r="AC452" s="1" t="s">
        <v>37</v>
      </c>
    </row>
    <row r="453" spans="1:29" hidden="1" x14ac:dyDescent="0.25">
      <c r="A453" s="1" t="s">
        <v>33</v>
      </c>
      <c r="B453" s="1" t="s">
        <v>34</v>
      </c>
      <c r="C453" s="2">
        <v>44834</v>
      </c>
      <c r="D453" s="1" t="s">
        <v>73</v>
      </c>
      <c r="E453" s="1" t="s">
        <v>74</v>
      </c>
      <c r="F453" s="1" t="s">
        <v>37</v>
      </c>
      <c r="G453" s="1" t="s">
        <v>1255</v>
      </c>
      <c r="H453" s="1" t="s">
        <v>76</v>
      </c>
      <c r="I453" s="3">
        <v>166667</v>
      </c>
      <c r="J453" s="3">
        <v>0</v>
      </c>
      <c r="K453" s="1" t="s">
        <v>40</v>
      </c>
      <c r="L453" s="1" t="s">
        <v>1115</v>
      </c>
      <c r="M453" s="1" t="s">
        <v>672</v>
      </c>
      <c r="N453" s="1" t="s">
        <v>79</v>
      </c>
      <c r="O453" s="1" t="s">
        <v>80</v>
      </c>
      <c r="P453" s="1" t="s">
        <v>43</v>
      </c>
      <c r="Q453" s="1" t="s">
        <v>43</v>
      </c>
      <c r="R453" s="3">
        <v>0</v>
      </c>
      <c r="S453" s="1" t="s">
        <v>44</v>
      </c>
      <c r="T453" s="1" t="s">
        <v>45</v>
      </c>
      <c r="U453" s="1" t="s">
        <v>1255</v>
      </c>
      <c r="V453" s="1" t="s">
        <v>46</v>
      </c>
      <c r="W453" s="1" t="s">
        <v>975</v>
      </c>
      <c r="X453" s="1" t="s">
        <v>1256</v>
      </c>
      <c r="Y453" s="1" t="s">
        <v>83</v>
      </c>
      <c r="Z453" s="1" t="s">
        <v>1230</v>
      </c>
      <c r="AA453" s="1" t="s">
        <v>51</v>
      </c>
      <c r="AB453" s="1" t="s">
        <v>1256</v>
      </c>
      <c r="AC453" s="1" t="s">
        <v>37</v>
      </c>
    </row>
    <row r="454" spans="1:29" hidden="1" x14ac:dyDescent="0.25">
      <c r="A454" s="1" t="s">
        <v>33</v>
      </c>
      <c r="B454" s="1" t="s">
        <v>34</v>
      </c>
      <c r="C454" s="2">
        <v>44834</v>
      </c>
      <c r="D454" s="1" t="s">
        <v>73</v>
      </c>
      <c r="E454" s="1" t="s">
        <v>74</v>
      </c>
      <c r="F454" s="1" t="s">
        <v>37</v>
      </c>
      <c r="G454" s="1" t="s">
        <v>1255</v>
      </c>
      <c r="H454" s="1" t="s">
        <v>76</v>
      </c>
      <c r="I454" s="3">
        <v>33334</v>
      </c>
      <c r="J454" s="3">
        <v>0</v>
      </c>
      <c r="K454" s="1" t="s">
        <v>40</v>
      </c>
      <c r="L454" s="1" t="s">
        <v>125</v>
      </c>
      <c r="M454" s="1" t="s">
        <v>126</v>
      </c>
      <c r="N454" s="1" t="s">
        <v>79</v>
      </c>
      <c r="O454" s="1" t="s">
        <v>80</v>
      </c>
      <c r="P454" s="1" t="s">
        <v>43</v>
      </c>
      <c r="Q454" s="1" t="s">
        <v>43</v>
      </c>
      <c r="R454" s="3">
        <v>0</v>
      </c>
      <c r="S454" s="1" t="s">
        <v>44</v>
      </c>
      <c r="T454" s="1" t="s">
        <v>45</v>
      </c>
      <c r="U454" s="1" t="s">
        <v>1255</v>
      </c>
      <c r="V454" s="1" t="s">
        <v>46</v>
      </c>
      <c r="W454" s="1" t="s">
        <v>975</v>
      </c>
      <c r="X454" s="1" t="s">
        <v>1256</v>
      </c>
      <c r="Y454" s="1" t="s">
        <v>83</v>
      </c>
      <c r="Z454" s="1" t="s">
        <v>1230</v>
      </c>
      <c r="AA454" s="1" t="s">
        <v>51</v>
      </c>
      <c r="AB454" s="1" t="s">
        <v>1256</v>
      </c>
      <c r="AC454" s="1" t="s">
        <v>37</v>
      </c>
    </row>
    <row r="455" spans="1:29" hidden="1" x14ac:dyDescent="0.25">
      <c r="A455" s="1" t="s">
        <v>33</v>
      </c>
      <c r="B455" s="1" t="s">
        <v>34</v>
      </c>
      <c r="C455" s="2">
        <v>44834</v>
      </c>
      <c r="D455" s="1" t="s">
        <v>73</v>
      </c>
      <c r="E455" s="1" t="s">
        <v>74</v>
      </c>
      <c r="F455" s="1" t="s">
        <v>37</v>
      </c>
      <c r="G455" s="1" t="s">
        <v>1255</v>
      </c>
      <c r="H455" s="1" t="s">
        <v>76</v>
      </c>
      <c r="I455" s="3">
        <v>34523</v>
      </c>
      <c r="J455" s="3">
        <v>0</v>
      </c>
      <c r="K455" s="1" t="s">
        <v>40</v>
      </c>
      <c r="L455" s="1" t="s">
        <v>569</v>
      </c>
      <c r="M455" s="1" t="s">
        <v>570</v>
      </c>
      <c r="N455" s="1" t="s">
        <v>79</v>
      </c>
      <c r="O455" s="1" t="s">
        <v>80</v>
      </c>
      <c r="P455" s="1" t="s">
        <v>43</v>
      </c>
      <c r="Q455" s="1" t="s">
        <v>43</v>
      </c>
      <c r="R455" s="3">
        <v>0</v>
      </c>
      <c r="S455" s="1" t="s">
        <v>44</v>
      </c>
      <c r="T455" s="1" t="s">
        <v>45</v>
      </c>
      <c r="U455" s="1" t="s">
        <v>1255</v>
      </c>
      <c r="V455" s="1" t="s">
        <v>46</v>
      </c>
      <c r="W455" s="1" t="s">
        <v>975</v>
      </c>
      <c r="X455" s="1" t="s">
        <v>1256</v>
      </c>
      <c r="Y455" s="1" t="s">
        <v>83</v>
      </c>
      <c r="Z455" s="1" t="s">
        <v>1230</v>
      </c>
      <c r="AA455" s="1" t="s">
        <v>51</v>
      </c>
      <c r="AB455" s="1" t="s">
        <v>1256</v>
      </c>
      <c r="AC455" s="1" t="s">
        <v>37</v>
      </c>
    </row>
    <row r="456" spans="1:29" hidden="1" x14ac:dyDescent="0.25">
      <c r="A456" s="1" t="s">
        <v>33</v>
      </c>
      <c r="B456" s="1" t="s">
        <v>34</v>
      </c>
      <c r="C456" s="2">
        <v>44834</v>
      </c>
      <c r="D456" s="1" t="s">
        <v>73</v>
      </c>
      <c r="E456" s="1" t="s">
        <v>74</v>
      </c>
      <c r="F456" s="1" t="s">
        <v>37</v>
      </c>
      <c r="G456" s="1" t="s">
        <v>1255</v>
      </c>
      <c r="H456" s="1" t="s">
        <v>76</v>
      </c>
      <c r="I456" s="3">
        <v>37017</v>
      </c>
      <c r="J456" s="3">
        <v>0</v>
      </c>
      <c r="K456" s="1" t="s">
        <v>40</v>
      </c>
      <c r="L456" s="1" t="s">
        <v>585</v>
      </c>
      <c r="M456" s="1" t="s">
        <v>586</v>
      </c>
      <c r="N456" s="1" t="s">
        <v>79</v>
      </c>
      <c r="O456" s="1" t="s">
        <v>80</v>
      </c>
      <c r="P456" s="1" t="s">
        <v>43</v>
      </c>
      <c r="Q456" s="1" t="s">
        <v>43</v>
      </c>
      <c r="R456" s="3">
        <v>0</v>
      </c>
      <c r="S456" s="1" t="s">
        <v>44</v>
      </c>
      <c r="T456" s="1" t="s">
        <v>45</v>
      </c>
      <c r="U456" s="1" t="s">
        <v>1255</v>
      </c>
      <c r="V456" s="1" t="s">
        <v>46</v>
      </c>
      <c r="W456" s="1" t="s">
        <v>975</v>
      </c>
      <c r="X456" s="1" t="s">
        <v>1256</v>
      </c>
      <c r="Y456" s="1" t="s">
        <v>83</v>
      </c>
      <c r="Z456" s="1" t="s">
        <v>1230</v>
      </c>
      <c r="AA456" s="1" t="s">
        <v>51</v>
      </c>
      <c r="AB456" s="1" t="s">
        <v>1256</v>
      </c>
      <c r="AC456" s="1" t="s">
        <v>37</v>
      </c>
    </row>
    <row r="457" spans="1:29" hidden="1" x14ac:dyDescent="0.25">
      <c r="A457" s="1" t="s">
        <v>33</v>
      </c>
      <c r="B457" s="1" t="s">
        <v>34</v>
      </c>
      <c r="C457" s="2">
        <v>44834</v>
      </c>
      <c r="D457" s="1" t="s">
        <v>73</v>
      </c>
      <c r="E457" s="1" t="s">
        <v>74</v>
      </c>
      <c r="F457" s="1" t="s">
        <v>37</v>
      </c>
      <c r="G457" s="1" t="s">
        <v>1255</v>
      </c>
      <c r="H457" s="1" t="s">
        <v>76</v>
      </c>
      <c r="I457" s="3">
        <v>211199</v>
      </c>
      <c r="J457" s="3">
        <v>0</v>
      </c>
      <c r="K457" s="1" t="s">
        <v>40</v>
      </c>
      <c r="L457" s="1" t="s">
        <v>669</v>
      </c>
      <c r="M457" s="1" t="s">
        <v>670</v>
      </c>
      <c r="N457" s="1" t="s">
        <v>79</v>
      </c>
      <c r="O457" s="1" t="s">
        <v>80</v>
      </c>
      <c r="P457" s="1" t="s">
        <v>43</v>
      </c>
      <c r="Q457" s="1" t="s">
        <v>43</v>
      </c>
      <c r="R457" s="3">
        <v>0</v>
      </c>
      <c r="S457" s="1" t="s">
        <v>44</v>
      </c>
      <c r="T457" s="1" t="s">
        <v>45</v>
      </c>
      <c r="U457" s="1" t="s">
        <v>1255</v>
      </c>
      <c r="V457" s="1" t="s">
        <v>46</v>
      </c>
      <c r="W457" s="1" t="s">
        <v>975</v>
      </c>
      <c r="X457" s="1" t="s">
        <v>1256</v>
      </c>
      <c r="Y457" s="1" t="s">
        <v>83</v>
      </c>
      <c r="Z457" s="1" t="s">
        <v>1230</v>
      </c>
      <c r="AA457" s="1" t="s">
        <v>51</v>
      </c>
      <c r="AB457" s="1" t="s">
        <v>1256</v>
      </c>
      <c r="AC457" s="1" t="s">
        <v>37</v>
      </c>
    </row>
    <row r="458" spans="1:29" hidden="1" x14ac:dyDescent="0.25">
      <c r="A458" s="1" t="s">
        <v>33</v>
      </c>
      <c r="B458" s="1" t="s">
        <v>34</v>
      </c>
      <c r="C458" s="2">
        <v>44840</v>
      </c>
      <c r="D458" s="1" t="s">
        <v>35</v>
      </c>
      <c r="E458" s="1" t="s">
        <v>36</v>
      </c>
      <c r="F458" s="1" t="s">
        <v>37</v>
      </c>
      <c r="G458" s="1" t="s">
        <v>1258</v>
      </c>
      <c r="H458" s="1" t="s">
        <v>1259</v>
      </c>
      <c r="I458" s="54">
        <v>0</v>
      </c>
      <c r="J458" s="54">
        <v>33333</v>
      </c>
      <c r="K458" s="1" t="s">
        <v>40</v>
      </c>
      <c r="L458" s="1" t="s">
        <v>41</v>
      </c>
      <c r="M458" s="1" t="s">
        <v>42</v>
      </c>
      <c r="N458" s="1" t="s">
        <v>37</v>
      </c>
      <c r="O458" s="1" t="s">
        <v>43</v>
      </c>
      <c r="P458" s="1" t="s">
        <v>43</v>
      </c>
      <c r="Q458" s="1" t="s">
        <v>43</v>
      </c>
      <c r="R458" s="3">
        <v>0</v>
      </c>
      <c r="S458" s="1" t="s">
        <v>44</v>
      </c>
      <c r="T458" s="1" t="s">
        <v>45</v>
      </c>
      <c r="U458" s="1" t="s">
        <v>1258</v>
      </c>
      <c r="V458" s="1" t="s">
        <v>46</v>
      </c>
      <c r="W458" s="1" t="s">
        <v>47</v>
      </c>
      <c r="X458" s="1" t="s">
        <v>1260</v>
      </c>
      <c r="Y458" s="1" t="s">
        <v>49</v>
      </c>
      <c r="Z458" s="1" t="s">
        <v>918</v>
      </c>
      <c r="AA458" s="1" t="s">
        <v>51</v>
      </c>
      <c r="AB458" s="1" t="s">
        <v>1260</v>
      </c>
      <c r="AC458" s="1" t="s">
        <v>37</v>
      </c>
    </row>
    <row r="459" spans="1:29" x14ac:dyDescent="0.25">
      <c r="A459" s="1" t="s">
        <v>33</v>
      </c>
      <c r="B459" s="1" t="s">
        <v>34</v>
      </c>
      <c r="C459" s="2">
        <v>44840</v>
      </c>
      <c r="D459" s="1" t="s">
        <v>35</v>
      </c>
      <c r="E459" s="1" t="s">
        <v>36</v>
      </c>
      <c r="F459" s="1" t="s">
        <v>37</v>
      </c>
      <c r="G459" s="1" t="s">
        <v>1261</v>
      </c>
      <c r="H459" s="1" t="s">
        <v>1262</v>
      </c>
      <c r="I459" s="54">
        <v>0</v>
      </c>
      <c r="J459" s="54">
        <v>133333</v>
      </c>
      <c r="K459" s="1" t="s">
        <v>40</v>
      </c>
      <c r="L459" s="1" t="s">
        <v>54</v>
      </c>
      <c r="M459" s="1" t="s">
        <v>55</v>
      </c>
      <c r="N459" s="1" t="s">
        <v>37</v>
      </c>
      <c r="O459" s="1" t="s">
        <v>43</v>
      </c>
      <c r="P459" s="1" t="s">
        <v>43</v>
      </c>
      <c r="Q459" s="1" t="s">
        <v>43</v>
      </c>
      <c r="R459" s="3">
        <v>0</v>
      </c>
      <c r="S459" s="1" t="s">
        <v>44</v>
      </c>
      <c r="T459" s="1" t="s">
        <v>45</v>
      </c>
      <c r="U459" s="1" t="s">
        <v>1261</v>
      </c>
      <c r="V459" s="1" t="s">
        <v>46</v>
      </c>
      <c r="W459" s="1" t="s">
        <v>47</v>
      </c>
      <c r="X459" s="1" t="s">
        <v>1263</v>
      </c>
      <c r="Y459" s="1" t="s">
        <v>49</v>
      </c>
      <c r="Z459" s="1" t="s">
        <v>918</v>
      </c>
      <c r="AA459" s="1" t="s">
        <v>51</v>
      </c>
      <c r="AB459" s="1" t="s">
        <v>1263</v>
      </c>
      <c r="AC459" s="1" t="s">
        <v>37</v>
      </c>
    </row>
    <row r="460" spans="1:29" hidden="1" x14ac:dyDescent="0.25">
      <c r="A460" s="1" t="s">
        <v>33</v>
      </c>
      <c r="B460" s="1" t="s">
        <v>34</v>
      </c>
      <c r="C460" s="2">
        <v>44841</v>
      </c>
      <c r="D460" s="1" t="s">
        <v>35</v>
      </c>
      <c r="E460" s="1" t="s">
        <v>36</v>
      </c>
      <c r="F460" s="1" t="s">
        <v>37</v>
      </c>
      <c r="G460" s="1" t="s">
        <v>1264</v>
      </c>
      <c r="H460" s="1" t="s">
        <v>1265</v>
      </c>
      <c r="I460" s="54">
        <v>0</v>
      </c>
      <c r="J460" s="54">
        <v>270539</v>
      </c>
      <c r="K460" s="1" t="s">
        <v>40</v>
      </c>
      <c r="L460" s="1" t="s">
        <v>67</v>
      </c>
      <c r="M460" s="1" t="s">
        <v>68</v>
      </c>
      <c r="N460" s="1" t="s">
        <v>37</v>
      </c>
      <c r="O460" s="1" t="s">
        <v>43</v>
      </c>
      <c r="P460" s="1" t="s">
        <v>43</v>
      </c>
      <c r="Q460" s="1" t="s">
        <v>43</v>
      </c>
      <c r="R460" s="3">
        <v>0</v>
      </c>
      <c r="S460" s="1" t="s">
        <v>44</v>
      </c>
      <c r="T460" s="1" t="s">
        <v>45</v>
      </c>
      <c r="U460" s="1" t="s">
        <v>1264</v>
      </c>
      <c r="V460" s="1" t="s">
        <v>46</v>
      </c>
      <c r="W460" s="1" t="s">
        <v>47</v>
      </c>
      <c r="X460" s="1" t="s">
        <v>1266</v>
      </c>
      <c r="Y460" s="1" t="s">
        <v>49</v>
      </c>
      <c r="Z460" s="1" t="s">
        <v>918</v>
      </c>
      <c r="AA460" s="1" t="s">
        <v>51</v>
      </c>
      <c r="AB460" s="1" t="s">
        <v>1266</v>
      </c>
      <c r="AC460" s="1" t="s">
        <v>37</v>
      </c>
    </row>
    <row r="461" spans="1:29" hidden="1" x14ac:dyDescent="0.25">
      <c r="A461" s="1" t="s">
        <v>33</v>
      </c>
      <c r="B461" s="1" t="s">
        <v>34</v>
      </c>
      <c r="C461" s="2">
        <v>44845</v>
      </c>
      <c r="D461" s="1" t="s">
        <v>35</v>
      </c>
      <c r="E461" s="1" t="s">
        <v>36</v>
      </c>
      <c r="F461" s="1" t="s">
        <v>37</v>
      </c>
      <c r="G461" s="1" t="s">
        <v>1267</v>
      </c>
      <c r="H461" s="1" t="s">
        <v>1268</v>
      </c>
      <c r="I461" s="54">
        <v>0</v>
      </c>
      <c r="J461" s="54">
        <v>41199</v>
      </c>
      <c r="K461" s="1" t="s">
        <v>40</v>
      </c>
      <c r="L461" s="1" t="s">
        <v>340</v>
      </c>
      <c r="M461" s="1" t="s">
        <v>341</v>
      </c>
      <c r="N461" s="1" t="s">
        <v>37</v>
      </c>
      <c r="O461" s="1" t="s">
        <v>43</v>
      </c>
      <c r="P461" s="1" t="s">
        <v>43</v>
      </c>
      <c r="Q461" s="1" t="s">
        <v>43</v>
      </c>
      <c r="R461" s="3">
        <v>0</v>
      </c>
      <c r="S461" s="1" t="s">
        <v>44</v>
      </c>
      <c r="T461" s="1" t="s">
        <v>45</v>
      </c>
      <c r="U461" s="1" t="s">
        <v>1267</v>
      </c>
      <c r="V461" s="1" t="s">
        <v>46</v>
      </c>
      <c r="W461" s="1" t="s">
        <v>47</v>
      </c>
      <c r="X461" s="1" t="s">
        <v>1269</v>
      </c>
      <c r="Y461" s="1" t="s">
        <v>49</v>
      </c>
      <c r="Z461" s="1" t="s">
        <v>918</v>
      </c>
      <c r="AA461" s="1" t="s">
        <v>51</v>
      </c>
      <c r="AB461" s="1" t="s">
        <v>1269</v>
      </c>
      <c r="AC461" s="1" t="s">
        <v>37</v>
      </c>
    </row>
    <row r="462" spans="1:29" hidden="1" x14ac:dyDescent="0.25">
      <c r="A462" s="1" t="s">
        <v>33</v>
      </c>
      <c r="B462" s="1" t="s">
        <v>34</v>
      </c>
      <c r="C462" s="2">
        <v>44846</v>
      </c>
      <c r="D462" s="1" t="s">
        <v>35</v>
      </c>
      <c r="E462" s="1" t="s">
        <v>36</v>
      </c>
      <c r="F462" s="1" t="s">
        <v>37</v>
      </c>
      <c r="G462" s="1" t="s">
        <v>1270</v>
      </c>
      <c r="H462" s="1" t="s">
        <v>1271</v>
      </c>
      <c r="I462" s="54">
        <v>0</v>
      </c>
      <c r="J462" s="54">
        <v>901593</v>
      </c>
      <c r="K462" s="1" t="s">
        <v>40</v>
      </c>
      <c r="L462" s="1" t="s">
        <v>41</v>
      </c>
      <c r="M462" s="1" t="s">
        <v>42</v>
      </c>
      <c r="N462" s="1" t="s">
        <v>37</v>
      </c>
      <c r="O462" s="1" t="s">
        <v>43</v>
      </c>
      <c r="P462" s="1" t="s">
        <v>43</v>
      </c>
      <c r="Q462" s="1" t="s">
        <v>43</v>
      </c>
      <c r="R462" s="3">
        <v>0</v>
      </c>
      <c r="S462" s="1" t="s">
        <v>44</v>
      </c>
      <c r="T462" s="1" t="s">
        <v>45</v>
      </c>
      <c r="U462" s="1" t="s">
        <v>1270</v>
      </c>
      <c r="V462" s="1" t="s">
        <v>46</v>
      </c>
      <c r="W462" s="1" t="s">
        <v>47</v>
      </c>
      <c r="X462" s="1" t="s">
        <v>1272</v>
      </c>
      <c r="Y462" s="1" t="s">
        <v>49</v>
      </c>
      <c r="Z462" s="1" t="s">
        <v>918</v>
      </c>
      <c r="AA462" s="1" t="s">
        <v>51</v>
      </c>
      <c r="AB462" s="1" t="s">
        <v>1272</v>
      </c>
      <c r="AC462" s="1" t="s">
        <v>37</v>
      </c>
    </row>
    <row r="463" spans="1:29" hidden="1" x14ac:dyDescent="0.25">
      <c r="A463" s="1" t="s">
        <v>33</v>
      </c>
      <c r="B463" s="1" t="s">
        <v>34</v>
      </c>
      <c r="C463" s="2">
        <v>44848</v>
      </c>
      <c r="D463" s="1" t="s">
        <v>35</v>
      </c>
      <c r="E463" s="1" t="s">
        <v>36</v>
      </c>
      <c r="F463" s="1" t="s">
        <v>37</v>
      </c>
      <c r="G463" s="1" t="s">
        <v>1273</v>
      </c>
      <c r="H463" s="1" t="s">
        <v>1274</v>
      </c>
      <c r="I463" s="54">
        <v>0</v>
      </c>
      <c r="J463" s="54">
        <v>169139</v>
      </c>
      <c r="K463" s="1" t="s">
        <v>40</v>
      </c>
      <c r="L463" s="1" t="s">
        <v>67</v>
      </c>
      <c r="M463" s="1" t="s">
        <v>68</v>
      </c>
      <c r="N463" s="1" t="s">
        <v>37</v>
      </c>
      <c r="O463" s="1" t="s">
        <v>43</v>
      </c>
      <c r="P463" s="1" t="s">
        <v>43</v>
      </c>
      <c r="Q463" s="1" t="s">
        <v>43</v>
      </c>
      <c r="R463" s="3">
        <v>0</v>
      </c>
      <c r="S463" s="1" t="s">
        <v>44</v>
      </c>
      <c r="T463" s="1" t="s">
        <v>45</v>
      </c>
      <c r="U463" s="1" t="s">
        <v>1273</v>
      </c>
      <c r="V463" s="1" t="s">
        <v>46</v>
      </c>
      <c r="W463" s="1" t="s">
        <v>47</v>
      </c>
      <c r="X463" s="1" t="s">
        <v>1275</v>
      </c>
      <c r="Y463" s="1" t="s">
        <v>49</v>
      </c>
      <c r="Z463" s="1" t="s">
        <v>918</v>
      </c>
      <c r="AA463" s="1" t="s">
        <v>51</v>
      </c>
      <c r="AB463" s="1" t="s">
        <v>1275</v>
      </c>
      <c r="AC463" s="1" t="s">
        <v>37</v>
      </c>
    </row>
    <row r="464" spans="1:29" hidden="1" x14ac:dyDescent="0.25">
      <c r="A464" s="1" t="s">
        <v>33</v>
      </c>
      <c r="B464" s="1" t="s">
        <v>34</v>
      </c>
      <c r="C464" s="2">
        <v>44853</v>
      </c>
      <c r="D464" s="1" t="s">
        <v>35</v>
      </c>
      <c r="E464" s="1" t="s">
        <v>36</v>
      </c>
      <c r="F464" s="1" t="s">
        <v>37</v>
      </c>
      <c r="G464" s="1" t="s">
        <v>1276</v>
      </c>
      <c r="H464" s="1" t="s">
        <v>1277</v>
      </c>
      <c r="I464" s="54">
        <v>0</v>
      </c>
      <c r="J464" s="54">
        <v>40434</v>
      </c>
      <c r="K464" s="1" t="s">
        <v>40</v>
      </c>
      <c r="L464" s="1" t="s">
        <v>340</v>
      </c>
      <c r="M464" s="1" t="s">
        <v>341</v>
      </c>
      <c r="N464" s="1" t="s">
        <v>37</v>
      </c>
      <c r="O464" s="1" t="s">
        <v>43</v>
      </c>
      <c r="P464" s="1" t="s">
        <v>43</v>
      </c>
      <c r="Q464" s="1" t="s">
        <v>43</v>
      </c>
      <c r="R464" s="3">
        <v>0</v>
      </c>
      <c r="S464" s="1" t="s">
        <v>44</v>
      </c>
      <c r="T464" s="1" t="s">
        <v>45</v>
      </c>
      <c r="U464" s="1" t="s">
        <v>1276</v>
      </c>
      <c r="V464" s="1" t="s">
        <v>46</v>
      </c>
      <c r="W464" s="1" t="s">
        <v>47</v>
      </c>
      <c r="X464" s="1" t="s">
        <v>1278</v>
      </c>
      <c r="Y464" s="1" t="s">
        <v>49</v>
      </c>
      <c r="Z464" s="1" t="s">
        <v>918</v>
      </c>
      <c r="AA464" s="1" t="s">
        <v>51</v>
      </c>
      <c r="AB464" s="1" t="s">
        <v>1278</v>
      </c>
      <c r="AC464" s="1" t="s">
        <v>37</v>
      </c>
    </row>
    <row r="465" spans="1:29" hidden="1" x14ac:dyDescent="0.25">
      <c r="A465" s="1" t="s">
        <v>33</v>
      </c>
      <c r="B465" s="1" t="s">
        <v>34</v>
      </c>
      <c r="C465" s="2">
        <v>44854</v>
      </c>
      <c r="D465" s="1" t="s">
        <v>35</v>
      </c>
      <c r="E465" s="1" t="s">
        <v>36</v>
      </c>
      <c r="F465" s="1" t="s">
        <v>37</v>
      </c>
      <c r="G465" s="1" t="s">
        <v>1279</v>
      </c>
      <c r="H465" s="1" t="s">
        <v>1280</v>
      </c>
      <c r="I465" s="54">
        <v>0</v>
      </c>
      <c r="J465" s="54"/>
      <c r="K465" s="1" t="s">
        <v>40</v>
      </c>
      <c r="L465" s="1" t="s">
        <v>41</v>
      </c>
      <c r="M465" s="1" t="s">
        <v>42</v>
      </c>
      <c r="N465" s="1" t="s">
        <v>37</v>
      </c>
      <c r="O465" s="1" t="s">
        <v>43</v>
      </c>
      <c r="P465" s="1" t="s">
        <v>43</v>
      </c>
      <c r="Q465" s="1" t="s">
        <v>43</v>
      </c>
      <c r="R465" s="3">
        <v>0</v>
      </c>
      <c r="S465" s="1" t="s">
        <v>44</v>
      </c>
      <c r="T465" s="1" t="s">
        <v>45</v>
      </c>
      <c r="U465" s="1" t="s">
        <v>1279</v>
      </c>
      <c r="V465" s="1" t="s">
        <v>46</v>
      </c>
      <c r="W465" s="1" t="s">
        <v>47</v>
      </c>
      <c r="X465" s="1" t="s">
        <v>1281</v>
      </c>
      <c r="Y465" s="1" t="s">
        <v>49</v>
      </c>
      <c r="Z465" s="1" t="s">
        <v>918</v>
      </c>
      <c r="AA465" s="1" t="s">
        <v>51</v>
      </c>
      <c r="AB465" s="1" t="s">
        <v>1281</v>
      </c>
      <c r="AC465" s="1" t="s">
        <v>37</v>
      </c>
    </row>
    <row r="466" spans="1:29" x14ac:dyDescent="0.25">
      <c r="A466" s="1" t="s">
        <v>33</v>
      </c>
      <c r="B466" s="1" t="s">
        <v>34</v>
      </c>
      <c r="C466" s="2">
        <v>44858</v>
      </c>
      <c r="D466" s="1" t="s">
        <v>35</v>
      </c>
      <c r="E466" s="1" t="s">
        <v>36</v>
      </c>
      <c r="F466" s="1" t="s">
        <v>37</v>
      </c>
      <c r="G466" s="1" t="s">
        <v>1282</v>
      </c>
      <c r="H466" s="1" t="s">
        <v>1283</v>
      </c>
      <c r="I466" s="54">
        <v>0</v>
      </c>
      <c r="J466" s="54">
        <v>214775</v>
      </c>
      <c r="K466" s="1" t="s">
        <v>40</v>
      </c>
      <c r="L466" s="1" t="s">
        <v>54</v>
      </c>
      <c r="M466" s="1" t="s">
        <v>55</v>
      </c>
      <c r="N466" s="1" t="s">
        <v>37</v>
      </c>
      <c r="O466" s="1" t="s">
        <v>43</v>
      </c>
      <c r="P466" s="1" t="s">
        <v>43</v>
      </c>
      <c r="Q466" s="1" t="s">
        <v>43</v>
      </c>
      <c r="R466" s="3">
        <v>0</v>
      </c>
      <c r="S466" s="1" t="s">
        <v>44</v>
      </c>
      <c r="T466" s="1" t="s">
        <v>45</v>
      </c>
      <c r="U466" s="1" t="s">
        <v>1282</v>
      </c>
      <c r="V466" s="1" t="s">
        <v>46</v>
      </c>
      <c r="W466" s="1" t="s">
        <v>47</v>
      </c>
      <c r="X466" s="1" t="s">
        <v>1284</v>
      </c>
      <c r="Y466" s="1" t="s">
        <v>49</v>
      </c>
      <c r="Z466" s="1" t="s">
        <v>918</v>
      </c>
      <c r="AA466" s="1" t="s">
        <v>51</v>
      </c>
      <c r="AB466" s="1" t="s">
        <v>1284</v>
      </c>
      <c r="AC466" s="1" t="s">
        <v>37</v>
      </c>
    </row>
    <row r="467" spans="1:29" hidden="1" x14ac:dyDescent="0.25">
      <c r="A467" s="1" t="s">
        <v>33</v>
      </c>
      <c r="B467" s="1" t="s">
        <v>34</v>
      </c>
      <c r="C467" s="2">
        <v>44861</v>
      </c>
      <c r="D467" s="1" t="s">
        <v>35</v>
      </c>
      <c r="E467" s="1" t="s">
        <v>36</v>
      </c>
      <c r="F467" s="1" t="s">
        <v>37</v>
      </c>
      <c r="G467" s="1" t="s">
        <v>1285</v>
      </c>
      <c r="H467" s="1" t="s">
        <v>1286</v>
      </c>
      <c r="I467" s="54">
        <v>0</v>
      </c>
      <c r="J467" s="54">
        <v>139328</v>
      </c>
      <c r="K467" s="1" t="s">
        <v>40</v>
      </c>
      <c r="L467" s="1" t="s">
        <v>340</v>
      </c>
      <c r="M467" s="1" t="s">
        <v>341</v>
      </c>
      <c r="N467" s="1" t="s">
        <v>37</v>
      </c>
      <c r="O467" s="1" t="s">
        <v>43</v>
      </c>
      <c r="P467" s="1" t="s">
        <v>43</v>
      </c>
      <c r="Q467" s="1" t="s">
        <v>43</v>
      </c>
      <c r="R467" s="3">
        <v>0</v>
      </c>
      <c r="S467" s="1" t="s">
        <v>44</v>
      </c>
      <c r="T467" s="1" t="s">
        <v>45</v>
      </c>
      <c r="U467" s="1" t="s">
        <v>1285</v>
      </c>
      <c r="V467" s="1" t="s">
        <v>46</v>
      </c>
      <c r="W467" s="1" t="s">
        <v>47</v>
      </c>
      <c r="X467" s="1" t="s">
        <v>1287</v>
      </c>
      <c r="Y467" s="1" t="s">
        <v>49</v>
      </c>
      <c r="Z467" s="1" t="s">
        <v>918</v>
      </c>
      <c r="AA467" s="1" t="s">
        <v>51</v>
      </c>
      <c r="AB467" s="1" t="s">
        <v>1287</v>
      </c>
      <c r="AC467" s="1" t="s">
        <v>37</v>
      </c>
    </row>
    <row r="468" spans="1:29" hidden="1" x14ac:dyDescent="0.25">
      <c r="A468" s="1" t="s">
        <v>33</v>
      </c>
      <c r="B468" s="1" t="s">
        <v>34</v>
      </c>
      <c r="C468" s="2">
        <v>44862</v>
      </c>
      <c r="D468" s="1" t="s">
        <v>35</v>
      </c>
      <c r="E468" s="1" t="s">
        <v>36</v>
      </c>
      <c r="F468" s="1" t="s">
        <v>37</v>
      </c>
      <c r="G468" s="1" t="s">
        <v>1288</v>
      </c>
      <c r="H468" s="1" t="s">
        <v>1289</v>
      </c>
      <c r="I468" s="54">
        <v>0</v>
      </c>
      <c r="J468" s="54">
        <v>552762</v>
      </c>
      <c r="K468" s="1" t="s">
        <v>40</v>
      </c>
      <c r="L468" s="1" t="s">
        <v>41</v>
      </c>
      <c r="M468" s="1" t="s">
        <v>42</v>
      </c>
      <c r="N468" s="1" t="s">
        <v>37</v>
      </c>
      <c r="O468" s="1" t="s">
        <v>43</v>
      </c>
      <c r="P468" s="1" t="s">
        <v>43</v>
      </c>
      <c r="Q468" s="1" t="s">
        <v>43</v>
      </c>
      <c r="R468" s="3">
        <v>0</v>
      </c>
      <c r="S468" s="1" t="s">
        <v>44</v>
      </c>
      <c r="T468" s="1" t="s">
        <v>45</v>
      </c>
      <c r="U468" s="1" t="s">
        <v>1288</v>
      </c>
      <c r="V468" s="1" t="s">
        <v>46</v>
      </c>
      <c r="W468" s="1" t="s">
        <v>47</v>
      </c>
      <c r="X468" s="1" t="s">
        <v>1290</v>
      </c>
      <c r="Y468" s="1" t="s">
        <v>49</v>
      </c>
      <c r="Z468" s="1" t="s">
        <v>918</v>
      </c>
      <c r="AA468" s="1" t="s">
        <v>51</v>
      </c>
      <c r="AB468" s="1" t="s">
        <v>1290</v>
      </c>
      <c r="AC468" s="1" t="s">
        <v>37</v>
      </c>
    </row>
    <row r="469" spans="1:29" hidden="1" x14ac:dyDescent="0.25">
      <c r="A469" s="1" t="s">
        <v>33</v>
      </c>
      <c r="B469" s="1" t="s">
        <v>34</v>
      </c>
      <c r="C469" s="2">
        <v>44862</v>
      </c>
      <c r="D469" s="1" t="s">
        <v>35</v>
      </c>
      <c r="E469" s="1" t="s">
        <v>36</v>
      </c>
      <c r="F469" s="1" t="s">
        <v>37</v>
      </c>
      <c r="G469" s="1" t="s">
        <v>1291</v>
      </c>
      <c r="H469" s="1" t="s">
        <v>1292</v>
      </c>
      <c r="I469" s="54">
        <v>0</v>
      </c>
      <c r="J469" s="54">
        <v>66910</v>
      </c>
      <c r="K469" s="1" t="s">
        <v>40</v>
      </c>
      <c r="L469" s="1" t="s">
        <v>41</v>
      </c>
      <c r="M469" s="1" t="s">
        <v>42</v>
      </c>
      <c r="N469" s="1" t="s">
        <v>37</v>
      </c>
      <c r="O469" s="1" t="s">
        <v>43</v>
      </c>
      <c r="P469" s="1" t="s">
        <v>43</v>
      </c>
      <c r="Q469" s="1" t="s">
        <v>43</v>
      </c>
      <c r="R469" s="3">
        <v>0</v>
      </c>
      <c r="S469" s="1" t="s">
        <v>44</v>
      </c>
      <c r="T469" s="1" t="s">
        <v>45</v>
      </c>
      <c r="U469" s="1" t="s">
        <v>1291</v>
      </c>
      <c r="V469" s="1" t="s">
        <v>46</v>
      </c>
      <c r="W469" s="1" t="s">
        <v>47</v>
      </c>
      <c r="X469" s="1" t="s">
        <v>1293</v>
      </c>
      <c r="Y469" s="1" t="s">
        <v>49</v>
      </c>
      <c r="Z469" s="1" t="s">
        <v>918</v>
      </c>
      <c r="AA469" s="1" t="s">
        <v>51</v>
      </c>
      <c r="AB469" s="1" t="s">
        <v>1293</v>
      </c>
      <c r="AC469" s="1" t="s">
        <v>37</v>
      </c>
    </row>
    <row r="470" spans="1:29" hidden="1" x14ac:dyDescent="0.25">
      <c r="A470" s="1" t="s">
        <v>33</v>
      </c>
      <c r="B470" s="1" t="s">
        <v>34</v>
      </c>
      <c r="C470" s="2">
        <v>44865</v>
      </c>
      <c r="D470" s="1" t="s">
        <v>73</v>
      </c>
      <c r="E470" s="1" t="s">
        <v>74</v>
      </c>
      <c r="F470" s="1" t="s">
        <v>37</v>
      </c>
      <c r="G470" s="1" t="s">
        <v>1294</v>
      </c>
      <c r="H470" s="1" t="s">
        <v>76</v>
      </c>
      <c r="I470" s="3">
        <v>33334</v>
      </c>
      <c r="J470" s="3">
        <v>0</v>
      </c>
      <c r="K470" s="1" t="s">
        <v>40</v>
      </c>
      <c r="L470" s="1" t="s">
        <v>41</v>
      </c>
      <c r="M470" s="1" t="s">
        <v>42</v>
      </c>
      <c r="N470" s="1" t="s">
        <v>89</v>
      </c>
      <c r="O470" s="1" t="s">
        <v>90</v>
      </c>
      <c r="P470" s="1" t="s">
        <v>43</v>
      </c>
      <c r="Q470" s="1" t="s">
        <v>43</v>
      </c>
      <c r="R470" s="3">
        <v>0</v>
      </c>
      <c r="S470" s="1" t="s">
        <v>44</v>
      </c>
      <c r="T470" s="1" t="s">
        <v>45</v>
      </c>
      <c r="U470" s="1" t="s">
        <v>1294</v>
      </c>
      <c r="V470" s="1" t="s">
        <v>46</v>
      </c>
      <c r="W470" s="1" t="s">
        <v>975</v>
      </c>
      <c r="X470" s="1" t="s">
        <v>1295</v>
      </c>
      <c r="Y470" s="1" t="s">
        <v>83</v>
      </c>
      <c r="Z470" s="1" t="s">
        <v>1230</v>
      </c>
      <c r="AA470" s="1" t="s">
        <v>51</v>
      </c>
      <c r="AB470" s="1" t="s">
        <v>1295</v>
      </c>
      <c r="AC470" s="1" t="s">
        <v>37</v>
      </c>
    </row>
    <row r="471" spans="1:29" hidden="1" x14ac:dyDescent="0.25">
      <c r="A471" s="1" t="s">
        <v>33</v>
      </c>
      <c r="B471" s="1" t="s">
        <v>34</v>
      </c>
      <c r="C471" s="2">
        <v>44865</v>
      </c>
      <c r="D471" s="1" t="s">
        <v>73</v>
      </c>
      <c r="E471" s="1" t="s">
        <v>74</v>
      </c>
      <c r="F471" s="1" t="s">
        <v>37</v>
      </c>
      <c r="G471" s="1" t="s">
        <v>1294</v>
      </c>
      <c r="H471" s="1" t="s">
        <v>76</v>
      </c>
      <c r="I471" s="3">
        <v>66667</v>
      </c>
      <c r="J471" s="3">
        <v>0</v>
      </c>
      <c r="K471" s="1" t="s">
        <v>40</v>
      </c>
      <c r="L471" s="1" t="s">
        <v>41</v>
      </c>
      <c r="M471" s="1" t="s">
        <v>42</v>
      </c>
      <c r="N471" s="1" t="s">
        <v>295</v>
      </c>
      <c r="O471" s="1" t="s">
        <v>296</v>
      </c>
      <c r="P471" s="1" t="s">
        <v>43</v>
      </c>
      <c r="Q471" s="1" t="s">
        <v>43</v>
      </c>
      <c r="R471" s="3">
        <v>0</v>
      </c>
      <c r="S471" s="1" t="s">
        <v>44</v>
      </c>
      <c r="T471" s="1" t="s">
        <v>45</v>
      </c>
      <c r="U471" s="1" t="s">
        <v>1294</v>
      </c>
      <c r="V471" s="1" t="s">
        <v>46</v>
      </c>
      <c r="W471" s="1" t="s">
        <v>975</v>
      </c>
      <c r="X471" s="1" t="s">
        <v>1295</v>
      </c>
      <c r="Y471" s="1" t="s">
        <v>83</v>
      </c>
      <c r="Z471" s="1" t="s">
        <v>1230</v>
      </c>
      <c r="AA471" s="1" t="s">
        <v>51</v>
      </c>
      <c r="AB471" s="1" t="s">
        <v>1295</v>
      </c>
      <c r="AC471" s="1" t="s">
        <v>37</v>
      </c>
    </row>
    <row r="472" spans="1:29" hidden="1" x14ac:dyDescent="0.25">
      <c r="A472" s="1" t="s">
        <v>33</v>
      </c>
      <c r="B472" s="1" t="s">
        <v>34</v>
      </c>
      <c r="C472" s="2">
        <v>44865</v>
      </c>
      <c r="D472" s="1" t="s">
        <v>73</v>
      </c>
      <c r="E472" s="1" t="s">
        <v>74</v>
      </c>
      <c r="F472" s="1" t="s">
        <v>37</v>
      </c>
      <c r="G472" s="1" t="s">
        <v>1294</v>
      </c>
      <c r="H472" s="1" t="s">
        <v>76</v>
      </c>
      <c r="I472" s="3">
        <v>33334</v>
      </c>
      <c r="J472" s="3">
        <v>0</v>
      </c>
      <c r="K472" s="1" t="s">
        <v>40</v>
      </c>
      <c r="L472" s="1" t="s">
        <v>41</v>
      </c>
      <c r="M472" s="1" t="s">
        <v>42</v>
      </c>
      <c r="N472" s="1" t="s">
        <v>295</v>
      </c>
      <c r="O472" s="1" t="s">
        <v>296</v>
      </c>
      <c r="P472" s="1" t="s">
        <v>43</v>
      </c>
      <c r="Q472" s="1" t="s">
        <v>43</v>
      </c>
      <c r="R472" s="3">
        <v>0</v>
      </c>
      <c r="S472" s="1" t="s">
        <v>44</v>
      </c>
      <c r="T472" s="1" t="s">
        <v>45</v>
      </c>
      <c r="U472" s="1" t="s">
        <v>1294</v>
      </c>
      <c r="V472" s="1" t="s">
        <v>46</v>
      </c>
      <c r="W472" s="1" t="s">
        <v>975</v>
      </c>
      <c r="X472" s="1" t="s">
        <v>1295</v>
      </c>
      <c r="Y472" s="1" t="s">
        <v>83</v>
      </c>
      <c r="Z472" s="1" t="s">
        <v>1230</v>
      </c>
      <c r="AA472" s="1" t="s">
        <v>51</v>
      </c>
      <c r="AB472" s="1" t="s">
        <v>1295</v>
      </c>
      <c r="AC472" s="1" t="s">
        <v>37</v>
      </c>
    </row>
    <row r="473" spans="1:29" hidden="1" x14ac:dyDescent="0.25">
      <c r="A473" s="1" t="s">
        <v>33</v>
      </c>
      <c r="B473" s="1" t="s">
        <v>34</v>
      </c>
      <c r="C473" s="2">
        <v>44865</v>
      </c>
      <c r="D473" s="1" t="s">
        <v>73</v>
      </c>
      <c r="E473" s="1" t="s">
        <v>74</v>
      </c>
      <c r="F473" s="1" t="s">
        <v>37</v>
      </c>
      <c r="G473" s="1" t="s">
        <v>1294</v>
      </c>
      <c r="H473" s="1" t="s">
        <v>76</v>
      </c>
      <c r="I473" s="3">
        <v>133334</v>
      </c>
      <c r="J473" s="3">
        <v>0</v>
      </c>
      <c r="K473" s="1" t="s">
        <v>40</v>
      </c>
      <c r="L473" s="1" t="s">
        <v>62</v>
      </c>
      <c r="M473" s="1" t="s">
        <v>63</v>
      </c>
      <c r="N473" s="1" t="s">
        <v>79</v>
      </c>
      <c r="O473" s="1" t="s">
        <v>80</v>
      </c>
      <c r="P473" s="1" t="s">
        <v>43</v>
      </c>
      <c r="Q473" s="1" t="s">
        <v>43</v>
      </c>
      <c r="R473" s="3">
        <v>0</v>
      </c>
      <c r="S473" s="1" t="s">
        <v>44</v>
      </c>
      <c r="T473" s="1" t="s">
        <v>45</v>
      </c>
      <c r="U473" s="1" t="s">
        <v>1294</v>
      </c>
      <c r="V473" s="1" t="s">
        <v>46</v>
      </c>
      <c r="W473" s="1" t="s">
        <v>975</v>
      </c>
      <c r="X473" s="1" t="s">
        <v>1295</v>
      </c>
      <c r="Y473" s="1" t="s">
        <v>83</v>
      </c>
      <c r="Z473" s="1" t="s">
        <v>1230</v>
      </c>
      <c r="AA473" s="1" t="s">
        <v>51</v>
      </c>
      <c r="AB473" s="1" t="s">
        <v>1295</v>
      </c>
      <c r="AC473" s="1" t="s">
        <v>37</v>
      </c>
    </row>
    <row r="474" spans="1:29" hidden="1" x14ac:dyDescent="0.25">
      <c r="A474" s="1" t="s">
        <v>33</v>
      </c>
      <c r="B474" s="1" t="s">
        <v>34</v>
      </c>
      <c r="C474" s="2">
        <v>44865</v>
      </c>
      <c r="D474" s="1" t="s">
        <v>73</v>
      </c>
      <c r="E474" s="1" t="s">
        <v>74</v>
      </c>
      <c r="F474" s="1" t="s">
        <v>37</v>
      </c>
      <c r="G474" s="1" t="s">
        <v>1294</v>
      </c>
      <c r="H474" s="1" t="s">
        <v>76</v>
      </c>
      <c r="I474" s="3">
        <v>33334</v>
      </c>
      <c r="J474" s="3">
        <v>0</v>
      </c>
      <c r="K474" s="1" t="s">
        <v>40</v>
      </c>
      <c r="L474" s="1" t="s">
        <v>41</v>
      </c>
      <c r="M474" s="1" t="s">
        <v>42</v>
      </c>
      <c r="N474" s="1" t="s">
        <v>79</v>
      </c>
      <c r="O474" s="1" t="s">
        <v>80</v>
      </c>
      <c r="P474" s="1" t="s">
        <v>43</v>
      </c>
      <c r="Q474" s="1" t="s">
        <v>43</v>
      </c>
      <c r="R474" s="3">
        <v>0</v>
      </c>
      <c r="S474" s="1" t="s">
        <v>44</v>
      </c>
      <c r="T474" s="1" t="s">
        <v>45</v>
      </c>
      <c r="U474" s="1" t="s">
        <v>1294</v>
      </c>
      <c r="V474" s="1" t="s">
        <v>46</v>
      </c>
      <c r="W474" s="1" t="s">
        <v>975</v>
      </c>
      <c r="X474" s="1" t="s">
        <v>1295</v>
      </c>
      <c r="Y474" s="1" t="s">
        <v>83</v>
      </c>
      <c r="Z474" s="1" t="s">
        <v>1230</v>
      </c>
      <c r="AA474" s="1" t="s">
        <v>51</v>
      </c>
      <c r="AB474" s="1" t="s">
        <v>1295</v>
      </c>
      <c r="AC474" s="1" t="s">
        <v>37</v>
      </c>
    </row>
    <row r="475" spans="1:29" hidden="1" x14ac:dyDescent="0.25">
      <c r="A475" s="1" t="s">
        <v>33</v>
      </c>
      <c r="B475" s="1" t="s">
        <v>34</v>
      </c>
      <c r="C475" s="2">
        <v>44865</v>
      </c>
      <c r="D475" s="1" t="s">
        <v>73</v>
      </c>
      <c r="E475" s="1" t="s">
        <v>74</v>
      </c>
      <c r="F475" s="1" t="s">
        <v>37</v>
      </c>
      <c r="G475" s="1" t="s">
        <v>1294</v>
      </c>
      <c r="H475" s="1" t="s">
        <v>76</v>
      </c>
      <c r="I475" s="3">
        <v>33705</v>
      </c>
      <c r="J475" s="3">
        <v>0</v>
      </c>
      <c r="K475" s="1" t="s">
        <v>40</v>
      </c>
      <c r="L475" s="1" t="s">
        <v>41</v>
      </c>
      <c r="M475" s="1" t="s">
        <v>42</v>
      </c>
      <c r="N475" s="1" t="s">
        <v>79</v>
      </c>
      <c r="O475" s="1" t="s">
        <v>80</v>
      </c>
      <c r="P475" s="1" t="s">
        <v>43</v>
      </c>
      <c r="Q475" s="1" t="s">
        <v>43</v>
      </c>
      <c r="R475" s="3">
        <v>0</v>
      </c>
      <c r="S475" s="1" t="s">
        <v>44</v>
      </c>
      <c r="T475" s="1" t="s">
        <v>45</v>
      </c>
      <c r="U475" s="1" t="s">
        <v>1294</v>
      </c>
      <c r="V475" s="1" t="s">
        <v>46</v>
      </c>
      <c r="W475" s="1" t="s">
        <v>975</v>
      </c>
      <c r="X475" s="1" t="s">
        <v>1295</v>
      </c>
      <c r="Y475" s="1" t="s">
        <v>83</v>
      </c>
      <c r="Z475" s="1" t="s">
        <v>1230</v>
      </c>
      <c r="AA475" s="1" t="s">
        <v>51</v>
      </c>
      <c r="AB475" s="1" t="s">
        <v>1295</v>
      </c>
      <c r="AC475" s="1" t="s">
        <v>37</v>
      </c>
    </row>
    <row r="476" spans="1:29" hidden="1" x14ac:dyDescent="0.25">
      <c r="A476" s="1" t="s">
        <v>33</v>
      </c>
      <c r="B476" s="1" t="s">
        <v>34</v>
      </c>
      <c r="C476" s="2">
        <v>44865</v>
      </c>
      <c r="D476" s="1" t="s">
        <v>73</v>
      </c>
      <c r="E476" s="1" t="s">
        <v>74</v>
      </c>
      <c r="F476" s="1" t="s">
        <v>37</v>
      </c>
      <c r="G476" s="1" t="s">
        <v>1294</v>
      </c>
      <c r="H476" s="1" t="s">
        <v>76</v>
      </c>
      <c r="I476" s="3">
        <v>333334</v>
      </c>
      <c r="J476" s="3">
        <v>0</v>
      </c>
      <c r="K476" s="1" t="s">
        <v>40</v>
      </c>
      <c r="L476" s="1" t="s">
        <v>54</v>
      </c>
      <c r="M476" s="1" t="s">
        <v>55</v>
      </c>
      <c r="N476" s="1" t="s">
        <v>79</v>
      </c>
      <c r="O476" s="1" t="s">
        <v>80</v>
      </c>
      <c r="P476" s="1" t="s">
        <v>43</v>
      </c>
      <c r="Q476" s="1" t="s">
        <v>43</v>
      </c>
      <c r="R476" s="3">
        <v>0</v>
      </c>
      <c r="S476" s="1" t="s">
        <v>44</v>
      </c>
      <c r="T476" s="1" t="s">
        <v>45</v>
      </c>
      <c r="U476" s="1" t="s">
        <v>1294</v>
      </c>
      <c r="V476" s="1" t="s">
        <v>46</v>
      </c>
      <c r="W476" s="1" t="s">
        <v>975</v>
      </c>
      <c r="X476" s="1" t="s">
        <v>1295</v>
      </c>
      <c r="Y476" s="1" t="s">
        <v>83</v>
      </c>
      <c r="Z476" s="1" t="s">
        <v>1230</v>
      </c>
      <c r="AA476" s="1" t="s">
        <v>51</v>
      </c>
      <c r="AB476" s="1" t="s">
        <v>1295</v>
      </c>
      <c r="AC476" s="1" t="s">
        <v>37</v>
      </c>
    </row>
    <row r="477" spans="1:29" hidden="1" x14ac:dyDescent="0.25">
      <c r="A477" s="1" t="s">
        <v>33</v>
      </c>
      <c r="B477" s="1" t="s">
        <v>34</v>
      </c>
      <c r="C477" s="2">
        <v>44865</v>
      </c>
      <c r="D477" s="1" t="s">
        <v>73</v>
      </c>
      <c r="E477" s="1" t="s">
        <v>74</v>
      </c>
      <c r="F477" s="1" t="s">
        <v>37</v>
      </c>
      <c r="G477" s="1" t="s">
        <v>1294</v>
      </c>
      <c r="H477" s="1" t="s">
        <v>76</v>
      </c>
      <c r="I477" s="3">
        <v>33334</v>
      </c>
      <c r="J477" s="3">
        <v>0</v>
      </c>
      <c r="K477" s="1" t="s">
        <v>40</v>
      </c>
      <c r="L477" s="1" t="s">
        <v>54</v>
      </c>
      <c r="M477" s="1" t="s">
        <v>55</v>
      </c>
      <c r="N477" s="1" t="s">
        <v>79</v>
      </c>
      <c r="O477" s="1" t="s">
        <v>80</v>
      </c>
      <c r="P477" s="1" t="s">
        <v>43</v>
      </c>
      <c r="Q477" s="1" t="s">
        <v>43</v>
      </c>
      <c r="R477" s="3">
        <v>0</v>
      </c>
      <c r="S477" s="1" t="s">
        <v>44</v>
      </c>
      <c r="T477" s="1" t="s">
        <v>45</v>
      </c>
      <c r="U477" s="1" t="s">
        <v>1294</v>
      </c>
      <c r="V477" s="1" t="s">
        <v>46</v>
      </c>
      <c r="W477" s="1" t="s">
        <v>975</v>
      </c>
      <c r="X477" s="1" t="s">
        <v>1295</v>
      </c>
      <c r="Y477" s="1" t="s">
        <v>83</v>
      </c>
      <c r="Z477" s="1" t="s">
        <v>1230</v>
      </c>
      <c r="AA477" s="1" t="s">
        <v>51</v>
      </c>
      <c r="AB477" s="1" t="s">
        <v>1295</v>
      </c>
      <c r="AC477" s="1" t="s">
        <v>37</v>
      </c>
    </row>
    <row r="478" spans="1:29" hidden="1" x14ac:dyDescent="0.25">
      <c r="A478" s="1" t="s">
        <v>33</v>
      </c>
      <c r="B478" s="1" t="s">
        <v>34</v>
      </c>
      <c r="C478" s="2">
        <v>44865</v>
      </c>
      <c r="D478" s="1" t="s">
        <v>73</v>
      </c>
      <c r="E478" s="1" t="s">
        <v>74</v>
      </c>
      <c r="F478" s="1" t="s">
        <v>37</v>
      </c>
      <c r="G478" s="1" t="s">
        <v>1294</v>
      </c>
      <c r="H478" s="1" t="s">
        <v>76</v>
      </c>
      <c r="I478" s="3">
        <v>118916</v>
      </c>
      <c r="J478" s="3">
        <v>0</v>
      </c>
      <c r="K478" s="1" t="s">
        <v>40</v>
      </c>
      <c r="L478" s="1" t="s">
        <v>214</v>
      </c>
      <c r="M478" s="1" t="s">
        <v>215</v>
      </c>
      <c r="N478" s="1" t="s">
        <v>79</v>
      </c>
      <c r="O478" s="1" t="s">
        <v>80</v>
      </c>
      <c r="P478" s="1" t="s">
        <v>43</v>
      </c>
      <c r="Q478" s="1" t="s">
        <v>43</v>
      </c>
      <c r="R478" s="3">
        <v>0</v>
      </c>
      <c r="S478" s="1" t="s">
        <v>44</v>
      </c>
      <c r="T478" s="1" t="s">
        <v>45</v>
      </c>
      <c r="U478" s="1" t="s">
        <v>1294</v>
      </c>
      <c r="V478" s="1" t="s">
        <v>46</v>
      </c>
      <c r="W478" s="1" t="s">
        <v>975</v>
      </c>
      <c r="X478" s="1" t="s">
        <v>1295</v>
      </c>
      <c r="Y478" s="1" t="s">
        <v>83</v>
      </c>
      <c r="Z478" s="1" t="s">
        <v>1230</v>
      </c>
      <c r="AA478" s="1" t="s">
        <v>51</v>
      </c>
      <c r="AB478" s="1" t="s">
        <v>1295</v>
      </c>
      <c r="AC478" s="1" t="s">
        <v>37</v>
      </c>
    </row>
    <row r="479" spans="1:29" hidden="1" x14ac:dyDescent="0.25">
      <c r="A479" s="1" t="s">
        <v>33</v>
      </c>
      <c r="B479" s="1" t="s">
        <v>34</v>
      </c>
      <c r="C479" s="2">
        <v>44865</v>
      </c>
      <c r="D479" s="1" t="s">
        <v>73</v>
      </c>
      <c r="E479" s="1" t="s">
        <v>74</v>
      </c>
      <c r="F479" s="1" t="s">
        <v>37</v>
      </c>
      <c r="G479" s="1" t="s">
        <v>1294</v>
      </c>
      <c r="H479" s="1" t="s">
        <v>76</v>
      </c>
      <c r="I479" s="3">
        <v>33334</v>
      </c>
      <c r="J479" s="3">
        <v>0</v>
      </c>
      <c r="K479" s="1" t="s">
        <v>40</v>
      </c>
      <c r="L479" s="1" t="s">
        <v>67</v>
      </c>
      <c r="M479" s="1" t="s">
        <v>68</v>
      </c>
      <c r="N479" s="1" t="s">
        <v>79</v>
      </c>
      <c r="O479" s="1" t="s">
        <v>80</v>
      </c>
      <c r="P479" s="1" t="s">
        <v>43</v>
      </c>
      <c r="Q479" s="1" t="s">
        <v>43</v>
      </c>
      <c r="R479" s="3">
        <v>0</v>
      </c>
      <c r="S479" s="1" t="s">
        <v>44</v>
      </c>
      <c r="T479" s="1" t="s">
        <v>45</v>
      </c>
      <c r="U479" s="1" t="s">
        <v>1294</v>
      </c>
      <c r="V479" s="1" t="s">
        <v>46</v>
      </c>
      <c r="W479" s="1" t="s">
        <v>975</v>
      </c>
      <c r="X479" s="1" t="s">
        <v>1295</v>
      </c>
      <c r="Y479" s="1" t="s">
        <v>83</v>
      </c>
      <c r="Z479" s="1" t="s">
        <v>1230</v>
      </c>
      <c r="AA479" s="1" t="s">
        <v>51</v>
      </c>
      <c r="AB479" s="1" t="s">
        <v>1295</v>
      </c>
      <c r="AC479" s="1" t="s">
        <v>37</v>
      </c>
    </row>
    <row r="480" spans="1:29" hidden="1" x14ac:dyDescent="0.25">
      <c r="A480" s="1" t="s">
        <v>33</v>
      </c>
      <c r="B480" s="1" t="s">
        <v>34</v>
      </c>
      <c r="C480" s="2">
        <v>44865</v>
      </c>
      <c r="D480" s="1" t="s">
        <v>73</v>
      </c>
      <c r="E480" s="1" t="s">
        <v>74</v>
      </c>
      <c r="F480" s="1" t="s">
        <v>37</v>
      </c>
      <c r="G480" s="1" t="s">
        <v>1294</v>
      </c>
      <c r="H480" s="1" t="s">
        <v>76</v>
      </c>
      <c r="I480" s="3">
        <v>300001</v>
      </c>
      <c r="J480" s="3">
        <v>0</v>
      </c>
      <c r="K480" s="1" t="s">
        <v>40</v>
      </c>
      <c r="L480" s="1" t="s">
        <v>67</v>
      </c>
      <c r="M480" s="1" t="s">
        <v>68</v>
      </c>
      <c r="N480" s="1" t="s">
        <v>79</v>
      </c>
      <c r="O480" s="1" t="s">
        <v>80</v>
      </c>
      <c r="P480" s="1" t="s">
        <v>43</v>
      </c>
      <c r="Q480" s="1" t="s">
        <v>43</v>
      </c>
      <c r="R480" s="3">
        <v>0</v>
      </c>
      <c r="S480" s="1" t="s">
        <v>44</v>
      </c>
      <c r="T480" s="1" t="s">
        <v>45</v>
      </c>
      <c r="U480" s="1" t="s">
        <v>1294</v>
      </c>
      <c r="V480" s="1" t="s">
        <v>46</v>
      </c>
      <c r="W480" s="1" t="s">
        <v>975</v>
      </c>
      <c r="X480" s="1" t="s">
        <v>1295</v>
      </c>
      <c r="Y480" s="1" t="s">
        <v>83</v>
      </c>
      <c r="Z480" s="1" t="s">
        <v>1230</v>
      </c>
      <c r="AA480" s="1" t="s">
        <v>51</v>
      </c>
      <c r="AB480" s="1" t="s">
        <v>1295</v>
      </c>
      <c r="AC480" s="1" t="s">
        <v>37</v>
      </c>
    </row>
    <row r="481" spans="1:29" hidden="1" x14ac:dyDescent="0.25">
      <c r="A481" s="1" t="s">
        <v>33</v>
      </c>
      <c r="B481" s="1" t="s">
        <v>34</v>
      </c>
      <c r="C481" s="2">
        <v>44865</v>
      </c>
      <c r="D481" s="1" t="s">
        <v>73</v>
      </c>
      <c r="E481" s="1" t="s">
        <v>74</v>
      </c>
      <c r="F481" s="1" t="s">
        <v>37</v>
      </c>
      <c r="G481" s="1" t="s">
        <v>1294</v>
      </c>
      <c r="H481" s="1" t="s">
        <v>76</v>
      </c>
      <c r="I481" s="3">
        <v>117626</v>
      </c>
      <c r="J481" s="3">
        <v>0</v>
      </c>
      <c r="K481" s="1" t="s">
        <v>40</v>
      </c>
      <c r="L481" s="1" t="s">
        <v>340</v>
      </c>
      <c r="M481" s="1" t="s">
        <v>341</v>
      </c>
      <c r="N481" s="1" t="s">
        <v>79</v>
      </c>
      <c r="O481" s="1" t="s">
        <v>80</v>
      </c>
      <c r="P481" s="1" t="s">
        <v>43</v>
      </c>
      <c r="Q481" s="1" t="s">
        <v>43</v>
      </c>
      <c r="R481" s="3">
        <v>0</v>
      </c>
      <c r="S481" s="1" t="s">
        <v>44</v>
      </c>
      <c r="T481" s="1" t="s">
        <v>45</v>
      </c>
      <c r="U481" s="1" t="s">
        <v>1294</v>
      </c>
      <c r="V481" s="1" t="s">
        <v>46</v>
      </c>
      <c r="W481" s="1" t="s">
        <v>975</v>
      </c>
      <c r="X481" s="1" t="s">
        <v>1295</v>
      </c>
      <c r="Y481" s="1" t="s">
        <v>83</v>
      </c>
      <c r="Z481" s="1" t="s">
        <v>1230</v>
      </c>
      <c r="AA481" s="1" t="s">
        <v>51</v>
      </c>
      <c r="AB481" s="1" t="s">
        <v>1295</v>
      </c>
      <c r="AC481" s="1" t="s">
        <v>37</v>
      </c>
    </row>
    <row r="482" spans="1:29" hidden="1" x14ac:dyDescent="0.25">
      <c r="A482" s="1" t="s">
        <v>33</v>
      </c>
      <c r="B482" s="1" t="s">
        <v>34</v>
      </c>
      <c r="C482" s="2">
        <v>44865</v>
      </c>
      <c r="D482" s="1" t="s">
        <v>73</v>
      </c>
      <c r="E482" s="1" t="s">
        <v>74</v>
      </c>
      <c r="F482" s="1" t="s">
        <v>37</v>
      </c>
      <c r="G482" s="1" t="s">
        <v>1294</v>
      </c>
      <c r="H482" s="1" t="s">
        <v>76</v>
      </c>
      <c r="I482" s="3">
        <v>33334</v>
      </c>
      <c r="J482" s="3">
        <v>0</v>
      </c>
      <c r="K482" s="1" t="s">
        <v>40</v>
      </c>
      <c r="L482" s="1" t="s">
        <v>340</v>
      </c>
      <c r="M482" s="1" t="s">
        <v>341</v>
      </c>
      <c r="N482" s="1" t="s">
        <v>79</v>
      </c>
      <c r="O482" s="1" t="s">
        <v>80</v>
      </c>
      <c r="P482" s="1" t="s">
        <v>43</v>
      </c>
      <c r="Q482" s="1" t="s">
        <v>43</v>
      </c>
      <c r="R482" s="3">
        <v>0</v>
      </c>
      <c r="S482" s="1" t="s">
        <v>44</v>
      </c>
      <c r="T482" s="1" t="s">
        <v>45</v>
      </c>
      <c r="U482" s="1" t="s">
        <v>1294</v>
      </c>
      <c r="V482" s="1" t="s">
        <v>46</v>
      </c>
      <c r="W482" s="1" t="s">
        <v>975</v>
      </c>
      <c r="X482" s="1" t="s">
        <v>1295</v>
      </c>
      <c r="Y482" s="1" t="s">
        <v>83</v>
      </c>
      <c r="Z482" s="1" t="s">
        <v>1230</v>
      </c>
      <c r="AA482" s="1" t="s">
        <v>51</v>
      </c>
      <c r="AB482" s="1" t="s">
        <v>1295</v>
      </c>
      <c r="AC482" s="1" t="s">
        <v>37</v>
      </c>
    </row>
    <row r="483" spans="1:29" hidden="1" x14ac:dyDescent="0.25">
      <c r="A483" s="1" t="s">
        <v>33</v>
      </c>
      <c r="B483" s="1" t="s">
        <v>34</v>
      </c>
      <c r="C483" s="2">
        <v>44865</v>
      </c>
      <c r="D483" s="1" t="s">
        <v>73</v>
      </c>
      <c r="E483" s="1" t="s">
        <v>74</v>
      </c>
      <c r="F483" s="1" t="s">
        <v>37</v>
      </c>
      <c r="G483" s="1" t="s">
        <v>1294</v>
      </c>
      <c r="H483" s="1" t="s">
        <v>76</v>
      </c>
      <c r="I483" s="3">
        <v>157562</v>
      </c>
      <c r="J483" s="3">
        <v>0</v>
      </c>
      <c r="K483" s="1" t="s">
        <v>40</v>
      </c>
      <c r="L483" s="1" t="s">
        <v>450</v>
      </c>
      <c r="M483" s="1" t="s">
        <v>451</v>
      </c>
      <c r="N483" s="1" t="s">
        <v>79</v>
      </c>
      <c r="O483" s="1" t="s">
        <v>80</v>
      </c>
      <c r="P483" s="1" t="s">
        <v>43</v>
      </c>
      <c r="Q483" s="1" t="s">
        <v>43</v>
      </c>
      <c r="R483" s="3">
        <v>0</v>
      </c>
      <c r="S483" s="1" t="s">
        <v>44</v>
      </c>
      <c r="T483" s="1" t="s">
        <v>45</v>
      </c>
      <c r="U483" s="1" t="s">
        <v>1294</v>
      </c>
      <c r="V483" s="1" t="s">
        <v>46</v>
      </c>
      <c r="W483" s="1" t="s">
        <v>975</v>
      </c>
      <c r="X483" s="1" t="s">
        <v>1295</v>
      </c>
      <c r="Y483" s="1" t="s">
        <v>83</v>
      </c>
      <c r="Z483" s="1" t="s">
        <v>1230</v>
      </c>
      <c r="AA483" s="1" t="s">
        <v>51</v>
      </c>
      <c r="AB483" s="1" t="s">
        <v>1295</v>
      </c>
      <c r="AC483" s="1" t="s">
        <v>37</v>
      </c>
    </row>
    <row r="484" spans="1:29" hidden="1" x14ac:dyDescent="0.25">
      <c r="A484" s="1" t="s">
        <v>33</v>
      </c>
      <c r="B484" s="1" t="s">
        <v>34</v>
      </c>
      <c r="C484" s="2">
        <v>44865</v>
      </c>
      <c r="D484" s="1" t="s">
        <v>73</v>
      </c>
      <c r="E484" s="1" t="s">
        <v>74</v>
      </c>
      <c r="F484" s="1" t="s">
        <v>37</v>
      </c>
      <c r="G484" s="1" t="s">
        <v>1294</v>
      </c>
      <c r="H484" s="1" t="s">
        <v>76</v>
      </c>
      <c r="I484" s="3">
        <v>289262</v>
      </c>
      <c r="J484" s="3">
        <v>0</v>
      </c>
      <c r="K484" s="1" t="s">
        <v>40</v>
      </c>
      <c r="L484" s="1" t="s">
        <v>450</v>
      </c>
      <c r="M484" s="1" t="s">
        <v>451</v>
      </c>
      <c r="N484" s="1" t="s">
        <v>79</v>
      </c>
      <c r="O484" s="1" t="s">
        <v>80</v>
      </c>
      <c r="P484" s="1" t="s">
        <v>43</v>
      </c>
      <c r="Q484" s="1" t="s">
        <v>43</v>
      </c>
      <c r="R484" s="3">
        <v>0</v>
      </c>
      <c r="S484" s="1" t="s">
        <v>44</v>
      </c>
      <c r="T484" s="1" t="s">
        <v>45</v>
      </c>
      <c r="U484" s="1" t="s">
        <v>1294</v>
      </c>
      <c r="V484" s="1" t="s">
        <v>46</v>
      </c>
      <c r="W484" s="1" t="s">
        <v>975</v>
      </c>
      <c r="X484" s="1" t="s">
        <v>1295</v>
      </c>
      <c r="Y484" s="1" t="s">
        <v>83</v>
      </c>
      <c r="Z484" s="1" t="s">
        <v>1230</v>
      </c>
      <c r="AA484" s="1" t="s">
        <v>51</v>
      </c>
      <c r="AB484" s="1" t="s">
        <v>1295</v>
      </c>
      <c r="AC484" s="1" t="s">
        <v>37</v>
      </c>
    </row>
    <row r="485" spans="1:29" hidden="1" x14ac:dyDescent="0.25">
      <c r="A485" s="1" t="s">
        <v>33</v>
      </c>
      <c r="B485" s="1" t="s">
        <v>34</v>
      </c>
      <c r="C485" s="2">
        <v>44865</v>
      </c>
      <c r="D485" s="1" t="s">
        <v>73</v>
      </c>
      <c r="E485" s="1" t="s">
        <v>74</v>
      </c>
      <c r="F485" s="1" t="s">
        <v>37</v>
      </c>
      <c r="G485" s="1" t="s">
        <v>1294</v>
      </c>
      <c r="H485" s="1" t="s">
        <v>76</v>
      </c>
      <c r="I485" s="3">
        <v>101591</v>
      </c>
      <c r="J485" s="3">
        <v>0</v>
      </c>
      <c r="K485" s="1" t="s">
        <v>40</v>
      </c>
      <c r="L485" s="1" t="s">
        <v>41</v>
      </c>
      <c r="M485" s="1" t="s">
        <v>42</v>
      </c>
      <c r="N485" s="1" t="s">
        <v>79</v>
      </c>
      <c r="O485" s="1" t="s">
        <v>80</v>
      </c>
      <c r="P485" s="1" t="s">
        <v>43</v>
      </c>
      <c r="Q485" s="1" t="s">
        <v>43</v>
      </c>
      <c r="R485" s="3">
        <v>0</v>
      </c>
      <c r="S485" s="1" t="s">
        <v>44</v>
      </c>
      <c r="T485" s="1" t="s">
        <v>45</v>
      </c>
      <c r="U485" s="1" t="s">
        <v>1294</v>
      </c>
      <c r="V485" s="1" t="s">
        <v>46</v>
      </c>
      <c r="W485" s="1" t="s">
        <v>975</v>
      </c>
      <c r="X485" s="1" t="s">
        <v>1295</v>
      </c>
      <c r="Y485" s="1" t="s">
        <v>83</v>
      </c>
      <c r="Z485" s="1" t="s">
        <v>1230</v>
      </c>
      <c r="AA485" s="1" t="s">
        <v>51</v>
      </c>
      <c r="AB485" s="1" t="s">
        <v>1295</v>
      </c>
      <c r="AC485" s="1" t="s">
        <v>37</v>
      </c>
    </row>
    <row r="486" spans="1:29" hidden="1" x14ac:dyDescent="0.25">
      <c r="A486" s="1" t="s">
        <v>33</v>
      </c>
      <c r="B486" s="1" t="s">
        <v>34</v>
      </c>
      <c r="C486" s="2">
        <v>44865</v>
      </c>
      <c r="D486" s="1" t="s">
        <v>73</v>
      </c>
      <c r="E486" s="1" t="s">
        <v>74</v>
      </c>
      <c r="F486" s="1" t="s">
        <v>37</v>
      </c>
      <c r="G486" s="1" t="s">
        <v>1294</v>
      </c>
      <c r="H486" s="1" t="s">
        <v>76</v>
      </c>
      <c r="I486" s="3">
        <v>33334</v>
      </c>
      <c r="J486" s="3">
        <v>0</v>
      </c>
      <c r="K486" s="1" t="s">
        <v>40</v>
      </c>
      <c r="L486" s="1" t="s">
        <v>41</v>
      </c>
      <c r="M486" s="1" t="s">
        <v>42</v>
      </c>
      <c r="N486" s="1" t="s">
        <v>79</v>
      </c>
      <c r="O486" s="1" t="s">
        <v>80</v>
      </c>
      <c r="P486" s="1" t="s">
        <v>43</v>
      </c>
      <c r="Q486" s="1" t="s">
        <v>43</v>
      </c>
      <c r="R486" s="3">
        <v>0</v>
      </c>
      <c r="S486" s="1" t="s">
        <v>44</v>
      </c>
      <c r="T486" s="1" t="s">
        <v>45</v>
      </c>
      <c r="U486" s="1" t="s">
        <v>1294</v>
      </c>
      <c r="V486" s="1" t="s">
        <v>46</v>
      </c>
      <c r="W486" s="1" t="s">
        <v>975</v>
      </c>
      <c r="X486" s="1" t="s">
        <v>1295</v>
      </c>
      <c r="Y486" s="1" t="s">
        <v>83</v>
      </c>
      <c r="Z486" s="1" t="s">
        <v>1230</v>
      </c>
      <c r="AA486" s="1" t="s">
        <v>51</v>
      </c>
      <c r="AB486" s="1" t="s">
        <v>1295</v>
      </c>
      <c r="AC486" s="1" t="s">
        <v>37</v>
      </c>
    </row>
    <row r="487" spans="1:29" hidden="1" x14ac:dyDescent="0.25">
      <c r="A487" s="1" t="s">
        <v>33</v>
      </c>
      <c r="B487" s="1" t="s">
        <v>34</v>
      </c>
      <c r="C487" s="2">
        <v>44865</v>
      </c>
      <c r="D487" s="1" t="s">
        <v>73</v>
      </c>
      <c r="E487" s="1" t="s">
        <v>74</v>
      </c>
      <c r="F487" s="1" t="s">
        <v>37</v>
      </c>
      <c r="G487" s="1" t="s">
        <v>1294</v>
      </c>
      <c r="H487" s="1" t="s">
        <v>76</v>
      </c>
      <c r="I487" s="3">
        <v>400000</v>
      </c>
      <c r="J487" s="3">
        <v>0</v>
      </c>
      <c r="K487" s="1" t="s">
        <v>40</v>
      </c>
      <c r="L487" s="1" t="s">
        <v>41</v>
      </c>
      <c r="M487" s="1" t="s">
        <v>42</v>
      </c>
      <c r="N487" s="1" t="s">
        <v>79</v>
      </c>
      <c r="O487" s="1" t="s">
        <v>80</v>
      </c>
      <c r="P487" s="1" t="s">
        <v>43</v>
      </c>
      <c r="Q487" s="1" t="s">
        <v>43</v>
      </c>
      <c r="R487" s="3">
        <v>0</v>
      </c>
      <c r="S487" s="1" t="s">
        <v>44</v>
      </c>
      <c r="T487" s="1" t="s">
        <v>45</v>
      </c>
      <c r="U487" s="1" t="s">
        <v>1294</v>
      </c>
      <c r="V487" s="1" t="s">
        <v>46</v>
      </c>
      <c r="W487" s="1" t="s">
        <v>975</v>
      </c>
      <c r="X487" s="1" t="s">
        <v>1295</v>
      </c>
      <c r="Y487" s="1" t="s">
        <v>83</v>
      </c>
      <c r="Z487" s="1" t="s">
        <v>1230</v>
      </c>
      <c r="AA487" s="1" t="s">
        <v>51</v>
      </c>
      <c r="AB487" s="1" t="s">
        <v>1295</v>
      </c>
      <c r="AC487" s="1" t="s">
        <v>37</v>
      </c>
    </row>
    <row r="488" spans="1:29" hidden="1" x14ac:dyDescent="0.25">
      <c r="A488" s="1" t="s">
        <v>33</v>
      </c>
      <c r="B488" s="1" t="s">
        <v>34</v>
      </c>
      <c r="C488" s="2">
        <v>44865</v>
      </c>
      <c r="D488" s="1" t="s">
        <v>73</v>
      </c>
      <c r="E488" s="1" t="s">
        <v>74</v>
      </c>
      <c r="F488" s="1" t="s">
        <v>37</v>
      </c>
      <c r="G488" s="1" t="s">
        <v>1294</v>
      </c>
      <c r="H488" s="1" t="s">
        <v>76</v>
      </c>
      <c r="I488" s="3">
        <v>36024</v>
      </c>
      <c r="J488" s="3">
        <v>0</v>
      </c>
      <c r="K488" s="1" t="s">
        <v>40</v>
      </c>
      <c r="L488" s="1" t="s">
        <v>41</v>
      </c>
      <c r="M488" s="1" t="s">
        <v>42</v>
      </c>
      <c r="N488" s="1" t="s">
        <v>79</v>
      </c>
      <c r="O488" s="1" t="s">
        <v>80</v>
      </c>
      <c r="P488" s="1" t="s">
        <v>43</v>
      </c>
      <c r="Q488" s="1" t="s">
        <v>43</v>
      </c>
      <c r="R488" s="3">
        <v>0</v>
      </c>
      <c r="S488" s="1" t="s">
        <v>44</v>
      </c>
      <c r="T488" s="1" t="s">
        <v>45</v>
      </c>
      <c r="U488" s="1" t="s">
        <v>1294</v>
      </c>
      <c r="V488" s="1" t="s">
        <v>46</v>
      </c>
      <c r="W488" s="1" t="s">
        <v>975</v>
      </c>
      <c r="X488" s="1" t="s">
        <v>1295</v>
      </c>
      <c r="Y488" s="1" t="s">
        <v>83</v>
      </c>
      <c r="Z488" s="1" t="s">
        <v>1230</v>
      </c>
      <c r="AA488" s="1" t="s">
        <v>51</v>
      </c>
      <c r="AB488" s="1" t="s">
        <v>1295</v>
      </c>
      <c r="AC488" s="1" t="s">
        <v>37</v>
      </c>
    </row>
    <row r="489" spans="1:29" hidden="1" x14ac:dyDescent="0.25">
      <c r="A489" s="1" t="s">
        <v>33</v>
      </c>
      <c r="B489" s="1" t="s">
        <v>34</v>
      </c>
      <c r="C489" s="2">
        <v>44865</v>
      </c>
      <c r="D489" s="1" t="s">
        <v>73</v>
      </c>
      <c r="E489" s="1" t="s">
        <v>74</v>
      </c>
      <c r="F489" s="1" t="s">
        <v>37</v>
      </c>
      <c r="G489" s="1" t="s">
        <v>1294</v>
      </c>
      <c r="H489" s="1" t="s">
        <v>76</v>
      </c>
      <c r="I489" s="3">
        <v>466667</v>
      </c>
      <c r="J489" s="3">
        <v>0</v>
      </c>
      <c r="K489" s="1" t="s">
        <v>40</v>
      </c>
      <c r="L489" s="1" t="s">
        <v>54</v>
      </c>
      <c r="M489" s="1" t="s">
        <v>55</v>
      </c>
      <c r="N489" s="1" t="s">
        <v>79</v>
      </c>
      <c r="O489" s="1" t="s">
        <v>80</v>
      </c>
      <c r="P489" s="1" t="s">
        <v>43</v>
      </c>
      <c r="Q489" s="1" t="s">
        <v>43</v>
      </c>
      <c r="R489" s="3">
        <v>0</v>
      </c>
      <c r="S489" s="1" t="s">
        <v>44</v>
      </c>
      <c r="T489" s="1" t="s">
        <v>45</v>
      </c>
      <c r="U489" s="1" t="s">
        <v>1294</v>
      </c>
      <c r="V489" s="1" t="s">
        <v>46</v>
      </c>
      <c r="W489" s="1" t="s">
        <v>975</v>
      </c>
      <c r="X489" s="1" t="s">
        <v>1295</v>
      </c>
      <c r="Y489" s="1" t="s">
        <v>83</v>
      </c>
      <c r="Z489" s="1" t="s">
        <v>1230</v>
      </c>
      <c r="AA489" s="1" t="s">
        <v>51</v>
      </c>
      <c r="AB489" s="1" t="s">
        <v>1295</v>
      </c>
      <c r="AC489" s="1" t="s">
        <v>37</v>
      </c>
    </row>
    <row r="490" spans="1:29" hidden="1" x14ac:dyDescent="0.25">
      <c r="A490" s="1" t="s">
        <v>33</v>
      </c>
      <c r="B490" s="1" t="s">
        <v>34</v>
      </c>
      <c r="C490" s="2">
        <v>44865</v>
      </c>
      <c r="D490" s="1" t="s">
        <v>73</v>
      </c>
      <c r="E490" s="1" t="s">
        <v>74</v>
      </c>
      <c r="F490" s="1" t="s">
        <v>37</v>
      </c>
      <c r="G490" s="1" t="s">
        <v>1294</v>
      </c>
      <c r="H490" s="1" t="s">
        <v>76</v>
      </c>
      <c r="I490" s="3">
        <v>33334</v>
      </c>
      <c r="J490" s="3">
        <v>0</v>
      </c>
      <c r="K490" s="1" t="s">
        <v>40</v>
      </c>
      <c r="L490" s="1" t="s">
        <v>54</v>
      </c>
      <c r="M490" s="1" t="s">
        <v>55</v>
      </c>
      <c r="N490" s="1" t="s">
        <v>79</v>
      </c>
      <c r="O490" s="1" t="s">
        <v>80</v>
      </c>
      <c r="P490" s="1" t="s">
        <v>43</v>
      </c>
      <c r="Q490" s="1" t="s">
        <v>43</v>
      </c>
      <c r="R490" s="3">
        <v>0</v>
      </c>
      <c r="S490" s="1" t="s">
        <v>44</v>
      </c>
      <c r="T490" s="1" t="s">
        <v>45</v>
      </c>
      <c r="U490" s="1" t="s">
        <v>1294</v>
      </c>
      <c r="V490" s="1" t="s">
        <v>46</v>
      </c>
      <c r="W490" s="1" t="s">
        <v>975</v>
      </c>
      <c r="X490" s="1" t="s">
        <v>1295</v>
      </c>
      <c r="Y490" s="1" t="s">
        <v>83</v>
      </c>
      <c r="Z490" s="1" t="s">
        <v>1230</v>
      </c>
      <c r="AA490" s="1" t="s">
        <v>51</v>
      </c>
      <c r="AB490" s="1" t="s">
        <v>1295</v>
      </c>
      <c r="AC490" s="1" t="s">
        <v>37</v>
      </c>
    </row>
    <row r="491" spans="1:29" hidden="1" x14ac:dyDescent="0.25">
      <c r="A491" s="1" t="s">
        <v>33</v>
      </c>
      <c r="B491" s="1" t="s">
        <v>34</v>
      </c>
      <c r="C491" s="2">
        <v>44865</v>
      </c>
      <c r="D491" s="1" t="s">
        <v>73</v>
      </c>
      <c r="E491" s="1" t="s">
        <v>74</v>
      </c>
      <c r="F491" s="1" t="s">
        <v>37</v>
      </c>
      <c r="G491" s="1" t="s">
        <v>1294</v>
      </c>
      <c r="H491" s="1" t="s">
        <v>76</v>
      </c>
      <c r="I491" s="3">
        <v>214092</v>
      </c>
      <c r="J491" s="3">
        <v>0</v>
      </c>
      <c r="K491" s="1" t="s">
        <v>40</v>
      </c>
      <c r="L491" s="1" t="s">
        <v>54</v>
      </c>
      <c r="M491" s="1" t="s">
        <v>55</v>
      </c>
      <c r="N491" s="1" t="s">
        <v>79</v>
      </c>
      <c r="O491" s="1" t="s">
        <v>80</v>
      </c>
      <c r="P491" s="1" t="s">
        <v>43</v>
      </c>
      <c r="Q491" s="1" t="s">
        <v>43</v>
      </c>
      <c r="R491" s="3">
        <v>0</v>
      </c>
      <c r="S491" s="1" t="s">
        <v>44</v>
      </c>
      <c r="T491" s="1" t="s">
        <v>45</v>
      </c>
      <c r="U491" s="1" t="s">
        <v>1294</v>
      </c>
      <c r="V491" s="1" t="s">
        <v>46</v>
      </c>
      <c r="W491" s="1" t="s">
        <v>975</v>
      </c>
      <c r="X491" s="1" t="s">
        <v>1295</v>
      </c>
      <c r="Y491" s="1" t="s">
        <v>83</v>
      </c>
      <c r="Z491" s="1" t="s">
        <v>1230</v>
      </c>
      <c r="AA491" s="1" t="s">
        <v>51</v>
      </c>
      <c r="AB491" s="1" t="s">
        <v>1295</v>
      </c>
      <c r="AC491" s="1" t="s">
        <v>37</v>
      </c>
    </row>
    <row r="492" spans="1:29" hidden="1" x14ac:dyDescent="0.25">
      <c r="A492" s="1" t="s">
        <v>33</v>
      </c>
      <c r="B492" s="1" t="s">
        <v>34</v>
      </c>
      <c r="C492" s="2">
        <v>44865</v>
      </c>
      <c r="D492" s="1" t="s">
        <v>73</v>
      </c>
      <c r="E492" s="1" t="s">
        <v>74</v>
      </c>
      <c r="F492" s="1" t="s">
        <v>37</v>
      </c>
      <c r="G492" s="1" t="s">
        <v>1294</v>
      </c>
      <c r="H492" s="1" t="s">
        <v>76</v>
      </c>
      <c r="I492" s="3">
        <v>133334</v>
      </c>
      <c r="J492" s="3">
        <v>0</v>
      </c>
      <c r="K492" s="1" t="s">
        <v>40</v>
      </c>
      <c r="L492" s="1" t="s">
        <v>54</v>
      </c>
      <c r="M492" s="1" t="s">
        <v>55</v>
      </c>
      <c r="N492" s="1" t="s">
        <v>79</v>
      </c>
      <c r="O492" s="1" t="s">
        <v>80</v>
      </c>
      <c r="P492" s="1" t="s">
        <v>43</v>
      </c>
      <c r="Q492" s="1" t="s">
        <v>43</v>
      </c>
      <c r="R492" s="3">
        <v>0</v>
      </c>
      <c r="S492" s="1" t="s">
        <v>44</v>
      </c>
      <c r="T492" s="1" t="s">
        <v>45</v>
      </c>
      <c r="U492" s="1" t="s">
        <v>1294</v>
      </c>
      <c r="V492" s="1" t="s">
        <v>46</v>
      </c>
      <c r="W492" s="1" t="s">
        <v>975</v>
      </c>
      <c r="X492" s="1" t="s">
        <v>1295</v>
      </c>
      <c r="Y492" s="1" t="s">
        <v>83</v>
      </c>
      <c r="Z492" s="1" t="s">
        <v>1230</v>
      </c>
      <c r="AA492" s="1" t="s">
        <v>51</v>
      </c>
      <c r="AB492" s="1" t="s">
        <v>1295</v>
      </c>
      <c r="AC492" s="1" t="s">
        <v>37</v>
      </c>
    </row>
    <row r="493" spans="1:29" hidden="1" x14ac:dyDescent="0.25">
      <c r="A493" s="1" t="s">
        <v>33</v>
      </c>
      <c r="B493" s="1" t="s">
        <v>34</v>
      </c>
      <c r="C493" s="2">
        <v>44865</v>
      </c>
      <c r="D493" s="1" t="s">
        <v>73</v>
      </c>
      <c r="E493" s="1" t="s">
        <v>74</v>
      </c>
      <c r="F493" s="1" t="s">
        <v>37</v>
      </c>
      <c r="G493" s="1" t="s">
        <v>1294</v>
      </c>
      <c r="H493" s="1" t="s">
        <v>76</v>
      </c>
      <c r="I493" s="3">
        <v>33334</v>
      </c>
      <c r="J493" s="3">
        <v>0</v>
      </c>
      <c r="K493" s="1" t="s">
        <v>40</v>
      </c>
      <c r="L493" s="1" t="s">
        <v>54</v>
      </c>
      <c r="M493" s="1" t="s">
        <v>55</v>
      </c>
      <c r="N493" s="1" t="s">
        <v>79</v>
      </c>
      <c r="O493" s="1" t="s">
        <v>80</v>
      </c>
      <c r="P493" s="1" t="s">
        <v>43</v>
      </c>
      <c r="Q493" s="1" t="s">
        <v>43</v>
      </c>
      <c r="R493" s="3">
        <v>0</v>
      </c>
      <c r="S493" s="1" t="s">
        <v>44</v>
      </c>
      <c r="T493" s="1" t="s">
        <v>45</v>
      </c>
      <c r="U493" s="1" t="s">
        <v>1294</v>
      </c>
      <c r="V493" s="1" t="s">
        <v>46</v>
      </c>
      <c r="W493" s="1" t="s">
        <v>975</v>
      </c>
      <c r="X493" s="1" t="s">
        <v>1295</v>
      </c>
      <c r="Y493" s="1" t="s">
        <v>83</v>
      </c>
      <c r="Z493" s="1" t="s">
        <v>1230</v>
      </c>
      <c r="AA493" s="1" t="s">
        <v>51</v>
      </c>
      <c r="AB493" s="1" t="s">
        <v>1295</v>
      </c>
      <c r="AC493" s="1" t="s">
        <v>37</v>
      </c>
    </row>
    <row r="494" spans="1:29" hidden="1" x14ac:dyDescent="0.25">
      <c r="A494" s="1" t="s">
        <v>33</v>
      </c>
      <c r="B494" s="1" t="s">
        <v>34</v>
      </c>
      <c r="C494" s="2">
        <v>44865</v>
      </c>
      <c r="D494" s="1" t="s">
        <v>73</v>
      </c>
      <c r="E494" s="1" t="s">
        <v>74</v>
      </c>
      <c r="F494" s="1" t="s">
        <v>37</v>
      </c>
      <c r="G494" s="1" t="s">
        <v>1294</v>
      </c>
      <c r="H494" s="1" t="s">
        <v>76</v>
      </c>
      <c r="I494" s="3">
        <v>70658</v>
      </c>
      <c r="J494" s="3">
        <v>0</v>
      </c>
      <c r="K494" s="1" t="s">
        <v>40</v>
      </c>
      <c r="L494" s="1" t="s">
        <v>214</v>
      </c>
      <c r="M494" s="1" t="s">
        <v>215</v>
      </c>
      <c r="N494" s="1" t="s">
        <v>79</v>
      </c>
      <c r="O494" s="1" t="s">
        <v>80</v>
      </c>
      <c r="P494" s="1" t="s">
        <v>43</v>
      </c>
      <c r="Q494" s="1" t="s">
        <v>43</v>
      </c>
      <c r="R494" s="3">
        <v>0</v>
      </c>
      <c r="S494" s="1" t="s">
        <v>44</v>
      </c>
      <c r="T494" s="1" t="s">
        <v>45</v>
      </c>
      <c r="U494" s="1" t="s">
        <v>1294</v>
      </c>
      <c r="V494" s="1" t="s">
        <v>46</v>
      </c>
      <c r="W494" s="1" t="s">
        <v>975</v>
      </c>
      <c r="X494" s="1" t="s">
        <v>1295</v>
      </c>
      <c r="Y494" s="1" t="s">
        <v>83</v>
      </c>
      <c r="Z494" s="1" t="s">
        <v>1230</v>
      </c>
      <c r="AA494" s="1" t="s">
        <v>51</v>
      </c>
      <c r="AB494" s="1" t="s">
        <v>1295</v>
      </c>
      <c r="AC494" s="1" t="s">
        <v>37</v>
      </c>
    </row>
    <row r="495" spans="1:29" hidden="1" x14ac:dyDescent="0.25">
      <c r="A495" s="1" t="s">
        <v>33</v>
      </c>
      <c r="B495" s="1" t="s">
        <v>34</v>
      </c>
      <c r="C495" s="2">
        <v>44865</v>
      </c>
      <c r="D495" s="1" t="s">
        <v>73</v>
      </c>
      <c r="E495" s="1" t="s">
        <v>74</v>
      </c>
      <c r="F495" s="1" t="s">
        <v>37</v>
      </c>
      <c r="G495" s="1" t="s">
        <v>1294</v>
      </c>
      <c r="H495" s="1" t="s">
        <v>76</v>
      </c>
      <c r="I495" s="3">
        <v>33334</v>
      </c>
      <c r="J495" s="3">
        <v>0</v>
      </c>
      <c r="K495" s="1" t="s">
        <v>40</v>
      </c>
      <c r="L495" s="1" t="s">
        <v>214</v>
      </c>
      <c r="M495" s="1" t="s">
        <v>215</v>
      </c>
      <c r="N495" s="1" t="s">
        <v>79</v>
      </c>
      <c r="O495" s="1" t="s">
        <v>80</v>
      </c>
      <c r="P495" s="1" t="s">
        <v>43</v>
      </c>
      <c r="Q495" s="1" t="s">
        <v>43</v>
      </c>
      <c r="R495" s="3">
        <v>0</v>
      </c>
      <c r="S495" s="1" t="s">
        <v>44</v>
      </c>
      <c r="T495" s="1" t="s">
        <v>45</v>
      </c>
      <c r="U495" s="1" t="s">
        <v>1294</v>
      </c>
      <c r="V495" s="1" t="s">
        <v>46</v>
      </c>
      <c r="W495" s="1" t="s">
        <v>975</v>
      </c>
      <c r="X495" s="1" t="s">
        <v>1295</v>
      </c>
      <c r="Y495" s="1" t="s">
        <v>83</v>
      </c>
      <c r="Z495" s="1" t="s">
        <v>1230</v>
      </c>
      <c r="AA495" s="1" t="s">
        <v>51</v>
      </c>
      <c r="AB495" s="1" t="s">
        <v>1295</v>
      </c>
      <c r="AC495" s="1" t="s">
        <v>37</v>
      </c>
    </row>
    <row r="496" spans="1:29" hidden="1" x14ac:dyDescent="0.25">
      <c r="A496" s="1" t="s">
        <v>33</v>
      </c>
      <c r="B496" s="1" t="s">
        <v>34</v>
      </c>
      <c r="C496" s="2">
        <v>44865</v>
      </c>
      <c r="D496" s="1" t="s">
        <v>73</v>
      </c>
      <c r="E496" s="1" t="s">
        <v>74</v>
      </c>
      <c r="F496" s="1" t="s">
        <v>37</v>
      </c>
      <c r="G496" s="1" t="s">
        <v>1294</v>
      </c>
      <c r="H496" s="1" t="s">
        <v>76</v>
      </c>
      <c r="I496" s="3">
        <v>200001</v>
      </c>
      <c r="J496" s="3">
        <v>0</v>
      </c>
      <c r="K496" s="1" t="s">
        <v>40</v>
      </c>
      <c r="L496" s="1" t="s">
        <v>67</v>
      </c>
      <c r="M496" s="1" t="s">
        <v>68</v>
      </c>
      <c r="N496" s="1" t="s">
        <v>79</v>
      </c>
      <c r="O496" s="1" t="s">
        <v>80</v>
      </c>
      <c r="P496" s="1" t="s">
        <v>43</v>
      </c>
      <c r="Q496" s="1" t="s">
        <v>43</v>
      </c>
      <c r="R496" s="3">
        <v>0</v>
      </c>
      <c r="S496" s="1" t="s">
        <v>44</v>
      </c>
      <c r="T496" s="1" t="s">
        <v>45</v>
      </c>
      <c r="U496" s="1" t="s">
        <v>1294</v>
      </c>
      <c r="V496" s="1" t="s">
        <v>46</v>
      </c>
      <c r="W496" s="1" t="s">
        <v>975</v>
      </c>
      <c r="X496" s="1" t="s">
        <v>1295</v>
      </c>
      <c r="Y496" s="1" t="s">
        <v>83</v>
      </c>
      <c r="Z496" s="1" t="s">
        <v>1230</v>
      </c>
      <c r="AA496" s="1" t="s">
        <v>51</v>
      </c>
      <c r="AB496" s="1" t="s">
        <v>1295</v>
      </c>
      <c r="AC496" s="1" t="s">
        <v>37</v>
      </c>
    </row>
    <row r="497" spans="1:29" hidden="1" x14ac:dyDescent="0.25">
      <c r="A497" s="1" t="s">
        <v>33</v>
      </c>
      <c r="B497" s="1" t="s">
        <v>34</v>
      </c>
      <c r="C497" s="2">
        <v>44865</v>
      </c>
      <c r="D497" s="1" t="s">
        <v>73</v>
      </c>
      <c r="E497" s="1" t="s">
        <v>74</v>
      </c>
      <c r="F497" s="1" t="s">
        <v>37</v>
      </c>
      <c r="G497" s="1" t="s">
        <v>1294</v>
      </c>
      <c r="H497" s="1" t="s">
        <v>76</v>
      </c>
      <c r="I497" s="3">
        <v>33334</v>
      </c>
      <c r="J497" s="3">
        <v>0</v>
      </c>
      <c r="K497" s="1" t="s">
        <v>40</v>
      </c>
      <c r="L497" s="1" t="s">
        <v>340</v>
      </c>
      <c r="M497" s="1" t="s">
        <v>341</v>
      </c>
      <c r="N497" s="1" t="s">
        <v>79</v>
      </c>
      <c r="O497" s="1" t="s">
        <v>80</v>
      </c>
      <c r="P497" s="1" t="s">
        <v>43</v>
      </c>
      <c r="Q497" s="1" t="s">
        <v>43</v>
      </c>
      <c r="R497" s="3">
        <v>0</v>
      </c>
      <c r="S497" s="1" t="s">
        <v>44</v>
      </c>
      <c r="T497" s="1" t="s">
        <v>45</v>
      </c>
      <c r="U497" s="1" t="s">
        <v>1294</v>
      </c>
      <c r="V497" s="1" t="s">
        <v>46</v>
      </c>
      <c r="W497" s="1" t="s">
        <v>975</v>
      </c>
      <c r="X497" s="1" t="s">
        <v>1295</v>
      </c>
      <c r="Y497" s="1" t="s">
        <v>83</v>
      </c>
      <c r="Z497" s="1" t="s">
        <v>1230</v>
      </c>
      <c r="AA497" s="1" t="s">
        <v>51</v>
      </c>
      <c r="AB497" s="1" t="s">
        <v>1295</v>
      </c>
      <c r="AC497" s="1" t="s">
        <v>37</v>
      </c>
    </row>
    <row r="498" spans="1:29" hidden="1" x14ac:dyDescent="0.25">
      <c r="A498" s="1" t="s">
        <v>33</v>
      </c>
      <c r="B498" s="1" t="s">
        <v>34</v>
      </c>
      <c r="C498" s="2">
        <v>44865</v>
      </c>
      <c r="D498" s="1" t="s">
        <v>73</v>
      </c>
      <c r="E498" s="1" t="s">
        <v>74</v>
      </c>
      <c r="F498" s="1" t="s">
        <v>37</v>
      </c>
      <c r="G498" s="1" t="s">
        <v>1294</v>
      </c>
      <c r="H498" s="1" t="s">
        <v>76</v>
      </c>
      <c r="I498" s="3">
        <v>39209</v>
      </c>
      <c r="J498" s="3">
        <v>0</v>
      </c>
      <c r="K498" s="1" t="s">
        <v>40</v>
      </c>
      <c r="L498" s="1" t="s">
        <v>340</v>
      </c>
      <c r="M498" s="1" t="s">
        <v>341</v>
      </c>
      <c r="N498" s="1" t="s">
        <v>79</v>
      </c>
      <c r="O498" s="1" t="s">
        <v>80</v>
      </c>
      <c r="P498" s="1" t="s">
        <v>43</v>
      </c>
      <c r="Q498" s="1" t="s">
        <v>43</v>
      </c>
      <c r="R498" s="3">
        <v>0</v>
      </c>
      <c r="S498" s="1" t="s">
        <v>44</v>
      </c>
      <c r="T498" s="1" t="s">
        <v>45</v>
      </c>
      <c r="U498" s="1" t="s">
        <v>1294</v>
      </c>
      <c r="V498" s="1" t="s">
        <v>46</v>
      </c>
      <c r="W498" s="1" t="s">
        <v>975</v>
      </c>
      <c r="X498" s="1" t="s">
        <v>1295</v>
      </c>
      <c r="Y498" s="1" t="s">
        <v>83</v>
      </c>
      <c r="Z498" s="1" t="s">
        <v>1230</v>
      </c>
      <c r="AA498" s="1" t="s">
        <v>51</v>
      </c>
      <c r="AB498" s="1" t="s">
        <v>1295</v>
      </c>
      <c r="AC498" s="1" t="s">
        <v>37</v>
      </c>
    </row>
    <row r="499" spans="1:29" hidden="1" x14ac:dyDescent="0.25">
      <c r="A499" s="1" t="s">
        <v>33</v>
      </c>
      <c r="B499" s="1" t="s">
        <v>34</v>
      </c>
      <c r="C499" s="2">
        <v>44865</v>
      </c>
      <c r="D499" s="1" t="s">
        <v>73</v>
      </c>
      <c r="E499" s="1" t="s">
        <v>74</v>
      </c>
      <c r="F499" s="1" t="s">
        <v>37</v>
      </c>
      <c r="G499" s="1" t="s">
        <v>1294</v>
      </c>
      <c r="H499" s="1" t="s">
        <v>76</v>
      </c>
      <c r="I499" s="3">
        <v>104432</v>
      </c>
      <c r="J499" s="3">
        <v>0</v>
      </c>
      <c r="K499" s="1" t="s">
        <v>40</v>
      </c>
      <c r="L499" s="1" t="s">
        <v>340</v>
      </c>
      <c r="M499" s="1" t="s">
        <v>341</v>
      </c>
      <c r="N499" s="1" t="s">
        <v>79</v>
      </c>
      <c r="O499" s="1" t="s">
        <v>80</v>
      </c>
      <c r="P499" s="1" t="s">
        <v>43</v>
      </c>
      <c r="Q499" s="1" t="s">
        <v>43</v>
      </c>
      <c r="R499" s="3">
        <v>0</v>
      </c>
      <c r="S499" s="1" t="s">
        <v>44</v>
      </c>
      <c r="T499" s="1" t="s">
        <v>45</v>
      </c>
      <c r="U499" s="1" t="s">
        <v>1294</v>
      </c>
      <c r="V499" s="1" t="s">
        <v>46</v>
      </c>
      <c r="W499" s="1" t="s">
        <v>975</v>
      </c>
      <c r="X499" s="1" t="s">
        <v>1295</v>
      </c>
      <c r="Y499" s="1" t="s">
        <v>83</v>
      </c>
      <c r="Z499" s="1" t="s">
        <v>1230</v>
      </c>
      <c r="AA499" s="1" t="s">
        <v>51</v>
      </c>
      <c r="AB499" s="1" t="s">
        <v>1295</v>
      </c>
      <c r="AC499" s="1" t="s">
        <v>37</v>
      </c>
    </row>
    <row r="500" spans="1:29" hidden="1" x14ac:dyDescent="0.25">
      <c r="A500" s="1" t="s">
        <v>33</v>
      </c>
      <c r="B500" s="1" t="s">
        <v>34</v>
      </c>
      <c r="C500" s="2">
        <v>44875</v>
      </c>
      <c r="D500" s="1" t="s">
        <v>35</v>
      </c>
      <c r="E500" s="1" t="s">
        <v>36</v>
      </c>
      <c r="F500" s="1" t="s">
        <v>37</v>
      </c>
      <c r="G500" s="1" t="s">
        <v>1296</v>
      </c>
      <c r="H500" s="1" t="s">
        <v>1297</v>
      </c>
      <c r="I500" s="54">
        <v>0</v>
      </c>
      <c r="J500" s="54">
        <v>173803</v>
      </c>
      <c r="K500" s="1" t="s">
        <v>40</v>
      </c>
      <c r="L500" s="1" t="s">
        <v>41</v>
      </c>
      <c r="M500" s="1" t="s">
        <v>42</v>
      </c>
      <c r="N500" s="1" t="s">
        <v>37</v>
      </c>
      <c r="O500" s="1" t="s">
        <v>43</v>
      </c>
      <c r="P500" s="1" t="s">
        <v>43</v>
      </c>
      <c r="Q500" s="1" t="s">
        <v>43</v>
      </c>
      <c r="R500" s="3">
        <v>0</v>
      </c>
      <c r="S500" s="1" t="s">
        <v>44</v>
      </c>
      <c r="T500" s="1" t="s">
        <v>45</v>
      </c>
      <c r="U500" s="1" t="s">
        <v>1296</v>
      </c>
      <c r="V500" s="1" t="s">
        <v>46</v>
      </c>
      <c r="W500" s="1" t="s">
        <v>47</v>
      </c>
      <c r="X500" s="1" t="s">
        <v>1298</v>
      </c>
      <c r="Y500" s="1" t="s">
        <v>49</v>
      </c>
      <c r="Z500" s="1" t="s">
        <v>918</v>
      </c>
      <c r="AA500" s="1" t="s">
        <v>51</v>
      </c>
      <c r="AB500" s="1" t="s">
        <v>1298</v>
      </c>
      <c r="AC500" s="1" t="s">
        <v>37</v>
      </c>
    </row>
    <row r="501" spans="1:29" hidden="1" x14ac:dyDescent="0.25">
      <c r="A501" s="1" t="s">
        <v>33</v>
      </c>
      <c r="B501" s="1" t="s">
        <v>34</v>
      </c>
      <c r="C501" s="2">
        <v>44875</v>
      </c>
      <c r="D501" s="1" t="s">
        <v>35</v>
      </c>
      <c r="E501" s="1" t="s">
        <v>36</v>
      </c>
      <c r="F501" s="1" t="s">
        <v>37</v>
      </c>
      <c r="G501" s="1" t="s">
        <v>1299</v>
      </c>
      <c r="H501" s="1" t="s">
        <v>1300</v>
      </c>
      <c r="I501" s="54">
        <v>0</v>
      </c>
      <c r="J501" s="54">
        <v>37020</v>
      </c>
      <c r="K501" s="1" t="s">
        <v>40</v>
      </c>
      <c r="L501" s="1" t="s">
        <v>340</v>
      </c>
      <c r="M501" s="1" t="s">
        <v>341</v>
      </c>
      <c r="N501" s="1" t="s">
        <v>37</v>
      </c>
      <c r="O501" s="1" t="s">
        <v>43</v>
      </c>
      <c r="P501" s="1" t="s">
        <v>43</v>
      </c>
      <c r="Q501" s="1" t="s">
        <v>43</v>
      </c>
      <c r="R501" s="3">
        <v>0</v>
      </c>
      <c r="S501" s="1" t="s">
        <v>44</v>
      </c>
      <c r="T501" s="1" t="s">
        <v>45</v>
      </c>
      <c r="U501" s="1" t="s">
        <v>1299</v>
      </c>
      <c r="V501" s="1" t="s">
        <v>46</v>
      </c>
      <c r="W501" s="1" t="s">
        <v>47</v>
      </c>
      <c r="X501" s="1" t="s">
        <v>1301</v>
      </c>
      <c r="Y501" s="1" t="s">
        <v>49</v>
      </c>
      <c r="Z501" s="1" t="s">
        <v>918</v>
      </c>
      <c r="AA501" s="1" t="s">
        <v>51</v>
      </c>
      <c r="AB501" s="1" t="s">
        <v>1301</v>
      </c>
      <c r="AC501" s="1" t="s">
        <v>37</v>
      </c>
    </row>
    <row r="502" spans="1:29" hidden="1" x14ac:dyDescent="0.25">
      <c r="A502" s="1" t="s">
        <v>33</v>
      </c>
      <c r="B502" s="1" t="s">
        <v>34</v>
      </c>
      <c r="C502" s="2">
        <v>44876</v>
      </c>
      <c r="D502" s="1" t="s">
        <v>35</v>
      </c>
      <c r="E502" s="1" t="s">
        <v>36</v>
      </c>
      <c r="F502" s="1" t="s">
        <v>37</v>
      </c>
      <c r="G502" s="1" t="s">
        <v>1302</v>
      </c>
      <c r="H502" s="1" t="s">
        <v>1303</v>
      </c>
      <c r="I502" s="54">
        <v>0</v>
      </c>
      <c r="J502" s="54">
        <v>366954</v>
      </c>
      <c r="K502" s="1" t="s">
        <v>40</v>
      </c>
      <c r="L502" s="1" t="s">
        <v>67</v>
      </c>
      <c r="M502" s="1" t="s">
        <v>68</v>
      </c>
      <c r="N502" s="1" t="s">
        <v>37</v>
      </c>
      <c r="O502" s="1" t="s">
        <v>43</v>
      </c>
      <c r="P502" s="1" t="s">
        <v>43</v>
      </c>
      <c r="Q502" s="1" t="s">
        <v>43</v>
      </c>
      <c r="R502" s="3">
        <v>0</v>
      </c>
      <c r="S502" s="1" t="s">
        <v>44</v>
      </c>
      <c r="T502" s="1" t="s">
        <v>45</v>
      </c>
      <c r="U502" s="1" t="s">
        <v>1302</v>
      </c>
      <c r="V502" s="1" t="s">
        <v>46</v>
      </c>
      <c r="W502" s="1" t="s">
        <v>47</v>
      </c>
      <c r="X502" s="1" t="s">
        <v>1304</v>
      </c>
      <c r="Y502" s="1" t="s">
        <v>49</v>
      </c>
      <c r="Z502" s="1" t="s">
        <v>918</v>
      </c>
      <c r="AA502" s="1" t="s">
        <v>51</v>
      </c>
      <c r="AB502" s="1" t="s">
        <v>1304</v>
      </c>
      <c r="AC502" s="1" t="s">
        <v>37</v>
      </c>
    </row>
    <row r="503" spans="1:29" x14ac:dyDescent="0.25">
      <c r="A503" s="1" t="s">
        <v>33</v>
      </c>
      <c r="B503" s="1" t="s">
        <v>34</v>
      </c>
      <c r="C503" s="2">
        <v>44876</v>
      </c>
      <c r="D503" s="1" t="s">
        <v>35</v>
      </c>
      <c r="E503" s="1" t="s">
        <v>36</v>
      </c>
      <c r="F503" s="1" t="s">
        <v>37</v>
      </c>
      <c r="G503" s="1" t="s">
        <v>1305</v>
      </c>
      <c r="H503" s="1" t="s">
        <v>1306</v>
      </c>
      <c r="I503" s="54">
        <v>0</v>
      </c>
      <c r="J503" s="54">
        <v>40399</v>
      </c>
      <c r="K503" s="1" t="s">
        <v>40</v>
      </c>
      <c r="L503" s="1" t="s">
        <v>54</v>
      </c>
      <c r="M503" s="1" t="s">
        <v>55</v>
      </c>
      <c r="N503" s="1" t="s">
        <v>37</v>
      </c>
      <c r="O503" s="1" t="s">
        <v>43</v>
      </c>
      <c r="P503" s="1" t="s">
        <v>43</v>
      </c>
      <c r="Q503" s="1" t="s">
        <v>43</v>
      </c>
      <c r="R503" s="3">
        <v>0</v>
      </c>
      <c r="S503" s="1" t="s">
        <v>44</v>
      </c>
      <c r="T503" s="1" t="s">
        <v>45</v>
      </c>
      <c r="U503" s="1" t="s">
        <v>1305</v>
      </c>
      <c r="V503" s="1" t="s">
        <v>46</v>
      </c>
      <c r="W503" s="1" t="s">
        <v>47</v>
      </c>
      <c r="X503" s="1" t="s">
        <v>1307</v>
      </c>
      <c r="Y503" s="1" t="s">
        <v>49</v>
      </c>
      <c r="Z503" s="1" t="s">
        <v>918</v>
      </c>
      <c r="AA503" s="1" t="s">
        <v>51</v>
      </c>
      <c r="AB503" s="1" t="s">
        <v>1307</v>
      </c>
      <c r="AC503" s="1" t="s">
        <v>37</v>
      </c>
    </row>
    <row r="504" spans="1:29" x14ac:dyDescent="0.25">
      <c r="A504" s="1" t="s">
        <v>33</v>
      </c>
      <c r="B504" s="1" t="s">
        <v>34</v>
      </c>
      <c r="C504" s="2">
        <v>44880</v>
      </c>
      <c r="D504" s="1" t="s">
        <v>35</v>
      </c>
      <c r="E504" s="1" t="s">
        <v>36</v>
      </c>
      <c r="F504" s="1" t="s">
        <v>37</v>
      </c>
      <c r="G504" s="1" t="s">
        <v>1308</v>
      </c>
      <c r="H504" s="1" t="s">
        <v>1309</v>
      </c>
      <c r="I504" s="54">
        <v>0</v>
      </c>
      <c r="J504" s="54">
        <v>39606</v>
      </c>
      <c r="K504" s="1" t="s">
        <v>40</v>
      </c>
      <c r="L504" s="1" t="s">
        <v>54</v>
      </c>
      <c r="M504" s="1" t="s">
        <v>55</v>
      </c>
      <c r="N504" s="1" t="s">
        <v>37</v>
      </c>
      <c r="O504" s="1" t="s">
        <v>43</v>
      </c>
      <c r="P504" s="1" t="s">
        <v>43</v>
      </c>
      <c r="Q504" s="1" t="s">
        <v>43</v>
      </c>
      <c r="R504" s="3">
        <v>0</v>
      </c>
      <c r="S504" s="1" t="s">
        <v>44</v>
      </c>
      <c r="T504" s="1" t="s">
        <v>45</v>
      </c>
      <c r="U504" s="1" t="s">
        <v>1308</v>
      </c>
      <c r="V504" s="1" t="s">
        <v>46</v>
      </c>
      <c r="W504" s="1" t="s">
        <v>47</v>
      </c>
      <c r="X504" s="1" t="s">
        <v>1310</v>
      </c>
      <c r="Y504" s="1" t="s">
        <v>49</v>
      </c>
      <c r="Z504" s="1" t="s">
        <v>918</v>
      </c>
      <c r="AA504" s="1" t="s">
        <v>51</v>
      </c>
      <c r="AB504" s="1" t="s">
        <v>1310</v>
      </c>
      <c r="AC504" s="1" t="s">
        <v>37</v>
      </c>
    </row>
    <row r="505" spans="1:29" hidden="1" x14ac:dyDescent="0.25">
      <c r="A505" s="1" t="s">
        <v>33</v>
      </c>
      <c r="B505" s="1" t="s">
        <v>34</v>
      </c>
      <c r="C505" s="2">
        <v>44883</v>
      </c>
      <c r="D505" s="1" t="s">
        <v>35</v>
      </c>
      <c r="E505" s="1" t="s">
        <v>36</v>
      </c>
      <c r="F505" s="1" t="s">
        <v>37</v>
      </c>
      <c r="G505" s="1" t="s">
        <v>1311</v>
      </c>
      <c r="H505" s="1" t="s">
        <v>1312</v>
      </c>
      <c r="I505" s="54">
        <v>0</v>
      </c>
      <c r="J505" s="54">
        <v>66858</v>
      </c>
      <c r="K505" s="1" t="s">
        <v>40</v>
      </c>
      <c r="L505" s="1" t="s">
        <v>67</v>
      </c>
      <c r="M505" s="1" t="s">
        <v>68</v>
      </c>
      <c r="N505" s="1" t="s">
        <v>37</v>
      </c>
      <c r="O505" s="1" t="s">
        <v>43</v>
      </c>
      <c r="P505" s="1" t="s">
        <v>43</v>
      </c>
      <c r="Q505" s="1" t="s">
        <v>43</v>
      </c>
      <c r="R505" s="3">
        <v>0</v>
      </c>
      <c r="S505" s="1" t="s">
        <v>44</v>
      </c>
      <c r="T505" s="1" t="s">
        <v>45</v>
      </c>
      <c r="U505" s="1" t="s">
        <v>1311</v>
      </c>
      <c r="V505" s="1" t="s">
        <v>46</v>
      </c>
      <c r="W505" s="1" t="s">
        <v>47</v>
      </c>
      <c r="X505" s="1" t="s">
        <v>1313</v>
      </c>
      <c r="Y505" s="1" t="s">
        <v>49</v>
      </c>
      <c r="Z505" s="1" t="s">
        <v>918</v>
      </c>
      <c r="AA505" s="1" t="s">
        <v>51</v>
      </c>
      <c r="AB505" s="1" t="s">
        <v>1313</v>
      </c>
      <c r="AC505" s="1" t="s">
        <v>37</v>
      </c>
    </row>
    <row r="506" spans="1:29" hidden="1" x14ac:dyDescent="0.25">
      <c r="A506" s="1" t="s">
        <v>33</v>
      </c>
      <c r="B506" s="1" t="s">
        <v>34</v>
      </c>
      <c r="C506" s="2">
        <v>44886</v>
      </c>
      <c r="D506" s="1" t="s">
        <v>35</v>
      </c>
      <c r="E506" s="1" t="s">
        <v>36</v>
      </c>
      <c r="F506" s="1" t="s">
        <v>37</v>
      </c>
      <c r="G506" s="1" t="s">
        <v>1314</v>
      </c>
      <c r="H506" s="1" t="s">
        <v>1315</v>
      </c>
      <c r="I506" s="54">
        <v>0</v>
      </c>
      <c r="J506" s="54">
        <v>100000</v>
      </c>
      <c r="K506" s="1" t="s">
        <v>40</v>
      </c>
      <c r="L506" s="1" t="s">
        <v>340</v>
      </c>
      <c r="M506" s="1" t="s">
        <v>341</v>
      </c>
      <c r="N506" s="1" t="s">
        <v>37</v>
      </c>
      <c r="O506" s="1" t="s">
        <v>43</v>
      </c>
      <c r="P506" s="1" t="s">
        <v>43</v>
      </c>
      <c r="Q506" s="1" t="s">
        <v>43</v>
      </c>
      <c r="R506" s="3">
        <v>0</v>
      </c>
      <c r="S506" s="1" t="s">
        <v>44</v>
      </c>
      <c r="T506" s="1" t="s">
        <v>45</v>
      </c>
      <c r="U506" s="1" t="s">
        <v>1314</v>
      </c>
      <c r="V506" s="1" t="s">
        <v>46</v>
      </c>
      <c r="W506" s="1" t="s">
        <v>47</v>
      </c>
      <c r="X506" s="1" t="s">
        <v>1316</v>
      </c>
      <c r="Y506" s="1" t="s">
        <v>49</v>
      </c>
      <c r="Z506" s="1" t="s">
        <v>918</v>
      </c>
      <c r="AA506" s="1" t="s">
        <v>51</v>
      </c>
      <c r="AB506" s="1" t="s">
        <v>1316</v>
      </c>
      <c r="AC506" s="1" t="s">
        <v>37</v>
      </c>
    </row>
    <row r="507" spans="1:29" hidden="1" x14ac:dyDescent="0.25">
      <c r="A507" s="1" t="s">
        <v>33</v>
      </c>
      <c r="B507" s="1" t="s">
        <v>34</v>
      </c>
      <c r="C507" s="2">
        <v>44888</v>
      </c>
      <c r="D507" s="1" t="s">
        <v>35</v>
      </c>
      <c r="E507" s="1" t="s">
        <v>36</v>
      </c>
      <c r="F507" s="1" t="s">
        <v>37</v>
      </c>
      <c r="G507" s="1" t="s">
        <v>1317</v>
      </c>
      <c r="H507" s="1" t="s">
        <v>1318</v>
      </c>
      <c r="I507" s="54">
        <v>0</v>
      </c>
      <c r="J507" s="54">
        <v>526592</v>
      </c>
      <c r="K507" s="1" t="s">
        <v>40</v>
      </c>
      <c r="L507" s="1" t="s">
        <v>41</v>
      </c>
      <c r="M507" s="1" t="s">
        <v>42</v>
      </c>
      <c r="N507" s="1" t="s">
        <v>37</v>
      </c>
      <c r="O507" s="1" t="s">
        <v>43</v>
      </c>
      <c r="P507" s="1" t="s">
        <v>43</v>
      </c>
      <c r="Q507" s="1" t="s">
        <v>43</v>
      </c>
      <c r="R507" s="3">
        <v>0</v>
      </c>
      <c r="S507" s="1" t="s">
        <v>44</v>
      </c>
      <c r="T507" s="1" t="s">
        <v>45</v>
      </c>
      <c r="U507" s="1" t="s">
        <v>1317</v>
      </c>
      <c r="V507" s="1" t="s">
        <v>46</v>
      </c>
      <c r="W507" s="1" t="s">
        <v>47</v>
      </c>
      <c r="X507" s="1" t="s">
        <v>1319</v>
      </c>
      <c r="Y507" s="1" t="s">
        <v>49</v>
      </c>
      <c r="Z507" s="1" t="s">
        <v>918</v>
      </c>
      <c r="AA507" s="1" t="s">
        <v>51</v>
      </c>
      <c r="AB507" s="1" t="s">
        <v>1319</v>
      </c>
      <c r="AC507" s="1" t="s">
        <v>37</v>
      </c>
    </row>
    <row r="508" spans="1:29" hidden="1" x14ac:dyDescent="0.25">
      <c r="A508" s="1" t="s">
        <v>33</v>
      </c>
      <c r="B508" s="1" t="s">
        <v>34</v>
      </c>
      <c r="C508" s="2">
        <v>44889</v>
      </c>
      <c r="D508" s="1" t="s">
        <v>35</v>
      </c>
      <c r="E508" s="1" t="s">
        <v>36</v>
      </c>
      <c r="F508" s="1" t="s">
        <v>37</v>
      </c>
      <c r="G508" s="1" t="s">
        <v>1320</v>
      </c>
      <c r="H508" s="1" t="s">
        <v>1321</v>
      </c>
      <c r="I508" s="54">
        <v>0</v>
      </c>
      <c r="J508" s="54">
        <v>7697171</v>
      </c>
      <c r="K508" s="1" t="s">
        <v>40</v>
      </c>
      <c r="L508" s="1" t="s">
        <v>1250</v>
      </c>
      <c r="M508" s="1" t="s">
        <v>859</v>
      </c>
      <c r="N508" s="1" t="s">
        <v>37</v>
      </c>
      <c r="O508" s="1" t="s">
        <v>43</v>
      </c>
      <c r="P508" s="1" t="s">
        <v>43</v>
      </c>
      <c r="Q508" s="1" t="s">
        <v>43</v>
      </c>
      <c r="R508" s="3">
        <v>0</v>
      </c>
      <c r="S508" s="1" t="s">
        <v>44</v>
      </c>
      <c r="T508" s="1" t="s">
        <v>45</v>
      </c>
      <c r="U508" s="1" t="s">
        <v>1320</v>
      </c>
      <c r="V508" s="1" t="s">
        <v>46</v>
      </c>
      <c r="W508" s="1" t="s">
        <v>47</v>
      </c>
      <c r="X508" s="1" t="s">
        <v>1322</v>
      </c>
      <c r="Y508" s="1" t="s">
        <v>49</v>
      </c>
      <c r="Z508" s="1" t="s">
        <v>918</v>
      </c>
      <c r="AA508" s="1" t="s">
        <v>51</v>
      </c>
      <c r="AB508" s="1" t="s">
        <v>1322</v>
      </c>
      <c r="AC508" s="1" t="s">
        <v>37</v>
      </c>
    </row>
    <row r="509" spans="1:29" hidden="1" x14ac:dyDescent="0.25">
      <c r="A509" s="1" t="s">
        <v>33</v>
      </c>
      <c r="B509" s="1" t="s">
        <v>34</v>
      </c>
      <c r="C509" s="2">
        <v>44895</v>
      </c>
      <c r="D509" s="1" t="s">
        <v>73</v>
      </c>
      <c r="E509" s="1" t="s">
        <v>74</v>
      </c>
      <c r="F509" s="1" t="s">
        <v>37</v>
      </c>
      <c r="G509" s="1" t="s">
        <v>1331</v>
      </c>
      <c r="H509" s="1" t="s">
        <v>76</v>
      </c>
      <c r="I509" s="3">
        <v>1201838</v>
      </c>
      <c r="J509" s="3">
        <v>0</v>
      </c>
      <c r="K509" s="1" t="s">
        <v>40</v>
      </c>
      <c r="L509" s="1" t="s">
        <v>555</v>
      </c>
      <c r="M509" s="1" t="s">
        <v>556</v>
      </c>
      <c r="N509" s="1" t="s">
        <v>1323</v>
      </c>
      <c r="O509" s="1" t="s">
        <v>1324</v>
      </c>
      <c r="P509" s="1" t="s">
        <v>43</v>
      </c>
      <c r="Q509" s="1" t="s">
        <v>43</v>
      </c>
      <c r="R509" s="3">
        <v>0</v>
      </c>
      <c r="S509" s="1" t="s">
        <v>44</v>
      </c>
      <c r="T509" s="1" t="s">
        <v>45</v>
      </c>
      <c r="U509" s="1" t="s">
        <v>1331</v>
      </c>
      <c r="V509" s="1" t="s">
        <v>46</v>
      </c>
      <c r="W509" s="1" t="s">
        <v>975</v>
      </c>
      <c r="X509" s="1" t="s">
        <v>1332</v>
      </c>
      <c r="Y509" s="1" t="s">
        <v>83</v>
      </c>
      <c r="Z509" s="1" t="s">
        <v>1230</v>
      </c>
      <c r="AA509" s="1" t="s">
        <v>51</v>
      </c>
      <c r="AB509" s="1" t="s">
        <v>1332</v>
      </c>
      <c r="AC509" s="1" t="s">
        <v>37</v>
      </c>
    </row>
    <row r="510" spans="1:29" hidden="1" x14ac:dyDescent="0.25">
      <c r="A510" s="1" t="s">
        <v>33</v>
      </c>
      <c r="B510" s="1" t="s">
        <v>34</v>
      </c>
      <c r="C510" s="2">
        <v>44895</v>
      </c>
      <c r="D510" s="1" t="s">
        <v>73</v>
      </c>
      <c r="E510" s="1" t="s">
        <v>74</v>
      </c>
      <c r="F510" s="1" t="s">
        <v>37</v>
      </c>
      <c r="G510" s="1" t="s">
        <v>1331</v>
      </c>
      <c r="H510" s="1" t="s">
        <v>76</v>
      </c>
      <c r="I510" s="3">
        <v>40691</v>
      </c>
      <c r="J510" s="3">
        <v>0</v>
      </c>
      <c r="K510" s="1" t="s">
        <v>40</v>
      </c>
      <c r="L510" s="1" t="s">
        <v>854</v>
      </c>
      <c r="M510" s="1" t="s">
        <v>855</v>
      </c>
      <c r="N510" s="1" t="s">
        <v>89</v>
      </c>
      <c r="O510" s="1" t="s">
        <v>90</v>
      </c>
      <c r="P510" s="1" t="s">
        <v>43</v>
      </c>
      <c r="Q510" s="1" t="s">
        <v>43</v>
      </c>
      <c r="R510" s="3">
        <v>0</v>
      </c>
      <c r="S510" s="1" t="s">
        <v>44</v>
      </c>
      <c r="T510" s="1" t="s">
        <v>45</v>
      </c>
      <c r="U510" s="1" t="s">
        <v>1331</v>
      </c>
      <c r="V510" s="1" t="s">
        <v>46</v>
      </c>
      <c r="W510" s="1" t="s">
        <v>975</v>
      </c>
      <c r="X510" s="1" t="s">
        <v>1332</v>
      </c>
      <c r="Y510" s="1" t="s">
        <v>83</v>
      </c>
      <c r="Z510" s="1" t="s">
        <v>1230</v>
      </c>
      <c r="AA510" s="1" t="s">
        <v>51</v>
      </c>
      <c r="AB510" s="1" t="s">
        <v>1332</v>
      </c>
      <c r="AC510" s="1" t="s">
        <v>37</v>
      </c>
    </row>
    <row r="511" spans="1:29" hidden="1" x14ac:dyDescent="0.25">
      <c r="A511" s="1" t="s">
        <v>33</v>
      </c>
      <c r="B511" s="1" t="s">
        <v>34</v>
      </c>
      <c r="C511" s="2">
        <v>44895</v>
      </c>
      <c r="D511" s="1" t="s">
        <v>73</v>
      </c>
      <c r="E511" s="1" t="s">
        <v>74</v>
      </c>
      <c r="F511" s="1" t="s">
        <v>37</v>
      </c>
      <c r="G511" s="1" t="s">
        <v>1331</v>
      </c>
      <c r="H511" s="1" t="s">
        <v>76</v>
      </c>
      <c r="I511" s="3">
        <v>33334</v>
      </c>
      <c r="J511" s="3">
        <v>0</v>
      </c>
      <c r="K511" s="1" t="s">
        <v>40</v>
      </c>
      <c r="L511" s="1" t="s">
        <v>448</v>
      </c>
      <c r="M511" s="1" t="s">
        <v>449</v>
      </c>
      <c r="N511" s="1" t="s">
        <v>79</v>
      </c>
      <c r="O511" s="1" t="s">
        <v>80</v>
      </c>
      <c r="P511" s="1" t="s">
        <v>43</v>
      </c>
      <c r="Q511" s="1" t="s">
        <v>43</v>
      </c>
      <c r="R511" s="3">
        <v>0</v>
      </c>
      <c r="S511" s="1" t="s">
        <v>44</v>
      </c>
      <c r="T511" s="1" t="s">
        <v>45</v>
      </c>
      <c r="U511" s="1" t="s">
        <v>1331</v>
      </c>
      <c r="V511" s="1" t="s">
        <v>46</v>
      </c>
      <c r="W511" s="1" t="s">
        <v>975</v>
      </c>
      <c r="X511" s="1" t="s">
        <v>1332</v>
      </c>
      <c r="Y511" s="1" t="s">
        <v>83</v>
      </c>
      <c r="Z511" s="1" t="s">
        <v>1230</v>
      </c>
      <c r="AA511" s="1" t="s">
        <v>51</v>
      </c>
      <c r="AB511" s="1" t="s">
        <v>1332</v>
      </c>
      <c r="AC511" s="1" t="s">
        <v>37</v>
      </c>
    </row>
    <row r="512" spans="1:29" hidden="1" x14ac:dyDescent="0.25">
      <c r="A512" s="1" t="s">
        <v>33</v>
      </c>
      <c r="B512" s="1" t="s">
        <v>34</v>
      </c>
      <c r="C512" s="2">
        <v>44895</v>
      </c>
      <c r="D512" s="1" t="s">
        <v>73</v>
      </c>
      <c r="E512" s="1" t="s">
        <v>74</v>
      </c>
      <c r="F512" s="1" t="s">
        <v>37</v>
      </c>
      <c r="G512" s="1" t="s">
        <v>1331</v>
      </c>
      <c r="H512" s="1" t="s">
        <v>76</v>
      </c>
      <c r="I512" s="3">
        <v>33334</v>
      </c>
      <c r="J512" s="3">
        <v>0</v>
      </c>
      <c r="K512" s="1" t="s">
        <v>40</v>
      </c>
      <c r="L512" s="1" t="s">
        <v>472</v>
      </c>
      <c r="M512" s="1" t="s">
        <v>473</v>
      </c>
      <c r="N512" s="1" t="s">
        <v>79</v>
      </c>
      <c r="O512" s="1" t="s">
        <v>80</v>
      </c>
      <c r="P512" s="1" t="s">
        <v>43</v>
      </c>
      <c r="Q512" s="1" t="s">
        <v>43</v>
      </c>
      <c r="R512" s="3">
        <v>0</v>
      </c>
      <c r="S512" s="1" t="s">
        <v>44</v>
      </c>
      <c r="T512" s="1" t="s">
        <v>45</v>
      </c>
      <c r="U512" s="1" t="s">
        <v>1331</v>
      </c>
      <c r="V512" s="1" t="s">
        <v>46</v>
      </c>
      <c r="W512" s="1" t="s">
        <v>975</v>
      </c>
      <c r="X512" s="1" t="s">
        <v>1332</v>
      </c>
      <c r="Y512" s="1" t="s">
        <v>83</v>
      </c>
      <c r="Z512" s="1" t="s">
        <v>1230</v>
      </c>
      <c r="AA512" s="1" t="s">
        <v>51</v>
      </c>
      <c r="AB512" s="1" t="s">
        <v>1332</v>
      </c>
      <c r="AC512" s="1" t="s">
        <v>37</v>
      </c>
    </row>
    <row r="513" spans="1:29" hidden="1" x14ac:dyDescent="0.25">
      <c r="A513" s="1" t="s">
        <v>33</v>
      </c>
      <c r="B513" s="1" t="s">
        <v>34</v>
      </c>
      <c r="C513" s="2">
        <v>44895</v>
      </c>
      <c r="D513" s="1" t="s">
        <v>73</v>
      </c>
      <c r="E513" s="1" t="s">
        <v>74</v>
      </c>
      <c r="F513" s="1" t="s">
        <v>37</v>
      </c>
      <c r="G513" s="1" t="s">
        <v>1331</v>
      </c>
      <c r="H513" s="1" t="s">
        <v>76</v>
      </c>
      <c r="I513" s="3">
        <v>500000</v>
      </c>
      <c r="J513" s="3">
        <v>0</v>
      </c>
      <c r="K513" s="1" t="s">
        <v>40</v>
      </c>
      <c r="L513" s="1" t="s">
        <v>494</v>
      </c>
      <c r="M513" s="1" t="s">
        <v>495</v>
      </c>
      <c r="N513" s="1" t="s">
        <v>79</v>
      </c>
      <c r="O513" s="1" t="s">
        <v>80</v>
      </c>
      <c r="P513" s="1" t="s">
        <v>43</v>
      </c>
      <c r="Q513" s="1" t="s">
        <v>43</v>
      </c>
      <c r="R513" s="3">
        <v>0</v>
      </c>
      <c r="S513" s="1" t="s">
        <v>44</v>
      </c>
      <c r="T513" s="1" t="s">
        <v>45</v>
      </c>
      <c r="U513" s="1" t="s">
        <v>1331</v>
      </c>
      <c r="V513" s="1" t="s">
        <v>46</v>
      </c>
      <c r="W513" s="1" t="s">
        <v>975</v>
      </c>
      <c r="X513" s="1" t="s">
        <v>1332</v>
      </c>
      <c r="Y513" s="1" t="s">
        <v>83</v>
      </c>
      <c r="Z513" s="1" t="s">
        <v>1230</v>
      </c>
      <c r="AA513" s="1" t="s">
        <v>51</v>
      </c>
      <c r="AB513" s="1" t="s">
        <v>1332</v>
      </c>
      <c r="AC513" s="1" t="s">
        <v>37</v>
      </c>
    </row>
    <row r="514" spans="1:29" hidden="1" x14ac:dyDescent="0.25">
      <c r="A514" s="1" t="s">
        <v>33</v>
      </c>
      <c r="B514" s="1" t="s">
        <v>34</v>
      </c>
      <c r="C514" s="2">
        <v>44895</v>
      </c>
      <c r="D514" s="1" t="s">
        <v>73</v>
      </c>
      <c r="E514" s="1" t="s">
        <v>74</v>
      </c>
      <c r="F514" s="1" t="s">
        <v>37</v>
      </c>
      <c r="G514" s="1" t="s">
        <v>1331</v>
      </c>
      <c r="H514" s="1" t="s">
        <v>76</v>
      </c>
      <c r="I514" s="3">
        <v>100000</v>
      </c>
      <c r="J514" s="3">
        <v>0</v>
      </c>
      <c r="K514" s="1" t="s">
        <v>40</v>
      </c>
      <c r="L514" s="1" t="s">
        <v>434</v>
      </c>
      <c r="M514" s="1" t="s">
        <v>435</v>
      </c>
      <c r="N514" s="1" t="s">
        <v>79</v>
      </c>
      <c r="O514" s="1" t="s">
        <v>80</v>
      </c>
      <c r="P514" s="1" t="s">
        <v>43</v>
      </c>
      <c r="Q514" s="1" t="s">
        <v>43</v>
      </c>
      <c r="R514" s="3">
        <v>0</v>
      </c>
      <c r="S514" s="1" t="s">
        <v>44</v>
      </c>
      <c r="T514" s="1" t="s">
        <v>45</v>
      </c>
      <c r="U514" s="1" t="s">
        <v>1331</v>
      </c>
      <c r="V514" s="1" t="s">
        <v>46</v>
      </c>
      <c r="W514" s="1" t="s">
        <v>975</v>
      </c>
      <c r="X514" s="1" t="s">
        <v>1332</v>
      </c>
      <c r="Y514" s="1" t="s">
        <v>83</v>
      </c>
      <c r="Z514" s="1" t="s">
        <v>1230</v>
      </c>
      <c r="AA514" s="1" t="s">
        <v>51</v>
      </c>
      <c r="AB514" s="1" t="s">
        <v>1332</v>
      </c>
      <c r="AC514" s="1" t="s">
        <v>37</v>
      </c>
    </row>
    <row r="515" spans="1:29" hidden="1" x14ac:dyDescent="0.25">
      <c r="A515" s="1" t="s">
        <v>33</v>
      </c>
      <c r="B515" s="1" t="s">
        <v>34</v>
      </c>
      <c r="C515" s="2">
        <v>44895</v>
      </c>
      <c r="D515" s="1" t="s">
        <v>73</v>
      </c>
      <c r="E515" s="1" t="s">
        <v>74</v>
      </c>
      <c r="F515" s="1" t="s">
        <v>37</v>
      </c>
      <c r="G515" s="1" t="s">
        <v>1331</v>
      </c>
      <c r="H515" s="1" t="s">
        <v>76</v>
      </c>
      <c r="I515" s="3">
        <v>466667</v>
      </c>
      <c r="J515" s="3">
        <v>0</v>
      </c>
      <c r="K515" s="1" t="s">
        <v>40</v>
      </c>
      <c r="L515" s="1" t="s">
        <v>117</v>
      </c>
      <c r="M515" s="1" t="s">
        <v>118</v>
      </c>
      <c r="N515" s="1" t="s">
        <v>79</v>
      </c>
      <c r="O515" s="1" t="s">
        <v>80</v>
      </c>
      <c r="P515" s="1" t="s">
        <v>43</v>
      </c>
      <c r="Q515" s="1" t="s">
        <v>43</v>
      </c>
      <c r="R515" s="3">
        <v>0</v>
      </c>
      <c r="S515" s="1" t="s">
        <v>44</v>
      </c>
      <c r="T515" s="1" t="s">
        <v>45</v>
      </c>
      <c r="U515" s="1" t="s">
        <v>1331</v>
      </c>
      <c r="V515" s="1" t="s">
        <v>46</v>
      </c>
      <c r="W515" s="1" t="s">
        <v>975</v>
      </c>
      <c r="X515" s="1" t="s">
        <v>1332</v>
      </c>
      <c r="Y515" s="1" t="s">
        <v>83</v>
      </c>
      <c r="Z515" s="1" t="s">
        <v>1230</v>
      </c>
      <c r="AA515" s="1" t="s">
        <v>51</v>
      </c>
      <c r="AB515" s="1" t="s">
        <v>1332</v>
      </c>
      <c r="AC515" s="1" t="s">
        <v>37</v>
      </c>
    </row>
    <row r="516" spans="1:29" hidden="1" x14ac:dyDescent="0.25">
      <c r="A516" s="1" t="s">
        <v>33</v>
      </c>
      <c r="B516" s="1" t="s">
        <v>34</v>
      </c>
      <c r="C516" s="2">
        <v>44895</v>
      </c>
      <c r="D516" s="1" t="s">
        <v>73</v>
      </c>
      <c r="E516" s="1" t="s">
        <v>74</v>
      </c>
      <c r="F516" s="1" t="s">
        <v>37</v>
      </c>
      <c r="G516" s="1" t="s">
        <v>1331</v>
      </c>
      <c r="H516" s="1" t="s">
        <v>76</v>
      </c>
      <c r="I516" s="3">
        <v>248562</v>
      </c>
      <c r="J516" s="3">
        <v>0</v>
      </c>
      <c r="K516" s="1" t="s">
        <v>40</v>
      </c>
      <c r="L516" s="1" t="s">
        <v>1257</v>
      </c>
      <c r="M516" s="1" t="s">
        <v>789</v>
      </c>
      <c r="N516" s="1" t="s">
        <v>79</v>
      </c>
      <c r="O516" s="1" t="s">
        <v>80</v>
      </c>
      <c r="P516" s="1" t="s">
        <v>43</v>
      </c>
      <c r="Q516" s="1" t="s">
        <v>43</v>
      </c>
      <c r="R516" s="3">
        <v>0</v>
      </c>
      <c r="S516" s="1" t="s">
        <v>44</v>
      </c>
      <c r="T516" s="1" t="s">
        <v>45</v>
      </c>
      <c r="U516" s="1" t="s">
        <v>1331</v>
      </c>
      <c r="V516" s="1" t="s">
        <v>46</v>
      </c>
      <c r="W516" s="1" t="s">
        <v>975</v>
      </c>
      <c r="X516" s="1" t="s">
        <v>1332</v>
      </c>
      <c r="Y516" s="1" t="s">
        <v>83</v>
      </c>
      <c r="Z516" s="1" t="s">
        <v>1230</v>
      </c>
      <c r="AA516" s="1" t="s">
        <v>51</v>
      </c>
      <c r="AB516" s="1" t="s">
        <v>1332</v>
      </c>
      <c r="AC516" s="1" t="s">
        <v>37</v>
      </c>
    </row>
    <row r="517" spans="1:29" hidden="1" x14ac:dyDescent="0.25">
      <c r="A517" s="1" t="s">
        <v>33</v>
      </c>
      <c r="B517" s="1" t="s">
        <v>34</v>
      </c>
      <c r="C517" s="2">
        <v>44895</v>
      </c>
      <c r="D517" s="1" t="s">
        <v>73</v>
      </c>
      <c r="E517" s="1" t="s">
        <v>74</v>
      </c>
      <c r="F517" s="1" t="s">
        <v>37</v>
      </c>
      <c r="G517" s="1" t="s">
        <v>1331</v>
      </c>
      <c r="H517" s="1" t="s">
        <v>76</v>
      </c>
      <c r="I517" s="3">
        <v>33334</v>
      </c>
      <c r="J517" s="3">
        <v>0</v>
      </c>
      <c r="K517" s="1" t="s">
        <v>40</v>
      </c>
      <c r="L517" s="1" t="s">
        <v>1327</v>
      </c>
      <c r="M517" s="1" t="s">
        <v>790</v>
      </c>
      <c r="N517" s="1" t="s">
        <v>79</v>
      </c>
      <c r="O517" s="1" t="s">
        <v>80</v>
      </c>
      <c r="P517" s="1" t="s">
        <v>43</v>
      </c>
      <c r="Q517" s="1" t="s">
        <v>43</v>
      </c>
      <c r="R517" s="3">
        <v>0</v>
      </c>
      <c r="S517" s="1" t="s">
        <v>44</v>
      </c>
      <c r="T517" s="1" t="s">
        <v>45</v>
      </c>
      <c r="U517" s="1" t="s">
        <v>1331</v>
      </c>
      <c r="V517" s="1" t="s">
        <v>46</v>
      </c>
      <c r="W517" s="1" t="s">
        <v>975</v>
      </c>
      <c r="X517" s="1" t="s">
        <v>1332</v>
      </c>
      <c r="Y517" s="1" t="s">
        <v>83</v>
      </c>
      <c r="Z517" s="1" t="s">
        <v>1230</v>
      </c>
      <c r="AA517" s="1" t="s">
        <v>51</v>
      </c>
      <c r="AB517" s="1" t="s">
        <v>1332</v>
      </c>
      <c r="AC517" s="1" t="s">
        <v>37</v>
      </c>
    </row>
    <row r="518" spans="1:29" hidden="1" x14ac:dyDescent="0.25">
      <c r="A518" s="1" t="s">
        <v>33</v>
      </c>
      <c r="B518" s="1" t="s">
        <v>34</v>
      </c>
      <c r="C518" s="2">
        <v>44895</v>
      </c>
      <c r="D518" s="1" t="s">
        <v>73</v>
      </c>
      <c r="E518" s="1" t="s">
        <v>74</v>
      </c>
      <c r="F518" s="1" t="s">
        <v>37</v>
      </c>
      <c r="G518" s="1" t="s">
        <v>1331</v>
      </c>
      <c r="H518" s="1" t="s">
        <v>76</v>
      </c>
      <c r="I518" s="3">
        <v>133334</v>
      </c>
      <c r="J518" s="3">
        <v>0</v>
      </c>
      <c r="K518" s="1" t="s">
        <v>40</v>
      </c>
      <c r="L518" s="1" t="s">
        <v>1191</v>
      </c>
      <c r="M518" s="1" t="s">
        <v>791</v>
      </c>
      <c r="N518" s="1" t="s">
        <v>79</v>
      </c>
      <c r="O518" s="1" t="s">
        <v>80</v>
      </c>
      <c r="P518" s="1" t="s">
        <v>43</v>
      </c>
      <c r="Q518" s="1" t="s">
        <v>43</v>
      </c>
      <c r="R518" s="3">
        <v>0</v>
      </c>
      <c r="S518" s="1" t="s">
        <v>44</v>
      </c>
      <c r="T518" s="1" t="s">
        <v>45</v>
      </c>
      <c r="U518" s="1" t="s">
        <v>1331</v>
      </c>
      <c r="V518" s="1" t="s">
        <v>46</v>
      </c>
      <c r="W518" s="1" t="s">
        <v>975</v>
      </c>
      <c r="X518" s="1" t="s">
        <v>1332</v>
      </c>
      <c r="Y518" s="1" t="s">
        <v>83</v>
      </c>
      <c r="Z518" s="1" t="s">
        <v>1230</v>
      </c>
      <c r="AA518" s="1" t="s">
        <v>51</v>
      </c>
      <c r="AB518" s="1" t="s">
        <v>1332</v>
      </c>
      <c r="AC518" s="1" t="s">
        <v>37</v>
      </c>
    </row>
    <row r="519" spans="1:29" hidden="1" x14ac:dyDescent="0.25">
      <c r="A519" s="1" t="s">
        <v>33</v>
      </c>
      <c r="B519" s="1" t="s">
        <v>34</v>
      </c>
      <c r="C519" s="2">
        <v>44895</v>
      </c>
      <c r="D519" s="1" t="s">
        <v>73</v>
      </c>
      <c r="E519" s="1" t="s">
        <v>74</v>
      </c>
      <c r="F519" s="1" t="s">
        <v>37</v>
      </c>
      <c r="G519" s="1" t="s">
        <v>1331</v>
      </c>
      <c r="H519" s="1" t="s">
        <v>76</v>
      </c>
      <c r="I519" s="3">
        <v>100000</v>
      </c>
      <c r="J519" s="3">
        <v>0</v>
      </c>
      <c r="K519" s="1" t="s">
        <v>40</v>
      </c>
      <c r="L519" s="1" t="s">
        <v>476</v>
      </c>
      <c r="M519" s="1" t="s">
        <v>477</v>
      </c>
      <c r="N519" s="1" t="s">
        <v>79</v>
      </c>
      <c r="O519" s="1" t="s">
        <v>80</v>
      </c>
      <c r="P519" s="1" t="s">
        <v>43</v>
      </c>
      <c r="Q519" s="1" t="s">
        <v>43</v>
      </c>
      <c r="R519" s="3">
        <v>0</v>
      </c>
      <c r="S519" s="1" t="s">
        <v>44</v>
      </c>
      <c r="T519" s="1" t="s">
        <v>45</v>
      </c>
      <c r="U519" s="1" t="s">
        <v>1331</v>
      </c>
      <c r="V519" s="1" t="s">
        <v>46</v>
      </c>
      <c r="W519" s="1" t="s">
        <v>975</v>
      </c>
      <c r="X519" s="1" t="s">
        <v>1332</v>
      </c>
      <c r="Y519" s="1" t="s">
        <v>83</v>
      </c>
      <c r="Z519" s="1" t="s">
        <v>1230</v>
      </c>
      <c r="AA519" s="1" t="s">
        <v>51</v>
      </c>
      <c r="AB519" s="1" t="s">
        <v>1332</v>
      </c>
      <c r="AC519" s="1" t="s">
        <v>37</v>
      </c>
    </row>
    <row r="520" spans="1:29" hidden="1" x14ac:dyDescent="0.25">
      <c r="A520" s="1" t="s">
        <v>33</v>
      </c>
      <c r="B520" s="1" t="s">
        <v>34</v>
      </c>
      <c r="C520" s="2">
        <v>44895</v>
      </c>
      <c r="D520" s="1" t="s">
        <v>73</v>
      </c>
      <c r="E520" s="1" t="s">
        <v>74</v>
      </c>
      <c r="F520" s="1" t="s">
        <v>37</v>
      </c>
      <c r="G520" s="1" t="s">
        <v>1331</v>
      </c>
      <c r="H520" s="1" t="s">
        <v>76</v>
      </c>
      <c r="I520" s="3">
        <v>35074</v>
      </c>
      <c r="J520" s="3">
        <v>0</v>
      </c>
      <c r="K520" s="1" t="s">
        <v>40</v>
      </c>
      <c r="L520" s="1" t="s">
        <v>125</v>
      </c>
      <c r="M520" s="1" t="s">
        <v>126</v>
      </c>
      <c r="N520" s="1" t="s">
        <v>79</v>
      </c>
      <c r="O520" s="1" t="s">
        <v>80</v>
      </c>
      <c r="P520" s="1" t="s">
        <v>43</v>
      </c>
      <c r="Q520" s="1" t="s">
        <v>43</v>
      </c>
      <c r="R520" s="3">
        <v>0</v>
      </c>
      <c r="S520" s="1" t="s">
        <v>44</v>
      </c>
      <c r="T520" s="1" t="s">
        <v>45</v>
      </c>
      <c r="U520" s="1" t="s">
        <v>1331</v>
      </c>
      <c r="V520" s="1" t="s">
        <v>46</v>
      </c>
      <c r="W520" s="1" t="s">
        <v>975</v>
      </c>
      <c r="X520" s="1" t="s">
        <v>1332</v>
      </c>
      <c r="Y520" s="1" t="s">
        <v>83</v>
      </c>
      <c r="Z520" s="1" t="s">
        <v>1230</v>
      </c>
      <c r="AA520" s="1" t="s">
        <v>51</v>
      </c>
      <c r="AB520" s="1" t="s">
        <v>1332</v>
      </c>
      <c r="AC520" s="1" t="s">
        <v>37</v>
      </c>
    </row>
    <row r="521" spans="1:29" hidden="1" x14ac:dyDescent="0.25">
      <c r="A521" s="1" t="s">
        <v>33</v>
      </c>
      <c r="B521" s="1" t="s">
        <v>34</v>
      </c>
      <c r="C521" s="2">
        <v>44895</v>
      </c>
      <c r="D521" s="1" t="s">
        <v>73</v>
      </c>
      <c r="E521" s="1" t="s">
        <v>74</v>
      </c>
      <c r="F521" s="1" t="s">
        <v>37</v>
      </c>
      <c r="G521" s="1" t="s">
        <v>1331</v>
      </c>
      <c r="H521" s="1" t="s">
        <v>76</v>
      </c>
      <c r="I521" s="3">
        <v>93912</v>
      </c>
      <c r="J521" s="3">
        <v>0</v>
      </c>
      <c r="K521" s="1" t="s">
        <v>40</v>
      </c>
      <c r="L521" s="1" t="s">
        <v>825</v>
      </c>
      <c r="M521" s="1" t="s">
        <v>826</v>
      </c>
      <c r="N521" s="1" t="s">
        <v>79</v>
      </c>
      <c r="O521" s="1" t="s">
        <v>80</v>
      </c>
      <c r="P521" s="1" t="s">
        <v>43</v>
      </c>
      <c r="Q521" s="1" t="s">
        <v>43</v>
      </c>
      <c r="R521" s="3">
        <v>0</v>
      </c>
      <c r="S521" s="1" t="s">
        <v>44</v>
      </c>
      <c r="T521" s="1" t="s">
        <v>45</v>
      </c>
      <c r="U521" s="1" t="s">
        <v>1331</v>
      </c>
      <c r="V521" s="1" t="s">
        <v>46</v>
      </c>
      <c r="W521" s="1" t="s">
        <v>975</v>
      </c>
      <c r="X521" s="1" t="s">
        <v>1332</v>
      </c>
      <c r="Y521" s="1" t="s">
        <v>83</v>
      </c>
      <c r="Z521" s="1" t="s">
        <v>1230</v>
      </c>
      <c r="AA521" s="1" t="s">
        <v>51</v>
      </c>
      <c r="AB521" s="1" t="s">
        <v>1332</v>
      </c>
      <c r="AC521" s="1" t="s">
        <v>37</v>
      </c>
    </row>
    <row r="522" spans="1:29" hidden="1" x14ac:dyDescent="0.25">
      <c r="A522" s="1" t="s">
        <v>33</v>
      </c>
      <c r="B522" s="1" t="s">
        <v>34</v>
      </c>
      <c r="C522" s="2">
        <v>44895</v>
      </c>
      <c r="D522" s="1" t="s">
        <v>73</v>
      </c>
      <c r="E522" s="1" t="s">
        <v>74</v>
      </c>
      <c r="F522" s="1" t="s">
        <v>37</v>
      </c>
      <c r="G522" s="1" t="s">
        <v>1331</v>
      </c>
      <c r="H522" s="1" t="s">
        <v>76</v>
      </c>
      <c r="I522" s="3">
        <v>1201838</v>
      </c>
      <c r="J522" s="3">
        <v>0</v>
      </c>
      <c r="K522" s="1" t="s">
        <v>40</v>
      </c>
      <c r="L522" s="1" t="s">
        <v>555</v>
      </c>
      <c r="M522" s="1" t="s">
        <v>556</v>
      </c>
      <c r="N522" s="1" t="s">
        <v>1323</v>
      </c>
      <c r="O522" s="1" t="s">
        <v>1324</v>
      </c>
      <c r="P522" s="1" t="s">
        <v>43</v>
      </c>
      <c r="Q522" s="1" t="s">
        <v>43</v>
      </c>
      <c r="R522" s="3">
        <v>0</v>
      </c>
      <c r="S522" s="1" t="s">
        <v>44</v>
      </c>
      <c r="T522" s="1" t="s">
        <v>45</v>
      </c>
      <c r="U522" s="1" t="s">
        <v>1331</v>
      </c>
      <c r="V522" s="1" t="s">
        <v>46</v>
      </c>
      <c r="W522" s="1" t="s">
        <v>975</v>
      </c>
      <c r="X522" s="1" t="s">
        <v>1332</v>
      </c>
      <c r="Y522" s="1" t="s">
        <v>83</v>
      </c>
      <c r="Z522" s="1" t="s">
        <v>1230</v>
      </c>
      <c r="AA522" s="1" t="s">
        <v>51</v>
      </c>
      <c r="AB522" s="1" t="s">
        <v>1332</v>
      </c>
      <c r="AC522" s="1" t="s">
        <v>37</v>
      </c>
    </row>
    <row r="523" spans="1:29" hidden="1" x14ac:dyDescent="0.25">
      <c r="A523" s="1" t="s">
        <v>33</v>
      </c>
      <c r="B523" s="1" t="s">
        <v>34</v>
      </c>
      <c r="C523" s="2">
        <v>44895</v>
      </c>
      <c r="D523" s="1" t="s">
        <v>73</v>
      </c>
      <c r="E523" s="1" t="s">
        <v>74</v>
      </c>
      <c r="F523" s="1" t="s">
        <v>37</v>
      </c>
      <c r="G523" s="1" t="s">
        <v>1331</v>
      </c>
      <c r="H523" s="1" t="s">
        <v>76</v>
      </c>
      <c r="I523" s="3">
        <v>233334</v>
      </c>
      <c r="J523" s="3">
        <v>0</v>
      </c>
      <c r="K523" s="1" t="s">
        <v>40</v>
      </c>
      <c r="L523" s="1" t="s">
        <v>494</v>
      </c>
      <c r="M523" s="1" t="s">
        <v>495</v>
      </c>
      <c r="N523" s="1" t="s">
        <v>79</v>
      </c>
      <c r="O523" s="1" t="s">
        <v>80</v>
      </c>
      <c r="P523" s="1" t="s">
        <v>43</v>
      </c>
      <c r="Q523" s="1" t="s">
        <v>43</v>
      </c>
      <c r="R523" s="3">
        <v>0</v>
      </c>
      <c r="S523" s="1" t="s">
        <v>44</v>
      </c>
      <c r="T523" s="1" t="s">
        <v>45</v>
      </c>
      <c r="U523" s="1" t="s">
        <v>1331</v>
      </c>
      <c r="V523" s="1" t="s">
        <v>46</v>
      </c>
      <c r="W523" s="1" t="s">
        <v>975</v>
      </c>
      <c r="X523" s="1" t="s">
        <v>1332</v>
      </c>
      <c r="Y523" s="1" t="s">
        <v>83</v>
      </c>
      <c r="Z523" s="1" t="s">
        <v>1230</v>
      </c>
      <c r="AA523" s="1" t="s">
        <v>51</v>
      </c>
      <c r="AB523" s="1" t="s">
        <v>1332</v>
      </c>
      <c r="AC523" s="1" t="s">
        <v>37</v>
      </c>
    </row>
    <row r="524" spans="1:29" hidden="1" x14ac:dyDescent="0.25">
      <c r="A524" s="1" t="s">
        <v>33</v>
      </c>
      <c r="B524" s="1" t="s">
        <v>34</v>
      </c>
      <c r="C524" s="2">
        <v>44895</v>
      </c>
      <c r="D524" s="1" t="s">
        <v>73</v>
      </c>
      <c r="E524" s="1" t="s">
        <v>74</v>
      </c>
      <c r="F524" s="1" t="s">
        <v>37</v>
      </c>
      <c r="G524" s="1" t="s">
        <v>1331</v>
      </c>
      <c r="H524" s="1" t="s">
        <v>76</v>
      </c>
      <c r="I524" s="3">
        <v>36019</v>
      </c>
      <c r="J524" s="3">
        <v>0</v>
      </c>
      <c r="K524" s="1" t="s">
        <v>40</v>
      </c>
      <c r="L524" s="1" t="s">
        <v>141</v>
      </c>
      <c r="M524" s="1" t="s">
        <v>142</v>
      </c>
      <c r="N524" s="1" t="s">
        <v>79</v>
      </c>
      <c r="O524" s="1" t="s">
        <v>80</v>
      </c>
      <c r="P524" s="1" t="s">
        <v>43</v>
      </c>
      <c r="Q524" s="1" t="s">
        <v>43</v>
      </c>
      <c r="R524" s="3">
        <v>0</v>
      </c>
      <c r="S524" s="1" t="s">
        <v>44</v>
      </c>
      <c r="T524" s="1" t="s">
        <v>45</v>
      </c>
      <c r="U524" s="1" t="s">
        <v>1331</v>
      </c>
      <c r="V524" s="1" t="s">
        <v>46</v>
      </c>
      <c r="W524" s="1" t="s">
        <v>975</v>
      </c>
      <c r="X524" s="1" t="s">
        <v>1332</v>
      </c>
      <c r="Y524" s="1" t="s">
        <v>83</v>
      </c>
      <c r="Z524" s="1" t="s">
        <v>1230</v>
      </c>
      <c r="AA524" s="1" t="s">
        <v>51</v>
      </c>
      <c r="AB524" s="1" t="s">
        <v>1332</v>
      </c>
      <c r="AC524" s="1" t="s">
        <v>37</v>
      </c>
    </row>
    <row r="525" spans="1:29" hidden="1" x14ac:dyDescent="0.25">
      <c r="A525" s="1" t="s">
        <v>33</v>
      </c>
      <c r="B525" s="1" t="s">
        <v>34</v>
      </c>
      <c r="C525" s="2">
        <v>44895</v>
      </c>
      <c r="D525" s="1" t="s">
        <v>73</v>
      </c>
      <c r="E525" s="1" t="s">
        <v>74</v>
      </c>
      <c r="F525" s="1" t="s">
        <v>37</v>
      </c>
      <c r="G525" s="1" t="s">
        <v>1331</v>
      </c>
      <c r="H525" s="1" t="s">
        <v>76</v>
      </c>
      <c r="I525" s="3">
        <v>100000</v>
      </c>
      <c r="J525" s="3">
        <v>0</v>
      </c>
      <c r="K525" s="1" t="s">
        <v>40</v>
      </c>
      <c r="L525" s="1" t="s">
        <v>434</v>
      </c>
      <c r="M525" s="1" t="s">
        <v>435</v>
      </c>
      <c r="N525" s="1" t="s">
        <v>79</v>
      </c>
      <c r="O525" s="1" t="s">
        <v>80</v>
      </c>
      <c r="P525" s="1" t="s">
        <v>43</v>
      </c>
      <c r="Q525" s="1" t="s">
        <v>43</v>
      </c>
      <c r="R525" s="3">
        <v>0</v>
      </c>
      <c r="S525" s="1" t="s">
        <v>44</v>
      </c>
      <c r="T525" s="1" t="s">
        <v>45</v>
      </c>
      <c r="U525" s="1" t="s">
        <v>1331</v>
      </c>
      <c r="V525" s="1" t="s">
        <v>46</v>
      </c>
      <c r="W525" s="1" t="s">
        <v>975</v>
      </c>
      <c r="X525" s="1" t="s">
        <v>1332</v>
      </c>
      <c r="Y525" s="1" t="s">
        <v>83</v>
      </c>
      <c r="Z525" s="1" t="s">
        <v>1230</v>
      </c>
      <c r="AA525" s="1" t="s">
        <v>51</v>
      </c>
      <c r="AB525" s="1" t="s">
        <v>1332</v>
      </c>
      <c r="AC525" s="1" t="s">
        <v>37</v>
      </c>
    </row>
    <row r="526" spans="1:29" hidden="1" x14ac:dyDescent="0.25">
      <c r="A526" s="1" t="s">
        <v>33</v>
      </c>
      <c r="B526" s="1" t="s">
        <v>34</v>
      </c>
      <c r="C526" s="2">
        <v>44895</v>
      </c>
      <c r="D526" s="1" t="s">
        <v>73</v>
      </c>
      <c r="E526" s="1" t="s">
        <v>74</v>
      </c>
      <c r="F526" s="1" t="s">
        <v>37</v>
      </c>
      <c r="G526" s="1" t="s">
        <v>1331</v>
      </c>
      <c r="H526" s="1" t="s">
        <v>76</v>
      </c>
      <c r="I526" s="3">
        <v>33334</v>
      </c>
      <c r="J526" s="3">
        <v>0</v>
      </c>
      <c r="K526" s="1" t="s">
        <v>40</v>
      </c>
      <c r="L526" s="1" t="s">
        <v>816</v>
      </c>
      <c r="M526" s="1" t="s">
        <v>817</v>
      </c>
      <c r="N526" s="1" t="s">
        <v>79</v>
      </c>
      <c r="O526" s="1" t="s">
        <v>80</v>
      </c>
      <c r="P526" s="1" t="s">
        <v>43</v>
      </c>
      <c r="Q526" s="1" t="s">
        <v>43</v>
      </c>
      <c r="R526" s="3">
        <v>0</v>
      </c>
      <c r="S526" s="1" t="s">
        <v>44</v>
      </c>
      <c r="T526" s="1" t="s">
        <v>45</v>
      </c>
      <c r="U526" s="1" t="s">
        <v>1331</v>
      </c>
      <c r="V526" s="1" t="s">
        <v>46</v>
      </c>
      <c r="W526" s="1" t="s">
        <v>975</v>
      </c>
      <c r="X526" s="1" t="s">
        <v>1332</v>
      </c>
      <c r="Y526" s="1" t="s">
        <v>83</v>
      </c>
      <c r="Z526" s="1" t="s">
        <v>1230</v>
      </c>
      <c r="AA526" s="1" t="s">
        <v>51</v>
      </c>
      <c r="AB526" s="1" t="s">
        <v>1332</v>
      </c>
      <c r="AC526" s="1" t="s">
        <v>37</v>
      </c>
    </row>
    <row r="527" spans="1:29" hidden="1" x14ac:dyDescent="0.25">
      <c r="A527" s="1" t="s">
        <v>33</v>
      </c>
      <c r="B527" s="1" t="s">
        <v>34</v>
      </c>
      <c r="C527" s="2">
        <v>44895</v>
      </c>
      <c r="D527" s="1" t="s">
        <v>73</v>
      </c>
      <c r="E527" s="1" t="s">
        <v>74</v>
      </c>
      <c r="F527" s="1" t="s">
        <v>37</v>
      </c>
      <c r="G527" s="1" t="s">
        <v>1331</v>
      </c>
      <c r="H527" s="1" t="s">
        <v>76</v>
      </c>
      <c r="I527" s="3">
        <v>35258</v>
      </c>
      <c r="J527" s="3">
        <v>0</v>
      </c>
      <c r="K527" s="1" t="s">
        <v>40</v>
      </c>
      <c r="L527" s="1" t="s">
        <v>354</v>
      </c>
      <c r="M527" s="1" t="s">
        <v>355</v>
      </c>
      <c r="N527" s="1" t="s">
        <v>79</v>
      </c>
      <c r="O527" s="1" t="s">
        <v>80</v>
      </c>
      <c r="P527" s="1" t="s">
        <v>43</v>
      </c>
      <c r="Q527" s="1" t="s">
        <v>43</v>
      </c>
      <c r="R527" s="3">
        <v>0</v>
      </c>
      <c r="S527" s="1" t="s">
        <v>44</v>
      </c>
      <c r="T527" s="1" t="s">
        <v>45</v>
      </c>
      <c r="U527" s="1" t="s">
        <v>1331</v>
      </c>
      <c r="V527" s="1" t="s">
        <v>46</v>
      </c>
      <c r="W527" s="1" t="s">
        <v>975</v>
      </c>
      <c r="X527" s="1" t="s">
        <v>1332</v>
      </c>
      <c r="Y527" s="1" t="s">
        <v>83</v>
      </c>
      <c r="Z527" s="1" t="s">
        <v>1230</v>
      </c>
      <c r="AA527" s="1" t="s">
        <v>51</v>
      </c>
      <c r="AB527" s="1" t="s">
        <v>1332</v>
      </c>
      <c r="AC527" s="1" t="s">
        <v>37</v>
      </c>
    </row>
    <row r="528" spans="1:29" hidden="1" x14ac:dyDescent="0.25">
      <c r="A528" s="1" t="s">
        <v>33</v>
      </c>
      <c r="B528" s="1" t="s">
        <v>34</v>
      </c>
      <c r="C528" s="2">
        <v>44895</v>
      </c>
      <c r="D528" s="1" t="s">
        <v>73</v>
      </c>
      <c r="E528" s="1" t="s">
        <v>74</v>
      </c>
      <c r="F528" s="1" t="s">
        <v>37</v>
      </c>
      <c r="G528" s="1" t="s">
        <v>1331</v>
      </c>
      <c r="H528" s="1" t="s">
        <v>76</v>
      </c>
      <c r="I528" s="3">
        <v>66668</v>
      </c>
      <c r="J528" s="3">
        <v>0</v>
      </c>
      <c r="K528" s="1" t="s">
        <v>40</v>
      </c>
      <c r="L528" s="1" t="s">
        <v>117</v>
      </c>
      <c r="M528" s="1" t="s">
        <v>118</v>
      </c>
      <c r="N528" s="1" t="s">
        <v>79</v>
      </c>
      <c r="O528" s="1" t="s">
        <v>80</v>
      </c>
      <c r="P528" s="1" t="s">
        <v>43</v>
      </c>
      <c r="Q528" s="1" t="s">
        <v>43</v>
      </c>
      <c r="R528" s="3">
        <v>0</v>
      </c>
      <c r="S528" s="1" t="s">
        <v>44</v>
      </c>
      <c r="T528" s="1" t="s">
        <v>45</v>
      </c>
      <c r="U528" s="1" t="s">
        <v>1331</v>
      </c>
      <c r="V528" s="1" t="s">
        <v>46</v>
      </c>
      <c r="W528" s="1" t="s">
        <v>975</v>
      </c>
      <c r="X528" s="1" t="s">
        <v>1332</v>
      </c>
      <c r="Y528" s="1" t="s">
        <v>83</v>
      </c>
      <c r="Z528" s="1" t="s">
        <v>1230</v>
      </c>
      <c r="AA528" s="1" t="s">
        <v>51</v>
      </c>
      <c r="AB528" s="1" t="s">
        <v>1332</v>
      </c>
      <c r="AC528" s="1" t="s">
        <v>37</v>
      </c>
    </row>
    <row r="529" spans="1:29" hidden="1" x14ac:dyDescent="0.25">
      <c r="A529" s="1" t="s">
        <v>33</v>
      </c>
      <c r="B529" s="1" t="s">
        <v>34</v>
      </c>
      <c r="C529" s="2">
        <v>44895</v>
      </c>
      <c r="D529" s="1" t="s">
        <v>73</v>
      </c>
      <c r="E529" s="1" t="s">
        <v>74</v>
      </c>
      <c r="F529" s="1" t="s">
        <v>37</v>
      </c>
      <c r="G529" s="1" t="s">
        <v>1331</v>
      </c>
      <c r="H529" s="1" t="s">
        <v>76</v>
      </c>
      <c r="I529" s="3">
        <v>33334</v>
      </c>
      <c r="J529" s="3">
        <v>0</v>
      </c>
      <c r="K529" s="1" t="s">
        <v>40</v>
      </c>
      <c r="L529" s="1" t="s">
        <v>133</v>
      </c>
      <c r="M529" s="1" t="s">
        <v>134</v>
      </c>
      <c r="N529" s="1" t="s">
        <v>79</v>
      </c>
      <c r="O529" s="1" t="s">
        <v>80</v>
      </c>
      <c r="P529" s="1" t="s">
        <v>43</v>
      </c>
      <c r="Q529" s="1" t="s">
        <v>43</v>
      </c>
      <c r="R529" s="3">
        <v>0</v>
      </c>
      <c r="S529" s="1" t="s">
        <v>44</v>
      </c>
      <c r="T529" s="1" t="s">
        <v>45</v>
      </c>
      <c r="U529" s="1" t="s">
        <v>1331</v>
      </c>
      <c r="V529" s="1" t="s">
        <v>46</v>
      </c>
      <c r="W529" s="1" t="s">
        <v>975</v>
      </c>
      <c r="X529" s="1" t="s">
        <v>1332</v>
      </c>
      <c r="Y529" s="1" t="s">
        <v>83</v>
      </c>
      <c r="Z529" s="1" t="s">
        <v>1230</v>
      </c>
      <c r="AA529" s="1" t="s">
        <v>51</v>
      </c>
      <c r="AB529" s="1" t="s">
        <v>1332</v>
      </c>
      <c r="AC529" s="1" t="s">
        <v>37</v>
      </c>
    </row>
    <row r="530" spans="1:29" hidden="1" x14ac:dyDescent="0.25">
      <c r="A530" s="1" t="s">
        <v>33</v>
      </c>
      <c r="B530" s="1" t="s">
        <v>34</v>
      </c>
      <c r="C530" s="2">
        <v>44895</v>
      </c>
      <c r="D530" s="1" t="s">
        <v>73</v>
      </c>
      <c r="E530" s="1" t="s">
        <v>74</v>
      </c>
      <c r="F530" s="1" t="s">
        <v>37</v>
      </c>
      <c r="G530" s="1" t="s">
        <v>1331</v>
      </c>
      <c r="H530" s="1" t="s">
        <v>76</v>
      </c>
      <c r="I530" s="3">
        <v>100000</v>
      </c>
      <c r="J530" s="3">
        <v>0</v>
      </c>
      <c r="K530" s="1" t="s">
        <v>40</v>
      </c>
      <c r="L530" s="1" t="s">
        <v>669</v>
      </c>
      <c r="M530" s="1" t="s">
        <v>670</v>
      </c>
      <c r="N530" s="1" t="s">
        <v>79</v>
      </c>
      <c r="O530" s="1" t="s">
        <v>80</v>
      </c>
      <c r="P530" s="1" t="s">
        <v>43</v>
      </c>
      <c r="Q530" s="1" t="s">
        <v>43</v>
      </c>
      <c r="R530" s="3">
        <v>0</v>
      </c>
      <c r="S530" s="1" t="s">
        <v>44</v>
      </c>
      <c r="T530" s="1" t="s">
        <v>45</v>
      </c>
      <c r="U530" s="1" t="s">
        <v>1331</v>
      </c>
      <c r="V530" s="1" t="s">
        <v>46</v>
      </c>
      <c r="W530" s="1" t="s">
        <v>975</v>
      </c>
      <c r="X530" s="1" t="s">
        <v>1332</v>
      </c>
      <c r="Y530" s="1" t="s">
        <v>83</v>
      </c>
      <c r="Z530" s="1" t="s">
        <v>1230</v>
      </c>
      <c r="AA530" s="1" t="s">
        <v>51</v>
      </c>
      <c r="AB530" s="1" t="s">
        <v>1332</v>
      </c>
      <c r="AC530" s="1" t="s">
        <v>37</v>
      </c>
    </row>
    <row r="531" spans="1:29" hidden="1" x14ac:dyDescent="0.25">
      <c r="A531" s="1" t="s">
        <v>33</v>
      </c>
      <c r="B531" s="1" t="s">
        <v>34</v>
      </c>
      <c r="C531" s="2">
        <v>44895</v>
      </c>
      <c r="D531" s="1" t="s">
        <v>73</v>
      </c>
      <c r="E531" s="1" t="s">
        <v>74</v>
      </c>
      <c r="F531" s="1" t="s">
        <v>37</v>
      </c>
      <c r="G531" s="1" t="s">
        <v>1331</v>
      </c>
      <c r="H531" s="1" t="s">
        <v>76</v>
      </c>
      <c r="I531" s="3">
        <v>33334</v>
      </c>
      <c r="J531" s="3">
        <v>0</v>
      </c>
      <c r="K531" s="1" t="s">
        <v>40</v>
      </c>
      <c r="L531" s="1" t="s">
        <v>1147</v>
      </c>
      <c r="M531" s="1" t="s">
        <v>686</v>
      </c>
      <c r="N531" s="1" t="s">
        <v>79</v>
      </c>
      <c r="O531" s="1" t="s">
        <v>80</v>
      </c>
      <c r="P531" s="1" t="s">
        <v>43</v>
      </c>
      <c r="Q531" s="1" t="s">
        <v>43</v>
      </c>
      <c r="R531" s="3">
        <v>0</v>
      </c>
      <c r="S531" s="1" t="s">
        <v>44</v>
      </c>
      <c r="T531" s="1" t="s">
        <v>45</v>
      </c>
      <c r="U531" s="1" t="s">
        <v>1331</v>
      </c>
      <c r="V531" s="1" t="s">
        <v>46</v>
      </c>
      <c r="W531" s="1" t="s">
        <v>975</v>
      </c>
      <c r="X531" s="1" t="s">
        <v>1332</v>
      </c>
      <c r="Y531" s="1" t="s">
        <v>83</v>
      </c>
      <c r="Z531" s="1" t="s">
        <v>1230</v>
      </c>
      <c r="AA531" s="1" t="s">
        <v>51</v>
      </c>
      <c r="AB531" s="1" t="s">
        <v>1332</v>
      </c>
      <c r="AC531" s="1" t="s">
        <v>37</v>
      </c>
    </row>
    <row r="532" spans="1:29" hidden="1" x14ac:dyDescent="0.25">
      <c r="A532" s="1" t="s">
        <v>33</v>
      </c>
      <c r="B532" s="1" t="s">
        <v>34</v>
      </c>
      <c r="C532" s="2">
        <v>44895</v>
      </c>
      <c r="D532" s="1" t="s">
        <v>73</v>
      </c>
      <c r="E532" s="1" t="s">
        <v>74</v>
      </c>
      <c r="F532" s="1" t="s">
        <v>37</v>
      </c>
      <c r="G532" s="1" t="s">
        <v>1331</v>
      </c>
      <c r="H532" s="1" t="s">
        <v>76</v>
      </c>
      <c r="I532" s="3">
        <v>400000</v>
      </c>
      <c r="J532" s="3">
        <v>0</v>
      </c>
      <c r="K532" s="1" t="s">
        <v>40</v>
      </c>
      <c r="L532" s="1" t="s">
        <v>416</v>
      </c>
      <c r="M532" s="1" t="s">
        <v>417</v>
      </c>
      <c r="N532" s="1" t="s">
        <v>79</v>
      </c>
      <c r="O532" s="1" t="s">
        <v>80</v>
      </c>
      <c r="P532" s="1" t="s">
        <v>43</v>
      </c>
      <c r="Q532" s="1" t="s">
        <v>43</v>
      </c>
      <c r="R532" s="3">
        <v>0</v>
      </c>
      <c r="S532" s="1" t="s">
        <v>44</v>
      </c>
      <c r="T532" s="1" t="s">
        <v>45</v>
      </c>
      <c r="U532" s="1" t="s">
        <v>1331</v>
      </c>
      <c r="V532" s="1" t="s">
        <v>46</v>
      </c>
      <c r="W532" s="1" t="s">
        <v>975</v>
      </c>
      <c r="X532" s="1" t="s">
        <v>1332</v>
      </c>
      <c r="Y532" s="1" t="s">
        <v>83</v>
      </c>
      <c r="Z532" s="1" t="s">
        <v>1230</v>
      </c>
      <c r="AA532" s="1" t="s">
        <v>51</v>
      </c>
      <c r="AB532" s="1" t="s">
        <v>1332</v>
      </c>
      <c r="AC532" s="1" t="s">
        <v>37</v>
      </c>
    </row>
    <row r="533" spans="1:29" hidden="1" x14ac:dyDescent="0.25">
      <c r="A533" s="1" t="s">
        <v>33</v>
      </c>
      <c r="B533" s="1" t="s">
        <v>34</v>
      </c>
      <c r="C533" s="2">
        <v>44895</v>
      </c>
      <c r="D533" s="1" t="s">
        <v>73</v>
      </c>
      <c r="E533" s="1" t="s">
        <v>74</v>
      </c>
      <c r="F533" s="1" t="s">
        <v>37</v>
      </c>
      <c r="G533" s="1" t="s">
        <v>1331</v>
      </c>
      <c r="H533" s="1" t="s">
        <v>76</v>
      </c>
      <c r="I533" s="3">
        <v>133334</v>
      </c>
      <c r="J533" s="3">
        <v>0</v>
      </c>
      <c r="K533" s="1" t="s">
        <v>40</v>
      </c>
      <c r="L533" s="1" t="s">
        <v>601</v>
      </c>
      <c r="M533" s="1" t="s">
        <v>602</v>
      </c>
      <c r="N533" s="1" t="s">
        <v>79</v>
      </c>
      <c r="O533" s="1" t="s">
        <v>80</v>
      </c>
      <c r="P533" s="1" t="s">
        <v>43</v>
      </c>
      <c r="Q533" s="1" t="s">
        <v>43</v>
      </c>
      <c r="R533" s="3">
        <v>0</v>
      </c>
      <c r="S533" s="1" t="s">
        <v>44</v>
      </c>
      <c r="T533" s="1" t="s">
        <v>45</v>
      </c>
      <c r="U533" s="1" t="s">
        <v>1331</v>
      </c>
      <c r="V533" s="1" t="s">
        <v>46</v>
      </c>
      <c r="W533" s="1" t="s">
        <v>975</v>
      </c>
      <c r="X533" s="1" t="s">
        <v>1332</v>
      </c>
      <c r="Y533" s="1" t="s">
        <v>83</v>
      </c>
      <c r="Z533" s="1" t="s">
        <v>1230</v>
      </c>
      <c r="AA533" s="1" t="s">
        <v>51</v>
      </c>
      <c r="AB533" s="1" t="s">
        <v>1332</v>
      </c>
      <c r="AC533" s="1" t="s">
        <v>37</v>
      </c>
    </row>
    <row r="534" spans="1:29" hidden="1" x14ac:dyDescent="0.25">
      <c r="A534" s="1" t="s">
        <v>33</v>
      </c>
      <c r="B534" s="1" t="s">
        <v>34</v>
      </c>
      <c r="C534" s="2">
        <v>44895</v>
      </c>
      <c r="D534" s="1" t="s">
        <v>73</v>
      </c>
      <c r="E534" s="1" t="s">
        <v>74</v>
      </c>
      <c r="F534" s="1" t="s">
        <v>37</v>
      </c>
      <c r="G534" s="1" t="s">
        <v>1331</v>
      </c>
      <c r="H534" s="1" t="s">
        <v>76</v>
      </c>
      <c r="I534" s="3">
        <v>40427</v>
      </c>
      <c r="J534" s="3">
        <v>0</v>
      </c>
      <c r="K534" s="1" t="s">
        <v>40</v>
      </c>
      <c r="L534" s="1" t="s">
        <v>255</v>
      </c>
      <c r="M534" s="1" t="s">
        <v>256</v>
      </c>
      <c r="N534" s="1" t="s">
        <v>79</v>
      </c>
      <c r="O534" s="1" t="s">
        <v>80</v>
      </c>
      <c r="P534" s="1" t="s">
        <v>43</v>
      </c>
      <c r="Q534" s="1" t="s">
        <v>43</v>
      </c>
      <c r="R534" s="3">
        <v>0</v>
      </c>
      <c r="S534" s="1" t="s">
        <v>44</v>
      </c>
      <c r="T534" s="1" t="s">
        <v>45</v>
      </c>
      <c r="U534" s="1" t="s">
        <v>1331</v>
      </c>
      <c r="V534" s="1" t="s">
        <v>46</v>
      </c>
      <c r="W534" s="1" t="s">
        <v>975</v>
      </c>
      <c r="X534" s="1" t="s">
        <v>1332</v>
      </c>
      <c r="Y534" s="1" t="s">
        <v>83</v>
      </c>
      <c r="Z534" s="1" t="s">
        <v>1230</v>
      </c>
      <c r="AA534" s="1" t="s">
        <v>51</v>
      </c>
      <c r="AB534" s="1" t="s">
        <v>1332</v>
      </c>
      <c r="AC534" s="1" t="s">
        <v>37</v>
      </c>
    </row>
    <row r="535" spans="1:29" hidden="1" x14ac:dyDescent="0.25">
      <c r="A535" s="1" t="s">
        <v>33</v>
      </c>
      <c r="B535" s="1" t="s">
        <v>34</v>
      </c>
      <c r="C535" s="2">
        <v>44895</v>
      </c>
      <c r="D535" s="1" t="s">
        <v>73</v>
      </c>
      <c r="E535" s="1" t="s">
        <v>74</v>
      </c>
      <c r="F535" s="1" t="s">
        <v>37</v>
      </c>
      <c r="G535" s="1" t="s">
        <v>1331</v>
      </c>
      <c r="H535" s="1" t="s">
        <v>76</v>
      </c>
      <c r="I535" s="3">
        <v>233334</v>
      </c>
      <c r="J535" s="3">
        <v>0</v>
      </c>
      <c r="K535" s="1" t="s">
        <v>40</v>
      </c>
      <c r="L535" s="1" t="s">
        <v>652</v>
      </c>
      <c r="M535" s="1" t="s">
        <v>653</v>
      </c>
      <c r="N535" s="1" t="s">
        <v>79</v>
      </c>
      <c r="O535" s="1" t="s">
        <v>80</v>
      </c>
      <c r="P535" s="1" t="s">
        <v>43</v>
      </c>
      <c r="Q535" s="1" t="s">
        <v>43</v>
      </c>
      <c r="R535" s="3">
        <v>0</v>
      </c>
      <c r="S535" s="1" t="s">
        <v>44</v>
      </c>
      <c r="T535" s="1" t="s">
        <v>45</v>
      </c>
      <c r="U535" s="1" t="s">
        <v>1331</v>
      </c>
      <c r="V535" s="1" t="s">
        <v>46</v>
      </c>
      <c r="W535" s="1" t="s">
        <v>975</v>
      </c>
      <c r="X535" s="1" t="s">
        <v>1332</v>
      </c>
      <c r="Y535" s="1" t="s">
        <v>83</v>
      </c>
      <c r="Z535" s="1" t="s">
        <v>1230</v>
      </c>
      <c r="AA535" s="1" t="s">
        <v>51</v>
      </c>
      <c r="AB535" s="1" t="s">
        <v>1332</v>
      </c>
      <c r="AC535" s="1" t="s">
        <v>37</v>
      </c>
    </row>
    <row r="536" spans="1:29" hidden="1" x14ac:dyDescent="0.25">
      <c r="A536" s="1" t="s">
        <v>33</v>
      </c>
      <c r="B536" s="1" t="s">
        <v>34</v>
      </c>
      <c r="C536" s="2">
        <v>44895</v>
      </c>
      <c r="D536" s="1" t="s">
        <v>73</v>
      </c>
      <c r="E536" s="1" t="s">
        <v>74</v>
      </c>
      <c r="F536" s="1" t="s">
        <v>37</v>
      </c>
      <c r="G536" s="1" t="s">
        <v>1331</v>
      </c>
      <c r="H536" s="1" t="s">
        <v>76</v>
      </c>
      <c r="I536" s="3">
        <v>33334</v>
      </c>
      <c r="J536" s="3">
        <v>0</v>
      </c>
      <c r="K536" s="1" t="s">
        <v>40</v>
      </c>
      <c r="L536" s="1" t="s">
        <v>127</v>
      </c>
      <c r="M536" s="1" t="s">
        <v>128</v>
      </c>
      <c r="N536" s="1" t="s">
        <v>79</v>
      </c>
      <c r="O536" s="1" t="s">
        <v>80</v>
      </c>
      <c r="P536" s="1" t="s">
        <v>43</v>
      </c>
      <c r="Q536" s="1" t="s">
        <v>43</v>
      </c>
      <c r="R536" s="3">
        <v>0</v>
      </c>
      <c r="S536" s="1" t="s">
        <v>44</v>
      </c>
      <c r="T536" s="1" t="s">
        <v>45</v>
      </c>
      <c r="U536" s="1" t="s">
        <v>1331</v>
      </c>
      <c r="V536" s="1" t="s">
        <v>46</v>
      </c>
      <c r="W536" s="1" t="s">
        <v>975</v>
      </c>
      <c r="X536" s="1" t="s">
        <v>1332</v>
      </c>
      <c r="Y536" s="1" t="s">
        <v>83</v>
      </c>
      <c r="Z536" s="1" t="s">
        <v>1230</v>
      </c>
      <c r="AA536" s="1" t="s">
        <v>51</v>
      </c>
      <c r="AB536" s="1" t="s">
        <v>1332</v>
      </c>
      <c r="AC536" s="1" t="s">
        <v>37</v>
      </c>
    </row>
    <row r="537" spans="1:29" hidden="1" x14ac:dyDescent="0.25">
      <c r="A537" s="1" t="s">
        <v>33</v>
      </c>
      <c r="B537" s="1" t="s">
        <v>34</v>
      </c>
      <c r="C537" s="2">
        <v>44895</v>
      </c>
      <c r="D537" s="1" t="s">
        <v>73</v>
      </c>
      <c r="E537" s="1" t="s">
        <v>74</v>
      </c>
      <c r="F537" s="1" t="s">
        <v>37</v>
      </c>
      <c r="G537" s="1" t="s">
        <v>1331</v>
      </c>
      <c r="H537" s="1" t="s">
        <v>76</v>
      </c>
      <c r="I537" s="3">
        <v>113255</v>
      </c>
      <c r="J537" s="3">
        <v>0</v>
      </c>
      <c r="K537" s="1" t="s">
        <v>40</v>
      </c>
      <c r="L537" s="1" t="s">
        <v>1115</v>
      </c>
      <c r="M537" s="1" t="s">
        <v>672</v>
      </c>
      <c r="N537" s="1" t="s">
        <v>79</v>
      </c>
      <c r="O537" s="1" t="s">
        <v>80</v>
      </c>
      <c r="P537" s="1" t="s">
        <v>43</v>
      </c>
      <c r="Q537" s="1" t="s">
        <v>43</v>
      </c>
      <c r="R537" s="3">
        <v>0</v>
      </c>
      <c r="S537" s="1" t="s">
        <v>44</v>
      </c>
      <c r="T537" s="1" t="s">
        <v>45</v>
      </c>
      <c r="U537" s="1" t="s">
        <v>1331</v>
      </c>
      <c r="V537" s="1" t="s">
        <v>46</v>
      </c>
      <c r="W537" s="1" t="s">
        <v>975</v>
      </c>
      <c r="X537" s="1" t="s">
        <v>1332</v>
      </c>
      <c r="Y537" s="1" t="s">
        <v>83</v>
      </c>
      <c r="Z537" s="1" t="s">
        <v>1230</v>
      </c>
      <c r="AA537" s="1" t="s">
        <v>51</v>
      </c>
      <c r="AB537" s="1" t="s">
        <v>1332</v>
      </c>
      <c r="AC537" s="1" t="s">
        <v>37</v>
      </c>
    </row>
    <row r="538" spans="1:29" hidden="1" x14ac:dyDescent="0.25">
      <c r="A538" s="1" t="s">
        <v>33</v>
      </c>
      <c r="B538" s="1" t="s">
        <v>34</v>
      </c>
      <c r="C538" s="2">
        <v>44895</v>
      </c>
      <c r="D538" s="1" t="s">
        <v>73</v>
      </c>
      <c r="E538" s="1" t="s">
        <v>74</v>
      </c>
      <c r="F538" s="1" t="s">
        <v>37</v>
      </c>
      <c r="G538" s="1" t="s">
        <v>1331</v>
      </c>
      <c r="H538" s="1" t="s">
        <v>76</v>
      </c>
      <c r="I538" s="3">
        <v>40853</v>
      </c>
      <c r="J538" s="3">
        <v>0</v>
      </c>
      <c r="K538" s="1" t="s">
        <v>40</v>
      </c>
      <c r="L538" s="1" t="s">
        <v>1328</v>
      </c>
      <c r="M538" s="1" t="s">
        <v>668</v>
      </c>
      <c r="N538" s="1" t="s">
        <v>1329</v>
      </c>
      <c r="O538" s="1" t="s">
        <v>1330</v>
      </c>
      <c r="P538" s="1" t="s">
        <v>43</v>
      </c>
      <c r="Q538" s="1" t="s">
        <v>43</v>
      </c>
      <c r="R538" s="3">
        <v>0</v>
      </c>
      <c r="S538" s="1" t="s">
        <v>44</v>
      </c>
      <c r="T538" s="1" t="s">
        <v>45</v>
      </c>
      <c r="U538" s="1" t="s">
        <v>1331</v>
      </c>
      <c r="V538" s="1" t="s">
        <v>46</v>
      </c>
      <c r="W538" s="1" t="s">
        <v>975</v>
      </c>
      <c r="X538" s="1" t="s">
        <v>1332</v>
      </c>
      <c r="Y538" s="1" t="s">
        <v>83</v>
      </c>
      <c r="Z538" s="1" t="s">
        <v>1230</v>
      </c>
      <c r="AA538" s="1" t="s">
        <v>51</v>
      </c>
      <c r="AB538" s="1" t="s">
        <v>1332</v>
      </c>
      <c r="AC538" s="1" t="s">
        <v>37</v>
      </c>
    </row>
    <row r="539" spans="1:29" hidden="1" x14ac:dyDescent="0.25">
      <c r="A539" s="1" t="s">
        <v>33</v>
      </c>
      <c r="B539" s="1" t="s">
        <v>34</v>
      </c>
      <c r="C539" s="2">
        <v>44895</v>
      </c>
      <c r="D539" s="1" t="s">
        <v>73</v>
      </c>
      <c r="E539" s="1" t="s">
        <v>74</v>
      </c>
      <c r="F539" s="1" t="s">
        <v>37</v>
      </c>
      <c r="G539" s="1" t="s">
        <v>1331</v>
      </c>
      <c r="H539" s="1" t="s">
        <v>76</v>
      </c>
      <c r="I539" s="3">
        <v>71018</v>
      </c>
      <c r="J539" s="3">
        <v>0</v>
      </c>
      <c r="K539" s="1" t="s">
        <v>40</v>
      </c>
      <c r="L539" s="1" t="s">
        <v>1257</v>
      </c>
      <c r="M539" s="1" t="s">
        <v>789</v>
      </c>
      <c r="N539" s="1" t="s">
        <v>79</v>
      </c>
      <c r="O539" s="1" t="s">
        <v>80</v>
      </c>
      <c r="P539" s="1" t="s">
        <v>43</v>
      </c>
      <c r="Q539" s="1" t="s">
        <v>43</v>
      </c>
      <c r="R539" s="3">
        <v>0</v>
      </c>
      <c r="S539" s="1" t="s">
        <v>44</v>
      </c>
      <c r="T539" s="1" t="s">
        <v>45</v>
      </c>
      <c r="U539" s="1" t="s">
        <v>1331</v>
      </c>
      <c r="V539" s="1" t="s">
        <v>46</v>
      </c>
      <c r="W539" s="1" t="s">
        <v>975</v>
      </c>
      <c r="X539" s="1" t="s">
        <v>1332</v>
      </c>
      <c r="Y539" s="1" t="s">
        <v>83</v>
      </c>
      <c r="Z539" s="1" t="s">
        <v>1230</v>
      </c>
      <c r="AA539" s="1" t="s">
        <v>51</v>
      </c>
      <c r="AB539" s="1" t="s">
        <v>1332</v>
      </c>
      <c r="AC539" s="1" t="s">
        <v>37</v>
      </c>
    </row>
    <row r="540" spans="1:29" hidden="1" x14ac:dyDescent="0.25">
      <c r="A540" s="1" t="s">
        <v>33</v>
      </c>
      <c r="B540" s="1" t="s">
        <v>34</v>
      </c>
      <c r="C540" s="2">
        <v>44896</v>
      </c>
      <c r="D540" s="1" t="s">
        <v>35</v>
      </c>
      <c r="E540" s="1" t="s">
        <v>36</v>
      </c>
      <c r="F540" s="1" t="s">
        <v>37</v>
      </c>
      <c r="G540" s="1" t="s">
        <v>1333</v>
      </c>
      <c r="H540" s="1" t="s">
        <v>1334</v>
      </c>
      <c r="I540" s="54">
        <v>0</v>
      </c>
      <c r="J540" s="54">
        <v>36638</v>
      </c>
      <c r="K540" s="1" t="s">
        <v>40</v>
      </c>
      <c r="L540" s="1" t="s">
        <v>444</v>
      </c>
      <c r="M540" s="1" t="s">
        <v>445</v>
      </c>
      <c r="N540" s="1" t="s">
        <v>37</v>
      </c>
      <c r="O540" s="1" t="s">
        <v>43</v>
      </c>
      <c r="P540" s="1" t="s">
        <v>43</v>
      </c>
      <c r="Q540" s="1" t="s">
        <v>43</v>
      </c>
      <c r="R540" s="3">
        <v>0</v>
      </c>
      <c r="S540" s="1" t="s">
        <v>44</v>
      </c>
      <c r="T540" s="1" t="s">
        <v>45</v>
      </c>
      <c r="U540" s="1" t="s">
        <v>1333</v>
      </c>
      <c r="V540" s="1" t="s">
        <v>46</v>
      </c>
      <c r="W540" s="1" t="s">
        <v>47</v>
      </c>
      <c r="X540" s="1" t="s">
        <v>1335</v>
      </c>
      <c r="Y540" s="1" t="s">
        <v>49</v>
      </c>
      <c r="Z540" s="1" t="s">
        <v>918</v>
      </c>
      <c r="AA540" s="1" t="s">
        <v>51</v>
      </c>
      <c r="AB540" s="1" t="s">
        <v>1335</v>
      </c>
      <c r="AC540" s="1" t="s">
        <v>37</v>
      </c>
    </row>
    <row r="541" spans="1:29" hidden="1" x14ac:dyDescent="0.25">
      <c r="A541" s="1" t="s">
        <v>33</v>
      </c>
      <c r="B541" s="1" t="s">
        <v>34</v>
      </c>
      <c r="C541" s="2">
        <v>44902</v>
      </c>
      <c r="D541" s="1" t="s">
        <v>35</v>
      </c>
      <c r="E541" s="1" t="s">
        <v>36</v>
      </c>
      <c r="F541" s="1" t="s">
        <v>37</v>
      </c>
      <c r="G541" s="1" t="s">
        <v>1336</v>
      </c>
      <c r="H541" s="1" t="s">
        <v>1337</v>
      </c>
      <c r="I541" s="54">
        <v>0</v>
      </c>
      <c r="J541" s="54">
        <v>66666</v>
      </c>
      <c r="K541" s="1" t="s">
        <v>40</v>
      </c>
      <c r="L541" s="1" t="s">
        <v>444</v>
      </c>
      <c r="M541" s="1" t="s">
        <v>445</v>
      </c>
      <c r="N541" s="1" t="s">
        <v>37</v>
      </c>
      <c r="O541" s="1" t="s">
        <v>43</v>
      </c>
      <c r="P541" s="1" t="s">
        <v>43</v>
      </c>
      <c r="Q541" s="1" t="s">
        <v>43</v>
      </c>
      <c r="R541" s="3">
        <v>0</v>
      </c>
      <c r="S541" s="1" t="s">
        <v>44</v>
      </c>
      <c r="T541" s="1" t="s">
        <v>45</v>
      </c>
      <c r="U541" s="1" t="s">
        <v>1336</v>
      </c>
      <c r="V541" s="1" t="s">
        <v>46</v>
      </c>
      <c r="W541" s="1" t="s">
        <v>47</v>
      </c>
      <c r="X541" s="1" t="s">
        <v>1338</v>
      </c>
      <c r="Y541" s="1" t="s">
        <v>49</v>
      </c>
      <c r="Z541" s="1" t="s">
        <v>918</v>
      </c>
      <c r="AA541" s="1" t="s">
        <v>51</v>
      </c>
      <c r="AB541" s="1" t="s">
        <v>1338</v>
      </c>
      <c r="AC541" s="1" t="s">
        <v>37</v>
      </c>
    </row>
    <row r="542" spans="1:29" hidden="1" x14ac:dyDescent="0.25">
      <c r="A542" s="1" t="s">
        <v>33</v>
      </c>
      <c r="B542" s="1" t="s">
        <v>34</v>
      </c>
      <c r="C542" s="2">
        <v>44904</v>
      </c>
      <c r="D542" s="1" t="s">
        <v>35</v>
      </c>
      <c r="E542" s="1" t="s">
        <v>36</v>
      </c>
      <c r="F542" s="1" t="s">
        <v>37</v>
      </c>
      <c r="G542" s="1" t="s">
        <v>1339</v>
      </c>
      <c r="H542" s="1" t="s">
        <v>1340</v>
      </c>
      <c r="I542" s="54">
        <v>0</v>
      </c>
      <c r="J542" s="54">
        <v>366667</v>
      </c>
      <c r="K542" s="1" t="s">
        <v>40</v>
      </c>
      <c r="L542" s="1" t="s">
        <v>67</v>
      </c>
      <c r="M542" s="1" t="s">
        <v>68</v>
      </c>
      <c r="N542" s="1" t="s">
        <v>37</v>
      </c>
      <c r="O542" s="1" t="s">
        <v>43</v>
      </c>
      <c r="P542" s="1" t="s">
        <v>43</v>
      </c>
      <c r="Q542" s="1" t="s">
        <v>43</v>
      </c>
      <c r="R542" s="3">
        <v>0</v>
      </c>
      <c r="S542" s="1" t="s">
        <v>44</v>
      </c>
      <c r="T542" s="1" t="s">
        <v>45</v>
      </c>
      <c r="U542" s="1" t="s">
        <v>1339</v>
      </c>
      <c r="V542" s="1" t="s">
        <v>46</v>
      </c>
      <c r="W542" s="1" t="s">
        <v>47</v>
      </c>
      <c r="X542" s="1" t="s">
        <v>1341</v>
      </c>
      <c r="Y542" s="1" t="s">
        <v>49</v>
      </c>
      <c r="Z542" s="1" t="s">
        <v>918</v>
      </c>
      <c r="AA542" s="1" t="s">
        <v>51</v>
      </c>
      <c r="AB542" s="1" t="s">
        <v>1341</v>
      </c>
      <c r="AC542" s="1" t="s">
        <v>37</v>
      </c>
    </row>
    <row r="543" spans="1:29" hidden="1" x14ac:dyDescent="0.25">
      <c r="A543" s="1" t="s">
        <v>33</v>
      </c>
      <c r="B543" s="1" t="s">
        <v>34</v>
      </c>
      <c r="C543" s="2">
        <v>44907</v>
      </c>
      <c r="D543" s="1" t="s">
        <v>35</v>
      </c>
      <c r="E543" s="1" t="s">
        <v>36</v>
      </c>
      <c r="F543" s="1" t="s">
        <v>37</v>
      </c>
      <c r="G543" s="1" t="s">
        <v>1342</v>
      </c>
      <c r="H543" s="1" t="s">
        <v>1343</v>
      </c>
      <c r="I543" s="54">
        <v>0</v>
      </c>
      <c r="J543" s="54">
        <v>932666</v>
      </c>
      <c r="K543" s="1" t="s">
        <v>40</v>
      </c>
      <c r="L543" s="1" t="s">
        <v>41</v>
      </c>
      <c r="M543" s="1" t="s">
        <v>42</v>
      </c>
      <c r="N543" s="1" t="s">
        <v>37</v>
      </c>
      <c r="O543" s="1" t="s">
        <v>43</v>
      </c>
      <c r="P543" s="1" t="s">
        <v>43</v>
      </c>
      <c r="Q543" s="1" t="s">
        <v>43</v>
      </c>
      <c r="R543" s="3">
        <v>0</v>
      </c>
      <c r="S543" s="1" t="s">
        <v>44</v>
      </c>
      <c r="T543" s="1" t="s">
        <v>45</v>
      </c>
      <c r="U543" s="1" t="s">
        <v>1342</v>
      </c>
      <c r="V543" s="1" t="s">
        <v>46</v>
      </c>
      <c r="W543" s="1" t="s">
        <v>47</v>
      </c>
      <c r="X543" s="1" t="s">
        <v>1344</v>
      </c>
      <c r="Y543" s="1" t="s">
        <v>49</v>
      </c>
      <c r="Z543" s="1" t="s">
        <v>918</v>
      </c>
      <c r="AA543" s="1" t="s">
        <v>51</v>
      </c>
      <c r="AB543" s="1" t="s">
        <v>1344</v>
      </c>
      <c r="AC543" s="1" t="s">
        <v>37</v>
      </c>
    </row>
    <row r="544" spans="1:29" hidden="1" x14ac:dyDescent="0.25">
      <c r="A544" s="1" t="s">
        <v>33</v>
      </c>
      <c r="B544" s="1" t="s">
        <v>34</v>
      </c>
      <c r="C544" s="2">
        <v>44910</v>
      </c>
      <c r="D544" s="1" t="s">
        <v>35</v>
      </c>
      <c r="E544" s="1" t="s">
        <v>36</v>
      </c>
      <c r="F544" s="1" t="s">
        <v>37</v>
      </c>
      <c r="G544" s="1" t="s">
        <v>1345</v>
      </c>
      <c r="H544" s="1" t="s">
        <v>1346</v>
      </c>
      <c r="I544" s="54">
        <v>0</v>
      </c>
      <c r="J544" s="54">
        <v>502445</v>
      </c>
      <c r="K544" s="1" t="s">
        <v>40</v>
      </c>
      <c r="L544" s="1" t="s">
        <v>41</v>
      </c>
      <c r="M544" s="1" t="s">
        <v>42</v>
      </c>
      <c r="N544" s="1" t="s">
        <v>37</v>
      </c>
      <c r="O544" s="1" t="s">
        <v>43</v>
      </c>
      <c r="P544" s="1" t="s">
        <v>43</v>
      </c>
      <c r="Q544" s="1" t="s">
        <v>43</v>
      </c>
      <c r="R544" s="3">
        <v>0</v>
      </c>
      <c r="S544" s="1" t="s">
        <v>44</v>
      </c>
      <c r="T544" s="1" t="s">
        <v>45</v>
      </c>
      <c r="U544" s="1" t="s">
        <v>1345</v>
      </c>
      <c r="V544" s="1" t="s">
        <v>46</v>
      </c>
      <c r="W544" s="1" t="s">
        <v>47</v>
      </c>
      <c r="X544" s="1" t="s">
        <v>1347</v>
      </c>
      <c r="Y544" s="1" t="s">
        <v>49</v>
      </c>
      <c r="Z544" s="1" t="s">
        <v>918</v>
      </c>
      <c r="AA544" s="1" t="s">
        <v>51</v>
      </c>
      <c r="AB544" s="1" t="s">
        <v>1347</v>
      </c>
      <c r="AC544" s="1" t="s">
        <v>37</v>
      </c>
    </row>
    <row r="545" spans="1:29" x14ac:dyDescent="0.25">
      <c r="A545" s="1" t="s">
        <v>33</v>
      </c>
      <c r="B545" s="1" t="s">
        <v>34</v>
      </c>
      <c r="C545" s="2">
        <v>44918</v>
      </c>
      <c r="D545" s="1" t="s">
        <v>35</v>
      </c>
      <c r="E545" s="1" t="s">
        <v>36</v>
      </c>
      <c r="F545" s="1" t="s">
        <v>37</v>
      </c>
      <c r="G545" s="1" t="s">
        <v>1348</v>
      </c>
      <c r="H545" s="1" t="s">
        <v>1349</v>
      </c>
      <c r="I545" s="54">
        <v>0</v>
      </c>
      <c r="J545" s="54">
        <v>336569</v>
      </c>
      <c r="K545" s="1" t="s">
        <v>40</v>
      </c>
      <c r="L545" s="1" t="s">
        <v>54</v>
      </c>
      <c r="M545" s="1" t="s">
        <v>55</v>
      </c>
      <c r="N545" s="1" t="s">
        <v>37</v>
      </c>
      <c r="O545" s="1" t="s">
        <v>43</v>
      </c>
      <c r="P545" s="1" t="s">
        <v>43</v>
      </c>
      <c r="Q545" s="1" t="s">
        <v>43</v>
      </c>
      <c r="R545" s="3">
        <v>0</v>
      </c>
      <c r="S545" s="1" t="s">
        <v>44</v>
      </c>
      <c r="T545" s="1" t="s">
        <v>45</v>
      </c>
      <c r="U545" s="1" t="s">
        <v>1348</v>
      </c>
      <c r="V545" s="1" t="s">
        <v>46</v>
      </c>
      <c r="W545" s="1" t="s">
        <v>47</v>
      </c>
      <c r="X545" s="1" t="s">
        <v>1350</v>
      </c>
      <c r="Y545" s="1" t="s">
        <v>49</v>
      </c>
      <c r="Z545" s="1" t="s">
        <v>918</v>
      </c>
      <c r="AA545" s="1" t="s">
        <v>51</v>
      </c>
      <c r="AB545" s="1" t="s">
        <v>1350</v>
      </c>
      <c r="AC545" s="1" t="s">
        <v>37</v>
      </c>
    </row>
    <row r="546" spans="1:29" x14ac:dyDescent="0.25">
      <c r="A546" s="1" t="s">
        <v>33</v>
      </c>
      <c r="B546" s="1" t="s">
        <v>34</v>
      </c>
      <c r="C546" s="2">
        <v>44922</v>
      </c>
      <c r="D546" s="1" t="s">
        <v>35</v>
      </c>
      <c r="E546" s="1" t="s">
        <v>36</v>
      </c>
      <c r="F546" s="1" t="s">
        <v>37</v>
      </c>
      <c r="G546" s="1" t="s">
        <v>1351</v>
      </c>
      <c r="H546" s="1" t="s">
        <v>1352</v>
      </c>
      <c r="I546" s="54">
        <v>0</v>
      </c>
      <c r="J546" s="54">
        <v>2448848</v>
      </c>
      <c r="K546" s="1" t="s">
        <v>40</v>
      </c>
      <c r="L546" s="1" t="s">
        <v>54</v>
      </c>
      <c r="M546" s="1" t="s">
        <v>55</v>
      </c>
      <c r="N546" s="1" t="s">
        <v>37</v>
      </c>
      <c r="O546" s="1" t="s">
        <v>43</v>
      </c>
      <c r="P546" s="1" t="s">
        <v>43</v>
      </c>
      <c r="Q546" s="1" t="s">
        <v>43</v>
      </c>
      <c r="R546" s="3">
        <v>0</v>
      </c>
      <c r="S546" s="1" t="s">
        <v>44</v>
      </c>
      <c r="T546" s="1" t="s">
        <v>45</v>
      </c>
      <c r="U546" s="1" t="s">
        <v>1351</v>
      </c>
      <c r="V546" s="1" t="s">
        <v>46</v>
      </c>
      <c r="W546" s="1" t="s">
        <v>47</v>
      </c>
      <c r="X546" s="1" t="s">
        <v>1353</v>
      </c>
      <c r="Y546" s="1" t="s">
        <v>49</v>
      </c>
      <c r="Z546" s="1" t="s">
        <v>918</v>
      </c>
      <c r="AA546" s="1" t="s">
        <v>51</v>
      </c>
      <c r="AB546" s="1" t="s">
        <v>1353</v>
      </c>
      <c r="AC546" s="1" t="s">
        <v>37</v>
      </c>
    </row>
    <row r="547" spans="1:29" hidden="1" x14ac:dyDescent="0.25">
      <c r="A547" s="1" t="s">
        <v>33</v>
      </c>
      <c r="B547" s="1" t="s">
        <v>34</v>
      </c>
      <c r="C547" s="2">
        <v>44926</v>
      </c>
      <c r="D547" s="1" t="s">
        <v>73</v>
      </c>
      <c r="E547" s="1" t="s">
        <v>74</v>
      </c>
      <c r="F547" s="1" t="s">
        <v>37</v>
      </c>
      <c r="G547" s="1" t="s">
        <v>1354</v>
      </c>
      <c r="H547" s="1" t="s">
        <v>76</v>
      </c>
      <c r="I547" s="3">
        <v>34092</v>
      </c>
      <c r="J547" s="3">
        <v>0</v>
      </c>
      <c r="K547" s="1" t="s">
        <v>40</v>
      </c>
      <c r="L547" s="1" t="s">
        <v>246</v>
      </c>
      <c r="M547" s="1" t="s">
        <v>247</v>
      </c>
      <c r="N547" s="1" t="s">
        <v>79</v>
      </c>
      <c r="O547" s="1" t="s">
        <v>80</v>
      </c>
      <c r="P547" s="1" t="s">
        <v>43</v>
      </c>
      <c r="Q547" s="1" t="s">
        <v>43</v>
      </c>
      <c r="R547" s="3">
        <v>0</v>
      </c>
      <c r="S547" s="1" t="s">
        <v>44</v>
      </c>
      <c r="T547" s="1" t="s">
        <v>45</v>
      </c>
      <c r="U547" s="1" t="s">
        <v>1354</v>
      </c>
      <c r="V547" s="1" t="s">
        <v>46</v>
      </c>
      <c r="W547" s="1" t="s">
        <v>1325</v>
      </c>
      <c r="X547" s="1" t="s">
        <v>1355</v>
      </c>
      <c r="Y547" s="1" t="s">
        <v>83</v>
      </c>
      <c r="Z547" s="1" t="s">
        <v>1356</v>
      </c>
      <c r="AA547" s="1" t="s">
        <v>51</v>
      </c>
      <c r="AB547" s="1" t="s">
        <v>1357</v>
      </c>
      <c r="AC547" s="1" t="s">
        <v>37</v>
      </c>
    </row>
    <row r="548" spans="1:29" hidden="1" x14ac:dyDescent="0.25">
      <c r="A548" s="1" t="s">
        <v>33</v>
      </c>
      <c r="B548" s="1" t="s">
        <v>34</v>
      </c>
      <c r="C548" s="2">
        <v>44926</v>
      </c>
      <c r="D548" s="1" t="s">
        <v>73</v>
      </c>
      <c r="E548" s="1" t="s">
        <v>74</v>
      </c>
      <c r="F548" s="1" t="s">
        <v>37</v>
      </c>
      <c r="G548" s="1" t="s">
        <v>1354</v>
      </c>
      <c r="H548" s="1" t="s">
        <v>76</v>
      </c>
      <c r="I548" s="3">
        <v>33334</v>
      </c>
      <c r="J548" s="3">
        <v>0</v>
      </c>
      <c r="K548" s="1" t="s">
        <v>40</v>
      </c>
      <c r="L548" s="1" t="s">
        <v>595</v>
      </c>
      <c r="M548" s="1" t="s">
        <v>596</v>
      </c>
      <c r="N548" s="1" t="s">
        <v>79</v>
      </c>
      <c r="O548" s="1" t="s">
        <v>80</v>
      </c>
      <c r="P548" s="1" t="s">
        <v>43</v>
      </c>
      <c r="Q548" s="1" t="s">
        <v>43</v>
      </c>
      <c r="R548" s="3">
        <v>0</v>
      </c>
      <c r="S548" s="1" t="s">
        <v>44</v>
      </c>
      <c r="T548" s="1" t="s">
        <v>45</v>
      </c>
      <c r="U548" s="1" t="s">
        <v>1354</v>
      </c>
      <c r="V548" s="1" t="s">
        <v>46</v>
      </c>
      <c r="W548" s="1" t="s">
        <v>1325</v>
      </c>
      <c r="X548" s="1" t="s">
        <v>1355</v>
      </c>
      <c r="Y548" s="1" t="s">
        <v>83</v>
      </c>
      <c r="Z548" s="1" t="s">
        <v>1356</v>
      </c>
      <c r="AA548" s="1" t="s">
        <v>51</v>
      </c>
      <c r="AB548" s="1" t="s">
        <v>1357</v>
      </c>
      <c r="AC548" s="1" t="s">
        <v>37</v>
      </c>
    </row>
    <row r="549" spans="1:29" hidden="1" x14ac:dyDescent="0.25">
      <c r="A549" s="1" t="s">
        <v>33</v>
      </c>
      <c r="B549" s="1" t="s">
        <v>34</v>
      </c>
      <c r="C549" s="2">
        <v>44926</v>
      </c>
      <c r="D549" s="1" t="s">
        <v>73</v>
      </c>
      <c r="E549" s="1" t="s">
        <v>74</v>
      </c>
      <c r="F549" s="1" t="s">
        <v>37</v>
      </c>
      <c r="G549" s="1" t="s">
        <v>1354</v>
      </c>
      <c r="H549" s="1" t="s">
        <v>76</v>
      </c>
      <c r="I549" s="3">
        <v>432229</v>
      </c>
      <c r="J549" s="3">
        <v>0</v>
      </c>
      <c r="K549" s="1" t="s">
        <v>40</v>
      </c>
      <c r="L549" s="1" t="s">
        <v>141</v>
      </c>
      <c r="M549" s="1" t="s">
        <v>142</v>
      </c>
      <c r="N549" s="1" t="s">
        <v>79</v>
      </c>
      <c r="O549" s="1" t="s">
        <v>80</v>
      </c>
      <c r="P549" s="1" t="s">
        <v>43</v>
      </c>
      <c r="Q549" s="1" t="s">
        <v>43</v>
      </c>
      <c r="R549" s="3">
        <v>0</v>
      </c>
      <c r="S549" s="1" t="s">
        <v>44</v>
      </c>
      <c r="T549" s="1" t="s">
        <v>45</v>
      </c>
      <c r="U549" s="1" t="s">
        <v>1354</v>
      </c>
      <c r="V549" s="1" t="s">
        <v>46</v>
      </c>
      <c r="W549" s="1" t="s">
        <v>1325</v>
      </c>
      <c r="X549" s="1" t="s">
        <v>1355</v>
      </c>
      <c r="Y549" s="1" t="s">
        <v>83</v>
      </c>
      <c r="Z549" s="1" t="s">
        <v>1356</v>
      </c>
      <c r="AA549" s="1" t="s">
        <v>51</v>
      </c>
      <c r="AB549" s="1" t="s">
        <v>1357</v>
      </c>
      <c r="AC549" s="1" t="s">
        <v>37</v>
      </c>
    </row>
    <row r="550" spans="1:29" hidden="1" x14ac:dyDescent="0.25">
      <c r="A550" s="1" t="s">
        <v>33</v>
      </c>
      <c r="B550" s="1" t="s">
        <v>34</v>
      </c>
      <c r="C550" s="2">
        <v>44926</v>
      </c>
      <c r="D550" s="1" t="s">
        <v>73</v>
      </c>
      <c r="E550" s="1" t="s">
        <v>74</v>
      </c>
      <c r="F550" s="1" t="s">
        <v>37</v>
      </c>
      <c r="G550" s="1" t="s">
        <v>1354</v>
      </c>
      <c r="H550" s="1" t="s">
        <v>76</v>
      </c>
      <c r="I550" s="3">
        <v>33663</v>
      </c>
      <c r="J550" s="3">
        <v>0</v>
      </c>
      <c r="K550" s="1" t="s">
        <v>40</v>
      </c>
      <c r="L550" s="1" t="s">
        <v>377</v>
      </c>
      <c r="M550" s="1" t="s">
        <v>378</v>
      </c>
      <c r="N550" s="1" t="s">
        <v>79</v>
      </c>
      <c r="O550" s="1" t="s">
        <v>80</v>
      </c>
      <c r="P550" s="1" t="s">
        <v>43</v>
      </c>
      <c r="Q550" s="1" t="s">
        <v>43</v>
      </c>
      <c r="R550" s="3">
        <v>0</v>
      </c>
      <c r="S550" s="1" t="s">
        <v>44</v>
      </c>
      <c r="T550" s="1" t="s">
        <v>45</v>
      </c>
      <c r="U550" s="1" t="s">
        <v>1354</v>
      </c>
      <c r="V550" s="1" t="s">
        <v>46</v>
      </c>
      <c r="W550" s="1" t="s">
        <v>1325</v>
      </c>
      <c r="X550" s="1" t="s">
        <v>1355</v>
      </c>
      <c r="Y550" s="1" t="s">
        <v>83</v>
      </c>
      <c r="Z550" s="1" t="s">
        <v>1356</v>
      </c>
      <c r="AA550" s="1" t="s">
        <v>51</v>
      </c>
      <c r="AB550" s="1" t="s">
        <v>1357</v>
      </c>
      <c r="AC550" s="1" t="s">
        <v>37</v>
      </c>
    </row>
    <row r="551" spans="1:29" hidden="1" x14ac:dyDescent="0.25">
      <c r="A551" s="1" t="s">
        <v>33</v>
      </c>
      <c r="B551" s="1" t="s">
        <v>34</v>
      </c>
      <c r="C551" s="2">
        <v>44926</v>
      </c>
      <c r="D551" s="1" t="s">
        <v>73</v>
      </c>
      <c r="E551" s="1" t="s">
        <v>74</v>
      </c>
      <c r="F551" s="1" t="s">
        <v>37</v>
      </c>
      <c r="G551" s="1" t="s">
        <v>1354</v>
      </c>
      <c r="H551" s="1" t="s">
        <v>76</v>
      </c>
      <c r="I551" s="3">
        <v>166667</v>
      </c>
      <c r="J551" s="3">
        <v>0</v>
      </c>
      <c r="K551" s="1" t="s">
        <v>40</v>
      </c>
      <c r="L551" s="1" t="s">
        <v>354</v>
      </c>
      <c r="M551" s="1" t="s">
        <v>355</v>
      </c>
      <c r="N551" s="1" t="s">
        <v>79</v>
      </c>
      <c r="O551" s="1" t="s">
        <v>80</v>
      </c>
      <c r="P551" s="1" t="s">
        <v>43</v>
      </c>
      <c r="Q551" s="1" t="s">
        <v>43</v>
      </c>
      <c r="R551" s="3">
        <v>0</v>
      </c>
      <c r="S551" s="1" t="s">
        <v>44</v>
      </c>
      <c r="T551" s="1" t="s">
        <v>45</v>
      </c>
      <c r="U551" s="1" t="s">
        <v>1354</v>
      </c>
      <c r="V551" s="1" t="s">
        <v>46</v>
      </c>
      <c r="W551" s="1" t="s">
        <v>1325</v>
      </c>
      <c r="X551" s="1" t="s">
        <v>1355</v>
      </c>
      <c r="Y551" s="1" t="s">
        <v>83</v>
      </c>
      <c r="Z551" s="1" t="s">
        <v>1356</v>
      </c>
      <c r="AA551" s="1" t="s">
        <v>51</v>
      </c>
      <c r="AB551" s="1" t="s">
        <v>1357</v>
      </c>
      <c r="AC551" s="1" t="s">
        <v>37</v>
      </c>
    </row>
    <row r="552" spans="1:29" hidden="1" x14ac:dyDescent="0.25">
      <c r="A552" s="1" t="s">
        <v>33</v>
      </c>
      <c r="B552" s="1" t="s">
        <v>34</v>
      </c>
      <c r="C552" s="2">
        <v>44926</v>
      </c>
      <c r="D552" s="1" t="s">
        <v>73</v>
      </c>
      <c r="E552" s="1" t="s">
        <v>74</v>
      </c>
      <c r="F552" s="1" t="s">
        <v>37</v>
      </c>
      <c r="G552" s="1" t="s">
        <v>1354</v>
      </c>
      <c r="H552" s="1" t="s">
        <v>76</v>
      </c>
      <c r="I552" s="3">
        <v>500000</v>
      </c>
      <c r="J552" s="3">
        <v>0</v>
      </c>
      <c r="K552" s="1" t="s">
        <v>40</v>
      </c>
      <c r="L552" s="1" t="s">
        <v>117</v>
      </c>
      <c r="M552" s="1" t="s">
        <v>118</v>
      </c>
      <c r="N552" s="1" t="s">
        <v>79</v>
      </c>
      <c r="O552" s="1" t="s">
        <v>80</v>
      </c>
      <c r="P552" s="1" t="s">
        <v>43</v>
      </c>
      <c r="Q552" s="1" t="s">
        <v>43</v>
      </c>
      <c r="R552" s="3">
        <v>0</v>
      </c>
      <c r="S552" s="1" t="s">
        <v>44</v>
      </c>
      <c r="T552" s="1" t="s">
        <v>45</v>
      </c>
      <c r="U552" s="1" t="s">
        <v>1354</v>
      </c>
      <c r="V552" s="1" t="s">
        <v>46</v>
      </c>
      <c r="W552" s="1" t="s">
        <v>1325</v>
      </c>
      <c r="X552" s="1" t="s">
        <v>1355</v>
      </c>
      <c r="Y552" s="1" t="s">
        <v>83</v>
      </c>
      <c r="Z552" s="1" t="s">
        <v>1356</v>
      </c>
      <c r="AA552" s="1" t="s">
        <v>51</v>
      </c>
      <c r="AB552" s="1" t="s">
        <v>1357</v>
      </c>
      <c r="AC552" s="1" t="s">
        <v>37</v>
      </c>
    </row>
    <row r="553" spans="1:29" hidden="1" x14ac:dyDescent="0.25">
      <c r="A553" s="1" t="s">
        <v>33</v>
      </c>
      <c r="B553" s="1" t="s">
        <v>34</v>
      </c>
      <c r="C553" s="2">
        <v>44926</v>
      </c>
      <c r="D553" s="1" t="s">
        <v>73</v>
      </c>
      <c r="E553" s="1" t="s">
        <v>74</v>
      </c>
      <c r="F553" s="1" t="s">
        <v>37</v>
      </c>
      <c r="G553" s="1" t="s">
        <v>1354</v>
      </c>
      <c r="H553" s="1" t="s">
        <v>76</v>
      </c>
      <c r="I553" s="3">
        <v>300000</v>
      </c>
      <c r="J553" s="3">
        <v>0</v>
      </c>
      <c r="K553" s="1" t="s">
        <v>40</v>
      </c>
      <c r="L553" s="1" t="s">
        <v>669</v>
      </c>
      <c r="M553" s="1" t="s">
        <v>670</v>
      </c>
      <c r="N553" s="1" t="s">
        <v>79</v>
      </c>
      <c r="O553" s="1" t="s">
        <v>80</v>
      </c>
      <c r="P553" s="1" t="s">
        <v>43</v>
      </c>
      <c r="Q553" s="1" t="s">
        <v>43</v>
      </c>
      <c r="R553" s="3">
        <v>0</v>
      </c>
      <c r="S553" s="1" t="s">
        <v>44</v>
      </c>
      <c r="T553" s="1" t="s">
        <v>45</v>
      </c>
      <c r="U553" s="1" t="s">
        <v>1354</v>
      </c>
      <c r="V553" s="1" t="s">
        <v>46</v>
      </c>
      <c r="W553" s="1" t="s">
        <v>1325</v>
      </c>
      <c r="X553" s="1" t="s">
        <v>1355</v>
      </c>
      <c r="Y553" s="1" t="s">
        <v>83</v>
      </c>
      <c r="Z553" s="1" t="s">
        <v>1356</v>
      </c>
      <c r="AA553" s="1" t="s">
        <v>51</v>
      </c>
      <c r="AB553" s="1" t="s">
        <v>1357</v>
      </c>
      <c r="AC553" s="1" t="s">
        <v>37</v>
      </c>
    </row>
    <row r="554" spans="1:29" hidden="1" x14ac:dyDescent="0.25">
      <c r="A554" s="1" t="s">
        <v>33</v>
      </c>
      <c r="B554" s="1" t="s">
        <v>34</v>
      </c>
      <c r="C554" s="2">
        <v>44926</v>
      </c>
      <c r="D554" s="1" t="s">
        <v>73</v>
      </c>
      <c r="E554" s="1" t="s">
        <v>74</v>
      </c>
      <c r="F554" s="1" t="s">
        <v>37</v>
      </c>
      <c r="G554" s="1" t="s">
        <v>1354</v>
      </c>
      <c r="H554" s="1" t="s">
        <v>76</v>
      </c>
      <c r="I554" s="3">
        <v>500000</v>
      </c>
      <c r="J554" s="3">
        <v>0</v>
      </c>
      <c r="K554" s="1" t="s">
        <v>40</v>
      </c>
      <c r="L554" s="1" t="s">
        <v>416</v>
      </c>
      <c r="M554" s="1" t="s">
        <v>417</v>
      </c>
      <c r="N554" s="1" t="s">
        <v>79</v>
      </c>
      <c r="O554" s="1" t="s">
        <v>80</v>
      </c>
      <c r="P554" s="1" t="s">
        <v>43</v>
      </c>
      <c r="Q554" s="1" t="s">
        <v>43</v>
      </c>
      <c r="R554" s="3">
        <v>0</v>
      </c>
      <c r="S554" s="1" t="s">
        <v>44</v>
      </c>
      <c r="T554" s="1" t="s">
        <v>45</v>
      </c>
      <c r="U554" s="1" t="s">
        <v>1354</v>
      </c>
      <c r="V554" s="1" t="s">
        <v>46</v>
      </c>
      <c r="W554" s="1" t="s">
        <v>1325</v>
      </c>
      <c r="X554" s="1" t="s">
        <v>1355</v>
      </c>
      <c r="Y554" s="1" t="s">
        <v>83</v>
      </c>
      <c r="Z554" s="1" t="s">
        <v>1356</v>
      </c>
      <c r="AA554" s="1" t="s">
        <v>51</v>
      </c>
      <c r="AB554" s="1" t="s">
        <v>1357</v>
      </c>
      <c r="AC554" s="1" t="s">
        <v>37</v>
      </c>
    </row>
    <row r="555" spans="1:29" hidden="1" x14ac:dyDescent="0.25">
      <c r="A555" s="1" t="s">
        <v>33</v>
      </c>
      <c r="B555" s="1" t="s">
        <v>34</v>
      </c>
      <c r="C555" s="2">
        <v>44926</v>
      </c>
      <c r="D555" s="1" t="s">
        <v>73</v>
      </c>
      <c r="E555" s="1" t="s">
        <v>74</v>
      </c>
      <c r="F555" s="1" t="s">
        <v>37</v>
      </c>
      <c r="G555" s="1" t="s">
        <v>1354</v>
      </c>
      <c r="H555" s="1" t="s">
        <v>76</v>
      </c>
      <c r="I555" s="3">
        <v>238344</v>
      </c>
      <c r="J555" s="3">
        <v>0</v>
      </c>
      <c r="K555" s="1" t="s">
        <v>40</v>
      </c>
      <c r="L555" s="1" t="s">
        <v>91</v>
      </c>
      <c r="M555" s="1" t="s">
        <v>92</v>
      </c>
      <c r="N555" s="1" t="s">
        <v>79</v>
      </c>
      <c r="O555" s="1" t="s">
        <v>80</v>
      </c>
      <c r="P555" s="1" t="s">
        <v>43</v>
      </c>
      <c r="Q555" s="1" t="s">
        <v>43</v>
      </c>
      <c r="R555" s="3">
        <v>0</v>
      </c>
      <c r="S555" s="1" t="s">
        <v>44</v>
      </c>
      <c r="T555" s="1" t="s">
        <v>45</v>
      </c>
      <c r="U555" s="1" t="s">
        <v>1354</v>
      </c>
      <c r="V555" s="1" t="s">
        <v>46</v>
      </c>
      <c r="W555" s="1" t="s">
        <v>1325</v>
      </c>
      <c r="X555" s="1" t="s">
        <v>1355</v>
      </c>
      <c r="Y555" s="1" t="s">
        <v>83</v>
      </c>
      <c r="Z555" s="1" t="s">
        <v>1356</v>
      </c>
      <c r="AA555" s="1" t="s">
        <v>51</v>
      </c>
      <c r="AB555" s="1" t="s">
        <v>1357</v>
      </c>
      <c r="AC555" s="1" t="s">
        <v>37</v>
      </c>
    </row>
    <row r="556" spans="1:29" hidden="1" x14ac:dyDescent="0.25">
      <c r="A556" s="1" t="s">
        <v>33</v>
      </c>
      <c r="B556" s="1" t="s">
        <v>34</v>
      </c>
      <c r="C556" s="2">
        <v>44926</v>
      </c>
      <c r="D556" s="1" t="s">
        <v>73</v>
      </c>
      <c r="E556" s="1" t="s">
        <v>74</v>
      </c>
      <c r="F556" s="1" t="s">
        <v>37</v>
      </c>
      <c r="G556" s="1" t="s">
        <v>1354</v>
      </c>
      <c r="H556" s="1" t="s">
        <v>76</v>
      </c>
      <c r="I556" s="3">
        <v>98197</v>
      </c>
      <c r="J556" s="3">
        <v>0</v>
      </c>
      <c r="K556" s="1" t="s">
        <v>40</v>
      </c>
      <c r="L556" s="1" t="s">
        <v>470</v>
      </c>
      <c r="M556" s="1" t="s">
        <v>471</v>
      </c>
      <c r="N556" s="1" t="s">
        <v>79</v>
      </c>
      <c r="O556" s="1" t="s">
        <v>80</v>
      </c>
      <c r="P556" s="1" t="s">
        <v>43</v>
      </c>
      <c r="Q556" s="1" t="s">
        <v>43</v>
      </c>
      <c r="R556" s="3">
        <v>0</v>
      </c>
      <c r="S556" s="1" t="s">
        <v>44</v>
      </c>
      <c r="T556" s="1" t="s">
        <v>45</v>
      </c>
      <c r="U556" s="1" t="s">
        <v>1354</v>
      </c>
      <c r="V556" s="1" t="s">
        <v>46</v>
      </c>
      <c r="W556" s="1" t="s">
        <v>1325</v>
      </c>
      <c r="X556" s="1" t="s">
        <v>1355</v>
      </c>
      <c r="Y556" s="1" t="s">
        <v>83</v>
      </c>
      <c r="Z556" s="1" t="s">
        <v>1356</v>
      </c>
      <c r="AA556" s="1" t="s">
        <v>51</v>
      </c>
      <c r="AB556" s="1" t="s">
        <v>1357</v>
      </c>
      <c r="AC556" s="1" t="s">
        <v>37</v>
      </c>
    </row>
    <row r="557" spans="1:29" hidden="1" x14ac:dyDescent="0.25">
      <c r="A557" s="1" t="s">
        <v>33</v>
      </c>
      <c r="B557" s="1" t="s">
        <v>34</v>
      </c>
      <c r="C557" s="2">
        <v>44926</v>
      </c>
      <c r="D557" s="1" t="s">
        <v>73</v>
      </c>
      <c r="E557" s="1" t="s">
        <v>74</v>
      </c>
      <c r="F557" s="1" t="s">
        <v>37</v>
      </c>
      <c r="G557" s="1" t="s">
        <v>1354</v>
      </c>
      <c r="H557" s="1" t="s">
        <v>76</v>
      </c>
      <c r="I557" s="3">
        <v>72840</v>
      </c>
      <c r="J557" s="3">
        <v>0</v>
      </c>
      <c r="K557" s="1" t="s">
        <v>40</v>
      </c>
      <c r="L557" s="1" t="s">
        <v>870</v>
      </c>
      <c r="M557" s="1" t="s">
        <v>871</v>
      </c>
      <c r="N557" s="1" t="s">
        <v>79</v>
      </c>
      <c r="O557" s="1" t="s">
        <v>80</v>
      </c>
      <c r="P557" s="1" t="s">
        <v>43</v>
      </c>
      <c r="Q557" s="1" t="s">
        <v>43</v>
      </c>
      <c r="R557" s="3">
        <v>0</v>
      </c>
      <c r="S557" s="1" t="s">
        <v>44</v>
      </c>
      <c r="T557" s="1" t="s">
        <v>45</v>
      </c>
      <c r="U557" s="1" t="s">
        <v>1354</v>
      </c>
      <c r="V557" s="1" t="s">
        <v>46</v>
      </c>
      <c r="W557" s="1" t="s">
        <v>1325</v>
      </c>
      <c r="X557" s="1" t="s">
        <v>1355</v>
      </c>
      <c r="Y557" s="1" t="s">
        <v>83</v>
      </c>
      <c r="Z557" s="1" t="s">
        <v>1356</v>
      </c>
      <c r="AA557" s="1" t="s">
        <v>51</v>
      </c>
      <c r="AB557" s="1" t="s">
        <v>1358</v>
      </c>
      <c r="AC557" s="1" t="s">
        <v>37</v>
      </c>
    </row>
    <row r="558" spans="1:29" hidden="1" x14ac:dyDescent="0.25">
      <c r="A558" s="1" t="s">
        <v>33</v>
      </c>
      <c r="B558" s="1" t="s">
        <v>34</v>
      </c>
      <c r="C558" s="2">
        <v>44926</v>
      </c>
      <c r="D558" s="1" t="s">
        <v>73</v>
      </c>
      <c r="E558" s="1" t="s">
        <v>74</v>
      </c>
      <c r="F558" s="1" t="s">
        <v>37</v>
      </c>
      <c r="G558" s="1" t="s">
        <v>1354</v>
      </c>
      <c r="H558" s="1" t="s">
        <v>76</v>
      </c>
      <c r="I558" s="3">
        <v>33334</v>
      </c>
      <c r="J558" s="3">
        <v>0</v>
      </c>
      <c r="K558" s="1" t="s">
        <v>40</v>
      </c>
      <c r="L558" s="1" t="s">
        <v>737</v>
      </c>
      <c r="M558" s="1" t="s">
        <v>738</v>
      </c>
      <c r="N558" s="1" t="s">
        <v>79</v>
      </c>
      <c r="O558" s="1" t="s">
        <v>80</v>
      </c>
      <c r="P558" s="1" t="s">
        <v>43</v>
      </c>
      <c r="Q558" s="1" t="s">
        <v>43</v>
      </c>
      <c r="R558" s="3">
        <v>0</v>
      </c>
      <c r="S558" s="1" t="s">
        <v>44</v>
      </c>
      <c r="T558" s="1" t="s">
        <v>45</v>
      </c>
      <c r="U558" s="1" t="s">
        <v>1354</v>
      </c>
      <c r="V558" s="1" t="s">
        <v>46</v>
      </c>
      <c r="W558" s="1" t="s">
        <v>1325</v>
      </c>
      <c r="X558" s="1" t="s">
        <v>1355</v>
      </c>
      <c r="Y558" s="1" t="s">
        <v>83</v>
      </c>
      <c r="Z558" s="1" t="s">
        <v>1356</v>
      </c>
      <c r="AA558" s="1" t="s">
        <v>51</v>
      </c>
      <c r="AB558" s="1" t="s">
        <v>1358</v>
      </c>
      <c r="AC558" s="1" t="s">
        <v>37</v>
      </c>
    </row>
    <row r="559" spans="1:29" hidden="1" x14ac:dyDescent="0.25">
      <c r="A559" s="1" t="s">
        <v>33</v>
      </c>
      <c r="B559" s="1" t="s">
        <v>34</v>
      </c>
      <c r="C559" s="2">
        <v>44926</v>
      </c>
      <c r="D559" s="1" t="s">
        <v>73</v>
      </c>
      <c r="E559" s="1" t="s">
        <v>74</v>
      </c>
      <c r="F559" s="1" t="s">
        <v>37</v>
      </c>
      <c r="G559" s="1" t="s">
        <v>1354</v>
      </c>
      <c r="H559" s="1" t="s">
        <v>76</v>
      </c>
      <c r="I559" s="3">
        <v>433334</v>
      </c>
      <c r="J559" s="3">
        <v>0</v>
      </c>
      <c r="K559" s="1" t="s">
        <v>40</v>
      </c>
      <c r="L559" s="1" t="s">
        <v>510</v>
      </c>
      <c r="M559" s="1" t="s">
        <v>511</v>
      </c>
      <c r="N559" s="1" t="s">
        <v>79</v>
      </c>
      <c r="O559" s="1" t="s">
        <v>80</v>
      </c>
      <c r="P559" s="1" t="s">
        <v>43</v>
      </c>
      <c r="Q559" s="1" t="s">
        <v>43</v>
      </c>
      <c r="R559" s="3">
        <v>0</v>
      </c>
      <c r="S559" s="1" t="s">
        <v>44</v>
      </c>
      <c r="T559" s="1" t="s">
        <v>45</v>
      </c>
      <c r="U559" s="1" t="s">
        <v>1354</v>
      </c>
      <c r="V559" s="1" t="s">
        <v>46</v>
      </c>
      <c r="W559" s="1" t="s">
        <v>1325</v>
      </c>
      <c r="X559" s="1" t="s">
        <v>1355</v>
      </c>
      <c r="Y559" s="1" t="s">
        <v>83</v>
      </c>
      <c r="Z559" s="1" t="s">
        <v>1356</v>
      </c>
      <c r="AA559" s="1" t="s">
        <v>51</v>
      </c>
      <c r="AB559" s="1" t="s">
        <v>1359</v>
      </c>
      <c r="AC559" s="1" t="s">
        <v>37</v>
      </c>
    </row>
    <row r="560" spans="1:29" hidden="1" x14ac:dyDescent="0.25">
      <c r="A560" s="1" t="s">
        <v>33</v>
      </c>
      <c r="B560" s="1" t="s">
        <v>34</v>
      </c>
      <c r="C560" s="2">
        <v>44926</v>
      </c>
      <c r="D560" s="1" t="s">
        <v>73</v>
      </c>
      <c r="E560" s="1" t="s">
        <v>74</v>
      </c>
      <c r="F560" s="1" t="s">
        <v>37</v>
      </c>
      <c r="G560" s="1" t="s">
        <v>1354</v>
      </c>
      <c r="H560" s="1" t="s">
        <v>76</v>
      </c>
      <c r="I560" s="3">
        <v>33334</v>
      </c>
      <c r="J560" s="3">
        <v>0</v>
      </c>
      <c r="K560" s="1" t="s">
        <v>40</v>
      </c>
      <c r="L560" s="1" t="s">
        <v>1188</v>
      </c>
      <c r="M560" s="1" t="s">
        <v>716</v>
      </c>
      <c r="N560" s="1" t="s">
        <v>79</v>
      </c>
      <c r="O560" s="1" t="s">
        <v>80</v>
      </c>
      <c r="P560" s="1" t="s">
        <v>43</v>
      </c>
      <c r="Q560" s="1" t="s">
        <v>43</v>
      </c>
      <c r="R560" s="3">
        <v>0</v>
      </c>
      <c r="S560" s="1" t="s">
        <v>44</v>
      </c>
      <c r="T560" s="1" t="s">
        <v>45</v>
      </c>
      <c r="U560" s="1" t="s">
        <v>1354</v>
      </c>
      <c r="V560" s="1" t="s">
        <v>46</v>
      </c>
      <c r="W560" s="1" t="s">
        <v>1325</v>
      </c>
      <c r="X560" s="1" t="s">
        <v>1355</v>
      </c>
      <c r="Y560" s="1" t="s">
        <v>83</v>
      </c>
      <c r="Z560" s="1" t="s">
        <v>1356</v>
      </c>
      <c r="AA560" s="1" t="s">
        <v>51</v>
      </c>
      <c r="AB560" s="1" t="s">
        <v>1359</v>
      </c>
      <c r="AC560" s="1" t="s">
        <v>37</v>
      </c>
    </row>
    <row r="561" spans="1:29" hidden="1" x14ac:dyDescent="0.25">
      <c r="A561" s="1" t="s">
        <v>33</v>
      </c>
      <c r="B561" s="1" t="s">
        <v>34</v>
      </c>
      <c r="C561" s="2">
        <v>44926</v>
      </c>
      <c r="D561" s="1" t="s">
        <v>73</v>
      </c>
      <c r="E561" s="1" t="s">
        <v>74</v>
      </c>
      <c r="F561" s="1" t="s">
        <v>37</v>
      </c>
      <c r="G561" s="1" t="s">
        <v>1354</v>
      </c>
      <c r="H561" s="1" t="s">
        <v>76</v>
      </c>
      <c r="I561" s="3">
        <v>33334</v>
      </c>
      <c r="J561" s="3">
        <v>0</v>
      </c>
      <c r="K561" s="1" t="s">
        <v>40</v>
      </c>
      <c r="L561" s="1" t="s">
        <v>494</v>
      </c>
      <c r="M561" s="1" t="s">
        <v>495</v>
      </c>
      <c r="N561" s="1" t="s">
        <v>79</v>
      </c>
      <c r="O561" s="1" t="s">
        <v>80</v>
      </c>
      <c r="P561" s="1" t="s">
        <v>43</v>
      </c>
      <c r="Q561" s="1" t="s">
        <v>43</v>
      </c>
      <c r="R561" s="3">
        <v>0</v>
      </c>
      <c r="S561" s="1" t="s">
        <v>44</v>
      </c>
      <c r="T561" s="1" t="s">
        <v>45</v>
      </c>
      <c r="U561" s="1" t="s">
        <v>1354</v>
      </c>
      <c r="V561" s="1" t="s">
        <v>46</v>
      </c>
      <c r="W561" s="1" t="s">
        <v>1325</v>
      </c>
      <c r="X561" s="1" t="s">
        <v>1355</v>
      </c>
      <c r="Y561" s="1" t="s">
        <v>83</v>
      </c>
      <c r="Z561" s="1" t="s">
        <v>1356</v>
      </c>
      <c r="AA561" s="1" t="s">
        <v>51</v>
      </c>
      <c r="AB561" s="1" t="s">
        <v>1359</v>
      </c>
      <c r="AC561" s="1" t="s">
        <v>37</v>
      </c>
    </row>
    <row r="562" spans="1:29" hidden="1" x14ac:dyDescent="0.25">
      <c r="A562" s="1" t="s">
        <v>33</v>
      </c>
      <c r="B562" s="1" t="s">
        <v>34</v>
      </c>
      <c r="C562" s="2">
        <v>44926</v>
      </c>
      <c r="D562" s="1" t="s">
        <v>73</v>
      </c>
      <c r="E562" s="1" t="s">
        <v>74</v>
      </c>
      <c r="F562" s="1" t="s">
        <v>37</v>
      </c>
      <c r="G562" s="1" t="s">
        <v>1354</v>
      </c>
      <c r="H562" s="1" t="s">
        <v>76</v>
      </c>
      <c r="I562" s="3">
        <v>333334</v>
      </c>
      <c r="J562" s="3">
        <v>0</v>
      </c>
      <c r="K562" s="1" t="s">
        <v>40</v>
      </c>
      <c r="L562" s="1" t="s">
        <v>464</v>
      </c>
      <c r="M562" s="1" t="s">
        <v>465</v>
      </c>
      <c r="N562" s="1" t="s">
        <v>79</v>
      </c>
      <c r="O562" s="1" t="s">
        <v>80</v>
      </c>
      <c r="P562" s="1" t="s">
        <v>43</v>
      </c>
      <c r="Q562" s="1" t="s">
        <v>43</v>
      </c>
      <c r="R562" s="3">
        <v>0</v>
      </c>
      <c r="S562" s="1" t="s">
        <v>44</v>
      </c>
      <c r="T562" s="1" t="s">
        <v>45</v>
      </c>
      <c r="U562" s="1" t="s">
        <v>1354</v>
      </c>
      <c r="V562" s="1" t="s">
        <v>46</v>
      </c>
      <c r="W562" s="1" t="s">
        <v>1325</v>
      </c>
      <c r="X562" s="1" t="s">
        <v>1355</v>
      </c>
      <c r="Y562" s="1" t="s">
        <v>83</v>
      </c>
      <c r="Z562" s="1" t="s">
        <v>1356</v>
      </c>
      <c r="AA562" s="1" t="s">
        <v>51</v>
      </c>
      <c r="AB562" s="1" t="s">
        <v>1359</v>
      </c>
      <c r="AC562" s="1" t="s">
        <v>37</v>
      </c>
    </row>
    <row r="563" spans="1:29" hidden="1" x14ac:dyDescent="0.25">
      <c r="A563" s="1" t="s">
        <v>33</v>
      </c>
      <c r="B563" s="1" t="s">
        <v>34</v>
      </c>
      <c r="C563" s="2">
        <v>44926</v>
      </c>
      <c r="D563" s="1" t="s">
        <v>73</v>
      </c>
      <c r="E563" s="1" t="s">
        <v>74</v>
      </c>
      <c r="F563" s="1" t="s">
        <v>37</v>
      </c>
      <c r="G563" s="1" t="s">
        <v>1354</v>
      </c>
      <c r="H563" s="1" t="s">
        <v>76</v>
      </c>
      <c r="I563" s="3">
        <v>34203</v>
      </c>
      <c r="J563" s="3">
        <v>0</v>
      </c>
      <c r="K563" s="1" t="s">
        <v>40</v>
      </c>
      <c r="L563" s="1" t="s">
        <v>141</v>
      </c>
      <c r="M563" s="1" t="s">
        <v>142</v>
      </c>
      <c r="N563" s="1" t="s">
        <v>79</v>
      </c>
      <c r="O563" s="1" t="s">
        <v>80</v>
      </c>
      <c r="P563" s="1" t="s">
        <v>43</v>
      </c>
      <c r="Q563" s="1" t="s">
        <v>43</v>
      </c>
      <c r="R563" s="3">
        <v>0</v>
      </c>
      <c r="S563" s="1" t="s">
        <v>44</v>
      </c>
      <c r="T563" s="1" t="s">
        <v>45</v>
      </c>
      <c r="U563" s="1" t="s">
        <v>1354</v>
      </c>
      <c r="V563" s="1" t="s">
        <v>46</v>
      </c>
      <c r="W563" s="1" t="s">
        <v>1325</v>
      </c>
      <c r="X563" s="1" t="s">
        <v>1355</v>
      </c>
      <c r="Y563" s="1" t="s">
        <v>83</v>
      </c>
      <c r="Z563" s="1" t="s">
        <v>1356</v>
      </c>
      <c r="AA563" s="1" t="s">
        <v>51</v>
      </c>
      <c r="AB563" s="1" t="s">
        <v>1359</v>
      </c>
      <c r="AC563" s="1" t="s">
        <v>37</v>
      </c>
    </row>
    <row r="564" spans="1:29" hidden="1" x14ac:dyDescent="0.25">
      <c r="A564" s="1" t="s">
        <v>33</v>
      </c>
      <c r="B564" s="1" t="s">
        <v>34</v>
      </c>
      <c r="C564" s="2">
        <v>44926</v>
      </c>
      <c r="D564" s="1" t="s">
        <v>73</v>
      </c>
      <c r="E564" s="1" t="s">
        <v>74</v>
      </c>
      <c r="F564" s="1" t="s">
        <v>37</v>
      </c>
      <c r="G564" s="1" t="s">
        <v>1354</v>
      </c>
      <c r="H564" s="1" t="s">
        <v>76</v>
      </c>
      <c r="I564" s="3">
        <v>114662</v>
      </c>
      <c r="J564" s="3">
        <v>0</v>
      </c>
      <c r="K564" s="1" t="s">
        <v>40</v>
      </c>
      <c r="L564" s="1" t="s">
        <v>166</v>
      </c>
      <c r="M564" s="1" t="s">
        <v>167</v>
      </c>
      <c r="N564" s="1" t="s">
        <v>79</v>
      </c>
      <c r="O564" s="1" t="s">
        <v>80</v>
      </c>
      <c r="P564" s="1" t="s">
        <v>43</v>
      </c>
      <c r="Q564" s="1" t="s">
        <v>43</v>
      </c>
      <c r="R564" s="3">
        <v>0</v>
      </c>
      <c r="S564" s="1" t="s">
        <v>44</v>
      </c>
      <c r="T564" s="1" t="s">
        <v>45</v>
      </c>
      <c r="U564" s="1" t="s">
        <v>1354</v>
      </c>
      <c r="V564" s="1" t="s">
        <v>46</v>
      </c>
      <c r="W564" s="1" t="s">
        <v>1325</v>
      </c>
      <c r="X564" s="1" t="s">
        <v>1355</v>
      </c>
      <c r="Y564" s="1" t="s">
        <v>83</v>
      </c>
      <c r="Z564" s="1" t="s">
        <v>1356</v>
      </c>
      <c r="AA564" s="1" t="s">
        <v>51</v>
      </c>
      <c r="AB564" s="1" t="s">
        <v>1359</v>
      </c>
      <c r="AC564" s="1" t="s">
        <v>37</v>
      </c>
    </row>
    <row r="565" spans="1:29" hidden="1" x14ac:dyDescent="0.25">
      <c r="A565" s="1" t="s">
        <v>33</v>
      </c>
      <c r="B565" s="1" t="s">
        <v>34</v>
      </c>
      <c r="C565" s="2">
        <v>44926</v>
      </c>
      <c r="D565" s="1" t="s">
        <v>73</v>
      </c>
      <c r="E565" s="1" t="s">
        <v>74</v>
      </c>
      <c r="F565" s="1" t="s">
        <v>37</v>
      </c>
      <c r="G565" s="1" t="s">
        <v>1354</v>
      </c>
      <c r="H565" s="1" t="s">
        <v>76</v>
      </c>
      <c r="I565" s="3">
        <v>41686</v>
      </c>
      <c r="J565" s="3">
        <v>0</v>
      </c>
      <c r="K565" s="1" t="s">
        <v>40</v>
      </c>
      <c r="L565" s="1" t="s">
        <v>553</v>
      </c>
      <c r="M565" s="1" t="s">
        <v>554</v>
      </c>
      <c r="N565" s="1" t="s">
        <v>79</v>
      </c>
      <c r="O565" s="1" t="s">
        <v>80</v>
      </c>
      <c r="P565" s="1" t="s">
        <v>43</v>
      </c>
      <c r="Q565" s="1" t="s">
        <v>43</v>
      </c>
      <c r="R565" s="3">
        <v>0</v>
      </c>
      <c r="S565" s="1" t="s">
        <v>44</v>
      </c>
      <c r="T565" s="1" t="s">
        <v>45</v>
      </c>
      <c r="U565" s="1" t="s">
        <v>1354</v>
      </c>
      <c r="V565" s="1" t="s">
        <v>46</v>
      </c>
      <c r="W565" s="1" t="s">
        <v>1325</v>
      </c>
      <c r="X565" s="1" t="s">
        <v>1355</v>
      </c>
      <c r="Y565" s="1" t="s">
        <v>83</v>
      </c>
      <c r="Z565" s="1" t="s">
        <v>1356</v>
      </c>
      <c r="AA565" s="1" t="s">
        <v>51</v>
      </c>
      <c r="AB565" s="1" t="s">
        <v>1359</v>
      </c>
      <c r="AC565" s="1" t="s">
        <v>37</v>
      </c>
    </row>
    <row r="566" spans="1:29" hidden="1" x14ac:dyDescent="0.25">
      <c r="A566" s="1" t="s">
        <v>33</v>
      </c>
      <c r="B566" s="1" t="s">
        <v>34</v>
      </c>
      <c r="C566" s="2">
        <v>44926</v>
      </c>
      <c r="D566" s="1" t="s">
        <v>73</v>
      </c>
      <c r="E566" s="1" t="s">
        <v>74</v>
      </c>
      <c r="F566" s="1" t="s">
        <v>37</v>
      </c>
      <c r="G566" s="1" t="s">
        <v>1354</v>
      </c>
      <c r="H566" s="1" t="s">
        <v>76</v>
      </c>
      <c r="I566" s="3">
        <v>40542</v>
      </c>
      <c r="J566" s="3">
        <v>0</v>
      </c>
      <c r="K566" s="1" t="s">
        <v>40</v>
      </c>
      <c r="L566" s="1" t="s">
        <v>1360</v>
      </c>
      <c r="M566" s="1" t="s">
        <v>771</v>
      </c>
      <c r="N566" s="1" t="s">
        <v>79</v>
      </c>
      <c r="O566" s="1" t="s">
        <v>80</v>
      </c>
      <c r="P566" s="1" t="s">
        <v>43</v>
      </c>
      <c r="Q566" s="1" t="s">
        <v>43</v>
      </c>
      <c r="R566" s="3">
        <v>0</v>
      </c>
      <c r="S566" s="1" t="s">
        <v>44</v>
      </c>
      <c r="T566" s="1" t="s">
        <v>45</v>
      </c>
      <c r="U566" s="1" t="s">
        <v>1354</v>
      </c>
      <c r="V566" s="1" t="s">
        <v>46</v>
      </c>
      <c r="W566" s="1" t="s">
        <v>1325</v>
      </c>
      <c r="X566" s="1" t="s">
        <v>1355</v>
      </c>
      <c r="Y566" s="1" t="s">
        <v>83</v>
      </c>
      <c r="Z566" s="1" t="s">
        <v>1356</v>
      </c>
      <c r="AA566" s="1" t="s">
        <v>51</v>
      </c>
      <c r="AB566" s="1" t="s">
        <v>1359</v>
      </c>
      <c r="AC566" s="1" t="s">
        <v>37</v>
      </c>
    </row>
    <row r="567" spans="1:29" hidden="1" x14ac:dyDescent="0.25">
      <c r="A567" s="1" t="s">
        <v>33</v>
      </c>
      <c r="B567" s="1" t="s">
        <v>34</v>
      </c>
      <c r="C567" s="2">
        <v>44926</v>
      </c>
      <c r="D567" s="1" t="s">
        <v>73</v>
      </c>
      <c r="E567" s="1" t="s">
        <v>74</v>
      </c>
      <c r="F567" s="1" t="s">
        <v>37</v>
      </c>
      <c r="G567" s="1" t="s">
        <v>1354</v>
      </c>
      <c r="H567" s="1" t="s">
        <v>76</v>
      </c>
      <c r="I567" s="3">
        <v>466668</v>
      </c>
      <c r="J567" s="3">
        <v>0</v>
      </c>
      <c r="K567" s="1" t="s">
        <v>40</v>
      </c>
      <c r="L567" s="1" t="s">
        <v>117</v>
      </c>
      <c r="M567" s="1" t="s">
        <v>118</v>
      </c>
      <c r="N567" s="1" t="s">
        <v>79</v>
      </c>
      <c r="O567" s="1" t="s">
        <v>80</v>
      </c>
      <c r="P567" s="1" t="s">
        <v>43</v>
      </c>
      <c r="Q567" s="1" t="s">
        <v>43</v>
      </c>
      <c r="R567" s="3">
        <v>0</v>
      </c>
      <c r="S567" s="1" t="s">
        <v>44</v>
      </c>
      <c r="T567" s="1" t="s">
        <v>45</v>
      </c>
      <c r="U567" s="1" t="s">
        <v>1354</v>
      </c>
      <c r="V567" s="1" t="s">
        <v>46</v>
      </c>
      <c r="W567" s="1" t="s">
        <v>1325</v>
      </c>
      <c r="X567" s="1" t="s">
        <v>1355</v>
      </c>
      <c r="Y567" s="1" t="s">
        <v>83</v>
      </c>
      <c r="Z567" s="1" t="s">
        <v>1356</v>
      </c>
      <c r="AA567" s="1" t="s">
        <v>51</v>
      </c>
      <c r="AB567" s="1" t="s">
        <v>1359</v>
      </c>
      <c r="AC567" s="1" t="s">
        <v>37</v>
      </c>
    </row>
    <row r="568" spans="1:29" hidden="1" x14ac:dyDescent="0.25">
      <c r="A568" s="1" t="s">
        <v>33</v>
      </c>
      <c r="B568" s="1" t="s">
        <v>34</v>
      </c>
      <c r="C568" s="2">
        <v>44926</v>
      </c>
      <c r="D568" s="1" t="s">
        <v>73</v>
      </c>
      <c r="E568" s="1" t="s">
        <v>74</v>
      </c>
      <c r="F568" s="1" t="s">
        <v>37</v>
      </c>
      <c r="G568" s="1" t="s">
        <v>1354</v>
      </c>
      <c r="H568" s="1" t="s">
        <v>76</v>
      </c>
      <c r="I568" s="3">
        <v>233334</v>
      </c>
      <c r="J568" s="3">
        <v>0</v>
      </c>
      <c r="K568" s="1" t="s">
        <v>40</v>
      </c>
      <c r="L568" s="1" t="s">
        <v>669</v>
      </c>
      <c r="M568" s="1" t="s">
        <v>670</v>
      </c>
      <c r="N568" s="1" t="s">
        <v>79</v>
      </c>
      <c r="O568" s="1" t="s">
        <v>80</v>
      </c>
      <c r="P568" s="1" t="s">
        <v>43</v>
      </c>
      <c r="Q568" s="1" t="s">
        <v>43</v>
      </c>
      <c r="R568" s="3">
        <v>0</v>
      </c>
      <c r="S568" s="1" t="s">
        <v>44</v>
      </c>
      <c r="T568" s="1" t="s">
        <v>45</v>
      </c>
      <c r="U568" s="1" t="s">
        <v>1354</v>
      </c>
      <c r="V568" s="1" t="s">
        <v>46</v>
      </c>
      <c r="W568" s="1" t="s">
        <v>1325</v>
      </c>
      <c r="X568" s="1" t="s">
        <v>1355</v>
      </c>
      <c r="Y568" s="1" t="s">
        <v>83</v>
      </c>
      <c r="Z568" s="1" t="s">
        <v>1356</v>
      </c>
      <c r="AA568" s="1" t="s">
        <v>51</v>
      </c>
      <c r="AB568" s="1" t="s">
        <v>1359</v>
      </c>
      <c r="AC568" s="1" t="s">
        <v>37</v>
      </c>
    </row>
    <row r="569" spans="1:29" hidden="1" x14ac:dyDescent="0.25">
      <c r="A569" s="1" t="s">
        <v>33</v>
      </c>
      <c r="B569" s="1" t="s">
        <v>34</v>
      </c>
      <c r="C569" s="2">
        <v>44926</v>
      </c>
      <c r="D569" s="1" t="s">
        <v>73</v>
      </c>
      <c r="E569" s="1" t="s">
        <v>74</v>
      </c>
      <c r="F569" s="1" t="s">
        <v>37</v>
      </c>
      <c r="G569" s="1" t="s">
        <v>1354</v>
      </c>
      <c r="H569" s="1" t="s">
        <v>76</v>
      </c>
      <c r="I569" s="3">
        <v>100000</v>
      </c>
      <c r="J569" s="3">
        <v>0</v>
      </c>
      <c r="K569" s="1" t="s">
        <v>40</v>
      </c>
      <c r="L569" s="1" t="s">
        <v>783</v>
      </c>
      <c r="M569" s="1" t="s">
        <v>784</v>
      </c>
      <c r="N569" s="1" t="s">
        <v>79</v>
      </c>
      <c r="O569" s="1" t="s">
        <v>80</v>
      </c>
      <c r="P569" s="1" t="s">
        <v>43</v>
      </c>
      <c r="Q569" s="1" t="s">
        <v>43</v>
      </c>
      <c r="R569" s="3">
        <v>0</v>
      </c>
      <c r="S569" s="1" t="s">
        <v>44</v>
      </c>
      <c r="T569" s="1" t="s">
        <v>45</v>
      </c>
      <c r="U569" s="1" t="s">
        <v>1354</v>
      </c>
      <c r="V569" s="1" t="s">
        <v>46</v>
      </c>
      <c r="W569" s="1" t="s">
        <v>1325</v>
      </c>
      <c r="X569" s="1" t="s">
        <v>1355</v>
      </c>
      <c r="Y569" s="1" t="s">
        <v>83</v>
      </c>
      <c r="Z569" s="1" t="s">
        <v>1356</v>
      </c>
      <c r="AA569" s="1" t="s">
        <v>51</v>
      </c>
      <c r="AB569" s="1" t="s">
        <v>1359</v>
      </c>
      <c r="AC569" s="1" t="s">
        <v>37</v>
      </c>
    </row>
    <row r="570" spans="1:29" hidden="1" x14ac:dyDescent="0.25">
      <c r="A570" s="1" t="s">
        <v>33</v>
      </c>
      <c r="B570" s="1" t="s">
        <v>34</v>
      </c>
      <c r="C570" s="2">
        <v>44926</v>
      </c>
      <c r="D570" s="1" t="s">
        <v>73</v>
      </c>
      <c r="E570" s="1" t="s">
        <v>74</v>
      </c>
      <c r="F570" s="1" t="s">
        <v>37</v>
      </c>
      <c r="G570" s="1" t="s">
        <v>1354</v>
      </c>
      <c r="H570" s="1" t="s">
        <v>76</v>
      </c>
      <c r="I570" s="3">
        <v>33334</v>
      </c>
      <c r="J570" s="3">
        <v>0</v>
      </c>
      <c r="K570" s="1" t="s">
        <v>40</v>
      </c>
      <c r="L570" s="1" t="s">
        <v>416</v>
      </c>
      <c r="M570" s="1" t="s">
        <v>417</v>
      </c>
      <c r="N570" s="1" t="s">
        <v>79</v>
      </c>
      <c r="O570" s="1" t="s">
        <v>80</v>
      </c>
      <c r="P570" s="1" t="s">
        <v>43</v>
      </c>
      <c r="Q570" s="1" t="s">
        <v>43</v>
      </c>
      <c r="R570" s="3">
        <v>0</v>
      </c>
      <c r="S570" s="1" t="s">
        <v>44</v>
      </c>
      <c r="T570" s="1" t="s">
        <v>45</v>
      </c>
      <c r="U570" s="1" t="s">
        <v>1354</v>
      </c>
      <c r="V570" s="1" t="s">
        <v>46</v>
      </c>
      <c r="W570" s="1" t="s">
        <v>1325</v>
      </c>
      <c r="X570" s="1" t="s">
        <v>1355</v>
      </c>
      <c r="Y570" s="1" t="s">
        <v>83</v>
      </c>
      <c r="Z570" s="1" t="s">
        <v>1356</v>
      </c>
      <c r="AA570" s="1" t="s">
        <v>51</v>
      </c>
      <c r="AB570" s="1" t="s">
        <v>1359</v>
      </c>
      <c r="AC570" s="1" t="s">
        <v>37</v>
      </c>
    </row>
    <row r="571" spans="1:29" hidden="1" x14ac:dyDescent="0.25">
      <c r="A571" s="1" t="s">
        <v>33</v>
      </c>
      <c r="B571" s="1" t="s">
        <v>34</v>
      </c>
      <c r="C571" s="2">
        <v>44926</v>
      </c>
      <c r="D571" s="1" t="s">
        <v>73</v>
      </c>
      <c r="E571" s="1" t="s">
        <v>74</v>
      </c>
      <c r="F571" s="1" t="s">
        <v>37</v>
      </c>
      <c r="G571" s="1" t="s">
        <v>1354</v>
      </c>
      <c r="H571" s="1" t="s">
        <v>76</v>
      </c>
      <c r="I571" s="3">
        <v>366667</v>
      </c>
      <c r="J571" s="3">
        <v>0</v>
      </c>
      <c r="K571" s="1" t="s">
        <v>40</v>
      </c>
      <c r="L571" s="1" t="s">
        <v>601</v>
      </c>
      <c r="M571" s="1" t="s">
        <v>602</v>
      </c>
      <c r="N571" s="1" t="s">
        <v>79</v>
      </c>
      <c r="O571" s="1" t="s">
        <v>80</v>
      </c>
      <c r="P571" s="1" t="s">
        <v>43</v>
      </c>
      <c r="Q571" s="1" t="s">
        <v>43</v>
      </c>
      <c r="R571" s="3">
        <v>0</v>
      </c>
      <c r="S571" s="1" t="s">
        <v>44</v>
      </c>
      <c r="T571" s="1" t="s">
        <v>45</v>
      </c>
      <c r="U571" s="1" t="s">
        <v>1354</v>
      </c>
      <c r="V571" s="1" t="s">
        <v>46</v>
      </c>
      <c r="W571" s="1" t="s">
        <v>1325</v>
      </c>
      <c r="X571" s="1" t="s">
        <v>1355</v>
      </c>
      <c r="Y571" s="1" t="s">
        <v>83</v>
      </c>
      <c r="Z571" s="1" t="s">
        <v>1356</v>
      </c>
      <c r="AA571" s="1" t="s">
        <v>51</v>
      </c>
      <c r="AB571" s="1" t="s">
        <v>1359</v>
      </c>
      <c r="AC571" s="1" t="s">
        <v>37</v>
      </c>
    </row>
    <row r="572" spans="1:29" hidden="1" x14ac:dyDescent="0.25">
      <c r="A572" s="1" t="s">
        <v>33</v>
      </c>
      <c r="B572" s="1" t="s">
        <v>34</v>
      </c>
      <c r="C572" s="2">
        <v>44926</v>
      </c>
      <c r="D572" s="1" t="s">
        <v>73</v>
      </c>
      <c r="E572" s="1" t="s">
        <v>74</v>
      </c>
      <c r="F572" s="1" t="s">
        <v>37</v>
      </c>
      <c r="G572" s="1" t="s">
        <v>1354</v>
      </c>
      <c r="H572" s="1" t="s">
        <v>76</v>
      </c>
      <c r="I572" s="3">
        <v>182677</v>
      </c>
      <c r="J572" s="3">
        <v>0</v>
      </c>
      <c r="K572" s="1" t="s">
        <v>40</v>
      </c>
      <c r="L572" s="1" t="s">
        <v>498</v>
      </c>
      <c r="M572" s="1" t="s">
        <v>499</v>
      </c>
      <c r="N572" s="1" t="s">
        <v>79</v>
      </c>
      <c r="O572" s="1" t="s">
        <v>80</v>
      </c>
      <c r="P572" s="1" t="s">
        <v>43</v>
      </c>
      <c r="Q572" s="1" t="s">
        <v>43</v>
      </c>
      <c r="R572" s="3">
        <v>0</v>
      </c>
      <c r="S572" s="1" t="s">
        <v>44</v>
      </c>
      <c r="T572" s="1" t="s">
        <v>45</v>
      </c>
      <c r="U572" s="1" t="s">
        <v>1354</v>
      </c>
      <c r="V572" s="1" t="s">
        <v>46</v>
      </c>
      <c r="W572" s="1" t="s">
        <v>1325</v>
      </c>
      <c r="X572" s="1" t="s">
        <v>1355</v>
      </c>
      <c r="Y572" s="1" t="s">
        <v>83</v>
      </c>
      <c r="Z572" s="1" t="s">
        <v>1356</v>
      </c>
      <c r="AA572" s="1" t="s">
        <v>51</v>
      </c>
      <c r="AB572" s="1" t="s">
        <v>1359</v>
      </c>
      <c r="AC572" s="1" t="s">
        <v>37</v>
      </c>
    </row>
    <row r="573" spans="1:29" hidden="1" x14ac:dyDescent="0.25">
      <c r="A573" s="1" t="s">
        <v>33</v>
      </c>
      <c r="B573" s="1" t="s">
        <v>34</v>
      </c>
      <c r="C573" s="2">
        <v>44932</v>
      </c>
      <c r="D573" s="1" t="s">
        <v>35</v>
      </c>
      <c r="E573" s="1" t="s">
        <v>36</v>
      </c>
      <c r="F573" s="1" t="s">
        <v>37</v>
      </c>
      <c r="G573" s="1" t="s">
        <v>1361</v>
      </c>
      <c r="H573" s="1" t="s">
        <v>1362</v>
      </c>
      <c r="I573" s="3">
        <v>0</v>
      </c>
      <c r="J573" s="54">
        <v>196701</v>
      </c>
      <c r="K573" s="1" t="s">
        <v>40</v>
      </c>
      <c r="L573" s="1" t="s">
        <v>340</v>
      </c>
      <c r="M573" s="1" t="s">
        <v>341</v>
      </c>
      <c r="N573" s="1" t="s">
        <v>37</v>
      </c>
      <c r="O573" s="1" t="s">
        <v>43</v>
      </c>
      <c r="P573" s="1" t="s">
        <v>43</v>
      </c>
      <c r="Q573" s="1" t="s">
        <v>43</v>
      </c>
      <c r="R573" s="3">
        <v>0</v>
      </c>
      <c r="S573" s="1" t="s">
        <v>44</v>
      </c>
      <c r="T573" s="1" t="s">
        <v>45</v>
      </c>
      <c r="U573" s="1" t="s">
        <v>1361</v>
      </c>
      <c r="V573" s="1" t="s">
        <v>46</v>
      </c>
      <c r="W573" s="1" t="s">
        <v>47</v>
      </c>
      <c r="X573" s="1" t="s">
        <v>1363</v>
      </c>
      <c r="Y573" s="1" t="s">
        <v>49</v>
      </c>
      <c r="Z573" s="1" t="s">
        <v>918</v>
      </c>
      <c r="AA573" s="1" t="s">
        <v>51</v>
      </c>
      <c r="AB573" s="1" t="s">
        <v>1363</v>
      </c>
      <c r="AC573" s="1" t="s">
        <v>37</v>
      </c>
    </row>
    <row r="574" spans="1:29" hidden="1" x14ac:dyDescent="0.25">
      <c r="A574" s="1" t="s">
        <v>33</v>
      </c>
      <c r="B574" s="1" t="s">
        <v>34</v>
      </c>
      <c r="C574" s="2">
        <v>44938</v>
      </c>
      <c r="D574" s="1" t="s">
        <v>35</v>
      </c>
      <c r="E574" s="1" t="s">
        <v>36</v>
      </c>
      <c r="F574" s="1" t="s">
        <v>37</v>
      </c>
      <c r="G574" s="1" t="s">
        <v>1364</v>
      </c>
      <c r="H574" s="1" t="s">
        <v>1365</v>
      </c>
      <c r="I574" s="3">
        <v>0</v>
      </c>
      <c r="J574" s="54">
        <v>39265</v>
      </c>
      <c r="K574" s="1" t="s">
        <v>40</v>
      </c>
      <c r="L574" s="1" t="s">
        <v>41</v>
      </c>
      <c r="M574" s="1" t="s">
        <v>42</v>
      </c>
      <c r="N574" s="1" t="s">
        <v>37</v>
      </c>
      <c r="O574" s="1" t="s">
        <v>43</v>
      </c>
      <c r="P574" s="1" t="s">
        <v>43</v>
      </c>
      <c r="Q574" s="1" t="s">
        <v>43</v>
      </c>
      <c r="R574" s="3">
        <v>0</v>
      </c>
      <c r="S574" s="1" t="s">
        <v>44</v>
      </c>
      <c r="T574" s="1" t="s">
        <v>45</v>
      </c>
      <c r="U574" s="1" t="s">
        <v>1364</v>
      </c>
      <c r="V574" s="1" t="s">
        <v>46</v>
      </c>
      <c r="W574" s="1" t="s">
        <v>47</v>
      </c>
      <c r="X574" s="1" t="s">
        <v>1366</v>
      </c>
      <c r="Y574" s="1" t="s">
        <v>49</v>
      </c>
      <c r="Z574" s="1" t="s">
        <v>918</v>
      </c>
      <c r="AA574" s="1" t="s">
        <v>51</v>
      </c>
      <c r="AB574" s="1" t="s">
        <v>1366</v>
      </c>
      <c r="AC574" s="1" t="s">
        <v>37</v>
      </c>
    </row>
    <row r="575" spans="1:29" hidden="1" x14ac:dyDescent="0.25">
      <c r="A575" s="1" t="s">
        <v>33</v>
      </c>
      <c r="B575" s="1" t="s">
        <v>34</v>
      </c>
      <c r="C575" s="2">
        <v>44943</v>
      </c>
      <c r="D575" s="1" t="s">
        <v>35</v>
      </c>
      <c r="E575" s="1" t="s">
        <v>36</v>
      </c>
      <c r="F575" s="1" t="s">
        <v>37</v>
      </c>
      <c r="G575" s="1" t="s">
        <v>1367</v>
      </c>
      <c r="H575" s="1" t="s">
        <v>1368</v>
      </c>
      <c r="I575" s="3">
        <v>0</v>
      </c>
      <c r="J575" s="54">
        <v>638755</v>
      </c>
      <c r="K575" s="1" t="s">
        <v>40</v>
      </c>
      <c r="L575" s="1" t="s">
        <v>41</v>
      </c>
      <c r="M575" s="1" t="s">
        <v>42</v>
      </c>
      <c r="N575" s="1" t="s">
        <v>37</v>
      </c>
      <c r="O575" s="1" t="s">
        <v>43</v>
      </c>
      <c r="P575" s="1" t="s">
        <v>43</v>
      </c>
      <c r="Q575" s="1" t="s">
        <v>43</v>
      </c>
      <c r="R575" s="3">
        <v>0</v>
      </c>
      <c r="S575" s="1" t="s">
        <v>44</v>
      </c>
      <c r="T575" s="1" t="s">
        <v>45</v>
      </c>
      <c r="U575" s="1" t="s">
        <v>1367</v>
      </c>
      <c r="V575" s="1" t="s">
        <v>46</v>
      </c>
      <c r="W575" s="1" t="s">
        <v>47</v>
      </c>
      <c r="X575" s="1" t="s">
        <v>1369</v>
      </c>
      <c r="Y575" s="1" t="s">
        <v>49</v>
      </c>
      <c r="Z575" s="1" t="s">
        <v>918</v>
      </c>
      <c r="AA575" s="1" t="s">
        <v>51</v>
      </c>
      <c r="AB575" s="1" t="s">
        <v>1369</v>
      </c>
      <c r="AC575" s="1" t="s">
        <v>37</v>
      </c>
    </row>
    <row r="576" spans="1:29" hidden="1" x14ac:dyDescent="0.25">
      <c r="A576" s="1" t="s">
        <v>33</v>
      </c>
      <c r="B576" s="1" t="s">
        <v>34</v>
      </c>
      <c r="C576" s="2">
        <v>44953</v>
      </c>
      <c r="D576" s="1" t="s">
        <v>35</v>
      </c>
      <c r="E576" s="1" t="s">
        <v>36</v>
      </c>
      <c r="F576" s="1" t="s">
        <v>37</v>
      </c>
      <c r="G576" s="1" t="s">
        <v>1370</v>
      </c>
      <c r="H576" s="1" t="s">
        <v>1371</v>
      </c>
      <c r="I576" s="3">
        <v>0</v>
      </c>
      <c r="J576" s="54">
        <v>34289</v>
      </c>
      <c r="K576" s="1" t="s">
        <v>40</v>
      </c>
      <c r="L576" s="1" t="s">
        <v>340</v>
      </c>
      <c r="M576" s="1" t="s">
        <v>341</v>
      </c>
      <c r="N576" s="1" t="s">
        <v>37</v>
      </c>
      <c r="O576" s="1" t="s">
        <v>43</v>
      </c>
      <c r="P576" s="1" t="s">
        <v>43</v>
      </c>
      <c r="Q576" s="1" t="s">
        <v>43</v>
      </c>
      <c r="R576" s="3">
        <v>0</v>
      </c>
      <c r="S576" s="1" t="s">
        <v>44</v>
      </c>
      <c r="T576" s="1" t="s">
        <v>45</v>
      </c>
      <c r="U576" s="1" t="s">
        <v>1370</v>
      </c>
      <c r="V576" s="1" t="s">
        <v>46</v>
      </c>
      <c r="W576" s="1" t="s">
        <v>47</v>
      </c>
      <c r="X576" s="1" t="s">
        <v>1372</v>
      </c>
      <c r="Y576" s="1" t="s">
        <v>49</v>
      </c>
      <c r="Z576" s="1" t="s">
        <v>918</v>
      </c>
      <c r="AA576" s="1" t="s">
        <v>51</v>
      </c>
      <c r="AB576" s="1" t="s">
        <v>1372</v>
      </c>
      <c r="AC576" s="1" t="s">
        <v>37</v>
      </c>
    </row>
    <row r="577" spans="1:29" hidden="1" x14ac:dyDescent="0.25">
      <c r="A577" s="1" t="s">
        <v>33</v>
      </c>
      <c r="B577" s="1" t="s">
        <v>34</v>
      </c>
      <c r="C577" s="2">
        <v>44957</v>
      </c>
      <c r="D577" s="1" t="s">
        <v>73</v>
      </c>
      <c r="E577" s="1" t="s">
        <v>74</v>
      </c>
      <c r="F577" s="1" t="s">
        <v>37</v>
      </c>
      <c r="G577" s="1" t="s">
        <v>1373</v>
      </c>
      <c r="H577" s="1" t="s">
        <v>76</v>
      </c>
      <c r="I577" s="3">
        <v>980112</v>
      </c>
      <c r="J577" s="3">
        <v>0</v>
      </c>
      <c r="K577" s="1" t="s">
        <v>40</v>
      </c>
      <c r="L577" s="1" t="s">
        <v>492</v>
      </c>
      <c r="M577" s="1" t="s">
        <v>493</v>
      </c>
      <c r="N577" s="1" t="s">
        <v>1078</v>
      </c>
      <c r="O577" s="1" t="s">
        <v>1079</v>
      </c>
      <c r="P577" s="1" t="s">
        <v>43</v>
      </c>
      <c r="Q577" s="1" t="s">
        <v>43</v>
      </c>
      <c r="R577" s="3">
        <v>0</v>
      </c>
      <c r="S577" s="1" t="s">
        <v>44</v>
      </c>
      <c r="T577" s="1" t="s">
        <v>45</v>
      </c>
      <c r="U577" s="1" t="s">
        <v>1373</v>
      </c>
      <c r="V577" s="1" t="s">
        <v>46</v>
      </c>
      <c r="W577" s="1" t="s">
        <v>1325</v>
      </c>
      <c r="X577" s="1" t="s">
        <v>1374</v>
      </c>
      <c r="Y577" s="1" t="s">
        <v>83</v>
      </c>
      <c r="Z577" s="1" t="s">
        <v>1356</v>
      </c>
      <c r="AA577" s="1" t="s">
        <v>51</v>
      </c>
      <c r="AB577" s="1" t="s">
        <v>1374</v>
      </c>
      <c r="AC577" s="1" t="s">
        <v>37</v>
      </c>
    </row>
    <row r="578" spans="1:29" hidden="1" x14ac:dyDescent="0.25">
      <c r="A578" s="1" t="s">
        <v>33</v>
      </c>
      <c r="B578" s="1" t="s">
        <v>34</v>
      </c>
      <c r="C578" s="2">
        <v>44957</v>
      </c>
      <c r="D578" s="1" t="s">
        <v>73</v>
      </c>
      <c r="E578" s="1" t="s">
        <v>74</v>
      </c>
      <c r="F578" s="1" t="s">
        <v>37</v>
      </c>
      <c r="G578" s="1" t="s">
        <v>1373</v>
      </c>
      <c r="H578" s="1" t="s">
        <v>76</v>
      </c>
      <c r="I578" s="3">
        <v>154667</v>
      </c>
      <c r="J578" s="3">
        <v>0</v>
      </c>
      <c r="K578" s="1" t="s">
        <v>40</v>
      </c>
      <c r="L578" s="1" t="s">
        <v>767</v>
      </c>
      <c r="M578" s="1" t="s">
        <v>768</v>
      </c>
      <c r="N578" s="1" t="s">
        <v>295</v>
      </c>
      <c r="O578" s="1" t="s">
        <v>296</v>
      </c>
      <c r="P578" s="1" t="s">
        <v>43</v>
      </c>
      <c r="Q578" s="1" t="s">
        <v>43</v>
      </c>
      <c r="R578" s="3">
        <v>0</v>
      </c>
      <c r="S578" s="1" t="s">
        <v>44</v>
      </c>
      <c r="T578" s="1" t="s">
        <v>45</v>
      </c>
      <c r="U578" s="1" t="s">
        <v>1373</v>
      </c>
      <c r="V578" s="1" t="s">
        <v>46</v>
      </c>
      <c r="W578" s="1" t="s">
        <v>1325</v>
      </c>
      <c r="X578" s="1" t="s">
        <v>1374</v>
      </c>
      <c r="Y578" s="1" t="s">
        <v>83</v>
      </c>
      <c r="Z578" s="1" t="s">
        <v>1356</v>
      </c>
      <c r="AA578" s="1" t="s">
        <v>51</v>
      </c>
      <c r="AB578" s="1" t="s">
        <v>1374</v>
      </c>
      <c r="AC578" s="1" t="s">
        <v>37</v>
      </c>
    </row>
    <row r="579" spans="1:29" hidden="1" x14ac:dyDescent="0.25">
      <c r="A579" s="1" t="s">
        <v>33</v>
      </c>
      <c r="B579" s="1" t="s">
        <v>34</v>
      </c>
      <c r="C579" s="2">
        <v>44957</v>
      </c>
      <c r="D579" s="1" t="s">
        <v>73</v>
      </c>
      <c r="E579" s="1" t="s">
        <v>74</v>
      </c>
      <c r="F579" s="1" t="s">
        <v>37</v>
      </c>
      <c r="G579" s="1" t="s">
        <v>1373</v>
      </c>
      <c r="H579" s="1" t="s">
        <v>76</v>
      </c>
      <c r="I579" s="3">
        <v>38667</v>
      </c>
      <c r="J579" s="3">
        <v>0</v>
      </c>
      <c r="K579" s="1" t="s">
        <v>40</v>
      </c>
      <c r="L579" s="1" t="s">
        <v>387</v>
      </c>
      <c r="M579" s="1" t="s">
        <v>388</v>
      </c>
      <c r="N579" s="1" t="s">
        <v>79</v>
      </c>
      <c r="O579" s="1" t="s">
        <v>80</v>
      </c>
      <c r="P579" s="1" t="s">
        <v>43</v>
      </c>
      <c r="Q579" s="1" t="s">
        <v>43</v>
      </c>
      <c r="R579" s="3">
        <v>0</v>
      </c>
      <c r="S579" s="1" t="s">
        <v>44</v>
      </c>
      <c r="T579" s="1" t="s">
        <v>45</v>
      </c>
      <c r="U579" s="1" t="s">
        <v>1373</v>
      </c>
      <c r="V579" s="1" t="s">
        <v>46</v>
      </c>
      <c r="W579" s="1" t="s">
        <v>1325</v>
      </c>
      <c r="X579" s="1" t="s">
        <v>1374</v>
      </c>
      <c r="Y579" s="1" t="s">
        <v>83</v>
      </c>
      <c r="Z579" s="1" t="s">
        <v>1356</v>
      </c>
      <c r="AA579" s="1" t="s">
        <v>51</v>
      </c>
      <c r="AB579" s="1" t="s">
        <v>1374</v>
      </c>
      <c r="AC579" s="1" t="s">
        <v>37</v>
      </c>
    </row>
    <row r="580" spans="1:29" hidden="1" x14ac:dyDescent="0.25">
      <c r="A580" s="1" t="s">
        <v>33</v>
      </c>
      <c r="B580" s="1" t="s">
        <v>34</v>
      </c>
      <c r="C580" s="2">
        <v>44957</v>
      </c>
      <c r="D580" s="1" t="s">
        <v>73</v>
      </c>
      <c r="E580" s="1" t="s">
        <v>74</v>
      </c>
      <c r="F580" s="1" t="s">
        <v>37</v>
      </c>
      <c r="G580" s="1" t="s">
        <v>1373</v>
      </c>
      <c r="H580" s="1" t="s">
        <v>76</v>
      </c>
      <c r="I580" s="3">
        <v>154667</v>
      </c>
      <c r="J580" s="3">
        <v>0</v>
      </c>
      <c r="K580" s="1" t="s">
        <v>40</v>
      </c>
      <c r="L580" s="1" t="s">
        <v>464</v>
      </c>
      <c r="M580" s="1" t="s">
        <v>465</v>
      </c>
      <c r="N580" s="1" t="s">
        <v>79</v>
      </c>
      <c r="O580" s="1" t="s">
        <v>80</v>
      </c>
      <c r="P580" s="1" t="s">
        <v>43</v>
      </c>
      <c r="Q580" s="1" t="s">
        <v>43</v>
      </c>
      <c r="R580" s="3">
        <v>0</v>
      </c>
      <c r="S580" s="1" t="s">
        <v>44</v>
      </c>
      <c r="T580" s="1" t="s">
        <v>45</v>
      </c>
      <c r="U580" s="1" t="s">
        <v>1373</v>
      </c>
      <c r="V580" s="1" t="s">
        <v>46</v>
      </c>
      <c r="W580" s="1" t="s">
        <v>1325</v>
      </c>
      <c r="X580" s="1" t="s">
        <v>1374</v>
      </c>
      <c r="Y580" s="1" t="s">
        <v>83</v>
      </c>
      <c r="Z580" s="1" t="s">
        <v>1356</v>
      </c>
      <c r="AA580" s="1" t="s">
        <v>51</v>
      </c>
      <c r="AB580" s="1" t="s">
        <v>1374</v>
      </c>
      <c r="AC580" s="1" t="s">
        <v>37</v>
      </c>
    </row>
    <row r="581" spans="1:29" hidden="1" x14ac:dyDescent="0.25">
      <c r="A581" s="1" t="s">
        <v>33</v>
      </c>
      <c r="B581" s="1" t="s">
        <v>34</v>
      </c>
      <c r="C581" s="2">
        <v>44957</v>
      </c>
      <c r="D581" s="1" t="s">
        <v>73</v>
      </c>
      <c r="E581" s="1" t="s">
        <v>74</v>
      </c>
      <c r="F581" s="1" t="s">
        <v>37</v>
      </c>
      <c r="G581" s="1" t="s">
        <v>1373</v>
      </c>
      <c r="H581" s="1" t="s">
        <v>76</v>
      </c>
      <c r="I581" s="3">
        <v>38667</v>
      </c>
      <c r="J581" s="3">
        <v>0</v>
      </c>
      <c r="K581" s="1" t="s">
        <v>40</v>
      </c>
      <c r="L581" s="1" t="s">
        <v>152</v>
      </c>
      <c r="M581" s="1" t="s">
        <v>153</v>
      </c>
      <c r="N581" s="1" t="s">
        <v>79</v>
      </c>
      <c r="O581" s="1" t="s">
        <v>80</v>
      </c>
      <c r="P581" s="1" t="s">
        <v>43</v>
      </c>
      <c r="Q581" s="1" t="s">
        <v>43</v>
      </c>
      <c r="R581" s="3">
        <v>0</v>
      </c>
      <c r="S581" s="1" t="s">
        <v>44</v>
      </c>
      <c r="T581" s="1" t="s">
        <v>45</v>
      </c>
      <c r="U581" s="1" t="s">
        <v>1373</v>
      </c>
      <c r="V581" s="1" t="s">
        <v>46</v>
      </c>
      <c r="W581" s="1" t="s">
        <v>1325</v>
      </c>
      <c r="X581" s="1" t="s">
        <v>1374</v>
      </c>
      <c r="Y581" s="1" t="s">
        <v>83</v>
      </c>
      <c r="Z581" s="1" t="s">
        <v>1356</v>
      </c>
      <c r="AA581" s="1" t="s">
        <v>51</v>
      </c>
      <c r="AB581" s="1" t="s">
        <v>1374</v>
      </c>
      <c r="AC581" s="1" t="s">
        <v>37</v>
      </c>
    </row>
    <row r="582" spans="1:29" hidden="1" x14ac:dyDescent="0.25">
      <c r="A582" s="1" t="s">
        <v>33</v>
      </c>
      <c r="B582" s="1" t="s">
        <v>34</v>
      </c>
      <c r="C582" s="2">
        <v>44957</v>
      </c>
      <c r="D582" s="1" t="s">
        <v>73</v>
      </c>
      <c r="E582" s="1" t="s">
        <v>74</v>
      </c>
      <c r="F582" s="1" t="s">
        <v>37</v>
      </c>
      <c r="G582" s="1" t="s">
        <v>1373</v>
      </c>
      <c r="H582" s="1" t="s">
        <v>76</v>
      </c>
      <c r="I582" s="3">
        <v>38667</v>
      </c>
      <c r="J582" s="3">
        <v>0</v>
      </c>
      <c r="K582" s="1" t="s">
        <v>40</v>
      </c>
      <c r="L582" s="1" t="s">
        <v>297</v>
      </c>
      <c r="M582" s="1" t="s">
        <v>298</v>
      </c>
      <c r="N582" s="1" t="s">
        <v>79</v>
      </c>
      <c r="O582" s="1" t="s">
        <v>80</v>
      </c>
      <c r="P582" s="1" t="s">
        <v>43</v>
      </c>
      <c r="Q582" s="1" t="s">
        <v>43</v>
      </c>
      <c r="R582" s="3">
        <v>0</v>
      </c>
      <c r="S582" s="1" t="s">
        <v>44</v>
      </c>
      <c r="T582" s="1" t="s">
        <v>45</v>
      </c>
      <c r="U582" s="1" t="s">
        <v>1373</v>
      </c>
      <c r="V582" s="1" t="s">
        <v>46</v>
      </c>
      <c r="W582" s="1" t="s">
        <v>1325</v>
      </c>
      <c r="X582" s="1" t="s">
        <v>1374</v>
      </c>
      <c r="Y582" s="1" t="s">
        <v>83</v>
      </c>
      <c r="Z582" s="1" t="s">
        <v>1356</v>
      </c>
      <c r="AA582" s="1" t="s">
        <v>51</v>
      </c>
      <c r="AB582" s="1" t="s">
        <v>1374</v>
      </c>
      <c r="AC582" s="1" t="s">
        <v>37</v>
      </c>
    </row>
    <row r="583" spans="1:29" hidden="1" x14ac:dyDescent="0.25">
      <c r="A583" s="1" t="s">
        <v>33</v>
      </c>
      <c r="B583" s="1" t="s">
        <v>34</v>
      </c>
      <c r="C583" s="2">
        <v>44957</v>
      </c>
      <c r="D583" s="1" t="s">
        <v>73</v>
      </c>
      <c r="E583" s="1" t="s">
        <v>74</v>
      </c>
      <c r="F583" s="1" t="s">
        <v>37</v>
      </c>
      <c r="G583" s="1" t="s">
        <v>1373</v>
      </c>
      <c r="H583" s="1" t="s">
        <v>76</v>
      </c>
      <c r="I583" s="3">
        <v>38667</v>
      </c>
      <c r="J583" s="3">
        <v>0</v>
      </c>
      <c r="K583" s="1" t="s">
        <v>40</v>
      </c>
      <c r="L583" s="1" t="s">
        <v>103</v>
      </c>
      <c r="M583" s="1" t="s">
        <v>104</v>
      </c>
      <c r="N583" s="1" t="s">
        <v>79</v>
      </c>
      <c r="O583" s="1" t="s">
        <v>80</v>
      </c>
      <c r="P583" s="1" t="s">
        <v>43</v>
      </c>
      <c r="Q583" s="1" t="s">
        <v>43</v>
      </c>
      <c r="R583" s="3">
        <v>0</v>
      </c>
      <c r="S583" s="1" t="s">
        <v>44</v>
      </c>
      <c r="T583" s="1" t="s">
        <v>45</v>
      </c>
      <c r="U583" s="1" t="s">
        <v>1373</v>
      </c>
      <c r="V583" s="1" t="s">
        <v>46</v>
      </c>
      <c r="W583" s="1" t="s">
        <v>1325</v>
      </c>
      <c r="X583" s="1" t="s">
        <v>1374</v>
      </c>
      <c r="Y583" s="1" t="s">
        <v>83</v>
      </c>
      <c r="Z583" s="1" t="s">
        <v>1356</v>
      </c>
      <c r="AA583" s="1" t="s">
        <v>51</v>
      </c>
      <c r="AB583" s="1" t="s">
        <v>1374</v>
      </c>
      <c r="AC583" s="1" t="s">
        <v>37</v>
      </c>
    </row>
    <row r="584" spans="1:29" hidden="1" x14ac:dyDescent="0.25">
      <c r="A584" s="1" t="s">
        <v>33</v>
      </c>
      <c r="B584" s="1" t="s">
        <v>34</v>
      </c>
      <c r="C584" s="2">
        <v>44957</v>
      </c>
      <c r="D584" s="1" t="s">
        <v>73</v>
      </c>
      <c r="E584" s="1" t="s">
        <v>74</v>
      </c>
      <c r="F584" s="1" t="s">
        <v>37</v>
      </c>
      <c r="G584" s="1" t="s">
        <v>1373</v>
      </c>
      <c r="H584" s="1" t="s">
        <v>76</v>
      </c>
      <c r="I584" s="3">
        <v>116000</v>
      </c>
      <c r="J584" s="3">
        <v>0</v>
      </c>
      <c r="K584" s="1" t="s">
        <v>40</v>
      </c>
      <c r="L584" s="1" t="s">
        <v>533</v>
      </c>
      <c r="M584" s="1" t="s">
        <v>534</v>
      </c>
      <c r="N584" s="1" t="s">
        <v>79</v>
      </c>
      <c r="O584" s="1" t="s">
        <v>80</v>
      </c>
      <c r="P584" s="1" t="s">
        <v>43</v>
      </c>
      <c r="Q584" s="1" t="s">
        <v>43</v>
      </c>
      <c r="R584" s="3">
        <v>0</v>
      </c>
      <c r="S584" s="1" t="s">
        <v>44</v>
      </c>
      <c r="T584" s="1" t="s">
        <v>45</v>
      </c>
      <c r="U584" s="1" t="s">
        <v>1373</v>
      </c>
      <c r="V584" s="1" t="s">
        <v>46</v>
      </c>
      <c r="W584" s="1" t="s">
        <v>1325</v>
      </c>
      <c r="X584" s="1" t="s">
        <v>1374</v>
      </c>
      <c r="Y584" s="1" t="s">
        <v>83</v>
      </c>
      <c r="Z584" s="1" t="s">
        <v>1356</v>
      </c>
      <c r="AA584" s="1" t="s">
        <v>51</v>
      </c>
      <c r="AB584" s="1" t="s">
        <v>1374</v>
      </c>
      <c r="AC584" s="1" t="s">
        <v>37</v>
      </c>
    </row>
    <row r="585" spans="1:29" hidden="1" x14ac:dyDescent="0.25">
      <c r="A585" s="1" t="s">
        <v>33</v>
      </c>
      <c r="B585" s="1" t="s">
        <v>34</v>
      </c>
      <c r="C585" s="2">
        <v>44957</v>
      </c>
      <c r="D585" s="1" t="s">
        <v>73</v>
      </c>
      <c r="E585" s="1" t="s">
        <v>74</v>
      </c>
      <c r="F585" s="1" t="s">
        <v>37</v>
      </c>
      <c r="G585" s="1" t="s">
        <v>1373</v>
      </c>
      <c r="H585" s="1" t="s">
        <v>76</v>
      </c>
      <c r="I585" s="3">
        <v>154667</v>
      </c>
      <c r="J585" s="3">
        <v>0</v>
      </c>
      <c r="K585" s="1" t="s">
        <v>40</v>
      </c>
      <c r="L585" s="1" t="s">
        <v>117</v>
      </c>
      <c r="M585" s="1" t="s">
        <v>118</v>
      </c>
      <c r="N585" s="1" t="s">
        <v>79</v>
      </c>
      <c r="O585" s="1" t="s">
        <v>80</v>
      </c>
      <c r="P585" s="1" t="s">
        <v>43</v>
      </c>
      <c r="Q585" s="1" t="s">
        <v>43</v>
      </c>
      <c r="R585" s="3">
        <v>0</v>
      </c>
      <c r="S585" s="1" t="s">
        <v>44</v>
      </c>
      <c r="T585" s="1" t="s">
        <v>45</v>
      </c>
      <c r="U585" s="1" t="s">
        <v>1373</v>
      </c>
      <c r="V585" s="1" t="s">
        <v>46</v>
      </c>
      <c r="W585" s="1" t="s">
        <v>1325</v>
      </c>
      <c r="X585" s="1" t="s">
        <v>1374</v>
      </c>
      <c r="Y585" s="1" t="s">
        <v>83</v>
      </c>
      <c r="Z585" s="1" t="s">
        <v>1356</v>
      </c>
      <c r="AA585" s="1" t="s">
        <v>51</v>
      </c>
      <c r="AB585" s="1" t="s">
        <v>1374</v>
      </c>
      <c r="AC585" s="1" t="s">
        <v>37</v>
      </c>
    </row>
    <row r="586" spans="1:29" hidden="1" x14ac:dyDescent="0.25">
      <c r="A586" s="1" t="s">
        <v>33</v>
      </c>
      <c r="B586" s="1" t="s">
        <v>34</v>
      </c>
      <c r="C586" s="2">
        <v>44957</v>
      </c>
      <c r="D586" s="1" t="s">
        <v>73</v>
      </c>
      <c r="E586" s="1" t="s">
        <v>74</v>
      </c>
      <c r="F586" s="1" t="s">
        <v>37</v>
      </c>
      <c r="G586" s="1" t="s">
        <v>1373</v>
      </c>
      <c r="H586" s="1" t="s">
        <v>76</v>
      </c>
      <c r="I586" s="3">
        <v>116000</v>
      </c>
      <c r="J586" s="3">
        <v>0</v>
      </c>
      <c r="K586" s="1" t="s">
        <v>40</v>
      </c>
      <c r="L586" s="1" t="s">
        <v>160</v>
      </c>
      <c r="M586" s="1" t="s">
        <v>161</v>
      </c>
      <c r="N586" s="1" t="s">
        <v>79</v>
      </c>
      <c r="O586" s="1" t="s">
        <v>80</v>
      </c>
      <c r="P586" s="1" t="s">
        <v>43</v>
      </c>
      <c r="Q586" s="1" t="s">
        <v>43</v>
      </c>
      <c r="R586" s="3">
        <v>0</v>
      </c>
      <c r="S586" s="1" t="s">
        <v>44</v>
      </c>
      <c r="T586" s="1" t="s">
        <v>45</v>
      </c>
      <c r="U586" s="1" t="s">
        <v>1373</v>
      </c>
      <c r="V586" s="1" t="s">
        <v>46</v>
      </c>
      <c r="W586" s="1" t="s">
        <v>1325</v>
      </c>
      <c r="X586" s="1" t="s">
        <v>1374</v>
      </c>
      <c r="Y586" s="1" t="s">
        <v>83</v>
      </c>
      <c r="Z586" s="1" t="s">
        <v>1356</v>
      </c>
      <c r="AA586" s="1" t="s">
        <v>51</v>
      </c>
      <c r="AB586" s="1" t="s">
        <v>1374</v>
      </c>
      <c r="AC586" s="1" t="s">
        <v>37</v>
      </c>
    </row>
    <row r="587" spans="1:29" hidden="1" x14ac:dyDescent="0.25">
      <c r="A587" s="1" t="s">
        <v>33</v>
      </c>
      <c r="B587" s="1" t="s">
        <v>34</v>
      </c>
      <c r="C587" s="2">
        <v>44957</v>
      </c>
      <c r="D587" s="1" t="s">
        <v>73</v>
      </c>
      <c r="E587" s="1" t="s">
        <v>74</v>
      </c>
      <c r="F587" s="1" t="s">
        <v>37</v>
      </c>
      <c r="G587" s="1" t="s">
        <v>1373</v>
      </c>
      <c r="H587" s="1" t="s">
        <v>76</v>
      </c>
      <c r="I587" s="3">
        <v>77334</v>
      </c>
      <c r="J587" s="3">
        <v>0</v>
      </c>
      <c r="K587" s="1" t="s">
        <v>40</v>
      </c>
      <c r="L587" s="1" t="s">
        <v>133</v>
      </c>
      <c r="M587" s="1" t="s">
        <v>134</v>
      </c>
      <c r="N587" s="1" t="s">
        <v>79</v>
      </c>
      <c r="O587" s="1" t="s">
        <v>80</v>
      </c>
      <c r="P587" s="1" t="s">
        <v>43</v>
      </c>
      <c r="Q587" s="1" t="s">
        <v>43</v>
      </c>
      <c r="R587" s="3">
        <v>0</v>
      </c>
      <c r="S587" s="1" t="s">
        <v>44</v>
      </c>
      <c r="T587" s="1" t="s">
        <v>45</v>
      </c>
      <c r="U587" s="1" t="s">
        <v>1373</v>
      </c>
      <c r="V587" s="1" t="s">
        <v>46</v>
      </c>
      <c r="W587" s="1" t="s">
        <v>1325</v>
      </c>
      <c r="X587" s="1" t="s">
        <v>1374</v>
      </c>
      <c r="Y587" s="1" t="s">
        <v>83</v>
      </c>
      <c r="Z587" s="1" t="s">
        <v>1356</v>
      </c>
      <c r="AA587" s="1" t="s">
        <v>51</v>
      </c>
      <c r="AB587" s="1" t="s">
        <v>1374</v>
      </c>
      <c r="AC587" s="1" t="s">
        <v>37</v>
      </c>
    </row>
    <row r="588" spans="1:29" hidden="1" x14ac:dyDescent="0.25">
      <c r="A588" s="1" t="s">
        <v>33</v>
      </c>
      <c r="B588" s="1" t="s">
        <v>34</v>
      </c>
      <c r="C588" s="2">
        <v>44957</v>
      </c>
      <c r="D588" s="1" t="s">
        <v>73</v>
      </c>
      <c r="E588" s="1" t="s">
        <v>74</v>
      </c>
      <c r="F588" s="1" t="s">
        <v>37</v>
      </c>
      <c r="G588" s="1" t="s">
        <v>1373</v>
      </c>
      <c r="H588" s="1" t="s">
        <v>76</v>
      </c>
      <c r="I588" s="3">
        <v>38667</v>
      </c>
      <c r="J588" s="3">
        <v>0</v>
      </c>
      <c r="K588" s="1" t="s">
        <v>40</v>
      </c>
      <c r="L588" s="1" t="s">
        <v>577</v>
      </c>
      <c r="M588" s="1" t="s">
        <v>578</v>
      </c>
      <c r="N588" s="1" t="s">
        <v>79</v>
      </c>
      <c r="O588" s="1" t="s">
        <v>80</v>
      </c>
      <c r="P588" s="1" t="s">
        <v>43</v>
      </c>
      <c r="Q588" s="1" t="s">
        <v>43</v>
      </c>
      <c r="R588" s="3">
        <v>0</v>
      </c>
      <c r="S588" s="1" t="s">
        <v>44</v>
      </c>
      <c r="T588" s="1" t="s">
        <v>45</v>
      </c>
      <c r="U588" s="1" t="s">
        <v>1373</v>
      </c>
      <c r="V588" s="1" t="s">
        <v>46</v>
      </c>
      <c r="W588" s="1" t="s">
        <v>1325</v>
      </c>
      <c r="X588" s="1" t="s">
        <v>1374</v>
      </c>
      <c r="Y588" s="1" t="s">
        <v>83</v>
      </c>
      <c r="Z588" s="1" t="s">
        <v>1356</v>
      </c>
      <c r="AA588" s="1" t="s">
        <v>51</v>
      </c>
      <c r="AB588" s="1" t="s">
        <v>1374</v>
      </c>
      <c r="AC588" s="1" t="s">
        <v>37</v>
      </c>
    </row>
    <row r="589" spans="1:29" hidden="1" x14ac:dyDescent="0.25">
      <c r="A589" s="1" t="s">
        <v>33</v>
      </c>
      <c r="B589" s="1" t="s">
        <v>34</v>
      </c>
      <c r="C589" s="2">
        <v>44957</v>
      </c>
      <c r="D589" s="1" t="s">
        <v>73</v>
      </c>
      <c r="E589" s="1" t="s">
        <v>74</v>
      </c>
      <c r="F589" s="1" t="s">
        <v>37</v>
      </c>
      <c r="G589" s="1" t="s">
        <v>1373</v>
      </c>
      <c r="H589" s="1" t="s">
        <v>76</v>
      </c>
      <c r="I589" s="3">
        <v>386667</v>
      </c>
      <c r="J589" s="3">
        <v>0</v>
      </c>
      <c r="K589" s="1" t="s">
        <v>40</v>
      </c>
      <c r="L589" s="1" t="s">
        <v>669</v>
      </c>
      <c r="M589" s="1" t="s">
        <v>670</v>
      </c>
      <c r="N589" s="1" t="s">
        <v>79</v>
      </c>
      <c r="O589" s="1" t="s">
        <v>80</v>
      </c>
      <c r="P589" s="1" t="s">
        <v>43</v>
      </c>
      <c r="Q589" s="1" t="s">
        <v>43</v>
      </c>
      <c r="R589" s="3">
        <v>0</v>
      </c>
      <c r="S589" s="1" t="s">
        <v>44</v>
      </c>
      <c r="T589" s="1" t="s">
        <v>45</v>
      </c>
      <c r="U589" s="1" t="s">
        <v>1373</v>
      </c>
      <c r="V589" s="1" t="s">
        <v>46</v>
      </c>
      <c r="W589" s="1" t="s">
        <v>1325</v>
      </c>
      <c r="X589" s="1" t="s">
        <v>1374</v>
      </c>
      <c r="Y589" s="1" t="s">
        <v>83</v>
      </c>
      <c r="Z589" s="1" t="s">
        <v>1356</v>
      </c>
      <c r="AA589" s="1" t="s">
        <v>51</v>
      </c>
      <c r="AB589" s="1" t="s">
        <v>1374</v>
      </c>
      <c r="AC589" s="1" t="s">
        <v>37</v>
      </c>
    </row>
    <row r="590" spans="1:29" hidden="1" x14ac:dyDescent="0.25">
      <c r="A590" s="1" t="s">
        <v>33</v>
      </c>
      <c r="B590" s="1" t="s">
        <v>34</v>
      </c>
      <c r="C590" s="2">
        <v>44957</v>
      </c>
      <c r="D590" s="1" t="s">
        <v>73</v>
      </c>
      <c r="E590" s="1" t="s">
        <v>74</v>
      </c>
      <c r="F590" s="1" t="s">
        <v>37</v>
      </c>
      <c r="G590" s="1" t="s">
        <v>1373</v>
      </c>
      <c r="H590" s="1" t="s">
        <v>76</v>
      </c>
      <c r="I590" s="3">
        <v>38667</v>
      </c>
      <c r="J590" s="3">
        <v>0</v>
      </c>
      <c r="K590" s="1" t="s">
        <v>40</v>
      </c>
      <c r="L590" s="1" t="s">
        <v>825</v>
      </c>
      <c r="M590" s="1" t="s">
        <v>826</v>
      </c>
      <c r="N590" s="1" t="s">
        <v>79</v>
      </c>
      <c r="O590" s="1" t="s">
        <v>80</v>
      </c>
      <c r="P590" s="1" t="s">
        <v>43</v>
      </c>
      <c r="Q590" s="1" t="s">
        <v>43</v>
      </c>
      <c r="R590" s="3">
        <v>0</v>
      </c>
      <c r="S590" s="1" t="s">
        <v>44</v>
      </c>
      <c r="T590" s="1" t="s">
        <v>45</v>
      </c>
      <c r="U590" s="1" t="s">
        <v>1373</v>
      </c>
      <c r="V590" s="1" t="s">
        <v>46</v>
      </c>
      <c r="W590" s="1" t="s">
        <v>1325</v>
      </c>
      <c r="X590" s="1" t="s">
        <v>1374</v>
      </c>
      <c r="Y590" s="1" t="s">
        <v>83</v>
      </c>
      <c r="Z590" s="1" t="s">
        <v>1356</v>
      </c>
      <c r="AA590" s="1" t="s">
        <v>51</v>
      </c>
      <c r="AB590" s="1" t="s">
        <v>1374</v>
      </c>
      <c r="AC590" s="1" t="s">
        <v>37</v>
      </c>
    </row>
    <row r="591" spans="1:29" hidden="1" x14ac:dyDescent="0.25">
      <c r="A591" s="1" t="s">
        <v>33</v>
      </c>
      <c r="B591" s="1" t="s">
        <v>34</v>
      </c>
      <c r="C591" s="2">
        <v>44957</v>
      </c>
      <c r="D591" s="1" t="s">
        <v>73</v>
      </c>
      <c r="E591" s="1" t="s">
        <v>74</v>
      </c>
      <c r="F591" s="1" t="s">
        <v>37</v>
      </c>
      <c r="G591" s="1" t="s">
        <v>1373</v>
      </c>
      <c r="H591" s="1" t="s">
        <v>76</v>
      </c>
      <c r="I591" s="3">
        <v>38667</v>
      </c>
      <c r="J591" s="3">
        <v>0</v>
      </c>
      <c r="K591" s="1" t="s">
        <v>40</v>
      </c>
      <c r="L591" s="1" t="s">
        <v>1375</v>
      </c>
      <c r="M591" s="1" t="s">
        <v>850</v>
      </c>
      <c r="N591" s="1" t="s">
        <v>79</v>
      </c>
      <c r="O591" s="1" t="s">
        <v>80</v>
      </c>
      <c r="P591" s="1" t="s">
        <v>43</v>
      </c>
      <c r="Q591" s="1" t="s">
        <v>43</v>
      </c>
      <c r="R591" s="3">
        <v>0</v>
      </c>
      <c r="S591" s="1" t="s">
        <v>44</v>
      </c>
      <c r="T591" s="1" t="s">
        <v>45</v>
      </c>
      <c r="U591" s="1" t="s">
        <v>1373</v>
      </c>
      <c r="V591" s="1" t="s">
        <v>46</v>
      </c>
      <c r="W591" s="1" t="s">
        <v>1325</v>
      </c>
      <c r="X591" s="1" t="s">
        <v>1374</v>
      </c>
      <c r="Y591" s="1" t="s">
        <v>83</v>
      </c>
      <c r="Z591" s="1" t="s">
        <v>1356</v>
      </c>
      <c r="AA591" s="1" t="s">
        <v>51</v>
      </c>
      <c r="AB591" s="1" t="s">
        <v>1374</v>
      </c>
      <c r="AC591" s="1" t="s">
        <v>37</v>
      </c>
    </row>
    <row r="592" spans="1:29" hidden="1" x14ac:dyDescent="0.25">
      <c r="A592" s="1" t="s">
        <v>33</v>
      </c>
      <c r="B592" s="1" t="s">
        <v>34</v>
      </c>
      <c r="C592" s="2">
        <v>44957</v>
      </c>
      <c r="D592" s="1" t="s">
        <v>73</v>
      </c>
      <c r="E592" s="1" t="s">
        <v>74</v>
      </c>
      <c r="F592" s="1" t="s">
        <v>37</v>
      </c>
      <c r="G592" s="1" t="s">
        <v>1373</v>
      </c>
      <c r="H592" s="1" t="s">
        <v>76</v>
      </c>
      <c r="I592" s="3">
        <v>38667</v>
      </c>
      <c r="J592" s="3">
        <v>0</v>
      </c>
      <c r="K592" s="1" t="s">
        <v>40</v>
      </c>
      <c r="L592" s="1" t="s">
        <v>125</v>
      </c>
      <c r="M592" s="1" t="s">
        <v>126</v>
      </c>
      <c r="N592" s="1" t="s">
        <v>79</v>
      </c>
      <c r="O592" s="1" t="s">
        <v>80</v>
      </c>
      <c r="P592" s="1" t="s">
        <v>43</v>
      </c>
      <c r="Q592" s="1" t="s">
        <v>43</v>
      </c>
      <c r="R592" s="3">
        <v>0</v>
      </c>
      <c r="S592" s="1" t="s">
        <v>44</v>
      </c>
      <c r="T592" s="1" t="s">
        <v>45</v>
      </c>
      <c r="U592" s="1" t="s">
        <v>1373</v>
      </c>
      <c r="V592" s="1" t="s">
        <v>46</v>
      </c>
      <c r="W592" s="1" t="s">
        <v>1325</v>
      </c>
      <c r="X592" s="1" t="s">
        <v>1374</v>
      </c>
      <c r="Y592" s="1" t="s">
        <v>83</v>
      </c>
      <c r="Z592" s="1" t="s">
        <v>1356</v>
      </c>
      <c r="AA592" s="1" t="s">
        <v>51</v>
      </c>
      <c r="AB592" s="1" t="s">
        <v>1374</v>
      </c>
      <c r="AC592" s="1" t="s">
        <v>37</v>
      </c>
    </row>
    <row r="593" spans="1:29" hidden="1" x14ac:dyDescent="0.25">
      <c r="A593" s="1" t="s">
        <v>33</v>
      </c>
      <c r="B593" s="1" t="s">
        <v>34</v>
      </c>
      <c r="C593" s="2">
        <v>44957</v>
      </c>
      <c r="D593" s="1" t="s">
        <v>73</v>
      </c>
      <c r="E593" s="1" t="s">
        <v>74</v>
      </c>
      <c r="F593" s="1" t="s">
        <v>37</v>
      </c>
      <c r="G593" s="1" t="s">
        <v>1373</v>
      </c>
      <c r="H593" s="1" t="s">
        <v>76</v>
      </c>
      <c r="I593" s="3">
        <v>38667</v>
      </c>
      <c r="J593" s="3">
        <v>0</v>
      </c>
      <c r="K593" s="1" t="s">
        <v>40</v>
      </c>
      <c r="L593" s="1" t="s">
        <v>779</v>
      </c>
      <c r="M593" s="1" t="s">
        <v>780</v>
      </c>
      <c r="N593" s="1" t="s">
        <v>79</v>
      </c>
      <c r="O593" s="1" t="s">
        <v>80</v>
      </c>
      <c r="P593" s="1" t="s">
        <v>43</v>
      </c>
      <c r="Q593" s="1" t="s">
        <v>43</v>
      </c>
      <c r="R593" s="3">
        <v>0</v>
      </c>
      <c r="S593" s="1" t="s">
        <v>44</v>
      </c>
      <c r="T593" s="1" t="s">
        <v>45</v>
      </c>
      <c r="U593" s="1" t="s">
        <v>1373</v>
      </c>
      <c r="V593" s="1" t="s">
        <v>46</v>
      </c>
      <c r="W593" s="1" t="s">
        <v>1325</v>
      </c>
      <c r="X593" s="1" t="s">
        <v>1374</v>
      </c>
      <c r="Y593" s="1" t="s">
        <v>83</v>
      </c>
      <c r="Z593" s="1" t="s">
        <v>1356</v>
      </c>
      <c r="AA593" s="1" t="s">
        <v>51</v>
      </c>
      <c r="AB593" s="1" t="s">
        <v>1374</v>
      </c>
      <c r="AC593" s="1" t="s">
        <v>37</v>
      </c>
    </row>
    <row r="594" spans="1:29" hidden="1" x14ac:dyDescent="0.25">
      <c r="A594" s="1" t="s">
        <v>33</v>
      </c>
      <c r="B594" s="1" t="s">
        <v>34</v>
      </c>
      <c r="C594" s="2">
        <v>44957</v>
      </c>
      <c r="D594" s="1" t="s">
        <v>73</v>
      </c>
      <c r="E594" s="1" t="s">
        <v>74</v>
      </c>
      <c r="F594" s="1" t="s">
        <v>37</v>
      </c>
      <c r="G594" s="1" t="s">
        <v>1373</v>
      </c>
      <c r="H594" s="1" t="s">
        <v>76</v>
      </c>
      <c r="I594" s="3">
        <v>580000</v>
      </c>
      <c r="J594" s="3">
        <v>0</v>
      </c>
      <c r="K594" s="1" t="s">
        <v>40</v>
      </c>
      <c r="L594" s="1" t="s">
        <v>601</v>
      </c>
      <c r="M594" s="1" t="s">
        <v>602</v>
      </c>
      <c r="N594" s="1" t="s">
        <v>79</v>
      </c>
      <c r="O594" s="1" t="s">
        <v>80</v>
      </c>
      <c r="P594" s="1" t="s">
        <v>43</v>
      </c>
      <c r="Q594" s="1" t="s">
        <v>43</v>
      </c>
      <c r="R594" s="3">
        <v>0</v>
      </c>
      <c r="S594" s="1" t="s">
        <v>44</v>
      </c>
      <c r="T594" s="1" t="s">
        <v>45</v>
      </c>
      <c r="U594" s="1" t="s">
        <v>1373</v>
      </c>
      <c r="V594" s="1" t="s">
        <v>46</v>
      </c>
      <c r="W594" s="1" t="s">
        <v>1325</v>
      </c>
      <c r="X594" s="1" t="s">
        <v>1374</v>
      </c>
      <c r="Y594" s="1" t="s">
        <v>83</v>
      </c>
      <c r="Z594" s="1" t="s">
        <v>1356</v>
      </c>
      <c r="AA594" s="1" t="s">
        <v>51</v>
      </c>
      <c r="AB594" s="1" t="s">
        <v>1374</v>
      </c>
      <c r="AC594" s="1" t="s">
        <v>37</v>
      </c>
    </row>
    <row r="595" spans="1:29" hidden="1" x14ac:dyDescent="0.25">
      <c r="A595" s="1" t="s">
        <v>33</v>
      </c>
      <c r="B595" s="1" t="s">
        <v>34</v>
      </c>
      <c r="C595" s="2">
        <v>44957</v>
      </c>
      <c r="D595" s="1" t="s">
        <v>73</v>
      </c>
      <c r="E595" s="1" t="s">
        <v>74</v>
      </c>
      <c r="F595" s="1" t="s">
        <v>37</v>
      </c>
      <c r="G595" s="1" t="s">
        <v>1373</v>
      </c>
      <c r="H595" s="1" t="s">
        <v>76</v>
      </c>
      <c r="I595" s="3">
        <v>38667</v>
      </c>
      <c r="J595" s="3">
        <v>0</v>
      </c>
      <c r="K595" s="1" t="s">
        <v>40</v>
      </c>
      <c r="L595" s="1" t="s">
        <v>1376</v>
      </c>
      <c r="M595" s="1" t="s">
        <v>1377</v>
      </c>
      <c r="N595" s="1" t="s">
        <v>79</v>
      </c>
      <c r="O595" s="1" t="s">
        <v>80</v>
      </c>
      <c r="P595" s="1" t="s">
        <v>43</v>
      </c>
      <c r="Q595" s="1" t="s">
        <v>43</v>
      </c>
      <c r="R595" s="3">
        <v>0</v>
      </c>
      <c r="S595" s="1" t="s">
        <v>44</v>
      </c>
      <c r="T595" s="1" t="s">
        <v>45</v>
      </c>
      <c r="U595" s="1" t="s">
        <v>1373</v>
      </c>
      <c r="V595" s="1" t="s">
        <v>46</v>
      </c>
      <c r="W595" s="1" t="s">
        <v>1325</v>
      </c>
      <c r="X595" s="1" t="s">
        <v>1374</v>
      </c>
      <c r="Y595" s="1" t="s">
        <v>83</v>
      </c>
      <c r="Z595" s="1" t="s">
        <v>1356</v>
      </c>
      <c r="AA595" s="1" t="s">
        <v>51</v>
      </c>
      <c r="AB595" s="1" t="s">
        <v>1374</v>
      </c>
      <c r="AC595" s="1" t="s">
        <v>37</v>
      </c>
    </row>
    <row r="596" spans="1:29" hidden="1" x14ac:dyDescent="0.25">
      <c r="A596" s="1" t="s">
        <v>33</v>
      </c>
      <c r="B596" s="1" t="s">
        <v>34</v>
      </c>
      <c r="C596" s="2">
        <v>44957</v>
      </c>
      <c r="D596" s="1" t="s">
        <v>73</v>
      </c>
      <c r="E596" s="1" t="s">
        <v>74</v>
      </c>
      <c r="F596" s="1" t="s">
        <v>37</v>
      </c>
      <c r="G596" s="1" t="s">
        <v>1373</v>
      </c>
      <c r="H596" s="1" t="s">
        <v>76</v>
      </c>
      <c r="I596" s="3">
        <v>77334</v>
      </c>
      <c r="J596" s="3">
        <v>0</v>
      </c>
      <c r="K596" s="1" t="s">
        <v>40</v>
      </c>
      <c r="L596" s="1" t="s">
        <v>1378</v>
      </c>
      <c r="M596" s="1" t="s">
        <v>635</v>
      </c>
      <c r="N596" s="1" t="s">
        <v>79</v>
      </c>
      <c r="O596" s="1" t="s">
        <v>80</v>
      </c>
      <c r="P596" s="1" t="s">
        <v>43</v>
      </c>
      <c r="Q596" s="1" t="s">
        <v>43</v>
      </c>
      <c r="R596" s="3">
        <v>0</v>
      </c>
      <c r="S596" s="1" t="s">
        <v>44</v>
      </c>
      <c r="T596" s="1" t="s">
        <v>45</v>
      </c>
      <c r="U596" s="1" t="s">
        <v>1373</v>
      </c>
      <c r="V596" s="1" t="s">
        <v>46</v>
      </c>
      <c r="W596" s="1" t="s">
        <v>1325</v>
      </c>
      <c r="X596" s="1" t="s">
        <v>1374</v>
      </c>
      <c r="Y596" s="1" t="s">
        <v>83</v>
      </c>
      <c r="Z596" s="1" t="s">
        <v>1356</v>
      </c>
      <c r="AA596" s="1" t="s">
        <v>51</v>
      </c>
      <c r="AB596" s="1" t="s">
        <v>1374</v>
      </c>
      <c r="AC596" s="1" t="s">
        <v>37</v>
      </c>
    </row>
    <row r="597" spans="1:29" hidden="1" x14ac:dyDescent="0.25">
      <c r="A597" s="1" t="s">
        <v>33</v>
      </c>
      <c r="B597" s="1" t="s">
        <v>34</v>
      </c>
      <c r="C597" s="2">
        <v>44957</v>
      </c>
      <c r="D597" s="1" t="s">
        <v>73</v>
      </c>
      <c r="E597" s="1" t="s">
        <v>74</v>
      </c>
      <c r="F597" s="1" t="s">
        <v>37</v>
      </c>
      <c r="G597" s="1" t="s">
        <v>1373</v>
      </c>
      <c r="H597" s="1" t="s">
        <v>76</v>
      </c>
      <c r="I597" s="3">
        <v>309334</v>
      </c>
      <c r="J597" s="3">
        <v>0</v>
      </c>
      <c r="K597" s="1" t="s">
        <v>40</v>
      </c>
      <c r="L597" s="1" t="s">
        <v>1379</v>
      </c>
      <c r="M597" s="1" t="s">
        <v>717</v>
      </c>
      <c r="N597" s="1" t="s">
        <v>89</v>
      </c>
      <c r="O597" s="1" t="s">
        <v>90</v>
      </c>
      <c r="P597" s="1" t="s">
        <v>43</v>
      </c>
      <c r="Q597" s="1" t="s">
        <v>43</v>
      </c>
      <c r="R597" s="3">
        <v>0</v>
      </c>
      <c r="S597" s="1" t="s">
        <v>44</v>
      </c>
      <c r="T597" s="1" t="s">
        <v>45</v>
      </c>
      <c r="U597" s="1" t="s">
        <v>1373</v>
      </c>
      <c r="V597" s="1" t="s">
        <v>46</v>
      </c>
      <c r="W597" s="1" t="s">
        <v>1325</v>
      </c>
      <c r="X597" s="1" t="s">
        <v>1374</v>
      </c>
      <c r="Y597" s="1" t="s">
        <v>83</v>
      </c>
      <c r="Z597" s="1" t="s">
        <v>1356</v>
      </c>
      <c r="AA597" s="1" t="s">
        <v>51</v>
      </c>
      <c r="AB597" s="1" t="s">
        <v>1374</v>
      </c>
      <c r="AC597" s="1" t="s">
        <v>37</v>
      </c>
    </row>
    <row r="598" spans="1:29" hidden="1" x14ac:dyDescent="0.25">
      <c r="A598" s="1" t="s">
        <v>33</v>
      </c>
      <c r="B598" s="1" t="s">
        <v>34</v>
      </c>
      <c r="C598" s="2">
        <v>44957</v>
      </c>
      <c r="D598" s="1" t="s">
        <v>73</v>
      </c>
      <c r="E598" s="1" t="s">
        <v>74</v>
      </c>
      <c r="F598" s="1" t="s">
        <v>37</v>
      </c>
      <c r="G598" s="1" t="s">
        <v>1373</v>
      </c>
      <c r="H598" s="1" t="s">
        <v>76</v>
      </c>
      <c r="I598" s="3">
        <v>38667</v>
      </c>
      <c r="J598" s="3">
        <v>0</v>
      </c>
      <c r="K598" s="1" t="s">
        <v>40</v>
      </c>
      <c r="L598" s="1" t="s">
        <v>283</v>
      </c>
      <c r="M598" s="1" t="s">
        <v>284</v>
      </c>
      <c r="N598" s="1" t="s">
        <v>79</v>
      </c>
      <c r="O598" s="1" t="s">
        <v>80</v>
      </c>
      <c r="P598" s="1" t="s">
        <v>43</v>
      </c>
      <c r="Q598" s="1" t="s">
        <v>43</v>
      </c>
      <c r="R598" s="3">
        <v>0</v>
      </c>
      <c r="S598" s="1" t="s">
        <v>44</v>
      </c>
      <c r="T598" s="1" t="s">
        <v>45</v>
      </c>
      <c r="U598" s="1" t="s">
        <v>1373</v>
      </c>
      <c r="V598" s="1" t="s">
        <v>46</v>
      </c>
      <c r="W598" s="1" t="s">
        <v>1325</v>
      </c>
      <c r="X598" s="1" t="s">
        <v>1374</v>
      </c>
      <c r="Y598" s="1" t="s">
        <v>83</v>
      </c>
      <c r="Z598" s="1" t="s">
        <v>1356</v>
      </c>
      <c r="AA598" s="1" t="s">
        <v>51</v>
      </c>
      <c r="AB598" s="1" t="s">
        <v>1374</v>
      </c>
      <c r="AC598" s="1" t="s">
        <v>37</v>
      </c>
    </row>
    <row r="599" spans="1:29" hidden="1" x14ac:dyDescent="0.25">
      <c r="A599" s="1" t="s">
        <v>33</v>
      </c>
      <c r="B599" s="1" t="s">
        <v>34</v>
      </c>
      <c r="C599" s="2">
        <v>44957</v>
      </c>
      <c r="D599" s="1" t="s">
        <v>73</v>
      </c>
      <c r="E599" s="1" t="s">
        <v>74</v>
      </c>
      <c r="F599" s="1" t="s">
        <v>37</v>
      </c>
      <c r="G599" s="1" t="s">
        <v>1373</v>
      </c>
      <c r="H599" s="1" t="s">
        <v>76</v>
      </c>
      <c r="I599" s="3">
        <v>38667</v>
      </c>
      <c r="J599" s="3">
        <v>0</v>
      </c>
      <c r="K599" s="1" t="s">
        <v>40</v>
      </c>
      <c r="L599" s="1" t="s">
        <v>408</v>
      </c>
      <c r="M599" s="1" t="s">
        <v>409</v>
      </c>
      <c r="N599" s="1" t="s">
        <v>79</v>
      </c>
      <c r="O599" s="1" t="s">
        <v>80</v>
      </c>
      <c r="P599" s="1" t="s">
        <v>43</v>
      </c>
      <c r="Q599" s="1" t="s">
        <v>43</v>
      </c>
      <c r="R599" s="3">
        <v>0</v>
      </c>
      <c r="S599" s="1" t="s">
        <v>44</v>
      </c>
      <c r="T599" s="1" t="s">
        <v>45</v>
      </c>
      <c r="U599" s="1" t="s">
        <v>1373</v>
      </c>
      <c r="V599" s="1" t="s">
        <v>46</v>
      </c>
      <c r="W599" s="1" t="s">
        <v>1325</v>
      </c>
      <c r="X599" s="1" t="s">
        <v>1374</v>
      </c>
      <c r="Y599" s="1" t="s">
        <v>83</v>
      </c>
      <c r="Z599" s="1" t="s">
        <v>1356</v>
      </c>
      <c r="AA599" s="1" t="s">
        <v>51</v>
      </c>
      <c r="AB599" s="1" t="s">
        <v>1374</v>
      </c>
      <c r="AC599" s="1" t="s">
        <v>37</v>
      </c>
    </row>
    <row r="600" spans="1:29" hidden="1" x14ac:dyDescent="0.25">
      <c r="A600" s="1" t="s">
        <v>33</v>
      </c>
      <c r="B600" s="1" t="s">
        <v>34</v>
      </c>
      <c r="C600" s="2">
        <v>44957</v>
      </c>
      <c r="D600" s="1" t="s">
        <v>73</v>
      </c>
      <c r="E600" s="1" t="s">
        <v>74</v>
      </c>
      <c r="F600" s="1" t="s">
        <v>37</v>
      </c>
      <c r="G600" s="1" t="s">
        <v>1373</v>
      </c>
      <c r="H600" s="1" t="s">
        <v>76</v>
      </c>
      <c r="I600" s="3">
        <v>464000</v>
      </c>
      <c r="J600" s="3">
        <v>0</v>
      </c>
      <c r="K600" s="1" t="s">
        <v>40</v>
      </c>
      <c r="L600" s="1" t="s">
        <v>464</v>
      </c>
      <c r="M600" s="1" t="s">
        <v>465</v>
      </c>
      <c r="N600" s="1" t="s">
        <v>79</v>
      </c>
      <c r="O600" s="1" t="s">
        <v>80</v>
      </c>
      <c r="P600" s="1" t="s">
        <v>43</v>
      </c>
      <c r="Q600" s="1" t="s">
        <v>43</v>
      </c>
      <c r="R600" s="3">
        <v>0</v>
      </c>
      <c r="S600" s="1" t="s">
        <v>44</v>
      </c>
      <c r="T600" s="1" t="s">
        <v>45</v>
      </c>
      <c r="U600" s="1" t="s">
        <v>1373</v>
      </c>
      <c r="V600" s="1" t="s">
        <v>46</v>
      </c>
      <c r="W600" s="1" t="s">
        <v>1325</v>
      </c>
      <c r="X600" s="1" t="s">
        <v>1374</v>
      </c>
      <c r="Y600" s="1" t="s">
        <v>83</v>
      </c>
      <c r="Z600" s="1" t="s">
        <v>1356</v>
      </c>
      <c r="AA600" s="1" t="s">
        <v>51</v>
      </c>
      <c r="AB600" s="1" t="s">
        <v>1374</v>
      </c>
      <c r="AC600" s="1" t="s">
        <v>37</v>
      </c>
    </row>
    <row r="601" spans="1:29" hidden="1" x14ac:dyDescent="0.25">
      <c r="A601" s="1" t="s">
        <v>33</v>
      </c>
      <c r="B601" s="1" t="s">
        <v>34</v>
      </c>
      <c r="C601" s="2">
        <v>44957</v>
      </c>
      <c r="D601" s="1" t="s">
        <v>73</v>
      </c>
      <c r="E601" s="1" t="s">
        <v>74</v>
      </c>
      <c r="F601" s="1" t="s">
        <v>37</v>
      </c>
      <c r="G601" s="1" t="s">
        <v>1373</v>
      </c>
      <c r="H601" s="1" t="s">
        <v>76</v>
      </c>
      <c r="I601" s="3">
        <v>77334</v>
      </c>
      <c r="J601" s="3">
        <v>0</v>
      </c>
      <c r="K601" s="1" t="s">
        <v>40</v>
      </c>
      <c r="L601" s="1" t="s">
        <v>141</v>
      </c>
      <c r="M601" s="1" t="s">
        <v>142</v>
      </c>
      <c r="N601" s="1" t="s">
        <v>79</v>
      </c>
      <c r="O601" s="1" t="s">
        <v>80</v>
      </c>
      <c r="P601" s="1" t="s">
        <v>43</v>
      </c>
      <c r="Q601" s="1" t="s">
        <v>43</v>
      </c>
      <c r="R601" s="3">
        <v>0</v>
      </c>
      <c r="S601" s="1" t="s">
        <v>44</v>
      </c>
      <c r="T601" s="1" t="s">
        <v>45</v>
      </c>
      <c r="U601" s="1" t="s">
        <v>1373</v>
      </c>
      <c r="V601" s="1" t="s">
        <v>46</v>
      </c>
      <c r="W601" s="1" t="s">
        <v>1325</v>
      </c>
      <c r="X601" s="1" t="s">
        <v>1374</v>
      </c>
      <c r="Y601" s="1" t="s">
        <v>83</v>
      </c>
      <c r="Z601" s="1" t="s">
        <v>1356</v>
      </c>
      <c r="AA601" s="1" t="s">
        <v>51</v>
      </c>
      <c r="AB601" s="1" t="s">
        <v>1374</v>
      </c>
      <c r="AC601" s="1" t="s">
        <v>37</v>
      </c>
    </row>
    <row r="602" spans="1:29" hidden="1" x14ac:dyDescent="0.25">
      <c r="A602" s="1" t="s">
        <v>33</v>
      </c>
      <c r="B602" s="1" t="s">
        <v>34</v>
      </c>
      <c r="C602" s="2">
        <v>44957</v>
      </c>
      <c r="D602" s="1" t="s">
        <v>73</v>
      </c>
      <c r="E602" s="1" t="s">
        <v>74</v>
      </c>
      <c r="F602" s="1" t="s">
        <v>37</v>
      </c>
      <c r="G602" s="1" t="s">
        <v>1373</v>
      </c>
      <c r="H602" s="1" t="s">
        <v>76</v>
      </c>
      <c r="I602" s="3">
        <v>154667</v>
      </c>
      <c r="J602" s="3">
        <v>0</v>
      </c>
      <c r="K602" s="1" t="s">
        <v>40</v>
      </c>
      <c r="L602" s="1" t="s">
        <v>168</v>
      </c>
      <c r="M602" s="1" t="s">
        <v>169</v>
      </c>
      <c r="N602" s="1" t="s">
        <v>79</v>
      </c>
      <c r="O602" s="1" t="s">
        <v>80</v>
      </c>
      <c r="P602" s="1" t="s">
        <v>43</v>
      </c>
      <c r="Q602" s="1" t="s">
        <v>43</v>
      </c>
      <c r="R602" s="3">
        <v>0</v>
      </c>
      <c r="S602" s="1" t="s">
        <v>44</v>
      </c>
      <c r="T602" s="1" t="s">
        <v>45</v>
      </c>
      <c r="U602" s="1" t="s">
        <v>1373</v>
      </c>
      <c r="V602" s="1" t="s">
        <v>46</v>
      </c>
      <c r="W602" s="1" t="s">
        <v>1325</v>
      </c>
      <c r="X602" s="1" t="s">
        <v>1374</v>
      </c>
      <c r="Y602" s="1" t="s">
        <v>83</v>
      </c>
      <c r="Z602" s="1" t="s">
        <v>1356</v>
      </c>
      <c r="AA602" s="1" t="s">
        <v>51</v>
      </c>
      <c r="AB602" s="1" t="s">
        <v>1374</v>
      </c>
      <c r="AC602" s="1" t="s">
        <v>37</v>
      </c>
    </row>
    <row r="603" spans="1:29" hidden="1" x14ac:dyDescent="0.25">
      <c r="A603" s="1" t="s">
        <v>33</v>
      </c>
      <c r="B603" s="1" t="s">
        <v>34</v>
      </c>
      <c r="C603" s="2">
        <v>44957</v>
      </c>
      <c r="D603" s="1" t="s">
        <v>73</v>
      </c>
      <c r="E603" s="1" t="s">
        <v>74</v>
      </c>
      <c r="F603" s="1" t="s">
        <v>37</v>
      </c>
      <c r="G603" s="1" t="s">
        <v>1373</v>
      </c>
      <c r="H603" s="1" t="s">
        <v>76</v>
      </c>
      <c r="I603" s="3">
        <v>46362</v>
      </c>
      <c r="J603" s="3">
        <v>0</v>
      </c>
      <c r="K603" s="1" t="s">
        <v>40</v>
      </c>
      <c r="L603" s="1" t="s">
        <v>1360</v>
      </c>
      <c r="M603" s="1" t="s">
        <v>771</v>
      </c>
      <c r="N603" s="1" t="s">
        <v>79</v>
      </c>
      <c r="O603" s="1" t="s">
        <v>80</v>
      </c>
      <c r="P603" s="1" t="s">
        <v>43</v>
      </c>
      <c r="Q603" s="1" t="s">
        <v>43</v>
      </c>
      <c r="R603" s="3">
        <v>0</v>
      </c>
      <c r="S603" s="1" t="s">
        <v>44</v>
      </c>
      <c r="T603" s="1" t="s">
        <v>45</v>
      </c>
      <c r="U603" s="1" t="s">
        <v>1373</v>
      </c>
      <c r="V603" s="1" t="s">
        <v>46</v>
      </c>
      <c r="W603" s="1" t="s">
        <v>1325</v>
      </c>
      <c r="X603" s="1" t="s">
        <v>1374</v>
      </c>
      <c r="Y603" s="1" t="s">
        <v>83</v>
      </c>
      <c r="Z603" s="1" t="s">
        <v>1356</v>
      </c>
      <c r="AA603" s="1" t="s">
        <v>51</v>
      </c>
      <c r="AB603" s="1" t="s">
        <v>1374</v>
      </c>
      <c r="AC603" s="1" t="s">
        <v>37</v>
      </c>
    </row>
    <row r="604" spans="1:29" hidden="1" x14ac:dyDescent="0.25">
      <c r="A604" s="1" t="s">
        <v>33</v>
      </c>
      <c r="B604" s="1" t="s">
        <v>34</v>
      </c>
      <c r="C604" s="2">
        <v>44957</v>
      </c>
      <c r="D604" s="1" t="s">
        <v>73</v>
      </c>
      <c r="E604" s="1" t="s">
        <v>74</v>
      </c>
      <c r="F604" s="1" t="s">
        <v>37</v>
      </c>
      <c r="G604" s="1" t="s">
        <v>1373</v>
      </c>
      <c r="H604" s="1" t="s">
        <v>76</v>
      </c>
      <c r="I604" s="3">
        <v>309334</v>
      </c>
      <c r="J604" s="3">
        <v>0</v>
      </c>
      <c r="K604" s="1" t="s">
        <v>40</v>
      </c>
      <c r="L604" s="1" t="s">
        <v>773</v>
      </c>
      <c r="M604" s="1" t="s">
        <v>774</v>
      </c>
      <c r="N604" s="1" t="s">
        <v>79</v>
      </c>
      <c r="O604" s="1" t="s">
        <v>80</v>
      </c>
      <c r="P604" s="1" t="s">
        <v>43</v>
      </c>
      <c r="Q604" s="1" t="s">
        <v>43</v>
      </c>
      <c r="R604" s="3">
        <v>0</v>
      </c>
      <c r="S604" s="1" t="s">
        <v>44</v>
      </c>
      <c r="T604" s="1" t="s">
        <v>45</v>
      </c>
      <c r="U604" s="1" t="s">
        <v>1373</v>
      </c>
      <c r="V604" s="1" t="s">
        <v>46</v>
      </c>
      <c r="W604" s="1" t="s">
        <v>1325</v>
      </c>
      <c r="X604" s="1" t="s">
        <v>1374</v>
      </c>
      <c r="Y604" s="1" t="s">
        <v>83</v>
      </c>
      <c r="Z604" s="1" t="s">
        <v>1356</v>
      </c>
      <c r="AA604" s="1" t="s">
        <v>51</v>
      </c>
      <c r="AB604" s="1" t="s">
        <v>1374</v>
      </c>
      <c r="AC604" s="1" t="s">
        <v>37</v>
      </c>
    </row>
    <row r="605" spans="1:29" hidden="1" x14ac:dyDescent="0.25">
      <c r="A605" s="1" t="s">
        <v>33</v>
      </c>
      <c r="B605" s="1" t="s">
        <v>34</v>
      </c>
      <c r="C605" s="2">
        <v>44957</v>
      </c>
      <c r="D605" s="1" t="s">
        <v>73</v>
      </c>
      <c r="E605" s="1" t="s">
        <v>74</v>
      </c>
      <c r="F605" s="1" t="s">
        <v>37</v>
      </c>
      <c r="G605" s="1" t="s">
        <v>1373</v>
      </c>
      <c r="H605" s="1" t="s">
        <v>76</v>
      </c>
      <c r="I605" s="3">
        <v>464001</v>
      </c>
      <c r="J605" s="3">
        <v>0</v>
      </c>
      <c r="K605" s="1" t="s">
        <v>40</v>
      </c>
      <c r="L605" s="1" t="s">
        <v>117</v>
      </c>
      <c r="M605" s="1" t="s">
        <v>118</v>
      </c>
      <c r="N605" s="1" t="s">
        <v>79</v>
      </c>
      <c r="O605" s="1" t="s">
        <v>80</v>
      </c>
      <c r="P605" s="1" t="s">
        <v>43</v>
      </c>
      <c r="Q605" s="1" t="s">
        <v>43</v>
      </c>
      <c r="R605" s="3">
        <v>0</v>
      </c>
      <c r="S605" s="1" t="s">
        <v>44</v>
      </c>
      <c r="T605" s="1" t="s">
        <v>45</v>
      </c>
      <c r="U605" s="1" t="s">
        <v>1373</v>
      </c>
      <c r="V605" s="1" t="s">
        <v>46</v>
      </c>
      <c r="W605" s="1" t="s">
        <v>1325</v>
      </c>
      <c r="X605" s="1" t="s">
        <v>1374</v>
      </c>
      <c r="Y605" s="1" t="s">
        <v>83</v>
      </c>
      <c r="Z605" s="1" t="s">
        <v>1356</v>
      </c>
      <c r="AA605" s="1" t="s">
        <v>51</v>
      </c>
      <c r="AB605" s="1" t="s">
        <v>1374</v>
      </c>
      <c r="AC605" s="1" t="s">
        <v>37</v>
      </c>
    </row>
    <row r="606" spans="1:29" hidden="1" x14ac:dyDescent="0.25">
      <c r="A606" s="1" t="s">
        <v>33</v>
      </c>
      <c r="B606" s="1" t="s">
        <v>34</v>
      </c>
      <c r="C606" s="2">
        <v>44957</v>
      </c>
      <c r="D606" s="1" t="s">
        <v>73</v>
      </c>
      <c r="E606" s="1" t="s">
        <v>74</v>
      </c>
      <c r="F606" s="1" t="s">
        <v>37</v>
      </c>
      <c r="G606" s="1" t="s">
        <v>1373</v>
      </c>
      <c r="H606" s="1" t="s">
        <v>76</v>
      </c>
      <c r="I606" s="3">
        <v>116000</v>
      </c>
      <c r="J606" s="3">
        <v>0</v>
      </c>
      <c r="K606" s="1" t="s">
        <v>40</v>
      </c>
      <c r="L606" s="1" t="s">
        <v>133</v>
      </c>
      <c r="M606" s="1" t="s">
        <v>134</v>
      </c>
      <c r="N606" s="1" t="s">
        <v>79</v>
      </c>
      <c r="O606" s="1" t="s">
        <v>80</v>
      </c>
      <c r="P606" s="1" t="s">
        <v>43</v>
      </c>
      <c r="Q606" s="1" t="s">
        <v>43</v>
      </c>
      <c r="R606" s="3">
        <v>0</v>
      </c>
      <c r="S606" s="1" t="s">
        <v>44</v>
      </c>
      <c r="T606" s="1" t="s">
        <v>45</v>
      </c>
      <c r="U606" s="1" t="s">
        <v>1373</v>
      </c>
      <c r="V606" s="1" t="s">
        <v>46</v>
      </c>
      <c r="W606" s="1" t="s">
        <v>1325</v>
      </c>
      <c r="X606" s="1" t="s">
        <v>1374</v>
      </c>
      <c r="Y606" s="1" t="s">
        <v>83</v>
      </c>
      <c r="Z606" s="1" t="s">
        <v>1356</v>
      </c>
      <c r="AA606" s="1" t="s">
        <v>51</v>
      </c>
      <c r="AB606" s="1" t="s">
        <v>1374</v>
      </c>
      <c r="AC606" s="1" t="s">
        <v>37</v>
      </c>
    </row>
    <row r="607" spans="1:29" hidden="1" x14ac:dyDescent="0.25">
      <c r="A607" s="1" t="s">
        <v>33</v>
      </c>
      <c r="B607" s="1" t="s">
        <v>34</v>
      </c>
      <c r="C607" s="2">
        <v>44957</v>
      </c>
      <c r="D607" s="1" t="s">
        <v>73</v>
      </c>
      <c r="E607" s="1" t="s">
        <v>74</v>
      </c>
      <c r="F607" s="1" t="s">
        <v>37</v>
      </c>
      <c r="G607" s="1" t="s">
        <v>1373</v>
      </c>
      <c r="H607" s="1" t="s">
        <v>76</v>
      </c>
      <c r="I607" s="3">
        <v>43159</v>
      </c>
      <c r="J607" s="3">
        <v>0</v>
      </c>
      <c r="K607" s="1" t="s">
        <v>40</v>
      </c>
      <c r="L607" s="1" t="s">
        <v>1050</v>
      </c>
      <c r="M607" s="1" t="s">
        <v>785</v>
      </c>
      <c r="N607" s="1" t="s">
        <v>79</v>
      </c>
      <c r="O607" s="1" t="s">
        <v>80</v>
      </c>
      <c r="P607" s="1" t="s">
        <v>43</v>
      </c>
      <c r="Q607" s="1" t="s">
        <v>43</v>
      </c>
      <c r="R607" s="3">
        <v>0</v>
      </c>
      <c r="S607" s="1" t="s">
        <v>44</v>
      </c>
      <c r="T607" s="1" t="s">
        <v>45</v>
      </c>
      <c r="U607" s="1" t="s">
        <v>1373</v>
      </c>
      <c r="V607" s="1" t="s">
        <v>46</v>
      </c>
      <c r="W607" s="1" t="s">
        <v>1325</v>
      </c>
      <c r="X607" s="1" t="s">
        <v>1374</v>
      </c>
      <c r="Y607" s="1" t="s">
        <v>83</v>
      </c>
      <c r="Z607" s="1" t="s">
        <v>1356</v>
      </c>
      <c r="AA607" s="1" t="s">
        <v>51</v>
      </c>
      <c r="AB607" s="1" t="s">
        <v>1374</v>
      </c>
      <c r="AC607" s="1" t="s">
        <v>37</v>
      </c>
    </row>
    <row r="608" spans="1:29" hidden="1" x14ac:dyDescent="0.25">
      <c r="A608" s="1" t="s">
        <v>33</v>
      </c>
      <c r="B608" s="1" t="s">
        <v>34</v>
      </c>
      <c r="C608" s="2">
        <v>44957</v>
      </c>
      <c r="D608" s="1" t="s">
        <v>73</v>
      </c>
      <c r="E608" s="1" t="s">
        <v>74</v>
      </c>
      <c r="F608" s="1" t="s">
        <v>37</v>
      </c>
      <c r="G608" s="1" t="s">
        <v>1373</v>
      </c>
      <c r="H608" s="1" t="s">
        <v>76</v>
      </c>
      <c r="I608" s="3">
        <v>348001</v>
      </c>
      <c r="J608" s="3">
        <v>0</v>
      </c>
      <c r="K608" s="1" t="s">
        <v>40</v>
      </c>
      <c r="L608" s="1" t="s">
        <v>416</v>
      </c>
      <c r="M608" s="1" t="s">
        <v>417</v>
      </c>
      <c r="N608" s="1" t="s">
        <v>79</v>
      </c>
      <c r="O608" s="1" t="s">
        <v>80</v>
      </c>
      <c r="P608" s="1" t="s">
        <v>43</v>
      </c>
      <c r="Q608" s="1" t="s">
        <v>43</v>
      </c>
      <c r="R608" s="3">
        <v>0</v>
      </c>
      <c r="S608" s="1" t="s">
        <v>44</v>
      </c>
      <c r="T608" s="1" t="s">
        <v>45</v>
      </c>
      <c r="U608" s="1" t="s">
        <v>1373</v>
      </c>
      <c r="V608" s="1" t="s">
        <v>46</v>
      </c>
      <c r="W608" s="1" t="s">
        <v>1325</v>
      </c>
      <c r="X608" s="1" t="s">
        <v>1374</v>
      </c>
      <c r="Y608" s="1" t="s">
        <v>83</v>
      </c>
      <c r="Z608" s="1" t="s">
        <v>1356</v>
      </c>
      <c r="AA608" s="1" t="s">
        <v>51</v>
      </c>
      <c r="AB608" s="1" t="s">
        <v>1374</v>
      </c>
      <c r="AC608" s="1" t="s">
        <v>37</v>
      </c>
    </row>
    <row r="609" spans="1:29" hidden="1" x14ac:dyDescent="0.25">
      <c r="A609" s="1" t="s">
        <v>33</v>
      </c>
      <c r="B609" s="1" t="s">
        <v>34</v>
      </c>
      <c r="C609" s="2">
        <v>44957</v>
      </c>
      <c r="D609" s="1" t="s">
        <v>73</v>
      </c>
      <c r="E609" s="1" t="s">
        <v>74</v>
      </c>
      <c r="F609" s="1" t="s">
        <v>37</v>
      </c>
      <c r="G609" s="1" t="s">
        <v>1373</v>
      </c>
      <c r="H609" s="1" t="s">
        <v>76</v>
      </c>
      <c r="I609" s="3">
        <v>38667</v>
      </c>
      <c r="J609" s="3">
        <v>0</v>
      </c>
      <c r="K609" s="1" t="s">
        <v>40</v>
      </c>
      <c r="L609" s="1" t="s">
        <v>148</v>
      </c>
      <c r="M609" s="1" t="s">
        <v>149</v>
      </c>
      <c r="N609" s="1" t="s">
        <v>79</v>
      </c>
      <c r="O609" s="1" t="s">
        <v>80</v>
      </c>
      <c r="P609" s="1" t="s">
        <v>43</v>
      </c>
      <c r="Q609" s="1" t="s">
        <v>43</v>
      </c>
      <c r="R609" s="3">
        <v>0</v>
      </c>
      <c r="S609" s="1" t="s">
        <v>44</v>
      </c>
      <c r="T609" s="1" t="s">
        <v>45</v>
      </c>
      <c r="U609" s="1" t="s">
        <v>1373</v>
      </c>
      <c r="V609" s="1" t="s">
        <v>46</v>
      </c>
      <c r="W609" s="1" t="s">
        <v>1325</v>
      </c>
      <c r="X609" s="1" t="s">
        <v>1374</v>
      </c>
      <c r="Y609" s="1" t="s">
        <v>83</v>
      </c>
      <c r="Z609" s="1" t="s">
        <v>1356</v>
      </c>
      <c r="AA609" s="1" t="s">
        <v>51</v>
      </c>
      <c r="AB609" s="1" t="s">
        <v>1374</v>
      </c>
      <c r="AC609" s="1" t="s">
        <v>37</v>
      </c>
    </row>
    <row r="610" spans="1:29" hidden="1" x14ac:dyDescent="0.25">
      <c r="A610" s="1" t="s">
        <v>33</v>
      </c>
      <c r="B610" s="1" t="s">
        <v>34</v>
      </c>
      <c r="C610" s="2">
        <v>44957</v>
      </c>
      <c r="D610" s="1" t="s">
        <v>73</v>
      </c>
      <c r="E610" s="1" t="s">
        <v>74</v>
      </c>
      <c r="F610" s="1" t="s">
        <v>37</v>
      </c>
      <c r="G610" s="1" t="s">
        <v>1373</v>
      </c>
      <c r="H610" s="1" t="s">
        <v>76</v>
      </c>
      <c r="I610" s="3">
        <v>464001</v>
      </c>
      <c r="J610" s="3">
        <v>0</v>
      </c>
      <c r="K610" s="1" t="s">
        <v>40</v>
      </c>
      <c r="L610" s="1" t="s">
        <v>601</v>
      </c>
      <c r="M610" s="1" t="s">
        <v>602</v>
      </c>
      <c r="N610" s="1" t="s">
        <v>79</v>
      </c>
      <c r="O610" s="1" t="s">
        <v>80</v>
      </c>
      <c r="P610" s="1" t="s">
        <v>43</v>
      </c>
      <c r="Q610" s="1" t="s">
        <v>43</v>
      </c>
      <c r="R610" s="3">
        <v>0</v>
      </c>
      <c r="S610" s="1" t="s">
        <v>44</v>
      </c>
      <c r="T610" s="1" t="s">
        <v>45</v>
      </c>
      <c r="U610" s="1" t="s">
        <v>1373</v>
      </c>
      <c r="V610" s="1" t="s">
        <v>46</v>
      </c>
      <c r="W610" s="1" t="s">
        <v>1325</v>
      </c>
      <c r="X610" s="1" t="s">
        <v>1374</v>
      </c>
      <c r="Y610" s="1" t="s">
        <v>83</v>
      </c>
      <c r="Z610" s="1" t="s">
        <v>1356</v>
      </c>
      <c r="AA610" s="1" t="s">
        <v>51</v>
      </c>
      <c r="AB610" s="1" t="s">
        <v>1374</v>
      </c>
      <c r="AC610" s="1" t="s">
        <v>37</v>
      </c>
    </row>
    <row r="611" spans="1:29" hidden="1" x14ac:dyDescent="0.25">
      <c r="A611" s="1" t="s">
        <v>33</v>
      </c>
      <c r="B611" s="1" t="s">
        <v>34</v>
      </c>
      <c r="C611" s="2">
        <v>44957</v>
      </c>
      <c r="D611" s="1" t="s">
        <v>73</v>
      </c>
      <c r="E611" s="1" t="s">
        <v>74</v>
      </c>
      <c r="F611" s="1" t="s">
        <v>37</v>
      </c>
      <c r="G611" s="1" t="s">
        <v>1373</v>
      </c>
      <c r="H611" s="1" t="s">
        <v>76</v>
      </c>
      <c r="I611" s="3">
        <v>222823</v>
      </c>
      <c r="J611" s="3">
        <v>0</v>
      </c>
      <c r="K611" s="1" t="s">
        <v>40</v>
      </c>
      <c r="L611" s="1" t="s">
        <v>666</v>
      </c>
      <c r="M611" s="1" t="s">
        <v>667</v>
      </c>
      <c r="N611" s="1" t="s">
        <v>79</v>
      </c>
      <c r="O611" s="1" t="s">
        <v>80</v>
      </c>
      <c r="P611" s="1" t="s">
        <v>43</v>
      </c>
      <c r="Q611" s="1" t="s">
        <v>43</v>
      </c>
      <c r="R611" s="3">
        <v>0</v>
      </c>
      <c r="S611" s="1" t="s">
        <v>44</v>
      </c>
      <c r="T611" s="1" t="s">
        <v>45</v>
      </c>
      <c r="U611" s="1" t="s">
        <v>1373</v>
      </c>
      <c r="V611" s="1" t="s">
        <v>46</v>
      </c>
      <c r="W611" s="1" t="s">
        <v>1325</v>
      </c>
      <c r="X611" s="1" t="s">
        <v>1374</v>
      </c>
      <c r="Y611" s="1" t="s">
        <v>83</v>
      </c>
      <c r="Z611" s="1" t="s">
        <v>1356</v>
      </c>
      <c r="AA611" s="1" t="s">
        <v>51</v>
      </c>
      <c r="AB611" s="1" t="s">
        <v>1374</v>
      </c>
      <c r="AC611" s="1" t="s">
        <v>37</v>
      </c>
    </row>
    <row r="612" spans="1:29" hidden="1" x14ac:dyDescent="0.25">
      <c r="A612" s="1" t="s">
        <v>33</v>
      </c>
      <c r="B612" s="1" t="s">
        <v>34</v>
      </c>
      <c r="C612" s="2">
        <v>44959</v>
      </c>
      <c r="D612" s="1" t="s">
        <v>35</v>
      </c>
      <c r="E612" s="1" t="s">
        <v>36</v>
      </c>
      <c r="F612" s="1" t="s">
        <v>37</v>
      </c>
      <c r="G612" s="1" t="s">
        <v>1380</v>
      </c>
      <c r="H612" s="1" t="s">
        <v>1381</v>
      </c>
      <c r="I612" s="3">
        <v>0</v>
      </c>
      <c r="J612" s="54">
        <v>36238</v>
      </c>
      <c r="K612" s="1" t="s">
        <v>40</v>
      </c>
      <c r="L612" s="1" t="s">
        <v>340</v>
      </c>
      <c r="M612" s="1" t="s">
        <v>341</v>
      </c>
      <c r="N612" s="1" t="s">
        <v>37</v>
      </c>
      <c r="O612" s="1" t="s">
        <v>43</v>
      </c>
      <c r="P612" s="1" t="s">
        <v>43</v>
      </c>
      <c r="Q612" s="1" t="s">
        <v>43</v>
      </c>
      <c r="R612" s="3">
        <v>0</v>
      </c>
      <c r="S612" s="1" t="s">
        <v>44</v>
      </c>
      <c r="T612" s="1" t="s">
        <v>45</v>
      </c>
      <c r="U612" s="1" t="s">
        <v>1380</v>
      </c>
      <c r="V612" s="1" t="s">
        <v>46</v>
      </c>
      <c r="W612" s="1" t="s">
        <v>47</v>
      </c>
      <c r="X612" s="1" t="s">
        <v>1382</v>
      </c>
      <c r="Y612" s="1" t="s">
        <v>49</v>
      </c>
      <c r="Z612" s="1" t="s">
        <v>918</v>
      </c>
      <c r="AA612" s="1" t="s">
        <v>51</v>
      </c>
      <c r="AB612" s="1" t="s">
        <v>1382</v>
      </c>
      <c r="AC612" s="1" t="s">
        <v>37</v>
      </c>
    </row>
    <row r="613" spans="1:29" hidden="1" x14ac:dyDescent="0.25">
      <c r="A613" s="1" t="s">
        <v>33</v>
      </c>
      <c r="B613" s="1" t="s">
        <v>34</v>
      </c>
      <c r="C613" s="2">
        <v>44967</v>
      </c>
      <c r="D613" s="1" t="s">
        <v>35</v>
      </c>
      <c r="E613" s="1" t="s">
        <v>36</v>
      </c>
      <c r="F613" s="1" t="s">
        <v>37</v>
      </c>
      <c r="G613" s="1" t="s">
        <v>1383</v>
      </c>
      <c r="H613" s="1" t="s">
        <v>1384</v>
      </c>
      <c r="I613" s="3">
        <v>0</v>
      </c>
      <c r="J613" s="54">
        <v>33334</v>
      </c>
      <c r="K613" s="1" t="s">
        <v>40</v>
      </c>
      <c r="L613" s="1" t="s">
        <v>340</v>
      </c>
      <c r="M613" s="1" t="s">
        <v>341</v>
      </c>
      <c r="N613" s="1" t="s">
        <v>37</v>
      </c>
      <c r="O613" s="1" t="s">
        <v>43</v>
      </c>
      <c r="P613" s="1" t="s">
        <v>43</v>
      </c>
      <c r="Q613" s="1" t="s">
        <v>43</v>
      </c>
      <c r="R613" s="3">
        <v>0</v>
      </c>
      <c r="S613" s="1" t="s">
        <v>44</v>
      </c>
      <c r="T613" s="1" t="s">
        <v>45</v>
      </c>
      <c r="U613" s="1" t="s">
        <v>1383</v>
      </c>
      <c r="V613" s="1" t="s">
        <v>46</v>
      </c>
      <c r="W613" s="1" t="s">
        <v>47</v>
      </c>
      <c r="X613" s="1" t="s">
        <v>1385</v>
      </c>
      <c r="Y613" s="1" t="s">
        <v>49</v>
      </c>
      <c r="Z613" s="1" t="s">
        <v>918</v>
      </c>
      <c r="AA613" s="1" t="s">
        <v>51</v>
      </c>
      <c r="AB613" s="1" t="s">
        <v>1385</v>
      </c>
      <c r="AC613" s="1" t="s">
        <v>37</v>
      </c>
    </row>
    <row r="614" spans="1:29" hidden="1" x14ac:dyDescent="0.25">
      <c r="A614" s="1" t="s">
        <v>33</v>
      </c>
      <c r="B614" s="1" t="s">
        <v>34</v>
      </c>
      <c r="C614" s="2">
        <v>44967</v>
      </c>
      <c r="D614" s="1" t="s">
        <v>35</v>
      </c>
      <c r="E614" s="1" t="s">
        <v>36</v>
      </c>
      <c r="F614" s="1" t="s">
        <v>37</v>
      </c>
      <c r="G614" s="1" t="s">
        <v>1386</v>
      </c>
      <c r="H614" s="1" t="s">
        <v>1387</v>
      </c>
      <c r="I614" s="3">
        <v>0</v>
      </c>
      <c r="J614" s="54">
        <v>104433</v>
      </c>
      <c r="K614" s="1" t="s">
        <v>40</v>
      </c>
      <c r="L614" s="1" t="s">
        <v>340</v>
      </c>
      <c r="M614" s="1" t="s">
        <v>341</v>
      </c>
      <c r="N614" s="1" t="s">
        <v>37</v>
      </c>
      <c r="O614" s="1" t="s">
        <v>43</v>
      </c>
      <c r="P614" s="1" t="s">
        <v>43</v>
      </c>
      <c r="Q614" s="1" t="s">
        <v>43</v>
      </c>
      <c r="R614" s="3">
        <v>0</v>
      </c>
      <c r="S614" s="1" t="s">
        <v>44</v>
      </c>
      <c r="T614" s="1" t="s">
        <v>45</v>
      </c>
      <c r="U614" s="1" t="s">
        <v>1386</v>
      </c>
      <c r="V614" s="1" t="s">
        <v>46</v>
      </c>
      <c r="W614" s="1" t="s">
        <v>47</v>
      </c>
      <c r="X614" s="1" t="s">
        <v>1388</v>
      </c>
      <c r="Y614" s="1" t="s">
        <v>49</v>
      </c>
      <c r="Z614" s="1" t="s">
        <v>918</v>
      </c>
      <c r="AA614" s="1" t="s">
        <v>51</v>
      </c>
      <c r="AB614" s="1" t="s">
        <v>1388</v>
      </c>
      <c r="AC614" s="1" t="s">
        <v>37</v>
      </c>
    </row>
    <row r="615" spans="1:29" hidden="1" x14ac:dyDescent="0.25">
      <c r="A615" s="1" t="s">
        <v>33</v>
      </c>
      <c r="B615" s="1" t="s">
        <v>34</v>
      </c>
      <c r="C615" s="2">
        <v>44967</v>
      </c>
      <c r="D615" s="1" t="s">
        <v>35</v>
      </c>
      <c r="E615" s="1" t="s">
        <v>36</v>
      </c>
      <c r="F615" s="1" t="s">
        <v>37</v>
      </c>
      <c r="G615" s="1" t="s">
        <v>1389</v>
      </c>
      <c r="H615" s="1" t="s">
        <v>1390</v>
      </c>
      <c r="I615" s="3">
        <v>0</v>
      </c>
      <c r="J615" s="54">
        <v>38667</v>
      </c>
      <c r="K615" s="1" t="s">
        <v>40</v>
      </c>
      <c r="L615" s="1" t="s">
        <v>41</v>
      </c>
      <c r="M615" s="1" t="s">
        <v>42</v>
      </c>
      <c r="N615" s="1" t="s">
        <v>37</v>
      </c>
      <c r="O615" s="1" t="s">
        <v>43</v>
      </c>
      <c r="P615" s="1" t="s">
        <v>43</v>
      </c>
      <c r="Q615" s="1" t="s">
        <v>43</v>
      </c>
      <c r="R615" s="3">
        <v>0</v>
      </c>
      <c r="S615" s="1" t="s">
        <v>44</v>
      </c>
      <c r="T615" s="1" t="s">
        <v>45</v>
      </c>
      <c r="U615" s="1" t="s">
        <v>1389</v>
      </c>
      <c r="V615" s="1" t="s">
        <v>46</v>
      </c>
      <c r="W615" s="1" t="s">
        <v>47</v>
      </c>
      <c r="X615" s="1" t="s">
        <v>1391</v>
      </c>
      <c r="Y615" s="1" t="s">
        <v>49</v>
      </c>
      <c r="Z615" s="1" t="s">
        <v>918</v>
      </c>
      <c r="AA615" s="1" t="s">
        <v>51</v>
      </c>
      <c r="AB615" s="1" t="s">
        <v>1391</v>
      </c>
      <c r="AC615" s="1" t="s">
        <v>37</v>
      </c>
    </row>
    <row r="616" spans="1:29" hidden="1" x14ac:dyDescent="0.25">
      <c r="A616" s="1" t="s">
        <v>33</v>
      </c>
      <c r="B616" s="1" t="s">
        <v>34</v>
      </c>
      <c r="C616" s="2">
        <v>44974</v>
      </c>
      <c r="D616" s="1" t="s">
        <v>35</v>
      </c>
      <c r="E616" s="1" t="s">
        <v>36</v>
      </c>
      <c r="F616" s="1" t="s">
        <v>37</v>
      </c>
      <c r="G616" s="1" t="s">
        <v>1392</v>
      </c>
      <c r="H616" s="1" t="s">
        <v>1393</v>
      </c>
      <c r="I616" s="3">
        <v>0</v>
      </c>
      <c r="J616" s="54">
        <v>33334</v>
      </c>
      <c r="K616" s="1" t="s">
        <v>40</v>
      </c>
      <c r="L616" s="1" t="s">
        <v>340</v>
      </c>
      <c r="M616" s="1" t="s">
        <v>341</v>
      </c>
      <c r="N616" s="1" t="s">
        <v>37</v>
      </c>
      <c r="O616" s="1" t="s">
        <v>43</v>
      </c>
      <c r="P616" s="1" t="s">
        <v>43</v>
      </c>
      <c r="Q616" s="1" t="s">
        <v>43</v>
      </c>
      <c r="R616" s="3">
        <v>0</v>
      </c>
      <c r="S616" s="1" t="s">
        <v>44</v>
      </c>
      <c r="T616" s="1" t="s">
        <v>45</v>
      </c>
      <c r="U616" s="1" t="s">
        <v>1392</v>
      </c>
      <c r="V616" s="1" t="s">
        <v>46</v>
      </c>
      <c r="W616" s="1" t="s">
        <v>47</v>
      </c>
      <c r="X616" s="1" t="s">
        <v>1394</v>
      </c>
      <c r="Y616" s="1" t="s">
        <v>49</v>
      </c>
      <c r="Z616" s="1" t="s">
        <v>918</v>
      </c>
      <c r="AA616" s="1" t="s">
        <v>51</v>
      </c>
      <c r="AB616" s="1" t="s">
        <v>1394</v>
      </c>
      <c r="AC616" s="1" t="s">
        <v>37</v>
      </c>
    </row>
    <row r="617" spans="1:29" hidden="1" x14ac:dyDescent="0.25">
      <c r="A617" s="1" t="s">
        <v>33</v>
      </c>
      <c r="B617" s="1" t="s">
        <v>34</v>
      </c>
      <c r="C617" s="2">
        <v>44979</v>
      </c>
      <c r="D617" s="1" t="s">
        <v>35</v>
      </c>
      <c r="E617" s="1" t="s">
        <v>36</v>
      </c>
      <c r="F617" s="1" t="s">
        <v>37</v>
      </c>
      <c r="G617" s="1" t="s">
        <v>1395</v>
      </c>
      <c r="H617" s="1" t="s">
        <v>1396</v>
      </c>
      <c r="I617" s="3">
        <v>0</v>
      </c>
      <c r="J617" s="54">
        <v>106488</v>
      </c>
      <c r="K617" s="1" t="s">
        <v>40</v>
      </c>
      <c r="L617" s="1" t="s">
        <v>340</v>
      </c>
      <c r="M617" s="1" t="s">
        <v>341</v>
      </c>
      <c r="N617" s="1" t="s">
        <v>37</v>
      </c>
      <c r="O617" s="1" t="s">
        <v>43</v>
      </c>
      <c r="P617" s="1" t="s">
        <v>43</v>
      </c>
      <c r="Q617" s="1" t="s">
        <v>43</v>
      </c>
      <c r="R617" s="3">
        <v>0</v>
      </c>
      <c r="S617" s="1" t="s">
        <v>44</v>
      </c>
      <c r="T617" s="1" t="s">
        <v>45</v>
      </c>
      <c r="U617" s="1" t="s">
        <v>1395</v>
      </c>
      <c r="V617" s="1" t="s">
        <v>46</v>
      </c>
      <c r="W617" s="1" t="s">
        <v>47</v>
      </c>
      <c r="X617" s="1" t="s">
        <v>1397</v>
      </c>
      <c r="Y617" s="1" t="s">
        <v>49</v>
      </c>
      <c r="Z617" s="1" t="s">
        <v>918</v>
      </c>
      <c r="AA617" s="1" t="s">
        <v>51</v>
      </c>
      <c r="AB617" s="1" t="s">
        <v>1397</v>
      </c>
      <c r="AC617" s="1" t="s">
        <v>37</v>
      </c>
    </row>
    <row r="618" spans="1:29" x14ac:dyDescent="0.25">
      <c r="A618" s="1" t="s">
        <v>33</v>
      </c>
      <c r="B618" s="1" t="s">
        <v>34</v>
      </c>
      <c r="C618" s="2">
        <v>44984</v>
      </c>
      <c r="D618" s="1" t="s">
        <v>35</v>
      </c>
      <c r="E618" s="1" t="s">
        <v>36</v>
      </c>
      <c r="F618" s="1" t="s">
        <v>37</v>
      </c>
      <c r="G618" s="1" t="s">
        <v>1398</v>
      </c>
      <c r="H618" s="1" t="s">
        <v>1399</v>
      </c>
      <c r="I618" s="3">
        <v>0</v>
      </c>
      <c r="J618" s="54">
        <v>36196</v>
      </c>
      <c r="K618" s="1" t="s">
        <v>40</v>
      </c>
      <c r="L618" s="1" t="s">
        <v>54</v>
      </c>
      <c r="M618" s="1" t="s">
        <v>55</v>
      </c>
      <c r="N618" s="1" t="s">
        <v>37</v>
      </c>
      <c r="O618" s="1" t="s">
        <v>43</v>
      </c>
      <c r="P618" s="1" t="s">
        <v>43</v>
      </c>
      <c r="Q618" s="1" t="s">
        <v>43</v>
      </c>
      <c r="R618" s="3">
        <v>0</v>
      </c>
      <c r="S618" s="1" t="s">
        <v>44</v>
      </c>
      <c r="T618" s="1" t="s">
        <v>45</v>
      </c>
      <c r="U618" s="1" t="s">
        <v>1398</v>
      </c>
      <c r="V618" s="1" t="s">
        <v>46</v>
      </c>
      <c r="W618" s="1" t="s">
        <v>47</v>
      </c>
      <c r="X618" s="1" t="s">
        <v>1400</v>
      </c>
      <c r="Y618" s="1" t="s">
        <v>49</v>
      </c>
      <c r="Z618" s="1" t="s">
        <v>918</v>
      </c>
      <c r="AA618" s="1" t="s">
        <v>51</v>
      </c>
      <c r="AB618" s="1" t="s">
        <v>1400</v>
      </c>
      <c r="AC618" s="1" t="s">
        <v>37</v>
      </c>
    </row>
    <row r="619" spans="1:29" hidden="1" x14ac:dyDescent="0.25">
      <c r="A619" s="1" t="s">
        <v>33</v>
      </c>
      <c r="B619" s="1" t="s">
        <v>34</v>
      </c>
      <c r="C619" s="2">
        <v>44985</v>
      </c>
      <c r="D619" s="1" t="s">
        <v>73</v>
      </c>
      <c r="E619" s="1" t="s">
        <v>74</v>
      </c>
      <c r="F619" s="1" t="s">
        <v>37</v>
      </c>
      <c r="G619" s="1" t="s">
        <v>1403</v>
      </c>
      <c r="H619" s="1" t="s">
        <v>76</v>
      </c>
      <c r="I619" s="3">
        <v>116000</v>
      </c>
      <c r="J619" s="3">
        <v>0</v>
      </c>
      <c r="K619" s="1" t="s">
        <v>40</v>
      </c>
      <c r="L619" s="1" t="s">
        <v>577</v>
      </c>
      <c r="M619" s="1" t="s">
        <v>578</v>
      </c>
      <c r="N619" s="1" t="s">
        <v>79</v>
      </c>
      <c r="O619" s="1" t="s">
        <v>80</v>
      </c>
      <c r="P619" s="1" t="s">
        <v>43</v>
      </c>
      <c r="Q619" s="1" t="s">
        <v>43</v>
      </c>
      <c r="R619" s="3">
        <v>0</v>
      </c>
      <c r="S619" s="1" t="s">
        <v>44</v>
      </c>
      <c r="T619" s="1" t="s">
        <v>45</v>
      </c>
      <c r="U619" s="1" t="s">
        <v>1403</v>
      </c>
      <c r="V619" s="1" t="s">
        <v>46</v>
      </c>
      <c r="W619" s="1" t="s">
        <v>81</v>
      </c>
      <c r="X619" s="1" t="s">
        <v>1404</v>
      </c>
      <c r="Y619" s="1" t="s">
        <v>83</v>
      </c>
      <c r="Z619" s="1" t="s">
        <v>1405</v>
      </c>
      <c r="AA619" s="1" t="s">
        <v>51</v>
      </c>
      <c r="AB619" s="1" t="s">
        <v>1406</v>
      </c>
      <c r="AC619" s="1" t="s">
        <v>37</v>
      </c>
    </row>
    <row r="620" spans="1:29" hidden="1" x14ac:dyDescent="0.25">
      <c r="A620" s="1" t="s">
        <v>33</v>
      </c>
      <c r="B620" s="1" t="s">
        <v>34</v>
      </c>
      <c r="C620" s="2">
        <v>44985</v>
      </c>
      <c r="D620" s="1" t="s">
        <v>73</v>
      </c>
      <c r="E620" s="1" t="s">
        <v>74</v>
      </c>
      <c r="F620" s="1" t="s">
        <v>37</v>
      </c>
      <c r="G620" s="1" t="s">
        <v>1403</v>
      </c>
      <c r="H620" s="1" t="s">
        <v>76</v>
      </c>
      <c r="I620" s="3">
        <v>38667</v>
      </c>
      <c r="J620" s="3">
        <v>0</v>
      </c>
      <c r="K620" s="1" t="s">
        <v>40</v>
      </c>
      <c r="L620" s="1" t="s">
        <v>1081</v>
      </c>
      <c r="M620" s="1" t="s">
        <v>847</v>
      </c>
      <c r="N620" s="1" t="s">
        <v>79</v>
      </c>
      <c r="O620" s="1" t="s">
        <v>80</v>
      </c>
      <c r="P620" s="1" t="s">
        <v>43</v>
      </c>
      <c r="Q620" s="1" t="s">
        <v>43</v>
      </c>
      <c r="R620" s="3">
        <v>0</v>
      </c>
      <c r="S620" s="1" t="s">
        <v>44</v>
      </c>
      <c r="T620" s="1" t="s">
        <v>45</v>
      </c>
      <c r="U620" s="1" t="s">
        <v>1403</v>
      </c>
      <c r="V620" s="1" t="s">
        <v>46</v>
      </c>
      <c r="W620" s="1" t="s">
        <v>81</v>
      </c>
      <c r="X620" s="1" t="s">
        <v>1404</v>
      </c>
      <c r="Y620" s="1" t="s">
        <v>83</v>
      </c>
      <c r="Z620" s="1" t="s">
        <v>1405</v>
      </c>
      <c r="AA620" s="1" t="s">
        <v>51</v>
      </c>
      <c r="AB620" s="1" t="s">
        <v>1406</v>
      </c>
      <c r="AC620" s="1" t="s">
        <v>37</v>
      </c>
    </row>
    <row r="621" spans="1:29" hidden="1" x14ac:dyDescent="0.25">
      <c r="A621" s="1" t="s">
        <v>33</v>
      </c>
      <c r="B621" s="1" t="s">
        <v>34</v>
      </c>
      <c r="C621" s="2">
        <v>44985</v>
      </c>
      <c r="D621" s="1" t="s">
        <v>73</v>
      </c>
      <c r="E621" s="1" t="s">
        <v>74</v>
      </c>
      <c r="F621" s="1" t="s">
        <v>37</v>
      </c>
      <c r="G621" s="1" t="s">
        <v>1403</v>
      </c>
      <c r="H621" s="1" t="s">
        <v>76</v>
      </c>
      <c r="I621" s="3">
        <v>154667</v>
      </c>
      <c r="J621" s="3">
        <v>0</v>
      </c>
      <c r="K621" s="1" t="s">
        <v>40</v>
      </c>
      <c r="L621" s="1" t="s">
        <v>601</v>
      </c>
      <c r="M621" s="1" t="s">
        <v>602</v>
      </c>
      <c r="N621" s="1" t="s">
        <v>79</v>
      </c>
      <c r="O621" s="1" t="s">
        <v>80</v>
      </c>
      <c r="P621" s="1" t="s">
        <v>43</v>
      </c>
      <c r="Q621" s="1" t="s">
        <v>43</v>
      </c>
      <c r="R621" s="3">
        <v>0</v>
      </c>
      <c r="S621" s="1" t="s">
        <v>44</v>
      </c>
      <c r="T621" s="1" t="s">
        <v>45</v>
      </c>
      <c r="U621" s="1" t="s">
        <v>1403</v>
      </c>
      <c r="V621" s="1" t="s">
        <v>46</v>
      </c>
      <c r="W621" s="1" t="s">
        <v>81</v>
      </c>
      <c r="X621" s="1" t="s">
        <v>1404</v>
      </c>
      <c r="Y621" s="1" t="s">
        <v>83</v>
      </c>
      <c r="Z621" s="1" t="s">
        <v>1405</v>
      </c>
      <c r="AA621" s="1" t="s">
        <v>51</v>
      </c>
      <c r="AB621" s="1" t="s">
        <v>1406</v>
      </c>
      <c r="AC621" s="1" t="s">
        <v>37</v>
      </c>
    </row>
    <row r="622" spans="1:29" hidden="1" x14ac:dyDescent="0.25">
      <c r="A622" s="1" t="s">
        <v>33</v>
      </c>
      <c r="B622" s="1" t="s">
        <v>34</v>
      </c>
      <c r="C622" s="2">
        <v>44985</v>
      </c>
      <c r="D622" s="1" t="s">
        <v>73</v>
      </c>
      <c r="E622" s="1" t="s">
        <v>74</v>
      </c>
      <c r="F622" s="1" t="s">
        <v>37</v>
      </c>
      <c r="G622" s="1" t="s">
        <v>1403</v>
      </c>
      <c r="H622" s="1" t="s">
        <v>76</v>
      </c>
      <c r="I622" s="3">
        <v>77334</v>
      </c>
      <c r="J622" s="3">
        <v>0</v>
      </c>
      <c r="K622" s="1" t="s">
        <v>40</v>
      </c>
      <c r="L622" s="1" t="s">
        <v>601</v>
      </c>
      <c r="M622" s="1" t="s">
        <v>602</v>
      </c>
      <c r="N622" s="1" t="s">
        <v>79</v>
      </c>
      <c r="O622" s="1" t="s">
        <v>80</v>
      </c>
      <c r="P622" s="1" t="s">
        <v>43</v>
      </c>
      <c r="Q622" s="1" t="s">
        <v>43</v>
      </c>
      <c r="R622" s="3">
        <v>0</v>
      </c>
      <c r="S622" s="1" t="s">
        <v>44</v>
      </c>
      <c r="T622" s="1" t="s">
        <v>45</v>
      </c>
      <c r="U622" s="1" t="s">
        <v>1403</v>
      </c>
      <c r="V622" s="1" t="s">
        <v>46</v>
      </c>
      <c r="W622" s="1" t="s">
        <v>81</v>
      </c>
      <c r="X622" s="1" t="s">
        <v>1404</v>
      </c>
      <c r="Y622" s="1" t="s">
        <v>83</v>
      </c>
      <c r="Z622" s="1" t="s">
        <v>1405</v>
      </c>
      <c r="AA622" s="1" t="s">
        <v>51</v>
      </c>
      <c r="AB622" s="1" t="s">
        <v>1406</v>
      </c>
      <c r="AC622" s="1" t="s">
        <v>37</v>
      </c>
    </row>
    <row r="623" spans="1:29" hidden="1" x14ac:dyDescent="0.25">
      <c r="A623" s="1" t="s">
        <v>33</v>
      </c>
      <c r="B623" s="1" t="s">
        <v>34</v>
      </c>
      <c r="C623" s="2">
        <v>44985</v>
      </c>
      <c r="D623" s="1" t="s">
        <v>73</v>
      </c>
      <c r="E623" s="1" t="s">
        <v>74</v>
      </c>
      <c r="F623" s="1" t="s">
        <v>37</v>
      </c>
      <c r="G623" s="1" t="s">
        <v>1403</v>
      </c>
      <c r="H623" s="1" t="s">
        <v>76</v>
      </c>
      <c r="I623" s="3">
        <v>38667</v>
      </c>
      <c r="J623" s="3">
        <v>0</v>
      </c>
      <c r="K623" s="1" t="s">
        <v>40</v>
      </c>
      <c r="L623" s="1" t="s">
        <v>168</v>
      </c>
      <c r="M623" s="1" t="s">
        <v>169</v>
      </c>
      <c r="N623" s="1" t="s">
        <v>79</v>
      </c>
      <c r="O623" s="1" t="s">
        <v>80</v>
      </c>
      <c r="P623" s="1" t="s">
        <v>43</v>
      </c>
      <c r="Q623" s="1" t="s">
        <v>43</v>
      </c>
      <c r="R623" s="3">
        <v>0</v>
      </c>
      <c r="S623" s="1" t="s">
        <v>44</v>
      </c>
      <c r="T623" s="1" t="s">
        <v>45</v>
      </c>
      <c r="U623" s="1" t="s">
        <v>1403</v>
      </c>
      <c r="V623" s="1" t="s">
        <v>46</v>
      </c>
      <c r="W623" s="1" t="s">
        <v>81</v>
      </c>
      <c r="X623" s="1" t="s">
        <v>1404</v>
      </c>
      <c r="Y623" s="1" t="s">
        <v>83</v>
      </c>
      <c r="Z623" s="1" t="s">
        <v>1405</v>
      </c>
      <c r="AA623" s="1" t="s">
        <v>51</v>
      </c>
      <c r="AB623" s="1" t="s">
        <v>1406</v>
      </c>
      <c r="AC623" s="1" t="s">
        <v>37</v>
      </c>
    </row>
    <row r="624" spans="1:29" hidden="1" x14ac:dyDescent="0.25">
      <c r="A624" s="1" t="s">
        <v>33</v>
      </c>
      <c r="B624" s="1" t="s">
        <v>34</v>
      </c>
      <c r="C624" s="2">
        <v>44985</v>
      </c>
      <c r="D624" s="1" t="s">
        <v>73</v>
      </c>
      <c r="E624" s="1" t="s">
        <v>74</v>
      </c>
      <c r="F624" s="1" t="s">
        <v>37</v>
      </c>
      <c r="G624" s="1" t="s">
        <v>1403</v>
      </c>
      <c r="H624" s="1" t="s">
        <v>76</v>
      </c>
      <c r="I624" s="3">
        <v>38667</v>
      </c>
      <c r="J624" s="3">
        <v>0</v>
      </c>
      <c r="K624" s="1" t="s">
        <v>40</v>
      </c>
      <c r="L624" s="1" t="s">
        <v>293</v>
      </c>
      <c r="M624" s="1" t="s">
        <v>294</v>
      </c>
      <c r="N624" s="1" t="s">
        <v>295</v>
      </c>
      <c r="O624" s="1" t="s">
        <v>296</v>
      </c>
      <c r="P624" s="1" t="s">
        <v>43</v>
      </c>
      <c r="Q624" s="1" t="s">
        <v>43</v>
      </c>
      <c r="R624" s="3">
        <v>0</v>
      </c>
      <c r="S624" s="1" t="s">
        <v>44</v>
      </c>
      <c r="T624" s="1" t="s">
        <v>45</v>
      </c>
      <c r="U624" s="1" t="s">
        <v>1403</v>
      </c>
      <c r="V624" s="1" t="s">
        <v>46</v>
      </c>
      <c r="W624" s="1" t="s">
        <v>81</v>
      </c>
      <c r="X624" s="1" t="s">
        <v>1404</v>
      </c>
      <c r="Y624" s="1" t="s">
        <v>83</v>
      </c>
      <c r="Z624" s="1" t="s">
        <v>1405</v>
      </c>
      <c r="AA624" s="1" t="s">
        <v>51</v>
      </c>
      <c r="AB624" s="1" t="s">
        <v>1406</v>
      </c>
      <c r="AC624" s="1" t="s">
        <v>37</v>
      </c>
    </row>
    <row r="625" spans="1:29" hidden="1" x14ac:dyDescent="0.25">
      <c r="A625" s="1" t="s">
        <v>33</v>
      </c>
      <c r="B625" s="1" t="s">
        <v>34</v>
      </c>
      <c r="C625" s="2">
        <v>44985</v>
      </c>
      <c r="D625" s="1" t="s">
        <v>73</v>
      </c>
      <c r="E625" s="1" t="s">
        <v>74</v>
      </c>
      <c r="F625" s="1" t="s">
        <v>37</v>
      </c>
      <c r="G625" s="1" t="s">
        <v>1403</v>
      </c>
      <c r="H625" s="1" t="s">
        <v>76</v>
      </c>
      <c r="I625" s="3">
        <v>38667</v>
      </c>
      <c r="J625" s="3">
        <v>0</v>
      </c>
      <c r="K625" s="1" t="s">
        <v>40</v>
      </c>
      <c r="L625" s="1" t="s">
        <v>293</v>
      </c>
      <c r="M625" s="1" t="s">
        <v>294</v>
      </c>
      <c r="N625" s="1" t="s">
        <v>295</v>
      </c>
      <c r="O625" s="1" t="s">
        <v>296</v>
      </c>
      <c r="P625" s="1" t="s">
        <v>43</v>
      </c>
      <c r="Q625" s="1" t="s">
        <v>43</v>
      </c>
      <c r="R625" s="3">
        <v>0</v>
      </c>
      <c r="S625" s="1" t="s">
        <v>44</v>
      </c>
      <c r="T625" s="1" t="s">
        <v>45</v>
      </c>
      <c r="U625" s="1" t="s">
        <v>1403</v>
      </c>
      <c r="V625" s="1" t="s">
        <v>46</v>
      </c>
      <c r="W625" s="1" t="s">
        <v>81</v>
      </c>
      <c r="X625" s="1" t="s">
        <v>1404</v>
      </c>
      <c r="Y625" s="1" t="s">
        <v>83</v>
      </c>
      <c r="Z625" s="1" t="s">
        <v>1405</v>
      </c>
      <c r="AA625" s="1" t="s">
        <v>51</v>
      </c>
      <c r="AB625" s="1" t="s">
        <v>1406</v>
      </c>
      <c r="AC625" s="1" t="s">
        <v>37</v>
      </c>
    </row>
    <row r="626" spans="1:29" hidden="1" x14ac:dyDescent="0.25">
      <c r="A626" s="1" t="s">
        <v>33</v>
      </c>
      <c r="B626" s="1" t="s">
        <v>34</v>
      </c>
      <c r="C626" s="2">
        <v>44985</v>
      </c>
      <c r="D626" s="1" t="s">
        <v>73</v>
      </c>
      <c r="E626" s="1" t="s">
        <v>74</v>
      </c>
      <c r="F626" s="1" t="s">
        <v>37</v>
      </c>
      <c r="G626" s="1" t="s">
        <v>1403</v>
      </c>
      <c r="H626" s="1" t="s">
        <v>76</v>
      </c>
      <c r="I626" s="3">
        <v>92775</v>
      </c>
      <c r="J626" s="3">
        <v>0</v>
      </c>
      <c r="K626" s="1" t="s">
        <v>40</v>
      </c>
      <c r="L626" s="1" t="s">
        <v>1360</v>
      </c>
      <c r="M626" s="1" t="s">
        <v>771</v>
      </c>
      <c r="N626" s="1" t="s">
        <v>79</v>
      </c>
      <c r="O626" s="1" t="s">
        <v>80</v>
      </c>
      <c r="P626" s="1" t="s">
        <v>43</v>
      </c>
      <c r="Q626" s="1" t="s">
        <v>43</v>
      </c>
      <c r="R626" s="3">
        <v>0</v>
      </c>
      <c r="S626" s="1" t="s">
        <v>44</v>
      </c>
      <c r="T626" s="1" t="s">
        <v>45</v>
      </c>
      <c r="U626" s="1" t="s">
        <v>1403</v>
      </c>
      <c r="V626" s="1" t="s">
        <v>46</v>
      </c>
      <c r="W626" s="1" t="s">
        <v>81</v>
      </c>
      <c r="X626" s="1" t="s">
        <v>1404</v>
      </c>
      <c r="Y626" s="1" t="s">
        <v>83</v>
      </c>
      <c r="Z626" s="1" t="s">
        <v>1405</v>
      </c>
      <c r="AA626" s="1" t="s">
        <v>51</v>
      </c>
      <c r="AB626" s="1" t="s">
        <v>1406</v>
      </c>
      <c r="AC626" s="1" t="s">
        <v>37</v>
      </c>
    </row>
    <row r="627" spans="1:29" hidden="1" x14ac:dyDescent="0.25">
      <c r="A627" s="1" t="s">
        <v>33</v>
      </c>
      <c r="B627" s="1" t="s">
        <v>34</v>
      </c>
      <c r="C627" s="2">
        <v>44985</v>
      </c>
      <c r="D627" s="1" t="s">
        <v>73</v>
      </c>
      <c r="E627" s="1" t="s">
        <v>74</v>
      </c>
      <c r="F627" s="1" t="s">
        <v>37</v>
      </c>
      <c r="G627" s="1" t="s">
        <v>1403</v>
      </c>
      <c r="H627" s="1" t="s">
        <v>76</v>
      </c>
      <c r="I627" s="3">
        <v>580000</v>
      </c>
      <c r="J627" s="3">
        <v>0</v>
      </c>
      <c r="K627" s="1" t="s">
        <v>40</v>
      </c>
      <c r="L627" s="1" t="s">
        <v>464</v>
      </c>
      <c r="M627" s="1" t="s">
        <v>465</v>
      </c>
      <c r="N627" s="1" t="s">
        <v>79</v>
      </c>
      <c r="O627" s="1" t="s">
        <v>80</v>
      </c>
      <c r="P627" s="1" t="s">
        <v>43</v>
      </c>
      <c r="Q627" s="1" t="s">
        <v>43</v>
      </c>
      <c r="R627" s="3">
        <v>0</v>
      </c>
      <c r="S627" s="1" t="s">
        <v>44</v>
      </c>
      <c r="T627" s="1" t="s">
        <v>45</v>
      </c>
      <c r="U627" s="1" t="s">
        <v>1403</v>
      </c>
      <c r="V627" s="1" t="s">
        <v>46</v>
      </c>
      <c r="W627" s="1" t="s">
        <v>81</v>
      </c>
      <c r="X627" s="1" t="s">
        <v>1404</v>
      </c>
      <c r="Y627" s="1" t="s">
        <v>83</v>
      </c>
      <c r="Z627" s="1" t="s">
        <v>1405</v>
      </c>
      <c r="AA627" s="1" t="s">
        <v>51</v>
      </c>
      <c r="AB627" s="1" t="s">
        <v>1406</v>
      </c>
      <c r="AC627" s="1" t="s">
        <v>37</v>
      </c>
    </row>
    <row r="628" spans="1:29" hidden="1" x14ac:dyDescent="0.25">
      <c r="A628" s="1" t="s">
        <v>33</v>
      </c>
      <c r="B628" s="1" t="s">
        <v>34</v>
      </c>
      <c r="C628" s="2">
        <v>44985</v>
      </c>
      <c r="D628" s="1" t="s">
        <v>73</v>
      </c>
      <c r="E628" s="1" t="s">
        <v>74</v>
      </c>
      <c r="F628" s="1" t="s">
        <v>37</v>
      </c>
      <c r="G628" s="1" t="s">
        <v>1403</v>
      </c>
      <c r="H628" s="1" t="s">
        <v>76</v>
      </c>
      <c r="I628" s="3">
        <v>38667</v>
      </c>
      <c r="J628" s="3">
        <v>0</v>
      </c>
      <c r="K628" s="1" t="s">
        <v>40</v>
      </c>
      <c r="L628" s="1" t="s">
        <v>464</v>
      </c>
      <c r="M628" s="1" t="s">
        <v>465</v>
      </c>
      <c r="N628" s="1" t="s">
        <v>79</v>
      </c>
      <c r="O628" s="1" t="s">
        <v>80</v>
      </c>
      <c r="P628" s="1" t="s">
        <v>43</v>
      </c>
      <c r="Q628" s="1" t="s">
        <v>43</v>
      </c>
      <c r="R628" s="3">
        <v>0</v>
      </c>
      <c r="S628" s="1" t="s">
        <v>44</v>
      </c>
      <c r="T628" s="1" t="s">
        <v>45</v>
      </c>
      <c r="U628" s="1" t="s">
        <v>1403</v>
      </c>
      <c r="V628" s="1" t="s">
        <v>46</v>
      </c>
      <c r="W628" s="1" t="s">
        <v>81</v>
      </c>
      <c r="X628" s="1" t="s">
        <v>1404</v>
      </c>
      <c r="Y628" s="1" t="s">
        <v>83</v>
      </c>
      <c r="Z628" s="1" t="s">
        <v>1405</v>
      </c>
      <c r="AA628" s="1" t="s">
        <v>51</v>
      </c>
      <c r="AB628" s="1" t="s">
        <v>1406</v>
      </c>
      <c r="AC628" s="1" t="s">
        <v>37</v>
      </c>
    </row>
    <row r="629" spans="1:29" hidden="1" x14ac:dyDescent="0.25">
      <c r="A629" s="1" t="s">
        <v>33</v>
      </c>
      <c r="B629" s="1" t="s">
        <v>34</v>
      </c>
      <c r="C629" s="2">
        <v>44985</v>
      </c>
      <c r="D629" s="1" t="s">
        <v>73</v>
      </c>
      <c r="E629" s="1" t="s">
        <v>74</v>
      </c>
      <c r="F629" s="1" t="s">
        <v>37</v>
      </c>
      <c r="G629" s="1" t="s">
        <v>1403</v>
      </c>
      <c r="H629" s="1" t="s">
        <v>76</v>
      </c>
      <c r="I629" s="3">
        <v>193334</v>
      </c>
      <c r="J629" s="3">
        <v>0</v>
      </c>
      <c r="K629" s="1" t="s">
        <v>40</v>
      </c>
      <c r="L629" s="1" t="s">
        <v>141</v>
      </c>
      <c r="M629" s="1" t="s">
        <v>142</v>
      </c>
      <c r="N629" s="1" t="s">
        <v>79</v>
      </c>
      <c r="O629" s="1" t="s">
        <v>80</v>
      </c>
      <c r="P629" s="1" t="s">
        <v>43</v>
      </c>
      <c r="Q629" s="1" t="s">
        <v>43</v>
      </c>
      <c r="R629" s="3">
        <v>0</v>
      </c>
      <c r="S629" s="1" t="s">
        <v>44</v>
      </c>
      <c r="T629" s="1" t="s">
        <v>45</v>
      </c>
      <c r="U629" s="1" t="s">
        <v>1403</v>
      </c>
      <c r="V629" s="1" t="s">
        <v>46</v>
      </c>
      <c r="W629" s="1" t="s">
        <v>81</v>
      </c>
      <c r="X629" s="1" t="s">
        <v>1404</v>
      </c>
      <c r="Y629" s="1" t="s">
        <v>83</v>
      </c>
      <c r="Z629" s="1" t="s">
        <v>1405</v>
      </c>
      <c r="AA629" s="1" t="s">
        <v>51</v>
      </c>
      <c r="AB629" s="1" t="s">
        <v>1406</v>
      </c>
      <c r="AC629" s="1" t="s">
        <v>37</v>
      </c>
    </row>
    <row r="630" spans="1:29" hidden="1" x14ac:dyDescent="0.25">
      <c r="A630" s="1" t="s">
        <v>33</v>
      </c>
      <c r="B630" s="1" t="s">
        <v>34</v>
      </c>
      <c r="C630" s="2">
        <v>44985</v>
      </c>
      <c r="D630" s="1" t="s">
        <v>73</v>
      </c>
      <c r="E630" s="1" t="s">
        <v>74</v>
      </c>
      <c r="F630" s="1" t="s">
        <v>37</v>
      </c>
      <c r="G630" s="1" t="s">
        <v>1403</v>
      </c>
      <c r="H630" s="1" t="s">
        <v>76</v>
      </c>
      <c r="I630" s="3">
        <v>464000</v>
      </c>
      <c r="J630" s="3">
        <v>0</v>
      </c>
      <c r="K630" s="1" t="s">
        <v>40</v>
      </c>
      <c r="L630" s="1" t="s">
        <v>117</v>
      </c>
      <c r="M630" s="1" t="s">
        <v>118</v>
      </c>
      <c r="N630" s="1" t="s">
        <v>79</v>
      </c>
      <c r="O630" s="1" t="s">
        <v>80</v>
      </c>
      <c r="P630" s="1" t="s">
        <v>43</v>
      </c>
      <c r="Q630" s="1" t="s">
        <v>43</v>
      </c>
      <c r="R630" s="3">
        <v>0</v>
      </c>
      <c r="S630" s="1" t="s">
        <v>44</v>
      </c>
      <c r="T630" s="1" t="s">
        <v>45</v>
      </c>
      <c r="U630" s="1" t="s">
        <v>1403</v>
      </c>
      <c r="V630" s="1" t="s">
        <v>46</v>
      </c>
      <c r="W630" s="1" t="s">
        <v>81</v>
      </c>
      <c r="X630" s="1" t="s">
        <v>1404</v>
      </c>
      <c r="Y630" s="1" t="s">
        <v>83</v>
      </c>
      <c r="Z630" s="1" t="s">
        <v>1405</v>
      </c>
      <c r="AA630" s="1" t="s">
        <v>51</v>
      </c>
      <c r="AB630" s="1" t="s">
        <v>1406</v>
      </c>
      <c r="AC630" s="1" t="s">
        <v>37</v>
      </c>
    </row>
    <row r="631" spans="1:29" hidden="1" x14ac:dyDescent="0.25">
      <c r="A631" s="1" t="s">
        <v>33</v>
      </c>
      <c r="B631" s="1" t="s">
        <v>34</v>
      </c>
      <c r="C631" s="2">
        <v>44985</v>
      </c>
      <c r="D631" s="1" t="s">
        <v>73</v>
      </c>
      <c r="E631" s="1" t="s">
        <v>74</v>
      </c>
      <c r="F631" s="1" t="s">
        <v>37</v>
      </c>
      <c r="G631" s="1" t="s">
        <v>1403</v>
      </c>
      <c r="H631" s="1" t="s">
        <v>76</v>
      </c>
      <c r="I631" s="3">
        <v>386668</v>
      </c>
      <c r="J631" s="3">
        <v>0</v>
      </c>
      <c r="K631" s="1" t="s">
        <v>40</v>
      </c>
      <c r="L631" s="1" t="s">
        <v>117</v>
      </c>
      <c r="M631" s="1" t="s">
        <v>118</v>
      </c>
      <c r="N631" s="1" t="s">
        <v>79</v>
      </c>
      <c r="O631" s="1" t="s">
        <v>80</v>
      </c>
      <c r="P631" s="1" t="s">
        <v>43</v>
      </c>
      <c r="Q631" s="1" t="s">
        <v>43</v>
      </c>
      <c r="R631" s="3">
        <v>0</v>
      </c>
      <c r="S631" s="1" t="s">
        <v>44</v>
      </c>
      <c r="T631" s="1" t="s">
        <v>45</v>
      </c>
      <c r="U631" s="1" t="s">
        <v>1403</v>
      </c>
      <c r="V631" s="1" t="s">
        <v>46</v>
      </c>
      <c r="W631" s="1" t="s">
        <v>81</v>
      </c>
      <c r="X631" s="1" t="s">
        <v>1404</v>
      </c>
      <c r="Y631" s="1" t="s">
        <v>83</v>
      </c>
      <c r="Z631" s="1" t="s">
        <v>1405</v>
      </c>
      <c r="AA631" s="1" t="s">
        <v>51</v>
      </c>
      <c r="AB631" s="1" t="s">
        <v>1406</v>
      </c>
      <c r="AC631" s="1" t="s">
        <v>37</v>
      </c>
    </row>
    <row r="632" spans="1:29" hidden="1" x14ac:dyDescent="0.25">
      <c r="A632" s="1" t="s">
        <v>33</v>
      </c>
      <c r="B632" s="1" t="s">
        <v>34</v>
      </c>
      <c r="C632" s="2">
        <v>44985</v>
      </c>
      <c r="D632" s="1" t="s">
        <v>73</v>
      </c>
      <c r="E632" s="1" t="s">
        <v>74</v>
      </c>
      <c r="F632" s="1" t="s">
        <v>37</v>
      </c>
      <c r="G632" s="1" t="s">
        <v>1403</v>
      </c>
      <c r="H632" s="1" t="s">
        <v>76</v>
      </c>
      <c r="I632" s="3">
        <v>38667</v>
      </c>
      <c r="J632" s="3">
        <v>0</v>
      </c>
      <c r="K632" s="1" t="s">
        <v>40</v>
      </c>
      <c r="L632" s="1" t="s">
        <v>127</v>
      </c>
      <c r="M632" s="1" t="s">
        <v>128</v>
      </c>
      <c r="N632" s="1" t="s">
        <v>79</v>
      </c>
      <c r="O632" s="1" t="s">
        <v>80</v>
      </c>
      <c r="P632" s="1" t="s">
        <v>43</v>
      </c>
      <c r="Q632" s="1" t="s">
        <v>43</v>
      </c>
      <c r="R632" s="3">
        <v>0</v>
      </c>
      <c r="S632" s="1" t="s">
        <v>44</v>
      </c>
      <c r="T632" s="1" t="s">
        <v>45</v>
      </c>
      <c r="U632" s="1" t="s">
        <v>1403</v>
      </c>
      <c r="V632" s="1" t="s">
        <v>46</v>
      </c>
      <c r="W632" s="1" t="s">
        <v>81</v>
      </c>
      <c r="X632" s="1" t="s">
        <v>1404</v>
      </c>
      <c r="Y632" s="1" t="s">
        <v>83</v>
      </c>
      <c r="Z632" s="1" t="s">
        <v>1405</v>
      </c>
      <c r="AA632" s="1" t="s">
        <v>51</v>
      </c>
      <c r="AB632" s="1" t="s">
        <v>1406</v>
      </c>
      <c r="AC632" s="1" t="s">
        <v>37</v>
      </c>
    </row>
    <row r="633" spans="1:29" hidden="1" x14ac:dyDescent="0.25">
      <c r="A633" s="1" t="s">
        <v>33</v>
      </c>
      <c r="B633" s="1" t="s">
        <v>34</v>
      </c>
      <c r="C633" s="2">
        <v>44985</v>
      </c>
      <c r="D633" s="1" t="s">
        <v>73</v>
      </c>
      <c r="E633" s="1" t="s">
        <v>74</v>
      </c>
      <c r="F633" s="1" t="s">
        <v>37</v>
      </c>
      <c r="G633" s="1" t="s">
        <v>1403</v>
      </c>
      <c r="H633" s="1" t="s">
        <v>76</v>
      </c>
      <c r="I633" s="3">
        <v>38667</v>
      </c>
      <c r="J633" s="3">
        <v>0</v>
      </c>
      <c r="K633" s="1" t="s">
        <v>40</v>
      </c>
      <c r="L633" s="1" t="s">
        <v>152</v>
      </c>
      <c r="M633" s="1" t="s">
        <v>153</v>
      </c>
      <c r="N633" s="1" t="s">
        <v>79</v>
      </c>
      <c r="O633" s="1" t="s">
        <v>80</v>
      </c>
      <c r="P633" s="1" t="s">
        <v>43</v>
      </c>
      <c r="Q633" s="1" t="s">
        <v>43</v>
      </c>
      <c r="R633" s="3">
        <v>0</v>
      </c>
      <c r="S633" s="1" t="s">
        <v>44</v>
      </c>
      <c r="T633" s="1" t="s">
        <v>45</v>
      </c>
      <c r="U633" s="1" t="s">
        <v>1403</v>
      </c>
      <c r="V633" s="1" t="s">
        <v>46</v>
      </c>
      <c r="W633" s="1" t="s">
        <v>81</v>
      </c>
      <c r="X633" s="1" t="s">
        <v>1404</v>
      </c>
      <c r="Y633" s="1" t="s">
        <v>83</v>
      </c>
      <c r="Z633" s="1" t="s">
        <v>1405</v>
      </c>
      <c r="AA633" s="1" t="s">
        <v>51</v>
      </c>
      <c r="AB633" s="1" t="s">
        <v>1406</v>
      </c>
      <c r="AC633" s="1" t="s">
        <v>37</v>
      </c>
    </row>
    <row r="634" spans="1:29" hidden="1" x14ac:dyDescent="0.25">
      <c r="A634" s="1" t="s">
        <v>33</v>
      </c>
      <c r="B634" s="1" t="s">
        <v>34</v>
      </c>
      <c r="C634" s="2">
        <v>44985</v>
      </c>
      <c r="D634" s="1" t="s">
        <v>73</v>
      </c>
      <c r="E634" s="1" t="s">
        <v>74</v>
      </c>
      <c r="F634" s="1" t="s">
        <v>37</v>
      </c>
      <c r="G634" s="1" t="s">
        <v>1403</v>
      </c>
      <c r="H634" s="1" t="s">
        <v>76</v>
      </c>
      <c r="I634" s="3">
        <v>38667</v>
      </c>
      <c r="J634" s="3">
        <v>0</v>
      </c>
      <c r="K634" s="1" t="s">
        <v>40</v>
      </c>
      <c r="L634" s="1" t="s">
        <v>559</v>
      </c>
      <c r="M634" s="1" t="s">
        <v>560</v>
      </c>
      <c r="N634" s="1" t="s">
        <v>79</v>
      </c>
      <c r="O634" s="1" t="s">
        <v>80</v>
      </c>
      <c r="P634" s="1" t="s">
        <v>43</v>
      </c>
      <c r="Q634" s="1" t="s">
        <v>43</v>
      </c>
      <c r="R634" s="3">
        <v>0</v>
      </c>
      <c r="S634" s="1" t="s">
        <v>44</v>
      </c>
      <c r="T634" s="1" t="s">
        <v>45</v>
      </c>
      <c r="U634" s="1" t="s">
        <v>1403</v>
      </c>
      <c r="V634" s="1" t="s">
        <v>46</v>
      </c>
      <c r="W634" s="1" t="s">
        <v>81</v>
      </c>
      <c r="X634" s="1" t="s">
        <v>1404</v>
      </c>
      <c r="Y634" s="1" t="s">
        <v>83</v>
      </c>
      <c r="Z634" s="1" t="s">
        <v>1405</v>
      </c>
      <c r="AA634" s="1" t="s">
        <v>51</v>
      </c>
      <c r="AB634" s="1" t="s">
        <v>1407</v>
      </c>
      <c r="AC634" s="1" t="s">
        <v>37</v>
      </c>
    </row>
    <row r="635" spans="1:29" hidden="1" x14ac:dyDescent="0.25">
      <c r="A635" s="1" t="s">
        <v>33</v>
      </c>
      <c r="B635" s="1" t="s">
        <v>34</v>
      </c>
      <c r="C635" s="2">
        <v>44985</v>
      </c>
      <c r="D635" s="1" t="s">
        <v>73</v>
      </c>
      <c r="E635" s="1" t="s">
        <v>74</v>
      </c>
      <c r="F635" s="1" t="s">
        <v>37</v>
      </c>
      <c r="G635" s="1" t="s">
        <v>1403</v>
      </c>
      <c r="H635" s="1" t="s">
        <v>76</v>
      </c>
      <c r="I635" s="3">
        <v>270667</v>
      </c>
      <c r="J635" s="3">
        <v>0</v>
      </c>
      <c r="K635" s="1" t="s">
        <v>40</v>
      </c>
      <c r="L635" s="1" t="s">
        <v>559</v>
      </c>
      <c r="M635" s="1" t="s">
        <v>560</v>
      </c>
      <c r="N635" s="1" t="s">
        <v>79</v>
      </c>
      <c r="O635" s="1" t="s">
        <v>80</v>
      </c>
      <c r="P635" s="1" t="s">
        <v>43</v>
      </c>
      <c r="Q635" s="1" t="s">
        <v>43</v>
      </c>
      <c r="R635" s="3">
        <v>0</v>
      </c>
      <c r="S635" s="1" t="s">
        <v>44</v>
      </c>
      <c r="T635" s="1" t="s">
        <v>45</v>
      </c>
      <c r="U635" s="1" t="s">
        <v>1403</v>
      </c>
      <c r="V635" s="1" t="s">
        <v>46</v>
      </c>
      <c r="W635" s="1" t="s">
        <v>81</v>
      </c>
      <c r="X635" s="1" t="s">
        <v>1404</v>
      </c>
      <c r="Y635" s="1" t="s">
        <v>83</v>
      </c>
      <c r="Z635" s="1" t="s">
        <v>1405</v>
      </c>
      <c r="AA635" s="1" t="s">
        <v>51</v>
      </c>
      <c r="AB635" s="1" t="s">
        <v>1407</v>
      </c>
      <c r="AC635" s="1" t="s">
        <v>37</v>
      </c>
    </row>
    <row r="636" spans="1:29" hidden="1" x14ac:dyDescent="0.25">
      <c r="A636" s="1" t="s">
        <v>33</v>
      </c>
      <c r="B636" s="1" t="s">
        <v>34</v>
      </c>
      <c r="C636" s="2">
        <v>44985</v>
      </c>
      <c r="D636" s="1" t="s">
        <v>73</v>
      </c>
      <c r="E636" s="1" t="s">
        <v>74</v>
      </c>
      <c r="F636" s="1" t="s">
        <v>37</v>
      </c>
      <c r="G636" s="1" t="s">
        <v>1403</v>
      </c>
      <c r="H636" s="1" t="s">
        <v>76</v>
      </c>
      <c r="I636" s="3">
        <v>580000</v>
      </c>
      <c r="J636" s="3">
        <v>0</v>
      </c>
      <c r="K636" s="1" t="s">
        <v>40</v>
      </c>
      <c r="L636" s="1" t="s">
        <v>416</v>
      </c>
      <c r="M636" s="1" t="s">
        <v>417</v>
      </c>
      <c r="N636" s="1" t="s">
        <v>79</v>
      </c>
      <c r="O636" s="1" t="s">
        <v>80</v>
      </c>
      <c r="P636" s="1" t="s">
        <v>43</v>
      </c>
      <c r="Q636" s="1" t="s">
        <v>43</v>
      </c>
      <c r="R636" s="3">
        <v>0</v>
      </c>
      <c r="S636" s="1" t="s">
        <v>44</v>
      </c>
      <c r="T636" s="1" t="s">
        <v>45</v>
      </c>
      <c r="U636" s="1" t="s">
        <v>1403</v>
      </c>
      <c r="V636" s="1" t="s">
        <v>46</v>
      </c>
      <c r="W636" s="1" t="s">
        <v>81</v>
      </c>
      <c r="X636" s="1" t="s">
        <v>1404</v>
      </c>
      <c r="Y636" s="1" t="s">
        <v>83</v>
      </c>
      <c r="Z636" s="1" t="s">
        <v>1405</v>
      </c>
      <c r="AA636" s="1" t="s">
        <v>51</v>
      </c>
      <c r="AB636" s="1" t="s">
        <v>1407</v>
      </c>
      <c r="AC636" s="1" t="s">
        <v>37</v>
      </c>
    </row>
    <row r="637" spans="1:29" hidden="1" x14ac:dyDescent="0.25">
      <c r="A637" s="1" t="s">
        <v>33</v>
      </c>
      <c r="B637" s="1" t="s">
        <v>34</v>
      </c>
      <c r="C637" s="2">
        <v>44985</v>
      </c>
      <c r="D637" s="1" t="s">
        <v>73</v>
      </c>
      <c r="E637" s="1" t="s">
        <v>74</v>
      </c>
      <c r="F637" s="1" t="s">
        <v>37</v>
      </c>
      <c r="G637" s="1" t="s">
        <v>1403</v>
      </c>
      <c r="H637" s="1" t="s">
        <v>76</v>
      </c>
      <c r="I637" s="3">
        <v>232000</v>
      </c>
      <c r="J637" s="3">
        <v>0</v>
      </c>
      <c r="K637" s="1" t="s">
        <v>40</v>
      </c>
      <c r="L637" s="1" t="s">
        <v>416</v>
      </c>
      <c r="M637" s="1" t="s">
        <v>417</v>
      </c>
      <c r="N637" s="1" t="s">
        <v>79</v>
      </c>
      <c r="O637" s="1" t="s">
        <v>80</v>
      </c>
      <c r="P637" s="1" t="s">
        <v>43</v>
      </c>
      <c r="Q637" s="1" t="s">
        <v>43</v>
      </c>
      <c r="R637" s="3">
        <v>0</v>
      </c>
      <c r="S637" s="1" t="s">
        <v>44</v>
      </c>
      <c r="T637" s="1" t="s">
        <v>45</v>
      </c>
      <c r="U637" s="1" t="s">
        <v>1403</v>
      </c>
      <c r="V637" s="1" t="s">
        <v>46</v>
      </c>
      <c r="W637" s="1" t="s">
        <v>81</v>
      </c>
      <c r="X637" s="1" t="s">
        <v>1404</v>
      </c>
      <c r="Y637" s="1" t="s">
        <v>83</v>
      </c>
      <c r="Z637" s="1" t="s">
        <v>1405</v>
      </c>
      <c r="AA637" s="1" t="s">
        <v>51</v>
      </c>
      <c r="AB637" s="1" t="s">
        <v>1407</v>
      </c>
      <c r="AC637" s="1" t="s">
        <v>37</v>
      </c>
    </row>
    <row r="638" spans="1:29" hidden="1" x14ac:dyDescent="0.25">
      <c r="A638" s="1" t="s">
        <v>33</v>
      </c>
      <c r="B638" s="1" t="s">
        <v>34</v>
      </c>
      <c r="C638" s="2">
        <v>44985</v>
      </c>
      <c r="D638" s="1" t="s">
        <v>73</v>
      </c>
      <c r="E638" s="1" t="s">
        <v>74</v>
      </c>
      <c r="F638" s="1" t="s">
        <v>37</v>
      </c>
      <c r="G638" s="1" t="s">
        <v>1403</v>
      </c>
      <c r="H638" s="1" t="s">
        <v>76</v>
      </c>
      <c r="I638" s="3">
        <v>38667</v>
      </c>
      <c r="J638" s="3">
        <v>0</v>
      </c>
      <c r="K638" s="1" t="s">
        <v>40</v>
      </c>
      <c r="L638" s="1" t="s">
        <v>408</v>
      </c>
      <c r="M638" s="1" t="s">
        <v>409</v>
      </c>
      <c r="N638" s="1" t="s">
        <v>79</v>
      </c>
      <c r="O638" s="1" t="s">
        <v>80</v>
      </c>
      <c r="P638" s="1" t="s">
        <v>43</v>
      </c>
      <c r="Q638" s="1" t="s">
        <v>43</v>
      </c>
      <c r="R638" s="3">
        <v>0</v>
      </c>
      <c r="S638" s="1" t="s">
        <v>44</v>
      </c>
      <c r="T638" s="1" t="s">
        <v>45</v>
      </c>
      <c r="U638" s="1" t="s">
        <v>1403</v>
      </c>
      <c r="V638" s="1" t="s">
        <v>46</v>
      </c>
      <c r="W638" s="1" t="s">
        <v>81</v>
      </c>
      <c r="X638" s="1" t="s">
        <v>1404</v>
      </c>
      <c r="Y638" s="1" t="s">
        <v>83</v>
      </c>
      <c r="Z638" s="1" t="s">
        <v>1405</v>
      </c>
      <c r="AA638" s="1" t="s">
        <v>51</v>
      </c>
      <c r="AB638" s="1" t="s">
        <v>1407</v>
      </c>
      <c r="AC638" s="1" t="s">
        <v>37</v>
      </c>
    </row>
    <row r="639" spans="1:29" hidden="1" x14ac:dyDescent="0.25">
      <c r="A639" s="1" t="s">
        <v>33</v>
      </c>
      <c r="B639" s="1" t="s">
        <v>34</v>
      </c>
      <c r="C639" s="2">
        <v>44985</v>
      </c>
      <c r="D639" s="1" t="s">
        <v>73</v>
      </c>
      <c r="E639" s="1" t="s">
        <v>74</v>
      </c>
      <c r="F639" s="1" t="s">
        <v>37</v>
      </c>
      <c r="G639" s="1" t="s">
        <v>1403</v>
      </c>
      <c r="H639" s="1" t="s">
        <v>76</v>
      </c>
      <c r="I639" s="3">
        <v>77334</v>
      </c>
      <c r="J639" s="3">
        <v>0</v>
      </c>
      <c r="K639" s="1" t="s">
        <v>40</v>
      </c>
      <c r="L639" s="1" t="s">
        <v>408</v>
      </c>
      <c r="M639" s="1" t="s">
        <v>409</v>
      </c>
      <c r="N639" s="1" t="s">
        <v>79</v>
      </c>
      <c r="O639" s="1" t="s">
        <v>80</v>
      </c>
      <c r="P639" s="1" t="s">
        <v>43</v>
      </c>
      <c r="Q639" s="1" t="s">
        <v>43</v>
      </c>
      <c r="R639" s="3">
        <v>0</v>
      </c>
      <c r="S639" s="1" t="s">
        <v>44</v>
      </c>
      <c r="T639" s="1" t="s">
        <v>45</v>
      </c>
      <c r="U639" s="1" t="s">
        <v>1403</v>
      </c>
      <c r="V639" s="1" t="s">
        <v>46</v>
      </c>
      <c r="W639" s="1" t="s">
        <v>81</v>
      </c>
      <c r="X639" s="1" t="s">
        <v>1404</v>
      </c>
      <c r="Y639" s="1" t="s">
        <v>83</v>
      </c>
      <c r="Z639" s="1" t="s">
        <v>1405</v>
      </c>
      <c r="AA639" s="1" t="s">
        <v>51</v>
      </c>
      <c r="AB639" s="1" t="s">
        <v>1407</v>
      </c>
      <c r="AC639" s="1" t="s">
        <v>37</v>
      </c>
    </row>
    <row r="640" spans="1:29" hidden="1" x14ac:dyDescent="0.25">
      <c r="A640" s="1" t="s">
        <v>33</v>
      </c>
      <c r="B640" s="1" t="s">
        <v>34</v>
      </c>
      <c r="C640" s="2">
        <v>44985</v>
      </c>
      <c r="D640" s="1" t="s">
        <v>73</v>
      </c>
      <c r="E640" s="1" t="s">
        <v>74</v>
      </c>
      <c r="F640" s="1" t="s">
        <v>37</v>
      </c>
      <c r="G640" s="1" t="s">
        <v>1403</v>
      </c>
      <c r="H640" s="1" t="s">
        <v>76</v>
      </c>
      <c r="I640" s="3">
        <v>38667</v>
      </c>
      <c r="J640" s="3">
        <v>0</v>
      </c>
      <c r="K640" s="1" t="s">
        <v>40</v>
      </c>
      <c r="L640" s="1" t="s">
        <v>1401</v>
      </c>
      <c r="M640" s="1" t="s">
        <v>810</v>
      </c>
      <c r="N640" s="1" t="s">
        <v>79</v>
      </c>
      <c r="O640" s="1" t="s">
        <v>80</v>
      </c>
      <c r="P640" s="1" t="s">
        <v>43</v>
      </c>
      <c r="Q640" s="1" t="s">
        <v>43</v>
      </c>
      <c r="R640" s="3">
        <v>0</v>
      </c>
      <c r="S640" s="1" t="s">
        <v>44</v>
      </c>
      <c r="T640" s="1" t="s">
        <v>45</v>
      </c>
      <c r="U640" s="1" t="s">
        <v>1403</v>
      </c>
      <c r="V640" s="1" t="s">
        <v>46</v>
      </c>
      <c r="W640" s="1" t="s">
        <v>81</v>
      </c>
      <c r="X640" s="1" t="s">
        <v>1404</v>
      </c>
      <c r="Y640" s="1" t="s">
        <v>83</v>
      </c>
      <c r="Z640" s="1" t="s">
        <v>1405</v>
      </c>
      <c r="AA640" s="1" t="s">
        <v>51</v>
      </c>
      <c r="AB640" s="1" t="s">
        <v>1406</v>
      </c>
      <c r="AC640" s="1" t="s">
        <v>37</v>
      </c>
    </row>
    <row r="641" spans="1:29" hidden="1" x14ac:dyDescent="0.25">
      <c r="A641" s="1" t="s">
        <v>33</v>
      </c>
      <c r="B641" s="1" t="s">
        <v>34</v>
      </c>
      <c r="C641" s="2">
        <v>44985</v>
      </c>
      <c r="D641" s="1" t="s">
        <v>73</v>
      </c>
      <c r="E641" s="1" t="s">
        <v>74</v>
      </c>
      <c r="F641" s="1" t="s">
        <v>37</v>
      </c>
      <c r="G641" s="1" t="s">
        <v>1403</v>
      </c>
      <c r="H641" s="1" t="s">
        <v>76</v>
      </c>
      <c r="I641" s="3">
        <v>116001</v>
      </c>
      <c r="J641" s="3">
        <v>0</v>
      </c>
      <c r="K641" s="1" t="s">
        <v>40</v>
      </c>
      <c r="L641" s="1" t="s">
        <v>133</v>
      </c>
      <c r="M641" s="1" t="s">
        <v>134</v>
      </c>
      <c r="N641" s="1" t="s">
        <v>79</v>
      </c>
      <c r="O641" s="1" t="s">
        <v>80</v>
      </c>
      <c r="P641" s="1" t="s">
        <v>43</v>
      </c>
      <c r="Q641" s="1" t="s">
        <v>43</v>
      </c>
      <c r="R641" s="3">
        <v>0</v>
      </c>
      <c r="S641" s="1" t="s">
        <v>44</v>
      </c>
      <c r="T641" s="1" t="s">
        <v>45</v>
      </c>
      <c r="U641" s="1" t="s">
        <v>1403</v>
      </c>
      <c r="V641" s="1" t="s">
        <v>46</v>
      </c>
      <c r="W641" s="1" t="s">
        <v>81</v>
      </c>
      <c r="X641" s="1" t="s">
        <v>1404</v>
      </c>
      <c r="Y641" s="1" t="s">
        <v>83</v>
      </c>
      <c r="Z641" s="1" t="s">
        <v>1405</v>
      </c>
      <c r="AA641" s="1" t="s">
        <v>51</v>
      </c>
      <c r="AB641" s="1" t="s">
        <v>1406</v>
      </c>
      <c r="AC641" s="1" t="s">
        <v>37</v>
      </c>
    </row>
    <row r="642" spans="1:29" hidden="1" x14ac:dyDescent="0.25">
      <c r="A642" s="1" t="s">
        <v>33</v>
      </c>
      <c r="B642" s="1" t="s">
        <v>34</v>
      </c>
      <c r="C642" s="2">
        <v>44985</v>
      </c>
      <c r="D642" s="1" t="s">
        <v>73</v>
      </c>
      <c r="E642" s="1" t="s">
        <v>74</v>
      </c>
      <c r="F642" s="1" t="s">
        <v>37</v>
      </c>
      <c r="G642" s="1" t="s">
        <v>1403</v>
      </c>
      <c r="H642" s="1" t="s">
        <v>76</v>
      </c>
      <c r="I642" s="3">
        <v>502667</v>
      </c>
      <c r="J642" s="3">
        <v>0</v>
      </c>
      <c r="K642" s="1" t="s">
        <v>40</v>
      </c>
      <c r="L642" s="1" t="s">
        <v>133</v>
      </c>
      <c r="M642" s="1" t="s">
        <v>134</v>
      </c>
      <c r="N642" s="1" t="s">
        <v>79</v>
      </c>
      <c r="O642" s="1" t="s">
        <v>80</v>
      </c>
      <c r="P642" s="1" t="s">
        <v>43</v>
      </c>
      <c r="Q642" s="1" t="s">
        <v>43</v>
      </c>
      <c r="R642" s="3">
        <v>0</v>
      </c>
      <c r="S642" s="1" t="s">
        <v>44</v>
      </c>
      <c r="T642" s="1" t="s">
        <v>45</v>
      </c>
      <c r="U642" s="1" t="s">
        <v>1403</v>
      </c>
      <c r="V642" s="1" t="s">
        <v>46</v>
      </c>
      <c r="W642" s="1" t="s">
        <v>81</v>
      </c>
      <c r="X642" s="1" t="s">
        <v>1404</v>
      </c>
      <c r="Y642" s="1" t="s">
        <v>83</v>
      </c>
      <c r="Z642" s="1" t="s">
        <v>1405</v>
      </c>
      <c r="AA642" s="1" t="s">
        <v>51</v>
      </c>
      <c r="AB642" s="1" t="s">
        <v>1406</v>
      </c>
      <c r="AC642" s="1" t="s">
        <v>37</v>
      </c>
    </row>
    <row r="643" spans="1:29" hidden="1" x14ac:dyDescent="0.25">
      <c r="A643" s="1" t="s">
        <v>33</v>
      </c>
      <c r="B643" s="1" t="s">
        <v>34</v>
      </c>
      <c r="C643" s="2">
        <v>44985</v>
      </c>
      <c r="D643" s="1" t="s">
        <v>73</v>
      </c>
      <c r="E643" s="1" t="s">
        <v>74</v>
      </c>
      <c r="F643" s="1" t="s">
        <v>37</v>
      </c>
      <c r="G643" s="1" t="s">
        <v>1403</v>
      </c>
      <c r="H643" s="1" t="s">
        <v>76</v>
      </c>
      <c r="I643" s="3">
        <v>38667</v>
      </c>
      <c r="J643" s="3">
        <v>0</v>
      </c>
      <c r="K643" s="1" t="s">
        <v>40</v>
      </c>
      <c r="L643" s="1" t="s">
        <v>1402</v>
      </c>
      <c r="M643" s="1" t="s">
        <v>837</v>
      </c>
      <c r="N643" s="1" t="s">
        <v>79</v>
      </c>
      <c r="O643" s="1" t="s">
        <v>80</v>
      </c>
      <c r="P643" s="1" t="s">
        <v>43</v>
      </c>
      <c r="Q643" s="1" t="s">
        <v>43</v>
      </c>
      <c r="R643" s="3">
        <v>0</v>
      </c>
      <c r="S643" s="1" t="s">
        <v>44</v>
      </c>
      <c r="T643" s="1" t="s">
        <v>45</v>
      </c>
      <c r="U643" s="1" t="s">
        <v>1403</v>
      </c>
      <c r="V643" s="1" t="s">
        <v>46</v>
      </c>
      <c r="W643" s="1" t="s">
        <v>81</v>
      </c>
      <c r="X643" s="1" t="s">
        <v>1404</v>
      </c>
      <c r="Y643" s="1" t="s">
        <v>83</v>
      </c>
      <c r="Z643" s="1" t="s">
        <v>1405</v>
      </c>
      <c r="AA643" s="1" t="s">
        <v>51</v>
      </c>
      <c r="AB643" s="1" t="s">
        <v>1407</v>
      </c>
      <c r="AC643" s="1" t="s">
        <v>37</v>
      </c>
    </row>
    <row r="644" spans="1:29" hidden="1" x14ac:dyDescent="0.25">
      <c r="A644" s="1" t="s">
        <v>33</v>
      </c>
      <c r="B644" s="1" t="s">
        <v>34</v>
      </c>
      <c r="C644" s="2">
        <v>44985</v>
      </c>
      <c r="D644" s="1" t="s">
        <v>73</v>
      </c>
      <c r="E644" s="1" t="s">
        <v>74</v>
      </c>
      <c r="F644" s="1" t="s">
        <v>37</v>
      </c>
      <c r="G644" s="1" t="s">
        <v>1403</v>
      </c>
      <c r="H644" s="1" t="s">
        <v>76</v>
      </c>
      <c r="I644" s="3">
        <v>514488</v>
      </c>
      <c r="J644" s="3">
        <v>0</v>
      </c>
      <c r="K644" s="1" t="s">
        <v>40</v>
      </c>
      <c r="L644" s="1" t="s">
        <v>649</v>
      </c>
      <c r="M644" s="1" t="s">
        <v>650</v>
      </c>
      <c r="N644" s="1" t="s">
        <v>79</v>
      </c>
      <c r="O644" s="1" t="s">
        <v>80</v>
      </c>
      <c r="P644" s="1" t="s">
        <v>43</v>
      </c>
      <c r="Q644" s="1" t="s">
        <v>43</v>
      </c>
      <c r="R644" s="3">
        <v>0</v>
      </c>
      <c r="S644" s="1" t="s">
        <v>44</v>
      </c>
      <c r="T644" s="1" t="s">
        <v>45</v>
      </c>
      <c r="U644" s="1" t="s">
        <v>1403</v>
      </c>
      <c r="V644" s="1" t="s">
        <v>46</v>
      </c>
      <c r="W644" s="1" t="s">
        <v>81</v>
      </c>
      <c r="X644" s="1" t="s">
        <v>1404</v>
      </c>
      <c r="Y644" s="1" t="s">
        <v>83</v>
      </c>
      <c r="Z644" s="1" t="s">
        <v>1405</v>
      </c>
      <c r="AA644" s="1" t="s">
        <v>51</v>
      </c>
      <c r="AB644" s="1" t="s">
        <v>1407</v>
      </c>
      <c r="AC644" s="1" t="s">
        <v>37</v>
      </c>
    </row>
    <row r="645" spans="1:29" hidden="1" x14ac:dyDescent="0.25">
      <c r="A645" s="1" t="s">
        <v>33</v>
      </c>
      <c r="B645" s="1" t="s">
        <v>34</v>
      </c>
      <c r="C645" s="2">
        <v>44985</v>
      </c>
      <c r="D645" s="1" t="s">
        <v>73</v>
      </c>
      <c r="E645" s="1" t="s">
        <v>74</v>
      </c>
      <c r="F645" s="1" t="s">
        <v>37</v>
      </c>
      <c r="G645" s="1" t="s">
        <v>1403</v>
      </c>
      <c r="H645" s="1" t="s">
        <v>76</v>
      </c>
      <c r="I645" s="3">
        <v>38667</v>
      </c>
      <c r="J645" s="3">
        <v>0</v>
      </c>
      <c r="K645" s="1" t="s">
        <v>40</v>
      </c>
      <c r="L645" s="1" t="s">
        <v>438</v>
      </c>
      <c r="M645" s="1" t="s">
        <v>439</v>
      </c>
      <c r="N645" s="1" t="s">
        <v>79</v>
      </c>
      <c r="O645" s="1" t="s">
        <v>80</v>
      </c>
      <c r="P645" s="1" t="s">
        <v>43</v>
      </c>
      <c r="Q645" s="1" t="s">
        <v>43</v>
      </c>
      <c r="R645" s="3">
        <v>0</v>
      </c>
      <c r="S645" s="1" t="s">
        <v>44</v>
      </c>
      <c r="T645" s="1" t="s">
        <v>45</v>
      </c>
      <c r="U645" s="1" t="s">
        <v>1403</v>
      </c>
      <c r="V645" s="1" t="s">
        <v>46</v>
      </c>
      <c r="W645" s="1" t="s">
        <v>81</v>
      </c>
      <c r="X645" s="1" t="s">
        <v>1404</v>
      </c>
      <c r="Y645" s="1" t="s">
        <v>83</v>
      </c>
      <c r="Z645" s="1" t="s">
        <v>1405</v>
      </c>
      <c r="AA645" s="1" t="s">
        <v>51</v>
      </c>
      <c r="AB645" s="1" t="s">
        <v>1407</v>
      </c>
      <c r="AC645" s="1" t="s">
        <v>37</v>
      </c>
    </row>
    <row r="646" spans="1:29" hidden="1" x14ac:dyDescent="0.25">
      <c r="A646" s="1" t="s">
        <v>33</v>
      </c>
      <c r="B646" s="1" t="s">
        <v>34</v>
      </c>
      <c r="C646" s="2">
        <v>44985</v>
      </c>
      <c r="D646" s="1" t="s">
        <v>73</v>
      </c>
      <c r="E646" s="1" t="s">
        <v>74</v>
      </c>
      <c r="F646" s="1" t="s">
        <v>37</v>
      </c>
      <c r="G646" s="1" t="s">
        <v>1403</v>
      </c>
      <c r="H646" s="1" t="s">
        <v>76</v>
      </c>
      <c r="I646" s="3">
        <v>401082</v>
      </c>
      <c r="J646" s="3">
        <v>0</v>
      </c>
      <c r="K646" s="1" t="s">
        <v>40</v>
      </c>
      <c r="L646" s="1" t="s">
        <v>666</v>
      </c>
      <c r="M646" s="1" t="s">
        <v>667</v>
      </c>
      <c r="N646" s="1" t="s">
        <v>79</v>
      </c>
      <c r="O646" s="1" t="s">
        <v>80</v>
      </c>
      <c r="P646" s="1" t="s">
        <v>43</v>
      </c>
      <c r="Q646" s="1" t="s">
        <v>43</v>
      </c>
      <c r="R646" s="3">
        <v>0</v>
      </c>
      <c r="S646" s="1" t="s">
        <v>44</v>
      </c>
      <c r="T646" s="1" t="s">
        <v>45</v>
      </c>
      <c r="U646" s="1" t="s">
        <v>1403</v>
      </c>
      <c r="V646" s="1" t="s">
        <v>46</v>
      </c>
      <c r="W646" s="1" t="s">
        <v>81</v>
      </c>
      <c r="X646" s="1" t="s">
        <v>1404</v>
      </c>
      <c r="Y646" s="1" t="s">
        <v>83</v>
      </c>
      <c r="Z646" s="1" t="s">
        <v>1405</v>
      </c>
      <c r="AA646" s="1" t="s">
        <v>51</v>
      </c>
      <c r="AB646" s="1" t="s">
        <v>1407</v>
      </c>
      <c r="AC646" s="1" t="s">
        <v>37</v>
      </c>
    </row>
    <row r="647" spans="1:29" hidden="1" x14ac:dyDescent="0.25">
      <c r="A647" s="1" t="s">
        <v>33</v>
      </c>
      <c r="B647" s="1" t="s">
        <v>34</v>
      </c>
      <c r="C647" s="2">
        <v>44985</v>
      </c>
      <c r="D647" s="1" t="s">
        <v>73</v>
      </c>
      <c r="E647" s="1" t="s">
        <v>74</v>
      </c>
      <c r="F647" s="1" t="s">
        <v>37</v>
      </c>
      <c r="G647" s="1" t="s">
        <v>1403</v>
      </c>
      <c r="H647" s="1" t="s">
        <v>76</v>
      </c>
      <c r="I647" s="3">
        <v>502667</v>
      </c>
      <c r="J647" s="3">
        <v>0</v>
      </c>
      <c r="K647" s="1" t="s">
        <v>40</v>
      </c>
      <c r="L647" s="1" t="s">
        <v>669</v>
      </c>
      <c r="M647" s="1" t="s">
        <v>670</v>
      </c>
      <c r="N647" s="1" t="s">
        <v>79</v>
      </c>
      <c r="O647" s="1" t="s">
        <v>80</v>
      </c>
      <c r="P647" s="1" t="s">
        <v>43</v>
      </c>
      <c r="Q647" s="1" t="s">
        <v>43</v>
      </c>
      <c r="R647" s="3">
        <v>0</v>
      </c>
      <c r="S647" s="1" t="s">
        <v>44</v>
      </c>
      <c r="T647" s="1" t="s">
        <v>45</v>
      </c>
      <c r="U647" s="1" t="s">
        <v>1403</v>
      </c>
      <c r="V647" s="1" t="s">
        <v>46</v>
      </c>
      <c r="W647" s="1" t="s">
        <v>81</v>
      </c>
      <c r="X647" s="1" t="s">
        <v>1404</v>
      </c>
      <c r="Y647" s="1" t="s">
        <v>83</v>
      </c>
      <c r="Z647" s="1" t="s">
        <v>1405</v>
      </c>
      <c r="AA647" s="1" t="s">
        <v>51</v>
      </c>
      <c r="AB647" s="1" t="s">
        <v>1407</v>
      </c>
      <c r="AC647" s="1" t="s">
        <v>37</v>
      </c>
    </row>
    <row r="648" spans="1:29" hidden="1" x14ac:dyDescent="0.25">
      <c r="A648" s="1" t="s">
        <v>33</v>
      </c>
      <c r="B648" s="1" t="s">
        <v>34</v>
      </c>
      <c r="C648" s="2">
        <v>44985</v>
      </c>
      <c r="D648" s="1" t="s">
        <v>73</v>
      </c>
      <c r="E648" s="1" t="s">
        <v>74</v>
      </c>
      <c r="F648" s="1" t="s">
        <v>37</v>
      </c>
      <c r="G648" s="1" t="s">
        <v>1403</v>
      </c>
      <c r="H648" s="1" t="s">
        <v>76</v>
      </c>
      <c r="I648" s="3">
        <v>38933</v>
      </c>
      <c r="J648" s="3">
        <v>0</v>
      </c>
      <c r="K648" s="1" t="s">
        <v>40</v>
      </c>
      <c r="L648" s="1" t="s">
        <v>677</v>
      </c>
      <c r="M648" s="1" t="s">
        <v>678</v>
      </c>
      <c r="N648" s="1" t="s">
        <v>89</v>
      </c>
      <c r="O648" s="1" t="s">
        <v>90</v>
      </c>
      <c r="P648" s="1" t="s">
        <v>43</v>
      </c>
      <c r="Q648" s="1" t="s">
        <v>43</v>
      </c>
      <c r="R648" s="3">
        <v>0</v>
      </c>
      <c r="S648" s="1" t="s">
        <v>44</v>
      </c>
      <c r="T648" s="1" t="s">
        <v>45</v>
      </c>
      <c r="U648" s="1" t="s">
        <v>1403</v>
      </c>
      <c r="V648" s="1" t="s">
        <v>46</v>
      </c>
      <c r="W648" s="1" t="s">
        <v>81</v>
      </c>
      <c r="X648" s="1" t="s">
        <v>1404</v>
      </c>
      <c r="Y648" s="1" t="s">
        <v>83</v>
      </c>
      <c r="Z648" s="1" t="s">
        <v>1405</v>
      </c>
      <c r="AA648" s="1" t="s">
        <v>51</v>
      </c>
      <c r="AB648" s="1" t="s">
        <v>1407</v>
      </c>
      <c r="AC648" s="1" t="s">
        <v>37</v>
      </c>
    </row>
    <row r="649" spans="1:29" hidden="1" x14ac:dyDescent="0.25">
      <c r="A649" s="1" t="s">
        <v>33</v>
      </c>
      <c r="B649" s="1" t="s">
        <v>34</v>
      </c>
      <c r="C649" s="2">
        <v>44985</v>
      </c>
      <c r="D649" s="1" t="s">
        <v>73</v>
      </c>
      <c r="E649" s="1" t="s">
        <v>74</v>
      </c>
      <c r="F649" s="1" t="s">
        <v>37</v>
      </c>
      <c r="G649" s="1" t="s">
        <v>1403</v>
      </c>
      <c r="H649" s="1" t="s">
        <v>76</v>
      </c>
      <c r="I649" s="3">
        <v>300589</v>
      </c>
      <c r="J649" s="3">
        <v>0</v>
      </c>
      <c r="K649" s="1" t="s">
        <v>40</v>
      </c>
      <c r="L649" s="1" t="s">
        <v>677</v>
      </c>
      <c r="M649" s="1" t="s">
        <v>678</v>
      </c>
      <c r="N649" s="1" t="s">
        <v>89</v>
      </c>
      <c r="O649" s="1" t="s">
        <v>90</v>
      </c>
      <c r="P649" s="1" t="s">
        <v>43</v>
      </c>
      <c r="Q649" s="1" t="s">
        <v>43</v>
      </c>
      <c r="R649" s="3">
        <v>0</v>
      </c>
      <c r="S649" s="1" t="s">
        <v>44</v>
      </c>
      <c r="T649" s="1" t="s">
        <v>45</v>
      </c>
      <c r="U649" s="1" t="s">
        <v>1403</v>
      </c>
      <c r="V649" s="1" t="s">
        <v>46</v>
      </c>
      <c r="W649" s="1" t="s">
        <v>81</v>
      </c>
      <c r="X649" s="1" t="s">
        <v>1404</v>
      </c>
      <c r="Y649" s="1" t="s">
        <v>83</v>
      </c>
      <c r="Z649" s="1" t="s">
        <v>1405</v>
      </c>
      <c r="AA649" s="1" t="s">
        <v>51</v>
      </c>
      <c r="AB649" s="1" t="s">
        <v>1407</v>
      </c>
      <c r="AC649" s="1" t="s">
        <v>37</v>
      </c>
    </row>
    <row r="650" spans="1:29" hidden="1" x14ac:dyDescent="0.25">
      <c r="A650" s="1" t="s">
        <v>33</v>
      </c>
      <c r="B650" s="1" t="s">
        <v>34</v>
      </c>
      <c r="C650" s="2">
        <v>44985</v>
      </c>
      <c r="D650" s="1" t="s">
        <v>73</v>
      </c>
      <c r="E650" s="1" t="s">
        <v>74</v>
      </c>
      <c r="F650" s="1" t="s">
        <v>37</v>
      </c>
      <c r="G650" s="1" t="s">
        <v>1403</v>
      </c>
      <c r="H650" s="1" t="s">
        <v>76</v>
      </c>
      <c r="I650" s="3">
        <v>400785</v>
      </c>
      <c r="J650" s="3">
        <v>0</v>
      </c>
      <c r="K650" s="1" t="s">
        <v>40</v>
      </c>
      <c r="L650" s="1" t="s">
        <v>677</v>
      </c>
      <c r="M650" s="1" t="s">
        <v>678</v>
      </c>
      <c r="N650" s="1" t="s">
        <v>89</v>
      </c>
      <c r="O650" s="1" t="s">
        <v>90</v>
      </c>
      <c r="P650" s="1" t="s">
        <v>43</v>
      </c>
      <c r="Q650" s="1" t="s">
        <v>43</v>
      </c>
      <c r="R650" s="3">
        <v>0</v>
      </c>
      <c r="S650" s="1" t="s">
        <v>44</v>
      </c>
      <c r="T650" s="1" t="s">
        <v>45</v>
      </c>
      <c r="U650" s="1" t="s">
        <v>1403</v>
      </c>
      <c r="V650" s="1" t="s">
        <v>46</v>
      </c>
      <c r="W650" s="1" t="s">
        <v>81</v>
      </c>
      <c r="X650" s="1" t="s">
        <v>1404</v>
      </c>
      <c r="Y650" s="1" t="s">
        <v>83</v>
      </c>
      <c r="Z650" s="1" t="s">
        <v>1405</v>
      </c>
      <c r="AA650" s="1" t="s">
        <v>51</v>
      </c>
      <c r="AB650" s="1" t="s">
        <v>1407</v>
      </c>
      <c r="AC650" s="1" t="s">
        <v>37</v>
      </c>
    </row>
    <row r="651" spans="1:29" hidden="1" x14ac:dyDescent="0.25">
      <c r="A651" s="1" t="s">
        <v>33</v>
      </c>
      <c r="B651" s="1" t="s">
        <v>34</v>
      </c>
      <c r="C651" s="2">
        <v>44998</v>
      </c>
      <c r="D651" s="1" t="s">
        <v>35</v>
      </c>
      <c r="E651" s="1" t="s">
        <v>36</v>
      </c>
      <c r="F651" s="1" t="s">
        <v>37</v>
      </c>
      <c r="G651" s="1" t="s">
        <v>1408</v>
      </c>
      <c r="H651" s="1" t="s">
        <v>1409</v>
      </c>
      <c r="I651" s="3">
        <v>0</v>
      </c>
      <c r="J651" s="3">
        <v>116001</v>
      </c>
      <c r="K651" s="1" t="s">
        <v>40</v>
      </c>
      <c r="L651" s="1" t="s">
        <v>168</v>
      </c>
      <c r="M651" s="1" t="s">
        <v>169</v>
      </c>
      <c r="N651" s="1" t="s">
        <v>37</v>
      </c>
      <c r="O651" s="1" t="s">
        <v>43</v>
      </c>
      <c r="P651" s="1" t="s">
        <v>43</v>
      </c>
      <c r="Q651" s="1" t="s">
        <v>43</v>
      </c>
      <c r="R651" s="3">
        <v>0</v>
      </c>
      <c r="S651" s="1" t="s">
        <v>44</v>
      </c>
      <c r="T651" s="1" t="s">
        <v>45</v>
      </c>
      <c r="U651" s="1" t="s">
        <v>1408</v>
      </c>
      <c r="V651" s="1" t="s">
        <v>46</v>
      </c>
      <c r="W651" s="1" t="s">
        <v>47</v>
      </c>
      <c r="X651" s="1" t="s">
        <v>1410</v>
      </c>
      <c r="Y651" s="1" t="s">
        <v>49</v>
      </c>
      <c r="Z651" s="1" t="s">
        <v>918</v>
      </c>
      <c r="AA651" s="1" t="s">
        <v>51</v>
      </c>
      <c r="AB651" s="1" t="s">
        <v>1410</v>
      </c>
      <c r="AC651" s="1" t="s">
        <v>37</v>
      </c>
    </row>
    <row r="652" spans="1:29" hidden="1" x14ac:dyDescent="0.25">
      <c r="A652" s="1" t="s">
        <v>33</v>
      </c>
      <c r="B652" s="1" t="s">
        <v>34</v>
      </c>
      <c r="C652" s="2">
        <v>44998</v>
      </c>
      <c r="D652" s="1" t="s">
        <v>35</v>
      </c>
      <c r="E652" s="1" t="s">
        <v>36</v>
      </c>
      <c r="F652" s="1" t="s">
        <v>37</v>
      </c>
      <c r="G652" s="1" t="s">
        <v>1408</v>
      </c>
      <c r="H652" s="1" t="s">
        <v>1411</v>
      </c>
      <c r="I652" s="3">
        <v>0</v>
      </c>
      <c r="J652" s="3">
        <v>77334</v>
      </c>
      <c r="K652" s="1" t="s">
        <v>40</v>
      </c>
      <c r="L652" s="1" t="s">
        <v>141</v>
      </c>
      <c r="M652" s="1" t="s">
        <v>142</v>
      </c>
      <c r="N652" s="1" t="s">
        <v>37</v>
      </c>
      <c r="O652" s="1" t="s">
        <v>43</v>
      </c>
      <c r="P652" s="1" t="s">
        <v>43</v>
      </c>
      <c r="Q652" s="1" t="s">
        <v>43</v>
      </c>
      <c r="R652" s="3">
        <v>0</v>
      </c>
      <c r="S652" s="1" t="s">
        <v>44</v>
      </c>
      <c r="T652" s="1" t="s">
        <v>45</v>
      </c>
      <c r="U652" s="1" t="s">
        <v>1408</v>
      </c>
      <c r="V652" s="1" t="s">
        <v>46</v>
      </c>
      <c r="W652" s="1" t="s">
        <v>47</v>
      </c>
      <c r="X652" s="1" t="s">
        <v>1410</v>
      </c>
      <c r="Y652" s="1" t="s">
        <v>49</v>
      </c>
      <c r="Z652" s="1" t="s">
        <v>918</v>
      </c>
      <c r="AA652" s="1" t="s">
        <v>51</v>
      </c>
      <c r="AB652" s="1" t="s">
        <v>1410</v>
      </c>
      <c r="AC652" s="1" t="s">
        <v>37</v>
      </c>
    </row>
    <row r="653" spans="1:29" hidden="1" x14ac:dyDescent="0.25">
      <c r="A653" s="1" t="s">
        <v>33</v>
      </c>
      <c r="B653" s="1" t="s">
        <v>34</v>
      </c>
      <c r="C653" s="2">
        <v>44998</v>
      </c>
      <c r="D653" s="1" t="s">
        <v>35</v>
      </c>
      <c r="E653" s="1" t="s">
        <v>36</v>
      </c>
      <c r="F653" s="1" t="s">
        <v>37</v>
      </c>
      <c r="G653" s="1" t="s">
        <v>1408</v>
      </c>
      <c r="H653" s="1" t="s">
        <v>1411</v>
      </c>
      <c r="I653" s="3">
        <v>0</v>
      </c>
      <c r="J653" s="3">
        <v>116001</v>
      </c>
      <c r="K653" s="1" t="s">
        <v>40</v>
      </c>
      <c r="L653" s="1" t="s">
        <v>168</v>
      </c>
      <c r="M653" s="1" t="s">
        <v>169</v>
      </c>
      <c r="N653" s="1" t="s">
        <v>37</v>
      </c>
      <c r="O653" s="1" t="s">
        <v>43</v>
      </c>
      <c r="P653" s="1" t="s">
        <v>43</v>
      </c>
      <c r="Q653" s="1" t="s">
        <v>43</v>
      </c>
      <c r="R653" s="3">
        <v>0</v>
      </c>
      <c r="S653" s="1" t="s">
        <v>44</v>
      </c>
      <c r="T653" s="1" t="s">
        <v>45</v>
      </c>
      <c r="U653" s="1" t="s">
        <v>1408</v>
      </c>
      <c r="V653" s="1" t="s">
        <v>46</v>
      </c>
      <c r="W653" s="1" t="s">
        <v>47</v>
      </c>
      <c r="X653" s="1" t="s">
        <v>1410</v>
      </c>
      <c r="Y653" s="1" t="s">
        <v>49</v>
      </c>
      <c r="Z653" s="1" t="s">
        <v>918</v>
      </c>
      <c r="AA653" s="1" t="s">
        <v>51</v>
      </c>
      <c r="AB653" s="1" t="s">
        <v>1410</v>
      </c>
      <c r="AC653" s="1" t="s">
        <v>37</v>
      </c>
    </row>
    <row r="654" spans="1:29" hidden="1" x14ac:dyDescent="0.25">
      <c r="A654" s="1" t="s">
        <v>33</v>
      </c>
      <c r="B654" s="1" t="s">
        <v>34</v>
      </c>
      <c r="C654" s="2">
        <v>44999</v>
      </c>
      <c r="D654" s="1" t="s">
        <v>35</v>
      </c>
      <c r="E654" s="1" t="s">
        <v>36</v>
      </c>
      <c r="F654" s="1" t="s">
        <v>37</v>
      </c>
      <c r="G654" s="1" t="s">
        <v>1412</v>
      </c>
      <c r="H654" s="1" t="s">
        <v>1413</v>
      </c>
      <c r="I654" s="3">
        <v>0</v>
      </c>
      <c r="J654" s="3">
        <v>425333</v>
      </c>
      <c r="K654" s="1" t="s">
        <v>40</v>
      </c>
      <c r="L654" s="1" t="s">
        <v>601</v>
      </c>
      <c r="M654" s="1" t="s">
        <v>602</v>
      </c>
      <c r="N654" s="1" t="s">
        <v>37</v>
      </c>
      <c r="O654" s="1" t="s">
        <v>43</v>
      </c>
      <c r="P654" s="1" t="s">
        <v>43</v>
      </c>
      <c r="Q654" s="1" t="s">
        <v>43</v>
      </c>
      <c r="R654" s="3">
        <v>0</v>
      </c>
      <c r="S654" s="1" t="s">
        <v>44</v>
      </c>
      <c r="T654" s="1" t="s">
        <v>45</v>
      </c>
      <c r="U654" s="1" t="s">
        <v>1412</v>
      </c>
      <c r="V654" s="1" t="s">
        <v>46</v>
      </c>
      <c r="W654" s="1" t="s">
        <v>47</v>
      </c>
      <c r="X654" s="1" t="s">
        <v>1414</v>
      </c>
      <c r="Y654" s="1" t="s">
        <v>49</v>
      </c>
      <c r="Z654" s="1" t="s">
        <v>918</v>
      </c>
      <c r="AA654" s="1" t="s">
        <v>51</v>
      </c>
      <c r="AB654" s="1" t="s">
        <v>1414</v>
      </c>
      <c r="AC654" s="1" t="s">
        <v>37</v>
      </c>
    </row>
    <row r="655" spans="1:29" hidden="1" x14ac:dyDescent="0.25">
      <c r="A655" s="1" t="s">
        <v>33</v>
      </c>
      <c r="B655" s="1" t="s">
        <v>34</v>
      </c>
      <c r="C655" s="2">
        <v>44999</v>
      </c>
      <c r="D655" s="1" t="s">
        <v>35</v>
      </c>
      <c r="E655" s="1" t="s">
        <v>36</v>
      </c>
      <c r="F655" s="1" t="s">
        <v>37</v>
      </c>
      <c r="G655" s="1" t="s">
        <v>1412</v>
      </c>
      <c r="H655" s="1" t="s">
        <v>1415</v>
      </c>
      <c r="I655" s="3">
        <v>0</v>
      </c>
      <c r="J655" s="3">
        <v>233333</v>
      </c>
      <c r="K655" s="1" t="s">
        <v>40</v>
      </c>
      <c r="L655" s="1" t="s">
        <v>601</v>
      </c>
      <c r="M655" s="1" t="s">
        <v>602</v>
      </c>
      <c r="N655" s="1" t="s">
        <v>37</v>
      </c>
      <c r="O655" s="1" t="s">
        <v>43</v>
      </c>
      <c r="P655" s="1" t="s">
        <v>43</v>
      </c>
      <c r="Q655" s="1" t="s">
        <v>43</v>
      </c>
      <c r="R655" s="3">
        <v>0</v>
      </c>
      <c r="S655" s="1" t="s">
        <v>44</v>
      </c>
      <c r="T655" s="1" t="s">
        <v>45</v>
      </c>
      <c r="U655" s="1" t="s">
        <v>1412</v>
      </c>
      <c r="V655" s="1" t="s">
        <v>46</v>
      </c>
      <c r="W655" s="1" t="s">
        <v>47</v>
      </c>
      <c r="X655" s="1" t="s">
        <v>1414</v>
      </c>
      <c r="Y655" s="1" t="s">
        <v>49</v>
      </c>
      <c r="Z655" s="1" t="s">
        <v>918</v>
      </c>
      <c r="AA655" s="1" t="s">
        <v>51</v>
      </c>
      <c r="AB655" s="1" t="s">
        <v>1414</v>
      </c>
      <c r="AC655" s="1" t="s">
        <v>37</v>
      </c>
    </row>
    <row r="656" spans="1:29" hidden="1" x14ac:dyDescent="0.25">
      <c r="A656" s="1" t="s">
        <v>33</v>
      </c>
      <c r="B656" s="1" t="s">
        <v>34</v>
      </c>
      <c r="C656" s="2">
        <v>44999</v>
      </c>
      <c r="D656" s="1" t="s">
        <v>35</v>
      </c>
      <c r="E656" s="1" t="s">
        <v>36</v>
      </c>
      <c r="F656" s="1" t="s">
        <v>37</v>
      </c>
      <c r="G656" s="1" t="s">
        <v>1412</v>
      </c>
      <c r="H656" s="1" t="s">
        <v>1415</v>
      </c>
      <c r="I656" s="3">
        <v>0</v>
      </c>
      <c r="J656" s="3">
        <v>166667</v>
      </c>
      <c r="K656" s="1" t="s">
        <v>40</v>
      </c>
      <c r="L656" s="1" t="s">
        <v>601</v>
      </c>
      <c r="M656" s="1" t="s">
        <v>602</v>
      </c>
      <c r="N656" s="1" t="s">
        <v>37</v>
      </c>
      <c r="O656" s="1" t="s">
        <v>43</v>
      </c>
      <c r="P656" s="1" t="s">
        <v>43</v>
      </c>
      <c r="Q656" s="1" t="s">
        <v>43</v>
      </c>
      <c r="R656" s="3">
        <v>0</v>
      </c>
      <c r="S656" s="1" t="s">
        <v>44</v>
      </c>
      <c r="T656" s="1" t="s">
        <v>45</v>
      </c>
      <c r="U656" s="1" t="s">
        <v>1412</v>
      </c>
      <c r="V656" s="1" t="s">
        <v>46</v>
      </c>
      <c r="W656" s="1" t="s">
        <v>47</v>
      </c>
      <c r="X656" s="1" t="s">
        <v>1414</v>
      </c>
      <c r="Y656" s="1" t="s">
        <v>49</v>
      </c>
      <c r="Z656" s="1" t="s">
        <v>918</v>
      </c>
      <c r="AA656" s="1" t="s">
        <v>51</v>
      </c>
      <c r="AB656" s="1" t="s">
        <v>1414</v>
      </c>
      <c r="AC656" s="1" t="s">
        <v>37</v>
      </c>
    </row>
    <row r="657" spans="1:29" hidden="1" x14ac:dyDescent="0.25">
      <c r="A657" s="1" t="s">
        <v>33</v>
      </c>
      <c r="B657" s="1" t="s">
        <v>34</v>
      </c>
      <c r="C657" s="2">
        <v>44999</v>
      </c>
      <c r="D657" s="1" t="s">
        <v>35</v>
      </c>
      <c r="E657" s="1" t="s">
        <v>36</v>
      </c>
      <c r="F657" s="1" t="s">
        <v>37</v>
      </c>
      <c r="G657" s="1" t="s">
        <v>1412</v>
      </c>
      <c r="H657" s="1" t="s">
        <v>1415</v>
      </c>
      <c r="I657" s="3">
        <v>0</v>
      </c>
      <c r="J657" s="3">
        <v>933333</v>
      </c>
      <c r="K657" s="1" t="s">
        <v>40</v>
      </c>
      <c r="L657" s="1" t="s">
        <v>601</v>
      </c>
      <c r="M657" s="1" t="s">
        <v>602</v>
      </c>
      <c r="N657" s="1" t="s">
        <v>37</v>
      </c>
      <c r="O657" s="1" t="s">
        <v>43</v>
      </c>
      <c r="P657" s="1" t="s">
        <v>43</v>
      </c>
      <c r="Q657" s="1" t="s">
        <v>43</v>
      </c>
      <c r="R657" s="3">
        <v>0</v>
      </c>
      <c r="S657" s="1" t="s">
        <v>44</v>
      </c>
      <c r="T657" s="1" t="s">
        <v>45</v>
      </c>
      <c r="U657" s="1" t="s">
        <v>1412</v>
      </c>
      <c r="V657" s="1" t="s">
        <v>46</v>
      </c>
      <c r="W657" s="1" t="s">
        <v>47</v>
      </c>
      <c r="X657" s="1" t="s">
        <v>1414</v>
      </c>
      <c r="Y657" s="1" t="s">
        <v>49</v>
      </c>
      <c r="Z657" s="1" t="s">
        <v>918</v>
      </c>
      <c r="AA657" s="1" t="s">
        <v>51</v>
      </c>
      <c r="AB657" s="1" t="s">
        <v>1414</v>
      </c>
      <c r="AC657" s="1" t="s">
        <v>37</v>
      </c>
    </row>
    <row r="658" spans="1:29" hidden="1" x14ac:dyDescent="0.25">
      <c r="A658" s="1" t="s">
        <v>33</v>
      </c>
      <c r="B658" s="1" t="s">
        <v>34</v>
      </c>
      <c r="C658" s="2">
        <v>44999</v>
      </c>
      <c r="D658" s="1" t="s">
        <v>35</v>
      </c>
      <c r="E658" s="1" t="s">
        <v>36</v>
      </c>
      <c r="F658" s="1" t="s">
        <v>37</v>
      </c>
      <c r="G658" s="1" t="s">
        <v>1412</v>
      </c>
      <c r="H658" s="1" t="s">
        <v>1415</v>
      </c>
      <c r="I658" s="3">
        <v>0</v>
      </c>
      <c r="J658" s="3">
        <v>34388</v>
      </c>
      <c r="K658" s="1" t="s">
        <v>40</v>
      </c>
      <c r="L658" s="1" t="s">
        <v>255</v>
      </c>
      <c r="M658" s="1" t="s">
        <v>256</v>
      </c>
      <c r="N658" s="1" t="s">
        <v>37</v>
      </c>
      <c r="O658" s="1" t="s">
        <v>43</v>
      </c>
      <c r="P658" s="1" t="s">
        <v>43</v>
      </c>
      <c r="Q658" s="1" t="s">
        <v>43</v>
      </c>
      <c r="R658" s="3">
        <v>0</v>
      </c>
      <c r="S658" s="1" t="s">
        <v>44</v>
      </c>
      <c r="T658" s="1" t="s">
        <v>45</v>
      </c>
      <c r="U658" s="1" t="s">
        <v>1412</v>
      </c>
      <c r="V658" s="1" t="s">
        <v>46</v>
      </c>
      <c r="W658" s="1" t="s">
        <v>47</v>
      </c>
      <c r="X658" s="1" t="s">
        <v>1414</v>
      </c>
      <c r="Y658" s="1" t="s">
        <v>49</v>
      </c>
      <c r="Z658" s="1" t="s">
        <v>918</v>
      </c>
      <c r="AA658" s="1" t="s">
        <v>51</v>
      </c>
      <c r="AB658" s="1" t="s">
        <v>1414</v>
      </c>
      <c r="AC658" s="1" t="s">
        <v>37</v>
      </c>
    </row>
    <row r="659" spans="1:29" hidden="1" x14ac:dyDescent="0.25">
      <c r="A659" s="1" t="s">
        <v>33</v>
      </c>
      <c r="B659" s="1" t="s">
        <v>34</v>
      </c>
      <c r="C659" s="2">
        <v>44999</v>
      </c>
      <c r="D659" s="1" t="s">
        <v>35</v>
      </c>
      <c r="E659" s="1" t="s">
        <v>36</v>
      </c>
      <c r="F659" s="1" t="s">
        <v>37</v>
      </c>
      <c r="G659" s="1" t="s">
        <v>1412</v>
      </c>
      <c r="H659" s="1" t="s">
        <v>1415</v>
      </c>
      <c r="I659" s="3">
        <v>0</v>
      </c>
      <c r="J659" s="3">
        <v>34035</v>
      </c>
      <c r="K659" s="1" t="s">
        <v>40</v>
      </c>
      <c r="L659" s="1" t="s">
        <v>115</v>
      </c>
      <c r="M659" s="1" t="s">
        <v>116</v>
      </c>
      <c r="N659" s="1" t="s">
        <v>37</v>
      </c>
      <c r="O659" s="1" t="s">
        <v>43</v>
      </c>
      <c r="P659" s="1" t="s">
        <v>43</v>
      </c>
      <c r="Q659" s="1" t="s">
        <v>43</v>
      </c>
      <c r="R659" s="3">
        <v>0</v>
      </c>
      <c r="S659" s="1" t="s">
        <v>44</v>
      </c>
      <c r="T659" s="1" t="s">
        <v>45</v>
      </c>
      <c r="U659" s="1" t="s">
        <v>1412</v>
      </c>
      <c r="V659" s="1" t="s">
        <v>46</v>
      </c>
      <c r="W659" s="1" t="s">
        <v>47</v>
      </c>
      <c r="X659" s="1" t="s">
        <v>1414</v>
      </c>
      <c r="Y659" s="1" t="s">
        <v>49</v>
      </c>
      <c r="Z659" s="1" t="s">
        <v>918</v>
      </c>
      <c r="AA659" s="1" t="s">
        <v>51</v>
      </c>
      <c r="AB659" s="1" t="s">
        <v>1414</v>
      </c>
      <c r="AC659" s="1" t="s">
        <v>37</v>
      </c>
    </row>
    <row r="660" spans="1:29" hidden="1" x14ac:dyDescent="0.25">
      <c r="A660" s="1" t="s">
        <v>33</v>
      </c>
      <c r="B660" s="1" t="s">
        <v>34</v>
      </c>
      <c r="C660" s="2">
        <v>44999</v>
      </c>
      <c r="D660" s="1" t="s">
        <v>35</v>
      </c>
      <c r="E660" s="1" t="s">
        <v>36</v>
      </c>
      <c r="F660" s="1" t="s">
        <v>37</v>
      </c>
      <c r="G660" s="1" t="s">
        <v>1412</v>
      </c>
      <c r="H660" s="1" t="s">
        <v>1415</v>
      </c>
      <c r="I660" s="3">
        <v>0</v>
      </c>
      <c r="J660" s="3">
        <v>33333</v>
      </c>
      <c r="K660" s="1" t="s">
        <v>40</v>
      </c>
      <c r="L660" s="1" t="s">
        <v>779</v>
      </c>
      <c r="M660" s="1" t="s">
        <v>780</v>
      </c>
      <c r="N660" s="1" t="s">
        <v>37</v>
      </c>
      <c r="O660" s="1" t="s">
        <v>43</v>
      </c>
      <c r="P660" s="1" t="s">
        <v>43</v>
      </c>
      <c r="Q660" s="1" t="s">
        <v>43</v>
      </c>
      <c r="R660" s="3">
        <v>0</v>
      </c>
      <c r="S660" s="1" t="s">
        <v>44</v>
      </c>
      <c r="T660" s="1" t="s">
        <v>45</v>
      </c>
      <c r="U660" s="1" t="s">
        <v>1412</v>
      </c>
      <c r="V660" s="1" t="s">
        <v>46</v>
      </c>
      <c r="W660" s="1" t="s">
        <v>47</v>
      </c>
      <c r="X660" s="1" t="s">
        <v>1414</v>
      </c>
      <c r="Y660" s="1" t="s">
        <v>49</v>
      </c>
      <c r="Z660" s="1" t="s">
        <v>918</v>
      </c>
      <c r="AA660" s="1" t="s">
        <v>51</v>
      </c>
      <c r="AB660" s="1" t="s">
        <v>1414</v>
      </c>
      <c r="AC660" s="1" t="s">
        <v>37</v>
      </c>
    </row>
    <row r="661" spans="1:29" hidden="1" x14ac:dyDescent="0.25">
      <c r="A661" s="1" t="s">
        <v>33</v>
      </c>
      <c r="B661" s="1" t="s">
        <v>34</v>
      </c>
      <c r="C661" s="2">
        <v>44999</v>
      </c>
      <c r="D661" s="1" t="s">
        <v>35</v>
      </c>
      <c r="E661" s="1" t="s">
        <v>36</v>
      </c>
      <c r="F661" s="1" t="s">
        <v>37</v>
      </c>
      <c r="G661" s="1" t="s">
        <v>1412</v>
      </c>
      <c r="H661" s="1" t="s">
        <v>1415</v>
      </c>
      <c r="I661" s="3">
        <v>0</v>
      </c>
      <c r="J661" s="3">
        <v>68539</v>
      </c>
      <c r="K661" s="1" t="s">
        <v>40</v>
      </c>
      <c r="L661" s="1" t="s">
        <v>424</v>
      </c>
      <c r="M661" s="1" t="s">
        <v>425</v>
      </c>
      <c r="N661" s="1" t="s">
        <v>37</v>
      </c>
      <c r="O661" s="1" t="s">
        <v>43</v>
      </c>
      <c r="P661" s="1" t="s">
        <v>43</v>
      </c>
      <c r="Q661" s="1" t="s">
        <v>43</v>
      </c>
      <c r="R661" s="3">
        <v>0</v>
      </c>
      <c r="S661" s="1" t="s">
        <v>44</v>
      </c>
      <c r="T661" s="1" t="s">
        <v>45</v>
      </c>
      <c r="U661" s="1" t="s">
        <v>1412</v>
      </c>
      <c r="V661" s="1" t="s">
        <v>46</v>
      </c>
      <c r="W661" s="1" t="s">
        <v>47</v>
      </c>
      <c r="X661" s="1" t="s">
        <v>1414</v>
      </c>
      <c r="Y661" s="1" t="s">
        <v>49</v>
      </c>
      <c r="Z661" s="1" t="s">
        <v>918</v>
      </c>
      <c r="AA661" s="1" t="s">
        <v>51</v>
      </c>
      <c r="AB661" s="1" t="s">
        <v>1414</v>
      </c>
      <c r="AC661" s="1" t="s">
        <v>37</v>
      </c>
    </row>
    <row r="662" spans="1:29" hidden="1" x14ac:dyDescent="0.25">
      <c r="A662" s="1" t="s">
        <v>33</v>
      </c>
      <c r="B662" s="1" t="s">
        <v>34</v>
      </c>
      <c r="C662" s="2">
        <v>45008</v>
      </c>
      <c r="D662" s="1" t="s">
        <v>35</v>
      </c>
      <c r="E662" s="1" t="s">
        <v>36</v>
      </c>
      <c r="F662" s="1" t="s">
        <v>37</v>
      </c>
      <c r="G662" s="1" t="s">
        <v>1416</v>
      </c>
      <c r="H662" s="1" t="s">
        <v>1417</v>
      </c>
      <c r="I662" s="3">
        <v>0</v>
      </c>
      <c r="J662" s="3">
        <v>154668</v>
      </c>
      <c r="K662" s="1" t="s">
        <v>40</v>
      </c>
      <c r="L662" s="1" t="s">
        <v>93</v>
      </c>
      <c r="M662" s="1" t="s">
        <v>94</v>
      </c>
      <c r="N662" s="1" t="s">
        <v>37</v>
      </c>
      <c r="O662" s="1" t="s">
        <v>43</v>
      </c>
      <c r="P662" s="1" t="s">
        <v>43</v>
      </c>
      <c r="Q662" s="1" t="s">
        <v>43</v>
      </c>
      <c r="R662" s="3">
        <v>0</v>
      </c>
      <c r="S662" s="1" t="s">
        <v>44</v>
      </c>
      <c r="T662" s="1" t="s">
        <v>45</v>
      </c>
      <c r="U662" s="1" t="s">
        <v>1416</v>
      </c>
      <c r="V662" s="1" t="s">
        <v>46</v>
      </c>
      <c r="W662" s="1" t="s">
        <v>47</v>
      </c>
      <c r="X662" s="1" t="s">
        <v>1418</v>
      </c>
      <c r="Y662" s="1" t="s">
        <v>49</v>
      </c>
      <c r="Z662" s="1" t="s">
        <v>918</v>
      </c>
      <c r="AA662" s="1" t="s">
        <v>51</v>
      </c>
      <c r="AB662" s="1" t="s">
        <v>1418</v>
      </c>
      <c r="AC662" s="1" t="s">
        <v>37</v>
      </c>
    </row>
    <row r="663" spans="1:29" hidden="1" x14ac:dyDescent="0.25">
      <c r="A663" s="1" t="s">
        <v>33</v>
      </c>
      <c r="B663" s="1" t="s">
        <v>34</v>
      </c>
      <c r="C663" s="2">
        <v>45016</v>
      </c>
      <c r="D663" s="1" t="s">
        <v>73</v>
      </c>
      <c r="E663" s="1" t="s">
        <v>74</v>
      </c>
      <c r="F663" s="1" t="s">
        <v>37</v>
      </c>
      <c r="G663" s="1" t="s">
        <v>1419</v>
      </c>
      <c r="H663" s="1" t="s">
        <v>76</v>
      </c>
      <c r="I663" s="3">
        <v>154667</v>
      </c>
      <c r="J663" s="3">
        <v>0</v>
      </c>
      <c r="K663" s="1" t="s">
        <v>40</v>
      </c>
      <c r="L663" s="1" t="s">
        <v>601</v>
      </c>
      <c r="M663" s="1" t="s">
        <v>602</v>
      </c>
      <c r="N663" s="1" t="s">
        <v>79</v>
      </c>
      <c r="O663" s="1" t="s">
        <v>80</v>
      </c>
      <c r="P663" s="1" t="s">
        <v>43</v>
      </c>
      <c r="Q663" s="1" t="s">
        <v>43</v>
      </c>
      <c r="R663" s="3">
        <v>0</v>
      </c>
      <c r="S663" s="1" t="s">
        <v>44</v>
      </c>
      <c r="T663" s="1" t="s">
        <v>45</v>
      </c>
      <c r="U663" s="1" t="s">
        <v>1419</v>
      </c>
      <c r="V663" s="1" t="s">
        <v>46</v>
      </c>
      <c r="W663" s="1" t="s">
        <v>912</v>
      </c>
      <c r="X663" s="1" t="s">
        <v>1420</v>
      </c>
      <c r="Y663" s="1" t="s">
        <v>83</v>
      </c>
      <c r="Z663" s="1" t="s">
        <v>1326</v>
      </c>
      <c r="AA663" s="1" t="s">
        <v>51</v>
      </c>
      <c r="AB663" s="1" t="s">
        <v>1420</v>
      </c>
      <c r="AC663" s="1" t="s">
        <v>37</v>
      </c>
    </row>
    <row r="664" spans="1:29" hidden="1" x14ac:dyDescent="0.25">
      <c r="A664" s="1" t="s">
        <v>33</v>
      </c>
      <c r="B664" s="1" t="s">
        <v>34</v>
      </c>
      <c r="C664" s="2">
        <v>45016</v>
      </c>
      <c r="D664" s="1" t="s">
        <v>73</v>
      </c>
      <c r="E664" s="1" t="s">
        <v>74</v>
      </c>
      <c r="F664" s="1" t="s">
        <v>37</v>
      </c>
      <c r="G664" s="1" t="s">
        <v>1419</v>
      </c>
      <c r="H664" s="1" t="s">
        <v>76</v>
      </c>
      <c r="I664" s="3">
        <v>43160</v>
      </c>
      <c r="J664" s="3">
        <v>0</v>
      </c>
      <c r="K664" s="1" t="s">
        <v>40</v>
      </c>
      <c r="L664" s="1" t="s">
        <v>978</v>
      </c>
      <c r="M664" s="1" t="s">
        <v>874</v>
      </c>
      <c r="N664" s="1" t="s">
        <v>79</v>
      </c>
      <c r="O664" s="1" t="s">
        <v>80</v>
      </c>
      <c r="P664" s="1" t="s">
        <v>43</v>
      </c>
      <c r="Q664" s="1" t="s">
        <v>43</v>
      </c>
      <c r="R664" s="3">
        <v>0</v>
      </c>
      <c r="S664" s="1" t="s">
        <v>44</v>
      </c>
      <c r="T664" s="1" t="s">
        <v>45</v>
      </c>
      <c r="U664" s="1" t="s">
        <v>1419</v>
      </c>
      <c r="V664" s="1" t="s">
        <v>46</v>
      </c>
      <c r="W664" s="1" t="s">
        <v>912</v>
      </c>
      <c r="X664" s="1" t="s">
        <v>1420</v>
      </c>
      <c r="Y664" s="1" t="s">
        <v>83</v>
      </c>
      <c r="Z664" s="1" t="s">
        <v>1326</v>
      </c>
      <c r="AA664" s="1" t="s">
        <v>51</v>
      </c>
      <c r="AB664" s="1" t="s">
        <v>1420</v>
      </c>
      <c r="AC664" s="1" t="s">
        <v>37</v>
      </c>
    </row>
    <row r="665" spans="1:29" hidden="1" x14ac:dyDescent="0.25">
      <c r="A665" s="1" t="s">
        <v>33</v>
      </c>
      <c r="B665" s="1" t="s">
        <v>34</v>
      </c>
      <c r="C665" s="2">
        <v>45016</v>
      </c>
      <c r="D665" s="1" t="s">
        <v>73</v>
      </c>
      <c r="E665" s="1" t="s">
        <v>74</v>
      </c>
      <c r="F665" s="1" t="s">
        <v>37</v>
      </c>
      <c r="G665" s="1" t="s">
        <v>1419</v>
      </c>
      <c r="H665" s="1" t="s">
        <v>76</v>
      </c>
      <c r="I665" s="3">
        <v>139766</v>
      </c>
      <c r="J665" s="3">
        <v>0</v>
      </c>
      <c r="K665" s="1" t="s">
        <v>40</v>
      </c>
      <c r="L665" s="1" t="s">
        <v>551</v>
      </c>
      <c r="M665" s="1" t="s">
        <v>552</v>
      </c>
      <c r="N665" s="1" t="s">
        <v>89</v>
      </c>
      <c r="O665" s="1" t="s">
        <v>90</v>
      </c>
      <c r="P665" s="1" t="s">
        <v>43</v>
      </c>
      <c r="Q665" s="1" t="s">
        <v>43</v>
      </c>
      <c r="R665" s="3">
        <v>0</v>
      </c>
      <c r="S665" s="1" t="s">
        <v>44</v>
      </c>
      <c r="T665" s="1" t="s">
        <v>45</v>
      </c>
      <c r="U665" s="1" t="s">
        <v>1419</v>
      </c>
      <c r="V665" s="1" t="s">
        <v>46</v>
      </c>
      <c r="W665" s="1" t="s">
        <v>912</v>
      </c>
      <c r="X665" s="1" t="s">
        <v>1420</v>
      </c>
      <c r="Y665" s="1" t="s">
        <v>83</v>
      </c>
      <c r="Z665" s="1" t="s">
        <v>1326</v>
      </c>
      <c r="AA665" s="1" t="s">
        <v>51</v>
      </c>
      <c r="AB665" s="1" t="s">
        <v>1420</v>
      </c>
      <c r="AC665" s="1" t="s">
        <v>37</v>
      </c>
    </row>
    <row r="666" spans="1:29" hidden="1" x14ac:dyDescent="0.25">
      <c r="A666" s="1" t="s">
        <v>33</v>
      </c>
      <c r="B666" s="1" t="s">
        <v>34</v>
      </c>
      <c r="C666" s="2">
        <v>45016</v>
      </c>
      <c r="D666" s="1" t="s">
        <v>73</v>
      </c>
      <c r="E666" s="1" t="s">
        <v>74</v>
      </c>
      <c r="F666" s="1" t="s">
        <v>37</v>
      </c>
      <c r="G666" s="1" t="s">
        <v>1419</v>
      </c>
      <c r="H666" s="1" t="s">
        <v>76</v>
      </c>
      <c r="I666" s="3">
        <v>116000</v>
      </c>
      <c r="J666" s="3">
        <v>0</v>
      </c>
      <c r="K666" s="1" t="s">
        <v>40</v>
      </c>
      <c r="L666" s="1" t="s">
        <v>533</v>
      </c>
      <c r="M666" s="1" t="s">
        <v>534</v>
      </c>
      <c r="N666" s="1" t="s">
        <v>79</v>
      </c>
      <c r="O666" s="1" t="s">
        <v>80</v>
      </c>
      <c r="P666" s="1" t="s">
        <v>43</v>
      </c>
      <c r="Q666" s="1" t="s">
        <v>43</v>
      </c>
      <c r="R666" s="3">
        <v>0</v>
      </c>
      <c r="S666" s="1" t="s">
        <v>44</v>
      </c>
      <c r="T666" s="1" t="s">
        <v>45</v>
      </c>
      <c r="U666" s="1" t="s">
        <v>1419</v>
      </c>
      <c r="V666" s="1" t="s">
        <v>46</v>
      </c>
      <c r="W666" s="1" t="s">
        <v>912</v>
      </c>
      <c r="X666" s="1" t="s">
        <v>1420</v>
      </c>
      <c r="Y666" s="1" t="s">
        <v>83</v>
      </c>
      <c r="Z666" s="1" t="s">
        <v>1326</v>
      </c>
      <c r="AA666" s="1" t="s">
        <v>51</v>
      </c>
      <c r="AB666" s="1" t="s">
        <v>1420</v>
      </c>
      <c r="AC666" s="1" t="s">
        <v>37</v>
      </c>
    </row>
    <row r="667" spans="1:29" hidden="1" x14ac:dyDescent="0.25">
      <c r="A667" s="1" t="s">
        <v>33</v>
      </c>
      <c r="B667" s="1" t="s">
        <v>34</v>
      </c>
      <c r="C667" s="2">
        <v>45016</v>
      </c>
      <c r="D667" s="1" t="s">
        <v>73</v>
      </c>
      <c r="E667" s="1" t="s">
        <v>74</v>
      </c>
      <c r="F667" s="1" t="s">
        <v>37</v>
      </c>
      <c r="G667" s="1" t="s">
        <v>1419</v>
      </c>
      <c r="H667" s="1" t="s">
        <v>76</v>
      </c>
      <c r="I667" s="3">
        <v>38667</v>
      </c>
      <c r="J667" s="3">
        <v>0</v>
      </c>
      <c r="K667" s="1" t="s">
        <v>40</v>
      </c>
      <c r="L667" s="1" t="s">
        <v>115</v>
      </c>
      <c r="M667" s="1" t="s">
        <v>116</v>
      </c>
      <c r="N667" s="1" t="s">
        <v>79</v>
      </c>
      <c r="O667" s="1" t="s">
        <v>80</v>
      </c>
      <c r="P667" s="1" t="s">
        <v>43</v>
      </c>
      <c r="Q667" s="1" t="s">
        <v>43</v>
      </c>
      <c r="R667" s="3">
        <v>0</v>
      </c>
      <c r="S667" s="1" t="s">
        <v>44</v>
      </c>
      <c r="T667" s="1" t="s">
        <v>45</v>
      </c>
      <c r="U667" s="1" t="s">
        <v>1419</v>
      </c>
      <c r="V667" s="1" t="s">
        <v>46</v>
      </c>
      <c r="W667" s="1" t="s">
        <v>912</v>
      </c>
      <c r="X667" s="1" t="s">
        <v>1420</v>
      </c>
      <c r="Y667" s="1" t="s">
        <v>83</v>
      </c>
      <c r="Z667" s="1" t="s">
        <v>1326</v>
      </c>
      <c r="AA667" s="1" t="s">
        <v>51</v>
      </c>
      <c r="AB667" s="1" t="s">
        <v>1420</v>
      </c>
      <c r="AC667" s="1" t="s">
        <v>37</v>
      </c>
    </row>
    <row r="668" spans="1:29" hidden="1" x14ac:dyDescent="0.25">
      <c r="A668" s="1" t="s">
        <v>33</v>
      </c>
      <c r="B668" s="1" t="s">
        <v>34</v>
      </c>
      <c r="C668" s="2">
        <v>45016</v>
      </c>
      <c r="D668" s="1" t="s">
        <v>73</v>
      </c>
      <c r="E668" s="1" t="s">
        <v>74</v>
      </c>
      <c r="F668" s="1" t="s">
        <v>37</v>
      </c>
      <c r="G668" s="1" t="s">
        <v>1419</v>
      </c>
      <c r="H668" s="1" t="s">
        <v>76</v>
      </c>
      <c r="I668" s="3">
        <v>44192</v>
      </c>
      <c r="J668" s="3">
        <v>0</v>
      </c>
      <c r="K668" s="1" t="s">
        <v>40</v>
      </c>
      <c r="L668" s="1" t="s">
        <v>498</v>
      </c>
      <c r="M668" s="1" t="s">
        <v>499</v>
      </c>
      <c r="N668" s="1" t="s">
        <v>79</v>
      </c>
      <c r="O668" s="1" t="s">
        <v>80</v>
      </c>
      <c r="P668" s="1" t="s">
        <v>43</v>
      </c>
      <c r="Q668" s="1" t="s">
        <v>43</v>
      </c>
      <c r="R668" s="3">
        <v>0</v>
      </c>
      <c r="S668" s="1" t="s">
        <v>44</v>
      </c>
      <c r="T668" s="1" t="s">
        <v>45</v>
      </c>
      <c r="U668" s="1" t="s">
        <v>1419</v>
      </c>
      <c r="V668" s="1" t="s">
        <v>46</v>
      </c>
      <c r="W668" s="1" t="s">
        <v>912</v>
      </c>
      <c r="X668" s="1" t="s">
        <v>1420</v>
      </c>
      <c r="Y668" s="1" t="s">
        <v>83</v>
      </c>
      <c r="Z668" s="1" t="s">
        <v>1326</v>
      </c>
      <c r="AA668" s="1" t="s">
        <v>51</v>
      </c>
      <c r="AB668" s="1" t="s">
        <v>1420</v>
      </c>
      <c r="AC668" s="1" t="s">
        <v>37</v>
      </c>
    </row>
    <row r="669" spans="1:29" hidden="1" x14ac:dyDescent="0.25">
      <c r="A669" s="1" t="s">
        <v>33</v>
      </c>
      <c r="B669" s="1" t="s">
        <v>34</v>
      </c>
      <c r="C669" s="2">
        <v>45016</v>
      </c>
      <c r="D669" s="1" t="s">
        <v>73</v>
      </c>
      <c r="E669" s="1" t="s">
        <v>74</v>
      </c>
      <c r="F669" s="1" t="s">
        <v>37</v>
      </c>
      <c r="G669" s="1" t="s">
        <v>1419</v>
      </c>
      <c r="H669" s="1" t="s">
        <v>76</v>
      </c>
      <c r="I669" s="3">
        <v>603372</v>
      </c>
      <c r="J669" s="3">
        <v>0</v>
      </c>
      <c r="K669" s="1" t="s">
        <v>40</v>
      </c>
      <c r="L669" s="1" t="s">
        <v>1360</v>
      </c>
      <c r="M669" s="1" t="s">
        <v>771</v>
      </c>
      <c r="N669" s="1" t="s">
        <v>79</v>
      </c>
      <c r="O669" s="1" t="s">
        <v>80</v>
      </c>
      <c r="P669" s="1" t="s">
        <v>43</v>
      </c>
      <c r="Q669" s="1" t="s">
        <v>43</v>
      </c>
      <c r="R669" s="3">
        <v>0</v>
      </c>
      <c r="S669" s="1" t="s">
        <v>44</v>
      </c>
      <c r="T669" s="1" t="s">
        <v>45</v>
      </c>
      <c r="U669" s="1" t="s">
        <v>1419</v>
      </c>
      <c r="V669" s="1" t="s">
        <v>46</v>
      </c>
      <c r="W669" s="1" t="s">
        <v>912</v>
      </c>
      <c r="X669" s="1" t="s">
        <v>1420</v>
      </c>
      <c r="Y669" s="1" t="s">
        <v>83</v>
      </c>
      <c r="Z669" s="1" t="s">
        <v>1326</v>
      </c>
      <c r="AA669" s="1" t="s">
        <v>51</v>
      </c>
      <c r="AB669" s="1" t="s">
        <v>1420</v>
      </c>
      <c r="AC669" s="1" t="s">
        <v>37</v>
      </c>
    </row>
    <row r="670" spans="1:29" hidden="1" x14ac:dyDescent="0.25">
      <c r="A670" s="1" t="s">
        <v>33</v>
      </c>
      <c r="B670" s="1" t="s">
        <v>34</v>
      </c>
      <c r="C670" s="2">
        <v>45016</v>
      </c>
      <c r="D670" s="1" t="s">
        <v>73</v>
      </c>
      <c r="E670" s="1" t="s">
        <v>74</v>
      </c>
      <c r="F670" s="1" t="s">
        <v>37</v>
      </c>
      <c r="G670" s="1" t="s">
        <v>1419</v>
      </c>
      <c r="H670" s="1" t="s">
        <v>76</v>
      </c>
      <c r="I670" s="3">
        <v>41832</v>
      </c>
      <c r="J670" s="3">
        <v>0</v>
      </c>
      <c r="K670" s="1" t="s">
        <v>40</v>
      </c>
      <c r="L670" s="1" t="s">
        <v>1360</v>
      </c>
      <c r="M670" s="1" t="s">
        <v>771</v>
      </c>
      <c r="N670" s="1" t="s">
        <v>79</v>
      </c>
      <c r="O670" s="1" t="s">
        <v>80</v>
      </c>
      <c r="P670" s="1" t="s">
        <v>43</v>
      </c>
      <c r="Q670" s="1" t="s">
        <v>43</v>
      </c>
      <c r="R670" s="3">
        <v>0</v>
      </c>
      <c r="S670" s="1" t="s">
        <v>44</v>
      </c>
      <c r="T670" s="1" t="s">
        <v>45</v>
      </c>
      <c r="U670" s="1" t="s">
        <v>1419</v>
      </c>
      <c r="V670" s="1" t="s">
        <v>46</v>
      </c>
      <c r="W670" s="1" t="s">
        <v>912</v>
      </c>
      <c r="X670" s="1" t="s">
        <v>1420</v>
      </c>
      <c r="Y670" s="1" t="s">
        <v>83</v>
      </c>
      <c r="Z670" s="1" t="s">
        <v>1326</v>
      </c>
      <c r="AA670" s="1" t="s">
        <v>51</v>
      </c>
      <c r="AB670" s="1" t="s">
        <v>1420</v>
      </c>
      <c r="AC670" s="1" t="s">
        <v>37</v>
      </c>
    </row>
    <row r="671" spans="1:29" hidden="1" x14ac:dyDescent="0.25">
      <c r="A671" s="1" t="s">
        <v>33</v>
      </c>
      <c r="B671" s="1" t="s">
        <v>34</v>
      </c>
      <c r="C671" s="2">
        <v>45016</v>
      </c>
      <c r="D671" s="1" t="s">
        <v>73</v>
      </c>
      <c r="E671" s="1" t="s">
        <v>74</v>
      </c>
      <c r="F671" s="1" t="s">
        <v>37</v>
      </c>
      <c r="G671" s="1" t="s">
        <v>1419</v>
      </c>
      <c r="H671" s="1" t="s">
        <v>76</v>
      </c>
      <c r="I671" s="3">
        <v>38667</v>
      </c>
      <c r="J671" s="3">
        <v>0</v>
      </c>
      <c r="K671" s="1" t="s">
        <v>40</v>
      </c>
      <c r="L671" s="1" t="s">
        <v>773</v>
      </c>
      <c r="M671" s="1" t="s">
        <v>774</v>
      </c>
      <c r="N671" s="1" t="s">
        <v>79</v>
      </c>
      <c r="O671" s="1" t="s">
        <v>80</v>
      </c>
      <c r="P671" s="1" t="s">
        <v>43</v>
      </c>
      <c r="Q671" s="1" t="s">
        <v>43</v>
      </c>
      <c r="R671" s="3">
        <v>0</v>
      </c>
      <c r="S671" s="1" t="s">
        <v>44</v>
      </c>
      <c r="T671" s="1" t="s">
        <v>45</v>
      </c>
      <c r="U671" s="1" t="s">
        <v>1419</v>
      </c>
      <c r="V671" s="1" t="s">
        <v>46</v>
      </c>
      <c r="W671" s="1" t="s">
        <v>912</v>
      </c>
      <c r="X671" s="1" t="s">
        <v>1420</v>
      </c>
      <c r="Y671" s="1" t="s">
        <v>83</v>
      </c>
      <c r="Z671" s="1" t="s">
        <v>1326</v>
      </c>
      <c r="AA671" s="1" t="s">
        <v>51</v>
      </c>
      <c r="AB671" s="1" t="s">
        <v>1420</v>
      </c>
      <c r="AC671" s="1" t="s">
        <v>37</v>
      </c>
    </row>
    <row r="672" spans="1:29" hidden="1" x14ac:dyDescent="0.25">
      <c r="A672" s="1" t="s">
        <v>33</v>
      </c>
      <c r="B672" s="1" t="s">
        <v>34</v>
      </c>
      <c r="C672" s="2">
        <v>45016</v>
      </c>
      <c r="D672" s="1" t="s">
        <v>73</v>
      </c>
      <c r="E672" s="1" t="s">
        <v>74</v>
      </c>
      <c r="F672" s="1" t="s">
        <v>37</v>
      </c>
      <c r="G672" s="1" t="s">
        <v>1419</v>
      </c>
      <c r="H672" s="1" t="s">
        <v>76</v>
      </c>
      <c r="I672" s="3">
        <v>580000</v>
      </c>
      <c r="J672" s="3">
        <v>0</v>
      </c>
      <c r="K672" s="1" t="s">
        <v>40</v>
      </c>
      <c r="L672" s="1" t="s">
        <v>117</v>
      </c>
      <c r="M672" s="1" t="s">
        <v>118</v>
      </c>
      <c r="N672" s="1" t="s">
        <v>79</v>
      </c>
      <c r="O672" s="1" t="s">
        <v>80</v>
      </c>
      <c r="P672" s="1" t="s">
        <v>43</v>
      </c>
      <c r="Q672" s="1" t="s">
        <v>43</v>
      </c>
      <c r="R672" s="3">
        <v>0</v>
      </c>
      <c r="S672" s="1" t="s">
        <v>44</v>
      </c>
      <c r="T672" s="1" t="s">
        <v>45</v>
      </c>
      <c r="U672" s="1" t="s">
        <v>1419</v>
      </c>
      <c r="V672" s="1" t="s">
        <v>46</v>
      </c>
      <c r="W672" s="1" t="s">
        <v>912</v>
      </c>
      <c r="X672" s="1" t="s">
        <v>1420</v>
      </c>
      <c r="Y672" s="1" t="s">
        <v>83</v>
      </c>
      <c r="Z672" s="1" t="s">
        <v>1326</v>
      </c>
      <c r="AA672" s="1" t="s">
        <v>51</v>
      </c>
      <c r="AB672" s="1" t="s">
        <v>1420</v>
      </c>
      <c r="AC672" s="1" t="s">
        <v>37</v>
      </c>
    </row>
    <row r="673" spans="1:29" hidden="1" x14ac:dyDescent="0.25">
      <c r="A673" s="1" t="s">
        <v>33</v>
      </c>
      <c r="B673" s="1" t="s">
        <v>34</v>
      </c>
      <c r="C673" s="2">
        <v>45016</v>
      </c>
      <c r="D673" s="1" t="s">
        <v>73</v>
      </c>
      <c r="E673" s="1" t="s">
        <v>74</v>
      </c>
      <c r="F673" s="1" t="s">
        <v>37</v>
      </c>
      <c r="G673" s="1" t="s">
        <v>1419</v>
      </c>
      <c r="H673" s="1" t="s">
        <v>76</v>
      </c>
      <c r="I673" s="3">
        <v>425334</v>
      </c>
      <c r="J673" s="3">
        <v>0</v>
      </c>
      <c r="K673" s="1" t="s">
        <v>40</v>
      </c>
      <c r="L673" s="1" t="s">
        <v>117</v>
      </c>
      <c r="M673" s="1" t="s">
        <v>118</v>
      </c>
      <c r="N673" s="1" t="s">
        <v>79</v>
      </c>
      <c r="O673" s="1" t="s">
        <v>80</v>
      </c>
      <c r="P673" s="1" t="s">
        <v>43</v>
      </c>
      <c r="Q673" s="1" t="s">
        <v>43</v>
      </c>
      <c r="R673" s="3">
        <v>0</v>
      </c>
      <c r="S673" s="1" t="s">
        <v>44</v>
      </c>
      <c r="T673" s="1" t="s">
        <v>45</v>
      </c>
      <c r="U673" s="1" t="s">
        <v>1419</v>
      </c>
      <c r="V673" s="1" t="s">
        <v>46</v>
      </c>
      <c r="W673" s="1" t="s">
        <v>912</v>
      </c>
      <c r="X673" s="1" t="s">
        <v>1420</v>
      </c>
      <c r="Y673" s="1" t="s">
        <v>83</v>
      </c>
      <c r="Z673" s="1" t="s">
        <v>1326</v>
      </c>
      <c r="AA673" s="1" t="s">
        <v>51</v>
      </c>
      <c r="AB673" s="1" t="s">
        <v>1420</v>
      </c>
      <c r="AC673" s="1" t="s">
        <v>37</v>
      </c>
    </row>
    <row r="674" spans="1:29" hidden="1" x14ac:dyDescent="0.25">
      <c r="A674" s="1" t="s">
        <v>33</v>
      </c>
      <c r="B674" s="1" t="s">
        <v>34</v>
      </c>
      <c r="C674" s="2">
        <v>45016</v>
      </c>
      <c r="D674" s="1" t="s">
        <v>73</v>
      </c>
      <c r="E674" s="1" t="s">
        <v>74</v>
      </c>
      <c r="F674" s="1" t="s">
        <v>37</v>
      </c>
      <c r="G674" s="1" t="s">
        <v>1419</v>
      </c>
      <c r="H674" s="1" t="s">
        <v>76</v>
      </c>
      <c r="I674" s="3">
        <v>38667</v>
      </c>
      <c r="J674" s="3">
        <v>0</v>
      </c>
      <c r="K674" s="1" t="s">
        <v>40</v>
      </c>
      <c r="L674" s="1" t="s">
        <v>152</v>
      </c>
      <c r="M674" s="1" t="s">
        <v>153</v>
      </c>
      <c r="N674" s="1" t="s">
        <v>79</v>
      </c>
      <c r="O674" s="1" t="s">
        <v>80</v>
      </c>
      <c r="P674" s="1" t="s">
        <v>43</v>
      </c>
      <c r="Q674" s="1" t="s">
        <v>43</v>
      </c>
      <c r="R674" s="3">
        <v>0</v>
      </c>
      <c r="S674" s="1" t="s">
        <v>44</v>
      </c>
      <c r="T674" s="1" t="s">
        <v>45</v>
      </c>
      <c r="U674" s="1" t="s">
        <v>1419</v>
      </c>
      <c r="V674" s="1" t="s">
        <v>46</v>
      </c>
      <c r="W674" s="1" t="s">
        <v>912</v>
      </c>
      <c r="X674" s="1" t="s">
        <v>1420</v>
      </c>
      <c r="Y674" s="1" t="s">
        <v>83</v>
      </c>
      <c r="Z674" s="1" t="s">
        <v>1326</v>
      </c>
      <c r="AA674" s="1" t="s">
        <v>51</v>
      </c>
      <c r="AB674" s="1" t="s">
        <v>1420</v>
      </c>
      <c r="AC674" s="1" t="s">
        <v>37</v>
      </c>
    </row>
    <row r="675" spans="1:29" hidden="1" x14ac:dyDescent="0.25">
      <c r="A675" s="1" t="s">
        <v>33</v>
      </c>
      <c r="B675" s="1" t="s">
        <v>34</v>
      </c>
      <c r="C675" s="2">
        <v>45016</v>
      </c>
      <c r="D675" s="1" t="s">
        <v>73</v>
      </c>
      <c r="E675" s="1" t="s">
        <v>74</v>
      </c>
      <c r="F675" s="1" t="s">
        <v>37</v>
      </c>
      <c r="G675" s="1" t="s">
        <v>1419</v>
      </c>
      <c r="H675" s="1" t="s">
        <v>76</v>
      </c>
      <c r="I675" s="3">
        <v>43728</v>
      </c>
      <c r="J675" s="3">
        <v>0</v>
      </c>
      <c r="K675" s="1" t="s">
        <v>40</v>
      </c>
      <c r="L675" s="1" t="s">
        <v>416</v>
      </c>
      <c r="M675" s="1" t="s">
        <v>417</v>
      </c>
      <c r="N675" s="1" t="s">
        <v>79</v>
      </c>
      <c r="O675" s="1" t="s">
        <v>80</v>
      </c>
      <c r="P675" s="1" t="s">
        <v>43</v>
      </c>
      <c r="Q675" s="1" t="s">
        <v>43</v>
      </c>
      <c r="R675" s="3">
        <v>0</v>
      </c>
      <c r="S675" s="1" t="s">
        <v>44</v>
      </c>
      <c r="T675" s="1" t="s">
        <v>45</v>
      </c>
      <c r="U675" s="1" t="s">
        <v>1419</v>
      </c>
      <c r="V675" s="1" t="s">
        <v>46</v>
      </c>
      <c r="W675" s="1" t="s">
        <v>912</v>
      </c>
      <c r="X675" s="1" t="s">
        <v>1420</v>
      </c>
      <c r="Y675" s="1" t="s">
        <v>83</v>
      </c>
      <c r="Z675" s="1" t="s">
        <v>1326</v>
      </c>
      <c r="AA675" s="1" t="s">
        <v>51</v>
      </c>
      <c r="AB675" s="1" t="s">
        <v>1420</v>
      </c>
      <c r="AC675" s="1" t="s">
        <v>37</v>
      </c>
    </row>
    <row r="676" spans="1:29" hidden="1" x14ac:dyDescent="0.25">
      <c r="A676" s="1" t="s">
        <v>33</v>
      </c>
      <c r="B676" s="1" t="s">
        <v>34</v>
      </c>
      <c r="C676" s="2">
        <v>45016</v>
      </c>
      <c r="D676" s="1" t="s">
        <v>73</v>
      </c>
      <c r="E676" s="1" t="s">
        <v>74</v>
      </c>
      <c r="F676" s="1" t="s">
        <v>37</v>
      </c>
      <c r="G676" s="1" t="s">
        <v>1419</v>
      </c>
      <c r="H676" s="1" t="s">
        <v>76</v>
      </c>
      <c r="I676" s="3">
        <v>116001</v>
      </c>
      <c r="J676" s="3">
        <v>0</v>
      </c>
      <c r="K676" s="1" t="s">
        <v>40</v>
      </c>
      <c r="L676" s="1" t="s">
        <v>408</v>
      </c>
      <c r="M676" s="1" t="s">
        <v>409</v>
      </c>
      <c r="N676" s="1" t="s">
        <v>79</v>
      </c>
      <c r="O676" s="1" t="s">
        <v>80</v>
      </c>
      <c r="P676" s="1" t="s">
        <v>43</v>
      </c>
      <c r="Q676" s="1" t="s">
        <v>43</v>
      </c>
      <c r="R676" s="3">
        <v>0</v>
      </c>
      <c r="S676" s="1" t="s">
        <v>44</v>
      </c>
      <c r="T676" s="1" t="s">
        <v>45</v>
      </c>
      <c r="U676" s="1" t="s">
        <v>1419</v>
      </c>
      <c r="V676" s="1" t="s">
        <v>46</v>
      </c>
      <c r="W676" s="1" t="s">
        <v>912</v>
      </c>
      <c r="X676" s="1" t="s">
        <v>1420</v>
      </c>
      <c r="Y676" s="1" t="s">
        <v>83</v>
      </c>
      <c r="Z676" s="1" t="s">
        <v>1326</v>
      </c>
      <c r="AA676" s="1" t="s">
        <v>51</v>
      </c>
      <c r="AB676" s="1" t="s">
        <v>1420</v>
      </c>
      <c r="AC676" s="1" t="s">
        <v>37</v>
      </c>
    </row>
    <row r="677" spans="1:29" hidden="1" x14ac:dyDescent="0.25">
      <c r="A677" s="1" t="s">
        <v>33</v>
      </c>
      <c r="B677" s="1" t="s">
        <v>34</v>
      </c>
      <c r="C677" s="2">
        <v>45016</v>
      </c>
      <c r="D677" s="1" t="s">
        <v>73</v>
      </c>
      <c r="E677" s="1" t="s">
        <v>74</v>
      </c>
      <c r="F677" s="1" t="s">
        <v>37</v>
      </c>
      <c r="G677" s="1" t="s">
        <v>1419</v>
      </c>
      <c r="H677" s="1" t="s">
        <v>76</v>
      </c>
      <c r="I677" s="3">
        <v>38667</v>
      </c>
      <c r="J677" s="3">
        <v>0</v>
      </c>
      <c r="K677" s="1" t="s">
        <v>40</v>
      </c>
      <c r="L677" s="1" t="s">
        <v>408</v>
      </c>
      <c r="M677" s="1" t="s">
        <v>409</v>
      </c>
      <c r="N677" s="1" t="s">
        <v>79</v>
      </c>
      <c r="O677" s="1" t="s">
        <v>80</v>
      </c>
      <c r="P677" s="1" t="s">
        <v>43</v>
      </c>
      <c r="Q677" s="1" t="s">
        <v>43</v>
      </c>
      <c r="R677" s="3">
        <v>0</v>
      </c>
      <c r="S677" s="1" t="s">
        <v>44</v>
      </c>
      <c r="T677" s="1" t="s">
        <v>45</v>
      </c>
      <c r="U677" s="1" t="s">
        <v>1419</v>
      </c>
      <c r="V677" s="1" t="s">
        <v>46</v>
      </c>
      <c r="W677" s="1" t="s">
        <v>912</v>
      </c>
      <c r="X677" s="1" t="s">
        <v>1420</v>
      </c>
      <c r="Y677" s="1" t="s">
        <v>83</v>
      </c>
      <c r="Z677" s="1" t="s">
        <v>1326</v>
      </c>
      <c r="AA677" s="1" t="s">
        <v>51</v>
      </c>
      <c r="AB677" s="1" t="s">
        <v>1420</v>
      </c>
      <c r="AC677" s="1" t="s">
        <v>37</v>
      </c>
    </row>
    <row r="678" spans="1:29" hidden="1" x14ac:dyDescent="0.25">
      <c r="A678" s="1" t="s">
        <v>33</v>
      </c>
      <c r="B678" s="1" t="s">
        <v>34</v>
      </c>
      <c r="C678" s="2">
        <v>45016</v>
      </c>
      <c r="D678" s="1" t="s">
        <v>73</v>
      </c>
      <c r="E678" s="1" t="s">
        <v>74</v>
      </c>
      <c r="F678" s="1" t="s">
        <v>37</v>
      </c>
      <c r="G678" s="1" t="s">
        <v>1419</v>
      </c>
      <c r="H678" s="1" t="s">
        <v>76</v>
      </c>
      <c r="I678" s="3">
        <v>261127</v>
      </c>
      <c r="J678" s="3">
        <v>0</v>
      </c>
      <c r="K678" s="1" t="s">
        <v>40</v>
      </c>
      <c r="L678" s="1" t="s">
        <v>476</v>
      </c>
      <c r="M678" s="1" t="s">
        <v>477</v>
      </c>
      <c r="N678" s="1" t="s">
        <v>79</v>
      </c>
      <c r="O678" s="1" t="s">
        <v>80</v>
      </c>
      <c r="P678" s="1" t="s">
        <v>43</v>
      </c>
      <c r="Q678" s="1" t="s">
        <v>43</v>
      </c>
      <c r="R678" s="3">
        <v>0</v>
      </c>
      <c r="S678" s="1" t="s">
        <v>44</v>
      </c>
      <c r="T678" s="1" t="s">
        <v>45</v>
      </c>
      <c r="U678" s="1" t="s">
        <v>1419</v>
      </c>
      <c r="V678" s="1" t="s">
        <v>46</v>
      </c>
      <c r="W678" s="1" t="s">
        <v>912</v>
      </c>
      <c r="X678" s="1" t="s">
        <v>1420</v>
      </c>
      <c r="Y678" s="1" t="s">
        <v>83</v>
      </c>
      <c r="Z678" s="1" t="s">
        <v>1326</v>
      </c>
      <c r="AA678" s="1" t="s">
        <v>51</v>
      </c>
      <c r="AB678" s="1" t="s">
        <v>1420</v>
      </c>
      <c r="AC678" s="1" t="s">
        <v>37</v>
      </c>
    </row>
    <row r="679" spans="1:29" hidden="1" x14ac:dyDescent="0.25">
      <c r="A679" s="1" t="s">
        <v>33</v>
      </c>
      <c r="B679" s="1" t="s">
        <v>34</v>
      </c>
      <c r="C679" s="2">
        <v>45016</v>
      </c>
      <c r="D679" s="1" t="s">
        <v>73</v>
      </c>
      <c r="E679" s="1" t="s">
        <v>74</v>
      </c>
      <c r="F679" s="1" t="s">
        <v>37</v>
      </c>
      <c r="G679" s="1" t="s">
        <v>1419</v>
      </c>
      <c r="H679" s="1" t="s">
        <v>76</v>
      </c>
      <c r="I679" s="3">
        <v>154667</v>
      </c>
      <c r="J679" s="3">
        <v>0</v>
      </c>
      <c r="K679" s="1" t="s">
        <v>40</v>
      </c>
      <c r="L679" s="1" t="s">
        <v>133</v>
      </c>
      <c r="M679" s="1" t="s">
        <v>134</v>
      </c>
      <c r="N679" s="1" t="s">
        <v>79</v>
      </c>
      <c r="O679" s="1" t="s">
        <v>80</v>
      </c>
      <c r="P679" s="1" t="s">
        <v>43</v>
      </c>
      <c r="Q679" s="1" t="s">
        <v>43</v>
      </c>
      <c r="R679" s="3">
        <v>0</v>
      </c>
      <c r="S679" s="1" t="s">
        <v>44</v>
      </c>
      <c r="T679" s="1" t="s">
        <v>45</v>
      </c>
      <c r="U679" s="1" t="s">
        <v>1419</v>
      </c>
      <c r="V679" s="1" t="s">
        <v>46</v>
      </c>
      <c r="W679" s="1" t="s">
        <v>912</v>
      </c>
      <c r="X679" s="1" t="s">
        <v>1420</v>
      </c>
      <c r="Y679" s="1" t="s">
        <v>83</v>
      </c>
      <c r="Z679" s="1" t="s">
        <v>1326</v>
      </c>
      <c r="AA679" s="1" t="s">
        <v>51</v>
      </c>
      <c r="AB679" s="1" t="s">
        <v>1420</v>
      </c>
      <c r="AC679" s="1" t="s">
        <v>37</v>
      </c>
    </row>
    <row r="680" spans="1:29" hidden="1" x14ac:dyDescent="0.25">
      <c r="A680" s="1" t="s">
        <v>33</v>
      </c>
      <c r="B680" s="1" t="s">
        <v>34</v>
      </c>
      <c r="C680" s="2">
        <v>45016</v>
      </c>
      <c r="D680" s="1" t="s">
        <v>73</v>
      </c>
      <c r="E680" s="1" t="s">
        <v>74</v>
      </c>
      <c r="F680" s="1" t="s">
        <v>37</v>
      </c>
      <c r="G680" s="1" t="s">
        <v>1419</v>
      </c>
      <c r="H680" s="1" t="s">
        <v>76</v>
      </c>
      <c r="I680" s="3">
        <v>38667</v>
      </c>
      <c r="J680" s="3">
        <v>0</v>
      </c>
      <c r="K680" s="1" t="s">
        <v>40</v>
      </c>
      <c r="L680" s="1" t="s">
        <v>133</v>
      </c>
      <c r="M680" s="1" t="s">
        <v>134</v>
      </c>
      <c r="N680" s="1" t="s">
        <v>79</v>
      </c>
      <c r="O680" s="1" t="s">
        <v>80</v>
      </c>
      <c r="P680" s="1" t="s">
        <v>43</v>
      </c>
      <c r="Q680" s="1" t="s">
        <v>43</v>
      </c>
      <c r="R680" s="3">
        <v>0</v>
      </c>
      <c r="S680" s="1" t="s">
        <v>44</v>
      </c>
      <c r="T680" s="1" t="s">
        <v>45</v>
      </c>
      <c r="U680" s="1" t="s">
        <v>1419</v>
      </c>
      <c r="V680" s="1" t="s">
        <v>46</v>
      </c>
      <c r="W680" s="1" t="s">
        <v>912</v>
      </c>
      <c r="X680" s="1" t="s">
        <v>1420</v>
      </c>
      <c r="Y680" s="1" t="s">
        <v>83</v>
      </c>
      <c r="Z680" s="1" t="s">
        <v>1326</v>
      </c>
      <c r="AA680" s="1" t="s">
        <v>51</v>
      </c>
      <c r="AB680" s="1" t="s">
        <v>1420</v>
      </c>
      <c r="AC680" s="1" t="s">
        <v>37</v>
      </c>
    </row>
    <row r="681" spans="1:29" hidden="1" x14ac:dyDescent="0.25">
      <c r="A681" s="1" t="s">
        <v>33</v>
      </c>
      <c r="B681" s="1" t="s">
        <v>34</v>
      </c>
      <c r="C681" s="2">
        <v>45016</v>
      </c>
      <c r="D681" s="1" t="s">
        <v>73</v>
      </c>
      <c r="E681" s="1" t="s">
        <v>74</v>
      </c>
      <c r="F681" s="1" t="s">
        <v>37</v>
      </c>
      <c r="G681" s="1" t="s">
        <v>1419</v>
      </c>
      <c r="H681" s="1" t="s">
        <v>76</v>
      </c>
      <c r="I681" s="3">
        <v>501364</v>
      </c>
      <c r="J681" s="3">
        <v>0</v>
      </c>
      <c r="K681" s="1" t="s">
        <v>40</v>
      </c>
      <c r="L681" s="1" t="s">
        <v>1421</v>
      </c>
      <c r="M681" s="1" t="s">
        <v>613</v>
      </c>
      <c r="N681" s="1" t="s">
        <v>79</v>
      </c>
      <c r="O681" s="1" t="s">
        <v>80</v>
      </c>
      <c r="P681" s="1" t="s">
        <v>43</v>
      </c>
      <c r="Q681" s="1" t="s">
        <v>43</v>
      </c>
      <c r="R681" s="3">
        <v>0</v>
      </c>
      <c r="S681" s="1" t="s">
        <v>44</v>
      </c>
      <c r="T681" s="1" t="s">
        <v>45</v>
      </c>
      <c r="U681" s="1" t="s">
        <v>1419</v>
      </c>
      <c r="V681" s="1" t="s">
        <v>46</v>
      </c>
      <c r="W681" s="1" t="s">
        <v>912</v>
      </c>
      <c r="X681" s="1" t="s">
        <v>1420</v>
      </c>
      <c r="Y681" s="1" t="s">
        <v>83</v>
      </c>
      <c r="Z681" s="1" t="s">
        <v>1326</v>
      </c>
      <c r="AA681" s="1" t="s">
        <v>51</v>
      </c>
      <c r="AB681" s="1" t="s">
        <v>1420</v>
      </c>
      <c r="AC681" s="1" t="s">
        <v>37</v>
      </c>
    </row>
    <row r="682" spans="1:29" hidden="1" x14ac:dyDescent="0.25">
      <c r="A682" s="1" t="s">
        <v>33</v>
      </c>
      <c r="B682" s="1" t="s">
        <v>34</v>
      </c>
      <c r="C682" s="2">
        <v>45016</v>
      </c>
      <c r="D682" s="1" t="s">
        <v>73</v>
      </c>
      <c r="E682" s="1" t="s">
        <v>74</v>
      </c>
      <c r="F682" s="1" t="s">
        <v>37</v>
      </c>
      <c r="G682" s="1" t="s">
        <v>1419</v>
      </c>
      <c r="H682" s="1" t="s">
        <v>76</v>
      </c>
      <c r="I682" s="3">
        <v>200545</v>
      </c>
      <c r="J682" s="3">
        <v>0</v>
      </c>
      <c r="K682" s="1" t="s">
        <v>40</v>
      </c>
      <c r="L682" s="1" t="s">
        <v>1421</v>
      </c>
      <c r="M682" s="1" t="s">
        <v>613</v>
      </c>
      <c r="N682" s="1" t="s">
        <v>79</v>
      </c>
      <c r="O682" s="1" t="s">
        <v>80</v>
      </c>
      <c r="P682" s="1" t="s">
        <v>43</v>
      </c>
      <c r="Q682" s="1" t="s">
        <v>43</v>
      </c>
      <c r="R682" s="3">
        <v>0</v>
      </c>
      <c r="S682" s="1" t="s">
        <v>44</v>
      </c>
      <c r="T682" s="1" t="s">
        <v>45</v>
      </c>
      <c r="U682" s="1" t="s">
        <v>1419</v>
      </c>
      <c r="V682" s="1" t="s">
        <v>46</v>
      </c>
      <c r="W682" s="1" t="s">
        <v>912</v>
      </c>
      <c r="X682" s="1" t="s">
        <v>1420</v>
      </c>
      <c r="Y682" s="1" t="s">
        <v>83</v>
      </c>
      <c r="Z682" s="1" t="s">
        <v>1326</v>
      </c>
      <c r="AA682" s="1" t="s">
        <v>51</v>
      </c>
      <c r="AB682" s="1" t="s">
        <v>1420</v>
      </c>
      <c r="AC682" s="1" t="s">
        <v>37</v>
      </c>
    </row>
    <row r="683" spans="1:29" hidden="1" x14ac:dyDescent="0.25">
      <c r="A683" s="1" t="s">
        <v>33</v>
      </c>
      <c r="B683" s="1" t="s">
        <v>34</v>
      </c>
      <c r="C683" s="2">
        <v>45016</v>
      </c>
      <c r="D683" s="1" t="s">
        <v>73</v>
      </c>
      <c r="E683" s="1" t="s">
        <v>74</v>
      </c>
      <c r="F683" s="1" t="s">
        <v>37</v>
      </c>
      <c r="G683" s="1" t="s">
        <v>1419</v>
      </c>
      <c r="H683" s="1" t="s">
        <v>76</v>
      </c>
      <c r="I683" s="3">
        <v>623905</v>
      </c>
      <c r="J683" s="3">
        <v>0</v>
      </c>
      <c r="K683" s="1" t="s">
        <v>40</v>
      </c>
      <c r="L683" s="1" t="s">
        <v>618</v>
      </c>
      <c r="M683" s="1" t="s">
        <v>619</v>
      </c>
      <c r="N683" s="1" t="s">
        <v>79</v>
      </c>
      <c r="O683" s="1" t="s">
        <v>80</v>
      </c>
      <c r="P683" s="1" t="s">
        <v>43</v>
      </c>
      <c r="Q683" s="1" t="s">
        <v>43</v>
      </c>
      <c r="R683" s="3">
        <v>0</v>
      </c>
      <c r="S683" s="1" t="s">
        <v>44</v>
      </c>
      <c r="T683" s="1" t="s">
        <v>45</v>
      </c>
      <c r="U683" s="1" t="s">
        <v>1419</v>
      </c>
      <c r="V683" s="1" t="s">
        <v>46</v>
      </c>
      <c r="W683" s="1" t="s">
        <v>912</v>
      </c>
      <c r="X683" s="1" t="s">
        <v>1420</v>
      </c>
      <c r="Y683" s="1" t="s">
        <v>83</v>
      </c>
      <c r="Z683" s="1" t="s">
        <v>1326</v>
      </c>
      <c r="AA683" s="1" t="s">
        <v>51</v>
      </c>
      <c r="AB683" s="1" t="s">
        <v>1420</v>
      </c>
      <c r="AC683" s="1" t="s">
        <v>37</v>
      </c>
    </row>
    <row r="684" spans="1:29" hidden="1" x14ac:dyDescent="0.25">
      <c r="A684" s="1" t="s">
        <v>33</v>
      </c>
      <c r="B684" s="1" t="s">
        <v>34</v>
      </c>
      <c r="C684" s="2">
        <v>45016</v>
      </c>
      <c r="D684" s="1" t="s">
        <v>73</v>
      </c>
      <c r="E684" s="1" t="s">
        <v>74</v>
      </c>
      <c r="F684" s="1" t="s">
        <v>37</v>
      </c>
      <c r="G684" s="1" t="s">
        <v>1419</v>
      </c>
      <c r="H684" s="1" t="s">
        <v>76</v>
      </c>
      <c r="I684" s="3">
        <v>701574</v>
      </c>
      <c r="J684" s="3">
        <v>0</v>
      </c>
      <c r="K684" s="1" t="s">
        <v>40</v>
      </c>
      <c r="L684" s="1" t="s">
        <v>649</v>
      </c>
      <c r="M684" s="1" t="s">
        <v>650</v>
      </c>
      <c r="N684" s="1" t="s">
        <v>79</v>
      </c>
      <c r="O684" s="1" t="s">
        <v>80</v>
      </c>
      <c r="P684" s="1" t="s">
        <v>43</v>
      </c>
      <c r="Q684" s="1" t="s">
        <v>43</v>
      </c>
      <c r="R684" s="3">
        <v>0</v>
      </c>
      <c r="S684" s="1" t="s">
        <v>44</v>
      </c>
      <c r="T684" s="1" t="s">
        <v>45</v>
      </c>
      <c r="U684" s="1" t="s">
        <v>1419</v>
      </c>
      <c r="V684" s="1" t="s">
        <v>46</v>
      </c>
      <c r="W684" s="1" t="s">
        <v>912</v>
      </c>
      <c r="X684" s="1" t="s">
        <v>1420</v>
      </c>
      <c r="Y684" s="1" t="s">
        <v>83</v>
      </c>
      <c r="Z684" s="1" t="s">
        <v>1326</v>
      </c>
      <c r="AA684" s="1" t="s">
        <v>51</v>
      </c>
      <c r="AB684" s="1" t="s">
        <v>1420</v>
      </c>
      <c r="AC684" s="1" t="s">
        <v>37</v>
      </c>
    </row>
    <row r="685" spans="1:29" hidden="1" x14ac:dyDescent="0.25">
      <c r="A685" s="1" t="s">
        <v>33</v>
      </c>
      <c r="B685" s="1" t="s">
        <v>34</v>
      </c>
      <c r="C685" s="2">
        <v>45016</v>
      </c>
      <c r="D685" s="1" t="s">
        <v>73</v>
      </c>
      <c r="E685" s="1" t="s">
        <v>74</v>
      </c>
      <c r="F685" s="1" t="s">
        <v>37</v>
      </c>
      <c r="G685" s="1" t="s">
        <v>1419</v>
      </c>
      <c r="H685" s="1" t="s">
        <v>76</v>
      </c>
      <c r="I685" s="3">
        <v>618937</v>
      </c>
      <c r="J685" s="3">
        <v>0</v>
      </c>
      <c r="K685" s="1" t="s">
        <v>40</v>
      </c>
      <c r="L685" s="1" t="s">
        <v>649</v>
      </c>
      <c r="M685" s="1" t="s">
        <v>650</v>
      </c>
      <c r="N685" s="1" t="s">
        <v>79</v>
      </c>
      <c r="O685" s="1" t="s">
        <v>80</v>
      </c>
      <c r="P685" s="1" t="s">
        <v>43</v>
      </c>
      <c r="Q685" s="1" t="s">
        <v>43</v>
      </c>
      <c r="R685" s="3">
        <v>0</v>
      </c>
      <c r="S685" s="1" t="s">
        <v>44</v>
      </c>
      <c r="T685" s="1" t="s">
        <v>45</v>
      </c>
      <c r="U685" s="1" t="s">
        <v>1419</v>
      </c>
      <c r="V685" s="1" t="s">
        <v>46</v>
      </c>
      <c r="W685" s="1" t="s">
        <v>912</v>
      </c>
      <c r="X685" s="1" t="s">
        <v>1420</v>
      </c>
      <c r="Y685" s="1" t="s">
        <v>83</v>
      </c>
      <c r="Z685" s="1" t="s">
        <v>1326</v>
      </c>
      <c r="AA685" s="1" t="s">
        <v>51</v>
      </c>
      <c r="AB685" s="1" t="s">
        <v>1420</v>
      </c>
      <c r="AC685" s="1" t="s">
        <v>37</v>
      </c>
    </row>
    <row r="686" spans="1:29" hidden="1" x14ac:dyDescent="0.25">
      <c r="A686" s="1" t="s">
        <v>33</v>
      </c>
      <c r="B686" s="1" t="s">
        <v>34</v>
      </c>
      <c r="C686" s="2">
        <v>45016</v>
      </c>
      <c r="D686" s="1" t="s">
        <v>73</v>
      </c>
      <c r="E686" s="1" t="s">
        <v>74</v>
      </c>
      <c r="F686" s="1" t="s">
        <v>37</v>
      </c>
      <c r="G686" s="1" t="s">
        <v>1419</v>
      </c>
      <c r="H686" s="1" t="s">
        <v>76</v>
      </c>
      <c r="I686" s="3">
        <v>44380</v>
      </c>
      <c r="J686" s="3">
        <v>0</v>
      </c>
      <c r="K686" s="1" t="s">
        <v>40</v>
      </c>
      <c r="L686" s="1" t="s">
        <v>661</v>
      </c>
      <c r="M686" s="1" t="s">
        <v>662</v>
      </c>
      <c r="N686" s="1" t="s">
        <v>79</v>
      </c>
      <c r="O686" s="1" t="s">
        <v>80</v>
      </c>
      <c r="P686" s="1" t="s">
        <v>43</v>
      </c>
      <c r="Q686" s="1" t="s">
        <v>43</v>
      </c>
      <c r="R686" s="3">
        <v>0</v>
      </c>
      <c r="S686" s="1" t="s">
        <v>44</v>
      </c>
      <c r="T686" s="1" t="s">
        <v>45</v>
      </c>
      <c r="U686" s="1" t="s">
        <v>1419</v>
      </c>
      <c r="V686" s="1" t="s">
        <v>46</v>
      </c>
      <c r="W686" s="1" t="s">
        <v>912</v>
      </c>
      <c r="X686" s="1" t="s">
        <v>1420</v>
      </c>
      <c r="Y686" s="1" t="s">
        <v>83</v>
      </c>
      <c r="Z686" s="1" t="s">
        <v>1326</v>
      </c>
      <c r="AA686" s="1" t="s">
        <v>51</v>
      </c>
      <c r="AB686" s="1" t="s">
        <v>1420</v>
      </c>
      <c r="AC686" s="1" t="s">
        <v>37</v>
      </c>
    </row>
    <row r="687" spans="1:29" hidden="1" x14ac:dyDescent="0.25">
      <c r="A687" s="1" t="s">
        <v>33</v>
      </c>
      <c r="B687" s="1" t="s">
        <v>34</v>
      </c>
      <c r="C687" s="2">
        <v>45016</v>
      </c>
      <c r="D687" s="1" t="s">
        <v>73</v>
      </c>
      <c r="E687" s="1" t="s">
        <v>74</v>
      </c>
      <c r="F687" s="1" t="s">
        <v>37</v>
      </c>
      <c r="G687" s="1" t="s">
        <v>1419</v>
      </c>
      <c r="H687" s="1" t="s">
        <v>76</v>
      </c>
      <c r="I687" s="3">
        <v>154667</v>
      </c>
      <c r="J687" s="3">
        <v>0</v>
      </c>
      <c r="K687" s="1" t="s">
        <v>40</v>
      </c>
      <c r="L687" s="1" t="s">
        <v>395</v>
      </c>
      <c r="M687" s="1" t="s">
        <v>396</v>
      </c>
      <c r="N687" s="1" t="s">
        <v>89</v>
      </c>
      <c r="O687" s="1" t="s">
        <v>90</v>
      </c>
      <c r="P687" s="1" t="s">
        <v>43</v>
      </c>
      <c r="Q687" s="1" t="s">
        <v>43</v>
      </c>
      <c r="R687" s="3">
        <v>0</v>
      </c>
      <c r="S687" s="1" t="s">
        <v>44</v>
      </c>
      <c r="T687" s="1" t="s">
        <v>45</v>
      </c>
      <c r="U687" s="1" t="s">
        <v>1419</v>
      </c>
      <c r="V687" s="1" t="s">
        <v>46</v>
      </c>
      <c r="W687" s="1" t="s">
        <v>912</v>
      </c>
      <c r="X687" s="1" t="s">
        <v>1420</v>
      </c>
      <c r="Y687" s="1" t="s">
        <v>83</v>
      </c>
      <c r="Z687" s="1" t="s">
        <v>1326</v>
      </c>
      <c r="AA687" s="1" t="s">
        <v>51</v>
      </c>
      <c r="AB687" s="1" t="s">
        <v>1420</v>
      </c>
      <c r="AC687" s="1" t="s">
        <v>37</v>
      </c>
    </row>
    <row r="688" spans="1:29" hidden="1" x14ac:dyDescent="0.25">
      <c r="A688" s="1" t="s">
        <v>33</v>
      </c>
      <c r="B688" s="1" t="s">
        <v>34</v>
      </c>
      <c r="C688" s="2">
        <v>45016</v>
      </c>
      <c r="D688" s="1" t="s">
        <v>73</v>
      </c>
      <c r="E688" s="1" t="s">
        <v>74</v>
      </c>
      <c r="F688" s="1" t="s">
        <v>37</v>
      </c>
      <c r="G688" s="1" t="s">
        <v>1419</v>
      </c>
      <c r="H688" s="1" t="s">
        <v>76</v>
      </c>
      <c r="I688" s="3">
        <v>386667</v>
      </c>
      <c r="J688" s="3">
        <v>0</v>
      </c>
      <c r="K688" s="1" t="s">
        <v>40</v>
      </c>
      <c r="L688" s="1" t="s">
        <v>395</v>
      </c>
      <c r="M688" s="1" t="s">
        <v>396</v>
      </c>
      <c r="N688" s="1" t="s">
        <v>89</v>
      </c>
      <c r="O688" s="1" t="s">
        <v>90</v>
      </c>
      <c r="P688" s="1" t="s">
        <v>43</v>
      </c>
      <c r="Q688" s="1" t="s">
        <v>43</v>
      </c>
      <c r="R688" s="3">
        <v>0</v>
      </c>
      <c r="S688" s="1" t="s">
        <v>44</v>
      </c>
      <c r="T688" s="1" t="s">
        <v>45</v>
      </c>
      <c r="U688" s="1" t="s">
        <v>1419</v>
      </c>
      <c r="V688" s="1" t="s">
        <v>46</v>
      </c>
      <c r="W688" s="1" t="s">
        <v>912</v>
      </c>
      <c r="X688" s="1" t="s">
        <v>1420</v>
      </c>
      <c r="Y688" s="1" t="s">
        <v>83</v>
      </c>
      <c r="Z688" s="1" t="s">
        <v>1326</v>
      </c>
      <c r="AA688" s="1" t="s">
        <v>51</v>
      </c>
      <c r="AB688" s="1" t="s">
        <v>1420</v>
      </c>
      <c r="AC688" s="1" t="s">
        <v>37</v>
      </c>
    </row>
    <row r="689" spans="1:29" hidden="1" x14ac:dyDescent="0.25">
      <c r="A689" s="1" t="s">
        <v>33</v>
      </c>
      <c r="B689" s="1" t="s">
        <v>34</v>
      </c>
      <c r="C689" s="2">
        <v>45016</v>
      </c>
      <c r="D689" s="1" t="s">
        <v>73</v>
      </c>
      <c r="E689" s="1" t="s">
        <v>74</v>
      </c>
      <c r="F689" s="1" t="s">
        <v>37</v>
      </c>
      <c r="G689" s="1" t="s">
        <v>1419</v>
      </c>
      <c r="H689" s="1" t="s">
        <v>76</v>
      </c>
      <c r="I689" s="3">
        <v>77334</v>
      </c>
      <c r="J689" s="3">
        <v>0</v>
      </c>
      <c r="K689" s="1" t="s">
        <v>40</v>
      </c>
      <c r="L689" s="1" t="s">
        <v>669</v>
      </c>
      <c r="M689" s="1" t="s">
        <v>670</v>
      </c>
      <c r="N689" s="1" t="s">
        <v>79</v>
      </c>
      <c r="O689" s="1" t="s">
        <v>80</v>
      </c>
      <c r="P689" s="1" t="s">
        <v>43</v>
      </c>
      <c r="Q689" s="1" t="s">
        <v>43</v>
      </c>
      <c r="R689" s="3">
        <v>0</v>
      </c>
      <c r="S689" s="1" t="s">
        <v>44</v>
      </c>
      <c r="T689" s="1" t="s">
        <v>45</v>
      </c>
      <c r="U689" s="1" t="s">
        <v>1419</v>
      </c>
      <c r="V689" s="1" t="s">
        <v>46</v>
      </c>
      <c r="W689" s="1" t="s">
        <v>912</v>
      </c>
      <c r="X689" s="1" t="s">
        <v>1420</v>
      </c>
      <c r="Y689" s="1" t="s">
        <v>83</v>
      </c>
      <c r="Z689" s="1" t="s">
        <v>1326</v>
      </c>
      <c r="AA689" s="1" t="s">
        <v>51</v>
      </c>
      <c r="AB689" s="1" t="s">
        <v>1420</v>
      </c>
      <c r="AC689" s="1" t="s">
        <v>37</v>
      </c>
    </row>
    <row r="690" spans="1:29" hidden="1" x14ac:dyDescent="0.25">
      <c r="A690" s="1" t="s">
        <v>33</v>
      </c>
      <c r="B690" s="1" t="s">
        <v>34</v>
      </c>
      <c r="C690" s="2">
        <v>45016</v>
      </c>
      <c r="D690" s="1" t="s">
        <v>73</v>
      </c>
      <c r="E690" s="1" t="s">
        <v>74</v>
      </c>
      <c r="F690" s="1" t="s">
        <v>37</v>
      </c>
      <c r="G690" s="1" t="s">
        <v>1419</v>
      </c>
      <c r="H690" s="1" t="s">
        <v>76</v>
      </c>
      <c r="I690" s="3">
        <v>38667</v>
      </c>
      <c r="J690" s="3">
        <v>0</v>
      </c>
      <c r="K690" s="1" t="s">
        <v>40</v>
      </c>
      <c r="L690" s="1" t="s">
        <v>677</v>
      </c>
      <c r="M690" s="1" t="s">
        <v>678</v>
      </c>
      <c r="N690" s="1" t="s">
        <v>89</v>
      </c>
      <c r="O690" s="1" t="s">
        <v>90</v>
      </c>
      <c r="P690" s="1" t="s">
        <v>43</v>
      </c>
      <c r="Q690" s="1" t="s">
        <v>43</v>
      </c>
      <c r="R690" s="3">
        <v>0</v>
      </c>
      <c r="S690" s="1" t="s">
        <v>44</v>
      </c>
      <c r="T690" s="1" t="s">
        <v>45</v>
      </c>
      <c r="U690" s="1" t="s">
        <v>1419</v>
      </c>
      <c r="V690" s="1" t="s">
        <v>46</v>
      </c>
      <c r="W690" s="1" t="s">
        <v>912</v>
      </c>
      <c r="X690" s="1" t="s">
        <v>1420</v>
      </c>
      <c r="Y690" s="1" t="s">
        <v>83</v>
      </c>
      <c r="Z690" s="1" t="s">
        <v>1326</v>
      </c>
      <c r="AA690" s="1" t="s">
        <v>51</v>
      </c>
      <c r="AB690" s="1" t="s">
        <v>1420</v>
      </c>
      <c r="AC690" s="1" t="s">
        <v>37</v>
      </c>
    </row>
    <row r="691" spans="1:29" hidden="1" x14ac:dyDescent="0.25">
      <c r="A691" s="1" t="s">
        <v>33</v>
      </c>
      <c r="B691" s="1" t="s">
        <v>34</v>
      </c>
      <c r="C691" s="2">
        <v>45016</v>
      </c>
      <c r="D691" s="1" t="s">
        <v>73</v>
      </c>
      <c r="E691" s="1" t="s">
        <v>74</v>
      </c>
      <c r="F691" s="1" t="s">
        <v>37</v>
      </c>
      <c r="G691" s="1" t="s">
        <v>1419</v>
      </c>
      <c r="H691" s="1" t="s">
        <v>76</v>
      </c>
      <c r="I691" s="3">
        <v>38667</v>
      </c>
      <c r="J691" s="3">
        <v>0</v>
      </c>
      <c r="K691" s="1" t="s">
        <v>40</v>
      </c>
      <c r="L691" s="1" t="s">
        <v>682</v>
      </c>
      <c r="M691" s="1" t="s">
        <v>683</v>
      </c>
      <c r="N691" s="1" t="s">
        <v>79</v>
      </c>
      <c r="O691" s="1" t="s">
        <v>80</v>
      </c>
      <c r="P691" s="1" t="s">
        <v>43</v>
      </c>
      <c r="Q691" s="1" t="s">
        <v>43</v>
      </c>
      <c r="R691" s="3">
        <v>0</v>
      </c>
      <c r="S691" s="1" t="s">
        <v>44</v>
      </c>
      <c r="T691" s="1" t="s">
        <v>45</v>
      </c>
      <c r="U691" s="1" t="s">
        <v>1419</v>
      </c>
      <c r="V691" s="1" t="s">
        <v>46</v>
      </c>
      <c r="W691" s="1" t="s">
        <v>912</v>
      </c>
      <c r="X691" s="1" t="s">
        <v>1420</v>
      </c>
      <c r="Y691" s="1" t="s">
        <v>83</v>
      </c>
      <c r="Z691" s="1" t="s">
        <v>1326</v>
      </c>
      <c r="AA691" s="1" t="s">
        <v>51</v>
      </c>
      <c r="AB691" s="1" t="s">
        <v>1420</v>
      </c>
      <c r="AC691" s="1" t="s">
        <v>37</v>
      </c>
    </row>
    <row r="692" spans="1:29" hidden="1" x14ac:dyDescent="0.25">
      <c r="A692" s="1" t="s">
        <v>33</v>
      </c>
      <c r="B692" s="1" t="s">
        <v>34</v>
      </c>
      <c r="C692" s="2">
        <v>45016</v>
      </c>
      <c r="D692" s="1" t="s">
        <v>73</v>
      </c>
      <c r="E692" s="1" t="s">
        <v>74</v>
      </c>
      <c r="F692" s="1" t="s">
        <v>37</v>
      </c>
      <c r="G692" s="1" t="s">
        <v>1419</v>
      </c>
      <c r="H692" s="1" t="s">
        <v>76</v>
      </c>
      <c r="I692" s="3">
        <v>348001</v>
      </c>
      <c r="J692" s="3">
        <v>0</v>
      </c>
      <c r="K692" s="1" t="s">
        <v>40</v>
      </c>
      <c r="L692" s="1" t="s">
        <v>93</v>
      </c>
      <c r="M692" s="1" t="s">
        <v>94</v>
      </c>
      <c r="N692" s="1" t="s">
        <v>79</v>
      </c>
      <c r="O692" s="1" t="s">
        <v>80</v>
      </c>
      <c r="P692" s="1" t="s">
        <v>43</v>
      </c>
      <c r="Q692" s="1" t="s">
        <v>43</v>
      </c>
      <c r="R692" s="3">
        <v>0</v>
      </c>
      <c r="S692" s="1" t="s">
        <v>44</v>
      </c>
      <c r="T692" s="1" t="s">
        <v>45</v>
      </c>
      <c r="U692" s="1" t="s">
        <v>1419</v>
      </c>
      <c r="V692" s="1" t="s">
        <v>46</v>
      </c>
      <c r="W692" s="1" t="s">
        <v>912</v>
      </c>
      <c r="X692" s="1" t="s">
        <v>1420</v>
      </c>
      <c r="Y692" s="1" t="s">
        <v>83</v>
      </c>
      <c r="Z692" s="1" t="s">
        <v>1326</v>
      </c>
      <c r="AA692" s="1" t="s">
        <v>51</v>
      </c>
      <c r="AB692" s="1" t="s">
        <v>1420</v>
      </c>
      <c r="AC692" s="1" t="s">
        <v>37</v>
      </c>
    </row>
    <row r="693" spans="1:29" hidden="1" x14ac:dyDescent="0.25">
      <c r="A693" s="1" t="s">
        <v>33</v>
      </c>
      <c r="B693" s="1" t="s">
        <v>34</v>
      </c>
      <c r="C693" s="2">
        <v>45016</v>
      </c>
      <c r="D693" s="1" t="s">
        <v>73</v>
      </c>
      <c r="E693" s="1" t="s">
        <v>74</v>
      </c>
      <c r="F693" s="1" t="s">
        <v>37</v>
      </c>
      <c r="G693" s="1" t="s">
        <v>1419</v>
      </c>
      <c r="H693" s="1" t="s">
        <v>76</v>
      </c>
      <c r="I693" s="3">
        <v>77334</v>
      </c>
      <c r="J693" s="3">
        <v>0</v>
      </c>
      <c r="K693" s="1" t="s">
        <v>40</v>
      </c>
      <c r="L693" s="1" t="s">
        <v>706</v>
      </c>
      <c r="M693" s="1" t="s">
        <v>707</v>
      </c>
      <c r="N693" s="1" t="s">
        <v>79</v>
      </c>
      <c r="O693" s="1" t="s">
        <v>80</v>
      </c>
      <c r="P693" s="1" t="s">
        <v>43</v>
      </c>
      <c r="Q693" s="1" t="s">
        <v>43</v>
      </c>
      <c r="R693" s="3">
        <v>0</v>
      </c>
      <c r="S693" s="1" t="s">
        <v>44</v>
      </c>
      <c r="T693" s="1" t="s">
        <v>45</v>
      </c>
      <c r="U693" s="1" t="s">
        <v>1419</v>
      </c>
      <c r="V693" s="1" t="s">
        <v>46</v>
      </c>
      <c r="W693" s="1" t="s">
        <v>912</v>
      </c>
      <c r="X693" s="1" t="s">
        <v>1420</v>
      </c>
      <c r="Y693" s="1" t="s">
        <v>83</v>
      </c>
      <c r="Z693" s="1" t="s">
        <v>1326</v>
      </c>
      <c r="AA693" s="1" t="s">
        <v>51</v>
      </c>
      <c r="AB693" s="1" t="s">
        <v>1420</v>
      </c>
      <c r="AC693" s="1" t="s">
        <v>37</v>
      </c>
    </row>
    <row r="694" spans="1:29" hidden="1" x14ac:dyDescent="0.25">
      <c r="A694" s="1" t="s">
        <v>33</v>
      </c>
      <c r="B694" s="1" t="s">
        <v>34</v>
      </c>
      <c r="C694" s="2">
        <v>45016</v>
      </c>
      <c r="D694" s="1" t="s">
        <v>73</v>
      </c>
      <c r="E694" s="1" t="s">
        <v>74</v>
      </c>
      <c r="F694" s="1" t="s">
        <v>37</v>
      </c>
      <c r="G694" s="1" t="s">
        <v>1419</v>
      </c>
      <c r="H694" s="1" t="s">
        <v>76</v>
      </c>
      <c r="I694" s="3">
        <v>193334</v>
      </c>
      <c r="J694" s="3">
        <v>0</v>
      </c>
      <c r="K694" s="1" t="s">
        <v>40</v>
      </c>
      <c r="L694" s="1" t="s">
        <v>706</v>
      </c>
      <c r="M694" s="1" t="s">
        <v>707</v>
      </c>
      <c r="N694" s="1" t="s">
        <v>79</v>
      </c>
      <c r="O694" s="1" t="s">
        <v>80</v>
      </c>
      <c r="P694" s="1" t="s">
        <v>43</v>
      </c>
      <c r="Q694" s="1" t="s">
        <v>43</v>
      </c>
      <c r="R694" s="3">
        <v>0</v>
      </c>
      <c r="S694" s="1" t="s">
        <v>44</v>
      </c>
      <c r="T694" s="1" t="s">
        <v>45</v>
      </c>
      <c r="U694" s="1" t="s">
        <v>1419</v>
      </c>
      <c r="V694" s="1" t="s">
        <v>46</v>
      </c>
      <c r="W694" s="1" t="s">
        <v>912</v>
      </c>
      <c r="X694" s="1" t="s">
        <v>1420</v>
      </c>
      <c r="Y694" s="1" t="s">
        <v>83</v>
      </c>
      <c r="Z694" s="1" t="s">
        <v>1326</v>
      </c>
      <c r="AA694" s="1" t="s">
        <v>51</v>
      </c>
      <c r="AB694" s="1" t="s">
        <v>1420</v>
      </c>
      <c r="AC694" s="1" t="s">
        <v>37</v>
      </c>
    </row>
    <row r="695" spans="1:29" hidden="1" x14ac:dyDescent="0.25">
      <c r="A695" s="1" t="s">
        <v>33</v>
      </c>
      <c r="B695" s="1" t="s">
        <v>34</v>
      </c>
      <c r="C695" s="2">
        <v>45016</v>
      </c>
      <c r="D695" s="1" t="s">
        <v>73</v>
      </c>
      <c r="E695" s="1" t="s">
        <v>74</v>
      </c>
      <c r="F695" s="1" t="s">
        <v>37</v>
      </c>
      <c r="G695" s="1" t="s">
        <v>1419</v>
      </c>
      <c r="H695" s="1" t="s">
        <v>76</v>
      </c>
      <c r="I695" s="3">
        <v>38667</v>
      </c>
      <c r="J695" s="3">
        <v>0</v>
      </c>
      <c r="K695" s="1" t="s">
        <v>40</v>
      </c>
      <c r="L695" s="1" t="s">
        <v>1422</v>
      </c>
      <c r="M695" s="1" t="s">
        <v>733</v>
      </c>
      <c r="N695" s="1" t="s">
        <v>79</v>
      </c>
      <c r="O695" s="1" t="s">
        <v>80</v>
      </c>
      <c r="P695" s="1" t="s">
        <v>43</v>
      </c>
      <c r="Q695" s="1" t="s">
        <v>43</v>
      </c>
      <c r="R695" s="3">
        <v>0</v>
      </c>
      <c r="S695" s="1" t="s">
        <v>44</v>
      </c>
      <c r="T695" s="1" t="s">
        <v>45</v>
      </c>
      <c r="U695" s="1" t="s">
        <v>1419</v>
      </c>
      <c r="V695" s="1" t="s">
        <v>46</v>
      </c>
      <c r="W695" s="1" t="s">
        <v>912</v>
      </c>
      <c r="X695" s="1" t="s">
        <v>1420</v>
      </c>
      <c r="Y695" s="1" t="s">
        <v>83</v>
      </c>
      <c r="Z695" s="1" t="s">
        <v>1326</v>
      </c>
      <c r="AA695" s="1" t="s">
        <v>51</v>
      </c>
      <c r="AB695" s="1" t="s">
        <v>1420</v>
      </c>
      <c r="AC695" s="1" t="s">
        <v>37</v>
      </c>
    </row>
    <row r="696" spans="1:29" hidden="1" x14ac:dyDescent="0.25">
      <c r="A696" s="1" t="s">
        <v>33</v>
      </c>
      <c r="B696" s="1" t="s">
        <v>34</v>
      </c>
      <c r="C696" s="2">
        <v>45016</v>
      </c>
      <c r="D696" s="1" t="s">
        <v>73</v>
      </c>
      <c r="E696" s="1" t="s">
        <v>74</v>
      </c>
      <c r="F696" s="1" t="s">
        <v>37</v>
      </c>
      <c r="G696" s="1" t="s">
        <v>1419</v>
      </c>
      <c r="H696" s="1" t="s">
        <v>76</v>
      </c>
      <c r="I696" s="3">
        <v>502667</v>
      </c>
      <c r="J696" s="3">
        <v>0</v>
      </c>
      <c r="K696" s="1" t="s">
        <v>40</v>
      </c>
      <c r="L696" s="1" t="s">
        <v>113</v>
      </c>
      <c r="M696" s="1" t="s">
        <v>114</v>
      </c>
      <c r="N696" s="1" t="s">
        <v>79</v>
      </c>
      <c r="O696" s="1" t="s">
        <v>80</v>
      </c>
      <c r="P696" s="1" t="s">
        <v>43</v>
      </c>
      <c r="Q696" s="1" t="s">
        <v>43</v>
      </c>
      <c r="R696" s="3">
        <v>0</v>
      </c>
      <c r="S696" s="1" t="s">
        <v>44</v>
      </c>
      <c r="T696" s="1" t="s">
        <v>45</v>
      </c>
      <c r="U696" s="1" t="s">
        <v>1419</v>
      </c>
      <c r="V696" s="1" t="s">
        <v>46</v>
      </c>
      <c r="W696" s="1" t="s">
        <v>912</v>
      </c>
      <c r="X696" s="1" t="s">
        <v>1420</v>
      </c>
      <c r="Y696" s="1" t="s">
        <v>83</v>
      </c>
      <c r="Z696" s="1" t="s">
        <v>1326</v>
      </c>
      <c r="AA696" s="1" t="s">
        <v>51</v>
      </c>
      <c r="AB696" s="1" t="s">
        <v>1420</v>
      </c>
      <c r="AC696" s="1" t="s">
        <v>37</v>
      </c>
    </row>
    <row r="697" spans="1:29" hidden="1" x14ac:dyDescent="0.25">
      <c r="A697" s="1" t="s">
        <v>33</v>
      </c>
      <c r="B697" s="1" t="s">
        <v>34</v>
      </c>
      <c r="C697" s="2">
        <v>45016</v>
      </c>
      <c r="D697" s="1" t="s">
        <v>73</v>
      </c>
      <c r="E697" s="1" t="s">
        <v>74</v>
      </c>
      <c r="F697" s="1" t="s">
        <v>37</v>
      </c>
      <c r="G697" s="1" t="s">
        <v>1419</v>
      </c>
      <c r="H697" s="1" t="s">
        <v>76</v>
      </c>
      <c r="I697" s="3">
        <v>580000</v>
      </c>
      <c r="J697" s="3">
        <v>0</v>
      </c>
      <c r="K697" s="1" t="s">
        <v>40</v>
      </c>
      <c r="L697" s="1" t="s">
        <v>113</v>
      </c>
      <c r="M697" s="1" t="s">
        <v>114</v>
      </c>
      <c r="N697" s="1" t="s">
        <v>79</v>
      </c>
      <c r="O697" s="1" t="s">
        <v>80</v>
      </c>
      <c r="P697" s="1" t="s">
        <v>43</v>
      </c>
      <c r="Q697" s="1" t="s">
        <v>43</v>
      </c>
      <c r="R697" s="3">
        <v>0</v>
      </c>
      <c r="S697" s="1" t="s">
        <v>44</v>
      </c>
      <c r="T697" s="1" t="s">
        <v>45</v>
      </c>
      <c r="U697" s="1" t="s">
        <v>1419</v>
      </c>
      <c r="V697" s="1" t="s">
        <v>46</v>
      </c>
      <c r="W697" s="1" t="s">
        <v>912</v>
      </c>
      <c r="X697" s="1" t="s">
        <v>1420</v>
      </c>
      <c r="Y697" s="1" t="s">
        <v>83</v>
      </c>
      <c r="Z697" s="1" t="s">
        <v>1326</v>
      </c>
      <c r="AA697" s="1" t="s">
        <v>51</v>
      </c>
      <c r="AB697" s="1" t="s">
        <v>1420</v>
      </c>
      <c r="AC697" s="1" t="s">
        <v>37</v>
      </c>
    </row>
    <row r="698" spans="1:29" hidden="1" x14ac:dyDescent="0.25">
      <c r="A698" s="1" t="s">
        <v>33</v>
      </c>
      <c r="B698" s="1" t="s">
        <v>34</v>
      </c>
      <c r="C698" s="2">
        <v>45016</v>
      </c>
      <c r="D698" s="1" t="s">
        <v>73</v>
      </c>
      <c r="E698" s="1" t="s">
        <v>74</v>
      </c>
      <c r="F698" s="1" t="s">
        <v>37</v>
      </c>
      <c r="G698" s="1" t="s">
        <v>1419</v>
      </c>
      <c r="H698" s="1" t="s">
        <v>76</v>
      </c>
      <c r="I698" s="3">
        <v>116000</v>
      </c>
      <c r="J698" s="3">
        <v>0</v>
      </c>
      <c r="K698" s="1" t="s">
        <v>40</v>
      </c>
      <c r="L698" s="1" t="s">
        <v>747</v>
      </c>
      <c r="M698" s="1" t="s">
        <v>748</v>
      </c>
      <c r="N698" s="1" t="s">
        <v>1423</v>
      </c>
      <c r="O698" s="1" t="s">
        <v>1424</v>
      </c>
      <c r="P698" s="1" t="s">
        <v>43</v>
      </c>
      <c r="Q698" s="1" t="s">
        <v>43</v>
      </c>
      <c r="R698" s="3">
        <v>0</v>
      </c>
      <c r="S698" s="1" t="s">
        <v>44</v>
      </c>
      <c r="T698" s="1" t="s">
        <v>45</v>
      </c>
      <c r="U698" s="1" t="s">
        <v>1419</v>
      </c>
      <c r="V698" s="1" t="s">
        <v>46</v>
      </c>
      <c r="W698" s="1" t="s">
        <v>912</v>
      </c>
      <c r="X698" s="1" t="s">
        <v>1420</v>
      </c>
      <c r="Y698" s="1" t="s">
        <v>83</v>
      </c>
      <c r="Z698" s="1" t="s">
        <v>1326</v>
      </c>
      <c r="AA698" s="1" t="s">
        <v>51</v>
      </c>
      <c r="AB698" s="1" t="s">
        <v>1420</v>
      </c>
      <c r="AC698" s="1" t="s">
        <v>37</v>
      </c>
    </row>
    <row r="699" spans="1:29" hidden="1" x14ac:dyDescent="0.25">
      <c r="A699" s="1" t="s">
        <v>33</v>
      </c>
      <c r="B699" s="1" t="s">
        <v>34</v>
      </c>
      <c r="C699" s="2">
        <v>45030</v>
      </c>
      <c r="D699" s="1" t="s">
        <v>35</v>
      </c>
      <c r="E699" s="1" t="s">
        <v>36</v>
      </c>
      <c r="F699" s="1" t="s">
        <v>37</v>
      </c>
      <c r="G699" s="1" t="s">
        <v>1425</v>
      </c>
      <c r="H699" s="1" t="s">
        <v>1426</v>
      </c>
      <c r="I699" s="3">
        <v>0</v>
      </c>
      <c r="J699" s="3">
        <v>700000</v>
      </c>
      <c r="K699" s="1" t="s">
        <v>40</v>
      </c>
      <c r="L699" s="1" t="s">
        <v>601</v>
      </c>
      <c r="M699" s="1" t="s">
        <v>602</v>
      </c>
      <c r="N699" s="1" t="s">
        <v>37</v>
      </c>
      <c r="O699" s="1" t="s">
        <v>43</v>
      </c>
      <c r="P699" s="1" t="s">
        <v>43</v>
      </c>
      <c r="Q699" s="1" t="s">
        <v>43</v>
      </c>
      <c r="R699" s="3">
        <v>0</v>
      </c>
      <c r="S699" s="1" t="s">
        <v>44</v>
      </c>
      <c r="T699" s="1" t="s">
        <v>45</v>
      </c>
      <c r="U699" s="1" t="s">
        <v>1425</v>
      </c>
      <c r="V699" s="1" t="s">
        <v>46</v>
      </c>
      <c r="W699" s="1" t="s">
        <v>47</v>
      </c>
      <c r="X699" s="1" t="s">
        <v>1427</v>
      </c>
      <c r="Y699" s="1" t="s">
        <v>49</v>
      </c>
      <c r="Z699" s="1" t="s">
        <v>918</v>
      </c>
      <c r="AA699" s="1" t="s">
        <v>51</v>
      </c>
      <c r="AB699" s="1" t="s">
        <v>1427</v>
      </c>
      <c r="AC699" s="1" t="s">
        <v>37</v>
      </c>
    </row>
    <row r="700" spans="1:29" hidden="1" x14ac:dyDescent="0.25">
      <c r="A700" s="1" t="s">
        <v>33</v>
      </c>
      <c r="B700" s="1" t="s">
        <v>34</v>
      </c>
      <c r="C700" s="2">
        <v>45030</v>
      </c>
      <c r="D700" s="1" t="s">
        <v>35</v>
      </c>
      <c r="E700" s="1" t="s">
        <v>36</v>
      </c>
      <c r="F700" s="1" t="s">
        <v>37</v>
      </c>
      <c r="G700" s="1" t="s">
        <v>1425</v>
      </c>
      <c r="H700" s="1" t="s">
        <v>192</v>
      </c>
      <c r="I700" s="3">
        <v>0</v>
      </c>
      <c r="J700" s="3">
        <v>116000</v>
      </c>
      <c r="K700" s="1" t="s">
        <v>40</v>
      </c>
      <c r="L700" s="1" t="s">
        <v>148</v>
      </c>
      <c r="M700" s="1" t="s">
        <v>149</v>
      </c>
      <c r="N700" s="1" t="s">
        <v>37</v>
      </c>
      <c r="O700" s="1" t="s">
        <v>43</v>
      </c>
      <c r="P700" s="1" t="s">
        <v>43</v>
      </c>
      <c r="Q700" s="1" t="s">
        <v>43</v>
      </c>
      <c r="R700" s="3">
        <v>0</v>
      </c>
      <c r="S700" s="1" t="s">
        <v>44</v>
      </c>
      <c r="T700" s="1" t="s">
        <v>45</v>
      </c>
      <c r="U700" s="1" t="s">
        <v>1425</v>
      </c>
      <c r="V700" s="1" t="s">
        <v>46</v>
      </c>
      <c r="W700" s="1" t="s">
        <v>47</v>
      </c>
      <c r="X700" s="1" t="s">
        <v>1427</v>
      </c>
      <c r="Y700" s="1" t="s">
        <v>49</v>
      </c>
      <c r="Z700" s="1" t="s">
        <v>918</v>
      </c>
      <c r="AA700" s="1" t="s">
        <v>51</v>
      </c>
      <c r="AB700" s="1" t="s">
        <v>1427</v>
      </c>
      <c r="AC700" s="1" t="s">
        <v>37</v>
      </c>
    </row>
    <row r="701" spans="1:29" hidden="1" x14ac:dyDescent="0.25">
      <c r="A701" s="1" t="s">
        <v>33</v>
      </c>
      <c r="B701" s="1" t="s">
        <v>34</v>
      </c>
      <c r="C701" s="2">
        <v>45035</v>
      </c>
      <c r="D701" s="1" t="s">
        <v>35</v>
      </c>
      <c r="E701" s="1" t="s">
        <v>36</v>
      </c>
      <c r="F701" s="1" t="s">
        <v>37</v>
      </c>
      <c r="G701" s="1" t="s">
        <v>1428</v>
      </c>
      <c r="H701" s="1" t="s">
        <v>1429</v>
      </c>
      <c r="I701" s="3">
        <v>0</v>
      </c>
      <c r="J701" s="3">
        <v>1082667</v>
      </c>
      <c r="K701" s="1" t="s">
        <v>40</v>
      </c>
      <c r="L701" s="1" t="s">
        <v>113</v>
      </c>
      <c r="M701" s="1" t="s">
        <v>114</v>
      </c>
      <c r="N701" s="1" t="s">
        <v>37</v>
      </c>
      <c r="O701" s="1" t="s">
        <v>43</v>
      </c>
      <c r="P701" s="1" t="s">
        <v>43</v>
      </c>
      <c r="Q701" s="1" t="s">
        <v>43</v>
      </c>
      <c r="R701" s="3">
        <v>0</v>
      </c>
      <c r="S701" s="1" t="s">
        <v>44</v>
      </c>
      <c r="T701" s="1" t="s">
        <v>45</v>
      </c>
      <c r="U701" s="1" t="s">
        <v>1428</v>
      </c>
      <c r="V701" s="1" t="s">
        <v>46</v>
      </c>
      <c r="W701" s="1" t="s">
        <v>47</v>
      </c>
      <c r="X701" s="1" t="s">
        <v>1430</v>
      </c>
      <c r="Y701" s="1" t="s">
        <v>49</v>
      </c>
      <c r="Z701" s="1" t="s">
        <v>918</v>
      </c>
      <c r="AA701" s="1" t="s">
        <v>51</v>
      </c>
      <c r="AB701" s="1" t="s">
        <v>1430</v>
      </c>
      <c r="AC701" s="1" t="s">
        <v>37</v>
      </c>
    </row>
    <row r="702" spans="1:29" hidden="1" x14ac:dyDescent="0.25">
      <c r="A702" s="1" t="s">
        <v>33</v>
      </c>
      <c r="B702" s="1" t="s">
        <v>34</v>
      </c>
      <c r="C702" s="2">
        <v>45046</v>
      </c>
      <c r="D702" s="1" t="s">
        <v>73</v>
      </c>
      <c r="E702" s="1" t="s">
        <v>74</v>
      </c>
      <c r="F702" s="1" t="s">
        <v>37</v>
      </c>
      <c r="G702" s="1" t="s">
        <v>1431</v>
      </c>
      <c r="H702" s="1" t="s">
        <v>76</v>
      </c>
      <c r="I702" s="3">
        <v>386667</v>
      </c>
      <c r="J702" s="3">
        <v>0</v>
      </c>
      <c r="K702" s="1" t="s">
        <v>40</v>
      </c>
      <c r="L702" s="1" t="s">
        <v>506</v>
      </c>
      <c r="M702" s="1" t="s">
        <v>507</v>
      </c>
      <c r="N702" s="1" t="s">
        <v>295</v>
      </c>
      <c r="O702" s="1" t="s">
        <v>296</v>
      </c>
      <c r="P702" s="1" t="s">
        <v>43</v>
      </c>
      <c r="Q702" s="1" t="s">
        <v>43</v>
      </c>
      <c r="R702" s="3">
        <v>0</v>
      </c>
      <c r="S702" s="1" t="s">
        <v>44</v>
      </c>
      <c r="T702" s="1" t="s">
        <v>45</v>
      </c>
      <c r="U702" s="1" t="s">
        <v>1431</v>
      </c>
      <c r="V702" s="1" t="s">
        <v>46</v>
      </c>
      <c r="W702" s="1" t="s">
        <v>81</v>
      </c>
      <c r="X702" s="1" t="s">
        <v>1432</v>
      </c>
      <c r="Y702" s="1" t="s">
        <v>83</v>
      </c>
      <c r="Z702" s="1" t="s">
        <v>1405</v>
      </c>
      <c r="AA702" s="1" t="s">
        <v>51</v>
      </c>
      <c r="AB702" s="1" t="s">
        <v>1432</v>
      </c>
      <c r="AC702" s="1" t="s">
        <v>37</v>
      </c>
    </row>
    <row r="703" spans="1:29" hidden="1" x14ac:dyDescent="0.25">
      <c r="A703" s="1" t="s">
        <v>33</v>
      </c>
      <c r="B703" s="1" t="s">
        <v>34</v>
      </c>
      <c r="C703" s="2">
        <v>45046</v>
      </c>
      <c r="D703" s="1" t="s">
        <v>73</v>
      </c>
      <c r="E703" s="1" t="s">
        <v>74</v>
      </c>
      <c r="F703" s="1" t="s">
        <v>37</v>
      </c>
      <c r="G703" s="1" t="s">
        <v>1431</v>
      </c>
      <c r="H703" s="1" t="s">
        <v>76</v>
      </c>
      <c r="I703" s="3">
        <v>38667</v>
      </c>
      <c r="J703" s="3">
        <v>0</v>
      </c>
      <c r="K703" s="1" t="s">
        <v>40</v>
      </c>
      <c r="L703" s="1" t="s">
        <v>470</v>
      </c>
      <c r="M703" s="1" t="s">
        <v>471</v>
      </c>
      <c r="N703" s="1" t="s">
        <v>79</v>
      </c>
      <c r="O703" s="1" t="s">
        <v>80</v>
      </c>
      <c r="P703" s="1" t="s">
        <v>43</v>
      </c>
      <c r="Q703" s="1" t="s">
        <v>43</v>
      </c>
      <c r="R703" s="3">
        <v>0</v>
      </c>
      <c r="S703" s="1" t="s">
        <v>44</v>
      </c>
      <c r="T703" s="1" t="s">
        <v>45</v>
      </c>
      <c r="U703" s="1" t="s">
        <v>1431</v>
      </c>
      <c r="V703" s="1" t="s">
        <v>46</v>
      </c>
      <c r="W703" s="1" t="s">
        <v>81</v>
      </c>
      <c r="X703" s="1" t="s">
        <v>1432</v>
      </c>
      <c r="Y703" s="1" t="s">
        <v>83</v>
      </c>
      <c r="Z703" s="1" t="s">
        <v>1405</v>
      </c>
      <c r="AA703" s="1" t="s">
        <v>51</v>
      </c>
      <c r="AB703" s="1" t="s">
        <v>1432</v>
      </c>
      <c r="AC703" s="1" t="s">
        <v>37</v>
      </c>
    </row>
    <row r="704" spans="1:29" hidden="1" x14ac:dyDescent="0.25">
      <c r="A704" s="1" t="s">
        <v>33</v>
      </c>
      <c r="B704" s="1" t="s">
        <v>34</v>
      </c>
      <c r="C704" s="2">
        <v>45046</v>
      </c>
      <c r="D704" s="1" t="s">
        <v>73</v>
      </c>
      <c r="E704" s="1" t="s">
        <v>74</v>
      </c>
      <c r="F704" s="1" t="s">
        <v>37</v>
      </c>
      <c r="G704" s="1" t="s">
        <v>1431</v>
      </c>
      <c r="H704" s="1" t="s">
        <v>76</v>
      </c>
      <c r="I704" s="3">
        <v>502667</v>
      </c>
      <c r="J704" s="3">
        <v>0</v>
      </c>
      <c r="K704" s="1" t="s">
        <v>40</v>
      </c>
      <c r="L704" s="1" t="s">
        <v>113</v>
      </c>
      <c r="M704" s="1" t="s">
        <v>114</v>
      </c>
      <c r="N704" s="1" t="s">
        <v>79</v>
      </c>
      <c r="O704" s="1" t="s">
        <v>80</v>
      </c>
      <c r="P704" s="1" t="s">
        <v>43</v>
      </c>
      <c r="Q704" s="1" t="s">
        <v>43</v>
      </c>
      <c r="R704" s="3">
        <v>0</v>
      </c>
      <c r="S704" s="1" t="s">
        <v>44</v>
      </c>
      <c r="T704" s="1" t="s">
        <v>45</v>
      </c>
      <c r="U704" s="1" t="s">
        <v>1431</v>
      </c>
      <c r="V704" s="1" t="s">
        <v>46</v>
      </c>
      <c r="W704" s="1" t="s">
        <v>81</v>
      </c>
      <c r="X704" s="1" t="s">
        <v>1432</v>
      </c>
      <c r="Y704" s="1" t="s">
        <v>83</v>
      </c>
      <c r="Z704" s="1" t="s">
        <v>1405</v>
      </c>
      <c r="AA704" s="1" t="s">
        <v>51</v>
      </c>
      <c r="AB704" s="1" t="s">
        <v>1432</v>
      </c>
      <c r="AC704" s="1" t="s">
        <v>37</v>
      </c>
    </row>
    <row r="705" spans="1:29" hidden="1" x14ac:dyDescent="0.25">
      <c r="A705" s="1" t="s">
        <v>33</v>
      </c>
      <c r="B705" s="1" t="s">
        <v>34</v>
      </c>
      <c r="C705" s="2">
        <v>45046</v>
      </c>
      <c r="D705" s="1" t="s">
        <v>73</v>
      </c>
      <c r="E705" s="1" t="s">
        <v>74</v>
      </c>
      <c r="F705" s="1" t="s">
        <v>37</v>
      </c>
      <c r="G705" s="1" t="s">
        <v>1431</v>
      </c>
      <c r="H705" s="1" t="s">
        <v>76</v>
      </c>
      <c r="I705" s="3">
        <v>77334</v>
      </c>
      <c r="J705" s="3">
        <v>0</v>
      </c>
      <c r="K705" s="1" t="s">
        <v>40</v>
      </c>
      <c r="L705" s="1" t="s">
        <v>152</v>
      </c>
      <c r="M705" s="1" t="s">
        <v>153</v>
      </c>
      <c r="N705" s="1" t="s">
        <v>79</v>
      </c>
      <c r="O705" s="1" t="s">
        <v>80</v>
      </c>
      <c r="P705" s="1" t="s">
        <v>43</v>
      </c>
      <c r="Q705" s="1" t="s">
        <v>43</v>
      </c>
      <c r="R705" s="3">
        <v>0</v>
      </c>
      <c r="S705" s="1" t="s">
        <v>44</v>
      </c>
      <c r="T705" s="1" t="s">
        <v>45</v>
      </c>
      <c r="U705" s="1" t="s">
        <v>1431</v>
      </c>
      <c r="V705" s="1" t="s">
        <v>46</v>
      </c>
      <c r="W705" s="1" t="s">
        <v>81</v>
      </c>
      <c r="X705" s="1" t="s">
        <v>1432</v>
      </c>
      <c r="Y705" s="1" t="s">
        <v>83</v>
      </c>
      <c r="Z705" s="1" t="s">
        <v>1405</v>
      </c>
      <c r="AA705" s="1" t="s">
        <v>51</v>
      </c>
      <c r="AB705" s="1" t="s">
        <v>1432</v>
      </c>
      <c r="AC705" s="1" t="s">
        <v>37</v>
      </c>
    </row>
    <row r="706" spans="1:29" hidden="1" x14ac:dyDescent="0.25">
      <c r="A706" s="1" t="s">
        <v>33</v>
      </c>
      <c r="B706" s="1" t="s">
        <v>34</v>
      </c>
      <c r="C706" s="2">
        <v>45046</v>
      </c>
      <c r="D706" s="1" t="s">
        <v>73</v>
      </c>
      <c r="E706" s="1" t="s">
        <v>74</v>
      </c>
      <c r="F706" s="1" t="s">
        <v>37</v>
      </c>
      <c r="G706" s="1" t="s">
        <v>1431</v>
      </c>
      <c r="H706" s="1" t="s">
        <v>76</v>
      </c>
      <c r="I706" s="3">
        <v>116000</v>
      </c>
      <c r="J706" s="3">
        <v>0</v>
      </c>
      <c r="K706" s="1" t="s">
        <v>40</v>
      </c>
      <c r="L706" s="1" t="s">
        <v>377</v>
      </c>
      <c r="M706" s="1" t="s">
        <v>378</v>
      </c>
      <c r="N706" s="1" t="s">
        <v>79</v>
      </c>
      <c r="O706" s="1" t="s">
        <v>80</v>
      </c>
      <c r="P706" s="1" t="s">
        <v>43</v>
      </c>
      <c r="Q706" s="1" t="s">
        <v>43</v>
      </c>
      <c r="R706" s="3">
        <v>0</v>
      </c>
      <c r="S706" s="1" t="s">
        <v>44</v>
      </c>
      <c r="T706" s="1" t="s">
        <v>45</v>
      </c>
      <c r="U706" s="1" t="s">
        <v>1431</v>
      </c>
      <c r="V706" s="1" t="s">
        <v>46</v>
      </c>
      <c r="W706" s="1" t="s">
        <v>81</v>
      </c>
      <c r="X706" s="1" t="s">
        <v>1432</v>
      </c>
      <c r="Y706" s="1" t="s">
        <v>83</v>
      </c>
      <c r="Z706" s="1" t="s">
        <v>1405</v>
      </c>
      <c r="AA706" s="1" t="s">
        <v>51</v>
      </c>
      <c r="AB706" s="1" t="s">
        <v>1432</v>
      </c>
      <c r="AC706" s="1" t="s">
        <v>37</v>
      </c>
    </row>
    <row r="707" spans="1:29" hidden="1" x14ac:dyDescent="0.25">
      <c r="A707" s="1" t="s">
        <v>33</v>
      </c>
      <c r="B707" s="1" t="s">
        <v>34</v>
      </c>
      <c r="C707" s="2">
        <v>45046</v>
      </c>
      <c r="D707" s="1" t="s">
        <v>73</v>
      </c>
      <c r="E707" s="1" t="s">
        <v>74</v>
      </c>
      <c r="F707" s="1" t="s">
        <v>37</v>
      </c>
      <c r="G707" s="1" t="s">
        <v>1431</v>
      </c>
      <c r="H707" s="1" t="s">
        <v>76</v>
      </c>
      <c r="I707" s="3">
        <v>38667</v>
      </c>
      <c r="J707" s="3">
        <v>0</v>
      </c>
      <c r="K707" s="1" t="s">
        <v>40</v>
      </c>
      <c r="L707" s="1" t="s">
        <v>706</v>
      </c>
      <c r="M707" s="1" t="s">
        <v>707</v>
      </c>
      <c r="N707" s="1" t="s">
        <v>79</v>
      </c>
      <c r="O707" s="1" t="s">
        <v>80</v>
      </c>
      <c r="P707" s="1" t="s">
        <v>43</v>
      </c>
      <c r="Q707" s="1" t="s">
        <v>43</v>
      </c>
      <c r="R707" s="3">
        <v>0</v>
      </c>
      <c r="S707" s="1" t="s">
        <v>44</v>
      </c>
      <c r="T707" s="1" t="s">
        <v>45</v>
      </c>
      <c r="U707" s="1" t="s">
        <v>1431</v>
      </c>
      <c r="V707" s="1" t="s">
        <v>46</v>
      </c>
      <c r="W707" s="1" t="s">
        <v>81</v>
      </c>
      <c r="X707" s="1" t="s">
        <v>1432</v>
      </c>
      <c r="Y707" s="1" t="s">
        <v>83</v>
      </c>
      <c r="Z707" s="1" t="s">
        <v>1405</v>
      </c>
      <c r="AA707" s="1" t="s">
        <v>51</v>
      </c>
      <c r="AB707" s="1" t="s">
        <v>1432</v>
      </c>
      <c r="AC707" s="1" t="s">
        <v>37</v>
      </c>
    </row>
    <row r="708" spans="1:29" hidden="1" x14ac:dyDescent="0.25">
      <c r="A708" s="1" t="s">
        <v>33</v>
      </c>
      <c r="B708" s="1" t="s">
        <v>34</v>
      </c>
      <c r="C708" s="2">
        <v>45046</v>
      </c>
      <c r="D708" s="1" t="s">
        <v>73</v>
      </c>
      <c r="E708" s="1" t="s">
        <v>74</v>
      </c>
      <c r="F708" s="1" t="s">
        <v>37</v>
      </c>
      <c r="G708" s="1" t="s">
        <v>1431</v>
      </c>
      <c r="H708" s="1" t="s">
        <v>76</v>
      </c>
      <c r="I708" s="3">
        <v>348000</v>
      </c>
      <c r="J708" s="3">
        <v>0</v>
      </c>
      <c r="K708" s="1" t="s">
        <v>40</v>
      </c>
      <c r="L708" s="1" t="s">
        <v>533</v>
      </c>
      <c r="M708" s="1" t="s">
        <v>534</v>
      </c>
      <c r="N708" s="1" t="s">
        <v>79</v>
      </c>
      <c r="O708" s="1" t="s">
        <v>80</v>
      </c>
      <c r="P708" s="1" t="s">
        <v>43</v>
      </c>
      <c r="Q708" s="1" t="s">
        <v>43</v>
      </c>
      <c r="R708" s="3">
        <v>0</v>
      </c>
      <c r="S708" s="1" t="s">
        <v>44</v>
      </c>
      <c r="T708" s="1" t="s">
        <v>45</v>
      </c>
      <c r="U708" s="1" t="s">
        <v>1431</v>
      </c>
      <c r="V708" s="1" t="s">
        <v>46</v>
      </c>
      <c r="W708" s="1" t="s">
        <v>81</v>
      </c>
      <c r="X708" s="1" t="s">
        <v>1432</v>
      </c>
      <c r="Y708" s="1" t="s">
        <v>83</v>
      </c>
      <c r="Z708" s="1" t="s">
        <v>1405</v>
      </c>
      <c r="AA708" s="1" t="s">
        <v>51</v>
      </c>
      <c r="AB708" s="1" t="s">
        <v>1432</v>
      </c>
      <c r="AC708" s="1" t="s">
        <v>37</v>
      </c>
    </row>
    <row r="709" spans="1:29" hidden="1" x14ac:dyDescent="0.25">
      <c r="A709" s="1" t="s">
        <v>33</v>
      </c>
      <c r="B709" s="1" t="s">
        <v>34</v>
      </c>
      <c r="C709" s="2">
        <v>45046</v>
      </c>
      <c r="D709" s="1" t="s">
        <v>73</v>
      </c>
      <c r="E709" s="1" t="s">
        <v>74</v>
      </c>
      <c r="F709" s="1" t="s">
        <v>37</v>
      </c>
      <c r="G709" s="1" t="s">
        <v>1431</v>
      </c>
      <c r="H709" s="1" t="s">
        <v>76</v>
      </c>
      <c r="I709" s="3">
        <v>502668</v>
      </c>
      <c r="J709" s="3">
        <v>0</v>
      </c>
      <c r="K709" s="1" t="s">
        <v>40</v>
      </c>
      <c r="L709" s="1" t="s">
        <v>117</v>
      </c>
      <c r="M709" s="1" t="s">
        <v>118</v>
      </c>
      <c r="N709" s="1" t="s">
        <v>79</v>
      </c>
      <c r="O709" s="1" t="s">
        <v>80</v>
      </c>
      <c r="P709" s="1" t="s">
        <v>43</v>
      </c>
      <c r="Q709" s="1" t="s">
        <v>43</v>
      </c>
      <c r="R709" s="3">
        <v>0</v>
      </c>
      <c r="S709" s="1" t="s">
        <v>44</v>
      </c>
      <c r="T709" s="1" t="s">
        <v>45</v>
      </c>
      <c r="U709" s="1" t="s">
        <v>1431</v>
      </c>
      <c r="V709" s="1" t="s">
        <v>46</v>
      </c>
      <c r="W709" s="1" t="s">
        <v>81</v>
      </c>
      <c r="X709" s="1" t="s">
        <v>1432</v>
      </c>
      <c r="Y709" s="1" t="s">
        <v>83</v>
      </c>
      <c r="Z709" s="1" t="s">
        <v>1405</v>
      </c>
      <c r="AA709" s="1" t="s">
        <v>51</v>
      </c>
      <c r="AB709" s="1" t="s">
        <v>1432</v>
      </c>
      <c r="AC709" s="1" t="s">
        <v>37</v>
      </c>
    </row>
    <row r="710" spans="1:29" hidden="1" x14ac:dyDescent="0.25">
      <c r="A710" s="1" t="s">
        <v>33</v>
      </c>
      <c r="B710" s="1" t="s">
        <v>34</v>
      </c>
      <c r="C710" s="2">
        <v>45046</v>
      </c>
      <c r="D710" s="1" t="s">
        <v>73</v>
      </c>
      <c r="E710" s="1" t="s">
        <v>74</v>
      </c>
      <c r="F710" s="1" t="s">
        <v>37</v>
      </c>
      <c r="G710" s="1" t="s">
        <v>1431</v>
      </c>
      <c r="H710" s="1" t="s">
        <v>76</v>
      </c>
      <c r="I710" s="3">
        <v>304648</v>
      </c>
      <c r="J710" s="3">
        <v>0</v>
      </c>
      <c r="K710" s="1" t="s">
        <v>40</v>
      </c>
      <c r="L710" s="1" t="s">
        <v>476</v>
      </c>
      <c r="M710" s="1" t="s">
        <v>477</v>
      </c>
      <c r="N710" s="1" t="s">
        <v>79</v>
      </c>
      <c r="O710" s="1" t="s">
        <v>80</v>
      </c>
      <c r="P710" s="1" t="s">
        <v>43</v>
      </c>
      <c r="Q710" s="1" t="s">
        <v>43</v>
      </c>
      <c r="R710" s="3">
        <v>0</v>
      </c>
      <c r="S710" s="1" t="s">
        <v>44</v>
      </c>
      <c r="T710" s="1" t="s">
        <v>45</v>
      </c>
      <c r="U710" s="1" t="s">
        <v>1431</v>
      </c>
      <c r="V710" s="1" t="s">
        <v>46</v>
      </c>
      <c r="W710" s="1" t="s">
        <v>81</v>
      </c>
      <c r="X710" s="1" t="s">
        <v>1432</v>
      </c>
      <c r="Y710" s="1" t="s">
        <v>83</v>
      </c>
      <c r="Z710" s="1" t="s">
        <v>1405</v>
      </c>
      <c r="AA710" s="1" t="s">
        <v>51</v>
      </c>
      <c r="AB710" s="1" t="s">
        <v>1432</v>
      </c>
      <c r="AC710" s="1" t="s">
        <v>37</v>
      </c>
    </row>
    <row r="711" spans="1:29" hidden="1" x14ac:dyDescent="0.25">
      <c r="A711" s="1" t="s">
        <v>33</v>
      </c>
      <c r="B711" s="1" t="s">
        <v>34</v>
      </c>
      <c r="C711" s="2">
        <v>45046</v>
      </c>
      <c r="D711" s="1" t="s">
        <v>73</v>
      </c>
      <c r="E711" s="1" t="s">
        <v>74</v>
      </c>
      <c r="F711" s="1" t="s">
        <v>37</v>
      </c>
      <c r="G711" s="1" t="s">
        <v>1431</v>
      </c>
      <c r="H711" s="1" t="s">
        <v>76</v>
      </c>
      <c r="I711" s="3">
        <v>116000</v>
      </c>
      <c r="J711" s="3">
        <v>0</v>
      </c>
      <c r="K711" s="1" t="s">
        <v>40</v>
      </c>
      <c r="L711" s="1" t="s">
        <v>133</v>
      </c>
      <c r="M711" s="1" t="s">
        <v>134</v>
      </c>
      <c r="N711" s="1" t="s">
        <v>79</v>
      </c>
      <c r="O711" s="1" t="s">
        <v>80</v>
      </c>
      <c r="P711" s="1" t="s">
        <v>43</v>
      </c>
      <c r="Q711" s="1" t="s">
        <v>43</v>
      </c>
      <c r="R711" s="3">
        <v>0</v>
      </c>
      <c r="S711" s="1" t="s">
        <v>44</v>
      </c>
      <c r="T711" s="1" t="s">
        <v>45</v>
      </c>
      <c r="U711" s="1" t="s">
        <v>1431</v>
      </c>
      <c r="V711" s="1" t="s">
        <v>46</v>
      </c>
      <c r="W711" s="1" t="s">
        <v>81</v>
      </c>
      <c r="X711" s="1" t="s">
        <v>1432</v>
      </c>
      <c r="Y711" s="1" t="s">
        <v>83</v>
      </c>
      <c r="Z711" s="1" t="s">
        <v>1405</v>
      </c>
      <c r="AA711" s="1" t="s">
        <v>51</v>
      </c>
      <c r="AB711" s="1" t="s">
        <v>1432</v>
      </c>
      <c r="AC711" s="1" t="s">
        <v>37</v>
      </c>
    </row>
    <row r="712" spans="1:29" hidden="1" x14ac:dyDescent="0.25">
      <c r="A712" s="1" t="s">
        <v>33</v>
      </c>
      <c r="B712" s="1" t="s">
        <v>34</v>
      </c>
      <c r="C712" s="2">
        <v>45046</v>
      </c>
      <c r="D712" s="1" t="s">
        <v>73</v>
      </c>
      <c r="E712" s="1" t="s">
        <v>74</v>
      </c>
      <c r="F712" s="1" t="s">
        <v>37</v>
      </c>
      <c r="G712" s="1" t="s">
        <v>1431</v>
      </c>
      <c r="H712" s="1" t="s">
        <v>76</v>
      </c>
      <c r="I712" s="3">
        <v>116000</v>
      </c>
      <c r="J712" s="3">
        <v>0</v>
      </c>
      <c r="K712" s="1" t="s">
        <v>40</v>
      </c>
      <c r="L712" s="1" t="s">
        <v>669</v>
      </c>
      <c r="M712" s="1" t="s">
        <v>670</v>
      </c>
      <c r="N712" s="1" t="s">
        <v>79</v>
      </c>
      <c r="O712" s="1" t="s">
        <v>80</v>
      </c>
      <c r="P712" s="1" t="s">
        <v>43</v>
      </c>
      <c r="Q712" s="1" t="s">
        <v>43</v>
      </c>
      <c r="R712" s="3">
        <v>0</v>
      </c>
      <c r="S712" s="1" t="s">
        <v>44</v>
      </c>
      <c r="T712" s="1" t="s">
        <v>45</v>
      </c>
      <c r="U712" s="1" t="s">
        <v>1431</v>
      </c>
      <c r="V712" s="1" t="s">
        <v>46</v>
      </c>
      <c r="W712" s="1" t="s">
        <v>81</v>
      </c>
      <c r="X712" s="1" t="s">
        <v>1432</v>
      </c>
      <c r="Y712" s="1" t="s">
        <v>83</v>
      </c>
      <c r="Z712" s="1" t="s">
        <v>1405</v>
      </c>
      <c r="AA712" s="1" t="s">
        <v>51</v>
      </c>
      <c r="AB712" s="1" t="s">
        <v>1432</v>
      </c>
      <c r="AC712" s="1" t="s">
        <v>37</v>
      </c>
    </row>
    <row r="713" spans="1:29" hidden="1" x14ac:dyDescent="0.25">
      <c r="A713" s="1" t="s">
        <v>33</v>
      </c>
      <c r="B713" s="1" t="s">
        <v>34</v>
      </c>
      <c r="C713" s="2">
        <v>45046</v>
      </c>
      <c r="D713" s="1" t="s">
        <v>73</v>
      </c>
      <c r="E713" s="1" t="s">
        <v>74</v>
      </c>
      <c r="F713" s="1" t="s">
        <v>37</v>
      </c>
      <c r="G713" s="1" t="s">
        <v>1431</v>
      </c>
      <c r="H713" s="1" t="s">
        <v>76</v>
      </c>
      <c r="I713" s="3">
        <v>38781</v>
      </c>
      <c r="J713" s="3">
        <v>0</v>
      </c>
      <c r="K713" s="1" t="s">
        <v>40</v>
      </c>
      <c r="L713" s="1" t="s">
        <v>125</v>
      </c>
      <c r="M713" s="1" t="s">
        <v>126</v>
      </c>
      <c r="N713" s="1" t="s">
        <v>79</v>
      </c>
      <c r="O713" s="1" t="s">
        <v>80</v>
      </c>
      <c r="P713" s="1" t="s">
        <v>43</v>
      </c>
      <c r="Q713" s="1" t="s">
        <v>43</v>
      </c>
      <c r="R713" s="3">
        <v>0</v>
      </c>
      <c r="S713" s="1" t="s">
        <v>44</v>
      </c>
      <c r="T713" s="1" t="s">
        <v>45</v>
      </c>
      <c r="U713" s="1" t="s">
        <v>1431</v>
      </c>
      <c r="V713" s="1" t="s">
        <v>46</v>
      </c>
      <c r="W713" s="1" t="s">
        <v>81</v>
      </c>
      <c r="X713" s="1" t="s">
        <v>1432</v>
      </c>
      <c r="Y713" s="1" t="s">
        <v>83</v>
      </c>
      <c r="Z713" s="1" t="s">
        <v>1405</v>
      </c>
      <c r="AA713" s="1" t="s">
        <v>51</v>
      </c>
      <c r="AB713" s="1" t="s">
        <v>1432</v>
      </c>
      <c r="AC713" s="1" t="s">
        <v>37</v>
      </c>
    </row>
    <row r="714" spans="1:29" hidden="1" x14ac:dyDescent="0.25">
      <c r="A714" s="1" t="s">
        <v>33</v>
      </c>
      <c r="B714" s="1" t="s">
        <v>34</v>
      </c>
      <c r="C714" s="2">
        <v>45046</v>
      </c>
      <c r="D714" s="1" t="s">
        <v>73</v>
      </c>
      <c r="E714" s="1" t="s">
        <v>74</v>
      </c>
      <c r="F714" s="1" t="s">
        <v>37</v>
      </c>
      <c r="G714" s="1" t="s">
        <v>1431</v>
      </c>
      <c r="H714" s="1" t="s">
        <v>76</v>
      </c>
      <c r="I714" s="3">
        <v>270667</v>
      </c>
      <c r="J714" s="3">
        <v>0</v>
      </c>
      <c r="K714" s="1" t="s">
        <v>40</v>
      </c>
      <c r="L714" s="1" t="s">
        <v>569</v>
      </c>
      <c r="M714" s="1" t="s">
        <v>570</v>
      </c>
      <c r="N714" s="1" t="s">
        <v>79</v>
      </c>
      <c r="O714" s="1" t="s">
        <v>80</v>
      </c>
      <c r="P714" s="1" t="s">
        <v>43</v>
      </c>
      <c r="Q714" s="1" t="s">
        <v>43</v>
      </c>
      <c r="R714" s="3">
        <v>0</v>
      </c>
      <c r="S714" s="1" t="s">
        <v>44</v>
      </c>
      <c r="T714" s="1" t="s">
        <v>45</v>
      </c>
      <c r="U714" s="1" t="s">
        <v>1431</v>
      </c>
      <c r="V714" s="1" t="s">
        <v>46</v>
      </c>
      <c r="W714" s="1" t="s">
        <v>81</v>
      </c>
      <c r="X714" s="1" t="s">
        <v>1432</v>
      </c>
      <c r="Y714" s="1" t="s">
        <v>83</v>
      </c>
      <c r="Z714" s="1" t="s">
        <v>1405</v>
      </c>
      <c r="AA714" s="1" t="s">
        <v>51</v>
      </c>
      <c r="AB714" s="1" t="s">
        <v>1432</v>
      </c>
      <c r="AC714" s="1" t="s">
        <v>37</v>
      </c>
    </row>
    <row r="715" spans="1:29" hidden="1" x14ac:dyDescent="0.25">
      <c r="A715" s="1" t="s">
        <v>33</v>
      </c>
      <c r="B715" s="1" t="s">
        <v>34</v>
      </c>
      <c r="C715" s="2">
        <v>45046</v>
      </c>
      <c r="D715" s="1" t="s">
        <v>73</v>
      </c>
      <c r="E715" s="1" t="s">
        <v>74</v>
      </c>
      <c r="F715" s="1" t="s">
        <v>37</v>
      </c>
      <c r="G715" s="1" t="s">
        <v>1431</v>
      </c>
      <c r="H715" s="1" t="s">
        <v>76</v>
      </c>
      <c r="I715" s="3">
        <v>788092</v>
      </c>
      <c r="J715" s="3">
        <v>0</v>
      </c>
      <c r="K715" s="1" t="s">
        <v>40</v>
      </c>
      <c r="L715" s="1" t="s">
        <v>649</v>
      </c>
      <c r="M715" s="1" t="s">
        <v>650</v>
      </c>
      <c r="N715" s="1" t="s">
        <v>79</v>
      </c>
      <c r="O715" s="1" t="s">
        <v>80</v>
      </c>
      <c r="P715" s="1" t="s">
        <v>43</v>
      </c>
      <c r="Q715" s="1" t="s">
        <v>43</v>
      </c>
      <c r="R715" s="3">
        <v>0</v>
      </c>
      <c r="S715" s="1" t="s">
        <v>44</v>
      </c>
      <c r="T715" s="1" t="s">
        <v>45</v>
      </c>
      <c r="U715" s="1" t="s">
        <v>1431</v>
      </c>
      <c r="V715" s="1" t="s">
        <v>46</v>
      </c>
      <c r="W715" s="1" t="s">
        <v>81</v>
      </c>
      <c r="X715" s="1" t="s">
        <v>1432</v>
      </c>
      <c r="Y715" s="1" t="s">
        <v>83</v>
      </c>
      <c r="Z715" s="1" t="s">
        <v>1405</v>
      </c>
      <c r="AA715" s="1" t="s">
        <v>51</v>
      </c>
      <c r="AB715" s="1" t="s">
        <v>1432</v>
      </c>
      <c r="AC715" s="1" t="s">
        <v>37</v>
      </c>
    </row>
    <row r="716" spans="1:29" hidden="1" x14ac:dyDescent="0.25">
      <c r="A716" s="1" t="s">
        <v>33</v>
      </c>
      <c r="B716" s="1" t="s">
        <v>34</v>
      </c>
      <c r="C716" s="2">
        <v>45046</v>
      </c>
      <c r="D716" s="1" t="s">
        <v>73</v>
      </c>
      <c r="E716" s="1" t="s">
        <v>74</v>
      </c>
      <c r="F716" s="1" t="s">
        <v>37</v>
      </c>
      <c r="G716" s="1" t="s">
        <v>1431</v>
      </c>
      <c r="H716" s="1" t="s">
        <v>76</v>
      </c>
      <c r="I716" s="3">
        <v>41484</v>
      </c>
      <c r="J716" s="3">
        <v>0</v>
      </c>
      <c r="K716" s="1" t="s">
        <v>40</v>
      </c>
      <c r="L716" s="1" t="s">
        <v>438</v>
      </c>
      <c r="M716" s="1" t="s">
        <v>439</v>
      </c>
      <c r="N716" s="1" t="s">
        <v>79</v>
      </c>
      <c r="O716" s="1" t="s">
        <v>80</v>
      </c>
      <c r="P716" s="1" t="s">
        <v>43</v>
      </c>
      <c r="Q716" s="1" t="s">
        <v>43</v>
      </c>
      <c r="R716" s="3">
        <v>0</v>
      </c>
      <c r="S716" s="1" t="s">
        <v>44</v>
      </c>
      <c r="T716" s="1" t="s">
        <v>45</v>
      </c>
      <c r="U716" s="1" t="s">
        <v>1431</v>
      </c>
      <c r="V716" s="1" t="s">
        <v>46</v>
      </c>
      <c r="W716" s="1" t="s">
        <v>81</v>
      </c>
      <c r="X716" s="1" t="s">
        <v>1432</v>
      </c>
      <c r="Y716" s="1" t="s">
        <v>83</v>
      </c>
      <c r="Z716" s="1" t="s">
        <v>1405</v>
      </c>
      <c r="AA716" s="1" t="s">
        <v>51</v>
      </c>
      <c r="AB716" s="1" t="s">
        <v>1432</v>
      </c>
      <c r="AC716" s="1" t="s">
        <v>37</v>
      </c>
    </row>
    <row r="717" spans="1:29" hidden="1" x14ac:dyDescent="0.25">
      <c r="A717" s="1" t="s">
        <v>33</v>
      </c>
      <c r="B717" s="1" t="s">
        <v>34</v>
      </c>
      <c r="C717" s="2">
        <v>45046</v>
      </c>
      <c r="D717" s="1" t="s">
        <v>73</v>
      </c>
      <c r="E717" s="1" t="s">
        <v>74</v>
      </c>
      <c r="F717" s="1" t="s">
        <v>37</v>
      </c>
      <c r="G717" s="1" t="s">
        <v>1431</v>
      </c>
      <c r="H717" s="1" t="s">
        <v>76</v>
      </c>
      <c r="I717" s="3">
        <v>502667</v>
      </c>
      <c r="J717" s="3">
        <v>0</v>
      </c>
      <c r="K717" s="1" t="s">
        <v>40</v>
      </c>
      <c r="L717" s="1" t="s">
        <v>506</v>
      </c>
      <c r="M717" s="1" t="s">
        <v>507</v>
      </c>
      <c r="N717" s="1" t="s">
        <v>295</v>
      </c>
      <c r="O717" s="1" t="s">
        <v>296</v>
      </c>
      <c r="P717" s="1" t="s">
        <v>43</v>
      </c>
      <c r="Q717" s="1" t="s">
        <v>43</v>
      </c>
      <c r="R717" s="3">
        <v>0</v>
      </c>
      <c r="S717" s="1" t="s">
        <v>44</v>
      </c>
      <c r="T717" s="1" t="s">
        <v>45</v>
      </c>
      <c r="U717" s="1" t="s">
        <v>1431</v>
      </c>
      <c r="V717" s="1" t="s">
        <v>46</v>
      </c>
      <c r="W717" s="1" t="s">
        <v>81</v>
      </c>
      <c r="X717" s="1" t="s">
        <v>1432</v>
      </c>
      <c r="Y717" s="1" t="s">
        <v>83</v>
      </c>
      <c r="Z717" s="1" t="s">
        <v>1405</v>
      </c>
      <c r="AA717" s="1" t="s">
        <v>51</v>
      </c>
      <c r="AB717" s="1" t="s">
        <v>1432</v>
      </c>
      <c r="AC717" s="1" t="s">
        <v>37</v>
      </c>
    </row>
    <row r="718" spans="1:29" hidden="1" x14ac:dyDescent="0.25">
      <c r="A718" s="1" t="s">
        <v>33</v>
      </c>
      <c r="B718" s="1" t="s">
        <v>34</v>
      </c>
      <c r="C718" s="2">
        <v>45046</v>
      </c>
      <c r="D718" s="1" t="s">
        <v>73</v>
      </c>
      <c r="E718" s="1" t="s">
        <v>74</v>
      </c>
      <c r="F718" s="1" t="s">
        <v>37</v>
      </c>
      <c r="G718" s="1" t="s">
        <v>1431</v>
      </c>
      <c r="H718" s="1" t="s">
        <v>76</v>
      </c>
      <c r="I718" s="3">
        <v>116000</v>
      </c>
      <c r="J718" s="3">
        <v>0</v>
      </c>
      <c r="K718" s="1" t="s">
        <v>40</v>
      </c>
      <c r="L718" s="1" t="s">
        <v>559</v>
      </c>
      <c r="M718" s="1" t="s">
        <v>560</v>
      </c>
      <c r="N718" s="1" t="s">
        <v>79</v>
      </c>
      <c r="O718" s="1" t="s">
        <v>80</v>
      </c>
      <c r="P718" s="1" t="s">
        <v>43</v>
      </c>
      <c r="Q718" s="1" t="s">
        <v>43</v>
      </c>
      <c r="R718" s="3">
        <v>0</v>
      </c>
      <c r="S718" s="1" t="s">
        <v>44</v>
      </c>
      <c r="T718" s="1" t="s">
        <v>45</v>
      </c>
      <c r="U718" s="1" t="s">
        <v>1431</v>
      </c>
      <c r="V718" s="1" t="s">
        <v>46</v>
      </c>
      <c r="W718" s="1" t="s">
        <v>81</v>
      </c>
      <c r="X718" s="1" t="s">
        <v>1432</v>
      </c>
      <c r="Y718" s="1" t="s">
        <v>83</v>
      </c>
      <c r="Z718" s="1" t="s">
        <v>1405</v>
      </c>
      <c r="AA718" s="1" t="s">
        <v>51</v>
      </c>
      <c r="AB718" s="1" t="s">
        <v>1432</v>
      </c>
      <c r="AC718" s="1" t="s">
        <v>37</v>
      </c>
    </row>
    <row r="719" spans="1:29" hidden="1" x14ac:dyDescent="0.25">
      <c r="A719" s="1" t="s">
        <v>33</v>
      </c>
      <c r="B719" s="1" t="s">
        <v>34</v>
      </c>
      <c r="C719" s="2">
        <v>45046</v>
      </c>
      <c r="D719" s="1" t="s">
        <v>73</v>
      </c>
      <c r="E719" s="1" t="s">
        <v>74</v>
      </c>
      <c r="F719" s="1" t="s">
        <v>37</v>
      </c>
      <c r="G719" s="1" t="s">
        <v>1431</v>
      </c>
      <c r="H719" s="1" t="s">
        <v>76</v>
      </c>
      <c r="I719" s="3">
        <v>133398</v>
      </c>
      <c r="J719" s="3">
        <v>0</v>
      </c>
      <c r="K719" s="1" t="s">
        <v>40</v>
      </c>
      <c r="L719" s="1" t="s">
        <v>1433</v>
      </c>
      <c r="M719" s="1" t="s">
        <v>806</v>
      </c>
      <c r="N719" s="1" t="s">
        <v>79</v>
      </c>
      <c r="O719" s="1" t="s">
        <v>80</v>
      </c>
      <c r="P719" s="1" t="s">
        <v>43</v>
      </c>
      <c r="Q719" s="1" t="s">
        <v>43</v>
      </c>
      <c r="R719" s="3">
        <v>0</v>
      </c>
      <c r="S719" s="1" t="s">
        <v>44</v>
      </c>
      <c r="T719" s="1" t="s">
        <v>45</v>
      </c>
      <c r="U719" s="1" t="s">
        <v>1431</v>
      </c>
      <c r="V719" s="1" t="s">
        <v>46</v>
      </c>
      <c r="W719" s="1" t="s">
        <v>81</v>
      </c>
      <c r="X719" s="1" t="s">
        <v>1432</v>
      </c>
      <c r="Y719" s="1" t="s">
        <v>83</v>
      </c>
      <c r="Z719" s="1" t="s">
        <v>1405</v>
      </c>
      <c r="AA719" s="1" t="s">
        <v>51</v>
      </c>
      <c r="AB719" s="1" t="s">
        <v>1432</v>
      </c>
      <c r="AC719" s="1" t="s">
        <v>37</v>
      </c>
    </row>
    <row r="720" spans="1:29" hidden="1" x14ac:dyDescent="0.25">
      <c r="A720" s="1" t="s">
        <v>33</v>
      </c>
      <c r="B720" s="1" t="s">
        <v>34</v>
      </c>
      <c r="C720" s="2">
        <v>45046</v>
      </c>
      <c r="D720" s="1" t="s">
        <v>73</v>
      </c>
      <c r="E720" s="1" t="s">
        <v>74</v>
      </c>
      <c r="F720" s="1" t="s">
        <v>37</v>
      </c>
      <c r="G720" s="1" t="s">
        <v>1431</v>
      </c>
      <c r="H720" s="1" t="s">
        <v>76</v>
      </c>
      <c r="I720" s="3">
        <v>502668</v>
      </c>
      <c r="J720" s="3">
        <v>0</v>
      </c>
      <c r="K720" s="1" t="s">
        <v>40</v>
      </c>
      <c r="L720" s="1" t="s">
        <v>113</v>
      </c>
      <c r="M720" s="1" t="s">
        <v>114</v>
      </c>
      <c r="N720" s="1" t="s">
        <v>79</v>
      </c>
      <c r="O720" s="1" t="s">
        <v>80</v>
      </c>
      <c r="P720" s="1" t="s">
        <v>43</v>
      </c>
      <c r="Q720" s="1" t="s">
        <v>43</v>
      </c>
      <c r="R720" s="3">
        <v>0</v>
      </c>
      <c r="S720" s="1" t="s">
        <v>44</v>
      </c>
      <c r="T720" s="1" t="s">
        <v>45</v>
      </c>
      <c r="U720" s="1" t="s">
        <v>1431</v>
      </c>
      <c r="V720" s="1" t="s">
        <v>46</v>
      </c>
      <c r="W720" s="1" t="s">
        <v>81</v>
      </c>
      <c r="X720" s="1" t="s">
        <v>1432</v>
      </c>
      <c r="Y720" s="1" t="s">
        <v>83</v>
      </c>
      <c r="Z720" s="1" t="s">
        <v>1405</v>
      </c>
      <c r="AA720" s="1" t="s">
        <v>51</v>
      </c>
      <c r="AB720" s="1" t="s">
        <v>1432</v>
      </c>
      <c r="AC720" s="1" t="s">
        <v>37</v>
      </c>
    </row>
    <row r="721" spans="1:29" hidden="1" x14ac:dyDescent="0.25">
      <c r="A721" s="1" t="s">
        <v>33</v>
      </c>
      <c r="B721" s="1" t="s">
        <v>34</v>
      </c>
      <c r="C721" s="2">
        <v>45046</v>
      </c>
      <c r="D721" s="1" t="s">
        <v>73</v>
      </c>
      <c r="E721" s="1" t="s">
        <v>74</v>
      </c>
      <c r="F721" s="1" t="s">
        <v>37</v>
      </c>
      <c r="G721" s="1" t="s">
        <v>1431</v>
      </c>
      <c r="H721" s="1" t="s">
        <v>76</v>
      </c>
      <c r="I721" s="3">
        <v>116000</v>
      </c>
      <c r="J721" s="3">
        <v>0</v>
      </c>
      <c r="K721" s="1" t="s">
        <v>40</v>
      </c>
      <c r="L721" s="1" t="s">
        <v>152</v>
      </c>
      <c r="M721" s="1" t="s">
        <v>153</v>
      </c>
      <c r="N721" s="1" t="s">
        <v>79</v>
      </c>
      <c r="O721" s="1" t="s">
        <v>80</v>
      </c>
      <c r="P721" s="1" t="s">
        <v>43</v>
      </c>
      <c r="Q721" s="1" t="s">
        <v>43</v>
      </c>
      <c r="R721" s="3">
        <v>0</v>
      </c>
      <c r="S721" s="1" t="s">
        <v>44</v>
      </c>
      <c r="T721" s="1" t="s">
        <v>45</v>
      </c>
      <c r="U721" s="1" t="s">
        <v>1431</v>
      </c>
      <c r="V721" s="1" t="s">
        <v>46</v>
      </c>
      <c r="W721" s="1" t="s">
        <v>81</v>
      </c>
      <c r="X721" s="1" t="s">
        <v>1432</v>
      </c>
      <c r="Y721" s="1" t="s">
        <v>83</v>
      </c>
      <c r="Z721" s="1" t="s">
        <v>1405</v>
      </c>
      <c r="AA721" s="1" t="s">
        <v>51</v>
      </c>
      <c r="AB721" s="1" t="s">
        <v>1432</v>
      </c>
      <c r="AC721" s="1" t="s">
        <v>37</v>
      </c>
    </row>
    <row r="722" spans="1:29" hidden="1" x14ac:dyDescent="0.25">
      <c r="A722" s="1" t="s">
        <v>33</v>
      </c>
      <c r="B722" s="1" t="s">
        <v>34</v>
      </c>
      <c r="C722" s="2">
        <v>45046</v>
      </c>
      <c r="D722" s="1" t="s">
        <v>73</v>
      </c>
      <c r="E722" s="1" t="s">
        <v>74</v>
      </c>
      <c r="F722" s="1" t="s">
        <v>37</v>
      </c>
      <c r="G722" s="1" t="s">
        <v>1431</v>
      </c>
      <c r="H722" s="1" t="s">
        <v>76</v>
      </c>
      <c r="I722" s="3">
        <v>40786</v>
      </c>
      <c r="J722" s="3">
        <v>0</v>
      </c>
      <c r="K722" s="1" t="s">
        <v>40</v>
      </c>
      <c r="L722" s="1" t="s">
        <v>1434</v>
      </c>
      <c r="M722" s="1" t="s">
        <v>831</v>
      </c>
      <c r="N722" s="1" t="s">
        <v>79</v>
      </c>
      <c r="O722" s="1" t="s">
        <v>80</v>
      </c>
      <c r="P722" s="1" t="s">
        <v>43</v>
      </c>
      <c r="Q722" s="1" t="s">
        <v>43</v>
      </c>
      <c r="R722" s="3">
        <v>0</v>
      </c>
      <c r="S722" s="1" t="s">
        <v>44</v>
      </c>
      <c r="T722" s="1" t="s">
        <v>45</v>
      </c>
      <c r="U722" s="1" t="s">
        <v>1431</v>
      </c>
      <c r="V722" s="1" t="s">
        <v>46</v>
      </c>
      <c r="W722" s="1" t="s">
        <v>81</v>
      </c>
      <c r="X722" s="1" t="s">
        <v>1432</v>
      </c>
      <c r="Y722" s="1" t="s">
        <v>83</v>
      </c>
      <c r="Z722" s="1" t="s">
        <v>1405</v>
      </c>
      <c r="AA722" s="1" t="s">
        <v>51</v>
      </c>
      <c r="AB722" s="1" t="s">
        <v>1432</v>
      </c>
      <c r="AC722" s="1" t="s">
        <v>37</v>
      </c>
    </row>
    <row r="723" spans="1:29" hidden="1" x14ac:dyDescent="0.25">
      <c r="A723" s="1" t="s">
        <v>33</v>
      </c>
      <c r="B723" s="1" t="s">
        <v>34</v>
      </c>
      <c r="C723" s="2">
        <v>45046</v>
      </c>
      <c r="D723" s="1" t="s">
        <v>73</v>
      </c>
      <c r="E723" s="1" t="s">
        <v>74</v>
      </c>
      <c r="F723" s="1" t="s">
        <v>37</v>
      </c>
      <c r="G723" s="1" t="s">
        <v>1431</v>
      </c>
      <c r="H723" s="1" t="s">
        <v>76</v>
      </c>
      <c r="I723" s="3">
        <v>348000</v>
      </c>
      <c r="J723" s="3">
        <v>0</v>
      </c>
      <c r="K723" s="1" t="s">
        <v>40</v>
      </c>
      <c r="L723" s="1" t="s">
        <v>533</v>
      </c>
      <c r="M723" s="1" t="s">
        <v>534</v>
      </c>
      <c r="N723" s="1" t="s">
        <v>79</v>
      </c>
      <c r="O723" s="1" t="s">
        <v>80</v>
      </c>
      <c r="P723" s="1" t="s">
        <v>43</v>
      </c>
      <c r="Q723" s="1" t="s">
        <v>43</v>
      </c>
      <c r="R723" s="3">
        <v>0</v>
      </c>
      <c r="S723" s="1" t="s">
        <v>44</v>
      </c>
      <c r="T723" s="1" t="s">
        <v>45</v>
      </c>
      <c r="U723" s="1" t="s">
        <v>1431</v>
      </c>
      <c r="V723" s="1" t="s">
        <v>46</v>
      </c>
      <c r="W723" s="1" t="s">
        <v>81</v>
      </c>
      <c r="X723" s="1" t="s">
        <v>1432</v>
      </c>
      <c r="Y723" s="1" t="s">
        <v>83</v>
      </c>
      <c r="Z723" s="1" t="s">
        <v>1405</v>
      </c>
      <c r="AA723" s="1" t="s">
        <v>51</v>
      </c>
      <c r="AB723" s="1" t="s">
        <v>1432</v>
      </c>
      <c r="AC723" s="1" t="s">
        <v>37</v>
      </c>
    </row>
    <row r="724" spans="1:29" hidden="1" x14ac:dyDescent="0.25">
      <c r="A724" s="1" t="s">
        <v>33</v>
      </c>
      <c r="B724" s="1" t="s">
        <v>34</v>
      </c>
      <c r="C724" s="2">
        <v>45046</v>
      </c>
      <c r="D724" s="1" t="s">
        <v>73</v>
      </c>
      <c r="E724" s="1" t="s">
        <v>74</v>
      </c>
      <c r="F724" s="1" t="s">
        <v>37</v>
      </c>
      <c r="G724" s="1" t="s">
        <v>1431</v>
      </c>
      <c r="H724" s="1" t="s">
        <v>76</v>
      </c>
      <c r="I724" s="3">
        <v>464000</v>
      </c>
      <c r="J724" s="3">
        <v>0</v>
      </c>
      <c r="K724" s="1" t="s">
        <v>40</v>
      </c>
      <c r="L724" s="1" t="s">
        <v>117</v>
      </c>
      <c r="M724" s="1" t="s">
        <v>118</v>
      </c>
      <c r="N724" s="1" t="s">
        <v>79</v>
      </c>
      <c r="O724" s="1" t="s">
        <v>80</v>
      </c>
      <c r="P724" s="1" t="s">
        <v>43</v>
      </c>
      <c r="Q724" s="1" t="s">
        <v>43</v>
      </c>
      <c r="R724" s="3">
        <v>0</v>
      </c>
      <c r="S724" s="1" t="s">
        <v>44</v>
      </c>
      <c r="T724" s="1" t="s">
        <v>45</v>
      </c>
      <c r="U724" s="1" t="s">
        <v>1431</v>
      </c>
      <c r="V724" s="1" t="s">
        <v>46</v>
      </c>
      <c r="W724" s="1" t="s">
        <v>81</v>
      </c>
      <c r="X724" s="1" t="s">
        <v>1432</v>
      </c>
      <c r="Y724" s="1" t="s">
        <v>83</v>
      </c>
      <c r="Z724" s="1" t="s">
        <v>1405</v>
      </c>
      <c r="AA724" s="1" t="s">
        <v>51</v>
      </c>
      <c r="AB724" s="1" t="s">
        <v>1432</v>
      </c>
      <c r="AC724" s="1" t="s">
        <v>37</v>
      </c>
    </row>
    <row r="725" spans="1:29" hidden="1" x14ac:dyDescent="0.25">
      <c r="A725" s="1" t="s">
        <v>33</v>
      </c>
      <c r="B725" s="1" t="s">
        <v>34</v>
      </c>
      <c r="C725" s="2">
        <v>45046</v>
      </c>
      <c r="D725" s="1" t="s">
        <v>73</v>
      </c>
      <c r="E725" s="1" t="s">
        <v>74</v>
      </c>
      <c r="F725" s="1" t="s">
        <v>37</v>
      </c>
      <c r="G725" s="1" t="s">
        <v>1431</v>
      </c>
      <c r="H725" s="1" t="s">
        <v>76</v>
      </c>
      <c r="I725" s="3">
        <v>38667</v>
      </c>
      <c r="J725" s="3">
        <v>0</v>
      </c>
      <c r="K725" s="1" t="s">
        <v>40</v>
      </c>
      <c r="L725" s="1" t="s">
        <v>669</v>
      </c>
      <c r="M725" s="1" t="s">
        <v>670</v>
      </c>
      <c r="N725" s="1" t="s">
        <v>79</v>
      </c>
      <c r="O725" s="1" t="s">
        <v>80</v>
      </c>
      <c r="P725" s="1" t="s">
        <v>43</v>
      </c>
      <c r="Q725" s="1" t="s">
        <v>43</v>
      </c>
      <c r="R725" s="3">
        <v>0</v>
      </c>
      <c r="S725" s="1" t="s">
        <v>44</v>
      </c>
      <c r="T725" s="1" t="s">
        <v>45</v>
      </c>
      <c r="U725" s="1" t="s">
        <v>1431</v>
      </c>
      <c r="V725" s="1" t="s">
        <v>46</v>
      </c>
      <c r="W725" s="1" t="s">
        <v>81</v>
      </c>
      <c r="X725" s="1" t="s">
        <v>1432</v>
      </c>
      <c r="Y725" s="1" t="s">
        <v>83</v>
      </c>
      <c r="Z725" s="1" t="s">
        <v>1405</v>
      </c>
      <c r="AA725" s="1" t="s">
        <v>51</v>
      </c>
      <c r="AB725" s="1" t="s">
        <v>1432</v>
      </c>
      <c r="AC725" s="1" t="s">
        <v>37</v>
      </c>
    </row>
    <row r="726" spans="1:29" hidden="1" x14ac:dyDescent="0.25">
      <c r="A726" s="1" t="s">
        <v>33</v>
      </c>
      <c r="B726" s="1" t="s">
        <v>34</v>
      </c>
      <c r="C726" s="2">
        <v>45046</v>
      </c>
      <c r="D726" s="1" t="s">
        <v>73</v>
      </c>
      <c r="E726" s="1" t="s">
        <v>74</v>
      </c>
      <c r="F726" s="1" t="s">
        <v>37</v>
      </c>
      <c r="G726" s="1" t="s">
        <v>1431</v>
      </c>
      <c r="H726" s="1" t="s">
        <v>76</v>
      </c>
      <c r="I726" s="3">
        <v>116000</v>
      </c>
      <c r="J726" s="3">
        <v>0</v>
      </c>
      <c r="K726" s="1" t="s">
        <v>40</v>
      </c>
      <c r="L726" s="1" t="s">
        <v>601</v>
      </c>
      <c r="M726" s="1" t="s">
        <v>602</v>
      </c>
      <c r="N726" s="1" t="s">
        <v>79</v>
      </c>
      <c r="O726" s="1" t="s">
        <v>80</v>
      </c>
      <c r="P726" s="1" t="s">
        <v>43</v>
      </c>
      <c r="Q726" s="1" t="s">
        <v>43</v>
      </c>
      <c r="R726" s="3">
        <v>0</v>
      </c>
      <c r="S726" s="1" t="s">
        <v>44</v>
      </c>
      <c r="T726" s="1" t="s">
        <v>45</v>
      </c>
      <c r="U726" s="1" t="s">
        <v>1431</v>
      </c>
      <c r="V726" s="1" t="s">
        <v>46</v>
      </c>
      <c r="W726" s="1" t="s">
        <v>81</v>
      </c>
      <c r="X726" s="1" t="s">
        <v>1432</v>
      </c>
      <c r="Y726" s="1" t="s">
        <v>83</v>
      </c>
      <c r="Z726" s="1" t="s">
        <v>1405</v>
      </c>
      <c r="AA726" s="1" t="s">
        <v>51</v>
      </c>
      <c r="AB726" s="1" t="s">
        <v>1432</v>
      </c>
      <c r="AC726" s="1" t="s">
        <v>37</v>
      </c>
    </row>
    <row r="727" spans="1:29" hidden="1" x14ac:dyDescent="0.25">
      <c r="A727" s="1" t="s">
        <v>33</v>
      </c>
      <c r="B727" s="1" t="s">
        <v>34</v>
      </c>
      <c r="C727" s="2">
        <v>45046</v>
      </c>
      <c r="D727" s="1" t="s">
        <v>73</v>
      </c>
      <c r="E727" s="1" t="s">
        <v>74</v>
      </c>
      <c r="F727" s="1" t="s">
        <v>37</v>
      </c>
      <c r="G727" s="1" t="s">
        <v>1431</v>
      </c>
      <c r="H727" s="1" t="s">
        <v>76</v>
      </c>
      <c r="I727" s="3">
        <v>630474</v>
      </c>
      <c r="J727" s="3">
        <v>0</v>
      </c>
      <c r="K727" s="1" t="s">
        <v>40</v>
      </c>
      <c r="L727" s="1" t="s">
        <v>649</v>
      </c>
      <c r="M727" s="1" t="s">
        <v>650</v>
      </c>
      <c r="N727" s="1" t="s">
        <v>79</v>
      </c>
      <c r="O727" s="1" t="s">
        <v>80</v>
      </c>
      <c r="P727" s="1" t="s">
        <v>43</v>
      </c>
      <c r="Q727" s="1" t="s">
        <v>43</v>
      </c>
      <c r="R727" s="3">
        <v>0</v>
      </c>
      <c r="S727" s="1" t="s">
        <v>44</v>
      </c>
      <c r="T727" s="1" t="s">
        <v>45</v>
      </c>
      <c r="U727" s="1" t="s">
        <v>1431</v>
      </c>
      <c r="V727" s="1" t="s">
        <v>46</v>
      </c>
      <c r="W727" s="1" t="s">
        <v>81</v>
      </c>
      <c r="X727" s="1" t="s">
        <v>1432</v>
      </c>
      <c r="Y727" s="1" t="s">
        <v>83</v>
      </c>
      <c r="Z727" s="1" t="s">
        <v>1405</v>
      </c>
      <c r="AA727" s="1" t="s">
        <v>51</v>
      </c>
      <c r="AB727" s="1" t="s">
        <v>1432</v>
      </c>
      <c r="AC727" s="1" t="s">
        <v>37</v>
      </c>
    </row>
    <row r="728" spans="1:29" hidden="1" x14ac:dyDescent="0.25">
      <c r="A728" s="1" t="s">
        <v>33</v>
      </c>
      <c r="B728" s="1" t="s">
        <v>34</v>
      </c>
      <c r="C728" s="2">
        <v>45046</v>
      </c>
      <c r="D728" s="1" t="s">
        <v>73</v>
      </c>
      <c r="E728" s="1" t="s">
        <v>74</v>
      </c>
      <c r="F728" s="1" t="s">
        <v>37</v>
      </c>
      <c r="G728" s="1" t="s">
        <v>1431</v>
      </c>
      <c r="H728" s="1" t="s">
        <v>76</v>
      </c>
      <c r="I728" s="3">
        <v>141600</v>
      </c>
      <c r="J728" s="3">
        <v>0</v>
      </c>
      <c r="K728" s="1" t="s">
        <v>40</v>
      </c>
      <c r="L728" s="1" t="s">
        <v>754</v>
      </c>
      <c r="M728" s="1" t="s">
        <v>755</v>
      </c>
      <c r="N728" s="1" t="s">
        <v>79</v>
      </c>
      <c r="O728" s="1" t="s">
        <v>80</v>
      </c>
      <c r="P728" s="1" t="s">
        <v>43</v>
      </c>
      <c r="Q728" s="1" t="s">
        <v>43</v>
      </c>
      <c r="R728" s="3">
        <v>0</v>
      </c>
      <c r="S728" s="1" t="s">
        <v>44</v>
      </c>
      <c r="T728" s="1" t="s">
        <v>45</v>
      </c>
      <c r="U728" s="1" t="s">
        <v>1431</v>
      </c>
      <c r="V728" s="1" t="s">
        <v>46</v>
      </c>
      <c r="W728" s="1" t="s">
        <v>81</v>
      </c>
      <c r="X728" s="1" t="s">
        <v>1432</v>
      </c>
      <c r="Y728" s="1" t="s">
        <v>83</v>
      </c>
      <c r="Z728" s="1" t="s">
        <v>1405</v>
      </c>
      <c r="AA728" s="1" t="s">
        <v>51</v>
      </c>
      <c r="AB728" s="1" t="s">
        <v>1432</v>
      </c>
      <c r="AC728" s="1" t="s">
        <v>37</v>
      </c>
    </row>
    <row r="729" spans="1:29" hidden="1" x14ac:dyDescent="0.25">
      <c r="A729" s="1" t="s">
        <v>33</v>
      </c>
      <c r="B729" s="1" t="s">
        <v>34</v>
      </c>
      <c r="C729" s="2">
        <v>45046</v>
      </c>
      <c r="D729" s="1" t="s">
        <v>73</v>
      </c>
      <c r="E729" s="1" t="s">
        <v>74</v>
      </c>
      <c r="F729" s="1" t="s">
        <v>37</v>
      </c>
      <c r="G729" s="1" t="s">
        <v>1431</v>
      </c>
      <c r="H729" s="1" t="s">
        <v>76</v>
      </c>
      <c r="I729" s="3">
        <v>215029</v>
      </c>
      <c r="J729" s="3">
        <v>0</v>
      </c>
      <c r="K729" s="1" t="s">
        <v>40</v>
      </c>
      <c r="L729" s="1" t="s">
        <v>377</v>
      </c>
      <c r="M729" s="1" t="s">
        <v>378</v>
      </c>
      <c r="N729" s="1" t="s">
        <v>79</v>
      </c>
      <c r="O729" s="1" t="s">
        <v>80</v>
      </c>
      <c r="P729" s="1" t="s">
        <v>43</v>
      </c>
      <c r="Q729" s="1" t="s">
        <v>43</v>
      </c>
      <c r="R729" s="3">
        <v>0</v>
      </c>
      <c r="S729" s="1" t="s">
        <v>44</v>
      </c>
      <c r="T729" s="1" t="s">
        <v>45</v>
      </c>
      <c r="U729" s="1" t="s">
        <v>1431</v>
      </c>
      <c r="V729" s="1" t="s">
        <v>46</v>
      </c>
      <c r="W729" s="1" t="s">
        <v>81</v>
      </c>
      <c r="X729" s="1" t="s">
        <v>1432</v>
      </c>
      <c r="Y729" s="1" t="s">
        <v>83</v>
      </c>
      <c r="Z729" s="1" t="s">
        <v>1405</v>
      </c>
      <c r="AA729" s="1" t="s">
        <v>51</v>
      </c>
      <c r="AB729" s="1" t="s">
        <v>1432</v>
      </c>
      <c r="AC729" s="1" t="s">
        <v>37</v>
      </c>
    </row>
    <row r="730" spans="1:29" hidden="1" x14ac:dyDescent="0.25">
      <c r="A730" s="1" t="s">
        <v>33</v>
      </c>
      <c r="B730" s="1" t="s">
        <v>34</v>
      </c>
      <c r="C730" s="2">
        <v>45077</v>
      </c>
      <c r="D730" s="1" t="s">
        <v>73</v>
      </c>
      <c r="E730" s="1" t="s">
        <v>74</v>
      </c>
      <c r="F730" s="1" t="s">
        <v>37</v>
      </c>
      <c r="G730" s="1" t="s">
        <v>1018</v>
      </c>
      <c r="H730" s="1" t="s">
        <v>34</v>
      </c>
      <c r="I730" s="3">
        <v>193334</v>
      </c>
      <c r="J730" s="3">
        <v>0</v>
      </c>
      <c r="K730" s="1" t="s">
        <v>40</v>
      </c>
      <c r="L730" s="1" t="s">
        <v>786</v>
      </c>
      <c r="M730" s="1" t="s">
        <v>787</v>
      </c>
      <c r="N730" s="1" t="s">
        <v>89</v>
      </c>
      <c r="O730" s="1" t="s">
        <v>90</v>
      </c>
      <c r="P730" s="1" t="s">
        <v>43</v>
      </c>
      <c r="Q730" s="1" t="s">
        <v>43</v>
      </c>
      <c r="R730" s="3">
        <v>0</v>
      </c>
      <c r="S730" s="1" t="s">
        <v>44</v>
      </c>
      <c r="T730" s="1" t="s">
        <v>45</v>
      </c>
      <c r="U730" s="1" t="s">
        <v>1018</v>
      </c>
      <c r="V730" s="1" t="s">
        <v>46</v>
      </c>
      <c r="W730" s="1" t="s">
        <v>81</v>
      </c>
      <c r="X730" s="1" t="s">
        <v>1435</v>
      </c>
      <c r="Y730" s="1" t="s">
        <v>83</v>
      </c>
      <c r="Z730" s="1" t="s">
        <v>1405</v>
      </c>
      <c r="AA730" s="1" t="s">
        <v>51</v>
      </c>
      <c r="AB730" s="1" t="s">
        <v>1435</v>
      </c>
      <c r="AC730" s="1" t="s">
        <v>37</v>
      </c>
    </row>
    <row r="731" spans="1:29" hidden="1" x14ac:dyDescent="0.25">
      <c r="A731" s="1" t="s">
        <v>33</v>
      </c>
      <c r="B731" s="1" t="s">
        <v>34</v>
      </c>
      <c r="C731" s="2">
        <v>45077</v>
      </c>
      <c r="D731" s="1" t="s">
        <v>73</v>
      </c>
      <c r="E731" s="1" t="s">
        <v>74</v>
      </c>
      <c r="F731" s="1" t="s">
        <v>37</v>
      </c>
      <c r="G731" s="1" t="s">
        <v>1018</v>
      </c>
      <c r="H731" s="1" t="s">
        <v>34</v>
      </c>
      <c r="I731" s="3">
        <v>386667</v>
      </c>
      <c r="J731" s="3">
        <v>0</v>
      </c>
      <c r="K731" s="1" t="s">
        <v>40</v>
      </c>
      <c r="L731" s="1" t="s">
        <v>559</v>
      </c>
      <c r="M731" s="1" t="s">
        <v>560</v>
      </c>
      <c r="N731" s="1" t="s">
        <v>79</v>
      </c>
      <c r="O731" s="1" t="s">
        <v>80</v>
      </c>
      <c r="P731" s="1" t="s">
        <v>43</v>
      </c>
      <c r="Q731" s="1" t="s">
        <v>43</v>
      </c>
      <c r="R731" s="3">
        <v>0</v>
      </c>
      <c r="S731" s="1" t="s">
        <v>44</v>
      </c>
      <c r="T731" s="1" t="s">
        <v>45</v>
      </c>
      <c r="U731" s="1" t="s">
        <v>1018</v>
      </c>
      <c r="V731" s="1" t="s">
        <v>46</v>
      </c>
      <c r="W731" s="1" t="s">
        <v>81</v>
      </c>
      <c r="X731" s="1" t="s">
        <v>1435</v>
      </c>
      <c r="Y731" s="1" t="s">
        <v>83</v>
      </c>
      <c r="Z731" s="1" t="s">
        <v>1405</v>
      </c>
      <c r="AA731" s="1" t="s">
        <v>51</v>
      </c>
      <c r="AB731" s="1" t="s">
        <v>1435</v>
      </c>
      <c r="AC731" s="1" t="s">
        <v>37</v>
      </c>
    </row>
    <row r="732" spans="1:29" hidden="1" x14ac:dyDescent="0.25">
      <c r="A732" s="1" t="s">
        <v>33</v>
      </c>
      <c r="B732" s="1" t="s">
        <v>34</v>
      </c>
      <c r="C732" s="2">
        <v>45077</v>
      </c>
      <c r="D732" s="1" t="s">
        <v>73</v>
      </c>
      <c r="E732" s="1" t="s">
        <v>74</v>
      </c>
      <c r="F732" s="1" t="s">
        <v>37</v>
      </c>
      <c r="G732" s="1" t="s">
        <v>1018</v>
      </c>
      <c r="H732" s="1" t="s">
        <v>34</v>
      </c>
      <c r="I732" s="3">
        <v>344429</v>
      </c>
      <c r="J732" s="3">
        <v>0</v>
      </c>
      <c r="K732" s="1" t="s">
        <v>40</v>
      </c>
      <c r="L732" s="1" t="s">
        <v>490</v>
      </c>
      <c r="M732" s="1" t="s">
        <v>491</v>
      </c>
      <c r="N732" s="1" t="s">
        <v>79</v>
      </c>
      <c r="O732" s="1" t="s">
        <v>80</v>
      </c>
      <c r="P732" s="1" t="s">
        <v>43</v>
      </c>
      <c r="Q732" s="1" t="s">
        <v>43</v>
      </c>
      <c r="R732" s="3">
        <v>0</v>
      </c>
      <c r="S732" s="1" t="s">
        <v>44</v>
      </c>
      <c r="T732" s="1" t="s">
        <v>45</v>
      </c>
      <c r="U732" s="1" t="s">
        <v>1018</v>
      </c>
      <c r="V732" s="1" t="s">
        <v>46</v>
      </c>
      <c r="W732" s="1" t="s">
        <v>81</v>
      </c>
      <c r="X732" s="1" t="s">
        <v>1435</v>
      </c>
      <c r="Y732" s="1" t="s">
        <v>83</v>
      </c>
      <c r="Z732" s="1" t="s">
        <v>1405</v>
      </c>
      <c r="AA732" s="1" t="s">
        <v>51</v>
      </c>
      <c r="AB732" s="1" t="s">
        <v>1435</v>
      </c>
      <c r="AC732" s="1" t="s">
        <v>37</v>
      </c>
    </row>
    <row r="733" spans="1:29" hidden="1" x14ac:dyDescent="0.25">
      <c r="A733" s="1" t="s">
        <v>33</v>
      </c>
      <c r="B733" s="1" t="s">
        <v>34</v>
      </c>
      <c r="C733" s="2">
        <v>45077</v>
      </c>
      <c r="D733" s="1" t="s">
        <v>73</v>
      </c>
      <c r="E733" s="1" t="s">
        <v>74</v>
      </c>
      <c r="F733" s="1" t="s">
        <v>37</v>
      </c>
      <c r="G733" s="1" t="s">
        <v>1018</v>
      </c>
      <c r="H733" s="1" t="s">
        <v>34</v>
      </c>
      <c r="I733" s="3">
        <v>354897</v>
      </c>
      <c r="J733" s="3">
        <v>0</v>
      </c>
      <c r="K733" s="1" t="s">
        <v>40</v>
      </c>
      <c r="L733" s="1" t="s">
        <v>287</v>
      </c>
      <c r="M733" s="1" t="s">
        <v>288</v>
      </c>
      <c r="N733" s="1" t="s">
        <v>79</v>
      </c>
      <c r="O733" s="1" t="s">
        <v>80</v>
      </c>
      <c r="P733" s="1" t="s">
        <v>43</v>
      </c>
      <c r="Q733" s="1" t="s">
        <v>43</v>
      </c>
      <c r="R733" s="3">
        <v>0</v>
      </c>
      <c r="S733" s="1" t="s">
        <v>44</v>
      </c>
      <c r="T733" s="1" t="s">
        <v>45</v>
      </c>
      <c r="U733" s="1" t="s">
        <v>1018</v>
      </c>
      <c r="V733" s="1" t="s">
        <v>46</v>
      </c>
      <c r="W733" s="1" t="s">
        <v>81</v>
      </c>
      <c r="X733" s="1" t="s">
        <v>1435</v>
      </c>
      <c r="Y733" s="1" t="s">
        <v>83</v>
      </c>
      <c r="Z733" s="1" t="s">
        <v>1405</v>
      </c>
      <c r="AA733" s="1" t="s">
        <v>51</v>
      </c>
      <c r="AB733" s="1" t="s">
        <v>1435</v>
      </c>
      <c r="AC733" s="1" t="s">
        <v>37</v>
      </c>
    </row>
    <row r="734" spans="1:29" hidden="1" x14ac:dyDescent="0.25">
      <c r="A734" s="1" t="s">
        <v>33</v>
      </c>
      <c r="B734" s="1" t="s">
        <v>34</v>
      </c>
      <c r="C734" s="2">
        <v>45077</v>
      </c>
      <c r="D734" s="1" t="s">
        <v>73</v>
      </c>
      <c r="E734" s="1" t="s">
        <v>74</v>
      </c>
      <c r="F734" s="1" t="s">
        <v>37</v>
      </c>
      <c r="G734" s="1" t="s">
        <v>1018</v>
      </c>
      <c r="H734" s="1" t="s">
        <v>34</v>
      </c>
      <c r="I734" s="3">
        <v>580000</v>
      </c>
      <c r="J734" s="3">
        <v>0</v>
      </c>
      <c r="K734" s="1" t="s">
        <v>40</v>
      </c>
      <c r="L734" s="1" t="s">
        <v>113</v>
      </c>
      <c r="M734" s="1" t="s">
        <v>114</v>
      </c>
      <c r="N734" s="1" t="s">
        <v>79</v>
      </c>
      <c r="O734" s="1" t="s">
        <v>80</v>
      </c>
      <c r="P734" s="1" t="s">
        <v>43</v>
      </c>
      <c r="Q734" s="1" t="s">
        <v>43</v>
      </c>
      <c r="R734" s="3">
        <v>0</v>
      </c>
      <c r="S734" s="1" t="s">
        <v>44</v>
      </c>
      <c r="T734" s="1" t="s">
        <v>45</v>
      </c>
      <c r="U734" s="1" t="s">
        <v>1018</v>
      </c>
      <c r="V734" s="1" t="s">
        <v>46</v>
      </c>
      <c r="W734" s="1" t="s">
        <v>81</v>
      </c>
      <c r="X734" s="1" t="s">
        <v>1435</v>
      </c>
      <c r="Y734" s="1" t="s">
        <v>83</v>
      </c>
      <c r="Z734" s="1" t="s">
        <v>1405</v>
      </c>
      <c r="AA734" s="1" t="s">
        <v>51</v>
      </c>
      <c r="AB734" s="1" t="s">
        <v>1435</v>
      </c>
      <c r="AC734" s="1" t="s">
        <v>37</v>
      </c>
    </row>
    <row r="735" spans="1:29" hidden="1" x14ac:dyDescent="0.25">
      <c r="A735" s="1" t="s">
        <v>33</v>
      </c>
      <c r="B735" s="1" t="s">
        <v>34</v>
      </c>
      <c r="C735" s="2">
        <v>45077</v>
      </c>
      <c r="D735" s="1" t="s">
        <v>73</v>
      </c>
      <c r="E735" s="1" t="s">
        <v>74</v>
      </c>
      <c r="F735" s="1" t="s">
        <v>37</v>
      </c>
      <c r="G735" s="1" t="s">
        <v>1018</v>
      </c>
      <c r="H735" s="1" t="s">
        <v>34</v>
      </c>
      <c r="I735" s="3">
        <v>43802</v>
      </c>
      <c r="J735" s="3">
        <v>0</v>
      </c>
      <c r="K735" s="1" t="s">
        <v>40</v>
      </c>
      <c r="L735" s="1" t="s">
        <v>482</v>
      </c>
      <c r="M735" s="1" t="s">
        <v>483</v>
      </c>
      <c r="N735" s="1" t="s">
        <v>79</v>
      </c>
      <c r="O735" s="1" t="s">
        <v>80</v>
      </c>
      <c r="P735" s="1" t="s">
        <v>43</v>
      </c>
      <c r="Q735" s="1" t="s">
        <v>43</v>
      </c>
      <c r="R735" s="3">
        <v>0</v>
      </c>
      <c r="S735" s="1" t="s">
        <v>44</v>
      </c>
      <c r="T735" s="1" t="s">
        <v>45</v>
      </c>
      <c r="U735" s="1" t="s">
        <v>1018</v>
      </c>
      <c r="V735" s="1" t="s">
        <v>46</v>
      </c>
      <c r="W735" s="1" t="s">
        <v>81</v>
      </c>
      <c r="X735" s="1" t="s">
        <v>1435</v>
      </c>
      <c r="Y735" s="1" t="s">
        <v>83</v>
      </c>
      <c r="Z735" s="1" t="s">
        <v>1405</v>
      </c>
      <c r="AA735" s="1" t="s">
        <v>51</v>
      </c>
      <c r="AB735" s="1" t="s">
        <v>1435</v>
      </c>
      <c r="AC735" s="1" t="s">
        <v>37</v>
      </c>
    </row>
    <row r="736" spans="1:29" hidden="1" x14ac:dyDescent="0.25">
      <c r="A736" s="1" t="s">
        <v>33</v>
      </c>
      <c r="B736" s="1" t="s">
        <v>34</v>
      </c>
      <c r="C736" s="2">
        <v>45077</v>
      </c>
      <c r="D736" s="1" t="s">
        <v>73</v>
      </c>
      <c r="E736" s="1" t="s">
        <v>74</v>
      </c>
      <c r="F736" s="1" t="s">
        <v>37</v>
      </c>
      <c r="G736" s="1" t="s">
        <v>1018</v>
      </c>
      <c r="H736" s="1" t="s">
        <v>34</v>
      </c>
      <c r="I736" s="3">
        <v>502667</v>
      </c>
      <c r="J736" s="3">
        <v>0</v>
      </c>
      <c r="K736" s="1" t="s">
        <v>40</v>
      </c>
      <c r="L736" s="1" t="s">
        <v>152</v>
      </c>
      <c r="M736" s="1" t="s">
        <v>153</v>
      </c>
      <c r="N736" s="1" t="s">
        <v>79</v>
      </c>
      <c r="O736" s="1" t="s">
        <v>80</v>
      </c>
      <c r="P736" s="1" t="s">
        <v>43</v>
      </c>
      <c r="Q736" s="1" t="s">
        <v>43</v>
      </c>
      <c r="R736" s="3">
        <v>0</v>
      </c>
      <c r="S736" s="1" t="s">
        <v>44</v>
      </c>
      <c r="T736" s="1" t="s">
        <v>45</v>
      </c>
      <c r="U736" s="1" t="s">
        <v>1018</v>
      </c>
      <c r="V736" s="1" t="s">
        <v>46</v>
      </c>
      <c r="W736" s="1" t="s">
        <v>81</v>
      </c>
      <c r="X736" s="1" t="s">
        <v>1435</v>
      </c>
      <c r="Y736" s="1" t="s">
        <v>83</v>
      </c>
      <c r="Z736" s="1" t="s">
        <v>1405</v>
      </c>
      <c r="AA736" s="1" t="s">
        <v>51</v>
      </c>
      <c r="AB736" s="1" t="s">
        <v>1435</v>
      </c>
      <c r="AC736" s="1" t="s">
        <v>37</v>
      </c>
    </row>
    <row r="737" spans="1:29" hidden="1" x14ac:dyDescent="0.25">
      <c r="A737" s="1" t="s">
        <v>33</v>
      </c>
      <c r="B737" s="1" t="s">
        <v>34</v>
      </c>
      <c r="C737" s="2">
        <v>45077</v>
      </c>
      <c r="D737" s="1" t="s">
        <v>73</v>
      </c>
      <c r="E737" s="1" t="s">
        <v>74</v>
      </c>
      <c r="F737" s="1" t="s">
        <v>37</v>
      </c>
      <c r="G737" s="1" t="s">
        <v>1018</v>
      </c>
      <c r="H737" s="1" t="s">
        <v>34</v>
      </c>
      <c r="I737" s="3">
        <v>580000</v>
      </c>
      <c r="J737" s="3">
        <v>0</v>
      </c>
      <c r="K737" s="1" t="s">
        <v>40</v>
      </c>
      <c r="L737" s="1" t="s">
        <v>117</v>
      </c>
      <c r="M737" s="1" t="s">
        <v>118</v>
      </c>
      <c r="N737" s="1" t="s">
        <v>79</v>
      </c>
      <c r="O737" s="1" t="s">
        <v>80</v>
      </c>
      <c r="P737" s="1" t="s">
        <v>43</v>
      </c>
      <c r="Q737" s="1" t="s">
        <v>43</v>
      </c>
      <c r="R737" s="3">
        <v>0</v>
      </c>
      <c r="S737" s="1" t="s">
        <v>44</v>
      </c>
      <c r="T737" s="1" t="s">
        <v>45</v>
      </c>
      <c r="U737" s="1" t="s">
        <v>1018</v>
      </c>
      <c r="V737" s="1" t="s">
        <v>46</v>
      </c>
      <c r="W737" s="1" t="s">
        <v>81</v>
      </c>
      <c r="X737" s="1" t="s">
        <v>1435</v>
      </c>
      <c r="Y737" s="1" t="s">
        <v>83</v>
      </c>
      <c r="Z737" s="1" t="s">
        <v>1405</v>
      </c>
      <c r="AA737" s="1" t="s">
        <v>51</v>
      </c>
      <c r="AB737" s="1" t="s">
        <v>1435</v>
      </c>
      <c r="AC737" s="1" t="s">
        <v>37</v>
      </c>
    </row>
    <row r="738" spans="1:29" hidden="1" x14ac:dyDescent="0.25">
      <c r="A738" s="1" t="s">
        <v>33</v>
      </c>
      <c r="B738" s="1" t="s">
        <v>34</v>
      </c>
      <c r="C738" s="2">
        <v>45077</v>
      </c>
      <c r="D738" s="1" t="s">
        <v>73</v>
      </c>
      <c r="E738" s="1" t="s">
        <v>74</v>
      </c>
      <c r="F738" s="1" t="s">
        <v>37</v>
      </c>
      <c r="G738" s="1" t="s">
        <v>1018</v>
      </c>
      <c r="H738" s="1" t="s">
        <v>34</v>
      </c>
      <c r="I738" s="3">
        <v>502667</v>
      </c>
      <c r="J738" s="3">
        <v>0</v>
      </c>
      <c r="K738" s="1" t="s">
        <v>40</v>
      </c>
      <c r="L738" s="1" t="s">
        <v>669</v>
      </c>
      <c r="M738" s="1" t="s">
        <v>670</v>
      </c>
      <c r="N738" s="1" t="s">
        <v>79</v>
      </c>
      <c r="O738" s="1" t="s">
        <v>80</v>
      </c>
      <c r="P738" s="1" t="s">
        <v>43</v>
      </c>
      <c r="Q738" s="1" t="s">
        <v>43</v>
      </c>
      <c r="R738" s="3">
        <v>0</v>
      </c>
      <c r="S738" s="1" t="s">
        <v>44</v>
      </c>
      <c r="T738" s="1" t="s">
        <v>45</v>
      </c>
      <c r="U738" s="1" t="s">
        <v>1018</v>
      </c>
      <c r="V738" s="1" t="s">
        <v>46</v>
      </c>
      <c r="W738" s="1" t="s">
        <v>81</v>
      </c>
      <c r="X738" s="1" t="s">
        <v>1435</v>
      </c>
      <c r="Y738" s="1" t="s">
        <v>83</v>
      </c>
      <c r="Z738" s="1" t="s">
        <v>1405</v>
      </c>
      <c r="AA738" s="1" t="s">
        <v>51</v>
      </c>
      <c r="AB738" s="1" t="s">
        <v>1435</v>
      </c>
      <c r="AC738" s="1" t="s">
        <v>37</v>
      </c>
    </row>
    <row r="739" spans="1:29" hidden="1" x14ac:dyDescent="0.25">
      <c r="A739" s="1" t="s">
        <v>33</v>
      </c>
      <c r="B739" s="1" t="s">
        <v>34</v>
      </c>
      <c r="C739" s="2">
        <v>45077</v>
      </c>
      <c r="D739" s="1" t="s">
        <v>73</v>
      </c>
      <c r="E739" s="1" t="s">
        <v>74</v>
      </c>
      <c r="F739" s="1" t="s">
        <v>37</v>
      </c>
      <c r="G739" s="1" t="s">
        <v>1018</v>
      </c>
      <c r="H739" s="1" t="s">
        <v>34</v>
      </c>
      <c r="I739" s="3">
        <v>232115</v>
      </c>
      <c r="J739" s="3">
        <v>0</v>
      </c>
      <c r="K739" s="1" t="s">
        <v>40</v>
      </c>
      <c r="L739" s="1" t="s">
        <v>125</v>
      </c>
      <c r="M739" s="1" t="s">
        <v>126</v>
      </c>
      <c r="N739" s="1" t="s">
        <v>79</v>
      </c>
      <c r="O739" s="1" t="s">
        <v>80</v>
      </c>
      <c r="P739" s="1" t="s">
        <v>43</v>
      </c>
      <c r="Q739" s="1" t="s">
        <v>43</v>
      </c>
      <c r="R739" s="3">
        <v>0</v>
      </c>
      <c r="S739" s="1" t="s">
        <v>44</v>
      </c>
      <c r="T739" s="1" t="s">
        <v>45</v>
      </c>
      <c r="U739" s="1" t="s">
        <v>1018</v>
      </c>
      <c r="V739" s="1" t="s">
        <v>46</v>
      </c>
      <c r="W739" s="1" t="s">
        <v>81</v>
      </c>
      <c r="X739" s="1" t="s">
        <v>1435</v>
      </c>
      <c r="Y739" s="1" t="s">
        <v>83</v>
      </c>
      <c r="Z739" s="1" t="s">
        <v>1405</v>
      </c>
      <c r="AA739" s="1" t="s">
        <v>51</v>
      </c>
      <c r="AB739" s="1" t="s">
        <v>1435</v>
      </c>
      <c r="AC739" s="1" t="s">
        <v>37</v>
      </c>
    </row>
    <row r="740" spans="1:29" hidden="1" x14ac:dyDescent="0.25">
      <c r="A740" s="1" t="s">
        <v>33</v>
      </c>
      <c r="B740" s="1" t="s">
        <v>34</v>
      </c>
      <c r="C740" s="2">
        <v>45077</v>
      </c>
      <c r="D740" s="1" t="s">
        <v>73</v>
      </c>
      <c r="E740" s="1" t="s">
        <v>74</v>
      </c>
      <c r="F740" s="1" t="s">
        <v>37</v>
      </c>
      <c r="G740" s="1" t="s">
        <v>1018</v>
      </c>
      <c r="H740" s="1" t="s">
        <v>34</v>
      </c>
      <c r="I740" s="3">
        <v>41135</v>
      </c>
      <c r="J740" s="3">
        <v>0</v>
      </c>
      <c r="K740" s="1" t="s">
        <v>40</v>
      </c>
      <c r="L740" s="1" t="s">
        <v>115</v>
      </c>
      <c r="M740" s="1" t="s">
        <v>116</v>
      </c>
      <c r="N740" s="1" t="s">
        <v>79</v>
      </c>
      <c r="O740" s="1" t="s">
        <v>80</v>
      </c>
      <c r="P740" s="1" t="s">
        <v>43</v>
      </c>
      <c r="Q740" s="1" t="s">
        <v>43</v>
      </c>
      <c r="R740" s="3">
        <v>0</v>
      </c>
      <c r="S740" s="1" t="s">
        <v>44</v>
      </c>
      <c r="T740" s="1" t="s">
        <v>45</v>
      </c>
      <c r="U740" s="1" t="s">
        <v>1018</v>
      </c>
      <c r="V740" s="1" t="s">
        <v>46</v>
      </c>
      <c r="W740" s="1" t="s">
        <v>81</v>
      </c>
      <c r="X740" s="1" t="s">
        <v>1435</v>
      </c>
      <c r="Y740" s="1" t="s">
        <v>83</v>
      </c>
      <c r="Z740" s="1" t="s">
        <v>1405</v>
      </c>
      <c r="AA740" s="1" t="s">
        <v>51</v>
      </c>
      <c r="AB740" s="1" t="s">
        <v>1435</v>
      </c>
      <c r="AC740" s="1" t="s">
        <v>37</v>
      </c>
    </row>
    <row r="741" spans="1:29" hidden="1" x14ac:dyDescent="0.25">
      <c r="A741" s="1" t="s">
        <v>33</v>
      </c>
      <c r="B741" s="1" t="s">
        <v>34</v>
      </c>
      <c r="C741" s="2">
        <v>45077</v>
      </c>
      <c r="D741" s="1" t="s">
        <v>73</v>
      </c>
      <c r="E741" s="1" t="s">
        <v>74</v>
      </c>
      <c r="F741" s="1" t="s">
        <v>37</v>
      </c>
      <c r="G741" s="1" t="s">
        <v>1018</v>
      </c>
      <c r="H741" s="1" t="s">
        <v>34</v>
      </c>
      <c r="I741" s="3">
        <v>38667</v>
      </c>
      <c r="J741" s="3">
        <v>0</v>
      </c>
      <c r="K741" s="1" t="s">
        <v>40</v>
      </c>
      <c r="L741" s="1" t="s">
        <v>777</v>
      </c>
      <c r="M741" s="1" t="s">
        <v>778</v>
      </c>
      <c r="N741" s="1" t="s">
        <v>79</v>
      </c>
      <c r="O741" s="1" t="s">
        <v>80</v>
      </c>
      <c r="P741" s="1" t="s">
        <v>43</v>
      </c>
      <c r="Q741" s="1" t="s">
        <v>43</v>
      </c>
      <c r="R741" s="3">
        <v>0</v>
      </c>
      <c r="S741" s="1" t="s">
        <v>44</v>
      </c>
      <c r="T741" s="1" t="s">
        <v>45</v>
      </c>
      <c r="U741" s="1" t="s">
        <v>1018</v>
      </c>
      <c r="V741" s="1" t="s">
        <v>46</v>
      </c>
      <c r="W741" s="1" t="s">
        <v>81</v>
      </c>
      <c r="X741" s="1" t="s">
        <v>1435</v>
      </c>
      <c r="Y741" s="1" t="s">
        <v>83</v>
      </c>
      <c r="Z741" s="1" t="s">
        <v>1405</v>
      </c>
      <c r="AA741" s="1" t="s">
        <v>51</v>
      </c>
      <c r="AB741" s="1" t="s">
        <v>1435</v>
      </c>
      <c r="AC741" s="1" t="s">
        <v>37</v>
      </c>
    </row>
    <row r="742" spans="1:29" hidden="1" x14ac:dyDescent="0.25">
      <c r="A742" s="1" t="s">
        <v>33</v>
      </c>
      <c r="B742" s="1" t="s">
        <v>34</v>
      </c>
      <c r="C742" s="2">
        <v>45077</v>
      </c>
      <c r="D742" s="1" t="s">
        <v>73</v>
      </c>
      <c r="E742" s="1" t="s">
        <v>74</v>
      </c>
      <c r="F742" s="1" t="s">
        <v>37</v>
      </c>
      <c r="G742" s="1" t="s">
        <v>1018</v>
      </c>
      <c r="H742" s="1" t="s">
        <v>34</v>
      </c>
      <c r="I742" s="3">
        <v>154667</v>
      </c>
      <c r="J742" s="3">
        <v>0</v>
      </c>
      <c r="K742" s="1" t="s">
        <v>40</v>
      </c>
      <c r="L742" s="1" t="s">
        <v>601</v>
      </c>
      <c r="M742" s="1" t="s">
        <v>602</v>
      </c>
      <c r="N742" s="1" t="s">
        <v>79</v>
      </c>
      <c r="O742" s="1" t="s">
        <v>80</v>
      </c>
      <c r="P742" s="1" t="s">
        <v>43</v>
      </c>
      <c r="Q742" s="1" t="s">
        <v>43</v>
      </c>
      <c r="R742" s="3">
        <v>0</v>
      </c>
      <c r="S742" s="1" t="s">
        <v>44</v>
      </c>
      <c r="T742" s="1" t="s">
        <v>45</v>
      </c>
      <c r="U742" s="1" t="s">
        <v>1018</v>
      </c>
      <c r="V742" s="1" t="s">
        <v>46</v>
      </c>
      <c r="W742" s="1" t="s">
        <v>81</v>
      </c>
      <c r="X742" s="1" t="s">
        <v>1435</v>
      </c>
      <c r="Y742" s="1" t="s">
        <v>83</v>
      </c>
      <c r="Z742" s="1" t="s">
        <v>1405</v>
      </c>
      <c r="AA742" s="1" t="s">
        <v>51</v>
      </c>
      <c r="AB742" s="1" t="s">
        <v>1435</v>
      </c>
      <c r="AC742" s="1" t="s">
        <v>37</v>
      </c>
    </row>
    <row r="743" spans="1:29" hidden="1" x14ac:dyDescent="0.25">
      <c r="A743" s="1" t="s">
        <v>33</v>
      </c>
      <c r="B743" s="1" t="s">
        <v>34</v>
      </c>
      <c r="C743" s="2">
        <v>45077</v>
      </c>
      <c r="D743" s="1" t="s">
        <v>73</v>
      </c>
      <c r="E743" s="1" t="s">
        <v>74</v>
      </c>
      <c r="F743" s="1" t="s">
        <v>37</v>
      </c>
      <c r="G743" s="1" t="s">
        <v>1018</v>
      </c>
      <c r="H743" s="1" t="s">
        <v>34</v>
      </c>
      <c r="I743" s="3">
        <v>502667</v>
      </c>
      <c r="J743" s="3">
        <v>0</v>
      </c>
      <c r="K743" s="1" t="s">
        <v>40</v>
      </c>
      <c r="L743" s="1" t="s">
        <v>649</v>
      </c>
      <c r="M743" s="1" t="s">
        <v>650</v>
      </c>
      <c r="N743" s="1" t="s">
        <v>79</v>
      </c>
      <c r="O743" s="1" t="s">
        <v>80</v>
      </c>
      <c r="P743" s="1" t="s">
        <v>43</v>
      </c>
      <c r="Q743" s="1" t="s">
        <v>43</v>
      </c>
      <c r="R743" s="3">
        <v>0</v>
      </c>
      <c r="S743" s="1" t="s">
        <v>44</v>
      </c>
      <c r="T743" s="1" t="s">
        <v>45</v>
      </c>
      <c r="U743" s="1" t="s">
        <v>1018</v>
      </c>
      <c r="V743" s="1" t="s">
        <v>46</v>
      </c>
      <c r="W743" s="1" t="s">
        <v>81</v>
      </c>
      <c r="X743" s="1" t="s">
        <v>1435</v>
      </c>
      <c r="Y743" s="1" t="s">
        <v>83</v>
      </c>
      <c r="Z743" s="1" t="s">
        <v>1405</v>
      </c>
      <c r="AA743" s="1" t="s">
        <v>51</v>
      </c>
      <c r="AB743" s="1" t="s">
        <v>1435</v>
      </c>
      <c r="AC743" s="1" t="s">
        <v>37</v>
      </c>
    </row>
    <row r="744" spans="1:29" hidden="1" x14ac:dyDescent="0.25">
      <c r="A744" s="1" t="s">
        <v>33</v>
      </c>
      <c r="B744" s="1" t="s">
        <v>34</v>
      </c>
      <c r="C744" s="2">
        <v>45077</v>
      </c>
      <c r="D744" s="1" t="s">
        <v>73</v>
      </c>
      <c r="E744" s="1" t="s">
        <v>74</v>
      </c>
      <c r="F744" s="1" t="s">
        <v>37</v>
      </c>
      <c r="G744" s="1" t="s">
        <v>1018</v>
      </c>
      <c r="H744" s="1" t="s">
        <v>34</v>
      </c>
      <c r="I744" s="3">
        <v>41316</v>
      </c>
      <c r="J744" s="3">
        <v>0</v>
      </c>
      <c r="K744" s="1" t="s">
        <v>40</v>
      </c>
      <c r="L744" s="1" t="s">
        <v>438</v>
      </c>
      <c r="M744" s="1" t="s">
        <v>439</v>
      </c>
      <c r="N744" s="1" t="s">
        <v>79</v>
      </c>
      <c r="O744" s="1" t="s">
        <v>80</v>
      </c>
      <c r="P744" s="1" t="s">
        <v>43</v>
      </c>
      <c r="Q744" s="1" t="s">
        <v>43</v>
      </c>
      <c r="R744" s="3">
        <v>0</v>
      </c>
      <c r="S744" s="1" t="s">
        <v>44</v>
      </c>
      <c r="T744" s="1" t="s">
        <v>45</v>
      </c>
      <c r="U744" s="1" t="s">
        <v>1018</v>
      </c>
      <c r="V744" s="1" t="s">
        <v>46</v>
      </c>
      <c r="W744" s="1" t="s">
        <v>81</v>
      </c>
      <c r="X744" s="1" t="s">
        <v>1435</v>
      </c>
      <c r="Y744" s="1" t="s">
        <v>83</v>
      </c>
      <c r="Z744" s="1" t="s">
        <v>1405</v>
      </c>
      <c r="AA744" s="1" t="s">
        <v>51</v>
      </c>
      <c r="AB744" s="1" t="s">
        <v>1435</v>
      </c>
      <c r="AC744" s="1" t="s">
        <v>37</v>
      </c>
    </row>
    <row r="745" spans="1:29" hidden="1" x14ac:dyDescent="0.25">
      <c r="A745" s="1" t="s">
        <v>33</v>
      </c>
      <c r="B745" s="1" t="s">
        <v>34</v>
      </c>
      <c r="C745" s="2">
        <v>45077</v>
      </c>
      <c r="D745" s="1" t="s">
        <v>73</v>
      </c>
      <c r="E745" s="1" t="s">
        <v>74</v>
      </c>
      <c r="F745" s="1" t="s">
        <v>37</v>
      </c>
      <c r="G745" s="1" t="s">
        <v>1018</v>
      </c>
      <c r="H745" s="1" t="s">
        <v>34</v>
      </c>
      <c r="I745" s="3">
        <v>579340</v>
      </c>
      <c r="J745" s="3">
        <v>0</v>
      </c>
      <c r="K745" s="1" t="s">
        <v>40</v>
      </c>
      <c r="L745" s="1" t="s">
        <v>659</v>
      </c>
      <c r="M745" s="1" t="s">
        <v>660</v>
      </c>
      <c r="N745" s="1" t="s">
        <v>79</v>
      </c>
      <c r="O745" s="1" t="s">
        <v>80</v>
      </c>
      <c r="P745" s="1" t="s">
        <v>43</v>
      </c>
      <c r="Q745" s="1" t="s">
        <v>43</v>
      </c>
      <c r="R745" s="3">
        <v>0</v>
      </c>
      <c r="S745" s="1" t="s">
        <v>44</v>
      </c>
      <c r="T745" s="1" t="s">
        <v>45</v>
      </c>
      <c r="U745" s="1" t="s">
        <v>1018</v>
      </c>
      <c r="V745" s="1" t="s">
        <v>46</v>
      </c>
      <c r="W745" s="1" t="s">
        <v>81</v>
      </c>
      <c r="X745" s="1" t="s">
        <v>1435</v>
      </c>
      <c r="Y745" s="1" t="s">
        <v>83</v>
      </c>
      <c r="Z745" s="1" t="s">
        <v>1405</v>
      </c>
      <c r="AA745" s="1" t="s">
        <v>51</v>
      </c>
      <c r="AB745" s="1" t="s">
        <v>1435</v>
      </c>
      <c r="AC745" s="1" t="s">
        <v>37</v>
      </c>
    </row>
    <row r="746" spans="1:29" hidden="1" x14ac:dyDescent="0.25">
      <c r="A746" s="1" t="s">
        <v>33</v>
      </c>
      <c r="B746" s="1" t="s">
        <v>34</v>
      </c>
      <c r="C746" s="2">
        <v>45077</v>
      </c>
      <c r="D746" s="1" t="s">
        <v>73</v>
      </c>
      <c r="E746" s="1" t="s">
        <v>74</v>
      </c>
      <c r="F746" s="1" t="s">
        <v>37</v>
      </c>
      <c r="G746" s="1" t="s">
        <v>1018</v>
      </c>
      <c r="H746" s="1" t="s">
        <v>34</v>
      </c>
      <c r="I746" s="3">
        <v>150294</v>
      </c>
      <c r="J746" s="3">
        <v>0</v>
      </c>
      <c r="K746" s="1" t="s">
        <v>40</v>
      </c>
      <c r="L746" s="1" t="s">
        <v>854</v>
      </c>
      <c r="M746" s="1" t="s">
        <v>855</v>
      </c>
      <c r="N746" s="1" t="s">
        <v>89</v>
      </c>
      <c r="O746" s="1" t="s">
        <v>90</v>
      </c>
      <c r="P746" s="1" t="s">
        <v>43</v>
      </c>
      <c r="Q746" s="1" t="s">
        <v>43</v>
      </c>
      <c r="R746" s="3">
        <v>0</v>
      </c>
      <c r="S746" s="1" t="s">
        <v>44</v>
      </c>
      <c r="T746" s="1" t="s">
        <v>45</v>
      </c>
      <c r="U746" s="1" t="s">
        <v>1018</v>
      </c>
      <c r="V746" s="1" t="s">
        <v>46</v>
      </c>
      <c r="W746" s="1" t="s">
        <v>81</v>
      </c>
      <c r="X746" s="1" t="s">
        <v>1435</v>
      </c>
      <c r="Y746" s="1" t="s">
        <v>83</v>
      </c>
      <c r="Z746" s="1" t="s">
        <v>1405</v>
      </c>
      <c r="AA746" s="1" t="s">
        <v>51</v>
      </c>
      <c r="AB746" s="1" t="s">
        <v>1435</v>
      </c>
      <c r="AC746" s="1" t="s">
        <v>37</v>
      </c>
    </row>
    <row r="747" spans="1:29" hidden="1" x14ac:dyDescent="0.25">
      <c r="A747" s="1" t="s">
        <v>33</v>
      </c>
      <c r="B747" s="1" t="s">
        <v>34</v>
      </c>
      <c r="C747" s="2">
        <v>45077</v>
      </c>
      <c r="D747" s="1" t="s">
        <v>73</v>
      </c>
      <c r="E747" s="1" t="s">
        <v>74</v>
      </c>
      <c r="F747" s="1" t="s">
        <v>37</v>
      </c>
      <c r="G747" s="1" t="s">
        <v>1018</v>
      </c>
      <c r="H747" s="1" t="s">
        <v>34</v>
      </c>
      <c r="I747" s="3">
        <v>38667</v>
      </c>
      <c r="J747" s="3">
        <v>0</v>
      </c>
      <c r="K747" s="1" t="s">
        <v>40</v>
      </c>
      <c r="L747" s="1" t="s">
        <v>1436</v>
      </c>
      <c r="M747" s="1" t="s">
        <v>739</v>
      </c>
      <c r="N747" s="1" t="s">
        <v>295</v>
      </c>
      <c r="O747" s="1" t="s">
        <v>296</v>
      </c>
      <c r="P747" s="1" t="s">
        <v>43</v>
      </c>
      <c r="Q747" s="1" t="s">
        <v>43</v>
      </c>
      <c r="R747" s="3">
        <v>0</v>
      </c>
      <c r="S747" s="1" t="s">
        <v>44</v>
      </c>
      <c r="T747" s="1" t="s">
        <v>45</v>
      </c>
      <c r="U747" s="1" t="s">
        <v>1018</v>
      </c>
      <c r="V747" s="1" t="s">
        <v>46</v>
      </c>
      <c r="W747" s="1" t="s">
        <v>81</v>
      </c>
      <c r="X747" s="1" t="s">
        <v>1435</v>
      </c>
      <c r="Y747" s="1" t="s">
        <v>83</v>
      </c>
      <c r="Z747" s="1" t="s">
        <v>1405</v>
      </c>
      <c r="AA747" s="1" t="s">
        <v>51</v>
      </c>
      <c r="AB747" s="1" t="s">
        <v>1435</v>
      </c>
      <c r="AC747" s="1" t="s">
        <v>37</v>
      </c>
    </row>
    <row r="748" spans="1:29" hidden="1" x14ac:dyDescent="0.25">
      <c r="A748" s="1" t="s">
        <v>33</v>
      </c>
      <c r="B748" s="1" t="s">
        <v>34</v>
      </c>
      <c r="C748" s="2">
        <v>45077</v>
      </c>
      <c r="D748" s="1" t="s">
        <v>73</v>
      </c>
      <c r="E748" s="1" t="s">
        <v>74</v>
      </c>
      <c r="F748" s="1" t="s">
        <v>37</v>
      </c>
      <c r="G748" s="1" t="s">
        <v>1018</v>
      </c>
      <c r="H748" s="1" t="s">
        <v>34</v>
      </c>
      <c r="I748" s="3">
        <v>157732</v>
      </c>
      <c r="J748" s="3">
        <v>0</v>
      </c>
      <c r="K748" s="1" t="s">
        <v>40</v>
      </c>
      <c r="L748" s="1" t="s">
        <v>287</v>
      </c>
      <c r="M748" s="1" t="s">
        <v>288</v>
      </c>
      <c r="N748" s="1" t="s">
        <v>79</v>
      </c>
      <c r="O748" s="1" t="s">
        <v>80</v>
      </c>
      <c r="P748" s="1" t="s">
        <v>43</v>
      </c>
      <c r="Q748" s="1" t="s">
        <v>43</v>
      </c>
      <c r="R748" s="3">
        <v>0</v>
      </c>
      <c r="S748" s="1" t="s">
        <v>44</v>
      </c>
      <c r="T748" s="1" t="s">
        <v>45</v>
      </c>
      <c r="U748" s="1" t="s">
        <v>1018</v>
      </c>
      <c r="V748" s="1" t="s">
        <v>46</v>
      </c>
      <c r="W748" s="1" t="s">
        <v>81</v>
      </c>
      <c r="X748" s="1" t="s">
        <v>1435</v>
      </c>
      <c r="Y748" s="1" t="s">
        <v>83</v>
      </c>
      <c r="Z748" s="1" t="s">
        <v>1405</v>
      </c>
      <c r="AA748" s="1" t="s">
        <v>51</v>
      </c>
      <c r="AB748" s="1" t="s">
        <v>1435</v>
      </c>
      <c r="AC748" s="1" t="s">
        <v>37</v>
      </c>
    </row>
    <row r="749" spans="1:29" hidden="1" x14ac:dyDescent="0.25">
      <c r="A749" s="1" t="s">
        <v>33</v>
      </c>
      <c r="B749" s="1" t="s">
        <v>34</v>
      </c>
      <c r="C749" s="2">
        <v>45077</v>
      </c>
      <c r="D749" s="1" t="s">
        <v>73</v>
      </c>
      <c r="E749" s="1" t="s">
        <v>74</v>
      </c>
      <c r="F749" s="1" t="s">
        <v>37</v>
      </c>
      <c r="G749" s="1" t="s">
        <v>1018</v>
      </c>
      <c r="H749" s="1" t="s">
        <v>34</v>
      </c>
      <c r="I749" s="3">
        <v>541334</v>
      </c>
      <c r="J749" s="3">
        <v>0</v>
      </c>
      <c r="K749" s="1" t="s">
        <v>40</v>
      </c>
      <c r="L749" s="1" t="s">
        <v>113</v>
      </c>
      <c r="M749" s="1" t="s">
        <v>114</v>
      </c>
      <c r="N749" s="1" t="s">
        <v>79</v>
      </c>
      <c r="O749" s="1" t="s">
        <v>80</v>
      </c>
      <c r="P749" s="1" t="s">
        <v>43</v>
      </c>
      <c r="Q749" s="1" t="s">
        <v>43</v>
      </c>
      <c r="R749" s="3">
        <v>0</v>
      </c>
      <c r="S749" s="1" t="s">
        <v>44</v>
      </c>
      <c r="T749" s="1" t="s">
        <v>45</v>
      </c>
      <c r="U749" s="1" t="s">
        <v>1018</v>
      </c>
      <c r="V749" s="1" t="s">
        <v>46</v>
      </c>
      <c r="W749" s="1" t="s">
        <v>81</v>
      </c>
      <c r="X749" s="1" t="s">
        <v>1435</v>
      </c>
      <c r="Y749" s="1" t="s">
        <v>83</v>
      </c>
      <c r="Z749" s="1" t="s">
        <v>1405</v>
      </c>
      <c r="AA749" s="1" t="s">
        <v>51</v>
      </c>
      <c r="AB749" s="1" t="s">
        <v>1435</v>
      </c>
      <c r="AC749" s="1" t="s">
        <v>37</v>
      </c>
    </row>
    <row r="750" spans="1:29" hidden="1" x14ac:dyDescent="0.25">
      <c r="A750" s="1" t="s">
        <v>33</v>
      </c>
      <c r="B750" s="1" t="s">
        <v>34</v>
      </c>
      <c r="C750" s="2">
        <v>45077</v>
      </c>
      <c r="D750" s="1" t="s">
        <v>73</v>
      </c>
      <c r="E750" s="1" t="s">
        <v>74</v>
      </c>
      <c r="F750" s="1" t="s">
        <v>37</v>
      </c>
      <c r="G750" s="1" t="s">
        <v>1018</v>
      </c>
      <c r="H750" s="1" t="s">
        <v>34</v>
      </c>
      <c r="I750" s="3">
        <v>232001</v>
      </c>
      <c r="J750" s="3">
        <v>0</v>
      </c>
      <c r="K750" s="1" t="s">
        <v>40</v>
      </c>
      <c r="L750" s="1" t="s">
        <v>152</v>
      </c>
      <c r="M750" s="1" t="s">
        <v>153</v>
      </c>
      <c r="N750" s="1" t="s">
        <v>79</v>
      </c>
      <c r="O750" s="1" t="s">
        <v>80</v>
      </c>
      <c r="P750" s="1" t="s">
        <v>43</v>
      </c>
      <c r="Q750" s="1" t="s">
        <v>43</v>
      </c>
      <c r="R750" s="3">
        <v>0</v>
      </c>
      <c r="S750" s="1" t="s">
        <v>44</v>
      </c>
      <c r="T750" s="1" t="s">
        <v>45</v>
      </c>
      <c r="U750" s="1" t="s">
        <v>1018</v>
      </c>
      <c r="V750" s="1" t="s">
        <v>46</v>
      </c>
      <c r="W750" s="1" t="s">
        <v>81</v>
      </c>
      <c r="X750" s="1" t="s">
        <v>1435</v>
      </c>
      <c r="Y750" s="1" t="s">
        <v>83</v>
      </c>
      <c r="Z750" s="1" t="s">
        <v>1405</v>
      </c>
      <c r="AA750" s="1" t="s">
        <v>51</v>
      </c>
      <c r="AB750" s="1" t="s">
        <v>1435</v>
      </c>
      <c r="AC750" s="1" t="s">
        <v>37</v>
      </c>
    </row>
    <row r="751" spans="1:29" hidden="1" x14ac:dyDescent="0.25">
      <c r="A751" s="1" t="s">
        <v>33</v>
      </c>
      <c r="B751" s="1" t="s">
        <v>34</v>
      </c>
      <c r="C751" s="2">
        <v>45077</v>
      </c>
      <c r="D751" s="1" t="s">
        <v>73</v>
      </c>
      <c r="E751" s="1" t="s">
        <v>74</v>
      </c>
      <c r="F751" s="1" t="s">
        <v>37</v>
      </c>
      <c r="G751" s="1" t="s">
        <v>1018</v>
      </c>
      <c r="H751" s="1" t="s">
        <v>34</v>
      </c>
      <c r="I751" s="3">
        <v>464001</v>
      </c>
      <c r="J751" s="3">
        <v>0</v>
      </c>
      <c r="K751" s="1" t="s">
        <v>40</v>
      </c>
      <c r="L751" s="1" t="s">
        <v>117</v>
      </c>
      <c r="M751" s="1" t="s">
        <v>118</v>
      </c>
      <c r="N751" s="1" t="s">
        <v>79</v>
      </c>
      <c r="O751" s="1" t="s">
        <v>80</v>
      </c>
      <c r="P751" s="1" t="s">
        <v>43</v>
      </c>
      <c r="Q751" s="1" t="s">
        <v>43</v>
      </c>
      <c r="R751" s="3">
        <v>0</v>
      </c>
      <c r="S751" s="1" t="s">
        <v>44</v>
      </c>
      <c r="T751" s="1" t="s">
        <v>45</v>
      </c>
      <c r="U751" s="1" t="s">
        <v>1018</v>
      </c>
      <c r="V751" s="1" t="s">
        <v>46</v>
      </c>
      <c r="W751" s="1" t="s">
        <v>81</v>
      </c>
      <c r="X751" s="1" t="s">
        <v>1435</v>
      </c>
      <c r="Y751" s="1" t="s">
        <v>83</v>
      </c>
      <c r="Z751" s="1" t="s">
        <v>1405</v>
      </c>
      <c r="AA751" s="1" t="s">
        <v>51</v>
      </c>
      <c r="AB751" s="1" t="s">
        <v>1435</v>
      </c>
      <c r="AC751" s="1" t="s">
        <v>37</v>
      </c>
    </row>
    <row r="752" spans="1:29" hidden="1" x14ac:dyDescent="0.25">
      <c r="A752" s="1" t="s">
        <v>33</v>
      </c>
      <c r="B752" s="1" t="s">
        <v>34</v>
      </c>
      <c r="C752" s="2">
        <v>45077</v>
      </c>
      <c r="D752" s="1" t="s">
        <v>73</v>
      </c>
      <c r="E752" s="1" t="s">
        <v>74</v>
      </c>
      <c r="F752" s="1" t="s">
        <v>37</v>
      </c>
      <c r="G752" s="1" t="s">
        <v>1018</v>
      </c>
      <c r="H752" s="1" t="s">
        <v>34</v>
      </c>
      <c r="I752" s="3">
        <v>561636</v>
      </c>
      <c r="J752" s="3">
        <v>0</v>
      </c>
      <c r="K752" s="1" t="s">
        <v>40</v>
      </c>
      <c r="L752" s="1" t="s">
        <v>462</v>
      </c>
      <c r="M752" s="1" t="s">
        <v>463</v>
      </c>
      <c r="N752" s="1" t="s">
        <v>79</v>
      </c>
      <c r="O752" s="1" t="s">
        <v>80</v>
      </c>
      <c r="P752" s="1" t="s">
        <v>43</v>
      </c>
      <c r="Q752" s="1" t="s">
        <v>43</v>
      </c>
      <c r="R752" s="3">
        <v>0</v>
      </c>
      <c r="S752" s="1" t="s">
        <v>44</v>
      </c>
      <c r="T752" s="1" t="s">
        <v>45</v>
      </c>
      <c r="U752" s="1" t="s">
        <v>1018</v>
      </c>
      <c r="V752" s="1" t="s">
        <v>46</v>
      </c>
      <c r="W752" s="1" t="s">
        <v>81</v>
      </c>
      <c r="X752" s="1" t="s">
        <v>1435</v>
      </c>
      <c r="Y752" s="1" t="s">
        <v>83</v>
      </c>
      <c r="Z752" s="1" t="s">
        <v>1405</v>
      </c>
      <c r="AA752" s="1" t="s">
        <v>51</v>
      </c>
      <c r="AB752" s="1" t="s">
        <v>1435</v>
      </c>
      <c r="AC752" s="1" t="s">
        <v>37</v>
      </c>
    </row>
    <row r="753" spans="1:29" hidden="1" x14ac:dyDescent="0.25">
      <c r="A753" s="1" t="s">
        <v>33</v>
      </c>
      <c r="B753" s="1" t="s">
        <v>34</v>
      </c>
      <c r="C753" s="2">
        <v>45077</v>
      </c>
      <c r="D753" s="1" t="s">
        <v>73</v>
      </c>
      <c r="E753" s="1" t="s">
        <v>74</v>
      </c>
      <c r="F753" s="1" t="s">
        <v>37</v>
      </c>
      <c r="G753" s="1" t="s">
        <v>1018</v>
      </c>
      <c r="H753" s="1" t="s">
        <v>34</v>
      </c>
      <c r="I753" s="3">
        <v>580000</v>
      </c>
      <c r="J753" s="3">
        <v>0</v>
      </c>
      <c r="K753" s="1" t="s">
        <v>40</v>
      </c>
      <c r="L753" s="1" t="s">
        <v>669</v>
      </c>
      <c r="M753" s="1" t="s">
        <v>670</v>
      </c>
      <c r="N753" s="1" t="s">
        <v>79</v>
      </c>
      <c r="O753" s="1" t="s">
        <v>80</v>
      </c>
      <c r="P753" s="1" t="s">
        <v>43</v>
      </c>
      <c r="Q753" s="1" t="s">
        <v>43</v>
      </c>
      <c r="R753" s="3">
        <v>0</v>
      </c>
      <c r="S753" s="1" t="s">
        <v>44</v>
      </c>
      <c r="T753" s="1" t="s">
        <v>45</v>
      </c>
      <c r="U753" s="1" t="s">
        <v>1018</v>
      </c>
      <c r="V753" s="1" t="s">
        <v>46</v>
      </c>
      <c r="W753" s="1" t="s">
        <v>81</v>
      </c>
      <c r="X753" s="1" t="s">
        <v>1435</v>
      </c>
      <c r="Y753" s="1" t="s">
        <v>83</v>
      </c>
      <c r="Z753" s="1" t="s">
        <v>1405</v>
      </c>
      <c r="AA753" s="1" t="s">
        <v>51</v>
      </c>
      <c r="AB753" s="1" t="s">
        <v>1435</v>
      </c>
      <c r="AC753" s="1" t="s">
        <v>37</v>
      </c>
    </row>
    <row r="754" spans="1:29" hidden="1" x14ac:dyDescent="0.25">
      <c r="A754" s="1" t="s">
        <v>33</v>
      </c>
      <c r="B754" s="1" t="s">
        <v>34</v>
      </c>
      <c r="C754" s="2">
        <v>45077</v>
      </c>
      <c r="D754" s="1" t="s">
        <v>73</v>
      </c>
      <c r="E754" s="1" t="s">
        <v>74</v>
      </c>
      <c r="F754" s="1" t="s">
        <v>37</v>
      </c>
      <c r="G754" s="1" t="s">
        <v>1018</v>
      </c>
      <c r="H754" s="1" t="s">
        <v>34</v>
      </c>
      <c r="I754" s="3">
        <v>309335</v>
      </c>
      <c r="J754" s="3">
        <v>0</v>
      </c>
      <c r="K754" s="1" t="s">
        <v>40</v>
      </c>
      <c r="L754" s="1" t="s">
        <v>125</v>
      </c>
      <c r="M754" s="1" t="s">
        <v>126</v>
      </c>
      <c r="N754" s="1" t="s">
        <v>79</v>
      </c>
      <c r="O754" s="1" t="s">
        <v>80</v>
      </c>
      <c r="P754" s="1" t="s">
        <v>43</v>
      </c>
      <c r="Q754" s="1" t="s">
        <v>43</v>
      </c>
      <c r="R754" s="3">
        <v>0</v>
      </c>
      <c r="S754" s="1" t="s">
        <v>44</v>
      </c>
      <c r="T754" s="1" t="s">
        <v>45</v>
      </c>
      <c r="U754" s="1" t="s">
        <v>1018</v>
      </c>
      <c r="V754" s="1" t="s">
        <v>46</v>
      </c>
      <c r="W754" s="1" t="s">
        <v>81</v>
      </c>
      <c r="X754" s="1" t="s">
        <v>1435</v>
      </c>
      <c r="Y754" s="1" t="s">
        <v>83</v>
      </c>
      <c r="Z754" s="1" t="s">
        <v>1405</v>
      </c>
      <c r="AA754" s="1" t="s">
        <v>51</v>
      </c>
      <c r="AB754" s="1" t="s">
        <v>1435</v>
      </c>
      <c r="AC754" s="1" t="s">
        <v>37</v>
      </c>
    </row>
    <row r="755" spans="1:29" hidden="1" x14ac:dyDescent="0.25">
      <c r="A755" s="1" t="s">
        <v>33</v>
      </c>
      <c r="B755" s="1" t="s">
        <v>34</v>
      </c>
      <c r="C755" s="2">
        <v>45077</v>
      </c>
      <c r="D755" s="1" t="s">
        <v>73</v>
      </c>
      <c r="E755" s="1" t="s">
        <v>74</v>
      </c>
      <c r="F755" s="1" t="s">
        <v>37</v>
      </c>
      <c r="G755" s="1" t="s">
        <v>1018</v>
      </c>
      <c r="H755" s="1" t="s">
        <v>34</v>
      </c>
      <c r="I755" s="3">
        <v>116000</v>
      </c>
      <c r="J755" s="3">
        <v>0</v>
      </c>
      <c r="K755" s="1" t="s">
        <v>40</v>
      </c>
      <c r="L755" s="1" t="s">
        <v>1422</v>
      </c>
      <c r="M755" s="1" t="s">
        <v>733</v>
      </c>
      <c r="N755" s="1" t="s">
        <v>79</v>
      </c>
      <c r="O755" s="1" t="s">
        <v>80</v>
      </c>
      <c r="P755" s="1" t="s">
        <v>43</v>
      </c>
      <c r="Q755" s="1" t="s">
        <v>43</v>
      </c>
      <c r="R755" s="3">
        <v>0</v>
      </c>
      <c r="S755" s="1" t="s">
        <v>44</v>
      </c>
      <c r="T755" s="1" t="s">
        <v>45</v>
      </c>
      <c r="U755" s="1" t="s">
        <v>1018</v>
      </c>
      <c r="V755" s="1" t="s">
        <v>46</v>
      </c>
      <c r="W755" s="1" t="s">
        <v>81</v>
      </c>
      <c r="X755" s="1" t="s">
        <v>1435</v>
      </c>
      <c r="Y755" s="1" t="s">
        <v>83</v>
      </c>
      <c r="Z755" s="1" t="s">
        <v>1405</v>
      </c>
      <c r="AA755" s="1" t="s">
        <v>51</v>
      </c>
      <c r="AB755" s="1" t="s">
        <v>1435</v>
      </c>
      <c r="AC755" s="1" t="s">
        <v>37</v>
      </c>
    </row>
    <row r="756" spans="1:29" hidden="1" x14ac:dyDescent="0.25">
      <c r="A756" s="1" t="s">
        <v>33</v>
      </c>
      <c r="B756" s="1" t="s">
        <v>34</v>
      </c>
      <c r="C756" s="2">
        <v>45077</v>
      </c>
      <c r="D756" s="1" t="s">
        <v>73</v>
      </c>
      <c r="E756" s="1" t="s">
        <v>74</v>
      </c>
      <c r="F756" s="1" t="s">
        <v>37</v>
      </c>
      <c r="G756" s="1" t="s">
        <v>1018</v>
      </c>
      <c r="H756" s="1" t="s">
        <v>34</v>
      </c>
      <c r="I756" s="3">
        <v>41135</v>
      </c>
      <c r="J756" s="3">
        <v>0</v>
      </c>
      <c r="K756" s="1" t="s">
        <v>40</v>
      </c>
      <c r="L756" s="1" t="s">
        <v>115</v>
      </c>
      <c r="M756" s="1" t="s">
        <v>116</v>
      </c>
      <c r="N756" s="1" t="s">
        <v>79</v>
      </c>
      <c r="O756" s="1" t="s">
        <v>80</v>
      </c>
      <c r="P756" s="1" t="s">
        <v>43</v>
      </c>
      <c r="Q756" s="1" t="s">
        <v>43</v>
      </c>
      <c r="R756" s="3">
        <v>0</v>
      </c>
      <c r="S756" s="1" t="s">
        <v>44</v>
      </c>
      <c r="T756" s="1" t="s">
        <v>45</v>
      </c>
      <c r="U756" s="1" t="s">
        <v>1018</v>
      </c>
      <c r="V756" s="1" t="s">
        <v>46</v>
      </c>
      <c r="W756" s="1" t="s">
        <v>81</v>
      </c>
      <c r="X756" s="1" t="s">
        <v>1435</v>
      </c>
      <c r="Y756" s="1" t="s">
        <v>83</v>
      </c>
      <c r="Z756" s="1" t="s">
        <v>1405</v>
      </c>
      <c r="AA756" s="1" t="s">
        <v>51</v>
      </c>
      <c r="AB756" s="1" t="s">
        <v>1435</v>
      </c>
      <c r="AC756" s="1" t="s">
        <v>37</v>
      </c>
    </row>
    <row r="757" spans="1:29" hidden="1" x14ac:dyDescent="0.25">
      <c r="A757" s="1" t="s">
        <v>33</v>
      </c>
      <c r="B757" s="1" t="s">
        <v>34</v>
      </c>
      <c r="C757" s="2">
        <v>45077</v>
      </c>
      <c r="D757" s="1" t="s">
        <v>73</v>
      </c>
      <c r="E757" s="1" t="s">
        <v>74</v>
      </c>
      <c r="F757" s="1" t="s">
        <v>37</v>
      </c>
      <c r="G757" s="1" t="s">
        <v>1018</v>
      </c>
      <c r="H757" s="1" t="s">
        <v>34</v>
      </c>
      <c r="I757" s="3">
        <v>464001</v>
      </c>
      <c r="J757" s="3">
        <v>0</v>
      </c>
      <c r="K757" s="1" t="s">
        <v>40</v>
      </c>
      <c r="L757" s="1" t="s">
        <v>601</v>
      </c>
      <c r="M757" s="1" t="s">
        <v>602</v>
      </c>
      <c r="N757" s="1" t="s">
        <v>79</v>
      </c>
      <c r="O757" s="1" t="s">
        <v>80</v>
      </c>
      <c r="P757" s="1" t="s">
        <v>43</v>
      </c>
      <c r="Q757" s="1" t="s">
        <v>43</v>
      </c>
      <c r="R757" s="3">
        <v>0</v>
      </c>
      <c r="S757" s="1" t="s">
        <v>44</v>
      </c>
      <c r="T757" s="1" t="s">
        <v>45</v>
      </c>
      <c r="U757" s="1" t="s">
        <v>1018</v>
      </c>
      <c r="V757" s="1" t="s">
        <v>46</v>
      </c>
      <c r="W757" s="1" t="s">
        <v>81</v>
      </c>
      <c r="X757" s="1" t="s">
        <v>1435</v>
      </c>
      <c r="Y757" s="1" t="s">
        <v>83</v>
      </c>
      <c r="Z757" s="1" t="s">
        <v>1405</v>
      </c>
      <c r="AA757" s="1" t="s">
        <v>51</v>
      </c>
      <c r="AB757" s="1" t="s">
        <v>1435</v>
      </c>
      <c r="AC757" s="1" t="s">
        <v>37</v>
      </c>
    </row>
    <row r="758" spans="1:29" hidden="1" x14ac:dyDescent="0.25">
      <c r="A758" s="1" t="s">
        <v>33</v>
      </c>
      <c r="B758" s="1" t="s">
        <v>34</v>
      </c>
      <c r="C758" s="2">
        <v>45077</v>
      </c>
      <c r="D758" s="1" t="s">
        <v>73</v>
      </c>
      <c r="E758" s="1" t="s">
        <v>74</v>
      </c>
      <c r="F758" s="1" t="s">
        <v>37</v>
      </c>
      <c r="G758" s="1" t="s">
        <v>1018</v>
      </c>
      <c r="H758" s="1" t="s">
        <v>34</v>
      </c>
      <c r="I758" s="3">
        <v>580000</v>
      </c>
      <c r="J758" s="3">
        <v>0</v>
      </c>
      <c r="K758" s="1" t="s">
        <v>40</v>
      </c>
      <c r="L758" s="1" t="s">
        <v>649</v>
      </c>
      <c r="M758" s="1" t="s">
        <v>650</v>
      </c>
      <c r="N758" s="1" t="s">
        <v>79</v>
      </c>
      <c r="O758" s="1" t="s">
        <v>80</v>
      </c>
      <c r="P758" s="1" t="s">
        <v>43</v>
      </c>
      <c r="Q758" s="1" t="s">
        <v>43</v>
      </c>
      <c r="R758" s="3">
        <v>0</v>
      </c>
      <c r="S758" s="1" t="s">
        <v>44</v>
      </c>
      <c r="T758" s="1" t="s">
        <v>45</v>
      </c>
      <c r="U758" s="1" t="s">
        <v>1018</v>
      </c>
      <c r="V758" s="1" t="s">
        <v>46</v>
      </c>
      <c r="W758" s="1" t="s">
        <v>81</v>
      </c>
      <c r="X758" s="1" t="s">
        <v>1435</v>
      </c>
      <c r="Y758" s="1" t="s">
        <v>83</v>
      </c>
      <c r="Z758" s="1" t="s">
        <v>1405</v>
      </c>
      <c r="AA758" s="1" t="s">
        <v>51</v>
      </c>
      <c r="AB758" s="1" t="s">
        <v>1435</v>
      </c>
      <c r="AC758" s="1" t="s">
        <v>37</v>
      </c>
    </row>
    <row r="759" spans="1:29" hidden="1" x14ac:dyDescent="0.25">
      <c r="A759" s="1" t="s">
        <v>33</v>
      </c>
      <c r="B759" s="1" t="s">
        <v>34</v>
      </c>
      <c r="C759" s="2">
        <v>45077</v>
      </c>
      <c r="D759" s="1" t="s">
        <v>73</v>
      </c>
      <c r="E759" s="1" t="s">
        <v>74</v>
      </c>
      <c r="F759" s="1" t="s">
        <v>37</v>
      </c>
      <c r="G759" s="1" t="s">
        <v>1018</v>
      </c>
      <c r="H759" s="1" t="s">
        <v>34</v>
      </c>
      <c r="I759" s="3">
        <v>38667</v>
      </c>
      <c r="J759" s="3">
        <v>0</v>
      </c>
      <c r="K759" s="1" t="s">
        <v>40</v>
      </c>
      <c r="L759" s="1" t="s">
        <v>652</v>
      </c>
      <c r="M759" s="1" t="s">
        <v>653</v>
      </c>
      <c r="N759" s="1" t="s">
        <v>79</v>
      </c>
      <c r="O759" s="1" t="s">
        <v>80</v>
      </c>
      <c r="P759" s="1" t="s">
        <v>43</v>
      </c>
      <c r="Q759" s="1" t="s">
        <v>43</v>
      </c>
      <c r="R759" s="3">
        <v>0</v>
      </c>
      <c r="S759" s="1" t="s">
        <v>44</v>
      </c>
      <c r="T759" s="1" t="s">
        <v>45</v>
      </c>
      <c r="U759" s="1" t="s">
        <v>1018</v>
      </c>
      <c r="V759" s="1" t="s">
        <v>46</v>
      </c>
      <c r="W759" s="1" t="s">
        <v>81</v>
      </c>
      <c r="X759" s="1" t="s">
        <v>1435</v>
      </c>
      <c r="Y759" s="1" t="s">
        <v>83</v>
      </c>
      <c r="Z759" s="1" t="s">
        <v>1405</v>
      </c>
      <c r="AA759" s="1" t="s">
        <v>51</v>
      </c>
      <c r="AB759" s="1" t="s">
        <v>1435</v>
      </c>
      <c r="AC759" s="1" t="s">
        <v>37</v>
      </c>
    </row>
    <row r="760" spans="1:29" hidden="1" x14ac:dyDescent="0.25">
      <c r="A760" s="1" t="s">
        <v>33</v>
      </c>
      <c r="B760" s="1" t="s">
        <v>34</v>
      </c>
      <c r="C760" s="2">
        <v>45084</v>
      </c>
      <c r="D760" s="1" t="s">
        <v>35</v>
      </c>
      <c r="E760" s="1" t="s">
        <v>36</v>
      </c>
      <c r="F760" s="1" t="s">
        <v>37</v>
      </c>
      <c r="G760" s="1" t="s">
        <v>1437</v>
      </c>
      <c r="H760" s="1" t="s">
        <v>1438</v>
      </c>
      <c r="I760" s="3">
        <v>0</v>
      </c>
      <c r="J760" s="3">
        <v>116001</v>
      </c>
      <c r="K760" s="1" t="s">
        <v>40</v>
      </c>
      <c r="L760" s="1" t="s">
        <v>152</v>
      </c>
      <c r="M760" s="1" t="s">
        <v>153</v>
      </c>
      <c r="N760" s="1" t="s">
        <v>37</v>
      </c>
      <c r="O760" s="1" t="s">
        <v>43</v>
      </c>
      <c r="P760" s="1" t="s">
        <v>43</v>
      </c>
      <c r="Q760" s="1" t="s">
        <v>43</v>
      </c>
      <c r="R760" s="3">
        <v>0</v>
      </c>
      <c r="S760" s="1" t="s">
        <v>44</v>
      </c>
      <c r="T760" s="1" t="s">
        <v>45</v>
      </c>
      <c r="U760" s="1" t="s">
        <v>1437</v>
      </c>
      <c r="V760" s="1" t="s">
        <v>46</v>
      </c>
      <c r="W760" s="1" t="s">
        <v>47</v>
      </c>
      <c r="X760" s="1" t="s">
        <v>1439</v>
      </c>
      <c r="Y760" s="1" t="s">
        <v>49</v>
      </c>
      <c r="Z760" s="1" t="s">
        <v>1440</v>
      </c>
      <c r="AA760" s="1" t="s">
        <v>51</v>
      </c>
      <c r="AB760" s="1" t="s">
        <v>1439</v>
      </c>
      <c r="AC760" s="1" t="s">
        <v>37</v>
      </c>
    </row>
    <row r="761" spans="1:29" x14ac:dyDescent="0.25">
      <c r="A761" s="1" t="s">
        <v>33</v>
      </c>
      <c r="B761" s="1" t="s">
        <v>34</v>
      </c>
      <c r="C761" s="2">
        <v>45085</v>
      </c>
      <c r="D761" s="1" t="s">
        <v>35</v>
      </c>
      <c r="E761" s="1" t="s">
        <v>36</v>
      </c>
      <c r="F761" s="1" t="s">
        <v>37</v>
      </c>
      <c r="G761" s="1" t="s">
        <v>1441</v>
      </c>
      <c r="H761" s="1" t="s">
        <v>1442</v>
      </c>
      <c r="I761" s="3">
        <v>0</v>
      </c>
      <c r="J761" s="54">
        <v>313202</v>
      </c>
      <c r="K761" s="1" t="s">
        <v>40</v>
      </c>
      <c r="L761" s="1" t="s">
        <v>54</v>
      </c>
      <c r="M761" s="1" t="s">
        <v>55</v>
      </c>
      <c r="N761" s="1" t="s">
        <v>37</v>
      </c>
      <c r="O761" s="1" t="s">
        <v>43</v>
      </c>
      <c r="P761" s="1" t="s">
        <v>43</v>
      </c>
      <c r="Q761" s="1" t="s">
        <v>43</v>
      </c>
      <c r="R761" s="3">
        <v>0</v>
      </c>
      <c r="S761" s="1" t="s">
        <v>44</v>
      </c>
      <c r="T761" s="1" t="s">
        <v>45</v>
      </c>
      <c r="U761" s="1" t="s">
        <v>1441</v>
      </c>
      <c r="V761" s="1" t="s">
        <v>46</v>
      </c>
      <c r="W761" s="1" t="s">
        <v>47</v>
      </c>
      <c r="X761" s="1" t="s">
        <v>1443</v>
      </c>
      <c r="Y761" s="1" t="s">
        <v>49</v>
      </c>
      <c r="Z761" s="1" t="s">
        <v>1440</v>
      </c>
      <c r="AA761" s="1" t="s">
        <v>51</v>
      </c>
      <c r="AB761" s="1" t="s">
        <v>1443</v>
      </c>
      <c r="AC761" s="1" t="s">
        <v>37</v>
      </c>
    </row>
    <row r="762" spans="1:29" x14ac:dyDescent="0.25">
      <c r="A762" s="1" t="s">
        <v>33</v>
      </c>
      <c r="B762" s="1" t="s">
        <v>34</v>
      </c>
      <c r="C762" s="2">
        <v>45100</v>
      </c>
      <c r="D762" s="1" t="s">
        <v>35</v>
      </c>
      <c r="E762" s="1" t="s">
        <v>36</v>
      </c>
      <c r="F762" s="1" t="s">
        <v>37</v>
      </c>
      <c r="G762" s="1" t="s">
        <v>1444</v>
      </c>
      <c r="H762" s="1" t="s">
        <v>1445</v>
      </c>
      <c r="I762" s="3">
        <v>0</v>
      </c>
      <c r="J762" s="54">
        <v>151421</v>
      </c>
      <c r="K762" s="1" t="s">
        <v>40</v>
      </c>
      <c r="L762" s="1" t="s">
        <v>54</v>
      </c>
      <c r="M762" s="1" t="s">
        <v>55</v>
      </c>
      <c r="N762" s="1" t="s">
        <v>37</v>
      </c>
      <c r="O762" s="1" t="s">
        <v>43</v>
      </c>
      <c r="P762" s="1" t="s">
        <v>43</v>
      </c>
      <c r="Q762" s="1" t="s">
        <v>43</v>
      </c>
      <c r="R762" s="3">
        <v>0</v>
      </c>
      <c r="S762" s="1" t="s">
        <v>44</v>
      </c>
      <c r="T762" s="1" t="s">
        <v>45</v>
      </c>
      <c r="U762" s="1" t="s">
        <v>1444</v>
      </c>
      <c r="V762" s="1" t="s">
        <v>46</v>
      </c>
      <c r="W762" s="1" t="s">
        <v>47</v>
      </c>
      <c r="X762" s="1" t="s">
        <v>1443</v>
      </c>
      <c r="Y762" s="1" t="s">
        <v>49</v>
      </c>
      <c r="Z762" s="1" t="s">
        <v>1440</v>
      </c>
      <c r="AA762" s="1" t="s">
        <v>51</v>
      </c>
      <c r="AB762" s="1" t="s">
        <v>1443</v>
      </c>
      <c r="AC762" s="1" t="s">
        <v>37</v>
      </c>
    </row>
    <row r="763" spans="1:29" hidden="1" x14ac:dyDescent="0.25">
      <c r="A763" s="1" t="s">
        <v>33</v>
      </c>
      <c r="B763" s="1" t="s">
        <v>34</v>
      </c>
      <c r="C763" s="2">
        <v>45100</v>
      </c>
      <c r="D763" s="1" t="s">
        <v>35</v>
      </c>
      <c r="E763" s="1" t="s">
        <v>36</v>
      </c>
      <c r="F763" s="1" t="s">
        <v>37</v>
      </c>
      <c r="G763" s="1" t="s">
        <v>1446</v>
      </c>
      <c r="H763" s="1" t="s">
        <v>1447</v>
      </c>
      <c r="I763" s="3">
        <v>0</v>
      </c>
      <c r="J763" s="3">
        <v>1198667</v>
      </c>
      <c r="K763" s="1" t="s">
        <v>40</v>
      </c>
      <c r="L763" s="1" t="s">
        <v>601</v>
      </c>
      <c r="M763" s="1" t="s">
        <v>602</v>
      </c>
      <c r="N763" s="1" t="s">
        <v>37</v>
      </c>
      <c r="O763" s="1" t="s">
        <v>43</v>
      </c>
      <c r="P763" s="1" t="s">
        <v>43</v>
      </c>
      <c r="Q763" s="1" t="s">
        <v>43</v>
      </c>
      <c r="R763" s="3">
        <v>0</v>
      </c>
      <c r="S763" s="1" t="s">
        <v>44</v>
      </c>
      <c r="T763" s="1" t="s">
        <v>45</v>
      </c>
      <c r="U763" s="1" t="s">
        <v>1446</v>
      </c>
      <c r="V763" s="1" t="s">
        <v>46</v>
      </c>
      <c r="W763" s="1" t="s">
        <v>47</v>
      </c>
      <c r="X763" s="1" t="s">
        <v>1448</v>
      </c>
      <c r="Y763" s="1" t="s">
        <v>49</v>
      </c>
      <c r="Z763" s="1" t="s">
        <v>1440</v>
      </c>
      <c r="AA763" s="1" t="s">
        <v>51</v>
      </c>
      <c r="AB763" s="1" t="s">
        <v>1448</v>
      </c>
      <c r="AC763" s="1" t="s">
        <v>37</v>
      </c>
    </row>
    <row r="764" spans="1:29" hidden="1" x14ac:dyDescent="0.25">
      <c r="A764" s="1" t="s">
        <v>33</v>
      </c>
      <c r="B764" s="1" t="s">
        <v>34</v>
      </c>
      <c r="C764" s="2">
        <v>45100</v>
      </c>
      <c r="D764" s="1" t="s">
        <v>35</v>
      </c>
      <c r="E764" s="1" t="s">
        <v>36</v>
      </c>
      <c r="F764" s="1" t="s">
        <v>37</v>
      </c>
      <c r="G764" s="1" t="s">
        <v>1446</v>
      </c>
      <c r="H764" s="1" t="s">
        <v>350</v>
      </c>
      <c r="I764" s="3">
        <v>0</v>
      </c>
      <c r="J764" s="3">
        <v>232000</v>
      </c>
      <c r="K764" s="1" t="s">
        <v>40</v>
      </c>
      <c r="L764" s="1" t="s">
        <v>721</v>
      </c>
      <c r="M764" s="1" t="s">
        <v>722</v>
      </c>
      <c r="N764" s="1" t="s">
        <v>37</v>
      </c>
      <c r="O764" s="1" t="s">
        <v>43</v>
      </c>
      <c r="P764" s="1" t="s">
        <v>43</v>
      </c>
      <c r="Q764" s="1" t="s">
        <v>43</v>
      </c>
      <c r="R764" s="3">
        <v>0</v>
      </c>
      <c r="S764" s="1" t="s">
        <v>44</v>
      </c>
      <c r="T764" s="1" t="s">
        <v>45</v>
      </c>
      <c r="U764" s="1" t="s">
        <v>1446</v>
      </c>
      <c r="V764" s="1" t="s">
        <v>46</v>
      </c>
      <c r="W764" s="1" t="s">
        <v>47</v>
      </c>
      <c r="X764" s="1" t="s">
        <v>1448</v>
      </c>
      <c r="Y764" s="1" t="s">
        <v>49</v>
      </c>
      <c r="Z764" s="1" t="s">
        <v>1440</v>
      </c>
      <c r="AA764" s="1" t="s">
        <v>51</v>
      </c>
      <c r="AB764" s="1" t="s">
        <v>1448</v>
      </c>
      <c r="AC764" s="1" t="s">
        <v>37</v>
      </c>
    </row>
    <row r="765" spans="1:29" hidden="1" x14ac:dyDescent="0.25">
      <c r="A765" s="1" t="s">
        <v>33</v>
      </c>
      <c r="B765" s="1" t="s">
        <v>34</v>
      </c>
      <c r="C765" s="2">
        <v>45106</v>
      </c>
      <c r="D765" s="1" t="s">
        <v>35</v>
      </c>
      <c r="E765" s="1" t="s">
        <v>36</v>
      </c>
      <c r="F765" s="1" t="s">
        <v>37</v>
      </c>
      <c r="G765" s="1" t="s">
        <v>1449</v>
      </c>
      <c r="H765" s="1" t="s">
        <v>1450</v>
      </c>
      <c r="I765" s="3">
        <v>0</v>
      </c>
      <c r="J765" s="54">
        <v>151421</v>
      </c>
      <c r="K765" s="1" t="s">
        <v>40</v>
      </c>
      <c r="L765" s="1" t="s">
        <v>1451</v>
      </c>
      <c r="M765" s="1" t="s">
        <v>853</v>
      </c>
      <c r="N765" s="1" t="s">
        <v>37</v>
      </c>
      <c r="O765" s="1" t="s">
        <v>43</v>
      </c>
      <c r="P765" s="1" t="s">
        <v>43</v>
      </c>
      <c r="Q765" s="1" t="s">
        <v>43</v>
      </c>
      <c r="R765" s="3">
        <v>0</v>
      </c>
      <c r="S765" s="1" t="s">
        <v>44</v>
      </c>
      <c r="T765" s="1" t="s">
        <v>45</v>
      </c>
      <c r="U765" s="1" t="s">
        <v>1449</v>
      </c>
      <c r="V765" s="1" t="s">
        <v>46</v>
      </c>
      <c r="W765" s="1" t="s">
        <v>47</v>
      </c>
      <c r="X765" s="1" t="s">
        <v>1452</v>
      </c>
      <c r="Y765" s="1" t="s">
        <v>49</v>
      </c>
      <c r="Z765" s="1" t="s">
        <v>1440</v>
      </c>
      <c r="AA765" s="1" t="s">
        <v>51</v>
      </c>
      <c r="AB765" s="1" t="s">
        <v>1452</v>
      </c>
      <c r="AC765" s="1" t="s">
        <v>37</v>
      </c>
    </row>
    <row r="766" spans="1:29" hidden="1" x14ac:dyDescent="0.25">
      <c r="A766" s="1" t="s">
        <v>33</v>
      </c>
      <c r="B766" s="1" t="s">
        <v>34</v>
      </c>
      <c r="C766" s="2">
        <v>45107</v>
      </c>
      <c r="D766" s="1" t="s">
        <v>73</v>
      </c>
      <c r="E766" s="1" t="s">
        <v>74</v>
      </c>
      <c r="F766" s="1" t="s">
        <v>37</v>
      </c>
      <c r="G766" s="1" t="s">
        <v>1015</v>
      </c>
      <c r="H766" s="1" t="s">
        <v>34</v>
      </c>
      <c r="I766" s="3">
        <v>551079</v>
      </c>
      <c r="J766" s="3">
        <v>0</v>
      </c>
      <c r="K766" s="1" t="s">
        <v>40</v>
      </c>
      <c r="L766" s="1" t="s">
        <v>854</v>
      </c>
      <c r="M766" s="1" t="s">
        <v>855</v>
      </c>
      <c r="N766" s="1" t="s">
        <v>89</v>
      </c>
      <c r="O766" s="1" t="s">
        <v>90</v>
      </c>
      <c r="P766" s="1" t="s">
        <v>43</v>
      </c>
      <c r="Q766" s="1" t="s">
        <v>43</v>
      </c>
      <c r="R766" s="3">
        <v>0</v>
      </c>
      <c r="S766" s="1" t="s">
        <v>44</v>
      </c>
      <c r="T766" s="1" t="s">
        <v>45</v>
      </c>
      <c r="U766" s="1" t="s">
        <v>1015</v>
      </c>
      <c r="V766" s="1" t="s">
        <v>46</v>
      </c>
      <c r="W766" s="1" t="s">
        <v>81</v>
      </c>
      <c r="X766" s="1" t="s">
        <v>1453</v>
      </c>
      <c r="Y766" s="1" t="s">
        <v>83</v>
      </c>
      <c r="Z766" s="1" t="s">
        <v>1405</v>
      </c>
      <c r="AA766" s="1" t="s">
        <v>51</v>
      </c>
      <c r="AB766" s="1" t="s">
        <v>1453</v>
      </c>
      <c r="AC766" s="1" t="s">
        <v>37</v>
      </c>
    </row>
    <row r="767" spans="1:29" hidden="1" x14ac:dyDescent="0.25">
      <c r="A767" s="1" t="s">
        <v>33</v>
      </c>
      <c r="B767" s="1" t="s">
        <v>34</v>
      </c>
      <c r="C767" s="2">
        <v>45107</v>
      </c>
      <c r="D767" s="1" t="s">
        <v>73</v>
      </c>
      <c r="E767" s="1" t="s">
        <v>74</v>
      </c>
      <c r="F767" s="1" t="s">
        <v>37</v>
      </c>
      <c r="G767" s="1" t="s">
        <v>1015</v>
      </c>
      <c r="H767" s="1" t="s">
        <v>34</v>
      </c>
      <c r="I767" s="3">
        <v>580000</v>
      </c>
      <c r="J767" s="3">
        <v>0</v>
      </c>
      <c r="K767" s="1" t="s">
        <v>40</v>
      </c>
      <c r="L767" s="1" t="s">
        <v>113</v>
      </c>
      <c r="M767" s="1" t="s">
        <v>114</v>
      </c>
      <c r="N767" s="1" t="s">
        <v>79</v>
      </c>
      <c r="O767" s="1" t="s">
        <v>80</v>
      </c>
      <c r="P767" s="1" t="s">
        <v>43</v>
      </c>
      <c r="Q767" s="1" t="s">
        <v>43</v>
      </c>
      <c r="R767" s="3">
        <v>0</v>
      </c>
      <c r="S767" s="1" t="s">
        <v>44</v>
      </c>
      <c r="T767" s="1" t="s">
        <v>45</v>
      </c>
      <c r="U767" s="1" t="s">
        <v>1015</v>
      </c>
      <c r="V767" s="1" t="s">
        <v>46</v>
      </c>
      <c r="W767" s="1" t="s">
        <v>81</v>
      </c>
      <c r="X767" s="1" t="s">
        <v>1453</v>
      </c>
      <c r="Y767" s="1" t="s">
        <v>83</v>
      </c>
      <c r="Z767" s="1" t="s">
        <v>1405</v>
      </c>
      <c r="AA767" s="1" t="s">
        <v>51</v>
      </c>
      <c r="AB767" s="1" t="s">
        <v>1453</v>
      </c>
      <c r="AC767" s="1" t="s">
        <v>37</v>
      </c>
    </row>
    <row r="768" spans="1:29" hidden="1" x14ac:dyDescent="0.25">
      <c r="A768" s="1" t="s">
        <v>33</v>
      </c>
      <c r="B768" s="1" t="s">
        <v>34</v>
      </c>
      <c r="C768" s="2">
        <v>45107</v>
      </c>
      <c r="D768" s="1" t="s">
        <v>73</v>
      </c>
      <c r="E768" s="1" t="s">
        <v>74</v>
      </c>
      <c r="F768" s="1" t="s">
        <v>37</v>
      </c>
      <c r="G768" s="1" t="s">
        <v>1015</v>
      </c>
      <c r="H768" s="1" t="s">
        <v>34</v>
      </c>
      <c r="I768" s="3">
        <v>116000</v>
      </c>
      <c r="J768" s="3">
        <v>0</v>
      </c>
      <c r="K768" s="1" t="s">
        <v>40</v>
      </c>
      <c r="L768" s="1" t="s">
        <v>1454</v>
      </c>
      <c r="M768" s="1" t="s">
        <v>828</v>
      </c>
      <c r="N768" s="1" t="s">
        <v>79</v>
      </c>
      <c r="O768" s="1" t="s">
        <v>80</v>
      </c>
      <c r="P768" s="1" t="s">
        <v>43</v>
      </c>
      <c r="Q768" s="1" t="s">
        <v>43</v>
      </c>
      <c r="R768" s="3">
        <v>0</v>
      </c>
      <c r="S768" s="1" t="s">
        <v>44</v>
      </c>
      <c r="T768" s="1" t="s">
        <v>45</v>
      </c>
      <c r="U768" s="1" t="s">
        <v>1015</v>
      </c>
      <c r="V768" s="1" t="s">
        <v>46</v>
      </c>
      <c r="W768" s="1" t="s">
        <v>81</v>
      </c>
      <c r="X768" s="1" t="s">
        <v>1453</v>
      </c>
      <c r="Y768" s="1" t="s">
        <v>83</v>
      </c>
      <c r="Z768" s="1" t="s">
        <v>1405</v>
      </c>
      <c r="AA768" s="1" t="s">
        <v>51</v>
      </c>
      <c r="AB768" s="1" t="s">
        <v>1453</v>
      </c>
      <c r="AC768" s="1" t="s">
        <v>37</v>
      </c>
    </row>
    <row r="769" spans="1:29" hidden="1" x14ac:dyDescent="0.25">
      <c r="A769" s="1" t="s">
        <v>33</v>
      </c>
      <c r="B769" s="1" t="s">
        <v>34</v>
      </c>
      <c r="C769" s="2">
        <v>45107</v>
      </c>
      <c r="D769" s="1" t="s">
        <v>73</v>
      </c>
      <c r="E769" s="1" t="s">
        <v>74</v>
      </c>
      <c r="F769" s="1" t="s">
        <v>37</v>
      </c>
      <c r="G769" s="1" t="s">
        <v>1015</v>
      </c>
      <c r="H769" s="1" t="s">
        <v>34</v>
      </c>
      <c r="I769" s="3">
        <v>502667</v>
      </c>
      <c r="J769" s="3">
        <v>0</v>
      </c>
      <c r="K769" s="1" t="s">
        <v>40</v>
      </c>
      <c r="L769" s="1" t="s">
        <v>117</v>
      </c>
      <c r="M769" s="1" t="s">
        <v>118</v>
      </c>
      <c r="N769" s="1" t="s">
        <v>79</v>
      </c>
      <c r="O769" s="1" t="s">
        <v>80</v>
      </c>
      <c r="P769" s="1" t="s">
        <v>43</v>
      </c>
      <c r="Q769" s="1" t="s">
        <v>43</v>
      </c>
      <c r="R769" s="3">
        <v>0</v>
      </c>
      <c r="S769" s="1" t="s">
        <v>44</v>
      </c>
      <c r="T769" s="1" t="s">
        <v>45</v>
      </c>
      <c r="U769" s="1" t="s">
        <v>1015</v>
      </c>
      <c r="V769" s="1" t="s">
        <v>46</v>
      </c>
      <c r="W769" s="1" t="s">
        <v>81</v>
      </c>
      <c r="X769" s="1" t="s">
        <v>1453</v>
      </c>
      <c r="Y769" s="1" t="s">
        <v>83</v>
      </c>
      <c r="Z769" s="1" t="s">
        <v>1405</v>
      </c>
      <c r="AA769" s="1" t="s">
        <v>51</v>
      </c>
      <c r="AB769" s="1" t="s">
        <v>1453</v>
      </c>
      <c r="AC769" s="1" t="s">
        <v>37</v>
      </c>
    </row>
    <row r="770" spans="1:29" hidden="1" x14ac:dyDescent="0.25">
      <c r="A770" s="1" t="s">
        <v>33</v>
      </c>
      <c r="B770" s="1" t="s">
        <v>34</v>
      </c>
      <c r="C770" s="2">
        <v>45107</v>
      </c>
      <c r="D770" s="1" t="s">
        <v>73</v>
      </c>
      <c r="E770" s="1" t="s">
        <v>74</v>
      </c>
      <c r="F770" s="1" t="s">
        <v>37</v>
      </c>
      <c r="G770" s="1" t="s">
        <v>1015</v>
      </c>
      <c r="H770" s="1" t="s">
        <v>34</v>
      </c>
      <c r="I770" s="3">
        <v>77334</v>
      </c>
      <c r="J770" s="3">
        <v>0</v>
      </c>
      <c r="K770" s="1" t="s">
        <v>40</v>
      </c>
      <c r="L770" s="1" t="s">
        <v>133</v>
      </c>
      <c r="M770" s="1" t="s">
        <v>134</v>
      </c>
      <c r="N770" s="1" t="s">
        <v>79</v>
      </c>
      <c r="O770" s="1" t="s">
        <v>80</v>
      </c>
      <c r="P770" s="1" t="s">
        <v>43</v>
      </c>
      <c r="Q770" s="1" t="s">
        <v>43</v>
      </c>
      <c r="R770" s="3">
        <v>0</v>
      </c>
      <c r="S770" s="1" t="s">
        <v>44</v>
      </c>
      <c r="T770" s="1" t="s">
        <v>45</v>
      </c>
      <c r="U770" s="1" t="s">
        <v>1015</v>
      </c>
      <c r="V770" s="1" t="s">
        <v>46</v>
      </c>
      <c r="W770" s="1" t="s">
        <v>81</v>
      </c>
      <c r="X770" s="1" t="s">
        <v>1453</v>
      </c>
      <c r="Y770" s="1" t="s">
        <v>83</v>
      </c>
      <c r="Z770" s="1" t="s">
        <v>1405</v>
      </c>
      <c r="AA770" s="1" t="s">
        <v>51</v>
      </c>
      <c r="AB770" s="1" t="s">
        <v>1453</v>
      </c>
      <c r="AC770" s="1" t="s">
        <v>37</v>
      </c>
    </row>
    <row r="771" spans="1:29" hidden="1" x14ac:dyDescent="0.25">
      <c r="A771" s="1" t="s">
        <v>33</v>
      </c>
      <c r="B771" s="1" t="s">
        <v>34</v>
      </c>
      <c r="C771" s="2">
        <v>45107</v>
      </c>
      <c r="D771" s="1" t="s">
        <v>73</v>
      </c>
      <c r="E771" s="1" t="s">
        <v>74</v>
      </c>
      <c r="F771" s="1" t="s">
        <v>37</v>
      </c>
      <c r="G771" s="1" t="s">
        <v>1015</v>
      </c>
      <c r="H771" s="1" t="s">
        <v>34</v>
      </c>
      <c r="I771" s="3">
        <v>502667</v>
      </c>
      <c r="J771" s="3">
        <v>0</v>
      </c>
      <c r="K771" s="1" t="s">
        <v>40</v>
      </c>
      <c r="L771" s="1" t="s">
        <v>669</v>
      </c>
      <c r="M771" s="1" t="s">
        <v>670</v>
      </c>
      <c r="N771" s="1" t="s">
        <v>79</v>
      </c>
      <c r="O771" s="1" t="s">
        <v>80</v>
      </c>
      <c r="P771" s="1" t="s">
        <v>43</v>
      </c>
      <c r="Q771" s="1" t="s">
        <v>43</v>
      </c>
      <c r="R771" s="3">
        <v>0</v>
      </c>
      <c r="S771" s="1" t="s">
        <v>44</v>
      </c>
      <c r="T771" s="1" t="s">
        <v>45</v>
      </c>
      <c r="U771" s="1" t="s">
        <v>1015</v>
      </c>
      <c r="V771" s="1" t="s">
        <v>46</v>
      </c>
      <c r="W771" s="1" t="s">
        <v>81</v>
      </c>
      <c r="X771" s="1" t="s">
        <v>1453</v>
      </c>
      <c r="Y771" s="1" t="s">
        <v>83</v>
      </c>
      <c r="Z771" s="1" t="s">
        <v>1405</v>
      </c>
      <c r="AA771" s="1" t="s">
        <v>51</v>
      </c>
      <c r="AB771" s="1" t="s">
        <v>1453</v>
      </c>
      <c r="AC771" s="1" t="s">
        <v>37</v>
      </c>
    </row>
    <row r="772" spans="1:29" hidden="1" x14ac:dyDescent="0.25">
      <c r="A772" s="1" t="s">
        <v>33</v>
      </c>
      <c r="B772" s="1" t="s">
        <v>34</v>
      </c>
      <c r="C772" s="2">
        <v>45107</v>
      </c>
      <c r="D772" s="1" t="s">
        <v>73</v>
      </c>
      <c r="E772" s="1" t="s">
        <v>74</v>
      </c>
      <c r="F772" s="1" t="s">
        <v>37</v>
      </c>
      <c r="G772" s="1" t="s">
        <v>1015</v>
      </c>
      <c r="H772" s="1" t="s">
        <v>34</v>
      </c>
      <c r="I772" s="3">
        <v>38667</v>
      </c>
      <c r="J772" s="3">
        <v>0</v>
      </c>
      <c r="K772" s="1" t="s">
        <v>40</v>
      </c>
      <c r="L772" s="1" t="s">
        <v>692</v>
      </c>
      <c r="M772" s="1" t="s">
        <v>693</v>
      </c>
      <c r="N772" s="1" t="s">
        <v>79</v>
      </c>
      <c r="O772" s="1" t="s">
        <v>80</v>
      </c>
      <c r="P772" s="1" t="s">
        <v>43</v>
      </c>
      <c r="Q772" s="1" t="s">
        <v>43</v>
      </c>
      <c r="R772" s="3">
        <v>0</v>
      </c>
      <c r="S772" s="1" t="s">
        <v>44</v>
      </c>
      <c r="T772" s="1" t="s">
        <v>45</v>
      </c>
      <c r="U772" s="1" t="s">
        <v>1015</v>
      </c>
      <c r="V772" s="1" t="s">
        <v>46</v>
      </c>
      <c r="W772" s="1" t="s">
        <v>81</v>
      </c>
      <c r="X772" s="1" t="s">
        <v>1453</v>
      </c>
      <c r="Y772" s="1" t="s">
        <v>83</v>
      </c>
      <c r="Z772" s="1" t="s">
        <v>1405</v>
      </c>
      <c r="AA772" s="1" t="s">
        <v>51</v>
      </c>
      <c r="AB772" s="1" t="s">
        <v>1453</v>
      </c>
      <c r="AC772" s="1" t="s">
        <v>37</v>
      </c>
    </row>
    <row r="773" spans="1:29" hidden="1" x14ac:dyDescent="0.25">
      <c r="A773" s="1" t="s">
        <v>33</v>
      </c>
      <c r="B773" s="1" t="s">
        <v>34</v>
      </c>
      <c r="C773" s="2">
        <v>45107</v>
      </c>
      <c r="D773" s="1" t="s">
        <v>73</v>
      </c>
      <c r="E773" s="1" t="s">
        <v>74</v>
      </c>
      <c r="F773" s="1" t="s">
        <v>37</v>
      </c>
      <c r="G773" s="1" t="s">
        <v>1015</v>
      </c>
      <c r="H773" s="1" t="s">
        <v>34</v>
      </c>
      <c r="I773" s="3">
        <v>38667</v>
      </c>
      <c r="J773" s="3">
        <v>0</v>
      </c>
      <c r="K773" s="1" t="s">
        <v>40</v>
      </c>
      <c r="L773" s="1" t="s">
        <v>752</v>
      </c>
      <c r="M773" s="1" t="s">
        <v>753</v>
      </c>
      <c r="N773" s="1" t="s">
        <v>79</v>
      </c>
      <c r="O773" s="1" t="s">
        <v>80</v>
      </c>
      <c r="P773" s="1" t="s">
        <v>43</v>
      </c>
      <c r="Q773" s="1" t="s">
        <v>43</v>
      </c>
      <c r="R773" s="3">
        <v>0</v>
      </c>
      <c r="S773" s="1" t="s">
        <v>44</v>
      </c>
      <c r="T773" s="1" t="s">
        <v>45</v>
      </c>
      <c r="U773" s="1" t="s">
        <v>1015</v>
      </c>
      <c r="V773" s="1" t="s">
        <v>46</v>
      </c>
      <c r="W773" s="1" t="s">
        <v>81</v>
      </c>
      <c r="X773" s="1" t="s">
        <v>1453</v>
      </c>
      <c r="Y773" s="1" t="s">
        <v>83</v>
      </c>
      <c r="Z773" s="1" t="s">
        <v>1405</v>
      </c>
      <c r="AA773" s="1" t="s">
        <v>51</v>
      </c>
      <c r="AB773" s="1" t="s">
        <v>1453</v>
      </c>
      <c r="AC773" s="1" t="s">
        <v>37</v>
      </c>
    </row>
    <row r="774" spans="1:29" hidden="1" x14ac:dyDescent="0.25">
      <c r="A774" s="1" t="s">
        <v>33</v>
      </c>
      <c r="B774" s="1" t="s">
        <v>34</v>
      </c>
      <c r="C774" s="2">
        <v>45107</v>
      </c>
      <c r="D774" s="1" t="s">
        <v>73</v>
      </c>
      <c r="E774" s="1" t="s">
        <v>74</v>
      </c>
      <c r="F774" s="1" t="s">
        <v>37</v>
      </c>
      <c r="G774" s="1" t="s">
        <v>1015</v>
      </c>
      <c r="H774" s="1" t="s">
        <v>34</v>
      </c>
      <c r="I774" s="3">
        <v>755621</v>
      </c>
      <c r="J774" s="3">
        <v>0</v>
      </c>
      <c r="K774" s="1" t="s">
        <v>40</v>
      </c>
      <c r="L774" s="1" t="s">
        <v>537</v>
      </c>
      <c r="M774" s="1" t="s">
        <v>538</v>
      </c>
      <c r="N774" s="1" t="s">
        <v>79</v>
      </c>
      <c r="O774" s="1" t="s">
        <v>80</v>
      </c>
      <c r="P774" s="1" t="s">
        <v>43</v>
      </c>
      <c r="Q774" s="1" t="s">
        <v>43</v>
      </c>
      <c r="R774" s="3">
        <v>0</v>
      </c>
      <c r="S774" s="1" t="s">
        <v>44</v>
      </c>
      <c r="T774" s="1" t="s">
        <v>45</v>
      </c>
      <c r="U774" s="1" t="s">
        <v>1015</v>
      </c>
      <c r="V774" s="1" t="s">
        <v>46</v>
      </c>
      <c r="W774" s="1" t="s">
        <v>81</v>
      </c>
      <c r="X774" s="1" t="s">
        <v>1453</v>
      </c>
      <c r="Y774" s="1" t="s">
        <v>83</v>
      </c>
      <c r="Z774" s="1" t="s">
        <v>1405</v>
      </c>
      <c r="AA774" s="1" t="s">
        <v>51</v>
      </c>
      <c r="AB774" s="1" t="s">
        <v>1453</v>
      </c>
      <c r="AC774" s="1" t="s">
        <v>37</v>
      </c>
    </row>
    <row r="775" spans="1:29" hidden="1" x14ac:dyDescent="0.25">
      <c r="A775" s="1" t="s">
        <v>33</v>
      </c>
      <c r="B775" s="1" t="s">
        <v>34</v>
      </c>
      <c r="C775" s="2">
        <v>45107</v>
      </c>
      <c r="D775" s="1" t="s">
        <v>73</v>
      </c>
      <c r="E775" s="1" t="s">
        <v>74</v>
      </c>
      <c r="F775" s="1" t="s">
        <v>37</v>
      </c>
      <c r="G775" s="1" t="s">
        <v>1015</v>
      </c>
      <c r="H775" s="1" t="s">
        <v>34</v>
      </c>
      <c r="I775" s="3">
        <v>502667</v>
      </c>
      <c r="J775" s="3">
        <v>0</v>
      </c>
      <c r="K775" s="1" t="s">
        <v>40</v>
      </c>
      <c r="L775" s="1" t="s">
        <v>125</v>
      </c>
      <c r="M775" s="1" t="s">
        <v>126</v>
      </c>
      <c r="N775" s="1" t="s">
        <v>79</v>
      </c>
      <c r="O775" s="1" t="s">
        <v>80</v>
      </c>
      <c r="P775" s="1" t="s">
        <v>43</v>
      </c>
      <c r="Q775" s="1" t="s">
        <v>43</v>
      </c>
      <c r="R775" s="3">
        <v>0</v>
      </c>
      <c r="S775" s="1" t="s">
        <v>44</v>
      </c>
      <c r="T775" s="1" t="s">
        <v>45</v>
      </c>
      <c r="U775" s="1" t="s">
        <v>1015</v>
      </c>
      <c r="V775" s="1" t="s">
        <v>46</v>
      </c>
      <c r="W775" s="1" t="s">
        <v>81</v>
      </c>
      <c r="X775" s="1" t="s">
        <v>1453</v>
      </c>
      <c r="Y775" s="1" t="s">
        <v>83</v>
      </c>
      <c r="Z775" s="1" t="s">
        <v>1405</v>
      </c>
      <c r="AA775" s="1" t="s">
        <v>51</v>
      </c>
      <c r="AB775" s="1" t="s">
        <v>1453</v>
      </c>
      <c r="AC775" s="1" t="s">
        <v>37</v>
      </c>
    </row>
    <row r="776" spans="1:29" hidden="1" x14ac:dyDescent="0.25">
      <c r="A776" s="1" t="s">
        <v>33</v>
      </c>
      <c r="B776" s="1" t="s">
        <v>34</v>
      </c>
      <c r="C776" s="2">
        <v>45107</v>
      </c>
      <c r="D776" s="1" t="s">
        <v>73</v>
      </c>
      <c r="E776" s="1" t="s">
        <v>74</v>
      </c>
      <c r="F776" s="1" t="s">
        <v>37</v>
      </c>
      <c r="G776" s="1" t="s">
        <v>1015</v>
      </c>
      <c r="H776" s="1" t="s">
        <v>34</v>
      </c>
      <c r="I776" s="3">
        <v>193334</v>
      </c>
      <c r="J776" s="3">
        <v>0</v>
      </c>
      <c r="K776" s="1" t="s">
        <v>40</v>
      </c>
      <c r="L776" s="1" t="s">
        <v>1422</v>
      </c>
      <c r="M776" s="1" t="s">
        <v>733</v>
      </c>
      <c r="N776" s="1" t="s">
        <v>79</v>
      </c>
      <c r="O776" s="1" t="s">
        <v>80</v>
      </c>
      <c r="P776" s="1" t="s">
        <v>43</v>
      </c>
      <c r="Q776" s="1" t="s">
        <v>43</v>
      </c>
      <c r="R776" s="3">
        <v>0</v>
      </c>
      <c r="S776" s="1" t="s">
        <v>44</v>
      </c>
      <c r="T776" s="1" t="s">
        <v>45</v>
      </c>
      <c r="U776" s="1" t="s">
        <v>1015</v>
      </c>
      <c r="V776" s="1" t="s">
        <v>46</v>
      </c>
      <c r="W776" s="1" t="s">
        <v>81</v>
      </c>
      <c r="X776" s="1" t="s">
        <v>1453</v>
      </c>
      <c r="Y776" s="1" t="s">
        <v>83</v>
      </c>
      <c r="Z776" s="1" t="s">
        <v>1405</v>
      </c>
      <c r="AA776" s="1" t="s">
        <v>51</v>
      </c>
      <c r="AB776" s="1" t="s">
        <v>1453</v>
      </c>
      <c r="AC776" s="1" t="s">
        <v>37</v>
      </c>
    </row>
    <row r="777" spans="1:29" hidden="1" x14ac:dyDescent="0.25">
      <c r="A777" s="1" t="s">
        <v>33</v>
      </c>
      <c r="B777" s="1" t="s">
        <v>34</v>
      </c>
      <c r="C777" s="2">
        <v>45107</v>
      </c>
      <c r="D777" s="1" t="s">
        <v>73</v>
      </c>
      <c r="E777" s="1" t="s">
        <v>74</v>
      </c>
      <c r="F777" s="1" t="s">
        <v>37</v>
      </c>
      <c r="G777" s="1" t="s">
        <v>1015</v>
      </c>
      <c r="H777" s="1" t="s">
        <v>34</v>
      </c>
      <c r="I777" s="3">
        <v>38667</v>
      </c>
      <c r="J777" s="3">
        <v>0</v>
      </c>
      <c r="K777" s="1" t="s">
        <v>40</v>
      </c>
      <c r="L777" s="1" t="s">
        <v>115</v>
      </c>
      <c r="M777" s="1" t="s">
        <v>116</v>
      </c>
      <c r="N777" s="1" t="s">
        <v>79</v>
      </c>
      <c r="O777" s="1" t="s">
        <v>80</v>
      </c>
      <c r="P777" s="1" t="s">
        <v>43</v>
      </c>
      <c r="Q777" s="1" t="s">
        <v>43</v>
      </c>
      <c r="R777" s="3">
        <v>0</v>
      </c>
      <c r="S777" s="1" t="s">
        <v>44</v>
      </c>
      <c r="T777" s="1" t="s">
        <v>45</v>
      </c>
      <c r="U777" s="1" t="s">
        <v>1015</v>
      </c>
      <c r="V777" s="1" t="s">
        <v>46</v>
      </c>
      <c r="W777" s="1" t="s">
        <v>81</v>
      </c>
      <c r="X777" s="1" t="s">
        <v>1453</v>
      </c>
      <c r="Y777" s="1" t="s">
        <v>83</v>
      </c>
      <c r="Z777" s="1" t="s">
        <v>1405</v>
      </c>
      <c r="AA777" s="1" t="s">
        <v>51</v>
      </c>
      <c r="AB777" s="1" t="s">
        <v>1453</v>
      </c>
      <c r="AC777" s="1" t="s">
        <v>37</v>
      </c>
    </row>
    <row r="778" spans="1:29" hidden="1" x14ac:dyDescent="0.25">
      <c r="A778" s="1" t="s">
        <v>33</v>
      </c>
      <c r="B778" s="1" t="s">
        <v>34</v>
      </c>
      <c r="C778" s="2">
        <v>45107</v>
      </c>
      <c r="D778" s="1" t="s">
        <v>73</v>
      </c>
      <c r="E778" s="1" t="s">
        <v>74</v>
      </c>
      <c r="F778" s="1" t="s">
        <v>37</v>
      </c>
      <c r="G778" s="1" t="s">
        <v>1015</v>
      </c>
      <c r="H778" s="1" t="s">
        <v>34</v>
      </c>
      <c r="I778" s="3">
        <v>38667</v>
      </c>
      <c r="J778" s="3">
        <v>0</v>
      </c>
      <c r="K778" s="1" t="s">
        <v>40</v>
      </c>
      <c r="L778" s="1" t="s">
        <v>601</v>
      </c>
      <c r="M778" s="1" t="s">
        <v>602</v>
      </c>
      <c r="N778" s="1" t="s">
        <v>79</v>
      </c>
      <c r="O778" s="1" t="s">
        <v>80</v>
      </c>
      <c r="P778" s="1" t="s">
        <v>43</v>
      </c>
      <c r="Q778" s="1" t="s">
        <v>43</v>
      </c>
      <c r="R778" s="3">
        <v>0</v>
      </c>
      <c r="S778" s="1" t="s">
        <v>44</v>
      </c>
      <c r="T778" s="1" t="s">
        <v>45</v>
      </c>
      <c r="U778" s="1" t="s">
        <v>1015</v>
      </c>
      <c r="V778" s="1" t="s">
        <v>46</v>
      </c>
      <c r="W778" s="1" t="s">
        <v>81</v>
      </c>
      <c r="X778" s="1" t="s">
        <v>1453</v>
      </c>
      <c r="Y778" s="1" t="s">
        <v>83</v>
      </c>
      <c r="Z778" s="1" t="s">
        <v>1405</v>
      </c>
      <c r="AA778" s="1" t="s">
        <v>51</v>
      </c>
      <c r="AB778" s="1" t="s">
        <v>1453</v>
      </c>
      <c r="AC778" s="1" t="s">
        <v>37</v>
      </c>
    </row>
    <row r="779" spans="1:29" hidden="1" x14ac:dyDescent="0.25">
      <c r="A779" s="1" t="s">
        <v>33</v>
      </c>
      <c r="B779" s="1" t="s">
        <v>34</v>
      </c>
      <c r="C779" s="2">
        <v>45107</v>
      </c>
      <c r="D779" s="1" t="s">
        <v>73</v>
      </c>
      <c r="E779" s="1" t="s">
        <v>74</v>
      </c>
      <c r="F779" s="1" t="s">
        <v>37</v>
      </c>
      <c r="G779" s="1" t="s">
        <v>1015</v>
      </c>
      <c r="H779" s="1" t="s">
        <v>34</v>
      </c>
      <c r="I779" s="3">
        <v>502667</v>
      </c>
      <c r="J779" s="3">
        <v>0</v>
      </c>
      <c r="K779" s="1" t="s">
        <v>40</v>
      </c>
      <c r="L779" s="1" t="s">
        <v>649</v>
      </c>
      <c r="M779" s="1" t="s">
        <v>650</v>
      </c>
      <c r="N779" s="1" t="s">
        <v>79</v>
      </c>
      <c r="O779" s="1" t="s">
        <v>80</v>
      </c>
      <c r="P779" s="1" t="s">
        <v>43</v>
      </c>
      <c r="Q779" s="1" t="s">
        <v>43</v>
      </c>
      <c r="R779" s="3">
        <v>0</v>
      </c>
      <c r="S779" s="1" t="s">
        <v>44</v>
      </c>
      <c r="T779" s="1" t="s">
        <v>45</v>
      </c>
      <c r="U779" s="1" t="s">
        <v>1015</v>
      </c>
      <c r="V779" s="1" t="s">
        <v>46</v>
      </c>
      <c r="W779" s="1" t="s">
        <v>81</v>
      </c>
      <c r="X779" s="1" t="s">
        <v>1453</v>
      </c>
      <c r="Y779" s="1" t="s">
        <v>83</v>
      </c>
      <c r="Z779" s="1" t="s">
        <v>1405</v>
      </c>
      <c r="AA779" s="1" t="s">
        <v>51</v>
      </c>
      <c r="AB779" s="1" t="s">
        <v>1453</v>
      </c>
      <c r="AC779" s="1" t="s">
        <v>37</v>
      </c>
    </row>
    <row r="780" spans="1:29" hidden="1" x14ac:dyDescent="0.25">
      <c r="A780" s="1" t="s">
        <v>33</v>
      </c>
      <c r="B780" s="1" t="s">
        <v>34</v>
      </c>
      <c r="C780" s="2">
        <v>45107</v>
      </c>
      <c r="D780" s="1" t="s">
        <v>73</v>
      </c>
      <c r="E780" s="1" t="s">
        <v>74</v>
      </c>
      <c r="F780" s="1" t="s">
        <v>37</v>
      </c>
      <c r="G780" s="1" t="s">
        <v>1015</v>
      </c>
      <c r="H780" s="1" t="s">
        <v>34</v>
      </c>
      <c r="I780" s="3">
        <v>298173</v>
      </c>
      <c r="J780" s="3">
        <v>0</v>
      </c>
      <c r="K780" s="1" t="s">
        <v>40</v>
      </c>
      <c r="L780" s="1" t="s">
        <v>1050</v>
      </c>
      <c r="M780" s="1" t="s">
        <v>785</v>
      </c>
      <c r="N780" s="1" t="s">
        <v>79</v>
      </c>
      <c r="O780" s="1" t="s">
        <v>80</v>
      </c>
      <c r="P780" s="1" t="s">
        <v>43</v>
      </c>
      <c r="Q780" s="1" t="s">
        <v>43</v>
      </c>
      <c r="R780" s="3">
        <v>0</v>
      </c>
      <c r="S780" s="1" t="s">
        <v>44</v>
      </c>
      <c r="T780" s="1" t="s">
        <v>45</v>
      </c>
      <c r="U780" s="1" t="s">
        <v>1015</v>
      </c>
      <c r="V780" s="1" t="s">
        <v>46</v>
      </c>
      <c r="W780" s="1" t="s">
        <v>81</v>
      </c>
      <c r="X780" s="1" t="s">
        <v>1453</v>
      </c>
      <c r="Y780" s="1" t="s">
        <v>83</v>
      </c>
      <c r="Z780" s="1" t="s">
        <v>1405</v>
      </c>
      <c r="AA780" s="1" t="s">
        <v>51</v>
      </c>
      <c r="AB780" s="1" t="s">
        <v>1453</v>
      </c>
      <c r="AC780" s="1" t="s">
        <v>37</v>
      </c>
    </row>
    <row r="781" spans="1:29" hidden="1" x14ac:dyDescent="0.25">
      <c r="A781" s="1" t="s">
        <v>33</v>
      </c>
      <c r="B781" s="1" t="s">
        <v>34</v>
      </c>
      <c r="C781" s="2">
        <v>45107</v>
      </c>
      <c r="D781" s="1" t="s">
        <v>73</v>
      </c>
      <c r="E781" s="1" t="s">
        <v>74</v>
      </c>
      <c r="F781" s="1" t="s">
        <v>37</v>
      </c>
      <c r="G781" s="1" t="s">
        <v>1015</v>
      </c>
      <c r="H781" s="1" t="s">
        <v>34</v>
      </c>
      <c r="I781" s="3">
        <v>2941120</v>
      </c>
      <c r="J781" s="3">
        <v>0</v>
      </c>
      <c r="K781" s="1" t="s">
        <v>40</v>
      </c>
      <c r="L781" s="1" t="s">
        <v>1455</v>
      </c>
      <c r="M781" s="1" t="s">
        <v>1456</v>
      </c>
      <c r="N781" s="1" t="s">
        <v>1457</v>
      </c>
      <c r="O781" s="1" t="s">
        <v>1458</v>
      </c>
      <c r="P781" s="1" t="s">
        <v>43</v>
      </c>
      <c r="Q781" s="1" t="s">
        <v>43</v>
      </c>
      <c r="R781" s="3">
        <v>0</v>
      </c>
      <c r="S781" s="1" t="s">
        <v>44</v>
      </c>
      <c r="T781" s="1" t="s">
        <v>45</v>
      </c>
      <c r="U781" s="1" t="s">
        <v>1015</v>
      </c>
      <c r="V781" s="1" t="s">
        <v>46</v>
      </c>
      <c r="W781" s="1" t="s">
        <v>81</v>
      </c>
      <c r="X781" s="1" t="s">
        <v>1453</v>
      </c>
      <c r="Y781" s="1" t="s">
        <v>83</v>
      </c>
      <c r="Z781" s="1" t="s">
        <v>1405</v>
      </c>
      <c r="AA781" s="1" t="s">
        <v>51</v>
      </c>
      <c r="AB781" s="1" t="s">
        <v>1453</v>
      </c>
      <c r="AC781" s="1" t="s">
        <v>37</v>
      </c>
    </row>
    <row r="782" spans="1:29" hidden="1" x14ac:dyDescent="0.25">
      <c r="A782" s="1" t="s">
        <v>33</v>
      </c>
      <c r="B782" s="1" t="s">
        <v>34</v>
      </c>
      <c r="C782" s="2">
        <v>45107</v>
      </c>
      <c r="D782" s="1" t="s">
        <v>73</v>
      </c>
      <c r="E782" s="1" t="s">
        <v>74</v>
      </c>
      <c r="F782" s="1" t="s">
        <v>37</v>
      </c>
      <c r="G782" s="1" t="s">
        <v>1015</v>
      </c>
      <c r="H782" s="1" t="s">
        <v>34</v>
      </c>
      <c r="I782" s="3">
        <v>77334</v>
      </c>
      <c r="J782" s="3">
        <v>0</v>
      </c>
      <c r="K782" s="1" t="s">
        <v>40</v>
      </c>
      <c r="L782" s="1" t="s">
        <v>488</v>
      </c>
      <c r="M782" s="1" t="s">
        <v>489</v>
      </c>
      <c r="N782" s="1" t="s">
        <v>79</v>
      </c>
      <c r="O782" s="1" t="s">
        <v>80</v>
      </c>
      <c r="P782" s="1" t="s">
        <v>43</v>
      </c>
      <c r="Q782" s="1" t="s">
        <v>43</v>
      </c>
      <c r="R782" s="3">
        <v>0</v>
      </c>
      <c r="S782" s="1" t="s">
        <v>44</v>
      </c>
      <c r="T782" s="1" t="s">
        <v>45</v>
      </c>
      <c r="U782" s="1" t="s">
        <v>1015</v>
      </c>
      <c r="V782" s="1" t="s">
        <v>46</v>
      </c>
      <c r="W782" s="1" t="s">
        <v>81</v>
      </c>
      <c r="X782" s="1" t="s">
        <v>1453</v>
      </c>
      <c r="Y782" s="1" t="s">
        <v>83</v>
      </c>
      <c r="Z782" s="1" t="s">
        <v>1405</v>
      </c>
      <c r="AA782" s="1" t="s">
        <v>51</v>
      </c>
      <c r="AB782" s="1" t="s">
        <v>1453</v>
      </c>
      <c r="AC782" s="1" t="s">
        <v>37</v>
      </c>
    </row>
    <row r="783" spans="1:29" hidden="1" x14ac:dyDescent="0.25">
      <c r="A783" s="1" t="s">
        <v>33</v>
      </c>
      <c r="B783" s="1" t="s">
        <v>34</v>
      </c>
      <c r="C783" s="2">
        <v>45107</v>
      </c>
      <c r="D783" s="1" t="s">
        <v>73</v>
      </c>
      <c r="E783" s="1" t="s">
        <v>74</v>
      </c>
      <c r="F783" s="1" t="s">
        <v>37</v>
      </c>
      <c r="G783" s="1" t="s">
        <v>1015</v>
      </c>
      <c r="H783" s="1" t="s">
        <v>34</v>
      </c>
      <c r="I783" s="3">
        <v>2379971</v>
      </c>
      <c r="J783" s="3">
        <v>0</v>
      </c>
      <c r="K783" s="1" t="s">
        <v>40</v>
      </c>
      <c r="L783" s="1" t="s">
        <v>851</v>
      </c>
      <c r="M783" s="1" t="s">
        <v>852</v>
      </c>
      <c r="N783" s="1" t="s">
        <v>1459</v>
      </c>
      <c r="O783" s="1" t="s">
        <v>1460</v>
      </c>
      <c r="P783" s="1" t="s">
        <v>43</v>
      </c>
      <c r="Q783" s="1" t="s">
        <v>43</v>
      </c>
      <c r="R783" s="3">
        <v>0</v>
      </c>
      <c r="S783" s="1" t="s">
        <v>44</v>
      </c>
      <c r="T783" s="1" t="s">
        <v>45</v>
      </c>
      <c r="U783" s="1" t="s">
        <v>1015</v>
      </c>
      <c r="V783" s="1" t="s">
        <v>46</v>
      </c>
      <c r="W783" s="1" t="s">
        <v>81</v>
      </c>
      <c r="X783" s="1" t="s">
        <v>1453</v>
      </c>
      <c r="Y783" s="1" t="s">
        <v>83</v>
      </c>
      <c r="Z783" s="1" t="s">
        <v>1405</v>
      </c>
      <c r="AA783" s="1" t="s">
        <v>51</v>
      </c>
      <c r="AB783" s="1" t="s">
        <v>1453</v>
      </c>
      <c r="AC783" s="1" t="s">
        <v>37</v>
      </c>
    </row>
    <row r="784" spans="1:29" hidden="1" x14ac:dyDescent="0.25">
      <c r="A784" s="1" t="s">
        <v>33</v>
      </c>
      <c r="B784" s="1" t="s">
        <v>34</v>
      </c>
      <c r="C784" s="2">
        <v>45107</v>
      </c>
      <c r="D784" s="1" t="s">
        <v>73</v>
      </c>
      <c r="E784" s="1" t="s">
        <v>74</v>
      </c>
      <c r="F784" s="1" t="s">
        <v>37</v>
      </c>
      <c r="G784" s="1" t="s">
        <v>1015</v>
      </c>
      <c r="H784" s="1" t="s">
        <v>34</v>
      </c>
      <c r="I784" s="3">
        <v>502667</v>
      </c>
      <c r="J784" s="3">
        <v>0</v>
      </c>
      <c r="K784" s="1" t="s">
        <v>40</v>
      </c>
      <c r="L784" s="1" t="s">
        <v>113</v>
      </c>
      <c r="M784" s="1" t="s">
        <v>114</v>
      </c>
      <c r="N784" s="1" t="s">
        <v>79</v>
      </c>
      <c r="O784" s="1" t="s">
        <v>80</v>
      </c>
      <c r="P784" s="1" t="s">
        <v>43</v>
      </c>
      <c r="Q784" s="1" t="s">
        <v>43</v>
      </c>
      <c r="R784" s="3">
        <v>0</v>
      </c>
      <c r="S784" s="1" t="s">
        <v>44</v>
      </c>
      <c r="T784" s="1" t="s">
        <v>45</v>
      </c>
      <c r="U784" s="1" t="s">
        <v>1015</v>
      </c>
      <c r="V784" s="1" t="s">
        <v>46</v>
      </c>
      <c r="W784" s="1" t="s">
        <v>81</v>
      </c>
      <c r="X784" s="1" t="s">
        <v>1453</v>
      </c>
      <c r="Y784" s="1" t="s">
        <v>83</v>
      </c>
      <c r="Z784" s="1" t="s">
        <v>1405</v>
      </c>
      <c r="AA784" s="1" t="s">
        <v>51</v>
      </c>
      <c r="AB784" s="1" t="s">
        <v>1453</v>
      </c>
      <c r="AC784" s="1" t="s">
        <v>37</v>
      </c>
    </row>
    <row r="785" spans="1:29" hidden="1" x14ac:dyDescent="0.25">
      <c r="A785" s="1" t="s">
        <v>33</v>
      </c>
      <c r="B785" s="1" t="s">
        <v>34</v>
      </c>
      <c r="C785" s="2">
        <v>45107</v>
      </c>
      <c r="D785" s="1" t="s">
        <v>73</v>
      </c>
      <c r="E785" s="1" t="s">
        <v>74</v>
      </c>
      <c r="F785" s="1" t="s">
        <v>37</v>
      </c>
      <c r="G785" s="1" t="s">
        <v>1015</v>
      </c>
      <c r="H785" s="1" t="s">
        <v>34</v>
      </c>
      <c r="I785" s="3">
        <v>47209</v>
      </c>
      <c r="J785" s="3">
        <v>0</v>
      </c>
      <c r="K785" s="1" t="s">
        <v>40</v>
      </c>
      <c r="L785" s="1" t="s">
        <v>482</v>
      </c>
      <c r="M785" s="1" t="s">
        <v>483</v>
      </c>
      <c r="N785" s="1" t="s">
        <v>79</v>
      </c>
      <c r="O785" s="1" t="s">
        <v>80</v>
      </c>
      <c r="P785" s="1" t="s">
        <v>43</v>
      </c>
      <c r="Q785" s="1" t="s">
        <v>43</v>
      </c>
      <c r="R785" s="3">
        <v>0</v>
      </c>
      <c r="S785" s="1" t="s">
        <v>44</v>
      </c>
      <c r="T785" s="1" t="s">
        <v>45</v>
      </c>
      <c r="U785" s="1" t="s">
        <v>1015</v>
      </c>
      <c r="V785" s="1" t="s">
        <v>46</v>
      </c>
      <c r="W785" s="1" t="s">
        <v>81</v>
      </c>
      <c r="X785" s="1" t="s">
        <v>1453</v>
      </c>
      <c r="Y785" s="1" t="s">
        <v>83</v>
      </c>
      <c r="Z785" s="1" t="s">
        <v>1405</v>
      </c>
      <c r="AA785" s="1" t="s">
        <v>51</v>
      </c>
      <c r="AB785" s="1" t="s">
        <v>1453</v>
      </c>
      <c r="AC785" s="1" t="s">
        <v>37</v>
      </c>
    </row>
    <row r="786" spans="1:29" hidden="1" x14ac:dyDescent="0.25">
      <c r="A786" s="1" t="s">
        <v>33</v>
      </c>
      <c r="B786" s="1" t="s">
        <v>34</v>
      </c>
      <c r="C786" s="2">
        <v>45107</v>
      </c>
      <c r="D786" s="1" t="s">
        <v>73</v>
      </c>
      <c r="E786" s="1" t="s">
        <v>74</v>
      </c>
      <c r="F786" s="1" t="s">
        <v>37</v>
      </c>
      <c r="G786" s="1" t="s">
        <v>1015</v>
      </c>
      <c r="H786" s="1" t="s">
        <v>34</v>
      </c>
      <c r="I786" s="3">
        <v>309334</v>
      </c>
      <c r="J786" s="3">
        <v>0</v>
      </c>
      <c r="K786" s="1" t="s">
        <v>40</v>
      </c>
      <c r="L786" s="1" t="s">
        <v>1454</v>
      </c>
      <c r="M786" s="1" t="s">
        <v>828</v>
      </c>
      <c r="N786" s="1" t="s">
        <v>79</v>
      </c>
      <c r="O786" s="1" t="s">
        <v>80</v>
      </c>
      <c r="P786" s="1" t="s">
        <v>43</v>
      </c>
      <c r="Q786" s="1" t="s">
        <v>43</v>
      </c>
      <c r="R786" s="3">
        <v>0</v>
      </c>
      <c r="S786" s="1" t="s">
        <v>44</v>
      </c>
      <c r="T786" s="1" t="s">
        <v>45</v>
      </c>
      <c r="U786" s="1" t="s">
        <v>1015</v>
      </c>
      <c r="V786" s="1" t="s">
        <v>46</v>
      </c>
      <c r="W786" s="1" t="s">
        <v>81</v>
      </c>
      <c r="X786" s="1" t="s">
        <v>1453</v>
      </c>
      <c r="Y786" s="1" t="s">
        <v>83</v>
      </c>
      <c r="Z786" s="1" t="s">
        <v>1405</v>
      </c>
      <c r="AA786" s="1" t="s">
        <v>51</v>
      </c>
      <c r="AB786" s="1" t="s">
        <v>1453</v>
      </c>
      <c r="AC786" s="1" t="s">
        <v>37</v>
      </c>
    </row>
    <row r="787" spans="1:29" hidden="1" x14ac:dyDescent="0.25">
      <c r="A787" s="1" t="s">
        <v>33</v>
      </c>
      <c r="B787" s="1" t="s">
        <v>34</v>
      </c>
      <c r="C787" s="2">
        <v>45107</v>
      </c>
      <c r="D787" s="1" t="s">
        <v>73</v>
      </c>
      <c r="E787" s="1" t="s">
        <v>74</v>
      </c>
      <c r="F787" s="1" t="s">
        <v>37</v>
      </c>
      <c r="G787" s="1" t="s">
        <v>1015</v>
      </c>
      <c r="H787" s="1" t="s">
        <v>34</v>
      </c>
      <c r="I787" s="3">
        <v>193334</v>
      </c>
      <c r="J787" s="3">
        <v>0</v>
      </c>
      <c r="K787" s="1" t="s">
        <v>40</v>
      </c>
      <c r="L787" s="1" t="s">
        <v>773</v>
      </c>
      <c r="M787" s="1" t="s">
        <v>774</v>
      </c>
      <c r="N787" s="1" t="s">
        <v>79</v>
      </c>
      <c r="O787" s="1" t="s">
        <v>80</v>
      </c>
      <c r="P787" s="1" t="s">
        <v>43</v>
      </c>
      <c r="Q787" s="1" t="s">
        <v>43</v>
      </c>
      <c r="R787" s="3">
        <v>0</v>
      </c>
      <c r="S787" s="1" t="s">
        <v>44</v>
      </c>
      <c r="T787" s="1" t="s">
        <v>45</v>
      </c>
      <c r="U787" s="1" t="s">
        <v>1015</v>
      </c>
      <c r="V787" s="1" t="s">
        <v>46</v>
      </c>
      <c r="W787" s="1" t="s">
        <v>81</v>
      </c>
      <c r="X787" s="1" t="s">
        <v>1453</v>
      </c>
      <c r="Y787" s="1" t="s">
        <v>83</v>
      </c>
      <c r="Z787" s="1" t="s">
        <v>1405</v>
      </c>
      <c r="AA787" s="1" t="s">
        <v>51</v>
      </c>
      <c r="AB787" s="1" t="s">
        <v>1453</v>
      </c>
      <c r="AC787" s="1" t="s">
        <v>37</v>
      </c>
    </row>
    <row r="788" spans="1:29" hidden="1" x14ac:dyDescent="0.25">
      <c r="A788" s="1" t="s">
        <v>33</v>
      </c>
      <c r="B788" s="1" t="s">
        <v>34</v>
      </c>
      <c r="C788" s="2">
        <v>45107</v>
      </c>
      <c r="D788" s="1" t="s">
        <v>73</v>
      </c>
      <c r="E788" s="1" t="s">
        <v>74</v>
      </c>
      <c r="F788" s="1" t="s">
        <v>37</v>
      </c>
      <c r="G788" s="1" t="s">
        <v>1015</v>
      </c>
      <c r="H788" s="1" t="s">
        <v>34</v>
      </c>
      <c r="I788" s="3">
        <v>580000</v>
      </c>
      <c r="J788" s="3">
        <v>0</v>
      </c>
      <c r="K788" s="1" t="s">
        <v>40</v>
      </c>
      <c r="L788" s="1" t="s">
        <v>117</v>
      </c>
      <c r="M788" s="1" t="s">
        <v>118</v>
      </c>
      <c r="N788" s="1" t="s">
        <v>79</v>
      </c>
      <c r="O788" s="1" t="s">
        <v>80</v>
      </c>
      <c r="P788" s="1" t="s">
        <v>43</v>
      </c>
      <c r="Q788" s="1" t="s">
        <v>43</v>
      </c>
      <c r="R788" s="3">
        <v>0</v>
      </c>
      <c r="S788" s="1" t="s">
        <v>44</v>
      </c>
      <c r="T788" s="1" t="s">
        <v>45</v>
      </c>
      <c r="U788" s="1" t="s">
        <v>1015</v>
      </c>
      <c r="V788" s="1" t="s">
        <v>46</v>
      </c>
      <c r="W788" s="1" t="s">
        <v>81</v>
      </c>
      <c r="X788" s="1" t="s">
        <v>1453</v>
      </c>
      <c r="Y788" s="1" t="s">
        <v>83</v>
      </c>
      <c r="Z788" s="1" t="s">
        <v>1405</v>
      </c>
      <c r="AA788" s="1" t="s">
        <v>51</v>
      </c>
      <c r="AB788" s="1" t="s">
        <v>1453</v>
      </c>
      <c r="AC788" s="1" t="s">
        <v>37</v>
      </c>
    </row>
    <row r="789" spans="1:29" hidden="1" x14ac:dyDescent="0.25">
      <c r="A789" s="1" t="s">
        <v>33</v>
      </c>
      <c r="B789" s="1" t="s">
        <v>34</v>
      </c>
      <c r="C789" s="2">
        <v>45107</v>
      </c>
      <c r="D789" s="1" t="s">
        <v>73</v>
      </c>
      <c r="E789" s="1" t="s">
        <v>74</v>
      </c>
      <c r="F789" s="1" t="s">
        <v>37</v>
      </c>
      <c r="G789" s="1" t="s">
        <v>1015</v>
      </c>
      <c r="H789" s="1" t="s">
        <v>34</v>
      </c>
      <c r="I789" s="3">
        <v>580000</v>
      </c>
      <c r="J789" s="3">
        <v>0</v>
      </c>
      <c r="K789" s="1" t="s">
        <v>40</v>
      </c>
      <c r="L789" s="1" t="s">
        <v>669</v>
      </c>
      <c r="M789" s="1" t="s">
        <v>670</v>
      </c>
      <c r="N789" s="1" t="s">
        <v>79</v>
      </c>
      <c r="O789" s="1" t="s">
        <v>80</v>
      </c>
      <c r="P789" s="1" t="s">
        <v>43</v>
      </c>
      <c r="Q789" s="1" t="s">
        <v>43</v>
      </c>
      <c r="R789" s="3">
        <v>0</v>
      </c>
      <c r="S789" s="1" t="s">
        <v>44</v>
      </c>
      <c r="T789" s="1" t="s">
        <v>45</v>
      </c>
      <c r="U789" s="1" t="s">
        <v>1015</v>
      </c>
      <c r="V789" s="1" t="s">
        <v>46</v>
      </c>
      <c r="W789" s="1" t="s">
        <v>81</v>
      </c>
      <c r="X789" s="1" t="s">
        <v>1453</v>
      </c>
      <c r="Y789" s="1" t="s">
        <v>83</v>
      </c>
      <c r="Z789" s="1" t="s">
        <v>1405</v>
      </c>
      <c r="AA789" s="1" t="s">
        <v>51</v>
      </c>
      <c r="AB789" s="1" t="s">
        <v>1453</v>
      </c>
      <c r="AC789" s="1" t="s">
        <v>37</v>
      </c>
    </row>
    <row r="790" spans="1:29" hidden="1" x14ac:dyDescent="0.25">
      <c r="A790" s="1" t="s">
        <v>33</v>
      </c>
      <c r="B790" s="1" t="s">
        <v>34</v>
      </c>
      <c r="C790" s="2">
        <v>45107</v>
      </c>
      <c r="D790" s="1" t="s">
        <v>73</v>
      </c>
      <c r="E790" s="1" t="s">
        <v>74</v>
      </c>
      <c r="F790" s="1" t="s">
        <v>37</v>
      </c>
      <c r="G790" s="1" t="s">
        <v>1015</v>
      </c>
      <c r="H790" s="1" t="s">
        <v>34</v>
      </c>
      <c r="I790" s="3">
        <v>38667</v>
      </c>
      <c r="J790" s="3">
        <v>0</v>
      </c>
      <c r="K790" s="1" t="s">
        <v>40</v>
      </c>
      <c r="L790" s="1" t="s">
        <v>692</v>
      </c>
      <c r="M790" s="1" t="s">
        <v>693</v>
      </c>
      <c r="N790" s="1" t="s">
        <v>79</v>
      </c>
      <c r="O790" s="1" t="s">
        <v>80</v>
      </c>
      <c r="P790" s="1" t="s">
        <v>43</v>
      </c>
      <c r="Q790" s="1" t="s">
        <v>43</v>
      </c>
      <c r="R790" s="3">
        <v>0</v>
      </c>
      <c r="S790" s="1" t="s">
        <v>44</v>
      </c>
      <c r="T790" s="1" t="s">
        <v>45</v>
      </c>
      <c r="U790" s="1" t="s">
        <v>1015</v>
      </c>
      <c r="V790" s="1" t="s">
        <v>46</v>
      </c>
      <c r="W790" s="1" t="s">
        <v>81</v>
      </c>
      <c r="X790" s="1" t="s">
        <v>1453</v>
      </c>
      <c r="Y790" s="1" t="s">
        <v>83</v>
      </c>
      <c r="Z790" s="1" t="s">
        <v>1405</v>
      </c>
      <c r="AA790" s="1" t="s">
        <v>51</v>
      </c>
      <c r="AB790" s="1" t="s">
        <v>1453</v>
      </c>
      <c r="AC790" s="1" t="s">
        <v>37</v>
      </c>
    </row>
    <row r="791" spans="1:29" hidden="1" x14ac:dyDescent="0.25">
      <c r="A791" s="1" t="s">
        <v>33</v>
      </c>
      <c r="B791" s="1" t="s">
        <v>34</v>
      </c>
      <c r="C791" s="2">
        <v>45107</v>
      </c>
      <c r="D791" s="1" t="s">
        <v>73</v>
      </c>
      <c r="E791" s="1" t="s">
        <v>74</v>
      </c>
      <c r="F791" s="1" t="s">
        <v>37</v>
      </c>
      <c r="G791" s="1" t="s">
        <v>1015</v>
      </c>
      <c r="H791" s="1" t="s">
        <v>34</v>
      </c>
      <c r="I791" s="3">
        <v>174374</v>
      </c>
      <c r="J791" s="3">
        <v>0</v>
      </c>
      <c r="K791" s="1" t="s">
        <v>40</v>
      </c>
      <c r="L791" s="1" t="s">
        <v>537</v>
      </c>
      <c r="M791" s="1" t="s">
        <v>538</v>
      </c>
      <c r="N791" s="1" t="s">
        <v>79</v>
      </c>
      <c r="O791" s="1" t="s">
        <v>80</v>
      </c>
      <c r="P791" s="1" t="s">
        <v>43</v>
      </c>
      <c r="Q791" s="1" t="s">
        <v>43</v>
      </c>
      <c r="R791" s="3">
        <v>0</v>
      </c>
      <c r="S791" s="1" t="s">
        <v>44</v>
      </c>
      <c r="T791" s="1" t="s">
        <v>45</v>
      </c>
      <c r="U791" s="1" t="s">
        <v>1015</v>
      </c>
      <c r="V791" s="1" t="s">
        <v>46</v>
      </c>
      <c r="W791" s="1" t="s">
        <v>81</v>
      </c>
      <c r="X791" s="1" t="s">
        <v>1453</v>
      </c>
      <c r="Y791" s="1" t="s">
        <v>83</v>
      </c>
      <c r="Z791" s="1" t="s">
        <v>1405</v>
      </c>
      <c r="AA791" s="1" t="s">
        <v>51</v>
      </c>
      <c r="AB791" s="1" t="s">
        <v>1453</v>
      </c>
      <c r="AC791" s="1" t="s">
        <v>37</v>
      </c>
    </row>
    <row r="792" spans="1:29" hidden="1" x14ac:dyDescent="0.25">
      <c r="A792" s="1" t="s">
        <v>33</v>
      </c>
      <c r="B792" s="1" t="s">
        <v>34</v>
      </c>
      <c r="C792" s="2">
        <v>45107</v>
      </c>
      <c r="D792" s="1" t="s">
        <v>73</v>
      </c>
      <c r="E792" s="1" t="s">
        <v>74</v>
      </c>
      <c r="F792" s="1" t="s">
        <v>37</v>
      </c>
      <c r="G792" s="1" t="s">
        <v>1015</v>
      </c>
      <c r="H792" s="1" t="s">
        <v>34</v>
      </c>
      <c r="I792" s="3">
        <v>502667</v>
      </c>
      <c r="J792" s="3">
        <v>0</v>
      </c>
      <c r="K792" s="1" t="s">
        <v>40</v>
      </c>
      <c r="L792" s="1" t="s">
        <v>125</v>
      </c>
      <c r="M792" s="1" t="s">
        <v>126</v>
      </c>
      <c r="N792" s="1" t="s">
        <v>79</v>
      </c>
      <c r="O792" s="1" t="s">
        <v>80</v>
      </c>
      <c r="P792" s="1" t="s">
        <v>43</v>
      </c>
      <c r="Q792" s="1" t="s">
        <v>43</v>
      </c>
      <c r="R792" s="3">
        <v>0</v>
      </c>
      <c r="S792" s="1" t="s">
        <v>44</v>
      </c>
      <c r="T792" s="1" t="s">
        <v>45</v>
      </c>
      <c r="U792" s="1" t="s">
        <v>1015</v>
      </c>
      <c r="V792" s="1" t="s">
        <v>46</v>
      </c>
      <c r="W792" s="1" t="s">
        <v>81</v>
      </c>
      <c r="X792" s="1" t="s">
        <v>1453</v>
      </c>
      <c r="Y792" s="1" t="s">
        <v>83</v>
      </c>
      <c r="Z792" s="1" t="s">
        <v>1405</v>
      </c>
      <c r="AA792" s="1" t="s">
        <v>51</v>
      </c>
      <c r="AB792" s="1" t="s">
        <v>1453</v>
      </c>
      <c r="AC792" s="1" t="s">
        <v>37</v>
      </c>
    </row>
    <row r="793" spans="1:29" hidden="1" x14ac:dyDescent="0.25">
      <c r="A793" s="1" t="s">
        <v>33</v>
      </c>
      <c r="B793" s="1" t="s">
        <v>34</v>
      </c>
      <c r="C793" s="2">
        <v>45107</v>
      </c>
      <c r="D793" s="1" t="s">
        <v>73</v>
      </c>
      <c r="E793" s="1" t="s">
        <v>74</v>
      </c>
      <c r="F793" s="1" t="s">
        <v>37</v>
      </c>
      <c r="G793" s="1" t="s">
        <v>1015</v>
      </c>
      <c r="H793" s="1" t="s">
        <v>34</v>
      </c>
      <c r="I793" s="3">
        <v>41342</v>
      </c>
      <c r="J793" s="3">
        <v>0</v>
      </c>
      <c r="K793" s="1" t="s">
        <v>40</v>
      </c>
      <c r="L793" s="1" t="s">
        <v>569</v>
      </c>
      <c r="M793" s="1" t="s">
        <v>570</v>
      </c>
      <c r="N793" s="1" t="s">
        <v>79</v>
      </c>
      <c r="O793" s="1" t="s">
        <v>80</v>
      </c>
      <c r="P793" s="1" t="s">
        <v>43</v>
      </c>
      <c r="Q793" s="1" t="s">
        <v>43</v>
      </c>
      <c r="R793" s="3">
        <v>0</v>
      </c>
      <c r="S793" s="1" t="s">
        <v>44</v>
      </c>
      <c r="T793" s="1" t="s">
        <v>45</v>
      </c>
      <c r="U793" s="1" t="s">
        <v>1015</v>
      </c>
      <c r="V793" s="1" t="s">
        <v>46</v>
      </c>
      <c r="W793" s="1" t="s">
        <v>81</v>
      </c>
      <c r="X793" s="1" t="s">
        <v>1453</v>
      </c>
      <c r="Y793" s="1" t="s">
        <v>83</v>
      </c>
      <c r="Z793" s="1" t="s">
        <v>1405</v>
      </c>
      <c r="AA793" s="1" t="s">
        <v>51</v>
      </c>
      <c r="AB793" s="1" t="s">
        <v>1453</v>
      </c>
      <c r="AC793" s="1" t="s">
        <v>37</v>
      </c>
    </row>
    <row r="794" spans="1:29" hidden="1" x14ac:dyDescent="0.25">
      <c r="A794" s="1" t="s">
        <v>33</v>
      </c>
      <c r="B794" s="1" t="s">
        <v>34</v>
      </c>
      <c r="C794" s="2">
        <v>45107</v>
      </c>
      <c r="D794" s="1" t="s">
        <v>73</v>
      </c>
      <c r="E794" s="1" t="s">
        <v>74</v>
      </c>
      <c r="F794" s="1" t="s">
        <v>37</v>
      </c>
      <c r="G794" s="1" t="s">
        <v>1015</v>
      </c>
      <c r="H794" s="1" t="s">
        <v>34</v>
      </c>
      <c r="I794" s="3">
        <v>232001</v>
      </c>
      <c r="J794" s="3">
        <v>0</v>
      </c>
      <c r="K794" s="1" t="s">
        <v>40</v>
      </c>
      <c r="L794" s="1" t="s">
        <v>601</v>
      </c>
      <c r="M794" s="1" t="s">
        <v>602</v>
      </c>
      <c r="N794" s="1" t="s">
        <v>79</v>
      </c>
      <c r="O794" s="1" t="s">
        <v>80</v>
      </c>
      <c r="P794" s="1" t="s">
        <v>43</v>
      </c>
      <c r="Q794" s="1" t="s">
        <v>43</v>
      </c>
      <c r="R794" s="3">
        <v>0</v>
      </c>
      <c r="S794" s="1" t="s">
        <v>44</v>
      </c>
      <c r="T794" s="1" t="s">
        <v>45</v>
      </c>
      <c r="U794" s="1" t="s">
        <v>1015</v>
      </c>
      <c r="V794" s="1" t="s">
        <v>46</v>
      </c>
      <c r="W794" s="1" t="s">
        <v>81</v>
      </c>
      <c r="X794" s="1" t="s">
        <v>1453</v>
      </c>
      <c r="Y794" s="1" t="s">
        <v>83</v>
      </c>
      <c r="Z794" s="1" t="s">
        <v>1405</v>
      </c>
      <c r="AA794" s="1" t="s">
        <v>51</v>
      </c>
      <c r="AB794" s="1" t="s">
        <v>1453</v>
      </c>
      <c r="AC794" s="1" t="s">
        <v>37</v>
      </c>
    </row>
    <row r="795" spans="1:29" hidden="1" x14ac:dyDescent="0.25">
      <c r="A795" s="1" t="s">
        <v>33</v>
      </c>
      <c r="B795" s="1" t="s">
        <v>34</v>
      </c>
      <c r="C795" s="2">
        <v>45107</v>
      </c>
      <c r="D795" s="1" t="s">
        <v>73</v>
      </c>
      <c r="E795" s="1" t="s">
        <v>74</v>
      </c>
      <c r="F795" s="1" t="s">
        <v>37</v>
      </c>
      <c r="G795" s="1" t="s">
        <v>1015</v>
      </c>
      <c r="H795" s="1" t="s">
        <v>34</v>
      </c>
      <c r="I795" s="3">
        <v>580000</v>
      </c>
      <c r="J795" s="3">
        <v>0</v>
      </c>
      <c r="K795" s="1" t="s">
        <v>40</v>
      </c>
      <c r="L795" s="1" t="s">
        <v>649</v>
      </c>
      <c r="M795" s="1" t="s">
        <v>650</v>
      </c>
      <c r="N795" s="1" t="s">
        <v>79</v>
      </c>
      <c r="O795" s="1" t="s">
        <v>80</v>
      </c>
      <c r="P795" s="1" t="s">
        <v>43</v>
      </c>
      <c r="Q795" s="1" t="s">
        <v>43</v>
      </c>
      <c r="R795" s="3">
        <v>0</v>
      </c>
      <c r="S795" s="1" t="s">
        <v>44</v>
      </c>
      <c r="T795" s="1" t="s">
        <v>45</v>
      </c>
      <c r="U795" s="1" t="s">
        <v>1015</v>
      </c>
      <c r="V795" s="1" t="s">
        <v>46</v>
      </c>
      <c r="W795" s="1" t="s">
        <v>81</v>
      </c>
      <c r="X795" s="1" t="s">
        <v>1453</v>
      </c>
      <c r="Y795" s="1" t="s">
        <v>83</v>
      </c>
      <c r="Z795" s="1" t="s">
        <v>1405</v>
      </c>
      <c r="AA795" s="1" t="s">
        <v>51</v>
      </c>
      <c r="AB795" s="1" t="s">
        <v>1453</v>
      </c>
      <c r="AC795" s="1" t="s">
        <v>37</v>
      </c>
    </row>
    <row r="796" spans="1:29" hidden="1" x14ac:dyDescent="0.25">
      <c r="A796" s="1" t="s">
        <v>33</v>
      </c>
      <c r="B796" s="1" t="s">
        <v>34</v>
      </c>
      <c r="C796" s="2">
        <v>45107</v>
      </c>
      <c r="D796" s="1" t="s">
        <v>73</v>
      </c>
      <c r="E796" s="1" t="s">
        <v>74</v>
      </c>
      <c r="F796" s="1" t="s">
        <v>37</v>
      </c>
      <c r="G796" s="1" t="s">
        <v>1015</v>
      </c>
      <c r="H796" s="1" t="s">
        <v>34</v>
      </c>
      <c r="I796" s="3">
        <v>55863</v>
      </c>
      <c r="J796" s="3">
        <v>0</v>
      </c>
      <c r="K796" s="1" t="s">
        <v>40</v>
      </c>
      <c r="L796" s="1" t="s">
        <v>109</v>
      </c>
      <c r="M796" s="1" t="s">
        <v>110</v>
      </c>
      <c r="N796" s="1" t="s">
        <v>79</v>
      </c>
      <c r="O796" s="1" t="s">
        <v>80</v>
      </c>
      <c r="P796" s="1" t="s">
        <v>43</v>
      </c>
      <c r="Q796" s="1" t="s">
        <v>43</v>
      </c>
      <c r="R796" s="3">
        <v>0</v>
      </c>
      <c r="S796" s="1" t="s">
        <v>44</v>
      </c>
      <c r="T796" s="1" t="s">
        <v>45</v>
      </c>
      <c r="U796" s="1" t="s">
        <v>1015</v>
      </c>
      <c r="V796" s="1" t="s">
        <v>46</v>
      </c>
      <c r="W796" s="1" t="s">
        <v>81</v>
      </c>
      <c r="X796" s="1" t="s">
        <v>1453</v>
      </c>
      <c r="Y796" s="1" t="s">
        <v>83</v>
      </c>
      <c r="Z796" s="1" t="s">
        <v>1405</v>
      </c>
      <c r="AA796" s="1" t="s">
        <v>51</v>
      </c>
      <c r="AB796" s="1" t="s">
        <v>1453</v>
      </c>
      <c r="AC796" s="1" t="s">
        <v>37</v>
      </c>
    </row>
    <row r="797" spans="1:29" hidden="1" x14ac:dyDescent="0.25">
      <c r="A797" s="1" t="s">
        <v>33</v>
      </c>
      <c r="B797" s="1" t="s">
        <v>34</v>
      </c>
      <c r="C797" s="2">
        <v>45107</v>
      </c>
      <c r="D797" s="1" t="s">
        <v>73</v>
      </c>
      <c r="E797" s="1" t="s">
        <v>74</v>
      </c>
      <c r="F797" s="1" t="s">
        <v>37</v>
      </c>
      <c r="G797" s="1" t="s">
        <v>1015</v>
      </c>
      <c r="H797" s="1" t="s">
        <v>34</v>
      </c>
      <c r="I797" s="3">
        <v>350955</v>
      </c>
      <c r="J797" s="3">
        <v>0</v>
      </c>
      <c r="K797" s="1" t="s">
        <v>40</v>
      </c>
      <c r="L797" s="1" t="s">
        <v>614</v>
      </c>
      <c r="M797" s="1" t="s">
        <v>615</v>
      </c>
      <c r="N797" s="1" t="s">
        <v>79</v>
      </c>
      <c r="O797" s="1" t="s">
        <v>80</v>
      </c>
      <c r="P797" s="1" t="s">
        <v>43</v>
      </c>
      <c r="Q797" s="1" t="s">
        <v>43</v>
      </c>
      <c r="R797" s="3">
        <v>0</v>
      </c>
      <c r="S797" s="1" t="s">
        <v>44</v>
      </c>
      <c r="T797" s="1" t="s">
        <v>45</v>
      </c>
      <c r="U797" s="1" t="s">
        <v>1015</v>
      </c>
      <c r="V797" s="1" t="s">
        <v>46</v>
      </c>
      <c r="W797" s="1" t="s">
        <v>81</v>
      </c>
      <c r="X797" s="1" t="s">
        <v>1453</v>
      </c>
      <c r="Y797" s="1" t="s">
        <v>83</v>
      </c>
      <c r="Z797" s="1" t="s">
        <v>1405</v>
      </c>
      <c r="AA797" s="1" t="s">
        <v>51</v>
      </c>
      <c r="AB797" s="1" t="s">
        <v>1453</v>
      </c>
      <c r="AC797" s="1" t="s">
        <v>37</v>
      </c>
    </row>
    <row r="798" spans="1:29" hidden="1" x14ac:dyDescent="0.25">
      <c r="A798" s="1" t="s">
        <v>33</v>
      </c>
      <c r="B798" s="1" t="s">
        <v>34</v>
      </c>
      <c r="C798" s="2">
        <v>45107</v>
      </c>
      <c r="D798" s="1" t="s">
        <v>73</v>
      </c>
      <c r="E798" s="1" t="s">
        <v>74</v>
      </c>
      <c r="F798" s="1" t="s">
        <v>37</v>
      </c>
      <c r="G798" s="1" t="s">
        <v>1015</v>
      </c>
      <c r="H798" s="1" t="s">
        <v>34</v>
      </c>
      <c r="I798" s="3">
        <v>196924</v>
      </c>
      <c r="J798" s="3">
        <v>0</v>
      </c>
      <c r="K798" s="1" t="s">
        <v>40</v>
      </c>
      <c r="L798" s="1" t="s">
        <v>220</v>
      </c>
      <c r="M798" s="1" t="s">
        <v>221</v>
      </c>
      <c r="N798" s="1" t="s">
        <v>79</v>
      </c>
      <c r="O798" s="1" t="s">
        <v>80</v>
      </c>
      <c r="P798" s="1" t="s">
        <v>43</v>
      </c>
      <c r="Q798" s="1" t="s">
        <v>43</v>
      </c>
      <c r="R798" s="3">
        <v>0</v>
      </c>
      <c r="S798" s="1" t="s">
        <v>44</v>
      </c>
      <c r="T798" s="1" t="s">
        <v>45</v>
      </c>
      <c r="U798" s="1" t="s">
        <v>1015</v>
      </c>
      <c r="V798" s="1" t="s">
        <v>46</v>
      </c>
      <c r="W798" s="1" t="s">
        <v>81</v>
      </c>
      <c r="X798" s="1" t="s">
        <v>1453</v>
      </c>
      <c r="Y798" s="1" t="s">
        <v>83</v>
      </c>
      <c r="Z798" s="1" t="s">
        <v>1405</v>
      </c>
      <c r="AA798" s="1" t="s">
        <v>51</v>
      </c>
      <c r="AB798" s="1" t="s">
        <v>1453</v>
      </c>
      <c r="AC798" s="1" t="s">
        <v>37</v>
      </c>
    </row>
    <row r="799" spans="1:29" hidden="1" x14ac:dyDescent="0.25">
      <c r="A799" s="1" t="s">
        <v>33</v>
      </c>
      <c r="B799" s="1" t="s">
        <v>34</v>
      </c>
      <c r="C799" s="2">
        <v>45107</v>
      </c>
      <c r="D799" s="1" t="s">
        <v>73</v>
      </c>
      <c r="E799" s="1" t="s">
        <v>74</v>
      </c>
      <c r="F799" s="1" t="s">
        <v>37</v>
      </c>
      <c r="G799" s="1" t="s">
        <v>1015</v>
      </c>
      <c r="H799" s="1" t="s">
        <v>34</v>
      </c>
      <c r="I799" s="3">
        <v>2941120</v>
      </c>
      <c r="J799" s="3">
        <v>0</v>
      </c>
      <c r="K799" s="1" t="s">
        <v>40</v>
      </c>
      <c r="L799" s="1" t="s">
        <v>1455</v>
      </c>
      <c r="M799" s="1" t="s">
        <v>1456</v>
      </c>
      <c r="N799" s="1" t="s">
        <v>1457</v>
      </c>
      <c r="O799" s="1" t="s">
        <v>1458</v>
      </c>
      <c r="P799" s="1" t="s">
        <v>43</v>
      </c>
      <c r="Q799" s="1" t="s">
        <v>43</v>
      </c>
      <c r="R799" s="3">
        <v>0</v>
      </c>
      <c r="S799" s="1" t="s">
        <v>44</v>
      </c>
      <c r="T799" s="1" t="s">
        <v>45</v>
      </c>
      <c r="U799" s="1" t="s">
        <v>1015</v>
      </c>
      <c r="V799" s="1" t="s">
        <v>46</v>
      </c>
      <c r="W799" s="1" t="s">
        <v>81</v>
      </c>
      <c r="X799" s="1" t="s">
        <v>1453</v>
      </c>
      <c r="Y799" s="1" t="s">
        <v>83</v>
      </c>
      <c r="Z799" s="1" t="s">
        <v>1405</v>
      </c>
      <c r="AA799" s="1" t="s">
        <v>51</v>
      </c>
      <c r="AB799" s="1" t="s">
        <v>1453</v>
      </c>
      <c r="AC799" s="1" t="s">
        <v>37</v>
      </c>
    </row>
    <row r="800" spans="1:29" hidden="1" x14ac:dyDescent="0.25">
      <c r="A800" s="1" t="s">
        <v>33</v>
      </c>
      <c r="B800" s="1" t="s">
        <v>34</v>
      </c>
      <c r="C800" s="2">
        <v>45120</v>
      </c>
      <c r="D800" s="1" t="s">
        <v>35</v>
      </c>
      <c r="E800" s="1" t="s">
        <v>36</v>
      </c>
      <c r="F800" s="1" t="s">
        <v>37</v>
      </c>
      <c r="G800" s="1" t="s">
        <v>1461</v>
      </c>
      <c r="H800" s="1" t="s">
        <v>1462</v>
      </c>
      <c r="I800" s="3">
        <v>0</v>
      </c>
      <c r="J800" s="3">
        <v>148811</v>
      </c>
      <c r="K800" s="1" t="s">
        <v>40</v>
      </c>
      <c r="L800" s="1" t="s">
        <v>1454</v>
      </c>
      <c r="M800" s="1" t="s">
        <v>828</v>
      </c>
      <c r="N800" s="1" t="s">
        <v>37</v>
      </c>
      <c r="O800" s="1" t="s">
        <v>43</v>
      </c>
      <c r="P800" s="1" t="s">
        <v>43</v>
      </c>
      <c r="Q800" s="1" t="s">
        <v>43</v>
      </c>
      <c r="R800" s="3">
        <v>0</v>
      </c>
      <c r="S800" s="1" t="s">
        <v>44</v>
      </c>
      <c r="T800" s="1" t="s">
        <v>45</v>
      </c>
      <c r="U800" s="1" t="s">
        <v>1461</v>
      </c>
      <c r="V800" s="1" t="s">
        <v>46</v>
      </c>
      <c r="W800" s="1" t="s">
        <v>47</v>
      </c>
      <c r="X800" s="1" t="s">
        <v>1463</v>
      </c>
      <c r="Y800" s="1" t="s">
        <v>49</v>
      </c>
      <c r="Z800" s="1" t="s">
        <v>1440</v>
      </c>
      <c r="AA800" s="1" t="s">
        <v>51</v>
      </c>
      <c r="AB800" s="1" t="s">
        <v>1463</v>
      </c>
      <c r="AC800" s="1" t="s">
        <v>37</v>
      </c>
    </row>
    <row r="801" spans="1:29" hidden="1" x14ac:dyDescent="0.25">
      <c r="A801" s="1" t="s">
        <v>33</v>
      </c>
      <c r="B801" s="1" t="s">
        <v>34</v>
      </c>
      <c r="C801" s="2">
        <v>45120</v>
      </c>
      <c r="D801" s="1" t="s">
        <v>35</v>
      </c>
      <c r="E801" s="1" t="s">
        <v>36</v>
      </c>
      <c r="F801" s="1" t="s">
        <v>37</v>
      </c>
      <c r="G801" s="1" t="s">
        <v>1461</v>
      </c>
      <c r="H801" s="1" t="s">
        <v>363</v>
      </c>
      <c r="I801" s="3">
        <v>0</v>
      </c>
      <c r="J801" s="3">
        <v>309336</v>
      </c>
      <c r="K801" s="1" t="s">
        <v>40</v>
      </c>
      <c r="L801" s="1" t="s">
        <v>152</v>
      </c>
      <c r="M801" s="1" t="s">
        <v>153</v>
      </c>
      <c r="N801" s="1" t="s">
        <v>37</v>
      </c>
      <c r="O801" s="1" t="s">
        <v>43</v>
      </c>
      <c r="P801" s="1" t="s">
        <v>43</v>
      </c>
      <c r="Q801" s="1" t="s">
        <v>43</v>
      </c>
      <c r="R801" s="3">
        <v>0</v>
      </c>
      <c r="S801" s="1" t="s">
        <v>44</v>
      </c>
      <c r="T801" s="1" t="s">
        <v>45</v>
      </c>
      <c r="U801" s="1" t="s">
        <v>1461</v>
      </c>
      <c r="V801" s="1" t="s">
        <v>46</v>
      </c>
      <c r="W801" s="1" t="s">
        <v>47</v>
      </c>
      <c r="X801" s="1" t="s">
        <v>1463</v>
      </c>
      <c r="Y801" s="1" t="s">
        <v>49</v>
      </c>
      <c r="Z801" s="1" t="s">
        <v>1440</v>
      </c>
      <c r="AA801" s="1" t="s">
        <v>51</v>
      </c>
      <c r="AB801" s="1" t="s">
        <v>1463</v>
      </c>
      <c r="AC801" s="1" t="s">
        <v>37</v>
      </c>
    </row>
    <row r="802" spans="1:29" hidden="1" x14ac:dyDescent="0.25">
      <c r="A802" s="1" t="s">
        <v>33</v>
      </c>
      <c r="B802" s="1" t="s">
        <v>34</v>
      </c>
      <c r="C802" s="2">
        <v>45120</v>
      </c>
      <c r="D802" s="1" t="s">
        <v>35</v>
      </c>
      <c r="E802" s="1" t="s">
        <v>36</v>
      </c>
      <c r="F802" s="1" t="s">
        <v>37</v>
      </c>
      <c r="G802" s="1" t="s">
        <v>1461</v>
      </c>
      <c r="H802" s="1" t="s">
        <v>363</v>
      </c>
      <c r="I802" s="3">
        <v>0</v>
      </c>
      <c r="J802" s="3">
        <v>1082667</v>
      </c>
      <c r="K802" s="1" t="s">
        <v>40</v>
      </c>
      <c r="L802" s="1" t="s">
        <v>113</v>
      </c>
      <c r="M802" s="1" t="s">
        <v>114</v>
      </c>
      <c r="N802" s="1" t="s">
        <v>37</v>
      </c>
      <c r="O802" s="1" t="s">
        <v>43</v>
      </c>
      <c r="P802" s="1" t="s">
        <v>43</v>
      </c>
      <c r="Q802" s="1" t="s">
        <v>43</v>
      </c>
      <c r="R802" s="3">
        <v>0</v>
      </c>
      <c r="S802" s="1" t="s">
        <v>44</v>
      </c>
      <c r="T802" s="1" t="s">
        <v>45</v>
      </c>
      <c r="U802" s="1" t="s">
        <v>1461</v>
      </c>
      <c r="V802" s="1" t="s">
        <v>46</v>
      </c>
      <c r="W802" s="1" t="s">
        <v>47</v>
      </c>
      <c r="X802" s="1" t="s">
        <v>1463</v>
      </c>
      <c r="Y802" s="1" t="s">
        <v>49</v>
      </c>
      <c r="Z802" s="1" t="s">
        <v>1440</v>
      </c>
      <c r="AA802" s="1" t="s">
        <v>51</v>
      </c>
      <c r="AB802" s="1" t="s">
        <v>1463</v>
      </c>
      <c r="AC802" s="1" t="s">
        <v>37</v>
      </c>
    </row>
    <row r="803" spans="1:29" hidden="1" x14ac:dyDescent="0.25">
      <c r="A803" s="1" t="s">
        <v>33</v>
      </c>
      <c r="B803" s="1" t="s">
        <v>34</v>
      </c>
      <c r="C803" s="2">
        <v>45120</v>
      </c>
      <c r="D803" s="1" t="s">
        <v>35</v>
      </c>
      <c r="E803" s="1" t="s">
        <v>36</v>
      </c>
      <c r="F803" s="1" t="s">
        <v>37</v>
      </c>
      <c r="G803" s="1" t="s">
        <v>1461</v>
      </c>
      <c r="H803" s="1" t="s">
        <v>363</v>
      </c>
      <c r="I803" s="3">
        <v>0</v>
      </c>
      <c r="J803" s="3">
        <v>43802</v>
      </c>
      <c r="K803" s="1" t="s">
        <v>40</v>
      </c>
      <c r="L803" s="1" t="s">
        <v>482</v>
      </c>
      <c r="M803" s="1" t="s">
        <v>483</v>
      </c>
      <c r="N803" s="1" t="s">
        <v>37</v>
      </c>
      <c r="O803" s="1" t="s">
        <v>43</v>
      </c>
      <c r="P803" s="1" t="s">
        <v>43</v>
      </c>
      <c r="Q803" s="1" t="s">
        <v>43</v>
      </c>
      <c r="R803" s="3">
        <v>0</v>
      </c>
      <c r="S803" s="1" t="s">
        <v>44</v>
      </c>
      <c r="T803" s="1" t="s">
        <v>45</v>
      </c>
      <c r="U803" s="1" t="s">
        <v>1461</v>
      </c>
      <c r="V803" s="1" t="s">
        <v>46</v>
      </c>
      <c r="W803" s="1" t="s">
        <v>47</v>
      </c>
      <c r="X803" s="1" t="s">
        <v>1463</v>
      </c>
      <c r="Y803" s="1" t="s">
        <v>49</v>
      </c>
      <c r="Z803" s="1" t="s">
        <v>1440</v>
      </c>
      <c r="AA803" s="1" t="s">
        <v>51</v>
      </c>
      <c r="AB803" s="1" t="s">
        <v>1463</v>
      </c>
      <c r="AC803" s="1" t="s">
        <v>37</v>
      </c>
    </row>
    <row r="804" spans="1:29" hidden="1" x14ac:dyDescent="0.25">
      <c r="A804" s="1" t="s">
        <v>33</v>
      </c>
      <c r="B804" s="1" t="s">
        <v>34</v>
      </c>
      <c r="C804" s="2">
        <v>45120</v>
      </c>
      <c r="D804" s="1" t="s">
        <v>35</v>
      </c>
      <c r="E804" s="1" t="s">
        <v>36</v>
      </c>
      <c r="F804" s="1" t="s">
        <v>37</v>
      </c>
      <c r="G804" s="1" t="s">
        <v>1461</v>
      </c>
      <c r="H804" s="1" t="s">
        <v>363</v>
      </c>
      <c r="I804" s="3">
        <v>0</v>
      </c>
      <c r="J804" s="3">
        <v>38667</v>
      </c>
      <c r="K804" s="1" t="s">
        <v>40</v>
      </c>
      <c r="L804" s="1" t="s">
        <v>168</v>
      </c>
      <c r="M804" s="1" t="s">
        <v>169</v>
      </c>
      <c r="N804" s="1" t="s">
        <v>37</v>
      </c>
      <c r="O804" s="1" t="s">
        <v>43</v>
      </c>
      <c r="P804" s="1" t="s">
        <v>43</v>
      </c>
      <c r="Q804" s="1" t="s">
        <v>43</v>
      </c>
      <c r="R804" s="3">
        <v>0</v>
      </c>
      <c r="S804" s="1" t="s">
        <v>44</v>
      </c>
      <c r="T804" s="1" t="s">
        <v>45</v>
      </c>
      <c r="U804" s="1" t="s">
        <v>1461</v>
      </c>
      <c r="V804" s="1" t="s">
        <v>46</v>
      </c>
      <c r="W804" s="1" t="s">
        <v>47</v>
      </c>
      <c r="X804" s="1" t="s">
        <v>1463</v>
      </c>
      <c r="Y804" s="1" t="s">
        <v>49</v>
      </c>
      <c r="Z804" s="1" t="s">
        <v>1440</v>
      </c>
      <c r="AA804" s="1" t="s">
        <v>51</v>
      </c>
      <c r="AB804" s="1" t="s">
        <v>1463</v>
      </c>
      <c r="AC804" s="1" t="s">
        <v>37</v>
      </c>
    </row>
    <row r="805" spans="1:29" hidden="1" x14ac:dyDescent="0.25">
      <c r="A805" s="1" t="s">
        <v>33</v>
      </c>
      <c r="B805" s="1" t="s">
        <v>34</v>
      </c>
      <c r="C805" s="2">
        <v>45120</v>
      </c>
      <c r="D805" s="1" t="s">
        <v>35</v>
      </c>
      <c r="E805" s="1" t="s">
        <v>36</v>
      </c>
      <c r="F805" s="1" t="s">
        <v>37</v>
      </c>
      <c r="G805" s="1" t="s">
        <v>1461</v>
      </c>
      <c r="H805" s="1" t="s">
        <v>363</v>
      </c>
      <c r="I805" s="3">
        <v>0</v>
      </c>
      <c r="J805" s="3">
        <v>496038</v>
      </c>
      <c r="K805" s="1" t="s">
        <v>40</v>
      </c>
      <c r="L805" s="1" t="s">
        <v>1454</v>
      </c>
      <c r="M805" s="1" t="s">
        <v>828</v>
      </c>
      <c r="N805" s="1" t="s">
        <v>37</v>
      </c>
      <c r="O805" s="1" t="s">
        <v>43</v>
      </c>
      <c r="P805" s="1" t="s">
        <v>43</v>
      </c>
      <c r="Q805" s="1" t="s">
        <v>43</v>
      </c>
      <c r="R805" s="3">
        <v>0</v>
      </c>
      <c r="S805" s="1" t="s">
        <v>44</v>
      </c>
      <c r="T805" s="1" t="s">
        <v>45</v>
      </c>
      <c r="U805" s="1" t="s">
        <v>1461</v>
      </c>
      <c r="V805" s="1" t="s">
        <v>46</v>
      </c>
      <c r="W805" s="1" t="s">
        <v>47</v>
      </c>
      <c r="X805" s="1" t="s">
        <v>1463</v>
      </c>
      <c r="Y805" s="1" t="s">
        <v>49</v>
      </c>
      <c r="Z805" s="1" t="s">
        <v>1440</v>
      </c>
      <c r="AA805" s="1" t="s">
        <v>51</v>
      </c>
      <c r="AB805" s="1" t="s">
        <v>1463</v>
      </c>
      <c r="AC805" s="1" t="s">
        <v>37</v>
      </c>
    </row>
    <row r="806" spans="1:29" hidden="1" x14ac:dyDescent="0.25">
      <c r="A806" s="1" t="s">
        <v>33</v>
      </c>
      <c r="B806" s="1" t="s">
        <v>34</v>
      </c>
      <c r="C806" s="2">
        <v>45121</v>
      </c>
      <c r="D806" s="1" t="s">
        <v>35</v>
      </c>
      <c r="E806" s="1" t="s">
        <v>36</v>
      </c>
      <c r="F806" s="1" t="s">
        <v>37</v>
      </c>
      <c r="G806" s="1" t="s">
        <v>1464</v>
      </c>
      <c r="H806" s="1" t="s">
        <v>1465</v>
      </c>
      <c r="I806" s="3">
        <v>0</v>
      </c>
      <c r="J806" s="3">
        <v>270667</v>
      </c>
      <c r="K806" s="1" t="s">
        <v>40</v>
      </c>
      <c r="L806" s="1" t="s">
        <v>601</v>
      </c>
      <c r="M806" s="1" t="s">
        <v>602</v>
      </c>
      <c r="N806" s="1" t="s">
        <v>37</v>
      </c>
      <c r="O806" s="1" t="s">
        <v>43</v>
      </c>
      <c r="P806" s="1" t="s">
        <v>43</v>
      </c>
      <c r="Q806" s="1" t="s">
        <v>43</v>
      </c>
      <c r="R806" s="3">
        <v>0</v>
      </c>
      <c r="S806" s="1" t="s">
        <v>44</v>
      </c>
      <c r="T806" s="1" t="s">
        <v>45</v>
      </c>
      <c r="U806" s="1" t="s">
        <v>1464</v>
      </c>
      <c r="V806" s="1" t="s">
        <v>46</v>
      </c>
      <c r="W806" s="1" t="s">
        <v>47</v>
      </c>
      <c r="X806" s="1" t="s">
        <v>1466</v>
      </c>
      <c r="Y806" s="1" t="s">
        <v>49</v>
      </c>
      <c r="Z806" s="1" t="s">
        <v>1440</v>
      </c>
      <c r="AA806" s="1" t="s">
        <v>51</v>
      </c>
      <c r="AB806" s="1" t="s">
        <v>1466</v>
      </c>
      <c r="AC806" s="1" t="s">
        <v>37</v>
      </c>
    </row>
    <row r="807" spans="1:29" hidden="1" x14ac:dyDescent="0.25">
      <c r="A807" s="1" t="s">
        <v>33</v>
      </c>
      <c r="B807" s="1" t="s">
        <v>34</v>
      </c>
      <c r="C807" s="2">
        <v>45121</v>
      </c>
      <c r="D807" s="1" t="s">
        <v>35</v>
      </c>
      <c r="E807" s="1" t="s">
        <v>36</v>
      </c>
      <c r="F807" s="1" t="s">
        <v>37</v>
      </c>
      <c r="G807" s="1" t="s">
        <v>1464</v>
      </c>
      <c r="H807" s="1" t="s">
        <v>1465</v>
      </c>
      <c r="I807" s="3">
        <v>0</v>
      </c>
      <c r="J807" s="3">
        <v>38667</v>
      </c>
      <c r="K807" s="1" t="s">
        <v>40</v>
      </c>
      <c r="L807" s="1" t="s">
        <v>777</v>
      </c>
      <c r="M807" s="1" t="s">
        <v>778</v>
      </c>
      <c r="N807" s="1" t="s">
        <v>37</v>
      </c>
      <c r="O807" s="1" t="s">
        <v>43</v>
      </c>
      <c r="P807" s="1" t="s">
        <v>43</v>
      </c>
      <c r="Q807" s="1" t="s">
        <v>43</v>
      </c>
      <c r="R807" s="3">
        <v>0</v>
      </c>
      <c r="S807" s="1" t="s">
        <v>44</v>
      </c>
      <c r="T807" s="1" t="s">
        <v>45</v>
      </c>
      <c r="U807" s="1" t="s">
        <v>1464</v>
      </c>
      <c r="V807" s="1" t="s">
        <v>46</v>
      </c>
      <c r="W807" s="1" t="s">
        <v>47</v>
      </c>
      <c r="X807" s="1" t="s">
        <v>1466</v>
      </c>
      <c r="Y807" s="1" t="s">
        <v>49</v>
      </c>
      <c r="Z807" s="1" t="s">
        <v>1440</v>
      </c>
      <c r="AA807" s="1" t="s">
        <v>51</v>
      </c>
      <c r="AB807" s="1" t="s">
        <v>1466</v>
      </c>
      <c r="AC807" s="1" t="s">
        <v>37</v>
      </c>
    </row>
    <row r="808" spans="1:29" hidden="1" x14ac:dyDescent="0.25">
      <c r="A808" s="1" t="s">
        <v>33</v>
      </c>
      <c r="B808" s="1" t="s">
        <v>34</v>
      </c>
      <c r="C808" s="2">
        <v>45121</v>
      </c>
      <c r="D808" s="1" t="s">
        <v>35</v>
      </c>
      <c r="E808" s="1" t="s">
        <v>36</v>
      </c>
      <c r="F808" s="1" t="s">
        <v>37</v>
      </c>
      <c r="G808" s="1" t="s">
        <v>1464</v>
      </c>
      <c r="H808" s="1" t="s">
        <v>1465</v>
      </c>
      <c r="I808" s="3">
        <v>0</v>
      </c>
      <c r="J808" s="3">
        <v>193333</v>
      </c>
      <c r="K808" s="1" t="s">
        <v>40</v>
      </c>
      <c r="L808" s="1" t="s">
        <v>786</v>
      </c>
      <c r="M808" s="1" t="s">
        <v>787</v>
      </c>
      <c r="N808" s="1" t="s">
        <v>37</v>
      </c>
      <c r="O808" s="1" t="s">
        <v>43</v>
      </c>
      <c r="P808" s="1" t="s">
        <v>43</v>
      </c>
      <c r="Q808" s="1" t="s">
        <v>43</v>
      </c>
      <c r="R808" s="3">
        <v>0</v>
      </c>
      <c r="S808" s="1" t="s">
        <v>44</v>
      </c>
      <c r="T808" s="1" t="s">
        <v>45</v>
      </c>
      <c r="U808" s="1" t="s">
        <v>1464</v>
      </c>
      <c r="V808" s="1" t="s">
        <v>46</v>
      </c>
      <c r="W808" s="1" t="s">
        <v>47</v>
      </c>
      <c r="X808" s="1" t="s">
        <v>1466</v>
      </c>
      <c r="Y808" s="1" t="s">
        <v>49</v>
      </c>
      <c r="Z808" s="1" t="s">
        <v>1440</v>
      </c>
      <c r="AA808" s="1" t="s">
        <v>51</v>
      </c>
      <c r="AB808" s="1" t="s">
        <v>1466</v>
      </c>
      <c r="AC808" s="1" t="s">
        <v>37</v>
      </c>
    </row>
    <row r="809" spans="1:29" hidden="1" x14ac:dyDescent="0.25">
      <c r="A809" s="1" t="s">
        <v>33</v>
      </c>
      <c r="B809" s="1" t="s">
        <v>34</v>
      </c>
      <c r="C809" s="2">
        <v>45121</v>
      </c>
      <c r="D809" s="1" t="s">
        <v>35</v>
      </c>
      <c r="E809" s="1" t="s">
        <v>36</v>
      </c>
      <c r="F809" s="1" t="s">
        <v>37</v>
      </c>
      <c r="G809" s="1" t="s">
        <v>1467</v>
      </c>
      <c r="H809" s="1" t="s">
        <v>1468</v>
      </c>
      <c r="I809" s="3">
        <v>0</v>
      </c>
      <c r="J809" s="3">
        <v>41449</v>
      </c>
      <c r="K809" s="1" t="s">
        <v>40</v>
      </c>
      <c r="L809" s="1" t="s">
        <v>476</v>
      </c>
      <c r="M809" s="1" t="s">
        <v>477</v>
      </c>
      <c r="N809" s="1" t="s">
        <v>37</v>
      </c>
      <c r="O809" s="1" t="s">
        <v>43</v>
      </c>
      <c r="P809" s="1" t="s">
        <v>43</v>
      </c>
      <c r="Q809" s="1" t="s">
        <v>43</v>
      </c>
      <c r="R809" s="3">
        <v>0</v>
      </c>
      <c r="S809" s="1" t="s">
        <v>44</v>
      </c>
      <c r="T809" s="1" t="s">
        <v>45</v>
      </c>
      <c r="U809" s="1" t="s">
        <v>1467</v>
      </c>
      <c r="V809" s="1" t="s">
        <v>46</v>
      </c>
      <c r="W809" s="1" t="s">
        <v>47</v>
      </c>
      <c r="X809" s="1" t="s">
        <v>1469</v>
      </c>
      <c r="Y809" s="1" t="s">
        <v>49</v>
      </c>
      <c r="Z809" s="1" t="s">
        <v>1440</v>
      </c>
      <c r="AA809" s="1" t="s">
        <v>51</v>
      </c>
      <c r="AB809" s="1" t="s">
        <v>1469</v>
      </c>
      <c r="AC809" s="1" t="s">
        <v>37</v>
      </c>
    </row>
    <row r="810" spans="1:29" hidden="1" x14ac:dyDescent="0.25">
      <c r="A810" s="1" t="s">
        <v>33</v>
      </c>
      <c r="B810" s="1" t="s">
        <v>34</v>
      </c>
      <c r="C810" s="2">
        <v>45121</v>
      </c>
      <c r="D810" s="1" t="s">
        <v>35</v>
      </c>
      <c r="E810" s="1" t="s">
        <v>36</v>
      </c>
      <c r="F810" s="1" t="s">
        <v>37</v>
      </c>
      <c r="G810" s="1" t="s">
        <v>1467</v>
      </c>
      <c r="H810" s="1" t="s">
        <v>1468</v>
      </c>
      <c r="I810" s="3">
        <v>0</v>
      </c>
      <c r="J810" s="3">
        <v>77334</v>
      </c>
      <c r="K810" s="1" t="s">
        <v>40</v>
      </c>
      <c r="L810" s="1" t="s">
        <v>133</v>
      </c>
      <c r="M810" s="1" t="s">
        <v>134</v>
      </c>
      <c r="N810" s="1" t="s">
        <v>37</v>
      </c>
      <c r="O810" s="1" t="s">
        <v>43</v>
      </c>
      <c r="P810" s="1" t="s">
        <v>43</v>
      </c>
      <c r="Q810" s="1" t="s">
        <v>43</v>
      </c>
      <c r="R810" s="3">
        <v>0</v>
      </c>
      <c r="S810" s="1" t="s">
        <v>44</v>
      </c>
      <c r="T810" s="1" t="s">
        <v>45</v>
      </c>
      <c r="U810" s="1" t="s">
        <v>1467</v>
      </c>
      <c r="V810" s="1" t="s">
        <v>46</v>
      </c>
      <c r="W810" s="1" t="s">
        <v>47</v>
      </c>
      <c r="X810" s="1" t="s">
        <v>1469</v>
      </c>
      <c r="Y810" s="1" t="s">
        <v>49</v>
      </c>
      <c r="Z810" s="1" t="s">
        <v>1440</v>
      </c>
      <c r="AA810" s="1" t="s">
        <v>51</v>
      </c>
      <c r="AB810" s="1" t="s">
        <v>1469</v>
      </c>
      <c r="AC810" s="1" t="s">
        <v>37</v>
      </c>
    </row>
    <row r="811" spans="1:29" hidden="1" x14ac:dyDescent="0.25">
      <c r="A811" s="1" t="s">
        <v>33</v>
      </c>
      <c r="B811" s="1" t="s">
        <v>34</v>
      </c>
      <c r="C811" s="2">
        <v>45125</v>
      </c>
      <c r="D811" s="1" t="s">
        <v>35</v>
      </c>
      <c r="E811" s="1" t="s">
        <v>36</v>
      </c>
      <c r="F811" s="1" t="s">
        <v>37</v>
      </c>
      <c r="G811" s="1" t="s">
        <v>1470</v>
      </c>
      <c r="H811" s="1" t="s">
        <v>1471</v>
      </c>
      <c r="I811" s="3">
        <v>0</v>
      </c>
      <c r="J811" s="3">
        <v>502667</v>
      </c>
      <c r="K811" s="1" t="s">
        <v>40</v>
      </c>
      <c r="L811" s="1" t="s">
        <v>462</v>
      </c>
      <c r="M811" s="1" t="s">
        <v>463</v>
      </c>
      <c r="N811" s="1" t="s">
        <v>37</v>
      </c>
      <c r="O811" s="1" t="s">
        <v>43</v>
      </c>
      <c r="P811" s="1" t="s">
        <v>43</v>
      </c>
      <c r="Q811" s="1" t="s">
        <v>43</v>
      </c>
      <c r="R811" s="3">
        <v>0</v>
      </c>
      <c r="S811" s="1" t="s">
        <v>44</v>
      </c>
      <c r="T811" s="1" t="s">
        <v>45</v>
      </c>
      <c r="U811" s="1" t="s">
        <v>1470</v>
      </c>
      <c r="V811" s="1" t="s">
        <v>46</v>
      </c>
      <c r="W811" s="1" t="s">
        <v>47</v>
      </c>
      <c r="X811" s="1" t="s">
        <v>1472</v>
      </c>
      <c r="Y811" s="1" t="s">
        <v>49</v>
      </c>
      <c r="Z811" s="1" t="s">
        <v>1440</v>
      </c>
      <c r="AA811" s="1" t="s">
        <v>51</v>
      </c>
      <c r="AB811" s="1" t="s">
        <v>1472</v>
      </c>
      <c r="AC811" s="1" t="s">
        <v>37</v>
      </c>
    </row>
    <row r="812" spans="1:29" hidden="1" x14ac:dyDescent="0.25">
      <c r="A812" s="1" t="s">
        <v>33</v>
      </c>
      <c r="B812" s="1" t="s">
        <v>34</v>
      </c>
      <c r="C812" s="2">
        <v>45125</v>
      </c>
      <c r="D812" s="1" t="s">
        <v>35</v>
      </c>
      <c r="E812" s="1" t="s">
        <v>36</v>
      </c>
      <c r="F812" s="1" t="s">
        <v>37</v>
      </c>
      <c r="G812" s="1" t="s">
        <v>1470</v>
      </c>
      <c r="H812" s="1" t="s">
        <v>1471</v>
      </c>
      <c r="I812" s="3">
        <v>0</v>
      </c>
      <c r="J812" s="3">
        <v>151421</v>
      </c>
      <c r="K812" s="1" t="s">
        <v>40</v>
      </c>
      <c r="L812" s="1" t="s">
        <v>533</v>
      </c>
      <c r="M812" s="1" t="s">
        <v>534</v>
      </c>
      <c r="N812" s="1" t="s">
        <v>37</v>
      </c>
      <c r="O812" s="1" t="s">
        <v>43</v>
      </c>
      <c r="P812" s="1" t="s">
        <v>43</v>
      </c>
      <c r="Q812" s="1" t="s">
        <v>43</v>
      </c>
      <c r="R812" s="3">
        <v>0</v>
      </c>
      <c r="S812" s="1" t="s">
        <v>44</v>
      </c>
      <c r="T812" s="1" t="s">
        <v>45</v>
      </c>
      <c r="U812" s="1" t="s">
        <v>1470</v>
      </c>
      <c r="V812" s="1" t="s">
        <v>46</v>
      </c>
      <c r="W812" s="1" t="s">
        <v>47</v>
      </c>
      <c r="X812" s="1" t="s">
        <v>1472</v>
      </c>
      <c r="Y812" s="1" t="s">
        <v>49</v>
      </c>
      <c r="Z812" s="1" t="s">
        <v>1440</v>
      </c>
      <c r="AA812" s="1" t="s">
        <v>51</v>
      </c>
      <c r="AB812" s="1" t="s">
        <v>1472</v>
      </c>
      <c r="AC812" s="1" t="s">
        <v>37</v>
      </c>
    </row>
    <row r="813" spans="1:29" hidden="1" x14ac:dyDescent="0.25">
      <c r="A813" s="1" t="s">
        <v>33</v>
      </c>
      <c r="B813" s="1" t="s">
        <v>34</v>
      </c>
      <c r="C813" s="2">
        <v>45125</v>
      </c>
      <c r="D813" s="1" t="s">
        <v>35</v>
      </c>
      <c r="E813" s="1" t="s">
        <v>36</v>
      </c>
      <c r="F813" s="1" t="s">
        <v>37</v>
      </c>
      <c r="G813" s="1" t="s">
        <v>1473</v>
      </c>
      <c r="H813" s="1" t="s">
        <v>1474</v>
      </c>
      <c r="I813" s="3">
        <v>0</v>
      </c>
      <c r="J813" s="3">
        <v>33292</v>
      </c>
      <c r="K813" s="1" t="s">
        <v>40</v>
      </c>
      <c r="L813" s="1" t="s">
        <v>734</v>
      </c>
      <c r="M813" s="1" t="s">
        <v>735</v>
      </c>
      <c r="N813" s="1" t="s">
        <v>37</v>
      </c>
      <c r="O813" s="1" t="s">
        <v>43</v>
      </c>
      <c r="P813" s="1" t="s">
        <v>43</v>
      </c>
      <c r="Q813" s="1" t="s">
        <v>43</v>
      </c>
      <c r="R813" s="3">
        <v>0</v>
      </c>
      <c r="S813" s="1" t="s">
        <v>44</v>
      </c>
      <c r="T813" s="1" t="s">
        <v>45</v>
      </c>
      <c r="U813" s="1" t="s">
        <v>1473</v>
      </c>
      <c r="V813" s="1" t="s">
        <v>46</v>
      </c>
      <c r="W813" s="1" t="s">
        <v>47</v>
      </c>
      <c r="X813" s="1" t="s">
        <v>1475</v>
      </c>
      <c r="Y813" s="1" t="s">
        <v>49</v>
      </c>
      <c r="Z813" s="1" t="s">
        <v>1440</v>
      </c>
      <c r="AA813" s="1" t="s">
        <v>51</v>
      </c>
      <c r="AB813" s="1" t="s">
        <v>1475</v>
      </c>
      <c r="AC813" s="1" t="s">
        <v>37</v>
      </c>
    </row>
    <row r="814" spans="1:29" hidden="1" x14ac:dyDescent="0.25">
      <c r="A814" s="1" t="s">
        <v>33</v>
      </c>
      <c r="B814" s="1" t="s">
        <v>34</v>
      </c>
      <c r="C814" s="2">
        <v>45128</v>
      </c>
      <c r="D814" s="1" t="s">
        <v>35</v>
      </c>
      <c r="E814" s="1" t="s">
        <v>36</v>
      </c>
      <c r="F814" s="1" t="s">
        <v>37</v>
      </c>
      <c r="G814" s="1" t="s">
        <v>1476</v>
      </c>
      <c r="H814" s="1" t="s">
        <v>1477</v>
      </c>
      <c r="I814" s="3">
        <v>0</v>
      </c>
      <c r="J814" s="3">
        <v>38667</v>
      </c>
      <c r="K814" s="1" t="s">
        <v>40</v>
      </c>
      <c r="L814" s="1" t="s">
        <v>115</v>
      </c>
      <c r="M814" s="1" t="s">
        <v>116</v>
      </c>
      <c r="N814" s="1" t="s">
        <v>37</v>
      </c>
      <c r="O814" s="1" t="s">
        <v>43</v>
      </c>
      <c r="P814" s="1" t="s">
        <v>43</v>
      </c>
      <c r="Q814" s="1" t="s">
        <v>43</v>
      </c>
      <c r="R814" s="3">
        <v>0</v>
      </c>
      <c r="S814" s="1" t="s">
        <v>44</v>
      </c>
      <c r="T814" s="1" t="s">
        <v>45</v>
      </c>
      <c r="U814" s="1" t="s">
        <v>1476</v>
      </c>
      <c r="V814" s="1" t="s">
        <v>46</v>
      </c>
      <c r="W814" s="1" t="s">
        <v>47</v>
      </c>
      <c r="X814" s="1" t="s">
        <v>1478</v>
      </c>
      <c r="Y814" s="1" t="s">
        <v>49</v>
      </c>
      <c r="Z814" s="1" t="s">
        <v>1440</v>
      </c>
      <c r="AA814" s="1" t="s">
        <v>51</v>
      </c>
      <c r="AB814" s="1" t="s">
        <v>1478</v>
      </c>
      <c r="AC814" s="1" t="s">
        <v>37</v>
      </c>
    </row>
    <row r="815" spans="1:29" hidden="1" x14ac:dyDescent="0.25">
      <c r="A815" s="1" t="s">
        <v>33</v>
      </c>
      <c r="B815" s="1" t="s">
        <v>34</v>
      </c>
      <c r="C815" s="2">
        <v>45128</v>
      </c>
      <c r="D815" s="1" t="s">
        <v>35</v>
      </c>
      <c r="E815" s="1" t="s">
        <v>36</v>
      </c>
      <c r="F815" s="1" t="s">
        <v>37</v>
      </c>
      <c r="G815" s="1" t="s">
        <v>1476</v>
      </c>
      <c r="H815" s="1" t="s">
        <v>1477</v>
      </c>
      <c r="I815" s="3">
        <v>0</v>
      </c>
      <c r="J815" s="3">
        <v>386667</v>
      </c>
      <c r="K815" s="1" t="s">
        <v>40</v>
      </c>
      <c r="L815" s="1" t="s">
        <v>601</v>
      </c>
      <c r="M815" s="1" t="s">
        <v>602</v>
      </c>
      <c r="N815" s="1" t="s">
        <v>37</v>
      </c>
      <c r="O815" s="1" t="s">
        <v>43</v>
      </c>
      <c r="P815" s="1" t="s">
        <v>43</v>
      </c>
      <c r="Q815" s="1" t="s">
        <v>43</v>
      </c>
      <c r="R815" s="3">
        <v>0</v>
      </c>
      <c r="S815" s="1" t="s">
        <v>44</v>
      </c>
      <c r="T815" s="1" t="s">
        <v>45</v>
      </c>
      <c r="U815" s="1" t="s">
        <v>1476</v>
      </c>
      <c r="V815" s="1" t="s">
        <v>46</v>
      </c>
      <c r="W815" s="1" t="s">
        <v>47</v>
      </c>
      <c r="X815" s="1" t="s">
        <v>1478</v>
      </c>
      <c r="Y815" s="1" t="s">
        <v>49</v>
      </c>
      <c r="Z815" s="1" t="s">
        <v>1440</v>
      </c>
      <c r="AA815" s="1" t="s">
        <v>51</v>
      </c>
      <c r="AB815" s="1" t="s">
        <v>1478</v>
      </c>
      <c r="AC815" s="1" t="s">
        <v>37</v>
      </c>
    </row>
    <row r="816" spans="1:29" hidden="1" x14ac:dyDescent="0.25">
      <c r="A816" s="1" t="s">
        <v>33</v>
      </c>
      <c r="B816" s="1" t="s">
        <v>34</v>
      </c>
      <c r="C816" s="2">
        <v>45128</v>
      </c>
      <c r="D816" s="1" t="s">
        <v>35</v>
      </c>
      <c r="E816" s="1" t="s">
        <v>36</v>
      </c>
      <c r="F816" s="1" t="s">
        <v>37</v>
      </c>
      <c r="G816" s="1" t="s">
        <v>1479</v>
      </c>
      <c r="H816" s="1" t="s">
        <v>1480</v>
      </c>
      <c r="I816" s="3">
        <v>0</v>
      </c>
      <c r="J816" s="3">
        <v>847957</v>
      </c>
      <c r="K816" s="1" t="s">
        <v>40</v>
      </c>
      <c r="L816" s="1" t="s">
        <v>117</v>
      </c>
      <c r="M816" s="1" t="s">
        <v>118</v>
      </c>
      <c r="N816" s="1" t="s">
        <v>37</v>
      </c>
      <c r="O816" s="1" t="s">
        <v>43</v>
      </c>
      <c r="P816" s="1" t="s">
        <v>43</v>
      </c>
      <c r="Q816" s="1" t="s">
        <v>43</v>
      </c>
      <c r="R816" s="3">
        <v>0</v>
      </c>
      <c r="S816" s="1" t="s">
        <v>44</v>
      </c>
      <c r="T816" s="1" t="s">
        <v>45</v>
      </c>
      <c r="U816" s="1" t="s">
        <v>1479</v>
      </c>
      <c r="V816" s="1" t="s">
        <v>46</v>
      </c>
      <c r="W816" s="1" t="s">
        <v>47</v>
      </c>
      <c r="X816" s="1" t="s">
        <v>1481</v>
      </c>
      <c r="Y816" s="1" t="s">
        <v>49</v>
      </c>
      <c r="Z816" s="1" t="s">
        <v>1440</v>
      </c>
      <c r="AA816" s="1" t="s">
        <v>51</v>
      </c>
      <c r="AB816" s="1" t="s">
        <v>1481</v>
      </c>
      <c r="AC816" s="1" t="s">
        <v>37</v>
      </c>
    </row>
    <row r="817" spans="1:29" hidden="1" x14ac:dyDescent="0.25">
      <c r="A817" s="1" t="s">
        <v>33</v>
      </c>
      <c r="B817" s="1" t="s">
        <v>34</v>
      </c>
      <c r="C817" s="2">
        <v>45134</v>
      </c>
      <c r="D817" s="1" t="s">
        <v>35</v>
      </c>
      <c r="E817" s="1" t="s">
        <v>36</v>
      </c>
      <c r="F817" s="1" t="s">
        <v>37</v>
      </c>
      <c r="G817" s="1" t="s">
        <v>1482</v>
      </c>
      <c r="H817" s="1" t="s">
        <v>1483</v>
      </c>
      <c r="I817" s="3">
        <v>0</v>
      </c>
      <c r="J817" s="3">
        <v>31931</v>
      </c>
      <c r="K817" s="1" t="s">
        <v>40</v>
      </c>
      <c r="L817" s="1" t="s">
        <v>541</v>
      </c>
      <c r="M817" s="1" t="s">
        <v>542</v>
      </c>
      <c r="N817" s="1" t="s">
        <v>37</v>
      </c>
      <c r="O817" s="1" t="s">
        <v>43</v>
      </c>
      <c r="P817" s="1" t="s">
        <v>43</v>
      </c>
      <c r="Q817" s="1" t="s">
        <v>43</v>
      </c>
      <c r="R817" s="3">
        <v>0</v>
      </c>
      <c r="S817" s="1" t="s">
        <v>44</v>
      </c>
      <c r="T817" s="1" t="s">
        <v>45</v>
      </c>
      <c r="U817" s="1" t="s">
        <v>1482</v>
      </c>
      <c r="V817" s="1" t="s">
        <v>46</v>
      </c>
      <c r="W817" s="1" t="s">
        <v>47</v>
      </c>
      <c r="X817" s="1" t="s">
        <v>1484</v>
      </c>
      <c r="Y817" s="1" t="s">
        <v>49</v>
      </c>
      <c r="Z817" s="1" t="s">
        <v>1440</v>
      </c>
      <c r="AA817" s="1" t="s">
        <v>51</v>
      </c>
      <c r="AB817" s="1" t="s">
        <v>1484</v>
      </c>
      <c r="AC817" s="1" t="s">
        <v>37</v>
      </c>
    </row>
    <row r="818" spans="1:29" hidden="1" x14ac:dyDescent="0.25">
      <c r="A818" s="1" t="s">
        <v>33</v>
      </c>
      <c r="B818" s="1" t="s">
        <v>34</v>
      </c>
      <c r="C818" s="2">
        <v>45134</v>
      </c>
      <c r="D818" s="1" t="s">
        <v>35</v>
      </c>
      <c r="E818" s="1" t="s">
        <v>36</v>
      </c>
      <c r="F818" s="1" t="s">
        <v>37</v>
      </c>
      <c r="G818" s="1" t="s">
        <v>1482</v>
      </c>
      <c r="H818" s="1" t="s">
        <v>1483</v>
      </c>
      <c r="I818" s="3">
        <v>0</v>
      </c>
      <c r="J818" s="3">
        <v>67472</v>
      </c>
      <c r="K818" s="1" t="s">
        <v>40</v>
      </c>
      <c r="L818" s="1" t="s">
        <v>135</v>
      </c>
      <c r="M818" s="1" t="s">
        <v>136</v>
      </c>
      <c r="N818" s="1" t="s">
        <v>37</v>
      </c>
      <c r="O818" s="1" t="s">
        <v>43</v>
      </c>
      <c r="P818" s="1" t="s">
        <v>43</v>
      </c>
      <c r="Q818" s="1" t="s">
        <v>43</v>
      </c>
      <c r="R818" s="3">
        <v>0</v>
      </c>
      <c r="S818" s="1" t="s">
        <v>44</v>
      </c>
      <c r="T818" s="1" t="s">
        <v>45</v>
      </c>
      <c r="U818" s="1" t="s">
        <v>1482</v>
      </c>
      <c r="V818" s="1" t="s">
        <v>46</v>
      </c>
      <c r="W818" s="1" t="s">
        <v>47</v>
      </c>
      <c r="X818" s="1" t="s">
        <v>1484</v>
      </c>
      <c r="Y818" s="1" t="s">
        <v>49</v>
      </c>
      <c r="Z818" s="1" t="s">
        <v>1440</v>
      </c>
      <c r="AA818" s="1" t="s">
        <v>51</v>
      </c>
      <c r="AB818" s="1" t="s">
        <v>1484</v>
      </c>
      <c r="AC818" s="1" t="s">
        <v>37</v>
      </c>
    </row>
    <row r="819" spans="1:29" hidden="1" x14ac:dyDescent="0.25">
      <c r="A819" s="1" t="s">
        <v>33</v>
      </c>
      <c r="B819" s="1" t="s">
        <v>34</v>
      </c>
      <c r="C819" s="2">
        <v>45134</v>
      </c>
      <c r="D819" s="1" t="s">
        <v>35</v>
      </c>
      <c r="E819" s="1" t="s">
        <v>36</v>
      </c>
      <c r="F819" s="1" t="s">
        <v>37</v>
      </c>
      <c r="G819" s="1" t="s">
        <v>1482</v>
      </c>
      <c r="H819" s="1" t="s">
        <v>1483</v>
      </c>
      <c r="I819" s="3">
        <v>0</v>
      </c>
      <c r="J819" s="3">
        <v>60568</v>
      </c>
      <c r="K819" s="1" t="s">
        <v>40</v>
      </c>
      <c r="L819" s="1" t="s">
        <v>533</v>
      </c>
      <c r="M819" s="1" t="s">
        <v>534</v>
      </c>
      <c r="N819" s="1" t="s">
        <v>37</v>
      </c>
      <c r="O819" s="1" t="s">
        <v>43</v>
      </c>
      <c r="P819" s="1" t="s">
        <v>43</v>
      </c>
      <c r="Q819" s="1" t="s">
        <v>43</v>
      </c>
      <c r="R819" s="3">
        <v>0</v>
      </c>
      <c r="S819" s="1" t="s">
        <v>44</v>
      </c>
      <c r="T819" s="1" t="s">
        <v>45</v>
      </c>
      <c r="U819" s="1" t="s">
        <v>1482</v>
      </c>
      <c r="V819" s="1" t="s">
        <v>46</v>
      </c>
      <c r="W819" s="1" t="s">
        <v>47</v>
      </c>
      <c r="X819" s="1" t="s">
        <v>1484</v>
      </c>
      <c r="Y819" s="1" t="s">
        <v>49</v>
      </c>
      <c r="Z819" s="1" t="s">
        <v>1440</v>
      </c>
      <c r="AA819" s="1" t="s">
        <v>51</v>
      </c>
      <c r="AB819" s="1" t="s">
        <v>1484</v>
      </c>
      <c r="AC819" s="1" t="s">
        <v>37</v>
      </c>
    </row>
    <row r="820" spans="1:29" hidden="1" x14ac:dyDescent="0.25">
      <c r="A820" s="1" t="s">
        <v>33</v>
      </c>
      <c r="B820" s="1" t="s">
        <v>34</v>
      </c>
      <c r="C820" s="2">
        <v>45134</v>
      </c>
      <c r="D820" s="1" t="s">
        <v>35</v>
      </c>
      <c r="E820" s="1" t="s">
        <v>36</v>
      </c>
      <c r="F820" s="1" t="s">
        <v>37</v>
      </c>
      <c r="G820" s="1" t="s">
        <v>1482</v>
      </c>
      <c r="H820" s="1" t="s">
        <v>1483</v>
      </c>
      <c r="I820" s="3">
        <v>0</v>
      </c>
      <c r="J820" s="3">
        <v>32726</v>
      </c>
      <c r="K820" s="1" t="s">
        <v>40</v>
      </c>
      <c r="L820" s="1" t="s">
        <v>121</v>
      </c>
      <c r="M820" s="1" t="s">
        <v>122</v>
      </c>
      <c r="N820" s="1" t="s">
        <v>37</v>
      </c>
      <c r="O820" s="1" t="s">
        <v>43</v>
      </c>
      <c r="P820" s="1" t="s">
        <v>43</v>
      </c>
      <c r="Q820" s="1" t="s">
        <v>43</v>
      </c>
      <c r="R820" s="3">
        <v>0</v>
      </c>
      <c r="S820" s="1" t="s">
        <v>44</v>
      </c>
      <c r="T820" s="1" t="s">
        <v>45</v>
      </c>
      <c r="U820" s="1" t="s">
        <v>1482</v>
      </c>
      <c r="V820" s="1" t="s">
        <v>46</v>
      </c>
      <c r="W820" s="1" t="s">
        <v>47</v>
      </c>
      <c r="X820" s="1" t="s">
        <v>1484</v>
      </c>
      <c r="Y820" s="1" t="s">
        <v>49</v>
      </c>
      <c r="Z820" s="1" t="s">
        <v>1440</v>
      </c>
      <c r="AA820" s="1" t="s">
        <v>51</v>
      </c>
      <c r="AB820" s="1" t="s">
        <v>1484</v>
      </c>
      <c r="AC820" s="1" t="s">
        <v>37</v>
      </c>
    </row>
    <row r="821" spans="1:29" hidden="1" x14ac:dyDescent="0.25">
      <c r="A821" s="1" t="s">
        <v>33</v>
      </c>
      <c r="B821" s="1" t="s">
        <v>34</v>
      </c>
      <c r="C821" s="2">
        <v>45134</v>
      </c>
      <c r="D821" s="1" t="s">
        <v>35</v>
      </c>
      <c r="E821" s="1" t="s">
        <v>36</v>
      </c>
      <c r="F821" s="1" t="s">
        <v>37</v>
      </c>
      <c r="G821" s="1" t="s">
        <v>1482</v>
      </c>
      <c r="H821" s="1" t="s">
        <v>1483</v>
      </c>
      <c r="I821" s="3">
        <v>0</v>
      </c>
      <c r="J821" s="3">
        <v>1100585</v>
      </c>
      <c r="K821" s="1" t="s">
        <v>40</v>
      </c>
      <c r="L821" s="1" t="s">
        <v>117</v>
      </c>
      <c r="M821" s="1" t="s">
        <v>118</v>
      </c>
      <c r="N821" s="1" t="s">
        <v>37</v>
      </c>
      <c r="O821" s="1" t="s">
        <v>43</v>
      </c>
      <c r="P821" s="1" t="s">
        <v>43</v>
      </c>
      <c r="Q821" s="1" t="s">
        <v>43</v>
      </c>
      <c r="R821" s="3">
        <v>0</v>
      </c>
      <c r="S821" s="1" t="s">
        <v>44</v>
      </c>
      <c r="T821" s="1" t="s">
        <v>45</v>
      </c>
      <c r="U821" s="1" t="s">
        <v>1482</v>
      </c>
      <c r="V821" s="1" t="s">
        <v>46</v>
      </c>
      <c r="W821" s="1" t="s">
        <v>47</v>
      </c>
      <c r="X821" s="1" t="s">
        <v>1484</v>
      </c>
      <c r="Y821" s="1" t="s">
        <v>49</v>
      </c>
      <c r="Z821" s="1" t="s">
        <v>1440</v>
      </c>
      <c r="AA821" s="1" t="s">
        <v>51</v>
      </c>
      <c r="AB821" s="1" t="s">
        <v>1484</v>
      </c>
      <c r="AC821" s="1" t="s">
        <v>37</v>
      </c>
    </row>
    <row r="822" spans="1:29" hidden="1" x14ac:dyDescent="0.25">
      <c r="A822" s="1" t="s">
        <v>33</v>
      </c>
      <c r="B822" s="1" t="s">
        <v>34</v>
      </c>
      <c r="C822" s="2">
        <v>45134</v>
      </c>
      <c r="D822" s="1" t="s">
        <v>35</v>
      </c>
      <c r="E822" s="1" t="s">
        <v>36</v>
      </c>
      <c r="F822" s="1" t="s">
        <v>37</v>
      </c>
      <c r="G822" s="1" t="s">
        <v>1482</v>
      </c>
      <c r="H822" s="1" t="s">
        <v>1483</v>
      </c>
      <c r="I822" s="3">
        <v>0</v>
      </c>
      <c r="J822" s="3">
        <v>96575</v>
      </c>
      <c r="K822" s="1" t="s">
        <v>40</v>
      </c>
      <c r="L822" s="1" t="s">
        <v>133</v>
      </c>
      <c r="M822" s="1" t="s">
        <v>134</v>
      </c>
      <c r="N822" s="1" t="s">
        <v>37</v>
      </c>
      <c r="O822" s="1" t="s">
        <v>43</v>
      </c>
      <c r="P822" s="1" t="s">
        <v>43</v>
      </c>
      <c r="Q822" s="1" t="s">
        <v>43</v>
      </c>
      <c r="R822" s="3">
        <v>0</v>
      </c>
      <c r="S822" s="1" t="s">
        <v>44</v>
      </c>
      <c r="T822" s="1" t="s">
        <v>45</v>
      </c>
      <c r="U822" s="1" t="s">
        <v>1482</v>
      </c>
      <c r="V822" s="1" t="s">
        <v>46</v>
      </c>
      <c r="W822" s="1" t="s">
        <v>47</v>
      </c>
      <c r="X822" s="1" t="s">
        <v>1484</v>
      </c>
      <c r="Y822" s="1" t="s">
        <v>49</v>
      </c>
      <c r="Z822" s="1" t="s">
        <v>1440</v>
      </c>
      <c r="AA822" s="1" t="s">
        <v>51</v>
      </c>
      <c r="AB822" s="1" t="s">
        <v>1484</v>
      </c>
      <c r="AC822" s="1" t="s">
        <v>37</v>
      </c>
    </row>
    <row r="823" spans="1:29" hidden="1" x14ac:dyDescent="0.25">
      <c r="A823" s="1" t="s">
        <v>33</v>
      </c>
      <c r="B823" s="1" t="s">
        <v>34</v>
      </c>
      <c r="C823" s="2">
        <v>45135</v>
      </c>
      <c r="D823" s="1" t="s">
        <v>35</v>
      </c>
      <c r="E823" s="1" t="s">
        <v>36</v>
      </c>
      <c r="F823" s="1" t="s">
        <v>37</v>
      </c>
      <c r="G823" s="1" t="s">
        <v>1485</v>
      </c>
      <c r="H823" s="1" t="s">
        <v>1486</v>
      </c>
      <c r="I823" s="3">
        <v>0</v>
      </c>
      <c r="J823" s="3">
        <v>77334</v>
      </c>
      <c r="K823" s="1" t="s">
        <v>40</v>
      </c>
      <c r="L823" s="1" t="s">
        <v>488</v>
      </c>
      <c r="M823" s="1" t="s">
        <v>489</v>
      </c>
      <c r="N823" s="1" t="s">
        <v>37</v>
      </c>
      <c r="O823" s="1" t="s">
        <v>43</v>
      </c>
      <c r="P823" s="1" t="s">
        <v>43</v>
      </c>
      <c r="Q823" s="1" t="s">
        <v>43</v>
      </c>
      <c r="R823" s="3">
        <v>0</v>
      </c>
      <c r="S823" s="1" t="s">
        <v>44</v>
      </c>
      <c r="T823" s="1" t="s">
        <v>45</v>
      </c>
      <c r="U823" s="1" t="s">
        <v>1485</v>
      </c>
      <c r="V823" s="1" t="s">
        <v>46</v>
      </c>
      <c r="W823" s="1" t="s">
        <v>47</v>
      </c>
      <c r="X823" s="1" t="s">
        <v>1487</v>
      </c>
      <c r="Y823" s="1" t="s">
        <v>49</v>
      </c>
      <c r="Z823" s="1" t="s">
        <v>1440</v>
      </c>
      <c r="AA823" s="1" t="s">
        <v>51</v>
      </c>
      <c r="AB823" s="1" t="s">
        <v>1487</v>
      </c>
      <c r="AC823" s="1" t="s">
        <v>37</v>
      </c>
    </row>
    <row r="824" spans="1:29" hidden="1" x14ac:dyDescent="0.25">
      <c r="A824" s="1" t="s">
        <v>33</v>
      </c>
      <c r="B824" s="1" t="s">
        <v>34</v>
      </c>
      <c r="C824" s="2">
        <v>45135</v>
      </c>
      <c r="D824" s="1" t="s">
        <v>35</v>
      </c>
      <c r="E824" s="1" t="s">
        <v>36</v>
      </c>
      <c r="F824" s="1" t="s">
        <v>37</v>
      </c>
      <c r="G824" s="1" t="s">
        <v>1488</v>
      </c>
      <c r="H824" s="1" t="s">
        <v>1489</v>
      </c>
      <c r="I824" s="3">
        <v>0</v>
      </c>
      <c r="J824" s="3">
        <v>116000</v>
      </c>
      <c r="K824" s="1" t="s">
        <v>40</v>
      </c>
      <c r="L824" s="1" t="s">
        <v>133</v>
      </c>
      <c r="M824" s="1" t="s">
        <v>134</v>
      </c>
      <c r="N824" s="1" t="s">
        <v>37</v>
      </c>
      <c r="O824" s="1" t="s">
        <v>43</v>
      </c>
      <c r="P824" s="1" t="s">
        <v>43</v>
      </c>
      <c r="Q824" s="1" t="s">
        <v>43</v>
      </c>
      <c r="R824" s="3">
        <v>0</v>
      </c>
      <c r="S824" s="1" t="s">
        <v>44</v>
      </c>
      <c r="T824" s="1" t="s">
        <v>45</v>
      </c>
      <c r="U824" s="1" t="s">
        <v>1488</v>
      </c>
      <c r="V824" s="1" t="s">
        <v>46</v>
      </c>
      <c r="W824" s="1" t="s">
        <v>47</v>
      </c>
      <c r="X824" s="1" t="s">
        <v>1490</v>
      </c>
      <c r="Y824" s="1" t="s">
        <v>49</v>
      </c>
      <c r="Z824" s="1" t="s">
        <v>1440</v>
      </c>
      <c r="AA824" s="1" t="s">
        <v>51</v>
      </c>
      <c r="AB824" s="1" t="s">
        <v>1490</v>
      </c>
      <c r="AC824" s="1" t="s">
        <v>37</v>
      </c>
    </row>
    <row r="825" spans="1:29" hidden="1" x14ac:dyDescent="0.25">
      <c r="A825" s="1" t="s">
        <v>33</v>
      </c>
      <c r="B825" s="1" t="s">
        <v>34</v>
      </c>
      <c r="C825" s="2">
        <v>45138</v>
      </c>
      <c r="D825" s="1" t="s">
        <v>73</v>
      </c>
      <c r="E825" s="1" t="s">
        <v>74</v>
      </c>
      <c r="F825" s="1" t="s">
        <v>37</v>
      </c>
      <c r="G825" s="1" t="s">
        <v>991</v>
      </c>
      <c r="H825" s="1" t="s">
        <v>34</v>
      </c>
      <c r="I825" s="3">
        <v>77334</v>
      </c>
      <c r="J825" s="3">
        <v>0</v>
      </c>
      <c r="K825" s="1" t="s">
        <v>40</v>
      </c>
      <c r="L825" s="1" t="s">
        <v>1491</v>
      </c>
      <c r="M825" s="1" t="s">
        <v>634</v>
      </c>
      <c r="N825" s="1" t="s">
        <v>89</v>
      </c>
      <c r="O825" s="1" t="s">
        <v>90</v>
      </c>
      <c r="P825" s="1" t="s">
        <v>43</v>
      </c>
      <c r="Q825" s="1" t="s">
        <v>43</v>
      </c>
      <c r="R825" s="3">
        <v>0</v>
      </c>
      <c r="S825" s="1" t="s">
        <v>44</v>
      </c>
      <c r="T825" s="1" t="s">
        <v>45</v>
      </c>
      <c r="U825" s="1" t="s">
        <v>991</v>
      </c>
      <c r="V825" s="1" t="s">
        <v>46</v>
      </c>
      <c r="W825" s="1" t="s">
        <v>81</v>
      </c>
      <c r="X825" s="1" t="s">
        <v>1492</v>
      </c>
      <c r="Y825" s="1" t="s">
        <v>83</v>
      </c>
      <c r="Z825" s="1" t="s">
        <v>84</v>
      </c>
      <c r="AA825" s="1" t="s">
        <v>51</v>
      </c>
      <c r="AB825" s="1" t="s">
        <v>1493</v>
      </c>
      <c r="AC825" s="1" t="s">
        <v>37</v>
      </c>
    </row>
    <row r="826" spans="1:29" hidden="1" x14ac:dyDescent="0.25">
      <c r="A826" s="1" t="s">
        <v>33</v>
      </c>
      <c r="B826" s="1" t="s">
        <v>34</v>
      </c>
      <c r="C826" s="2">
        <v>45138</v>
      </c>
      <c r="D826" s="1" t="s">
        <v>73</v>
      </c>
      <c r="E826" s="1" t="s">
        <v>74</v>
      </c>
      <c r="F826" s="1" t="s">
        <v>37</v>
      </c>
      <c r="G826" s="1" t="s">
        <v>991</v>
      </c>
      <c r="H826" s="1" t="s">
        <v>34</v>
      </c>
      <c r="I826" s="3">
        <v>116000</v>
      </c>
      <c r="J826" s="3">
        <v>0</v>
      </c>
      <c r="K826" s="1" t="s">
        <v>40</v>
      </c>
      <c r="L826" s="1" t="s">
        <v>694</v>
      </c>
      <c r="M826" s="1" t="s">
        <v>695</v>
      </c>
      <c r="N826" s="1" t="s">
        <v>89</v>
      </c>
      <c r="O826" s="1" t="s">
        <v>90</v>
      </c>
      <c r="P826" s="1" t="s">
        <v>43</v>
      </c>
      <c r="Q826" s="1" t="s">
        <v>43</v>
      </c>
      <c r="R826" s="3">
        <v>0</v>
      </c>
      <c r="S826" s="1" t="s">
        <v>44</v>
      </c>
      <c r="T826" s="1" t="s">
        <v>45</v>
      </c>
      <c r="U826" s="1" t="s">
        <v>991</v>
      </c>
      <c r="V826" s="1" t="s">
        <v>46</v>
      </c>
      <c r="W826" s="1" t="s">
        <v>81</v>
      </c>
      <c r="X826" s="1" t="s">
        <v>1492</v>
      </c>
      <c r="Y826" s="1" t="s">
        <v>83</v>
      </c>
      <c r="Z826" s="1" t="s">
        <v>84</v>
      </c>
      <c r="AA826" s="1" t="s">
        <v>51</v>
      </c>
      <c r="AB826" s="1" t="s">
        <v>1493</v>
      </c>
      <c r="AC826" s="1" t="s">
        <v>37</v>
      </c>
    </row>
    <row r="827" spans="1:29" hidden="1" x14ac:dyDescent="0.25">
      <c r="A827" s="1" t="s">
        <v>33</v>
      </c>
      <c r="B827" s="1" t="s">
        <v>34</v>
      </c>
      <c r="C827" s="2">
        <v>45138</v>
      </c>
      <c r="D827" s="1" t="s">
        <v>73</v>
      </c>
      <c r="E827" s="1" t="s">
        <v>74</v>
      </c>
      <c r="F827" s="1" t="s">
        <v>37</v>
      </c>
      <c r="G827" s="1" t="s">
        <v>991</v>
      </c>
      <c r="H827" s="1" t="s">
        <v>34</v>
      </c>
      <c r="I827" s="3">
        <v>108694</v>
      </c>
      <c r="J827" s="3">
        <v>0</v>
      </c>
      <c r="K827" s="1" t="s">
        <v>40</v>
      </c>
      <c r="L827" s="1" t="s">
        <v>645</v>
      </c>
      <c r="M827" s="1" t="s">
        <v>646</v>
      </c>
      <c r="N827" s="1" t="s">
        <v>89</v>
      </c>
      <c r="O827" s="1" t="s">
        <v>90</v>
      </c>
      <c r="P827" s="1" t="s">
        <v>43</v>
      </c>
      <c r="Q827" s="1" t="s">
        <v>43</v>
      </c>
      <c r="R827" s="3">
        <v>0</v>
      </c>
      <c r="S827" s="1" t="s">
        <v>44</v>
      </c>
      <c r="T827" s="1" t="s">
        <v>45</v>
      </c>
      <c r="U827" s="1" t="s">
        <v>991</v>
      </c>
      <c r="V827" s="1" t="s">
        <v>46</v>
      </c>
      <c r="W827" s="1" t="s">
        <v>81</v>
      </c>
      <c r="X827" s="1" t="s">
        <v>1492</v>
      </c>
      <c r="Y827" s="1" t="s">
        <v>83</v>
      </c>
      <c r="Z827" s="1" t="s">
        <v>84</v>
      </c>
      <c r="AA827" s="1" t="s">
        <v>51</v>
      </c>
      <c r="AB827" s="1" t="s">
        <v>1493</v>
      </c>
      <c r="AC827" s="1" t="s">
        <v>37</v>
      </c>
    </row>
    <row r="828" spans="1:29" hidden="1" x14ac:dyDescent="0.25">
      <c r="A828" s="1" t="s">
        <v>33</v>
      </c>
      <c r="B828" s="1" t="s">
        <v>34</v>
      </c>
      <c r="C828" s="2">
        <v>45138</v>
      </c>
      <c r="D828" s="1" t="s">
        <v>73</v>
      </c>
      <c r="E828" s="1" t="s">
        <v>74</v>
      </c>
      <c r="F828" s="1" t="s">
        <v>37</v>
      </c>
      <c r="G828" s="1" t="s">
        <v>991</v>
      </c>
      <c r="H828" s="1" t="s">
        <v>34</v>
      </c>
      <c r="I828" s="3">
        <v>170876</v>
      </c>
      <c r="J828" s="3">
        <v>0</v>
      </c>
      <c r="K828" s="1" t="s">
        <v>40</v>
      </c>
      <c r="L828" s="1" t="s">
        <v>1494</v>
      </c>
      <c r="M828" s="1" t="s">
        <v>699</v>
      </c>
      <c r="N828" s="1" t="s">
        <v>79</v>
      </c>
      <c r="O828" s="1" t="s">
        <v>80</v>
      </c>
      <c r="P828" s="1" t="s">
        <v>43</v>
      </c>
      <c r="Q828" s="1" t="s">
        <v>43</v>
      </c>
      <c r="R828" s="3">
        <v>0</v>
      </c>
      <c r="S828" s="1" t="s">
        <v>44</v>
      </c>
      <c r="T828" s="1" t="s">
        <v>45</v>
      </c>
      <c r="U828" s="1" t="s">
        <v>991</v>
      </c>
      <c r="V828" s="1" t="s">
        <v>46</v>
      </c>
      <c r="W828" s="1" t="s">
        <v>81</v>
      </c>
      <c r="X828" s="1" t="s">
        <v>1492</v>
      </c>
      <c r="Y828" s="1" t="s">
        <v>83</v>
      </c>
      <c r="Z828" s="1" t="s">
        <v>84</v>
      </c>
      <c r="AA828" s="1" t="s">
        <v>51</v>
      </c>
      <c r="AB828" s="1" t="s">
        <v>1493</v>
      </c>
      <c r="AC828" s="1" t="s">
        <v>37</v>
      </c>
    </row>
    <row r="829" spans="1:29" hidden="1" x14ac:dyDescent="0.25">
      <c r="A829" s="1" t="s">
        <v>33</v>
      </c>
      <c r="B829" s="1" t="s">
        <v>34</v>
      </c>
      <c r="C829" s="2">
        <v>45138</v>
      </c>
      <c r="D829" s="1" t="s">
        <v>73</v>
      </c>
      <c r="E829" s="1" t="s">
        <v>74</v>
      </c>
      <c r="F829" s="1" t="s">
        <v>37</v>
      </c>
      <c r="G829" s="1" t="s">
        <v>991</v>
      </c>
      <c r="H829" s="1" t="s">
        <v>34</v>
      </c>
      <c r="I829" s="3">
        <v>580000</v>
      </c>
      <c r="J829" s="3">
        <v>0</v>
      </c>
      <c r="K829" s="1" t="s">
        <v>40</v>
      </c>
      <c r="L829" s="1" t="s">
        <v>113</v>
      </c>
      <c r="M829" s="1" t="s">
        <v>114</v>
      </c>
      <c r="N829" s="1" t="s">
        <v>79</v>
      </c>
      <c r="O829" s="1" t="s">
        <v>80</v>
      </c>
      <c r="P829" s="1" t="s">
        <v>43</v>
      </c>
      <c r="Q829" s="1" t="s">
        <v>43</v>
      </c>
      <c r="R829" s="3">
        <v>0</v>
      </c>
      <c r="S829" s="1" t="s">
        <v>44</v>
      </c>
      <c r="T829" s="1" t="s">
        <v>45</v>
      </c>
      <c r="U829" s="1" t="s">
        <v>991</v>
      </c>
      <c r="V829" s="1" t="s">
        <v>46</v>
      </c>
      <c r="W829" s="1" t="s">
        <v>81</v>
      </c>
      <c r="X829" s="1" t="s">
        <v>1492</v>
      </c>
      <c r="Y829" s="1" t="s">
        <v>83</v>
      </c>
      <c r="Z829" s="1" t="s">
        <v>84</v>
      </c>
      <c r="AA829" s="1" t="s">
        <v>51</v>
      </c>
      <c r="AB829" s="1" t="s">
        <v>1493</v>
      </c>
      <c r="AC829" s="1" t="s">
        <v>37</v>
      </c>
    </row>
    <row r="830" spans="1:29" hidden="1" x14ac:dyDescent="0.25">
      <c r="A830" s="1" t="s">
        <v>33</v>
      </c>
      <c r="B830" s="1" t="s">
        <v>34</v>
      </c>
      <c r="C830" s="2">
        <v>45138</v>
      </c>
      <c r="D830" s="1" t="s">
        <v>73</v>
      </c>
      <c r="E830" s="1" t="s">
        <v>74</v>
      </c>
      <c r="F830" s="1" t="s">
        <v>37</v>
      </c>
      <c r="G830" s="1" t="s">
        <v>991</v>
      </c>
      <c r="H830" s="1" t="s">
        <v>34</v>
      </c>
      <c r="I830" s="3">
        <v>43817</v>
      </c>
      <c r="J830" s="3">
        <v>0</v>
      </c>
      <c r="K830" s="1" t="s">
        <v>40</v>
      </c>
      <c r="L830" s="1" t="s">
        <v>1495</v>
      </c>
      <c r="M830" s="1" t="s">
        <v>772</v>
      </c>
      <c r="N830" s="1" t="s">
        <v>79</v>
      </c>
      <c r="O830" s="1" t="s">
        <v>80</v>
      </c>
      <c r="P830" s="1" t="s">
        <v>43</v>
      </c>
      <c r="Q830" s="1" t="s">
        <v>43</v>
      </c>
      <c r="R830" s="3">
        <v>0</v>
      </c>
      <c r="S830" s="1" t="s">
        <v>44</v>
      </c>
      <c r="T830" s="1" t="s">
        <v>45</v>
      </c>
      <c r="U830" s="1" t="s">
        <v>991</v>
      </c>
      <c r="V830" s="1" t="s">
        <v>46</v>
      </c>
      <c r="W830" s="1" t="s">
        <v>81</v>
      </c>
      <c r="X830" s="1" t="s">
        <v>1492</v>
      </c>
      <c r="Y830" s="1" t="s">
        <v>83</v>
      </c>
      <c r="Z830" s="1" t="s">
        <v>84</v>
      </c>
      <c r="AA830" s="1" t="s">
        <v>51</v>
      </c>
      <c r="AB830" s="1" t="s">
        <v>1493</v>
      </c>
      <c r="AC830" s="1" t="s">
        <v>37</v>
      </c>
    </row>
    <row r="831" spans="1:29" hidden="1" x14ac:dyDescent="0.25">
      <c r="A831" s="1" t="s">
        <v>33</v>
      </c>
      <c r="B831" s="1" t="s">
        <v>34</v>
      </c>
      <c r="C831" s="2">
        <v>45138</v>
      </c>
      <c r="D831" s="1" t="s">
        <v>73</v>
      </c>
      <c r="E831" s="1" t="s">
        <v>74</v>
      </c>
      <c r="F831" s="1" t="s">
        <v>37</v>
      </c>
      <c r="G831" s="1" t="s">
        <v>991</v>
      </c>
      <c r="H831" s="1" t="s">
        <v>34</v>
      </c>
      <c r="I831" s="3">
        <v>77334</v>
      </c>
      <c r="J831" s="3">
        <v>0</v>
      </c>
      <c r="K831" s="1" t="s">
        <v>40</v>
      </c>
      <c r="L831" s="1" t="s">
        <v>152</v>
      </c>
      <c r="M831" s="1" t="s">
        <v>153</v>
      </c>
      <c r="N831" s="1" t="s">
        <v>79</v>
      </c>
      <c r="O831" s="1" t="s">
        <v>80</v>
      </c>
      <c r="P831" s="1" t="s">
        <v>43</v>
      </c>
      <c r="Q831" s="1" t="s">
        <v>43</v>
      </c>
      <c r="R831" s="3">
        <v>0</v>
      </c>
      <c r="S831" s="1" t="s">
        <v>44</v>
      </c>
      <c r="T831" s="1" t="s">
        <v>45</v>
      </c>
      <c r="U831" s="1" t="s">
        <v>991</v>
      </c>
      <c r="V831" s="1" t="s">
        <v>46</v>
      </c>
      <c r="W831" s="1" t="s">
        <v>81</v>
      </c>
      <c r="X831" s="1" t="s">
        <v>1492</v>
      </c>
      <c r="Y831" s="1" t="s">
        <v>83</v>
      </c>
      <c r="Z831" s="1" t="s">
        <v>84</v>
      </c>
      <c r="AA831" s="1" t="s">
        <v>51</v>
      </c>
      <c r="AB831" s="1" t="s">
        <v>1493</v>
      </c>
      <c r="AC831" s="1" t="s">
        <v>37</v>
      </c>
    </row>
    <row r="832" spans="1:29" hidden="1" x14ac:dyDescent="0.25">
      <c r="A832" s="1" t="s">
        <v>33</v>
      </c>
      <c r="B832" s="1" t="s">
        <v>34</v>
      </c>
      <c r="C832" s="2">
        <v>45138</v>
      </c>
      <c r="D832" s="1" t="s">
        <v>73</v>
      </c>
      <c r="E832" s="1" t="s">
        <v>74</v>
      </c>
      <c r="F832" s="1" t="s">
        <v>37</v>
      </c>
      <c r="G832" s="1" t="s">
        <v>991</v>
      </c>
      <c r="H832" s="1" t="s">
        <v>34</v>
      </c>
      <c r="I832" s="3">
        <v>270668</v>
      </c>
      <c r="J832" s="3">
        <v>0</v>
      </c>
      <c r="K832" s="1" t="s">
        <v>40</v>
      </c>
      <c r="L832" s="1" t="s">
        <v>1454</v>
      </c>
      <c r="M832" s="1" t="s">
        <v>828</v>
      </c>
      <c r="N832" s="1" t="s">
        <v>79</v>
      </c>
      <c r="O832" s="1" t="s">
        <v>80</v>
      </c>
      <c r="P832" s="1" t="s">
        <v>43</v>
      </c>
      <c r="Q832" s="1" t="s">
        <v>43</v>
      </c>
      <c r="R832" s="3">
        <v>0</v>
      </c>
      <c r="S832" s="1" t="s">
        <v>44</v>
      </c>
      <c r="T832" s="1" t="s">
        <v>45</v>
      </c>
      <c r="U832" s="1" t="s">
        <v>991</v>
      </c>
      <c r="V832" s="1" t="s">
        <v>46</v>
      </c>
      <c r="W832" s="1" t="s">
        <v>81</v>
      </c>
      <c r="X832" s="1" t="s">
        <v>1492</v>
      </c>
      <c r="Y832" s="1" t="s">
        <v>83</v>
      </c>
      <c r="Z832" s="1" t="s">
        <v>84</v>
      </c>
      <c r="AA832" s="1" t="s">
        <v>51</v>
      </c>
      <c r="AB832" s="1" t="s">
        <v>1493</v>
      </c>
      <c r="AC832" s="1" t="s">
        <v>37</v>
      </c>
    </row>
    <row r="833" spans="1:29" hidden="1" x14ac:dyDescent="0.25">
      <c r="A833" s="1" t="s">
        <v>33</v>
      </c>
      <c r="B833" s="1" t="s">
        <v>34</v>
      </c>
      <c r="C833" s="2">
        <v>45138</v>
      </c>
      <c r="D833" s="1" t="s">
        <v>73</v>
      </c>
      <c r="E833" s="1" t="s">
        <v>74</v>
      </c>
      <c r="F833" s="1" t="s">
        <v>37</v>
      </c>
      <c r="G833" s="1" t="s">
        <v>991</v>
      </c>
      <c r="H833" s="1" t="s">
        <v>34</v>
      </c>
      <c r="I833" s="3">
        <v>336605</v>
      </c>
      <c r="J833" s="3">
        <v>0</v>
      </c>
      <c r="K833" s="1" t="s">
        <v>40</v>
      </c>
      <c r="L833" s="1" t="s">
        <v>129</v>
      </c>
      <c r="M833" s="1" t="s">
        <v>130</v>
      </c>
      <c r="N833" s="1" t="s">
        <v>79</v>
      </c>
      <c r="O833" s="1" t="s">
        <v>80</v>
      </c>
      <c r="P833" s="1" t="s">
        <v>43</v>
      </c>
      <c r="Q833" s="1" t="s">
        <v>43</v>
      </c>
      <c r="R833" s="3">
        <v>0</v>
      </c>
      <c r="S833" s="1" t="s">
        <v>44</v>
      </c>
      <c r="T833" s="1" t="s">
        <v>45</v>
      </c>
      <c r="U833" s="1" t="s">
        <v>991</v>
      </c>
      <c r="V833" s="1" t="s">
        <v>46</v>
      </c>
      <c r="W833" s="1" t="s">
        <v>81</v>
      </c>
      <c r="X833" s="1" t="s">
        <v>1492</v>
      </c>
      <c r="Y833" s="1" t="s">
        <v>83</v>
      </c>
      <c r="Z833" s="1" t="s">
        <v>84</v>
      </c>
      <c r="AA833" s="1" t="s">
        <v>51</v>
      </c>
      <c r="AB833" s="1" t="s">
        <v>1493</v>
      </c>
      <c r="AC833" s="1" t="s">
        <v>37</v>
      </c>
    </row>
    <row r="834" spans="1:29" hidden="1" x14ac:dyDescent="0.25">
      <c r="A834" s="1" t="s">
        <v>33</v>
      </c>
      <c r="B834" s="1" t="s">
        <v>34</v>
      </c>
      <c r="C834" s="2">
        <v>45138</v>
      </c>
      <c r="D834" s="1" t="s">
        <v>73</v>
      </c>
      <c r="E834" s="1" t="s">
        <v>74</v>
      </c>
      <c r="F834" s="1" t="s">
        <v>37</v>
      </c>
      <c r="G834" s="1" t="s">
        <v>991</v>
      </c>
      <c r="H834" s="1" t="s">
        <v>34</v>
      </c>
      <c r="I834" s="3">
        <v>580000</v>
      </c>
      <c r="J834" s="3">
        <v>0</v>
      </c>
      <c r="K834" s="1" t="s">
        <v>40</v>
      </c>
      <c r="L834" s="1" t="s">
        <v>773</v>
      </c>
      <c r="M834" s="1" t="s">
        <v>774</v>
      </c>
      <c r="N834" s="1" t="s">
        <v>79</v>
      </c>
      <c r="O834" s="1" t="s">
        <v>80</v>
      </c>
      <c r="P834" s="1" t="s">
        <v>43</v>
      </c>
      <c r="Q834" s="1" t="s">
        <v>43</v>
      </c>
      <c r="R834" s="3">
        <v>0</v>
      </c>
      <c r="S834" s="1" t="s">
        <v>44</v>
      </c>
      <c r="T834" s="1" t="s">
        <v>45</v>
      </c>
      <c r="U834" s="1" t="s">
        <v>991</v>
      </c>
      <c r="V834" s="1" t="s">
        <v>46</v>
      </c>
      <c r="W834" s="1" t="s">
        <v>81</v>
      </c>
      <c r="X834" s="1" t="s">
        <v>1492</v>
      </c>
      <c r="Y834" s="1" t="s">
        <v>83</v>
      </c>
      <c r="Z834" s="1" t="s">
        <v>84</v>
      </c>
      <c r="AA834" s="1" t="s">
        <v>51</v>
      </c>
      <c r="AB834" s="1" t="s">
        <v>1493</v>
      </c>
      <c r="AC834" s="1" t="s">
        <v>37</v>
      </c>
    </row>
    <row r="835" spans="1:29" hidden="1" x14ac:dyDescent="0.25">
      <c r="A835" s="1" t="s">
        <v>33</v>
      </c>
      <c r="B835" s="1" t="s">
        <v>34</v>
      </c>
      <c r="C835" s="2">
        <v>45138</v>
      </c>
      <c r="D835" s="1" t="s">
        <v>73</v>
      </c>
      <c r="E835" s="1" t="s">
        <v>74</v>
      </c>
      <c r="F835" s="1" t="s">
        <v>37</v>
      </c>
      <c r="G835" s="1" t="s">
        <v>991</v>
      </c>
      <c r="H835" s="1" t="s">
        <v>34</v>
      </c>
      <c r="I835" s="3">
        <v>502667</v>
      </c>
      <c r="J835" s="3">
        <v>0</v>
      </c>
      <c r="K835" s="1" t="s">
        <v>40</v>
      </c>
      <c r="L835" s="1" t="s">
        <v>117</v>
      </c>
      <c r="M835" s="1" t="s">
        <v>118</v>
      </c>
      <c r="N835" s="1" t="s">
        <v>79</v>
      </c>
      <c r="O835" s="1" t="s">
        <v>80</v>
      </c>
      <c r="P835" s="1" t="s">
        <v>43</v>
      </c>
      <c r="Q835" s="1" t="s">
        <v>43</v>
      </c>
      <c r="R835" s="3">
        <v>0</v>
      </c>
      <c r="S835" s="1" t="s">
        <v>44</v>
      </c>
      <c r="T835" s="1" t="s">
        <v>45</v>
      </c>
      <c r="U835" s="1" t="s">
        <v>991</v>
      </c>
      <c r="V835" s="1" t="s">
        <v>46</v>
      </c>
      <c r="W835" s="1" t="s">
        <v>81</v>
      </c>
      <c r="X835" s="1" t="s">
        <v>1492</v>
      </c>
      <c r="Y835" s="1" t="s">
        <v>83</v>
      </c>
      <c r="Z835" s="1" t="s">
        <v>84</v>
      </c>
      <c r="AA835" s="1" t="s">
        <v>51</v>
      </c>
      <c r="AB835" s="1" t="s">
        <v>1493</v>
      </c>
      <c r="AC835" s="1" t="s">
        <v>37</v>
      </c>
    </row>
    <row r="836" spans="1:29" hidden="1" x14ac:dyDescent="0.25">
      <c r="A836" s="1" t="s">
        <v>33</v>
      </c>
      <c r="B836" s="1" t="s">
        <v>34</v>
      </c>
      <c r="C836" s="2">
        <v>45138</v>
      </c>
      <c r="D836" s="1" t="s">
        <v>73</v>
      </c>
      <c r="E836" s="1" t="s">
        <v>74</v>
      </c>
      <c r="F836" s="1" t="s">
        <v>37</v>
      </c>
      <c r="G836" s="1" t="s">
        <v>991</v>
      </c>
      <c r="H836" s="1" t="s">
        <v>34</v>
      </c>
      <c r="I836" s="3">
        <v>38667</v>
      </c>
      <c r="J836" s="3">
        <v>0</v>
      </c>
      <c r="K836" s="1" t="s">
        <v>40</v>
      </c>
      <c r="L836" s="1" t="s">
        <v>133</v>
      </c>
      <c r="M836" s="1" t="s">
        <v>134</v>
      </c>
      <c r="N836" s="1" t="s">
        <v>79</v>
      </c>
      <c r="O836" s="1" t="s">
        <v>80</v>
      </c>
      <c r="P836" s="1" t="s">
        <v>43</v>
      </c>
      <c r="Q836" s="1" t="s">
        <v>43</v>
      </c>
      <c r="R836" s="3">
        <v>0</v>
      </c>
      <c r="S836" s="1" t="s">
        <v>44</v>
      </c>
      <c r="T836" s="1" t="s">
        <v>45</v>
      </c>
      <c r="U836" s="1" t="s">
        <v>991</v>
      </c>
      <c r="V836" s="1" t="s">
        <v>46</v>
      </c>
      <c r="W836" s="1" t="s">
        <v>81</v>
      </c>
      <c r="X836" s="1" t="s">
        <v>1492</v>
      </c>
      <c r="Y836" s="1" t="s">
        <v>83</v>
      </c>
      <c r="Z836" s="1" t="s">
        <v>84</v>
      </c>
      <c r="AA836" s="1" t="s">
        <v>51</v>
      </c>
      <c r="AB836" s="1" t="s">
        <v>1493</v>
      </c>
      <c r="AC836" s="1" t="s">
        <v>37</v>
      </c>
    </row>
    <row r="837" spans="1:29" hidden="1" x14ac:dyDescent="0.25">
      <c r="A837" s="1" t="s">
        <v>33</v>
      </c>
      <c r="B837" s="1" t="s">
        <v>34</v>
      </c>
      <c r="C837" s="2">
        <v>45138</v>
      </c>
      <c r="D837" s="1" t="s">
        <v>73</v>
      </c>
      <c r="E837" s="1" t="s">
        <v>74</v>
      </c>
      <c r="F837" s="1" t="s">
        <v>37</v>
      </c>
      <c r="G837" s="1" t="s">
        <v>991</v>
      </c>
      <c r="H837" s="1" t="s">
        <v>34</v>
      </c>
      <c r="I837" s="3">
        <v>502667</v>
      </c>
      <c r="J837" s="3">
        <v>0</v>
      </c>
      <c r="K837" s="1" t="s">
        <v>40</v>
      </c>
      <c r="L837" s="1" t="s">
        <v>669</v>
      </c>
      <c r="M837" s="1" t="s">
        <v>670</v>
      </c>
      <c r="N837" s="1" t="s">
        <v>79</v>
      </c>
      <c r="O837" s="1" t="s">
        <v>80</v>
      </c>
      <c r="P837" s="1" t="s">
        <v>43</v>
      </c>
      <c r="Q837" s="1" t="s">
        <v>43</v>
      </c>
      <c r="R837" s="3">
        <v>0</v>
      </c>
      <c r="S837" s="1" t="s">
        <v>44</v>
      </c>
      <c r="T837" s="1" t="s">
        <v>45</v>
      </c>
      <c r="U837" s="1" t="s">
        <v>991</v>
      </c>
      <c r="V837" s="1" t="s">
        <v>46</v>
      </c>
      <c r="W837" s="1" t="s">
        <v>81</v>
      </c>
      <c r="X837" s="1" t="s">
        <v>1492</v>
      </c>
      <c r="Y837" s="1" t="s">
        <v>83</v>
      </c>
      <c r="Z837" s="1" t="s">
        <v>84</v>
      </c>
      <c r="AA837" s="1" t="s">
        <v>51</v>
      </c>
      <c r="AB837" s="1" t="s">
        <v>1493</v>
      </c>
      <c r="AC837" s="1" t="s">
        <v>37</v>
      </c>
    </row>
    <row r="838" spans="1:29" hidden="1" x14ac:dyDescent="0.25">
      <c r="A838" s="1" t="s">
        <v>33</v>
      </c>
      <c r="B838" s="1" t="s">
        <v>34</v>
      </c>
      <c r="C838" s="2">
        <v>45138</v>
      </c>
      <c r="D838" s="1" t="s">
        <v>73</v>
      </c>
      <c r="E838" s="1" t="s">
        <v>74</v>
      </c>
      <c r="F838" s="1" t="s">
        <v>37</v>
      </c>
      <c r="G838" s="1" t="s">
        <v>991</v>
      </c>
      <c r="H838" s="1" t="s">
        <v>34</v>
      </c>
      <c r="I838" s="3">
        <v>43924</v>
      </c>
      <c r="J838" s="3">
        <v>0</v>
      </c>
      <c r="K838" s="1" t="s">
        <v>40</v>
      </c>
      <c r="L838" s="1" t="s">
        <v>689</v>
      </c>
      <c r="M838" s="1" t="s">
        <v>690</v>
      </c>
      <c r="N838" s="1" t="s">
        <v>79</v>
      </c>
      <c r="O838" s="1" t="s">
        <v>80</v>
      </c>
      <c r="P838" s="1" t="s">
        <v>43</v>
      </c>
      <c r="Q838" s="1" t="s">
        <v>43</v>
      </c>
      <c r="R838" s="3">
        <v>0</v>
      </c>
      <c r="S838" s="1" t="s">
        <v>44</v>
      </c>
      <c r="T838" s="1" t="s">
        <v>45</v>
      </c>
      <c r="U838" s="1" t="s">
        <v>991</v>
      </c>
      <c r="V838" s="1" t="s">
        <v>46</v>
      </c>
      <c r="W838" s="1" t="s">
        <v>81</v>
      </c>
      <c r="X838" s="1" t="s">
        <v>1492</v>
      </c>
      <c r="Y838" s="1" t="s">
        <v>83</v>
      </c>
      <c r="Z838" s="1" t="s">
        <v>84</v>
      </c>
      <c r="AA838" s="1" t="s">
        <v>51</v>
      </c>
      <c r="AB838" s="1" t="s">
        <v>1493</v>
      </c>
      <c r="AC838" s="1" t="s">
        <v>37</v>
      </c>
    </row>
    <row r="839" spans="1:29" hidden="1" x14ac:dyDescent="0.25">
      <c r="A839" s="1" t="s">
        <v>33</v>
      </c>
      <c r="B839" s="1" t="s">
        <v>34</v>
      </c>
      <c r="C839" s="2">
        <v>45138</v>
      </c>
      <c r="D839" s="1" t="s">
        <v>73</v>
      </c>
      <c r="E839" s="1" t="s">
        <v>74</v>
      </c>
      <c r="F839" s="1" t="s">
        <v>37</v>
      </c>
      <c r="G839" s="1" t="s">
        <v>991</v>
      </c>
      <c r="H839" s="1" t="s">
        <v>34</v>
      </c>
      <c r="I839" s="3">
        <v>557714</v>
      </c>
      <c r="J839" s="3">
        <v>0</v>
      </c>
      <c r="K839" s="1" t="s">
        <v>40</v>
      </c>
      <c r="L839" s="1" t="s">
        <v>761</v>
      </c>
      <c r="M839" s="1" t="s">
        <v>762</v>
      </c>
      <c r="N839" s="1" t="s">
        <v>79</v>
      </c>
      <c r="O839" s="1" t="s">
        <v>80</v>
      </c>
      <c r="P839" s="1" t="s">
        <v>43</v>
      </c>
      <c r="Q839" s="1" t="s">
        <v>43</v>
      </c>
      <c r="R839" s="3">
        <v>0</v>
      </c>
      <c r="S839" s="1" t="s">
        <v>44</v>
      </c>
      <c r="T839" s="1" t="s">
        <v>45</v>
      </c>
      <c r="U839" s="1" t="s">
        <v>991</v>
      </c>
      <c r="V839" s="1" t="s">
        <v>46</v>
      </c>
      <c r="W839" s="1" t="s">
        <v>81</v>
      </c>
      <c r="X839" s="1" t="s">
        <v>1492</v>
      </c>
      <c r="Y839" s="1" t="s">
        <v>83</v>
      </c>
      <c r="Z839" s="1" t="s">
        <v>84</v>
      </c>
      <c r="AA839" s="1" t="s">
        <v>51</v>
      </c>
      <c r="AB839" s="1" t="s">
        <v>1493</v>
      </c>
      <c r="AC839" s="1" t="s">
        <v>37</v>
      </c>
    </row>
    <row r="840" spans="1:29" hidden="1" x14ac:dyDescent="0.25">
      <c r="A840" s="1" t="s">
        <v>33</v>
      </c>
      <c r="B840" s="1" t="s">
        <v>34</v>
      </c>
      <c r="C840" s="2">
        <v>45138</v>
      </c>
      <c r="D840" s="1" t="s">
        <v>73</v>
      </c>
      <c r="E840" s="1" t="s">
        <v>74</v>
      </c>
      <c r="F840" s="1" t="s">
        <v>37</v>
      </c>
      <c r="G840" s="1" t="s">
        <v>991</v>
      </c>
      <c r="H840" s="1" t="s">
        <v>34</v>
      </c>
      <c r="I840" s="3">
        <v>309335</v>
      </c>
      <c r="J840" s="3">
        <v>0</v>
      </c>
      <c r="K840" s="1" t="s">
        <v>40</v>
      </c>
      <c r="L840" s="1" t="s">
        <v>125</v>
      </c>
      <c r="M840" s="1" t="s">
        <v>126</v>
      </c>
      <c r="N840" s="1" t="s">
        <v>79</v>
      </c>
      <c r="O840" s="1" t="s">
        <v>80</v>
      </c>
      <c r="P840" s="1" t="s">
        <v>43</v>
      </c>
      <c r="Q840" s="1" t="s">
        <v>43</v>
      </c>
      <c r="R840" s="3">
        <v>0</v>
      </c>
      <c r="S840" s="1" t="s">
        <v>44</v>
      </c>
      <c r="T840" s="1" t="s">
        <v>45</v>
      </c>
      <c r="U840" s="1" t="s">
        <v>991</v>
      </c>
      <c r="V840" s="1" t="s">
        <v>46</v>
      </c>
      <c r="W840" s="1" t="s">
        <v>81</v>
      </c>
      <c r="X840" s="1" t="s">
        <v>1492</v>
      </c>
      <c r="Y840" s="1" t="s">
        <v>83</v>
      </c>
      <c r="Z840" s="1" t="s">
        <v>84</v>
      </c>
      <c r="AA840" s="1" t="s">
        <v>51</v>
      </c>
      <c r="AB840" s="1" t="s">
        <v>1493</v>
      </c>
      <c r="AC840" s="1" t="s">
        <v>37</v>
      </c>
    </row>
    <row r="841" spans="1:29" hidden="1" x14ac:dyDescent="0.25">
      <c r="A841" s="1" t="s">
        <v>33</v>
      </c>
      <c r="B841" s="1" t="s">
        <v>34</v>
      </c>
      <c r="C841" s="2">
        <v>45138</v>
      </c>
      <c r="D841" s="1" t="s">
        <v>73</v>
      </c>
      <c r="E841" s="1" t="s">
        <v>74</v>
      </c>
      <c r="F841" s="1" t="s">
        <v>37</v>
      </c>
      <c r="G841" s="1" t="s">
        <v>991</v>
      </c>
      <c r="H841" s="1" t="s">
        <v>34</v>
      </c>
      <c r="I841" s="3">
        <v>270667</v>
      </c>
      <c r="J841" s="3">
        <v>0</v>
      </c>
      <c r="K841" s="1" t="s">
        <v>40</v>
      </c>
      <c r="L841" s="1" t="s">
        <v>601</v>
      </c>
      <c r="M841" s="1" t="s">
        <v>602</v>
      </c>
      <c r="N841" s="1" t="s">
        <v>79</v>
      </c>
      <c r="O841" s="1" t="s">
        <v>80</v>
      </c>
      <c r="P841" s="1" t="s">
        <v>43</v>
      </c>
      <c r="Q841" s="1" t="s">
        <v>43</v>
      </c>
      <c r="R841" s="3">
        <v>0</v>
      </c>
      <c r="S841" s="1" t="s">
        <v>44</v>
      </c>
      <c r="T841" s="1" t="s">
        <v>45</v>
      </c>
      <c r="U841" s="1" t="s">
        <v>991</v>
      </c>
      <c r="V841" s="1" t="s">
        <v>46</v>
      </c>
      <c r="W841" s="1" t="s">
        <v>81</v>
      </c>
      <c r="X841" s="1" t="s">
        <v>1492</v>
      </c>
      <c r="Y841" s="1" t="s">
        <v>83</v>
      </c>
      <c r="Z841" s="1" t="s">
        <v>84</v>
      </c>
      <c r="AA841" s="1" t="s">
        <v>51</v>
      </c>
      <c r="AB841" s="1" t="s">
        <v>1493</v>
      </c>
      <c r="AC841" s="1" t="s">
        <v>37</v>
      </c>
    </row>
    <row r="842" spans="1:29" hidden="1" x14ac:dyDescent="0.25">
      <c r="A842" s="1" t="s">
        <v>33</v>
      </c>
      <c r="B842" s="1" t="s">
        <v>34</v>
      </c>
      <c r="C842" s="2">
        <v>45138</v>
      </c>
      <c r="D842" s="1" t="s">
        <v>73</v>
      </c>
      <c r="E842" s="1" t="s">
        <v>74</v>
      </c>
      <c r="F842" s="1" t="s">
        <v>37</v>
      </c>
      <c r="G842" s="1" t="s">
        <v>991</v>
      </c>
      <c r="H842" s="1" t="s">
        <v>34</v>
      </c>
      <c r="I842" s="3">
        <v>82959</v>
      </c>
      <c r="J842" s="3">
        <v>0</v>
      </c>
      <c r="K842" s="1" t="s">
        <v>40</v>
      </c>
      <c r="L842" s="1" t="s">
        <v>498</v>
      </c>
      <c r="M842" s="1" t="s">
        <v>499</v>
      </c>
      <c r="N842" s="1" t="s">
        <v>79</v>
      </c>
      <c r="O842" s="1" t="s">
        <v>80</v>
      </c>
      <c r="P842" s="1" t="s">
        <v>43</v>
      </c>
      <c r="Q842" s="1" t="s">
        <v>43</v>
      </c>
      <c r="R842" s="3">
        <v>0</v>
      </c>
      <c r="S842" s="1" t="s">
        <v>44</v>
      </c>
      <c r="T842" s="1" t="s">
        <v>45</v>
      </c>
      <c r="U842" s="1" t="s">
        <v>991</v>
      </c>
      <c r="V842" s="1" t="s">
        <v>46</v>
      </c>
      <c r="W842" s="1" t="s">
        <v>81</v>
      </c>
      <c r="X842" s="1" t="s">
        <v>1492</v>
      </c>
      <c r="Y842" s="1" t="s">
        <v>83</v>
      </c>
      <c r="Z842" s="1" t="s">
        <v>84</v>
      </c>
      <c r="AA842" s="1" t="s">
        <v>51</v>
      </c>
      <c r="AB842" s="1" t="s">
        <v>1493</v>
      </c>
      <c r="AC842" s="1" t="s">
        <v>37</v>
      </c>
    </row>
    <row r="843" spans="1:29" hidden="1" x14ac:dyDescent="0.25">
      <c r="A843" s="1" t="s">
        <v>33</v>
      </c>
      <c r="B843" s="1" t="s">
        <v>34</v>
      </c>
      <c r="C843" s="2">
        <v>45138</v>
      </c>
      <c r="D843" s="1" t="s">
        <v>73</v>
      </c>
      <c r="E843" s="1" t="s">
        <v>74</v>
      </c>
      <c r="F843" s="1" t="s">
        <v>37</v>
      </c>
      <c r="G843" s="1" t="s">
        <v>991</v>
      </c>
      <c r="H843" s="1" t="s">
        <v>34</v>
      </c>
      <c r="I843" s="3">
        <v>350955</v>
      </c>
      <c r="J843" s="3">
        <v>0</v>
      </c>
      <c r="K843" s="1" t="s">
        <v>40</v>
      </c>
      <c r="L843" s="1" t="s">
        <v>614</v>
      </c>
      <c r="M843" s="1" t="s">
        <v>615</v>
      </c>
      <c r="N843" s="1" t="s">
        <v>79</v>
      </c>
      <c r="O843" s="1" t="s">
        <v>80</v>
      </c>
      <c r="P843" s="1" t="s">
        <v>43</v>
      </c>
      <c r="Q843" s="1" t="s">
        <v>43</v>
      </c>
      <c r="R843" s="3">
        <v>0</v>
      </c>
      <c r="S843" s="1" t="s">
        <v>44</v>
      </c>
      <c r="T843" s="1" t="s">
        <v>45</v>
      </c>
      <c r="U843" s="1" t="s">
        <v>991</v>
      </c>
      <c r="V843" s="1" t="s">
        <v>46</v>
      </c>
      <c r="W843" s="1" t="s">
        <v>81</v>
      </c>
      <c r="X843" s="1" t="s">
        <v>1492</v>
      </c>
      <c r="Y843" s="1" t="s">
        <v>83</v>
      </c>
      <c r="Z843" s="1" t="s">
        <v>84</v>
      </c>
      <c r="AA843" s="1" t="s">
        <v>51</v>
      </c>
      <c r="AB843" s="1" t="s">
        <v>1493</v>
      </c>
      <c r="AC843" s="1" t="s">
        <v>37</v>
      </c>
    </row>
    <row r="844" spans="1:29" hidden="1" x14ac:dyDescent="0.25">
      <c r="A844" s="1" t="s">
        <v>33</v>
      </c>
      <c r="B844" s="1" t="s">
        <v>34</v>
      </c>
      <c r="C844" s="2">
        <v>45138</v>
      </c>
      <c r="D844" s="1" t="s">
        <v>73</v>
      </c>
      <c r="E844" s="1" t="s">
        <v>74</v>
      </c>
      <c r="F844" s="1" t="s">
        <v>37</v>
      </c>
      <c r="G844" s="1" t="s">
        <v>991</v>
      </c>
      <c r="H844" s="1" t="s">
        <v>34</v>
      </c>
      <c r="I844" s="3">
        <v>126000</v>
      </c>
      <c r="J844" s="3">
        <v>0</v>
      </c>
      <c r="K844" s="1" t="s">
        <v>40</v>
      </c>
      <c r="L844" s="1" t="s">
        <v>807</v>
      </c>
      <c r="M844" s="1" t="s">
        <v>808</v>
      </c>
      <c r="N844" s="1" t="s">
        <v>79</v>
      </c>
      <c r="O844" s="1" t="s">
        <v>80</v>
      </c>
      <c r="P844" s="1" t="s">
        <v>43</v>
      </c>
      <c r="Q844" s="1" t="s">
        <v>43</v>
      </c>
      <c r="R844" s="3">
        <v>0</v>
      </c>
      <c r="S844" s="1" t="s">
        <v>44</v>
      </c>
      <c r="T844" s="1" t="s">
        <v>45</v>
      </c>
      <c r="U844" s="1" t="s">
        <v>991</v>
      </c>
      <c r="V844" s="1" t="s">
        <v>46</v>
      </c>
      <c r="W844" s="1" t="s">
        <v>81</v>
      </c>
      <c r="X844" s="1" t="s">
        <v>1492</v>
      </c>
      <c r="Y844" s="1" t="s">
        <v>83</v>
      </c>
      <c r="Z844" s="1" t="s">
        <v>84</v>
      </c>
      <c r="AA844" s="1" t="s">
        <v>51</v>
      </c>
      <c r="AB844" s="1" t="s">
        <v>1493</v>
      </c>
      <c r="AC844" s="1" t="s">
        <v>37</v>
      </c>
    </row>
    <row r="845" spans="1:29" hidden="1" x14ac:dyDescent="0.25">
      <c r="A845" s="1" t="s">
        <v>33</v>
      </c>
      <c r="B845" s="1" t="s">
        <v>34</v>
      </c>
      <c r="C845" s="2">
        <v>45138</v>
      </c>
      <c r="D845" s="1" t="s">
        <v>73</v>
      </c>
      <c r="E845" s="1" t="s">
        <v>74</v>
      </c>
      <c r="F845" s="1" t="s">
        <v>37</v>
      </c>
      <c r="G845" s="1" t="s">
        <v>991</v>
      </c>
      <c r="H845" s="1" t="s">
        <v>34</v>
      </c>
      <c r="I845" s="3">
        <v>2941120</v>
      </c>
      <c r="J845" s="3">
        <v>0</v>
      </c>
      <c r="K845" s="1" t="s">
        <v>40</v>
      </c>
      <c r="L845" s="1" t="s">
        <v>1455</v>
      </c>
      <c r="M845" s="1" t="s">
        <v>1456</v>
      </c>
      <c r="N845" s="1" t="s">
        <v>1457</v>
      </c>
      <c r="O845" s="1" t="s">
        <v>1458</v>
      </c>
      <c r="P845" s="1" t="s">
        <v>43</v>
      </c>
      <c r="Q845" s="1" t="s">
        <v>43</v>
      </c>
      <c r="R845" s="3">
        <v>0</v>
      </c>
      <c r="S845" s="1" t="s">
        <v>44</v>
      </c>
      <c r="T845" s="1" t="s">
        <v>45</v>
      </c>
      <c r="U845" s="1" t="s">
        <v>991</v>
      </c>
      <c r="V845" s="1" t="s">
        <v>46</v>
      </c>
      <c r="W845" s="1" t="s">
        <v>81</v>
      </c>
      <c r="X845" s="1" t="s">
        <v>1492</v>
      </c>
      <c r="Y845" s="1" t="s">
        <v>83</v>
      </c>
      <c r="Z845" s="1" t="s">
        <v>84</v>
      </c>
      <c r="AA845" s="1" t="s">
        <v>51</v>
      </c>
      <c r="AB845" s="1" t="s">
        <v>1496</v>
      </c>
      <c r="AC845" s="1" t="s">
        <v>37</v>
      </c>
    </row>
    <row r="846" spans="1:29" hidden="1" x14ac:dyDescent="0.25">
      <c r="A846" s="1" t="s">
        <v>33</v>
      </c>
      <c r="B846" s="1" t="s">
        <v>34</v>
      </c>
      <c r="C846" s="2">
        <v>45138</v>
      </c>
      <c r="D846" s="1" t="s">
        <v>73</v>
      </c>
      <c r="E846" s="1" t="s">
        <v>74</v>
      </c>
      <c r="F846" s="1" t="s">
        <v>37</v>
      </c>
      <c r="G846" s="1" t="s">
        <v>991</v>
      </c>
      <c r="H846" s="1" t="s">
        <v>34</v>
      </c>
      <c r="I846" s="3">
        <v>38667</v>
      </c>
      <c r="J846" s="3">
        <v>0</v>
      </c>
      <c r="K846" s="1" t="s">
        <v>40</v>
      </c>
      <c r="L846" s="1" t="s">
        <v>627</v>
      </c>
      <c r="M846" s="1" t="s">
        <v>628</v>
      </c>
      <c r="N846" s="1" t="s">
        <v>89</v>
      </c>
      <c r="O846" s="1" t="s">
        <v>90</v>
      </c>
      <c r="P846" s="1" t="s">
        <v>43</v>
      </c>
      <c r="Q846" s="1" t="s">
        <v>43</v>
      </c>
      <c r="R846" s="3">
        <v>0</v>
      </c>
      <c r="S846" s="1" t="s">
        <v>44</v>
      </c>
      <c r="T846" s="1" t="s">
        <v>45</v>
      </c>
      <c r="U846" s="1" t="s">
        <v>991</v>
      </c>
      <c r="V846" s="1" t="s">
        <v>46</v>
      </c>
      <c r="W846" s="1" t="s">
        <v>81</v>
      </c>
      <c r="X846" s="1" t="s">
        <v>1492</v>
      </c>
      <c r="Y846" s="1" t="s">
        <v>83</v>
      </c>
      <c r="Z846" s="1" t="s">
        <v>84</v>
      </c>
      <c r="AA846" s="1" t="s">
        <v>51</v>
      </c>
      <c r="AB846" s="1" t="s">
        <v>1497</v>
      </c>
      <c r="AC846" s="1" t="s">
        <v>37</v>
      </c>
    </row>
    <row r="847" spans="1:29" hidden="1" x14ac:dyDescent="0.25">
      <c r="A847" s="1" t="s">
        <v>33</v>
      </c>
      <c r="B847" s="1" t="s">
        <v>34</v>
      </c>
      <c r="C847" s="2">
        <v>45138</v>
      </c>
      <c r="D847" s="1" t="s">
        <v>73</v>
      </c>
      <c r="E847" s="1" t="s">
        <v>74</v>
      </c>
      <c r="F847" s="1" t="s">
        <v>37</v>
      </c>
      <c r="G847" s="1" t="s">
        <v>991</v>
      </c>
      <c r="H847" s="1" t="s">
        <v>34</v>
      </c>
      <c r="I847" s="3">
        <v>198256</v>
      </c>
      <c r="J847" s="3">
        <v>0</v>
      </c>
      <c r="K847" s="1" t="s">
        <v>40</v>
      </c>
      <c r="L847" s="1" t="s">
        <v>424</v>
      </c>
      <c r="M847" s="1" t="s">
        <v>425</v>
      </c>
      <c r="N847" s="1" t="s">
        <v>89</v>
      </c>
      <c r="O847" s="1" t="s">
        <v>90</v>
      </c>
      <c r="P847" s="1" t="s">
        <v>43</v>
      </c>
      <c r="Q847" s="1" t="s">
        <v>43</v>
      </c>
      <c r="R847" s="3">
        <v>0</v>
      </c>
      <c r="S847" s="1" t="s">
        <v>44</v>
      </c>
      <c r="T847" s="1" t="s">
        <v>45</v>
      </c>
      <c r="U847" s="1" t="s">
        <v>991</v>
      </c>
      <c r="V847" s="1" t="s">
        <v>46</v>
      </c>
      <c r="W847" s="1" t="s">
        <v>81</v>
      </c>
      <c r="X847" s="1" t="s">
        <v>1492</v>
      </c>
      <c r="Y847" s="1" t="s">
        <v>83</v>
      </c>
      <c r="Z847" s="1" t="s">
        <v>84</v>
      </c>
      <c r="AA847" s="1" t="s">
        <v>51</v>
      </c>
      <c r="AB847" s="1" t="s">
        <v>1497</v>
      </c>
      <c r="AC847" s="1" t="s">
        <v>37</v>
      </c>
    </row>
    <row r="848" spans="1:29" hidden="1" x14ac:dyDescent="0.25">
      <c r="A848" s="1" t="s">
        <v>33</v>
      </c>
      <c r="B848" s="1" t="s">
        <v>34</v>
      </c>
      <c r="C848" s="2">
        <v>45138</v>
      </c>
      <c r="D848" s="1" t="s">
        <v>73</v>
      </c>
      <c r="E848" s="1" t="s">
        <v>74</v>
      </c>
      <c r="F848" s="1" t="s">
        <v>37</v>
      </c>
      <c r="G848" s="1" t="s">
        <v>991</v>
      </c>
      <c r="H848" s="1" t="s">
        <v>34</v>
      </c>
      <c r="I848" s="3">
        <v>38667</v>
      </c>
      <c r="J848" s="3">
        <v>0</v>
      </c>
      <c r="K848" s="1" t="s">
        <v>40</v>
      </c>
      <c r="L848" s="1" t="s">
        <v>1491</v>
      </c>
      <c r="M848" s="1" t="s">
        <v>634</v>
      </c>
      <c r="N848" s="1" t="s">
        <v>89</v>
      </c>
      <c r="O848" s="1" t="s">
        <v>90</v>
      </c>
      <c r="P848" s="1" t="s">
        <v>43</v>
      </c>
      <c r="Q848" s="1" t="s">
        <v>43</v>
      </c>
      <c r="R848" s="3">
        <v>0</v>
      </c>
      <c r="S848" s="1" t="s">
        <v>44</v>
      </c>
      <c r="T848" s="1" t="s">
        <v>45</v>
      </c>
      <c r="U848" s="1" t="s">
        <v>991</v>
      </c>
      <c r="V848" s="1" t="s">
        <v>46</v>
      </c>
      <c r="W848" s="1" t="s">
        <v>81</v>
      </c>
      <c r="X848" s="1" t="s">
        <v>1492</v>
      </c>
      <c r="Y848" s="1" t="s">
        <v>83</v>
      </c>
      <c r="Z848" s="1" t="s">
        <v>84</v>
      </c>
      <c r="AA848" s="1" t="s">
        <v>51</v>
      </c>
      <c r="AB848" s="1" t="s">
        <v>1497</v>
      </c>
      <c r="AC848" s="1" t="s">
        <v>37</v>
      </c>
    </row>
    <row r="849" spans="1:29" hidden="1" x14ac:dyDescent="0.25">
      <c r="A849" s="1" t="s">
        <v>33</v>
      </c>
      <c r="B849" s="1" t="s">
        <v>34</v>
      </c>
      <c r="C849" s="2">
        <v>45138</v>
      </c>
      <c r="D849" s="1" t="s">
        <v>73</v>
      </c>
      <c r="E849" s="1" t="s">
        <v>74</v>
      </c>
      <c r="F849" s="1" t="s">
        <v>37</v>
      </c>
      <c r="G849" s="1" t="s">
        <v>991</v>
      </c>
      <c r="H849" s="1" t="s">
        <v>34</v>
      </c>
      <c r="I849" s="3">
        <v>425333</v>
      </c>
      <c r="J849" s="3">
        <v>0</v>
      </c>
      <c r="K849" s="1" t="s">
        <v>40</v>
      </c>
      <c r="L849" s="1" t="s">
        <v>694</v>
      </c>
      <c r="M849" s="1" t="s">
        <v>695</v>
      </c>
      <c r="N849" s="1" t="s">
        <v>89</v>
      </c>
      <c r="O849" s="1" t="s">
        <v>90</v>
      </c>
      <c r="P849" s="1" t="s">
        <v>43</v>
      </c>
      <c r="Q849" s="1" t="s">
        <v>43</v>
      </c>
      <c r="R849" s="3">
        <v>0</v>
      </c>
      <c r="S849" s="1" t="s">
        <v>44</v>
      </c>
      <c r="T849" s="1" t="s">
        <v>45</v>
      </c>
      <c r="U849" s="1" t="s">
        <v>991</v>
      </c>
      <c r="V849" s="1" t="s">
        <v>46</v>
      </c>
      <c r="W849" s="1" t="s">
        <v>81</v>
      </c>
      <c r="X849" s="1" t="s">
        <v>1492</v>
      </c>
      <c r="Y849" s="1" t="s">
        <v>83</v>
      </c>
      <c r="Z849" s="1" t="s">
        <v>84</v>
      </c>
      <c r="AA849" s="1" t="s">
        <v>51</v>
      </c>
      <c r="AB849" s="1" t="s">
        <v>1497</v>
      </c>
      <c r="AC849" s="1" t="s">
        <v>37</v>
      </c>
    </row>
    <row r="850" spans="1:29" hidden="1" x14ac:dyDescent="0.25">
      <c r="A850" s="1" t="s">
        <v>33</v>
      </c>
      <c r="B850" s="1" t="s">
        <v>34</v>
      </c>
      <c r="C850" s="2">
        <v>45138</v>
      </c>
      <c r="D850" s="1" t="s">
        <v>73</v>
      </c>
      <c r="E850" s="1" t="s">
        <v>74</v>
      </c>
      <c r="F850" s="1" t="s">
        <v>37</v>
      </c>
      <c r="G850" s="1" t="s">
        <v>991</v>
      </c>
      <c r="H850" s="1" t="s">
        <v>34</v>
      </c>
      <c r="I850" s="3">
        <v>38667</v>
      </c>
      <c r="J850" s="3">
        <v>0</v>
      </c>
      <c r="K850" s="1" t="s">
        <v>40</v>
      </c>
      <c r="L850" s="1" t="s">
        <v>408</v>
      </c>
      <c r="M850" s="1" t="s">
        <v>409</v>
      </c>
      <c r="N850" s="1" t="s">
        <v>79</v>
      </c>
      <c r="O850" s="1" t="s">
        <v>80</v>
      </c>
      <c r="P850" s="1" t="s">
        <v>43</v>
      </c>
      <c r="Q850" s="1" t="s">
        <v>43</v>
      </c>
      <c r="R850" s="3">
        <v>0</v>
      </c>
      <c r="S850" s="1" t="s">
        <v>44</v>
      </c>
      <c r="T850" s="1" t="s">
        <v>45</v>
      </c>
      <c r="U850" s="1" t="s">
        <v>991</v>
      </c>
      <c r="V850" s="1" t="s">
        <v>46</v>
      </c>
      <c r="W850" s="1" t="s">
        <v>81</v>
      </c>
      <c r="X850" s="1" t="s">
        <v>1492</v>
      </c>
      <c r="Y850" s="1" t="s">
        <v>83</v>
      </c>
      <c r="Z850" s="1" t="s">
        <v>84</v>
      </c>
      <c r="AA850" s="1" t="s">
        <v>51</v>
      </c>
      <c r="AB850" s="1" t="s">
        <v>1497</v>
      </c>
      <c r="AC850" s="1" t="s">
        <v>37</v>
      </c>
    </row>
    <row r="851" spans="1:29" hidden="1" x14ac:dyDescent="0.25">
      <c r="A851" s="1" t="s">
        <v>33</v>
      </c>
      <c r="B851" s="1" t="s">
        <v>34</v>
      </c>
      <c r="C851" s="2">
        <v>45138</v>
      </c>
      <c r="D851" s="1" t="s">
        <v>73</v>
      </c>
      <c r="E851" s="1" t="s">
        <v>74</v>
      </c>
      <c r="F851" s="1" t="s">
        <v>37</v>
      </c>
      <c r="G851" s="1" t="s">
        <v>991</v>
      </c>
      <c r="H851" s="1" t="s">
        <v>34</v>
      </c>
      <c r="I851" s="3">
        <v>38667</v>
      </c>
      <c r="J851" s="3">
        <v>0</v>
      </c>
      <c r="K851" s="1" t="s">
        <v>40</v>
      </c>
      <c r="L851" s="1" t="s">
        <v>287</v>
      </c>
      <c r="M851" s="1" t="s">
        <v>288</v>
      </c>
      <c r="N851" s="1" t="s">
        <v>79</v>
      </c>
      <c r="O851" s="1" t="s">
        <v>80</v>
      </c>
      <c r="P851" s="1" t="s">
        <v>43</v>
      </c>
      <c r="Q851" s="1" t="s">
        <v>43</v>
      </c>
      <c r="R851" s="3">
        <v>0</v>
      </c>
      <c r="S851" s="1" t="s">
        <v>44</v>
      </c>
      <c r="T851" s="1" t="s">
        <v>45</v>
      </c>
      <c r="U851" s="1" t="s">
        <v>991</v>
      </c>
      <c r="V851" s="1" t="s">
        <v>46</v>
      </c>
      <c r="W851" s="1" t="s">
        <v>81</v>
      </c>
      <c r="X851" s="1" t="s">
        <v>1492</v>
      </c>
      <c r="Y851" s="1" t="s">
        <v>83</v>
      </c>
      <c r="Z851" s="1" t="s">
        <v>84</v>
      </c>
      <c r="AA851" s="1" t="s">
        <v>51</v>
      </c>
      <c r="AB851" s="1" t="s">
        <v>1497</v>
      </c>
      <c r="AC851" s="1" t="s">
        <v>37</v>
      </c>
    </row>
    <row r="852" spans="1:29" hidden="1" x14ac:dyDescent="0.25">
      <c r="A852" s="1" t="s">
        <v>33</v>
      </c>
      <c r="B852" s="1" t="s">
        <v>34</v>
      </c>
      <c r="C852" s="2">
        <v>45138</v>
      </c>
      <c r="D852" s="1" t="s">
        <v>73</v>
      </c>
      <c r="E852" s="1" t="s">
        <v>74</v>
      </c>
      <c r="F852" s="1" t="s">
        <v>37</v>
      </c>
      <c r="G852" s="1" t="s">
        <v>991</v>
      </c>
      <c r="H852" s="1" t="s">
        <v>34</v>
      </c>
      <c r="I852" s="3">
        <v>541334</v>
      </c>
      <c r="J852" s="3">
        <v>0</v>
      </c>
      <c r="K852" s="1" t="s">
        <v>40</v>
      </c>
      <c r="L852" s="1" t="s">
        <v>113</v>
      </c>
      <c r="M852" s="1" t="s">
        <v>114</v>
      </c>
      <c r="N852" s="1" t="s">
        <v>79</v>
      </c>
      <c r="O852" s="1" t="s">
        <v>80</v>
      </c>
      <c r="P852" s="1" t="s">
        <v>43</v>
      </c>
      <c r="Q852" s="1" t="s">
        <v>43</v>
      </c>
      <c r="R852" s="3">
        <v>0</v>
      </c>
      <c r="S852" s="1" t="s">
        <v>44</v>
      </c>
      <c r="T852" s="1" t="s">
        <v>45</v>
      </c>
      <c r="U852" s="1" t="s">
        <v>991</v>
      </c>
      <c r="V852" s="1" t="s">
        <v>46</v>
      </c>
      <c r="W852" s="1" t="s">
        <v>81</v>
      </c>
      <c r="X852" s="1" t="s">
        <v>1492</v>
      </c>
      <c r="Y852" s="1" t="s">
        <v>83</v>
      </c>
      <c r="Z852" s="1" t="s">
        <v>84</v>
      </c>
      <c r="AA852" s="1" t="s">
        <v>51</v>
      </c>
      <c r="AB852" s="1" t="s">
        <v>1497</v>
      </c>
      <c r="AC852" s="1" t="s">
        <v>37</v>
      </c>
    </row>
    <row r="853" spans="1:29" hidden="1" x14ac:dyDescent="0.25">
      <c r="A853" s="1" t="s">
        <v>33</v>
      </c>
      <c r="B853" s="1" t="s">
        <v>34</v>
      </c>
      <c r="C853" s="2">
        <v>45138</v>
      </c>
      <c r="D853" s="1" t="s">
        <v>73</v>
      </c>
      <c r="E853" s="1" t="s">
        <v>74</v>
      </c>
      <c r="F853" s="1" t="s">
        <v>37</v>
      </c>
      <c r="G853" s="1" t="s">
        <v>991</v>
      </c>
      <c r="H853" s="1" t="s">
        <v>34</v>
      </c>
      <c r="I853" s="3">
        <v>38667</v>
      </c>
      <c r="J853" s="3">
        <v>0</v>
      </c>
      <c r="K853" s="1" t="s">
        <v>40</v>
      </c>
      <c r="L853" s="1" t="s">
        <v>440</v>
      </c>
      <c r="M853" s="1" t="s">
        <v>441</v>
      </c>
      <c r="N853" s="1" t="s">
        <v>79</v>
      </c>
      <c r="O853" s="1" t="s">
        <v>80</v>
      </c>
      <c r="P853" s="1" t="s">
        <v>43</v>
      </c>
      <c r="Q853" s="1" t="s">
        <v>43</v>
      </c>
      <c r="R853" s="3">
        <v>0</v>
      </c>
      <c r="S853" s="1" t="s">
        <v>44</v>
      </c>
      <c r="T853" s="1" t="s">
        <v>45</v>
      </c>
      <c r="U853" s="1" t="s">
        <v>991</v>
      </c>
      <c r="V853" s="1" t="s">
        <v>46</v>
      </c>
      <c r="W853" s="1" t="s">
        <v>81</v>
      </c>
      <c r="X853" s="1" t="s">
        <v>1492</v>
      </c>
      <c r="Y853" s="1" t="s">
        <v>83</v>
      </c>
      <c r="Z853" s="1" t="s">
        <v>84</v>
      </c>
      <c r="AA853" s="1" t="s">
        <v>51</v>
      </c>
      <c r="AB853" s="1" t="s">
        <v>1497</v>
      </c>
      <c r="AC853" s="1" t="s">
        <v>37</v>
      </c>
    </row>
    <row r="854" spans="1:29" hidden="1" x14ac:dyDescent="0.25">
      <c r="A854" s="1" t="s">
        <v>33</v>
      </c>
      <c r="B854" s="1" t="s">
        <v>34</v>
      </c>
      <c r="C854" s="2">
        <v>45138</v>
      </c>
      <c r="D854" s="1" t="s">
        <v>73</v>
      </c>
      <c r="E854" s="1" t="s">
        <v>74</v>
      </c>
      <c r="F854" s="1" t="s">
        <v>37</v>
      </c>
      <c r="G854" s="1" t="s">
        <v>991</v>
      </c>
      <c r="H854" s="1" t="s">
        <v>34</v>
      </c>
      <c r="I854" s="3">
        <v>38667</v>
      </c>
      <c r="J854" s="3">
        <v>0</v>
      </c>
      <c r="K854" s="1" t="s">
        <v>40</v>
      </c>
      <c r="L854" s="1" t="s">
        <v>1454</v>
      </c>
      <c r="M854" s="1" t="s">
        <v>828</v>
      </c>
      <c r="N854" s="1" t="s">
        <v>79</v>
      </c>
      <c r="O854" s="1" t="s">
        <v>80</v>
      </c>
      <c r="P854" s="1" t="s">
        <v>43</v>
      </c>
      <c r="Q854" s="1" t="s">
        <v>43</v>
      </c>
      <c r="R854" s="3">
        <v>0</v>
      </c>
      <c r="S854" s="1" t="s">
        <v>44</v>
      </c>
      <c r="T854" s="1" t="s">
        <v>45</v>
      </c>
      <c r="U854" s="1" t="s">
        <v>991</v>
      </c>
      <c r="V854" s="1" t="s">
        <v>46</v>
      </c>
      <c r="W854" s="1" t="s">
        <v>81</v>
      </c>
      <c r="X854" s="1" t="s">
        <v>1492</v>
      </c>
      <c r="Y854" s="1" t="s">
        <v>83</v>
      </c>
      <c r="Z854" s="1" t="s">
        <v>84</v>
      </c>
      <c r="AA854" s="1" t="s">
        <v>51</v>
      </c>
      <c r="AB854" s="1" t="s">
        <v>1497</v>
      </c>
      <c r="AC854" s="1" t="s">
        <v>37</v>
      </c>
    </row>
    <row r="855" spans="1:29" hidden="1" x14ac:dyDescent="0.25">
      <c r="A855" s="1" t="s">
        <v>33</v>
      </c>
      <c r="B855" s="1" t="s">
        <v>34</v>
      </c>
      <c r="C855" s="2">
        <v>45138</v>
      </c>
      <c r="D855" s="1" t="s">
        <v>73</v>
      </c>
      <c r="E855" s="1" t="s">
        <v>74</v>
      </c>
      <c r="F855" s="1" t="s">
        <v>37</v>
      </c>
      <c r="G855" s="1" t="s">
        <v>991</v>
      </c>
      <c r="H855" s="1" t="s">
        <v>34</v>
      </c>
      <c r="I855" s="3">
        <v>43859</v>
      </c>
      <c r="J855" s="3">
        <v>0</v>
      </c>
      <c r="K855" s="1" t="s">
        <v>40</v>
      </c>
      <c r="L855" s="1" t="s">
        <v>354</v>
      </c>
      <c r="M855" s="1" t="s">
        <v>355</v>
      </c>
      <c r="N855" s="1" t="s">
        <v>79</v>
      </c>
      <c r="O855" s="1" t="s">
        <v>80</v>
      </c>
      <c r="P855" s="1" t="s">
        <v>43</v>
      </c>
      <c r="Q855" s="1" t="s">
        <v>43</v>
      </c>
      <c r="R855" s="3">
        <v>0</v>
      </c>
      <c r="S855" s="1" t="s">
        <v>44</v>
      </c>
      <c r="T855" s="1" t="s">
        <v>45</v>
      </c>
      <c r="U855" s="1" t="s">
        <v>991</v>
      </c>
      <c r="V855" s="1" t="s">
        <v>46</v>
      </c>
      <c r="W855" s="1" t="s">
        <v>81</v>
      </c>
      <c r="X855" s="1" t="s">
        <v>1492</v>
      </c>
      <c r="Y855" s="1" t="s">
        <v>83</v>
      </c>
      <c r="Z855" s="1" t="s">
        <v>84</v>
      </c>
      <c r="AA855" s="1" t="s">
        <v>51</v>
      </c>
      <c r="AB855" s="1" t="s">
        <v>1497</v>
      </c>
      <c r="AC855" s="1" t="s">
        <v>37</v>
      </c>
    </row>
    <row r="856" spans="1:29" hidden="1" x14ac:dyDescent="0.25">
      <c r="A856" s="1" t="s">
        <v>33</v>
      </c>
      <c r="B856" s="1" t="s">
        <v>34</v>
      </c>
      <c r="C856" s="2">
        <v>45138</v>
      </c>
      <c r="D856" s="1" t="s">
        <v>73</v>
      </c>
      <c r="E856" s="1" t="s">
        <v>74</v>
      </c>
      <c r="F856" s="1" t="s">
        <v>37</v>
      </c>
      <c r="G856" s="1" t="s">
        <v>991</v>
      </c>
      <c r="H856" s="1" t="s">
        <v>34</v>
      </c>
      <c r="I856" s="3">
        <v>378680</v>
      </c>
      <c r="J856" s="3">
        <v>0</v>
      </c>
      <c r="K856" s="1" t="s">
        <v>40</v>
      </c>
      <c r="L856" s="1" t="s">
        <v>129</v>
      </c>
      <c r="M856" s="1" t="s">
        <v>130</v>
      </c>
      <c r="N856" s="1" t="s">
        <v>79</v>
      </c>
      <c r="O856" s="1" t="s">
        <v>80</v>
      </c>
      <c r="P856" s="1" t="s">
        <v>43</v>
      </c>
      <c r="Q856" s="1" t="s">
        <v>43</v>
      </c>
      <c r="R856" s="3">
        <v>0</v>
      </c>
      <c r="S856" s="1" t="s">
        <v>44</v>
      </c>
      <c r="T856" s="1" t="s">
        <v>45</v>
      </c>
      <c r="U856" s="1" t="s">
        <v>991</v>
      </c>
      <c r="V856" s="1" t="s">
        <v>46</v>
      </c>
      <c r="W856" s="1" t="s">
        <v>81</v>
      </c>
      <c r="X856" s="1" t="s">
        <v>1492</v>
      </c>
      <c r="Y856" s="1" t="s">
        <v>83</v>
      </c>
      <c r="Z856" s="1" t="s">
        <v>84</v>
      </c>
      <c r="AA856" s="1" t="s">
        <v>51</v>
      </c>
      <c r="AB856" s="1" t="s">
        <v>1497</v>
      </c>
      <c r="AC856" s="1" t="s">
        <v>37</v>
      </c>
    </row>
    <row r="857" spans="1:29" hidden="1" x14ac:dyDescent="0.25">
      <c r="A857" s="1" t="s">
        <v>33</v>
      </c>
      <c r="B857" s="1" t="s">
        <v>34</v>
      </c>
      <c r="C857" s="2">
        <v>45138</v>
      </c>
      <c r="D857" s="1" t="s">
        <v>73</v>
      </c>
      <c r="E857" s="1" t="s">
        <v>74</v>
      </c>
      <c r="F857" s="1" t="s">
        <v>37</v>
      </c>
      <c r="G857" s="1" t="s">
        <v>991</v>
      </c>
      <c r="H857" s="1" t="s">
        <v>34</v>
      </c>
      <c r="I857" s="3">
        <v>309334</v>
      </c>
      <c r="J857" s="3">
        <v>0</v>
      </c>
      <c r="K857" s="1" t="s">
        <v>40</v>
      </c>
      <c r="L857" s="1" t="s">
        <v>773</v>
      </c>
      <c r="M857" s="1" t="s">
        <v>774</v>
      </c>
      <c r="N857" s="1" t="s">
        <v>79</v>
      </c>
      <c r="O857" s="1" t="s">
        <v>80</v>
      </c>
      <c r="P857" s="1" t="s">
        <v>43</v>
      </c>
      <c r="Q857" s="1" t="s">
        <v>43</v>
      </c>
      <c r="R857" s="3">
        <v>0</v>
      </c>
      <c r="S857" s="1" t="s">
        <v>44</v>
      </c>
      <c r="T857" s="1" t="s">
        <v>45</v>
      </c>
      <c r="U857" s="1" t="s">
        <v>991</v>
      </c>
      <c r="V857" s="1" t="s">
        <v>46</v>
      </c>
      <c r="W857" s="1" t="s">
        <v>81</v>
      </c>
      <c r="X857" s="1" t="s">
        <v>1492</v>
      </c>
      <c r="Y857" s="1" t="s">
        <v>83</v>
      </c>
      <c r="Z857" s="1" t="s">
        <v>84</v>
      </c>
      <c r="AA857" s="1" t="s">
        <v>51</v>
      </c>
      <c r="AB857" s="1" t="s">
        <v>1497</v>
      </c>
      <c r="AC857" s="1" t="s">
        <v>37</v>
      </c>
    </row>
    <row r="858" spans="1:29" hidden="1" x14ac:dyDescent="0.25">
      <c r="A858" s="1" t="s">
        <v>33</v>
      </c>
      <c r="B858" s="1" t="s">
        <v>34</v>
      </c>
      <c r="C858" s="2">
        <v>45138</v>
      </c>
      <c r="D858" s="1" t="s">
        <v>73</v>
      </c>
      <c r="E858" s="1" t="s">
        <v>74</v>
      </c>
      <c r="F858" s="1" t="s">
        <v>37</v>
      </c>
      <c r="G858" s="1" t="s">
        <v>991</v>
      </c>
      <c r="H858" s="1" t="s">
        <v>34</v>
      </c>
      <c r="I858" s="3">
        <v>541334</v>
      </c>
      <c r="J858" s="3">
        <v>0</v>
      </c>
      <c r="K858" s="1" t="s">
        <v>40</v>
      </c>
      <c r="L858" s="1" t="s">
        <v>117</v>
      </c>
      <c r="M858" s="1" t="s">
        <v>118</v>
      </c>
      <c r="N858" s="1" t="s">
        <v>79</v>
      </c>
      <c r="O858" s="1" t="s">
        <v>80</v>
      </c>
      <c r="P858" s="1" t="s">
        <v>43</v>
      </c>
      <c r="Q858" s="1" t="s">
        <v>43</v>
      </c>
      <c r="R858" s="3">
        <v>0</v>
      </c>
      <c r="S858" s="1" t="s">
        <v>44</v>
      </c>
      <c r="T858" s="1" t="s">
        <v>45</v>
      </c>
      <c r="U858" s="1" t="s">
        <v>991</v>
      </c>
      <c r="V858" s="1" t="s">
        <v>46</v>
      </c>
      <c r="W858" s="1" t="s">
        <v>81</v>
      </c>
      <c r="X858" s="1" t="s">
        <v>1492</v>
      </c>
      <c r="Y858" s="1" t="s">
        <v>83</v>
      </c>
      <c r="Z858" s="1" t="s">
        <v>84</v>
      </c>
      <c r="AA858" s="1" t="s">
        <v>51</v>
      </c>
      <c r="AB858" s="1" t="s">
        <v>1497</v>
      </c>
      <c r="AC858" s="1" t="s">
        <v>37</v>
      </c>
    </row>
    <row r="859" spans="1:29" hidden="1" x14ac:dyDescent="0.25">
      <c r="A859" s="1" t="s">
        <v>33</v>
      </c>
      <c r="B859" s="1" t="s">
        <v>34</v>
      </c>
      <c r="C859" s="2">
        <v>45138</v>
      </c>
      <c r="D859" s="1" t="s">
        <v>73</v>
      </c>
      <c r="E859" s="1" t="s">
        <v>74</v>
      </c>
      <c r="F859" s="1" t="s">
        <v>37</v>
      </c>
      <c r="G859" s="1" t="s">
        <v>991</v>
      </c>
      <c r="H859" s="1" t="s">
        <v>34</v>
      </c>
      <c r="I859" s="3">
        <v>38667</v>
      </c>
      <c r="J859" s="3">
        <v>0</v>
      </c>
      <c r="K859" s="1" t="s">
        <v>40</v>
      </c>
      <c r="L859" s="1" t="s">
        <v>133</v>
      </c>
      <c r="M859" s="1" t="s">
        <v>134</v>
      </c>
      <c r="N859" s="1" t="s">
        <v>79</v>
      </c>
      <c r="O859" s="1" t="s">
        <v>80</v>
      </c>
      <c r="P859" s="1" t="s">
        <v>43</v>
      </c>
      <c r="Q859" s="1" t="s">
        <v>43</v>
      </c>
      <c r="R859" s="3">
        <v>0</v>
      </c>
      <c r="S859" s="1" t="s">
        <v>44</v>
      </c>
      <c r="T859" s="1" t="s">
        <v>45</v>
      </c>
      <c r="U859" s="1" t="s">
        <v>991</v>
      </c>
      <c r="V859" s="1" t="s">
        <v>46</v>
      </c>
      <c r="W859" s="1" t="s">
        <v>81</v>
      </c>
      <c r="X859" s="1" t="s">
        <v>1492</v>
      </c>
      <c r="Y859" s="1" t="s">
        <v>83</v>
      </c>
      <c r="Z859" s="1" t="s">
        <v>84</v>
      </c>
      <c r="AA859" s="1" t="s">
        <v>51</v>
      </c>
      <c r="AB859" s="1" t="s">
        <v>1497</v>
      </c>
      <c r="AC859" s="1" t="s">
        <v>37</v>
      </c>
    </row>
    <row r="860" spans="1:29" hidden="1" x14ac:dyDescent="0.25">
      <c r="A860" s="1" t="s">
        <v>33</v>
      </c>
      <c r="B860" s="1" t="s">
        <v>34</v>
      </c>
      <c r="C860" s="2">
        <v>45138</v>
      </c>
      <c r="D860" s="1" t="s">
        <v>73</v>
      </c>
      <c r="E860" s="1" t="s">
        <v>74</v>
      </c>
      <c r="F860" s="1" t="s">
        <v>37</v>
      </c>
      <c r="G860" s="1" t="s">
        <v>991</v>
      </c>
      <c r="H860" s="1" t="s">
        <v>34</v>
      </c>
      <c r="I860" s="3">
        <v>580000</v>
      </c>
      <c r="J860" s="3">
        <v>0</v>
      </c>
      <c r="K860" s="1" t="s">
        <v>40</v>
      </c>
      <c r="L860" s="1" t="s">
        <v>669</v>
      </c>
      <c r="M860" s="1" t="s">
        <v>670</v>
      </c>
      <c r="N860" s="1" t="s">
        <v>79</v>
      </c>
      <c r="O860" s="1" t="s">
        <v>80</v>
      </c>
      <c r="P860" s="1" t="s">
        <v>43</v>
      </c>
      <c r="Q860" s="1" t="s">
        <v>43</v>
      </c>
      <c r="R860" s="3">
        <v>0</v>
      </c>
      <c r="S860" s="1" t="s">
        <v>44</v>
      </c>
      <c r="T860" s="1" t="s">
        <v>45</v>
      </c>
      <c r="U860" s="1" t="s">
        <v>991</v>
      </c>
      <c r="V860" s="1" t="s">
        <v>46</v>
      </c>
      <c r="W860" s="1" t="s">
        <v>81</v>
      </c>
      <c r="X860" s="1" t="s">
        <v>1492</v>
      </c>
      <c r="Y860" s="1" t="s">
        <v>83</v>
      </c>
      <c r="Z860" s="1" t="s">
        <v>84</v>
      </c>
      <c r="AA860" s="1" t="s">
        <v>51</v>
      </c>
      <c r="AB860" s="1" t="s">
        <v>1497</v>
      </c>
      <c r="AC860" s="1" t="s">
        <v>37</v>
      </c>
    </row>
    <row r="861" spans="1:29" hidden="1" x14ac:dyDescent="0.25">
      <c r="A861" s="1" t="s">
        <v>33</v>
      </c>
      <c r="B861" s="1" t="s">
        <v>34</v>
      </c>
      <c r="C861" s="2">
        <v>45138</v>
      </c>
      <c r="D861" s="1" t="s">
        <v>73</v>
      </c>
      <c r="E861" s="1" t="s">
        <v>74</v>
      </c>
      <c r="F861" s="1" t="s">
        <v>37</v>
      </c>
      <c r="G861" s="1" t="s">
        <v>991</v>
      </c>
      <c r="H861" s="1" t="s">
        <v>34</v>
      </c>
      <c r="I861" s="3">
        <v>643516</v>
      </c>
      <c r="J861" s="3">
        <v>0</v>
      </c>
      <c r="K861" s="1" t="s">
        <v>40</v>
      </c>
      <c r="L861" s="1" t="s">
        <v>761</v>
      </c>
      <c r="M861" s="1" t="s">
        <v>762</v>
      </c>
      <c r="N861" s="1" t="s">
        <v>79</v>
      </c>
      <c r="O861" s="1" t="s">
        <v>80</v>
      </c>
      <c r="P861" s="1" t="s">
        <v>43</v>
      </c>
      <c r="Q861" s="1" t="s">
        <v>43</v>
      </c>
      <c r="R861" s="3">
        <v>0</v>
      </c>
      <c r="S861" s="1" t="s">
        <v>44</v>
      </c>
      <c r="T861" s="1" t="s">
        <v>45</v>
      </c>
      <c r="U861" s="1" t="s">
        <v>991</v>
      </c>
      <c r="V861" s="1" t="s">
        <v>46</v>
      </c>
      <c r="W861" s="1" t="s">
        <v>81</v>
      </c>
      <c r="X861" s="1" t="s">
        <v>1492</v>
      </c>
      <c r="Y861" s="1" t="s">
        <v>83</v>
      </c>
      <c r="Z861" s="1" t="s">
        <v>84</v>
      </c>
      <c r="AA861" s="1" t="s">
        <v>51</v>
      </c>
      <c r="AB861" s="1" t="s">
        <v>1497</v>
      </c>
      <c r="AC861" s="1" t="s">
        <v>37</v>
      </c>
    </row>
    <row r="862" spans="1:29" hidden="1" x14ac:dyDescent="0.25">
      <c r="A862" s="1" t="s">
        <v>33</v>
      </c>
      <c r="B862" s="1" t="s">
        <v>34</v>
      </c>
      <c r="C862" s="2">
        <v>45138</v>
      </c>
      <c r="D862" s="1" t="s">
        <v>73</v>
      </c>
      <c r="E862" s="1" t="s">
        <v>74</v>
      </c>
      <c r="F862" s="1" t="s">
        <v>37</v>
      </c>
      <c r="G862" s="1" t="s">
        <v>991</v>
      </c>
      <c r="H862" s="1" t="s">
        <v>34</v>
      </c>
      <c r="I862" s="3">
        <v>127474</v>
      </c>
      <c r="J862" s="3">
        <v>0</v>
      </c>
      <c r="K862" s="1" t="s">
        <v>40</v>
      </c>
      <c r="L862" s="1" t="s">
        <v>1375</v>
      </c>
      <c r="M862" s="1" t="s">
        <v>850</v>
      </c>
      <c r="N862" s="1" t="s">
        <v>79</v>
      </c>
      <c r="O862" s="1" t="s">
        <v>80</v>
      </c>
      <c r="P862" s="1" t="s">
        <v>43</v>
      </c>
      <c r="Q862" s="1" t="s">
        <v>43</v>
      </c>
      <c r="R862" s="3">
        <v>0</v>
      </c>
      <c r="S862" s="1" t="s">
        <v>44</v>
      </c>
      <c r="T862" s="1" t="s">
        <v>45</v>
      </c>
      <c r="U862" s="1" t="s">
        <v>991</v>
      </c>
      <c r="V862" s="1" t="s">
        <v>46</v>
      </c>
      <c r="W862" s="1" t="s">
        <v>81</v>
      </c>
      <c r="X862" s="1" t="s">
        <v>1492</v>
      </c>
      <c r="Y862" s="1" t="s">
        <v>83</v>
      </c>
      <c r="Z862" s="1" t="s">
        <v>84</v>
      </c>
      <c r="AA862" s="1" t="s">
        <v>51</v>
      </c>
      <c r="AB862" s="1" t="s">
        <v>1497</v>
      </c>
      <c r="AC862" s="1" t="s">
        <v>37</v>
      </c>
    </row>
    <row r="863" spans="1:29" hidden="1" x14ac:dyDescent="0.25">
      <c r="A863" s="1" t="s">
        <v>33</v>
      </c>
      <c r="B863" s="1" t="s">
        <v>34</v>
      </c>
      <c r="C863" s="2">
        <v>45138</v>
      </c>
      <c r="D863" s="1" t="s">
        <v>73</v>
      </c>
      <c r="E863" s="1" t="s">
        <v>74</v>
      </c>
      <c r="F863" s="1" t="s">
        <v>37</v>
      </c>
      <c r="G863" s="1" t="s">
        <v>991</v>
      </c>
      <c r="H863" s="1" t="s">
        <v>34</v>
      </c>
      <c r="I863" s="3">
        <v>464002</v>
      </c>
      <c r="J863" s="3">
        <v>0</v>
      </c>
      <c r="K863" s="1" t="s">
        <v>40</v>
      </c>
      <c r="L863" s="1" t="s">
        <v>125</v>
      </c>
      <c r="M863" s="1" t="s">
        <v>126</v>
      </c>
      <c r="N863" s="1" t="s">
        <v>79</v>
      </c>
      <c r="O863" s="1" t="s">
        <v>80</v>
      </c>
      <c r="P863" s="1" t="s">
        <v>43</v>
      </c>
      <c r="Q863" s="1" t="s">
        <v>43</v>
      </c>
      <c r="R863" s="3">
        <v>0</v>
      </c>
      <c r="S863" s="1" t="s">
        <v>44</v>
      </c>
      <c r="T863" s="1" t="s">
        <v>45</v>
      </c>
      <c r="U863" s="1" t="s">
        <v>991</v>
      </c>
      <c r="V863" s="1" t="s">
        <v>46</v>
      </c>
      <c r="W863" s="1" t="s">
        <v>81</v>
      </c>
      <c r="X863" s="1" t="s">
        <v>1492</v>
      </c>
      <c r="Y863" s="1" t="s">
        <v>83</v>
      </c>
      <c r="Z863" s="1" t="s">
        <v>84</v>
      </c>
      <c r="AA863" s="1" t="s">
        <v>51</v>
      </c>
      <c r="AB863" s="1" t="s">
        <v>1497</v>
      </c>
      <c r="AC863" s="1" t="s">
        <v>37</v>
      </c>
    </row>
    <row r="864" spans="1:29" hidden="1" x14ac:dyDescent="0.25">
      <c r="A864" s="1" t="s">
        <v>33</v>
      </c>
      <c r="B864" s="1" t="s">
        <v>34</v>
      </c>
      <c r="C864" s="2">
        <v>45138</v>
      </c>
      <c r="D864" s="1" t="s">
        <v>73</v>
      </c>
      <c r="E864" s="1" t="s">
        <v>74</v>
      </c>
      <c r="F864" s="1" t="s">
        <v>37</v>
      </c>
      <c r="G864" s="1" t="s">
        <v>991</v>
      </c>
      <c r="H864" s="1" t="s">
        <v>34</v>
      </c>
      <c r="I864" s="3">
        <v>42554</v>
      </c>
      <c r="J864" s="3">
        <v>0</v>
      </c>
      <c r="K864" s="1" t="s">
        <v>40</v>
      </c>
      <c r="L864" s="1" t="s">
        <v>721</v>
      </c>
      <c r="M864" s="1" t="s">
        <v>722</v>
      </c>
      <c r="N864" s="1" t="s">
        <v>79</v>
      </c>
      <c r="O864" s="1" t="s">
        <v>80</v>
      </c>
      <c r="P864" s="1" t="s">
        <v>43</v>
      </c>
      <c r="Q864" s="1" t="s">
        <v>43</v>
      </c>
      <c r="R864" s="3">
        <v>0</v>
      </c>
      <c r="S864" s="1" t="s">
        <v>44</v>
      </c>
      <c r="T864" s="1" t="s">
        <v>45</v>
      </c>
      <c r="U864" s="1" t="s">
        <v>991</v>
      </c>
      <c r="V864" s="1" t="s">
        <v>46</v>
      </c>
      <c r="W864" s="1" t="s">
        <v>81</v>
      </c>
      <c r="X864" s="1" t="s">
        <v>1492</v>
      </c>
      <c r="Y864" s="1" t="s">
        <v>83</v>
      </c>
      <c r="Z864" s="1" t="s">
        <v>84</v>
      </c>
      <c r="AA864" s="1" t="s">
        <v>51</v>
      </c>
      <c r="AB864" s="1" t="s">
        <v>1497</v>
      </c>
      <c r="AC864" s="1" t="s">
        <v>37</v>
      </c>
    </row>
    <row r="865" spans="1:29" hidden="1" x14ac:dyDescent="0.25">
      <c r="A865" s="1" t="s">
        <v>33</v>
      </c>
      <c r="B865" s="1" t="s">
        <v>34</v>
      </c>
      <c r="C865" s="2">
        <v>45138</v>
      </c>
      <c r="D865" s="1" t="s">
        <v>73</v>
      </c>
      <c r="E865" s="1" t="s">
        <v>74</v>
      </c>
      <c r="F865" s="1" t="s">
        <v>37</v>
      </c>
      <c r="G865" s="1" t="s">
        <v>991</v>
      </c>
      <c r="H865" s="1" t="s">
        <v>34</v>
      </c>
      <c r="I865" s="3">
        <v>270668</v>
      </c>
      <c r="J865" s="3">
        <v>0</v>
      </c>
      <c r="K865" s="1" t="s">
        <v>40</v>
      </c>
      <c r="L865" s="1" t="s">
        <v>601</v>
      </c>
      <c r="M865" s="1" t="s">
        <v>602</v>
      </c>
      <c r="N865" s="1" t="s">
        <v>79</v>
      </c>
      <c r="O865" s="1" t="s">
        <v>80</v>
      </c>
      <c r="P865" s="1" t="s">
        <v>43</v>
      </c>
      <c r="Q865" s="1" t="s">
        <v>43</v>
      </c>
      <c r="R865" s="3">
        <v>0</v>
      </c>
      <c r="S865" s="1" t="s">
        <v>44</v>
      </c>
      <c r="T865" s="1" t="s">
        <v>45</v>
      </c>
      <c r="U865" s="1" t="s">
        <v>991</v>
      </c>
      <c r="V865" s="1" t="s">
        <v>46</v>
      </c>
      <c r="W865" s="1" t="s">
        <v>81</v>
      </c>
      <c r="X865" s="1" t="s">
        <v>1492</v>
      </c>
      <c r="Y865" s="1" t="s">
        <v>83</v>
      </c>
      <c r="Z865" s="1" t="s">
        <v>84</v>
      </c>
      <c r="AA865" s="1" t="s">
        <v>51</v>
      </c>
      <c r="AB865" s="1" t="s">
        <v>1497</v>
      </c>
      <c r="AC865" s="1" t="s">
        <v>37</v>
      </c>
    </row>
    <row r="866" spans="1:29" hidden="1" x14ac:dyDescent="0.25">
      <c r="A866" s="1" t="s">
        <v>33</v>
      </c>
      <c r="B866" s="1" t="s">
        <v>34</v>
      </c>
      <c r="C866" s="2">
        <v>45138</v>
      </c>
      <c r="D866" s="1" t="s">
        <v>73</v>
      </c>
      <c r="E866" s="1" t="s">
        <v>74</v>
      </c>
      <c r="F866" s="1" t="s">
        <v>37</v>
      </c>
      <c r="G866" s="1" t="s">
        <v>991</v>
      </c>
      <c r="H866" s="1" t="s">
        <v>34</v>
      </c>
      <c r="I866" s="3">
        <v>116000</v>
      </c>
      <c r="J866" s="3">
        <v>0</v>
      </c>
      <c r="K866" s="1" t="s">
        <v>40</v>
      </c>
      <c r="L866" s="1" t="s">
        <v>535</v>
      </c>
      <c r="M866" s="1" t="s">
        <v>536</v>
      </c>
      <c r="N866" s="1" t="s">
        <v>79</v>
      </c>
      <c r="O866" s="1" t="s">
        <v>80</v>
      </c>
      <c r="P866" s="1" t="s">
        <v>43</v>
      </c>
      <c r="Q866" s="1" t="s">
        <v>43</v>
      </c>
      <c r="R866" s="3">
        <v>0</v>
      </c>
      <c r="S866" s="1" t="s">
        <v>44</v>
      </c>
      <c r="T866" s="1" t="s">
        <v>45</v>
      </c>
      <c r="U866" s="1" t="s">
        <v>991</v>
      </c>
      <c r="V866" s="1" t="s">
        <v>46</v>
      </c>
      <c r="W866" s="1" t="s">
        <v>81</v>
      </c>
      <c r="X866" s="1" t="s">
        <v>1492</v>
      </c>
      <c r="Y866" s="1" t="s">
        <v>83</v>
      </c>
      <c r="Z866" s="1" t="s">
        <v>84</v>
      </c>
      <c r="AA866" s="1" t="s">
        <v>51</v>
      </c>
      <c r="AB866" s="1" t="s">
        <v>1497</v>
      </c>
      <c r="AC866" s="1" t="s">
        <v>37</v>
      </c>
    </row>
    <row r="867" spans="1:29" hidden="1" x14ac:dyDescent="0.25">
      <c r="A867" s="1" t="s">
        <v>33</v>
      </c>
      <c r="B867" s="1" t="s">
        <v>34</v>
      </c>
      <c r="C867" s="2">
        <v>45138</v>
      </c>
      <c r="D867" s="1" t="s">
        <v>73</v>
      </c>
      <c r="E867" s="1" t="s">
        <v>74</v>
      </c>
      <c r="F867" s="1" t="s">
        <v>37</v>
      </c>
      <c r="G867" s="1" t="s">
        <v>991</v>
      </c>
      <c r="H867" s="1" t="s">
        <v>34</v>
      </c>
      <c r="I867" s="3">
        <v>3137195</v>
      </c>
      <c r="J867" s="3">
        <v>0</v>
      </c>
      <c r="K867" s="1" t="s">
        <v>40</v>
      </c>
      <c r="L867" s="1" t="s">
        <v>1455</v>
      </c>
      <c r="M867" s="1" t="s">
        <v>1456</v>
      </c>
      <c r="N867" s="1" t="s">
        <v>1457</v>
      </c>
      <c r="O867" s="1" t="s">
        <v>1458</v>
      </c>
      <c r="P867" s="1" t="s">
        <v>43</v>
      </c>
      <c r="Q867" s="1" t="s">
        <v>43</v>
      </c>
      <c r="R867" s="3">
        <v>0</v>
      </c>
      <c r="S867" s="1" t="s">
        <v>44</v>
      </c>
      <c r="T867" s="1" t="s">
        <v>45</v>
      </c>
      <c r="U867" s="1" t="s">
        <v>991</v>
      </c>
      <c r="V867" s="1" t="s">
        <v>46</v>
      </c>
      <c r="W867" s="1" t="s">
        <v>81</v>
      </c>
      <c r="X867" s="1" t="s">
        <v>1492</v>
      </c>
      <c r="Y867" s="1" t="s">
        <v>83</v>
      </c>
      <c r="Z867" s="1" t="s">
        <v>84</v>
      </c>
      <c r="AA867" s="1" t="s">
        <v>51</v>
      </c>
      <c r="AB867" s="1" t="s">
        <v>1498</v>
      </c>
      <c r="AC867" s="1" t="s">
        <v>37</v>
      </c>
    </row>
    <row r="868" spans="1:29" hidden="1" x14ac:dyDescent="0.25">
      <c r="A868" s="1" t="s">
        <v>33</v>
      </c>
      <c r="B868" s="1" t="s">
        <v>34</v>
      </c>
      <c r="C868" s="2">
        <v>45141</v>
      </c>
      <c r="D868" s="1" t="s">
        <v>35</v>
      </c>
      <c r="E868" s="1" t="s">
        <v>36</v>
      </c>
      <c r="F868" s="1" t="s">
        <v>37</v>
      </c>
      <c r="G868" s="1" t="s">
        <v>1499</v>
      </c>
      <c r="H868" s="1" t="s">
        <v>1500</v>
      </c>
      <c r="I868" s="3">
        <v>0</v>
      </c>
      <c r="J868" s="54">
        <v>405909</v>
      </c>
      <c r="K868" s="1" t="s">
        <v>40</v>
      </c>
      <c r="L868" s="1" t="s">
        <v>41</v>
      </c>
      <c r="M868" s="1" t="s">
        <v>42</v>
      </c>
      <c r="N868" s="1" t="s">
        <v>37</v>
      </c>
      <c r="O868" s="1" t="s">
        <v>43</v>
      </c>
      <c r="P868" s="1" t="s">
        <v>43</v>
      </c>
      <c r="Q868" s="1" t="s">
        <v>43</v>
      </c>
      <c r="R868" s="3">
        <v>0</v>
      </c>
      <c r="S868" s="1" t="s">
        <v>44</v>
      </c>
      <c r="T868" s="1" t="s">
        <v>45</v>
      </c>
      <c r="U868" s="1" t="s">
        <v>1499</v>
      </c>
      <c r="V868" s="1" t="s">
        <v>46</v>
      </c>
      <c r="W868" s="1" t="s">
        <v>47</v>
      </c>
      <c r="X868" s="1" t="s">
        <v>1501</v>
      </c>
      <c r="Y868" s="1" t="s">
        <v>49</v>
      </c>
      <c r="Z868" s="1" t="s">
        <v>1440</v>
      </c>
      <c r="AA868" s="1" t="s">
        <v>51</v>
      </c>
      <c r="AB868" s="1" t="s">
        <v>1501</v>
      </c>
      <c r="AC868" s="1" t="s">
        <v>37</v>
      </c>
    </row>
    <row r="869" spans="1:29" hidden="1" x14ac:dyDescent="0.25">
      <c r="A869" s="1" t="s">
        <v>33</v>
      </c>
      <c r="B869" s="1" t="s">
        <v>34</v>
      </c>
      <c r="C869" s="2">
        <v>45142</v>
      </c>
      <c r="D869" s="1" t="s">
        <v>35</v>
      </c>
      <c r="E869" s="1" t="s">
        <v>36</v>
      </c>
      <c r="F869" s="1" t="s">
        <v>37</v>
      </c>
      <c r="G869" s="1" t="s">
        <v>1502</v>
      </c>
      <c r="H869" s="1" t="s">
        <v>1503</v>
      </c>
      <c r="I869" s="3">
        <v>0</v>
      </c>
      <c r="J869" s="54">
        <v>348000</v>
      </c>
      <c r="K869" s="1" t="s">
        <v>40</v>
      </c>
      <c r="L869" s="1" t="s">
        <v>67</v>
      </c>
      <c r="M869" s="1" t="s">
        <v>68</v>
      </c>
      <c r="N869" s="1" t="s">
        <v>37</v>
      </c>
      <c r="O869" s="1" t="s">
        <v>43</v>
      </c>
      <c r="P869" s="1" t="s">
        <v>43</v>
      </c>
      <c r="Q869" s="1" t="s">
        <v>43</v>
      </c>
      <c r="R869" s="3">
        <v>0</v>
      </c>
      <c r="S869" s="1" t="s">
        <v>44</v>
      </c>
      <c r="T869" s="1" t="s">
        <v>45</v>
      </c>
      <c r="U869" s="1" t="s">
        <v>1502</v>
      </c>
      <c r="V869" s="1" t="s">
        <v>46</v>
      </c>
      <c r="W869" s="1" t="s">
        <v>47</v>
      </c>
      <c r="X869" s="1" t="s">
        <v>1504</v>
      </c>
      <c r="Y869" s="1" t="s">
        <v>49</v>
      </c>
      <c r="Z869" s="1" t="s">
        <v>1440</v>
      </c>
      <c r="AA869" s="1" t="s">
        <v>51</v>
      </c>
      <c r="AB869" s="1" t="s">
        <v>1504</v>
      </c>
      <c r="AC869" s="1" t="s">
        <v>37</v>
      </c>
    </row>
    <row r="870" spans="1:29" hidden="1" x14ac:dyDescent="0.25">
      <c r="A870" s="1" t="s">
        <v>33</v>
      </c>
      <c r="B870" s="1" t="s">
        <v>34</v>
      </c>
      <c r="C870" s="2">
        <v>45149</v>
      </c>
      <c r="D870" s="1" t="s">
        <v>35</v>
      </c>
      <c r="E870" s="1" t="s">
        <v>36</v>
      </c>
      <c r="F870" s="1" t="s">
        <v>37</v>
      </c>
      <c r="G870" s="1" t="s">
        <v>1505</v>
      </c>
      <c r="H870" s="1" t="s">
        <v>1506</v>
      </c>
      <c r="I870" s="3">
        <v>0</v>
      </c>
      <c r="J870" s="54">
        <v>38667</v>
      </c>
      <c r="K870" s="1" t="s">
        <v>40</v>
      </c>
      <c r="L870" s="1" t="s">
        <v>444</v>
      </c>
      <c r="M870" s="1" t="s">
        <v>445</v>
      </c>
      <c r="N870" s="1" t="s">
        <v>37</v>
      </c>
      <c r="O870" s="1" t="s">
        <v>43</v>
      </c>
      <c r="P870" s="1" t="s">
        <v>43</v>
      </c>
      <c r="Q870" s="1" t="s">
        <v>43</v>
      </c>
      <c r="R870" s="3">
        <v>0</v>
      </c>
      <c r="S870" s="1" t="s">
        <v>44</v>
      </c>
      <c r="T870" s="1" t="s">
        <v>45</v>
      </c>
      <c r="U870" s="1" t="s">
        <v>1505</v>
      </c>
      <c r="V870" s="1" t="s">
        <v>46</v>
      </c>
      <c r="W870" s="1" t="s">
        <v>47</v>
      </c>
      <c r="X870" s="1" t="s">
        <v>1507</v>
      </c>
      <c r="Y870" s="1" t="s">
        <v>49</v>
      </c>
      <c r="Z870" s="1" t="s">
        <v>1440</v>
      </c>
      <c r="AA870" s="1" t="s">
        <v>51</v>
      </c>
      <c r="AB870" s="1" t="s">
        <v>1507</v>
      </c>
      <c r="AC870" s="1" t="s">
        <v>37</v>
      </c>
    </row>
    <row r="871" spans="1:29" hidden="1" x14ac:dyDescent="0.25">
      <c r="A871" s="1" t="s">
        <v>33</v>
      </c>
      <c r="B871" s="1" t="s">
        <v>34</v>
      </c>
      <c r="C871" s="2">
        <v>45149</v>
      </c>
      <c r="D871" s="1" t="s">
        <v>35</v>
      </c>
      <c r="E871" s="1" t="s">
        <v>36</v>
      </c>
      <c r="F871" s="1" t="s">
        <v>37</v>
      </c>
      <c r="G871" s="1" t="s">
        <v>1508</v>
      </c>
      <c r="H871" s="1" t="s">
        <v>1509</v>
      </c>
      <c r="I871" s="3">
        <v>0</v>
      </c>
      <c r="J871" s="54">
        <v>1160000</v>
      </c>
      <c r="K871" s="1" t="s">
        <v>40</v>
      </c>
      <c r="L871" s="1" t="s">
        <v>41</v>
      </c>
      <c r="M871" s="1" t="s">
        <v>42</v>
      </c>
      <c r="N871" s="1" t="s">
        <v>37</v>
      </c>
      <c r="O871" s="1" t="s">
        <v>43</v>
      </c>
      <c r="P871" s="1" t="s">
        <v>43</v>
      </c>
      <c r="Q871" s="1" t="s">
        <v>43</v>
      </c>
      <c r="R871" s="3">
        <v>0</v>
      </c>
      <c r="S871" s="1" t="s">
        <v>44</v>
      </c>
      <c r="T871" s="1" t="s">
        <v>45</v>
      </c>
      <c r="U871" s="1" t="s">
        <v>1508</v>
      </c>
      <c r="V871" s="1" t="s">
        <v>46</v>
      </c>
      <c r="W871" s="1" t="s">
        <v>47</v>
      </c>
      <c r="X871" s="1" t="s">
        <v>1510</v>
      </c>
      <c r="Y871" s="1" t="s">
        <v>49</v>
      </c>
      <c r="Z871" s="1" t="s">
        <v>1440</v>
      </c>
      <c r="AA871" s="1" t="s">
        <v>51</v>
      </c>
      <c r="AB871" s="1" t="s">
        <v>1510</v>
      </c>
      <c r="AC871" s="1" t="s">
        <v>37</v>
      </c>
    </row>
    <row r="872" spans="1:29" x14ac:dyDescent="0.25">
      <c r="A872" s="1" t="s">
        <v>33</v>
      </c>
      <c r="B872" s="1" t="s">
        <v>34</v>
      </c>
      <c r="C872" s="2">
        <v>45160</v>
      </c>
      <c r="D872" s="1" t="s">
        <v>35</v>
      </c>
      <c r="E872" s="1" t="s">
        <v>36</v>
      </c>
      <c r="F872" s="1" t="s">
        <v>37</v>
      </c>
      <c r="G872" s="1" t="s">
        <v>1511</v>
      </c>
      <c r="H872" s="1" t="s">
        <v>1512</v>
      </c>
      <c r="I872" s="3">
        <v>0</v>
      </c>
      <c r="J872" s="54">
        <v>90853</v>
      </c>
      <c r="K872" s="1" t="s">
        <v>40</v>
      </c>
      <c r="L872" s="1" t="s">
        <v>54</v>
      </c>
      <c r="M872" s="1" t="s">
        <v>55</v>
      </c>
      <c r="N872" s="1" t="s">
        <v>37</v>
      </c>
      <c r="O872" s="1" t="s">
        <v>43</v>
      </c>
      <c r="P872" s="1" t="s">
        <v>43</v>
      </c>
      <c r="Q872" s="1" t="s">
        <v>43</v>
      </c>
      <c r="R872" s="3">
        <v>0</v>
      </c>
      <c r="S872" s="1" t="s">
        <v>44</v>
      </c>
      <c r="T872" s="1" t="s">
        <v>45</v>
      </c>
      <c r="U872" s="1" t="s">
        <v>1511</v>
      </c>
      <c r="V872" s="1" t="s">
        <v>46</v>
      </c>
      <c r="W872" s="1" t="s">
        <v>47</v>
      </c>
      <c r="X872" s="1" t="s">
        <v>1513</v>
      </c>
      <c r="Y872" s="1" t="s">
        <v>49</v>
      </c>
      <c r="Z872" s="1" t="s">
        <v>1440</v>
      </c>
      <c r="AA872" s="1" t="s">
        <v>51</v>
      </c>
      <c r="AB872" s="1" t="s">
        <v>1513</v>
      </c>
      <c r="AC872" s="1" t="s">
        <v>37</v>
      </c>
    </row>
    <row r="873" spans="1:29" hidden="1" x14ac:dyDescent="0.25">
      <c r="A873" s="1" t="s">
        <v>33</v>
      </c>
      <c r="B873" s="1" t="s">
        <v>34</v>
      </c>
      <c r="C873" s="2">
        <v>45160</v>
      </c>
      <c r="D873" s="1" t="s">
        <v>35</v>
      </c>
      <c r="E873" s="1" t="s">
        <v>36</v>
      </c>
      <c r="F873" s="1" t="s">
        <v>37</v>
      </c>
      <c r="G873" s="1" t="s">
        <v>1514</v>
      </c>
      <c r="H873" s="1" t="s">
        <v>1515</v>
      </c>
      <c r="I873" s="3">
        <v>0</v>
      </c>
      <c r="J873" s="54">
        <v>193333</v>
      </c>
      <c r="K873" s="1" t="s">
        <v>40</v>
      </c>
      <c r="L873" s="1" t="s">
        <v>444</v>
      </c>
      <c r="M873" s="1" t="s">
        <v>445</v>
      </c>
      <c r="N873" s="1" t="s">
        <v>37</v>
      </c>
      <c r="O873" s="1" t="s">
        <v>43</v>
      </c>
      <c r="P873" s="1" t="s">
        <v>43</v>
      </c>
      <c r="Q873" s="1" t="s">
        <v>43</v>
      </c>
      <c r="R873" s="3">
        <v>0</v>
      </c>
      <c r="S873" s="1" t="s">
        <v>44</v>
      </c>
      <c r="T873" s="1" t="s">
        <v>45</v>
      </c>
      <c r="U873" s="1" t="s">
        <v>1514</v>
      </c>
      <c r="V873" s="1" t="s">
        <v>46</v>
      </c>
      <c r="W873" s="1" t="s">
        <v>47</v>
      </c>
      <c r="X873" s="1" t="s">
        <v>1516</v>
      </c>
      <c r="Y873" s="1" t="s">
        <v>49</v>
      </c>
      <c r="Z873" s="1" t="s">
        <v>1440</v>
      </c>
      <c r="AA873" s="1" t="s">
        <v>51</v>
      </c>
      <c r="AB873" s="1" t="s">
        <v>1516</v>
      </c>
      <c r="AC873" s="1" t="s">
        <v>37</v>
      </c>
    </row>
    <row r="874" spans="1:29" hidden="1" x14ac:dyDescent="0.25">
      <c r="A874" s="1" t="s">
        <v>33</v>
      </c>
      <c r="B874" s="1" t="s">
        <v>34</v>
      </c>
      <c r="C874" s="2">
        <v>45163</v>
      </c>
      <c r="D874" s="1" t="s">
        <v>35</v>
      </c>
      <c r="E874" s="1" t="s">
        <v>36</v>
      </c>
      <c r="F874" s="1" t="s">
        <v>37</v>
      </c>
      <c r="G874" s="1" t="s">
        <v>1517</v>
      </c>
      <c r="H874" s="1" t="s">
        <v>1518</v>
      </c>
      <c r="I874" s="3">
        <v>0</v>
      </c>
      <c r="J874" s="54">
        <v>1435070</v>
      </c>
      <c r="K874" s="1" t="s">
        <v>40</v>
      </c>
      <c r="L874" s="1" t="s">
        <v>41</v>
      </c>
      <c r="M874" s="1" t="s">
        <v>42</v>
      </c>
      <c r="N874" s="1" t="s">
        <v>37</v>
      </c>
      <c r="O874" s="1" t="s">
        <v>43</v>
      </c>
      <c r="P874" s="1" t="s">
        <v>43</v>
      </c>
      <c r="Q874" s="1" t="s">
        <v>43</v>
      </c>
      <c r="R874" s="3">
        <v>0</v>
      </c>
      <c r="S874" s="1" t="s">
        <v>44</v>
      </c>
      <c r="T874" s="1" t="s">
        <v>45</v>
      </c>
      <c r="U874" s="1" t="s">
        <v>1517</v>
      </c>
      <c r="V874" s="1" t="s">
        <v>46</v>
      </c>
      <c r="W874" s="1" t="s">
        <v>47</v>
      </c>
      <c r="X874" s="1" t="s">
        <v>1519</v>
      </c>
      <c r="Y874" s="1" t="s">
        <v>49</v>
      </c>
      <c r="Z874" s="1" t="s">
        <v>1440</v>
      </c>
      <c r="AA874" s="1" t="s">
        <v>51</v>
      </c>
      <c r="AB874" s="1" t="s">
        <v>1519</v>
      </c>
      <c r="AC874" s="1" t="s">
        <v>37</v>
      </c>
    </row>
    <row r="875" spans="1:29" hidden="1" x14ac:dyDescent="0.25">
      <c r="A875" s="1" t="s">
        <v>33</v>
      </c>
      <c r="B875" s="1" t="s">
        <v>34</v>
      </c>
      <c r="C875" s="2">
        <v>45169</v>
      </c>
      <c r="D875" s="1" t="s">
        <v>73</v>
      </c>
      <c r="E875" s="1" t="s">
        <v>74</v>
      </c>
      <c r="F875" s="1" t="s">
        <v>37</v>
      </c>
      <c r="G875" s="1" t="s">
        <v>994</v>
      </c>
      <c r="H875" s="1" t="s">
        <v>34</v>
      </c>
      <c r="I875" s="3">
        <v>41801</v>
      </c>
      <c r="J875" s="3">
        <v>0</v>
      </c>
      <c r="K875" s="1" t="s">
        <v>40</v>
      </c>
      <c r="L875" s="1" t="s">
        <v>1379</v>
      </c>
      <c r="M875" s="1" t="s">
        <v>717</v>
      </c>
      <c r="N875" s="1" t="s">
        <v>89</v>
      </c>
      <c r="O875" s="1" t="s">
        <v>90</v>
      </c>
      <c r="P875" s="1" t="s">
        <v>43</v>
      </c>
      <c r="Q875" s="1" t="s">
        <v>43</v>
      </c>
      <c r="R875" s="3">
        <v>0</v>
      </c>
      <c r="S875" s="1" t="s">
        <v>44</v>
      </c>
      <c r="T875" s="1" t="s">
        <v>45</v>
      </c>
      <c r="U875" s="1" t="s">
        <v>994</v>
      </c>
      <c r="V875" s="1" t="s">
        <v>46</v>
      </c>
      <c r="W875" s="1" t="s">
        <v>81</v>
      </c>
      <c r="X875" s="1" t="s">
        <v>1520</v>
      </c>
      <c r="Y875" s="1" t="s">
        <v>83</v>
      </c>
      <c r="Z875" s="1" t="s">
        <v>84</v>
      </c>
      <c r="AA875" s="1" t="s">
        <v>51</v>
      </c>
      <c r="AB875" s="1" t="s">
        <v>1520</v>
      </c>
      <c r="AC875" s="1" t="s">
        <v>37</v>
      </c>
    </row>
    <row r="876" spans="1:29" hidden="1" x14ac:dyDescent="0.25">
      <c r="A876" s="1" t="s">
        <v>33</v>
      </c>
      <c r="B876" s="1" t="s">
        <v>34</v>
      </c>
      <c r="C876" s="2">
        <v>45169</v>
      </c>
      <c r="D876" s="1" t="s">
        <v>73</v>
      </c>
      <c r="E876" s="1" t="s">
        <v>74</v>
      </c>
      <c r="F876" s="1" t="s">
        <v>37</v>
      </c>
      <c r="G876" s="1" t="s">
        <v>994</v>
      </c>
      <c r="H876" s="1" t="s">
        <v>34</v>
      </c>
      <c r="I876" s="3">
        <v>41460</v>
      </c>
      <c r="J876" s="3">
        <v>0</v>
      </c>
      <c r="K876" s="1" t="s">
        <v>40</v>
      </c>
      <c r="L876" s="1" t="s">
        <v>246</v>
      </c>
      <c r="M876" s="1" t="s">
        <v>247</v>
      </c>
      <c r="N876" s="1" t="s">
        <v>79</v>
      </c>
      <c r="O876" s="1" t="s">
        <v>80</v>
      </c>
      <c r="P876" s="1" t="s">
        <v>43</v>
      </c>
      <c r="Q876" s="1" t="s">
        <v>43</v>
      </c>
      <c r="R876" s="3">
        <v>0</v>
      </c>
      <c r="S876" s="1" t="s">
        <v>44</v>
      </c>
      <c r="T876" s="1" t="s">
        <v>45</v>
      </c>
      <c r="U876" s="1" t="s">
        <v>994</v>
      </c>
      <c r="V876" s="1" t="s">
        <v>46</v>
      </c>
      <c r="W876" s="1" t="s">
        <v>81</v>
      </c>
      <c r="X876" s="1" t="s">
        <v>1520</v>
      </c>
      <c r="Y876" s="1" t="s">
        <v>83</v>
      </c>
      <c r="Z876" s="1" t="s">
        <v>84</v>
      </c>
      <c r="AA876" s="1" t="s">
        <v>51</v>
      </c>
      <c r="AB876" s="1" t="s">
        <v>1520</v>
      </c>
      <c r="AC876" s="1" t="s">
        <v>37</v>
      </c>
    </row>
    <row r="877" spans="1:29" hidden="1" x14ac:dyDescent="0.25">
      <c r="A877" s="1" t="s">
        <v>33</v>
      </c>
      <c r="B877" s="1" t="s">
        <v>34</v>
      </c>
      <c r="C877" s="2">
        <v>45169</v>
      </c>
      <c r="D877" s="1" t="s">
        <v>73</v>
      </c>
      <c r="E877" s="1" t="s">
        <v>74</v>
      </c>
      <c r="F877" s="1" t="s">
        <v>37</v>
      </c>
      <c r="G877" s="1" t="s">
        <v>994</v>
      </c>
      <c r="H877" s="1" t="s">
        <v>34</v>
      </c>
      <c r="I877" s="3">
        <v>502667</v>
      </c>
      <c r="J877" s="3">
        <v>0</v>
      </c>
      <c r="K877" s="1" t="s">
        <v>40</v>
      </c>
      <c r="L877" s="1" t="s">
        <v>510</v>
      </c>
      <c r="M877" s="1" t="s">
        <v>511</v>
      </c>
      <c r="N877" s="1" t="s">
        <v>79</v>
      </c>
      <c r="O877" s="1" t="s">
        <v>80</v>
      </c>
      <c r="P877" s="1" t="s">
        <v>43</v>
      </c>
      <c r="Q877" s="1" t="s">
        <v>43</v>
      </c>
      <c r="R877" s="3">
        <v>0</v>
      </c>
      <c r="S877" s="1" t="s">
        <v>44</v>
      </c>
      <c r="T877" s="1" t="s">
        <v>45</v>
      </c>
      <c r="U877" s="1" t="s">
        <v>994</v>
      </c>
      <c r="V877" s="1" t="s">
        <v>46</v>
      </c>
      <c r="W877" s="1" t="s">
        <v>81</v>
      </c>
      <c r="X877" s="1" t="s">
        <v>1520</v>
      </c>
      <c r="Y877" s="1" t="s">
        <v>83</v>
      </c>
      <c r="Z877" s="1" t="s">
        <v>84</v>
      </c>
      <c r="AA877" s="1" t="s">
        <v>51</v>
      </c>
      <c r="AB877" s="1" t="s">
        <v>1520</v>
      </c>
      <c r="AC877" s="1" t="s">
        <v>37</v>
      </c>
    </row>
    <row r="878" spans="1:29" hidden="1" x14ac:dyDescent="0.25">
      <c r="A878" s="1" t="s">
        <v>33</v>
      </c>
      <c r="B878" s="1" t="s">
        <v>34</v>
      </c>
      <c r="C878" s="2">
        <v>45169</v>
      </c>
      <c r="D878" s="1" t="s">
        <v>73</v>
      </c>
      <c r="E878" s="1" t="s">
        <v>74</v>
      </c>
      <c r="F878" s="1" t="s">
        <v>37</v>
      </c>
      <c r="G878" s="1" t="s">
        <v>994</v>
      </c>
      <c r="H878" s="1" t="s">
        <v>34</v>
      </c>
      <c r="I878" s="3">
        <v>47364</v>
      </c>
      <c r="J878" s="3">
        <v>0</v>
      </c>
      <c r="K878" s="1" t="s">
        <v>40</v>
      </c>
      <c r="L878" s="1" t="s">
        <v>587</v>
      </c>
      <c r="M878" s="1" t="s">
        <v>588</v>
      </c>
      <c r="N878" s="1" t="s">
        <v>79</v>
      </c>
      <c r="O878" s="1" t="s">
        <v>80</v>
      </c>
      <c r="P878" s="1" t="s">
        <v>43</v>
      </c>
      <c r="Q878" s="1" t="s">
        <v>43</v>
      </c>
      <c r="R878" s="3">
        <v>0</v>
      </c>
      <c r="S878" s="1" t="s">
        <v>44</v>
      </c>
      <c r="T878" s="1" t="s">
        <v>45</v>
      </c>
      <c r="U878" s="1" t="s">
        <v>994</v>
      </c>
      <c r="V878" s="1" t="s">
        <v>46</v>
      </c>
      <c r="W878" s="1" t="s">
        <v>81</v>
      </c>
      <c r="X878" s="1" t="s">
        <v>1520</v>
      </c>
      <c r="Y878" s="1" t="s">
        <v>83</v>
      </c>
      <c r="Z878" s="1" t="s">
        <v>84</v>
      </c>
      <c r="AA878" s="1" t="s">
        <v>51</v>
      </c>
      <c r="AB878" s="1" t="s">
        <v>1520</v>
      </c>
      <c r="AC878" s="1" t="s">
        <v>37</v>
      </c>
    </row>
    <row r="879" spans="1:29" hidden="1" x14ac:dyDescent="0.25">
      <c r="A879" s="1" t="s">
        <v>33</v>
      </c>
      <c r="B879" s="1" t="s">
        <v>34</v>
      </c>
      <c r="C879" s="2">
        <v>45169</v>
      </c>
      <c r="D879" s="1" t="s">
        <v>73</v>
      </c>
      <c r="E879" s="1" t="s">
        <v>74</v>
      </c>
      <c r="F879" s="1" t="s">
        <v>37</v>
      </c>
      <c r="G879" s="1" t="s">
        <v>994</v>
      </c>
      <c r="H879" s="1" t="s">
        <v>34</v>
      </c>
      <c r="I879" s="3">
        <v>580000</v>
      </c>
      <c r="J879" s="3">
        <v>0</v>
      </c>
      <c r="K879" s="1" t="s">
        <v>40</v>
      </c>
      <c r="L879" s="1" t="s">
        <v>113</v>
      </c>
      <c r="M879" s="1" t="s">
        <v>114</v>
      </c>
      <c r="N879" s="1" t="s">
        <v>79</v>
      </c>
      <c r="O879" s="1" t="s">
        <v>80</v>
      </c>
      <c r="P879" s="1" t="s">
        <v>43</v>
      </c>
      <c r="Q879" s="1" t="s">
        <v>43</v>
      </c>
      <c r="R879" s="3">
        <v>0</v>
      </c>
      <c r="S879" s="1" t="s">
        <v>44</v>
      </c>
      <c r="T879" s="1" t="s">
        <v>45</v>
      </c>
      <c r="U879" s="1" t="s">
        <v>994</v>
      </c>
      <c r="V879" s="1" t="s">
        <v>46</v>
      </c>
      <c r="W879" s="1" t="s">
        <v>81</v>
      </c>
      <c r="X879" s="1" t="s">
        <v>1520</v>
      </c>
      <c r="Y879" s="1" t="s">
        <v>83</v>
      </c>
      <c r="Z879" s="1" t="s">
        <v>84</v>
      </c>
      <c r="AA879" s="1" t="s">
        <v>51</v>
      </c>
      <c r="AB879" s="1" t="s">
        <v>1520</v>
      </c>
      <c r="AC879" s="1" t="s">
        <v>37</v>
      </c>
    </row>
    <row r="880" spans="1:29" hidden="1" x14ac:dyDescent="0.25">
      <c r="A880" s="1" t="s">
        <v>33</v>
      </c>
      <c r="B880" s="1" t="s">
        <v>34</v>
      </c>
      <c r="C880" s="2">
        <v>45169</v>
      </c>
      <c r="D880" s="1" t="s">
        <v>73</v>
      </c>
      <c r="E880" s="1" t="s">
        <v>74</v>
      </c>
      <c r="F880" s="1" t="s">
        <v>37</v>
      </c>
      <c r="G880" s="1" t="s">
        <v>994</v>
      </c>
      <c r="H880" s="1" t="s">
        <v>34</v>
      </c>
      <c r="I880" s="3">
        <v>43835</v>
      </c>
      <c r="J880" s="3">
        <v>0</v>
      </c>
      <c r="K880" s="1" t="s">
        <v>40</v>
      </c>
      <c r="L880" s="1" t="s">
        <v>754</v>
      </c>
      <c r="M880" s="1" t="s">
        <v>755</v>
      </c>
      <c r="N880" s="1" t="s">
        <v>79</v>
      </c>
      <c r="O880" s="1" t="s">
        <v>80</v>
      </c>
      <c r="P880" s="1" t="s">
        <v>43</v>
      </c>
      <c r="Q880" s="1" t="s">
        <v>43</v>
      </c>
      <c r="R880" s="3">
        <v>0</v>
      </c>
      <c r="S880" s="1" t="s">
        <v>44</v>
      </c>
      <c r="T880" s="1" t="s">
        <v>45</v>
      </c>
      <c r="U880" s="1" t="s">
        <v>994</v>
      </c>
      <c r="V880" s="1" t="s">
        <v>46</v>
      </c>
      <c r="W880" s="1" t="s">
        <v>81</v>
      </c>
      <c r="X880" s="1" t="s">
        <v>1520</v>
      </c>
      <c r="Y880" s="1" t="s">
        <v>83</v>
      </c>
      <c r="Z880" s="1" t="s">
        <v>84</v>
      </c>
      <c r="AA880" s="1" t="s">
        <v>51</v>
      </c>
      <c r="AB880" s="1" t="s">
        <v>1520</v>
      </c>
      <c r="AC880" s="1" t="s">
        <v>37</v>
      </c>
    </row>
    <row r="881" spans="1:29" hidden="1" x14ac:dyDescent="0.25">
      <c r="A881" s="1" t="s">
        <v>33</v>
      </c>
      <c r="B881" s="1" t="s">
        <v>34</v>
      </c>
      <c r="C881" s="2">
        <v>45169</v>
      </c>
      <c r="D881" s="1" t="s">
        <v>73</v>
      </c>
      <c r="E881" s="1" t="s">
        <v>74</v>
      </c>
      <c r="F881" s="1" t="s">
        <v>37</v>
      </c>
      <c r="G881" s="1" t="s">
        <v>994</v>
      </c>
      <c r="H881" s="1" t="s">
        <v>34</v>
      </c>
      <c r="I881" s="3">
        <v>116000</v>
      </c>
      <c r="J881" s="3">
        <v>0</v>
      </c>
      <c r="K881" s="1" t="s">
        <v>40</v>
      </c>
      <c r="L881" s="1" t="s">
        <v>440</v>
      </c>
      <c r="M881" s="1" t="s">
        <v>441</v>
      </c>
      <c r="N881" s="1" t="s">
        <v>79</v>
      </c>
      <c r="O881" s="1" t="s">
        <v>80</v>
      </c>
      <c r="P881" s="1" t="s">
        <v>43</v>
      </c>
      <c r="Q881" s="1" t="s">
        <v>43</v>
      </c>
      <c r="R881" s="3">
        <v>0</v>
      </c>
      <c r="S881" s="1" t="s">
        <v>44</v>
      </c>
      <c r="T881" s="1" t="s">
        <v>45</v>
      </c>
      <c r="U881" s="1" t="s">
        <v>994</v>
      </c>
      <c r="V881" s="1" t="s">
        <v>46</v>
      </c>
      <c r="W881" s="1" t="s">
        <v>81</v>
      </c>
      <c r="X881" s="1" t="s">
        <v>1520</v>
      </c>
      <c r="Y881" s="1" t="s">
        <v>83</v>
      </c>
      <c r="Z881" s="1" t="s">
        <v>84</v>
      </c>
      <c r="AA881" s="1" t="s">
        <v>51</v>
      </c>
      <c r="AB881" s="1" t="s">
        <v>1520</v>
      </c>
      <c r="AC881" s="1" t="s">
        <v>37</v>
      </c>
    </row>
    <row r="882" spans="1:29" hidden="1" x14ac:dyDescent="0.25">
      <c r="A882" s="1" t="s">
        <v>33</v>
      </c>
      <c r="B882" s="1" t="s">
        <v>34</v>
      </c>
      <c r="C882" s="2">
        <v>45169</v>
      </c>
      <c r="D882" s="1" t="s">
        <v>73</v>
      </c>
      <c r="E882" s="1" t="s">
        <v>74</v>
      </c>
      <c r="F882" s="1" t="s">
        <v>37</v>
      </c>
      <c r="G882" s="1" t="s">
        <v>994</v>
      </c>
      <c r="H882" s="1" t="s">
        <v>34</v>
      </c>
      <c r="I882" s="3">
        <v>327059</v>
      </c>
      <c r="J882" s="3">
        <v>0</v>
      </c>
      <c r="K882" s="1" t="s">
        <v>40</v>
      </c>
      <c r="L882" s="1" t="s">
        <v>436</v>
      </c>
      <c r="M882" s="1" t="s">
        <v>437</v>
      </c>
      <c r="N882" s="1" t="s">
        <v>79</v>
      </c>
      <c r="O882" s="1" t="s">
        <v>80</v>
      </c>
      <c r="P882" s="1" t="s">
        <v>43</v>
      </c>
      <c r="Q882" s="1" t="s">
        <v>43</v>
      </c>
      <c r="R882" s="3">
        <v>0</v>
      </c>
      <c r="S882" s="1" t="s">
        <v>44</v>
      </c>
      <c r="T882" s="1" t="s">
        <v>45</v>
      </c>
      <c r="U882" s="1" t="s">
        <v>994</v>
      </c>
      <c r="V882" s="1" t="s">
        <v>46</v>
      </c>
      <c r="W882" s="1" t="s">
        <v>81</v>
      </c>
      <c r="X882" s="1" t="s">
        <v>1520</v>
      </c>
      <c r="Y882" s="1" t="s">
        <v>83</v>
      </c>
      <c r="Z882" s="1" t="s">
        <v>84</v>
      </c>
      <c r="AA882" s="1" t="s">
        <v>51</v>
      </c>
      <c r="AB882" s="1" t="s">
        <v>1520</v>
      </c>
      <c r="AC882" s="1" t="s">
        <v>37</v>
      </c>
    </row>
    <row r="883" spans="1:29" hidden="1" x14ac:dyDescent="0.25">
      <c r="A883" s="1" t="s">
        <v>33</v>
      </c>
      <c r="B883" s="1" t="s">
        <v>34</v>
      </c>
      <c r="C883" s="2">
        <v>45169</v>
      </c>
      <c r="D883" s="1" t="s">
        <v>73</v>
      </c>
      <c r="E883" s="1" t="s">
        <v>74</v>
      </c>
      <c r="F883" s="1" t="s">
        <v>37</v>
      </c>
      <c r="G883" s="1" t="s">
        <v>994</v>
      </c>
      <c r="H883" s="1" t="s">
        <v>34</v>
      </c>
      <c r="I883" s="3">
        <v>38667</v>
      </c>
      <c r="J883" s="3">
        <v>0</v>
      </c>
      <c r="K883" s="1" t="s">
        <v>40</v>
      </c>
      <c r="L883" s="1" t="s">
        <v>835</v>
      </c>
      <c r="M883" s="1" t="s">
        <v>836</v>
      </c>
      <c r="N883" s="1" t="s">
        <v>79</v>
      </c>
      <c r="O883" s="1" t="s">
        <v>80</v>
      </c>
      <c r="P883" s="1" t="s">
        <v>43</v>
      </c>
      <c r="Q883" s="1" t="s">
        <v>43</v>
      </c>
      <c r="R883" s="3">
        <v>0</v>
      </c>
      <c r="S883" s="1" t="s">
        <v>44</v>
      </c>
      <c r="T883" s="1" t="s">
        <v>45</v>
      </c>
      <c r="U883" s="1" t="s">
        <v>994</v>
      </c>
      <c r="V883" s="1" t="s">
        <v>46</v>
      </c>
      <c r="W883" s="1" t="s">
        <v>81</v>
      </c>
      <c r="X883" s="1" t="s">
        <v>1520</v>
      </c>
      <c r="Y883" s="1" t="s">
        <v>83</v>
      </c>
      <c r="Z883" s="1" t="s">
        <v>84</v>
      </c>
      <c r="AA883" s="1" t="s">
        <v>51</v>
      </c>
      <c r="AB883" s="1" t="s">
        <v>1520</v>
      </c>
      <c r="AC883" s="1" t="s">
        <v>37</v>
      </c>
    </row>
    <row r="884" spans="1:29" hidden="1" x14ac:dyDescent="0.25">
      <c r="A884" s="1" t="s">
        <v>33</v>
      </c>
      <c r="B884" s="1" t="s">
        <v>34</v>
      </c>
      <c r="C884" s="2">
        <v>45169</v>
      </c>
      <c r="D884" s="1" t="s">
        <v>73</v>
      </c>
      <c r="E884" s="1" t="s">
        <v>74</v>
      </c>
      <c r="F884" s="1" t="s">
        <v>37</v>
      </c>
      <c r="G884" s="1" t="s">
        <v>994</v>
      </c>
      <c r="H884" s="1" t="s">
        <v>34</v>
      </c>
      <c r="I884" s="3">
        <v>84095</v>
      </c>
      <c r="J884" s="3">
        <v>0</v>
      </c>
      <c r="K884" s="1" t="s">
        <v>40</v>
      </c>
      <c r="L884" s="1" t="s">
        <v>1521</v>
      </c>
      <c r="M884" s="1" t="s">
        <v>864</v>
      </c>
      <c r="N884" s="1" t="s">
        <v>79</v>
      </c>
      <c r="O884" s="1" t="s">
        <v>80</v>
      </c>
      <c r="P884" s="1" t="s">
        <v>43</v>
      </c>
      <c r="Q884" s="1" t="s">
        <v>43</v>
      </c>
      <c r="R884" s="3">
        <v>0</v>
      </c>
      <c r="S884" s="1" t="s">
        <v>44</v>
      </c>
      <c r="T884" s="1" t="s">
        <v>45</v>
      </c>
      <c r="U884" s="1" t="s">
        <v>994</v>
      </c>
      <c r="V884" s="1" t="s">
        <v>46</v>
      </c>
      <c r="W884" s="1" t="s">
        <v>81</v>
      </c>
      <c r="X884" s="1" t="s">
        <v>1520</v>
      </c>
      <c r="Y884" s="1" t="s">
        <v>83</v>
      </c>
      <c r="Z884" s="1" t="s">
        <v>84</v>
      </c>
      <c r="AA884" s="1" t="s">
        <v>51</v>
      </c>
      <c r="AB884" s="1" t="s">
        <v>1520</v>
      </c>
      <c r="AC884" s="1" t="s">
        <v>37</v>
      </c>
    </row>
    <row r="885" spans="1:29" hidden="1" x14ac:dyDescent="0.25">
      <c r="A885" s="1" t="s">
        <v>33</v>
      </c>
      <c r="B885" s="1" t="s">
        <v>34</v>
      </c>
      <c r="C885" s="2">
        <v>45169</v>
      </c>
      <c r="D885" s="1" t="s">
        <v>73</v>
      </c>
      <c r="E885" s="1" t="s">
        <v>74</v>
      </c>
      <c r="F885" s="1" t="s">
        <v>37</v>
      </c>
      <c r="G885" s="1" t="s">
        <v>994</v>
      </c>
      <c r="H885" s="1" t="s">
        <v>34</v>
      </c>
      <c r="I885" s="3">
        <v>546983</v>
      </c>
      <c r="J885" s="3">
        <v>0</v>
      </c>
      <c r="K885" s="1" t="s">
        <v>40</v>
      </c>
      <c r="L885" s="1" t="s">
        <v>129</v>
      </c>
      <c r="M885" s="1" t="s">
        <v>130</v>
      </c>
      <c r="N885" s="1" t="s">
        <v>79</v>
      </c>
      <c r="O885" s="1" t="s">
        <v>80</v>
      </c>
      <c r="P885" s="1" t="s">
        <v>43</v>
      </c>
      <c r="Q885" s="1" t="s">
        <v>43</v>
      </c>
      <c r="R885" s="3">
        <v>0</v>
      </c>
      <c r="S885" s="1" t="s">
        <v>44</v>
      </c>
      <c r="T885" s="1" t="s">
        <v>45</v>
      </c>
      <c r="U885" s="1" t="s">
        <v>994</v>
      </c>
      <c r="V885" s="1" t="s">
        <v>46</v>
      </c>
      <c r="W885" s="1" t="s">
        <v>81</v>
      </c>
      <c r="X885" s="1" t="s">
        <v>1520</v>
      </c>
      <c r="Y885" s="1" t="s">
        <v>83</v>
      </c>
      <c r="Z885" s="1" t="s">
        <v>84</v>
      </c>
      <c r="AA885" s="1" t="s">
        <v>51</v>
      </c>
      <c r="AB885" s="1" t="s">
        <v>1520</v>
      </c>
      <c r="AC885" s="1" t="s">
        <v>37</v>
      </c>
    </row>
    <row r="886" spans="1:29" hidden="1" x14ac:dyDescent="0.25">
      <c r="A886" s="1" t="s">
        <v>33</v>
      </c>
      <c r="B886" s="1" t="s">
        <v>34</v>
      </c>
      <c r="C886" s="2">
        <v>45169</v>
      </c>
      <c r="D886" s="1" t="s">
        <v>73</v>
      </c>
      <c r="E886" s="1" t="s">
        <v>74</v>
      </c>
      <c r="F886" s="1" t="s">
        <v>37</v>
      </c>
      <c r="G886" s="1" t="s">
        <v>994</v>
      </c>
      <c r="H886" s="1" t="s">
        <v>34</v>
      </c>
      <c r="I886" s="3">
        <v>502668</v>
      </c>
      <c r="J886" s="3">
        <v>0</v>
      </c>
      <c r="K886" s="1" t="s">
        <v>40</v>
      </c>
      <c r="L886" s="1" t="s">
        <v>117</v>
      </c>
      <c r="M886" s="1" t="s">
        <v>118</v>
      </c>
      <c r="N886" s="1" t="s">
        <v>79</v>
      </c>
      <c r="O886" s="1" t="s">
        <v>80</v>
      </c>
      <c r="P886" s="1" t="s">
        <v>43</v>
      </c>
      <c r="Q886" s="1" t="s">
        <v>43</v>
      </c>
      <c r="R886" s="3">
        <v>0</v>
      </c>
      <c r="S886" s="1" t="s">
        <v>44</v>
      </c>
      <c r="T886" s="1" t="s">
        <v>45</v>
      </c>
      <c r="U886" s="1" t="s">
        <v>994</v>
      </c>
      <c r="V886" s="1" t="s">
        <v>46</v>
      </c>
      <c r="W886" s="1" t="s">
        <v>81</v>
      </c>
      <c r="X886" s="1" t="s">
        <v>1520</v>
      </c>
      <c r="Y886" s="1" t="s">
        <v>83</v>
      </c>
      <c r="Z886" s="1" t="s">
        <v>84</v>
      </c>
      <c r="AA886" s="1" t="s">
        <v>51</v>
      </c>
      <c r="AB886" s="1" t="s">
        <v>1520</v>
      </c>
      <c r="AC886" s="1" t="s">
        <v>37</v>
      </c>
    </row>
    <row r="887" spans="1:29" hidden="1" x14ac:dyDescent="0.25">
      <c r="A887" s="1" t="s">
        <v>33</v>
      </c>
      <c r="B887" s="1" t="s">
        <v>34</v>
      </c>
      <c r="C887" s="2">
        <v>45169</v>
      </c>
      <c r="D887" s="1" t="s">
        <v>73</v>
      </c>
      <c r="E887" s="1" t="s">
        <v>74</v>
      </c>
      <c r="F887" s="1" t="s">
        <v>37</v>
      </c>
      <c r="G887" s="1" t="s">
        <v>994</v>
      </c>
      <c r="H887" s="1" t="s">
        <v>34</v>
      </c>
      <c r="I887" s="3">
        <v>38667</v>
      </c>
      <c r="J887" s="3">
        <v>0</v>
      </c>
      <c r="K887" s="1" t="s">
        <v>40</v>
      </c>
      <c r="L887" s="1" t="s">
        <v>629</v>
      </c>
      <c r="M887" s="1" t="s">
        <v>630</v>
      </c>
      <c r="N887" s="1" t="s">
        <v>79</v>
      </c>
      <c r="O887" s="1" t="s">
        <v>80</v>
      </c>
      <c r="P887" s="1" t="s">
        <v>43</v>
      </c>
      <c r="Q887" s="1" t="s">
        <v>43</v>
      </c>
      <c r="R887" s="3">
        <v>0</v>
      </c>
      <c r="S887" s="1" t="s">
        <v>44</v>
      </c>
      <c r="T887" s="1" t="s">
        <v>45</v>
      </c>
      <c r="U887" s="1" t="s">
        <v>994</v>
      </c>
      <c r="V887" s="1" t="s">
        <v>46</v>
      </c>
      <c r="W887" s="1" t="s">
        <v>81</v>
      </c>
      <c r="X887" s="1" t="s">
        <v>1520</v>
      </c>
      <c r="Y887" s="1" t="s">
        <v>83</v>
      </c>
      <c r="Z887" s="1" t="s">
        <v>84</v>
      </c>
      <c r="AA887" s="1" t="s">
        <v>51</v>
      </c>
      <c r="AB887" s="1" t="s">
        <v>1520</v>
      </c>
      <c r="AC887" s="1" t="s">
        <v>37</v>
      </c>
    </row>
    <row r="888" spans="1:29" hidden="1" x14ac:dyDescent="0.25">
      <c r="A888" s="1" t="s">
        <v>33</v>
      </c>
      <c r="B888" s="1" t="s">
        <v>34</v>
      </c>
      <c r="C888" s="2">
        <v>45169</v>
      </c>
      <c r="D888" s="1" t="s">
        <v>73</v>
      </c>
      <c r="E888" s="1" t="s">
        <v>74</v>
      </c>
      <c r="F888" s="1" t="s">
        <v>37</v>
      </c>
      <c r="G888" s="1" t="s">
        <v>994</v>
      </c>
      <c r="H888" s="1" t="s">
        <v>34</v>
      </c>
      <c r="I888" s="3">
        <v>502667</v>
      </c>
      <c r="J888" s="3">
        <v>0</v>
      </c>
      <c r="K888" s="1" t="s">
        <v>40</v>
      </c>
      <c r="L888" s="1" t="s">
        <v>669</v>
      </c>
      <c r="M888" s="1" t="s">
        <v>670</v>
      </c>
      <c r="N888" s="1" t="s">
        <v>79</v>
      </c>
      <c r="O888" s="1" t="s">
        <v>80</v>
      </c>
      <c r="P888" s="1" t="s">
        <v>43</v>
      </c>
      <c r="Q888" s="1" t="s">
        <v>43</v>
      </c>
      <c r="R888" s="3">
        <v>0</v>
      </c>
      <c r="S888" s="1" t="s">
        <v>44</v>
      </c>
      <c r="T888" s="1" t="s">
        <v>45</v>
      </c>
      <c r="U888" s="1" t="s">
        <v>994</v>
      </c>
      <c r="V888" s="1" t="s">
        <v>46</v>
      </c>
      <c r="W888" s="1" t="s">
        <v>81</v>
      </c>
      <c r="X888" s="1" t="s">
        <v>1520</v>
      </c>
      <c r="Y888" s="1" t="s">
        <v>83</v>
      </c>
      <c r="Z888" s="1" t="s">
        <v>84</v>
      </c>
      <c r="AA888" s="1" t="s">
        <v>51</v>
      </c>
      <c r="AB888" s="1" t="s">
        <v>1520</v>
      </c>
      <c r="AC888" s="1" t="s">
        <v>37</v>
      </c>
    </row>
    <row r="889" spans="1:29" hidden="1" x14ac:dyDescent="0.25">
      <c r="A889" s="1" t="s">
        <v>33</v>
      </c>
      <c r="B889" s="1" t="s">
        <v>34</v>
      </c>
      <c r="C889" s="2">
        <v>45169</v>
      </c>
      <c r="D889" s="1" t="s">
        <v>73</v>
      </c>
      <c r="E889" s="1" t="s">
        <v>74</v>
      </c>
      <c r="F889" s="1" t="s">
        <v>37</v>
      </c>
      <c r="G889" s="1" t="s">
        <v>994</v>
      </c>
      <c r="H889" s="1" t="s">
        <v>34</v>
      </c>
      <c r="I889" s="3">
        <v>193334</v>
      </c>
      <c r="J889" s="3">
        <v>0</v>
      </c>
      <c r="K889" s="1" t="s">
        <v>40</v>
      </c>
      <c r="L889" s="1" t="s">
        <v>752</v>
      </c>
      <c r="M889" s="1" t="s">
        <v>753</v>
      </c>
      <c r="N889" s="1" t="s">
        <v>79</v>
      </c>
      <c r="O889" s="1" t="s">
        <v>80</v>
      </c>
      <c r="P889" s="1" t="s">
        <v>43</v>
      </c>
      <c r="Q889" s="1" t="s">
        <v>43</v>
      </c>
      <c r="R889" s="3">
        <v>0</v>
      </c>
      <c r="S889" s="1" t="s">
        <v>44</v>
      </c>
      <c r="T889" s="1" t="s">
        <v>45</v>
      </c>
      <c r="U889" s="1" t="s">
        <v>994</v>
      </c>
      <c r="V889" s="1" t="s">
        <v>46</v>
      </c>
      <c r="W889" s="1" t="s">
        <v>81</v>
      </c>
      <c r="X889" s="1" t="s">
        <v>1520</v>
      </c>
      <c r="Y889" s="1" t="s">
        <v>83</v>
      </c>
      <c r="Z889" s="1" t="s">
        <v>84</v>
      </c>
      <c r="AA889" s="1" t="s">
        <v>51</v>
      </c>
      <c r="AB889" s="1" t="s">
        <v>1520</v>
      </c>
      <c r="AC889" s="1" t="s">
        <v>37</v>
      </c>
    </row>
    <row r="890" spans="1:29" hidden="1" x14ac:dyDescent="0.25">
      <c r="A890" s="1" t="s">
        <v>33</v>
      </c>
      <c r="B890" s="1" t="s">
        <v>34</v>
      </c>
      <c r="C890" s="2">
        <v>45169</v>
      </c>
      <c r="D890" s="1" t="s">
        <v>73</v>
      </c>
      <c r="E890" s="1" t="s">
        <v>74</v>
      </c>
      <c r="F890" s="1" t="s">
        <v>37</v>
      </c>
      <c r="G890" s="1" t="s">
        <v>994</v>
      </c>
      <c r="H890" s="1" t="s">
        <v>34</v>
      </c>
      <c r="I890" s="3">
        <v>116000</v>
      </c>
      <c r="J890" s="3">
        <v>0</v>
      </c>
      <c r="K890" s="1" t="s">
        <v>40</v>
      </c>
      <c r="L890" s="1" t="s">
        <v>761</v>
      </c>
      <c r="M890" s="1" t="s">
        <v>762</v>
      </c>
      <c r="N890" s="1" t="s">
        <v>79</v>
      </c>
      <c r="O890" s="1" t="s">
        <v>80</v>
      </c>
      <c r="P890" s="1" t="s">
        <v>43</v>
      </c>
      <c r="Q890" s="1" t="s">
        <v>43</v>
      </c>
      <c r="R890" s="3">
        <v>0</v>
      </c>
      <c r="S890" s="1" t="s">
        <v>44</v>
      </c>
      <c r="T890" s="1" t="s">
        <v>45</v>
      </c>
      <c r="U890" s="1" t="s">
        <v>994</v>
      </c>
      <c r="V890" s="1" t="s">
        <v>46</v>
      </c>
      <c r="W890" s="1" t="s">
        <v>81</v>
      </c>
      <c r="X890" s="1" t="s">
        <v>1520</v>
      </c>
      <c r="Y890" s="1" t="s">
        <v>83</v>
      </c>
      <c r="Z890" s="1" t="s">
        <v>84</v>
      </c>
      <c r="AA890" s="1" t="s">
        <v>51</v>
      </c>
      <c r="AB890" s="1" t="s">
        <v>1520</v>
      </c>
      <c r="AC890" s="1" t="s">
        <v>37</v>
      </c>
    </row>
    <row r="891" spans="1:29" hidden="1" x14ac:dyDescent="0.25">
      <c r="A891" s="1" t="s">
        <v>33</v>
      </c>
      <c r="B891" s="1" t="s">
        <v>34</v>
      </c>
      <c r="C891" s="2">
        <v>45169</v>
      </c>
      <c r="D891" s="1" t="s">
        <v>73</v>
      </c>
      <c r="E891" s="1" t="s">
        <v>74</v>
      </c>
      <c r="F891" s="1" t="s">
        <v>37</v>
      </c>
      <c r="G891" s="1" t="s">
        <v>994</v>
      </c>
      <c r="H891" s="1" t="s">
        <v>34</v>
      </c>
      <c r="I891" s="3">
        <v>425334</v>
      </c>
      <c r="J891" s="3">
        <v>0</v>
      </c>
      <c r="K891" s="1" t="s">
        <v>40</v>
      </c>
      <c r="L891" s="1" t="s">
        <v>125</v>
      </c>
      <c r="M891" s="1" t="s">
        <v>126</v>
      </c>
      <c r="N891" s="1" t="s">
        <v>79</v>
      </c>
      <c r="O891" s="1" t="s">
        <v>80</v>
      </c>
      <c r="P891" s="1" t="s">
        <v>43</v>
      </c>
      <c r="Q891" s="1" t="s">
        <v>43</v>
      </c>
      <c r="R891" s="3">
        <v>0</v>
      </c>
      <c r="S891" s="1" t="s">
        <v>44</v>
      </c>
      <c r="T891" s="1" t="s">
        <v>45</v>
      </c>
      <c r="U891" s="1" t="s">
        <v>994</v>
      </c>
      <c r="V891" s="1" t="s">
        <v>46</v>
      </c>
      <c r="W891" s="1" t="s">
        <v>81</v>
      </c>
      <c r="X891" s="1" t="s">
        <v>1520</v>
      </c>
      <c r="Y891" s="1" t="s">
        <v>83</v>
      </c>
      <c r="Z891" s="1" t="s">
        <v>84</v>
      </c>
      <c r="AA891" s="1" t="s">
        <v>51</v>
      </c>
      <c r="AB891" s="1" t="s">
        <v>1520</v>
      </c>
      <c r="AC891" s="1" t="s">
        <v>37</v>
      </c>
    </row>
    <row r="892" spans="1:29" hidden="1" x14ac:dyDescent="0.25">
      <c r="A892" s="1" t="s">
        <v>33</v>
      </c>
      <c r="B892" s="1" t="s">
        <v>34</v>
      </c>
      <c r="C892" s="2">
        <v>45169</v>
      </c>
      <c r="D892" s="1" t="s">
        <v>73</v>
      </c>
      <c r="E892" s="1" t="s">
        <v>74</v>
      </c>
      <c r="F892" s="1" t="s">
        <v>37</v>
      </c>
      <c r="G892" s="1" t="s">
        <v>994</v>
      </c>
      <c r="H892" s="1" t="s">
        <v>34</v>
      </c>
      <c r="I892" s="3">
        <v>116001</v>
      </c>
      <c r="J892" s="3">
        <v>0</v>
      </c>
      <c r="K892" s="1" t="s">
        <v>40</v>
      </c>
      <c r="L892" s="1" t="s">
        <v>601</v>
      </c>
      <c r="M892" s="1" t="s">
        <v>602</v>
      </c>
      <c r="N892" s="1" t="s">
        <v>79</v>
      </c>
      <c r="O892" s="1" t="s">
        <v>80</v>
      </c>
      <c r="P892" s="1" t="s">
        <v>43</v>
      </c>
      <c r="Q892" s="1" t="s">
        <v>43</v>
      </c>
      <c r="R892" s="3">
        <v>0</v>
      </c>
      <c r="S892" s="1" t="s">
        <v>44</v>
      </c>
      <c r="T892" s="1" t="s">
        <v>45</v>
      </c>
      <c r="U892" s="1" t="s">
        <v>994</v>
      </c>
      <c r="V892" s="1" t="s">
        <v>46</v>
      </c>
      <c r="W892" s="1" t="s">
        <v>81</v>
      </c>
      <c r="X892" s="1" t="s">
        <v>1520</v>
      </c>
      <c r="Y892" s="1" t="s">
        <v>83</v>
      </c>
      <c r="Z892" s="1" t="s">
        <v>84</v>
      </c>
      <c r="AA892" s="1" t="s">
        <v>51</v>
      </c>
      <c r="AB892" s="1" t="s">
        <v>1520</v>
      </c>
      <c r="AC892" s="1" t="s">
        <v>37</v>
      </c>
    </row>
    <row r="893" spans="1:29" hidden="1" x14ac:dyDescent="0.25">
      <c r="A893" s="1" t="s">
        <v>33</v>
      </c>
      <c r="B893" s="1" t="s">
        <v>34</v>
      </c>
      <c r="C893" s="2">
        <v>45169</v>
      </c>
      <c r="D893" s="1" t="s">
        <v>73</v>
      </c>
      <c r="E893" s="1" t="s">
        <v>74</v>
      </c>
      <c r="F893" s="1" t="s">
        <v>37</v>
      </c>
      <c r="G893" s="1" t="s">
        <v>994</v>
      </c>
      <c r="H893" s="1" t="s">
        <v>34</v>
      </c>
      <c r="I893" s="3">
        <v>77334</v>
      </c>
      <c r="J893" s="3">
        <v>0</v>
      </c>
      <c r="K893" s="1" t="s">
        <v>40</v>
      </c>
      <c r="L893" s="1" t="s">
        <v>127</v>
      </c>
      <c r="M893" s="1" t="s">
        <v>128</v>
      </c>
      <c r="N893" s="1" t="s">
        <v>79</v>
      </c>
      <c r="O893" s="1" t="s">
        <v>80</v>
      </c>
      <c r="P893" s="1" t="s">
        <v>43</v>
      </c>
      <c r="Q893" s="1" t="s">
        <v>43</v>
      </c>
      <c r="R893" s="3">
        <v>0</v>
      </c>
      <c r="S893" s="1" t="s">
        <v>44</v>
      </c>
      <c r="T893" s="1" t="s">
        <v>45</v>
      </c>
      <c r="U893" s="1" t="s">
        <v>994</v>
      </c>
      <c r="V893" s="1" t="s">
        <v>46</v>
      </c>
      <c r="W893" s="1" t="s">
        <v>81</v>
      </c>
      <c r="X893" s="1" t="s">
        <v>1520</v>
      </c>
      <c r="Y893" s="1" t="s">
        <v>83</v>
      </c>
      <c r="Z893" s="1" t="s">
        <v>84</v>
      </c>
      <c r="AA893" s="1" t="s">
        <v>51</v>
      </c>
      <c r="AB893" s="1" t="s">
        <v>1520</v>
      </c>
      <c r="AC893" s="1" t="s">
        <v>37</v>
      </c>
    </row>
    <row r="894" spans="1:29" hidden="1" x14ac:dyDescent="0.25">
      <c r="A894" s="1" t="s">
        <v>33</v>
      </c>
      <c r="B894" s="1" t="s">
        <v>34</v>
      </c>
      <c r="C894" s="2">
        <v>45169</v>
      </c>
      <c r="D894" s="1" t="s">
        <v>73</v>
      </c>
      <c r="E894" s="1" t="s">
        <v>74</v>
      </c>
      <c r="F894" s="1" t="s">
        <v>37</v>
      </c>
      <c r="G894" s="1" t="s">
        <v>994</v>
      </c>
      <c r="H894" s="1" t="s">
        <v>34</v>
      </c>
      <c r="I894" s="3">
        <v>2941120</v>
      </c>
      <c r="J894" s="3">
        <v>0</v>
      </c>
      <c r="K894" s="1" t="s">
        <v>40</v>
      </c>
      <c r="L894" s="1" t="s">
        <v>1455</v>
      </c>
      <c r="M894" s="1" t="s">
        <v>1456</v>
      </c>
      <c r="N894" s="1" t="s">
        <v>1457</v>
      </c>
      <c r="O894" s="1" t="s">
        <v>1458</v>
      </c>
      <c r="P894" s="1" t="s">
        <v>43</v>
      </c>
      <c r="Q894" s="1" t="s">
        <v>43</v>
      </c>
      <c r="R894" s="3">
        <v>0</v>
      </c>
      <c r="S894" s="1" t="s">
        <v>44</v>
      </c>
      <c r="T894" s="1" t="s">
        <v>45</v>
      </c>
      <c r="U894" s="1" t="s">
        <v>994</v>
      </c>
      <c r="V894" s="1" t="s">
        <v>46</v>
      </c>
      <c r="W894" s="1" t="s">
        <v>81</v>
      </c>
      <c r="X894" s="1" t="s">
        <v>1520</v>
      </c>
      <c r="Y894" s="1" t="s">
        <v>83</v>
      </c>
      <c r="Z894" s="1" t="s">
        <v>84</v>
      </c>
      <c r="AA894" s="1" t="s">
        <v>51</v>
      </c>
      <c r="AB894" s="1" t="s">
        <v>1520</v>
      </c>
      <c r="AC894" s="1" t="s">
        <v>37</v>
      </c>
    </row>
    <row r="895" spans="1:29" hidden="1" x14ac:dyDescent="0.25">
      <c r="A895" s="1" t="s">
        <v>33</v>
      </c>
      <c r="B895" s="1" t="s">
        <v>34</v>
      </c>
      <c r="C895" s="2">
        <v>45169</v>
      </c>
      <c r="D895" s="1" t="s">
        <v>73</v>
      </c>
      <c r="E895" s="1" t="s">
        <v>74</v>
      </c>
      <c r="F895" s="1" t="s">
        <v>37</v>
      </c>
      <c r="G895" s="1" t="s">
        <v>994</v>
      </c>
      <c r="H895" s="1" t="s">
        <v>34</v>
      </c>
      <c r="I895" s="3">
        <v>541333</v>
      </c>
      <c r="J895" s="3">
        <v>0</v>
      </c>
      <c r="K895" s="1" t="s">
        <v>40</v>
      </c>
      <c r="L895" s="1" t="s">
        <v>393</v>
      </c>
      <c r="M895" s="1" t="s">
        <v>394</v>
      </c>
      <c r="N895" s="1" t="s">
        <v>89</v>
      </c>
      <c r="O895" s="1" t="s">
        <v>90</v>
      </c>
      <c r="P895" s="1" t="s">
        <v>43</v>
      </c>
      <c r="Q895" s="1" t="s">
        <v>43</v>
      </c>
      <c r="R895" s="3">
        <v>0</v>
      </c>
      <c r="S895" s="1" t="s">
        <v>44</v>
      </c>
      <c r="T895" s="1" t="s">
        <v>45</v>
      </c>
      <c r="U895" s="1" t="s">
        <v>994</v>
      </c>
      <c r="V895" s="1" t="s">
        <v>46</v>
      </c>
      <c r="W895" s="1" t="s">
        <v>81</v>
      </c>
      <c r="X895" s="1" t="s">
        <v>1520</v>
      </c>
      <c r="Y895" s="1" t="s">
        <v>83</v>
      </c>
      <c r="Z895" s="1" t="s">
        <v>84</v>
      </c>
      <c r="AA895" s="1" t="s">
        <v>51</v>
      </c>
      <c r="AB895" s="1" t="s">
        <v>1520</v>
      </c>
      <c r="AC895" s="1" t="s">
        <v>37</v>
      </c>
    </row>
    <row r="896" spans="1:29" hidden="1" x14ac:dyDescent="0.25">
      <c r="A896" s="1" t="s">
        <v>33</v>
      </c>
      <c r="B896" s="1" t="s">
        <v>34</v>
      </c>
      <c r="C896" s="2">
        <v>45169</v>
      </c>
      <c r="D896" s="1" t="s">
        <v>73</v>
      </c>
      <c r="E896" s="1" t="s">
        <v>74</v>
      </c>
      <c r="F896" s="1" t="s">
        <v>37</v>
      </c>
      <c r="G896" s="1" t="s">
        <v>994</v>
      </c>
      <c r="H896" s="1" t="s">
        <v>34</v>
      </c>
      <c r="I896" s="3">
        <v>154667</v>
      </c>
      <c r="J896" s="3">
        <v>0</v>
      </c>
      <c r="K896" s="1" t="s">
        <v>40</v>
      </c>
      <c r="L896" s="1" t="s">
        <v>1522</v>
      </c>
      <c r="M896" s="1" t="s">
        <v>658</v>
      </c>
      <c r="N896" s="1" t="s">
        <v>79</v>
      </c>
      <c r="O896" s="1" t="s">
        <v>80</v>
      </c>
      <c r="P896" s="1" t="s">
        <v>43</v>
      </c>
      <c r="Q896" s="1" t="s">
        <v>43</v>
      </c>
      <c r="R896" s="3">
        <v>0</v>
      </c>
      <c r="S896" s="1" t="s">
        <v>44</v>
      </c>
      <c r="T896" s="1" t="s">
        <v>45</v>
      </c>
      <c r="U896" s="1" t="s">
        <v>994</v>
      </c>
      <c r="V896" s="1" t="s">
        <v>46</v>
      </c>
      <c r="W896" s="1" t="s">
        <v>81</v>
      </c>
      <c r="X896" s="1" t="s">
        <v>1520</v>
      </c>
      <c r="Y896" s="1" t="s">
        <v>83</v>
      </c>
      <c r="Z896" s="1" t="s">
        <v>84</v>
      </c>
      <c r="AA896" s="1" t="s">
        <v>51</v>
      </c>
      <c r="AB896" s="1" t="s">
        <v>1520</v>
      </c>
      <c r="AC896" s="1" t="s">
        <v>37</v>
      </c>
    </row>
    <row r="897" spans="1:29" hidden="1" x14ac:dyDescent="0.25">
      <c r="A897" s="1" t="s">
        <v>33</v>
      </c>
      <c r="B897" s="1" t="s">
        <v>34</v>
      </c>
      <c r="C897" s="2">
        <v>45169</v>
      </c>
      <c r="D897" s="1" t="s">
        <v>73</v>
      </c>
      <c r="E897" s="1" t="s">
        <v>74</v>
      </c>
      <c r="F897" s="1" t="s">
        <v>37</v>
      </c>
      <c r="G897" s="1" t="s">
        <v>994</v>
      </c>
      <c r="H897" s="1" t="s">
        <v>34</v>
      </c>
      <c r="I897" s="3">
        <v>116000</v>
      </c>
      <c r="J897" s="3">
        <v>0</v>
      </c>
      <c r="K897" s="1" t="s">
        <v>40</v>
      </c>
      <c r="L897" s="1" t="s">
        <v>113</v>
      </c>
      <c r="M897" s="1" t="s">
        <v>114</v>
      </c>
      <c r="N897" s="1" t="s">
        <v>79</v>
      </c>
      <c r="O897" s="1" t="s">
        <v>80</v>
      </c>
      <c r="P897" s="1" t="s">
        <v>43</v>
      </c>
      <c r="Q897" s="1" t="s">
        <v>43</v>
      </c>
      <c r="R897" s="3">
        <v>0</v>
      </c>
      <c r="S897" s="1" t="s">
        <v>44</v>
      </c>
      <c r="T897" s="1" t="s">
        <v>45</v>
      </c>
      <c r="U897" s="1" t="s">
        <v>994</v>
      </c>
      <c r="V897" s="1" t="s">
        <v>46</v>
      </c>
      <c r="W897" s="1" t="s">
        <v>81</v>
      </c>
      <c r="X897" s="1" t="s">
        <v>1520</v>
      </c>
      <c r="Y897" s="1" t="s">
        <v>83</v>
      </c>
      <c r="Z897" s="1" t="s">
        <v>84</v>
      </c>
      <c r="AA897" s="1" t="s">
        <v>51</v>
      </c>
      <c r="AB897" s="1" t="s">
        <v>1520</v>
      </c>
      <c r="AC897" s="1" t="s">
        <v>37</v>
      </c>
    </row>
    <row r="898" spans="1:29" hidden="1" x14ac:dyDescent="0.25">
      <c r="A898" s="1" t="s">
        <v>33</v>
      </c>
      <c r="B898" s="1" t="s">
        <v>34</v>
      </c>
      <c r="C898" s="2">
        <v>45169</v>
      </c>
      <c r="D898" s="1" t="s">
        <v>73</v>
      </c>
      <c r="E898" s="1" t="s">
        <v>74</v>
      </c>
      <c r="F898" s="1" t="s">
        <v>37</v>
      </c>
      <c r="G898" s="1" t="s">
        <v>994</v>
      </c>
      <c r="H898" s="1" t="s">
        <v>34</v>
      </c>
      <c r="I898" s="3">
        <v>129654</v>
      </c>
      <c r="J898" s="3">
        <v>0</v>
      </c>
      <c r="K898" s="1" t="s">
        <v>40</v>
      </c>
      <c r="L898" s="1" t="s">
        <v>797</v>
      </c>
      <c r="M898" s="1" t="s">
        <v>798</v>
      </c>
      <c r="N898" s="1" t="s">
        <v>79</v>
      </c>
      <c r="O898" s="1" t="s">
        <v>80</v>
      </c>
      <c r="P898" s="1" t="s">
        <v>43</v>
      </c>
      <c r="Q898" s="1" t="s">
        <v>43</v>
      </c>
      <c r="R898" s="3">
        <v>0</v>
      </c>
      <c r="S898" s="1" t="s">
        <v>44</v>
      </c>
      <c r="T898" s="1" t="s">
        <v>45</v>
      </c>
      <c r="U898" s="1" t="s">
        <v>994</v>
      </c>
      <c r="V898" s="1" t="s">
        <v>46</v>
      </c>
      <c r="W898" s="1" t="s">
        <v>81</v>
      </c>
      <c r="X898" s="1" t="s">
        <v>1520</v>
      </c>
      <c r="Y898" s="1" t="s">
        <v>83</v>
      </c>
      <c r="Z898" s="1" t="s">
        <v>84</v>
      </c>
      <c r="AA898" s="1" t="s">
        <v>51</v>
      </c>
      <c r="AB898" s="1" t="s">
        <v>1520</v>
      </c>
      <c r="AC898" s="1" t="s">
        <v>37</v>
      </c>
    </row>
    <row r="899" spans="1:29" hidden="1" x14ac:dyDescent="0.25">
      <c r="A899" s="1" t="s">
        <v>33</v>
      </c>
      <c r="B899" s="1" t="s">
        <v>34</v>
      </c>
      <c r="C899" s="2">
        <v>45169</v>
      </c>
      <c r="D899" s="1" t="s">
        <v>73</v>
      </c>
      <c r="E899" s="1" t="s">
        <v>74</v>
      </c>
      <c r="F899" s="1" t="s">
        <v>37</v>
      </c>
      <c r="G899" s="1" t="s">
        <v>994</v>
      </c>
      <c r="H899" s="1" t="s">
        <v>34</v>
      </c>
      <c r="I899" s="3">
        <v>449706</v>
      </c>
      <c r="J899" s="3">
        <v>0</v>
      </c>
      <c r="K899" s="1" t="s">
        <v>40</v>
      </c>
      <c r="L899" s="1" t="s">
        <v>436</v>
      </c>
      <c r="M899" s="1" t="s">
        <v>437</v>
      </c>
      <c r="N899" s="1" t="s">
        <v>79</v>
      </c>
      <c r="O899" s="1" t="s">
        <v>80</v>
      </c>
      <c r="P899" s="1" t="s">
        <v>43</v>
      </c>
      <c r="Q899" s="1" t="s">
        <v>43</v>
      </c>
      <c r="R899" s="3">
        <v>0</v>
      </c>
      <c r="S899" s="1" t="s">
        <v>44</v>
      </c>
      <c r="T899" s="1" t="s">
        <v>45</v>
      </c>
      <c r="U899" s="1" t="s">
        <v>994</v>
      </c>
      <c r="V899" s="1" t="s">
        <v>46</v>
      </c>
      <c r="W899" s="1" t="s">
        <v>81</v>
      </c>
      <c r="X899" s="1" t="s">
        <v>1520</v>
      </c>
      <c r="Y899" s="1" t="s">
        <v>83</v>
      </c>
      <c r="Z899" s="1" t="s">
        <v>84</v>
      </c>
      <c r="AA899" s="1" t="s">
        <v>51</v>
      </c>
      <c r="AB899" s="1" t="s">
        <v>1520</v>
      </c>
      <c r="AC899" s="1" t="s">
        <v>37</v>
      </c>
    </row>
    <row r="900" spans="1:29" hidden="1" x14ac:dyDescent="0.25">
      <c r="A900" s="1" t="s">
        <v>33</v>
      </c>
      <c r="B900" s="1" t="s">
        <v>34</v>
      </c>
      <c r="C900" s="2">
        <v>45169</v>
      </c>
      <c r="D900" s="1" t="s">
        <v>73</v>
      </c>
      <c r="E900" s="1" t="s">
        <v>74</v>
      </c>
      <c r="F900" s="1" t="s">
        <v>37</v>
      </c>
      <c r="G900" s="1" t="s">
        <v>994</v>
      </c>
      <c r="H900" s="1" t="s">
        <v>34</v>
      </c>
      <c r="I900" s="3">
        <v>47691</v>
      </c>
      <c r="J900" s="3">
        <v>0</v>
      </c>
      <c r="K900" s="1" t="s">
        <v>40</v>
      </c>
      <c r="L900" s="1" t="s">
        <v>502</v>
      </c>
      <c r="M900" s="1" t="s">
        <v>503</v>
      </c>
      <c r="N900" s="1" t="s">
        <v>79</v>
      </c>
      <c r="O900" s="1" t="s">
        <v>80</v>
      </c>
      <c r="P900" s="1" t="s">
        <v>43</v>
      </c>
      <c r="Q900" s="1" t="s">
        <v>43</v>
      </c>
      <c r="R900" s="3">
        <v>0</v>
      </c>
      <c r="S900" s="1" t="s">
        <v>44</v>
      </c>
      <c r="T900" s="1" t="s">
        <v>45</v>
      </c>
      <c r="U900" s="1" t="s">
        <v>994</v>
      </c>
      <c r="V900" s="1" t="s">
        <v>46</v>
      </c>
      <c r="W900" s="1" t="s">
        <v>81</v>
      </c>
      <c r="X900" s="1" t="s">
        <v>1520</v>
      </c>
      <c r="Y900" s="1" t="s">
        <v>83</v>
      </c>
      <c r="Z900" s="1" t="s">
        <v>84</v>
      </c>
      <c r="AA900" s="1" t="s">
        <v>51</v>
      </c>
      <c r="AB900" s="1" t="s">
        <v>1520</v>
      </c>
      <c r="AC900" s="1" t="s">
        <v>37</v>
      </c>
    </row>
    <row r="901" spans="1:29" hidden="1" x14ac:dyDescent="0.25">
      <c r="A901" s="1" t="s">
        <v>33</v>
      </c>
      <c r="B901" s="1" t="s">
        <v>34</v>
      </c>
      <c r="C901" s="2">
        <v>45169</v>
      </c>
      <c r="D901" s="1" t="s">
        <v>73</v>
      </c>
      <c r="E901" s="1" t="s">
        <v>74</v>
      </c>
      <c r="F901" s="1" t="s">
        <v>37</v>
      </c>
      <c r="G901" s="1" t="s">
        <v>994</v>
      </c>
      <c r="H901" s="1" t="s">
        <v>34</v>
      </c>
      <c r="I901" s="3">
        <v>120471</v>
      </c>
      <c r="J901" s="3">
        <v>0</v>
      </c>
      <c r="K901" s="1" t="s">
        <v>40</v>
      </c>
      <c r="L901" s="1" t="s">
        <v>129</v>
      </c>
      <c r="M901" s="1" t="s">
        <v>130</v>
      </c>
      <c r="N901" s="1" t="s">
        <v>79</v>
      </c>
      <c r="O901" s="1" t="s">
        <v>80</v>
      </c>
      <c r="P901" s="1" t="s">
        <v>43</v>
      </c>
      <c r="Q901" s="1" t="s">
        <v>43</v>
      </c>
      <c r="R901" s="3">
        <v>0</v>
      </c>
      <c r="S901" s="1" t="s">
        <v>44</v>
      </c>
      <c r="T901" s="1" t="s">
        <v>45</v>
      </c>
      <c r="U901" s="1" t="s">
        <v>994</v>
      </c>
      <c r="V901" s="1" t="s">
        <v>46</v>
      </c>
      <c r="W901" s="1" t="s">
        <v>81</v>
      </c>
      <c r="X901" s="1" t="s">
        <v>1520</v>
      </c>
      <c r="Y901" s="1" t="s">
        <v>83</v>
      </c>
      <c r="Z901" s="1" t="s">
        <v>84</v>
      </c>
      <c r="AA901" s="1" t="s">
        <v>51</v>
      </c>
      <c r="AB901" s="1" t="s">
        <v>1520</v>
      </c>
      <c r="AC901" s="1" t="s">
        <v>37</v>
      </c>
    </row>
    <row r="902" spans="1:29" hidden="1" x14ac:dyDescent="0.25">
      <c r="A902" s="1" t="s">
        <v>33</v>
      </c>
      <c r="B902" s="1" t="s">
        <v>34</v>
      </c>
      <c r="C902" s="2">
        <v>45169</v>
      </c>
      <c r="D902" s="1" t="s">
        <v>73</v>
      </c>
      <c r="E902" s="1" t="s">
        <v>74</v>
      </c>
      <c r="F902" s="1" t="s">
        <v>37</v>
      </c>
      <c r="G902" s="1" t="s">
        <v>994</v>
      </c>
      <c r="H902" s="1" t="s">
        <v>34</v>
      </c>
      <c r="I902" s="3">
        <v>348001</v>
      </c>
      <c r="J902" s="3">
        <v>0</v>
      </c>
      <c r="K902" s="1" t="s">
        <v>40</v>
      </c>
      <c r="L902" s="1" t="s">
        <v>773</v>
      </c>
      <c r="M902" s="1" t="s">
        <v>774</v>
      </c>
      <c r="N902" s="1" t="s">
        <v>79</v>
      </c>
      <c r="O902" s="1" t="s">
        <v>80</v>
      </c>
      <c r="P902" s="1" t="s">
        <v>43</v>
      </c>
      <c r="Q902" s="1" t="s">
        <v>43</v>
      </c>
      <c r="R902" s="3">
        <v>0</v>
      </c>
      <c r="S902" s="1" t="s">
        <v>44</v>
      </c>
      <c r="T902" s="1" t="s">
        <v>45</v>
      </c>
      <c r="U902" s="1" t="s">
        <v>994</v>
      </c>
      <c r="V902" s="1" t="s">
        <v>46</v>
      </c>
      <c r="W902" s="1" t="s">
        <v>81</v>
      </c>
      <c r="X902" s="1" t="s">
        <v>1520</v>
      </c>
      <c r="Y902" s="1" t="s">
        <v>83</v>
      </c>
      <c r="Z902" s="1" t="s">
        <v>84</v>
      </c>
      <c r="AA902" s="1" t="s">
        <v>51</v>
      </c>
      <c r="AB902" s="1" t="s">
        <v>1520</v>
      </c>
      <c r="AC902" s="1" t="s">
        <v>37</v>
      </c>
    </row>
    <row r="903" spans="1:29" hidden="1" x14ac:dyDescent="0.25">
      <c r="A903" s="1" t="s">
        <v>33</v>
      </c>
      <c r="B903" s="1" t="s">
        <v>34</v>
      </c>
      <c r="C903" s="2">
        <v>45169</v>
      </c>
      <c r="D903" s="1" t="s">
        <v>73</v>
      </c>
      <c r="E903" s="1" t="s">
        <v>74</v>
      </c>
      <c r="F903" s="1" t="s">
        <v>37</v>
      </c>
      <c r="G903" s="1" t="s">
        <v>994</v>
      </c>
      <c r="H903" s="1" t="s">
        <v>34</v>
      </c>
      <c r="I903" s="3">
        <v>618667</v>
      </c>
      <c r="J903" s="3">
        <v>0</v>
      </c>
      <c r="K903" s="1" t="s">
        <v>40</v>
      </c>
      <c r="L903" s="1" t="s">
        <v>117</v>
      </c>
      <c r="M903" s="1" t="s">
        <v>118</v>
      </c>
      <c r="N903" s="1" t="s">
        <v>79</v>
      </c>
      <c r="O903" s="1" t="s">
        <v>80</v>
      </c>
      <c r="P903" s="1" t="s">
        <v>43</v>
      </c>
      <c r="Q903" s="1" t="s">
        <v>43</v>
      </c>
      <c r="R903" s="3">
        <v>0</v>
      </c>
      <c r="S903" s="1" t="s">
        <v>44</v>
      </c>
      <c r="T903" s="1" t="s">
        <v>45</v>
      </c>
      <c r="U903" s="1" t="s">
        <v>994</v>
      </c>
      <c r="V903" s="1" t="s">
        <v>46</v>
      </c>
      <c r="W903" s="1" t="s">
        <v>81</v>
      </c>
      <c r="X903" s="1" t="s">
        <v>1520</v>
      </c>
      <c r="Y903" s="1" t="s">
        <v>83</v>
      </c>
      <c r="Z903" s="1" t="s">
        <v>84</v>
      </c>
      <c r="AA903" s="1" t="s">
        <v>51</v>
      </c>
      <c r="AB903" s="1" t="s">
        <v>1520</v>
      </c>
      <c r="AC903" s="1" t="s">
        <v>37</v>
      </c>
    </row>
    <row r="904" spans="1:29" hidden="1" x14ac:dyDescent="0.25">
      <c r="A904" s="1" t="s">
        <v>33</v>
      </c>
      <c r="B904" s="1" t="s">
        <v>34</v>
      </c>
      <c r="C904" s="2">
        <v>45169</v>
      </c>
      <c r="D904" s="1" t="s">
        <v>73</v>
      </c>
      <c r="E904" s="1" t="s">
        <v>74</v>
      </c>
      <c r="F904" s="1" t="s">
        <v>37</v>
      </c>
      <c r="G904" s="1" t="s">
        <v>994</v>
      </c>
      <c r="H904" s="1" t="s">
        <v>34</v>
      </c>
      <c r="I904" s="3">
        <v>116000</v>
      </c>
      <c r="J904" s="3">
        <v>0</v>
      </c>
      <c r="K904" s="1" t="s">
        <v>40</v>
      </c>
      <c r="L904" s="1" t="s">
        <v>133</v>
      </c>
      <c r="M904" s="1" t="s">
        <v>134</v>
      </c>
      <c r="N904" s="1" t="s">
        <v>79</v>
      </c>
      <c r="O904" s="1" t="s">
        <v>80</v>
      </c>
      <c r="P904" s="1" t="s">
        <v>43</v>
      </c>
      <c r="Q904" s="1" t="s">
        <v>43</v>
      </c>
      <c r="R904" s="3">
        <v>0</v>
      </c>
      <c r="S904" s="1" t="s">
        <v>44</v>
      </c>
      <c r="T904" s="1" t="s">
        <v>45</v>
      </c>
      <c r="U904" s="1" t="s">
        <v>994</v>
      </c>
      <c r="V904" s="1" t="s">
        <v>46</v>
      </c>
      <c r="W904" s="1" t="s">
        <v>81</v>
      </c>
      <c r="X904" s="1" t="s">
        <v>1520</v>
      </c>
      <c r="Y904" s="1" t="s">
        <v>83</v>
      </c>
      <c r="Z904" s="1" t="s">
        <v>84</v>
      </c>
      <c r="AA904" s="1" t="s">
        <v>51</v>
      </c>
      <c r="AB904" s="1" t="s">
        <v>1520</v>
      </c>
      <c r="AC904" s="1" t="s">
        <v>37</v>
      </c>
    </row>
    <row r="905" spans="1:29" hidden="1" x14ac:dyDescent="0.25">
      <c r="A905" s="1" t="s">
        <v>33</v>
      </c>
      <c r="B905" s="1" t="s">
        <v>34</v>
      </c>
      <c r="C905" s="2">
        <v>45169</v>
      </c>
      <c r="D905" s="1" t="s">
        <v>73</v>
      </c>
      <c r="E905" s="1" t="s">
        <v>74</v>
      </c>
      <c r="F905" s="1" t="s">
        <v>37</v>
      </c>
      <c r="G905" s="1" t="s">
        <v>994</v>
      </c>
      <c r="H905" s="1" t="s">
        <v>34</v>
      </c>
      <c r="I905" s="3">
        <v>580000</v>
      </c>
      <c r="J905" s="3">
        <v>0</v>
      </c>
      <c r="K905" s="1" t="s">
        <v>40</v>
      </c>
      <c r="L905" s="1" t="s">
        <v>669</v>
      </c>
      <c r="M905" s="1" t="s">
        <v>670</v>
      </c>
      <c r="N905" s="1" t="s">
        <v>79</v>
      </c>
      <c r="O905" s="1" t="s">
        <v>80</v>
      </c>
      <c r="P905" s="1" t="s">
        <v>43</v>
      </c>
      <c r="Q905" s="1" t="s">
        <v>43</v>
      </c>
      <c r="R905" s="3">
        <v>0</v>
      </c>
      <c r="S905" s="1" t="s">
        <v>44</v>
      </c>
      <c r="T905" s="1" t="s">
        <v>45</v>
      </c>
      <c r="U905" s="1" t="s">
        <v>994</v>
      </c>
      <c r="V905" s="1" t="s">
        <v>46</v>
      </c>
      <c r="W905" s="1" t="s">
        <v>81</v>
      </c>
      <c r="X905" s="1" t="s">
        <v>1520</v>
      </c>
      <c r="Y905" s="1" t="s">
        <v>83</v>
      </c>
      <c r="Z905" s="1" t="s">
        <v>84</v>
      </c>
      <c r="AA905" s="1" t="s">
        <v>51</v>
      </c>
      <c r="AB905" s="1" t="s">
        <v>1520</v>
      </c>
      <c r="AC905" s="1" t="s">
        <v>37</v>
      </c>
    </row>
    <row r="906" spans="1:29" hidden="1" x14ac:dyDescent="0.25">
      <c r="A906" s="1" t="s">
        <v>33</v>
      </c>
      <c r="B906" s="1" t="s">
        <v>34</v>
      </c>
      <c r="C906" s="2">
        <v>45169</v>
      </c>
      <c r="D906" s="1" t="s">
        <v>73</v>
      </c>
      <c r="E906" s="1" t="s">
        <v>74</v>
      </c>
      <c r="F906" s="1" t="s">
        <v>37</v>
      </c>
      <c r="G906" s="1" t="s">
        <v>994</v>
      </c>
      <c r="H906" s="1" t="s">
        <v>34</v>
      </c>
      <c r="I906" s="3">
        <v>116001</v>
      </c>
      <c r="J906" s="3">
        <v>0</v>
      </c>
      <c r="K906" s="1" t="s">
        <v>40</v>
      </c>
      <c r="L906" s="1" t="s">
        <v>1523</v>
      </c>
      <c r="M906" s="1" t="s">
        <v>708</v>
      </c>
      <c r="N906" s="1" t="s">
        <v>79</v>
      </c>
      <c r="O906" s="1" t="s">
        <v>80</v>
      </c>
      <c r="P906" s="1" t="s">
        <v>43</v>
      </c>
      <c r="Q906" s="1" t="s">
        <v>43</v>
      </c>
      <c r="R906" s="3">
        <v>0</v>
      </c>
      <c r="S906" s="1" t="s">
        <v>44</v>
      </c>
      <c r="T906" s="1" t="s">
        <v>45</v>
      </c>
      <c r="U906" s="1" t="s">
        <v>994</v>
      </c>
      <c r="V906" s="1" t="s">
        <v>46</v>
      </c>
      <c r="W906" s="1" t="s">
        <v>81</v>
      </c>
      <c r="X906" s="1" t="s">
        <v>1520</v>
      </c>
      <c r="Y906" s="1" t="s">
        <v>83</v>
      </c>
      <c r="Z906" s="1" t="s">
        <v>84</v>
      </c>
      <c r="AA906" s="1" t="s">
        <v>51</v>
      </c>
      <c r="AB906" s="1" t="s">
        <v>1520</v>
      </c>
      <c r="AC906" s="1" t="s">
        <v>37</v>
      </c>
    </row>
    <row r="907" spans="1:29" hidden="1" x14ac:dyDescent="0.25">
      <c r="A907" s="1" t="s">
        <v>33</v>
      </c>
      <c r="B907" s="1" t="s">
        <v>34</v>
      </c>
      <c r="C907" s="2">
        <v>45169</v>
      </c>
      <c r="D907" s="1" t="s">
        <v>73</v>
      </c>
      <c r="E907" s="1" t="s">
        <v>74</v>
      </c>
      <c r="F907" s="1" t="s">
        <v>37</v>
      </c>
      <c r="G907" s="1" t="s">
        <v>994</v>
      </c>
      <c r="H907" s="1" t="s">
        <v>34</v>
      </c>
      <c r="I907" s="3">
        <v>464002</v>
      </c>
      <c r="J907" s="3">
        <v>0</v>
      </c>
      <c r="K907" s="1" t="s">
        <v>40</v>
      </c>
      <c r="L907" s="1" t="s">
        <v>752</v>
      </c>
      <c r="M907" s="1" t="s">
        <v>753</v>
      </c>
      <c r="N907" s="1" t="s">
        <v>79</v>
      </c>
      <c r="O907" s="1" t="s">
        <v>80</v>
      </c>
      <c r="P907" s="1" t="s">
        <v>43</v>
      </c>
      <c r="Q907" s="1" t="s">
        <v>43</v>
      </c>
      <c r="R907" s="3">
        <v>0</v>
      </c>
      <c r="S907" s="1" t="s">
        <v>44</v>
      </c>
      <c r="T907" s="1" t="s">
        <v>45</v>
      </c>
      <c r="U907" s="1" t="s">
        <v>994</v>
      </c>
      <c r="V907" s="1" t="s">
        <v>46</v>
      </c>
      <c r="W907" s="1" t="s">
        <v>81</v>
      </c>
      <c r="X907" s="1" t="s">
        <v>1520</v>
      </c>
      <c r="Y907" s="1" t="s">
        <v>83</v>
      </c>
      <c r="Z907" s="1" t="s">
        <v>84</v>
      </c>
      <c r="AA907" s="1" t="s">
        <v>51</v>
      </c>
      <c r="AB907" s="1" t="s">
        <v>1520</v>
      </c>
      <c r="AC907" s="1" t="s">
        <v>37</v>
      </c>
    </row>
    <row r="908" spans="1:29" hidden="1" x14ac:dyDescent="0.25">
      <c r="A908" s="1" t="s">
        <v>33</v>
      </c>
      <c r="B908" s="1" t="s">
        <v>34</v>
      </c>
      <c r="C908" s="2">
        <v>45169</v>
      </c>
      <c r="D908" s="1" t="s">
        <v>73</v>
      </c>
      <c r="E908" s="1" t="s">
        <v>74</v>
      </c>
      <c r="F908" s="1" t="s">
        <v>37</v>
      </c>
      <c r="G908" s="1" t="s">
        <v>994</v>
      </c>
      <c r="H908" s="1" t="s">
        <v>34</v>
      </c>
      <c r="I908" s="3">
        <v>348001</v>
      </c>
      <c r="J908" s="3">
        <v>0</v>
      </c>
      <c r="K908" s="1" t="s">
        <v>40</v>
      </c>
      <c r="L908" s="1" t="s">
        <v>125</v>
      </c>
      <c r="M908" s="1" t="s">
        <v>126</v>
      </c>
      <c r="N908" s="1" t="s">
        <v>79</v>
      </c>
      <c r="O908" s="1" t="s">
        <v>80</v>
      </c>
      <c r="P908" s="1" t="s">
        <v>43</v>
      </c>
      <c r="Q908" s="1" t="s">
        <v>43</v>
      </c>
      <c r="R908" s="3">
        <v>0</v>
      </c>
      <c r="S908" s="1" t="s">
        <v>44</v>
      </c>
      <c r="T908" s="1" t="s">
        <v>45</v>
      </c>
      <c r="U908" s="1" t="s">
        <v>994</v>
      </c>
      <c r="V908" s="1" t="s">
        <v>46</v>
      </c>
      <c r="W908" s="1" t="s">
        <v>81</v>
      </c>
      <c r="X908" s="1" t="s">
        <v>1520</v>
      </c>
      <c r="Y908" s="1" t="s">
        <v>83</v>
      </c>
      <c r="Z908" s="1" t="s">
        <v>84</v>
      </c>
      <c r="AA908" s="1" t="s">
        <v>51</v>
      </c>
      <c r="AB908" s="1" t="s">
        <v>1520</v>
      </c>
      <c r="AC908" s="1" t="s">
        <v>37</v>
      </c>
    </row>
    <row r="909" spans="1:29" hidden="1" x14ac:dyDescent="0.25">
      <c r="A909" s="1" t="s">
        <v>33</v>
      </c>
      <c r="B909" s="1" t="s">
        <v>34</v>
      </c>
      <c r="C909" s="2">
        <v>45169</v>
      </c>
      <c r="D909" s="1" t="s">
        <v>73</v>
      </c>
      <c r="E909" s="1" t="s">
        <v>74</v>
      </c>
      <c r="F909" s="1" t="s">
        <v>37</v>
      </c>
      <c r="G909" s="1" t="s">
        <v>994</v>
      </c>
      <c r="H909" s="1" t="s">
        <v>34</v>
      </c>
      <c r="I909" s="3">
        <v>464507</v>
      </c>
      <c r="J909" s="3">
        <v>0</v>
      </c>
      <c r="K909" s="1" t="s">
        <v>40</v>
      </c>
      <c r="L909" s="1" t="s">
        <v>115</v>
      </c>
      <c r="M909" s="1" t="s">
        <v>116</v>
      </c>
      <c r="N909" s="1" t="s">
        <v>79</v>
      </c>
      <c r="O909" s="1" t="s">
        <v>80</v>
      </c>
      <c r="P909" s="1" t="s">
        <v>43</v>
      </c>
      <c r="Q909" s="1" t="s">
        <v>43</v>
      </c>
      <c r="R909" s="3">
        <v>0</v>
      </c>
      <c r="S909" s="1" t="s">
        <v>44</v>
      </c>
      <c r="T909" s="1" t="s">
        <v>45</v>
      </c>
      <c r="U909" s="1" t="s">
        <v>994</v>
      </c>
      <c r="V909" s="1" t="s">
        <v>46</v>
      </c>
      <c r="W909" s="1" t="s">
        <v>81</v>
      </c>
      <c r="X909" s="1" t="s">
        <v>1520</v>
      </c>
      <c r="Y909" s="1" t="s">
        <v>83</v>
      </c>
      <c r="Z909" s="1" t="s">
        <v>84</v>
      </c>
      <c r="AA909" s="1" t="s">
        <v>51</v>
      </c>
      <c r="AB909" s="1" t="s">
        <v>1520</v>
      </c>
      <c r="AC909" s="1" t="s">
        <v>37</v>
      </c>
    </row>
    <row r="910" spans="1:29" hidden="1" x14ac:dyDescent="0.25">
      <c r="A910" s="1" t="s">
        <v>33</v>
      </c>
      <c r="B910" s="1" t="s">
        <v>34</v>
      </c>
      <c r="C910" s="2">
        <v>45169</v>
      </c>
      <c r="D910" s="1" t="s">
        <v>73</v>
      </c>
      <c r="E910" s="1" t="s">
        <v>74</v>
      </c>
      <c r="F910" s="1" t="s">
        <v>37</v>
      </c>
      <c r="G910" s="1" t="s">
        <v>994</v>
      </c>
      <c r="H910" s="1" t="s">
        <v>34</v>
      </c>
      <c r="I910" s="3">
        <v>116000</v>
      </c>
      <c r="J910" s="3">
        <v>0</v>
      </c>
      <c r="K910" s="1" t="s">
        <v>40</v>
      </c>
      <c r="L910" s="1" t="s">
        <v>601</v>
      </c>
      <c r="M910" s="1" t="s">
        <v>602</v>
      </c>
      <c r="N910" s="1" t="s">
        <v>79</v>
      </c>
      <c r="O910" s="1" t="s">
        <v>80</v>
      </c>
      <c r="P910" s="1" t="s">
        <v>43</v>
      </c>
      <c r="Q910" s="1" t="s">
        <v>43</v>
      </c>
      <c r="R910" s="3">
        <v>0</v>
      </c>
      <c r="S910" s="1" t="s">
        <v>44</v>
      </c>
      <c r="T910" s="1" t="s">
        <v>45</v>
      </c>
      <c r="U910" s="1" t="s">
        <v>994</v>
      </c>
      <c r="V910" s="1" t="s">
        <v>46</v>
      </c>
      <c r="W910" s="1" t="s">
        <v>81</v>
      </c>
      <c r="X910" s="1" t="s">
        <v>1520</v>
      </c>
      <c r="Y910" s="1" t="s">
        <v>83</v>
      </c>
      <c r="Z910" s="1" t="s">
        <v>84</v>
      </c>
      <c r="AA910" s="1" t="s">
        <v>51</v>
      </c>
      <c r="AB910" s="1" t="s">
        <v>1520</v>
      </c>
      <c r="AC910" s="1" t="s">
        <v>37</v>
      </c>
    </row>
    <row r="911" spans="1:29" hidden="1" x14ac:dyDescent="0.25">
      <c r="A911" s="1" t="s">
        <v>33</v>
      </c>
      <c r="B911" s="1" t="s">
        <v>34</v>
      </c>
      <c r="C911" s="2">
        <v>45169</v>
      </c>
      <c r="D911" s="1" t="s">
        <v>73</v>
      </c>
      <c r="E911" s="1" t="s">
        <v>74</v>
      </c>
      <c r="F911" s="1" t="s">
        <v>37</v>
      </c>
      <c r="G911" s="1" t="s">
        <v>994</v>
      </c>
      <c r="H911" s="1" t="s">
        <v>34</v>
      </c>
      <c r="I911" s="3">
        <v>3137195</v>
      </c>
      <c r="J911" s="3">
        <v>0</v>
      </c>
      <c r="K911" s="1" t="s">
        <v>40</v>
      </c>
      <c r="L911" s="1" t="s">
        <v>1455</v>
      </c>
      <c r="M911" s="1" t="s">
        <v>1456</v>
      </c>
      <c r="N911" s="1" t="s">
        <v>1457</v>
      </c>
      <c r="O911" s="1" t="s">
        <v>1458</v>
      </c>
      <c r="P911" s="1" t="s">
        <v>43</v>
      </c>
      <c r="Q911" s="1" t="s">
        <v>43</v>
      </c>
      <c r="R911" s="3">
        <v>0</v>
      </c>
      <c r="S911" s="1" t="s">
        <v>44</v>
      </c>
      <c r="T911" s="1" t="s">
        <v>45</v>
      </c>
      <c r="U911" s="1" t="s">
        <v>994</v>
      </c>
      <c r="V911" s="1" t="s">
        <v>46</v>
      </c>
      <c r="W911" s="1" t="s">
        <v>81</v>
      </c>
      <c r="X911" s="1" t="s">
        <v>1520</v>
      </c>
      <c r="Y911" s="1" t="s">
        <v>83</v>
      </c>
      <c r="Z911" s="1" t="s">
        <v>84</v>
      </c>
      <c r="AA911" s="1" t="s">
        <v>51</v>
      </c>
      <c r="AB911" s="1" t="s">
        <v>1520</v>
      </c>
      <c r="AC911" s="1" t="s">
        <v>37</v>
      </c>
    </row>
    <row r="912" spans="1:29" hidden="1" x14ac:dyDescent="0.25">
      <c r="A912" s="1" t="s">
        <v>33</v>
      </c>
      <c r="B912" s="1" t="s">
        <v>34</v>
      </c>
      <c r="C912" s="2">
        <v>45177</v>
      </c>
      <c r="D912" s="1" t="s">
        <v>35</v>
      </c>
      <c r="E912" s="1" t="s">
        <v>36</v>
      </c>
      <c r="F912" s="1" t="s">
        <v>37</v>
      </c>
      <c r="G912" s="1" t="s">
        <v>1524</v>
      </c>
      <c r="H912" s="1" t="s">
        <v>1525</v>
      </c>
      <c r="I912" s="3">
        <v>0</v>
      </c>
      <c r="J912" s="54">
        <v>293342</v>
      </c>
      <c r="K912" s="1" t="s">
        <v>40</v>
      </c>
      <c r="L912" s="1" t="s">
        <v>41</v>
      </c>
      <c r="M912" s="1" t="s">
        <v>42</v>
      </c>
      <c r="N912" s="1" t="s">
        <v>37</v>
      </c>
      <c r="O912" s="1" t="s">
        <v>43</v>
      </c>
      <c r="P912" s="1" t="s">
        <v>43</v>
      </c>
      <c r="Q912" s="1" t="s">
        <v>43</v>
      </c>
      <c r="R912" s="3">
        <v>0</v>
      </c>
      <c r="S912" s="1" t="s">
        <v>44</v>
      </c>
      <c r="T912" s="1" t="s">
        <v>45</v>
      </c>
      <c r="U912" s="1" t="s">
        <v>1524</v>
      </c>
      <c r="V912" s="1" t="s">
        <v>46</v>
      </c>
      <c r="W912" s="1" t="s">
        <v>47</v>
      </c>
      <c r="X912" s="1" t="s">
        <v>1526</v>
      </c>
      <c r="Y912" s="1" t="s">
        <v>49</v>
      </c>
      <c r="Z912" s="1" t="s">
        <v>1440</v>
      </c>
      <c r="AA912" s="1" t="s">
        <v>51</v>
      </c>
      <c r="AB912" s="1" t="s">
        <v>1526</v>
      </c>
      <c r="AC912" s="1" t="s">
        <v>37</v>
      </c>
    </row>
    <row r="913" spans="1:29" hidden="1" x14ac:dyDescent="0.25">
      <c r="A913" s="1" t="s">
        <v>33</v>
      </c>
      <c r="B913" s="1" t="s">
        <v>34</v>
      </c>
      <c r="C913" s="2">
        <v>45190</v>
      </c>
      <c r="D913" s="1" t="s">
        <v>35</v>
      </c>
      <c r="E913" s="1" t="s">
        <v>36</v>
      </c>
      <c r="F913" s="1" t="s">
        <v>37</v>
      </c>
      <c r="G913" s="1" t="s">
        <v>1527</v>
      </c>
      <c r="H913" s="1" t="s">
        <v>1528</v>
      </c>
      <c r="I913" s="3">
        <v>0</v>
      </c>
      <c r="J913" s="54">
        <v>2244000</v>
      </c>
      <c r="K913" s="1" t="s">
        <v>40</v>
      </c>
      <c r="L913" s="1" t="s">
        <v>41</v>
      </c>
      <c r="M913" s="1" t="s">
        <v>42</v>
      </c>
      <c r="N913" s="1" t="s">
        <v>37</v>
      </c>
      <c r="O913" s="1" t="s">
        <v>43</v>
      </c>
      <c r="P913" s="1" t="s">
        <v>43</v>
      </c>
      <c r="Q913" s="1" t="s">
        <v>43</v>
      </c>
      <c r="R913" s="3">
        <v>0</v>
      </c>
      <c r="S913" s="1" t="s">
        <v>44</v>
      </c>
      <c r="T913" s="1" t="s">
        <v>45</v>
      </c>
      <c r="U913" s="1" t="s">
        <v>1527</v>
      </c>
      <c r="V913" s="1" t="s">
        <v>46</v>
      </c>
      <c r="W913" s="1" t="s">
        <v>47</v>
      </c>
      <c r="X913" s="1" t="s">
        <v>1529</v>
      </c>
      <c r="Y913" s="1" t="s">
        <v>49</v>
      </c>
      <c r="Z913" s="1" t="s">
        <v>1440</v>
      </c>
      <c r="AA913" s="1" t="s">
        <v>51</v>
      </c>
      <c r="AB913" s="1" t="s">
        <v>1529</v>
      </c>
      <c r="AC913" s="1" t="s">
        <v>37</v>
      </c>
    </row>
    <row r="914" spans="1:29" hidden="1" x14ac:dyDescent="0.25">
      <c r="A914" s="1" t="s">
        <v>33</v>
      </c>
      <c r="B914" s="1" t="s">
        <v>34</v>
      </c>
      <c r="C914" s="2">
        <v>45199</v>
      </c>
      <c r="D914" s="1" t="s">
        <v>73</v>
      </c>
      <c r="E914" s="1" t="s">
        <v>74</v>
      </c>
      <c r="F914" s="1" t="s">
        <v>37</v>
      </c>
      <c r="G914" s="1" t="s">
        <v>997</v>
      </c>
      <c r="H914" s="1" t="s">
        <v>34</v>
      </c>
      <c r="I914" s="3">
        <v>77334</v>
      </c>
      <c r="J914" s="3">
        <v>0</v>
      </c>
      <c r="K914" s="1" t="s">
        <v>40</v>
      </c>
      <c r="L914" s="1" t="s">
        <v>1491</v>
      </c>
      <c r="M914" s="1" t="s">
        <v>634</v>
      </c>
      <c r="N914" s="1" t="s">
        <v>89</v>
      </c>
      <c r="O914" s="1" t="s">
        <v>90</v>
      </c>
      <c r="P914" s="1" t="s">
        <v>43</v>
      </c>
      <c r="Q914" s="1" t="s">
        <v>43</v>
      </c>
      <c r="R914" s="3">
        <v>0</v>
      </c>
      <c r="S914" s="1" t="s">
        <v>44</v>
      </c>
      <c r="T914" s="1" t="s">
        <v>45</v>
      </c>
      <c r="U914" s="1" t="s">
        <v>997</v>
      </c>
      <c r="V914" s="1" t="s">
        <v>46</v>
      </c>
      <c r="W914" s="1" t="s">
        <v>81</v>
      </c>
      <c r="X914" s="1" t="s">
        <v>1530</v>
      </c>
      <c r="Y914" s="1" t="s">
        <v>83</v>
      </c>
      <c r="Z914" s="1" t="s">
        <v>84</v>
      </c>
      <c r="AA914" s="1" t="s">
        <v>51</v>
      </c>
      <c r="AB914" s="1" t="s">
        <v>1530</v>
      </c>
      <c r="AC914" s="1" t="s">
        <v>37</v>
      </c>
    </row>
    <row r="915" spans="1:29" hidden="1" x14ac:dyDescent="0.25">
      <c r="A915" s="1" t="s">
        <v>33</v>
      </c>
      <c r="B915" s="1" t="s">
        <v>34</v>
      </c>
      <c r="C915" s="2">
        <v>45199</v>
      </c>
      <c r="D915" s="1" t="s">
        <v>73</v>
      </c>
      <c r="E915" s="1" t="s">
        <v>74</v>
      </c>
      <c r="F915" s="1" t="s">
        <v>37</v>
      </c>
      <c r="G915" s="1" t="s">
        <v>997</v>
      </c>
      <c r="H915" s="1" t="s">
        <v>34</v>
      </c>
      <c r="I915" s="3">
        <v>332740</v>
      </c>
      <c r="J915" s="3">
        <v>0</v>
      </c>
      <c r="K915" s="1" t="s">
        <v>40</v>
      </c>
      <c r="L915" s="1" t="s">
        <v>727</v>
      </c>
      <c r="M915" s="1" t="s">
        <v>728</v>
      </c>
      <c r="N915" s="1" t="s">
        <v>422</v>
      </c>
      <c r="O915" s="1" t="s">
        <v>423</v>
      </c>
      <c r="P915" s="1" t="s">
        <v>43</v>
      </c>
      <c r="Q915" s="1" t="s">
        <v>43</v>
      </c>
      <c r="R915" s="3">
        <v>0</v>
      </c>
      <c r="S915" s="1" t="s">
        <v>44</v>
      </c>
      <c r="T915" s="1" t="s">
        <v>45</v>
      </c>
      <c r="U915" s="1" t="s">
        <v>997</v>
      </c>
      <c r="V915" s="1" t="s">
        <v>46</v>
      </c>
      <c r="W915" s="1" t="s">
        <v>81</v>
      </c>
      <c r="X915" s="1" t="s">
        <v>1530</v>
      </c>
      <c r="Y915" s="1" t="s">
        <v>83</v>
      </c>
      <c r="Z915" s="1" t="s">
        <v>84</v>
      </c>
      <c r="AA915" s="1" t="s">
        <v>51</v>
      </c>
      <c r="AB915" s="1" t="s">
        <v>1530</v>
      </c>
      <c r="AC915" s="1" t="s">
        <v>37</v>
      </c>
    </row>
    <row r="916" spans="1:29" hidden="1" x14ac:dyDescent="0.25">
      <c r="A916" s="1" t="s">
        <v>33</v>
      </c>
      <c r="B916" s="1" t="s">
        <v>34</v>
      </c>
      <c r="C916" s="2">
        <v>45199</v>
      </c>
      <c r="D916" s="1" t="s">
        <v>73</v>
      </c>
      <c r="E916" s="1" t="s">
        <v>74</v>
      </c>
      <c r="F916" s="1" t="s">
        <v>37</v>
      </c>
      <c r="G916" s="1" t="s">
        <v>997</v>
      </c>
      <c r="H916" s="1" t="s">
        <v>34</v>
      </c>
      <c r="I916" s="3">
        <v>116000</v>
      </c>
      <c r="J916" s="3">
        <v>0</v>
      </c>
      <c r="K916" s="1" t="s">
        <v>40</v>
      </c>
      <c r="L916" s="1" t="s">
        <v>131</v>
      </c>
      <c r="M916" s="1" t="s">
        <v>132</v>
      </c>
      <c r="N916" s="1" t="s">
        <v>79</v>
      </c>
      <c r="O916" s="1" t="s">
        <v>80</v>
      </c>
      <c r="P916" s="1" t="s">
        <v>43</v>
      </c>
      <c r="Q916" s="1" t="s">
        <v>43</v>
      </c>
      <c r="R916" s="3">
        <v>0</v>
      </c>
      <c r="S916" s="1" t="s">
        <v>44</v>
      </c>
      <c r="T916" s="1" t="s">
        <v>45</v>
      </c>
      <c r="U916" s="1" t="s">
        <v>997</v>
      </c>
      <c r="V916" s="1" t="s">
        <v>46</v>
      </c>
      <c r="W916" s="1" t="s">
        <v>81</v>
      </c>
      <c r="X916" s="1" t="s">
        <v>1530</v>
      </c>
      <c r="Y916" s="1" t="s">
        <v>83</v>
      </c>
      <c r="Z916" s="1" t="s">
        <v>84</v>
      </c>
      <c r="AA916" s="1" t="s">
        <v>51</v>
      </c>
      <c r="AB916" s="1" t="s">
        <v>1530</v>
      </c>
      <c r="AC916" s="1" t="s">
        <v>37</v>
      </c>
    </row>
    <row r="917" spans="1:29" hidden="1" x14ac:dyDescent="0.25">
      <c r="A917" s="1" t="s">
        <v>33</v>
      </c>
      <c r="B917" s="1" t="s">
        <v>34</v>
      </c>
      <c r="C917" s="2">
        <v>45199</v>
      </c>
      <c r="D917" s="1" t="s">
        <v>73</v>
      </c>
      <c r="E917" s="1" t="s">
        <v>74</v>
      </c>
      <c r="F917" s="1" t="s">
        <v>37</v>
      </c>
      <c r="G917" s="1" t="s">
        <v>997</v>
      </c>
      <c r="H917" s="1" t="s">
        <v>34</v>
      </c>
      <c r="I917" s="3">
        <v>130374</v>
      </c>
      <c r="J917" s="3">
        <v>0</v>
      </c>
      <c r="K917" s="1" t="s">
        <v>40</v>
      </c>
      <c r="L917" s="1" t="s">
        <v>547</v>
      </c>
      <c r="M917" s="1" t="s">
        <v>548</v>
      </c>
      <c r="N917" s="1" t="s">
        <v>79</v>
      </c>
      <c r="O917" s="1" t="s">
        <v>80</v>
      </c>
      <c r="P917" s="1" t="s">
        <v>43</v>
      </c>
      <c r="Q917" s="1" t="s">
        <v>43</v>
      </c>
      <c r="R917" s="3">
        <v>0</v>
      </c>
      <c r="S917" s="1" t="s">
        <v>44</v>
      </c>
      <c r="T917" s="1" t="s">
        <v>45</v>
      </c>
      <c r="U917" s="1" t="s">
        <v>997</v>
      </c>
      <c r="V917" s="1" t="s">
        <v>46</v>
      </c>
      <c r="W917" s="1" t="s">
        <v>81</v>
      </c>
      <c r="X917" s="1" t="s">
        <v>1530</v>
      </c>
      <c r="Y917" s="1" t="s">
        <v>83</v>
      </c>
      <c r="Z917" s="1" t="s">
        <v>84</v>
      </c>
      <c r="AA917" s="1" t="s">
        <v>51</v>
      </c>
      <c r="AB917" s="1" t="s">
        <v>1530</v>
      </c>
      <c r="AC917" s="1" t="s">
        <v>37</v>
      </c>
    </row>
    <row r="918" spans="1:29" hidden="1" x14ac:dyDescent="0.25">
      <c r="A918" s="1" t="s">
        <v>33</v>
      </c>
      <c r="B918" s="1" t="s">
        <v>34</v>
      </c>
      <c r="C918" s="2">
        <v>45199</v>
      </c>
      <c r="D918" s="1" t="s">
        <v>73</v>
      </c>
      <c r="E918" s="1" t="s">
        <v>74</v>
      </c>
      <c r="F918" s="1" t="s">
        <v>37</v>
      </c>
      <c r="G918" s="1" t="s">
        <v>997</v>
      </c>
      <c r="H918" s="1" t="s">
        <v>34</v>
      </c>
      <c r="I918" s="3">
        <v>43272</v>
      </c>
      <c r="J918" s="3">
        <v>0</v>
      </c>
      <c r="K918" s="1" t="s">
        <v>40</v>
      </c>
      <c r="L918" s="1" t="s">
        <v>470</v>
      </c>
      <c r="M918" s="1" t="s">
        <v>471</v>
      </c>
      <c r="N918" s="1" t="s">
        <v>79</v>
      </c>
      <c r="O918" s="1" t="s">
        <v>80</v>
      </c>
      <c r="P918" s="1" t="s">
        <v>43</v>
      </c>
      <c r="Q918" s="1" t="s">
        <v>43</v>
      </c>
      <c r="R918" s="3">
        <v>0</v>
      </c>
      <c r="S918" s="1" t="s">
        <v>44</v>
      </c>
      <c r="T918" s="1" t="s">
        <v>45</v>
      </c>
      <c r="U918" s="1" t="s">
        <v>997</v>
      </c>
      <c r="V918" s="1" t="s">
        <v>46</v>
      </c>
      <c r="W918" s="1" t="s">
        <v>81</v>
      </c>
      <c r="X918" s="1" t="s">
        <v>1530</v>
      </c>
      <c r="Y918" s="1" t="s">
        <v>83</v>
      </c>
      <c r="Z918" s="1" t="s">
        <v>84</v>
      </c>
      <c r="AA918" s="1" t="s">
        <v>51</v>
      </c>
      <c r="AB918" s="1" t="s">
        <v>1530</v>
      </c>
      <c r="AC918" s="1" t="s">
        <v>37</v>
      </c>
    </row>
    <row r="919" spans="1:29" hidden="1" x14ac:dyDescent="0.25">
      <c r="A919" s="1" t="s">
        <v>33</v>
      </c>
      <c r="B919" s="1" t="s">
        <v>34</v>
      </c>
      <c r="C919" s="2">
        <v>45199</v>
      </c>
      <c r="D919" s="1" t="s">
        <v>73</v>
      </c>
      <c r="E919" s="1" t="s">
        <v>74</v>
      </c>
      <c r="F919" s="1" t="s">
        <v>37</v>
      </c>
      <c r="G919" s="1" t="s">
        <v>997</v>
      </c>
      <c r="H919" s="1" t="s">
        <v>34</v>
      </c>
      <c r="I919" s="3">
        <v>41918</v>
      </c>
      <c r="J919" s="3">
        <v>0</v>
      </c>
      <c r="K919" s="1" t="s">
        <v>40</v>
      </c>
      <c r="L919" s="1" t="s">
        <v>352</v>
      </c>
      <c r="M919" s="1" t="s">
        <v>353</v>
      </c>
      <c r="N919" s="1" t="s">
        <v>79</v>
      </c>
      <c r="O919" s="1" t="s">
        <v>80</v>
      </c>
      <c r="P919" s="1" t="s">
        <v>43</v>
      </c>
      <c r="Q919" s="1" t="s">
        <v>43</v>
      </c>
      <c r="R919" s="3">
        <v>0</v>
      </c>
      <c r="S919" s="1" t="s">
        <v>44</v>
      </c>
      <c r="T919" s="1" t="s">
        <v>45</v>
      </c>
      <c r="U919" s="1" t="s">
        <v>997</v>
      </c>
      <c r="V919" s="1" t="s">
        <v>46</v>
      </c>
      <c r="W919" s="1" t="s">
        <v>81</v>
      </c>
      <c r="X919" s="1" t="s">
        <v>1530</v>
      </c>
      <c r="Y919" s="1" t="s">
        <v>83</v>
      </c>
      <c r="Z919" s="1" t="s">
        <v>84</v>
      </c>
      <c r="AA919" s="1" t="s">
        <v>51</v>
      </c>
      <c r="AB919" s="1" t="s">
        <v>1530</v>
      </c>
      <c r="AC919" s="1" t="s">
        <v>37</v>
      </c>
    </row>
    <row r="920" spans="1:29" hidden="1" x14ac:dyDescent="0.25">
      <c r="A920" s="1" t="s">
        <v>33</v>
      </c>
      <c r="B920" s="1" t="s">
        <v>34</v>
      </c>
      <c r="C920" s="2">
        <v>45199</v>
      </c>
      <c r="D920" s="1" t="s">
        <v>73</v>
      </c>
      <c r="E920" s="1" t="s">
        <v>74</v>
      </c>
      <c r="F920" s="1" t="s">
        <v>37</v>
      </c>
      <c r="G920" s="1" t="s">
        <v>997</v>
      </c>
      <c r="H920" s="1" t="s">
        <v>34</v>
      </c>
      <c r="I920" s="3">
        <v>77334</v>
      </c>
      <c r="J920" s="3">
        <v>0</v>
      </c>
      <c r="K920" s="1" t="s">
        <v>40</v>
      </c>
      <c r="L920" s="1" t="s">
        <v>152</v>
      </c>
      <c r="M920" s="1" t="s">
        <v>153</v>
      </c>
      <c r="N920" s="1" t="s">
        <v>79</v>
      </c>
      <c r="O920" s="1" t="s">
        <v>80</v>
      </c>
      <c r="P920" s="1" t="s">
        <v>43</v>
      </c>
      <c r="Q920" s="1" t="s">
        <v>43</v>
      </c>
      <c r="R920" s="3">
        <v>0</v>
      </c>
      <c r="S920" s="1" t="s">
        <v>44</v>
      </c>
      <c r="T920" s="1" t="s">
        <v>45</v>
      </c>
      <c r="U920" s="1" t="s">
        <v>997</v>
      </c>
      <c r="V920" s="1" t="s">
        <v>46</v>
      </c>
      <c r="W920" s="1" t="s">
        <v>81</v>
      </c>
      <c r="X920" s="1" t="s">
        <v>1530</v>
      </c>
      <c r="Y920" s="1" t="s">
        <v>83</v>
      </c>
      <c r="Z920" s="1" t="s">
        <v>84</v>
      </c>
      <c r="AA920" s="1" t="s">
        <v>51</v>
      </c>
      <c r="AB920" s="1" t="s">
        <v>1530</v>
      </c>
      <c r="AC920" s="1" t="s">
        <v>37</v>
      </c>
    </row>
    <row r="921" spans="1:29" hidden="1" x14ac:dyDescent="0.25">
      <c r="A921" s="1" t="s">
        <v>33</v>
      </c>
      <c r="B921" s="1" t="s">
        <v>34</v>
      </c>
      <c r="C921" s="2">
        <v>45199</v>
      </c>
      <c r="D921" s="1" t="s">
        <v>73</v>
      </c>
      <c r="E921" s="1" t="s">
        <v>74</v>
      </c>
      <c r="F921" s="1" t="s">
        <v>37</v>
      </c>
      <c r="G921" s="1" t="s">
        <v>997</v>
      </c>
      <c r="H921" s="1" t="s">
        <v>34</v>
      </c>
      <c r="I921" s="3">
        <v>39418</v>
      </c>
      <c r="J921" s="3">
        <v>0</v>
      </c>
      <c r="K921" s="1" t="s">
        <v>40</v>
      </c>
      <c r="L921" s="1" t="s">
        <v>236</v>
      </c>
      <c r="M921" s="1" t="s">
        <v>237</v>
      </c>
      <c r="N921" s="1" t="s">
        <v>79</v>
      </c>
      <c r="O921" s="1" t="s">
        <v>80</v>
      </c>
      <c r="P921" s="1" t="s">
        <v>43</v>
      </c>
      <c r="Q921" s="1" t="s">
        <v>43</v>
      </c>
      <c r="R921" s="3">
        <v>0</v>
      </c>
      <c r="S921" s="1" t="s">
        <v>44</v>
      </c>
      <c r="T921" s="1" t="s">
        <v>45</v>
      </c>
      <c r="U921" s="1" t="s">
        <v>997</v>
      </c>
      <c r="V921" s="1" t="s">
        <v>46</v>
      </c>
      <c r="W921" s="1" t="s">
        <v>81</v>
      </c>
      <c r="X921" s="1" t="s">
        <v>1530</v>
      </c>
      <c r="Y921" s="1" t="s">
        <v>83</v>
      </c>
      <c r="Z921" s="1" t="s">
        <v>84</v>
      </c>
      <c r="AA921" s="1" t="s">
        <v>51</v>
      </c>
      <c r="AB921" s="1" t="s">
        <v>1530</v>
      </c>
      <c r="AC921" s="1" t="s">
        <v>37</v>
      </c>
    </row>
    <row r="922" spans="1:29" hidden="1" x14ac:dyDescent="0.25">
      <c r="A922" s="1" t="s">
        <v>33</v>
      </c>
      <c r="B922" s="1" t="s">
        <v>34</v>
      </c>
      <c r="C922" s="2">
        <v>45199</v>
      </c>
      <c r="D922" s="1" t="s">
        <v>73</v>
      </c>
      <c r="E922" s="1" t="s">
        <v>74</v>
      </c>
      <c r="F922" s="1" t="s">
        <v>37</v>
      </c>
      <c r="G922" s="1" t="s">
        <v>997</v>
      </c>
      <c r="H922" s="1" t="s">
        <v>34</v>
      </c>
      <c r="I922" s="3">
        <v>309334</v>
      </c>
      <c r="J922" s="3">
        <v>0</v>
      </c>
      <c r="K922" s="1" t="s">
        <v>40</v>
      </c>
      <c r="L922" s="1" t="s">
        <v>773</v>
      </c>
      <c r="M922" s="1" t="s">
        <v>774</v>
      </c>
      <c r="N922" s="1" t="s">
        <v>79</v>
      </c>
      <c r="O922" s="1" t="s">
        <v>80</v>
      </c>
      <c r="P922" s="1" t="s">
        <v>43</v>
      </c>
      <c r="Q922" s="1" t="s">
        <v>43</v>
      </c>
      <c r="R922" s="3">
        <v>0</v>
      </c>
      <c r="S922" s="1" t="s">
        <v>44</v>
      </c>
      <c r="T922" s="1" t="s">
        <v>45</v>
      </c>
      <c r="U922" s="1" t="s">
        <v>997</v>
      </c>
      <c r="V922" s="1" t="s">
        <v>46</v>
      </c>
      <c r="W922" s="1" t="s">
        <v>81</v>
      </c>
      <c r="X922" s="1" t="s">
        <v>1530</v>
      </c>
      <c r="Y922" s="1" t="s">
        <v>83</v>
      </c>
      <c r="Z922" s="1" t="s">
        <v>84</v>
      </c>
      <c r="AA922" s="1" t="s">
        <v>51</v>
      </c>
      <c r="AB922" s="1" t="s">
        <v>1530</v>
      </c>
      <c r="AC922" s="1" t="s">
        <v>37</v>
      </c>
    </row>
    <row r="923" spans="1:29" hidden="1" x14ac:dyDescent="0.25">
      <c r="A923" s="1" t="s">
        <v>33</v>
      </c>
      <c r="B923" s="1" t="s">
        <v>34</v>
      </c>
      <c r="C923" s="2">
        <v>45199</v>
      </c>
      <c r="D923" s="1" t="s">
        <v>73</v>
      </c>
      <c r="E923" s="1" t="s">
        <v>74</v>
      </c>
      <c r="F923" s="1" t="s">
        <v>37</v>
      </c>
      <c r="G923" s="1" t="s">
        <v>997</v>
      </c>
      <c r="H923" s="1" t="s">
        <v>34</v>
      </c>
      <c r="I923" s="3">
        <v>502667</v>
      </c>
      <c r="J923" s="3">
        <v>0</v>
      </c>
      <c r="K923" s="1" t="s">
        <v>40</v>
      </c>
      <c r="L923" s="1" t="s">
        <v>117</v>
      </c>
      <c r="M923" s="1" t="s">
        <v>118</v>
      </c>
      <c r="N923" s="1" t="s">
        <v>79</v>
      </c>
      <c r="O923" s="1" t="s">
        <v>80</v>
      </c>
      <c r="P923" s="1" t="s">
        <v>43</v>
      </c>
      <c r="Q923" s="1" t="s">
        <v>43</v>
      </c>
      <c r="R923" s="3">
        <v>0</v>
      </c>
      <c r="S923" s="1" t="s">
        <v>44</v>
      </c>
      <c r="T923" s="1" t="s">
        <v>45</v>
      </c>
      <c r="U923" s="1" t="s">
        <v>997</v>
      </c>
      <c r="V923" s="1" t="s">
        <v>46</v>
      </c>
      <c r="W923" s="1" t="s">
        <v>81</v>
      </c>
      <c r="X923" s="1" t="s">
        <v>1530</v>
      </c>
      <c r="Y923" s="1" t="s">
        <v>83</v>
      </c>
      <c r="Z923" s="1" t="s">
        <v>84</v>
      </c>
      <c r="AA923" s="1" t="s">
        <v>51</v>
      </c>
      <c r="AB923" s="1" t="s">
        <v>1530</v>
      </c>
      <c r="AC923" s="1" t="s">
        <v>37</v>
      </c>
    </row>
    <row r="924" spans="1:29" hidden="1" x14ac:dyDescent="0.25">
      <c r="A924" s="1" t="s">
        <v>33</v>
      </c>
      <c r="B924" s="1" t="s">
        <v>34</v>
      </c>
      <c r="C924" s="2">
        <v>45199</v>
      </c>
      <c r="D924" s="1" t="s">
        <v>73</v>
      </c>
      <c r="E924" s="1" t="s">
        <v>74</v>
      </c>
      <c r="F924" s="1" t="s">
        <v>37</v>
      </c>
      <c r="G924" s="1" t="s">
        <v>997</v>
      </c>
      <c r="H924" s="1" t="s">
        <v>34</v>
      </c>
      <c r="I924" s="3">
        <v>541334</v>
      </c>
      <c r="J924" s="3">
        <v>0</v>
      </c>
      <c r="K924" s="1" t="s">
        <v>40</v>
      </c>
      <c r="L924" s="1" t="s">
        <v>669</v>
      </c>
      <c r="M924" s="1" t="s">
        <v>670</v>
      </c>
      <c r="N924" s="1" t="s">
        <v>79</v>
      </c>
      <c r="O924" s="1" t="s">
        <v>80</v>
      </c>
      <c r="P924" s="1" t="s">
        <v>43</v>
      </c>
      <c r="Q924" s="1" t="s">
        <v>43</v>
      </c>
      <c r="R924" s="3">
        <v>0</v>
      </c>
      <c r="S924" s="1" t="s">
        <v>44</v>
      </c>
      <c r="T924" s="1" t="s">
        <v>45</v>
      </c>
      <c r="U924" s="1" t="s">
        <v>997</v>
      </c>
      <c r="V924" s="1" t="s">
        <v>46</v>
      </c>
      <c r="W924" s="1" t="s">
        <v>81</v>
      </c>
      <c r="X924" s="1" t="s">
        <v>1530</v>
      </c>
      <c r="Y924" s="1" t="s">
        <v>83</v>
      </c>
      <c r="Z924" s="1" t="s">
        <v>84</v>
      </c>
      <c r="AA924" s="1" t="s">
        <v>51</v>
      </c>
      <c r="AB924" s="1" t="s">
        <v>1530</v>
      </c>
      <c r="AC924" s="1" t="s">
        <v>37</v>
      </c>
    </row>
    <row r="925" spans="1:29" hidden="1" x14ac:dyDescent="0.25">
      <c r="A925" s="1" t="s">
        <v>33</v>
      </c>
      <c r="B925" s="1" t="s">
        <v>34</v>
      </c>
      <c r="C925" s="2">
        <v>45199</v>
      </c>
      <c r="D925" s="1" t="s">
        <v>73</v>
      </c>
      <c r="E925" s="1" t="s">
        <v>74</v>
      </c>
      <c r="F925" s="1" t="s">
        <v>37</v>
      </c>
      <c r="G925" s="1" t="s">
        <v>997</v>
      </c>
      <c r="H925" s="1" t="s">
        <v>34</v>
      </c>
      <c r="I925" s="3">
        <v>348001</v>
      </c>
      <c r="J925" s="3">
        <v>0</v>
      </c>
      <c r="K925" s="1" t="s">
        <v>40</v>
      </c>
      <c r="L925" s="1" t="s">
        <v>1523</v>
      </c>
      <c r="M925" s="1" t="s">
        <v>708</v>
      </c>
      <c r="N925" s="1" t="s">
        <v>79</v>
      </c>
      <c r="O925" s="1" t="s">
        <v>80</v>
      </c>
      <c r="P925" s="1" t="s">
        <v>43</v>
      </c>
      <c r="Q925" s="1" t="s">
        <v>43</v>
      </c>
      <c r="R925" s="3">
        <v>0</v>
      </c>
      <c r="S925" s="1" t="s">
        <v>44</v>
      </c>
      <c r="T925" s="1" t="s">
        <v>45</v>
      </c>
      <c r="U925" s="1" t="s">
        <v>997</v>
      </c>
      <c r="V925" s="1" t="s">
        <v>46</v>
      </c>
      <c r="W925" s="1" t="s">
        <v>81</v>
      </c>
      <c r="X925" s="1" t="s">
        <v>1530</v>
      </c>
      <c r="Y925" s="1" t="s">
        <v>83</v>
      </c>
      <c r="Z925" s="1" t="s">
        <v>84</v>
      </c>
      <c r="AA925" s="1" t="s">
        <v>51</v>
      </c>
      <c r="AB925" s="1" t="s">
        <v>1530</v>
      </c>
      <c r="AC925" s="1" t="s">
        <v>37</v>
      </c>
    </row>
    <row r="926" spans="1:29" hidden="1" x14ac:dyDescent="0.25">
      <c r="A926" s="1" t="s">
        <v>33</v>
      </c>
      <c r="B926" s="1" t="s">
        <v>34</v>
      </c>
      <c r="C926" s="2">
        <v>45199</v>
      </c>
      <c r="D926" s="1" t="s">
        <v>73</v>
      </c>
      <c r="E926" s="1" t="s">
        <v>74</v>
      </c>
      <c r="F926" s="1" t="s">
        <v>37</v>
      </c>
      <c r="G926" s="1" t="s">
        <v>997</v>
      </c>
      <c r="H926" s="1" t="s">
        <v>34</v>
      </c>
      <c r="I926" s="3">
        <v>38667</v>
      </c>
      <c r="J926" s="3">
        <v>0</v>
      </c>
      <c r="K926" s="1" t="s">
        <v>40</v>
      </c>
      <c r="L926" s="1" t="s">
        <v>285</v>
      </c>
      <c r="M926" s="1" t="s">
        <v>286</v>
      </c>
      <c r="N926" s="1" t="s">
        <v>79</v>
      </c>
      <c r="O926" s="1" t="s">
        <v>80</v>
      </c>
      <c r="P926" s="1" t="s">
        <v>43</v>
      </c>
      <c r="Q926" s="1" t="s">
        <v>43</v>
      </c>
      <c r="R926" s="3">
        <v>0</v>
      </c>
      <c r="S926" s="1" t="s">
        <v>44</v>
      </c>
      <c r="T926" s="1" t="s">
        <v>45</v>
      </c>
      <c r="U926" s="1" t="s">
        <v>997</v>
      </c>
      <c r="V926" s="1" t="s">
        <v>46</v>
      </c>
      <c r="W926" s="1" t="s">
        <v>81</v>
      </c>
      <c r="X926" s="1" t="s">
        <v>1530</v>
      </c>
      <c r="Y926" s="1" t="s">
        <v>83</v>
      </c>
      <c r="Z926" s="1" t="s">
        <v>84</v>
      </c>
      <c r="AA926" s="1" t="s">
        <v>51</v>
      </c>
      <c r="AB926" s="1" t="s">
        <v>1530</v>
      </c>
      <c r="AC926" s="1" t="s">
        <v>37</v>
      </c>
    </row>
    <row r="927" spans="1:29" hidden="1" x14ac:dyDescent="0.25">
      <c r="A927" s="1" t="s">
        <v>33</v>
      </c>
      <c r="B927" s="1" t="s">
        <v>34</v>
      </c>
      <c r="C927" s="2">
        <v>45199</v>
      </c>
      <c r="D927" s="1" t="s">
        <v>73</v>
      </c>
      <c r="E927" s="1" t="s">
        <v>74</v>
      </c>
      <c r="F927" s="1" t="s">
        <v>37</v>
      </c>
      <c r="G927" s="1" t="s">
        <v>997</v>
      </c>
      <c r="H927" s="1" t="s">
        <v>34</v>
      </c>
      <c r="I927" s="3">
        <v>425334</v>
      </c>
      <c r="J927" s="3">
        <v>0</v>
      </c>
      <c r="K927" s="1" t="s">
        <v>40</v>
      </c>
      <c r="L927" s="1" t="s">
        <v>125</v>
      </c>
      <c r="M927" s="1" t="s">
        <v>126</v>
      </c>
      <c r="N927" s="1" t="s">
        <v>79</v>
      </c>
      <c r="O927" s="1" t="s">
        <v>80</v>
      </c>
      <c r="P927" s="1" t="s">
        <v>43</v>
      </c>
      <c r="Q927" s="1" t="s">
        <v>43</v>
      </c>
      <c r="R927" s="3">
        <v>0</v>
      </c>
      <c r="S927" s="1" t="s">
        <v>44</v>
      </c>
      <c r="T927" s="1" t="s">
        <v>45</v>
      </c>
      <c r="U927" s="1" t="s">
        <v>997</v>
      </c>
      <c r="V927" s="1" t="s">
        <v>46</v>
      </c>
      <c r="W927" s="1" t="s">
        <v>81</v>
      </c>
      <c r="X927" s="1" t="s">
        <v>1530</v>
      </c>
      <c r="Y927" s="1" t="s">
        <v>83</v>
      </c>
      <c r="Z927" s="1" t="s">
        <v>84</v>
      </c>
      <c r="AA927" s="1" t="s">
        <v>51</v>
      </c>
      <c r="AB927" s="1" t="s">
        <v>1530</v>
      </c>
      <c r="AC927" s="1" t="s">
        <v>37</v>
      </c>
    </row>
    <row r="928" spans="1:29" hidden="1" x14ac:dyDescent="0.25">
      <c r="A928" s="1" t="s">
        <v>33</v>
      </c>
      <c r="B928" s="1" t="s">
        <v>34</v>
      </c>
      <c r="C928" s="2">
        <v>45199</v>
      </c>
      <c r="D928" s="1" t="s">
        <v>73</v>
      </c>
      <c r="E928" s="1" t="s">
        <v>74</v>
      </c>
      <c r="F928" s="1" t="s">
        <v>37</v>
      </c>
      <c r="G928" s="1" t="s">
        <v>997</v>
      </c>
      <c r="H928" s="1" t="s">
        <v>34</v>
      </c>
      <c r="I928" s="3">
        <v>116127</v>
      </c>
      <c r="J928" s="3">
        <v>0</v>
      </c>
      <c r="K928" s="1" t="s">
        <v>40</v>
      </c>
      <c r="L928" s="1" t="s">
        <v>115</v>
      </c>
      <c r="M928" s="1" t="s">
        <v>116</v>
      </c>
      <c r="N928" s="1" t="s">
        <v>79</v>
      </c>
      <c r="O928" s="1" t="s">
        <v>80</v>
      </c>
      <c r="P928" s="1" t="s">
        <v>43</v>
      </c>
      <c r="Q928" s="1" t="s">
        <v>43</v>
      </c>
      <c r="R928" s="3">
        <v>0</v>
      </c>
      <c r="S928" s="1" t="s">
        <v>44</v>
      </c>
      <c r="T928" s="1" t="s">
        <v>45</v>
      </c>
      <c r="U928" s="1" t="s">
        <v>997</v>
      </c>
      <c r="V928" s="1" t="s">
        <v>46</v>
      </c>
      <c r="W928" s="1" t="s">
        <v>81</v>
      </c>
      <c r="X928" s="1" t="s">
        <v>1530</v>
      </c>
      <c r="Y928" s="1" t="s">
        <v>83</v>
      </c>
      <c r="Z928" s="1" t="s">
        <v>84</v>
      </c>
      <c r="AA928" s="1" t="s">
        <v>51</v>
      </c>
      <c r="AB928" s="1" t="s">
        <v>1530</v>
      </c>
      <c r="AC928" s="1" t="s">
        <v>37</v>
      </c>
    </row>
    <row r="929" spans="1:29" hidden="1" x14ac:dyDescent="0.25">
      <c r="A929" s="1" t="s">
        <v>33</v>
      </c>
      <c r="B929" s="1" t="s">
        <v>34</v>
      </c>
      <c r="C929" s="2">
        <v>45199</v>
      </c>
      <c r="D929" s="1" t="s">
        <v>73</v>
      </c>
      <c r="E929" s="1" t="s">
        <v>74</v>
      </c>
      <c r="F929" s="1" t="s">
        <v>37</v>
      </c>
      <c r="G929" s="1" t="s">
        <v>997</v>
      </c>
      <c r="H929" s="1" t="s">
        <v>34</v>
      </c>
      <c r="I929" s="3">
        <v>38667</v>
      </c>
      <c r="J929" s="3">
        <v>0</v>
      </c>
      <c r="K929" s="1" t="s">
        <v>40</v>
      </c>
      <c r="L929" s="1" t="s">
        <v>601</v>
      </c>
      <c r="M929" s="1" t="s">
        <v>602</v>
      </c>
      <c r="N929" s="1" t="s">
        <v>79</v>
      </c>
      <c r="O929" s="1" t="s">
        <v>80</v>
      </c>
      <c r="P929" s="1" t="s">
        <v>43</v>
      </c>
      <c r="Q929" s="1" t="s">
        <v>43</v>
      </c>
      <c r="R929" s="3">
        <v>0</v>
      </c>
      <c r="S929" s="1" t="s">
        <v>44</v>
      </c>
      <c r="T929" s="1" t="s">
        <v>45</v>
      </c>
      <c r="U929" s="1" t="s">
        <v>997</v>
      </c>
      <c r="V929" s="1" t="s">
        <v>46</v>
      </c>
      <c r="W929" s="1" t="s">
        <v>81</v>
      </c>
      <c r="X929" s="1" t="s">
        <v>1530</v>
      </c>
      <c r="Y929" s="1" t="s">
        <v>83</v>
      </c>
      <c r="Z929" s="1" t="s">
        <v>84</v>
      </c>
      <c r="AA929" s="1" t="s">
        <v>51</v>
      </c>
      <c r="AB929" s="1" t="s">
        <v>1530</v>
      </c>
      <c r="AC929" s="1" t="s">
        <v>37</v>
      </c>
    </row>
    <row r="930" spans="1:29" hidden="1" x14ac:dyDescent="0.25">
      <c r="A930" s="1" t="s">
        <v>33</v>
      </c>
      <c r="B930" s="1" t="s">
        <v>34</v>
      </c>
      <c r="C930" s="2">
        <v>45199</v>
      </c>
      <c r="D930" s="1" t="s">
        <v>73</v>
      </c>
      <c r="E930" s="1" t="s">
        <v>74</v>
      </c>
      <c r="F930" s="1" t="s">
        <v>37</v>
      </c>
      <c r="G930" s="1" t="s">
        <v>997</v>
      </c>
      <c r="H930" s="1" t="s">
        <v>34</v>
      </c>
      <c r="I930" s="3">
        <v>100273</v>
      </c>
      <c r="J930" s="3">
        <v>0</v>
      </c>
      <c r="K930" s="1" t="s">
        <v>40</v>
      </c>
      <c r="L930" s="1" t="s">
        <v>248</v>
      </c>
      <c r="M930" s="1" t="s">
        <v>249</v>
      </c>
      <c r="N930" s="1" t="s">
        <v>79</v>
      </c>
      <c r="O930" s="1" t="s">
        <v>80</v>
      </c>
      <c r="P930" s="1" t="s">
        <v>43</v>
      </c>
      <c r="Q930" s="1" t="s">
        <v>43</v>
      </c>
      <c r="R930" s="3">
        <v>0</v>
      </c>
      <c r="S930" s="1" t="s">
        <v>44</v>
      </c>
      <c r="T930" s="1" t="s">
        <v>45</v>
      </c>
      <c r="U930" s="1" t="s">
        <v>997</v>
      </c>
      <c r="V930" s="1" t="s">
        <v>46</v>
      </c>
      <c r="W930" s="1" t="s">
        <v>81</v>
      </c>
      <c r="X930" s="1" t="s">
        <v>1530</v>
      </c>
      <c r="Y930" s="1" t="s">
        <v>83</v>
      </c>
      <c r="Z930" s="1" t="s">
        <v>84</v>
      </c>
      <c r="AA930" s="1" t="s">
        <v>51</v>
      </c>
      <c r="AB930" s="1" t="s">
        <v>1530</v>
      </c>
      <c r="AC930" s="1" t="s">
        <v>37</v>
      </c>
    </row>
    <row r="931" spans="1:29" hidden="1" x14ac:dyDescent="0.25">
      <c r="A931" s="1" t="s">
        <v>33</v>
      </c>
      <c r="B931" s="1" t="s">
        <v>34</v>
      </c>
      <c r="C931" s="2">
        <v>45199</v>
      </c>
      <c r="D931" s="1" t="s">
        <v>73</v>
      </c>
      <c r="E931" s="1" t="s">
        <v>74</v>
      </c>
      <c r="F931" s="1" t="s">
        <v>37</v>
      </c>
      <c r="G931" s="1" t="s">
        <v>997</v>
      </c>
      <c r="H931" s="1" t="s">
        <v>34</v>
      </c>
      <c r="I931" s="3">
        <v>683682</v>
      </c>
      <c r="J931" s="3">
        <v>0</v>
      </c>
      <c r="K931" s="1" t="s">
        <v>40</v>
      </c>
      <c r="L931" s="1" t="s">
        <v>91</v>
      </c>
      <c r="M931" s="1" t="s">
        <v>92</v>
      </c>
      <c r="N931" s="1" t="s">
        <v>79</v>
      </c>
      <c r="O931" s="1" t="s">
        <v>80</v>
      </c>
      <c r="P931" s="1" t="s">
        <v>43</v>
      </c>
      <c r="Q931" s="1" t="s">
        <v>43</v>
      </c>
      <c r="R931" s="3">
        <v>0</v>
      </c>
      <c r="S931" s="1" t="s">
        <v>44</v>
      </c>
      <c r="T931" s="1" t="s">
        <v>45</v>
      </c>
      <c r="U931" s="1" t="s">
        <v>997</v>
      </c>
      <c r="V931" s="1" t="s">
        <v>46</v>
      </c>
      <c r="W931" s="1" t="s">
        <v>81</v>
      </c>
      <c r="X931" s="1" t="s">
        <v>1530</v>
      </c>
      <c r="Y931" s="1" t="s">
        <v>83</v>
      </c>
      <c r="Z931" s="1" t="s">
        <v>84</v>
      </c>
      <c r="AA931" s="1" t="s">
        <v>51</v>
      </c>
      <c r="AB931" s="1" t="s">
        <v>1530</v>
      </c>
      <c r="AC931" s="1" t="s">
        <v>37</v>
      </c>
    </row>
    <row r="932" spans="1:29" hidden="1" x14ac:dyDescent="0.25">
      <c r="A932" s="1" t="s">
        <v>33</v>
      </c>
      <c r="B932" s="1" t="s">
        <v>34</v>
      </c>
      <c r="C932" s="2">
        <v>45199</v>
      </c>
      <c r="D932" s="1" t="s">
        <v>73</v>
      </c>
      <c r="E932" s="1" t="s">
        <v>74</v>
      </c>
      <c r="F932" s="1" t="s">
        <v>37</v>
      </c>
      <c r="G932" s="1" t="s">
        <v>997</v>
      </c>
      <c r="H932" s="1" t="s">
        <v>34</v>
      </c>
      <c r="I932" s="3">
        <v>415074</v>
      </c>
      <c r="J932" s="3">
        <v>0</v>
      </c>
      <c r="K932" s="1" t="s">
        <v>40</v>
      </c>
      <c r="L932" s="1" t="s">
        <v>1433</v>
      </c>
      <c r="M932" s="1" t="s">
        <v>806</v>
      </c>
      <c r="N932" s="1" t="s">
        <v>79</v>
      </c>
      <c r="O932" s="1" t="s">
        <v>80</v>
      </c>
      <c r="P932" s="1" t="s">
        <v>43</v>
      </c>
      <c r="Q932" s="1" t="s">
        <v>43</v>
      </c>
      <c r="R932" s="3">
        <v>0</v>
      </c>
      <c r="S932" s="1" t="s">
        <v>44</v>
      </c>
      <c r="T932" s="1" t="s">
        <v>45</v>
      </c>
      <c r="U932" s="1" t="s">
        <v>997</v>
      </c>
      <c r="V932" s="1" t="s">
        <v>46</v>
      </c>
      <c r="W932" s="1" t="s">
        <v>81</v>
      </c>
      <c r="X932" s="1" t="s">
        <v>1530</v>
      </c>
      <c r="Y932" s="1" t="s">
        <v>83</v>
      </c>
      <c r="Z932" s="1" t="s">
        <v>84</v>
      </c>
      <c r="AA932" s="1" t="s">
        <v>51</v>
      </c>
      <c r="AB932" s="1" t="s">
        <v>1530</v>
      </c>
      <c r="AC932" s="1" t="s">
        <v>37</v>
      </c>
    </row>
    <row r="933" spans="1:29" hidden="1" x14ac:dyDescent="0.25">
      <c r="A933" s="1" t="s">
        <v>33</v>
      </c>
      <c r="B933" s="1" t="s">
        <v>34</v>
      </c>
      <c r="C933" s="2">
        <v>45199</v>
      </c>
      <c r="D933" s="1" t="s">
        <v>73</v>
      </c>
      <c r="E933" s="1" t="s">
        <v>74</v>
      </c>
      <c r="F933" s="1" t="s">
        <v>37</v>
      </c>
      <c r="G933" s="1" t="s">
        <v>997</v>
      </c>
      <c r="H933" s="1" t="s">
        <v>34</v>
      </c>
      <c r="I933" s="3">
        <v>2941120</v>
      </c>
      <c r="J933" s="3">
        <v>0</v>
      </c>
      <c r="K933" s="1" t="s">
        <v>40</v>
      </c>
      <c r="L933" s="1" t="s">
        <v>1455</v>
      </c>
      <c r="M933" s="1" t="s">
        <v>1456</v>
      </c>
      <c r="N933" s="1" t="s">
        <v>1457</v>
      </c>
      <c r="O933" s="1" t="s">
        <v>1458</v>
      </c>
      <c r="P933" s="1" t="s">
        <v>43</v>
      </c>
      <c r="Q933" s="1" t="s">
        <v>43</v>
      </c>
      <c r="R933" s="3">
        <v>0</v>
      </c>
      <c r="S933" s="1" t="s">
        <v>44</v>
      </c>
      <c r="T933" s="1" t="s">
        <v>45</v>
      </c>
      <c r="U933" s="1" t="s">
        <v>997</v>
      </c>
      <c r="V933" s="1" t="s">
        <v>46</v>
      </c>
      <c r="W933" s="1" t="s">
        <v>81</v>
      </c>
      <c r="X933" s="1" t="s">
        <v>1530</v>
      </c>
      <c r="Y933" s="1" t="s">
        <v>83</v>
      </c>
      <c r="Z933" s="1" t="s">
        <v>84</v>
      </c>
      <c r="AA933" s="1" t="s">
        <v>51</v>
      </c>
      <c r="AB933" s="1" t="s">
        <v>1530</v>
      </c>
      <c r="AC933" s="1" t="s">
        <v>37</v>
      </c>
    </row>
    <row r="934" spans="1:29" hidden="1" x14ac:dyDescent="0.25">
      <c r="A934" s="1" t="s">
        <v>33</v>
      </c>
      <c r="B934" s="1" t="s">
        <v>34</v>
      </c>
      <c r="C934" s="2">
        <v>45199</v>
      </c>
      <c r="D934" s="1" t="s">
        <v>73</v>
      </c>
      <c r="E934" s="1" t="s">
        <v>74</v>
      </c>
      <c r="F934" s="1" t="s">
        <v>37</v>
      </c>
      <c r="G934" s="1" t="s">
        <v>997</v>
      </c>
      <c r="H934" s="1" t="s">
        <v>34</v>
      </c>
      <c r="I934" s="3">
        <v>116000</v>
      </c>
      <c r="J934" s="3">
        <v>0</v>
      </c>
      <c r="K934" s="1" t="s">
        <v>40</v>
      </c>
      <c r="L934" s="1" t="s">
        <v>1531</v>
      </c>
      <c r="M934" s="1" t="s">
        <v>711</v>
      </c>
      <c r="N934" s="1" t="s">
        <v>89</v>
      </c>
      <c r="O934" s="1" t="s">
        <v>90</v>
      </c>
      <c r="P934" s="1" t="s">
        <v>43</v>
      </c>
      <c r="Q934" s="1" t="s">
        <v>43</v>
      </c>
      <c r="R934" s="3">
        <v>0</v>
      </c>
      <c r="S934" s="1" t="s">
        <v>44</v>
      </c>
      <c r="T934" s="1" t="s">
        <v>45</v>
      </c>
      <c r="U934" s="1" t="s">
        <v>997</v>
      </c>
      <c r="V934" s="1" t="s">
        <v>46</v>
      </c>
      <c r="W934" s="1" t="s">
        <v>81</v>
      </c>
      <c r="X934" s="1" t="s">
        <v>1530</v>
      </c>
      <c r="Y934" s="1" t="s">
        <v>83</v>
      </c>
      <c r="Z934" s="1" t="s">
        <v>84</v>
      </c>
      <c r="AA934" s="1" t="s">
        <v>51</v>
      </c>
      <c r="AB934" s="1" t="s">
        <v>1530</v>
      </c>
      <c r="AC934" s="1" t="s">
        <v>37</v>
      </c>
    </row>
    <row r="935" spans="1:29" hidden="1" x14ac:dyDescent="0.25">
      <c r="A935" s="1" t="s">
        <v>33</v>
      </c>
      <c r="B935" s="1" t="s">
        <v>34</v>
      </c>
      <c r="C935" s="2">
        <v>45199</v>
      </c>
      <c r="D935" s="1" t="s">
        <v>73</v>
      </c>
      <c r="E935" s="1" t="s">
        <v>74</v>
      </c>
      <c r="F935" s="1" t="s">
        <v>37</v>
      </c>
      <c r="G935" s="1" t="s">
        <v>997</v>
      </c>
      <c r="H935" s="1" t="s">
        <v>34</v>
      </c>
      <c r="I935" s="3">
        <v>580000</v>
      </c>
      <c r="J935" s="3">
        <v>0</v>
      </c>
      <c r="K935" s="1" t="s">
        <v>40</v>
      </c>
      <c r="L935" s="1" t="s">
        <v>1491</v>
      </c>
      <c r="M935" s="1" t="s">
        <v>634</v>
      </c>
      <c r="N935" s="1" t="s">
        <v>89</v>
      </c>
      <c r="O935" s="1" t="s">
        <v>90</v>
      </c>
      <c r="P935" s="1" t="s">
        <v>43</v>
      </c>
      <c r="Q935" s="1" t="s">
        <v>43</v>
      </c>
      <c r="R935" s="3">
        <v>0</v>
      </c>
      <c r="S935" s="1" t="s">
        <v>44</v>
      </c>
      <c r="T935" s="1" t="s">
        <v>45</v>
      </c>
      <c r="U935" s="1" t="s">
        <v>997</v>
      </c>
      <c r="V935" s="1" t="s">
        <v>46</v>
      </c>
      <c r="W935" s="1" t="s">
        <v>81</v>
      </c>
      <c r="X935" s="1" t="s">
        <v>1530</v>
      </c>
      <c r="Y935" s="1" t="s">
        <v>83</v>
      </c>
      <c r="Z935" s="1" t="s">
        <v>84</v>
      </c>
      <c r="AA935" s="1" t="s">
        <v>51</v>
      </c>
      <c r="AB935" s="1" t="s">
        <v>1530</v>
      </c>
      <c r="AC935" s="1" t="s">
        <v>37</v>
      </c>
    </row>
    <row r="936" spans="1:29" hidden="1" x14ac:dyDescent="0.25">
      <c r="A936" s="1" t="s">
        <v>33</v>
      </c>
      <c r="B936" s="1" t="s">
        <v>34</v>
      </c>
      <c r="C936" s="2">
        <v>45199</v>
      </c>
      <c r="D936" s="1" t="s">
        <v>73</v>
      </c>
      <c r="E936" s="1" t="s">
        <v>74</v>
      </c>
      <c r="F936" s="1" t="s">
        <v>37</v>
      </c>
      <c r="G936" s="1" t="s">
        <v>997</v>
      </c>
      <c r="H936" s="1" t="s">
        <v>34</v>
      </c>
      <c r="I936" s="3">
        <v>221827</v>
      </c>
      <c r="J936" s="3">
        <v>0</v>
      </c>
      <c r="K936" s="1" t="s">
        <v>40</v>
      </c>
      <c r="L936" s="1" t="s">
        <v>727</v>
      </c>
      <c r="M936" s="1" t="s">
        <v>728</v>
      </c>
      <c r="N936" s="1" t="s">
        <v>422</v>
      </c>
      <c r="O936" s="1" t="s">
        <v>423</v>
      </c>
      <c r="P936" s="1" t="s">
        <v>43</v>
      </c>
      <c r="Q936" s="1" t="s">
        <v>43</v>
      </c>
      <c r="R936" s="3">
        <v>0</v>
      </c>
      <c r="S936" s="1" t="s">
        <v>44</v>
      </c>
      <c r="T936" s="1" t="s">
        <v>45</v>
      </c>
      <c r="U936" s="1" t="s">
        <v>997</v>
      </c>
      <c r="V936" s="1" t="s">
        <v>46</v>
      </c>
      <c r="W936" s="1" t="s">
        <v>81</v>
      </c>
      <c r="X936" s="1" t="s">
        <v>1530</v>
      </c>
      <c r="Y936" s="1" t="s">
        <v>83</v>
      </c>
      <c r="Z936" s="1" t="s">
        <v>84</v>
      </c>
      <c r="AA936" s="1" t="s">
        <v>51</v>
      </c>
      <c r="AB936" s="1" t="s">
        <v>1530</v>
      </c>
      <c r="AC936" s="1" t="s">
        <v>37</v>
      </c>
    </row>
    <row r="937" spans="1:29" hidden="1" x14ac:dyDescent="0.25">
      <c r="A937" s="1" t="s">
        <v>33</v>
      </c>
      <c r="B937" s="1" t="s">
        <v>34</v>
      </c>
      <c r="C937" s="2">
        <v>45199</v>
      </c>
      <c r="D937" s="1" t="s">
        <v>73</v>
      </c>
      <c r="E937" s="1" t="s">
        <v>74</v>
      </c>
      <c r="F937" s="1" t="s">
        <v>37</v>
      </c>
      <c r="G937" s="1" t="s">
        <v>997</v>
      </c>
      <c r="H937" s="1" t="s">
        <v>34</v>
      </c>
      <c r="I937" s="3">
        <v>77334</v>
      </c>
      <c r="J937" s="3">
        <v>0</v>
      </c>
      <c r="K937" s="1" t="s">
        <v>40</v>
      </c>
      <c r="L937" s="1" t="s">
        <v>131</v>
      </c>
      <c r="M937" s="1" t="s">
        <v>132</v>
      </c>
      <c r="N937" s="1" t="s">
        <v>79</v>
      </c>
      <c r="O937" s="1" t="s">
        <v>80</v>
      </c>
      <c r="P937" s="1" t="s">
        <v>43</v>
      </c>
      <c r="Q937" s="1" t="s">
        <v>43</v>
      </c>
      <c r="R937" s="3">
        <v>0</v>
      </c>
      <c r="S937" s="1" t="s">
        <v>44</v>
      </c>
      <c r="T937" s="1" t="s">
        <v>45</v>
      </c>
      <c r="U937" s="1" t="s">
        <v>997</v>
      </c>
      <c r="V937" s="1" t="s">
        <v>46</v>
      </c>
      <c r="W937" s="1" t="s">
        <v>81</v>
      </c>
      <c r="X937" s="1" t="s">
        <v>1530</v>
      </c>
      <c r="Y937" s="1" t="s">
        <v>83</v>
      </c>
      <c r="Z937" s="1" t="s">
        <v>84</v>
      </c>
      <c r="AA937" s="1" t="s">
        <v>51</v>
      </c>
      <c r="AB937" s="1" t="s">
        <v>1530</v>
      </c>
      <c r="AC937" s="1" t="s">
        <v>37</v>
      </c>
    </row>
    <row r="938" spans="1:29" hidden="1" x14ac:dyDescent="0.25">
      <c r="A938" s="1" t="s">
        <v>33</v>
      </c>
      <c r="B938" s="1" t="s">
        <v>34</v>
      </c>
      <c r="C938" s="2">
        <v>45199</v>
      </c>
      <c r="D938" s="1" t="s">
        <v>73</v>
      </c>
      <c r="E938" s="1" t="s">
        <v>74</v>
      </c>
      <c r="F938" s="1" t="s">
        <v>37</v>
      </c>
      <c r="G938" s="1" t="s">
        <v>997</v>
      </c>
      <c r="H938" s="1" t="s">
        <v>34</v>
      </c>
      <c r="I938" s="3">
        <v>116000</v>
      </c>
      <c r="J938" s="3">
        <v>0</v>
      </c>
      <c r="K938" s="1" t="s">
        <v>40</v>
      </c>
      <c r="L938" s="1" t="s">
        <v>77</v>
      </c>
      <c r="M938" s="1" t="s">
        <v>78</v>
      </c>
      <c r="N938" s="1" t="s">
        <v>79</v>
      </c>
      <c r="O938" s="1" t="s">
        <v>80</v>
      </c>
      <c r="P938" s="1" t="s">
        <v>43</v>
      </c>
      <c r="Q938" s="1" t="s">
        <v>43</v>
      </c>
      <c r="R938" s="3">
        <v>0</v>
      </c>
      <c r="S938" s="1" t="s">
        <v>44</v>
      </c>
      <c r="T938" s="1" t="s">
        <v>45</v>
      </c>
      <c r="U938" s="1" t="s">
        <v>997</v>
      </c>
      <c r="V938" s="1" t="s">
        <v>46</v>
      </c>
      <c r="W938" s="1" t="s">
        <v>81</v>
      </c>
      <c r="X938" s="1" t="s">
        <v>1530</v>
      </c>
      <c r="Y938" s="1" t="s">
        <v>83</v>
      </c>
      <c r="Z938" s="1" t="s">
        <v>84</v>
      </c>
      <c r="AA938" s="1" t="s">
        <v>51</v>
      </c>
      <c r="AB938" s="1" t="s">
        <v>1530</v>
      </c>
      <c r="AC938" s="1" t="s">
        <v>37</v>
      </c>
    </row>
    <row r="939" spans="1:29" hidden="1" x14ac:dyDescent="0.25">
      <c r="A939" s="1" t="s">
        <v>33</v>
      </c>
      <c r="B939" s="1" t="s">
        <v>34</v>
      </c>
      <c r="C939" s="2">
        <v>45199</v>
      </c>
      <c r="D939" s="1" t="s">
        <v>73</v>
      </c>
      <c r="E939" s="1" t="s">
        <v>74</v>
      </c>
      <c r="F939" s="1" t="s">
        <v>37</v>
      </c>
      <c r="G939" s="1" t="s">
        <v>997</v>
      </c>
      <c r="H939" s="1" t="s">
        <v>34</v>
      </c>
      <c r="I939" s="3">
        <v>502667</v>
      </c>
      <c r="J939" s="3">
        <v>0</v>
      </c>
      <c r="K939" s="1" t="s">
        <v>40</v>
      </c>
      <c r="L939" s="1" t="s">
        <v>113</v>
      </c>
      <c r="M939" s="1" t="s">
        <v>114</v>
      </c>
      <c r="N939" s="1" t="s">
        <v>79</v>
      </c>
      <c r="O939" s="1" t="s">
        <v>80</v>
      </c>
      <c r="P939" s="1" t="s">
        <v>43</v>
      </c>
      <c r="Q939" s="1" t="s">
        <v>43</v>
      </c>
      <c r="R939" s="3">
        <v>0</v>
      </c>
      <c r="S939" s="1" t="s">
        <v>44</v>
      </c>
      <c r="T939" s="1" t="s">
        <v>45</v>
      </c>
      <c r="U939" s="1" t="s">
        <v>997</v>
      </c>
      <c r="V939" s="1" t="s">
        <v>46</v>
      </c>
      <c r="W939" s="1" t="s">
        <v>81</v>
      </c>
      <c r="X939" s="1" t="s">
        <v>1530</v>
      </c>
      <c r="Y939" s="1" t="s">
        <v>83</v>
      </c>
      <c r="Z939" s="1" t="s">
        <v>84</v>
      </c>
      <c r="AA939" s="1" t="s">
        <v>51</v>
      </c>
      <c r="AB939" s="1" t="s">
        <v>1530</v>
      </c>
      <c r="AC939" s="1" t="s">
        <v>37</v>
      </c>
    </row>
    <row r="940" spans="1:29" hidden="1" x14ac:dyDescent="0.25">
      <c r="A940" s="1" t="s">
        <v>33</v>
      </c>
      <c r="B940" s="1" t="s">
        <v>34</v>
      </c>
      <c r="C940" s="2">
        <v>45199</v>
      </c>
      <c r="D940" s="1" t="s">
        <v>73</v>
      </c>
      <c r="E940" s="1" t="s">
        <v>74</v>
      </c>
      <c r="F940" s="1" t="s">
        <v>37</v>
      </c>
      <c r="G940" s="1" t="s">
        <v>997</v>
      </c>
      <c r="H940" s="1" t="s">
        <v>34</v>
      </c>
      <c r="I940" s="3">
        <v>580000</v>
      </c>
      <c r="J940" s="3">
        <v>0</v>
      </c>
      <c r="K940" s="1" t="s">
        <v>40</v>
      </c>
      <c r="L940" s="1" t="s">
        <v>117</v>
      </c>
      <c r="M940" s="1" t="s">
        <v>118</v>
      </c>
      <c r="N940" s="1" t="s">
        <v>79</v>
      </c>
      <c r="O940" s="1" t="s">
        <v>80</v>
      </c>
      <c r="P940" s="1" t="s">
        <v>43</v>
      </c>
      <c r="Q940" s="1" t="s">
        <v>43</v>
      </c>
      <c r="R940" s="3">
        <v>0</v>
      </c>
      <c r="S940" s="1" t="s">
        <v>44</v>
      </c>
      <c r="T940" s="1" t="s">
        <v>45</v>
      </c>
      <c r="U940" s="1" t="s">
        <v>997</v>
      </c>
      <c r="V940" s="1" t="s">
        <v>46</v>
      </c>
      <c r="W940" s="1" t="s">
        <v>81</v>
      </c>
      <c r="X940" s="1" t="s">
        <v>1530</v>
      </c>
      <c r="Y940" s="1" t="s">
        <v>83</v>
      </c>
      <c r="Z940" s="1" t="s">
        <v>84</v>
      </c>
      <c r="AA940" s="1" t="s">
        <v>51</v>
      </c>
      <c r="AB940" s="1" t="s">
        <v>1530</v>
      </c>
      <c r="AC940" s="1" t="s">
        <v>37</v>
      </c>
    </row>
    <row r="941" spans="1:29" hidden="1" x14ac:dyDescent="0.25">
      <c r="A941" s="1" t="s">
        <v>33</v>
      </c>
      <c r="B941" s="1" t="s">
        <v>34</v>
      </c>
      <c r="C941" s="2">
        <v>45199</v>
      </c>
      <c r="D941" s="1" t="s">
        <v>73</v>
      </c>
      <c r="E941" s="1" t="s">
        <v>74</v>
      </c>
      <c r="F941" s="1" t="s">
        <v>37</v>
      </c>
      <c r="G941" s="1" t="s">
        <v>997</v>
      </c>
      <c r="H941" s="1" t="s">
        <v>34</v>
      </c>
      <c r="I941" s="3">
        <v>541334</v>
      </c>
      <c r="J941" s="3">
        <v>0</v>
      </c>
      <c r="K941" s="1" t="s">
        <v>40</v>
      </c>
      <c r="L941" s="1" t="s">
        <v>669</v>
      </c>
      <c r="M941" s="1" t="s">
        <v>670</v>
      </c>
      <c r="N941" s="1" t="s">
        <v>79</v>
      </c>
      <c r="O941" s="1" t="s">
        <v>80</v>
      </c>
      <c r="P941" s="1" t="s">
        <v>43</v>
      </c>
      <c r="Q941" s="1" t="s">
        <v>43</v>
      </c>
      <c r="R941" s="3">
        <v>0</v>
      </c>
      <c r="S941" s="1" t="s">
        <v>44</v>
      </c>
      <c r="T941" s="1" t="s">
        <v>45</v>
      </c>
      <c r="U941" s="1" t="s">
        <v>997</v>
      </c>
      <c r="V941" s="1" t="s">
        <v>46</v>
      </c>
      <c r="W941" s="1" t="s">
        <v>81</v>
      </c>
      <c r="X941" s="1" t="s">
        <v>1530</v>
      </c>
      <c r="Y941" s="1" t="s">
        <v>83</v>
      </c>
      <c r="Z941" s="1" t="s">
        <v>84</v>
      </c>
      <c r="AA941" s="1" t="s">
        <v>51</v>
      </c>
      <c r="AB941" s="1" t="s">
        <v>1530</v>
      </c>
      <c r="AC941" s="1" t="s">
        <v>37</v>
      </c>
    </row>
    <row r="942" spans="1:29" hidden="1" x14ac:dyDescent="0.25">
      <c r="A942" s="1" t="s">
        <v>33</v>
      </c>
      <c r="B942" s="1" t="s">
        <v>34</v>
      </c>
      <c r="C942" s="2">
        <v>45199</v>
      </c>
      <c r="D942" s="1" t="s">
        <v>73</v>
      </c>
      <c r="E942" s="1" t="s">
        <v>74</v>
      </c>
      <c r="F942" s="1" t="s">
        <v>37</v>
      </c>
      <c r="G942" s="1" t="s">
        <v>997</v>
      </c>
      <c r="H942" s="1" t="s">
        <v>34</v>
      </c>
      <c r="I942" s="3">
        <v>193334</v>
      </c>
      <c r="J942" s="3">
        <v>0</v>
      </c>
      <c r="K942" s="1" t="s">
        <v>40</v>
      </c>
      <c r="L942" s="1" t="s">
        <v>125</v>
      </c>
      <c r="M942" s="1" t="s">
        <v>126</v>
      </c>
      <c r="N942" s="1" t="s">
        <v>79</v>
      </c>
      <c r="O942" s="1" t="s">
        <v>80</v>
      </c>
      <c r="P942" s="1" t="s">
        <v>43</v>
      </c>
      <c r="Q942" s="1" t="s">
        <v>43</v>
      </c>
      <c r="R942" s="3">
        <v>0</v>
      </c>
      <c r="S942" s="1" t="s">
        <v>44</v>
      </c>
      <c r="T942" s="1" t="s">
        <v>45</v>
      </c>
      <c r="U942" s="1" t="s">
        <v>997</v>
      </c>
      <c r="V942" s="1" t="s">
        <v>46</v>
      </c>
      <c r="W942" s="1" t="s">
        <v>81</v>
      </c>
      <c r="X942" s="1" t="s">
        <v>1530</v>
      </c>
      <c r="Y942" s="1" t="s">
        <v>83</v>
      </c>
      <c r="Z942" s="1" t="s">
        <v>84</v>
      </c>
      <c r="AA942" s="1" t="s">
        <v>51</v>
      </c>
      <c r="AB942" s="1" t="s">
        <v>1530</v>
      </c>
      <c r="AC942" s="1" t="s">
        <v>37</v>
      </c>
    </row>
    <row r="943" spans="1:29" hidden="1" x14ac:dyDescent="0.25">
      <c r="A943" s="1" t="s">
        <v>33</v>
      </c>
      <c r="B943" s="1" t="s">
        <v>34</v>
      </c>
      <c r="C943" s="2">
        <v>45199</v>
      </c>
      <c r="D943" s="1" t="s">
        <v>73</v>
      </c>
      <c r="E943" s="1" t="s">
        <v>74</v>
      </c>
      <c r="F943" s="1" t="s">
        <v>37</v>
      </c>
      <c r="G943" s="1" t="s">
        <v>997</v>
      </c>
      <c r="H943" s="1" t="s">
        <v>34</v>
      </c>
      <c r="I943" s="3">
        <v>502667</v>
      </c>
      <c r="J943" s="3">
        <v>0</v>
      </c>
      <c r="K943" s="1" t="s">
        <v>40</v>
      </c>
      <c r="L943" s="1" t="s">
        <v>601</v>
      </c>
      <c r="M943" s="1" t="s">
        <v>602</v>
      </c>
      <c r="N943" s="1" t="s">
        <v>79</v>
      </c>
      <c r="O943" s="1" t="s">
        <v>80</v>
      </c>
      <c r="P943" s="1" t="s">
        <v>43</v>
      </c>
      <c r="Q943" s="1" t="s">
        <v>43</v>
      </c>
      <c r="R943" s="3">
        <v>0</v>
      </c>
      <c r="S943" s="1" t="s">
        <v>44</v>
      </c>
      <c r="T943" s="1" t="s">
        <v>45</v>
      </c>
      <c r="U943" s="1" t="s">
        <v>997</v>
      </c>
      <c r="V943" s="1" t="s">
        <v>46</v>
      </c>
      <c r="W943" s="1" t="s">
        <v>81</v>
      </c>
      <c r="X943" s="1" t="s">
        <v>1530</v>
      </c>
      <c r="Y943" s="1" t="s">
        <v>83</v>
      </c>
      <c r="Z943" s="1" t="s">
        <v>84</v>
      </c>
      <c r="AA943" s="1" t="s">
        <v>51</v>
      </c>
      <c r="AB943" s="1" t="s">
        <v>1530</v>
      </c>
      <c r="AC943" s="1" t="s">
        <v>37</v>
      </c>
    </row>
    <row r="944" spans="1:29" hidden="1" x14ac:dyDescent="0.25">
      <c r="A944" s="1" t="s">
        <v>33</v>
      </c>
      <c r="B944" s="1" t="s">
        <v>34</v>
      </c>
      <c r="C944" s="2">
        <v>45199</v>
      </c>
      <c r="D944" s="1" t="s">
        <v>73</v>
      </c>
      <c r="E944" s="1" t="s">
        <v>74</v>
      </c>
      <c r="F944" s="1" t="s">
        <v>37</v>
      </c>
      <c r="G944" s="1" t="s">
        <v>997</v>
      </c>
      <c r="H944" s="1" t="s">
        <v>34</v>
      </c>
      <c r="I944" s="3">
        <v>43311</v>
      </c>
      <c r="J944" s="3">
        <v>0</v>
      </c>
      <c r="K944" s="1" t="s">
        <v>40</v>
      </c>
      <c r="L944" s="1" t="s">
        <v>820</v>
      </c>
      <c r="M944" s="1" t="s">
        <v>821</v>
      </c>
      <c r="N944" s="1" t="s">
        <v>79</v>
      </c>
      <c r="O944" s="1" t="s">
        <v>80</v>
      </c>
      <c r="P944" s="1" t="s">
        <v>43</v>
      </c>
      <c r="Q944" s="1" t="s">
        <v>43</v>
      </c>
      <c r="R944" s="3">
        <v>0</v>
      </c>
      <c r="S944" s="1" t="s">
        <v>44</v>
      </c>
      <c r="T944" s="1" t="s">
        <v>45</v>
      </c>
      <c r="U944" s="1" t="s">
        <v>997</v>
      </c>
      <c r="V944" s="1" t="s">
        <v>46</v>
      </c>
      <c r="W944" s="1" t="s">
        <v>81</v>
      </c>
      <c r="X944" s="1" t="s">
        <v>1530</v>
      </c>
      <c r="Y944" s="1" t="s">
        <v>83</v>
      </c>
      <c r="Z944" s="1" t="s">
        <v>84</v>
      </c>
      <c r="AA944" s="1" t="s">
        <v>51</v>
      </c>
      <c r="AB944" s="1" t="s">
        <v>1530</v>
      </c>
      <c r="AC944" s="1" t="s">
        <v>37</v>
      </c>
    </row>
    <row r="945" spans="1:29" hidden="1" x14ac:dyDescent="0.25">
      <c r="A945" s="1" t="s">
        <v>33</v>
      </c>
      <c r="B945" s="1" t="s">
        <v>34</v>
      </c>
      <c r="C945" s="2">
        <v>45199</v>
      </c>
      <c r="D945" s="1" t="s">
        <v>73</v>
      </c>
      <c r="E945" s="1" t="s">
        <v>74</v>
      </c>
      <c r="F945" s="1" t="s">
        <v>37</v>
      </c>
      <c r="G945" s="1" t="s">
        <v>997</v>
      </c>
      <c r="H945" s="1" t="s">
        <v>34</v>
      </c>
      <c r="I945" s="3">
        <v>601636</v>
      </c>
      <c r="J945" s="3">
        <v>0</v>
      </c>
      <c r="K945" s="1" t="s">
        <v>40</v>
      </c>
      <c r="L945" s="1" t="s">
        <v>248</v>
      </c>
      <c r="M945" s="1" t="s">
        <v>249</v>
      </c>
      <c r="N945" s="1" t="s">
        <v>79</v>
      </c>
      <c r="O945" s="1" t="s">
        <v>80</v>
      </c>
      <c r="P945" s="1" t="s">
        <v>43</v>
      </c>
      <c r="Q945" s="1" t="s">
        <v>43</v>
      </c>
      <c r="R945" s="3">
        <v>0</v>
      </c>
      <c r="S945" s="1" t="s">
        <v>44</v>
      </c>
      <c r="T945" s="1" t="s">
        <v>45</v>
      </c>
      <c r="U945" s="1" t="s">
        <v>997</v>
      </c>
      <c r="V945" s="1" t="s">
        <v>46</v>
      </c>
      <c r="W945" s="1" t="s">
        <v>81</v>
      </c>
      <c r="X945" s="1" t="s">
        <v>1530</v>
      </c>
      <c r="Y945" s="1" t="s">
        <v>83</v>
      </c>
      <c r="Z945" s="1" t="s">
        <v>84</v>
      </c>
      <c r="AA945" s="1" t="s">
        <v>51</v>
      </c>
      <c r="AB945" s="1" t="s">
        <v>1530</v>
      </c>
      <c r="AC945" s="1" t="s">
        <v>37</v>
      </c>
    </row>
    <row r="946" spans="1:29" hidden="1" x14ac:dyDescent="0.25">
      <c r="A946" s="1" t="s">
        <v>33</v>
      </c>
      <c r="B946" s="1" t="s">
        <v>34</v>
      </c>
      <c r="C946" s="2">
        <v>45199</v>
      </c>
      <c r="D946" s="1" t="s">
        <v>73</v>
      </c>
      <c r="E946" s="1" t="s">
        <v>74</v>
      </c>
      <c r="F946" s="1" t="s">
        <v>37</v>
      </c>
      <c r="G946" s="1" t="s">
        <v>997</v>
      </c>
      <c r="H946" s="1" t="s">
        <v>34</v>
      </c>
      <c r="I946" s="3">
        <v>569734</v>
      </c>
      <c r="J946" s="3">
        <v>0</v>
      </c>
      <c r="K946" s="1" t="s">
        <v>40</v>
      </c>
      <c r="L946" s="1" t="s">
        <v>91</v>
      </c>
      <c r="M946" s="1" t="s">
        <v>92</v>
      </c>
      <c r="N946" s="1" t="s">
        <v>79</v>
      </c>
      <c r="O946" s="1" t="s">
        <v>80</v>
      </c>
      <c r="P946" s="1" t="s">
        <v>43</v>
      </c>
      <c r="Q946" s="1" t="s">
        <v>43</v>
      </c>
      <c r="R946" s="3">
        <v>0</v>
      </c>
      <c r="S946" s="1" t="s">
        <v>44</v>
      </c>
      <c r="T946" s="1" t="s">
        <v>45</v>
      </c>
      <c r="U946" s="1" t="s">
        <v>997</v>
      </c>
      <c r="V946" s="1" t="s">
        <v>46</v>
      </c>
      <c r="W946" s="1" t="s">
        <v>81</v>
      </c>
      <c r="X946" s="1" t="s">
        <v>1530</v>
      </c>
      <c r="Y946" s="1" t="s">
        <v>83</v>
      </c>
      <c r="Z946" s="1" t="s">
        <v>84</v>
      </c>
      <c r="AA946" s="1" t="s">
        <v>51</v>
      </c>
      <c r="AB946" s="1" t="s">
        <v>1530</v>
      </c>
      <c r="AC946" s="1" t="s">
        <v>37</v>
      </c>
    </row>
    <row r="947" spans="1:29" hidden="1" x14ac:dyDescent="0.25">
      <c r="A947" s="1" t="s">
        <v>33</v>
      </c>
      <c r="B947" s="1" t="s">
        <v>34</v>
      </c>
      <c r="C947" s="2">
        <v>45199</v>
      </c>
      <c r="D947" s="1" t="s">
        <v>73</v>
      </c>
      <c r="E947" s="1" t="s">
        <v>74</v>
      </c>
      <c r="F947" s="1" t="s">
        <v>37</v>
      </c>
      <c r="G947" s="1" t="s">
        <v>997</v>
      </c>
      <c r="H947" s="1" t="s">
        <v>34</v>
      </c>
      <c r="I947" s="3">
        <v>2941120</v>
      </c>
      <c r="J947" s="3">
        <v>0</v>
      </c>
      <c r="K947" s="1" t="s">
        <v>40</v>
      </c>
      <c r="L947" s="1" t="s">
        <v>1455</v>
      </c>
      <c r="M947" s="1" t="s">
        <v>1456</v>
      </c>
      <c r="N947" s="1" t="s">
        <v>1457</v>
      </c>
      <c r="O947" s="1" t="s">
        <v>1458</v>
      </c>
      <c r="P947" s="1" t="s">
        <v>43</v>
      </c>
      <c r="Q947" s="1" t="s">
        <v>43</v>
      </c>
      <c r="R947" s="3">
        <v>0</v>
      </c>
      <c r="S947" s="1" t="s">
        <v>44</v>
      </c>
      <c r="T947" s="1" t="s">
        <v>45</v>
      </c>
      <c r="U947" s="1" t="s">
        <v>997</v>
      </c>
      <c r="V947" s="1" t="s">
        <v>46</v>
      </c>
      <c r="W947" s="1" t="s">
        <v>81</v>
      </c>
      <c r="X947" s="1" t="s">
        <v>1530</v>
      </c>
      <c r="Y947" s="1" t="s">
        <v>83</v>
      </c>
      <c r="Z947" s="1" t="s">
        <v>84</v>
      </c>
      <c r="AA947" s="1" t="s">
        <v>51</v>
      </c>
      <c r="AB947" s="1" t="s">
        <v>1530</v>
      </c>
      <c r="AC947" s="1" t="s">
        <v>37</v>
      </c>
    </row>
    <row r="948" spans="1:29" hidden="1" x14ac:dyDescent="0.25">
      <c r="A948" s="1" t="s">
        <v>33</v>
      </c>
      <c r="B948" s="1" t="s">
        <v>34</v>
      </c>
      <c r="C948" s="2">
        <v>45212</v>
      </c>
      <c r="D948" s="1" t="s">
        <v>35</v>
      </c>
      <c r="E948" s="1" t="s">
        <v>36</v>
      </c>
      <c r="F948" s="1" t="s">
        <v>37</v>
      </c>
      <c r="G948" s="1" t="s">
        <v>1532</v>
      </c>
      <c r="H948" s="1" t="s">
        <v>1533</v>
      </c>
      <c r="I948" s="3">
        <v>0</v>
      </c>
      <c r="J948" s="54">
        <v>62800</v>
      </c>
      <c r="K948" s="1" t="s">
        <v>40</v>
      </c>
      <c r="L948" s="1" t="s">
        <v>62</v>
      </c>
      <c r="M948" s="1" t="s">
        <v>63</v>
      </c>
      <c r="N948" s="1" t="s">
        <v>37</v>
      </c>
      <c r="O948" s="1" t="s">
        <v>43</v>
      </c>
      <c r="P948" s="1" t="s">
        <v>43</v>
      </c>
      <c r="Q948" s="1" t="s">
        <v>43</v>
      </c>
      <c r="R948" s="3">
        <v>0</v>
      </c>
      <c r="S948" s="1" t="s">
        <v>44</v>
      </c>
      <c r="T948" s="1" t="s">
        <v>45</v>
      </c>
      <c r="U948" s="1" t="s">
        <v>1532</v>
      </c>
      <c r="V948" s="1" t="s">
        <v>46</v>
      </c>
      <c r="W948" s="1" t="s">
        <v>47</v>
      </c>
      <c r="X948" s="1" t="s">
        <v>1534</v>
      </c>
      <c r="Y948" s="1" t="s">
        <v>49</v>
      </c>
      <c r="Z948" s="1" t="s">
        <v>1440</v>
      </c>
      <c r="AA948" s="1" t="s">
        <v>51</v>
      </c>
      <c r="AB948" s="1" t="s">
        <v>1534</v>
      </c>
      <c r="AC948" s="1" t="s">
        <v>37</v>
      </c>
    </row>
    <row r="949" spans="1:29" hidden="1" x14ac:dyDescent="0.25">
      <c r="A949" s="1" t="s">
        <v>33</v>
      </c>
      <c r="B949" s="1" t="s">
        <v>34</v>
      </c>
      <c r="C949" s="2">
        <v>45212</v>
      </c>
      <c r="D949" s="1" t="s">
        <v>35</v>
      </c>
      <c r="E949" s="1" t="s">
        <v>36</v>
      </c>
      <c r="F949" s="1" t="s">
        <v>37</v>
      </c>
      <c r="G949" s="1" t="s">
        <v>1535</v>
      </c>
      <c r="H949" s="1" t="s">
        <v>1536</v>
      </c>
      <c r="I949" s="3">
        <v>0</v>
      </c>
      <c r="J949" s="54">
        <v>34133</v>
      </c>
      <c r="K949" s="1" t="s">
        <v>40</v>
      </c>
      <c r="L949" s="1" t="s">
        <v>62</v>
      </c>
      <c r="M949" s="1" t="s">
        <v>63</v>
      </c>
      <c r="N949" s="1" t="s">
        <v>37</v>
      </c>
      <c r="O949" s="1" t="s">
        <v>43</v>
      </c>
      <c r="P949" s="1" t="s">
        <v>43</v>
      </c>
      <c r="Q949" s="1" t="s">
        <v>43</v>
      </c>
      <c r="R949" s="3">
        <v>0</v>
      </c>
      <c r="S949" s="1" t="s">
        <v>44</v>
      </c>
      <c r="T949" s="1" t="s">
        <v>45</v>
      </c>
      <c r="U949" s="1" t="s">
        <v>1535</v>
      </c>
      <c r="V949" s="1" t="s">
        <v>46</v>
      </c>
      <c r="W949" s="1" t="s">
        <v>47</v>
      </c>
      <c r="X949" s="1" t="s">
        <v>1537</v>
      </c>
      <c r="Y949" s="1" t="s">
        <v>49</v>
      </c>
      <c r="Z949" s="1" t="s">
        <v>1440</v>
      </c>
      <c r="AA949" s="1" t="s">
        <v>51</v>
      </c>
      <c r="AB949" s="1" t="s">
        <v>1537</v>
      </c>
      <c r="AC949" s="1" t="s">
        <v>37</v>
      </c>
    </row>
    <row r="950" spans="1:29" hidden="1" x14ac:dyDescent="0.25">
      <c r="A950" s="1" t="s">
        <v>33</v>
      </c>
      <c r="B950" s="1" t="s">
        <v>34</v>
      </c>
      <c r="C950" s="2">
        <v>45230</v>
      </c>
      <c r="D950" s="1" t="s">
        <v>73</v>
      </c>
      <c r="E950" s="1" t="s">
        <v>74</v>
      </c>
      <c r="F950" s="1" t="s">
        <v>37</v>
      </c>
      <c r="G950" s="1" t="s">
        <v>1000</v>
      </c>
      <c r="H950" s="1" t="s">
        <v>34</v>
      </c>
      <c r="I950" s="3">
        <v>3181511</v>
      </c>
      <c r="J950" s="3">
        <v>0</v>
      </c>
      <c r="K950" s="1" t="s">
        <v>40</v>
      </c>
      <c r="L950" s="1" t="s">
        <v>1538</v>
      </c>
      <c r="M950" s="1" t="s">
        <v>834</v>
      </c>
      <c r="N950" s="1" t="s">
        <v>1539</v>
      </c>
      <c r="O950" s="1" t="s">
        <v>1540</v>
      </c>
      <c r="P950" s="1" t="s">
        <v>43</v>
      </c>
      <c r="Q950" s="1" t="s">
        <v>43</v>
      </c>
      <c r="R950" s="3">
        <v>0</v>
      </c>
      <c r="S950" s="1" t="s">
        <v>44</v>
      </c>
      <c r="T950" s="1" t="s">
        <v>45</v>
      </c>
      <c r="U950" s="1" t="s">
        <v>1000</v>
      </c>
      <c r="V950" s="1" t="s">
        <v>46</v>
      </c>
      <c r="W950" s="1" t="s">
        <v>81</v>
      </c>
      <c r="X950" s="1" t="s">
        <v>1541</v>
      </c>
      <c r="Y950" s="1" t="s">
        <v>83</v>
      </c>
      <c r="Z950" s="1" t="s">
        <v>84</v>
      </c>
      <c r="AA950" s="1" t="s">
        <v>51</v>
      </c>
      <c r="AB950" s="1" t="s">
        <v>1541</v>
      </c>
      <c r="AC950" s="1" t="s">
        <v>37</v>
      </c>
    </row>
    <row r="951" spans="1:29" hidden="1" x14ac:dyDescent="0.25">
      <c r="A951" s="1" t="s">
        <v>33</v>
      </c>
      <c r="B951" s="1" t="s">
        <v>34</v>
      </c>
      <c r="C951" s="2">
        <v>45230</v>
      </c>
      <c r="D951" s="1" t="s">
        <v>73</v>
      </c>
      <c r="E951" s="1" t="s">
        <v>74</v>
      </c>
      <c r="F951" s="1" t="s">
        <v>37</v>
      </c>
      <c r="G951" s="1" t="s">
        <v>1000</v>
      </c>
      <c r="H951" s="1" t="s">
        <v>34</v>
      </c>
      <c r="I951" s="3">
        <v>38667</v>
      </c>
      <c r="J951" s="3">
        <v>0</v>
      </c>
      <c r="K951" s="1" t="s">
        <v>40</v>
      </c>
      <c r="L951" s="1" t="s">
        <v>694</v>
      </c>
      <c r="M951" s="1" t="s">
        <v>695</v>
      </c>
      <c r="N951" s="1" t="s">
        <v>89</v>
      </c>
      <c r="O951" s="1" t="s">
        <v>90</v>
      </c>
      <c r="P951" s="1" t="s">
        <v>43</v>
      </c>
      <c r="Q951" s="1" t="s">
        <v>43</v>
      </c>
      <c r="R951" s="3">
        <v>0</v>
      </c>
      <c r="S951" s="1" t="s">
        <v>44</v>
      </c>
      <c r="T951" s="1" t="s">
        <v>45</v>
      </c>
      <c r="U951" s="1" t="s">
        <v>1000</v>
      </c>
      <c r="V951" s="1" t="s">
        <v>46</v>
      </c>
      <c r="W951" s="1" t="s">
        <v>81</v>
      </c>
      <c r="X951" s="1" t="s">
        <v>1541</v>
      </c>
      <c r="Y951" s="1" t="s">
        <v>83</v>
      </c>
      <c r="Z951" s="1" t="s">
        <v>84</v>
      </c>
      <c r="AA951" s="1" t="s">
        <v>51</v>
      </c>
      <c r="AB951" s="1" t="s">
        <v>1541</v>
      </c>
      <c r="AC951" s="1" t="s">
        <v>37</v>
      </c>
    </row>
    <row r="952" spans="1:29" hidden="1" x14ac:dyDescent="0.25">
      <c r="A952" s="1" t="s">
        <v>33</v>
      </c>
      <c r="B952" s="1" t="s">
        <v>34</v>
      </c>
      <c r="C952" s="2">
        <v>45230</v>
      </c>
      <c r="D952" s="1" t="s">
        <v>73</v>
      </c>
      <c r="E952" s="1" t="s">
        <v>74</v>
      </c>
      <c r="F952" s="1" t="s">
        <v>37</v>
      </c>
      <c r="G952" s="1" t="s">
        <v>1000</v>
      </c>
      <c r="H952" s="1" t="s">
        <v>34</v>
      </c>
      <c r="I952" s="3">
        <v>425334</v>
      </c>
      <c r="J952" s="3">
        <v>0</v>
      </c>
      <c r="K952" s="1" t="s">
        <v>40</v>
      </c>
      <c r="L952" s="1" t="s">
        <v>1491</v>
      </c>
      <c r="M952" s="1" t="s">
        <v>634</v>
      </c>
      <c r="N952" s="1" t="s">
        <v>89</v>
      </c>
      <c r="O952" s="1" t="s">
        <v>90</v>
      </c>
      <c r="P952" s="1" t="s">
        <v>43</v>
      </c>
      <c r="Q952" s="1" t="s">
        <v>43</v>
      </c>
      <c r="R952" s="3">
        <v>0</v>
      </c>
      <c r="S952" s="1" t="s">
        <v>44</v>
      </c>
      <c r="T952" s="1" t="s">
        <v>45</v>
      </c>
      <c r="U952" s="1" t="s">
        <v>1000</v>
      </c>
      <c r="V952" s="1" t="s">
        <v>46</v>
      </c>
      <c r="W952" s="1" t="s">
        <v>81</v>
      </c>
      <c r="X952" s="1" t="s">
        <v>1541</v>
      </c>
      <c r="Y952" s="1" t="s">
        <v>83</v>
      </c>
      <c r="Z952" s="1" t="s">
        <v>84</v>
      </c>
      <c r="AA952" s="1" t="s">
        <v>51</v>
      </c>
      <c r="AB952" s="1" t="s">
        <v>1541</v>
      </c>
      <c r="AC952" s="1" t="s">
        <v>37</v>
      </c>
    </row>
    <row r="953" spans="1:29" hidden="1" x14ac:dyDescent="0.25">
      <c r="A953" s="1" t="s">
        <v>33</v>
      </c>
      <c r="B953" s="1" t="s">
        <v>34</v>
      </c>
      <c r="C953" s="2">
        <v>45230</v>
      </c>
      <c r="D953" s="1" t="s">
        <v>73</v>
      </c>
      <c r="E953" s="1" t="s">
        <v>74</v>
      </c>
      <c r="F953" s="1" t="s">
        <v>37</v>
      </c>
      <c r="G953" s="1" t="s">
        <v>1000</v>
      </c>
      <c r="H953" s="1" t="s">
        <v>34</v>
      </c>
      <c r="I953" s="3">
        <v>502667</v>
      </c>
      <c r="J953" s="3">
        <v>0</v>
      </c>
      <c r="K953" s="1" t="s">
        <v>40</v>
      </c>
      <c r="L953" s="1" t="s">
        <v>77</v>
      </c>
      <c r="M953" s="1" t="s">
        <v>78</v>
      </c>
      <c r="N953" s="1" t="s">
        <v>79</v>
      </c>
      <c r="O953" s="1" t="s">
        <v>80</v>
      </c>
      <c r="P953" s="1" t="s">
        <v>43</v>
      </c>
      <c r="Q953" s="1" t="s">
        <v>43</v>
      </c>
      <c r="R953" s="3">
        <v>0</v>
      </c>
      <c r="S953" s="1" t="s">
        <v>44</v>
      </c>
      <c r="T953" s="1" t="s">
        <v>45</v>
      </c>
      <c r="U953" s="1" t="s">
        <v>1000</v>
      </c>
      <c r="V953" s="1" t="s">
        <v>46</v>
      </c>
      <c r="W953" s="1" t="s">
        <v>81</v>
      </c>
      <c r="X953" s="1" t="s">
        <v>1541</v>
      </c>
      <c r="Y953" s="1" t="s">
        <v>83</v>
      </c>
      <c r="Z953" s="1" t="s">
        <v>84</v>
      </c>
      <c r="AA953" s="1" t="s">
        <v>51</v>
      </c>
      <c r="AB953" s="1" t="s">
        <v>1541</v>
      </c>
      <c r="AC953" s="1" t="s">
        <v>37</v>
      </c>
    </row>
    <row r="954" spans="1:29" hidden="1" x14ac:dyDescent="0.25">
      <c r="A954" s="1" t="s">
        <v>33</v>
      </c>
      <c r="B954" s="1" t="s">
        <v>34</v>
      </c>
      <c r="C954" s="2">
        <v>45230</v>
      </c>
      <c r="D954" s="1" t="s">
        <v>73</v>
      </c>
      <c r="E954" s="1" t="s">
        <v>74</v>
      </c>
      <c r="F954" s="1" t="s">
        <v>37</v>
      </c>
      <c r="G954" s="1" t="s">
        <v>1000</v>
      </c>
      <c r="H954" s="1" t="s">
        <v>34</v>
      </c>
      <c r="I954" s="3">
        <v>580000</v>
      </c>
      <c r="J954" s="3">
        <v>0</v>
      </c>
      <c r="K954" s="1" t="s">
        <v>40</v>
      </c>
      <c r="L954" s="1" t="s">
        <v>113</v>
      </c>
      <c r="M954" s="1" t="s">
        <v>114</v>
      </c>
      <c r="N954" s="1" t="s">
        <v>79</v>
      </c>
      <c r="O954" s="1" t="s">
        <v>80</v>
      </c>
      <c r="P954" s="1" t="s">
        <v>43</v>
      </c>
      <c r="Q954" s="1" t="s">
        <v>43</v>
      </c>
      <c r="R954" s="3">
        <v>0</v>
      </c>
      <c r="S954" s="1" t="s">
        <v>44</v>
      </c>
      <c r="T954" s="1" t="s">
        <v>45</v>
      </c>
      <c r="U954" s="1" t="s">
        <v>1000</v>
      </c>
      <c r="V954" s="1" t="s">
        <v>46</v>
      </c>
      <c r="W954" s="1" t="s">
        <v>81</v>
      </c>
      <c r="X954" s="1" t="s">
        <v>1541</v>
      </c>
      <c r="Y954" s="1" t="s">
        <v>83</v>
      </c>
      <c r="Z954" s="1" t="s">
        <v>84</v>
      </c>
      <c r="AA954" s="1" t="s">
        <v>51</v>
      </c>
      <c r="AB954" s="1" t="s">
        <v>1541</v>
      </c>
      <c r="AC954" s="1" t="s">
        <v>37</v>
      </c>
    </row>
    <row r="955" spans="1:29" hidden="1" x14ac:dyDescent="0.25">
      <c r="A955" s="1" t="s">
        <v>33</v>
      </c>
      <c r="B955" s="1" t="s">
        <v>34</v>
      </c>
      <c r="C955" s="2">
        <v>45230</v>
      </c>
      <c r="D955" s="1" t="s">
        <v>73</v>
      </c>
      <c r="E955" s="1" t="s">
        <v>74</v>
      </c>
      <c r="F955" s="1" t="s">
        <v>37</v>
      </c>
      <c r="G955" s="1" t="s">
        <v>1000</v>
      </c>
      <c r="H955" s="1" t="s">
        <v>34</v>
      </c>
      <c r="I955" s="3">
        <v>38667</v>
      </c>
      <c r="J955" s="3">
        <v>0</v>
      </c>
      <c r="K955" s="1" t="s">
        <v>40</v>
      </c>
      <c r="L955" s="1" t="s">
        <v>152</v>
      </c>
      <c r="M955" s="1" t="s">
        <v>153</v>
      </c>
      <c r="N955" s="1" t="s">
        <v>79</v>
      </c>
      <c r="O955" s="1" t="s">
        <v>80</v>
      </c>
      <c r="P955" s="1" t="s">
        <v>43</v>
      </c>
      <c r="Q955" s="1" t="s">
        <v>43</v>
      </c>
      <c r="R955" s="3">
        <v>0</v>
      </c>
      <c r="S955" s="1" t="s">
        <v>44</v>
      </c>
      <c r="T955" s="1" t="s">
        <v>45</v>
      </c>
      <c r="U955" s="1" t="s">
        <v>1000</v>
      </c>
      <c r="V955" s="1" t="s">
        <v>46</v>
      </c>
      <c r="W955" s="1" t="s">
        <v>81</v>
      </c>
      <c r="X955" s="1" t="s">
        <v>1541</v>
      </c>
      <c r="Y955" s="1" t="s">
        <v>83</v>
      </c>
      <c r="Z955" s="1" t="s">
        <v>84</v>
      </c>
      <c r="AA955" s="1" t="s">
        <v>51</v>
      </c>
      <c r="AB955" s="1" t="s">
        <v>1541</v>
      </c>
      <c r="AC955" s="1" t="s">
        <v>37</v>
      </c>
    </row>
    <row r="956" spans="1:29" hidden="1" x14ac:dyDescent="0.25">
      <c r="A956" s="1" t="s">
        <v>33</v>
      </c>
      <c r="B956" s="1" t="s">
        <v>34</v>
      </c>
      <c r="C956" s="2">
        <v>45230</v>
      </c>
      <c r="D956" s="1" t="s">
        <v>73</v>
      </c>
      <c r="E956" s="1" t="s">
        <v>74</v>
      </c>
      <c r="F956" s="1" t="s">
        <v>37</v>
      </c>
      <c r="G956" s="1" t="s">
        <v>1000</v>
      </c>
      <c r="H956" s="1" t="s">
        <v>34</v>
      </c>
      <c r="I956" s="3">
        <v>502667</v>
      </c>
      <c r="J956" s="3">
        <v>0</v>
      </c>
      <c r="K956" s="1" t="s">
        <v>40</v>
      </c>
      <c r="L956" s="1" t="s">
        <v>117</v>
      </c>
      <c r="M956" s="1" t="s">
        <v>118</v>
      </c>
      <c r="N956" s="1" t="s">
        <v>79</v>
      </c>
      <c r="O956" s="1" t="s">
        <v>80</v>
      </c>
      <c r="P956" s="1" t="s">
        <v>43</v>
      </c>
      <c r="Q956" s="1" t="s">
        <v>43</v>
      </c>
      <c r="R956" s="3">
        <v>0</v>
      </c>
      <c r="S956" s="1" t="s">
        <v>44</v>
      </c>
      <c r="T956" s="1" t="s">
        <v>45</v>
      </c>
      <c r="U956" s="1" t="s">
        <v>1000</v>
      </c>
      <c r="V956" s="1" t="s">
        <v>46</v>
      </c>
      <c r="W956" s="1" t="s">
        <v>81</v>
      </c>
      <c r="X956" s="1" t="s">
        <v>1541</v>
      </c>
      <c r="Y956" s="1" t="s">
        <v>83</v>
      </c>
      <c r="Z956" s="1" t="s">
        <v>84</v>
      </c>
      <c r="AA956" s="1" t="s">
        <v>51</v>
      </c>
      <c r="AB956" s="1" t="s">
        <v>1541</v>
      </c>
      <c r="AC956" s="1" t="s">
        <v>37</v>
      </c>
    </row>
    <row r="957" spans="1:29" hidden="1" x14ac:dyDescent="0.25">
      <c r="A957" s="1" t="s">
        <v>33</v>
      </c>
      <c r="B957" s="1" t="s">
        <v>34</v>
      </c>
      <c r="C957" s="2">
        <v>45230</v>
      </c>
      <c r="D957" s="1" t="s">
        <v>73</v>
      </c>
      <c r="E957" s="1" t="s">
        <v>74</v>
      </c>
      <c r="F957" s="1" t="s">
        <v>37</v>
      </c>
      <c r="G957" s="1" t="s">
        <v>1000</v>
      </c>
      <c r="H957" s="1" t="s">
        <v>34</v>
      </c>
      <c r="I957" s="3">
        <v>116000</v>
      </c>
      <c r="J957" s="3">
        <v>0</v>
      </c>
      <c r="K957" s="1" t="s">
        <v>40</v>
      </c>
      <c r="L957" s="1" t="s">
        <v>133</v>
      </c>
      <c r="M957" s="1" t="s">
        <v>134</v>
      </c>
      <c r="N957" s="1" t="s">
        <v>79</v>
      </c>
      <c r="O957" s="1" t="s">
        <v>80</v>
      </c>
      <c r="P957" s="1" t="s">
        <v>43</v>
      </c>
      <c r="Q957" s="1" t="s">
        <v>43</v>
      </c>
      <c r="R957" s="3">
        <v>0</v>
      </c>
      <c r="S957" s="1" t="s">
        <v>44</v>
      </c>
      <c r="T957" s="1" t="s">
        <v>45</v>
      </c>
      <c r="U957" s="1" t="s">
        <v>1000</v>
      </c>
      <c r="V957" s="1" t="s">
        <v>46</v>
      </c>
      <c r="W957" s="1" t="s">
        <v>81</v>
      </c>
      <c r="X957" s="1" t="s">
        <v>1541</v>
      </c>
      <c r="Y957" s="1" t="s">
        <v>83</v>
      </c>
      <c r="Z957" s="1" t="s">
        <v>84</v>
      </c>
      <c r="AA957" s="1" t="s">
        <v>51</v>
      </c>
      <c r="AB957" s="1" t="s">
        <v>1541</v>
      </c>
      <c r="AC957" s="1" t="s">
        <v>37</v>
      </c>
    </row>
    <row r="958" spans="1:29" hidden="1" x14ac:dyDescent="0.25">
      <c r="A958" s="1" t="s">
        <v>33</v>
      </c>
      <c r="B958" s="1" t="s">
        <v>34</v>
      </c>
      <c r="C958" s="2">
        <v>45230</v>
      </c>
      <c r="D958" s="1" t="s">
        <v>73</v>
      </c>
      <c r="E958" s="1" t="s">
        <v>74</v>
      </c>
      <c r="F958" s="1" t="s">
        <v>37</v>
      </c>
      <c r="G958" s="1" t="s">
        <v>1000</v>
      </c>
      <c r="H958" s="1" t="s">
        <v>34</v>
      </c>
      <c r="I958" s="3">
        <v>215310</v>
      </c>
      <c r="J958" s="3">
        <v>0</v>
      </c>
      <c r="K958" s="1" t="s">
        <v>40</v>
      </c>
      <c r="L958" s="1" t="s">
        <v>1542</v>
      </c>
      <c r="M958" s="1" t="s">
        <v>638</v>
      </c>
      <c r="N958" s="1" t="s">
        <v>79</v>
      </c>
      <c r="O958" s="1" t="s">
        <v>80</v>
      </c>
      <c r="P958" s="1" t="s">
        <v>43</v>
      </c>
      <c r="Q958" s="1" t="s">
        <v>43</v>
      </c>
      <c r="R958" s="3">
        <v>0</v>
      </c>
      <c r="S958" s="1" t="s">
        <v>44</v>
      </c>
      <c r="T958" s="1" t="s">
        <v>45</v>
      </c>
      <c r="U958" s="1" t="s">
        <v>1000</v>
      </c>
      <c r="V958" s="1" t="s">
        <v>46</v>
      </c>
      <c r="W958" s="1" t="s">
        <v>81</v>
      </c>
      <c r="X958" s="1" t="s">
        <v>1541</v>
      </c>
      <c r="Y958" s="1" t="s">
        <v>83</v>
      </c>
      <c r="Z958" s="1" t="s">
        <v>84</v>
      </c>
      <c r="AA958" s="1" t="s">
        <v>51</v>
      </c>
      <c r="AB958" s="1" t="s">
        <v>1541</v>
      </c>
      <c r="AC958" s="1" t="s">
        <v>37</v>
      </c>
    </row>
    <row r="959" spans="1:29" hidden="1" x14ac:dyDescent="0.25">
      <c r="A959" s="1" t="s">
        <v>33</v>
      </c>
      <c r="B959" s="1" t="s">
        <v>34</v>
      </c>
      <c r="C959" s="2">
        <v>45230</v>
      </c>
      <c r="D959" s="1" t="s">
        <v>73</v>
      </c>
      <c r="E959" s="1" t="s">
        <v>74</v>
      </c>
      <c r="F959" s="1" t="s">
        <v>37</v>
      </c>
      <c r="G959" s="1" t="s">
        <v>1000</v>
      </c>
      <c r="H959" s="1" t="s">
        <v>34</v>
      </c>
      <c r="I959" s="3">
        <v>77334</v>
      </c>
      <c r="J959" s="3">
        <v>0</v>
      </c>
      <c r="K959" s="1" t="s">
        <v>40</v>
      </c>
      <c r="L959" s="1" t="s">
        <v>125</v>
      </c>
      <c r="M959" s="1" t="s">
        <v>126</v>
      </c>
      <c r="N959" s="1" t="s">
        <v>79</v>
      </c>
      <c r="O959" s="1" t="s">
        <v>80</v>
      </c>
      <c r="P959" s="1" t="s">
        <v>43</v>
      </c>
      <c r="Q959" s="1" t="s">
        <v>43</v>
      </c>
      <c r="R959" s="3">
        <v>0</v>
      </c>
      <c r="S959" s="1" t="s">
        <v>44</v>
      </c>
      <c r="T959" s="1" t="s">
        <v>45</v>
      </c>
      <c r="U959" s="1" t="s">
        <v>1000</v>
      </c>
      <c r="V959" s="1" t="s">
        <v>46</v>
      </c>
      <c r="W959" s="1" t="s">
        <v>81</v>
      </c>
      <c r="X959" s="1" t="s">
        <v>1541</v>
      </c>
      <c r="Y959" s="1" t="s">
        <v>83</v>
      </c>
      <c r="Z959" s="1" t="s">
        <v>84</v>
      </c>
      <c r="AA959" s="1" t="s">
        <v>51</v>
      </c>
      <c r="AB959" s="1" t="s">
        <v>1541</v>
      </c>
      <c r="AC959" s="1" t="s">
        <v>37</v>
      </c>
    </row>
    <row r="960" spans="1:29" hidden="1" x14ac:dyDescent="0.25">
      <c r="A960" s="1" t="s">
        <v>33</v>
      </c>
      <c r="B960" s="1" t="s">
        <v>34</v>
      </c>
      <c r="C960" s="2">
        <v>45230</v>
      </c>
      <c r="D960" s="1" t="s">
        <v>73</v>
      </c>
      <c r="E960" s="1" t="s">
        <v>74</v>
      </c>
      <c r="F960" s="1" t="s">
        <v>37</v>
      </c>
      <c r="G960" s="1" t="s">
        <v>1000</v>
      </c>
      <c r="H960" s="1" t="s">
        <v>34</v>
      </c>
      <c r="I960" s="3">
        <v>425334</v>
      </c>
      <c r="J960" s="3">
        <v>0</v>
      </c>
      <c r="K960" s="1" t="s">
        <v>40</v>
      </c>
      <c r="L960" s="1" t="s">
        <v>601</v>
      </c>
      <c r="M960" s="1" t="s">
        <v>602</v>
      </c>
      <c r="N960" s="1" t="s">
        <v>79</v>
      </c>
      <c r="O960" s="1" t="s">
        <v>80</v>
      </c>
      <c r="P960" s="1" t="s">
        <v>43</v>
      </c>
      <c r="Q960" s="1" t="s">
        <v>43</v>
      </c>
      <c r="R960" s="3">
        <v>0</v>
      </c>
      <c r="S960" s="1" t="s">
        <v>44</v>
      </c>
      <c r="T960" s="1" t="s">
        <v>45</v>
      </c>
      <c r="U960" s="1" t="s">
        <v>1000</v>
      </c>
      <c r="V960" s="1" t="s">
        <v>46</v>
      </c>
      <c r="W960" s="1" t="s">
        <v>81</v>
      </c>
      <c r="X960" s="1" t="s">
        <v>1541</v>
      </c>
      <c r="Y960" s="1" t="s">
        <v>83</v>
      </c>
      <c r="Z960" s="1" t="s">
        <v>84</v>
      </c>
      <c r="AA960" s="1" t="s">
        <v>51</v>
      </c>
      <c r="AB960" s="1" t="s">
        <v>1541</v>
      </c>
      <c r="AC960" s="1" t="s">
        <v>37</v>
      </c>
    </row>
    <row r="961" spans="1:29" hidden="1" x14ac:dyDescent="0.25">
      <c r="A961" s="1" t="s">
        <v>33</v>
      </c>
      <c r="B961" s="1" t="s">
        <v>34</v>
      </c>
      <c r="C961" s="2">
        <v>45230</v>
      </c>
      <c r="D961" s="1" t="s">
        <v>73</v>
      </c>
      <c r="E961" s="1" t="s">
        <v>74</v>
      </c>
      <c r="F961" s="1" t="s">
        <v>37</v>
      </c>
      <c r="G961" s="1" t="s">
        <v>1000</v>
      </c>
      <c r="H961" s="1" t="s">
        <v>34</v>
      </c>
      <c r="I961" s="3">
        <v>860765</v>
      </c>
      <c r="J961" s="3">
        <v>0</v>
      </c>
      <c r="K961" s="1" t="s">
        <v>40</v>
      </c>
      <c r="L961" s="1" t="s">
        <v>91</v>
      </c>
      <c r="M961" s="1" t="s">
        <v>92</v>
      </c>
      <c r="N961" s="1" t="s">
        <v>79</v>
      </c>
      <c r="O961" s="1" t="s">
        <v>80</v>
      </c>
      <c r="P961" s="1" t="s">
        <v>43</v>
      </c>
      <c r="Q961" s="1" t="s">
        <v>43</v>
      </c>
      <c r="R961" s="3">
        <v>0</v>
      </c>
      <c r="S961" s="1" t="s">
        <v>44</v>
      </c>
      <c r="T961" s="1" t="s">
        <v>45</v>
      </c>
      <c r="U961" s="1" t="s">
        <v>1000</v>
      </c>
      <c r="V961" s="1" t="s">
        <v>46</v>
      </c>
      <c r="W961" s="1" t="s">
        <v>81</v>
      </c>
      <c r="X961" s="1" t="s">
        <v>1541</v>
      </c>
      <c r="Y961" s="1" t="s">
        <v>83</v>
      </c>
      <c r="Z961" s="1" t="s">
        <v>84</v>
      </c>
      <c r="AA961" s="1" t="s">
        <v>51</v>
      </c>
      <c r="AB961" s="1" t="s">
        <v>1541</v>
      </c>
      <c r="AC961" s="1" t="s">
        <v>37</v>
      </c>
    </row>
    <row r="962" spans="1:29" hidden="1" x14ac:dyDescent="0.25">
      <c r="A962" s="1" t="s">
        <v>33</v>
      </c>
      <c r="B962" s="1" t="s">
        <v>34</v>
      </c>
      <c r="C962" s="2">
        <v>45230</v>
      </c>
      <c r="D962" s="1" t="s">
        <v>73</v>
      </c>
      <c r="E962" s="1" t="s">
        <v>74</v>
      </c>
      <c r="F962" s="1" t="s">
        <v>37</v>
      </c>
      <c r="G962" s="1" t="s">
        <v>1000</v>
      </c>
      <c r="H962" s="1" t="s">
        <v>34</v>
      </c>
      <c r="I962" s="3">
        <v>126388</v>
      </c>
      <c r="J962" s="3">
        <v>0</v>
      </c>
      <c r="K962" s="1" t="s">
        <v>40</v>
      </c>
      <c r="L962" s="1" t="s">
        <v>649</v>
      </c>
      <c r="M962" s="1" t="s">
        <v>650</v>
      </c>
      <c r="N962" s="1" t="s">
        <v>79</v>
      </c>
      <c r="O962" s="1" t="s">
        <v>80</v>
      </c>
      <c r="P962" s="1" t="s">
        <v>43</v>
      </c>
      <c r="Q962" s="1" t="s">
        <v>43</v>
      </c>
      <c r="R962" s="3">
        <v>0</v>
      </c>
      <c r="S962" s="1" t="s">
        <v>44</v>
      </c>
      <c r="T962" s="1" t="s">
        <v>45</v>
      </c>
      <c r="U962" s="1" t="s">
        <v>1000</v>
      </c>
      <c r="V962" s="1" t="s">
        <v>46</v>
      </c>
      <c r="W962" s="1" t="s">
        <v>81</v>
      </c>
      <c r="X962" s="1" t="s">
        <v>1541</v>
      </c>
      <c r="Y962" s="1" t="s">
        <v>83</v>
      </c>
      <c r="Z962" s="1" t="s">
        <v>84</v>
      </c>
      <c r="AA962" s="1" t="s">
        <v>51</v>
      </c>
      <c r="AB962" s="1" t="s">
        <v>1541</v>
      </c>
      <c r="AC962" s="1" t="s">
        <v>37</v>
      </c>
    </row>
    <row r="963" spans="1:29" hidden="1" x14ac:dyDescent="0.25">
      <c r="A963" s="1" t="s">
        <v>33</v>
      </c>
      <c r="B963" s="1" t="s">
        <v>34</v>
      </c>
      <c r="C963" s="2">
        <v>45230</v>
      </c>
      <c r="D963" s="1" t="s">
        <v>73</v>
      </c>
      <c r="E963" s="1" t="s">
        <v>74</v>
      </c>
      <c r="F963" s="1" t="s">
        <v>37</v>
      </c>
      <c r="G963" s="1" t="s">
        <v>1000</v>
      </c>
      <c r="H963" s="1" t="s">
        <v>34</v>
      </c>
      <c r="I963" s="3">
        <v>784299</v>
      </c>
      <c r="J963" s="3">
        <v>0</v>
      </c>
      <c r="K963" s="1" t="s">
        <v>40</v>
      </c>
      <c r="L963" s="1" t="s">
        <v>1455</v>
      </c>
      <c r="M963" s="1" t="s">
        <v>1456</v>
      </c>
      <c r="N963" s="1" t="s">
        <v>1457</v>
      </c>
      <c r="O963" s="1" t="s">
        <v>1458</v>
      </c>
      <c r="P963" s="1" t="s">
        <v>43</v>
      </c>
      <c r="Q963" s="1" t="s">
        <v>43</v>
      </c>
      <c r="R963" s="3">
        <v>0</v>
      </c>
      <c r="S963" s="1" t="s">
        <v>44</v>
      </c>
      <c r="T963" s="1" t="s">
        <v>45</v>
      </c>
      <c r="U963" s="1" t="s">
        <v>1000</v>
      </c>
      <c r="V963" s="1" t="s">
        <v>46</v>
      </c>
      <c r="W963" s="1" t="s">
        <v>81</v>
      </c>
      <c r="X963" s="1" t="s">
        <v>1541</v>
      </c>
      <c r="Y963" s="1" t="s">
        <v>83</v>
      </c>
      <c r="Z963" s="1" t="s">
        <v>84</v>
      </c>
      <c r="AA963" s="1" t="s">
        <v>51</v>
      </c>
      <c r="AB963" s="1" t="s">
        <v>1541</v>
      </c>
      <c r="AC963" s="1" t="s">
        <v>37</v>
      </c>
    </row>
    <row r="964" spans="1:29" hidden="1" x14ac:dyDescent="0.25">
      <c r="A964" s="1" t="s">
        <v>33</v>
      </c>
      <c r="B964" s="1" t="s">
        <v>34</v>
      </c>
      <c r="C964" s="2">
        <v>45230</v>
      </c>
      <c r="D964" s="1" t="s">
        <v>73</v>
      </c>
      <c r="E964" s="1" t="s">
        <v>74</v>
      </c>
      <c r="F964" s="1" t="s">
        <v>37</v>
      </c>
      <c r="G964" s="1" t="s">
        <v>1000</v>
      </c>
      <c r="H964" s="1" t="s">
        <v>34</v>
      </c>
      <c r="I964" s="3">
        <v>1223658</v>
      </c>
      <c r="J964" s="3">
        <v>0</v>
      </c>
      <c r="K964" s="1" t="s">
        <v>40</v>
      </c>
      <c r="L964" s="1" t="s">
        <v>1538</v>
      </c>
      <c r="M964" s="1" t="s">
        <v>834</v>
      </c>
      <c r="N964" s="1" t="s">
        <v>1539</v>
      </c>
      <c r="O964" s="1" t="s">
        <v>1540</v>
      </c>
      <c r="P964" s="1" t="s">
        <v>43</v>
      </c>
      <c r="Q964" s="1" t="s">
        <v>43</v>
      </c>
      <c r="R964" s="3">
        <v>0</v>
      </c>
      <c r="S964" s="1" t="s">
        <v>44</v>
      </c>
      <c r="T964" s="1" t="s">
        <v>45</v>
      </c>
      <c r="U964" s="1" t="s">
        <v>1000</v>
      </c>
      <c r="V964" s="1" t="s">
        <v>46</v>
      </c>
      <c r="W964" s="1" t="s">
        <v>81</v>
      </c>
      <c r="X964" s="1" t="s">
        <v>1541</v>
      </c>
      <c r="Y964" s="1" t="s">
        <v>83</v>
      </c>
      <c r="Z964" s="1" t="s">
        <v>84</v>
      </c>
      <c r="AA964" s="1" t="s">
        <v>51</v>
      </c>
      <c r="AB964" s="1" t="s">
        <v>1541</v>
      </c>
      <c r="AC964" s="1" t="s">
        <v>37</v>
      </c>
    </row>
    <row r="965" spans="1:29" hidden="1" x14ac:dyDescent="0.25">
      <c r="A965" s="1" t="s">
        <v>33</v>
      </c>
      <c r="B965" s="1" t="s">
        <v>34</v>
      </c>
      <c r="C965" s="2">
        <v>45230</v>
      </c>
      <c r="D965" s="1" t="s">
        <v>73</v>
      </c>
      <c r="E965" s="1" t="s">
        <v>74</v>
      </c>
      <c r="F965" s="1" t="s">
        <v>37</v>
      </c>
      <c r="G965" s="1" t="s">
        <v>1000</v>
      </c>
      <c r="H965" s="1" t="s">
        <v>34</v>
      </c>
      <c r="I965" s="3">
        <v>140358</v>
      </c>
      <c r="J965" s="3">
        <v>0</v>
      </c>
      <c r="K965" s="1" t="s">
        <v>40</v>
      </c>
      <c r="L965" s="1" t="s">
        <v>656</v>
      </c>
      <c r="M965" s="1" t="s">
        <v>657</v>
      </c>
      <c r="N965" s="1" t="s">
        <v>89</v>
      </c>
      <c r="O965" s="1" t="s">
        <v>90</v>
      </c>
      <c r="P965" s="1" t="s">
        <v>43</v>
      </c>
      <c r="Q965" s="1" t="s">
        <v>43</v>
      </c>
      <c r="R965" s="3">
        <v>0</v>
      </c>
      <c r="S965" s="1" t="s">
        <v>44</v>
      </c>
      <c r="T965" s="1" t="s">
        <v>45</v>
      </c>
      <c r="U965" s="1" t="s">
        <v>1000</v>
      </c>
      <c r="V965" s="1" t="s">
        <v>46</v>
      </c>
      <c r="W965" s="1" t="s">
        <v>81</v>
      </c>
      <c r="X965" s="1" t="s">
        <v>1541</v>
      </c>
      <c r="Y965" s="1" t="s">
        <v>83</v>
      </c>
      <c r="Z965" s="1" t="s">
        <v>84</v>
      </c>
      <c r="AA965" s="1" t="s">
        <v>51</v>
      </c>
      <c r="AB965" s="1" t="s">
        <v>1541</v>
      </c>
      <c r="AC965" s="1" t="s">
        <v>37</v>
      </c>
    </row>
    <row r="966" spans="1:29" hidden="1" x14ac:dyDescent="0.25">
      <c r="A966" s="1" t="s">
        <v>33</v>
      </c>
      <c r="B966" s="1" t="s">
        <v>34</v>
      </c>
      <c r="C966" s="2">
        <v>45230</v>
      </c>
      <c r="D966" s="1" t="s">
        <v>73</v>
      </c>
      <c r="E966" s="1" t="s">
        <v>74</v>
      </c>
      <c r="F966" s="1" t="s">
        <v>37</v>
      </c>
      <c r="G966" s="1" t="s">
        <v>1000</v>
      </c>
      <c r="H966" s="1" t="s">
        <v>34</v>
      </c>
      <c r="I966" s="3">
        <v>580000</v>
      </c>
      <c r="J966" s="3">
        <v>0</v>
      </c>
      <c r="K966" s="1" t="s">
        <v>40</v>
      </c>
      <c r="L966" s="1" t="s">
        <v>77</v>
      </c>
      <c r="M966" s="1" t="s">
        <v>78</v>
      </c>
      <c r="N966" s="1" t="s">
        <v>79</v>
      </c>
      <c r="O966" s="1" t="s">
        <v>80</v>
      </c>
      <c r="P966" s="1" t="s">
        <v>43</v>
      </c>
      <c r="Q966" s="1" t="s">
        <v>43</v>
      </c>
      <c r="R966" s="3">
        <v>0</v>
      </c>
      <c r="S966" s="1" t="s">
        <v>44</v>
      </c>
      <c r="T966" s="1" t="s">
        <v>45</v>
      </c>
      <c r="U966" s="1" t="s">
        <v>1000</v>
      </c>
      <c r="V966" s="1" t="s">
        <v>46</v>
      </c>
      <c r="W966" s="1" t="s">
        <v>81</v>
      </c>
      <c r="X966" s="1" t="s">
        <v>1541</v>
      </c>
      <c r="Y966" s="1" t="s">
        <v>83</v>
      </c>
      <c r="Z966" s="1" t="s">
        <v>84</v>
      </c>
      <c r="AA966" s="1" t="s">
        <v>51</v>
      </c>
      <c r="AB966" s="1" t="s">
        <v>1541</v>
      </c>
      <c r="AC966" s="1" t="s">
        <v>37</v>
      </c>
    </row>
    <row r="967" spans="1:29" hidden="1" x14ac:dyDescent="0.25">
      <c r="A967" s="1" t="s">
        <v>33</v>
      </c>
      <c r="B967" s="1" t="s">
        <v>34</v>
      </c>
      <c r="C967" s="2">
        <v>45230</v>
      </c>
      <c r="D967" s="1" t="s">
        <v>73</v>
      </c>
      <c r="E967" s="1" t="s">
        <v>74</v>
      </c>
      <c r="F967" s="1" t="s">
        <v>37</v>
      </c>
      <c r="G967" s="1" t="s">
        <v>1000</v>
      </c>
      <c r="H967" s="1" t="s">
        <v>34</v>
      </c>
      <c r="I967" s="3">
        <v>541334</v>
      </c>
      <c r="J967" s="3">
        <v>0</v>
      </c>
      <c r="K967" s="1" t="s">
        <v>40</v>
      </c>
      <c r="L967" s="1" t="s">
        <v>117</v>
      </c>
      <c r="M967" s="1" t="s">
        <v>118</v>
      </c>
      <c r="N967" s="1" t="s">
        <v>79</v>
      </c>
      <c r="O967" s="1" t="s">
        <v>80</v>
      </c>
      <c r="P967" s="1" t="s">
        <v>43</v>
      </c>
      <c r="Q967" s="1" t="s">
        <v>43</v>
      </c>
      <c r="R967" s="3">
        <v>0</v>
      </c>
      <c r="S967" s="1" t="s">
        <v>44</v>
      </c>
      <c r="T967" s="1" t="s">
        <v>45</v>
      </c>
      <c r="U967" s="1" t="s">
        <v>1000</v>
      </c>
      <c r="V967" s="1" t="s">
        <v>46</v>
      </c>
      <c r="W967" s="1" t="s">
        <v>81</v>
      </c>
      <c r="X967" s="1" t="s">
        <v>1541</v>
      </c>
      <c r="Y967" s="1" t="s">
        <v>83</v>
      </c>
      <c r="Z967" s="1" t="s">
        <v>84</v>
      </c>
      <c r="AA967" s="1" t="s">
        <v>51</v>
      </c>
      <c r="AB967" s="1" t="s">
        <v>1541</v>
      </c>
      <c r="AC967" s="1" t="s">
        <v>37</v>
      </c>
    </row>
    <row r="968" spans="1:29" hidden="1" x14ac:dyDescent="0.25">
      <c r="A968" s="1" t="s">
        <v>33</v>
      </c>
      <c r="B968" s="1" t="s">
        <v>34</v>
      </c>
      <c r="C968" s="2">
        <v>45230</v>
      </c>
      <c r="D968" s="1" t="s">
        <v>73</v>
      </c>
      <c r="E968" s="1" t="s">
        <v>74</v>
      </c>
      <c r="F968" s="1" t="s">
        <v>37</v>
      </c>
      <c r="G968" s="1" t="s">
        <v>1000</v>
      </c>
      <c r="H968" s="1" t="s">
        <v>34</v>
      </c>
      <c r="I968" s="3">
        <v>77334</v>
      </c>
      <c r="J968" s="3">
        <v>0</v>
      </c>
      <c r="K968" s="1" t="s">
        <v>40</v>
      </c>
      <c r="L968" s="1" t="s">
        <v>133</v>
      </c>
      <c r="M968" s="1" t="s">
        <v>134</v>
      </c>
      <c r="N968" s="1" t="s">
        <v>79</v>
      </c>
      <c r="O968" s="1" t="s">
        <v>80</v>
      </c>
      <c r="P968" s="1" t="s">
        <v>43</v>
      </c>
      <c r="Q968" s="1" t="s">
        <v>43</v>
      </c>
      <c r="R968" s="3">
        <v>0</v>
      </c>
      <c r="S968" s="1" t="s">
        <v>44</v>
      </c>
      <c r="T968" s="1" t="s">
        <v>45</v>
      </c>
      <c r="U968" s="1" t="s">
        <v>1000</v>
      </c>
      <c r="V968" s="1" t="s">
        <v>46</v>
      </c>
      <c r="W968" s="1" t="s">
        <v>81</v>
      </c>
      <c r="X968" s="1" t="s">
        <v>1541</v>
      </c>
      <c r="Y968" s="1" t="s">
        <v>83</v>
      </c>
      <c r="Z968" s="1" t="s">
        <v>84</v>
      </c>
      <c r="AA968" s="1" t="s">
        <v>51</v>
      </c>
      <c r="AB968" s="1" t="s">
        <v>1541</v>
      </c>
      <c r="AC968" s="1" t="s">
        <v>37</v>
      </c>
    </row>
    <row r="969" spans="1:29" hidden="1" x14ac:dyDescent="0.25">
      <c r="A969" s="1" t="s">
        <v>33</v>
      </c>
      <c r="B969" s="1" t="s">
        <v>34</v>
      </c>
      <c r="C969" s="2">
        <v>45230</v>
      </c>
      <c r="D969" s="1" t="s">
        <v>73</v>
      </c>
      <c r="E969" s="1" t="s">
        <v>74</v>
      </c>
      <c r="F969" s="1" t="s">
        <v>37</v>
      </c>
      <c r="G969" s="1" t="s">
        <v>1000</v>
      </c>
      <c r="H969" s="1" t="s">
        <v>34</v>
      </c>
      <c r="I969" s="3">
        <v>688992</v>
      </c>
      <c r="J969" s="3">
        <v>0</v>
      </c>
      <c r="K969" s="1" t="s">
        <v>40</v>
      </c>
      <c r="L969" s="1" t="s">
        <v>1542</v>
      </c>
      <c r="M969" s="1" t="s">
        <v>638</v>
      </c>
      <c r="N969" s="1" t="s">
        <v>79</v>
      </c>
      <c r="O969" s="1" t="s">
        <v>80</v>
      </c>
      <c r="P969" s="1" t="s">
        <v>43</v>
      </c>
      <c r="Q969" s="1" t="s">
        <v>43</v>
      </c>
      <c r="R969" s="3">
        <v>0</v>
      </c>
      <c r="S969" s="1" t="s">
        <v>44</v>
      </c>
      <c r="T969" s="1" t="s">
        <v>45</v>
      </c>
      <c r="U969" s="1" t="s">
        <v>1000</v>
      </c>
      <c r="V969" s="1" t="s">
        <v>46</v>
      </c>
      <c r="W969" s="1" t="s">
        <v>81</v>
      </c>
      <c r="X969" s="1" t="s">
        <v>1541</v>
      </c>
      <c r="Y969" s="1" t="s">
        <v>83</v>
      </c>
      <c r="Z969" s="1" t="s">
        <v>84</v>
      </c>
      <c r="AA969" s="1" t="s">
        <v>51</v>
      </c>
      <c r="AB969" s="1" t="s">
        <v>1541</v>
      </c>
      <c r="AC969" s="1" t="s">
        <v>37</v>
      </c>
    </row>
    <row r="970" spans="1:29" hidden="1" x14ac:dyDescent="0.25">
      <c r="A970" s="1" t="s">
        <v>33</v>
      </c>
      <c r="B970" s="1" t="s">
        <v>34</v>
      </c>
      <c r="C970" s="2">
        <v>45230</v>
      </c>
      <c r="D970" s="1" t="s">
        <v>73</v>
      </c>
      <c r="E970" s="1" t="s">
        <v>74</v>
      </c>
      <c r="F970" s="1" t="s">
        <v>37</v>
      </c>
      <c r="G970" s="1" t="s">
        <v>1000</v>
      </c>
      <c r="H970" s="1" t="s">
        <v>34</v>
      </c>
      <c r="I970" s="3">
        <v>193334</v>
      </c>
      <c r="J970" s="3">
        <v>0</v>
      </c>
      <c r="K970" s="1" t="s">
        <v>40</v>
      </c>
      <c r="L970" s="1" t="s">
        <v>669</v>
      </c>
      <c r="M970" s="1" t="s">
        <v>670</v>
      </c>
      <c r="N970" s="1" t="s">
        <v>79</v>
      </c>
      <c r="O970" s="1" t="s">
        <v>80</v>
      </c>
      <c r="P970" s="1" t="s">
        <v>43</v>
      </c>
      <c r="Q970" s="1" t="s">
        <v>43</v>
      </c>
      <c r="R970" s="3">
        <v>0</v>
      </c>
      <c r="S970" s="1" t="s">
        <v>44</v>
      </c>
      <c r="T970" s="1" t="s">
        <v>45</v>
      </c>
      <c r="U970" s="1" t="s">
        <v>1000</v>
      </c>
      <c r="V970" s="1" t="s">
        <v>46</v>
      </c>
      <c r="W970" s="1" t="s">
        <v>81</v>
      </c>
      <c r="X970" s="1" t="s">
        <v>1541</v>
      </c>
      <c r="Y970" s="1" t="s">
        <v>83</v>
      </c>
      <c r="Z970" s="1" t="s">
        <v>84</v>
      </c>
      <c r="AA970" s="1" t="s">
        <v>51</v>
      </c>
      <c r="AB970" s="1" t="s">
        <v>1541</v>
      </c>
      <c r="AC970" s="1" t="s">
        <v>37</v>
      </c>
    </row>
    <row r="971" spans="1:29" hidden="1" x14ac:dyDescent="0.25">
      <c r="A971" s="1" t="s">
        <v>33</v>
      </c>
      <c r="B971" s="1" t="s">
        <v>34</v>
      </c>
      <c r="C971" s="2">
        <v>45230</v>
      </c>
      <c r="D971" s="1" t="s">
        <v>73</v>
      </c>
      <c r="E971" s="1" t="s">
        <v>74</v>
      </c>
      <c r="F971" s="1" t="s">
        <v>37</v>
      </c>
      <c r="G971" s="1" t="s">
        <v>1000</v>
      </c>
      <c r="H971" s="1" t="s">
        <v>34</v>
      </c>
      <c r="I971" s="3">
        <v>38667</v>
      </c>
      <c r="J971" s="3">
        <v>0</v>
      </c>
      <c r="K971" s="1" t="s">
        <v>40</v>
      </c>
      <c r="L971" s="1" t="s">
        <v>709</v>
      </c>
      <c r="M971" s="1" t="s">
        <v>710</v>
      </c>
      <c r="N971" s="1" t="s">
        <v>79</v>
      </c>
      <c r="O971" s="1" t="s">
        <v>80</v>
      </c>
      <c r="P971" s="1" t="s">
        <v>43</v>
      </c>
      <c r="Q971" s="1" t="s">
        <v>43</v>
      </c>
      <c r="R971" s="3">
        <v>0</v>
      </c>
      <c r="S971" s="1" t="s">
        <v>44</v>
      </c>
      <c r="T971" s="1" t="s">
        <v>45</v>
      </c>
      <c r="U971" s="1" t="s">
        <v>1000</v>
      </c>
      <c r="V971" s="1" t="s">
        <v>46</v>
      </c>
      <c r="W971" s="1" t="s">
        <v>81</v>
      </c>
      <c r="X971" s="1" t="s">
        <v>1541</v>
      </c>
      <c r="Y971" s="1" t="s">
        <v>83</v>
      </c>
      <c r="Z971" s="1" t="s">
        <v>84</v>
      </c>
      <c r="AA971" s="1" t="s">
        <v>51</v>
      </c>
      <c r="AB971" s="1" t="s">
        <v>1541</v>
      </c>
      <c r="AC971" s="1" t="s">
        <v>37</v>
      </c>
    </row>
    <row r="972" spans="1:29" hidden="1" x14ac:dyDescent="0.25">
      <c r="A972" s="1" t="s">
        <v>33</v>
      </c>
      <c r="B972" s="1" t="s">
        <v>34</v>
      </c>
      <c r="C972" s="2">
        <v>45230</v>
      </c>
      <c r="D972" s="1" t="s">
        <v>73</v>
      </c>
      <c r="E972" s="1" t="s">
        <v>74</v>
      </c>
      <c r="F972" s="1" t="s">
        <v>37</v>
      </c>
      <c r="G972" s="1" t="s">
        <v>1000</v>
      </c>
      <c r="H972" s="1" t="s">
        <v>34</v>
      </c>
      <c r="I972" s="3">
        <v>116000</v>
      </c>
      <c r="J972" s="3">
        <v>0</v>
      </c>
      <c r="K972" s="1" t="s">
        <v>40</v>
      </c>
      <c r="L972" s="1" t="s">
        <v>752</v>
      </c>
      <c r="M972" s="1" t="s">
        <v>753</v>
      </c>
      <c r="N972" s="1" t="s">
        <v>79</v>
      </c>
      <c r="O972" s="1" t="s">
        <v>80</v>
      </c>
      <c r="P972" s="1" t="s">
        <v>43</v>
      </c>
      <c r="Q972" s="1" t="s">
        <v>43</v>
      </c>
      <c r="R972" s="3">
        <v>0</v>
      </c>
      <c r="S972" s="1" t="s">
        <v>44</v>
      </c>
      <c r="T972" s="1" t="s">
        <v>45</v>
      </c>
      <c r="U972" s="1" t="s">
        <v>1000</v>
      </c>
      <c r="V972" s="1" t="s">
        <v>46</v>
      </c>
      <c r="W972" s="1" t="s">
        <v>81</v>
      </c>
      <c r="X972" s="1" t="s">
        <v>1541</v>
      </c>
      <c r="Y972" s="1" t="s">
        <v>83</v>
      </c>
      <c r="Z972" s="1" t="s">
        <v>84</v>
      </c>
      <c r="AA972" s="1" t="s">
        <v>51</v>
      </c>
      <c r="AB972" s="1" t="s">
        <v>1541</v>
      </c>
      <c r="AC972" s="1" t="s">
        <v>37</v>
      </c>
    </row>
    <row r="973" spans="1:29" hidden="1" x14ac:dyDescent="0.25">
      <c r="A973" s="1" t="s">
        <v>33</v>
      </c>
      <c r="B973" s="1" t="s">
        <v>34</v>
      </c>
      <c r="C973" s="2">
        <v>45230</v>
      </c>
      <c r="D973" s="1" t="s">
        <v>73</v>
      </c>
      <c r="E973" s="1" t="s">
        <v>74</v>
      </c>
      <c r="F973" s="1" t="s">
        <v>37</v>
      </c>
      <c r="G973" s="1" t="s">
        <v>1000</v>
      </c>
      <c r="H973" s="1" t="s">
        <v>34</v>
      </c>
      <c r="I973" s="3">
        <v>193334</v>
      </c>
      <c r="J973" s="3">
        <v>0</v>
      </c>
      <c r="K973" s="1" t="s">
        <v>40</v>
      </c>
      <c r="L973" s="1" t="s">
        <v>125</v>
      </c>
      <c r="M973" s="1" t="s">
        <v>126</v>
      </c>
      <c r="N973" s="1" t="s">
        <v>79</v>
      </c>
      <c r="O973" s="1" t="s">
        <v>80</v>
      </c>
      <c r="P973" s="1" t="s">
        <v>43</v>
      </c>
      <c r="Q973" s="1" t="s">
        <v>43</v>
      </c>
      <c r="R973" s="3">
        <v>0</v>
      </c>
      <c r="S973" s="1" t="s">
        <v>44</v>
      </c>
      <c r="T973" s="1" t="s">
        <v>45</v>
      </c>
      <c r="U973" s="1" t="s">
        <v>1000</v>
      </c>
      <c r="V973" s="1" t="s">
        <v>46</v>
      </c>
      <c r="W973" s="1" t="s">
        <v>81</v>
      </c>
      <c r="X973" s="1" t="s">
        <v>1541</v>
      </c>
      <c r="Y973" s="1" t="s">
        <v>83</v>
      </c>
      <c r="Z973" s="1" t="s">
        <v>84</v>
      </c>
      <c r="AA973" s="1" t="s">
        <v>51</v>
      </c>
      <c r="AB973" s="1" t="s">
        <v>1541</v>
      </c>
      <c r="AC973" s="1" t="s">
        <v>37</v>
      </c>
    </row>
    <row r="974" spans="1:29" hidden="1" x14ac:dyDescent="0.25">
      <c r="A974" s="1" t="s">
        <v>33</v>
      </c>
      <c r="B974" s="1" t="s">
        <v>34</v>
      </c>
      <c r="C974" s="2">
        <v>45230</v>
      </c>
      <c r="D974" s="1" t="s">
        <v>73</v>
      </c>
      <c r="E974" s="1" t="s">
        <v>74</v>
      </c>
      <c r="F974" s="1" t="s">
        <v>37</v>
      </c>
      <c r="G974" s="1" t="s">
        <v>1000</v>
      </c>
      <c r="H974" s="1" t="s">
        <v>34</v>
      </c>
      <c r="I974" s="3">
        <v>57590</v>
      </c>
      <c r="J974" s="3">
        <v>0</v>
      </c>
      <c r="K974" s="1" t="s">
        <v>40</v>
      </c>
      <c r="L974" s="1" t="s">
        <v>91</v>
      </c>
      <c r="M974" s="1" t="s">
        <v>92</v>
      </c>
      <c r="N974" s="1" t="s">
        <v>79</v>
      </c>
      <c r="O974" s="1" t="s">
        <v>80</v>
      </c>
      <c r="P974" s="1" t="s">
        <v>43</v>
      </c>
      <c r="Q974" s="1" t="s">
        <v>43</v>
      </c>
      <c r="R974" s="3">
        <v>0</v>
      </c>
      <c r="S974" s="1" t="s">
        <v>44</v>
      </c>
      <c r="T974" s="1" t="s">
        <v>45</v>
      </c>
      <c r="U974" s="1" t="s">
        <v>1000</v>
      </c>
      <c r="V974" s="1" t="s">
        <v>46</v>
      </c>
      <c r="W974" s="1" t="s">
        <v>81</v>
      </c>
      <c r="X974" s="1" t="s">
        <v>1541</v>
      </c>
      <c r="Y974" s="1" t="s">
        <v>83</v>
      </c>
      <c r="Z974" s="1" t="s">
        <v>84</v>
      </c>
      <c r="AA974" s="1" t="s">
        <v>51</v>
      </c>
      <c r="AB974" s="1" t="s">
        <v>1541</v>
      </c>
      <c r="AC974" s="1" t="s">
        <v>37</v>
      </c>
    </row>
    <row r="975" spans="1:29" hidden="1" x14ac:dyDescent="0.25">
      <c r="A975" s="1" t="s">
        <v>33</v>
      </c>
      <c r="B975" s="1" t="s">
        <v>34</v>
      </c>
      <c r="C975" s="2">
        <v>45230</v>
      </c>
      <c r="D975" s="1" t="s">
        <v>73</v>
      </c>
      <c r="E975" s="1" t="s">
        <v>74</v>
      </c>
      <c r="F975" s="1" t="s">
        <v>37</v>
      </c>
      <c r="G975" s="1" t="s">
        <v>1000</v>
      </c>
      <c r="H975" s="1" t="s">
        <v>34</v>
      </c>
      <c r="I975" s="3">
        <v>189582</v>
      </c>
      <c r="J975" s="3">
        <v>0</v>
      </c>
      <c r="K975" s="1" t="s">
        <v>40</v>
      </c>
      <c r="L975" s="1" t="s">
        <v>649</v>
      </c>
      <c r="M975" s="1" t="s">
        <v>650</v>
      </c>
      <c r="N975" s="1" t="s">
        <v>79</v>
      </c>
      <c r="O975" s="1" t="s">
        <v>80</v>
      </c>
      <c r="P975" s="1" t="s">
        <v>43</v>
      </c>
      <c r="Q975" s="1" t="s">
        <v>43</v>
      </c>
      <c r="R975" s="3">
        <v>0</v>
      </c>
      <c r="S975" s="1" t="s">
        <v>44</v>
      </c>
      <c r="T975" s="1" t="s">
        <v>45</v>
      </c>
      <c r="U975" s="1" t="s">
        <v>1000</v>
      </c>
      <c r="V975" s="1" t="s">
        <v>46</v>
      </c>
      <c r="W975" s="1" t="s">
        <v>81</v>
      </c>
      <c r="X975" s="1" t="s">
        <v>1541</v>
      </c>
      <c r="Y975" s="1" t="s">
        <v>83</v>
      </c>
      <c r="Z975" s="1" t="s">
        <v>84</v>
      </c>
      <c r="AA975" s="1" t="s">
        <v>51</v>
      </c>
      <c r="AB975" s="1" t="s">
        <v>1541</v>
      </c>
      <c r="AC975" s="1" t="s">
        <v>37</v>
      </c>
    </row>
    <row r="976" spans="1:29" hidden="1" x14ac:dyDescent="0.25">
      <c r="A976" s="1" t="s">
        <v>33</v>
      </c>
      <c r="B976" s="1" t="s">
        <v>34</v>
      </c>
      <c r="C976" s="2">
        <v>45254</v>
      </c>
      <c r="D976" s="1" t="s">
        <v>35</v>
      </c>
      <c r="E976" s="1" t="s">
        <v>36</v>
      </c>
      <c r="F976" s="1" t="s">
        <v>37</v>
      </c>
      <c r="G976" s="1" t="s">
        <v>1543</v>
      </c>
      <c r="H976" s="1" t="s">
        <v>1544</v>
      </c>
      <c r="I976" s="3">
        <v>0</v>
      </c>
      <c r="J976" s="54">
        <v>38667</v>
      </c>
      <c r="K976" s="1" t="s">
        <v>40</v>
      </c>
      <c r="L976" s="1" t="s">
        <v>340</v>
      </c>
      <c r="M976" s="1" t="s">
        <v>341</v>
      </c>
      <c r="N976" s="1" t="s">
        <v>37</v>
      </c>
      <c r="O976" s="1" t="s">
        <v>43</v>
      </c>
      <c r="P976" s="1" t="s">
        <v>43</v>
      </c>
      <c r="Q976" s="1" t="s">
        <v>43</v>
      </c>
      <c r="R976" s="3">
        <v>0</v>
      </c>
      <c r="S976" s="1" t="s">
        <v>44</v>
      </c>
      <c r="T976" s="1" t="s">
        <v>45</v>
      </c>
      <c r="U976" s="1" t="s">
        <v>1543</v>
      </c>
      <c r="V976" s="1" t="s">
        <v>46</v>
      </c>
      <c r="W976" s="1" t="s">
        <v>47</v>
      </c>
      <c r="X976" s="1" t="s">
        <v>1545</v>
      </c>
      <c r="Y976" s="1" t="s">
        <v>49</v>
      </c>
      <c r="Z976" s="1" t="s">
        <v>50</v>
      </c>
      <c r="AA976" s="1" t="s">
        <v>51</v>
      </c>
      <c r="AB976" s="1" t="s">
        <v>1545</v>
      </c>
      <c r="AC976" s="1" t="s">
        <v>37</v>
      </c>
    </row>
    <row r="977" spans="1:29" hidden="1" x14ac:dyDescent="0.25">
      <c r="A977" s="1" t="s">
        <v>33</v>
      </c>
      <c r="B977" s="1" t="s">
        <v>34</v>
      </c>
      <c r="C977" s="2">
        <v>45254</v>
      </c>
      <c r="D977" s="1" t="s">
        <v>35</v>
      </c>
      <c r="E977" s="1" t="s">
        <v>36</v>
      </c>
      <c r="F977" s="1" t="s">
        <v>37</v>
      </c>
      <c r="G977" s="1" t="s">
        <v>1546</v>
      </c>
      <c r="H977" s="1" t="s">
        <v>1547</v>
      </c>
      <c r="I977" s="3">
        <v>0</v>
      </c>
      <c r="J977" s="54">
        <v>38667</v>
      </c>
      <c r="K977" s="1" t="s">
        <v>40</v>
      </c>
      <c r="L977" s="1" t="s">
        <v>340</v>
      </c>
      <c r="M977" s="1" t="s">
        <v>341</v>
      </c>
      <c r="N977" s="1" t="s">
        <v>37</v>
      </c>
      <c r="O977" s="1" t="s">
        <v>43</v>
      </c>
      <c r="P977" s="1" t="s">
        <v>43</v>
      </c>
      <c r="Q977" s="1" t="s">
        <v>43</v>
      </c>
      <c r="R977" s="3">
        <v>0</v>
      </c>
      <c r="S977" s="1" t="s">
        <v>44</v>
      </c>
      <c r="T977" s="1" t="s">
        <v>45</v>
      </c>
      <c r="U977" s="1" t="s">
        <v>1546</v>
      </c>
      <c r="V977" s="1" t="s">
        <v>46</v>
      </c>
      <c r="W977" s="1" t="s">
        <v>47</v>
      </c>
      <c r="X977" s="1" t="s">
        <v>1548</v>
      </c>
      <c r="Y977" s="1" t="s">
        <v>49</v>
      </c>
      <c r="Z977" s="1" t="s">
        <v>50</v>
      </c>
      <c r="AA977" s="1" t="s">
        <v>51</v>
      </c>
      <c r="AB977" s="1" t="s">
        <v>1548</v>
      </c>
      <c r="AC977" s="1" t="s">
        <v>37</v>
      </c>
    </row>
    <row r="978" spans="1:29" hidden="1" x14ac:dyDescent="0.25">
      <c r="A978" s="1" t="s">
        <v>33</v>
      </c>
      <c r="B978" s="1" t="s">
        <v>34</v>
      </c>
      <c r="C978" s="2">
        <v>45254</v>
      </c>
      <c r="D978" s="1" t="s">
        <v>35</v>
      </c>
      <c r="E978" s="1" t="s">
        <v>36</v>
      </c>
      <c r="F978" s="1" t="s">
        <v>37</v>
      </c>
      <c r="G978" s="1" t="s">
        <v>1549</v>
      </c>
      <c r="H978" s="1" t="s">
        <v>1550</v>
      </c>
      <c r="I978" s="3">
        <v>0</v>
      </c>
      <c r="J978" s="54">
        <v>193334</v>
      </c>
      <c r="K978" s="1" t="s">
        <v>40</v>
      </c>
      <c r="L978" s="1" t="s">
        <v>67</v>
      </c>
      <c r="M978" s="1" t="s">
        <v>68</v>
      </c>
      <c r="N978" s="1" t="s">
        <v>37</v>
      </c>
      <c r="O978" s="1" t="s">
        <v>43</v>
      </c>
      <c r="P978" s="1" t="s">
        <v>43</v>
      </c>
      <c r="Q978" s="1" t="s">
        <v>43</v>
      </c>
      <c r="R978" s="3">
        <v>0</v>
      </c>
      <c r="S978" s="1" t="s">
        <v>44</v>
      </c>
      <c r="T978" s="1" t="s">
        <v>45</v>
      </c>
      <c r="U978" s="1" t="s">
        <v>1549</v>
      </c>
      <c r="V978" s="1" t="s">
        <v>46</v>
      </c>
      <c r="W978" s="1" t="s">
        <v>47</v>
      </c>
      <c r="X978" s="1" t="s">
        <v>1551</v>
      </c>
      <c r="Y978" s="1" t="s">
        <v>49</v>
      </c>
      <c r="Z978" s="1" t="s">
        <v>50</v>
      </c>
      <c r="AA978" s="1" t="s">
        <v>51</v>
      </c>
      <c r="AB978" s="1" t="s">
        <v>1551</v>
      </c>
      <c r="AC978" s="1" t="s">
        <v>37</v>
      </c>
    </row>
    <row r="979" spans="1:29" hidden="1" x14ac:dyDescent="0.25">
      <c r="A979" s="1" t="s">
        <v>33</v>
      </c>
      <c r="B979" s="1" t="s">
        <v>34</v>
      </c>
      <c r="C979" s="2">
        <v>45257</v>
      </c>
      <c r="D979" s="1" t="s">
        <v>35</v>
      </c>
      <c r="E979" s="1" t="s">
        <v>36</v>
      </c>
      <c r="F979" s="1" t="s">
        <v>37</v>
      </c>
      <c r="G979" s="1" t="s">
        <v>1552</v>
      </c>
      <c r="H979" s="1" t="s">
        <v>1553</v>
      </c>
      <c r="I979" s="3">
        <v>0</v>
      </c>
      <c r="J979" s="54">
        <v>929998</v>
      </c>
      <c r="K979" s="1" t="s">
        <v>40</v>
      </c>
      <c r="L979" s="1" t="s">
        <v>444</v>
      </c>
      <c r="M979" s="1" t="s">
        <v>445</v>
      </c>
      <c r="N979" s="1" t="s">
        <v>37</v>
      </c>
      <c r="O979" s="1" t="s">
        <v>43</v>
      </c>
      <c r="P979" s="1" t="s">
        <v>43</v>
      </c>
      <c r="Q979" s="1" t="s">
        <v>43</v>
      </c>
      <c r="R979" s="3">
        <v>0</v>
      </c>
      <c r="S979" s="1" t="s">
        <v>44</v>
      </c>
      <c r="T979" s="1" t="s">
        <v>45</v>
      </c>
      <c r="U979" s="1" t="s">
        <v>1552</v>
      </c>
      <c r="V979" s="1" t="s">
        <v>46</v>
      </c>
      <c r="W979" s="1" t="s">
        <v>47</v>
      </c>
      <c r="X979" s="1" t="s">
        <v>1554</v>
      </c>
      <c r="Y979" s="1" t="s">
        <v>49</v>
      </c>
      <c r="Z979" s="1" t="s">
        <v>50</v>
      </c>
      <c r="AA979" s="1" t="s">
        <v>51</v>
      </c>
      <c r="AB979" s="1" t="s">
        <v>1554</v>
      </c>
      <c r="AC979" s="1" t="s">
        <v>37</v>
      </c>
    </row>
    <row r="980" spans="1:29" hidden="1" x14ac:dyDescent="0.25">
      <c r="A980" s="1" t="s">
        <v>33</v>
      </c>
      <c r="B980" s="1" t="s">
        <v>34</v>
      </c>
      <c r="C980" s="2">
        <v>45260</v>
      </c>
      <c r="D980" s="1" t="s">
        <v>73</v>
      </c>
      <c r="E980" s="1" t="s">
        <v>74</v>
      </c>
      <c r="F980" s="1" t="s">
        <v>37</v>
      </c>
      <c r="G980" s="1" t="s">
        <v>1003</v>
      </c>
      <c r="H980" s="1" t="s">
        <v>34</v>
      </c>
      <c r="I980" s="3">
        <v>44434</v>
      </c>
      <c r="J980" s="3">
        <v>0</v>
      </c>
      <c r="K980" s="1" t="s">
        <v>40</v>
      </c>
      <c r="L980" s="1" t="s">
        <v>656</v>
      </c>
      <c r="M980" s="1" t="s">
        <v>657</v>
      </c>
      <c r="N980" s="1" t="s">
        <v>89</v>
      </c>
      <c r="O980" s="1" t="s">
        <v>90</v>
      </c>
      <c r="P980" s="1" t="s">
        <v>43</v>
      </c>
      <c r="Q980" s="1" t="s">
        <v>43</v>
      </c>
      <c r="R980" s="3">
        <v>0</v>
      </c>
      <c r="S980" s="1" t="s">
        <v>44</v>
      </c>
      <c r="T980" s="1" t="s">
        <v>45</v>
      </c>
      <c r="U980" s="1" t="s">
        <v>1003</v>
      </c>
      <c r="V980" s="1" t="s">
        <v>46</v>
      </c>
      <c r="W980" s="1" t="s">
        <v>81</v>
      </c>
      <c r="X980" s="1" t="s">
        <v>1555</v>
      </c>
      <c r="Y980" s="1" t="s">
        <v>83</v>
      </c>
      <c r="Z980" s="1" t="s">
        <v>84</v>
      </c>
      <c r="AA980" s="1" t="s">
        <v>51</v>
      </c>
      <c r="AB980" s="1" t="s">
        <v>1555</v>
      </c>
      <c r="AC980" s="1" t="s">
        <v>37</v>
      </c>
    </row>
    <row r="981" spans="1:29" hidden="1" x14ac:dyDescent="0.25">
      <c r="A981" s="1" t="s">
        <v>33</v>
      </c>
      <c r="B981" s="1" t="s">
        <v>34</v>
      </c>
      <c r="C981" s="2">
        <v>45260</v>
      </c>
      <c r="D981" s="1" t="s">
        <v>73</v>
      </c>
      <c r="E981" s="1" t="s">
        <v>74</v>
      </c>
      <c r="F981" s="1" t="s">
        <v>37</v>
      </c>
      <c r="G981" s="1" t="s">
        <v>1003</v>
      </c>
      <c r="H981" s="1" t="s">
        <v>34</v>
      </c>
      <c r="I981" s="3">
        <v>825132</v>
      </c>
      <c r="J981" s="3">
        <v>0</v>
      </c>
      <c r="K981" s="1" t="s">
        <v>40</v>
      </c>
      <c r="L981" s="1" t="s">
        <v>1531</v>
      </c>
      <c r="M981" s="1" t="s">
        <v>711</v>
      </c>
      <c r="N981" s="1" t="s">
        <v>89</v>
      </c>
      <c r="O981" s="1" t="s">
        <v>90</v>
      </c>
      <c r="P981" s="1" t="s">
        <v>43</v>
      </c>
      <c r="Q981" s="1" t="s">
        <v>43</v>
      </c>
      <c r="R981" s="3">
        <v>0</v>
      </c>
      <c r="S981" s="1" t="s">
        <v>44</v>
      </c>
      <c r="T981" s="1" t="s">
        <v>45</v>
      </c>
      <c r="U981" s="1" t="s">
        <v>1003</v>
      </c>
      <c r="V981" s="1" t="s">
        <v>46</v>
      </c>
      <c r="W981" s="1" t="s">
        <v>81</v>
      </c>
      <c r="X981" s="1" t="s">
        <v>1555</v>
      </c>
      <c r="Y981" s="1" t="s">
        <v>83</v>
      </c>
      <c r="Z981" s="1" t="s">
        <v>84</v>
      </c>
      <c r="AA981" s="1" t="s">
        <v>51</v>
      </c>
      <c r="AB981" s="1" t="s">
        <v>1555</v>
      </c>
      <c r="AC981" s="1" t="s">
        <v>37</v>
      </c>
    </row>
    <row r="982" spans="1:29" hidden="1" x14ac:dyDescent="0.25">
      <c r="A982" s="1" t="s">
        <v>33</v>
      </c>
      <c r="B982" s="1" t="s">
        <v>34</v>
      </c>
      <c r="C982" s="2">
        <v>45260</v>
      </c>
      <c r="D982" s="1" t="s">
        <v>73</v>
      </c>
      <c r="E982" s="1" t="s">
        <v>74</v>
      </c>
      <c r="F982" s="1" t="s">
        <v>37</v>
      </c>
      <c r="G982" s="1" t="s">
        <v>1003</v>
      </c>
      <c r="H982" s="1" t="s">
        <v>34</v>
      </c>
      <c r="I982" s="3">
        <v>502667</v>
      </c>
      <c r="J982" s="3">
        <v>0</v>
      </c>
      <c r="K982" s="1" t="s">
        <v>40</v>
      </c>
      <c r="L982" s="1" t="s">
        <v>77</v>
      </c>
      <c r="M982" s="1" t="s">
        <v>78</v>
      </c>
      <c r="N982" s="1" t="s">
        <v>79</v>
      </c>
      <c r="O982" s="1" t="s">
        <v>80</v>
      </c>
      <c r="P982" s="1" t="s">
        <v>43</v>
      </c>
      <c r="Q982" s="1" t="s">
        <v>43</v>
      </c>
      <c r="R982" s="3">
        <v>0</v>
      </c>
      <c r="S982" s="1" t="s">
        <v>44</v>
      </c>
      <c r="T982" s="1" t="s">
        <v>45</v>
      </c>
      <c r="U982" s="1" t="s">
        <v>1003</v>
      </c>
      <c r="V982" s="1" t="s">
        <v>46</v>
      </c>
      <c r="W982" s="1" t="s">
        <v>81</v>
      </c>
      <c r="X982" s="1" t="s">
        <v>1555</v>
      </c>
      <c r="Y982" s="1" t="s">
        <v>83</v>
      </c>
      <c r="Z982" s="1" t="s">
        <v>84</v>
      </c>
      <c r="AA982" s="1" t="s">
        <v>51</v>
      </c>
      <c r="AB982" s="1" t="s">
        <v>1555</v>
      </c>
      <c r="AC982" s="1" t="s">
        <v>37</v>
      </c>
    </row>
    <row r="983" spans="1:29" hidden="1" x14ac:dyDescent="0.25">
      <c r="A983" s="1" t="s">
        <v>33</v>
      </c>
      <c r="B983" s="1" t="s">
        <v>34</v>
      </c>
      <c r="C983" s="2">
        <v>45260</v>
      </c>
      <c r="D983" s="1" t="s">
        <v>73</v>
      </c>
      <c r="E983" s="1" t="s">
        <v>74</v>
      </c>
      <c r="F983" s="1" t="s">
        <v>37</v>
      </c>
      <c r="G983" s="1" t="s">
        <v>1003</v>
      </c>
      <c r="H983" s="1" t="s">
        <v>34</v>
      </c>
      <c r="I983" s="3">
        <v>502667</v>
      </c>
      <c r="J983" s="3">
        <v>0</v>
      </c>
      <c r="K983" s="1" t="s">
        <v>40</v>
      </c>
      <c r="L983" s="1" t="s">
        <v>470</v>
      </c>
      <c r="M983" s="1" t="s">
        <v>471</v>
      </c>
      <c r="N983" s="1" t="s">
        <v>79</v>
      </c>
      <c r="O983" s="1" t="s">
        <v>80</v>
      </c>
      <c r="P983" s="1" t="s">
        <v>43</v>
      </c>
      <c r="Q983" s="1" t="s">
        <v>43</v>
      </c>
      <c r="R983" s="3">
        <v>0</v>
      </c>
      <c r="S983" s="1" t="s">
        <v>44</v>
      </c>
      <c r="T983" s="1" t="s">
        <v>45</v>
      </c>
      <c r="U983" s="1" t="s">
        <v>1003</v>
      </c>
      <c r="V983" s="1" t="s">
        <v>46</v>
      </c>
      <c r="W983" s="1" t="s">
        <v>81</v>
      </c>
      <c r="X983" s="1" t="s">
        <v>1555</v>
      </c>
      <c r="Y983" s="1" t="s">
        <v>83</v>
      </c>
      <c r="Z983" s="1" t="s">
        <v>84</v>
      </c>
      <c r="AA983" s="1" t="s">
        <v>51</v>
      </c>
      <c r="AB983" s="1" t="s">
        <v>1555</v>
      </c>
      <c r="AC983" s="1" t="s">
        <v>37</v>
      </c>
    </row>
    <row r="984" spans="1:29" hidden="1" x14ac:dyDescent="0.25">
      <c r="A984" s="1" t="s">
        <v>33</v>
      </c>
      <c r="B984" s="1" t="s">
        <v>34</v>
      </c>
      <c r="C984" s="2">
        <v>45260</v>
      </c>
      <c r="D984" s="1" t="s">
        <v>73</v>
      </c>
      <c r="E984" s="1" t="s">
        <v>74</v>
      </c>
      <c r="F984" s="1" t="s">
        <v>37</v>
      </c>
      <c r="G984" s="1" t="s">
        <v>1003</v>
      </c>
      <c r="H984" s="1" t="s">
        <v>34</v>
      </c>
      <c r="I984" s="3">
        <v>502667</v>
      </c>
      <c r="J984" s="3">
        <v>0</v>
      </c>
      <c r="K984" s="1" t="s">
        <v>40</v>
      </c>
      <c r="L984" s="1" t="s">
        <v>113</v>
      </c>
      <c r="M984" s="1" t="s">
        <v>114</v>
      </c>
      <c r="N984" s="1" t="s">
        <v>79</v>
      </c>
      <c r="O984" s="1" t="s">
        <v>80</v>
      </c>
      <c r="P984" s="1" t="s">
        <v>43</v>
      </c>
      <c r="Q984" s="1" t="s">
        <v>43</v>
      </c>
      <c r="R984" s="3">
        <v>0</v>
      </c>
      <c r="S984" s="1" t="s">
        <v>44</v>
      </c>
      <c r="T984" s="1" t="s">
        <v>45</v>
      </c>
      <c r="U984" s="1" t="s">
        <v>1003</v>
      </c>
      <c r="V984" s="1" t="s">
        <v>46</v>
      </c>
      <c r="W984" s="1" t="s">
        <v>81</v>
      </c>
      <c r="X984" s="1" t="s">
        <v>1555</v>
      </c>
      <c r="Y984" s="1" t="s">
        <v>83</v>
      </c>
      <c r="Z984" s="1" t="s">
        <v>84</v>
      </c>
      <c r="AA984" s="1" t="s">
        <v>51</v>
      </c>
      <c r="AB984" s="1" t="s">
        <v>1555</v>
      </c>
      <c r="AC984" s="1" t="s">
        <v>37</v>
      </c>
    </row>
    <row r="985" spans="1:29" hidden="1" x14ac:dyDescent="0.25">
      <c r="A985" s="1" t="s">
        <v>33</v>
      </c>
      <c r="B985" s="1" t="s">
        <v>34</v>
      </c>
      <c r="C985" s="2">
        <v>45260</v>
      </c>
      <c r="D985" s="1" t="s">
        <v>73</v>
      </c>
      <c r="E985" s="1" t="s">
        <v>74</v>
      </c>
      <c r="F985" s="1" t="s">
        <v>37</v>
      </c>
      <c r="G985" s="1" t="s">
        <v>1003</v>
      </c>
      <c r="H985" s="1" t="s">
        <v>34</v>
      </c>
      <c r="I985" s="3">
        <v>38667</v>
      </c>
      <c r="J985" s="3">
        <v>0</v>
      </c>
      <c r="K985" s="1" t="s">
        <v>40</v>
      </c>
      <c r="L985" s="1" t="s">
        <v>802</v>
      </c>
      <c r="M985" s="1" t="s">
        <v>803</v>
      </c>
      <c r="N985" s="1" t="s">
        <v>79</v>
      </c>
      <c r="O985" s="1" t="s">
        <v>80</v>
      </c>
      <c r="P985" s="1" t="s">
        <v>43</v>
      </c>
      <c r="Q985" s="1" t="s">
        <v>43</v>
      </c>
      <c r="R985" s="3">
        <v>0</v>
      </c>
      <c r="S985" s="1" t="s">
        <v>44</v>
      </c>
      <c r="T985" s="1" t="s">
        <v>45</v>
      </c>
      <c r="U985" s="1" t="s">
        <v>1003</v>
      </c>
      <c r="V985" s="1" t="s">
        <v>46</v>
      </c>
      <c r="W985" s="1" t="s">
        <v>81</v>
      </c>
      <c r="X985" s="1" t="s">
        <v>1555</v>
      </c>
      <c r="Y985" s="1" t="s">
        <v>83</v>
      </c>
      <c r="Z985" s="1" t="s">
        <v>84</v>
      </c>
      <c r="AA985" s="1" t="s">
        <v>51</v>
      </c>
      <c r="AB985" s="1" t="s">
        <v>1555</v>
      </c>
      <c r="AC985" s="1" t="s">
        <v>37</v>
      </c>
    </row>
    <row r="986" spans="1:29" hidden="1" x14ac:dyDescent="0.25">
      <c r="A986" s="1" t="s">
        <v>33</v>
      </c>
      <c r="B986" s="1" t="s">
        <v>34</v>
      </c>
      <c r="C986" s="2">
        <v>45260</v>
      </c>
      <c r="D986" s="1" t="s">
        <v>73</v>
      </c>
      <c r="E986" s="1" t="s">
        <v>74</v>
      </c>
      <c r="F986" s="1" t="s">
        <v>37</v>
      </c>
      <c r="G986" s="1" t="s">
        <v>1003</v>
      </c>
      <c r="H986" s="1" t="s">
        <v>34</v>
      </c>
      <c r="I986" s="3">
        <v>39394</v>
      </c>
      <c r="J986" s="3">
        <v>0</v>
      </c>
      <c r="K986" s="1" t="s">
        <v>40</v>
      </c>
      <c r="L986" s="1" t="s">
        <v>168</v>
      </c>
      <c r="M986" s="1" t="s">
        <v>169</v>
      </c>
      <c r="N986" s="1" t="s">
        <v>79</v>
      </c>
      <c r="O986" s="1" t="s">
        <v>80</v>
      </c>
      <c r="P986" s="1" t="s">
        <v>43</v>
      </c>
      <c r="Q986" s="1" t="s">
        <v>43</v>
      </c>
      <c r="R986" s="3">
        <v>0</v>
      </c>
      <c r="S986" s="1" t="s">
        <v>44</v>
      </c>
      <c r="T986" s="1" t="s">
        <v>45</v>
      </c>
      <c r="U986" s="1" t="s">
        <v>1003</v>
      </c>
      <c r="V986" s="1" t="s">
        <v>46</v>
      </c>
      <c r="W986" s="1" t="s">
        <v>81</v>
      </c>
      <c r="X986" s="1" t="s">
        <v>1555</v>
      </c>
      <c r="Y986" s="1" t="s">
        <v>83</v>
      </c>
      <c r="Z986" s="1" t="s">
        <v>84</v>
      </c>
      <c r="AA986" s="1" t="s">
        <v>51</v>
      </c>
      <c r="AB986" s="1" t="s">
        <v>1555</v>
      </c>
      <c r="AC986" s="1" t="s">
        <v>37</v>
      </c>
    </row>
    <row r="987" spans="1:29" hidden="1" x14ac:dyDescent="0.25">
      <c r="A987" s="1" t="s">
        <v>33</v>
      </c>
      <c r="B987" s="1" t="s">
        <v>34</v>
      </c>
      <c r="C987" s="2">
        <v>45260</v>
      </c>
      <c r="D987" s="1" t="s">
        <v>73</v>
      </c>
      <c r="E987" s="1" t="s">
        <v>74</v>
      </c>
      <c r="F987" s="1" t="s">
        <v>37</v>
      </c>
      <c r="G987" s="1" t="s">
        <v>1003</v>
      </c>
      <c r="H987" s="1" t="s">
        <v>34</v>
      </c>
      <c r="I987" s="3">
        <v>80728</v>
      </c>
      <c r="J987" s="3">
        <v>0</v>
      </c>
      <c r="K987" s="1" t="s">
        <v>40</v>
      </c>
      <c r="L987" s="1" t="s">
        <v>1360</v>
      </c>
      <c r="M987" s="1" t="s">
        <v>771</v>
      </c>
      <c r="N987" s="1" t="s">
        <v>79</v>
      </c>
      <c r="O987" s="1" t="s">
        <v>80</v>
      </c>
      <c r="P987" s="1" t="s">
        <v>43</v>
      </c>
      <c r="Q987" s="1" t="s">
        <v>43</v>
      </c>
      <c r="R987" s="3">
        <v>0</v>
      </c>
      <c r="S987" s="1" t="s">
        <v>44</v>
      </c>
      <c r="T987" s="1" t="s">
        <v>45</v>
      </c>
      <c r="U987" s="1" t="s">
        <v>1003</v>
      </c>
      <c r="V987" s="1" t="s">
        <v>46</v>
      </c>
      <c r="W987" s="1" t="s">
        <v>81</v>
      </c>
      <c r="X987" s="1" t="s">
        <v>1555</v>
      </c>
      <c r="Y987" s="1" t="s">
        <v>83</v>
      </c>
      <c r="Z987" s="1" t="s">
        <v>84</v>
      </c>
      <c r="AA987" s="1" t="s">
        <v>51</v>
      </c>
      <c r="AB987" s="1" t="s">
        <v>1555</v>
      </c>
      <c r="AC987" s="1" t="s">
        <v>37</v>
      </c>
    </row>
    <row r="988" spans="1:29" hidden="1" x14ac:dyDescent="0.25">
      <c r="A988" s="1" t="s">
        <v>33</v>
      </c>
      <c r="B988" s="1" t="s">
        <v>34</v>
      </c>
      <c r="C988" s="2">
        <v>45260</v>
      </c>
      <c r="D988" s="1" t="s">
        <v>73</v>
      </c>
      <c r="E988" s="1" t="s">
        <v>74</v>
      </c>
      <c r="F988" s="1" t="s">
        <v>37</v>
      </c>
      <c r="G988" s="1" t="s">
        <v>1003</v>
      </c>
      <c r="H988" s="1" t="s">
        <v>34</v>
      </c>
      <c r="I988" s="3">
        <v>232000</v>
      </c>
      <c r="J988" s="3">
        <v>0</v>
      </c>
      <c r="K988" s="1" t="s">
        <v>40</v>
      </c>
      <c r="L988" s="1" t="s">
        <v>117</v>
      </c>
      <c r="M988" s="1" t="s">
        <v>118</v>
      </c>
      <c r="N988" s="1" t="s">
        <v>79</v>
      </c>
      <c r="O988" s="1" t="s">
        <v>80</v>
      </c>
      <c r="P988" s="1" t="s">
        <v>43</v>
      </c>
      <c r="Q988" s="1" t="s">
        <v>43</v>
      </c>
      <c r="R988" s="3">
        <v>0</v>
      </c>
      <c r="S988" s="1" t="s">
        <v>44</v>
      </c>
      <c r="T988" s="1" t="s">
        <v>45</v>
      </c>
      <c r="U988" s="1" t="s">
        <v>1003</v>
      </c>
      <c r="V988" s="1" t="s">
        <v>46</v>
      </c>
      <c r="W988" s="1" t="s">
        <v>81</v>
      </c>
      <c r="X988" s="1" t="s">
        <v>1555</v>
      </c>
      <c r="Y988" s="1" t="s">
        <v>83</v>
      </c>
      <c r="Z988" s="1" t="s">
        <v>84</v>
      </c>
      <c r="AA988" s="1" t="s">
        <v>51</v>
      </c>
      <c r="AB988" s="1" t="s">
        <v>1555</v>
      </c>
      <c r="AC988" s="1" t="s">
        <v>37</v>
      </c>
    </row>
    <row r="989" spans="1:29" hidden="1" x14ac:dyDescent="0.25">
      <c r="A989" s="1" t="s">
        <v>33</v>
      </c>
      <c r="B989" s="1" t="s">
        <v>34</v>
      </c>
      <c r="C989" s="2">
        <v>45260</v>
      </c>
      <c r="D989" s="1" t="s">
        <v>73</v>
      </c>
      <c r="E989" s="1" t="s">
        <v>74</v>
      </c>
      <c r="F989" s="1" t="s">
        <v>37</v>
      </c>
      <c r="G989" s="1" t="s">
        <v>1003</v>
      </c>
      <c r="H989" s="1" t="s">
        <v>34</v>
      </c>
      <c r="I989" s="3">
        <v>39588</v>
      </c>
      <c r="J989" s="3">
        <v>0</v>
      </c>
      <c r="K989" s="1" t="s">
        <v>40</v>
      </c>
      <c r="L989" s="1" t="s">
        <v>629</v>
      </c>
      <c r="M989" s="1" t="s">
        <v>630</v>
      </c>
      <c r="N989" s="1" t="s">
        <v>79</v>
      </c>
      <c r="O989" s="1" t="s">
        <v>80</v>
      </c>
      <c r="P989" s="1" t="s">
        <v>43</v>
      </c>
      <c r="Q989" s="1" t="s">
        <v>43</v>
      </c>
      <c r="R989" s="3">
        <v>0</v>
      </c>
      <c r="S989" s="1" t="s">
        <v>44</v>
      </c>
      <c r="T989" s="1" t="s">
        <v>45</v>
      </c>
      <c r="U989" s="1" t="s">
        <v>1003</v>
      </c>
      <c r="V989" s="1" t="s">
        <v>46</v>
      </c>
      <c r="W989" s="1" t="s">
        <v>81</v>
      </c>
      <c r="X989" s="1" t="s">
        <v>1555</v>
      </c>
      <c r="Y989" s="1" t="s">
        <v>83</v>
      </c>
      <c r="Z989" s="1" t="s">
        <v>84</v>
      </c>
      <c r="AA989" s="1" t="s">
        <v>51</v>
      </c>
      <c r="AB989" s="1" t="s">
        <v>1555</v>
      </c>
      <c r="AC989" s="1" t="s">
        <v>37</v>
      </c>
    </row>
    <row r="990" spans="1:29" hidden="1" x14ac:dyDescent="0.25">
      <c r="A990" s="1" t="s">
        <v>33</v>
      </c>
      <c r="B990" s="1" t="s">
        <v>34</v>
      </c>
      <c r="C990" s="2">
        <v>45260</v>
      </c>
      <c r="D990" s="1" t="s">
        <v>73</v>
      </c>
      <c r="E990" s="1" t="s">
        <v>74</v>
      </c>
      <c r="F990" s="1" t="s">
        <v>37</v>
      </c>
      <c r="G990" s="1" t="s">
        <v>1003</v>
      </c>
      <c r="H990" s="1" t="s">
        <v>34</v>
      </c>
      <c r="I990" s="3">
        <v>502667</v>
      </c>
      <c r="J990" s="3">
        <v>0</v>
      </c>
      <c r="K990" s="1" t="s">
        <v>40</v>
      </c>
      <c r="L990" s="1" t="s">
        <v>1542</v>
      </c>
      <c r="M990" s="1" t="s">
        <v>638</v>
      </c>
      <c r="N990" s="1" t="s">
        <v>79</v>
      </c>
      <c r="O990" s="1" t="s">
        <v>80</v>
      </c>
      <c r="P990" s="1" t="s">
        <v>43</v>
      </c>
      <c r="Q990" s="1" t="s">
        <v>43</v>
      </c>
      <c r="R990" s="3">
        <v>0</v>
      </c>
      <c r="S990" s="1" t="s">
        <v>44</v>
      </c>
      <c r="T990" s="1" t="s">
        <v>45</v>
      </c>
      <c r="U990" s="1" t="s">
        <v>1003</v>
      </c>
      <c r="V990" s="1" t="s">
        <v>46</v>
      </c>
      <c r="W990" s="1" t="s">
        <v>81</v>
      </c>
      <c r="X990" s="1" t="s">
        <v>1555</v>
      </c>
      <c r="Y990" s="1" t="s">
        <v>83</v>
      </c>
      <c r="Z990" s="1" t="s">
        <v>84</v>
      </c>
      <c r="AA990" s="1" t="s">
        <v>51</v>
      </c>
      <c r="AB990" s="1" t="s">
        <v>1555</v>
      </c>
      <c r="AC990" s="1" t="s">
        <v>37</v>
      </c>
    </row>
    <row r="991" spans="1:29" hidden="1" x14ac:dyDescent="0.25">
      <c r="A991" s="1" t="s">
        <v>33</v>
      </c>
      <c r="B991" s="1" t="s">
        <v>34</v>
      </c>
      <c r="C991" s="2">
        <v>45260</v>
      </c>
      <c r="D991" s="1" t="s">
        <v>73</v>
      </c>
      <c r="E991" s="1" t="s">
        <v>74</v>
      </c>
      <c r="F991" s="1" t="s">
        <v>37</v>
      </c>
      <c r="G991" s="1" t="s">
        <v>1003</v>
      </c>
      <c r="H991" s="1" t="s">
        <v>34</v>
      </c>
      <c r="I991" s="3">
        <v>580000</v>
      </c>
      <c r="J991" s="3">
        <v>0</v>
      </c>
      <c r="K991" s="1" t="s">
        <v>40</v>
      </c>
      <c r="L991" s="1" t="s">
        <v>669</v>
      </c>
      <c r="M991" s="1" t="s">
        <v>670</v>
      </c>
      <c r="N991" s="1" t="s">
        <v>79</v>
      </c>
      <c r="O991" s="1" t="s">
        <v>80</v>
      </c>
      <c r="P991" s="1" t="s">
        <v>43</v>
      </c>
      <c r="Q991" s="1" t="s">
        <v>43</v>
      </c>
      <c r="R991" s="3">
        <v>0</v>
      </c>
      <c r="S991" s="1" t="s">
        <v>44</v>
      </c>
      <c r="T991" s="1" t="s">
        <v>45</v>
      </c>
      <c r="U991" s="1" t="s">
        <v>1003</v>
      </c>
      <c r="V991" s="1" t="s">
        <v>46</v>
      </c>
      <c r="W991" s="1" t="s">
        <v>81</v>
      </c>
      <c r="X991" s="1" t="s">
        <v>1555</v>
      </c>
      <c r="Y991" s="1" t="s">
        <v>83</v>
      </c>
      <c r="Z991" s="1" t="s">
        <v>84</v>
      </c>
      <c r="AA991" s="1" t="s">
        <v>51</v>
      </c>
      <c r="AB991" s="1" t="s">
        <v>1555</v>
      </c>
      <c r="AC991" s="1" t="s">
        <v>37</v>
      </c>
    </row>
    <row r="992" spans="1:29" hidden="1" x14ac:dyDescent="0.25">
      <c r="A992" s="1" t="s">
        <v>33</v>
      </c>
      <c r="B992" s="1" t="s">
        <v>34</v>
      </c>
      <c r="C992" s="2">
        <v>45260</v>
      </c>
      <c r="D992" s="1" t="s">
        <v>73</v>
      </c>
      <c r="E992" s="1" t="s">
        <v>74</v>
      </c>
      <c r="F992" s="1" t="s">
        <v>37</v>
      </c>
      <c r="G992" s="1" t="s">
        <v>1003</v>
      </c>
      <c r="H992" s="1" t="s">
        <v>34</v>
      </c>
      <c r="I992" s="3">
        <v>116000</v>
      </c>
      <c r="J992" s="3">
        <v>0</v>
      </c>
      <c r="K992" s="1" t="s">
        <v>40</v>
      </c>
      <c r="L992" s="1" t="s">
        <v>127</v>
      </c>
      <c r="M992" s="1" t="s">
        <v>128</v>
      </c>
      <c r="N992" s="1" t="s">
        <v>79</v>
      </c>
      <c r="O992" s="1" t="s">
        <v>80</v>
      </c>
      <c r="P992" s="1" t="s">
        <v>43</v>
      </c>
      <c r="Q992" s="1" t="s">
        <v>43</v>
      </c>
      <c r="R992" s="3">
        <v>0</v>
      </c>
      <c r="S992" s="1" t="s">
        <v>44</v>
      </c>
      <c r="T992" s="1" t="s">
        <v>45</v>
      </c>
      <c r="U992" s="1" t="s">
        <v>1003</v>
      </c>
      <c r="V992" s="1" t="s">
        <v>46</v>
      </c>
      <c r="W992" s="1" t="s">
        <v>81</v>
      </c>
      <c r="X992" s="1" t="s">
        <v>1555</v>
      </c>
      <c r="Y992" s="1" t="s">
        <v>83</v>
      </c>
      <c r="Z992" s="1" t="s">
        <v>84</v>
      </c>
      <c r="AA992" s="1" t="s">
        <v>51</v>
      </c>
      <c r="AB992" s="1" t="s">
        <v>1555</v>
      </c>
      <c r="AC992" s="1" t="s">
        <v>37</v>
      </c>
    </row>
    <row r="993" spans="1:29" hidden="1" x14ac:dyDescent="0.25">
      <c r="A993" s="1" t="s">
        <v>33</v>
      </c>
      <c r="B993" s="1" t="s">
        <v>34</v>
      </c>
      <c r="C993" s="2">
        <v>45260</v>
      </c>
      <c r="D993" s="1" t="s">
        <v>73</v>
      </c>
      <c r="E993" s="1" t="s">
        <v>74</v>
      </c>
      <c r="F993" s="1" t="s">
        <v>37</v>
      </c>
      <c r="G993" s="1" t="s">
        <v>1003</v>
      </c>
      <c r="H993" s="1" t="s">
        <v>34</v>
      </c>
      <c r="I993" s="3">
        <v>599448</v>
      </c>
      <c r="J993" s="3">
        <v>0</v>
      </c>
      <c r="K993" s="1" t="s">
        <v>40</v>
      </c>
      <c r="L993" s="1" t="s">
        <v>1556</v>
      </c>
      <c r="M993" s="1" t="s">
        <v>1557</v>
      </c>
      <c r="N993" s="1" t="s">
        <v>89</v>
      </c>
      <c r="O993" s="1" t="s">
        <v>90</v>
      </c>
      <c r="P993" s="1" t="s">
        <v>43</v>
      </c>
      <c r="Q993" s="1" t="s">
        <v>43</v>
      </c>
      <c r="R993" s="3">
        <v>0</v>
      </c>
      <c r="S993" s="1" t="s">
        <v>44</v>
      </c>
      <c r="T993" s="1" t="s">
        <v>45</v>
      </c>
      <c r="U993" s="1" t="s">
        <v>1003</v>
      </c>
      <c r="V993" s="1" t="s">
        <v>46</v>
      </c>
      <c r="W993" s="1" t="s">
        <v>81</v>
      </c>
      <c r="X993" s="1" t="s">
        <v>1555</v>
      </c>
      <c r="Y993" s="1" t="s">
        <v>83</v>
      </c>
      <c r="Z993" s="1" t="s">
        <v>84</v>
      </c>
      <c r="AA993" s="1" t="s">
        <v>51</v>
      </c>
      <c r="AB993" s="1" t="s">
        <v>1555</v>
      </c>
      <c r="AC993" s="1" t="s">
        <v>37</v>
      </c>
    </row>
    <row r="994" spans="1:29" hidden="1" x14ac:dyDescent="0.25">
      <c r="A994" s="1" t="s">
        <v>33</v>
      </c>
      <c r="B994" s="1" t="s">
        <v>34</v>
      </c>
      <c r="C994" s="2">
        <v>45260</v>
      </c>
      <c r="D994" s="1" t="s">
        <v>73</v>
      </c>
      <c r="E994" s="1" t="s">
        <v>74</v>
      </c>
      <c r="F994" s="1" t="s">
        <v>37</v>
      </c>
      <c r="G994" s="1" t="s">
        <v>1003</v>
      </c>
      <c r="H994" s="1" t="s">
        <v>34</v>
      </c>
      <c r="I994" s="3">
        <v>0</v>
      </c>
      <c r="J994" s="3">
        <v>599448</v>
      </c>
      <c r="K994" s="1" t="s">
        <v>40</v>
      </c>
      <c r="L994" s="1" t="s">
        <v>1556</v>
      </c>
      <c r="M994" s="1" t="s">
        <v>1557</v>
      </c>
      <c r="N994" s="1" t="s">
        <v>89</v>
      </c>
      <c r="O994" s="1" t="s">
        <v>90</v>
      </c>
      <c r="P994" s="1" t="s">
        <v>43</v>
      </c>
      <c r="Q994" s="1" t="s">
        <v>43</v>
      </c>
      <c r="R994" s="3">
        <v>0</v>
      </c>
      <c r="S994" s="1" t="s">
        <v>44</v>
      </c>
      <c r="T994" s="1" t="s">
        <v>45</v>
      </c>
      <c r="U994" s="1" t="s">
        <v>1003</v>
      </c>
      <c r="V994" s="1" t="s">
        <v>46</v>
      </c>
      <c r="W994" s="1" t="s">
        <v>81</v>
      </c>
      <c r="X994" s="1" t="s">
        <v>1555</v>
      </c>
      <c r="Y994" s="1" t="s">
        <v>83</v>
      </c>
      <c r="Z994" s="1" t="s">
        <v>84</v>
      </c>
      <c r="AA994" s="1" t="s">
        <v>51</v>
      </c>
      <c r="AB994" s="1" t="s">
        <v>1555</v>
      </c>
      <c r="AC994" s="1" t="s">
        <v>37</v>
      </c>
    </row>
    <row r="995" spans="1:29" hidden="1" x14ac:dyDescent="0.25">
      <c r="A995" s="1" t="s">
        <v>33</v>
      </c>
      <c r="B995" s="1" t="s">
        <v>34</v>
      </c>
      <c r="C995" s="2">
        <v>45260</v>
      </c>
      <c r="D995" s="1" t="s">
        <v>73</v>
      </c>
      <c r="E995" s="1" t="s">
        <v>74</v>
      </c>
      <c r="F995" s="1" t="s">
        <v>37</v>
      </c>
      <c r="G995" s="1" t="s">
        <v>1003</v>
      </c>
      <c r="H995" s="1" t="s">
        <v>34</v>
      </c>
      <c r="I995" s="3">
        <v>38667</v>
      </c>
      <c r="J995" s="3">
        <v>0</v>
      </c>
      <c r="K995" s="1" t="s">
        <v>40</v>
      </c>
      <c r="L995" s="1" t="s">
        <v>1491</v>
      </c>
      <c r="M995" s="1" t="s">
        <v>634</v>
      </c>
      <c r="N995" s="1" t="s">
        <v>89</v>
      </c>
      <c r="O995" s="1" t="s">
        <v>90</v>
      </c>
      <c r="P995" s="1" t="s">
        <v>43</v>
      </c>
      <c r="Q995" s="1" t="s">
        <v>43</v>
      </c>
      <c r="R995" s="3">
        <v>0</v>
      </c>
      <c r="S995" s="1" t="s">
        <v>44</v>
      </c>
      <c r="T995" s="1" t="s">
        <v>45</v>
      </c>
      <c r="U995" s="1" t="s">
        <v>1003</v>
      </c>
      <c r="V995" s="1" t="s">
        <v>46</v>
      </c>
      <c r="W995" s="1" t="s">
        <v>81</v>
      </c>
      <c r="X995" s="1" t="s">
        <v>1555</v>
      </c>
      <c r="Y995" s="1" t="s">
        <v>83</v>
      </c>
      <c r="Z995" s="1" t="s">
        <v>84</v>
      </c>
      <c r="AA995" s="1" t="s">
        <v>51</v>
      </c>
      <c r="AB995" s="1" t="s">
        <v>1555</v>
      </c>
      <c r="AC995" s="1" t="s">
        <v>37</v>
      </c>
    </row>
    <row r="996" spans="1:29" hidden="1" x14ac:dyDescent="0.25">
      <c r="A996" s="1" t="s">
        <v>33</v>
      </c>
      <c r="B996" s="1" t="s">
        <v>34</v>
      </c>
      <c r="C996" s="2">
        <v>45260</v>
      </c>
      <c r="D996" s="1" t="s">
        <v>73</v>
      </c>
      <c r="E996" s="1" t="s">
        <v>74</v>
      </c>
      <c r="F996" s="1" t="s">
        <v>37</v>
      </c>
      <c r="G996" s="1" t="s">
        <v>1003</v>
      </c>
      <c r="H996" s="1" t="s">
        <v>34</v>
      </c>
      <c r="I996" s="3">
        <v>38667</v>
      </c>
      <c r="J996" s="3">
        <v>0</v>
      </c>
      <c r="K996" s="1" t="s">
        <v>40</v>
      </c>
      <c r="L996" s="1" t="s">
        <v>767</v>
      </c>
      <c r="M996" s="1" t="s">
        <v>768</v>
      </c>
      <c r="N996" s="1" t="s">
        <v>295</v>
      </c>
      <c r="O996" s="1" t="s">
        <v>296</v>
      </c>
      <c r="P996" s="1" t="s">
        <v>43</v>
      </c>
      <c r="Q996" s="1" t="s">
        <v>43</v>
      </c>
      <c r="R996" s="3">
        <v>0</v>
      </c>
      <c r="S996" s="1" t="s">
        <v>44</v>
      </c>
      <c r="T996" s="1" t="s">
        <v>45</v>
      </c>
      <c r="U996" s="1" t="s">
        <v>1003</v>
      </c>
      <c r="V996" s="1" t="s">
        <v>46</v>
      </c>
      <c r="W996" s="1" t="s">
        <v>81</v>
      </c>
      <c r="X996" s="1" t="s">
        <v>1555</v>
      </c>
      <c r="Y996" s="1" t="s">
        <v>83</v>
      </c>
      <c r="Z996" s="1" t="s">
        <v>84</v>
      </c>
      <c r="AA996" s="1" t="s">
        <v>51</v>
      </c>
      <c r="AB996" s="1" t="s">
        <v>1555</v>
      </c>
      <c r="AC996" s="1" t="s">
        <v>37</v>
      </c>
    </row>
    <row r="997" spans="1:29" hidden="1" x14ac:dyDescent="0.25">
      <c r="A997" s="1" t="s">
        <v>33</v>
      </c>
      <c r="B997" s="1" t="s">
        <v>34</v>
      </c>
      <c r="C997" s="2">
        <v>45260</v>
      </c>
      <c r="D997" s="1" t="s">
        <v>73</v>
      </c>
      <c r="E997" s="1" t="s">
        <v>74</v>
      </c>
      <c r="F997" s="1" t="s">
        <v>37</v>
      </c>
      <c r="G997" s="1" t="s">
        <v>1003</v>
      </c>
      <c r="H997" s="1" t="s">
        <v>34</v>
      </c>
      <c r="I997" s="3">
        <v>502667</v>
      </c>
      <c r="J997" s="3">
        <v>0</v>
      </c>
      <c r="K997" s="1" t="s">
        <v>40</v>
      </c>
      <c r="L997" s="1" t="s">
        <v>77</v>
      </c>
      <c r="M997" s="1" t="s">
        <v>78</v>
      </c>
      <c r="N997" s="1" t="s">
        <v>79</v>
      </c>
      <c r="O997" s="1" t="s">
        <v>80</v>
      </c>
      <c r="P997" s="1" t="s">
        <v>43</v>
      </c>
      <c r="Q997" s="1" t="s">
        <v>43</v>
      </c>
      <c r="R997" s="3">
        <v>0</v>
      </c>
      <c r="S997" s="1" t="s">
        <v>44</v>
      </c>
      <c r="T997" s="1" t="s">
        <v>45</v>
      </c>
      <c r="U997" s="1" t="s">
        <v>1003</v>
      </c>
      <c r="V997" s="1" t="s">
        <v>46</v>
      </c>
      <c r="W997" s="1" t="s">
        <v>81</v>
      </c>
      <c r="X997" s="1" t="s">
        <v>1555</v>
      </c>
      <c r="Y997" s="1" t="s">
        <v>83</v>
      </c>
      <c r="Z997" s="1" t="s">
        <v>84</v>
      </c>
      <c r="AA997" s="1" t="s">
        <v>51</v>
      </c>
      <c r="AB997" s="1" t="s">
        <v>1555</v>
      </c>
      <c r="AC997" s="1" t="s">
        <v>37</v>
      </c>
    </row>
    <row r="998" spans="1:29" hidden="1" x14ac:dyDescent="0.25">
      <c r="A998" s="1" t="s">
        <v>33</v>
      </c>
      <c r="B998" s="1" t="s">
        <v>34</v>
      </c>
      <c r="C998" s="2">
        <v>45260</v>
      </c>
      <c r="D998" s="1" t="s">
        <v>73</v>
      </c>
      <c r="E998" s="1" t="s">
        <v>74</v>
      </c>
      <c r="F998" s="1" t="s">
        <v>37</v>
      </c>
      <c r="G998" s="1" t="s">
        <v>1003</v>
      </c>
      <c r="H998" s="1" t="s">
        <v>34</v>
      </c>
      <c r="I998" s="3">
        <v>543622</v>
      </c>
      <c r="J998" s="3">
        <v>0</v>
      </c>
      <c r="K998" s="1" t="s">
        <v>40</v>
      </c>
      <c r="L998" s="1" t="s">
        <v>1433</v>
      </c>
      <c r="M998" s="1" t="s">
        <v>806</v>
      </c>
      <c r="N998" s="1" t="s">
        <v>79</v>
      </c>
      <c r="O998" s="1" t="s">
        <v>80</v>
      </c>
      <c r="P998" s="1" t="s">
        <v>43</v>
      </c>
      <c r="Q998" s="1" t="s">
        <v>43</v>
      </c>
      <c r="R998" s="3">
        <v>0</v>
      </c>
      <c r="S998" s="1" t="s">
        <v>44</v>
      </c>
      <c r="T998" s="1" t="s">
        <v>45</v>
      </c>
      <c r="U998" s="1" t="s">
        <v>1003</v>
      </c>
      <c r="V998" s="1" t="s">
        <v>46</v>
      </c>
      <c r="W998" s="1" t="s">
        <v>81</v>
      </c>
      <c r="X998" s="1" t="s">
        <v>1555</v>
      </c>
      <c r="Y998" s="1" t="s">
        <v>83</v>
      </c>
      <c r="Z998" s="1" t="s">
        <v>84</v>
      </c>
      <c r="AA998" s="1" t="s">
        <v>51</v>
      </c>
      <c r="AB998" s="1" t="s">
        <v>1555</v>
      </c>
      <c r="AC998" s="1" t="s">
        <v>37</v>
      </c>
    </row>
    <row r="999" spans="1:29" hidden="1" x14ac:dyDescent="0.25">
      <c r="A999" s="1" t="s">
        <v>33</v>
      </c>
      <c r="B999" s="1" t="s">
        <v>34</v>
      </c>
      <c r="C999" s="2">
        <v>45260</v>
      </c>
      <c r="D999" s="1" t="s">
        <v>73</v>
      </c>
      <c r="E999" s="1" t="s">
        <v>74</v>
      </c>
      <c r="F999" s="1" t="s">
        <v>37</v>
      </c>
      <c r="G999" s="1" t="s">
        <v>1003</v>
      </c>
      <c r="H999" s="1" t="s">
        <v>34</v>
      </c>
      <c r="I999" s="3">
        <v>580000</v>
      </c>
      <c r="J999" s="3">
        <v>0</v>
      </c>
      <c r="K999" s="1" t="s">
        <v>40</v>
      </c>
      <c r="L999" s="1" t="s">
        <v>470</v>
      </c>
      <c r="M999" s="1" t="s">
        <v>471</v>
      </c>
      <c r="N999" s="1" t="s">
        <v>79</v>
      </c>
      <c r="O999" s="1" t="s">
        <v>80</v>
      </c>
      <c r="P999" s="1" t="s">
        <v>43</v>
      </c>
      <c r="Q999" s="1" t="s">
        <v>43</v>
      </c>
      <c r="R999" s="3">
        <v>0</v>
      </c>
      <c r="S999" s="1" t="s">
        <v>44</v>
      </c>
      <c r="T999" s="1" t="s">
        <v>45</v>
      </c>
      <c r="U999" s="1" t="s">
        <v>1003</v>
      </c>
      <c r="V999" s="1" t="s">
        <v>46</v>
      </c>
      <c r="W999" s="1" t="s">
        <v>81</v>
      </c>
      <c r="X999" s="1" t="s">
        <v>1555</v>
      </c>
      <c r="Y999" s="1" t="s">
        <v>83</v>
      </c>
      <c r="Z999" s="1" t="s">
        <v>84</v>
      </c>
      <c r="AA999" s="1" t="s">
        <v>51</v>
      </c>
      <c r="AB999" s="1" t="s">
        <v>1555</v>
      </c>
      <c r="AC999" s="1" t="s">
        <v>37</v>
      </c>
    </row>
    <row r="1000" spans="1:29" hidden="1" x14ac:dyDescent="0.25">
      <c r="A1000" s="1" t="s">
        <v>33</v>
      </c>
      <c r="B1000" s="1" t="s">
        <v>34</v>
      </c>
      <c r="C1000" s="2">
        <v>45260</v>
      </c>
      <c r="D1000" s="1" t="s">
        <v>73</v>
      </c>
      <c r="E1000" s="1" t="s">
        <v>74</v>
      </c>
      <c r="F1000" s="1" t="s">
        <v>37</v>
      </c>
      <c r="G1000" s="1" t="s">
        <v>1003</v>
      </c>
      <c r="H1000" s="1" t="s">
        <v>34</v>
      </c>
      <c r="I1000" s="3">
        <v>77334</v>
      </c>
      <c r="J1000" s="3">
        <v>0</v>
      </c>
      <c r="K1000" s="1" t="s">
        <v>40</v>
      </c>
      <c r="L1000" s="1" t="s">
        <v>731</v>
      </c>
      <c r="M1000" s="1" t="s">
        <v>732</v>
      </c>
      <c r="N1000" s="1" t="s">
        <v>79</v>
      </c>
      <c r="O1000" s="1" t="s">
        <v>80</v>
      </c>
      <c r="P1000" s="1" t="s">
        <v>43</v>
      </c>
      <c r="Q1000" s="1" t="s">
        <v>43</v>
      </c>
      <c r="R1000" s="3">
        <v>0</v>
      </c>
      <c r="S1000" s="1" t="s">
        <v>44</v>
      </c>
      <c r="T1000" s="1" t="s">
        <v>45</v>
      </c>
      <c r="U1000" s="1" t="s">
        <v>1003</v>
      </c>
      <c r="V1000" s="1" t="s">
        <v>46</v>
      </c>
      <c r="W1000" s="1" t="s">
        <v>81</v>
      </c>
      <c r="X1000" s="1" t="s">
        <v>1555</v>
      </c>
      <c r="Y1000" s="1" t="s">
        <v>83</v>
      </c>
      <c r="Z1000" s="1" t="s">
        <v>84</v>
      </c>
      <c r="AA1000" s="1" t="s">
        <v>51</v>
      </c>
      <c r="AB1000" s="1" t="s">
        <v>1555</v>
      </c>
      <c r="AC1000" s="1" t="s">
        <v>37</v>
      </c>
    </row>
    <row r="1001" spans="1:29" hidden="1" x14ac:dyDescent="0.25">
      <c r="A1001" s="1" t="s">
        <v>33</v>
      </c>
      <c r="B1001" s="1" t="s">
        <v>34</v>
      </c>
      <c r="C1001" s="2">
        <v>45260</v>
      </c>
      <c r="D1001" s="1" t="s">
        <v>73</v>
      </c>
      <c r="E1001" s="1" t="s">
        <v>74</v>
      </c>
      <c r="F1001" s="1" t="s">
        <v>37</v>
      </c>
      <c r="G1001" s="1" t="s">
        <v>1003</v>
      </c>
      <c r="H1001" s="1" t="s">
        <v>34</v>
      </c>
      <c r="I1001" s="3">
        <v>580000</v>
      </c>
      <c r="J1001" s="3">
        <v>0</v>
      </c>
      <c r="K1001" s="1" t="s">
        <v>40</v>
      </c>
      <c r="L1001" s="1" t="s">
        <v>113</v>
      </c>
      <c r="M1001" s="1" t="s">
        <v>114</v>
      </c>
      <c r="N1001" s="1" t="s">
        <v>79</v>
      </c>
      <c r="O1001" s="1" t="s">
        <v>80</v>
      </c>
      <c r="P1001" s="1" t="s">
        <v>43</v>
      </c>
      <c r="Q1001" s="1" t="s">
        <v>43</v>
      </c>
      <c r="R1001" s="3">
        <v>0</v>
      </c>
      <c r="S1001" s="1" t="s">
        <v>44</v>
      </c>
      <c r="T1001" s="1" t="s">
        <v>45</v>
      </c>
      <c r="U1001" s="1" t="s">
        <v>1003</v>
      </c>
      <c r="V1001" s="1" t="s">
        <v>46</v>
      </c>
      <c r="W1001" s="1" t="s">
        <v>81</v>
      </c>
      <c r="X1001" s="1" t="s">
        <v>1555</v>
      </c>
      <c r="Y1001" s="1" t="s">
        <v>83</v>
      </c>
      <c r="Z1001" s="1" t="s">
        <v>84</v>
      </c>
      <c r="AA1001" s="1" t="s">
        <v>51</v>
      </c>
      <c r="AB1001" s="1" t="s">
        <v>1555</v>
      </c>
      <c r="AC1001" s="1" t="s">
        <v>37</v>
      </c>
    </row>
    <row r="1002" spans="1:29" hidden="1" x14ac:dyDescent="0.25">
      <c r="A1002" s="1" t="s">
        <v>33</v>
      </c>
      <c r="B1002" s="1" t="s">
        <v>34</v>
      </c>
      <c r="C1002" s="2">
        <v>45260</v>
      </c>
      <c r="D1002" s="1" t="s">
        <v>73</v>
      </c>
      <c r="E1002" s="1" t="s">
        <v>74</v>
      </c>
      <c r="F1002" s="1" t="s">
        <v>37</v>
      </c>
      <c r="G1002" s="1" t="s">
        <v>1003</v>
      </c>
      <c r="H1002" s="1" t="s">
        <v>34</v>
      </c>
      <c r="I1002" s="3">
        <v>38667</v>
      </c>
      <c r="J1002" s="3">
        <v>0</v>
      </c>
      <c r="K1002" s="1" t="s">
        <v>40</v>
      </c>
      <c r="L1002" s="1" t="s">
        <v>1558</v>
      </c>
      <c r="M1002" s="1" t="s">
        <v>765</v>
      </c>
      <c r="N1002" s="1" t="s">
        <v>79</v>
      </c>
      <c r="O1002" s="1" t="s">
        <v>80</v>
      </c>
      <c r="P1002" s="1" t="s">
        <v>43</v>
      </c>
      <c r="Q1002" s="1" t="s">
        <v>43</v>
      </c>
      <c r="R1002" s="3">
        <v>0</v>
      </c>
      <c r="S1002" s="1" t="s">
        <v>44</v>
      </c>
      <c r="T1002" s="1" t="s">
        <v>45</v>
      </c>
      <c r="U1002" s="1" t="s">
        <v>1003</v>
      </c>
      <c r="V1002" s="1" t="s">
        <v>46</v>
      </c>
      <c r="W1002" s="1" t="s">
        <v>81</v>
      </c>
      <c r="X1002" s="1" t="s">
        <v>1555</v>
      </c>
      <c r="Y1002" s="1" t="s">
        <v>83</v>
      </c>
      <c r="Z1002" s="1" t="s">
        <v>84</v>
      </c>
      <c r="AA1002" s="1" t="s">
        <v>51</v>
      </c>
      <c r="AB1002" s="1" t="s">
        <v>1555</v>
      </c>
      <c r="AC1002" s="1" t="s">
        <v>37</v>
      </c>
    </row>
    <row r="1003" spans="1:29" hidden="1" x14ac:dyDescent="0.25">
      <c r="A1003" s="1" t="s">
        <v>33</v>
      </c>
      <c r="B1003" s="1" t="s">
        <v>34</v>
      </c>
      <c r="C1003" s="2">
        <v>45260</v>
      </c>
      <c r="D1003" s="1" t="s">
        <v>73</v>
      </c>
      <c r="E1003" s="1" t="s">
        <v>74</v>
      </c>
      <c r="F1003" s="1" t="s">
        <v>37</v>
      </c>
      <c r="G1003" s="1" t="s">
        <v>1003</v>
      </c>
      <c r="H1003" s="1" t="s">
        <v>34</v>
      </c>
      <c r="I1003" s="3">
        <v>38667</v>
      </c>
      <c r="J1003" s="3">
        <v>0</v>
      </c>
      <c r="K1003" s="1" t="s">
        <v>40</v>
      </c>
      <c r="L1003" s="1" t="s">
        <v>152</v>
      </c>
      <c r="M1003" s="1" t="s">
        <v>153</v>
      </c>
      <c r="N1003" s="1" t="s">
        <v>79</v>
      </c>
      <c r="O1003" s="1" t="s">
        <v>80</v>
      </c>
      <c r="P1003" s="1" t="s">
        <v>43</v>
      </c>
      <c r="Q1003" s="1" t="s">
        <v>43</v>
      </c>
      <c r="R1003" s="3">
        <v>0</v>
      </c>
      <c r="S1003" s="1" t="s">
        <v>44</v>
      </c>
      <c r="T1003" s="1" t="s">
        <v>45</v>
      </c>
      <c r="U1003" s="1" t="s">
        <v>1003</v>
      </c>
      <c r="V1003" s="1" t="s">
        <v>46</v>
      </c>
      <c r="W1003" s="1" t="s">
        <v>81</v>
      </c>
      <c r="X1003" s="1" t="s">
        <v>1555</v>
      </c>
      <c r="Y1003" s="1" t="s">
        <v>83</v>
      </c>
      <c r="Z1003" s="1" t="s">
        <v>84</v>
      </c>
      <c r="AA1003" s="1" t="s">
        <v>51</v>
      </c>
      <c r="AB1003" s="1" t="s">
        <v>1555</v>
      </c>
      <c r="AC1003" s="1" t="s">
        <v>37</v>
      </c>
    </row>
    <row r="1004" spans="1:29" hidden="1" x14ac:dyDescent="0.25">
      <c r="A1004" s="1" t="s">
        <v>33</v>
      </c>
      <c r="B1004" s="1" t="s">
        <v>34</v>
      </c>
      <c r="C1004" s="2">
        <v>45260</v>
      </c>
      <c r="D1004" s="1" t="s">
        <v>73</v>
      </c>
      <c r="E1004" s="1" t="s">
        <v>74</v>
      </c>
      <c r="F1004" s="1" t="s">
        <v>37</v>
      </c>
      <c r="G1004" s="1" t="s">
        <v>1003</v>
      </c>
      <c r="H1004" s="1" t="s">
        <v>34</v>
      </c>
      <c r="I1004" s="3">
        <v>502667</v>
      </c>
      <c r="J1004" s="3">
        <v>0</v>
      </c>
      <c r="K1004" s="1" t="s">
        <v>40</v>
      </c>
      <c r="L1004" s="1" t="s">
        <v>1559</v>
      </c>
      <c r="M1004" s="1" t="s">
        <v>799</v>
      </c>
      <c r="N1004" s="1" t="s">
        <v>79</v>
      </c>
      <c r="O1004" s="1" t="s">
        <v>80</v>
      </c>
      <c r="P1004" s="1" t="s">
        <v>43</v>
      </c>
      <c r="Q1004" s="1" t="s">
        <v>43</v>
      </c>
      <c r="R1004" s="3">
        <v>0</v>
      </c>
      <c r="S1004" s="1" t="s">
        <v>44</v>
      </c>
      <c r="T1004" s="1" t="s">
        <v>45</v>
      </c>
      <c r="U1004" s="1" t="s">
        <v>1003</v>
      </c>
      <c r="V1004" s="1" t="s">
        <v>46</v>
      </c>
      <c r="W1004" s="1" t="s">
        <v>81</v>
      </c>
      <c r="X1004" s="1" t="s">
        <v>1555</v>
      </c>
      <c r="Y1004" s="1" t="s">
        <v>83</v>
      </c>
      <c r="Z1004" s="1" t="s">
        <v>84</v>
      </c>
      <c r="AA1004" s="1" t="s">
        <v>51</v>
      </c>
      <c r="AB1004" s="1" t="s">
        <v>1555</v>
      </c>
      <c r="AC1004" s="1" t="s">
        <v>37</v>
      </c>
    </row>
    <row r="1005" spans="1:29" hidden="1" x14ac:dyDescent="0.25">
      <c r="A1005" s="1" t="s">
        <v>33</v>
      </c>
      <c r="B1005" s="1" t="s">
        <v>34</v>
      </c>
      <c r="C1005" s="2">
        <v>45260</v>
      </c>
      <c r="D1005" s="1" t="s">
        <v>73</v>
      </c>
      <c r="E1005" s="1" t="s">
        <v>74</v>
      </c>
      <c r="F1005" s="1" t="s">
        <v>37</v>
      </c>
      <c r="G1005" s="1" t="s">
        <v>1003</v>
      </c>
      <c r="H1005" s="1" t="s">
        <v>34</v>
      </c>
      <c r="I1005" s="3">
        <v>270668</v>
      </c>
      <c r="J1005" s="3">
        <v>0</v>
      </c>
      <c r="K1005" s="1" t="s">
        <v>40</v>
      </c>
      <c r="L1005" s="1" t="s">
        <v>440</v>
      </c>
      <c r="M1005" s="1" t="s">
        <v>441</v>
      </c>
      <c r="N1005" s="1" t="s">
        <v>79</v>
      </c>
      <c r="O1005" s="1" t="s">
        <v>80</v>
      </c>
      <c r="P1005" s="1" t="s">
        <v>43</v>
      </c>
      <c r="Q1005" s="1" t="s">
        <v>43</v>
      </c>
      <c r="R1005" s="3">
        <v>0</v>
      </c>
      <c r="S1005" s="1" t="s">
        <v>44</v>
      </c>
      <c r="T1005" s="1" t="s">
        <v>45</v>
      </c>
      <c r="U1005" s="1" t="s">
        <v>1003</v>
      </c>
      <c r="V1005" s="1" t="s">
        <v>46</v>
      </c>
      <c r="W1005" s="1" t="s">
        <v>81</v>
      </c>
      <c r="X1005" s="1" t="s">
        <v>1555</v>
      </c>
      <c r="Y1005" s="1" t="s">
        <v>83</v>
      </c>
      <c r="Z1005" s="1" t="s">
        <v>84</v>
      </c>
      <c r="AA1005" s="1" t="s">
        <v>51</v>
      </c>
      <c r="AB1005" s="1" t="s">
        <v>1555</v>
      </c>
      <c r="AC1005" s="1" t="s">
        <v>37</v>
      </c>
    </row>
    <row r="1006" spans="1:29" hidden="1" x14ac:dyDescent="0.25">
      <c r="A1006" s="1" t="s">
        <v>33</v>
      </c>
      <c r="B1006" s="1" t="s">
        <v>34</v>
      </c>
      <c r="C1006" s="2">
        <v>45260</v>
      </c>
      <c r="D1006" s="1" t="s">
        <v>73</v>
      </c>
      <c r="E1006" s="1" t="s">
        <v>74</v>
      </c>
      <c r="F1006" s="1" t="s">
        <v>37</v>
      </c>
      <c r="G1006" s="1" t="s">
        <v>1003</v>
      </c>
      <c r="H1006" s="1" t="s">
        <v>34</v>
      </c>
      <c r="I1006" s="3">
        <v>130584</v>
      </c>
      <c r="J1006" s="3">
        <v>0</v>
      </c>
      <c r="K1006" s="1" t="s">
        <v>40</v>
      </c>
      <c r="L1006" s="1" t="s">
        <v>1560</v>
      </c>
      <c r="M1006" s="1" t="s">
        <v>827</v>
      </c>
      <c r="N1006" s="1" t="s">
        <v>79</v>
      </c>
      <c r="O1006" s="1" t="s">
        <v>80</v>
      </c>
      <c r="P1006" s="1" t="s">
        <v>43</v>
      </c>
      <c r="Q1006" s="1" t="s">
        <v>43</v>
      </c>
      <c r="R1006" s="3">
        <v>0</v>
      </c>
      <c r="S1006" s="1" t="s">
        <v>44</v>
      </c>
      <c r="T1006" s="1" t="s">
        <v>45</v>
      </c>
      <c r="U1006" s="1" t="s">
        <v>1003</v>
      </c>
      <c r="V1006" s="1" t="s">
        <v>46</v>
      </c>
      <c r="W1006" s="1" t="s">
        <v>81</v>
      </c>
      <c r="X1006" s="1" t="s">
        <v>1555</v>
      </c>
      <c r="Y1006" s="1" t="s">
        <v>83</v>
      </c>
      <c r="Z1006" s="1" t="s">
        <v>84</v>
      </c>
      <c r="AA1006" s="1" t="s">
        <v>51</v>
      </c>
      <c r="AB1006" s="1" t="s">
        <v>1555</v>
      </c>
      <c r="AC1006" s="1" t="s">
        <v>37</v>
      </c>
    </row>
    <row r="1007" spans="1:29" hidden="1" x14ac:dyDescent="0.25">
      <c r="A1007" s="1" t="s">
        <v>33</v>
      </c>
      <c r="B1007" s="1" t="s">
        <v>34</v>
      </c>
      <c r="C1007" s="2">
        <v>45260</v>
      </c>
      <c r="D1007" s="1" t="s">
        <v>73</v>
      </c>
      <c r="E1007" s="1" t="s">
        <v>74</v>
      </c>
      <c r="F1007" s="1" t="s">
        <v>37</v>
      </c>
      <c r="G1007" s="1" t="s">
        <v>1003</v>
      </c>
      <c r="H1007" s="1" t="s">
        <v>34</v>
      </c>
      <c r="I1007" s="3">
        <v>39394</v>
      </c>
      <c r="J1007" s="3">
        <v>0</v>
      </c>
      <c r="K1007" s="1" t="s">
        <v>40</v>
      </c>
      <c r="L1007" s="1" t="s">
        <v>168</v>
      </c>
      <c r="M1007" s="1" t="s">
        <v>169</v>
      </c>
      <c r="N1007" s="1" t="s">
        <v>79</v>
      </c>
      <c r="O1007" s="1" t="s">
        <v>80</v>
      </c>
      <c r="P1007" s="1" t="s">
        <v>43</v>
      </c>
      <c r="Q1007" s="1" t="s">
        <v>43</v>
      </c>
      <c r="R1007" s="3">
        <v>0</v>
      </c>
      <c r="S1007" s="1" t="s">
        <v>44</v>
      </c>
      <c r="T1007" s="1" t="s">
        <v>45</v>
      </c>
      <c r="U1007" s="1" t="s">
        <v>1003</v>
      </c>
      <c r="V1007" s="1" t="s">
        <v>46</v>
      </c>
      <c r="W1007" s="1" t="s">
        <v>81</v>
      </c>
      <c r="X1007" s="1" t="s">
        <v>1555</v>
      </c>
      <c r="Y1007" s="1" t="s">
        <v>83</v>
      </c>
      <c r="Z1007" s="1" t="s">
        <v>84</v>
      </c>
      <c r="AA1007" s="1" t="s">
        <v>51</v>
      </c>
      <c r="AB1007" s="1" t="s">
        <v>1555</v>
      </c>
      <c r="AC1007" s="1" t="s">
        <v>37</v>
      </c>
    </row>
    <row r="1008" spans="1:29" hidden="1" x14ac:dyDescent="0.25">
      <c r="A1008" s="1" t="s">
        <v>33</v>
      </c>
      <c r="B1008" s="1" t="s">
        <v>34</v>
      </c>
      <c r="C1008" s="2">
        <v>45260</v>
      </c>
      <c r="D1008" s="1" t="s">
        <v>73</v>
      </c>
      <c r="E1008" s="1" t="s">
        <v>74</v>
      </c>
      <c r="F1008" s="1" t="s">
        <v>37</v>
      </c>
      <c r="G1008" s="1" t="s">
        <v>1003</v>
      </c>
      <c r="H1008" s="1" t="s">
        <v>34</v>
      </c>
      <c r="I1008" s="3">
        <v>38667</v>
      </c>
      <c r="J1008" s="3">
        <v>0</v>
      </c>
      <c r="K1008" s="1" t="s">
        <v>40</v>
      </c>
      <c r="L1008" s="1" t="s">
        <v>867</v>
      </c>
      <c r="M1008" s="1" t="s">
        <v>868</v>
      </c>
      <c r="N1008" s="1" t="s">
        <v>79</v>
      </c>
      <c r="O1008" s="1" t="s">
        <v>80</v>
      </c>
      <c r="P1008" s="1" t="s">
        <v>43</v>
      </c>
      <c r="Q1008" s="1" t="s">
        <v>43</v>
      </c>
      <c r="R1008" s="3">
        <v>0</v>
      </c>
      <c r="S1008" s="1" t="s">
        <v>44</v>
      </c>
      <c r="T1008" s="1" t="s">
        <v>45</v>
      </c>
      <c r="U1008" s="1" t="s">
        <v>1003</v>
      </c>
      <c r="V1008" s="1" t="s">
        <v>46</v>
      </c>
      <c r="W1008" s="1" t="s">
        <v>81</v>
      </c>
      <c r="X1008" s="1" t="s">
        <v>1555</v>
      </c>
      <c r="Y1008" s="1" t="s">
        <v>83</v>
      </c>
      <c r="Z1008" s="1" t="s">
        <v>84</v>
      </c>
      <c r="AA1008" s="1" t="s">
        <v>51</v>
      </c>
      <c r="AB1008" s="1" t="s">
        <v>1555</v>
      </c>
      <c r="AC1008" s="1" t="s">
        <v>37</v>
      </c>
    </row>
    <row r="1009" spans="1:29" hidden="1" x14ac:dyDescent="0.25">
      <c r="A1009" s="1" t="s">
        <v>33</v>
      </c>
      <c r="B1009" s="1" t="s">
        <v>34</v>
      </c>
      <c r="C1009" s="2">
        <v>45260</v>
      </c>
      <c r="D1009" s="1" t="s">
        <v>73</v>
      </c>
      <c r="E1009" s="1" t="s">
        <v>74</v>
      </c>
      <c r="F1009" s="1" t="s">
        <v>37</v>
      </c>
      <c r="G1009" s="1" t="s">
        <v>1003</v>
      </c>
      <c r="H1009" s="1" t="s">
        <v>34</v>
      </c>
      <c r="I1009" s="3">
        <v>38667</v>
      </c>
      <c r="J1009" s="3">
        <v>0</v>
      </c>
      <c r="K1009" s="1" t="s">
        <v>40</v>
      </c>
      <c r="L1009" s="1" t="s">
        <v>133</v>
      </c>
      <c r="M1009" s="1" t="s">
        <v>134</v>
      </c>
      <c r="N1009" s="1" t="s">
        <v>79</v>
      </c>
      <c r="O1009" s="1" t="s">
        <v>80</v>
      </c>
      <c r="P1009" s="1" t="s">
        <v>43</v>
      </c>
      <c r="Q1009" s="1" t="s">
        <v>43</v>
      </c>
      <c r="R1009" s="3">
        <v>0</v>
      </c>
      <c r="S1009" s="1" t="s">
        <v>44</v>
      </c>
      <c r="T1009" s="1" t="s">
        <v>45</v>
      </c>
      <c r="U1009" s="1" t="s">
        <v>1003</v>
      </c>
      <c r="V1009" s="1" t="s">
        <v>46</v>
      </c>
      <c r="W1009" s="1" t="s">
        <v>81</v>
      </c>
      <c r="X1009" s="1" t="s">
        <v>1555</v>
      </c>
      <c r="Y1009" s="1" t="s">
        <v>83</v>
      </c>
      <c r="Z1009" s="1" t="s">
        <v>84</v>
      </c>
      <c r="AA1009" s="1" t="s">
        <v>51</v>
      </c>
      <c r="AB1009" s="1" t="s">
        <v>1555</v>
      </c>
      <c r="AC1009" s="1" t="s">
        <v>37</v>
      </c>
    </row>
    <row r="1010" spans="1:29" hidden="1" x14ac:dyDescent="0.25">
      <c r="A1010" s="1" t="s">
        <v>33</v>
      </c>
      <c r="B1010" s="1" t="s">
        <v>34</v>
      </c>
      <c r="C1010" s="2">
        <v>45260</v>
      </c>
      <c r="D1010" s="1" t="s">
        <v>73</v>
      </c>
      <c r="E1010" s="1" t="s">
        <v>74</v>
      </c>
      <c r="F1010" s="1" t="s">
        <v>37</v>
      </c>
      <c r="G1010" s="1" t="s">
        <v>1003</v>
      </c>
      <c r="H1010" s="1" t="s">
        <v>34</v>
      </c>
      <c r="I1010" s="3">
        <v>580000</v>
      </c>
      <c r="J1010" s="3">
        <v>0</v>
      </c>
      <c r="K1010" s="1" t="s">
        <v>40</v>
      </c>
      <c r="L1010" s="1" t="s">
        <v>1542</v>
      </c>
      <c r="M1010" s="1" t="s">
        <v>638</v>
      </c>
      <c r="N1010" s="1" t="s">
        <v>79</v>
      </c>
      <c r="O1010" s="1" t="s">
        <v>80</v>
      </c>
      <c r="P1010" s="1" t="s">
        <v>43</v>
      </c>
      <c r="Q1010" s="1" t="s">
        <v>43</v>
      </c>
      <c r="R1010" s="3">
        <v>0</v>
      </c>
      <c r="S1010" s="1" t="s">
        <v>44</v>
      </c>
      <c r="T1010" s="1" t="s">
        <v>45</v>
      </c>
      <c r="U1010" s="1" t="s">
        <v>1003</v>
      </c>
      <c r="V1010" s="1" t="s">
        <v>46</v>
      </c>
      <c r="W1010" s="1" t="s">
        <v>81</v>
      </c>
      <c r="X1010" s="1" t="s">
        <v>1555</v>
      </c>
      <c r="Y1010" s="1" t="s">
        <v>83</v>
      </c>
      <c r="Z1010" s="1" t="s">
        <v>84</v>
      </c>
      <c r="AA1010" s="1" t="s">
        <v>51</v>
      </c>
      <c r="AB1010" s="1" t="s">
        <v>1555</v>
      </c>
      <c r="AC1010" s="1" t="s">
        <v>37</v>
      </c>
    </row>
    <row r="1011" spans="1:29" hidden="1" x14ac:dyDescent="0.25">
      <c r="A1011" s="1" t="s">
        <v>33</v>
      </c>
      <c r="B1011" s="1" t="s">
        <v>34</v>
      </c>
      <c r="C1011" s="2">
        <v>45260</v>
      </c>
      <c r="D1011" s="1" t="s">
        <v>73</v>
      </c>
      <c r="E1011" s="1" t="s">
        <v>74</v>
      </c>
      <c r="F1011" s="1" t="s">
        <v>37</v>
      </c>
      <c r="G1011" s="1" t="s">
        <v>1003</v>
      </c>
      <c r="H1011" s="1" t="s">
        <v>34</v>
      </c>
      <c r="I1011" s="3">
        <v>309334</v>
      </c>
      <c r="J1011" s="3">
        <v>0</v>
      </c>
      <c r="K1011" s="1" t="s">
        <v>40</v>
      </c>
      <c r="L1011" s="1" t="s">
        <v>669</v>
      </c>
      <c r="M1011" s="1" t="s">
        <v>670</v>
      </c>
      <c r="N1011" s="1" t="s">
        <v>79</v>
      </c>
      <c r="O1011" s="1" t="s">
        <v>80</v>
      </c>
      <c r="P1011" s="1" t="s">
        <v>43</v>
      </c>
      <c r="Q1011" s="1" t="s">
        <v>43</v>
      </c>
      <c r="R1011" s="3">
        <v>0</v>
      </c>
      <c r="S1011" s="1" t="s">
        <v>44</v>
      </c>
      <c r="T1011" s="1" t="s">
        <v>45</v>
      </c>
      <c r="U1011" s="1" t="s">
        <v>1003</v>
      </c>
      <c r="V1011" s="1" t="s">
        <v>46</v>
      </c>
      <c r="W1011" s="1" t="s">
        <v>81</v>
      </c>
      <c r="X1011" s="1" t="s">
        <v>1555</v>
      </c>
      <c r="Y1011" s="1" t="s">
        <v>83</v>
      </c>
      <c r="Z1011" s="1" t="s">
        <v>84</v>
      </c>
      <c r="AA1011" s="1" t="s">
        <v>51</v>
      </c>
      <c r="AB1011" s="1" t="s">
        <v>1555</v>
      </c>
      <c r="AC1011" s="1" t="s">
        <v>37</v>
      </c>
    </row>
    <row r="1012" spans="1:29" hidden="1" x14ac:dyDescent="0.25">
      <c r="A1012" s="1" t="s">
        <v>33</v>
      </c>
      <c r="B1012" s="1" t="s">
        <v>34</v>
      </c>
      <c r="C1012" s="2">
        <v>45260</v>
      </c>
      <c r="D1012" s="1" t="s">
        <v>73</v>
      </c>
      <c r="E1012" s="1" t="s">
        <v>74</v>
      </c>
      <c r="F1012" s="1" t="s">
        <v>37</v>
      </c>
      <c r="G1012" s="1" t="s">
        <v>1003</v>
      </c>
      <c r="H1012" s="1" t="s">
        <v>34</v>
      </c>
      <c r="I1012" s="3">
        <v>38667</v>
      </c>
      <c r="J1012" s="3">
        <v>0</v>
      </c>
      <c r="K1012" s="1" t="s">
        <v>40</v>
      </c>
      <c r="L1012" s="1" t="s">
        <v>838</v>
      </c>
      <c r="M1012" s="1" t="s">
        <v>839</v>
      </c>
      <c r="N1012" s="1" t="s">
        <v>79</v>
      </c>
      <c r="O1012" s="1" t="s">
        <v>80</v>
      </c>
      <c r="P1012" s="1" t="s">
        <v>43</v>
      </c>
      <c r="Q1012" s="1" t="s">
        <v>43</v>
      </c>
      <c r="R1012" s="3">
        <v>0</v>
      </c>
      <c r="S1012" s="1" t="s">
        <v>44</v>
      </c>
      <c r="T1012" s="1" t="s">
        <v>45</v>
      </c>
      <c r="U1012" s="1" t="s">
        <v>1003</v>
      </c>
      <c r="V1012" s="1" t="s">
        <v>46</v>
      </c>
      <c r="W1012" s="1" t="s">
        <v>81</v>
      </c>
      <c r="X1012" s="1" t="s">
        <v>1555</v>
      </c>
      <c r="Y1012" s="1" t="s">
        <v>83</v>
      </c>
      <c r="Z1012" s="1" t="s">
        <v>84</v>
      </c>
      <c r="AA1012" s="1" t="s">
        <v>51</v>
      </c>
      <c r="AB1012" s="1" t="s">
        <v>1555</v>
      </c>
      <c r="AC1012" s="1" t="s">
        <v>37</v>
      </c>
    </row>
    <row r="1013" spans="1:29" hidden="1" x14ac:dyDescent="0.25">
      <c r="A1013" s="1" t="s">
        <v>33</v>
      </c>
      <c r="B1013" s="1" t="s">
        <v>34</v>
      </c>
      <c r="C1013" s="2">
        <v>45260</v>
      </c>
      <c r="D1013" s="1" t="s">
        <v>73</v>
      </c>
      <c r="E1013" s="1" t="s">
        <v>74</v>
      </c>
      <c r="F1013" s="1" t="s">
        <v>37</v>
      </c>
      <c r="G1013" s="1" t="s">
        <v>1003</v>
      </c>
      <c r="H1013" s="1" t="s">
        <v>34</v>
      </c>
      <c r="I1013" s="3">
        <v>502667</v>
      </c>
      <c r="J1013" s="3">
        <v>0</v>
      </c>
      <c r="K1013" s="1" t="s">
        <v>40</v>
      </c>
      <c r="L1013" s="1" t="s">
        <v>640</v>
      </c>
      <c r="M1013" s="1" t="s">
        <v>641</v>
      </c>
      <c r="N1013" s="1" t="s">
        <v>79</v>
      </c>
      <c r="O1013" s="1" t="s">
        <v>80</v>
      </c>
      <c r="P1013" s="1" t="s">
        <v>43</v>
      </c>
      <c r="Q1013" s="1" t="s">
        <v>43</v>
      </c>
      <c r="R1013" s="3">
        <v>0</v>
      </c>
      <c r="S1013" s="1" t="s">
        <v>44</v>
      </c>
      <c r="T1013" s="1" t="s">
        <v>45</v>
      </c>
      <c r="U1013" s="1" t="s">
        <v>1003</v>
      </c>
      <c r="V1013" s="1" t="s">
        <v>46</v>
      </c>
      <c r="W1013" s="1" t="s">
        <v>81</v>
      </c>
      <c r="X1013" s="1" t="s">
        <v>1555</v>
      </c>
      <c r="Y1013" s="1" t="s">
        <v>83</v>
      </c>
      <c r="Z1013" s="1" t="s">
        <v>84</v>
      </c>
      <c r="AA1013" s="1" t="s">
        <v>51</v>
      </c>
      <c r="AB1013" s="1" t="s">
        <v>1555</v>
      </c>
      <c r="AC1013" s="1" t="s">
        <v>37</v>
      </c>
    </row>
    <row r="1014" spans="1:29" hidden="1" x14ac:dyDescent="0.25">
      <c r="A1014" s="1" t="s">
        <v>33</v>
      </c>
      <c r="B1014" s="1" t="s">
        <v>34</v>
      </c>
      <c r="C1014" s="2">
        <v>45260</v>
      </c>
      <c r="D1014" s="1" t="s">
        <v>73</v>
      </c>
      <c r="E1014" s="1" t="s">
        <v>74</v>
      </c>
      <c r="F1014" s="1" t="s">
        <v>37</v>
      </c>
      <c r="G1014" s="1" t="s">
        <v>1003</v>
      </c>
      <c r="H1014" s="1" t="s">
        <v>34</v>
      </c>
      <c r="I1014" s="3">
        <v>87142</v>
      </c>
      <c r="J1014" s="3">
        <v>0</v>
      </c>
      <c r="K1014" s="1" t="s">
        <v>40</v>
      </c>
      <c r="L1014" s="1" t="s">
        <v>1402</v>
      </c>
      <c r="M1014" s="1" t="s">
        <v>837</v>
      </c>
      <c r="N1014" s="1" t="s">
        <v>79</v>
      </c>
      <c r="O1014" s="1" t="s">
        <v>80</v>
      </c>
      <c r="P1014" s="1" t="s">
        <v>43</v>
      </c>
      <c r="Q1014" s="1" t="s">
        <v>43</v>
      </c>
      <c r="R1014" s="3">
        <v>0</v>
      </c>
      <c r="S1014" s="1" t="s">
        <v>44</v>
      </c>
      <c r="T1014" s="1" t="s">
        <v>45</v>
      </c>
      <c r="U1014" s="1" t="s">
        <v>1003</v>
      </c>
      <c r="V1014" s="1" t="s">
        <v>46</v>
      </c>
      <c r="W1014" s="1" t="s">
        <v>81</v>
      </c>
      <c r="X1014" s="1" t="s">
        <v>1555</v>
      </c>
      <c r="Y1014" s="1" t="s">
        <v>83</v>
      </c>
      <c r="Z1014" s="1" t="s">
        <v>84</v>
      </c>
      <c r="AA1014" s="1" t="s">
        <v>51</v>
      </c>
      <c r="AB1014" s="1" t="s">
        <v>1555</v>
      </c>
      <c r="AC1014" s="1" t="s">
        <v>37</v>
      </c>
    </row>
    <row r="1015" spans="1:29" hidden="1" x14ac:dyDescent="0.25">
      <c r="A1015" s="1" t="s">
        <v>33</v>
      </c>
      <c r="B1015" s="1" t="s">
        <v>34</v>
      </c>
      <c r="C1015" s="2">
        <v>45265</v>
      </c>
      <c r="D1015" s="1" t="s">
        <v>35</v>
      </c>
      <c r="E1015" s="1" t="s">
        <v>36</v>
      </c>
      <c r="F1015" s="1" t="s">
        <v>37</v>
      </c>
      <c r="G1015" s="1" t="s">
        <v>1561</v>
      </c>
      <c r="H1015" s="1" t="s">
        <v>1562</v>
      </c>
      <c r="I1015" s="3">
        <v>0</v>
      </c>
      <c r="J1015" s="54">
        <v>245315</v>
      </c>
      <c r="K1015" s="1" t="s">
        <v>40</v>
      </c>
      <c r="L1015" s="1" t="s">
        <v>444</v>
      </c>
      <c r="M1015" s="1" t="s">
        <v>445</v>
      </c>
      <c r="N1015" s="1" t="s">
        <v>37</v>
      </c>
      <c r="O1015" s="1" t="s">
        <v>43</v>
      </c>
      <c r="P1015" s="1" t="s">
        <v>43</v>
      </c>
      <c r="Q1015" s="1" t="s">
        <v>43</v>
      </c>
      <c r="R1015" s="3">
        <v>0</v>
      </c>
      <c r="S1015" s="1" t="s">
        <v>44</v>
      </c>
      <c r="T1015" s="1" t="s">
        <v>45</v>
      </c>
      <c r="U1015" s="1" t="s">
        <v>1561</v>
      </c>
      <c r="V1015" s="1" t="s">
        <v>46</v>
      </c>
      <c r="W1015" s="1" t="s">
        <v>47</v>
      </c>
      <c r="X1015" s="1" t="s">
        <v>1563</v>
      </c>
      <c r="Y1015" s="1" t="s">
        <v>49</v>
      </c>
      <c r="Z1015" s="1" t="s">
        <v>50</v>
      </c>
      <c r="AA1015" s="1" t="s">
        <v>51</v>
      </c>
      <c r="AB1015" s="1" t="s">
        <v>1563</v>
      </c>
      <c r="AC1015" s="1" t="s">
        <v>37</v>
      </c>
    </row>
    <row r="1016" spans="1:29" hidden="1" x14ac:dyDescent="0.25">
      <c r="A1016" s="1" t="s">
        <v>33</v>
      </c>
      <c r="B1016" s="1" t="s">
        <v>34</v>
      </c>
      <c r="C1016" s="2">
        <v>45272</v>
      </c>
      <c r="D1016" s="1" t="s">
        <v>35</v>
      </c>
      <c r="E1016" s="1" t="s">
        <v>36</v>
      </c>
      <c r="F1016" s="1" t="s">
        <v>37</v>
      </c>
      <c r="G1016" s="1" t="s">
        <v>1564</v>
      </c>
      <c r="H1016" s="1" t="s">
        <v>1565</v>
      </c>
      <c r="I1016" s="3">
        <v>0</v>
      </c>
      <c r="J1016" s="54">
        <v>139674</v>
      </c>
      <c r="K1016" s="1" t="s">
        <v>40</v>
      </c>
      <c r="L1016" s="1" t="s">
        <v>444</v>
      </c>
      <c r="M1016" s="1" t="s">
        <v>445</v>
      </c>
      <c r="N1016" s="1" t="s">
        <v>37</v>
      </c>
      <c r="O1016" s="1" t="s">
        <v>43</v>
      </c>
      <c r="P1016" s="1" t="s">
        <v>43</v>
      </c>
      <c r="Q1016" s="1" t="s">
        <v>43</v>
      </c>
      <c r="R1016" s="3">
        <v>0</v>
      </c>
      <c r="S1016" s="1" t="s">
        <v>44</v>
      </c>
      <c r="T1016" s="1" t="s">
        <v>45</v>
      </c>
      <c r="U1016" s="1" t="s">
        <v>1564</v>
      </c>
      <c r="V1016" s="1" t="s">
        <v>46</v>
      </c>
      <c r="W1016" s="1" t="s">
        <v>47</v>
      </c>
      <c r="X1016" s="1" t="s">
        <v>1566</v>
      </c>
      <c r="Y1016" s="1" t="s">
        <v>49</v>
      </c>
      <c r="Z1016" s="1" t="s">
        <v>50</v>
      </c>
      <c r="AA1016" s="1" t="s">
        <v>51</v>
      </c>
      <c r="AB1016" s="1" t="s">
        <v>1566</v>
      </c>
      <c r="AC1016" s="1" t="s">
        <v>37</v>
      </c>
    </row>
    <row r="1017" spans="1:29" hidden="1" x14ac:dyDescent="0.25">
      <c r="A1017" s="1" t="s">
        <v>33</v>
      </c>
      <c r="B1017" s="1" t="s">
        <v>34</v>
      </c>
      <c r="C1017" s="2">
        <v>45273</v>
      </c>
      <c r="D1017" s="1" t="s">
        <v>35</v>
      </c>
      <c r="E1017" s="1" t="s">
        <v>36</v>
      </c>
      <c r="F1017" s="1" t="s">
        <v>37</v>
      </c>
      <c r="G1017" s="1" t="s">
        <v>1567</v>
      </c>
      <c r="H1017" s="1" t="s">
        <v>1568</v>
      </c>
      <c r="I1017" s="3">
        <v>0</v>
      </c>
      <c r="J1017" s="54">
        <v>193334</v>
      </c>
      <c r="K1017" s="1" t="s">
        <v>40</v>
      </c>
      <c r="L1017" s="1" t="s">
        <v>340</v>
      </c>
      <c r="M1017" s="1" t="s">
        <v>341</v>
      </c>
      <c r="N1017" s="1" t="s">
        <v>37</v>
      </c>
      <c r="O1017" s="1" t="s">
        <v>43</v>
      </c>
      <c r="P1017" s="1" t="s">
        <v>43</v>
      </c>
      <c r="Q1017" s="1" t="s">
        <v>43</v>
      </c>
      <c r="R1017" s="3">
        <v>0</v>
      </c>
      <c r="S1017" s="1" t="s">
        <v>44</v>
      </c>
      <c r="T1017" s="1" t="s">
        <v>45</v>
      </c>
      <c r="U1017" s="1" t="s">
        <v>1567</v>
      </c>
      <c r="V1017" s="1" t="s">
        <v>46</v>
      </c>
      <c r="W1017" s="1" t="s">
        <v>47</v>
      </c>
      <c r="X1017" s="1" t="s">
        <v>1569</v>
      </c>
      <c r="Y1017" s="1" t="s">
        <v>49</v>
      </c>
      <c r="Z1017" s="1" t="s">
        <v>50</v>
      </c>
      <c r="AA1017" s="1" t="s">
        <v>51</v>
      </c>
      <c r="AB1017" s="1" t="s">
        <v>1569</v>
      </c>
      <c r="AC1017" s="1" t="s">
        <v>37</v>
      </c>
    </row>
    <row r="1018" spans="1:29" hidden="1" x14ac:dyDescent="0.25">
      <c r="A1018" s="1" t="s">
        <v>33</v>
      </c>
      <c r="B1018" s="1" t="s">
        <v>34</v>
      </c>
      <c r="C1018" s="2">
        <v>45273</v>
      </c>
      <c r="D1018" s="1" t="s">
        <v>35</v>
      </c>
      <c r="E1018" s="1" t="s">
        <v>36</v>
      </c>
      <c r="F1018" s="1" t="s">
        <v>37</v>
      </c>
      <c r="G1018" s="1" t="s">
        <v>1570</v>
      </c>
      <c r="H1018" s="1" t="s">
        <v>1571</v>
      </c>
      <c r="I1018" s="3">
        <v>0</v>
      </c>
      <c r="J1018" s="54">
        <v>38667</v>
      </c>
      <c r="K1018" s="1" t="s">
        <v>40</v>
      </c>
      <c r="L1018" s="1" t="s">
        <v>340</v>
      </c>
      <c r="M1018" s="1" t="s">
        <v>341</v>
      </c>
      <c r="N1018" s="1" t="s">
        <v>37</v>
      </c>
      <c r="O1018" s="1" t="s">
        <v>43</v>
      </c>
      <c r="P1018" s="1" t="s">
        <v>43</v>
      </c>
      <c r="Q1018" s="1" t="s">
        <v>43</v>
      </c>
      <c r="R1018" s="3">
        <v>0</v>
      </c>
      <c r="S1018" s="1" t="s">
        <v>44</v>
      </c>
      <c r="T1018" s="1" t="s">
        <v>45</v>
      </c>
      <c r="U1018" s="1" t="s">
        <v>1570</v>
      </c>
      <c r="V1018" s="1" t="s">
        <v>46</v>
      </c>
      <c r="W1018" s="1" t="s">
        <v>47</v>
      </c>
      <c r="X1018" s="1" t="s">
        <v>1572</v>
      </c>
      <c r="Y1018" s="1" t="s">
        <v>49</v>
      </c>
      <c r="Z1018" s="1" t="s">
        <v>50</v>
      </c>
      <c r="AA1018" s="1" t="s">
        <v>51</v>
      </c>
      <c r="AB1018" s="1" t="s">
        <v>1572</v>
      </c>
      <c r="AC1018" s="1" t="s">
        <v>37</v>
      </c>
    </row>
    <row r="1019" spans="1:29" hidden="1" x14ac:dyDescent="0.25">
      <c r="A1019" s="1" t="s">
        <v>33</v>
      </c>
      <c r="B1019" s="1" t="s">
        <v>34</v>
      </c>
      <c r="C1019" s="2">
        <v>45278</v>
      </c>
      <c r="D1019" s="1" t="s">
        <v>35</v>
      </c>
      <c r="E1019" s="1" t="s">
        <v>36</v>
      </c>
      <c r="F1019" s="1" t="s">
        <v>37</v>
      </c>
      <c r="G1019" s="1" t="s">
        <v>1573</v>
      </c>
      <c r="H1019" s="1" t="s">
        <v>1574</v>
      </c>
      <c r="I1019" s="3">
        <v>0</v>
      </c>
      <c r="J1019" s="54">
        <v>38667</v>
      </c>
      <c r="K1019" s="1" t="s">
        <v>40</v>
      </c>
      <c r="L1019" s="1" t="s">
        <v>444</v>
      </c>
      <c r="M1019" s="1" t="s">
        <v>445</v>
      </c>
      <c r="N1019" s="1" t="s">
        <v>37</v>
      </c>
      <c r="O1019" s="1" t="s">
        <v>43</v>
      </c>
      <c r="P1019" s="1" t="s">
        <v>43</v>
      </c>
      <c r="Q1019" s="1" t="s">
        <v>43</v>
      </c>
      <c r="R1019" s="3">
        <v>0</v>
      </c>
      <c r="S1019" s="1" t="s">
        <v>44</v>
      </c>
      <c r="T1019" s="1" t="s">
        <v>45</v>
      </c>
      <c r="U1019" s="1" t="s">
        <v>1573</v>
      </c>
      <c r="V1019" s="1" t="s">
        <v>46</v>
      </c>
      <c r="W1019" s="1" t="s">
        <v>47</v>
      </c>
      <c r="X1019" s="1" t="s">
        <v>1575</v>
      </c>
      <c r="Y1019" s="1" t="s">
        <v>49</v>
      </c>
      <c r="Z1019" s="1" t="s">
        <v>50</v>
      </c>
      <c r="AA1019" s="1" t="s">
        <v>51</v>
      </c>
      <c r="AB1019" s="1" t="s">
        <v>1575</v>
      </c>
      <c r="AC1019" s="1" t="s">
        <v>37</v>
      </c>
    </row>
    <row r="1020" spans="1:29" x14ac:dyDescent="0.25">
      <c r="A1020" s="1" t="s">
        <v>33</v>
      </c>
      <c r="B1020" s="1" t="s">
        <v>34</v>
      </c>
      <c r="C1020" s="2">
        <v>45278</v>
      </c>
      <c r="D1020" s="1" t="s">
        <v>35</v>
      </c>
      <c r="E1020" s="1" t="s">
        <v>36</v>
      </c>
      <c r="F1020" s="1" t="s">
        <v>37</v>
      </c>
      <c r="G1020" s="1" t="s">
        <v>1576</v>
      </c>
      <c r="H1020" s="1" t="s">
        <v>1577</v>
      </c>
      <c r="I1020" s="3">
        <v>0</v>
      </c>
      <c r="J1020" s="54">
        <v>128029</v>
      </c>
      <c r="K1020" s="1" t="s">
        <v>40</v>
      </c>
      <c r="L1020" s="1" t="s">
        <v>54</v>
      </c>
      <c r="M1020" s="1" t="s">
        <v>55</v>
      </c>
      <c r="N1020" s="1" t="s">
        <v>37</v>
      </c>
      <c r="O1020" s="1" t="s">
        <v>43</v>
      </c>
      <c r="P1020" s="1" t="s">
        <v>43</v>
      </c>
      <c r="Q1020" s="1" t="s">
        <v>43</v>
      </c>
      <c r="R1020" s="3">
        <v>0</v>
      </c>
      <c r="S1020" s="1" t="s">
        <v>44</v>
      </c>
      <c r="T1020" s="1" t="s">
        <v>45</v>
      </c>
      <c r="U1020" s="1" t="s">
        <v>1576</v>
      </c>
      <c r="V1020" s="1" t="s">
        <v>46</v>
      </c>
      <c r="W1020" s="1" t="s">
        <v>47</v>
      </c>
      <c r="X1020" s="1" t="s">
        <v>1578</v>
      </c>
      <c r="Y1020" s="1" t="s">
        <v>49</v>
      </c>
      <c r="Z1020" s="1" t="s">
        <v>50</v>
      </c>
      <c r="AA1020" s="1" t="s">
        <v>51</v>
      </c>
      <c r="AB1020" s="1" t="s">
        <v>1578</v>
      </c>
      <c r="AC1020" s="1" t="s">
        <v>37</v>
      </c>
    </row>
    <row r="1021" spans="1:29" hidden="1" x14ac:dyDescent="0.25">
      <c r="A1021" s="1" t="s">
        <v>33</v>
      </c>
      <c r="B1021" s="1" t="s">
        <v>34</v>
      </c>
      <c r="C1021" s="2">
        <v>45281</v>
      </c>
      <c r="D1021" s="1" t="s">
        <v>35</v>
      </c>
      <c r="E1021" s="1" t="s">
        <v>36</v>
      </c>
      <c r="F1021" s="1" t="s">
        <v>37</v>
      </c>
      <c r="G1021" s="1" t="s">
        <v>1579</v>
      </c>
      <c r="H1021" s="1" t="s">
        <v>1580</v>
      </c>
      <c r="I1021" s="3">
        <v>0</v>
      </c>
      <c r="J1021" s="54">
        <v>38667</v>
      </c>
      <c r="K1021" s="1" t="s">
        <v>40</v>
      </c>
      <c r="L1021" s="1" t="s">
        <v>214</v>
      </c>
      <c r="M1021" s="1" t="s">
        <v>215</v>
      </c>
      <c r="N1021" s="1" t="s">
        <v>37</v>
      </c>
      <c r="O1021" s="1" t="s">
        <v>43</v>
      </c>
      <c r="P1021" s="1" t="s">
        <v>43</v>
      </c>
      <c r="Q1021" s="1" t="s">
        <v>43</v>
      </c>
      <c r="R1021" s="3">
        <v>0</v>
      </c>
      <c r="S1021" s="1" t="s">
        <v>44</v>
      </c>
      <c r="T1021" s="1" t="s">
        <v>45</v>
      </c>
      <c r="U1021" s="1" t="s">
        <v>1579</v>
      </c>
      <c r="V1021" s="1" t="s">
        <v>46</v>
      </c>
      <c r="W1021" s="1" t="s">
        <v>47</v>
      </c>
      <c r="X1021" s="1" t="s">
        <v>1581</v>
      </c>
      <c r="Y1021" s="1" t="s">
        <v>49</v>
      </c>
      <c r="Z1021" s="1" t="s">
        <v>50</v>
      </c>
      <c r="AA1021" s="1" t="s">
        <v>51</v>
      </c>
      <c r="AB1021" s="1" t="s">
        <v>1581</v>
      </c>
      <c r="AC1021" s="1" t="s">
        <v>37</v>
      </c>
    </row>
    <row r="1022" spans="1:29" x14ac:dyDescent="0.25">
      <c r="A1022" s="1" t="s">
        <v>33</v>
      </c>
      <c r="B1022" s="1" t="s">
        <v>34</v>
      </c>
      <c r="C1022" s="2">
        <v>45281</v>
      </c>
      <c r="D1022" s="1" t="s">
        <v>35</v>
      </c>
      <c r="E1022" s="1" t="s">
        <v>36</v>
      </c>
      <c r="F1022" s="1" t="s">
        <v>37</v>
      </c>
      <c r="G1022" s="1" t="s">
        <v>1582</v>
      </c>
      <c r="H1022" s="1" t="s">
        <v>1583</v>
      </c>
      <c r="I1022" s="3">
        <v>0</v>
      </c>
      <c r="J1022" s="54">
        <v>142908</v>
      </c>
      <c r="K1022" s="1" t="s">
        <v>40</v>
      </c>
      <c r="L1022" s="1" t="s">
        <v>54</v>
      </c>
      <c r="M1022" s="1" t="s">
        <v>55</v>
      </c>
      <c r="N1022" s="1" t="s">
        <v>37</v>
      </c>
      <c r="O1022" s="1" t="s">
        <v>43</v>
      </c>
      <c r="P1022" s="1" t="s">
        <v>43</v>
      </c>
      <c r="Q1022" s="1" t="s">
        <v>43</v>
      </c>
      <c r="R1022" s="3">
        <v>0</v>
      </c>
      <c r="S1022" s="1" t="s">
        <v>44</v>
      </c>
      <c r="T1022" s="1" t="s">
        <v>45</v>
      </c>
      <c r="U1022" s="1" t="s">
        <v>1582</v>
      </c>
      <c r="V1022" s="1" t="s">
        <v>46</v>
      </c>
      <c r="W1022" s="1" t="s">
        <v>47</v>
      </c>
      <c r="X1022" s="1" t="s">
        <v>1584</v>
      </c>
      <c r="Y1022" s="1" t="s">
        <v>49</v>
      </c>
      <c r="Z1022" s="1" t="s">
        <v>50</v>
      </c>
      <c r="AA1022" s="1" t="s">
        <v>51</v>
      </c>
      <c r="AB1022" s="1" t="s">
        <v>1584</v>
      </c>
      <c r="AC1022" s="1" t="s">
        <v>37</v>
      </c>
    </row>
    <row r="1023" spans="1:29" hidden="1" x14ac:dyDescent="0.25">
      <c r="A1023" s="1" t="s">
        <v>33</v>
      </c>
      <c r="B1023" s="1" t="s">
        <v>34</v>
      </c>
      <c r="C1023" s="2">
        <v>45282</v>
      </c>
      <c r="D1023" s="1" t="s">
        <v>35</v>
      </c>
      <c r="E1023" s="1" t="s">
        <v>36</v>
      </c>
      <c r="F1023" s="1" t="s">
        <v>37</v>
      </c>
      <c r="G1023" s="1" t="s">
        <v>1585</v>
      </c>
      <c r="H1023" s="1" t="s">
        <v>1586</v>
      </c>
      <c r="I1023" s="3">
        <v>0</v>
      </c>
      <c r="J1023" s="54">
        <v>773334</v>
      </c>
      <c r="K1023" s="1" t="s">
        <v>40</v>
      </c>
      <c r="L1023" s="1" t="s">
        <v>214</v>
      </c>
      <c r="M1023" s="1" t="s">
        <v>215</v>
      </c>
      <c r="N1023" s="1" t="s">
        <v>37</v>
      </c>
      <c r="O1023" s="1" t="s">
        <v>43</v>
      </c>
      <c r="P1023" s="1" t="s">
        <v>43</v>
      </c>
      <c r="Q1023" s="1" t="s">
        <v>43</v>
      </c>
      <c r="R1023" s="3">
        <v>0</v>
      </c>
      <c r="S1023" s="1" t="s">
        <v>44</v>
      </c>
      <c r="T1023" s="1" t="s">
        <v>45</v>
      </c>
      <c r="U1023" s="1" t="s">
        <v>1585</v>
      </c>
      <c r="V1023" s="1" t="s">
        <v>46</v>
      </c>
      <c r="W1023" s="1" t="s">
        <v>47</v>
      </c>
      <c r="X1023" s="1" t="s">
        <v>1587</v>
      </c>
      <c r="Y1023" s="1" t="s">
        <v>49</v>
      </c>
      <c r="Z1023" s="1" t="s">
        <v>50</v>
      </c>
      <c r="AA1023" s="1" t="s">
        <v>51</v>
      </c>
      <c r="AB1023" s="1" t="s">
        <v>1587</v>
      </c>
      <c r="AC1023" s="1" t="s">
        <v>37</v>
      </c>
    </row>
    <row r="1024" spans="1:29" hidden="1" x14ac:dyDescent="0.25">
      <c r="A1024" s="1" t="s">
        <v>33</v>
      </c>
      <c r="B1024" s="1" t="s">
        <v>34</v>
      </c>
      <c r="C1024" s="2">
        <v>45288</v>
      </c>
      <c r="D1024" s="1" t="s">
        <v>35</v>
      </c>
      <c r="E1024" s="1" t="s">
        <v>36</v>
      </c>
      <c r="F1024" s="1" t="s">
        <v>37</v>
      </c>
      <c r="G1024" s="1" t="s">
        <v>1588</v>
      </c>
      <c r="H1024" s="1" t="s">
        <v>1589</v>
      </c>
      <c r="I1024" s="3">
        <v>0</v>
      </c>
      <c r="J1024" s="54">
        <v>464769</v>
      </c>
      <c r="K1024" s="1" t="s">
        <v>40</v>
      </c>
      <c r="L1024" s="1" t="s">
        <v>67</v>
      </c>
      <c r="M1024" s="1" t="s">
        <v>68</v>
      </c>
      <c r="N1024" s="1" t="s">
        <v>37</v>
      </c>
      <c r="O1024" s="1" t="s">
        <v>43</v>
      </c>
      <c r="P1024" s="1" t="s">
        <v>43</v>
      </c>
      <c r="Q1024" s="1" t="s">
        <v>43</v>
      </c>
      <c r="R1024" s="3">
        <v>0</v>
      </c>
      <c r="S1024" s="1" t="s">
        <v>44</v>
      </c>
      <c r="T1024" s="1" t="s">
        <v>45</v>
      </c>
      <c r="U1024" s="1" t="s">
        <v>1588</v>
      </c>
      <c r="V1024" s="1" t="s">
        <v>46</v>
      </c>
      <c r="W1024" s="1" t="s">
        <v>47</v>
      </c>
      <c r="X1024" s="1" t="s">
        <v>1590</v>
      </c>
      <c r="Y1024" s="1" t="s">
        <v>49</v>
      </c>
      <c r="Z1024" s="1" t="s">
        <v>50</v>
      </c>
      <c r="AA1024" s="1" t="s">
        <v>51</v>
      </c>
      <c r="AB1024" s="1" t="s">
        <v>1590</v>
      </c>
      <c r="AC1024" s="1" t="s">
        <v>37</v>
      </c>
    </row>
    <row r="1025" spans="1:29" hidden="1" x14ac:dyDescent="0.25">
      <c r="A1025" s="1" t="s">
        <v>33</v>
      </c>
      <c r="B1025" s="1" t="s">
        <v>34</v>
      </c>
      <c r="C1025" s="2">
        <v>45291</v>
      </c>
      <c r="D1025" s="1" t="s">
        <v>73</v>
      </c>
      <c r="E1025" s="1" t="s">
        <v>74</v>
      </c>
      <c r="F1025" s="1" t="s">
        <v>37</v>
      </c>
      <c r="G1025" s="1" t="s">
        <v>1006</v>
      </c>
      <c r="H1025" s="1" t="s">
        <v>76</v>
      </c>
      <c r="I1025" s="3">
        <v>580000</v>
      </c>
      <c r="J1025" s="3">
        <v>0</v>
      </c>
      <c r="K1025" s="1" t="s">
        <v>40</v>
      </c>
      <c r="L1025" s="1" t="s">
        <v>77</v>
      </c>
      <c r="M1025" s="1" t="s">
        <v>78</v>
      </c>
      <c r="N1025" s="1" t="s">
        <v>79</v>
      </c>
      <c r="O1025" s="1" t="s">
        <v>80</v>
      </c>
      <c r="P1025" s="1" t="s">
        <v>43</v>
      </c>
      <c r="Q1025" s="1" t="s">
        <v>43</v>
      </c>
      <c r="R1025" s="3">
        <v>0</v>
      </c>
      <c r="S1025" s="1" t="s">
        <v>44</v>
      </c>
      <c r="T1025" s="1" t="s">
        <v>45</v>
      </c>
      <c r="U1025" s="1" t="s">
        <v>1006</v>
      </c>
      <c r="V1025" s="1" t="s">
        <v>46</v>
      </c>
      <c r="W1025" s="1" t="s">
        <v>1591</v>
      </c>
      <c r="X1025" s="1" t="s">
        <v>1592</v>
      </c>
      <c r="Y1025" s="1" t="s">
        <v>83</v>
      </c>
      <c r="Z1025" s="1" t="s">
        <v>1593</v>
      </c>
      <c r="AA1025" s="1" t="s">
        <v>51</v>
      </c>
      <c r="AB1025" s="1" t="s">
        <v>1592</v>
      </c>
      <c r="AC1025" s="1" t="s">
        <v>37</v>
      </c>
    </row>
    <row r="1026" spans="1:29" hidden="1" x14ac:dyDescent="0.25">
      <c r="A1026" s="1" t="s">
        <v>33</v>
      </c>
      <c r="B1026" s="1" t="s">
        <v>34</v>
      </c>
      <c r="C1026" s="2">
        <v>45291</v>
      </c>
      <c r="D1026" s="1" t="s">
        <v>73</v>
      </c>
      <c r="E1026" s="1" t="s">
        <v>74</v>
      </c>
      <c r="F1026" s="1" t="s">
        <v>37</v>
      </c>
      <c r="G1026" s="1" t="s">
        <v>1006</v>
      </c>
      <c r="H1026" s="1" t="s">
        <v>76</v>
      </c>
      <c r="I1026" s="3">
        <v>627256</v>
      </c>
      <c r="J1026" s="3">
        <v>0</v>
      </c>
      <c r="K1026" s="1" t="s">
        <v>40</v>
      </c>
      <c r="L1026" s="1" t="s">
        <v>1433</v>
      </c>
      <c r="M1026" s="1" t="s">
        <v>806</v>
      </c>
      <c r="N1026" s="1" t="s">
        <v>79</v>
      </c>
      <c r="O1026" s="1" t="s">
        <v>80</v>
      </c>
      <c r="P1026" s="1" t="s">
        <v>43</v>
      </c>
      <c r="Q1026" s="1" t="s">
        <v>43</v>
      </c>
      <c r="R1026" s="3">
        <v>0</v>
      </c>
      <c r="S1026" s="1" t="s">
        <v>44</v>
      </c>
      <c r="T1026" s="1" t="s">
        <v>45</v>
      </c>
      <c r="U1026" s="1" t="s">
        <v>1006</v>
      </c>
      <c r="V1026" s="1" t="s">
        <v>46</v>
      </c>
      <c r="W1026" s="1" t="s">
        <v>1591</v>
      </c>
      <c r="X1026" s="1" t="s">
        <v>1592</v>
      </c>
      <c r="Y1026" s="1" t="s">
        <v>83</v>
      </c>
      <c r="Z1026" s="1" t="s">
        <v>1593</v>
      </c>
      <c r="AA1026" s="1" t="s">
        <v>51</v>
      </c>
      <c r="AB1026" s="1" t="s">
        <v>1592</v>
      </c>
      <c r="AC1026" s="1" t="s">
        <v>37</v>
      </c>
    </row>
    <row r="1027" spans="1:29" hidden="1" x14ac:dyDescent="0.25">
      <c r="A1027" s="1" t="s">
        <v>33</v>
      </c>
      <c r="B1027" s="1" t="s">
        <v>34</v>
      </c>
      <c r="C1027" s="2">
        <v>45291</v>
      </c>
      <c r="D1027" s="1" t="s">
        <v>73</v>
      </c>
      <c r="E1027" s="1" t="s">
        <v>74</v>
      </c>
      <c r="F1027" s="1" t="s">
        <v>37</v>
      </c>
      <c r="G1027" s="1" t="s">
        <v>1006</v>
      </c>
      <c r="H1027" s="1" t="s">
        <v>76</v>
      </c>
      <c r="I1027" s="3">
        <v>502667</v>
      </c>
      <c r="J1027" s="3">
        <v>0</v>
      </c>
      <c r="K1027" s="1" t="s">
        <v>40</v>
      </c>
      <c r="L1027" s="1" t="s">
        <v>470</v>
      </c>
      <c r="M1027" s="1" t="s">
        <v>471</v>
      </c>
      <c r="N1027" s="1" t="s">
        <v>79</v>
      </c>
      <c r="O1027" s="1" t="s">
        <v>80</v>
      </c>
      <c r="P1027" s="1" t="s">
        <v>43</v>
      </c>
      <c r="Q1027" s="1" t="s">
        <v>43</v>
      </c>
      <c r="R1027" s="3">
        <v>0</v>
      </c>
      <c r="S1027" s="1" t="s">
        <v>44</v>
      </c>
      <c r="T1027" s="1" t="s">
        <v>45</v>
      </c>
      <c r="U1027" s="1" t="s">
        <v>1006</v>
      </c>
      <c r="V1027" s="1" t="s">
        <v>46</v>
      </c>
      <c r="W1027" s="1" t="s">
        <v>1591</v>
      </c>
      <c r="X1027" s="1" t="s">
        <v>1592</v>
      </c>
      <c r="Y1027" s="1" t="s">
        <v>83</v>
      </c>
      <c r="Z1027" s="1" t="s">
        <v>1593</v>
      </c>
      <c r="AA1027" s="1" t="s">
        <v>51</v>
      </c>
      <c r="AB1027" s="1" t="s">
        <v>1592</v>
      </c>
      <c r="AC1027" s="1" t="s">
        <v>37</v>
      </c>
    </row>
    <row r="1028" spans="1:29" hidden="1" x14ac:dyDescent="0.25">
      <c r="A1028" s="1" t="s">
        <v>33</v>
      </c>
      <c r="B1028" s="1" t="s">
        <v>34</v>
      </c>
      <c r="C1028" s="2">
        <v>45291</v>
      </c>
      <c r="D1028" s="1" t="s">
        <v>73</v>
      </c>
      <c r="E1028" s="1" t="s">
        <v>74</v>
      </c>
      <c r="F1028" s="1" t="s">
        <v>37</v>
      </c>
      <c r="G1028" s="1" t="s">
        <v>1006</v>
      </c>
      <c r="H1028" s="1" t="s">
        <v>76</v>
      </c>
      <c r="I1028" s="3">
        <v>38667</v>
      </c>
      <c r="J1028" s="3">
        <v>0</v>
      </c>
      <c r="K1028" s="1" t="s">
        <v>40</v>
      </c>
      <c r="L1028" s="1" t="s">
        <v>510</v>
      </c>
      <c r="M1028" s="1" t="s">
        <v>511</v>
      </c>
      <c r="N1028" s="1" t="s">
        <v>79</v>
      </c>
      <c r="O1028" s="1" t="s">
        <v>80</v>
      </c>
      <c r="P1028" s="1" t="s">
        <v>43</v>
      </c>
      <c r="Q1028" s="1" t="s">
        <v>43</v>
      </c>
      <c r="R1028" s="3">
        <v>0</v>
      </c>
      <c r="S1028" s="1" t="s">
        <v>44</v>
      </c>
      <c r="T1028" s="1" t="s">
        <v>45</v>
      </c>
      <c r="U1028" s="1" t="s">
        <v>1006</v>
      </c>
      <c r="V1028" s="1" t="s">
        <v>46</v>
      </c>
      <c r="W1028" s="1" t="s">
        <v>1591</v>
      </c>
      <c r="X1028" s="1" t="s">
        <v>1592</v>
      </c>
      <c r="Y1028" s="1" t="s">
        <v>83</v>
      </c>
      <c r="Z1028" s="1" t="s">
        <v>1593</v>
      </c>
      <c r="AA1028" s="1" t="s">
        <v>51</v>
      </c>
      <c r="AB1028" s="1" t="s">
        <v>1592</v>
      </c>
      <c r="AC1028" s="1" t="s">
        <v>37</v>
      </c>
    </row>
    <row r="1029" spans="1:29" hidden="1" x14ac:dyDescent="0.25">
      <c r="A1029" s="1" t="s">
        <v>33</v>
      </c>
      <c r="B1029" s="1" t="s">
        <v>34</v>
      </c>
      <c r="C1029" s="2">
        <v>45291</v>
      </c>
      <c r="D1029" s="1" t="s">
        <v>73</v>
      </c>
      <c r="E1029" s="1" t="s">
        <v>74</v>
      </c>
      <c r="F1029" s="1" t="s">
        <v>37</v>
      </c>
      <c r="G1029" s="1" t="s">
        <v>1006</v>
      </c>
      <c r="H1029" s="1" t="s">
        <v>76</v>
      </c>
      <c r="I1029" s="3">
        <v>43790</v>
      </c>
      <c r="J1029" s="3">
        <v>0</v>
      </c>
      <c r="K1029" s="1" t="s">
        <v>40</v>
      </c>
      <c r="L1029" s="1" t="s">
        <v>616</v>
      </c>
      <c r="M1029" s="1" t="s">
        <v>617</v>
      </c>
      <c r="N1029" s="1" t="s">
        <v>79</v>
      </c>
      <c r="O1029" s="1" t="s">
        <v>80</v>
      </c>
      <c r="P1029" s="1" t="s">
        <v>43</v>
      </c>
      <c r="Q1029" s="1" t="s">
        <v>43</v>
      </c>
      <c r="R1029" s="3">
        <v>0</v>
      </c>
      <c r="S1029" s="1" t="s">
        <v>44</v>
      </c>
      <c r="T1029" s="1" t="s">
        <v>45</v>
      </c>
      <c r="U1029" s="1" t="s">
        <v>1006</v>
      </c>
      <c r="V1029" s="1" t="s">
        <v>46</v>
      </c>
      <c r="W1029" s="1" t="s">
        <v>1591</v>
      </c>
      <c r="X1029" s="1" t="s">
        <v>1592</v>
      </c>
      <c r="Y1029" s="1" t="s">
        <v>83</v>
      </c>
      <c r="Z1029" s="1" t="s">
        <v>1593</v>
      </c>
      <c r="AA1029" s="1" t="s">
        <v>51</v>
      </c>
      <c r="AB1029" s="1" t="s">
        <v>1592</v>
      </c>
      <c r="AC1029" s="1" t="s">
        <v>37</v>
      </c>
    </row>
    <row r="1030" spans="1:29" hidden="1" x14ac:dyDescent="0.25">
      <c r="A1030" s="1" t="s">
        <v>33</v>
      </c>
      <c r="B1030" s="1" t="s">
        <v>34</v>
      </c>
      <c r="C1030" s="2">
        <v>45291</v>
      </c>
      <c r="D1030" s="1" t="s">
        <v>73</v>
      </c>
      <c r="E1030" s="1" t="s">
        <v>74</v>
      </c>
      <c r="F1030" s="1" t="s">
        <v>37</v>
      </c>
      <c r="G1030" s="1" t="s">
        <v>1006</v>
      </c>
      <c r="H1030" s="1" t="s">
        <v>76</v>
      </c>
      <c r="I1030" s="3">
        <v>502667</v>
      </c>
      <c r="J1030" s="3">
        <v>0</v>
      </c>
      <c r="K1030" s="1" t="s">
        <v>40</v>
      </c>
      <c r="L1030" s="1" t="s">
        <v>113</v>
      </c>
      <c r="M1030" s="1" t="s">
        <v>114</v>
      </c>
      <c r="N1030" s="1" t="s">
        <v>79</v>
      </c>
      <c r="O1030" s="1" t="s">
        <v>80</v>
      </c>
      <c r="P1030" s="1" t="s">
        <v>43</v>
      </c>
      <c r="Q1030" s="1" t="s">
        <v>43</v>
      </c>
      <c r="R1030" s="3">
        <v>0</v>
      </c>
      <c r="S1030" s="1" t="s">
        <v>44</v>
      </c>
      <c r="T1030" s="1" t="s">
        <v>45</v>
      </c>
      <c r="U1030" s="1" t="s">
        <v>1006</v>
      </c>
      <c r="V1030" s="1" t="s">
        <v>46</v>
      </c>
      <c r="W1030" s="1" t="s">
        <v>1591</v>
      </c>
      <c r="X1030" s="1" t="s">
        <v>1592</v>
      </c>
      <c r="Y1030" s="1" t="s">
        <v>83</v>
      </c>
      <c r="Z1030" s="1" t="s">
        <v>1593</v>
      </c>
      <c r="AA1030" s="1" t="s">
        <v>51</v>
      </c>
      <c r="AB1030" s="1" t="s">
        <v>1592</v>
      </c>
      <c r="AC1030" s="1" t="s">
        <v>37</v>
      </c>
    </row>
    <row r="1031" spans="1:29" hidden="1" x14ac:dyDescent="0.25">
      <c r="A1031" s="1" t="s">
        <v>33</v>
      </c>
      <c r="B1031" s="1" t="s">
        <v>34</v>
      </c>
      <c r="C1031" s="2">
        <v>45291</v>
      </c>
      <c r="D1031" s="1" t="s">
        <v>73</v>
      </c>
      <c r="E1031" s="1" t="s">
        <v>74</v>
      </c>
      <c r="F1031" s="1" t="s">
        <v>37</v>
      </c>
      <c r="G1031" s="1" t="s">
        <v>1006</v>
      </c>
      <c r="H1031" s="1" t="s">
        <v>76</v>
      </c>
      <c r="I1031" s="3">
        <v>85581</v>
      </c>
      <c r="J1031" s="3">
        <v>0</v>
      </c>
      <c r="K1031" s="1" t="s">
        <v>40</v>
      </c>
      <c r="L1031" s="1" t="s">
        <v>297</v>
      </c>
      <c r="M1031" s="1" t="s">
        <v>298</v>
      </c>
      <c r="N1031" s="1" t="s">
        <v>79</v>
      </c>
      <c r="O1031" s="1" t="s">
        <v>80</v>
      </c>
      <c r="P1031" s="1" t="s">
        <v>43</v>
      </c>
      <c r="Q1031" s="1" t="s">
        <v>43</v>
      </c>
      <c r="R1031" s="3">
        <v>0</v>
      </c>
      <c r="S1031" s="1" t="s">
        <v>44</v>
      </c>
      <c r="T1031" s="1" t="s">
        <v>45</v>
      </c>
      <c r="U1031" s="1" t="s">
        <v>1006</v>
      </c>
      <c r="V1031" s="1" t="s">
        <v>46</v>
      </c>
      <c r="W1031" s="1" t="s">
        <v>1591</v>
      </c>
      <c r="X1031" s="1" t="s">
        <v>1592</v>
      </c>
      <c r="Y1031" s="1" t="s">
        <v>83</v>
      </c>
      <c r="Z1031" s="1" t="s">
        <v>1593</v>
      </c>
      <c r="AA1031" s="1" t="s">
        <v>51</v>
      </c>
      <c r="AB1031" s="1" t="s">
        <v>1592</v>
      </c>
      <c r="AC1031" s="1" t="s">
        <v>37</v>
      </c>
    </row>
    <row r="1032" spans="1:29" hidden="1" x14ac:dyDescent="0.25">
      <c r="A1032" s="1" t="s">
        <v>33</v>
      </c>
      <c r="B1032" s="1" t="s">
        <v>34</v>
      </c>
      <c r="C1032" s="2">
        <v>45291</v>
      </c>
      <c r="D1032" s="1" t="s">
        <v>73</v>
      </c>
      <c r="E1032" s="1" t="s">
        <v>74</v>
      </c>
      <c r="F1032" s="1" t="s">
        <v>37</v>
      </c>
      <c r="G1032" s="1" t="s">
        <v>1006</v>
      </c>
      <c r="H1032" s="1" t="s">
        <v>76</v>
      </c>
      <c r="I1032" s="3">
        <v>38667</v>
      </c>
      <c r="J1032" s="3">
        <v>0</v>
      </c>
      <c r="K1032" s="1" t="s">
        <v>40</v>
      </c>
      <c r="L1032" s="1" t="s">
        <v>1559</v>
      </c>
      <c r="M1032" s="1" t="s">
        <v>799</v>
      </c>
      <c r="N1032" s="1" t="s">
        <v>79</v>
      </c>
      <c r="O1032" s="1" t="s">
        <v>80</v>
      </c>
      <c r="P1032" s="1" t="s">
        <v>43</v>
      </c>
      <c r="Q1032" s="1" t="s">
        <v>43</v>
      </c>
      <c r="R1032" s="3">
        <v>0</v>
      </c>
      <c r="S1032" s="1" t="s">
        <v>44</v>
      </c>
      <c r="T1032" s="1" t="s">
        <v>45</v>
      </c>
      <c r="U1032" s="1" t="s">
        <v>1006</v>
      </c>
      <c r="V1032" s="1" t="s">
        <v>46</v>
      </c>
      <c r="W1032" s="1" t="s">
        <v>1591</v>
      </c>
      <c r="X1032" s="1" t="s">
        <v>1592</v>
      </c>
      <c r="Y1032" s="1" t="s">
        <v>83</v>
      </c>
      <c r="Z1032" s="1" t="s">
        <v>1593</v>
      </c>
      <c r="AA1032" s="1" t="s">
        <v>51</v>
      </c>
      <c r="AB1032" s="1" t="s">
        <v>1592</v>
      </c>
      <c r="AC1032" s="1" t="s">
        <v>37</v>
      </c>
    </row>
    <row r="1033" spans="1:29" hidden="1" x14ac:dyDescent="0.25">
      <c r="A1033" s="1" t="s">
        <v>33</v>
      </c>
      <c r="B1033" s="1" t="s">
        <v>34</v>
      </c>
      <c r="C1033" s="2">
        <v>45291</v>
      </c>
      <c r="D1033" s="1" t="s">
        <v>73</v>
      </c>
      <c r="E1033" s="1" t="s">
        <v>74</v>
      </c>
      <c r="F1033" s="1" t="s">
        <v>37</v>
      </c>
      <c r="G1033" s="1" t="s">
        <v>1006</v>
      </c>
      <c r="H1033" s="1" t="s">
        <v>76</v>
      </c>
      <c r="I1033" s="3">
        <v>38667</v>
      </c>
      <c r="J1033" s="3">
        <v>0</v>
      </c>
      <c r="K1033" s="1" t="s">
        <v>40</v>
      </c>
      <c r="L1033" s="1" t="s">
        <v>440</v>
      </c>
      <c r="M1033" s="1" t="s">
        <v>441</v>
      </c>
      <c r="N1033" s="1" t="s">
        <v>79</v>
      </c>
      <c r="O1033" s="1" t="s">
        <v>80</v>
      </c>
      <c r="P1033" s="1" t="s">
        <v>43</v>
      </c>
      <c r="Q1033" s="1" t="s">
        <v>43</v>
      </c>
      <c r="R1033" s="3">
        <v>0</v>
      </c>
      <c r="S1033" s="1" t="s">
        <v>44</v>
      </c>
      <c r="T1033" s="1" t="s">
        <v>45</v>
      </c>
      <c r="U1033" s="1" t="s">
        <v>1006</v>
      </c>
      <c r="V1033" s="1" t="s">
        <v>46</v>
      </c>
      <c r="W1033" s="1" t="s">
        <v>1591</v>
      </c>
      <c r="X1033" s="1" t="s">
        <v>1592</v>
      </c>
      <c r="Y1033" s="1" t="s">
        <v>83</v>
      </c>
      <c r="Z1033" s="1" t="s">
        <v>1593</v>
      </c>
      <c r="AA1033" s="1" t="s">
        <v>51</v>
      </c>
      <c r="AB1033" s="1" t="s">
        <v>1592</v>
      </c>
      <c r="AC1033" s="1" t="s">
        <v>37</v>
      </c>
    </row>
    <row r="1034" spans="1:29" hidden="1" x14ac:dyDescent="0.25">
      <c r="A1034" s="1" t="s">
        <v>33</v>
      </c>
      <c r="B1034" s="1" t="s">
        <v>34</v>
      </c>
      <c r="C1034" s="2">
        <v>45291</v>
      </c>
      <c r="D1034" s="1" t="s">
        <v>73</v>
      </c>
      <c r="E1034" s="1" t="s">
        <v>74</v>
      </c>
      <c r="F1034" s="1" t="s">
        <v>37</v>
      </c>
      <c r="G1034" s="1" t="s">
        <v>1006</v>
      </c>
      <c r="H1034" s="1" t="s">
        <v>76</v>
      </c>
      <c r="I1034" s="3">
        <v>309334</v>
      </c>
      <c r="J1034" s="3">
        <v>0</v>
      </c>
      <c r="K1034" s="1" t="s">
        <v>40</v>
      </c>
      <c r="L1034" s="1" t="s">
        <v>848</v>
      </c>
      <c r="M1034" s="1" t="s">
        <v>849</v>
      </c>
      <c r="N1034" s="1" t="s">
        <v>79</v>
      </c>
      <c r="O1034" s="1" t="s">
        <v>80</v>
      </c>
      <c r="P1034" s="1" t="s">
        <v>43</v>
      </c>
      <c r="Q1034" s="1" t="s">
        <v>43</v>
      </c>
      <c r="R1034" s="3">
        <v>0</v>
      </c>
      <c r="S1034" s="1" t="s">
        <v>44</v>
      </c>
      <c r="T1034" s="1" t="s">
        <v>45</v>
      </c>
      <c r="U1034" s="1" t="s">
        <v>1006</v>
      </c>
      <c r="V1034" s="1" t="s">
        <v>46</v>
      </c>
      <c r="W1034" s="1" t="s">
        <v>1591</v>
      </c>
      <c r="X1034" s="1" t="s">
        <v>1592</v>
      </c>
      <c r="Y1034" s="1" t="s">
        <v>83</v>
      </c>
      <c r="Z1034" s="1" t="s">
        <v>1593</v>
      </c>
      <c r="AA1034" s="1" t="s">
        <v>51</v>
      </c>
      <c r="AB1034" s="1" t="s">
        <v>1592</v>
      </c>
      <c r="AC1034" s="1" t="s">
        <v>37</v>
      </c>
    </row>
    <row r="1035" spans="1:29" hidden="1" x14ac:dyDescent="0.25">
      <c r="A1035" s="1" t="s">
        <v>33</v>
      </c>
      <c r="B1035" s="1" t="s">
        <v>34</v>
      </c>
      <c r="C1035" s="2">
        <v>45291</v>
      </c>
      <c r="D1035" s="1" t="s">
        <v>73</v>
      </c>
      <c r="E1035" s="1" t="s">
        <v>74</v>
      </c>
      <c r="F1035" s="1" t="s">
        <v>37</v>
      </c>
      <c r="G1035" s="1" t="s">
        <v>1006</v>
      </c>
      <c r="H1035" s="1" t="s">
        <v>76</v>
      </c>
      <c r="I1035" s="3">
        <v>193334</v>
      </c>
      <c r="J1035" s="3">
        <v>0</v>
      </c>
      <c r="K1035" s="1" t="s">
        <v>40</v>
      </c>
      <c r="L1035" s="1" t="s">
        <v>168</v>
      </c>
      <c r="M1035" s="1" t="s">
        <v>169</v>
      </c>
      <c r="N1035" s="1" t="s">
        <v>79</v>
      </c>
      <c r="O1035" s="1" t="s">
        <v>80</v>
      </c>
      <c r="P1035" s="1" t="s">
        <v>43</v>
      </c>
      <c r="Q1035" s="1" t="s">
        <v>43</v>
      </c>
      <c r="R1035" s="3">
        <v>0</v>
      </c>
      <c r="S1035" s="1" t="s">
        <v>44</v>
      </c>
      <c r="T1035" s="1" t="s">
        <v>45</v>
      </c>
      <c r="U1035" s="1" t="s">
        <v>1006</v>
      </c>
      <c r="V1035" s="1" t="s">
        <v>46</v>
      </c>
      <c r="W1035" s="1" t="s">
        <v>1591</v>
      </c>
      <c r="X1035" s="1" t="s">
        <v>1592</v>
      </c>
      <c r="Y1035" s="1" t="s">
        <v>83</v>
      </c>
      <c r="Z1035" s="1" t="s">
        <v>1593</v>
      </c>
      <c r="AA1035" s="1" t="s">
        <v>51</v>
      </c>
      <c r="AB1035" s="1" t="s">
        <v>1592</v>
      </c>
      <c r="AC1035" s="1" t="s">
        <v>37</v>
      </c>
    </row>
    <row r="1036" spans="1:29" hidden="1" x14ac:dyDescent="0.25">
      <c r="A1036" s="1" t="s">
        <v>33</v>
      </c>
      <c r="B1036" s="1" t="s">
        <v>34</v>
      </c>
      <c r="C1036" s="2">
        <v>45291</v>
      </c>
      <c r="D1036" s="1" t="s">
        <v>73</v>
      </c>
      <c r="E1036" s="1" t="s">
        <v>74</v>
      </c>
      <c r="F1036" s="1" t="s">
        <v>37</v>
      </c>
      <c r="G1036" s="1" t="s">
        <v>1006</v>
      </c>
      <c r="H1036" s="1" t="s">
        <v>76</v>
      </c>
      <c r="I1036" s="3">
        <v>309334</v>
      </c>
      <c r="J1036" s="3">
        <v>0</v>
      </c>
      <c r="K1036" s="1" t="s">
        <v>40</v>
      </c>
      <c r="L1036" s="1" t="s">
        <v>117</v>
      </c>
      <c r="M1036" s="1" t="s">
        <v>118</v>
      </c>
      <c r="N1036" s="1" t="s">
        <v>79</v>
      </c>
      <c r="O1036" s="1" t="s">
        <v>80</v>
      </c>
      <c r="P1036" s="1" t="s">
        <v>43</v>
      </c>
      <c r="Q1036" s="1" t="s">
        <v>43</v>
      </c>
      <c r="R1036" s="3">
        <v>0</v>
      </c>
      <c r="S1036" s="1" t="s">
        <v>44</v>
      </c>
      <c r="T1036" s="1" t="s">
        <v>45</v>
      </c>
      <c r="U1036" s="1" t="s">
        <v>1006</v>
      </c>
      <c r="V1036" s="1" t="s">
        <v>46</v>
      </c>
      <c r="W1036" s="1" t="s">
        <v>1591</v>
      </c>
      <c r="X1036" s="1" t="s">
        <v>1592</v>
      </c>
      <c r="Y1036" s="1" t="s">
        <v>83</v>
      </c>
      <c r="Z1036" s="1" t="s">
        <v>1593</v>
      </c>
      <c r="AA1036" s="1" t="s">
        <v>51</v>
      </c>
      <c r="AB1036" s="1" t="s">
        <v>1592</v>
      </c>
      <c r="AC1036" s="1" t="s">
        <v>37</v>
      </c>
    </row>
    <row r="1037" spans="1:29" hidden="1" x14ac:dyDescent="0.25">
      <c r="A1037" s="1" t="s">
        <v>33</v>
      </c>
      <c r="B1037" s="1" t="s">
        <v>34</v>
      </c>
      <c r="C1037" s="2">
        <v>45291</v>
      </c>
      <c r="D1037" s="1" t="s">
        <v>73</v>
      </c>
      <c r="E1037" s="1" t="s">
        <v>74</v>
      </c>
      <c r="F1037" s="1" t="s">
        <v>37</v>
      </c>
      <c r="G1037" s="1" t="s">
        <v>1006</v>
      </c>
      <c r="H1037" s="1" t="s">
        <v>76</v>
      </c>
      <c r="I1037" s="3">
        <v>77334</v>
      </c>
      <c r="J1037" s="3">
        <v>0</v>
      </c>
      <c r="K1037" s="1" t="s">
        <v>40</v>
      </c>
      <c r="L1037" s="1" t="s">
        <v>115</v>
      </c>
      <c r="M1037" s="1" t="s">
        <v>116</v>
      </c>
      <c r="N1037" s="1" t="s">
        <v>79</v>
      </c>
      <c r="O1037" s="1" t="s">
        <v>80</v>
      </c>
      <c r="P1037" s="1" t="s">
        <v>43</v>
      </c>
      <c r="Q1037" s="1" t="s">
        <v>43</v>
      </c>
      <c r="R1037" s="3">
        <v>0</v>
      </c>
      <c r="S1037" s="1" t="s">
        <v>44</v>
      </c>
      <c r="T1037" s="1" t="s">
        <v>45</v>
      </c>
      <c r="U1037" s="1" t="s">
        <v>1006</v>
      </c>
      <c r="V1037" s="1" t="s">
        <v>46</v>
      </c>
      <c r="W1037" s="1" t="s">
        <v>1591</v>
      </c>
      <c r="X1037" s="1" t="s">
        <v>1592</v>
      </c>
      <c r="Y1037" s="1" t="s">
        <v>83</v>
      </c>
      <c r="Z1037" s="1" t="s">
        <v>1593</v>
      </c>
      <c r="AA1037" s="1" t="s">
        <v>51</v>
      </c>
      <c r="AB1037" s="1" t="s">
        <v>1592</v>
      </c>
      <c r="AC1037" s="1" t="s">
        <v>37</v>
      </c>
    </row>
    <row r="1038" spans="1:29" hidden="1" x14ac:dyDescent="0.25">
      <c r="A1038" s="1" t="s">
        <v>33</v>
      </c>
      <c r="B1038" s="1" t="s">
        <v>34</v>
      </c>
      <c r="C1038" s="2">
        <v>45291</v>
      </c>
      <c r="D1038" s="1" t="s">
        <v>73</v>
      </c>
      <c r="E1038" s="1" t="s">
        <v>74</v>
      </c>
      <c r="F1038" s="1" t="s">
        <v>37</v>
      </c>
      <c r="G1038" s="1" t="s">
        <v>1006</v>
      </c>
      <c r="H1038" s="1" t="s">
        <v>76</v>
      </c>
      <c r="I1038" s="3">
        <v>232001</v>
      </c>
      <c r="J1038" s="3">
        <v>0</v>
      </c>
      <c r="K1038" s="1" t="s">
        <v>40</v>
      </c>
      <c r="L1038" s="1" t="s">
        <v>601</v>
      </c>
      <c r="M1038" s="1" t="s">
        <v>602</v>
      </c>
      <c r="N1038" s="1" t="s">
        <v>79</v>
      </c>
      <c r="O1038" s="1" t="s">
        <v>80</v>
      </c>
      <c r="P1038" s="1" t="s">
        <v>43</v>
      </c>
      <c r="Q1038" s="1" t="s">
        <v>43</v>
      </c>
      <c r="R1038" s="3">
        <v>0</v>
      </c>
      <c r="S1038" s="1" t="s">
        <v>44</v>
      </c>
      <c r="T1038" s="1" t="s">
        <v>45</v>
      </c>
      <c r="U1038" s="1" t="s">
        <v>1006</v>
      </c>
      <c r="V1038" s="1" t="s">
        <v>46</v>
      </c>
      <c r="W1038" s="1" t="s">
        <v>1591</v>
      </c>
      <c r="X1038" s="1" t="s">
        <v>1592</v>
      </c>
      <c r="Y1038" s="1" t="s">
        <v>83</v>
      </c>
      <c r="Z1038" s="1" t="s">
        <v>1593</v>
      </c>
      <c r="AA1038" s="1" t="s">
        <v>51</v>
      </c>
      <c r="AB1038" s="1" t="s">
        <v>1592</v>
      </c>
      <c r="AC1038" s="1" t="s">
        <v>37</v>
      </c>
    </row>
    <row r="1039" spans="1:29" hidden="1" x14ac:dyDescent="0.25">
      <c r="A1039" s="1" t="s">
        <v>33</v>
      </c>
      <c r="B1039" s="1" t="s">
        <v>34</v>
      </c>
      <c r="C1039" s="2">
        <v>45291</v>
      </c>
      <c r="D1039" s="1" t="s">
        <v>73</v>
      </c>
      <c r="E1039" s="1" t="s">
        <v>74</v>
      </c>
      <c r="F1039" s="1" t="s">
        <v>37</v>
      </c>
      <c r="G1039" s="1" t="s">
        <v>1006</v>
      </c>
      <c r="H1039" s="1" t="s">
        <v>76</v>
      </c>
      <c r="I1039" s="3">
        <v>38667</v>
      </c>
      <c r="J1039" s="3">
        <v>0</v>
      </c>
      <c r="K1039" s="1" t="s">
        <v>40</v>
      </c>
      <c r="L1039" s="1" t="s">
        <v>1594</v>
      </c>
      <c r="M1039" s="1" t="s">
        <v>1595</v>
      </c>
      <c r="N1039" s="1" t="s">
        <v>295</v>
      </c>
      <c r="O1039" s="1" t="s">
        <v>296</v>
      </c>
      <c r="P1039" s="1" t="s">
        <v>43</v>
      </c>
      <c r="Q1039" s="1" t="s">
        <v>43</v>
      </c>
      <c r="R1039" s="3">
        <v>0</v>
      </c>
      <c r="S1039" s="1" t="s">
        <v>44</v>
      </c>
      <c r="T1039" s="1" t="s">
        <v>45</v>
      </c>
      <c r="U1039" s="1" t="s">
        <v>1006</v>
      </c>
      <c r="V1039" s="1" t="s">
        <v>46</v>
      </c>
      <c r="W1039" s="1" t="s">
        <v>1591</v>
      </c>
      <c r="X1039" s="1" t="s">
        <v>1592</v>
      </c>
      <c r="Y1039" s="1" t="s">
        <v>83</v>
      </c>
      <c r="Z1039" s="1" t="s">
        <v>1593</v>
      </c>
      <c r="AA1039" s="1" t="s">
        <v>51</v>
      </c>
      <c r="AB1039" s="1" t="s">
        <v>1592</v>
      </c>
      <c r="AC1039" s="1" t="s">
        <v>37</v>
      </c>
    </row>
    <row r="1040" spans="1:29" hidden="1" x14ac:dyDescent="0.25">
      <c r="A1040" s="1" t="s">
        <v>33</v>
      </c>
      <c r="B1040" s="1" t="s">
        <v>34</v>
      </c>
      <c r="C1040" s="2">
        <v>45291</v>
      </c>
      <c r="D1040" s="1" t="s">
        <v>73</v>
      </c>
      <c r="E1040" s="1" t="s">
        <v>74</v>
      </c>
      <c r="F1040" s="1" t="s">
        <v>37</v>
      </c>
      <c r="G1040" s="1" t="s">
        <v>1006</v>
      </c>
      <c r="H1040" s="1" t="s">
        <v>76</v>
      </c>
      <c r="I1040" s="3">
        <v>154667</v>
      </c>
      <c r="J1040" s="3">
        <v>0</v>
      </c>
      <c r="K1040" s="1" t="s">
        <v>40</v>
      </c>
      <c r="L1040" s="1" t="s">
        <v>77</v>
      </c>
      <c r="M1040" s="1" t="s">
        <v>78</v>
      </c>
      <c r="N1040" s="1" t="s">
        <v>79</v>
      </c>
      <c r="O1040" s="1" t="s">
        <v>80</v>
      </c>
      <c r="P1040" s="1" t="s">
        <v>43</v>
      </c>
      <c r="Q1040" s="1" t="s">
        <v>43</v>
      </c>
      <c r="R1040" s="3">
        <v>0</v>
      </c>
      <c r="S1040" s="1" t="s">
        <v>44</v>
      </c>
      <c r="T1040" s="1" t="s">
        <v>45</v>
      </c>
      <c r="U1040" s="1" t="s">
        <v>1006</v>
      </c>
      <c r="V1040" s="1" t="s">
        <v>46</v>
      </c>
      <c r="W1040" s="1" t="s">
        <v>1591</v>
      </c>
      <c r="X1040" s="1" t="s">
        <v>1592</v>
      </c>
      <c r="Y1040" s="1" t="s">
        <v>83</v>
      </c>
      <c r="Z1040" s="1" t="s">
        <v>1593</v>
      </c>
      <c r="AA1040" s="1" t="s">
        <v>51</v>
      </c>
      <c r="AB1040" s="1" t="s">
        <v>1592</v>
      </c>
      <c r="AC1040" s="1" t="s">
        <v>37</v>
      </c>
    </row>
    <row r="1041" spans="1:29" hidden="1" x14ac:dyDescent="0.25">
      <c r="A1041" s="1" t="s">
        <v>33</v>
      </c>
      <c r="B1041" s="1" t="s">
        <v>34</v>
      </c>
      <c r="C1041" s="2">
        <v>45291</v>
      </c>
      <c r="D1041" s="1" t="s">
        <v>73</v>
      </c>
      <c r="E1041" s="1" t="s">
        <v>74</v>
      </c>
      <c r="F1041" s="1" t="s">
        <v>37</v>
      </c>
      <c r="G1041" s="1" t="s">
        <v>1006</v>
      </c>
      <c r="H1041" s="1" t="s">
        <v>76</v>
      </c>
      <c r="I1041" s="3">
        <v>238301</v>
      </c>
      <c r="J1041" s="3">
        <v>0</v>
      </c>
      <c r="K1041" s="1" t="s">
        <v>40</v>
      </c>
      <c r="L1041" s="1" t="s">
        <v>1433</v>
      </c>
      <c r="M1041" s="1" t="s">
        <v>806</v>
      </c>
      <c r="N1041" s="1" t="s">
        <v>79</v>
      </c>
      <c r="O1041" s="1" t="s">
        <v>80</v>
      </c>
      <c r="P1041" s="1" t="s">
        <v>43</v>
      </c>
      <c r="Q1041" s="1" t="s">
        <v>43</v>
      </c>
      <c r="R1041" s="3">
        <v>0</v>
      </c>
      <c r="S1041" s="1" t="s">
        <v>44</v>
      </c>
      <c r="T1041" s="1" t="s">
        <v>45</v>
      </c>
      <c r="U1041" s="1" t="s">
        <v>1006</v>
      </c>
      <c r="V1041" s="1" t="s">
        <v>46</v>
      </c>
      <c r="W1041" s="1" t="s">
        <v>1591</v>
      </c>
      <c r="X1041" s="1" t="s">
        <v>1592</v>
      </c>
      <c r="Y1041" s="1" t="s">
        <v>83</v>
      </c>
      <c r="Z1041" s="1" t="s">
        <v>1593</v>
      </c>
      <c r="AA1041" s="1" t="s">
        <v>51</v>
      </c>
      <c r="AB1041" s="1" t="s">
        <v>1592</v>
      </c>
      <c r="AC1041" s="1" t="s">
        <v>37</v>
      </c>
    </row>
    <row r="1042" spans="1:29" hidden="1" x14ac:dyDescent="0.25">
      <c r="A1042" s="1" t="s">
        <v>33</v>
      </c>
      <c r="B1042" s="1" t="s">
        <v>34</v>
      </c>
      <c r="C1042" s="2">
        <v>45291</v>
      </c>
      <c r="D1042" s="1" t="s">
        <v>73</v>
      </c>
      <c r="E1042" s="1" t="s">
        <v>74</v>
      </c>
      <c r="F1042" s="1" t="s">
        <v>37</v>
      </c>
      <c r="G1042" s="1" t="s">
        <v>1006</v>
      </c>
      <c r="H1042" s="1" t="s">
        <v>76</v>
      </c>
      <c r="I1042" s="3">
        <v>39600</v>
      </c>
      <c r="J1042" s="3">
        <v>0</v>
      </c>
      <c r="K1042" s="1" t="s">
        <v>40</v>
      </c>
      <c r="L1042" s="1" t="s">
        <v>1596</v>
      </c>
      <c r="M1042" s="1" t="s">
        <v>696</v>
      </c>
      <c r="N1042" s="1" t="s">
        <v>79</v>
      </c>
      <c r="O1042" s="1" t="s">
        <v>80</v>
      </c>
      <c r="P1042" s="1" t="s">
        <v>43</v>
      </c>
      <c r="Q1042" s="1" t="s">
        <v>43</v>
      </c>
      <c r="R1042" s="3">
        <v>0</v>
      </c>
      <c r="S1042" s="1" t="s">
        <v>44</v>
      </c>
      <c r="T1042" s="1" t="s">
        <v>45</v>
      </c>
      <c r="U1042" s="1" t="s">
        <v>1006</v>
      </c>
      <c r="V1042" s="1" t="s">
        <v>46</v>
      </c>
      <c r="W1042" s="1" t="s">
        <v>1591</v>
      </c>
      <c r="X1042" s="1" t="s">
        <v>1592</v>
      </c>
      <c r="Y1042" s="1" t="s">
        <v>83</v>
      </c>
      <c r="Z1042" s="1" t="s">
        <v>1593</v>
      </c>
      <c r="AA1042" s="1" t="s">
        <v>51</v>
      </c>
      <c r="AB1042" s="1" t="s">
        <v>1592</v>
      </c>
      <c r="AC1042" s="1" t="s">
        <v>37</v>
      </c>
    </row>
    <row r="1043" spans="1:29" hidden="1" x14ac:dyDescent="0.25">
      <c r="A1043" s="1" t="s">
        <v>33</v>
      </c>
      <c r="B1043" s="1" t="s">
        <v>34</v>
      </c>
      <c r="C1043" s="2">
        <v>45291</v>
      </c>
      <c r="D1043" s="1" t="s">
        <v>73</v>
      </c>
      <c r="E1043" s="1" t="s">
        <v>74</v>
      </c>
      <c r="F1043" s="1" t="s">
        <v>37</v>
      </c>
      <c r="G1043" s="1" t="s">
        <v>1006</v>
      </c>
      <c r="H1043" s="1" t="s">
        <v>76</v>
      </c>
      <c r="I1043" s="3">
        <v>580000</v>
      </c>
      <c r="J1043" s="3">
        <v>0</v>
      </c>
      <c r="K1043" s="1" t="s">
        <v>40</v>
      </c>
      <c r="L1043" s="1" t="s">
        <v>113</v>
      </c>
      <c r="M1043" s="1" t="s">
        <v>114</v>
      </c>
      <c r="N1043" s="1" t="s">
        <v>79</v>
      </c>
      <c r="O1043" s="1" t="s">
        <v>80</v>
      </c>
      <c r="P1043" s="1" t="s">
        <v>43</v>
      </c>
      <c r="Q1043" s="1" t="s">
        <v>43</v>
      </c>
      <c r="R1043" s="3">
        <v>0</v>
      </c>
      <c r="S1043" s="1" t="s">
        <v>44</v>
      </c>
      <c r="T1043" s="1" t="s">
        <v>45</v>
      </c>
      <c r="U1043" s="1" t="s">
        <v>1006</v>
      </c>
      <c r="V1043" s="1" t="s">
        <v>46</v>
      </c>
      <c r="W1043" s="1" t="s">
        <v>1591</v>
      </c>
      <c r="X1043" s="1" t="s">
        <v>1592</v>
      </c>
      <c r="Y1043" s="1" t="s">
        <v>83</v>
      </c>
      <c r="Z1043" s="1" t="s">
        <v>1593</v>
      </c>
      <c r="AA1043" s="1" t="s">
        <v>51</v>
      </c>
      <c r="AB1043" s="1" t="s">
        <v>1592</v>
      </c>
      <c r="AC1043" s="1" t="s">
        <v>37</v>
      </c>
    </row>
    <row r="1044" spans="1:29" hidden="1" x14ac:dyDescent="0.25">
      <c r="A1044" s="1" t="s">
        <v>33</v>
      </c>
      <c r="B1044" s="1" t="s">
        <v>34</v>
      </c>
      <c r="C1044" s="2">
        <v>45291</v>
      </c>
      <c r="D1044" s="1" t="s">
        <v>73</v>
      </c>
      <c r="E1044" s="1" t="s">
        <v>74</v>
      </c>
      <c r="F1044" s="1" t="s">
        <v>37</v>
      </c>
      <c r="G1044" s="1" t="s">
        <v>1006</v>
      </c>
      <c r="H1044" s="1" t="s">
        <v>76</v>
      </c>
      <c r="I1044" s="3">
        <v>464001</v>
      </c>
      <c r="J1044" s="3">
        <v>0</v>
      </c>
      <c r="K1044" s="1" t="s">
        <v>40</v>
      </c>
      <c r="L1044" s="1" t="s">
        <v>117</v>
      </c>
      <c r="M1044" s="1" t="s">
        <v>118</v>
      </c>
      <c r="N1044" s="1" t="s">
        <v>79</v>
      </c>
      <c r="O1044" s="1" t="s">
        <v>80</v>
      </c>
      <c r="P1044" s="1" t="s">
        <v>43</v>
      </c>
      <c r="Q1044" s="1" t="s">
        <v>43</v>
      </c>
      <c r="R1044" s="3">
        <v>0</v>
      </c>
      <c r="S1044" s="1" t="s">
        <v>44</v>
      </c>
      <c r="T1044" s="1" t="s">
        <v>45</v>
      </c>
      <c r="U1044" s="1" t="s">
        <v>1006</v>
      </c>
      <c r="V1044" s="1" t="s">
        <v>46</v>
      </c>
      <c r="W1044" s="1" t="s">
        <v>1591</v>
      </c>
      <c r="X1044" s="1" t="s">
        <v>1592</v>
      </c>
      <c r="Y1044" s="1" t="s">
        <v>83</v>
      </c>
      <c r="Z1044" s="1" t="s">
        <v>1593</v>
      </c>
      <c r="AA1044" s="1" t="s">
        <v>51</v>
      </c>
      <c r="AB1044" s="1" t="s">
        <v>1592</v>
      </c>
      <c r="AC1044" s="1" t="s">
        <v>37</v>
      </c>
    </row>
    <row r="1045" spans="1:29" hidden="1" x14ac:dyDescent="0.25">
      <c r="A1045" s="1" t="s">
        <v>33</v>
      </c>
      <c r="B1045" s="1" t="s">
        <v>34</v>
      </c>
      <c r="C1045" s="2">
        <v>45291</v>
      </c>
      <c r="D1045" s="1" t="s">
        <v>73</v>
      </c>
      <c r="E1045" s="1" t="s">
        <v>74</v>
      </c>
      <c r="F1045" s="1" t="s">
        <v>37</v>
      </c>
      <c r="G1045" s="1" t="s">
        <v>1006</v>
      </c>
      <c r="H1045" s="1" t="s">
        <v>76</v>
      </c>
      <c r="I1045" s="3">
        <v>38667</v>
      </c>
      <c r="J1045" s="3">
        <v>0</v>
      </c>
      <c r="K1045" s="1" t="s">
        <v>40</v>
      </c>
      <c r="L1045" s="1" t="s">
        <v>838</v>
      </c>
      <c r="M1045" s="1" t="s">
        <v>839</v>
      </c>
      <c r="N1045" s="1" t="s">
        <v>79</v>
      </c>
      <c r="O1045" s="1" t="s">
        <v>80</v>
      </c>
      <c r="P1045" s="1" t="s">
        <v>43</v>
      </c>
      <c r="Q1045" s="1" t="s">
        <v>43</v>
      </c>
      <c r="R1045" s="3">
        <v>0</v>
      </c>
      <c r="S1045" s="1" t="s">
        <v>44</v>
      </c>
      <c r="T1045" s="1" t="s">
        <v>45</v>
      </c>
      <c r="U1045" s="1" t="s">
        <v>1006</v>
      </c>
      <c r="V1045" s="1" t="s">
        <v>46</v>
      </c>
      <c r="W1045" s="1" t="s">
        <v>1591</v>
      </c>
      <c r="X1045" s="1" t="s">
        <v>1592</v>
      </c>
      <c r="Y1045" s="1" t="s">
        <v>83</v>
      </c>
      <c r="Z1045" s="1" t="s">
        <v>1593</v>
      </c>
      <c r="AA1045" s="1" t="s">
        <v>51</v>
      </c>
      <c r="AB1045" s="1" t="s">
        <v>1592</v>
      </c>
      <c r="AC1045" s="1" t="s">
        <v>37</v>
      </c>
    </row>
    <row r="1046" spans="1:29" hidden="1" x14ac:dyDescent="0.25">
      <c r="A1046" s="1" t="s">
        <v>33</v>
      </c>
      <c r="B1046" s="1" t="s">
        <v>34</v>
      </c>
      <c r="C1046" s="2">
        <v>45291</v>
      </c>
      <c r="D1046" s="1" t="s">
        <v>73</v>
      </c>
      <c r="E1046" s="1" t="s">
        <v>74</v>
      </c>
      <c r="F1046" s="1" t="s">
        <v>37</v>
      </c>
      <c r="G1046" s="1" t="s">
        <v>1006</v>
      </c>
      <c r="H1046" s="1" t="s">
        <v>76</v>
      </c>
      <c r="I1046" s="3">
        <v>464000</v>
      </c>
      <c r="J1046" s="3">
        <v>0</v>
      </c>
      <c r="K1046" s="1" t="s">
        <v>40</v>
      </c>
      <c r="L1046" s="1" t="s">
        <v>125</v>
      </c>
      <c r="M1046" s="1" t="s">
        <v>126</v>
      </c>
      <c r="N1046" s="1" t="s">
        <v>79</v>
      </c>
      <c r="O1046" s="1" t="s">
        <v>80</v>
      </c>
      <c r="P1046" s="1" t="s">
        <v>43</v>
      </c>
      <c r="Q1046" s="1" t="s">
        <v>43</v>
      </c>
      <c r="R1046" s="3">
        <v>0</v>
      </c>
      <c r="S1046" s="1" t="s">
        <v>44</v>
      </c>
      <c r="T1046" s="1" t="s">
        <v>45</v>
      </c>
      <c r="U1046" s="1" t="s">
        <v>1006</v>
      </c>
      <c r="V1046" s="1" t="s">
        <v>46</v>
      </c>
      <c r="W1046" s="1" t="s">
        <v>1591</v>
      </c>
      <c r="X1046" s="1" t="s">
        <v>1592</v>
      </c>
      <c r="Y1046" s="1" t="s">
        <v>83</v>
      </c>
      <c r="Z1046" s="1" t="s">
        <v>1593</v>
      </c>
      <c r="AA1046" s="1" t="s">
        <v>51</v>
      </c>
      <c r="AB1046" s="1" t="s">
        <v>1592</v>
      </c>
      <c r="AC1046" s="1" t="s">
        <v>37</v>
      </c>
    </row>
    <row r="1047" spans="1:29" hidden="1" x14ac:dyDescent="0.25">
      <c r="A1047" s="1" t="s">
        <v>33</v>
      </c>
      <c r="B1047" s="1" t="s">
        <v>34</v>
      </c>
      <c r="C1047" s="2">
        <v>45291</v>
      </c>
      <c r="D1047" s="1" t="s">
        <v>73</v>
      </c>
      <c r="E1047" s="1" t="s">
        <v>74</v>
      </c>
      <c r="F1047" s="1" t="s">
        <v>37</v>
      </c>
      <c r="G1047" s="1" t="s">
        <v>1006</v>
      </c>
      <c r="H1047" s="1" t="s">
        <v>76</v>
      </c>
      <c r="I1047" s="3">
        <v>270667</v>
      </c>
      <c r="J1047" s="3">
        <v>0</v>
      </c>
      <c r="K1047" s="1" t="s">
        <v>40</v>
      </c>
      <c r="L1047" s="1" t="s">
        <v>673</v>
      </c>
      <c r="M1047" s="1" t="s">
        <v>674</v>
      </c>
      <c r="N1047" s="1" t="s">
        <v>79</v>
      </c>
      <c r="O1047" s="1" t="s">
        <v>80</v>
      </c>
      <c r="P1047" s="1" t="s">
        <v>43</v>
      </c>
      <c r="Q1047" s="1" t="s">
        <v>43</v>
      </c>
      <c r="R1047" s="3">
        <v>0</v>
      </c>
      <c r="S1047" s="1" t="s">
        <v>44</v>
      </c>
      <c r="T1047" s="1" t="s">
        <v>45</v>
      </c>
      <c r="U1047" s="1" t="s">
        <v>1006</v>
      </c>
      <c r="V1047" s="1" t="s">
        <v>46</v>
      </c>
      <c r="W1047" s="1" t="s">
        <v>1591</v>
      </c>
      <c r="X1047" s="1" t="s">
        <v>1592</v>
      </c>
      <c r="Y1047" s="1" t="s">
        <v>83</v>
      </c>
      <c r="Z1047" s="1" t="s">
        <v>1593</v>
      </c>
      <c r="AA1047" s="1" t="s">
        <v>51</v>
      </c>
      <c r="AB1047" s="1" t="s">
        <v>1592</v>
      </c>
      <c r="AC1047" s="1" t="s">
        <v>37</v>
      </c>
    </row>
    <row r="1048" spans="1:29" hidden="1" x14ac:dyDescent="0.25">
      <c r="A1048" s="1" t="s">
        <v>33</v>
      </c>
      <c r="B1048" s="1" t="s">
        <v>34</v>
      </c>
      <c r="C1048" s="2">
        <v>45291</v>
      </c>
      <c r="D1048" s="1" t="s">
        <v>73</v>
      </c>
      <c r="E1048" s="1" t="s">
        <v>74</v>
      </c>
      <c r="F1048" s="1" t="s">
        <v>37</v>
      </c>
      <c r="G1048" s="1" t="s">
        <v>1006</v>
      </c>
      <c r="H1048" s="1" t="s">
        <v>76</v>
      </c>
      <c r="I1048" s="3">
        <v>42706</v>
      </c>
      <c r="J1048" s="3">
        <v>0</v>
      </c>
      <c r="K1048" s="1" t="s">
        <v>40</v>
      </c>
      <c r="L1048" s="1" t="s">
        <v>119</v>
      </c>
      <c r="M1048" s="1" t="s">
        <v>120</v>
      </c>
      <c r="N1048" s="1" t="s">
        <v>79</v>
      </c>
      <c r="O1048" s="1" t="s">
        <v>80</v>
      </c>
      <c r="P1048" s="1" t="s">
        <v>43</v>
      </c>
      <c r="Q1048" s="1" t="s">
        <v>43</v>
      </c>
      <c r="R1048" s="3">
        <v>0</v>
      </c>
      <c r="S1048" s="1" t="s">
        <v>44</v>
      </c>
      <c r="T1048" s="1" t="s">
        <v>45</v>
      </c>
      <c r="U1048" s="1" t="s">
        <v>1006</v>
      </c>
      <c r="V1048" s="1" t="s">
        <v>46</v>
      </c>
      <c r="W1048" s="1" t="s">
        <v>1591</v>
      </c>
      <c r="X1048" s="1" t="s">
        <v>1592</v>
      </c>
      <c r="Y1048" s="1" t="s">
        <v>83</v>
      </c>
      <c r="Z1048" s="1" t="s">
        <v>1593</v>
      </c>
      <c r="AA1048" s="1" t="s">
        <v>51</v>
      </c>
      <c r="AB1048" s="1" t="s">
        <v>1592</v>
      </c>
      <c r="AC1048" s="1" t="s">
        <v>37</v>
      </c>
    </row>
    <row r="1049" spans="1:29" hidden="1" x14ac:dyDescent="0.25">
      <c r="A1049" s="1" t="s">
        <v>33</v>
      </c>
      <c r="B1049" s="1" t="s">
        <v>34</v>
      </c>
      <c r="C1049" s="2">
        <v>45291</v>
      </c>
      <c r="D1049" s="1" t="s">
        <v>73</v>
      </c>
      <c r="E1049" s="1" t="s">
        <v>74</v>
      </c>
      <c r="F1049" s="1" t="s">
        <v>37</v>
      </c>
      <c r="G1049" s="1" t="s">
        <v>1006</v>
      </c>
      <c r="H1049" s="1" t="s">
        <v>76</v>
      </c>
      <c r="I1049" s="3">
        <v>154668</v>
      </c>
      <c r="J1049" s="3">
        <v>0</v>
      </c>
      <c r="K1049" s="1" t="s">
        <v>40</v>
      </c>
      <c r="L1049" s="1" t="s">
        <v>601</v>
      </c>
      <c r="M1049" s="1" t="s">
        <v>602</v>
      </c>
      <c r="N1049" s="1" t="s">
        <v>79</v>
      </c>
      <c r="O1049" s="1" t="s">
        <v>80</v>
      </c>
      <c r="P1049" s="1" t="s">
        <v>43</v>
      </c>
      <c r="Q1049" s="1" t="s">
        <v>43</v>
      </c>
      <c r="R1049" s="3">
        <v>0</v>
      </c>
      <c r="S1049" s="1" t="s">
        <v>44</v>
      </c>
      <c r="T1049" s="1" t="s">
        <v>45</v>
      </c>
      <c r="U1049" s="1" t="s">
        <v>1006</v>
      </c>
      <c r="V1049" s="1" t="s">
        <v>46</v>
      </c>
      <c r="W1049" s="1" t="s">
        <v>1591</v>
      </c>
      <c r="X1049" s="1" t="s">
        <v>1592</v>
      </c>
      <c r="Y1049" s="1" t="s">
        <v>83</v>
      </c>
      <c r="Z1049" s="1" t="s">
        <v>1593</v>
      </c>
      <c r="AA1049" s="1" t="s">
        <v>51</v>
      </c>
      <c r="AB1049" s="1" t="s">
        <v>1592</v>
      </c>
      <c r="AC1049" s="1" t="s">
        <v>37</v>
      </c>
    </row>
    <row r="1050" spans="1:29" hidden="1" x14ac:dyDescent="0.25">
      <c r="A1050" s="1" t="s">
        <v>33</v>
      </c>
      <c r="B1050" s="1" t="s">
        <v>34</v>
      </c>
      <c r="C1050" s="2">
        <v>45291</v>
      </c>
      <c r="D1050" s="1" t="s">
        <v>73</v>
      </c>
      <c r="E1050" s="1" t="s">
        <v>74</v>
      </c>
      <c r="F1050" s="1" t="s">
        <v>37</v>
      </c>
      <c r="G1050" s="1" t="s">
        <v>1006</v>
      </c>
      <c r="H1050" s="1" t="s">
        <v>76</v>
      </c>
      <c r="I1050" s="3">
        <v>701909</v>
      </c>
      <c r="J1050" s="3">
        <v>0</v>
      </c>
      <c r="K1050" s="1" t="s">
        <v>40</v>
      </c>
      <c r="L1050" s="1" t="s">
        <v>1597</v>
      </c>
      <c r="M1050" s="1" t="s">
        <v>700</v>
      </c>
      <c r="N1050" s="1" t="s">
        <v>79</v>
      </c>
      <c r="O1050" s="1" t="s">
        <v>80</v>
      </c>
      <c r="P1050" s="1" t="s">
        <v>43</v>
      </c>
      <c r="Q1050" s="1" t="s">
        <v>43</v>
      </c>
      <c r="R1050" s="3">
        <v>0</v>
      </c>
      <c r="S1050" s="1" t="s">
        <v>44</v>
      </c>
      <c r="T1050" s="1" t="s">
        <v>45</v>
      </c>
      <c r="U1050" s="1" t="s">
        <v>1006</v>
      </c>
      <c r="V1050" s="1" t="s">
        <v>46</v>
      </c>
      <c r="W1050" s="1" t="s">
        <v>1591</v>
      </c>
      <c r="X1050" s="1" t="s">
        <v>1592</v>
      </c>
      <c r="Y1050" s="1" t="s">
        <v>83</v>
      </c>
      <c r="Z1050" s="1" t="s">
        <v>1593</v>
      </c>
      <c r="AA1050" s="1" t="s">
        <v>51</v>
      </c>
      <c r="AB1050" s="1" t="s">
        <v>1592</v>
      </c>
      <c r="AC1050" s="1" t="s">
        <v>37</v>
      </c>
    </row>
    <row r="1051" spans="1:29" hidden="1" x14ac:dyDescent="0.25">
      <c r="A1051" s="1" t="s">
        <v>33</v>
      </c>
      <c r="B1051" s="1" t="s">
        <v>34</v>
      </c>
      <c r="C1051" s="2">
        <v>45291</v>
      </c>
      <c r="D1051" s="1" t="s">
        <v>73</v>
      </c>
      <c r="E1051" s="1" t="s">
        <v>74</v>
      </c>
      <c r="F1051" s="1" t="s">
        <v>37</v>
      </c>
      <c r="G1051" s="1" t="s">
        <v>1006</v>
      </c>
      <c r="H1051" s="1" t="s">
        <v>76</v>
      </c>
      <c r="I1051" s="3">
        <v>46691</v>
      </c>
      <c r="J1051" s="3">
        <v>0</v>
      </c>
      <c r="K1051" s="1" t="s">
        <v>40</v>
      </c>
      <c r="L1051" s="1" t="s">
        <v>620</v>
      </c>
      <c r="M1051" s="1" t="s">
        <v>621</v>
      </c>
      <c r="N1051" s="1" t="s">
        <v>89</v>
      </c>
      <c r="O1051" s="1" t="s">
        <v>90</v>
      </c>
      <c r="P1051" s="1" t="s">
        <v>43</v>
      </c>
      <c r="Q1051" s="1" t="s">
        <v>43</v>
      </c>
      <c r="R1051" s="3">
        <v>0</v>
      </c>
      <c r="S1051" s="1" t="s">
        <v>44</v>
      </c>
      <c r="T1051" s="1" t="s">
        <v>45</v>
      </c>
      <c r="U1051" s="1" t="s">
        <v>1006</v>
      </c>
      <c r="V1051" s="1" t="s">
        <v>46</v>
      </c>
      <c r="W1051" s="1" t="s">
        <v>1591</v>
      </c>
      <c r="X1051" s="1" t="s">
        <v>1592</v>
      </c>
      <c r="Y1051" s="1" t="s">
        <v>83</v>
      </c>
      <c r="Z1051" s="1" t="s">
        <v>1593</v>
      </c>
      <c r="AA1051" s="1" t="s">
        <v>51</v>
      </c>
      <c r="AB1051" s="1" t="s">
        <v>1592</v>
      </c>
      <c r="AC1051" s="1" t="s">
        <v>37</v>
      </c>
    </row>
    <row r="1052" spans="1:29" hidden="1" x14ac:dyDescent="0.25">
      <c r="A1052" s="1" t="s">
        <v>33</v>
      </c>
      <c r="B1052" s="1" t="s">
        <v>34</v>
      </c>
      <c r="C1052" s="2">
        <v>45291</v>
      </c>
      <c r="D1052" s="1" t="s">
        <v>238</v>
      </c>
      <c r="E1052" s="1" t="s">
        <v>239</v>
      </c>
      <c r="F1052" s="1" t="s">
        <v>37</v>
      </c>
      <c r="G1052" s="1" t="s">
        <v>1598</v>
      </c>
      <c r="H1052" s="1" t="s">
        <v>1599</v>
      </c>
      <c r="I1052" s="3">
        <v>62800</v>
      </c>
      <c r="J1052" s="3">
        <v>0</v>
      </c>
      <c r="K1052" s="1" t="s">
        <v>40</v>
      </c>
      <c r="L1052" s="1" t="s">
        <v>62</v>
      </c>
      <c r="M1052" s="1" t="s">
        <v>63</v>
      </c>
      <c r="N1052" s="1" t="s">
        <v>37</v>
      </c>
      <c r="O1052" s="1" t="s">
        <v>43</v>
      </c>
      <c r="P1052" s="1" t="s">
        <v>43</v>
      </c>
      <c r="Q1052" s="1" t="s">
        <v>43</v>
      </c>
      <c r="R1052" s="3">
        <v>0</v>
      </c>
      <c r="S1052" s="1" t="s">
        <v>44</v>
      </c>
      <c r="T1052" s="1" t="s">
        <v>45</v>
      </c>
      <c r="U1052" s="1" t="s">
        <v>1598</v>
      </c>
      <c r="V1052" s="1" t="s">
        <v>46</v>
      </c>
      <c r="W1052" s="1" t="s">
        <v>81</v>
      </c>
      <c r="X1052" s="1" t="s">
        <v>1600</v>
      </c>
      <c r="Y1052" s="1" t="s">
        <v>245</v>
      </c>
      <c r="Z1052" s="1" t="s">
        <v>84</v>
      </c>
      <c r="AA1052" s="1" t="s">
        <v>51</v>
      </c>
      <c r="AB1052" s="1" t="s">
        <v>1600</v>
      </c>
      <c r="AC1052" s="1" t="s">
        <v>37</v>
      </c>
    </row>
    <row r="1053" spans="1:29" hidden="1" x14ac:dyDescent="0.25">
      <c r="A1053" s="1" t="s">
        <v>33</v>
      </c>
      <c r="B1053" s="1" t="s">
        <v>34</v>
      </c>
      <c r="C1053" s="2">
        <v>45308</v>
      </c>
      <c r="D1053" s="1" t="s">
        <v>35</v>
      </c>
      <c r="E1053" s="1" t="s">
        <v>36</v>
      </c>
      <c r="F1053" s="1" t="s">
        <v>37</v>
      </c>
      <c r="G1053" s="1" t="s">
        <v>1601</v>
      </c>
      <c r="H1053" s="1" t="s">
        <v>1602</v>
      </c>
      <c r="I1053" s="3">
        <v>0</v>
      </c>
      <c r="J1053" s="3">
        <v>760732</v>
      </c>
      <c r="K1053" s="1" t="s">
        <v>40</v>
      </c>
      <c r="L1053" s="1" t="s">
        <v>1597</v>
      </c>
      <c r="M1053" s="1" t="s">
        <v>700</v>
      </c>
      <c r="N1053" s="1" t="s">
        <v>37</v>
      </c>
      <c r="O1053" s="1" t="s">
        <v>43</v>
      </c>
      <c r="P1053" s="1" t="s">
        <v>43</v>
      </c>
      <c r="Q1053" s="1" t="s">
        <v>43</v>
      </c>
      <c r="R1053" s="3">
        <v>0</v>
      </c>
      <c r="S1053" s="1" t="s">
        <v>44</v>
      </c>
      <c r="T1053" s="1" t="s">
        <v>45</v>
      </c>
      <c r="U1053" s="1" t="s">
        <v>1601</v>
      </c>
      <c r="V1053" s="1" t="s">
        <v>46</v>
      </c>
      <c r="W1053" s="1" t="s">
        <v>47</v>
      </c>
      <c r="X1053" s="1" t="s">
        <v>1603</v>
      </c>
      <c r="Y1053" s="1" t="s">
        <v>49</v>
      </c>
      <c r="Z1053" s="1" t="s">
        <v>50</v>
      </c>
      <c r="AA1053" s="1" t="s">
        <v>51</v>
      </c>
      <c r="AB1053" s="1" t="s">
        <v>1603</v>
      </c>
      <c r="AC1053" s="1" t="s">
        <v>37</v>
      </c>
    </row>
    <row r="1054" spans="1:29" hidden="1" x14ac:dyDescent="0.25">
      <c r="A1054" s="1" t="s">
        <v>33</v>
      </c>
      <c r="B1054" s="1" t="s">
        <v>34</v>
      </c>
      <c r="C1054" s="2">
        <v>45310</v>
      </c>
      <c r="D1054" s="1" t="s">
        <v>35</v>
      </c>
      <c r="E1054" s="1" t="s">
        <v>36</v>
      </c>
      <c r="F1054" s="1" t="s">
        <v>37</v>
      </c>
      <c r="G1054" s="1" t="s">
        <v>1604</v>
      </c>
      <c r="H1054" s="1" t="s">
        <v>1605</v>
      </c>
      <c r="I1054" s="3">
        <v>0</v>
      </c>
      <c r="J1054" s="3">
        <v>193333</v>
      </c>
      <c r="K1054" s="1" t="s">
        <v>40</v>
      </c>
      <c r="L1054" s="1" t="s">
        <v>125</v>
      </c>
      <c r="M1054" s="1" t="s">
        <v>126</v>
      </c>
      <c r="N1054" s="1" t="s">
        <v>37</v>
      </c>
      <c r="O1054" s="1" t="s">
        <v>43</v>
      </c>
      <c r="P1054" s="1" t="s">
        <v>43</v>
      </c>
      <c r="Q1054" s="1" t="s">
        <v>43</v>
      </c>
      <c r="R1054" s="3">
        <v>0</v>
      </c>
      <c r="S1054" s="1" t="s">
        <v>44</v>
      </c>
      <c r="T1054" s="1" t="s">
        <v>45</v>
      </c>
      <c r="U1054" s="1" t="s">
        <v>1604</v>
      </c>
      <c r="V1054" s="1" t="s">
        <v>46</v>
      </c>
      <c r="W1054" s="1" t="s">
        <v>81</v>
      </c>
      <c r="X1054" s="1" t="s">
        <v>1606</v>
      </c>
      <c r="Y1054" s="1" t="s">
        <v>49</v>
      </c>
      <c r="Z1054" s="1" t="s">
        <v>50</v>
      </c>
      <c r="AA1054" s="1" t="s">
        <v>51</v>
      </c>
      <c r="AB1054" s="1" t="s">
        <v>1607</v>
      </c>
      <c r="AC1054" s="1" t="s">
        <v>37</v>
      </c>
    </row>
    <row r="1055" spans="1:29" hidden="1" x14ac:dyDescent="0.25">
      <c r="A1055" s="1" t="s">
        <v>33</v>
      </c>
      <c r="B1055" s="1" t="s">
        <v>34</v>
      </c>
      <c r="C1055" s="2">
        <v>45314</v>
      </c>
      <c r="D1055" s="1" t="s">
        <v>35</v>
      </c>
      <c r="E1055" s="1" t="s">
        <v>36</v>
      </c>
      <c r="F1055" s="1" t="s">
        <v>37</v>
      </c>
      <c r="G1055" s="1" t="s">
        <v>1608</v>
      </c>
      <c r="H1055" s="1" t="s">
        <v>1609</v>
      </c>
      <c r="I1055" s="3">
        <v>0</v>
      </c>
      <c r="J1055" s="3">
        <v>8733758</v>
      </c>
      <c r="K1055" s="1" t="s">
        <v>40</v>
      </c>
      <c r="L1055" s="1" t="s">
        <v>1610</v>
      </c>
      <c r="M1055" s="1" t="s">
        <v>1611</v>
      </c>
      <c r="N1055" s="1" t="s">
        <v>37</v>
      </c>
      <c r="O1055" s="1" t="s">
        <v>43</v>
      </c>
      <c r="P1055" s="1" t="s">
        <v>43</v>
      </c>
      <c r="Q1055" s="1" t="s">
        <v>43</v>
      </c>
      <c r="R1055" s="3">
        <v>0</v>
      </c>
      <c r="S1055" s="1" t="s">
        <v>44</v>
      </c>
      <c r="T1055" s="1" t="s">
        <v>45</v>
      </c>
      <c r="U1055" s="1" t="s">
        <v>1608</v>
      </c>
      <c r="V1055" s="1" t="s">
        <v>46</v>
      </c>
      <c r="W1055" s="1" t="s">
        <v>47</v>
      </c>
      <c r="X1055" s="1" t="s">
        <v>1612</v>
      </c>
      <c r="Y1055" s="1" t="s">
        <v>49</v>
      </c>
      <c r="Z1055" s="1" t="s">
        <v>50</v>
      </c>
      <c r="AA1055" s="1" t="s">
        <v>51</v>
      </c>
      <c r="AB1055" s="1" t="s">
        <v>1612</v>
      </c>
      <c r="AC1055" s="1" t="s">
        <v>37</v>
      </c>
    </row>
    <row r="1056" spans="1:29" hidden="1" x14ac:dyDescent="0.25">
      <c r="A1056" s="1" t="s">
        <v>33</v>
      </c>
      <c r="B1056" s="1" t="s">
        <v>34</v>
      </c>
      <c r="C1056" s="2">
        <v>45316</v>
      </c>
      <c r="D1056" s="1" t="s">
        <v>35</v>
      </c>
      <c r="E1056" s="1" t="s">
        <v>36</v>
      </c>
      <c r="F1056" s="1" t="s">
        <v>37</v>
      </c>
      <c r="G1056" s="1" t="s">
        <v>1613</v>
      </c>
      <c r="H1056" s="1" t="s">
        <v>1614</v>
      </c>
      <c r="I1056" s="3">
        <v>0</v>
      </c>
      <c r="J1056" s="3">
        <v>88151</v>
      </c>
      <c r="K1056" s="1" t="s">
        <v>40</v>
      </c>
      <c r="L1056" s="1" t="s">
        <v>656</v>
      </c>
      <c r="M1056" s="1" t="s">
        <v>657</v>
      </c>
      <c r="N1056" s="1" t="s">
        <v>37</v>
      </c>
      <c r="O1056" s="1" t="s">
        <v>43</v>
      </c>
      <c r="P1056" s="1" t="s">
        <v>43</v>
      </c>
      <c r="Q1056" s="1" t="s">
        <v>43</v>
      </c>
      <c r="R1056" s="3">
        <v>0</v>
      </c>
      <c r="S1056" s="1" t="s">
        <v>44</v>
      </c>
      <c r="T1056" s="1" t="s">
        <v>45</v>
      </c>
      <c r="U1056" s="1" t="s">
        <v>1613</v>
      </c>
      <c r="V1056" s="1" t="s">
        <v>46</v>
      </c>
      <c r="W1056" s="1" t="s">
        <v>81</v>
      </c>
      <c r="X1056" s="1" t="s">
        <v>1615</v>
      </c>
      <c r="Y1056" s="1" t="s">
        <v>49</v>
      </c>
      <c r="Z1056" s="1" t="s">
        <v>50</v>
      </c>
      <c r="AA1056" s="1" t="s">
        <v>51</v>
      </c>
      <c r="AB1056" s="1" t="s">
        <v>1616</v>
      </c>
      <c r="AC1056" s="1" t="s">
        <v>37</v>
      </c>
    </row>
    <row r="1057" spans="1:29" hidden="1" x14ac:dyDescent="0.25">
      <c r="A1057" s="1" t="s">
        <v>33</v>
      </c>
      <c r="B1057" s="1" t="s">
        <v>34</v>
      </c>
      <c r="C1057" s="2">
        <v>45316</v>
      </c>
      <c r="D1057" s="1" t="s">
        <v>35</v>
      </c>
      <c r="E1057" s="1" t="s">
        <v>36</v>
      </c>
      <c r="F1057" s="1" t="s">
        <v>37</v>
      </c>
      <c r="G1057" s="1" t="s">
        <v>1613</v>
      </c>
      <c r="H1057" s="1" t="s">
        <v>1614</v>
      </c>
      <c r="I1057" s="3">
        <v>0</v>
      </c>
      <c r="J1057" s="3">
        <v>38667</v>
      </c>
      <c r="K1057" s="1" t="s">
        <v>40</v>
      </c>
      <c r="L1057" s="1" t="s">
        <v>152</v>
      </c>
      <c r="M1057" s="1" t="s">
        <v>153</v>
      </c>
      <c r="N1057" s="1" t="s">
        <v>37</v>
      </c>
      <c r="O1057" s="1" t="s">
        <v>43</v>
      </c>
      <c r="P1057" s="1" t="s">
        <v>43</v>
      </c>
      <c r="Q1057" s="1" t="s">
        <v>43</v>
      </c>
      <c r="R1057" s="3">
        <v>0</v>
      </c>
      <c r="S1057" s="1" t="s">
        <v>44</v>
      </c>
      <c r="T1057" s="1" t="s">
        <v>45</v>
      </c>
      <c r="U1057" s="1" t="s">
        <v>1613</v>
      </c>
      <c r="V1057" s="1" t="s">
        <v>46</v>
      </c>
      <c r="W1057" s="1" t="s">
        <v>81</v>
      </c>
      <c r="X1057" s="1" t="s">
        <v>1616</v>
      </c>
      <c r="Y1057" s="1" t="s">
        <v>49</v>
      </c>
      <c r="Z1057" s="1" t="s">
        <v>84</v>
      </c>
      <c r="AA1057" s="1" t="s">
        <v>51</v>
      </c>
      <c r="AB1057" s="1" t="s">
        <v>1616</v>
      </c>
      <c r="AC1057" s="1" t="s">
        <v>37</v>
      </c>
    </row>
    <row r="1058" spans="1:29" hidden="1" x14ac:dyDescent="0.25">
      <c r="A1058" s="1" t="s">
        <v>33</v>
      </c>
      <c r="B1058" s="1" t="s">
        <v>34</v>
      </c>
      <c r="C1058" s="2">
        <v>45316</v>
      </c>
      <c r="D1058" s="1" t="s">
        <v>35</v>
      </c>
      <c r="E1058" s="1" t="s">
        <v>36</v>
      </c>
      <c r="F1058" s="1" t="s">
        <v>37</v>
      </c>
      <c r="G1058" s="1" t="s">
        <v>1613</v>
      </c>
      <c r="H1058" s="1" t="s">
        <v>1614</v>
      </c>
      <c r="I1058" s="3">
        <v>0</v>
      </c>
      <c r="J1058" s="3">
        <v>39598</v>
      </c>
      <c r="K1058" s="1" t="s">
        <v>40</v>
      </c>
      <c r="L1058" s="1" t="s">
        <v>236</v>
      </c>
      <c r="M1058" s="1" t="s">
        <v>237</v>
      </c>
      <c r="N1058" s="1" t="s">
        <v>37</v>
      </c>
      <c r="O1058" s="1" t="s">
        <v>43</v>
      </c>
      <c r="P1058" s="1" t="s">
        <v>43</v>
      </c>
      <c r="Q1058" s="1" t="s">
        <v>43</v>
      </c>
      <c r="R1058" s="3">
        <v>0</v>
      </c>
      <c r="S1058" s="1" t="s">
        <v>44</v>
      </c>
      <c r="T1058" s="1" t="s">
        <v>45</v>
      </c>
      <c r="U1058" s="1" t="s">
        <v>1613</v>
      </c>
      <c r="V1058" s="1" t="s">
        <v>46</v>
      </c>
      <c r="W1058" s="1" t="s">
        <v>81</v>
      </c>
      <c r="X1058" s="1" t="s">
        <v>1616</v>
      </c>
      <c r="Y1058" s="1" t="s">
        <v>49</v>
      </c>
      <c r="Z1058" s="1" t="s">
        <v>84</v>
      </c>
      <c r="AA1058" s="1" t="s">
        <v>51</v>
      </c>
      <c r="AB1058" s="1" t="s">
        <v>1616</v>
      </c>
      <c r="AC1058" s="1" t="s">
        <v>37</v>
      </c>
    </row>
    <row r="1059" spans="1:29" hidden="1" x14ac:dyDescent="0.25">
      <c r="A1059" s="1" t="s">
        <v>33</v>
      </c>
      <c r="B1059" s="1" t="s">
        <v>34</v>
      </c>
      <c r="C1059" s="2">
        <v>45316</v>
      </c>
      <c r="D1059" s="1" t="s">
        <v>35</v>
      </c>
      <c r="E1059" s="1" t="s">
        <v>36</v>
      </c>
      <c r="F1059" s="1" t="s">
        <v>37</v>
      </c>
      <c r="G1059" s="1" t="s">
        <v>1613</v>
      </c>
      <c r="H1059" s="1" t="s">
        <v>1614</v>
      </c>
      <c r="I1059" s="3">
        <v>0</v>
      </c>
      <c r="J1059" s="3">
        <v>42733</v>
      </c>
      <c r="K1059" s="1" t="s">
        <v>40</v>
      </c>
      <c r="L1059" s="1" t="s">
        <v>352</v>
      </c>
      <c r="M1059" s="1" t="s">
        <v>353</v>
      </c>
      <c r="N1059" s="1" t="s">
        <v>37</v>
      </c>
      <c r="O1059" s="1" t="s">
        <v>43</v>
      </c>
      <c r="P1059" s="1" t="s">
        <v>43</v>
      </c>
      <c r="Q1059" s="1" t="s">
        <v>43</v>
      </c>
      <c r="R1059" s="3">
        <v>0</v>
      </c>
      <c r="S1059" s="1" t="s">
        <v>44</v>
      </c>
      <c r="T1059" s="1" t="s">
        <v>45</v>
      </c>
      <c r="U1059" s="1" t="s">
        <v>1613</v>
      </c>
      <c r="V1059" s="1" t="s">
        <v>46</v>
      </c>
      <c r="W1059" s="1" t="s">
        <v>81</v>
      </c>
      <c r="X1059" s="1" t="s">
        <v>1616</v>
      </c>
      <c r="Y1059" s="1" t="s">
        <v>49</v>
      </c>
      <c r="Z1059" s="1" t="s">
        <v>84</v>
      </c>
      <c r="AA1059" s="1" t="s">
        <v>51</v>
      </c>
      <c r="AB1059" s="1" t="s">
        <v>1616</v>
      </c>
      <c r="AC1059" s="1" t="s">
        <v>37</v>
      </c>
    </row>
    <row r="1060" spans="1:29" hidden="1" x14ac:dyDescent="0.25">
      <c r="A1060" s="1" t="s">
        <v>33</v>
      </c>
      <c r="B1060" s="1" t="s">
        <v>34</v>
      </c>
      <c r="C1060" s="2">
        <v>45316</v>
      </c>
      <c r="D1060" s="1" t="s">
        <v>35</v>
      </c>
      <c r="E1060" s="1" t="s">
        <v>36</v>
      </c>
      <c r="F1060" s="1" t="s">
        <v>37</v>
      </c>
      <c r="G1060" s="1" t="s">
        <v>1613</v>
      </c>
      <c r="H1060" s="1" t="s">
        <v>1614</v>
      </c>
      <c r="I1060" s="3">
        <v>0</v>
      </c>
      <c r="J1060" s="3">
        <v>77334</v>
      </c>
      <c r="K1060" s="1" t="s">
        <v>40</v>
      </c>
      <c r="L1060" s="1" t="s">
        <v>152</v>
      </c>
      <c r="M1060" s="1" t="s">
        <v>153</v>
      </c>
      <c r="N1060" s="1" t="s">
        <v>37</v>
      </c>
      <c r="O1060" s="1" t="s">
        <v>43</v>
      </c>
      <c r="P1060" s="1" t="s">
        <v>43</v>
      </c>
      <c r="Q1060" s="1" t="s">
        <v>43</v>
      </c>
      <c r="R1060" s="3">
        <v>0</v>
      </c>
      <c r="S1060" s="1" t="s">
        <v>44</v>
      </c>
      <c r="T1060" s="1" t="s">
        <v>45</v>
      </c>
      <c r="U1060" s="1" t="s">
        <v>1613</v>
      </c>
      <c r="V1060" s="1" t="s">
        <v>46</v>
      </c>
      <c r="W1060" s="1" t="s">
        <v>81</v>
      </c>
      <c r="X1060" s="1" t="s">
        <v>1616</v>
      </c>
      <c r="Y1060" s="1" t="s">
        <v>49</v>
      </c>
      <c r="Z1060" s="1" t="s">
        <v>84</v>
      </c>
      <c r="AA1060" s="1" t="s">
        <v>51</v>
      </c>
      <c r="AB1060" s="1" t="s">
        <v>1616</v>
      </c>
      <c r="AC1060" s="1" t="s">
        <v>37</v>
      </c>
    </row>
    <row r="1061" spans="1:29" hidden="1" x14ac:dyDescent="0.25">
      <c r="A1061" s="1" t="s">
        <v>33</v>
      </c>
      <c r="B1061" s="1" t="s">
        <v>34</v>
      </c>
      <c r="C1061" s="2">
        <v>45320</v>
      </c>
      <c r="D1061" s="1" t="s">
        <v>35</v>
      </c>
      <c r="E1061" s="1" t="s">
        <v>36</v>
      </c>
      <c r="F1061" s="1" t="s">
        <v>37</v>
      </c>
      <c r="G1061" s="1" t="s">
        <v>1617</v>
      </c>
      <c r="H1061" s="1" t="s">
        <v>1618</v>
      </c>
      <c r="I1061" s="3">
        <v>0</v>
      </c>
      <c r="J1061" s="54">
        <v>165475</v>
      </c>
      <c r="K1061" s="1" t="s">
        <v>40</v>
      </c>
      <c r="L1061" s="1" t="s">
        <v>214</v>
      </c>
      <c r="M1061" s="1" t="s">
        <v>215</v>
      </c>
      <c r="N1061" s="1" t="s">
        <v>37</v>
      </c>
      <c r="O1061" s="1" t="s">
        <v>43</v>
      </c>
      <c r="P1061" s="1" t="s">
        <v>43</v>
      </c>
      <c r="Q1061" s="1" t="s">
        <v>43</v>
      </c>
      <c r="R1061" s="3">
        <v>0</v>
      </c>
      <c r="S1061" s="1" t="s">
        <v>44</v>
      </c>
      <c r="T1061" s="1" t="s">
        <v>45</v>
      </c>
      <c r="U1061" s="1" t="s">
        <v>1617</v>
      </c>
      <c r="V1061" s="1" t="s">
        <v>46</v>
      </c>
      <c r="W1061" s="1" t="s">
        <v>47</v>
      </c>
      <c r="X1061" s="1" t="s">
        <v>1619</v>
      </c>
      <c r="Y1061" s="1" t="s">
        <v>49</v>
      </c>
      <c r="Z1061" s="1" t="s">
        <v>50</v>
      </c>
      <c r="AA1061" s="1" t="s">
        <v>51</v>
      </c>
      <c r="AB1061" s="1" t="s">
        <v>1619</v>
      </c>
      <c r="AC1061" s="1" t="s">
        <v>37</v>
      </c>
    </row>
    <row r="1062" spans="1:29" hidden="1" x14ac:dyDescent="0.25">
      <c r="A1062" s="1" t="s">
        <v>33</v>
      </c>
      <c r="B1062" s="1" t="s">
        <v>34</v>
      </c>
      <c r="C1062" s="2">
        <v>45322</v>
      </c>
      <c r="D1062" s="1" t="s">
        <v>73</v>
      </c>
      <c r="E1062" s="1" t="s">
        <v>74</v>
      </c>
      <c r="F1062" s="1" t="s">
        <v>37</v>
      </c>
      <c r="G1062" s="1" t="s">
        <v>1009</v>
      </c>
      <c r="H1062" s="1" t="s">
        <v>34</v>
      </c>
      <c r="I1062" s="3">
        <v>86667</v>
      </c>
      <c r="J1062" s="3">
        <v>0</v>
      </c>
      <c r="K1062" s="1" t="s">
        <v>40</v>
      </c>
      <c r="L1062" s="1" t="s">
        <v>1531</v>
      </c>
      <c r="M1062" s="1" t="s">
        <v>711</v>
      </c>
      <c r="N1062" s="1" t="s">
        <v>89</v>
      </c>
      <c r="O1062" s="1" t="s">
        <v>90</v>
      </c>
      <c r="P1062" s="1" t="s">
        <v>43</v>
      </c>
      <c r="Q1062" s="1" t="s">
        <v>43</v>
      </c>
      <c r="R1062" s="3">
        <v>0</v>
      </c>
      <c r="S1062" s="1" t="s">
        <v>44</v>
      </c>
      <c r="T1062" s="1" t="s">
        <v>45</v>
      </c>
      <c r="U1062" s="1" t="s">
        <v>1009</v>
      </c>
      <c r="V1062" s="1" t="s">
        <v>46</v>
      </c>
      <c r="W1062" s="1" t="s">
        <v>81</v>
      </c>
      <c r="X1062" s="1" t="s">
        <v>1620</v>
      </c>
      <c r="Y1062" s="1" t="s">
        <v>83</v>
      </c>
      <c r="Z1062" s="1" t="s">
        <v>84</v>
      </c>
      <c r="AA1062" s="1" t="s">
        <v>51</v>
      </c>
      <c r="AB1062" s="1" t="s">
        <v>1620</v>
      </c>
      <c r="AC1062" s="1" t="s">
        <v>37</v>
      </c>
    </row>
    <row r="1063" spans="1:29" hidden="1" x14ac:dyDescent="0.25">
      <c r="A1063" s="1" t="s">
        <v>33</v>
      </c>
      <c r="B1063" s="1" t="s">
        <v>34</v>
      </c>
      <c r="C1063" s="2">
        <v>45322</v>
      </c>
      <c r="D1063" s="1" t="s">
        <v>73</v>
      </c>
      <c r="E1063" s="1" t="s">
        <v>74</v>
      </c>
      <c r="F1063" s="1" t="s">
        <v>37</v>
      </c>
      <c r="G1063" s="1" t="s">
        <v>1009</v>
      </c>
      <c r="H1063" s="1" t="s">
        <v>34</v>
      </c>
      <c r="I1063" s="3">
        <v>86667</v>
      </c>
      <c r="J1063" s="3">
        <v>0</v>
      </c>
      <c r="K1063" s="1" t="s">
        <v>40</v>
      </c>
      <c r="L1063" s="1" t="s">
        <v>506</v>
      </c>
      <c r="M1063" s="1" t="s">
        <v>507</v>
      </c>
      <c r="N1063" s="1" t="s">
        <v>295</v>
      </c>
      <c r="O1063" s="1" t="s">
        <v>296</v>
      </c>
      <c r="P1063" s="1" t="s">
        <v>43</v>
      </c>
      <c r="Q1063" s="1" t="s">
        <v>43</v>
      </c>
      <c r="R1063" s="3">
        <v>0</v>
      </c>
      <c r="S1063" s="1" t="s">
        <v>44</v>
      </c>
      <c r="T1063" s="1" t="s">
        <v>45</v>
      </c>
      <c r="U1063" s="1" t="s">
        <v>1009</v>
      </c>
      <c r="V1063" s="1" t="s">
        <v>46</v>
      </c>
      <c r="W1063" s="1" t="s">
        <v>81</v>
      </c>
      <c r="X1063" s="1" t="s">
        <v>1620</v>
      </c>
      <c r="Y1063" s="1" t="s">
        <v>83</v>
      </c>
      <c r="Z1063" s="1" t="s">
        <v>84</v>
      </c>
      <c r="AA1063" s="1" t="s">
        <v>51</v>
      </c>
      <c r="AB1063" s="1" t="s">
        <v>1620</v>
      </c>
      <c r="AC1063" s="1" t="s">
        <v>37</v>
      </c>
    </row>
    <row r="1064" spans="1:29" hidden="1" x14ac:dyDescent="0.25">
      <c r="A1064" s="1" t="s">
        <v>33</v>
      </c>
      <c r="B1064" s="1" t="s">
        <v>34</v>
      </c>
      <c r="C1064" s="2">
        <v>45322</v>
      </c>
      <c r="D1064" s="1" t="s">
        <v>73</v>
      </c>
      <c r="E1064" s="1" t="s">
        <v>74</v>
      </c>
      <c r="F1064" s="1" t="s">
        <v>37</v>
      </c>
      <c r="G1064" s="1" t="s">
        <v>1009</v>
      </c>
      <c r="H1064" s="1" t="s">
        <v>34</v>
      </c>
      <c r="I1064" s="3">
        <v>520000</v>
      </c>
      <c r="J1064" s="3">
        <v>0</v>
      </c>
      <c r="K1064" s="1" t="s">
        <v>40</v>
      </c>
      <c r="L1064" s="1" t="s">
        <v>77</v>
      </c>
      <c r="M1064" s="1" t="s">
        <v>78</v>
      </c>
      <c r="N1064" s="1" t="s">
        <v>79</v>
      </c>
      <c r="O1064" s="1" t="s">
        <v>80</v>
      </c>
      <c r="P1064" s="1" t="s">
        <v>43</v>
      </c>
      <c r="Q1064" s="1" t="s">
        <v>43</v>
      </c>
      <c r="R1064" s="3">
        <v>0</v>
      </c>
      <c r="S1064" s="1" t="s">
        <v>44</v>
      </c>
      <c r="T1064" s="1" t="s">
        <v>45</v>
      </c>
      <c r="U1064" s="1" t="s">
        <v>1009</v>
      </c>
      <c r="V1064" s="1" t="s">
        <v>46</v>
      </c>
      <c r="W1064" s="1" t="s">
        <v>81</v>
      </c>
      <c r="X1064" s="1" t="s">
        <v>1620</v>
      </c>
      <c r="Y1064" s="1" t="s">
        <v>83</v>
      </c>
      <c r="Z1064" s="1" t="s">
        <v>84</v>
      </c>
      <c r="AA1064" s="1" t="s">
        <v>51</v>
      </c>
      <c r="AB1064" s="1" t="s">
        <v>1620</v>
      </c>
      <c r="AC1064" s="1" t="s">
        <v>37</v>
      </c>
    </row>
    <row r="1065" spans="1:29" hidden="1" x14ac:dyDescent="0.25">
      <c r="A1065" s="1" t="s">
        <v>33</v>
      </c>
      <c r="B1065" s="1" t="s">
        <v>34</v>
      </c>
      <c r="C1065" s="2">
        <v>45322</v>
      </c>
      <c r="D1065" s="1" t="s">
        <v>73</v>
      </c>
      <c r="E1065" s="1" t="s">
        <v>74</v>
      </c>
      <c r="F1065" s="1" t="s">
        <v>37</v>
      </c>
      <c r="G1065" s="1" t="s">
        <v>1009</v>
      </c>
      <c r="H1065" s="1" t="s">
        <v>34</v>
      </c>
      <c r="I1065" s="3">
        <v>86668</v>
      </c>
      <c r="J1065" s="3">
        <v>0</v>
      </c>
      <c r="K1065" s="1" t="s">
        <v>40</v>
      </c>
      <c r="L1065" s="1" t="s">
        <v>246</v>
      </c>
      <c r="M1065" s="1" t="s">
        <v>247</v>
      </c>
      <c r="N1065" s="1" t="s">
        <v>79</v>
      </c>
      <c r="O1065" s="1" t="s">
        <v>80</v>
      </c>
      <c r="P1065" s="1" t="s">
        <v>43</v>
      </c>
      <c r="Q1065" s="1" t="s">
        <v>43</v>
      </c>
      <c r="R1065" s="3">
        <v>0</v>
      </c>
      <c r="S1065" s="1" t="s">
        <v>44</v>
      </c>
      <c r="T1065" s="1" t="s">
        <v>45</v>
      </c>
      <c r="U1065" s="1" t="s">
        <v>1009</v>
      </c>
      <c r="V1065" s="1" t="s">
        <v>46</v>
      </c>
      <c r="W1065" s="1" t="s">
        <v>81</v>
      </c>
      <c r="X1065" s="1" t="s">
        <v>1620</v>
      </c>
      <c r="Y1065" s="1" t="s">
        <v>83</v>
      </c>
      <c r="Z1065" s="1" t="s">
        <v>84</v>
      </c>
      <c r="AA1065" s="1" t="s">
        <v>51</v>
      </c>
      <c r="AB1065" s="1" t="s">
        <v>1620</v>
      </c>
      <c r="AC1065" s="1" t="s">
        <v>37</v>
      </c>
    </row>
    <row r="1066" spans="1:29" hidden="1" x14ac:dyDescent="0.25">
      <c r="A1066" s="1" t="s">
        <v>33</v>
      </c>
      <c r="B1066" s="1" t="s">
        <v>34</v>
      </c>
      <c r="C1066" s="2">
        <v>45322</v>
      </c>
      <c r="D1066" s="1" t="s">
        <v>73</v>
      </c>
      <c r="E1066" s="1" t="s">
        <v>74</v>
      </c>
      <c r="F1066" s="1" t="s">
        <v>37</v>
      </c>
      <c r="G1066" s="1" t="s">
        <v>1009</v>
      </c>
      <c r="H1066" s="1" t="s">
        <v>34</v>
      </c>
      <c r="I1066" s="3">
        <v>216668</v>
      </c>
      <c r="J1066" s="3">
        <v>0</v>
      </c>
      <c r="K1066" s="1" t="s">
        <v>40</v>
      </c>
      <c r="L1066" s="1" t="s">
        <v>1522</v>
      </c>
      <c r="M1066" s="1" t="s">
        <v>658</v>
      </c>
      <c r="N1066" s="1" t="s">
        <v>79</v>
      </c>
      <c r="O1066" s="1" t="s">
        <v>80</v>
      </c>
      <c r="P1066" s="1" t="s">
        <v>43</v>
      </c>
      <c r="Q1066" s="1" t="s">
        <v>43</v>
      </c>
      <c r="R1066" s="3">
        <v>0</v>
      </c>
      <c r="S1066" s="1" t="s">
        <v>44</v>
      </c>
      <c r="T1066" s="1" t="s">
        <v>45</v>
      </c>
      <c r="U1066" s="1" t="s">
        <v>1009</v>
      </c>
      <c r="V1066" s="1" t="s">
        <v>46</v>
      </c>
      <c r="W1066" s="1" t="s">
        <v>81</v>
      </c>
      <c r="X1066" s="1" t="s">
        <v>1620</v>
      </c>
      <c r="Y1066" s="1" t="s">
        <v>83</v>
      </c>
      <c r="Z1066" s="1" t="s">
        <v>84</v>
      </c>
      <c r="AA1066" s="1" t="s">
        <v>51</v>
      </c>
      <c r="AB1066" s="1" t="s">
        <v>1620</v>
      </c>
      <c r="AC1066" s="1" t="s">
        <v>37</v>
      </c>
    </row>
    <row r="1067" spans="1:29" hidden="1" x14ac:dyDescent="0.25">
      <c r="A1067" s="1" t="s">
        <v>33</v>
      </c>
      <c r="B1067" s="1" t="s">
        <v>34</v>
      </c>
      <c r="C1067" s="2">
        <v>45322</v>
      </c>
      <c r="D1067" s="1" t="s">
        <v>73</v>
      </c>
      <c r="E1067" s="1" t="s">
        <v>74</v>
      </c>
      <c r="F1067" s="1" t="s">
        <v>37</v>
      </c>
      <c r="G1067" s="1" t="s">
        <v>1009</v>
      </c>
      <c r="H1067" s="1" t="s">
        <v>34</v>
      </c>
      <c r="I1067" s="3">
        <v>563334</v>
      </c>
      <c r="J1067" s="3">
        <v>0</v>
      </c>
      <c r="K1067" s="1" t="s">
        <v>40</v>
      </c>
      <c r="L1067" s="1" t="s">
        <v>1494</v>
      </c>
      <c r="M1067" s="1" t="s">
        <v>699</v>
      </c>
      <c r="N1067" s="1" t="s">
        <v>79</v>
      </c>
      <c r="O1067" s="1" t="s">
        <v>80</v>
      </c>
      <c r="P1067" s="1" t="s">
        <v>43</v>
      </c>
      <c r="Q1067" s="1" t="s">
        <v>43</v>
      </c>
      <c r="R1067" s="3">
        <v>0</v>
      </c>
      <c r="S1067" s="1" t="s">
        <v>44</v>
      </c>
      <c r="T1067" s="1" t="s">
        <v>45</v>
      </c>
      <c r="U1067" s="1" t="s">
        <v>1009</v>
      </c>
      <c r="V1067" s="1" t="s">
        <v>46</v>
      </c>
      <c r="W1067" s="1" t="s">
        <v>81</v>
      </c>
      <c r="X1067" s="1" t="s">
        <v>1620</v>
      </c>
      <c r="Y1067" s="1" t="s">
        <v>83</v>
      </c>
      <c r="Z1067" s="1" t="s">
        <v>84</v>
      </c>
      <c r="AA1067" s="1" t="s">
        <v>51</v>
      </c>
      <c r="AB1067" s="1" t="s">
        <v>1620</v>
      </c>
      <c r="AC1067" s="1" t="s">
        <v>37</v>
      </c>
    </row>
    <row r="1068" spans="1:29" hidden="1" x14ac:dyDescent="0.25">
      <c r="A1068" s="1" t="s">
        <v>33</v>
      </c>
      <c r="B1068" s="1" t="s">
        <v>34</v>
      </c>
      <c r="C1068" s="2">
        <v>45322</v>
      </c>
      <c r="D1068" s="1" t="s">
        <v>73</v>
      </c>
      <c r="E1068" s="1" t="s">
        <v>74</v>
      </c>
      <c r="F1068" s="1" t="s">
        <v>37</v>
      </c>
      <c r="G1068" s="1" t="s">
        <v>1009</v>
      </c>
      <c r="H1068" s="1" t="s">
        <v>34</v>
      </c>
      <c r="I1068" s="3">
        <v>130000</v>
      </c>
      <c r="J1068" s="3">
        <v>0</v>
      </c>
      <c r="K1068" s="1" t="s">
        <v>40</v>
      </c>
      <c r="L1068" s="1" t="s">
        <v>152</v>
      </c>
      <c r="M1068" s="1" t="s">
        <v>153</v>
      </c>
      <c r="N1068" s="1" t="s">
        <v>79</v>
      </c>
      <c r="O1068" s="1" t="s">
        <v>80</v>
      </c>
      <c r="P1068" s="1" t="s">
        <v>43</v>
      </c>
      <c r="Q1068" s="1" t="s">
        <v>43</v>
      </c>
      <c r="R1068" s="3">
        <v>0</v>
      </c>
      <c r="S1068" s="1" t="s">
        <v>44</v>
      </c>
      <c r="T1068" s="1" t="s">
        <v>45</v>
      </c>
      <c r="U1068" s="1" t="s">
        <v>1009</v>
      </c>
      <c r="V1068" s="1" t="s">
        <v>46</v>
      </c>
      <c r="W1068" s="1" t="s">
        <v>81</v>
      </c>
      <c r="X1068" s="1" t="s">
        <v>1620</v>
      </c>
      <c r="Y1068" s="1" t="s">
        <v>83</v>
      </c>
      <c r="Z1068" s="1" t="s">
        <v>84</v>
      </c>
      <c r="AA1068" s="1" t="s">
        <v>51</v>
      </c>
      <c r="AB1068" s="1" t="s">
        <v>1620</v>
      </c>
      <c r="AC1068" s="1" t="s">
        <v>37</v>
      </c>
    </row>
    <row r="1069" spans="1:29" hidden="1" x14ac:dyDescent="0.25">
      <c r="A1069" s="1" t="s">
        <v>33</v>
      </c>
      <c r="B1069" s="1" t="s">
        <v>34</v>
      </c>
      <c r="C1069" s="2">
        <v>45322</v>
      </c>
      <c r="D1069" s="1" t="s">
        <v>73</v>
      </c>
      <c r="E1069" s="1" t="s">
        <v>74</v>
      </c>
      <c r="F1069" s="1" t="s">
        <v>37</v>
      </c>
      <c r="G1069" s="1" t="s">
        <v>1009</v>
      </c>
      <c r="H1069" s="1" t="s">
        <v>34</v>
      </c>
      <c r="I1069" s="3">
        <v>173334</v>
      </c>
      <c r="J1069" s="3">
        <v>0</v>
      </c>
      <c r="K1069" s="1" t="s">
        <v>40</v>
      </c>
      <c r="L1069" s="1" t="s">
        <v>1621</v>
      </c>
      <c r="M1069" s="1" t="s">
        <v>824</v>
      </c>
      <c r="N1069" s="1" t="s">
        <v>79</v>
      </c>
      <c r="O1069" s="1" t="s">
        <v>80</v>
      </c>
      <c r="P1069" s="1" t="s">
        <v>43</v>
      </c>
      <c r="Q1069" s="1" t="s">
        <v>43</v>
      </c>
      <c r="R1069" s="3">
        <v>0</v>
      </c>
      <c r="S1069" s="1" t="s">
        <v>44</v>
      </c>
      <c r="T1069" s="1" t="s">
        <v>45</v>
      </c>
      <c r="U1069" s="1" t="s">
        <v>1009</v>
      </c>
      <c r="V1069" s="1" t="s">
        <v>46</v>
      </c>
      <c r="W1069" s="1" t="s">
        <v>81</v>
      </c>
      <c r="X1069" s="1" t="s">
        <v>1620</v>
      </c>
      <c r="Y1069" s="1" t="s">
        <v>83</v>
      </c>
      <c r="Z1069" s="1" t="s">
        <v>84</v>
      </c>
      <c r="AA1069" s="1" t="s">
        <v>51</v>
      </c>
      <c r="AB1069" s="1" t="s">
        <v>1620</v>
      </c>
      <c r="AC1069" s="1" t="s">
        <v>37</v>
      </c>
    </row>
    <row r="1070" spans="1:29" hidden="1" x14ac:dyDescent="0.25">
      <c r="A1070" s="1" t="s">
        <v>33</v>
      </c>
      <c r="B1070" s="1" t="s">
        <v>34</v>
      </c>
      <c r="C1070" s="2">
        <v>45322</v>
      </c>
      <c r="D1070" s="1" t="s">
        <v>73</v>
      </c>
      <c r="E1070" s="1" t="s">
        <v>74</v>
      </c>
      <c r="F1070" s="1" t="s">
        <v>37</v>
      </c>
      <c r="G1070" s="1" t="s">
        <v>1009</v>
      </c>
      <c r="H1070" s="1" t="s">
        <v>34</v>
      </c>
      <c r="I1070" s="3">
        <v>310058</v>
      </c>
      <c r="J1070" s="3">
        <v>0</v>
      </c>
      <c r="K1070" s="1" t="s">
        <v>40</v>
      </c>
      <c r="L1070" s="1" t="s">
        <v>1360</v>
      </c>
      <c r="M1070" s="1" t="s">
        <v>771</v>
      </c>
      <c r="N1070" s="1" t="s">
        <v>79</v>
      </c>
      <c r="O1070" s="1" t="s">
        <v>80</v>
      </c>
      <c r="P1070" s="1" t="s">
        <v>43</v>
      </c>
      <c r="Q1070" s="1" t="s">
        <v>43</v>
      </c>
      <c r="R1070" s="3">
        <v>0</v>
      </c>
      <c r="S1070" s="1" t="s">
        <v>44</v>
      </c>
      <c r="T1070" s="1" t="s">
        <v>45</v>
      </c>
      <c r="U1070" s="1" t="s">
        <v>1009</v>
      </c>
      <c r="V1070" s="1" t="s">
        <v>46</v>
      </c>
      <c r="W1070" s="1" t="s">
        <v>81</v>
      </c>
      <c r="X1070" s="1" t="s">
        <v>1620</v>
      </c>
      <c r="Y1070" s="1" t="s">
        <v>83</v>
      </c>
      <c r="Z1070" s="1" t="s">
        <v>84</v>
      </c>
      <c r="AA1070" s="1" t="s">
        <v>51</v>
      </c>
      <c r="AB1070" s="1" t="s">
        <v>1620</v>
      </c>
      <c r="AC1070" s="1" t="s">
        <v>37</v>
      </c>
    </row>
    <row r="1071" spans="1:29" hidden="1" x14ac:dyDescent="0.25">
      <c r="A1071" s="1" t="s">
        <v>33</v>
      </c>
      <c r="B1071" s="1" t="s">
        <v>34</v>
      </c>
      <c r="C1071" s="2">
        <v>45322</v>
      </c>
      <c r="D1071" s="1" t="s">
        <v>73</v>
      </c>
      <c r="E1071" s="1" t="s">
        <v>74</v>
      </c>
      <c r="F1071" s="1" t="s">
        <v>37</v>
      </c>
      <c r="G1071" s="1" t="s">
        <v>1009</v>
      </c>
      <c r="H1071" s="1" t="s">
        <v>34</v>
      </c>
      <c r="I1071" s="3">
        <v>43334</v>
      </c>
      <c r="J1071" s="3">
        <v>0</v>
      </c>
      <c r="K1071" s="1" t="s">
        <v>40</v>
      </c>
      <c r="L1071" s="1" t="s">
        <v>773</v>
      </c>
      <c r="M1071" s="1" t="s">
        <v>774</v>
      </c>
      <c r="N1071" s="1" t="s">
        <v>79</v>
      </c>
      <c r="O1071" s="1" t="s">
        <v>80</v>
      </c>
      <c r="P1071" s="1" t="s">
        <v>43</v>
      </c>
      <c r="Q1071" s="1" t="s">
        <v>43</v>
      </c>
      <c r="R1071" s="3">
        <v>0</v>
      </c>
      <c r="S1071" s="1" t="s">
        <v>44</v>
      </c>
      <c r="T1071" s="1" t="s">
        <v>45</v>
      </c>
      <c r="U1071" s="1" t="s">
        <v>1009</v>
      </c>
      <c r="V1071" s="1" t="s">
        <v>46</v>
      </c>
      <c r="W1071" s="1" t="s">
        <v>81</v>
      </c>
      <c r="X1071" s="1" t="s">
        <v>1620</v>
      </c>
      <c r="Y1071" s="1" t="s">
        <v>83</v>
      </c>
      <c r="Z1071" s="1" t="s">
        <v>84</v>
      </c>
      <c r="AA1071" s="1" t="s">
        <v>51</v>
      </c>
      <c r="AB1071" s="1" t="s">
        <v>1620</v>
      </c>
      <c r="AC1071" s="1" t="s">
        <v>37</v>
      </c>
    </row>
    <row r="1072" spans="1:29" hidden="1" x14ac:dyDescent="0.25">
      <c r="A1072" s="1" t="s">
        <v>33</v>
      </c>
      <c r="B1072" s="1" t="s">
        <v>34</v>
      </c>
      <c r="C1072" s="2">
        <v>45322</v>
      </c>
      <c r="D1072" s="1" t="s">
        <v>73</v>
      </c>
      <c r="E1072" s="1" t="s">
        <v>74</v>
      </c>
      <c r="F1072" s="1" t="s">
        <v>37</v>
      </c>
      <c r="G1072" s="1" t="s">
        <v>1009</v>
      </c>
      <c r="H1072" s="1" t="s">
        <v>34</v>
      </c>
      <c r="I1072" s="3">
        <v>563334</v>
      </c>
      <c r="J1072" s="3">
        <v>0</v>
      </c>
      <c r="K1072" s="1" t="s">
        <v>40</v>
      </c>
      <c r="L1072" s="1" t="s">
        <v>117</v>
      </c>
      <c r="M1072" s="1" t="s">
        <v>118</v>
      </c>
      <c r="N1072" s="1" t="s">
        <v>79</v>
      </c>
      <c r="O1072" s="1" t="s">
        <v>80</v>
      </c>
      <c r="P1072" s="1" t="s">
        <v>43</v>
      </c>
      <c r="Q1072" s="1" t="s">
        <v>43</v>
      </c>
      <c r="R1072" s="3">
        <v>0</v>
      </c>
      <c r="S1072" s="1" t="s">
        <v>44</v>
      </c>
      <c r="T1072" s="1" t="s">
        <v>45</v>
      </c>
      <c r="U1072" s="1" t="s">
        <v>1009</v>
      </c>
      <c r="V1072" s="1" t="s">
        <v>46</v>
      </c>
      <c r="W1072" s="1" t="s">
        <v>81</v>
      </c>
      <c r="X1072" s="1" t="s">
        <v>1620</v>
      </c>
      <c r="Y1072" s="1" t="s">
        <v>83</v>
      </c>
      <c r="Z1072" s="1" t="s">
        <v>84</v>
      </c>
      <c r="AA1072" s="1" t="s">
        <v>51</v>
      </c>
      <c r="AB1072" s="1" t="s">
        <v>1620</v>
      </c>
      <c r="AC1072" s="1" t="s">
        <v>37</v>
      </c>
    </row>
    <row r="1073" spans="1:29" hidden="1" x14ac:dyDescent="0.25">
      <c r="A1073" s="1" t="s">
        <v>33</v>
      </c>
      <c r="B1073" s="1" t="s">
        <v>34</v>
      </c>
      <c r="C1073" s="2">
        <v>45322</v>
      </c>
      <c r="D1073" s="1" t="s">
        <v>73</v>
      </c>
      <c r="E1073" s="1" t="s">
        <v>74</v>
      </c>
      <c r="F1073" s="1" t="s">
        <v>37</v>
      </c>
      <c r="G1073" s="1" t="s">
        <v>1009</v>
      </c>
      <c r="H1073" s="1" t="s">
        <v>34</v>
      </c>
      <c r="I1073" s="3">
        <v>658878</v>
      </c>
      <c r="J1073" s="3">
        <v>0</v>
      </c>
      <c r="K1073" s="1" t="s">
        <v>40</v>
      </c>
      <c r="L1073" s="1" t="s">
        <v>160</v>
      </c>
      <c r="M1073" s="1" t="s">
        <v>161</v>
      </c>
      <c r="N1073" s="1" t="s">
        <v>79</v>
      </c>
      <c r="O1073" s="1" t="s">
        <v>80</v>
      </c>
      <c r="P1073" s="1" t="s">
        <v>43</v>
      </c>
      <c r="Q1073" s="1" t="s">
        <v>43</v>
      </c>
      <c r="R1073" s="3">
        <v>0</v>
      </c>
      <c r="S1073" s="1" t="s">
        <v>44</v>
      </c>
      <c r="T1073" s="1" t="s">
        <v>45</v>
      </c>
      <c r="U1073" s="1" t="s">
        <v>1009</v>
      </c>
      <c r="V1073" s="1" t="s">
        <v>46</v>
      </c>
      <c r="W1073" s="1" t="s">
        <v>81</v>
      </c>
      <c r="X1073" s="1" t="s">
        <v>1620</v>
      </c>
      <c r="Y1073" s="1" t="s">
        <v>83</v>
      </c>
      <c r="Z1073" s="1" t="s">
        <v>84</v>
      </c>
      <c r="AA1073" s="1" t="s">
        <v>51</v>
      </c>
      <c r="AB1073" s="1" t="s">
        <v>1620</v>
      </c>
      <c r="AC1073" s="1" t="s">
        <v>37</v>
      </c>
    </row>
    <row r="1074" spans="1:29" hidden="1" x14ac:dyDescent="0.25">
      <c r="A1074" s="1" t="s">
        <v>33</v>
      </c>
      <c r="B1074" s="1" t="s">
        <v>34</v>
      </c>
      <c r="C1074" s="2">
        <v>45322</v>
      </c>
      <c r="D1074" s="1" t="s">
        <v>73</v>
      </c>
      <c r="E1074" s="1" t="s">
        <v>74</v>
      </c>
      <c r="F1074" s="1" t="s">
        <v>37</v>
      </c>
      <c r="G1074" s="1" t="s">
        <v>1009</v>
      </c>
      <c r="H1074" s="1" t="s">
        <v>34</v>
      </c>
      <c r="I1074" s="3">
        <v>43334</v>
      </c>
      <c r="J1074" s="3">
        <v>0</v>
      </c>
      <c r="K1074" s="1" t="s">
        <v>40</v>
      </c>
      <c r="L1074" s="1" t="s">
        <v>222</v>
      </c>
      <c r="M1074" s="1" t="s">
        <v>223</v>
      </c>
      <c r="N1074" s="1" t="s">
        <v>79</v>
      </c>
      <c r="O1074" s="1" t="s">
        <v>80</v>
      </c>
      <c r="P1074" s="1" t="s">
        <v>43</v>
      </c>
      <c r="Q1074" s="1" t="s">
        <v>43</v>
      </c>
      <c r="R1074" s="3">
        <v>0</v>
      </c>
      <c r="S1074" s="1" t="s">
        <v>44</v>
      </c>
      <c r="T1074" s="1" t="s">
        <v>45</v>
      </c>
      <c r="U1074" s="1" t="s">
        <v>1009</v>
      </c>
      <c r="V1074" s="1" t="s">
        <v>46</v>
      </c>
      <c r="W1074" s="1" t="s">
        <v>81</v>
      </c>
      <c r="X1074" s="1" t="s">
        <v>1620</v>
      </c>
      <c r="Y1074" s="1" t="s">
        <v>83</v>
      </c>
      <c r="Z1074" s="1" t="s">
        <v>84</v>
      </c>
      <c r="AA1074" s="1" t="s">
        <v>51</v>
      </c>
      <c r="AB1074" s="1" t="s">
        <v>1620</v>
      </c>
      <c r="AC1074" s="1" t="s">
        <v>37</v>
      </c>
    </row>
    <row r="1075" spans="1:29" hidden="1" x14ac:dyDescent="0.25">
      <c r="A1075" s="1" t="s">
        <v>33</v>
      </c>
      <c r="B1075" s="1" t="s">
        <v>34</v>
      </c>
      <c r="C1075" s="2">
        <v>45322</v>
      </c>
      <c r="D1075" s="1" t="s">
        <v>73</v>
      </c>
      <c r="E1075" s="1" t="s">
        <v>74</v>
      </c>
      <c r="F1075" s="1" t="s">
        <v>37</v>
      </c>
      <c r="G1075" s="1" t="s">
        <v>1009</v>
      </c>
      <c r="H1075" s="1" t="s">
        <v>34</v>
      </c>
      <c r="I1075" s="3">
        <v>43334</v>
      </c>
      <c r="J1075" s="3">
        <v>0</v>
      </c>
      <c r="K1075" s="1" t="s">
        <v>40</v>
      </c>
      <c r="L1075" s="1" t="s">
        <v>669</v>
      </c>
      <c r="M1075" s="1" t="s">
        <v>670</v>
      </c>
      <c r="N1075" s="1" t="s">
        <v>79</v>
      </c>
      <c r="O1075" s="1" t="s">
        <v>80</v>
      </c>
      <c r="P1075" s="1" t="s">
        <v>43</v>
      </c>
      <c r="Q1075" s="1" t="s">
        <v>43</v>
      </c>
      <c r="R1075" s="3">
        <v>0</v>
      </c>
      <c r="S1075" s="1" t="s">
        <v>44</v>
      </c>
      <c r="T1075" s="1" t="s">
        <v>45</v>
      </c>
      <c r="U1075" s="1" t="s">
        <v>1009</v>
      </c>
      <c r="V1075" s="1" t="s">
        <v>46</v>
      </c>
      <c r="W1075" s="1" t="s">
        <v>81</v>
      </c>
      <c r="X1075" s="1" t="s">
        <v>1620</v>
      </c>
      <c r="Y1075" s="1" t="s">
        <v>83</v>
      </c>
      <c r="Z1075" s="1" t="s">
        <v>84</v>
      </c>
      <c r="AA1075" s="1" t="s">
        <v>51</v>
      </c>
      <c r="AB1075" s="1" t="s">
        <v>1620</v>
      </c>
      <c r="AC1075" s="1" t="s">
        <v>37</v>
      </c>
    </row>
    <row r="1076" spans="1:29" hidden="1" x14ac:dyDescent="0.25">
      <c r="A1076" s="1" t="s">
        <v>33</v>
      </c>
      <c r="B1076" s="1" t="s">
        <v>34</v>
      </c>
      <c r="C1076" s="2">
        <v>45322</v>
      </c>
      <c r="D1076" s="1" t="s">
        <v>73</v>
      </c>
      <c r="E1076" s="1" t="s">
        <v>74</v>
      </c>
      <c r="F1076" s="1" t="s">
        <v>37</v>
      </c>
      <c r="G1076" s="1" t="s">
        <v>1009</v>
      </c>
      <c r="H1076" s="1" t="s">
        <v>34</v>
      </c>
      <c r="I1076" s="3">
        <v>43334</v>
      </c>
      <c r="J1076" s="3">
        <v>0</v>
      </c>
      <c r="K1076" s="1" t="s">
        <v>40</v>
      </c>
      <c r="L1076" s="1" t="s">
        <v>709</v>
      </c>
      <c r="M1076" s="1" t="s">
        <v>710</v>
      </c>
      <c r="N1076" s="1" t="s">
        <v>79</v>
      </c>
      <c r="O1076" s="1" t="s">
        <v>80</v>
      </c>
      <c r="P1076" s="1" t="s">
        <v>43</v>
      </c>
      <c r="Q1076" s="1" t="s">
        <v>43</v>
      </c>
      <c r="R1076" s="3">
        <v>0</v>
      </c>
      <c r="S1076" s="1" t="s">
        <v>44</v>
      </c>
      <c r="T1076" s="1" t="s">
        <v>45</v>
      </c>
      <c r="U1076" s="1" t="s">
        <v>1009</v>
      </c>
      <c r="V1076" s="1" t="s">
        <v>46</v>
      </c>
      <c r="W1076" s="1" t="s">
        <v>81</v>
      </c>
      <c r="X1076" s="1" t="s">
        <v>1620</v>
      </c>
      <c r="Y1076" s="1" t="s">
        <v>83</v>
      </c>
      <c r="Z1076" s="1" t="s">
        <v>84</v>
      </c>
      <c r="AA1076" s="1" t="s">
        <v>51</v>
      </c>
      <c r="AB1076" s="1" t="s">
        <v>1620</v>
      </c>
      <c r="AC1076" s="1" t="s">
        <v>37</v>
      </c>
    </row>
    <row r="1077" spans="1:29" hidden="1" x14ac:dyDescent="0.25">
      <c r="A1077" s="1" t="s">
        <v>33</v>
      </c>
      <c r="B1077" s="1" t="s">
        <v>34</v>
      </c>
      <c r="C1077" s="2">
        <v>45322</v>
      </c>
      <c r="D1077" s="1" t="s">
        <v>73</v>
      </c>
      <c r="E1077" s="1" t="s">
        <v>74</v>
      </c>
      <c r="F1077" s="1" t="s">
        <v>37</v>
      </c>
      <c r="G1077" s="1" t="s">
        <v>1009</v>
      </c>
      <c r="H1077" s="1" t="s">
        <v>34</v>
      </c>
      <c r="I1077" s="3">
        <v>43334</v>
      </c>
      <c r="J1077" s="3">
        <v>0</v>
      </c>
      <c r="K1077" s="1" t="s">
        <v>40</v>
      </c>
      <c r="L1077" s="1" t="s">
        <v>1622</v>
      </c>
      <c r="M1077" s="1" t="s">
        <v>746</v>
      </c>
      <c r="N1077" s="1" t="s">
        <v>79</v>
      </c>
      <c r="O1077" s="1" t="s">
        <v>80</v>
      </c>
      <c r="P1077" s="1" t="s">
        <v>43</v>
      </c>
      <c r="Q1077" s="1" t="s">
        <v>43</v>
      </c>
      <c r="R1077" s="3">
        <v>0</v>
      </c>
      <c r="S1077" s="1" t="s">
        <v>44</v>
      </c>
      <c r="T1077" s="1" t="s">
        <v>45</v>
      </c>
      <c r="U1077" s="1" t="s">
        <v>1009</v>
      </c>
      <c r="V1077" s="1" t="s">
        <v>46</v>
      </c>
      <c r="W1077" s="1" t="s">
        <v>81</v>
      </c>
      <c r="X1077" s="1" t="s">
        <v>1620</v>
      </c>
      <c r="Y1077" s="1" t="s">
        <v>83</v>
      </c>
      <c r="Z1077" s="1" t="s">
        <v>84</v>
      </c>
      <c r="AA1077" s="1" t="s">
        <v>51</v>
      </c>
      <c r="AB1077" s="1" t="s">
        <v>1620</v>
      </c>
      <c r="AC1077" s="1" t="s">
        <v>37</v>
      </c>
    </row>
    <row r="1078" spans="1:29" hidden="1" x14ac:dyDescent="0.25">
      <c r="A1078" s="1" t="s">
        <v>33</v>
      </c>
      <c r="B1078" s="1" t="s">
        <v>34</v>
      </c>
      <c r="C1078" s="2">
        <v>45322</v>
      </c>
      <c r="D1078" s="1" t="s">
        <v>73</v>
      </c>
      <c r="E1078" s="1" t="s">
        <v>74</v>
      </c>
      <c r="F1078" s="1" t="s">
        <v>37</v>
      </c>
      <c r="G1078" s="1" t="s">
        <v>1009</v>
      </c>
      <c r="H1078" s="1" t="s">
        <v>34</v>
      </c>
      <c r="I1078" s="3">
        <v>476667</v>
      </c>
      <c r="J1078" s="3">
        <v>0</v>
      </c>
      <c r="K1078" s="1" t="s">
        <v>40</v>
      </c>
      <c r="L1078" s="1" t="s">
        <v>1623</v>
      </c>
      <c r="M1078" s="1" t="s">
        <v>1624</v>
      </c>
      <c r="N1078" s="1" t="s">
        <v>79</v>
      </c>
      <c r="O1078" s="1" t="s">
        <v>80</v>
      </c>
      <c r="P1078" s="1" t="s">
        <v>43</v>
      </c>
      <c r="Q1078" s="1" t="s">
        <v>43</v>
      </c>
      <c r="R1078" s="3">
        <v>0</v>
      </c>
      <c r="S1078" s="1" t="s">
        <v>44</v>
      </c>
      <c r="T1078" s="1" t="s">
        <v>45</v>
      </c>
      <c r="U1078" s="1" t="s">
        <v>1009</v>
      </c>
      <c r="V1078" s="1" t="s">
        <v>46</v>
      </c>
      <c r="W1078" s="1" t="s">
        <v>81</v>
      </c>
      <c r="X1078" s="1" t="s">
        <v>1620</v>
      </c>
      <c r="Y1078" s="1" t="s">
        <v>83</v>
      </c>
      <c r="Z1078" s="1" t="s">
        <v>84</v>
      </c>
      <c r="AA1078" s="1" t="s">
        <v>51</v>
      </c>
      <c r="AB1078" s="1" t="s">
        <v>1620</v>
      </c>
      <c r="AC1078" s="1" t="s">
        <v>37</v>
      </c>
    </row>
    <row r="1079" spans="1:29" hidden="1" x14ac:dyDescent="0.25">
      <c r="A1079" s="1" t="s">
        <v>33</v>
      </c>
      <c r="B1079" s="1" t="s">
        <v>34</v>
      </c>
      <c r="C1079" s="2">
        <v>45322</v>
      </c>
      <c r="D1079" s="1" t="s">
        <v>73</v>
      </c>
      <c r="E1079" s="1" t="s">
        <v>74</v>
      </c>
      <c r="F1079" s="1" t="s">
        <v>37</v>
      </c>
      <c r="G1079" s="1" t="s">
        <v>1009</v>
      </c>
      <c r="H1079" s="1" t="s">
        <v>34</v>
      </c>
      <c r="I1079" s="3">
        <v>408272</v>
      </c>
      <c r="J1079" s="3">
        <v>0</v>
      </c>
      <c r="K1079" s="1" t="s">
        <v>40</v>
      </c>
      <c r="L1079" s="1" t="s">
        <v>838</v>
      </c>
      <c r="M1079" s="1" t="s">
        <v>839</v>
      </c>
      <c r="N1079" s="1" t="s">
        <v>79</v>
      </c>
      <c r="O1079" s="1" t="s">
        <v>80</v>
      </c>
      <c r="P1079" s="1" t="s">
        <v>43</v>
      </c>
      <c r="Q1079" s="1" t="s">
        <v>43</v>
      </c>
      <c r="R1079" s="3">
        <v>0</v>
      </c>
      <c r="S1079" s="1" t="s">
        <v>44</v>
      </c>
      <c r="T1079" s="1" t="s">
        <v>45</v>
      </c>
      <c r="U1079" s="1" t="s">
        <v>1009</v>
      </c>
      <c r="V1079" s="1" t="s">
        <v>46</v>
      </c>
      <c r="W1079" s="1" t="s">
        <v>81</v>
      </c>
      <c r="X1079" s="1" t="s">
        <v>1620</v>
      </c>
      <c r="Y1079" s="1" t="s">
        <v>83</v>
      </c>
      <c r="Z1079" s="1" t="s">
        <v>84</v>
      </c>
      <c r="AA1079" s="1" t="s">
        <v>51</v>
      </c>
      <c r="AB1079" s="1" t="s">
        <v>1620</v>
      </c>
      <c r="AC1079" s="1" t="s">
        <v>37</v>
      </c>
    </row>
    <row r="1080" spans="1:29" hidden="1" x14ac:dyDescent="0.25">
      <c r="A1080" s="1" t="s">
        <v>33</v>
      </c>
      <c r="B1080" s="1" t="s">
        <v>34</v>
      </c>
      <c r="C1080" s="2">
        <v>45322</v>
      </c>
      <c r="D1080" s="1" t="s">
        <v>73</v>
      </c>
      <c r="E1080" s="1" t="s">
        <v>74</v>
      </c>
      <c r="F1080" s="1" t="s">
        <v>37</v>
      </c>
      <c r="G1080" s="1" t="s">
        <v>1009</v>
      </c>
      <c r="H1080" s="1" t="s">
        <v>34</v>
      </c>
      <c r="I1080" s="3">
        <v>476668</v>
      </c>
      <c r="J1080" s="3">
        <v>0</v>
      </c>
      <c r="K1080" s="1" t="s">
        <v>40</v>
      </c>
      <c r="L1080" s="1" t="s">
        <v>125</v>
      </c>
      <c r="M1080" s="1" t="s">
        <v>126</v>
      </c>
      <c r="N1080" s="1" t="s">
        <v>79</v>
      </c>
      <c r="O1080" s="1" t="s">
        <v>80</v>
      </c>
      <c r="P1080" s="1" t="s">
        <v>43</v>
      </c>
      <c r="Q1080" s="1" t="s">
        <v>43</v>
      </c>
      <c r="R1080" s="3">
        <v>0</v>
      </c>
      <c r="S1080" s="1" t="s">
        <v>44</v>
      </c>
      <c r="T1080" s="1" t="s">
        <v>45</v>
      </c>
      <c r="U1080" s="1" t="s">
        <v>1009</v>
      </c>
      <c r="V1080" s="1" t="s">
        <v>46</v>
      </c>
      <c r="W1080" s="1" t="s">
        <v>81</v>
      </c>
      <c r="X1080" s="1" t="s">
        <v>1620</v>
      </c>
      <c r="Y1080" s="1" t="s">
        <v>83</v>
      </c>
      <c r="Z1080" s="1" t="s">
        <v>84</v>
      </c>
      <c r="AA1080" s="1" t="s">
        <v>51</v>
      </c>
      <c r="AB1080" s="1" t="s">
        <v>1620</v>
      </c>
      <c r="AC1080" s="1" t="s">
        <v>37</v>
      </c>
    </row>
    <row r="1081" spans="1:29" hidden="1" x14ac:dyDescent="0.25">
      <c r="A1081" s="1" t="s">
        <v>33</v>
      </c>
      <c r="B1081" s="1" t="s">
        <v>34</v>
      </c>
      <c r="C1081" s="2">
        <v>45322</v>
      </c>
      <c r="D1081" s="1" t="s">
        <v>73</v>
      </c>
      <c r="E1081" s="1" t="s">
        <v>74</v>
      </c>
      <c r="F1081" s="1" t="s">
        <v>37</v>
      </c>
      <c r="G1081" s="1" t="s">
        <v>1009</v>
      </c>
      <c r="H1081" s="1" t="s">
        <v>34</v>
      </c>
      <c r="I1081" s="3">
        <v>433334</v>
      </c>
      <c r="J1081" s="3">
        <v>0</v>
      </c>
      <c r="K1081" s="1" t="s">
        <v>40</v>
      </c>
      <c r="L1081" s="1" t="s">
        <v>840</v>
      </c>
      <c r="M1081" s="1" t="s">
        <v>841</v>
      </c>
      <c r="N1081" s="1" t="s">
        <v>79</v>
      </c>
      <c r="O1081" s="1" t="s">
        <v>80</v>
      </c>
      <c r="P1081" s="1" t="s">
        <v>43</v>
      </c>
      <c r="Q1081" s="1" t="s">
        <v>43</v>
      </c>
      <c r="R1081" s="3">
        <v>0</v>
      </c>
      <c r="S1081" s="1" t="s">
        <v>44</v>
      </c>
      <c r="T1081" s="1" t="s">
        <v>45</v>
      </c>
      <c r="U1081" s="1" t="s">
        <v>1009</v>
      </c>
      <c r="V1081" s="1" t="s">
        <v>46</v>
      </c>
      <c r="W1081" s="1" t="s">
        <v>81</v>
      </c>
      <c r="X1081" s="1" t="s">
        <v>1620</v>
      </c>
      <c r="Y1081" s="1" t="s">
        <v>83</v>
      </c>
      <c r="Z1081" s="1" t="s">
        <v>84</v>
      </c>
      <c r="AA1081" s="1" t="s">
        <v>51</v>
      </c>
      <c r="AB1081" s="1" t="s">
        <v>1620</v>
      </c>
      <c r="AC1081" s="1" t="s">
        <v>37</v>
      </c>
    </row>
    <row r="1082" spans="1:29" hidden="1" x14ac:dyDescent="0.25">
      <c r="A1082" s="1" t="s">
        <v>33</v>
      </c>
      <c r="B1082" s="1" t="s">
        <v>34</v>
      </c>
      <c r="C1082" s="2">
        <v>45322</v>
      </c>
      <c r="D1082" s="1" t="s">
        <v>73</v>
      </c>
      <c r="E1082" s="1" t="s">
        <v>74</v>
      </c>
      <c r="F1082" s="1" t="s">
        <v>37</v>
      </c>
      <c r="G1082" s="1" t="s">
        <v>1009</v>
      </c>
      <c r="H1082" s="1" t="s">
        <v>34</v>
      </c>
      <c r="I1082" s="3">
        <v>650000</v>
      </c>
      <c r="J1082" s="3">
        <v>0</v>
      </c>
      <c r="K1082" s="1" t="s">
        <v>40</v>
      </c>
      <c r="L1082" s="1" t="s">
        <v>673</v>
      </c>
      <c r="M1082" s="1" t="s">
        <v>674</v>
      </c>
      <c r="N1082" s="1" t="s">
        <v>79</v>
      </c>
      <c r="O1082" s="1" t="s">
        <v>80</v>
      </c>
      <c r="P1082" s="1" t="s">
        <v>43</v>
      </c>
      <c r="Q1082" s="1" t="s">
        <v>43</v>
      </c>
      <c r="R1082" s="3">
        <v>0</v>
      </c>
      <c r="S1082" s="1" t="s">
        <v>44</v>
      </c>
      <c r="T1082" s="1" t="s">
        <v>45</v>
      </c>
      <c r="U1082" s="1" t="s">
        <v>1009</v>
      </c>
      <c r="V1082" s="1" t="s">
        <v>46</v>
      </c>
      <c r="W1082" s="1" t="s">
        <v>81</v>
      </c>
      <c r="X1082" s="1" t="s">
        <v>1620</v>
      </c>
      <c r="Y1082" s="1" t="s">
        <v>83</v>
      </c>
      <c r="Z1082" s="1" t="s">
        <v>84</v>
      </c>
      <c r="AA1082" s="1" t="s">
        <v>51</v>
      </c>
      <c r="AB1082" s="1" t="s">
        <v>1620</v>
      </c>
      <c r="AC1082" s="1" t="s">
        <v>37</v>
      </c>
    </row>
    <row r="1083" spans="1:29" hidden="1" x14ac:dyDescent="0.25">
      <c r="A1083" s="1" t="s">
        <v>33</v>
      </c>
      <c r="B1083" s="1" t="s">
        <v>34</v>
      </c>
      <c r="C1083" s="2">
        <v>45322</v>
      </c>
      <c r="D1083" s="1" t="s">
        <v>73</v>
      </c>
      <c r="E1083" s="1" t="s">
        <v>74</v>
      </c>
      <c r="F1083" s="1" t="s">
        <v>37</v>
      </c>
      <c r="G1083" s="1" t="s">
        <v>1009</v>
      </c>
      <c r="H1083" s="1" t="s">
        <v>34</v>
      </c>
      <c r="I1083" s="3">
        <v>43334</v>
      </c>
      <c r="J1083" s="3">
        <v>0</v>
      </c>
      <c r="K1083" s="1" t="s">
        <v>40</v>
      </c>
      <c r="L1083" s="1" t="s">
        <v>601</v>
      </c>
      <c r="M1083" s="1" t="s">
        <v>602</v>
      </c>
      <c r="N1083" s="1" t="s">
        <v>79</v>
      </c>
      <c r="O1083" s="1" t="s">
        <v>80</v>
      </c>
      <c r="P1083" s="1" t="s">
        <v>43</v>
      </c>
      <c r="Q1083" s="1" t="s">
        <v>43</v>
      </c>
      <c r="R1083" s="3">
        <v>0</v>
      </c>
      <c r="S1083" s="1" t="s">
        <v>44</v>
      </c>
      <c r="T1083" s="1" t="s">
        <v>45</v>
      </c>
      <c r="U1083" s="1" t="s">
        <v>1009</v>
      </c>
      <c r="V1083" s="1" t="s">
        <v>46</v>
      </c>
      <c r="W1083" s="1" t="s">
        <v>81</v>
      </c>
      <c r="X1083" s="1" t="s">
        <v>1620</v>
      </c>
      <c r="Y1083" s="1" t="s">
        <v>83</v>
      </c>
      <c r="Z1083" s="1" t="s">
        <v>84</v>
      </c>
      <c r="AA1083" s="1" t="s">
        <v>51</v>
      </c>
      <c r="AB1083" s="1" t="s">
        <v>1620</v>
      </c>
      <c r="AC1083" s="1" t="s">
        <v>37</v>
      </c>
    </row>
    <row r="1084" spans="1:29" hidden="1" x14ac:dyDescent="0.25">
      <c r="A1084" s="1" t="s">
        <v>33</v>
      </c>
      <c r="B1084" s="1" t="s">
        <v>34</v>
      </c>
      <c r="C1084" s="2">
        <v>45322</v>
      </c>
      <c r="D1084" s="1" t="s">
        <v>73</v>
      </c>
      <c r="E1084" s="1" t="s">
        <v>74</v>
      </c>
      <c r="F1084" s="1" t="s">
        <v>37</v>
      </c>
      <c r="G1084" s="1" t="s">
        <v>1009</v>
      </c>
      <c r="H1084" s="1" t="s">
        <v>34</v>
      </c>
      <c r="I1084" s="3">
        <v>701909</v>
      </c>
      <c r="J1084" s="3">
        <v>0</v>
      </c>
      <c r="K1084" s="1" t="s">
        <v>40</v>
      </c>
      <c r="L1084" s="1" t="s">
        <v>93</v>
      </c>
      <c r="M1084" s="1" t="s">
        <v>94</v>
      </c>
      <c r="N1084" s="1" t="s">
        <v>79</v>
      </c>
      <c r="O1084" s="1" t="s">
        <v>80</v>
      </c>
      <c r="P1084" s="1" t="s">
        <v>43</v>
      </c>
      <c r="Q1084" s="1" t="s">
        <v>43</v>
      </c>
      <c r="R1084" s="3">
        <v>0</v>
      </c>
      <c r="S1084" s="1" t="s">
        <v>44</v>
      </c>
      <c r="T1084" s="1" t="s">
        <v>45</v>
      </c>
      <c r="U1084" s="1" t="s">
        <v>1009</v>
      </c>
      <c r="V1084" s="1" t="s">
        <v>46</v>
      </c>
      <c r="W1084" s="1" t="s">
        <v>81</v>
      </c>
      <c r="X1084" s="1" t="s">
        <v>1620</v>
      </c>
      <c r="Y1084" s="1" t="s">
        <v>83</v>
      </c>
      <c r="Z1084" s="1" t="s">
        <v>84</v>
      </c>
      <c r="AA1084" s="1" t="s">
        <v>51</v>
      </c>
      <c r="AB1084" s="1" t="s">
        <v>1620</v>
      </c>
      <c r="AC1084" s="1" t="s">
        <v>37</v>
      </c>
    </row>
    <row r="1085" spans="1:29" hidden="1" x14ac:dyDescent="0.25">
      <c r="A1085" s="1" t="s">
        <v>33</v>
      </c>
      <c r="B1085" s="1" t="s">
        <v>34</v>
      </c>
      <c r="C1085" s="2">
        <v>45322</v>
      </c>
      <c r="D1085" s="1" t="s">
        <v>73</v>
      </c>
      <c r="E1085" s="1" t="s">
        <v>74</v>
      </c>
      <c r="F1085" s="1" t="s">
        <v>37</v>
      </c>
      <c r="G1085" s="1" t="s">
        <v>1009</v>
      </c>
      <c r="H1085" s="1" t="s">
        <v>34</v>
      </c>
      <c r="I1085" s="3">
        <v>1039733</v>
      </c>
      <c r="J1085" s="3">
        <v>0</v>
      </c>
      <c r="K1085" s="1" t="s">
        <v>40</v>
      </c>
      <c r="L1085" s="1" t="s">
        <v>1610</v>
      </c>
      <c r="M1085" s="1" t="s">
        <v>1611</v>
      </c>
      <c r="N1085" s="1" t="s">
        <v>1075</v>
      </c>
      <c r="O1085" s="1" t="s">
        <v>1076</v>
      </c>
      <c r="P1085" s="1" t="s">
        <v>43</v>
      </c>
      <c r="Q1085" s="1" t="s">
        <v>43</v>
      </c>
      <c r="R1085" s="3">
        <v>0</v>
      </c>
      <c r="S1085" s="1" t="s">
        <v>44</v>
      </c>
      <c r="T1085" s="1" t="s">
        <v>45</v>
      </c>
      <c r="U1085" s="1" t="s">
        <v>1009</v>
      </c>
      <c r="V1085" s="1" t="s">
        <v>46</v>
      </c>
      <c r="W1085" s="1" t="s">
        <v>81</v>
      </c>
      <c r="X1085" s="1" t="s">
        <v>1620</v>
      </c>
      <c r="Y1085" s="1" t="s">
        <v>83</v>
      </c>
      <c r="Z1085" s="1" t="s">
        <v>84</v>
      </c>
      <c r="AA1085" s="1" t="s">
        <v>51</v>
      </c>
      <c r="AB1085" s="1" t="s">
        <v>1620</v>
      </c>
      <c r="AC1085" s="1" t="s">
        <v>37</v>
      </c>
    </row>
    <row r="1086" spans="1:29" hidden="1" x14ac:dyDescent="0.25">
      <c r="A1086" s="1" t="s">
        <v>33</v>
      </c>
      <c r="B1086" s="1" t="s">
        <v>34</v>
      </c>
      <c r="C1086" s="2">
        <v>45322</v>
      </c>
      <c r="D1086" s="1" t="s">
        <v>73</v>
      </c>
      <c r="E1086" s="1" t="s">
        <v>74</v>
      </c>
      <c r="F1086" s="1" t="s">
        <v>37</v>
      </c>
      <c r="G1086" s="1" t="s">
        <v>1009</v>
      </c>
      <c r="H1086" s="1" t="s">
        <v>34</v>
      </c>
      <c r="I1086" s="3">
        <v>693334</v>
      </c>
      <c r="J1086" s="3">
        <v>0</v>
      </c>
      <c r="K1086" s="1" t="s">
        <v>40</v>
      </c>
      <c r="L1086" s="1" t="s">
        <v>77</v>
      </c>
      <c r="M1086" s="1" t="s">
        <v>78</v>
      </c>
      <c r="N1086" s="1" t="s">
        <v>79</v>
      </c>
      <c r="O1086" s="1" t="s">
        <v>80</v>
      </c>
      <c r="P1086" s="1" t="s">
        <v>43</v>
      </c>
      <c r="Q1086" s="1" t="s">
        <v>43</v>
      </c>
      <c r="R1086" s="3">
        <v>0</v>
      </c>
      <c r="S1086" s="1" t="s">
        <v>44</v>
      </c>
      <c r="T1086" s="1" t="s">
        <v>45</v>
      </c>
      <c r="U1086" s="1" t="s">
        <v>1009</v>
      </c>
      <c r="V1086" s="1" t="s">
        <v>46</v>
      </c>
      <c r="W1086" s="1" t="s">
        <v>81</v>
      </c>
      <c r="X1086" s="1" t="s">
        <v>1620</v>
      </c>
      <c r="Y1086" s="1" t="s">
        <v>83</v>
      </c>
      <c r="Z1086" s="1" t="s">
        <v>84</v>
      </c>
      <c r="AA1086" s="1" t="s">
        <v>51</v>
      </c>
      <c r="AB1086" s="1" t="s">
        <v>1620</v>
      </c>
      <c r="AC1086" s="1" t="s">
        <v>37</v>
      </c>
    </row>
    <row r="1087" spans="1:29" hidden="1" x14ac:dyDescent="0.25">
      <c r="A1087" s="1" t="s">
        <v>33</v>
      </c>
      <c r="B1087" s="1" t="s">
        <v>34</v>
      </c>
      <c r="C1087" s="2">
        <v>45322</v>
      </c>
      <c r="D1087" s="1" t="s">
        <v>73</v>
      </c>
      <c r="E1087" s="1" t="s">
        <v>74</v>
      </c>
      <c r="F1087" s="1" t="s">
        <v>37</v>
      </c>
      <c r="G1087" s="1" t="s">
        <v>1009</v>
      </c>
      <c r="H1087" s="1" t="s">
        <v>34</v>
      </c>
      <c r="I1087" s="3">
        <v>476667</v>
      </c>
      <c r="J1087" s="3">
        <v>0</v>
      </c>
      <c r="K1087" s="1" t="s">
        <v>40</v>
      </c>
      <c r="L1087" s="1" t="s">
        <v>1433</v>
      </c>
      <c r="M1087" s="1" t="s">
        <v>806</v>
      </c>
      <c r="N1087" s="1" t="s">
        <v>79</v>
      </c>
      <c r="O1087" s="1" t="s">
        <v>80</v>
      </c>
      <c r="P1087" s="1" t="s">
        <v>43</v>
      </c>
      <c r="Q1087" s="1" t="s">
        <v>43</v>
      </c>
      <c r="R1087" s="3">
        <v>0</v>
      </c>
      <c r="S1087" s="1" t="s">
        <v>44</v>
      </c>
      <c r="T1087" s="1" t="s">
        <v>45</v>
      </c>
      <c r="U1087" s="1" t="s">
        <v>1009</v>
      </c>
      <c r="V1087" s="1" t="s">
        <v>46</v>
      </c>
      <c r="W1087" s="1" t="s">
        <v>81</v>
      </c>
      <c r="X1087" s="1" t="s">
        <v>1620</v>
      </c>
      <c r="Y1087" s="1" t="s">
        <v>83</v>
      </c>
      <c r="Z1087" s="1" t="s">
        <v>84</v>
      </c>
      <c r="AA1087" s="1" t="s">
        <v>51</v>
      </c>
      <c r="AB1087" s="1" t="s">
        <v>1620</v>
      </c>
      <c r="AC1087" s="1" t="s">
        <v>37</v>
      </c>
    </row>
    <row r="1088" spans="1:29" hidden="1" x14ac:dyDescent="0.25">
      <c r="A1088" s="1" t="s">
        <v>33</v>
      </c>
      <c r="B1088" s="1" t="s">
        <v>34</v>
      </c>
      <c r="C1088" s="2">
        <v>45322</v>
      </c>
      <c r="D1088" s="1" t="s">
        <v>73</v>
      </c>
      <c r="E1088" s="1" t="s">
        <v>74</v>
      </c>
      <c r="F1088" s="1" t="s">
        <v>37</v>
      </c>
      <c r="G1088" s="1" t="s">
        <v>1009</v>
      </c>
      <c r="H1088" s="1" t="s">
        <v>34</v>
      </c>
      <c r="I1088" s="3">
        <v>606667</v>
      </c>
      <c r="J1088" s="3">
        <v>0</v>
      </c>
      <c r="K1088" s="1" t="s">
        <v>40</v>
      </c>
      <c r="L1088" s="1" t="s">
        <v>470</v>
      </c>
      <c r="M1088" s="1" t="s">
        <v>471</v>
      </c>
      <c r="N1088" s="1" t="s">
        <v>79</v>
      </c>
      <c r="O1088" s="1" t="s">
        <v>80</v>
      </c>
      <c r="P1088" s="1" t="s">
        <v>43</v>
      </c>
      <c r="Q1088" s="1" t="s">
        <v>43</v>
      </c>
      <c r="R1088" s="3">
        <v>0</v>
      </c>
      <c r="S1088" s="1" t="s">
        <v>44</v>
      </c>
      <c r="T1088" s="1" t="s">
        <v>45</v>
      </c>
      <c r="U1088" s="1" t="s">
        <v>1009</v>
      </c>
      <c r="V1088" s="1" t="s">
        <v>46</v>
      </c>
      <c r="W1088" s="1" t="s">
        <v>81</v>
      </c>
      <c r="X1088" s="1" t="s">
        <v>1620</v>
      </c>
      <c r="Y1088" s="1" t="s">
        <v>83</v>
      </c>
      <c r="Z1088" s="1" t="s">
        <v>84</v>
      </c>
      <c r="AA1088" s="1" t="s">
        <v>51</v>
      </c>
      <c r="AB1088" s="1" t="s">
        <v>1620</v>
      </c>
      <c r="AC1088" s="1" t="s">
        <v>37</v>
      </c>
    </row>
    <row r="1089" spans="1:29" hidden="1" x14ac:dyDescent="0.25">
      <c r="A1089" s="1" t="s">
        <v>33</v>
      </c>
      <c r="B1089" s="1" t="s">
        <v>34</v>
      </c>
      <c r="C1089" s="2">
        <v>45322</v>
      </c>
      <c r="D1089" s="1" t="s">
        <v>73</v>
      </c>
      <c r="E1089" s="1" t="s">
        <v>74</v>
      </c>
      <c r="F1089" s="1" t="s">
        <v>37</v>
      </c>
      <c r="G1089" s="1" t="s">
        <v>1009</v>
      </c>
      <c r="H1089" s="1" t="s">
        <v>34</v>
      </c>
      <c r="I1089" s="3">
        <v>346667</v>
      </c>
      <c r="J1089" s="3">
        <v>0</v>
      </c>
      <c r="K1089" s="1" t="s">
        <v>40</v>
      </c>
      <c r="L1089" s="1" t="s">
        <v>139</v>
      </c>
      <c r="M1089" s="1" t="s">
        <v>140</v>
      </c>
      <c r="N1089" s="1" t="s">
        <v>79</v>
      </c>
      <c r="O1089" s="1" t="s">
        <v>80</v>
      </c>
      <c r="P1089" s="1" t="s">
        <v>43</v>
      </c>
      <c r="Q1089" s="1" t="s">
        <v>43</v>
      </c>
      <c r="R1089" s="3">
        <v>0</v>
      </c>
      <c r="S1089" s="1" t="s">
        <v>44</v>
      </c>
      <c r="T1089" s="1" t="s">
        <v>45</v>
      </c>
      <c r="U1089" s="1" t="s">
        <v>1009</v>
      </c>
      <c r="V1089" s="1" t="s">
        <v>46</v>
      </c>
      <c r="W1089" s="1" t="s">
        <v>81</v>
      </c>
      <c r="X1089" s="1" t="s">
        <v>1620</v>
      </c>
      <c r="Y1089" s="1" t="s">
        <v>83</v>
      </c>
      <c r="Z1089" s="1" t="s">
        <v>84</v>
      </c>
      <c r="AA1089" s="1" t="s">
        <v>51</v>
      </c>
      <c r="AB1089" s="1" t="s">
        <v>1620</v>
      </c>
      <c r="AC1089" s="1" t="s">
        <v>37</v>
      </c>
    </row>
    <row r="1090" spans="1:29" hidden="1" x14ac:dyDescent="0.25">
      <c r="A1090" s="1" t="s">
        <v>33</v>
      </c>
      <c r="B1090" s="1" t="s">
        <v>34</v>
      </c>
      <c r="C1090" s="2">
        <v>45322</v>
      </c>
      <c r="D1090" s="1" t="s">
        <v>73</v>
      </c>
      <c r="E1090" s="1" t="s">
        <v>74</v>
      </c>
      <c r="F1090" s="1" t="s">
        <v>37</v>
      </c>
      <c r="G1090" s="1" t="s">
        <v>1009</v>
      </c>
      <c r="H1090" s="1" t="s">
        <v>34</v>
      </c>
      <c r="I1090" s="3">
        <v>693334</v>
      </c>
      <c r="J1090" s="3">
        <v>0</v>
      </c>
      <c r="K1090" s="1" t="s">
        <v>40</v>
      </c>
      <c r="L1090" s="1" t="s">
        <v>1522</v>
      </c>
      <c r="M1090" s="1" t="s">
        <v>658</v>
      </c>
      <c r="N1090" s="1" t="s">
        <v>79</v>
      </c>
      <c r="O1090" s="1" t="s">
        <v>80</v>
      </c>
      <c r="P1090" s="1" t="s">
        <v>43</v>
      </c>
      <c r="Q1090" s="1" t="s">
        <v>43</v>
      </c>
      <c r="R1090" s="3">
        <v>0</v>
      </c>
      <c r="S1090" s="1" t="s">
        <v>44</v>
      </c>
      <c r="T1090" s="1" t="s">
        <v>45</v>
      </c>
      <c r="U1090" s="1" t="s">
        <v>1009</v>
      </c>
      <c r="V1090" s="1" t="s">
        <v>46</v>
      </c>
      <c r="W1090" s="1" t="s">
        <v>81</v>
      </c>
      <c r="X1090" s="1" t="s">
        <v>1620</v>
      </c>
      <c r="Y1090" s="1" t="s">
        <v>83</v>
      </c>
      <c r="Z1090" s="1" t="s">
        <v>84</v>
      </c>
      <c r="AA1090" s="1" t="s">
        <v>51</v>
      </c>
      <c r="AB1090" s="1" t="s">
        <v>1620</v>
      </c>
      <c r="AC1090" s="1" t="s">
        <v>37</v>
      </c>
    </row>
    <row r="1091" spans="1:29" hidden="1" x14ac:dyDescent="0.25">
      <c r="A1091" s="1" t="s">
        <v>33</v>
      </c>
      <c r="B1091" s="1" t="s">
        <v>34</v>
      </c>
      <c r="C1091" s="2">
        <v>45322</v>
      </c>
      <c r="D1091" s="1" t="s">
        <v>73</v>
      </c>
      <c r="E1091" s="1" t="s">
        <v>74</v>
      </c>
      <c r="F1091" s="1" t="s">
        <v>37</v>
      </c>
      <c r="G1091" s="1" t="s">
        <v>1009</v>
      </c>
      <c r="H1091" s="1" t="s">
        <v>34</v>
      </c>
      <c r="I1091" s="3">
        <v>260000</v>
      </c>
      <c r="J1091" s="3">
        <v>0</v>
      </c>
      <c r="K1091" s="1" t="s">
        <v>40</v>
      </c>
      <c r="L1091" s="1" t="s">
        <v>1494</v>
      </c>
      <c r="M1091" s="1" t="s">
        <v>699</v>
      </c>
      <c r="N1091" s="1" t="s">
        <v>79</v>
      </c>
      <c r="O1091" s="1" t="s">
        <v>80</v>
      </c>
      <c r="P1091" s="1" t="s">
        <v>43</v>
      </c>
      <c r="Q1091" s="1" t="s">
        <v>43</v>
      </c>
      <c r="R1091" s="3">
        <v>0</v>
      </c>
      <c r="S1091" s="1" t="s">
        <v>44</v>
      </c>
      <c r="T1091" s="1" t="s">
        <v>45</v>
      </c>
      <c r="U1091" s="1" t="s">
        <v>1009</v>
      </c>
      <c r="V1091" s="1" t="s">
        <v>46</v>
      </c>
      <c r="W1091" s="1" t="s">
        <v>81</v>
      </c>
      <c r="X1091" s="1" t="s">
        <v>1620</v>
      </c>
      <c r="Y1091" s="1" t="s">
        <v>83</v>
      </c>
      <c r="Z1091" s="1" t="s">
        <v>84</v>
      </c>
      <c r="AA1091" s="1" t="s">
        <v>51</v>
      </c>
      <c r="AB1091" s="1" t="s">
        <v>1620</v>
      </c>
      <c r="AC1091" s="1" t="s">
        <v>37</v>
      </c>
    </row>
    <row r="1092" spans="1:29" hidden="1" x14ac:dyDescent="0.25">
      <c r="A1092" s="1" t="s">
        <v>33</v>
      </c>
      <c r="B1092" s="1" t="s">
        <v>34</v>
      </c>
      <c r="C1092" s="2">
        <v>45322</v>
      </c>
      <c r="D1092" s="1" t="s">
        <v>73</v>
      </c>
      <c r="E1092" s="1" t="s">
        <v>74</v>
      </c>
      <c r="F1092" s="1" t="s">
        <v>37</v>
      </c>
      <c r="G1092" s="1" t="s">
        <v>1009</v>
      </c>
      <c r="H1092" s="1" t="s">
        <v>34</v>
      </c>
      <c r="I1092" s="3">
        <v>520000</v>
      </c>
      <c r="J1092" s="3">
        <v>0</v>
      </c>
      <c r="K1092" s="1" t="s">
        <v>40</v>
      </c>
      <c r="L1092" s="1" t="s">
        <v>464</v>
      </c>
      <c r="M1092" s="1" t="s">
        <v>465</v>
      </c>
      <c r="N1092" s="1" t="s">
        <v>79</v>
      </c>
      <c r="O1092" s="1" t="s">
        <v>80</v>
      </c>
      <c r="P1092" s="1" t="s">
        <v>43</v>
      </c>
      <c r="Q1092" s="1" t="s">
        <v>43</v>
      </c>
      <c r="R1092" s="3">
        <v>0</v>
      </c>
      <c r="S1092" s="1" t="s">
        <v>44</v>
      </c>
      <c r="T1092" s="1" t="s">
        <v>45</v>
      </c>
      <c r="U1092" s="1" t="s">
        <v>1009</v>
      </c>
      <c r="V1092" s="1" t="s">
        <v>46</v>
      </c>
      <c r="W1092" s="1" t="s">
        <v>81</v>
      </c>
      <c r="X1092" s="1" t="s">
        <v>1620</v>
      </c>
      <c r="Y1092" s="1" t="s">
        <v>83</v>
      </c>
      <c r="Z1092" s="1" t="s">
        <v>84</v>
      </c>
      <c r="AA1092" s="1" t="s">
        <v>51</v>
      </c>
      <c r="AB1092" s="1" t="s">
        <v>1620</v>
      </c>
      <c r="AC1092" s="1" t="s">
        <v>37</v>
      </c>
    </row>
    <row r="1093" spans="1:29" hidden="1" x14ac:dyDescent="0.25">
      <c r="A1093" s="1" t="s">
        <v>33</v>
      </c>
      <c r="B1093" s="1" t="s">
        <v>34</v>
      </c>
      <c r="C1093" s="2">
        <v>45322</v>
      </c>
      <c r="D1093" s="1" t="s">
        <v>73</v>
      </c>
      <c r="E1093" s="1" t="s">
        <v>74</v>
      </c>
      <c r="F1093" s="1" t="s">
        <v>37</v>
      </c>
      <c r="G1093" s="1" t="s">
        <v>1009</v>
      </c>
      <c r="H1093" s="1" t="s">
        <v>34</v>
      </c>
      <c r="I1093" s="3">
        <v>43334</v>
      </c>
      <c r="J1093" s="3">
        <v>0</v>
      </c>
      <c r="K1093" s="1" t="s">
        <v>40</v>
      </c>
      <c r="L1093" s="1" t="s">
        <v>440</v>
      </c>
      <c r="M1093" s="1" t="s">
        <v>441</v>
      </c>
      <c r="N1093" s="1" t="s">
        <v>79</v>
      </c>
      <c r="O1093" s="1" t="s">
        <v>80</v>
      </c>
      <c r="P1093" s="1" t="s">
        <v>43</v>
      </c>
      <c r="Q1093" s="1" t="s">
        <v>43</v>
      </c>
      <c r="R1093" s="3">
        <v>0</v>
      </c>
      <c r="S1093" s="1" t="s">
        <v>44</v>
      </c>
      <c r="T1093" s="1" t="s">
        <v>45</v>
      </c>
      <c r="U1093" s="1" t="s">
        <v>1009</v>
      </c>
      <c r="V1093" s="1" t="s">
        <v>46</v>
      </c>
      <c r="W1093" s="1" t="s">
        <v>81</v>
      </c>
      <c r="X1093" s="1" t="s">
        <v>1620</v>
      </c>
      <c r="Y1093" s="1" t="s">
        <v>83</v>
      </c>
      <c r="Z1093" s="1" t="s">
        <v>84</v>
      </c>
      <c r="AA1093" s="1" t="s">
        <v>51</v>
      </c>
      <c r="AB1093" s="1" t="s">
        <v>1620</v>
      </c>
      <c r="AC1093" s="1" t="s">
        <v>37</v>
      </c>
    </row>
    <row r="1094" spans="1:29" hidden="1" x14ac:dyDescent="0.25">
      <c r="A1094" s="1" t="s">
        <v>33</v>
      </c>
      <c r="B1094" s="1" t="s">
        <v>34</v>
      </c>
      <c r="C1094" s="2">
        <v>45322</v>
      </c>
      <c r="D1094" s="1" t="s">
        <v>73</v>
      </c>
      <c r="E1094" s="1" t="s">
        <v>74</v>
      </c>
      <c r="F1094" s="1" t="s">
        <v>37</v>
      </c>
      <c r="G1094" s="1" t="s">
        <v>1009</v>
      </c>
      <c r="H1094" s="1" t="s">
        <v>34</v>
      </c>
      <c r="I1094" s="3">
        <v>693334</v>
      </c>
      <c r="J1094" s="3">
        <v>0</v>
      </c>
      <c r="K1094" s="1" t="s">
        <v>40</v>
      </c>
      <c r="L1094" s="1" t="s">
        <v>117</v>
      </c>
      <c r="M1094" s="1" t="s">
        <v>118</v>
      </c>
      <c r="N1094" s="1" t="s">
        <v>79</v>
      </c>
      <c r="O1094" s="1" t="s">
        <v>80</v>
      </c>
      <c r="P1094" s="1" t="s">
        <v>43</v>
      </c>
      <c r="Q1094" s="1" t="s">
        <v>43</v>
      </c>
      <c r="R1094" s="3">
        <v>0</v>
      </c>
      <c r="S1094" s="1" t="s">
        <v>44</v>
      </c>
      <c r="T1094" s="1" t="s">
        <v>45</v>
      </c>
      <c r="U1094" s="1" t="s">
        <v>1009</v>
      </c>
      <c r="V1094" s="1" t="s">
        <v>46</v>
      </c>
      <c r="W1094" s="1" t="s">
        <v>81</v>
      </c>
      <c r="X1094" s="1" t="s">
        <v>1620</v>
      </c>
      <c r="Y1094" s="1" t="s">
        <v>83</v>
      </c>
      <c r="Z1094" s="1" t="s">
        <v>84</v>
      </c>
      <c r="AA1094" s="1" t="s">
        <v>51</v>
      </c>
      <c r="AB1094" s="1" t="s">
        <v>1620</v>
      </c>
      <c r="AC1094" s="1" t="s">
        <v>37</v>
      </c>
    </row>
    <row r="1095" spans="1:29" hidden="1" x14ac:dyDescent="0.25">
      <c r="A1095" s="1" t="s">
        <v>33</v>
      </c>
      <c r="B1095" s="1" t="s">
        <v>34</v>
      </c>
      <c r="C1095" s="2">
        <v>45322</v>
      </c>
      <c r="D1095" s="1" t="s">
        <v>73</v>
      </c>
      <c r="E1095" s="1" t="s">
        <v>74</v>
      </c>
      <c r="F1095" s="1" t="s">
        <v>37</v>
      </c>
      <c r="G1095" s="1" t="s">
        <v>1009</v>
      </c>
      <c r="H1095" s="1" t="s">
        <v>34</v>
      </c>
      <c r="I1095" s="3">
        <v>760244</v>
      </c>
      <c r="J1095" s="3">
        <v>0</v>
      </c>
      <c r="K1095" s="1" t="s">
        <v>40</v>
      </c>
      <c r="L1095" s="1" t="s">
        <v>160</v>
      </c>
      <c r="M1095" s="1" t="s">
        <v>161</v>
      </c>
      <c r="N1095" s="1" t="s">
        <v>79</v>
      </c>
      <c r="O1095" s="1" t="s">
        <v>80</v>
      </c>
      <c r="P1095" s="1" t="s">
        <v>43</v>
      </c>
      <c r="Q1095" s="1" t="s">
        <v>43</v>
      </c>
      <c r="R1095" s="3">
        <v>0</v>
      </c>
      <c r="S1095" s="1" t="s">
        <v>44</v>
      </c>
      <c r="T1095" s="1" t="s">
        <v>45</v>
      </c>
      <c r="U1095" s="1" t="s">
        <v>1009</v>
      </c>
      <c r="V1095" s="1" t="s">
        <v>46</v>
      </c>
      <c r="W1095" s="1" t="s">
        <v>81</v>
      </c>
      <c r="X1095" s="1" t="s">
        <v>1620</v>
      </c>
      <c r="Y1095" s="1" t="s">
        <v>83</v>
      </c>
      <c r="Z1095" s="1" t="s">
        <v>84</v>
      </c>
      <c r="AA1095" s="1" t="s">
        <v>51</v>
      </c>
      <c r="AB1095" s="1" t="s">
        <v>1620</v>
      </c>
      <c r="AC1095" s="1" t="s">
        <v>37</v>
      </c>
    </row>
    <row r="1096" spans="1:29" hidden="1" x14ac:dyDescent="0.25">
      <c r="A1096" s="1" t="s">
        <v>33</v>
      </c>
      <c r="B1096" s="1" t="s">
        <v>34</v>
      </c>
      <c r="C1096" s="2">
        <v>45322</v>
      </c>
      <c r="D1096" s="1" t="s">
        <v>73</v>
      </c>
      <c r="E1096" s="1" t="s">
        <v>74</v>
      </c>
      <c r="F1096" s="1" t="s">
        <v>37</v>
      </c>
      <c r="G1096" s="1" t="s">
        <v>1009</v>
      </c>
      <c r="H1096" s="1" t="s">
        <v>34</v>
      </c>
      <c r="I1096" s="3">
        <v>303334</v>
      </c>
      <c r="J1096" s="3">
        <v>0</v>
      </c>
      <c r="K1096" s="1" t="s">
        <v>40</v>
      </c>
      <c r="L1096" s="1" t="s">
        <v>1623</v>
      </c>
      <c r="M1096" s="1" t="s">
        <v>1624</v>
      </c>
      <c r="N1096" s="1" t="s">
        <v>79</v>
      </c>
      <c r="O1096" s="1" t="s">
        <v>80</v>
      </c>
      <c r="P1096" s="1" t="s">
        <v>43</v>
      </c>
      <c r="Q1096" s="1" t="s">
        <v>43</v>
      </c>
      <c r="R1096" s="3">
        <v>0</v>
      </c>
      <c r="S1096" s="1" t="s">
        <v>44</v>
      </c>
      <c r="T1096" s="1" t="s">
        <v>45</v>
      </c>
      <c r="U1096" s="1" t="s">
        <v>1009</v>
      </c>
      <c r="V1096" s="1" t="s">
        <v>46</v>
      </c>
      <c r="W1096" s="1" t="s">
        <v>81</v>
      </c>
      <c r="X1096" s="1" t="s">
        <v>1620</v>
      </c>
      <c r="Y1096" s="1" t="s">
        <v>83</v>
      </c>
      <c r="Z1096" s="1" t="s">
        <v>84</v>
      </c>
      <c r="AA1096" s="1" t="s">
        <v>51</v>
      </c>
      <c r="AB1096" s="1" t="s">
        <v>1620</v>
      </c>
      <c r="AC1096" s="1" t="s">
        <v>37</v>
      </c>
    </row>
    <row r="1097" spans="1:29" hidden="1" x14ac:dyDescent="0.25">
      <c r="A1097" s="1" t="s">
        <v>33</v>
      </c>
      <c r="B1097" s="1" t="s">
        <v>34</v>
      </c>
      <c r="C1097" s="2">
        <v>45322</v>
      </c>
      <c r="D1097" s="1" t="s">
        <v>73</v>
      </c>
      <c r="E1097" s="1" t="s">
        <v>74</v>
      </c>
      <c r="F1097" s="1" t="s">
        <v>37</v>
      </c>
      <c r="G1097" s="1" t="s">
        <v>1009</v>
      </c>
      <c r="H1097" s="1" t="s">
        <v>34</v>
      </c>
      <c r="I1097" s="3">
        <v>182469</v>
      </c>
      <c r="J1097" s="3">
        <v>0</v>
      </c>
      <c r="K1097" s="1" t="s">
        <v>40</v>
      </c>
      <c r="L1097" s="1" t="s">
        <v>838</v>
      </c>
      <c r="M1097" s="1" t="s">
        <v>839</v>
      </c>
      <c r="N1097" s="1" t="s">
        <v>79</v>
      </c>
      <c r="O1097" s="1" t="s">
        <v>80</v>
      </c>
      <c r="P1097" s="1" t="s">
        <v>43</v>
      </c>
      <c r="Q1097" s="1" t="s">
        <v>43</v>
      </c>
      <c r="R1097" s="3">
        <v>0</v>
      </c>
      <c r="S1097" s="1" t="s">
        <v>44</v>
      </c>
      <c r="T1097" s="1" t="s">
        <v>45</v>
      </c>
      <c r="U1097" s="1" t="s">
        <v>1009</v>
      </c>
      <c r="V1097" s="1" t="s">
        <v>46</v>
      </c>
      <c r="W1097" s="1" t="s">
        <v>81</v>
      </c>
      <c r="X1097" s="1" t="s">
        <v>1620</v>
      </c>
      <c r="Y1097" s="1" t="s">
        <v>83</v>
      </c>
      <c r="Z1097" s="1" t="s">
        <v>84</v>
      </c>
      <c r="AA1097" s="1" t="s">
        <v>51</v>
      </c>
      <c r="AB1097" s="1" t="s">
        <v>1620</v>
      </c>
      <c r="AC1097" s="1" t="s">
        <v>37</v>
      </c>
    </row>
    <row r="1098" spans="1:29" hidden="1" x14ac:dyDescent="0.25">
      <c r="A1098" s="1" t="s">
        <v>33</v>
      </c>
      <c r="B1098" s="1" t="s">
        <v>34</v>
      </c>
      <c r="C1098" s="2">
        <v>45322</v>
      </c>
      <c r="D1098" s="1" t="s">
        <v>73</v>
      </c>
      <c r="E1098" s="1" t="s">
        <v>74</v>
      </c>
      <c r="F1098" s="1" t="s">
        <v>37</v>
      </c>
      <c r="G1098" s="1" t="s">
        <v>1009</v>
      </c>
      <c r="H1098" s="1" t="s">
        <v>34</v>
      </c>
      <c r="I1098" s="3">
        <v>216669</v>
      </c>
      <c r="J1098" s="3">
        <v>0</v>
      </c>
      <c r="K1098" s="1" t="s">
        <v>40</v>
      </c>
      <c r="L1098" s="1" t="s">
        <v>125</v>
      </c>
      <c r="M1098" s="1" t="s">
        <v>126</v>
      </c>
      <c r="N1098" s="1" t="s">
        <v>79</v>
      </c>
      <c r="O1098" s="1" t="s">
        <v>80</v>
      </c>
      <c r="P1098" s="1" t="s">
        <v>43</v>
      </c>
      <c r="Q1098" s="1" t="s">
        <v>43</v>
      </c>
      <c r="R1098" s="3">
        <v>0</v>
      </c>
      <c r="S1098" s="1" t="s">
        <v>44</v>
      </c>
      <c r="T1098" s="1" t="s">
        <v>45</v>
      </c>
      <c r="U1098" s="1" t="s">
        <v>1009</v>
      </c>
      <c r="V1098" s="1" t="s">
        <v>46</v>
      </c>
      <c r="W1098" s="1" t="s">
        <v>81</v>
      </c>
      <c r="X1098" s="1" t="s">
        <v>1620</v>
      </c>
      <c r="Y1098" s="1" t="s">
        <v>83</v>
      </c>
      <c r="Z1098" s="1" t="s">
        <v>84</v>
      </c>
      <c r="AA1098" s="1" t="s">
        <v>51</v>
      </c>
      <c r="AB1098" s="1" t="s">
        <v>1620</v>
      </c>
      <c r="AC1098" s="1" t="s">
        <v>37</v>
      </c>
    </row>
    <row r="1099" spans="1:29" hidden="1" x14ac:dyDescent="0.25">
      <c r="A1099" s="1" t="s">
        <v>33</v>
      </c>
      <c r="B1099" s="1" t="s">
        <v>34</v>
      </c>
      <c r="C1099" s="2">
        <v>45322</v>
      </c>
      <c r="D1099" s="1" t="s">
        <v>73</v>
      </c>
      <c r="E1099" s="1" t="s">
        <v>74</v>
      </c>
      <c r="F1099" s="1" t="s">
        <v>37</v>
      </c>
      <c r="G1099" s="1" t="s">
        <v>1009</v>
      </c>
      <c r="H1099" s="1" t="s">
        <v>34</v>
      </c>
      <c r="I1099" s="3">
        <v>520001</v>
      </c>
      <c r="J1099" s="3">
        <v>0</v>
      </c>
      <c r="K1099" s="1" t="s">
        <v>40</v>
      </c>
      <c r="L1099" s="1" t="s">
        <v>673</v>
      </c>
      <c r="M1099" s="1" t="s">
        <v>674</v>
      </c>
      <c r="N1099" s="1" t="s">
        <v>79</v>
      </c>
      <c r="O1099" s="1" t="s">
        <v>80</v>
      </c>
      <c r="P1099" s="1" t="s">
        <v>43</v>
      </c>
      <c r="Q1099" s="1" t="s">
        <v>43</v>
      </c>
      <c r="R1099" s="3">
        <v>0</v>
      </c>
      <c r="S1099" s="1" t="s">
        <v>44</v>
      </c>
      <c r="T1099" s="1" t="s">
        <v>45</v>
      </c>
      <c r="U1099" s="1" t="s">
        <v>1009</v>
      </c>
      <c r="V1099" s="1" t="s">
        <v>46</v>
      </c>
      <c r="W1099" s="1" t="s">
        <v>81</v>
      </c>
      <c r="X1099" s="1" t="s">
        <v>1620</v>
      </c>
      <c r="Y1099" s="1" t="s">
        <v>83</v>
      </c>
      <c r="Z1099" s="1" t="s">
        <v>84</v>
      </c>
      <c r="AA1099" s="1" t="s">
        <v>51</v>
      </c>
      <c r="AB1099" s="1" t="s">
        <v>1620</v>
      </c>
      <c r="AC1099" s="1" t="s">
        <v>37</v>
      </c>
    </row>
    <row r="1100" spans="1:29" hidden="1" x14ac:dyDescent="0.25">
      <c r="A1100" s="1" t="s">
        <v>33</v>
      </c>
      <c r="B1100" s="1" t="s">
        <v>34</v>
      </c>
      <c r="C1100" s="2">
        <v>45322</v>
      </c>
      <c r="D1100" s="1" t="s">
        <v>73</v>
      </c>
      <c r="E1100" s="1" t="s">
        <v>74</v>
      </c>
      <c r="F1100" s="1" t="s">
        <v>37</v>
      </c>
      <c r="G1100" s="1" t="s">
        <v>1009</v>
      </c>
      <c r="H1100" s="1" t="s">
        <v>34</v>
      </c>
      <c r="I1100" s="3">
        <v>43334</v>
      </c>
      <c r="J1100" s="3">
        <v>0</v>
      </c>
      <c r="K1100" s="1" t="s">
        <v>40</v>
      </c>
      <c r="L1100" s="1" t="s">
        <v>601</v>
      </c>
      <c r="M1100" s="1" t="s">
        <v>602</v>
      </c>
      <c r="N1100" s="1" t="s">
        <v>79</v>
      </c>
      <c r="O1100" s="1" t="s">
        <v>80</v>
      </c>
      <c r="P1100" s="1" t="s">
        <v>43</v>
      </c>
      <c r="Q1100" s="1" t="s">
        <v>43</v>
      </c>
      <c r="R1100" s="3">
        <v>0</v>
      </c>
      <c r="S1100" s="1" t="s">
        <v>44</v>
      </c>
      <c r="T1100" s="1" t="s">
        <v>45</v>
      </c>
      <c r="U1100" s="1" t="s">
        <v>1009</v>
      </c>
      <c r="V1100" s="1" t="s">
        <v>46</v>
      </c>
      <c r="W1100" s="1" t="s">
        <v>81</v>
      </c>
      <c r="X1100" s="1" t="s">
        <v>1620</v>
      </c>
      <c r="Y1100" s="1" t="s">
        <v>83</v>
      </c>
      <c r="Z1100" s="1" t="s">
        <v>84</v>
      </c>
      <c r="AA1100" s="1" t="s">
        <v>51</v>
      </c>
      <c r="AB1100" s="1" t="s">
        <v>1620</v>
      </c>
      <c r="AC1100" s="1" t="s">
        <v>37</v>
      </c>
    </row>
    <row r="1101" spans="1:29" hidden="1" x14ac:dyDescent="0.25">
      <c r="A1101" s="1" t="s">
        <v>33</v>
      </c>
      <c r="B1101" s="1" t="s">
        <v>34</v>
      </c>
      <c r="C1101" s="2">
        <v>45322</v>
      </c>
      <c r="D1101" s="1" t="s">
        <v>73</v>
      </c>
      <c r="E1101" s="1" t="s">
        <v>74</v>
      </c>
      <c r="F1101" s="1" t="s">
        <v>37</v>
      </c>
      <c r="G1101" s="1" t="s">
        <v>1009</v>
      </c>
      <c r="H1101" s="1" t="s">
        <v>34</v>
      </c>
      <c r="I1101" s="3">
        <v>438312</v>
      </c>
      <c r="J1101" s="3">
        <v>0</v>
      </c>
      <c r="K1101" s="1" t="s">
        <v>40</v>
      </c>
      <c r="L1101" s="1" t="s">
        <v>1625</v>
      </c>
      <c r="M1101" s="1" t="s">
        <v>749</v>
      </c>
      <c r="N1101" s="1" t="s">
        <v>79</v>
      </c>
      <c r="O1101" s="1" t="s">
        <v>80</v>
      </c>
      <c r="P1101" s="1" t="s">
        <v>43</v>
      </c>
      <c r="Q1101" s="1" t="s">
        <v>43</v>
      </c>
      <c r="R1101" s="3">
        <v>0</v>
      </c>
      <c r="S1101" s="1" t="s">
        <v>44</v>
      </c>
      <c r="T1101" s="1" t="s">
        <v>45</v>
      </c>
      <c r="U1101" s="1" t="s">
        <v>1009</v>
      </c>
      <c r="V1101" s="1" t="s">
        <v>46</v>
      </c>
      <c r="W1101" s="1" t="s">
        <v>81</v>
      </c>
      <c r="X1101" s="1" t="s">
        <v>1620</v>
      </c>
      <c r="Y1101" s="1" t="s">
        <v>83</v>
      </c>
      <c r="Z1101" s="1" t="s">
        <v>84</v>
      </c>
      <c r="AA1101" s="1" t="s">
        <v>51</v>
      </c>
      <c r="AB1101" s="1" t="s">
        <v>1620</v>
      </c>
      <c r="AC1101" s="1" t="s">
        <v>37</v>
      </c>
    </row>
    <row r="1102" spans="1:29" hidden="1" x14ac:dyDescent="0.25">
      <c r="A1102" s="1" t="s">
        <v>33</v>
      </c>
      <c r="B1102" s="1" t="s">
        <v>34</v>
      </c>
      <c r="C1102" s="2">
        <v>45322</v>
      </c>
      <c r="D1102" s="1" t="s">
        <v>73</v>
      </c>
      <c r="E1102" s="1" t="s">
        <v>74</v>
      </c>
      <c r="F1102" s="1" t="s">
        <v>37</v>
      </c>
      <c r="G1102" s="1" t="s">
        <v>1009</v>
      </c>
      <c r="H1102" s="1" t="s">
        <v>34</v>
      </c>
      <c r="I1102" s="3">
        <v>1109049</v>
      </c>
      <c r="J1102" s="3">
        <v>0</v>
      </c>
      <c r="K1102" s="1" t="s">
        <v>40</v>
      </c>
      <c r="L1102" s="1" t="s">
        <v>1610</v>
      </c>
      <c r="M1102" s="1" t="s">
        <v>1611</v>
      </c>
      <c r="N1102" s="1" t="s">
        <v>1075</v>
      </c>
      <c r="O1102" s="1" t="s">
        <v>1076</v>
      </c>
      <c r="P1102" s="1" t="s">
        <v>43</v>
      </c>
      <c r="Q1102" s="1" t="s">
        <v>43</v>
      </c>
      <c r="R1102" s="3">
        <v>0</v>
      </c>
      <c r="S1102" s="1" t="s">
        <v>44</v>
      </c>
      <c r="T1102" s="1" t="s">
        <v>45</v>
      </c>
      <c r="U1102" s="1" t="s">
        <v>1009</v>
      </c>
      <c r="V1102" s="1" t="s">
        <v>46</v>
      </c>
      <c r="W1102" s="1" t="s">
        <v>81</v>
      </c>
      <c r="X1102" s="1" t="s">
        <v>1620</v>
      </c>
      <c r="Y1102" s="1" t="s">
        <v>83</v>
      </c>
      <c r="Z1102" s="1" t="s">
        <v>84</v>
      </c>
      <c r="AA1102" s="1" t="s">
        <v>51</v>
      </c>
      <c r="AB1102" s="1" t="s">
        <v>1620</v>
      </c>
      <c r="AC1102" s="1" t="s">
        <v>37</v>
      </c>
    </row>
    <row r="1103" spans="1:29" hidden="1" x14ac:dyDescent="0.25">
      <c r="A1103" s="1" t="s">
        <v>33</v>
      </c>
      <c r="B1103" s="1" t="s">
        <v>34</v>
      </c>
      <c r="C1103" s="2">
        <v>45323</v>
      </c>
      <c r="D1103" s="1" t="s">
        <v>35</v>
      </c>
      <c r="E1103" s="1" t="s">
        <v>36</v>
      </c>
      <c r="F1103" s="1" t="s">
        <v>37</v>
      </c>
      <c r="G1103" s="1" t="s">
        <v>1626</v>
      </c>
      <c r="H1103" s="1" t="s">
        <v>1627</v>
      </c>
      <c r="I1103" s="3">
        <v>0</v>
      </c>
      <c r="J1103" s="3">
        <v>1283205</v>
      </c>
      <c r="K1103" s="1" t="s">
        <v>40</v>
      </c>
      <c r="L1103" s="1" t="s">
        <v>160</v>
      </c>
      <c r="M1103" s="1" t="s">
        <v>161</v>
      </c>
      <c r="N1103" s="1" t="s">
        <v>37</v>
      </c>
      <c r="O1103" s="1" t="s">
        <v>43</v>
      </c>
      <c r="P1103" s="1" t="s">
        <v>43</v>
      </c>
      <c r="Q1103" s="1" t="s">
        <v>43</v>
      </c>
      <c r="R1103" s="3">
        <v>0</v>
      </c>
      <c r="S1103" s="1" t="s">
        <v>44</v>
      </c>
      <c r="T1103" s="1" t="s">
        <v>45</v>
      </c>
      <c r="U1103" s="1" t="s">
        <v>1626</v>
      </c>
      <c r="V1103" s="1" t="s">
        <v>46</v>
      </c>
      <c r="W1103" s="1" t="s">
        <v>47</v>
      </c>
      <c r="X1103" s="1" t="s">
        <v>1628</v>
      </c>
      <c r="Y1103" s="1" t="s">
        <v>49</v>
      </c>
      <c r="Z1103" s="1" t="s">
        <v>50</v>
      </c>
      <c r="AA1103" s="1" t="s">
        <v>51</v>
      </c>
      <c r="AB1103" s="1" t="s">
        <v>1628</v>
      </c>
      <c r="AC1103" s="1" t="s">
        <v>37</v>
      </c>
    </row>
    <row r="1104" spans="1:29" hidden="1" x14ac:dyDescent="0.25">
      <c r="A1104" s="1" t="s">
        <v>33</v>
      </c>
      <c r="B1104" s="1" t="s">
        <v>34</v>
      </c>
      <c r="C1104" s="2">
        <v>45328</v>
      </c>
      <c r="D1104" s="1" t="s">
        <v>35</v>
      </c>
      <c r="E1104" s="1" t="s">
        <v>36</v>
      </c>
      <c r="F1104" s="1" t="s">
        <v>37</v>
      </c>
      <c r="G1104" s="1" t="s">
        <v>1629</v>
      </c>
      <c r="H1104" s="1" t="s">
        <v>1630</v>
      </c>
      <c r="I1104" s="3">
        <v>0</v>
      </c>
      <c r="J1104" s="3">
        <v>89162</v>
      </c>
      <c r="K1104" s="1" t="s">
        <v>40</v>
      </c>
      <c r="L1104" s="1" t="s">
        <v>773</v>
      </c>
      <c r="M1104" s="1" t="s">
        <v>774</v>
      </c>
      <c r="N1104" s="1" t="s">
        <v>37</v>
      </c>
      <c r="O1104" s="1" t="s">
        <v>43</v>
      </c>
      <c r="P1104" s="1" t="s">
        <v>43</v>
      </c>
      <c r="Q1104" s="1" t="s">
        <v>43</v>
      </c>
      <c r="R1104" s="3">
        <v>0</v>
      </c>
      <c r="S1104" s="1" t="s">
        <v>44</v>
      </c>
      <c r="T1104" s="1" t="s">
        <v>45</v>
      </c>
      <c r="U1104" s="1" t="s">
        <v>1629</v>
      </c>
      <c r="V1104" s="1" t="s">
        <v>46</v>
      </c>
      <c r="W1104" s="1" t="s">
        <v>47</v>
      </c>
      <c r="X1104" s="1" t="s">
        <v>1631</v>
      </c>
      <c r="Y1104" s="1" t="s">
        <v>49</v>
      </c>
      <c r="Z1104" s="1" t="s">
        <v>50</v>
      </c>
      <c r="AA1104" s="1" t="s">
        <v>51</v>
      </c>
      <c r="AB1104" s="1" t="s">
        <v>1631</v>
      </c>
      <c r="AC1104" s="1" t="s">
        <v>37</v>
      </c>
    </row>
    <row r="1105" spans="1:29" hidden="1" x14ac:dyDescent="0.25">
      <c r="A1105" s="1" t="s">
        <v>33</v>
      </c>
      <c r="B1105" s="1" t="s">
        <v>34</v>
      </c>
      <c r="C1105" s="2">
        <v>45330</v>
      </c>
      <c r="D1105" s="1" t="s">
        <v>35</v>
      </c>
      <c r="E1105" s="1" t="s">
        <v>36</v>
      </c>
      <c r="F1105" s="1" t="s">
        <v>37</v>
      </c>
      <c r="G1105" s="1" t="s">
        <v>1632</v>
      </c>
      <c r="H1105" s="1" t="s">
        <v>1633</v>
      </c>
      <c r="I1105" s="3">
        <v>0</v>
      </c>
      <c r="J1105" s="3">
        <v>573954</v>
      </c>
      <c r="K1105" s="1" t="s">
        <v>40</v>
      </c>
      <c r="L1105" s="1" t="s">
        <v>129</v>
      </c>
      <c r="M1105" s="1" t="s">
        <v>130</v>
      </c>
      <c r="N1105" s="1" t="s">
        <v>37</v>
      </c>
      <c r="O1105" s="1" t="s">
        <v>43</v>
      </c>
      <c r="P1105" s="1" t="s">
        <v>43</v>
      </c>
      <c r="Q1105" s="1" t="s">
        <v>43</v>
      </c>
      <c r="R1105" s="3">
        <v>0</v>
      </c>
      <c r="S1105" s="1" t="s">
        <v>44</v>
      </c>
      <c r="T1105" s="1" t="s">
        <v>45</v>
      </c>
      <c r="U1105" s="1" t="s">
        <v>1632</v>
      </c>
      <c r="V1105" s="1" t="s">
        <v>46</v>
      </c>
      <c r="W1105" s="1" t="s">
        <v>47</v>
      </c>
      <c r="X1105" s="1" t="s">
        <v>1634</v>
      </c>
      <c r="Y1105" s="1" t="s">
        <v>49</v>
      </c>
      <c r="Z1105" s="1" t="s">
        <v>50</v>
      </c>
      <c r="AA1105" s="1" t="s">
        <v>51</v>
      </c>
      <c r="AB1105" s="1" t="s">
        <v>1634</v>
      </c>
      <c r="AC1105" s="1" t="s">
        <v>37</v>
      </c>
    </row>
    <row r="1106" spans="1:29" hidden="1" x14ac:dyDescent="0.25">
      <c r="A1106" s="1" t="s">
        <v>33</v>
      </c>
      <c r="B1106" s="1" t="s">
        <v>34</v>
      </c>
      <c r="C1106" s="2">
        <v>45331</v>
      </c>
      <c r="D1106" s="1" t="s">
        <v>35</v>
      </c>
      <c r="E1106" s="1" t="s">
        <v>36</v>
      </c>
      <c r="F1106" s="1" t="s">
        <v>37</v>
      </c>
      <c r="G1106" s="1" t="s">
        <v>1635</v>
      </c>
      <c r="H1106" s="1" t="s">
        <v>1636</v>
      </c>
      <c r="I1106" s="3">
        <v>0</v>
      </c>
      <c r="J1106" s="3">
        <v>24705408</v>
      </c>
      <c r="K1106" s="1" t="s">
        <v>40</v>
      </c>
      <c r="L1106" s="1" t="s">
        <v>1455</v>
      </c>
      <c r="M1106" s="1" t="s">
        <v>1456</v>
      </c>
      <c r="N1106" s="1" t="s">
        <v>37</v>
      </c>
      <c r="O1106" s="1" t="s">
        <v>43</v>
      </c>
      <c r="P1106" s="1" t="s">
        <v>43</v>
      </c>
      <c r="Q1106" s="1" t="s">
        <v>43</v>
      </c>
      <c r="R1106" s="3">
        <v>0</v>
      </c>
      <c r="S1106" s="1" t="s">
        <v>44</v>
      </c>
      <c r="T1106" s="1" t="s">
        <v>45</v>
      </c>
      <c r="U1106" s="1" t="s">
        <v>1635</v>
      </c>
      <c r="V1106" s="1" t="s">
        <v>46</v>
      </c>
      <c r="W1106" s="1" t="s">
        <v>47</v>
      </c>
      <c r="X1106" s="1" t="s">
        <v>1637</v>
      </c>
      <c r="Y1106" s="1" t="s">
        <v>49</v>
      </c>
      <c r="Z1106" s="1" t="s">
        <v>50</v>
      </c>
      <c r="AA1106" s="1" t="s">
        <v>51</v>
      </c>
      <c r="AB1106" s="1" t="s">
        <v>1637</v>
      </c>
      <c r="AC1106" s="1" t="s">
        <v>37</v>
      </c>
    </row>
    <row r="1107" spans="1:29" hidden="1" x14ac:dyDescent="0.25">
      <c r="A1107" s="1" t="s">
        <v>33</v>
      </c>
      <c r="B1107" s="1" t="s">
        <v>34</v>
      </c>
      <c r="C1107" s="2">
        <v>45331</v>
      </c>
      <c r="D1107" s="1" t="s">
        <v>35</v>
      </c>
      <c r="E1107" s="1" t="s">
        <v>36</v>
      </c>
      <c r="F1107" s="1" t="s">
        <v>37</v>
      </c>
      <c r="G1107" s="1" t="s">
        <v>1638</v>
      </c>
      <c r="H1107" s="1" t="s">
        <v>1639</v>
      </c>
      <c r="I1107" s="3">
        <v>0</v>
      </c>
      <c r="J1107" s="3">
        <v>40517</v>
      </c>
      <c r="K1107" s="1" t="s">
        <v>40</v>
      </c>
      <c r="L1107" s="1" t="s">
        <v>721</v>
      </c>
      <c r="M1107" s="1" t="s">
        <v>722</v>
      </c>
      <c r="N1107" s="1" t="s">
        <v>37</v>
      </c>
      <c r="O1107" s="1" t="s">
        <v>43</v>
      </c>
      <c r="P1107" s="1" t="s">
        <v>43</v>
      </c>
      <c r="Q1107" s="1" t="s">
        <v>43</v>
      </c>
      <c r="R1107" s="3">
        <v>0</v>
      </c>
      <c r="S1107" s="1" t="s">
        <v>44</v>
      </c>
      <c r="T1107" s="1" t="s">
        <v>45</v>
      </c>
      <c r="U1107" s="1" t="s">
        <v>1638</v>
      </c>
      <c r="V1107" s="1" t="s">
        <v>46</v>
      </c>
      <c r="W1107" s="1" t="s">
        <v>47</v>
      </c>
      <c r="X1107" s="1" t="s">
        <v>1640</v>
      </c>
      <c r="Y1107" s="1" t="s">
        <v>49</v>
      </c>
      <c r="Z1107" s="1" t="s">
        <v>50</v>
      </c>
      <c r="AA1107" s="1" t="s">
        <v>51</v>
      </c>
      <c r="AB1107" s="1" t="s">
        <v>1640</v>
      </c>
      <c r="AC1107" s="1" t="s">
        <v>37</v>
      </c>
    </row>
    <row r="1108" spans="1:29" hidden="1" x14ac:dyDescent="0.25">
      <c r="A1108" s="1" t="s">
        <v>33</v>
      </c>
      <c r="B1108" s="1" t="s">
        <v>34</v>
      </c>
      <c r="C1108" s="2">
        <v>45331</v>
      </c>
      <c r="D1108" s="1" t="s">
        <v>35</v>
      </c>
      <c r="E1108" s="1" t="s">
        <v>36</v>
      </c>
      <c r="F1108" s="1" t="s">
        <v>37</v>
      </c>
      <c r="G1108" s="1" t="s">
        <v>1638</v>
      </c>
      <c r="H1108" s="1" t="s">
        <v>192</v>
      </c>
      <c r="I1108" s="3">
        <v>0</v>
      </c>
      <c r="J1108" s="3">
        <v>38667</v>
      </c>
      <c r="K1108" s="1" t="s">
        <v>40</v>
      </c>
      <c r="L1108" s="1" t="s">
        <v>115</v>
      </c>
      <c r="M1108" s="1" t="s">
        <v>116</v>
      </c>
      <c r="N1108" s="1" t="s">
        <v>37</v>
      </c>
      <c r="O1108" s="1" t="s">
        <v>43</v>
      </c>
      <c r="P1108" s="1" t="s">
        <v>43</v>
      </c>
      <c r="Q1108" s="1" t="s">
        <v>43</v>
      </c>
      <c r="R1108" s="3">
        <v>0</v>
      </c>
      <c r="S1108" s="1" t="s">
        <v>44</v>
      </c>
      <c r="T1108" s="1" t="s">
        <v>45</v>
      </c>
      <c r="U1108" s="1" t="s">
        <v>1638</v>
      </c>
      <c r="V1108" s="1" t="s">
        <v>46</v>
      </c>
      <c r="W1108" s="1" t="s">
        <v>47</v>
      </c>
      <c r="X1108" s="1" t="s">
        <v>1640</v>
      </c>
      <c r="Y1108" s="1" t="s">
        <v>49</v>
      </c>
      <c r="Z1108" s="1" t="s">
        <v>50</v>
      </c>
      <c r="AA1108" s="1" t="s">
        <v>51</v>
      </c>
      <c r="AB1108" s="1" t="s">
        <v>1640</v>
      </c>
      <c r="AC1108" s="1" t="s">
        <v>37</v>
      </c>
    </row>
    <row r="1109" spans="1:29" hidden="1" x14ac:dyDescent="0.25">
      <c r="A1109" s="1" t="s">
        <v>33</v>
      </c>
      <c r="B1109" s="1" t="s">
        <v>34</v>
      </c>
      <c r="C1109" s="2">
        <v>45336</v>
      </c>
      <c r="D1109" s="1" t="s">
        <v>35</v>
      </c>
      <c r="E1109" s="1" t="s">
        <v>36</v>
      </c>
      <c r="F1109" s="1" t="s">
        <v>37</v>
      </c>
      <c r="G1109" s="1" t="s">
        <v>1641</v>
      </c>
      <c r="H1109" s="1" t="s">
        <v>1642</v>
      </c>
      <c r="I1109" s="3">
        <v>0</v>
      </c>
      <c r="J1109" s="3">
        <v>2822667</v>
      </c>
      <c r="K1109" s="1" t="s">
        <v>40</v>
      </c>
      <c r="L1109" s="1" t="s">
        <v>470</v>
      </c>
      <c r="M1109" s="1" t="s">
        <v>471</v>
      </c>
      <c r="N1109" s="1" t="s">
        <v>37</v>
      </c>
      <c r="O1109" s="1" t="s">
        <v>43</v>
      </c>
      <c r="P1109" s="1" t="s">
        <v>43</v>
      </c>
      <c r="Q1109" s="1" t="s">
        <v>43</v>
      </c>
      <c r="R1109" s="3">
        <v>0</v>
      </c>
      <c r="S1109" s="1" t="s">
        <v>44</v>
      </c>
      <c r="T1109" s="1" t="s">
        <v>45</v>
      </c>
      <c r="U1109" s="1" t="s">
        <v>1641</v>
      </c>
      <c r="V1109" s="1" t="s">
        <v>46</v>
      </c>
      <c r="W1109" s="1" t="s">
        <v>47</v>
      </c>
      <c r="X1109" s="1" t="s">
        <v>1643</v>
      </c>
      <c r="Y1109" s="1" t="s">
        <v>49</v>
      </c>
      <c r="Z1109" s="1" t="s">
        <v>50</v>
      </c>
      <c r="AA1109" s="1" t="s">
        <v>51</v>
      </c>
      <c r="AB1109" s="1" t="s">
        <v>1643</v>
      </c>
      <c r="AC1109" s="1" t="s">
        <v>37</v>
      </c>
    </row>
    <row r="1110" spans="1:29" hidden="1" x14ac:dyDescent="0.25">
      <c r="A1110" s="1" t="s">
        <v>33</v>
      </c>
      <c r="B1110" s="1" t="s">
        <v>34</v>
      </c>
      <c r="C1110" s="2">
        <v>45337</v>
      </c>
      <c r="D1110" s="1" t="s">
        <v>35</v>
      </c>
      <c r="E1110" s="1" t="s">
        <v>36</v>
      </c>
      <c r="F1110" s="1" t="s">
        <v>37</v>
      </c>
      <c r="G1110" s="1" t="s">
        <v>1644</v>
      </c>
      <c r="H1110" s="1" t="s">
        <v>1645</v>
      </c>
      <c r="I1110" s="3">
        <v>0</v>
      </c>
      <c r="J1110" s="3">
        <v>780001</v>
      </c>
      <c r="K1110" s="1" t="s">
        <v>40</v>
      </c>
      <c r="L1110" s="1" t="s">
        <v>1623</v>
      </c>
      <c r="M1110" s="1" t="s">
        <v>1624</v>
      </c>
      <c r="N1110" s="1" t="s">
        <v>37</v>
      </c>
      <c r="O1110" s="1" t="s">
        <v>43</v>
      </c>
      <c r="P1110" s="1" t="s">
        <v>43</v>
      </c>
      <c r="Q1110" s="1" t="s">
        <v>43</v>
      </c>
      <c r="R1110" s="3">
        <v>0</v>
      </c>
      <c r="S1110" s="1" t="s">
        <v>44</v>
      </c>
      <c r="T1110" s="1" t="s">
        <v>45</v>
      </c>
      <c r="U1110" s="1" t="s">
        <v>1644</v>
      </c>
      <c r="V1110" s="1" t="s">
        <v>46</v>
      </c>
      <c r="W1110" s="1" t="s">
        <v>47</v>
      </c>
      <c r="X1110" s="1" t="s">
        <v>1646</v>
      </c>
      <c r="Y1110" s="1" t="s">
        <v>49</v>
      </c>
      <c r="Z1110" s="1" t="s">
        <v>50</v>
      </c>
      <c r="AA1110" s="1" t="s">
        <v>51</v>
      </c>
      <c r="AB1110" s="1" t="s">
        <v>1646</v>
      </c>
      <c r="AC1110" s="1" t="s">
        <v>37</v>
      </c>
    </row>
    <row r="1111" spans="1:29" hidden="1" x14ac:dyDescent="0.25">
      <c r="A1111" s="1" t="s">
        <v>33</v>
      </c>
      <c r="B1111" s="1" t="s">
        <v>34</v>
      </c>
      <c r="C1111" s="2">
        <v>45337</v>
      </c>
      <c r="D1111" s="1" t="s">
        <v>35</v>
      </c>
      <c r="E1111" s="1" t="s">
        <v>36</v>
      </c>
      <c r="F1111" s="1" t="s">
        <v>37</v>
      </c>
      <c r="G1111" s="1" t="s">
        <v>1644</v>
      </c>
      <c r="H1111" s="1" t="s">
        <v>192</v>
      </c>
      <c r="I1111" s="3">
        <v>0</v>
      </c>
      <c r="J1111" s="3">
        <v>303334</v>
      </c>
      <c r="K1111" s="1" t="s">
        <v>40</v>
      </c>
      <c r="L1111" s="1" t="s">
        <v>838</v>
      </c>
      <c r="M1111" s="1" t="s">
        <v>839</v>
      </c>
      <c r="N1111" s="1" t="s">
        <v>37</v>
      </c>
      <c r="O1111" s="1" t="s">
        <v>43</v>
      </c>
      <c r="P1111" s="1" t="s">
        <v>43</v>
      </c>
      <c r="Q1111" s="1" t="s">
        <v>43</v>
      </c>
      <c r="R1111" s="3">
        <v>0</v>
      </c>
      <c r="S1111" s="1" t="s">
        <v>44</v>
      </c>
      <c r="T1111" s="1" t="s">
        <v>45</v>
      </c>
      <c r="U1111" s="1" t="s">
        <v>1644</v>
      </c>
      <c r="V1111" s="1" t="s">
        <v>46</v>
      </c>
      <c r="W1111" s="1" t="s">
        <v>47</v>
      </c>
      <c r="X1111" s="1" t="s">
        <v>1646</v>
      </c>
      <c r="Y1111" s="1" t="s">
        <v>49</v>
      </c>
      <c r="Z1111" s="1" t="s">
        <v>50</v>
      </c>
      <c r="AA1111" s="1" t="s">
        <v>51</v>
      </c>
      <c r="AB1111" s="1" t="s">
        <v>1646</v>
      </c>
      <c r="AC1111" s="1" t="s">
        <v>37</v>
      </c>
    </row>
    <row r="1112" spans="1:29" hidden="1" x14ac:dyDescent="0.25">
      <c r="A1112" s="1" t="s">
        <v>33</v>
      </c>
      <c r="B1112" s="1" t="s">
        <v>34</v>
      </c>
      <c r="C1112" s="2">
        <v>45337</v>
      </c>
      <c r="D1112" s="1" t="s">
        <v>35</v>
      </c>
      <c r="E1112" s="1" t="s">
        <v>36</v>
      </c>
      <c r="F1112" s="1" t="s">
        <v>37</v>
      </c>
      <c r="G1112" s="1" t="s">
        <v>1644</v>
      </c>
      <c r="H1112" s="1" t="s">
        <v>192</v>
      </c>
      <c r="I1112" s="3">
        <v>0</v>
      </c>
      <c r="J1112" s="3">
        <v>43334</v>
      </c>
      <c r="K1112" s="1" t="s">
        <v>40</v>
      </c>
      <c r="L1112" s="1" t="s">
        <v>669</v>
      </c>
      <c r="M1112" s="1" t="s">
        <v>670</v>
      </c>
      <c r="N1112" s="1" t="s">
        <v>37</v>
      </c>
      <c r="O1112" s="1" t="s">
        <v>43</v>
      </c>
      <c r="P1112" s="1" t="s">
        <v>43</v>
      </c>
      <c r="Q1112" s="1" t="s">
        <v>43</v>
      </c>
      <c r="R1112" s="3">
        <v>0</v>
      </c>
      <c r="S1112" s="1" t="s">
        <v>44</v>
      </c>
      <c r="T1112" s="1" t="s">
        <v>45</v>
      </c>
      <c r="U1112" s="1" t="s">
        <v>1644</v>
      </c>
      <c r="V1112" s="1" t="s">
        <v>46</v>
      </c>
      <c r="W1112" s="1" t="s">
        <v>47</v>
      </c>
      <c r="X1112" s="1" t="s">
        <v>1646</v>
      </c>
      <c r="Y1112" s="1" t="s">
        <v>49</v>
      </c>
      <c r="Z1112" s="1" t="s">
        <v>50</v>
      </c>
      <c r="AA1112" s="1" t="s">
        <v>51</v>
      </c>
      <c r="AB1112" s="1" t="s">
        <v>1646</v>
      </c>
      <c r="AC1112" s="1" t="s">
        <v>37</v>
      </c>
    </row>
    <row r="1113" spans="1:29" hidden="1" x14ac:dyDescent="0.25">
      <c r="A1113" s="1" t="s">
        <v>33</v>
      </c>
      <c r="B1113" s="1" t="s">
        <v>34</v>
      </c>
      <c r="C1113" s="2">
        <v>45337</v>
      </c>
      <c r="D1113" s="1" t="s">
        <v>35</v>
      </c>
      <c r="E1113" s="1" t="s">
        <v>36</v>
      </c>
      <c r="F1113" s="1" t="s">
        <v>37</v>
      </c>
      <c r="G1113" s="1" t="s">
        <v>1647</v>
      </c>
      <c r="H1113" s="1" t="s">
        <v>1648</v>
      </c>
      <c r="I1113" s="3">
        <v>0</v>
      </c>
      <c r="J1113" s="3">
        <v>116000</v>
      </c>
      <c r="K1113" s="1" t="s">
        <v>40</v>
      </c>
      <c r="L1113" s="1" t="s">
        <v>838</v>
      </c>
      <c r="M1113" s="1" t="s">
        <v>839</v>
      </c>
      <c r="N1113" s="1" t="s">
        <v>37</v>
      </c>
      <c r="O1113" s="1" t="s">
        <v>43</v>
      </c>
      <c r="P1113" s="1" t="s">
        <v>43</v>
      </c>
      <c r="Q1113" s="1" t="s">
        <v>43</v>
      </c>
      <c r="R1113" s="3">
        <v>0</v>
      </c>
      <c r="S1113" s="1" t="s">
        <v>44</v>
      </c>
      <c r="T1113" s="1" t="s">
        <v>45</v>
      </c>
      <c r="U1113" s="1" t="s">
        <v>1647</v>
      </c>
      <c r="V1113" s="1" t="s">
        <v>46</v>
      </c>
      <c r="W1113" s="1" t="s">
        <v>47</v>
      </c>
      <c r="X1113" s="1" t="s">
        <v>1649</v>
      </c>
      <c r="Y1113" s="1" t="s">
        <v>49</v>
      </c>
      <c r="Z1113" s="1" t="s">
        <v>50</v>
      </c>
      <c r="AA1113" s="1" t="s">
        <v>51</v>
      </c>
      <c r="AB1113" s="1" t="s">
        <v>1649</v>
      </c>
      <c r="AC1113" s="1" t="s">
        <v>37</v>
      </c>
    </row>
    <row r="1114" spans="1:29" hidden="1" x14ac:dyDescent="0.25">
      <c r="A1114" s="1" t="s">
        <v>33</v>
      </c>
      <c r="B1114" s="1" t="s">
        <v>34</v>
      </c>
      <c r="C1114" s="2">
        <v>45337</v>
      </c>
      <c r="D1114" s="1" t="s">
        <v>35</v>
      </c>
      <c r="E1114" s="1" t="s">
        <v>36</v>
      </c>
      <c r="F1114" s="1" t="s">
        <v>37</v>
      </c>
      <c r="G1114" s="1" t="s">
        <v>1650</v>
      </c>
      <c r="H1114" s="1" t="s">
        <v>1651</v>
      </c>
      <c r="I1114" s="3">
        <v>0</v>
      </c>
      <c r="J1114" s="3">
        <v>38667</v>
      </c>
      <c r="K1114" s="1" t="s">
        <v>40</v>
      </c>
      <c r="L1114" s="1" t="s">
        <v>838</v>
      </c>
      <c r="M1114" s="1" t="s">
        <v>839</v>
      </c>
      <c r="N1114" s="1" t="s">
        <v>37</v>
      </c>
      <c r="O1114" s="1" t="s">
        <v>43</v>
      </c>
      <c r="P1114" s="1" t="s">
        <v>43</v>
      </c>
      <c r="Q1114" s="1" t="s">
        <v>43</v>
      </c>
      <c r="R1114" s="3">
        <v>0</v>
      </c>
      <c r="S1114" s="1" t="s">
        <v>44</v>
      </c>
      <c r="T1114" s="1" t="s">
        <v>45</v>
      </c>
      <c r="U1114" s="1" t="s">
        <v>1650</v>
      </c>
      <c r="V1114" s="1" t="s">
        <v>46</v>
      </c>
      <c r="W1114" s="1" t="s">
        <v>47</v>
      </c>
      <c r="X1114" s="1" t="s">
        <v>1652</v>
      </c>
      <c r="Y1114" s="1" t="s">
        <v>49</v>
      </c>
      <c r="Z1114" s="1" t="s">
        <v>50</v>
      </c>
      <c r="AA1114" s="1" t="s">
        <v>51</v>
      </c>
      <c r="AB1114" s="1" t="s">
        <v>1652</v>
      </c>
      <c r="AC1114" s="1" t="s">
        <v>37</v>
      </c>
    </row>
    <row r="1115" spans="1:29" hidden="1" x14ac:dyDescent="0.25">
      <c r="A1115" s="1" t="s">
        <v>33</v>
      </c>
      <c r="B1115" s="1" t="s">
        <v>34</v>
      </c>
      <c r="C1115" s="2">
        <v>45338</v>
      </c>
      <c r="D1115" s="1" t="s">
        <v>35</v>
      </c>
      <c r="E1115" s="1" t="s">
        <v>36</v>
      </c>
      <c r="F1115" s="1" t="s">
        <v>37</v>
      </c>
      <c r="G1115" s="1" t="s">
        <v>1653</v>
      </c>
      <c r="H1115" s="1" t="s">
        <v>1654</v>
      </c>
      <c r="I1115" s="3">
        <v>0</v>
      </c>
      <c r="J1115" s="3">
        <v>154668</v>
      </c>
      <c r="K1115" s="1" t="s">
        <v>40</v>
      </c>
      <c r="L1115" s="1" t="s">
        <v>440</v>
      </c>
      <c r="M1115" s="1" t="s">
        <v>441</v>
      </c>
      <c r="N1115" s="1" t="s">
        <v>37</v>
      </c>
      <c r="O1115" s="1" t="s">
        <v>43</v>
      </c>
      <c r="P1115" s="1" t="s">
        <v>43</v>
      </c>
      <c r="Q1115" s="1" t="s">
        <v>43</v>
      </c>
      <c r="R1115" s="3">
        <v>0</v>
      </c>
      <c r="S1115" s="1" t="s">
        <v>44</v>
      </c>
      <c r="T1115" s="1" t="s">
        <v>45</v>
      </c>
      <c r="U1115" s="1" t="s">
        <v>1653</v>
      </c>
      <c r="V1115" s="1" t="s">
        <v>46</v>
      </c>
      <c r="W1115" s="1" t="s">
        <v>47</v>
      </c>
      <c r="X1115" s="1" t="s">
        <v>1655</v>
      </c>
      <c r="Y1115" s="1" t="s">
        <v>49</v>
      </c>
      <c r="Z1115" s="1" t="s">
        <v>50</v>
      </c>
      <c r="AA1115" s="1" t="s">
        <v>51</v>
      </c>
      <c r="AB1115" s="1" t="s">
        <v>1655</v>
      </c>
      <c r="AC1115" s="1" t="s">
        <v>37</v>
      </c>
    </row>
    <row r="1116" spans="1:29" hidden="1" x14ac:dyDescent="0.25">
      <c r="A1116" s="1" t="s">
        <v>33</v>
      </c>
      <c r="B1116" s="1" t="s">
        <v>34</v>
      </c>
      <c r="C1116" s="2">
        <v>45338</v>
      </c>
      <c r="D1116" s="1" t="s">
        <v>35</v>
      </c>
      <c r="E1116" s="1" t="s">
        <v>36</v>
      </c>
      <c r="F1116" s="1" t="s">
        <v>37</v>
      </c>
      <c r="G1116" s="1" t="s">
        <v>1653</v>
      </c>
      <c r="H1116" s="1" t="s">
        <v>192</v>
      </c>
      <c r="I1116" s="3">
        <v>0</v>
      </c>
      <c r="J1116" s="3">
        <v>38667</v>
      </c>
      <c r="K1116" s="1" t="s">
        <v>40</v>
      </c>
      <c r="L1116" s="1" t="s">
        <v>168</v>
      </c>
      <c r="M1116" s="1" t="s">
        <v>169</v>
      </c>
      <c r="N1116" s="1" t="s">
        <v>37</v>
      </c>
      <c r="O1116" s="1" t="s">
        <v>43</v>
      </c>
      <c r="P1116" s="1" t="s">
        <v>43</v>
      </c>
      <c r="Q1116" s="1" t="s">
        <v>43</v>
      </c>
      <c r="R1116" s="3">
        <v>0</v>
      </c>
      <c r="S1116" s="1" t="s">
        <v>44</v>
      </c>
      <c r="T1116" s="1" t="s">
        <v>45</v>
      </c>
      <c r="U1116" s="1" t="s">
        <v>1653</v>
      </c>
      <c r="V1116" s="1" t="s">
        <v>46</v>
      </c>
      <c r="W1116" s="1" t="s">
        <v>47</v>
      </c>
      <c r="X1116" s="1" t="s">
        <v>1655</v>
      </c>
      <c r="Y1116" s="1" t="s">
        <v>49</v>
      </c>
      <c r="Z1116" s="1" t="s">
        <v>50</v>
      </c>
      <c r="AA1116" s="1" t="s">
        <v>51</v>
      </c>
      <c r="AB1116" s="1" t="s">
        <v>1655</v>
      </c>
      <c r="AC1116" s="1" t="s">
        <v>37</v>
      </c>
    </row>
    <row r="1117" spans="1:29" hidden="1" x14ac:dyDescent="0.25">
      <c r="A1117" s="1" t="s">
        <v>33</v>
      </c>
      <c r="B1117" s="1" t="s">
        <v>34</v>
      </c>
      <c r="C1117" s="2">
        <v>45338</v>
      </c>
      <c r="D1117" s="1" t="s">
        <v>35</v>
      </c>
      <c r="E1117" s="1" t="s">
        <v>36</v>
      </c>
      <c r="F1117" s="1" t="s">
        <v>37</v>
      </c>
      <c r="G1117" s="1" t="s">
        <v>1653</v>
      </c>
      <c r="H1117" s="1" t="s">
        <v>192</v>
      </c>
      <c r="I1117" s="3">
        <v>0</v>
      </c>
      <c r="J1117" s="3">
        <v>46786</v>
      </c>
      <c r="K1117" s="1" t="s">
        <v>40</v>
      </c>
      <c r="L1117" s="1" t="s">
        <v>656</v>
      </c>
      <c r="M1117" s="1" t="s">
        <v>657</v>
      </c>
      <c r="N1117" s="1" t="s">
        <v>37</v>
      </c>
      <c r="O1117" s="1" t="s">
        <v>43</v>
      </c>
      <c r="P1117" s="1" t="s">
        <v>43</v>
      </c>
      <c r="Q1117" s="1" t="s">
        <v>43</v>
      </c>
      <c r="R1117" s="3">
        <v>0</v>
      </c>
      <c r="S1117" s="1" t="s">
        <v>44</v>
      </c>
      <c r="T1117" s="1" t="s">
        <v>45</v>
      </c>
      <c r="U1117" s="1" t="s">
        <v>1653</v>
      </c>
      <c r="V1117" s="1" t="s">
        <v>46</v>
      </c>
      <c r="W1117" s="1" t="s">
        <v>47</v>
      </c>
      <c r="X1117" s="1" t="s">
        <v>1655</v>
      </c>
      <c r="Y1117" s="1" t="s">
        <v>49</v>
      </c>
      <c r="Z1117" s="1" t="s">
        <v>50</v>
      </c>
      <c r="AA1117" s="1" t="s">
        <v>51</v>
      </c>
      <c r="AB1117" s="1" t="s">
        <v>1655</v>
      </c>
      <c r="AC1117" s="1" t="s">
        <v>37</v>
      </c>
    </row>
    <row r="1118" spans="1:29" hidden="1" x14ac:dyDescent="0.25">
      <c r="A1118" s="1" t="s">
        <v>33</v>
      </c>
      <c r="B1118" s="1" t="s">
        <v>34</v>
      </c>
      <c r="C1118" s="2">
        <v>45338</v>
      </c>
      <c r="D1118" s="1" t="s">
        <v>35</v>
      </c>
      <c r="E1118" s="1" t="s">
        <v>36</v>
      </c>
      <c r="F1118" s="1" t="s">
        <v>37</v>
      </c>
      <c r="G1118" s="1" t="s">
        <v>1653</v>
      </c>
      <c r="H1118" s="1" t="s">
        <v>192</v>
      </c>
      <c r="I1118" s="3">
        <v>0</v>
      </c>
      <c r="J1118" s="3">
        <v>82276</v>
      </c>
      <c r="K1118" s="1" t="s">
        <v>40</v>
      </c>
      <c r="L1118" s="1" t="s">
        <v>731</v>
      </c>
      <c r="M1118" s="1" t="s">
        <v>732</v>
      </c>
      <c r="N1118" s="1" t="s">
        <v>37</v>
      </c>
      <c r="O1118" s="1" t="s">
        <v>43</v>
      </c>
      <c r="P1118" s="1" t="s">
        <v>43</v>
      </c>
      <c r="Q1118" s="1" t="s">
        <v>43</v>
      </c>
      <c r="R1118" s="3">
        <v>0</v>
      </c>
      <c r="S1118" s="1" t="s">
        <v>44</v>
      </c>
      <c r="T1118" s="1" t="s">
        <v>45</v>
      </c>
      <c r="U1118" s="1" t="s">
        <v>1653</v>
      </c>
      <c r="V1118" s="1" t="s">
        <v>46</v>
      </c>
      <c r="W1118" s="1" t="s">
        <v>47</v>
      </c>
      <c r="X1118" s="1" t="s">
        <v>1655</v>
      </c>
      <c r="Y1118" s="1" t="s">
        <v>49</v>
      </c>
      <c r="Z1118" s="1" t="s">
        <v>50</v>
      </c>
      <c r="AA1118" s="1" t="s">
        <v>51</v>
      </c>
      <c r="AB1118" s="1" t="s">
        <v>1655</v>
      </c>
      <c r="AC1118" s="1" t="s">
        <v>37</v>
      </c>
    </row>
    <row r="1119" spans="1:29" hidden="1" x14ac:dyDescent="0.25">
      <c r="A1119" s="1" t="s">
        <v>33</v>
      </c>
      <c r="B1119" s="1" t="s">
        <v>34</v>
      </c>
      <c r="C1119" s="2">
        <v>45338</v>
      </c>
      <c r="D1119" s="1" t="s">
        <v>35</v>
      </c>
      <c r="E1119" s="1" t="s">
        <v>36</v>
      </c>
      <c r="F1119" s="1" t="s">
        <v>37</v>
      </c>
      <c r="G1119" s="1" t="s">
        <v>1653</v>
      </c>
      <c r="H1119" s="1" t="s">
        <v>192</v>
      </c>
      <c r="I1119" s="3">
        <v>0</v>
      </c>
      <c r="J1119" s="3">
        <v>124000</v>
      </c>
      <c r="K1119" s="1" t="s">
        <v>40</v>
      </c>
      <c r="L1119" s="1" t="s">
        <v>1560</v>
      </c>
      <c r="M1119" s="1" t="s">
        <v>827</v>
      </c>
      <c r="N1119" s="1" t="s">
        <v>37</v>
      </c>
      <c r="O1119" s="1" t="s">
        <v>43</v>
      </c>
      <c r="P1119" s="1" t="s">
        <v>43</v>
      </c>
      <c r="Q1119" s="1" t="s">
        <v>43</v>
      </c>
      <c r="R1119" s="3">
        <v>0</v>
      </c>
      <c r="S1119" s="1" t="s">
        <v>44</v>
      </c>
      <c r="T1119" s="1" t="s">
        <v>45</v>
      </c>
      <c r="U1119" s="1" t="s">
        <v>1653</v>
      </c>
      <c r="V1119" s="1" t="s">
        <v>46</v>
      </c>
      <c r="W1119" s="1" t="s">
        <v>47</v>
      </c>
      <c r="X1119" s="1" t="s">
        <v>1655</v>
      </c>
      <c r="Y1119" s="1" t="s">
        <v>49</v>
      </c>
      <c r="Z1119" s="1" t="s">
        <v>50</v>
      </c>
      <c r="AA1119" s="1" t="s">
        <v>51</v>
      </c>
      <c r="AB1119" s="1" t="s">
        <v>1655</v>
      </c>
      <c r="AC1119" s="1" t="s">
        <v>37</v>
      </c>
    </row>
    <row r="1120" spans="1:29" hidden="1" x14ac:dyDescent="0.25">
      <c r="A1120" s="1" t="s">
        <v>33</v>
      </c>
      <c r="B1120" s="1" t="s">
        <v>34</v>
      </c>
      <c r="C1120" s="2">
        <v>45338</v>
      </c>
      <c r="D1120" s="1" t="s">
        <v>35</v>
      </c>
      <c r="E1120" s="1" t="s">
        <v>36</v>
      </c>
      <c r="F1120" s="1" t="s">
        <v>37</v>
      </c>
      <c r="G1120" s="1" t="s">
        <v>1653</v>
      </c>
      <c r="H1120" s="1" t="s">
        <v>192</v>
      </c>
      <c r="I1120" s="3">
        <v>0</v>
      </c>
      <c r="J1120" s="3">
        <v>38667</v>
      </c>
      <c r="K1120" s="1" t="s">
        <v>40</v>
      </c>
      <c r="L1120" s="1" t="s">
        <v>440</v>
      </c>
      <c r="M1120" s="1" t="s">
        <v>441</v>
      </c>
      <c r="N1120" s="1" t="s">
        <v>37</v>
      </c>
      <c r="O1120" s="1" t="s">
        <v>43</v>
      </c>
      <c r="P1120" s="1" t="s">
        <v>43</v>
      </c>
      <c r="Q1120" s="1" t="s">
        <v>43</v>
      </c>
      <c r="R1120" s="3">
        <v>0</v>
      </c>
      <c r="S1120" s="1" t="s">
        <v>44</v>
      </c>
      <c r="T1120" s="1" t="s">
        <v>45</v>
      </c>
      <c r="U1120" s="1" t="s">
        <v>1653</v>
      </c>
      <c r="V1120" s="1" t="s">
        <v>46</v>
      </c>
      <c r="W1120" s="1" t="s">
        <v>47</v>
      </c>
      <c r="X1120" s="1" t="s">
        <v>1655</v>
      </c>
      <c r="Y1120" s="1" t="s">
        <v>49</v>
      </c>
      <c r="Z1120" s="1" t="s">
        <v>50</v>
      </c>
      <c r="AA1120" s="1" t="s">
        <v>51</v>
      </c>
      <c r="AB1120" s="1" t="s">
        <v>1655</v>
      </c>
      <c r="AC1120" s="1" t="s">
        <v>37</v>
      </c>
    </row>
    <row r="1121" spans="1:29" hidden="1" x14ac:dyDescent="0.25">
      <c r="A1121" s="1" t="s">
        <v>33</v>
      </c>
      <c r="B1121" s="1" t="s">
        <v>34</v>
      </c>
      <c r="C1121" s="2">
        <v>45338</v>
      </c>
      <c r="D1121" s="1" t="s">
        <v>35</v>
      </c>
      <c r="E1121" s="1" t="s">
        <v>36</v>
      </c>
      <c r="F1121" s="1" t="s">
        <v>37</v>
      </c>
      <c r="G1121" s="1" t="s">
        <v>1653</v>
      </c>
      <c r="H1121" s="1" t="s">
        <v>192</v>
      </c>
      <c r="I1121" s="3">
        <v>0</v>
      </c>
      <c r="J1121" s="3">
        <v>196972</v>
      </c>
      <c r="K1121" s="1" t="s">
        <v>40</v>
      </c>
      <c r="L1121" s="1" t="s">
        <v>168</v>
      </c>
      <c r="M1121" s="1" t="s">
        <v>169</v>
      </c>
      <c r="N1121" s="1" t="s">
        <v>37</v>
      </c>
      <c r="O1121" s="1" t="s">
        <v>43</v>
      </c>
      <c r="P1121" s="1" t="s">
        <v>43</v>
      </c>
      <c r="Q1121" s="1" t="s">
        <v>43</v>
      </c>
      <c r="R1121" s="3">
        <v>0</v>
      </c>
      <c r="S1121" s="1" t="s">
        <v>44</v>
      </c>
      <c r="T1121" s="1" t="s">
        <v>45</v>
      </c>
      <c r="U1121" s="1" t="s">
        <v>1653</v>
      </c>
      <c r="V1121" s="1" t="s">
        <v>46</v>
      </c>
      <c r="W1121" s="1" t="s">
        <v>47</v>
      </c>
      <c r="X1121" s="1" t="s">
        <v>1655</v>
      </c>
      <c r="Y1121" s="1" t="s">
        <v>49</v>
      </c>
      <c r="Z1121" s="1" t="s">
        <v>50</v>
      </c>
      <c r="AA1121" s="1" t="s">
        <v>51</v>
      </c>
      <c r="AB1121" s="1" t="s">
        <v>1655</v>
      </c>
      <c r="AC1121" s="1" t="s">
        <v>37</v>
      </c>
    </row>
    <row r="1122" spans="1:29" hidden="1" x14ac:dyDescent="0.25">
      <c r="A1122" s="1" t="s">
        <v>33</v>
      </c>
      <c r="B1122" s="1" t="s">
        <v>34</v>
      </c>
      <c r="C1122" s="2">
        <v>45338</v>
      </c>
      <c r="D1122" s="1" t="s">
        <v>35</v>
      </c>
      <c r="E1122" s="1" t="s">
        <v>36</v>
      </c>
      <c r="F1122" s="1" t="s">
        <v>37</v>
      </c>
      <c r="G1122" s="1" t="s">
        <v>1656</v>
      </c>
      <c r="H1122" s="1" t="s">
        <v>1657</v>
      </c>
      <c r="I1122" s="3">
        <v>0</v>
      </c>
      <c r="J1122" s="3">
        <v>43334</v>
      </c>
      <c r="K1122" s="1" t="s">
        <v>40</v>
      </c>
      <c r="L1122" s="1" t="s">
        <v>669</v>
      </c>
      <c r="M1122" s="1" t="s">
        <v>670</v>
      </c>
      <c r="N1122" s="1" t="s">
        <v>37</v>
      </c>
      <c r="O1122" s="1" t="s">
        <v>43</v>
      </c>
      <c r="P1122" s="1" t="s">
        <v>43</v>
      </c>
      <c r="Q1122" s="1" t="s">
        <v>43</v>
      </c>
      <c r="R1122" s="3">
        <v>0</v>
      </c>
      <c r="S1122" s="1" t="s">
        <v>44</v>
      </c>
      <c r="T1122" s="1" t="s">
        <v>45</v>
      </c>
      <c r="U1122" s="1" t="s">
        <v>1656</v>
      </c>
      <c r="V1122" s="1" t="s">
        <v>46</v>
      </c>
      <c r="W1122" s="1" t="s">
        <v>47</v>
      </c>
      <c r="X1122" s="1" t="s">
        <v>1658</v>
      </c>
      <c r="Y1122" s="1" t="s">
        <v>49</v>
      </c>
      <c r="Z1122" s="1" t="s">
        <v>50</v>
      </c>
      <c r="AA1122" s="1" t="s">
        <v>51</v>
      </c>
      <c r="AB1122" s="1" t="s">
        <v>1658</v>
      </c>
      <c r="AC1122" s="1" t="s">
        <v>37</v>
      </c>
    </row>
    <row r="1123" spans="1:29" hidden="1" x14ac:dyDescent="0.25">
      <c r="A1123" s="1" t="s">
        <v>33</v>
      </c>
      <c r="B1123" s="1" t="s">
        <v>34</v>
      </c>
      <c r="C1123" s="2">
        <v>45342</v>
      </c>
      <c r="D1123" s="1" t="s">
        <v>35</v>
      </c>
      <c r="E1123" s="1" t="s">
        <v>36</v>
      </c>
      <c r="F1123" s="1" t="s">
        <v>37</v>
      </c>
      <c r="G1123" s="1" t="s">
        <v>1659</v>
      </c>
      <c r="H1123" s="1" t="s">
        <v>1660</v>
      </c>
      <c r="I1123" s="3">
        <v>0</v>
      </c>
      <c r="J1123" s="3">
        <v>641603</v>
      </c>
      <c r="K1123" s="1" t="s">
        <v>40</v>
      </c>
      <c r="L1123" s="1" t="s">
        <v>160</v>
      </c>
      <c r="M1123" s="1" t="s">
        <v>161</v>
      </c>
      <c r="N1123" s="1" t="s">
        <v>37</v>
      </c>
      <c r="O1123" s="1" t="s">
        <v>43</v>
      </c>
      <c r="P1123" s="1" t="s">
        <v>43</v>
      </c>
      <c r="Q1123" s="1" t="s">
        <v>43</v>
      </c>
      <c r="R1123" s="3">
        <v>0</v>
      </c>
      <c r="S1123" s="1" t="s">
        <v>44</v>
      </c>
      <c r="T1123" s="1" t="s">
        <v>45</v>
      </c>
      <c r="U1123" s="1" t="s">
        <v>1659</v>
      </c>
      <c r="V1123" s="1" t="s">
        <v>46</v>
      </c>
      <c r="W1123" s="1" t="s">
        <v>47</v>
      </c>
      <c r="X1123" s="1" t="s">
        <v>1661</v>
      </c>
      <c r="Y1123" s="1" t="s">
        <v>49</v>
      </c>
      <c r="Z1123" s="1" t="s">
        <v>50</v>
      </c>
      <c r="AA1123" s="1" t="s">
        <v>51</v>
      </c>
      <c r="AB1123" s="1" t="s">
        <v>1661</v>
      </c>
      <c r="AC1123" s="1" t="s">
        <v>37</v>
      </c>
    </row>
    <row r="1124" spans="1:29" hidden="1" x14ac:dyDescent="0.25">
      <c r="A1124" s="1" t="s">
        <v>33</v>
      </c>
      <c r="B1124" s="1" t="s">
        <v>34</v>
      </c>
      <c r="C1124" s="2">
        <v>45343</v>
      </c>
      <c r="D1124" s="1" t="s">
        <v>35</v>
      </c>
      <c r="E1124" s="1" t="s">
        <v>36</v>
      </c>
      <c r="F1124" s="1" t="s">
        <v>37</v>
      </c>
      <c r="G1124" s="1" t="s">
        <v>1662</v>
      </c>
      <c r="H1124" s="1" t="s">
        <v>1663</v>
      </c>
      <c r="I1124" s="3">
        <v>0</v>
      </c>
      <c r="J1124" s="3">
        <v>260000</v>
      </c>
      <c r="K1124" s="1" t="s">
        <v>40</v>
      </c>
      <c r="L1124" s="1" t="s">
        <v>838</v>
      </c>
      <c r="M1124" s="1" t="s">
        <v>839</v>
      </c>
      <c r="N1124" s="1" t="s">
        <v>37</v>
      </c>
      <c r="O1124" s="1" t="s">
        <v>43</v>
      </c>
      <c r="P1124" s="1" t="s">
        <v>43</v>
      </c>
      <c r="Q1124" s="1" t="s">
        <v>43</v>
      </c>
      <c r="R1124" s="3">
        <v>0</v>
      </c>
      <c r="S1124" s="1" t="s">
        <v>44</v>
      </c>
      <c r="T1124" s="1" t="s">
        <v>45</v>
      </c>
      <c r="U1124" s="1" t="s">
        <v>1662</v>
      </c>
      <c r="V1124" s="1" t="s">
        <v>46</v>
      </c>
      <c r="W1124" s="1" t="s">
        <v>47</v>
      </c>
      <c r="X1124" s="1" t="s">
        <v>1664</v>
      </c>
      <c r="Y1124" s="1" t="s">
        <v>49</v>
      </c>
      <c r="Z1124" s="1" t="s">
        <v>50</v>
      </c>
      <c r="AA1124" s="1" t="s">
        <v>51</v>
      </c>
      <c r="AB1124" s="1" t="s">
        <v>1664</v>
      </c>
      <c r="AC1124" s="1" t="s">
        <v>37</v>
      </c>
    </row>
    <row r="1125" spans="1:29" hidden="1" x14ac:dyDescent="0.25">
      <c r="A1125" s="1" t="s">
        <v>33</v>
      </c>
      <c r="B1125" s="1" t="s">
        <v>34</v>
      </c>
      <c r="C1125" s="2">
        <v>45343</v>
      </c>
      <c r="D1125" s="1" t="s">
        <v>35</v>
      </c>
      <c r="E1125" s="1" t="s">
        <v>36</v>
      </c>
      <c r="F1125" s="1" t="s">
        <v>37</v>
      </c>
      <c r="G1125" s="1" t="s">
        <v>1665</v>
      </c>
      <c r="H1125" s="1" t="s">
        <v>1666</v>
      </c>
      <c r="I1125" s="3">
        <v>0</v>
      </c>
      <c r="J1125" s="3">
        <v>780000</v>
      </c>
      <c r="K1125" s="1" t="s">
        <v>40</v>
      </c>
      <c r="L1125" s="1" t="s">
        <v>1433</v>
      </c>
      <c r="M1125" s="1" t="s">
        <v>806</v>
      </c>
      <c r="N1125" s="1" t="s">
        <v>37</v>
      </c>
      <c r="O1125" s="1" t="s">
        <v>43</v>
      </c>
      <c r="P1125" s="1" t="s">
        <v>43</v>
      </c>
      <c r="Q1125" s="1" t="s">
        <v>43</v>
      </c>
      <c r="R1125" s="3">
        <v>0</v>
      </c>
      <c r="S1125" s="1" t="s">
        <v>44</v>
      </c>
      <c r="T1125" s="1" t="s">
        <v>45</v>
      </c>
      <c r="U1125" s="1" t="s">
        <v>1665</v>
      </c>
      <c r="V1125" s="1" t="s">
        <v>46</v>
      </c>
      <c r="W1125" s="1" t="s">
        <v>47</v>
      </c>
      <c r="X1125" s="1" t="s">
        <v>1667</v>
      </c>
      <c r="Y1125" s="1" t="s">
        <v>49</v>
      </c>
      <c r="Z1125" s="1" t="s">
        <v>50</v>
      </c>
      <c r="AA1125" s="1" t="s">
        <v>51</v>
      </c>
      <c r="AB1125" s="1" t="s">
        <v>1667</v>
      </c>
      <c r="AC1125" s="1" t="s">
        <v>37</v>
      </c>
    </row>
    <row r="1126" spans="1:29" hidden="1" x14ac:dyDescent="0.25">
      <c r="A1126" s="1" t="s">
        <v>33</v>
      </c>
      <c r="B1126" s="1" t="s">
        <v>34</v>
      </c>
      <c r="C1126" s="2">
        <v>45350</v>
      </c>
      <c r="D1126" s="1" t="s">
        <v>35</v>
      </c>
      <c r="E1126" s="1" t="s">
        <v>36</v>
      </c>
      <c r="F1126" s="1" t="s">
        <v>37</v>
      </c>
      <c r="G1126" s="1" t="s">
        <v>1668</v>
      </c>
      <c r="H1126" s="1" t="s">
        <v>1669</v>
      </c>
      <c r="I1126" s="3">
        <v>0</v>
      </c>
      <c r="J1126" s="3">
        <v>565457</v>
      </c>
      <c r="K1126" s="1" t="s">
        <v>40</v>
      </c>
      <c r="L1126" s="1" t="s">
        <v>452</v>
      </c>
      <c r="M1126" s="1" t="s">
        <v>453</v>
      </c>
      <c r="N1126" s="1" t="s">
        <v>37</v>
      </c>
      <c r="O1126" s="1" t="s">
        <v>43</v>
      </c>
      <c r="P1126" s="1" t="s">
        <v>43</v>
      </c>
      <c r="Q1126" s="1" t="s">
        <v>43</v>
      </c>
      <c r="R1126" s="3">
        <v>0</v>
      </c>
      <c r="S1126" s="1" t="s">
        <v>44</v>
      </c>
      <c r="T1126" s="1" t="s">
        <v>45</v>
      </c>
      <c r="U1126" s="1" t="s">
        <v>1668</v>
      </c>
      <c r="V1126" s="1" t="s">
        <v>46</v>
      </c>
      <c r="W1126" s="1" t="s">
        <v>47</v>
      </c>
      <c r="X1126" s="1" t="s">
        <v>1670</v>
      </c>
      <c r="Y1126" s="1" t="s">
        <v>49</v>
      </c>
      <c r="Z1126" s="1" t="s">
        <v>50</v>
      </c>
      <c r="AA1126" s="1" t="s">
        <v>51</v>
      </c>
      <c r="AB1126" s="1" t="s">
        <v>1670</v>
      </c>
      <c r="AC1126" s="1" t="s">
        <v>37</v>
      </c>
    </row>
    <row r="1127" spans="1:29" hidden="1" x14ac:dyDescent="0.25">
      <c r="A1127" s="1" t="s">
        <v>33</v>
      </c>
      <c r="B1127" s="1" t="s">
        <v>34</v>
      </c>
      <c r="C1127" s="2">
        <v>45350</v>
      </c>
      <c r="D1127" s="1" t="s">
        <v>35</v>
      </c>
      <c r="E1127" s="1" t="s">
        <v>36</v>
      </c>
      <c r="F1127" s="1" t="s">
        <v>37</v>
      </c>
      <c r="G1127" s="1" t="s">
        <v>1668</v>
      </c>
      <c r="H1127" s="1" t="s">
        <v>192</v>
      </c>
      <c r="I1127" s="3">
        <v>0</v>
      </c>
      <c r="J1127" s="3">
        <v>47392</v>
      </c>
      <c r="K1127" s="1" t="s">
        <v>40</v>
      </c>
      <c r="L1127" s="1" t="s">
        <v>283</v>
      </c>
      <c r="M1127" s="1" t="s">
        <v>284</v>
      </c>
      <c r="N1127" s="1" t="s">
        <v>37</v>
      </c>
      <c r="O1127" s="1" t="s">
        <v>43</v>
      </c>
      <c r="P1127" s="1" t="s">
        <v>43</v>
      </c>
      <c r="Q1127" s="1" t="s">
        <v>43</v>
      </c>
      <c r="R1127" s="3">
        <v>0</v>
      </c>
      <c r="S1127" s="1" t="s">
        <v>44</v>
      </c>
      <c r="T1127" s="1" t="s">
        <v>45</v>
      </c>
      <c r="U1127" s="1" t="s">
        <v>1668</v>
      </c>
      <c r="V1127" s="1" t="s">
        <v>46</v>
      </c>
      <c r="W1127" s="1" t="s">
        <v>47</v>
      </c>
      <c r="X1127" s="1" t="s">
        <v>1670</v>
      </c>
      <c r="Y1127" s="1" t="s">
        <v>49</v>
      </c>
      <c r="Z1127" s="1" t="s">
        <v>50</v>
      </c>
      <c r="AA1127" s="1" t="s">
        <v>51</v>
      </c>
      <c r="AB1127" s="1" t="s">
        <v>1670</v>
      </c>
      <c r="AC1127" s="1" t="s">
        <v>37</v>
      </c>
    </row>
    <row r="1128" spans="1:29" hidden="1" x14ac:dyDescent="0.25">
      <c r="A1128" s="1" t="s">
        <v>33</v>
      </c>
      <c r="B1128" s="1" t="s">
        <v>34</v>
      </c>
      <c r="C1128" s="2">
        <v>45351</v>
      </c>
      <c r="D1128" s="1" t="s">
        <v>73</v>
      </c>
      <c r="E1128" s="1" t="s">
        <v>74</v>
      </c>
      <c r="F1128" s="1" t="s">
        <v>37</v>
      </c>
      <c r="G1128" s="1" t="s">
        <v>1012</v>
      </c>
      <c r="H1128" s="1" t="s">
        <v>34</v>
      </c>
      <c r="I1128" s="3">
        <v>46773</v>
      </c>
      <c r="J1128" s="3">
        <v>0</v>
      </c>
      <c r="K1128" s="1" t="s">
        <v>40</v>
      </c>
      <c r="L1128" s="1" t="s">
        <v>1671</v>
      </c>
      <c r="M1128" s="1" t="s">
        <v>676</v>
      </c>
      <c r="N1128" s="1" t="s">
        <v>928</v>
      </c>
      <c r="O1128" s="1" t="s">
        <v>929</v>
      </c>
      <c r="P1128" s="1" t="s">
        <v>43</v>
      </c>
      <c r="Q1128" s="1" t="s">
        <v>43</v>
      </c>
      <c r="R1128" s="3">
        <v>0</v>
      </c>
      <c r="S1128" s="1" t="s">
        <v>44</v>
      </c>
      <c r="T1128" s="1" t="s">
        <v>45</v>
      </c>
      <c r="U1128" s="1" t="s">
        <v>1012</v>
      </c>
      <c r="V1128" s="1" t="s">
        <v>46</v>
      </c>
      <c r="W1128" s="1" t="s">
        <v>81</v>
      </c>
      <c r="X1128" s="1" t="s">
        <v>1672</v>
      </c>
      <c r="Y1128" s="1" t="s">
        <v>83</v>
      </c>
      <c r="Z1128" s="1" t="s">
        <v>84</v>
      </c>
      <c r="AA1128" s="1" t="s">
        <v>51</v>
      </c>
      <c r="AB1128" s="1" t="s">
        <v>1672</v>
      </c>
      <c r="AC1128" s="1" t="s">
        <v>37</v>
      </c>
    </row>
    <row r="1129" spans="1:29" hidden="1" x14ac:dyDescent="0.25">
      <c r="A1129" s="1" t="s">
        <v>33</v>
      </c>
      <c r="B1129" s="1" t="s">
        <v>34</v>
      </c>
      <c r="C1129" s="2">
        <v>45351</v>
      </c>
      <c r="D1129" s="1" t="s">
        <v>73</v>
      </c>
      <c r="E1129" s="1" t="s">
        <v>74</v>
      </c>
      <c r="F1129" s="1" t="s">
        <v>37</v>
      </c>
      <c r="G1129" s="1" t="s">
        <v>1012</v>
      </c>
      <c r="H1129" s="1" t="s">
        <v>34</v>
      </c>
      <c r="I1129" s="3">
        <v>43334</v>
      </c>
      <c r="J1129" s="3">
        <v>0</v>
      </c>
      <c r="K1129" s="1" t="s">
        <v>40</v>
      </c>
      <c r="L1129" s="1" t="s">
        <v>723</v>
      </c>
      <c r="M1129" s="1" t="s">
        <v>724</v>
      </c>
      <c r="N1129" s="1" t="s">
        <v>89</v>
      </c>
      <c r="O1129" s="1" t="s">
        <v>90</v>
      </c>
      <c r="P1129" s="1" t="s">
        <v>43</v>
      </c>
      <c r="Q1129" s="1" t="s">
        <v>43</v>
      </c>
      <c r="R1129" s="3">
        <v>0</v>
      </c>
      <c r="S1129" s="1" t="s">
        <v>44</v>
      </c>
      <c r="T1129" s="1" t="s">
        <v>45</v>
      </c>
      <c r="U1129" s="1" t="s">
        <v>1012</v>
      </c>
      <c r="V1129" s="1" t="s">
        <v>46</v>
      </c>
      <c r="W1129" s="1" t="s">
        <v>81</v>
      </c>
      <c r="X1129" s="1" t="s">
        <v>1672</v>
      </c>
      <c r="Y1129" s="1" t="s">
        <v>83</v>
      </c>
      <c r="Z1129" s="1" t="s">
        <v>84</v>
      </c>
      <c r="AA1129" s="1" t="s">
        <v>51</v>
      </c>
      <c r="AB1129" s="1" t="s">
        <v>1672</v>
      </c>
      <c r="AC1129" s="1" t="s">
        <v>37</v>
      </c>
    </row>
    <row r="1130" spans="1:29" hidden="1" x14ac:dyDescent="0.25">
      <c r="A1130" s="1" t="s">
        <v>33</v>
      </c>
      <c r="B1130" s="1" t="s">
        <v>34</v>
      </c>
      <c r="C1130" s="2">
        <v>45351</v>
      </c>
      <c r="D1130" s="1" t="s">
        <v>73</v>
      </c>
      <c r="E1130" s="1" t="s">
        <v>74</v>
      </c>
      <c r="F1130" s="1" t="s">
        <v>37</v>
      </c>
      <c r="G1130" s="1" t="s">
        <v>1012</v>
      </c>
      <c r="H1130" s="1" t="s">
        <v>34</v>
      </c>
      <c r="I1130" s="3">
        <v>130000</v>
      </c>
      <c r="J1130" s="3">
        <v>0</v>
      </c>
      <c r="K1130" s="1" t="s">
        <v>40</v>
      </c>
      <c r="L1130" s="1" t="s">
        <v>636</v>
      </c>
      <c r="M1130" s="1" t="s">
        <v>637</v>
      </c>
      <c r="N1130" s="1" t="s">
        <v>89</v>
      </c>
      <c r="O1130" s="1" t="s">
        <v>90</v>
      </c>
      <c r="P1130" s="1" t="s">
        <v>43</v>
      </c>
      <c r="Q1130" s="1" t="s">
        <v>43</v>
      </c>
      <c r="R1130" s="3">
        <v>0</v>
      </c>
      <c r="S1130" s="1" t="s">
        <v>44</v>
      </c>
      <c r="T1130" s="1" t="s">
        <v>45</v>
      </c>
      <c r="U1130" s="1" t="s">
        <v>1012</v>
      </c>
      <c r="V1130" s="1" t="s">
        <v>46</v>
      </c>
      <c r="W1130" s="1" t="s">
        <v>81</v>
      </c>
      <c r="X1130" s="1" t="s">
        <v>1672</v>
      </c>
      <c r="Y1130" s="1" t="s">
        <v>83</v>
      </c>
      <c r="Z1130" s="1" t="s">
        <v>84</v>
      </c>
      <c r="AA1130" s="1" t="s">
        <v>51</v>
      </c>
      <c r="AB1130" s="1" t="s">
        <v>1672</v>
      </c>
      <c r="AC1130" s="1" t="s">
        <v>37</v>
      </c>
    </row>
    <row r="1131" spans="1:29" hidden="1" x14ac:dyDescent="0.25">
      <c r="A1131" s="1" t="s">
        <v>33</v>
      </c>
      <c r="B1131" s="1" t="s">
        <v>34</v>
      </c>
      <c r="C1131" s="2">
        <v>45351</v>
      </c>
      <c r="D1131" s="1" t="s">
        <v>73</v>
      </c>
      <c r="E1131" s="1" t="s">
        <v>74</v>
      </c>
      <c r="F1131" s="1" t="s">
        <v>37</v>
      </c>
      <c r="G1131" s="1" t="s">
        <v>1012</v>
      </c>
      <c r="H1131" s="1" t="s">
        <v>34</v>
      </c>
      <c r="I1131" s="3">
        <v>130694</v>
      </c>
      <c r="J1131" s="3">
        <v>0</v>
      </c>
      <c r="K1131" s="1" t="s">
        <v>40</v>
      </c>
      <c r="L1131" s="1" t="s">
        <v>723</v>
      </c>
      <c r="M1131" s="1" t="s">
        <v>724</v>
      </c>
      <c r="N1131" s="1" t="s">
        <v>89</v>
      </c>
      <c r="O1131" s="1" t="s">
        <v>90</v>
      </c>
      <c r="P1131" s="1" t="s">
        <v>43</v>
      </c>
      <c r="Q1131" s="1" t="s">
        <v>43</v>
      </c>
      <c r="R1131" s="3">
        <v>0</v>
      </c>
      <c r="S1131" s="1" t="s">
        <v>44</v>
      </c>
      <c r="T1131" s="1" t="s">
        <v>45</v>
      </c>
      <c r="U1131" s="1" t="s">
        <v>1012</v>
      </c>
      <c r="V1131" s="1" t="s">
        <v>46</v>
      </c>
      <c r="W1131" s="1" t="s">
        <v>81</v>
      </c>
      <c r="X1131" s="1" t="s">
        <v>1672</v>
      </c>
      <c r="Y1131" s="1" t="s">
        <v>83</v>
      </c>
      <c r="Z1131" s="1" t="s">
        <v>84</v>
      </c>
      <c r="AA1131" s="1" t="s">
        <v>51</v>
      </c>
      <c r="AB1131" s="1" t="s">
        <v>1672</v>
      </c>
      <c r="AC1131" s="1" t="s">
        <v>37</v>
      </c>
    </row>
    <row r="1132" spans="1:29" hidden="1" x14ac:dyDescent="0.25">
      <c r="A1132" s="1" t="s">
        <v>33</v>
      </c>
      <c r="B1132" s="1" t="s">
        <v>34</v>
      </c>
      <c r="C1132" s="2">
        <v>45351</v>
      </c>
      <c r="D1132" s="1" t="s">
        <v>73</v>
      </c>
      <c r="E1132" s="1" t="s">
        <v>74</v>
      </c>
      <c r="F1132" s="1" t="s">
        <v>37</v>
      </c>
      <c r="G1132" s="1" t="s">
        <v>1012</v>
      </c>
      <c r="H1132" s="1" t="s">
        <v>34</v>
      </c>
      <c r="I1132" s="3">
        <v>47394</v>
      </c>
      <c r="J1132" s="3">
        <v>0</v>
      </c>
      <c r="K1132" s="1" t="s">
        <v>40</v>
      </c>
      <c r="L1132" s="1" t="s">
        <v>283</v>
      </c>
      <c r="M1132" s="1" t="s">
        <v>284</v>
      </c>
      <c r="N1132" s="1" t="s">
        <v>79</v>
      </c>
      <c r="O1132" s="1" t="s">
        <v>80</v>
      </c>
      <c r="P1132" s="1" t="s">
        <v>43</v>
      </c>
      <c r="Q1132" s="1" t="s">
        <v>43</v>
      </c>
      <c r="R1132" s="3">
        <v>0</v>
      </c>
      <c r="S1132" s="1" t="s">
        <v>44</v>
      </c>
      <c r="T1132" s="1" t="s">
        <v>45</v>
      </c>
      <c r="U1132" s="1" t="s">
        <v>1012</v>
      </c>
      <c r="V1132" s="1" t="s">
        <v>46</v>
      </c>
      <c r="W1132" s="1" t="s">
        <v>81</v>
      </c>
      <c r="X1132" s="1" t="s">
        <v>1672</v>
      </c>
      <c r="Y1132" s="1" t="s">
        <v>83</v>
      </c>
      <c r="Z1132" s="1" t="s">
        <v>84</v>
      </c>
      <c r="AA1132" s="1" t="s">
        <v>51</v>
      </c>
      <c r="AB1132" s="1" t="s">
        <v>1672</v>
      </c>
      <c r="AC1132" s="1" t="s">
        <v>37</v>
      </c>
    </row>
    <row r="1133" spans="1:29" hidden="1" x14ac:dyDescent="0.25">
      <c r="A1133" s="1" t="s">
        <v>33</v>
      </c>
      <c r="B1133" s="1" t="s">
        <v>34</v>
      </c>
      <c r="C1133" s="2">
        <v>45351</v>
      </c>
      <c r="D1133" s="1" t="s">
        <v>73</v>
      </c>
      <c r="E1133" s="1" t="s">
        <v>74</v>
      </c>
      <c r="F1133" s="1" t="s">
        <v>37</v>
      </c>
      <c r="G1133" s="1" t="s">
        <v>1012</v>
      </c>
      <c r="H1133" s="1" t="s">
        <v>34</v>
      </c>
      <c r="I1133" s="3">
        <v>563334</v>
      </c>
      <c r="J1133" s="3">
        <v>0</v>
      </c>
      <c r="K1133" s="1" t="s">
        <v>40</v>
      </c>
      <c r="L1133" s="1" t="s">
        <v>77</v>
      </c>
      <c r="M1133" s="1" t="s">
        <v>78</v>
      </c>
      <c r="N1133" s="1" t="s">
        <v>79</v>
      </c>
      <c r="O1133" s="1" t="s">
        <v>80</v>
      </c>
      <c r="P1133" s="1" t="s">
        <v>43</v>
      </c>
      <c r="Q1133" s="1" t="s">
        <v>43</v>
      </c>
      <c r="R1133" s="3">
        <v>0</v>
      </c>
      <c r="S1133" s="1" t="s">
        <v>44</v>
      </c>
      <c r="T1133" s="1" t="s">
        <v>45</v>
      </c>
      <c r="U1133" s="1" t="s">
        <v>1012</v>
      </c>
      <c r="V1133" s="1" t="s">
        <v>46</v>
      </c>
      <c r="W1133" s="1" t="s">
        <v>81</v>
      </c>
      <c r="X1133" s="1" t="s">
        <v>1672</v>
      </c>
      <c r="Y1133" s="1" t="s">
        <v>83</v>
      </c>
      <c r="Z1133" s="1" t="s">
        <v>84</v>
      </c>
      <c r="AA1133" s="1" t="s">
        <v>51</v>
      </c>
      <c r="AB1133" s="1" t="s">
        <v>1672</v>
      </c>
      <c r="AC1133" s="1" t="s">
        <v>37</v>
      </c>
    </row>
    <row r="1134" spans="1:29" hidden="1" x14ac:dyDescent="0.25">
      <c r="A1134" s="1" t="s">
        <v>33</v>
      </c>
      <c r="B1134" s="1" t="s">
        <v>34</v>
      </c>
      <c r="C1134" s="2">
        <v>45351</v>
      </c>
      <c r="D1134" s="1" t="s">
        <v>73</v>
      </c>
      <c r="E1134" s="1" t="s">
        <v>74</v>
      </c>
      <c r="F1134" s="1" t="s">
        <v>37</v>
      </c>
      <c r="G1134" s="1" t="s">
        <v>1012</v>
      </c>
      <c r="H1134" s="1" t="s">
        <v>34</v>
      </c>
      <c r="I1134" s="3">
        <v>303334</v>
      </c>
      <c r="J1134" s="3">
        <v>0</v>
      </c>
      <c r="K1134" s="1" t="s">
        <v>40</v>
      </c>
      <c r="L1134" s="1" t="s">
        <v>1433</v>
      </c>
      <c r="M1134" s="1" t="s">
        <v>806</v>
      </c>
      <c r="N1134" s="1" t="s">
        <v>79</v>
      </c>
      <c r="O1134" s="1" t="s">
        <v>80</v>
      </c>
      <c r="P1134" s="1" t="s">
        <v>43</v>
      </c>
      <c r="Q1134" s="1" t="s">
        <v>43</v>
      </c>
      <c r="R1134" s="3">
        <v>0</v>
      </c>
      <c r="S1134" s="1" t="s">
        <v>44</v>
      </c>
      <c r="T1134" s="1" t="s">
        <v>45</v>
      </c>
      <c r="U1134" s="1" t="s">
        <v>1012</v>
      </c>
      <c r="V1134" s="1" t="s">
        <v>46</v>
      </c>
      <c r="W1134" s="1" t="s">
        <v>81</v>
      </c>
      <c r="X1134" s="1" t="s">
        <v>1672</v>
      </c>
      <c r="Y1134" s="1" t="s">
        <v>83</v>
      </c>
      <c r="Z1134" s="1" t="s">
        <v>84</v>
      </c>
      <c r="AA1134" s="1" t="s">
        <v>51</v>
      </c>
      <c r="AB1134" s="1" t="s">
        <v>1672</v>
      </c>
      <c r="AC1134" s="1" t="s">
        <v>37</v>
      </c>
    </row>
    <row r="1135" spans="1:29" hidden="1" x14ac:dyDescent="0.25">
      <c r="A1135" s="1" t="s">
        <v>33</v>
      </c>
      <c r="B1135" s="1" t="s">
        <v>34</v>
      </c>
      <c r="C1135" s="2">
        <v>45351</v>
      </c>
      <c r="D1135" s="1" t="s">
        <v>73</v>
      </c>
      <c r="E1135" s="1" t="s">
        <v>74</v>
      </c>
      <c r="F1135" s="1" t="s">
        <v>37</v>
      </c>
      <c r="G1135" s="1" t="s">
        <v>1012</v>
      </c>
      <c r="H1135" s="1" t="s">
        <v>34</v>
      </c>
      <c r="I1135" s="3">
        <v>606667</v>
      </c>
      <c r="J1135" s="3">
        <v>0</v>
      </c>
      <c r="K1135" s="1" t="s">
        <v>40</v>
      </c>
      <c r="L1135" s="1" t="s">
        <v>470</v>
      </c>
      <c r="M1135" s="1" t="s">
        <v>471</v>
      </c>
      <c r="N1135" s="1" t="s">
        <v>79</v>
      </c>
      <c r="O1135" s="1" t="s">
        <v>80</v>
      </c>
      <c r="P1135" s="1" t="s">
        <v>43</v>
      </c>
      <c r="Q1135" s="1" t="s">
        <v>43</v>
      </c>
      <c r="R1135" s="3">
        <v>0</v>
      </c>
      <c r="S1135" s="1" t="s">
        <v>44</v>
      </c>
      <c r="T1135" s="1" t="s">
        <v>45</v>
      </c>
      <c r="U1135" s="1" t="s">
        <v>1012</v>
      </c>
      <c r="V1135" s="1" t="s">
        <v>46</v>
      </c>
      <c r="W1135" s="1" t="s">
        <v>81</v>
      </c>
      <c r="X1135" s="1" t="s">
        <v>1672</v>
      </c>
      <c r="Y1135" s="1" t="s">
        <v>83</v>
      </c>
      <c r="Z1135" s="1" t="s">
        <v>84</v>
      </c>
      <c r="AA1135" s="1" t="s">
        <v>51</v>
      </c>
      <c r="AB1135" s="1" t="s">
        <v>1672</v>
      </c>
      <c r="AC1135" s="1" t="s">
        <v>37</v>
      </c>
    </row>
    <row r="1136" spans="1:29" hidden="1" x14ac:dyDescent="0.25">
      <c r="A1136" s="1" t="s">
        <v>33</v>
      </c>
      <c r="B1136" s="1" t="s">
        <v>34</v>
      </c>
      <c r="C1136" s="2">
        <v>45351</v>
      </c>
      <c r="D1136" s="1" t="s">
        <v>73</v>
      </c>
      <c r="E1136" s="1" t="s">
        <v>74</v>
      </c>
      <c r="F1136" s="1" t="s">
        <v>37</v>
      </c>
      <c r="G1136" s="1" t="s">
        <v>1012</v>
      </c>
      <c r="H1136" s="1" t="s">
        <v>34</v>
      </c>
      <c r="I1136" s="3">
        <v>43334</v>
      </c>
      <c r="J1136" s="3">
        <v>0</v>
      </c>
      <c r="K1136" s="1" t="s">
        <v>40</v>
      </c>
      <c r="L1136" s="1" t="s">
        <v>616</v>
      </c>
      <c r="M1136" s="1" t="s">
        <v>617</v>
      </c>
      <c r="N1136" s="1" t="s">
        <v>79</v>
      </c>
      <c r="O1136" s="1" t="s">
        <v>80</v>
      </c>
      <c r="P1136" s="1" t="s">
        <v>43</v>
      </c>
      <c r="Q1136" s="1" t="s">
        <v>43</v>
      </c>
      <c r="R1136" s="3">
        <v>0</v>
      </c>
      <c r="S1136" s="1" t="s">
        <v>44</v>
      </c>
      <c r="T1136" s="1" t="s">
        <v>45</v>
      </c>
      <c r="U1136" s="1" t="s">
        <v>1012</v>
      </c>
      <c r="V1136" s="1" t="s">
        <v>46</v>
      </c>
      <c r="W1136" s="1" t="s">
        <v>81</v>
      </c>
      <c r="X1136" s="1" t="s">
        <v>1672</v>
      </c>
      <c r="Y1136" s="1" t="s">
        <v>83</v>
      </c>
      <c r="Z1136" s="1" t="s">
        <v>84</v>
      </c>
      <c r="AA1136" s="1" t="s">
        <v>51</v>
      </c>
      <c r="AB1136" s="1" t="s">
        <v>1672</v>
      </c>
      <c r="AC1136" s="1" t="s">
        <v>37</v>
      </c>
    </row>
    <row r="1137" spans="1:29" hidden="1" x14ac:dyDescent="0.25">
      <c r="A1137" s="1" t="s">
        <v>33</v>
      </c>
      <c r="B1137" s="1" t="s">
        <v>34</v>
      </c>
      <c r="C1137" s="2">
        <v>45351</v>
      </c>
      <c r="D1137" s="1" t="s">
        <v>73</v>
      </c>
      <c r="E1137" s="1" t="s">
        <v>74</v>
      </c>
      <c r="F1137" s="1" t="s">
        <v>37</v>
      </c>
      <c r="G1137" s="1" t="s">
        <v>1012</v>
      </c>
      <c r="H1137" s="1" t="s">
        <v>34</v>
      </c>
      <c r="I1137" s="3">
        <v>563334</v>
      </c>
      <c r="J1137" s="3">
        <v>0</v>
      </c>
      <c r="K1137" s="1" t="s">
        <v>40</v>
      </c>
      <c r="L1137" s="1" t="s">
        <v>1522</v>
      </c>
      <c r="M1137" s="1" t="s">
        <v>658</v>
      </c>
      <c r="N1137" s="1" t="s">
        <v>79</v>
      </c>
      <c r="O1137" s="1" t="s">
        <v>80</v>
      </c>
      <c r="P1137" s="1" t="s">
        <v>43</v>
      </c>
      <c r="Q1137" s="1" t="s">
        <v>43</v>
      </c>
      <c r="R1137" s="3">
        <v>0</v>
      </c>
      <c r="S1137" s="1" t="s">
        <v>44</v>
      </c>
      <c r="T1137" s="1" t="s">
        <v>45</v>
      </c>
      <c r="U1137" s="1" t="s">
        <v>1012</v>
      </c>
      <c r="V1137" s="1" t="s">
        <v>46</v>
      </c>
      <c r="W1137" s="1" t="s">
        <v>81</v>
      </c>
      <c r="X1137" s="1" t="s">
        <v>1672</v>
      </c>
      <c r="Y1137" s="1" t="s">
        <v>83</v>
      </c>
      <c r="Z1137" s="1" t="s">
        <v>84</v>
      </c>
      <c r="AA1137" s="1" t="s">
        <v>51</v>
      </c>
      <c r="AB1137" s="1" t="s">
        <v>1672</v>
      </c>
      <c r="AC1137" s="1" t="s">
        <v>37</v>
      </c>
    </row>
    <row r="1138" spans="1:29" hidden="1" x14ac:dyDescent="0.25">
      <c r="A1138" s="1" t="s">
        <v>33</v>
      </c>
      <c r="B1138" s="1" t="s">
        <v>34</v>
      </c>
      <c r="C1138" s="2">
        <v>45351</v>
      </c>
      <c r="D1138" s="1" t="s">
        <v>73</v>
      </c>
      <c r="E1138" s="1" t="s">
        <v>74</v>
      </c>
      <c r="F1138" s="1" t="s">
        <v>37</v>
      </c>
      <c r="G1138" s="1" t="s">
        <v>1012</v>
      </c>
      <c r="H1138" s="1" t="s">
        <v>34</v>
      </c>
      <c r="I1138" s="3">
        <v>43334</v>
      </c>
      <c r="J1138" s="3">
        <v>0</v>
      </c>
      <c r="K1138" s="1" t="s">
        <v>40</v>
      </c>
      <c r="L1138" s="1" t="s">
        <v>1673</v>
      </c>
      <c r="M1138" s="1" t="s">
        <v>663</v>
      </c>
      <c r="N1138" s="1" t="s">
        <v>79</v>
      </c>
      <c r="O1138" s="1" t="s">
        <v>80</v>
      </c>
      <c r="P1138" s="1" t="s">
        <v>43</v>
      </c>
      <c r="Q1138" s="1" t="s">
        <v>43</v>
      </c>
      <c r="R1138" s="3">
        <v>0</v>
      </c>
      <c r="S1138" s="1" t="s">
        <v>44</v>
      </c>
      <c r="T1138" s="1" t="s">
        <v>45</v>
      </c>
      <c r="U1138" s="1" t="s">
        <v>1012</v>
      </c>
      <c r="V1138" s="1" t="s">
        <v>46</v>
      </c>
      <c r="W1138" s="1" t="s">
        <v>81</v>
      </c>
      <c r="X1138" s="1" t="s">
        <v>1672</v>
      </c>
      <c r="Y1138" s="1" t="s">
        <v>83</v>
      </c>
      <c r="Z1138" s="1" t="s">
        <v>84</v>
      </c>
      <c r="AA1138" s="1" t="s">
        <v>51</v>
      </c>
      <c r="AB1138" s="1" t="s">
        <v>1672</v>
      </c>
      <c r="AC1138" s="1" t="s">
        <v>37</v>
      </c>
    </row>
    <row r="1139" spans="1:29" hidden="1" x14ac:dyDescent="0.25">
      <c r="A1139" s="1" t="s">
        <v>33</v>
      </c>
      <c r="B1139" s="1" t="s">
        <v>34</v>
      </c>
      <c r="C1139" s="2">
        <v>45351</v>
      </c>
      <c r="D1139" s="1" t="s">
        <v>73</v>
      </c>
      <c r="E1139" s="1" t="s">
        <v>74</v>
      </c>
      <c r="F1139" s="1" t="s">
        <v>37</v>
      </c>
      <c r="G1139" s="1" t="s">
        <v>1012</v>
      </c>
      <c r="H1139" s="1" t="s">
        <v>34</v>
      </c>
      <c r="I1139" s="3">
        <v>216667</v>
      </c>
      <c r="J1139" s="3">
        <v>0</v>
      </c>
      <c r="K1139" s="1" t="s">
        <v>40</v>
      </c>
      <c r="L1139" s="1" t="s">
        <v>1494</v>
      </c>
      <c r="M1139" s="1" t="s">
        <v>699</v>
      </c>
      <c r="N1139" s="1" t="s">
        <v>79</v>
      </c>
      <c r="O1139" s="1" t="s">
        <v>80</v>
      </c>
      <c r="P1139" s="1" t="s">
        <v>43</v>
      </c>
      <c r="Q1139" s="1" t="s">
        <v>43</v>
      </c>
      <c r="R1139" s="3">
        <v>0</v>
      </c>
      <c r="S1139" s="1" t="s">
        <v>44</v>
      </c>
      <c r="T1139" s="1" t="s">
        <v>45</v>
      </c>
      <c r="U1139" s="1" t="s">
        <v>1012</v>
      </c>
      <c r="V1139" s="1" t="s">
        <v>46</v>
      </c>
      <c r="W1139" s="1" t="s">
        <v>81</v>
      </c>
      <c r="X1139" s="1" t="s">
        <v>1672</v>
      </c>
      <c r="Y1139" s="1" t="s">
        <v>83</v>
      </c>
      <c r="Z1139" s="1" t="s">
        <v>84</v>
      </c>
      <c r="AA1139" s="1" t="s">
        <v>51</v>
      </c>
      <c r="AB1139" s="1" t="s">
        <v>1672</v>
      </c>
      <c r="AC1139" s="1" t="s">
        <v>37</v>
      </c>
    </row>
    <row r="1140" spans="1:29" hidden="1" x14ac:dyDescent="0.25">
      <c r="A1140" s="1" t="s">
        <v>33</v>
      </c>
      <c r="B1140" s="1" t="s">
        <v>34</v>
      </c>
      <c r="C1140" s="2">
        <v>45351</v>
      </c>
      <c r="D1140" s="1" t="s">
        <v>73</v>
      </c>
      <c r="E1140" s="1" t="s">
        <v>74</v>
      </c>
      <c r="F1140" s="1" t="s">
        <v>37</v>
      </c>
      <c r="G1140" s="1" t="s">
        <v>1012</v>
      </c>
      <c r="H1140" s="1" t="s">
        <v>34</v>
      </c>
      <c r="I1140" s="3">
        <v>563334</v>
      </c>
      <c r="J1140" s="3">
        <v>0</v>
      </c>
      <c r="K1140" s="1" t="s">
        <v>40</v>
      </c>
      <c r="L1140" s="1" t="s">
        <v>113</v>
      </c>
      <c r="M1140" s="1" t="s">
        <v>114</v>
      </c>
      <c r="N1140" s="1" t="s">
        <v>79</v>
      </c>
      <c r="O1140" s="1" t="s">
        <v>80</v>
      </c>
      <c r="P1140" s="1" t="s">
        <v>43</v>
      </c>
      <c r="Q1140" s="1" t="s">
        <v>43</v>
      </c>
      <c r="R1140" s="3">
        <v>0</v>
      </c>
      <c r="S1140" s="1" t="s">
        <v>44</v>
      </c>
      <c r="T1140" s="1" t="s">
        <v>45</v>
      </c>
      <c r="U1140" s="1" t="s">
        <v>1012</v>
      </c>
      <c r="V1140" s="1" t="s">
        <v>46</v>
      </c>
      <c r="W1140" s="1" t="s">
        <v>81</v>
      </c>
      <c r="X1140" s="1" t="s">
        <v>1672</v>
      </c>
      <c r="Y1140" s="1" t="s">
        <v>83</v>
      </c>
      <c r="Z1140" s="1" t="s">
        <v>84</v>
      </c>
      <c r="AA1140" s="1" t="s">
        <v>51</v>
      </c>
      <c r="AB1140" s="1" t="s">
        <v>1672</v>
      </c>
      <c r="AC1140" s="1" t="s">
        <v>37</v>
      </c>
    </row>
    <row r="1141" spans="1:29" hidden="1" x14ac:dyDescent="0.25">
      <c r="A1141" s="1" t="s">
        <v>33</v>
      </c>
      <c r="B1141" s="1" t="s">
        <v>34</v>
      </c>
      <c r="C1141" s="2">
        <v>45351</v>
      </c>
      <c r="D1141" s="1" t="s">
        <v>73</v>
      </c>
      <c r="E1141" s="1" t="s">
        <v>74</v>
      </c>
      <c r="F1141" s="1" t="s">
        <v>37</v>
      </c>
      <c r="G1141" s="1" t="s">
        <v>1012</v>
      </c>
      <c r="H1141" s="1" t="s">
        <v>34</v>
      </c>
      <c r="I1141" s="3">
        <v>216667</v>
      </c>
      <c r="J1141" s="3">
        <v>0</v>
      </c>
      <c r="K1141" s="1" t="s">
        <v>40</v>
      </c>
      <c r="L1141" s="1" t="s">
        <v>1674</v>
      </c>
      <c r="M1141" s="1" t="s">
        <v>769</v>
      </c>
      <c r="N1141" s="1" t="s">
        <v>79</v>
      </c>
      <c r="O1141" s="1" t="s">
        <v>80</v>
      </c>
      <c r="P1141" s="1" t="s">
        <v>43</v>
      </c>
      <c r="Q1141" s="1" t="s">
        <v>43</v>
      </c>
      <c r="R1141" s="3">
        <v>0</v>
      </c>
      <c r="S1141" s="1" t="s">
        <v>44</v>
      </c>
      <c r="T1141" s="1" t="s">
        <v>45</v>
      </c>
      <c r="U1141" s="1" t="s">
        <v>1012</v>
      </c>
      <c r="V1141" s="1" t="s">
        <v>46</v>
      </c>
      <c r="W1141" s="1" t="s">
        <v>81</v>
      </c>
      <c r="X1141" s="1" t="s">
        <v>1672</v>
      </c>
      <c r="Y1141" s="1" t="s">
        <v>83</v>
      </c>
      <c r="Z1141" s="1" t="s">
        <v>84</v>
      </c>
      <c r="AA1141" s="1" t="s">
        <v>51</v>
      </c>
      <c r="AB1141" s="1" t="s">
        <v>1672</v>
      </c>
      <c r="AC1141" s="1" t="s">
        <v>37</v>
      </c>
    </row>
    <row r="1142" spans="1:29" hidden="1" x14ac:dyDescent="0.25">
      <c r="A1142" s="1" t="s">
        <v>33</v>
      </c>
      <c r="B1142" s="1" t="s">
        <v>34</v>
      </c>
      <c r="C1142" s="2">
        <v>45351</v>
      </c>
      <c r="D1142" s="1" t="s">
        <v>73</v>
      </c>
      <c r="E1142" s="1" t="s">
        <v>74</v>
      </c>
      <c r="F1142" s="1" t="s">
        <v>37</v>
      </c>
      <c r="G1142" s="1" t="s">
        <v>1012</v>
      </c>
      <c r="H1142" s="1" t="s">
        <v>34</v>
      </c>
      <c r="I1142" s="3">
        <v>86667</v>
      </c>
      <c r="J1142" s="3">
        <v>0</v>
      </c>
      <c r="K1142" s="1" t="s">
        <v>40</v>
      </c>
      <c r="L1142" s="1" t="s">
        <v>464</v>
      </c>
      <c r="M1142" s="1" t="s">
        <v>465</v>
      </c>
      <c r="N1142" s="1" t="s">
        <v>79</v>
      </c>
      <c r="O1142" s="1" t="s">
        <v>80</v>
      </c>
      <c r="P1142" s="1" t="s">
        <v>43</v>
      </c>
      <c r="Q1142" s="1" t="s">
        <v>43</v>
      </c>
      <c r="R1142" s="3">
        <v>0</v>
      </c>
      <c r="S1142" s="1" t="s">
        <v>44</v>
      </c>
      <c r="T1142" s="1" t="s">
        <v>45</v>
      </c>
      <c r="U1142" s="1" t="s">
        <v>1012</v>
      </c>
      <c r="V1142" s="1" t="s">
        <v>46</v>
      </c>
      <c r="W1142" s="1" t="s">
        <v>81</v>
      </c>
      <c r="X1142" s="1" t="s">
        <v>1672</v>
      </c>
      <c r="Y1142" s="1" t="s">
        <v>83</v>
      </c>
      <c r="Z1142" s="1" t="s">
        <v>84</v>
      </c>
      <c r="AA1142" s="1" t="s">
        <v>51</v>
      </c>
      <c r="AB1142" s="1" t="s">
        <v>1672</v>
      </c>
      <c r="AC1142" s="1" t="s">
        <v>37</v>
      </c>
    </row>
    <row r="1143" spans="1:29" hidden="1" x14ac:dyDescent="0.25">
      <c r="A1143" s="1" t="s">
        <v>33</v>
      </c>
      <c r="B1143" s="1" t="s">
        <v>34</v>
      </c>
      <c r="C1143" s="2">
        <v>45351</v>
      </c>
      <c r="D1143" s="1" t="s">
        <v>73</v>
      </c>
      <c r="E1143" s="1" t="s">
        <v>74</v>
      </c>
      <c r="F1143" s="1" t="s">
        <v>37</v>
      </c>
      <c r="G1143" s="1" t="s">
        <v>1012</v>
      </c>
      <c r="H1143" s="1" t="s">
        <v>34</v>
      </c>
      <c r="I1143" s="3">
        <v>563334</v>
      </c>
      <c r="J1143" s="3">
        <v>0</v>
      </c>
      <c r="K1143" s="1" t="s">
        <v>40</v>
      </c>
      <c r="L1143" s="1" t="s">
        <v>117</v>
      </c>
      <c r="M1143" s="1" t="s">
        <v>118</v>
      </c>
      <c r="N1143" s="1" t="s">
        <v>79</v>
      </c>
      <c r="O1143" s="1" t="s">
        <v>80</v>
      </c>
      <c r="P1143" s="1" t="s">
        <v>43</v>
      </c>
      <c r="Q1143" s="1" t="s">
        <v>43</v>
      </c>
      <c r="R1143" s="3">
        <v>0</v>
      </c>
      <c r="S1143" s="1" t="s">
        <v>44</v>
      </c>
      <c r="T1143" s="1" t="s">
        <v>45</v>
      </c>
      <c r="U1143" s="1" t="s">
        <v>1012</v>
      </c>
      <c r="V1143" s="1" t="s">
        <v>46</v>
      </c>
      <c r="W1143" s="1" t="s">
        <v>81</v>
      </c>
      <c r="X1143" s="1" t="s">
        <v>1672</v>
      </c>
      <c r="Y1143" s="1" t="s">
        <v>83</v>
      </c>
      <c r="Z1143" s="1" t="s">
        <v>84</v>
      </c>
      <c r="AA1143" s="1" t="s">
        <v>51</v>
      </c>
      <c r="AB1143" s="1" t="s">
        <v>1672</v>
      </c>
      <c r="AC1143" s="1" t="s">
        <v>37</v>
      </c>
    </row>
    <row r="1144" spans="1:29" hidden="1" x14ac:dyDescent="0.25">
      <c r="A1144" s="1" t="s">
        <v>33</v>
      </c>
      <c r="B1144" s="1" t="s">
        <v>34</v>
      </c>
      <c r="C1144" s="2">
        <v>45351</v>
      </c>
      <c r="D1144" s="1" t="s">
        <v>73</v>
      </c>
      <c r="E1144" s="1" t="s">
        <v>74</v>
      </c>
      <c r="F1144" s="1" t="s">
        <v>37</v>
      </c>
      <c r="G1144" s="1" t="s">
        <v>1012</v>
      </c>
      <c r="H1144" s="1" t="s">
        <v>34</v>
      </c>
      <c r="I1144" s="3">
        <v>658878</v>
      </c>
      <c r="J1144" s="3">
        <v>0</v>
      </c>
      <c r="K1144" s="1" t="s">
        <v>40</v>
      </c>
      <c r="L1144" s="1" t="s">
        <v>160</v>
      </c>
      <c r="M1144" s="1" t="s">
        <v>161</v>
      </c>
      <c r="N1144" s="1" t="s">
        <v>79</v>
      </c>
      <c r="O1144" s="1" t="s">
        <v>80</v>
      </c>
      <c r="P1144" s="1" t="s">
        <v>43</v>
      </c>
      <c r="Q1144" s="1" t="s">
        <v>43</v>
      </c>
      <c r="R1144" s="3">
        <v>0</v>
      </c>
      <c r="S1144" s="1" t="s">
        <v>44</v>
      </c>
      <c r="T1144" s="1" t="s">
        <v>45</v>
      </c>
      <c r="U1144" s="1" t="s">
        <v>1012</v>
      </c>
      <c r="V1144" s="1" t="s">
        <v>46</v>
      </c>
      <c r="W1144" s="1" t="s">
        <v>81</v>
      </c>
      <c r="X1144" s="1" t="s">
        <v>1672</v>
      </c>
      <c r="Y1144" s="1" t="s">
        <v>83</v>
      </c>
      <c r="Z1144" s="1" t="s">
        <v>84</v>
      </c>
      <c r="AA1144" s="1" t="s">
        <v>51</v>
      </c>
      <c r="AB1144" s="1" t="s">
        <v>1672</v>
      </c>
      <c r="AC1144" s="1" t="s">
        <v>37</v>
      </c>
    </row>
    <row r="1145" spans="1:29" hidden="1" x14ac:dyDescent="0.25">
      <c r="A1145" s="1" t="s">
        <v>33</v>
      </c>
      <c r="B1145" s="1" t="s">
        <v>34</v>
      </c>
      <c r="C1145" s="2">
        <v>45351</v>
      </c>
      <c r="D1145" s="1" t="s">
        <v>73</v>
      </c>
      <c r="E1145" s="1" t="s">
        <v>74</v>
      </c>
      <c r="F1145" s="1" t="s">
        <v>37</v>
      </c>
      <c r="G1145" s="1" t="s">
        <v>1012</v>
      </c>
      <c r="H1145" s="1" t="s">
        <v>34</v>
      </c>
      <c r="I1145" s="3">
        <v>43645</v>
      </c>
      <c r="J1145" s="3">
        <v>0</v>
      </c>
      <c r="K1145" s="1" t="s">
        <v>40</v>
      </c>
      <c r="L1145" s="1" t="s">
        <v>285</v>
      </c>
      <c r="M1145" s="1" t="s">
        <v>286</v>
      </c>
      <c r="N1145" s="1" t="s">
        <v>79</v>
      </c>
      <c r="O1145" s="1" t="s">
        <v>80</v>
      </c>
      <c r="P1145" s="1" t="s">
        <v>43</v>
      </c>
      <c r="Q1145" s="1" t="s">
        <v>43</v>
      </c>
      <c r="R1145" s="3">
        <v>0</v>
      </c>
      <c r="S1145" s="1" t="s">
        <v>44</v>
      </c>
      <c r="T1145" s="1" t="s">
        <v>45</v>
      </c>
      <c r="U1145" s="1" t="s">
        <v>1012</v>
      </c>
      <c r="V1145" s="1" t="s">
        <v>46</v>
      </c>
      <c r="W1145" s="1" t="s">
        <v>81</v>
      </c>
      <c r="X1145" s="1" t="s">
        <v>1672</v>
      </c>
      <c r="Y1145" s="1" t="s">
        <v>83</v>
      </c>
      <c r="Z1145" s="1" t="s">
        <v>84</v>
      </c>
      <c r="AA1145" s="1" t="s">
        <v>51</v>
      </c>
      <c r="AB1145" s="1" t="s">
        <v>1672</v>
      </c>
      <c r="AC1145" s="1" t="s">
        <v>37</v>
      </c>
    </row>
    <row r="1146" spans="1:29" hidden="1" x14ac:dyDescent="0.25">
      <c r="A1146" s="1" t="s">
        <v>33</v>
      </c>
      <c r="B1146" s="1" t="s">
        <v>34</v>
      </c>
      <c r="C1146" s="2">
        <v>45351</v>
      </c>
      <c r="D1146" s="1" t="s">
        <v>73</v>
      </c>
      <c r="E1146" s="1" t="s">
        <v>74</v>
      </c>
      <c r="F1146" s="1" t="s">
        <v>37</v>
      </c>
      <c r="G1146" s="1" t="s">
        <v>1012</v>
      </c>
      <c r="H1146" s="1" t="s">
        <v>34</v>
      </c>
      <c r="I1146" s="3">
        <v>46384</v>
      </c>
      <c r="J1146" s="3">
        <v>0</v>
      </c>
      <c r="K1146" s="1" t="s">
        <v>40</v>
      </c>
      <c r="L1146" s="1" t="s">
        <v>537</v>
      </c>
      <c r="M1146" s="1" t="s">
        <v>538</v>
      </c>
      <c r="N1146" s="1" t="s">
        <v>79</v>
      </c>
      <c r="O1146" s="1" t="s">
        <v>80</v>
      </c>
      <c r="P1146" s="1" t="s">
        <v>43</v>
      </c>
      <c r="Q1146" s="1" t="s">
        <v>43</v>
      </c>
      <c r="R1146" s="3">
        <v>0</v>
      </c>
      <c r="S1146" s="1" t="s">
        <v>44</v>
      </c>
      <c r="T1146" s="1" t="s">
        <v>45</v>
      </c>
      <c r="U1146" s="1" t="s">
        <v>1012</v>
      </c>
      <c r="V1146" s="1" t="s">
        <v>46</v>
      </c>
      <c r="W1146" s="1" t="s">
        <v>81</v>
      </c>
      <c r="X1146" s="1" t="s">
        <v>1672</v>
      </c>
      <c r="Y1146" s="1" t="s">
        <v>83</v>
      </c>
      <c r="Z1146" s="1" t="s">
        <v>84</v>
      </c>
      <c r="AA1146" s="1" t="s">
        <v>51</v>
      </c>
      <c r="AB1146" s="1" t="s">
        <v>1672</v>
      </c>
      <c r="AC1146" s="1" t="s">
        <v>37</v>
      </c>
    </row>
    <row r="1147" spans="1:29" hidden="1" x14ac:dyDescent="0.25">
      <c r="A1147" s="1" t="s">
        <v>33</v>
      </c>
      <c r="B1147" s="1" t="s">
        <v>34</v>
      </c>
      <c r="C1147" s="2">
        <v>45351</v>
      </c>
      <c r="D1147" s="1" t="s">
        <v>73</v>
      </c>
      <c r="E1147" s="1" t="s">
        <v>74</v>
      </c>
      <c r="F1147" s="1" t="s">
        <v>37</v>
      </c>
      <c r="G1147" s="1" t="s">
        <v>1012</v>
      </c>
      <c r="H1147" s="1" t="s">
        <v>34</v>
      </c>
      <c r="I1147" s="3">
        <v>43334</v>
      </c>
      <c r="J1147" s="3">
        <v>0</v>
      </c>
      <c r="K1147" s="1" t="s">
        <v>40</v>
      </c>
      <c r="L1147" s="1" t="s">
        <v>125</v>
      </c>
      <c r="M1147" s="1" t="s">
        <v>126</v>
      </c>
      <c r="N1147" s="1" t="s">
        <v>79</v>
      </c>
      <c r="O1147" s="1" t="s">
        <v>80</v>
      </c>
      <c r="P1147" s="1" t="s">
        <v>43</v>
      </c>
      <c r="Q1147" s="1" t="s">
        <v>43</v>
      </c>
      <c r="R1147" s="3">
        <v>0</v>
      </c>
      <c r="S1147" s="1" t="s">
        <v>44</v>
      </c>
      <c r="T1147" s="1" t="s">
        <v>45</v>
      </c>
      <c r="U1147" s="1" t="s">
        <v>1012</v>
      </c>
      <c r="V1147" s="1" t="s">
        <v>46</v>
      </c>
      <c r="W1147" s="1" t="s">
        <v>81</v>
      </c>
      <c r="X1147" s="1" t="s">
        <v>1672</v>
      </c>
      <c r="Y1147" s="1" t="s">
        <v>83</v>
      </c>
      <c r="Z1147" s="1" t="s">
        <v>84</v>
      </c>
      <c r="AA1147" s="1" t="s">
        <v>51</v>
      </c>
      <c r="AB1147" s="1" t="s">
        <v>1672</v>
      </c>
      <c r="AC1147" s="1" t="s">
        <v>37</v>
      </c>
    </row>
    <row r="1148" spans="1:29" hidden="1" x14ac:dyDescent="0.25">
      <c r="A1148" s="1" t="s">
        <v>33</v>
      </c>
      <c r="B1148" s="1" t="s">
        <v>34</v>
      </c>
      <c r="C1148" s="2">
        <v>45351</v>
      </c>
      <c r="D1148" s="1" t="s">
        <v>73</v>
      </c>
      <c r="E1148" s="1" t="s">
        <v>74</v>
      </c>
      <c r="F1148" s="1" t="s">
        <v>37</v>
      </c>
      <c r="G1148" s="1" t="s">
        <v>1012</v>
      </c>
      <c r="H1148" s="1" t="s">
        <v>34</v>
      </c>
      <c r="I1148" s="3">
        <v>130000</v>
      </c>
      <c r="J1148" s="3">
        <v>0</v>
      </c>
      <c r="K1148" s="1" t="s">
        <v>40</v>
      </c>
      <c r="L1148" s="1" t="s">
        <v>673</v>
      </c>
      <c r="M1148" s="1" t="s">
        <v>674</v>
      </c>
      <c r="N1148" s="1" t="s">
        <v>79</v>
      </c>
      <c r="O1148" s="1" t="s">
        <v>80</v>
      </c>
      <c r="P1148" s="1" t="s">
        <v>43</v>
      </c>
      <c r="Q1148" s="1" t="s">
        <v>43</v>
      </c>
      <c r="R1148" s="3">
        <v>0</v>
      </c>
      <c r="S1148" s="1" t="s">
        <v>44</v>
      </c>
      <c r="T1148" s="1" t="s">
        <v>45</v>
      </c>
      <c r="U1148" s="1" t="s">
        <v>1012</v>
      </c>
      <c r="V1148" s="1" t="s">
        <v>46</v>
      </c>
      <c r="W1148" s="1" t="s">
        <v>81</v>
      </c>
      <c r="X1148" s="1" t="s">
        <v>1672</v>
      </c>
      <c r="Y1148" s="1" t="s">
        <v>83</v>
      </c>
      <c r="Z1148" s="1" t="s">
        <v>84</v>
      </c>
      <c r="AA1148" s="1" t="s">
        <v>51</v>
      </c>
      <c r="AB1148" s="1" t="s">
        <v>1672</v>
      </c>
      <c r="AC1148" s="1" t="s">
        <v>37</v>
      </c>
    </row>
    <row r="1149" spans="1:29" hidden="1" x14ac:dyDescent="0.25">
      <c r="A1149" s="1" t="s">
        <v>33</v>
      </c>
      <c r="B1149" s="1" t="s">
        <v>34</v>
      </c>
      <c r="C1149" s="2">
        <v>45351</v>
      </c>
      <c r="D1149" s="1" t="s">
        <v>73</v>
      </c>
      <c r="E1149" s="1" t="s">
        <v>74</v>
      </c>
      <c r="F1149" s="1" t="s">
        <v>37</v>
      </c>
      <c r="G1149" s="1" t="s">
        <v>1012</v>
      </c>
      <c r="H1149" s="1" t="s">
        <v>34</v>
      </c>
      <c r="I1149" s="3">
        <v>328734</v>
      </c>
      <c r="J1149" s="3">
        <v>0</v>
      </c>
      <c r="K1149" s="1" t="s">
        <v>40</v>
      </c>
      <c r="L1149" s="1" t="s">
        <v>1625</v>
      </c>
      <c r="M1149" s="1" t="s">
        <v>749</v>
      </c>
      <c r="N1149" s="1" t="s">
        <v>79</v>
      </c>
      <c r="O1149" s="1" t="s">
        <v>80</v>
      </c>
      <c r="P1149" s="1" t="s">
        <v>43</v>
      </c>
      <c r="Q1149" s="1" t="s">
        <v>43</v>
      </c>
      <c r="R1149" s="3">
        <v>0</v>
      </c>
      <c r="S1149" s="1" t="s">
        <v>44</v>
      </c>
      <c r="T1149" s="1" t="s">
        <v>45</v>
      </c>
      <c r="U1149" s="1" t="s">
        <v>1012</v>
      </c>
      <c r="V1149" s="1" t="s">
        <v>46</v>
      </c>
      <c r="W1149" s="1" t="s">
        <v>81</v>
      </c>
      <c r="X1149" s="1" t="s">
        <v>1672</v>
      </c>
      <c r="Y1149" s="1" t="s">
        <v>83</v>
      </c>
      <c r="Z1149" s="1" t="s">
        <v>84</v>
      </c>
      <c r="AA1149" s="1" t="s">
        <v>51</v>
      </c>
      <c r="AB1149" s="1" t="s">
        <v>1672</v>
      </c>
      <c r="AC1149" s="1" t="s">
        <v>37</v>
      </c>
    </row>
    <row r="1150" spans="1:29" hidden="1" x14ac:dyDescent="0.25">
      <c r="A1150" s="1" t="s">
        <v>33</v>
      </c>
      <c r="B1150" s="1" t="s">
        <v>34</v>
      </c>
      <c r="C1150" s="2">
        <v>45351</v>
      </c>
      <c r="D1150" s="1" t="s">
        <v>73</v>
      </c>
      <c r="E1150" s="1" t="s">
        <v>74</v>
      </c>
      <c r="F1150" s="1" t="s">
        <v>37</v>
      </c>
      <c r="G1150" s="1" t="s">
        <v>1012</v>
      </c>
      <c r="H1150" s="1" t="s">
        <v>34</v>
      </c>
      <c r="I1150" s="3">
        <v>1039733</v>
      </c>
      <c r="J1150" s="3">
        <v>0</v>
      </c>
      <c r="K1150" s="1" t="s">
        <v>40</v>
      </c>
      <c r="L1150" s="1" t="s">
        <v>1610</v>
      </c>
      <c r="M1150" s="1" t="s">
        <v>1611</v>
      </c>
      <c r="N1150" s="1" t="s">
        <v>1075</v>
      </c>
      <c r="O1150" s="1" t="s">
        <v>1076</v>
      </c>
      <c r="P1150" s="1" t="s">
        <v>43</v>
      </c>
      <c r="Q1150" s="1" t="s">
        <v>43</v>
      </c>
      <c r="R1150" s="3">
        <v>0</v>
      </c>
      <c r="S1150" s="1" t="s">
        <v>44</v>
      </c>
      <c r="T1150" s="1" t="s">
        <v>45</v>
      </c>
      <c r="U1150" s="1" t="s">
        <v>1012</v>
      </c>
      <c r="V1150" s="1" t="s">
        <v>46</v>
      </c>
      <c r="W1150" s="1" t="s">
        <v>81</v>
      </c>
      <c r="X1150" s="1" t="s">
        <v>1672</v>
      </c>
      <c r="Y1150" s="1" t="s">
        <v>83</v>
      </c>
      <c r="Z1150" s="1" t="s">
        <v>84</v>
      </c>
      <c r="AA1150" s="1" t="s">
        <v>51</v>
      </c>
      <c r="AB1150" s="1" t="s">
        <v>1672</v>
      </c>
      <c r="AC1150" s="1" t="s">
        <v>37</v>
      </c>
    </row>
    <row r="1151" spans="1:29" hidden="1" x14ac:dyDescent="0.25">
      <c r="A1151" s="1" t="s">
        <v>33</v>
      </c>
      <c r="B1151" s="1" t="s">
        <v>34</v>
      </c>
      <c r="C1151" s="2">
        <v>45351</v>
      </c>
      <c r="D1151" s="1" t="s">
        <v>73</v>
      </c>
      <c r="E1151" s="1" t="s">
        <v>74</v>
      </c>
      <c r="F1151" s="1" t="s">
        <v>37</v>
      </c>
      <c r="G1151" s="1" t="s">
        <v>1012</v>
      </c>
      <c r="H1151" s="1" t="s">
        <v>34</v>
      </c>
      <c r="I1151" s="3">
        <v>606667</v>
      </c>
      <c r="J1151" s="3">
        <v>0</v>
      </c>
      <c r="K1151" s="1" t="s">
        <v>40</v>
      </c>
      <c r="L1151" s="1" t="s">
        <v>77</v>
      </c>
      <c r="M1151" s="1" t="s">
        <v>78</v>
      </c>
      <c r="N1151" s="1" t="s">
        <v>79</v>
      </c>
      <c r="O1151" s="1" t="s">
        <v>80</v>
      </c>
      <c r="P1151" s="1" t="s">
        <v>43</v>
      </c>
      <c r="Q1151" s="1" t="s">
        <v>43</v>
      </c>
      <c r="R1151" s="3">
        <v>0</v>
      </c>
      <c r="S1151" s="1" t="s">
        <v>44</v>
      </c>
      <c r="T1151" s="1" t="s">
        <v>45</v>
      </c>
      <c r="U1151" s="1" t="s">
        <v>1012</v>
      </c>
      <c r="V1151" s="1" t="s">
        <v>46</v>
      </c>
      <c r="W1151" s="1" t="s">
        <v>81</v>
      </c>
      <c r="X1151" s="1" t="s">
        <v>1672</v>
      </c>
      <c r="Y1151" s="1" t="s">
        <v>83</v>
      </c>
      <c r="Z1151" s="1" t="s">
        <v>84</v>
      </c>
      <c r="AA1151" s="1" t="s">
        <v>51</v>
      </c>
      <c r="AB1151" s="1" t="s">
        <v>1672</v>
      </c>
      <c r="AC1151" s="1" t="s">
        <v>37</v>
      </c>
    </row>
    <row r="1152" spans="1:29" hidden="1" x14ac:dyDescent="0.25">
      <c r="A1152" s="1" t="s">
        <v>33</v>
      </c>
      <c r="B1152" s="1" t="s">
        <v>34</v>
      </c>
      <c r="C1152" s="2">
        <v>45351</v>
      </c>
      <c r="D1152" s="1" t="s">
        <v>73</v>
      </c>
      <c r="E1152" s="1" t="s">
        <v>74</v>
      </c>
      <c r="F1152" s="1" t="s">
        <v>37</v>
      </c>
      <c r="G1152" s="1" t="s">
        <v>1012</v>
      </c>
      <c r="H1152" s="1" t="s">
        <v>34</v>
      </c>
      <c r="I1152" s="3">
        <v>520000</v>
      </c>
      <c r="J1152" s="3">
        <v>0</v>
      </c>
      <c r="K1152" s="1" t="s">
        <v>40</v>
      </c>
      <c r="L1152" s="1" t="s">
        <v>470</v>
      </c>
      <c r="M1152" s="1" t="s">
        <v>471</v>
      </c>
      <c r="N1152" s="1" t="s">
        <v>79</v>
      </c>
      <c r="O1152" s="1" t="s">
        <v>80</v>
      </c>
      <c r="P1152" s="1" t="s">
        <v>43</v>
      </c>
      <c r="Q1152" s="1" t="s">
        <v>43</v>
      </c>
      <c r="R1152" s="3">
        <v>0</v>
      </c>
      <c r="S1152" s="1" t="s">
        <v>44</v>
      </c>
      <c r="T1152" s="1" t="s">
        <v>45</v>
      </c>
      <c r="U1152" s="1" t="s">
        <v>1012</v>
      </c>
      <c r="V1152" s="1" t="s">
        <v>46</v>
      </c>
      <c r="W1152" s="1" t="s">
        <v>81</v>
      </c>
      <c r="X1152" s="1" t="s">
        <v>1672</v>
      </c>
      <c r="Y1152" s="1" t="s">
        <v>83</v>
      </c>
      <c r="Z1152" s="1" t="s">
        <v>84</v>
      </c>
      <c r="AA1152" s="1" t="s">
        <v>51</v>
      </c>
      <c r="AB1152" s="1" t="s">
        <v>1672</v>
      </c>
      <c r="AC1152" s="1" t="s">
        <v>37</v>
      </c>
    </row>
    <row r="1153" spans="1:29" hidden="1" x14ac:dyDescent="0.25">
      <c r="A1153" s="1" t="s">
        <v>33</v>
      </c>
      <c r="B1153" s="1" t="s">
        <v>34</v>
      </c>
      <c r="C1153" s="2">
        <v>45351</v>
      </c>
      <c r="D1153" s="1" t="s">
        <v>73</v>
      </c>
      <c r="E1153" s="1" t="s">
        <v>74</v>
      </c>
      <c r="F1153" s="1" t="s">
        <v>37</v>
      </c>
      <c r="G1153" s="1" t="s">
        <v>1012</v>
      </c>
      <c r="H1153" s="1" t="s">
        <v>34</v>
      </c>
      <c r="I1153" s="3">
        <v>346667</v>
      </c>
      <c r="J1153" s="3">
        <v>0</v>
      </c>
      <c r="K1153" s="1" t="s">
        <v>40</v>
      </c>
      <c r="L1153" s="1" t="s">
        <v>844</v>
      </c>
      <c r="M1153" s="1" t="s">
        <v>845</v>
      </c>
      <c r="N1153" s="1" t="s">
        <v>79</v>
      </c>
      <c r="O1153" s="1" t="s">
        <v>80</v>
      </c>
      <c r="P1153" s="1" t="s">
        <v>43</v>
      </c>
      <c r="Q1153" s="1" t="s">
        <v>43</v>
      </c>
      <c r="R1153" s="3">
        <v>0</v>
      </c>
      <c r="S1153" s="1" t="s">
        <v>44</v>
      </c>
      <c r="T1153" s="1" t="s">
        <v>45</v>
      </c>
      <c r="U1153" s="1" t="s">
        <v>1012</v>
      </c>
      <c r="V1153" s="1" t="s">
        <v>46</v>
      </c>
      <c r="W1153" s="1" t="s">
        <v>81</v>
      </c>
      <c r="X1153" s="1" t="s">
        <v>1672</v>
      </c>
      <c r="Y1153" s="1" t="s">
        <v>83</v>
      </c>
      <c r="Z1153" s="1" t="s">
        <v>84</v>
      </c>
      <c r="AA1153" s="1" t="s">
        <v>51</v>
      </c>
      <c r="AB1153" s="1" t="s">
        <v>1672</v>
      </c>
      <c r="AC1153" s="1" t="s">
        <v>37</v>
      </c>
    </row>
    <row r="1154" spans="1:29" hidden="1" x14ac:dyDescent="0.25">
      <c r="A1154" s="1" t="s">
        <v>33</v>
      </c>
      <c r="B1154" s="1" t="s">
        <v>34</v>
      </c>
      <c r="C1154" s="2">
        <v>45351</v>
      </c>
      <c r="D1154" s="1" t="s">
        <v>73</v>
      </c>
      <c r="E1154" s="1" t="s">
        <v>74</v>
      </c>
      <c r="F1154" s="1" t="s">
        <v>37</v>
      </c>
      <c r="G1154" s="1" t="s">
        <v>1012</v>
      </c>
      <c r="H1154" s="1" t="s">
        <v>34</v>
      </c>
      <c r="I1154" s="3">
        <v>520000</v>
      </c>
      <c r="J1154" s="3">
        <v>0</v>
      </c>
      <c r="K1154" s="1" t="s">
        <v>40</v>
      </c>
      <c r="L1154" s="1" t="s">
        <v>1522</v>
      </c>
      <c r="M1154" s="1" t="s">
        <v>658</v>
      </c>
      <c r="N1154" s="1" t="s">
        <v>79</v>
      </c>
      <c r="O1154" s="1" t="s">
        <v>80</v>
      </c>
      <c r="P1154" s="1" t="s">
        <v>43</v>
      </c>
      <c r="Q1154" s="1" t="s">
        <v>43</v>
      </c>
      <c r="R1154" s="3">
        <v>0</v>
      </c>
      <c r="S1154" s="1" t="s">
        <v>44</v>
      </c>
      <c r="T1154" s="1" t="s">
        <v>45</v>
      </c>
      <c r="U1154" s="1" t="s">
        <v>1012</v>
      </c>
      <c r="V1154" s="1" t="s">
        <v>46</v>
      </c>
      <c r="W1154" s="1" t="s">
        <v>81</v>
      </c>
      <c r="X1154" s="1" t="s">
        <v>1672</v>
      </c>
      <c r="Y1154" s="1" t="s">
        <v>83</v>
      </c>
      <c r="Z1154" s="1" t="s">
        <v>84</v>
      </c>
      <c r="AA1154" s="1" t="s">
        <v>51</v>
      </c>
      <c r="AB1154" s="1" t="s">
        <v>1672</v>
      </c>
      <c r="AC1154" s="1" t="s">
        <v>37</v>
      </c>
    </row>
    <row r="1155" spans="1:29" hidden="1" x14ac:dyDescent="0.25">
      <c r="A1155" s="1" t="s">
        <v>33</v>
      </c>
      <c r="B1155" s="1" t="s">
        <v>34</v>
      </c>
      <c r="C1155" s="2">
        <v>45351</v>
      </c>
      <c r="D1155" s="1" t="s">
        <v>73</v>
      </c>
      <c r="E1155" s="1" t="s">
        <v>74</v>
      </c>
      <c r="F1155" s="1" t="s">
        <v>37</v>
      </c>
      <c r="G1155" s="1" t="s">
        <v>1012</v>
      </c>
      <c r="H1155" s="1" t="s">
        <v>34</v>
      </c>
      <c r="I1155" s="3">
        <v>43334</v>
      </c>
      <c r="J1155" s="3">
        <v>0</v>
      </c>
      <c r="K1155" s="1" t="s">
        <v>40</v>
      </c>
      <c r="L1155" s="1" t="s">
        <v>1673</v>
      </c>
      <c r="M1155" s="1" t="s">
        <v>663</v>
      </c>
      <c r="N1155" s="1" t="s">
        <v>79</v>
      </c>
      <c r="O1155" s="1" t="s">
        <v>80</v>
      </c>
      <c r="P1155" s="1" t="s">
        <v>43</v>
      </c>
      <c r="Q1155" s="1" t="s">
        <v>43</v>
      </c>
      <c r="R1155" s="3">
        <v>0</v>
      </c>
      <c r="S1155" s="1" t="s">
        <v>44</v>
      </c>
      <c r="T1155" s="1" t="s">
        <v>45</v>
      </c>
      <c r="U1155" s="1" t="s">
        <v>1012</v>
      </c>
      <c r="V1155" s="1" t="s">
        <v>46</v>
      </c>
      <c r="W1155" s="1" t="s">
        <v>81</v>
      </c>
      <c r="X1155" s="1" t="s">
        <v>1672</v>
      </c>
      <c r="Y1155" s="1" t="s">
        <v>83</v>
      </c>
      <c r="Z1155" s="1" t="s">
        <v>84</v>
      </c>
      <c r="AA1155" s="1" t="s">
        <v>51</v>
      </c>
      <c r="AB1155" s="1" t="s">
        <v>1672</v>
      </c>
      <c r="AC1155" s="1" t="s">
        <v>37</v>
      </c>
    </row>
    <row r="1156" spans="1:29" hidden="1" x14ac:dyDescent="0.25">
      <c r="A1156" s="1" t="s">
        <v>33</v>
      </c>
      <c r="B1156" s="1" t="s">
        <v>34</v>
      </c>
      <c r="C1156" s="2">
        <v>45351</v>
      </c>
      <c r="D1156" s="1" t="s">
        <v>73</v>
      </c>
      <c r="E1156" s="1" t="s">
        <v>74</v>
      </c>
      <c r="F1156" s="1" t="s">
        <v>37</v>
      </c>
      <c r="G1156" s="1" t="s">
        <v>1012</v>
      </c>
      <c r="H1156" s="1" t="s">
        <v>34</v>
      </c>
      <c r="I1156" s="3">
        <v>606667</v>
      </c>
      <c r="J1156" s="3">
        <v>0</v>
      </c>
      <c r="K1156" s="1" t="s">
        <v>40</v>
      </c>
      <c r="L1156" s="1" t="s">
        <v>113</v>
      </c>
      <c r="M1156" s="1" t="s">
        <v>114</v>
      </c>
      <c r="N1156" s="1" t="s">
        <v>79</v>
      </c>
      <c r="O1156" s="1" t="s">
        <v>80</v>
      </c>
      <c r="P1156" s="1" t="s">
        <v>43</v>
      </c>
      <c r="Q1156" s="1" t="s">
        <v>43</v>
      </c>
      <c r="R1156" s="3">
        <v>0</v>
      </c>
      <c r="S1156" s="1" t="s">
        <v>44</v>
      </c>
      <c r="T1156" s="1" t="s">
        <v>45</v>
      </c>
      <c r="U1156" s="1" t="s">
        <v>1012</v>
      </c>
      <c r="V1156" s="1" t="s">
        <v>46</v>
      </c>
      <c r="W1156" s="1" t="s">
        <v>81</v>
      </c>
      <c r="X1156" s="1" t="s">
        <v>1672</v>
      </c>
      <c r="Y1156" s="1" t="s">
        <v>83</v>
      </c>
      <c r="Z1156" s="1" t="s">
        <v>84</v>
      </c>
      <c r="AA1156" s="1" t="s">
        <v>51</v>
      </c>
      <c r="AB1156" s="1" t="s">
        <v>1672</v>
      </c>
      <c r="AC1156" s="1" t="s">
        <v>37</v>
      </c>
    </row>
    <row r="1157" spans="1:29" hidden="1" x14ac:dyDescent="0.25">
      <c r="A1157" s="1" t="s">
        <v>33</v>
      </c>
      <c r="B1157" s="1" t="s">
        <v>34</v>
      </c>
      <c r="C1157" s="2">
        <v>45351</v>
      </c>
      <c r="D1157" s="1" t="s">
        <v>73</v>
      </c>
      <c r="E1157" s="1" t="s">
        <v>74</v>
      </c>
      <c r="F1157" s="1" t="s">
        <v>37</v>
      </c>
      <c r="G1157" s="1" t="s">
        <v>1012</v>
      </c>
      <c r="H1157" s="1" t="s">
        <v>34</v>
      </c>
      <c r="I1157" s="3">
        <v>43334</v>
      </c>
      <c r="J1157" s="3">
        <v>0</v>
      </c>
      <c r="K1157" s="1" t="s">
        <v>40</v>
      </c>
      <c r="L1157" s="1" t="s">
        <v>1674</v>
      </c>
      <c r="M1157" s="1" t="s">
        <v>769</v>
      </c>
      <c r="N1157" s="1" t="s">
        <v>79</v>
      </c>
      <c r="O1157" s="1" t="s">
        <v>80</v>
      </c>
      <c r="P1157" s="1" t="s">
        <v>43</v>
      </c>
      <c r="Q1157" s="1" t="s">
        <v>43</v>
      </c>
      <c r="R1157" s="3">
        <v>0</v>
      </c>
      <c r="S1157" s="1" t="s">
        <v>44</v>
      </c>
      <c r="T1157" s="1" t="s">
        <v>45</v>
      </c>
      <c r="U1157" s="1" t="s">
        <v>1012</v>
      </c>
      <c r="V1157" s="1" t="s">
        <v>46</v>
      </c>
      <c r="W1157" s="1" t="s">
        <v>81</v>
      </c>
      <c r="X1157" s="1" t="s">
        <v>1672</v>
      </c>
      <c r="Y1157" s="1" t="s">
        <v>83</v>
      </c>
      <c r="Z1157" s="1" t="s">
        <v>84</v>
      </c>
      <c r="AA1157" s="1" t="s">
        <v>51</v>
      </c>
      <c r="AB1157" s="1" t="s">
        <v>1672</v>
      </c>
      <c r="AC1157" s="1" t="s">
        <v>37</v>
      </c>
    </row>
    <row r="1158" spans="1:29" hidden="1" x14ac:dyDescent="0.25">
      <c r="A1158" s="1" t="s">
        <v>33</v>
      </c>
      <c r="B1158" s="1" t="s">
        <v>34</v>
      </c>
      <c r="C1158" s="2">
        <v>45351</v>
      </c>
      <c r="D1158" s="1" t="s">
        <v>73</v>
      </c>
      <c r="E1158" s="1" t="s">
        <v>74</v>
      </c>
      <c r="F1158" s="1" t="s">
        <v>37</v>
      </c>
      <c r="G1158" s="1" t="s">
        <v>1012</v>
      </c>
      <c r="H1158" s="1" t="s">
        <v>34</v>
      </c>
      <c r="I1158" s="3">
        <v>43334</v>
      </c>
      <c r="J1158" s="3">
        <v>0</v>
      </c>
      <c r="K1158" s="1" t="s">
        <v>40</v>
      </c>
      <c r="L1158" s="1" t="s">
        <v>152</v>
      </c>
      <c r="M1158" s="1" t="s">
        <v>153</v>
      </c>
      <c r="N1158" s="1" t="s">
        <v>79</v>
      </c>
      <c r="O1158" s="1" t="s">
        <v>80</v>
      </c>
      <c r="P1158" s="1" t="s">
        <v>43</v>
      </c>
      <c r="Q1158" s="1" t="s">
        <v>43</v>
      </c>
      <c r="R1158" s="3">
        <v>0</v>
      </c>
      <c r="S1158" s="1" t="s">
        <v>44</v>
      </c>
      <c r="T1158" s="1" t="s">
        <v>45</v>
      </c>
      <c r="U1158" s="1" t="s">
        <v>1012</v>
      </c>
      <c r="V1158" s="1" t="s">
        <v>46</v>
      </c>
      <c r="W1158" s="1" t="s">
        <v>81</v>
      </c>
      <c r="X1158" s="1" t="s">
        <v>1672</v>
      </c>
      <c r="Y1158" s="1" t="s">
        <v>83</v>
      </c>
      <c r="Z1158" s="1" t="s">
        <v>84</v>
      </c>
      <c r="AA1158" s="1" t="s">
        <v>51</v>
      </c>
      <c r="AB1158" s="1" t="s">
        <v>1672</v>
      </c>
      <c r="AC1158" s="1" t="s">
        <v>37</v>
      </c>
    </row>
    <row r="1159" spans="1:29" hidden="1" x14ac:dyDescent="0.25">
      <c r="A1159" s="1" t="s">
        <v>33</v>
      </c>
      <c r="B1159" s="1" t="s">
        <v>34</v>
      </c>
      <c r="C1159" s="2">
        <v>45351</v>
      </c>
      <c r="D1159" s="1" t="s">
        <v>73</v>
      </c>
      <c r="E1159" s="1" t="s">
        <v>74</v>
      </c>
      <c r="F1159" s="1" t="s">
        <v>37</v>
      </c>
      <c r="G1159" s="1" t="s">
        <v>1012</v>
      </c>
      <c r="H1159" s="1" t="s">
        <v>34</v>
      </c>
      <c r="I1159" s="3">
        <v>43334</v>
      </c>
      <c r="J1159" s="3">
        <v>0</v>
      </c>
      <c r="K1159" s="1" t="s">
        <v>40</v>
      </c>
      <c r="L1159" s="1" t="s">
        <v>440</v>
      </c>
      <c r="M1159" s="1" t="s">
        <v>441</v>
      </c>
      <c r="N1159" s="1" t="s">
        <v>79</v>
      </c>
      <c r="O1159" s="1" t="s">
        <v>80</v>
      </c>
      <c r="P1159" s="1" t="s">
        <v>43</v>
      </c>
      <c r="Q1159" s="1" t="s">
        <v>43</v>
      </c>
      <c r="R1159" s="3">
        <v>0</v>
      </c>
      <c r="S1159" s="1" t="s">
        <v>44</v>
      </c>
      <c r="T1159" s="1" t="s">
        <v>45</v>
      </c>
      <c r="U1159" s="1" t="s">
        <v>1012</v>
      </c>
      <c r="V1159" s="1" t="s">
        <v>46</v>
      </c>
      <c r="W1159" s="1" t="s">
        <v>81</v>
      </c>
      <c r="X1159" s="1" t="s">
        <v>1672</v>
      </c>
      <c r="Y1159" s="1" t="s">
        <v>83</v>
      </c>
      <c r="Z1159" s="1" t="s">
        <v>84</v>
      </c>
      <c r="AA1159" s="1" t="s">
        <v>51</v>
      </c>
      <c r="AB1159" s="1" t="s">
        <v>1672</v>
      </c>
      <c r="AC1159" s="1" t="s">
        <v>37</v>
      </c>
    </row>
    <row r="1160" spans="1:29" hidden="1" x14ac:dyDescent="0.25">
      <c r="A1160" s="1" t="s">
        <v>33</v>
      </c>
      <c r="B1160" s="1" t="s">
        <v>34</v>
      </c>
      <c r="C1160" s="2">
        <v>45351</v>
      </c>
      <c r="D1160" s="1" t="s">
        <v>73</v>
      </c>
      <c r="E1160" s="1" t="s">
        <v>74</v>
      </c>
      <c r="F1160" s="1" t="s">
        <v>37</v>
      </c>
      <c r="G1160" s="1" t="s">
        <v>1012</v>
      </c>
      <c r="H1160" s="1" t="s">
        <v>34</v>
      </c>
      <c r="I1160" s="3">
        <v>520001</v>
      </c>
      <c r="J1160" s="3">
        <v>0</v>
      </c>
      <c r="K1160" s="1" t="s">
        <v>40</v>
      </c>
      <c r="L1160" s="1" t="s">
        <v>117</v>
      </c>
      <c r="M1160" s="1" t="s">
        <v>118</v>
      </c>
      <c r="N1160" s="1" t="s">
        <v>79</v>
      </c>
      <c r="O1160" s="1" t="s">
        <v>80</v>
      </c>
      <c r="P1160" s="1" t="s">
        <v>43</v>
      </c>
      <c r="Q1160" s="1" t="s">
        <v>43</v>
      </c>
      <c r="R1160" s="3">
        <v>0</v>
      </c>
      <c r="S1160" s="1" t="s">
        <v>44</v>
      </c>
      <c r="T1160" s="1" t="s">
        <v>45</v>
      </c>
      <c r="U1160" s="1" t="s">
        <v>1012</v>
      </c>
      <c r="V1160" s="1" t="s">
        <v>46</v>
      </c>
      <c r="W1160" s="1" t="s">
        <v>81</v>
      </c>
      <c r="X1160" s="1" t="s">
        <v>1672</v>
      </c>
      <c r="Y1160" s="1" t="s">
        <v>83</v>
      </c>
      <c r="Z1160" s="1" t="s">
        <v>84</v>
      </c>
      <c r="AA1160" s="1" t="s">
        <v>51</v>
      </c>
      <c r="AB1160" s="1" t="s">
        <v>1672</v>
      </c>
      <c r="AC1160" s="1" t="s">
        <v>37</v>
      </c>
    </row>
    <row r="1161" spans="1:29" hidden="1" x14ac:dyDescent="0.25">
      <c r="A1161" s="1" t="s">
        <v>33</v>
      </c>
      <c r="B1161" s="1" t="s">
        <v>34</v>
      </c>
      <c r="C1161" s="2">
        <v>45351</v>
      </c>
      <c r="D1161" s="1" t="s">
        <v>73</v>
      </c>
      <c r="E1161" s="1" t="s">
        <v>74</v>
      </c>
      <c r="F1161" s="1" t="s">
        <v>37</v>
      </c>
      <c r="G1161" s="1" t="s">
        <v>1012</v>
      </c>
      <c r="H1161" s="1" t="s">
        <v>34</v>
      </c>
      <c r="I1161" s="3">
        <v>86667</v>
      </c>
      <c r="J1161" s="3">
        <v>0</v>
      </c>
      <c r="K1161" s="1" t="s">
        <v>40</v>
      </c>
      <c r="L1161" s="1" t="s">
        <v>133</v>
      </c>
      <c r="M1161" s="1" t="s">
        <v>134</v>
      </c>
      <c r="N1161" s="1" t="s">
        <v>79</v>
      </c>
      <c r="O1161" s="1" t="s">
        <v>80</v>
      </c>
      <c r="P1161" s="1" t="s">
        <v>43</v>
      </c>
      <c r="Q1161" s="1" t="s">
        <v>43</v>
      </c>
      <c r="R1161" s="3">
        <v>0</v>
      </c>
      <c r="S1161" s="1" t="s">
        <v>44</v>
      </c>
      <c r="T1161" s="1" t="s">
        <v>45</v>
      </c>
      <c r="U1161" s="1" t="s">
        <v>1012</v>
      </c>
      <c r="V1161" s="1" t="s">
        <v>46</v>
      </c>
      <c r="W1161" s="1" t="s">
        <v>81</v>
      </c>
      <c r="X1161" s="1" t="s">
        <v>1672</v>
      </c>
      <c r="Y1161" s="1" t="s">
        <v>83</v>
      </c>
      <c r="Z1161" s="1" t="s">
        <v>84</v>
      </c>
      <c r="AA1161" s="1" t="s">
        <v>51</v>
      </c>
      <c r="AB1161" s="1" t="s">
        <v>1672</v>
      </c>
      <c r="AC1161" s="1" t="s">
        <v>37</v>
      </c>
    </row>
    <row r="1162" spans="1:29" hidden="1" x14ac:dyDescent="0.25">
      <c r="A1162" s="1" t="s">
        <v>33</v>
      </c>
      <c r="B1162" s="1" t="s">
        <v>34</v>
      </c>
      <c r="C1162" s="2">
        <v>45351</v>
      </c>
      <c r="D1162" s="1" t="s">
        <v>73</v>
      </c>
      <c r="E1162" s="1" t="s">
        <v>74</v>
      </c>
      <c r="F1162" s="1" t="s">
        <v>37</v>
      </c>
      <c r="G1162" s="1" t="s">
        <v>1012</v>
      </c>
      <c r="H1162" s="1" t="s">
        <v>34</v>
      </c>
      <c r="I1162" s="3">
        <v>43334</v>
      </c>
      <c r="J1162" s="3">
        <v>0</v>
      </c>
      <c r="K1162" s="1" t="s">
        <v>40</v>
      </c>
      <c r="L1162" s="1" t="s">
        <v>669</v>
      </c>
      <c r="M1162" s="1" t="s">
        <v>670</v>
      </c>
      <c r="N1162" s="1" t="s">
        <v>79</v>
      </c>
      <c r="O1162" s="1" t="s">
        <v>80</v>
      </c>
      <c r="P1162" s="1" t="s">
        <v>43</v>
      </c>
      <c r="Q1162" s="1" t="s">
        <v>43</v>
      </c>
      <c r="R1162" s="3">
        <v>0</v>
      </c>
      <c r="S1162" s="1" t="s">
        <v>44</v>
      </c>
      <c r="T1162" s="1" t="s">
        <v>45</v>
      </c>
      <c r="U1162" s="1" t="s">
        <v>1012</v>
      </c>
      <c r="V1162" s="1" t="s">
        <v>46</v>
      </c>
      <c r="W1162" s="1" t="s">
        <v>81</v>
      </c>
      <c r="X1162" s="1" t="s">
        <v>1672</v>
      </c>
      <c r="Y1162" s="1" t="s">
        <v>83</v>
      </c>
      <c r="Z1162" s="1" t="s">
        <v>84</v>
      </c>
      <c r="AA1162" s="1" t="s">
        <v>51</v>
      </c>
      <c r="AB1162" s="1" t="s">
        <v>1672</v>
      </c>
      <c r="AC1162" s="1" t="s">
        <v>37</v>
      </c>
    </row>
    <row r="1163" spans="1:29" hidden="1" x14ac:dyDescent="0.25">
      <c r="A1163" s="1" t="s">
        <v>33</v>
      </c>
      <c r="B1163" s="1" t="s">
        <v>34</v>
      </c>
      <c r="C1163" s="2">
        <v>45351</v>
      </c>
      <c r="D1163" s="1" t="s">
        <v>73</v>
      </c>
      <c r="E1163" s="1" t="s">
        <v>74</v>
      </c>
      <c r="F1163" s="1" t="s">
        <v>37</v>
      </c>
      <c r="G1163" s="1" t="s">
        <v>1012</v>
      </c>
      <c r="H1163" s="1" t="s">
        <v>34</v>
      </c>
      <c r="I1163" s="3">
        <v>130000</v>
      </c>
      <c r="J1163" s="3">
        <v>0</v>
      </c>
      <c r="K1163" s="1" t="s">
        <v>40</v>
      </c>
      <c r="L1163" s="1" t="s">
        <v>838</v>
      </c>
      <c r="M1163" s="1" t="s">
        <v>839</v>
      </c>
      <c r="N1163" s="1" t="s">
        <v>79</v>
      </c>
      <c r="O1163" s="1" t="s">
        <v>80</v>
      </c>
      <c r="P1163" s="1" t="s">
        <v>43</v>
      </c>
      <c r="Q1163" s="1" t="s">
        <v>43</v>
      </c>
      <c r="R1163" s="3">
        <v>0</v>
      </c>
      <c r="S1163" s="1" t="s">
        <v>44</v>
      </c>
      <c r="T1163" s="1" t="s">
        <v>45</v>
      </c>
      <c r="U1163" s="1" t="s">
        <v>1012</v>
      </c>
      <c r="V1163" s="1" t="s">
        <v>46</v>
      </c>
      <c r="W1163" s="1" t="s">
        <v>81</v>
      </c>
      <c r="X1163" s="1" t="s">
        <v>1672</v>
      </c>
      <c r="Y1163" s="1" t="s">
        <v>83</v>
      </c>
      <c r="Z1163" s="1" t="s">
        <v>84</v>
      </c>
      <c r="AA1163" s="1" t="s">
        <v>51</v>
      </c>
      <c r="AB1163" s="1" t="s">
        <v>1672</v>
      </c>
      <c r="AC1163" s="1" t="s">
        <v>37</v>
      </c>
    </row>
    <row r="1164" spans="1:29" hidden="1" x14ac:dyDescent="0.25">
      <c r="A1164" s="1" t="s">
        <v>33</v>
      </c>
      <c r="B1164" s="1" t="s">
        <v>34</v>
      </c>
      <c r="C1164" s="2">
        <v>45351</v>
      </c>
      <c r="D1164" s="1" t="s">
        <v>73</v>
      </c>
      <c r="E1164" s="1" t="s">
        <v>74</v>
      </c>
      <c r="F1164" s="1" t="s">
        <v>37</v>
      </c>
      <c r="G1164" s="1" t="s">
        <v>1012</v>
      </c>
      <c r="H1164" s="1" t="s">
        <v>34</v>
      </c>
      <c r="I1164" s="3">
        <v>43334</v>
      </c>
      <c r="J1164" s="3">
        <v>0</v>
      </c>
      <c r="K1164" s="1" t="s">
        <v>40</v>
      </c>
      <c r="L1164" s="1" t="s">
        <v>631</v>
      </c>
      <c r="M1164" s="1" t="s">
        <v>632</v>
      </c>
      <c r="N1164" s="1" t="s">
        <v>79</v>
      </c>
      <c r="O1164" s="1" t="s">
        <v>80</v>
      </c>
      <c r="P1164" s="1" t="s">
        <v>43</v>
      </c>
      <c r="Q1164" s="1" t="s">
        <v>43</v>
      </c>
      <c r="R1164" s="3">
        <v>0</v>
      </c>
      <c r="S1164" s="1" t="s">
        <v>44</v>
      </c>
      <c r="T1164" s="1" t="s">
        <v>45</v>
      </c>
      <c r="U1164" s="1" t="s">
        <v>1012</v>
      </c>
      <c r="V1164" s="1" t="s">
        <v>46</v>
      </c>
      <c r="W1164" s="1" t="s">
        <v>81</v>
      </c>
      <c r="X1164" s="1" t="s">
        <v>1672</v>
      </c>
      <c r="Y1164" s="1" t="s">
        <v>83</v>
      </c>
      <c r="Z1164" s="1" t="s">
        <v>84</v>
      </c>
      <c r="AA1164" s="1" t="s">
        <v>51</v>
      </c>
      <c r="AB1164" s="1" t="s">
        <v>1672</v>
      </c>
      <c r="AC1164" s="1" t="s">
        <v>37</v>
      </c>
    </row>
    <row r="1165" spans="1:29" hidden="1" x14ac:dyDescent="0.25">
      <c r="A1165" s="1" t="s">
        <v>33</v>
      </c>
      <c r="B1165" s="1" t="s">
        <v>34</v>
      </c>
      <c r="C1165" s="2">
        <v>45351</v>
      </c>
      <c r="D1165" s="1" t="s">
        <v>73</v>
      </c>
      <c r="E1165" s="1" t="s">
        <v>74</v>
      </c>
      <c r="F1165" s="1" t="s">
        <v>37</v>
      </c>
      <c r="G1165" s="1" t="s">
        <v>1012</v>
      </c>
      <c r="H1165" s="1" t="s">
        <v>34</v>
      </c>
      <c r="I1165" s="3">
        <v>44745</v>
      </c>
      <c r="J1165" s="3">
        <v>0</v>
      </c>
      <c r="K1165" s="1" t="s">
        <v>40</v>
      </c>
      <c r="L1165" s="1" t="s">
        <v>1625</v>
      </c>
      <c r="M1165" s="1" t="s">
        <v>749</v>
      </c>
      <c r="N1165" s="1" t="s">
        <v>79</v>
      </c>
      <c r="O1165" s="1" t="s">
        <v>80</v>
      </c>
      <c r="P1165" s="1" t="s">
        <v>43</v>
      </c>
      <c r="Q1165" s="1" t="s">
        <v>43</v>
      </c>
      <c r="R1165" s="3">
        <v>0</v>
      </c>
      <c r="S1165" s="1" t="s">
        <v>44</v>
      </c>
      <c r="T1165" s="1" t="s">
        <v>45</v>
      </c>
      <c r="U1165" s="1" t="s">
        <v>1012</v>
      </c>
      <c r="V1165" s="1" t="s">
        <v>46</v>
      </c>
      <c r="W1165" s="1" t="s">
        <v>81</v>
      </c>
      <c r="X1165" s="1" t="s">
        <v>1672</v>
      </c>
      <c r="Y1165" s="1" t="s">
        <v>83</v>
      </c>
      <c r="Z1165" s="1" t="s">
        <v>84</v>
      </c>
      <c r="AA1165" s="1" t="s">
        <v>51</v>
      </c>
      <c r="AB1165" s="1" t="s">
        <v>1672</v>
      </c>
      <c r="AC1165" s="1" t="s">
        <v>37</v>
      </c>
    </row>
    <row r="1166" spans="1:29" hidden="1" x14ac:dyDescent="0.25">
      <c r="A1166" s="1" t="s">
        <v>33</v>
      </c>
      <c r="B1166" s="1" t="s">
        <v>34</v>
      </c>
      <c r="C1166" s="2">
        <v>45351</v>
      </c>
      <c r="D1166" s="1" t="s">
        <v>73</v>
      </c>
      <c r="E1166" s="1" t="s">
        <v>74</v>
      </c>
      <c r="F1166" s="1" t="s">
        <v>37</v>
      </c>
      <c r="G1166" s="1" t="s">
        <v>1012</v>
      </c>
      <c r="H1166" s="1" t="s">
        <v>34</v>
      </c>
      <c r="I1166" s="3">
        <v>86668</v>
      </c>
      <c r="J1166" s="3">
        <v>0</v>
      </c>
      <c r="K1166" s="1" t="s">
        <v>40</v>
      </c>
      <c r="L1166" s="1" t="s">
        <v>115</v>
      </c>
      <c r="M1166" s="1" t="s">
        <v>116</v>
      </c>
      <c r="N1166" s="1" t="s">
        <v>79</v>
      </c>
      <c r="O1166" s="1" t="s">
        <v>80</v>
      </c>
      <c r="P1166" s="1" t="s">
        <v>43</v>
      </c>
      <c r="Q1166" s="1" t="s">
        <v>43</v>
      </c>
      <c r="R1166" s="3">
        <v>0</v>
      </c>
      <c r="S1166" s="1" t="s">
        <v>44</v>
      </c>
      <c r="T1166" s="1" t="s">
        <v>45</v>
      </c>
      <c r="U1166" s="1" t="s">
        <v>1012</v>
      </c>
      <c r="V1166" s="1" t="s">
        <v>46</v>
      </c>
      <c r="W1166" s="1" t="s">
        <v>81</v>
      </c>
      <c r="X1166" s="1" t="s">
        <v>1672</v>
      </c>
      <c r="Y1166" s="1" t="s">
        <v>83</v>
      </c>
      <c r="Z1166" s="1" t="s">
        <v>84</v>
      </c>
      <c r="AA1166" s="1" t="s">
        <v>51</v>
      </c>
      <c r="AB1166" s="1" t="s">
        <v>1672</v>
      </c>
      <c r="AC1166" s="1" t="s">
        <v>37</v>
      </c>
    </row>
    <row r="1167" spans="1:29" hidden="1" x14ac:dyDescent="0.25">
      <c r="A1167" s="1" t="s">
        <v>33</v>
      </c>
      <c r="B1167" s="1" t="s">
        <v>34</v>
      </c>
      <c r="C1167" s="2">
        <v>45351</v>
      </c>
      <c r="D1167" s="1" t="s">
        <v>73</v>
      </c>
      <c r="E1167" s="1" t="s">
        <v>74</v>
      </c>
      <c r="F1167" s="1" t="s">
        <v>37</v>
      </c>
      <c r="G1167" s="1" t="s">
        <v>1012</v>
      </c>
      <c r="H1167" s="1" t="s">
        <v>34</v>
      </c>
      <c r="I1167" s="3">
        <v>540249</v>
      </c>
      <c r="J1167" s="3">
        <v>0</v>
      </c>
      <c r="K1167" s="1" t="s">
        <v>40</v>
      </c>
      <c r="L1167" s="1" t="s">
        <v>567</v>
      </c>
      <c r="M1167" s="1" t="s">
        <v>568</v>
      </c>
      <c r="N1167" s="1" t="s">
        <v>79</v>
      </c>
      <c r="O1167" s="1" t="s">
        <v>80</v>
      </c>
      <c r="P1167" s="1" t="s">
        <v>43</v>
      </c>
      <c r="Q1167" s="1" t="s">
        <v>43</v>
      </c>
      <c r="R1167" s="3">
        <v>0</v>
      </c>
      <c r="S1167" s="1" t="s">
        <v>44</v>
      </c>
      <c r="T1167" s="1" t="s">
        <v>45</v>
      </c>
      <c r="U1167" s="1" t="s">
        <v>1012</v>
      </c>
      <c r="V1167" s="1" t="s">
        <v>46</v>
      </c>
      <c r="W1167" s="1" t="s">
        <v>81</v>
      </c>
      <c r="X1167" s="1" t="s">
        <v>1672</v>
      </c>
      <c r="Y1167" s="1" t="s">
        <v>83</v>
      </c>
      <c r="Z1167" s="1" t="s">
        <v>84</v>
      </c>
      <c r="AA1167" s="1" t="s">
        <v>51</v>
      </c>
      <c r="AB1167" s="1" t="s">
        <v>1672</v>
      </c>
      <c r="AC1167" s="1" t="s">
        <v>37</v>
      </c>
    </row>
    <row r="1168" spans="1:29" hidden="1" x14ac:dyDescent="0.25">
      <c r="A1168" s="1" t="s">
        <v>33</v>
      </c>
      <c r="B1168" s="1" t="s">
        <v>34</v>
      </c>
      <c r="C1168" s="2">
        <v>45351</v>
      </c>
      <c r="D1168" s="1" t="s">
        <v>73</v>
      </c>
      <c r="E1168" s="1" t="s">
        <v>74</v>
      </c>
      <c r="F1168" s="1" t="s">
        <v>37</v>
      </c>
      <c r="G1168" s="1" t="s">
        <v>1012</v>
      </c>
      <c r="H1168" s="1" t="s">
        <v>34</v>
      </c>
      <c r="I1168" s="3">
        <v>43334</v>
      </c>
      <c r="J1168" s="3">
        <v>0</v>
      </c>
      <c r="K1168" s="1" t="s">
        <v>40</v>
      </c>
      <c r="L1168" s="1" t="s">
        <v>498</v>
      </c>
      <c r="M1168" s="1" t="s">
        <v>499</v>
      </c>
      <c r="N1168" s="1" t="s">
        <v>79</v>
      </c>
      <c r="O1168" s="1" t="s">
        <v>80</v>
      </c>
      <c r="P1168" s="1" t="s">
        <v>43</v>
      </c>
      <c r="Q1168" s="1" t="s">
        <v>43</v>
      </c>
      <c r="R1168" s="3">
        <v>0</v>
      </c>
      <c r="S1168" s="1" t="s">
        <v>44</v>
      </c>
      <c r="T1168" s="1" t="s">
        <v>45</v>
      </c>
      <c r="U1168" s="1" t="s">
        <v>1012</v>
      </c>
      <c r="V1168" s="1" t="s">
        <v>46</v>
      </c>
      <c r="W1168" s="1" t="s">
        <v>81</v>
      </c>
      <c r="X1168" s="1" t="s">
        <v>1672</v>
      </c>
      <c r="Y1168" s="1" t="s">
        <v>83</v>
      </c>
      <c r="Z1168" s="1" t="s">
        <v>84</v>
      </c>
      <c r="AA1168" s="1" t="s">
        <v>51</v>
      </c>
      <c r="AB1168" s="1" t="s">
        <v>1672</v>
      </c>
      <c r="AC1168" s="1" t="s">
        <v>37</v>
      </c>
    </row>
    <row r="1169" spans="1:29" hidden="1" x14ac:dyDescent="0.25">
      <c r="A1169" s="1" t="s">
        <v>33</v>
      </c>
      <c r="B1169" s="1" t="s">
        <v>34</v>
      </c>
      <c r="C1169" s="2">
        <v>45351</v>
      </c>
      <c r="D1169" s="1" t="s">
        <v>73</v>
      </c>
      <c r="E1169" s="1" t="s">
        <v>74</v>
      </c>
      <c r="F1169" s="1" t="s">
        <v>37</v>
      </c>
      <c r="G1169" s="1" t="s">
        <v>1012</v>
      </c>
      <c r="H1169" s="1" t="s">
        <v>34</v>
      </c>
      <c r="I1169" s="3">
        <v>216667</v>
      </c>
      <c r="J1169" s="3">
        <v>0</v>
      </c>
      <c r="K1169" s="1" t="s">
        <v>40</v>
      </c>
      <c r="L1169" s="1" t="s">
        <v>127</v>
      </c>
      <c r="M1169" s="1" t="s">
        <v>128</v>
      </c>
      <c r="N1169" s="1" t="s">
        <v>79</v>
      </c>
      <c r="O1169" s="1" t="s">
        <v>80</v>
      </c>
      <c r="P1169" s="1" t="s">
        <v>43</v>
      </c>
      <c r="Q1169" s="1" t="s">
        <v>43</v>
      </c>
      <c r="R1169" s="3">
        <v>0</v>
      </c>
      <c r="S1169" s="1" t="s">
        <v>44</v>
      </c>
      <c r="T1169" s="1" t="s">
        <v>45</v>
      </c>
      <c r="U1169" s="1" t="s">
        <v>1012</v>
      </c>
      <c r="V1169" s="1" t="s">
        <v>46</v>
      </c>
      <c r="W1169" s="1" t="s">
        <v>81</v>
      </c>
      <c r="X1169" s="1" t="s">
        <v>1672</v>
      </c>
      <c r="Y1169" s="1" t="s">
        <v>83</v>
      </c>
      <c r="Z1169" s="1" t="s">
        <v>84</v>
      </c>
      <c r="AA1169" s="1" t="s">
        <v>51</v>
      </c>
      <c r="AB1169" s="1" t="s">
        <v>1672</v>
      </c>
      <c r="AC1169" s="1" t="s">
        <v>37</v>
      </c>
    </row>
    <row r="1170" spans="1:29" hidden="1" x14ac:dyDescent="0.25">
      <c r="A1170" s="1" t="s">
        <v>33</v>
      </c>
      <c r="B1170" s="1" t="s">
        <v>34</v>
      </c>
      <c r="C1170" s="2">
        <v>45351</v>
      </c>
      <c r="D1170" s="1" t="s">
        <v>73</v>
      </c>
      <c r="E1170" s="1" t="s">
        <v>74</v>
      </c>
      <c r="F1170" s="1" t="s">
        <v>37</v>
      </c>
      <c r="G1170" s="1" t="s">
        <v>1012</v>
      </c>
      <c r="H1170" s="1" t="s">
        <v>34</v>
      </c>
      <c r="I1170" s="3">
        <v>274487</v>
      </c>
      <c r="J1170" s="3">
        <v>0</v>
      </c>
      <c r="K1170" s="1" t="s">
        <v>40</v>
      </c>
      <c r="L1170" s="1" t="s">
        <v>162</v>
      </c>
      <c r="M1170" s="1" t="s">
        <v>163</v>
      </c>
      <c r="N1170" s="1" t="s">
        <v>79</v>
      </c>
      <c r="O1170" s="1" t="s">
        <v>80</v>
      </c>
      <c r="P1170" s="1" t="s">
        <v>43</v>
      </c>
      <c r="Q1170" s="1" t="s">
        <v>43</v>
      </c>
      <c r="R1170" s="3">
        <v>0</v>
      </c>
      <c r="S1170" s="1" t="s">
        <v>44</v>
      </c>
      <c r="T1170" s="1" t="s">
        <v>45</v>
      </c>
      <c r="U1170" s="1" t="s">
        <v>1012</v>
      </c>
      <c r="V1170" s="1" t="s">
        <v>46</v>
      </c>
      <c r="W1170" s="1" t="s">
        <v>81</v>
      </c>
      <c r="X1170" s="1" t="s">
        <v>1672</v>
      </c>
      <c r="Y1170" s="1" t="s">
        <v>83</v>
      </c>
      <c r="Z1170" s="1" t="s">
        <v>84</v>
      </c>
      <c r="AA1170" s="1" t="s">
        <v>51</v>
      </c>
      <c r="AB1170" s="1" t="s">
        <v>1672</v>
      </c>
      <c r="AC1170" s="1" t="s">
        <v>37</v>
      </c>
    </row>
    <row r="1171" spans="1:29" hidden="1" x14ac:dyDescent="0.25">
      <c r="A1171" s="1" t="s">
        <v>33</v>
      </c>
      <c r="B1171" s="1" t="s">
        <v>34</v>
      </c>
      <c r="C1171" s="2">
        <v>45351</v>
      </c>
      <c r="D1171" s="1" t="s">
        <v>73</v>
      </c>
      <c r="E1171" s="1" t="s">
        <v>74</v>
      </c>
      <c r="F1171" s="1" t="s">
        <v>37</v>
      </c>
      <c r="G1171" s="1" t="s">
        <v>1012</v>
      </c>
      <c r="H1171" s="1" t="s">
        <v>34</v>
      </c>
      <c r="I1171" s="3">
        <v>970417</v>
      </c>
      <c r="J1171" s="3">
        <v>0</v>
      </c>
      <c r="K1171" s="1" t="s">
        <v>40</v>
      </c>
      <c r="L1171" s="1" t="s">
        <v>1610</v>
      </c>
      <c r="M1171" s="1" t="s">
        <v>1611</v>
      </c>
      <c r="N1171" s="1" t="s">
        <v>1075</v>
      </c>
      <c r="O1171" s="1" t="s">
        <v>1076</v>
      </c>
      <c r="P1171" s="1" t="s">
        <v>43</v>
      </c>
      <c r="Q1171" s="1" t="s">
        <v>43</v>
      </c>
      <c r="R1171" s="3">
        <v>0</v>
      </c>
      <c r="S1171" s="1" t="s">
        <v>44</v>
      </c>
      <c r="T1171" s="1" t="s">
        <v>45</v>
      </c>
      <c r="U1171" s="1" t="s">
        <v>1012</v>
      </c>
      <c r="V1171" s="1" t="s">
        <v>46</v>
      </c>
      <c r="W1171" s="1" t="s">
        <v>81</v>
      </c>
      <c r="X1171" s="1" t="s">
        <v>1672</v>
      </c>
      <c r="Y1171" s="1" t="s">
        <v>83</v>
      </c>
      <c r="Z1171" s="1" t="s">
        <v>84</v>
      </c>
      <c r="AA1171" s="1" t="s">
        <v>51</v>
      </c>
      <c r="AB1171" s="1" t="s">
        <v>1672</v>
      </c>
      <c r="AC1171" s="1" t="s">
        <v>37</v>
      </c>
    </row>
    <row r="1172" spans="1:29" hidden="1" x14ac:dyDescent="0.25">
      <c r="A1172" s="1" t="s">
        <v>33</v>
      </c>
      <c r="B1172" s="1" t="s">
        <v>34</v>
      </c>
      <c r="C1172" s="2">
        <v>45357</v>
      </c>
      <c r="D1172" s="1" t="s">
        <v>35</v>
      </c>
      <c r="E1172" s="1" t="s">
        <v>36</v>
      </c>
      <c r="F1172" s="1" t="s">
        <v>37</v>
      </c>
      <c r="G1172" s="1" t="s">
        <v>1675</v>
      </c>
      <c r="H1172" s="1" t="s">
        <v>1676</v>
      </c>
      <c r="I1172" s="3">
        <v>0</v>
      </c>
      <c r="J1172" s="54">
        <v>3206666</v>
      </c>
      <c r="K1172" s="1" t="s">
        <v>40</v>
      </c>
      <c r="L1172" s="1" t="s">
        <v>62</v>
      </c>
      <c r="M1172" s="1" t="s">
        <v>63</v>
      </c>
      <c r="N1172" s="1" t="s">
        <v>37</v>
      </c>
      <c r="O1172" s="1" t="s">
        <v>43</v>
      </c>
      <c r="P1172" s="1" t="s">
        <v>43</v>
      </c>
      <c r="Q1172" s="1" t="s">
        <v>43</v>
      </c>
      <c r="R1172" s="3">
        <v>0</v>
      </c>
      <c r="S1172" s="1" t="s">
        <v>44</v>
      </c>
      <c r="T1172" s="1" t="s">
        <v>45</v>
      </c>
      <c r="U1172" s="1" t="s">
        <v>1675</v>
      </c>
      <c r="V1172" s="1" t="s">
        <v>46</v>
      </c>
      <c r="W1172" s="1" t="s">
        <v>47</v>
      </c>
      <c r="X1172" s="1" t="s">
        <v>1677</v>
      </c>
      <c r="Y1172" s="1" t="s">
        <v>49</v>
      </c>
      <c r="Z1172" s="1" t="s">
        <v>50</v>
      </c>
      <c r="AA1172" s="1" t="s">
        <v>51</v>
      </c>
      <c r="AB1172" s="1" t="s">
        <v>1677</v>
      </c>
      <c r="AC1172" s="1" t="s">
        <v>37</v>
      </c>
    </row>
    <row r="1173" spans="1:29" hidden="1" x14ac:dyDescent="0.25">
      <c r="A1173" s="1" t="s">
        <v>33</v>
      </c>
      <c r="B1173" s="1" t="s">
        <v>34</v>
      </c>
      <c r="C1173" s="2">
        <v>45357</v>
      </c>
      <c r="D1173" s="1" t="s">
        <v>35</v>
      </c>
      <c r="E1173" s="1" t="s">
        <v>36</v>
      </c>
      <c r="F1173" s="1" t="s">
        <v>37</v>
      </c>
      <c r="G1173" s="1" t="s">
        <v>1678</v>
      </c>
      <c r="H1173" s="1" t="s">
        <v>1679</v>
      </c>
      <c r="I1173" s="3">
        <v>0</v>
      </c>
      <c r="J1173" s="54">
        <v>823333</v>
      </c>
      <c r="K1173" s="1" t="s">
        <v>40</v>
      </c>
      <c r="L1173" s="1" t="s">
        <v>62</v>
      </c>
      <c r="M1173" s="1" t="s">
        <v>63</v>
      </c>
      <c r="N1173" s="1" t="s">
        <v>37</v>
      </c>
      <c r="O1173" s="1" t="s">
        <v>43</v>
      </c>
      <c r="P1173" s="1" t="s">
        <v>43</v>
      </c>
      <c r="Q1173" s="1" t="s">
        <v>43</v>
      </c>
      <c r="R1173" s="3">
        <v>0</v>
      </c>
      <c r="S1173" s="1" t="s">
        <v>44</v>
      </c>
      <c r="T1173" s="1" t="s">
        <v>45</v>
      </c>
      <c r="U1173" s="1" t="s">
        <v>1678</v>
      </c>
      <c r="V1173" s="1" t="s">
        <v>46</v>
      </c>
      <c r="W1173" s="1" t="s">
        <v>47</v>
      </c>
      <c r="X1173" s="1" t="s">
        <v>1680</v>
      </c>
      <c r="Y1173" s="1" t="s">
        <v>49</v>
      </c>
      <c r="Z1173" s="1" t="s">
        <v>50</v>
      </c>
      <c r="AA1173" s="1" t="s">
        <v>51</v>
      </c>
      <c r="AB1173" s="1" t="s">
        <v>1680</v>
      </c>
      <c r="AC1173" s="1" t="s">
        <v>37</v>
      </c>
    </row>
    <row r="1174" spans="1:29" hidden="1" x14ac:dyDescent="0.25">
      <c r="A1174" s="1" t="s">
        <v>33</v>
      </c>
      <c r="B1174" s="1" t="s">
        <v>34</v>
      </c>
      <c r="C1174" s="2">
        <v>45357</v>
      </c>
      <c r="D1174" s="1" t="s">
        <v>35</v>
      </c>
      <c r="E1174" s="1" t="s">
        <v>36</v>
      </c>
      <c r="F1174" s="1" t="s">
        <v>37</v>
      </c>
      <c r="G1174" s="1" t="s">
        <v>1681</v>
      </c>
      <c r="H1174" s="1" t="s">
        <v>1682</v>
      </c>
      <c r="I1174" s="3">
        <v>0</v>
      </c>
      <c r="J1174" s="54">
        <v>580005</v>
      </c>
      <c r="K1174" s="1" t="s">
        <v>40</v>
      </c>
      <c r="L1174" s="1" t="s">
        <v>41</v>
      </c>
      <c r="M1174" s="1" t="s">
        <v>42</v>
      </c>
      <c r="N1174" s="1" t="s">
        <v>37</v>
      </c>
      <c r="O1174" s="1" t="s">
        <v>43</v>
      </c>
      <c r="P1174" s="1" t="s">
        <v>43</v>
      </c>
      <c r="Q1174" s="1" t="s">
        <v>43</v>
      </c>
      <c r="R1174" s="3">
        <v>0</v>
      </c>
      <c r="S1174" s="1" t="s">
        <v>44</v>
      </c>
      <c r="T1174" s="1" t="s">
        <v>45</v>
      </c>
      <c r="U1174" s="1" t="s">
        <v>1681</v>
      </c>
      <c r="V1174" s="1" t="s">
        <v>46</v>
      </c>
      <c r="W1174" s="1" t="s">
        <v>47</v>
      </c>
      <c r="X1174" s="1" t="s">
        <v>1683</v>
      </c>
      <c r="Y1174" s="1" t="s">
        <v>49</v>
      </c>
      <c r="Z1174" s="1" t="s">
        <v>50</v>
      </c>
      <c r="AA1174" s="1" t="s">
        <v>51</v>
      </c>
      <c r="AB1174" s="1" t="s">
        <v>1683</v>
      </c>
      <c r="AC1174" s="1" t="s">
        <v>37</v>
      </c>
    </row>
    <row r="1175" spans="1:29" x14ac:dyDescent="0.25">
      <c r="A1175" s="1" t="s">
        <v>33</v>
      </c>
      <c r="B1175" s="1" t="s">
        <v>34</v>
      </c>
      <c r="C1175" s="2">
        <v>45372</v>
      </c>
      <c r="D1175" s="1" t="s">
        <v>35</v>
      </c>
      <c r="E1175" s="1" t="s">
        <v>36</v>
      </c>
      <c r="F1175" s="1" t="s">
        <v>37</v>
      </c>
      <c r="G1175" s="1" t="s">
        <v>1684</v>
      </c>
      <c r="H1175" s="1" t="s">
        <v>1685</v>
      </c>
      <c r="I1175" s="3">
        <v>0</v>
      </c>
      <c r="J1175" s="54">
        <v>1591529</v>
      </c>
      <c r="K1175" s="1" t="s">
        <v>40</v>
      </c>
      <c r="L1175" s="1" t="s">
        <v>54</v>
      </c>
      <c r="M1175" s="1" t="s">
        <v>55</v>
      </c>
      <c r="N1175" s="1" t="s">
        <v>37</v>
      </c>
      <c r="O1175" s="1" t="s">
        <v>43</v>
      </c>
      <c r="P1175" s="1" t="s">
        <v>43</v>
      </c>
      <c r="Q1175" s="1" t="s">
        <v>43</v>
      </c>
      <c r="R1175" s="3">
        <v>0</v>
      </c>
      <c r="S1175" s="1" t="s">
        <v>44</v>
      </c>
      <c r="T1175" s="1" t="s">
        <v>45</v>
      </c>
      <c r="U1175" s="1" t="s">
        <v>1684</v>
      </c>
      <c r="V1175" s="1" t="s">
        <v>46</v>
      </c>
      <c r="W1175" s="1" t="s">
        <v>47</v>
      </c>
      <c r="X1175" s="1" t="s">
        <v>1686</v>
      </c>
      <c r="Y1175" s="1" t="s">
        <v>49</v>
      </c>
      <c r="Z1175" s="1" t="s">
        <v>50</v>
      </c>
      <c r="AA1175" s="1" t="s">
        <v>51</v>
      </c>
      <c r="AB1175" s="1" t="s">
        <v>1686</v>
      </c>
      <c r="AC1175" s="1" t="s">
        <v>37</v>
      </c>
    </row>
    <row r="1176" spans="1:29" hidden="1" x14ac:dyDescent="0.25">
      <c r="A1176" s="1" t="s">
        <v>33</v>
      </c>
      <c r="B1176" s="1" t="s">
        <v>34</v>
      </c>
      <c r="C1176" s="2">
        <v>45373</v>
      </c>
      <c r="D1176" s="1" t="s">
        <v>35</v>
      </c>
      <c r="E1176" s="1" t="s">
        <v>36</v>
      </c>
      <c r="F1176" s="1" t="s">
        <v>37</v>
      </c>
      <c r="G1176" s="1" t="s">
        <v>1687</v>
      </c>
      <c r="H1176" s="1" t="s">
        <v>1688</v>
      </c>
      <c r="I1176" s="3">
        <v>0</v>
      </c>
      <c r="J1176" s="54">
        <v>1246373</v>
      </c>
      <c r="K1176" s="1" t="s">
        <v>40</v>
      </c>
      <c r="L1176" s="1" t="s">
        <v>67</v>
      </c>
      <c r="M1176" s="1" t="s">
        <v>68</v>
      </c>
      <c r="N1176" s="1" t="s">
        <v>37</v>
      </c>
      <c r="O1176" s="1" t="s">
        <v>43</v>
      </c>
      <c r="P1176" s="1" t="s">
        <v>43</v>
      </c>
      <c r="Q1176" s="1" t="s">
        <v>43</v>
      </c>
      <c r="R1176" s="3">
        <v>0</v>
      </c>
      <c r="S1176" s="1" t="s">
        <v>44</v>
      </c>
      <c r="T1176" s="1" t="s">
        <v>45</v>
      </c>
      <c r="U1176" s="1" t="s">
        <v>1687</v>
      </c>
      <c r="V1176" s="1" t="s">
        <v>46</v>
      </c>
      <c r="W1176" s="1" t="s">
        <v>47</v>
      </c>
      <c r="X1176" s="1" t="s">
        <v>1689</v>
      </c>
      <c r="Y1176" s="1" t="s">
        <v>49</v>
      </c>
      <c r="Z1176" s="1" t="s">
        <v>50</v>
      </c>
      <c r="AA1176" s="1" t="s">
        <v>51</v>
      </c>
      <c r="AB1176" s="1" t="s">
        <v>1689</v>
      </c>
      <c r="AC1176" s="1" t="s">
        <v>37</v>
      </c>
    </row>
    <row r="1177" spans="1:29" hidden="1" x14ac:dyDescent="0.25">
      <c r="A1177" s="1" t="s">
        <v>33</v>
      </c>
      <c r="B1177" s="1" t="s">
        <v>34</v>
      </c>
      <c r="C1177" s="2">
        <v>45377</v>
      </c>
      <c r="D1177" s="1" t="s">
        <v>35</v>
      </c>
      <c r="E1177" s="1" t="s">
        <v>36</v>
      </c>
      <c r="F1177" s="1" t="s">
        <v>37</v>
      </c>
      <c r="G1177" s="1" t="s">
        <v>1690</v>
      </c>
      <c r="H1177" s="1" t="s">
        <v>1691</v>
      </c>
      <c r="I1177" s="3">
        <v>0</v>
      </c>
      <c r="J1177" s="54">
        <v>1958908</v>
      </c>
      <c r="K1177" s="1" t="s">
        <v>40</v>
      </c>
      <c r="L1177" s="1" t="s">
        <v>214</v>
      </c>
      <c r="M1177" s="1" t="s">
        <v>215</v>
      </c>
      <c r="N1177" s="1" t="s">
        <v>37</v>
      </c>
      <c r="O1177" s="1" t="s">
        <v>43</v>
      </c>
      <c r="P1177" s="1" t="s">
        <v>43</v>
      </c>
      <c r="Q1177" s="1" t="s">
        <v>43</v>
      </c>
      <c r="R1177" s="3">
        <v>0</v>
      </c>
      <c r="S1177" s="1" t="s">
        <v>44</v>
      </c>
      <c r="T1177" s="1" t="s">
        <v>45</v>
      </c>
      <c r="U1177" s="1" t="s">
        <v>1690</v>
      </c>
      <c r="V1177" s="1" t="s">
        <v>46</v>
      </c>
      <c r="W1177" s="1" t="s">
        <v>47</v>
      </c>
      <c r="X1177" s="1" t="s">
        <v>1692</v>
      </c>
      <c r="Y1177" s="1" t="s">
        <v>49</v>
      </c>
      <c r="Z1177" s="1" t="s">
        <v>50</v>
      </c>
      <c r="AA1177" s="1" t="s">
        <v>51</v>
      </c>
      <c r="AB1177" s="1" t="s">
        <v>1692</v>
      </c>
      <c r="AC1177" s="1" t="s">
        <v>37</v>
      </c>
    </row>
    <row r="1178" spans="1:29" hidden="1" x14ac:dyDescent="0.25">
      <c r="A1178" s="1" t="s">
        <v>33</v>
      </c>
      <c r="B1178" s="1" t="s">
        <v>34</v>
      </c>
      <c r="C1178" s="2">
        <v>45382</v>
      </c>
      <c r="D1178" s="1" t="s">
        <v>73</v>
      </c>
      <c r="E1178" s="1" t="s">
        <v>74</v>
      </c>
      <c r="F1178" s="1" t="s">
        <v>37</v>
      </c>
      <c r="G1178" s="1" t="s">
        <v>982</v>
      </c>
      <c r="H1178" s="1" t="s">
        <v>34</v>
      </c>
      <c r="I1178" s="3">
        <v>125810</v>
      </c>
      <c r="J1178" s="3">
        <v>0</v>
      </c>
      <c r="K1178" s="1" t="s">
        <v>40</v>
      </c>
      <c r="L1178" s="1" t="s">
        <v>723</v>
      </c>
      <c r="M1178" s="1" t="s">
        <v>724</v>
      </c>
      <c r="N1178" s="1" t="s">
        <v>89</v>
      </c>
      <c r="O1178" s="1" t="s">
        <v>90</v>
      </c>
      <c r="P1178" s="1" t="s">
        <v>43</v>
      </c>
      <c r="Q1178" s="1" t="s">
        <v>43</v>
      </c>
      <c r="R1178" s="3">
        <v>0</v>
      </c>
      <c r="S1178" s="1" t="s">
        <v>44</v>
      </c>
      <c r="T1178" s="1" t="s">
        <v>45</v>
      </c>
      <c r="U1178" s="1" t="s">
        <v>982</v>
      </c>
      <c r="V1178" s="1" t="s">
        <v>46</v>
      </c>
      <c r="W1178" s="1" t="s">
        <v>81</v>
      </c>
      <c r="X1178" s="1" t="s">
        <v>1693</v>
      </c>
      <c r="Y1178" s="1" t="s">
        <v>83</v>
      </c>
      <c r="Z1178" s="1" t="s">
        <v>84</v>
      </c>
      <c r="AA1178" s="1" t="s">
        <v>51</v>
      </c>
      <c r="AB1178" s="1" t="s">
        <v>1693</v>
      </c>
      <c r="AC1178" s="1" t="s">
        <v>37</v>
      </c>
    </row>
    <row r="1179" spans="1:29" hidden="1" x14ac:dyDescent="0.25">
      <c r="A1179" s="1" t="s">
        <v>33</v>
      </c>
      <c r="B1179" s="1" t="s">
        <v>34</v>
      </c>
      <c r="C1179" s="2">
        <v>45382</v>
      </c>
      <c r="D1179" s="1" t="s">
        <v>73</v>
      </c>
      <c r="E1179" s="1" t="s">
        <v>74</v>
      </c>
      <c r="F1179" s="1" t="s">
        <v>37</v>
      </c>
      <c r="G1179" s="1" t="s">
        <v>982</v>
      </c>
      <c r="H1179" s="1" t="s">
        <v>34</v>
      </c>
      <c r="I1179" s="3">
        <v>563334</v>
      </c>
      <c r="J1179" s="3">
        <v>0</v>
      </c>
      <c r="K1179" s="1" t="s">
        <v>40</v>
      </c>
      <c r="L1179" s="1" t="s">
        <v>77</v>
      </c>
      <c r="M1179" s="1" t="s">
        <v>78</v>
      </c>
      <c r="N1179" s="1" t="s">
        <v>79</v>
      </c>
      <c r="O1179" s="1" t="s">
        <v>80</v>
      </c>
      <c r="P1179" s="1" t="s">
        <v>43</v>
      </c>
      <c r="Q1179" s="1" t="s">
        <v>43</v>
      </c>
      <c r="R1179" s="3">
        <v>0</v>
      </c>
      <c r="S1179" s="1" t="s">
        <v>44</v>
      </c>
      <c r="T1179" s="1" t="s">
        <v>45</v>
      </c>
      <c r="U1179" s="1" t="s">
        <v>982</v>
      </c>
      <c r="V1179" s="1" t="s">
        <v>46</v>
      </c>
      <c r="W1179" s="1" t="s">
        <v>81</v>
      </c>
      <c r="X1179" s="1" t="s">
        <v>1693</v>
      </c>
      <c r="Y1179" s="1" t="s">
        <v>83</v>
      </c>
      <c r="Z1179" s="1" t="s">
        <v>84</v>
      </c>
      <c r="AA1179" s="1" t="s">
        <v>51</v>
      </c>
      <c r="AB1179" s="1" t="s">
        <v>1693</v>
      </c>
      <c r="AC1179" s="1" t="s">
        <v>37</v>
      </c>
    </row>
    <row r="1180" spans="1:29" hidden="1" x14ac:dyDescent="0.25">
      <c r="A1180" s="1" t="s">
        <v>33</v>
      </c>
      <c r="B1180" s="1" t="s">
        <v>34</v>
      </c>
      <c r="C1180" s="2">
        <v>45382</v>
      </c>
      <c r="D1180" s="1" t="s">
        <v>73</v>
      </c>
      <c r="E1180" s="1" t="s">
        <v>74</v>
      </c>
      <c r="F1180" s="1" t="s">
        <v>37</v>
      </c>
      <c r="G1180" s="1" t="s">
        <v>982</v>
      </c>
      <c r="H1180" s="1" t="s">
        <v>34</v>
      </c>
      <c r="I1180" s="3">
        <v>563334</v>
      </c>
      <c r="J1180" s="3">
        <v>0</v>
      </c>
      <c r="K1180" s="1" t="s">
        <v>40</v>
      </c>
      <c r="L1180" s="1" t="s">
        <v>470</v>
      </c>
      <c r="M1180" s="1" t="s">
        <v>471</v>
      </c>
      <c r="N1180" s="1" t="s">
        <v>79</v>
      </c>
      <c r="O1180" s="1" t="s">
        <v>80</v>
      </c>
      <c r="P1180" s="1" t="s">
        <v>43</v>
      </c>
      <c r="Q1180" s="1" t="s">
        <v>43</v>
      </c>
      <c r="R1180" s="3">
        <v>0</v>
      </c>
      <c r="S1180" s="1" t="s">
        <v>44</v>
      </c>
      <c r="T1180" s="1" t="s">
        <v>45</v>
      </c>
      <c r="U1180" s="1" t="s">
        <v>982</v>
      </c>
      <c r="V1180" s="1" t="s">
        <v>46</v>
      </c>
      <c r="W1180" s="1" t="s">
        <v>81</v>
      </c>
      <c r="X1180" s="1" t="s">
        <v>1693</v>
      </c>
      <c r="Y1180" s="1" t="s">
        <v>83</v>
      </c>
      <c r="Z1180" s="1" t="s">
        <v>84</v>
      </c>
      <c r="AA1180" s="1" t="s">
        <v>51</v>
      </c>
      <c r="AB1180" s="1" t="s">
        <v>1693</v>
      </c>
      <c r="AC1180" s="1" t="s">
        <v>37</v>
      </c>
    </row>
    <row r="1181" spans="1:29" hidden="1" x14ac:dyDescent="0.25">
      <c r="A1181" s="1" t="s">
        <v>33</v>
      </c>
      <c r="B1181" s="1" t="s">
        <v>34</v>
      </c>
      <c r="C1181" s="2">
        <v>45382</v>
      </c>
      <c r="D1181" s="1" t="s">
        <v>73</v>
      </c>
      <c r="E1181" s="1" t="s">
        <v>74</v>
      </c>
      <c r="F1181" s="1" t="s">
        <v>37</v>
      </c>
      <c r="G1181" s="1" t="s">
        <v>982</v>
      </c>
      <c r="H1181" s="1" t="s">
        <v>34</v>
      </c>
      <c r="I1181" s="3">
        <v>476667</v>
      </c>
      <c r="J1181" s="3">
        <v>0</v>
      </c>
      <c r="K1181" s="1" t="s">
        <v>40</v>
      </c>
      <c r="L1181" s="1" t="s">
        <v>844</v>
      </c>
      <c r="M1181" s="1" t="s">
        <v>845</v>
      </c>
      <c r="N1181" s="1" t="s">
        <v>79</v>
      </c>
      <c r="O1181" s="1" t="s">
        <v>80</v>
      </c>
      <c r="P1181" s="1" t="s">
        <v>43</v>
      </c>
      <c r="Q1181" s="1" t="s">
        <v>43</v>
      </c>
      <c r="R1181" s="3">
        <v>0</v>
      </c>
      <c r="S1181" s="1" t="s">
        <v>44</v>
      </c>
      <c r="T1181" s="1" t="s">
        <v>45</v>
      </c>
      <c r="U1181" s="1" t="s">
        <v>982</v>
      </c>
      <c r="V1181" s="1" t="s">
        <v>46</v>
      </c>
      <c r="W1181" s="1" t="s">
        <v>81</v>
      </c>
      <c r="X1181" s="1" t="s">
        <v>1693</v>
      </c>
      <c r="Y1181" s="1" t="s">
        <v>83</v>
      </c>
      <c r="Z1181" s="1" t="s">
        <v>84</v>
      </c>
      <c r="AA1181" s="1" t="s">
        <v>51</v>
      </c>
      <c r="AB1181" s="1" t="s">
        <v>1693</v>
      </c>
      <c r="AC1181" s="1" t="s">
        <v>37</v>
      </c>
    </row>
    <row r="1182" spans="1:29" hidden="1" x14ac:dyDescent="0.25">
      <c r="A1182" s="1" t="s">
        <v>33</v>
      </c>
      <c r="B1182" s="1" t="s">
        <v>34</v>
      </c>
      <c r="C1182" s="2">
        <v>45382</v>
      </c>
      <c r="D1182" s="1" t="s">
        <v>73</v>
      </c>
      <c r="E1182" s="1" t="s">
        <v>74</v>
      </c>
      <c r="F1182" s="1" t="s">
        <v>37</v>
      </c>
      <c r="G1182" s="1" t="s">
        <v>982</v>
      </c>
      <c r="H1182" s="1" t="s">
        <v>34</v>
      </c>
      <c r="I1182" s="3">
        <v>650000</v>
      </c>
      <c r="J1182" s="3">
        <v>0</v>
      </c>
      <c r="K1182" s="1" t="s">
        <v>40</v>
      </c>
      <c r="L1182" s="1" t="s">
        <v>1522</v>
      </c>
      <c r="M1182" s="1" t="s">
        <v>658</v>
      </c>
      <c r="N1182" s="1" t="s">
        <v>79</v>
      </c>
      <c r="O1182" s="1" t="s">
        <v>80</v>
      </c>
      <c r="P1182" s="1" t="s">
        <v>43</v>
      </c>
      <c r="Q1182" s="1" t="s">
        <v>43</v>
      </c>
      <c r="R1182" s="3">
        <v>0</v>
      </c>
      <c r="S1182" s="1" t="s">
        <v>44</v>
      </c>
      <c r="T1182" s="1" t="s">
        <v>45</v>
      </c>
      <c r="U1182" s="1" t="s">
        <v>982</v>
      </c>
      <c r="V1182" s="1" t="s">
        <v>46</v>
      </c>
      <c r="W1182" s="1" t="s">
        <v>81</v>
      </c>
      <c r="X1182" s="1" t="s">
        <v>1693</v>
      </c>
      <c r="Y1182" s="1" t="s">
        <v>83</v>
      </c>
      <c r="Z1182" s="1" t="s">
        <v>84</v>
      </c>
      <c r="AA1182" s="1" t="s">
        <v>51</v>
      </c>
      <c r="AB1182" s="1" t="s">
        <v>1693</v>
      </c>
      <c r="AC1182" s="1" t="s">
        <v>37</v>
      </c>
    </row>
    <row r="1183" spans="1:29" hidden="1" x14ac:dyDescent="0.25">
      <c r="A1183" s="1" t="s">
        <v>33</v>
      </c>
      <c r="B1183" s="1" t="s">
        <v>34</v>
      </c>
      <c r="C1183" s="2">
        <v>45382</v>
      </c>
      <c r="D1183" s="1" t="s">
        <v>73</v>
      </c>
      <c r="E1183" s="1" t="s">
        <v>74</v>
      </c>
      <c r="F1183" s="1" t="s">
        <v>37</v>
      </c>
      <c r="G1183" s="1" t="s">
        <v>982</v>
      </c>
      <c r="H1183" s="1" t="s">
        <v>34</v>
      </c>
      <c r="I1183" s="3">
        <v>43334</v>
      </c>
      <c r="J1183" s="3">
        <v>0</v>
      </c>
      <c r="K1183" s="1" t="s">
        <v>40</v>
      </c>
      <c r="L1183" s="1" t="s">
        <v>152</v>
      </c>
      <c r="M1183" s="1" t="s">
        <v>153</v>
      </c>
      <c r="N1183" s="1" t="s">
        <v>79</v>
      </c>
      <c r="O1183" s="1" t="s">
        <v>80</v>
      </c>
      <c r="P1183" s="1" t="s">
        <v>43</v>
      </c>
      <c r="Q1183" s="1" t="s">
        <v>43</v>
      </c>
      <c r="R1183" s="3">
        <v>0</v>
      </c>
      <c r="S1183" s="1" t="s">
        <v>44</v>
      </c>
      <c r="T1183" s="1" t="s">
        <v>45</v>
      </c>
      <c r="U1183" s="1" t="s">
        <v>982</v>
      </c>
      <c r="V1183" s="1" t="s">
        <v>46</v>
      </c>
      <c r="W1183" s="1" t="s">
        <v>81</v>
      </c>
      <c r="X1183" s="1" t="s">
        <v>1693</v>
      </c>
      <c r="Y1183" s="1" t="s">
        <v>83</v>
      </c>
      <c r="Z1183" s="1" t="s">
        <v>84</v>
      </c>
      <c r="AA1183" s="1" t="s">
        <v>51</v>
      </c>
      <c r="AB1183" s="1" t="s">
        <v>1693</v>
      </c>
      <c r="AC1183" s="1" t="s">
        <v>37</v>
      </c>
    </row>
    <row r="1184" spans="1:29" hidden="1" x14ac:dyDescent="0.25">
      <c r="A1184" s="1" t="s">
        <v>33</v>
      </c>
      <c r="B1184" s="1" t="s">
        <v>34</v>
      </c>
      <c r="C1184" s="2">
        <v>45382</v>
      </c>
      <c r="D1184" s="1" t="s">
        <v>73</v>
      </c>
      <c r="E1184" s="1" t="s">
        <v>74</v>
      </c>
      <c r="F1184" s="1" t="s">
        <v>37</v>
      </c>
      <c r="G1184" s="1" t="s">
        <v>982</v>
      </c>
      <c r="H1184" s="1" t="s">
        <v>34</v>
      </c>
      <c r="I1184" s="3">
        <v>43334</v>
      </c>
      <c r="J1184" s="3">
        <v>0</v>
      </c>
      <c r="K1184" s="1" t="s">
        <v>40</v>
      </c>
      <c r="L1184" s="1" t="s">
        <v>1694</v>
      </c>
      <c r="M1184" s="1" t="s">
        <v>815</v>
      </c>
      <c r="N1184" s="1" t="s">
        <v>79</v>
      </c>
      <c r="O1184" s="1" t="s">
        <v>80</v>
      </c>
      <c r="P1184" s="1" t="s">
        <v>43</v>
      </c>
      <c r="Q1184" s="1" t="s">
        <v>43</v>
      </c>
      <c r="R1184" s="3">
        <v>0</v>
      </c>
      <c r="S1184" s="1" t="s">
        <v>44</v>
      </c>
      <c r="T1184" s="1" t="s">
        <v>45</v>
      </c>
      <c r="U1184" s="1" t="s">
        <v>982</v>
      </c>
      <c r="V1184" s="1" t="s">
        <v>46</v>
      </c>
      <c r="W1184" s="1" t="s">
        <v>81</v>
      </c>
      <c r="X1184" s="1" t="s">
        <v>1693</v>
      </c>
      <c r="Y1184" s="1" t="s">
        <v>83</v>
      </c>
      <c r="Z1184" s="1" t="s">
        <v>84</v>
      </c>
      <c r="AA1184" s="1" t="s">
        <v>51</v>
      </c>
      <c r="AB1184" s="1" t="s">
        <v>1693</v>
      </c>
      <c r="AC1184" s="1" t="s">
        <v>37</v>
      </c>
    </row>
    <row r="1185" spans="1:29" hidden="1" x14ac:dyDescent="0.25">
      <c r="A1185" s="1" t="s">
        <v>33</v>
      </c>
      <c r="B1185" s="1" t="s">
        <v>34</v>
      </c>
      <c r="C1185" s="2">
        <v>45382</v>
      </c>
      <c r="D1185" s="1" t="s">
        <v>73</v>
      </c>
      <c r="E1185" s="1" t="s">
        <v>74</v>
      </c>
      <c r="F1185" s="1" t="s">
        <v>37</v>
      </c>
      <c r="G1185" s="1" t="s">
        <v>982</v>
      </c>
      <c r="H1185" s="1" t="s">
        <v>34</v>
      </c>
      <c r="I1185" s="3">
        <v>346667</v>
      </c>
      <c r="J1185" s="3">
        <v>0</v>
      </c>
      <c r="K1185" s="1" t="s">
        <v>40</v>
      </c>
      <c r="L1185" s="1" t="s">
        <v>1049</v>
      </c>
      <c r="M1185" s="1" t="s">
        <v>869</v>
      </c>
      <c r="N1185" s="1" t="s">
        <v>79</v>
      </c>
      <c r="O1185" s="1" t="s">
        <v>80</v>
      </c>
      <c r="P1185" s="1" t="s">
        <v>43</v>
      </c>
      <c r="Q1185" s="1" t="s">
        <v>43</v>
      </c>
      <c r="R1185" s="3">
        <v>0</v>
      </c>
      <c r="S1185" s="1" t="s">
        <v>44</v>
      </c>
      <c r="T1185" s="1" t="s">
        <v>45</v>
      </c>
      <c r="U1185" s="1" t="s">
        <v>982</v>
      </c>
      <c r="V1185" s="1" t="s">
        <v>46</v>
      </c>
      <c r="W1185" s="1" t="s">
        <v>81</v>
      </c>
      <c r="X1185" s="1" t="s">
        <v>1693</v>
      </c>
      <c r="Y1185" s="1" t="s">
        <v>83</v>
      </c>
      <c r="Z1185" s="1" t="s">
        <v>84</v>
      </c>
      <c r="AA1185" s="1" t="s">
        <v>51</v>
      </c>
      <c r="AB1185" s="1" t="s">
        <v>1693</v>
      </c>
      <c r="AC1185" s="1" t="s">
        <v>37</v>
      </c>
    </row>
    <row r="1186" spans="1:29" hidden="1" x14ac:dyDescent="0.25">
      <c r="A1186" s="1" t="s">
        <v>33</v>
      </c>
      <c r="B1186" s="1" t="s">
        <v>34</v>
      </c>
      <c r="C1186" s="2">
        <v>45382</v>
      </c>
      <c r="D1186" s="1" t="s">
        <v>73</v>
      </c>
      <c r="E1186" s="1" t="s">
        <v>74</v>
      </c>
      <c r="F1186" s="1" t="s">
        <v>37</v>
      </c>
      <c r="G1186" s="1" t="s">
        <v>982</v>
      </c>
      <c r="H1186" s="1" t="s">
        <v>34</v>
      </c>
      <c r="I1186" s="3">
        <v>130000</v>
      </c>
      <c r="J1186" s="3">
        <v>0</v>
      </c>
      <c r="K1186" s="1" t="s">
        <v>40</v>
      </c>
      <c r="L1186" s="1" t="s">
        <v>133</v>
      </c>
      <c r="M1186" s="1" t="s">
        <v>134</v>
      </c>
      <c r="N1186" s="1" t="s">
        <v>79</v>
      </c>
      <c r="O1186" s="1" t="s">
        <v>80</v>
      </c>
      <c r="P1186" s="1" t="s">
        <v>43</v>
      </c>
      <c r="Q1186" s="1" t="s">
        <v>43</v>
      </c>
      <c r="R1186" s="3">
        <v>0</v>
      </c>
      <c r="S1186" s="1" t="s">
        <v>44</v>
      </c>
      <c r="T1186" s="1" t="s">
        <v>45</v>
      </c>
      <c r="U1186" s="1" t="s">
        <v>982</v>
      </c>
      <c r="V1186" s="1" t="s">
        <v>46</v>
      </c>
      <c r="W1186" s="1" t="s">
        <v>81</v>
      </c>
      <c r="X1186" s="1" t="s">
        <v>1693</v>
      </c>
      <c r="Y1186" s="1" t="s">
        <v>83</v>
      </c>
      <c r="Z1186" s="1" t="s">
        <v>84</v>
      </c>
      <c r="AA1186" s="1" t="s">
        <v>51</v>
      </c>
      <c r="AB1186" s="1" t="s">
        <v>1693</v>
      </c>
      <c r="AC1186" s="1" t="s">
        <v>37</v>
      </c>
    </row>
    <row r="1187" spans="1:29" hidden="1" x14ac:dyDescent="0.25">
      <c r="A1187" s="1" t="s">
        <v>33</v>
      </c>
      <c r="B1187" s="1" t="s">
        <v>34</v>
      </c>
      <c r="C1187" s="2">
        <v>45382</v>
      </c>
      <c r="D1187" s="1" t="s">
        <v>73</v>
      </c>
      <c r="E1187" s="1" t="s">
        <v>74</v>
      </c>
      <c r="F1187" s="1" t="s">
        <v>37</v>
      </c>
      <c r="G1187" s="1" t="s">
        <v>982</v>
      </c>
      <c r="H1187" s="1" t="s">
        <v>34</v>
      </c>
      <c r="I1187" s="3">
        <v>46019</v>
      </c>
      <c r="J1187" s="3">
        <v>0</v>
      </c>
      <c r="K1187" s="1" t="s">
        <v>40</v>
      </c>
      <c r="L1187" s="1" t="s">
        <v>462</v>
      </c>
      <c r="M1187" s="1" t="s">
        <v>463</v>
      </c>
      <c r="N1187" s="1" t="s">
        <v>79</v>
      </c>
      <c r="O1187" s="1" t="s">
        <v>80</v>
      </c>
      <c r="P1187" s="1" t="s">
        <v>43</v>
      </c>
      <c r="Q1187" s="1" t="s">
        <v>43</v>
      </c>
      <c r="R1187" s="3">
        <v>0</v>
      </c>
      <c r="S1187" s="1" t="s">
        <v>44</v>
      </c>
      <c r="T1187" s="1" t="s">
        <v>45</v>
      </c>
      <c r="U1187" s="1" t="s">
        <v>982</v>
      </c>
      <c r="V1187" s="1" t="s">
        <v>46</v>
      </c>
      <c r="W1187" s="1" t="s">
        <v>81</v>
      </c>
      <c r="X1187" s="1" t="s">
        <v>1693</v>
      </c>
      <c r="Y1187" s="1" t="s">
        <v>83</v>
      </c>
      <c r="Z1187" s="1" t="s">
        <v>84</v>
      </c>
      <c r="AA1187" s="1" t="s">
        <v>51</v>
      </c>
      <c r="AB1187" s="1" t="s">
        <v>1693</v>
      </c>
      <c r="AC1187" s="1" t="s">
        <v>37</v>
      </c>
    </row>
    <row r="1188" spans="1:29" hidden="1" x14ac:dyDescent="0.25">
      <c r="A1188" s="1" t="s">
        <v>33</v>
      </c>
      <c r="B1188" s="1" t="s">
        <v>34</v>
      </c>
      <c r="C1188" s="2">
        <v>45382</v>
      </c>
      <c r="D1188" s="1" t="s">
        <v>73</v>
      </c>
      <c r="E1188" s="1" t="s">
        <v>74</v>
      </c>
      <c r="F1188" s="1" t="s">
        <v>37</v>
      </c>
      <c r="G1188" s="1" t="s">
        <v>982</v>
      </c>
      <c r="H1188" s="1" t="s">
        <v>34</v>
      </c>
      <c r="I1188" s="3">
        <v>675311</v>
      </c>
      <c r="J1188" s="3">
        <v>0</v>
      </c>
      <c r="K1188" s="1" t="s">
        <v>40</v>
      </c>
      <c r="L1188" s="1" t="s">
        <v>567</v>
      </c>
      <c r="M1188" s="1" t="s">
        <v>568</v>
      </c>
      <c r="N1188" s="1" t="s">
        <v>79</v>
      </c>
      <c r="O1188" s="1" t="s">
        <v>80</v>
      </c>
      <c r="P1188" s="1" t="s">
        <v>43</v>
      </c>
      <c r="Q1188" s="1" t="s">
        <v>43</v>
      </c>
      <c r="R1188" s="3">
        <v>0</v>
      </c>
      <c r="S1188" s="1" t="s">
        <v>44</v>
      </c>
      <c r="T1188" s="1" t="s">
        <v>45</v>
      </c>
      <c r="U1188" s="1" t="s">
        <v>982</v>
      </c>
      <c r="V1188" s="1" t="s">
        <v>46</v>
      </c>
      <c r="W1188" s="1" t="s">
        <v>81</v>
      </c>
      <c r="X1188" s="1" t="s">
        <v>1693</v>
      </c>
      <c r="Y1188" s="1" t="s">
        <v>83</v>
      </c>
      <c r="Z1188" s="1" t="s">
        <v>84</v>
      </c>
      <c r="AA1188" s="1" t="s">
        <v>51</v>
      </c>
      <c r="AB1188" s="1" t="s">
        <v>1693</v>
      </c>
      <c r="AC1188" s="1" t="s">
        <v>37</v>
      </c>
    </row>
    <row r="1189" spans="1:29" hidden="1" x14ac:dyDescent="0.25">
      <c r="A1189" s="1" t="s">
        <v>33</v>
      </c>
      <c r="B1189" s="1" t="s">
        <v>34</v>
      </c>
      <c r="C1189" s="2">
        <v>45382</v>
      </c>
      <c r="D1189" s="1" t="s">
        <v>73</v>
      </c>
      <c r="E1189" s="1" t="s">
        <v>74</v>
      </c>
      <c r="F1189" s="1" t="s">
        <v>37</v>
      </c>
      <c r="G1189" s="1" t="s">
        <v>982</v>
      </c>
      <c r="H1189" s="1" t="s">
        <v>34</v>
      </c>
      <c r="I1189" s="3">
        <v>767046</v>
      </c>
      <c r="J1189" s="3">
        <v>0</v>
      </c>
      <c r="K1189" s="1" t="s">
        <v>40</v>
      </c>
      <c r="L1189" s="1" t="s">
        <v>616</v>
      </c>
      <c r="M1189" s="1" t="s">
        <v>617</v>
      </c>
      <c r="N1189" s="1" t="s">
        <v>79</v>
      </c>
      <c r="O1189" s="1" t="s">
        <v>80</v>
      </c>
      <c r="P1189" s="1" t="s">
        <v>43</v>
      </c>
      <c r="Q1189" s="1" t="s">
        <v>43</v>
      </c>
      <c r="R1189" s="3">
        <v>0</v>
      </c>
      <c r="S1189" s="1" t="s">
        <v>44</v>
      </c>
      <c r="T1189" s="1" t="s">
        <v>45</v>
      </c>
      <c r="U1189" s="1" t="s">
        <v>982</v>
      </c>
      <c r="V1189" s="1" t="s">
        <v>46</v>
      </c>
      <c r="W1189" s="1" t="s">
        <v>81</v>
      </c>
      <c r="X1189" s="1" t="s">
        <v>1693</v>
      </c>
      <c r="Y1189" s="1" t="s">
        <v>83</v>
      </c>
      <c r="Z1189" s="1" t="s">
        <v>84</v>
      </c>
      <c r="AA1189" s="1" t="s">
        <v>51</v>
      </c>
      <c r="AB1189" s="1" t="s">
        <v>1693</v>
      </c>
      <c r="AC1189" s="1" t="s">
        <v>37</v>
      </c>
    </row>
    <row r="1190" spans="1:29" hidden="1" x14ac:dyDescent="0.25">
      <c r="A1190" s="1" t="s">
        <v>33</v>
      </c>
      <c r="B1190" s="1" t="s">
        <v>34</v>
      </c>
      <c r="C1190" s="2">
        <v>45382</v>
      </c>
      <c r="D1190" s="1" t="s">
        <v>73</v>
      </c>
      <c r="E1190" s="1" t="s">
        <v>74</v>
      </c>
      <c r="F1190" s="1" t="s">
        <v>37</v>
      </c>
      <c r="G1190" s="1" t="s">
        <v>982</v>
      </c>
      <c r="H1190" s="1" t="s">
        <v>34</v>
      </c>
      <c r="I1190" s="3">
        <v>419904</v>
      </c>
      <c r="J1190" s="3">
        <v>0</v>
      </c>
      <c r="K1190" s="1" t="s">
        <v>40</v>
      </c>
      <c r="L1190" s="1" t="s">
        <v>502</v>
      </c>
      <c r="M1190" s="1" t="s">
        <v>503</v>
      </c>
      <c r="N1190" s="1" t="s">
        <v>79</v>
      </c>
      <c r="O1190" s="1" t="s">
        <v>80</v>
      </c>
      <c r="P1190" s="1" t="s">
        <v>43</v>
      </c>
      <c r="Q1190" s="1" t="s">
        <v>43</v>
      </c>
      <c r="R1190" s="3">
        <v>0</v>
      </c>
      <c r="S1190" s="1" t="s">
        <v>44</v>
      </c>
      <c r="T1190" s="1" t="s">
        <v>45</v>
      </c>
      <c r="U1190" s="1" t="s">
        <v>982</v>
      </c>
      <c r="V1190" s="1" t="s">
        <v>46</v>
      </c>
      <c r="W1190" s="1" t="s">
        <v>81</v>
      </c>
      <c r="X1190" s="1" t="s">
        <v>1693</v>
      </c>
      <c r="Y1190" s="1" t="s">
        <v>83</v>
      </c>
      <c r="Z1190" s="1" t="s">
        <v>84</v>
      </c>
      <c r="AA1190" s="1" t="s">
        <v>51</v>
      </c>
      <c r="AB1190" s="1" t="s">
        <v>1693</v>
      </c>
      <c r="AC1190" s="1" t="s">
        <v>37</v>
      </c>
    </row>
    <row r="1191" spans="1:29" hidden="1" x14ac:dyDescent="0.25">
      <c r="A1191" s="1" t="s">
        <v>33</v>
      </c>
      <c r="B1191" s="1" t="s">
        <v>34</v>
      </c>
      <c r="C1191" s="2">
        <v>45382</v>
      </c>
      <c r="D1191" s="1" t="s">
        <v>73</v>
      </c>
      <c r="E1191" s="1" t="s">
        <v>74</v>
      </c>
      <c r="F1191" s="1" t="s">
        <v>37</v>
      </c>
      <c r="G1191" s="1" t="s">
        <v>982</v>
      </c>
      <c r="H1191" s="1" t="s">
        <v>34</v>
      </c>
      <c r="I1191" s="3">
        <v>1039733</v>
      </c>
      <c r="J1191" s="3">
        <v>0</v>
      </c>
      <c r="K1191" s="1" t="s">
        <v>40</v>
      </c>
      <c r="L1191" s="1" t="s">
        <v>1610</v>
      </c>
      <c r="M1191" s="1" t="s">
        <v>1611</v>
      </c>
      <c r="N1191" s="1" t="s">
        <v>1075</v>
      </c>
      <c r="O1191" s="1" t="s">
        <v>1076</v>
      </c>
      <c r="P1191" s="1" t="s">
        <v>43</v>
      </c>
      <c r="Q1191" s="1" t="s">
        <v>43</v>
      </c>
      <c r="R1191" s="3">
        <v>0</v>
      </c>
      <c r="S1191" s="1" t="s">
        <v>44</v>
      </c>
      <c r="T1191" s="1" t="s">
        <v>45</v>
      </c>
      <c r="U1191" s="1" t="s">
        <v>982</v>
      </c>
      <c r="V1191" s="1" t="s">
        <v>46</v>
      </c>
      <c r="W1191" s="1" t="s">
        <v>81</v>
      </c>
      <c r="X1191" s="1" t="s">
        <v>1693</v>
      </c>
      <c r="Y1191" s="1" t="s">
        <v>83</v>
      </c>
      <c r="Z1191" s="1" t="s">
        <v>84</v>
      </c>
      <c r="AA1191" s="1" t="s">
        <v>51</v>
      </c>
      <c r="AB1191" s="1" t="s">
        <v>1693</v>
      </c>
      <c r="AC1191" s="1" t="s">
        <v>37</v>
      </c>
    </row>
    <row r="1192" spans="1:29" hidden="1" x14ac:dyDescent="0.25">
      <c r="A1192" s="1" t="s">
        <v>33</v>
      </c>
      <c r="B1192" s="1" t="s">
        <v>34</v>
      </c>
      <c r="C1192" s="2">
        <v>45382</v>
      </c>
      <c r="D1192" s="1" t="s">
        <v>73</v>
      </c>
      <c r="E1192" s="1" t="s">
        <v>74</v>
      </c>
      <c r="F1192" s="1" t="s">
        <v>37</v>
      </c>
      <c r="G1192" s="1" t="s">
        <v>982</v>
      </c>
      <c r="H1192" s="1" t="s">
        <v>34</v>
      </c>
      <c r="I1192" s="3">
        <v>390001</v>
      </c>
      <c r="J1192" s="3">
        <v>0</v>
      </c>
      <c r="K1192" s="1" t="s">
        <v>40</v>
      </c>
      <c r="L1192" s="1" t="s">
        <v>838</v>
      </c>
      <c r="M1192" s="1" t="s">
        <v>839</v>
      </c>
      <c r="N1192" s="1" t="s">
        <v>79</v>
      </c>
      <c r="O1192" s="1" t="s">
        <v>80</v>
      </c>
      <c r="P1192" s="1" t="s">
        <v>43</v>
      </c>
      <c r="Q1192" s="1" t="s">
        <v>43</v>
      </c>
      <c r="R1192" s="3">
        <v>0</v>
      </c>
      <c r="S1192" s="1" t="s">
        <v>44</v>
      </c>
      <c r="T1192" s="1" t="s">
        <v>45</v>
      </c>
      <c r="U1192" s="1" t="s">
        <v>982</v>
      </c>
      <c r="V1192" s="1" t="s">
        <v>46</v>
      </c>
      <c r="W1192" s="1" t="s">
        <v>81</v>
      </c>
      <c r="X1192" s="1" t="s">
        <v>1693</v>
      </c>
      <c r="Y1192" s="1" t="s">
        <v>83</v>
      </c>
      <c r="Z1192" s="1" t="s">
        <v>84</v>
      </c>
      <c r="AA1192" s="1" t="s">
        <v>51</v>
      </c>
      <c r="AB1192" s="1" t="s">
        <v>1693</v>
      </c>
      <c r="AC1192" s="1" t="s">
        <v>37</v>
      </c>
    </row>
    <row r="1193" spans="1:29" hidden="1" x14ac:dyDescent="0.25">
      <c r="A1193" s="1" t="s">
        <v>33</v>
      </c>
      <c r="B1193" s="1" t="s">
        <v>34</v>
      </c>
      <c r="C1193" s="2">
        <v>45382</v>
      </c>
      <c r="D1193" s="1" t="s">
        <v>73</v>
      </c>
      <c r="E1193" s="1" t="s">
        <v>74</v>
      </c>
      <c r="F1193" s="1" t="s">
        <v>37</v>
      </c>
      <c r="G1193" s="1" t="s">
        <v>982</v>
      </c>
      <c r="H1193" s="1" t="s">
        <v>34</v>
      </c>
      <c r="I1193" s="3">
        <v>86667</v>
      </c>
      <c r="J1193" s="3">
        <v>0</v>
      </c>
      <c r="K1193" s="1" t="s">
        <v>40</v>
      </c>
      <c r="L1193" s="1" t="s">
        <v>1531</v>
      </c>
      <c r="M1193" s="1" t="s">
        <v>711</v>
      </c>
      <c r="N1193" s="1" t="s">
        <v>89</v>
      </c>
      <c r="O1193" s="1" t="s">
        <v>90</v>
      </c>
      <c r="P1193" s="1" t="s">
        <v>43</v>
      </c>
      <c r="Q1193" s="1" t="s">
        <v>43</v>
      </c>
      <c r="R1193" s="3">
        <v>0</v>
      </c>
      <c r="S1193" s="1" t="s">
        <v>44</v>
      </c>
      <c r="T1193" s="1" t="s">
        <v>45</v>
      </c>
      <c r="U1193" s="1" t="s">
        <v>982</v>
      </c>
      <c r="V1193" s="1" t="s">
        <v>46</v>
      </c>
      <c r="W1193" s="1" t="s">
        <v>81</v>
      </c>
      <c r="X1193" s="1" t="s">
        <v>1693</v>
      </c>
      <c r="Y1193" s="1" t="s">
        <v>83</v>
      </c>
      <c r="Z1193" s="1" t="s">
        <v>84</v>
      </c>
      <c r="AA1193" s="1" t="s">
        <v>51</v>
      </c>
      <c r="AB1193" s="1" t="s">
        <v>1693</v>
      </c>
      <c r="AC1193" s="1" t="s">
        <v>37</v>
      </c>
    </row>
    <row r="1194" spans="1:29" hidden="1" x14ac:dyDescent="0.25">
      <c r="A1194" s="1" t="s">
        <v>33</v>
      </c>
      <c r="B1194" s="1" t="s">
        <v>34</v>
      </c>
      <c r="C1194" s="2">
        <v>45382</v>
      </c>
      <c r="D1194" s="1" t="s">
        <v>73</v>
      </c>
      <c r="E1194" s="1" t="s">
        <v>74</v>
      </c>
      <c r="F1194" s="1" t="s">
        <v>37</v>
      </c>
      <c r="G1194" s="1" t="s">
        <v>982</v>
      </c>
      <c r="H1194" s="1" t="s">
        <v>34</v>
      </c>
      <c r="I1194" s="3">
        <v>44938</v>
      </c>
      <c r="J1194" s="3">
        <v>0</v>
      </c>
      <c r="K1194" s="1" t="s">
        <v>40</v>
      </c>
      <c r="L1194" s="1" t="s">
        <v>792</v>
      </c>
      <c r="M1194" s="1" t="s">
        <v>793</v>
      </c>
      <c r="N1194" s="1" t="s">
        <v>89</v>
      </c>
      <c r="O1194" s="1" t="s">
        <v>90</v>
      </c>
      <c r="P1194" s="1" t="s">
        <v>43</v>
      </c>
      <c r="Q1194" s="1" t="s">
        <v>43</v>
      </c>
      <c r="R1194" s="3">
        <v>0</v>
      </c>
      <c r="S1194" s="1" t="s">
        <v>44</v>
      </c>
      <c r="T1194" s="1" t="s">
        <v>45</v>
      </c>
      <c r="U1194" s="1" t="s">
        <v>982</v>
      </c>
      <c r="V1194" s="1" t="s">
        <v>46</v>
      </c>
      <c r="W1194" s="1" t="s">
        <v>81</v>
      </c>
      <c r="X1194" s="1" t="s">
        <v>1693</v>
      </c>
      <c r="Y1194" s="1" t="s">
        <v>83</v>
      </c>
      <c r="Z1194" s="1" t="s">
        <v>84</v>
      </c>
      <c r="AA1194" s="1" t="s">
        <v>51</v>
      </c>
      <c r="AB1194" s="1" t="s">
        <v>1693</v>
      </c>
      <c r="AC1194" s="1" t="s">
        <v>37</v>
      </c>
    </row>
    <row r="1195" spans="1:29" hidden="1" x14ac:dyDescent="0.25">
      <c r="A1195" s="1" t="s">
        <v>33</v>
      </c>
      <c r="B1195" s="1" t="s">
        <v>34</v>
      </c>
      <c r="C1195" s="2">
        <v>45382</v>
      </c>
      <c r="D1195" s="1" t="s">
        <v>73</v>
      </c>
      <c r="E1195" s="1" t="s">
        <v>74</v>
      </c>
      <c r="F1195" s="1" t="s">
        <v>37</v>
      </c>
      <c r="G1195" s="1" t="s">
        <v>982</v>
      </c>
      <c r="H1195" s="1" t="s">
        <v>34</v>
      </c>
      <c r="I1195" s="3">
        <v>178517</v>
      </c>
      <c r="J1195" s="3">
        <v>0</v>
      </c>
      <c r="K1195" s="1" t="s">
        <v>40</v>
      </c>
      <c r="L1195" s="1" t="s">
        <v>680</v>
      </c>
      <c r="M1195" s="1" t="s">
        <v>681</v>
      </c>
      <c r="N1195" s="1" t="s">
        <v>89</v>
      </c>
      <c r="O1195" s="1" t="s">
        <v>90</v>
      </c>
      <c r="P1195" s="1" t="s">
        <v>43</v>
      </c>
      <c r="Q1195" s="1" t="s">
        <v>43</v>
      </c>
      <c r="R1195" s="3">
        <v>0</v>
      </c>
      <c r="S1195" s="1" t="s">
        <v>44</v>
      </c>
      <c r="T1195" s="1" t="s">
        <v>45</v>
      </c>
      <c r="U1195" s="1" t="s">
        <v>982</v>
      </c>
      <c r="V1195" s="1" t="s">
        <v>46</v>
      </c>
      <c r="W1195" s="1" t="s">
        <v>81</v>
      </c>
      <c r="X1195" s="1" t="s">
        <v>1693</v>
      </c>
      <c r="Y1195" s="1" t="s">
        <v>83</v>
      </c>
      <c r="Z1195" s="1" t="s">
        <v>84</v>
      </c>
      <c r="AA1195" s="1" t="s">
        <v>51</v>
      </c>
      <c r="AB1195" s="1" t="s">
        <v>1693</v>
      </c>
      <c r="AC1195" s="1" t="s">
        <v>37</v>
      </c>
    </row>
    <row r="1196" spans="1:29" hidden="1" x14ac:dyDescent="0.25">
      <c r="A1196" s="1" t="s">
        <v>33</v>
      </c>
      <c r="B1196" s="1" t="s">
        <v>34</v>
      </c>
      <c r="C1196" s="2">
        <v>45382</v>
      </c>
      <c r="D1196" s="1" t="s">
        <v>73</v>
      </c>
      <c r="E1196" s="1" t="s">
        <v>74</v>
      </c>
      <c r="F1196" s="1" t="s">
        <v>37</v>
      </c>
      <c r="G1196" s="1" t="s">
        <v>982</v>
      </c>
      <c r="H1196" s="1" t="s">
        <v>34</v>
      </c>
      <c r="I1196" s="3">
        <v>693334</v>
      </c>
      <c r="J1196" s="3">
        <v>0</v>
      </c>
      <c r="K1196" s="1" t="s">
        <v>40</v>
      </c>
      <c r="L1196" s="1" t="s">
        <v>77</v>
      </c>
      <c r="M1196" s="1" t="s">
        <v>78</v>
      </c>
      <c r="N1196" s="1" t="s">
        <v>79</v>
      </c>
      <c r="O1196" s="1" t="s">
        <v>80</v>
      </c>
      <c r="P1196" s="1" t="s">
        <v>43</v>
      </c>
      <c r="Q1196" s="1" t="s">
        <v>43</v>
      </c>
      <c r="R1196" s="3">
        <v>0</v>
      </c>
      <c r="S1196" s="1" t="s">
        <v>44</v>
      </c>
      <c r="T1196" s="1" t="s">
        <v>45</v>
      </c>
      <c r="U1196" s="1" t="s">
        <v>982</v>
      </c>
      <c r="V1196" s="1" t="s">
        <v>46</v>
      </c>
      <c r="W1196" s="1" t="s">
        <v>81</v>
      </c>
      <c r="X1196" s="1" t="s">
        <v>1693</v>
      </c>
      <c r="Y1196" s="1" t="s">
        <v>83</v>
      </c>
      <c r="Z1196" s="1" t="s">
        <v>84</v>
      </c>
      <c r="AA1196" s="1" t="s">
        <v>51</v>
      </c>
      <c r="AB1196" s="1" t="s">
        <v>1693</v>
      </c>
      <c r="AC1196" s="1" t="s">
        <v>37</v>
      </c>
    </row>
    <row r="1197" spans="1:29" hidden="1" x14ac:dyDescent="0.25">
      <c r="A1197" s="1" t="s">
        <v>33</v>
      </c>
      <c r="B1197" s="1" t="s">
        <v>34</v>
      </c>
      <c r="C1197" s="2">
        <v>45382</v>
      </c>
      <c r="D1197" s="1" t="s">
        <v>73</v>
      </c>
      <c r="E1197" s="1" t="s">
        <v>74</v>
      </c>
      <c r="F1197" s="1" t="s">
        <v>37</v>
      </c>
      <c r="G1197" s="1" t="s">
        <v>982</v>
      </c>
      <c r="H1197" s="1" t="s">
        <v>34</v>
      </c>
      <c r="I1197" s="3">
        <v>693334</v>
      </c>
      <c r="J1197" s="3">
        <v>0</v>
      </c>
      <c r="K1197" s="1" t="s">
        <v>40</v>
      </c>
      <c r="L1197" s="1" t="s">
        <v>470</v>
      </c>
      <c r="M1197" s="1" t="s">
        <v>471</v>
      </c>
      <c r="N1197" s="1" t="s">
        <v>79</v>
      </c>
      <c r="O1197" s="1" t="s">
        <v>80</v>
      </c>
      <c r="P1197" s="1" t="s">
        <v>43</v>
      </c>
      <c r="Q1197" s="1" t="s">
        <v>43</v>
      </c>
      <c r="R1197" s="3">
        <v>0</v>
      </c>
      <c r="S1197" s="1" t="s">
        <v>44</v>
      </c>
      <c r="T1197" s="1" t="s">
        <v>45</v>
      </c>
      <c r="U1197" s="1" t="s">
        <v>982</v>
      </c>
      <c r="V1197" s="1" t="s">
        <v>46</v>
      </c>
      <c r="W1197" s="1" t="s">
        <v>81</v>
      </c>
      <c r="X1197" s="1" t="s">
        <v>1693</v>
      </c>
      <c r="Y1197" s="1" t="s">
        <v>83</v>
      </c>
      <c r="Z1197" s="1" t="s">
        <v>84</v>
      </c>
      <c r="AA1197" s="1" t="s">
        <v>51</v>
      </c>
      <c r="AB1197" s="1" t="s">
        <v>1693</v>
      </c>
      <c r="AC1197" s="1" t="s">
        <v>37</v>
      </c>
    </row>
    <row r="1198" spans="1:29" hidden="1" x14ac:dyDescent="0.25">
      <c r="A1198" s="1" t="s">
        <v>33</v>
      </c>
      <c r="B1198" s="1" t="s">
        <v>34</v>
      </c>
      <c r="C1198" s="2">
        <v>45382</v>
      </c>
      <c r="D1198" s="1" t="s">
        <v>73</v>
      </c>
      <c r="E1198" s="1" t="s">
        <v>74</v>
      </c>
      <c r="F1198" s="1" t="s">
        <v>37</v>
      </c>
      <c r="G1198" s="1" t="s">
        <v>982</v>
      </c>
      <c r="H1198" s="1" t="s">
        <v>34</v>
      </c>
      <c r="I1198" s="3">
        <v>476668</v>
      </c>
      <c r="J1198" s="3">
        <v>0</v>
      </c>
      <c r="K1198" s="1" t="s">
        <v>40</v>
      </c>
      <c r="L1198" s="1" t="s">
        <v>1522</v>
      </c>
      <c r="M1198" s="1" t="s">
        <v>658</v>
      </c>
      <c r="N1198" s="1" t="s">
        <v>79</v>
      </c>
      <c r="O1198" s="1" t="s">
        <v>80</v>
      </c>
      <c r="P1198" s="1" t="s">
        <v>43</v>
      </c>
      <c r="Q1198" s="1" t="s">
        <v>43</v>
      </c>
      <c r="R1198" s="3">
        <v>0</v>
      </c>
      <c r="S1198" s="1" t="s">
        <v>44</v>
      </c>
      <c r="T1198" s="1" t="s">
        <v>45</v>
      </c>
      <c r="U1198" s="1" t="s">
        <v>982</v>
      </c>
      <c r="V1198" s="1" t="s">
        <v>46</v>
      </c>
      <c r="W1198" s="1" t="s">
        <v>81</v>
      </c>
      <c r="X1198" s="1" t="s">
        <v>1693</v>
      </c>
      <c r="Y1198" s="1" t="s">
        <v>83</v>
      </c>
      <c r="Z1198" s="1" t="s">
        <v>84</v>
      </c>
      <c r="AA1198" s="1" t="s">
        <v>51</v>
      </c>
      <c r="AB1198" s="1" t="s">
        <v>1693</v>
      </c>
      <c r="AC1198" s="1" t="s">
        <v>37</v>
      </c>
    </row>
    <row r="1199" spans="1:29" hidden="1" x14ac:dyDescent="0.25">
      <c r="A1199" s="1" t="s">
        <v>33</v>
      </c>
      <c r="B1199" s="1" t="s">
        <v>34</v>
      </c>
      <c r="C1199" s="2">
        <v>45382</v>
      </c>
      <c r="D1199" s="1" t="s">
        <v>73</v>
      </c>
      <c r="E1199" s="1" t="s">
        <v>74</v>
      </c>
      <c r="F1199" s="1" t="s">
        <v>37</v>
      </c>
      <c r="G1199" s="1" t="s">
        <v>982</v>
      </c>
      <c r="H1199" s="1" t="s">
        <v>34</v>
      </c>
      <c r="I1199" s="3">
        <v>390000</v>
      </c>
      <c r="J1199" s="3">
        <v>0</v>
      </c>
      <c r="K1199" s="1" t="s">
        <v>40</v>
      </c>
      <c r="L1199" s="1" t="s">
        <v>464</v>
      </c>
      <c r="M1199" s="1" t="s">
        <v>465</v>
      </c>
      <c r="N1199" s="1" t="s">
        <v>79</v>
      </c>
      <c r="O1199" s="1" t="s">
        <v>80</v>
      </c>
      <c r="P1199" s="1" t="s">
        <v>43</v>
      </c>
      <c r="Q1199" s="1" t="s">
        <v>43</v>
      </c>
      <c r="R1199" s="3">
        <v>0</v>
      </c>
      <c r="S1199" s="1" t="s">
        <v>44</v>
      </c>
      <c r="T1199" s="1" t="s">
        <v>45</v>
      </c>
      <c r="U1199" s="1" t="s">
        <v>982</v>
      </c>
      <c r="V1199" s="1" t="s">
        <v>46</v>
      </c>
      <c r="W1199" s="1" t="s">
        <v>81</v>
      </c>
      <c r="X1199" s="1" t="s">
        <v>1693</v>
      </c>
      <c r="Y1199" s="1" t="s">
        <v>83</v>
      </c>
      <c r="Z1199" s="1" t="s">
        <v>84</v>
      </c>
      <c r="AA1199" s="1" t="s">
        <v>51</v>
      </c>
      <c r="AB1199" s="1" t="s">
        <v>1693</v>
      </c>
      <c r="AC1199" s="1" t="s">
        <v>37</v>
      </c>
    </row>
    <row r="1200" spans="1:29" hidden="1" x14ac:dyDescent="0.25">
      <c r="A1200" s="1" t="s">
        <v>33</v>
      </c>
      <c r="B1200" s="1" t="s">
        <v>34</v>
      </c>
      <c r="C1200" s="2">
        <v>45382</v>
      </c>
      <c r="D1200" s="1" t="s">
        <v>73</v>
      </c>
      <c r="E1200" s="1" t="s">
        <v>74</v>
      </c>
      <c r="F1200" s="1" t="s">
        <v>37</v>
      </c>
      <c r="G1200" s="1" t="s">
        <v>982</v>
      </c>
      <c r="H1200" s="1" t="s">
        <v>34</v>
      </c>
      <c r="I1200" s="3">
        <v>346667</v>
      </c>
      <c r="J1200" s="3">
        <v>0</v>
      </c>
      <c r="K1200" s="1" t="s">
        <v>40</v>
      </c>
      <c r="L1200" s="1" t="s">
        <v>377</v>
      </c>
      <c r="M1200" s="1" t="s">
        <v>378</v>
      </c>
      <c r="N1200" s="1" t="s">
        <v>79</v>
      </c>
      <c r="O1200" s="1" t="s">
        <v>80</v>
      </c>
      <c r="P1200" s="1" t="s">
        <v>43</v>
      </c>
      <c r="Q1200" s="1" t="s">
        <v>43</v>
      </c>
      <c r="R1200" s="3">
        <v>0</v>
      </c>
      <c r="S1200" s="1" t="s">
        <v>44</v>
      </c>
      <c r="T1200" s="1" t="s">
        <v>45</v>
      </c>
      <c r="U1200" s="1" t="s">
        <v>982</v>
      </c>
      <c r="V1200" s="1" t="s">
        <v>46</v>
      </c>
      <c r="W1200" s="1" t="s">
        <v>81</v>
      </c>
      <c r="X1200" s="1" t="s">
        <v>1693</v>
      </c>
      <c r="Y1200" s="1" t="s">
        <v>83</v>
      </c>
      <c r="Z1200" s="1" t="s">
        <v>84</v>
      </c>
      <c r="AA1200" s="1" t="s">
        <v>51</v>
      </c>
      <c r="AB1200" s="1" t="s">
        <v>1693</v>
      </c>
      <c r="AC1200" s="1" t="s">
        <v>37</v>
      </c>
    </row>
    <row r="1201" spans="1:29" hidden="1" x14ac:dyDescent="0.25">
      <c r="A1201" s="1" t="s">
        <v>33</v>
      </c>
      <c r="B1201" s="1" t="s">
        <v>34</v>
      </c>
      <c r="C1201" s="2">
        <v>45382</v>
      </c>
      <c r="D1201" s="1" t="s">
        <v>73</v>
      </c>
      <c r="E1201" s="1" t="s">
        <v>74</v>
      </c>
      <c r="F1201" s="1" t="s">
        <v>37</v>
      </c>
      <c r="G1201" s="1" t="s">
        <v>982</v>
      </c>
      <c r="H1201" s="1" t="s">
        <v>34</v>
      </c>
      <c r="I1201" s="3">
        <v>570153</v>
      </c>
      <c r="J1201" s="3">
        <v>0</v>
      </c>
      <c r="K1201" s="1" t="s">
        <v>40</v>
      </c>
      <c r="L1201" s="1" t="s">
        <v>168</v>
      </c>
      <c r="M1201" s="1" t="s">
        <v>169</v>
      </c>
      <c r="N1201" s="1" t="s">
        <v>79</v>
      </c>
      <c r="O1201" s="1" t="s">
        <v>80</v>
      </c>
      <c r="P1201" s="1" t="s">
        <v>43</v>
      </c>
      <c r="Q1201" s="1" t="s">
        <v>43</v>
      </c>
      <c r="R1201" s="3">
        <v>0</v>
      </c>
      <c r="S1201" s="1" t="s">
        <v>44</v>
      </c>
      <c r="T1201" s="1" t="s">
        <v>45</v>
      </c>
      <c r="U1201" s="1" t="s">
        <v>982</v>
      </c>
      <c r="V1201" s="1" t="s">
        <v>46</v>
      </c>
      <c r="W1201" s="1" t="s">
        <v>81</v>
      </c>
      <c r="X1201" s="1" t="s">
        <v>1693</v>
      </c>
      <c r="Y1201" s="1" t="s">
        <v>83</v>
      </c>
      <c r="Z1201" s="1" t="s">
        <v>84</v>
      </c>
      <c r="AA1201" s="1" t="s">
        <v>51</v>
      </c>
      <c r="AB1201" s="1" t="s">
        <v>1693</v>
      </c>
      <c r="AC1201" s="1" t="s">
        <v>37</v>
      </c>
    </row>
    <row r="1202" spans="1:29" hidden="1" x14ac:dyDescent="0.25">
      <c r="A1202" s="1" t="s">
        <v>33</v>
      </c>
      <c r="B1202" s="1" t="s">
        <v>34</v>
      </c>
      <c r="C1202" s="2">
        <v>45382</v>
      </c>
      <c r="D1202" s="1" t="s">
        <v>73</v>
      </c>
      <c r="E1202" s="1" t="s">
        <v>74</v>
      </c>
      <c r="F1202" s="1" t="s">
        <v>37</v>
      </c>
      <c r="G1202" s="1" t="s">
        <v>982</v>
      </c>
      <c r="H1202" s="1" t="s">
        <v>34</v>
      </c>
      <c r="I1202" s="3">
        <v>216667</v>
      </c>
      <c r="J1202" s="3">
        <v>0</v>
      </c>
      <c r="K1202" s="1" t="s">
        <v>40</v>
      </c>
      <c r="L1202" s="1" t="s">
        <v>1049</v>
      </c>
      <c r="M1202" s="1" t="s">
        <v>869</v>
      </c>
      <c r="N1202" s="1" t="s">
        <v>79</v>
      </c>
      <c r="O1202" s="1" t="s">
        <v>80</v>
      </c>
      <c r="P1202" s="1" t="s">
        <v>43</v>
      </c>
      <c r="Q1202" s="1" t="s">
        <v>43</v>
      </c>
      <c r="R1202" s="3">
        <v>0</v>
      </c>
      <c r="S1202" s="1" t="s">
        <v>44</v>
      </c>
      <c r="T1202" s="1" t="s">
        <v>45</v>
      </c>
      <c r="U1202" s="1" t="s">
        <v>982</v>
      </c>
      <c r="V1202" s="1" t="s">
        <v>46</v>
      </c>
      <c r="W1202" s="1" t="s">
        <v>81</v>
      </c>
      <c r="X1202" s="1" t="s">
        <v>1693</v>
      </c>
      <c r="Y1202" s="1" t="s">
        <v>83</v>
      </c>
      <c r="Z1202" s="1" t="s">
        <v>84</v>
      </c>
      <c r="AA1202" s="1" t="s">
        <v>51</v>
      </c>
      <c r="AB1202" s="1" t="s">
        <v>1693</v>
      </c>
      <c r="AC1202" s="1" t="s">
        <v>37</v>
      </c>
    </row>
    <row r="1203" spans="1:29" hidden="1" x14ac:dyDescent="0.25">
      <c r="A1203" s="1" t="s">
        <v>33</v>
      </c>
      <c r="B1203" s="1" t="s">
        <v>34</v>
      </c>
      <c r="C1203" s="2">
        <v>45382</v>
      </c>
      <c r="D1203" s="1" t="s">
        <v>73</v>
      </c>
      <c r="E1203" s="1" t="s">
        <v>74</v>
      </c>
      <c r="F1203" s="1" t="s">
        <v>37</v>
      </c>
      <c r="G1203" s="1" t="s">
        <v>982</v>
      </c>
      <c r="H1203" s="1" t="s">
        <v>34</v>
      </c>
      <c r="I1203" s="3">
        <v>520000</v>
      </c>
      <c r="J1203" s="3">
        <v>0</v>
      </c>
      <c r="K1203" s="1" t="s">
        <v>40</v>
      </c>
      <c r="L1203" s="1" t="s">
        <v>160</v>
      </c>
      <c r="M1203" s="1" t="s">
        <v>161</v>
      </c>
      <c r="N1203" s="1" t="s">
        <v>79</v>
      </c>
      <c r="O1203" s="1" t="s">
        <v>80</v>
      </c>
      <c r="P1203" s="1" t="s">
        <v>43</v>
      </c>
      <c r="Q1203" s="1" t="s">
        <v>43</v>
      </c>
      <c r="R1203" s="3">
        <v>0</v>
      </c>
      <c r="S1203" s="1" t="s">
        <v>44</v>
      </c>
      <c r="T1203" s="1" t="s">
        <v>45</v>
      </c>
      <c r="U1203" s="1" t="s">
        <v>982</v>
      </c>
      <c r="V1203" s="1" t="s">
        <v>46</v>
      </c>
      <c r="W1203" s="1" t="s">
        <v>81</v>
      </c>
      <c r="X1203" s="1" t="s">
        <v>1693</v>
      </c>
      <c r="Y1203" s="1" t="s">
        <v>83</v>
      </c>
      <c r="Z1203" s="1" t="s">
        <v>84</v>
      </c>
      <c r="AA1203" s="1" t="s">
        <v>51</v>
      </c>
      <c r="AB1203" s="1" t="s">
        <v>1693</v>
      </c>
      <c r="AC1203" s="1" t="s">
        <v>37</v>
      </c>
    </row>
    <row r="1204" spans="1:29" hidden="1" x14ac:dyDescent="0.25">
      <c r="A1204" s="1" t="s">
        <v>33</v>
      </c>
      <c r="B1204" s="1" t="s">
        <v>34</v>
      </c>
      <c r="C1204" s="2">
        <v>45382</v>
      </c>
      <c r="D1204" s="1" t="s">
        <v>73</v>
      </c>
      <c r="E1204" s="1" t="s">
        <v>74</v>
      </c>
      <c r="F1204" s="1" t="s">
        <v>37</v>
      </c>
      <c r="G1204" s="1" t="s">
        <v>982</v>
      </c>
      <c r="H1204" s="1" t="s">
        <v>34</v>
      </c>
      <c r="I1204" s="3">
        <v>45607</v>
      </c>
      <c r="J1204" s="3">
        <v>0</v>
      </c>
      <c r="K1204" s="1" t="s">
        <v>40</v>
      </c>
      <c r="L1204" s="1" t="s">
        <v>804</v>
      </c>
      <c r="M1204" s="1" t="s">
        <v>805</v>
      </c>
      <c r="N1204" s="1" t="s">
        <v>79</v>
      </c>
      <c r="O1204" s="1" t="s">
        <v>80</v>
      </c>
      <c r="P1204" s="1" t="s">
        <v>43</v>
      </c>
      <c r="Q1204" s="1" t="s">
        <v>43</v>
      </c>
      <c r="R1204" s="3">
        <v>0</v>
      </c>
      <c r="S1204" s="1" t="s">
        <v>44</v>
      </c>
      <c r="T1204" s="1" t="s">
        <v>45</v>
      </c>
      <c r="U1204" s="1" t="s">
        <v>982</v>
      </c>
      <c r="V1204" s="1" t="s">
        <v>46</v>
      </c>
      <c r="W1204" s="1" t="s">
        <v>81</v>
      </c>
      <c r="X1204" s="1" t="s">
        <v>1693</v>
      </c>
      <c r="Y1204" s="1" t="s">
        <v>83</v>
      </c>
      <c r="Z1204" s="1" t="s">
        <v>84</v>
      </c>
      <c r="AA1204" s="1" t="s">
        <v>51</v>
      </c>
      <c r="AB1204" s="1" t="s">
        <v>1693</v>
      </c>
      <c r="AC1204" s="1" t="s">
        <v>37</v>
      </c>
    </row>
    <row r="1205" spans="1:29" hidden="1" x14ac:dyDescent="0.25">
      <c r="A1205" s="1" t="s">
        <v>33</v>
      </c>
      <c r="B1205" s="1" t="s">
        <v>34</v>
      </c>
      <c r="C1205" s="2">
        <v>45382</v>
      </c>
      <c r="D1205" s="1" t="s">
        <v>73</v>
      </c>
      <c r="E1205" s="1" t="s">
        <v>74</v>
      </c>
      <c r="F1205" s="1" t="s">
        <v>37</v>
      </c>
      <c r="G1205" s="1" t="s">
        <v>982</v>
      </c>
      <c r="H1205" s="1" t="s">
        <v>34</v>
      </c>
      <c r="I1205" s="3">
        <v>43334</v>
      </c>
      <c r="J1205" s="3">
        <v>0</v>
      </c>
      <c r="K1205" s="1" t="s">
        <v>40</v>
      </c>
      <c r="L1205" s="1" t="s">
        <v>133</v>
      </c>
      <c r="M1205" s="1" t="s">
        <v>134</v>
      </c>
      <c r="N1205" s="1" t="s">
        <v>79</v>
      </c>
      <c r="O1205" s="1" t="s">
        <v>80</v>
      </c>
      <c r="P1205" s="1" t="s">
        <v>43</v>
      </c>
      <c r="Q1205" s="1" t="s">
        <v>43</v>
      </c>
      <c r="R1205" s="3">
        <v>0</v>
      </c>
      <c r="S1205" s="1" t="s">
        <v>44</v>
      </c>
      <c r="T1205" s="1" t="s">
        <v>45</v>
      </c>
      <c r="U1205" s="1" t="s">
        <v>982</v>
      </c>
      <c r="V1205" s="1" t="s">
        <v>46</v>
      </c>
      <c r="W1205" s="1" t="s">
        <v>81</v>
      </c>
      <c r="X1205" s="1" t="s">
        <v>1693</v>
      </c>
      <c r="Y1205" s="1" t="s">
        <v>83</v>
      </c>
      <c r="Z1205" s="1" t="s">
        <v>84</v>
      </c>
      <c r="AA1205" s="1" t="s">
        <v>51</v>
      </c>
      <c r="AB1205" s="1" t="s">
        <v>1693</v>
      </c>
      <c r="AC1205" s="1" t="s">
        <v>37</v>
      </c>
    </row>
    <row r="1206" spans="1:29" hidden="1" x14ac:dyDescent="0.25">
      <c r="A1206" s="1" t="s">
        <v>33</v>
      </c>
      <c r="B1206" s="1" t="s">
        <v>34</v>
      </c>
      <c r="C1206" s="2">
        <v>45382</v>
      </c>
      <c r="D1206" s="1" t="s">
        <v>73</v>
      </c>
      <c r="E1206" s="1" t="s">
        <v>74</v>
      </c>
      <c r="F1206" s="1" t="s">
        <v>37</v>
      </c>
      <c r="G1206" s="1" t="s">
        <v>982</v>
      </c>
      <c r="H1206" s="1" t="s">
        <v>34</v>
      </c>
      <c r="I1206" s="3">
        <v>46019</v>
      </c>
      <c r="J1206" s="3">
        <v>0</v>
      </c>
      <c r="K1206" s="1" t="s">
        <v>40</v>
      </c>
      <c r="L1206" s="1" t="s">
        <v>462</v>
      </c>
      <c r="M1206" s="1" t="s">
        <v>463</v>
      </c>
      <c r="N1206" s="1" t="s">
        <v>79</v>
      </c>
      <c r="O1206" s="1" t="s">
        <v>80</v>
      </c>
      <c r="P1206" s="1" t="s">
        <v>43</v>
      </c>
      <c r="Q1206" s="1" t="s">
        <v>43</v>
      </c>
      <c r="R1206" s="3">
        <v>0</v>
      </c>
      <c r="S1206" s="1" t="s">
        <v>44</v>
      </c>
      <c r="T1206" s="1" t="s">
        <v>45</v>
      </c>
      <c r="U1206" s="1" t="s">
        <v>982</v>
      </c>
      <c r="V1206" s="1" t="s">
        <v>46</v>
      </c>
      <c r="W1206" s="1" t="s">
        <v>81</v>
      </c>
      <c r="X1206" s="1" t="s">
        <v>1693</v>
      </c>
      <c r="Y1206" s="1" t="s">
        <v>83</v>
      </c>
      <c r="Z1206" s="1" t="s">
        <v>84</v>
      </c>
      <c r="AA1206" s="1" t="s">
        <v>51</v>
      </c>
      <c r="AB1206" s="1" t="s">
        <v>1693</v>
      </c>
      <c r="AC1206" s="1" t="s">
        <v>37</v>
      </c>
    </row>
    <row r="1207" spans="1:29" hidden="1" x14ac:dyDescent="0.25">
      <c r="A1207" s="1" t="s">
        <v>33</v>
      </c>
      <c r="B1207" s="1" t="s">
        <v>34</v>
      </c>
      <c r="C1207" s="2">
        <v>45382</v>
      </c>
      <c r="D1207" s="1" t="s">
        <v>73</v>
      </c>
      <c r="E1207" s="1" t="s">
        <v>74</v>
      </c>
      <c r="F1207" s="1" t="s">
        <v>37</v>
      </c>
      <c r="G1207" s="1" t="s">
        <v>982</v>
      </c>
      <c r="H1207" s="1" t="s">
        <v>34</v>
      </c>
      <c r="I1207" s="3">
        <v>43334</v>
      </c>
      <c r="J1207" s="3">
        <v>0</v>
      </c>
      <c r="K1207" s="1" t="s">
        <v>40</v>
      </c>
      <c r="L1207" s="1" t="s">
        <v>150</v>
      </c>
      <c r="M1207" s="1" t="s">
        <v>151</v>
      </c>
      <c r="N1207" s="1" t="s">
        <v>79</v>
      </c>
      <c r="O1207" s="1" t="s">
        <v>80</v>
      </c>
      <c r="P1207" s="1" t="s">
        <v>43</v>
      </c>
      <c r="Q1207" s="1" t="s">
        <v>43</v>
      </c>
      <c r="R1207" s="3">
        <v>0</v>
      </c>
      <c r="S1207" s="1" t="s">
        <v>44</v>
      </c>
      <c r="T1207" s="1" t="s">
        <v>45</v>
      </c>
      <c r="U1207" s="1" t="s">
        <v>982</v>
      </c>
      <c r="V1207" s="1" t="s">
        <v>46</v>
      </c>
      <c r="W1207" s="1" t="s">
        <v>81</v>
      </c>
      <c r="X1207" s="1" t="s">
        <v>1693</v>
      </c>
      <c r="Y1207" s="1" t="s">
        <v>83</v>
      </c>
      <c r="Z1207" s="1" t="s">
        <v>84</v>
      </c>
      <c r="AA1207" s="1" t="s">
        <v>51</v>
      </c>
      <c r="AB1207" s="1" t="s">
        <v>1693</v>
      </c>
      <c r="AC1207" s="1" t="s">
        <v>37</v>
      </c>
    </row>
    <row r="1208" spans="1:29" hidden="1" x14ac:dyDescent="0.25">
      <c r="A1208" s="1" t="s">
        <v>33</v>
      </c>
      <c r="B1208" s="1" t="s">
        <v>34</v>
      </c>
      <c r="C1208" s="2">
        <v>45382</v>
      </c>
      <c r="D1208" s="1" t="s">
        <v>73</v>
      </c>
      <c r="E1208" s="1" t="s">
        <v>74</v>
      </c>
      <c r="F1208" s="1" t="s">
        <v>37</v>
      </c>
      <c r="G1208" s="1" t="s">
        <v>982</v>
      </c>
      <c r="H1208" s="1" t="s">
        <v>34</v>
      </c>
      <c r="I1208" s="3">
        <v>43334</v>
      </c>
      <c r="J1208" s="3">
        <v>0</v>
      </c>
      <c r="K1208" s="1" t="s">
        <v>40</v>
      </c>
      <c r="L1208" s="1" t="s">
        <v>1622</v>
      </c>
      <c r="M1208" s="1" t="s">
        <v>746</v>
      </c>
      <c r="N1208" s="1" t="s">
        <v>79</v>
      </c>
      <c r="O1208" s="1" t="s">
        <v>80</v>
      </c>
      <c r="P1208" s="1" t="s">
        <v>43</v>
      </c>
      <c r="Q1208" s="1" t="s">
        <v>43</v>
      </c>
      <c r="R1208" s="3">
        <v>0</v>
      </c>
      <c r="S1208" s="1" t="s">
        <v>44</v>
      </c>
      <c r="T1208" s="1" t="s">
        <v>45</v>
      </c>
      <c r="U1208" s="1" t="s">
        <v>982</v>
      </c>
      <c r="V1208" s="1" t="s">
        <v>46</v>
      </c>
      <c r="W1208" s="1" t="s">
        <v>81</v>
      </c>
      <c r="X1208" s="1" t="s">
        <v>1693</v>
      </c>
      <c r="Y1208" s="1" t="s">
        <v>83</v>
      </c>
      <c r="Z1208" s="1" t="s">
        <v>84</v>
      </c>
      <c r="AA1208" s="1" t="s">
        <v>51</v>
      </c>
      <c r="AB1208" s="1" t="s">
        <v>1693</v>
      </c>
      <c r="AC1208" s="1" t="s">
        <v>37</v>
      </c>
    </row>
    <row r="1209" spans="1:29" hidden="1" x14ac:dyDescent="0.25">
      <c r="A1209" s="1" t="s">
        <v>33</v>
      </c>
      <c r="B1209" s="1" t="s">
        <v>34</v>
      </c>
      <c r="C1209" s="2">
        <v>45382</v>
      </c>
      <c r="D1209" s="1" t="s">
        <v>73</v>
      </c>
      <c r="E1209" s="1" t="s">
        <v>74</v>
      </c>
      <c r="F1209" s="1" t="s">
        <v>37</v>
      </c>
      <c r="G1209" s="1" t="s">
        <v>982</v>
      </c>
      <c r="H1209" s="1" t="s">
        <v>34</v>
      </c>
      <c r="I1209" s="3">
        <v>45021</v>
      </c>
      <c r="J1209" s="3">
        <v>0</v>
      </c>
      <c r="K1209" s="1" t="s">
        <v>40</v>
      </c>
      <c r="L1209" s="1" t="s">
        <v>567</v>
      </c>
      <c r="M1209" s="1" t="s">
        <v>568</v>
      </c>
      <c r="N1209" s="1" t="s">
        <v>79</v>
      </c>
      <c r="O1209" s="1" t="s">
        <v>80</v>
      </c>
      <c r="P1209" s="1" t="s">
        <v>43</v>
      </c>
      <c r="Q1209" s="1" t="s">
        <v>43</v>
      </c>
      <c r="R1209" s="3">
        <v>0</v>
      </c>
      <c r="S1209" s="1" t="s">
        <v>44</v>
      </c>
      <c r="T1209" s="1" t="s">
        <v>45</v>
      </c>
      <c r="U1209" s="1" t="s">
        <v>982</v>
      </c>
      <c r="V1209" s="1" t="s">
        <v>46</v>
      </c>
      <c r="W1209" s="1" t="s">
        <v>81</v>
      </c>
      <c r="X1209" s="1" t="s">
        <v>1693</v>
      </c>
      <c r="Y1209" s="1" t="s">
        <v>83</v>
      </c>
      <c r="Z1209" s="1" t="s">
        <v>84</v>
      </c>
      <c r="AA1209" s="1" t="s">
        <v>51</v>
      </c>
      <c r="AB1209" s="1" t="s">
        <v>1693</v>
      </c>
      <c r="AC1209" s="1" t="s">
        <v>37</v>
      </c>
    </row>
    <row r="1210" spans="1:29" hidden="1" x14ac:dyDescent="0.25">
      <c r="A1210" s="1" t="s">
        <v>33</v>
      </c>
      <c r="B1210" s="1" t="s">
        <v>34</v>
      </c>
      <c r="C1210" s="2">
        <v>45382</v>
      </c>
      <c r="D1210" s="1" t="s">
        <v>73</v>
      </c>
      <c r="E1210" s="1" t="s">
        <v>74</v>
      </c>
      <c r="F1210" s="1" t="s">
        <v>37</v>
      </c>
      <c r="G1210" s="1" t="s">
        <v>982</v>
      </c>
      <c r="H1210" s="1" t="s">
        <v>34</v>
      </c>
      <c r="I1210" s="3">
        <v>563334</v>
      </c>
      <c r="J1210" s="3">
        <v>0</v>
      </c>
      <c r="K1210" s="1" t="s">
        <v>40</v>
      </c>
      <c r="L1210" s="1" t="s">
        <v>601</v>
      </c>
      <c r="M1210" s="1" t="s">
        <v>602</v>
      </c>
      <c r="N1210" s="1" t="s">
        <v>79</v>
      </c>
      <c r="O1210" s="1" t="s">
        <v>80</v>
      </c>
      <c r="P1210" s="1" t="s">
        <v>43</v>
      </c>
      <c r="Q1210" s="1" t="s">
        <v>43</v>
      </c>
      <c r="R1210" s="3">
        <v>0</v>
      </c>
      <c r="S1210" s="1" t="s">
        <v>44</v>
      </c>
      <c r="T1210" s="1" t="s">
        <v>45</v>
      </c>
      <c r="U1210" s="1" t="s">
        <v>982</v>
      </c>
      <c r="V1210" s="1" t="s">
        <v>46</v>
      </c>
      <c r="W1210" s="1" t="s">
        <v>81</v>
      </c>
      <c r="X1210" s="1" t="s">
        <v>1693</v>
      </c>
      <c r="Y1210" s="1" t="s">
        <v>83</v>
      </c>
      <c r="Z1210" s="1" t="s">
        <v>84</v>
      </c>
      <c r="AA1210" s="1" t="s">
        <v>51</v>
      </c>
      <c r="AB1210" s="1" t="s">
        <v>1693</v>
      </c>
      <c r="AC1210" s="1" t="s">
        <v>37</v>
      </c>
    </row>
    <row r="1211" spans="1:29" hidden="1" x14ac:dyDescent="0.25">
      <c r="A1211" s="1" t="s">
        <v>33</v>
      </c>
      <c r="B1211" s="1" t="s">
        <v>34</v>
      </c>
      <c r="C1211" s="2">
        <v>45382</v>
      </c>
      <c r="D1211" s="1" t="s">
        <v>73</v>
      </c>
      <c r="E1211" s="1" t="s">
        <v>74</v>
      </c>
      <c r="F1211" s="1" t="s">
        <v>37</v>
      </c>
      <c r="G1211" s="1" t="s">
        <v>982</v>
      </c>
      <c r="H1211" s="1" t="s">
        <v>34</v>
      </c>
      <c r="I1211" s="3">
        <v>43334</v>
      </c>
      <c r="J1211" s="3">
        <v>0</v>
      </c>
      <c r="K1211" s="1" t="s">
        <v>40</v>
      </c>
      <c r="L1211" s="1" t="s">
        <v>649</v>
      </c>
      <c r="M1211" s="1" t="s">
        <v>650</v>
      </c>
      <c r="N1211" s="1" t="s">
        <v>79</v>
      </c>
      <c r="O1211" s="1" t="s">
        <v>80</v>
      </c>
      <c r="P1211" s="1" t="s">
        <v>43</v>
      </c>
      <c r="Q1211" s="1" t="s">
        <v>43</v>
      </c>
      <c r="R1211" s="3">
        <v>0</v>
      </c>
      <c r="S1211" s="1" t="s">
        <v>44</v>
      </c>
      <c r="T1211" s="1" t="s">
        <v>45</v>
      </c>
      <c r="U1211" s="1" t="s">
        <v>982</v>
      </c>
      <c r="V1211" s="1" t="s">
        <v>46</v>
      </c>
      <c r="W1211" s="1" t="s">
        <v>81</v>
      </c>
      <c r="X1211" s="1" t="s">
        <v>1693</v>
      </c>
      <c r="Y1211" s="1" t="s">
        <v>83</v>
      </c>
      <c r="Z1211" s="1" t="s">
        <v>84</v>
      </c>
      <c r="AA1211" s="1" t="s">
        <v>51</v>
      </c>
      <c r="AB1211" s="1" t="s">
        <v>1693</v>
      </c>
      <c r="AC1211" s="1" t="s">
        <v>37</v>
      </c>
    </row>
    <row r="1212" spans="1:29" hidden="1" x14ac:dyDescent="0.25">
      <c r="A1212" s="1" t="s">
        <v>33</v>
      </c>
      <c r="B1212" s="1" t="s">
        <v>34</v>
      </c>
      <c r="C1212" s="2">
        <v>45382</v>
      </c>
      <c r="D1212" s="1" t="s">
        <v>73</v>
      </c>
      <c r="E1212" s="1" t="s">
        <v>74</v>
      </c>
      <c r="F1212" s="1" t="s">
        <v>37</v>
      </c>
      <c r="G1212" s="1" t="s">
        <v>982</v>
      </c>
      <c r="H1212" s="1" t="s">
        <v>34</v>
      </c>
      <c r="I1212" s="3">
        <v>407720</v>
      </c>
      <c r="J1212" s="3">
        <v>0</v>
      </c>
      <c r="K1212" s="1" t="s">
        <v>40</v>
      </c>
      <c r="L1212" s="1" t="s">
        <v>647</v>
      </c>
      <c r="M1212" s="1" t="s">
        <v>648</v>
      </c>
      <c r="N1212" s="1" t="s">
        <v>79</v>
      </c>
      <c r="O1212" s="1" t="s">
        <v>80</v>
      </c>
      <c r="P1212" s="1" t="s">
        <v>43</v>
      </c>
      <c r="Q1212" s="1" t="s">
        <v>43</v>
      </c>
      <c r="R1212" s="3">
        <v>0</v>
      </c>
      <c r="S1212" s="1" t="s">
        <v>44</v>
      </c>
      <c r="T1212" s="1" t="s">
        <v>45</v>
      </c>
      <c r="U1212" s="1" t="s">
        <v>982</v>
      </c>
      <c r="V1212" s="1" t="s">
        <v>46</v>
      </c>
      <c r="W1212" s="1" t="s">
        <v>81</v>
      </c>
      <c r="X1212" s="1" t="s">
        <v>1693</v>
      </c>
      <c r="Y1212" s="1" t="s">
        <v>83</v>
      </c>
      <c r="Z1212" s="1" t="s">
        <v>84</v>
      </c>
      <c r="AA1212" s="1" t="s">
        <v>51</v>
      </c>
      <c r="AB1212" s="1" t="s">
        <v>1693</v>
      </c>
      <c r="AC1212" s="1" t="s">
        <v>37</v>
      </c>
    </row>
    <row r="1213" spans="1:29" hidden="1" x14ac:dyDescent="0.25">
      <c r="A1213" s="1" t="s">
        <v>33</v>
      </c>
      <c r="B1213" s="1" t="s">
        <v>34</v>
      </c>
      <c r="C1213" s="2">
        <v>45382</v>
      </c>
      <c r="D1213" s="1" t="s">
        <v>73</v>
      </c>
      <c r="E1213" s="1" t="s">
        <v>74</v>
      </c>
      <c r="F1213" s="1" t="s">
        <v>37</v>
      </c>
      <c r="G1213" s="1" t="s">
        <v>982</v>
      </c>
      <c r="H1213" s="1" t="s">
        <v>34</v>
      </c>
      <c r="I1213" s="3">
        <v>1109049</v>
      </c>
      <c r="J1213" s="3">
        <v>0</v>
      </c>
      <c r="K1213" s="1" t="s">
        <v>40</v>
      </c>
      <c r="L1213" s="1" t="s">
        <v>1610</v>
      </c>
      <c r="M1213" s="1" t="s">
        <v>1611</v>
      </c>
      <c r="N1213" s="1" t="s">
        <v>1075</v>
      </c>
      <c r="O1213" s="1" t="s">
        <v>1076</v>
      </c>
      <c r="P1213" s="1" t="s">
        <v>43</v>
      </c>
      <c r="Q1213" s="1" t="s">
        <v>43</v>
      </c>
      <c r="R1213" s="3">
        <v>0</v>
      </c>
      <c r="S1213" s="1" t="s">
        <v>44</v>
      </c>
      <c r="T1213" s="1" t="s">
        <v>45</v>
      </c>
      <c r="U1213" s="1" t="s">
        <v>982</v>
      </c>
      <c r="V1213" s="1" t="s">
        <v>46</v>
      </c>
      <c r="W1213" s="1" t="s">
        <v>81</v>
      </c>
      <c r="X1213" s="1" t="s">
        <v>1693</v>
      </c>
      <c r="Y1213" s="1" t="s">
        <v>83</v>
      </c>
      <c r="Z1213" s="1" t="s">
        <v>84</v>
      </c>
      <c r="AA1213" s="1" t="s">
        <v>51</v>
      </c>
      <c r="AB1213" s="1" t="s">
        <v>1693</v>
      </c>
      <c r="AC1213" s="1" t="s">
        <v>37</v>
      </c>
    </row>
    <row r="1214" spans="1:29" hidden="1" x14ac:dyDescent="0.25">
      <c r="A1214" s="1" t="s">
        <v>33</v>
      </c>
      <c r="B1214" s="1" t="s">
        <v>34</v>
      </c>
      <c r="C1214" s="2">
        <v>45383</v>
      </c>
      <c r="D1214" s="1" t="s">
        <v>238</v>
      </c>
      <c r="E1214" s="1" t="s">
        <v>239</v>
      </c>
      <c r="F1214" s="1" t="s">
        <v>37</v>
      </c>
      <c r="G1214" s="1" t="s">
        <v>1695</v>
      </c>
      <c r="H1214" s="1" t="s">
        <v>1696</v>
      </c>
      <c r="I1214" s="3">
        <v>0</v>
      </c>
      <c r="J1214" s="3">
        <v>1</v>
      </c>
      <c r="K1214" s="1" t="s">
        <v>40</v>
      </c>
      <c r="L1214" s="1" t="s">
        <v>1455</v>
      </c>
      <c r="M1214" s="1" t="s">
        <v>1456</v>
      </c>
      <c r="N1214" s="1" t="s">
        <v>37</v>
      </c>
      <c r="O1214" s="1" t="s">
        <v>43</v>
      </c>
      <c r="P1214" s="1" t="s">
        <v>43</v>
      </c>
      <c r="Q1214" s="1" t="s">
        <v>43</v>
      </c>
      <c r="R1214" s="3">
        <v>0</v>
      </c>
      <c r="S1214" s="1" t="s">
        <v>44</v>
      </c>
      <c r="T1214" s="1" t="s">
        <v>45</v>
      </c>
      <c r="U1214" s="1" t="s">
        <v>1695</v>
      </c>
      <c r="V1214" s="1" t="s">
        <v>46</v>
      </c>
      <c r="W1214" s="1" t="s">
        <v>81</v>
      </c>
      <c r="X1214" s="1" t="s">
        <v>1697</v>
      </c>
      <c r="Y1214" s="1" t="s">
        <v>245</v>
      </c>
      <c r="Z1214" s="1" t="s">
        <v>84</v>
      </c>
      <c r="AA1214" s="1" t="s">
        <v>51</v>
      </c>
      <c r="AB1214" s="1" t="s">
        <v>1698</v>
      </c>
      <c r="AC1214" s="1" t="s">
        <v>37</v>
      </c>
    </row>
    <row r="1215" spans="1:29" hidden="1" x14ac:dyDescent="0.25">
      <c r="A1215" s="1" t="s">
        <v>33</v>
      </c>
      <c r="B1215" s="1" t="s">
        <v>34</v>
      </c>
      <c r="C1215" s="2">
        <v>45384</v>
      </c>
      <c r="D1215" s="1" t="s">
        <v>35</v>
      </c>
      <c r="E1215" s="1" t="s">
        <v>36</v>
      </c>
      <c r="F1215" s="1" t="s">
        <v>37</v>
      </c>
      <c r="G1215" s="1" t="s">
        <v>1699</v>
      </c>
      <c r="H1215" s="1" t="s">
        <v>1700</v>
      </c>
      <c r="I1215" s="3">
        <v>0</v>
      </c>
      <c r="J1215" s="3">
        <v>43333</v>
      </c>
      <c r="K1215" s="1" t="s">
        <v>40</v>
      </c>
      <c r="L1215" s="1" t="s">
        <v>1625</v>
      </c>
      <c r="M1215" s="1" t="s">
        <v>749</v>
      </c>
      <c r="N1215" s="1" t="s">
        <v>37</v>
      </c>
      <c r="O1215" s="1" t="s">
        <v>43</v>
      </c>
      <c r="P1215" s="1" t="s">
        <v>43</v>
      </c>
      <c r="Q1215" s="1" t="s">
        <v>43</v>
      </c>
      <c r="R1215" s="3">
        <v>0</v>
      </c>
      <c r="S1215" s="1" t="s">
        <v>44</v>
      </c>
      <c r="T1215" s="1" t="s">
        <v>45</v>
      </c>
      <c r="U1215" s="1" t="s">
        <v>1699</v>
      </c>
      <c r="V1215" s="1" t="s">
        <v>46</v>
      </c>
      <c r="W1215" s="1" t="s">
        <v>47</v>
      </c>
      <c r="X1215" s="1" t="s">
        <v>1701</v>
      </c>
      <c r="Y1215" s="1" t="s">
        <v>49</v>
      </c>
      <c r="Z1215" s="1" t="s">
        <v>50</v>
      </c>
      <c r="AA1215" s="1" t="s">
        <v>51</v>
      </c>
      <c r="AB1215" s="1" t="s">
        <v>1701</v>
      </c>
      <c r="AC1215" s="1" t="s">
        <v>37</v>
      </c>
    </row>
    <row r="1216" spans="1:29" hidden="1" x14ac:dyDescent="0.25">
      <c r="A1216" s="1" t="s">
        <v>33</v>
      </c>
      <c r="B1216" s="1" t="s">
        <v>34</v>
      </c>
      <c r="C1216" s="2">
        <v>45384</v>
      </c>
      <c r="D1216" s="1" t="s">
        <v>35</v>
      </c>
      <c r="E1216" s="1" t="s">
        <v>36</v>
      </c>
      <c r="F1216" s="1" t="s">
        <v>37</v>
      </c>
      <c r="G1216" s="1" t="s">
        <v>1699</v>
      </c>
      <c r="H1216" s="1" t="s">
        <v>363</v>
      </c>
      <c r="I1216" s="3">
        <v>0</v>
      </c>
      <c r="J1216" s="3">
        <v>433335</v>
      </c>
      <c r="K1216" s="1" t="s">
        <v>40</v>
      </c>
      <c r="L1216" s="1" t="s">
        <v>838</v>
      </c>
      <c r="M1216" s="1" t="s">
        <v>839</v>
      </c>
      <c r="N1216" s="1" t="s">
        <v>37</v>
      </c>
      <c r="O1216" s="1" t="s">
        <v>43</v>
      </c>
      <c r="P1216" s="1" t="s">
        <v>43</v>
      </c>
      <c r="Q1216" s="1" t="s">
        <v>43</v>
      </c>
      <c r="R1216" s="3">
        <v>0</v>
      </c>
      <c r="S1216" s="1" t="s">
        <v>44</v>
      </c>
      <c r="T1216" s="1" t="s">
        <v>45</v>
      </c>
      <c r="U1216" s="1" t="s">
        <v>1699</v>
      </c>
      <c r="V1216" s="1" t="s">
        <v>46</v>
      </c>
      <c r="W1216" s="1" t="s">
        <v>47</v>
      </c>
      <c r="X1216" s="1" t="s">
        <v>1701</v>
      </c>
      <c r="Y1216" s="1" t="s">
        <v>49</v>
      </c>
      <c r="Z1216" s="1" t="s">
        <v>50</v>
      </c>
      <c r="AA1216" s="1" t="s">
        <v>51</v>
      </c>
      <c r="AB1216" s="1" t="s">
        <v>1701</v>
      </c>
      <c r="AC1216" s="1" t="s">
        <v>37</v>
      </c>
    </row>
    <row r="1217" spans="1:29" hidden="1" x14ac:dyDescent="0.25">
      <c r="A1217" s="1" t="s">
        <v>33</v>
      </c>
      <c r="B1217" s="1" t="s">
        <v>34</v>
      </c>
      <c r="C1217" s="2">
        <v>45385</v>
      </c>
      <c r="D1217" s="1" t="s">
        <v>35</v>
      </c>
      <c r="E1217" s="1" t="s">
        <v>36</v>
      </c>
      <c r="F1217" s="1" t="s">
        <v>37</v>
      </c>
      <c r="G1217" s="1" t="s">
        <v>1702</v>
      </c>
      <c r="H1217" s="1" t="s">
        <v>1703</v>
      </c>
      <c r="I1217" s="3">
        <v>0</v>
      </c>
      <c r="J1217" s="3">
        <v>43334</v>
      </c>
      <c r="K1217" s="1" t="s">
        <v>40</v>
      </c>
      <c r="L1217" s="1" t="s">
        <v>498</v>
      </c>
      <c r="M1217" s="1" t="s">
        <v>499</v>
      </c>
      <c r="N1217" s="1" t="s">
        <v>37</v>
      </c>
      <c r="O1217" s="1" t="s">
        <v>43</v>
      </c>
      <c r="P1217" s="1" t="s">
        <v>43</v>
      </c>
      <c r="Q1217" s="1" t="s">
        <v>43</v>
      </c>
      <c r="R1217" s="3">
        <v>0</v>
      </c>
      <c r="S1217" s="1" t="s">
        <v>44</v>
      </c>
      <c r="T1217" s="1" t="s">
        <v>45</v>
      </c>
      <c r="U1217" s="1" t="s">
        <v>1702</v>
      </c>
      <c r="V1217" s="1" t="s">
        <v>46</v>
      </c>
      <c r="W1217" s="1" t="s">
        <v>47</v>
      </c>
      <c r="X1217" s="1" t="s">
        <v>1704</v>
      </c>
      <c r="Y1217" s="1" t="s">
        <v>49</v>
      </c>
      <c r="Z1217" s="1" t="s">
        <v>50</v>
      </c>
      <c r="AA1217" s="1" t="s">
        <v>51</v>
      </c>
      <c r="AB1217" s="1" t="s">
        <v>1704</v>
      </c>
      <c r="AC1217" s="1" t="s">
        <v>37</v>
      </c>
    </row>
    <row r="1218" spans="1:29" x14ac:dyDescent="0.25">
      <c r="A1218" s="1" t="s">
        <v>33</v>
      </c>
      <c r="B1218" s="1" t="s">
        <v>34</v>
      </c>
      <c r="C1218" s="2">
        <v>45390</v>
      </c>
      <c r="D1218" s="1" t="s">
        <v>35</v>
      </c>
      <c r="E1218" s="1" t="s">
        <v>36</v>
      </c>
      <c r="F1218" s="1" t="s">
        <v>37</v>
      </c>
      <c r="G1218" s="1" t="s">
        <v>1705</v>
      </c>
      <c r="H1218" s="1" t="s">
        <v>1706</v>
      </c>
      <c r="I1218" s="3">
        <v>0</v>
      </c>
      <c r="J1218" s="54">
        <v>223828</v>
      </c>
      <c r="K1218" s="1" t="s">
        <v>40</v>
      </c>
      <c r="L1218" s="1" t="s">
        <v>54</v>
      </c>
      <c r="M1218" s="1" t="s">
        <v>55</v>
      </c>
      <c r="N1218" s="1" t="s">
        <v>37</v>
      </c>
      <c r="O1218" s="1" t="s">
        <v>43</v>
      </c>
      <c r="P1218" s="1" t="s">
        <v>43</v>
      </c>
      <c r="Q1218" s="1" t="s">
        <v>43</v>
      </c>
      <c r="R1218" s="3">
        <v>0</v>
      </c>
      <c r="S1218" s="1" t="s">
        <v>44</v>
      </c>
      <c r="T1218" s="1" t="s">
        <v>45</v>
      </c>
      <c r="U1218" s="1" t="s">
        <v>1705</v>
      </c>
      <c r="V1218" s="1" t="s">
        <v>46</v>
      </c>
      <c r="W1218" s="1" t="s">
        <v>47</v>
      </c>
      <c r="X1218" s="1" t="s">
        <v>1707</v>
      </c>
      <c r="Y1218" s="1" t="s">
        <v>49</v>
      </c>
      <c r="Z1218" s="1" t="s">
        <v>50</v>
      </c>
      <c r="AA1218" s="1" t="s">
        <v>51</v>
      </c>
      <c r="AB1218" s="1" t="s">
        <v>1707</v>
      </c>
      <c r="AC1218" s="1" t="s">
        <v>37</v>
      </c>
    </row>
    <row r="1219" spans="1:29" hidden="1" x14ac:dyDescent="0.25">
      <c r="A1219" s="1" t="s">
        <v>33</v>
      </c>
      <c r="B1219" s="1" t="s">
        <v>34</v>
      </c>
      <c r="C1219" s="2">
        <v>45391</v>
      </c>
      <c r="D1219" s="1" t="s">
        <v>35</v>
      </c>
      <c r="E1219" s="1" t="s">
        <v>36</v>
      </c>
      <c r="F1219" s="1" t="s">
        <v>37</v>
      </c>
      <c r="G1219" s="1" t="s">
        <v>1708</v>
      </c>
      <c r="H1219" s="1" t="s">
        <v>1709</v>
      </c>
      <c r="I1219" s="3">
        <v>0</v>
      </c>
      <c r="J1219" s="3">
        <v>38667</v>
      </c>
      <c r="K1219" s="1" t="s">
        <v>40</v>
      </c>
      <c r="L1219" s="1" t="s">
        <v>510</v>
      </c>
      <c r="M1219" s="1" t="s">
        <v>511</v>
      </c>
      <c r="N1219" s="1" t="s">
        <v>37</v>
      </c>
      <c r="O1219" s="1" t="s">
        <v>43</v>
      </c>
      <c r="P1219" s="1" t="s">
        <v>43</v>
      </c>
      <c r="Q1219" s="1" t="s">
        <v>43</v>
      </c>
      <c r="R1219" s="3">
        <v>0</v>
      </c>
      <c r="S1219" s="1" t="s">
        <v>44</v>
      </c>
      <c r="T1219" s="1" t="s">
        <v>45</v>
      </c>
      <c r="U1219" s="1" t="s">
        <v>1708</v>
      </c>
      <c r="V1219" s="1" t="s">
        <v>46</v>
      </c>
      <c r="W1219" s="1" t="s">
        <v>47</v>
      </c>
      <c r="X1219" s="1" t="s">
        <v>1710</v>
      </c>
      <c r="Y1219" s="1" t="s">
        <v>49</v>
      </c>
      <c r="Z1219" s="1" t="s">
        <v>50</v>
      </c>
      <c r="AA1219" s="1" t="s">
        <v>51</v>
      </c>
      <c r="AB1219" s="1" t="s">
        <v>1710</v>
      </c>
      <c r="AC1219" s="1" t="s">
        <v>37</v>
      </c>
    </row>
    <row r="1220" spans="1:29" hidden="1" x14ac:dyDescent="0.25">
      <c r="A1220" s="1" t="s">
        <v>33</v>
      </c>
      <c r="B1220" s="1" t="s">
        <v>34</v>
      </c>
      <c r="C1220" s="2">
        <v>45391</v>
      </c>
      <c r="D1220" s="1" t="s">
        <v>35</v>
      </c>
      <c r="E1220" s="1" t="s">
        <v>36</v>
      </c>
      <c r="F1220" s="1" t="s">
        <v>37</v>
      </c>
      <c r="G1220" s="1" t="s">
        <v>1708</v>
      </c>
      <c r="H1220" s="1" t="s">
        <v>363</v>
      </c>
      <c r="I1220" s="3">
        <v>0</v>
      </c>
      <c r="J1220" s="3">
        <v>38667</v>
      </c>
      <c r="K1220" s="1" t="s">
        <v>40</v>
      </c>
      <c r="L1220" s="1" t="s">
        <v>616</v>
      </c>
      <c r="M1220" s="1" t="s">
        <v>617</v>
      </c>
      <c r="N1220" s="1" t="s">
        <v>37</v>
      </c>
      <c r="O1220" s="1" t="s">
        <v>43</v>
      </c>
      <c r="P1220" s="1" t="s">
        <v>43</v>
      </c>
      <c r="Q1220" s="1" t="s">
        <v>43</v>
      </c>
      <c r="R1220" s="3">
        <v>0</v>
      </c>
      <c r="S1220" s="1" t="s">
        <v>44</v>
      </c>
      <c r="T1220" s="1" t="s">
        <v>45</v>
      </c>
      <c r="U1220" s="1" t="s">
        <v>1708</v>
      </c>
      <c r="V1220" s="1" t="s">
        <v>46</v>
      </c>
      <c r="W1220" s="1" t="s">
        <v>47</v>
      </c>
      <c r="X1220" s="1" t="s">
        <v>1710</v>
      </c>
      <c r="Y1220" s="1" t="s">
        <v>49</v>
      </c>
      <c r="Z1220" s="1" t="s">
        <v>50</v>
      </c>
      <c r="AA1220" s="1" t="s">
        <v>51</v>
      </c>
      <c r="AB1220" s="1" t="s">
        <v>1710</v>
      </c>
      <c r="AC1220" s="1" t="s">
        <v>37</v>
      </c>
    </row>
    <row r="1221" spans="1:29" hidden="1" x14ac:dyDescent="0.25">
      <c r="A1221" s="1" t="s">
        <v>33</v>
      </c>
      <c r="B1221" s="1" t="s">
        <v>34</v>
      </c>
      <c r="C1221" s="2">
        <v>45391</v>
      </c>
      <c r="D1221" s="1" t="s">
        <v>35</v>
      </c>
      <c r="E1221" s="1" t="s">
        <v>36</v>
      </c>
      <c r="F1221" s="1" t="s">
        <v>37</v>
      </c>
      <c r="G1221" s="1" t="s">
        <v>1708</v>
      </c>
      <c r="H1221" s="1" t="s">
        <v>363</v>
      </c>
      <c r="I1221" s="3">
        <v>0</v>
      </c>
      <c r="J1221" s="3">
        <v>77334</v>
      </c>
      <c r="K1221" s="1" t="s">
        <v>40</v>
      </c>
      <c r="L1221" s="1" t="s">
        <v>297</v>
      </c>
      <c r="M1221" s="1" t="s">
        <v>298</v>
      </c>
      <c r="N1221" s="1" t="s">
        <v>37</v>
      </c>
      <c r="O1221" s="1" t="s">
        <v>43</v>
      </c>
      <c r="P1221" s="1" t="s">
        <v>43</v>
      </c>
      <c r="Q1221" s="1" t="s">
        <v>43</v>
      </c>
      <c r="R1221" s="3">
        <v>0</v>
      </c>
      <c r="S1221" s="1" t="s">
        <v>44</v>
      </c>
      <c r="T1221" s="1" t="s">
        <v>45</v>
      </c>
      <c r="U1221" s="1" t="s">
        <v>1708</v>
      </c>
      <c r="V1221" s="1" t="s">
        <v>46</v>
      </c>
      <c r="W1221" s="1" t="s">
        <v>47</v>
      </c>
      <c r="X1221" s="1" t="s">
        <v>1710</v>
      </c>
      <c r="Y1221" s="1" t="s">
        <v>49</v>
      </c>
      <c r="Z1221" s="1" t="s">
        <v>50</v>
      </c>
      <c r="AA1221" s="1" t="s">
        <v>51</v>
      </c>
      <c r="AB1221" s="1" t="s">
        <v>1710</v>
      </c>
      <c r="AC1221" s="1" t="s">
        <v>37</v>
      </c>
    </row>
    <row r="1222" spans="1:29" hidden="1" x14ac:dyDescent="0.25">
      <c r="A1222" s="1" t="s">
        <v>33</v>
      </c>
      <c r="B1222" s="1" t="s">
        <v>34</v>
      </c>
      <c r="C1222" s="2">
        <v>45394</v>
      </c>
      <c r="D1222" s="1" t="s">
        <v>35</v>
      </c>
      <c r="E1222" s="1" t="s">
        <v>36</v>
      </c>
      <c r="F1222" s="1" t="s">
        <v>37</v>
      </c>
      <c r="G1222" s="1" t="s">
        <v>1711</v>
      </c>
      <c r="H1222" s="1" t="s">
        <v>1712</v>
      </c>
      <c r="I1222" s="3">
        <v>0</v>
      </c>
      <c r="J1222" s="3">
        <v>43334</v>
      </c>
      <c r="K1222" s="1" t="s">
        <v>40</v>
      </c>
      <c r="L1222" s="1" t="s">
        <v>285</v>
      </c>
      <c r="M1222" s="1" t="s">
        <v>286</v>
      </c>
      <c r="N1222" s="1" t="s">
        <v>37</v>
      </c>
      <c r="O1222" s="1" t="s">
        <v>43</v>
      </c>
      <c r="P1222" s="1" t="s">
        <v>43</v>
      </c>
      <c r="Q1222" s="1" t="s">
        <v>43</v>
      </c>
      <c r="R1222" s="3">
        <v>0</v>
      </c>
      <c r="S1222" s="1" t="s">
        <v>44</v>
      </c>
      <c r="T1222" s="1" t="s">
        <v>45</v>
      </c>
      <c r="U1222" s="1" t="s">
        <v>1711</v>
      </c>
      <c r="V1222" s="1" t="s">
        <v>46</v>
      </c>
      <c r="W1222" s="1" t="s">
        <v>47</v>
      </c>
      <c r="X1222" s="1" t="s">
        <v>1713</v>
      </c>
      <c r="Y1222" s="1" t="s">
        <v>49</v>
      </c>
      <c r="Z1222" s="1" t="s">
        <v>50</v>
      </c>
      <c r="AA1222" s="1" t="s">
        <v>51</v>
      </c>
      <c r="AB1222" s="1" t="s">
        <v>1713</v>
      </c>
      <c r="AC1222" s="1" t="s">
        <v>37</v>
      </c>
    </row>
    <row r="1223" spans="1:29" hidden="1" x14ac:dyDescent="0.25">
      <c r="A1223" s="1" t="s">
        <v>33</v>
      </c>
      <c r="B1223" s="1" t="s">
        <v>34</v>
      </c>
      <c r="C1223" s="2">
        <v>45394</v>
      </c>
      <c r="D1223" s="1" t="s">
        <v>35</v>
      </c>
      <c r="E1223" s="1" t="s">
        <v>36</v>
      </c>
      <c r="F1223" s="1" t="s">
        <v>37</v>
      </c>
      <c r="G1223" s="1" t="s">
        <v>1711</v>
      </c>
      <c r="H1223" s="1" t="s">
        <v>363</v>
      </c>
      <c r="I1223" s="3">
        <v>0</v>
      </c>
      <c r="J1223" s="3">
        <v>129999</v>
      </c>
      <c r="K1223" s="1" t="s">
        <v>40</v>
      </c>
      <c r="L1223" s="1" t="s">
        <v>115</v>
      </c>
      <c r="M1223" s="1" t="s">
        <v>116</v>
      </c>
      <c r="N1223" s="1" t="s">
        <v>37</v>
      </c>
      <c r="O1223" s="1" t="s">
        <v>43</v>
      </c>
      <c r="P1223" s="1" t="s">
        <v>43</v>
      </c>
      <c r="Q1223" s="1" t="s">
        <v>43</v>
      </c>
      <c r="R1223" s="3">
        <v>0</v>
      </c>
      <c r="S1223" s="1" t="s">
        <v>44</v>
      </c>
      <c r="T1223" s="1" t="s">
        <v>45</v>
      </c>
      <c r="U1223" s="1" t="s">
        <v>1711</v>
      </c>
      <c r="V1223" s="1" t="s">
        <v>46</v>
      </c>
      <c r="W1223" s="1" t="s">
        <v>47</v>
      </c>
      <c r="X1223" s="1" t="s">
        <v>1713</v>
      </c>
      <c r="Y1223" s="1" t="s">
        <v>49</v>
      </c>
      <c r="Z1223" s="1" t="s">
        <v>50</v>
      </c>
      <c r="AA1223" s="1" t="s">
        <v>51</v>
      </c>
      <c r="AB1223" s="1" t="s">
        <v>1713</v>
      </c>
      <c r="AC1223" s="1" t="s">
        <v>37</v>
      </c>
    </row>
    <row r="1224" spans="1:29" hidden="1" x14ac:dyDescent="0.25">
      <c r="A1224" s="1" t="s">
        <v>33</v>
      </c>
      <c r="B1224" s="1" t="s">
        <v>34</v>
      </c>
      <c r="C1224" s="2">
        <v>45394</v>
      </c>
      <c r="D1224" s="1" t="s">
        <v>35</v>
      </c>
      <c r="E1224" s="1" t="s">
        <v>36</v>
      </c>
      <c r="F1224" s="1" t="s">
        <v>37</v>
      </c>
      <c r="G1224" s="1" t="s">
        <v>1714</v>
      </c>
      <c r="H1224" s="1" t="s">
        <v>1715</v>
      </c>
      <c r="I1224" s="3">
        <v>0</v>
      </c>
      <c r="J1224" s="3">
        <v>43334</v>
      </c>
      <c r="K1224" s="1" t="s">
        <v>40</v>
      </c>
      <c r="L1224" s="1" t="s">
        <v>669</v>
      </c>
      <c r="M1224" s="1" t="s">
        <v>670</v>
      </c>
      <c r="N1224" s="1" t="s">
        <v>37</v>
      </c>
      <c r="O1224" s="1" t="s">
        <v>43</v>
      </c>
      <c r="P1224" s="1" t="s">
        <v>43</v>
      </c>
      <c r="Q1224" s="1" t="s">
        <v>43</v>
      </c>
      <c r="R1224" s="3">
        <v>0</v>
      </c>
      <c r="S1224" s="1" t="s">
        <v>44</v>
      </c>
      <c r="T1224" s="1" t="s">
        <v>45</v>
      </c>
      <c r="U1224" s="1" t="s">
        <v>1714</v>
      </c>
      <c r="V1224" s="1" t="s">
        <v>46</v>
      </c>
      <c r="W1224" s="1" t="s">
        <v>47</v>
      </c>
      <c r="X1224" s="1" t="s">
        <v>1716</v>
      </c>
      <c r="Y1224" s="1" t="s">
        <v>49</v>
      </c>
      <c r="Z1224" s="1" t="s">
        <v>50</v>
      </c>
      <c r="AA1224" s="1" t="s">
        <v>51</v>
      </c>
      <c r="AB1224" s="1" t="s">
        <v>1716</v>
      </c>
      <c r="AC1224" s="1" t="s">
        <v>37</v>
      </c>
    </row>
    <row r="1225" spans="1:29" hidden="1" x14ac:dyDescent="0.25">
      <c r="A1225" s="1" t="s">
        <v>33</v>
      </c>
      <c r="B1225" s="1" t="s">
        <v>34</v>
      </c>
      <c r="C1225" s="2">
        <v>45398</v>
      </c>
      <c r="D1225" s="1" t="s">
        <v>35</v>
      </c>
      <c r="E1225" s="1" t="s">
        <v>36</v>
      </c>
      <c r="F1225" s="1" t="s">
        <v>37</v>
      </c>
      <c r="G1225" s="1" t="s">
        <v>1717</v>
      </c>
      <c r="H1225" s="1" t="s">
        <v>1718</v>
      </c>
      <c r="I1225" s="3">
        <v>0</v>
      </c>
      <c r="J1225" s="3">
        <v>433334</v>
      </c>
      <c r="K1225" s="1" t="s">
        <v>40</v>
      </c>
      <c r="L1225" s="1" t="s">
        <v>838</v>
      </c>
      <c r="M1225" s="1" t="s">
        <v>839</v>
      </c>
      <c r="N1225" s="1" t="s">
        <v>37</v>
      </c>
      <c r="O1225" s="1" t="s">
        <v>43</v>
      </c>
      <c r="P1225" s="1" t="s">
        <v>43</v>
      </c>
      <c r="Q1225" s="1" t="s">
        <v>43</v>
      </c>
      <c r="R1225" s="3">
        <v>0</v>
      </c>
      <c r="S1225" s="1" t="s">
        <v>44</v>
      </c>
      <c r="T1225" s="1" t="s">
        <v>45</v>
      </c>
      <c r="U1225" s="1" t="s">
        <v>1717</v>
      </c>
      <c r="V1225" s="1" t="s">
        <v>46</v>
      </c>
      <c r="W1225" s="1" t="s">
        <v>47</v>
      </c>
      <c r="X1225" s="1" t="s">
        <v>1719</v>
      </c>
      <c r="Y1225" s="1" t="s">
        <v>49</v>
      </c>
      <c r="Z1225" s="1" t="s">
        <v>50</v>
      </c>
      <c r="AA1225" s="1" t="s">
        <v>51</v>
      </c>
      <c r="AB1225" s="1" t="s">
        <v>1719</v>
      </c>
      <c r="AC1225" s="1" t="s">
        <v>37</v>
      </c>
    </row>
    <row r="1226" spans="1:29" hidden="1" x14ac:dyDescent="0.25">
      <c r="A1226" s="1" t="s">
        <v>33</v>
      </c>
      <c r="B1226" s="1" t="s">
        <v>34</v>
      </c>
      <c r="C1226" s="2">
        <v>45398</v>
      </c>
      <c r="D1226" s="1" t="s">
        <v>35</v>
      </c>
      <c r="E1226" s="1" t="s">
        <v>36</v>
      </c>
      <c r="F1226" s="1" t="s">
        <v>37</v>
      </c>
      <c r="G1226" s="1" t="s">
        <v>1720</v>
      </c>
      <c r="H1226" s="1" t="s">
        <v>1721</v>
      </c>
      <c r="I1226" s="3">
        <v>0</v>
      </c>
      <c r="J1226" s="3">
        <v>1300000</v>
      </c>
      <c r="K1226" s="1" t="s">
        <v>40</v>
      </c>
      <c r="L1226" s="1" t="s">
        <v>844</v>
      </c>
      <c r="M1226" s="1" t="s">
        <v>845</v>
      </c>
      <c r="N1226" s="1" t="s">
        <v>37</v>
      </c>
      <c r="O1226" s="1" t="s">
        <v>43</v>
      </c>
      <c r="P1226" s="1" t="s">
        <v>43</v>
      </c>
      <c r="Q1226" s="1" t="s">
        <v>43</v>
      </c>
      <c r="R1226" s="3">
        <v>0</v>
      </c>
      <c r="S1226" s="1" t="s">
        <v>44</v>
      </c>
      <c r="T1226" s="1" t="s">
        <v>45</v>
      </c>
      <c r="U1226" s="1" t="s">
        <v>1720</v>
      </c>
      <c r="V1226" s="1" t="s">
        <v>46</v>
      </c>
      <c r="W1226" s="1" t="s">
        <v>47</v>
      </c>
      <c r="X1226" s="1" t="s">
        <v>1722</v>
      </c>
      <c r="Y1226" s="1" t="s">
        <v>49</v>
      </c>
      <c r="Z1226" s="1" t="s">
        <v>50</v>
      </c>
      <c r="AA1226" s="1" t="s">
        <v>51</v>
      </c>
      <c r="AB1226" s="1" t="s">
        <v>1722</v>
      </c>
      <c r="AC1226" s="1" t="s">
        <v>37</v>
      </c>
    </row>
    <row r="1227" spans="1:29" hidden="1" x14ac:dyDescent="0.25">
      <c r="A1227" s="1" t="s">
        <v>33</v>
      </c>
      <c r="B1227" s="1" t="s">
        <v>34</v>
      </c>
      <c r="C1227" s="2">
        <v>45400</v>
      </c>
      <c r="D1227" s="1" t="s">
        <v>35</v>
      </c>
      <c r="E1227" s="1" t="s">
        <v>36</v>
      </c>
      <c r="F1227" s="1" t="s">
        <v>37</v>
      </c>
      <c r="G1227" s="1" t="s">
        <v>1723</v>
      </c>
      <c r="H1227" s="1" t="s">
        <v>1724</v>
      </c>
      <c r="I1227" s="3">
        <v>0</v>
      </c>
      <c r="J1227" s="3">
        <v>47692</v>
      </c>
      <c r="K1227" s="1" t="s">
        <v>40</v>
      </c>
      <c r="L1227" s="1" t="s">
        <v>127</v>
      </c>
      <c r="M1227" s="1" t="s">
        <v>128</v>
      </c>
      <c r="N1227" s="1" t="s">
        <v>37</v>
      </c>
      <c r="O1227" s="1" t="s">
        <v>43</v>
      </c>
      <c r="P1227" s="1" t="s">
        <v>43</v>
      </c>
      <c r="Q1227" s="1" t="s">
        <v>43</v>
      </c>
      <c r="R1227" s="3">
        <v>0</v>
      </c>
      <c r="S1227" s="1" t="s">
        <v>44</v>
      </c>
      <c r="T1227" s="1" t="s">
        <v>45</v>
      </c>
      <c r="U1227" s="1" t="s">
        <v>1723</v>
      </c>
      <c r="V1227" s="1" t="s">
        <v>46</v>
      </c>
      <c r="W1227" s="1" t="s">
        <v>47</v>
      </c>
      <c r="X1227" s="1" t="s">
        <v>1725</v>
      </c>
      <c r="Y1227" s="1" t="s">
        <v>49</v>
      </c>
      <c r="Z1227" s="1" t="s">
        <v>50</v>
      </c>
      <c r="AA1227" s="1" t="s">
        <v>51</v>
      </c>
      <c r="AB1227" s="1" t="s">
        <v>1725</v>
      </c>
      <c r="AC1227" s="1" t="s">
        <v>37</v>
      </c>
    </row>
    <row r="1228" spans="1:29" hidden="1" x14ac:dyDescent="0.25">
      <c r="A1228" s="1" t="s">
        <v>33</v>
      </c>
      <c r="B1228" s="1" t="s">
        <v>34</v>
      </c>
      <c r="C1228" s="2">
        <v>45400</v>
      </c>
      <c r="D1228" s="1" t="s">
        <v>35</v>
      </c>
      <c r="E1228" s="1" t="s">
        <v>36</v>
      </c>
      <c r="F1228" s="1" t="s">
        <v>37</v>
      </c>
      <c r="G1228" s="1" t="s">
        <v>1726</v>
      </c>
      <c r="H1228" s="1" t="s">
        <v>1727</v>
      </c>
      <c r="I1228" s="3">
        <v>0</v>
      </c>
      <c r="J1228" s="54">
        <v>130000</v>
      </c>
      <c r="K1228" s="1" t="s">
        <v>40</v>
      </c>
      <c r="L1228" s="1" t="s">
        <v>340</v>
      </c>
      <c r="M1228" s="1" t="s">
        <v>341</v>
      </c>
      <c r="N1228" s="1" t="s">
        <v>37</v>
      </c>
      <c r="O1228" s="1" t="s">
        <v>43</v>
      </c>
      <c r="P1228" s="1" t="s">
        <v>43</v>
      </c>
      <c r="Q1228" s="1" t="s">
        <v>43</v>
      </c>
      <c r="R1228" s="3">
        <v>0</v>
      </c>
      <c r="S1228" s="1" t="s">
        <v>44</v>
      </c>
      <c r="T1228" s="1" t="s">
        <v>45</v>
      </c>
      <c r="U1228" s="1" t="s">
        <v>1726</v>
      </c>
      <c r="V1228" s="1" t="s">
        <v>46</v>
      </c>
      <c r="W1228" s="1" t="s">
        <v>47</v>
      </c>
      <c r="X1228" s="1" t="s">
        <v>1728</v>
      </c>
      <c r="Y1228" s="1" t="s">
        <v>49</v>
      </c>
      <c r="Z1228" s="1" t="s">
        <v>50</v>
      </c>
      <c r="AA1228" s="1" t="s">
        <v>51</v>
      </c>
      <c r="AB1228" s="1" t="s">
        <v>1728</v>
      </c>
      <c r="AC1228" s="1" t="s">
        <v>37</v>
      </c>
    </row>
    <row r="1229" spans="1:29" x14ac:dyDescent="0.25">
      <c r="A1229" s="1" t="s">
        <v>33</v>
      </c>
      <c r="B1229" s="1" t="s">
        <v>34</v>
      </c>
      <c r="C1229" s="2">
        <v>45404</v>
      </c>
      <c r="D1229" s="1" t="s">
        <v>35</v>
      </c>
      <c r="E1229" s="1" t="s">
        <v>36</v>
      </c>
      <c r="F1229" s="1" t="s">
        <v>37</v>
      </c>
      <c r="G1229" s="1" t="s">
        <v>1729</v>
      </c>
      <c r="H1229" s="1" t="s">
        <v>1730</v>
      </c>
      <c r="I1229" s="3">
        <v>0</v>
      </c>
      <c r="J1229" s="54">
        <v>948331</v>
      </c>
      <c r="K1229" s="1" t="s">
        <v>40</v>
      </c>
      <c r="L1229" s="1" t="s">
        <v>54</v>
      </c>
      <c r="M1229" s="1" t="s">
        <v>55</v>
      </c>
      <c r="N1229" s="1" t="s">
        <v>37</v>
      </c>
      <c r="O1229" s="1" t="s">
        <v>43</v>
      </c>
      <c r="P1229" s="1" t="s">
        <v>43</v>
      </c>
      <c r="Q1229" s="1" t="s">
        <v>43</v>
      </c>
      <c r="R1229" s="3">
        <v>0</v>
      </c>
      <c r="S1229" s="1" t="s">
        <v>44</v>
      </c>
      <c r="T1229" s="1" t="s">
        <v>45</v>
      </c>
      <c r="U1229" s="1" t="s">
        <v>1729</v>
      </c>
      <c r="V1229" s="1" t="s">
        <v>46</v>
      </c>
      <c r="W1229" s="1" t="s">
        <v>47</v>
      </c>
      <c r="X1229" s="1" t="s">
        <v>1731</v>
      </c>
      <c r="Y1229" s="1" t="s">
        <v>49</v>
      </c>
      <c r="Z1229" s="1" t="s">
        <v>50</v>
      </c>
      <c r="AA1229" s="1" t="s">
        <v>51</v>
      </c>
      <c r="AB1229" s="1" t="s">
        <v>1731</v>
      </c>
      <c r="AC1229" s="1" t="s">
        <v>37</v>
      </c>
    </row>
    <row r="1230" spans="1:29" hidden="1" x14ac:dyDescent="0.25">
      <c r="A1230" s="1" t="s">
        <v>33</v>
      </c>
      <c r="B1230" s="1" t="s">
        <v>34</v>
      </c>
      <c r="C1230" s="2">
        <v>45406</v>
      </c>
      <c r="D1230" s="1" t="s">
        <v>35</v>
      </c>
      <c r="E1230" s="1" t="s">
        <v>36</v>
      </c>
      <c r="F1230" s="1" t="s">
        <v>37</v>
      </c>
      <c r="G1230" s="1" t="s">
        <v>1732</v>
      </c>
      <c r="H1230" s="1" t="s">
        <v>1733</v>
      </c>
      <c r="I1230" s="3">
        <v>0</v>
      </c>
      <c r="J1230" s="3">
        <v>4267999</v>
      </c>
      <c r="K1230" s="1" t="s">
        <v>40</v>
      </c>
      <c r="L1230" s="1" t="s">
        <v>77</v>
      </c>
      <c r="M1230" s="1" t="s">
        <v>78</v>
      </c>
      <c r="N1230" s="1" t="s">
        <v>37</v>
      </c>
      <c r="O1230" s="1" t="s">
        <v>43</v>
      </c>
      <c r="P1230" s="1" t="s">
        <v>43</v>
      </c>
      <c r="Q1230" s="1" t="s">
        <v>43</v>
      </c>
      <c r="R1230" s="3">
        <v>0</v>
      </c>
      <c r="S1230" s="1" t="s">
        <v>44</v>
      </c>
      <c r="T1230" s="1" t="s">
        <v>45</v>
      </c>
      <c r="U1230" s="1" t="s">
        <v>1732</v>
      </c>
      <c r="V1230" s="1" t="s">
        <v>46</v>
      </c>
      <c r="W1230" s="1" t="s">
        <v>47</v>
      </c>
      <c r="X1230" s="1" t="s">
        <v>1734</v>
      </c>
      <c r="Y1230" s="1" t="s">
        <v>49</v>
      </c>
      <c r="Z1230" s="1" t="s">
        <v>50</v>
      </c>
      <c r="AA1230" s="1" t="s">
        <v>51</v>
      </c>
      <c r="AB1230" s="1" t="s">
        <v>1734</v>
      </c>
      <c r="AC1230" s="1" t="s">
        <v>37</v>
      </c>
    </row>
    <row r="1231" spans="1:29" hidden="1" x14ac:dyDescent="0.25">
      <c r="A1231" s="1" t="s">
        <v>33</v>
      </c>
      <c r="B1231" s="1" t="s">
        <v>34</v>
      </c>
      <c r="C1231" s="2">
        <v>45407</v>
      </c>
      <c r="D1231" s="1" t="s">
        <v>35</v>
      </c>
      <c r="E1231" s="1" t="s">
        <v>36</v>
      </c>
      <c r="F1231" s="1" t="s">
        <v>37</v>
      </c>
      <c r="G1231" s="1" t="s">
        <v>1735</v>
      </c>
      <c r="H1231" s="1" t="s">
        <v>1736</v>
      </c>
      <c r="I1231" s="3">
        <v>0</v>
      </c>
      <c r="J1231" s="3">
        <v>38667</v>
      </c>
      <c r="K1231" s="1" t="s">
        <v>40</v>
      </c>
      <c r="L1231" s="1" t="s">
        <v>1594</v>
      </c>
      <c r="M1231" s="1" t="s">
        <v>1595</v>
      </c>
      <c r="N1231" s="1" t="s">
        <v>37</v>
      </c>
      <c r="O1231" s="1" t="s">
        <v>43</v>
      </c>
      <c r="P1231" s="1" t="s">
        <v>43</v>
      </c>
      <c r="Q1231" s="1" t="s">
        <v>43</v>
      </c>
      <c r="R1231" s="3">
        <v>0</v>
      </c>
      <c r="S1231" s="1" t="s">
        <v>44</v>
      </c>
      <c r="T1231" s="1" t="s">
        <v>45</v>
      </c>
      <c r="U1231" s="1" t="s">
        <v>1735</v>
      </c>
      <c r="V1231" s="1" t="s">
        <v>46</v>
      </c>
      <c r="W1231" s="1" t="s">
        <v>47</v>
      </c>
      <c r="X1231" s="1" t="s">
        <v>1737</v>
      </c>
      <c r="Y1231" s="1" t="s">
        <v>49</v>
      </c>
      <c r="Z1231" s="1" t="s">
        <v>50</v>
      </c>
      <c r="AA1231" s="1" t="s">
        <v>51</v>
      </c>
      <c r="AB1231" s="1" t="s">
        <v>1737</v>
      </c>
      <c r="AC1231" s="1" t="s">
        <v>37</v>
      </c>
    </row>
    <row r="1232" spans="1:29" hidden="1" x14ac:dyDescent="0.25">
      <c r="A1232" s="1" t="s">
        <v>33</v>
      </c>
      <c r="B1232" s="1" t="s">
        <v>34</v>
      </c>
      <c r="C1232" s="2">
        <v>45407</v>
      </c>
      <c r="D1232" s="1" t="s">
        <v>35</v>
      </c>
      <c r="E1232" s="1" t="s">
        <v>36</v>
      </c>
      <c r="F1232" s="1" t="s">
        <v>37</v>
      </c>
      <c r="G1232" s="1" t="s">
        <v>1735</v>
      </c>
      <c r="H1232" s="1" t="s">
        <v>363</v>
      </c>
      <c r="I1232" s="3">
        <v>0</v>
      </c>
      <c r="J1232" s="3">
        <v>129999</v>
      </c>
      <c r="K1232" s="1" t="s">
        <v>40</v>
      </c>
      <c r="L1232" s="1" t="s">
        <v>152</v>
      </c>
      <c r="M1232" s="1" t="s">
        <v>153</v>
      </c>
      <c r="N1232" s="1" t="s">
        <v>37</v>
      </c>
      <c r="O1232" s="1" t="s">
        <v>43</v>
      </c>
      <c r="P1232" s="1" t="s">
        <v>43</v>
      </c>
      <c r="Q1232" s="1" t="s">
        <v>43</v>
      </c>
      <c r="R1232" s="3">
        <v>0</v>
      </c>
      <c r="S1232" s="1" t="s">
        <v>44</v>
      </c>
      <c r="T1232" s="1" t="s">
        <v>45</v>
      </c>
      <c r="U1232" s="1" t="s">
        <v>1735</v>
      </c>
      <c r="V1232" s="1" t="s">
        <v>46</v>
      </c>
      <c r="W1232" s="1" t="s">
        <v>47</v>
      </c>
      <c r="X1232" s="1" t="s">
        <v>1737</v>
      </c>
      <c r="Y1232" s="1" t="s">
        <v>49</v>
      </c>
      <c r="Z1232" s="1" t="s">
        <v>50</v>
      </c>
      <c r="AA1232" s="1" t="s">
        <v>51</v>
      </c>
      <c r="AB1232" s="1" t="s">
        <v>1737</v>
      </c>
      <c r="AC1232" s="1" t="s">
        <v>37</v>
      </c>
    </row>
    <row r="1233" spans="1:29" hidden="1" x14ac:dyDescent="0.25">
      <c r="A1233" s="1" t="s">
        <v>33</v>
      </c>
      <c r="B1233" s="1" t="s">
        <v>34</v>
      </c>
      <c r="C1233" s="2">
        <v>45407</v>
      </c>
      <c r="D1233" s="1" t="s">
        <v>35</v>
      </c>
      <c r="E1233" s="1" t="s">
        <v>36</v>
      </c>
      <c r="F1233" s="1" t="s">
        <v>37</v>
      </c>
      <c r="G1233" s="1" t="s">
        <v>1735</v>
      </c>
      <c r="H1233" s="1" t="s">
        <v>363</v>
      </c>
      <c r="I1233" s="3">
        <v>0</v>
      </c>
      <c r="J1233" s="3">
        <v>43333</v>
      </c>
      <c r="K1233" s="1" t="s">
        <v>40</v>
      </c>
      <c r="L1233" s="1" t="s">
        <v>490</v>
      </c>
      <c r="M1233" s="1" t="s">
        <v>491</v>
      </c>
      <c r="N1233" s="1" t="s">
        <v>37</v>
      </c>
      <c r="O1233" s="1" t="s">
        <v>43</v>
      </c>
      <c r="P1233" s="1" t="s">
        <v>43</v>
      </c>
      <c r="Q1233" s="1" t="s">
        <v>43</v>
      </c>
      <c r="R1233" s="3">
        <v>0</v>
      </c>
      <c r="S1233" s="1" t="s">
        <v>44</v>
      </c>
      <c r="T1233" s="1" t="s">
        <v>45</v>
      </c>
      <c r="U1233" s="1" t="s">
        <v>1735</v>
      </c>
      <c r="V1233" s="1" t="s">
        <v>46</v>
      </c>
      <c r="W1233" s="1" t="s">
        <v>47</v>
      </c>
      <c r="X1233" s="1" t="s">
        <v>1737</v>
      </c>
      <c r="Y1233" s="1" t="s">
        <v>49</v>
      </c>
      <c r="Z1233" s="1" t="s">
        <v>50</v>
      </c>
      <c r="AA1233" s="1" t="s">
        <v>51</v>
      </c>
      <c r="AB1233" s="1" t="s">
        <v>1737</v>
      </c>
      <c r="AC1233" s="1" t="s">
        <v>37</v>
      </c>
    </row>
    <row r="1234" spans="1:29" hidden="1" x14ac:dyDescent="0.25">
      <c r="A1234" s="1" t="s">
        <v>33</v>
      </c>
      <c r="B1234" s="1" t="s">
        <v>34</v>
      </c>
      <c r="C1234" s="2">
        <v>45407</v>
      </c>
      <c r="D1234" s="1" t="s">
        <v>35</v>
      </c>
      <c r="E1234" s="1" t="s">
        <v>36</v>
      </c>
      <c r="F1234" s="1" t="s">
        <v>37</v>
      </c>
      <c r="G1234" s="1" t="s">
        <v>1735</v>
      </c>
      <c r="H1234" s="1" t="s">
        <v>363</v>
      </c>
      <c r="I1234" s="3">
        <v>0</v>
      </c>
      <c r="J1234" s="3">
        <v>129999</v>
      </c>
      <c r="K1234" s="1" t="s">
        <v>40</v>
      </c>
      <c r="L1234" s="1" t="s">
        <v>125</v>
      </c>
      <c r="M1234" s="1" t="s">
        <v>126</v>
      </c>
      <c r="N1234" s="1" t="s">
        <v>37</v>
      </c>
      <c r="O1234" s="1" t="s">
        <v>43</v>
      </c>
      <c r="P1234" s="1" t="s">
        <v>43</v>
      </c>
      <c r="Q1234" s="1" t="s">
        <v>43</v>
      </c>
      <c r="R1234" s="3">
        <v>0</v>
      </c>
      <c r="S1234" s="1" t="s">
        <v>44</v>
      </c>
      <c r="T1234" s="1" t="s">
        <v>45</v>
      </c>
      <c r="U1234" s="1" t="s">
        <v>1735</v>
      </c>
      <c r="V1234" s="1" t="s">
        <v>46</v>
      </c>
      <c r="W1234" s="1" t="s">
        <v>47</v>
      </c>
      <c r="X1234" s="1" t="s">
        <v>1737</v>
      </c>
      <c r="Y1234" s="1" t="s">
        <v>49</v>
      </c>
      <c r="Z1234" s="1" t="s">
        <v>50</v>
      </c>
      <c r="AA1234" s="1" t="s">
        <v>51</v>
      </c>
      <c r="AB1234" s="1" t="s">
        <v>1737</v>
      </c>
      <c r="AC1234" s="1" t="s">
        <v>37</v>
      </c>
    </row>
    <row r="1235" spans="1:29" hidden="1" x14ac:dyDescent="0.25">
      <c r="A1235" s="1" t="s">
        <v>33</v>
      </c>
      <c r="B1235" s="1" t="s">
        <v>34</v>
      </c>
      <c r="C1235" s="2">
        <v>45407</v>
      </c>
      <c r="D1235" s="1" t="s">
        <v>35</v>
      </c>
      <c r="E1235" s="1" t="s">
        <v>36</v>
      </c>
      <c r="F1235" s="1" t="s">
        <v>37</v>
      </c>
      <c r="G1235" s="1" t="s">
        <v>1735</v>
      </c>
      <c r="H1235" s="1" t="s">
        <v>363</v>
      </c>
      <c r="I1235" s="3">
        <v>0</v>
      </c>
      <c r="J1235" s="3">
        <v>43333</v>
      </c>
      <c r="K1235" s="1" t="s">
        <v>40</v>
      </c>
      <c r="L1235" s="1" t="s">
        <v>440</v>
      </c>
      <c r="M1235" s="1" t="s">
        <v>441</v>
      </c>
      <c r="N1235" s="1" t="s">
        <v>37</v>
      </c>
      <c r="O1235" s="1" t="s">
        <v>43</v>
      </c>
      <c r="P1235" s="1" t="s">
        <v>43</v>
      </c>
      <c r="Q1235" s="1" t="s">
        <v>43</v>
      </c>
      <c r="R1235" s="3">
        <v>0</v>
      </c>
      <c r="S1235" s="1" t="s">
        <v>44</v>
      </c>
      <c r="T1235" s="1" t="s">
        <v>45</v>
      </c>
      <c r="U1235" s="1" t="s">
        <v>1735</v>
      </c>
      <c r="V1235" s="1" t="s">
        <v>46</v>
      </c>
      <c r="W1235" s="1" t="s">
        <v>47</v>
      </c>
      <c r="X1235" s="1" t="s">
        <v>1737</v>
      </c>
      <c r="Y1235" s="1" t="s">
        <v>49</v>
      </c>
      <c r="Z1235" s="1" t="s">
        <v>50</v>
      </c>
      <c r="AA1235" s="1" t="s">
        <v>51</v>
      </c>
      <c r="AB1235" s="1" t="s">
        <v>1737</v>
      </c>
      <c r="AC1235" s="1" t="s">
        <v>37</v>
      </c>
    </row>
    <row r="1236" spans="1:29" hidden="1" x14ac:dyDescent="0.25">
      <c r="A1236" s="1" t="s">
        <v>33</v>
      </c>
      <c r="B1236" s="1" t="s">
        <v>34</v>
      </c>
      <c r="C1236" s="2">
        <v>45407</v>
      </c>
      <c r="D1236" s="1" t="s">
        <v>35</v>
      </c>
      <c r="E1236" s="1" t="s">
        <v>36</v>
      </c>
      <c r="F1236" s="1" t="s">
        <v>37</v>
      </c>
      <c r="G1236" s="1" t="s">
        <v>1735</v>
      </c>
      <c r="H1236" s="1" t="s">
        <v>363</v>
      </c>
      <c r="I1236" s="3">
        <v>0</v>
      </c>
      <c r="J1236" s="3">
        <v>43333</v>
      </c>
      <c r="K1236" s="1" t="s">
        <v>40</v>
      </c>
      <c r="L1236" s="1" t="s">
        <v>152</v>
      </c>
      <c r="M1236" s="1" t="s">
        <v>153</v>
      </c>
      <c r="N1236" s="1" t="s">
        <v>37</v>
      </c>
      <c r="O1236" s="1" t="s">
        <v>43</v>
      </c>
      <c r="P1236" s="1" t="s">
        <v>43</v>
      </c>
      <c r="Q1236" s="1" t="s">
        <v>43</v>
      </c>
      <c r="R1236" s="3">
        <v>0</v>
      </c>
      <c r="S1236" s="1" t="s">
        <v>44</v>
      </c>
      <c r="T1236" s="1" t="s">
        <v>45</v>
      </c>
      <c r="U1236" s="1" t="s">
        <v>1735</v>
      </c>
      <c r="V1236" s="1" t="s">
        <v>46</v>
      </c>
      <c r="W1236" s="1" t="s">
        <v>47</v>
      </c>
      <c r="X1236" s="1" t="s">
        <v>1737</v>
      </c>
      <c r="Y1236" s="1" t="s">
        <v>49</v>
      </c>
      <c r="Z1236" s="1" t="s">
        <v>50</v>
      </c>
      <c r="AA1236" s="1" t="s">
        <v>51</v>
      </c>
      <c r="AB1236" s="1" t="s">
        <v>1737</v>
      </c>
      <c r="AC1236" s="1" t="s">
        <v>37</v>
      </c>
    </row>
    <row r="1237" spans="1:29" hidden="1" x14ac:dyDescent="0.25">
      <c r="A1237" s="1" t="s">
        <v>33</v>
      </c>
      <c r="B1237" s="1" t="s">
        <v>34</v>
      </c>
      <c r="C1237" s="2">
        <v>45407</v>
      </c>
      <c r="D1237" s="1" t="s">
        <v>35</v>
      </c>
      <c r="E1237" s="1" t="s">
        <v>36</v>
      </c>
      <c r="F1237" s="1" t="s">
        <v>37</v>
      </c>
      <c r="G1237" s="1" t="s">
        <v>1735</v>
      </c>
      <c r="H1237" s="1" t="s">
        <v>363</v>
      </c>
      <c r="I1237" s="3">
        <v>0</v>
      </c>
      <c r="J1237" s="3">
        <v>599295</v>
      </c>
      <c r="K1237" s="1" t="s">
        <v>40</v>
      </c>
      <c r="L1237" s="1" t="s">
        <v>1049</v>
      </c>
      <c r="M1237" s="1" t="s">
        <v>869</v>
      </c>
      <c r="N1237" s="1" t="s">
        <v>37</v>
      </c>
      <c r="O1237" s="1" t="s">
        <v>43</v>
      </c>
      <c r="P1237" s="1" t="s">
        <v>43</v>
      </c>
      <c r="Q1237" s="1" t="s">
        <v>43</v>
      </c>
      <c r="R1237" s="3">
        <v>0</v>
      </c>
      <c r="S1237" s="1" t="s">
        <v>44</v>
      </c>
      <c r="T1237" s="1" t="s">
        <v>45</v>
      </c>
      <c r="U1237" s="1" t="s">
        <v>1735</v>
      </c>
      <c r="V1237" s="1" t="s">
        <v>46</v>
      </c>
      <c r="W1237" s="1" t="s">
        <v>47</v>
      </c>
      <c r="X1237" s="1" t="s">
        <v>1737</v>
      </c>
      <c r="Y1237" s="1" t="s">
        <v>49</v>
      </c>
      <c r="Z1237" s="1" t="s">
        <v>50</v>
      </c>
      <c r="AA1237" s="1" t="s">
        <v>51</v>
      </c>
      <c r="AB1237" s="1" t="s">
        <v>1737</v>
      </c>
      <c r="AC1237" s="1" t="s">
        <v>37</v>
      </c>
    </row>
    <row r="1238" spans="1:29" hidden="1" x14ac:dyDescent="0.25">
      <c r="A1238" s="1" t="s">
        <v>33</v>
      </c>
      <c r="B1238" s="1" t="s">
        <v>34</v>
      </c>
      <c r="C1238" s="2">
        <v>45407</v>
      </c>
      <c r="D1238" s="1" t="s">
        <v>35</v>
      </c>
      <c r="E1238" s="1" t="s">
        <v>36</v>
      </c>
      <c r="F1238" s="1" t="s">
        <v>37</v>
      </c>
      <c r="G1238" s="1" t="s">
        <v>1735</v>
      </c>
      <c r="H1238" s="1" t="s">
        <v>363</v>
      </c>
      <c r="I1238" s="3">
        <v>0</v>
      </c>
      <c r="J1238" s="3">
        <v>585941</v>
      </c>
      <c r="K1238" s="1" t="s">
        <v>40</v>
      </c>
      <c r="L1238" s="1" t="s">
        <v>168</v>
      </c>
      <c r="M1238" s="1" t="s">
        <v>169</v>
      </c>
      <c r="N1238" s="1" t="s">
        <v>37</v>
      </c>
      <c r="O1238" s="1" t="s">
        <v>43</v>
      </c>
      <c r="P1238" s="1" t="s">
        <v>43</v>
      </c>
      <c r="Q1238" s="1" t="s">
        <v>43</v>
      </c>
      <c r="R1238" s="3">
        <v>0</v>
      </c>
      <c r="S1238" s="1" t="s">
        <v>44</v>
      </c>
      <c r="T1238" s="1" t="s">
        <v>45</v>
      </c>
      <c r="U1238" s="1" t="s">
        <v>1735</v>
      </c>
      <c r="V1238" s="1" t="s">
        <v>46</v>
      </c>
      <c r="W1238" s="1" t="s">
        <v>47</v>
      </c>
      <c r="X1238" s="1" t="s">
        <v>1737</v>
      </c>
      <c r="Y1238" s="1" t="s">
        <v>49</v>
      </c>
      <c r="Z1238" s="1" t="s">
        <v>50</v>
      </c>
      <c r="AA1238" s="1" t="s">
        <v>51</v>
      </c>
      <c r="AB1238" s="1" t="s">
        <v>1737</v>
      </c>
      <c r="AC1238" s="1" t="s">
        <v>37</v>
      </c>
    </row>
    <row r="1239" spans="1:29" hidden="1" x14ac:dyDescent="0.25">
      <c r="A1239" s="1" t="s">
        <v>33</v>
      </c>
      <c r="B1239" s="1" t="s">
        <v>34</v>
      </c>
      <c r="C1239" s="2">
        <v>45407</v>
      </c>
      <c r="D1239" s="1" t="s">
        <v>35</v>
      </c>
      <c r="E1239" s="1" t="s">
        <v>36</v>
      </c>
      <c r="F1239" s="1" t="s">
        <v>37</v>
      </c>
      <c r="G1239" s="1" t="s">
        <v>1738</v>
      </c>
      <c r="H1239" s="1" t="s">
        <v>1739</v>
      </c>
      <c r="I1239" s="3">
        <v>0</v>
      </c>
      <c r="J1239" s="3">
        <v>1160000</v>
      </c>
      <c r="K1239" s="1" t="s">
        <v>40</v>
      </c>
      <c r="L1239" s="1" t="s">
        <v>77</v>
      </c>
      <c r="M1239" s="1" t="s">
        <v>78</v>
      </c>
      <c r="N1239" s="1" t="s">
        <v>37</v>
      </c>
      <c r="O1239" s="1" t="s">
        <v>43</v>
      </c>
      <c r="P1239" s="1" t="s">
        <v>43</v>
      </c>
      <c r="Q1239" s="1" t="s">
        <v>43</v>
      </c>
      <c r="R1239" s="3">
        <v>0</v>
      </c>
      <c r="S1239" s="1" t="s">
        <v>44</v>
      </c>
      <c r="T1239" s="1" t="s">
        <v>45</v>
      </c>
      <c r="U1239" s="1" t="s">
        <v>1738</v>
      </c>
      <c r="V1239" s="1" t="s">
        <v>46</v>
      </c>
      <c r="W1239" s="1" t="s">
        <v>47</v>
      </c>
      <c r="X1239" s="1" t="s">
        <v>1740</v>
      </c>
      <c r="Y1239" s="1" t="s">
        <v>49</v>
      </c>
      <c r="Z1239" s="1" t="s">
        <v>50</v>
      </c>
      <c r="AA1239" s="1" t="s">
        <v>51</v>
      </c>
      <c r="AB1239" s="1" t="s">
        <v>1740</v>
      </c>
      <c r="AC1239" s="1" t="s">
        <v>37</v>
      </c>
    </row>
    <row r="1240" spans="1:29" hidden="1" x14ac:dyDescent="0.25">
      <c r="A1240" s="1" t="s">
        <v>33</v>
      </c>
      <c r="B1240" s="1" t="s">
        <v>34</v>
      </c>
      <c r="C1240" s="2">
        <v>45407</v>
      </c>
      <c r="D1240" s="1" t="s">
        <v>35</v>
      </c>
      <c r="E1240" s="1" t="s">
        <v>36</v>
      </c>
      <c r="F1240" s="1" t="s">
        <v>37</v>
      </c>
      <c r="G1240" s="1" t="s">
        <v>1741</v>
      </c>
      <c r="H1240" s="1" t="s">
        <v>1742</v>
      </c>
      <c r="I1240" s="3">
        <v>0</v>
      </c>
      <c r="J1240" s="3">
        <v>918764</v>
      </c>
      <c r="K1240" s="1" t="s">
        <v>40</v>
      </c>
      <c r="L1240" s="1" t="s">
        <v>93</v>
      </c>
      <c r="M1240" s="1" t="s">
        <v>94</v>
      </c>
      <c r="N1240" s="1" t="s">
        <v>37</v>
      </c>
      <c r="O1240" s="1" t="s">
        <v>43</v>
      </c>
      <c r="P1240" s="1" t="s">
        <v>43</v>
      </c>
      <c r="Q1240" s="1" t="s">
        <v>43</v>
      </c>
      <c r="R1240" s="3">
        <v>0</v>
      </c>
      <c r="S1240" s="1" t="s">
        <v>44</v>
      </c>
      <c r="T1240" s="1" t="s">
        <v>45</v>
      </c>
      <c r="U1240" s="1" t="s">
        <v>1741</v>
      </c>
      <c r="V1240" s="1" t="s">
        <v>46</v>
      </c>
      <c r="W1240" s="1" t="s">
        <v>47</v>
      </c>
      <c r="X1240" s="1" t="s">
        <v>1743</v>
      </c>
      <c r="Y1240" s="1" t="s">
        <v>49</v>
      </c>
      <c r="Z1240" s="1" t="s">
        <v>50</v>
      </c>
      <c r="AA1240" s="1" t="s">
        <v>51</v>
      </c>
      <c r="AB1240" s="1" t="s">
        <v>1743</v>
      </c>
      <c r="AC1240" s="1" t="s">
        <v>37</v>
      </c>
    </row>
    <row r="1241" spans="1:29" hidden="1" x14ac:dyDescent="0.25">
      <c r="A1241" s="1" t="s">
        <v>33</v>
      </c>
      <c r="B1241" s="1" t="s">
        <v>34</v>
      </c>
      <c r="C1241" s="2">
        <v>45408</v>
      </c>
      <c r="D1241" s="1" t="s">
        <v>35</v>
      </c>
      <c r="E1241" s="1" t="s">
        <v>36</v>
      </c>
      <c r="F1241" s="1" t="s">
        <v>37</v>
      </c>
      <c r="G1241" s="1" t="s">
        <v>1744</v>
      </c>
      <c r="H1241" s="1" t="s">
        <v>1745</v>
      </c>
      <c r="I1241" s="3">
        <v>0</v>
      </c>
      <c r="J1241" s="54">
        <v>43333</v>
      </c>
      <c r="K1241" s="1" t="s">
        <v>40</v>
      </c>
      <c r="L1241" s="1" t="s">
        <v>67</v>
      </c>
      <c r="M1241" s="1" t="s">
        <v>68</v>
      </c>
      <c r="N1241" s="1" t="s">
        <v>37</v>
      </c>
      <c r="O1241" s="1" t="s">
        <v>43</v>
      </c>
      <c r="P1241" s="1" t="s">
        <v>43</v>
      </c>
      <c r="Q1241" s="1" t="s">
        <v>43</v>
      </c>
      <c r="R1241" s="3">
        <v>0</v>
      </c>
      <c r="S1241" s="1" t="s">
        <v>44</v>
      </c>
      <c r="T1241" s="1" t="s">
        <v>45</v>
      </c>
      <c r="U1241" s="1" t="s">
        <v>1744</v>
      </c>
      <c r="V1241" s="1" t="s">
        <v>46</v>
      </c>
      <c r="W1241" s="1" t="s">
        <v>47</v>
      </c>
      <c r="X1241" s="1" t="s">
        <v>1746</v>
      </c>
      <c r="Y1241" s="1" t="s">
        <v>49</v>
      </c>
      <c r="Z1241" s="1" t="s">
        <v>50</v>
      </c>
      <c r="AA1241" s="1" t="s">
        <v>51</v>
      </c>
      <c r="AB1241" s="1" t="s">
        <v>1746</v>
      </c>
      <c r="AC1241" s="1" t="s">
        <v>37</v>
      </c>
    </row>
    <row r="1242" spans="1:29" x14ac:dyDescent="0.25">
      <c r="A1242" s="1" t="s">
        <v>33</v>
      </c>
      <c r="B1242" s="1" t="s">
        <v>34</v>
      </c>
      <c r="C1242" s="2">
        <v>45411</v>
      </c>
      <c r="D1242" s="1" t="s">
        <v>35</v>
      </c>
      <c r="E1242" s="1" t="s">
        <v>36</v>
      </c>
      <c r="F1242" s="1" t="s">
        <v>37</v>
      </c>
      <c r="G1242" s="1" t="s">
        <v>1747</v>
      </c>
      <c r="H1242" s="1" t="s">
        <v>1748</v>
      </c>
      <c r="I1242" s="3">
        <v>0</v>
      </c>
      <c r="J1242" s="54">
        <v>135371</v>
      </c>
      <c r="K1242" s="1" t="s">
        <v>40</v>
      </c>
      <c r="L1242" s="1" t="s">
        <v>54</v>
      </c>
      <c r="M1242" s="1" t="s">
        <v>55</v>
      </c>
      <c r="N1242" s="1" t="s">
        <v>37</v>
      </c>
      <c r="O1242" s="1" t="s">
        <v>43</v>
      </c>
      <c r="P1242" s="1" t="s">
        <v>43</v>
      </c>
      <c r="Q1242" s="1" t="s">
        <v>43</v>
      </c>
      <c r="R1242" s="3">
        <v>0</v>
      </c>
      <c r="S1242" s="1" t="s">
        <v>44</v>
      </c>
      <c r="T1242" s="1" t="s">
        <v>45</v>
      </c>
      <c r="U1242" s="1" t="s">
        <v>1747</v>
      </c>
      <c r="V1242" s="1" t="s">
        <v>46</v>
      </c>
      <c r="W1242" s="1" t="s">
        <v>47</v>
      </c>
      <c r="X1242" s="1" t="s">
        <v>1749</v>
      </c>
      <c r="Y1242" s="1" t="s">
        <v>49</v>
      </c>
      <c r="Z1242" s="1" t="s">
        <v>50</v>
      </c>
      <c r="AA1242" s="1" t="s">
        <v>51</v>
      </c>
      <c r="AB1242" s="1" t="s">
        <v>1749</v>
      </c>
      <c r="AC1242" s="1" t="s">
        <v>37</v>
      </c>
    </row>
    <row r="1243" spans="1:29" hidden="1" x14ac:dyDescent="0.25">
      <c r="A1243" s="1" t="s">
        <v>33</v>
      </c>
      <c r="B1243" s="1" t="s">
        <v>34</v>
      </c>
      <c r="C1243" s="2">
        <v>45412</v>
      </c>
      <c r="D1243" s="1" t="s">
        <v>73</v>
      </c>
      <c r="E1243" s="1" t="s">
        <v>74</v>
      </c>
      <c r="F1243" s="1" t="s">
        <v>37</v>
      </c>
      <c r="G1243" s="1" t="s">
        <v>985</v>
      </c>
      <c r="H1243" s="1" t="s">
        <v>34</v>
      </c>
      <c r="I1243" s="3">
        <v>650000</v>
      </c>
      <c r="J1243" s="3">
        <v>0</v>
      </c>
      <c r="K1243" s="1" t="s">
        <v>40</v>
      </c>
      <c r="L1243" s="1" t="s">
        <v>1522</v>
      </c>
      <c r="M1243" s="1" t="s">
        <v>658</v>
      </c>
      <c r="N1243" s="1" t="s">
        <v>79</v>
      </c>
      <c r="O1243" s="1" t="s">
        <v>80</v>
      </c>
      <c r="P1243" s="1" t="s">
        <v>43</v>
      </c>
      <c r="Q1243" s="1" t="s">
        <v>43</v>
      </c>
      <c r="R1243" s="3">
        <v>0</v>
      </c>
      <c r="S1243" s="1" t="s">
        <v>44</v>
      </c>
      <c r="T1243" s="1" t="s">
        <v>45</v>
      </c>
      <c r="U1243" s="1" t="s">
        <v>985</v>
      </c>
      <c r="V1243" s="1" t="s">
        <v>46</v>
      </c>
      <c r="W1243" s="1" t="s">
        <v>81</v>
      </c>
      <c r="X1243" s="1" t="s">
        <v>1750</v>
      </c>
      <c r="Y1243" s="1" t="s">
        <v>83</v>
      </c>
      <c r="Z1243" s="1" t="s">
        <v>84</v>
      </c>
      <c r="AA1243" s="1" t="s">
        <v>51</v>
      </c>
      <c r="AB1243" s="1" t="s">
        <v>1750</v>
      </c>
      <c r="AC1243" s="1" t="s">
        <v>37</v>
      </c>
    </row>
    <row r="1244" spans="1:29" hidden="1" x14ac:dyDescent="0.25">
      <c r="A1244" s="1" t="s">
        <v>33</v>
      </c>
      <c r="B1244" s="1" t="s">
        <v>34</v>
      </c>
      <c r="C1244" s="2">
        <v>45412</v>
      </c>
      <c r="D1244" s="1" t="s">
        <v>73</v>
      </c>
      <c r="E1244" s="1" t="s">
        <v>74</v>
      </c>
      <c r="F1244" s="1" t="s">
        <v>37</v>
      </c>
      <c r="G1244" s="1" t="s">
        <v>985</v>
      </c>
      <c r="H1244" s="1" t="s">
        <v>34</v>
      </c>
      <c r="I1244" s="3">
        <v>43334</v>
      </c>
      <c r="J1244" s="3">
        <v>0</v>
      </c>
      <c r="K1244" s="1" t="s">
        <v>40</v>
      </c>
      <c r="L1244" s="1" t="s">
        <v>1495</v>
      </c>
      <c r="M1244" s="1" t="s">
        <v>772</v>
      </c>
      <c r="N1244" s="1" t="s">
        <v>79</v>
      </c>
      <c r="O1244" s="1" t="s">
        <v>80</v>
      </c>
      <c r="P1244" s="1" t="s">
        <v>43</v>
      </c>
      <c r="Q1244" s="1" t="s">
        <v>43</v>
      </c>
      <c r="R1244" s="3">
        <v>0</v>
      </c>
      <c r="S1244" s="1" t="s">
        <v>44</v>
      </c>
      <c r="T1244" s="1" t="s">
        <v>45</v>
      </c>
      <c r="U1244" s="1" t="s">
        <v>985</v>
      </c>
      <c r="V1244" s="1" t="s">
        <v>46</v>
      </c>
      <c r="W1244" s="1" t="s">
        <v>81</v>
      </c>
      <c r="X1244" s="1" t="s">
        <v>1750</v>
      </c>
      <c r="Y1244" s="1" t="s">
        <v>83</v>
      </c>
      <c r="Z1244" s="1" t="s">
        <v>84</v>
      </c>
      <c r="AA1244" s="1" t="s">
        <v>51</v>
      </c>
      <c r="AB1244" s="1" t="s">
        <v>1750</v>
      </c>
      <c r="AC1244" s="1" t="s">
        <v>37</v>
      </c>
    </row>
    <row r="1245" spans="1:29" hidden="1" x14ac:dyDescent="0.25">
      <c r="A1245" s="1" t="s">
        <v>33</v>
      </c>
      <c r="B1245" s="1" t="s">
        <v>34</v>
      </c>
      <c r="C1245" s="2">
        <v>45412</v>
      </c>
      <c r="D1245" s="1" t="s">
        <v>73</v>
      </c>
      <c r="E1245" s="1" t="s">
        <v>74</v>
      </c>
      <c r="F1245" s="1" t="s">
        <v>37</v>
      </c>
      <c r="G1245" s="1" t="s">
        <v>985</v>
      </c>
      <c r="H1245" s="1" t="s">
        <v>34</v>
      </c>
      <c r="I1245" s="3">
        <v>650000</v>
      </c>
      <c r="J1245" s="3">
        <v>0</v>
      </c>
      <c r="K1245" s="1" t="s">
        <v>40</v>
      </c>
      <c r="L1245" s="1" t="s">
        <v>464</v>
      </c>
      <c r="M1245" s="1" t="s">
        <v>465</v>
      </c>
      <c r="N1245" s="1" t="s">
        <v>79</v>
      </c>
      <c r="O1245" s="1" t="s">
        <v>80</v>
      </c>
      <c r="P1245" s="1" t="s">
        <v>43</v>
      </c>
      <c r="Q1245" s="1" t="s">
        <v>43</v>
      </c>
      <c r="R1245" s="3">
        <v>0</v>
      </c>
      <c r="S1245" s="1" t="s">
        <v>44</v>
      </c>
      <c r="T1245" s="1" t="s">
        <v>45</v>
      </c>
      <c r="U1245" s="1" t="s">
        <v>985</v>
      </c>
      <c r="V1245" s="1" t="s">
        <v>46</v>
      </c>
      <c r="W1245" s="1" t="s">
        <v>81</v>
      </c>
      <c r="X1245" s="1" t="s">
        <v>1750</v>
      </c>
      <c r="Y1245" s="1" t="s">
        <v>83</v>
      </c>
      <c r="Z1245" s="1" t="s">
        <v>84</v>
      </c>
      <c r="AA1245" s="1" t="s">
        <v>51</v>
      </c>
      <c r="AB1245" s="1" t="s">
        <v>1750</v>
      </c>
      <c r="AC1245" s="1" t="s">
        <v>37</v>
      </c>
    </row>
    <row r="1246" spans="1:29" hidden="1" x14ac:dyDescent="0.25">
      <c r="A1246" s="1" t="s">
        <v>33</v>
      </c>
      <c r="B1246" s="1" t="s">
        <v>34</v>
      </c>
      <c r="C1246" s="2">
        <v>45412</v>
      </c>
      <c r="D1246" s="1" t="s">
        <v>73</v>
      </c>
      <c r="E1246" s="1" t="s">
        <v>74</v>
      </c>
      <c r="F1246" s="1" t="s">
        <v>37</v>
      </c>
      <c r="G1246" s="1" t="s">
        <v>985</v>
      </c>
      <c r="H1246" s="1" t="s">
        <v>34</v>
      </c>
      <c r="I1246" s="3">
        <v>47260</v>
      </c>
      <c r="J1246" s="3">
        <v>0</v>
      </c>
      <c r="K1246" s="1" t="s">
        <v>40</v>
      </c>
      <c r="L1246" s="1" t="s">
        <v>352</v>
      </c>
      <c r="M1246" s="1" t="s">
        <v>353</v>
      </c>
      <c r="N1246" s="1" t="s">
        <v>79</v>
      </c>
      <c r="O1246" s="1" t="s">
        <v>80</v>
      </c>
      <c r="P1246" s="1" t="s">
        <v>43</v>
      </c>
      <c r="Q1246" s="1" t="s">
        <v>43</v>
      </c>
      <c r="R1246" s="3">
        <v>0</v>
      </c>
      <c r="S1246" s="1" t="s">
        <v>44</v>
      </c>
      <c r="T1246" s="1" t="s">
        <v>45</v>
      </c>
      <c r="U1246" s="1" t="s">
        <v>985</v>
      </c>
      <c r="V1246" s="1" t="s">
        <v>46</v>
      </c>
      <c r="W1246" s="1" t="s">
        <v>81</v>
      </c>
      <c r="X1246" s="1" t="s">
        <v>1750</v>
      </c>
      <c r="Y1246" s="1" t="s">
        <v>83</v>
      </c>
      <c r="Z1246" s="1" t="s">
        <v>84</v>
      </c>
      <c r="AA1246" s="1" t="s">
        <v>51</v>
      </c>
      <c r="AB1246" s="1" t="s">
        <v>1750</v>
      </c>
      <c r="AC1246" s="1" t="s">
        <v>37</v>
      </c>
    </row>
    <row r="1247" spans="1:29" hidden="1" x14ac:dyDescent="0.25">
      <c r="A1247" s="1" t="s">
        <v>33</v>
      </c>
      <c r="B1247" s="1" t="s">
        <v>34</v>
      </c>
      <c r="C1247" s="2">
        <v>45412</v>
      </c>
      <c r="D1247" s="1" t="s">
        <v>73</v>
      </c>
      <c r="E1247" s="1" t="s">
        <v>74</v>
      </c>
      <c r="F1247" s="1" t="s">
        <v>37</v>
      </c>
      <c r="G1247" s="1" t="s">
        <v>985</v>
      </c>
      <c r="H1247" s="1" t="s">
        <v>34</v>
      </c>
      <c r="I1247" s="3">
        <v>86667</v>
      </c>
      <c r="J1247" s="3">
        <v>0</v>
      </c>
      <c r="K1247" s="1" t="s">
        <v>40</v>
      </c>
      <c r="L1247" s="1" t="s">
        <v>440</v>
      </c>
      <c r="M1247" s="1" t="s">
        <v>441</v>
      </c>
      <c r="N1247" s="1" t="s">
        <v>79</v>
      </c>
      <c r="O1247" s="1" t="s">
        <v>80</v>
      </c>
      <c r="P1247" s="1" t="s">
        <v>43</v>
      </c>
      <c r="Q1247" s="1" t="s">
        <v>43</v>
      </c>
      <c r="R1247" s="3">
        <v>0</v>
      </c>
      <c r="S1247" s="1" t="s">
        <v>44</v>
      </c>
      <c r="T1247" s="1" t="s">
        <v>45</v>
      </c>
      <c r="U1247" s="1" t="s">
        <v>985</v>
      </c>
      <c r="V1247" s="1" t="s">
        <v>46</v>
      </c>
      <c r="W1247" s="1" t="s">
        <v>81</v>
      </c>
      <c r="X1247" s="1" t="s">
        <v>1750</v>
      </c>
      <c r="Y1247" s="1" t="s">
        <v>83</v>
      </c>
      <c r="Z1247" s="1" t="s">
        <v>84</v>
      </c>
      <c r="AA1247" s="1" t="s">
        <v>51</v>
      </c>
      <c r="AB1247" s="1" t="s">
        <v>1750</v>
      </c>
      <c r="AC1247" s="1" t="s">
        <v>37</v>
      </c>
    </row>
    <row r="1248" spans="1:29" hidden="1" x14ac:dyDescent="0.25">
      <c r="A1248" s="1" t="s">
        <v>33</v>
      </c>
      <c r="B1248" s="1" t="s">
        <v>34</v>
      </c>
      <c r="C1248" s="2">
        <v>45412</v>
      </c>
      <c r="D1248" s="1" t="s">
        <v>73</v>
      </c>
      <c r="E1248" s="1" t="s">
        <v>74</v>
      </c>
      <c r="F1248" s="1" t="s">
        <v>37</v>
      </c>
      <c r="G1248" s="1" t="s">
        <v>985</v>
      </c>
      <c r="H1248" s="1" t="s">
        <v>34</v>
      </c>
      <c r="I1248" s="3">
        <v>43896</v>
      </c>
      <c r="J1248" s="3">
        <v>0</v>
      </c>
      <c r="K1248" s="1" t="s">
        <v>40</v>
      </c>
      <c r="L1248" s="1" t="s">
        <v>156</v>
      </c>
      <c r="M1248" s="1" t="s">
        <v>157</v>
      </c>
      <c r="N1248" s="1" t="s">
        <v>79</v>
      </c>
      <c r="O1248" s="1" t="s">
        <v>80</v>
      </c>
      <c r="P1248" s="1" t="s">
        <v>43</v>
      </c>
      <c r="Q1248" s="1" t="s">
        <v>43</v>
      </c>
      <c r="R1248" s="3">
        <v>0</v>
      </c>
      <c r="S1248" s="1" t="s">
        <v>44</v>
      </c>
      <c r="T1248" s="1" t="s">
        <v>45</v>
      </c>
      <c r="U1248" s="1" t="s">
        <v>985</v>
      </c>
      <c r="V1248" s="1" t="s">
        <v>46</v>
      </c>
      <c r="W1248" s="1" t="s">
        <v>81</v>
      </c>
      <c r="X1248" s="1" t="s">
        <v>1750</v>
      </c>
      <c r="Y1248" s="1" t="s">
        <v>83</v>
      </c>
      <c r="Z1248" s="1" t="s">
        <v>84</v>
      </c>
      <c r="AA1248" s="1" t="s">
        <v>51</v>
      </c>
      <c r="AB1248" s="1" t="s">
        <v>1750</v>
      </c>
      <c r="AC1248" s="1" t="s">
        <v>37</v>
      </c>
    </row>
    <row r="1249" spans="1:29" hidden="1" x14ac:dyDescent="0.25">
      <c r="A1249" s="1" t="s">
        <v>33</v>
      </c>
      <c r="B1249" s="1" t="s">
        <v>34</v>
      </c>
      <c r="C1249" s="2">
        <v>45412</v>
      </c>
      <c r="D1249" s="1" t="s">
        <v>73</v>
      </c>
      <c r="E1249" s="1" t="s">
        <v>74</v>
      </c>
      <c r="F1249" s="1" t="s">
        <v>37</v>
      </c>
      <c r="G1249" s="1" t="s">
        <v>985</v>
      </c>
      <c r="H1249" s="1" t="s">
        <v>34</v>
      </c>
      <c r="I1249" s="3">
        <v>43334</v>
      </c>
      <c r="J1249" s="3">
        <v>0</v>
      </c>
      <c r="K1249" s="1" t="s">
        <v>40</v>
      </c>
      <c r="L1249" s="1" t="s">
        <v>168</v>
      </c>
      <c r="M1249" s="1" t="s">
        <v>169</v>
      </c>
      <c r="N1249" s="1" t="s">
        <v>79</v>
      </c>
      <c r="O1249" s="1" t="s">
        <v>80</v>
      </c>
      <c r="P1249" s="1" t="s">
        <v>43</v>
      </c>
      <c r="Q1249" s="1" t="s">
        <v>43</v>
      </c>
      <c r="R1249" s="3">
        <v>0</v>
      </c>
      <c r="S1249" s="1" t="s">
        <v>44</v>
      </c>
      <c r="T1249" s="1" t="s">
        <v>45</v>
      </c>
      <c r="U1249" s="1" t="s">
        <v>985</v>
      </c>
      <c r="V1249" s="1" t="s">
        <v>46</v>
      </c>
      <c r="W1249" s="1" t="s">
        <v>81</v>
      </c>
      <c r="X1249" s="1" t="s">
        <v>1750</v>
      </c>
      <c r="Y1249" s="1" t="s">
        <v>83</v>
      </c>
      <c r="Z1249" s="1" t="s">
        <v>84</v>
      </c>
      <c r="AA1249" s="1" t="s">
        <v>51</v>
      </c>
      <c r="AB1249" s="1" t="s">
        <v>1750</v>
      </c>
      <c r="AC1249" s="1" t="s">
        <v>37</v>
      </c>
    </row>
    <row r="1250" spans="1:29" hidden="1" x14ac:dyDescent="0.25">
      <c r="A1250" s="1" t="s">
        <v>33</v>
      </c>
      <c r="B1250" s="1" t="s">
        <v>34</v>
      </c>
      <c r="C1250" s="2">
        <v>45412</v>
      </c>
      <c r="D1250" s="1" t="s">
        <v>73</v>
      </c>
      <c r="E1250" s="1" t="s">
        <v>74</v>
      </c>
      <c r="F1250" s="1" t="s">
        <v>37</v>
      </c>
      <c r="G1250" s="1" t="s">
        <v>985</v>
      </c>
      <c r="H1250" s="1" t="s">
        <v>34</v>
      </c>
      <c r="I1250" s="3">
        <v>45788</v>
      </c>
      <c r="J1250" s="3">
        <v>0</v>
      </c>
      <c r="K1250" s="1" t="s">
        <v>40</v>
      </c>
      <c r="L1250" s="1" t="s">
        <v>571</v>
      </c>
      <c r="M1250" s="1" t="s">
        <v>572</v>
      </c>
      <c r="N1250" s="1" t="s">
        <v>79</v>
      </c>
      <c r="O1250" s="1" t="s">
        <v>80</v>
      </c>
      <c r="P1250" s="1" t="s">
        <v>43</v>
      </c>
      <c r="Q1250" s="1" t="s">
        <v>43</v>
      </c>
      <c r="R1250" s="3">
        <v>0</v>
      </c>
      <c r="S1250" s="1" t="s">
        <v>44</v>
      </c>
      <c r="T1250" s="1" t="s">
        <v>45</v>
      </c>
      <c r="U1250" s="1" t="s">
        <v>985</v>
      </c>
      <c r="V1250" s="1" t="s">
        <v>46</v>
      </c>
      <c r="W1250" s="1" t="s">
        <v>81</v>
      </c>
      <c r="X1250" s="1" t="s">
        <v>1750</v>
      </c>
      <c r="Y1250" s="1" t="s">
        <v>83</v>
      </c>
      <c r="Z1250" s="1" t="s">
        <v>84</v>
      </c>
      <c r="AA1250" s="1" t="s">
        <v>51</v>
      </c>
      <c r="AB1250" s="1" t="s">
        <v>1750</v>
      </c>
      <c r="AC1250" s="1" t="s">
        <v>37</v>
      </c>
    </row>
    <row r="1251" spans="1:29" hidden="1" x14ac:dyDescent="0.25">
      <c r="A1251" s="1" t="s">
        <v>33</v>
      </c>
      <c r="B1251" s="1" t="s">
        <v>34</v>
      </c>
      <c r="C1251" s="2">
        <v>45412</v>
      </c>
      <c r="D1251" s="1" t="s">
        <v>73</v>
      </c>
      <c r="E1251" s="1" t="s">
        <v>74</v>
      </c>
      <c r="F1251" s="1" t="s">
        <v>37</v>
      </c>
      <c r="G1251" s="1" t="s">
        <v>985</v>
      </c>
      <c r="H1251" s="1" t="s">
        <v>34</v>
      </c>
      <c r="I1251" s="3">
        <v>55768</v>
      </c>
      <c r="J1251" s="3">
        <v>0</v>
      </c>
      <c r="K1251" s="1" t="s">
        <v>40</v>
      </c>
      <c r="L1251" s="1" t="s">
        <v>395</v>
      </c>
      <c r="M1251" s="1" t="s">
        <v>396</v>
      </c>
      <c r="N1251" s="1" t="s">
        <v>928</v>
      </c>
      <c r="O1251" s="1" t="s">
        <v>929</v>
      </c>
      <c r="P1251" s="1" t="s">
        <v>43</v>
      </c>
      <c r="Q1251" s="1" t="s">
        <v>43</v>
      </c>
      <c r="R1251" s="3">
        <v>0</v>
      </c>
      <c r="S1251" s="1" t="s">
        <v>44</v>
      </c>
      <c r="T1251" s="1" t="s">
        <v>45</v>
      </c>
      <c r="U1251" s="1" t="s">
        <v>985</v>
      </c>
      <c r="V1251" s="1" t="s">
        <v>46</v>
      </c>
      <c r="W1251" s="1" t="s">
        <v>81</v>
      </c>
      <c r="X1251" s="1" t="s">
        <v>1750</v>
      </c>
      <c r="Y1251" s="1" t="s">
        <v>83</v>
      </c>
      <c r="Z1251" s="1" t="s">
        <v>84</v>
      </c>
      <c r="AA1251" s="1" t="s">
        <v>51</v>
      </c>
      <c r="AB1251" s="1" t="s">
        <v>1750</v>
      </c>
      <c r="AC1251" s="1" t="s">
        <v>37</v>
      </c>
    </row>
    <row r="1252" spans="1:29" hidden="1" x14ac:dyDescent="0.25">
      <c r="A1252" s="1" t="s">
        <v>33</v>
      </c>
      <c r="B1252" s="1" t="s">
        <v>34</v>
      </c>
      <c r="C1252" s="2">
        <v>45412</v>
      </c>
      <c r="D1252" s="1" t="s">
        <v>73</v>
      </c>
      <c r="E1252" s="1" t="s">
        <v>74</v>
      </c>
      <c r="F1252" s="1" t="s">
        <v>37</v>
      </c>
      <c r="G1252" s="1" t="s">
        <v>985</v>
      </c>
      <c r="H1252" s="1" t="s">
        <v>34</v>
      </c>
      <c r="I1252" s="3">
        <v>390000</v>
      </c>
      <c r="J1252" s="3">
        <v>0</v>
      </c>
      <c r="K1252" s="1" t="s">
        <v>40</v>
      </c>
      <c r="L1252" s="1" t="s">
        <v>1522</v>
      </c>
      <c r="M1252" s="1" t="s">
        <v>658</v>
      </c>
      <c r="N1252" s="1" t="s">
        <v>79</v>
      </c>
      <c r="O1252" s="1" t="s">
        <v>80</v>
      </c>
      <c r="P1252" s="1" t="s">
        <v>43</v>
      </c>
      <c r="Q1252" s="1" t="s">
        <v>43</v>
      </c>
      <c r="R1252" s="3">
        <v>0</v>
      </c>
      <c r="S1252" s="1" t="s">
        <v>44</v>
      </c>
      <c r="T1252" s="1" t="s">
        <v>45</v>
      </c>
      <c r="U1252" s="1" t="s">
        <v>985</v>
      </c>
      <c r="V1252" s="1" t="s">
        <v>46</v>
      </c>
      <c r="W1252" s="1" t="s">
        <v>81</v>
      </c>
      <c r="X1252" s="1" t="s">
        <v>1750</v>
      </c>
      <c r="Y1252" s="1" t="s">
        <v>83</v>
      </c>
      <c r="Z1252" s="1" t="s">
        <v>84</v>
      </c>
      <c r="AA1252" s="1" t="s">
        <v>51</v>
      </c>
      <c r="AB1252" s="1" t="s">
        <v>1750</v>
      </c>
      <c r="AC1252" s="1" t="s">
        <v>37</v>
      </c>
    </row>
    <row r="1253" spans="1:29" hidden="1" x14ac:dyDescent="0.25">
      <c r="A1253" s="1" t="s">
        <v>33</v>
      </c>
      <c r="B1253" s="1" t="s">
        <v>34</v>
      </c>
      <c r="C1253" s="2">
        <v>45412</v>
      </c>
      <c r="D1253" s="1" t="s">
        <v>73</v>
      </c>
      <c r="E1253" s="1" t="s">
        <v>74</v>
      </c>
      <c r="F1253" s="1" t="s">
        <v>37</v>
      </c>
      <c r="G1253" s="1" t="s">
        <v>985</v>
      </c>
      <c r="H1253" s="1" t="s">
        <v>34</v>
      </c>
      <c r="I1253" s="3">
        <v>43334</v>
      </c>
      <c r="J1253" s="3">
        <v>0</v>
      </c>
      <c r="K1253" s="1" t="s">
        <v>40</v>
      </c>
      <c r="L1253" s="1" t="s">
        <v>494</v>
      </c>
      <c r="M1253" s="1" t="s">
        <v>495</v>
      </c>
      <c r="N1253" s="1" t="s">
        <v>79</v>
      </c>
      <c r="O1253" s="1" t="s">
        <v>80</v>
      </c>
      <c r="P1253" s="1" t="s">
        <v>43</v>
      </c>
      <c r="Q1253" s="1" t="s">
        <v>43</v>
      </c>
      <c r="R1253" s="3">
        <v>0</v>
      </c>
      <c r="S1253" s="1" t="s">
        <v>44</v>
      </c>
      <c r="T1253" s="1" t="s">
        <v>45</v>
      </c>
      <c r="U1253" s="1" t="s">
        <v>985</v>
      </c>
      <c r="V1253" s="1" t="s">
        <v>46</v>
      </c>
      <c r="W1253" s="1" t="s">
        <v>81</v>
      </c>
      <c r="X1253" s="1" t="s">
        <v>1750</v>
      </c>
      <c r="Y1253" s="1" t="s">
        <v>83</v>
      </c>
      <c r="Z1253" s="1" t="s">
        <v>84</v>
      </c>
      <c r="AA1253" s="1" t="s">
        <v>51</v>
      </c>
      <c r="AB1253" s="1" t="s">
        <v>1750</v>
      </c>
      <c r="AC1253" s="1" t="s">
        <v>37</v>
      </c>
    </row>
    <row r="1254" spans="1:29" hidden="1" x14ac:dyDescent="0.25">
      <c r="A1254" s="1" t="s">
        <v>33</v>
      </c>
      <c r="B1254" s="1" t="s">
        <v>34</v>
      </c>
      <c r="C1254" s="2">
        <v>45412</v>
      </c>
      <c r="D1254" s="1" t="s">
        <v>73</v>
      </c>
      <c r="E1254" s="1" t="s">
        <v>74</v>
      </c>
      <c r="F1254" s="1" t="s">
        <v>37</v>
      </c>
      <c r="G1254" s="1" t="s">
        <v>985</v>
      </c>
      <c r="H1254" s="1" t="s">
        <v>34</v>
      </c>
      <c r="I1254" s="3">
        <v>173334</v>
      </c>
      <c r="J1254" s="3">
        <v>0</v>
      </c>
      <c r="K1254" s="1" t="s">
        <v>40</v>
      </c>
      <c r="L1254" s="1" t="s">
        <v>464</v>
      </c>
      <c r="M1254" s="1" t="s">
        <v>465</v>
      </c>
      <c r="N1254" s="1" t="s">
        <v>79</v>
      </c>
      <c r="O1254" s="1" t="s">
        <v>80</v>
      </c>
      <c r="P1254" s="1" t="s">
        <v>43</v>
      </c>
      <c r="Q1254" s="1" t="s">
        <v>43</v>
      </c>
      <c r="R1254" s="3">
        <v>0</v>
      </c>
      <c r="S1254" s="1" t="s">
        <v>44</v>
      </c>
      <c r="T1254" s="1" t="s">
        <v>45</v>
      </c>
      <c r="U1254" s="1" t="s">
        <v>985</v>
      </c>
      <c r="V1254" s="1" t="s">
        <v>46</v>
      </c>
      <c r="W1254" s="1" t="s">
        <v>81</v>
      </c>
      <c r="X1254" s="1" t="s">
        <v>1750</v>
      </c>
      <c r="Y1254" s="1" t="s">
        <v>83</v>
      </c>
      <c r="Z1254" s="1" t="s">
        <v>84</v>
      </c>
      <c r="AA1254" s="1" t="s">
        <v>51</v>
      </c>
      <c r="AB1254" s="1" t="s">
        <v>1750</v>
      </c>
      <c r="AC1254" s="1" t="s">
        <v>37</v>
      </c>
    </row>
    <row r="1255" spans="1:29" hidden="1" x14ac:dyDescent="0.25">
      <c r="A1255" s="1" t="s">
        <v>33</v>
      </c>
      <c r="B1255" s="1" t="s">
        <v>34</v>
      </c>
      <c r="C1255" s="2">
        <v>45412</v>
      </c>
      <c r="D1255" s="1" t="s">
        <v>73</v>
      </c>
      <c r="E1255" s="1" t="s">
        <v>74</v>
      </c>
      <c r="F1255" s="1" t="s">
        <v>37</v>
      </c>
      <c r="G1255" s="1" t="s">
        <v>985</v>
      </c>
      <c r="H1255" s="1" t="s">
        <v>34</v>
      </c>
      <c r="I1255" s="3">
        <v>43334</v>
      </c>
      <c r="J1255" s="3">
        <v>0</v>
      </c>
      <c r="K1255" s="1" t="s">
        <v>40</v>
      </c>
      <c r="L1255" s="1" t="s">
        <v>115</v>
      </c>
      <c r="M1255" s="1" t="s">
        <v>116</v>
      </c>
      <c r="N1255" s="1" t="s">
        <v>79</v>
      </c>
      <c r="O1255" s="1" t="s">
        <v>80</v>
      </c>
      <c r="P1255" s="1" t="s">
        <v>43</v>
      </c>
      <c r="Q1255" s="1" t="s">
        <v>43</v>
      </c>
      <c r="R1255" s="3">
        <v>0</v>
      </c>
      <c r="S1255" s="1" t="s">
        <v>44</v>
      </c>
      <c r="T1255" s="1" t="s">
        <v>45</v>
      </c>
      <c r="U1255" s="1" t="s">
        <v>985</v>
      </c>
      <c r="V1255" s="1" t="s">
        <v>46</v>
      </c>
      <c r="W1255" s="1" t="s">
        <v>81</v>
      </c>
      <c r="X1255" s="1" t="s">
        <v>1750</v>
      </c>
      <c r="Y1255" s="1" t="s">
        <v>83</v>
      </c>
      <c r="Z1255" s="1" t="s">
        <v>84</v>
      </c>
      <c r="AA1255" s="1" t="s">
        <v>51</v>
      </c>
      <c r="AB1255" s="1" t="s">
        <v>1750</v>
      </c>
      <c r="AC1255" s="1" t="s">
        <v>37</v>
      </c>
    </row>
    <row r="1256" spans="1:29" hidden="1" x14ac:dyDescent="0.25">
      <c r="A1256" s="1" t="s">
        <v>33</v>
      </c>
      <c r="B1256" s="1" t="s">
        <v>34</v>
      </c>
      <c r="C1256" s="2">
        <v>45412</v>
      </c>
      <c r="D1256" s="1" t="s">
        <v>73</v>
      </c>
      <c r="E1256" s="1" t="s">
        <v>74</v>
      </c>
      <c r="F1256" s="1" t="s">
        <v>37</v>
      </c>
      <c r="G1256" s="1" t="s">
        <v>985</v>
      </c>
      <c r="H1256" s="1" t="s">
        <v>34</v>
      </c>
      <c r="I1256" s="3">
        <v>346667</v>
      </c>
      <c r="J1256" s="3">
        <v>0</v>
      </c>
      <c r="K1256" s="1" t="s">
        <v>40</v>
      </c>
      <c r="L1256" s="1" t="s">
        <v>567</v>
      </c>
      <c r="M1256" s="1" t="s">
        <v>568</v>
      </c>
      <c r="N1256" s="1" t="s">
        <v>79</v>
      </c>
      <c r="O1256" s="1" t="s">
        <v>80</v>
      </c>
      <c r="P1256" s="1" t="s">
        <v>43</v>
      </c>
      <c r="Q1256" s="1" t="s">
        <v>43</v>
      </c>
      <c r="R1256" s="3">
        <v>0</v>
      </c>
      <c r="S1256" s="1" t="s">
        <v>44</v>
      </c>
      <c r="T1256" s="1" t="s">
        <v>45</v>
      </c>
      <c r="U1256" s="1" t="s">
        <v>985</v>
      </c>
      <c r="V1256" s="1" t="s">
        <v>46</v>
      </c>
      <c r="W1256" s="1" t="s">
        <v>81</v>
      </c>
      <c r="X1256" s="1" t="s">
        <v>1750</v>
      </c>
      <c r="Y1256" s="1" t="s">
        <v>83</v>
      </c>
      <c r="Z1256" s="1" t="s">
        <v>84</v>
      </c>
      <c r="AA1256" s="1" t="s">
        <v>51</v>
      </c>
      <c r="AB1256" s="1" t="s">
        <v>1750</v>
      </c>
      <c r="AC1256" s="1" t="s">
        <v>37</v>
      </c>
    </row>
    <row r="1257" spans="1:29" hidden="1" x14ac:dyDescent="0.25">
      <c r="A1257" s="1" t="s">
        <v>33</v>
      </c>
      <c r="B1257" s="1" t="s">
        <v>34</v>
      </c>
      <c r="C1257" s="2">
        <v>45412</v>
      </c>
      <c r="D1257" s="1" t="s">
        <v>73</v>
      </c>
      <c r="E1257" s="1" t="s">
        <v>74</v>
      </c>
      <c r="F1257" s="1" t="s">
        <v>37</v>
      </c>
      <c r="G1257" s="1" t="s">
        <v>985</v>
      </c>
      <c r="H1257" s="1" t="s">
        <v>34</v>
      </c>
      <c r="I1257" s="3">
        <v>50513</v>
      </c>
      <c r="J1257" s="3">
        <v>0</v>
      </c>
      <c r="K1257" s="1" t="s">
        <v>40</v>
      </c>
      <c r="L1257" s="1" t="s">
        <v>1402</v>
      </c>
      <c r="M1257" s="1" t="s">
        <v>837</v>
      </c>
      <c r="N1257" s="1" t="s">
        <v>79</v>
      </c>
      <c r="O1257" s="1" t="s">
        <v>80</v>
      </c>
      <c r="P1257" s="1" t="s">
        <v>43</v>
      </c>
      <c r="Q1257" s="1" t="s">
        <v>43</v>
      </c>
      <c r="R1257" s="3">
        <v>0</v>
      </c>
      <c r="S1257" s="1" t="s">
        <v>44</v>
      </c>
      <c r="T1257" s="1" t="s">
        <v>45</v>
      </c>
      <c r="U1257" s="1" t="s">
        <v>985</v>
      </c>
      <c r="V1257" s="1" t="s">
        <v>46</v>
      </c>
      <c r="W1257" s="1" t="s">
        <v>81</v>
      </c>
      <c r="X1257" s="1" t="s">
        <v>1750</v>
      </c>
      <c r="Y1257" s="1" t="s">
        <v>83</v>
      </c>
      <c r="Z1257" s="1" t="s">
        <v>84</v>
      </c>
      <c r="AA1257" s="1" t="s">
        <v>51</v>
      </c>
      <c r="AB1257" s="1" t="s">
        <v>1750</v>
      </c>
      <c r="AC1257" s="1" t="s">
        <v>37</v>
      </c>
    </row>
    <row r="1258" spans="1:29" hidden="1" x14ac:dyDescent="0.25">
      <c r="A1258" s="1" t="s">
        <v>33</v>
      </c>
      <c r="B1258" s="1" t="s">
        <v>34</v>
      </c>
      <c r="C1258" s="2">
        <v>45412</v>
      </c>
      <c r="D1258" s="1" t="s">
        <v>73</v>
      </c>
      <c r="E1258" s="1" t="s">
        <v>74</v>
      </c>
      <c r="F1258" s="1" t="s">
        <v>37</v>
      </c>
      <c r="G1258" s="1" t="s">
        <v>985</v>
      </c>
      <c r="H1258" s="1" t="s">
        <v>34</v>
      </c>
      <c r="I1258" s="3">
        <v>260000</v>
      </c>
      <c r="J1258" s="3">
        <v>0</v>
      </c>
      <c r="K1258" s="1" t="s">
        <v>40</v>
      </c>
      <c r="L1258" s="1" t="s">
        <v>601</v>
      </c>
      <c r="M1258" s="1" t="s">
        <v>602</v>
      </c>
      <c r="N1258" s="1" t="s">
        <v>79</v>
      </c>
      <c r="O1258" s="1" t="s">
        <v>80</v>
      </c>
      <c r="P1258" s="1" t="s">
        <v>43</v>
      </c>
      <c r="Q1258" s="1" t="s">
        <v>43</v>
      </c>
      <c r="R1258" s="3">
        <v>0</v>
      </c>
      <c r="S1258" s="1" t="s">
        <v>44</v>
      </c>
      <c r="T1258" s="1" t="s">
        <v>45</v>
      </c>
      <c r="U1258" s="1" t="s">
        <v>985</v>
      </c>
      <c r="V1258" s="1" t="s">
        <v>46</v>
      </c>
      <c r="W1258" s="1" t="s">
        <v>81</v>
      </c>
      <c r="X1258" s="1" t="s">
        <v>1750</v>
      </c>
      <c r="Y1258" s="1" t="s">
        <v>83</v>
      </c>
      <c r="Z1258" s="1" t="s">
        <v>84</v>
      </c>
      <c r="AA1258" s="1" t="s">
        <v>51</v>
      </c>
      <c r="AB1258" s="1" t="s">
        <v>1750</v>
      </c>
      <c r="AC1258" s="1" t="s">
        <v>37</v>
      </c>
    </row>
    <row r="1259" spans="1:29" hidden="1" x14ac:dyDescent="0.25">
      <c r="A1259" s="1" t="s">
        <v>33</v>
      </c>
      <c r="B1259" s="1" t="s">
        <v>34</v>
      </c>
      <c r="C1259" s="2">
        <v>45412</v>
      </c>
      <c r="D1259" s="1" t="s">
        <v>73</v>
      </c>
      <c r="E1259" s="1" t="s">
        <v>74</v>
      </c>
      <c r="F1259" s="1" t="s">
        <v>37</v>
      </c>
      <c r="G1259" s="1" t="s">
        <v>985</v>
      </c>
      <c r="H1259" s="1" t="s">
        <v>34</v>
      </c>
      <c r="I1259" s="3">
        <v>433334</v>
      </c>
      <c r="J1259" s="3">
        <v>0</v>
      </c>
      <c r="K1259" s="1" t="s">
        <v>40</v>
      </c>
      <c r="L1259" s="1" t="s">
        <v>567</v>
      </c>
      <c r="M1259" s="1" t="s">
        <v>568</v>
      </c>
      <c r="N1259" s="1" t="s">
        <v>79</v>
      </c>
      <c r="O1259" s="1" t="s">
        <v>80</v>
      </c>
      <c r="P1259" s="1" t="s">
        <v>43</v>
      </c>
      <c r="Q1259" s="1" t="s">
        <v>43</v>
      </c>
      <c r="R1259" s="3">
        <v>0</v>
      </c>
      <c r="S1259" s="1" t="s">
        <v>44</v>
      </c>
      <c r="T1259" s="1" t="s">
        <v>45</v>
      </c>
      <c r="U1259" s="1" t="s">
        <v>985</v>
      </c>
      <c r="V1259" s="1" t="s">
        <v>46</v>
      </c>
      <c r="W1259" s="1" t="s">
        <v>81</v>
      </c>
      <c r="X1259" s="1" t="s">
        <v>1750</v>
      </c>
      <c r="Y1259" s="1" t="s">
        <v>83</v>
      </c>
      <c r="Z1259" s="1" t="s">
        <v>84</v>
      </c>
      <c r="AA1259" s="1" t="s">
        <v>51</v>
      </c>
      <c r="AB1259" s="1" t="s">
        <v>1750</v>
      </c>
      <c r="AC1259" s="1" t="s">
        <v>37</v>
      </c>
    </row>
    <row r="1260" spans="1:29" hidden="1" x14ac:dyDescent="0.25">
      <c r="A1260" s="1" t="s">
        <v>33</v>
      </c>
      <c r="B1260" s="1" t="s">
        <v>34</v>
      </c>
      <c r="C1260" s="2">
        <v>45412</v>
      </c>
      <c r="D1260" s="1" t="s">
        <v>73</v>
      </c>
      <c r="E1260" s="1" t="s">
        <v>74</v>
      </c>
      <c r="F1260" s="1" t="s">
        <v>37</v>
      </c>
      <c r="G1260" s="1" t="s">
        <v>985</v>
      </c>
      <c r="H1260" s="1" t="s">
        <v>34</v>
      </c>
      <c r="I1260" s="3">
        <v>173334</v>
      </c>
      <c r="J1260" s="3">
        <v>0</v>
      </c>
      <c r="K1260" s="1" t="s">
        <v>40</v>
      </c>
      <c r="L1260" s="1" t="s">
        <v>601</v>
      </c>
      <c r="M1260" s="1" t="s">
        <v>602</v>
      </c>
      <c r="N1260" s="1" t="s">
        <v>79</v>
      </c>
      <c r="O1260" s="1" t="s">
        <v>80</v>
      </c>
      <c r="P1260" s="1" t="s">
        <v>43</v>
      </c>
      <c r="Q1260" s="1" t="s">
        <v>43</v>
      </c>
      <c r="R1260" s="3">
        <v>0</v>
      </c>
      <c r="S1260" s="1" t="s">
        <v>44</v>
      </c>
      <c r="T1260" s="1" t="s">
        <v>45</v>
      </c>
      <c r="U1260" s="1" t="s">
        <v>985</v>
      </c>
      <c r="V1260" s="1" t="s">
        <v>46</v>
      </c>
      <c r="W1260" s="1" t="s">
        <v>81</v>
      </c>
      <c r="X1260" s="1" t="s">
        <v>1750</v>
      </c>
      <c r="Y1260" s="1" t="s">
        <v>83</v>
      </c>
      <c r="Z1260" s="1" t="s">
        <v>84</v>
      </c>
      <c r="AA1260" s="1" t="s">
        <v>51</v>
      </c>
      <c r="AB1260" s="1" t="s">
        <v>1750</v>
      </c>
      <c r="AC1260" s="1" t="s">
        <v>37</v>
      </c>
    </row>
    <row r="1261" spans="1:29" hidden="1" x14ac:dyDescent="0.25">
      <c r="A1261" s="1" t="s">
        <v>33</v>
      </c>
      <c r="B1261" s="1" t="s">
        <v>34</v>
      </c>
      <c r="C1261" s="2">
        <v>45412</v>
      </c>
      <c r="D1261" s="1" t="s">
        <v>73</v>
      </c>
      <c r="E1261" s="1" t="s">
        <v>74</v>
      </c>
      <c r="F1261" s="1" t="s">
        <v>37</v>
      </c>
      <c r="G1261" s="1" t="s">
        <v>985</v>
      </c>
      <c r="H1261" s="1" t="s">
        <v>34</v>
      </c>
      <c r="I1261" s="3">
        <v>173334</v>
      </c>
      <c r="J1261" s="3">
        <v>0</v>
      </c>
      <c r="K1261" s="1" t="s">
        <v>40</v>
      </c>
      <c r="L1261" s="1" t="s">
        <v>222</v>
      </c>
      <c r="M1261" s="1" t="s">
        <v>223</v>
      </c>
      <c r="N1261" s="1" t="s">
        <v>79</v>
      </c>
      <c r="O1261" s="1" t="s">
        <v>80</v>
      </c>
      <c r="P1261" s="1" t="s">
        <v>43</v>
      </c>
      <c r="Q1261" s="1" t="s">
        <v>43</v>
      </c>
      <c r="R1261" s="3">
        <v>0</v>
      </c>
      <c r="S1261" s="1" t="s">
        <v>44</v>
      </c>
      <c r="T1261" s="1" t="s">
        <v>45</v>
      </c>
      <c r="U1261" s="1" t="s">
        <v>985</v>
      </c>
      <c r="V1261" s="1" t="s">
        <v>46</v>
      </c>
      <c r="W1261" s="1" t="s">
        <v>81</v>
      </c>
      <c r="X1261" s="1" t="s">
        <v>1750</v>
      </c>
      <c r="Y1261" s="1" t="s">
        <v>83</v>
      </c>
      <c r="Z1261" s="1" t="s">
        <v>84</v>
      </c>
      <c r="AA1261" s="1" t="s">
        <v>51</v>
      </c>
      <c r="AB1261" s="1" t="s">
        <v>1750</v>
      </c>
      <c r="AC1261" s="1" t="s">
        <v>37</v>
      </c>
    </row>
    <row r="1262" spans="1:29" hidden="1" x14ac:dyDescent="0.25">
      <c r="A1262" s="1" t="s">
        <v>33</v>
      </c>
      <c r="B1262" s="1" t="s">
        <v>34</v>
      </c>
      <c r="C1262" s="2">
        <v>45412</v>
      </c>
      <c r="D1262" s="1" t="s">
        <v>73</v>
      </c>
      <c r="E1262" s="1" t="s">
        <v>74</v>
      </c>
      <c r="F1262" s="1" t="s">
        <v>37</v>
      </c>
      <c r="G1262" s="1" t="s">
        <v>985</v>
      </c>
      <c r="H1262" s="1" t="s">
        <v>34</v>
      </c>
      <c r="I1262" s="3">
        <v>433334</v>
      </c>
      <c r="J1262" s="3">
        <v>0</v>
      </c>
      <c r="K1262" s="1" t="s">
        <v>40</v>
      </c>
      <c r="L1262" s="1" t="s">
        <v>669</v>
      </c>
      <c r="M1262" s="1" t="s">
        <v>670</v>
      </c>
      <c r="N1262" s="1" t="s">
        <v>79</v>
      </c>
      <c r="O1262" s="1" t="s">
        <v>80</v>
      </c>
      <c r="P1262" s="1" t="s">
        <v>43</v>
      </c>
      <c r="Q1262" s="1" t="s">
        <v>43</v>
      </c>
      <c r="R1262" s="3">
        <v>0</v>
      </c>
      <c r="S1262" s="1" t="s">
        <v>44</v>
      </c>
      <c r="T1262" s="1" t="s">
        <v>45</v>
      </c>
      <c r="U1262" s="1" t="s">
        <v>985</v>
      </c>
      <c r="V1262" s="1" t="s">
        <v>46</v>
      </c>
      <c r="W1262" s="1" t="s">
        <v>81</v>
      </c>
      <c r="X1262" s="1" t="s">
        <v>1750</v>
      </c>
      <c r="Y1262" s="1" t="s">
        <v>83</v>
      </c>
      <c r="Z1262" s="1" t="s">
        <v>84</v>
      </c>
      <c r="AA1262" s="1" t="s">
        <v>51</v>
      </c>
      <c r="AB1262" s="1" t="s">
        <v>1750</v>
      </c>
      <c r="AC1262" s="1" t="s">
        <v>37</v>
      </c>
    </row>
    <row r="1263" spans="1:29" hidden="1" x14ac:dyDescent="0.25">
      <c r="A1263" s="1" t="s">
        <v>33</v>
      </c>
      <c r="B1263" s="1" t="s">
        <v>34</v>
      </c>
      <c r="C1263" s="2">
        <v>45412</v>
      </c>
      <c r="D1263" s="1" t="s">
        <v>73</v>
      </c>
      <c r="E1263" s="1" t="s">
        <v>74</v>
      </c>
      <c r="F1263" s="1" t="s">
        <v>37</v>
      </c>
      <c r="G1263" s="1" t="s">
        <v>985</v>
      </c>
      <c r="H1263" s="1" t="s">
        <v>34</v>
      </c>
      <c r="I1263" s="3">
        <v>93008</v>
      </c>
      <c r="J1263" s="3">
        <v>0</v>
      </c>
      <c r="K1263" s="1" t="s">
        <v>40</v>
      </c>
      <c r="L1263" s="1" t="s">
        <v>794</v>
      </c>
      <c r="M1263" s="1" t="s">
        <v>795</v>
      </c>
      <c r="N1263" s="1" t="s">
        <v>79</v>
      </c>
      <c r="O1263" s="1" t="s">
        <v>80</v>
      </c>
      <c r="P1263" s="1" t="s">
        <v>43</v>
      </c>
      <c r="Q1263" s="1" t="s">
        <v>43</v>
      </c>
      <c r="R1263" s="3">
        <v>0</v>
      </c>
      <c r="S1263" s="1" t="s">
        <v>44</v>
      </c>
      <c r="T1263" s="1" t="s">
        <v>45</v>
      </c>
      <c r="U1263" s="1" t="s">
        <v>985</v>
      </c>
      <c r="V1263" s="1" t="s">
        <v>46</v>
      </c>
      <c r="W1263" s="1" t="s">
        <v>81</v>
      </c>
      <c r="X1263" s="1" t="s">
        <v>1750</v>
      </c>
      <c r="Y1263" s="1" t="s">
        <v>83</v>
      </c>
      <c r="Z1263" s="1" t="s">
        <v>84</v>
      </c>
      <c r="AA1263" s="1" t="s">
        <v>51</v>
      </c>
      <c r="AB1263" s="1" t="s">
        <v>1750</v>
      </c>
      <c r="AC1263" s="1" t="s">
        <v>37</v>
      </c>
    </row>
    <row r="1264" spans="1:29" hidden="1" x14ac:dyDescent="0.25">
      <c r="A1264" s="1" t="s">
        <v>33</v>
      </c>
      <c r="B1264" s="1" t="s">
        <v>34</v>
      </c>
      <c r="C1264" s="2">
        <v>45412</v>
      </c>
      <c r="D1264" s="1" t="s">
        <v>73</v>
      </c>
      <c r="E1264" s="1" t="s">
        <v>74</v>
      </c>
      <c r="F1264" s="1" t="s">
        <v>37</v>
      </c>
      <c r="G1264" s="1" t="s">
        <v>985</v>
      </c>
      <c r="H1264" s="1" t="s">
        <v>34</v>
      </c>
      <c r="I1264" s="3">
        <v>650000</v>
      </c>
      <c r="J1264" s="3">
        <v>0</v>
      </c>
      <c r="K1264" s="1" t="s">
        <v>40</v>
      </c>
      <c r="L1264" s="1" t="s">
        <v>669</v>
      </c>
      <c r="M1264" s="1" t="s">
        <v>670</v>
      </c>
      <c r="N1264" s="1" t="s">
        <v>79</v>
      </c>
      <c r="O1264" s="1" t="s">
        <v>80</v>
      </c>
      <c r="P1264" s="1" t="s">
        <v>43</v>
      </c>
      <c r="Q1264" s="1" t="s">
        <v>43</v>
      </c>
      <c r="R1264" s="3">
        <v>0</v>
      </c>
      <c r="S1264" s="1" t="s">
        <v>44</v>
      </c>
      <c r="T1264" s="1" t="s">
        <v>45</v>
      </c>
      <c r="U1264" s="1" t="s">
        <v>985</v>
      </c>
      <c r="V1264" s="1" t="s">
        <v>46</v>
      </c>
      <c r="W1264" s="1" t="s">
        <v>81</v>
      </c>
      <c r="X1264" s="1" t="s">
        <v>1750</v>
      </c>
      <c r="Y1264" s="1" t="s">
        <v>83</v>
      </c>
      <c r="Z1264" s="1" t="s">
        <v>84</v>
      </c>
      <c r="AA1264" s="1" t="s">
        <v>51</v>
      </c>
      <c r="AB1264" s="1" t="s">
        <v>1750</v>
      </c>
      <c r="AC1264" s="1" t="s">
        <v>37</v>
      </c>
    </row>
    <row r="1265" spans="1:29" hidden="1" x14ac:dyDescent="0.25">
      <c r="A1265" s="1" t="s">
        <v>33</v>
      </c>
      <c r="B1265" s="1" t="s">
        <v>34</v>
      </c>
      <c r="C1265" s="2">
        <v>45412</v>
      </c>
      <c r="D1265" s="1" t="s">
        <v>73</v>
      </c>
      <c r="E1265" s="1" t="s">
        <v>74</v>
      </c>
      <c r="F1265" s="1" t="s">
        <v>37</v>
      </c>
      <c r="G1265" s="1" t="s">
        <v>985</v>
      </c>
      <c r="H1265" s="1" t="s">
        <v>34</v>
      </c>
      <c r="I1265" s="3">
        <v>6644794</v>
      </c>
      <c r="J1265" s="3">
        <v>0</v>
      </c>
      <c r="K1265" s="1" t="s">
        <v>40</v>
      </c>
      <c r="L1265" s="1" t="s">
        <v>1751</v>
      </c>
      <c r="M1265" s="1" t="s">
        <v>720</v>
      </c>
      <c r="N1265" s="1" t="s">
        <v>1323</v>
      </c>
      <c r="O1265" s="1" t="s">
        <v>1324</v>
      </c>
      <c r="P1265" s="1" t="s">
        <v>43</v>
      </c>
      <c r="Q1265" s="1" t="s">
        <v>43</v>
      </c>
      <c r="R1265" s="3">
        <v>0</v>
      </c>
      <c r="S1265" s="1" t="s">
        <v>44</v>
      </c>
      <c r="T1265" s="1" t="s">
        <v>45</v>
      </c>
      <c r="U1265" s="1" t="s">
        <v>985</v>
      </c>
      <c r="V1265" s="1" t="s">
        <v>46</v>
      </c>
      <c r="W1265" s="1" t="s">
        <v>81</v>
      </c>
      <c r="X1265" s="1" t="s">
        <v>1750</v>
      </c>
      <c r="Y1265" s="1" t="s">
        <v>83</v>
      </c>
      <c r="Z1265" s="1" t="s">
        <v>84</v>
      </c>
      <c r="AA1265" s="1" t="s">
        <v>51</v>
      </c>
      <c r="AB1265" s="1" t="s">
        <v>1750</v>
      </c>
      <c r="AC1265" s="1" t="s">
        <v>37</v>
      </c>
    </row>
    <row r="1266" spans="1:29" hidden="1" x14ac:dyDescent="0.25">
      <c r="A1266" s="1" t="s">
        <v>33</v>
      </c>
      <c r="B1266" s="1" t="s">
        <v>34</v>
      </c>
      <c r="C1266" s="2">
        <v>45412</v>
      </c>
      <c r="D1266" s="1" t="s">
        <v>73</v>
      </c>
      <c r="E1266" s="1" t="s">
        <v>74</v>
      </c>
      <c r="F1266" s="1" t="s">
        <v>37</v>
      </c>
      <c r="G1266" s="1" t="s">
        <v>985</v>
      </c>
      <c r="H1266" s="1" t="s">
        <v>34</v>
      </c>
      <c r="I1266" s="3">
        <v>346667</v>
      </c>
      <c r="J1266" s="3">
        <v>0</v>
      </c>
      <c r="K1266" s="1" t="s">
        <v>40</v>
      </c>
      <c r="L1266" s="1" t="s">
        <v>781</v>
      </c>
      <c r="M1266" s="1" t="s">
        <v>782</v>
      </c>
      <c r="N1266" s="1" t="s">
        <v>79</v>
      </c>
      <c r="O1266" s="1" t="s">
        <v>80</v>
      </c>
      <c r="P1266" s="1" t="s">
        <v>43</v>
      </c>
      <c r="Q1266" s="1" t="s">
        <v>43</v>
      </c>
      <c r="R1266" s="3">
        <v>0</v>
      </c>
      <c r="S1266" s="1" t="s">
        <v>44</v>
      </c>
      <c r="T1266" s="1" t="s">
        <v>45</v>
      </c>
      <c r="U1266" s="1" t="s">
        <v>985</v>
      </c>
      <c r="V1266" s="1" t="s">
        <v>46</v>
      </c>
      <c r="W1266" s="1" t="s">
        <v>81</v>
      </c>
      <c r="X1266" s="1" t="s">
        <v>1750</v>
      </c>
      <c r="Y1266" s="1" t="s">
        <v>83</v>
      </c>
      <c r="Z1266" s="1" t="s">
        <v>84</v>
      </c>
      <c r="AA1266" s="1" t="s">
        <v>51</v>
      </c>
      <c r="AB1266" s="1" t="s">
        <v>1750</v>
      </c>
      <c r="AC1266" s="1" t="s">
        <v>37</v>
      </c>
    </row>
    <row r="1267" spans="1:29" hidden="1" x14ac:dyDescent="0.25">
      <c r="A1267" s="1" t="s">
        <v>33</v>
      </c>
      <c r="B1267" s="1" t="s">
        <v>34</v>
      </c>
      <c r="C1267" s="2">
        <v>45412</v>
      </c>
      <c r="D1267" s="1" t="s">
        <v>73</v>
      </c>
      <c r="E1267" s="1" t="s">
        <v>74</v>
      </c>
      <c r="F1267" s="1" t="s">
        <v>37</v>
      </c>
      <c r="G1267" s="1" t="s">
        <v>985</v>
      </c>
      <c r="H1267" s="1" t="s">
        <v>34</v>
      </c>
      <c r="I1267" s="3">
        <v>173334</v>
      </c>
      <c r="J1267" s="3">
        <v>0</v>
      </c>
      <c r="K1267" s="1" t="s">
        <v>40</v>
      </c>
      <c r="L1267" s="1" t="s">
        <v>160</v>
      </c>
      <c r="M1267" s="1" t="s">
        <v>161</v>
      </c>
      <c r="N1267" s="1" t="s">
        <v>79</v>
      </c>
      <c r="O1267" s="1" t="s">
        <v>80</v>
      </c>
      <c r="P1267" s="1" t="s">
        <v>43</v>
      </c>
      <c r="Q1267" s="1" t="s">
        <v>43</v>
      </c>
      <c r="R1267" s="3">
        <v>0</v>
      </c>
      <c r="S1267" s="1" t="s">
        <v>44</v>
      </c>
      <c r="T1267" s="1" t="s">
        <v>45</v>
      </c>
      <c r="U1267" s="1" t="s">
        <v>985</v>
      </c>
      <c r="V1267" s="1" t="s">
        <v>46</v>
      </c>
      <c r="W1267" s="1" t="s">
        <v>81</v>
      </c>
      <c r="X1267" s="1" t="s">
        <v>1750</v>
      </c>
      <c r="Y1267" s="1" t="s">
        <v>83</v>
      </c>
      <c r="Z1267" s="1" t="s">
        <v>84</v>
      </c>
      <c r="AA1267" s="1" t="s">
        <v>51</v>
      </c>
      <c r="AB1267" s="1" t="s">
        <v>1750</v>
      </c>
      <c r="AC1267" s="1" t="s">
        <v>37</v>
      </c>
    </row>
    <row r="1268" spans="1:29" hidden="1" x14ac:dyDescent="0.25">
      <c r="A1268" s="1" t="s">
        <v>33</v>
      </c>
      <c r="B1268" s="1" t="s">
        <v>34</v>
      </c>
      <c r="C1268" s="2">
        <v>45412</v>
      </c>
      <c r="D1268" s="1" t="s">
        <v>73</v>
      </c>
      <c r="E1268" s="1" t="s">
        <v>74</v>
      </c>
      <c r="F1268" s="1" t="s">
        <v>37</v>
      </c>
      <c r="G1268" s="1" t="s">
        <v>985</v>
      </c>
      <c r="H1268" s="1" t="s">
        <v>34</v>
      </c>
      <c r="I1268" s="3">
        <v>48564</v>
      </c>
      <c r="J1268" s="3">
        <v>0</v>
      </c>
      <c r="K1268" s="1" t="s">
        <v>40</v>
      </c>
      <c r="L1268" s="1" t="s">
        <v>230</v>
      </c>
      <c r="M1268" s="1" t="s">
        <v>231</v>
      </c>
      <c r="N1268" s="1" t="s">
        <v>79</v>
      </c>
      <c r="O1268" s="1" t="s">
        <v>80</v>
      </c>
      <c r="P1268" s="1" t="s">
        <v>43</v>
      </c>
      <c r="Q1268" s="1" t="s">
        <v>43</v>
      </c>
      <c r="R1268" s="3">
        <v>0</v>
      </c>
      <c r="S1268" s="1" t="s">
        <v>44</v>
      </c>
      <c r="T1268" s="1" t="s">
        <v>45</v>
      </c>
      <c r="U1268" s="1" t="s">
        <v>985</v>
      </c>
      <c r="V1268" s="1" t="s">
        <v>46</v>
      </c>
      <c r="W1268" s="1" t="s">
        <v>81</v>
      </c>
      <c r="X1268" s="1" t="s">
        <v>1750</v>
      </c>
      <c r="Y1268" s="1" t="s">
        <v>83</v>
      </c>
      <c r="Z1268" s="1" t="s">
        <v>84</v>
      </c>
      <c r="AA1268" s="1" t="s">
        <v>51</v>
      </c>
      <c r="AB1268" s="1" t="s">
        <v>1750</v>
      </c>
      <c r="AC1268" s="1" t="s">
        <v>37</v>
      </c>
    </row>
    <row r="1269" spans="1:29" hidden="1" x14ac:dyDescent="0.25">
      <c r="A1269" s="1" t="s">
        <v>33</v>
      </c>
      <c r="B1269" s="1" t="s">
        <v>34</v>
      </c>
      <c r="C1269" s="2">
        <v>45412</v>
      </c>
      <c r="D1269" s="1" t="s">
        <v>73</v>
      </c>
      <c r="E1269" s="1" t="s">
        <v>74</v>
      </c>
      <c r="F1269" s="1" t="s">
        <v>37</v>
      </c>
      <c r="G1269" s="1" t="s">
        <v>985</v>
      </c>
      <c r="H1269" s="1" t="s">
        <v>34</v>
      </c>
      <c r="I1269" s="3">
        <v>46019</v>
      </c>
      <c r="J1269" s="3">
        <v>0</v>
      </c>
      <c r="K1269" s="1" t="s">
        <v>40</v>
      </c>
      <c r="L1269" s="1" t="s">
        <v>462</v>
      </c>
      <c r="M1269" s="1" t="s">
        <v>463</v>
      </c>
      <c r="N1269" s="1" t="s">
        <v>79</v>
      </c>
      <c r="O1269" s="1" t="s">
        <v>80</v>
      </c>
      <c r="P1269" s="1" t="s">
        <v>43</v>
      </c>
      <c r="Q1269" s="1" t="s">
        <v>43</v>
      </c>
      <c r="R1269" s="3">
        <v>0</v>
      </c>
      <c r="S1269" s="1" t="s">
        <v>44</v>
      </c>
      <c r="T1269" s="1" t="s">
        <v>45</v>
      </c>
      <c r="U1269" s="1" t="s">
        <v>985</v>
      </c>
      <c r="V1269" s="1" t="s">
        <v>46</v>
      </c>
      <c r="W1269" s="1" t="s">
        <v>81</v>
      </c>
      <c r="X1269" s="1" t="s">
        <v>1750</v>
      </c>
      <c r="Y1269" s="1" t="s">
        <v>83</v>
      </c>
      <c r="Z1269" s="1" t="s">
        <v>84</v>
      </c>
      <c r="AA1269" s="1" t="s">
        <v>51</v>
      </c>
      <c r="AB1269" s="1" t="s">
        <v>1750</v>
      </c>
      <c r="AC1269" s="1" t="s">
        <v>37</v>
      </c>
    </row>
    <row r="1270" spans="1:29" hidden="1" x14ac:dyDescent="0.25">
      <c r="A1270" s="1" t="s">
        <v>33</v>
      </c>
      <c r="B1270" s="1" t="s">
        <v>34</v>
      </c>
      <c r="C1270" s="2">
        <v>45412</v>
      </c>
      <c r="D1270" s="1" t="s">
        <v>73</v>
      </c>
      <c r="E1270" s="1" t="s">
        <v>74</v>
      </c>
      <c r="F1270" s="1" t="s">
        <v>37</v>
      </c>
      <c r="G1270" s="1" t="s">
        <v>985</v>
      </c>
      <c r="H1270" s="1" t="s">
        <v>34</v>
      </c>
      <c r="I1270" s="3">
        <v>7119422</v>
      </c>
      <c r="J1270" s="3">
        <v>0</v>
      </c>
      <c r="K1270" s="1" t="s">
        <v>40</v>
      </c>
      <c r="L1270" s="1" t="s">
        <v>1751</v>
      </c>
      <c r="M1270" s="1" t="s">
        <v>720</v>
      </c>
      <c r="N1270" s="1" t="s">
        <v>1323</v>
      </c>
      <c r="O1270" s="1" t="s">
        <v>1324</v>
      </c>
      <c r="P1270" s="1" t="s">
        <v>43</v>
      </c>
      <c r="Q1270" s="1" t="s">
        <v>43</v>
      </c>
      <c r="R1270" s="3">
        <v>0</v>
      </c>
      <c r="S1270" s="1" t="s">
        <v>44</v>
      </c>
      <c r="T1270" s="1" t="s">
        <v>45</v>
      </c>
      <c r="U1270" s="1" t="s">
        <v>985</v>
      </c>
      <c r="V1270" s="1" t="s">
        <v>46</v>
      </c>
      <c r="W1270" s="1" t="s">
        <v>81</v>
      </c>
      <c r="X1270" s="1" t="s">
        <v>1750</v>
      </c>
      <c r="Y1270" s="1" t="s">
        <v>83</v>
      </c>
      <c r="Z1270" s="1" t="s">
        <v>84</v>
      </c>
      <c r="AA1270" s="1" t="s">
        <v>51</v>
      </c>
      <c r="AB1270" s="1" t="s">
        <v>1750</v>
      </c>
      <c r="AC1270" s="1" t="s">
        <v>37</v>
      </c>
    </row>
    <row r="1271" spans="1:29" hidden="1" x14ac:dyDescent="0.25">
      <c r="A1271" s="1" t="s">
        <v>33</v>
      </c>
      <c r="B1271" s="1" t="s">
        <v>34</v>
      </c>
      <c r="C1271" s="2">
        <v>45412</v>
      </c>
      <c r="D1271" s="1" t="s">
        <v>73</v>
      </c>
      <c r="E1271" s="1" t="s">
        <v>74</v>
      </c>
      <c r="F1271" s="1" t="s">
        <v>37</v>
      </c>
      <c r="G1271" s="1" t="s">
        <v>985</v>
      </c>
      <c r="H1271" s="1" t="s">
        <v>34</v>
      </c>
      <c r="I1271" s="3">
        <v>216667</v>
      </c>
      <c r="J1271" s="3">
        <v>0</v>
      </c>
      <c r="K1271" s="1" t="s">
        <v>40</v>
      </c>
      <c r="L1271" s="1" t="s">
        <v>781</v>
      </c>
      <c r="M1271" s="1" t="s">
        <v>782</v>
      </c>
      <c r="N1271" s="1" t="s">
        <v>79</v>
      </c>
      <c r="O1271" s="1" t="s">
        <v>80</v>
      </c>
      <c r="P1271" s="1" t="s">
        <v>43</v>
      </c>
      <c r="Q1271" s="1" t="s">
        <v>43</v>
      </c>
      <c r="R1271" s="3">
        <v>0</v>
      </c>
      <c r="S1271" s="1" t="s">
        <v>44</v>
      </c>
      <c r="T1271" s="1" t="s">
        <v>45</v>
      </c>
      <c r="U1271" s="1" t="s">
        <v>985</v>
      </c>
      <c r="V1271" s="1" t="s">
        <v>46</v>
      </c>
      <c r="W1271" s="1" t="s">
        <v>81</v>
      </c>
      <c r="X1271" s="1" t="s">
        <v>1750</v>
      </c>
      <c r="Y1271" s="1" t="s">
        <v>83</v>
      </c>
      <c r="Z1271" s="1" t="s">
        <v>84</v>
      </c>
      <c r="AA1271" s="1" t="s">
        <v>51</v>
      </c>
      <c r="AB1271" s="1" t="s">
        <v>1750</v>
      </c>
      <c r="AC1271" s="1" t="s">
        <v>37</v>
      </c>
    </row>
    <row r="1272" spans="1:29" hidden="1" x14ac:dyDescent="0.25">
      <c r="A1272" s="1" t="s">
        <v>33</v>
      </c>
      <c r="B1272" s="1" t="s">
        <v>34</v>
      </c>
      <c r="C1272" s="2">
        <v>45412</v>
      </c>
      <c r="D1272" s="1" t="s">
        <v>73</v>
      </c>
      <c r="E1272" s="1" t="s">
        <v>74</v>
      </c>
      <c r="F1272" s="1" t="s">
        <v>37</v>
      </c>
      <c r="G1272" s="1" t="s">
        <v>985</v>
      </c>
      <c r="H1272" s="1" t="s">
        <v>34</v>
      </c>
      <c r="I1272" s="3">
        <v>194254</v>
      </c>
      <c r="J1272" s="3">
        <v>0</v>
      </c>
      <c r="K1272" s="1" t="s">
        <v>40</v>
      </c>
      <c r="L1272" s="1" t="s">
        <v>230</v>
      </c>
      <c r="M1272" s="1" t="s">
        <v>231</v>
      </c>
      <c r="N1272" s="1" t="s">
        <v>79</v>
      </c>
      <c r="O1272" s="1" t="s">
        <v>80</v>
      </c>
      <c r="P1272" s="1" t="s">
        <v>43</v>
      </c>
      <c r="Q1272" s="1" t="s">
        <v>43</v>
      </c>
      <c r="R1272" s="3">
        <v>0</v>
      </c>
      <c r="S1272" s="1" t="s">
        <v>44</v>
      </c>
      <c r="T1272" s="1" t="s">
        <v>45</v>
      </c>
      <c r="U1272" s="1" t="s">
        <v>985</v>
      </c>
      <c r="V1272" s="1" t="s">
        <v>46</v>
      </c>
      <c r="W1272" s="1" t="s">
        <v>81</v>
      </c>
      <c r="X1272" s="1" t="s">
        <v>1750</v>
      </c>
      <c r="Y1272" s="1" t="s">
        <v>83</v>
      </c>
      <c r="Z1272" s="1" t="s">
        <v>84</v>
      </c>
      <c r="AA1272" s="1" t="s">
        <v>51</v>
      </c>
      <c r="AB1272" s="1" t="s">
        <v>1750</v>
      </c>
      <c r="AC1272" s="1" t="s">
        <v>37</v>
      </c>
    </row>
    <row r="1273" spans="1:29" hidden="1" x14ac:dyDescent="0.25">
      <c r="A1273" s="1" t="s">
        <v>33</v>
      </c>
      <c r="B1273" s="1" t="s">
        <v>34</v>
      </c>
      <c r="C1273" s="2">
        <v>45412</v>
      </c>
      <c r="D1273" s="1" t="s">
        <v>73</v>
      </c>
      <c r="E1273" s="1" t="s">
        <v>74</v>
      </c>
      <c r="F1273" s="1" t="s">
        <v>37</v>
      </c>
      <c r="G1273" s="1" t="s">
        <v>985</v>
      </c>
      <c r="H1273" s="1" t="s">
        <v>34</v>
      </c>
      <c r="I1273" s="3">
        <v>86667</v>
      </c>
      <c r="J1273" s="3">
        <v>0</v>
      </c>
      <c r="K1273" s="1" t="s">
        <v>40</v>
      </c>
      <c r="L1273" s="1" t="s">
        <v>95</v>
      </c>
      <c r="M1273" s="1" t="s">
        <v>96</v>
      </c>
      <c r="N1273" s="1" t="s">
        <v>79</v>
      </c>
      <c r="O1273" s="1" t="s">
        <v>80</v>
      </c>
      <c r="P1273" s="1" t="s">
        <v>43</v>
      </c>
      <c r="Q1273" s="1" t="s">
        <v>43</v>
      </c>
      <c r="R1273" s="3">
        <v>0</v>
      </c>
      <c r="S1273" s="1" t="s">
        <v>44</v>
      </c>
      <c r="T1273" s="1" t="s">
        <v>45</v>
      </c>
      <c r="U1273" s="1" t="s">
        <v>985</v>
      </c>
      <c r="V1273" s="1" t="s">
        <v>46</v>
      </c>
      <c r="W1273" s="1" t="s">
        <v>81</v>
      </c>
      <c r="X1273" s="1" t="s">
        <v>1750</v>
      </c>
      <c r="Y1273" s="1" t="s">
        <v>83</v>
      </c>
      <c r="Z1273" s="1" t="s">
        <v>84</v>
      </c>
      <c r="AA1273" s="1" t="s">
        <v>51</v>
      </c>
      <c r="AB1273" s="1" t="s">
        <v>1750</v>
      </c>
      <c r="AC1273" s="1" t="s">
        <v>37</v>
      </c>
    </row>
    <row r="1274" spans="1:29" hidden="1" x14ac:dyDescent="0.25">
      <c r="A1274" s="1" t="s">
        <v>33</v>
      </c>
      <c r="B1274" s="1" t="s">
        <v>34</v>
      </c>
      <c r="C1274" s="2">
        <v>45412</v>
      </c>
      <c r="D1274" s="1" t="s">
        <v>73</v>
      </c>
      <c r="E1274" s="1" t="s">
        <v>74</v>
      </c>
      <c r="F1274" s="1" t="s">
        <v>37</v>
      </c>
      <c r="G1274" s="1" t="s">
        <v>985</v>
      </c>
      <c r="H1274" s="1" t="s">
        <v>34</v>
      </c>
      <c r="I1274" s="3">
        <v>476667</v>
      </c>
      <c r="J1274" s="3">
        <v>0</v>
      </c>
      <c r="K1274" s="1" t="s">
        <v>40</v>
      </c>
      <c r="L1274" s="1" t="s">
        <v>125</v>
      </c>
      <c r="M1274" s="1" t="s">
        <v>126</v>
      </c>
      <c r="N1274" s="1" t="s">
        <v>79</v>
      </c>
      <c r="O1274" s="1" t="s">
        <v>80</v>
      </c>
      <c r="P1274" s="1" t="s">
        <v>43</v>
      </c>
      <c r="Q1274" s="1" t="s">
        <v>43</v>
      </c>
      <c r="R1274" s="3">
        <v>0</v>
      </c>
      <c r="S1274" s="1" t="s">
        <v>44</v>
      </c>
      <c r="T1274" s="1" t="s">
        <v>45</v>
      </c>
      <c r="U1274" s="1" t="s">
        <v>985</v>
      </c>
      <c r="V1274" s="1" t="s">
        <v>46</v>
      </c>
      <c r="W1274" s="1" t="s">
        <v>81</v>
      </c>
      <c r="X1274" s="1" t="s">
        <v>1750</v>
      </c>
      <c r="Y1274" s="1" t="s">
        <v>83</v>
      </c>
      <c r="Z1274" s="1" t="s">
        <v>84</v>
      </c>
      <c r="AA1274" s="1" t="s">
        <v>51</v>
      </c>
      <c r="AB1274" s="1" t="s">
        <v>1750</v>
      </c>
      <c r="AC1274" s="1" t="s">
        <v>37</v>
      </c>
    </row>
    <row r="1275" spans="1:29" hidden="1" x14ac:dyDescent="0.25">
      <c r="A1275" s="1" t="s">
        <v>33</v>
      </c>
      <c r="B1275" s="1" t="s">
        <v>34</v>
      </c>
      <c r="C1275" s="2">
        <v>45412</v>
      </c>
      <c r="D1275" s="1" t="s">
        <v>73</v>
      </c>
      <c r="E1275" s="1" t="s">
        <v>74</v>
      </c>
      <c r="F1275" s="1" t="s">
        <v>37</v>
      </c>
      <c r="G1275" s="1" t="s">
        <v>985</v>
      </c>
      <c r="H1275" s="1" t="s">
        <v>34</v>
      </c>
      <c r="I1275" s="3">
        <v>45473</v>
      </c>
      <c r="J1275" s="3">
        <v>0</v>
      </c>
      <c r="K1275" s="1" t="s">
        <v>40</v>
      </c>
      <c r="L1275" s="1" t="s">
        <v>109</v>
      </c>
      <c r="M1275" s="1" t="s">
        <v>110</v>
      </c>
      <c r="N1275" s="1" t="s">
        <v>79</v>
      </c>
      <c r="O1275" s="1" t="s">
        <v>80</v>
      </c>
      <c r="P1275" s="1" t="s">
        <v>43</v>
      </c>
      <c r="Q1275" s="1" t="s">
        <v>43</v>
      </c>
      <c r="R1275" s="3">
        <v>0</v>
      </c>
      <c r="S1275" s="1" t="s">
        <v>44</v>
      </c>
      <c r="T1275" s="1" t="s">
        <v>45</v>
      </c>
      <c r="U1275" s="1" t="s">
        <v>985</v>
      </c>
      <c r="V1275" s="1" t="s">
        <v>46</v>
      </c>
      <c r="W1275" s="1" t="s">
        <v>81</v>
      </c>
      <c r="X1275" s="1" t="s">
        <v>1750</v>
      </c>
      <c r="Y1275" s="1" t="s">
        <v>83</v>
      </c>
      <c r="Z1275" s="1" t="s">
        <v>84</v>
      </c>
      <c r="AA1275" s="1" t="s">
        <v>51</v>
      </c>
      <c r="AB1275" s="1" t="s">
        <v>1750</v>
      </c>
      <c r="AC1275" s="1" t="s">
        <v>37</v>
      </c>
    </row>
    <row r="1276" spans="1:29" hidden="1" x14ac:dyDescent="0.25">
      <c r="A1276" s="1" t="s">
        <v>33</v>
      </c>
      <c r="B1276" s="1" t="s">
        <v>34</v>
      </c>
      <c r="C1276" s="2">
        <v>45412</v>
      </c>
      <c r="D1276" s="1" t="s">
        <v>73</v>
      </c>
      <c r="E1276" s="1" t="s">
        <v>74</v>
      </c>
      <c r="F1276" s="1" t="s">
        <v>37</v>
      </c>
      <c r="G1276" s="1" t="s">
        <v>985</v>
      </c>
      <c r="H1276" s="1" t="s">
        <v>34</v>
      </c>
      <c r="I1276" s="3">
        <v>43334</v>
      </c>
      <c r="J1276" s="3">
        <v>0</v>
      </c>
      <c r="K1276" s="1" t="s">
        <v>40</v>
      </c>
      <c r="L1276" s="1" t="s">
        <v>127</v>
      </c>
      <c r="M1276" s="1" t="s">
        <v>128</v>
      </c>
      <c r="N1276" s="1" t="s">
        <v>79</v>
      </c>
      <c r="O1276" s="1" t="s">
        <v>80</v>
      </c>
      <c r="P1276" s="1" t="s">
        <v>43</v>
      </c>
      <c r="Q1276" s="1" t="s">
        <v>43</v>
      </c>
      <c r="R1276" s="3">
        <v>0</v>
      </c>
      <c r="S1276" s="1" t="s">
        <v>44</v>
      </c>
      <c r="T1276" s="1" t="s">
        <v>45</v>
      </c>
      <c r="U1276" s="1" t="s">
        <v>985</v>
      </c>
      <c r="V1276" s="1" t="s">
        <v>46</v>
      </c>
      <c r="W1276" s="1" t="s">
        <v>81</v>
      </c>
      <c r="X1276" s="1" t="s">
        <v>1750</v>
      </c>
      <c r="Y1276" s="1" t="s">
        <v>83</v>
      </c>
      <c r="Z1276" s="1" t="s">
        <v>84</v>
      </c>
      <c r="AA1276" s="1" t="s">
        <v>51</v>
      </c>
      <c r="AB1276" s="1" t="s">
        <v>1750</v>
      </c>
      <c r="AC1276" s="1" t="s">
        <v>37</v>
      </c>
    </row>
    <row r="1277" spans="1:29" hidden="1" x14ac:dyDescent="0.25">
      <c r="A1277" s="1" t="s">
        <v>33</v>
      </c>
      <c r="B1277" s="1" t="s">
        <v>34</v>
      </c>
      <c r="C1277" s="2">
        <v>45412</v>
      </c>
      <c r="D1277" s="1" t="s">
        <v>73</v>
      </c>
      <c r="E1277" s="1" t="s">
        <v>74</v>
      </c>
      <c r="F1277" s="1" t="s">
        <v>37</v>
      </c>
      <c r="G1277" s="1" t="s">
        <v>985</v>
      </c>
      <c r="H1277" s="1" t="s">
        <v>34</v>
      </c>
      <c r="I1277" s="3">
        <v>130000</v>
      </c>
      <c r="J1277" s="3">
        <v>0</v>
      </c>
      <c r="K1277" s="1" t="s">
        <v>40</v>
      </c>
      <c r="L1277" s="1" t="s">
        <v>127</v>
      </c>
      <c r="M1277" s="1" t="s">
        <v>128</v>
      </c>
      <c r="N1277" s="1" t="s">
        <v>79</v>
      </c>
      <c r="O1277" s="1" t="s">
        <v>80</v>
      </c>
      <c r="P1277" s="1" t="s">
        <v>43</v>
      </c>
      <c r="Q1277" s="1" t="s">
        <v>43</v>
      </c>
      <c r="R1277" s="3">
        <v>0</v>
      </c>
      <c r="S1277" s="1" t="s">
        <v>44</v>
      </c>
      <c r="T1277" s="1" t="s">
        <v>45</v>
      </c>
      <c r="U1277" s="1" t="s">
        <v>985</v>
      </c>
      <c r="V1277" s="1" t="s">
        <v>46</v>
      </c>
      <c r="W1277" s="1" t="s">
        <v>81</v>
      </c>
      <c r="X1277" s="1" t="s">
        <v>1750</v>
      </c>
      <c r="Y1277" s="1" t="s">
        <v>83</v>
      </c>
      <c r="Z1277" s="1" t="s">
        <v>84</v>
      </c>
      <c r="AA1277" s="1" t="s">
        <v>51</v>
      </c>
      <c r="AB1277" s="1" t="s">
        <v>1750</v>
      </c>
      <c r="AC1277" s="1" t="s">
        <v>37</v>
      </c>
    </row>
    <row r="1278" spans="1:29" hidden="1" x14ac:dyDescent="0.25">
      <c r="A1278" s="1" t="s">
        <v>33</v>
      </c>
      <c r="B1278" s="1" t="s">
        <v>34</v>
      </c>
      <c r="C1278" s="2">
        <v>45412</v>
      </c>
      <c r="D1278" s="1" t="s">
        <v>73</v>
      </c>
      <c r="E1278" s="1" t="s">
        <v>74</v>
      </c>
      <c r="F1278" s="1" t="s">
        <v>37</v>
      </c>
      <c r="G1278" s="1" t="s">
        <v>985</v>
      </c>
      <c r="H1278" s="1" t="s">
        <v>34</v>
      </c>
      <c r="I1278" s="3">
        <v>563334</v>
      </c>
      <c r="J1278" s="3">
        <v>0</v>
      </c>
      <c r="K1278" s="1" t="s">
        <v>40</v>
      </c>
      <c r="L1278" s="1" t="s">
        <v>303</v>
      </c>
      <c r="M1278" s="1" t="s">
        <v>304</v>
      </c>
      <c r="N1278" s="1" t="s">
        <v>295</v>
      </c>
      <c r="O1278" s="1" t="s">
        <v>296</v>
      </c>
      <c r="P1278" s="1" t="s">
        <v>43</v>
      </c>
      <c r="Q1278" s="1" t="s">
        <v>43</v>
      </c>
      <c r="R1278" s="3">
        <v>0</v>
      </c>
      <c r="S1278" s="1" t="s">
        <v>44</v>
      </c>
      <c r="T1278" s="1" t="s">
        <v>45</v>
      </c>
      <c r="U1278" s="1" t="s">
        <v>985</v>
      </c>
      <c r="V1278" s="1" t="s">
        <v>46</v>
      </c>
      <c r="W1278" s="1" t="s">
        <v>81</v>
      </c>
      <c r="X1278" s="1" t="s">
        <v>1750</v>
      </c>
      <c r="Y1278" s="1" t="s">
        <v>83</v>
      </c>
      <c r="Z1278" s="1" t="s">
        <v>84</v>
      </c>
      <c r="AA1278" s="1" t="s">
        <v>51</v>
      </c>
      <c r="AB1278" s="1" t="s">
        <v>1750</v>
      </c>
      <c r="AC1278" s="1" t="s">
        <v>37</v>
      </c>
    </row>
    <row r="1279" spans="1:29" hidden="1" x14ac:dyDescent="0.25">
      <c r="A1279" s="1" t="s">
        <v>33</v>
      </c>
      <c r="B1279" s="1" t="s">
        <v>34</v>
      </c>
      <c r="C1279" s="2">
        <v>45412</v>
      </c>
      <c r="D1279" s="1" t="s">
        <v>73</v>
      </c>
      <c r="E1279" s="1" t="s">
        <v>74</v>
      </c>
      <c r="F1279" s="1" t="s">
        <v>37</v>
      </c>
      <c r="G1279" s="1" t="s">
        <v>985</v>
      </c>
      <c r="H1279" s="1" t="s">
        <v>34</v>
      </c>
      <c r="I1279" s="3">
        <v>563334</v>
      </c>
      <c r="J1279" s="3">
        <v>0</v>
      </c>
      <c r="K1279" s="1" t="s">
        <v>40</v>
      </c>
      <c r="L1279" s="1" t="s">
        <v>77</v>
      </c>
      <c r="M1279" s="1" t="s">
        <v>78</v>
      </c>
      <c r="N1279" s="1" t="s">
        <v>79</v>
      </c>
      <c r="O1279" s="1" t="s">
        <v>80</v>
      </c>
      <c r="P1279" s="1" t="s">
        <v>43</v>
      </c>
      <c r="Q1279" s="1" t="s">
        <v>43</v>
      </c>
      <c r="R1279" s="3">
        <v>0</v>
      </c>
      <c r="S1279" s="1" t="s">
        <v>44</v>
      </c>
      <c r="T1279" s="1" t="s">
        <v>45</v>
      </c>
      <c r="U1279" s="1" t="s">
        <v>985</v>
      </c>
      <c r="V1279" s="1" t="s">
        <v>46</v>
      </c>
      <c r="W1279" s="1" t="s">
        <v>81</v>
      </c>
      <c r="X1279" s="1" t="s">
        <v>1750</v>
      </c>
      <c r="Y1279" s="1" t="s">
        <v>83</v>
      </c>
      <c r="Z1279" s="1" t="s">
        <v>84</v>
      </c>
      <c r="AA1279" s="1" t="s">
        <v>51</v>
      </c>
      <c r="AB1279" s="1" t="s">
        <v>1750</v>
      </c>
      <c r="AC1279" s="1" t="s">
        <v>37</v>
      </c>
    </row>
    <row r="1280" spans="1:29" hidden="1" x14ac:dyDescent="0.25">
      <c r="A1280" s="1" t="s">
        <v>33</v>
      </c>
      <c r="B1280" s="1" t="s">
        <v>34</v>
      </c>
      <c r="C1280" s="2">
        <v>45412</v>
      </c>
      <c r="D1280" s="1" t="s">
        <v>73</v>
      </c>
      <c r="E1280" s="1" t="s">
        <v>74</v>
      </c>
      <c r="F1280" s="1" t="s">
        <v>37</v>
      </c>
      <c r="G1280" s="1" t="s">
        <v>985</v>
      </c>
      <c r="H1280" s="1" t="s">
        <v>34</v>
      </c>
      <c r="I1280" s="3">
        <v>43334</v>
      </c>
      <c r="J1280" s="3">
        <v>0</v>
      </c>
      <c r="K1280" s="1" t="s">
        <v>40</v>
      </c>
      <c r="L1280" s="1" t="s">
        <v>470</v>
      </c>
      <c r="M1280" s="1" t="s">
        <v>471</v>
      </c>
      <c r="N1280" s="1" t="s">
        <v>79</v>
      </c>
      <c r="O1280" s="1" t="s">
        <v>80</v>
      </c>
      <c r="P1280" s="1" t="s">
        <v>43</v>
      </c>
      <c r="Q1280" s="1" t="s">
        <v>43</v>
      </c>
      <c r="R1280" s="3">
        <v>0</v>
      </c>
      <c r="S1280" s="1" t="s">
        <v>44</v>
      </c>
      <c r="T1280" s="1" t="s">
        <v>45</v>
      </c>
      <c r="U1280" s="1" t="s">
        <v>985</v>
      </c>
      <c r="V1280" s="1" t="s">
        <v>46</v>
      </c>
      <c r="W1280" s="1" t="s">
        <v>81</v>
      </c>
      <c r="X1280" s="1" t="s">
        <v>1750</v>
      </c>
      <c r="Y1280" s="1" t="s">
        <v>83</v>
      </c>
      <c r="Z1280" s="1" t="s">
        <v>84</v>
      </c>
      <c r="AA1280" s="1" t="s">
        <v>51</v>
      </c>
      <c r="AB1280" s="1" t="s">
        <v>1750</v>
      </c>
      <c r="AC1280" s="1" t="s">
        <v>37</v>
      </c>
    </row>
    <row r="1281" spans="1:29" hidden="1" x14ac:dyDescent="0.25">
      <c r="A1281" s="1" t="s">
        <v>33</v>
      </c>
      <c r="B1281" s="1" t="s">
        <v>34</v>
      </c>
      <c r="C1281" s="2">
        <v>45412</v>
      </c>
      <c r="D1281" s="1" t="s">
        <v>73</v>
      </c>
      <c r="E1281" s="1" t="s">
        <v>74</v>
      </c>
      <c r="F1281" s="1" t="s">
        <v>37</v>
      </c>
      <c r="G1281" s="1" t="s">
        <v>985</v>
      </c>
      <c r="H1281" s="1" t="s">
        <v>34</v>
      </c>
      <c r="I1281" s="3">
        <v>1039733</v>
      </c>
      <c r="J1281" s="3">
        <v>0</v>
      </c>
      <c r="K1281" s="1" t="s">
        <v>40</v>
      </c>
      <c r="L1281" s="1" t="s">
        <v>1610</v>
      </c>
      <c r="M1281" s="1" t="s">
        <v>1611</v>
      </c>
      <c r="N1281" s="1" t="s">
        <v>1075</v>
      </c>
      <c r="O1281" s="1" t="s">
        <v>1076</v>
      </c>
      <c r="P1281" s="1" t="s">
        <v>43</v>
      </c>
      <c r="Q1281" s="1" t="s">
        <v>43</v>
      </c>
      <c r="R1281" s="3">
        <v>0</v>
      </c>
      <c r="S1281" s="1" t="s">
        <v>44</v>
      </c>
      <c r="T1281" s="1" t="s">
        <v>45</v>
      </c>
      <c r="U1281" s="1" t="s">
        <v>985</v>
      </c>
      <c r="V1281" s="1" t="s">
        <v>46</v>
      </c>
      <c r="W1281" s="1" t="s">
        <v>81</v>
      </c>
      <c r="X1281" s="1" t="s">
        <v>1750</v>
      </c>
      <c r="Y1281" s="1" t="s">
        <v>83</v>
      </c>
      <c r="Z1281" s="1" t="s">
        <v>84</v>
      </c>
      <c r="AA1281" s="1" t="s">
        <v>51</v>
      </c>
      <c r="AB1281" s="1" t="s">
        <v>1750</v>
      </c>
      <c r="AC1281" s="1" t="s">
        <v>37</v>
      </c>
    </row>
    <row r="1282" spans="1:29" hidden="1" x14ac:dyDescent="0.25">
      <c r="A1282" s="1" t="s">
        <v>33</v>
      </c>
      <c r="B1282" s="1" t="s">
        <v>34</v>
      </c>
      <c r="C1282" s="2">
        <v>45412</v>
      </c>
      <c r="D1282" s="1" t="s">
        <v>73</v>
      </c>
      <c r="E1282" s="1" t="s">
        <v>74</v>
      </c>
      <c r="F1282" s="1" t="s">
        <v>37</v>
      </c>
      <c r="G1282" s="1" t="s">
        <v>985</v>
      </c>
      <c r="H1282" s="1" t="s">
        <v>34</v>
      </c>
      <c r="I1282" s="3">
        <v>650000</v>
      </c>
      <c r="J1282" s="3">
        <v>0</v>
      </c>
      <c r="K1282" s="1" t="s">
        <v>40</v>
      </c>
      <c r="L1282" s="1" t="s">
        <v>303</v>
      </c>
      <c r="M1282" s="1" t="s">
        <v>304</v>
      </c>
      <c r="N1282" s="1" t="s">
        <v>295</v>
      </c>
      <c r="O1282" s="1" t="s">
        <v>296</v>
      </c>
      <c r="P1282" s="1" t="s">
        <v>43</v>
      </c>
      <c r="Q1282" s="1" t="s">
        <v>43</v>
      </c>
      <c r="R1282" s="3">
        <v>0</v>
      </c>
      <c r="S1282" s="1" t="s">
        <v>44</v>
      </c>
      <c r="T1282" s="1" t="s">
        <v>45</v>
      </c>
      <c r="U1282" s="1" t="s">
        <v>985</v>
      </c>
      <c r="V1282" s="1" t="s">
        <v>46</v>
      </c>
      <c r="W1282" s="1" t="s">
        <v>81</v>
      </c>
      <c r="X1282" s="1" t="s">
        <v>1750</v>
      </c>
      <c r="Y1282" s="1" t="s">
        <v>83</v>
      </c>
      <c r="Z1282" s="1" t="s">
        <v>84</v>
      </c>
      <c r="AA1282" s="1" t="s">
        <v>51</v>
      </c>
      <c r="AB1282" s="1" t="s">
        <v>1750</v>
      </c>
      <c r="AC1282" s="1" t="s">
        <v>37</v>
      </c>
    </row>
    <row r="1283" spans="1:29" hidden="1" x14ac:dyDescent="0.25">
      <c r="A1283" s="1" t="s">
        <v>33</v>
      </c>
      <c r="B1283" s="1" t="s">
        <v>34</v>
      </c>
      <c r="C1283" s="2">
        <v>45412</v>
      </c>
      <c r="D1283" s="1" t="s">
        <v>73</v>
      </c>
      <c r="E1283" s="1" t="s">
        <v>74</v>
      </c>
      <c r="F1283" s="1" t="s">
        <v>37</v>
      </c>
      <c r="G1283" s="1" t="s">
        <v>985</v>
      </c>
      <c r="H1283" s="1" t="s">
        <v>34</v>
      </c>
      <c r="I1283" s="3">
        <v>650000</v>
      </c>
      <c r="J1283" s="3">
        <v>0</v>
      </c>
      <c r="K1283" s="1" t="s">
        <v>40</v>
      </c>
      <c r="L1283" s="1" t="s">
        <v>77</v>
      </c>
      <c r="M1283" s="1" t="s">
        <v>78</v>
      </c>
      <c r="N1283" s="1" t="s">
        <v>79</v>
      </c>
      <c r="O1283" s="1" t="s">
        <v>80</v>
      </c>
      <c r="P1283" s="1" t="s">
        <v>43</v>
      </c>
      <c r="Q1283" s="1" t="s">
        <v>43</v>
      </c>
      <c r="R1283" s="3">
        <v>0</v>
      </c>
      <c r="S1283" s="1" t="s">
        <v>44</v>
      </c>
      <c r="T1283" s="1" t="s">
        <v>45</v>
      </c>
      <c r="U1283" s="1" t="s">
        <v>985</v>
      </c>
      <c r="V1283" s="1" t="s">
        <v>46</v>
      </c>
      <c r="W1283" s="1" t="s">
        <v>81</v>
      </c>
      <c r="X1283" s="1" t="s">
        <v>1750</v>
      </c>
      <c r="Y1283" s="1" t="s">
        <v>83</v>
      </c>
      <c r="Z1283" s="1" t="s">
        <v>84</v>
      </c>
      <c r="AA1283" s="1" t="s">
        <v>51</v>
      </c>
      <c r="AB1283" s="1" t="s">
        <v>1750</v>
      </c>
      <c r="AC1283" s="1" t="s">
        <v>37</v>
      </c>
    </row>
    <row r="1284" spans="1:29" hidden="1" x14ac:dyDescent="0.25">
      <c r="A1284" s="1" t="s">
        <v>33</v>
      </c>
      <c r="B1284" s="1" t="s">
        <v>34</v>
      </c>
      <c r="C1284" s="2">
        <v>45412</v>
      </c>
      <c r="D1284" s="1" t="s">
        <v>73</v>
      </c>
      <c r="E1284" s="1" t="s">
        <v>74</v>
      </c>
      <c r="F1284" s="1" t="s">
        <v>37</v>
      </c>
      <c r="G1284" s="1" t="s">
        <v>985</v>
      </c>
      <c r="H1284" s="1" t="s">
        <v>34</v>
      </c>
      <c r="I1284" s="3">
        <v>346667</v>
      </c>
      <c r="J1284" s="3">
        <v>0</v>
      </c>
      <c r="K1284" s="1" t="s">
        <v>40</v>
      </c>
      <c r="L1284" s="1" t="s">
        <v>470</v>
      </c>
      <c r="M1284" s="1" t="s">
        <v>471</v>
      </c>
      <c r="N1284" s="1" t="s">
        <v>79</v>
      </c>
      <c r="O1284" s="1" t="s">
        <v>80</v>
      </c>
      <c r="P1284" s="1" t="s">
        <v>43</v>
      </c>
      <c r="Q1284" s="1" t="s">
        <v>43</v>
      </c>
      <c r="R1284" s="3">
        <v>0</v>
      </c>
      <c r="S1284" s="1" t="s">
        <v>44</v>
      </c>
      <c r="T1284" s="1" t="s">
        <v>45</v>
      </c>
      <c r="U1284" s="1" t="s">
        <v>985</v>
      </c>
      <c r="V1284" s="1" t="s">
        <v>46</v>
      </c>
      <c r="W1284" s="1" t="s">
        <v>81</v>
      </c>
      <c r="X1284" s="1" t="s">
        <v>1750</v>
      </c>
      <c r="Y1284" s="1" t="s">
        <v>83</v>
      </c>
      <c r="Z1284" s="1" t="s">
        <v>84</v>
      </c>
      <c r="AA1284" s="1" t="s">
        <v>51</v>
      </c>
      <c r="AB1284" s="1" t="s">
        <v>1750</v>
      </c>
      <c r="AC1284" s="1" t="s">
        <v>37</v>
      </c>
    </row>
    <row r="1285" spans="1:29" hidden="1" x14ac:dyDescent="0.25">
      <c r="A1285" s="1" t="s">
        <v>33</v>
      </c>
      <c r="B1285" s="1" t="s">
        <v>34</v>
      </c>
      <c r="C1285" s="2">
        <v>45412</v>
      </c>
      <c r="D1285" s="1" t="s">
        <v>73</v>
      </c>
      <c r="E1285" s="1" t="s">
        <v>74</v>
      </c>
      <c r="F1285" s="1" t="s">
        <v>37</v>
      </c>
      <c r="G1285" s="1" t="s">
        <v>985</v>
      </c>
      <c r="H1285" s="1" t="s">
        <v>34</v>
      </c>
      <c r="I1285" s="3">
        <v>1039733</v>
      </c>
      <c r="J1285" s="3">
        <v>0</v>
      </c>
      <c r="K1285" s="1" t="s">
        <v>40</v>
      </c>
      <c r="L1285" s="1" t="s">
        <v>1610</v>
      </c>
      <c r="M1285" s="1" t="s">
        <v>1611</v>
      </c>
      <c r="N1285" s="1" t="s">
        <v>1075</v>
      </c>
      <c r="O1285" s="1" t="s">
        <v>1076</v>
      </c>
      <c r="P1285" s="1" t="s">
        <v>43</v>
      </c>
      <c r="Q1285" s="1" t="s">
        <v>43</v>
      </c>
      <c r="R1285" s="3">
        <v>0</v>
      </c>
      <c r="S1285" s="1" t="s">
        <v>44</v>
      </c>
      <c r="T1285" s="1" t="s">
        <v>45</v>
      </c>
      <c r="U1285" s="1" t="s">
        <v>985</v>
      </c>
      <c r="V1285" s="1" t="s">
        <v>46</v>
      </c>
      <c r="W1285" s="1" t="s">
        <v>81</v>
      </c>
      <c r="X1285" s="1" t="s">
        <v>1750</v>
      </c>
      <c r="Y1285" s="1" t="s">
        <v>83</v>
      </c>
      <c r="Z1285" s="1" t="s">
        <v>84</v>
      </c>
      <c r="AA1285" s="1" t="s">
        <v>51</v>
      </c>
      <c r="AB1285" s="1" t="s">
        <v>1750</v>
      </c>
      <c r="AC1285" s="1" t="s">
        <v>37</v>
      </c>
    </row>
    <row r="1286" spans="1:29" hidden="1" x14ac:dyDescent="0.25">
      <c r="A1286" s="1" t="s">
        <v>33</v>
      </c>
      <c r="B1286" s="1" t="s">
        <v>34</v>
      </c>
      <c r="C1286" s="2">
        <v>45412</v>
      </c>
      <c r="D1286" s="1" t="s">
        <v>73</v>
      </c>
      <c r="E1286" s="1" t="s">
        <v>74</v>
      </c>
      <c r="F1286" s="1" t="s">
        <v>37</v>
      </c>
      <c r="G1286" s="1" t="s">
        <v>985</v>
      </c>
      <c r="H1286" s="1" t="s">
        <v>34</v>
      </c>
      <c r="I1286" s="3">
        <v>536434</v>
      </c>
      <c r="J1286" s="3">
        <v>0</v>
      </c>
      <c r="K1286" s="1" t="s">
        <v>40</v>
      </c>
      <c r="L1286" s="1" t="s">
        <v>152</v>
      </c>
      <c r="M1286" s="1" t="s">
        <v>153</v>
      </c>
      <c r="N1286" s="1" t="s">
        <v>79</v>
      </c>
      <c r="O1286" s="1" t="s">
        <v>80</v>
      </c>
      <c r="P1286" s="1" t="s">
        <v>43</v>
      </c>
      <c r="Q1286" s="1" t="s">
        <v>43</v>
      </c>
      <c r="R1286" s="3">
        <v>0</v>
      </c>
      <c r="S1286" s="1" t="s">
        <v>44</v>
      </c>
      <c r="T1286" s="1" t="s">
        <v>45</v>
      </c>
      <c r="U1286" s="1" t="s">
        <v>985</v>
      </c>
      <c r="V1286" s="1" t="s">
        <v>46</v>
      </c>
      <c r="W1286" s="1" t="s">
        <v>81</v>
      </c>
      <c r="X1286" s="1" t="s">
        <v>1750</v>
      </c>
      <c r="Y1286" s="1" t="s">
        <v>83</v>
      </c>
      <c r="Z1286" s="1" t="s">
        <v>84</v>
      </c>
      <c r="AA1286" s="1" t="s">
        <v>51</v>
      </c>
      <c r="AB1286" s="1" t="s">
        <v>1750</v>
      </c>
      <c r="AC1286" s="1" t="s">
        <v>37</v>
      </c>
    </row>
    <row r="1287" spans="1:29" hidden="1" x14ac:dyDescent="0.25">
      <c r="A1287" s="1" t="s">
        <v>33</v>
      </c>
      <c r="B1287" s="1" t="s">
        <v>34</v>
      </c>
      <c r="C1287" s="2">
        <v>45412</v>
      </c>
      <c r="D1287" s="1" t="s">
        <v>73</v>
      </c>
      <c r="E1287" s="1" t="s">
        <v>74</v>
      </c>
      <c r="F1287" s="1" t="s">
        <v>37</v>
      </c>
      <c r="G1287" s="1" t="s">
        <v>985</v>
      </c>
      <c r="H1287" s="1" t="s">
        <v>34</v>
      </c>
      <c r="I1287" s="3">
        <v>109578</v>
      </c>
      <c r="J1287" s="3">
        <v>0</v>
      </c>
      <c r="K1287" s="1" t="s">
        <v>40</v>
      </c>
      <c r="L1287" s="1" t="s">
        <v>408</v>
      </c>
      <c r="M1287" s="1" t="s">
        <v>409</v>
      </c>
      <c r="N1287" s="1" t="s">
        <v>79</v>
      </c>
      <c r="O1287" s="1" t="s">
        <v>80</v>
      </c>
      <c r="P1287" s="1" t="s">
        <v>43</v>
      </c>
      <c r="Q1287" s="1" t="s">
        <v>43</v>
      </c>
      <c r="R1287" s="3">
        <v>0</v>
      </c>
      <c r="S1287" s="1" t="s">
        <v>44</v>
      </c>
      <c r="T1287" s="1" t="s">
        <v>45</v>
      </c>
      <c r="U1287" s="1" t="s">
        <v>985</v>
      </c>
      <c r="V1287" s="1" t="s">
        <v>46</v>
      </c>
      <c r="W1287" s="1" t="s">
        <v>81</v>
      </c>
      <c r="X1287" s="1" t="s">
        <v>1750</v>
      </c>
      <c r="Y1287" s="1" t="s">
        <v>83</v>
      </c>
      <c r="Z1287" s="1" t="s">
        <v>84</v>
      </c>
      <c r="AA1287" s="1" t="s">
        <v>51</v>
      </c>
      <c r="AB1287" s="1" t="s">
        <v>1750</v>
      </c>
      <c r="AC1287" s="1" t="s">
        <v>37</v>
      </c>
    </row>
    <row r="1288" spans="1:29" hidden="1" x14ac:dyDescent="0.25">
      <c r="A1288" s="1" t="s">
        <v>33</v>
      </c>
      <c r="B1288" s="1" t="s">
        <v>34</v>
      </c>
      <c r="C1288" s="2">
        <v>45415</v>
      </c>
      <c r="D1288" s="1" t="s">
        <v>35</v>
      </c>
      <c r="E1288" s="1" t="s">
        <v>36</v>
      </c>
      <c r="F1288" s="1" t="s">
        <v>37</v>
      </c>
      <c r="G1288" s="1" t="s">
        <v>1752</v>
      </c>
      <c r="H1288" s="1" t="s">
        <v>1753</v>
      </c>
      <c r="I1288" s="3">
        <v>0</v>
      </c>
      <c r="J1288" s="54"/>
      <c r="K1288" s="1" t="s">
        <v>40</v>
      </c>
      <c r="L1288" s="1" t="s">
        <v>214</v>
      </c>
      <c r="M1288" s="1" t="s">
        <v>215</v>
      </c>
      <c r="N1288" s="1" t="s">
        <v>37</v>
      </c>
      <c r="O1288" s="1" t="s">
        <v>43</v>
      </c>
      <c r="P1288" s="1" t="s">
        <v>43</v>
      </c>
      <c r="Q1288" s="1" t="s">
        <v>43</v>
      </c>
      <c r="R1288" s="3">
        <v>0</v>
      </c>
      <c r="S1288" s="1" t="s">
        <v>44</v>
      </c>
      <c r="T1288" s="1" t="s">
        <v>45</v>
      </c>
      <c r="U1288" s="1" t="s">
        <v>1752</v>
      </c>
      <c r="V1288" s="1" t="s">
        <v>46</v>
      </c>
      <c r="W1288" s="1" t="s">
        <v>47</v>
      </c>
      <c r="X1288" s="1" t="s">
        <v>1754</v>
      </c>
      <c r="Y1288" s="1" t="s">
        <v>49</v>
      </c>
      <c r="Z1288" s="1" t="s">
        <v>50</v>
      </c>
      <c r="AA1288" s="1" t="s">
        <v>51</v>
      </c>
      <c r="AB1288" s="1" t="s">
        <v>1754</v>
      </c>
      <c r="AC1288" s="1" t="s">
        <v>37</v>
      </c>
    </row>
    <row r="1289" spans="1:29" hidden="1" x14ac:dyDescent="0.25">
      <c r="A1289" s="1" t="s">
        <v>33</v>
      </c>
      <c r="B1289" s="1" t="s">
        <v>34</v>
      </c>
      <c r="C1289" s="2">
        <v>45419</v>
      </c>
      <c r="D1289" s="1" t="s">
        <v>35</v>
      </c>
      <c r="E1289" s="1" t="s">
        <v>36</v>
      </c>
      <c r="F1289" s="1" t="s">
        <v>37</v>
      </c>
      <c r="G1289" s="1" t="s">
        <v>1755</v>
      </c>
      <c r="H1289" s="1" t="s">
        <v>1756</v>
      </c>
      <c r="I1289" s="3">
        <v>0</v>
      </c>
      <c r="J1289" s="3">
        <v>77333</v>
      </c>
      <c r="K1289" s="1" t="s">
        <v>40</v>
      </c>
      <c r="L1289" s="1" t="s">
        <v>77</v>
      </c>
      <c r="M1289" s="1" t="s">
        <v>78</v>
      </c>
      <c r="N1289" s="1" t="s">
        <v>37</v>
      </c>
      <c r="O1289" s="1" t="s">
        <v>43</v>
      </c>
      <c r="P1289" s="1" t="s">
        <v>43</v>
      </c>
      <c r="Q1289" s="1" t="s">
        <v>43</v>
      </c>
      <c r="R1289" s="3">
        <v>0</v>
      </c>
      <c r="S1289" s="1" t="s">
        <v>44</v>
      </c>
      <c r="T1289" s="1" t="s">
        <v>45</v>
      </c>
      <c r="U1289" s="1" t="s">
        <v>1755</v>
      </c>
      <c r="V1289" s="1" t="s">
        <v>46</v>
      </c>
      <c r="W1289" s="1" t="s">
        <v>47</v>
      </c>
      <c r="X1289" s="1" t="s">
        <v>1757</v>
      </c>
      <c r="Y1289" s="1" t="s">
        <v>49</v>
      </c>
      <c r="Z1289" s="1" t="s">
        <v>50</v>
      </c>
      <c r="AA1289" s="1" t="s">
        <v>51</v>
      </c>
      <c r="AB1289" s="1" t="s">
        <v>1757</v>
      </c>
      <c r="AC1289" s="1" t="s">
        <v>37</v>
      </c>
    </row>
    <row r="1290" spans="1:29" hidden="1" x14ac:dyDescent="0.25">
      <c r="A1290" s="1" t="s">
        <v>33</v>
      </c>
      <c r="B1290" s="1" t="s">
        <v>34</v>
      </c>
      <c r="C1290" s="2">
        <v>45419</v>
      </c>
      <c r="D1290" s="1" t="s">
        <v>35</v>
      </c>
      <c r="E1290" s="1" t="s">
        <v>36</v>
      </c>
      <c r="F1290" s="1" t="s">
        <v>37</v>
      </c>
      <c r="G1290" s="1" t="s">
        <v>1758</v>
      </c>
      <c r="H1290" s="1" t="s">
        <v>1759</v>
      </c>
      <c r="I1290" s="3">
        <v>0</v>
      </c>
      <c r="J1290" s="3">
        <v>896868</v>
      </c>
      <c r="K1290" s="1" t="s">
        <v>40</v>
      </c>
      <c r="L1290" s="1" t="s">
        <v>616</v>
      </c>
      <c r="M1290" s="1" t="s">
        <v>617</v>
      </c>
      <c r="N1290" s="1" t="s">
        <v>37</v>
      </c>
      <c r="O1290" s="1" t="s">
        <v>43</v>
      </c>
      <c r="P1290" s="1" t="s">
        <v>43</v>
      </c>
      <c r="Q1290" s="1" t="s">
        <v>43</v>
      </c>
      <c r="R1290" s="3">
        <v>0</v>
      </c>
      <c r="S1290" s="1" t="s">
        <v>44</v>
      </c>
      <c r="T1290" s="1" t="s">
        <v>45</v>
      </c>
      <c r="U1290" s="1" t="s">
        <v>1758</v>
      </c>
      <c r="V1290" s="1" t="s">
        <v>46</v>
      </c>
      <c r="W1290" s="1" t="s">
        <v>47</v>
      </c>
      <c r="X1290" s="1" t="s">
        <v>1760</v>
      </c>
      <c r="Y1290" s="1" t="s">
        <v>49</v>
      </c>
      <c r="Z1290" s="1" t="s">
        <v>50</v>
      </c>
      <c r="AA1290" s="1" t="s">
        <v>51</v>
      </c>
      <c r="AB1290" s="1" t="s">
        <v>1760</v>
      </c>
      <c r="AC1290" s="1" t="s">
        <v>37</v>
      </c>
    </row>
    <row r="1291" spans="1:29" hidden="1" x14ac:dyDescent="0.25">
      <c r="A1291" s="1" t="s">
        <v>33</v>
      </c>
      <c r="B1291" s="1" t="s">
        <v>34</v>
      </c>
      <c r="C1291" s="2">
        <v>45420</v>
      </c>
      <c r="D1291" s="1" t="s">
        <v>35</v>
      </c>
      <c r="E1291" s="1" t="s">
        <v>36</v>
      </c>
      <c r="F1291" s="1" t="s">
        <v>37</v>
      </c>
      <c r="G1291" s="1" t="s">
        <v>1761</v>
      </c>
      <c r="H1291" s="1" t="s">
        <v>1762</v>
      </c>
      <c r="I1291" s="3">
        <v>0</v>
      </c>
      <c r="J1291" s="54"/>
      <c r="K1291" s="1" t="s">
        <v>40</v>
      </c>
      <c r="L1291" s="1" t="s">
        <v>214</v>
      </c>
      <c r="M1291" s="1" t="s">
        <v>215</v>
      </c>
      <c r="N1291" s="1" t="s">
        <v>37</v>
      </c>
      <c r="O1291" s="1" t="s">
        <v>43</v>
      </c>
      <c r="P1291" s="1" t="s">
        <v>43</v>
      </c>
      <c r="Q1291" s="1" t="s">
        <v>43</v>
      </c>
      <c r="R1291" s="3">
        <v>0</v>
      </c>
      <c r="S1291" s="1" t="s">
        <v>44</v>
      </c>
      <c r="T1291" s="1" t="s">
        <v>45</v>
      </c>
      <c r="U1291" s="1" t="s">
        <v>1761</v>
      </c>
      <c r="V1291" s="1" t="s">
        <v>46</v>
      </c>
      <c r="W1291" s="1" t="s">
        <v>47</v>
      </c>
      <c r="X1291" s="1" t="s">
        <v>1763</v>
      </c>
      <c r="Y1291" s="1" t="s">
        <v>49</v>
      </c>
      <c r="Z1291" s="1" t="s">
        <v>50</v>
      </c>
      <c r="AA1291" s="1" t="s">
        <v>51</v>
      </c>
      <c r="AB1291" s="1" t="s">
        <v>1763</v>
      </c>
      <c r="AC1291" s="1" t="s">
        <v>37</v>
      </c>
    </row>
    <row r="1292" spans="1:29" hidden="1" x14ac:dyDescent="0.25">
      <c r="A1292" s="1" t="s">
        <v>33</v>
      </c>
      <c r="B1292" s="1" t="s">
        <v>34</v>
      </c>
      <c r="C1292" s="2">
        <v>45427</v>
      </c>
      <c r="D1292" s="1" t="s">
        <v>35</v>
      </c>
      <c r="E1292" s="1" t="s">
        <v>36</v>
      </c>
      <c r="F1292" s="1" t="s">
        <v>37</v>
      </c>
      <c r="G1292" s="1" t="s">
        <v>1764</v>
      </c>
      <c r="H1292" s="1" t="s">
        <v>1765</v>
      </c>
      <c r="I1292" s="3">
        <v>0</v>
      </c>
      <c r="J1292" s="54"/>
      <c r="K1292" s="1" t="s">
        <v>40</v>
      </c>
      <c r="L1292" s="1" t="s">
        <v>214</v>
      </c>
      <c r="M1292" s="1" t="s">
        <v>215</v>
      </c>
      <c r="N1292" s="1" t="s">
        <v>37</v>
      </c>
      <c r="O1292" s="1" t="s">
        <v>43</v>
      </c>
      <c r="P1292" s="1" t="s">
        <v>43</v>
      </c>
      <c r="Q1292" s="1" t="s">
        <v>43</v>
      </c>
      <c r="R1292" s="3">
        <v>0</v>
      </c>
      <c r="S1292" s="1" t="s">
        <v>44</v>
      </c>
      <c r="T1292" s="1" t="s">
        <v>45</v>
      </c>
      <c r="U1292" s="1" t="s">
        <v>1764</v>
      </c>
      <c r="V1292" s="1" t="s">
        <v>46</v>
      </c>
      <c r="W1292" s="1" t="s">
        <v>47</v>
      </c>
      <c r="X1292" s="1" t="s">
        <v>1766</v>
      </c>
      <c r="Y1292" s="1" t="s">
        <v>49</v>
      </c>
      <c r="Z1292" s="1" t="s">
        <v>50</v>
      </c>
      <c r="AA1292" s="1" t="s">
        <v>51</v>
      </c>
      <c r="AB1292" s="1" t="s">
        <v>1766</v>
      </c>
      <c r="AC1292" s="1" t="s">
        <v>37</v>
      </c>
    </row>
    <row r="1293" spans="1:29" hidden="1" x14ac:dyDescent="0.25">
      <c r="A1293" s="1" t="s">
        <v>33</v>
      </c>
      <c r="B1293" s="1" t="s">
        <v>34</v>
      </c>
      <c r="C1293" s="2">
        <v>45433</v>
      </c>
      <c r="D1293" s="1" t="s">
        <v>35</v>
      </c>
      <c r="E1293" s="1" t="s">
        <v>36</v>
      </c>
      <c r="F1293" s="1" t="s">
        <v>37</v>
      </c>
      <c r="G1293" s="1" t="s">
        <v>1767</v>
      </c>
      <c r="H1293" s="1" t="s">
        <v>1768</v>
      </c>
      <c r="I1293" s="3">
        <v>0</v>
      </c>
      <c r="J1293" s="3">
        <v>1300000</v>
      </c>
      <c r="K1293" s="1" t="s">
        <v>40</v>
      </c>
      <c r="L1293" s="1" t="s">
        <v>470</v>
      </c>
      <c r="M1293" s="1" t="s">
        <v>471</v>
      </c>
      <c r="N1293" s="1" t="s">
        <v>37</v>
      </c>
      <c r="O1293" s="1" t="s">
        <v>43</v>
      </c>
      <c r="P1293" s="1" t="s">
        <v>43</v>
      </c>
      <c r="Q1293" s="1" t="s">
        <v>43</v>
      </c>
      <c r="R1293" s="3">
        <v>0</v>
      </c>
      <c r="S1293" s="1" t="s">
        <v>44</v>
      </c>
      <c r="T1293" s="1" t="s">
        <v>45</v>
      </c>
      <c r="U1293" s="1" t="s">
        <v>1767</v>
      </c>
      <c r="V1293" s="1" t="s">
        <v>46</v>
      </c>
      <c r="W1293" s="1" t="s">
        <v>47</v>
      </c>
      <c r="X1293" s="1" t="s">
        <v>1769</v>
      </c>
      <c r="Y1293" s="1" t="s">
        <v>49</v>
      </c>
      <c r="Z1293" s="1" t="s">
        <v>50</v>
      </c>
      <c r="AA1293" s="1" t="s">
        <v>51</v>
      </c>
      <c r="AB1293" s="1" t="s">
        <v>1769</v>
      </c>
      <c r="AC1293" s="1" t="s">
        <v>37</v>
      </c>
    </row>
    <row r="1294" spans="1:29" hidden="1" x14ac:dyDescent="0.25">
      <c r="A1294" s="1" t="s">
        <v>33</v>
      </c>
      <c r="B1294" s="1" t="s">
        <v>34</v>
      </c>
      <c r="C1294" s="2">
        <v>45436</v>
      </c>
      <c r="D1294" s="1" t="s">
        <v>35</v>
      </c>
      <c r="E1294" s="1" t="s">
        <v>36</v>
      </c>
      <c r="F1294" s="1" t="s">
        <v>37</v>
      </c>
      <c r="G1294" s="1" t="s">
        <v>1770</v>
      </c>
      <c r="H1294" s="1" t="s">
        <v>1771</v>
      </c>
      <c r="I1294" s="3">
        <v>0</v>
      </c>
      <c r="J1294" s="54">
        <v>479370</v>
      </c>
      <c r="K1294" s="1" t="s">
        <v>40</v>
      </c>
      <c r="L1294" s="1" t="s">
        <v>214</v>
      </c>
      <c r="M1294" s="1" t="s">
        <v>215</v>
      </c>
      <c r="N1294" s="1" t="s">
        <v>37</v>
      </c>
      <c r="O1294" s="1" t="s">
        <v>43</v>
      </c>
      <c r="P1294" s="1" t="s">
        <v>43</v>
      </c>
      <c r="Q1294" s="1" t="s">
        <v>43</v>
      </c>
      <c r="R1294" s="3">
        <v>0</v>
      </c>
      <c r="S1294" s="1" t="s">
        <v>44</v>
      </c>
      <c r="T1294" s="1" t="s">
        <v>45</v>
      </c>
      <c r="U1294" s="1" t="s">
        <v>1770</v>
      </c>
      <c r="V1294" s="1" t="s">
        <v>46</v>
      </c>
      <c r="W1294" s="1" t="s">
        <v>47</v>
      </c>
      <c r="X1294" s="1" t="s">
        <v>1772</v>
      </c>
      <c r="Y1294" s="1" t="s">
        <v>49</v>
      </c>
      <c r="Z1294" s="1" t="s">
        <v>50</v>
      </c>
      <c r="AA1294" s="1" t="s">
        <v>51</v>
      </c>
      <c r="AB1294" s="1" t="s">
        <v>1772</v>
      </c>
      <c r="AC1294" s="1" t="s">
        <v>37</v>
      </c>
    </row>
    <row r="1295" spans="1:29" hidden="1" x14ac:dyDescent="0.25">
      <c r="A1295" s="1" t="s">
        <v>33</v>
      </c>
      <c r="B1295" s="1" t="s">
        <v>34</v>
      </c>
      <c r="C1295" s="2">
        <v>45441</v>
      </c>
      <c r="D1295" s="1" t="s">
        <v>35</v>
      </c>
      <c r="E1295" s="1" t="s">
        <v>36</v>
      </c>
      <c r="F1295" s="1" t="s">
        <v>37</v>
      </c>
      <c r="G1295" s="1" t="s">
        <v>1773</v>
      </c>
      <c r="H1295" s="1" t="s">
        <v>1774</v>
      </c>
      <c r="I1295" s="3">
        <v>0</v>
      </c>
      <c r="J1295" s="3">
        <v>348766</v>
      </c>
      <c r="K1295" s="1" t="s">
        <v>40</v>
      </c>
      <c r="L1295" s="1" t="s">
        <v>547</v>
      </c>
      <c r="M1295" s="1" t="s">
        <v>548</v>
      </c>
      <c r="N1295" s="1" t="s">
        <v>37</v>
      </c>
      <c r="O1295" s="1" t="s">
        <v>43</v>
      </c>
      <c r="P1295" s="1" t="s">
        <v>43</v>
      </c>
      <c r="Q1295" s="1" t="s">
        <v>43</v>
      </c>
      <c r="R1295" s="3">
        <v>0</v>
      </c>
      <c r="S1295" s="1" t="s">
        <v>44</v>
      </c>
      <c r="T1295" s="1" t="s">
        <v>45</v>
      </c>
      <c r="U1295" s="1" t="s">
        <v>1773</v>
      </c>
      <c r="V1295" s="1" t="s">
        <v>46</v>
      </c>
      <c r="W1295" s="1" t="s">
        <v>47</v>
      </c>
      <c r="X1295" s="1" t="s">
        <v>1775</v>
      </c>
      <c r="Y1295" s="1" t="s">
        <v>49</v>
      </c>
      <c r="Z1295" s="1" t="s">
        <v>50</v>
      </c>
      <c r="AA1295" s="1" t="s">
        <v>51</v>
      </c>
      <c r="AB1295" s="1" t="s">
        <v>1775</v>
      </c>
      <c r="AC1295" s="1" t="s">
        <v>37</v>
      </c>
    </row>
    <row r="1296" spans="1:29" hidden="1" x14ac:dyDescent="0.25">
      <c r="A1296" s="1" t="s">
        <v>33</v>
      </c>
      <c r="B1296" s="1" t="s">
        <v>34</v>
      </c>
      <c r="C1296" s="2">
        <v>45443</v>
      </c>
      <c r="D1296" s="1" t="s">
        <v>35</v>
      </c>
      <c r="E1296" s="1" t="s">
        <v>36</v>
      </c>
      <c r="F1296" s="1" t="s">
        <v>37</v>
      </c>
      <c r="G1296" s="1" t="s">
        <v>1776</v>
      </c>
      <c r="H1296" s="1" t="s">
        <v>1777</v>
      </c>
      <c r="I1296" s="3">
        <v>0</v>
      </c>
      <c r="J1296" s="3">
        <v>59803145</v>
      </c>
      <c r="K1296" s="1" t="s">
        <v>40</v>
      </c>
      <c r="L1296" s="1" t="s">
        <v>1751</v>
      </c>
      <c r="M1296" s="1" t="s">
        <v>720</v>
      </c>
      <c r="N1296" s="1" t="s">
        <v>37</v>
      </c>
      <c r="O1296" s="1" t="s">
        <v>43</v>
      </c>
      <c r="P1296" s="1" t="s">
        <v>43</v>
      </c>
      <c r="Q1296" s="1" t="s">
        <v>43</v>
      </c>
      <c r="R1296" s="3">
        <v>0</v>
      </c>
      <c r="S1296" s="1" t="s">
        <v>44</v>
      </c>
      <c r="T1296" s="1" t="s">
        <v>45</v>
      </c>
      <c r="U1296" s="1" t="s">
        <v>1776</v>
      </c>
      <c r="V1296" s="1" t="s">
        <v>46</v>
      </c>
      <c r="W1296" s="1" t="s">
        <v>47</v>
      </c>
      <c r="X1296" s="1" t="s">
        <v>1778</v>
      </c>
      <c r="Y1296" s="1" t="s">
        <v>49</v>
      </c>
      <c r="Z1296" s="1" t="s">
        <v>50</v>
      </c>
      <c r="AA1296" s="1" t="s">
        <v>51</v>
      </c>
      <c r="AB1296" s="1" t="s">
        <v>1778</v>
      </c>
      <c r="AC1296" s="1" t="s">
        <v>37</v>
      </c>
    </row>
    <row r="1297" spans="1:29" hidden="1" x14ac:dyDescent="0.25">
      <c r="A1297" s="1" t="s">
        <v>33</v>
      </c>
      <c r="B1297" s="1" t="s">
        <v>34</v>
      </c>
      <c r="C1297" s="2">
        <v>45443</v>
      </c>
      <c r="D1297" s="1" t="s">
        <v>73</v>
      </c>
      <c r="E1297" s="1" t="s">
        <v>74</v>
      </c>
      <c r="F1297" s="1" t="s">
        <v>37</v>
      </c>
      <c r="G1297" s="1" t="s">
        <v>988</v>
      </c>
      <c r="H1297" s="1" t="s">
        <v>34</v>
      </c>
      <c r="I1297" s="3">
        <v>7119422</v>
      </c>
      <c r="J1297" s="3">
        <v>0</v>
      </c>
      <c r="K1297" s="1" t="s">
        <v>40</v>
      </c>
      <c r="L1297" s="1" t="s">
        <v>1751</v>
      </c>
      <c r="M1297" s="1" t="s">
        <v>720</v>
      </c>
      <c r="N1297" s="1" t="s">
        <v>1323</v>
      </c>
      <c r="O1297" s="1" t="s">
        <v>1324</v>
      </c>
      <c r="P1297" s="1" t="s">
        <v>43</v>
      </c>
      <c r="Q1297" s="1" t="s">
        <v>43</v>
      </c>
      <c r="R1297" s="3">
        <v>0</v>
      </c>
      <c r="S1297" s="1" t="s">
        <v>44</v>
      </c>
      <c r="T1297" s="1" t="s">
        <v>45</v>
      </c>
      <c r="U1297" s="1" t="s">
        <v>988</v>
      </c>
      <c r="V1297" s="1" t="s">
        <v>46</v>
      </c>
      <c r="W1297" s="1" t="s">
        <v>81</v>
      </c>
      <c r="X1297" s="1" t="s">
        <v>1779</v>
      </c>
      <c r="Y1297" s="1" t="s">
        <v>83</v>
      </c>
      <c r="Z1297" s="1" t="s">
        <v>84</v>
      </c>
      <c r="AA1297" s="1" t="s">
        <v>51</v>
      </c>
      <c r="AB1297" s="1" t="s">
        <v>1779</v>
      </c>
      <c r="AC1297" s="1" t="s">
        <v>37</v>
      </c>
    </row>
    <row r="1298" spans="1:29" hidden="1" x14ac:dyDescent="0.25">
      <c r="A1298" s="1" t="s">
        <v>33</v>
      </c>
      <c r="B1298" s="1" t="s">
        <v>34</v>
      </c>
      <c r="C1298" s="2">
        <v>45443</v>
      </c>
      <c r="D1298" s="1" t="s">
        <v>73</v>
      </c>
      <c r="E1298" s="1" t="s">
        <v>74</v>
      </c>
      <c r="F1298" s="1" t="s">
        <v>37</v>
      </c>
      <c r="G1298" s="1" t="s">
        <v>988</v>
      </c>
      <c r="H1298" s="1" t="s">
        <v>34</v>
      </c>
      <c r="I1298" s="3">
        <v>173334</v>
      </c>
      <c r="J1298" s="3">
        <v>0</v>
      </c>
      <c r="K1298" s="1" t="s">
        <v>40</v>
      </c>
      <c r="L1298" s="1" t="s">
        <v>303</v>
      </c>
      <c r="M1298" s="1" t="s">
        <v>304</v>
      </c>
      <c r="N1298" s="1" t="s">
        <v>295</v>
      </c>
      <c r="O1298" s="1" t="s">
        <v>296</v>
      </c>
      <c r="P1298" s="1" t="s">
        <v>43</v>
      </c>
      <c r="Q1298" s="1" t="s">
        <v>43</v>
      </c>
      <c r="R1298" s="3">
        <v>0</v>
      </c>
      <c r="S1298" s="1" t="s">
        <v>44</v>
      </c>
      <c r="T1298" s="1" t="s">
        <v>45</v>
      </c>
      <c r="U1298" s="1" t="s">
        <v>988</v>
      </c>
      <c r="V1298" s="1" t="s">
        <v>46</v>
      </c>
      <c r="W1298" s="1" t="s">
        <v>81</v>
      </c>
      <c r="X1298" s="1" t="s">
        <v>1779</v>
      </c>
      <c r="Y1298" s="1" t="s">
        <v>83</v>
      </c>
      <c r="Z1298" s="1" t="s">
        <v>84</v>
      </c>
      <c r="AA1298" s="1" t="s">
        <v>51</v>
      </c>
      <c r="AB1298" s="1" t="s">
        <v>1779</v>
      </c>
      <c r="AC1298" s="1" t="s">
        <v>37</v>
      </c>
    </row>
    <row r="1299" spans="1:29" hidden="1" x14ac:dyDescent="0.25">
      <c r="A1299" s="1" t="s">
        <v>33</v>
      </c>
      <c r="B1299" s="1" t="s">
        <v>34</v>
      </c>
      <c r="C1299" s="2">
        <v>45443</v>
      </c>
      <c r="D1299" s="1" t="s">
        <v>73</v>
      </c>
      <c r="E1299" s="1" t="s">
        <v>74</v>
      </c>
      <c r="F1299" s="1" t="s">
        <v>37</v>
      </c>
      <c r="G1299" s="1" t="s">
        <v>988</v>
      </c>
      <c r="H1299" s="1" t="s">
        <v>34</v>
      </c>
      <c r="I1299" s="3">
        <v>260000</v>
      </c>
      <c r="J1299" s="3">
        <v>0</v>
      </c>
      <c r="K1299" s="1" t="s">
        <v>40</v>
      </c>
      <c r="L1299" s="1" t="s">
        <v>559</v>
      </c>
      <c r="M1299" s="1" t="s">
        <v>560</v>
      </c>
      <c r="N1299" s="1" t="s">
        <v>79</v>
      </c>
      <c r="O1299" s="1" t="s">
        <v>80</v>
      </c>
      <c r="P1299" s="1" t="s">
        <v>43</v>
      </c>
      <c r="Q1299" s="1" t="s">
        <v>43</v>
      </c>
      <c r="R1299" s="3">
        <v>0</v>
      </c>
      <c r="S1299" s="1" t="s">
        <v>44</v>
      </c>
      <c r="T1299" s="1" t="s">
        <v>45</v>
      </c>
      <c r="U1299" s="1" t="s">
        <v>988</v>
      </c>
      <c r="V1299" s="1" t="s">
        <v>46</v>
      </c>
      <c r="W1299" s="1" t="s">
        <v>81</v>
      </c>
      <c r="X1299" s="1" t="s">
        <v>1779</v>
      </c>
      <c r="Y1299" s="1" t="s">
        <v>83</v>
      </c>
      <c r="Z1299" s="1" t="s">
        <v>84</v>
      </c>
      <c r="AA1299" s="1" t="s">
        <v>51</v>
      </c>
      <c r="AB1299" s="1" t="s">
        <v>1779</v>
      </c>
      <c r="AC1299" s="1" t="s">
        <v>37</v>
      </c>
    </row>
    <row r="1300" spans="1:29" hidden="1" x14ac:dyDescent="0.25">
      <c r="A1300" s="1" t="s">
        <v>33</v>
      </c>
      <c r="B1300" s="1" t="s">
        <v>34</v>
      </c>
      <c r="C1300" s="2">
        <v>45443</v>
      </c>
      <c r="D1300" s="1" t="s">
        <v>73</v>
      </c>
      <c r="E1300" s="1" t="s">
        <v>74</v>
      </c>
      <c r="F1300" s="1" t="s">
        <v>37</v>
      </c>
      <c r="G1300" s="1" t="s">
        <v>988</v>
      </c>
      <c r="H1300" s="1" t="s">
        <v>34</v>
      </c>
      <c r="I1300" s="3">
        <v>650000</v>
      </c>
      <c r="J1300" s="3">
        <v>0</v>
      </c>
      <c r="K1300" s="1" t="s">
        <v>40</v>
      </c>
      <c r="L1300" s="1" t="s">
        <v>470</v>
      </c>
      <c r="M1300" s="1" t="s">
        <v>471</v>
      </c>
      <c r="N1300" s="1" t="s">
        <v>79</v>
      </c>
      <c r="O1300" s="1" t="s">
        <v>80</v>
      </c>
      <c r="P1300" s="1" t="s">
        <v>43</v>
      </c>
      <c r="Q1300" s="1" t="s">
        <v>43</v>
      </c>
      <c r="R1300" s="3">
        <v>0</v>
      </c>
      <c r="S1300" s="1" t="s">
        <v>44</v>
      </c>
      <c r="T1300" s="1" t="s">
        <v>45</v>
      </c>
      <c r="U1300" s="1" t="s">
        <v>988</v>
      </c>
      <c r="V1300" s="1" t="s">
        <v>46</v>
      </c>
      <c r="W1300" s="1" t="s">
        <v>81</v>
      </c>
      <c r="X1300" s="1" t="s">
        <v>1779</v>
      </c>
      <c r="Y1300" s="1" t="s">
        <v>83</v>
      </c>
      <c r="Z1300" s="1" t="s">
        <v>84</v>
      </c>
      <c r="AA1300" s="1" t="s">
        <v>51</v>
      </c>
      <c r="AB1300" s="1" t="s">
        <v>1779</v>
      </c>
      <c r="AC1300" s="1" t="s">
        <v>37</v>
      </c>
    </row>
    <row r="1301" spans="1:29" hidden="1" x14ac:dyDescent="0.25">
      <c r="A1301" s="1" t="s">
        <v>33</v>
      </c>
      <c r="B1301" s="1" t="s">
        <v>34</v>
      </c>
      <c r="C1301" s="2">
        <v>45443</v>
      </c>
      <c r="D1301" s="1" t="s">
        <v>73</v>
      </c>
      <c r="E1301" s="1" t="s">
        <v>74</v>
      </c>
      <c r="F1301" s="1" t="s">
        <v>37</v>
      </c>
      <c r="G1301" s="1" t="s">
        <v>988</v>
      </c>
      <c r="H1301" s="1" t="s">
        <v>34</v>
      </c>
      <c r="I1301" s="3">
        <v>86667</v>
      </c>
      <c r="J1301" s="3">
        <v>0</v>
      </c>
      <c r="K1301" s="1" t="s">
        <v>40</v>
      </c>
      <c r="L1301" s="1" t="s">
        <v>440</v>
      </c>
      <c r="M1301" s="1" t="s">
        <v>441</v>
      </c>
      <c r="N1301" s="1" t="s">
        <v>79</v>
      </c>
      <c r="O1301" s="1" t="s">
        <v>80</v>
      </c>
      <c r="P1301" s="1" t="s">
        <v>43</v>
      </c>
      <c r="Q1301" s="1" t="s">
        <v>43</v>
      </c>
      <c r="R1301" s="3">
        <v>0</v>
      </c>
      <c r="S1301" s="1" t="s">
        <v>44</v>
      </c>
      <c r="T1301" s="1" t="s">
        <v>45</v>
      </c>
      <c r="U1301" s="1" t="s">
        <v>988</v>
      </c>
      <c r="V1301" s="1" t="s">
        <v>46</v>
      </c>
      <c r="W1301" s="1" t="s">
        <v>81</v>
      </c>
      <c r="X1301" s="1" t="s">
        <v>1779</v>
      </c>
      <c r="Y1301" s="1" t="s">
        <v>83</v>
      </c>
      <c r="Z1301" s="1" t="s">
        <v>84</v>
      </c>
      <c r="AA1301" s="1" t="s">
        <v>51</v>
      </c>
      <c r="AB1301" s="1" t="s">
        <v>1779</v>
      </c>
      <c r="AC1301" s="1" t="s">
        <v>37</v>
      </c>
    </row>
    <row r="1302" spans="1:29" hidden="1" x14ac:dyDescent="0.25">
      <c r="A1302" s="1" t="s">
        <v>33</v>
      </c>
      <c r="B1302" s="1" t="s">
        <v>34</v>
      </c>
      <c r="C1302" s="2">
        <v>45443</v>
      </c>
      <c r="D1302" s="1" t="s">
        <v>73</v>
      </c>
      <c r="E1302" s="1" t="s">
        <v>74</v>
      </c>
      <c r="F1302" s="1" t="s">
        <v>37</v>
      </c>
      <c r="G1302" s="1" t="s">
        <v>988</v>
      </c>
      <c r="H1302" s="1" t="s">
        <v>34</v>
      </c>
      <c r="I1302" s="3">
        <v>275939</v>
      </c>
      <c r="J1302" s="3">
        <v>0</v>
      </c>
      <c r="K1302" s="1" t="s">
        <v>40</v>
      </c>
      <c r="L1302" s="1" t="s">
        <v>166</v>
      </c>
      <c r="M1302" s="1" t="s">
        <v>167</v>
      </c>
      <c r="N1302" s="1" t="s">
        <v>79</v>
      </c>
      <c r="O1302" s="1" t="s">
        <v>80</v>
      </c>
      <c r="P1302" s="1" t="s">
        <v>43</v>
      </c>
      <c r="Q1302" s="1" t="s">
        <v>43</v>
      </c>
      <c r="R1302" s="3">
        <v>0</v>
      </c>
      <c r="S1302" s="1" t="s">
        <v>44</v>
      </c>
      <c r="T1302" s="1" t="s">
        <v>45</v>
      </c>
      <c r="U1302" s="1" t="s">
        <v>988</v>
      </c>
      <c r="V1302" s="1" t="s">
        <v>46</v>
      </c>
      <c r="W1302" s="1" t="s">
        <v>81</v>
      </c>
      <c r="X1302" s="1" t="s">
        <v>1779</v>
      </c>
      <c r="Y1302" s="1" t="s">
        <v>83</v>
      </c>
      <c r="Z1302" s="1" t="s">
        <v>84</v>
      </c>
      <c r="AA1302" s="1" t="s">
        <v>51</v>
      </c>
      <c r="AB1302" s="1" t="s">
        <v>1779</v>
      </c>
      <c r="AC1302" s="1" t="s">
        <v>37</v>
      </c>
    </row>
    <row r="1303" spans="1:29" hidden="1" x14ac:dyDescent="0.25">
      <c r="A1303" s="1" t="s">
        <v>33</v>
      </c>
      <c r="B1303" s="1" t="s">
        <v>34</v>
      </c>
      <c r="C1303" s="2">
        <v>45443</v>
      </c>
      <c r="D1303" s="1" t="s">
        <v>73</v>
      </c>
      <c r="E1303" s="1" t="s">
        <v>74</v>
      </c>
      <c r="F1303" s="1" t="s">
        <v>37</v>
      </c>
      <c r="G1303" s="1" t="s">
        <v>988</v>
      </c>
      <c r="H1303" s="1" t="s">
        <v>34</v>
      </c>
      <c r="I1303" s="3">
        <v>43334</v>
      </c>
      <c r="J1303" s="3">
        <v>0</v>
      </c>
      <c r="K1303" s="1" t="s">
        <v>40</v>
      </c>
      <c r="L1303" s="1" t="s">
        <v>354</v>
      </c>
      <c r="M1303" s="1" t="s">
        <v>355</v>
      </c>
      <c r="N1303" s="1" t="s">
        <v>79</v>
      </c>
      <c r="O1303" s="1" t="s">
        <v>80</v>
      </c>
      <c r="P1303" s="1" t="s">
        <v>43</v>
      </c>
      <c r="Q1303" s="1" t="s">
        <v>43</v>
      </c>
      <c r="R1303" s="3">
        <v>0</v>
      </c>
      <c r="S1303" s="1" t="s">
        <v>44</v>
      </c>
      <c r="T1303" s="1" t="s">
        <v>45</v>
      </c>
      <c r="U1303" s="1" t="s">
        <v>988</v>
      </c>
      <c r="V1303" s="1" t="s">
        <v>46</v>
      </c>
      <c r="W1303" s="1" t="s">
        <v>81</v>
      </c>
      <c r="X1303" s="1" t="s">
        <v>1779</v>
      </c>
      <c r="Y1303" s="1" t="s">
        <v>83</v>
      </c>
      <c r="Z1303" s="1" t="s">
        <v>84</v>
      </c>
      <c r="AA1303" s="1" t="s">
        <v>51</v>
      </c>
      <c r="AB1303" s="1" t="s">
        <v>1779</v>
      </c>
      <c r="AC1303" s="1" t="s">
        <v>37</v>
      </c>
    </row>
    <row r="1304" spans="1:29" hidden="1" x14ac:dyDescent="0.25">
      <c r="A1304" s="1" t="s">
        <v>33</v>
      </c>
      <c r="B1304" s="1" t="s">
        <v>34</v>
      </c>
      <c r="C1304" s="2">
        <v>45443</v>
      </c>
      <c r="D1304" s="1" t="s">
        <v>73</v>
      </c>
      <c r="E1304" s="1" t="s">
        <v>74</v>
      </c>
      <c r="F1304" s="1" t="s">
        <v>37</v>
      </c>
      <c r="G1304" s="1" t="s">
        <v>988</v>
      </c>
      <c r="H1304" s="1" t="s">
        <v>34</v>
      </c>
      <c r="I1304" s="3">
        <v>728453</v>
      </c>
      <c r="J1304" s="3">
        <v>0</v>
      </c>
      <c r="K1304" s="1" t="s">
        <v>40</v>
      </c>
      <c r="L1304" s="1" t="s">
        <v>230</v>
      </c>
      <c r="M1304" s="1" t="s">
        <v>231</v>
      </c>
      <c r="N1304" s="1" t="s">
        <v>79</v>
      </c>
      <c r="O1304" s="1" t="s">
        <v>80</v>
      </c>
      <c r="P1304" s="1" t="s">
        <v>43</v>
      </c>
      <c r="Q1304" s="1" t="s">
        <v>43</v>
      </c>
      <c r="R1304" s="3">
        <v>0</v>
      </c>
      <c r="S1304" s="1" t="s">
        <v>44</v>
      </c>
      <c r="T1304" s="1" t="s">
        <v>45</v>
      </c>
      <c r="U1304" s="1" t="s">
        <v>988</v>
      </c>
      <c r="V1304" s="1" t="s">
        <v>46</v>
      </c>
      <c r="W1304" s="1" t="s">
        <v>81</v>
      </c>
      <c r="X1304" s="1" t="s">
        <v>1779</v>
      </c>
      <c r="Y1304" s="1" t="s">
        <v>83</v>
      </c>
      <c r="Z1304" s="1" t="s">
        <v>84</v>
      </c>
      <c r="AA1304" s="1" t="s">
        <v>51</v>
      </c>
      <c r="AB1304" s="1" t="s">
        <v>1779</v>
      </c>
      <c r="AC1304" s="1" t="s">
        <v>37</v>
      </c>
    </row>
    <row r="1305" spans="1:29" hidden="1" x14ac:dyDescent="0.25">
      <c r="A1305" s="1" t="s">
        <v>33</v>
      </c>
      <c r="B1305" s="1" t="s">
        <v>34</v>
      </c>
      <c r="C1305" s="2">
        <v>45443</v>
      </c>
      <c r="D1305" s="1" t="s">
        <v>73</v>
      </c>
      <c r="E1305" s="1" t="s">
        <v>74</v>
      </c>
      <c r="F1305" s="1" t="s">
        <v>37</v>
      </c>
      <c r="G1305" s="1" t="s">
        <v>988</v>
      </c>
      <c r="H1305" s="1" t="s">
        <v>34</v>
      </c>
      <c r="I1305" s="3">
        <v>130000</v>
      </c>
      <c r="J1305" s="3">
        <v>0</v>
      </c>
      <c r="K1305" s="1" t="s">
        <v>40</v>
      </c>
      <c r="L1305" s="1" t="s">
        <v>669</v>
      </c>
      <c r="M1305" s="1" t="s">
        <v>670</v>
      </c>
      <c r="N1305" s="1" t="s">
        <v>79</v>
      </c>
      <c r="O1305" s="1" t="s">
        <v>80</v>
      </c>
      <c r="P1305" s="1" t="s">
        <v>43</v>
      </c>
      <c r="Q1305" s="1" t="s">
        <v>43</v>
      </c>
      <c r="R1305" s="3">
        <v>0</v>
      </c>
      <c r="S1305" s="1" t="s">
        <v>44</v>
      </c>
      <c r="T1305" s="1" t="s">
        <v>45</v>
      </c>
      <c r="U1305" s="1" t="s">
        <v>988</v>
      </c>
      <c r="V1305" s="1" t="s">
        <v>46</v>
      </c>
      <c r="W1305" s="1" t="s">
        <v>81</v>
      </c>
      <c r="X1305" s="1" t="s">
        <v>1779</v>
      </c>
      <c r="Y1305" s="1" t="s">
        <v>83</v>
      </c>
      <c r="Z1305" s="1" t="s">
        <v>84</v>
      </c>
      <c r="AA1305" s="1" t="s">
        <v>51</v>
      </c>
      <c r="AB1305" s="1" t="s">
        <v>1779</v>
      </c>
      <c r="AC1305" s="1" t="s">
        <v>37</v>
      </c>
    </row>
    <row r="1306" spans="1:29" hidden="1" x14ac:dyDescent="0.25">
      <c r="A1306" s="1" t="s">
        <v>33</v>
      </c>
      <c r="B1306" s="1" t="s">
        <v>34</v>
      </c>
      <c r="C1306" s="2">
        <v>45443</v>
      </c>
      <c r="D1306" s="1" t="s">
        <v>73</v>
      </c>
      <c r="E1306" s="1" t="s">
        <v>74</v>
      </c>
      <c r="F1306" s="1" t="s">
        <v>37</v>
      </c>
      <c r="G1306" s="1" t="s">
        <v>988</v>
      </c>
      <c r="H1306" s="1" t="s">
        <v>34</v>
      </c>
      <c r="I1306" s="3">
        <v>650000</v>
      </c>
      <c r="J1306" s="3">
        <v>0</v>
      </c>
      <c r="K1306" s="1" t="s">
        <v>40</v>
      </c>
      <c r="L1306" s="1" t="s">
        <v>125</v>
      </c>
      <c r="M1306" s="1" t="s">
        <v>126</v>
      </c>
      <c r="N1306" s="1" t="s">
        <v>79</v>
      </c>
      <c r="O1306" s="1" t="s">
        <v>80</v>
      </c>
      <c r="P1306" s="1" t="s">
        <v>43</v>
      </c>
      <c r="Q1306" s="1" t="s">
        <v>43</v>
      </c>
      <c r="R1306" s="3">
        <v>0</v>
      </c>
      <c r="S1306" s="1" t="s">
        <v>44</v>
      </c>
      <c r="T1306" s="1" t="s">
        <v>45</v>
      </c>
      <c r="U1306" s="1" t="s">
        <v>988</v>
      </c>
      <c r="V1306" s="1" t="s">
        <v>46</v>
      </c>
      <c r="W1306" s="1" t="s">
        <v>81</v>
      </c>
      <c r="X1306" s="1" t="s">
        <v>1779</v>
      </c>
      <c r="Y1306" s="1" t="s">
        <v>83</v>
      </c>
      <c r="Z1306" s="1" t="s">
        <v>84</v>
      </c>
      <c r="AA1306" s="1" t="s">
        <v>51</v>
      </c>
      <c r="AB1306" s="1" t="s">
        <v>1779</v>
      </c>
      <c r="AC1306" s="1" t="s">
        <v>37</v>
      </c>
    </row>
    <row r="1307" spans="1:29" hidden="1" x14ac:dyDescent="0.25">
      <c r="A1307" s="1" t="s">
        <v>33</v>
      </c>
      <c r="B1307" s="1" t="s">
        <v>34</v>
      </c>
      <c r="C1307" s="2">
        <v>45443</v>
      </c>
      <c r="D1307" s="1" t="s">
        <v>73</v>
      </c>
      <c r="E1307" s="1" t="s">
        <v>74</v>
      </c>
      <c r="F1307" s="1" t="s">
        <v>37</v>
      </c>
      <c r="G1307" s="1" t="s">
        <v>988</v>
      </c>
      <c r="H1307" s="1" t="s">
        <v>34</v>
      </c>
      <c r="I1307" s="3">
        <v>43334</v>
      </c>
      <c r="J1307" s="3">
        <v>0</v>
      </c>
      <c r="K1307" s="1" t="s">
        <v>40</v>
      </c>
      <c r="L1307" s="1" t="s">
        <v>148</v>
      </c>
      <c r="M1307" s="1" t="s">
        <v>149</v>
      </c>
      <c r="N1307" s="1" t="s">
        <v>79</v>
      </c>
      <c r="O1307" s="1" t="s">
        <v>80</v>
      </c>
      <c r="P1307" s="1" t="s">
        <v>43</v>
      </c>
      <c r="Q1307" s="1" t="s">
        <v>43</v>
      </c>
      <c r="R1307" s="3">
        <v>0</v>
      </c>
      <c r="S1307" s="1" t="s">
        <v>44</v>
      </c>
      <c r="T1307" s="1" t="s">
        <v>45</v>
      </c>
      <c r="U1307" s="1" t="s">
        <v>988</v>
      </c>
      <c r="V1307" s="1" t="s">
        <v>46</v>
      </c>
      <c r="W1307" s="1" t="s">
        <v>81</v>
      </c>
      <c r="X1307" s="1" t="s">
        <v>1779</v>
      </c>
      <c r="Y1307" s="1" t="s">
        <v>83</v>
      </c>
      <c r="Z1307" s="1" t="s">
        <v>84</v>
      </c>
      <c r="AA1307" s="1" t="s">
        <v>51</v>
      </c>
      <c r="AB1307" s="1" t="s">
        <v>1779</v>
      </c>
      <c r="AC1307" s="1" t="s">
        <v>37</v>
      </c>
    </row>
    <row r="1308" spans="1:29" hidden="1" x14ac:dyDescent="0.25">
      <c r="A1308" s="1" t="s">
        <v>33</v>
      </c>
      <c r="B1308" s="1" t="s">
        <v>34</v>
      </c>
      <c r="C1308" s="2">
        <v>45443</v>
      </c>
      <c r="D1308" s="1" t="s">
        <v>73</v>
      </c>
      <c r="E1308" s="1" t="s">
        <v>74</v>
      </c>
      <c r="F1308" s="1" t="s">
        <v>37</v>
      </c>
      <c r="G1308" s="1" t="s">
        <v>988</v>
      </c>
      <c r="H1308" s="1" t="s">
        <v>34</v>
      </c>
      <c r="I1308" s="3">
        <v>650000</v>
      </c>
      <c r="J1308" s="3">
        <v>0</v>
      </c>
      <c r="K1308" s="1" t="s">
        <v>40</v>
      </c>
      <c r="L1308" s="1" t="s">
        <v>601</v>
      </c>
      <c r="M1308" s="1" t="s">
        <v>602</v>
      </c>
      <c r="N1308" s="1" t="s">
        <v>79</v>
      </c>
      <c r="O1308" s="1" t="s">
        <v>80</v>
      </c>
      <c r="P1308" s="1" t="s">
        <v>43</v>
      </c>
      <c r="Q1308" s="1" t="s">
        <v>43</v>
      </c>
      <c r="R1308" s="3">
        <v>0</v>
      </c>
      <c r="S1308" s="1" t="s">
        <v>44</v>
      </c>
      <c r="T1308" s="1" t="s">
        <v>45</v>
      </c>
      <c r="U1308" s="1" t="s">
        <v>988</v>
      </c>
      <c r="V1308" s="1" t="s">
        <v>46</v>
      </c>
      <c r="W1308" s="1" t="s">
        <v>81</v>
      </c>
      <c r="X1308" s="1" t="s">
        <v>1779</v>
      </c>
      <c r="Y1308" s="1" t="s">
        <v>83</v>
      </c>
      <c r="Z1308" s="1" t="s">
        <v>84</v>
      </c>
      <c r="AA1308" s="1" t="s">
        <v>51</v>
      </c>
      <c r="AB1308" s="1" t="s">
        <v>1779</v>
      </c>
      <c r="AC1308" s="1" t="s">
        <v>37</v>
      </c>
    </row>
    <row r="1309" spans="1:29" hidden="1" x14ac:dyDescent="0.25">
      <c r="A1309" s="1" t="s">
        <v>33</v>
      </c>
      <c r="B1309" s="1" t="s">
        <v>34</v>
      </c>
      <c r="C1309" s="2">
        <v>45443</v>
      </c>
      <c r="D1309" s="1" t="s">
        <v>73</v>
      </c>
      <c r="E1309" s="1" t="s">
        <v>74</v>
      </c>
      <c r="F1309" s="1" t="s">
        <v>37</v>
      </c>
      <c r="G1309" s="1" t="s">
        <v>988</v>
      </c>
      <c r="H1309" s="1" t="s">
        <v>34</v>
      </c>
      <c r="I1309" s="3">
        <v>478324</v>
      </c>
      <c r="J1309" s="3">
        <v>0</v>
      </c>
      <c r="K1309" s="1" t="s">
        <v>40</v>
      </c>
      <c r="L1309" s="1" t="s">
        <v>152</v>
      </c>
      <c r="M1309" s="1" t="s">
        <v>153</v>
      </c>
      <c r="N1309" s="1" t="s">
        <v>79</v>
      </c>
      <c r="O1309" s="1" t="s">
        <v>80</v>
      </c>
      <c r="P1309" s="1" t="s">
        <v>43</v>
      </c>
      <c r="Q1309" s="1" t="s">
        <v>43</v>
      </c>
      <c r="R1309" s="3">
        <v>0</v>
      </c>
      <c r="S1309" s="1" t="s">
        <v>44</v>
      </c>
      <c r="T1309" s="1" t="s">
        <v>45</v>
      </c>
      <c r="U1309" s="1" t="s">
        <v>988</v>
      </c>
      <c r="V1309" s="1" t="s">
        <v>46</v>
      </c>
      <c r="W1309" s="1" t="s">
        <v>81</v>
      </c>
      <c r="X1309" s="1" t="s">
        <v>1779</v>
      </c>
      <c r="Y1309" s="1" t="s">
        <v>83</v>
      </c>
      <c r="Z1309" s="1" t="s">
        <v>84</v>
      </c>
      <c r="AA1309" s="1" t="s">
        <v>51</v>
      </c>
      <c r="AB1309" s="1" t="s">
        <v>1779</v>
      </c>
      <c r="AC1309" s="1" t="s">
        <v>37</v>
      </c>
    </row>
    <row r="1310" spans="1:29" hidden="1" x14ac:dyDescent="0.25">
      <c r="A1310" s="1" t="s">
        <v>33</v>
      </c>
      <c r="B1310" s="1" t="s">
        <v>34</v>
      </c>
      <c r="C1310" s="2">
        <v>45443</v>
      </c>
      <c r="D1310" s="1" t="s">
        <v>73</v>
      </c>
      <c r="E1310" s="1" t="s">
        <v>74</v>
      </c>
      <c r="F1310" s="1" t="s">
        <v>37</v>
      </c>
      <c r="G1310" s="1" t="s">
        <v>988</v>
      </c>
      <c r="H1310" s="1" t="s">
        <v>34</v>
      </c>
      <c r="I1310" s="3">
        <v>346578</v>
      </c>
      <c r="J1310" s="3">
        <v>0</v>
      </c>
      <c r="K1310" s="1" t="s">
        <v>40</v>
      </c>
      <c r="L1310" s="1" t="s">
        <v>1610</v>
      </c>
      <c r="M1310" s="1" t="s">
        <v>1611</v>
      </c>
      <c r="N1310" s="1" t="s">
        <v>1075</v>
      </c>
      <c r="O1310" s="1" t="s">
        <v>1076</v>
      </c>
      <c r="P1310" s="1" t="s">
        <v>43</v>
      </c>
      <c r="Q1310" s="1" t="s">
        <v>43</v>
      </c>
      <c r="R1310" s="3">
        <v>0</v>
      </c>
      <c r="S1310" s="1" t="s">
        <v>44</v>
      </c>
      <c r="T1310" s="1" t="s">
        <v>45</v>
      </c>
      <c r="U1310" s="1" t="s">
        <v>988</v>
      </c>
      <c r="V1310" s="1" t="s">
        <v>46</v>
      </c>
      <c r="W1310" s="1" t="s">
        <v>81</v>
      </c>
      <c r="X1310" s="1" t="s">
        <v>1779</v>
      </c>
      <c r="Y1310" s="1" t="s">
        <v>83</v>
      </c>
      <c r="Z1310" s="1" t="s">
        <v>84</v>
      </c>
      <c r="AA1310" s="1" t="s">
        <v>51</v>
      </c>
      <c r="AB1310" s="1" t="s">
        <v>1779</v>
      </c>
      <c r="AC1310" s="1" t="s">
        <v>37</v>
      </c>
    </row>
    <row r="1311" spans="1:29" hidden="1" x14ac:dyDescent="0.25">
      <c r="A1311" s="1" t="s">
        <v>33</v>
      </c>
      <c r="B1311" s="1" t="s">
        <v>34</v>
      </c>
      <c r="C1311" s="2">
        <v>45443</v>
      </c>
      <c r="D1311" s="1" t="s">
        <v>73</v>
      </c>
      <c r="E1311" s="1" t="s">
        <v>74</v>
      </c>
      <c r="F1311" s="1" t="s">
        <v>37</v>
      </c>
      <c r="G1311" s="1" t="s">
        <v>988</v>
      </c>
      <c r="H1311" s="1" t="s">
        <v>34</v>
      </c>
      <c r="I1311" s="3">
        <v>7594050</v>
      </c>
      <c r="J1311" s="3">
        <v>0</v>
      </c>
      <c r="K1311" s="1" t="s">
        <v>40</v>
      </c>
      <c r="L1311" s="1" t="s">
        <v>1751</v>
      </c>
      <c r="M1311" s="1" t="s">
        <v>720</v>
      </c>
      <c r="N1311" s="1" t="s">
        <v>1323</v>
      </c>
      <c r="O1311" s="1" t="s">
        <v>1324</v>
      </c>
      <c r="P1311" s="1" t="s">
        <v>43</v>
      </c>
      <c r="Q1311" s="1" t="s">
        <v>43</v>
      </c>
      <c r="R1311" s="3">
        <v>0</v>
      </c>
      <c r="S1311" s="1" t="s">
        <v>44</v>
      </c>
      <c r="T1311" s="1" t="s">
        <v>45</v>
      </c>
      <c r="U1311" s="1" t="s">
        <v>988</v>
      </c>
      <c r="V1311" s="1" t="s">
        <v>46</v>
      </c>
      <c r="W1311" s="1" t="s">
        <v>81</v>
      </c>
      <c r="X1311" s="1" t="s">
        <v>1779</v>
      </c>
      <c r="Y1311" s="1" t="s">
        <v>83</v>
      </c>
      <c r="Z1311" s="1" t="s">
        <v>84</v>
      </c>
      <c r="AA1311" s="1" t="s">
        <v>51</v>
      </c>
      <c r="AB1311" s="1" t="s">
        <v>1779</v>
      </c>
      <c r="AC1311" s="1" t="s">
        <v>37</v>
      </c>
    </row>
    <row r="1312" spans="1:29" hidden="1" x14ac:dyDescent="0.25">
      <c r="A1312" s="1" t="s">
        <v>33</v>
      </c>
      <c r="B1312" s="1" t="s">
        <v>34</v>
      </c>
      <c r="C1312" s="2">
        <v>45443</v>
      </c>
      <c r="D1312" s="1" t="s">
        <v>73</v>
      </c>
      <c r="E1312" s="1" t="s">
        <v>74</v>
      </c>
      <c r="F1312" s="1" t="s">
        <v>37</v>
      </c>
      <c r="G1312" s="1" t="s">
        <v>988</v>
      </c>
      <c r="H1312" s="1" t="s">
        <v>34</v>
      </c>
      <c r="I1312" s="3">
        <v>693334</v>
      </c>
      <c r="J1312" s="3">
        <v>0</v>
      </c>
      <c r="K1312" s="1" t="s">
        <v>40</v>
      </c>
      <c r="L1312" s="1" t="s">
        <v>303</v>
      </c>
      <c r="M1312" s="1" t="s">
        <v>304</v>
      </c>
      <c r="N1312" s="1" t="s">
        <v>295</v>
      </c>
      <c r="O1312" s="1" t="s">
        <v>296</v>
      </c>
      <c r="P1312" s="1" t="s">
        <v>43</v>
      </c>
      <c r="Q1312" s="1" t="s">
        <v>43</v>
      </c>
      <c r="R1312" s="3">
        <v>0</v>
      </c>
      <c r="S1312" s="1" t="s">
        <v>44</v>
      </c>
      <c r="T1312" s="1" t="s">
        <v>45</v>
      </c>
      <c r="U1312" s="1" t="s">
        <v>988</v>
      </c>
      <c r="V1312" s="1" t="s">
        <v>46</v>
      </c>
      <c r="W1312" s="1" t="s">
        <v>81</v>
      </c>
      <c r="X1312" s="1" t="s">
        <v>1779</v>
      </c>
      <c r="Y1312" s="1" t="s">
        <v>83</v>
      </c>
      <c r="Z1312" s="1" t="s">
        <v>84</v>
      </c>
      <c r="AA1312" s="1" t="s">
        <v>51</v>
      </c>
      <c r="AB1312" s="1" t="s">
        <v>1779</v>
      </c>
      <c r="AC1312" s="1" t="s">
        <v>37</v>
      </c>
    </row>
    <row r="1313" spans="1:29" hidden="1" x14ac:dyDescent="0.25">
      <c r="A1313" s="1" t="s">
        <v>33</v>
      </c>
      <c r="B1313" s="1" t="s">
        <v>34</v>
      </c>
      <c r="C1313" s="2">
        <v>45443</v>
      </c>
      <c r="D1313" s="1" t="s">
        <v>73</v>
      </c>
      <c r="E1313" s="1" t="s">
        <v>74</v>
      </c>
      <c r="F1313" s="1" t="s">
        <v>37</v>
      </c>
      <c r="G1313" s="1" t="s">
        <v>988</v>
      </c>
      <c r="H1313" s="1" t="s">
        <v>34</v>
      </c>
      <c r="I1313" s="3">
        <v>430218</v>
      </c>
      <c r="J1313" s="3">
        <v>0</v>
      </c>
      <c r="K1313" s="1" t="s">
        <v>40</v>
      </c>
      <c r="L1313" s="1" t="s">
        <v>359</v>
      </c>
      <c r="M1313" s="1" t="s">
        <v>360</v>
      </c>
      <c r="N1313" s="1" t="s">
        <v>422</v>
      </c>
      <c r="O1313" s="1" t="s">
        <v>423</v>
      </c>
      <c r="P1313" s="1" t="s">
        <v>43</v>
      </c>
      <c r="Q1313" s="1" t="s">
        <v>43</v>
      </c>
      <c r="R1313" s="3">
        <v>0</v>
      </c>
      <c r="S1313" s="1" t="s">
        <v>44</v>
      </c>
      <c r="T1313" s="1" t="s">
        <v>45</v>
      </c>
      <c r="U1313" s="1" t="s">
        <v>988</v>
      </c>
      <c r="V1313" s="1" t="s">
        <v>46</v>
      </c>
      <c r="W1313" s="1" t="s">
        <v>81</v>
      </c>
      <c r="X1313" s="1" t="s">
        <v>1779</v>
      </c>
      <c r="Y1313" s="1" t="s">
        <v>83</v>
      </c>
      <c r="Z1313" s="1" t="s">
        <v>84</v>
      </c>
      <c r="AA1313" s="1" t="s">
        <v>51</v>
      </c>
      <c r="AB1313" s="1" t="s">
        <v>1779</v>
      </c>
      <c r="AC1313" s="1" t="s">
        <v>37</v>
      </c>
    </row>
    <row r="1314" spans="1:29" hidden="1" x14ac:dyDescent="0.25">
      <c r="A1314" s="1" t="s">
        <v>33</v>
      </c>
      <c r="B1314" s="1" t="s">
        <v>34</v>
      </c>
      <c r="C1314" s="2">
        <v>45443</v>
      </c>
      <c r="D1314" s="1" t="s">
        <v>73</v>
      </c>
      <c r="E1314" s="1" t="s">
        <v>74</v>
      </c>
      <c r="F1314" s="1" t="s">
        <v>37</v>
      </c>
      <c r="G1314" s="1" t="s">
        <v>988</v>
      </c>
      <c r="H1314" s="1" t="s">
        <v>34</v>
      </c>
      <c r="I1314" s="3">
        <v>520001</v>
      </c>
      <c r="J1314" s="3">
        <v>0</v>
      </c>
      <c r="K1314" s="1" t="s">
        <v>40</v>
      </c>
      <c r="L1314" s="1" t="s">
        <v>470</v>
      </c>
      <c r="M1314" s="1" t="s">
        <v>471</v>
      </c>
      <c r="N1314" s="1" t="s">
        <v>79</v>
      </c>
      <c r="O1314" s="1" t="s">
        <v>80</v>
      </c>
      <c r="P1314" s="1" t="s">
        <v>43</v>
      </c>
      <c r="Q1314" s="1" t="s">
        <v>43</v>
      </c>
      <c r="R1314" s="3">
        <v>0</v>
      </c>
      <c r="S1314" s="1" t="s">
        <v>44</v>
      </c>
      <c r="T1314" s="1" t="s">
        <v>45</v>
      </c>
      <c r="U1314" s="1" t="s">
        <v>988</v>
      </c>
      <c r="V1314" s="1" t="s">
        <v>46</v>
      </c>
      <c r="W1314" s="1" t="s">
        <v>81</v>
      </c>
      <c r="X1314" s="1" t="s">
        <v>1779</v>
      </c>
      <c r="Y1314" s="1" t="s">
        <v>83</v>
      </c>
      <c r="Z1314" s="1" t="s">
        <v>84</v>
      </c>
      <c r="AA1314" s="1" t="s">
        <v>51</v>
      </c>
      <c r="AB1314" s="1" t="s">
        <v>1779</v>
      </c>
      <c r="AC1314" s="1" t="s">
        <v>37</v>
      </c>
    </row>
    <row r="1315" spans="1:29" hidden="1" x14ac:dyDescent="0.25">
      <c r="A1315" s="1" t="s">
        <v>33</v>
      </c>
      <c r="B1315" s="1" t="s">
        <v>34</v>
      </c>
      <c r="C1315" s="2">
        <v>45443</v>
      </c>
      <c r="D1315" s="1" t="s">
        <v>73</v>
      </c>
      <c r="E1315" s="1" t="s">
        <v>74</v>
      </c>
      <c r="F1315" s="1" t="s">
        <v>37</v>
      </c>
      <c r="G1315" s="1" t="s">
        <v>988</v>
      </c>
      <c r="H1315" s="1" t="s">
        <v>34</v>
      </c>
      <c r="I1315" s="3">
        <v>43334</v>
      </c>
      <c r="J1315" s="3">
        <v>0</v>
      </c>
      <c r="K1315" s="1" t="s">
        <v>40</v>
      </c>
      <c r="L1315" s="1" t="s">
        <v>729</v>
      </c>
      <c r="M1315" s="1" t="s">
        <v>730</v>
      </c>
      <c r="N1315" s="1" t="s">
        <v>79</v>
      </c>
      <c r="O1315" s="1" t="s">
        <v>80</v>
      </c>
      <c r="P1315" s="1" t="s">
        <v>43</v>
      </c>
      <c r="Q1315" s="1" t="s">
        <v>43</v>
      </c>
      <c r="R1315" s="3">
        <v>0</v>
      </c>
      <c r="S1315" s="1" t="s">
        <v>44</v>
      </c>
      <c r="T1315" s="1" t="s">
        <v>45</v>
      </c>
      <c r="U1315" s="1" t="s">
        <v>988</v>
      </c>
      <c r="V1315" s="1" t="s">
        <v>46</v>
      </c>
      <c r="W1315" s="1" t="s">
        <v>81</v>
      </c>
      <c r="X1315" s="1" t="s">
        <v>1779</v>
      </c>
      <c r="Y1315" s="1" t="s">
        <v>83</v>
      </c>
      <c r="Z1315" s="1" t="s">
        <v>84</v>
      </c>
      <c r="AA1315" s="1" t="s">
        <v>51</v>
      </c>
      <c r="AB1315" s="1" t="s">
        <v>1779</v>
      </c>
      <c r="AC1315" s="1" t="s">
        <v>37</v>
      </c>
    </row>
    <row r="1316" spans="1:29" hidden="1" x14ac:dyDescent="0.25">
      <c r="A1316" s="1" t="s">
        <v>33</v>
      </c>
      <c r="B1316" s="1" t="s">
        <v>34</v>
      </c>
      <c r="C1316" s="2">
        <v>45443</v>
      </c>
      <c r="D1316" s="1" t="s">
        <v>73</v>
      </c>
      <c r="E1316" s="1" t="s">
        <v>74</v>
      </c>
      <c r="F1316" s="1" t="s">
        <v>37</v>
      </c>
      <c r="G1316" s="1" t="s">
        <v>988</v>
      </c>
      <c r="H1316" s="1" t="s">
        <v>34</v>
      </c>
      <c r="I1316" s="3">
        <v>433334</v>
      </c>
      <c r="J1316" s="3">
        <v>0</v>
      </c>
      <c r="K1316" s="1" t="s">
        <v>40</v>
      </c>
      <c r="L1316" s="1" t="s">
        <v>377</v>
      </c>
      <c r="M1316" s="1" t="s">
        <v>378</v>
      </c>
      <c r="N1316" s="1" t="s">
        <v>79</v>
      </c>
      <c r="O1316" s="1" t="s">
        <v>80</v>
      </c>
      <c r="P1316" s="1" t="s">
        <v>43</v>
      </c>
      <c r="Q1316" s="1" t="s">
        <v>43</v>
      </c>
      <c r="R1316" s="3">
        <v>0</v>
      </c>
      <c r="S1316" s="1" t="s">
        <v>44</v>
      </c>
      <c r="T1316" s="1" t="s">
        <v>45</v>
      </c>
      <c r="U1316" s="1" t="s">
        <v>988</v>
      </c>
      <c r="V1316" s="1" t="s">
        <v>46</v>
      </c>
      <c r="W1316" s="1" t="s">
        <v>81</v>
      </c>
      <c r="X1316" s="1" t="s">
        <v>1779</v>
      </c>
      <c r="Y1316" s="1" t="s">
        <v>83</v>
      </c>
      <c r="Z1316" s="1" t="s">
        <v>84</v>
      </c>
      <c r="AA1316" s="1" t="s">
        <v>51</v>
      </c>
      <c r="AB1316" s="1" t="s">
        <v>1779</v>
      </c>
      <c r="AC1316" s="1" t="s">
        <v>37</v>
      </c>
    </row>
    <row r="1317" spans="1:29" hidden="1" x14ac:dyDescent="0.25">
      <c r="A1317" s="1" t="s">
        <v>33</v>
      </c>
      <c r="B1317" s="1" t="s">
        <v>34</v>
      </c>
      <c r="C1317" s="2">
        <v>45443</v>
      </c>
      <c r="D1317" s="1" t="s">
        <v>73</v>
      </c>
      <c r="E1317" s="1" t="s">
        <v>74</v>
      </c>
      <c r="F1317" s="1" t="s">
        <v>37</v>
      </c>
      <c r="G1317" s="1" t="s">
        <v>988</v>
      </c>
      <c r="H1317" s="1" t="s">
        <v>34</v>
      </c>
      <c r="I1317" s="3">
        <v>50573</v>
      </c>
      <c r="J1317" s="3">
        <v>0</v>
      </c>
      <c r="K1317" s="1" t="s">
        <v>40</v>
      </c>
      <c r="L1317" s="1" t="s">
        <v>553</v>
      </c>
      <c r="M1317" s="1" t="s">
        <v>554</v>
      </c>
      <c r="N1317" s="1" t="s">
        <v>79</v>
      </c>
      <c r="O1317" s="1" t="s">
        <v>80</v>
      </c>
      <c r="P1317" s="1" t="s">
        <v>43</v>
      </c>
      <c r="Q1317" s="1" t="s">
        <v>43</v>
      </c>
      <c r="R1317" s="3">
        <v>0</v>
      </c>
      <c r="S1317" s="1" t="s">
        <v>44</v>
      </c>
      <c r="T1317" s="1" t="s">
        <v>45</v>
      </c>
      <c r="U1317" s="1" t="s">
        <v>988</v>
      </c>
      <c r="V1317" s="1" t="s">
        <v>46</v>
      </c>
      <c r="W1317" s="1" t="s">
        <v>81</v>
      </c>
      <c r="X1317" s="1" t="s">
        <v>1779</v>
      </c>
      <c r="Y1317" s="1" t="s">
        <v>83</v>
      </c>
      <c r="Z1317" s="1" t="s">
        <v>84</v>
      </c>
      <c r="AA1317" s="1" t="s">
        <v>51</v>
      </c>
      <c r="AB1317" s="1" t="s">
        <v>1779</v>
      </c>
      <c r="AC1317" s="1" t="s">
        <v>37</v>
      </c>
    </row>
    <row r="1318" spans="1:29" hidden="1" x14ac:dyDescent="0.25">
      <c r="A1318" s="1" t="s">
        <v>33</v>
      </c>
      <c r="B1318" s="1" t="s">
        <v>34</v>
      </c>
      <c r="C1318" s="2">
        <v>45443</v>
      </c>
      <c r="D1318" s="1" t="s">
        <v>73</v>
      </c>
      <c r="E1318" s="1" t="s">
        <v>74</v>
      </c>
      <c r="F1318" s="1" t="s">
        <v>37</v>
      </c>
      <c r="G1318" s="1" t="s">
        <v>988</v>
      </c>
      <c r="H1318" s="1" t="s">
        <v>34</v>
      </c>
      <c r="I1318" s="3">
        <v>43334</v>
      </c>
      <c r="J1318" s="3">
        <v>0</v>
      </c>
      <c r="K1318" s="1" t="s">
        <v>40</v>
      </c>
      <c r="L1318" s="1" t="s">
        <v>133</v>
      </c>
      <c r="M1318" s="1" t="s">
        <v>134</v>
      </c>
      <c r="N1318" s="1" t="s">
        <v>79</v>
      </c>
      <c r="O1318" s="1" t="s">
        <v>80</v>
      </c>
      <c r="P1318" s="1" t="s">
        <v>43</v>
      </c>
      <c r="Q1318" s="1" t="s">
        <v>43</v>
      </c>
      <c r="R1318" s="3">
        <v>0</v>
      </c>
      <c r="S1318" s="1" t="s">
        <v>44</v>
      </c>
      <c r="T1318" s="1" t="s">
        <v>45</v>
      </c>
      <c r="U1318" s="1" t="s">
        <v>988</v>
      </c>
      <c r="V1318" s="1" t="s">
        <v>46</v>
      </c>
      <c r="W1318" s="1" t="s">
        <v>81</v>
      </c>
      <c r="X1318" s="1" t="s">
        <v>1779</v>
      </c>
      <c r="Y1318" s="1" t="s">
        <v>83</v>
      </c>
      <c r="Z1318" s="1" t="s">
        <v>84</v>
      </c>
      <c r="AA1318" s="1" t="s">
        <v>51</v>
      </c>
      <c r="AB1318" s="1" t="s">
        <v>1779</v>
      </c>
      <c r="AC1318" s="1" t="s">
        <v>37</v>
      </c>
    </row>
    <row r="1319" spans="1:29" hidden="1" x14ac:dyDescent="0.25">
      <c r="A1319" s="1" t="s">
        <v>33</v>
      </c>
      <c r="B1319" s="1" t="s">
        <v>34</v>
      </c>
      <c r="C1319" s="2">
        <v>45443</v>
      </c>
      <c r="D1319" s="1" t="s">
        <v>73</v>
      </c>
      <c r="E1319" s="1" t="s">
        <v>74</v>
      </c>
      <c r="F1319" s="1" t="s">
        <v>37</v>
      </c>
      <c r="G1319" s="1" t="s">
        <v>988</v>
      </c>
      <c r="H1319" s="1" t="s">
        <v>34</v>
      </c>
      <c r="I1319" s="3">
        <v>606667</v>
      </c>
      <c r="J1319" s="3">
        <v>0</v>
      </c>
      <c r="K1319" s="1" t="s">
        <v>40</v>
      </c>
      <c r="L1319" s="1" t="s">
        <v>125</v>
      </c>
      <c r="M1319" s="1" t="s">
        <v>126</v>
      </c>
      <c r="N1319" s="1" t="s">
        <v>79</v>
      </c>
      <c r="O1319" s="1" t="s">
        <v>80</v>
      </c>
      <c r="P1319" s="1" t="s">
        <v>43</v>
      </c>
      <c r="Q1319" s="1" t="s">
        <v>43</v>
      </c>
      <c r="R1319" s="3">
        <v>0</v>
      </c>
      <c r="S1319" s="1" t="s">
        <v>44</v>
      </c>
      <c r="T1319" s="1" t="s">
        <v>45</v>
      </c>
      <c r="U1319" s="1" t="s">
        <v>988</v>
      </c>
      <c r="V1319" s="1" t="s">
        <v>46</v>
      </c>
      <c r="W1319" s="1" t="s">
        <v>81</v>
      </c>
      <c r="X1319" s="1" t="s">
        <v>1779</v>
      </c>
      <c r="Y1319" s="1" t="s">
        <v>83</v>
      </c>
      <c r="Z1319" s="1" t="s">
        <v>84</v>
      </c>
      <c r="AA1319" s="1" t="s">
        <v>51</v>
      </c>
      <c r="AB1319" s="1" t="s">
        <v>1779</v>
      </c>
      <c r="AC1319" s="1" t="s">
        <v>37</v>
      </c>
    </row>
    <row r="1320" spans="1:29" hidden="1" x14ac:dyDescent="0.25">
      <c r="A1320" s="1" t="s">
        <v>33</v>
      </c>
      <c r="B1320" s="1" t="s">
        <v>34</v>
      </c>
      <c r="C1320" s="2">
        <v>45443</v>
      </c>
      <c r="D1320" s="1" t="s">
        <v>73</v>
      </c>
      <c r="E1320" s="1" t="s">
        <v>74</v>
      </c>
      <c r="F1320" s="1" t="s">
        <v>37</v>
      </c>
      <c r="G1320" s="1" t="s">
        <v>988</v>
      </c>
      <c r="H1320" s="1" t="s">
        <v>34</v>
      </c>
      <c r="I1320" s="3">
        <v>86667</v>
      </c>
      <c r="J1320" s="3">
        <v>0</v>
      </c>
      <c r="K1320" s="1" t="s">
        <v>40</v>
      </c>
      <c r="L1320" s="1" t="s">
        <v>1780</v>
      </c>
      <c r="M1320" s="1" t="s">
        <v>664</v>
      </c>
      <c r="N1320" s="1" t="s">
        <v>79</v>
      </c>
      <c r="O1320" s="1" t="s">
        <v>80</v>
      </c>
      <c r="P1320" s="1" t="s">
        <v>43</v>
      </c>
      <c r="Q1320" s="1" t="s">
        <v>43</v>
      </c>
      <c r="R1320" s="3">
        <v>0</v>
      </c>
      <c r="S1320" s="1" t="s">
        <v>44</v>
      </c>
      <c r="T1320" s="1" t="s">
        <v>45</v>
      </c>
      <c r="U1320" s="1" t="s">
        <v>988</v>
      </c>
      <c r="V1320" s="1" t="s">
        <v>46</v>
      </c>
      <c r="W1320" s="1" t="s">
        <v>81</v>
      </c>
      <c r="X1320" s="1" t="s">
        <v>1779</v>
      </c>
      <c r="Y1320" s="1" t="s">
        <v>83</v>
      </c>
      <c r="Z1320" s="1" t="s">
        <v>84</v>
      </c>
      <c r="AA1320" s="1" t="s">
        <v>51</v>
      </c>
      <c r="AB1320" s="1" t="s">
        <v>1779</v>
      </c>
      <c r="AC1320" s="1" t="s">
        <v>37</v>
      </c>
    </row>
    <row r="1321" spans="1:29" hidden="1" x14ac:dyDescent="0.25">
      <c r="A1321" s="1" t="s">
        <v>33</v>
      </c>
      <c r="B1321" s="1" t="s">
        <v>34</v>
      </c>
      <c r="C1321" s="2">
        <v>45443</v>
      </c>
      <c r="D1321" s="1" t="s">
        <v>73</v>
      </c>
      <c r="E1321" s="1" t="s">
        <v>74</v>
      </c>
      <c r="F1321" s="1" t="s">
        <v>37</v>
      </c>
      <c r="G1321" s="1" t="s">
        <v>988</v>
      </c>
      <c r="H1321" s="1" t="s">
        <v>34</v>
      </c>
      <c r="I1321" s="3">
        <v>43334</v>
      </c>
      <c r="J1321" s="3">
        <v>0</v>
      </c>
      <c r="K1321" s="1" t="s">
        <v>40</v>
      </c>
      <c r="L1321" s="1" t="s">
        <v>115</v>
      </c>
      <c r="M1321" s="1" t="s">
        <v>116</v>
      </c>
      <c r="N1321" s="1" t="s">
        <v>79</v>
      </c>
      <c r="O1321" s="1" t="s">
        <v>80</v>
      </c>
      <c r="P1321" s="1" t="s">
        <v>43</v>
      </c>
      <c r="Q1321" s="1" t="s">
        <v>43</v>
      </c>
      <c r="R1321" s="3">
        <v>0</v>
      </c>
      <c r="S1321" s="1" t="s">
        <v>44</v>
      </c>
      <c r="T1321" s="1" t="s">
        <v>45</v>
      </c>
      <c r="U1321" s="1" t="s">
        <v>988</v>
      </c>
      <c r="V1321" s="1" t="s">
        <v>46</v>
      </c>
      <c r="W1321" s="1" t="s">
        <v>81</v>
      </c>
      <c r="X1321" s="1" t="s">
        <v>1779</v>
      </c>
      <c r="Y1321" s="1" t="s">
        <v>83</v>
      </c>
      <c r="Z1321" s="1" t="s">
        <v>84</v>
      </c>
      <c r="AA1321" s="1" t="s">
        <v>51</v>
      </c>
      <c r="AB1321" s="1" t="s">
        <v>1779</v>
      </c>
      <c r="AC1321" s="1" t="s">
        <v>37</v>
      </c>
    </row>
    <row r="1322" spans="1:29" hidden="1" x14ac:dyDescent="0.25">
      <c r="A1322" s="1" t="s">
        <v>33</v>
      </c>
      <c r="B1322" s="1" t="s">
        <v>34</v>
      </c>
      <c r="C1322" s="2">
        <v>45443</v>
      </c>
      <c r="D1322" s="1" t="s">
        <v>73</v>
      </c>
      <c r="E1322" s="1" t="s">
        <v>74</v>
      </c>
      <c r="F1322" s="1" t="s">
        <v>37</v>
      </c>
      <c r="G1322" s="1" t="s">
        <v>988</v>
      </c>
      <c r="H1322" s="1" t="s">
        <v>34</v>
      </c>
      <c r="I1322" s="3">
        <v>650000</v>
      </c>
      <c r="J1322" s="3">
        <v>0</v>
      </c>
      <c r="K1322" s="1" t="s">
        <v>40</v>
      </c>
      <c r="L1322" s="1" t="s">
        <v>601</v>
      </c>
      <c r="M1322" s="1" t="s">
        <v>602</v>
      </c>
      <c r="N1322" s="1" t="s">
        <v>79</v>
      </c>
      <c r="O1322" s="1" t="s">
        <v>80</v>
      </c>
      <c r="P1322" s="1" t="s">
        <v>43</v>
      </c>
      <c r="Q1322" s="1" t="s">
        <v>43</v>
      </c>
      <c r="R1322" s="3">
        <v>0</v>
      </c>
      <c r="S1322" s="1" t="s">
        <v>44</v>
      </c>
      <c r="T1322" s="1" t="s">
        <v>45</v>
      </c>
      <c r="U1322" s="1" t="s">
        <v>988</v>
      </c>
      <c r="V1322" s="1" t="s">
        <v>46</v>
      </c>
      <c r="W1322" s="1" t="s">
        <v>81</v>
      </c>
      <c r="X1322" s="1" t="s">
        <v>1779</v>
      </c>
      <c r="Y1322" s="1" t="s">
        <v>83</v>
      </c>
      <c r="Z1322" s="1" t="s">
        <v>84</v>
      </c>
      <c r="AA1322" s="1" t="s">
        <v>51</v>
      </c>
      <c r="AB1322" s="1" t="s">
        <v>1779</v>
      </c>
      <c r="AC1322" s="1" t="s">
        <v>37</v>
      </c>
    </row>
    <row r="1323" spans="1:29" hidden="1" x14ac:dyDescent="0.25">
      <c r="A1323" s="1" t="s">
        <v>33</v>
      </c>
      <c r="B1323" s="1" t="s">
        <v>34</v>
      </c>
      <c r="C1323" s="2">
        <v>45443</v>
      </c>
      <c r="D1323" s="1" t="s">
        <v>73</v>
      </c>
      <c r="E1323" s="1" t="s">
        <v>74</v>
      </c>
      <c r="F1323" s="1" t="s">
        <v>37</v>
      </c>
      <c r="G1323" s="1" t="s">
        <v>988</v>
      </c>
      <c r="H1323" s="1" t="s">
        <v>34</v>
      </c>
      <c r="I1323" s="3">
        <v>130000</v>
      </c>
      <c r="J1323" s="3">
        <v>0</v>
      </c>
      <c r="K1323" s="1" t="s">
        <v>40</v>
      </c>
      <c r="L1323" s="1" t="s">
        <v>127</v>
      </c>
      <c r="M1323" s="1" t="s">
        <v>128</v>
      </c>
      <c r="N1323" s="1" t="s">
        <v>79</v>
      </c>
      <c r="O1323" s="1" t="s">
        <v>80</v>
      </c>
      <c r="P1323" s="1" t="s">
        <v>43</v>
      </c>
      <c r="Q1323" s="1" t="s">
        <v>43</v>
      </c>
      <c r="R1323" s="3">
        <v>0</v>
      </c>
      <c r="S1323" s="1" t="s">
        <v>44</v>
      </c>
      <c r="T1323" s="1" t="s">
        <v>45</v>
      </c>
      <c r="U1323" s="1" t="s">
        <v>988</v>
      </c>
      <c r="V1323" s="1" t="s">
        <v>46</v>
      </c>
      <c r="W1323" s="1" t="s">
        <v>81</v>
      </c>
      <c r="X1323" s="1" t="s">
        <v>1779</v>
      </c>
      <c r="Y1323" s="1" t="s">
        <v>83</v>
      </c>
      <c r="Z1323" s="1" t="s">
        <v>84</v>
      </c>
      <c r="AA1323" s="1" t="s">
        <v>51</v>
      </c>
      <c r="AB1323" s="1" t="s">
        <v>1779</v>
      </c>
      <c r="AC1323" s="1" t="s">
        <v>37</v>
      </c>
    </row>
    <row r="1324" spans="1:29" hidden="1" x14ac:dyDescent="0.25">
      <c r="A1324" s="1" t="s">
        <v>33</v>
      </c>
      <c r="B1324" s="1" t="s">
        <v>34</v>
      </c>
      <c r="C1324" s="2">
        <v>45443</v>
      </c>
      <c r="D1324" s="1" t="s">
        <v>73</v>
      </c>
      <c r="E1324" s="1" t="s">
        <v>74</v>
      </c>
      <c r="F1324" s="1" t="s">
        <v>37</v>
      </c>
      <c r="G1324" s="1" t="s">
        <v>988</v>
      </c>
      <c r="H1324" s="1" t="s">
        <v>34</v>
      </c>
      <c r="I1324" s="3">
        <v>318883</v>
      </c>
      <c r="J1324" s="3">
        <v>0</v>
      </c>
      <c r="K1324" s="1" t="s">
        <v>40</v>
      </c>
      <c r="L1324" s="1" t="s">
        <v>152</v>
      </c>
      <c r="M1324" s="1" t="s">
        <v>153</v>
      </c>
      <c r="N1324" s="1" t="s">
        <v>79</v>
      </c>
      <c r="O1324" s="1" t="s">
        <v>80</v>
      </c>
      <c r="P1324" s="1" t="s">
        <v>43</v>
      </c>
      <c r="Q1324" s="1" t="s">
        <v>43</v>
      </c>
      <c r="R1324" s="3">
        <v>0</v>
      </c>
      <c r="S1324" s="1" t="s">
        <v>44</v>
      </c>
      <c r="T1324" s="1" t="s">
        <v>45</v>
      </c>
      <c r="U1324" s="1" t="s">
        <v>988</v>
      </c>
      <c r="V1324" s="1" t="s">
        <v>46</v>
      </c>
      <c r="W1324" s="1" t="s">
        <v>81</v>
      </c>
      <c r="X1324" s="1" t="s">
        <v>1779</v>
      </c>
      <c r="Y1324" s="1" t="s">
        <v>83</v>
      </c>
      <c r="Z1324" s="1" t="s">
        <v>84</v>
      </c>
      <c r="AA1324" s="1" t="s">
        <v>51</v>
      </c>
      <c r="AB1324" s="1" t="s">
        <v>1779</v>
      </c>
      <c r="AC1324" s="1" t="s">
        <v>37</v>
      </c>
    </row>
    <row r="1325" spans="1:29" hidden="1" x14ac:dyDescent="0.25">
      <c r="A1325" s="1" t="s">
        <v>33</v>
      </c>
      <c r="B1325" s="1" t="s">
        <v>34</v>
      </c>
      <c r="C1325" s="2">
        <v>45447</v>
      </c>
      <c r="D1325" s="1" t="s">
        <v>35</v>
      </c>
      <c r="E1325" s="1" t="s">
        <v>36</v>
      </c>
      <c r="F1325" s="1" t="s">
        <v>37</v>
      </c>
      <c r="G1325" s="1" t="s">
        <v>1781</v>
      </c>
      <c r="H1325" s="1" t="s">
        <v>1782</v>
      </c>
      <c r="I1325" s="3">
        <v>0</v>
      </c>
      <c r="J1325" s="54">
        <v>430199</v>
      </c>
      <c r="K1325" s="1" t="s">
        <v>40</v>
      </c>
      <c r="L1325" s="1" t="s">
        <v>62</v>
      </c>
      <c r="M1325" s="1" t="s">
        <v>63</v>
      </c>
      <c r="N1325" s="1" t="s">
        <v>37</v>
      </c>
      <c r="O1325" s="1" t="s">
        <v>43</v>
      </c>
      <c r="P1325" s="1" t="s">
        <v>43</v>
      </c>
      <c r="Q1325" s="1" t="s">
        <v>43</v>
      </c>
      <c r="R1325" s="3">
        <v>0</v>
      </c>
      <c r="S1325" s="1" t="s">
        <v>44</v>
      </c>
      <c r="T1325" s="1" t="s">
        <v>45</v>
      </c>
      <c r="U1325" s="1" t="s">
        <v>1781</v>
      </c>
      <c r="V1325" s="1" t="s">
        <v>46</v>
      </c>
      <c r="W1325" s="1" t="s">
        <v>47</v>
      </c>
      <c r="X1325" s="1" t="s">
        <v>1783</v>
      </c>
      <c r="Y1325" s="1" t="s">
        <v>49</v>
      </c>
      <c r="Z1325" s="1" t="s">
        <v>50</v>
      </c>
      <c r="AA1325" s="1" t="s">
        <v>51</v>
      </c>
      <c r="AB1325" s="1" t="s">
        <v>1783</v>
      </c>
      <c r="AC1325" s="1" t="s">
        <v>37</v>
      </c>
    </row>
    <row r="1326" spans="1:29" hidden="1" x14ac:dyDescent="0.25">
      <c r="A1326" s="1" t="s">
        <v>33</v>
      </c>
      <c r="B1326" s="1" t="s">
        <v>34</v>
      </c>
      <c r="C1326" s="2">
        <v>45454</v>
      </c>
      <c r="D1326" s="1" t="s">
        <v>35</v>
      </c>
      <c r="E1326" s="1" t="s">
        <v>36</v>
      </c>
      <c r="F1326" s="1" t="s">
        <v>37</v>
      </c>
      <c r="G1326" s="1" t="s">
        <v>1784</v>
      </c>
      <c r="H1326" s="1" t="s">
        <v>1785</v>
      </c>
      <c r="I1326" s="3">
        <v>0</v>
      </c>
      <c r="J1326" s="54">
        <v>69637</v>
      </c>
      <c r="K1326" s="1" t="s">
        <v>40</v>
      </c>
      <c r="L1326" s="1" t="s">
        <v>1250</v>
      </c>
      <c r="M1326" s="1" t="s">
        <v>859</v>
      </c>
      <c r="N1326" s="1" t="s">
        <v>37</v>
      </c>
      <c r="O1326" s="1" t="s">
        <v>43</v>
      </c>
      <c r="P1326" s="1" t="s">
        <v>43</v>
      </c>
      <c r="Q1326" s="1" t="s">
        <v>43</v>
      </c>
      <c r="R1326" s="3">
        <v>0</v>
      </c>
      <c r="S1326" s="1" t="s">
        <v>44</v>
      </c>
      <c r="T1326" s="1" t="s">
        <v>45</v>
      </c>
      <c r="U1326" s="1" t="s">
        <v>1784</v>
      </c>
      <c r="V1326" s="1" t="s">
        <v>46</v>
      </c>
      <c r="W1326" s="1" t="s">
        <v>47</v>
      </c>
      <c r="X1326" s="1" t="s">
        <v>1786</v>
      </c>
      <c r="Y1326" s="1" t="s">
        <v>49</v>
      </c>
      <c r="Z1326" s="1" t="s">
        <v>50</v>
      </c>
      <c r="AA1326" s="1" t="s">
        <v>51</v>
      </c>
      <c r="AB1326" s="1" t="s">
        <v>1786</v>
      </c>
      <c r="AC1326" s="1" t="s">
        <v>37</v>
      </c>
    </row>
    <row r="1327" spans="1:29" hidden="1" x14ac:dyDescent="0.25">
      <c r="A1327" s="1" t="s">
        <v>33</v>
      </c>
      <c r="B1327" s="1" t="s">
        <v>34</v>
      </c>
      <c r="C1327" s="2">
        <v>45460</v>
      </c>
      <c r="D1327" s="1" t="s">
        <v>35</v>
      </c>
      <c r="E1327" s="1" t="s">
        <v>36</v>
      </c>
      <c r="F1327" s="1" t="s">
        <v>37</v>
      </c>
      <c r="G1327" s="1" t="s">
        <v>1787</v>
      </c>
      <c r="H1327" s="1" t="s">
        <v>1788</v>
      </c>
      <c r="I1327" s="3">
        <v>0</v>
      </c>
      <c r="J1327" s="54">
        <v>346664</v>
      </c>
      <c r="K1327" s="1" t="s">
        <v>40</v>
      </c>
      <c r="L1327" s="1" t="s">
        <v>41</v>
      </c>
      <c r="M1327" s="1" t="s">
        <v>42</v>
      </c>
      <c r="N1327" s="1" t="s">
        <v>37</v>
      </c>
      <c r="O1327" s="1" t="s">
        <v>43</v>
      </c>
      <c r="P1327" s="1" t="s">
        <v>43</v>
      </c>
      <c r="Q1327" s="1" t="s">
        <v>43</v>
      </c>
      <c r="R1327" s="3">
        <v>0</v>
      </c>
      <c r="S1327" s="1" t="s">
        <v>44</v>
      </c>
      <c r="T1327" s="1" t="s">
        <v>45</v>
      </c>
      <c r="U1327" s="1" t="s">
        <v>1787</v>
      </c>
      <c r="V1327" s="1" t="s">
        <v>46</v>
      </c>
      <c r="W1327" s="1" t="s">
        <v>47</v>
      </c>
      <c r="X1327" s="1" t="s">
        <v>1789</v>
      </c>
      <c r="Y1327" s="1" t="s">
        <v>49</v>
      </c>
      <c r="Z1327" s="1" t="s">
        <v>50</v>
      </c>
      <c r="AA1327" s="1" t="s">
        <v>51</v>
      </c>
      <c r="AB1327" s="1" t="s">
        <v>1789</v>
      </c>
      <c r="AC1327" s="1" t="s">
        <v>37</v>
      </c>
    </row>
    <row r="1328" spans="1:29" hidden="1" x14ac:dyDescent="0.25">
      <c r="A1328" s="1" t="s">
        <v>33</v>
      </c>
      <c r="B1328" s="1" t="s">
        <v>34</v>
      </c>
      <c r="C1328" s="2">
        <v>45473</v>
      </c>
      <c r="D1328" s="1" t="s">
        <v>73</v>
      </c>
      <c r="E1328" s="1" t="s">
        <v>74</v>
      </c>
      <c r="F1328" s="1" t="s">
        <v>37</v>
      </c>
      <c r="G1328" s="1" t="s">
        <v>957</v>
      </c>
      <c r="H1328" s="1" t="s">
        <v>34</v>
      </c>
      <c r="I1328" s="3">
        <v>7119422</v>
      </c>
      <c r="J1328" s="3">
        <v>0</v>
      </c>
      <c r="K1328" s="1" t="s">
        <v>40</v>
      </c>
      <c r="L1328" s="1" t="s">
        <v>1751</v>
      </c>
      <c r="M1328" s="1" t="s">
        <v>720</v>
      </c>
      <c r="N1328" s="1" t="s">
        <v>1323</v>
      </c>
      <c r="O1328" s="1" t="s">
        <v>1324</v>
      </c>
      <c r="P1328" s="1" t="s">
        <v>43</v>
      </c>
      <c r="Q1328" s="1" t="s">
        <v>43</v>
      </c>
      <c r="R1328" s="3">
        <v>0</v>
      </c>
      <c r="S1328" s="1" t="s">
        <v>44</v>
      </c>
      <c r="T1328" s="1" t="s">
        <v>45</v>
      </c>
      <c r="U1328" s="1" t="s">
        <v>957</v>
      </c>
      <c r="V1328" s="1" t="s">
        <v>46</v>
      </c>
      <c r="W1328" s="1" t="s">
        <v>81</v>
      </c>
      <c r="X1328" s="1" t="s">
        <v>1790</v>
      </c>
      <c r="Y1328" s="1" t="s">
        <v>83</v>
      </c>
      <c r="Z1328" s="1" t="s">
        <v>84</v>
      </c>
      <c r="AA1328" s="1" t="s">
        <v>51</v>
      </c>
      <c r="AB1328" s="1" t="s">
        <v>1790</v>
      </c>
      <c r="AC1328" s="1" t="s">
        <v>37</v>
      </c>
    </row>
    <row r="1329" spans="1:29" hidden="1" x14ac:dyDescent="0.25">
      <c r="A1329" s="1" t="s">
        <v>33</v>
      </c>
      <c r="B1329" s="1" t="s">
        <v>34</v>
      </c>
      <c r="C1329" s="2">
        <v>45473</v>
      </c>
      <c r="D1329" s="1" t="s">
        <v>73</v>
      </c>
      <c r="E1329" s="1" t="s">
        <v>74</v>
      </c>
      <c r="F1329" s="1" t="s">
        <v>37</v>
      </c>
      <c r="G1329" s="1" t="s">
        <v>957</v>
      </c>
      <c r="H1329" s="1" t="s">
        <v>34</v>
      </c>
      <c r="I1329" s="3">
        <v>43334</v>
      </c>
      <c r="J1329" s="3">
        <v>0</v>
      </c>
      <c r="K1329" s="1" t="s">
        <v>40</v>
      </c>
      <c r="L1329" s="1" t="s">
        <v>829</v>
      </c>
      <c r="M1329" s="1" t="s">
        <v>830</v>
      </c>
      <c r="N1329" s="1" t="s">
        <v>89</v>
      </c>
      <c r="O1329" s="1" t="s">
        <v>90</v>
      </c>
      <c r="P1329" s="1" t="s">
        <v>43</v>
      </c>
      <c r="Q1329" s="1" t="s">
        <v>43</v>
      </c>
      <c r="R1329" s="3">
        <v>0</v>
      </c>
      <c r="S1329" s="1" t="s">
        <v>44</v>
      </c>
      <c r="T1329" s="1" t="s">
        <v>45</v>
      </c>
      <c r="U1329" s="1" t="s">
        <v>957</v>
      </c>
      <c r="V1329" s="1" t="s">
        <v>46</v>
      </c>
      <c r="W1329" s="1" t="s">
        <v>81</v>
      </c>
      <c r="X1329" s="1" t="s">
        <v>1790</v>
      </c>
      <c r="Y1329" s="1" t="s">
        <v>83</v>
      </c>
      <c r="Z1329" s="1" t="s">
        <v>84</v>
      </c>
      <c r="AA1329" s="1" t="s">
        <v>51</v>
      </c>
      <c r="AB1329" s="1" t="s">
        <v>1790</v>
      </c>
      <c r="AC1329" s="1" t="s">
        <v>37</v>
      </c>
    </row>
    <row r="1330" spans="1:29" hidden="1" x14ac:dyDescent="0.25">
      <c r="A1330" s="1" t="s">
        <v>33</v>
      </c>
      <c r="B1330" s="1" t="s">
        <v>34</v>
      </c>
      <c r="C1330" s="2">
        <v>45473</v>
      </c>
      <c r="D1330" s="1" t="s">
        <v>73</v>
      </c>
      <c r="E1330" s="1" t="s">
        <v>74</v>
      </c>
      <c r="F1330" s="1" t="s">
        <v>37</v>
      </c>
      <c r="G1330" s="1" t="s">
        <v>957</v>
      </c>
      <c r="H1330" s="1" t="s">
        <v>34</v>
      </c>
      <c r="I1330" s="3">
        <v>650001</v>
      </c>
      <c r="J1330" s="3">
        <v>0</v>
      </c>
      <c r="K1330" s="1" t="s">
        <v>40</v>
      </c>
      <c r="L1330" s="1" t="s">
        <v>303</v>
      </c>
      <c r="M1330" s="1" t="s">
        <v>304</v>
      </c>
      <c r="N1330" s="1" t="s">
        <v>295</v>
      </c>
      <c r="O1330" s="1" t="s">
        <v>296</v>
      </c>
      <c r="P1330" s="1" t="s">
        <v>43</v>
      </c>
      <c r="Q1330" s="1" t="s">
        <v>43</v>
      </c>
      <c r="R1330" s="3">
        <v>0</v>
      </c>
      <c r="S1330" s="1" t="s">
        <v>44</v>
      </c>
      <c r="T1330" s="1" t="s">
        <v>45</v>
      </c>
      <c r="U1330" s="1" t="s">
        <v>957</v>
      </c>
      <c r="V1330" s="1" t="s">
        <v>46</v>
      </c>
      <c r="W1330" s="1" t="s">
        <v>81</v>
      </c>
      <c r="X1330" s="1" t="s">
        <v>1790</v>
      </c>
      <c r="Y1330" s="1" t="s">
        <v>83</v>
      </c>
      <c r="Z1330" s="1" t="s">
        <v>84</v>
      </c>
      <c r="AA1330" s="1" t="s">
        <v>51</v>
      </c>
      <c r="AB1330" s="1" t="s">
        <v>1790</v>
      </c>
      <c r="AC1330" s="1" t="s">
        <v>37</v>
      </c>
    </row>
    <row r="1331" spans="1:29" hidden="1" x14ac:dyDescent="0.25">
      <c r="A1331" s="1" t="s">
        <v>33</v>
      </c>
      <c r="B1331" s="1" t="s">
        <v>34</v>
      </c>
      <c r="C1331" s="2">
        <v>45473</v>
      </c>
      <c r="D1331" s="1" t="s">
        <v>73</v>
      </c>
      <c r="E1331" s="1" t="s">
        <v>74</v>
      </c>
      <c r="F1331" s="1" t="s">
        <v>37</v>
      </c>
      <c r="G1331" s="1" t="s">
        <v>957</v>
      </c>
      <c r="H1331" s="1" t="s">
        <v>34</v>
      </c>
      <c r="I1331" s="3">
        <v>136608</v>
      </c>
      <c r="J1331" s="3">
        <v>0</v>
      </c>
      <c r="K1331" s="1" t="s">
        <v>40</v>
      </c>
      <c r="L1331" s="1" t="s">
        <v>1231</v>
      </c>
      <c r="M1331" s="1" t="s">
        <v>796</v>
      </c>
      <c r="N1331" s="1" t="s">
        <v>79</v>
      </c>
      <c r="O1331" s="1" t="s">
        <v>80</v>
      </c>
      <c r="P1331" s="1" t="s">
        <v>43</v>
      </c>
      <c r="Q1331" s="1" t="s">
        <v>43</v>
      </c>
      <c r="R1331" s="3">
        <v>0</v>
      </c>
      <c r="S1331" s="1" t="s">
        <v>44</v>
      </c>
      <c r="T1331" s="1" t="s">
        <v>45</v>
      </c>
      <c r="U1331" s="1" t="s">
        <v>957</v>
      </c>
      <c r="V1331" s="1" t="s">
        <v>46</v>
      </c>
      <c r="W1331" s="1" t="s">
        <v>81</v>
      </c>
      <c r="X1331" s="1" t="s">
        <v>1790</v>
      </c>
      <c r="Y1331" s="1" t="s">
        <v>83</v>
      </c>
      <c r="Z1331" s="1" t="s">
        <v>84</v>
      </c>
      <c r="AA1331" s="1" t="s">
        <v>51</v>
      </c>
      <c r="AB1331" s="1" t="s">
        <v>1790</v>
      </c>
      <c r="AC1331" s="1" t="s">
        <v>37</v>
      </c>
    </row>
    <row r="1332" spans="1:29" hidden="1" x14ac:dyDescent="0.25">
      <c r="A1332" s="1" t="s">
        <v>33</v>
      </c>
      <c r="B1332" s="1" t="s">
        <v>34</v>
      </c>
      <c r="C1332" s="2">
        <v>45473</v>
      </c>
      <c r="D1332" s="1" t="s">
        <v>73</v>
      </c>
      <c r="E1332" s="1" t="s">
        <v>74</v>
      </c>
      <c r="F1332" s="1" t="s">
        <v>37</v>
      </c>
      <c r="G1332" s="1" t="s">
        <v>957</v>
      </c>
      <c r="H1332" s="1" t="s">
        <v>34</v>
      </c>
      <c r="I1332" s="3">
        <v>43334</v>
      </c>
      <c r="J1332" s="3">
        <v>0</v>
      </c>
      <c r="K1332" s="1" t="s">
        <v>40</v>
      </c>
      <c r="L1332" s="1" t="s">
        <v>709</v>
      </c>
      <c r="M1332" s="1" t="s">
        <v>710</v>
      </c>
      <c r="N1332" s="1" t="s">
        <v>79</v>
      </c>
      <c r="O1332" s="1" t="s">
        <v>80</v>
      </c>
      <c r="P1332" s="1" t="s">
        <v>43</v>
      </c>
      <c r="Q1332" s="1" t="s">
        <v>43</v>
      </c>
      <c r="R1332" s="3">
        <v>0</v>
      </c>
      <c r="S1332" s="1" t="s">
        <v>44</v>
      </c>
      <c r="T1332" s="1" t="s">
        <v>45</v>
      </c>
      <c r="U1332" s="1" t="s">
        <v>957</v>
      </c>
      <c r="V1332" s="1" t="s">
        <v>46</v>
      </c>
      <c r="W1332" s="1" t="s">
        <v>81</v>
      </c>
      <c r="X1332" s="1" t="s">
        <v>1790</v>
      </c>
      <c r="Y1332" s="1" t="s">
        <v>83</v>
      </c>
      <c r="Z1332" s="1" t="s">
        <v>84</v>
      </c>
      <c r="AA1332" s="1" t="s">
        <v>51</v>
      </c>
      <c r="AB1332" s="1" t="s">
        <v>1790</v>
      </c>
      <c r="AC1332" s="1" t="s">
        <v>37</v>
      </c>
    </row>
    <row r="1333" spans="1:29" hidden="1" x14ac:dyDescent="0.25">
      <c r="A1333" s="1" t="s">
        <v>33</v>
      </c>
      <c r="B1333" s="1" t="s">
        <v>34</v>
      </c>
      <c r="C1333" s="2">
        <v>45473</v>
      </c>
      <c r="D1333" s="1" t="s">
        <v>73</v>
      </c>
      <c r="E1333" s="1" t="s">
        <v>74</v>
      </c>
      <c r="F1333" s="1" t="s">
        <v>37</v>
      </c>
      <c r="G1333" s="1" t="s">
        <v>957</v>
      </c>
      <c r="H1333" s="1" t="s">
        <v>34</v>
      </c>
      <c r="I1333" s="3">
        <v>219465</v>
      </c>
      <c r="J1333" s="3">
        <v>0</v>
      </c>
      <c r="K1333" s="1" t="s">
        <v>40</v>
      </c>
      <c r="L1333" s="1" t="s">
        <v>369</v>
      </c>
      <c r="M1333" s="1" t="s">
        <v>370</v>
      </c>
      <c r="N1333" s="1" t="s">
        <v>79</v>
      </c>
      <c r="O1333" s="1" t="s">
        <v>80</v>
      </c>
      <c r="P1333" s="1" t="s">
        <v>43</v>
      </c>
      <c r="Q1333" s="1" t="s">
        <v>43</v>
      </c>
      <c r="R1333" s="3">
        <v>0</v>
      </c>
      <c r="S1333" s="1" t="s">
        <v>44</v>
      </c>
      <c r="T1333" s="1" t="s">
        <v>45</v>
      </c>
      <c r="U1333" s="1" t="s">
        <v>957</v>
      </c>
      <c r="V1333" s="1" t="s">
        <v>46</v>
      </c>
      <c r="W1333" s="1" t="s">
        <v>81</v>
      </c>
      <c r="X1333" s="1" t="s">
        <v>1790</v>
      </c>
      <c r="Y1333" s="1" t="s">
        <v>83</v>
      </c>
      <c r="Z1333" s="1" t="s">
        <v>84</v>
      </c>
      <c r="AA1333" s="1" t="s">
        <v>51</v>
      </c>
      <c r="AB1333" s="1" t="s">
        <v>1790</v>
      </c>
      <c r="AC1333" s="1" t="s">
        <v>37</v>
      </c>
    </row>
    <row r="1334" spans="1:29" hidden="1" x14ac:dyDescent="0.25">
      <c r="A1334" s="1" t="s">
        <v>33</v>
      </c>
      <c r="B1334" s="1" t="s">
        <v>34</v>
      </c>
      <c r="C1334" s="2">
        <v>45473</v>
      </c>
      <c r="D1334" s="1" t="s">
        <v>73</v>
      </c>
      <c r="E1334" s="1" t="s">
        <v>74</v>
      </c>
      <c r="F1334" s="1" t="s">
        <v>37</v>
      </c>
      <c r="G1334" s="1" t="s">
        <v>957</v>
      </c>
      <c r="H1334" s="1" t="s">
        <v>34</v>
      </c>
      <c r="I1334" s="3">
        <v>476667</v>
      </c>
      <c r="J1334" s="3">
        <v>0</v>
      </c>
      <c r="K1334" s="1" t="s">
        <v>40</v>
      </c>
      <c r="L1334" s="1" t="s">
        <v>1780</v>
      </c>
      <c r="M1334" s="1" t="s">
        <v>664</v>
      </c>
      <c r="N1334" s="1" t="s">
        <v>79</v>
      </c>
      <c r="O1334" s="1" t="s">
        <v>80</v>
      </c>
      <c r="P1334" s="1" t="s">
        <v>43</v>
      </c>
      <c r="Q1334" s="1" t="s">
        <v>43</v>
      </c>
      <c r="R1334" s="3">
        <v>0</v>
      </c>
      <c r="S1334" s="1" t="s">
        <v>44</v>
      </c>
      <c r="T1334" s="1" t="s">
        <v>45</v>
      </c>
      <c r="U1334" s="1" t="s">
        <v>957</v>
      </c>
      <c r="V1334" s="1" t="s">
        <v>46</v>
      </c>
      <c r="W1334" s="1" t="s">
        <v>81</v>
      </c>
      <c r="X1334" s="1" t="s">
        <v>1790</v>
      </c>
      <c r="Y1334" s="1" t="s">
        <v>83</v>
      </c>
      <c r="Z1334" s="1" t="s">
        <v>84</v>
      </c>
      <c r="AA1334" s="1" t="s">
        <v>51</v>
      </c>
      <c r="AB1334" s="1" t="s">
        <v>1790</v>
      </c>
      <c r="AC1334" s="1" t="s">
        <v>37</v>
      </c>
    </row>
    <row r="1335" spans="1:29" hidden="1" x14ac:dyDescent="0.25">
      <c r="A1335" s="1" t="s">
        <v>33</v>
      </c>
      <c r="B1335" s="1" t="s">
        <v>34</v>
      </c>
      <c r="C1335" s="2">
        <v>45473</v>
      </c>
      <c r="D1335" s="1" t="s">
        <v>73</v>
      </c>
      <c r="E1335" s="1" t="s">
        <v>74</v>
      </c>
      <c r="F1335" s="1" t="s">
        <v>37</v>
      </c>
      <c r="G1335" s="1" t="s">
        <v>957</v>
      </c>
      <c r="H1335" s="1" t="s">
        <v>34</v>
      </c>
      <c r="I1335" s="3">
        <v>650000</v>
      </c>
      <c r="J1335" s="3">
        <v>0</v>
      </c>
      <c r="K1335" s="1" t="s">
        <v>40</v>
      </c>
      <c r="L1335" s="1" t="s">
        <v>470</v>
      </c>
      <c r="M1335" s="1" t="s">
        <v>471</v>
      </c>
      <c r="N1335" s="1" t="s">
        <v>79</v>
      </c>
      <c r="O1335" s="1" t="s">
        <v>80</v>
      </c>
      <c r="P1335" s="1" t="s">
        <v>43</v>
      </c>
      <c r="Q1335" s="1" t="s">
        <v>43</v>
      </c>
      <c r="R1335" s="3">
        <v>0</v>
      </c>
      <c r="S1335" s="1" t="s">
        <v>44</v>
      </c>
      <c r="T1335" s="1" t="s">
        <v>45</v>
      </c>
      <c r="U1335" s="1" t="s">
        <v>957</v>
      </c>
      <c r="V1335" s="1" t="s">
        <v>46</v>
      </c>
      <c r="W1335" s="1" t="s">
        <v>81</v>
      </c>
      <c r="X1335" s="1" t="s">
        <v>1790</v>
      </c>
      <c r="Y1335" s="1" t="s">
        <v>83</v>
      </c>
      <c r="Z1335" s="1" t="s">
        <v>84</v>
      </c>
      <c r="AA1335" s="1" t="s">
        <v>51</v>
      </c>
      <c r="AB1335" s="1" t="s">
        <v>1790</v>
      </c>
      <c r="AC1335" s="1" t="s">
        <v>37</v>
      </c>
    </row>
    <row r="1336" spans="1:29" hidden="1" x14ac:dyDescent="0.25">
      <c r="A1336" s="1" t="s">
        <v>33</v>
      </c>
      <c r="B1336" s="1" t="s">
        <v>34</v>
      </c>
      <c r="C1336" s="2">
        <v>45473</v>
      </c>
      <c r="D1336" s="1" t="s">
        <v>73</v>
      </c>
      <c r="E1336" s="1" t="s">
        <v>74</v>
      </c>
      <c r="F1336" s="1" t="s">
        <v>37</v>
      </c>
      <c r="G1336" s="1" t="s">
        <v>957</v>
      </c>
      <c r="H1336" s="1" t="s">
        <v>34</v>
      </c>
      <c r="I1336" s="3">
        <v>43334</v>
      </c>
      <c r="J1336" s="3">
        <v>0</v>
      </c>
      <c r="K1336" s="1" t="s">
        <v>40</v>
      </c>
      <c r="L1336" s="1" t="s">
        <v>1558</v>
      </c>
      <c r="M1336" s="1" t="s">
        <v>765</v>
      </c>
      <c r="N1336" s="1" t="s">
        <v>79</v>
      </c>
      <c r="O1336" s="1" t="s">
        <v>80</v>
      </c>
      <c r="P1336" s="1" t="s">
        <v>43</v>
      </c>
      <c r="Q1336" s="1" t="s">
        <v>43</v>
      </c>
      <c r="R1336" s="3">
        <v>0</v>
      </c>
      <c r="S1336" s="1" t="s">
        <v>44</v>
      </c>
      <c r="T1336" s="1" t="s">
        <v>45</v>
      </c>
      <c r="U1336" s="1" t="s">
        <v>957</v>
      </c>
      <c r="V1336" s="1" t="s">
        <v>46</v>
      </c>
      <c r="W1336" s="1" t="s">
        <v>81</v>
      </c>
      <c r="X1336" s="1" t="s">
        <v>1790</v>
      </c>
      <c r="Y1336" s="1" t="s">
        <v>83</v>
      </c>
      <c r="Z1336" s="1" t="s">
        <v>84</v>
      </c>
      <c r="AA1336" s="1" t="s">
        <v>51</v>
      </c>
      <c r="AB1336" s="1" t="s">
        <v>1790</v>
      </c>
      <c r="AC1336" s="1" t="s">
        <v>37</v>
      </c>
    </row>
    <row r="1337" spans="1:29" hidden="1" x14ac:dyDescent="0.25">
      <c r="A1337" s="1" t="s">
        <v>33</v>
      </c>
      <c r="B1337" s="1" t="s">
        <v>34</v>
      </c>
      <c r="C1337" s="2">
        <v>45473</v>
      </c>
      <c r="D1337" s="1" t="s">
        <v>73</v>
      </c>
      <c r="E1337" s="1" t="s">
        <v>74</v>
      </c>
      <c r="F1337" s="1" t="s">
        <v>37</v>
      </c>
      <c r="G1337" s="1" t="s">
        <v>957</v>
      </c>
      <c r="H1337" s="1" t="s">
        <v>34</v>
      </c>
      <c r="I1337" s="3">
        <v>48178</v>
      </c>
      <c r="J1337" s="3">
        <v>0</v>
      </c>
      <c r="K1337" s="1" t="s">
        <v>40</v>
      </c>
      <c r="L1337" s="1" t="s">
        <v>832</v>
      </c>
      <c r="M1337" s="1" t="s">
        <v>833</v>
      </c>
      <c r="N1337" s="1" t="s">
        <v>79</v>
      </c>
      <c r="O1337" s="1" t="s">
        <v>80</v>
      </c>
      <c r="P1337" s="1" t="s">
        <v>43</v>
      </c>
      <c r="Q1337" s="1" t="s">
        <v>43</v>
      </c>
      <c r="R1337" s="3">
        <v>0</v>
      </c>
      <c r="S1337" s="1" t="s">
        <v>44</v>
      </c>
      <c r="T1337" s="1" t="s">
        <v>45</v>
      </c>
      <c r="U1337" s="1" t="s">
        <v>957</v>
      </c>
      <c r="V1337" s="1" t="s">
        <v>46</v>
      </c>
      <c r="W1337" s="1" t="s">
        <v>81</v>
      </c>
      <c r="X1337" s="1" t="s">
        <v>1790</v>
      </c>
      <c r="Y1337" s="1" t="s">
        <v>83</v>
      </c>
      <c r="Z1337" s="1" t="s">
        <v>84</v>
      </c>
      <c r="AA1337" s="1" t="s">
        <v>51</v>
      </c>
      <c r="AB1337" s="1" t="s">
        <v>1790</v>
      </c>
      <c r="AC1337" s="1" t="s">
        <v>37</v>
      </c>
    </row>
    <row r="1338" spans="1:29" hidden="1" x14ac:dyDescent="0.25">
      <c r="A1338" s="1" t="s">
        <v>33</v>
      </c>
      <c r="B1338" s="1" t="s">
        <v>34</v>
      </c>
      <c r="C1338" s="2">
        <v>45473</v>
      </c>
      <c r="D1338" s="1" t="s">
        <v>73</v>
      </c>
      <c r="E1338" s="1" t="s">
        <v>74</v>
      </c>
      <c r="F1338" s="1" t="s">
        <v>37</v>
      </c>
      <c r="G1338" s="1" t="s">
        <v>957</v>
      </c>
      <c r="H1338" s="1" t="s">
        <v>34</v>
      </c>
      <c r="I1338" s="3">
        <v>130000</v>
      </c>
      <c r="J1338" s="3">
        <v>0</v>
      </c>
      <c r="K1338" s="1" t="s">
        <v>40</v>
      </c>
      <c r="L1338" s="1" t="s">
        <v>377</v>
      </c>
      <c r="M1338" s="1" t="s">
        <v>378</v>
      </c>
      <c r="N1338" s="1" t="s">
        <v>79</v>
      </c>
      <c r="O1338" s="1" t="s">
        <v>80</v>
      </c>
      <c r="P1338" s="1" t="s">
        <v>43</v>
      </c>
      <c r="Q1338" s="1" t="s">
        <v>43</v>
      </c>
      <c r="R1338" s="3">
        <v>0</v>
      </c>
      <c r="S1338" s="1" t="s">
        <v>44</v>
      </c>
      <c r="T1338" s="1" t="s">
        <v>45</v>
      </c>
      <c r="U1338" s="1" t="s">
        <v>957</v>
      </c>
      <c r="V1338" s="1" t="s">
        <v>46</v>
      </c>
      <c r="W1338" s="1" t="s">
        <v>81</v>
      </c>
      <c r="X1338" s="1" t="s">
        <v>1790</v>
      </c>
      <c r="Y1338" s="1" t="s">
        <v>83</v>
      </c>
      <c r="Z1338" s="1" t="s">
        <v>84</v>
      </c>
      <c r="AA1338" s="1" t="s">
        <v>51</v>
      </c>
      <c r="AB1338" s="1" t="s">
        <v>1790</v>
      </c>
      <c r="AC1338" s="1" t="s">
        <v>37</v>
      </c>
    </row>
    <row r="1339" spans="1:29" hidden="1" x14ac:dyDescent="0.25">
      <c r="A1339" s="1" t="s">
        <v>33</v>
      </c>
      <c r="B1339" s="1" t="s">
        <v>34</v>
      </c>
      <c r="C1339" s="2">
        <v>45473</v>
      </c>
      <c r="D1339" s="1" t="s">
        <v>73</v>
      </c>
      <c r="E1339" s="1" t="s">
        <v>74</v>
      </c>
      <c r="F1339" s="1" t="s">
        <v>37</v>
      </c>
      <c r="G1339" s="1" t="s">
        <v>957</v>
      </c>
      <c r="H1339" s="1" t="s">
        <v>34</v>
      </c>
      <c r="I1339" s="3">
        <v>650000</v>
      </c>
      <c r="J1339" s="3">
        <v>0</v>
      </c>
      <c r="K1339" s="1" t="s">
        <v>40</v>
      </c>
      <c r="L1339" s="1" t="s">
        <v>125</v>
      </c>
      <c r="M1339" s="1" t="s">
        <v>126</v>
      </c>
      <c r="N1339" s="1" t="s">
        <v>79</v>
      </c>
      <c r="O1339" s="1" t="s">
        <v>80</v>
      </c>
      <c r="P1339" s="1" t="s">
        <v>43</v>
      </c>
      <c r="Q1339" s="1" t="s">
        <v>43</v>
      </c>
      <c r="R1339" s="3">
        <v>0</v>
      </c>
      <c r="S1339" s="1" t="s">
        <v>44</v>
      </c>
      <c r="T1339" s="1" t="s">
        <v>45</v>
      </c>
      <c r="U1339" s="1" t="s">
        <v>957</v>
      </c>
      <c r="V1339" s="1" t="s">
        <v>46</v>
      </c>
      <c r="W1339" s="1" t="s">
        <v>81</v>
      </c>
      <c r="X1339" s="1" t="s">
        <v>1790</v>
      </c>
      <c r="Y1339" s="1" t="s">
        <v>83</v>
      </c>
      <c r="Z1339" s="1" t="s">
        <v>84</v>
      </c>
      <c r="AA1339" s="1" t="s">
        <v>51</v>
      </c>
      <c r="AB1339" s="1" t="s">
        <v>1790</v>
      </c>
      <c r="AC1339" s="1" t="s">
        <v>37</v>
      </c>
    </row>
    <row r="1340" spans="1:29" hidden="1" x14ac:dyDescent="0.25">
      <c r="A1340" s="1" t="s">
        <v>33</v>
      </c>
      <c r="B1340" s="1" t="s">
        <v>34</v>
      </c>
      <c r="C1340" s="2">
        <v>45473</v>
      </c>
      <c r="D1340" s="1" t="s">
        <v>73</v>
      </c>
      <c r="E1340" s="1" t="s">
        <v>74</v>
      </c>
      <c r="F1340" s="1" t="s">
        <v>37</v>
      </c>
      <c r="G1340" s="1" t="s">
        <v>957</v>
      </c>
      <c r="H1340" s="1" t="s">
        <v>34</v>
      </c>
      <c r="I1340" s="3">
        <v>476667</v>
      </c>
      <c r="J1340" s="3">
        <v>0</v>
      </c>
      <c r="K1340" s="1" t="s">
        <v>40</v>
      </c>
      <c r="L1340" s="1" t="s">
        <v>567</v>
      </c>
      <c r="M1340" s="1" t="s">
        <v>568</v>
      </c>
      <c r="N1340" s="1" t="s">
        <v>79</v>
      </c>
      <c r="O1340" s="1" t="s">
        <v>80</v>
      </c>
      <c r="P1340" s="1" t="s">
        <v>43</v>
      </c>
      <c r="Q1340" s="1" t="s">
        <v>43</v>
      </c>
      <c r="R1340" s="3">
        <v>0</v>
      </c>
      <c r="S1340" s="1" t="s">
        <v>44</v>
      </c>
      <c r="T1340" s="1" t="s">
        <v>45</v>
      </c>
      <c r="U1340" s="1" t="s">
        <v>957</v>
      </c>
      <c r="V1340" s="1" t="s">
        <v>46</v>
      </c>
      <c r="W1340" s="1" t="s">
        <v>81</v>
      </c>
      <c r="X1340" s="1" t="s">
        <v>1790</v>
      </c>
      <c r="Y1340" s="1" t="s">
        <v>83</v>
      </c>
      <c r="Z1340" s="1" t="s">
        <v>84</v>
      </c>
      <c r="AA1340" s="1" t="s">
        <v>51</v>
      </c>
      <c r="AB1340" s="1" t="s">
        <v>1790</v>
      </c>
      <c r="AC1340" s="1" t="s">
        <v>37</v>
      </c>
    </row>
    <row r="1341" spans="1:29" hidden="1" x14ac:dyDescent="0.25">
      <c r="A1341" s="1" t="s">
        <v>33</v>
      </c>
      <c r="B1341" s="1" t="s">
        <v>34</v>
      </c>
      <c r="C1341" s="2">
        <v>45473</v>
      </c>
      <c r="D1341" s="1" t="s">
        <v>73</v>
      </c>
      <c r="E1341" s="1" t="s">
        <v>74</v>
      </c>
      <c r="F1341" s="1" t="s">
        <v>37</v>
      </c>
      <c r="G1341" s="1" t="s">
        <v>957</v>
      </c>
      <c r="H1341" s="1" t="s">
        <v>34</v>
      </c>
      <c r="I1341" s="3">
        <v>7119422</v>
      </c>
      <c r="J1341" s="3">
        <v>0</v>
      </c>
      <c r="K1341" s="1" t="s">
        <v>40</v>
      </c>
      <c r="L1341" s="1" t="s">
        <v>1751</v>
      </c>
      <c r="M1341" s="1" t="s">
        <v>720</v>
      </c>
      <c r="N1341" s="1" t="s">
        <v>1323</v>
      </c>
      <c r="O1341" s="1" t="s">
        <v>1324</v>
      </c>
      <c r="P1341" s="1" t="s">
        <v>43</v>
      </c>
      <c r="Q1341" s="1" t="s">
        <v>43</v>
      </c>
      <c r="R1341" s="3">
        <v>0</v>
      </c>
      <c r="S1341" s="1" t="s">
        <v>44</v>
      </c>
      <c r="T1341" s="1" t="s">
        <v>45</v>
      </c>
      <c r="U1341" s="1" t="s">
        <v>957</v>
      </c>
      <c r="V1341" s="1" t="s">
        <v>46</v>
      </c>
      <c r="W1341" s="1" t="s">
        <v>81</v>
      </c>
      <c r="X1341" s="1" t="s">
        <v>1790</v>
      </c>
      <c r="Y1341" s="1" t="s">
        <v>83</v>
      </c>
      <c r="Z1341" s="1" t="s">
        <v>84</v>
      </c>
      <c r="AA1341" s="1" t="s">
        <v>51</v>
      </c>
      <c r="AB1341" s="1" t="s">
        <v>1790</v>
      </c>
      <c r="AC1341" s="1" t="s">
        <v>37</v>
      </c>
    </row>
    <row r="1342" spans="1:29" hidden="1" x14ac:dyDescent="0.25">
      <c r="A1342" s="1" t="s">
        <v>33</v>
      </c>
      <c r="B1342" s="1" t="s">
        <v>34</v>
      </c>
      <c r="C1342" s="2">
        <v>45473</v>
      </c>
      <c r="D1342" s="1" t="s">
        <v>73</v>
      </c>
      <c r="E1342" s="1" t="s">
        <v>74</v>
      </c>
      <c r="F1342" s="1" t="s">
        <v>37</v>
      </c>
      <c r="G1342" s="1" t="s">
        <v>957</v>
      </c>
      <c r="H1342" s="1" t="s">
        <v>34</v>
      </c>
      <c r="I1342" s="3">
        <v>650000</v>
      </c>
      <c r="J1342" s="3">
        <v>0</v>
      </c>
      <c r="K1342" s="1" t="s">
        <v>40</v>
      </c>
      <c r="L1342" s="1" t="s">
        <v>567</v>
      </c>
      <c r="M1342" s="1" t="s">
        <v>568</v>
      </c>
      <c r="N1342" s="1" t="s">
        <v>79</v>
      </c>
      <c r="O1342" s="1" t="s">
        <v>80</v>
      </c>
      <c r="P1342" s="1" t="s">
        <v>43</v>
      </c>
      <c r="Q1342" s="1" t="s">
        <v>43</v>
      </c>
      <c r="R1342" s="3">
        <v>0</v>
      </c>
      <c r="S1342" s="1" t="s">
        <v>44</v>
      </c>
      <c r="T1342" s="1" t="s">
        <v>45</v>
      </c>
      <c r="U1342" s="1" t="s">
        <v>957</v>
      </c>
      <c r="V1342" s="1" t="s">
        <v>46</v>
      </c>
      <c r="W1342" s="1" t="s">
        <v>81</v>
      </c>
      <c r="X1342" s="1" t="s">
        <v>1790</v>
      </c>
      <c r="Y1342" s="1" t="s">
        <v>83</v>
      </c>
      <c r="Z1342" s="1" t="s">
        <v>84</v>
      </c>
      <c r="AA1342" s="1" t="s">
        <v>51</v>
      </c>
      <c r="AB1342" s="1" t="s">
        <v>1790</v>
      </c>
      <c r="AC1342" s="1" t="s">
        <v>37</v>
      </c>
    </row>
    <row r="1343" spans="1:29" hidden="1" x14ac:dyDescent="0.25">
      <c r="A1343" s="1" t="s">
        <v>33</v>
      </c>
      <c r="B1343" s="1" t="s">
        <v>34</v>
      </c>
      <c r="C1343" s="2">
        <v>45473</v>
      </c>
      <c r="D1343" s="1" t="s">
        <v>73</v>
      </c>
      <c r="E1343" s="1" t="s">
        <v>74</v>
      </c>
      <c r="F1343" s="1" t="s">
        <v>37</v>
      </c>
      <c r="G1343" s="1" t="s">
        <v>957</v>
      </c>
      <c r="H1343" s="1" t="s">
        <v>34</v>
      </c>
      <c r="I1343" s="3">
        <v>216667</v>
      </c>
      <c r="J1343" s="3">
        <v>0</v>
      </c>
      <c r="K1343" s="1" t="s">
        <v>40</v>
      </c>
      <c r="L1343" s="1" t="s">
        <v>127</v>
      </c>
      <c r="M1343" s="1" t="s">
        <v>128</v>
      </c>
      <c r="N1343" s="1" t="s">
        <v>79</v>
      </c>
      <c r="O1343" s="1" t="s">
        <v>80</v>
      </c>
      <c r="P1343" s="1" t="s">
        <v>43</v>
      </c>
      <c r="Q1343" s="1" t="s">
        <v>43</v>
      </c>
      <c r="R1343" s="3">
        <v>0</v>
      </c>
      <c r="S1343" s="1" t="s">
        <v>44</v>
      </c>
      <c r="T1343" s="1" t="s">
        <v>45</v>
      </c>
      <c r="U1343" s="1" t="s">
        <v>957</v>
      </c>
      <c r="V1343" s="1" t="s">
        <v>46</v>
      </c>
      <c r="W1343" s="1" t="s">
        <v>81</v>
      </c>
      <c r="X1343" s="1" t="s">
        <v>1790</v>
      </c>
      <c r="Y1343" s="1" t="s">
        <v>83</v>
      </c>
      <c r="Z1343" s="1" t="s">
        <v>84</v>
      </c>
      <c r="AA1343" s="1" t="s">
        <v>51</v>
      </c>
      <c r="AB1343" s="1" t="s">
        <v>1790</v>
      </c>
      <c r="AC1343" s="1" t="s">
        <v>37</v>
      </c>
    </row>
    <row r="1344" spans="1:29" hidden="1" x14ac:dyDescent="0.25">
      <c r="A1344" s="1" t="s">
        <v>33</v>
      </c>
      <c r="B1344" s="1" t="s">
        <v>34</v>
      </c>
      <c r="C1344" s="2">
        <v>45473</v>
      </c>
      <c r="D1344" s="1" t="s">
        <v>73</v>
      </c>
      <c r="E1344" s="1" t="s">
        <v>74</v>
      </c>
      <c r="F1344" s="1" t="s">
        <v>37</v>
      </c>
      <c r="G1344" s="1" t="s">
        <v>957</v>
      </c>
      <c r="H1344" s="1" t="s">
        <v>34</v>
      </c>
      <c r="I1344" s="3">
        <v>43334</v>
      </c>
      <c r="J1344" s="3">
        <v>0</v>
      </c>
      <c r="K1344" s="1" t="s">
        <v>40</v>
      </c>
      <c r="L1344" s="1" t="s">
        <v>162</v>
      </c>
      <c r="M1344" s="1" t="s">
        <v>163</v>
      </c>
      <c r="N1344" s="1" t="s">
        <v>79</v>
      </c>
      <c r="O1344" s="1" t="s">
        <v>80</v>
      </c>
      <c r="P1344" s="1" t="s">
        <v>43</v>
      </c>
      <c r="Q1344" s="1" t="s">
        <v>43</v>
      </c>
      <c r="R1344" s="3">
        <v>0</v>
      </c>
      <c r="S1344" s="1" t="s">
        <v>44</v>
      </c>
      <c r="T1344" s="1" t="s">
        <v>45</v>
      </c>
      <c r="U1344" s="1" t="s">
        <v>957</v>
      </c>
      <c r="V1344" s="1" t="s">
        <v>46</v>
      </c>
      <c r="W1344" s="1" t="s">
        <v>81</v>
      </c>
      <c r="X1344" s="1" t="s">
        <v>1790</v>
      </c>
      <c r="Y1344" s="1" t="s">
        <v>83</v>
      </c>
      <c r="Z1344" s="1" t="s">
        <v>84</v>
      </c>
      <c r="AA1344" s="1" t="s">
        <v>51</v>
      </c>
      <c r="AB1344" s="1" t="s">
        <v>1790</v>
      </c>
      <c r="AC1344" s="1" t="s">
        <v>37</v>
      </c>
    </row>
    <row r="1345" spans="1:29" hidden="1" x14ac:dyDescent="0.25">
      <c r="A1345" s="1" t="s">
        <v>33</v>
      </c>
      <c r="B1345" s="1" t="s">
        <v>34</v>
      </c>
      <c r="C1345" s="2">
        <v>45473</v>
      </c>
      <c r="D1345" s="1" t="s">
        <v>73</v>
      </c>
      <c r="E1345" s="1" t="s">
        <v>74</v>
      </c>
      <c r="F1345" s="1" t="s">
        <v>37</v>
      </c>
      <c r="G1345" s="1" t="s">
        <v>957</v>
      </c>
      <c r="H1345" s="1" t="s">
        <v>34</v>
      </c>
      <c r="I1345" s="3">
        <v>131679</v>
      </c>
      <c r="J1345" s="3">
        <v>0</v>
      </c>
      <c r="K1345" s="1" t="s">
        <v>40</v>
      </c>
      <c r="L1345" s="1" t="s">
        <v>369</v>
      </c>
      <c r="M1345" s="1" t="s">
        <v>370</v>
      </c>
      <c r="N1345" s="1" t="s">
        <v>79</v>
      </c>
      <c r="O1345" s="1" t="s">
        <v>80</v>
      </c>
      <c r="P1345" s="1" t="s">
        <v>43</v>
      </c>
      <c r="Q1345" s="1" t="s">
        <v>43</v>
      </c>
      <c r="R1345" s="3">
        <v>0</v>
      </c>
      <c r="S1345" s="1" t="s">
        <v>44</v>
      </c>
      <c r="T1345" s="1" t="s">
        <v>45</v>
      </c>
      <c r="U1345" s="1" t="s">
        <v>957</v>
      </c>
      <c r="V1345" s="1" t="s">
        <v>46</v>
      </c>
      <c r="W1345" s="1" t="s">
        <v>81</v>
      </c>
      <c r="X1345" s="1" t="s">
        <v>1790</v>
      </c>
      <c r="Y1345" s="1" t="s">
        <v>83</v>
      </c>
      <c r="Z1345" s="1" t="s">
        <v>84</v>
      </c>
      <c r="AA1345" s="1" t="s">
        <v>51</v>
      </c>
      <c r="AB1345" s="1" t="s">
        <v>1790</v>
      </c>
      <c r="AC1345" s="1" t="s">
        <v>37</v>
      </c>
    </row>
    <row r="1346" spans="1:29" hidden="1" x14ac:dyDescent="0.25">
      <c r="A1346" s="1" t="s">
        <v>33</v>
      </c>
      <c r="B1346" s="1" t="s">
        <v>34</v>
      </c>
      <c r="C1346" s="2">
        <v>45473</v>
      </c>
      <c r="D1346" s="1" t="s">
        <v>73</v>
      </c>
      <c r="E1346" s="1" t="s">
        <v>74</v>
      </c>
      <c r="F1346" s="1" t="s">
        <v>37</v>
      </c>
      <c r="G1346" s="1" t="s">
        <v>957</v>
      </c>
      <c r="H1346" s="1" t="s">
        <v>34</v>
      </c>
      <c r="I1346" s="3">
        <v>86667</v>
      </c>
      <c r="J1346" s="3">
        <v>0</v>
      </c>
      <c r="K1346" s="1" t="s">
        <v>40</v>
      </c>
      <c r="L1346" s="1" t="s">
        <v>222</v>
      </c>
      <c r="M1346" s="1" t="s">
        <v>223</v>
      </c>
      <c r="N1346" s="1" t="s">
        <v>79</v>
      </c>
      <c r="O1346" s="1" t="s">
        <v>80</v>
      </c>
      <c r="P1346" s="1" t="s">
        <v>43</v>
      </c>
      <c r="Q1346" s="1" t="s">
        <v>43</v>
      </c>
      <c r="R1346" s="3">
        <v>0</v>
      </c>
      <c r="S1346" s="1" t="s">
        <v>44</v>
      </c>
      <c r="T1346" s="1" t="s">
        <v>45</v>
      </c>
      <c r="U1346" s="1" t="s">
        <v>957</v>
      </c>
      <c r="V1346" s="1" t="s">
        <v>46</v>
      </c>
      <c r="W1346" s="1" t="s">
        <v>81</v>
      </c>
      <c r="X1346" s="1" t="s">
        <v>1790</v>
      </c>
      <c r="Y1346" s="1" t="s">
        <v>83</v>
      </c>
      <c r="Z1346" s="1" t="s">
        <v>84</v>
      </c>
      <c r="AA1346" s="1" t="s">
        <v>51</v>
      </c>
      <c r="AB1346" s="1" t="s">
        <v>1790</v>
      </c>
      <c r="AC1346" s="1" t="s">
        <v>37</v>
      </c>
    </row>
    <row r="1347" spans="1:29" hidden="1" x14ac:dyDescent="0.25">
      <c r="A1347" s="1" t="s">
        <v>33</v>
      </c>
      <c r="B1347" s="1" t="s">
        <v>34</v>
      </c>
      <c r="C1347" s="2">
        <v>45473</v>
      </c>
      <c r="D1347" s="1" t="s">
        <v>73</v>
      </c>
      <c r="E1347" s="1" t="s">
        <v>74</v>
      </c>
      <c r="F1347" s="1" t="s">
        <v>37</v>
      </c>
      <c r="G1347" s="1" t="s">
        <v>957</v>
      </c>
      <c r="H1347" s="1" t="s">
        <v>34</v>
      </c>
      <c r="I1347" s="3">
        <v>43334</v>
      </c>
      <c r="J1347" s="3">
        <v>0</v>
      </c>
      <c r="K1347" s="1" t="s">
        <v>40</v>
      </c>
      <c r="L1347" s="1" t="s">
        <v>125</v>
      </c>
      <c r="M1347" s="1" t="s">
        <v>126</v>
      </c>
      <c r="N1347" s="1" t="s">
        <v>79</v>
      </c>
      <c r="O1347" s="1" t="s">
        <v>80</v>
      </c>
      <c r="P1347" s="1" t="s">
        <v>43</v>
      </c>
      <c r="Q1347" s="1" t="s">
        <v>43</v>
      </c>
      <c r="R1347" s="3">
        <v>0</v>
      </c>
      <c r="S1347" s="1" t="s">
        <v>44</v>
      </c>
      <c r="T1347" s="1" t="s">
        <v>45</v>
      </c>
      <c r="U1347" s="1" t="s">
        <v>957</v>
      </c>
      <c r="V1347" s="1" t="s">
        <v>46</v>
      </c>
      <c r="W1347" s="1" t="s">
        <v>81</v>
      </c>
      <c r="X1347" s="1" t="s">
        <v>1790</v>
      </c>
      <c r="Y1347" s="1" t="s">
        <v>83</v>
      </c>
      <c r="Z1347" s="1" t="s">
        <v>84</v>
      </c>
      <c r="AA1347" s="1" t="s">
        <v>51</v>
      </c>
      <c r="AB1347" s="1" t="s">
        <v>1790</v>
      </c>
      <c r="AC1347" s="1" t="s">
        <v>37</v>
      </c>
    </row>
    <row r="1348" spans="1:29" hidden="1" x14ac:dyDescent="0.25">
      <c r="A1348" s="1" t="s">
        <v>33</v>
      </c>
      <c r="B1348" s="1" t="s">
        <v>34</v>
      </c>
      <c r="C1348" s="2">
        <v>45473</v>
      </c>
      <c r="D1348" s="1" t="s">
        <v>73</v>
      </c>
      <c r="E1348" s="1" t="s">
        <v>74</v>
      </c>
      <c r="F1348" s="1" t="s">
        <v>37</v>
      </c>
      <c r="G1348" s="1" t="s">
        <v>957</v>
      </c>
      <c r="H1348" s="1" t="s">
        <v>34</v>
      </c>
      <c r="I1348" s="3">
        <v>563334</v>
      </c>
      <c r="J1348" s="3">
        <v>0</v>
      </c>
      <c r="K1348" s="1" t="s">
        <v>40</v>
      </c>
      <c r="L1348" s="1" t="s">
        <v>303</v>
      </c>
      <c r="M1348" s="1" t="s">
        <v>304</v>
      </c>
      <c r="N1348" s="1" t="s">
        <v>295</v>
      </c>
      <c r="O1348" s="1" t="s">
        <v>296</v>
      </c>
      <c r="P1348" s="1" t="s">
        <v>43</v>
      </c>
      <c r="Q1348" s="1" t="s">
        <v>43</v>
      </c>
      <c r="R1348" s="3">
        <v>0</v>
      </c>
      <c r="S1348" s="1" t="s">
        <v>44</v>
      </c>
      <c r="T1348" s="1" t="s">
        <v>45</v>
      </c>
      <c r="U1348" s="1" t="s">
        <v>957</v>
      </c>
      <c r="V1348" s="1" t="s">
        <v>46</v>
      </c>
      <c r="W1348" s="1" t="s">
        <v>81</v>
      </c>
      <c r="X1348" s="1" t="s">
        <v>1790</v>
      </c>
      <c r="Y1348" s="1" t="s">
        <v>83</v>
      </c>
      <c r="Z1348" s="1" t="s">
        <v>84</v>
      </c>
      <c r="AA1348" s="1" t="s">
        <v>51</v>
      </c>
      <c r="AB1348" s="1" t="s">
        <v>1790</v>
      </c>
      <c r="AC1348" s="1" t="s">
        <v>37</v>
      </c>
    </row>
    <row r="1349" spans="1:29" hidden="1" x14ac:dyDescent="0.25">
      <c r="A1349" s="1" t="s">
        <v>33</v>
      </c>
      <c r="B1349" s="1" t="s">
        <v>34</v>
      </c>
      <c r="C1349" s="2">
        <v>45473</v>
      </c>
      <c r="D1349" s="1" t="s">
        <v>73</v>
      </c>
      <c r="E1349" s="1" t="s">
        <v>74</v>
      </c>
      <c r="F1349" s="1" t="s">
        <v>37</v>
      </c>
      <c r="G1349" s="1" t="s">
        <v>957</v>
      </c>
      <c r="H1349" s="1" t="s">
        <v>34</v>
      </c>
      <c r="I1349" s="3">
        <v>86668</v>
      </c>
      <c r="J1349" s="3">
        <v>0</v>
      </c>
      <c r="K1349" s="1" t="s">
        <v>40</v>
      </c>
      <c r="L1349" s="1" t="s">
        <v>1558</v>
      </c>
      <c r="M1349" s="1" t="s">
        <v>765</v>
      </c>
      <c r="N1349" s="1" t="s">
        <v>79</v>
      </c>
      <c r="O1349" s="1" t="s">
        <v>80</v>
      </c>
      <c r="P1349" s="1" t="s">
        <v>43</v>
      </c>
      <c r="Q1349" s="1" t="s">
        <v>43</v>
      </c>
      <c r="R1349" s="3">
        <v>0</v>
      </c>
      <c r="S1349" s="1" t="s">
        <v>44</v>
      </c>
      <c r="T1349" s="1" t="s">
        <v>45</v>
      </c>
      <c r="U1349" s="1" t="s">
        <v>957</v>
      </c>
      <c r="V1349" s="1" t="s">
        <v>46</v>
      </c>
      <c r="W1349" s="1" t="s">
        <v>81</v>
      </c>
      <c r="X1349" s="1" t="s">
        <v>1790</v>
      </c>
      <c r="Y1349" s="1" t="s">
        <v>83</v>
      </c>
      <c r="Z1349" s="1" t="s">
        <v>84</v>
      </c>
      <c r="AA1349" s="1" t="s">
        <v>51</v>
      </c>
      <c r="AB1349" s="1" t="s">
        <v>1790</v>
      </c>
      <c r="AC1349" s="1" t="s">
        <v>37</v>
      </c>
    </row>
    <row r="1350" spans="1:29" hidden="1" x14ac:dyDescent="0.25">
      <c r="A1350" s="1" t="s">
        <v>33</v>
      </c>
      <c r="B1350" s="1" t="s">
        <v>34</v>
      </c>
      <c r="C1350" s="2">
        <v>45473</v>
      </c>
      <c r="D1350" s="1" t="s">
        <v>73</v>
      </c>
      <c r="E1350" s="1" t="s">
        <v>74</v>
      </c>
      <c r="F1350" s="1" t="s">
        <v>37</v>
      </c>
      <c r="G1350" s="1" t="s">
        <v>957</v>
      </c>
      <c r="H1350" s="1" t="s">
        <v>34</v>
      </c>
      <c r="I1350" s="3">
        <v>137968</v>
      </c>
      <c r="J1350" s="3">
        <v>0</v>
      </c>
      <c r="K1350" s="1" t="s">
        <v>40</v>
      </c>
      <c r="L1350" s="1" t="s">
        <v>712</v>
      </c>
      <c r="M1350" s="1" t="s">
        <v>713</v>
      </c>
      <c r="N1350" s="1" t="s">
        <v>79</v>
      </c>
      <c r="O1350" s="1" t="s">
        <v>80</v>
      </c>
      <c r="P1350" s="1" t="s">
        <v>43</v>
      </c>
      <c r="Q1350" s="1" t="s">
        <v>43</v>
      </c>
      <c r="R1350" s="3">
        <v>0</v>
      </c>
      <c r="S1350" s="1" t="s">
        <v>44</v>
      </c>
      <c r="T1350" s="1" t="s">
        <v>45</v>
      </c>
      <c r="U1350" s="1" t="s">
        <v>957</v>
      </c>
      <c r="V1350" s="1" t="s">
        <v>46</v>
      </c>
      <c r="W1350" s="1" t="s">
        <v>81</v>
      </c>
      <c r="X1350" s="1" t="s">
        <v>1790</v>
      </c>
      <c r="Y1350" s="1" t="s">
        <v>83</v>
      </c>
      <c r="Z1350" s="1" t="s">
        <v>84</v>
      </c>
      <c r="AA1350" s="1" t="s">
        <v>51</v>
      </c>
      <c r="AB1350" s="1" t="s">
        <v>1790</v>
      </c>
      <c r="AC1350" s="1" t="s">
        <v>37</v>
      </c>
    </row>
    <row r="1351" spans="1:29" hidden="1" x14ac:dyDescent="0.25">
      <c r="A1351" s="1" t="s">
        <v>33</v>
      </c>
      <c r="B1351" s="1" t="s">
        <v>34</v>
      </c>
      <c r="C1351" s="2">
        <v>45473</v>
      </c>
      <c r="D1351" s="1" t="s">
        <v>73</v>
      </c>
      <c r="E1351" s="1" t="s">
        <v>74</v>
      </c>
      <c r="F1351" s="1" t="s">
        <v>37</v>
      </c>
      <c r="G1351" s="1" t="s">
        <v>957</v>
      </c>
      <c r="H1351" s="1" t="s">
        <v>34</v>
      </c>
      <c r="I1351" s="3">
        <v>563334</v>
      </c>
      <c r="J1351" s="3">
        <v>0</v>
      </c>
      <c r="K1351" s="1" t="s">
        <v>40</v>
      </c>
      <c r="L1351" s="1" t="s">
        <v>470</v>
      </c>
      <c r="M1351" s="1" t="s">
        <v>471</v>
      </c>
      <c r="N1351" s="1" t="s">
        <v>79</v>
      </c>
      <c r="O1351" s="1" t="s">
        <v>80</v>
      </c>
      <c r="P1351" s="1" t="s">
        <v>43</v>
      </c>
      <c r="Q1351" s="1" t="s">
        <v>43</v>
      </c>
      <c r="R1351" s="3">
        <v>0</v>
      </c>
      <c r="S1351" s="1" t="s">
        <v>44</v>
      </c>
      <c r="T1351" s="1" t="s">
        <v>45</v>
      </c>
      <c r="U1351" s="1" t="s">
        <v>957</v>
      </c>
      <c r="V1351" s="1" t="s">
        <v>46</v>
      </c>
      <c r="W1351" s="1" t="s">
        <v>81</v>
      </c>
      <c r="X1351" s="1" t="s">
        <v>1790</v>
      </c>
      <c r="Y1351" s="1" t="s">
        <v>83</v>
      </c>
      <c r="Z1351" s="1" t="s">
        <v>84</v>
      </c>
      <c r="AA1351" s="1" t="s">
        <v>51</v>
      </c>
      <c r="AB1351" s="1" t="s">
        <v>1790</v>
      </c>
      <c r="AC1351" s="1" t="s">
        <v>37</v>
      </c>
    </row>
    <row r="1352" spans="1:29" hidden="1" x14ac:dyDescent="0.25">
      <c r="A1352" s="1" t="s">
        <v>33</v>
      </c>
      <c r="B1352" s="1" t="s">
        <v>34</v>
      </c>
      <c r="C1352" s="2">
        <v>45473</v>
      </c>
      <c r="D1352" s="1" t="s">
        <v>73</v>
      </c>
      <c r="E1352" s="1" t="s">
        <v>74</v>
      </c>
      <c r="F1352" s="1" t="s">
        <v>37</v>
      </c>
      <c r="G1352" s="1" t="s">
        <v>957</v>
      </c>
      <c r="H1352" s="1" t="s">
        <v>34</v>
      </c>
      <c r="I1352" s="3">
        <v>520000</v>
      </c>
      <c r="J1352" s="3">
        <v>0</v>
      </c>
      <c r="K1352" s="1" t="s">
        <v>40</v>
      </c>
      <c r="L1352" s="1" t="s">
        <v>152</v>
      </c>
      <c r="M1352" s="1" t="s">
        <v>153</v>
      </c>
      <c r="N1352" s="1" t="s">
        <v>79</v>
      </c>
      <c r="O1352" s="1" t="s">
        <v>80</v>
      </c>
      <c r="P1352" s="1" t="s">
        <v>43</v>
      </c>
      <c r="Q1352" s="1" t="s">
        <v>43</v>
      </c>
      <c r="R1352" s="3">
        <v>0</v>
      </c>
      <c r="S1352" s="1" t="s">
        <v>44</v>
      </c>
      <c r="T1352" s="1" t="s">
        <v>45</v>
      </c>
      <c r="U1352" s="1" t="s">
        <v>957</v>
      </c>
      <c r="V1352" s="1" t="s">
        <v>46</v>
      </c>
      <c r="W1352" s="1" t="s">
        <v>81</v>
      </c>
      <c r="X1352" s="1" t="s">
        <v>1790</v>
      </c>
      <c r="Y1352" s="1" t="s">
        <v>83</v>
      </c>
      <c r="Z1352" s="1" t="s">
        <v>84</v>
      </c>
      <c r="AA1352" s="1" t="s">
        <v>51</v>
      </c>
      <c r="AB1352" s="1" t="s">
        <v>1790</v>
      </c>
      <c r="AC1352" s="1" t="s">
        <v>37</v>
      </c>
    </row>
    <row r="1353" spans="1:29" hidden="1" x14ac:dyDescent="0.25">
      <c r="A1353" s="1" t="s">
        <v>33</v>
      </c>
      <c r="B1353" s="1" t="s">
        <v>34</v>
      </c>
      <c r="C1353" s="2">
        <v>45476</v>
      </c>
      <c r="D1353" s="1" t="s">
        <v>35</v>
      </c>
      <c r="E1353" s="1" t="s">
        <v>36</v>
      </c>
      <c r="F1353" s="1" t="s">
        <v>37</v>
      </c>
      <c r="G1353" s="1" t="s">
        <v>1791</v>
      </c>
      <c r="H1353" s="1" t="s">
        <v>1792</v>
      </c>
      <c r="I1353" s="3">
        <v>0</v>
      </c>
      <c r="J1353" s="3">
        <v>86667</v>
      </c>
      <c r="K1353" s="1" t="s">
        <v>40</v>
      </c>
      <c r="L1353" s="1" t="s">
        <v>77</v>
      </c>
      <c r="M1353" s="1" t="s">
        <v>78</v>
      </c>
      <c r="N1353" s="1" t="s">
        <v>37</v>
      </c>
      <c r="O1353" s="1" t="s">
        <v>43</v>
      </c>
      <c r="P1353" s="1" t="s">
        <v>43</v>
      </c>
      <c r="Q1353" s="1" t="s">
        <v>43</v>
      </c>
      <c r="R1353" s="3">
        <v>0</v>
      </c>
      <c r="S1353" s="1" t="s">
        <v>44</v>
      </c>
      <c r="T1353" s="1" t="s">
        <v>45</v>
      </c>
      <c r="U1353" s="1" t="s">
        <v>1791</v>
      </c>
      <c r="V1353" s="1" t="s">
        <v>46</v>
      </c>
      <c r="W1353" s="1" t="s">
        <v>47</v>
      </c>
      <c r="X1353" s="1" t="s">
        <v>1793</v>
      </c>
      <c r="Y1353" s="1" t="s">
        <v>49</v>
      </c>
      <c r="Z1353" s="1" t="s">
        <v>50</v>
      </c>
      <c r="AA1353" s="1" t="s">
        <v>51</v>
      </c>
      <c r="AB1353" s="1" t="s">
        <v>1793</v>
      </c>
      <c r="AC1353" s="1" t="s">
        <v>37</v>
      </c>
    </row>
    <row r="1354" spans="1:29" hidden="1" x14ac:dyDescent="0.25">
      <c r="A1354" s="1" t="s">
        <v>33</v>
      </c>
      <c r="B1354" s="1" t="s">
        <v>34</v>
      </c>
      <c r="C1354" s="2">
        <v>45477</v>
      </c>
      <c r="D1354" s="1" t="s">
        <v>35</v>
      </c>
      <c r="E1354" s="1" t="s">
        <v>36</v>
      </c>
      <c r="F1354" s="1" t="s">
        <v>37</v>
      </c>
      <c r="G1354" s="1" t="s">
        <v>1794</v>
      </c>
      <c r="H1354" s="1" t="s">
        <v>1795</v>
      </c>
      <c r="I1354" s="3">
        <v>0</v>
      </c>
      <c r="J1354" s="3">
        <v>1300000</v>
      </c>
      <c r="K1354" s="1" t="s">
        <v>40</v>
      </c>
      <c r="L1354" s="1" t="s">
        <v>77</v>
      </c>
      <c r="M1354" s="1" t="s">
        <v>78</v>
      </c>
      <c r="N1354" s="1" t="s">
        <v>37</v>
      </c>
      <c r="O1354" s="1" t="s">
        <v>43</v>
      </c>
      <c r="P1354" s="1" t="s">
        <v>43</v>
      </c>
      <c r="Q1354" s="1" t="s">
        <v>43</v>
      </c>
      <c r="R1354" s="3">
        <v>0</v>
      </c>
      <c r="S1354" s="1" t="s">
        <v>44</v>
      </c>
      <c r="T1354" s="1" t="s">
        <v>45</v>
      </c>
      <c r="U1354" s="1" t="s">
        <v>1794</v>
      </c>
      <c r="V1354" s="1" t="s">
        <v>46</v>
      </c>
      <c r="W1354" s="1" t="s">
        <v>47</v>
      </c>
      <c r="X1354" s="1" t="s">
        <v>1796</v>
      </c>
      <c r="Y1354" s="1" t="s">
        <v>49</v>
      </c>
      <c r="Z1354" s="1" t="s">
        <v>50</v>
      </c>
      <c r="AA1354" s="1" t="s">
        <v>51</v>
      </c>
      <c r="AB1354" s="1" t="s">
        <v>1796</v>
      </c>
      <c r="AC1354" s="1" t="s">
        <v>37</v>
      </c>
    </row>
    <row r="1355" spans="1:29" hidden="1" x14ac:dyDescent="0.25">
      <c r="A1355" s="1" t="s">
        <v>33</v>
      </c>
      <c r="B1355" s="1" t="s">
        <v>34</v>
      </c>
      <c r="C1355" s="2">
        <v>45477</v>
      </c>
      <c r="D1355" s="1" t="s">
        <v>35</v>
      </c>
      <c r="E1355" s="1" t="s">
        <v>36</v>
      </c>
      <c r="F1355" s="1" t="s">
        <v>37</v>
      </c>
      <c r="G1355" s="1" t="s">
        <v>1797</v>
      </c>
      <c r="H1355" s="1" t="s">
        <v>1798</v>
      </c>
      <c r="I1355" s="3">
        <v>0</v>
      </c>
      <c r="J1355" s="54">
        <v>43333</v>
      </c>
      <c r="K1355" s="1" t="s">
        <v>40</v>
      </c>
      <c r="L1355" s="1" t="s">
        <v>41</v>
      </c>
      <c r="M1355" s="1" t="s">
        <v>42</v>
      </c>
      <c r="N1355" s="1" t="s">
        <v>37</v>
      </c>
      <c r="O1355" s="1" t="s">
        <v>43</v>
      </c>
      <c r="P1355" s="1" t="s">
        <v>43</v>
      </c>
      <c r="Q1355" s="1" t="s">
        <v>43</v>
      </c>
      <c r="R1355" s="3">
        <v>0</v>
      </c>
      <c r="S1355" s="1" t="s">
        <v>44</v>
      </c>
      <c r="T1355" s="1" t="s">
        <v>45</v>
      </c>
      <c r="U1355" s="1" t="s">
        <v>1797</v>
      </c>
      <c r="V1355" s="1" t="s">
        <v>46</v>
      </c>
      <c r="W1355" s="1" t="s">
        <v>47</v>
      </c>
      <c r="X1355" s="1" t="s">
        <v>1799</v>
      </c>
      <c r="Y1355" s="1" t="s">
        <v>49</v>
      </c>
      <c r="Z1355" s="1" t="s">
        <v>50</v>
      </c>
      <c r="AA1355" s="1" t="s">
        <v>51</v>
      </c>
      <c r="AB1355" s="1" t="s">
        <v>1799</v>
      </c>
      <c r="AC1355" s="1" t="s">
        <v>37</v>
      </c>
    </row>
    <row r="1356" spans="1:29" hidden="1" x14ac:dyDescent="0.25">
      <c r="A1356" s="1" t="s">
        <v>33</v>
      </c>
      <c r="B1356" s="1" t="s">
        <v>34</v>
      </c>
      <c r="C1356" s="2">
        <v>45502</v>
      </c>
      <c r="D1356" s="1" t="s">
        <v>35</v>
      </c>
      <c r="E1356" s="1" t="s">
        <v>36</v>
      </c>
      <c r="F1356" s="1" t="s">
        <v>37</v>
      </c>
      <c r="G1356" s="1" t="s">
        <v>1800</v>
      </c>
      <c r="H1356" s="1" t="s">
        <v>1801</v>
      </c>
      <c r="I1356" s="3">
        <v>0</v>
      </c>
      <c r="J1356" s="54">
        <v>878869</v>
      </c>
      <c r="K1356" s="1" t="s">
        <v>40</v>
      </c>
      <c r="L1356" s="1" t="s">
        <v>214</v>
      </c>
      <c r="M1356" s="1" t="s">
        <v>215</v>
      </c>
      <c r="N1356" s="1" t="s">
        <v>37</v>
      </c>
      <c r="O1356" s="1" t="s">
        <v>43</v>
      </c>
      <c r="P1356" s="1" t="s">
        <v>43</v>
      </c>
      <c r="Q1356" s="1" t="s">
        <v>43</v>
      </c>
      <c r="R1356" s="3">
        <v>0</v>
      </c>
      <c r="S1356" s="1" t="s">
        <v>44</v>
      </c>
      <c r="T1356" s="1" t="s">
        <v>45</v>
      </c>
      <c r="U1356" s="1" t="s">
        <v>1800</v>
      </c>
      <c r="V1356" s="1" t="s">
        <v>46</v>
      </c>
      <c r="W1356" s="1" t="s">
        <v>47</v>
      </c>
      <c r="X1356" s="1" t="s">
        <v>1802</v>
      </c>
      <c r="Y1356" s="1" t="s">
        <v>49</v>
      </c>
      <c r="Z1356" s="1" t="s">
        <v>50</v>
      </c>
      <c r="AA1356" s="1" t="s">
        <v>51</v>
      </c>
      <c r="AB1356" s="1" t="s">
        <v>1802</v>
      </c>
      <c r="AC1356" s="1" t="s">
        <v>37</v>
      </c>
    </row>
    <row r="1357" spans="1:29" hidden="1" x14ac:dyDescent="0.25">
      <c r="A1357" s="1" t="s">
        <v>33</v>
      </c>
      <c r="B1357" s="1" t="s">
        <v>34</v>
      </c>
      <c r="C1357" s="2">
        <v>45503</v>
      </c>
      <c r="D1357" s="1" t="s">
        <v>35</v>
      </c>
      <c r="E1357" s="1" t="s">
        <v>36</v>
      </c>
      <c r="F1357" s="1" t="s">
        <v>37</v>
      </c>
      <c r="G1357" s="1" t="s">
        <v>1803</v>
      </c>
      <c r="H1357" s="1" t="s">
        <v>1804</v>
      </c>
      <c r="I1357" s="3">
        <v>0</v>
      </c>
      <c r="J1357" s="3">
        <v>38667</v>
      </c>
      <c r="K1357" s="1" t="s">
        <v>40</v>
      </c>
      <c r="L1357" s="1" t="s">
        <v>1376</v>
      </c>
      <c r="M1357" s="1" t="s">
        <v>1377</v>
      </c>
      <c r="N1357" s="1" t="s">
        <v>37</v>
      </c>
      <c r="O1357" s="1" t="s">
        <v>43</v>
      </c>
      <c r="P1357" s="1" t="s">
        <v>43</v>
      </c>
      <c r="Q1357" s="1" t="s">
        <v>43</v>
      </c>
      <c r="R1357" s="3">
        <v>0</v>
      </c>
      <c r="S1357" s="1" t="s">
        <v>44</v>
      </c>
      <c r="T1357" s="1" t="s">
        <v>45</v>
      </c>
      <c r="U1357" s="1" t="s">
        <v>1803</v>
      </c>
      <c r="V1357" s="1" t="s">
        <v>46</v>
      </c>
      <c r="W1357" s="1" t="s">
        <v>47</v>
      </c>
      <c r="X1357" s="1" t="s">
        <v>1805</v>
      </c>
      <c r="Y1357" s="1" t="s">
        <v>49</v>
      </c>
      <c r="Z1357" s="1" t="s">
        <v>50</v>
      </c>
      <c r="AA1357" s="1" t="s">
        <v>51</v>
      </c>
      <c r="AB1357" s="1" t="s">
        <v>1805</v>
      </c>
      <c r="AC1357" s="1" t="s">
        <v>37</v>
      </c>
    </row>
    <row r="1358" spans="1:29" hidden="1" x14ac:dyDescent="0.25">
      <c r="A1358" s="1" t="s">
        <v>33</v>
      </c>
      <c r="B1358" s="1" t="s">
        <v>34</v>
      </c>
      <c r="C1358" s="2">
        <v>45503</v>
      </c>
      <c r="D1358" s="1" t="s">
        <v>35</v>
      </c>
      <c r="E1358" s="1" t="s">
        <v>36</v>
      </c>
      <c r="F1358" s="1" t="s">
        <v>37</v>
      </c>
      <c r="G1358" s="1" t="s">
        <v>1803</v>
      </c>
      <c r="H1358" s="1" t="s">
        <v>350</v>
      </c>
      <c r="I1358" s="3">
        <v>0</v>
      </c>
      <c r="J1358" s="3">
        <v>116000</v>
      </c>
      <c r="K1358" s="1" t="s">
        <v>40</v>
      </c>
      <c r="L1358" s="1" t="s">
        <v>283</v>
      </c>
      <c r="M1358" s="1" t="s">
        <v>284</v>
      </c>
      <c r="N1358" s="1" t="s">
        <v>37</v>
      </c>
      <c r="O1358" s="1" t="s">
        <v>43</v>
      </c>
      <c r="P1358" s="1" t="s">
        <v>43</v>
      </c>
      <c r="Q1358" s="1" t="s">
        <v>43</v>
      </c>
      <c r="R1358" s="3">
        <v>0</v>
      </c>
      <c r="S1358" s="1" t="s">
        <v>44</v>
      </c>
      <c r="T1358" s="1" t="s">
        <v>45</v>
      </c>
      <c r="U1358" s="1" t="s">
        <v>1803</v>
      </c>
      <c r="V1358" s="1" t="s">
        <v>46</v>
      </c>
      <c r="W1358" s="1" t="s">
        <v>47</v>
      </c>
      <c r="X1358" s="1" t="s">
        <v>1805</v>
      </c>
      <c r="Y1358" s="1" t="s">
        <v>49</v>
      </c>
      <c r="Z1358" s="1" t="s">
        <v>50</v>
      </c>
      <c r="AA1358" s="1" t="s">
        <v>51</v>
      </c>
      <c r="AB1358" s="1" t="s">
        <v>1805</v>
      </c>
      <c r="AC1358" s="1" t="s">
        <v>37</v>
      </c>
    </row>
    <row r="1359" spans="1:29" hidden="1" x14ac:dyDescent="0.25">
      <c r="A1359" s="1" t="s">
        <v>33</v>
      </c>
      <c r="B1359" s="1" t="s">
        <v>34</v>
      </c>
      <c r="C1359" s="2">
        <v>45503</v>
      </c>
      <c r="D1359" s="1" t="s">
        <v>35</v>
      </c>
      <c r="E1359" s="1" t="s">
        <v>36</v>
      </c>
      <c r="F1359" s="1" t="s">
        <v>37</v>
      </c>
      <c r="G1359" s="1" t="s">
        <v>1803</v>
      </c>
      <c r="H1359" s="1" t="s">
        <v>350</v>
      </c>
      <c r="I1359" s="3">
        <v>0</v>
      </c>
      <c r="J1359" s="3">
        <v>580001</v>
      </c>
      <c r="K1359" s="1" t="s">
        <v>40</v>
      </c>
      <c r="L1359" s="1" t="s">
        <v>408</v>
      </c>
      <c r="M1359" s="1" t="s">
        <v>409</v>
      </c>
      <c r="N1359" s="1" t="s">
        <v>37</v>
      </c>
      <c r="O1359" s="1" t="s">
        <v>43</v>
      </c>
      <c r="P1359" s="1" t="s">
        <v>43</v>
      </c>
      <c r="Q1359" s="1" t="s">
        <v>43</v>
      </c>
      <c r="R1359" s="3">
        <v>0</v>
      </c>
      <c r="S1359" s="1" t="s">
        <v>44</v>
      </c>
      <c r="T1359" s="1" t="s">
        <v>45</v>
      </c>
      <c r="U1359" s="1" t="s">
        <v>1803</v>
      </c>
      <c r="V1359" s="1" t="s">
        <v>46</v>
      </c>
      <c r="W1359" s="1" t="s">
        <v>47</v>
      </c>
      <c r="X1359" s="1" t="s">
        <v>1805</v>
      </c>
      <c r="Y1359" s="1" t="s">
        <v>49</v>
      </c>
      <c r="Z1359" s="1" t="s">
        <v>50</v>
      </c>
      <c r="AA1359" s="1" t="s">
        <v>51</v>
      </c>
      <c r="AB1359" s="1" t="s">
        <v>1805</v>
      </c>
      <c r="AC1359" s="1" t="s">
        <v>37</v>
      </c>
    </row>
    <row r="1360" spans="1:29" hidden="1" x14ac:dyDescent="0.25">
      <c r="A1360" s="1" t="s">
        <v>33</v>
      </c>
      <c r="B1360" s="1" t="s">
        <v>34</v>
      </c>
      <c r="C1360" s="2">
        <v>45503</v>
      </c>
      <c r="D1360" s="1" t="s">
        <v>35</v>
      </c>
      <c r="E1360" s="1" t="s">
        <v>36</v>
      </c>
      <c r="F1360" s="1" t="s">
        <v>37</v>
      </c>
      <c r="G1360" s="1" t="s">
        <v>1803</v>
      </c>
      <c r="H1360" s="1" t="s">
        <v>350</v>
      </c>
      <c r="I1360" s="3">
        <v>0</v>
      </c>
      <c r="J1360" s="3">
        <v>41458</v>
      </c>
      <c r="K1360" s="1" t="s">
        <v>40</v>
      </c>
      <c r="L1360" s="1" t="s">
        <v>246</v>
      </c>
      <c r="M1360" s="1" t="s">
        <v>247</v>
      </c>
      <c r="N1360" s="1" t="s">
        <v>37</v>
      </c>
      <c r="O1360" s="1" t="s">
        <v>43</v>
      </c>
      <c r="P1360" s="1" t="s">
        <v>43</v>
      </c>
      <c r="Q1360" s="1" t="s">
        <v>43</v>
      </c>
      <c r="R1360" s="3">
        <v>0</v>
      </c>
      <c r="S1360" s="1" t="s">
        <v>44</v>
      </c>
      <c r="T1360" s="1" t="s">
        <v>45</v>
      </c>
      <c r="U1360" s="1" t="s">
        <v>1803</v>
      </c>
      <c r="V1360" s="1" t="s">
        <v>46</v>
      </c>
      <c r="W1360" s="1" t="s">
        <v>47</v>
      </c>
      <c r="X1360" s="1" t="s">
        <v>1805</v>
      </c>
      <c r="Y1360" s="1" t="s">
        <v>49</v>
      </c>
      <c r="Z1360" s="1" t="s">
        <v>50</v>
      </c>
      <c r="AA1360" s="1" t="s">
        <v>51</v>
      </c>
      <c r="AB1360" s="1" t="s">
        <v>1805</v>
      </c>
      <c r="AC1360" s="1" t="s">
        <v>37</v>
      </c>
    </row>
    <row r="1361" spans="1:29" hidden="1" x14ac:dyDescent="0.25">
      <c r="A1361" s="1" t="s">
        <v>33</v>
      </c>
      <c r="B1361" s="1" t="s">
        <v>34</v>
      </c>
      <c r="C1361" s="2">
        <v>45503</v>
      </c>
      <c r="D1361" s="1" t="s">
        <v>35</v>
      </c>
      <c r="E1361" s="1" t="s">
        <v>36</v>
      </c>
      <c r="F1361" s="1" t="s">
        <v>37</v>
      </c>
      <c r="G1361" s="1" t="s">
        <v>1803</v>
      </c>
      <c r="H1361" s="1" t="s">
        <v>350</v>
      </c>
      <c r="I1361" s="3">
        <v>0</v>
      </c>
      <c r="J1361" s="3">
        <v>1429810</v>
      </c>
      <c r="K1361" s="1" t="s">
        <v>40</v>
      </c>
      <c r="L1361" s="1" t="s">
        <v>470</v>
      </c>
      <c r="M1361" s="1" t="s">
        <v>471</v>
      </c>
      <c r="N1361" s="1" t="s">
        <v>37</v>
      </c>
      <c r="O1361" s="1" t="s">
        <v>43</v>
      </c>
      <c r="P1361" s="1" t="s">
        <v>43</v>
      </c>
      <c r="Q1361" s="1" t="s">
        <v>43</v>
      </c>
      <c r="R1361" s="3">
        <v>0</v>
      </c>
      <c r="S1361" s="1" t="s">
        <v>44</v>
      </c>
      <c r="T1361" s="1" t="s">
        <v>45</v>
      </c>
      <c r="U1361" s="1" t="s">
        <v>1803</v>
      </c>
      <c r="V1361" s="1" t="s">
        <v>46</v>
      </c>
      <c r="W1361" s="1" t="s">
        <v>47</v>
      </c>
      <c r="X1361" s="1" t="s">
        <v>1805</v>
      </c>
      <c r="Y1361" s="1" t="s">
        <v>49</v>
      </c>
      <c r="Z1361" s="1" t="s">
        <v>50</v>
      </c>
      <c r="AA1361" s="1" t="s">
        <v>51</v>
      </c>
      <c r="AB1361" s="1" t="s">
        <v>1805</v>
      </c>
      <c r="AC1361" s="1" t="s">
        <v>37</v>
      </c>
    </row>
    <row r="1362" spans="1:29" hidden="1" x14ac:dyDescent="0.25">
      <c r="A1362" s="1" t="s">
        <v>33</v>
      </c>
      <c r="B1362" s="1" t="s">
        <v>34</v>
      </c>
      <c r="C1362" s="2">
        <v>45504</v>
      </c>
      <c r="D1362" s="1" t="s">
        <v>73</v>
      </c>
      <c r="E1362" s="1" t="s">
        <v>74</v>
      </c>
      <c r="F1362" s="1" t="s">
        <v>37</v>
      </c>
      <c r="G1362" s="1" t="s">
        <v>960</v>
      </c>
      <c r="H1362" s="1" t="s">
        <v>76</v>
      </c>
      <c r="I1362" s="3">
        <v>7119422</v>
      </c>
      <c r="J1362" s="3">
        <v>0</v>
      </c>
      <c r="K1362" s="1" t="s">
        <v>40</v>
      </c>
      <c r="L1362" s="1" t="s">
        <v>1751</v>
      </c>
      <c r="M1362" s="1" t="s">
        <v>720</v>
      </c>
      <c r="N1362" s="1" t="s">
        <v>1323</v>
      </c>
      <c r="O1362" s="1" t="s">
        <v>1324</v>
      </c>
      <c r="P1362" s="1" t="s">
        <v>43</v>
      </c>
      <c r="Q1362" s="1" t="s">
        <v>43</v>
      </c>
      <c r="R1362" s="3">
        <v>0</v>
      </c>
      <c r="S1362" s="1" t="s">
        <v>44</v>
      </c>
      <c r="T1362" s="1" t="s">
        <v>45</v>
      </c>
      <c r="U1362" s="1" t="s">
        <v>960</v>
      </c>
      <c r="V1362" s="1" t="s">
        <v>46</v>
      </c>
      <c r="W1362" s="1" t="s">
        <v>912</v>
      </c>
      <c r="X1362" s="1" t="s">
        <v>1806</v>
      </c>
      <c r="Y1362" s="1" t="s">
        <v>83</v>
      </c>
      <c r="Z1362" s="1" t="s">
        <v>1326</v>
      </c>
      <c r="AA1362" s="1" t="s">
        <v>51</v>
      </c>
      <c r="AB1362" s="1" t="s">
        <v>1806</v>
      </c>
      <c r="AC1362" s="1" t="s">
        <v>37</v>
      </c>
    </row>
    <row r="1363" spans="1:29" hidden="1" x14ac:dyDescent="0.25">
      <c r="A1363" s="1" t="s">
        <v>33</v>
      </c>
      <c r="B1363" s="1" t="s">
        <v>34</v>
      </c>
      <c r="C1363" s="2">
        <v>45504</v>
      </c>
      <c r="D1363" s="1" t="s">
        <v>73</v>
      </c>
      <c r="E1363" s="1" t="s">
        <v>74</v>
      </c>
      <c r="F1363" s="1" t="s">
        <v>37</v>
      </c>
      <c r="G1363" s="1" t="s">
        <v>960</v>
      </c>
      <c r="H1363" s="1" t="s">
        <v>76</v>
      </c>
      <c r="I1363" s="3">
        <v>43334</v>
      </c>
      <c r="J1363" s="3">
        <v>0</v>
      </c>
      <c r="K1363" s="1" t="s">
        <v>40</v>
      </c>
      <c r="L1363" s="1" t="s">
        <v>303</v>
      </c>
      <c r="M1363" s="1" t="s">
        <v>304</v>
      </c>
      <c r="N1363" s="1" t="s">
        <v>295</v>
      </c>
      <c r="O1363" s="1" t="s">
        <v>296</v>
      </c>
      <c r="P1363" s="1" t="s">
        <v>43</v>
      </c>
      <c r="Q1363" s="1" t="s">
        <v>43</v>
      </c>
      <c r="R1363" s="3">
        <v>0</v>
      </c>
      <c r="S1363" s="1" t="s">
        <v>44</v>
      </c>
      <c r="T1363" s="1" t="s">
        <v>45</v>
      </c>
      <c r="U1363" s="1" t="s">
        <v>960</v>
      </c>
      <c r="V1363" s="1" t="s">
        <v>46</v>
      </c>
      <c r="W1363" s="1" t="s">
        <v>912</v>
      </c>
      <c r="X1363" s="1" t="s">
        <v>1806</v>
      </c>
      <c r="Y1363" s="1" t="s">
        <v>83</v>
      </c>
      <c r="Z1363" s="1" t="s">
        <v>1326</v>
      </c>
      <c r="AA1363" s="1" t="s">
        <v>51</v>
      </c>
      <c r="AB1363" s="1" t="s">
        <v>1806</v>
      </c>
      <c r="AC1363" s="1" t="s">
        <v>37</v>
      </c>
    </row>
    <row r="1364" spans="1:29" hidden="1" x14ac:dyDescent="0.25">
      <c r="A1364" s="1" t="s">
        <v>33</v>
      </c>
      <c r="B1364" s="1" t="s">
        <v>34</v>
      </c>
      <c r="C1364" s="2">
        <v>45504</v>
      </c>
      <c r="D1364" s="1" t="s">
        <v>73</v>
      </c>
      <c r="E1364" s="1" t="s">
        <v>74</v>
      </c>
      <c r="F1364" s="1" t="s">
        <v>37</v>
      </c>
      <c r="G1364" s="1" t="s">
        <v>960</v>
      </c>
      <c r="H1364" s="1" t="s">
        <v>76</v>
      </c>
      <c r="I1364" s="3">
        <v>650000</v>
      </c>
      <c r="J1364" s="3">
        <v>0</v>
      </c>
      <c r="K1364" s="1" t="s">
        <v>40</v>
      </c>
      <c r="L1364" s="1" t="s">
        <v>152</v>
      </c>
      <c r="M1364" s="1" t="s">
        <v>153</v>
      </c>
      <c r="N1364" s="1" t="s">
        <v>79</v>
      </c>
      <c r="O1364" s="1" t="s">
        <v>80</v>
      </c>
      <c r="P1364" s="1" t="s">
        <v>43</v>
      </c>
      <c r="Q1364" s="1" t="s">
        <v>43</v>
      </c>
      <c r="R1364" s="3">
        <v>0</v>
      </c>
      <c r="S1364" s="1" t="s">
        <v>44</v>
      </c>
      <c r="T1364" s="1" t="s">
        <v>45</v>
      </c>
      <c r="U1364" s="1" t="s">
        <v>960</v>
      </c>
      <c r="V1364" s="1" t="s">
        <v>46</v>
      </c>
      <c r="W1364" s="1" t="s">
        <v>912</v>
      </c>
      <c r="X1364" s="1" t="s">
        <v>1806</v>
      </c>
      <c r="Y1364" s="1" t="s">
        <v>83</v>
      </c>
      <c r="Z1364" s="1" t="s">
        <v>1326</v>
      </c>
      <c r="AA1364" s="1" t="s">
        <v>51</v>
      </c>
      <c r="AB1364" s="1" t="s">
        <v>1806</v>
      </c>
      <c r="AC1364" s="1" t="s">
        <v>37</v>
      </c>
    </row>
    <row r="1365" spans="1:29" hidden="1" x14ac:dyDescent="0.25">
      <c r="A1365" s="1" t="s">
        <v>33</v>
      </c>
      <c r="B1365" s="1" t="s">
        <v>34</v>
      </c>
      <c r="C1365" s="2">
        <v>45504</v>
      </c>
      <c r="D1365" s="1" t="s">
        <v>73</v>
      </c>
      <c r="E1365" s="1" t="s">
        <v>74</v>
      </c>
      <c r="F1365" s="1" t="s">
        <v>37</v>
      </c>
      <c r="G1365" s="1" t="s">
        <v>960</v>
      </c>
      <c r="H1365" s="1" t="s">
        <v>76</v>
      </c>
      <c r="I1365" s="3">
        <v>45657</v>
      </c>
      <c r="J1365" s="3">
        <v>0</v>
      </c>
      <c r="K1365" s="1" t="s">
        <v>40</v>
      </c>
      <c r="L1365" s="1" t="s">
        <v>391</v>
      </c>
      <c r="M1365" s="1" t="s">
        <v>392</v>
      </c>
      <c r="N1365" s="1" t="s">
        <v>79</v>
      </c>
      <c r="O1365" s="1" t="s">
        <v>80</v>
      </c>
      <c r="P1365" s="1" t="s">
        <v>43</v>
      </c>
      <c r="Q1365" s="1" t="s">
        <v>43</v>
      </c>
      <c r="R1365" s="3">
        <v>0</v>
      </c>
      <c r="S1365" s="1" t="s">
        <v>44</v>
      </c>
      <c r="T1365" s="1" t="s">
        <v>45</v>
      </c>
      <c r="U1365" s="1" t="s">
        <v>960</v>
      </c>
      <c r="V1365" s="1" t="s">
        <v>46</v>
      </c>
      <c r="W1365" s="1" t="s">
        <v>912</v>
      </c>
      <c r="X1365" s="1" t="s">
        <v>1806</v>
      </c>
      <c r="Y1365" s="1" t="s">
        <v>83</v>
      </c>
      <c r="Z1365" s="1" t="s">
        <v>1326</v>
      </c>
      <c r="AA1365" s="1" t="s">
        <v>51</v>
      </c>
      <c r="AB1365" s="1" t="s">
        <v>1806</v>
      </c>
      <c r="AC1365" s="1" t="s">
        <v>37</v>
      </c>
    </row>
    <row r="1366" spans="1:29" hidden="1" x14ac:dyDescent="0.25">
      <c r="A1366" s="1" t="s">
        <v>33</v>
      </c>
      <c r="B1366" s="1" t="s">
        <v>34</v>
      </c>
      <c r="C1366" s="2">
        <v>45504</v>
      </c>
      <c r="D1366" s="1" t="s">
        <v>73</v>
      </c>
      <c r="E1366" s="1" t="s">
        <v>74</v>
      </c>
      <c r="F1366" s="1" t="s">
        <v>37</v>
      </c>
      <c r="G1366" s="1" t="s">
        <v>960</v>
      </c>
      <c r="H1366" s="1" t="s">
        <v>76</v>
      </c>
      <c r="I1366" s="3">
        <v>43907</v>
      </c>
      <c r="J1366" s="3">
        <v>0</v>
      </c>
      <c r="K1366" s="1" t="s">
        <v>40</v>
      </c>
      <c r="L1366" s="1" t="s">
        <v>1694</v>
      </c>
      <c r="M1366" s="1" t="s">
        <v>815</v>
      </c>
      <c r="N1366" s="1" t="s">
        <v>79</v>
      </c>
      <c r="O1366" s="1" t="s">
        <v>80</v>
      </c>
      <c r="P1366" s="1" t="s">
        <v>43</v>
      </c>
      <c r="Q1366" s="1" t="s">
        <v>43</v>
      </c>
      <c r="R1366" s="3">
        <v>0</v>
      </c>
      <c r="S1366" s="1" t="s">
        <v>44</v>
      </c>
      <c r="T1366" s="1" t="s">
        <v>45</v>
      </c>
      <c r="U1366" s="1" t="s">
        <v>960</v>
      </c>
      <c r="V1366" s="1" t="s">
        <v>46</v>
      </c>
      <c r="W1366" s="1" t="s">
        <v>912</v>
      </c>
      <c r="X1366" s="1" t="s">
        <v>1806</v>
      </c>
      <c r="Y1366" s="1" t="s">
        <v>83</v>
      </c>
      <c r="Z1366" s="1" t="s">
        <v>1326</v>
      </c>
      <c r="AA1366" s="1" t="s">
        <v>51</v>
      </c>
      <c r="AB1366" s="1" t="s">
        <v>1806</v>
      </c>
      <c r="AC1366" s="1" t="s">
        <v>37</v>
      </c>
    </row>
    <row r="1367" spans="1:29" hidden="1" x14ac:dyDescent="0.25">
      <c r="A1367" s="1" t="s">
        <v>33</v>
      </c>
      <c r="B1367" s="1" t="s">
        <v>34</v>
      </c>
      <c r="C1367" s="2">
        <v>45504</v>
      </c>
      <c r="D1367" s="1" t="s">
        <v>73</v>
      </c>
      <c r="E1367" s="1" t="s">
        <v>74</v>
      </c>
      <c r="F1367" s="1" t="s">
        <v>37</v>
      </c>
      <c r="G1367" s="1" t="s">
        <v>960</v>
      </c>
      <c r="H1367" s="1" t="s">
        <v>76</v>
      </c>
      <c r="I1367" s="3">
        <v>225612</v>
      </c>
      <c r="J1367" s="3">
        <v>0</v>
      </c>
      <c r="K1367" s="1" t="s">
        <v>40</v>
      </c>
      <c r="L1367" s="1" t="s">
        <v>166</v>
      </c>
      <c r="M1367" s="1" t="s">
        <v>167</v>
      </c>
      <c r="N1367" s="1" t="s">
        <v>79</v>
      </c>
      <c r="O1367" s="1" t="s">
        <v>80</v>
      </c>
      <c r="P1367" s="1" t="s">
        <v>43</v>
      </c>
      <c r="Q1367" s="1" t="s">
        <v>43</v>
      </c>
      <c r="R1367" s="3">
        <v>0</v>
      </c>
      <c r="S1367" s="1" t="s">
        <v>44</v>
      </c>
      <c r="T1367" s="1" t="s">
        <v>45</v>
      </c>
      <c r="U1367" s="1" t="s">
        <v>960</v>
      </c>
      <c r="V1367" s="1" t="s">
        <v>46</v>
      </c>
      <c r="W1367" s="1" t="s">
        <v>912</v>
      </c>
      <c r="X1367" s="1" t="s">
        <v>1806</v>
      </c>
      <c r="Y1367" s="1" t="s">
        <v>83</v>
      </c>
      <c r="Z1367" s="1" t="s">
        <v>1326</v>
      </c>
      <c r="AA1367" s="1" t="s">
        <v>51</v>
      </c>
      <c r="AB1367" s="1" t="s">
        <v>1806</v>
      </c>
      <c r="AC1367" s="1" t="s">
        <v>37</v>
      </c>
    </row>
    <row r="1368" spans="1:29" hidden="1" x14ac:dyDescent="0.25">
      <c r="A1368" s="1" t="s">
        <v>33</v>
      </c>
      <c r="B1368" s="1" t="s">
        <v>34</v>
      </c>
      <c r="C1368" s="2">
        <v>45504</v>
      </c>
      <c r="D1368" s="1" t="s">
        <v>73</v>
      </c>
      <c r="E1368" s="1" t="s">
        <v>74</v>
      </c>
      <c r="F1368" s="1" t="s">
        <v>37</v>
      </c>
      <c r="G1368" s="1" t="s">
        <v>960</v>
      </c>
      <c r="H1368" s="1" t="s">
        <v>76</v>
      </c>
      <c r="I1368" s="3">
        <v>132542</v>
      </c>
      <c r="J1368" s="3">
        <v>0</v>
      </c>
      <c r="K1368" s="1" t="s">
        <v>40</v>
      </c>
      <c r="L1368" s="1" t="s">
        <v>91</v>
      </c>
      <c r="M1368" s="1" t="s">
        <v>92</v>
      </c>
      <c r="N1368" s="1" t="s">
        <v>79</v>
      </c>
      <c r="O1368" s="1" t="s">
        <v>80</v>
      </c>
      <c r="P1368" s="1" t="s">
        <v>43</v>
      </c>
      <c r="Q1368" s="1" t="s">
        <v>43</v>
      </c>
      <c r="R1368" s="3">
        <v>0</v>
      </c>
      <c r="S1368" s="1" t="s">
        <v>44</v>
      </c>
      <c r="T1368" s="1" t="s">
        <v>45</v>
      </c>
      <c r="U1368" s="1" t="s">
        <v>960</v>
      </c>
      <c r="V1368" s="1" t="s">
        <v>46</v>
      </c>
      <c r="W1368" s="1" t="s">
        <v>912</v>
      </c>
      <c r="X1368" s="1" t="s">
        <v>1806</v>
      </c>
      <c r="Y1368" s="1" t="s">
        <v>83</v>
      </c>
      <c r="Z1368" s="1" t="s">
        <v>1326</v>
      </c>
      <c r="AA1368" s="1" t="s">
        <v>51</v>
      </c>
      <c r="AB1368" s="1" t="s">
        <v>1806</v>
      </c>
      <c r="AC1368" s="1" t="s">
        <v>37</v>
      </c>
    </row>
    <row r="1369" spans="1:29" hidden="1" x14ac:dyDescent="0.25">
      <c r="A1369" s="1" t="s">
        <v>33</v>
      </c>
      <c r="B1369" s="1" t="s">
        <v>34</v>
      </c>
      <c r="C1369" s="2">
        <v>45504</v>
      </c>
      <c r="D1369" s="1" t="s">
        <v>73</v>
      </c>
      <c r="E1369" s="1" t="s">
        <v>74</v>
      </c>
      <c r="F1369" s="1" t="s">
        <v>37</v>
      </c>
      <c r="G1369" s="1" t="s">
        <v>960</v>
      </c>
      <c r="H1369" s="1" t="s">
        <v>76</v>
      </c>
      <c r="I1369" s="3">
        <v>650000</v>
      </c>
      <c r="J1369" s="3">
        <v>0</v>
      </c>
      <c r="K1369" s="1" t="s">
        <v>40</v>
      </c>
      <c r="L1369" s="1" t="s">
        <v>470</v>
      </c>
      <c r="M1369" s="1" t="s">
        <v>471</v>
      </c>
      <c r="N1369" s="1" t="s">
        <v>79</v>
      </c>
      <c r="O1369" s="1" t="s">
        <v>80</v>
      </c>
      <c r="P1369" s="1" t="s">
        <v>43</v>
      </c>
      <c r="Q1369" s="1" t="s">
        <v>43</v>
      </c>
      <c r="R1369" s="3">
        <v>0</v>
      </c>
      <c r="S1369" s="1" t="s">
        <v>44</v>
      </c>
      <c r="T1369" s="1" t="s">
        <v>45</v>
      </c>
      <c r="U1369" s="1" t="s">
        <v>960</v>
      </c>
      <c r="V1369" s="1" t="s">
        <v>46</v>
      </c>
      <c r="W1369" s="1" t="s">
        <v>912</v>
      </c>
      <c r="X1369" s="1" t="s">
        <v>1806</v>
      </c>
      <c r="Y1369" s="1" t="s">
        <v>83</v>
      </c>
      <c r="Z1369" s="1" t="s">
        <v>1326</v>
      </c>
      <c r="AA1369" s="1" t="s">
        <v>51</v>
      </c>
      <c r="AB1369" s="1" t="s">
        <v>1806</v>
      </c>
      <c r="AC1369" s="1" t="s">
        <v>37</v>
      </c>
    </row>
    <row r="1370" spans="1:29" hidden="1" x14ac:dyDescent="0.25">
      <c r="A1370" s="1" t="s">
        <v>33</v>
      </c>
      <c r="B1370" s="1" t="s">
        <v>34</v>
      </c>
      <c r="C1370" s="2">
        <v>45504</v>
      </c>
      <c r="D1370" s="1" t="s">
        <v>73</v>
      </c>
      <c r="E1370" s="1" t="s">
        <v>74</v>
      </c>
      <c r="F1370" s="1" t="s">
        <v>37</v>
      </c>
      <c r="G1370" s="1" t="s">
        <v>960</v>
      </c>
      <c r="H1370" s="1" t="s">
        <v>76</v>
      </c>
      <c r="I1370" s="3">
        <v>390001</v>
      </c>
      <c r="J1370" s="3">
        <v>0</v>
      </c>
      <c r="K1370" s="1" t="s">
        <v>40</v>
      </c>
      <c r="L1370" s="1" t="s">
        <v>567</v>
      </c>
      <c r="M1370" s="1" t="s">
        <v>568</v>
      </c>
      <c r="N1370" s="1" t="s">
        <v>79</v>
      </c>
      <c r="O1370" s="1" t="s">
        <v>80</v>
      </c>
      <c r="P1370" s="1" t="s">
        <v>43</v>
      </c>
      <c r="Q1370" s="1" t="s">
        <v>43</v>
      </c>
      <c r="R1370" s="3">
        <v>0</v>
      </c>
      <c r="S1370" s="1" t="s">
        <v>44</v>
      </c>
      <c r="T1370" s="1" t="s">
        <v>45</v>
      </c>
      <c r="U1370" s="1" t="s">
        <v>960</v>
      </c>
      <c r="V1370" s="1" t="s">
        <v>46</v>
      </c>
      <c r="W1370" s="1" t="s">
        <v>912</v>
      </c>
      <c r="X1370" s="1" t="s">
        <v>1806</v>
      </c>
      <c r="Y1370" s="1" t="s">
        <v>83</v>
      </c>
      <c r="Z1370" s="1" t="s">
        <v>1326</v>
      </c>
      <c r="AA1370" s="1" t="s">
        <v>51</v>
      </c>
      <c r="AB1370" s="1" t="s">
        <v>1806</v>
      </c>
      <c r="AC1370" s="1" t="s">
        <v>37</v>
      </c>
    </row>
    <row r="1371" spans="1:29" hidden="1" x14ac:dyDescent="0.25">
      <c r="A1371" s="1" t="s">
        <v>33</v>
      </c>
      <c r="B1371" s="1" t="s">
        <v>34</v>
      </c>
      <c r="C1371" s="2">
        <v>45504</v>
      </c>
      <c r="D1371" s="1" t="s">
        <v>73</v>
      </c>
      <c r="E1371" s="1" t="s">
        <v>74</v>
      </c>
      <c r="F1371" s="1" t="s">
        <v>37</v>
      </c>
      <c r="G1371" s="1" t="s">
        <v>960</v>
      </c>
      <c r="H1371" s="1" t="s">
        <v>76</v>
      </c>
      <c r="I1371" s="3">
        <v>7594050</v>
      </c>
      <c r="J1371" s="3">
        <v>0</v>
      </c>
      <c r="K1371" s="1" t="s">
        <v>40</v>
      </c>
      <c r="L1371" s="1" t="s">
        <v>1751</v>
      </c>
      <c r="M1371" s="1" t="s">
        <v>720</v>
      </c>
      <c r="N1371" s="1" t="s">
        <v>1323</v>
      </c>
      <c r="O1371" s="1" t="s">
        <v>1324</v>
      </c>
      <c r="P1371" s="1" t="s">
        <v>43</v>
      </c>
      <c r="Q1371" s="1" t="s">
        <v>43</v>
      </c>
      <c r="R1371" s="3">
        <v>0</v>
      </c>
      <c r="S1371" s="1" t="s">
        <v>44</v>
      </c>
      <c r="T1371" s="1" t="s">
        <v>45</v>
      </c>
      <c r="U1371" s="1" t="s">
        <v>960</v>
      </c>
      <c r="V1371" s="1" t="s">
        <v>46</v>
      </c>
      <c r="W1371" s="1" t="s">
        <v>912</v>
      </c>
      <c r="X1371" s="1" t="s">
        <v>1806</v>
      </c>
      <c r="Y1371" s="1" t="s">
        <v>83</v>
      </c>
      <c r="Z1371" s="1" t="s">
        <v>1326</v>
      </c>
      <c r="AA1371" s="1" t="s">
        <v>51</v>
      </c>
      <c r="AB1371" s="1" t="s">
        <v>1806</v>
      </c>
      <c r="AC1371" s="1" t="s">
        <v>37</v>
      </c>
    </row>
    <row r="1372" spans="1:29" hidden="1" x14ac:dyDescent="0.25">
      <c r="A1372" s="1" t="s">
        <v>33</v>
      </c>
      <c r="B1372" s="1" t="s">
        <v>34</v>
      </c>
      <c r="C1372" s="2">
        <v>45504</v>
      </c>
      <c r="D1372" s="1" t="s">
        <v>73</v>
      </c>
      <c r="E1372" s="1" t="s">
        <v>74</v>
      </c>
      <c r="F1372" s="1" t="s">
        <v>37</v>
      </c>
      <c r="G1372" s="1" t="s">
        <v>960</v>
      </c>
      <c r="H1372" s="1" t="s">
        <v>76</v>
      </c>
      <c r="I1372" s="3">
        <v>54399</v>
      </c>
      <c r="J1372" s="3">
        <v>0</v>
      </c>
      <c r="K1372" s="1" t="s">
        <v>40</v>
      </c>
      <c r="L1372" s="1" t="s">
        <v>854</v>
      </c>
      <c r="M1372" s="1" t="s">
        <v>855</v>
      </c>
      <c r="N1372" s="1" t="s">
        <v>89</v>
      </c>
      <c r="O1372" s="1" t="s">
        <v>90</v>
      </c>
      <c r="P1372" s="1" t="s">
        <v>43</v>
      </c>
      <c r="Q1372" s="1" t="s">
        <v>43</v>
      </c>
      <c r="R1372" s="3">
        <v>0</v>
      </c>
      <c r="S1372" s="1" t="s">
        <v>44</v>
      </c>
      <c r="T1372" s="1" t="s">
        <v>45</v>
      </c>
      <c r="U1372" s="1" t="s">
        <v>960</v>
      </c>
      <c r="V1372" s="1" t="s">
        <v>46</v>
      </c>
      <c r="W1372" s="1" t="s">
        <v>912</v>
      </c>
      <c r="X1372" s="1" t="s">
        <v>1806</v>
      </c>
      <c r="Y1372" s="1" t="s">
        <v>83</v>
      </c>
      <c r="Z1372" s="1" t="s">
        <v>1326</v>
      </c>
      <c r="AA1372" s="1" t="s">
        <v>51</v>
      </c>
      <c r="AB1372" s="1" t="s">
        <v>1806</v>
      </c>
      <c r="AC1372" s="1" t="s">
        <v>37</v>
      </c>
    </row>
    <row r="1373" spans="1:29" hidden="1" x14ac:dyDescent="0.25">
      <c r="A1373" s="1" t="s">
        <v>33</v>
      </c>
      <c r="B1373" s="1" t="s">
        <v>34</v>
      </c>
      <c r="C1373" s="2">
        <v>45504</v>
      </c>
      <c r="D1373" s="1" t="s">
        <v>73</v>
      </c>
      <c r="E1373" s="1" t="s">
        <v>74</v>
      </c>
      <c r="F1373" s="1" t="s">
        <v>37</v>
      </c>
      <c r="G1373" s="1" t="s">
        <v>960</v>
      </c>
      <c r="H1373" s="1" t="s">
        <v>76</v>
      </c>
      <c r="I1373" s="3">
        <v>86667</v>
      </c>
      <c r="J1373" s="3">
        <v>0</v>
      </c>
      <c r="K1373" s="1" t="s">
        <v>40</v>
      </c>
      <c r="L1373" s="1" t="s">
        <v>152</v>
      </c>
      <c r="M1373" s="1" t="s">
        <v>153</v>
      </c>
      <c r="N1373" s="1" t="s">
        <v>79</v>
      </c>
      <c r="O1373" s="1" t="s">
        <v>80</v>
      </c>
      <c r="P1373" s="1" t="s">
        <v>43</v>
      </c>
      <c r="Q1373" s="1" t="s">
        <v>43</v>
      </c>
      <c r="R1373" s="3">
        <v>0</v>
      </c>
      <c r="S1373" s="1" t="s">
        <v>44</v>
      </c>
      <c r="T1373" s="1" t="s">
        <v>45</v>
      </c>
      <c r="U1373" s="1" t="s">
        <v>960</v>
      </c>
      <c r="V1373" s="1" t="s">
        <v>46</v>
      </c>
      <c r="W1373" s="1" t="s">
        <v>912</v>
      </c>
      <c r="X1373" s="1" t="s">
        <v>1806</v>
      </c>
      <c r="Y1373" s="1" t="s">
        <v>83</v>
      </c>
      <c r="Z1373" s="1" t="s">
        <v>1326</v>
      </c>
      <c r="AA1373" s="1" t="s">
        <v>51</v>
      </c>
      <c r="AB1373" s="1" t="s">
        <v>1806</v>
      </c>
      <c r="AC1373" s="1" t="s">
        <v>37</v>
      </c>
    </row>
    <row r="1374" spans="1:29" hidden="1" x14ac:dyDescent="0.25">
      <c r="A1374" s="1" t="s">
        <v>33</v>
      </c>
      <c r="B1374" s="1" t="s">
        <v>34</v>
      </c>
      <c r="C1374" s="2">
        <v>45504</v>
      </c>
      <c r="D1374" s="1" t="s">
        <v>73</v>
      </c>
      <c r="E1374" s="1" t="s">
        <v>74</v>
      </c>
      <c r="F1374" s="1" t="s">
        <v>37</v>
      </c>
      <c r="G1374" s="1" t="s">
        <v>960</v>
      </c>
      <c r="H1374" s="1" t="s">
        <v>76</v>
      </c>
      <c r="I1374" s="3">
        <v>631714</v>
      </c>
      <c r="J1374" s="3">
        <v>0</v>
      </c>
      <c r="K1374" s="1" t="s">
        <v>40</v>
      </c>
      <c r="L1374" s="1" t="s">
        <v>166</v>
      </c>
      <c r="M1374" s="1" t="s">
        <v>167</v>
      </c>
      <c r="N1374" s="1" t="s">
        <v>79</v>
      </c>
      <c r="O1374" s="1" t="s">
        <v>80</v>
      </c>
      <c r="P1374" s="1" t="s">
        <v>43</v>
      </c>
      <c r="Q1374" s="1" t="s">
        <v>43</v>
      </c>
      <c r="R1374" s="3">
        <v>0</v>
      </c>
      <c r="S1374" s="1" t="s">
        <v>44</v>
      </c>
      <c r="T1374" s="1" t="s">
        <v>45</v>
      </c>
      <c r="U1374" s="1" t="s">
        <v>960</v>
      </c>
      <c r="V1374" s="1" t="s">
        <v>46</v>
      </c>
      <c r="W1374" s="1" t="s">
        <v>912</v>
      </c>
      <c r="X1374" s="1" t="s">
        <v>1806</v>
      </c>
      <c r="Y1374" s="1" t="s">
        <v>83</v>
      </c>
      <c r="Z1374" s="1" t="s">
        <v>1326</v>
      </c>
      <c r="AA1374" s="1" t="s">
        <v>51</v>
      </c>
      <c r="AB1374" s="1" t="s">
        <v>1806</v>
      </c>
      <c r="AC1374" s="1" t="s">
        <v>37</v>
      </c>
    </row>
    <row r="1375" spans="1:29" hidden="1" x14ac:dyDescent="0.25">
      <c r="A1375" s="1" t="s">
        <v>33</v>
      </c>
      <c r="B1375" s="1" t="s">
        <v>34</v>
      </c>
      <c r="C1375" s="2">
        <v>45504</v>
      </c>
      <c r="D1375" s="1" t="s">
        <v>73</v>
      </c>
      <c r="E1375" s="1" t="s">
        <v>74</v>
      </c>
      <c r="F1375" s="1" t="s">
        <v>37</v>
      </c>
      <c r="G1375" s="1" t="s">
        <v>960</v>
      </c>
      <c r="H1375" s="1" t="s">
        <v>76</v>
      </c>
      <c r="I1375" s="3">
        <v>681803</v>
      </c>
      <c r="J1375" s="3">
        <v>0</v>
      </c>
      <c r="K1375" s="1" t="s">
        <v>40</v>
      </c>
      <c r="L1375" s="1" t="s">
        <v>701</v>
      </c>
      <c r="M1375" s="1" t="s">
        <v>702</v>
      </c>
      <c r="N1375" s="1" t="s">
        <v>79</v>
      </c>
      <c r="O1375" s="1" t="s">
        <v>80</v>
      </c>
      <c r="P1375" s="1" t="s">
        <v>43</v>
      </c>
      <c r="Q1375" s="1" t="s">
        <v>43</v>
      </c>
      <c r="R1375" s="3">
        <v>0</v>
      </c>
      <c r="S1375" s="1" t="s">
        <v>44</v>
      </c>
      <c r="T1375" s="1" t="s">
        <v>45</v>
      </c>
      <c r="U1375" s="1" t="s">
        <v>960</v>
      </c>
      <c r="V1375" s="1" t="s">
        <v>46</v>
      </c>
      <c r="W1375" s="1" t="s">
        <v>912</v>
      </c>
      <c r="X1375" s="1" t="s">
        <v>1806</v>
      </c>
      <c r="Y1375" s="1" t="s">
        <v>83</v>
      </c>
      <c r="Z1375" s="1" t="s">
        <v>1326</v>
      </c>
      <c r="AA1375" s="1" t="s">
        <v>51</v>
      </c>
      <c r="AB1375" s="1" t="s">
        <v>1806</v>
      </c>
      <c r="AC1375" s="1" t="s">
        <v>37</v>
      </c>
    </row>
    <row r="1376" spans="1:29" hidden="1" x14ac:dyDescent="0.25">
      <c r="A1376" s="1" t="s">
        <v>33</v>
      </c>
      <c r="B1376" s="1" t="s">
        <v>34</v>
      </c>
      <c r="C1376" s="2">
        <v>45504</v>
      </c>
      <c r="D1376" s="1" t="s">
        <v>73</v>
      </c>
      <c r="E1376" s="1" t="s">
        <v>74</v>
      </c>
      <c r="F1376" s="1" t="s">
        <v>37</v>
      </c>
      <c r="G1376" s="1" t="s">
        <v>960</v>
      </c>
      <c r="H1376" s="1" t="s">
        <v>76</v>
      </c>
      <c r="I1376" s="3">
        <v>767046</v>
      </c>
      <c r="J1376" s="3">
        <v>0</v>
      </c>
      <c r="K1376" s="1" t="s">
        <v>40</v>
      </c>
      <c r="L1376" s="1" t="s">
        <v>761</v>
      </c>
      <c r="M1376" s="1" t="s">
        <v>762</v>
      </c>
      <c r="N1376" s="1" t="s">
        <v>79</v>
      </c>
      <c r="O1376" s="1" t="s">
        <v>80</v>
      </c>
      <c r="P1376" s="1" t="s">
        <v>43</v>
      </c>
      <c r="Q1376" s="1" t="s">
        <v>43</v>
      </c>
      <c r="R1376" s="3">
        <v>0</v>
      </c>
      <c r="S1376" s="1" t="s">
        <v>44</v>
      </c>
      <c r="T1376" s="1" t="s">
        <v>45</v>
      </c>
      <c r="U1376" s="1" t="s">
        <v>960</v>
      </c>
      <c r="V1376" s="1" t="s">
        <v>46</v>
      </c>
      <c r="W1376" s="1" t="s">
        <v>912</v>
      </c>
      <c r="X1376" s="1" t="s">
        <v>1806</v>
      </c>
      <c r="Y1376" s="1" t="s">
        <v>83</v>
      </c>
      <c r="Z1376" s="1" t="s">
        <v>1326</v>
      </c>
      <c r="AA1376" s="1" t="s">
        <v>51</v>
      </c>
      <c r="AB1376" s="1" t="s">
        <v>1806</v>
      </c>
      <c r="AC1376" s="1" t="s">
        <v>37</v>
      </c>
    </row>
    <row r="1377" spans="1:29" hidden="1" x14ac:dyDescent="0.25">
      <c r="A1377" s="1" t="s">
        <v>33</v>
      </c>
      <c r="B1377" s="1" t="s">
        <v>34</v>
      </c>
      <c r="C1377" s="2">
        <v>45504</v>
      </c>
      <c r="D1377" s="1" t="s">
        <v>73</v>
      </c>
      <c r="E1377" s="1" t="s">
        <v>74</v>
      </c>
      <c r="F1377" s="1" t="s">
        <v>37</v>
      </c>
      <c r="G1377" s="1" t="s">
        <v>960</v>
      </c>
      <c r="H1377" s="1" t="s">
        <v>76</v>
      </c>
      <c r="I1377" s="3">
        <v>216667</v>
      </c>
      <c r="J1377" s="3">
        <v>0</v>
      </c>
      <c r="K1377" s="1" t="s">
        <v>40</v>
      </c>
      <c r="L1377" s="1" t="s">
        <v>470</v>
      </c>
      <c r="M1377" s="1" t="s">
        <v>471</v>
      </c>
      <c r="N1377" s="1" t="s">
        <v>79</v>
      </c>
      <c r="O1377" s="1" t="s">
        <v>80</v>
      </c>
      <c r="P1377" s="1" t="s">
        <v>43</v>
      </c>
      <c r="Q1377" s="1" t="s">
        <v>43</v>
      </c>
      <c r="R1377" s="3">
        <v>0</v>
      </c>
      <c r="S1377" s="1" t="s">
        <v>44</v>
      </c>
      <c r="T1377" s="1" t="s">
        <v>45</v>
      </c>
      <c r="U1377" s="1" t="s">
        <v>960</v>
      </c>
      <c r="V1377" s="1" t="s">
        <v>46</v>
      </c>
      <c r="W1377" s="1" t="s">
        <v>912</v>
      </c>
      <c r="X1377" s="1" t="s">
        <v>1806</v>
      </c>
      <c r="Y1377" s="1" t="s">
        <v>83</v>
      </c>
      <c r="Z1377" s="1" t="s">
        <v>1326</v>
      </c>
      <c r="AA1377" s="1" t="s">
        <v>51</v>
      </c>
      <c r="AB1377" s="1" t="s">
        <v>1806</v>
      </c>
      <c r="AC1377" s="1" t="s">
        <v>37</v>
      </c>
    </row>
    <row r="1378" spans="1:29" hidden="1" x14ac:dyDescent="0.25">
      <c r="A1378" s="1" t="s">
        <v>33</v>
      </c>
      <c r="B1378" s="1" t="s">
        <v>34</v>
      </c>
      <c r="C1378" s="2">
        <v>45504</v>
      </c>
      <c r="D1378" s="1" t="s">
        <v>73</v>
      </c>
      <c r="E1378" s="1" t="s">
        <v>74</v>
      </c>
      <c r="F1378" s="1" t="s">
        <v>37</v>
      </c>
      <c r="G1378" s="1" t="s">
        <v>960</v>
      </c>
      <c r="H1378" s="1" t="s">
        <v>76</v>
      </c>
      <c r="I1378" s="3">
        <v>46008</v>
      </c>
      <c r="J1378" s="3">
        <v>0</v>
      </c>
      <c r="K1378" s="1" t="s">
        <v>40</v>
      </c>
      <c r="L1378" s="1" t="s">
        <v>141</v>
      </c>
      <c r="M1378" s="1" t="s">
        <v>142</v>
      </c>
      <c r="N1378" s="1" t="s">
        <v>79</v>
      </c>
      <c r="O1378" s="1" t="s">
        <v>80</v>
      </c>
      <c r="P1378" s="1" t="s">
        <v>43</v>
      </c>
      <c r="Q1378" s="1" t="s">
        <v>43</v>
      </c>
      <c r="R1378" s="3">
        <v>0</v>
      </c>
      <c r="S1378" s="1" t="s">
        <v>44</v>
      </c>
      <c r="T1378" s="1" t="s">
        <v>45</v>
      </c>
      <c r="U1378" s="1" t="s">
        <v>960</v>
      </c>
      <c r="V1378" s="1" t="s">
        <v>46</v>
      </c>
      <c r="W1378" s="1" t="s">
        <v>912</v>
      </c>
      <c r="X1378" s="1" t="s">
        <v>1806</v>
      </c>
      <c r="Y1378" s="1" t="s">
        <v>83</v>
      </c>
      <c r="Z1378" s="1" t="s">
        <v>1326</v>
      </c>
      <c r="AA1378" s="1" t="s">
        <v>51</v>
      </c>
      <c r="AB1378" s="1" t="s">
        <v>1806</v>
      </c>
      <c r="AC1378" s="1" t="s">
        <v>37</v>
      </c>
    </row>
    <row r="1379" spans="1:29" hidden="1" x14ac:dyDescent="0.25">
      <c r="A1379" s="1" t="s">
        <v>33</v>
      </c>
      <c r="B1379" s="1" t="s">
        <v>34</v>
      </c>
      <c r="C1379" s="2">
        <v>45504</v>
      </c>
      <c r="D1379" s="1" t="s">
        <v>73</v>
      </c>
      <c r="E1379" s="1" t="s">
        <v>74</v>
      </c>
      <c r="F1379" s="1" t="s">
        <v>37</v>
      </c>
      <c r="G1379" s="1" t="s">
        <v>960</v>
      </c>
      <c r="H1379" s="1" t="s">
        <v>76</v>
      </c>
      <c r="I1379" s="3">
        <v>43334</v>
      </c>
      <c r="J1379" s="3">
        <v>0</v>
      </c>
      <c r="K1379" s="1" t="s">
        <v>40</v>
      </c>
      <c r="L1379" s="1" t="s">
        <v>377</v>
      </c>
      <c r="M1379" s="1" t="s">
        <v>378</v>
      </c>
      <c r="N1379" s="1" t="s">
        <v>79</v>
      </c>
      <c r="O1379" s="1" t="s">
        <v>80</v>
      </c>
      <c r="P1379" s="1" t="s">
        <v>43</v>
      </c>
      <c r="Q1379" s="1" t="s">
        <v>43</v>
      </c>
      <c r="R1379" s="3">
        <v>0</v>
      </c>
      <c r="S1379" s="1" t="s">
        <v>44</v>
      </c>
      <c r="T1379" s="1" t="s">
        <v>45</v>
      </c>
      <c r="U1379" s="1" t="s">
        <v>960</v>
      </c>
      <c r="V1379" s="1" t="s">
        <v>46</v>
      </c>
      <c r="W1379" s="1" t="s">
        <v>912</v>
      </c>
      <c r="X1379" s="1" t="s">
        <v>1806</v>
      </c>
      <c r="Y1379" s="1" t="s">
        <v>83</v>
      </c>
      <c r="Z1379" s="1" t="s">
        <v>1326</v>
      </c>
      <c r="AA1379" s="1" t="s">
        <v>51</v>
      </c>
      <c r="AB1379" s="1" t="s">
        <v>1806</v>
      </c>
      <c r="AC1379" s="1" t="s">
        <v>37</v>
      </c>
    </row>
    <row r="1380" spans="1:29" hidden="1" x14ac:dyDescent="0.25">
      <c r="A1380" s="1" t="s">
        <v>33</v>
      </c>
      <c r="B1380" s="1" t="s">
        <v>34</v>
      </c>
      <c r="C1380" s="2">
        <v>45504</v>
      </c>
      <c r="D1380" s="1" t="s">
        <v>73</v>
      </c>
      <c r="E1380" s="1" t="s">
        <v>74</v>
      </c>
      <c r="F1380" s="1" t="s">
        <v>37</v>
      </c>
      <c r="G1380" s="1" t="s">
        <v>960</v>
      </c>
      <c r="H1380" s="1" t="s">
        <v>76</v>
      </c>
      <c r="I1380" s="3">
        <v>346667</v>
      </c>
      <c r="J1380" s="3">
        <v>0</v>
      </c>
      <c r="K1380" s="1" t="s">
        <v>40</v>
      </c>
      <c r="L1380" s="1" t="s">
        <v>567</v>
      </c>
      <c r="M1380" s="1" t="s">
        <v>568</v>
      </c>
      <c r="N1380" s="1" t="s">
        <v>79</v>
      </c>
      <c r="O1380" s="1" t="s">
        <v>80</v>
      </c>
      <c r="P1380" s="1" t="s">
        <v>43</v>
      </c>
      <c r="Q1380" s="1" t="s">
        <v>43</v>
      </c>
      <c r="R1380" s="3">
        <v>0</v>
      </c>
      <c r="S1380" s="1" t="s">
        <v>44</v>
      </c>
      <c r="T1380" s="1" t="s">
        <v>45</v>
      </c>
      <c r="U1380" s="1" t="s">
        <v>960</v>
      </c>
      <c r="V1380" s="1" t="s">
        <v>46</v>
      </c>
      <c r="W1380" s="1" t="s">
        <v>912</v>
      </c>
      <c r="X1380" s="1" t="s">
        <v>1806</v>
      </c>
      <c r="Y1380" s="1" t="s">
        <v>83</v>
      </c>
      <c r="Z1380" s="1" t="s">
        <v>1326</v>
      </c>
      <c r="AA1380" s="1" t="s">
        <v>51</v>
      </c>
      <c r="AB1380" s="1" t="s">
        <v>1806</v>
      </c>
      <c r="AC1380" s="1" t="s">
        <v>37</v>
      </c>
    </row>
    <row r="1381" spans="1:29" hidden="1" x14ac:dyDescent="0.25">
      <c r="A1381" s="1" t="s">
        <v>33</v>
      </c>
      <c r="B1381" s="1" t="s">
        <v>34</v>
      </c>
      <c r="C1381" s="2">
        <v>45504</v>
      </c>
      <c r="D1381" s="1" t="s">
        <v>73</v>
      </c>
      <c r="E1381" s="1" t="s">
        <v>74</v>
      </c>
      <c r="F1381" s="1" t="s">
        <v>37</v>
      </c>
      <c r="G1381" s="1" t="s">
        <v>960</v>
      </c>
      <c r="H1381" s="1" t="s">
        <v>76</v>
      </c>
      <c r="I1381" s="3">
        <v>130000</v>
      </c>
      <c r="J1381" s="3">
        <v>0</v>
      </c>
      <c r="K1381" s="1" t="s">
        <v>40</v>
      </c>
      <c r="L1381" s="1" t="s">
        <v>152</v>
      </c>
      <c r="M1381" s="1" t="s">
        <v>153</v>
      </c>
      <c r="N1381" s="1" t="s">
        <v>79</v>
      </c>
      <c r="O1381" s="1" t="s">
        <v>80</v>
      </c>
      <c r="P1381" s="1" t="s">
        <v>43</v>
      </c>
      <c r="Q1381" s="1" t="s">
        <v>43</v>
      </c>
      <c r="R1381" s="3">
        <v>0</v>
      </c>
      <c r="S1381" s="1" t="s">
        <v>44</v>
      </c>
      <c r="T1381" s="1" t="s">
        <v>45</v>
      </c>
      <c r="U1381" s="1" t="s">
        <v>960</v>
      </c>
      <c r="V1381" s="1" t="s">
        <v>46</v>
      </c>
      <c r="W1381" s="1" t="s">
        <v>912</v>
      </c>
      <c r="X1381" s="1" t="s">
        <v>1806</v>
      </c>
      <c r="Y1381" s="1" t="s">
        <v>83</v>
      </c>
      <c r="Z1381" s="1" t="s">
        <v>1326</v>
      </c>
      <c r="AA1381" s="1" t="s">
        <v>51</v>
      </c>
      <c r="AB1381" s="1" t="s">
        <v>1806</v>
      </c>
      <c r="AC1381" s="1" t="s">
        <v>37</v>
      </c>
    </row>
    <row r="1382" spans="1:29" hidden="1" x14ac:dyDescent="0.25">
      <c r="A1382" s="1" t="s">
        <v>33</v>
      </c>
      <c r="B1382" s="1" t="s">
        <v>34</v>
      </c>
      <c r="C1382" s="2">
        <v>45504</v>
      </c>
      <c r="D1382" s="1" t="s">
        <v>73</v>
      </c>
      <c r="E1382" s="1" t="s">
        <v>74</v>
      </c>
      <c r="F1382" s="1" t="s">
        <v>37</v>
      </c>
      <c r="G1382" s="1" t="s">
        <v>960</v>
      </c>
      <c r="H1382" s="1" t="s">
        <v>76</v>
      </c>
      <c r="I1382" s="3">
        <v>43334</v>
      </c>
      <c r="J1382" s="3">
        <v>0</v>
      </c>
      <c r="K1382" s="1" t="s">
        <v>40</v>
      </c>
      <c r="L1382" s="1" t="s">
        <v>372</v>
      </c>
      <c r="M1382" s="1" t="s">
        <v>373</v>
      </c>
      <c r="N1382" s="1" t="s">
        <v>79</v>
      </c>
      <c r="O1382" s="1" t="s">
        <v>80</v>
      </c>
      <c r="P1382" s="1" t="s">
        <v>43</v>
      </c>
      <c r="Q1382" s="1" t="s">
        <v>43</v>
      </c>
      <c r="R1382" s="3">
        <v>0</v>
      </c>
      <c r="S1382" s="1" t="s">
        <v>44</v>
      </c>
      <c r="T1382" s="1" t="s">
        <v>45</v>
      </c>
      <c r="U1382" s="1" t="s">
        <v>960</v>
      </c>
      <c r="V1382" s="1" t="s">
        <v>46</v>
      </c>
      <c r="W1382" s="1" t="s">
        <v>912</v>
      </c>
      <c r="X1382" s="1" t="s">
        <v>1806</v>
      </c>
      <c r="Y1382" s="1" t="s">
        <v>83</v>
      </c>
      <c r="Z1382" s="1" t="s">
        <v>1326</v>
      </c>
      <c r="AA1382" s="1" t="s">
        <v>51</v>
      </c>
      <c r="AB1382" s="1" t="s">
        <v>1806</v>
      </c>
      <c r="AC1382" s="1" t="s">
        <v>37</v>
      </c>
    </row>
    <row r="1383" spans="1:29" hidden="1" x14ac:dyDescent="0.25">
      <c r="A1383" s="1" t="s">
        <v>33</v>
      </c>
      <c r="B1383" s="1" t="s">
        <v>34</v>
      </c>
      <c r="C1383" s="2">
        <v>45504</v>
      </c>
      <c r="D1383" s="1" t="s">
        <v>73</v>
      </c>
      <c r="E1383" s="1" t="s">
        <v>74</v>
      </c>
      <c r="F1383" s="1" t="s">
        <v>37</v>
      </c>
      <c r="G1383" s="1" t="s">
        <v>960</v>
      </c>
      <c r="H1383" s="1" t="s">
        <v>76</v>
      </c>
      <c r="I1383" s="3">
        <v>216667</v>
      </c>
      <c r="J1383" s="3">
        <v>0</v>
      </c>
      <c r="K1383" s="1" t="s">
        <v>40</v>
      </c>
      <c r="L1383" s="1" t="s">
        <v>375</v>
      </c>
      <c r="M1383" s="1" t="s">
        <v>376</v>
      </c>
      <c r="N1383" s="1" t="s">
        <v>79</v>
      </c>
      <c r="O1383" s="1" t="s">
        <v>80</v>
      </c>
      <c r="P1383" s="1" t="s">
        <v>43</v>
      </c>
      <c r="Q1383" s="1" t="s">
        <v>43</v>
      </c>
      <c r="R1383" s="3">
        <v>0</v>
      </c>
      <c r="S1383" s="1" t="s">
        <v>44</v>
      </c>
      <c r="T1383" s="1" t="s">
        <v>45</v>
      </c>
      <c r="U1383" s="1" t="s">
        <v>960</v>
      </c>
      <c r="V1383" s="1" t="s">
        <v>46</v>
      </c>
      <c r="W1383" s="1" t="s">
        <v>912</v>
      </c>
      <c r="X1383" s="1" t="s">
        <v>1806</v>
      </c>
      <c r="Y1383" s="1" t="s">
        <v>83</v>
      </c>
      <c r="Z1383" s="1" t="s">
        <v>1326</v>
      </c>
      <c r="AA1383" s="1" t="s">
        <v>51</v>
      </c>
      <c r="AB1383" s="1" t="s">
        <v>1806</v>
      </c>
      <c r="AC1383" s="1" t="s">
        <v>37</v>
      </c>
    </row>
    <row r="1384" spans="1:29" hidden="1" x14ac:dyDescent="0.25">
      <c r="A1384" s="1" t="s">
        <v>33</v>
      </c>
      <c r="B1384" s="1" t="s">
        <v>34</v>
      </c>
      <c r="C1384" s="2">
        <v>45504</v>
      </c>
      <c r="D1384" s="1" t="s">
        <v>73</v>
      </c>
      <c r="E1384" s="1" t="s">
        <v>74</v>
      </c>
      <c r="F1384" s="1" t="s">
        <v>37</v>
      </c>
      <c r="G1384" s="1" t="s">
        <v>960</v>
      </c>
      <c r="H1384" s="1" t="s">
        <v>76</v>
      </c>
      <c r="I1384" s="3">
        <v>146567</v>
      </c>
      <c r="J1384" s="3">
        <v>0</v>
      </c>
      <c r="K1384" s="1" t="s">
        <v>40</v>
      </c>
      <c r="L1384" s="1" t="s">
        <v>156</v>
      </c>
      <c r="M1384" s="1" t="s">
        <v>157</v>
      </c>
      <c r="N1384" s="1" t="s">
        <v>79</v>
      </c>
      <c r="O1384" s="1" t="s">
        <v>80</v>
      </c>
      <c r="P1384" s="1" t="s">
        <v>43</v>
      </c>
      <c r="Q1384" s="1" t="s">
        <v>43</v>
      </c>
      <c r="R1384" s="3">
        <v>0</v>
      </c>
      <c r="S1384" s="1" t="s">
        <v>44</v>
      </c>
      <c r="T1384" s="1" t="s">
        <v>45</v>
      </c>
      <c r="U1384" s="1" t="s">
        <v>960</v>
      </c>
      <c r="V1384" s="1" t="s">
        <v>46</v>
      </c>
      <c r="W1384" s="1" t="s">
        <v>912</v>
      </c>
      <c r="X1384" s="1" t="s">
        <v>1806</v>
      </c>
      <c r="Y1384" s="1" t="s">
        <v>83</v>
      </c>
      <c r="Z1384" s="1" t="s">
        <v>1326</v>
      </c>
      <c r="AA1384" s="1" t="s">
        <v>51</v>
      </c>
      <c r="AB1384" s="1" t="s">
        <v>1806</v>
      </c>
      <c r="AC1384" s="1" t="s">
        <v>37</v>
      </c>
    </row>
    <row r="1385" spans="1:29" hidden="1" x14ac:dyDescent="0.25">
      <c r="A1385" s="1" t="s">
        <v>33</v>
      </c>
      <c r="B1385" s="1" t="s">
        <v>34</v>
      </c>
      <c r="C1385" s="2">
        <v>45504</v>
      </c>
      <c r="D1385" s="1" t="s">
        <v>73</v>
      </c>
      <c r="E1385" s="1" t="s">
        <v>74</v>
      </c>
      <c r="F1385" s="1" t="s">
        <v>37</v>
      </c>
      <c r="G1385" s="1" t="s">
        <v>960</v>
      </c>
      <c r="H1385" s="1" t="s">
        <v>76</v>
      </c>
      <c r="I1385" s="3">
        <v>346667</v>
      </c>
      <c r="J1385" s="3">
        <v>0</v>
      </c>
      <c r="K1385" s="1" t="s">
        <v>40</v>
      </c>
      <c r="L1385" s="1" t="s">
        <v>222</v>
      </c>
      <c r="M1385" s="1" t="s">
        <v>223</v>
      </c>
      <c r="N1385" s="1" t="s">
        <v>79</v>
      </c>
      <c r="O1385" s="1" t="s">
        <v>80</v>
      </c>
      <c r="P1385" s="1" t="s">
        <v>43</v>
      </c>
      <c r="Q1385" s="1" t="s">
        <v>43</v>
      </c>
      <c r="R1385" s="3">
        <v>0</v>
      </c>
      <c r="S1385" s="1" t="s">
        <v>44</v>
      </c>
      <c r="T1385" s="1" t="s">
        <v>45</v>
      </c>
      <c r="U1385" s="1" t="s">
        <v>960</v>
      </c>
      <c r="V1385" s="1" t="s">
        <v>46</v>
      </c>
      <c r="W1385" s="1" t="s">
        <v>912</v>
      </c>
      <c r="X1385" s="1" t="s">
        <v>1806</v>
      </c>
      <c r="Y1385" s="1" t="s">
        <v>83</v>
      </c>
      <c r="Z1385" s="1" t="s">
        <v>1326</v>
      </c>
      <c r="AA1385" s="1" t="s">
        <v>51</v>
      </c>
      <c r="AB1385" s="1" t="s">
        <v>1806</v>
      </c>
      <c r="AC1385" s="1" t="s">
        <v>37</v>
      </c>
    </row>
    <row r="1386" spans="1:29" hidden="1" x14ac:dyDescent="0.25">
      <c r="A1386" s="1" t="s">
        <v>33</v>
      </c>
      <c r="B1386" s="1" t="s">
        <v>34</v>
      </c>
      <c r="C1386" s="2">
        <v>45504</v>
      </c>
      <c r="D1386" s="1" t="s">
        <v>73</v>
      </c>
      <c r="E1386" s="1" t="s">
        <v>74</v>
      </c>
      <c r="F1386" s="1" t="s">
        <v>37</v>
      </c>
      <c r="G1386" s="1" t="s">
        <v>960</v>
      </c>
      <c r="H1386" s="1" t="s">
        <v>76</v>
      </c>
      <c r="I1386" s="3">
        <v>173334</v>
      </c>
      <c r="J1386" s="3">
        <v>0</v>
      </c>
      <c r="K1386" s="1" t="s">
        <v>40</v>
      </c>
      <c r="L1386" s="1" t="s">
        <v>115</v>
      </c>
      <c r="M1386" s="1" t="s">
        <v>116</v>
      </c>
      <c r="N1386" s="1" t="s">
        <v>79</v>
      </c>
      <c r="O1386" s="1" t="s">
        <v>80</v>
      </c>
      <c r="P1386" s="1" t="s">
        <v>43</v>
      </c>
      <c r="Q1386" s="1" t="s">
        <v>43</v>
      </c>
      <c r="R1386" s="3">
        <v>0</v>
      </c>
      <c r="S1386" s="1" t="s">
        <v>44</v>
      </c>
      <c r="T1386" s="1" t="s">
        <v>45</v>
      </c>
      <c r="U1386" s="1" t="s">
        <v>960</v>
      </c>
      <c r="V1386" s="1" t="s">
        <v>46</v>
      </c>
      <c r="W1386" s="1" t="s">
        <v>912</v>
      </c>
      <c r="X1386" s="1" t="s">
        <v>1806</v>
      </c>
      <c r="Y1386" s="1" t="s">
        <v>83</v>
      </c>
      <c r="Z1386" s="1" t="s">
        <v>1326</v>
      </c>
      <c r="AA1386" s="1" t="s">
        <v>51</v>
      </c>
      <c r="AB1386" s="1" t="s">
        <v>1806</v>
      </c>
      <c r="AC1386" s="1" t="s">
        <v>37</v>
      </c>
    </row>
    <row r="1387" spans="1:29" hidden="1" x14ac:dyDescent="0.25">
      <c r="A1387" s="1" t="s">
        <v>33</v>
      </c>
      <c r="B1387" s="1" t="s">
        <v>34</v>
      </c>
      <c r="C1387" s="2">
        <v>45504</v>
      </c>
      <c r="D1387" s="1" t="s">
        <v>73</v>
      </c>
      <c r="E1387" s="1" t="s">
        <v>74</v>
      </c>
      <c r="F1387" s="1" t="s">
        <v>37</v>
      </c>
      <c r="G1387" s="1" t="s">
        <v>960</v>
      </c>
      <c r="H1387" s="1" t="s">
        <v>76</v>
      </c>
      <c r="I1387" s="3">
        <v>86685</v>
      </c>
      <c r="J1387" s="3">
        <v>0</v>
      </c>
      <c r="K1387" s="1" t="s">
        <v>40</v>
      </c>
      <c r="L1387" s="1" t="s">
        <v>156</v>
      </c>
      <c r="M1387" s="1" t="s">
        <v>157</v>
      </c>
      <c r="N1387" s="1" t="s">
        <v>79</v>
      </c>
      <c r="O1387" s="1" t="s">
        <v>80</v>
      </c>
      <c r="P1387" s="1" t="s">
        <v>43</v>
      </c>
      <c r="Q1387" s="1" t="s">
        <v>43</v>
      </c>
      <c r="R1387" s="3">
        <v>0</v>
      </c>
      <c r="S1387" s="1" t="s">
        <v>44</v>
      </c>
      <c r="T1387" s="1" t="s">
        <v>45</v>
      </c>
      <c r="U1387" s="1" t="s">
        <v>960</v>
      </c>
      <c r="V1387" s="1" t="s">
        <v>46</v>
      </c>
      <c r="W1387" s="1" t="s">
        <v>912</v>
      </c>
      <c r="X1387" s="1" t="s">
        <v>1806</v>
      </c>
      <c r="Y1387" s="1" t="s">
        <v>83</v>
      </c>
      <c r="Z1387" s="1" t="s">
        <v>1326</v>
      </c>
      <c r="AA1387" s="1" t="s">
        <v>51</v>
      </c>
      <c r="AB1387" s="1" t="s">
        <v>1806</v>
      </c>
      <c r="AC1387" s="1" t="s">
        <v>37</v>
      </c>
    </row>
    <row r="1388" spans="1:29" hidden="1" x14ac:dyDescent="0.25">
      <c r="A1388" s="1" t="s">
        <v>33</v>
      </c>
      <c r="B1388" s="1" t="s">
        <v>34</v>
      </c>
      <c r="C1388" s="2">
        <v>45504</v>
      </c>
      <c r="D1388" s="1" t="s">
        <v>73</v>
      </c>
      <c r="E1388" s="1" t="s">
        <v>74</v>
      </c>
      <c r="F1388" s="1" t="s">
        <v>37</v>
      </c>
      <c r="G1388" s="1" t="s">
        <v>960</v>
      </c>
      <c r="H1388" s="1" t="s">
        <v>76</v>
      </c>
      <c r="I1388" s="3">
        <v>693334</v>
      </c>
      <c r="J1388" s="3">
        <v>0</v>
      </c>
      <c r="K1388" s="1" t="s">
        <v>40</v>
      </c>
      <c r="L1388" s="1" t="s">
        <v>115</v>
      </c>
      <c r="M1388" s="1" t="s">
        <v>116</v>
      </c>
      <c r="N1388" s="1" t="s">
        <v>79</v>
      </c>
      <c r="O1388" s="1" t="s">
        <v>80</v>
      </c>
      <c r="P1388" s="1" t="s">
        <v>43</v>
      </c>
      <c r="Q1388" s="1" t="s">
        <v>43</v>
      </c>
      <c r="R1388" s="3">
        <v>0</v>
      </c>
      <c r="S1388" s="1" t="s">
        <v>44</v>
      </c>
      <c r="T1388" s="1" t="s">
        <v>45</v>
      </c>
      <c r="U1388" s="1" t="s">
        <v>960</v>
      </c>
      <c r="V1388" s="1" t="s">
        <v>46</v>
      </c>
      <c r="W1388" s="1" t="s">
        <v>912</v>
      </c>
      <c r="X1388" s="1" t="s">
        <v>1806</v>
      </c>
      <c r="Y1388" s="1" t="s">
        <v>83</v>
      </c>
      <c r="Z1388" s="1" t="s">
        <v>1326</v>
      </c>
      <c r="AA1388" s="1" t="s">
        <v>51</v>
      </c>
      <c r="AB1388" s="1" t="s">
        <v>1806</v>
      </c>
      <c r="AC1388" s="1" t="s">
        <v>37</v>
      </c>
    </row>
    <row r="1389" spans="1:29" hidden="1" x14ac:dyDescent="0.25">
      <c r="A1389" s="1" t="s">
        <v>33</v>
      </c>
      <c r="B1389" s="1" t="s">
        <v>34</v>
      </c>
      <c r="C1389" s="2">
        <v>45504</v>
      </c>
      <c r="D1389" s="1" t="s">
        <v>73</v>
      </c>
      <c r="E1389" s="1" t="s">
        <v>74</v>
      </c>
      <c r="F1389" s="1" t="s">
        <v>37</v>
      </c>
      <c r="G1389" s="1" t="s">
        <v>960</v>
      </c>
      <c r="H1389" s="1" t="s">
        <v>76</v>
      </c>
      <c r="I1389" s="3">
        <v>130000</v>
      </c>
      <c r="J1389" s="3">
        <v>0</v>
      </c>
      <c r="K1389" s="1" t="s">
        <v>40</v>
      </c>
      <c r="L1389" s="1" t="s">
        <v>601</v>
      </c>
      <c r="M1389" s="1" t="s">
        <v>602</v>
      </c>
      <c r="N1389" s="1" t="s">
        <v>79</v>
      </c>
      <c r="O1389" s="1" t="s">
        <v>80</v>
      </c>
      <c r="P1389" s="1" t="s">
        <v>43</v>
      </c>
      <c r="Q1389" s="1" t="s">
        <v>43</v>
      </c>
      <c r="R1389" s="3">
        <v>0</v>
      </c>
      <c r="S1389" s="1" t="s">
        <v>44</v>
      </c>
      <c r="T1389" s="1" t="s">
        <v>45</v>
      </c>
      <c r="U1389" s="1" t="s">
        <v>960</v>
      </c>
      <c r="V1389" s="1" t="s">
        <v>46</v>
      </c>
      <c r="W1389" s="1" t="s">
        <v>912</v>
      </c>
      <c r="X1389" s="1" t="s">
        <v>1806</v>
      </c>
      <c r="Y1389" s="1" t="s">
        <v>83</v>
      </c>
      <c r="Z1389" s="1" t="s">
        <v>1326</v>
      </c>
      <c r="AA1389" s="1" t="s">
        <v>51</v>
      </c>
      <c r="AB1389" s="1" t="s">
        <v>1806</v>
      </c>
      <c r="AC1389" s="1" t="s">
        <v>37</v>
      </c>
    </row>
    <row r="1390" spans="1:29" hidden="1" x14ac:dyDescent="0.25">
      <c r="A1390" s="1" t="s">
        <v>33</v>
      </c>
      <c r="B1390" s="1" t="s">
        <v>34</v>
      </c>
      <c r="C1390" s="2">
        <v>45504</v>
      </c>
      <c r="D1390" s="1" t="s">
        <v>73</v>
      </c>
      <c r="E1390" s="1" t="s">
        <v>74</v>
      </c>
      <c r="F1390" s="1" t="s">
        <v>37</v>
      </c>
      <c r="G1390" s="1" t="s">
        <v>960</v>
      </c>
      <c r="H1390" s="1" t="s">
        <v>76</v>
      </c>
      <c r="I1390" s="3">
        <v>44621</v>
      </c>
      <c r="J1390" s="3">
        <v>0</v>
      </c>
      <c r="K1390" s="1" t="s">
        <v>40</v>
      </c>
      <c r="L1390" s="1" t="s">
        <v>109</v>
      </c>
      <c r="M1390" s="1" t="s">
        <v>110</v>
      </c>
      <c r="N1390" s="1" t="s">
        <v>79</v>
      </c>
      <c r="O1390" s="1" t="s">
        <v>80</v>
      </c>
      <c r="P1390" s="1" t="s">
        <v>43</v>
      </c>
      <c r="Q1390" s="1" t="s">
        <v>43</v>
      </c>
      <c r="R1390" s="3">
        <v>0</v>
      </c>
      <c r="S1390" s="1" t="s">
        <v>44</v>
      </c>
      <c r="T1390" s="1" t="s">
        <v>45</v>
      </c>
      <c r="U1390" s="1" t="s">
        <v>960</v>
      </c>
      <c r="V1390" s="1" t="s">
        <v>46</v>
      </c>
      <c r="W1390" s="1" t="s">
        <v>912</v>
      </c>
      <c r="X1390" s="1" t="s">
        <v>1806</v>
      </c>
      <c r="Y1390" s="1" t="s">
        <v>83</v>
      </c>
      <c r="Z1390" s="1" t="s">
        <v>1326</v>
      </c>
      <c r="AA1390" s="1" t="s">
        <v>51</v>
      </c>
      <c r="AB1390" s="1" t="s">
        <v>1806</v>
      </c>
      <c r="AC1390" s="1" t="s">
        <v>37</v>
      </c>
    </row>
    <row r="1391" spans="1:29" hidden="1" x14ac:dyDescent="0.25">
      <c r="A1391" s="1" t="s">
        <v>33</v>
      </c>
      <c r="B1391" s="1" t="s">
        <v>34</v>
      </c>
      <c r="C1391" s="2">
        <v>45504</v>
      </c>
      <c r="D1391" s="1" t="s">
        <v>73</v>
      </c>
      <c r="E1391" s="1" t="s">
        <v>74</v>
      </c>
      <c r="F1391" s="1" t="s">
        <v>37</v>
      </c>
      <c r="G1391" s="1" t="s">
        <v>960</v>
      </c>
      <c r="H1391" s="1" t="s">
        <v>76</v>
      </c>
      <c r="I1391" s="3">
        <v>633103</v>
      </c>
      <c r="J1391" s="3">
        <v>0</v>
      </c>
      <c r="K1391" s="1" t="s">
        <v>40</v>
      </c>
      <c r="L1391" s="1" t="s">
        <v>1807</v>
      </c>
      <c r="M1391" s="1" t="s">
        <v>875</v>
      </c>
      <c r="N1391" s="1" t="s">
        <v>79</v>
      </c>
      <c r="O1391" s="1" t="s">
        <v>80</v>
      </c>
      <c r="P1391" s="1" t="s">
        <v>43</v>
      </c>
      <c r="Q1391" s="1" t="s">
        <v>43</v>
      </c>
      <c r="R1391" s="3">
        <v>0</v>
      </c>
      <c r="S1391" s="1" t="s">
        <v>44</v>
      </c>
      <c r="T1391" s="1" t="s">
        <v>45</v>
      </c>
      <c r="U1391" s="1" t="s">
        <v>960</v>
      </c>
      <c r="V1391" s="1" t="s">
        <v>46</v>
      </c>
      <c r="W1391" s="1" t="s">
        <v>912</v>
      </c>
      <c r="X1391" s="1" t="s">
        <v>1806</v>
      </c>
      <c r="Y1391" s="1" t="s">
        <v>83</v>
      </c>
      <c r="Z1391" s="1" t="s">
        <v>1326</v>
      </c>
      <c r="AA1391" s="1" t="s">
        <v>51</v>
      </c>
      <c r="AB1391" s="1" t="s">
        <v>1806</v>
      </c>
      <c r="AC1391" s="1" t="s">
        <v>37</v>
      </c>
    </row>
    <row r="1392" spans="1:29" hidden="1" x14ac:dyDescent="0.25">
      <c r="A1392" s="1" t="s">
        <v>33</v>
      </c>
      <c r="B1392" s="1" t="s">
        <v>34</v>
      </c>
      <c r="C1392" s="2">
        <v>45512</v>
      </c>
      <c r="D1392" s="1" t="s">
        <v>35</v>
      </c>
      <c r="E1392" s="1" t="s">
        <v>36</v>
      </c>
      <c r="F1392" s="1" t="s">
        <v>37</v>
      </c>
      <c r="G1392" s="1" t="s">
        <v>1808</v>
      </c>
      <c r="H1392" s="1" t="s">
        <v>1809</v>
      </c>
      <c r="I1392" s="3">
        <v>0</v>
      </c>
      <c r="J1392" s="54">
        <v>350635</v>
      </c>
      <c r="K1392" s="1" t="s">
        <v>40</v>
      </c>
      <c r="L1392" s="1" t="s">
        <v>41</v>
      </c>
      <c r="M1392" s="1" t="s">
        <v>42</v>
      </c>
      <c r="N1392" s="1" t="s">
        <v>37</v>
      </c>
      <c r="O1392" s="1" t="s">
        <v>43</v>
      </c>
      <c r="P1392" s="1" t="s">
        <v>43</v>
      </c>
      <c r="Q1392" s="1" t="s">
        <v>43</v>
      </c>
      <c r="R1392" s="3">
        <v>0</v>
      </c>
      <c r="S1392" s="1" t="s">
        <v>44</v>
      </c>
      <c r="T1392" s="1" t="s">
        <v>45</v>
      </c>
      <c r="U1392" s="1" t="s">
        <v>1808</v>
      </c>
      <c r="V1392" s="1" t="s">
        <v>46</v>
      </c>
      <c r="W1392" s="1" t="s">
        <v>47</v>
      </c>
      <c r="X1392" s="1" t="s">
        <v>1810</v>
      </c>
      <c r="Y1392" s="1" t="s">
        <v>49</v>
      </c>
      <c r="Z1392" s="1" t="s">
        <v>50</v>
      </c>
      <c r="AA1392" s="1" t="s">
        <v>51</v>
      </c>
      <c r="AB1392" s="1" t="s">
        <v>1810</v>
      </c>
      <c r="AC1392" s="1" t="s">
        <v>37</v>
      </c>
    </row>
    <row r="1393" spans="1:29" x14ac:dyDescent="0.25">
      <c r="A1393" s="1" t="s">
        <v>33</v>
      </c>
      <c r="B1393" s="1" t="s">
        <v>34</v>
      </c>
      <c r="C1393" s="2">
        <v>45519</v>
      </c>
      <c r="D1393" s="1" t="s">
        <v>35</v>
      </c>
      <c r="E1393" s="1" t="s">
        <v>36</v>
      </c>
      <c r="F1393" s="1" t="s">
        <v>37</v>
      </c>
      <c r="G1393" s="1" t="s">
        <v>1811</v>
      </c>
      <c r="H1393" s="1" t="s">
        <v>1812</v>
      </c>
      <c r="I1393" s="3">
        <v>0</v>
      </c>
      <c r="J1393" s="54">
        <v>50232</v>
      </c>
      <c r="K1393" s="1" t="s">
        <v>40</v>
      </c>
      <c r="L1393" s="1" t="s">
        <v>54</v>
      </c>
      <c r="M1393" s="1" t="s">
        <v>55</v>
      </c>
      <c r="N1393" s="1" t="s">
        <v>37</v>
      </c>
      <c r="O1393" s="1" t="s">
        <v>43</v>
      </c>
      <c r="P1393" s="1" t="s">
        <v>43</v>
      </c>
      <c r="Q1393" s="1" t="s">
        <v>43</v>
      </c>
      <c r="R1393" s="3">
        <v>0</v>
      </c>
      <c r="S1393" s="1" t="s">
        <v>44</v>
      </c>
      <c r="T1393" s="1" t="s">
        <v>45</v>
      </c>
      <c r="U1393" s="1" t="s">
        <v>1811</v>
      </c>
      <c r="V1393" s="1" t="s">
        <v>46</v>
      </c>
      <c r="W1393" s="1" t="s">
        <v>47</v>
      </c>
      <c r="X1393" s="1" t="s">
        <v>1813</v>
      </c>
      <c r="Y1393" s="1" t="s">
        <v>49</v>
      </c>
      <c r="Z1393" s="1" t="s">
        <v>50</v>
      </c>
      <c r="AA1393" s="1" t="s">
        <v>51</v>
      </c>
      <c r="AB1393" s="1" t="s">
        <v>1813</v>
      </c>
      <c r="AC1393" s="1" t="s">
        <v>37</v>
      </c>
    </row>
    <row r="1394" spans="1:29" hidden="1" x14ac:dyDescent="0.25">
      <c r="A1394" s="1" t="s">
        <v>33</v>
      </c>
      <c r="B1394" s="1" t="s">
        <v>34</v>
      </c>
      <c r="C1394" s="2">
        <v>45524</v>
      </c>
      <c r="D1394" s="1" t="s">
        <v>35</v>
      </c>
      <c r="E1394" s="1" t="s">
        <v>36</v>
      </c>
      <c r="F1394" s="1" t="s">
        <v>37</v>
      </c>
      <c r="G1394" s="1" t="s">
        <v>1814</v>
      </c>
      <c r="H1394" s="1" t="s">
        <v>1815</v>
      </c>
      <c r="I1394" s="3">
        <v>0</v>
      </c>
      <c r="J1394" s="54"/>
      <c r="K1394" s="1" t="s">
        <v>40</v>
      </c>
      <c r="L1394" s="1" t="s">
        <v>214</v>
      </c>
      <c r="M1394" s="1" t="s">
        <v>215</v>
      </c>
      <c r="N1394" s="1" t="s">
        <v>37</v>
      </c>
      <c r="O1394" s="1" t="s">
        <v>43</v>
      </c>
      <c r="P1394" s="1" t="s">
        <v>43</v>
      </c>
      <c r="Q1394" s="1" t="s">
        <v>43</v>
      </c>
      <c r="R1394" s="3">
        <v>0</v>
      </c>
      <c r="S1394" s="1" t="s">
        <v>44</v>
      </c>
      <c r="T1394" s="1" t="s">
        <v>45</v>
      </c>
      <c r="U1394" s="1" t="s">
        <v>1814</v>
      </c>
      <c r="V1394" s="1" t="s">
        <v>46</v>
      </c>
      <c r="W1394" s="1" t="s">
        <v>47</v>
      </c>
      <c r="X1394" s="1" t="s">
        <v>1816</v>
      </c>
      <c r="Y1394" s="1" t="s">
        <v>49</v>
      </c>
      <c r="Z1394" s="1" t="s">
        <v>50</v>
      </c>
      <c r="AA1394" s="1" t="s">
        <v>51</v>
      </c>
      <c r="AB1394" s="1" t="s">
        <v>1816</v>
      </c>
      <c r="AC1394" s="1" t="s">
        <v>37</v>
      </c>
    </row>
    <row r="1395" spans="1:29" hidden="1" x14ac:dyDescent="0.25">
      <c r="A1395" s="1" t="s">
        <v>33</v>
      </c>
      <c r="B1395" s="1" t="s">
        <v>34</v>
      </c>
      <c r="C1395" s="2">
        <v>45525</v>
      </c>
      <c r="D1395" s="1" t="s">
        <v>35</v>
      </c>
      <c r="E1395" s="1" t="s">
        <v>36</v>
      </c>
      <c r="F1395" s="1" t="s">
        <v>37</v>
      </c>
      <c r="G1395" s="1" t="s">
        <v>1817</v>
      </c>
      <c r="H1395" s="1" t="s">
        <v>1818</v>
      </c>
      <c r="I1395" s="3">
        <v>0</v>
      </c>
      <c r="J1395" s="54">
        <v>33333</v>
      </c>
      <c r="K1395" s="1" t="s">
        <v>40</v>
      </c>
      <c r="L1395" s="1" t="s">
        <v>62</v>
      </c>
      <c r="M1395" s="1" t="s">
        <v>63</v>
      </c>
      <c r="N1395" s="1" t="s">
        <v>37</v>
      </c>
      <c r="O1395" s="1" t="s">
        <v>43</v>
      </c>
      <c r="P1395" s="1" t="s">
        <v>43</v>
      </c>
      <c r="Q1395" s="1" t="s">
        <v>43</v>
      </c>
      <c r="R1395" s="3">
        <v>0</v>
      </c>
      <c r="S1395" s="1" t="s">
        <v>44</v>
      </c>
      <c r="T1395" s="1" t="s">
        <v>45</v>
      </c>
      <c r="U1395" s="1" t="s">
        <v>1817</v>
      </c>
      <c r="V1395" s="1" t="s">
        <v>46</v>
      </c>
      <c r="W1395" s="1" t="s">
        <v>47</v>
      </c>
      <c r="X1395" s="1" t="s">
        <v>1819</v>
      </c>
      <c r="Y1395" s="1" t="s">
        <v>49</v>
      </c>
      <c r="Z1395" s="1" t="s">
        <v>50</v>
      </c>
      <c r="AA1395" s="1" t="s">
        <v>51</v>
      </c>
      <c r="AB1395" s="1" t="s">
        <v>1819</v>
      </c>
      <c r="AC1395" s="1" t="s">
        <v>37</v>
      </c>
    </row>
    <row r="1396" spans="1:29" hidden="1" x14ac:dyDescent="0.25">
      <c r="A1396" s="1" t="s">
        <v>33</v>
      </c>
      <c r="B1396" s="1" t="s">
        <v>34</v>
      </c>
      <c r="C1396" s="2">
        <v>45535</v>
      </c>
      <c r="D1396" s="1" t="s">
        <v>73</v>
      </c>
      <c r="E1396" s="1" t="s">
        <v>74</v>
      </c>
      <c r="F1396" s="1" t="s">
        <v>37</v>
      </c>
      <c r="G1396" s="1" t="s">
        <v>963</v>
      </c>
      <c r="H1396" s="1" t="s">
        <v>34</v>
      </c>
      <c r="I1396" s="3">
        <v>3322397</v>
      </c>
      <c r="J1396" s="3">
        <v>0</v>
      </c>
      <c r="K1396" s="1" t="s">
        <v>40</v>
      </c>
      <c r="L1396" s="1" t="s">
        <v>1751</v>
      </c>
      <c r="M1396" s="1" t="s">
        <v>720</v>
      </c>
      <c r="N1396" s="1" t="s">
        <v>1323</v>
      </c>
      <c r="O1396" s="1" t="s">
        <v>1324</v>
      </c>
      <c r="P1396" s="1" t="s">
        <v>43</v>
      </c>
      <c r="Q1396" s="1" t="s">
        <v>43</v>
      </c>
      <c r="R1396" s="3">
        <v>0</v>
      </c>
      <c r="S1396" s="1" t="s">
        <v>44</v>
      </c>
      <c r="T1396" s="1" t="s">
        <v>45</v>
      </c>
      <c r="U1396" s="1" t="s">
        <v>963</v>
      </c>
      <c r="V1396" s="1" t="s">
        <v>46</v>
      </c>
      <c r="W1396" s="1" t="s">
        <v>81</v>
      </c>
      <c r="X1396" s="1" t="s">
        <v>1820</v>
      </c>
      <c r="Y1396" s="1" t="s">
        <v>83</v>
      </c>
      <c r="Z1396" s="1" t="s">
        <v>84</v>
      </c>
      <c r="AA1396" s="1" t="s">
        <v>51</v>
      </c>
      <c r="AB1396" s="1" t="s">
        <v>1820</v>
      </c>
      <c r="AC1396" s="1" t="s">
        <v>37</v>
      </c>
    </row>
    <row r="1397" spans="1:29" hidden="1" x14ac:dyDescent="0.25">
      <c r="A1397" s="1" t="s">
        <v>33</v>
      </c>
      <c r="B1397" s="1" t="s">
        <v>34</v>
      </c>
      <c r="C1397" s="2">
        <v>45535</v>
      </c>
      <c r="D1397" s="1" t="s">
        <v>73</v>
      </c>
      <c r="E1397" s="1" t="s">
        <v>74</v>
      </c>
      <c r="F1397" s="1" t="s">
        <v>37</v>
      </c>
      <c r="G1397" s="1" t="s">
        <v>963</v>
      </c>
      <c r="H1397" s="1" t="s">
        <v>34</v>
      </c>
      <c r="I1397" s="3">
        <v>221875</v>
      </c>
      <c r="J1397" s="3">
        <v>0</v>
      </c>
      <c r="K1397" s="1" t="s">
        <v>40</v>
      </c>
      <c r="L1397" s="1" t="s">
        <v>148</v>
      </c>
      <c r="M1397" s="1" t="s">
        <v>149</v>
      </c>
      <c r="N1397" s="1" t="s">
        <v>79</v>
      </c>
      <c r="O1397" s="1" t="s">
        <v>80</v>
      </c>
      <c r="P1397" s="1" t="s">
        <v>43</v>
      </c>
      <c r="Q1397" s="1" t="s">
        <v>43</v>
      </c>
      <c r="R1397" s="3">
        <v>0</v>
      </c>
      <c r="S1397" s="1" t="s">
        <v>44</v>
      </c>
      <c r="T1397" s="1" t="s">
        <v>45</v>
      </c>
      <c r="U1397" s="1" t="s">
        <v>963</v>
      </c>
      <c r="V1397" s="1" t="s">
        <v>46</v>
      </c>
      <c r="W1397" s="1" t="s">
        <v>81</v>
      </c>
      <c r="X1397" s="1" t="s">
        <v>1820</v>
      </c>
      <c r="Y1397" s="1" t="s">
        <v>83</v>
      </c>
      <c r="Z1397" s="1" t="s">
        <v>84</v>
      </c>
      <c r="AA1397" s="1" t="s">
        <v>51</v>
      </c>
      <c r="AB1397" s="1" t="s">
        <v>1820</v>
      </c>
      <c r="AC1397" s="1" t="s">
        <v>37</v>
      </c>
    </row>
    <row r="1398" spans="1:29" hidden="1" x14ac:dyDescent="0.25">
      <c r="A1398" s="1" t="s">
        <v>33</v>
      </c>
      <c r="B1398" s="1" t="s">
        <v>34</v>
      </c>
      <c r="C1398" s="2">
        <v>45535</v>
      </c>
      <c r="D1398" s="1" t="s">
        <v>73</v>
      </c>
      <c r="E1398" s="1" t="s">
        <v>74</v>
      </c>
      <c r="F1398" s="1" t="s">
        <v>37</v>
      </c>
      <c r="G1398" s="1" t="s">
        <v>963</v>
      </c>
      <c r="H1398" s="1" t="s">
        <v>34</v>
      </c>
      <c r="I1398" s="3">
        <v>48700</v>
      </c>
      <c r="J1398" s="3">
        <v>0</v>
      </c>
      <c r="K1398" s="1" t="s">
        <v>40</v>
      </c>
      <c r="L1398" s="1" t="s">
        <v>1807</v>
      </c>
      <c r="M1398" s="1" t="s">
        <v>875</v>
      </c>
      <c r="N1398" s="1" t="s">
        <v>79</v>
      </c>
      <c r="O1398" s="1" t="s">
        <v>80</v>
      </c>
      <c r="P1398" s="1" t="s">
        <v>43</v>
      </c>
      <c r="Q1398" s="1" t="s">
        <v>43</v>
      </c>
      <c r="R1398" s="3">
        <v>0</v>
      </c>
      <c r="S1398" s="1" t="s">
        <v>44</v>
      </c>
      <c r="T1398" s="1" t="s">
        <v>45</v>
      </c>
      <c r="U1398" s="1" t="s">
        <v>963</v>
      </c>
      <c r="V1398" s="1" t="s">
        <v>46</v>
      </c>
      <c r="W1398" s="1" t="s">
        <v>81</v>
      </c>
      <c r="X1398" s="1" t="s">
        <v>1820</v>
      </c>
      <c r="Y1398" s="1" t="s">
        <v>83</v>
      </c>
      <c r="Z1398" s="1" t="s">
        <v>84</v>
      </c>
      <c r="AA1398" s="1" t="s">
        <v>51</v>
      </c>
      <c r="AB1398" s="1" t="s">
        <v>1820</v>
      </c>
      <c r="AC1398" s="1" t="s">
        <v>37</v>
      </c>
    </row>
    <row r="1399" spans="1:29" hidden="1" x14ac:dyDescent="0.25">
      <c r="A1399" s="1" t="s">
        <v>33</v>
      </c>
      <c r="B1399" s="1" t="s">
        <v>34</v>
      </c>
      <c r="C1399" s="2">
        <v>45535</v>
      </c>
      <c r="D1399" s="1" t="s">
        <v>73</v>
      </c>
      <c r="E1399" s="1" t="s">
        <v>74</v>
      </c>
      <c r="F1399" s="1" t="s">
        <v>37</v>
      </c>
      <c r="G1399" s="1" t="s">
        <v>963</v>
      </c>
      <c r="H1399" s="1" t="s">
        <v>34</v>
      </c>
      <c r="I1399" s="3">
        <v>43334</v>
      </c>
      <c r="J1399" s="3">
        <v>0</v>
      </c>
      <c r="K1399" s="1" t="s">
        <v>40</v>
      </c>
      <c r="L1399" s="1" t="s">
        <v>246</v>
      </c>
      <c r="M1399" s="1" t="s">
        <v>247</v>
      </c>
      <c r="N1399" s="1" t="s">
        <v>79</v>
      </c>
      <c r="O1399" s="1" t="s">
        <v>80</v>
      </c>
      <c r="P1399" s="1" t="s">
        <v>43</v>
      </c>
      <c r="Q1399" s="1" t="s">
        <v>43</v>
      </c>
      <c r="R1399" s="3">
        <v>0</v>
      </c>
      <c r="S1399" s="1" t="s">
        <v>44</v>
      </c>
      <c r="T1399" s="1" t="s">
        <v>45</v>
      </c>
      <c r="U1399" s="1" t="s">
        <v>963</v>
      </c>
      <c r="V1399" s="1" t="s">
        <v>46</v>
      </c>
      <c r="W1399" s="1" t="s">
        <v>81</v>
      </c>
      <c r="X1399" s="1" t="s">
        <v>1820</v>
      </c>
      <c r="Y1399" s="1" t="s">
        <v>83</v>
      </c>
      <c r="Z1399" s="1" t="s">
        <v>84</v>
      </c>
      <c r="AA1399" s="1" t="s">
        <v>51</v>
      </c>
      <c r="AB1399" s="1" t="s">
        <v>1820</v>
      </c>
      <c r="AC1399" s="1" t="s">
        <v>37</v>
      </c>
    </row>
    <row r="1400" spans="1:29" hidden="1" x14ac:dyDescent="0.25">
      <c r="A1400" s="1" t="s">
        <v>33</v>
      </c>
      <c r="B1400" s="1" t="s">
        <v>34</v>
      </c>
      <c r="C1400" s="2">
        <v>45535</v>
      </c>
      <c r="D1400" s="1" t="s">
        <v>73</v>
      </c>
      <c r="E1400" s="1" t="s">
        <v>74</v>
      </c>
      <c r="F1400" s="1" t="s">
        <v>37</v>
      </c>
      <c r="G1400" s="1" t="s">
        <v>963</v>
      </c>
      <c r="H1400" s="1" t="s">
        <v>34</v>
      </c>
      <c r="I1400" s="3">
        <v>45694</v>
      </c>
      <c r="J1400" s="3">
        <v>0</v>
      </c>
      <c r="K1400" s="1" t="s">
        <v>40</v>
      </c>
      <c r="L1400" s="1" t="s">
        <v>129</v>
      </c>
      <c r="M1400" s="1" t="s">
        <v>130</v>
      </c>
      <c r="N1400" s="1" t="s">
        <v>79</v>
      </c>
      <c r="O1400" s="1" t="s">
        <v>80</v>
      </c>
      <c r="P1400" s="1" t="s">
        <v>43</v>
      </c>
      <c r="Q1400" s="1" t="s">
        <v>43</v>
      </c>
      <c r="R1400" s="3">
        <v>0</v>
      </c>
      <c r="S1400" s="1" t="s">
        <v>44</v>
      </c>
      <c r="T1400" s="1" t="s">
        <v>45</v>
      </c>
      <c r="U1400" s="1" t="s">
        <v>963</v>
      </c>
      <c r="V1400" s="1" t="s">
        <v>46</v>
      </c>
      <c r="W1400" s="1" t="s">
        <v>81</v>
      </c>
      <c r="X1400" s="1" t="s">
        <v>1820</v>
      </c>
      <c r="Y1400" s="1" t="s">
        <v>83</v>
      </c>
      <c r="Z1400" s="1" t="s">
        <v>84</v>
      </c>
      <c r="AA1400" s="1" t="s">
        <v>51</v>
      </c>
      <c r="AB1400" s="1" t="s">
        <v>1820</v>
      </c>
      <c r="AC1400" s="1" t="s">
        <v>37</v>
      </c>
    </row>
    <row r="1401" spans="1:29" hidden="1" x14ac:dyDescent="0.25">
      <c r="A1401" s="1" t="s">
        <v>33</v>
      </c>
      <c r="B1401" s="1" t="s">
        <v>34</v>
      </c>
      <c r="C1401" s="2">
        <v>45535</v>
      </c>
      <c r="D1401" s="1" t="s">
        <v>73</v>
      </c>
      <c r="E1401" s="1" t="s">
        <v>74</v>
      </c>
      <c r="F1401" s="1" t="s">
        <v>37</v>
      </c>
      <c r="G1401" s="1" t="s">
        <v>963</v>
      </c>
      <c r="H1401" s="1" t="s">
        <v>34</v>
      </c>
      <c r="I1401" s="3">
        <v>46066</v>
      </c>
      <c r="J1401" s="3">
        <v>0</v>
      </c>
      <c r="K1401" s="1" t="s">
        <v>40</v>
      </c>
      <c r="L1401" s="1" t="s">
        <v>721</v>
      </c>
      <c r="M1401" s="1" t="s">
        <v>722</v>
      </c>
      <c r="N1401" s="1" t="s">
        <v>79</v>
      </c>
      <c r="O1401" s="1" t="s">
        <v>80</v>
      </c>
      <c r="P1401" s="1" t="s">
        <v>43</v>
      </c>
      <c r="Q1401" s="1" t="s">
        <v>43</v>
      </c>
      <c r="R1401" s="3">
        <v>0</v>
      </c>
      <c r="S1401" s="1" t="s">
        <v>44</v>
      </c>
      <c r="T1401" s="1" t="s">
        <v>45</v>
      </c>
      <c r="U1401" s="1" t="s">
        <v>963</v>
      </c>
      <c r="V1401" s="1" t="s">
        <v>46</v>
      </c>
      <c r="W1401" s="1" t="s">
        <v>81</v>
      </c>
      <c r="X1401" s="1" t="s">
        <v>1820</v>
      </c>
      <c r="Y1401" s="1" t="s">
        <v>83</v>
      </c>
      <c r="Z1401" s="1" t="s">
        <v>84</v>
      </c>
      <c r="AA1401" s="1" t="s">
        <v>51</v>
      </c>
      <c r="AB1401" s="1" t="s">
        <v>1820</v>
      </c>
      <c r="AC1401" s="1" t="s">
        <v>37</v>
      </c>
    </row>
    <row r="1402" spans="1:29" hidden="1" x14ac:dyDescent="0.25">
      <c r="A1402" s="1" t="s">
        <v>33</v>
      </c>
      <c r="B1402" s="1" t="s">
        <v>34</v>
      </c>
      <c r="C1402" s="2">
        <v>45535</v>
      </c>
      <c r="D1402" s="1" t="s">
        <v>73</v>
      </c>
      <c r="E1402" s="1" t="s">
        <v>74</v>
      </c>
      <c r="F1402" s="1" t="s">
        <v>37</v>
      </c>
      <c r="G1402" s="1" t="s">
        <v>963</v>
      </c>
      <c r="H1402" s="1" t="s">
        <v>34</v>
      </c>
      <c r="I1402" s="3">
        <v>260000</v>
      </c>
      <c r="J1402" s="3">
        <v>0</v>
      </c>
      <c r="K1402" s="1" t="s">
        <v>40</v>
      </c>
      <c r="L1402" s="1" t="s">
        <v>567</v>
      </c>
      <c r="M1402" s="1" t="s">
        <v>568</v>
      </c>
      <c r="N1402" s="1" t="s">
        <v>79</v>
      </c>
      <c r="O1402" s="1" t="s">
        <v>80</v>
      </c>
      <c r="P1402" s="1" t="s">
        <v>43</v>
      </c>
      <c r="Q1402" s="1" t="s">
        <v>43</v>
      </c>
      <c r="R1402" s="3">
        <v>0</v>
      </c>
      <c r="S1402" s="1" t="s">
        <v>44</v>
      </c>
      <c r="T1402" s="1" t="s">
        <v>45</v>
      </c>
      <c r="U1402" s="1" t="s">
        <v>963</v>
      </c>
      <c r="V1402" s="1" t="s">
        <v>46</v>
      </c>
      <c r="W1402" s="1" t="s">
        <v>81</v>
      </c>
      <c r="X1402" s="1" t="s">
        <v>1820</v>
      </c>
      <c r="Y1402" s="1" t="s">
        <v>83</v>
      </c>
      <c r="Z1402" s="1" t="s">
        <v>84</v>
      </c>
      <c r="AA1402" s="1" t="s">
        <v>51</v>
      </c>
      <c r="AB1402" s="1" t="s">
        <v>1820</v>
      </c>
      <c r="AC1402" s="1" t="s">
        <v>37</v>
      </c>
    </row>
    <row r="1403" spans="1:29" hidden="1" x14ac:dyDescent="0.25">
      <c r="A1403" s="1" t="s">
        <v>33</v>
      </c>
      <c r="B1403" s="1" t="s">
        <v>34</v>
      </c>
      <c r="C1403" s="2">
        <v>45535</v>
      </c>
      <c r="D1403" s="1" t="s">
        <v>73</v>
      </c>
      <c r="E1403" s="1" t="s">
        <v>74</v>
      </c>
      <c r="F1403" s="1" t="s">
        <v>37</v>
      </c>
      <c r="G1403" s="1" t="s">
        <v>963</v>
      </c>
      <c r="H1403" s="1" t="s">
        <v>34</v>
      </c>
      <c r="I1403" s="3">
        <v>476667</v>
      </c>
      <c r="J1403" s="3">
        <v>0</v>
      </c>
      <c r="K1403" s="1" t="s">
        <v>40</v>
      </c>
      <c r="L1403" s="1" t="s">
        <v>150</v>
      </c>
      <c r="M1403" s="1" t="s">
        <v>151</v>
      </c>
      <c r="N1403" s="1" t="s">
        <v>79</v>
      </c>
      <c r="O1403" s="1" t="s">
        <v>80</v>
      </c>
      <c r="P1403" s="1" t="s">
        <v>43</v>
      </c>
      <c r="Q1403" s="1" t="s">
        <v>43</v>
      </c>
      <c r="R1403" s="3">
        <v>0</v>
      </c>
      <c r="S1403" s="1" t="s">
        <v>44</v>
      </c>
      <c r="T1403" s="1" t="s">
        <v>45</v>
      </c>
      <c r="U1403" s="1" t="s">
        <v>963</v>
      </c>
      <c r="V1403" s="1" t="s">
        <v>46</v>
      </c>
      <c r="W1403" s="1" t="s">
        <v>81</v>
      </c>
      <c r="X1403" s="1" t="s">
        <v>1820</v>
      </c>
      <c r="Y1403" s="1" t="s">
        <v>83</v>
      </c>
      <c r="Z1403" s="1" t="s">
        <v>84</v>
      </c>
      <c r="AA1403" s="1" t="s">
        <v>51</v>
      </c>
      <c r="AB1403" s="1" t="s">
        <v>1820</v>
      </c>
      <c r="AC1403" s="1" t="s">
        <v>37</v>
      </c>
    </row>
    <row r="1404" spans="1:29" hidden="1" x14ac:dyDescent="0.25">
      <c r="A1404" s="1" t="s">
        <v>33</v>
      </c>
      <c r="B1404" s="1" t="s">
        <v>34</v>
      </c>
      <c r="C1404" s="2">
        <v>45535</v>
      </c>
      <c r="D1404" s="1" t="s">
        <v>73</v>
      </c>
      <c r="E1404" s="1" t="s">
        <v>74</v>
      </c>
      <c r="F1404" s="1" t="s">
        <v>37</v>
      </c>
      <c r="G1404" s="1" t="s">
        <v>963</v>
      </c>
      <c r="H1404" s="1" t="s">
        <v>34</v>
      </c>
      <c r="I1404" s="3">
        <v>346667</v>
      </c>
      <c r="J1404" s="3">
        <v>0</v>
      </c>
      <c r="K1404" s="1" t="s">
        <v>40</v>
      </c>
      <c r="L1404" s="1" t="s">
        <v>115</v>
      </c>
      <c r="M1404" s="1" t="s">
        <v>116</v>
      </c>
      <c r="N1404" s="1" t="s">
        <v>79</v>
      </c>
      <c r="O1404" s="1" t="s">
        <v>80</v>
      </c>
      <c r="P1404" s="1" t="s">
        <v>43</v>
      </c>
      <c r="Q1404" s="1" t="s">
        <v>43</v>
      </c>
      <c r="R1404" s="3">
        <v>0</v>
      </c>
      <c r="S1404" s="1" t="s">
        <v>44</v>
      </c>
      <c r="T1404" s="1" t="s">
        <v>45</v>
      </c>
      <c r="U1404" s="1" t="s">
        <v>963</v>
      </c>
      <c r="V1404" s="1" t="s">
        <v>46</v>
      </c>
      <c r="W1404" s="1" t="s">
        <v>81</v>
      </c>
      <c r="X1404" s="1" t="s">
        <v>1820</v>
      </c>
      <c r="Y1404" s="1" t="s">
        <v>83</v>
      </c>
      <c r="Z1404" s="1" t="s">
        <v>84</v>
      </c>
      <c r="AA1404" s="1" t="s">
        <v>51</v>
      </c>
      <c r="AB1404" s="1" t="s">
        <v>1820</v>
      </c>
      <c r="AC1404" s="1" t="s">
        <v>37</v>
      </c>
    </row>
    <row r="1405" spans="1:29" hidden="1" x14ac:dyDescent="0.25">
      <c r="A1405" s="1" t="s">
        <v>33</v>
      </c>
      <c r="B1405" s="1" t="s">
        <v>34</v>
      </c>
      <c r="C1405" s="2">
        <v>45535</v>
      </c>
      <c r="D1405" s="1" t="s">
        <v>73</v>
      </c>
      <c r="E1405" s="1" t="s">
        <v>74</v>
      </c>
      <c r="F1405" s="1" t="s">
        <v>37</v>
      </c>
      <c r="G1405" s="1" t="s">
        <v>963</v>
      </c>
      <c r="H1405" s="1" t="s">
        <v>34</v>
      </c>
      <c r="I1405" s="3">
        <v>390001</v>
      </c>
      <c r="J1405" s="3">
        <v>0</v>
      </c>
      <c r="K1405" s="1" t="s">
        <v>40</v>
      </c>
      <c r="L1405" s="1" t="s">
        <v>601</v>
      </c>
      <c r="M1405" s="1" t="s">
        <v>602</v>
      </c>
      <c r="N1405" s="1" t="s">
        <v>79</v>
      </c>
      <c r="O1405" s="1" t="s">
        <v>80</v>
      </c>
      <c r="P1405" s="1" t="s">
        <v>43</v>
      </c>
      <c r="Q1405" s="1" t="s">
        <v>43</v>
      </c>
      <c r="R1405" s="3">
        <v>0</v>
      </c>
      <c r="S1405" s="1" t="s">
        <v>44</v>
      </c>
      <c r="T1405" s="1" t="s">
        <v>45</v>
      </c>
      <c r="U1405" s="1" t="s">
        <v>963</v>
      </c>
      <c r="V1405" s="1" t="s">
        <v>46</v>
      </c>
      <c r="W1405" s="1" t="s">
        <v>81</v>
      </c>
      <c r="X1405" s="1" t="s">
        <v>1820</v>
      </c>
      <c r="Y1405" s="1" t="s">
        <v>83</v>
      </c>
      <c r="Z1405" s="1" t="s">
        <v>84</v>
      </c>
      <c r="AA1405" s="1" t="s">
        <v>51</v>
      </c>
      <c r="AB1405" s="1" t="s">
        <v>1820</v>
      </c>
      <c r="AC1405" s="1" t="s">
        <v>37</v>
      </c>
    </row>
    <row r="1406" spans="1:29" hidden="1" x14ac:dyDescent="0.25">
      <c r="A1406" s="1" t="s">
        <v>33</v>
      </c>
      <c r="B1406" s="1" t="s">
        <v>34</v>
      </c>
      <c r="C1406" s="2">
        <v>45535</v>
      </c>
      <c r="D1406" s="1" t="s">
        <v>73</v>
      </c>
      <c r="E1406" s="1" t="s">
        <v>74</v>
      </c>
      <c r="F1406" s="1" t="s">
        <v>37</v>
      </c>
      <c r="G1406" s="1" t="s">
        <v>963</v>
      </c>
      <c r="H1406" s="1" t="s">
        <v>34</v>
      </c>
      <c r="I1406" s="3">
        <v>43334</v>
      </c>
      <c r="J1406" s="3">
        <v>0</v>
      </c>
      <c r="K1406" s="1" t="s">
        <v>40</v>
      </c>
      <c r="L1406" s="1" t="s">
        <v>1674</v>
      </c>
      <c r="M1406" s="1" t="s">
        <v>769</v>
      </c>
      <c r="N1406" s="1" t="s">
        <v>79</v>
      </c>
      <c r="O1406" s="1" t="s">
        <v>80</v>
      </c>
      <c r="P1406" s="1" t="s">
        <v>43</v>
      </c>
      <c r="Q1406" s="1" t="s">
        <v>43</v>
      </c>
      <c r="R1406" s="3">
        <v>0</v>
      </c>
      <c r="S1406" s="1" t="s">
        <v>44</v>
      </c>
      <c r="T1406" s="1" t="s">
        <v>45</v>
      </c>
      <c r="U1406" s="1" t="s">
        <v>963</v>
      </c>
      <c r="V1406" s="1" t="s">
        <v>46</v>
      </c>
      <c r="W1406" s="1" t="s">
        <v>81</v>
      </c>
      <c r="X1406" s="1" t="s">
        <v>1820</v>
      </c>
      <c r="Y1406" s="1" t="s">
        <v>83</v>
      </c>
      <c r="Z1406" s="1" t="s">
        <v>84</v>
      </c>
      <c r="AA1406" s="1" t="s">
        <v>51</v>
      </c>
      <c r="AB1406" s="1" t="s">
        <v>1820</v>
      </c>
      <c r="AC1406" s="1" t="s">
        <v>37</v>
      </c>
    </row>
    <row r="1407" spans="1:29" hidden="1" x14ac:dyDescent="0.25">
      <c r="A1407" s="1" t="s">
        <v>33</v>
      </c>
      <c r="B1407" s="1" t="s">
        <v>34</v>
      </c>
      <c r="C1407" s="2">
        <v>45535</v>
      </c>
      <c r="D1407" s="1" t="s">
        <v>73</v>
      </c>
      <c r="E1407" s="1" t="s">
        <v>74</v>
      </c>
      <c r="F1407" s="1" t="s">
        <v>37</v>
      </c>
      <c r="G1407" s="1" t="s">
        <v>963</v>
      </c>
      <c r="H1407" s="1" t="s">
        <v>34</v>
      </c>
      <c r="I1407" s="3">
        <v>43334</v>
      </c>
      <c r="J1407" s="3">
        <v>0</v>
      </c>
      <c r="K1407" s="1" t="s">
        <v>40</v>
      </c>
      <c r="L1407" s="1" t="s">
        <v>811</v>
      </c>
      <c r="M1407" s="1" t="s">
        <v>812</v>
      </c>
      <c r="N1407" s="1" t="s">
        <v>79</v>
      </c>
      <c r="O1407" s="1" t="s">
        <v>80</v>
      </c>
      <c r="P1407" s="1" t="s">
        <v>43</v>
      </c>
      <c r="Q1407" s="1" t="s">
        <v>43</v>
      </c>
      <c r="R1407" s="3">
        <v>0</v>
      </c>
      <c r="S1407" s="1" t="s">
        <v>44</v>
      </c>
      <c r="T1407" s="1" t="s">
        <v>45</v>
      </c>
      <c r="U1407" s="1" t="s">
        <v>963</v>
      </c>
      <c r="V1407" s="1" t="s">
        <v>46</v>
      </c>
      <c r="W1407" s="1" t="s">
        <v>81</v>
      </c>
      <c r="X1407" s="1" t="s">
        <v>1820</v>
      </c>
      <c r="Y1407" s="1" t="s">
        <v>83</v>
      </c>
      <c r="Z1407" s="1" t="s">
        <v>84</v>
      </c>
      <c r="AA1407" s="1" t="s">
        <v>51</v>
      </c>
      <c r="AB1407" s="1" t="s">
        <v>1820</v>
      </c>
      <c r="AC1407" s="1" t="s">
        <v>37</v>
      </c>
    </row>
    <row r="1408" spans="1:29" hidden="1" x14ac:dyDescent="0.25">
      <c r="A1408" s="1" t="s">
        <v>33</v>
      </c>
      <c r="B1408" s="1" t="s">
        <v>34</v>
      </c>
      <c r="C1408" s="2">
        <v>45535</v>
      </c>
      <c r="D1408" s="1" t="s">
        <v>73</v>
      </c>
      <c r="E1408" s="1" t="s">
        <v>74</v>
      </c>
      <c r="F1408" s="1" t="s">
        <v>37</v>
      </c>
      <c r="G1408" s="1" t="s">
        <v>963</v>
      </c>
      <c r="H1408" s="1" t="s">
        <v>34</v>
      </c>
      <c r="I1408" s="3">
        <v>43334</v>
      </c>
      <c r="J1408" s="3">
        <v>0</v>
      </c>
      <c r="K1408" s="1" t="s">
        <v>40</v>
      </c>
      <c r="L1408" s="1" t="s">
        <v>236</v>
      </c>
      <c r="M1408" s="1" t="s">
        <v>237</v>
      </c>
      <c r="N1408" s="1" t="s">
        <v>79</v>
      </c>
      <c r="O1408" s="1" t="s">
        <v>80</v>
      </c>
      <c r="P1408" s="1" t="s">
        <v>43</v>
      </c>
      <c r="Q1408" s="1" t="s">
        <v>43</v>
      </c>
      <c r="R1408" s="3">
        <v>0</v>
      </c>
      <c r="S1408" s="1" t="s">
        <v>44</v>
      </c>
      <c r="T1408" s="1" t="s">
        <v>45</v>
      </c>
      <c r="U1408" s="1" t="s">
        <v>963</v>
      </c>
      <c r="V1408" s="1" t="s">
        <v>46</v>
      </c>
      <c r="W1408" s="1" t="s">
        <v>81</v>
      </c>
      <c r="X1408" s="1" t="s">
        <v>1820</v>
      </c>
      <c r="Y1408" s="1" t="s">
        <v>83</v>
      </c>
      <c r="Z1408" s="1" t="s">
        <v>84</v>
      </c>
      <c r="AA1408" s="1" t="s">
        <v>51</v>
      </c>
      <c r="AB1408" s="1" t="s">
        <v>1820</v>
      </c>
      <c r="AC1408" s="1" t="s">
        <v>37</v>
      </c>
    </row>
    <row r="1409" spans="1:29" hidden="1" x14ac:dyDescent="0.25">
      <c r="A1409" s="1" t="s">
        <v>33</v>
      </c>
      <c r="B1409" s="1" t="s">
        <v>34</v>
      </c>
      <c r="C1409" s="2">
        <v>45535</v>
      </c>
      <c r="D1409" s="1" t="s">
        <v>73</v>
      </c>
      <c r="E1409" s="1" t="s">
        <v>74</v>
      </c>
      <c r="F1409" s="1" t="s">
        <v>37</v>
      </c>
      <c r="G1409" s="1" t="s">
        <v>963</v>
      </c>
      <c r="H1409" s="1" t="s">
        <v>34</v>
      </c>
      <c r="I1409" s="3">
        <v>44459</v>
      </c>
      <c r="J1409" s="3">
        <v>0</v>
      </c>
      <c r="K1409" s="1" t="s">
        <v>40</v>
      </c>
      <c r="L1409" s="1" t="s">
        <v>168</v>
      </c>
      <c r="M1409" s="1" t="s">
        <v>169</v>
      </c>
      <c r="N1409" s="1" t="s">
        <v>79</v>
      </c>
      <c r="O1409" s="1" t="s">
        <v>80</v>
      </c>
      <c r="P1409" s="1" t="s">
        <v>43</v>
      </c>
      <c r="Q1409" s="1" t="s">
        <v>43</v>
      </c>
      <c r="R1409" s="3">
        <v>0</v>
      </c>
      <c r="S1409" s="1" t="s">
        <v>44</v>
      </c>
      <c r="T1409" s="1" t="s">
        <v>45</v>
      </c>
      <c r="U1409" s="1" t="s">
        <v>963</v>
      </c>
      <c r="V1409" s="1" t="s">
        <v>46</v>
      </c>
      <c r="W1409" s="1" t="s">
        <v>81</v>
      </c>
      <c r="X1409" s="1" t="s">
        <v>1820</v>
      </c>
      <c r="Y1409" s="1" t="s">
        <v>83</v>
      </c>
      <c r="Z1409" s="1" t="s">
        <v>84</v>
      </c>
      <c r="AA1409" s="1" t="s">
        <v>51</v>
      </c>
      <c r="AB1409" s="1" t="s">
        <v>1820</v>
      </c>
      <c r="AC1409" s="1" t="s">
        <v>37</v>
      </c>
    </row>
    <row r="1410" spans="1:29" hidden="1" x14ac:dyDescent="0.25">
      <c r="A1410" s="1" t="s">
        <v>33</v>
      </c>
      <c r="B1410" s="1" t="s">
        <v>34</v>
      </c>
      <c r="C1410" s="2">
        <v>45535</v>
      </c>
      <c r="D1410" s="1" t="s">
        <v>73</v>
      </c>
      <c r="E1410" s="1" t="s">
        <v>74</v>
      </c>
      <c r="F1410" s="1" t="s">
        <v>37</v>
      </c>
      <c r="G1410" s="1" t="s">
        <v>963</v>
      </c>
      <c r="H1410" s="1" t="s">
        <v>34</v>
      </c>
      <c r="I1410" s="3">
        <v>130000</v>
      </c>
      <c r="J1410" s="3">
        <v>0</v>
      </c>
      <c r="K1410" s="1" t="s">
        <v>40</v>
      </c>
      <c r="L1410" s="1" t="s">
        <v>166</v>
      </c>
      <c r="M1410" s="1" t="s">
        <v>167</v>
      </c>
      <c r="N1410" s="1" t="s">
        <v>79</v>
      </c>
      <c r="O1410" s="1" t="s">
        <v>80</v>
      </c>
      <c r="P1410" s="1" t="s">
        <v>43</v>
      </c>
      <c r="Q1410" s="1" t="s">
        <v>43</v>
      </c>
      <c r="R1410" s="3">
        <v>0</v>
      </c>
      <c r="S1410" s="1" t="s">
        <v>44</v>
      </c>
      <c r="T1410" s="1" t="s">
        <v>45</v>
      </c>
      <c r="U1410" s="1" t="s">
        <v>963</v>
      </c>
      <c r="V1410" s="1" t="s">
        <v>46</v>
      </c>
      <c r="W1410" s="1" t="s">
        <v>81</v>
      </c>
      <c r="X1410" s="1" t="s">
        <v>1820</v>
      </c>
      <c r="Y1410" s="1" t="s">
        <v>83</v>
      </c>
      <c r="Z1410" s="1" t="s">
        <v>84</v>
      </c>
      <c r="AA1410" s="1" t="s">
        <v>51</v>
      </c>
      <c r="AB1410" s="1" t="s">
        <v>1820</v>
      </c>
      <c r="AC1410" s="1" t="s">
        <v>37</v>
      </c>
    </row>
    <row r="1411" spans="1:29" hidden="1" x14ac:dyDescent="0.25">
      <c r="A1411" s="1" t="s">
        <v>33</v>
      </c>
      <c r="B1411" s="1" t="s">
        <v>34</v>
      </c>
      <c r="C1411" s="2">
        <v>45535</v>
      </c>
      <c r="D1411" s="1" t="s">
        <v>73</v>
      </c>
      <c r="E1411" s="1" t="s">
        <v>74</v>
      </c>
      <c r="F1411" s="1" t="s">
        <v>37</v>
      </c>
      <c r="G1411" s="1" t="s">
        <v>963</v>
      </c>
      <c r="H1411" s="1" t="s">
        <v>34</v>
      </c>
      <c r="I1411" s="3">
        <v>563334</v>
      </c>
      <c r="J1411" s="3">
        <v>0</v>
      </c>
      <c r="K1411" s="1" t="s">
        <v>40</v>
      </c>
      <c r="L1411" s="1" t="s">
        <v>1821</v>
      </c>
      <c r="M1411" s="1" t="s">
        <v>703</v>
      </c>
      <c r="N1411" s="1" t="s">
        <v>79</v>
      </c>
      <c r="O1411" s="1" t="s">
        <v>80</v>
      </c>
      <c r="P1411" s="1" t="s">
        <v>43</v>
      </c>
      <c r="Q1411" s="1" t="s">
        <v>43</v>
      </c>
      <c r="R1411" s="3">
        <v>0</v>
      </c>
      <c r="S1411" s="1" t="s">
        <v>44</v>
      </c>
      <c r="T1411" s="1" t="s">
        <v>45</v>
      </c>
      <c r="U1411" s="1" t="s">
        <v>963</v>
      </c>
      <c r="V1411" s="1" t="s">
        <v>46</v>
      </c>
      <c r="W1411" s="1" t="s">
        <v>81</v>
      </c>
      <c r="X1411" s="1" t="s">
        <v>1820</v>
      </c>
      <c r="Y1411" s="1" t="s">
        <v>83</v>
      </c>
      <c r="Z1411" s="1" t="s">
        <v>84</v>
      </c>
      <c r="AA1411" s="1" t="s">
        <v>51</v>
      </c>
      <c r="AB1411" s="1" t="s">
        <v>1820</v>
      </c>
      <c r="AC1411" s="1" t="s">
        <v>37</v>
      </c>
    </row>
    <row r="1412" spans="1:29" hidden="1" x14ac:dyDescent="0.25">
      <c r="A1412" s="1" t="s">
        <v>33</v>
      </c>
      <c r="B1412" s="1" t="s">
        <v>34</v>
      </c>
      <c r="C1412" s="2">
        <v>45535</v>
      </c>
      <c r="D1412" s="1" t="s">
        <v>73</v>
      </c>
      <c r="E1412" s="1" t="s">
        <v>74</v>
      </c>
      <c r="F1412" s="1" t="s">
        <v>37</v>
      </c>
      <c r="G1412" s="1" t="s">
        <v>963</v>
      </c>
      <c r="H1412" s="1" t="s">
        <v>34</v>
      </c>
      <c r="I1412" s="3">
        <v>563334</v>
      </c>
      <c r="J1412" s="3">
        <v>0</v>
      </c>
      <c r="K1412" s="1" t="s">
        <v>40</v>
      </c>
      <c r="L1412" s="1" t="s">
        <v>125</v>
      </c>
      <c r="M1412" s="1" t="s">
        <v>126</v>
      </c>
      <c r="N1412" s="1" t="s">
        <v>79</v>
      </c>
      <c r="O1412" s="1" t="s">
        <v>80</v>
      </c>
      <c r="P1412" s="1" t="s">
        <v>43</v>
      </c>
      <c r="Q1412" s="1" t="s">
        <v>43</v>
      </c>
      <c r="R1412" s="3">
        <v>0</v>
      </c>
      <c r="S1412" s="1" t="s">
        <v>44</v>
      </c>
      <c r="T1412" s="1" t="s">
        <v>45</v>
      </c>
      <c r="U1412" s="1" t="s">
        <v>963</v>
      </c>
      <c r="V1412" s="1" t="s">
        <v>46</v>
      </c>
      <c r="W1412" s="1" t="s">
        <v>81</v>
      </c>
      <c r="X1412" s="1" t="s">
        <v>1820</v>
      </c>
      <c r="Y1412" s="1" t="s">
        <v>83</v>
      </c>
      <c r="Z1412" s="1" t="s">
        <v>84</v>
      </c>
      <c r="AA1412" s="1" t="s">
        <v>51</v>
      </c>
      <c r="AB1412" s="1" t="s">
        <v>1820</v>
      </c>
      <c r="AC1412" s="1" t="s">
        <v>37</v>
      </c>
    </row>
    <row r="1413" spans="1:29" hidden="1" x14ac:dyDescent="0.25">
      <c r="A1413" s="1" t="s">
        <v>33</v>
      </c>
      <c r="B1413" s="1" t="s">
        <v>34</v>
      </c>
      <c r="C1413" s="2">
        <v>45535</v>
      </c>
      <c r="D1413" s="1" t="s">
        <v>73</v>
      </c>
      <c r="E1413" s="1" t="s">
        <v>74</v>
      </c>
      <c r="F1413" s="1" t="s">
        <v>37</v>
      </c>
      <c r="G1413" s="1" t="s">
        <v>963</v>
      </c>
      <c r="H1413" s="1" t="s">
        <v>34</v>
      </c>
      <c r="I1413" s="3">
        <v>130000</v>
      </c>
      <c r="J1413" s="3">
        <v>0</v>
      </c>
      <c r="K1413" s="1" t="s">
        <v>40</v>
      </c>
      <c r="L1413" s="1" t="s">
        <v>1822</v>
      </c>
      <c r="M1413" s="1" t="s">
        <v>633</v>
      </c>
      <c r="N1413" s="1" t="s">
        <v>79</v>
      </c>
      <c r="O1413" s="1" t="s">
        <v>80</v>
      </c>
      <c r="P1413" s="1" t="s">
        <v>43</v>
      </c>
      <c r="Q1413" s="1" t="s">
        <v>43</v>
      </c>
      <c r="R1413" s="3">
        <v>0</v>
      </c>
      <c r="S1413" s="1" t="s">
        <v>44</v>
      </c>
      <c r="T1413" s="1" t="s">
        <v>45</v>
      </c>
      <c r="U1413" s="1" t="s">
        <v>963</v>
      </c>
      <c r="V1413" s="1" t="s">
        <v>46</v>
      </c>
      <c r="W1413" s="1" t="s">
        <v>81</v>
      </c>
      <c r="X1413" s="1" t="s">
        <v>1820</v>
      </c>
      <c r="Y1413" s="1" t="s">
        <v>83</v>
      </c>
      <c r="Z1413" s="1" t="s">
        <v>84</v>
      </c>
      <c r="AA1413" s="1" t="s">
        <v>51</v>
      </c>
      <c r="AB1413" s="1" t="s">
        <v>1820</v>
      </c>
      <c r="AC1413" s="1" t="s">
        <v>37</v>
      </c>
    </row>
    <row r="1414" spans="1:29" hidden="1" x14ac:dyDescent="0.25">
      <c r="A1414" s="1" t="s">
        <v>33</v>
      </c>
      <c r="B1414" s="1" t="s">
        <v>34</v>
      </c>
      <c r="C1414" s="2">
        <v>45535</v>
      </c>
      <c r="D1414" s="1" t="s">
        <v>73</v>
      </c>
      <c r="E1414" s="1" t="s">
        <v>74</v>
      </c>
      <c r="F1414" s="1" t="s">
        <v>37</v>
      </c>
      <c r="G1414" s="1" t="s">
        <v>963</v>
      </c>
      <c r="H1414" s="1" t="s">
        <v>34</v>
      </c>
      <c r="I1414" s="3">
        <v>162394</v>
      </c>
      <c r="J1414" s="3">
        <v>0</v>
      </c>
      <c r="K1414" s="1" t="s">
        <v>40</v>
      </c>
      <c r="L1414" s="1" t="s">
        <v>636</v>
      </c>
      <c r="M1414" s="1" t="s">
        <v>637</v>
      </c>
      <c r="N1414" s="1" t="s">
        <v>89</v>
      </c>
      <c r="O1414" s="1" t="s">
        <v>90</v>
      </c>
      <c r="P1414" s="1" t="s">
        <v>43</v>
      </c>
      <c r="Q1414" s="1" t="s">
        <v>43</v>
      </c>
      <c r="R1414" s="3">
        <v>0</v>
      </c>
      <c r="S1414" s="1" t="s">
        <v>44</v>
      </c>
      <c r="T1414" s="1" t="s">
        <v>45</v>
      </c>
      <c r="U1414" s="1" t="s">
        <v>963</v>
      </c>
      <c r="V1414" s="1" t="s">
        <v>46</v>
      </c>
      <c r="W1414" s="1" t="s">
        <v>81</v>
      </c>
      <c r="X1414" s="1" t="s">
        <v>1820</v>
      </c>
      <c r="Y1414" s="1" t="s">
        <v>83</v>
      </c>
      <c r="Z1414" s="1" t="s">
        <v>84</v>
      </c>
      <c r="AA1414" s="1" t="s">
        <v>51</v>
      </c>
      <c r="AB1414" s="1" t="s">
        <v>1820</v>
      </c>
      <c r="AC1414" s="1" t="s">
        <v>37</v>
      </c>
    </row>
    <row r="1415" spans="1:29" hidden="1" x14ac:dyDescent="0.25">
      <c r="A1415" s="1" t="s">
        <v>33</v>
      </c>
      <c r="B1415" s="1" t="s">
        <v>34</v>
      </c>
      <c r="C1415" s="2">
        <v>45535</v>
      </c>
      <c r="D1415" s="1" t="s">
        <v>73</v>
      </c>
      <c r="E1415" s="1" t="s">
        <v>74</v>
      </c>
      <c r="F1415" s="1" t="s">
        <v>37</v>
      </c>
      <c r="G1415" s="1" t="s">
        <v>963</v>
      </c>
      <c r="H1415" s="1" t="s">
        <v>34</v>
      </c>
      <c r="I1415" s="3">
        <v>276396</v>
      </c>
      <c r="J1415" s="3">
        <v>0</v>
      </c>
      <c r="K1415" s="1" t="s">
        <v>40</v>
      </c>
      <c r="L1415" s="1" t="s">
        <v>721</v>
      </c>
      <c r="M1415" s="1" t="s">
        <v>722</v>
      </c>
      <c r="N1415" s="1" t="s">
        <v>79</v>
      </c>
      <c r="O1415" s="1" t="s">
        <v>80</v>
      </c>
      <c r="P1415" s="1" t="s">
        <v>43</v>
      </c>
      <c r="Q1415" s="1" t="s">
        <v>43</v>
      </c>
      <c r="R1415" s="3">
        <v>0</v>
      </c>
      <c r="S1415" s="1" t="s">
        <v>44</v>
      </c>
      <c r="T1415" s="1" t="s">
        <v>45</v>
      </c>
      <c r="U1415" s="1" t="s">
        <v>963</v>
      </c>
      <c r="V1415" s="1" t="s">
        <v>46</v>
      </c>
      <c r="W1415" s="1" t="s">
        <v>81</v>
      </c>
      <c r="X1415" s="1" t="s">
        <v>1820</v>
      </c>
      <c r="Y1415" s="1" t="s">
        <v>83</v>
      </c>
      <c r="Z1415" s="1" t="s">
        <v>84</v>
      </c>
      <c r="AA1415" s="1" t="s">
        <v>51</v>
      </c>
      <c r="AB1415" s="1" t="s">
        <v>1820</v>
      </c>
      <c r="AC1415" s="1" t="s">
        <v>37</v>
      </c>
    </row>
    <row r="1416" spans="1:29" hidden="1" x14ac:dyDescent="0.25">
      <c r="A1416" s="1" t="s">
        <v>33</v>
      </c>
      <c r="B1416" s="1" t="s">
        <v>34</v>
      </c>
      <c r="C1416" s="2">
        <v>45535</v>
      </c>
      <c r="D1416" s="1" t="s">
        <v>73</v>
      </c>
      <c r="E1416" s="1" t="s">
        <v>74</v>
      </c>
      <c r="F1416" s="1" t="s">
        <v>37</v>
      </c>
      <c r="G1416" s="1" t="s">
        <v>963</v>
      </c>
      <c r="H1416" s="1" t="s">
        <v>34</v>
      </c>
      <c r="I1416" s="3">
        <v>260000</v>
      </c>
      <c r="J1416" s="3">
        <v>0</v>
      </c>
      <c r="K1416" s="1" t="s">
        <v>40</v>
      </c>
      <c r="L1416" s="1" t="s">
        <v>567</v>
      </c>
      <c r="M1416" s="1" t="s">
        <v>568</v>
      </c>
      <c r="N1416" s="1" t="s">
        <v>79</v>
      </c>
      <c r="O1416" s="1" t="s">
        <v>80</v>
      </c>
      <c r="P1416" s="1" t="s">
        <v>43</v>
      </c>
      <c r="Q1416" s="1" t="s">
        <v>43</v>
      </c>
      <c r="R1416" s="3">
        <v>0</v>
      </c>
      <c r="S1416" s="1" t="s">
        <v>44</v>
      </c>
      <c r="T1416" s="1" t="s">
        <v>45</v>
      </c>
      <c r="U1416" s="1" t="s">
        <v>963</v>
      </c>
      <c r="V1416" s="1" t="s">
        <v>46</v>
      </c>
      <c r="W1416" s="1" t="s">
        <v>81</v>
      </c>
      <c r="X1416" s="1" t="s">
        <v>1820</v>
      </c>
      <c r="Y1416" s="1" t="s">
        <v>83</v>
      </c>
      <c r="Z1416" s="1" t="s">
        <v>84</v>
      </c>
      <c r="AA1416" s="1" t="s">
        <v>51</v>
      </c>
      <c r="AB1416" s="1" t="s">
        <v>1820</v>
      </c>
      <c r="AC1416" s="1" t="s">
        <v>37</v>
      </c>
    </row>
    <row r="1417" spans="1:29" hidden="1" x14ac:dyDescent="0.25">
      <c r="A1417" s="1" t="s">
        <v>33</v>
      </c>
      <c r="B1417" s="1" t="s">
        <v>34</v>
      </c>
      <c r="C1417" s="2">
        <v>45535</v>
      </c>
      <c r="D1417" s="1" t="s">
        <v>73</v>
      </c>
      <c r="E1417" s="1" t="s">
        <v>74</v>
      </c>
      <c r="F1417" s="1" t="s">
        <v>37</v>
      </c>
      <c r="G1417" s="1" t="s">
        <v>963</v>
      </c>
      <c r="H1417" s="1" t="s">
        <v>34</v>
      </c>
      <c r="I1417" s="3">
        <v>260000</v>
      </c>
      <c r="J1417" s="3">
        <v>0</v>
      </c>
      <c r="K1417" s="1" t="s">
        <v>40</v>
      </c>
      <c r="L1417" s="1" t="s">
        <v>127</v>
      </c>
      <c r="M1417" s="1" t="s">
        <v>128</v>
      </c>
      <c r="N1417" s="1" t="s">
        <v>79</v>
      </c>
      <c r="O1417" s="1" t="s">
        <v>80</v>
      </c>
      <c r="P1417" s="1" t="s">
        <v>43</v>
      </c>
      <c r="Q1417" s="1" t="s">
        <v>43</v>
      </c>
      <c r="R1417" s="3">
        <v>0</v>
      </c>
      <c r="S1417" s="1" t="s">
        <v>44</v>
      </c>
      <c r="T1417" s="1" t="s">
        <v>45</v>
      </c>
      <c r="U1417" s="1" t="s">
        <v>963</v>
      </c>
      <c r="V1417" s="1" t="s">
        <v>46</v>
      </c>
      <c r="W1417" s="1" t="s">
        <v>81</v>
      </c>
      <c r="X1417" s="1" t="s">
        <v>1820</v>
      </c>
      <c r="Y1417" s="1" t="s">
        <v>83</v>
      </c>
      <c r="Z1417" s="1" t="s">
        <v>84</v>
      </c>
      <c r="AA1417" s="1" t="s">
        <v>51</v>
      </c>
      <c r="AB1417" s="1" t="s">
        <v>1820</v>
      </c>
      <c r="AC1417" s="1" t="s">
        <v>37</v>
      </c>
    </row>
    <row r="1418" spans="1:29" hidden="1" x14ac:dyDescent="0.25">
      <c r="A1418" s="1" t="s">
        <v>33</v>
      </c>
      <c r="B1418" s="1" t="s">
        <v>34</v>
      </c>
      <c r="C1418" s="2">
        <v>45535</v>
      </c>
      <c r="D1418" s="1" t="s">
        <v>73</v>
      </c>
      <c r="E1418" s="1" t="s">
        <v>74</v>
      </c>
      <c r="F1418" s="1" t="s">
        <v>37</v>
      </c>
      <c r="G1418" s="1" t="s">
        <v>963</v>
      </c>
      <c r="H1418" s="1" t="s">
        <v>34</v>
      </c>
      <c r="I1418" s="3">
        <v>43334</v>
      </c>
      <c r="J1418" s="3">
        <v>0</v>
      </c>
      <c r="K1418" s="1" t="s">
        <v>40</v>
      </c>
      <c r="L1418" s="1" t="s">
        <v>697</v>
      </c>
      <c r="M1418" s="1" t="s">
        <v>698</v>
      </c>
      <c r="N1418" s="1" t="s">
        <v>79</v>
      </c>
      <c r="O1418" s="1" t="s">
        <v>80</v>
      </c>
      <c r="P1418" s="1" t="s">
        <v>43</v>
      </c>
      <c r="Q1418" s="1" t="s">
        <v>43</v>
      </c>
      <c r="R1418" s="3">
        <v>0</v>
      </c>
      <c r="S1418" s="1" t="s">
        <v>44</v>
      </c>
      <c r="T1418" s="1" t="s">
        <v>45</v>
      </c>
      <c r="U1418" s="1" t="s">
        <v>963</v>
      </c>
      <c r="V1418" s="1" t="s">
        <v>46</v>
      </c>
      <c r="W1418" s="1" t="s">
        <v>81</v>
      </c>
      <c r="X1418" s="1" t="s">
        <v>1820</v>
      </c>
      <c r="Y1418" s="1" t="s">
        <v>83</v>
      </c>
      <c r="Z1418" s="1" t="s">
        <v>84</v>
      </c>
      <c r="AA1418" s="1" t="s">
        <v>51</v>
      </c>
      <c r="AB1418" s="1" t="s">
        <v>1820</v>
      </c>
      <c r="AC1418" s="1" t="s">
        <v>37</v>
      </c>
    </row>
    <row r="1419" spans="1:29" hidden="1" x14ac:dyDescent="0.25">
      <c r="A1419" s="1" t="s">
        <v>33</v>
      </c>
      <c r="B1419" s="1" t="s">
        <v>34</v>
      </c>
      <c r="C1419" s="2">
        <v>45535</v>
      </c>
      <c r="D1419" s="1" t="s">
        <v>73</v>
      </c>
      <c r="E1419" s="1" t="s">
        <v>74</v>
      </c>
      <c r="F1419" s="1" t="s">
        <v>37</v>
      </c>
      <c r="G1419" s="1" t="s">
        <v>963</v>
      </c>
      <c r="H1419" s="1" t="s">
        <v>34</v>
      </c>
      <c r="I1419" s="3">
        <v>47394</v>
      </c>
      <c r="J1419" s="3">
        <v>0</v>
      </c>
      <c r="K1419" s="1" t="s">
        <v>40</v>
      </c>
      <c r="L1419" s="1" t="s">
        <v>1823</v>
      </c>
      <c r="M1419" s="1" t="s">
        <v>856</v>
      </c>
      <c r="N1419" s="1" t="s">
        <v>79</v>
      </c>
      <c r="O1419" s="1" t="s">
        <v>80</v>
      </c>
      <c r="P1419" s="1" t="s">
        <v>43</v>
      </c>
      <c r="Q1419" s="1" t="s">
        <v>43</v>
      </c>
      <c r="R1419" s="3">
        <v>0</v>
      </c>
      <c r="S1419" s="1" t="s">
        <v>44</v>
      </c>
      <c r="T1419" s="1" t="s">
        <v>45</v>
      </c>
      <c r="U1419" s="1" t="s">
        <v>963</v>
      </c>
      <c r="V1419" s="1" t="s">
        <v>46</v>
      </c>
      <c r="W1419" s="1" t="s">
        <v>81</v>
      </c>
      <c r="X1419" s="1" t="s">
        <v>1820</v>
      </c>
      <c r="Y1419" s="1" t="s">
        <v>83</v>
      </c>
      <c r="Z1419" s="1" t="s">
        <v>84</v>
      </c>
      <c r="AA1419" s="1" t="s">
        <v>51</v>
      </c>
      <c r="AB1419" s="1" t="s">
        <v>1820</v>
      </c>
      <c r="AC1419" s="1" t="s">
        <v>37</v>
      </c>
    </row>
    <row r="1420" spans="1:29" hidden="1" x14ac:dyDescent="0.25">
      <c r="A1420" s="1" t="s">
        <v>33</v>
      </c>
      <c r="B1420" s="1" t="s">
        <v>34</v>
      </c>
      <c r="C1420" s="2">
        <v>45535</v>
      </c>
      <c r="D1420" s="1" t="s">
        <v>73</v>
      </c>
      <c r="E1420" s="1" t="s">
        <v>74</v>
      </c>
      <c r="F1420" s="1" t="s">
        <v>37</v>
      </c>
      <c r="G1420" s="1" t="s">
        <v>963</v>
      </c>
      <c r="H1420" s="1" t="s">
        <v>34</v>
      </c>
      <c r="I1420" s="3">
        <v>650000</v>
      </c>
      <c r="J1420" s="3">
        <v>0</v>
      </c>
      <c r="K1420" s="1" t="s">
        <v>40</v>
      </c>
      <c r="L1420" s="1" t="s">
        <v>125</v>
      </c>
      <c r="M1420" s="1" t="s">
        <v>126</v>
      </c>
      <c r="N1420" s="1" t="s">
        <v>79</v>
      </c>
      <c r="O1420" s="1" t="s">
        <v>80</v>
      </c>
      <c r="P1420" s="1" t="s">
        <v>43</v>
      </c>
      <c r="Q1420" s="1" t="s">
        <v>43</v>
      </c>
      <c r="R1420" s="3">
        <v>0</v>
      </c>
      <c r="S1420" s="1" t="s">
        <v>44</v>
      </c>
      <c r="T1420" s="1" t="s">
        <v>45</v>
      </c>
      <c r="U1420" s="1" t="s">
        <v>963</v>
      </c>
      <c r="V1420" s="1" t="s">
        <v>46</v>
      </c>
      <c r="W1420" s="1" t="s">
        <v>81</v>
      </c>
      <c r="X1420" s="1" t="s">
        <v>1820</v>
      </c>
      <c r="Y1420" s="1" t="s">
        <v>83</v>
      </c>
      <c r="Z1420" s="1" t="s">
        <v>84</v>
      </c>
      <c r="AA1420" s="1" t="s">
        <v>51</v>
      </c>
      <c r="AB1420" s="1" t="s">
        <v>1820</v>
      </c>
      <c r="AC1420" s="1" t="s">
        <v>37</v>
      </c>
    </row>
    <row r="1421" spans="1:29" hidden="1" x14ac:dyDescent="0.25">
      <c r="A1421" s="1" t="s">
        <v>33</v>
      </c>
      <c r="B1421" s="1" t="s">
        <v>34</v>
      </c>
      <c r="C1421" s="2">
        <v>45535</v>
      </c>
      <c r="D1421" s="1" t="s">
        <v>73</v>
      </c>
      <c r="E1421" s="1" t="s">
        <v>74</v>
      </c>
      <c r="F1421" s="1" t="s">
        <v>37</v>
      </c>
      <c r="G1421" s="1" t="s">
        <v>963</v>
      </c>
      <c r="H1421" s="1" t="s">
        <v>34</v>
      </c>
      <c r="I1421" s="3">
        <v>43334</v>
      </c>
      <c r="J1421" s="3">
        <v>0</v>
      </c>
      <c r="K1421" s="1" t="s">
        <v>40</v>
      </c>
      <c r="L1421" s="1" t="s">
        <v>687</v>
      </c>
      <c r="M1421" s="1" t="s">
        <v>688</v>
      </c>
      <c r="N1421" s="1" t="s">
        <v>79</v>
      </c>
      <c r="O1421" s="1" t="s">
        <v>80</v>
      </c>
      <c r="P1421" s="1" t="s">
        <v>43</v>
      </c>
      <c r="Q1421" s="1" t="s">
        <v>43</v>
      </c>
      <c r="R1421" s="3">
        <v>0</v>
      </c>
      <c r="S1421" s="1" t="s">
        <v>44</v>
      </c>
      <c r="T1421" s="1" t="s">
        <v>45</v>
      </c>
      <c r="U1421" s="1" t="s">
        <v>963</v>
      </c>
      <c r="V1421" s="1" t="s">
        <v>46</v>
      </c>
      <c r="W1421" s="1" t="s">
        <v>81</v>
      </c>
      <c r="X1421" s="1" t="s">
        <v>1820</v>
      </c>
      <c r="Y1421" s="1" t="s">
        <v>83</v>
      </c>
      <c r="Z1421" s="1" t="s">
        <v>84</v>
      </c>
      <c r="AA1421" s="1" t="s">
        <v>51</v>
      </c>
      <c r="AB1421" s="1" t="s">
        <v>1820</v>
      </c>
      <c r="AC1421" s="1" t="s">
        <v>37</v>
      </c>
    </row>
    <row r="1422" spans="1:29" hidden="1" x14ac:dyDescent="0.25">
      <c r="A1422" s="1" t="s">
        <v>33</v>
      </c>
      <c r="B1422" s="1" t="s">
        <v>34</v>
      </c>
      <c r="C1422" s="2">
        <v>45535</v>
      </c>
      <c r="D1422" s="1" t="s">
        <v>73</v>
      </c>
      <c r="E1422" s="1" t="s">
        <v>74</v>
      </c>
      <c r="F1422" s="1" t="s">
        <v>37</v>
      </c>
      <c r="G1422" s="1" t="s">
        <v>963</v>
      </c>
      <c r="H1422" s="1" t="s">
        <v>34</v>
      </c>
      <c r="I1422" s="3">
        <v>43768</v>
      </c>
      <c r="J1422" s="3">
        <v>0</v>
      </c>
      <c r="K1422" s="1" t="s">
        <v>40</v>
      </c>
      <c r="L1422" s="1" t="s">
        <v>301</v>
      </c>
      <c r="M1422" s="1" t="s">
        <v>302</v>
      </c>
      <c r="N1422" s="1" t="s">
        <v>79</v>
      </c>
      <c r="O1422" s="1" t="s">
        <v>80</v>
      </c>
      <c r="P1422" s="1" t="s">
        <v>43</v>
      </c>
      <c r="Q1422" s="1" t="s">
        <v>43</v>
      </c>
      <c r="R1422" s="3">
        <v>0</v>
      </c>
      <c r="S1422" s="1" t="s">
        <v>44</v>
      </c>
      <c r="T1422" s="1" t="s">
        <v>45</v>
      </c>
      <c r="U1422" s="1" t="s">
        <v>963</v>
      </c>
      <c r="V1422" s="1" t="s">
        <v>46</v>
      </c>
      <c r="W1422" s="1" t="s">
        <v>81</v>
      </c>
      <c r="X1422" s="1" t="s">
        <v>1820</v>
      </c>
      <c r="Y1422" s="1" t="s">
        <v>83</v>
      </c>
      <c r="Z1422" s="1" t="s">
        <v>84</v>
      </c>
      <c r="AA1422" s="1" t="s">
        <v>51</v>
      </c>
      <c r="AB1422" s="1" t="s">
        <v>1820</v>
      </c>
      <c r="AC1422" s="1" t="s">
        <v>37</v>
      </c>
    </row>
    <row r="1423" spans="1:29" hidden="1" x14ac:dyDescent="0.25">
      <c r="A1423" s="1" t="s">
        <v>33</v>
      </c>
      <c r="B1423" s="1" t="s">
        <v>34</v>
      </c>
      <c r="C1423" s="2">
        <v>45535</v>
      </c>
      <c r="D1423" s="1" t="s">
        <v>73</v>
      </c>
      <c r="E1423" s="1" t="s">
        <v>74</v>
      </c>
      <c r="F1423" s="1" t="s">
        <v>37</v>
      </c>
      <c r="G1423" s="1" t="s">
        <v>963</v>
      </c>
      <c r="H1423" s="1" t="s">
        <v>34</v>
      </c>
      <c r="I1423" s="3">
        <v>433334</v>
      </c>
      <c r="J1423" s="3">
        <v>0</v>
      </c>
      <c r="K1423" s="1" t="s">
        <v>40</v>
      </c>
      <c r="L1423" s="1" t="s">
        <v>150</v>
      </c>
      <c r="M1423" s="1" t="s">
        <v>151</v>
      </c>
      <c r="N1423" s="1" t="s">
        <v>79</v>
      </c>
      <c r="O1423" s="1" t="s">
        <v>80</v>
      </c>
      <c r="P1423" s="1" t="s">
        <v>43</v>
      </c>
      <c r="Q1423" s="1" t="s">
        <v>43</v>
      </c>
      <c r="R1423" s="3">
        <v>0</v>
      </c>
      <c r="S1423" s="1" t="s">
        <v>44</v>
      </c>
      <c r="T1423" s="1" t="s">
        <v>45</v>
      </c>
      <c r="U1423" s="1" t="s">
        <v>963</v>
      </c>
      <c r="V1423" s="1" t="s">
        <v>46</v>
      </c>
      <c r="W1423" s="1" t="s">
        <v>81</v>
      </c>
      <c r="X1423" s="1" t="s">
        <v>1820</v>
      </c>
      <c r="Y1423" s="1" t="s">
        <v>83</v>
      </c>
      <c r="Z1423" s="1" t="s">
        <v>84</v>
      </c>
      <c r="AA1423" s="1" t="s">
        <v>51</v>
      </c>
      <c r="AB1423" s="1" t="s">
        <v>1820</v>
      </c>
      <c r="AC1423" s="1" t="s">
        <v>37</v>
      </c>
    </row>
    <row r="1424" spans="1:29" hidden="1" x14ac:dyDescent="0.25">
      <c r="A1424" s="1" t="s">
        <v>33</v>
      </c>
      <c r="B1424" s="1" t="s">
        <v>34</v>
      </c>
      <c r="C1424" s="2">
        <v>45535</v>
      </c>
      <c r="D1424" s="1" t="s">
        <v>73</v>
      </c>
      <c r="E1424" s="1" t="s">
        <v>74</v>
      </c>
      <c r="F1424" s="1" t="s">
        <v>37</v>
      </c>
      <c r="G1424" s="1" t="s">
        <v>963</v>
      </c>
      <c r="H1424" s="1" t="s">
        <v>34</v>
      </c>
      <c r="I1424" s="3">
        <v>43334</v>
      </c>
      <c r="J1424" s="3">
        <v>0</v>
      </c>
      <c r="K1424" s="1" t="s">
        <v>40</v>
      </c>
      <c r="L1424" s="1" t="s">
        <v>152</v>
      </c>
      <c r="M1424" s="1" t="s">
        <v>153</v>
      </c>
      <c r="N1424" s="1" t="s">
        <v>79</v>
      </c>
      <c r="O1424" s="1" t="s">
        <v>80</v>
      </c>
      <c r="P1424" s="1" t="s">
        <v>43</v>
      </c>
      <c r="Q1424" s="1" t="s">
        <v>43</v>
      </c>
      <c r="R1424" s="3">
        <v>0</v>
      </c>
      <c r="S1424" s="1" t="s">
        <v>44</v>
      </c>
      <c r="T1424" s="1" t="s">
        <v>45</v>
      </c>
      <c r="U1424" s="1" t="s">
        <v>963</v>
      </c>
      <c r="V1424" s="1" t="s">
        <v>46</v>
      </c>
      <c r="W1424" s="1" t="s">
        <v>81</v>
      </c>
      <c r="X1424" s="1" t="s">
        <v>1820</v>
      </c>
      <c r="Y1424" s="1" t="s">
        <v>83</v>
      </c>
      <c r="Z1424" s="1" t="s">
        <v>84</v>
      </c>
      <c r="AA1424" s="1" t="s">
        <v>51</v>
      </c>
      <c r="AB1424" s="1" t="s">
        <v>1820</v>
      </c>
      <c r="AC1424" s="1" t="s">
        <v>37</v>
      </c>
    </row>
    <row r="1425" spans="1:29" hidden="1" x14ac:dyDescent="0.25">
      <c r="A1425" s="1" t="s">
        <v>33</v>
      </c>
      <c r="B1425" s="1" t="s">
        <v>34</v>
      </c>
      <c r="C1425" s="2">
        <v>45535</v>
      </c>
      <c r="D1425" s="1" t="s">
        <v>73</v>
      </c>
      <c r="E1425" s="1" t="s">
        <v>74</v>
      </c>
      <c r="F1425" s="1" t="s">
        <v>37</v>
      </c>
      <c r="G1425" s="1" t="s">
        <v>963</v>
      </c>
      <c r="H1425" s="1" t="s">
        <v>34</v>
      </c>
      <c r="I1425" s="3">
        <v>44459</v>
      </c>
      <c r="J1425" s="3">
        <v>0</v>
      </c>
      <c r="K1425" s="1" t="s">
        <v>40</v>
      </c>
      <c r="L1425" s="1" t="s">
        <v>168</v>
      </c>
      <c r="M1425" s="1" t="s">
        <v>169</v>
      </c>
      <c r="N1425" s="1" t="s">
        <v>79</v>
      </c>
      <c r="O1425" s="1" t="s">
        <v>80</v>
      </c>
      <c r="P1425" s="1" t="s">
        <v>43</v>
      </c>
      <c r="Q1425" s="1" t="s">
        <v>43</v>
      </c>
      <c r="R1425" s="3">
        <v>0</v>
      </c>
      <c r="S1425" s="1" t="s">
        <v>44</v>
      </c>
      <c r="T1425" s="1" t="s">
        <v>45</v>
      </c>
      <c r="U1425" s="1" t="s">
        <v>963</v>
      </c>
      <c r="V1425" s="1" t="s">
        <v>46</v>
      </c>
      <c r="W1425" s="1" t="s">
        <v>81</v>
      </c>
      <c r="X1425" s="1" t="s">
        <v>1820</v>
      </c>
      <c r="Y1425" s="1" t="s">
        <v>83</v>
      </c>
      <c r="Z1425" s="1" t="s">
        <v>84</v>
      </c>
      <c r="AA1425" s="1" t="s">
        <v>51</v>
      </c>
      <c r="AB1425" s="1" t="s">
        <v>1820</v>
      </c>
      <c r="AC1425" s="1" t="s">
        <v>37</v>
      </c>
    </row>
    <row r="1426" spans="1:29" hidden="1" x14ac:dyDescent="0.25">
      <c r="A1426" s="1" t="s">
        <v>33</v>
      </c>
      <c r="B1426" s="1" t="s">
        <v>34</v>
      </c>
      <c r="C1426" s="2">
        <v>45535</v>
      </c>
      <c r="D1426" s="1" t="s">
        <v>73</v>
      </c>
      <c r="E1426" s="1" t="s">
        <v>74</v>
      </c>
      <c r="F1426" s="1" t="s">
        <v>37</v>
      </c>
      <c r="G1426" s="1" t="s">
        <v>963</v>
      </c>
      <c r="H1426" s="1" t="s">
        <v>34</v>
      </c>
      <c r="I1426" s="3">
        <v>43334</v>
      </c>
      <c r="J1426" s="3">
        <v>0</v>
      </c>
      <c r="K1426" s="1" t="s">
        <v>40</v>
      </c>
      <c r="L1426" s="1" t="s">
        <v>133</v>
      </c>
      <c r="M1426" s="1" t="s">
        <v>134</v>
      </c>
      <c r="N1426" s="1" t="s">
        <v>79</v>
      </c>
      <c r="O1426" s="1" t="s">
        <v>80</v>
      </c>
      <c r="P1426" s="1" t="s">
        <v>43</v>
      </c>
      <c r="Q1426" s="1" t="s">
        <v>43</v>
      </c>
      <c r="R1426" s="3">
        <v>0</v>
      </c>
      <c r="S1426" s="1" t="s">
        <v>44</v>
      </c>
      <c r="T1426" s="1" t="s">
        <v>45</v>
      </c>
      <c r="U1426" s="1" t="s">
        <v>963</v>
      </c>
      <c r="V1426" s="1" t="s">
        <v>46</v>
      </c>
      <c r="W1426" s="1" t="s">
        <v>81</v>
      </c>
      <c r="X1426" s="1" t="s">
        <v>1820</v>
      </c>
      <c r="Y1426" s="1" t="s">
        <v>83</v>
      </c>
      <c r="Z1426" s="1" t="s">
        <v>84</v>
      </c>
      <c r="AA1426" s="1" t="s">
        <v>51</v>
      </c>
      <c r="AB1426" s="1" t="s">
        <v>1820</v>
      </c>
      <c r="AC1426" s="1" t="s">
        <v>37</v>
      </c>
    </row>
    <row r="1427" spans="1:29" hidden="1" x14ac:dyDescent="0.25">
      <c r="A1427" s="1" t="s">
        <v>33</v>
      </c>
      <c r="B1427" s="1" t="s">
        <v>34</v>
      </c>
      <c r="C1427" s="2">
        <v>45535</v>
      </c>
      <c r="D1427" s="1" t="s">
        <v>73</v>
      </c>
      <c r="E1427" s="1" t="s">
        <v>74</v>
      </c>
      <c r="F1427" s="1" t="s">
        <v>37</v>
      </c>
      <c r="G1427" s="1" t="s">
        <v>963</v>
      </c>
      <c r="H1427" s="1" t="s">
        <v>34</v>
      </c>
      <c r="I1427" s="3">
        <v>216667</v>
      </c>
      <c r="J1427" s="3">
        <v>0</v>
      </c>
      <c r="K1427" s="1" t="s">
        <v>40</v>
      </c>
      <c r="L1427" s="1" t="s">
        <v>1821</v>
      </c>
      <c r="M1427" s="1" t="s">
        <v>703</v>
      </c>
      <c r="N1427" s="1" t="s">
        <v>79</v>
      </c>
      <c r="O1427" s="1" t="s">
        <v>80</v>
      </c>
      <c r="P1427" s="1" t="s">
        <v>43</v>
      </c>
      <c r="Q1427" s="1" t="s">
        <v>43</v>
      </c>
      <c r="R1427" s="3">
        <v>0</v>
      </c>
      <c r="S1427" s="1" t="s">
        <v>44</v>
      </c>
      <c r="T1427" s="1" t="s">
        <v>45</v>
      </c>
      <c r="U1427" s="1" t="s">
        <v>963</v>
      </c>
      <c r="V1427" s="1" t="s">
        <v>46</v>
      </c>
      <c r="W1427" s="1" t="s">
        <v>81</v>
      </c>
      <c r="X1427" s="1" t="s">
        <v>1820</v>
      </c>
      <c r="Y1427" s="1" t="s">
        <v>83</v>
      </c>
      <c r="Z1427" s="1" t="s">
        <v>84</v>
      </c>
      <c r="AA1427" s="1" t="s">
        <v>51</v>
      </c>
      <c r="AB1427" s="1" t="s">
        <v>1820</v>
      </c>
      <c r="AC1427" s="1" t="s">
        <v>37</v>
      </c>
    </row>
    <row r="1428" spans="1:29" hidden="1" x14ac:dyDescent="0.25">
      <c r="A1428" s="1" t="s">
        <v>33</v>
      </c>
      <c r="B1428" s="1" t="s">
        <v>34</v>
      </c>
      <c r="C1428" s="2">
        <v>45535</v>
      </c>
      <c r="D1428" s="1" t="s">
        <v>73</v>
      </c>
      <c r="E1428" s="1" t="s">
        <v>74</v>
      </c>
      <c r="F1428" s="1" t="s">
        <v>37</v>
      </c>
      <c r="G1428" s="1" t="s">
        <v>963</v>
      </c>
      <c r="H1428" s="1" t="s">
        <v>34</v>
      </c>
      <c r="I1428" s="3">
        <v>520000</v>
      </c>
      <c r="J1428" s="3">
        <v>0</v>
      </c>
      <c r="K1428" s="1" t="s">
        <v>40</v>
      </c>
      <c r="L1428" s="1" t="s">
        <v>119</v>
      </c>
      <c r="M1428" s="1" t="s">
        <v>120</v>
      </c>
      <c r="N1428" s="1" t="s">
        <v>79</v>
      </c>
      <c r="O1428" s="1" t="s">
        <v>80</v>
      </c>
      <c r="P1428" s="1" t="s">
        <v>43</v>
      </c>
      <c r="Q1428" s="1" t="s">
        <v>43</v>
      </c>
      <c r="R1428" s="3">
        <v>0</v>
      </c>
      <c r="S1428" s="1" t="s">
        <v>44</v>
      </c>
      <c r="T1428" s="1" t="s">
        <v>45</v>
      </c>
      <c r="U1428" s="1" t="s">
        <v>963</v>
      </c>
      <c r="V1428" s="1" t="s">
        <v>46</v>
      </c>
      <c r="W1428" s="1" t="s">
        <v>81</v>
      </c>
      <c r="X1428" s="1" t="s">
        <v>1820</v>
      </c>
      <c r="Y1428" s="1" t="s">
        <v>83</v>
      </c>
      <c r="Z1428" s="1" t="s">
        <v>84</v>
      </c>
      <c r="AA1428" s="1" t="s">
        <v>51</v>
      </c>
      <c r="AB1428" s="1" t="s">
        <v>1820</v>
      </c>
      <c r="AC1428" s="1" t="s">
        <v>37</v>
      </c>
    </row>
    <row r="1429" spans="1:29" hidden="1" x14ac:dyDescent="0.25">
      <c r="A1429" s="1" t="s">
        <v>33</v>
      </c>
      <c r="B1429" s="1" t="s">
        <v>34</v>
      </c>
      <c r="C1429" s="2">
        <v>45537</v>
      </c>
      <c r="D1429" s="1" t="s">
        <v>35</v>
      </c>
      <c r="E1429" s="1" t="s">
        <v>36</v>
      </c>
      <c r="F1429" s="1" t="s">
        <v>37</v>
      </c>
      <c r="G1429" s="1" t="s">
        <v>1824</v>
      </c>
      <c r="H1429" s="1" t="s">
        <v>1825</v>
      </c>
      <c r="I1429" s="3">
        <v>0</v>
      </c>
      <c r="J1429" s="54">
        <v>1434034</v>
      </c>
      <c r="K1429" s="1" t="s">
        <v>40</v>
      </c>
      <c r="L1429" s="1" t="s">
        <v>41</v>
      </c>
      <c r="M1429" s="1" t="s">
        <v>42</v>
      </c>
      <c r="N1429" s="1" t="s">
        <v>37</v>
      </c>
      <c r="O1429" s="1" t="s">
        <v>43</v>
      </c>
      <c r="P1429" s="1" t="s">
        <v>43</v>
      </c>
      <c r="Q1429" s="1" t="s">
        <v>43</v>
      </c>
      <c r="R1429" s="3">
        <v>0</v>
      </c>
      <c r="S1429" s="1" t="s">
        <v>44</v>
      </c>
      <c r="T1429" s="1" t="s">
        <v>45</v>
      </c>
      <c r="U1429" s="1" t="s">
        <v>1824</v>
      </c>
      <c r="V1429" s="1" t="s">
        <v>46</v>
      </c>
      <c r="W1429" s="1" t="s">
        <v>47</v>
      </c>
      <c r="X1429" s="1" t="s">
        <v>1826</v>
      </c>
      <c r="Y1429" s="1" t="s">
        <v>49</v>
      </c>
      <c r="Z1429" s="1" t="s">
        <v>50</v>
      </c>
      <c r="AA1429" s="1" t="s">
        <v>51</v>
      </c>
      <c r="AB1429" s="1" t="s">
        <v>1826</v>
      </c>
      <c r="AC1429" s="1" t="s">
        <v>37</v>
      </c>
    </row>
    <row r="1430" spans="1:29" hidden="1" x14ac:dyDescent="0.25">
      <c r="A1430" s="1" t="s">
        <v>33</v>
      </c>
      <c r="B1430" s="1" t="s">
        <v>34</v>
      </c>
      <c r="C1430" s="2">
        <v>45538</v>
      </c>
      <c r="D1430" s="1" t="s">
        <v>35</v>
      </c>
      <c r="E1430" s="1" t="s">
        <v>36</v>
      </c>
      <c r="F1430" s="1" t="s">
        <v>37</v>
      </c>
      <c r="G1430" s="1" t="s">
        <v>1827</v>
      </c>
      <c r="H1430" s="1" t="s">
        <v>1828</v>
      </c>
      <c r="I1430" s="3">
        <v>0</v>
      </c>
      <c r="J1430" s="54">
        <v>43333</v>
      </c>
      <c r="K1430" s="1" t="s">
        <v>40</v>
      </c>
      <c r="L1430" s="1" t="s">
        <v>62</v>
      </c>
      <c r="M1430" s="1" t="s">
        <v>63</v>
      </c>
      <c r="N1430" s="1" t="s">
        <v>37</v>
      </c>
      <c r="O1430" s="1" t="s">
        <v>43</v>
      </c>
      <c r="P1430" s="1" t="s">
        <v>43</v>
      </c>
      <c r="Q1430" s="1" t="s">
        <v>43</v>
      </c>
      <c r="R1430" s="3">
        <v>0</v>
      </c>
      <c r="S1430" s="1" t="s">
        <v>44</v>
      </c>
      <c r="T1430" s="1" t="s">
        <v>45</v>
      </c>
      <c r="U1430" s="1" t="s">
        <v>1827</v>
      </c>
      <c r="V1430" s="1" t="s">
        <v>46</v>
      </c>
      <c r="W1430" s="1" t="s">
        <v>47</v>
      </c>
      <c r="X1430" s="1" t="s">
        <v>1829</v>
      </c>
      <c r="Y1430" s="1" t="s">
        <v>49</v>
      </c>
      <c r="Z1430" s="1" t="s">
        <v>50</v>
      </c>
      <c r="AA1430" s="1" t="s">
        <v>51</v>
      </c>
      <c r="AB1430" s="1" t="s">
        <v>1829</v>
      </c>
      <c r="AC1430" s="1" t="s">
        <v>37</v>
      </c>
    </row>
    <row r="1431" spans="1:29" hidden="1" x14ac:dyDescent="0.25">
      <c r="A1431" s="1" t="s">
        <v>33</v>
      </c>
      <c r="B1431" s="1" t="s">
        <v>34</v>
      </c>
      <c r="C1431" s="2">
        <v>45559</v>
      </c>
      <c r="D1431" s="1" t="s">
        <v>35</v>
      </c>
      <c r="E1431" s="1" t="s">
        <v>36</v>
      </c>
      <c r="F1431" s="1" t="s">
        <v>37</v>
      </c>
      <c r="G1431" s="1" t="s">
        <v>1830</v>
      </c>
      <c r="H1431" s="1" t="s">
        <v>1831</v>
      </c>
      <c r="I1431" s="3">
        <v>0</v>
      </c>
      <c r="J1431" s="54">
        <v>1340066</v>
      </c>
      <c r="K1431" s="1" t="s">
        <v>40</v>
      </c>
      <c r="L1431" s="1" t="s">
        <v>444</v>
      </c>
      <c r="M1431" s="1" t="s">
        <v>445</v>
      </c>
      <c r="N1431" s="1" t="s">
        <v>37</v>
      </c>
      <c r="O1431" s="1" t="s">
        <v>43</v>
      </c>
      <c r="P1431" s="1" t="s">
        <v>43</v>
      </c>
      <c r="Q1431" s="1" t="s">
        <v>43</v>
      </c>
      <c r="R1431" s="3">
        <v>0</v>
      </c>
      <c r="S1431" s="1" t="s">
        <v>44</v>
      </c>
      <c r="T1431" s="1" t="s">
        <v>45</v>
      </c>
      <c r="U1431" s="1" t="s">
        <v>1830</v>
      </c>
      <c r="V1431" s="1" t="s">
        <v>46</v>
      </c>
      <c r="W1431" s="1" t="s">
        <v>47</v>
      </c>
      <c r="X1431" s="1" t="s">
        <v>1832</v>
      </c>
      <c r="Y1431" s="1" t="s">
        <v>49</v>
      </c>
      <c r="Z1431" s="1" t="s">
        <v>50</v>
      </c>
      <c r="AA1431" s="1" t="s">
        <v>51</v>
      </c>
      <c r="AB1431" s="1" t="s">
        <v>1832</v>
      </c>
      <c r="AC1431" s="1" t="s">
        <v>37</v>
      </c>
    </row>
    <row r="1432" spans="1:29" hidden="1" x14ac:dyDescent="0.25">
      <c r="A1432" s="1" t="s">
        <v>33</v>
      </c>
      <c r="B1432" s="1" t="s">
        <v>34</v>
      </c>
      <c r="C1432" s="2">
        <v>45560</v>
      </c>
      <c r="D1432" s="1" t="s">
        <v>35</v>
      </c>
      <c r="E1432" s="1" t="s">
        <v>36</v>
      </c>
      <c r="F1432" s="1" t="s">
        <v>37</v>
      </c>
      <c r="G1432" s="1" t="s">
        <v>1833</v>
      </c>
      <c r="H1432" s="1" t="s">
        <v>1834</v>
      </c>
      <c r="I1432" s="3">
        <v>0</v>
      </c>
      <c r="J1432" s="54">
        <v>45076</v>
      </c>
      <c r="K1432" s="1" t="s">
        <v>40</v>
      </c>
      <c r="L1432" s="1" t="s">
        <v>62</v>
      </c>
      <c r="M1432" s="1" t="s">
        <v>63</v>
      </c>
      <c r="N1432" s="1" t="s">
        <v>37</v>
      </c>
      <c r="O1432" s="1" t="s">
        <v>43</v>
      </c>
      <c r="P1432" s="1" t="s">
        <v>43</v>
      </c>
      <c r="Q1432" s="1" t="s">
        <v>43</v>
      </c>
      <c r="R1432" s="3">
        <v>0</v>
      </c>
      <c r="S1432" s="1" t="s">
        <v>44</v>
      </c>
      <c r="T1432" s="1" t="s">
        <v>45</v>
      </c>
      <c r="U1432" s="1" t="s">
        <v>1833</v>
      </c>
      <c r="V1432" s="1" t="s">
        <v>46</v>
      </c>
      <c r="W1432" s="1" t="s">
        <v>47</v>
      </c>
      <c r="X1432" s="1" t="s">
        <v>1835</v>
      </c>
      <c r="Y1432" s="1" t="s">
        <v>49</v>
      </c>
      <c r="Z1432" s="1" t="s">
        <v>50</v>
      </c>
      <c r="AA1432" s="1" t="s">
        <v>51</v>
      </c>
      <c r="AB1432" s="1" t="s">
        <v>1835</v>
      </c>
      <c r="AC1432" s="1" t="s">
        <v>37</v>
      </c>
    </row>
    <row r="1433" spans="1:29" hidden="1" x14ac:dyDescent="0.25">
      <c r="A1433" s="1" t="s">
        <v>33</v>
      </c>
      <c r="B1433" s="1" t="s">
        <v>34</v>
      </c>
      <c r="C1433" s="2">
        <v>45565</v>
      </c>
      <c r="D1433" s="1" t="s">
        <v>73</v>
      </c>
      <c r="E1433" s="1" t="s">
        <v>74</v>
      </c>
      <c r="F1433" s="1" t="s">
        <v>37</v>
      </c>
      <c r="G1433" s="1" t="s">
        <v>966</v>
      </c>
      <c r="H1433" s="1" t="s">
        <v>34</v>
      </c>
      <c r="I1433" s="3">
        <v>476668</v>
      </c>
      <c r="J1433" s="3">
        <v>0</v>
      </c>
      <c r="K1433" s="1" t="s">
        <v>40</v>
      </c>
      <c r="L1433" s="1" t="s">
        <v>1836</v>
      </c>
      <c r="M1433" s="1" t="s">
        <v>1837</v>
      </c>
      <c r="N1433" s="1" t="s">
        <v>89</v>
      </c>
      <c r="O1433" s="1" t="s">
        <v>90</v>
      </c>
      <c r="P1433" s="1" t="s">
        <v>43</v>
      </c>
      <c r="Q1433" s="1" t="s">
        <v>43</v>
      </c>
      <c r="R1433" s="3">
        <v>0</v>
      </c>
      <c r="S1433" s="1" t="s">
        <v>44</v>
      </c>
      <c r="T1433" s="1" t="s">
        <v>45</v>
      </c>
      <c r="U1433" s="1" t="s">
        <v>966</v>
      </c>
      <c r="V1433" s="1" t="s">
        <v>46</v>
      </c>
      <c r="W1433" s="1" t="s">
        <v>81</v>
      </c>
      <c r="X1433" s="1" t="s">
        <v>1838</v>
      </c>
      <c r="Y1433" s="1" t="s">
        <v>83</v>
      </c>
      <c r="Z1433" s="1" t="s">
        <v>84</v>
      </c>
      <c r="AA1433" s="1" t="s">
        <v>51</v>
      </c>
      <c r="AB1433" s="1" t="s">
        <v>1838</v>
      </c>
      <c r="AC1433" s="1" t="s">
        <v>37</v>
      </c>
    </row>
    <row r="1434" spans="1:29" hidden="1" x14ac:dyDescent="0.25">
      <c r="A1434" s="1" t="s">
        <v>33</v>
      </c>
      <c r="B1434" s="1" t="s">
        <v>34</v>
      </c>
      <c r="C1434" s="2">
        <v>45565</v>
      </c>
      <c r="D1434" s="1" t="s">
        <v>73</v>
      </c>
      <c r="E1434" s="1" t="s">
        <v>74</v>
      </c>
      <c r="F1434" s="1" t="s">
        <v>37</v>
      </c>
      <c r="G1434" s="1" t="s">
        <v>966</v>
      </c>
      <c r="H1434" s="1" t="s">
        <v>34</v>
      </c>
      <c r="I1434" s="3">
        <v>52519</v>
      </c>
      <c r="J1434" s="3">
        <v>0</v>
      </c>
      <c r="K1434" s="1" t="s">
        <v>40</v>
      </c>
      <c r="L1434" s="1" t="s">
        <v>105</v>
      </c>
      <c r="M1434" s="1" t="s">
        <v>106</v>
      </c>
      <c r="N1434" s="1" t="s">
        <v>79</v>
      </c>
      <c r="O1434" s="1" t="s">
        <v>80</v>
      </c>
      <c r="P1434" s="1" t="s">
        <v>43</v>
      </c>
      <c r="Q1434" s="1" t="s">
        <v>43</v>
      </c>
      <c r="R1434" s="3">
        <v>0</v>
      </c>
      <c r="S1434" s="1" t="s">
        <v>44</v>
      </c>
      <c r="T1434" s="1" t="s">
        <v>45</v>
      </c>
      <c r="U1434" s="1" t="s">
        <v>966</v>
      </c>
      <c r="V1434" s="1" t="s">
        <v>46</v>
      </c>
      <c r="W1434" s="1" t="s">
        <v>81</v>
      </c>
      <c r="X1434" s="1" t="s">
        <v>1838</v>
      </c>
      <c r="Y1434" s="1" t="s">
        <v>83</v>
      </c>
      <c r="Z1434" s="1" t="s">
        <v>84</v>
      </c>
      <c r="AA1434" s="1" t="s">
        <v>51</v>
      </c>
      <c r="AB1434" s="1" t="s">
        <v>1838</v>
      </c>
      <c r="AC1434" s="1" t="s">
        <v>37</v>
      </c>
    </row>
    <row r="1435" spans="1:29" hidden="1" x14ac:dyDescent="0.25">
      <c r="A1435" s="1" t="s">
        <v>33</v>
      </c>
      <c r="B1435" s="1" t="s">
        <v>34</v>
      </c>
      <c r="C1435" s="2">
        <v>45565</v>
      </c>
      <c r="D1435" s="1" t="s">
        <v>73</v>
      </c>
      <c r="E1435" s="1" t="s">
        <v>74</v>
      </c>
      <c r="F1435" s="1" t="s">
        <v>37</v>
      </c>
      <c r="G1435" s="1" t="s">
        <v>966</v>
      </c>
      <c r="H1435" s="1" t="s">
        <v>34</v>
      </c>
      <c r="I1435" s="3">
        <v>273984</v>
      </c>
      <c r="J1435" s="3">
        <v>0</v>
      </c>
      <c r="K1435" s="1" t="s">
        <v>40</v>
      </c>
      <c r="L1435" s="1" t="s">
        <v>1433</v>
      </c>
      <c r="M1435" s="1" t="s">
        <v>806</v>
      </c>
      <c r="N1435" s="1" t="s">
        <v>79</v>
      </c>
      <c r="O1435" s="1" t="s">
        <v>80</v>
      </c>
      <c r="P1435" s="1" t="s">
        <v>43</v>
      </c>
      <c r="Q1435" s="1" t="s">
        <v>43</v>
      </c>
      <c r="R1435" s="3">
        <v>0</v>
      </c>
      <c r="S1435" s="1" t="s">
        <v>44</v>
      </c>
      <c r="T1435" s="1" t="s">
        <v>45</v>
      </c>
      <c r="U1435" s="1" t="s">
        <v>966</v>
      </c>
      <c r="V1435" s="1" t="s">
        <v>46</v>
      </c>
      <c r="W1435" s="1" t="s">
        <v>81</v>
      </c>
      <c r="X1435" s="1" t="s">
        <v>1838</v>
      </c>
      <c r="Y1435" s="1" t="s">
        <v>83</v>
      </c>
      <c r="Z1435" s="1" t="s">
        <v>84</v>
      </c>
      <c r="AA1435" s="1" t="s">
        <v>51</v>
      </c>
      <c r="AB1435" s="1" t="s">
        <v>1838</v>
      </c>
      <c r="AC1435" s="1" t="s">
        <v>37</v>
      </c>
    </row>
    <row r="1436" spans="1:29" hidden="1" x14ac:dyDescent="0.25">
      <c r="A1436" s="1" t="s">
        <v>33</v>
      </c>
      <c r="B1436" s="1" t="s">
        <v>34</v>
      </c>
      <c r="C1436" s="2">
        <v>45565</v>
      </c>
      <c r="D1436" s="1" t="s">
        <v>73</v>
      </c>
      <c r="E1436" s="1" t="s">
        <v>74</v>
      </c>
      <c r="F1436" s="1" t="s">
        <v>37</v>
      </c>
      <c r="G1436" s="1" t="s">
        <v>966</v>
      </c>
      <c r="H1436" s="1" t="s">
        <v>34</v>
      </c>
      <c r="I1436" s="3">
        <v>43334</v>
      </c>
      <c r="J1436" s="3">
        <v>0</v>
      </c>
      <c r="K1436" s="1" t="s">
        <v>40</v>
      </c>
      <c r="L1436" s="1" t="s">
        <v>684</v>
      </c>
      <c r="M1436" s="1" t="s">
        <v>685</v>
      </c>
      <c r="N1436" s="1" t="s">
        <v>79</v>
      </c>
      <c r="O1436" s="1" t="s">
        <v>80</v>
      </c>
      <c r="P1436" s="1" t="s">
        <v>43</v>
      </c>
      <c r="Q1436" s="1" t="s">
        <v>43</v>
      </c>
      <c r="R1436" s="3">
        <v>0</v>
      </c>
      <c r="S1436" s="1" t="s">
        <v>44</v>
      </c>
      <c r="T1436" s="1" t="s">
        <v>45</v>
      </c>
      <c r="U1436" s="1" t="s">
        <v>966</v>
      </c>
      <c r="V1436" s="1" t="s">
        <v>46</v>
      </c>
      <c r="W1436" s="1" t="s">
        <v>81</v>
      </c>
      <c r="X1436" s="1" t="s">
        <v>1838</v>
      </c>
      <c r="Y1436" s="1" t="s">
        <v>83</v>
      </c>
      <c r="Z1436" s="1" t="s">
        <v>84</v>
      </c>
      <c r="AA1436" s="1" t="s">
        <v>51</v>
      </c>
      <c r="AB1436" s="1" t="s">
        <v>1838</v>
      </c>
      <c r="AC1436" s="1" t="s">
        <v>37</v>
      </c>
    </row>
    <row r="1437" spans="1:29" hidden="1" x14ac:dyDescent="0.25">
      <c r="A1437" s="1" t="s">
        <v>33</v>
      </c>
      <c r="B1437" s="1" t="s">
        <v>34</v>
      </c>
      <c r="C1437" s="2">
        <v>45565</v>
      </c>
      <c r="D1437" s="1" t="s">
        <v>73</v>
      </c>
      <c r="E1437" s="1" t="s">
        <v>74</v>
      </c>
      <c r="F1437" s="1" t="s">
        <v>37</v>
      </c>
      <c r="G1437" s="1" t="s">
        <v>966</v>
      </c>
      <c r="H1437" s="1" t="s">
        <v>34</v>
      </c>
      <c r="I1437" s="3">
        <v>130000</v>
      </c>
      <c r="J1437" s="3">
        <v>0</v>
      </c>
      <c r="K1437" s="1" t="s">
        <v>40</v>
      </c>
      <c r="L1437" s="1" t="s">
        <v>375</v>
      </c>
      <c r="M1437" s="1" t="s">
        <v>376</v>
      </c>
      <c r="N1437" s="1" t="s">
        <v>79</v>
      </c>
      <c r="O1437" s="1" t="s">
        <v>80</v>
      </c>
      <c r="P1437" s="1" t="s">
        <v>43</v>
      </c>
      <c r="Q1437" s="1" t="s">
        <v>43</v>
      </c>
      <c r="R1437" s="3">
        <v>0</v>
      </c>
      <c r="S1437" s="1" t="s">
        <v>44</v>
      </c>
      <c r="T1437" s="1" t="s">
        <v>45</v>
      </c>
      <c r="U1437" s="1" t="s">
        <v>966</v>
      </c>
      <c r="V1437" s="1" t="s">
        <v>46</v>
      </c>
      <c r="W1437" s="1" t="s">
        <v>81</v>
      </c>
      <c r="X1437" s="1" t="s">
        <v>1838</v>
      </c>
      <c r="Y1437" s="1" t="s">
        <v>83</v>
      </c>
      <c r="Z1437" s="1" t="s">
        <v>84</v>
      </c>
      <c r="AA1437" s="1" t="s">
        <v>51</v>
      </c>
      <c r="AB1437" s="1" t="s">
        <v>1838</v>
      </c>
      <c r="AC1437" s="1" t="s">
        <v>37</v>
      </c>
    </row>
    <row r="1438" spans="1:29" hidden="1" x14ac:dyDescent="0.25">
      <c r="A1438" s="1" t="s">
        <v>33</v>
      </c>
      <c r="B1438" s="1" t="s">
        <v>34</v>
      </c>
      <c r="C1438" s="2">
        <v>45565</v>
      </c>
      <c r="D1438" s="1" t="s">
        <v>73</v>
      </c>
      <c r="E1438" s="1" t="s">
        <v>74</v>
      </c>
      <c r="F1438" s="1" t="s">
        <v>37</v>
      </c>
      <c r="G1438" s="1" t="s">
        <v>966</v>
      </c>
      <c r="H1438" s="1" t="s">
        <v>34</v>
      </c>
      <c r="I1438" s="3">
        <v>563334</v>
      </c>
      <c r="J1438" s="3">
        <v>0</v>
      </c>
      <c r="K1438" s="1" t="s">
        <v>40</v>
      </c>
      <c r="L1438" s="1" t="s">
        <v>113</v>
      </c>
      <c r="M1438" s="1" t="s">
        <v>114</v>
      </c>
      <c r="N1438" s="1" t="s">
        <v>79</v>
      </c>
      <c r="O1438" s="1" t="s">
        <v>80</v>
      </c>
      <c r="P1438" s="1" t="s">
        <v>43</v>
      </c>
      <c r="Q1438" s="1" t="s">
        <v>43</v>
      </c>
      <c r="R1438" s="3">
        <v>0</v>
      </c>
      <c r="S1438" s="1" t="s">
        <v>44</v>
      </c>
      <c r="T1438" s="1" t="s">
        <v>45</v>
      </c>
      <c r="U1438" s="1" t="s">
        <v>966</v>
      </c>
      <c r="V1438" s="1" t="s">
        <v>46</v>
      </c>
      <c r="W1438" s="1" t="s">
        <v>81</v>
      </c>
      <c r="X1438" s="1" t="s">
        <v>1838</v>
      </c>
      <c r="Y1438" s="1" t="s">
        <v>83</v>
      </c>
      <c r="Z1438" s="1" t="s">
        <v>84</v>
      </c>
      <c r="AA1438" s="1" t="s">
        <v>51</v>
      </c>
      <c r="AB1438" s="1" t="s">
        <v>1838</v>
      </c>
      <c r="AC1438" s="1" t="s">
        <v>37</v>
      </c>
    </row>
    <row r="1439" spans="1:29" hidden="1" x14ac:dyDescent="0.25">
      <c r="A1439" s="1" t="s">
        <v>33</v>
      </c>
      <c r="B1439" s="1" t="s">
        <v>34</v>
      </c>
      <c r="C1439" s="2">
        <v>45565</v>
      </c>
      <c r="D1439" s="1" t="s">
        <v>73</v>
      </c>
      <c r="E1439" s="1" t="s">
        <v>74</v>
      </c>
      <c r="F1439" s="1" t="s">
        <v>37</v>
      </c>
      <c r="G1439" s="1" t="s">
        <v>966</v>
      </c>
      <c r="H1439" s="1" t="s">
        <v>34</v>
      </c>
      <c r="I1439" s="3">
        <v>43334</v>
      </c>
      <c r="J1439" s="3">
        <v>0</v>
      </c>
      <c r="K1439" s="1" t="s">
        <v>40</v>
      </c>
      <c r="L1439" s="1" t="s">
        <v>379</v>
      </c>
      <c r="M1439" s="1" t="s">
        <v>380</v>
      </c>
      <c r="N1439" s="1" t="s">
        <v>79</v>
      </c>
      <c r="O1439" s="1" t="s">
        <v>80</v>
      </c>
      <c r="P1439" s="1" t="s">
        <v>43</v>
      </c>
      <c r="Q1439" s="1" t="s">
        <v>43</v>
      </c>
      <c r="R1439" s="3">
        <v>0</v>
      </c>
      <c r="S1439" s="1" t="s">
        <v>44</v>
      </c>
      <c r="T1439" s="1" t="s">
        <v>45</v>
      </c>
      <c r="U1439" s="1" t="s">
        <v>966</v>
      </c>
      <c r="V1439" s="1" t="s">
        <v>46</v>
      </c>
      <c r="W1439" s="1" t="s">
        <v>81</v>
      </c>
      <c r="X1439" s="1" t="s">
        <v>1838</v>
      </c>
      <c r="Y1439" s="1" t="s">
        <v>83</v>
      </c>
      <c r="Z1439" s="1" t="s">
        <v>84</v>
      </c>
      <c r="AA1439" s="1" t="s">
        <v>51</v>
      </c>
      <c r="AB1439" s="1" t="s">
        <v>1838</v>
      </c>
      <c r="AC1439" s="1" t="s">
        <v>37</v>
      </c>
    </row>
    <row r="1440" spans="1:29" hidden="1" x14ac:dyDescent="0.25">
      <c r="A1440" s="1" t="s">
        <v>33</v>
      </c>
      <c r="B1440" s="1" t="s">
        <v>34</v>
      </c>
      <c r="C1440" s="2">
        <v>45565</v>
      </c>
      <c r="D1440" s="1" t="s">
        <v>73</v>
      </c>
      <c r="E1440" s="1" t="s">
        <v>74</v>
      </c>
      <c r="F1440" s="1" t="s">
        <v>37</v>
      </c>
      <c r="G1440" s="1" t="s">
        <v>966</v>
      </c>
      <c r="H1440" s="1" t="s">
        <v>34</v>
      </c>
      <c r="I1440" s="3">
        <v>173334</v>
      </c>
      <c r="J1440" s="3">
        <v>0</v>
      </c>
      <c r="K1440" s="1" t="s">
        <v>40</v>
      </c>
      <c r="L1440" s="1" t="s">
        <v>756</v>
      </c>
      <c r="M1440" s="1" t="s">
        <v>757</v>
      </c>
      <c r="N1440" s="1" t="s">
        <v>79</v>
      </c>
      <c r="O1440" s="1" t="s">
        <v>80</v>
      </c>
      <c r="P1440" s="1" t="s">
        <v>43</v>
      </c>
      <c r="Q1440" s="1" t="s">
        <v>43</v>
      </c>
      <c r="R1440" s="3">
        <v>0</v>
      </c>
      <c r="S1440" s="1" t="s">
        <v>44</v>
      </c>
      <c r="T1440" s="1" t="s">
        <v>45</v>
      </c>
      <c r="U1440" s="1" t="s">
        <v>966</v>
      </c>
      <c r="V1440" s="1" t="s">
        <v>46</v>
      </c>
      <c r="W1440" s="1" t="s">
        <v>81</v>
      </c>
      <c r="X1440" s="1" t="s">
        <v>1838</v>
      </c>
      <c r="Y1440" s="1" t="s">
        <v>83</v>
      </c>
      <c r="Z1440" s="1" t="s">
        <v>84</v>
      </c>
      <c r="AA1440" s="1" t="s">
        <v>51</v>
      </c>
      <c r="AB1440" s="1" t="s">
        <v>1838</v>
      </c>
      <c r="AC1440" s="1" t="s">
        <v>37</v>
      </c>
    </row>
    <row r="1441" spans="1:29" hidden="1" x14ac:dyDescent="0.25">
      <c r="A1441" s="1" t="s">
        <v>33</v>
      </c>
      <c r="B1441" s="1" t="s">
        <v>34</v>
      </c>
      <c r="C1441" s="2">
        <v>45565</v>
      </c>
      <c r="D1441" s="1" t="s">
        <v>73</v>
      </c>
      <c r="E1441" s="1" t="s">
        <v>74</v>
      </c>
      <c r="F1441" s="1" t="s">
        <v>37</v>
      </c>
      <c r="G1441" s="1" t="s">
        <v>966</v>
      </c>
      <c r="H1441" s="1" t="s">
        <v>34</v>
      </c>
      <c r="I1441" s="3">
        <v>563334</v>
      </c>
      <c r="J1441" s="3">
        <v>0</v>
      </c>
      <c r="K1441" s="1" t="s">
        <v>40</v>
      </c>
      <c r="L1441" s="1" t="s">
        <v>117</v>
      </c>
      <c r="M1441" s="1" t="s">
        <v>118</v>
      </c>
      <c r="N1441" s="1" t="s">
        <v>79</v>
      </c>
      <c r="O1441" s="1" t="s">
        <v>80</v>
      </c>
      <c r="P1441" s="1" t="s">
        <v>43</v>
      </c>
      <c r="Q1441" s="1" t="s">
        <v>43</v>
      </c>
      <c r="R1441" s="3">
        <v>0</v>
      </c>
      <c r="S1441" s="1" t="s">
        <v>44</v>
      </c>
      <c r="T1441" s="1" t="s">
        <v>45</v>
      </c>
      <c r="U1441" s="1" t="s">
        <v>966</v>
      </c>
      <c r="V1441" s="1" t="s">
        <v>46</v>
      </c>
      <c r="W1441" s="1" t="s">
        <v>81</v>
      </c>
      <c r="X1441" s="1" t="s">
        <v>1838</v>
      </c>
      <c r="Y1441" s="1" t="s">
        <v>83</v>
      </c>
      <c r="Z1441" s="1" t="s">
        <v>84</v>
      </c>
      <c r="AA1441" s="1" t="s">
        <v>51</v>
      </c>
      <c r="AB1441" s="1" t="s">
        <v>1838</v>
      </c>
      <c r="AC1441" s="1" t="s">
        <v>37</v>
      </c>
    </row>
    <row r="1442" spans="1:29" hidden="1" x14ac:dyDescent="0.25">
      <c r="A1442" s="1" t="s">
        <v>33</v>
      </c>
      <c r="B1442" s="1" t="s">
        <v>34</v>
      </c>
      <c r="C1442" s="2">
        <v>45565</v>
      </c>
      <c r="D1442" s="1" t="s">
        <v>73</v>
      </c>
      <c r="E1442" s="1" t="s">
        <v>74</v>
      </c>
      <c r="F1442" s="1" t="s">
        <v>37</v>
      </c>
      <c r="G1442" s="1" t="s">
        <v>966</v>
      </c>
      <c r="H1442" s="1" t="s">
        <v>34</v>
      </c>
      <c r="I1442" s="3">
        <v>216667</v>
      </c>
      <c r="J1442" s="3">
        <v>0</v>
      </c>
      <c r="K1442" s="1" t="s">
        <v>40</v>
      </c>
      <c r="L1442" s="1" t="s">
        <v>669</v>
      </c>
      <c r="M1442" s="1" t="s">
        <v>670</v>
      </c>
      <c r="N1442" s="1" t="s">
        <v>79</v>
      </c>
      <c r="O1442" s="1" t="s">
        <v>80</v>
      </c>
      <c r="P1442" s="1" t="s">
        <v>43</v>
      </c>
      <c r="Q1442" s="1" t="s">
        <v>43</v>
      </c>
      <c r="R1442" s="3">
        <v>0</v>
      </c>
      <c r="S1442" s="1" t="s">
        <v>44</v>
      </c>
      <c r="T1442" s="1" t="s">
        <v>45</v>
      </c>
      <c r="U1442" s="1" t="s">
        <v>966</v>
      </c>
      <c r="V1442" s="1" t="s">
        <v>46</v>
      </c>
      <c r="W1442" s="1" t="s">
        <v>81</v>
      </c>
      <c r="X1442" s="1" t="s">
        <v>1838</v>
      </c>
      <c r="Y1442" s="1" t="s">
        <v>83</v>
      </c>
      <c r="Z1442" s="1" t="s">
        <v>84</v>
      </c>
      <c r="AA1442" s="1" t="s">
        <v>51</v>
      </c>
      <c r="AB1442" s="1" t="s">
        <v>1838</v>
      </c>
      <c r="AC1442" s="1" t="s">
        <v>37</v>
      </c>
    </row>
    <row r="1443" spans="1:29" hidden="1" x14ac:dyDescent="0.25">
      <c r="A1443" s="1" t="s">
        <v>33</v>
      </c>
      <c r="B1443" s="1" t="s">
        <v>34</v>
      </c>
      <c r="C1443" s="2">
        <v>45565</v>
      </c>
      <c r="D1443" s="1" t="s">
        <v>73</v>
      </c>
      <c r="E1443" s="1" t="s">
        <v>74</v>
      </c>
      <c r="F1443" s="1" t="s">
        <v>37</v>
      </c>
      <c r="G1443" s="1" t="s">
        <v>966</v>
      </c>
      <c r="H1443" s="1" t="s">
        <v>34</v>
      </c>
      <c r="I1443" s="3">
        <v>144163</v>
      </c>
      <c r="J1443" s="3">
        <v>0</v>
      </c>
      <c r="K1443" s="1" t="s">
        <v>40</v>
      </c>
      <c r="L1443" s="1" t="s">
        <v>783</v>
      </c>
      <c r="M1443" s="1" t="s">
        <v>784</v>
      </c>
      <c r="N1443" s="1" t="s">
        <v>79</v>
      </c>
      <c r="O1443" s="1" t="s">
        <v>80</v>
      </c>
      <c r="P1443" s="1" t="s">
        <v>43</v>
      </c>
      <c r="Q1443" s="1" t="s">
        <v>43</v>
      </c>
      <c r="R1443" s="3">
        <v>0</v>
      </c>
      <c r="S1443" s="1" t="s">
        <v>44</v>
      </c>
      <c r="T1443" s="1" t="s">
        <v>45</v>
      </c>
      <c r="U1443" s="1" t="s">
        <v>966</v>
      </c>
      <c r="V1443" s="1" t="s">
        <v>46</v>
      </c>
      <c r="W1443" s="1" t="s">
        <v>81</v>
      </c>
      <c r="X1443" s="1" t="s">
        <v>1838</v>
      </c>
      <c r="Y1443" s="1" t="s">
        <v>83</v>
      </c>
      <c r="Z1443" s="1" t="s">
        <v>84</v>
      </c>
      <c r="AA1443" s="1" t="s">
        <v>51</v>
      </c>
      <c r="AB1443" s="1" t="s">
        <v>1838</v>
      </c>
      <c r="AC1443" s="1" t="s">
        <v>37</v>
      </c>
    </row>
    <row r="1444" spans="1:29" hidden="1" x14ac:dyDescent="0.25">
      <c r="A1444" s="1" t="s">
        <v>33</v>
      </c>
      <c r="B1444" s="1" t="s">
        <v>34</v>
      </c>
      <c r="C1444" s="2">
        <v>45565</v>
      </c>
      <c r="D1444" s="1" t="s">
        <v>73</v>
      </c>
      <c r="E1444" s="1" t="s">
        <v>74</v>
      </c>
      <c r="F1444" s="1" t="s">
        <v>37</v>
      </c>
      <c r="G1444" s="1" t="s">
        <v>966</v>
      </c>
      <c r="H1444" s="1" t="s">
        <v>34</v>
      </c>
      <c r="I1444" s="3">
        <v>650000</v>
      </c>
      <c r="J1444" s="3">
        <v>0</v>
      </c>
      <c r="K1444" s="1" t="s">
        <v>40</v>
      </c>
      <c r="L1444" s="1" t="s">
        <v>125</v>
      </c>
      <c r="M1444" s="1" t="s">
        <v>126</v>
      </c>
      <c r="N1444" s="1" t="s">
        <v>79</v>
      </c>
      <c r="O1444" s="1" t="s">
        <v>80</v>
      </c>
      <c r="P1444" s="1" t="s">
        <v>43</v>
      </c>
      <c r="Q1444" s="1" t="s">
        <v>43</v>
      </c>
      <c r="R1444" s="3">
        <v>0</v>
      </c>
      <c r="S1444" s="1" t="s">
        <v>44</v>
      </c>
      <c r="T1444" s="1" t="s">
        <v>45</v>
      </c>
      <c r="U1444" s="1" t="s">
        <v>966</v>
      </c>
      <c r="V1444" s="1" t="s">
        <v>46</v>
      </c>
      <c r="W1444" s="1" t="s">
        <v>81</v>
      </c>
      <c r="X1444" s="1" t="s">
        <v>1838</v>
      </c>
      <c r="Y1444" s="1" t="s">
        <v>83</v>
      </c>
      <c r="Z1444" s="1" t="s">
        <v>84</v>
      </c>
      <c r="AA1444" s="1" t="s">
        <v>51</v>
      </c>
      <c r="AB1444" s="1" t="s">
        <v>1838</v>
      </c>
      <c r="AC1444" s="1" t="s">
        <v>37</v>
      </c>
    </row>
    <row r="1445" spans="1:29" hidden="1" x14ac:dyDescent="0.25">
      <c r="A1445" s="1" t="s">
        <v>33</v>
      </c>
      <c r="B1445" s="1" t="s">
        <v>34</v>
      </c>
      <c r="C1445" s="2">
        <v>45565</v>
      </c>
      <c r="D1445" s="1" t="s">
        <v>73</v>
      </c>
      <c r="E1445" s="1" t="s">
        <v>74</v>
      </c>
      <c r="F1445" s="1" t="s">
        <v>37</v>
      </c>
      <c r="G1445" s="1" t="s">
        <v>966</v>
      </c>
      <c r="H1445" s="1" t="s">
        <v>34</v>
      </c>
      <c r="I1445" s="3">
        <v>43334</v>
      </c>
      <c r="J1445" s="3">
        <v>0</v>
      </c>
      <c r="K1445" s="1" t="s">
        <v>40</v>
      </c>
      <c r="L1445" s="1" t="s">
        <v>622</v>
      </c>
      <c r="M1445" s="1" t="s">
        <v>623</v>
      </c>
      <c r="N1445" s="1" t="s">
        <v>79</v>
      </c>
      <c r="O1445" s="1" t="s">
        <v>80</v>
      </c>
      <c r="P1445" s="1" t="s">
        <v>43</v>
      </c>
      <c r="Q1445" s="1" t="s">
        <v>43</v>
      </c>
      <c r="R1445" s="3">
        <v>0</v>
      </c>
      <c r="S1445" s="1" t="s">
        <v>44</v>
      </c>
      <c r="T1445" s="1" t="s">
        <v>45</v>
      </c>
      <c r="U1445" s="1" t="s">
        <v>966</v>
      </c>
      <c r="V1445" s="1" t="s">
        <v>46</v>
      </c>
      <c r="W1445" s="1" t="s">
        <v>81</v>
      </c>
      <c r="X1445" s="1" t="s">
        <v>1838</v>
      </c>
      <c r="Y1445" s="1" t="s">
        <v>83</v>
      </c>
      <c r="Z1445" s="1" t="s">
        <v>84</v>
      </c>
      <c r="AA1445" s="1" t="s">
        <v>51</v>
      </c>
      <c r="AB1445" s="1" t="s">
        <v>1838</v>
      </c>
      <c r="AC1445" s="1" t="s">
        <v>37</v>
      </c>
    </row>
    <row r="1446" spans="1:29" hidden="1" x14ac:dyDescent="0.25">
      <c r="A1446" s="1" t="s">
        <v>33</v>
      </c>
      <c r="B1446" s="1" t="s">
        <v>34</v>
      </c>
      <c r="C1446" s="2">
        <v>45565</v>
      </c>
      <c r="D1446" s="1" t="s">
        <v>73</v>
      </c>
      <c r="E1446" s="1" t="s">
        <v>74</v>
      </c>
      <c r="F1446" s="1" t="s">
        <v>37</v>
      </c>
      <c r="G1446" s="1" t="s">
        <v>966</v>
      </c>
      <c r="H1446" s="1" t="s">
        <v>34</v>
      </c>
      <c r="I1446" s="3">
        <v>130000</v>
      </c>
      <c r="J1446" s="3">
        <v>0</v>
      </c>
      <c r="K1446" s="1" t="s">
        <v>40</v>
      </c>
      <c r="L1446" s="1" t="s">
        <v>115</v>
      </c>
      <c r="M1446" s="1" t="s">
        <v>116</v>
      </c>
      <c r="N1446" s="1" t="s">
        <v>79</v>
      </c>
      <c r="O1446" s="1" t="s">
        <v>80</v>
      </c>
      <c r="P1446" s="1" t="s">
        <v>43</v>
      </c>
      <c r="Q1446" s="1" t="s">
        <v>43</v>
      </c>
      <c r="R1446" s="3">
        <v>0</v>
      </c>
      <c r="S1446" s="1" t="s">
        <v>44</v>
      </c>
      <c r="T1446" s="1" t="s">
        <v>45</v>
      </c>
      <c r="U1446" s="1" t="s">
        <v>966</v>
      </c>
      <c r="V1446" s="1" t="s">
        <v>46</v>
      </c>
      <c r="W1446" s="1" t="s">
        <v>81</v>
      </c>
      <c r="X1446" s="1" t="s">
        <v>1838</v>
      </c>
      <c r="Y1446" s="1" t="s">
        <v>83</v>
      </c>
      <c r="Z1446" s="1" t="s">
        <v>84</v>
      </c>
      <c r="AA1446" s="1" t="s">
        <v>51</v>
      </c>
      <c r="AB1446" s="1" t="s">
        <v>1838</v>
      </c>
      <c r="AC1446" s="1" t="s">
        <v>37</v>
      </c>
    </row>
    <row r="1447" spans="1:29" hidden="1" x14ac:dyDescent="0.25">
      <c r="A1447" s="1" t="s">
        <v>33</v>
      </c>
      <c r="B1447" s="1" t="s">
        <v>34</v>
      </c>
      <c r="C1447" s="2">
        <v>45565</v>
      </c>
      <c r="D1447" s="1" t="s">
        <v>73</v>
      </c>
      <c r="E1447" s="1" t="s">
        <v>74</v>
      </c>
      <c r="F1447" s="1" t="s">
        <v>37</v>
      </c>
      <c r="G1447" s="1" t="s">
        <v>966</v>
      </c>
      <c r="H1447" s="1" t="s">
        <v>34</v>
      </c>
      <c r="I1447" s="3">
        <v>44906</v>
      </c>
      <c r="J1447" s="3">
        <v>0</v>
      </c>
      <c r="K1447" s="1" t="s">
        <v>40</v>
      </c>
      <c r="L1447" s="1" t="s">
        <v>777</v>
      </c>
      <c r="M1447" s="1" t="s">
        <v>778</v>
      </c>
      <c r="N1447" s="1" t="s">
        <v>79</v>
      </c>
      <c r="O1447" s="1" t="s">
        <v>80</v>
      </c>
      <c r="P1447" s="1" t="s">
        <v>43</v>
      </c>
      <c r="Q1447" s="1" t="s">
        <v>43</v>
      </c>
      <c r="R1447" s="3">
        <v>0</v>
      </c>
      <c r="S1447" s="1" t="s">
        <v>44</v>
      </c>
      <c r="T1447" s="1" t="s">
        <v>45</v>
      </c>
      <c r="U1447" s="1" t="s">
        <v>966</v>
      </c>
      <c r="V1447" s="1" t="s">
        <v>46</v>
      </c>
      <c r="W1447" s="1" t="s">
        <v>81</v>
      </c>
      <c r="X1447" s="1" t="s">
        <v>1838</v>
      </c>
      <c r="Y1447" s="1" t="s">
        <v>83</v>
      </c>
      <c r="Z1447" s="1" t="s">
        <v>84</v>
      </c>
      <c r="AA1447" s="1" t="s">
        <v>51</v>
      </c>
      <c r="AB1447" s="1" t="s">
        <v>1838</v>
      </c>
      <c r="AC1447" s="1" t="s">
        <v>37</v>
      </c>
    </row>
    <row r="1448" spans="1:29" hidden="1" x14ac:dyDescent="0.25">
      <c r="A1448" s="1" t="s">
        <v>33</v>
      </c>
      <c r="B1448" s="1" t="s">
        <v>34</v>
      </c>
      <c r="C1448" s="2">
        <v>45565</v>
      </c>
      <c r="D1448" s="1" t="s">
        <v>73</v>
      </c>
      <c r="E1448" s="1" t="s">
        <v>74</v>
      </c>
      <c r="F1448" s="1" t="s">
        <v>37</v>
      </c>
      <c r="G1448" s="1" t="s">
        <v>966</v>
      </c>
      <c r="H1448" s="1" t="s">
        <v>34</v>
      </c>
      <c r="I1448" s="3">
        <v>650000</v>
      </c>
      <c r="J1448" s="3">
        <v>0</v>
      </c>
      <c r="K1448" s="1" t="s">
        <v>40</v>
      </c>
      <c r="L1448" s="1" t="s">
        <v>119</v>
      </c>
      <c r="M1448" s="1" t="s">
        <v>120</v>
      </c>
      <c r="N1448" s="1" t="s">
        <v>79</v>
      </c>
      <c r="O1448" s="1" t="s">
        <v>80</v>
      </c>
      <c r="P1448" s="1" t="s">
        <v>43</v>
      </c>
      <c r="Q1448" s="1" t="s">
        <v>43</v>
      </c>
      <c r="R1448" s="3">
        <v>0</v>
      </c>
      <c r="S1448" s="1" t="s">
        <v>44</v>
      </c>
      <c r="T1448" s="1" t="s">
        <v>45</v>
      </c>
      <c r="U1448" s="1" t="s">
        <v>966</v>
      </c>
      <c r="V1448" s="1" t="s">
        <v>46</v>
      </c>
      <c r="W1448" s="1" t="s">
        <v>81</v>
      </c>
      <c r="X1448" s="1" t="s">
        <v>1838</v>
      </c>
      <c r="Y1448" s="1" t="s">
        <v>83</v>
      </c>
      <c r="Z1448" s="1" t="s">
        <v>84</v>
      </c>
      <c r="AA1448" s="1" t="s">
        <v>51</v>
      </c>
      <c r="AB1448" s="1" t="s">
        <v>1838</v>
      </c>
      <c r="AC1448" s="1" t="s">
        <v>37</v>
      </c>
    </row>
    <row r="1449" spans="1:29" hidden="1" x14ac:dyDescent="0.25">
      <c r="A1449" s="1" t="s">
        <v>33</v>
      </c>
      <c r="B1449" s="1" t="s">
        <v>34</v>
      </c>
      <c r="C1449" s="2">
        <v>45565</v>
      </c>
      <c r="D1449" s="1" t="s">
        <v>73</v>
      </c>
      <c r="E1449" s="1" t="s">
        <v>74</v>
      </c>
      <c r="F1449" s="1" t="s">
        <v>37</v>
      </c>
      <c r="G1449" s="1" t="s">
        <v>966</v>
      </c>
      <c r="H1449" s="1" t="s">
        <v>34</v>
      </c>
      <c r="I1449" s="3">
        <v>130000</v>
      </c>
      <c r="J1449" s="3">
        <v>0</v>
      </c>
      <c r="K1449" s="1" t="s">
        <v>40</v>
      </c>
      <c r="L1449" s="1" t="s">
        <v>567</v>
      </c>
      <c r="M1449" s="1" t="s">
        <v>568</v>
      </c>
      <c r="N1449" s="1" t="s">
        <v>79</v>
      </c>
      <c r="O1449" s="1" t="s">
        <v>80</v>
      </c>
      <c r="P1449" s="1" t="s">
        <v>43</v>
      </c>
      <c r="Q1449" s="1" t="s">
        <v>43</v>
      </c>
      <c r="R1449" s="3">
        <v>0</v>
      </c>
      <c r="S1449" s="1" t="s">
        <v>44</v>
      </c>
      <c r="T1449" s="1" t="s">
        <v>45</v>
      </c>
      <c r="U1449" s="1" t="s">
        <v>966</v>
      </c>
      <c r="V1449" s="1" t="s">
        <v>46</v>
      </c>
      <c r="W1449" s="1" t="s">
        <v>81</v>
      </c>
      <c r="X1449" s="1" t="s">
        <v>1838</v>
      </c>
      <c r="Y1449" s="1" t="s">
        <v>83</v>
      </c>
      <c r="Z1449" s="1" t="s">
        <v>84</v>
      </c>
      <c r="AA1449" s="1" t="s">
        <v>51</v>
      </c>
      <c r="AB1449" s="1" t="s">
        <v>1838</v>
      </c>
      <c r="AC1449" s="1" t="s">
        <v>37</v>
      </c>
    </row>
    <row r="1450" spans="1:29" hidden="1" x14ac:dyDescent="0.25">
      <c r="A1450" s="1" t="s">
        <v>33</v>
      </c>
      <c r="B1450" s="1" t="s">
        <v>34</v>
      </c>
      <c r="C1450" s="2">
        <v>45565</v>
      </c>
      <c r="D1450" s="1" t="s">
        <v>73</v>
      </c>
      <c r="E1450" s="1" t="s">
        <v>74</v>
      </c>
      <c r="F1450" s="1" t="s">
        <v>37</v>
      </c>
      <c r="G1450" s="1" t="s">
        <v>966</v>
      </c>
      <c r="H1450" s="1" t="s">
        <v>34</v>
      </c>
      <c r="I1450" s="3">
        <v>88902</v>
      </c>
      <c r="J1450" s="3">
        <v>0</v>
      </c>
      <c r="K1450" s="1" t="s">
        <v>40</v>
      </c>
      <c r="L1450" s="1" t="s">
        <v>750</v>
      </c>
      <c r="M1450" s="1" t="s">
        <v>751</v>
      </c>
      <c r="N1450" s="1" t="s">
        <v>79</v>
      </c>
      <c r="O1450" s="1" t="s">
        <v>80</v>
      </c>
      <c r="P1450" s="1" t="s">
        <v>43</v>
      </c>
      <c r="Q1450" s="1" t="s">
        <v>43</v>
      </c>
      <c r="R1450" s="3">
        <v>0</v>
      </c>
      <c r="S1450" s="1" t="s">
        <v>44</v>
      </c>
      <c r="T1450" s="1" t="s">
        <v>45</v>
      </c>
      <c r="U1450" s="1" t="s">
        <v>966</v>
      </c>
      <c r="V1450" s="1" t="s">
        <v>46</v>
      </c>
      <c r="W1450" s="1" t="s">
        <v>81</v>
      </c>
      <c r="X1450" s="1" t="s">
        <v>1838</v>
      </c>
      <c r="Y1450" s="1" t="s">
        <v>83</v>
      </c>
      <c r="Z1450" s="1" t="s">
        <v>84</v>
      </c>
      <c r="AA1450" s="1" t="s">
        <v>51</v>
      </c>
      <c r="AB1450" s="1" t="s">
        <v>1838</v>
      </c>
      <c r="AC1450" s="1" t="s">
        <v>37</v>
      </c>
    </row>
    <row r="1451" spans="1:29" hidden="1" x14ac:dyDescent="0.25">
      <c r="A1451" s="1" t="s">
        <v>33</v>
      </c>
      <c r="B1451" s="1" t="s">
        <v>34</v>
      </c>
      <c r="C1451" s="2">
        <v>45565</v>
      </c>
      <c r="D1451" s="1" t="s">
        <v>73</v>
      </c>
      <c r="E1451" s="1" t="s">
        <v>74</v>
      </c>
      <c r="F1451" s="1" t="s">
        <v>37</v>
      </c>
      <c r="G1451" s="1" t="s">
        <v>966</v>
      </c>
      <c r="H1451" s="1" t="s">
        <v>34</v>
      </c>
      <c r="I1451" s="3">
        <v>50453</v>
      </c>
      <c r="J1451" s="3">
        <v>0</v>
      </c>
      <c r="K1451" s="1" t="s">
        <v>40</v>
      </c>
      <c r="L1451" s="1" t="s">
        <v>498</v>
      </c>
      <c r="M1451" s="1" t="s">
        <v>499</v>
      </c>
      <c r="N1451" s="1" t="s">
        <v>79</v>
      </c>
      <c r="O1451" s="1" t="s">
        <v>80</v>
      </c>
      <c r="P1451" s="1" t="s">
        <v>43</v>
      </c>
      <c r="Q1451" s="1" t="s">
        <v>43</v>
      </c>
      <c r="R1451" s="3">
        <v>0</v>
      </c>
      <c r="S1451" s="1" t="s">
        <v>44</v>
      </c>
      <c r="T1451" s="1" t="s">
        <v>45</v>
      </c>
      <c r="U1451" s="1" t="s">
        <v>966</v>
      </c>
      <c r="V1451" s="1" t="s">
        <v>46</v>
      </c>
      <c r="W1451" s="1" t="s">
        <v>81</v>
      </c>
      <c r="X1451" s="1" t="s">
        <v>1838</v>
      </c>
      <c r="Y1451" s="1" t="s">
        <v>83</v>
      </c>
      <c r="Z1451" s="1" t="s">
        <v>84</v>
      </c>
      <c r="AA1451" s="1" t="s">
        <v>51</v>
      </c>
      <c r="AB1451" s="1" t="s">
        <v>1838</v>
      </c>
      <c r="AC1451" s="1" t="s">
        <v>37</v>
      </c>
    </row>
    <row r="1452" spans="1:29" hidden="1" x14ac:dyDescent="0.25">
      <c r="A1452" s="1" t="s">
        <v>33</v>
      </c>
      <c r="B1452" s="1" t="s">
        <v>34</v>
      </c>
      <c r="C1452" s="2">
        <v>45565</v>
      </c>
      <c r="D1452" s="1" t="s">
        <v>73</v>
      </c>
      <c r="E1452" s="1" t="s">
        <v>74</v>
      </c>
      <c r="F1452" s="1" t="s">
        <v>37</v>
      </c>
      <c r="G1452" s="1" t="s">
        <v>966</v>
      </c>
      <c r="H1452" s="1" t="s">
        <v>34</v>
      </c>
      <c r="I1452" s="3">
        <v>633103</v>
      </c>
      <c r="J1452" s="3">
        <v>0</v>
      </c>
      <c r="K1452" s="1" t="s">
        <v>40</v>
      </c>
      <c r="L1452" s="1" t="s">
        <v>1839</v>
      </c>
      <c r="M1452" s="1" t="s">
        <v>679</v>
      </c>
      <c r="N1452" s="1" t="s">
        <v>79</v>
      </c>
      <c r="O1452" s="1" t="s">
        <v>80</v>
      </c>
      <c r="P1452" s="1" t="s">
        <v>43</v>
      </c>
      <c r="Q1452" s="1" t="s">
        <v>43</v>
      </c>
      <c r="R1452" s="3">
        <v>0</v>
      </c>
      <c r="S1452" s="1" t="s">
        <v>44</v>
      </c>
      <c r="T1452" s="1" t="s">
        <v>45</v>
      </c>
      <c r="U1452" s="1" t="s">
        <v>966</v>
      </c>
      <c r="V1452" s="1" t="s">
        <v>46</v>
      </c>
      <c r="W1452" s="1" t="s">
        <v>81</v>
      </c>
      <c r="X1452" s="1" t="s">
        <v>1838</v>
      </c>
      <c r="Y1452" s="1" t="s">
        <v>83</v>
      </c>
      <c r="Z1452" s="1" t="s">
        <v>84</v>
      </c>
      <c r="AA1452" s="1" t="s">
        <v>51</v>
      </c>
      <c r="AB1452" s="1" t="s">
        <v>1838</v>
      </c>
      <c r="AC1452" s="1" t="s">
        <v>37</v>
      </c>
    </row>
    <row r="1453" spans="1:29" hidden="1" x14ac:dyDescent="0.25">
      <c r="A1453" s="1" t="s">
        <v>33</v>
      </c>
      <c r="B1453" s="1" t="s">
        <v>34</v>
      </c>
      <c r="C1453" s="2">
        <v>45565</v>
      </c>
      <c r="D1453" s="1" t="s">
        <v>73</v>
      </c>
      <c r="E1453" s="1" t="s">
        <v>74</v>
      </c>
      <c r="F1453" s="1" t="s">
        <v>37</v>
      </c>
      <c r="G1453" s="1" t="s">
        <v>966</v>
      </c>
      <c r="H1453" s="1" t="s">
        <v>34</v>
      </c>
      <c r="I1453" s="3">
        <v>173334</v>
      </c>
      <c r="J1453" s="3">
        <v>0</v>
      </c>
      <c r="K1453" s="1" t="s">
        <v>40</v>
      </c>
      <c r="L1453" s="1" t="s">
        <v>1836</v>
      </c>
      <c r="M1453" s="1" t="s">
        <v>1837</v>
      </c>
      <c r="N1453" s="1" t="s">
        <v>89</v>
      </c>
      <c r="O1453" s="1" t="s">
        <v>90</v>
      </c>
      <c r="P1453" s="1" t="s">
        <v>43</v>
      </c>
      <c r="Q1453" s="1" t="s">
        <v>43</v>
      </c>
      <c r="R1453" s="3">
        <v>0</v>
      </c>
      <c r="S1453" s="1" t="s">
        <v>44</v>
      </c>
      <c r="T1453" s="1" t="s">
        <v>45</v>
      </c>
      <c r="U1453" s="1" t="s">
        <v>966</v>
      </c>
      <c r="V1453" s="1" t="s">
        <v>46</v>
      </c>
      <c r="W1453" s="1" t="s">
        <v>81</v>
      </c>
      <c r="X1453" s="1" t="s">
        <v>1838</v>
      </c>
      <c r="Y1453" s="1" t="s">
        <v>83</v>
      </c>
      <c r="Z1453" s="1" t="s">
        <v>84</v>
      </c>
      <c r="AA1453" s="1" t="s">
        <v>51</v>
      </c>
      <c r="AB1453" s="1" t="s">
        <v>1838</v>
      </c>
      <c r="AC1453" s="1" t="s">
        <v>37</v>
      </c>
    </row>
    <row r="1454" spans="1:29" hidden="1" x14ac:dyDescent="0.25">
      <c r="A1454" s="1" t="s">
        <v>33</v>
      </c>
      <c r="B1454" s="1" t="s">
        <v>34</v>
      </c>
      <c r="C1454" s="2">
        <v>45565</v>
      </c>
      <c r="D1454" s="1" t="s">
        <v>73</v>
      </c>
      <c r="E1454" s="1" t="s">
        <v>74</v>
      </c>
      <c r="F1454" s="1" t="s">
        <v>37</v>
      </c>
      <c r="G1454" s="1" t="s">
        <v>966</v>
      </c>
      <c r="H1454" s="1" t="s">
        <v>34</v>
      </c>
      <c r="I1454" s="3">
        <v>346667</v>
      </c>
      <c r="J1454" s="3">
        <v>0</v>
      </c>
      <c r="K1454" s="1" t="s">
        <v>40</v>
      </c>
      <c r="L1454" s="1" t="s">
        <v>1840</v>
      </c>
      <c r="M1454" s="1" t="s">
        <v>770</v>
      </c>
      <c r="N1454" s="1" t="s">
        <v>89</v>
      </c>
      <c r="O1454" s="1" t="s">
        <v>90</v>
      </c>
      <c r="P1454" s="1" t="s">
        <v>43</v>
      </c>
      <c r="Q1454" s="1" t="s">
        <v>43</v>
      </c>
      <c r="R1454" s="3">
        <v>0</v>
      </c>
      <c r="S1454" s="1" t="s">
        <v>44</v>
      </c>
      <c r="T1454" s="1" t="s">
        <v>45</v>
      </c>
      <c r="U1454" s="1" t="s">
        <v>966</v>
      </c>
      <c r="V1454" s="1" t="s">
        <v>46</v>
      </c>
      <c r="W1454" s="1" t="s">
        <v>81</v>
      </c>
      <c r="X1454" s="1" t="s">
        <v>1838</v>
      </c>
      <c r="Y1454" s="1" t="s">
        <v>83</v>
      </c>
      <c r="Z1454" s="1" t="s">
        <v>84</v>
      </c>
      <c r="AA1454" s="1" t="s">
        <v>51</v>
      </c>
      <c r="AB1454" s="1" t="s">
        <v>1838</v>
      </c>
      <c r="AC1454" s="1" t="s">
        <v>37</v>
      </c>
    </row>
    <row r="1455" spans="1:29" hidden="1" x14ac:dyDescent="0.25">
      <c r="A1455" s="1" t="s">
        <v>33</v>
      </c>
      <c r="B1455" s="1" t="s">
        <v>34</v>
      </c>
      <c r="C1455" s="2">
        <v>45565</v>
      </c>
      <c r="D1455" s="1" t="s">
        <v>73</v>
      </c>
      <c r="E1455" s="1" t="s">
        <v>74</v>
      </c>
      <c r="F1455" s="1" t="s">
        <v>37</v>
      </c>
      <c r="G1455" s="1" t="s">
        <v>966</v>
      </c>
      <c r="H1455" s="1" t="s">
        <v>34</v>
      </c>
      <c r="I1455" s="3">
        <v>682746</v>
      </c>
      <c r="J1455" s="3">
        <v>0</v>
      </c>
      <c r="K1455" s="1" t="s">
        <v>40</v>
      </c>
      <c r="L1455" s="1" t="s">
        <v>105</v>
      </c>
      <c r="M1455" s="1" t="s">
        <v>106</v>
      </c>
      <c r="N1455" s="1" t="s">
        <v>79</v>
      </c>
      <c r="O1455" s="1" t="s">
        <v>80</v>
      </c>
      <c r="P1455" s="1" t="s">
        <v>43</v>
      </c>
      <c r="Q1455" s="1" t="s">
        <v>43</v>
      </c>
      <c r="R1455" s="3">
        <v>0</v>
      </c>
      <c r="S1455" s="1" t="s">
        <v>44</v>
      </c>
      <c r="T1455" s="1" t="s">
        <v>45</v>
      </c>
      <c r="U1455" s="1" t="s">
        <v>966</v>
      </c>
      <c r="V1455" s="1" t="s">
        <v>46</v>
      </c>
      <c r="W1455" s="1" t="s">
        <v>81</v>
      </c>
      <c r="X1455" s="1" t="s">
        <v>1838</v>
      </c>
      <c r="Y1455" s="1" t="s">
        <v>83</v>
      </c>
      <c r="Z1455" s="1" t="s">
        <v>84</v>
      </c>
      <c r="AA1455" s="1" t="s">
        <v>51</v>
      </c>
      <c r="AB1455" s="1" t="s">
        <v>1838</v>
      </c>
      <c r="AC1455" s="1" t="s">
        <v>37</v>
      </c>
    </row>
    <row r="1456" spans="1:29" hidden="1" x14ac:dyDescent="0.25">
      <c r="A1456" s="1" t="s">
        <v>33</v>
      </c>
      <c r="B1456" s="1" t="s">
        <v>34</v>
      </c>
      <c r="C1456" s="2">
        <v>45565</v>
      </c>
      <c r="D1456" s="1" t="s">
        <v>73</v>
      </c>
      <c r="E1456" s="1" t="s">
        <v>74</v>
      </c>
      <c r="F1456" s="1" t="s">
        <v>37</v>
      </c>
      <c r="G1456" s="1" t="s">
        <v>966</v>
      </c>
      <c r="H1456" s="1" t="s">
        <v>34</v>
      </c>
      <c r="I1456" s="3">
        <v>456641</v>
      </c>
      <c r="J1456" s="3">
        <v>0</v>
      </c>
      <c r="K1456" s="1" t="s">
        <v>40</v>
      </c>
      <c r="L1456" s="1" t="s">
        <v>1433</v>
      </c>
      <c r="M1456" s="1" t="s">
        <v>806</v>
      </c>
      <c r="N1456" s="1" t="s">
        <v>79</v>
      </c>
      <c r="O1456" s="1" t="s">
        <v>80</v>
      </c>
      <c r="P1456" s="1" t="s">
        <v>43</v>
      </c>
      <c r="Q1456" s="1" t="s">
        <v>43</v>
      </c>
      <c r="R1456" s="3">
        <v>0</v>
      </c>
      <c r="S1456" s="1" t="s">
        <v>44</v>
      </c>
      <c r="T1456" s="1" t="s">
        <v>45</v>
      </c>
      <c r="U1456" s="1" t="s">
        <v>966</v>
      </c>
      <c r="V1456" s="1" t="s">
        <v>46</v>
      </c>
      <c r="W1456" s="1" t="s">
        <v>81</v>
      </c>
      <c r="X1456" s="1" t="s">
        <v>1838</v>
      </c>
      <c r="Y1456" s="1" t="s">
        <v>83</v>
      </c>
      <c r="Z1456" s="1" t="s">
        <v>84</v>
      </c>
      <c r="AA1456" s="1" t="s">
        <v>51</v>
      </c>
      <c r="AB1456" s="1" t="s">
        <v>1838</v>
      </c>
      <c r="AC1456" s="1" t="s">
        <v>37</v>
      </c>
    </row>
    <row r="1457" spans="1:29" hidden="1" x14ac:dyDescent="0.25">
      <c r="A1457" s="1" t="s">
        <v>33</v>
      </c>
      <c r="B1457" s="1" t="s">
        <v>34</v>
      </c>
      <c r="C1457" s="2">
        <v>45565</v>
      </c>
      <c r="D1457" s="1" t="s">
        <v>73</v>
      </c>
      <c r="E1457" s="1" t="s">
        <v>74</v>
      </c>
      <c r="F1457" s="1" t="s">
        <v>37</v>
      </c>
      <c r="G1457" s="1" t="s">
        <v>966</v>
      </c>
      <c r="H1457" s="1" t="s">
        <v>34</v>
      </c>
      <c r="I1457" s="3">
        <v>45515</v>
      </c>
      <c r="J1457" s="3">
        <v>0</v>
      </c>
      <c r="K1457" s="1" t="s">
        <v>40</v>
      </c>
      <c r="L1457" s="1" t="s">
        <v>91</v>
      </c>
      <c r="M1457" s="1" t="s">
        <v>92</v>
      </c>
      <c r="N1457" s="1" t="s">
        <v>79</v>
      </c>
      <c r="O1457" s="1" t="s">
        <v>80</v>
      </c>
      <c r="P1457" s="1" t="s">
        <v>43</v>
      </c>
      <c r="Q1457" s="1" t="s">
        <v>43</v>
      </c>
      <c r="R1457" s="3">
        <v>0</v>
      </c>
      <c r="S1457" s="1" t="s">
        <v>44</v>
      </c>
      <c r="T1457" s="1" t="s">
        <v>45</v>
      </c>
      <c r="U1457" s="1" t="s">
        <v>966</v>
      </c>
      <c r="V1457" s="1" t="s">
        <v>46</v>
      </c>
      <c r="W1457" s="1" t="s">
        <v>81</v>
      </c>
      <c r="X1457" s="1" t="s">
        <v>1838</v>
      </c>
      <c r="Y1457" s="1" t="s">
        <v>83</v>
      </c>
      <c r="Z1457" s="1" t="s">
        <v>84</v>
      </c>
      <c r="AA1457" s="1" t="s">
        <v>51</v>
      </c>
      <c r="AB1457" s="1" t="s">
        <v>1838</v>
      </c>
      <c r="AC1457" s="1" t="s">
        <v>37</v>
      </c>
    </row>
    <row r="1458" spans="1:29" hidden="1" x14ac:dyDescent="0.25">
      <c r="A1458" s="1" t="s">
        <v>33</v>
      </c>
      <c r="B1458" s="1" t="s">
        <v>34</v>
      </c>
      <c r="C1458" s="2">
        <v>45565</v>
      </c>
      <c r="D1458" s="1" t="s">
        <v>73</v>
      </c>
      <c r="E1458" s="1" t="s">
        <v>74</v>
      </c>
      <c r="F1458" s="1" t="s">
        <v>37</v>
      </c>
      <c r="G1458" s="1" t="s">
        <v>966</v>
      </c>
      <c r="H1458" s="1" t="s">
        <v>34</v>
      </c>
      <c r="I1458" s="3">
        <v>650000</v>
      </c>
      <c r="J1458" s="3">
        <v>0</v>
      </c>
      <c r="K1458" s="1" t="s">
        <v>40</v>
      </c>
      <c r="L1458" s="1" t="s">
        <v>113</v>
      </c>
      <c r="M1458" s="1" t="s">
        <v>114</v>
      </c>
      <c r="N1458" s="1" t="s">
        <v>79</v>
      </c>
      <c r="O1458" s="1" t="s">
        <v>80</v>
      </c>
      <c r="P1458" s="1" t="s">
        <v>43</v>
      </c>
      <c r="Q1458" s="1" t="s">
        <v>43</v>
      </c>
      <c r="R1458" s="3">
        <v>0</v>
      </c>
      <c r="S1458" s="1" t="s">
        <v>44</v>
      </c>
      <c r="T1458" s="1" t="s">
        <v>45</v>
      </c>
      <c r="U1458" s="1" t="s">
        <v>966</v>
      </c>
      <c r="V1458" s="1" t="s">
        <v>46</v>
      </c>
      <c r="W1458" s="1" t="s">
        <v>81</v>
      </c>
      <c r="X1458" s="1" t="s">
        <v>1838</v>
      </c>
      <c r="Y1458" s="1" t="s">
        <v>83</v>
      </c>
      <c r="Z1458" s="1" t="s">
        <v>84</v>
      </c>
      <c r="AA1458" s="1" t="s">
        <v>51</v>
      </c>
      <c r="AB1458" s="1" t="s">
        <v>1838</v>
      </c>
      <c r="AC1458" s="1" t="s">
        <v>37</v>
      </c>
    </row>
    <row r="1459" spans="1:29" hidden="1" x14ac:dyDescent="0.25">
      <c r="A1459" s="1" t="s">
        <v>33</v>
      </c>
      <c r="B1459" s="1" t="s">
        <v>34</v>
      </c>
      <c r="C1459" s="2">
        <v>45565</v>
      </c>
      <c r="D1459" s="1" t="s">
        <v>73</v>
      </c>
      <c r="E1459" s="1" t="s">
        <v>74</v>
      </c>
      <c r="F1459" s="1" t="s">
        <v>37</v>
      </c>
      <c r="G1459" s="1" t="s">
        <v>966</v>
      </c>
      <c r="H1459" s="1" t="s">
        <v>34</v>
      </c>
      <c r="I1459" s="3">
        <v>173334</v>
      </c>
      <c r="J1459" s="3">
        <v>0</v>
      </c>
      <c r="K1459" s="1" t="s">
        <v>40</v>
      </c>
      <c r="L1459" s="1" t="s">
        <v>756</v>
      </c>
      <c r="M1459" s="1" t="s">
        <v>757</v>
      </c>
      <c r="N1459" s="1" t="s">
        <v>79</v>
      </c>
      <c r="O1459" s="1" t="s">
        <v>80</v>
      </c>
      <c r="P1459" s="1" t="s">
        <v>43</v>
      </c>
      <c r="Q1459" s="1" t="s">
        <v>43</v>
      </c>
      <c r="R1459" s="3">
        <v>0</v>
      </c>
      <c r="S1459" s="1" t="s">
        <v>44</v>
      </c>
      <c r="T1459" s="1" t="s">
        <v>45</v>
      </c>
      <c r="U1459" s="1" t="s">
        <v>966</v>
      </c>
      <c r="V1459" s="1" t="s">
        <v>46</v>
      </c>
      <c r="W1459" s="1" t="s">
        <v>81</v>
      </c>
      <c r="X1459" s="1" t="s">
        <v>1838</v>
      </c>
      <c r="Y1459" s="1" t="s">
        <v>83</v>
      </c>
      <c r="Z1459" s="1" t="s">
        <v>84</v>
      </c>
      <c r="AA1459" s="1" t="s">
        <v>51</v>
      </c>
      <c r="AB1459" s="1" t="s">
        <v>1838</v>
      </c>
      <c r="AC1459" s="1" t="s">
        <v>37</v>
      </c>
    </row>
    <row r="1460" spans="1:29" hidden="1" x14ac:dyDescent="0.25">
      <c r="A1460" s="1" t="s">
        <v>33</v>
      </c>
      <c r="B1460" s="1" t="s">
        <v>34</v>
      </c>
      <c r="C1460" s="2">
        <v>45565</v>
      </c>
      <c r="D1460" s="1" t="s">
        <v>73</v>
      </c>
      <c r="E1460" s="1" t="s">
        <v>74</v>
      </c>
      <c r="F1460" s="1" t="s">
        <v>37</v>
      </c>
      <c r="G1460" s="1" t="s">
        <v>966</v>
      </c>
      <c r="H1460" s="1" t="s">
        <v>34</v>
      </c>
      <c r="I1460" s="3">
        <v>650000</v>
      </c>
      <c r="J1460" s="3">
        <v>0</v>
      </c>
      <c r="K1460" s="1" t="s">
        <v>40</v>
      </c>
      <c r="L1460" s="1" t="s">
        <v>117</v>
      </c>
      <c r="M1460" s="1" t="s">
        <v>118</v>
      </c>
      <c r="N1460" s="1" t="s">
        <v>79</v>
      </c>
      <c r="O1460" s="1" t="s">
        <v>80</v>
      </c>
      <c r="P1460" s="1" t="s">
        <v>43</v>
      </c>
      <c r="Q1460" s="1" t="s">
        <v>43</v>
      </c>
      <c r="R1460" s="3">
        <v>0</v>
      </c>
      <c r="S1460" s="1" t="s">
        <v>44</v>
      </c>
      <c r="T1460" s="1" t="s">
        <v>45</v>
      </c>
      <c r="U1460" s="1" t="s">
        <v>966</v>
      </c>
      <c r="V1460" s="1" t="s">
        <v>46</v>
      </c>
      <c r="W1460" s="1" t="s">
        <v>81</v>
      </c>
      <c r="X1460" s="1" t="s">
        <v>1838</v>
      </c>
      <c r="Y1460" s="1" t="s">
        <v>83</v>
      </c>
      <c r="Z1460" s="1" t="s">
        <v>84</v>
      </c>
      <c r="AA1460" s="1" t="s">
        <v>51</v>
      </c>
      <c r="AB1460" s="1" t="s">
        <v>1838</v>
      </c>
      <c r="AC1460" s="1" t="s">
        <v>37</v>
      </c>
    </row>
    <row r="1461" spans="1:29" hidden="1" x14ac:dyDescent="0.25">
      <c r="A1461" s="1" t="s">
        <v>33</v>
      </c>
      <c r="B1461" s="1" t="s">
        <v>34</v>
      </c>
      <c r="C1461" s="2">
        <v>45565</v>
      </c>
      <c r="D1461" s="1" t="s">
        <v>73</v>
      </c>
      <c r="E1461" s="1" t="s">
        <v>74</v>
      </c>
      <c r="F1461" s="1" t="s">
        <v>37</v>
      </c>
      <c r="G1461" s="1" t="s">
        <v>966</v>
      </c>
      <c r="H1461" s="1" t="s">
        <v>34</v>
      </c>
      <c r="I1461" s="3">
        <v>178855</v>
      </c>
      <c r="J1461" s="3">
        <v>0</v>
      </c>
      <c r="K1461" s="1" t="s">
        <v>40</v>
      </c>
      <c r="L1461" s="1" t="s">
        <v>121</v>
      </c>
      <c r="M1461" s="1" t="s">
        <v>122</v>
      </c>
      <c r="N1461" s="1" t="s">
        <v>79</v>
      </c>
      <c r="O1461" s="1" t="s">
        <v>80</v>
      </c>
      <c r="P1461" s="1" t="s">
        <v>43</v>
      </c>
      <c r="Q1461" s="1" t="s">
        <v>43</v>
      </c>
      <c r="R1461" s="3">
        <v>0</v>
      </c>
      <c r="S1461" s="1" t="s">
        <v>44</v>
      </c>
      <c r="T1461" s="1" t="s">
        <v>45</v>
      </c>
      <c r="U1461" s="1" t="s">
        <v>966</v>
      </c>
      <c r="V1461" s="1" t="s">
        <v>46</v>
      </c>
      <c r="W1461" s="1" t="s">
        <v>81</v>
      </c>
      <c r="X1461" s="1" t="s">
        <v>1838</v>
      </c>
      <c r="Y1461" s="1" t="s">
        <v>83</v>
      </c>
      <c r="Z1461" s="1" t="s">
        <v>84</v>
      </c>
      <c r="AA1461" s="1" t="s">
        <v>51</v>
      </c>
      <c r="AB1461" s="1" t="s">
        <v>1838</v>
      </c>
      <c r="AC1461" s="1" t="s">
        <v>37</v>
      </c>
    </row>
    <row r="1462" spans="1:29" hidden="1" x14ac:dyDescent="0.25">
      <c r="A1462" s="1" t="s">
        <v>33</v>
      </c>
      <c r="B1462" s="1" t="s">
        <v>34</v>
      </c>
      <c r="C1462" s="2">
        <v>45565</v>
      </c>
      <c r="D1462" s="1" t="s">
        <v>73</v>
      </c>
      <c r="E1462" s="1" t="s">
        <v>74</v>
      </c>
      <c r="F1462" s="1" t="s">
        <v>37</v>
      </c>
      <c r="G1462" s="1" t="s">
        <v>966</v>
      </c>
      <c r="H1462" s="1" t="s">
        <v>34</v>
      </c>
      <c r="I1462" s="3">
        <v>44124</v>
      </c>
      <c r="J1462" s="3">
        <v>0</v>
      </c>
      <c r="K1462" s="1" t="s">
        <v>40</v>
      </c>
      <c r="L1462" s="1" t="s">
        <v>744</v>
      </c>
      <c r="M1462" s="1" t="s">
        <v>745</v>
      </c>
      <c r="N1462" s="1" t="s">
        <v>79</v>
      </c>
      <c r="O1462" s="1" t="s">
        <v>80</v>
      </c>
      <c r="P1462" s="1" t="s">
        <v>43</v>
      </c>
      <c r="Q1462" s="1" t="s">
        <v>43</v>
      </c>
      <c r="R1462" s="3">
        <v>0</v>
      </c>
      <c r="S1462" s="1" t="s">
        <v>44</v>
      </c>
      <c r="T1462" s="1" t="s">
        <v>45</v>
      </c>
      <c r="U1462" s="1" t="s">
        <v>966</v>
      </c>
      <c r="V1462" s="1" t="s">
        <v>46</v>
      </c>
      <c r="W1462" s="1" t="s">
        <v>81</v>
      </c>
      <c r="X1462" s="1" t="s">
        <v>1838</v>
      </c>
      <c r="Y1462" s="1" t="s">
        <v>83</v>
      </c>
      <c r="Z1462" s="1" t="s">
        <v>84</v>
      </c>
      <c r="AA1462" s="1" t="s">
        <v>51</v>
      </c>
      <c r="AB1462" s="1" t="s">
        <v>1838</v>
      </c>
      <c r="AC1462" s="1" t="s">
        <v>37</v>
      </c>
    </row>
    <row r="1463" spans="1:29" hidden="1" x14ac:dyDescent="0.25">
      <c r="A1463" s="1" t="s">
        <v>33</v>
      </c>
      <c r="B1463" s="1" t="s">
        <v>34</v>
      </c>
      <c r="C1463" s="2">
        <v>45565</v>
      </c>
      <c r="D1463" s="1" t="s">
        <v>73</v>
      </c>
      <c r="E1463" s="1" t="s">
        <v>74</v>
      </c>
      <c r="F1463" s="1" t="s">
        <v>37</v>
      </c>
      <c r="G1463" s="1" t="s">
        <v>966</v>
      </c>
      <c r="H1463" s="1" t="s">
        <v>34</v>
      </c>
      <c r="I1463" s="3">
        <v>480545</v>
      </c>
      <c r="J1463" s="3">
        <v>0</v>
      </c>
      <c r="K1463" s="1" t="s">
        <v>40</v>
      </c>
      <c r="L1463" s="1" t="s">
        <v>783</v>
      </c>
      <c r="M1463" s="1" t="s">
        <v>784</v>
      </c>
      <c r="N1463" s="1" t="s">
        <v>79</v>
      </c>
      <c r="O1463" s="1" t="s">
        <v>80</v>
      </c>
      <c r="P1463" s="1" t="s">
        <v>43</v>
      </c>
      <c r="Q1463" s="1" t="s">
        <v>43</v>
      </c>
      <c r="R1463" s="3">
        <v>0</v>
      </c>
      <c r="S1463" s="1" t="s">
        <v>44</v>
      </c>
      <c r="T1463" s="1" t="s">
        <v>45</v>
      </c>
      <c r="U1463" s="1" t="s">
        <v>966</v>
      </c>
      <c r="V1463" s="1" t="s">
        <v>46</v>
      </c>
      <c r="W1463" s="1" t="s">
        <v>81</v>
      </c>
      <c r="X1463" s="1" t="s">
        <v>1838</v>
      </c>
      <c r="Y1463" s="1" t="s">
        <v>83</v>
      </c>
      <c r="Z1463" s="1" t="s">
        <v>84</v>
      </c>
      <c r="AA1463" s="1" t="s">
        <v>51</v>
      </c>
      <c r="AB1463" s="1" t="s">
        <v>1838</v>
      </c>
      <c r="AC1463" s="1" t="s">
        <v>37</v>
      </c>
    </row>
    <row r="1464" spans="1:29" hidden="1" x14ac:dyDescent="0.25">
      <c r="A1464" s="1" t="s">
        <v>33</v>
      </c>
      <c r="B1464" s="1" t="s">
        <v>34</v>
      </c>
      <c r="C1464" s="2">
        <v>45565</v>
      </c>
      <c r="D1464" s="1" t="s">
        <v>73</v>
      </c>
      <c r="E1464" s="1" t="s">
        <v>74</v>
      </c>
      <c r="F1464" s="1" t="s">
        <v>37</v>
      </c>
      <c r="G1464" s="1" t="s">
        <v>966</v>
      </c>
      <c r="H1464" s="1" t="s">
        <v>34</v>
      </c>
      <c r="I1464" s="3">
        <v>43334</v>
      </c>
      <c r="J1464" s="3">
        <v>0</v>
      </c>
      <c r="K1464" s="1" t="s">
        <v>40</v>
      </c>
      <c r="L1464" s="1" t="s">
        <v>825</v>
      </c>
      <c r="M1464" s="1" t="s">
        <v>826</v>
      </c>
      <c r="N1464" s="1" t="s">
        <v>79</v>
      </c>
      <c r="O1464" s="1" t="s">
        <v>80</v>
      </c>
      <c r="P1464" s="1" t="s">
        <v>43</v>
      </c>
      <c r="Q1464" s="1" t="s">
        <v>43</v>
      </c>
      <c r="R1464" s="3">
        <v>0</v>
      </c>
      <c r="S1464" s="1" t="s">
        <v>44</v>
      </c>
      <c r="T1464" s="1" t="s">
        <v>45</v>
      </c>
      <c r="U1464" s="1" t="s">
        <v>966</v>
      </c>
      <c r="V1464" s="1" t="s">
        <v>46</v>
      </c>
      <c r="W1464" s="1" t="s">
        <v>81</v>
      </c>
      <c r="X1464" s="1" t="s">
        <v>1838</v>
      </c>
      <c r="Y1464" s="1" t="s">
        <v>83</v>
      </c>
      <c r="Z1464" s="1" t="s">
        <v>84</v>
      </c>
      <c r="AA1464" s="1" t="s">
        <v>51</v>
      </c>
      <c r="AB1464" s="1" t="s">
        <v>1838</v>
      </c>
      <c r="AC1464" s="1" t="s">
        <v>37</v>
      </c>
    </row>
    <row r="1465" spans="1:29" hidden="1" x14ac:dyDescent="0.25">
      <c r="A1465" s="1" t="s">
        <v>33</v>
      </c>
      <c r="B1465" s="1" t="s">
        <v>34</v>
      </c>
      <c r="C1465" s="2">
        <v>45565</v>
      </c>
      <c r="D1465" s="1" t="s">
        <v>73</v>
      </c>
      <c r="E1465" s="1" t="s">
        <v>74</v>
      </c>
      <c r="F1465" s="1" t="s">
        <v>37</v>
      </c>
      <c r="G1465" s="1" t="s">
        <v>966</v>
      </c>
      <c r="H1465" s="1" t="s">
        <v>34</v>
      </c>
      <c r="I1465" s="3">
        <v>155270</v>
      </c>
      <c r="J1465" s="3">
        <v>0</v>
      </c>
      <c r="K1465" s="1" t="s">
        <v>40</v>
      </c>
      <c r="L1465" s="1" t="s">
        <v>537</v>
      </c>
      <c r="M1465" s="1" t="s">
        <v>538</v>
      </c>
      <c r="N1465" s="1" t="s">
        <v>79</v>
      </c>
      <c r="O1465" s="1" t="s">
        <v>80</v>
      </c>
      <c r="P1465" s="1" t="s">
        <v>43</v>
      </c>
      <c r="Q1465" s="1" t="s">
        <v>43</v>
      </c>
      <c r="R1465" s="3">
        <v>0</v>
      </c>
      <c r="S1465" s="1" t="s">
        <v>44</v>
      </c>
      <c r="T1465" s="1" t="s">
        <v>45</v>
      </c>
      <c r="U1465" s="1" t="s">
        <v>966</v>
      </c>
      <c r="V1465" s="1" t="s">
        <v>46</v>
      </c>
      <c r="W1465" s="1" t="s">
        <v>81</v>
      </c>
      <c r="X1465" s="1" t="s">
        <v>1838</v>
      </c>
      <c r="Y1465" s="1" t="s">
        <v>83</v>
      </c>
      <c r="Z1465" s="1" t="s">
        <v>84</v>
      </c>
      <c r="AA1465" s="1" t="s">
        <v>51</v>
      </c>
      <c r="AB1465" s="1" t="s">
        <v>1838</v>
      </c>
      <c r="AC1465" s="1" t="s">
        <v>37</v>
      </c>
    </row>
    <row r="1466" spans="1:29" hidden="1" x14ac:dyDescent="0.25">
      <c r="A1466" s="1" t="s">
        <v>33</v>
      </c>
      <c r="B1466" s="1" t="s">
        <v>34</v>
      </c>
      <c r="C1466" s="2">
        <v>45565</v>
      </c>
      <c r="D1466" s="1" t="s">
        <v>73</v>
      </c>
      <c r="E1466" s="1" t="s">
        <v>74</v>
      </c>
      <c r="F1466" s="1" t="s">
        <v>37</v>
      </c>
      <c r="G1466" s="1" t="s">
        <v>966</v>
      </c>
      <c r="H1466" s="1" t="s">
        <v>34</v>
      </c>
      <c r="I1466" s="3">
        <v>650000</v>
      </c>
      <c r="J1466" s="3">
        <v>0</v>
      </c>
      <c r="K1466" s="1" t="s">
        <v>40</v>
      </c>
      <c r="L1466" s="1" t="s">
        <v>125</v>
      </c>
      <c r="M1466" s="1" t="s">
        <v>126</v>
      </c>
      <c r="N1466" s="1" t="s">
        <v>79</v>
      </c>
      <c r="O1466" s="1" t="s">
        <v>80</v>
      </c>
      <c r="P1466" s="1" t="s">
        <v>43</v>
      </c>
      <c r="Q1466" s="1" t="s">
        <v>43</v>
      </c>
      <c r="R1466" s="3">
        <v>0</v>
      </c>
      <c r="S1466" s="1" t="s">
        <v>44</v>
      </c>
      <c r="T1466" s="1" t="s">
        <v>45</v>
      </c>
      <c r="U1466" s="1" t="s">
        <v>966</v>
      </c>
      <c r="V1466" s="1" t="s">
        <v>46</v>
      </c>
      <c r="W1466" s="1" t="s">
        <v>81</v>
      </c>
      <c r="X1466" s="1" t="s">
        <v>1838</v>
      </c>
      <c r="Y1466" s="1" t="s">
        <v>83</v>
      </c>
      <c r="Z1466" s="1" t="s">
        <v>84</v>
      </c>
      <c r="AA1466" s="1" t="s">
        <v>51</v>
      </c>
      <c r="AB1466" s="1" t="s">
        <v>1838</v>
      </c>
      <c r="AC1466" s="1" t="s">
        <v>37</v>
      </c>
    </row>
    <row r="1467" spans="1:29" hidden="1" x14ac:dyDescent="0.25">
      <c r="A1467" s="1" t="s">
        <v>33</v>
      </c>
      <c r="B1467" s="1" t="s">
        <v>34</v>
      </c>
      <c r="C1467" s="2">
        <v>45565</v>
      </c>
      <c r="D1467" s="1" t="s">
        <v>73</v>
      </c>
      <c r="E1467" s="1" t="s">
        <v>74</v>
      </c>
      <c r="F1467" s="1" t="s">
        <v>37</v>
      </c>
      <c r="G1467" s="1" t="s">
        <v>966</v>
      </c>
      <c r="H1467" s="1" t="s">
        <v>34</v>
      </c>
      <c r="I1467" s="3">
        <v>173334</v>
      </c>
      <c r="J1467" s="3">
        <v>0</v>
      </c>
      <c r="K1467" s="1" t="s">
        <v>40</v>
      </c>
      <c r="L1467" s="1" t="s">
        <v>115</v>
      </c>
      <c r="M1467" s="1" t="s">
        <v>116</v>
      </c>
      <c r="N1467" s="1" t="s">
        <v>79</v>
      </c>
      <c r="O1467" s="1" t="s">
        <v>80</v>
      </c>
      <c r="P1467" s="1" t="s">
        <v>43</v>
      </c>
      <c r="Q1467" s="1" t="s">
        <v>43</v>
      </c>
      <c r="R1467" s="3">
        <v>0</v>
      </c>
      <c r="S1467" s="1" t="s">
        <v>44</v>
      </c>
      <c r="T1467" s="1" t="s">
        <v>45</v>
      </c>
      <c r="U1467" s="1" t="s">
        <v>966</v>
      </c>
      <c r="V1467" s="1" t="s">
        <v>46</v>
      </c>
      <c r="W1467" s="1" t="s">
        <v>81</v>
      </c>
      <c r="X1467" s="1" t="s">
        <v>1838</v>
      </c>
      <c r="Y1467" s="1" t="s">
        <v>83</v>
      </c>
      <c r="Z1467" s="1" t="s">
        <v>84</v>
      </c>
      <c r="AA1467" s="1" t="s">
        <v>51</v>
      </c>
      <c r="AB1467" s="1" t="s">
        <v>1838</v>
      </c>
      <c r="AC1467" s="1" t="s">
        <v>37</v>
      </c>
    </row>
    <row r="1468" spans="1:29" hidden="1" x14ac:dyDescent="0.25">
      <c r="A1468" s="1" t="s">
        <v>33</v>
      </c>
      <c r="B1468" s="1" t="s">
        <v>34</v>
      </c>
      <c r="C1468" s="2">
        <v>45565</v>
      </c>
      <c r="D1468" s="1" t="s">
        <v>73</v>
      </c>
      <c r="E1468" s="1" t="s">
        <v>74</v>
      </c>
      <c r="F1468" s="1" t="s">
        <v>37</v>
      </c>
      <c r="G1468" s="1" t="s">
        <v>966</v>
      </c>
      <c r="H1468" s="1" t="s">
        <v>34</v>
      </c>
      <c r="I1468" s="3">
        <v>173334</v>
      </c>
      <c r="J1468" s="3">
        <v>0</v>
      </c>
      <c r="K1468" s="1" t="s">
        <v>40</v>
      </c>
      <c r="L1468" s="1" t="s">
        <v>119</v>
      </c>
      <c r="M1468" s="1" t="s">
        <v>120</v>
      </c>
      <c r="N1468" s="1" t="s">
        <v>79</v>
      </c>
      <c r="O1468" s="1" t="s">
        <v>80</v>
      </c>
      <c r="P1468" s="1" t="s">
        <v>43</v>
      </c>
      <c r="Q1468" s="1" t="s">
        <v>43</v>
      </c>
      <c r="R1468" s="3">
        <v>0</v>
      </c>
      <c r="S1468" s="1" t="s">
        <v>44</v>
      </c>
      <c r="T1468" s="1" t="s">
        <v>45</v>
      </c>
      <c r="U1468" s="1" t="s">
        <v>966</v>
      </c>
      <c r="V1468" s="1" t="s">
        <v>46</v>
      </c>
      <c r="W1468" s="1" t="s">
        <v>81</v>
      </c>
      <c r="X1468" s="1" t="s">
        <v>1838</v>
      </c>
      <c r="Y1468" s="1" t="s">
        <v>83</v>
      </c>
      <c r="Z1468" s="1" t="s">
        <v>84</v>
      </c>
      <c r="AA1468" s="1" t="s">
        <v>51</v>
      </c>
      <c r="AB1468" s="1" t="s">
        <v>1838</v>
      </c>
      <c r="AC1468" s="1" t="s">
        <v>37</v>
      </c>
    </row>
    <row r="1469" spans="1:29" hidden="1" x14ac:dyDescent="0.25">
      <c r="A1469" s="1" t="s">
        <v>33</v>
      </c>
      <c r="B1469" s="1" t="s">
        <v>34</v>
      </c>
      <c r="C1469" s="2">
        <v>45565</v>
      </c>
      <c r="D1469" s="1" t="s">
        <v>73</v>
      </c>
      <c r="E1469" s="1" t="s">
        <v>74</v>
      </c>
      <c r="F1469" s="1" t="s">
        <v>37</v>
      </c>
      <c r="G1469" s="1" t="s">
        <v>966</v>
      </c>
      <c r="H1469" s="1" t="s">
        <v>34</v>
      </c>
      <c r="I1469" s="3">
        <v>650000</v>
      </c>
      <c r="J1469" s="3">
        <v>0</v>
      </c>
      <c r="K1469" s="1" t="s">
        <v>40</v>
      </c>
      <c r="L1469" s="1" t="s">
        <v>567</v>
      </c>
      <c r="M1469" s="1" t="s">
        <v>568</v>
      </c>
      <c r="N1469" s="1" t="s">
        <v>79</v>
      </c>
      <c r="O1469" s="1" t="s">
        <v>80</v>
      </c>
      <c r="P1469" s="1" t="s">
        <v>43</v>
      </c>
      <c r="Q1469" s="1" t="s">
        <v>43</v>
      </c>
      <c r="R1469" s="3">
        <v>0</v>
      </c>
      <c r="S1469" s="1" t="s">
        <v>44</v>
      </c>
      <c r="T1469" s="1" t="s">
        <v>45</v>
      </c>
      <c r="U1469" s="1" t="s">
        <v>966</v>
      </c>
      <c r="V1469" s="1" t="s">
        <v>46</v>
      </c>
      <c r="W1469" s="1" t="s">
        <v>81</v>
      </c>
      <c r="X1469" s="1" t="s">
        <v>1838</v>
      </c>
      <c r="Y1469" s="1" t="s">
        <v>83</v>
      </c>
      <c r="Z1469" s="1" t="s">
        <v>84</v>
      </c>
      <c r="AA1469" s="1" t="s">
        <v>51</v>
      </c>
      <c r="AB1469" s="1" t="s">
        <v>1838</v>
      </c>
      <c r="AC1469" s="1" t="s">
        <v>37</v>
      </c>
    </row>
    <row r="1470" spans="1:29" hidden="1" x14ac:dyDescent="0.25">
      <c r="A1470" s="1" t="s">
        <v>33</v>
      </c>
      <c r="B1470" s="1" t="s">
        <v>34</v>
      </c>
      <c r="C1470" s="2">
        <v>45565</v>
      </c>
      <c r="D1470" s="1" t="s">
        <v>73</v>
      </c>
      <c r="E1470" s="1" t="s">
        <v>74</v>
      </c>
      <c r="F1470" s="1" t="s">
        <v>37</v>
      </c>
      <c r="G1470" s="1" t="s">
        <v>966</v>
      </c>
      <c r="H1470" s="1" t="s">
        <v>34</v>
      </c>
      <c r="I1470" s="3">
        <v>48700</v>
      </c>
      <c r="J1470" s="3">
        <v>0</v>
      </c>
      <c r="K1470" s="1" t="s">
        <v>40</v>
      </c>
      <c r="L1470" s="1" t="s">
        <v>1839</v>
      </c>
      <c r="M1470" s="1" t="s">
        <v>679</v>
      </c>
      <c r="N1470" s="1" t="s">
        <v>79</v>
      </c>
      <c r="O1470" s="1" t="s">
        <v>80</v>
      </c>
      <c r="P1470" s="1" t="s">
        <v>43</v>
      </c>
      <c r="Q1470" s="1" t="s">
        <v>43</v>
      </c>
      <c r="R1470" s="3">
        <v>0</v>
      </c>
      <c r="S1470" s="1" t="s">
        <v>44</v>
      </c>
      <c r="T1470" s="1" t="s">
        <v>45</v>
      </c>
      <c r="U1470" s="1" t="s">
        <v>966</v>
      </c>
      <c r="V1470" s="1" t="s">
        <v>46</v>
      </c>
      <c r="W1470" s="1" t="s">
        <v>81</v>
      </c>
      <c r="X1470" s="1" t="s">
        <v>1838</v>
      </c>
      <c r="Y1470" s="1" t="s">
        <v>83</v>
      </c>
      <c r="Z1470" s="1" t="s">
        <v>84</v>
      </c>
      <c r="AA1470" s="1" t="s">
        <v>51</v>
      </c>
      <c r="AB1470" s="1" t="s">
        <v>1838</v>
      </c>
      <c r="AC1470" s="1" t="s">
        <v>37</v>
      </c>
    </row>
    <row r="1471" spans="1:29" hidden="1" x14ac:dyDescent="0.25">
      <c r="A1471" s="1" t="s">
        <v>33</v>
      </c>
      <c r="B1471" s="1" t="s">
        <v>34</v>
      </c>
      <c r="C1471" s="2">
        <v>45565</v>
      </c>
      <c r="D1471" s="1" t="s">
        <v>73</v>
      </c>
      <c r="E1471" s="1" t="s">
        <v>74</v>
      </c>
      <c r="F1471" s="1" t="s">
        <v>37</v>
      </c>
      <c r="G1471" s="1" t="s">
        <v>966</v>
      </c>
      <c r="H1471" s="1" t="s">
        <v>34</v>
      </c>
      <c r="I1471" s="3">
        <v>469469</v>
      </c>
      <c r="J1471" s="3">
        <v>0</v>
      </c>
      <c r="K1471" s="1" t="s">
        <v>40</v>
      </c>
      <c r="L1471" s="1" t="s">
        <v>121</v>
      </c>
      <c r="M1471" s="1" t="s">
        <v>122</v>
      </c>
      <c r="N1471" s="1" t="s">
        <v>79</v>
      </c>
      <c r="O1471" s="1" t="s">
        <v>80</v>
      </c>
      <c r="P1471" s="1" t="s">
        <v>43</v>
      </c>
      <c r="Q1471" s="1" t="s">
        <v>43</v>
      </c>
      <c r="R1471" s="3">
        <v>0</v>
      </c>
      <c r="S1471" s="1" t="s">
        <v>44</v>
      </c>
      <c r="T1471" s="1" t="s">
        <v>45</v>
      </c>
      <c r="U1471" s="1" t="s">
        <v>966</v>
      </c>
      <c r="V1471" s="1" t="s">
        <v>46</v>
      </c>
      <c r="W1471" s="1" t="s">
        <v>81</v>
      </c>
      <c r="X1471" s="1" t="s">
        <v>1838</v>
      </c>
      <c r="Y1471" s="1" t="s">
        <v>83</v>
      </c>
      <c r="Z1471" s="1" t="s">
        <v>84</v>
      </c>
      <c r="AA1471" s="1" t="s">
        <v>51</v>
      </c>
      <c r="AB1471" s="1" t="s">
        <v>1838</v>
      </c>
      <c r="AC1471" s="1" t="s">
        <v>37</v>
      </c>
    </row>
    <row r="1472" spans="1:29" hidden="1" x14ac:dyDescent="0.25">
      <c r="A1472" s="1" t="s">
        <v>33</v>
      </c>
      <c r="B1472" s="1" t="s">
        <v>34</v>
      </c>
      <c r="C1472" s="2">
        <v>45566</v>
      </c>
      <c r="D1472" s="1" t="s">
        <v>35</v>
      </c>
      <c r="E1472" s="1" t="s">
        <v>36</v>
      </c>
      <c r="F1472" s="1" t="s">
        <v>37</v>
      </c>
      <c r="G1472" s="1" t="s">
        <v>1841</v>
      </c>
      <c r="H1472" s="1" t="s">
        <v>1842</v>
      </c>
      <c r="I1472" s="3">
        <v>0</v>
      </c>
      <c r="J1472" s="54">
        <v>263877</v>
      </c>
      <c r="K1472" s="1" t="s">
        <v>40</v>
      </c>
      <c r="L1472" s="1" t="s">
        <v>62</v>
      </c>
      <c r="M1472" s="1" t="s">
        <v>63</v>
      </c>
      <c r="N1472" s="1" t="s">
        <v>37</v>
      </c>
      <c r="O1472" s="1" t="s">
        <v>43</v>
      </c>
      <c r="P1472" s="1" t="s">
        <v>43</v>
      </c>
      <c r="Q1472" s="1" t="s">
        <v>43</v>
      </c>
      <c r="R1472" s="3">
        <v>0</v>
      </c>
      <c r="S1472" s="1" t="s">
        <v>44</v>
      </c>
      <c r="T1472" s="1" t="s">
        <v>45</v>
      </c>
      <c r="U1472" s="1" t="s">
        <v>1841</v>
      </c>
      <c r="V1472" s="1" t="s">
        <v>46</v>
      </c>
      <c r="W1472" s="1" t="s">
        <v>47</v>
      </c>
      <c r="X1472" s="1" t="s">
        <v>1843</v>
      </c>
      <c r="Y1472" s="1" t="s">
        <v>49</v>
      </c>
      <c r="Z1472" s="1" t="s">
        <v>50</v>
      </c>
      <c r="AA1472" s="1" t="s">
        <v>51</v>
      </c>
      <c r="AB1472" s="1" t="s">
        <v>1843</v>
      </c>
      <c r="AC1472" s="1" t="s">
        <v>37</v>
      </c>
    </row>
    <row r="1473" spans="1:29" hidden="1" x14ac:dyDescent="0.25">
      <c r="A1473" s="1" t="s">
        <v>33</v>
      </c>
      <c r="B1473" s="1" t="s">
        <v>34</v>
      </c>
      <c r="C1473" s="2">
        <v>45567</v>
      </c>
      <c r="D1473" s="1" t="s">
        <v>35</v>
      </c>
      <c r="E1473" s="1" t="s">
        <v>36</v>
      </c>
      <c r="F1473" s="1" t="s">
        <v>37</v>
      </c>
      <c r="G1473" s="1" t="s">
        <v>1844</v>
      </c>
      <c r="H1473" s="1" t="s">
        <v>1845</v>
      </c>
      <c r="I1473" s="3">
        <v>0</v>
      </c>
      <c r="J1473" s="3">
        <v>86667</v>
      </c>
      <c r="K1473" s="1" t="s">
        <v>40</v>
      </c>
      <c r="L1473" s="1" t="s">
        <v>750</v>
      </c>
      <c r="M1473" s="1" t="s">
        <v>751</v>
      </c>
      <c r="N1473" s="1" t="s">
        <v>37</v>
      </c>
      <c r="O1473" s="1" t="s">
        <v>43</v>
      </c>
      <c r="P1473" s="1" t="s">
        <v>43</v>
      </c>
      <c r="Q1473" s="1" t="s">
        <v>43</v>
      </c>
      <c r="R1473" s="3">
        <v>0</v>
      </c>
      <c r="S1473" s="1" t="s">
        <v>44</v>
      </c>
      <c r="T1473" s="1" t="s">
        <v>45</v>
      </c>
      <c r="U1473" s="1" t="s">
        <v>1844</v>
      </c>
      <c r="V1473" s="1" t="s">
        <v>46</v>
      </c>
      <c r="W1473" s="1" t="s">
        <v>47</v>
      </c>
      <c r="X1473" s="1" t="s">
        <v>1846</v>
      </c>
      <c r="Y1473" s="1" t="s">
        <v>49</v>
      </c>
      <c r="Z1473" s="1" t="s">
        <v>50</v>
      </c>
      <c r="AA1473" s="1" t="s">
        <v>51</v>
      </c>
      <c r="AB1473" s="1" t="s">
        <v>1846</v>
      </c>
      <c r="AC1473" s="1" t="s">
        <v>37</v>
      </c>
    </row>
    <row r="1474" spans="1:29" hidden="1" x14ac:dyDescent="0.25">
      <c r="A1474" s="1" t="s">
        <v>33</v>
      </c>
      <c r="B1474" s="1" t="s">
        <v>34</v>
      </c>
      <c r="C1474" s="2">
        <v>45567</v>
      </c>
      <c r="D1474" s="1" t="s">
        <v>35</v>
      </c>
      <c r="E1474" s="1" t="s">
        <v>36</v>
      </c>
      <c r="F1474" s="1" t="s">
        <v>37</v>
      </c>
      <c r="G1474" s="1" t="s">
        <v>1847</v>
      </c>
      <c r="H1474" s="1" t="s">
        <v>1848</v>
      </c>
      <c r="I1474" s="3">
        <v>0</v>
      </c>
      <c r="J1474" s="3">
        <v>44968</v>
      </c>
      <c r="K1474" s="1" t="s">
        <v>40</v>
      </c>
      <c r="L1474" s="1" t="s">
        <v>498</v>
      </c>
      <c r="M1474" s="1" t="s">
        <v>499</v>
      </c>
      <c r="N1474" s="1" t="s">
        <v>37</v>
      </c>
      <c r="O1474" s="1" t="s">
        <v>43</v>
      </c>
      <c r="P1474" s="1" t="s">
        <v>43</v>
      </c>
      <c r="Q1474" s="1" t="s">
        <v>43</v>
      </c>
      <c r="R1474" s="3">
        <v>0</v>
      </c>
      <c r="S1474" s="1" t="s">
        <v>44</v>
      </c>
      <c r="T1474" s="1" t="s">
        <v>45</v>
      </c>
      <c r="U1474" s="1" t="s">
        <v>1847</v>
      </c>
      <c r="V1474" s="1" t="s">
        <v>46</v>
      </c>
      <c r="W1474" s="1" t="s">
        <v>47</v>
      </c>
      <c r="X1474" s="1" t="s">
        <v>1849</v>
      </c>
      <c r="Y1474" s="1" t="s">
        <v>49</v>
      </c>
      <c r="Z1474" s="1" t="s">
        <v>50</v>
      </c>
      <c r="AA1474" s="1" t="s">
        <v>51</v>
      </c>
      <c r="AB1474" s="1" t="s">
        <v>1849</v>
      </c>
      <c r="AC1474" s="1" t="s">
        <v>37</v>
      </c>
    </row>
    <row r="1475" spans="1:29" hidden="1" x14ac:dyDescent="0.25">
      <c r="A1475" s="1" t="s">
        <v>33</v>
      </c>
      <c r="B1475" s="1" t="s">
        <v>34</v>
      </c>
      <c r="C1475" s="2">
        <v>45569</v>
      </c>
      <c r="D1475" s="1" t="s">
        <v>35</v>
      </c>
      <c r="E1475" s="1" t="s">
        <v>36</v>
      </c>
      <c r="F1475" s="1" t="s">
        <v>37</v>
      </c>
      <c r="G1475" s="1" t="s">
        <v>1850</v>
      </c>
      <c r="H1475" s="1" t="s">
        <v>1851</v>
      </c>
      <c r="I1475" s="3">
        <v>0</v>
      </c>
      <c r="J1475" s="3">
        <v>216667</v>
      </c>
      <c r="K1475" s="1" t="s">
        <v>40</v>
      </c>
      <c r="L1475" s="1" t="s">
        <v>756</v>
      </c>
      <c r="M1475" s="1" t="s">
        <v>757</v>
      </c>
      <c r="N1475" s="1" t="s">
        <v>37</v>
      </c>
      <c r="O1475" s="1" t="s">
        <v>43</v>
      </c>
      <c r="P1475" s="1" t="s">
        <v>43</v>
      </c>
      <c r="Q1475" s="1" t="s">
        <v>43</v>
      </c>
      <c r="R1475" s="3">
        <v>0</v>
      </c>
      <c r="S1475" s="1" t="s">
        <v>44</v>
      </c>
      <c r="T1475" s="1" t="s">
        <v>45</v>
      </c>
      <c r="U1475" s="1" t="s">
        <v>1850</v>
      </c>
      <c r="V1475" s="1" t="s">
        <v>46</v>
      </c>
      <c r="W1475" s="1" t="s">
        <v>47</v>
      </c>
      <c r="X1475" s="1" t="s">
        <v>1852</v>
      </c>
      <c r="Y1475" s="1" t="s">
        <v>49</v>
      </c>
      <c r="Z1475" s="1" t="s">
        <v>50</v>
      </c>
      <c r="AA1475" s="1" t="s">
        <v>51</v>
      </c>
      <c r="AB1475" s="1" t="s">
        <v>1852</v>
      </c>
      <c r="AC1475" s="1" t="s">
        <v>37</v>
      </c>
    </row>
    <row r="1476" spans="1:29" hidden="1" x14ac:dyDescent="0.25">
      <c r="A1476" s="1" t="s">
        <v>33</v>
      </c>
      <c r="B1476" s="1" t="s">
        <v>34</v>
      </c>
      <c r="C1476" s="2">
        <v>45569</v>
      </c>
      <c r="D1476" s="1" t="s">
        <v>35</v>
      </c>
      <c r="E1476" s="1" t="s">
        <v>36</v>
      </c>
      <c r="F1476" s="1" t="s">
        <v>37</v>
      </c>
      <c r="G1476" s="1" t="s">
        <v>1853</v>
      </c>
      <c r="H1476" s="1" t="s">
        <v>1854</v>
      </c>
      <c r="I1476" s="3">
        <v>0</v>
      </c>
      <c r="J1476" s="3">
        <v>216667</v>
      </c>
      <c r="K1476" s="1" t="s">
        <v>40</v>
      </c>
      <c r="L1476" s="1" t="s">
        <v>756</v>
      </c>
      <c r="M1476" s="1" t="s">
        <v>757</v>
      </c>
      <c r="N1476" s="1" t="s">
        <v>37</v>
      </c>
      <c r="O1476" s="1" t="s">
        <v>43</v>
      </c>
      <c r="P1476" s="1" t="s">
        <v>43</v>
      </c>
      <c r="Q1476" s="1" t="s">
        <v>43</v>
      </c>
      <c r="R1476" s="3">
        <v>0</v>
      </c>
      <c r="S1476" s="1" t="s">
        <v>44</v>
      </c>
      <c r="T1476" s="1" t="s">
        <v>45</v>
      </c>
      <c r="U1476" s="1" t="s">
        <v>1853</v>
      </c>
      <c r="V1476" s="1" t="s">
        <v>46</v>
      </c>
      <c r="W1476" s="1" t="s">
        <v>47</v>
      </c>
      <c r="X1476" s="1" t="s">
        <v>1855</v>
      </c>
      <c r="Y1476" s="1" t="s">
        <v>49</v>
      </c>
      <c r="Z1476" s="1" t="s">
        <v>50</v>
      </c>
      <c r="AA1476" s="1" t="s">
        <v>51</v>
      </c>
      <c r="AB1476" s="1" t="s">
        <v>1855</v>
      </c>
      <c r="AC1476" s="1" t="s">
        <v>37</v>
      </c>
    </row>
    <row r="1477" spans="1:29" hidden="1" x14ac:dyDescent="0.25">
      <c r="A1477" s="1" t="s">
        <v>33</v>
      </c>
      <c r="B1477" s="1" t="s">
        <v>34</v>
      </c>
      <c r="C1477" s="2">
        <v>45572</v>
      </c>
      <c r="D1477" s="1" t="s">
        <v>35</v>
      </c>
      <c r="E1477" s="1" t="s">
        <v>36</v>
      </c>
      <c r="F1477" s="1" t="s">
        <v>37</v>
      </c>
      <c r="G1477" s="1" t="s">
        <v>1856</v>
      </c>
      <c r="H1477" s="1" t="s">
        <v>1857</v>
      </c>
      <c r="I1477" s="3">
        <v>0</v>
      </c>
      <c r="J1477" s="3">
        <v>216667</v>
      </c>
      <c r="K1477" s="1" t="s">
        <v>40</v>
      </c>
      <c r="L1477" s="1" t="s">
        <v>669</v>
      </c>
      <c r="M1477" s="1" t="s">
        <v>670</v>
      </c>
      <c r="N1477" s="1" t="s">
        <v>37</v>
      </c>
      <c r="O1477" s="1" t="s">
        <v>43</v>
      </c>
      <c r="P1477" s="1" t="s">
        <v>43</v>
      </c>
      <c r="Q1477" s="1" t="s">
        <v>43</v>
      </c>
      <c r="R1477" s="3">
        <v>0</v>
      </c>
      <c r="S1477" s="1" t="s">
        <v>44</v>
      </c>
      <c r="T1477" s="1" t="s">
        <v>45</v>
      </c>
      <c r="U1477" s="1" t="s">
        <v>1856</v>
      </c>
      <c r="V1477" s="1" t="s">
        <v>46</v>
      </c>
      <c r="W1477" s="1" t="s">
        <v>47</v>
      </c>
      <c r="X1477" s="1" t="s">
        <v>1858</v>
      </c>
      <c r="Y1477" s="1" t="s">
        <v>49</v>
      </c>
      <c r="Z1477" s="1" t="s">
        <v>50</v>
      </c>
      <c r="AA1477" s="1" t="s">
        <v>51</v>
      </c>
      <c r="AB1477" s="1" t="s">
        <v>1858</v>
      </c>
      <c r="AC1477" s="1" t="s">
        <v>37</v>
      </c>
    </row>
    <row r="1478" spans="1:29" hidden="1" x14ac:dyDescent="0.25">
      <c r="A1478" s="1" t="s">
        <v>33</v>
      </c>
      <c r="B1478" s="1" t="s">
        <v>34</v>
      </c>
      <c r="C1478" s="2">
        <v>45574</v>
      </c>
      <c r="D1478" s="1" t="s">
        <v>35</v>
      </c>
      <c r="E1478" s="1" t="s">
        <v>36</v>
      </c>
      <c r="F1478" s="1" t="s">
        <v>37</v>
      </c>
      <c r="G1478" s="1" t="s">
        <v>1859</v>
      </c>
      <c r="H1478" s="1" t="s">
        <v>1860</v>
      </c>
      <c r="I1478" s="3">
        <v>0</v>
      </c>
      <c r="J1478" s="3">
        <v>983136</v>
      </c>
      <c r="K1478" s="1" t="s">
        <v>40</v>
      </c>
      <c r="L1478" s="1" t="s">
        <v>718</v>
      </c>
      <c r="M1478" s="1" t="s">
        <v>719</v>
      </c>
      <c r="N1478" s="1" t="s">
        <v>37</v>
      </c>
      <c r="O1478" s="1" t="s">
        <v>43</v>
      </c>
      <c r="P1478" s="1" t="s">
        <v>43</v>
      </c>
      <c r="Q1478" s="1" t="s">
        <v>43</v>
      </c>
      <c r="R1478" s="3">
        <v>0</v>
      </c>
      <c r="S1478" s="1" t="s">
        <v>44</v>
      </c>
      <c r="T1478" s="1" t="s">
        <v>45</v>
      </c>
      <c r="U1478" s="1" t="s">
        <v>1859</v>
      </c>
      <c r="V1478" s="1" t="s">
        <v>46</v>
      </c>
      <c r="W1478" s="1" t="s">
        <v>47</v>
      </c>
      <c r="X1478" s="1" t="s">
        <v>1861</v>
      </c>
      <c r="Y1478" s="1" t="s">
        <v>49</v>
      </c>
      <c r="Z1478" s="1" t="s">
        <v>50</v>
      </c>
      <c r="AA1478" s="1" t="s">
        <v>51</v>
      </c>
      <c r="AB1478" s="1" t="s">
        <v>1861</v>
      </c>
      <c r="AC1478" s="1" t="s">
        <v>37</v>
      </c>
    </row>
    <row r="1479" spans="1:29" hidden="1" x14ac:dyDescent="0.25">
      <c r="A1479" s="1" t="s">
        <v>33</v>
      </c>
      <c r="B1479" s="1" t="s">
        <v>34</v>
      </c>
      <c r="C1479" s="2">
        <v>45576</v>
      </c>
      <c r="D1479" s="1" t="s">
        <v>35</v>
      </c>
      <c r="E1479" s="1" t="s">
        <v>36</v>
      </c>
      <c r="F1479" s="1" t="s">
        <v>37</v>
      </c>
      <c r="G1479" s="1" t="s">
        <v>1862</v>
      </c>
      <c r="H1479" s="1" t="s">
        <v>1863</v>
      </c>
      <c r="I1479" s="3">
        <v>0</v>
      </c>
      <c r="J1479" s="3">
        <v>390000</v>
      </c>
      <c r="K1479" s="1" t="s">
        <v>40</v>
      </c>
      <c r="L1479" s="1" t="s">
        <v>649</v>
      </c>
      <c r="M1479" s="1" t="s">
        <v>650</v>
      </c>
      <c r="N1479" s="1" t="s">
        <v>37</v>
      </c>
      <c r="O1479" s="1" t="s">
        <v>43</v>
      </c>
      <c r="P1479" s="1" t="s">
        <v>43</v>
      </c>
      <c r="Q1479" s="1" t="s">
        <v>43</v>
      </c>
      <c r="R1479" s="3">
        <v>0</v>
      </c>
      <c r="S1479" s="1" t="s">
        <v>44</v>
      </c>
      <c r="T1479" s="1" t="s">
        <v>45</v>
      </c>
      <c r="U1479" s="1" t="s">
        <v>1862</v>
      </c>
      <c r="V1479" s="1" t="s">
        <v>46</v>
      </c>
      <c r="W1479" s="1" t="s">
        <v>47</v>
      </c>
      <c r="X1479" s="1" t="s">
        <v>1864</v>
      </c>
      <c r="Y1479" s="1" t="s">
        <v>49</v>
      </c>
      <c r="Z1479" s="1" t="s">
        <v>50</v>
      </c>
      <c r="AA1479" s="1" t="s">
        <v>51</v>
      </c>
      <c r="AB1479" s="1" t="s">
        <v>1864</v>
      </c>
      <c r="AC1479" s="1" t="s">
        <v>37</v>
      </c>
    </row>
    <row r="1480" spans="1:29" hidden="1" x14ac:dyDescent="0.25">
      <c r="A1480" s="1" t="s">
        <v>33</v>
      </c>
      <c r="B1480" s="1" t="s">
        <v>34</v>
      </c>
      <c r="C1480" s="2">
        <v>45576</v>
      </c>
      <c r="D1480" s="1" t="s">
        <v>35</v>
      </c>
      <c r="E1480" s="1" t="s">
        <v>36</v>
      </c>
      <c r="F1480" s="1" t="s">
        <v>37</v>
      </c>
      <c r="G1480" s="1" t="s">
        <v>1862</v>
      </c>
      <c r="H1480" s="1" t="s">
        <v>1865</v>
      </c>
      <c r="I1480" s="3">
        <v>0</v>
      </c>
      <c r="J1480" s="3">
        <v>216667</v>
      </c>
      <c r="K1480" s="1" t="s">
        <v>40</v>
      </c>
      <c r="L1480" s="1" t="s">
        <v>148</v>
      </c>
      <c r="M1480" s="1" t="s">
        <v>149</v>
      </c>
      <c r="N1480" s="1" t="s">
        <v>37</v>
      </c>
      <c r="O1480" s="1" t="s">
        <v>43</v>
      </c>
      <c r="P1480" s="1" t="s">
        <v>43</v>
      </c>
      <c r="Q1480" s="1" t="s">
        <v>43</v>
      </c>
      <c r="R1480" s="3">
        <v>0</v>
      </c>
      <c r="S1480" s="1" t="s">
        <v>44</v>
      </c>
      <c r="T1480" s="1" t="s">
        <v>45</v>
      </c>
      <c r="U1480" s="1" t="s">
        <v>1862</v>
      </c>
      <c r="V1480" s="1" t="s">
        <v>46</v>
      </c>
      <c r="W1480" s="1" t="s">
        <v>47</v>
      </c>
      <c r="X1480" s="1" t="s">
        <v>1864</v>
      </c>
      <c r="Y1480" s="1" t="s">
        <v>49</v>
      </c>
      <c r="Z1480" s="1" t="s">
        <v>50</v>
      </c>
      <c r="AA1480" s="1" t="s">
        <v>51</v>
      </c>
      <c r="AB1480" s="1" t="s">
        <v>1864</v>
      </c>
      <c r="AC1480" s="1" t="s">
        <v>37</v>
      </c>
    </row>
    <row r="1481" spans="1:29" hidden="1" x14ac:dyDescent="0.25">
      <c r="A1481" s="1" t="s">
        <v>33</v>
      </c>
      <c r="B1481" s="1" t="s">
        <v>34</v>
      </c>
      <c r="C1481" s="2">
        <v>45576</v>
      </c>
      <c r="D1481" s="1" t="s">
        <v>35</v>
      </c>
      <c r="E1481" s="1" t="s">
        <v>36</v>
      </c>
      <c r="F1481" s="1" t="s">
        <v>37</v>
      </c>
      <c r="G1481" s="1" t="s">
        <v>1862</v>
      </c>
      <c r="H1481" s="1" t="s">
        <v>1865</v>
      </c>
      <c r="I1481" s="3">
        <v>0</v>
      </c>
      <c r="J1481" s="3">
        <v>4246667</v>
      </c>
      <c r="K1481" s="1" t="s">
        <v>40</v>
      </c>
      <c r="L1481" s="1" t="s">
        <v>567</v>
      </c>
      <c r="M1481" s="1" t="s">
        <v>568</v>
      </c>
      <c r="N1481" s="1" t="s">
        <v>37</v>
      </c>
      <c r="O1481" s="1" t="s">
        <v>43</v>
      </c>
      <c r="P1481" s="1" t="s">
        <v>43</v>
      </c>
      <c r="Q1481" s="1" t="s">
        <v>43</v>
      </c>
      <c r="R1481" s="3">
        <v>0</v>
      </c>
      <c r="S1481" s="1" t="s">
        <v>44</v>
      </c>
      <c r="T1481" s="1" t="s">
        <v>45</v>
      </c>
      <c r="U1481" s="1" t="s">
        <v>1862</v>
      </c>
      <c r="V1481" s="1" t="s">
        <v>46</v>
      </c>
      <c r="W1481" s="1" t="s">
        <v>47</v>
      </c>
      <c r="X1481" s="1" t="s">
        <v>1864</v>
      </c>
      <c r="Y1481" s="1" t="s">
        <v>49</v>
      </c>
      <c r="Z1481" s="1" t="s">
        <v>50</v>
      </c>
      <c r="AA1481" s="1" t="s">
        <v>51</v>
      </c>
      <c r="AB1481" s="1" t="s">
        <v>1864</v>
      </c>
      <c r="AC1481" s="1" t="s">
        <v>37</v>
      </c>
    </row>
    <row r="1482" spans="1:29" hidden="1" x14ac:dyDescent="0.25">
      <c r="A1482" s="1" t="s">
        <v>33</v>
      </c>
      <c r="B1482" s="1" t="s">
        <v>34</v>
      </c>
      <c r="C1482" s="2">
        <v>45576</v>
      </c>
      <c r="D1482" s="1" t="s">
        <v>35</v>
      </c>
      <c r="E1482" s="1" t="s">
        <v>36</v>
      </c>
      <c r="F1482" s="1" t="s">
        <v>37</v>
      </c>
      <c r="G1482" s="1" t="s">
        <v>1862</v>
      </c>
      <c r="H1482" s="1" t="s">
        <v>1865</v>
      </c>
      <c r="I1482" s="3">
        <v>0</v>
      </c>
      <c r="J1482" s="3">
        <v>43333</v>
      </c>
      <c r="K1482" s="1" t="s">
        <v>40</v>
      </c>
      <c r="L1482" s="1" t="s">
        <v>252</v>
      </c>
      <c r="M1482" s="1" t="s">
        <v>253</v>
      </c>
      <c r="N1482" s="1" t="s">
        <v>37</v>
      </c>
      <c r="O1482" s="1" t="s">
        <v>43</v>
      </c>
      <c r="P1482" s="1" t="s">
        <v>43</v>
      </c>
      <c r="Q1482" s="1" t="s">
        <v>43</v>
      </c>
      <c r="R1482" s="3">
        <v>0</v>
      </c>
      <c r="S1482" s="1" t="s">
        <v>44</v>
      </c>
      <c r="T1482" s="1" t="s">
        <v>45</v>
      </c>
      <c r="U1482" s="1" t="s">
        <v>1862</v>
      </c>
      <c r="V1482" s="1" t="s">
        <v>46</v>
      </c>
      <c r="W1482" s="1" t="s">
        <v>47</v>
      </c>
      <c r="X1482" s="1" t="s">
        <v>1864</v>
      </c>
      <c r="Y1482" s="1" t="s">
        <v>49</v>
      </c>
      <c r="Z1482" s="1" t="s">
        <v>50</v>
      </c>
      <c r="AA1482" s="1" t="s">
        <v>51</v>
      </c>
      <c r="AB1482" s="1" t="s">
        <v>1864</v>
      </c>
      <c r="AC1482" s="1" t="s">
        <v>37</v>
      </c>
    </row>
    <row r="1483" spans="1:29" hidden="1" x14ac:dyDescent="0.25">
      <c r="A1483" s="1" t="s">
        <v>33</v>
      </c>
      <c r="B1483" s="1" t="s">
        <v>34</v>
      </c>
      <c r="C1483" s="2">
        <v>45576</v>
      </c>
      <c r="D1483" s="1" t="s">
        <v>35</v>
      </c>
      <c r="E1483" s="1" t="s">
        <v>36</v>
      </c>
      <c r="F1483" s="1" t="s">
        <v>37</v>
      </c>
      <c r="G1483" s="1" t="s">
        <v>1862</v>
      </c>
      <c r="H1483" s="1" t="s">
        <v>1865</v>
      </c>
      <c r="I1483" s="3">
        <v>0</v>
      </c>
      <c r="J1483" s="3">
        <v>1690001</v>
      </c>
      <c r="K1483" s="1" t="s">
        <v>40</v>
      </c>
      <c r="L1483" s="1" t="s">
        <v>115</v>
      </c>
      <c r="M1483" s="1" t="s">
        <v>116</v>
      </c>
      <c r="N1483" s="1" t="s">
        <v>37</v>
      </c>
      <c r="O1483" s="1" t="s">
        <v>43</v>
      </c>
      <c r="P1483" s="1" t="s">
        <v>43</v>
      </c>
      <c r="Q1483" s="1" t="s">
        <v>43</v>
      </c>
      <c r="R1483" s="3">
        <v>0</v>
      </c>
      <c r="S1483" s="1" t="s">
        <v>44</v>
      </c>
      <c r="T1483" s="1" t="s">
        <v>45</v>
      </c>
      <c r="U1483" s="1" t="s">
        <v>1862</v>
      </c>
      <c r="V1483" s="1" t="s">
        <v>46</v>
      </c>
      <c r="W1483" s="1" t="s">
        <v>47</v>
      </c>
      <c r="X1483" s="1" t="s">
        <v>1864</v>
      </c>
      <c r="Y1483" s="1" t="s">
        <v>49</v>
      </c>
      <c r="Z1483" s="1" t="s">
        <v>50</v>
      </c>
      <c r="AA1483" s="1" t="s">
        <v>51</v>
      </c>
      <c r="AB1483" s="1" t="s">
        <v>1864</v>
      </c>
      <c r="AC1483" s="1" t="s">
        <v>37</v>
      </c>
    </row>
    <row r="1484" spans="1:29" hidden="1" x14ac:dyDescent="0.25">
      <c r="A1484" s="1" t="s">
        <v>33</v>
      </c>
      <c r="B1484" s="1" t="s">
        <v>34</v>
      </c>
      <c r="C1484" s="2">
        <v>45576</v>
      </c>
      <c r="D1484" s="1" t="s">
        <v>35</v>
      </c>
      <c r="E1484" s="1" t="s">
        <v>36</v>
      </c>
      <c r="F1484" s="1" t="s">
        <v>37</v>
      </c>
      <c r="G1484" s="1" t="s">
        <v>1862</v>
      </c>
      <c r="H1484" s="1" t="s">
        <v>1865</v>
      </c>
      <c r="I1484" s="3">
        <v>0</v>
      </c>
      <c r="J1484" s="3">
        <v>996667</v>
      </c>
      <c r="K1484" s="1" t="s">
        <v>40</v>
      </c>
      <c r="L1484" s="1" t="s">
        <v>119</v>
      </c>
      <c r="M1484" s="1" t="s">
        <v>120</v>
      </c>
      <c r="N1484" s="1" t="s">
        <v>37</v>
      </c>
      <c r="O1484" s="1" t="s">
        <v>43</v>
      </c>
      <c r="P1484" s="1" t="s">
        <v>43</v>
      </c>
      <c r="Q1484" s="1" t="s">
        <v>43</v>
      </c>
      <c r="R1484" s="3">
        <v>0</v>
      </c>
      <c r="S1484" s="1" t="s">
        <v>44</v>
      </c>
      <c r="T1484" s="1" t="s">
        <v>45</v>
      </c>
      <c r="U1484" s="1" t="s">
        <v>1862</v>
      </c>
      <c r="V1484" s="1" t="s">
        <v>46</v>
      </c>
      <c r="W1484" s="1" t="s">
        <v>47</v>
      </c>
      <c r="X1484" s="1" t="s">
        <v>1864</v>
      </c>
      <c r="Y1484" s="1" t="s">
        <v>49</v>
      </c>
      <c r="Z1484" s="1" t="s">
        <v>50</v>
      </c>
      <c r="AA1484" s="1" t="s">
        <v>51</v>
      </c>
      <c r="AB1484" s="1" t="s">
        <v>1864</v>
      </c>
      <c r="AC1484" s="1" t="s">
        <v>37</v>
      </c>
    </row>
    <row r="1485" spans="1:29" hidden="1" x14ac:dyDescent="0.25">
      <c r="A1485" s="1" t="s">
        <v>33</v>
      </c>
      <c r="B1485" s="1" t="s">
        <v>34</v>
      </c>
      <c r="C1485" s="2">
        <v>45576</v>
      </c>
      <c r="D1485" s="1" t="s">
        <v>35</v>
      </c>
      <c r="E1485" s="1" t="s">
        <v>36</v>
      </c>
      <c r="F1485" s="1" t="s">
        <v>37</v>
      </c>
      <c r="G1485" s="1" t="s">
        <v>1862</v>
      </c>
      <c r="H1485" s="1" t="s">
        <v>1865</v>
      </c>
      <c r="I1485" s="3">
        <v>0</v>
      </c>
      <c r="J1485" s="3">
        <v>86667</v>
      </c>
      <c r="K1485" s="1" t="s">
        <v>40</v>
      </c>
      <c r="L1485" s="1" t="s">
        <v>1625</v>
      </c>
      <c r="M1485" s="1" t="s">
        <v>749</v>
      </c>
      <c r="N1485" s="1" t="s">
        <v>37</v>
      </c>
      <c r="O1485" s="1" t="s">
        <v>43</v>
      </c>
      <c r="P1485" s="1" t="s">
        <v>43</v>
      </c>
      <c r="Q1485" s="1" t="s">
        <v>43</v>
      </c>
      <c r="R1485" s="3">
        <v>0</v>
      </c>
      <c r="S1485" s="1" t="s">
        <v>44</v>
      </c>
      <c r="T1485" s="1" t="s">
        <v>45</v>
      </c>
      <c r="U1485" s="1" t="s">
        <v>1862</v>
      </c>
      <c r="V1485" s="1" t="s">
        <v>46</v>
      </c>
      <c r="W1485" s="1" t="s">
        <v>47</v>
      </c>
      <c r="X1485" s="1" t="s">
        <v>1864</v>
      </c>
      <c r="Y1485" s="1" t="s">
        <v>49</v>
      </c>
      <c r="Z1485" s="1" t="s">
        <v>50</v>
      </c>
      <c r="AA1485" s="1" t="s">
        <v>51</v>
      </c>
      <c r="AB1485" s="1" t="s">
        <v>1864</v>
      </c>
      <c r="AC1485" s="1" t="s">
        <v>37</v>
      </c>
    </row>
    <row r="1486" spans="1:29" hidden="1" x14ac:dyDescent="0.25">
      <c r="A1486" s="1" t="s">
        <v>33</v>
      </c>
      <c r="B1486" s="1" t="s">
        <v>34</v>
      </c>
      <c r="C1486" s="2">
        <v>45576</v>
      </c>
      <c r="D1486" s="1" t="s">
        <v>35</v>
      </c>
      <c r="E1486" s="1" t="s">
        <v>36</v>
      </c>
      <c r="F1486" s="1" t="s">
        <v>37</v>
      </c>
      <c r="G1486" s="1" t="s">
        <v>1862</v>
      </c>
      <c r="H1486" s="1" t="s">
        <v>1865</v>
      </c>
      <c r="I1486" s="3">
        <v>0</v>
      </c>
      <c r="J1486" s="3">
        <v>3076666</v>
      </c>
      <c r="K1486" s="1" t="s">
        <v>40</v>
      </c>
      <c r="L1486" s="1" t="s">
        <v>601</v>
      </c>
      <c r="M1486" s="1" t="s">
        <v>602</v>
      </c>
      <c r="N1486" s="1" t="s">
        <v>37</v>
      </c>
      <c r="O1486" s="1" t="s">
        <v>43</v>
      </c>
      <c r="P1486" s="1" t="s">
        <v>43</v>
      </c>
      <c r="Q1486" s="1" t="s">
        <v>43</v>
      </c>
      <c r="R1486" s="3">
        <v>0</v>
      </c>
      <c r="S1486" s="1" t="s">
        <v>44</v>
      </c>
      <c r="T1486" s="1" t="s">
        <v>45</v>
      </c>
      <c r="U1486" s="1" t="s">
        <v>1862</v>
      </c>
      <c r="V1486" s="1" t="s">
        <v>46</v>
      </c>
      <c r="W1486" s="1" t="s">
        <v>47</v>
      </c>
      <c r="X1486" s="1" t="s">
        <v>1864</v>
      </c>
      <c r="Y1486" s="1" t="s">
        <v>49</v>
      </c>
      <c r="Z1486" s="1" t="s">
        <v>50</v>
      </c>
      <c r="AA1486" s="1" t="s">
        <v>51</v>
      </c>
      <c r="AB1486" s="1" t="s">
        <v>1864</v>
      </c>
      <c r="AC1486" s="1" t="s">
        <v>37</v>
      </c>
    </row>
    <row r="1487" spans="1:29" hidden="1" x14ac:dyDescent="0.25">
      <c r="A1487" s="1" t="s">
        <v>33</v>
      </c>
      <c r="B1487" s="1" t="s">
        <v>34</v>
      </c>
      <c r="C1487" s="2">
        <v>45576</v>
      </c>
      <c r="D1487" s="1" t="s">
        <v>35</v>
      </c>
      <c r="E1487" s="1" t="s">
        <v>36</v>
      </c>
      <c r="F1487" s="1" t="s">
        <v>37</v>
      </c>
      <c r="G1487" s="1" t="s">
        <v>1862</v>
      </c>
      <c r="H1487" s="1" t="s">
        <v>1865</v>
      </c>
      <c r="I1487" s="3">
        <v>0</v>
      </c>
      <c r="J1487" s="3">
        <v>260000</v>
      </c>
      <c r="K1487" s="1" t="s">
        <v>40</v>
      </c>
      <c r="L1487" s="1" t="s">
        <v>721</v>
      </c>
      <c r="M1487" s="1" t="s">
        <v>722</v>
      </c>
      <c r="N1487" s="1" t="s">
        <v>37</v>
      </c>
      <c r="O1487" s="1" t="s">
        <v>43</v>
      </c>
      <c r="P1487" s="1" t="s">
        <v>43</v>
      </c>
      <c r="Q1487" s="1" t="s">
        <v>43</v>
      </c>
      <c r="R1487" s="3">
        <v>0</v>
      </c>
      <c r="S1487" s="1" t="s">
        <v>44</v>
      </c>
      <c r="T1487" s="1" t="s">
        <v>45</v>
      </c>
      <c r="U1487" s="1" t="s">
        <v>1862</v>
      </c>
      <c r="V1487" s="1" t="s">
        <v>46</v>
      </c>
      <c r="W1487" s="1" t="s">
        <v>47</v>
      </c>
      <c r="X1487" s="1" t="s">
        <v>1864</v>
      </c>
      <c r="Y1487" s="1" t="s">
        <v>49</v>
      </c>
      <c r="Z1487" s="1" t="s">
        <v>50</v>
      </c>
      <c r="AA1487" s="1" t="s">
        <v>51</v>
      </c>
      <c r="AB1487" s="1" t="s">
        <v>1864</v>
      </c>
      <c r="AC1487" s="1" t="s">
        <v>37</v>
      </c>
    </row>
    <row r="1488" spans="1:29" hidden="1" x14ac:dyDescent="0.25">
      <c r="A1488" s="1" t="s">
        <v>33</v>
      </c>
      <c r="B1488" s="1" t="s">
        <v>34</v>
      </c>
      <c r="C1488" s="2">
        <v>45576</v>
      </c>
      <c r="D1488" s="1" t="s">
        <v>35</v>
      </c>
      <c r="E1488" s="1" t="s">
        <v>36</v>
      </c>
      <c r="F1488" s="1" t="s">
        <v>37</v>
      </c>
      <c r="G1488" s="1" t="s">
        <v>1862</v>
      </c>
      <c r="H1488" s="1" t="s">
        <v>1865</v>
      </c>
      <c r="I1488" s="3">
        <v>0</v>
      </c>
      <c r="J1488" s="3">
        <v>43811</v>
      </c>
      <c r="K1488" s="1" t="s">
        <v>40</v>
      </c>
      <c r="L1488" s="1" t="s">
        <v>1402</v>
      </c>
      <c r="M1488" s="1" t="s">
        <v>837</v>
      </c>
      <c r="N1488" s="1" t="s">
        <v>37</v>
      </c>
      <c r="O1488" s="1" t="s">
        <v>43</v>
      </c>
      <c r="P1488" s="1" t="s">
        <v>43</v>
      </c>
      <c r="Q1488" s="1" t="s">
        <v>43</v>
      </c>
      <c r="R1488" s="3">
        <v>0</v>
      </c>
      <c r="S1488" s="1" t="s">
        <v>44</v>
      </c>
      <c r="T1488" s="1" t="s">
        <v>45</v>
      </c>
      <c r="U1488" s="1" t="s">
        <v>1862</v>
      </c>
      <c r="V1488" s="1" t="s">
        <v>46</v>
      </c>
      <c r="W1488" s="1" t="s">
        <v>47</v>
      </c>
      <c r="X1488" s="1" t="s">
        <v>1864</v>
      </c>
      <c r="Y1488" s="1" t="s">
        <v>49</v>
      </c>
      <c r="Z1488" s="1" t="s">
        <v>50</v>
      </c>
      <c r="AA1488" s="1" t="s">
        <v>51</v>
      </c>
      <c r="AB1488" s="1" t="s">
        <v>1864</v>
      </c>
      <c r="AC1488" s="1" t="s">
        <v>37</v>
      </c>
    </row>
    <row r="1489" spans="1:29" hidden="1" x14ac:dyDescent="0.25">
      <c r="A1489" s="1" t="s">
        <v>33</v>
      </c>
      <c r="B1489" s="1" t="s">
        <v>34</v>
      </c>
      <c r="C1489" s="2">
        <v>45576</v>
      </c>
      <c r="D1489" s="1" t="s">
        <v>35</v>
      </c>
      <c r="E1489" s="1" t="s">
        <v>36</v>
      </c>
      <c r="F1489" s="1" t="s">
        <v>37</v>
      </c>
      <c r="G1489" s="1" t="s">
        <v>1862</v>
      </c>
      <c r="H1489" s="1" t="s">
        <v>1865</v>
      </c>
      <c r="I1489" s="3">
        <v>0</v>
      </c>
      <c r="J1489" s="3">
        <v>1560000</v>
      </c>
      <c r="K1489" s="1" t="s">
        <v>40</v>
      </c>
      <c r="L1489" s="1" t="s">
        <v>119</v>
      </c>
      <c r="M1489" s="1" t="s">
        <v>120</v>
      </c>
      <c r="N1489" s="1" t="s">
        <v>37</v>
      </c>
      <c r="O1489" s="1" t="s">
        <v>43</v>
      </c>
      <c r="P1489" s="1" t="s">
        <v>43</v>
      </c>
      <c r="Q1489" s="1" t="s">
        <v>43</v>
      </c>
      <c r="R1489" s="3">
        <v>0</v>
      </c>
      <c r="S1489" s="1" t="s">
        <v>44</v>
      </c>
      <c r="T1489" s="1" t="s">
        <v>45</v>
      </c>
      <c r="U1489" s="1" t="s">
        <v>1862</v>
      </c>
      <c r="V1489" s="1" t="s">
        <v>46</v>
      </c>
      <c r="W1489" s="1" t="s">
        <v>47</v>
      </c>
      <c r="X1489" s="1" t="s">
        <v>1864</v>
      </c>
      <c r="Y1489" s="1" t="s">
        <v>49</v>
      </c>
      <c r="Z1489" s="1" t="s">
        <v>50</v>
      </c>
      <c r="AA1489" s="1" t="s">
        <v>51</v>
      </c>
      <c r="AB1489" s="1" t="s">
        <v>1864</v>
      </c>
      <c r="AC1489" s="1" t="s">
        <v>37</v>
      </c>
    </row>
    <row r="1490" spans="1:29" hidden="1" x14ac:dyDescent="0.25">
      <c r="A1490" s="1" t="s">
        <v>33</v>
      </c>
      <c r="B1490" s="1" t="s">
        <v>34</v>
      </c>
      <c r="C1490" s="2">
        <v>45580</v>
      </c>
      <c r="D1490" s="1" t="s">
        <v>35</v>
      </c>
      <c r="E1490" s="1" t="s">
        <v>36</v>
      </c>
      <c r="F1490" s="1" t="s">
        <v>37</v>
      </c>
      <c r="G1490" s="1" t="s">
        <v>1866</v>
      </c>
      <c r="H1490" s="1" t="s">
        <v>1867</v>
      </c>
      <c r="I1490" s="3">
        <v>0</v>
      </c>
      <c r="J1490" s="3">
        <v>563334</v>
      </c>
      <c r="K1490" s="1" t="s">
        <v>40</v>
      </c>
      <c r="L1490" s="1" t="s">
        <v>150</v>
      </c>
      <c r="M1490" s="1" t="s">
        <v>151</v>
      </c>
      <c r="N1490" s="1" t="s">
        <v>37</v>
      </c>
      <c r="O1490" s="1" t="s">
        <v>43</v>
      </c>
      <c r="P1490" s="1" t="s">
        <v>43</v>
      </c>
      <c r="Q1490" s="1" t="s">
        <v>43</v>
      </c>
      <c r="R1490" s="3">
        <v>0</v>
      </c>
      <c r="S1490" s="1" t="s">
        <v>44</v>
      </c>
      <c r="T1490" s="1" t="s">
        <v>45</v>
      </c>
      <c r="U1490" s="1" t="s">
        <v>1866</v>
      </c>
      <c r="V1490" s="1" t="s">
        <v>46</v>
      </c>
      <c r="W1490" s="1" t="s">
        <v>47</v>
      </c>
      <c r="X1490" s="1" t="s">
        <v>1868</v>
      </c>
      <c r="Y1490" s="1" t="s">
        <v>49</v>
      </c>
      <c r="Z1490" s="1" t="s">
        <v>50</v>
      </c>
      <c r="AA1490" s="1" t="s">
        <v>51</v>
      </c>
      <c r="AB1490" s="1" t="s">
        <v>1868</v>
      </c>
      <c r="AC1490" s="1" t="s">
        <v>37</v>
      </c>
    </row>
    <row r="1491" spans="1:29" hidden="1" x14ac:dyDescent="0.25">
      <c r="A1491" s="1" t="s">
        <v>33</v>
      </c>
      <c r="B1491" s="1" t="s">
        <v>34</v>
      </c>
      <c r="C1491" s="2">
        <v>45583</v>
      </c>
      <c r="D1491" s="1" t="s">
        <v>35</v>
      </c>
      <c r="E1491" s="1" t="s">
        <v>36</v>
      </c>
      <c r="F1491" s="1" t="s">
        <v>37</v>
      </c>
      <c r="G1491" s="1" t="s">
        <v>1869</v>
      </c>
      <c r="H1491" s="1" t="s">
        <v>1870</v>
      </c>
      <c r="I1491" s="3">
        <v>0</v>
      </c>
      <c r="J1491" s="3">
        <v>43334</v>
      </c>
      <c r="K1491" s="1" t="s">
        <v>40</v>
      </c>
      <c r="L1491" s="1" t="s">
        <v>744</v>
      </c>
      <c r="M1491" s="1" t="s">
        <v>745</v>
      </c>
      <c r="N1491" s="1" t="s">
        <v>37</v>
      </c>
      <c r="O1491" s="1" t="s">
        <v>43</v>
      </c>
      <c r="P1491" s="1" t="s">
        <v>43</v>
      </c>
      <c r="Q1491" s="1" t="s">
        <v>43</v>
      </c>
      <c r="R1491" s="3">
        <v>0</v>
      </c>
      <c r="S1491" s="1" t="s">
        <v>44</v>
      </c>
      <c r="T1491" s="1" t="s">
        <v>45</v>
      </c>
      <c r="U1491" s="1" t="s">
        <v>1869</v>
      </c>
      <c r="V1491" s="1" t="s">
        <v>46</v>
      </c>
      <c r="W1491" s="1" t="s">
        <v>47</v>
      </c>
      <c r="X1491" s="1" t="s">
        <v>1871</v>
      </c>
      <c r="Y1491" s="1" t="s">
        <v>49</v>
      </c>
      <c r="Z1491" s="1" t="s">
        <v>50</v>
      </c>
      <c r="AA1491" s="1" t="s">
        <v>51</v>
      </c>
      <c r="AB1491" s="1" t="s">
        <v>1871</v>
      </c>
      <c r="AC1491" s="1" t="s">
        <v>37</v>
      </c>
    </row>
    <row r="1492" spans="1:29" hidden="1" x14ac:dyDescent="0.25">
      <c r="A1492" s="1" t="s">
        <v>33</v>
      </c>
      <c r="B1492" s="1" t="s">
        <v>34</v>
      </c>
      <c r="C1492" s="2">
        <v>45588</v>
      </c>
      <c r="D1492" s="1" t="s">
        <v>35</v>
      </c>
      <c r="E1492" s="1" t="s">
        <v>36</v>
      </c>
      <c r="F1492" s="1" t="s">
        <v>37</v>
      </c>
      <c r="G1492" s="1" t="s">
        <v>1872</v>
      </c>
      <c r="H1492" s="1" t="s">
        <v>1873</v>
      </c>
      <c r="I1492" s="3">
        <v>0</v>
      </c>
      <c r="J1492" s="3">
        <v>6326667</v>
      </c>
      <c r="K1492" s="1" t="s">
        <v>40</v>
      </c>
      <c r="L1492" s="1" t="s">
        <v>77</v>
      </c>
      <c r="M1492" s="1" t="s">
        <v>78</v>
      </c>
      <c r="N1492" s="1" t="s">
        <v>37</v>
      </c>
      <c r="O1492" s="1" t="s">
        <v>43</v>
      </c>
      <c r="P1492" s="1" t="s">
        <v>43</v>
      </c>
      <c r="Q1492" s="1" t="s">
        <v>43</v>
      </c>
      <c r="R1492" s="3">
        <v>0</v>
      </c>
      <c r="S1492" s="1" t="s">
        <v>44</v>
      </c>
      <c r="T1492" s="1" t="s">
        <v>45</v>
      </c>
      <c r="U1492" s="1" t="s">
        <v>1872</v>
      </c>
      <c r="V1492" s="1" t="s">
        <v>46</v>
      </c>
      <c r="W1492" s="1" t="s">
        <v>47</v>
      </c>
      <c r="X1492" s="1" t="s">
        <v>1874</v>
      </c>
      <c r="Y1492" s="1" t="s">
        <v>49</v>
      </c>
      <c r="Z1492" s="1" t="s">
        <v>50</v>
      </c>
      <c r="AA1492" s="1" t="s">
        <v>51</v>
      </c>
      <c r="AB1492" s="1" t="s">
        <v>1874</v>
      </c>
      <c r="AC1492" s="1" t="s">
        <v>37</v>
      </c>
    </row>
    <row r="1493" spans="1:29" hidden="1" x14ac:dyDescent="0.25">
      <c r="A1493" s="1" t="s">
        <v>33</v>
      </c>
      <c r="B1493" s="1" t="s">
        <v>34</v>
      </c>
      <c r="C1493" s="2">
        <v>45596</v>
      </c>
      <c r="D1493" s="1" t="s">
        <v>238</v>
      </c>
      <c r="E1493" s="1" t="s">
        <v>239</v>
      </c>
      <c r="F1493" s="1" t="s">
        <v>37</v>
      </c>
      <c r="G1493" s="1" t="s">
        <v>1875</v>
      </c>
      <c r="H1493" s="1" t="s">
        <v>1876</v>
      </c>
      <c r="I1493" s="3">
        <v>0</v>
      </c>
      <c r="J1493" s="3">
        <v>393640</v>
      </c>
      <c r="K1493" s="1" t="s">
        <v>40</v>
      </c>
      <c r="L1493" s="1" t="s">
        <v>794</v>
      </c>
      <c r="M1493" s="1" t="s">
        <v>795</v>
      </c>
      <c r="N1493" s="1" t="s">
        <v>37</v>
      </c>
      <c r="O1493" s="1" t="s">
        <v>43</v>
      </c>
      <c r="P1493" s="1" t="s">
        <v>43</v>
      </c>
      <c r="Q1493" s="1" t="s">
        <v>43</v>
      </c>
      <c r="R1493" s="3">
        <v>0</v>
      </c>
      <c r="S1493" s="1" t="s">
        <v>44</v>
      </c>
      <c r="T1493" s="1" t="s">
        <v>45</v>
      </c>
      <c r="U1493" s="1" t="s">
        <v>1875</v>
      </c>
      <c r="V1493" s="1" t="s">
        <v>46</v>
      </c>
      <c r="W1493" s="1" t="s">
        <v>81</v>
      </c>
      <c r="X1493" s="1" t="s">
        <v>1877</v>
      </c>
      <c r="Y1493" s="1" t="s">
        <v>245</v>
      </c>
      <c r="Z1493" s="1" t="s">
        <v>84</v>
      </c>
      <c r="AA1493" s="1" t="s">
        <v>51</v>
      </c>
      <c r="AB1493" s="1" t="s">
        <v>1877</v>
      </c>
      <c r="AC1493" s="1" t="s">
        <v>37</v>
      </c>
    </row>
    <row r="1494" spans="1:29" hidden="1" x14ac:dyDescent="0.25">
      <c r="A1494" s="1" t="s">
        <v>33</v>
      </c>
      <c r="B1494" s="1" t="s">
        <v>34</v>
      </c>
      <c r="C1494" s="2">
        <v>45596</v>
      </c>
      <c r="D1494" s="1" t="s">
        <v>238</v>
      </c>
      <c r="E1494" s="1" t="s">
        <v>239</v>
      </c>
      <c r="F1494" s="1" t="s">
        <v>37</v>
      </c>
      <c r="G1494" s="1" t="s">
        <v>1875</v>
      </c>
      <c r="H1494" s="1" t="s">
        <v>1878</v>
      </c>
      <c r="J1494" s="3">
        <v>0</v>
      </c>
      <c r="K1494" s="1" t="s">
        <v>40</v>
      </c>
      <c r="L1494" s="1" t="s">
        <v>214</v>
      </c>
      <c r="M1494" s="1" t="s">
        <v>215</v>
      </c>
      <c r="N1494" s="1" t="s">
        <v>37</v>
      </c>
      <c r="O1494" s="1" t="s">
        <v>43</v>
      </c>
      <c r="P1494" s="1" t="s">
        <v>43</v>
      </c>
      <c r="Q1494" s="1" t="s">
        <v>43</v>
      </c>
      <c r="R1494" s="3">
        <v>0</v>
      </c>
      <c r="S1494" s="1" t="s">
        <v>44</v>
      </c>
      <c r="T1494" s="1" t="s">
        <v>45</v>
      </c>
      <c r="U1494" s="1" t="s">
        <v>1875</v>
      </c>
      <c r="V1494" s="1" t="s">
        <v>46</v>
      </c>
      <c r="W1494" s="1" t="s">
        <v>81</v>
      </c>
      <c r="X1494" s="1" t="s">
        <v>1877</v>
      </c>
      <c r="Y1494" s="1" t="s">
        <v>245</v>
      </c>
      <c r="Z1494" s="1" t="s">
        <v>84</v>
      </c>
      <c r="AA1494" s="1" t="s">
        <v>51</v>
      </c>
      <c r="AB1494" s="1" t="s">
        <v>1877</v>
      </c>
      <c r="AC1494" s="1" t="s">
        <v>37</v>
      </c>
    </row>
    <row r="1495" spans="1:29" hidden="1" x14ac:dyDescent="0.25">
      <c r="A1495" s="1" t="s">
        <v>33</v>
      </c>
      <c r="B1495" s="1" t="s">
        <v>34</v>
      </c>
      <c r="C1495" s="2">
        <v>45596</v>
      </c>
      <c r="D1495" s="1" t="s">
        <v>238</v>
      </c>
      <c r="E1495" s="1" t="s">
        <v>239</v>
      </c>
      <c r="F1495" s="1" t="s">
        <v>37</v>
      </c>
      <c r="G1495" s="1" t="s">
        <v>1875</v>
      </c>
      <c r="H1495" s="1" t="s">
        <v>1879</v>
      </c>
      <c r="I1495" s="3">
        <v>0</v>
      </c>
      <c r="J1495" s="3">
        <v>1213334</v>
      </c>
      <c r="K1495" s="1" t="s">
        <v>40</v>
      </c>
      <c r="L1495" s="1" t="s">
        <v>669</v>
      </c>
      <c r="M1495" s="1" t="s">
        <v>670</v>
      </c>
      <c r="N1495" s="1" t="s">
        <v>37</v>
      </c>
      <c r="O1495" s="1" t="s">
        <v>43</v>
      </c>
      <c r="P1495" s="1" t="s">
        <v>43</v>
      </c>
      <c r="Q1495" s="1" t="s">
        <v>43</v>
      </c>
      <c r="R1495" s="3">
        <v>0</v>
      </c>
      <c r="S1495" s="1" t="s">
        <v>44</v>
      </c>
      <c r="T1495" s="1" t="s">
        <v>45</v>
      </c>
      <c r="U1495" s="1" t="s">
        <v>1875</v>
      </c>
      <c r="V1495" s="1" t="s">
        <v>46</v>
      </c>
      <c r="W1495" s="1" t="s">
        <v>81</v>
      </c>
      <c r="X1495" s="1" t="s">
        <v>1877</v>
      </c>
      <c r="Y1495" s="1" t="s">
        <v>245</v>
      </c>
      <c r="Z1495" s="1" t="s">
        <v>84</v>
      </c>
      <c r="AA1495" s="1" t="s">
        <v>51</v>
      </c>
      <c r="AB1495" s="1" t="s">
        <v>1877</v>
      </c>
      <c r="AC1495" s="1" t="s">
        <v>37</v>
      </c>
    </row>
    <row r="1496" spans="1:29" hidden="1" x14ac:dyDescent="0.25">
      <c r="A1496" s="1" t="s">
        <v>33</v>
      </c>
      <c r="B1496" s="1" t="s">
        <v>34</v>
      </c>
      <c r="C1496" s="2">
        <v>45596</v>
      </c>
      <c r="D1496" s="1" t="s">
        <v>238</v>
      </c>
      <c r="E1496" s="1" t="s">
        <v>239</v>
      </c>
      <c r="F1496" s="1" t="s">
        <v>37</v>
      </c>
      <c r="G1496" s="1" t="s">
        <v>1875</v>
      </c>
      <c r="H1496" s="1" t="s">
        <v>1878</v>
      </c>
      <c r="J1496" s="3">
        <v>0</v>
      </c>
      <c r="K1496" s="1" t="s">
        <v>40</v>
      </c>
      <c r="L1496" s="1" t="s">
        <v>214</v>
      </c>
      <c r="M1496" s="1" t="s">
        <v>215</v>
      </c>
      <c r="N1496" s="1" t="s">
        <v>37</v>
      </c>
      <c r="O1496" s="1" t="s">
        <v>43</v>
      </c>
      <c r="P1496" s="1" t="s">
        <v>43</v>
      </c>
      <c r="Q1496" s="1" t="s">
        <v>43</v>
      </c>
      <c r="R1496" s="3">
        <v>0</v>
      </c>
      <c r="S1496" s="1" t="s">
        <v>44</v>
      </c>
      <c r="T1496" s="1" t="s">
        <v>45</v>
      </c>
      <c r="U1496" s="1" t="s">
        <v>1875</v>
      </c>
      <c r="V1496" s="1" t="s">
        <v>46</v>
      </c>
      <c r="W1496" s="1" t="s">
        <v>81</v>
      </c>
      <c r="X1496" s="1" t="s">
        <v>1877</v>
      </c>
      <c r="Y1496" s="1" t="s">
        <v>245</v>
      </c>
      <c r="Z1496" s="1" t="s">
        <v>84</v>
      </c>
      <c r="AA1496" s="1" t="s">
        <v>51</v>
      </c>
      <c r="AB1496" s="1" t="s">
        <v>1877</v>
      </c>
      <c r="AC1496" s="1" t="s">
        <v>37</v>
      </c>
    </row>
    <row r="1497" spans="1:29" hidden="1" x14ac:dyDescent="0.25">
      <c r="A1497" s="1" t="s">
        <v>33</v>
      </c>
      <c r="B1497" s="1" t="s">
        <v>34</v>
      </c>
      <c r="C1497" s="2">
        <v>45596</v>
      </c>
      <c r="D1497" s="1" t="s">
        <v>238</v>
      </c>
      <c r="E1497" s="1" t="s">
        <v>239</v>
      </c>
      <c r="F1497" s="1" t="s">
        <v>37</v>
      </c>
      <c r="G1497" s="1" t="s">
        <v>1875</v>
      </c>
      <c r="H1497" s="1" t="s">
        <v>1880</v>
      </c>
      <c r="I1497" s="3">
        <v>0</v>
      </c>
      <c r="J1497" s="3">
        <v>130002</v>
      </c>
      <c r="K1497" s="1" t="s">
        <v>40</v>
      </c>
      <c r="L1497" s="1" t="s">
        <v>1622</v>
      </c>
      <c r="M1497" s="1" t="s">
        <v>746</v>
      </c>
      <c r="N1497" s="1" t="s">
        <v>37</v>
      </c>
      <c r="O1497" s="1" t="s">
        <v>43</v>
      </c>
      <c r="P1497" s="1" t="s">
        <v>43</v>
      </c>
      <c r="Q1497" s="1" t="s">
        <v>43</v>
      </c>
      <c r="R1497" s="3">
        <v>0</v>
      </c>
      <c r="S1497" s="1" t="s">
        <v>44</v>
      </c>
      <c r="T1497" s="1" t="s">
        <v>45</v>
      </c>
      <c r="U1497" s="1" t="s">
        <v>1875</v>
      </c>
      <c r="V1497" s="1" t="s">
        <v>46</v>
      </c>
      <c r="W1497" s="1" t="s">
        <v>81</v>
      </c>
      <c r="X1497" s="1" t="s">
        <v>1877</v>
      </c>
      <c r="Y1497" s="1" t="s">
        <v>245</v>
      </c>
      <c r="Z1497" s="1" t="s">
        <v>84</v>
      </c>
      <c r="AA1497" s="1" t="s">
        <v>51</v>
      </c>
      <c r="AB1497" s="1" t="s">
        <v>1877</v>
      </c>
      <c r="AC1497" s="1" t="s">
        <v>37</v>
      </c>
    </row>
    <row r="1498" spans="1:29" hidden="1" x14ac:dyDescent="0.25">
      <c r="A1498" s="1" t="s">
        <v>33</v>
      </c>
      <c r="B1498" s="1" t="s">
        <v>34</v>
      </c>
      <c r="C1498" s="2">
        <v>45596</v>
      </c>
      <c r="D1498" s="1" t="s">
        <v>238</v>
      </c>
      <c r="E1498" s="1" t="s">
        <v>239</v>
      </c>
      <c r="F1498" s="1" t="s">
        <v>37</v>
      </c>
      <c r="G1498" s="1" t="s">
        <v>1875</v>
      </c>
      <c r="H1498" s="1" t="s">
        <v>1878</v>
      </c>
      <c r="J1498" s="3">
        <v>0</v>
      </c>
      <c r="K1498" s="1" t="s">
        <v>40</v>
      </c>
      <c r="L1498" s="1" t="s">
        <v>214</v>
      </c>
      <c r="M1498" s="1" t="s">
        <v>215</v>
      </c>
      <c r="N1498" s="1" t="s">
        <v>37</v>
      </c>
      <c r="O1498" s="1" t="s">
        <v>43</v>
      </c>
      <c r="P1498" s="1" t="s">
        <v>43</v>
      </c>
      <c r="Q1498" s="1" t="s">
        <v>43</v>
      </c>
      <c r="R1498" s="3">
        <v>0</v>
      </c>
      <c r="S1498" s="1" t="s">
        <v>44</v>
      </c>
      <c r="T1498" s="1" t="s">
        <v>45</v>
      </c>
      <c r="U1498" s="1" t="s">
        <v>1875</v>
      </c>
      <c r="V1498" s="1" t="s">
        <v>46</v>
      </c>
      <c r="W1498" s="1" t="s">
        <v>81</v>
      </c>
      <c r="X1498" s="1" t="s">
        <v>1877</v>
      </c>
      <c r="Y1498" s="1" t="s">
        <v>245</v>
      </c>
      <c r="Z1498" s="1" t="s">
        <v>84</v>
      </c>
      <c r="AA1498" s="1" t="s">
        <v>51</v>
      </c>
      <c r="AB1498" s="1" t="s">
        <v>1877</v>
      </c>
      <c r="AC1498" s="1" t="s">
        <v>37</v>
      </c>
    </row>
    <row r="1499" spans="1:29" hidden="1" x14ac:dyDescent="0.25">
      <c r="A1499" s="1" t="s">
        <v>33</v>
      </c>
      <c r="B1499" s="1" t="s">
        <v>34</v>
      </c>
      <c r="C1499" s="2">
        <v>45596</v>
      </c>
      <c r="D1499" s="1" t="s">
        <v>238</v>
      </c>
      <c r="E1499" s="1" t="s">
        <v>239</v>
      </c>
      <c r="F1499" s="1" t="s">
        <v>37</v>
      </c>
      <c r="G1499" s="1" t="s">
        <v>1875</v>
      </c>
      <c r="H1499" s="1" t="s">
        <v>1881</v>
      </c>
      <c r="I1499" s="3">
        <v>0</v>
      </c>
      <c r="J1499" s="3">
        <v>771082</v>
      </c>
      <c r="K1499" s="1" t="s">
        <v>40</v>
      </c>
      <c r="L1499" s="1" t="s">
        <v>701</v>
      </c>
      <c r="M1499" s="1" t="s">
        <v>702</v>
      </c>
      <c r="N1499" s="1" t="s">
        <v>37</v>
      </c>
      <c r="O1499" s="1" t="s">
        <v>43</v>
      </c>
      <c r="P1499" s="1" t="s">
        <v>43</v>
      </c>
      <c r="Q1499" s="1" t="s">
        <v>43</v>
      </c>
      <c r="R1499" s="3">
        <v>0</v>
      </c>
      <c r="S1499" s="1" t="s">
        <v>44</v>
      </c>
      <c r="T1499" s="1" t="s">
        <v>45</v>
      </c>
      <c r="U1499" s="1" t="s">
        <v>1875</v>
      </c>
      <c r="V1499" s="1" t="s">
        <v>46</v>
      </c>
      <c r="W1499" s="1" t="s">
        <v>81</v>
      </c>
      <c r="X1499" s="1" t="s">
        <v>1877</v>
      </c>
      <c r="Y1499" s="1" t="s">
        <v>245</v>
      </c>
      <c r="Z1499" s="1" t="s">
        <v>84</v>
      </c>
      <c r="AA1499" s="1" t="s">
        <v>51</v>
      </c>
      <c r="AB1499" s="1" t="s">
        <v>1877</v>
      </c>
      <c r="AC1499" s="1" t="s">
        <v>37</v>
      </c>
    </row>
    <row r="1500" spans="1:29" hidden="1" x14ac:dyDescent="0.25">
      <c r="A1500" s="1" t="s">
        <v>33</v>
      </c>
      <c r="B1500" s="1" t="s">
        <v>34</v>
      </c>
      <c r="C1500" s="2">
        <v>45596</v>
      </c>
      <c r="D1500" s="1" t="s">
        <v>238</v>
      </c>
      <c r="E1500" s="1" t="s">
        <v>239</v>
      </c>
      <c r="F1500" s="1" t="s">
        <v>37</v>
      </c>
      <c r="G1500" s="1" t="s">
        <v>1875</v>
      </c>
      <c r="H1500" s="1" t="s">
        <v>1878</v>
      </c>
      <c r="J1500" s="3">
        <v>0</v>
      </c>
      <c r="K1500" s="1" t="s">
        <v>40</v>
      </c>
      <c r="L1500" s="1" t="s">
        <v>214</v>
      </c>
      <c r="M1500" s="1" t="s">
        <v>215</v>
      </c>
      <c r="N1500" s="1" t="s">
        <v>37</v>
      </c>
      <c r="O1500" s="1" t="s">
        <v>43</v>
      </c>
      <c r="P1500" s="1" t="s">
        <v>43</v>
      </c>
      <c r="Q1500" s="1" t="s">
        <v>43</v>
      </c>
      <c r="R1500" s="3">
        <v>0</v>
      </c>
      <c r="S1500" s="1" t="s">
        <v>44</v>
      </c>
      <c r="T1500" s="1" t="s">
        <v>45</v>
      </c>
      <c r="U1500" s="1" t="s">
        <v>1875</v>
      </c>
      <c r="V1500" s="1" t="s">
        <v>46</v>
      </c>
      <c r="W1500" s="1" t="s">
        <v>81</v>
      </c>
      <c r="X1500" s="1" t="s">
        <v>1877</v>
      </c>
      <c r="Y1500" s="1" t="s">
        <v>245</v>
      </c>
      <c r="Z1500" s="1" t="s">
        <v>84</v>
      </c>
      <c r="AA1500" s="1" t="s">
        <v>51</v>
      </c>
      <c r="AB1500" s="1" t="s">
        <v>1877</v>
      </c>
      <c r="AC1500" s="1" t="s">
        <v>37</v>
      </c>
    </row>
    <row r="1501" spans="1:29" hidden="1" x14ac:dyDescent="0.25">
      <c r="A1501" s="1" t="s">
        <v>33</v>
      </c>
      <c r="B1501" s="1" t="s">
        <v>34</v>
      </c>
      <c r="C1501" s="2">
        <v>45596</v>
      </c>
      <c r="D1501" s="1" t="s">
        <v>73</v>
      </c>
      <c r="E1501" s="1" t="s">
        <v>74</v>
      </c>
      <c r="F1501" s="1" t="s">
        <v>37</v>
      </c>
      <c r="G1501" s="1" t="s">
        <v>969</v>
      </c>
      <c r="H1501" s="1" t="s">
        <v>76</v>
      </c>
      <c r="I1501" s="3">
        <v>563334</v>
      </c>
      <c r="J1501" s="3">
        <v>0</v>
      </c>
      <c r="K1501" s="1" t="s">
        <v>40</v>
      </c>
      <c r="L1501" s="1" t="s">
        <v>250</v>
      </c>
      <c r="M1501" s="1" t="s">
        <v>251</v>
      </c>
      <c r="N1501" s="1" t="s">
        <v>79</v>
      </c>
      <c r="O1501" s="1" t="s">
        <v>80</v>
      </c>
      <c r="P1501" s="1" t="s">
        <v>43</v>
      </c>
      <c r="Q1501" s="1" t="s">
        <v>43</v>
      </c>
      <c r="R1501" s="3">
        <v>0</v>
      </c>
      <c r="S1501" s="1" t="s">
        <v>44</v>
      </c>
      <c r="T1501" s="1" t="s">
        <v>45</v>
      </c>
      <c r="U1501" s="1" t="s">
        <v>969</v>
      </c>
      <c r="V1501" s="1" t="s">
        <v>46</v>
      </c>
      <c r="W1501" s="1" t="s">
        <v>81</v>
      </c>
      <c r="X1501" s="1" t="s">
        <v>1882</v>
      </c>
      <c r="Y1501" s="1" t="s">
        <v>83</v>
      </c>
      <c r="Z1501" s="1" t="s">
        <v>84</v>
      </c>
      <c r="AA1501" s="1" t="s">
        <v>51</v>
      </c>
      <c r="AB1501" s="1" t="s">
        <v>1882</v>
      </c>
      <c r="AC1501" s="1" t="s">
        <v>37</v>
      </c>
    </row>
    <row r="1502" spans="1:29" hidden="1" x14ac:dyDescent="0.25">
      <c r="A1502" s="1" t="s">
        <v>33</v>
      </c>
      <c r="B1502" s="1" t="s">
        <v>34</v>
      </c>
      <c r="C1502" s="2">
        <v>45596</v>
      </c>
      <c r="D1502" s="1" t="s">
        <v>73</v>
      </c>
      <c r="E1502" s="1" t="s">
        <v>74</v>
      </c>
      <c r="F1502" s="1" t="s">
        <v>37</v>
      </c>
      <c r="G1502" s="1" t="s">
        <v>969</v>
      </c>
      <c r="H1502" s="1" t="s">
        <v>76</v>
      </c>
      <c r="I1502" s="3">
        <v>650000</v>
      </c>
      <c r="J1502" s="3">
        <v>0</v>
      </c>
      <c r="K1502" s="1" t="s">
        <v>40</v>
      </c>
      <c r="L1502" s="1" t="s">
        <v>117</v>
      </c>
      <c r="M1502" s="1" t="s">
        <v>118</v>
      </c>
      <c r="N1502" s="1" t="s">
        <v>79</v>
      </c>
      <c r="O1502" s="1" t="s">
        <v>80</v>
      </c>
      <c r="P1502" s="1" t="s">
        <v>43</v>
      </c>
      <c r="Q1502" s="1" t="s">
        <v>43</v>
      </c>
      <c r="R1502" s="3">
        <v>0</v>
      </c>
      <c r="S1502" s="1" t="s">
        <v>44</v>
      </c>
      <c r="T1502" s="1" t="s">
        <v>45</v>
      </c>
      <c r="U1502" s="1" t="s">
        <v>969</v>
      </c>
      <c r="V1502" s="1" t="s">
        <v>46</v>
      </c>
      <c r="W1502" s="1" t="s">
        <v>81</v>
      </c>
      <c r="X1502" s="1" t="s">
        <v>1882</v>
      </c>
      <c r="Y1502" s="1" t="s">
        <v>83</v>
      </c>
      <c r="Z1502" s="1" t="s">
        <v>84</v>
      </c>
      <c r="AA1502" s="1" t="s">
        <v>51</v>
      </c>
      <c r="AB1502" s="1" t="s">
        <v>1882</v>
      </c>
      <c r="AC1502" s="1" t="s">
        <v>37</v>
      </c>
    </row>
    <row r="1503" spans="1:29" hidden="1" x14ac:dyDescent="0.25">
      <c r="A1503" s="1" t="s">
        <v>33</v>
      </c>
      <c r="B1503" s="1" t="s">
        <v>34</v>
      </c>
      <c r="C1503" s="2">
        <v>45596</v>
      </c>
      <c r="D1503" s="1" t="s">
        <v>73</v>
      </c>
      <c r="E1503" s="1" t="s">
        <v>74</v>
      </c>
      <c r="F1503" s="1" t="s">
        <v>37</v>
      </c>
      <c r="G1503" s="1" t="s">
        <v>969</v>
      </c>
      <c r="H1503" s="1" t="s">
        <v>76</v>
      </c>
      <c r="I1503" s="3">
        <v>650000</v>
      </c>
      <c r="J1503" s="3">
        <v>0</v>
      </c>
      <c r="K1503" s="1" t="s">
        <v>40</v>
      </c>
      <c r="L1503" s="1" t="s">
        <v>113</v>
      </c>
      <c r="M1503" s="1" t="s">
        <v>114</v>
      </c>
      <c r="N1503" s="1" t="s">
        <v>79</v>
      </c>
      <c r="O1503" s="1" t="s">
        <v>80</v>
      </c>
      <c r="P1503" s="1" t="s">
        <v>43</v>
      </c>
      <c r="Q1503" s="1" t="s">
        <v>43</v>
      </c>
      <c r="R1503" s="3">
        <v>0</v>
      </c>
      <c r="S1503" s="1" t="s">
        <v>44</v>
      </c>
      <c r="T1503" s="1" t="s">
        <v>45</v>
      </c>
      <c r="U1503" s="1" t="s">
        <v>969</v>
      </c>
      <c r="V1503" s="1" t="s">
        <v>46</v>
      </c>
      <c r="W1503" s="1" t="s">
        <v>81</v>
      </c>
      <c r="X1503" s="1" t="s">
        <v>1882</v>
      </c>
      <c r="Y1503" s="1" t="s">
        <v>83</v>
      </c>
      <c r="Z1503" s="1" t="s">
        <v>84</v>
      </c>
      <c r="AA1503" s="1" t="s">
        <v>51</v>
      </c>
      <c r="AB1503" s="1" t="s">
        <v>1882</v>
      </c>
      <c r="AC1503" s="1" t="s">
        <v>37</v>
      </c>
    </row>
    <row r="1504" spans="1:29" hidden="1" x14ac:dyDescent="0.25">
      <c r="A1504" s="1" t="s">
        <v>33</v>
      </c>
      <c r="B1504" s="1" t="s">
        <v>34</v>
      </c>
      <c r="C1504" s="2">
        <v>45596</v>
      </c>
      <c r="D1504" s="1" t="s">
        <v>73</v>
      </c>
      <c r="E1504" s="1" t="s">
        <v>74</v>
      </c>
      <c r="F1504" s="1" t="s">
        <v>37</v>
      </c>
      <c r="G1504" s="1" t="s">
        <v>969</v>
      </c>
      <c r="H1504" s="1" t="s">
        <v>76</v>
      </c>
      <c r="I1504" s="3">
        <v>650000</v>
      </c>
      <c r="J1504" s="3">
        <v>0</v>
      </c>
      <c r="K1504" s="1" t="s">
        <v>40</v>
      </c>
      <c r="L1504" s="1" t="s">
        <v>125</v>
      </c>
      <c r="M1504" s="1" t="s">
        <v>126</v>
      </c>
      <c r="N1504" s="1" t="s">
        <v>79</v>
      </c>
      <c r="O1504" s="1" t="s">
        <v>80</v>
      </c>
      <c r="P1504" s="1" t="s">
        <v>43</v>
      </c>
      <c r="Q1504" s="1" t="s">
        <v>43</v>
      </c>
      <c r="R1504" s="3">
        <v>0</v>
      </c>
      <c r="S1504" s="1" t="s">
        <v>44</v>
      </c>
      <c r="T1504" s="1" t="s">
        <v>45</v>
      </c>
      <c r="U1504" s="1" t="s">
        <v>969</v>
      </c>
      <c r="V1504" s="1" t="s">
        <v>46</v>
      </c>
      <c r="W1504" s="1" t="s">
        <v>81</v>
      </c>
      <c r="X1504" s="1" t="s">
        <v>1882</v>
      </c>
      <c r="Y1504" s="1" t="s">
        <v>83</v>
      </c>
      <c r="Z1504" s="1" t="s">
        <v>84</v>
      </c>
      <c r="AA1504" s="1" t="s">
        <v>51</v>
      </c>
      <c r="AB1504" s="1" t="s">
        <v>1882</v>
      </c>
      <c r="AC1504" s="1" t="s">
        <v>37</v>
      </c>
    </row>
    <row r="1505" spans="1:29" hidden="1" x14ac:dyDescent="0.25">
      <c r="A1505" s="1" t="s">
        <v>33</v>
      </c>
      <c r="B1505" s="1" t="s">
        <v>34</v>
      </c>
      <c r="C1505" s="2">
        <v>45596</v>
      </c>
      <c r="D1505" s="1" t="s">
        <v>73</v>
      </c>
      <c r="E1505" s="1" t="s">
        <v>74</v>
      </c>
      <c r="F1505" s="1" t="s">
        <v>37</v>
      </c>
      <c r="G1505" s="1" t="s">
        <v>969</v>
      </c>
      <c r="H1505" s="1" t="s">
        <v>76</v>
      </c>
      <c r="I1505" s="3">
        <v>86667</v>
      </c>
      <c r="J1505" s="3">
        <v>0</v>
      </c>
      <c r="K1505" s="1" t="s">
        <v>40</v>
      </c>
      <c r="L1505" s="1" t="s">
        <v>115</v>
      </c>
      <c r="M1505" s="1" t="s">
        <v>116</v>
      </c>
      <c r="N1505" s="1" t="s">
        <v>79</v>
      </c>
      <c r="O1505" s="1" t="s">
        <v>80</v>
      </c>
      <c r="P1505" s="1" t="s">
        <v>43</v>
      </c>
      <c r="Q1505" s="1" t="s">
        <v>43</v>
      </c>
      <c r="R1505" s="3">
        <v>0</v>
      </c>
      <c r="S1505" s="1" t="s">
        <v>44</v>
      </c>
      <c r="T1505" s="1" t="s">
        <v>45</v>
      </c>
      <c r="U1505" s="1" t="s">
        <v>969</v>
      </c>
      <c r="V1505" s="1" t="s">
        <v>46</v>
      </c>
      <c r="W1505" s="1" t="s">
        <v>81</v>
      </c>
      <c r="X1505" s="1" t="s">
        <v>1882</v>
      </c>
      <c r="Y1505" s="1" t="s">
        <v>83</v>
      </c>
      <c r="Z1505" s="1" t="s">
        <v>84</v>
      </c>
      <c r="AA1505" s="1" t="s">
        <v>51</v>
      </c>
      <c r="AB1505" s="1" t="s">
        <v>1882</v>
      </c>
      <c r="AC1505" s="1" t="s">
        <v>37</v>
      </c>
    </row>
    <row r="1506" spans="1:29" hidden="1" x14ac:dyDescent="0.25">
      <c r="A1506" s="1" t="s">
        <v>33</v>
      </c>
      <c r="B1506" s="1" t="s">
        <v>34</v>
      </c>
      <c r="C1506" s="2">
        <v>45596</v>
      </c>
      <c r="D1506" s="1" t="s">
        <v>73</v>
      </c>
      <c r="E1506" s="1" t="s">
        <v>74</v>
      </c>
      <c r="F1506" s="1" t="s">
        <v>37</v>
      </c>
      <c r="G1506" s="1" t="s">
        <v>969</v>
      </c>
      <c r="H1506" s="1" t="s">
        <v>76</v>
      </c>
      <c r="I1506" s="3">
        <v>563334</v>
      </c>
      <c r="J1506" s="3">
        <v>0</v>
      </c>
      <c r="K1506" s="1" t="s">
        <v>40</v>
      </c>
      <c r="L1506" s="1" t="s">
        <v>567</v>
      </c>
      <c r="M1506" s="1" t="s">
        <v>568</v>
      </c>
      <c r="N1506" s="1" t="s">
        <v>79</v>
      </c>
      <c r="O1506" s="1" t="s">
        <v>80</v>
      </c>
      <c r="P1506" s="1" t="s">
        <v>43</v>
      </c>
      <c r="Q1506" s="1" t="s">
        <v>43</v>
      </c>
      <c r="R1506" s="3">
        <v>0</v>
      </c>
      <c r="S1506" s="1" t="s">
        <v>44</v>
      </c>
      <c r="T1506" s="1" t="s">
        <v>45</v>
      </c>
      <c r="U1506" s="1" t="s">
        <v>969</v>
      </c>
      <c r="V1506" s="1" t="s">
        <v>46</v>
      </c>
      <c r="W1506" s="1" t="s">
        <v>81</v>
      </c>
      <c r="X1506" s="1" t="s">
        <v>1882</v>
      </c>
      <c r="Y1506" s="1" t="s">
        <v>83</v>
      </c>
      <c r="Z1506" s="1" t="s">
        <v>84</v>
      </c>
      <c r="AA1506" s="1" t="s">
        <v>51</v>
      </c>
      <c r="AB1506" s="1" t="s">
        <v>1882</v>
      </c>
      <c r="AC1506" s="1" t="s">
        <v>37</v>
      </c>
    </row>
    <row r="1507" spans="1:29" hidden="1" x14ac:dyDescent="0.25">
      <c r="A1507" s="1" t="s">
        <v>33</v>
      </c>
      <c r="B1507" s="1" t="s">
        <v>34</v>
      </c>
      <c r="C1507" s="2">
        <v>45596</v>
      </c>
      <c r="D1507" s="1" t="s">
        <v>73</v>
      </c>
      <c r="E1507" s="1" t="s">
        <v>74</v>
      </c>
      <c r="F1507" s="1" t="s">
        <v>37</v>
      </c>
      <c r="G1507" s="1" t="s">
        <v>969</v>
      </c>
      <c r="H1507" s="1" t="s">
        <v>76</v>
      </c>
      <c r="I1507" s="3">
        <v>402423</v>
      </c>
      <c r="J1507" s="3">
        <v>0</v>
      </c>
      <c r="K1507" s="1" t="s">
        <v>40</v>
      </c>
      <c r="L1507" s="1" t="s">
        <v>121</v>
      </c>
      <c r="M1507" s="1" t="s">
        <v>122</v>
      </c>
      <c r="N1507" s="1" t="s">
        <v>79</v>
      </c>
      <c r="O1507" s="1" t="s">
        <v>80</v>
      </c>
      <c r="P1507" s="1" t="s">
        <v>43</v>
      </c>
      <c r="Q1507" s="1" t="s">
        <v>43</v>
      </c>
      <c r="R1507" s="3">
        <v>0</v>
      </c>
      <c r="S1507" s="1" t="s">
        <v>44</v>
      </c>
      <c r="T1507" s="1" t="s">
        <v>45</v>
      </c>
      <c r="U1507" s="1" t="s">
        <v>969</v>
      </c>
      <c r="V1507" s="1" t="s">
        <v>46</v>
      </c>
      <c r="W1507" s="1" t="s">
        <v>81</v>
      </c>
      <c r="X1507" s="1" t="s">
        <v>1882</v>
      </c>
      <c r="Y1507" s="1" t="s">
        <v>83</v>
      </c>
      <c r="Z1507" s="1" t="s">
        <v>84</v>
      </c>
      <c r="AA1507" s="1" t="s">
        <v>51</v>
      </c>
      <c r="AB1507" s="1" t="s">
        <v>1882</v>
      </c>
      <c r="AC1507" s="1" t="s">
        <v>37</v>
      </c>
    </row>
    <row r="1508" spans="1:29" hidden="1" x14ac:dyDescent="0.25">
      <c r="A1508" s="1" t="s">
        <v>33</v>
      </c>
      <c r="B1508" s="1" t="s">
        <v>34</v>
      </c>
      <c r="C1508" s="2">
        <v>45596</v>
      </c>
      <c r="D1508" s="1" t="s">
        <v>73</v>
      </c>
      <c r="E1508" s="1" t="s">
        <v>74</v>
      </c>
      <c r="F1508" s="1" t="s">
        <v>37</v>
      </c>
      <c r="G1508" s="1" t="s">
        <v>969</v>
      </c>
      <c r="H1508" s="1" t="s">
        <v>76</v>
      </c>
      <c r="I1508" s="3">
        <v>390000</v>
      </c>
      <c r="J1508" s="3">
        <v>0</v>
      </c>
      <c r="K1508" s="1" t="s">
        <v>40</v>
      </c>
      <c r="L1508" s="1" t="s">
        <v>704</v>
      </c>
      <c r="M1508" s="1" t="s">
        <v>705</v>
      </c>
      <c r="N1508" s="1" t="s">
        <v>79</v>
      </c>
      <c r="O1508" s="1" t="s">
        <v>80</v>
      </c>
      <c r="P1508" s="1" t="s">
        <v>43</v>
      </c>
      <c r="Q1508" s="1" t="s">
        <v>43</v>
      </c>
      <c r="R1508" s="3">
        <v>0</v>
      </c>
      <c r="S1508" s="1" t="s">
        <v>44</v>
      </c>
      <c r="T1508" s="1" t="s">
        <v>45</v>
      </c>
      <c r="U1508" s="1" t="s">
        <v>969</v>
      </c>
      <c r="V1508" s="1" t="s">
        <v>46</v>
      </c>
      <c r="W1508" s="1" t="s">
        <v>81</v>
      </c>
      <c r="X1508" s="1" t="s">
        <v>1882</v>
      </c>
      <c r="Y1508" s="1" t="s">
        <v>83</v>
      </c>
      <c r="Z1508" s="1" t="s">
        <v>84</v>
      </c>
      <c r="AA1508" s="1" t="s">
        <v>51</v>
      </c>
      <c r="AB1508" s="1" t="s">
        <v>1882</v>
      </c>
      <c r="AC1508" s="1" t="s">
        <v>37</v>
      </c>
    </row>
    <row r="1509" spans="1:29" hidden="1" x14ac:dyDescent="0.25">
      <c r="A1509" s="1" t="s">
        <v>33</v>
      </c>
      <c r="B1509" s="1" t="s">
        <v>34</v>
      </c>
      <c r="C1509" s="2">
        <v>45596</v>
      </c>
      <c r="D1509" s="1" t="s">
        <v>73</v>
      </c>
      <c r="E1509" s="1" t="s">
        <v>74</v>
      </c>
      <c r="F1509" s="1" t="s">
        <v>37</v>
      </c>
      <c r="G1509" s="1" t="s">
        <v>969</v>
      </c>
      <c r="H1509" s="1" t="s">
        <v>76</v>
      </c>
      <c r="I1509" s="3">
        <v>45938</v>
      </c>
      <c r="J1509" s="3">
        <v>0</v>
      </c>
      <c r="K1509" s="1" t="s">
        <v>40</v>
      </c>
      <c r="L1509" s="1" t="s">
        <v>95</v>
      </c>
      <c r="M1509" s="1" t="s">
        <v>96</v>
      </c>
      <c r="N1509" s="1" t="s">
        <v>79</v>
      </c>
      <c r="O1509" s="1" t="s">
        <v>80</v>
      </c>
      <c r="P1509" s="1" t="s">
        <v>43</v>
      </c>
      <c r="Q1509" s="1" t="s">
        <v>43</v>
      </c>
      <c r="R1509" s="3">
        <v>0</v>
      </c>
      <c r="S1509" s="1" t="s">
        <v>44</v>
      </c>
      <c r="T1509" s="1" t="s">
        <v>45</v>
      </c>
      <c r="U1509" s="1" t="s">
        <v>969</v>
      </c>
      <c r="V1509" s="1" t="s">
        <v>46</v>
      </c>
      <c r="W1509" s="1" t="s">
        <v>81</v>
      </c>
      <c r="X1509" s="1" t="s">
        <v>1882</v>
      </c>
      <c r="Y1509" s="1" t="s">
        <v>83</v>
      </c>
      <c r="Z1509" s="1" t="s">
        <v>84</v>
      </c>
      <c r="AA1509" s="1" t="s">
        <v>51</v>
      </c>
      <c r="AB1509" s="1" t="s">
        <v>1882</v>
      </c>
      <c r="AC1509" s="1" t="s">
        <v>37</v>
      </c>
    </row>
    <row r="1510" spans="1:29" hidden="1" x14ac:dyDescent="0.25">
      <c r="A1510" s="1" t="s">
        <v>33</v>
      </c>
      <c r="B1510" s="1" t="s">
        <v>34</v>
      </c>
      <c r="C1510" s="2">
        <v>45596</v>
      </c>
      <c r="D1510" s="1" t="s">
        <v>73</v>
      </c>
      <c r="E1510" s="1" t="s">
        <v>74</v>
      </c>
      <c r="F1510" s="1" t="s">
        <v>37</v>
      </c>
      <c r="G1510" s="1" t="s">
        <v>969</v>
      </c>
      <c r="H1510" s="1" t="s">
        <v>76</v>
      </c>
      <c r="I1510" s="3">
        <v>260000</v>
      </c>
      <c r="J1510" s="3">
        <v>0</v>
      </c>
      <c r="K1510" s="1" t="s">
        <v>40</v>
      </c>
      <c r="L1510" s="1" t="s">
        <v>133</v>
      </c>
      <c r="M1510" s="1" t="s">
        <v>134</v>
      </c>
      <c r="N1510" s="1" t="s">
        <v>79</v>
      </c>
      <c r="O1510" s="1" t="s">
        <v>80</v>
      </c>
      <c r="P1510" s="1" t="s">
        <v>43</v>
      </c>
      <c r="Q1510" s="1" t="s">
        <v>43</v>
      </c>
      <c r="R1510" s="3">
        <v>0</v>
      </c>
      <c r="S1510" s="1" t="s">
        <v>44</v>
      </c>
      <c r="T1510" s="1" t="s">
        <v>45</v>
      </c>
      <c r="U1510" s="1" t="s">
        <v>969</v>
      </c>
      <c r="V1510" s="1" t="s">
        <v>46</v>
      </c>
      <c r="W1510" s="1" t="s">
        <v>81</v>
      </c>
      <c r="X1510" s="1" t="s">
        <v>1882</v>
      </c>
      <c r="Y1510" s="1" t="s">
        <v>83</v>
      </c>
      <c r="Z1510" s="1" t="s">
        <v>84</v>
      </c>
      <c r="AA1510" s="1" t="s">
        <v>51</v>
      </c>
      <c r="AB1510" s="1" t="s">
        <v>1882</v>
      </c>
      <c r="AC1510" s="1" t="s">
        <v>37</v>
      </c>
    </row>
    <row r="1511" spans="1:29" hidden="1" x14ac:dyDescent="0.25">
      <c r="A1511" s="1" t="s">
        <v>33</v>
      </c>
      <c r="B1511" s="1" t="s">
        <v>34</v>
      </c>
      <c r="C1511" s="2">
        <v>45596</v>
      </c>
      <c r="D1511" s="1" t="s">
        <v>73</v>
      </c>
      <c r="E1511" s="1" t="s">
        <v>74</v>
      </c>
      <c r="F1511" s="1" t="s">
        <v>37</v>
      </c>
      <c r="G1511" s="1" t="s">
        <v>969</v>
      </c>
      <c r="H1511" s="1" t="s">
        <v>76</v>
      </c>
      <c r="I1511" s="3">
        <v>776349</v>
      </c>
      <c r="J1511" s="3">
        <v>0</v>
      </c>
      <c r="K1511" s="1" t="s">
        <v>40</v>
      </c>
      <c r="L1511" s="1" t="s">
        <v>537</v>
      </c>
      <c r="M1511" s="1" t="s">
        <v>538</v>
      </c>
      <c r="N1511" s="1" t="s">
        <v>79</v>
      </c>
      <c r="O1511" s="1" t="s">
        <v>80</v>
      </c>
      <c r="P1511" s="1" t="s">
        <v>43</v>
      </c>
      <c r="Q1511" s="1" t="s">
        <v>43</v>
      </c>
      <c r="R1511" s="3">
        <v>0</v>
      </c>
      <c r="S1511" s="1" t="s">
        <v>44</v>
      </c>
      <c r="T1511" s="1" t="s">
        <v>45</v>
      </c>
      <c r="U1511" s="1" t="s">
        <v>969</v>
      </c>
      <c r="V1511" s="1" t="s">
        <v>46</v>
      </c>
      <c r="W1511" s="1" t="s">
        <v>81</v>
      </c>
      <c r="X1511" s="1" t="s">
        <v>1882</v>
      </c>
      <c r="Y1511" s="1" t="s">
        <v>83</v>
      </c>
      <c r="Z1511" s="1" t="s">
        <v>84</v>
      </c>
      <c r="AA1511" s="1" t="s">
        <v>51</v>
      </c>
      <c r="AB1511" s="1" t="s">
        <v>1882</v>
      </c>
      <c r="AC1511" s="1" t="s">
        <v>37</v>
      </c>
    </row>
    <row r="1512" spans="1:29" hidden="1" x14ac:dyDescent="0.25">
      <c r="A1512" s="1" t="s">
        <v>33</v>
      </c>
      <c r="B1512" s="1" t="s">
        <v>34</v>
      </c>
      <c r="C1512" s="2">
        <v>45596</v>
      </c>
      <c r="D1512" s="1" t="s">
        <v>73</v>
      </c>
      <c r="E1512" s="1" t="s">
        <v>74</v>
      </c>
      <c r="F1512" s="1" t="s">
        <v>37</v>
      </c>
      <c r="G1512" s="1" t="s">
        <v>969</v>
      </c>
      <c r="H1512" s="1" t="s">
        <v>76</v>
      </c>
      <c r="I1512" s="3">
        <v>130000</v>
      </c>
      <c r="J1512" s="3">
        <v>0</v>
      </c>
      <c r="K1512" s="1" t="s">
        <v>40</v>
      </c>
      <c r="L1512" s="1" t="s">
        <v>299</v>
      </c>
      <c r="M1512" s="1" t="s">
        <v>300</v>
      </c>
      <c r="N1512" s="1" t="s">
        <v>79</v>
      </c>
      <c r="O1512" s="1" t="s">
        <v>80</v>
      </c>
      <c r="P1512" s="1" t="s">
        <v>43</v>
      </c>
      <c r="Q1512" s="1" t="s">
        <v>43</v>
      </c>
      <c r="R1512" s="3">
        <v>0</v>
      </c>
      <c r="S1512" s="1" t="s">
        <v>44</v>
      </c>
      <c r="T1512" s="1" t="s">
        <v>45</v>
      </c>
      <c r="U1512" s="1" t="s">
        <v>969</v>
      </c>
      <c r="V1512" s="1" t="s">
        <v>46</v>
      </c>
      <c r="W1512" s="1" t="s">
        <v>81</v>
      </c>
      <c r="X1512" s="1" t="s">
        <v>1882</v>
      </c>
      <c r="Y1512" s="1" t="s">
        <v>83</v>
      </c>
      <c r="Z1512" s="1" t="s">
        <v>84</v>
      </c>
      <c r="AA1512" s="1" t="s">
        <v>51</v>
      </c>
      <c r="AB1512" s="1" t="s">
        <v>1882</v>
      </c>
      <c r="AC1512" s="1" t="s">
        <v>37</v>
      </c>
    </row>
    <row r="1513" spans="1:29" hidden="1" x14ac:dyDescent="0.25">
      <c r="A1513" s="1" t="s">
        <v>33</v>
      </c>
      <c r="B1513" s="1" t="s">
        <v>34</v>
      </c>
      <c r="C1513" s="2">
        <v>45596</v>
      </c>
      <c r="D1513" s="1" t="s">
        <v>73</v>
      </c>
      <c r="E1513" s="1" t="s">
        <v>74</v>
      </c>
      <c r="F1513" s="1" t="s">
        <v>37</v>
      </c>
      <c r="G1513" s="1" t="s">
        <v>969</v>
      </c>
      <c r="H1513" s="1" t="s">
        <v>76</v>
      </c>
      <c r="I1513" s="3">
        <v>46681</v>
      </c>
      <c r="J1513" s="3">
        <v>0</v>
      </c>
      <c r="K1513" s="1" t="s">
        <v>40</v>
      </c>
      <c r="L1513" s="1" t="s">
        <v>625</v>
      </c>
      <c r="M1513" s="1" t="s">
        <v>626</v>
      </c>
      <c r="N1513" s="1" t="s">
        <v>79</v>
      </c>
      <c r="O1513" s="1" t="s">
        <v>80</v>
      </c>
      <c r="P1513" s="1" t="s">
        <v>43</v>
      </c>
      <c r="Q1513" s="1" t="s">
        <v>43</v>
      </c>
      <c r="R1513" s="3">
        <v>0</v>
      </c>
      <c r="S1513" s="1" t="s">
        <v>44</v>
      </c>
      <c r="T1513" s="1" t="s">
        <v>45</v>
      </c>
      <c r="U1513" s="1" t="s">
        <v>969</v>
      </c>
      <c r="V1513" s="1" t="s">
        <v>46</v>
      </c>
      <c r="W1513" s="1" t="s">
        <v>81</v>
      </c>
      <c r="X1513" s="1" t="s">
        <v>1882</v>
      </c>
      <c r="Y1513" s="1" t="s">
        <v>83</v>
      </c>
      <c r="Z1513" s="1" t="s">
        <v>84</v>
      </c>
      <c r="AA1513" s="1" t="s">
        <v>51</v>
      </c>
      <c r="AB1513" s="1" t="s">
        <v>1882</v>
      </c>
      <c r="AC1513" s="1" t="s">
        <v>37</v>
      </c>
    </row>
    <row r="1514" spans="1:29" hidden="1" x14ac:dyDescent="0.25">
      <c r="A1514" s="1" t="s">
        <v>33</v>
      </c>
      <c r="B1514" s="1" t="s">
        <v>34</v>
      </c>
      <c r="C1514" s="2">
        <v>45596</v>
      </c>
      <c r="D1514" s="1" t="s">
        <v>73</v>
      </c>
      <c r="E1514" s="1" t="s">
        <v>74</v>
      </c>
      <c r="F1514" s="1" t="s">
        <v>37</v>
      </c>
      <c r="G1514" s="1" t="s">
        <v>969</v>
      </c>
      <c r="H1514" s="1" t="s">
        <v>76</v>
      </c>
      <c r="I1514" s="3">
        <v>650000</v>
      </c>
      <c r="J1514" s="3">
        <v>0</v>
      </c>
      <c r="K1514" s="1" t="s">
        <v>40</v>
      </c>
      <c r="L1514" s="1" t="s">
        <v>125</v>
      </c>
      <c r="M1514" s="1" t="s">
        <v>126</v>
      </c>
      <c r="N1514" s="1" t="s">
        <v>79</v>
      </c>
      <c r="O1514" s="1" t="s">
        <v>80</v>
      </c>
      <c r="P1514" s="1" t="s">
        <v>43</v>
      </c>
      <c r="Q1514" s="1" t="s">
        <v>43</v>
      </c>
      <c r="R1514" s="3">
        <v>0</v>
      </c>
      <c r="S1514" s="1" t="s">
        <v>44</v>
      </c>
      <c r="T1514" s="1" t="s">
        <v>45</v>
      </c>
      <c r="U1514" s="1" t="s">
        <v>969</v>
      </c>
      <c r="V1514" s="1" t="s">
        <v>46</v>
      </c>
      <c r="W1514" s="1" t="s">
        <v>81</v>
      </c>
      <c r="X1514" s="1" t="s">
        <v>1882</v>
      </c>
      <c r="Y1514" s="1" t="s">
        <v>83</v>
      </c>
      <c r="Z1514" s="1" t="s">
        <v>84</v>
      </c>
      <c r="AA1514" s="1" t="s">
        <v>51</v>
      </c>
      <c r="AB1514" s="1" t="s">
        <v>1882</v>
      </c>
      <c r="AC1514" s="1" t="s">
        <v>37</v>
      </c>
    </row>
    <row r="1515" spans="1:29" hidden="1" x14ac:dyDescent="0.25">
      <c r="A1515" s="1" t="s">
        <v>33</v>
      </c>
      <c r="B1515" s="1" t="s">
        <v>34</v>
      </c>
      <c r="C1515" s="2">
        <v>45596</v>
      </c>
      <c r="D1515" s="1" t="s">
        <v>73</v>
      </c>
      <c r="E1515" s="1" t="s">
        <v>74</v>
      </c>
      <c r="F1515" s="1" t="s">
        <v>37</v>
      </c>
      <c r="G1515" s="1" t="s">
        <v>969</v>
      </c>
      <c r="H1515" s="1" t="s">
        <v>76</v>
      </c>
      <c r="I1515" s="3">
        <v>693334</v>
      </c>
      <c r="J1515" s="3">
        <v>0</v>
      </c>
      <c r="K1515" s="1" t="s">
        <v>40</v>
      </c>
      <c r="L1515" s="1" t="s">
        <v>119</v>
      </c>
      <c r="M1515" s="1" t="s">
        <v>120</v>
      </c>
      <c r="N1515" s="1" t="s">
        <v>79</v>
      </c>
      <c r="O1515" s="1" t="s">
        <v>80</v>
      </c>
      <c r="P1515" s="1" t="s">
        <v>43</v>
      </c>
      <c r="Q1515" s="1" t="s">
        <v>43</v>
      </c>
      <c r="R1515" s="3">
        <v>0</v>
      </c>
      <c r="S1515" s="1" t="s">
        <v>44</v>
      </c>
      <c r="T1515" s="1" t="s">
        <v>45</v>
      </c>
      <c r="U1515" s="1" t="s">
        <v>969</v>
      </c>
      <c r="V1515" s="1" t="s">
        <v>46</v>
      </c>
      <c r="W1515" s="1" t="s">
        <v>81</v>
      </c>
      <c r="X1515" s="1" t="s">
        <v>1882</v>
      </c>
      <c r="Y1515" s="1" t="s">
        <v>83</v>
      </c>
      <c r="Z1515" s="1" t="s">
        <v>84</v>
      </c>
      <c r="AA1515" s="1" t="s">
        <v>51</v>
      </c>
      <c r="AB1515" s="1" t="s">
        <v>1882</v>
      </c>
      <c r="AC1515" s="1" t="s">
        <v>37</v>
      </c>
    </row>
    <row r="1516" spans="1:29" hidden="1" x14ac:dyDescent="0.25">
      <c r="A1516" s="1" t="s">
        <v>33</v>
      </c>
      <c r="B1516" s="1" t="s">
        <v>34</v>
      </c>
      <c r="C1516" s="2">
        <v>45596</v>
      </c>
      <c r="D1516" s="1" t="s">
        <v>73</v>
      </c>
      <c r="E1516" s="1" t="s">
        <v>74</v>
      </c>
      <c r="F1516" s="1" t="s">
        <v>37</v>
      </c>
      <c r="G1516" s="1" t="s">
        <v>969</v>
      </c>
      <c r="H1516" s="1" t="s">
        <v>76</v>
      </c>
      <c r="I1516" s="3">
        <v>693334</v>
      </c>
      <c r="J1516" s="3">
        <v>0</v>
      </c>
      <c r="K1516" s="1" t="s">
        <v>40</v>
      </c>
      <c r="L1516" s="1" t="s">
        <v>567</v>
      </c>
      <c r="M1516" s="1" t="s">
        <v>568</v>
      </c>
      <c r="N1516" s="1" t="s">
        <v>79</v>
      </c>
      <c r="O1516" s="1" t="s">
        <v>80</v>
      </c>
      <c r="P1516" s="1" t="s">
        <v>43</v>
      </c>
      <c r="Q1516" s="1" t="s">
        <v>43</v>
      </c>
      <c r="R1516" s="3">
        <v>0</v>
      </c>
      <c r="S1516" s="1" t="s">
        <v>44</v>
      </c>
      <c r="T1516" s="1" t="s">
        <v>45</v>
      </c>
      <c r="U1516" s="1" t="s">
        <v>969</v>
      </c>
      <c r="V1516" s="1" t="s">
        <v>46</v>
      </c>
      <c r="W1516" s="1" t="s">
        <v>81</v>
      </c>
      <c r="X1516" s="1" t="s">
        <v>1882</v>
      </c>
      <c r="Y1516" s="1" t="s">
        <v>83</v>
      </c>
      <c r="Z1516" s="1" t="s">
        <v>84</v>
      </c>
      <c r="AA1516" s="1" t="s">
        <v>51</v>
      </c>
      <c r="AB1516" s="1" t="s">
        <v>1882</v>
      </c>
      <c r="AC1516" s="1" t="s">
        <v>37</v>
      </c>
    </row>
    <row r="1517" spans="1:29" hidden="1" x14ac:dyDescent="0.25">
      <c r="A1517" s="1" t="s">
        <v>33</v>
      </c>
      <c r="B1517" s="1" t="s">
        <v>34</v>
      </c>
      <c r="C1517" s="2">
        <v>45596</v>
      </c>
      <c r="D1517" s="1" t="s">
        <v>73</v>
      </c>
      <c r="E1517" s="1" t="s">
        <v>74</v>
      </c>
      <c r="F1517" s="1" t="s">
        <v>37</v>
      </c>
      <c r="G1517" s="1" t="s">
        <v>969</v>
      </c>
      <c r="H1517" s="1" t="s">
        <v>76</v>
      </c>
      <c r="I1517" s="3">
        <v>650000</v>
      </c>
      <c r="J1517" s="3">
        <v>0</v>
      </c>
      <c r="K1517" s="1" t="s">
        <v>40</v>
      </c>
      <c r="L1517" s="1" t="s">
        <v>250</v>
      </c>
      <c r="M1517" s="1" t="s">
        <v>251</v>
      </c>
      <c r="N1517" s="1" t="s">
        <v>79</v>
      </c>
      <c r="O1517" s="1" t="s">
        <v>80</v>
      </c>
      <c r="P1517" s="1" t="s">
        <v>43</v>
      </c>
      <c r="Q1517" s="1" t="s">
        <v>43</v>
      </c>
      <c r="R1517" s="3">
        <v>0</v>
      </c>
      <c r="S1517" s="1" t="s">
        <v>44</v>
      </c>
      <c r="T1517" s="1" t="s">
        <v>45</v>
      </c>
      <c r="U1517" s="1" t="s">
        <v>969</v>
      </c>
      <c r="V1517" s="1" t="s">
        <v>46</v>
      </c>
      <c r="W1517" s="1" t="s">
        <v>81</v>
      </c>
      <c r="X1517" s="1" t="s">
        <v>1882</v>
      </c>
      <c r="Y1517" s="1" t="s">
        <v>83</v>
      </c>
      <c r="Z1517" s="1" t="s">
        <v>84</v>
      </c>
      <c r="AA1517" s="1" t="s">
        <v>51</v>
      </c>
      <c r="AB1517" s="1" t="s">
        <v>1882</v>
      </c>
      <c r="AC1517" s="1" t="s">
        <v>37</v>
      </c>
    </row>
    <row r="1518" spans="1:29" hidden="1" x14ac:dyDescent="0.25">
      <c r="A1518" s="1" t="s">
        <v>33</v>
      </c>
      <c r="B1518" s="1" t="s">
        <v>34</v>
      </c>
      <c r="C1518" s="2">
        <v>45596</v>
      </c>
      <c r="D1518" s="1" t="s">
        <v>73</v>
      </c>
      <c r="E1518" s="1" t="s">
        <v>74</v>
      </c>
      <c r="F1518" s="1" t="s">
        <v>37</v>
      </c>
      <c r="G1518" s="1" t="s">
        <v>969</v>
      </c>
      <c r="H1518" s="1" t="s">
        <v>76</v>
      </c>
      <c r="I1518" s="3">
        <v>43334</v>
      </c>
      <c r="J1518" s="3">
        <v>0</v>
      </c>
      <c r="K1518" s="1" t="s">
        <v>40</v>
      </c>
      <c r="L1518" s="1" t="s">
        <v>152</v>
      </c>
      <c r="M1518" s="1" t="s">
        <v>153</v>
      </c>
      <c r="N1518" s="1" t="s">
        <v>79</v>
      </c>
      <c r="O1518" s="1" t="s">
        <v>80</v>
      </c>
      <c r="P1518" s="1" t="s">
        <v>43</v>
      </c>
      <c r="Q1518" s="1" t="s">
        <v>43</v>
      </c>
      <c r="R1518" s="3">
        <v>0</v>
      </c>
      <c r="S1518" s="1" t="s">
        <v>44</v>
      </c>
      <c r="T1518" s="1" t="s">
        <v>45</v>
      </c>
      <c r="U1518" s="1" t="s">
        <v>969</v>
      </c>
      <c r="V1518" s="1" t="s">
        <v>46</v>
      </c>
      <c r="W1518" s="1" t="s">
        <v>81</v>
      </c>
      <c r="X1518" s="1" t="s">
        <v>1882</v>
      </c>
      <c r="Y1518" s="1" t="s">
        <v>83</v>
      </c>
      <c r="Z1518" s="1" t="s">
        <v>84</v>
      </c>
      <c r="AA1518" s="1" t="s">
        <v>51</v>
      </c>
      <c r="AB1518" s="1" t="s">
        <v>1882</v>
      </c>
      <c r="AC1518" s="1" t="s">
        <v>37</v>
      </c>
    </row>
    <row r="1519" spans="1:29" hidden="1" x14ac:dyDescent="0.25">
      <c r="A1519" s="1" t="s">
        <v>33</v>
      </c>
      <c r="B1519" s="1" t="s">
        <v>34</v>
      </c>
      <c r="C1519" s="2">
        <v>45596</v>
      </c>
      <c r="D1519" s="1" t="s">
        <v>73</v>
      </c>
      <c r="E1519" s="1" t="s">
        <v>74</v>
      </c>
      <c r="F1519" s="1" t="s">
        <v>37</v>
      </c>
      <c r="G1519" s="1" t="s">
        <v>969</v>
      </c>
      <c r="H1519" s="1" t="s">
        <v>76</v>
      </c>
      <c r="I1519" s="3">
        <v>43689</v>
      </c>
      <c r="J1519" s="3">
        <v>0</v>
      </c>
      <c r="K1519" s="1" t="s">
        <v>40</v>
      </c>
      <c r="L1519" s="1" t="s">
        <v>301</v>
      </c>
      <c r="M1519" s="1" t="s">
        <v>302</v>
      </c>
      <c r="N1519" s="1" t="s">
        <v>79</v>
      </c>
      <c r="O1519" s="1" t="s">
        <v>80</v>
      </c>
      <c r="P1519" s="1" t="s">
        <v>43</v>
      </c>
      <c r="Q1519" s="1" t="s">
        <v>43</v>
      </c>
      <c r="R1519" s="3">
        <v>0</v>
      </c>
      <c r="S1519" s="1" t="s">
        <v>44</v>
      </c>
      <c r="T1519" s="1" t="s">
        <v>45</v>
      </c>
      <c r="U1519" s="1" t="s">
        <v>969</v>
      </c>
      <c r="V1519" s="1" t="s">
        <v>46</v>
      </c>
      <c r="W1519" s="1" t="s">
        <v>81</v>
      </c>
      <c r="X1519" s="1" t="s">
        <v>1882</v>
      </c>
      <c r="Y1519" s="1" t="s">
        <v>83</v>
      </c>
      <c r="Z1519" s="1" t="s">
        <v>84</v>
      </c>
      <c r="AA1519" s="1" t="s">
        <v>51</v>
      </c>
      <c r="AB1519" s="1" t="s">
        <v>1882</v>
      </c>
      <c r="AC1519" s="1" t="s">
        <v>37</v>
      </c>
    </row>
    <row r="1520" spans="1:29" hidden="1" x14ac:dyDescent="0.25">
      <c r="A1520" s="1" t="s">
        <v>33</v>
      </c>
      <c r="B1520" s="1" t="s">
        <v>34</v>
      </c>
      <c r="C1520" s="2">
        <v>45596</v>
      </c>
      <c r="D1520" s="1" t="s">
        <v>73</v>
      </c>
      <c r="E1520" s="1" t="s">
        <v>74</v>
      </c>
      <c r="F1520" s="1" t="s">
        <v>37</v>
      </c>
      <c r="G1520" s="1" t="s">
        <v>969</v>
      </c>
      <c r="H1520" s="1" t="s">
        <v>76</v>
      </c>
      <c r="I1520" s="3">
        <v>650000</v>
      </c>
      <c r="J1520" s="3">
        <v>0</v>
      </c>
      <c r="K1520" s="1" t="s">
        <v>40</v>
      </c>
      <c r="L1520" s="1" t="s">
        <v>117</v>
      </c>
      <c r="M1520" s="1" t="s">
        <v>118</v>
      </c>
      <c r="N1520" s="1" t="s">
        <v>79</v>
      </c>
      <c r="O1520" s="1" t="s">
        <v>80</v>
      </c>
      <c r="P1520" s="1" t="s">
        <v>43</v>
      </c>
      <c r="Q1520" s="1" t="s">
        <v>43</v>
      </c>
      <c r="R1520" s="3">
        <v>0</v>
      </c>
      <c r="S1520" s="1" t="s">
        <v>44</v>
      </c>
      <c r="T1520" s="1" t="s">
        <v>45</v>
      </c>
      <c r="U1520" s="1" t="s">
        <v>969</v>
      </c>
      <c r="V1520" s="1" t="s">
        <v>46</v>
      </c>
      <c r="W1520" s="1" t="s">
        <v>81</v>
      </c>
      <c r="X1520" s="1" t="s">
        <v>1882</v>
      </c>
      <c r="Y1520" s="1" t="s">
        <v>83</v>
      </c>
      <c r="Z1520" s="1" t="s">
        <v>84</v>
      </c>
      <c r="AA1520" s="1" t="s">
        <v>51</v>
      </c>
      <c r="AB1520" s="1" t="s">
        <v>1882</v>
      </c>
      <c r="AC1520" s="1" t="s">
        <v>37</v>
      </c>
    </row>
    <row r="1521" spans="1:29" hidden="1" x14ac:dyDescent="0.25">
      <c r="A1521" s="1" t="s">
        <v>33</v>
      </c>
      <c r="B1521" s="1" t="s">
        <v>34</v>
      </c>
      <c r="C1521" s="2">
        <v>45596</v>
      </c>
      <c r="D1521" s="1" t="s">
        <v>73</v>
      </c>
      <c r="E1521" s="1" t="s">
        <v>74</v>
      </c>
      <c r="F1521" s="1" t="s">
        <v>37</v>
      </c>
      <c r="G1521" s="1" t="s">
        <v>969</v>
      </c>
      <c r="H1521" s="1" t="s">
        <v>76</v>
      </c>
      <c r="I1521" s="3">
        <v>86667</v>
      </c>
      <c r="J1521" s="3">
        <v>0</v>
      </c>
      <c r="K1521" s="1" t="s">
        <v>40</v>
      </c>
      <c r="L1521" s="1" t="s">
        <v>150</v>
      </c>
      <c r="M1521" s="1" t="s">
        <v>151</v>
      </c>
      <c r="N1521" s="1" t="s">
        <v>79</v>
      </c>
      <c r="O1521" s="1" t="s">
        <v>80</v>
      </c>
      <c r="P1521" s="1" t="s">
        <v>43</v>
      </c>
      <c r="Q1521" s="1" t="s">
        <v>43</v>
      </c>
      <c r="R1521" s="3">
        <v>0</v>
      </c>
      <c r="S1521" s="1" t="s">
        <v>44</v>
      </c>
      <c r="T1521" s="1" t="s">
        <v>45</v>
      </c>
      <c r="U1521" s="1" t="s">
        <v>969</v>
      </c>
      <c r="V1521" s="1" t="s">
        <v>46</v>
      </c>
      <c r="W1521" s="1" t="s">
        <v>81</v>
      </c>
      <c r="X1521" s="1" t="s">
        <v>1882</v>
      </c>
      <c r="Y1521" s="1" t="s">
        <v>83</v>
      </c>
      <c r="Z1521" s="1" t="s">
        <v>84</v>
      </c>
      <c r="AA1521" s="1" t="s">
        <v>51</v>
      </c>
      <c r="AB1521" s="1" t="s">
        <v>1882</v>
      </c>
      <c r="AC1521" s="1" t="s">
        <v>37</v>
      </c>
    </row>
    <row r="1522" spans="1:29" hidden="1" x14ac:dyDescent="0.25">
      <c r="A1522" s="1" t="s">
        <v>33</v>
      </c>
      <c r="B1522" s="1" t="s">
        <v>34</v>
      </c>
      <c r="C1522" s="2">
        <v>45596</v>
      </c>
      <c r="D1522" s="1" t="s">
        <v>73</v>
      </c>
      <c r="E1522" s="1" t="s">
        <v>74</v>
      </c>
      <c r="F1522" s="1" t="s">
        <v>37</v>
      </c>
      <c r="G1522" s="1" t="s">
        <v>969</v>
      </c>
      <c r="H1522" s="1" t="s">
        <v>76</v>
      </c>
      <c r="I1522" s="3">
        <v>693334</v>
      </c>
      <c r="J1522" s="3">
        <v>0</v>
      </c>
      <c r="K1522" s="1" t="s">
        <v>40</v>
      </c>
      <c r="L1522" s="1" t="s">
        <v>704</v>
      </c>
      <c r="M1522" s="1" t="s">
        <v>705</v>
      </c>
      <c r="N1522" s="1" t="s">
        <v>79</v>
      </c>
      <c r="O1522" s="1" t="s">
        <v>80</v>
      </c>
      <c r="P1522" s="1" t="s">
        <v>43</v>
      </c>
      <c r="Q1522" s="1" t="s">
        <v>43</v>
      </c>
      <c r="R1522" s="3">
        <v>0</v>
      </c>
      <c r="S1522" s="1" t="s">
        <v>44</v>
      </c>
      <c r="T1522" s="1" t="s">
        <v>45</v>
      </c>
      <c r="U1522" s="1" t="s">
        <v>969</v>
      </c>
      <c r="V1522" s="1" t="s">
        <v>46</v>
      </c>
      <c r="W1522" s="1" t="s">
        <v>81</v>
      </c>
      <c r="X1522" s="1" t="s">
        <v>1882</v>
      </c>
      <c r="Y1522" s="1" t="s">
        <v>83</v>
      </c>
      <c r="Z1522" s="1" t="s">
        <v>84</v>
      </c>
      <c r="AA1522" s="1" t="s">
        <v>51</v>
      </c>
      <c r="AB1522" s="1" t="s">
        <v>1882</v>
      </c>
      <c r="AC1522" s="1" t="s">
        <v>37</v>
      </c>
    </row>
    <row r="1523" spans="1:29" hidden="1" x14ac:dyDescent="0.25">
      <c r="A1523" s="1" t="s">
        <v>33</v>
      </c>
      <c r="B1523" s="1" t="s">
        <v>34</v>
      </c>
      <c r="C1523" s="2">
        <v>45596</v>
      </c>
      <c r="D1523" s="1" t="s">
        <v>73</v>
      </c>
      <c r="E1523" s="1" t="s">
        <v>74</v>
      </c>
      <c r="F1523" s="1" t="s">
        <v>37</v>
      </c>
      <c r="G1523" s="1" t="s">
        <v>969</v>
      </c>
      <c r="H1523" s="1" t="s">
        <v>76</v>
      </c>
      <c r="I1523" s="3">
        <v>86667</v>
      </c>
      <c r="J1523" s="3">
        <v>0</v>
      </c>
      <c r="K1523" s="1" t="s">
        <v>40</v>
      </c>
      <c r="L1523" s="1" t="s">
        <v>133</v>
      </c>
      <c r="M1523" s="1" t="s">
        <v>134</v>
      </c>
      <c r="N1523" s="1" t="s">
        <v>79</v>
      </c>
      <c r="O1523" s="1" t="s">
        <v>80</v>
      </c>
      <c r="P1523" s="1" t="s">
        <v>43</v>
      </c>
      <c r="Q1523" s="1" t="s">
        <v>43</v>
      </c>
      <c r="R1523" s="3">
        <v>0</v>
      </c>
      <c r="S1523" s="1" t="s">
        <v>44</v>
      </c>
      <c r="T1523" s="1" t="s">
        <v>45</v>
      </c>
      <c r="U1523" s="1" t="s">
        <v>969</v>
      </c>
      <c r="V1523" s="1" t="s">
        <v>46</v>
      </c>
      <c r="W1523" s="1" t="s">
        <v>81</v>
      </c>
      <c r="X1523" s="1" t="s">
        <v>1882</v>
      </c>
      <c r="Y1523" s="1" t="s">
        <v>83</v>
      </c>
      <c r="Z1523" s="1" t="s">
        <v>84</v>
      </c>
      <c r="AA1523" s="1" t="s">
        <v>51</v>
      </c>
      <c r="AB1523" s="1" t="s">
        <v>1882</v>
      </c>
      <c r="AC1523" s="1" t="s">
        <v>37</v>
      </c>
    </row>
    <row r="1524" spans="1:29" hidden="1" x14ac:dyDescent="0.25">
      <c r="A1524" s="1" t="s">
        <v>33</v>
      </c>
      <c r="B1524" s="1" t="s">
        <v>34</v>
      </c>
      <c r="C1524" s="2">
        <v>45596</v>
      </c>
      <c r="D1524" s="1" t="s">
        <v>73</v>
      </c>
      <c r="E1524" s="1" t="s">
        <v>74</v>
      </c>
      <c r="F1524" s="1" t="s">
        <v>37</v>
      </c>
      <c r="G1524" s="1" t="s">
        <v>969</v>
      </c>
      <c r="H1524" s="1" t="s">
        <v>76</v>
      </c>
      <c r="I1524" s="3">
        <v>43334</v>
      </c>
      <c r="J1524" s="3">
        <v>0</v>
      </c>
      <c r="K1524" s="1" t="s">
        <v>40</v>
      </c>
      <c r="L1524" s="1" t="s">
        <v>669</v>
      </c>
      <c r="M1524" s="1" t="s">
        <v>670</v>
      </c>
      <c r="N1524" s="1" t="s">
        <v>79</v>
      </c>
      <c r="O1524" s="1" t="s">
        <v>80</v>
      </c>
      <c r="P1524" s="1" t="s">
        <v>43</v>
      </c>
      <c r="Q1524" s="1" t="s">
        <v>43</v>
      </c>
      <c r="R1524" s="3">
        <v>0</v>
      </c>
      <c r="S1524" s="1" t="s">
        <v>44</v>
      </c>
      <c r="T1524" s="1" t="s">
        <v>45</v>
      </c>
      <c r="U1524" s="1" t="s">
        <v>969</v>
      </c>
      <c r="V1524" s="1" t="s">
        <v>46</v>
      </c>
      <c r="W1524" s="1" t="s">
        <v>81</v>
      </c>
      <c r="X1524" s="1" t="s">
        <v>1882</v>
      </c>
      <c r="Y1524" s="1" t="s">
        <v>83</v>
      </c>
      <c r="Z1524" s="1" t="s">
        <v>84</v>
      </c>
      <c r="AA1524" s="1" t="s">
        <v>51</v>
      </c>
      <c r="AB1524" s="1" t="s">
        <v>1882</v>
      </c>
      <c r="AC1524" s="1" t="s">
        <v>37</v>
      </c>
    </row>
    <row r="1525" spans="1:29" hidden="1" x14ac:dyDescent="0.25">
      <c r="A1525" s="1" t="s">
        <v>33</v>
      </c>
      <c r="B1525" s="1" t="s">
        <v>34</v>
      </c>
      <c r="C1525" s="2">
        <v>45596</v>
      </c>
      <c r="D1525" s="1" t="s">
        <v>73</v>
      </c>
      <c r="E1525" s="1" t="s">
        <v>74</v>
      </c>
      <c r="F1525" s="1" t="s">
        <v>37</v>
      </c>
      <c r="G1525" s="1" t="s">
        <v>969</v>
      </c>
      <c r="H1525" s="1" t="s">
        <v>76</v>
      </c>
      <c r="I1525" s="3">
        <v>517566</v>
      </c>
      <c r="J1525" s="3">
        <v>0</v>
      </c>
      <c r="K1525" s="1" t="s">
        <v>40</v>
      </c>
      <c r="L1525" s="1" t="s">
        <v>537</v>
      </c>
      <c r="M1525" s="1" t="s">
        <v>538</v>
      </c>
      <c r="N1525" s="1" t="s">
        <v>79</v>
      </c>
      <c r="O1525" s="1" t="s">
        <v>80</v>
      </c>
      <c r="P1525" s="1" t="s">
        <v>43</v>
      </c>
      <c r="Q1525" s="1" t="s">
        <v>43</v>
      </c>
      <c r="R1525" s="3">
        <v>0</v>
      </c>
      <c r="S1525" s="1" t="s">
        <v>44</v>
      </c>
      <c r="T1525" s="1" t="s">
        <v>45</v>
      </c>
      <c r="U1525" s="1" t="s">
        <v>969</v>
      </c>
      <c r="V1525" s="1" t="s">
        <v>46</v>
      </c>
      <c r="W1525" s="1" t="s">
        <v>81</v>
      </c>
      <c r="X1525" s="1" t="s">
        <v>1882</v>
      </c>
      <c r="Y1525" s="1" t="s">
        <v>83</v>
      </c>
      <c r="Z1525" s="1" t="s">
        <v>84</v>
      </c>
      <c r="AA1525" s="1" t="s">
        <v>51</v>
      </c>
      <c r="AB1525" s="1" t="s">
        <v>1882</v>
      </c>
      <c r="AC1525" s="1" t="s">
        <v>37</v>
      </c>
    </row>
    <row r="1526" spans="1:29" hidden="1" x14ac:dyDescent="0.25">
      <c r="A1526" s="1" t="s">
        <v>33</v>
      </c>
      <c r="B1526" s="1" t="s">
        <v>34</v>
      </c>
      <c r="C1526" s="2">
        <v>45596</v>
      </c>
      <c r="D1526" s="1" t="s">
        <v>73</v>
      </c>
      <c r="E1526" s="1" t="s">
        <v>74</v>
      </c>
      <c r="F1526" s="1" t="s">
        <v>37</v>
      </c>
      <c r="G1526" s="1" t="s">
        <v>969</v>
      </c>
      <c r="H1526" s="1" t="s">
        <v>76</v>
      </c>
      <c r="I1526" s="3">
        <v>787784</v>
      </c>
      <c r="J1526" s="3">
        <v>0</v>
      </c>
      <c r="K1526" s="1" t="s">
        <v>40</v>
      </c>
      <c r="L1526" s="1" t="s">
        <v>105</v>
      </c>
      <c r="M1526" s="1" t="s">
        <v>106</v>
      </c>
      <c r="N1526" s="1" t="s">
        <v>79</v>
      </c>
      <c r="O1526" s="1" t="s">
        <v>80</v>
      </c>
      <c r="P1526" s="1" t="s">
        <v>43</v>
      </c>
      <c r="Q1526" s="1" t="s">
        <v>43</v>
      </c>
      <c r="R1526" s="3">
        <v>0</v>
      </c>
      <c r="S1526" s="1" t="s">
        <v>44</v>
      </c>
      <c r="T1526" s="1" t="s">
        <v>45</v>
      </c>
      <c r="U1526" s="1" t="s">
        <v>969</v>
      </c>
      <c r="V1526" s="1" t="s">
        <v>46</v>
      </c>
      <c r="W1526" s="1" t="s">
        <v>81</v>
      </c>
      <c r="X1526" s="1" t="s">
        <v>1883</v>
      </c>
      <c r="Y1526" s="1" t="s">
        <v>83</v>
      </c>
      <c r="Z1526" s="1" t="s">
        <v>84</v>
      </c>
      <c r="AA1526" s="1" t="s">
        <v>51</v>
      </c>
      <c r="AB1526" s="1" t="s">
        <v>1883</v>
      </c>
      <c r="AC1526" s="1" t="s">
        <v>37</v>
      </c>
    </row>
    <row r="1527" spans="1:29" hidden="1" x14ac:dyDescent="0.25">
      <c r="A1527" s="1" t="s">
        <v>33</v>
      </c>
      <c r="B1527" s="1" t="s">
        <v>34</v>
      </c>
      <c r="C1527" s="2">
        <v>45596</v>
      </c>
      <c r="D1527" s="1" t="s">
        <v>73</v>
      </c>
      <c r="E1527" s="1" t="s">
        <v>74</v>
      </c>
      <c r="F1527" s="1" t="s">
        <v>37</v>
      </c>
      <c r="G1527" s="1" t="s">
        <v>969</v>
      </c>
      <c r="H1527" s="1" t="s">
        <v>76</v>
      </c>
      <c r="I1527" s="3">
        <v>655189</v>
      </c>
      <c r="J1527" s="3">
        <v>0</v>
      </c>
      <c r="K1527" s="1" t="s">
        <v>40</v>
      </c>
      <c r="L1527" s="1" t="s">
        <v>105</v>
      </c>
      <c r="M1527" s="1" t="s">
        <v>106</v>
      </c>
      <c r="N1527" s="1" t="s">
        <v>79</v>
      </c>
      <c r="O1527" s="1" t="s">
        <v>80</v>
      </c>
      <c r="P1527" s="1" t="s">
        <v>43</v>
      </c>
      <c r="Q1527" s="1" t="s">
        <v>43</v>
      </c>
      <c r="R1527" s="3">
        <v>0</v>
      </c>
      <c r="S1527" s="1" t="s">
        <v>44</v>
      </c>
      <c r="T1527" s="1" t="s">
        <v>45</v>
      </c>
      <c r="U1527" s="1" t="s">
        <v>969</v>
      </c>
      <c r="V1527" s="1" t="s">
        <v>46</v>
      </c>
      <c r="W1527" s="1" t="s">
        <v>81</v>
      </c>
      <c r="X1527" s="1" t="s">
        <v>1883</v>
      </c>
      <c r="Y1527" s="1" t="s">
        <v>83</v>
      </c>
      <c r="Z1527" s="1" t="s">
        <v>84</v>
      </c>
      <c r="AA1527" s="1" t="s">
        <v>51</v>
      </c>
      <c r="AB1527" s="1" t="s">
        <v>1883</v>
      </c>
      <c r="AC1527" s="1" t="s">
        <v>37</v>
      </c>
    </row>
    <row r="1528" spans="1:29" hidden="1" x14ac:dyDescent="0.25">
      <c r="A1528" s="1" t="s">
        <v>33</v>
      </c>
      <c r="B1528" s="1" t="s">
        <v>34</v>
      </c>
      <c r="C1528" s="2">
        <v>45596</v>
      </c>
      <c r="D1528" s="1" t="s">
        <v>73</v>
      </c>
      <c r="E1528" s="1" t="s">
        <v>74</v>
      </c>
      <c r="F1528" s="1" t="s">
        <v>37</v>
      </c>
      <c r="G1528" s="1" t="s">
        <v>969</v>
      </c>
      <c r="H1528" s="1" t="s">
        <v>76</v>
      </c>
      <c r="I1528" s="3">
        <v>650000</v>
      </c>
      <c r="J1528" s="3">
        <v>0</v>
      </c>
      <c r="K1528" s="1" t="s">
        <v>40</v>
      </c>
      <c r="L1528" s="1" t="s">
        <v>113</v>
      </c>
      <c r="M1528" s="1" t="s">
        <v>114</v>
      </c>
      <c r="N1528" s="1" t="s">
        <v>79</v>
      </c>
      <c r="O1528" s="1" t="s">
        <v>80</v>
      </c>
      <c r="P1528" s="1" t="s">
        <v>43</v>
      </c>
      <c r="Q1528" s="1" t="s">
        <v>43</v>
      </c>
      <c r="R1528" s="3">
        <v>0</v>
      </c>
      <c r="S1528" s="1" t="s">
        <v>44</v>
      </c>
      <c r="T1528" s="1" t="s">
        <v>45</v>
      </c>
      <c r="U1528" s="1" t="s">
        <v>969</v>
      </c>
      <c r="V1528" s="1" t="s">
        <v>46</v>
      </c>
      <c r="W1528" s="1" t="s">
        <v>81</v>
      </c>
      <c r="X1528" s="1" t="s">
        <v>1883</v>
      </c>
      <c r="Y1528" s="1" t="s">
        <v>83</v>
      </c>
      <c r="Z1528" s="1" t="s">
        <v>84</v>
      </c>
      <c r="AA1528" s="1" t="s">
        <v>51</v>
      </c>
      <c r="AB1528" s="1" t="s">
        <v>1883</v>
      </c>
      <c r="AC1528" s="1" t="s">
        <v>37</v>
      </c>
    </row>
    <row r="1529" spans="1:29" hidden="1" x14ac:dyDescent="0.25">
      <c r="A1529" s="1" t="s">
        <v>33</v>
      </c>
      <c r="B1529" s="1" t="s">
        <v>34</v>
      </c>
      <c r="C1529" s="2">
        <v>45596</v>
      </c>
      <c r="D1529" s="1" t="s">
        <v>73</v>
      </c>
      <c r="E1529" s="1" t="s">
        <v>74</v>
      </c>
      <c r="F1529" s="1" t="s">
        <v>37</v>
      </c>
      <c r="G1529" s="1" t="s">
        <v>969</v>
      </c>
      <c r="H1529" s="1" t="s">
        <v>76</v>
      </c>
      <c r="I1529" s="3">
        <v>767046</v>
      </c>
      <c r="J1529" s="3">
        <v>0</v>
      </c>
      <c r="K1529" s="1" t="s">
        <v>40</v>
      </c>
      <c r="L1529" s="1" t="s">
        <v>1522</v>
      </c>
      <c r="M1529" s="1" t="s">
        <v>658</v>
      </c>
      <c r="N1529" s="1" t="s">
        <v>79</v>
      </c>
      <c r="O1529" s="1" t="s">
        <v>80</v>
      </c>
      <c r="P1529" s="1" t="s">
        <v>43</v>
      </c>
      <c r="Q1529" s="1" t="s">
        <v>43</v>
      </c>
      <c r="R1529" s="3">
        <v>0</v>
      </c>
      <c r="S1529" s="1" t="s">
        <v>44</v>
      </c>
      <c r="T1529" s="1" t="s">
        <v>45</v>
      </c>
      <c r="U1529" s="1" t="s">
        <v>969</v>
      </c>
      <c r="V1529" s="1" t="s">
        <v>46</v>
      </c>
      <c r="W1529" s="1" t="s">
        <v>81</v>
      </c>
      <c r="X1529" s="1" t="s">
        <v>1883</v>
      </c>
      <c r="Y1529" s="1" t="s">
        <v>83</v>
      </c>
      <c r="Z1529" s="1" t="s">
        <v>84</v>
      </c>
      <c r="AA1529" s="1" t="s">
        <v>51</v>
      </c>
      <c r="AB1529" s="1" t="s">
        <v>1883</v>
      </c>
      <c r="AC1529" s="1" t="s">
        <v>37</v>
      </c>
    </row>
    <row r="1530" spans="1:29" hidden="1" x14ac:dyDescent="0.25">
      <c r="A1530" s="1" t="s">
        <v>33</v>
      </c>
      <c r="B1530" s="1" t="s">
        <v>34</v>
      </c>
      <c r="C1530" s="2">
        <v>45601</v>
      </c>
      <c r="D1530" s="1" t="s">
        <v>35</v>
      </c>
      <c r="E1530" s="1" t="s">
        <v>36</v>
      </c>
      <c r="F1530" s="1" t="s">
        <v>37</v>
      </c>
      <c r="G1530" s="1" t="s">
        <v>1884</v>
      </c>
      <c r="H1530" s="1" t="s">
        <v>1885</v>
      </c>
      <c r="I1530" s="3">
        <v>0</v>
      </c>
      <c r="J1530" s="54"/>
      <c r="K1530" s="1" t="s">
        <v>40</v>
      </c>
      <c r="L1530" s="1" t="s">
        <v>62</v>
      </c>
      <c r="M1530" s="1" t="s">
        <v>63</v>
      </c>
      <c r="N1530" s="1" t="s">
        <v>37</v>
      </c>
      <c r="O1530" s="1" t="s">
        <v>43</v>
      </c>
      <c r="P1530" s="1" t="s">
        <v>43</v>
      </c>
      <c r="Q1530" s="1" t="s">
        <v>43</v>
      </c>
      <c r="R1530" s="3">
        <v>0</v>
      </c>
      <c r="S1530" s="1" t="s">
        <v>44</v>
      </c>
      <c r="T1530" s="1" t="s">
        <v>45</v>
      </c>
      <c r="U1530" s="1" t="s">
        <v>1884</v>
      </c>
      <c r="V1530" s="1" t="s">
        <v>46</v>
      </c>
      <c r="W1530" s="1" t="s">
        <v>47</v>
      </c>
      <c r="X1530" s="1" t="s">
        <v>1886</v>
      </c>
      <c r="Y1530" s="1" t="s">
        <v>49</v>
      </c>
      <c r="Z1530" s="1" t="s">
        <v>50</v>
      </c>
      <c r="AA1530" s="1" t="s">
        <v>51</v>
      </c>
      <c r="AB1530" s="1" t="s">
        <v>1886</v>
      </c>
      <c r="AC1530" s="1" t="s">
        <v>37</v>
      </c>
    </row>
    <row r="1531" spans="1:29" hidden="1" x14ac:dyDescent="0.25">
      <c r="A1531" s="1" t="s">
        <v>33</v>
      </c>
      <c r="B1531" s="1" t="s">
        <v>34</v>
      </c>
      <c r="C1531" s="2">
        <v>45602</v>
      </c>
      <c r="D1531" s="1" t="s">
        <v>35</v>
      </c>
      <c r="E1531" s="1" t="s">
        <v>36</v>
      </c>
      <c r="F1531" s="1" t="s">
        <v>37</v>
      </c>
      <c r="G1531" s="1" t="s">
        <v>1887</v>
      </c>
      <c r="H1531" s="1" t="s">
        <v>1888</v>
      </c>
      <c r="I1531" s="3">
        <v>0</v>
      </c>
      <c r="J1531" s="54">
        <v>43334</v>
      </c>
      <c r="K1531" s="1" t="s">
        <v>40</v>
      </c>
      <c r="L1531" s="1" t="s">
        <v>340</v>
      </c>
      <c r="M1531" s="1" t="s">
        <v>341</v>
      </c>
      <c r="N1531" s="1" t="s">
        <v>37</v>
      </c>
      <c r="O1531" s="1" t="s">
        <v>43</v>
      </c>
      <c r="P1531" s="1" t="s">
        <v>43</v>
      </c>
      <c r="Q1531" s="1" t="s">
        <v>43</v>
      </c>
      <c r="R1531" s="3">
        <v>0</v>
      </c>
      <c r="S1531" s="1" t="s">
        <v>44</v>
      </c>
      <c r="T1531" s="1" t="s">
        <v>45</v>
      </c>
      <c r="U1531" s="1" t="s">
        <v>1887</v>
      </c>
      <c r="V1531" s="1" t="s">
        <v>46</v>
      </c>
      <c r="W1531" s="1" t="s">
        <v>47</v>
      </c>
      <c r="X1531" s="1" t="s">
        <v>1889</v>
      </c>
      <c r="Y1531" s="1" t="s">
        <v>49</v>
      </c>
      <c r="Z1531" s="1" t="s">
        <v>50</v>
      </c>
      <c r="AA1531" s="1" t="s">
        <v>51</v>
      </c>
      <c r="AB1531" s="1" t="s">
        <v>1889</v>
      </c>
      <c r="AC1531" s="1" t="s">
        <v>37</v>
      </c>
    </row>
    <row r="1532" spans="1:29" hidden="1" x14ac:dyDescent="0.25">
      <c r="A1532" s="1" t="s">
        <v>33</v>
      </c>
      <c r="B1532" s="1" t="s">
        <v>34</v>
      </c>
      <c r="C1532" s="2">
        <v>45604</v>
      </c>
      <c r="D1532" s="1" t="s">
        <v>35</v>
      </c>
      <c r="E1532" s="1" t="s">
        <v>36</v>
      </c>
      <c r="F1532" s="1" t="s">
        <v>37</v>
      </c>
      <c r="G1532" s="1" t="s">
        <v>1890</v>
      </c>
      <c r="H1532" s="1" t="s">
        <v>1891</v>
      </c>
      <c r="I1532" s="3">
        <v>0</v>
      </c>
      <c r="J1532" s="54">
        <v>2340539</v>
      </c>
      <c r="K1532" s="1" t="s">
        <v>40</v>
      </c>
      <c r="L1532" s="1" t="s">
        <v>67</v>
      </c>
      <c r="M1532" s="1" t="s">
        <v>68</v>
      </c>
      <c r="N1532" s="1" t="s">
        <v>37</v>
      </c>
      <c r="O1532" s="1" t="s">
        <v>43</v>
      </c>
      <c r="P1532" s="1" t="s">
        <v>43</v>
      </c>
      <c r="Q1532" s="1" t="s">
        <v>43</v>
      </c>
      <c r="R1532" s="3">
        <v>0</v>
      </c>
      <c r="S1532" s="1" t="s">
        <v>44</v>
      </c>
      <c r="T1532" s="1" t="s">
        <v>45</v>
      </c>
      <c r="U1532" s="1" t="s">
        <v>1890</v>
      </c>
      <c r="V1532" s="1" t="s">
        <v>46</v>
      </c>
      <c r="W1532" s="1" t="s">
        <v>47</v>
      </c>
      <c r="X1532" s="1" t="s">
        <v>1892</v>
      </c>
      <c r="Y1532" s="1" t="s">
        <v>49</v>
      </c>
      <c r="Z1532" s="1" t="s">
        <v>50</v>
      </c>
      <c r="AA1532" s="1" t="s">
        <v>51</v>
      </c>
      <c r="AB1532" s="1" t="s">
        <v>1892</v>
      </c>
      <c r="AC1532" s="1" t="s">
        <v>37</v>
      </c>
    </row>
    <row r="1533" spans="1:29" hidden="1" x14ac:dyDescent="0.25">
      <c r="A1533" s="1" t="s">
        <v>33</v>
      </c>
      <c r="B1533" s="1" t="s">
        <v>34</v>
      </c>
      <c r="C1533" s="2">
        <v>45608</v>
      </c>
      <c r="D1533" s="1" t="s">
        <v>35</v>
      </c>
      <c r="E1533" s="1" t="s">
        <v>36</v>
      </c>
      <c r="F1533" s="1" t="s">
        <v>37</v>
      </c>
      <c r="G1533" s="1" t="s">
        <v>1893</v>
      </c>
      <c r="H1533" s="1" t="s">
        <v>1894</v>
      </c>
      <c r="I1533" s="3">
        <v>0</v>
      </c>
      <c r="J1533" s="54">
        <v>841079</v>
      </c>
      <c r="K1533" s="1" t="s">
        <v>40</v>
      </c>
      <c r="L1533" s="1" t="s">
        <v>41</v>
      </c>
      <c r="M1533" s="1" t="s">
        <v>42</v>
      </c>
      <c r="N1533" s="1" t="s">
        <v>37</v>
      </c>
      <c r="O1533" s="1" t="s">
        <v>43</v>
      </c>
      <c r="P1533" s="1" t="s">
        <v>43</v>
      </c>
      <c r="Q1533" s="1" t="s">
        <v>43</v>
      </c>
      <c r="R1533" s="3">
        <v>0</v>
      </c>
      <c r="S1533" s="1" t="s">
        <v>44</v>
      </c>
      <c r="T1533" s="1" t="s">
        <v>45</v>
      </c>
      <c r="U1533" s="1" t="s">
        <v>1893</v>
      </c>
      <c r="V1533" s="1" t="s">
        <v>46</v>
      </c>
      <c r="W1533" s="1" t="s">
        <v>47</v>
      </c>
      <c r="X1533" s="1" t="s">
        <v>1895</v>
      </c>
      <c r="Y1533" s="1" t="s">
        <v>49</v>
      </c>
      <c r="Z1533" s="1" t="s">
        <v>50</v>
      </c>
      <c r="AA1533" s="1" t="s">
        <v>51</v>
      </c>
      <c r="AB1533" s="1" t="s">
        <v>1895</v>
      </c>
      <c r="AC1533" s="1" t="s">
        <v>37</v>
      </c>
    </row>
    <row r="1534" spans="1:29" hidden="1" x14ac:dyDescent="0.25">
      <c r="A1534" s="1" t="s">
        <v>33</v>
      </c>
      <c r="B1534" s="1" t="s">
        <v>34</v>
      </c>
      <c r="C1534" s="2">
        <v>45609</v>
      </c>
      <c r="D1534" s="1" t="s">
        <v>35</v>
      </c>
      <c r="E1534" s="1" t="s">
        <v>36</v>
      </c>
      <c r="F1534" s="1" t="s">
        <v>37</v>
      </c>
      <c r="G1534" s="1" t="s">
        <v>1896</v>
      </c>
      <c r="H1534" s="1" t="s">
        <v>1897</v>
      </c>
      <c r="I1534" s="3">
        <v>0</v>
      </c>
      <c r="J1534" s="54">
        <v>346667</v>
      </c>
      <c r="K1534" s="1" t="s">
        <v>40</v>
      </c>
      <c r="L1534" s="1" t="s">
        <v>214</v>
      </c>
      <c r="M1534" s="1" t="s">
        <v>215</v>
      </c>
      <c r="N1534" s="1" t="s">
        <v>37</v>
      </c>
      <c r="O1534" s="1" t="s">
        <v>43</v>
      </c>
      <c r="P1534" s="1" t="s">
        <v>43</v>
      </c>
      <c r="Q1534" s="1" t="s">
        <v>43</v>
      </c>
      <c r="R1534" s="3">
        <v>0</v>
      </c>
      <c r="S1534" s="1" t="s">
        <v>44</v>
      </c>
      <c r="T1534" s="1" t="s">
        <v>45</v>
      </c>
      <c r="U1534" s="1" t="s">
        <v>1896</v>
      </c>
      <c r="V1534" s="1" t="s">
        <v>46</v>
      </c>
      <c r="W1534" s="1" t="s">
        <v>47</v>
      </c>
      <c r="X1534" s="1" t="s">
        <v>1898</v>
      </c>
      <c r="Y1534" s="1" t="s">
        <v>49</v>
      </c>
      <c r="Z1534" s="1" t="s">
        <v>50</v>
      </c>
      <c r="AA1534" s="1" t="s">
        <v>51</v>
      </c>
      <c r="AB1534" s="1" t="s">
        <v>1898</v>
      </c>
      <c r="AC1534" s="1" t="s">
        <v>37</v>
      </c>
    </row>
    <row r="1535" spans="1:29" hidden="1" x14ac:dyDescent="0.25">
      <c r="A1535" s="1" t="s">
        <v>33</v>
      </c>
      <c r="B1535" s="1" t="s">
        <v>34</v>
      </c>
      <c r="C1535" s="2">
        <v>45614</v>
      </c>
      <c r="D1535" s="1" t="s">
        <v>35</v>
      </c>
      <c r="E1535" s="1" t="s">
        <v>36</v>
      </c>
      <c r="F1535" s="1" t="s">
        <v>37</v>
      </c>
      <c r="G1535" s="1" t="s">
        <v>1899</v>
      </c>
      <c r="H1535" s="1" t="s">
        <v>1900</v>
      </c>
      <c r="I1535" s="3">
        <v>0</v>
      </c>
      <c r="J1535" s="54">
        <v>780000</v>
      </c>
      <c r="K1535" s="1" t="s">
        <v>40</v>
      </c>
      <c r="L1535" s="1" t="s">
        <v>214</v>
      </c>
      <c r="M1535" s="1" t="s">
        <v>215</v>
      </c>
      <c r="N1535" s="1" t="s">
        <v>37</v>
      </c>
      <c r="O1535" s="1" t="s">
        <v>43</v>
      </c>
      <c r="P1535" s="1" t="s">
        <v>43</v>
      </c>
      <c r="Q1535" s="1" t="s">
        <v>43</v>
      </c>
      <c r="R1535" s="3">
        <v>0</v>
      </c>
      <c r="S1535" s="1" t="s">
        <v>44</v>
      </c>
      <c r="T1535" s="1" t="s">
        <v>45</v>
      </c>
      <c r="U1535" s="1" t="s">
        <v>1899</v>
      </c>
      <c r="V1535" s="1" t="s">
        <v>46</v>
      </c>
      <c r="W1535" s="1" t="s">
        <v>47</v>
      </c>
      <c r="X1535" s="1" t="s">
        <v>1901</v>
      </c>
      <c r="Y1535" s="1" t="s">
        <v>49</v>
      </c>
      <c r="Z1535" s="1" t="s">
        <v>50</v>
      </c>
      <c r="AA1535" s="1" t="s">
        <v>51</v>
      </c>
      <c r="AB1535" s="1" t="s">
        <v>1901</v>
      </c>
      <c r="AC1535" s="1" t="s">
        <v>37</v>
      </c>
    </row>
    <row r="1536" spans="1:29" hidden="1" x14ac:dyDescent="0.25">
      <c r="A1536" s="1" t="s">
        <v>33</v>
      </c>
      <c r="B1536" s="1" t="s">
        <v>34</v>
      </c>
      <c r="C1536" s="2">
        <v>45616</v>
      </c>
      <c r="D1536" s="1" t="s">
        <v>35</v>
      </c>
      <c r="E1536" s="1" t="s">
        <v>36</v>
      </c>
      <c r="F1536" s="1" t="s">
        <v>37</v>
      </c>
      <c r="G1536" s="1" t="s">
        <v>1902</v>
      </c>
      <c r="H1536" s="1" t="s">
        <v>1903</v>
      </c>
      <c r="I1536" s="3">
        <v>0</v>
      </c>
      <c r="J1536" s="54">
        <v>520001</v>
      </c>
      <c r="K1536" s="1" t="s">
        <v>40</v>
      </c>
      <c r="L1536" s="1" t="s">
        <v>214</v>
      </c>
      <c r="M1536" s="1" t="s">
        <v>215</v>
      </c>
      <c r="N1536" s="1" t="s">
        <v>37</v>
      </c>
      <c r="O1536" s="1" t="s">
        <v>43</v>
      </c>
      <c r="P1536" s="1" t="s">
        <v>43</v>
      </c>
      <c r="Q1536" s="1" t="s">
        <v>43</v>
      </c>
      <c r="R1536" s="3">
        <v>0</v>
      </c>
      <c r="S1536" s="1" t="s">
        <v>44</v>
      </c>
      <c r="T1536" s="1" t="s">
        <v>45</v>
      </c>
      <c r="U1536" s="1" t="s">
        <v>1902</v>
      </c>
      <c r="V1536" s="1" t="s">
        <v>46</v>
      </c>
      <c r="W1536" s="1" t="s">
        <v>47</v>
      </c>
      <c r="X1536" s="1" t="s">
        <v>1904</v>
      </c>
      <c r="Y1536" s="1" t="s">
        <v>49</v>
      </c>
      <c r="Z1536" s="1" t="s">
        <v>50</v>
      </c>
      <c r="AA1536" s="1" t="s">
        <v>51</v>
      </c>
      <c r="AB1536" s="1" t="s">
        <v>1904</v>
      </c>
      <c r="AC1536" s="1" t="s">
        <v>37</v>
      </c>
    </row>
    <row r="1537" spans="1:29" hidden="1" x14ac:dyDescent="0.25">
      <c r="A1537" s="1" t="s">
        <v>33</v>
      </c>
      <c r="B1537" s="1" t="s">
        <v>34</v>
      </c>
      <c r="C1537" s="2">
        <v>45618</v>
      </c>
      <c r="D1537" s="1" t="s">
        <v>35</v>
      </c>
      <c r="E1537" s="1" t="s">
        <v>36</v>
      </c>
      <c r="F1537" s="1" t="s">
        <v>37</v>
      </c>
      <c r="G1537" s="1" t="s">
        <v>1905</v>
      </c>
      <c r="H1537" s="1" t="s">
        <v>1906</v>
      </c>
      <c r="I1537" s="3">
        <v>0</v>
      </c>
      <c r="J1537" s="54"/>
      <c r="K1537" s="1" t="s">
        <v>40</v>
      </c>
      <c r="L1537" s="1" t="s">
        <v>67</v>
      </c>
      <c r="M1537" s="1" t="s">
        <v>68</v>
      </c>
      <c r="N1537" s="1" t="s">
        <v>37</v>
      </c>
      <c r="O1537" s="1" t="s">
        <v>43</v>
      </c>
      <c r="P1537" s="1" t="s">
        <v>43</v>
      </c>
      <c r="Q1537" s="1" t="s">
        <v>43</v>
      </c>
      <c r="R1537" s="3">
        <v>0</v>
      </c>
      <c r="S1537" s="1" t="s">
        <v>44</v>
      </c>
      <c r="T1537" s="1" t="s">
        <v>45</v>
      </c>
      <c r="U1537" s="1" t="s">
        <v>1905</v>
      </c>
      <c r="V1537" s="1" t="s">
        <v>46</v>
      </c>
      <c r="W1537" s="1" t="s">
        <v>47</v>
      </c>
      <c r="X1537" s="1" t="s">
        <v>1907</v>
      </c>
      <c r="Y1537" s="1" t="s">
        <v>49</v>
      </c>
      <c r="Z1537" s="1" t="s">
        <v>50</v>
      </c>
      <c r="AA1537" s="1" t="s">
        <v>51</v>
      </c>
      <c r="AB1537" s="1" t="s">
        <v>1907</v>
      </c>
      <c r="AC1537" s="1" t="s">
        <v>37</v>
      </c>
    </row>
    <row r="1538" spans="1:29" x14ac:dyDescent="0.25">
      <c r="A1538" s="1" t="s">
        <v>33</v>
      </c>
      <c r="B1538" s="1" t="s">
        <v>34</v>
      </c>
      <c r="C1538" s="2">
        <v>45622</v>
      </c>
      <c r="D1538" s="1" t="s">
        <v>35</v>
      </c>
      <c r="E1538" s="1" t="s">
        <v>36</v>
      </c>
      <c r="F1538" s="1" t="s">
        <v>37</v>
      </c>
      <c r="G1538" s="1" t="s">
        <v>1908</v>
      </c>
      <c r="H1538" s="1" t="s">
        <v>1909</v>
      </c>
      <c r="I1538" s="3">
        <v>0</v>
      </c>
      <c r="J1538" s="54">
        <v>1752669</v>
      </c>
      <c r="K1538" s="1" t="s">
        <v>40</v>
      </c>
      <c r="L1538" s="1" t="s">
        <v>54</v>
      </c>
      <c r="M1538" s="1" t="s">
        <v>55</v>
      </c>
      <c r="N1538" s="1" t="s">
        <v>37</v>
      </c>
      <c r="O1538" s="1" t="s">
        <v>43</v>
      </c>
      <c r="P1538" s="1" t="s">
        <v>43</v>
      </c>
      <c r="Q1538" s="1" t="s">
        <v>43</v>
      </c>
      <c r="R1538" s="3">
        <v>0</v>
      </c>
      <c r="S1538" s="1" t="s">
        <v>44</v>
      </c>
      <c r="T1538" s="1" t="s">
        <v>45</v>
      </c>
      <c r="U1538" s="1" t="s">
        <v>1908</v>
      </c>
      <c r="V1538" s="1" t="s">
        <v>46</v>
      </c>
      <c r="W1538" s="1" t="s">
        <v>47</v>
      </c>
      <c r="X1538" s="1" t="s">
        <v>1910</v>
      </c>
      <c r="Y1538" s="1" t="s">
        <v>49</v>
      </c>
      <c r="Z1538" s="1" t="s">
        <v>50</v>
      </c>
      <c r="AA1538" s="1" t="s">
        <v>51</v>
      </c>
      <c r="AB1538" s="1" t="s">
        <v>1910</v>
      </c>
      <c r="AC1538" s="1" t="s">
        <v>37</v>
      </c>
    </row>
    <row r="1539" spans="1:29" hidden="1" x14ac:dyDescent="0.25">
      <c r="A1539" s="1" t="s">
        <v>33</v>
      </c>
      <c r="B1539" s="1" t="s">
        <v>34</v>
      </c>
      <c r="C1539" s="2">
        <v>45622</v>
      </c>
      <c r="D1539" s="1" t="s">
        <v>35</v>
      </c>
      <c r="E1539" s="1" t="s">
        <v>36</v>
      </c>
      <c r="F1539" s="1" t="s">
        <v>37</v>
      </c>
      <c r="G1539" s="1" t="s">
        <v>1911</v>
      </c>
      <c r="H1539" s="1" t="s">
        <v>1912</v>
      </c>
      <c r="I1539" s="3">
        <v>0</v>
      </c>
      <c r="J1539" s="54">
        <v>780001</v>
      </c>
      <c r="K1539" s="1" t="s">
        <v>40</v>
      </c>
      <c r="L1539" s="1" t="s">
        <v>214</v>
      </c>
      <c r="M1539" s="1" t="s">
        <v>215</v>
      </c>
      <c r="N1539" s="1" t="s">
        <v>37</v>
      </c>
      <c r="O1539" s="1" t="s">
        <v>43</v>
      </c>
      <c r="P1539" s="1" t="s">
        <v>43</v>
      </c>
      <c r="Q1539" s="1" t="s">
        <v>43</v>
      </c>
      <c r="R1539" s="3">
        <v>0</v>
      </c>
      <c r="S1539" s="1" t="s">
        <v>44</v>
      </c>
      <c r="T1539" s="1" t="s">
        <v>45</v>
      </c>
      <c r="U1539" s="1" t="s">
        <v>1911</v>
      </c>
      <c r="V1539" s="1" t="s">
        <v>46</v>
      </c>
      <c r="W1539" s="1" t="s">
        <v>47</v>
      </c>
      <c r="X1539" s="1" t="s">
        <v>1913</v>
      </c>
      <c r="Y1539" s="1" t="s">
        <v>49</v>
      </c>
      <c r="Z1539" s="1" t="s">
        <v>50</v>
      </c>
      <c r="AA1539" s="1" t="s">
        <v>51</v>
      </c>
      <c r="AB1539" s="1" t="s">
        <v>1913</v>
      </c>
      <c r="AC1539" s="1" t="s">
        <v>37</v>
      </c>
    </row>
    <row r="1540" spans="1:29" hidden="1" x14ac:dyDescent="0.25">
      <c r="A1540" s="1" t="s">
        <v>33</v>
      </c>
      <c r="B1540" s="1" t="s">
        <v>34</v>
      </c>
      <c r="C1540" s="2">
        <v>45623</v>
      </c>
      <c r="D1540" s="1" t="s">
        <v>35</v>
      </c>
      <c r="E1540" s="1" t="s">
        <v>36</v>
      </c>
      <c r="F1540" s="1" t="s">
        <v>37</v>
      </c>
      <c r="G1540" s="1" t="s">
        <v>1914</v>
      </c>
      <c r="H1540" s="1" t="s">
        <v>1915</v>
      </c>
      <c r="I1540" s="3">
        <v>0</v>
      </c>
      <c r="J1540" s="54"/>
      <c r="K1540" s="1" t="s">
        <v>40</v>
      </c>
      <c r="L1540" s="1" t="s">
        <v>62</v>
      </c>
      <c r="M1540" s="1" t="s">
        <v>63</v>
      </c>
      <c r="N1540" s="1" t="s">
        <v>37</v>
      </c>
      <c r="O1540" s="1" t="s">
        <v>43</v>
      </c>
      <c r="P1540" s="1" t="s">
        <v>43</v>
      </c>
      <c r="Q1540" s="1" t="s">
        <v>43</v>
      </c>
      <c r="R1540" s="3">
        <v>0</v>
      </c>
      <c r="S1540" s="1" t="s">
        <v>44</v>
      </c>
      <c r="T1540" s="1" t="s">
        <v>45</v>
      </c>
      <c r="U1540" s="1" t="s">
        <v>1914</v>
      </c>
      <c r="V1540" s="1" t="s">
        <v>46</v>
      </c>
      <c r="W1540" s="1" t="s">
        <v>47</v>
      </c>
      <c r="X1540" s="1" t="s">
        <v>1916</v>
      </c>
      <c r="Y1540" s="1" t="s">
        <v>49</v>
      </c>
      <c r="Z1540" s="1" t="s">
        <v>50</v>
      </c>
      <c r="AA1540" s="1" t="s">
        <v>51</v>
      </c>
      <c r="AB1540" s="1" t="s">
        <v>1916</v>
      </c>
      <c r="AC1540" s="1" t="s">
        <v>37</v>
      </c>
    </row>
    <row r="1541" spans="1:29" x14ac:dyDescent="0.25">
      <c r="A1541" s="1" t="s">
        <v>33</v>
      </c>
      <c r="B1541" s="1" t="s">
        <v>34</v>
      </c>
      <c r="C1541" s="2">
        <v>45625</v>
      </c>
      <c r="D1541" s="1" t="s">
        <v>35</v>
      </c>
      <c r="E1541" s="1" t="s">
        <v>36</v>
      </c>
      <c r="F1541" s="1" t="s">
        <v>37</v>
      </c>
      <c r="G1541" s="1" t="s">
        <v>1917</v>
      </c>
      <c r="H1541" s="1" t="s">
        <v>1918</v>
      </c>
      <c r="I1541" s="3">
        <v>0</v>
      </c>
      <c r="J1541" s="54"/>
      <c r="K1541" s="1" t="s">
        <v>40</v>
      </c>
      <c r="L1541" s="1" t="s">
        <v>54</v>
      </c>
      <c r="M1541" s="1" t="s">
        <v>55</v>
      </c>
      <c r="N1541" s="1" t="s">
        <v>37</v>
      </c>
      <c r="O1541" s="1" t="s">
        <v>43</v>
      </c>
      <c r="P1541" s="1" t="s">
        <v>43</v>
      </c>
      <c r="Q1541" s="1" t="s">
        <v>43</v>
      </c>
      <c r="R1541" s="3">
        <v>0</v>
      </c>
      <c r="S1541" s="1" t="s">
        <v>44</v>
      </c>
      <c r="T1541" s="1" t="s">
        <v>45</v>
      </c>
      <c r="U1541" s="1" t="s">
        <v>1917</v>
      </c>
      <c r="V1541" s="1" t="s">
        <v>46</v>
      </c>
      <c r="W1541" s="1" t="s">
        <v>47</v>
      </c>
      <c r="X1541" s="1" t="s">
        <v>1919</v>
      </c>
      <c r="Y1541" s="1" t="s">
        <v>49</v>
      </c>
      <c r="Z1541" s="1" t="s">
        <v>50</v>
      </c>
      <c r="AA1541" s="1" t="s">
        <v>51</v>
      </c>
      <c r="AB1541" s="1" t="s">
        <v>1919</v>
      </c>
      <c r="AC1541" s="1" t="s">
        <v>37</v>
      </c>
    </row>
    <row r="1542" spans="1:29" hidden="1" x14ac:dyDescent="0.25">
      <c r="A1542" s="1" t="s">
        <v>33</v>
      </c>
      <c r="B1542" s="1" t="s">
        <v>34</v>
      </c>
      <c r="C1542" s="2">
        <v>45626</v>
      </c>
      <c r="D1542" s="1" t="s">
        <v>73</v>
      </c>
      <c r="E1542" s="1" t="s">
        <v>74</v>
      </c>
      <c r="F1542" s="1" t="s">
        <v>37</v>
      </c>
      <c r="G1542" s="1" t="s">
        <v>972</v>
      </c>
      <c r="H1542" s="1" t="s">
        <v>76</v>
      </c>
      <c r="I1542" s="3">
        <v>50841</v>
      </c>
      <c r="J1542" s="3">
        <v>0</v>
      </c>
      <c r="K1542" s="1" t="s">
        <v>1920</v>
      </c>
      <c r="L1542" s="1" t="s">
        <v>642</v>
      </c>
      <c r="M1542" s="1" t="s">
        <v>643</v>
      </c>
      <c r="N1542" s="1" t="s">
        <v>928</v>
      </c>
      <c r="O1542" s="1" t="s">
        <v>929</v>
      </c>
      <c r="P1542" s="1" t="s">
        <v>46</v>
      </c>
      <c r="Q1542" s="1" t="s">
        <v>37</v>
      </c>
      <c r="R1542" s="3">
        <v>0</v>
      </c>
      <c r="S1542" s="1" t="s">
        <v>44</v>
      </c>
      <c r="T1542" s="1" t="s">
        <v>45</v>
      </c>
      <c r="U1542" s="1" t="s">
        <v>972</v>
      </c>
      <c r="V1542" s="1" t="s">
        <v>46</v>
      </c>
      <c r="W1542" s="1" t="s">
        <v>1591</v>
      </c>
      <c r="X1542" s="1" t="s">
        <v>1921</v>
      </c>
      <c r="Y1542" s="1" t="s">
        <v>83</v>
      </c>
      <c r="Z1542" s="1" t="s">
        <v>84</v>
      </c>
      <c r="AA1542" s="1" t="s">
        <v>51</v>
      </c>
      <c r="AB1542" s="1" t="s">
        <v>1922</v>
      </c>
      <c r="AC1542" s="1" t="s">
        <v>37</v>
      </c>
    </row>
    <row r="1543" spans="1:29" hidden="1" x14ac:dyDescent="0.25">
      <c r="A1543" s="1" t="s">
        <v>33</v>
      </c>
      <c r="B1543" s="1" t="s">
        <v>34</v>
      </c>
      <c r="C1543" s="2">
        <v>45626</v>
      </c>
      <c r="D1543" s="1" t="s">
        <v>73</v>
      </c>
      <c r="E1543" s="1" t="s">
        <v>74</v>
      </c>
      <c r="F1543" s="1" t="s">
        <v>37</v>
      </c>
      <c r="G1543" s="1" t="s">
        <v>972</v>
      </c>
      <c r="H1543" s="1" t="s">
        <v>76</v>
      </c>
      <c r="I1543" s="3">
        <v>46490</v>
      </c>
      <c r="J1543" s="3">
        <v>0</v>
      </c>
      <c r="K1543" s="1" t="s">
        <v>1920</v>
      </c>
      <c r="L1543" s="1" t="s">
        <v>1923</v>
      </c>
      <c r="M1543" s="1" t="s">
        <v>612</v>
      </c>
      <c r="N1543" s="1" t="s">
        <v>89</v>
      </c>
      <c r="O1543" s="1" t="s">
        <v>90</v>
      </c>
      <c r="P1543" s="1" t="s">
        <v>46</v>
      </c>
      <c r="Q1543" s="1" t="s">
        <v>37</v>
      </c>
      <c r="R1543" s="3">
        <v>0</v>
      </c>
      <c r="S1543" s="1" t="s">
        <v>44</v>
      </c>
      <c r="T1543" s="1" t="s">
        <v>45</v>
      </c>
      <c r="U1543" s="1" t="s">
        <v>972</v>
      </c>
      <c r="V1543" s="1" t="s">
        <v>46</v>
      </c>
      <c r="W1543" s="1" t="s">
        <v>1591</v>
      </c>
      <c r="X1543" s="1" t="s">
        <v>1921</v>
      </c>
      <c r="Y1543" s="1" t="s">
        <v>83</v>
      </c>
      <c r="Z1543" s="1" t="s">
        <v>84</v>
      </c>
      <c r="AA1543" s="1" t="s">
        <v>51</v>
      </c>
      <c r="AB1543" s="1" t="s">
        <v>1924</v>
      </c>
      <c r="AC1543" s="1" t="s">
        <v>37</v>
      </c>
    </row>
    <row r="1544" spans="1:29" hidden="1" x14ac:dyDescent="0.25">
      <c r="A1544" s="1" t="s">
        <v>33</v>
      </c>
      <c r="B1544" s="1" t="s">
        <v>34</v>
      </c>
      <c r="C1544" s="2">
        <v>45626</v>
      </c>
      <c r="D1544" s="1" t="s">
        <v>73</v>
      </c>
      <c r="E1544" s="1" t="s">
        <v>74</v>
      </c>
      <c r="F1544" s="1" t="s">
        <v>37</v>
      </c>
      <c r="G1544" s="1" t="s">
        <v>972</v>
      </c>
      <c r="H1544" s="1" t="s">
        <v>76</v>
      </c>
      <c r="I1544" s="3">
        <v>130000</v>
      </c>
      <c r="J1544" s="3">
        <v>0</v>
      </c>
      <c r="K1544" s="1" t="s">
        <v>1920</v>
      </c>
      <c r="L1544" s="1" t="s">
        <v>250</v>
      </c>
      <c r="M1544" s="1" t="s">
        <v>251</v>
      </c>
      <c r="N1544" s="1" t="s">
        <v>79</v>
      </c>
      <c r="O1544" s="1" t="s">
        <v>80</v>
      </c>
      <c r="P1544" s="1" t="s">
        <v>46</v>
      </c>
      <c r="Q1544" s="1" t="s">
        <v>37</v>
      </c>
      <c r="R1544" s="3">
        <v>0</v>
      </c>
      <c r="S1544" s="1" t="s">
        <v>44</v>
      </c>
      <c r="T1544" s="1" t="s">
        <v>45</v>
      </c>
      <c r="U1544" s="1" t="s">
        <v>972</v>
      </c>
      <c r="V1544" s="1" t="s">
        <v>46</v>
      </c>
      <c r="W1544" s="1" t="s">
        <v>1591</v>
      </c>
      <c r="X1544" s="1" t="s">
        <v>1921</v>
      </c>
      <c r="Y1544" s="1" t="s">
        <v>83</v>
      </c>
      <c r="Z1544" s="1" t="s">
        <v>84</v>
      </c>
      <c r="AA1544" s="1" t="s">
        <v>51</v>
      </c>
      <c r="AB1544" s="1" t="s">
        <v>1922</v>
      </c>
      <c r="AC1544" s="1" t="s">
        <v>37</v>
      </c>
    </row>
    <row r="1545" spans="1:29" hidden="1" x14ac:dyDescent="0.25">
      <c r="A1545" s="1" t="s">
        <v>33</v>
      </c>
      <c r="B1545" s="1" t="s">
        <v>34</v>
      </c>
      <c r="C1545" s="2">
        <v>45626</v>
      </c>
      <c r="D1545" s="1" t="s">
        <v>73</v>
      </c>
      <c r="E1545" s="1" t="s">
        <v>74</v>
      </c>
      <c r="F1545" s="1" t="s">
        <v>37</v>
      </c>
      <c r="G1545" s="1" t="s">
        <v>972</v>
      </c>
      <c r="H1545" s="1" t="s">
        <v>76</v>
      </c>
      <c r="I1545" s="3">
        <v>260000</v>
      </c>
      <c r="J1545" s="3">
        <v>0</v>
      </c>
      <c r="K1545" s="1" t="s">
        <v>1920</v>
      </c>
      <c r="L1545" s="1" t="s">
        <v>105</v>
      </c>
      <c r="M1545" s="1" t="s">
        <v>106</v>
      </c>
      <c r="N1545" s="1" t="s">
        <v>79</v>
      </c>
      <c r="O1545" s="1" t="s">
        <v>80</v>
      </c>
      <c r="P1545" s="1" t="s">
        <v>46</v>
      </c>
      <c r="Q1545" s="1" t="s">
        <v>37</v>
      </c>
      <c r="R1545" s="3">
        <v>0</v>
      </c>
      <c r="S1545" s="1" t="s">
        <v>44</v>
      </c>
      <c r="T1545" s="1" t="s">
        <v>45</v>
      </c>
      <c r="U1545" s="1" t="s">
        <v>972</v>
      </c>
      <c r="V1545" s="1" t="s">
        <v>46</v>
      </c>
      <c r="W1545" s="1" t="s">
        <v>1591</v>
      </c>
      <c r="X1545" s="1" t="s">
        <v>1921</v>
      </c>
      <c r="Y1545" s="1" t="s">
        <v>83</v>
      </c>
      <c r="Z1545" s="1" t="s">
        <v>84</v>
      </c>
      <c r="AA1545" s="1" t="s">
        <v>51</v>
      </c>
      <c r="AB1545" s="1" t="s">
        <v>1922</v>
      </c>
      <c r="AC1545" s="1" t="s">
        <v>37</v>
      </c>
    </row>
    <row r="1546" spans="1:29" hidden="1" x14ac:dyDescent="0.25">
      <c r="A1546" s="1" t="s">
        <v>33</v>
      </c>
      <c r="B1546" s="1" t="s">
        <v>34</v>
      </c>
      <c r="C1546" s="2">
        <v>45626</v>
      </c>
      <c r="D1546" s="1" t="s">
        <v>73</v>
      </c>
      <c r="E1546" s="1" t="s">
        <v>74</v>
      </c>
      <c r="F1546" s="1" t="s">
        <v>37</v>
      </c>
      <c r="G1546" s="1" t="s">
        <v>972</v>
      </c>
      <c r="H1546" s="1" t="s">
        <v>76</v>
      </c>
      <c r="I1546" s="3">
        <v>86667</v>
      </c>
      <c r="J1546" s="3">
        <v>0</v>
      </c>
      <c r="K1546" s="1" t="s">
        <v>1920</v>
      </c>
      <c r="L1546" s="1" t="s">
        <v>397</v>
      </c>
      <c r="M1546" s="1" t="s">
        <v>398</v>
      </c>
      <c r="N1546" s="1" t="s">
        <v>79</v>
      </c>
      <c r="O1546" s="1" t="s">
        <v>80</v>
      </c>
      <c r="P1546" s="1" t="s">
        <v>46</v>
      </c>
      <c r="Q1546" s="1" t="s">
        <v>37</v>
      </c>
      <c r="R1546" s="3">
        <v>0</v>
      </c>
      <c r="S1546" s="1" t="s">
        <v>44</v>
      </c>
      <c r="T1546" s="1" t="s">
        <v>45</v>
      </c>
      <c r="U1546" s="1" t="s">
        <v>972</v>
      </c>
      <c r="V1546" s="1" t="s">
        <v>46</v>
      </c>
      <c r="W1546" s="1" t="s">
        <v>1591</v>
      </c>
      <c r="X1546" s="1" t="s">
        <v>1921</v>
      </c>
      <c r="Y1546" s="1" t="s">
        <v>83</v>
      </c>
      <c r="Z1546" s="1" t="s">
        <v>84</v>
      </c>
      <c r="AA1546" s="1" t="s">
        <v>51</v>
      </c>
      <c r="AB1546" s="1" t="s">
        <v>1922</v>
      </c>
      <c r="AC1546" s="1" t="s">
        <v>37</v>
      </c>
    </row>
    <row r="1547" spans="1:29" hidden="1" x14ac:dyDescent="0.25">
      <c r="A1547" s="1" t="s">
        <v>33</v>
      </c>
      <c r="B1547" s="1" t="s">
        <v>34</v>
      </c>
      <c r="C1547" s="2">
        <v>45626</v>
      </c>
      <c r="D1547" s="1" t="s">
        <v>73</v>
      </c>
      <c r="E1547" s="1" t="s">
        <v>74</v>
      </c>
      <c r="F1547" s="1" t="s">
        <v>37</v>
      </c>
      <c r="G1547" s="1" t="s">
        <v>972</v>
      </c>
      <c r="H1547" s="1" t="s">
        <v>76</v>
      </c>
      <c r="I1547" s="3">
        <v>650000</v>
      </c>
      <c r="J1547" s="3">
        <v>0</v>
      </c>
      <c r="K1547" s="1" t="s">
        <v>1920</v>
      </c>
      <c r="L1547" s="1" t="s">
        <v>113</v>
      </c>
      <c r="M1547" s="1" t="s">
        <v>114</v>
      </c>
      <c r="N1547" s="1" t="s">
        <v>79</v>
      </c>
      <c r="O1547" s="1" t="s">
        <v>80</v>
      </c>
      <c r="P1547" s="1" t="s">
        <v>46</v>
      </c>
      <c r="Q1547" s="1" t="s">
        <v>37</v>
      </c>
      <c r="R1547" s="3">
        <v>0</v>
      </c>
      <c r="S1547" s="1" t="s">
        <v>44</v>
      </c>
      <c r="T1547" s="1" t="s">
        <v>45</v>
      </c>
      <c r="U1547" s="1" t="s">
        <v>972</v>
      </c>
      <c r="V1547" s="1" t="s">
        <v>46</v>
      </c>
      <c r="W1547" s="1" t="s">
        <v>1591</v>
      </c>
      <c r="X1547" s="1" t="s">
        <v>1921</v>
      </c>
      <c r="Y1547" s="1" t="s">
        <v>83</v>
      </c>
      <c r="Z1547" s="1" t="s">
        <v>84</v>
      </c>
      <c r="AA1547" s="1" t="s">
        <v>51</v>
      </c>
      <c r="AB1547" s="1" t="s">
        <v>1922</v>
      </c>
      <c r="AC1547" s="1" t="s">
        <v>37</v>
      </c>
    </row>
    <row r="1548" spans="1:29" hidden="1" x14ac:dyDescent="0.25">
      <c r="A1548" s="1" t="s">
        <v>33</v>
      </c>
      <c r="B1548" s="1" t="s">
        <v>34</v>
      </c>
      <c r="C1548" s="2">
        <v>45626</v>
      </c>
      <c r="D1548" s="1" t="s">
        <v>73</v>
      </c>
      <c r="E1548" s="1" t="s">
        <v>74</v>
      </c>
      <c r="F1548" s="1" t="s">
        <v>37</v>
      </c>
      <c r="G1548" s="1" t="s">
        <v>972</v>
      </c>
      <c r="H1548" s="1" t="s">
        <v>76</v>
      </c>
      <c r="I1548" s="3">
        <v>43334</v>
      </c>
      <c r="J1548" s="3">
        <v>0</v>
      </c>
      <c r="K1548" s="1" t="s">
        <v>1920</v>
      </c>
      <c r="L1548" s="1" t="s">
        <v>220</v>
      </c>
      <c r="M1548" s="1" t="s">
        <v>221</v>
      </c>
      <c r="N1548" s="1" t="s">
        <v>79</v>
      </c>
      <c r="O1548" s="1" t="s">
        <v>80</v>
      </c>
      <c r="P1548" s="1" t="s">
        <v>46</v>
      </c>
      <c r="Q1548" s="1" t="s">
        <v>37</v>
      </c>
      <c r="R1548" s="3">
        <v>0</v>
      </c>
      <c r="S1548" s="1" t="s">
        <v>44</v>
      </c>
      <c r="T1548" s="1" t="s">
        <v>45</v>
      </c>
      <c r="U1548" s="1" t="s">
        <v>972</v>
      </c>
      <c r="V1548" s="1" t="s">
        <v>46</v>
      </c>
      <c r="W1548" s="1" t="s">
        <v>1591</v>
      </c>
      <c r="X1548" s="1" t="s">
        <v>1921</v>
      </c>
      <c r="Y1548" s="1" t="s">
        <v>83</v>
      </c>
      <c r="Z1548" s="1" t="s">
        <v>84</v>
      </c>
      <c r="AA1548" s="1" t="s">
        <v>51</v>
      </c>
      <c r="AB1548" s="1" t="s">
        <v>1922</v>
      </c>
      <c r="AC1548" s="1" t="s">
        <v>37</v>
      </c>
    </row>
    <row r="1549" spans="1:29" hidden="1" x14ac:dyDescent="0.25">
      <c r="A1549" s="1" t="s">
        <v>33</v>
      </c>
      <c r="B1549" s="1" t="s">
        <v>34</v>
      </c>
      <c r="C1549" s="2">
        <v>45626</v>
      </c>
      <c r="D1549" s="1" t="s">
        <v>73</v>
      </c>
      <c r="E1549" s="1" t="s">
        <v>74</v>
      </c>
      <c r="F1549" s="1" t="s">
        <v>37</v>
      </c>
      <c r="G1549" s="1" t="s">
        <v>972</v>
      </c>
      <c r="H1549" s="1" t="s">
        <v>76</v>
      </c>
      <c r="I1549" s="3">
        <v>650000</v>
      </c>
      <c r="J1549" s="3">
        <v>0</v>
      </c>
      <c r="K1549" s="1" t="s">
        <v>1920</v>
      </c>
      <c r="L1549" s="1" t="s">
        <v>117</v>
      </c>
      <c r="M1549" s="1" t="s">
        <v>118</v>
      </c>
      <c r="N1549" s="1" t="s">
        <v>79</v>
      </c>
      <c r="O1549" s="1" t="s">
        <v>80</v>
      </c>
      <c r="P1549" s="1" t="s">
        <v>46</v>
      </c>
      <c r="Q1549" s="1" t="s">
        <v>37</v>
      </c>
      <c r="R1549" s="3">
        <v>0</v>
      </c>
      <c r="S1549" s="1" t="s">
        <v>44</v>
      </c>
      <c r="T1549" s="1" t="s">
        <v>45</v>
      </c>
      <c r="U1549" s="1" t="s">
        <v>972</v>
      </c>
      <c r="V1549" s="1" t="s">
        <v>46</v>
      </c>
      <c r="W1549" s="1" t="s">
        <v>1591</v>
      </c>
      <c r="X1549" s="1" t="s">
        <v>1921</v>
      </c>
      <c r="Y1549" s="1" t="s">
        <v>83</v>
      </c>
      <c r="Z1549" s="1" t="s">
        <v>84</v>
      </c>
      <c r="AA1549" s="1" t="s">
        <v>51</v>
      </c>
      <c r="AB1549" s="1" t="s">
        <v>1922</v>
      </c>
      <c r="AC1549" s="1" t="s">
        <v>37</v>
      </c>
    </row>
    <row r="1550" spans="1:29" hidden="1" x14ac:dyDescent="0.25">
      <c r="A1550" s="1" t="s">
        <v>33</v>
      </c>
      <c r="B1550" s="1" t="s">
        <v>34</v>
      </c>
      <c r="C1550" s="2">
        <v>45626</v>
      </c>
      <c r="D1550" s="1" t="s">
        <v>73</v>
      </c>
      <c r="E1550" s="1" t="s">
        <v>74</v>
      </c>
      <c r="F1550" s="1" t="s">
        <v>37</v>
      </c>
      <c r="G1550" s="1" t="s">
        <v>972</v>
      </c>
      <c r="H1550" s="1" t="s">
        <v>76</v>
      </c>
      <c r="I1550" s="3">
        <v>563334</v>
      </c>
      <c r="J1550" s="3">
        <v>0</v>
      </c>
      <c r="K1550" s="1" t="s">
        <v>1920</v>
      </c>
      <c r="L1550" s="1" t="s">
        <v>135</v>
      </c>
      <c r="M1550" s="1" t="s">
        <v>136</v>
      </c>
      <c r="N1550" s="1" t="s">
        <v>79</v>
      </c>
      <c r="O1550" s="1" t="s">
        <v>80</v>
      </c>
      <c r="P1550" s="1" t="s">
        <v>46</v>
      </c>
      <c r="Q1550" s="1" t="s">
        <v>37</v>
      </c>
      <c r="R1550" s="3">
        <v>0</v>
      </c>
      <c r="S1550" s="1" t="s">
        <v>44</v>
      </c>
      <c r="T1550" s="1" t="s">
        <v>45</v>
      </c>
      <c r="U1550" s="1" t="s">
        <v>972</v>
      </c>
      <c r="V1550" s="1" t="s">
        <v>46</v>
      </c>
      <c r="W1550" s="1" t="s">
        <v>1591</v>
      </c>
      <c r="X1550" s="1" t="s">
        <v>1921</v>
      </c>
      <c r="Y1550" s="1" t="s">
        <v>83</v>
      </c>
      <c r="Z1550" s="1" t="s">
        <v>84</v>
      </c>
      <c r="AA1550" s="1" t="s">
        <v>51</v>
      </c>
      <c r="AB1550" s="1" t="s">
        <v>1922</v>
      </c>
      <c r="AC1550" s="1" t="s">
        <v>37</v>
      </c>
    </row>
    <row r="1551" spans="1:29" hidden="1" x14ac:dyDescent="0.25">
      <c r="A1551" s="1" t="s">
        <v>33</v>
      </c>
      <c r="B1551" s="1" t="s">
        <v>34</v>
      </c>
      <c r="C1551" s="2">
        <v>45626</v>
      </c>
      <c r="D1551" s="1" t="s">
        <v>73</v>
      </c>
      <c r="E1551" s="1" t="s">
        <v>74</v>
      </c>
      <c r="F1551" s="1" t="s">
        <v>37</v>
      </c>
      <c r="G1551" s="1" t="s">
        <v>972</v>
      </c>
      <c r="H1551" s="1" t="s">
        <v>76</v>
      </c>
      <c r="I1551" s="3">
        <v>650000</v>
      </c>
      <c r="J1551" s="3">
        <v>0</v>
      </c>
      <c r="K1551" s="1" t="s">
        <v>1920</v>
      </c>
      <c r="L1551" s="1" t="s">
        <v>150</v>
      </c>
      <c r="M1551" s="1" t="s">
        <v>151</v>
      </c>
      <c r="N1551" s="1" t="s">
        <v>79</v>
      </c>
      <c r="O1551" s="1" t="s">
        <v>80</v>
      </c>
      <c r="P1551" s="1" t="s">
        <v>46</v>
      </c>
      <c r="Q1551" s="1" t="s">
        <v>37</v>
      </c>
      <c r="R1551" s="3">
        <v>0</v>
      </c>
      <c r="S1551" s="1" t="s">
        <v>44</v>
      </c>
      <c r="T1551" s="1" t="s">
        <v>45</v>
      </c>
      <c r="U1551" s="1" t="s">
        <v>972</v>
      </c>
      <c r="V1551" s="1" t="s">
        <v>46</v>
      </c>
      <c r="W1551" s="1" t="s">
        <v>1591</v>
      </c>
      <c r="X1551" s="1" t="s">
        <v>1921</v>
      </c>
      <c r="Y1551" s="1" t="s">
        <v>83</v>
      </c>
      <c r="Z1551" s="1" t="s">
        <v>84</v>
      </c>
      <c r="AA1551" s="1" t="s">
        <v>51</v>
      </c>
      <c r="AB1551" s="1" t="s">
        <v>1922</v>
      </c>
      <c r="AC1551" s="1" t="s">
        <v>37</v>
      </c>
    </row>
    <row r="1552" spans="1:29" hidden="1" x14ac:dyDescent="0.25">
      <c r="A1552" s="1" t="s">
        <v>33</v>
      </c>
      <c r="B1552" s="1" t="s">
        <v>34</v>
      </c>
      <c r="C1552" s="2">
        <v>45626</v>
      </c>
      <c r="D1552" s="1" t="s">
        <v>73</v>
      </c>
      <c r="E1552" s="1" t="s">
        <v>74</v>
      </c>
      <c r="F1552" s="1" t="s">
        <v>37</v>
      </c>
      <c r="G1552" s="1" t="s">
        <v>972</v>
      </c>
      <c r="H1552" s="1" t="s">
        <v>76</v>
      </c>
      <c r="I1552" s="3">
        <v>43334</v>
      </c>
      <c r="J1552" s="3">
        <v>0</v>
      </c>
      <c r="K1552" s="1" t="s">
        <v>1920</v>
      </c>
      <c r="L1552" s="1" t="s">
        <v>783</v>
      </c>
      <c r="M1552" s="1" t="s">
        <v>784</v>
      </c>
      <c r="N1552" s="1" t="s">
        <v>79</v>
      </c>
      <c r="O1552" s="1" t="s">
        <v>80</v>
      </c>
      <c r="P1552" s="1" t="s">
        <v>46</v>
      </c>
      <c r="Q1552" s="1" t="s">
        <v>37</v>
      </c>
      <c r="R1552" s="3">
        <v>0</v>
      </c>
      <c r="S1552" s="1" t="s">
        <v>44</v>
      </c>
      <c r="T1552" s="1" t="s">
        <v>45</v>
      </c>
      <c r="U1552" s="1" t="s">
        <v>972</v>
      </c>
      <c r="V1552" s="1" t="s">
        <v>46</v>
      </c>
      <c r="W1552" s="1" t="s">
        <v>1591</v>
      </c>
      <c r="X1552" s="1" t="s">
        <v>1921</v>
      </c>
      <c r="Y1552" s="1" t="s">
        <v>83</v>
      </c>
      <c r="Z1552" s="1" t="s">
        <v>84</v>
      </c>
      <c r="AA1552" s="1" t="s">
        <v>51</v>
      </c>
      <c r="AB1552" s="1" t="s">
        <v>1922</v>
      </c>
      <c r="AC1552" s="1" t="s">
        <v>37</v>
      </c>
    </row>
    <row r="1553" spans="1:29" hidden="1" x14ac:dyDescent="0.25">
      <c r="A1553" s="1" t="s">
        <v>33</v>
      </c>
      <c r="B1553" s="1" t="s">
        <v>34</v>
      </c>
      <c r="C1553" s="2">
        <v>45626</v>
      </c>
      <c r="D1553" s="1" t="s">
        <v>73</v>
      </c>
      <c r="E1553" s="1" t="s">
        <v>74</v>
      </c>
      <c r="F1553" s="1" t="s">
        <v>37</v>
      </c>
      <c r="G1553" s="1" t="s">
        <v>972</v>
      </c>
      <c r="H1553" s="1" t="s">
        <v>76</v>
      </c>
      <c r="I1553" s="3">
        <v>43901</v>
      </c>
      <c r="J1553" s="3">
        <v>0</v>
      </c>
      <c r="K1553" s="1" t="s">
        <v>1920</v>
      </c>
      <c r="L1553" s="1" t="s">
        <v>154</v>
      </c>
      <c r="M1553" s="1" t="s">
        <v>155</v>
      </c>
      <c r="N1553" s="1" t="s">
        <v>79</v>
      </c>
      <c r="O1553" s="1" t="s">
        <v>80</v>
      </c>
      <c r="P1553" s="1" t="s">
        <v>46</v>
      </c>
      <c r="Q1553" s="1" t="s">
        <v>37</v>
      </c>
      <c r="R1553" s="3">
        <v>0</v>
      </c>
      <c r="S1553" s="1" t="s">
        <v>44</v>
      </c>
      <c r="T1553" s="1" t="s">
        <v>45</v>
      </c>
      <c r="U1553" s="1" t="s">
        <v>972</v>
      </c>
      <c r="V1553" s="1" t="s">
        <v>46</v>
      </c>
      <c r="W1553" s="1" t="s">
        <v>1591</v>
      </c>
      <c r="X1553" s="1" t="s">
        <v>1921</v>
      </c>
      <c r="Y1553" s="1" t="s">
        <v>83</v>
      </c>
      <c r="Z1553" s="1" t="s">
        <v>84</v>
      </c>
      <c r="AA1553" s="1" t="s">
        <v>51</v>
      </c>
      <c r="AB1553" s="1" t="s">
        <v>1922</v>
      </c>
      <c r="AC1553" s="1" t="s">
        <v>37</v>
      </c>
    </row>
    <row r="1554" spans="1:29" hidden="1" x14ac:dyDescent="0.25">
      <c r="A1554" s="1" t="s">
        <v>33</v>
      </c>
      <c r="B1554" s="1" t="s">
        <v>34</v>
      </c>
      <c r="C1554" s="2">
        <v>45626</v>
      </c>
      <c r="D1554" s="1" t="s">
        <v>73</v>
      </c>
      <c r="E1554" s="1" t="s">
        <v>74</v>
      </c>
      <c r="F1554" s="1" t="s">
        <v>37</v>
      </c>
      <c r="G1554" s="1" t="s">
        <v>972</v>
      </c>
      <c r="H1554" s="1" t="s">
        <v>76</v>
      </c>
      <c r="I1554" s="3">
        <v>346668</v>
      </c>
      <c r="J1554" s="3">
        <v>0</v>
      </c>
      <c r="K1554" s="1" t="s">
        <v>1920</v>
      </c>
      <c r="L1554" s="1" t="s">
        <v>537</v>
      </c>
      <c r="M1554" s="1" t="s">
        <v>538</v>
      </c>
      <c r="N1554" s="1" t="s">
        <v>79</v>
      </c>
      <c r="O1554" s="1" t="s">
        <v>80</v>
      </c>
      <c r="P1554" s="1" t="s">
        <v>46</v>
      </c>
      <c r="Q1554" s="1" t="s">
        <v>37</v>
      </c>
      <c r="R1554" s="3">
        <v>0</v>
      </c>
      <c r="S1554" s="1" t="s">
        <v>44</v>
      </c>
      <c r="T1554" s="1" t="s">
        <v>45</v>
      </c>
      <c r="U1554" s="1" t="s">
        <v>972</v>
      </c>
      <c r="V1554" s="1" t="s">
        <v>46</v>
      </c>
      <c r="W1554" s="1" t="s">
        <v>1591</v>
      </c>
      <c r="X1554" s="1" t="s">
        <v>1921</v>
      </c>
      <c r="Y1554" s="1" t="s">
        <v>83</v>
      </c>
      <c r="Z1554" s="1" t="s">
        <v>84</v>
      </c>
      <c r="AA1554" s="1" t="s">
        <v>51</v>
      </c>
      <c r="AB1554" s="1" t="s">
        <v>1922</v>
      </c>
      <c r="AC1554" s="1" t="s">
        <v>37</v>
      </c>
    </row>
    <row r="1555" spans="1:29" hidden="1" x14ac:dyDescent="0.25">
      <c r="A1555" s="1" t="s">
        <v>33</v>
      </c>
      <c r="B1555" s="1" t="s">
        <v>34</v>
      </c>
      <c r="C1555" s="2">
        <v>45626</v>
      </c>
      <c r="D1555" s="1" t="s">
        <v>73</v>
      </c>
      <c r="E1555" s="1" t="s">
        <v>74</v>
      </c>
      <c r="F1555" s="1" t="s">
        <v>37</v>
      </c>
      <c r="G1555" s="1" t="s">
        <v>972</v>
      </c>
      <c r="H1555" s="1" t="s">
        <v>76</v>
      </c>
      <c r="I1555" s="3">
        <v>650000</v>
      </c>
      <c r="J1555" s="3">
        <v>0</v>
      </c>
      <c r="K1555" s="1" t="s">
        <v>1920</v>
      </c>
      <c r="L1555" s="1" t="s">
        <v>125</v>
      </c>
      <c r="M1555" s="1" t="s">
        <v>126</v>
      </c>
      <c r="N1555" s="1" t="s">
        <v>79</v>
      </c>
      <c r="O1555" s="1" t="s">
        <v>80</v>
      </c>
      <c r="P1555" s="1" t="s">
        <v>46</v>
      </c>
      <c r="Q1555" s="1" t="s">
        <v>37</v>
      </c>
      <c r="R1555" s="3">
        <v>0</v>
      </c>
      <c r="S1555" s="1" t="s">
        <v>44</v>
      </c>
      <c r="T1555" s="1" t="s">
        <v>45</v>
      </c>
      <c r="U1555" s="1" t="s">
        <v>972</v>
      </c>
      <c r="V1555" s="1" t="s">
        <v>46</v>
      </c>
      <c r="W1555" s="1" t="s">
        <v>1591</v>
      </c>
      <c r="X1555" s="1" t="s">
        <v>1921</v>
      </c>
      <c r="Y1555" s="1" t="s">
        <v>83</v>
      </c>
      <c r="Z1555" s="1" t="s">
        <v>84</v>
      </c>
      <c r="AA1555" s="1" t="s">
        <v>51</v>
      </c>
      <c r="AB1555" s="1" t="s">
        <v>1922</v>
      </c>
      <c r="AC1555" s="1" t="s">
        <v>37</v>
      </c>
    </row>
    <row r="1556" spans="1:29" hidden="1" x14ac:dyDescent="0.25">
      <c r="A1556" s="1" t="s">
        <v>33</v>
      </c>
      <c r="B1556" s="1" t="s">
        <v>34</v>
      </c>
      <c r="C1556" s="2">
        <v>45626</v>
      </c>
      <c r="D1556" s="1" t="s">
        <v>73</v>
      </c>
      <c r="E1556" s="1" t="s">
        <v>74</v>
      </c>
      <c r="F1556" s="1" t="s">
        <v>37</v>
      </c>
      <c r="G1556" s="1" t="s">
        <v>972</v>
      </c>
      <c r="H1556" s="1" t="s">
        <v>76</v>
      </c>
      <c r="I1556" s="3">
        <v>476667</v>
      </c>
      <c r="J1556" s="3">
        <v>0</v>
      </c>
      <c r="K1556" s="1" t="s">
        <v>1920</v>
      </c>
      <c r="L1556" s="1" t="s">
        <v>704</v>
      </c>
      <c r="M1556" s="1" t="s">
        <v>705</v>
      </c>
      <c r="N1556" s="1" t="s">
        <v>79</v>
      </c>
      <c r="O1556" s="1" t="s">
        <v>80</v>
      </c>
      <c r="P1556" s="1" t="s">
        <v>46</v>
      </c>
      <c r="Q1556" s="1" t="s">
        <v>37</v>
      </c>
      <c r="R1556" s="3">
        <v>0</v>
      </c>
      <c r="S1556" s="1" t="s">
        <v>44</v>
      </c>
      <c r="T1556" s="1" t="s">
        <v>45</v>
      </c>
      <c r="U1556" s="1" t="s">
        <v>972</v>
      </c>
      <c r="V1556" s="1" t="s">
        <v>46</v>
      </c>
      <c r="W1556" s="1" t="s">
        <v>1591</v>
      </c>
      <c r="X1556" s="1" t="s">
        <v>1921</v>
      </c>
      <c r="Y1556" s="1" t="s">
        <v>83</v>
      </c>
      <c r="Z1556" s="1" t="s">
        <v>84</v>
      </c>
      <c r="AA1556" s="1" t="s">
        <v>51</v>
      </c>
      <c r="AB1556" s="1" t="s">
        <v>1922</v>
      </c>
      <c r="AC1556" s="1" t="s">
        <v>37</v>
      </c>
    </row>
    <row r="1557" spans="1:29" hidden="1" x14ac:dyDescent="0.25">
      <c r="A1557" s="1" t="s">
        <v>33</v>
      </c>
      <c r="B1557" s="1" t="s">
        <v>34</v>
      </c>
      <c r="C1557" s="2">
        <v>45626</v>
      </c>
      <c r="D1557" s="1" t="s">
        <v>73</v>
      </c>
      <c r="E1557" s="1" t="s">
        <v>74</v>
      </c>
      <c r="F1557" s="1" t="s">
        <v>37</v>
      </c>
      <c r="G1557" s="1" t="s">
        <v>972</v>
      </c>
      <c r="H1557" s="1" t="s">
        <v>76</v>
      </c>
      <c r="I1557" s="3">
        <v>606667</v>
      </c>
      <c r="J1557" s="3">
        <v>0</v>
      </c>
      <c r="K1557" s="1" t="s">
        <v>1920</v>
      </c>
      <c r="L1557" s="1" t="s">
        <v>119</v>
      </c>
      <c r="M1557" s="1" t="s">
        <v>120</v>
      </c>
      <c r="N1557" s="1" t="s">
        <v>79</v>
      </c>
      <c r="O1557" s="1" t="s">
        <v>80</v>
      </c>
      <c r="P1557" s="1" t="s">
        <v>46</v>
      </c>
      <c r="Q1557" s="1" t="s">
        <v>37</v>
      </c>
      <c r="R1557" s="3">
        <v>0</v>
      </c>
      <c r="S1557" s="1" t="s">
        <v>44</v>
      </c>
      <c r="T1557" s="1" t="s">
        <v>45</v>
      </c>
      <c r="U1557" s="1" t="s">
        <v>972</v>
      </c>
      <c r="V1557" s="1" t="s">
        <v>46</v>
      </c>
      <c r="W1557" s="1" t="s">
        <v>1591</v>
      </c>
      <c r="X1557" s="1" t="s">
        <v>1921</v>
      </c>
      <c r="Y1557" s="1" t="s">
        <v>83</v>
      </c>
      <c r="Z1557" s="1" t="s">
        <v>84</v>
      </c>
      <c r="AA1557" s="1" t="s">
        <v>51</v>
      </c>
      <c r="AB1557" s="1" t="s">
        <v>1922</v>
      </c>
      <c r="AC1557" s="1" t="s">
        <v>37</v>
      </c>
    </row>
    <row r="1558" spans="1:29" hidden="1" x14ac:dyDescent="0.25">
      <c r="A1558" s="1" t="s">
        <v>33</v>
      </c>
      <c r="B1558" s="1" t="s">
        <v>34</v>
      </c>
      <c r="C1558" s="2">
        <v>45626</v>
      </c>
      <c r="D1558" s="1" t="s">
        <v>73</v>
      </c>
      <c r="E1558" s="1" t="s">
        <v>74</v>
      </c>
      <c r="F1558" s="1" t="s">
        <v>37</v>
      </c>
      <c r="G1558" s="1" t="s">
        <v>972</v>
      </c>
      <c r="H1558" s="1" t="s">
        <v>76</v>
      </c>
      <c r="I1558" s="3">
        <v>390000</v>
      </c>
      <c r="J1558" s="3">
        <v>0</v>
      </c>
      <c r="K1558" s="1" t="s">
        <v>1920</v>
      </c>
      <c r="L1558" s="1" t="s">
        <v>567</v>
      </c>
      <c r="M1558" s="1" t="s">
        <v>568</v>
      </c>
      <c r="N1558" s="1" t="s">
        <v>79</v>
      </c>
      <c r="O1558" s="1" t="s">
        <v>80</v>
      </c>
      <c r="P1558" s="1" t="s">
        <v>46</v>
      </c>
      <c r="Q1558" s="1" t="s">
        <v>37</v>
      </c>
      <c r="R1558" s="3">
        <v>0</v>
      </c>
      <c r="S1558" s="1" t="s">
        <v>44</v>
      </c>
      <c r="T1558" s="1" t="s">
        <v>45</v>
      </c>
      <c r="U1558" s="1" t="s">
        <v>972</v>
      </c>
      <c r="V1558" s="1" t="s">
        <v>46</v>
      </c>
      <c r="W1558" s="1" t="s">
        <v>1591</v>
      </c>
      <c r="X1558" s="1" t="s">
        <v>1921</v>
      </c>
      <c r="Y1558" s="1" t="s">
        <v>83</v>
      </c>
      <c r="Z1558" s="1" t="s">
        <v>84</v>
      </c>
      <c r="AA1558" s="1" t="s">
        <v>51</v>
      </c>
      <c r="AB1558" s="1" t="s">
        <v>1922</v>
      </c>
      <c r="AC1558" s="1" t="s">
        <v>37</v>
      </c>
    </row>
    <row r="1559" spans="1:29" hidden="1" x14ac:dyDescent="0.25">
      <c r="A1559" s="1" t="s">
        <v>33</v>
      </c>
      <c r="B1559" s="1" t="s">
        <v>34</v>
      </c>
      <c r="C1559" s="2">
        <v>45626</v>
      </c>
      <c r="D1559" s="1" t="s">
        <v>73</v>
      </c>
      <c r="E1559" s="1" t="s">
        <v>74</v>
      </c>
      <c r="F1559" s="1" t="s">
        <v>37</v>
      </c>
      <c r="G1559" s="1" t="s">
        <v>972</v>
      </c>
      <c r="H1559" s="1" t="s">
        <v>76</v>
      </c>
      <c r="I1559" s="3">
        <v>43334</v>
      </c>
      <c r="J1559" s="3">
        <v>0</v>
      </c>
      <c r="K1559" s="1" t="s">
        <v>1920</v>
      </c>
      <c r="L1559" s="1" t="s">
        <v>127</v>
      </c>
      <c r="M1559" s="1" t="s">
        <v>128</v>
      </c>
      <c r="N1559" s="1" t="s">
        <v>79</v>
      </c>
      <c r="O1559" s="1" t="s">
        <v>80</v>
      </c>
      <c r="P1559" s="1" t="s">
        <v>46</v>
      </c>
      <c r="Q1559" s="1" t="s">
        <v>37</v>
      </c>
      <c r="R1559" s="3">
        <v>0</v>
      </c>
      <c r="S1559" s="1" t="s">
        <v>44</v>
      </c>
      <c r="T1559" s="1" t="s">
        <v>45</v>
      </c>
      <c r="U1559" s="1" t="s">
        <v>972</v>
      </c>
      <c r="V1559" s="1" t="s">
        <v>46</v>
      </c>
      <c r="W1559" s="1" t="s">
        <v>1591</v>
      </c>
      <c r="X1559" s="1" t="s">
        <v>1921</v>
      </c>
      <c r="Y1559" s="1" t="s">
        <v>83</v>
      </c>
      <c r="Z1559" s="1" t="s">
        <v>84</v>
      </c>
      <c r="AA1559" s="1" t="s">
        <v>51</v>
      </c>
      <c r="AB1559" s="1" t="s">
        <v>1922</v>
      </c>
      <c r="AC1559" s="1" t="s">
        <v>37</v>
      </c>
    </row>
    <row r="1560" spans="1:29" hidden="1" x14ac:dyDescent="0.25">
      <c r="A1560" s="1" t="s">
        <v>33</v>
      </c>
      <c r="B1560" s="1" t="s">
        <v>34</v>
      </c>
      <c r="C1560" s="2">
        <v>45626</v>
      </c>
      <c r="D1560" s="1" t="s">
        <v>73</v>
      </c>
      <c r="E1560" s="1" t="s">
        <v>74</v>
      </c>
      <c r="F1560" s="1" t="s">
        <v>37</v>
      </c>
      <c r="G1560" s="1" t="s">
        <v>972</v>
      </c>
      <c r="H1560" s="1" t="s">
        <v>76</v>
      </c>
      <c r="I1560" s="3">
        <v>544493</v>
      </c>
      <c r="J1560" s="3">
        <v>0</v>
      </c>
      <c r="K1560" s="1" t="s">
        <v>1920</v>
      </c>
      <c r="L1560" s="1" t="s">
        <v>636</v>
      </c>
      <c r="M1560" s="1" t="s">
        <v>637</v>
      </c>
      <c r="N1560" s="1" t="s">
        <v>89</v>
      </c>
      <c r="O1560" s="1" t="s">
        <v>90</v>
      </c>
      <c r="P1560" s="1" t="s">
        <v>46</v>
      </c>
      <c r="Q1560" s="1" t="s">
        <v>37</v>
      </c>
      <c r="R1560" s="3">
        <v>0</v>
      </c>
      <c r="S1560" s="1" t="s">
        <v>44</v>
      </c>
      <c r="T1560" s="1" t="s">
        <v>45</v>
      </c>
      <c r="U1560" s="1" t="s">
        <v>972</v>
      </c>
      <c r="V1560" s="1" t="s">
        <v>46</v>
      </c>
      <c r="W1560" s="1" t="s">
        <v>1591</v>
      </c>
      <c r="X1560" s="1" t="s">
        <v>1921</v>
      </c>
      <c r="Y1560" s="1" t="s">
        <v>83</v>
      </c>
      <c r="Z1560" s="1" t="s">
        <v>84</v>
      </c>
      <c r="AA1560" s="1" t="s">
        <v>51</v>
      </c>
      <c r="AB1560" s="1" t="s">
        <v>1925</v>
      </c>
      <c r="AC1560" s="1" t="s">
        <v>37</v>
      </c>
    </row>
    <row r="1561" spans="1:29" hidden="1" x14ac:dyDescent="0.25">
      <c r="A1561" s="1" t="s">
        <v>33</v>
      </c>
      <c r="B1561" s="1" t="s">
        <v>34</v>
      </c>
      <c r="C1561" s="2">
        <v>45626</v>
      </c>
      <c r="D1561" s="1" t="s">
        <v>73</v>
      </c>
      <c r="E1561" s="1" t="s">
        <v>74</v>
      </c>
      <c r="F1561" s="1" t="s">
        <v>37</v>
      </c>
      <c r="G1561" s="1" t="s">
        <v>972</v>
      </c>
      <c r="H1561" s="1" t="s">
        <v>76</v>
      </c>
      <c r="I1561" s="3">
        <v>1509986</v>
      </c>
      <c r="J1561" s="3">
        <v>0</v>
      </c>
      <c r="K1561" s="1" t="s">
        <v>1920</v>
      </c>
      <c r="L1561" s="1" t="s">
        <v>87</v>
      </c>
      <c r="M1561" s="1" t="s">
        <v>88</v>
      </c>
      <c r="N1561" s="1" t="s">
        <v>89</v>
      </c>
      <c r="O1561" s="1" t="s">
        <v>90</v>
      </c>
      <c r="P1561" s="1" t="s">
        <v>46</v>
      </c>
      <c r="Q1561" s="1" t="s">
        <v>37</v>
      </c>
      <c r="R1561" s="3">
        <v>0</v>
      </c>
      <c r="S1561" s="1" t="s">
        <v>44</v>
      </c>
      <c r="T1561" s="1" t="s">
        <v>45</v>
      </c>
      <c r="U1561" s="1" t="s">
        <v>972</v>
      </c>
      <c r="V1561" s="1" t="s">
        <v>46</v>
      </c>
      <c r="W1561" s="1" t="s">
        <v>1591</v>
      </c>
      <c r="X1561" s="1" t="s">
        <v>1921</v>
      </c>
      <c r="Y1561" s="1" t="s">
        <v>83</v>
      </c>
      <c r="Z1561" s="1" t="s">
        <v>84</v>
      </c>
      <c r="AA1561" s="1" t="s">
        <v>51</v>
      </c>
      <c r="AB1561" s="1" t="s">
        <v>1925</v>
      </c>
      <c r="AC1561" s="1" t="s">
        <v>37</v>
      </c>
    </row>
    <row r="1562" spans="1:29" hidden="1" x14ac:dyDescent="0.25">
      <c r="A1562" s="1" t="s">
        <v>33</v>
      </c>
      <c r="B1562" s="1" t="s">
        <v>34</v>
      </c>
      <c r="C1562" s="2">
        <v>45626</v>
      </c>
      <c r="D1562" s="1" t="s">
        <v>73</v>
      </c>
      <c r="E1562" s="1" t="s">
        <v>74</v>
      </c>
      <c r="F1562" s="1" t="s">
        <v>37</v>
      </c>
      <c r="G1562" s="1" t="s">
        <v>972</v>
      </c>
      <c r="H1562" s="1" t="s">
        <v>76</v>
      </c>
      <c r="I1562" s="3">
        <v>346667</v>
      </c>
      <c r="J1562" s="3">
        <v>0</v>
      </c>
      <c r="K1562" s="1" t="s">
        <v>1920</v>
      </c>
      <c r="L1562" s="1" t="s">
        <v>105</v>
      </c>
      <c r="M1562" s="1" t="s">
        <v>106</v>
      </c>
      <c r="N1562" s="1" t="s">
        <v>79</v>
      </c>
      <c r="O1562" s="1" t="s">
        <v>80</v>
      </c>
      <c r="P1562" s="1" t="s">
        <v>46</v>
      </c>
      <c r="Q1562" s="1" t="s">
        <v>37</v>
      </c>
      <c r="R1562" s="3">
        <v>0</v>
      </c>
      <c r="S1562" s="1" t="s">
        <v>44</v>
      </c>
      <c r="T1562" s="1" t="s">
        <v>45</v>
      </c>
      <c r="U1562" s="1" t="s">
        <v>972</v>
      </c>
      <c r="V1562" s="1" t="s">
        <v>46</v>
      </c>
      <c r="W1562" s="1" t="s">
        <v>1591</v>
      </c>
      <c r="X1562" s="1" t="s">
        <v>1921</v>
      </c>
      <c r="Y1562" s="1" t="s">
        <v>83</v>
      </c>
      <c r="Z1562" s="1" t="s">
        <v>84</v>
      </c>
      <c r="AA1562" s="1" t="s">
        <v>51</v>
      </c>
      <c r="AB1562" s="1" t="s">
        <v>1925</v>
      </c>
      <c r="AC1562" s="1" t="s">
        <v>37</v>
      </c>
    </row>
    <row r="1563" spans="1:29" hidden="1" x14ac:dyDescent="0.25">
      <c r="A1563" s="1" t="s">
        <v>33</v>
      </c>
      <c r="B1563" s="1" t="s">
        <v>34</v>
      </c>
      <c r="C1563" s="2">
        <v>45626</v>
      </c>
      <c r="D1563" s="1" t="s">
        <v>73</v>
      </c>
      <c r="E1563" s="1" t="s">
        <v>74</v>
      </c>
      <c r="F1563" s="1" t="s">
        <v>37</v>
      </c>
      <c r="G1563" s="1" t="s">
        <v>972</v>
      </c>
      <c r="H1563" s="1" t="s">
        <v>76</v>
      </c>
      <c r="I1563" s="3">
        <v>650000</v>
      </c>
      <c r="J1563" s="3">
        <v>0</v>
      </c>
      <c r="K1563" s="1" t="s">
        <v>1920</v>
      </c>
      <c r="L1563" s="1" t="s">
        <v>113</v>
      </c>
      <c r="M1563" s="1" t="s">
        <v>114</v>
      </c>
      <c r="N1563" s="1" t="s">
        <v>79</v>
      </c>
      <c r="O1563" s="1" t="s">
        <v>80</v>
      </c>
      <c r="P1563" s="1" t="s">
        <v>46</v>
      </c>
      <c r="Q1563" s="1" t="s">
        <v>37</v>
      </c>
      <c r="R1563" s="3">
        <v>0</v>
      </c>
      <c r="S1563" s="1" t="s">
        <v>44</v>
      </c>
      <c r="T1563" s="1" t="s">
        <v>45</v>
      </c>
      <c r="U1563" s="1" t="s">
        <v>972</v>
      </c>
      <c r="V1563" s="1" t="s">
        <v>46</v>
      </c>
      <c r="W1563" s="1" t="s">
        <v>1591</v>
      </c>
      <c r="X1563" s="1" t="s">
        <v>1921</v>
      </c>
      <c r="Y1563" s="1" t="s">
        <v>83</v>
      </c>
      <c r="Z1563" s="1" t="s">
        <v>84</v>
      </c>
      <c r="AA1563" s="1" t="s">
        <v>51</v>
      </c>
      <c r="AB1563" s="1" t="s">
        <v>1925</v>
      </c>
      <c r="AC1563" s="1" t="s">
        <v>37</v>
      </c>
    </row>
    <row r="1564" spans="1:29" hidden="1" x14ac:dyDescent="0.25">
      <c r="A1564" s="1" t="s">
        <v>33</v>
      </c>
      <c r="B1564" s="1" t="s">
        <v>34</v>
      </c>
      <c r="C1564" s="2">
        <v>45626</v>
      </c>
      <c r="D1564" s="1" t="s">
        <v>73</v>
      </c>
      <c r="E1564" s="1" t="s">
        <v>74</v>
      </c>
      <c r="F1564" s="1" t="s">
        <v>37</v>
      </c>
      <c r="G1564" s="1" t="s">
        <v>972</v>
      </c>
      <c r="H1564" s="1" t="s">
        <v>76</v>
      </c>
      <c r="I1564" s="3">
        <v>43334</v>
      </c>
      <c r="J1564" s="3">
        <v>0</v>
      </c>
      <c r="K1564" s="1" t="s">
        <v>1920</v>
      </c>
      <c r="L1564" s="1" t="s">
        <v>156</v>
      </c>
      <c r="M1564" s="1" t="s">
        <v>157</v>
      </c>
      <c r="N1564" s="1" t="s">
        <v>79</v>
      </c>
      <c r="O1564" s="1" t="s">
        <v>80</v>
      </c>
      <c r="P1564" s="1" t="s">
        <v>46</v>
      </c>
      <c r="Q1564" s="1" t="s">
        <v>37</v>
      </c>
      <c r="R1564" s="3">
        <v>0</v>
      </c>
      <c r="S1564" s="1" t="s">
        <v>44</v>
      </c>
      <c r="T1564" s="1" t="s">
        <v>45</v>
      </c>
      <c r="U1564" s="1" t="s">
        <v>972</v>
      </c>
      <c r="V1564" s="1" t="s">
        <v>46</v>
      </c>
      <c r="W1564" s="1" t="s">
        <v>1591</v>
      </c>
      <c r="X1564" s="1" t="s">
        <v>1921</v>
      </c>
      <c r="Y1564" s="1" t="s">
        <v>83</v>
      </c>
      <c r="Z1564" s="1" t="s">
        <v>84</v>
      </c>
      <c r="AA1564" s="1" t="s">
        <v>51</v>
      </c>
      <c r="AB1564" s="1" t="s">
        <v>1925</v>
      </c>
      <c r="AC1564" s="1" t="s">
        <v>37</v>
      </c>
    </row>
    <row r="1565" spans="1:29" hidden="1" x14ac:dyDescent="0.25">
      <c r="A1565" s="1" t="s">
        <v>33</v>
      </c>
      <c r="B1565" s="1" t="s">
        <v>34</v>
      </c>
      <c r="C1565" s="2">
        <v>45626</v>
      </c>
      <c r="D1565" s="1" t="s">
        <v>73</v>
      </c>
      <c r="E1565" s="1" t="s">
        <v>74</v>
      </c>
      <c r="F1565" s="1" t="s">
        <v>37</v>
      </c>
      <c r="G1565" s="1" t="s">
        <v>972</v>
      </c>
      <c r="H1565" s="1" t="s">
        <v>76</v>
      </c>
      <c r="I1565" s="3">
        <v>650000</v>
      </c>
      <c r="J1565" s="3">
        <v>0</v>
      </c>
      <c r="K1565" s="1" t="s">
        <v>1920</v>
      </c>
      <c r="L1565" s="1" t="s">
        <v>117</v>
      </c>
      <c r="M1565" s="1" t="s">
        <v>118</v>
      </c>
      <c r="N1565" s="1" t="s">
        <v>79</v>
      </c>
      <c r="O1565" s="1" t="s">
        <v>80</v>
      </c>
      <c r="P1565" s="1" t="s">
        <v>46</v>
      </c>
      <c r="Q1565" s="1" t="s">
        <v>37</v>
      </c>
      <c r="R1565" s="3">
        <v>0</v>
      </c>
      <c r="S1565" s="1" t="s">
        <v>44</v>
      </c>
      <c r="T1565" s="1" t="s">
        <v>45</v>
      </c>
      <c r="U1565" s="1" t="s">
        <v>972</v>
      </c>
      <c r="V1565" s="1" t="s">
        <v>46</v>
      </c>
      <c r="W1565" s="1" t="s">
        <v>1591</v>
      </c>
      <c r="X1565" s="1" t="s">
        <v>1921</v>
      </c>
      <c r="Y1565" s="1" t="s">
        <v>83</v>
      </c>
      <c r="Z1565" s="1" t="s">
        <v>84</v>
      </c>
      <c r="AA1565" s="1" t="s">
        <v>51</v>
      </c>
      <c r="AB1565" s="1" t="s">
        <v>1925</v>
      </c>
      <c r="AC1565" s="1" t="s">
        <v>37</v>
      </c>
    </row>
    <row r="1566" spans="1:29" hidden="1" x14ac:dyDescent="0.25">
      <c r="A1566" s="1" t="s">
        <v>33</v>
      </c>
      <c r="B1566" s="1" t="s">
        <v>34</v>
      </c>
      <c r="C1566" s="2">
        <v>45626</v>
      </c>
      <c r="D1566" s="1" t="s">
        <v>73</v>
      </c>
      <c r="E1566" s="1" t="s">
        <v>74</v>
      </c>
      <c r="F1566" s="1" t="s">
        <v>37</v>
      </c>
      <c r="G1566" s="1" t="s">
        <v>972</v>
      </c>
      <c r="H1566" s="1" t="s">
        <v>76</v>
      </c>
      <c r="I1566" s="3">
        <v>86667</v>
      </c>
      <c r="J1566" s="3">
        <v>0</v>
      </c>
      <c r="K1566" s="1" t="s">
        <v>1920</v>
      </c>
      <c r="L1566" s="1" t="s">
        <v>133</v>
      </c>
      <c r="M1566" s="1" t="s">
        <v>134</v>
      </c>
      <c r="N1566" s="1" t="s">
        <v>79</v>
      </c>
      <c r="O1566" s="1" t="s">
        <v>80</v>
      </c>
      <c r="P1566" s="1" t="s">
        <v>46</v>
      </c>
      <c r="Q1566" s="1" t="s">
        <v>37</v>
      </c>
      <c r="R1566" s="3">
        <v>0</v>
      </c>
      <c r="S1566" s="1" t="s">
        <v>44</v>
      </c>
      <c r="T1566" s="1" t="s">
        <v>45</v>
      </c>
      <c r="U1566" s="1" t="s">
        <v>972</v>
      </c>
      <c r="V1566" s="1" t="s">
        <v>46</v>
      </c>
      <c r="W1566" s="1" t="s">
        <v>1591</v>
      </c>
      <c r="X1566" s="1" t="s">
        <v>1921</v>
      </c>
      <c r="Y1566" s="1" t="s">
        <v>83</v>
      </c>
      <c r="Z1566" s="1" t="s">
        <v>84</v>
      </c>
      <c r="AA1566" s="1" t="s">
        <v>51</v>
      </c>
      <c r="AB1566" s="1" t="s">
        <v>1925</v>
      </c>
      <c r="AC1566" s="1" t="s">
        <v>37</v>
      </c>
    </row>
    <row r="1567" spans="1:29" hidden="1" x14ac:dyDescent="0.25">
      <c r="A1567" s="1" t="s">
        <v>33</v>
      </c>
      <c r="B1567" s="1" t="s">
        <v>34</v>
      </c>
      <c r="C1567" s="2">
        <v>45626</v>
      </c>
      <c r="D1567" s="1" t="s">
        <v>73</v>
      </c>
      <c r="E1567" s="1" t="s">
        <v>74</v>
      </c>
      <c r="F1567" s="1" t="s">
        <v>37</v>
      </c>
      <c r="G1567" s="1" t="s">
        <v>972</v>
      </c>
      <c r="H1567" s="1" t="s">
        <v>76</v>
      </c>
      <c r="I1567" s="3">
        <v>650000</v>
      </c>
      <c r="J1567" s="3">
        <v>0</v>
      </c>
      <c r="K1567" s="1" t="s">
        <v>1920</v>
      </c>
      <c r="L1567" s="1" t="s">
        <v>135</v>
      </c>
      <c r="M1567" s="1" t="s">
        <v>136</v>
      </c>
      <c r="N1567" s="1" t="s">
        <v>79</v>
      </c>
      <c r="O1567" s="1" t="s">
        <v>80</v>
      </c>
      <c r="P1567" s="1" t="s">
        <v>46</v>
      </c>
      <c r="Q1567" s="1" t="s">
        <v>37</v>
      </c>
      <c r="R1567" s="3">
        <v>0</v>
      </c>
      <c r="S1567" s="1" t="s">
        <v>44</v>
      </c>
      <c r="T1567" s="1" t="s">
        <v>45</v>
      </c>
      <c r="U1567" s="1" t="s">
        <v>972</v>
      </c>
      <c r="V1567" s="1" t="s">
        <v>46</v>
      </c>
      <c r="W1567" s="1" t="s">
        <v>1591</v>
      </c>
      <c r="X1567" s="1" t="s">
        <v>1921</v>
      </c>
      <c r="Y1567" s="1" t="s">
        <v>83</v>
      </c>
      <c r="Z1567" s="1" t="s">
        <v>84</v>
      </c>
      <c r="AA1567" s="1" t="s">
        <v>51</v>
      </c>
      <c r="AB1567" s="1" t="s">
        <v>1925</v>
      </c>
      <c r="AC1567" s="1" t="s">
        <v>37</v>
      </c>
    </row>
    <row r="1568" spans="1:29" hidden="1" x14ac:dyDescent="0.25">
      <c r="A1568" s="1" t="s">
        <v>33</v>
      </c>
      <c r="B1568" s="1" t="s">
        <v>34</v>
      </c>
      <c r="C1568" s="2">
        <v>45626</v>
      </c>
      <c r="D1568" s="1" t="s">
        <v>73</v>
      </c>
      <c r="E1568" s="1" t="s">
        <v>74</v>
      </c>
      <c r="F1568" s="1" t="s">
        <v>37</v>
      </c>
      <c r="G1568" s="1" t="s">
        <v>972</v>
      </c>
      <c r="H1568" s="1" t="s">
        <v>76</v>
      </c>
      <c r="I1568" s="3">
        <v>43334</v>
      </c>
      <c r="J1568" s="3">
        <v>0</v>
      </c>
      <c r="K1568" s="1" t="s">
        <v>1920</v>
      </c>
      <c r="L1568" s="1" t="s">
        <v>150</v>
      </c>
      <c r="M1568" s="1" t="s">
        <v>151</v>
      </c>
      <c r="N1568" s="1" t="s">
        <v>79</v>
      </c>
      <c r="O1568" s="1" t="s">
        <v>80</v>
      </c>
      <c r="P1568" s="1" t="s">
        <v>46</v>
      </c>
      <c r="Q1568" s="1" t="s">
        <v>37</v>
      </c>
      <c r="R1568" s="3">
        <v>0</v>
      </c>
      <c r="S1568" s="1" t="s">
        <v>44</v>
      </c>
      <c r="T1568" s="1" t="s">
        <v>45</v>
      </c>
      <c r="U1568" s="1" t="s">
        <v>972</v>
      </c>
      <c r="V1568" s="1" t="s">
        <v>46</v>
      </c>
      <c r="W1568" s="1" t="s">
        <v>1591</v>
      </c>
      <c r="X1568" s="1" t="s">
        <v>1921</v>
      </c>
      <c r="Y1568" s="1" t="s">
        <v>83</v>
      </c>
      <c r="Z1568" s="1" t="s">
        <v>84</v>
      </c>
      <c r="AA1568" s="1" t="s">
        <v>51</v>
      </c>
      <c r="AB1568" s="1" t="s">
        <v>1925</v>
      </c>
      <c r="AC1568" s="1" t="s">
        <v>37</v>
      </c>
    </row>
    <row r="1569" spans="1:29" hidden="1" x14ac:dyDescent="0.25">
      <c r="A1569" s="1" t="s">
        <v>33</v>
      </c>
      <c r="B1569" s="1" t="s">
        <v>34</v>
      </c>
      <c r="C1569" s="2">
        <v>45626</v>
      </c>
      <c r="D1569" s="1" t="s">
        <v>73</v>
      </c>
      <c r="E1569" s="1" t="s">
        <v>74</v>
      </c>
      <c r="F1569" s="1" t="s">
        <v>37</v>
      </c>
      <c r="G1569" s="1" t="s">
        <v>972</v>
      </c>
      <c r="H1569" s="1" t="s">
        <v>76</v>
      </c>
      <c r="I1569" s="3">
        <v>303334</v>
      </c>
      <c r="J1569" s="3">
        <v>0</v>
      </c>
      <c r="K1569" s="1" t="s">
        <v>1920</v>
      </c>
      <c r="L1569" s="1" t="s">
        <v>537</v>
      </c>
      <c r="M1569" s="1" t="s">
        <v>538</v>
      </c>
      <c r="N1569" s="1" t="s">
        <v>79</v>
      </c>
      <c r="O1569" s="1" t="s">
        <v>80</v>
      </c>
      <c r="P1569" s="1" t="s">
        <v>46</v>
      </c>
      <c r="Q1569" s="1" t="s">
        <v>37</v>
      </c>
      <c r="R1569" s="3">
        <v>0</v>
      </c>
      <c r="S1569" s="1" t="s">
        <v>44</v>
      </c>
      <c r="T1569" s="1" t="s">
        <v>45</v>
      </c>
      <c r="U1569" s="1" t="s">
        <v>972</v>
      </c>
      <c r="V1569" s="1" t="s">
        <v>46</v>
      </c>
      <c r="W1569" s="1" t="s">
        <v>1591</v>
      </c>
      <c r="X1569" s="1" t="s">
        <v>1921</v>
      </c>
      <c r="Y1569" s="1" t="s">
        <v>83</v>
      </c>
      <c r="Z1569" s="1" t="s">
        <v>84</v>
      </c>
      <c r="AA1569" s="1" t="s">
        <v>51</v>
      </c>
      <c r="AB1569" s="1" t="s">
        <v>1925</v>
      </c>
      <c r="AC1569" s="1" t="s">
        <v>37</v>
      </c>
    </row>
    <row r="1570" spans="1:29" hidden="1" x14ac:dyDescent="0.25">
      <c r="A1570" s="1" t="s">
        <v>33</v>
      </c>
      <c r="B1570" s="1" t="s">
        <v>34</v>
      </c>
      <c r="C1570" s="2">
        <v>45626</v>
      </c>
      <c r="D1570" s="1" t="s">
        <v>73</v>
      </c>
      <c r="E1570" s="1" t="s">
        <v>74</v>
      </c>
      <c r="F1570" s="1" t="s">
        <v>37</v>
      </c>
      <c r="G1570" s="1" t="s">
        <v>972</v>
      </c>
      <c r="H1570" s="1" t="s">
        <v>76</v>
      </c>
      <c r="I1570" s="3">
        <v>650000</v>
      </c>
      <c r="J1570" s="3">
        <v>0</v>
      </c>
      <c r="K1570" s="1" t="s">
        <v>1920</v>
      </c>
      <c r="L1570" s="1" t="s">
        <v>125</v>
      </c>
      <c r="M1570" s="1" t="s">
        <v>126</v>
      </c>
      <c r="N1570" s="1" t="s">
        <v>79</v>
      </c>
      <c r="O1570" s="1" t="s">
        <v>80</v>
      </c>
      <c r="P1570" s="1" t="s">
        <v>46</v>
      </c>
      <c r="Q1570" s="1" t="s">
        <v>37</v>
      </c>
      <c r="R1570" s="3">
        <v>0</v>
      </c>
      <c r="S1570" s="1" t="s">
        <v>44</v>
      </c>
      <c r="T1570" s="1" t="s">
        <v>45</v>
      </c>
      <c r="U1570" s="1" t="s">
        <v>972</v>
      </c>
      <c r="V1570" s="1" t="s">
        <v>46</v>
      </c>
      <c r="W1570" s="1" t="s">
        <v>1591</v>
      </c>
      <c r="X1570" s="1" t="s">
        <v>1921</v>
      </c>
      <c r="Y1570" s="1" t="s">
        <v>83</v>
      </c>
      <c r="Z1570" s="1" t="s">
        <v>84</v>
      </c>
      <c r="AA1570" s="1" t="s">
        <v>51</v>
      </c>
      <c r="AB1570" s="1" t="s">
        <v>1925</v>
      </c>
      <c r="AC1570" s="1" t="s">
        <v>37</v>
      </c>
    </row>
    <row r="1571" spans="1:29" hidden="1" x14ac:dyDescent="0.25">
      <c r="A1571" s="1" t="s">
        <v>33</v>
      </c>
      <c r="B1571" s="1" t="s">
        <v>34</v>
      </c>
      <c r="C1571" s="2">
        <v>45626</v>
      </c>
      <c r="D1571" s="1" t="s">
        <v>73</v>
      </c>
      <c r="E1571" s="1" t="s">
        <v>74</v>
      </c>
      <c r="F1571" s="1" t="s">
        <v>37</v>
      </c>
      <c r="G1571" s="1" t="s">
        <v>972</v>
      </c>
      <c r="H1571" s="1" t="s">
        <v>76</v>
      </c>
      <c r="I1571" s="3">
        <v>260001</v>
      </c>
      <c r="J1571" s="3">
        <v>0</v>
      </c>
      <c r="K1571" s="1" t="s">
        <v>1920</v>
      </c>
      <c r="L1571" s="1" t="s">
        <v>307</v>
      </c>
      <c r="M1571" s="1" t="s">
        <v>308</v>
      </c>
      <c r="N1571" s="1" t="s">
        <v>79</v>
      </c>
      <c r="O1571" s="1" t="s">
        <v>80</v>
      </c>
      <c r="P1571" s="1" t="s">
        <v>46</v>
      </c>
      <c r="Q1571" s="1" t="s">
        <v>37</v>
      </c>
      <c r="R1571" s="3">
        <v>0</v>
      </c>
      <c r="S1571" s="1" t="s">
        <v>44</v>
      </c>
      <c r="T1571" s="1" t="s">
        <v>45</v>
      </c>
      <c r="U1571" s="1" t="s">
        <v>972</v>
      </c>
      <c r="V1571" s="1" t="s">
        <v>46</v>
      </c>
      <c r="W1571" s="1" t="s">
        <v>1591</v>
      </c>
      <c r="X1571" s="1" t="s">
        <v>1921</v>
      </c>
      <c r="Y1571" s="1" t="s">
        <v>83</v>
      </c>
      <c r="Z1571" s="1" t="s">
        <v>84</v>
      </c>
      <c r="AA1571" s="1" t="s">
        <v>51</v>
      </c>
      <c r="AB1571" s="1" t="s">
        <v>1925</v>
      </c>
      <c r="AC1571" s="1" t="s">
        <v>37</v>
      </c>
    </row>
    <row r="1572" spans="1:29" hidden="1" x14ac:dyDescent="0.25">
      <c r="A1572" s="1" t="s">
        <v>33</v>
      </c>
      <c r="B1572" s="1" t="s">
        <v>34</v>
      </c>
      <c r="C1572" s="2">
        <v>45626</v>
      </c>
      <c r="D1572" s="1" t="s">
        <v>73</v>
      </c>
      <c r="E1572" s="1" t="s">
        <v>74</v>
      </c>
      <c r="F1572" s="1" t="s">
        <v>37</v>
      </c>
      <c r="G1572" s="1" t="s">
        <v>972</v>
      </c>
      <c r="H1572" s="1" t="s">
        <v>76</v>
      </c>
      <c r="I1572" s="3">
        <v>390000</v>
      </c>
      <c r="J1572" s="3">
        <v>0</v>
      </c>
      <c r="K1572" s="1" t="s">
        <v>1920</v>
      </c>
      <c r="L1572" s="1" t="s">
        <v>119</v>
      </c>
      <c r="M1572" s="1" t="s">
        <v>120</v>
      </c>
      <c r="N1572" s="1" t="s">
        <v>79</v>
      </c>
      <c r="O1572" s="1" t="s">
        <v>80</v>
      </c>
      <c r="P1572" s="1" t="s">
        <v>46</v>
      </c>
      <c r="Q1572" s="1" t="s">
        <v>37</v>
      </c>
      <c r="R1572" s="3">
        <v>0</v>
      </c>
      <c r="S1572" s="1" t="s">
        <v>44</v>
      </c>
      <c r="T1572" s="1" t="s">
        <v>45</v>
      </c>
      <c r="U1572" s="1" t="s">
        <v>972</v>
      </c>
      <c r="V1572" s="1" t="s">
        <v>46</v>
      </c>
      <c r="W1572" s="1" t="s">
        <v>1591</v>
      </c>
      <c r="X1572" s="1" t="s">
        <v>1921</v>
      </c>
      <c r="Y1572" s="1" t="s">
        <v>83</v>
      </c>
      <c r="Z1572" s="1" t="s">
        <v>84</v>
      </c>
      <c r="AA1572" s="1" t="s">
        <v>51</v>
      </c>
      <c r="AB1572" s="1" t="s">
        <v>1925</v>
      </c>
      <c r="AC1572" s="1" t="s">
        <v>37</v>
      </c>
    </row>
    <row r="1573" spans="1:29" hidden="1" x14ac:dyDescent="0.25">
      <c r="A1573" s="1" t="s">
        <v>33</v>
      </c>
      <c r="B1573" s="1" t="s">
        <v>34</v>
      </c>
      <c r="C1573" s="2">
        <v>45626</v>
      </c>
      <c r="D1573" s="1" t="s">
        <v>73</v>
      </c>
      <c r="E1573" s="1" t="s">
        <v>74</v>
      </c>
      <c r="F1573" s="1" t="s">
        <v>37</v>
      </c>
      <c r="G1573" s="1" t="s">
        <v>972</v>
      </c>
      <c r="H1573" s="1" t="s">
        <v>76</v>
      </c>
      <c r="I1573" s="3">
        <v>347511</v>
      </c>
      <c r="J1573" s="3">
        <v>0</v>
      </c>
      <c r="K1573" s="1" t="s">
        <v>1920</v>
      </c>
      <c r="L1573" s="1" t="s">
        <v>1625</v>
      </c>
      <c r="M1573" s="1" t="s">
        <v>749</v>
      </c>
      <c r="N1573" s="1" t="s">
        <v>79</v>
      </c>
      <c r="O1573" s="1" t="s">
        <v>80</v>
      </c>
      <c r="P1573" s="1" t="s">
        <v>46</v>
      </c>
      <c r="Q1573" s="1" t="s">
        <v>37</v>
      </c>
      <c r="R1573" s="3">
        <v>0</v>
      </c>
      <c r="S1573" s="1" t="s">
        <v>44</v>
      </c>
      <c r="T1573" s="1" t="s">
        <v>45</v>
      </c>
      <c r="U1573" s="1" t="s">
        <v>972</v>
      </c>
      <c r="V1573" s="1" t="s">
        <v>46</v>
      </c>
      <c r="W1573" s="1" t="s">
        <v>1591</v>
      </c>
      <c r="X1573" s="1" t="s">
        <v>1921</v>
      </c>
      <c r="Y1573" s="1" t="s">
        <v>83</v>
      </c>
      <c r="Z1573" s="1" t="s">
        <v>84</v>
      </c>
      <c r="AA1573" s="1" t="s">
        <v>51</v>
      </c>
      <c r="AB1573" s="1" t="s">
        <v>1925</v>
      </c>
      <c r="AC1573" s="1" t="s">
        <v>37</v>
      </c>
    </row>
    <row r="1574" spans="1:29" hidden="1" x14ac:dyDescent="0.25">
      <c r="A1574" s="1" t="s">
        <v>33</v>
      </c>
      <c r="B1574" s="1" t="s">
        <v>34</v>
      </c>
      <c r="C1574" s="2">
        <v>45626</v>
      </c>
      <c r="D1574" s="1" t="s">
        <v>73</v>
      </c>
      <c r="E1574" s="1" t="s">
        <v>74</v>
      </c>
      <c r="F1574" s="1" t="s">
        <v>37</v>
      </c>
      <c r="G1574" s="1" t="s">
        <v>972</v>
      </c>
      <c r="H1574" s="1" t="s">
        <v>76</v>
      </c>
      <c r="I1574" s="3">
        <v>117555</v>
      </c>
      <c r="J1574" s="3">
        <v>0</v>
      </c>
      <c r="K1574" s="1" t="s">
        <v>1920</v>
      </c>
      <c r="L1574" s="1" t="s">
        <v>307</v>
      </c>
      <c r="M1574" s="1" t="s">
        <v>308</v>
      </c>
      <c r="N1574" s="1" t="s">
        <v>79</v>
      </c>
      <c r="O1574" s="1" t="s">
        <v>80</v>
      </c>
      <c r="P1574" s="1" t="s">
        <v>46</v>
      </c>
      <c r="Q1574" s="1" t="s">
        <v>37</v>
      </c>
      <c r="R1574" s="3">
        <v>0</v>
      </c>
      <c r="S1574" s="1" t="s">
        <v>44</v>
      </c>
      <c r="T1574" s="1" t="s">
        <v>45</v>
      </c>
      <c r="U1574" s="1" t="s">
        <v>972</v>
      </c>
      <c r="V1574" s="1" t="s">
        <v>46</v>
      </c>
      <c r="W1574" s="1" t="s">
        <v>1591</v>
      </c>
      <c r="X1574" s="1" t="s">
        <v>1921</v>
      </c>
      <c r="Y1574" s="1" t="s">
        <v>83</v>
      </c>
      <c r="Z1574" s="1" t="s">
        <v>84</v>
      </c>
      <c r="AA1574" s="1" t="s">
        <v>51</v>
      </c>
      <c r="AB1574" s="1" t="s">
        <v>1925</v>
      </c>
      <c r="AC1574" s="1" t="s">
        <v>37</v>
      </c>
    </row>
    <row r="1575" spans="1:29" hidden="1" x14ac:dyDescent="0.25">
      <c r="A1575" s="1" t="s">
        <v>33</v>
      </c>
      <c r="B1575" s="1" t="s">
        <v>34</v>
      </c>
      <c r="C1575" s="2">
        <v>45629</v>
      </c>
      <c r="D1575" s="1" t="s">
        <v>35</v>
      </c>
      <c r="E1575" s="1" t="s">
        <v>36</v>
      </c>
      <c r="F1575" s="1" t="s">
        <v>37</v>
      </c>
      <c r="G1575" s="1" t="s">
        <v>1926</v>
      </c>
      <c r="H1575" s="1" t="s">
        <v>1927</v>
      </c>
      <c r="I1575" s="3">
        <v>0</v>
      </c>
      <c r="J1575" s="54"/>
      <c r="K1575" s="1" t="s">
        <v>40</v>
      </c>
      <c r="L1575" s="1" t="s">
        <v>62</v>
      </c>
      <c r="M1575" s="1" t="s">
        <v>63</v>
      </c>
      <c r="N1575" s="1" t="s">
        <v>37</v>
      </c>
      <c r="O1575" s="1" t="s">
        <v>43</v>
      </c>
      <c r="P1575" s="1" t="s">
        <v>43</v>
      </c>
      <c r="Q1575" s="1" t="s">
        <v>43</v>
      </c>
      <c r="R1575" s="3">
        <v>0</v>
      </c>
      <c r="S1575" s="1" t="s">
        <v>44</v>
      </c>
      <c r="T1575" s="1" t="s">
        <v>45</v>
      </c>
      <c r="U1575" s="1" t="s">
        <v>1926</v>
      </c>
      <c r="V1575" s="1" t="s">
        <v>46</v>
      </c>
      <c r="W1575" s="1" t="s">
        <v>47</v>
      </c>
      <c r="X1575" s="1" t="s">
        <v>1928</v>
      </c>
      <c r="Y1575" s="1" t="s">
        <v>49</v>
      </c>
      <c r="Z1575" s="1" t="s">
        <v>50</v>
      </c>
      <c r="AA1575" s="1" t="s">
        <v>51</v>
      </c>
      <c r="AB1575" s="1" t="s">
        <v>1928</v>
      </c>
      <c r="AC1575" s="1" t="s">
        <v>37</v>
      </c>
    </row>
    <row r="1576" spans="1:29" x14ac:dyDescent="0.25">
      <c r="A1576" s="1" t="s">
        <v>33</v>
      </c>
      <c r="B1576" s="1" t="s">
        <v>34</v>
      </c>
      <c r="C1576" s="2">
        <v>45629</v>
      </c>
      <c r="D1576" s="1" t="s">
        <v>35</v>
      </c>
      <c r="E1576" s="1" t="s">
        <v>36</v>
      </c>
      <c r="F1576" s="1" t="s">
        <v>37</v>
      </c>
      <c r="G1576" s="1" t="s">
        <v>1929</v>
      </c>
      <c r="H1576" s="1" t="s">
        <v>1930</v>
      </c>
      <c r="I1576" s="3">
        <v>0</v>
      </c>
      <c r="J1576" s="54"/>
      <c r="K1576" s="1" t="s">
        <v>40</v>
      </c>
      <c r="L1576" s="1" t="s">
        <v>54</v>
      </c>
      <c r="M1576" s="1" t="s">
        <v>55</v>
      </c>
      <c r="N1576" s="1" t="s">
        <v>37</v>
      </c>
      <c r="O1576" s="1" t="s">
        <v>43</v>
      </c>
      <c r="P1576" s="1" t="s">
        <v>43</v>
      </c>
      <c r="Q1576" s="1" t="s">
        <v>43</v>
      </c>
      <c r="R1576" s="3">
        <v>0</v>
      </c>
      <c r="S1576" s="1" t="s">
        <v>44</v>
      </c>
      <c r="T1576" s="1" t="s">
        <v>45</v>
      </c>
      <c r="U1576" s="1" t="s">
        <v>1929</v>
      </c>
      <c r="V1576" s="1" t="s">
        <v>46</v>
      </c>
      <c r="W1576" s="1" t="s">
        <v>47</v>
      </c>
      <c r="X1576" s="1" t="s">
        <v>1931</v>
      </c>
      <c r="Y1576" s="1" t="s">
        <v>49</v>
      </c>
      <c r="Z1576" s="1" t="s">
        <v>50</v>
      </c>
      <c r="AA1576" s="1" t="s">
        <v>51</v>
      </c>
      <c r="AB1576" s="1" t="s">
        <v>1931</v>
      </c>
      <c r="AC1576" s="1" t="s">
        <v>37</v>
      </c>
    </row>
    <row r="1577" spans="1:29" hidden="1" x14ac:dyDescent="0.25">
      <c r="A1577" s="1" t="s">
        <v>33</v>
      </c>
      <c r="B1577" s="1" t="s">
        <v>34</v>
      </c>
      <c r="C1577" s="2">
        <v>45630</v>
      </c>
      <c r="D1577" s="1" t="s">
        <v>35</v>
      </c>
      <c r="E1577" s="1" t="s">
        <v>36</v>
      </c>
      <c r="F1577" s="1" t="s">
        <v>37</v>
      </c>
      <c r="G1577" s="1" t="s">
        <v>1932</v>
      </c>
      <c r="H1577" s="1" t="s">
        <v>1933</v>
      </c>
      <c r="I1577" s="3">
        <v>0</v>
      </c>
      <c r="J1577" s="54"/>
      <c r="K1577" s="1" t="s">
        <v>40</v>
      </c>
      <c r="L1577" s="1" t="s">
        <v>62</v>
      </c>
      <c r="M1577" s="1" t="s">
        <v>63</v>
      </c>
      <c r="N1577" s="1" t="s">
        <v>37</v>
      </c>
      <c r="O1577" s="1" t="s">
        <v>43</v>
      </c>
      <c r="P1577" s="1" t="s">
        <v>43</v>
      </c>
      <c r="Q1577" s="1" t="s">
        <v>43</v>
      </c>
      <c r="R1577" s="3">
        <v>0</v>
      </c>
      <c r="S1577" s="1" t="s">
        <v>44</v>
      </c>
      <c r="T1577" s="1" t="s">
        <v>45</v>
      </c>
      <c r="U1577" s="1" t="s">
        <v>1932</v>
      </c>
      <c r="V1577" s="1" t="s">
        <v>46</v>
      </c>
      <c r="W1577" s="1" t="s">
        <v>47</v>
      </c>
      <c r="X1577" s="1" t="s">
        <v>1934</v>
      </c>
      <c r="Y1577" s="1" t="s">
        <v>49</v>
      </c>
      <c r="Z1577" s="1" t="s">
        <v>50</v>
      </c>
      <c r="AA1577" s="1" t="s">
        <v>51</v>
      </c>
      <c r="AB1577" s="1" t="s">
        <v>1934</v>
      </c>
      <c r="AC1577" s="1" t="s">
        <v>37</v>
      </c>
    </row>
    <row r="1578" spans="1:29" hidden="1" x14ac:dyDescent="0.25">
      <c r="A1578" s="1" t="s">
        <v>33</v>
      </c>
      <c r="B1578" s="1" t="s">
        <v>34</v>
      </c>
      <c r="C1578" s="2">
        <v>45632</v>
      </c>
      <c r="D1578" s="1" t="s">
        <v>35</v>
      </c>
      <c r="E1578" s="1" t="s">
        <v>36</v>
      </c>
      <c r="F1578" s="1" t="s">
        <v>37</v>
      </c>
      <c r="G1578" s="1" t="s">
        <v>1935</v>
      </c>
      <c r="H1578" s="1" t="s">
        <v>1936</v>
      </c>
      <c r="I1578" s="3">
        <v>0</v>
      </c>
      <c r="J1578" s="54">
        <v>1343333</v>
      </c>
      <c r="K1578" s="1" t="s">
        <v>40</v>
      </c>
      <c r="L1578" s="1" t="s">
        <v>67</v>
      </c>
      <c r="M1578" s="1" t="s">
        <v>68</v>
      </c>
      <c r="N1578" s="1" t="s">
        <v>37</v>
      </c>
      <c r="O1578" s="1" t="s">
        <v>43</v>
      </c>
      <c r="P1578" s="1" t="s">
        <v>43</v>
      </c>
      <c r="Q1578" s="1" t="s">
        <v>43</v>
      </c>
      <c r="R1578" s="3">
        <v>0</v>
      </c>
      <c r="S1578" s="1" t="s">
        <v>44</v>
      </c>
      <c r="T1578" s="1" t="s">
        <v>45</v>
      </c>
      <c r="U1578" s="1" t="s">
        <v>1935</v>
      </c>
      <c r="V1578" s="1" t="s">
        <v>46</v>
      </c>
      <c r="W1578" s="1" t="s">
        <v>47</v>
      </c>
      <c r="X1578" s="1" t="s">
        <v>1937</v>
      </c>
      <c r="Y1578" s="1" t="s">
        <v>49</v>
      </c>
      <c r="Z1578" s="1" t="s">
        <v>50</v>
      </c>
      <c r="AA1578" s="1" t="s">
        <v>51</v>
      </c>
      <c r="AB1578" s="1" t="s">
        <v>1937</v>
      </c>
      <c r="AC1578" s="1" t="s">
        <v>37</v>
      </c>
    </row>
    <row r="1579" spans="1:29" hidden="1" x14ac:dyDescent="0.25">
      <c r="A1579" s="1" t="s">
        <v>33</v>
      </c>
      <c r="B1579" s="1" t="s">
        <v>34</v>
      </c>
      <c r="C1579" s="2">
        <v>45637</v>
      </c>
      <c r="D1579" s="1" t="s">
        <v>35</v>
      </c>
      <c r="E1579" s="1" t="s">
        <v>36</v>
      </c>
      <c r="F1579" s="1" t="s">
        <v>37</v>
      </c>
      <c r="G1579" s="1" t="s">
        <v>1938</v>
      </c>
      <c r="H1579" s="1" t="s">
        <v>1939</v>
      </c>
      <c r="I1579" s="3">
        <v>0</v>
      </c>
      <c r="J1579" s="54">
        <v>2463259</v>
      </c>
      <c r="K1579" s="1" t="s">
        <v>40</v>
      </c>
      <c r="L1579" s="1" t="s">
        <v>62</v>
      </c>
      <c r="M1579" s="1" t="s">
        <v>63</v>
      </c>
      <c r="N1579" s="1" t="s">
        <v>37</v>
      </c>
      <c r="O1579" s="1" t="s">
        <v>43</v>
      </c>
      <c r="P1579" s="1" t="s">
        <v>43</v>
      </c>
      <c r="Q1579" s="1" t="s">
        <v>43</v>
      </c>
      <c r="R1579" s="3">
        <v>0</v>
      </c>
      <c r="S1579" s="1" t="s">
        <v>44</v>
      </c>
      <c r="T1579" s="1" t="s">
        <v>45</v>
      </c>
      <c r="U1579" s="1" t="s">
        <v>1938</v>
      </c>
      <c r="V1579" s="1" t="s">
        <v>46</v>
      </c>
      <c r="W1579" s="1" t="s">
        <v>47</v>
      </c>
      <c r="X1579" s="1" t="s">
        <v>1940</v>
      </c>
      <c r="Y1579" s="1" t="s">
        <v>49</v>
      </c>
      <c r="Z1579" s="1" t="s">
        <v>50</v>
      </c>
      <c r="AA1579" s="1" t="s">
        <v>51</v>
      </c>
      <c r="AB1579" s="1" t="s">
        <v>1940</v>
      </c>
      <c r="AC1579" s="1" t="s">
        <v>37</v>
      </c>
    </row>
    <row r="1580" spans="1:29" hidden="1" x14ac:dyDescent="0.25">
      <c r="A1580" s="1" t="s">
        <v>33</v>
      </c>
      <c r="B1580" s="1" t="s">
        <v>34</v>
      </c>
      <c r="C1580" s="2">
        <v>45639</v>
      </c>
      <c r="D1580" s="1" t="s">
        <v>35</v>
      </c>
      <c r="E1580" s="1" t="s">
        <v>36</v>
      </c>
      <c r="F1580" s="1" t="s">
        <v>37</v>
      </c>
      <c r="G1580" s="1" t="s">
        <v>1941</v>
      </c>
      <c r="H1580" s="1" t="s">
        <v>1942</v>
      </c>
      <c r="I1580" s="3">
        <v>0</v>
      </c>
      <c r="J1580" s="54">
        <v>216667</v>
      </c>
      <c r="K1580" s="1" t="s">
        <v>40</v>
      </c>
      <c r="L1580" s="1" t="s">
        <v>67</v>
      </c>
      <c r="M1580" s="1" t="s">
        <v>68</v>
      </c>
      <c r="N1580" s="1" t="s">
        <v>37</v>
      </c>
      <c r="O1580" s="1" t="s">
        <v>43</v>
      </c>
      <c r="P1580" s="1" t="s">
        <v>43</v>
      </c>
      <c r="Q1580" s="1" t="s">
        <v>43</v>
      </c>
      <c r="R1580" s="3">
        <v>0</v>
      </c>
      <c r="S1580" s="1" t="s">
        <v>44</v>
      </c>
      <c r="T1580" s="1" t="s">
        <v>45</v>
      </c>
      <c r="U1580" s="1" t="s">
        <v>1941</v>
      </c>
      <c r="V1580" s="1" t="s">
        <v>46</v>
      </c>
      <c r="W1580" s="1" t="s">
        <v>47</v>
      </c>
      <c r="X1580" s="1" t="s">
        <v>1943</v>
      </c>
      <c r="Y1580" s="1" t="s">
        <v>49</v>
      </c>
      <c r="Z1580" s="1" t="s">
        <v>50</v>
      </c>
      <c r="AA1580" s="1" t="s">
        <v>51</v>
      </c>
      <c r="AB1580" s="1" t="s">
        <v>1943</v>
      </c>
      <c r="AC1580" s="1" t="s">
        <v>37</v>
      </c>
    </row>
    <row r="1581" spans="1:29" x14ac:dyDescent="0.25">
      <c r="A1581" s="1" t="s">
        <v>33</v>
      </c>
      <c r="B1581" s="1" t="s">
        <v>34</v>
      </c>
      <c r="C1581" s="2">
        <v>45642</v>
      </c>
      <c r="D1581" s="1" t="s">
        <v>35</v>
      </c>
      <c r="E1581" s="1" t="s">
        <v>36</v>
      </c>
      <c r="F1581" s="1" t="s">
        <v>37</v>
      </c>
      <c r="G1581" s="1" t="s">
        <v>1944</v>
      </c>
      <c r="H1581" s="1" t="s">
        <v>1945</v>
      </c>
      <c r="I1581" s="3">
        <v>0</v>
      </c>
      <c r="J1581" s="54">
        <v>2783402</v>
      </c>
      <c r="K1581" s="1" t="s">
        <v>40</v>
      </c>
      <c r="L1581" s="1" t="s">
        <v>54</v>
      </c>
      <c r="M1581" s="1" t="s">
        <v>55</v>
      </c>
      <c r="N1581" s="1" t="s">
        <v>37</v>
      </c>
      <c r="O1581" s="1" t="s">
        <v>43</v>
      </c>
      <c r="P1581" s="1" t="s">
        <v>43</v>
      </c>
      <c r="Q1581" s="1" t="s">
        <v>43</v>
      </c>
      <c r="R1581" s="3">
        <v>0</v>
      </c>
      <c r="S1581" s="1" t="s">
        <v>44</v>
      </c>
      <c r="T1581" s="1" t="s">
        <v>45</v>
      </c>
      <c r="U1581" s="1" t="s">
        <v>1944</v>
      </c>
      <c r="V1581" s="1" t="s">
        <v>46</v>
      </c>
      <c r="W1581" s="1" t="s">
        <v>47</v>
      </c>
      <c r="X1581" s="1" t="s">
        <v>1946</v>
      </c>
      <c r="Y1581" s="1" t="s">
        <v>49</v>
      </c>
      <c r="Z1581" s="1" t="s">
        <v>50</v>
      </c>
      <c r="AA1581" s="1" t="s">
        <v>51</v>
      </c>
      <c r="AB1581" s="1" t="s">
        <v>1946</v>
      </c>
      <c r="AC1581" s="1" t="s">
        <v>37</v>
      </c>
    </row>
    <row r="1582" spans="1:29" x14ac:dyDescent="0.25">
      <c r="A1582" s="1" t="s">
        <v>33</v>
      </c>
      <c r="B1582" s="1" t="s">
        <v>34</v>
      </c>
      <c r="C1582" s="2">
        <v>45645</v>
      </c>
      <c r="D1582" s="1" t="s">
        <v>35</v>
      </c>
      <c r="E1582" s="1" t="s">
        <v>36</v>
      </c>
      <c r="F1582" s="1" t="s">
        <v>37</v>
      </c>
      <c r="G1582" s="1" t="s">
        <v>1947</v>
      </c>
      <c r="H1582" s="1" t="s">
        <v>1948</v>
      </c>
      <c r="I1582" s="3">
        <v>0</v>
      </c>
      <c r="J1582" s="54">
        <v>563333</v>
      </c>
      <c r="K1582" s="1" t="s">
        <v>40</v>
      </c>
      <c r="L1582" s="1" t="s">
        <v>54</v>
      </c>
      <c r="M1582" s="1" t="s">
        <v>55</v>
      </c>
      <c r="N1582" s="1" t="s">
        <v>37</v>
      </c>
      <c r="O1582" s="1" t="s">
        <v>43</v>
      </c>
      <c r="P1582" s="1" t="s">
        <v>43</v>
      </c>
      <c r="Q1582" s="1" t="s">
        <v>43</v>
      </c>
      <c r="R1582" s="3">
        <v>0</v>
      </c>
      <c r="S1582" s="1" t="s">
        <v>44</v>
      </c>
      <c r="T1582" s="1" t="s">
        <v>45</v>
      </c>
      <c r="U1582" s="1" t="s">
        <v>1947</v>
      </c>
      <c r="V1582" s="1" t="s">
        <v>46</v>
      </c>
      <c r="W1582" s="1" t="s">
        <v>47</v>
      </c>
      <c r="X1582" s="1" t="s">
        <v>1949</v>
      </c>
      <c r="Y1582" s="1" t="s">
        <v>49</v>
      </c>
      <c r="Z1582" s="1" t="s">
        <v>50</v>
      </c>
      <c r="AA1582" s="1" t="s">
        <v>51</v>
      </c>
      <c r="AB1582" s="1" t="s">
        <v>1949</v>
      </c>
      <c r="AC1582" s="1" t="s">
        <v>37</v>
      </c>
    </row>
    <row r="1583" spans="1:29" hidden="1" x14ac:dyDescent="0.25">
      <c r="A1583" s="1" t="s">
        <v>33</v>
      </c>
      <c r="B1583" s="1" t="s">
        <v>34</v>
      </c>
      <c r="C1583" s="2">
        <v>45657</v>
      </c>
      <c r="D1583" s="1" t="s">
        <v>73</v>
      </c>
      <c r="E1583" s="1" t="s">
        <v>74</v>
      </c>
      <c r="F1583" s="1" t="s">
        <v>37</v>
      </c>
      <c r="G1583" s="1" t="s">
        <v>954</v>
      </c>
      <c r="H1583" s="1" t="s">
        <v>76</v>
      </c>
      <c r="I1583" s="3">
        <v>44833</v>
      </c>
      <c r="J1583" s="3">
        <v>0</v>
      </c>
      <c r="K1583" s="1" t="s">
        <v>40</v>
      </c>
      <c r="L1583" s="1" t="s">
        <v>156</v>
      </c>
      <c r="M1583" s="1" t="s">
        <v>157</v>
      </c>
      <c r="N1583" s="1" t="s">
        <v>79</v>
      </c>
      <c r="O1583" s="1" t="s">
        <v>80</v>
      </c>
      <c r="P1583" s="1" t="s">
        <v>43</v>
      </c>
      <c r="Q1583" s="1" t="s">
        <v>43</v>
      </c>
      <c r="R1583" s="3">
        <v>0</v>
      </c>
      <c r="S1583" s="1" t="s">
        <v>44</v>
      </c>
      <c r="T1583" s="1" t="s">
        <v>45</v>
      </c>
      <c r="U1583" s="1" t="s">
        <v>954</v>
      </c>
      <c r="V1583" s="1" t="s">
        <v>46</v>
      </c>
      <c r="W1583" s="1" t="s">
        <v>81</v>
      </c>
      <c r="X1583" s="1" t="s">
        <v>1950</v>
      </c>
      <c r="Y1583" s="1" t="s">
        <v>83</v>
      </c>
      <c r="Z1583" s="1" t="s">
        <v>84</v>
      </c>
      <c r="AA1583" s="1" t="s">
        <v>51</v>
      </c>
      <c r="AB1583" s="1" t="s">
        <v>1950</v>
      </c>
      <c r="AC1583" s="1" t="s">
        <v>37</v>
      </c>
    </row>
    <row r="1584" spans="1:29" hidden="1" x14ac:dyDescent="0.25">
      <c r="A1584" s="1" t="s">
        <v>33</v>
      </c>
      <c r="B1584" s="1" t="s">
        <v>34</v>
      </c>
      <c r="C1584" s="2">
        <v>45657</v>
      </c>
      <c r="D1584" s="1" t="s">
        <v>73</v>
      </c>
      <c r="E1584" s="1" t="s">
        <v>74</v>
      </c>
      <c r="F1584" s="1" t="s">
        <v>37</v>
      </c>
      <c r="G1584" s="1" t="s">
        <v>954</v>
      </c>
      <c r="H1584" s="1" t="s">
        <v>76</v>
      </c>
      <c r="I1584" s="3">
        <v>43334</v>
      </c>
      <c r="J1584" s="3">
        <v>0</v>
      </c>
      <c r="K1584" s="1" t="s">
        <v>40</v>
      </c>
      <c r="L1584" s="1" t="s">
        <v>133</v>
      </c>
      <c r="M1584" s="1" t="s">
        <v>134</v>
      </c>
      <c r="N1584" s="1" t="s">
        <v>79</v>
      </c>
      <c r="O1584" s="1" t="s">
        <v>80</v>
      </c>
      <c r="P1584" s="1" t="s">
        <v>43</v>
      </c>
      <c r="Q1584" s="1" t="s">
        <v>43</v>
      </c>
      <c r="R1584" s="3">
        <v>0</v>
      </c>
      <c r="S1584" s="1" t="s">
        <v>44</v>
      </c>
      <c r="T1584" s="1" t="s">
        <v>45</v>
      </c>
      <c r="U1584" s="1" t="s">
        <v>954</v>
      </c>
      <c r="V1584" s="1" t="s">
        <v>46</v>
      </c>
      <c r="W1584" s="1" t="s">
        <v>81</v>
      </c>
      <c r="X1584" s="1" t="s">
        <v>1950</v>
      </c>
      <c r="Y1584" s="1" t="s">
        <v>83</v>
      </c>
      <c r="Z1584" s="1" t="s">
        <v>84</v>
      </c>
      <c r="AA1584" s="1" t="s">
        <v>51</v>
      </c>
      <c r="AB1584" s="1" t="s">
        <v>1950</v>
      </c>
      <c r="AC1584" s="1" t="s">
        <v>37</v>
      </c>
    </row>
    <row r="1585" spans="1:29" hidden="1" x14ac:dyDescent="0.25">
      <c r="A1585" s="1" t="s">
        <v>33</v>
      </c>
      <c r="B1585" s="1" t="s">
        <v>34</v>
      </c>
      <c r="C1585" s="2">
        <v>45657</v>
      </c>
      <c r="D1585" s="1" t="s">
        <v>73</v>
      </c>
      <c r="E1585" s="1" t="s">
        <v>74</v>
      </c>
      <c r="F1585" s="1" t="s">
        <v>37</v>
      </c>
      <c r="G1585" s="1" t="s">
        <v>954</v>
      </c>
      <c r="H1585" s="1" t="s">
        <v>76</v>
      </c>
      <c r="I1585" s="3">
        <v>48255</v>
      </c>
      <c r="J1585" s="3">
        <v>0</v>
      </c>
      <c r="K1585" s="1" t="s">
        <v>40</v>
      </c>
      <c r="L1585" s="1" t="s">
        <v>222</v>
      </c>
      <c r="M1585" s="1" t="s">
        <v>223</v>
      </c>
      <c r="N1585" s="1" t="s">
        <v>79</v>
      </c>
      <c r="O1585" s="1" t="s">
        <v>80</v>
      </c>
      <c r="P1585" s="1" t="s">
        <v>43</v>
      </c>
      <c r="Q1585" s="1" t="s">
        <v>43</v>
      </c>
      <c r="R1585" s="3">
        <v>0</v>
      </c>
      <c r="S1585" s="1" t="s">
        <v>44</v>
      </c>
      <c r="T1585" s="1" t="s">
        <v>45</v>
      </c>
      <c r="U1585" s="1" t="s">
        <v>954</v>
      </c>
      <c r="V1585" s="1" t="s">
        <v>46</v>
      </c>
      <c r="W1585" s="1" t="s">
        <v>81</v>
      </c>
      <c r="X1585" s="1" t="s">
        <v>1950</v>
      </c>
      <c r="Y1585" s="1" t="s">
        <v>83</v>
      </c>
      <c r="Z1585" s="1" t="s">
        <v>84</v>
      </c>
      <c r="AA1585" s="1" t="s">
        <v>51</v>
      </c>
      <c r="AB1585" s="1" t="s">
        <v>1950</v>
      </c>
      <c r="AC1585" s="1" t="s">
        <v>37</v>
      </c>
    </row>
    <row r="1586" spans="1:29" hidden="1" x14ac:dyDescent="0.25">
      <c r="A1586" s="1" t="s">
        <v>33</v>
      </c>
      <c r="B1586" s="1" t="s">
        <v>34</v>
      </c>
      <c r="C1586" s="2">
        <v>45657</v>
      </c>
      <c r="D1586" s="1" t="s">
        <v>73</v>
      </c>
      <c r="E1586" s="1" t="s">
        <v>74</v>
      </c>
      <c r="F1586" s="1" t="s">
        <v>37</v>
      </c>
      <c r="G1586" s="1" t="s">
        <v>954</v>
      </c>
      <c r="H1586" s="1" t="s">
        <v>76</v>
      </c>
      <c r="I1586" s="3">
        <v>100310</v>
      </c>
      <c r="J1586" s="3">
        <v>0</v>
      </c>
      <c r="K1586" s="1" t="s">
        <v>40</v>
      </c>
      <c r="L1586" s="1" t="s">
        <v>383</v>
      </c>
      <c r="M1586" s="1" t="s">
        <v>384</v>
      </c>
      <c r="N1586" s="1" t="s">
        <v>79</v>
      </c>
      <c r="O1586" s="1" t="s">
        <v>80</v>
      </c>
      <c r="P1586" s="1" t="s">
        <v>43</v>
      </c>
      <c r="Q1586" s="1" t="s">
        <v>43</v>
      </c>
      <c r="R1586" s="3">
        <v>0</v>
      </c>
      <c r="S1586" s="1" t="s">
        <v>44</v>
      </c>
      <c r="T1586" s="1" t="s">
        <v>45</v>
      </c>
      <c r="U1586" s="1" t="s">
        <v>954</v>
      </c>
      <c r="V1586" s="1" t="s">
        <v>46</v>
      </c>
      <c r="W1586" s="1" t="s">
        <v>81</v>
      </c>
      <c r="X1586" s="1" t="s">
        <v>1950</v>
      </c>
      <c r="Y1586" s="1" t="s">
        <v>83</v>
      </c>
      <c r="Z1586" s="1" t="s">
        <v>84</v>
      </c>
      <c r="AA1586" s="1" t="s">
        <v>51</v>
      </c>
      <c r="AB1586" s="1" t="s">
        <v>1950</v>
      </c>
      <c r="AC1586" s="1" t="s">
        <v>37</v>
      </c>
    </row>
    <row r="1587" spans="1:29" hidden="1" x14ac:dyDescent="0.25">
      <c r="A1587" s="1" t="s">
        <v>33</v>
      </c>
      <c r="B1587" s="1" t="s">
        <v>34</v>
      </c>
      <c r="C1587" s="2">
        <v>45657</v>
      </c>
      <c r="D1587" s="1" t="s">
        <v>73</v>
      </c>
      <c r="E1587" s="1" t="s">
        <v>74</v>
      </c>
      <c r="F1587" s="1" t="s">
        <v>37</v>
      </c>
      <c r="G1587" s="1" t="s">
        <v>954</v>
      </c>
      <c r="H1587" s="1" t="s">
        <v>76</v>
      </c>
      <c r="I1587" s="3">
        <v>650000</v>
      </c>
      <c r="J1587" s="3">
        <v>0</v>
      </c>
      <c r="K1587" s="1" t="s">
        <v>40</v>
      </c>
      <c r="L1587" s="1" t="s">
        <v>77</v>
      </c>
      <c r="M1587" s="1" t="s">
        <v>78</v>
      </c>
      <c r="N1587" s="1" t="s">
        <v>79</v>
      </c>
      <c r="O1587" s="1" t="s">
        <v>80</v>
      </c>
      <c r="P1587" s="1" t="s">
        <v>43</v>
      </c>
      <c r="Q1587" s="1" t="s">
        <v>43</v>
      </c>
      <c r="R1587" s="3">
        <v>0</v>
      </c>
      <c r="S1587" s="1" t="s">
        <v>44</v>
      </c>
      <c r="T1587" s="1" t="s">
        <v>45</v>
      </c>
      <c r="U1587" s="1" t="s">
        <v>954</v>
      </c>
      <c r="V1587" s="1" t="s">
        <v>46</v>
      </c>
      <c r="W1587" s="1" t="s">
        <v>81</v>
      </c>
      <c r="X1587" s="1" t="s">
        <v>1950</v>
      </c>
      <c r="Y1587" s="1" t="s">
        <v>83</v>
      </c>
      <c r="Z1587" s="1" t="s">
        <v>84</v>
      </c>
      <c r="AA1587" s="1" t="s">
        <v>51</v>
      </c>
      <c r="AB1587" s="1" t="s">
        <v>1950</v>
      </c>
      <c r="AC1587" s="1" t="s">
        <v>37</v>
      </c>
    </row>
    <row r="1588" spans="1:29" hidden="1" x14ac:dyDescent="0.25">
      <c r="A1588" s="1" t="s">
        <v>33</v>
      </c>
      <c r="B1588" s="1" t="s">
        <v>34</v>
      </c>
      <c r="C1588" s="2">
        <v>45657</v>
      </c>
      <c r="D1588" s="1" t="s">
        <v>73</v>
      </c>
      <c r="E1588" s="1" t="s">
        <v>74</v>
      </c>
      <c r="F1588" s="1" t="s">
        <v>37</v>
      </c>
      <c r="G1588" s="1" t="s">
        <v>954</v>
      </c>
      <c r="H1588" s="1" t="s">
        <v>76</v>
      </c>
      <c r="I1588" s="3">
        <v>46543</v>
      </c>
      <c r="J1588" s="3">
        <v>0</v>
      </c>
      <c r="K1588" s="1" t="s">
        <v>40</v>
      </c>
      <c r="L1588" s="1" t="s">
        <v>385</v>
      </c>
      <c r="M1588" s="1" t="s">
        <v>386</v>
      </c>
      <c r="N1588" s="1" t="s">
        <v>79</v>
      </c>
      <c r="O1588" s="1" t="s">
        <v>80</v>
      </c>
      <c r="P1588" s="1" t="s">
        <v>43</v>
      </c>
      <c r="Q1588" s="1" t="s">
        <v>43</v>
      </c>
      <c r="R1588" s="3">
        <v>0</v>
      </c>
      <c r="S1588" s="1" t="s">
        <v>44</v>
      </c>
      <c r="T1588" s="1" t="s">
        <v>45</v>
      </c>
      <c r="U1588" s="1" t="s">
        <v>954</v>
      </c>
      <c r="V1588" s="1" t="s">
        <v>46</v>
      </c>
      <c r="W1588" s="1" t="s">
        <v>81</v>
      </c>
      <c r="X1588" s="1" t="s">
        <v>1950</v>
      </c>
      <c r="Y1588" s="1" t="s">
        <v>83</v>
      </c>
      <c r="Z1588" s="1" t="s">
        <v>84</v>
      </c>
      <c r="AA1588" s="1" t="s">
        <v>51</v>
      </c>
      <c r="AB1588" s="1" t="s">
        <v>1950</v>
      </c>
      <c r="AC1588" s="1" t="s">
        <v>37</v>
      </c>
    </row>
    <row r="1589" spans="1:29" hidden="1" x14ac:dyDescent="0.25">
      <c r="A1589" s="1" t="s">
        <v>33</v>
      </c>
      <c r="B1589" s="1" t="s">
        <v>34</v>
      </c>
      <c r="C1589" s="2">
        <v>45657</v>
      </c>
      <c r="D1589" s="1" t="s">
        <v>73</v>
      </c>
      <c r="E1589" s="1" t="s">
        <v>74</v>
      </c>
      <c r="F1589" s="1" t="s">
        <v>37</v>
      </c>
      <c r="G1589" s="1" t="s">
        <v>954</v>
      </c>
      <c r="H1589" s="1" t="s">
        <v>76</v>
      </c>
      <c r="I1589" s="3">
        <v>47108</v>
      </c>
      <c r="J1589" s="3">
        <v>0</v>
      </c>
      <c r="K1589" s="1" t="s">
        <v>40</v>
      </c>
      <c r="L1589" s="1" t="s">
        <v>569</v>
      </c>
      <c r="M1589" s="1" t="s">
        <v>570</v>
      </c>
      <c r="N1589" s="1" t="s">
        <v>79</v>
      </c>
      <c r="O1589" s="1" t="s">
        <v>80</v>
      </c>
      <c r="P1589" s="1" t="s">
        <v>43</v>
      </c>
      <c r="Q1589" s="1" t="s">
        <v>43</v>
      </c>
      <c r="R1589" s="3">
        <v>0</v>
      </c>
      <c r="S1589" s="1" t="s">
        <v>44</v>
      </c>
      <c r="T1589" s="1" t="s">
        <v>45</v>
      </c>
      <c r="U1589" s="1" t="s">
        <v>954</v>
      </c>
      <c r="V1589" s="1" t="s">
        <v>46</v>
      </c>
      <c r="W1589" s="1" t="s">
        <v>81</v>
      </c>
      <c r="X1589" s="1" t="s">
        <v>1950</v>
      </c>
      <c r="Y1589" s="1" t="s">
        <v>83</v>
      </c>
      <c r="Z1589" s="1" t="s">
        <v>84</v>
      </c>
      <c r="AA1589" s="1" t="s">
        <v>51</v>
      </c>
      <c r="AB1589" s="1" t="s">
        <v>1950</v>
      </c>
      <c r="AC1589" s="1" t="s">
        <v>37</v>
      </c>
    </row>
    <row r="1590" spans="1:29" hidden="1" x14ac:dyDescent="0.25">
      <c r="A1590" s="1" t="s">
        <v>33</v>
      </c>
      <c r="B1590" s="1" t="s">
        <v>34</v>
      </c>
      <c r="C1590" s="2">
        <v>45657</v>
      </c>
      <c r="D1590" s="1" t="s">
        <v>73</v>
      </c>
      <c r="E1590" s="1" t="s">
        <v>74</v>
      </c>
      <c r="F1590" s="1" t="s">
        <v>37</v>
      </c>
      <c r="G1590" s="1" t="s">
        <v>954</v>
      </c>
      <c r="H1590" s="1" t="s">
        <v>76</v>
      </c>
      <c r="I1590" s="3">
        <v>139004</v>
      </c>
      <c r="J1590" s="3">
        <v>0</v>
      </c>
      <c r="K1590" s="1" t="s">
        <v>40</v>
      </c>
      <c r="L1590" s="1" t="s">
        <v>1625</v>
      </c>
      <c r="M1590" s="1" t="s">
        <v>749</v>
      </c>
      <c r="N1590" s="1" t="s">
        <v>79</v>
      </c>
      <c r="O1590" s="1" t="s">
        <v>80</v>
      </c>
      <c r="P1590" s="1" t="s">
        <v>43</v>
      </c>
      <c r="Q1590" s="1" t="s">
        <v>43</v>
      </c>
      <c r="R1590" s="3">
        <v>0</v>
      </c>
      <c r="S1590" s="1" t="s">
        <v>44</v>
      </c>
      <c r="T1590" s="1" t="s">
        <v>45</v>
      </c>
      <c r="U1590" s="1" t="s">
        <v>954</v>
      </c>
      <c r="V1590" s="1" t="s">
        <v>46</v>
      </c>
      <c r="W1590" s="1" t="s">
        <v>81</v>
      </c>
      <c r="X1590" s="1" t="s">
        <v>1950</v>
      </c>
      <c r="Y1590" s="1" t="s">
        <v>83</v>
      </c>
      <c r="Z1590" s="1" t="s">
        <v>84</v>
      </c>
      <c r="AA1590" s="1" t="s">
        <v>51</v>
      </c>
      <c r="AB1590" s="1" t="s">
        <v>1950</v>
      </c>
      <c r="AC1590" s="1" t="s">
        <v>37</v>
      </c>
    </row>
    <row r="1591" spans="1:29" hidden="1" x14ac:dyDescent="0.25">
      <c r="A1591" s="1" t="s">
        <v>33</v>
      </c>
      <c r="B1591" s="1" t="s">
        <v>34</v>
      </c>
      <c r="C1591" s="2">
        <v>45657</v>
      </c>
      <c r="D1591" s="1" t="s">
        <v>73</v>
      </c>
      <c r="E1591" s="1" t="s">
        <v>74</v>
      </c>
      <c r="F1591" s="1" t="s">
        <v>37</v>
      </c>
      <c r="G1591" s="1" t="s">
        <v>954</v>
      </c>
      <c r="H1591" s="1" t="s">
        <v>76</v>
      </c>
      <c r="I1591" s="3">
        <v>49796</v>
      </c>
      <c r="J1591" s="3">
        <v>0</v>
      </c>
      <c r="K1591" s="1" t="s">
        <v>40</v>
      </c>
      <c r="L1591" s="1" t="s">
        <v>230</v>
      </c>
      <c r="M1591" s="1" t="s">
        <v>231</v>
      </c>
      <c r="N1591" s="1" t="s">
        <v>79</v>
      </c>
      <c r="O1591" s="1" t="s">
        <v>80</v>
      </c>
      <c r="P1591" s="1" t="s">
        <v>43</v>
      </c>
      <c r="Q1591" s="1" t="s">
        <v>43</v>
      </c>
      <c r="R1591" s="3">
        <v>0</v>
      </c>
      <c r="S1591" s="1" t="s">
        <v>44</v>
      </c>
      <c r="T1591" s="1" t="s">
        <v>45</v>
      </c>
      <c r="U1591" s="1" t="s">
        <v>954</v>
      </c>
      <c r="V1591" s="1" t="s">
        <v>46</v>
      </c>
      <c r="W1591" s="1" t="s">
        <v>81</v>
      </c>
      <c r="X1591" s="1" t="s">
        <v>1950</v>
      </c>
      <c r="Y1591" s="1" t="s">
        <v>83</v>
      </c>
      <c r="Z1591" s="1" t="s">
        <v>84</v>
      </c>
      <c r="AA1591" s="1" t="s">
        <v>51</v>
      </c>
      <c r="AB1591" s="1" t="s">
        <v>1950</v>
      </c>
      <c r="AC1591" s="1" t="s">
        <v>37</v>
      </c>
    </row>
    <row r="1592" spans="1:29" hidden="1" x14ac:dyDescent="0.25">
      <c r="A1592" s="1" t="s">
        <v>33</v>
      </c>
      <c r="B1592" s="1" t="s">
        <v>34</v>
      </c>
      <c r="C1592" s="2">
        <v>45657</v>
      </c>
      <c r="D1592" s="1" t="s">
        <v>73</v>
      </c>
      <c r="E1592" s="1" t="s">
        <v>74</v>
      </c>
      <c r="F1592" s="1" t="s">
        <v>37</v>
      </c>
      <c r="G1592" s="1" t="s">
        <v>954</v>
      </c>
      <c r="H1592" s="1" t="s">
        <v>76</v>
      </c>
      <c r="I1592" s="3">
        <v>216667</v>
      </c>
      <c r="J1592" s="3">
        <v>0</v>
      </c>
      <c r="K1592" s="1" t="s">
        <v>40</v>
      </c>
      <c r="L1592" s="1" t="s">
        <v>1951</v>
      </c>
      <c r="M1592" s="1" t="s">
        <v>809</v>
      </c>
      <c r="N1592" s="1" t="s">
        <v>79</v>
      </c>
      <c r="O1592" s="1" t="s">
        <v>80</v>
      </c>
      <c r="P1592" s="1" t="s">
        <v>43</v>
      </c>
      <c r="Q1592" s="1" t="s">
        <v>43</v>
      </c>
      <c r="R1592" s="3">
        <v>0</v>
      </c>
      <c r="S1592" s="1" t="s">
        <v>44</v>
      </c>
      <c r="T1592" s="1" t="s">
        <v>45</v>
      </c>
      <c r="U1592" s="1" t="s">
        <v>954</v>
      </c>
      <c r="V1592" s="1" t="s">
        <v>46</v>
      </c>
      <c r="W1592" s="1" t="s">
        <v>81</v>
      </c>
      <c r="X1592" s="1" t="s">
        <v>1950</v>
      </c>
      <c r="Y1592" s="1" t="s">
        <v>83</v>
      </c>
      <c r="Z1592" s="1" t="s">
        <v>84</v>
      </c>
      <c r="AA1592" s="1" t="s">
        <v>51</v>
      </c>
      <c r="AB1592" s="1" t="s">
        <v>1950</v>
      </c>
      <c r="AC1592" s="1" t="s">
        <v>37</v>
      </c>
    </row>
    <row r="1593" spans="1:29" hidden="1" x14ac:dyDescent="0.25">
      <c r="A1593" s="1" t="s">
        <v>33</v>
      </c>
      <c r="B1593" s="1" t="s">
        <v>34</v>
      </c>
      <c r="C1593" s="2">
        <v>45657</v>
      </c>
      <c r="D1593" s="1" t="s">
        <v>73</v>
      </c>
      <c r="E1593" s="1" t="s">
        <v>74</v>
      </c>
      <c r="F1593" s="1" t="s">
        <v>37</v>
      </c>
      <c r="G1593" s="1" t="s">
        <v>954</v>
      </c>
      <c r="H1593" s="1" t="s">
        <v>76</v>
      </c>
      <c r="I1593" s="3">
        <v>43334</v>
      </c>
      <c r="J1593" s="3">
        <v>0</v>
      </c>
      <c r="K1593" s="1" t="s">
        <v>40</v>
      </c>
      <c r="L1593" s="1" t="s">
        <v>397</v>
      </c>
      <c r="M1593" s="1" t="s">
        <v>398</v>
      </c>
      <c r="N1593" s="1" t="s">
        <v>79</v>
      </c>
      <c r="O1593" s="1" t="s">
        <v>80</v>
      </c>
      <c r="P1593" s="1" t="s">
        <v>43</v>
      </c>
      <c r="Q1593" s="1" t="s">
        <v>43</v>
      </c>
      <c r="R1593" s="3">
        <v>0</v>
      </c>
      <c r="S1593" s="1" t="s">
        <v>44</v>
      </c>
      <c r="T1593" s="1" t="s">
        <v>45</v>
      </c>
      <c r="U1593" s="1" t="s">
        <v>954</v>
      </c>
      <c r="V1593" s="1" t="s">
        <v>46</v>
      </c>
      <c r="W1593" s="1" t="s">
        <v>81</v>
      </c>
      <c r="X1593" s="1" t="s">
        <v>1950</v>
      </c>
      <c r="Y1593" s="1" t="s">
        <v>83</v>
      </c>
      <c r="Z1593" s="1" t="s">
        <v>84</v>
      </c>
      <c r="AA1593" s="1" t="s">
        <v>51</v>
      </c>
      <c r="AB1593" s="1" t="s">
        <v>1950</v>
      </c>
      <c r="AC1593" s="1" t="s">
        <v>37</v>
      </c>
    </row>
    <row r="1594" spans="1:29" hidden="1" x14ac:dyDescent="0.25">
      <c r="A1594" s="1" t="s">
        <v>33</v>
      </c>
      <c r="B1594" s="1" t="s">
        <v>34</v>
      </c>
      <c r="C1594" s="2">
        <v>45657</v>
      </c>
      <c r="D1594" s="1" t="s">
        <v>73</v>
      </c>
      <c r="E1594" s="1" t="s">
        <v>74</v>
      </c>
      <c r="F1594" s="1" t="s">
        <v>37</v>
      </c>
      <c r="G1594" s="1" t="s">
        <v>954</v>
      </c>
      <c r="H1594" s="1" t="s">
        <v>76</v>
      </c>
      <c r="I1594" s="3">
        <v>650000</v>
      </c>
      <c r="J1594" s="3">
        <v>0</v>
      </c>
      <c r="K1594" s="1" t="s">
        <v>40</v>
      </c>
      <c r="L1594" s="1" t="s">
        <v>117</v>
      </c>
      <c r="M1594" s="1" t="s">
        <v>118</v>
      </c>
      <c r="N1594" s="1" t="s">
        <v>79</v>
      </c>
      <c r="O1594" s="1" t="s">
        <v>80</v>
      </c>
      <c r="P1594" s="1" t="s">
        <v>43</v>
      </c>
      <c r="Q1594" s="1" t="s">
        <v>43</v>
      </c>
      <c r="R1594" s="3">
        <v>0</v>
      </c>
      <c r="S1594" s="1" t="s">
        <v>44</v>
      </c>
      <c r="T1594" s="1" t="s">
        <v>45</v>
      </c>
      <c r="U1594" s="1" t="s">
        <v>954</v>
      </c>
      <c r="V1594" s="1" t="s">
        <v>46</v>
      </c>
      <c r="W1594" s="1" t="s">
        <v>81</v>
      </c>
      <c r="X1594" s="1" t="s">
        <v>1950</v>
      </c>
      <c r="Y1594" s="1" t="s">
        <v>83</v>
      </c>
      <c r="Z1594" s="1" t="s">
        <v>84</v>
      </c>
      <c r="AA1594" s="1" t="s">
        <v>51</v>
      </c>
      <c r="AB1594" s="1" t="s">
        <v>1950</v>
      </c>
      <c r="AC1594" s="1" t="s">
        <v>37</v>
      </c>
    </row>
    <row r="1595" spans="1:29" hidden="1" x14ac:dyDescent="0.25">
      <c r="A1595" s="1" t="s">
        <v>33</v>
      </c>
      <c r="B1595" s="1" t="s">
        <v>34</v>
      </c>
      <c r="C1595" s="2">
        <v>45657</v>
      </c>
      <c r="D1595" s="1" t="s">
        <v>73</v>
      </c>
      <c r="E1595" s="1" t="s">
        <v>74</v>
      </c>
      <c r="F1595" s="1" t="s">
        <v>37</v>
      </c>
      <c r="G1595" s="1" t="s">
        <v>954</v>
      </c>
      <c r="H1595" s="1" t="s">
        <v>76</v>
      </c>
      <c r="I1595" s="3">
        <v>650000</v>
      </c>
      <c r="J1595" s="3">
        <v>0</v>
      </c>
      <c r="K1595" s="1" t="s">
        <v>40</v>
      </c>
      <c r="L1595" s="1" t="s">
        <v>125</v>
      </c>
      <c r="M1595" s="1" t="s">
        <v>126</v>
      </c>
      <c r="N1595" s="1" t="s">
        <v>79</v>
      </c>
      <c r="O1595" s="1" t="s">
        <v>80</v>
      </c>
      <c r="P1595" s="1" t="s">
        <v>43</v>
      </c>
      <c r="Q1595" s="1" t="s">
        <v>43</v>
      </c>
      <c r="R1595" s="3">
        <v>0</v>
      </c>
      <c r="S1595" s="1" t="s">
        <v>44</v>
      </c>
      <c r="T1595" s="1" t="s">
        <v>45</v>
      </c>
      <c r="U1595" s="1" t="s">
        <v>954</v>
      </c>
      <c r="V1595" s="1" t="s">
        <v>46</v>
      </c>
      <c r="W1595" s="1" t="s">
        <v>81</v>
      </c>
      <c r="X1595" s="1" t="s">
        <v>1950</v>
      </c>
      <c r="Y1595" s="1" t="s">
        <v>83</v>
      </c>
      <c r="Z1595" s="1" t="s">
        <v>84</v>
      </c>
      <c r="AA1595" s="1" t="s">
        <v>51</v>
      </c>
      <c r="AB1595" s="1" t="s">
        <v>1950</v>
      </c>
      <c r="AC1595" s="1" t="s">
        <v>37</v>
      </c>
    </row>
    <row r="1596" spans="1:29" hidden="1" x14ac:dyDescent="0.25">
      <c r="A1596" s="1" t="s">
        <v>33</v>
      </c>
      <c r="B1596" s="1" t="s">
        <v>34</v>
      </c>
      <c r="C1596" s="2">
        <v>45657</v>
      </c>
      <c r="D1596" s="1" t="s">
        <v>73</v>
      </c>
      <c r="E1596" s="1" t="s">
        <v>74</v>
      </c>
      <c r="F1596" s="1" t="s">
        <v>37</v>
      </c>
      <c r="G1596" s="1" t="s">
        <v>954</v>
      </c>
      <c r="H1596" s="1" t="s">
        <v>76</v>
      </c>
      <c r="I1596" s="3">
        <v>303334</v>
      </c>
      <c r="J1596" s="3">
        <v>0</v>
      </c>
      <c r="K1596" s="1" t="s">
        <v>40</v>
      </c>
      <c r="L1596" s="1" t="s">
        <v>119</v>
      </c>
      <c r="M1596" s="1" t="s">
        <v>120</v>
      </c>
      <c r="N1596" s="1" t="s">
        <v>79</v>
      </c>
      <c r="O1596" s="1" t="s">
        <v>80</v>
      </c>
      <c r="P1596" s="1" t="s">
        <v>43</v>
      </c>
      <c r="Q1596" s="1" t="s">
        <v>43</v>
      </c>
      <c r="R1596" s="3">
        <v>0</v>
      </c>
      <c r="S1596" s="1" t="s">
        <v>44</v>
      </c>
      <c r="T1596" s="1" t="s">
        <v>45</v>
      </c>
      <c r="U1596" s="1" t="s">
        <v>954</v>
      </c>
      <c r="V1596" s="1" t="s">
        <v>46</v>
      </c>
      <c r="W1596" s="1" t="s">
        <v>81</v>
      </c>
      <c r="X1596" s="1" t="s">
        <v>1950</v>
      </c>
      <c r="Y1596" s="1" t="s">
        <v>83</v>
      </c>
      <c r="Z1596" s="1" t="s">
        <v>84</v>
      </c>
      <c r="AA1596" s="1" t="s">
        <v>51</v>
      </c>
      <c r="AB1596" s="1" t="s">
        <v>1950</v>
      </c>
      <c r="AC1596" s="1" t="s">
        <v>37</v>
      </c>
    </row>
    <row r="1597" spans="1:29" hidden="1" x14ac:dyDescent="0.25">
      <c r="A1597" s="1" t="s">
        <v>33</v>
      </c>
      <c r="B1597" s="1" t="s">
        <v>34</v>
      </c>
      <c r="C1597" s="2">
        <v>45657</v>
      </c>
      <c r="D1597" s="1" t="s">
        <v>73</v>
      </c>
      <c r="E1597" s="1" t="s">
        <v>74</v>
      </c>
      <c r="F1597" s="1" t="s">
        <v>37</v>
      </c>
      <c r="G1597" s="1" t="s">
        <v>954</v>
      </c>
      <c r="H1597" s="1" t="s">
        <v>76</v>
      </c>
      <c r="I1597" s="3">
        <v>562463</v>
      </c>
      <c r="J1597" s="3">
        <v>0</v>
      </c>
      <c r="K1597" s="1" t="s">
        <v>40</v>
      </c>
      <c r="L1597" s="1" t="s">
        <v>87</v>
      </c>
      <c r="M1597" s="1" t="s">
        <v>88</v>
      </c>
      <c r="N1597" s="1" t="s">
        <v>89</v>
      </c>
      <c r="O1597" s="1" t="s">
        <v>90</v>
      </c>
      <c r="P1597" s="1" t="s">
        <v>43</v>
      </c>
      <c r="Q1597" s="1" t="s">
        <v>43</v>
      </c>
      <c r="R1597" s="3">
        <v>0</v>
      </c>
      <c r="S1597" s="1" t="s">
        <v>44</v>
      </c>
      <c r="T1597" s="1" t="s">
        <v>45</v>
      </c>
      <c r="U1597" s="1" t="s">
        <v>954</v>
      </c>
      <c r="V1597" s="1" t="s">
        <v>46</v>
      </c>
      <c r="W1597" s="1" t="s">
        <v>81</v>
      </c>
      <c r="X1597" s="1" t="s">
        <v>1950</v>
      </c>
      <c r="Y1597" s="1" t="s">
        <v>83</v>
      </c>
      <c r="Z1597" s="1" t="s">
        <v>84</v>
      </c>
      <c r="AA1597" s="1" t="s">
        <v>51</v>
      </c>
      <c r="AB1597" s="1" t="s">
        <v>1950</v>
      </c>
      <c r="AC1597" s="1" t="s">
        <v>37</v>
      </c>
    </row>
    <row r="1598" spans="1:29" hidden="1" x14ac:dyDescent="0.25">
      <c r="A1598" s="1" t="s">
        <v>33</v>
      </c>
      <c r="B1598" s="1" t="s">
        <v>34</v>
      </c>
      <c r="C1598" s="2">
        <v>45657</v>
      </c>
      <c r="D1598" s="1" t="s">
        <v>73</v>
      </c>
      <c r="E1598" s="1" t="s">
        <v>74</v>
      </c>
      <c r="F1598" s="1" t="s">
        <v>37</v>
      </c>
      <c r="G1598" s="1" t="s">
        <v>954</v>
      </c>
      <c r="H1598" s="1" t="s">
        <v>76</v>
      </c>
      <c r="I1598" s="3">
        <v>1514488</v>
      </c>
      <c r="J1598" s="3">
        <v>0</v>
      </c>
      <c r="K1598" s="1" t="s">
        <v>40</v>
      </c>
      <c r="L1598" s="1" t="s">
        <v>242</v>
      </c>
      <c r="M1598" s="1" t="s">
        <v>243</v>
      </c>
      <c r="N1598" s="1" t="s">
        <v>295</v>
      </c>
      <c r="O1598" s="1" t="s">
        <v>296</v>
      </c>
      <c r="P1598" s="1" t="s">
        <v>43</v>
      </c>
      <c r="Q1598" s="1" t="s">
        <v>43</v>
      </c>
      <c r="R1598" s="3">
        <v>0</v>
      </c>
      <c r="S1598" s="1" t="s">
        <v>44</v>
      </c>
      <c r="T1598" s="1" t="s">
        <v>45</v>
      </c>
      <c r="U1598" s="1" t="s">
        <v>954</v>
      </c>
      <c r="V1598" s="1" t="s">
        <v>46</v>
      </c>
      <c r="W1598" s="1" t="s">
        <v>81</v>
      </c>
      <c r="X1598" s="1" t="s">
        <v>1950</v>
      </c>
      <c r="Y1598" s="1" t="s">
        <v>83</v>
      </c>
      <c r="Z1598" s="1" t="s">
        <v>84</v>
      </c>
      <c r="AA1598" s="1" t="s">
        <v>51</v>
      </c>
      <c r="AB1598" s="1" t="s">
        <v>1950</v>
      </c>
      <c r="AC1598" s="1" t="s">
        <v>37</v>
      </c>
    </row>
    <row r="1599" spans="1:29" hidden="1" x14ac:dyDescent="0.25">
      <c r="A1599" s="1" t="s">
        <v>33</v>
      </c>
      <c r="B1599" s="1" t="s">
        <v>34</v>
      </c>
      <c r="C1599" s="2">
        <v>45657</v>
      </c>
      <c r="D1599" s="1" t="s">
        <v>73</v>
      </c>
      <c r="E1599" s="1" t="s">
        <v>74</v>
      </c>
      <c r="F1599" s="1" t="s">
        <v>37</v>
      </c>
      <c r="G1599" s="1" t="s">
        <v>954</v>
      </c>
      <c r="H1599" s="1" t="s">
        <v>76</v>
      </c>
      <c r="I1599" s="3">
        <v>563334</v>
      </c>
      <c r="J1599" s="3">
        <v>0</v>
      </c>
      <c r="K1599" s="1" t="s">
        <v>40</v>
      </c>
      <c r="L1599" s="1" t="s">
        <v>77</v>
      </c>
      <c r="M1599" s="1" t="s">
        <v>78</v>
      </c>
      <c r="N1599" s="1" t="s">
        <v>79</v>
      </c>
      <c r="O1599" s="1" t="s">
        <v>80</v>
      </c>
      <c r="P1599" s="1" t="s">
        <v>43</v>
      </c>
      <c r="Q1599" s="1" t="s">
        <v>43</v>
      </c>
      <c r="R1599" s="3">
        <v>0</v>
      </c>
      <c r="S1599" s="1" t="s">
        <v>44</v>
      </c>
      <c r="T1599" s="1" t="s">
        <v>45</v>
      </c>
      <c r="U1599" s="1" t="s">
        <v>954</v>
      </c>
      <c r="V1599" s="1" t="s">
        <v>46</v>
      </c>
      <c r="W1599" s="1" t="s">
        <v>81</v>
      </c>
      <c r="X1599" s="1" t="s">
        <v>1950</v>
      </c>
      <c r="Y1599" s="1" t="s">
        <v>83</v>
      </c>
      <c r="Z1599" s="1" t="s">
        <v>84</v>
      </c>
      <c r="AA1599" s="1" t="s">
        <v>51</v>
      </c>
      <c r="AB1599" s="1" t="s">
        <v>1950</v>
      </c>
      <c r="AC1599" s="1" t="s">
        <v>37</v>
      </c>
    </row>
    <row r="1600" spans="1:29" hidden="1" x14ac:dyDescent="0.25">
      <c r="A1600" s="1" t="s">
        <v>33</v>
      </c>
      <c r="B1600" s="1" t="s">
        <v>34</v>
      </c>
      <c r="C1600" s="2">
        <v>45657</v>
      </c>
      <c r="D1600" s="1" t="s">
        <v>73</v>
      </c>
      <c r="E1600" s="1" t="s">
        <v>74</v>
      </c>
      <c r="F1600" s="1" t="s">
        <v>37</v>
      </c>
      <c r="G1600" s="1" t="s">
        <v>954</v>
      </c>
      <c r="H1600" s="1" t="s">
        <v>76</v>
      </c>
      <c r="I1600" s="3">
        <v>50404</v>
      </c>
      <c r="J1600" s="3">
        <v>0</v>
      </c>
      <c r="K1600" s="1" t="s">
        <v>40</v>
      </c>
      <c r="L1600" s="1" t="s">
        <v>85</v>
      </c>
      <c r="M1600" s="1" t="s">
        <v>86</v>
      </c>
      <c r="N1600" s="1" t="s">
        <v>79</v>
      </c>
      <c r="O1600" s="1" t="s">
        <v>80</v>
      </c>
      <c r="P1600" s="1" t="s">
        <v>43</v>
      </c>
      <c r="Q1600" s="1" t="s">
        <v>43</v>
      </c>
      <c r="R1600" s="3">
        <v>0</v>
      </c>
      <c r="S1600" s="1" t="s">
        <v>44</v>
      </c>
      <c r="T1600" s="1" t="s">
        <v>45</v>
      </c>
      <c r="U1600" s="1" t="s">
        <v>954</v>
      </c>
      <c r="V1600" s="1" t="s">
        <v>46</v>
      </c>
      <c r="W1600" s="1" t="s">
        <v>81</v>
      </c>
      <c r="X1600" s="1" t="s">
        <v>1950</v>
      </c>
      <c r="Y1600" s="1" t="s">
        <v>83</v>
      </c>
      <c r="Z1600" s="1" t="s">
        <v>84</v>
      </c>
      <c r="AA1600" s="1" t="s">
        <v>51</v>
      </c>
      <c r="AB1600" s="1" t="s">
        <v>1950</v>
      </c>
      <c r="AC1600" s="1" t="s">
        <v>37</v>
      </c>
    </row>
    <row r="1601" spans="1:29" hidden="1" x14ac:dyDescent="0.25">
      <c r="A1601" s="1" t="s">
        <v>33</v>
      </c>
      <c r="B1601" s="1" t="s">
        <v>34</v>
      </c>
      <c r="C1601" s="2">
        <v>45657</v>
      </c>
      <c r="D1601" s="1" t="s">
        <v>73</v>
      </c>
      <c r="E1601" s="1" t="s">
        <v>74</v>
      </c>
      <c r="F1601" s="1" t="s">
        <v>37</v>
      </c>
      <c r="G1601" s="1" t="s">
        <v>954</v>
      </c>
      <c r="H1601" s="1" t="s">
        <v>76</v>
      </c>
      <c r="I1601" s="3">
        <v>650000</v>
      </c>
      <c r="J1601" s="3">
        <v>0</v>
      </c>
      <c r="K1601" s="1" t="s">
        <v>40</v>
      </c>
      <c r="L1601" s="1" t="s">
        <v>125</v>
      </c>
      <c r="M1601" s="1" t="s">
        <v>126</v>
      </c>
      <c r="N1601" s="1" t="s">
        <v>79</v>
      </c>
      <c r="O1601" s="1" t="s">
        <v>80</v>
      </c>
      <c r="P1601" s="1" t="s">
        <v>43</v>
      </c>
      <c r="Q1601" s="1" t="s">
        <v>43</v>
      </c>
      <c r="R1601" s="3">
        <v>0</v>
      </c>
      <c r="S1601" s="1" t="s">
        <v>44</v>
      </c>
      <c r="T1601" s="1" t="s">
        <v>45</v>
      </c>
      <c r="U1601" s="1" t="s">
        <v>954</v>
      </c>
      <c r="V1601" s="1" t="s">
        <v>46</v>
      </c>
      <c r="W1601" s="1" t="s">
        <v>81</v>
      </c>
      <c r="X1601" s="1" t="s">
        <v>1950</v>
      </c>
      <c r="Y1601" s="1" t="s">
        <v>83</v>
      </c>
      <c r="Z1601" s="1" t="s">
        <v>84</v>
      </c>
      <c r="AA1601" s="1" t="s">
        <v>51</v>
      </c>
      <c r="AB1601" s="1" t="s">
        <v>1950</v>
      </c>
      <c r="AC1601" s="1" t="s">
        <v>37</v>
      </c>
    </row>
    <row r="1602" spans="1:29" hidden="1" x14ac:dyDescent="0.25">
      <c r="A1602" s="1" t="s">
        <v>33</v>
      </c>
      <c r="B1602" s="1" t="s">
        <v>34</v>
      </c>
      <c r="C1602" s="2">
        <v>45657</v>
      </c>
      <c r="D1602" s="1" t="s">
        <v>73</v>
      </c>
      <c r="E1602" s="1" t="s">
        <v>74</v>
      </c>
      <c r="F1602" s="1" t="s">
        <v>37</v>
      </c>
      <c r="G1602" s="1" t="s">
        <v>954</v>
      </c>
      <c r="H1602" s="1" t="s">
        <v>76</v>
      </c>
      <c r="I1602" s="3">
        <v>260001</v>
      </c>
      <c r="J1602" s="3">
        <v>0</v>
      </c>
      <c r="K1602" s="1" t="s">
        <v>40</v>
      </c>
      <c r="L1602" s="1" t="s">
        <v>119</v>
      </c>
      <c r="M1602" s="1" t="s">
        <v>120</v>
      </c>
      <c r="N1602" s="1" t="s">
        <v>79</v>
      </c>
      <c r="O1602" s="1" t="s">
        <v>80</v>
      </c>
      <c r="P1602" s="1" t="s">
        <v>43</v>
      </c>
      <c r="Q1602" s="1" t="s">
        <v>43</v>
      </c>
      <c r="R1602" s="3">
        <v>0</v>
      </c>
      <c r="S1602" s="1" t="s">
        <v>44</v>
      </c>
      <c r="T1602" s="1" t="s">
        <v>45</v>
      </c>
      <c r="U1602" s="1" t="s">
        <v>954</v>
      </c>
      <c r="V1602" s="1" t="s">
        <v>46</v>
      </c>
      <c r="W1602" s="1" t="s">
        <v>81</v>
      </c>
      <c r="X1602" s="1" t="s">
        <v>1950</v>
      </c>
      <c r="Y1602" s="1" t="s">
        <v>83</v>
      </c>
      <c r="Z1602" s="1" t="s">
        <v>84</v>
      </c>
      <c r="AA1602" s="1" t="s">
        <v>51</v>
      </c>
      <c r="AB1602" s="1" t="s">
        <v>1950</v>
      </c>
      <c r="AC1602" s="1" t="s">
        <v>37</v>
      </c>
    </row>
    <row r="1603" spans="1:29" hidden="1" x14ac:dyDescent="0.25">
      <c r="A1603" s="1" t="s">
        <v>33</v>
      </c>
      <c r="B1603" s="1" t="s">
        <v>34</v>
      </c>
      <c r="C1603" s="2">
        <v>45657</v>
      </c>
      <c r="D1603" s="1" t="s">
        <v>73</v>
      </c>
      <c r="E1603" s="1" t="s">
        <v>74</v>
      </c>
      <c r="F1603" s="1" t="s">
        <v>37</v>
      </c>
      <c r="G1603" s="1" t="s">
        <v>954</v>
      </c>
      <c r="H1603" s="1" t="s">
        <v>76</v>
      </c>
      <c r="I1603" s="3">
        <v>43765</v>
      </c>
      <c r="J1603" s="3">
        <v>0</v>
      </c>
      <c r="K1603" s="1" t="s">
        <v>40</v>
      </c>
      <c r="L1603" s="1" t="s">
        <v>1952</v>
      </c>
      <c r="M1603" s="1" t="s">
        <v>766</v>
      </c>
      <c r="N1603" s="1" t="s">
        <v>79</v>
      </c>
      <c r="O1603" s="1" t="s">
        <v>80</v>
      </c>
      <c r="P1603" s="1" t="s">
        <v>43</v>
      </c>
      <c r="Q1603" s="1" t="s">
        <v>43</v>
      </c>
      <c r="R1603" s="3">
        <v>0</v>
      </c>
      <c r="S1603" s="1" t="s">
        <v>44</v>
      </c>
      <c r="T1603" s="1" t="s">
        <v>45</v>
      </c>
      <c r="U1603" s="1" t="s">
        <v>954</v>
      </c>
      <c r="V1603" s="1" t="s">
        <v>46</v>
      </c>
      <c r="W1603" s="1" t="s">
        <v>81</v>
      </c>
      <c r="X1603" s="1" t="s">
        <v>1950</v>
      </c>
      <c r="Y1603" s="1" t="s">
        <v>83</v>
      </c>
      <c r="Z1603" s="1" t="s">
        <v>84</v>
      </c>
      <c r="AA1603" s="1" t="s">
        <v>51</v>
      </c>
      <c r="AB1603" s="1" t="s">
        <v>1950</v>
      </c>
      <c r="AC1603" s="1" t="s">
        <v>37</v>
      </c>
    </row>
    <row r="1604" spans="1:29" hidden="1" x14ac:dyDescent="0.25">
      <c r="A1604" s="1" t="s">
        <v>33</v>
      </c>
      <c r="B1604" s="1" t="s">
        <v>34</v>
      </c>
      <c r="C1604" s="2">
        <v>45657</v>
      </c>
      <c r="D1604" s="1" t="s">
        <v>73</v>
      </c>
      <c r="E1604" s="1" t="s">
        <v>74</v>
      </c>
      <c r="F1604" s="1" t="s">
        <v>37</v>
      </c>
      <c r="G1604" s="1" t="s">
        <v>954</v>
      </c>
      <c r="H1604" s="1" t="s">
        <v>76</v>
      </c>
      <c r="I1604" s="3">
        <v>86667</v>
      </c>
      <c r="J1604" s="3">
        <v>0</v>
      </c>
      <c r="K1604" s="1" t="s">
        <v>40</v>
      </c>
      <c r="L1604" s="1" t="s">
        <v>307</v>
      </c>
      <c r="M1604" s="1" t="s">
        <v>308</v>
      </c>
      <c r="N1604" s="1" t="s">
        <v>79</v>
      </c>
      <c r="O1604" s="1" t="s">
        <v>80</v>
      </c>
      <c r="P1604" s="1" t="s">
        <v>43</v>
      </c>
      <c r="Q1604" s="1" t="s">
        <v>43</v>
      </c>
      <c r="R1604" s="3">
        <v>0</v>
      </c>
      <c r="S1604" s="1" t="s">
        <v>44</v>
      </c>
      <c r="T1604" s="1" t="s">
        <v>45</v>
      </c>
      <c r="U1604" s="1" t="s">
        <v>954</v>
      </c>
      <c r="V1604" s="1" t="s">
        <v>46</v>
      </c>
      <c r="W1604" s="1" t="s">
        <v>81</v>
      </c>
      <c r="X1604" s="1" t="s">
        <v>1950</v>
      </c>
      <c r="Y1604" s="1" t="s">
        <v>83</v>
      </c>
      <c r="Z1604" s="1" t="s">
        <v>84</v>
      </c>
      <c r="AA1604" s="1" t="s">
        <v>51</v>
      </c>
      <c r="AB1604" s="1" t="s">
        <v>1950</v>
      </c>
      <c r="AC1604" s="1" t="s">
        <v>37</v>
      </c>
    </row>
    <row r="1605" spans="1:29" hidden="1" x14ac:dyDescent="0.25">
      <c r="A1605" s="1" t="s">
        <v>33</v>
      </c>
      <c r="B1605" s="1" t="s">
        <v>34</v>
      </c>
      <c r="C1605" s="2">
        <v>45657</v>
      </c>
      <c r="D1605" s="1" t="s">
        <v>73</v>
      </c>
      <c r="E1605" s="1" t="s">
        <v>74</v>
      </c>
      <c r="F1605" s="1" t="s">
        <v>37</v>
      </c>
      <c r="G1605" s="1" t="s">
        <v>954</v>
      </c>
      <c r="H1605" s="1" t="s">
        <v>76</v>
      </c>
      <c r="I1605" s="3">
        <v>43334</v>
      </c>
      <c r="J1605" s="3">
        <v>0</v>
      </c>
      <c r="K1605" s="1" t="s">
        <v>40</v>
      </c>
      <c r="L1605" s="1" t="s">
        <v>109</v>
      </c>
      <c r="M1605" s="1" t="s">
        <v>110</v>
      </c>
      <c r="N1605" s="1" t="s">
        <v>79</v>
      </c>
      <c r="O1605" s="1" t="s">
        <v>80</v>
      </c>
      <c r="P1605" s="1" t="s">
        <v>43</v>
      </c>
      <c r="Q1605" s="1" t="s">
        <v>43</v>
      </c>
      <c r="R1605" s="3">
        <v>0</v>
      </c>
      <c r="S1605" s="1" t="s">
        <v>44</v>
      </c>
      <c r="T1605" s="1" t="s">
        <v>45</v>
      </c>
      <c r="U1605" s="1" t="s">
        <v>954</v>
      </c>
      <c r="V1605" s="1" t="s">
        <v>46</v>
      </c>
      <c r="W1605" s="1" t="s">
        <v>81</v>
      </c>
      <c r="X1605" s="1" t="s">
        <v>1950</v>
      </c>
      <c r="Y1605" s="1" t="s">
        <v>83</v>
      </c>
      <c r="Z1605" s="1" t="s">
        <v>84</v>
      </c>
      <c r="AA1605" s="1" t="s">
        <v>51</v>
      </c>
      <c r="AB1605" s="1" t="s">
        <v>1950</v>
      </c>
      <c r="AC1605" s="1" t="s">
        <v>37</v>
      </c>
    </row>
    <row r="1606" spans="1:29" hidden="1" x14ac:dyDescent="0.25">
      <c r="A1606" s="1" t="s">
        <v>33</v>
      </c>
      <c r="B1606" s="1" t="s">
        <v>34</v>
      </c>
      <c r="C1606" s="2">
        <v>45657</v>
      </c>
      <c r="D1606" s="1" t="s">
        <v>73</v>
      </c>
      <c r="E1606" s="1" t="s">
        <v>74</v>
      </c>
      <c r="F1606" s="1" t="s">
        <v>37</v>
      </c>
      <c r="G1606" s="1" t="s">
        <v>954</v>
      </c>
      <c r="H1606" s="1" t="s">
        <v>76</v>
      </c>
      <c r="I1606" s="3">
        <v>346667</v>
      </c>
      <c r="J1606" s="3">
        <v>0</v>
      </c>
      <c r="K1606" s="1" t="s">
        <v>40</v>
      </c>
      <c r="L1606" s="1" t="s">
        <v>1951</v>
      </c>
      <c r="M1606" s="1" t="s">
        <v>809</v>
      </c>
      <c r="N1606" s="1" t="s">
        <v>79</v>
      </c>
      <c r="O1606" s="1" t="s">
        <v>80</v>
      </c>
      <c r="P1606" s="1" t="s">
        <v>43</v>
      </c>
      <c r="Q1606" s="1" t="s">
        <v>43</v>
      </c>
      <c r="R1606" s="3">
        <v>0</v>
      </c>
      <c r="S1606" s="1" t="s">
        <v>44</v>
      </c>
      <c r="T1606" s="1" t="s">
        <v>45</v>
      </c>
      <c r="U1606" s="1" t="s">
        <v>954</v>
      </c>
      <c r="V1606" s="1" t="s">
        <v>46</v>
      </c>
      <c r="W1606" s="1" t="s">
        <v>81</v>
      </c>
      <c r="X1606" s="1" t="s">
        <v>1950</v>
      </c>
      <c r="Y1606" s="1" t="s">
        <v>83</v>
      </c>
      <c r="Z1606" s="1" t="s">
        <v>84</v>
      </c>
      <c r="AA1606" s="1" t="s">
        <v>51</v>
      </c>
      <c r="AB1606" s="1" t="s">
        <v>1950</v>
      </c>
      <c r="AC1606" s="1" t="s">
        <v>37</v>
      </c>
    </row>
    <row r="1607" spans="1:29" hidden="1" x14ac:dyDescent="0.25">
      <c r="A1607" s="1" t="s">
        <v>33</v>
      </c>
      <c r="B1607" s="1" t="s">
        <v>34</v>
      </c>
      <c r="C1607" s="2">
        <v>45657</v>
      </c>
      <c r="D1607" s="1" t="s">
        <v>73</v>
      </c>
      <c r="E1607" s="1" t="s">
        <v>74</v>
      </c>
      <c r="F1607" s="1" t="s">
        <v>37</v>
      </c>
      <c r="G1607" s="1" t="s">
        <v>954</v>
      </c>
      <c r="H1607" s="1" t="s">
        <v>76</v>
      </c>
      <c r="I1607" s="3">
        <v>621965</v>
      </c>
      <c r="J1607" s="3">
        <v>0</v>
      </c>
      <c r="K1607" s="1" t="s">
        <v>40</v>
      </c>
      <c r="L1607" s="1" t="s">
        <v>141</v>
      </c>
      <c r="M1607" s="1" t="s">
        <v>142</v>
      </c>
      <c r="N1607" s="1" t="s">
        <v>79</v>
      </c>
      <c r="O1607" s="1" t="s">
        <v>80</v>
      </c>
      <c r="P1607" s="1" t="s">
        <v>43</v>
      </c>
      <c r="Q1607" s="1" t="s">
        <v>43</v>
      </c>
      <c r="R1607" s="3">
        <v>0</v>
      </c>
      <c r="S1607" s="1" t="s">
        <v>44</v>
      </c>
      <c r="T1607" s="1" t="s">
        <v>45</v>
      </c>
      <c r="U1607" s="1" t="s">
        <v>954</v>
      </c>
      <c r="V1607" s="1" t="s">
        <v>46</v>
      </c>
      <c r="W1607" s="1" t="s">
        <v>81</v>
      </c>
      <c r="X1607" s="1" t="s">
        <v>1950</v>
      </c>
      <c r="Y1607" s="1" t="s">
        <v>83</v>
      </c>
      <c r="Z1607" s="1" t="s">
        <v>84</v>
      </c>
      <c r="AA1607" s="1" t="s">
        <v>51</v>
      </c>
      <c r="AB1607" s="1" t="s">
        <v>1950</v>
      </c>
      <c r="AC1607" s="1" t="s">
        <v>37</v>
      </c>
    </row>
    <row r="1608" spans="1:29" hidden="1" x14ac:dyDescent="0.25">
      <c r="A1608" s="1" t="s">
        <v>33</v>
      </c>
      <c r="B1608" s="1" t="s">
        <v>34</v>
      </c>
      <c r="C1608" s="2">
        <v>45657</v>
      </c>
      <c r="D1608" s="1" t="s">
        <v>73</v>
      </c>
      <c r="E1608" s="1" t="s">
        <v>74</v>
      </c>
      <c r="F1608" s="1" t="s">
        <v>37</v>
      </c>
      <c r="G1608" s="1" t="s">
        <v>954</v>
      </c>
      <c r="H1608" s="1" t="s">
        <v>76</v>
      </c>
      <c r="I1608" s="3">
        <v>650000</v>
      </c>
      <c r="J1608" s="3">
        <v>0</v>
      </c>
      <c r="K1608" s="1" t="s">
        <v>40</v>
      </c>
      <c r="L1608" s="1" t="s">
        <v>117</v>
      </c>
      <c r="M1608" s="1" t="s">
        <v>118</v>
      </c>
      <c r="N1608" s="1" t="s">
        <v>79</v>
      </c>
      <c r="O1608" s="1" t="s">
        <v>80</v>
      </c>
      <c r="P1608" s="1" t="s">
        <v>43</v>
      </c>
      <c r="Q1608" s="1" t="s">
        <v>43</v>
      </c>
      <c r="R1608" s="3">
        <v>0</v>
      </c>
      <c r="S1608" s="1" t="s">
        <v>44</v>
      </c>
      <c r="T1608" s="1" t="s">
        <v>45</v>
      </c>
      <c r="U1608" s="1" t="s">
        <v>954</v>
      </c>
      <c r="V1608" s="1" t="s">
        <v>46</v>
      </c>
      <c r="W1608" s="1" t="s">
        <v>81</v>
      </c>
      <c r="X1608" s="1" t="s">
        <v>1950</v>
      </c>
      <c r="Y1608" s="1" t="s">
        <v>83</v>
      </c>
      <c r="Z1608" s="1" t="s">
        <v>84</v>
      </c>
      <c r="AA1608" s="1" t="s">
        <v>51</v>
      </c>
      <c r="AB1608" s="1" t="s">
        <v>1950</v>
      </c>
      <c r="AC1608" s="1" t="s">
        <v>37</v>
      </c>
    </row>
    <row r="1609" spans="1:29" hidden="1" x14ac:dyDescent="0.25">
      <c r="A1609" s="1" t="s">
        <v>33</v>
      </c>
      <c r="B1609" s="1" t="s">
        <v>34</v>
      </c>
      <c r="C1609" s="2">
        <v>45657</v>
      </c>
      <c r="D1609" s="1" t="s">
        <v>73</v>
      </c>
      <c r="E1609" s="1" t="s">
        <v>74</v>
      </c>
      <c r="F1609" s="1" t="s">
        <v>37</v>
      </c>
      <c r="G1609" s="1" t="s">
        <v>954</v>
      </c>
      <c r="H1609" s="1" t="s">
        <v>76</v>
      </c>
      <c r="I1609" s="3">
        <v>43334</v>
      </c>
      <c r="J1609" s="3">
        <v>0</v>
      </c>
      <c r="K1609" s="1" t="s">
        <v>40</v>
      </c>
      <c r="L1609" s="1" t="s">
        <v>704</v>
      </c>
      <c r="M1609" s="1" t="s">
        <v>705</v>
      </c>
      <c r="N1609" s="1" t="s">
        <v>79</v>
      </c>
      <c r="O1609" s="1" t="s">
        <v>80</v>
      </c>
      <c r="P1609" s="1" t="s">
        <v>43</v>
      </c>
      <c r="Q1609" s="1" t="s">
        <v>43</v>
      </c>
      <c r="R1609" s="3">
        <v>0</v>
      </c>
      <c r="S1609" s="1" t="s">
        <v>44</v>
      </c>
      <c r="T1609" s="1" t="s">
        <v>45</v>
      </c>
      <c r="U1609" s="1" t="s">
        <v>954</v>
      </c>
      <c r="V1609" s="1" t="s">
        <v>46</v>
      </c>
      <c r="W1609" s="1" t="s">
        <v>81</v>
      </c>
      <c r="X1609" s="1" t="s">
        <v>1950</v>
      </c>
      <c r="Y1609" s="1" t="s">
        <v>83</v>
      </c>
      <c r="Z1609" s="1" t="s">
        <v>84</v>
      </c>
      <c r="AA1609" s="1" t="s">
        <v>51</v>
      </c>
      <c r="AB1609" s="1" t="s">
        <v>1950</v>
      </c>
      <c r="AC1609" s="1" t="s">
        <v>37</v>
      </c>
    </row>
    <row r="1610" spans="1:29" hidden="1" x14ac:dyDescent="0.25">
      <c r="A1610" s="1" t="s">
        <v>33</v>
      </c>
      <c r="B1610" s="1" t="s">
        <v>34</v>
      </c>
      <c r="C1610" s="2">
        <v>45657</v>
      </c>
      <c r="D1610" s="1" t="s">
        <v>73</v>
      </c>
      <c r="E1610" s="1" t="s">
        <v>74</v>
      </c>
      <c r="F1610" s="1" t="s">
        <v>37</v>
      </c>
      <c r="G1610" s="1" t="s">
        <v>954</v>
      </c>
      <c r="H1610" s="1" t="s">
        <v>76</v>
      </c>
      <c r="I1610" s="3">
        <v>475752</v>
      </c>
      <c r="J1610" s="3">
        <v>0</v>
      </c>
      <c r="K1610" s="1" t="s">
        <v>40</v>
      </c>
      <c r="L1610" s="1" t="s">
        <v>865</v>
      </c>
      <c r="M1610" s="1" t="s">
        <v>866</v>
      </c>
      <c r="N1610" s="1" t="s">
        <v>79</v>
      </c>
      <c r="O1610" s="1" t="s">
        <v>80</v>
      </c>
      <c r="P1610" s="1" t="s">
        <v>43</v>
      </c>
      <c r="Q1610" s="1" t="s">
        <v>43</v>
      </c>
      <c r="R1610" s="3">
        <v>0</v>
      </c>
      <c r="S1610" s="1" t="s">
        <v>44</v>
      </c>
      <c r="T1610" s="1" t="s">
        <v>45</v>
      </c>
      <c r="U1610" s="1" t="s">
        <v>954</v>
      </c>
      <c r="V1610" s="1" t="s">
        <v>46</v>
      </c>
      <c r="W1610" s="1" t="s">
        <v>81</v>
      </c>
      <c r="X1610" s="1" t="s">
        <v>1950</v>
      </c>
      <c r="Y1610" s="1" t="s">
        <v>83</v>
      </c>
      <c r="Z1610" s="1" t="s">
        <v>84</v>
      </c>
      <c r="AA1610" s="1" t="s">
        <v>51</v>
      </c>
      <c r="AB1610" s="1" t="s">
        <v>1950</v>
      </c>
      <c r="AC1610" s="1" t="s">
        <v>37</v>
      </c>
    </row>
    <row r="1611" spans="1:29" hidden="1" x14ac:dyDescent="0.25">
      <c r="A1611" s="1" t="s">
        <v>33</v>
      </c>
      <c r="B1611" s="1" t="s">
        <v>34</v>
      </c>
      <c r="C1611" s="2">
        <v>45657</v>
      </c>
      <c r="D1611" s="1" t="s">
        <v>73</v>
      </c>
      <c r="E1611" s="1" t="s">
        <v>74</v>
      </c>
      <c r="F1611" s="1" t="s">
        <v>37</v>
      </c>
      <c r="G1611" s="1" t="s">
        <v>954</v>
      </c>
      <c r="H1611" s="1" t="s">
        <v>76</v>
      </c>
      <c r="I1611" s="3">
        <v>86667</v>
      </c>
      <c r="J1611" s="3">
        <v>0</v>
      </c>
      <c r="K1611" s="1" t="s">
        <v>40</v>
      </c>
      <c r="L1611" s="1" t="s">
        <v>133</v>
      </c>
      <c r="M1611" s="1" t="s">
        <v>134</v>
      </c>
      <c r="N1611" s="1" t="s">
        <v>79</v>
      </c>
      <c r="O1611" s="1" t="s">
        <v>80</v>
      </c>
      <c r="P1611" s="1" t="s">
        <v>43</v>
      </c>
      <c r="Q1611" s="1" t="s">
        <v>43</v>
      </c>
      <c r="R1611" s="3">
        <v>0</v>
      </c>
      <c r="S1611" s="1" t="s">
        <v>44</v>
      </c>
      <c r="T1611" s="1" t="s">
        <v>45</v>
      </c>
      <c r="U1611" s="1" t="s">
        <v>954</v>
      </c>
      <c r="V1611" s="1" t="s">
        <v>46</v>
      </c>
      <c r="W1611" s="1" t="s">
        <v>81</v>
      </c>
      <c r="X1611" s="1" t="s">
        <v>1950</v>
      </c>
      <c r="Y1611" s="1" t="s">
        <v>83</v>
      </c>
      <c r="Z1611" s="1" t="s">
        <v>84</v>
      </c>
      <c r="AA1611" s="1" t="s">
        <v>51</v>
      </c>
      <c r="AB1611" s="1" t="s">
        <v>1950</v>
      </c>
      <c r="AC1611" s="1" t="s">
        <v>37</v>
      </c>
    </row>
    <row r="1612" spans="1:29" hidden="1" x14ac:dyDescent="0.25">
      <c r="A1612" s="1" t="s">
        <v>33</v>
      </c>
      <c r="B1612" s="1" t="s">
        <v>34</v>
      </c>
      <c r="C1612" s="2">
        <v>45657</v>
      </c>
      <c r="D1612" s="1" t="s">
        <v>73</v>
      </c>
      <c r="E1612" s="1" t="s">
        <v>74</v>
      </c>
      <c r="F1612" s="1" t="s">
        <v>37</v>
      </c>
      <c r="G1612" s="1" t="s">
        <v>954</v>
      </c>
      <c r="H1612" s="1" t="s">
        <v>76</v>
      </c>
      <c r="I1612" s="3">
        <v>47607</v>
      </c>
      <c r="J1612" s="3">
        <v>0</v>
      </c>
      <c r="K1612" s="1" t="s">
        <v>40</v>
      </c>
      <c r="L1612" s="1" t="s">
        <v>654</v>
      </c>
      <c r="M1612" s="1" t="s">
        <v>655</v>
      </c>
      <c r="N1612" s="1" t="s">
        <v>79</v>
      </c>
      <c r="O1612" s="1" t="s">
        <v>80</v>
      </c>
      <c r="P1612" s="1" t="s">
        <v>43</v>
      </c>
      <c r="Q1612" s="1" t="s">
        <v>43</v>
      </c>
      <c r="R1612" s="3">
        <v>0</v>
      </c>
      <c r="S1612" s="1" t="s">
        <v>44</v>
      </c>
      <c r="T1612" s="1" t="s">
        <v>45</v>
      </c>
      <c r="U1612" s="1" t="s">
        <v>954</v>
      </c>
      <c r="V1612" s="1" t="s">
        <v>46</v>
      </c>
      <c r="W1612" s="1" t="s">
        <v>81</v>
      </c>
      <c r="X1612" s="1" t="s">
        <v>1950</v>
      </c>
      <c r="Y1612" s="1" t="s">
        <v>83</v>
      </c>
      <c r="Z1612" s="1" t="s">
        <v>84</v>
      </c>
      <c r="AA1612" s="1" t="s">
        <v>51</v>
      </c>
      <c r="AB1612" s="1" t="s">
        <v>1950</v>
      </c>
      <c r="AC1612" s="1" t="s">
        <v>37</v>
      </c>
    </row>
    <row r="1613" spans="1:29" hidden="1" x14ac:dyDescent="0.25">
      <c r="A1613" s="1" t="s">
        <v>33</v>
      </c>
      <c r="B1613" s="1" t="s">
        <v>34</v>
      </c>
      <c r="C1613" s="2">
        <v>45657</v>
      </c>
      <c r="D1613" s="1" t="s">
        <v>73</v>
      </c>
      <c r="E1613" s="1" t="s">
        <v>74</v>
      </c>
      <c r="F1613" s="1" t="s">
        <v>37</v>
      </c>
      <c r="G1613" s="1" t="s">
        <v>954</v>
      </c>
      <c r="H1613" s="1" t="s">
        <v>76</v>
      </c>
      <c r="I1613" s="3">
        <v>44512</v>
      </c>
      <c r="J1613" s="3">
        <v>0</v>
      </c>
      <c r="K1613" s="1" t="s">
        <v>40</v>
      </c>
      <c r="L1613" s="1" t="s">
        <v>498</v>
      </c>
      <c r="M1613" s="1" t="s">
        <v>499</v>
      </c>
      <c r="N1613" s="1" t="s">
        <v>79</v>
      </c>
      <c r="O1613" s="1" t="s">
        <v>80</v>
      </c>
      <c r="P1613" s="1" t="s">
        <v>43</v>
      </c>
      <c r="Q1613" s="1" t="s">
        <v>43</v>
      </c>
      <c r="R1613" s="3">
        <v>0</v>
      </c>
      <c r="S1613" s="1" t="s">
        <v>44</v>
      </c>
      <c r="T1613" s="1" t="s">
        <v>45</v>
      </c>
      <c r="U1613" s="1" t="s">
        <v>954</v>
      </c>
      <c r="V1613" s="1" t="s">
        <v>46</v>
      </c>
      <c r="W1613" s="1" t="s">
        <v>81</v>
      </c>
      <c r="X1613" s="1" t="s">
        <v>1950</v>
      </c>
      <c r="Y1613" s="1" t="s">
        <v>83</v>
      </c>
      <c r="Z1613" s="1" t="s">
        <v>84</v>
      </c>
      <c r="AA1613" s="1" t="s">
        <v>51</v>
      </c>
      <c r="AB1613" s="1" t="s">
        <v>1950</v>
      </c>
      <c r="AC1613" s="1" t="s">
        <v>37</v>
      </c>
    </row>
    <row r="1614" spans="1:29" hidden="1" x14ac:dyDescent="0.25">
      <c r="A1614" s="1" t="s">
        <v>33</v>
      </c>
      <c r="B1614" s="1" t="s">
        <v>34</v>
      </c>
      <c r="C1614" s="2">
        <v>45688</v>
      </c>
      <c r="D1614" s="1" t="s">
        <v>73</v>
      </c>
      <c r="E1614" s="1" t="s">
        <v>74</v>
      </c>
      <c r="F1614" s="1" t="s">
        <v>37</v>
      </c>
      <c r="G1614" s="1" t="s">
        <v>75</v>
      </c>
      <c r="H1614" s="1" t="s">
        <v>76</v>
      </c>
      <c r="I1614" s="3">
        <v>711750</v>
      </c>
      <c r="J1614" s="3">
        <v>0</v>
      </c>
      <c r="K1614" s="1" t="s">
        <v>40</v>
      </c>
      <c r="L1614" s="1" t="s">
        <v>77</v>
      </c>
      <c r="M1614" s="1" t="s">
        <v>78</v>
      </c>
      <c r="N1614" s="1" t="s">
        <v>79</v>
      </c>
      <c r="O1614" s="1" t="s">
        <v>80</v>
      </c>
      <c r="P1614" s="1" t="s">
        <v>43</v>
      </c>
      <c r="Q1614" s="1" t="s">
        <v>43</v>
      </c>
      <c r="R1614" s="3">
        <v>0</v>
      </c>
      <c r="S1614" s="1" t="s">
        <v>44</v>
      </c>
      <c r="T1614" s="1" t="s">
        <v>45</v>
      </c>
      <c r="U1614" s="1" t="s">
        <v>75</v>
      </c>
      <c r="V1614" s="1" t="s">
        <v>46</v>
      </c>
      <c r="W1614" s="1" t="s">
        <v>81</v>
      </c>
      <c r="X1614" s="1" t="s">
        <v>82</v>
      </c>
      <c r="Y1614" s="1" t="s">
        <v>83</v>
      </c>
      <c r="Z1614" s="1" t="s">
        <v>84</v>
      </c>
      <c r="AA1614" s="1" t="s">
        <v>51</v>
      </c>
      <c r="AB1614" s="1" t="s">
        <v>82</v>
      </c>
      <c r="AC1614" s="1" t="s">
        <v>37</v>
      </c>
    </row>
    <row r="1615" spans="1:29" hidden="1" x14ac:dyDescent="0.25">
      <c r="A1615" s="1" t="s">
        <v>33</v>
      </c>
      <c r="B1615" s="1" t="s">
        <v>34</v>
      </c>
      <c r="C1615" s="2">
        <v>45688</v>
      </c>
      <c r="D1615" s="1" t="s">
        <v>73</v>
      </c>
      <c r="E1615" s="1" t="s">
        <v>74</v>
      </c>
      <c r="F1615" s="1" t="s">
        <v>37</v>
      </c>
      <c r="G1615" s="1" t="s">
        <v>75</v>
      </c>
      <c r="H1615" s="1" t="s">
        <v>76</v>
      </c>
      <c r="I1615" s="3">
        <v>711750</v>
      </c>
      <c r="J1615" s="3">
        <v>0</v>
      </c>
      <c r="K1615" s="1" t="s">
        <v>40</v>
      </c>
      <c r="L1615" s="1" t="s">
        <v>77</v>
      </c>
      <c r="M1615" s="1" t="s">
        <v>78</v>
      </c>
      <c r="N1615" s="1" t="s">
        <v>79</v>
      </c>
      <c r="O1615" s="1" t="s">
        <v>80</v>
      </c>
      <c r="P1615" s="1" t="s">
        <v>43</v>
      </c>
      <c r="Q1615" s="1" t="s">
        <v>43</v>
      </c>
      <c r="R1615" s="3">
        <v>0</v>
      </c>
      <c r="S1615" s="1" t="s">
        <v>44</v>
      </c>
      <c r="T1615" s="1" t="s">
        <v>45</v>
      </c>
      <c r="U1615" s="1" t="s">
        <v>75</v>
      </c>
      <c r="V1615" s="1" t="s">
        <v>46</v>
      </c>
      <c r="W1615" s="1" t="s">
        <v>81</v>
      </c>
      <c r="X1615" s="1" t="s">
        <v>82</v>
      </c>
      <c r="Y1615" s="1" t="s">
        <v>83</v>
      </c>
      <c r="Z1615" s="1" t="s">
        <v>84</v>
      </c>
      <c r="AA1615" s="1" t="s">
        <v>51</v>
      </c>
      <c r="AB1615" s="1" t="s">
        <v>82</v>
      </c>
      <c r="AC1615" s="1" t="s">
        <v>37</v>
      </c>
    </row>
    <row r="1616" spans="1:29" hidden="1" x14ac:dyDescent="0.25">
      <c r="A1616" s="1" t="s">
        <v>33</v>
      </c>
      <c r="B1616" s="1" t="s">
        <v>34</v>
      </c>
      <c r="C1616" s="2">
        <v>45688</v>
      </c>
      <c r="D1616" s="1" t="s">
        <v>73</v>
      </c>
      <c r="E1616" s="1" t="s">
        <v>74</v>
      </c>
      <c r="F1616" s="1" t="s">
        <v>37</v>
      </c>
      <c r="G1616" s="1" t="s">
        <v>75</v>
      </c>
      <c r="H1616" s="1" t="s">
        <v>76</v>
      </c>
      <c r="I1616" s="3">
        <v>49214</v>
      </c>
      <c r="J1616" s="3">
        <v>0</v>
      </c>
      <c r="K1616" s="1" t="s">
        <v>40</v>
      </c>
      <c r="L1616" s="1" t="s">
        <v>85</v>
      </c>
      <c r="M1616" s="1" t="s">
        <v>86</v>
      </c>
      <c r="N1616" s="1" t="s">
        <v>79</v>
      </c>
      <c r="O1616" s="1" t="s">
        <v>80</v>
      </c>
      <c r="P1616" s="1" t="s">
        <v>43</v>
      </c>
      <c r="Q1616" s="1" t="s">
        <v>43</v>
      </c>
      <c r="R1616" s="3">
        <v>0</v>
      </c>
      <c r="S1616" s="1" t="s">
        <v>44</v>
      </c>
      <c r="T1616" s="1" t="s">
        <v>45</v>
      </c>
      <c r="U1616" s="1" t="s">
        <v>75</v>
      </c>
      <c r="V1616" s="1" t="s">
        <v>46</v>
      </c>
      <c r="W1616" s="1" t="s">
        <v>81</v>
      </c>
      <c r="X1616" s="1" t="s">
        <v>82</v>
      </c>
      <c r="Y1616" s="1" t="s">
        <v>83</v>
      </c>
      <c r="Z1616" s="1" t="s">
        <v>84</v>
      </c>
      <c r="AA1616" s="1" t="s">
        <v>51</v>
      </c>
      <c r="AB1616" s="1" t="s">
        <v>82</v>
      </c>
      <c r="AC1616" s="1" t="s">
        <v>37</v>
      </c>
    </row>
    <row r="1617" spans="1:29" hidden="1" x14ac:dyDescent="0.25">
      <c r="A1617" s="1" t="s">
        <v>33</v>
      </c>
      <c r="B1617" s="1" t="s">
        <v>34</v>
      </c>
      <c r="C1617" s="2">
        <v>45688</v>
      </c>
      <c r="D1617" s="1" t="s">
        <v>73</v>
      </c>
      <c r="E1617" s="1" t="s">
        <v>74</v>
      </c>
      <c r="F1617" s="1" t="s">
        <v>37</v>
      </c>
      <c r="G1617" s="1" t="s">
        <v>75</v>
      </c>
      <c r="H1617" s="1" t="s">
        <v>76</v>
      </c>
      <c r="I1617" s="3">
        <v>449970</v>
      </c>
      <c r="J1617" s="3">
        <v>0</v>
      </c>
      <c r="K1617" s="1" t="s">
        <v>40</v>
      </c>
      <c r="L1617" s="1" t="s">
        <v>87</v>
      </c>
      <c r="M1617" s="1" t="s">
        <v>88</v>
      </c>
      <c r="N1617" s="1" t="s">
        <v>89</v>
      </c>
      <c r="O1617" s="1" t="s">
        <v>90</v>
      </c>
      <c r="P1617" s="1" t="s">
        <v>43</v>
      </c>
      <c r="Q1617" s="1" t="s">
        <v>43</v>
      </c>
      <c r="R1617" s="3">
        <v>0</v>
      </c>
      <c r="S1617" s="1" t="s">
        <v>44</v>
      </c>
      <c r="T1617" s="1" t="s">
        <v>45</v>
      </c>
      <c r="U1617" s="1" t="s">
        <v>75</v>
      </c>
      <c r="V1617" s="1" t="s">
        <v>46</v>
      </c>
      <c r="W1617" s="1" t="s">
        <v>81</v>
      </c>
      <c r="X1617" s="1" t="s">
        <v>82</v>
      </c>
      <c r="Y1617" s="1" t="s">
        <v>83</v>
      </c>
      <c r="Z1617" s="1" t="s">
        <v>84</v>
      </c>
      <c r="AA1617" s="1" t="s">
        <v>51</v>
      </c>
      <c r="AB1617" s="1" t="s">
        <v>82</v>
      </c>
      <c r="AC1617" s="1" t="s">
        <v>37</v>
      </c>
    </row>
    <row r="1618" spans="1:29" hidden="1" x14ac:dyDescent="0.25">
      <c r="A1618" s="1" t="s">
        <v>33</v>
      </c>
      <c r="B1618" s="1" t="s">
        <v>34</v>
      </c>
      <c r="C1618" s="2">
        <v>45688</v>
      </c>
      <c r="D1618" s="1" t="s">
        <v>73</v>
      </c>
      <c r="E1618" s="1" t="s">
        <v>74</v>
      </c>
      <c r="F1618" s="1" t="s">
        <v>37</v>
      </c>
      <c r="G1618" s="1" t="s">
        <v>75</v>
      </c>
      <c r="H1618" s="1" t="s">
        <v>76</v>
      </c>
      <c r="I1618" s="3">
        <v>47450</v>
      </c>
      <c r="J1618" s="3">
        <v>0</v>
      </c>
      <c r="K1618" s="1" t="s">
        <v>40</v>
      </c>
      <c r="L1618" s="1" t="s">
        <v>91</v>
      </c>
      <c r="M1618" s="1" t="s">
        <v>92</v>
      </c>
      <c r="N1618" s="1" t="s">
        <v>79</v>
      </c>
      <c r="O1618" s="1" t="s">
        <v>80</v>
      </c>
      <c r="P1618" s="1" t="s">
        <v>43</v>
      </c>
      <c r="Q1618" s="1" t="s">
        <v>43</v>
      </c>
      <c r="R1618" s="3">
        <v>0</v>
      </c>
      <c r="S1618" s="1" t="s">
        <v>44</v>
      </c>
      <c r="T1618" s="1" t="s">
        <v>45</v>
      </c>
      <c r="U1618" s="1" t="s">
        <v>75</v>
      </c>
      <c r="V1618" s="1" t="s">
        <v>46</v>
      </c>
      <c r="W1618" s="1" t="s">
        <v>81</v>
      </c>
      <c r="X1618" s="1" t="s">
        <v>82</v>
      </c>
      <c r="Y1618" s="1" t="s">
        <v>83</v>
      </c>
      <c r="Z1618" s="1" t="s">
        <v>84</v>
      </c>
      <c r="AA1618" s="1" t="s">
        <v>51</v>
      </c>
      <c r="AB1618" s="1" t="s">
        <v>82</v>
      </c>
      <c r="AC1618" s="1" t="s">
        <v>37</v>
      </c>
    </row>
    <row r="1619" spans="1:29" hidden="1" x14ac:dyDescent="0.25">
      <c r="A1619" s="1" t="s">
        <v>33</v>
      </c>
      <c r="B1619" s="1" t="s">
        <v>34</v>
      </c>
      <c r="C1619" s="2">
        <v>45688</v>
      </c>
      <c r="D1619" s="1" t="s">
        <v>73</v>
      </c>
      <c r="E1619" s="1" t="s">
        <v>74</v>
      </c>
      <c r="F1619" s="1" t="s">
        <v>37</v>
      </c>
      <c r="G1619" s="1" t="s">
        <v>75</v>
      </c>
      <c r="H1619" s="1" t="s">
        <v>76</v>
      </c>
      <c r="I1619" s="3">
        <v>152520</v>
      </c>
      <c r="J1619" s="3">
        <v>0</v>
      </c>
      <c r="K1619" s="1" t="s">
        <v>40</v>
      </c>
      <c r="L1619" s="1" t="s">
        <v>93</v>
      </c>
      <c r="M1619" s="1" t="s">
        <v>94</v>
      </c>
      <c r="N1619" s="1" t="s">
        <v>79</v>
      </c>
      <c r="O1619" s="1" t="s">
        <v>80</v>
      </c>
      <c r="P1619" s="1" t="s">
        <v>43</v>
      </c>
      <c r="Q1619" s="1" t="s">
        <v>43</v>
      </c>
      <c r="R1619" s="3">
        <v>0</v>
      </c>
      <c r="S1619" s="1" t="s">
        <v>44</v>
      </c>
      <c r="T1619" s="1" t="s">
        <v>45</v>
      </c>
      <c r="U1619" s="1" t="s">
        <v>75</v>
      </c>
      <c r="V1619" s="1" t="s">
        <v>46</v>
      </c>
      <c r="W1619" s="1" t="s">
        <v>81</v>
      </c>
      <c r="X1619" s="1" t="s">
        <v>82</v>
      </c>
      <c r="Y1619" s="1" t="s">
        <v>83</v>
      </c>
      <c r="Z1619" s="1" t="s">
        <v>84</v>
      </c>
      <c r="AA1619" s="1" t="s">
        <v>51</v>
      </c>
      <c r="AB1619" s="1" t="s">
        <v>82</v>
      </c>
      <c r="AC1619" s="1" t="s">
        <v>37</v>
      </c>
    </row>
    <row r="1620" spans="1:29" hidden="1" x14ac:dyDescent="0.25">
      <c r="A1620" s="1" t="s">
        <v>33</v>
      </c>
      <c r="B1620" s="1" t="s">
        <v>34</v>
      </c>
      <c r="C1620" s="2">
        <v>45688</v>
      </c>
      <c r="D1620" s="1" t="s">
        <v>73</v>
      </c>
      <c r="E1620" s="1" t="s">
        <v>74</v>
      </c>
      <c r="F1620" s="1" t="s">
        <v>37</v>
      </c>
      <c r="G1620" s="1" t="s">
        <v>75</v>
      </c>
      <c r="H1620" s="1" t="s">
        <v>76</v>
      </c>
      <c r="I1620" s="3">
        <v>142350</v>
      </c>
      <c r="J1620" s="3">
        <v>0</v>
      </c>
      <c r="K1620" s="1" t="s">
        <v>40</v>
      </c>
      <c r="L1620" s="1" t="s">
        <v>95</v>
      </c>
      <c r="M1620" s="1" t="s">
        <v>96</v>
      </c>
      <c r="N1620" s="1" t="s">
        <v>79</v>
      </c>
      <c r="O1620" s="1" t="s">
        <v>80</v>
      </c>
      <c r="P1620" s="1" t="s">
        <v>43</v>
      </c>
      <c r="Q1620" s="1" t="s">
        <v>43</v>
      </c>
      <c r="R1620" s="3">
        <v>0</v>
      </c>
      <c r="S1620" s="1" t="s">
        <v>44</v>
      </c>
      <c r="T1620" s="1" t="s">
        <v>45</v>
      </c>
      <c r="U1620" s="1" t="s">
        <v>75</v>
      </c>
      <c r="V1620" s="1" t="s">
        <v>46</v>
      </c>
      <c r="W1620" s="1" t="s">
        <v>81</v>
      </c>
      <c r="X1620" s="1" t="s">
        <v>82</v>
      </c>
      <c r="Y1620" s="1" t="s">
        <v>83</v>
      </c>
      <c r="Z1620" s="1" t="s">
        <v>84</v>
      </c>
      <c r="AA1620" s="1" t="s">
        <v>51</v>
      </c>
      <c r="AB1620" s="1" t="s">
        <v>82</v>
      </c>
      <c r="AC1620" s="1" t="s">
        <v>37</v>
      </c>
    </row>
    <row r="1621" spans="1:29" hidden="1" x14ac:dyDescent="0.25">
      <c r="A1621" s="1" t="s">
        <v>33</v>
      </c>
      <c r="B1621" s="1" t="s">
        <v>34</v>
      </c>
      <c r="C1621" s="2">
        <v>45688</v>
      </c>
      <c r="D1621" s="1" t="s">
        <v>73</v>
      </c>
      <c r="E1621" s="1" t="s">
        <v>74</v>
      </c>
      <c r="F1621" s="1" t="s">
        <v>37</v>
      </c>
      <c r="G1621" s="1" t="s">
        <v>75</v>
      </c>
      <c r="H1621" s="1" t="s">
        <v>76</v>
      </c>
      <c r="I1621" s="3">
        <v>47450</v>
      </c>
      <c r="J1621" s="3">
        <v>0</v>
      </c>
      <c r="K1621" s="1" t="s">
        <v>40</v>
      </c>
      <c r="L1621" s="1" t="s">
        <v>97</v>
      </c>
      <c r="M1621" s="1" t="s">
        <v>98</v>
      </c>
      <c r="N1621" s="1" t="s">
        <v>79</v>
      </c>
      <c r="O1621" s="1" t="s">
        <v>80</v>
      </c>
      <c r="P1621" s="1" t="s">
        <v>43</v>
      </c>
      <c r="Q1621" s="1" t="s">
        <v>43</v>
      </c>
      <c r="R1621" s="3">
        <v>0</v>
      </c>
      <c r="S1621" s="1" t="s">
        <v>44</v>
      </c>
      <c r="T1621" s="1" t="s">
        <v>45</v>
      </c>
      <c r="U1621" s="1" t="s">
        <v>75</v>
      </c>
      <c r="V1621" s="1" t="s">
        <v>46</v>
      </c>
      <c r="W1621" s="1" t="s">
        <v>81</v>
      </c>
      <c r="X1621" s="1" t="s">
        <v>82</v>
      </c>
      <c r="Y1621" s="1" t="s">
        <v>83</v>
      </c>
      <c r="Z1621" s="1" t="s">
        <v>84</v>
      </c>
      <c r="AA1621" s="1" t="s">
        <v>51</v>
      </c>
      <c r="AB1621" s="1" t="s">
        <v>82</v>
      </c>
      <c r="AC1621" s="1" t="s">
        <v>37</v>
      </c>
    </row>
    <row r="1622" spans="1:29" hidden="1" x14ac:dyDescent="0.25">
      <c r="A1622" s="1" t="s">
        <v>33</v>
      </c>
      <c r="B1622" s="1" t="s">
        <v>34</v>
      </c>
      <c r="C1622" s="2">
        <v>45688</v>
      </c>
      <c r="D1622" s="1" t="s">
        <v>73</v>
      </c>
      <c r="E1622" s="1" t="s">
        <v>74</v>
      </c>
      <c r="F1622" s="1" t="s">
        <v>37</v>
      </c>
      <c r="G1622" s="1" t="s">
        <v>75</v>
      </c>
      <c r="H1622" s="1" t="s">
        <v>76</v>
      </c>
      <c r="I1622" s="3">
        <v>379600</v>
      </c>
      <c r="J1622" s="3">
        <v>0</v>
      </c>
      <c r="K1622" s="1" t="s">
        <v>40</v>
      </c>
      <c r="L1622" s="1" t="s">
        <v>99</v>
      </c>
      <c r="M1622" s="1" t="s">
        <v>100</v>
      </c>
      <c r="N1622" s="1" t="s">
        <v>79</v>
      </c>
      <c r="O1622" s="1" t="s">
        <v>80</v>
      </c>
      <c r="P1622" s="1" t="s">
        <v>43</v>
      </c>
      <c r="Q1622" s="1" t="s">
        <v>43</v>
      </c>
      <c r="R1622" s="3">
        <v>0</v>
      </c>
      <c r="S1622" s="1" t="s">
        <v>44</v>
      </c>
      <c r="T1622" s="1" t="s">
        <v>45</v>
      </c>
      <c r="U1622" s="1" t="s">
        <v>75</v>
      </c>
      <c r="V1622" s="1" t="s">
        <v>46</v>
      </c>
      <c r="W1622" s="1" t="s">
        <v>81</v>
      </c>
      <c r="X1622" s="1" t="s">
        <v>82</v>
      </c>
      <c r="Y1622" s="1" t="s">
        <v>83</v>
      </c>
      <c r="Z1622" s="1" t="s">
        <v>84</v>
      </c>
      <c r="AA1622" s="1" t="s">
        <v>51</v>
      </c>
      <c r="AB1622" s="1" t="s">
        <v>82</v>
      </c>
      <c r="AC1622" s="1" t="s">
        <v>37</v>
      </c>
    </row>
    <row r="1623" spans="1:29" hidden="1" x14ac:dyDescent="0.25">
      <c r="A1623" s="1" t="s">
        <v>33</v>
      </c>
      <c r="B1623" s="1" t="s">
        <v>34</v>
      </c>
      <c r="C1623" s="2">
        <v>45688</v>
      </c>
      <c r="D1623" s="1" t="s">
        <v>73</v>
      </c>
      <c r="E1623" s="1" t="s">
        <v>74</v>
      </c>
      <c r="F1623" s="1" t="s">
        <v>37</v>
      </c>
      <c r="G1623" s="1" t="s">
        <v>75</v>
      </c>
      <c r="H1623" s="1" t="s">
        <v>76</v>
      </c>
      <c r="I1623" s="3">
        <v>94900</v>
      </c>
      <c r="J1623" s="3">
        <v>0</v>
      </c>
      <c r="K1623" s="1" t="s">
        <v>40</v>
      </c>
      <c r="L1623" s="1" t="s">
        <v>101</v>
      </c>
      <c r="M1623" s="1" t="s">
        <v>102</v>
      </c>
      <c r="N1623" s="1" t="s">
        <v>79</v>
      </c>
      <c r="O1623" s="1" t="s">
        <v>80</v>
      </c>
      <c r="P1623" s="1" t="s">
        <v>43</v>
      </c>
      <c r="Q1623" s="1" t="s">
        <v>43</v>
      </c>
      <c r="R1623" s="3">
        <v>0</v>
      </c>
      <c r="S1623" s="1" t="s">
        <v>44</v>
      </c>
      <c r="T1623" s="1" t="s">
        <v>45</v>
      </c>
      <c r="U1623" s="1" t="s">
        <v>75</v>
      </c>
      <c r="V1623" s="1" t="s">
        <v>46</v>
      </c>
      <c r="W1623" s="1" t="s">
        <v>81</v>
      </c>
      <c r="X1623" s="1" t="s">
        <v>82</v>
      </c>
      <c r="Y1623" s="1" t="s">
        <v>83</v>
      </c>
      <c r="Z1623" s="1" t="s">
        <v>84</v>
      </c>
      <c r="AA1623" s="1" t="s">
        <v>51</v>
      </c>
      <c r="AB1623" s="1" t="s">
        <v>82</v>
      </c>
      <c r="AC1623" s="1" t="s">
        <v>37</v>
      </c>
    </row>
    <row r="1624" spans="1:29" hidden="1" x14ac:dyDescent="0.25">
      <c r="A1624" s="1" t="s">
        <v>33</v>
      </c>
      <c r="B1624" s="1" t="s">
        <v>34</v>
      </c>
      <c r="C1624" s="2">
        <v>45688</v>
      </c>
      <c r="D1624" s="1" t="s">
        <v>73</v>
      </c>
      <c r="E1624" s="1" t="s">
        <v>74</v>
      </c>
      <c r="F1624" s="1" t="s">
        <v>37</v>
      </c>
      <c r="G1624" s="1" t="s">
        <v>75</v>
      </c>
      <c r="H1624" s="1" t="s">
        <v>76</v>
      </c>
      <c r="I1624" s="3">
        <v>47450</v>
      </c>
      <c r="J1624" s="3">
        <v>0</v>
      </c>
      <c r="K1624" s="1" t="s">
        <v>40</v>
      </c>
      <c r="L1624" s="1" t="s">
        <v>103</v>
      </c>
      <c r="M1624" s="1" t="s">
        <v>104</v>
      </c>
      <c r="N1624" s="1" t="s">
        <v>79</v>
      </c>
      <c r="O1624" s="1" t="s">
        <v>80</v>
      </c>
      <c r="P1624" s="1" t="s">
        <v>43</v>
      </c>
      <c r="Q1624" s="1" t="s">
        <v>43</v>
      </c>
      <c r="R1624" s="3">
        <v>0</v>
      </c>
      <c r="S1624" s="1" t="s">
        <v>44</v>
      </c>
      <c r="T1624" s="1" t="s">
        <v>45</v>
      </c>
      <c r="U1624" s="1" t="s">
        <v>75</v>
      </c>
      <c r="V1624" s="1" t="s">
        <v>46</v>
      </c>
      <c r="W1624" s="1" t="s">
        <v>81</v>
      </c>
      <c r="X1624" s="1" t="s">
        <v>82</v>
      </c>
      <c r="Y1624" s="1" t="s">
        <v>83</v>
      </c>
      <c r="Z1624" s="1" t="s">
        <v>84</v>
      </c>
      <c r="AA1624" s="1" t="s">
        <v>51</v>
      </c>
      <c r="AB1624" s="1" t="s">
        <v>82</v>
      </c>
      <c r="AC1624" s="1" t="s">
        <v>37</v>
      </c>
    </row>
    <row r="1625" spans="1:29" hidden="1" x14ac:dyDescent="0.25">
      <c r="A1625" s="1" t="s">
        <v>33</v>
      </c>
      <c r="B1625" s="1" t="s">
        <v>34</v>
      </c>
      <c r="C1625" s="2">
        <v>45688</v>
      </c>
      <c r="D1625" s="1" t="s">
        <v>73</v>
      </c>
      <c r="E1625" s="1" t="s">
        <v>74</v>
      </c>
      <c r="F1625" s="1" t="s">
        <v>37</v>
      </c>
      <c r="G1625" s="1" t="s">
        <v>75</v>
      </c>
      <c r="H1625" s="1" t="s">
        <v>76</v>
      </c>
      <c r="I1625" s="3">
        <v>664300</v>
      </c>
      <c r="J1625" s="3">
        <v>0</v>
      </c>
      <c r="K1625" s="1" t="s">
        <v>40</v>
      </c>
      <c r="L1625" s="1" t="s">
        <v>105</v>
      </c>
      <c r="M1625" s="1" t="s">
        <v>106</v>
      </c>
      <c r="N1625" s="1" t="s">
        <v>79</v>
      </c>
      <c r="O1625" s="1" t="s">
        <v>80</v>
      </c>
      <c r="P1625" s="1" t="s">
        <v>43</v>
      </c>
      <c r="Q1625" s="1" t="s">
        <v>43</v>
      </c>
      <c r="R1625" s="3">
        <v>0</v>
      </c>
      <c r="S1625" s="1" t="s">
        <v>44</v>
      </c>
      <c r="T1625" s="1" t="s">
        <v>45</v>
      </c>
      <c r="U1625" s="1" t="s">
        <v>75</v>
      </c>
      <c r="V1625" s="1" t="s">
        <v>46</v>
      </c>
      <c r="W1625" s="1" t="s">
        <v>81</v>
      </c>
      <c r="X1625" s="1" t="s">
        <v>82</v>
      </c>
      <c r="Y1625" s="1" t="s">
        <v>83</v>
      </c>
      <c r="Z1625" s="1" t="s">
        <v>84</v>
      </c>
      <c r="AA1625" s="1" t="s">
        <v>51</v>
      </c>
      <c r="AB1625" s="1" t="s">
        <v>82</v>
      </c>
      <c r="AC1625" s="1" t="s">
        <v>37</v>
      </c>
    </row>
    <row r="1626" spans="1:29" hidden="1" x14ac:dyDescent="0.25">
      <c r="A1626" s="1" t="s">
        <v>33</v>
      </c>
      <c r="B1626" s="1" t="s">
        <v>34</v>
      </c>
      <c r="C1626" s="2">
        <v>45688</v>
      </c>
      <c r="D1626" s="1" t="s">
        <v>73</v>
      </c>
      <c r="E1626" s="1" t="s">
        <v>74</v>
      </c>
      <c r="F1626" s="1" t="s">
        <v>37</v>
      </c>
      <c r="G1626" s="1" t="s">
        <v>75</v>
      </c>
      <c r="H1626" s="1" t="s">
        <v>76</v>
      </c>
      <c r="I1626" s="3">
        <v>284700</v>
      </c>
      <c r="J1626" s="3">
        <v>0</v>
      </c>
      <c r="K1626" s="1" t="s">
        <v>40</v>
      </c>
      <c r="L1626" s="1" t="s">
        <v>105</v>
      </c>
      <c r="M1626" s="1" t="s">
        <v>106</v>
      </c>
      <c r="N1626" s="1" t="s">
        <v>79</v>
      </c>
      <c r="O1626" s="1" t="s">
        <v>80</v>
      </c>
      <c r="P1626" s="1" t="s">
        <v>43</v>
      </c>
      <c r="Q1626" s="1" t="s">
        <v>43</v>
      </c>
      <c r="R1626" s="3">
        <v>0</v>
      </c>
      <c r="S1626" s="1" t="s">
        <v>44</v>
      </c>
      <c r="T1626" s="1" t="s">
        <v>45</v>
      </c>
      <c r="U1626" s="1" t="s">
        <v>75</v>
      </c>
      <c r="V1626" s="1" t="s">
        <v>46</v>
      </c>
      <c r="W1626" s="1" t="s">
        <v>81</v>
      </c>
      <c r="X1626" s="1" t="s">
        <v>82</v>
      </c>
      <c r="Y1626" s="1" t="s">
        <v>83</v>
      </c>
      <c r="Z1626" s="1" t="s">
        <v>84</v>
      </c>
      <c r="AA1626" s="1" t="s">
        <v>51</v>
      </c>
      <c r="AB1626" s="1" t="s">
        <v>82</v>
      </c>
      <c r="AC1626" s="1" t="s">
        <v>37</v>
      </c>
    </row>
    <row r="1627" spans="1:29" hidden="1" x14ac:dyDescent="0.25">
      <c r="A1627" s="1" t="s">
        <v>33</v>
      </c>
      <c r="B1627" s="1" t="s">
        <v>34</v>
      </c>
      <c r="C1627" s="2">
        <v>45688</v>
      </c>
      <c r="D1627" s="1" t="s">
        <v>73</v>
      </c>
      <c r="E1627" s="1" t="s">
        <v>74</v>
      </c>
      <c r="F1627" s="1" t="s">
        <v>37</v>
      </c>
      <c r="G1627" s="1" t="s">
        <v>75</v>
      </c>
      <c r="H1627" s="1" t="s">
        <v>76</v>
      </c>
      <c r="I1627" s="3">
        <v>48077</v>
      </c>
      <c r="J1627" s="3">
        <v>0</v>
      </c>
      <c r="K1627" s="1" t="s">
        <v>40</v>
      </c>
      <c r="L1627" s="1" t="s">
        <v>107</v>
      </c>
      <c r="M1627" s="1" t="s">
        <v>108</v>
      </c>
      <c r="N1627" s="1" t="s">
        <v>79</v>
      </c>
      <c r="O1627" s="1" t="s">
        <v>80</v>
      </c>
      <c r="P1627" s="1" t="s">
        <v>43</v>
      </c>
      <c r="Q1627" s="1" t="s">
        <v>43</v>
      </c>
      <c r="R1627" s="3">
        <v>0</v>
      </c>
      <c r="S1627" s="1" t="s">
        <v>44</v>
      </c>
      <c r="T1627" s="1" t="s">
        <v>45</v>
      </c>
      <c r="U1627" s="1" t="s">
        <v>75</v>
      </c>
      <c r="V1627" s="1" t="s">
        <v>46</v>
      </c>
      <c r="W1627" s="1" t="s">
        <v>81</v>
      </c>
      <c r="X1627" s="1" t="s">
        <v>82</v>
      </c>
      <c r="Y1627" s="1" t="s">
        <v>83</v>
      </c>
      <c r="Z1627" s="1" t="s">
        <v>84</v>
      </c>
      <c r="AA1627" s="1" t="s">
        <v>51</v>
      </c>
      <c r="AB1627" s="1" t="s">
        <v>82</v>
      </c>
      <c r="AC1627" s="1" t="s">
        <v>37</v>
      </c>
    </row>
    <row r="1628" spans="1:29" hidden="1" x14ac:dyDescent="0.25">
      <c r="A1628" s="1" t="s">
        <v>33</v>
      </c>
      <c r="B1628" s="1" t="s">
        <v>34</v>
      </c>
      <c r="C1628" s="2">
        <v>45688</v>
      </c>
      <c r="D1628" s="1" t="s">
        <v>73</v>
      </c>
      <c r="E1628" s="1" t="s">
        <v>74</v>
      </c>
      <c r="F1628" s="1" t="s">
        <v>37</v>
      </c>
      <c r="G1628" s="1" t="s">
        <v>75</v>
      </c>
      <c r="H1628" s="1" t="s">
        <v>76</v>
      </c>
      <c r="I1628" s="3">
        <v>47450</v>
      </c>
      <c r="J1628" s="3">
        <v>0</v>
      </c>
      <c r="K1628" s="1" t="s">
        <v>40</v>
      </c>
      <c r="L1628" s="1" t="s">
        <v>109</v>
      </c>
      <c r="M1628" s="1" t="s">
        <v>110</v>
      </c>
      <c r="N1628" s="1" t="s">
        <v>79</v>
      </c>
      <c r="O1628" s="1" t="s">
        <v>80</v>
      </c>
      <c r="P1628" s="1" t="s">
        <v>43</v>
      </c>
      <c r="Q1628" s="1" t="s">
        <v>43</v>
      </c>
      <c r="R1628" s="3">
        <v>0</v>
      </c>
      <c r="S1628" s="1" t="s">
        <v>44</v>
      </c>
      <c r="T1628" s="1" t="s">
        <v>45</v>
      </c>
      <c r="U1628" s="1" t="s">
        <v>75</v>
      </c>
      <c r="V1628" s="1" t="s">
        <v>46</v>
      </c>
      <c r="W1628" s="1" t="s">
        <v>81</v>
      </c>
      <c r="X1628" s="1" t="s">
        <v>82</v>
      </c>
      <c r="Y1628" s="1" t="s">
        <v>83</v>
      </c>
      <c r="Z1628" s="1" t="s">
        <v>84</v>
      </c>
      <c r="AA1628" s="1" t="s">
        <v>51</v>
      </c>
      <c r="AB1628" s="1" t="s">
        <v>82</v>
      </c>
      <c r="AC1628" s="1" t="s">
        <v>37</v>
      </c>
    </row>
    <row r="1629" spans="1:29" hidden="1" x14ac:dyDescent="0.25">
      <c r="A1629" s="1" t="s">
        <v>33</v>
      </c>
      <c r="B1629" s="1" t="s">
        <v>34</v>
      </c>
      <c r="C1629" s="2">
        <v>45688</v>
      </c>
      <c r="D1629" s="1" t="s">
        <v>73</v>
      </c>
      <c r="E1629" s="1" t="s">
        <v>74</v>
      </c>
      <c r="F1629" s="1" t="s">
        <v>37</v>
      </c>
      <c r="G1629" s="1" t="s">
        <v>75</v>
      </c>
      <c r="H1629" s="1" t="s">
        <v>76</v>
      </c>
      <c r="I1629" s="3">
        <v>149633</v>
      </c>
      <c r="J1629" s="3">
        <v>0</v>
      </c>
      <c r="K1629" s="1" t="s">
        <v>40</v>
      </c>
      <c r="L1629" s="1" t="s">
        <v>111</v>
      </c>
      <c r="M1629" s="1" t="s">
        <v>112</v>
      </c>
      <c r="N1629" s="1" t="s">
        <v>79</v>
      </c>
      <c r="O1629" s="1" t="s">
        <v>80</v>
      </c>
      <c r="P1629" s="1" t="s">
        <v>43</v>
      </c>
      <c r="Q1629" s="1" t="s">
        <v>43</v>
      </c>
      <c r="R1629" s="3">
        <v>0</v>
      </c>
      <c r="S1629" s="1" t="s">
        <v>44</v>
      </c>
      <c r="T1629" s="1" t="s">
        <v>45</v>
      </c>
      <c r="U1629" s="1" t="s">
        <v>75</v>
      </c>
      <c r="V1629" s="1" t="s">
        <v>46</v>
      </c>
      <c r="W1629" s="1" t="s">
        <v>81</v>
      </c>
      <c r="X1629" s="1" t="s">
        <v>82</v>
      </c>
      <c r="Y1629" s="1" t="s">
        <v>83</v>
      </c>
      <c r="Z1629" s="1" t="s">
        <v>84</v>
      </c>
      <c r="AA1629" s="1" t="s">
        <v>51</v>
      </c>
      <c r="AB1629" s="1" t="s">
        <v>82</v>
      </c>
      <c r="AC1629" s="1" t="s">
        <v>37</v>
      </c>
    </row>
    <row r="1630" spans="1:29" hidden="1" x14ac:dyDescent="0.25">
      <c r="A1630" s="1" t="s">
        <v>33</v>
      </c>
      <c r="B1630" s="1" t="s">
        <v>34</v>
      </c>
      <c r="C1630" s="2">
        <v>45688</v>
      </c>
      <c r="D1630" s="1" t="s">
        <v>73</v>
      </c>
      <c r="E1630" s="1" t="s">
        <v>74</v>
      </c>
      <c r="F1630" s="1" t="s">
        <v>37</v>
      </c>
      <c r="G1630" s="1" t="s">
        <v>75</v>
      </c>
      <c r="H1630" s="1" t="s">
        <v>76</v>
      </c>
      <c r="I1630" s="3">
        <v>49878</v>
      </c>
      <c r="J1630" s="3">
        <v>0</v>
      </c>
      <c r="K1630" s="1" t="s">
        <v>40</v>
      </c>
      <c r="L1630" s="1" t="s">
        <v>111</v>
      </c>
      <c r="M1630" s="1" t="s">
        <v>112</v>
      </c>
      <c r="N1630" s="1" t="s">
        <v>79</v>
      </c>
      <c r="O1630" s="1" t="s">
        <v>80</v>
      </c>
      <c r="P1630" s="1" t="s">
        <v>43</v>
      </c>
      <c r="Q1630" s="1" t="s">
        <v>43</v>
      </c>
      <c r="R1630" s="3">
        <v>0</v>
      </c>
      <c r="S1630" s="1" t="s">
        <v>44</v>
      </c>
      <c r="T1630" s="1" t="s">
        <v>45</v>
      </c>
      <c r="U1630" s="1" t="s">
        <v>75</v>
      </c>
      <c r="V1630" s="1" t="s">
        <v>46</v>
      </c>
      <c r="W1630" s="1" t="s">
        <v>81</v>
      </c>
      <c r="X1630" s="1" t="s">
        <v>82</v>
      </c>
      <c r="Y1630" s="1" t="s">
        <v>83</v>
      </c>
      <c r="Z1630" s="1" t="s">
        <v>84</v>
      </c>
      <c r="AA1630" s="1" t="s">
        <v>51</v>
      </c>
      <c r="AB1630" s="1" t="s">
        <v>82</v>
      </c>
      <c r="AC1630" s="1" t="s">
        <v>37</v>
      </c>
    </row>
    <row r="1631" spans="1:29" hidden="1" x14ac:dyDescent="0.25">
      <c r="A1631" s="1" t="s">
        <v>33</v>
      </c>
      <c r="B1631" s="1" t="s">
        <v>34</v>
      </c>
      <c r="C1631" s="2">
        <v>45688</v>
      </c>
      <c r="D1631" s="1" t="s">
        <v>73</v>
      </c>
      <c r="E1631" s="1" t="s">
        <v>74</v>
      </c>
      <c r="F1631" s="1" t="s">
        <v>37</v>
      </c>
      <c r="G1631" s="1" t="s">
        <v>75</v>
      </c>
      <c r="H1631" s="1" t="s">
        <v>76</v>
      </c>
      <c r="I1631" s="3">
        <v>474500</v>
      </c>
      <c r="J1631" s="3">
        <v>0</v>
      </c>
      <c r="K1631" s="1" t="s">
        <v>40</v>
      </c>
      <c r="L1631" s="1" t="s">
        <v>113</v>
      </c>
      <c r="M1631" s="1" t="s">
        <v>114</v>
      </c>
      <c r="N1631" s="1" t="s">
        <v>79</v>
      </c>
      <c r="O1631" s="1" t="s">
        <v>80</v>
      </c>
      <c r="P1631" s="1" t="s">
        <v>43</v>
      </c>
      <c r="Q1631" s="1" t="s">
        <v>43</v>
      </c>
      <c r="R1631" s="3">
        <v>0</v>
      </c>
      <c r="S1631" s="1" t="s">
        <v>44</v>
      </c>
      <c r="T1631" s="1" t="s">
        <v>45</v>
      </c>
      <c r="U1631" s="1" t="s">
        <v>75</v>
      </c>
      <c r="V1631" s="1" t="s">
        <v>46</v>
      </c>
      <c r="W1631" s="1" t="s">
        <v>81</v>
      </c>
      <c r="X1631" s="1" t="s">
        <v>82</v>
      </c>
      <c r="Y1631" s="1" t="s">
        <v>83</v>
      </c>
      <c r="Z1631" s="1" t="s">
        <v>84</v>
      </c>
      <c r="AA1631" s="1" t="s">
        <v>51</v>
      </c>
      <c r="AB1631" s="1" t="s">
        <v>82</v>
      </c>
      <c r="AC1631" s="1" t="s">
        <v>37</v>
      </c>
    </row>
    <row r="1632" spans="1:29" hidden="1" x14ac:dyDescent="0.25">
      <c r="A1632" s="1" t="s">
        <v>33</v>
      </c>
      <c r="B1632" s="1" t="s">
        <v>34</v>
      </c>
      <c r="C1632" s="2">
        <v>45688</v>
      </c>
      <c r="D1632" s="1" t="s">
        <v>73</v>
      </c>
      <c r="E1632" s="1" t="s">
        <v>74</v>
      </c>
      <c r="F1632" s="1" t="s">
        <v>37</v>
      </c>
      <c r="G1632" s="1" t="s">
        <v>75</v>
      </c>
      <c r="H1632" s="1" t="s">
        <v>76</v>
      </c>
      <c r="I1632" s="3">
        <v>711750</v>
      </c>
      <c r="J1632" s="3">
        <v>0</v>
      </c>
      <c r="K1632" s="1" t="s">
        <v>40</v>
      </c>
      <c r="L1632" s="1" t="s">
        <v>115</v>
      </c>
      <c r="M1632" s="1" t="s">
        <v>116</v>
      </c>
      <c r="N1632" s="1" t="s">
        <v>79</v>
      </c>
      <c r="O1632" s="1" t="s">
        <v>80</v>
      </c>
      <c r="P1632" s="1" t="s">
        <v>43</v>
      </c>
      <c r="Q1632" s="1" t="s">
        <v>43</v>
      </c>
      <c r="R1632" s="3">
        <v>0</v>
      </c>
      <c r="S1632" s="1" t="s">
        <v>44</v>
      </c>
      <c r="T1632" s="1" t="s">
        <v>45</v>
      </c>
      <c r="U1632" s="1" t="s">
        <v>75</v>
      </c>
      <c r="V1632" s="1" t="s">
        <v>46</v>
      </c>
      <c r="W1632" s="1" t="s">
        <v>81</v>
      </c>
      <c r="X1632" s="1" t="s">
        <v>82</v>
      </c>
      <c r="Y1632" s="1" t="s">
        <v>83</v>
      </c>
      <c r="Z1632" s="1" t="s">
        <v>84</v>
      </c>
      <c r="AA1632" s="1" t="s">
        <v>51</v>
      </c>
      <c r="AB1632" s="1" t="s">
        <v>82</v>
      </c>
      <c r="AC1632" s="1" t="s">
        <v>37</v>
      </c>
    </row>
    <row r="1633" spans="1:29" hidden="1" x14ac:dyDescent="0.25">
      <c r="A1633" s="1" t="s">
        <v>33</v>
      </c>
      <c r="B1633" s="1" t="s">
        <v>34</v>
      </c>
      <c r="C1633" s="2">
        <v>45688</v>
      </c>
      <c r="D1633" s="1" t="s">
        <v>73</v>
      </c>
      <c r="E1633" s="1" t="s">
        <v>74</v>
      </c>
      <c r="F1633" s="1" t="s">
        <v>37</v>
      </c>
      <c r="G1633" s="1" t="s">
        <v>75</v>
      </c>
      <c r="H1633" s="1" t="s">
        <v>76</v>
      </c>
      <c r="I1633" s="3">
        <v>616850</v>
      </c>
      <c r="J1633" s="3">
        <v>0</v>
      </c>
      <c r="K1633" s="1" t="s">
        <v>40</v>
      </c>
      <c r="L1633" s="1" t="s">
        <v>115</v>
      </c>
      <c r="M1633" s="1" t="s">
        <v>116</v>
      </c>
      <c r="N1633" s="1" t="s">
        <v>79</v>
      </c>
      <c r="O1633" s="1" t="s">
        <v>80</v>
      </c>
      <c r="P1633" s="1" t="s">
        <v>43</v>
      </c>
      <c r="Q1633" s="1" t="s">
        <v>43</v>
      </c>
      <c r="R1633" s="3">
        <v>0</v>
      </c>
      <c r="S1633" s="1" t="s">
        <v>44</v>
      </c>
      <c r="T1633" s="1" t="s">
        <v>45</v>
      </c>
      <c r="U1633" s="1" t="s">
        <v>75</v>
      </c>
      <c r="V1633" s="1" t="s">
        <v>46</v>
      </c>
      <c r="W1633" s="1" t="s">
        <v>81</v>
      </c>
      <c r="X1633" s="1" t="s">
        <v>82</v>
      </c>
      <c r="Y1633" s="1" t="s">
        <v>83</v>
      </c>
      <c r="Z1633" s="1" t="s">
        <v>84</v>
      </c>
      <c r="AA1633" s="1" t="s">
        <v>51</v>
      </c>
      <c r="AB1633" s="1" t="s">
        <v>82</v>
      </c>
      <c r="AC1633" s="1" t="s">
        <v>37</v>
      </c>
    </row>
    <row r="1634" spans="1:29" hidden="1" x14ac:dyDescent="0.25">
      <c r="A1634" s="1" t="s">
        <v>33</v>
      </c>
      <c r="B1634" s="1" t="s">
        <v>34</v>
      </c>
      <c r="C1634" s="2">
        <v>45688</v>
      </c>
      <c r="D1634" s="1" t="s">
        <v>73</v>
      </c>
      <c r="E1634" s="1" t="s">
        <v>74</v>
      </c>
      <c r="F1634" s="1" t="s">
        <v>37</v>
      </c>
      <c r="G1634" s="1" t="s">
        <v>75</v>
      </c>
      <c r="H1634" s="1" t="s">
        <v>76</v>
      </c>
      <c r="I1634" s="3">
        <v>711750</v>
      </c>
      <c r="J1634" s="3">
        <v>0</v>
      </c>
      <c r="K1634" s="1" t="s">
        <v>40</v>
      </c>
      <c r="L1634" s="1" t="s">
        <v>117</v>
      </c>
      <c r="M1634" s="1" t="s">
        <v>118</v>
      </c>
      <c r="N1634" s="1" t="s">
        <v>79</v>
      </c>
      <c r="O1634" s="1" t="s">
        <v>80</v>
      </c>
      <c r="P1634" s="1" t="s">
        <v>43</v>
      </c>
      <c r="Q1634" s="1" t="s">
        <v>43</v>
      </c>
      <c r="R1634" s="3">
        <v>0</v>
      </c>
      <c r="S1634" s="1" t="s">
        <v>44</v>
      </c>
      <c r="T1634" s="1" t="s">
        <v>45</v>
      </c>
      <c r="U1634" s="1" t="s">
        <v>75</v>
      </c>
      <c r="V1634" s="1" t="s">
        <v>46</v>
      </c>
      <c r="W1634" s="1" t="s">
        <v>81</v>
      </c>
      <c r="X1634" s="1" t="s">
        <v>82</v>
      </c>
      <c r="Y1634" s="1" t="s">
        <v>83</v>
      </c>
      <c r="Z1634" s="1" t="s">
        <v>84</v>
      </c>
      <c r="AA1634" s="1" t="s">
        <v>51</v>
      </c>
      <c r="AB1634" s="1" t="s">
        <v>82</v>
      </c>
      <c r="AC1634" s="1" t="s">
        <v>37</v>
      </c>
    </row>
    <row r="1635" spans="1:29" hidden="1" x14ac:dyDescent="0.25">
      <c r="A1635" s="1" t="s">
        <v>33</v>
      </c>
      <c r="B1635" s="1" t="s">
        <v>34</v>
      </c>
      <c r="C1635" s="2">
        <v>45688</v>
      </c>
      <c r="D1635" s="1" t="s">
        <v>73</v>
      </c>
      <c r="E1635" s="1" t="s">
        <v>74</v>
      </c>
      <c r="F1635" s="1" t="s">
        <v>37</v>
      </c>
      <c r="G1635" s="1" t="s">
        <v>75</v>
      </c>
      <c r="H1635" s="1" t="s">
        <v>76</v>
      </c>
      <c r="I1635" s="3">
        <v>664300</v>
      </c>
      <c r="J1635" s="3">
        <v>0</v>
      </c>
      <c r="K1635" s="1" t="s">
        <v>40</v>
      </c>
      <c r="L1635" s="1" t="s">
        <v>119</v>
      </c>
      <c r="M1635" s="1" t="s">
        <v>120</v>
      </c>
      <c r="N1635" s="1" t="s">
        <v>79</v>
      </c>
      <c r="O1635" s="1" t="s">
        <v>80</v>
      </c>
      <c r="P1635" s="1" t="s">
        <v>43</v>
      </c>
      <c r="Q1635" s="1" t="s">
        <v>43</v>
      </c>
      <c r="R1635" s="3">
        <v>0</v>
      </c>
      <c r="S1635" s="1" t="s">
        <v>44</v>
      </c>
      <c r="T1635" s="1" t="s">
        <v>45</v>
      </c>
      <c r="U1635" s="1" t="s">
        <v>75</v>
      </c>
      <c r="V1635" s="1" t="s">
        <v>46</v>
      </c>
      <c r="W1635" s="1" t="s">
        <v>81</v>
      </c>
      <c r="X1635" s="1" t="s">
        <v>82</v>
      </c>
      <c r="Y1635" s="1" t="s">
        <v>83</v>
      </c>
      <c r="Z1635" s="1" t="s">
        <v>84</v>
      </c>
      <c r="AA1635" s="1" t="s">
        <v>51</v>
      </c>
      <c r="AB1635" s="1" t="s">
        <v>82</v>
      </c>
      <c r="AC1635" s="1" t="s">
        <v>37</v>
      </c>
    </row>
    <row r="1636" spans="1:29" hidden="1" x14ac:dyDescent="0.25">
      <c r="A1636" s="1" t="s">
        <v>33</v>
      </c>
      <c r="B1636" s="1" t="s">
        <v>34</v>
      </c>
      <c r="C1636" s="2">
        <v>45688</v>
      </c>
      <c r="D1636" s="1" t="s">
        <v>73</v>
      </c>
      <c r="E1636" s="1" t="s">
        <v>74</v>
      </c>
      <c r="F1636" s="1" t="s">
        <v>37</v>
      </c>
      <c r="G1636" s="1" t="s">
        <v>75</v>
      </c>
      <c r="H1636" s="1" t="s">
        <v>76</v>
      </c>
      <c r="I1636" s="3">
        <v>47450</v>
      </c>
      <c r="J1636" s="3">
        <v>0</v>
      </c>
      <c r="K1636" s="1" t="s">
        <v>40</v>
      </c>
      <c r="L1636" s="1" t="s">
        <v>121</v>
      </c>
      <c r="M1636" s="1" t="s">
        <v>122</v>
      </c>
      <c r="N1636" s="1" t="s">
        <v>79</v>
      </c>
      <c r="O1636" s="1" t="s">
        <v>80</v>
      </c>
      <c r="P1636" s="1" t="s">
        <v>43</v>
      </c>
      <c r="Q1636" s="1" t="s">
        <v>43</v>
      </c>
      <c r="R1636" s="3">
        <v>0</v>
      </c>
      <c r="S1636" s="1" t="s">
        <v>44</v>
      </c>
      <c r="T1636" s="1" t="s">
        <v>45</v>
      </c>
      <c r="U1636" s="1" t="s">
        <v>75</v>
      </c>
      <c r="V1636" s="1" t="s">
        <v>46</v>
      </c>
      <c r="W1636" s="1" t="s">
        <v>81</v>
      </c>
      <c r="X1636" s="1" t="s">
        <v>82</v>
      </c>
      <c r="Y1636" s="1" t="s">
        <v>83</v>
      </c>
      <c r="Z1636" s="1" t="s">
        <v>84</v>
      </c>
      <c r="AA1636" s="1" t="s">
        <v>51</v>
      </c>
      <c r="AB1636" s="1" t="s">
        <v>82</v>
      </c>
      <c r="AC1636" s="1" t="s">
        <v>37</v>
      </c>
    </row>
    <row r="1637" spans="1:29" hidden="1" x14ac:dyDescent="0.25">
      <c r="A1637" s="1" t="s">
        <v>33</v>
      </c>
      <c r="B1637" s="1" t="s">
        <v>34</v>
      </c>
      <c r="C1637" s="2">
        <v>45688</v>
      </c>
      <c r="D1637" s="1" t="s">
        <v>73</v>
      </c>
      <c r="E1637" s="1" t="s">
        <v>74</v>
      </c>
      <c r="F1637" s="1" t="s">
        <v>37</v>
      </c>
      <c r="G1637" s="1" t="s">
        <v>75</v>
      </c>
      <c r="H1637" s="1" t="s">
        <v>76</v>
      </c>
      <c r="I1637" s="3">
        <v>50885</v>
      </c>
      <c r="J1637" s="3">
        <v>0</v>
      </c>
      <c r="K1637" s="1" t="s">
        <v>40</v>
      </c>
      <c r="L1637" s="1" t="s">
        <v>123</v>
      </c>
      <c r="M1637" s="1" t="s">
        <v>124</v>
      </c>
      <c r="N1637" s="1" t="s">
        <v>79</v>
      </c>
      <c r="O1637" s="1" t="s">
        <v>80</v>
      </c>
      <c r="P1637" s="1" t="s">
        <v>43</v>
      </c>
      <c r="Q1637" s="1" t="s">
        <v>43</v>
      </c>
      <c r="R1637" s="3">
        <v>0</v>
      </c>
      <c r="S1637" s="1" t="s">
        <v>44</v>
      </c>
      <c r="T1637" s="1" t="s">
        <v>45</v>
      </c>
      <c r="U1637" s="1" t="s">
        <v>75</v>
      </c>
      <c r="V1637" s="1" t="s">
        <v>46</v>
      </c>
      <c r="W1637" s="1" t="s">
        <v>81</v>
      </c>
      <c r="X1637" s="1" t="s">
        <v>82</v>
      </c>
      <c r="Y1637" s="1" t="s">
        <v>83</v>
      </c>
      <c r="Z1637" s="1" t="s">
        <v>84</v>
      </c>
      <c r="AA1637" s="1" t="s">
        <v>51</v>
      </c>
      <c r="AB1637" s="1" t="s">
        <v>82</v>
      </c>
      <c r="AC1637" s="1" t="s">
        <v>37</v>
      </c>
    </row>
    <row r="1638" spans="1:29" hidden="1" x14ac:dyDescent="0.25">
      <c r="A1638" s="1" t="s">
        <v>33</v>
      </c>
      <c r="B1638" s="1" t="s">
        <v>34</v>
      </c>
      <c r="C1638" s="2">
        <v>45688</v>
      </c>
      <c r="D1638" s="1" t="s">
        <v>73</v>
      </c>
      <c r="E1638" s="1" t="s">
        <v>74</v>
      </c>
      <c r="F1638" s="1" t="s">
        <v>37</v>
      </c>
      <c r="G1638" s="1" t="s">
        <v>75</v>
      </c>
      <c r="H1638" s="1" t="s">
        <v>76</v>
      </c>
      <c r="I1638" s="3">
        <v>711750</v>
      </c>
      <c r="J1638" s="3">
        <v>0</v>
      </c>
      <c r="K1638" s="1" t="s">
        <v>40</v>
      </c>
      <c r="L1638" s="1" t="s">
        <v>125</v>
      </c>
      <c r="M1638" s="1" t="s">
        <v>126</v>
      </c>
      <c r="N1638" s="1" t="s">
        <v>79</v>
      </c>
      <c r="O1638" s="1" t="s">
        <v>80</v>
      </c>
      <c r="P1638" s="1" t="s">
        <v>43</v>
      </c>
      <c r="Q1638" s="1" t="s">
        <v>43</v>
      </c>
      <c r="R1638" s="3">
        <v>0</v>
      </c>
      <c r="S1638" s="1" t="s">
        <v>44</v>
      </c>
      <c r="T1638" s="1" t="s">
        <v>45</v>
      </c>
      <c r="U1638" s="1" t="s">
        <v>75</v>
      </c>
      <c r="V1638" s="1" t="s">
        <v>46</v>
      </c>
      <c r="W1638" s="1" t="s">
        <v>81</v>
      </c>
      <c r="X1638" s="1" t="s">
        <v>82</v>
      </c>
      <c r="Y1638" s="1" t="s">
        <v>83</v>
      </c>
      <c r="Z1638" s="1" t="s">
        <v>84</v>
      </c>
      <c r="AA1638" s="1" t="s">
        <v>51</v>
      </c>
      <c r="AB1638" s="1" t="s">
        <v>82</v>
      </c>
      <c r="AC1638" s="1" t="s">
        <v>37</v>
      </c>
    </row>
    <row r="1639" spans="1:29" hidden="1" x14ac:dyDescent="0.25">
      <c r="A1639" s="1" t="s">
        <v>33</v>
      </c>
      <c r="B1639" s="1" t="s">
        <v>34</v>
      </c>
      <c r="C1639" s="2">
        <v>45688</v>
      </c>
      <c r="D1639" s="1" t="s">
        <v>73</v>
      </c>
      <c r="E1639" s="1" t="s">
        <v>74</v>
      </c>
      <c r="F1639" s="1" t="s">
        <v>37</v>
      </c>
      <c r="G1639" s="1" t="s">
        <v>75</v>
      </c>
      <c r="H1639" s="1" t="s">
        <v>76</v>
      </c>
      <c r="I1639" s="3">
        <v>711750</v>
      </c>
      <c r="J1639" s="3">
        <v>0</v>
      </c>
      <c r="K1639" s="1" t="s">
        <v>40</v>
      </c>
      <c r="L1639" s="1" t="s">
        <v>125</v>
      </c>
      <c r="M1639" s="1" t="s">
        <v>126</v>
      </c>
      <c r="N1639" s="1" t="s">
        <v>79</v>
      </c>
      <c r="O1639" s="1" t="s">
        <v>80</v>
      </c>
      <c r="P1639" s="1" t="s">
        <v>43</v>
      </c>
      <c r="Q1639" s="1" t="s">
        <v>43</v>
      </c>
      <c r="R1639" s="3">
        <v>0</v>
      </c>
      <c r="S1639" s="1" t="s">
        <v>44</v>
      </c>
      <c r="T1639" s="1" t="s">
        <v>45</v>
      </c>
      <c r="U1639" s="1" t="s">
        <v>75</v>
      </c>
      <c r="V1639" s="1" t="s">
        <v>46</v>
      </c>
      <c r="W1639" s="1" t="s">
        <v>81</v>
      </c>
      <c r="X1639" s="1" t="s">
        <v>82</v>
      </c>
      <c r="Y1639" s="1" t="s">
        <v>83</v>
      </c>
      <c r="Z1639" s="1" t="s">
        <v>84</v>
      </c>
      <c r="AA1639" s="1" t="s">
        <v>51</v>
      </c>
      <c r="AB1639" s="1" t="s">
        <v>82</v>
      </c>
      <c r="AC1639" s="1" t="s">
        <v>37</v>
      </c>
    </row>
    <row r="1640" spans="1:29" hidden="1" x14ac:dyDescent="0.25">
      <c r="A1640" s="1" t="s">
        <v>33</v>
      </c>
      <c r="B1640" s="1" t="s">
        <v>34</v>
      </c>
      <c r="C1640" s="2">
        <v>45688</v>
      </c>
      <c r="D1640" s="1" t="s">
        <v>73</v>
      </c>
      <c r="E1640" s="1" t="s">
        <v>74</v>
      </c>
      <c r="F1640" s="1" t="s">
        <v>37</v>
      </c>
      <c r="G1640" s="1" t="s">
        <v>75</v>
      </c>
      <c r="H1640" s="1" t="s">
        <v>76</v>
      </c>
      <c r="I1640" s="3">
        <v>47450</v>
      </c>
      <c r="J1640" s="3">
        <v>0</v>
      </c>
      <c r="K1640" s="1" t="s">
        <v>40</v>
      </c>
      <c r="L1640" s="1" t="s">
        <v>127</v>
      </c>
      <c r="M1640" s="1" t="s">
        <v>128</v>
      </c>
      <c r="N1640" s="1" t="s">
        <v>79</v>
      </c>
      <c r="O1640" s="1" t="s">
        <v>80</v>
      </c>
      <c r="P1640" s="1" t="s">
        <v>43</v>
      </c>
      <c r="Q1640" s="1" t="s">
        <v>43</v>
      </c>
      <c r="R1640" s="3">
        <v>0</v>
      </c>
      <c r="S1640" s="1" t="s">
        <v>44</v>
      </c>
      <c r="T1640" s="1" t="s">
        <v>45</v>
      </c>
      <c r="U1640" s="1" t="s">
        <v>75</v>
      </c>
      <c r="V1640" s="1" t="s">
        <v>46</v>
      </c>
      <c r="W1640" s="1" t="s">
        <v>81</v>
      </c>
      <c r="X1640" s="1" t="s">
        <v>82</v>
      </c>
      <c r="Y1640" s="1" t="s">
        <v>83</v>
      </c>
      <c r="Z1640" s="1" t="s">
        <v>84</v>
      </c>
      <c r="AA1640" s="1" t="s">
        <v>51</v>
      </c>
      <c r="AB1640" s="1" t="s">
        <v>82</v>
      </c>
      <c r="AC1640" s="1" t="s">
        <v>37</v>
      </c>
    </row>
    <row r="1641" spans="1:29" hidden="1" x14ac:dyDescent="0.25">
      <c r="A1641" s="1" t="s">
        <v>33</v>
      </c>
      <c r="B1641" s="1" t="s">
        <v>34</v>
      </c>
      <c r="C1641" s="2">
        <v>45688</v>
      </c>
      <c r="D1641" s="1" t="s">
        <v>73</v>
      </c>
      <c r="E1641" s="1" t="s">
        <v>74</v>
      </c>
      <c r="F1641" s="1" t="s">
        <v>37</v>
      </c>
      <c r="G1641" s="1" t="s">
        <v>75</v>
      </c>
      <c r="H1641" s="1" t="s">
        <v>76</v>
      </c>
      <c r="I1641" s="3">
        <v>284700</v>
      </c>
      <c r="J1641" s="3">
        <v>0</v>
      </c>
      <c r="K1641" s="1" t="s">
        <v>40</v>
      </c>
      <c r="L1641" s="1" t="s">
        <v>129</v>
      </c>
      <c r="M1641" s="1" t="s">
        <v>130</v>
      </c>
      <c r="N1641" s="1" t="s">
        <v>79</v>
      </c>
      <c r="O1641" s="1" t="s">
        <v>80</v>
      </c>
      <c r="P1641" s="1" t="s">
        <v>43</v>
      </c>
      <c r="Q1641" s="1" t="s">
        <v>43</v>
      </c>
      <c r="R1641" s="3">
        <v>0</v>
      </c>
      <c r="S1641" s="1" t="s">
        <v>44</v>
      </c>
      <c r="T1641" s="1" t="s">
        <v>45</v>
      </c>
      <c r="U1641" s="1" t="s">
        <v>75</v>
      </c>
      <c r="V1641" s="1" t="s">
        <v>46</v>
      </c>
      <c r="W1641" s="1" t="s">
        <v>81</v>
      </c>
      <c r="X1641" s="1" t="s">
        <v>82</v>
      </c>
      <c r="Y1641" s="1" t="s">
        <v>83</v>
      </c>
      <c r="Z1641" s="1" t="s">
        <v>84</v>
      </c>
      <c r="AA1641" s="1" t="s">
        <v>51</v>
      </c>
      <c r="AB1641" s="1" t="s">
        <v>82</v>
      </c>
      <c r="AC1641" s="1" t="s">
        <v>37</v>
      </c>
    </row>
    <row r="1642" spans="1:29" hidden="1" x14ac:dyDescent="0.25">
      <c r="A1642" s="1" t="s">
        <v>33</v>
      </c>
      <c r="B1642" s="1" t="s">
        <v>34</v>
      </c>
      <c r="C1642" s="2">
        <v>45688</v>
      </c>
      <c r="D1642" s="1" t="s">
        <v>73</v>
      </c>
      <c r="E1642" s="1" t="s">
        <v>74</v>
      </c>
      <c r="F1642" s="1" t="s">
        <v>37</v>
      </c>
      <c r="G1642" s="1" t="s">
        <v>75</v>
      </c>
      <c r="H1642" s="1" t="s">
        <v>76</v>
      </c>
      <c r="I1642" s="3">
        <v>99291</v>
      </c>
      <c r="J1642" s="3">
        <v>0</v>
      </c>
      <c r="K1642" s="1" t="s">
        <v>40</v>
      </c>
      <c r="L1642" s="1" t="s">
        <v>131</v>
      </c>
      <c r="M1642" s="1" t="s">
        <v>132</v>
      </c>
      <c r="N1642" s="1" t="s">
        <v>79</v>
      </c>
      <c r="O1642" s="1" t="s">
        <v>80</v>
      </c>
      <c r="P1642" s="1" t="s">
        <v>43</v>
      </c>
      <c r="Q1642" s="1" t="s">
        <v>43</v>
      </c>
      <c r="R1642" s="3">
        <v>0</v>
      </c>
      <c r="S1642" s="1" t="s">
        <v>44</v>
      </c>
      <c r="T1642" s="1" t="s">
        <v>45</v>
      </c>
      <c r="U1642" s="1" t="s">
        <v>75</v>
      </c>
      <c r="V1642" s="1" t="s">
        <v>46</v>
      </c>
      <c r="W1642" s="1" t="s">
        <v>81</v>
      </c>
      <c r="X1642" s="1" t="s">
        <v>82</v>
      </c>
      <c r="Y1642" s="1" t="s">
        <v>83</v>
      </c>
      <c r="Z1642" s="1" t="s">
        <v>84</v>
      </c>
      <c r="AA1642" s="1" t="s">
        <v>51</v>
      </c>
      <c r="AB1642" s="1" t="s">
        <v>82</v>
      </c>
      <c r="AC1642" s="1" t="s">
        <v>37</v>
      </c>
    </row>
    <row r="1643" spans="1:29" hidden="1" x14ac:dyDescent="0.25">
      <c r="A1643" s="1" t="s">
        <v>33</v>
      </c>
      <c r="B1643" s="1" t="s">
        <v>34</v>
      </c>
      <c r="C1643" s="2">
        <v>45688</v>
      </c>
      <c r="D1643" s="1" t="s">
        <v>73</v>
      </c>
      <c r="E1643" s="1" t="s">
        <v>74</v>
      </c>
      <c r="F1643" s="1" t="s">
        <v>37</v>
      </c>
      <c r="G1643" s="1" t="s">
        <v>75</v>
      </c>
      <c r="H1643" s="1" t="s">
        <v>76</v>
      </c>
      <c r="I1643" s="3">
        <v>47450</v>
      </c>
      <c r="J1643" s="3">
        <v>0</v>
      </c>
      <c r="K1643" s="1" t="s">
        <v>40</v>
      </c>
      <c r="L1643" s="1" t="s">
        <v>133</v>
      </c>
      <c r="M1643" s="1" t="s">
        <v>134</v>
      </c>
      <c r="N1643" s="1" t="s">
        <v>79</v>
      </c>
      <c r="O1643" s="1" t="s">
        <v>80</v>
      </c>
      <c r="P1643" s="1" t="s">
        <v>43</v>
      </c>
      <c r="Q1643" s="1" t="s">
        <v>43</v>
      </c>
      <c r="R1643" s="3">
        <v>0</v>
      </c>
      <c r="S1643" s="1" t="s">
        <v>44</v>
      </c>
      <c r="T1643" s="1" t="s">
        <v>45</v>
      </c>
      <c r="U1643" s="1" t="s">
        <v>75</v>
      </c>
      <c r="V1643" s="1" t="s">
        <v>46</v>
      </c>
      <c r="W1643" s="1" t="s">
        <v>81</v>
      </c>
      <c r="X1643" s="1" t="s">
        <v>82</v>
      </c>
      <c r="Y1643" s="1" t="s">
        <v>83</v>
      </c>
      <c r="Z1643" s="1" t="s">
        <v>84</v>
      </c>
      <c r="AA1643" s="1" t="s">
        <v>51</v>
      </c>
      <c r="AB1643" s="1" t="s">
        <v>82</v>
      </c>
      <c r="AC1643" s="1" t="s">
        <v>37</v>
      </c>
    </row>
    <row r="1644" spans="1:29" hidden="1" x14ac:dyDescent="0.25">
      <c r="A1644" s="1" t="s">
        <v>33</v>
      </c>
      <c r="B1644" s="1" t="s">
        <v>34</v>
      </c>
      <c r="C1644" s="2">
        <v>45688</v>
      </c>
      <c r="D1644" s="1" t="s">
        <v>73</v>
      </c>
      <c r="E1644" s="1" t="s">
        <v>74</v>
      </c>
      <c r="F1644" s="1" t="s">
        <v>37</v>
      </c>
      <c r="G1644" s="1" t="s">
        <v>75</v>
      </c>
      <c r="H1644" s="1" t="s">
        <v>76</v>
      </c>
      <c r="I1644" s="3">
        <v>711750</v>
      </c>
      <c r="J1644" s="3">
        <v>0</v>
      </c>
      <c r="K1644" s="1" t="s">
        <v>40</v>
      </c>
      <c r="L1644" s="1" t="s">
        <v>135</v>
      </c>
      <c r="M1644" s="1" t="s">
        <v>136</v>
      </c>
      <c r="N1644" s="1" t="s">
        <v>79</v>
      </c>
      <c r="O1644" s="1" t="s">
        <v>80</v>
      </c>
      <c r="P1644" s="1" t="s">
        <v>43</v>
      </c>
      <c r="Q1644" s="1" t="s">
        <v>43</v>
      </c>
      <c r="R1644" s="3">
        <v>0</v>
      </c>
      <c r="S1644" s="1" t="s">
        <v>44</v>
      </c>
      <c r="T1644" s="1" t="s">
        <v>45</v>
      </c>
      <c r="U1644" s="1" t="s">
        <v>75</v>
      </c>
      <c r="V1644" s="1" t="s">
        <v>46</v>
      </c>
      <c r="W1644" s="1" t="s">
        <v>81</v>
      </c>
      <c r="X1644" s="1" t="s">
        <v>82</v>
      </c>
      <c r="Y1644" s="1" t="s">
        <v>83</v>
      </c>
      <c r="Z1644" s="1" t="s">
        <v>84</v>
      </c>
      <c r="AA1644" s="1" t="s">
        <v>51</v>
      </c>
      <c r="AB1644" s="1" t="s">
        <v>82</v>
      </c>
      <c r="AC1644" s="1" t="s">
        <v>37</v>
      </c>
    </row>
    <row r="1645" spans="1:29" hidden="1" x14ac:dyDescent="0.25">
      <c r="A1645" s="1" t="s">
        <v>33</v>
      </c>
      <c r="B1645" s="1" t="s">
        <v>34</v>
      </c>
      <c r="C1645" s="2">
        <v>45688</v>
      </c>
      <c r="D1645" s="1" t="s">
        <v>73</v>
      </c>
      <c r="E1645" s="1" t="s">
        <v>74</v>
      </c>
      <c r="F1645" s="1" t="s">
        <v>37</v>
      </c>
      <c r="G1645" s="1" t="s">
        <v>75</v>
      </c>
      <c r="H1645" s="1" t="s">
        <v>76</v>
      </c>
      <c r="I1645" s="3">
        <v>616850</v>
      </c>
      <c r="J1645" s="3">
        <v>0</v>
      </c>
      <c r="K1645" s="1" t="s">
        <v>40</v>
      </c>
      <c r="L1645" s="1" t="s">
        <v>135</v>
      </c>
      <c r="M1645" s="1" t="s">
        <v>136</v>
      </c>
      <c r="N1645" s="1" t="s">
        <v>79</v>
      </c>
      <c r="O1645" s="1" t="s">
        <v>80</v>
      </c>
      <c r="P1645" s="1" t="s">
        <v>43</v>
      </c>
      <c r="Q1645" s="1" t="s">
        <v>43</v>
      </c>
      <c r="R1645" s="3">
        <v>0</v>
      </c>
      <c r="S1645" s="1" t="s">
        <v>44</v>
      </c>
      <c r="T1645" s="1" t="s">
        <v>45</v>
      </c>
      <c r="U1645" s="1" t="s">
        <v>75</v>
      </c>
      <c r="V1645" s="1" t="s">
        <v>46</v>
      </c>
      <c r="W1645" s="1" t="s">
        <v>81</v>
      </c>
      <c r="X1645" s="1" t="s">
        <v>82</v>
      </c>
      <c r="Y1645" s="1" t="s">
        <v>83</v>
      </c>
      <c r="Z1645" s="1" t="s">
        <v>84</v>
      </c>
      <c r="AA1645" s="1" t="s">
        <v>51</v>
      </c>
      <c r="AB1645" s="1" t="s">
        <v>82</v>
      </c>
      <c r="AC1645" s="1" t="s">
        <v>37</v>
      </c>
    </row>
    <row r="1646" spans="1:29" hidden="1" x14ac:dyDescent="0.25">
      <c r="A1646" s="1" t="s">
        <v>33</v>
      </c>
      <c r="B1646" s="1" t="s">
        <v>34</v>
      </c>
      <c r="C1646" s="2">
        <v>45688</v>
      </c>
      <c r="D1646" s="1" t="s">
        <v>73</v>
      </c>
      <c r="E1646" s="1" t="s">
        <v>74</v>
      </c>
      <c r="F1646" s="1" t="s">
        <v>37</v>
      </c>
      <c r="G1646" s="1" t="s">
        <v>75</v>
      </c>
      <c r="H1646" s="1" t="s">
        <v>76</v>
      </c>
      <c r="I1646" s="3">
        <v>569400</v>
      </c>
      <c r="J1646" s="3">
        <v>0</v>
      </c>
      <c r="K1646" s="1" t="s">
        <v>40</v>
      </c>
      <c r="L1646" s="1" t="s">
        <v>137</v>
      </c>
      <c r="M1646" s="1" t="s">
        <v>138</v>
      </c>
      <c r="N1646" s="1" t="s">
        <v>89</v>
      </c>
      <c r="O1646" s="1" t="s">
        <v>90</v>
      </c>
      <c r="P1646" s="1" t="s">
        <v>43</v>
      </c>
      <c r="Q1646" s="1" t="s">
        <v>43</v>
      </c>
      <c r="R1646" s="3">
        <v>0</v>
      </c>
      <c r="S1646" s="1" t="s">
        <v>44</v>
      </c>
      <c r="T1646" s="1" t="s">
        <v>45</v>
      </c>
      <c r="U1646" s="1" t="s">
        <v>75</v>
      </c>
      <c r="V1646" s="1" t="s">
        <v>46</v>
      </c>
      <c r="W1646" s="1" t="s">
        <v>81</v>
      </c>
      <c r="X1646" s="1" t="s">
        <v>82</v>
      </c>
      <c r="Y1646" s="1" t="s">
        <v>83</v>
      </c>
      <c r="Z1646" s="1" t="s">
        <v>84</v>
      </c>
      <c r="AA1646" s="1" t="s">
        <v>51</v>
      </c>
      <c r="AB1646" s="1" t="s">
        <v>82</v>
      </c>
      <c r="AC1646" s="1" t="s">
        <v>37</v>
      </c>
    </row>
    <row r="1647" spans="1:29" hidden="1" x14ac:dyDescent="0.25">
      <c r="A1647" s="1" t="s">
        <v>33</v>
      </c>
      <c r="B1647" s="1" t="s">
        <v>34</v>
      </c>
      <c r="C1647" s="2">
        <v>45688</v>
      </c>
      <c r="D1647" s="1" t="s">
        <v>73</v>
      </c>
      <c r="E1647" s="1" t="s">
        <v>74</v>
      </c>
      <c r="F1647" s="1" t="s">
        <v>37</v>
      </c>
      <c r="G1647" s="1" t="s">
        <v>75</v>
      </c>
      <c r="H1647" s="1" t="s">
        <v>76</v>
      </c>
      <c r="I1647" s="3">
        <v>142350</v>
      </c>
      <c r="J1647" s="3">
        <v>0</v>
      </c>
      <c r="K1647" s="1" t="s">
        <v>40</v>
      </c>
      <c r="L1647" s="1" t="s">
        <v>139</v>
      </c>
      <c r="M1647" s="1" t="s">
        <v>140</v>
      </c>
      <c r="N1647" s="1" t="s">
        <v>79</v>
      </c>
      <c r="O1647" s="1" t="s">
        <v>80</v>
      </c>
      <c r="P1647" s="1" t="s">
        <v>43</v>
      </c>
      <c r="Q1647" s="1" t="s">
        <v>43</v>
      </c>
      <c r="R1647" s="3">
        <v>0</v>
      </c>
      <c r="S1647" s="1" t="s">
        <v>44</v>
      </c>
      <c r="T1647" s="1" t="s">
        <v>45</v>
      </c>
      <c r="U1647" s="1" t="s">
        <v>75</v>
      </c>
      <c r="V1647" s="1" t="s">
        <v>46</v>
      </c>
      <c r="W1647" s="1" t="s">
        <v>81</v>
      </c>
      <c r="X1647" s="1" t="s">
        <v>82</v>
      </c>
      <c r="Y1647" s="1" t="s">
        <v>83</v>
      </c>
      <c r="Z1647" s="1" t="s">
        <v>84</v>
      </c>
      <c r="AA1647" s="1" t="s">
        <v>51</v>
      </c>
      <c r="AB1647" s="1" t="s">
        <v>82</v>
      </c>
      <c r="AC1647" s="1" t="s">
        <v>37</v>
      </c>
    </row>
    <row r="1648" spans="1:29" hidden="1" x14ac:dyDescent="0.25">
      <c r="A1648" s="1" t="s">
        <v>33</v>
      </c>
      <c r="B1648" s="1" t="s">
        <v>34</v>
      </c>
      <c r="C1648" s="2">
        <v>45688</v>
      </c>
      <c r="D1648" s="1" t="s">
        <v>73</v>
      </c>
      <c r="E1648" s="1" t="s">
        <v>74</v>
      </c>
      <c r="F1648" s="1" t="s">
        <v>37</v>
      </c>
      <c r="G1648" s="1" t="s">
        <v>75</v>
      </c>
      <c r="H1648" s="1" t="s">
        <v>76</v>
      </c>
      <c r="I1648" s="3">
        <v>379600</v>
      </c>
      <c r="J1648" s="3">
        <v>0</v>
      </c>
      <c r="K1648" s="1" t="s">
        <v>40</v>
      </c>
      <c r="L1648" s="1" t="s">
        <v>139</v>
      </c>
      <c r="M1648" s="1" t="s">
        <v>140</v>
      </c>
      <c r="N1648" s="1" t="s">
        <v>79</v>
      </c>
      <c r="O1648" s="1" t="s">
        <v>80</v>
      </c>
      <c r="P1648" s="1" t="s">
        <v>43</v>
      </c>
      <c r="Q1648" s="1" t="s">
        <v>43</v>
      </c>
      <c r="R1648" s="3">
        <v>0</v>
      </c>
      <c r="S1648" s="1" t="s">
        <v>44</v>
      </c>
      <c r="T1648" s="1" t="s">
        <v>45</v>
      </c>
      <c r="U1648" s="1" t="s">
        <v>75</v>
      </c>
      <c r="V1648" s="1" t="s">
        <v>46</v>
      </c>
      <c r="W1648" s="1" t="s">
        <v>81</v>
      </c>
      <c r="X1648" s="1" t="s">
        <v>82</v>
      </c>
      <c r="Y1648" s="1" t="s">
        <v>83</v>
      </c>
      <c r="Z1648" s="1" t="s">
        <v>84</v>
      </c>
      <c r="AA1648" s="1" t="s">
        <v>51</v>
      </c>
      <c r="AB1648" s="1" t="s">
        <v>82</v>
      </c>
      <c r="AC1648" s="1" t="s">
        <v>37</v>
      </c>
    </row>
    <row r="1649" spans="1:29" hidden="1" x14ac:dyDescent="0.25">
      <c r="A1649" s="1" t="s">
        <v>33</v>
      </c>
      <c r="B1649" s="1" t="s">
        <v>34</v>
      </c>
      <c r="C1649" s="2">
        <v>45688</v>
      </c>
      <c r="D1649" s="1" t="s">
        <v>73</v>
      </c>
      <c r="E1649" s="1" t="s">
        <v>74</v>
      </c>
      <c r="F1649" s="1" t="s">
        <v>37</v>
      </c>
      <c r="G1649" s="1" t="s">
        <v>75</v>
      </c>
      <c r="H1649" s="1" t="s">
        <v>76</v>
      </c>
      <c r="I1649" s="3">
        <v>47450</v>
      </c>
      <c r="J1649" s="3">
        <v>0</v>
      </c>
      <c r="K1649" s="1" t="s">
        <v>40</v>
      </c>
      <c r="L1649" s="1" t="s">
        <v>141</v>
      </c>
      <c r="M1649" s="1" t="s">
        <v>142</v>
      </c>
      <c r="N1649" s="1" t="s">
        <v>79</v>
      </c>
      <c r="O1649" s="1" t="s">
        <v>80</v>
      </c>
      <c r="P1649" s="1" t="s">
        <v>43</v>
      </c>
      <c r="Q1649" s="1" t="s">
        <v>43</v>
      </c>
      <c r="R1649" s="3">
        <v>0</v>
      </c>
      <c r="S1649" s="1" t="s">
        <v>44</v>
      </c>
      <c r="T1649" s="1" t="s">
        <v>45</v>
      </c>
      <c r="U1649" s="1" t="s">
        <v>75</v>
      </c>
      <c r="V1649" s="1" t="s">
        <v>46</v>
      </c>
      <c r="W1649" s="1" t="s">
        <v>81</v>
      </c>
      <c r="X1649" s="1" t="s">
        <v>82</v>
      </c>
      <c r="Y1649" s="1" t="s">
        <v>83</v>
      </c>
      <c r="Z1649" s="1" t="s">
        <v>84</v>
      </c>
      <c r="AA1649" s="1" t="s">
        <v>51</v>
      </c>
      <c r="AB1649" s="1" t="s">
        <v>82</v>
      </c>
      <c r="AC1649" s="1" t="s">
        <v>37</v>
      </c>
    </row>
    <row r="1650" spans="1:29" hidden="1" x14ac:dyDescent="0.25">
      <c r="A1650" s="1" t="s">
        <v>33</v>
      </c>
      <c r="B1650" s="1" t="s">
        <v>34</v>
      </c>
      <c r="C1650" s="2">
        <v>45688</v>
      </c>
      <c r="D1650" s="1" t="s">
        <v>73</v>
      </c>
      <c r="E1650" s="1" t="s">
        <v>74</v>
      </c>
      <c r="F1650" s="1" t="s">
        <v>37</v>
      </c>
      <c r="G1650" s="1" t="s">
        <v>75</v>
      </c>
      <c r="H1650" s="1" t="s">
        <v>76</v>
      </c>
      <c r="I1650" s="3">
        <v>284700</v>
      </c>
      <c r="J1650" s="3">
        <v>0</v>
      </c>
      <c r="K1650" s="1" t="s">
        <v>40</v>
      </c>
      <c r="L1650" s="1" t="s">
        <v>141</v>
      </c>
      <c r="M1650" s="1" t="s">
        <v>142</v>
      </c>
      <c r="N1650" s="1" t="s">
        <v>79</v>
      </c>
      <c r="O1650" s="1" t="s">
        <v>80</v>
      </c>
      <c r="P1650" s="1" t="s">
        <v>43</v>
      </c>
      <c r="Q1650" s="1" t="s">
        <v>43</v>
      </c>
      <c r="R1650" s="3">
        <v>0</v>
      </c>
      <c r="S1650" s="1" t="s">
        <v>44</v>
      </c>
      <c r="T1650" s="1" t="s">
        <v>45</v>
      </c>
      <c r="U1650" s="1" t="s">
        <v>75</v>
      </c>
      <c r="V1650" s="1" t="s">
        <v>46</v>
      </c>
      <c r="W1650" s="1" t="s">
        <v>81</v>
      </c>
      <c r="X1650" s="1" t="s">
        <v>82</v>
      </c>
      <c r="Y1650" s="1" t="s">
        <v>83</v>
      </c>
      <c r="Z1650" s="1" t="s">
        <v>84</v>
      </c>
      <c r="AA1650" s="1" t="s">
        <v>51</v>
      </c>
      <c r="AB1650" s="1" t="s">
        <v>82</v>
      </c>
      <c r="AC1650" s="1" t="s">
        <v>37</v>
      </c>
    </row>
    <row r="1651" spans="1:29" hidden="1" x14ac:dyDescent="0.25">
      <c r="A1651" s="1" t="s">
        <v>33</v>
      </c>
      <c r="B1651" s="1" t="s">
        <v>34</v>
      </c>
      <c r="C1651" s="2">
        <v>45667</v>
      </c>
      <c r="D1651" s="1" t="s">
        <v>35</v>
      </c>
      <c r="E1651" s="1" t="s">
        <v>36</v>
      </c>
      <c r="F1651" s="1" t="s">
        <v>37</v>
      </c>
      <c r="G1651" s="1" t="s">
        <v>65</v>
      </c>
      <c r="H1651" s="1" t="s">
        <v>66</v>
      </c>
      <c r="I1651" s="3">
        <v>0</v>
      </c>
      <c r="J1651" s="54">
        <v>780001</v>
      </c>
      <c r="K1651" s="1" t="s">
        <v>40</v>
      </c>
      <c r="L1651" s="1" t="s">
        <v>67</v>
      </c>
      <c r="M1651" s="1" t="s">
        <v>68</v>
      </c>
      <c r="N1651" s="1" t="s">
        <v>37</v>
      </c>
      <c r="O1651" s="1" t="s">
        <v>43</v>
      </c>
      <c r="P1651" s="1" t="s">
        <v>43</v>
      </c>
      <c r="Q1651" s="1" t="s">
        <v>43</v>
      </c>
      <c r="R1651" s="3">
        <v>0</v>
      </c>
      <c r="S1651" s="1" t="s">
        <v>44</v>
      </c>
      <c r="T1651" s="1" t="s">
        <v>45</v>
      </c>
      <c r="U1651" s="1" t="s">
        <v>65</v>
      </c>
      <c r="V1651" s="1" t="s">
        <v>46</v>
      </c>
      <c r="W1651" s="1" t="s">
        <v>47</v>
      </c>
      <c r="X1651" s="1" t="s">
        <v>69</v>
      </c>
      <c r="Y1651" s="1" t="s">
        <v>49</v>
      </c>
      <c r="Z1651" s="1" t="s">
        <v>50</v>
      </c>
      <c r="AA1651" s="1" t="s">
        <v>51</v>
      </c>
      <c r="AB1651" s="1" t="s">
        <v>69</v>
      </c>
      <c r="AC1651" s="1" t="s">
        <v>37</v>
      </c>
    </row>
    <row r="1652" spans="1:29" hidden="1" x14ac:dyDescent="0.25">
      <c r="A1652" s="1" t="s">
        <v>33</v>
      </c>
      <c r="B1652" s="1" t="s">
        <v>34</v>
      </c>
      <c r="C1652" s="2">
        <v>45667</v>
      </c>
      <c r="D1652" s="1" t="s">
        <v>35</v>
      </c>
      <c r="E1652" s="1" t="s">
        <v>36</v>
      </c>
      <c r="F1652" s="1" t="s">
        <v>37</v>
      </c>
      <c r="G1652" s="1" t="s">
        <v>70</v>
      </c>
      <c r="H1652" s="1" t="s">
        <v>71</v>
      </c>
      <c r="I1652" s="3">
        <v>0</v>
      </c>
      <c r="J1652" s="54">
        <v>942452</v>
      </c>
      <c r="K1652" s="1" t="s">
        <v>40</v>
      </c>
      <c r="L1652" s="1" t="s">
        <v>41</v>
      </c>
      <c r="M1652" s="1" t="s">
        <v>42</v>
      </c>
      <c r="N1652" s="1" t="s">
        <v>37</v>
      </c>
      <c r="O1652" s="1" t="s">
        <v>43</v>
      </c>
      <c r="P1652" s="1" t="s">
        <v>43</v>
      </c>
      <c r="Q1652" s="1" t="s">
        <v>43</v>
      </c>
      <c r="R1652" s="3">
        <v>0</v>
      </c>
      <c r="S1652" s="1" t="s">
        <v>44</v>
      </c>
      <c r="T1652" s="1" t="s">
        <v>45</v>
      </c>
      <c r="U1652" s="1" t="s">
        <v>70</v>
      </c>
      <c r="V1652" s="1" t="s">
        <v>46</v>
      </c>
      <c r="W1652" s="1" t="s">
        <v>47</v>
      </c>
      <c r="X1652" s="1" t="s">
        <v>72</v>
      </c>
      <c r="Y1652" s="1" t="s">
        <v>49</v>
      </c>
      <c r="Z1652" s="1" t="s">
        <v>50</v>
      </c>
      <c r="AA1652" s="1" t="s">
        <v>51</v>
      </c>
      <c r="AB1652" s="1" t="s">
        <v>72</v>
      </c>
      <c r="AC1652" s="1" t="s">
        <v>37</v>
      </c>
    </row>
    <row r="1653" spans="1:29" hidden="1" x14ac:dyDescent="0.25">
      <c r="A1653" s="1" t="s">
        <v>33</v>
      </c>
      <c r="B1653" s="1" t="s">
        <v>34</v>
      </c>
      <c r="C1653" s="2">
        <v>45671</v>
      </c>
      <c r="D1653" s="1" t="s">
        <v>35</v>
      </c>
      <c r="E1653" s="1" t="s">
        <v>36</v>
      </c>
      <c r="F1653" s="1" t="s">
        <v>37</v>
      </c>
      <c r="G1653" s="1" t="s">
        <v>60</v>
      </c>
      <c r="H1653" s="1" t="s">
        <v>61</v>
      </c>
      <c r="I1653" s="3">
        <v>0</v>
      </c>
      <c r="J1653" s="54"/>
      <c r="K1653" s="1" t="s">
        <v>40</v>
      </c>
      <c r="L1653" s="1" t="s">
        <v>62</v>
      </c>
      <c r="M1653" s="1" t="s">
        <v>63</v>
      </c>
      <c r="N1653" s="1" t="s">
        <v>37</v>
      </c>
      <c r="O1653" s="1" t="s">
        <v>43</v>
      </c>
      <c r="P1653" s="1" t="s">
        <v>43</v>
      </c>
      <c r="Q1653" s="1" t="s">
        <v>43</v>
      </c>
      <c r="R1653" s="3">
        <v>0</v>
      </c>
      <c r="S1653" s="1" t="s">
        <v>44</v>
      </c>
      <c r="T1653" s="1" t="s">
        <v>45</v>
      </c>
      <c r="U1653" s="1" t="s">
        <v>60</v>
      </c>
      <c r="V1653" s="1" t="s">
        <v>46</v>
      </c>
      <c r="W1653" s="1" t="s">
        <v>47</v>
      </c>
      <c r="X1653" s="1" t="s">
        <v>64</v>
      </c>
      <c r="Y1653" s="1" t="s">
        <v>49</v>
      </c>
      <c r="Z1653" s="1" t="s">
        <v>50</v>
      </c>
      <c r="AA1653" s="1" t="s">
        <v>51</v>
      </c>
      <c r="AB1653" s="1" t="s">
        <v>64</v>
      </c>
      <c r="AC1653" s="1" t="s">
        <v>37</v>
      </c>
    </row>
    <row r="1654" spans="1:29" x14ac:dyDescent="0.25">
      <c r="A1654" s="1" t="s">
        <v>33</v>
      </c>
      <c r="B1654" s="1" t="s">
        <v>34</v>
      </c>
      <c r="C1654" s="2">
        <v>45674</v>
      </c>
      <c r="D1654" s="1" t="s">
        <v>35</v>
      </c>
      <c r="E1654" s="1" t="s">
        <v>36</v>
      </c>
      <c r="F1654" s="1" t="s">
        <v>37</v>
      </c>
      <c r="G1654" s="1" t="s">
        <v>57</v>
      </c>
      <c r="H1654" s="1" t="s">
        <v>58</v>
      </c>
      <c r="I1654" s="3">
        <v>0</v>
      </c>
      <c r="J1654" s="54"/>
      <c r="K1654" s="1" t="s">
        <v>40</v>
      </c>
      <c r="L1654" s="1" t="s">
        <v>54</v>
      </c>
      <c r="M1654" s="1" t="s">
        <v>55</v>
      </c>
      <c r="N1654" s="1" t="s">
        <v>37</v>
      </c>
      <c r="O1654" s="1" t="s">
        <v>43</v>
      </c>
      <c r="P1654" s="1" t="s">
        <v>43</v>
      </c>
      <c r="Q1654" s="1" t="s">
        <v>43</v>
      </c>
      <c r="R1654" s="3">
        <v>0</v>
      </c>
      <c r="S1654" s="1" t="s">
        <v>44</v>
      </c>
      <c r="T1654" s="1" t="s">
        <v>45</v>
      </c>
      <c r="U1654" s="1" t="s">
        <v>57</v>
      </c>
      <c r="V1654" s="1" t="s">
        <v>46</v>
      </c>
      <c r="W1654" s="1" t="s">
        <v>47</v>
      </c>
      <c r="X1654" s="1" t="s">
        <v>59</v>
      </c>
      <c r="Y1654" s="1" t="s">
        <v>49</v>
      </c>
      <c r="Z1654" s="1" t="s">
        <v>50</v>
      </c>
      <c r="AA1654" s="1" t="s">
        <v>51</v>
      </c>
      <c r="AB1654" s="1" t="s">
        <v>59</v>
      </c>
      <c r="AC1654" s="1" t="s">
        <v>37</v>
      </c>
    </row>
    <row r="1655" spans="1:29" x14ac:dyDescent="0.25">
      <c r="A1655" s="1" t="s">
        <v>33</v>
      </c>
      <c r="B1655" s="1" t="s">
        <v>34</v>
      </c>
      <c r="C1655" s="2">
        <v>45679</v>
      </c>
      <c r="D1655" s="1" t="s">
        <v>35</v>
      </c>
      <c r="E1655" s="1" t="s">
        <v>36</v>
      </c>
      <c r="F1655" s="1" t="s">
        <v>37</v>
      </c>
      <c r="G1655" s="1" t="s">
        <v>52</v>
      </c>
      <c r="H1655" s="1" t="s">
        <v>53</v>
      </c>
      <c r="I1655" s="3">
        <v>0</v>
      </c>
      <c r="J1655" s="54">
        <v>718378</v>
      </c>
      <c r="K1655" s="1" t="s">
        <v>40</v>
      </c>
      <c r="L1655" s="1" t="s">
        <v>54</v>
      </c>
      <c r="M1655" s="1" t="s">
        <v>55</v>
      </c>
      <c r="N1655" s="1" t="s">
        <v>37</v>
      </c>
      <c r="O1655" s="1" t="s">
        <v>43</v>
      </c>
      <c r="P1655" s="1" t="s">
        <v>43</v>
      </c>
      <c r="Q1655" s="1" t="s">
        <v>43</v>
      </c>
      <c r="R1655" s="3">
        <v>0</v>
      </c>
      <c r="S1655" s="1" t="s">
        <v>44</v>
      </c>
      <c r="T1655" s="1" t="s">
        <v>45</v>
      </c>
      <c r="U1655" s="1" t="s">
        <v>52</v>
      </c>
      <c r="V1655" s="1" t="s">
        <v>46</v>
      </c>
      <c r="W1655" s="1" t="s">
        <v>47</v>
      </c>
      <c r="X1655" s="1" t="s">
        <v>56</v>
      </c>
      <c r="Y1655" s="1" t="s">
        <v>49</v>
      </c>
      <c r="Z1655" s="1" t="s">
        <v>50</v>
      </c>
      <c r="AA1655" s="1" t="s">
        <v>51</v>
      </c>
      <c r="AB1655" s="1" t="s">
        <v>56</v>
      </c>
      <c r="AC1655" s="1" t="s">
        <v>37</v>
      </c>
    </row>
    <row r="1656" spans="1:29" hidden="1" x14ac:dyDescent="0.25">
      <c r="A1656" s="1" t="s">
        <v>33</v>
      </c>
      <c r="B1656" s="1" t="s">
        <v>34</v>
      </c>
      <c r="C1656" s="2">
        <v>45681</v>
      </c>
      <c r="D1656" s="1" t="s">
        <v>35</v>
      </c>
      <c r="E1656" s="1" t="s">
        <v>36</v>
      </c>
      <c r="F1656" s="1" t="s">
        <v>37</v>
      </c>
      <c r="G1656" s="1" t="s">
        <v>38</v>
      </c>
      <c r="H1656" s="1" t="s">
        <v>39</v>
      </c>
      <c r="I1656" s="3">
        <v>0</v>
      </c>
      <c r="J1656" s="54">
        <v>433330</v>
      </c>
      <c r="K1656" s="1" t="s">
        <v>40</v>
      </c>
      <c r="L1656" s="1" t="s">
        <v>41</v>
      </c>
      <c r="M1656" s="1" t="s">
        <v>42</v>
      </c>
      <c r="N1656" s="1" t="s">
        <v>37</v>
      </c>
      <c r="O1656" s="1" t="s">
        <v>43</v>
      </c>
      <c r="P1656" s="1" t="s">
        <v>43</v>
      </c>
      <c r="Q1656" s="1" t="s">
        <v>43</v>
      </c>
      <c r="R1656" s="3">
        <v>0</v>
      </c>
      <c r="S1656" s="1" t="s">
        <v>44</v>
      </c>
      <c r="T1656" s="1" t="s">
        <v>45</v>
      </c>
      <c r="U1656" s="1" t="s">
        <v>38</v>
      </c>
      <c r="V1656" s="1" t="s">
        <v>46</v>
      </c>
      <c r="W1656" s="1" t="s">
        <v>47</v>
      </c>
      <c r="X1656" s="1" t="s">
        <v>48</v>
      </c>
      <c r="Y1656" s="1" t="s">
        <v>49</v>
      </c>
      <c r="Z1656" s="1" t="s">
        <v>50</v>
      </c>
      <c r="AA1656" s="1" t="s">
        <v>51</v>
      </c>
      <c r="AB1656" s="1" t="s">
        <v>48</v>
      </c>
      <c r="AC1656" s="1" t="s">
        <v>37</v>
      </c>
    </row>
    <row r="1657" spans="1:29" hidden="1" x14ac:dyDescent="0.25">
      <c r="A1657" s="1" t="s">
        <v>33</v>
      </c>
      <c r="B1657" s="1" t="s">
        <v>34</v>
      </c>
      <c r="C1657" s="2">
        <v>45716</v>
      </c>
      <c r="D1657" s="1" t="s">
        <v>73</v>
      </c>
      <c r="E1657" s="1" t="s">
        <v>74</v>
      </c>
      <c r="F1657" s="1" t="s">
        <v>37</v>
      </c>
      <c r="G1657" s="1" t="s">
        <v>143</v>
      </c>
      <c r="H1657" s="1" t="s">
        <v>76</v>
      </c>
      <c r="I1657" s="3">
        <v>153230</v>
      </c>
      <c r="J1657" s="3">
        <v>0</v>
      </c>
      <c r="K1657" s="1" t="s">
        <v>40</v>
      </c>
      <c r="L1657" s="1" t="s">
        <v>144</v>
      </c>
      <c r="M1657" s="1" t="s">
        <v>145</v>
      </c>
      <c r="N1657" s="1" t="s">
        <v>79</v>
      </c>
      <c r="O1657" s="1" t="s">
        <v>80</v>
      </c>
      <c r="P1657" s="1" t="s">
        <v>43</v>
      </c>
      <c r="Q1657" s="1" t="s">
        <v>43</v>
      </c>
      <c r="R1657" s="3">
        <v>0</v>
      </c>
      <c r="S1657" s="1" t="s">
        <v>44</v>
      </c>
      <c r="T1657" s="1" t="s">
        <v>45</v>
      </c>
      <c r="U1657" s="1" t="s">
        <v>143</v>
      </c>
      <c r="V1657" s="1" t="s">
        <v>46</v>
      </c>
      <c r="W1657" s="1" t="s">
        <v>81</v>
      </c>
      <c r="X1657" s="1" t="s">
        <v>146</v>
      </c>
      <c r="Y1657" s="1" t="s">
        <v>83</v>
      </c>
      <c r="Z1657" s="1" t="s">
        <v>147</v>
      </c>
      <c r="AA1657" s="1" t="s">
        <v>51</v>
      </c>
      <c r="AB1657" s="1" t="s">
        <v>146</v>
      </c>
      <c r="AC1657" s="1" t="s">
        <v>37</v>
      </c>
    </row>
    <row r="1658" spans="1:29" hidden="1" x14ac:dyDescent="0.25">
      <c r="A1658" s="1" t="s">
        <v>33</v>
      </c>
      <c r="B1658" s="1" t="s">
        <v>34</v>
      </c>
      <c r="C1658" s="2">
        <v>45716</v>
      </c>
      <c r="D1658" s="1" t="s">
        <v>73</v>
      </c>
      <c r="E1658" s="1" t="s">
        <v>74</v>
      </c>
      <c r="F1658" s="1" t="s">
        <v>37</v>
      </c>
      <c r="G1658" s="1" t="s">
        <v>143</v>
      </c>
      <c r="H1658" s="1" t="s">
        <v>76</v>
      </c>
      <c r="I1658" s="3">
        <v>616850</v>
      </c>
      <c r="J1658" s="3">
        <v>0</v>
      </c>
      <c r="K1658" s="1" t="s">
        <v>40</v>
      </c>
      <c r="L1658" s="1" t="s">
        <v>148</v>
      </c>
      <c r="M1658" s="1" t="s">
        <v>149</v>
      </c>
      <c r="N1658" s="1" t="s">
        <v>79</v>
      </c>
      <c r="O1658" s="1" t="s">
        <v>80</v>
      </c>
      <c r="P1658" s="1" t="s">
        <v>43</v>
      </c>
      <c r="Q1658" s="1" t="s">
        <v>43</v>
      </c>
      <c r="R1658" s="3">
        <v>0</v>
      </c>
      <c r="S1658" s="1" t="s">
        <v>44</v>
      </c>
      <c r="T1658" s="1" t="s">
        <v>45</v>
      </c>
      <c r="U1658" s="1" t="s">
        <v>143</v>
      </c>
      <c r="V1658" s="1" t="s">
        <v>46</v>
      </c>
      <c r="W1658" s="1" t="s">
        <v>81</v>
      </c>
      <c r="X1658" s="1" t="s">
        <v>146</v>
      </c>
      <c r="Y1658" s="1" t="s">
        <v>83</v>
      </c>
      <c r="Z1658" s="1" t="s">
        <v>147</v>
      </c>
      <c r="AA1658" s="1" t="s">
        <v>51</v>
      </c>
      <c r="AB1658" s="1" t="s">
        <v>146</v>
      </c>
      <c r="AC1658" s="1" t="s">
        <v>37</v>
      </c>
    </row>
    <row r="1659" spans="1:29" hidden="1" x14ac:dyDescent="0.25">
      <c r="A1659" s="1" t="s">
        <v>33</v>
      </c>
      <c r="B1659" s="1" t="s">
        <v>34</v>
      </c>
      <c r="C1659" s="2">
        <v>45716</v>
      </c>
      <c r="D1659" s="1" t="s">
        <v>73</v>
      </c>
      <c r="E1659" s="1" t="s">
        <v>74</v>
      </c>
      <c r="F1659" s="1" t="s">
        <v>37</v>
      </c>
      <c r="G1659" s="1" t="s">
        <v>143</v>
      </c>
      <c r="H1659" s="1" t="s">
        <v>76</v>
      </c>
      <c r="I1659" s="3">
        <v>47450</v>
      </c>
      <c r="J1659" s="3">
        <v>0</v>
      </c>
      <c r="K1659" s="1" t="s">
        <v>40</v>
      </c>
      <c r="L1659" s="1" t="s">
        <v>150</v>
      </c>
      <c r="M1659" s="1" t="s">
        <v>151</v>
      </c>
      <c r="N1659" s="1" t="s">
        <v>79</v>
      </c>
      <c r="O1659" s="1" t="s">
        <v>80</v>
      </c>
      <c r="P1659" s="1" t="s">
        <v>43</v>
      </c>
      <c r="Q1659" s="1" t="s">
        <v>43</v>
      </c>
      <c r="R1659" s="3">
        <v>0</v>
      </c>
      <c r="S1659" s="1" t="s">
        <v>44</v>
      </c>
      <c r="T1659" s="1" t="s">
        <v>45</v>
      </c>
      <c r="U1659" s="1" t="s">
        <v>143</v>
      </c>
      <c r="V1659" s="1" t="s">
        <v>46</v>
      </c>
      <c r="W1659" s="1" t="s">
        <v>81</v>
      </c>
      <c r="X1659" s="1" t="s">
        <v>146</v>
      </c>
      <c r="Y1659" s="1" t="s">
        <v>83</v>
      </c>
      <c r="Z1659" s="1" t="s">
        <v>147</v>
      </c>
      <c r="AA1659" s="1" t="s">
        <v>51</v>
      </c>
      <c r="AB1659" s="1" t="s">
        <v>146</v>
      </c>
      <c r="AC1659" s="1" t="s">
        <v>37</v>
      </c>
    </row>
    <row r="1660" spans="1:29" hidden="1" x14ac:dyDescent="0.25">
      <c r="A1660" s="1" t="s">
        <v>33</v>
      </c>
      <c r="B1660" s="1" t="s">
        <v>34</v>
      </c>
      <c r="C1660" s="2">
        <v>45716</v>
      </c>
      <c r="D1660" s="1" t="s">
        <v>73</v>
      </c>
      <c r="E1660" s="1" t="s">
        <v>74</v>
      </c>
      <c r="F1660" s="1" t="s">
        <v>37</v>
      </c>
      <c r="G1660" s="1" t="s">
        <v>143</v>
      </c>
      <c r="H1660" s="1" t="s">
        <v>76</v>
      </c>
      <c r="I1660" s="3">
        <v>711750</v>
      </c>
      <c r="J1660" s="3">
        <v>0</v>
      </c>
      <c r="K1660" s="1" t="s">
        <v>40</v>
      </c>
      <c r="L1660" s="1" t="s">
        <v>117</v>
      </c>
      <c r="M1660" s="1" t="s">
        <v>118</v>
      </c>
      <c r="N1660" s="1" t="s">
        <v>79</v>
      </c>
      <c r="O1660" s="1" t="s">
        <v>80</v>
      </c>
      <c r="P1660" s="1" t="s">
        <v>43</v>
      </c>
      <c r="Q1660" s="1" t="s">
        <v>43</v>
      </c>
      <c r="R1660" s="3">
        <v>0</v>
      </c>
      <c r="S1660" s="1" t="s">
        <v>44</v>
      </c>
      <c r="T1660" s="1" t="s">
        <v>45</v>
      </c>
      <c r="U1660" s="1" t="s">
        <v>143</v>
      </c>
      <c r="V1660" s="1" t="s">
        <v>46</v>
      </c>
      <c r="W1660" s="1" t="s">
        <v>81</v>
      </c>
      <c r="X1660" s="1" t="s">
        <v>146</v>
      </c>
      <c r="Y1660" s="1" t="s">
        <v>83</v>
      </c>
      <c r="Z1660" s="1" t="s">
        <v>147</v>
      </c>
      <c r="AA1660" s="1" t="s">
        <v>51</v>
      </c>
      <c r="AB1660" s="1" t="s">
        <v>146</v>
      </c>
      <c r="AC1660" s="1" t="s">
        <v>37</v>
      </c>
    </row>
    <row r="1661" spans="1:29" hidden="1" x14ac:dyDescent="0.25">
      <c r="A1661" s="1" t="s">
        <v>33</v>
      </c>
      <c r="B1661" s="1" t="s">
        <v>34</v>
      </c>
      <c r="C1661" s="2">
        <v>45716</v>
      </c>
      <c r="D1661" s="1" t="s">
        <v>73</v>
      </c>
      <c r="E1661" s="1" t="s">
        <v>74</v>
      </c>
      <c r="F1661" s="1" t="s">
        <v>37</v>
      </c>
      <c r="G1661" s="1" t="s">
        <v>143</v>
      </c>
      <c r="H1661" s="1" t="s">
        <v>76</v>
      </c>
      <c r="I1661" s="3">
        <v>189800</v>
      </c>
      <c r="J1661" s="3">
        <v>0</v>
      </c>
      <c r="K1661" s="1" t="s">
        <v>40</v>
      </c>
      <c r="L1661" s="1" t="s">
        <v>152</v>
      </c>
      <c r="M1661" s="1" t="s">
        <v>153</v>
      </c>
      <c r="N1661" s="1" t="s">
        <v>79</v>
      </c>
      <c r="O1661" s="1" t="s">
        <v>80</v>
      </c>
      <c r="P1661" s="1" t="s">
        <v>43</v>
      </c>
      <c r="Q1661" s="1" t="s">
        <v>43</v>
      </c>
      <c r="R1661" s="3">
        <v>0</v>
      </c>
      <c r="S1661" s="1" t="s">
        <v>44</v>
      </c>
      <c r="T1661" s="1" t="s">
        <v>45</v>
      </c>
      <c r="U1661" s="1" t="s">
        <v>143</v>
      </c>
      <c r="V1661" s="1" t="s">
        <v>46</v>
      </c>
      <c r="W1661" s="1" t="s">
        <v>81</v>
      </c>
      <c r="X1661" s="1" t="s">
        <v>146</v>
      </c>
      <c r="Y1661" s="1" t="s">
        <v>83</v>
      </c>
      <c r="Z1661" s="1" t="s">
        <v>147</v>
      </c>
      <c r="AA1661" s="1" t="s">
        <v>51</v>
      </c>
      <c r="AB1661" s="1" t="s">
        <v>146</v>
      </c>
      <c r="AC1661" s="1" t="s">
        <v>37</v>
      </c>
    </row>
    <row r="1662" spans="1:29" hidden="1" x14ac:dyDescent="0.25">
      <c r="A1662" s="1" t="s">
        <v>33</v>
      </c>
      <c r="B1662" s="1" t="s">
        <v>34</v>
      </c>
      <c r="C1662" s="2">
        <v>45716</v>
      </c>
      <c r="D1662" s="1" t="s">
        <v>73</v>
      </c>
      <c r="E1662" s="1" t="s">
        <v>74</v>
      </c>
      <c r="F1662" s="1" t="s">
        <v>37</v>
      </c>
      <c r="G1662" s="1" t="s">
        <v>143</v>
      </c>
      <c r="H1662" s="1" t="s">
        <v>76</v>
      </c>
      <c r="I1662" s="3">
        <v>47450</v>
      </c>
      <c r="J1662" s="3">
        <v>0</v>
      </c>
      <c r="K1662" s="1" t="s">
        <v>40</v>
      </c>
      <c r="L1662" s="1" t="s">
        <v>77</v>
      </c>
      <c r="M1662" s="1" t="s">
        <v>78</v>
      </c>
      <c r="N1662" s="1" t="s">
        <v>79</v>
      </c>
      <c r="O1662" s="1" t="s">
        <v>80</v>
      </c>
      <c r="P1662" s="1" t="s">
        <v>43</v>
      </c>
      <c r="Q1662" s="1" t="s">
        <v>43</v>
      </c>
      <c r="R1662" s="3">
        <v>0</v>
      </c>
      <c r="S1662" s="1" t="s">
        <v>44</v>
      </c>
      <c r="T1662" s="1" t="s">
        <v>45</v>
      </c>
      <c r="U1662" s="1" t="s">
        <v>143</v>
      </c>
      <c r="V1662" s="1" t="s">
        <v>46</v>
      </c>
      <c r="W1662" s="1" t="s">
        <v>81</v>
      </c>
      <c r="X1662" s="1" t="s">
        <v>146</v>
      </c>
      <c r="Y1662" s="1" t="s">
        <v>83</v>
      </c>
      <c r="Z1662" s="1" t="s">
        <v>147</v>
      </c>
      <c r="AA1662" s="1" t="s">
        <v>51</v>
      </c>
      <c r="AB1662" s="1" t="s">
        <v>146</v>
      </c>
      <c r="AC1662" s="1" t="s">
        <v>37</v>
      </c>
    </row>
    <row r="1663" spans="1:29" hidden="1" x14ac:dyDescent="0.25">
      <c r="A1663" s="1" t="s">
        <v>33</v>
      </c>
      <c r="B1663" s="1" t="s">
        <v>34</v>
      </c>
      <c r="C1663" s="2">
        <v>45716</v>
      </c>
      <c r="D1663" s="1" t="s">
        <v>73</v>
      </c>
      <c r="E1663" s="1" t="s">
        <v>74</v>
      </c>
      <c r="F1663" s="1" t="s">
        <v>37</v>
      </c>
      <c r="G1663" s="1" t="s">
        <v>143</v>
      </c>
      <c r="H1663" s="1" t="s">
        <v>76</v>
      </c>
      <c r="I1663" s="3">
        <v>49552</v>
      </c>
      <c r="J1663" s="3">
        <v>0</v>
      </c>
      <c r="K1663" s="1" t="s">
        <v>40</v>
      </c>
      <c r="L1663" s="1" t="s">
        <v>154</v>
      </c>
      <c r="M1663" s="1" t="s">
        <v>155</v>
      </c>
      <c r="N1663" s="1" t="s">
        <v>89</v>
      </c>
      <c r="O1663" s="1" t="s">
        <v>90</v>
      </c>
      <c r="P1663" s="1" t="s">
        <v>43</v>
      </c>
      <c r="Q1663" s="1" t="s">
        <v>43</v>
      </c>
      <c r="R1663" s="3">
        <v>0</v>
      </c>
      <c r="S1663" s="1" t="s">
        <v>44</v>
      </c>
      <c r="T1663" s="1" t="s">
        <v>45</v>
      </c>
      <c r="U1663" s="1" t="s">
        <v>143</v>
      </c>
      <c r="V1663" s="1" t="s">
        <v>46</v>
      </c>
      <c r="W1663" s="1" t="s">
        <v>81</v>
      </c>
      <c r="X1663" s="1" t="s">
        <v>146</v>
      </c>
      <c r="Y1663" s="1" t="s">
        <v>83</v>
      </c>
      <c r="Z1663" s="1" t="s">
        <v>147</v>
      </c>
      <c r="AA1663" s="1" t="s">
        <v>51</v>
      </c>
      <c r="AB1663" s="1" t="s">
        <v>146</v>
      </c>
      <c r="AC1663" s="1" t="s">
        <v>37</v>
      </c>
    </row>
    <row r="1664" spans="1:29" hidden="1" x14ac:dyDescent="0.25">
      <c r="A1664" s="1" t="s">
        <v>33</v>
      </c>
      <c r="B1664" s="1" t="s">
        <v>34</v>
      </c>
      <c r="C1664" s="2">
        <v>45716</v>
      </c>
      <c r="D1664" s="1" t="s">
        <v>73</v>
      </c>
      <c r="E1664" s="1" t="s">
        <v>74</v>
      </c>
      <c r="F1664" s="1" t="s">
        <v>37</v>
      </c>
      <c r="G1664" s="1" t="s">
        <v>143</v>
      </c>
      <c r="H1664" s="1" t="s">
        <v>76</v>
      </c>
      <c r="I1664" s="3">
        <v>49352</v>
      </c>
      <c r="J1664" s="3">
        <v>0</v>
      </c>
      <c r="K1664" s="1" t="s">
        <v>40</v>
      </c>
      <c r="L1664" s="1" t="s">
        <v>156</v>
      </c>
      <c r="M1664" s="1" t="s">
        <v>157</v>
      </c>
      <c r="N1664" s="1" t="s">
        <v>89</v>
      </c>
      <c r="O1664" s="1" t="s">
        <v>90</v>
      </c>
      <c r="P1664" s="1" t="s">
        <v>43</v>
      </c>
      <c r="Q1664" s="1" t="s">
        <v>43</v>
      </c>
      <c r="R1664" s="3">
        <v>0</v>
      </c>
      <c r="S1664" s="1" t="s">
        <v>44</v>
      </c>
      <c r="T1664" s="1" t="s">
        <v>45</v>
      </c>
      <c r="U1664" s="1" t="s">
        <v>143</v>
      </c>
      <c r="V1664" s="1" t="s">
        <v>46</v>
      </c>
      <c r="W1664" s="1" t="s">
        <v>81</v>
      </c>
      <c r="X1664" s="1" t="s">
        <v>146</v>
      </c>
      <c r="Y1664" s="1" t="s">
        <v>83</v>
      </c>
      <c r="Z1664" s="1" t="s">
        <v>147</v>
      </c>
      <c r="AA1664" s="1" t="s">
        <v>51</v>
      </c>
      <c r="AB1664" s="1" t="s">
        <v>146</v>
      </c>
      <c r="AC1664" s="1" t="s">
        <v>37</v>
      </c>
    </row>
    <row r="1665" spans="1:29" hidden="1" x14ac:dyDescent="0.25">
      <c r="A1665" s="1" t="s">
        <v>33</v>
      </c>
      <c r="B1665" s="1" t="s">
        <v>34</v>
      </c>
      <c r="C1665" s="2">
        <v>45716</v>
      </c>
      <c r="D1665" s="1" t="s">
        <v>73</v>
      </c>
      <c r="E1665" s="1" t="s">
        <v>74</v>
      </c>
      <c r="F1665" s="1" t="s">
        <v>37</v>
      </c>
      <c r="G1665" s="1" t="s">
        <v>143</v>
      </c>
      <c r="H1665" s="1" t="s">
        <v>76</v>
      </c>
      <c r="I1665" s="3">
        <v>711750</v>
      </c>
      <c r="J1665" s="3">
        <v>0</v>
      </c>
      <c r="K1665" s="1" t="s">
        <v>40</v>
      </c>
      <c r="L1665" s="1" t="s">
        <v>113</v>
      </c>
      <c r="M1665" s="1" t="s">
        <v>114</v>
      </c>
      <c r="N1665" s="1" t="s">
        <v>89</v>
      </c>
      <c r="O1665" s="1" t="s">
        <v>90</v>
      </c>
      <c r="P1665" s="1" t="s">
        <v>43</v>
      </c>
      <c r="Q1665" s="1" t="s">
        <v>43</v>
      </c>
      <c r="R1665" s="3">
        <v>0</v>
      </c>
      <c r="S1665" s="1" t="s">
        <v>44</v>
      </c>
      <c r="T1665" s="1" t="s">
        <v>45</v>
      </c>
      <c r="U1665" s="1" t="s">
        <v>143</v>
      </c>
      <c r="V1665" s="1" t="s">
        <v>46</v>
      </c>
      <c r="W1665" s="1" t="s">
        <v>81</v>
      </c>
      <c r="X1665" s="1" t="s">
        <v>146</v>
      </c>
      <c r="Y1665" s="1" t="s">
        <v>83</v>
      </c>
      <c r="Z1665" s="1" t="s">
        <v>147</v>
      </c>
      <c r="AA1665" s="1" t="s">
        <v>51</v>
      </c>
      <c r="AB1665" s="1" t="s">
        <v>146</v>
      </c>
      <c r="AC1665" s="1" t="s">
        <v>37</v>
      </c>
    </row>
    <row r="1666" spans="1:29" hidden="1" x14ac:dyDescent="0.25">
      <c r="A1666" s="1" t="s">
        <v>33</v>
      </c>
      <c r="B1666" s="1" t="s">
        <v>34</v>
      </c>
      <c r="C1666" s="2">
        <v>45716</v>
      </c>
      <c r="D1666" s="1" t="s">
        <v>73</v>
      </c>
      <c r="E1666" s="1" t="s">
        <v>74</v>
      </c>
      <c r="F1666" s="1" t="s">
        <v>37</v>
      </c>
      <c r="G1666" s="1" t="s">
        <v>143</v>
      </c>
      <c r="H1666" s="1" t="s">
        <v>76</v>
      </c>
      <c r="I1666" s="3">
        <v>427050</v>
      </c>
      <c r="J1666" s="3">
        <v>0</v>
      </c>
      <c r="K1666" s="1" t="s">
        <v>40</v>
      </c>
      <c r="L1666" s="1" t="s">
        <v>105</v>
      </c>
      <c r="M1666" s="1" t="s">
        <v>106</v>
      </c>
      <c r="N1666" s="1" t="s">
        <v>89</v>
      </c>
      <c r="O1666" s="1" t="s">
        <v>90</v>
      </c>
      <c r="P1666" s="1" t="s">
        <v>43</v>
      </c>
      <c r="Q1666" s="1" t="s">
        <v>43</v>
      </c>
      <c r="R1666" s="3">
        <v>0</v>
      </c>
      <c r="S1666" s="1" t="s">
        <v>44</v>
      </c>
      <c r="T1666" s="1" t="s">
        <v>45</v>
      </c>
      <c r="U1666" s="1" t="s">
        <v>143</v>
      </c>
      <c r="V1666" s="1" t="s">
        <v>46</v>
      </c>
      <c r="W1666" s="1" t="s">
        <v>81</v>
      </c>
      <c r="X1666" s="1" t="s">
        <v>146</v>
      </c>
      <c r="Y1666" s="1" t="s">
        <v>83</v>
      </c>
      <c r="Z1666" s="1" t="s">
        <v>147</v>
      </c>
      <c r="AA1666" s="1" t="s">
        <v>51</v>
      </c>
      <c r="AB1666" s="1" t="s">
        <v>146</v>
      </c>
      <c r="AC1666" s="1" t="s">
        <v>37</v>
      </c>
    </row>
    <row r="1667" spans="1:29" hidden="1" x14ac:dyDescent="0.25">
      <c r="A1667" s="1" t="s">
        <v>33</v>
      </c>
      <c r="B1667" s="1" t="s">
        <v>34</v>
      </c>
      <c r="C1667" s="2">
        <v>45716</v>
      </c>
      <c r="D1667" s="1" t="s">
        <v>73</v>
      </c>
      <c r="E1667" s="1" t="s">
        <v>74</v>
      </c>
      <c r="F1667" s="1" t="s">
        <v>37</v>
      </c>
      <c r="G1667" s="1" t="s">
        <v>143</v>
      </c>
      <c r="H1667" s="1" t="s">
        <v>76</v>
      </c>
      <c r="I1667" s="3">
        <v>142350</v>
      </c>
      <c r="J1667" s="3">
        <v>0</v>
      </c>
      <c r="K1667" s="1" t="s">
        <v>40</v>
      </c>
      <c r="L1667" s="1" t="s">
        <v>158</v>
      </c>
      <c r="M1667" s="1" t="s">
        <v>159</v>
      </c>
      <c r="N1667" s="1" t="s">
        <v>79</v>
      </c>
      <c r="O1667" s="1" t="s">
        <v>80</v>
      </c>
      <c r="P1667" s="1" t="s">
        <v>43</v>
      </c>
      <c r="Q1667" s="1" t="s">
        <v>43</v>
      </c>
      <c r="R1667" s="3">
        <v>0</v>
      </c>
      <c r="S1667" s="1" t="s">
        <v>44</v>
      </c>
      <c r="T1667" s="1" t="s">
        <v>45</v>
      </c>
      <c r="U1667" s="1" t="s">
        <v>143</v>
      </c>
      <c r="V1667" s="1" t="s">
        <v>46</v>
      </c>
      <c r="W1667" s="1" t="s">
        <v>81</v>
      </c>
      <c r="X1667" s="1" t="s">
        <v>146</v>
      </c>
      <c r="Y1667" s="1" t="s">
        <v>83</v>
      </c>
      <c r="Z1667" s="1" t="s">
        <v>147</v>
      </c>
      <c r="AA1667" s="1" t="s">
        <v>51</v>
      </c>
      <c r="AB1667" s="1" t="s">
        <v>146</v>
      </c>
      <c r="AC1667" s="1" t="s">
        <v>37</v>
      </c>
    </row>
    <row r="1668" spans="1:29" hidden="1" x14ac:dyDescent="0.25">
      <c r="A1668" s="1" t="s">
        <v>33</v>
      </c>
      <c r="B1668" s="1" t="s">
        <v>34</v>
      </c>
      <c r="C1668" s="2">
        <v>45716</v>
      </c>
      <c r="D1668" s="1" t="s">
        <v>73</v>
      </c>
      <c r="E1668" s="1" t="s">
        <v>74</v>
      </c>
      <c r="F1668" s="1" t="s">
        <v>37</v>
      </c>
      <c r="G1668" s="1" t="s">
        <v>143</v>
      </c>
      <c r="H1668" s="1" t="s">
        <v>76</v>
      </c>
      <c r="I1668" s="3">
        <v>711750</v>
      </c>
      <c r="J1668" s="3">
        <v>0</v>
      </c>
      <c r="K1668" s="1" t="s">
        <v>40</v>
      </c>
      <c r="L1668" s="1" t="s">
        <v>125</v>
      </c>
      <c r="M1668" s="1" t="s">
        <v>126</v>
      </c>
      <c r="N1668" s="1" t="s">
        <v>79</v>
      </c>
      <c r="O1668" s="1" t="s">
        <v>80</v>
      </c>
      <c r="P1668" s="1" t="s">
        <v>43</v>
      </c>
      <c r="Q1668" s="1" t="s">
        <v>43</v>
      </c>
      <c r="R1668" s="3">
        <v>0</v>
      </c>
      <c r="S1668" s="1" t="s">
        <v>44</v>
      </c>
      <c r="T1668" s="1" t="s">
        <v>45</v>
      </c>
      <c r="U1668" s="1" t="s">
        <v>143</v>
      </c>
      <c r="V1668" s="1" t="s">
        <v>46</v>
      </c>
      <c r="W1668" s="1" t="s">
        <v>81</v>
      </c>
      <c r="X1668" s="1" t="s">
        <v>146</v>
      </c>
      <c r="Y1668" s="1" t="s">
        <v>83</v>
      </c>
      <c r="Z1668" s="1" t="s">
        <v>147</v>
      </c>
      <c r="AA1668" s="1" t="s">
        <v>51</v>
      </c>
      <c r="AB1668" s="1" t="s">
        <v>146</v>
      </c>
      <c r="AC1668" s="1" t="s">
        <v>37</v>
      </c>
    </row>
    <row r="1669" spans="1:29" hidden="1" x14ac:dyDescent="0.25">
      <c r="A1669" s="1" t="s">
        <v>33</v>
      </c>
      <c r="B1669" s="1" t="s">
        <v>34</v>
      </c>
      <c r="C1669" s="2">
        <v>45716</v>
      </c>
      <c r="D1669" s="1" t="s">
        <v>73</v>
      </c>
      <c r="E1669" s="1" t="s">
        <v>74</v>
      </c>
      <c r="F1669" s="1" t="s">
        <v>37</v>
      </c>
      <c r="G1669" s="1" t="s">
        <v>143</v>
      </c>
      <c r="H1669" s="1" t="s">
        <v>76</v>
      </c>
      <c r="I1669" s="3">
        <v>635698</v>
      </c>
      <c r="J1669" s="3">
        <v>0</v>
      </c>
      <c r="K1669" s="1" t="s">
        <v>40</v>
      </c>
      <c r="L1669" s="1" t="s">
        <v>160</v>
      </c>
      <c r="M1669" s="1" t="s">
        <v>161</v>
      </c>
      <c r="N1669" s="1" t="s">
        <v>79</v>
      </c>
      <c r="O1669" s="1" t="s">
        <v>80</v>
      </c>
      <c r="P1669" s="1" t="s">
        <v>43</v>
      </c>
      <c r="Q1669" s="1" t="s">
        <v>43</v>
      </c>
      <c r="R1669" s="3">
        <v>0</v>
      </c>
      <c r="S1669" s="1" t="s">
        <v>44</v>
      </c>
      <c r="T1669" s="1" t="s">
        <v>45</v>
      </c>
      <c r="U1669" s="1" t="s">
        <v>143</v>
      </c>
      <c r="V1669" s="1" t="s">
        <v>46</v>
      </c>
      <c r="W1669" s="1" t="s">
        <v>81</v>
      </c>
      <c r="X1669" s="1" t="s">
        <v>146</v>
      </c>
      <c r="Y1669" s="1" t="s">
        <v>83</v>
      </c>
      <c r="Z1669" s="1" t="s">
        <v>147</v>
      </c>
      <c r="AA1669" s="1" t="s">
        <v>51</v>
      </c>
      <c r="AB1669" s="1" t="s">
        <v>146</v>
      </c>
      <c r="AC1669" s="1" t="s">
        <v>37</v>
      </c>
    </row>
    <row r="1670" spans="1:29" hidden="1" x14ac:dyDescent="0.25">
      <c r="A1670" s="1" t="s">
        <v>33</v>
      </c>
      <c r="B1670" s="1" t="s">
        <v>34</v>
      </c>
      <c r="C1670" s="2">
        <v>45716</v>
      </c>
      <c r="D1670" s="1" t="s">
        <v>73</v>
      </c>
      <c r="E1670" s="1" t="s">
        <v>74</v>
      </c>
      <c r="F1670" s="1" t="s">
        <v>37</v>
      </c>
      <c r="G1670" s="1" t="s">
        <v>143</v>
      </c>
      <c r="H1670" s="1" t="s">
        <v>76</v>
      </c>
      <c r="I1670" s="3">
        <v>356951</v>
      </c>
      <c r="J1670" s="3">
        <v>0</v>
      </c>
      <c r="K1670" s="1" t="s">
        <v>40</v>
      </c>
      <c r="L1670" s="1" t="s">
        <v>162</v>
      </c>
      <c r="M1670" s="1" t="s">
        <v>163</v>
      </c>
      <c r="N1670" s="1" t="s">
        <v>79</v>
      </c>
      <c r="O1670" s="1" t="s">
        <v>80</v>
      </c>
      <c r="P1670" s="1" t="s">
        <v>43</v>
      </c>
      <c r="Q1670" s="1" t="s">
        <v>43</v>
      </c>
      <c r="R1670" s="3">
        <v>0</v>
      </c>
      <c r="S1670" s="1" t="s">
        <v>44</v>
      </c>
      <c r="T1670" s="1" t="s">
        <v>45</v>
      </c>
      <c r="U1670" s="1" t="s">
        <v>143</v>
      </c>
      <c r="V1670" s="1" t="s">
        <v>46</v>
      </c>
      <c r="W1670" s="1" t="s">
        <v>81</v>
      </c>
      <c r="X1670" s="1" t="s">
        <v>146</v>
      </c>
      <c r="Y1670" s="1" t="s">
        <v>83</v>
      </c>
      <c r="Z1670" s="1" t="s">
        <v>147</v>
      </c>
      <c r="AA1670" s="1" t="s">
        <v>51</v>
      </c>
      <c r="AB1670" s="1" t="s">
        <v>146</v>
      </c>
      <c r="AC1670" s="1" t="s">
        <v>37</v>
      </c>
    </row>
    <row r="1671" spans="1:29" hidden="1" x14ac:dyDescent="0.25">
      <c r="A1671" s="1" t="s">
        <v>33</v>
      </c>
      <c r="B1671" s="1" t="s">
        <v>34</v>
      </c>
      <c r="C1671" s="2">
        <v>45716</v>
      </c>
      <c r="D1671" s="1" t="s">
        <v>73</v>
      </c>
      <c r="E1671" s="1" t="s">
        <v>74</v>
      </c>
      <c r="F1671" s="1" t="s">
        <v>37</v>
      </c>
      <c r="G1671" s="1" t="s">
        <v>143</v>
      </c>
      <c r="H1671" s="1" t="s">
        <v>76</v>
      </c>
      <c r="I1671" s="3">
        <v>47450</v>
      </c>
      <c r="J1671" s="3">
        <v>0</v>
      </c>
      <c r="K1671" s="1" t="s">
        <v>40</v>
      </c>
      <c r="L1671" s="1" t="s">
        <v>127</v>
      </c>
      <c r="M1671" s="1" t="s">
        <v>128</v>
      </c>
      <c r="N1671" s="1" t="s">
        <v>79</v>
      </c>
      <c r="O1671" s="1" t="s">
        <v>80</v>
      </c>
      <c r="P1671" s="1" t="s">
        <v>43</v>
      </c>
      <c r="Q1671" s="1" t="s">
        <v>43</v>
      </c>
      <c r="R1671" s="3">
        <v>0</v>
      </c>
      <c r="S1671" s="1" t="s">
        <v>44</v>
      </c>
      <c r="T1671" s="1" t="s">
        <v>45</v>
      </c>
      <c r="U1671" s="1" t="s">
        <v>143</v>
      </c>
      <c r="V1671" s="1" t="s">
        <v>46</v>
      </c>
      <c r="W1671" s="1" t="s">
        <v>81</v>
      </c>
      <c r="X1671" s="1" t="s">
        <v>146</v>
      </c>
      <c r="Y1671" s="1" t="s">
        <v>83</v>
      </c>
      <c r="Z1671" s="1" t="s">
        <v>147</v>
      </c>
      <c r="AA1671" s="1" t="s">
        <v>51</v>
      </c>
      <c r="AB1671" s="1" t="s">
        <v>146</v>
      </c>
      <c r="AC1671" s="1" t="s">
        <v>37</v>
      </c>
    </row>
    <row r="1672" spans="1:29" hidden="1" x14ac:dyDescent="0.25">
      <c r="A1672" s="1" t="s">
        <v>33</v>
      </c>
      <c r="B1672" s="1" t="s">
        <v>34</v>
      </c>
      <c r="C1672" s="2">
        <v>45716</v>
      </c>
      <c r="D1672" s="1" t="s">
        <v>73</v>
      </c>
      <c r="E1672" s="1" t="s">
        <v>74</v>
      </c>
      <c r="F1672" s="1" t="s">
        <v>37</v>
      </c>
      <c r="G1672" s="1" t="s">
        <v>143</v>
      </c>
      <c r="H1672" s="1" t="s">
        <v>76</v>
      </c>
      <c r="I1672" s="3">
        <v>47450</v>
      </c>
      <c r="J1672" s="3">
        <v>0</v>
      </c>
      <c r="K1672" s="1" t="s">
        <v>40</v>
      </c>
      <c r="L1672" s="1" t="s">
        <v>101</v>
      </c>
      <c r="M1672" s="1" t="s">
        <v>102</v>
      </c>
      <c r="N1672" s="1" t="s">
        <v>79</v>
      </c>
      <c r="O1672" s="1" t="s">
        <v>80</v>
      </c>
      <c r="P1672" s="1" t="s">
        <v>43</v>
      </c>
      <c r="Q1672" s="1" t="s">
        <v>43</v>
      </c>
      <c r="R1672" s="3">
        <v>0</v>
      </c>
      <c r="S1672" s="1" t="s">
        <v>44</v>
      </c>
      <c r="T1672" s="1" t="s">
        <v>45</v>
      </c>
      <c r="U1672" s="1" t="s">
        <v>143</v>
      </c>
      <c r="V1672" s="1" t="s">
        <v>46</v>
      </c>
      <c r="W1672" s="1" t="s">
        <v>81</v>
      </c>
      <c r="X1672" s="1" t="s">
        <v>146</v>
      </c>
      <c r="Y1672" s="1" t="s">
        <v>83</v>
      </c>
      <c r="Z1672" s="1" t="s">
        <v>147</v>
      </c>
      <c r="AA1672" s="1" t="s">
        <v>51</v>
      </c>
      <c r="AB1672" s="1" t="s">
        <v>146</v>
      </c>
      <c r="AC1672" s="1" t="s">
        <v>37</v>
      </c>
    </row>
    <row r="1673" spans="1:29" hidden="1" x14ac:dyDescent="0.25">
      <c r="A1673" s="1" t="s">
        <v>33</v>
      </c>
      <c r="B1673" s="1" t="s">
        <v>34</v>
      </c>
      <c r="C1673" s="2">
        <v>45716</v>
      </c>
      <c r="D1673" s="1" t="s">
        <v>73</v>
      </c>
      <c r="E1673" s="1" t="s">
        <v>74</v>
      </c>
      <c r="F1673" s="1" t="s">
        <v>37</v>
      </c>
      <c r="G1673" s="1" t="s">
        <v>143</v>
      </c>
      <c r="H1673" s="1" t="s">
        <v>76</v>
      </c>
      <c r="I1673" s="3">
        <v>237250</v>
      </c>
      <c r="J1673" s="3">
        <v>0</v>
      </c>
      <c r="K1673" s="1" t="s">
        <v>40</v>
      </c>
      <c r="L1673" s="1" t="s">
        <v>115</v>
      </c>
      <c r="M1673" s="1" t="s">
        <v>116</v>
      </c>
      <c r="N1673" s="1" t="s">
        <v>79</v>
      </c>
      <c r="O1673" s="1" t="s">
        <v>80</v>
      </c>
      <c r="P1673" s="1" t="s">
        <v>43</v>
      </c>
      <c r="Q1673" s="1" t="s">
        <v>43</v>
      </c>
      <c r="R1673" s="3">
        <v>0</v>
      </c>
      <c r="S1673" s="1" t="s">
        <v>44</v>
      </c>
      <c r="T1673" s="1" t="s">
        <v>45</v>
      </c>
      <c r="U1673" s="1" t="s">
        <v>143</v>
      </c>
      <c r="V1673" s="1" t="s">
        <v>46</v>
      </c>
      <c r="W1673" s="1" t="s">
        <v>81</v>
      </c>
      <c r="X1673" s="1" t="s">
        <v>146</v>
      </c>
      <c r="Y1673" s="1" t="s">
        <v>83</v>
      </c>
      <c r="Z1673" s="1" t="s">
        <v>147</v>
      </c>
      <c r="AA1673" s="1" t="s">
        <v>51</v>
      </c>
      <c r="AB1673" s="1" t="s">
        <v>146</v>
      </c>
      <c r="AC1673" s="1" t="s">
        <v>37</v>
      </c>
    </row>
    <row r="1674" spans="1:29" hidden="1" x14ac:dyDescent="0.25">
      <c r="A1674" s="1" t="s">
        <v>33</v>
      </c>
      <c r="B1674" s="1" t="s">
        <v>34</v>
      </c>
      <c r="C1674" s="2">
        <v>45716</v>
      </c>
      <c r="D1674" s="1" t="s">
        <v>73</v>
      </c>
      <c r="E1674" s="1" t="s">
        <v>74</v>
      </c>
      <c r="F1674" s="1" t="s">
        <v>37</v>
      </c>
      <c r="G1674" s="1" t="s">
        <v>143</v>
      </c>
      <c r="H1674" s="1" t="s">
        <v>76</v>
      </c>
      <c r="I1674" s="3">
        <v>664300</v>
      </c>
      <c r="J1674" s="3">
        <v>0</v>
      </c>
      <c r="K1674" s="1" t="s">
        <v>40</v>
      </c>
      <c r="L1674" s="1" t="s">
        <v>119</v>
      </c>
      <c r="M1674" s="1" t="s">
        <v>120</v>
      </c>
      <c r="N1674" s="1" t="s">
        <v>79</v>
      </c>
      <c r="O1674" s="1" t="s">
        <v>80</v>
      </c>
      <c r="P1674" s="1" t="s">
        <v>43</v>
      </c>
      <c r="Q1674" s="1" t="s">
        <v>43</v>
      </c>
      <c r="R1674" s="3">
        <v>0</v>
      </c>
      <c r="S1674" s="1" t="s">
        <v>44</v>
      </c>
      <c r="T1674" s="1" t="s">
        <v>45</v>
      </c>
      <c r="U1674" s="1" t="s">
        <v>143</v>
      </c>
      <c r="V1674" s="1" t="s">
        <v>46</v>
      </c>
      <c r="W1674" s="1" t="s">
        <v>81</v>
      </c>
      <c r="X1674" s="1" t="s">
        <v>146</v>
      </c>
      <c r="Y1674" s="1" t="s">
        <v>83</v>
      </c>
      <c r="Z1674" s="1" t="s">
        <v>147</v>
      </c>
      <c r="AA1674" s="1" t="s">
        <v>51</v>
      </c>
      <c r="AB1674" s="1" t="s">
        <v>146</v>
      </c>
      <c r="AC1674" s="1" t="s">
        <v>37</v>
      </c>
    </row>
    <row r="1675" spans="1:29" hidden="1" x14ac:dyDescent="0.25">
      <c r="A1675" s="1" t="s">
        <v>33</v>
      </c>
      <c r="B1675" s="1" t="s">
        <v>34</v>
      </c>
      <c r="C1675" s="2">
        <v>45716</v>
      </c>
      <c r="D1675" s="1" t="s">
        <v>73</v>
      </c>
      <c r="E1675" s="1" t="s">
        <v>74</v>
      </c>
      <c r="F1675" s="1" t="s">
        <v>37</v>
      </c>
      <c r="G1675" s="1" t="s">
        <v>143</v>
      </c>
      <c r="H1675" s="1" t="s">
        <v>76</v>
      </c>
      <c r="I1675" s="3">
        <v>474500</v>
      </c>
      <c r="J1675" s="3">
        <v>0</v>
      </c>
      <c r="K1675" s="1" t="s">
        <v>40</v>
      </c>
      <c r="L1675" s="1" t="s">
        <v>148</v>
      </c>
      <c r="M1675" s="1" t="s">
        <v>149</v>
      </c>
      <c r="N1675" s="1" t="s">
        <v>79</v>
      </c>
      <c r="O1675" s="1" t="s">
        <v>80</v>
      </c>
      <c r="P1675" s="1" t="s">
        <v>43</v>
      </c>
      <c r="Q1675" s="1" t="s">
        <v>43</v>
      </c>
      <c r="R1675" s="3">
        <v>0</v>
      </c>
      <c r="S1675" s="1" t="s">
        <v>44</v>
      </c>
      <c r="T1675" s="1" t="s">
        <v>45</v>
      </c>
      <c r="U1675" s="1" t="s">
        <v>143</v>
      </c>
      <c r="V1675" s="1" t="s">
        <v>46</v>
      </c>
      <c r="W1675" s="1" t="s">
        <v>81</v>
      </c>
      <c r="X1675" s="1" t="s">
        <v>146</v>
      </c>
      <c r="Y1675" s="1" t="s">
        <v>83</v>
      </c>
      <c r="Z1675" s="1" t="s">
        <v>147</v>
      </c>
      <c r="AA1675" s="1" t="s">
        <v>51</v>
      </c>
      <c r="AB1675" s="1" t="s">
        <v>146</v>
      </c>
      <c r="AC1675" s="1" t="s">
        <v>37</v>
      </c>
    </row>
    <row r="1676" spans="1:29" hidden="1" x14ac:dyDescent="0.25">
      <c r="A1676" s="1" t="s">
        <v>33</v>
      </c>
      <c r="B1676" s="1" t="s">
        <v>34</v>
      </c>
      <c r="C1676" s="2">
        <v>45716</v>
      </c>
      <c r="D1676" s="1" t="s">
        <v>73</v>
      </c>
      <c r="E1676" s="1" t="s">
        <v>74</v>
      </c>
      <c r="F1676" s="1" t="s">
        <v>37</v>
      </c>
      <c r="G1676" s="1" t="s">
        <v>143</v>
      </c>
      <c r="H1676" s="1" t="s">
        <v>76</v>
      </c>
      <c r="I1676" s="3">
        <v>569400</v>
      </c>
      <c r="J1676" s="3">
        <v>0</v>
      </c>
      <c r="K1676" s="1" t="s">
        <v>40</v>
      </c>
      <c r="L1676" s="1" t="s">
        <v>117</v>
      </c>
      <c r="M1676" s="1" t="s">
        <v>118</v>
      </c>
      <c r="N1676" s="1" t="s">
        <v>79</v>
      </c>
      <c r="O1676" s="1" t="s">
        <v>80</v>
      </c>
      <c r="P1676" s="1" t="s">
        <v>43</v>
      </c>
      <c r="Q1676" s="1" t="s">
        <v>43</v>
      </c>
      <c r="R1676" s="3">
        <v>0</v>
      </c>
      <c r="S1676" s="1" t="s">
        <v>44</v>
      </c>
      <c r="T1676" s="1" t="s">
        <v>45</v>
      </c>
      <c r="U1676" s="1" t="s">
        <v>143</v>
      </c>
      <c r="V1676" s="1" t="s">
        <v>46</v>
      </c>
      <c r="W1676" s="1" t="s">
        <v>81</v>
      </c>
      <c r="X1676" s="1" t="s">
        <v>146</v>
      </c>
      <c r="Y1676" s="1" t="s">
        <v>83</v>
      </c>
      <c r="Z1676" s="1" t="s">
        <v>147</v>
      </c>
      <c r="AA1676" s="1" t="s">
        <v>51</v>
      </c>
      <c r="AB1676" s="1" t="s">
        <v>146</v>
      </c>
      <c r="AC1676" s="1" t="s">
        <v>37</v>
      </c>
    </row>
    <row r="1677" spans="1:29" hidden="1" x14ac:dyDescent="0.25">
      <c r="A1677" s="1" t="s">
        <v>33</v>
      </c>
      <c r="B1677" s="1" t="s">
        <v>34</v>
      </c>
      <c r="C1677" s="2">
        <v>45716</v>
      </c>
      <c r="D1677" s="1" t="s">
        <v>73</v>
      </c>
      <c r="E1677" s="1" t="s">
        <v>74</v>
      </c>
      <c r="F1677" s="1" t="s">
        <v>37</v>
      </c>
      <c r="G1677" s="1" t="s">
        <v>143</v>
      </c>
      <c r="H1677" s="1" t="s">
        <v>76</v>
      </c>
      <c r="I1677" s="3">
        <v>47450</v>
      </c>
      <c r="J1677" s="3">
        <v>0</v>
      </c>
      <c r="K1677" s="1" t="s">
        <v>40</v>
      </c>
      <c r="L1677" s="1" t="s">
        <v>164</v>
      </c>
      <c r="M1677" s="1" t="s">
        <v>165</v>
      </c>
      <c r="N1677" s="1" t="s">
        <v>79</v>
      </c>
      <c r="O1677" s="1" t="s">
        <v>80</v>
      </c>
      <c r="P1677" s="1" t="s">
        <v>43</v>
      </c>
      <c r="Q1677" s="1" t="s">
        <v>43</v>
      </c>
      <c r="R1677" s="3">
        <v>0</v>
      </c>
      <c r="S1677" s="1" t="s">
        <v>44</v>
      </c>
      <c r="T1677" s="1" t="s">
        <v>45</v>
      </c>
      <c r="U1677" s="1" t="s">
        <v>143</v>
      </c>
      <c r="V1677" s="1" t="s">
        <v>46</v>
      </c>
      <c r="W1677" s="1" t="s">
        <v>81</v>
      </c>
      <c r="X1677" s="1" t="s">
        <v>146</v>
      </c>
      <c r="Y1677" s="1" t="s">
        <v>83</v>
      </c>
      <c r="Z1677" s="1" t="s">
        <v>147</v>
      </c>
      <c r="AA1677" s="1" t="s">
        <v>51</v>
      </c>
      <c r="AB1677" s="1" t="s">
        <v>146</v>
      </c>
      <c r="AC1677" s="1" t="s">
        <v>37</v>
      </c>
    </row>
    <row r="1678" spans="1:29" hidden="1" x14ac:dyDescent="0.25">
      <c r="A1678" s="1" t="s">
        <v>33</v>
      </c>
      <c r="B1678" s="1" t="s">
        <v>34</v>
      </c>
      <c r="C1678" s="2">
        <v>45716</v>
      </c>
      <c r="D1678" s="1" t="s">
        <v>73</v>
      </c>
      <c r="E1678" s="1" t="s">
        <v>74</v>
      </c>
      <c r="F1678" s="1" t="s">
        <v>37</v>
      </c>
      <c r="G1678" s="1" t="s">
        <v>143</v>
      </c>
      <c r="H1678" s="1" t="s">
        <v>76</v>
      </c>
      <c r="I1678" s="3">
        <v>191497</v>
      </c>
      <c r="J1678" s="3">
        <v>0</v>
      </c>
      <c r="K1678" s="1" t="s">
        <v>40</v>
      </c>
      <c r="L1678" s="1" t="s">
        <v>111</v>
      </c>
      <c r="M1678" s="1" t="s">
        <v>112</v>
      </c>
      <c r="N1678" s="1" t="s">
        <v>79</v>
      </c>
      <c r="O1678" s="1" t="s">
        <v>80</v>
      </c>
      <c r="P1678" s="1" t="s">
        <v>43</v>
      </c>
      <c r="Q1678" s="1" t="s">
        <v>43</v>
      </c>
      <c r="R1678" s="3">
        <v>0</v>
      </c>
      <c r="S1678" s="1" t="s">
        <v>44</v>
      </c>
      <c r="T1678" s="1" t="s">
        <v>45</v>
      </c>
      <c r="U1678" s="1" t="s">
        <v>143</v>
      </c>
      <c r="V1678" s="1" t="s">
        <v>46</v>
      </c>
      <c r="W1678" s="1" t="s">
        <v>81</v>
      </c>
      <c r="X1678" s="1" t="s">
        <v>146</v>
      </c>
      <c r="Y1678" s="1" t="s">
        <v>83</v>
      </c>
      <c r="Z1678" s="1" t="s">
        <v>147</v>
      </c>
      <c r="AA1678" s="1" t="s">
        <v>51</v>
      </c>
      <c r="AB1678" s="1" t="s">
        <v>146</v>
      </c>
      <c r="AC1678" s="1" t="s">
        <v>37</v>
      </c>
    </row>
    <row r="1679" spans="1:29" hidden="1" x14ac:dyDescent="0.25">
      <c r="A1679" s="1" t="s">
        <v>33</v>
      </c>
      <c r="B1679" s="1" t="s">
        <v>34</v>
      </c>
      <c r="C1679" s="2">
        <v>45716</v>
      </c>
      <c r="D1679" s="1" t="s">
        <v>73</v>
      </c>
      <c r="E1679" s="1" t="s">
        <v>74</v>
      </c>
      <c r="F1679" s="1" t="s">
        <v>37</v>
      </c>
      <c r="G1679" s="1" t="s">
        <v>143</v>
      </c>
      <c r="H1679" s="1" t="s">
        <v>76</v>
      </c>
      <c r="I1679" s="3">
        <v>237250</v>
      </c>
      <c r="J1679" s="3">
        <v>0</v>
      </c>
      <c r="K1679" s="1" t="s">
        <v>40</v>
      </c>
      <c r="L1679" s="1" t="s">
        <v>99</v>
      </c>
      <c r="M1679" s="1" t="s">
        <v>100</v>
      </c>
      <c r="N1679" s="1" t="s">
        <v>79</v>
      </c>
      <c r="O1679" s="1" t="s">
        <v>80</v>
      </c>
      <c r="P1679" s="1" t="s">
        <v>43</v>
      </c>
      <c r="Q1679" s="1" t="s">
        <v>43</v>
      </c>
      <c r="R1679" s="3">
        <v>0</v>
      </c>
      <c r="S1679" s="1" t="s">
        <v>44</v>
      </c>
      <c r="T1679" s="1" t="s">
        <v>45</v>
      </c>
      <c r="U1679" s="1" t="s">
        <v>143</v>
      </c>
      <c r="V1679" s="1" t="s">
        <v>46</v>
      </c>
      <c r="W1679" s="1" t="s">
        <v>81</v>
      </c>
      <c r="X1679" s="1" t="s">
        <v>146</v>
      </c>
      <c r="Y1679" s="1" t="s">
        <v>83</v>
      </c>
      <c r="Z1679" s="1" t="s">
        <v>147</v>
      </c>
      <c r="AA1679" s="1" t="s">
        <v>51</v>
      </c>
      <c r="AB1679" s="1" t="s">
        <v>146</v>
      </c>
      <c r="AC1679" s="1" t="s">
        <v>37</v>
      </c>
    </row>
    <row r="1680" spans="1:29" hidden="1" x14ac:dyDescent="0.25">
      <c r="A1680" s="1" t="s">
        <v>33</v>
      </c>
      <c r="B1680" s="1" t="s">
        <v>34</v>
      </c>
      <c r="C1680" s="2">
        <v>45716</v>
      </c>
      <c r="D1680" s="1" t="s">
        <v>73</v>
      </c>
      <c r="E1680" s="1" t="s">
        <v>74</v>
      </c>
      <c r="F1680" s="1" t="s">
        <v>37</v>
      </c>
      <c r="G1680" s="1" t="s">
        <v>143</v>
      </c>
      <c r="H1680" s="1" t="s">
        <v>76</v>
      </c>
      <c r="I1680" s="3">
        <v>47450</v>
      </c>
      <c r="J1680" s="3">
        <v>0</v>
      </c>
      <c r="K1680" s="1" t="s">
        <v>40</v>
      </c>
      <c r="L1680" s="1" t="s">
        <v>166</v>
      </c>
      <c r="M1680" s="1" t="s">
        <v>167</v>
      </c>
      <c r="N1680" s="1" t="s">
        <v>79</v>
      </c>
      <c r="O1680" s="1" t="s">
        <v>80</v>
      </c>
      <c r="P1680" s="1" t="s">
        <v>43</v>
      </c>
      <c r="Q1680" s="1" t="s">
        <v>43</v>
      </c>
      <c r="R1680" s="3">
        <v>0</v>
      </c>
      <c r="S1680" s="1" t="s">
        <v>44</v>
      </c>
      <c r="T1680" s="1" t="s">
        <v>45</v>
      </c>
      <c r="U1680" s="1" t="s">
        <v>143</v>
      </c>
      <c r="V1680" s="1" t="s">
        <v>46</v>
      </c>
      <c r="W1680" s="1" t="s">
        <v>81</v>
      </c>
      <c r="X1680" s="1" t="s">
        <v>146</v>
      </c>
      <c r="Y1680" s="1" t="s">
        <v>83</v>
      </c>
      <c r="Z1680" s="1" t="s">
        <v>147</v>
      </c>
      <c r="AA1680" s="1" t="s">
        <v>51</v>
      </c>
      <c r="AB1680" s="1" t="s">
        <v>146</v>
      </c>
      <c r="AC1680" s="1" t="s">
        <v>37</v>
      </c>
    </row>
    <row r="1681" spans="1:29" hidden="1" x14ac:dyDescent="0.25">
      <c r="A1681" s="1" t="s">
        <v>33</v>
      </c>
      <c r="B1681" s="1" t="s">
        <v>34</v>
      </c>
      <c r="C1681" s="2">
        <v>45716</v>
      </c>
      <c r="D1681" s="1" t="s">
        <v>73</v>
      </c>
      <c r="E1681" s="1" t="s">
        <v>74</v>
      </c>
      <c r="F1681" s="1" t="s">
        <v>37</v>
      </c>
      <c r="G1681" s="1" t="s">
        <v>143</v>
      </c>
      <c r="H1681" s="1" t="s">
        <v>76</v>
      </c>
      <c r="I1681" s="3">
        <v>47450</v>
      </c>
      <c r="J1681" s="3">
        <v>0</v>
      </c>
      <c r="K1681" s="1" t="s">
        <v>40</v>
      </c>
      <c r="L1681" s="1" t="s">
        <v>168</v>
      </c>
      <c r="M1681" s="1" t="s">
        <v>169</v>
      </c>
      <c r="N1681" s="1" t="s">
        <v>89</v>
      </c>
      <c r="O1681" s="1" t="s">
        <v>90</v>
      </c>
      <c r="P1681" s="1" t="s">
        <v>43</v>
      </c>
      <c r="Q1681" s="1" t="s">
        <v>43</v>
      </c>
      <c r="R1681" s="3">
        <v>0</v>
      </c>
      <c r="S1681" s="1" t="s">
        <v>44</v>
      </c>
      <c r="T1681" s="1" t="s">
        <v>45</v>
      </c>
      <c r="U1681" s="1" t="s">
        <v>143</v>
      </c>
      <c r="V1681" s="1" t="s">
        <v>46</v>
      </c>
      <c r="W1681" s="1" t="s">
        <v>81</v>
      </c>
      <c r="X1681" s="1" t="s">
        <v>146</v>
      </c>
      <c r="Y1681" s="1" t="s">
        <v>83</v>
      </c>
      <c r="Z1681" s="1" t="s">
        <v>147</v>
      </c>
      <c r="AA1681" s="1" t="s">
        <v>51</v>
      </c>
      <c r="AB1681" s="1" t="s">
        <v>146</v>
      </c>
      <c r="AC1681" s="1" t="s">
        <v>37</v>
      </c>
    </row>
    <row r="1682" spans="1:29" hidden="1" x14ac:dyDescent="0.25">
      <c r="A1682" s="1" t="s">
        <v>33</v>
      </c>
      <c r="B1682" s="1" t="s">
        <v>34</v>
      </c>
      <c r="C1682" s="2">
        <v>45716</v>
      </c>
      <c r="D1682" s="1" t="s">
        <v>73</v>
      </c>
      <c r="E1682" s="1" t="s">
        <v>74</v>
      </c>
      <c r="F1682" s="1" t="s">
        <v>37</v>
      </c>
      <c r="G1682" s="1" t="s">
        <v>143</v>
      </c>
      <c r="H1682" s="1" t="s">
        <v>76</v>
      </c>
      <c r="I1682" s="3">
        <v>711750</v>
      </c>
      <c r="J1682" s="3">
        <v>0</v>
      </c>
      <c r="K1682" s="1" t="s">
        <v>40</v>
      </c>
      <c r="L1682" s="1" t="s">
        <v>113</v>
      </c>
      <c r="M1682" s="1" t="s">
        <v>114</v>
      </c>
      <c r="N1682" s="1" t="s">
        <v>89</v>
      </c>
      <c r="O1682" s="1" t="s">
        <v>90</v>
      </c>
      <c r="P1682" s="1" t="s">
        <v>43</v>
      </c>
      <c r="Q1682" s="1" t="s">
        <v>43</v>
      </c>
      <c r="R1682" s="3">
        <v>0</v>
      </c>
      <c r="S1682" s="1" t="s">
        <v>44</v>
      </c>
      <c r="T1682" s="1" t="s">
        <v>45</v>
      </c>
      <c r="U1682" s="1" t="s">
        <v>143</v>
      </c>
      <c r="V1682" s="1" t="s">
        <v>46</v>
      </c>
      <c r="W1682" s="1" t="s">
        <v>81</v>
      </c>
      <c r="X1682" s="1" t="s">
        <v>146</v>
      </c>
      <c r="Y1682" s="1" t="s">
        <v>83</v>
      </c>
      <c r="Z1682" s="1" t="s">
        <v>147</v>
      </c>
      <c r="AA1682" s="1" t="s">
        <v>51</v>
      </c>
      <c r="AB1682" s="1" t="s">
        <v>146</v>
      </c>
      <c r="AC1682" s="1" t="s">
        <v>37</v>
      </c>
    </row>
    <row r="1683" spans="1:29" hidden="1" x14ac:dyDescent="0.25">
      <c r="A1683" s="1" t="s">
        <v>33</v>
      </c>
      <c r="B1683" s="1" t="s">
        <v>34</v>
      </c>
      <c r="C1683" s="2">
        <v>45716</v>
      </c>
      <c r="D1683" s="1" t="s">
        <v>73</v>
      </c>
      <c r="E1683" s="1" t="s">
        <v>74</v>
      </c>
      <c r="F1683" s="1" t="s">
        <v>37</v>
      </c>
      <c r="G1683" s="1" t="s">
        <v>143</v>
      </c>
      <c r="H1683" s="1" t="s">
        <v>76</v>
      </c>
      <c r="I1683" s="3">
        <v>664300</v>
      </c>
      <c r="J1683" s="3">
        <v>0</v>
      </c>
      <c r="K1683" s="1" t="s">
        <v>40</v>
      </c>
      <c r="L1683" s="1" t="s">
        <v>105</v>
      </c>
      <c r="M1683" s="1" t="s">
        <v>106</v>
      </c>
      <c r="N1683" s="1" t="s">
        <v>89</v>
      </c>
      <c r="O1683" s="1" t="s">
        <v>90</v>
      </c>
      <c r="P1683" s="1" t="s">
        <v>43</v>
      </c>
      <c r="Q1683" s="1" t="s">
        <v>43</v>
      </c>
      <c r="R1683" s="3">
        <v>0</v>
      </c>
      <c r="S1683" s="1" t="s">
        <v>44</v>
      </c>
      <c r="T1683" s="1" t="s">
        <v>45</v>
      </c>
      <c r="U1683" s="1" t="s">
        <v>143</v>
      </c>
      <c r="V1683" s="1" t="s">
        <v>46</v>
      </c>
      <c r="W1683" s="1" t="s">
        <v>81</v>
      </c>
      <c r="X1683" s="1" t="s">
        <v>146</v>
      </c>
      <c r="Y1683" s="1" t="s">
        <v>83</v>
      </c>
      <c r="Z1683" s="1" t="s">
        <v>147</v>
      </c>
      <c r="AA1683" s="1" t="s">
        <v>51</v>
      </c>
      <c r="AB1683" s="1" t="s">
        <v>146</v>
      </c>
      <c r="AC1683" s="1" t="s">
        <v>37</v>
      </c>
    </row>
    <row r="1684" spans="1:29" hidden="1" x14ac:dyDescent="0.25">
      <c r="A1684" s="1" t="s">
        <v>33</v>
      </c>
      <c r="B1684" s="1" t="s">
        <v>34</v>
      </c>
      <c r="C1684" s="2">
        <v>45716</v>
      </c>
      <c r="D1684" s="1" t="s">
        <v>73</v>
      </c>
      <c r="E1684" s="1" t="s">
        <v>74</v>
      </c>
      <c r="F1684" s="1" t="s">
        <v>37</v>
      </c>
      <c r="G1684" s="1" t="s">
        <v>143</v>
      </c>
      <c r="H1684" s="1" t="s">
        <v>76</v>
      </c>
      <c r="I1684" s="3">
        <v>142350</v>
      </c>
      <c r="J1684" s="3">
        <v>0</v>
      </c>
      <c r="K1684" s="1" t="s">
        <v>40</v>
      </c>
      <c r="L1684" s="1" t="s">
        <v>137</v>
      </c>
      <c r="M1684" s="1" t="s">
        <v>138</v>
      </c>
      <c r="N1684" s="1" t="s">
        <v>79</v>
      </c>
      <c r="O1684" s="1" t="s">
        <v>80</v>
      </c>
      <c r="P1684" s="1" t="s">
        <v>43</v>
      </c>
      <c r="Q1684" s="1" t="s">
        <v>43</v>
      </c>
      <c r="R1684" s="3">
        <v>0</v>
      </c>
      <c r="S1684" s="1" t="s">
        <v>44</v>
      </c>
      <c r="T1684" s="1" t="s">
        <v>45</v>
      </c>
      <c r="U1684" s="1" t="s">
        <v>143</v>
      </c>
      <c r="V1684" s="1" t="s">
        <v>46</v>
      </c>
      <c r="W1684" s="1" t="s">
        <v>81</v>
      </c>
      <c r="X1684" s="1" t="s">
        <v>146</v>
      </c>
      <c r="Y1684" s="1" t="s">
        <v>83</v>
      </c>
      <c r="Z1684" s="1" t="s">
        <v>147</v>
      </c>
      <c r="AA1684" s="1" t="s">
        <v>51</v>
      </c>
      <c r="AB1684" s="1" t="s">
        <v>146</v>
      </c>
      <c r="AC1684" s="1" t="s">
        <v>37</v>
      </c>
    </row>
    <row r="1685" spans="1:29" hidden="1" x14ac:dyDescent="0.25">
      <c r="A1685" s="1" t="s">
        <v>33</v>
      </c>
      <c r="B1685" s="1" t="s">
        <v>34</v>
      </c>
      <c r="C1685" s="2">
        <v>45701</v>
      </c>
      <c r="D1685" s="1" t="s">
        <v>35</v>
      </c>
      <c r="E1685" s="1" t="s">
        <v>36</v>
      </c>
      <c r="F1685" s="1" t="s">
        <v>37</v>
      </c>
      <c r="G1685" s="1" t="s">
        <v>198</v>
      </c>
      <c r="H1685" s="1" t="s">
        <v>199</v>
      </c>
      <c r="I1685" s="3">
        <v>0</v>
      </c>
      <c r="J1685" s="3">
        <v>7713333</v>
      </c>
      <c r="K1685" s="1" t="s">
        <v>40</v>
      </c>
      <c r="L1685" s="1" t="s">
        <v>117</v>
      </c>
      <c r="M1685" s="1" t="s">
        <v>118</v>
      </c>
      <c r="N1685" s="1" t="s">
        <v>37</v>
      </c>
      <c r="O1685" s="1" t="s">
        <v>43</v>
      </c>
      <c r="P1685" s="1" t="s">
        <v>43</v>
      </c>
      <c r="Q1685" s="1" t="s">
        <v>43</v>
      </c>
      <c r="R1685" s="3">
        <v>0</v>
      </c>
      <c r="S1685" s="1" t="s">
        <v>44</v>
      </c>
      <c r="T1685" s="1" t="s">
        <v>45</v>
      </c>
      <c r="U1685" s="1" t="s">
        <v>198</v>
      </c>
      <c r="V1685" s="1" t="s">
        <v>46</v>
      </c>
      <c r="W1685" s="1" t="s">
        <v>47</v>
      </c>
      <c r="X1685" s="1" t="s">
        <v>200</v>
      </c>
      <c r="Y1685" s="1" t="s">
        <v>49</v>
      </c>
      <c r="Z1685" s="1" t="s">
        <v>50</v>
      </c>
      <c r="AA1685" s="1" t="s">
        <v>51</v>
      </c>
      <c r="AB1685" s="1" t="s">
        <v>200</v>
      </c>
      <c r="AC1685" s="1" t="s">
        <v>37</v>
      </c>
    </row>
    <row r="1686" spans="1:29" hidden="1" x14ac:dyDescent="0.25">
      <c r="A1686" s="1" t="s">
        <v>33</v>
      </c>
      <c r="B1686" s="1" t="s">
        <v>34</v>
      </c>
      <c r="C1686" s="2">
        <v>45706</v>
      </c>
      <c r="D1686" s="1" t="s">
        <v>35</v>
      </c>
      <c r="E1686" s="1" t="s">
        <v>36</v>
      </c>
      <c r="F1686" s="1" t="s">
        <v>37</v>
      </c>
      <c r="G1686" s="1" t="s">
        <v>195</v>
      </c>
      <c r="H1686" s="1" t="s">
        <v>196</v>
      </c>
      <c r="I1686" s="3">
        <v>0</v>
      </c>
      <c r="J1686" s="3">
        <v>50862</v>
      </c>
      <c r="K1686" s="1" t="s">
        <v>40</v>
      </c>
      <c r="L1686" s="1" t="s">
        <v>129</v>
      </c>
      <c r="M1686" s="1" t="s">
        <v>130</v>
      </c>
      <c r="N1686" s="1" t="s">
        <v>37</v>
      </c>
      <c r="O1686" s="1" t="s">
        <v>43</v>
      </c>
      <c r="P1686" s="1" t="s">
        <v>43</v>
      </c>
      <c r="Q1686" s="1" t="s">
        <v>43</v>
      </c>
      <c r="R1686" s="3">
        <v>0</v>
      </c>
      <c r="S1686" s="1" t="s">
        <v>44</v>
      </c>
      <c r="T1686" s="1" t="s">
        <v>45</v>
      </c>
      <c r="U1686" s="1" t="s">
        <v>195</v>
      </c>
      <c r="V1686" s="1" t="s">
        <v>46</v>
      </c>
      <c r="W1686" s="1" t="s">
        <v>47</v>
      </c>
      <c r="X1686" s="1" t="s">
        <v>197</v>
      </c>
      <c r="Y1686" s="1" t="s">
        <v>49</v>
      </c>
      <c r="Z1686" s="1" t="s">
        <v>50</v>
      </c>
      <c r="AA1686" s="1" t="s">
        <v>51</v>
      </c>
      <c r="AB1686" s="1" t="s">
        <v>197</v>
      </c>
      <c r="AC1686" s="1" t="s">
        <v>37</v>
      </c>
    </row>
    <row r="1687" spans="1:29" hidden="1" x14ac:dyDescent="0.25">
      <c r="A1687" s="1" t="s">
        <v>33</v>
      </c>
      <c r="B1687" s="1" t="s">
        <v>34</v>
      </c>
      <c r="C1687" s="2">
        <v>45709</v>
      </c>
      <c r="D1687" s="1" t="s">
        <v>35</v>
      </c>
      <c r="E1687" s="1" t="s">
        <v>36</v>
      </c>
      <c r="F1687" s="1" t="s">
        <v>37</v>
      </c>
      <c r="G1687" s="1" t="s">
        <v>179</v>
      </c>
      <c r="H1687" s="1" t="s">
        <v>180</v>
      </c>
      <c r="I1687" s="3">
        <v>0</v>
      </c>
      <c r="J1687" s="3">
        <v>44768</v>
      </c>
      <c r="K1687" s="1" t="s">
        <v>40</v>
      </c>
      <c r="L1687" s="1" t="s">
        <v>109</v>
      </c>
      <c r="M1687" s="1" t="s">
        <v>110</v>
      </c>
      <c r="N1687" s="1" t="s">
        <v>37</v>
      </c>
      <c r="O1687" s="1" t="s">
        <v>43</v>
      </c>
      <c r="P1687" s="1" t="s">
        <v>43</v>
      </c>
      <c r="Q1687" s="1" t="s">
        <v>43</v>
      </c>
      <c r="R1687" s="3">
        <v>0</v>
      </c>
      <c r="S1687" s="1" t="s">
        <v>44</v>
      </c>
      <c r="T1687" s="1" t="s">
        <v>45</v>
      </c>
      <c r="U1687" s="1" t="s">
        <v>179</v>
      </c>
      <c r="V1687" s="1" t="s">
        <v>46</v>
      </c>
      <c r="W1687" s="1" t="s">
        <v>47</v>
      </c>
      <c r="X1687" s="1" t="s">
        <v>181</v>
      </c>
      <c r="Y1687" s="1" t="s">
        <v>49</v>
      </c>
      <c r="Z1687" s="1" t="s">
        <v>50</v>
      </c>
      <c r="AA1687" s="1" t="s">
        <v>51</v>
      </c>
      <c r="AB1687" s="1" t="s">
        <v>181</v>
      </c>
      <c r="AC1687" s="1" t="s">
        <v>37</v>
      </c>
    </row>
    <row r="1688" spans="1:29" hidden="1" x14ac:dyDescent="0.25">
      <c r="A1688" s="1" t="s">
        <v>33</v>
      </c>
      <c r="B1688" s="1" t="s">
        <v>34</v>
      </c>
      <c r="C1688" s="2">
        <v>45709</v>
      </c>
      <c r="D1688" s="1" t="s">
        <v>35</v>
      </c>
      <c r="E1688" s="1" t="s">
        <v>36</v>
      </c>
      <c r="F1688" s="1" t="s">
        <v>37</v>
      </c>
      <c r="G1688" s="1" t="s">
        <v>182</v>
      </c>
      <c r="H1688" s="1" t="s">
        <v>183</v>
      </c>
      <c r="I1688" s="3">
        <v>0</v>
      </c>
      <c r="J1688" s="3">
        <v>44768</v>
      </c>
      <c r="K1688" s="1" t="s">
        <v>40</v>
      </c>
      <c r="L1688" s="1" t="s">
        <v>109</v>
      </c>
      <c r="M1688" s="1" t="s">
        <v>110</v>
      </c>
      <c r="N1688" s="1" t="s">
        <v>37</v>
      </c>
      <c r="O1688" s="1" t="s">
        <v>43</v>
      </c>
      <c r="P1688" s="1" t="s">
        <v>43</v>
      </c>
      <c r="Q1688" s="1" t="s">
        <v>43</v>
      </c>
      <c r="R1688" s="3">
        <v>0</v>
      </c>
      <c r="S1688" s="1" t="s">
        <v>44</v>
      </c>
      <c r="T1688" s="1" t="s">
        <v>45</v>
      </c>
      <c r="U1688" s="1" t="s">
        <v>182</v>
      </c>
      <c r="V1688" s="1" t="s">
        <v>46</v>
      </c>
      <c r="W1688" s="1" t="s">
        <v>47</v>
      </c>
      <c r="X1688" s="1" t="s">
        <v>184</v>
      </c>
      <c r="Y1688" s="1" t="s">
        <v>49</v>
      </c>
      <c r="Z1688" s="1" t="s">
        <v>50</v>
      </c>
      <c r="AA1688" s="1" t="s">
        <v>51</v>
      </c>
      <c r="AB1688" s="1" t="s">
        <v>184</v>
      </c>
      <c r="AC1688" s="1" t="s">
        <v>37</v>
      </c>
    </row>
    <row r="1689" spans="1:29" hidden="1" x14ac:dyDescent="0.25">
      <c r="A1689" s="1" t="s">
        <v>33</v>
      </c>
      <c r="B1689" s="1" t="s">
        <v>34</v>
      </c>
      <c r="C1689" s="2">
        <v>45709</v>
      </c>
      <c r="D1689" s="1" t="s">
        <v>35</v>
      </c>
      <c r="E1689" s="1" t="s">
        <v>36</v>
      </c>
      <c r="F1689" s="1" t="s">
        <v>37</v>
      </c>
      <c r="G1689" s="1" t="s">
        <v>185</v>
      </c>
      <c r="H1689" s="1" t="s">
        <v>186</v>
      </c>
      <c r="I1689" s="3">
        <v>0</v>
      </c>
      <c r="J1689" s="3">
        <v>47450</v>
      </c>
      <c r="K1689" s="1" t="s">
        <v>40</v>
      </c>
      <c r="L1689" s="1" t="s">
        <v>127</v>
      </c>
      <c r="M1689" s="1" t="s">
        <v>128</v>
      </c>
      <c r="N1689" s="1" t="s">
        <v>37</v>
      </c>
      <c r="O1689" s="1" t="s">
        <v>43</v>
      </c>
      <c r="P1689" s="1" t="s">
        <v>43</v>
      </c>
      <c r="Q1689" s="1" t="s">
        <v>43</v>
      </c>
      <c r="R1689" s="3">
        <v>0</v>
      </c>
      <c r="S1689" s="1" t="s">
        <v>44</v>
      </c>
      <c r="T1689" s="1" t="s">
        <v>45</v>
      </c>
      <c r="U1689" s="1" t="s">
        <v>185</v>
      </c>
      <c r="V1689" s="1" t="s">
        <v>46</v>
      </c>
      <c r="W1689" s="1" t="s">
        <v>47</v>
      </c>
      <c r="X1689" s="1" t="s">
        <v>187</v>
      </c>
      <c r="Y1689" s="1" t="s">
        <v>49</v>
      </c>
      <c r="Z1689" s="1" t="s">
        <v>50</v>
      </c>
      <c r="AA1689" s="1" t="s">
        <v>51</v>
      </c>
      <c r="AB1689" s="1" t="s">
        <v>187</v>
      </c>
      <c r="AC1689" s="1" t="s">
        <v>37</v>
      </c>
    </row>
    <row r="1690" spans="1:29" hidden="1" x14ac:dyDescent="0.25">
      <c r="A1690" s="1" t="s">
        <v>33</v>
      </c>
      <c r="B1690" s="1" t="s">
        <v>34</v>
      </c>
      <c r="C1690" s="2">
        <v>45709</v>
      </c>
      <c r="D1690" s="1" t="s">
        <v>35</v>
      </c>
      <c r="E1690" s="1" t="s">
        <v>36</v>
      </c>
      <c r="F1690" s="1" t="s">
        <v>37</v>
      </c>
      <c r="G1690" s="1" t="s">
        <v>188</v>
      </c>
      <c r="H1690" s="1" t="s">
        <v>189</v>
      </c>
      <c r="I1690" s="3">
        <v>0</v>
      </c>
      <c r="J1690" s="3">
        <v>47450</v>
      </c>
      <c r="K1690" s="1" t="s">
        <v>40</v>
      </c>
      <c r="L1690" s="1" t="s">
        <v>127</v>
      </c>
      <c r="M1690" s="1" t="s">
        <v>128</v>
      </c>
      <c r="N1690" s="1" t="s">
        <v>37</v>
      </c>
      <c r="O1690" s="1" t="s">
        <v>43</v>
      </c>
      <c r="P1690" s="1" t="s">
        <v>43</v>
      </c>
      <c r="Q1690" s="1" t="s">
        <v>43</v>
      </c>
      <c r="R1690" s="3">
        <v>0</v>
      </c>
      <c r="S1690" s="1" t="s">
        <v>44</v>
      </c>
      <c r="T1690" s="1" t="s">
        <v>45</v>
      </c>
      <c r="U1690" s="1" t="s">
        <v>188</v>
      </c>
      <c r="V1690" s="1" t="s">
        <v>46</v>
      </c>
      <c r="W1690" s="1" t="s">
        <v>47</v>
      </c>
      <c r="X1690" s="1" t="s">
        <v>190</v>
      </c>
      <c r="Y1690" s="1" t="s">
        <v>49</v>
      </c>
      <c r="Z1690" s="1" t="s">
        <v>50</v>
      </c>
      <c r="AA1690" s="1" t="s">
        <v>51</v>
      </c>
      <c r="AB1690" s="1" t="s">
        <v>190</v>
      </c>
      <c r="AC1690" s="1" t="s">
        <v>37</v>
      </c>
    </row>
    <row r="1691" spans="1:29" hidden="1" x14ac:dyDescent="0.25">
      <c r="A1691" s="1" t="s">
        <v>33</v>
      </c>
      <c r="B1691" s="1" t="s">
        <v>34</v>
      </c>
      <c r="C1691" s="2">
        <v>45709</v>
      </c>
      <c r="D1691" s="1" t="s">
        <v>35</v>
      </c>
      <c r="E1691" s="1" t="s">
        <v>36</v>
      </c>
      <c r="F1691" s="1" t="s">
        <v>37</v>
      </c>
      <c r="G1691" s="1" t="s">
        <v>191</v>
      </c>
      <c r="H1691" s="1" t="s">
        <v>192</v>
      </c>
      <c r="I1691" s="3">
        <v>0</v>
      </c>
      <c r="J1691" s="3">
        <v>43431</v>
      </c>
      <c r="K1691" s="1" t="s">
        <v>40</v>
      </c>
      <c r="L1691" s="1" t="s">
        <v>148</v>
      </c>
      <c r="M1691" s="1" t="s">
        <v>149</v>
      </c>
      <c r="N1691" s="1" t="s">
        <v>37</v>
      </c>
      <c r="O1691" s="1" t="s">
        <v>43</v>
      </c>
      <c r="P1691" s="1" t="s">
        <v>43</v>
      </c>
      <c r="Q1691" s="1" t="s">
        <v>43</v>
      </c>
      <c r="R1691" s="3">
        <v>0</v>
      </c>
      <c r="S1691" s="1" t="s">
        <v>44</v>
      </c>
      <c r="T1691" s="1" t="s">
        <v>45</v>
      </c>
      <c r="U1691" s="1" t="s">
        <v>191</v>
      </c>
      <c r="V1691" s="1" t="s">
        <v>46</v>
      </c>
      <c r="W1691" s="1" t="s">
        <v>47</v>
      </c>
      <c r="X1691" s="1" t="s">
        <v>193</v>
      </c>
      <c r="Y1691" s="1" t="s">
        <v>49</v>
      </c>
      <c r="Z1691" s="1" t="s">
        <v>50</v>
      </c>
      <c r="AA1691" s="1" t="s">
        <v>51</v>
      </c>
      <c r="AB1691" s="1" t="s">
        <v>193</v>
      </c>
      <c r="AC1691" s="1" t="s">
        <v>37</v>
      </c>
    </row>
    <row r="1692" spans="1:29" hidden="1" x14ac:dyDescent="0.25">
      <c r="A1692" s="1" t="s">
        <v>33</v>
      </c>
      <c r="B1692" s="1" t="s">
        <v>34</v>
      </c>
      <c r="C1692" s="2">
        <v>45709</v>
      </c>
      <c r="D1692" s="1" t="s">
        <v>35</v>
      </c>
      <c r="E1692" s="1" t="s">
        <v>36</v>
      </c>
      <c r="F1692" s="1" t="s">
        <v>37</v>
      </c>
      <c r="G1692" s="1" t="s">
        <v>191</v>
      </c>
      <c r="H1692" s="1" t="s">
        <v>192</v>
      </c>
      <c r="I1692" s="3">
        <v>0</v>
      </c>
      <c r="J1692" s="3">
        <v>86667</v>
      </c>
      <c r="K1692" s="1" t="s">
        <v>40</v>
      </c>
      <c r="L1692" s="1" t="s">
        <v>91</v>
      </c>
      <c r="M1692" s="1" t="s">
        <v>92</v>
      </c>
      <c r="N1692" s="1" t="s">
        <v>37</v>
      </c>
      <c r="O1692" s="1" t="s">
        <v>43</v>
      </c>
      <c r="P1692" s="1" t="s">
        <v>43</v>
      </c>
      <c r="Q1692" s="1" t="s">
        <v>43</v>
      </c>
      <c r="R1692" s="3">
        <v>0</v>
      </c>
      <c r="S1692" s="1" t="s">
        <v>44</v>
      </c>
      <c r="T1692" s="1" t="s">
        <v>45</v>
      </c>
      <c r="U1692" s="1" t="s">
        <v>191</v>
      </c>
      <c r="V1692" s="1" t="s">
        <v>46</v>
      </c>
      <c r="W1692" s="1" t="s">
        <v>47</v>
      </c>
      <c r="X1692" s="1" t="s">
        <v>193</v>
      </c>
      <c r="Y1692" s="1" t="s">
        <v>49</v>
      </c>
      <c r="Z1692" s="1" t="s">
        <v>50</v>
      </c>
      <c r="AA1692" s="1" t="s">
        <v>51</v>
      </c>
      <c r="AB1692" s="1" t="s">
        <v>193</v>
      </c>
      <c r="AC1692" s="1" t="s">
        <v>37</v>
      </c>
    </row>
    <row r="1693" spans="1:29" hidden="1" x14ac:dyDescent="0.25">
      <c r="A1693" s="1" t="s">
        <v>33</v>
      </c>
      <c r="B1693" s="1" t="s">
        <v>34</v>
      </c>
      <c r="C1693" s="2">
        <v>45709</v>
      </c>
      <c r="D1693" s="1" t="s">
        <v>35</v>
      </c>
      <c r="E1693" s="1" t="s">
        <v>36</v>
      </c>
      <c r="F1693" s="1" t="s">
        <v>37</v>
      </c>
      <c r="G1693" s="1" t="s">
        <v>191</v>
      </c>
      <c r="H1693" s="1" t="s">
        <v>192</v>
      </c>
      <c r="I1693" s="3">
        <v>0</v>
      </c>
      <c r="J1693" s="3">
        <v>1213333</v>
      </c>
      <c r="K1693" s="1" t="s">
        <v>40</v>
      </c>
      <c r="L1693" s="1" t="s">
        <v>115</v>
      </c>
      <c r="M1693" s="1" t="s">
        <v>116</v>
      </c>
      <c r="N1693" s="1" t="s">
        <v>37</v>
      </c>
      <c r="O1693" s="1" t="s">
        <v>43</v>
      </c>
      <c r="P1693" s="1" t="s">
        <v>43</v>
      </c>
      <c r="Q1693" s="1" t="s">
        <v>43</v>
      </c>
      <c r="R1693" s="3">
        <v>0</v>
      </c>
      <c r="S1693" s="1" t="s">
        <v>44</v>
      </c>
      <c r="T1693" s="1" t="s">
        <v>45</v>
      </c>
      <c r="U1693" s="1" t="s">
        <v>191</v>
      </c>
      <c r="V1693" s="1" t="s">
        <v>46</v>
      </c>
      <c r="W1693" s="1" t="s">
        <v>47</v>
      </c>
      <c r="X1693" s="1" t="s">
        <v>193</v>
      </c>
      <c r="Y1693" s="1" t="s">
        <v>49</v>
      </c>
      <c r="Z1693" s="1" t="s">
        <v>50</v>
      </c>
      <c r="AA1693" s="1" t="s">
        <v>51</v>
      </c>
      <c r="AB1693" s="1" t="s">
        <v>193</v>
      </c>
      <c r="AC1693" s="1" t="s">
        <v>37</v>
      </c>
    </row>
    <row r="1694" spans="1:29" hidden="1" x14ac:dyDescent="0.25">
      <c r="A1694" s="1" t="s">
        <v>33</v>
      </c>
      <c r="B1694" s="1" t="s">
        <v>34</v>
      </c>
      <c r="C1694" s="2">
        <v>45709</v>
      </c>
      <c r="D1694" s="1" t="s">
        <v>35</v>
      </c>
      <c r="E1694" s="1" t="s">
        <v>36</v>
      </c>
      <c r="F1694" s="1" t="s">
        <v>37</v>
      </c>
      <c r="G1694" s="1" t="s">
        <v>191</v>
      </c>
      <c r="H1694" s="1" t="s">
        <v>194</v>
      </c>
      <c r="I1694" s="3">
        <v>0</v>
      </c>
      <c r="J1694" s="3">
        <v>1993333</v>
      </c>
      <c r="K1694" s="1" t="s">
        <v>40</v>
      </c>
      <c r="L1694" s="1" t="s">
        <v>119</v>
      </c>
      <c r="M1694" s="1" t="s">
        <v>120</v>
      </c>
      <c r="N1694" s="1" t="s">
        <v>37</v>
      </c>
      <c r="O1694" s="1" t="s">
        <v>43</v>
      </c>
      <c r="P1694" s="1" t="s">
        <v>43</v>
      </c>
      <c r="Q1694" s="1" t="s">
        <v>43</v>
      </c>
      <c r="R1694" s="3">
        <v>0</v>
      </c>
      <c r="S1694" s="1" t="s">
        <v>44</v>
      </c>
      <c r="T1694" s="1" t="s">
        <v>45</v>
      </c>
      <c r="U1694" s="1" t="s">
        <v>191</v>
      </c>
      <c r="V1694" s="1" t="s">
        <v>46</v>
      </c>
      <c r="W1694" s="1" t="s">
        <v>47</v>
      </c>
      <c r="X1694" s="1" t="s">
        <v>193</v>
      </c>
      <c r="Y1694" s="1" t="s">
        <v>49</v>
      </c>
      <c r="Z1694" s="1" t="s">
        <v>50</v>
      </c>
      <c r="AA1694" s="1" t="s">
        <v>51</v>
      </c>
      <c r="AB1694" s="1" t="s">
        <v>193</v>
      </c>
      <c r="AC1694" s="1" t="s">
        <v>37</v>
      </c>
    </row>
    <row r="1695" spans="1:29" hidden="1" x14ac:dyDescent="0.25">
      <c r="A1695" s="1" t="s">
        <v>33</v>
      </c>
      <c r="B1695" s="1" t="s">
        <v>34</v>
      </c>
      <c r="C1695" s="2">
        <v>45712</v>
      </c>
      <c r="D1695" s="1" t="s">
        <v>35</v>
      </c>
      <c r="E1695" s="1" t="s">
        <v>36</v>
      </c>
      <c r="F1695" s="1" t="s">
        <v>37</v>
      </c>
      <c r="G1695" s="1" t="s">
        <v>176</v>
      </c>
      <c r="H1695" s="1" t="s">
        <v>177</v>
      </c>
      <c r="I1695" s="3">
        <v>0</v>
      </c>
      <c r="J1695" s="3">
        <v>91488</v>
      </c>
      <c r="K1695" s="1" t="s">
        <v>40</v>
      </c>
      <c r="L1695" s="1" t="s">
        <v>129</v>
      </c>
      <c r="M1695" s="1" t="s">
        <v>130</v>
      </c>
      <c r="N1695" s="1" t="s">
        <v>37</v>
      </c>
      <c r="O1695" s="1" t="s">
        <v>43</v>
      </c>
      <c r="P1695" s="1" t="s">
        <v>43</v>
      </c>
      <c r="Q1695" s="1" t="s">
        <v>43</v>
      </c>
      <c r="R1695" s="3">
        <v>0</v>
      </c>
      <c r="S1695" s="1" t="s">
        <v>44</v>
      </c>
      <c r="T1695" s="1" t="s">
        <v>45</v>
      </c>
      <c r="U1695" s="1" t="s">
        <v>176</v>
      </c>
      <c r="V1695" s="1" t="s">
        <v>46</v>
      </c>
      <c r="W1695" s="1" t="s">
        <v>47</v>
      </c>
      <c r="X1695" s="1" t="s">
        <v>178</v>
      </c>
      <c r="Y1695" s="1" t="s">
        <v>49</v>
      </c>
      <c r="Z1695" s="1" t="s">
        <v>50</v>
      </c>
      <c r="AA1695" s="1" t="s">
        <v>51</v>
      </c>
      <c r="AB1695" s="1" t="s">
        <v>178</v>
      </c>
      <c r="AC1695" s="1" t="s">
        <v>37</v>
      </c>
    </row>
    <row r="1696" spans="1:29" hidden="1" x14ac:dyDescent="0.25">
      <c r="A1696" s="1" t="s">
        <v>33</v>
      </c>
      <c r="B1696" s="1" t="s">
        <v>34</v>
      </c>
      <c r="C1696" s="2">
        <v>45713</v>
      </c>
      <c r="D1696" s="1" t="s">
        <v>35</v>
      </c>
      <c r="E1696" s="1" t="s">
        <v>36</v>
      </c>
      <c r="F1696" s="1" t="s">
        <v>37</v>
      </c>
      <c r="G1696" s="1" t="s">
        <v>170</v>
      </c>
      <c r="H1696" s="1" t="s">
        <v>171</v>
      </c>
      <c r="I1696" s="3">
        <v>0</v>
      </c>
      <c r="J1696" s="3">
        <v>130000</v>
      </c>
      <c r="K1696" s="1" t="s">
        <v>40</v>
      </c>
      <c r="L1696" s="1" t="s">
        <v>95</v>
      </c>
      <c r="M1696" s="1" t="s">
        <v>96</v>
      </c>
      <c r="N1696" s="1" t="s">
        <v>37</v>
      </c>
      <c r="O1696" s="1" t="s">
        <v>43</v>
      </c>
      <c r="P1696" s="1" t="s">
        <v>43</v>
      </c>
      <c r="Q1696" s="1" t="s">
        <v>43</v>
      </c>
      <c r="R1696" s="3">
        <v>0</v>
      </c>
      <c r="S1696" s="1" t="s">
        <v>44</v>
      </c>
      <c r="T1696" s="1" t="s">
        <v>45</v>
      </c>
      <c r="U1696" s="1" t="s">
        <v>170</v>
      </c>
      <c r="V1696" s="1" t="s">
        <v>46</v>
      </c>
      <c r="W1696" s="1" t="s">
        <v>47</v>
      </c>
      <c r="X1696" s="1" t="s">
        <v>172</v>
      </c>
      <c r="Y1696" s="1" t="s">
        <v>49</v>
      </c>
      <c r="Z1696" s="1" t="s">
        <v>50</v>
      </c>
      <c r="AA1696" s="1" t="s">
        <v>51</v>
      </c>
      <c r="AB1696" s="1" t="s">
        <v>172</v>
      </c>
      <c r="AC1696" s="1" t="s">
        <v>37</v>
      </c>
    </row>
    <row r="1697" spans="1:29" hidden="1" x14ac:dyDescent="0.25">
      <c r="A1697" s="1" t="s">
        <v>33</v>
      </c>
      <c r="B1697" s="1" t="s">
        <v>34</v>
      </c>
      <c r="C1697" s="2">
        <v>45713</v>
      </c>
      <c r="D1697" s="1" t="s">
        <v>35</v>
      </c>
      <c r="E1697" s="1" t="s">
        <v>36</v>
      </c>
      <c r="F1697" s="1" t="s">
        <v>37</v>
      </c>
      <c r="G1697" s="1" t="s">
        <v>173</v>
      </c>
      <c r="H1697" s="1" t="s">
        <v>174</v>
      </c>
      <c r="I1697" s="3">
        <v>0</v>
      </c>
      <c r="J1697" s="3">
        <v>596267</v>
      </c>
      <c r="K1697" s="1" t="s">
        <v>40</v>
      </c>
      <c r="L1697" s="1" t="s">
        <v>105</v>
      </c>
      <c r="M1697" s="1" t="s">
        <v>106</v>
      </c>
      <c r="N1697" s="1" t="s">
        <v>37</v>
      </c>
      <c r="O1697" s="1" t="s">
        <v>43</v>
      </c>
      <c r="P1697" s="1" t="s">
        <v>43</v>
      </c>
      <c r="Q1697" s="1" t="s">
        <v>43</v>
      </c>
      <c r="R1697" s="3">
        <v>0</v>
      </c>
      <c r="S1697" s="1" t="s">
        <v>44</v>
      </c>
      <c r="T1697" s="1" t="s">
        <v>45</v>
      </c>
      <c r="U1697" s="1" t="s">
        <v>173</v>
      </c>
      <c r="V1697" s="1" t="s">
        <v>46</v>
      </c>
      <c r="W1697" s="1" t="s">
        <v>47</v>
      </c>
      <c r="X1697" s="1" t="s">
        <v>175</v>
      </c>
      <c r="Y1697" s="1" t="s">
        <v>49</v>
      </c>
      <c r="Z1697" s="1" t="s">
        <v>50</v>
      </c>
      <c r="AA1697" s="1" t="s">
        <v>51</v>
      </c>
      <c r="AB1697" s="1" t="s">
        <v>175</v>
      </c>
      <c r="AC1697" s="1" t="s">
        <v>37</v>
      </c>
    </row>
    <row r="1698" spans="1:29" hidden="1" x14ac:dyDescent="0.25">
      <c r="A1698" s="1" t="s">
        <v>33</v>
      </c>
      <c r="B1698" s="1" t="s">
        <v>34</v>
      </c>
      <c r="C1698" s="2">
        <v>45720</v>
      </c>
      <c r="D1698" s="1" t="s">
        <v>35</v>
      </c>
      <c r="E1698" s="1" t="s">
        <v>36</v>
      </c>
      <c r="F1698" s="1" t="s">
        <v>37</v>
      </c>
      <c r="G1698" s="1" t="s">
        <v>212</v>
      </c>
      <c r="H1698" s="1" t="s">
        <v>213</v>
      </c>
      <c r="I1698" s="3">
        <v>0</v>
      </c>
      <c r="J1698" s="54">
        <v>133690</v>
      </c>
      <c r="K1698" s="1" t="s">
        <v>40</v>
      </c>
      <c r="L1698" s="1" t="s">
        <v>214</v>
      </c>
      <c r="M1698" s="1" t="s">
        <v>215</v>
      </c>
      <c r="N1698" s="1" t="s">
        <v>37</v>
      </c>
      <c r="O1698" s="1" t="s">
        <v>43</v>
      </c>
      <c r="P1698" s="1" t="s">
        <v>43</v>
      </c>
      <c r="Q1698" s="1" t="s">
        <v>43</v>
      </c>
      <c r="R1698" s="3">
        <v>0</v>
      </c>
      <c r="S1698" s="1" t="s">
        <v>44</v>
      </c>
      <c r="T1698" s="1" t="s">
        <v>45</v>
      </c>
      <c r="U1698" s="1" t="s">
        <v>212</v>
      </c>
      <c r="V1698" s="1" t="s">
        <v>46</v>
      </c>
      <c r="W1698" s="1" t="s">
        <v>47</v>
      </c>
      <c r="X1698" s="1" t="s">
        <v>216</v>
      </c>
      <c r="Y1698" s="1" t="s">
        <v>49</v>
      </c>
      <c r="Z1698" s="1" t="s">
        <v>50</v>
      </c>
      <c r="AA1698" s="1" t="s">
        <v>51</v>
      </c>
      <c r="AB1698" s="1" t="s">
        <v>216</v>
      </c>
      <c r="AC1698" s="1" t="s">
        <v>37</v>
      </c>
    </row>
    <row r="1699" spans="1:29" hidden="1" x14ac:dyDescent="0.25">
      <c r="A1699" s="1" t="s">
        <v>33</v>
      </c>
      <c r="B1699" s="1" t="s">
        <v>34</v>
      </c>
      <c r="C1699" s="2">
        <v>45728</v>
      </c>
      <c r="D1699" s="1" t="s">
        <v>238</v>
      </c>
      <c r="E1699" s="1" t="s">
        <v>239</v>
      </c>
      <c r="F1699" s="1" t="s">
        <v>37</v>
      </c>
      <c r="G1699" s="1" t="s">
        <v>240</v>
      </c>
      <c r="H1699" s="1" t="s">
        <v>241</v>
      </c>
      <c r="I1699" s="3">
        <v>0</v>
      </c>
      <c r="J1699" s="3">
        <v>2165553</v>
      </c>
      <c r="K1699" s="1" t="s">
        <v>40</v>
      </c>
      <c r="L1699" s="1" t="s">
        <v>242</v>
      </c>
      <c r="M1699" s="1" t="s">
        <v>243</v>
      </c>
      <c r="N1699" s="1" t="s">
        <v>37</v>
      </c>
      <c r="O1699" s="1" t="s">
        <v>43</v>
      </c>
      <c r="P1699" s="1" t="s">
        <v>43</v>
      </c>
      <c r="Q1699" s="1" t="s">
        <v>43</v>
      </c>
      <c r="R1699" s="3">
        <v>0</v>
      </c>
      <c r="S1699" s="1" t="s">
        <v>44</v>
      </c>
      <c r="T1699" s="1" t="s">
        <v>45</v>
      </c>
      <c r="U1699" s="1" t="s">
        <v>240</v>
      </c>
      <c r="V1699" s="1" t="s">
        <v>46</v>
      </c>
      <c r="W1699" s="1" t="s">
        <v>81</v>
      </c>
      <c r="X1699" s="1" t="s">
        <v>244</v>
      </c>
      <c r="Y1699" s="1" t="s">
        <v>245</v>
      </c>
      <c r="Z1699" s="1" t="s">
        <v>84</v>
      </c>
      <c r="AA1699" s="1" t="s">
        <v>51</v>
      </c>
      <c r="AB1699" s="1" t="s">
        <v>244</v>
      </c>
      <c r="AC1699" s="1" t="s">
        <v>37</v>
      </c>
    </row>
    <row r="1700" spans="1:29" hidden="1" x14ac:dyDescent="0.25">
      <c r="A1700" s="1" t="s">
        <v>33</v>
      </c>
      <c r="B1700" s="1" t="s">
        <v>34</v>
      </c>
      <c r="C1700" s="2">
        <v>45728</v>
      </c>
      <c r="D1700" s="1" t="s">
        <v>238</v>
      </c>
      <c r="E1700" s="1" t="s">
        <v>239</v>
      </c>
      <c r="F1700" s="1" t="s">
        <v>37</v>
      </c>
      <c r="G1700" s="1" t="s">
        <v>240</v>
      </c>
      <c r="H1700" s="1" t="s">
        <v>241</v>
      </c>
      <c r="J1700" s="3">
        <v>0</v>
      </c>
      <c r="K1700" s="1" t="s">
        <v>40</v>
      </c>
      <c r="L1700" s="1" t="s">
        <v>62</v>
      </c>
      <c r="M1700" s="1" t="s">
        <v>63</v>
      </c>
      <c r="N1700" s="1" t="s">
        <v>37</v>
      </c>
      <c r="O1700" s="1" t="s">
        <v>43</v>
      </c>
      <c r="P1700" s="1" t="s">
        <v>43</v>
      </c>
      <c r="Q1700" s="1" t="s">
        <v>43</v>
      </c>
      <c r="R1700" s="3">
        <v>0</v>
      </c>
      <c r="S1700" s="1" t="s">
        <v>44</v>
      </c>
      <c r="T1700" s="1" t="s">
        <v>45</v>
      </c>
      <c r="U1700" s="1" t="s">
        <v>240</v>
      </c>
      <c r="V1700" s="1" t="s">
        <v>46</v>
      </c>
      <c r="W1700" s="1" t="s">
        <v>81</v>
      </c>
      <c r="X1700" s="1" t="s">
        <v>244</v>
      </c>
      <c r="Y1700" s="1" t="s">
        <v>245</v>
      </c>
      <c r="Z1700" s="1" t="s">
        <v>84</v>
      </c>
      <c r="AA1700" s="1" t="s">
        <v>51</v>
      </c>
      <c r="AB1700" s="1" t="s">
        <v>244</v>
      </c>
      <c r="AC1700" s="1" t="s">
        <v>37</v>
      </c>
    </row>
    <row r="1701" spans="1:29" hidden="1" x14ac:dyDescent="0.25">
      <c r="A1701" s="1" t="s">
        <v>33</v>
      </c>
      <c r="B1701" s="1" t="s">
        <v>34</v>
      </c>
      <c r="C1701" s="2">
        <v>45728</v>
      </c>
      <c r="D1701" s="1" t="s">
        <v>238</v>
      </c>
      <c r="E1701" s="1" t="s">
        <v>239</v>
      </c>
      <c r="F1701" s="1" t="s">
        <v>37</v>
      </c>
      <c r="G1701" s="1" t="s">
        <v>240</v>
      </c>
      <c r="H1701" s="1" t="s">
        <v>241</v>
      </c>
      <c r="I1701" s="3">
        <v>0</v>
      </c>
      <c r="J1701" s="3">
        <v>43333</v>
      </c>
      <c r="K1701" s="1" t="s">
        <v>40</v>
      </c>
      <c r="L1701" s="1" t="s">
        <v>246</v>
      </c>
      <c r="M1701" s="1" t="s">
        <v>247</v>
      </c>
      <c r="N1701" s="1" t="s">
        <v>37</v>
      </c>
      <c r="O1701" s="1" t="s">
        <v>43</v>
      </c>
      <c r="P1701" s="1" t="s">
        <v>43</v>
      </c>
      <c r="Q1701" s="1" t="s">
        <v>43</v>
      </c>
      <c r="R1701" s="3">
        <v>0</v>
      </c>
      <c r="S1701" s="1" t="s">
        <v>44</v>
      </c>
      <c r="T1701" s="1" t="s">
        <v>45</v>
      </c>
      <c r="U1701" s="1" t="s">
        <v>240</v>
      </c>
      <c r="V1701" s="1" t="s">
        <v>46</v>
      </c>
      <c r="W1701" s="1" t="s">
        <v>81</v>
      </c>
      <c r="X1701" s="1" t="s">
        <v>244</v>
      </c>
      <c r="Y1701" s="1" t="s">
        <v>245</v>
      </c>
      <c r="Z1701" s="1" t="s">
        <v>84</v>
      </c>
      <c r="AA1701" s="1" t="s">
        <v>51</v>
      </c>
      <c r="AB1701" s="1" t="s">
        <v>244</v>
      </c>
      <c r="AC1701" s="1" t="s">
        <v>37</v>
      </c>
    </row>
    <row r="1702" spans="1:29" hidden="1" x14ac:dyDescent="0.25">
      <c r="A1702" s="1" t="s">
        <v>33</v>
      </c>
      <c r="B1702" s="1" t="s">
        <v>34</v>
      </c>
      <c r="C1702" s="2">
        <v>45747</v>
      </c>
      <c r="D1702" s="1" t="s">
        <v>73</v>
      </c>
      <c r="E1702" s="1" t="s">
        <v>74</v>
      </c>
      <c r="F1702" s="1" t="s">
        <v>37</v>
      </c>
      <c r="G1702" s="1" t="s">
        <v>217</v>
      </c>
      <c r="H1702" s="1" t="s">
        <v>76</v>
      </c>
      <c r="I1702" s="3">
        <v>521950</v>
      </c>
      <c r="J1702" s="3">
        <v>0</v>
      </c>
      <c r="K1702" s="1" t="s">
        <v>40</v>
      </c>
      <c r="L1702" s="1" t="s">
        <v>119</v>
      </c>
      <c r="M1702" s="1" t="s">
        <v>120</v>
      </c>
      <c r="N1702" s="1" t="s">
        <v>79</v>
      </c>
      <c r="O1702" s="1" t="s">
        <v>80</v>
      </c>
      <c r="P1702" s="1" t="s">
        <v>43</v>
      </c>
      <c r="Q1702" s="1" t="s">
        <v>43</v>
      </c>
      <c r="R1702" s="3">
        <v>0</v>
      </c>
      <c r="S1702" s="1" t="s">
        <v>44</v>
      </c>
      <c r="T1702" s="1" t="s">
        <v>45</v>
      </c>
      <c r="U1702" s="1" t="s">
        <v>217</v>
      </c>
      <c r="V1702" s="1" t="s">
        <v>46</v>
      </c>
      <c r="W1702" s="1" t="s">
        <v>81</v>
      </c>
      <c r="X1702" s="1" t="s">
        <v>218</v>
      </c>
      <c r="Y1702" s="1" t="s">
        <v>83</v>
      </c>
      <c r="Z1702" s="1" t="s">
        <v>219</v>
      </c>
      <c r="AA1702" s="1" t="s">
        <v>51</v>
      </c>
      <c r="AB1702" s="1" t="s">
        <v>218</v>
      </c>
      <c r="AC1702" s="1" t="s">
        <v>37</v>
      </c>
    </row>
    <row r="1703" spans="1:29" hidden="1" x14ac:dyDescent="0.25">
      <c r="A1703" s="1" t="s">
        <v>33</v>
      </c>
      <c r="B1703" s="1" t="s">
        <v>34</v>
      </c>
      <c r="C1703" s="2">
        <v>45747</v>
      </c>
      <c r="D1703" s="1" t="s">
        <v>73</v>
      </c>
      <c r="E1703" s="1" t="s">
        <v>74</v>
      </c>
      <c r="F1703" s="1" t="s">
        <v>37</v>
      </c>
      <c r="G1703" s="1" t="s">
        <v>217</v>
      </c>
      <c r="H1703" s="1" t="s">
        <v>76</v>
      </c>
      <c r="I1703" s="3">
        <v>94900</v>
      </c>
      <c r="J1703" s="3">
        <v>0</v>
      </c>
      <c r="K1703" s="1" t="s">
        <v>40</v>
      </c>
      <c r="L1703" s="1" t="s">
        <v>125</v>
      </c>
      <c r="M1703" s="1" t="s">
        <v>126</v>
      </c>
      <c r="N1703" s="1" t="s">
        <v>79</v>
      </c>
      <c r="O1703" s="1" t="s">
        <v>80</v>
      </c>
      <c r="P1703" s="1" t="s">
        <v>43</v>
      </c>
      <c r="Q1703" s="1" t="s">
        <v>43</v>
      </c>
      <c r="R1703" s="3">
        <v>0</v>
      </c>
      <c r="S1703" s="1" t="s">
        <v>44</v>
      </c>
      <c r="T1703" s="1" t="s">
        <v>45</v>
      </c>
      <c r="U1703" s="1" t="s">
        <v>217</v>
      </c>
      <c r="V1703" s="1" t="s">
        <v>46</v>
      </c>
      <c r="W1703" s="1" t="s">
        <v>81</v>
      </c>
      <c r="X1703" s="1" t="s">
        <v>218</v>
      </c>
      <c r="Y1703" s="1" t="s">
        <v>83</v>
      </c>
      <c r="Z1703" s="1" t="s">
        <v>219</v>
      </c>
      <c r="AA1703" s="1" t="s">
        <v>51</v>
      </c>
      <c r="AB1703" s="1" t="s">
        <v>218</v>
      </c>
      <c r="AC1703" s="1" t="s">
        <v>37</v>
      </c>
    </row>
    <row r="1704" spans="1:29" hidden="1" x14ac:dyDescent="0.25">
      <c r="A1704" s="1" t="s">
        <v>33</v>
      </c>
      <c r="B1704" s="1" t="s">
        <v>34</v>
      </c>
      <c r="C1704" s="2">
        <v>45747</v>
      </c>
      <c r="D1704" s="1" t="s">
        <v>73</v>
      </c>
      <c r="E1704" s="1" t="s">
        <v>74</v>
      </c>
      <c r="F1704" s="1" t="s">
        <v>37</v>
      </c>
      <c r="G1704" s="1" t="s">
        <v>217</v>
      </c>
      <c r="H1704" s="1" t="s">
        <v>76</v>
      </c>
      <c r="I1704" s="3">
        <v>759200</v>
      </c>
      <c r="J1704" s="3">
        <v>0</v>
      </c>
      <c r="K1704" s="1" t="s">
        <v>40</v>
      </c>
      <c r="L1704" s="1" t="s">
        <v>117</v>
      </c>
      <c r="M1704" s="1" t="s">
        <v>118</v>
      </c>
      <c r="N1704" s="1" t="s">
        <v>79</v>
      </c>
      <c r="O1704" s="1" t="s">
        <v>80</v>
      </c>
      <c r="P1704" s="1" t="s">
        <v>43</v>
      </c>
      <c r="Q1704" s="1" t="s">
        <v>43</v>
      </c>
      <c r="R1704" s="3">
        <v>0</v>
      </c>
      <c r="S1704" s="1" t="s">
        <v>44</v>
      </c>
      <c r="T1704" s="1" t="s">
        <v>45</v>
      </c>
      <c r="U1704" s="1" t="s">
        <v>217</v>
      </c>
      <c r="V1704" s="1" t="s">
        <v>46</v>
      </c>
      <c r="W1704" s="1" t="s">
        <v>81</v>
      </c>
      <c r="X1704" s="1" t="s">
        <v>218</v>
      </c>
      <c r="Y1704" s="1" t="s">
        <v>83</v>
      </c>
      <c r="Z1704" s="1" t="s">
        <v>219</v>
      </c>
      <c r="AA1704" s="1" t="s">
        <v>51</v>
      </c>
      <c r="AB1704" s="1" t="s">
        <v>218</v>
      </c>
      <c r="AC1704" s="1" t="s">
        <v>37</v>
      </c>
    </row>
    <row r="1705" spans="1:29" hidden="1" x14ac:dyDescent="0.25">
      <c r="A1705" s="1" t="s">
        <v>33</v>
      </c>
      <c r="B1705" s="1" t="s">
        <v>34</v>
      </c>
      <c r="C1705" s="2">
        <v>45747</v>
      </c>
      <c r="D1705" s="1" t="s">
        <v>73</v>
      </c>
      <c r="E1705" s="1" t="s">
        <v>74</v>
      </c>
      <c r="F1705" s="1" t="s">
        <v>37</v>
      </c>
      <c r="G1705" s="1" t="s">
        <v>217</v>
      </c>
      <c r="H1705" s="1" t="s">
        <v>76</v>
      </c>
      <c r="I1705" s="3">
        <v>47450</v>
      </c>
      <c r="J1705" s="3">
        <v>0</v>
      </c>
      <c r="K1705" s="1" t="s">
        <v>40</v>
      </c>
      <c r="L1705" s="1" t="s">
        <v>220</v>
      </c>
      <c r="M1705" s="1" t="s">
        <v>221</v>
      </c>
      <c r="N1705" s="1" t="s">
        <v>79</v>
      </c>
      <c r="O1705" s="1" t="s">
        <v>80</v>
      </c>
      <c r="P1705" s="1" t="s">
        <v>43</v>
      </c>
      <c r="Q1705" s="1" t="s">
        <v>43</v>
      </c>
      <c r="R1705" s="3">
        <v>0</v>
      </c>
      <c r="S1705" s="1" t="s">
        <v>44</v>
      </c>
      <c r="T1705" s="1" t="s">
        <v>45</v>
      </c>
      <c r="U1705" s="1" t="s">
        <v>217</v>
      </c>
      <c r="V1705" s="1" t="s">
        <v>46</v>
      </c>
      <c r="W1705" s="1" t="s">
        <v>81</v>
      </c>
      <c r="X1705" s="1" t="s">
        <v>218</v>
      </c>
      <c r="Y1705" s="1" t="s">
        <v>83</v>
      </c>
      <c r="Z1705" s="1" t="s">
        <v>219</v>
      </c>
      <c r="AA1705" s="1" t="s">
        <v>51</v>
      </c>
      <c r="AB1705" s="1" t="s">
        <v>218</v>
      </c>
      <c r="AC1705" s="1" t="s">
        <v>37</v>
      </c>
    </row>
    <row r="1706" spans="1:29" hidden="1" x14ac:dyDescent="0.25">
      <c r="A1706" s="1" t="s">
        <v>33</v>
      </c>
      <c r="B1706" s="1" t="s">
        <v>34</v>
      </c>
      <c r="C1706" s="2">
        <v>45747</v>
      </c>
      <c r="D1706" s="1" t="s">
        <v>73</v>
      </c>
      <c r="E1706" s="1" t="s">
        <v>74</v>
      </c>
      <c r="F1706" s="1" t="s">
        <v>37</v>
      </c>
      <c r="G1706" s="1" t="s">
        <v>217</v>
      </c>
      <c r="H1706" s="1" t="s">
        <v>76</v>
      </c>
      <c r="I1706" s="3">
        <v>47450</v>
      </c>
      <c r="J1706" s="3">
        <v>0</v>
      </c>
      <c r="K1706" s="1" t="s">
        <v>40</v>
      </c>
      <c r="L1706" s="1" t="s">
        <v>111</v>
      </c>
      <c r="M1706" s="1" t="s">
        <v>112</v>
      </c>
      <c r="N1706" s="1" t="s">
        <v>79</v>
      </c>
      <c r="O1706" s="1" t="s">
        <v>80</v>
      </c>
      <c r="P1706" s="1" t="s">
        <v>43</v>
      </c>
      <c r="Q1706" s="1" t="s">
        <v>43</v>
      </c>
      <c r="R1706" s="3">
        <v>0</v>
      </c>
      <c r="S1706" s="1" t="s">
        <v>44</v>
      </c>
      <c r="T1706" s="1" t="s">
        <v>45</v>
      </c>
      <c r="U1706" s="1" t="s">
        <v>217</v>
      </c>
      <c r="V1706" s="1" t="s">
        <v>46</v>
      </c>
      <c r="W1706" s="1" t="s">
        <v>81</v>
      </c>
      <c r="X1706" s="1" t="s">
        <v>218</v>
      </c>
      <c r="Y1706" s="1" t="s">
        <v>83</v>
      </c>
      <c r="Z1706" s="1" t="s">
        <v>219</v>
      </c>
      <c r="AA1706" s="1" t="s">
        <v>51</v>
      </c>
      <c r="AB1706" s="1" t="s">
        <v>218</v>
      </c>
      <c r="AC1706" s="1" t="s">
        <v>37</v>
      </c>
    </row>
    <row r="1707" spans="1:29" hidden="1" x14ac:dyDescent="0.25">
      <c r="A1707" s="1" t="s">
        <v>33</v>
      </c>
      <c r="B1707" s="1" t="s">
        <v>34</v>
      </c>
      <c r="C1707" s="2">
        <v>45747</v>
      </c>
      <c r="D1707" s="1" t="s">
        <v>73</v>
      </c>
      <c r="E1707" s="1" t="s">
        <v>74</v>
      </c>
      <c r="F1707" s="1" t="s">
        <v>37</v>
      </c>
      <c r="G1707" s="1" t="s">
        <v>217</v>
      </c>
      <c r="H1707" s="1" t="s">
        <v>76</v>
      </c>
      <c r="I1707" s="3">
        <v>47450</v>
      </c>
      <c r="J1707" s="3">
        <v>0</v>
      </c>
      <c r="K1707" s="1" t="s">
        <v>40</v>
      </c>
      <c r="L1707" s="1" t="s">
        <v>222</v>
      </c>
      <c r="M1707" s="1" t="s">
        <v>223</v>
      </c>
      <c r="N1707" s="1" t="s">
        <v>79</v>
      </c>
      <c r="O1707" s="1" t="s">
        <v>80</v>
      </c>
      <c r="P1707" s="1" t="s">
        <v>43</v>
      </c>
      <c r="Q1707" s="1" t="s">
        <v>43</v>
      </c>
      <c r="R1707" s="3">
        <v>0</v>
      </c>
      <c r="S1707" s="1" t="s">
        <v>44</v>
      </c>
      <c r="T1707" s="1" t="s">
        <v>45</v>
      </c>
      <c r="U1707" s="1" t="s">
        <v>217</v>
      </c>
      <c r="V1707" s="1" t="s">
        <v>46</v>
      </c>
      <c r="W1707" s="1" t="s">
        <v>81</v>
      </c>
      <c r="X1707" s="1" t="s">
        <v>218</v>
      </c>
      <c r="Y1707" s="1" t="s">
        <v>83</v>
      </c>
      <c r="Z1707" s="1" t="s">
        <v>219</v>
      </c>
      <c r="AA1707" s="1" t="s">
        <v>51</v>
      </c>
      <c r="AB1707" s="1" t="s">
        <v>218</v>
      </c>
      <c r="AC1707" s="1" t="s">
        <v>37</v>
      </c>
    </row>
    <row r="1708" spans="1:29" hidden="1" x14ac:dyDescent="0.25">
      <c r="A1708" s="1" t="s">
        <v>33</v>
      </c>
      <c r="B1708" s="1" t="s">
        <v>34</v>
      </c>
      <c r="C1708" s="2">
        <v>45747</v>
      </c>
      <c r="D1708" s="1" t="s">
        <v>73</v>
      </c>
      <c r="E1708" s="1" t="s">
        <v>74</v>
      </c>
      <c r="F1708" s="1" t="s">
        <v>37</v>
      </c>
      <c r="G1708" s="1" t="s">
        <v>217</v>
      </c>
      <c r="H1708" s="1" t="s">
        <v>76</v>
      </c>
      <c r="I1708" s="3">
        <v>142350</v>
      </c>
      <c r="J1708" s="3">
        <v>0</v>
      </c>
      <c r="K1708" s="1" t="s">
        <v>40</v>
      </c>
      <c r="L1708" s="1" t="s">
        <v>224</v>
      </c>
      <c r="M1708" s="1" t="s">
        <v>225</v>
      </c>
      <c r="N1708" s="1" t="s">
        <v>79</v>
      </c>
      <c r="O1708" s="1" t="s">
        <v>80</v>
      </c>
      <c r="P1708" s="1" t="s">
        <v>43</v>
      </c>
      <c r="Q1708" s="1" t="s">
        <v>43</v>
      </c>
      <c r="R1708" s="3">
        <v>0</v>
      </c>
      <c r="S1708" s="1" t="s">
        <v>44</v>
      </c>
      <c r="T1708" s="1" t="s">
        <v>45</v>
      </c>
      <c r="U1708" s="1" t="s">
        <v>217</v>
      </c>
      <c r="V1708" s="1" t="s">
        <v>46</v>
      </c>
      <c r="W1708" s="1" t="s">
        <v>81</v>
      </c>
      <c r="X1708" s="1" t="s">
        <v>218</v>
      </c>
      <c r="Y1708" s="1" t="s">
        <v>83</v>
      </c>
      <c r="Z1708" s="1" t="s">
        <v>219</v>
      </c>
      <c r="AA1708" s="1" t="s">
        <v>51</v>
      </c>
      <c r="AB1708" s="1" t="s">
        <v>218</v>
      </c>
      <c r="AC1708" s="1" t="s">
        <v>37</v>
      </c>
    </row>
    <row r="1709" spans="1:29" hidden="1" x14ac:dyDescent="0.25">
      <c r="A1709" s="1" t="s">
        <v>33</v>
      </c>
      <c r="B1709" s="1" t="s">
        <v>34</v>
      </c>
      <c r="C1709" s="2">
        <v>45747</v>
      </c>
      <c r="D1709" s="1" t="s">
        <v>73</v>
      </c>
      <c r="E1709" s="1" t="s">
        <v>74</v>
      </c>
      <c r="F1709" s="1" t="s">
        <v>37</v>
      </c>
      <c r="G1709" s="1" t="s">
        <v>217</v>
      </c>
      <c r="H1709" s="1" t="s">
        <v>76</v>
      </c>
      <c r="I1709" s="3">
        <v>47450</v>
      </c>
      <c r="J1709" s="3">
        <v>0</v>
      </c>
      <c r="K1709" s="1" t="s">
        <v>40</v>
      </c>
      <c r="L1709" s="1" t="s">
        <v>226</v>
      </c>
      <c r="M1709" s="1" t="s">
        <v>227</v>
      </c>
      <c r="N1709" s="1" t="s">
        <v>79</v>
      </c>
      <c r="O1709" s="1" t="s">
        <v>80</v>
      </c>
      <c r="P1709" s="1" t="s">
        <v>43</v>
      </c>
      <c r="Q1709" s="1" t="s">
        <v>43</v>
      </c>
      <c r="R1709" s="3">
        <v>0</v>
      </c>
      <c r="S1709" s="1" t="s">
        <v>44</v>
      </c>
      <c r="T1709" s="1" t="s">
        <v>45</v>
      </c>
      <c r="U1709" s="1" t="s">
        <v>217</v>
      </c>
      <c r="V1709" s="1" t="s">
        <v>46</v>
      </c>
      <c r="W1709" s="1" t="s">
        <v>81</v>
      </c>
      <c r="X1709" s="1" t="s">
        <v>218</v>
      </c>
      <c r="Y1709" s="1" t="s">
        <v>83</v>
      </c>
      <c r="Z1709" s="1" t="s">
        <v>219</v>
      </c>
      <c r="AA1709" s="1" t="s">
        <v>51</v>
      </c>
      <c r="AB1709" s="1" t="s">
        <v>218</v>
      </c>
      <c r="AC1709" s="1" t="s">
        <v>37</v>
      </c>
    </row>
    <row r="1710" spans="1:29" hidden="1" x14ac:dyDescent="0.25">
      <c r="A1710" s="1" t="s">
        <v>33</v>
      </c>
      <c r="B1710" s="1" t="s">
        <v>34</v>
      </c>
      <c r="C1710" s="2">
        <v>45747</v>
      </c>
      <c r="D1710" s="1" t="s">
        <v>73</v>
      </c>
      <c r="E1710" s="1" t="s">
        <v>74</v>
      </c>
      <c r="F1710" s="1" t="s">
        <v>37</v>
      </c>
      <c r="G1710" s="1" t="s">
        <v>217</v>
      </c>
      <c r="H1710" s="1" t="s">
        <v>76</v>
      </c>
      <c r="I1710" s="3">
        <v>53738</v>
      </c>
      <c r="J1710" s="3">
        <v>0</v>
      </c>
      <c r="K1710" s="1" t="s">
        <v>40</v>
      </c>
      <c r="L1710" s="1" t="s">
        <v>228</v>
      </c>
      <c r="M1710" s="1" t="s">
        <v>229</v>
      </c>
      <c r="N1710" s="1" t="s">
        <v>79</v>
      </c>
      <c r="O1710" s="1" t="s">
        <v>80</v>
      </c>
      <c r="P1710" s="1" t="s">
        <v>43</v>
      </c>
      <c r="Q1710" s="1" t="s">
        <v>43</v>
      </c>
      <c r="R1710" s="3">
        <v>0</v>
      </c>
      <c r="S1710" s="1" t="s">
        <v>44</v>
      </c>
      <c r="T1710" s="1" t="s">
        <v>45</v>
      </c>
      <c r="U1710" s="1" t="s">
        <v>217</v>
      </c>
      <c r="V1710" s="1" t="s">
        <v>46</v>
      </c>
      <c r="W1710" s="1" t="s">
        <v>81</v>
      </c>
      <c r="X1710" s="1" t="s">
        <v>218</v>
      </c>
      <c r="Y1710" s="1" t="s">
        <v>83</v>
      </c>
      <c r="Z1710" s="1" t="s">
        <v>219</v>
      </c>
      <c r="AA1710" s="1" t="s">
        <v>51</v>
      </c>
      <c r="AB1710" s="1" t="s">
        <v>218</v>
      </c>
      <c r="AC1710" s="1" t="s">
        <v>37</v>
      </c>
    </row>
    <row r="1711" spans="1:29" hidden="1" x14ac:dyDescent="0.25">
      <c r="A1711" s="1" t="s">
        <v>33</v>
      </c>
      <c r="B1711" s="1" t="s">
        <v>34</v>
      </c>
      <c r="C1711" s="2">
        <v>45747</v>
      </c>
      <c r="D1711" s="1" t="s">
        <v>73</v>
      </c>
      <c r="E1711" s="1" t="s">
        <v>74</v>
      </c>
      <c r="F1711" s="1" t="s">
        <v>37</v>
      </c>
      <c r="G1711" s="1" t="s">
        <v>217</v>
      </c>
      <c r="H1711" s="1" t="s">
        <v>76</v>
      </c>
      <c r="I1711" s="3">
        <v>142350</v>
      </c>
      <c r="J1711" s="3">
        <v>0</v>
      </c>
      <c r="K1711" s="1" t="s">
        <v>40</v>
      </c>
      <c r="L1711" s="1" t="s">
        <v>230</v>
      </c>
      <c r="M1711" s="1" t="s">
        <v>231</v>
      </c>
      <c r="N1711" s="1" t="s">
        <v>79</v>
      </c>
      <c r="O1711" s="1" t="s">
        <v>80</v>
      </c>
      <c r="P1711" s="1" t="s">
        <v>43</v>
      </c>
      <c r="Q1711" s="1" t="s">
        <v>43</v>
      </c>
      <c r="R1711" s="3">
        <v>0</v>
      </c>
      <c r="S1711" s="1" t="s">
        <v>44</v>
      </c>
      <c r="T1711" s="1" t="s">
        <v>45</v>
      </c>
      <c r="U1711" s="1" t="s">
        <v>217</v>
      </c>
      <c r="V1711" s="1" t="s">
        <v>46</v>
      </c>
      <c r="W1711" s="1" t="s">
        <v>81</v>
      </c>
      <c r="X1711" s="1" t="s">
        <v>218</v>
      </c>
      <c r="Y1711" s="1" t="s">
        <v>83</v>
      </c>
      <c r="Z1711" s="1" t="s">
        <v>219</v>
      </c>
      <c r="AA1711" s="1" t="s">
        <v>51</v>
      </c>
      <c r="AB1711" s="1" t="s">
        <v>218</v>
      </c>
      <c r="AC1711" s="1" t="s">
        <v>37</v>
      </c>
    </row>
    <row r="1712" spans="1:29" hidden="1" x14ac:dyDescent="0.25">
      <c r="A1712" s="1" t="s">
        <v>33</v>
      </c>
      <c r="B1712" s="1" t="s">
        <v>34</v>
      </c>
      <c r="C1712" s="2">
        <v>45747</v>
      </c>
      <c r="D1712" s="1" t="s">
        <v>73</v>
      </c>
      <c r="E1712" s="1" t="s">
        <v>74</v>
      </c>
      <c r="F1712" s="1" t="s">
        <v>37</v>
      </c>
      <c r="G1712" s="1" t="s">
        <v>217</v>
      </c>
      <c r="H1712" s="1" t="s">
        <v>76</v>
      </c>
      <c r="I1712" s="3">
        <v>142350</v>
      </c>
      <c r="J1712" s="3">
        <v>0</v>
      </c>
      <c r="K1712" s="1" t="s">
        <v>40</v>
      </c>
      <c r="L1712" s="1" t="s">
        <v>115</v>
      </c>
      <c r="M1712" s="1" t="s">
        <v>116</v>
      </c>
      <c r="N1712" s="1" t="s">
        <v>79</v>
      </c>
      <c r="O1712" s="1" t="s">
        <v>80</v>
      </c>
      <c r="P1712" s="1" t="s">
        <v>43</v>
      </c>
      <c r="Q1712" s="1" t="s">
        <v>43</v>
      </c>
      <c r="R1712" s="3">
        <v>0</v>
      </c>
      <c r="S1712" s="1" t="s">
        <v>44</v>
      </c>
      <c r="T1712" s="1" t="s">
        <v>45</v>
      </c>
      <c r="U1712" s="1" t="s">
        <v>217</v>
      </c>
      <c r="V1712" s="1" t="s">
        <v>46</v>
      </c>
      <c r="W1712" s="1" t="s">
        <v>81</v>
      </c>
      <c r="X1712" s="1" t="s">
        <v>218</v>
      </c>
      <c r="Y1712" s="1" t="s">
        <v>83</v>
      </c>
      <c r="Z1712" s="1" t="s">
        <v>219</v>
      </c>
      <c r="AA1712" s="1" t="s">
        <v>51</v>
      </c>
      <c r="AB1712" s="1" t="s">
        <v>218</v>
      </c>
      <c r="AC1712" s="1" t="s">
        <v>37</v>
      </c>
    </row>
    <row r="1713" spans="1:29" hidden="1" x14ac:dyDescent="0.25">
      <c r="A1713" s="1" t="s">
        <v>33</v>
      </c>
      <c r="B1713" s="1" t="s">
        <v>34</v>
      </c>
      <c r="C1713" s="2">
        <v>45747</v>
      </c>
      <c r="D1713" s="1" t="s">
        <v>73</v>
      </c>
      <c r="E1713" s="1" t="s">
        <v>74</v>
      </c>
      <c r="F1713" s="1" t="s">
        <v>37</v>
      </c>
      <c r="G1713" s="1" t="s">
        <v>217</v>
      </c>
      <c r="H1713" s="1" t="s">
        <v>76</v>
      </c>
      <c r="I1713" s="3">
        <v>54913</v>
      </c>
      <c r="J1713" s="3">
        <v>0</v>
      </c>
      <c r="K1713" s="1" t="s">
        <v>40</v>
      </c>
      <c r="L1713" s="1" t="s">
        <v>232</v>
      </c>
      <c r="M1713" s="1" t="s">
        <v>233</v>
      </c>
      <c r="N1713" s="1" t="s">
        <v>79</v>
      </c>
      <c r="O1713" s="1" t="s">
        <v>80</v>
      </c>
      <c r="P1713" s="1" t="s">
        <v>43</v>
      </c>
      <c r="Q1713" s="1" t="s">
        <v>43</v>
      </c>
      <c r="R1713" s="3">
        <v>0</v>
      </c>
      <c r="S1713" s="1" t="s">
        <v>44</v>
      </c>
      <c r="T1713" s="1" t="s">
        <v>45</v>
      </c>
      <c r="U1713" s="1" t="s">
        <v>217</v>
      </c>
      <c r="V1713" s="1" t="s">
        <v>46</v>
      </c>
      <c r="W1713" s="1" t="s">
        <v>81</v>
      </c>
      <c r="X1713" s="1" t="s">
        <v>218</v>
      </c>
      <c r="Y1713" s="1" t="s">
        <v>83</v>
      </c>
      <c r="Z1713" s="1" t="s">
        <v>219</v>
      </c>
      <c r="AA1713" s="1" t="s">
        <v>51</v>
      </c>
      <c r="AB1713" s="1" t="s">
        <v>218</v>
      </c>
      <c r="AC1713" s="1" t="s">
        <v>37</v>
      </c>
    </row>
    <row r="1714" spans="1:29" hidden="1" x14ac:dyDescent="0.25">
      <c r="A1714" s="1" t="s">
        <v>33</v>
      </c>
      <c r="B1714" s="1" t="s">
        <v>34</v>
      </c>
      <c r="C1714" s="2">
        <v>45747</v>
      </c>
      <c r="D1714" s="1" t="s">
        <v>73</v>
      </c>
      <c r="E1714" s="1" t="s">
        <v>74</v>
      </c>
      <c r="F1714" s="1" t="s">
        <v>37</v>
      </c>
      <c r="G1714" s="1" t="s">
        <v>217</v>
      </c>
      <c r="H1714" s="1" t="s">
        <v>76</v>
      </c>
      <c r="I1714" s="3">
        <v>488878</v>
      </c>
      <c r="J1714" s="3">
        <v>0</v>
      </c>
      <c r="K1714" s="1" t="s">
        <v>40</v>
      </c>
      <c r="L1714" s="1" t="s">
        <v>156</v>
      </c>
      <c r="M1714" s="1" t="s">
        <v>157</v>
      </c>
      <c r="N1714" s="1" t="s">
        <v>79</v>
      </c>
      <c r="O1714" s="1" t="s">
        <v>80</v>
      </c>
      <c r="P1714" s="1" t="s">
        <v>43</v>
      </c>
      <c r="Q1714" s="1" t="s">
        <v>43</v>
      </c>
      <c r="R1714" s="3">
        <v>0</v>
      </c>
      <c r="S1714" s="1" t="s">
        <v>44</v>
      </c>
      <c r="T1714" s="1" t="s">
        <v>45</v>
      </c>
      <c r="U1714" s="1" t="s">
        <v>217</v>
      </c>
      <c r="V1714" s="1" t="s">
        <v>46</v>
      </c>
      <c r="W1714" s="1" t="s">
        <v>81</v>
      </c>
      <c r="X1714" s="1" t="s">
        <v>218</v>
      </c>
      <c r="Y1714" s="1" t="s">
        <v>83</v>
      </c>
      <c r="Z1714" s="1" t="s">
        <v>219</v>
      </c>
      <c r="AA1714" s="1" t="s">
        <v>51</v>
      </c>
      <c r="AB1714" s="1" t="s">
        <v>218</v>
      </c>
      <c r="AC1714" s="1" t="s">
        <v>37</v>
      </c>
    </row>
    <row r="1715" spans="1:29" hidden="1" x14ac:dyDescent="0.25">
      <c r="A1715" s="1" t="s">
        <v>33</v>
      </c>
      <c r="B1715" s="1" t="s">
        <v>34</v>
      </c>
      <c r="C1715" s="2">
        <v>45747</v>
      </c>
      <c r="D1715" s="1" t="s">
        <v>73</v>
      </c>
      <c r="E1715" s="1" t="s">
        <v>74</v>
      </c>
      <c r="F1715" s="1" t="s">
        <v>37</v>
      </c>
      <c r="G1715" s="1" t="s">
        <v>217</v>
      </c>
      <c r="H1715" s="1" t="s">
        <v>76</v>
      </c>
      <c r="I1715" s="3">
        <v>332150</v>
      </c>
      <c r="J1715" s="3">
        <v>0</v>
      </c>
      <c r="K1715" s="1" t="s">
        <v>40</v>
      </c>
      <c r="L1715" s="1" t="s">
        <v>113</v>
      </c>
      <c r="M1715" s="1" t="s">
        <v>114</v>
      </c>
      <c r="N1715" s="1" t="s">
        <v>79</v>
      </c>
      <c r="O1715" s="1" t="s">
        <v>80</v>
      </c>
      <c r="P1715" s="1" t="s">
        <v>43</v>
      </c>
      <c r="Q1715" s="1" t="s">
        <v>43</v>
      </c>
      <c r="R1715" s="3">
        <v>0</v>
      </c>
      <c r="S1715" s="1" t="s">
        <v>44</v>
      </c>
      <c r="T1715" s="1" t="s">
        <v>45</v>
      </c>
      <c r="U1715" s="1" t="s">
        <v>217</v>
      </c>
      <c r="V1715" s="1" t="s">
        <v>46</v>
      </c>
      <c r="W1715" s="1" t="s">
        <v>81</v>
      </c>
      <c r="X1715" s="1" t="s">
        <v>218</v>
      </c>
      <c r="Y1715" s="1" t="s">
        <v>83</v>
      </c>
      <c r="Z1715" s="1" t="s">
        <v>219</v>
      </c>
      <c r="AA1715" s="1" t="s">
        <v>51</v>
      </c>
      <c r="AB1715" s="1" t="s">
        <v>218</v>
      </c>
      <c r="AC1715" s="1" t="s">
        <v>37</v>
      </c>
    </row>
    <row r="1716" spans="1:29" hidden="1" x14ac:dyDescent="0.25">
      <c r="A1716" s="1" t="s">
        <v>33</v>
      </c>
      <c r="B1716" s="1" t="s">
        <v>34</v>
      </c>
      <c r="C1716" s="2">
        <v>45747</v>
      </c>
      <c r="D1716" s="1" t="s">
        <v>73</v>
      </c>
      <c r="E1716" s="1" t="s">
        <v>74</v>
      </c>
      <c r="F1716" s="1" t="s">
        <v>37</v>
      </c>
      <c r="G1716" s="1" t="s">
        <v>217</v>
      </c>
      <c r="H1716" s="1" t="s">
        <v>76</v>
      </c>
      <c r="I1716" s="3">
        <v>664300</v>
      </c>
      <c r="J1716" s="3">
        <v>0</v>
      </c>
      <c r="K1716" s="1" t="s">
        <v>40</v>
      </c>
      <c r="L1716" s="1" t="s">
        <v>105</v>
      </c>
      <c r="M1716" s="1" t="s">
        <v>106</v>
      </c>
      <c r="N1716" s="1" t="s">
        <v>79</v>
      </c>
      <c r="O1716" s="1" t="s">
        <v>80</v>
      </c>
      <c r="P1716" s="1" t="s">
        <v>43</v>
      </c>
      <c r="Q1716" s="1" t="s">
        <v>43</v>
      </c>
      <c r="R1716" s="3">
        <v>0</v>
      </c>
      <c r="S1716" s="1" t="s">
        <v>44</v>
      </c>
      <c r="T1716" s="1" t="s">
        <v>45</v>
      </c>
      <c r="U1716" s="1" t="s">
        <v>217</v>
      </c>
      <c r="V1716" s="1" t="s">
        <v>46</v>
      </c>
      <c r="W1716" s="1" t="s">
        <v>81</v>
      </c>
      <c r="X1716" s="1" t="s">
        <v>218</v>
      </c>
      <c r="Y1716" s="1" t="s">
        <v>83</v>
      </c>
      <c r="Z1716" s="1" t="s">
        <v>219</v>
      </c>
      <c r="AA1716" s="1" t="s">
        <v>51</v>
      </c>
      <c r="AB1716" s="1" t="s">
        <v>218</v>
      </c>
      <c r="AC1716" s="1" t="s">
        <v>37</v>
      </c>
    </row>
    <row r="1717" spans="1:29" hidden="1" x14ac:dyDescent="0.25">
      <c r="A1717" s="1" t="s">
        <v>33</v>
      </c>
      <c r="B1717" s="1" t="s">
        <v>34</v>
      </c>
      <c r="C1717" s="2">
        <v>45747</v>
      </c>
      <c r="D1717" s="1" t="s">
        <v>73</v>
      </c>
      <c r="E1717" s="1" t="s">
        <v>74</v>
      </c>
      <c r="F1717" s="1" t="s">
        <v>37</v>
      </c>
      <c r="G1717" s="1" t="s">
        <v>217</v>
      </c>
      <c r="H1717" s="1" t="s">
        <v>76</v>
      </c>
      <c r="I1717" s="3">
        <v>759200</v>
      </c>
      <c r="J1717" s="3">
        <v>0</v>
      </c>
      <c r="K1717" s="1" t="s">
        <v>40</v>
      </c>
      <c r="L1717" s="1" t="s">
        <v>137</v>
      </c>
      <c r="M1717" s="1" t="s">
        <v>138</v>
      </c>
      <c r="N1717" s="1" t="s">
        <v>89</v>
      </c>
      <c r="O1717" s="1" t="s">
        <v>90</v>
      </c>
      <c r="P1717" s="1" t="s">
        <v>43</v>
      </c>
      <c r="Q1717" s="1" t="s">
        <v>43</v>
      </c>
      <c r="R1717" s="3">
        <v>0</v>
      </c>
      <c r="S1717" s="1" t="s">
        <v>44</v>
      </c>
      <c r="T1717" s="1" t="s">
        <v>45</v>
      </c>
      <c r="U1717" s="1" t="s">
        <v>217</v>
      </c>
      <c r="V1717" s="1" t="s">
        <v>46</v>
      </c>
      <c r="W1717" s="1" t="s">
        <v>81</v>
      </c>
      <c r="X1717" s="1" t="s">
        <v>218</v>
      </c>
      <c r="Y1717" s="1" t="s">
        <v>83</v>
      </c>
      <c r="Z1717" s="1" t="s">
        <v>219</v>
      </c>
      <c r="AA1717" s="1" t="s">
        <v>51</v>
      </c>
      <c r="AB1717" s="1" t="s">
        <v>218</v>
      </c>
      <c r="AC1717" s="1" t="s">
        <v>37</v>
      </c>
    </row>
    <row r="1718" spans="1:29" hidden="1" x14ac:dyDescent="0.25">
      <c r="A1718" s="1" t="s">
        <v>33</v>
      </c>
      <c r="B1718" s="1" t="s">
        <v>34</v>
      </c>
      <c r="C1718" s="2">
        <v>45747</v>
      </c>
      <c r="D1718" s="1" t="s">
        <v>73</v>
      </c>
      <c r="E1718" s="1" t="s">
        <v>74</v>
      </c>
      <c r="F1718" s="1" t="s">
        <v>37</v>
      </c>
      <c r="G1718" s="1" t="s">
        <v>217</v>
      </c>
      <c r="H1718" s="1" t="s">
        <v>76</v>
      </c>
      <c r="I1718" s="3">
        <v>355605</v>
      </c>
      <c r="J1718" s="3">
        <v>0</v>
      </c>
      <c r="K1718" s="1" t="s">
        <v>40</v>
      </c>
      <c r="L1718" s="1" t="s">
        <v>234</v>
      </c>
      <c r="M1718" s="1" t="s">
        <v>235</v>
      </c>
      <c r="N1718" s="1" t="s">
        <v>89</v>
      </c>
      <c r="O1718" s="1" t="s">
        <v>90</v>
      </c>
      <c r="P1718" s="1" t="s">
        <v>43</v>
      </c>
      <c r="Q1718" s="1" t="s">
        <v>43</v>
      </c>
      <c r="R1718" s="3">
        <v>0</v>
      </c>
      <c r="S1718" s="1" t="s">
        <v>44</v>
      </c>
      <c r="T1718" s="1" t="s">
        <v>45</v>
      </c>
      <c r="U1718" s="1" t="s">
        <v>217</v>
      </c>
      <c r="V1718" s="1" t="s">
        <v>46</v>
      </c>
      <c r="W1718" s="1" t="s">
        <v>81</v>
      </c>
      <c r="X1718" s="1" t="s">
        <v>218</v>
      </c>
      <c r="Y1718" s="1" t="s">
        <v>83</v>
      </c>
      <c r="Z1718" s="1" t="s">
        <v>219</v>
      </c>
      <c r="AA1718" s="1" t="s">
        <v>51</v>
      </c>
      <c r="AB1718" s="1" t="s">
        <v>218</v>
      </c>
      <c r="AC1718" s="1" t="s">
        <v>37</v>
      </c>
    </row>
    <row r="1719" spans="1:29" hidden="1" x14ac:dyDescent="0.25">
      <c r="A1719" s="1" t="s">
        <v>33</v>
      </c>
      <c r="B1719" s="1" t="s">
        <v>34</v>
      </c>
      <c r="C1719" s="2">
        <v>45747</v>
      </c>
      <c r="D1719" s="1" t="s">
        <v>73</v>
      </c>
      <c r="E1719" s="1" t="s">
        <v>74</v>
      </c>
      <c r="F1719" s="1" t="s">
        <v>37</v>
      </c>
      <c r="G1719" s="1" t="s">
        <v>217</v>
      </c>
      <c r="H1719" s="1" t="s">
        <v>76</v>
      </c>
      <c r="I1719" s="3">
        <v>95962</v>
      </c>
      <c r="J1719" s="3">
        <v>0</v>
      </c>
      <c r="K1719" s="1" t="s">
        <v>40</v>
      </c>
      <c r="L1719" s="1" t="s">
        <v>252</v>
      </c>
      <c r="M1719" s="1" t="s">
        <v>253</v>
      </c>
      <c r="N1719" s="1" t="s">
        <v>89</v>
      </c>
      <c r="O1719" s="1" t="s">
        <v>90</v>
      </c>
      <c r="P1719" s="1" t="s">
        <v>43</v>
      </c>
      <c r="Q1719" s="1" t="s">
        <v>43</v>
      </c>
      <c r="R1719" s="3">
        <v>0</v>
      </c>
      <c r="S1719" s="1" t="s">
        <v>44</v>
      </c>
      <c r="T1719" s="1" t="s">
        <v>45</v>
      </c>
      <c r="U1719" s="1" t="s">
        <v>217</v>
      </c>
      <c r="V1719" s="1" t="s">
        <v>46</v>
      </c>
      <c r="W1719" s="1" t="s">
        <v>81</v>
      </c>
      <c r="X1719" s="1" t="s">
        <v>218</v>
      </c>
      <c r="Y1719" s="1" t="s">
        <v>83</v>
      </c>
      <c r="Z1719" s="1" t="s">
        <v>219</v>
      </c>
      <c r="AA1719" s="1" t="s">
        <v>51</v>
      </c>
      <c r="AB1719" s="1" t="s">
        <v>218</v>
      </c>
      <c r="AC1719" s="1" t="s">
        <v>37</v>
      </c>
    </row>
    <row r="1720" spans="1:29" hidden="1" x14ac:dyDescent="0.25">
      <c r="A1720" s="1" t="s">
        <v>33</v>
      </c>
      <c r="B1720" s="1" t="s">
        <v>34</v>
      </c>
      <c r="C1720" s="2">
        <v>45747</v>
      </c>
      <c r="D1720" s="1" t="s">
        <v>73</v>
      </c>
      <c r="E1720" s="1" t="s">
        <v>74</v>
      </c>
      <c r="F1720" s="1" t="s">
        <v>37</v>
      </c>
      <c r="G1720" s="1" t="s">
        <v>217</v>
      </c>
      <c r="H1720" s="1" t="s">
        <v>76</v>
      </c>
      <c r="I1720" s="3">
        <v>711750</v>
      </c>
      <c r="J1720" s="3">
        <v>0</v>
      </c>
      <c r="K1720" s="1" t="s">
        <v>40</v>
      </c>
      <c r="L1720" s="1" t="s">
        <v>125</v>
      </c>
      <c r="M1720" s="1" t="s">
        <v>126</v>
      </c>
      <c r="N1720" s="1" t="s">
        <v>79</v>
      </c>
      <c r="O1720" s="1" t="s">
        <v>80</v>
      </c>
      <c r="P1720" s="1" t="s">
        <v>43</v>
      </c>
      <c r="Q1720" s="1" t="s">
        <v>43</v>
      </c>
      <c r="R1720" s="3">
        <v>0</v>
      </c>
      <c r="S1720" s="1" t="s">
        <v>44</v>
      </c>
      <c r="T1720" s="1" t="s">
        <v>45</v>
      </c>
      <c r="U1720" s="1" t="s">
        <v>217</v>
      </c>
      <c r="V1720" s="1" t="s">
        <v>46</v>
      </c>
      <c r="W1720" s="1" t="s">
        <v>81</v>
      </c>
      <c r="X1720" s="1" t="s">
        <v>218</v>
      </c>
      <c r="Y1720" s="1" t="s">
        <v>83</v>
      </c>
      <c r="Z1720" s="1" t="s">
        <v>219</v>
      </c>
      <c r="AA1720" s="1" t="s">
        <v>51</v>
      </c>
      <c r="AB1720" s="1" t="s">
        <v>218</v>
      </c>
      <c r="AC1720" s="1" t="s">
        <v>37</v>
      </c>
    </row>
    <row r="1721" spans="1:29" hidden="1" x14ac:dyDescent="0.25">
      <c r="A1721" s="1" t="s">
        <v>33</v>
      </c>
      <c r="B1721" s="1" t="s">
        <v>34</v>
      </c>
      <c r="C1721" s="2">
        <v>45747</v>
      </c>
      <c r="D1721" s="1" t="s">
        <v>73</v>
      </c>
      <c r="E1721" s="1" t="s">
        <v>74</v>
      </c>
      <c r="F1721" s="1" t="s">
        <v>37</v>
      </c>
      <c r="G1721" s="1" t="s">
        <v>217</v>
      </c>
      <c r="H1721" s="1" t="s">
        <v>76</v>
      </c>
      <c r="I1721" s="3">
        <v>97800</v>
      </c>
      <c r="J1721" s="3">
        <v>0</v>
      </c>
      <c r="K1721" s="1" t="s">
        <v>40</v>
      </c>
      <c r="L1721" s="1" t="s">
        <v>160</v>
      </c>
      <c r="M1721" s="1" t="s">
        <v>161</v>
      </c>
      <c r="N1721" s="1" t="s">
        <v>79</v>
      </c>
      <c r="O1721" s="1" t="s">
        <v>80</v>
      </c>
      <c r="P1721" s="1" t="s">
        <v>43</v>
      </c>
      <c r="Q1721" s="1" t="s">
        <v>43</v>
      </c>
      <c r="R1721" s="3">
        <v>0</v>
      </c>
      <c r="S1721" s="1" t="s">
        <v>44</v>
      </c>
      <c r="T1721" s="1" t="s">
        <v>45</v>
      </c>
      <c r="U1721" s="1" t="s">
        <v>217</v>
      </c>
      <c r="V1721" s="1" t="s">
        <v>46</v>
      </c>
      <c r="W1721" s="1" t="s">
        <v>81</v>
      </c>
      <c r="X1721" s="1" t="s">
        <v>218</v>
      </c>
      <c r="Y1721" s="1" t="s">
        <v>83</v>
      </c>
      <c r="Z1721" s="1" t="s">
        <v>219</v>
      </c>
      <c r="AA1721" s="1" t="s">
        <v>51</v>
      </c>
      <c r="AB1721" s="1" t="s">
        <v>218</v>
      </c>
      <c r="AC1721" s="1" t="s">
        <v>37</v>
      </c>
    </row>
    <row r="1722" spans="1:29" hidden="1" x14ac:dyDescent="0.25">
      <c r="A1722" s="1" t="s">
        <v>33</v>
      </c>
      <c r="B1722" s="1" t="s">
        <v>34</v>
      </c>
      <c r="C1722" s="2">
        <v>45747</v>
      </c>
      <c r="D1722" s="1" t="s">
        <v>73</v>
      </c>
      <c r="E1722" s="1" t="s">
        <v>74</v>
      </c>
      <c r="F1722" s="1" t="s">
        <v>37</v>
      </c>
      <c r="G1722" s="1" t="s">
        <v>217</v>
      </c>
      <c r="H1722" s="1" t="s">
        <v>76</v>
      </c>
      <c r="I1722" s="3">
        <v>152979</v>
      </c>
      <c r="J1722" s="3">
        <v>0</v>
      </c>
      <c r="K1722" s="1" t="s">
        <v>40</v>
      </c>
      <c r="L1722" s="1" t="s">
        <v>162</v>
      </c>
      <c r="M1722" s="1" t="s">
        <v>163</v>
      </c>
      <c r="N1722" s="1" t="s">
        <v>79</v>
      </c>
      <c r="O1722" s="1" t="s">
        <v>80</v>
      </c>
      <c r="P1722" s="1" t="s">
        <v>43</v>
      </c>
      <c r="Q1722" s="1" t="s">
        <v>43</v>
      </c>
      <c r="R1722" s="3">
        <v>0</v>
      </c>
      <c r="S1722" s="1" t="s">
        <v>44</v>
      </c>
      <c r="T1722" s="1" t="s">
        <v>45</v>
      </c>
      <c r="U1722" s="1" t="s">
        <v>217</v>
      </c>
      <c r="V1722" s="1" t="s">
        <v>46</v>
      </c>
      <c r="W1722" s="1" t="s">
        <v>81</v>
      </c>
      <c r="X1722" s="1" t="s">
        <v>218</v>
      </c>
      <c r="Y1722" s="1" t="s">
        <v>83</v>
      </c>
      <c r="Z1722" s="1" t="s">
        <v>219</v>
      </c>
      <c r="AA1722" s="1" t="s">
        <v>51</v>
      </c>
      <c r="AB1722" s="1" t="s">
        <v>218</v>
      </c>
      <c r="AC1722" s="1" t="s">
        <v>37</v>
      </c>
    </row>
    <row r="1723" spans="1:29" hidden="1" x14ac:dyDescent="0.25">
      <c r="A1723" s="1" t="s">
        <v>33</v>
      </c>
      <c r="B1723" s="1" t="s">
        <v>34</v>
      </c>
      <c r="C1723" s="2">
        <v>45747</v>
      </c>
      <c r="D1723" s="1" t="s">
        <v>73</v>
      </c>
      <c r="E1723" s="1" t="s">
        <v>74</v>
      </c>
      <c r="F1723" s="1" t="s">
        <v>37</v>
      </c>
      <c r="G1723" s="1" t="s">
        <v>217</v>
      </c>
      <c r="H1723" s="1" t="s">
        <v>76</v>
      </c>
      <c r="I1723" s="3">
        <v>284700</v>
      </c>
      <c r="J1723" s="3">
        <v>0</v>
      </c>
      <c r="K1723" s="1" t="s">
        <v>40</v>
      </c>
      <c r="L1723" s="1" t="s">
        <v>148</v>
      </c>
      <c r="M1723" s="1" t="s">
        <v>149</v>
      </c>
      <c r="N1723" s="1" t="s">
        <v>79</v>
      </c>
      <c r="O1723" s="1" t="s">
        <v>80</v>
      </c>
      <c r="P1723" s="1" t="s">
        <v>43</v>
      </c>
      <c r="Q1723" s="1" t="s">
        <v>43</v>
      </c>
      <c r="R1723" s="3">
        <v>0</v>
      </c>
      <c r="S1723" s="1" t="s">
        <v>44</v>
      </c>
      <c r="T1723" s="1" t="s">
        <v>45</v>
      </c>
      <c r="U1723" s="1" t="s">
        <v>217</v>
      </c>
      <c r="V1723" s="1" t="s">
        <v>46</v>
      </c>
      <c r="W1723" s="1" t="s">
        <v>81</v>
      </c>
      <c r="X1723" s="1" t="s">
        <v>218</v>
      </c>
      <c r="Y1723" s="1" t="s">
        <v>83</v>
      </c>
      <c r="Z1723" s="1" t="s">
        <v>219</v>
      </c>
      <c r="AA1723" s="1" t="s">
        <v>51</v>
      </c>
      <c r="AB1723" s="1" t="s">
        <v>218</v>
      </c>
      <c r="AC1723" s="1" t="s">
        <v>37</v>
      </c>
    </row>
    <row r="1724" spans="1:29" hidden="1" x14ac:dyDescent="0.25">
      <c r="A1724" s="1" t="s">
        <v>33</v>
      </c>
      <c r="B1724" s="1" t="s">
        <v>34</v>
      </c>
      <c r="C1724" s="2">
        <v>45747</v>
      </c>
      <c r="D1724" s="1" t="s">
        <v>73</v>
      </c>
      <c r="E1724" s="1" t="s">
        <v>74</v>
      </c>
      <c r="F1724" s="1" t="s">
        <v>37</v>
      </c>
      <c r="G1724" s="1" t="s">
        <v>217</v>
      </c>
      <c r="H1724" s="1" t="s">
        <v>76</v>
      </c>
      <c r="I1724" s="3">
        <v>711750</v>
      </c>
      <c r="J1724" s="3">
        <v>0</v>
      </c>
      <c r="K1724" s="1" t="s">
        <v>40</v>
      </c>
      <c r="L1724" s="1" t="s">
        <v>117</v>
      </c>
      <c r="M1724" s="1" t="s">
        <v>118</v>
      </c>
      <c r="N1724" s="1" t="s">
        <v>79</v>
      </c>
      <c r="O1724" s="1" t="s">
        <v>80</v>
      </c>
      <c r="P1724" s="1" t="s">
        <v>43</v>
      </c>
      <c r="Q1724" s="1" t="s">
        <v>43</v>
      </c>
      <c r="R1724" s="3">
        <v>0</v>
      </c>
      <c r="S1724" s="1" t="s">
        <v>44</v>
      </c>
      <c r="T1724" s="1" t="s">
        <v>45</v>
      </c>
      <c r="U1724" s="1" t="s">
        <v>217</v>
      </c>
      <c r="V1724" s="1" t="s">
        <v>46</v>
      </c>
      <c r="W1724" s="1" t="s">
        <v>81</v>
      </c>
      <c r="X1724" s="1" t="s">
        <v>218</v>
      </c>
      <c r="Y1724" s="1" t="s">
        <v>83</v>
      </c>
      <c r="Z1724" s="1" t="s">
        <v>219</v>
      </c>
      <c r="AA1724" s="1" t="s">
        <v>51</v>
      </c>
      <c r="AB1724" s="1" t="s">
        <v>218</v>
      </c>
      <c r="AC1724" s="1" t="s">
        <v>37</v>
      </c>
    </row>
    <row r="1725" spans="1:29" hidden="1" x14ac:dyDescent="0.25">
      <c r="A1725" s="1" t="s">
        <v>33</v>
      </c>
      <c r="B1725" s="1" t="s">
        <v>34</v>
      </c>
      <c r="C1725" s="2">
        <v>45747</v>
      </c>
      <c r="D1725" s="1" t="s">
        <v>73</v>
      </c>
      <c r="E1725" s="1" t="s">
        <v>74</v>
      </c>
      <c r="F1725" s="1" t="s">
        <v>37</v>
      </c>
      <c r="G1725" s="1" t="s">
        <v>217</v>
      </c>
      <c r="H1725" s="1" t="s">
        <v>76</v>
      </c>
      <c r="I1725" s="3">
        <v>108639</v>
      </c>
      <c r="J1725" s="3">
        <v>0</v>
      </c>
      <c r="K1725" s="1" t="s">
        <v>40</v>
      </c>
      <c r="L1725" s="1" t="s">
        <v>156</v>
      </c>
      <c r="M1725" s="1" t="s">
        <v>157</v>
      </c>
      <c r="N1725" s="1" t="s">
        <v>79</v>
      </c>
      <c r="O1725" s="1" t="s">
        <v>80</v>
      </c>
      <c r="P1725" s="1" t="s">
        <v>43</v>
      </c>
      <c r="Q1725" s="1" t="s">
        <v>43</v>
      </c>
      <c r="R1725" s="3">
        <v>0</v>
      </c>
      <c r="S1725" s="1" t="s">
        <v>44</v>
      </c>
      <c r="T1725" s="1" t="s">
        <v>45</v>
      </c>
      <c r="U1725" s="1" t="s">
        <v>217</v>
      </c>
      <c r="V1725" s="1" t="s">
        <v>46</v>
      </c>
      <c r="W1725" s="1" t="s">
        <v>81</v>
      </c>
      <c r="X1725" s="1" t="s">
        <v>218</v>
      </c>
      <c r="Y1725" s="1" t="s">
        <v>83</v>
      </c>
      <c r="Z1725" s="1" t="s">
        <v>219</v>
      </c>
      <c r="AA1725" s="1" t="s">
        <v>51</v>
      </c>
      <c r="AB1725" s="1" t="s">
        <v>218</v>
      </c>
      <c r="AC1725" s="1" t="s">
        <v>37</v>
      </c>
    </row>
    <row r="1726" spans="1:29" hidden="1" x14ac:dyDescent="0.25">
      <c r="A1726" s="1" t="s">
        <v>33</v>
      </c>
      <c r="B1726" s="1" t="s">
        <v>34</v>
      </c>
      <c r="C1726" s="2">
        <v>45747</v>
      </c>
      <c r="D1726" s="1" t="s">
        <v>73</v>
      </c>
      <c r="E1726" s="1" t="s">
        <v>74</v>
      </c>
      <c r="F1726" s="1" t="s">
        <v>37</v>
      </c>
      <c r="G1726" s="1" t="s">
        <v>217</v>
      </c>
      <c r="H1726" s="1" t="s">
        <v>76</v>
      </c>
      <c r="I1726" s="3">
        <v>47450</v>
      </c>
      <c r="J1726" s="3">
        <v>0</v>
      </c>
      <c r="K1726" s="1" t="s">
        <v>40</v>
      </c>
      <c r="L1726" s="1" t="s">
        <v>236</v>
      </c>
      <c r="M1726" s="1" t="s">
        <v>237</v>
      </c>
      <c r="N1726" s="1" t="s">
        <v>79</v>
      </c>
      <c r="O1726" s="1" t="s">
        <v>80</v>
      </c>
      <c r="P1726" s="1" t="s">
        <v>43</v>
      </c>
      <c r="Q1726" s="1" t="s">
        <v>43</v>
      </c>
      <c r="R1726" s="3">
        <v>0</v>
      </c>
      <c r="S1726" s="1" t="s">
        <v>44</v>
      </c>
      <c r="T1726" s="1" t="s">
        <v>45</v>
      </c>
      <c r="U1726" s="1" t="s">
        <v>217</v>
      </c>
      <c r="V1726" s="1" t="s">
        <v>46</v>
      </c>
      <c r="W1726" s="1" t="s">
        <v>81</v>
      </c>
      <c r="X1726" s="1" t="s">
        <v>218</v>
      </c>
      <c r="Y1726" s="1" t="s">
        <v>83</v>
      </c>
      <c r="Z1726" s="1" t="s">
        <v>219</v>
      </c>
      <c r="AA1726" s="1" t="s">
        <v>51</v>
      </c>
      <c r="AB1726" s="1" t="s">
        <v>218</v>
      </c>
      <c r="AC1726" s="1" t="s">
        <v>37</v>
      </c>
    </row>
    <row r="1727" spans="1:29" hidden="1" x14ac:dyDescent="0.25">
      <c r="A1727" s="1" t="s">
        <v>33</v>
      </c>
      <c r="B1727" s="1" t="s">
        <v>34</v>
      </c>
      <c r="C1727" s="2">
        <v>45747</v>
      </c>
      <c r="D1727" s="1" t="s">
        <v>73</v>
      </c>
      <c r="E1727" s="1" t="s">
        <v>74</v>
      </c>
      <c r="F1727" s="1" t="s">
        <v>37</v>
      </c>
      <c r="G1727" s="1" t="s">
        <v>217</v>
      </c>
      <c r="H1727" s="1" t="s">
        <v>76</v>
      </c>
      <c r="I1727" s="3">
        <v>47450</v>
      </c>
      <c r="J1727" s="3">
        <v>0</v>
      </c>
      <c r="K1727" s="1" t="s">
        <v>40</v>
      </c>
      <c r="L1727" s="1" t="s">
        <v>152</v>
      </c>
      <c r="M1727" s="1" t="s">
        <v>153</v>
      </c>
      <c r="N1727" s="1" t="s">
        <v>79</v>
      </c>
      <c r="O1727" s="1" t="s">
        <v>80</v>
      </c>
      <c r="P1727" s="1" t="s">
        <v>43</v>
      </c>
      <c r="Q1727" s="1" t="s">
        <v>43</v>
      </c>
      <c r="R1727" s="3">
        <v>0</v>
      </c>
      <c r="S1727" s="1" t="s">
        <v>44</v>
      </c>
      <c r="T1727" s="1" t="s">
        <v>45</v>
      </c>
      <c r="U1727" s="1" t="s">
        <v>217</v>
      </c>
      <c r="V1727" s="1" t="s">
        <v>46</v>
      </c>
      <c r="W1727" s="1" t="s">
        <v>81</v>
      </c>
      <c r="X1727" s="1" t="s">
        <v>218</v>
      </c>
      <c r="Y1727" s="1" t="s">
        <v>83</v>
      </c>
      <c r="Z1727" s="1" t="s">
        <v>219</v>
      </c>
      <c r="AA1727" s="1" t="s">
        <v>51</v>
      </c>
      <c r="AB1727" s="1" t="s">
        <v>218</v>
      </c>
      <c r="AC1727" s="1" t="s">
        <v>37</v>
      </c>
    </row>
    <row r="1728" spans="1:29" hidden="1" x14ac:dyDescent="0.25">
      <c r="A1728" s="1" t="s">
        <v>33</v>
      </c>
      <c r="B1728" s="1" t="s">
        <v>34</v>
      </c>
      <c r="C1728" s="2">
        <v>45747</v>
      </c>
      <c r="D1728" s="1" t="s">
        <v>73</v>
      </c>
      <c r="E1728" s="1" t="s">
        <v>74</v>
      </c>
      <c r="F1728" s="1" t="s">
        <v>37</v>
      </c>
      <c r="G1728" s="1" t="s">
        <v>217</v>
      </c>
      <c r="H1728" s="1" t="s">
        <v>76</v>
      </c>
      <c r="I1728" s="3">
        <v>711750</v>
      </c>
      <c r="J1728" s="3">
        <v>0</v>
      </c>
      <c r="K1728" s="1" t="s">
        <v>40</v>
      </c>
      <c r="L1728" s="1" t="s">
        <v>113</v>
      </c>
      <c r="M1728" s="1" t="s">
        <v>114</v>
      </c>
      <c r="N1728" s="1" t="s">
        <v>79</v>
      </c>
      <c r="O1728" s="1" t="s">
        <v>80</v>
      </c>
      <c r="P1728" s="1" t="s">
        <v>43</v>
      </c>
      <c r="Q1728" s="1" t="s">
        <v>43</v>
      </c>
      <c r="R1728" s="3">
        <v>0</v>
      </c>
      <c r="S1728" s="1" t="s">
        <v>44</v>
      </c>
      <c r="T1728" s="1" t="s">
        <v>45</v>
      </c>
      <c r="U1728" s="1" t="s">
        <v>217</v>
      </c>
      <c r="V1728" s="1" t="s">
        <v>46</v>
      </c>
      <c r="W1728" s="1" t="s">
        <v>81</v>
      </c>
      <c r="X1728" s="1" t="s">
        <v>218</v>
      </c>
      <c r="Y1728" s="1" t="s">
        <v>83</v>
      </c>
      <c r="Z1728" s="1" t="s">
        <v>219</v>
      </c>
      <c r="AA1728" s="1" t="s">
        <v>51</v>
      </c>
      <c r="AB1728" s="1" t="s">
        <v>218</v>
      </c>
      <c r="AC1728" s="1" t="s">
        <v>37</v>
      </c>
    </row>
    <row r="1729" spans="1:29" hidden="1" x14ac:dyDescent="0.25">
      <c r="A1729" s="1" t="s">
        <v>33</v>
      </c>
      <c r="B1729" s="1" t="s">
        <v>34</v>
      </c>
      <c r="C1729" s="2">
        <v>45747</v>
      </c>
      <c r="D1729" s="1" t="s">
        <v>73</v>
      </c>
      <c r="E1729" s="1" t="s">
        <v>74</v>
      </c>
      <c r="F1729" s="1" t="s">
        <v>37</v>
      </c>
      <c r="G1729" s="1" t="s">
        <v>217</v>
      </c>
      <c r="H1729" s="1" t="s">
        <v>76</v>
      </c>
      <c r="I1729" s="3">
        <v>379600</v>
      </c>
      <c r="J1729" s="3">
        <v>0</v>
      </c>
      <c r="K1729" s="1" t="s">
        <v>40</v>
      </c>
      <c r="L1729" s="1" t="s">
        <v>105</v>
      </c>
      <c r="M1729" s="1" t="s">
        <v>106</v>
      </c>
      <c r="N1729" s="1" t="s">
        <v>79</v>
      </c>
      <c r="O1729" s="1" t="s">
        <v>80</v>
      </c>
      <c r="P1729" s="1" t="s">
        <v>43</v>
      </c>
      <c r="Q1729" s="1" t="s">
        <v>43</v>
      </c>
      <c r="R1729" s="3">
        <v>0</v>
      </c>
      <c r="S1729" s="1" t="s">
        <v>44</v>
      </c>
      <c r="T1729" s="1" t="s">
        <v>45</v>
      </c>
      <c r="U1729" s="1" t="s">
        <v>217</v>
      </c>
      <c r="V1729" s="1" t="s">
        <v>46</v>
      </c>
      <c r="W1729" s="1" t="s">
        <v>81</v>
      </c>
      <c r="X1729" s="1" t="s">
        <v>218</v>
      </c>
      <c r="Y1729" s="1" t="s">
        <v>83</v>
      </c>
      <c r="Z1729" s="1" t="s">
        <v>219</v>
      </c>
      <c r="AA1729" s="1" t="s">
        <v>51</v>
      </c>
      <c r="AB1729" s="1" t="s">
        <v>218</v>
      </c>
      <c r="AC1729" s="1" t="s">
        <v>37</v>
      </c>
    </row>
    <row r="1730" spans="1:29" hidden="1" x14ac:dyDescent="0.25">
      <c r="A1730" s="1" t="s">
        <v>33</v>
      </c>
      <c r="B1730" s="1" t="s">
        <v>34</v>
      </c>
      <c r="C1730" s="2">
        <v>45728</v>
      </c>
      <c r="D1730" s="1" t="s">
        <v>238</v>
      </c>
      <c r="E1730" s="1" t="s">
        <v>239</v>
      </c>
      <c r="F1730" s="1" t="s">
        <v>37</v>
      </c>
      <c r="G1730" s="1" t="s">
        <v>240</v>
      </c>
      <c r="H1730" s="1" t="s">
        <v>241</v>
      </c>
      <c r="J1730" s="3">
        <v>0</v>
      </c>
      <c r="K1730" s="1" t="s">
        <v>40</v>
      </c>
      <c r="L1730" s="1" t="s">
        <v>62</v>
      </c>
      <c r="M1730" s="1" t="s">
        <v>63</v>
      </c>
      <c r="N1730" s="1" t="s">
        <v>37</v>
      </c>
      <c r="O1730" s="1" t="s">
        <v>43</v>
      </c>
      <c r="P1730" s="1" t="s">
        <v>43</v>
      </c>
      <c r="Q1730" s="1" t="s">
        <v>43</v>
      </c>
      <c r="R1730" s="3">
        <v>0</v>
      </c>
      <c r="S1730" s="1" t="s">
        <v>44</v>
      </c>
      <c r="T1730" s="1" t="s">
        <v>45</v>
      </c>
      <c r="U1730" s="1" t="s">
        <v>240</v>
      </c>
      <c r="V1730" s="1" t="s">
        <v>46</v>
      </c>
      <c r="W1730" s="1" t="s">
        <v>81</v>
      </c>
      <c r="X1730" s="1" t="s">
        <v>244</v>
      </c>
      <c r="Y1730" s="1" t="s">
        <v>245</v>
      </c>
      <c r="Z1730" s="1" t="s">
        <v>84</v>
      </c>
      <c r="AA1730" s="1" t="s">
        <v>51</v>
      </c>
      <c r="AB1730" s="1" t="s">
        <v>244</v>
      </c>
      <c r="AC1730" s="1" t="s">
        <v>37</v>
      </c>
    </row>
    <row r="1731" spans="1:29" hidden="1" x14ac:dyDescent="0.25">
      <c r="A1731" s="1" t="s">
        <v>33</v>
      </c>
      <c r="B1731" s="1" t="s">
        <v>34</v>
      </c>
      <c r="C1731" s="2">
        <v>45728</v>
      </c>
      <c r="D1731" s="1" t="s">
        <v>238</v>
      </c>
      <c r="E1731" s="1" t="s">
        <v>239</v>
      </c>
      <c r="F1731" s="1" t="s">
        <v>37</v>
      </c>
      <c r="G1731" s="1" t="s">
        <v>240</v>
      </c>
      <c r="H1731" s="1" t="s">
        <v>241</v>
      </c>
      <c r="I1731" s="3">
        <v>0</v>
      </c>
      <c r="J1731" s="3">
        <v>45076</v>
      </c>
      <c r="K1731" s="1" t="s">
        <v>40</v>
      </c>
      <c r="L1731" s="1" t="s">
        <v>105</v>
      </c>
      <c r="M1731" s="1" t="s">
        <v>106</v>
      </c>
      <c r="N1731" s="1" t="s">
        <v>37</v>
      </c>
      <c r="O1731" s="1" t="s">
        <v>43</v>
      </c>
      <c r="P1731" s="1" t="s">
        <v>43</v>
      </c>
      <c r="Q1731" s="1" t="s">
        <v>43</v>
      </c>
      <c r="R1731" s="3">
        <v>0</v>
      </c>
      <c r="S1731" s="1" t="s">
        <v>44</v>
      </c>
      <c r="T1731" s="1" t="s">
        <v>45</v>
      </c>
      <c r="U1731" s="1" t="s">
        <v>240</v>
      </c>
      <c r="V1731" s="1" t="s">
        <v>46</v>
      </c>
      <c r="W1731" s="1" t="s">
        <v>81</v>
      </c>
      <c r="X1731" s="1" t="s">
        <v>244</v>
      </c>
      <c r="Y1731" s="1" t="s">
        <v>245</v>
      </c>
      <c r="Z1731" s="1" t="s">
        <v>84</v>
      </c>
      <c r="AA1731" s="1" t="s">
        <v>51</v>
      </c>
      <c r="AB1731" s="1" t="s">
        <v>244</v>
      </c>
      <c r="AC1731" s="1" t="s">
        <v>37</v>
      </c>
    </row>
    <row r="1732" spans="1:29" hidden="1" x14ac:dyDescent="0.25">
      <c r="A1732" s="1" t="s">
        <v>33</v>
      </c>
      <c r="B1732" s="1" t="s">
        <v>34</v>
      </c>
      <c r="C1732" s="2">
        <v>45728</v>
      </c>
      <c r="D1732" s="1" t="s">
        <v>238</v>
      </c>
      <c r="E1732" s="1" t="s">
        <v>239</v>
      </c>
      <c r="F1732" s="1" t="s">
        <v>37</v>
      </c>
      <c r="G1732" s="1" t="s">
        <v>240</v>
      </c>
      <c r="H1732" s="1" t="s">
        <v>241</v>
      </c>
      <c r="I1732" s="3">
        <v>45076</v>
      </c>
      <c r="J1732" s="3">
        <v>0</v>
      </c>
      <c r="K1732" s="1" t="s">
        <v>40</v>
      </c>
      <c r="L1732" s="1" t="s">
        <v>62</v>
      </c>
      <c r="M1732" s="1" t="s">
        <v>63</v>
      </c>
      <c r="N1732" s="1" t="s">
        <v>37</v>
      </c>
      <c r="O1732" s="1" t="s">
        <v>43</v>
      </c>
      <c r="P1732" s="1" t="s">
        <v>43</v>
      </c>
      <c r="Q1732" s="1" t="s">
        <v>43</v>
      </c>
      <c r="R1732" s="3">
        <v>0</v>
      </c>
      <c r="S1732" s="1" t="s">
        <v>44</v>
      </c>
      <c r="T1732" s="1" t="s">
        <v>45</v>
      </c>
      <c r="U1732" s="1" t="s">
        <v>240</v>
      </c>
      <c r="V1732" s="1" t="s">
        <v>46</v>
      </c>
      <c r="W1732" s="1" t="s">
        <v>81</v>
      </c>
      <c r="X1732" s="1" t="s">
        <v>244</v>
      </c>
      <c r="Y1732" s="1" t="s">
        <v>245</v>
      </c>
      <c r="Z1732" s="1" t="s">
        <v>84</v>
      </c>
      <c r="AA1732" s="1" t="s">
        <v>51</v>
      </c>
      <c r="AB1732" s="1" t="s">
        <v>244</v>
      </c>
      <c r="AC1732" s="1" t="s">
        <v>37</v>
      </c>
    </row>
    <row r="1733" spans="1:29" hidden="1" x14ac:dyDescent="0.25">
      <c r="A1733" s="1" t="s">
        <v>33</v>
      </c>
      <c r="B1733" s="1" t="s">
        <v>34</v>
      </c>
      <c r="C1733" s="2">
        <v>45728</v>
      </c>
      <c r="D1733" s="1" t="s">
        <v>238</v>
      </c>
      <c r="E1733" s="1" t="s">
        <v>239</v>
      </c>
      <c r="F1733" s="1" t="s">
        <v>37</v>
      </c>
      <c r="G1733" s="1" t="s">
        <v>240</v>
      </c>
      <c r="H1733" s="1" t="s">
        <v>241</v>
      </c>
      <c r="I1733" s="3">
        <v>0</v>
      </c>
      <c r="J1733" s="3">
        <v>139300</v>
      </c>
      <c r="K1733" s="1" t="s">
        <v>40</v>
      </c>
      <c r="L1733" s="1" t="s">
        <v>248</v>
      </c>
      <c r="M1733" s="1" t="s">
        <v>249</v>
      </c>
      <c r="N1733" s="1" t="s">
        <v>37</v>
      </c>
      <c r="O1733" s="1" t="s">
        <v>43</v>
      </c>
      <c r="P1733" s="1" t="s">
        <v>43</v>
      </c>
      <c r="Q1733" s="1" t="s">
        <v>43</v>
      </c>
      <c r="R1733" s="3">
        <v>0</v>
      </c>
      <c r="S1733" s="1" t="s">
        <v>44</v>
      </c>
      <c r="T1733" s="1" t="s">
        <v>45</v>
      </c>
      <c r="U1733" s="1" t="s">
        <v>240</v>
      </c>
      <c r="V1733" s="1" t="s">
        <v>46</v>
      </c>
      <c r="W1733" s="1" t="s">
        <v>81</v>
      </c>
      <c r="X1733" s="1" t="s">
        <v>244</v>
      </c>
      <c r="Y1733" s="1" t="s">
        <v>245</v>
      </c>
      <c r="Z1733" s="1" t="s">
        <v>84</v>
      </c>
      <c r="AA1733" s="1" t="s">
        <v>51</v>
      </c>
      <c r="AB1733" s="1" t="s">
        <v>244</v>
      </c>
      <c r="AC1733" s="1" t="s">
        <v>37</v>
      </c>
    </row>
    <row r="1734" spans="1:29" hidden="1" x14ac:dyDescent="0.25">
      <c r="A1734" s="1" t="s">
        <v>33</v>
      </c>
      <c r="B1734" s="1" t="s">
        <v>34</v>
      </c>
      <c r="C1734" s="2">
        <v>45728</v>
      </c>
      <c r="D1734" s="1" t="s">
        <v>238</v>
      </c>
      <c r="E1734" s="1" t="s">
        <v>239</v>
      </c>
      <c r="F1734" s="1" t="s">
        <v>37</v>
      </c>
      <c r="G1734" s="1" t="s">
        <v>240</v>
      </c>
      <c r="H1734" s="1" t="s">
        <v>241</v>
      </c>
      <c r="I1734" s="3">
        <v>0</v>
      </c>
      <c r="J1734" s="3">
        <v>1213333</v>
      </c>
      <c r="K1734" s="1" t="s">
        <v>40</v>
      </c>
      <c r="L1734" s="1" t="s">
        <v>250</v>
      </c>
      <c r="M1734" s="1" t="s">
        <v>251</v>
      </c>
      <c r="N1734" s="1" t="s">
        <v>37</v>
      </c>
      <c r="O1734" s="1" t="s">
        <v>43</v>
      </c>
      <c r="P1734" s="1" t="s">
        <v>43</v>
      </c>
      <c r="Q1734" s="1" t="s">
        <v>43</v>
      </c>
      <c r="R1734" s="3">
        <v>0</v>
      </c>
      <c r="S1734" s="1" t="s">
        <v>44</v>
      </c>
      <c r="T1734" s="1" t="s">
        <v>45</v>
      </c>
      <c r="U1734" s="1" t="s">
        <v>240</v>
      </c>
      <c r="V1734" s="1" t="s">
        <v>46</v>
      </c>
      <c r="W1734" s="1" t="s">
        <v>81</v>
      </c>
      <c r="X1734" s="1" t="s">
        <v>244</v>
      </c>
      <c r="Y1734" s="1" t="s">
        <v>245</v>
      </c>
      <c r="Z1734" s="1" t="s">
        <v>84</v>
      </c>
      <c r="AA1734" s="1" t="s">
        <v>51</v>
      </c>
      <c r="AB1734" s="1" t="s">
        <v>244</v>
      </c>
      <c r="AC1734" s="1" t="s">
        <v>37</v>
      </c>
    </row>
    <row r="1735" spans="1:29" hidden="1" x14ac:dyDescent="0.25">
      <c r="A1735" s="1" t="s">
        <v>33</v>
      </c>
      <c r="B1735" s="1" t="s">
        <v>34</v>
      </c>
      <c r="C1735" s="2">
        <v>45728</v>
      </c>
      <c r="D1735" s="1" t="s">
        <v>238</v>
      </c>
      <c r="E1735" s="1" t="s">
        <v>239</v>
      </c>
      <c r="F1735" s="1" t="s">
        <v>37</v>
      </c>
      <c r="G1735" s="1" t="s">
        <v>240</v>
      </c>
      <c r="H1735" s="1" t="s">
        <v>241</v>
      </c>
      <c r="J1735" s="3">
        <v>0</v>
      </c>
      <c r="K1735" s="1" t="s">
        <v>40</v>
      </c>
      <c r="L1735" s="1" t="s">
        <v>62</v>
      </c>
      <c r="M1735" s="1" t="s">
        <v>63</v>
      </c>
      <c r="N1735" s="1" t="s">
        <v>37</v>
      </c>
      <c r="O1735" s="1" t="s">
        <v>43</v>
      </c>
      <c r="P1735" s="1" t="s">
        <v>43</v>
      </c>
      <c r="Q1735" s="1" t="s">
        <v>43</v>
      </c>
      <c r="R1735" s="3">
        <v>0</v>
      </c>
      <c r="S1735" s="1" t="s">
        <v>44</v>
      </c>
      <c r="T1735" s="1" t="s">
        <v>45</v>
      </c>
      <c r="U1735" s="1" t="s">
        <v>240</v>
      </c>
      <c r="V1735" s="1" t="s">
        <v>46</v>
      </c>
      <c r="W1735" s="1" t="s">
        <v>81</v>
      </c>
      <c r="X1735" s="1" t="s">
        <v>244</v>
      </c>
      <c r="Y1735" s="1" t="s">
        <v>245</v>
      </c>
      <c r="Z1735" s="1" t="s">
        <v>84</v>
      </c>
      <c r="AA1735" s="1" t="s">
        <v>51</v>
      </c>
      <c r="AB1735" s="1" t="s">
        <v>244</v>
      </c>
      <c r="AC1735" s="1" t="s">
        <v>37</v>
      </c>
    </row>
    <row r="1736" spans="1:29" hidden="1" x14ac:dyDescent="0.25">
      <c r="A1736" s="1" t="s">
        <v>33</v>
      </c>
      <c r="B1736" s="1" t="s">
        <v>34</v>
      </c>
      <c r="C1736" s="2">
        <v>45728</v>
      </c>
      <c r="D1736" s="1" t="s">
        <v>238</v>
      </c>
      <c r="E1736" s="1" t="s">
        <v>239</v>
      </c>
      <c r="F1736" s="1" t="s">
        <v>37</v>
      </c>
      <c r="G1736" s="1" t="s">
        <v>240</v>
      </c>
      <c r="H1736" s="1" t="s">
        <v>241</v>
      </c>
      <c r="I1736" s="3">
        <v>0</v>
      </c>
      <c r="J1736" s="3">
        <v>216667</v>
      </c>
      <c r="K1736" s="1" t="s">
        <v>40</v>
      </c>
      <c r="L1736" s="1" t="s">
        <v>105</v>
      </c>
      <c r="M1736" s="1" t="s">
        <v>106</v>
      </c>
      <c r="N1736" s="1" t="s">
        <v>37</v>
      </c>
      <c r="O1736" s="1" t="s">
        <v>43</v>
      </c>
      <c r="P1736" s="1" t="s">
        <v>43</v>
      </c>
      <c r="Q1736" s="1" t="s">
        <v>43</v>
      </c>
      <c r="R1736" s="3">
        <v>0</v>
      </c>
      <c r="S1736" s="1" t="s">
        <v>44</v>
      </c>
      <c r="T1736" s="1" t="s">
        <v>45</v>
      </c>
      <c r="U1736" s="1" t="s">
        <v>240</v>
      </c>
      <c r="V1736" s="1" t="s">
        <v>46</v>
      </c>
      <c r="W1736" s="1" t="s">
        <v>81</v>
      </c>
      <c r="X1736" s="1" t="s">
        <v>244</v>
      </c>
      <c r="Y1736" s="1" t="s">
        <v>245</v>
      </c>
      <c r="Z1736" s="1" t="s">
        <v>84</v>
      </c>
      <c r="AA1736" s="1" t="s">
        <v>51</v>
      </c>
      <c r="AB1736" s="1" t="s">
        <v>244</v>
      </c>
      <c r="AC1736" s="1" t="s">
        <v>37</v>
      </c>
    </row>
    <row r="1737" spans="1:29" hidden="1" x14ac:dyDescent="0.25">
      <c r="A1737" s="1" t="s">
        <v>33</v>
      </c>
      <c r="B1737" s="1" t="s">
        <v>34</v>
      </c>
      <c r="C1737" s="2">
        <v>45728</v>
      </c>
      <c r="D1737" s="1" t="s">
        <v>238</v>
      </c>
      <c r="E1737" s="1" t="s">
        <v>239</v>
      </c>
      <c r="F1737" s="1" t="s">
        <v>37</v>
      </c>
      <c r="G1737" s="1" t="s">
        <v>240</v>
      </c>
      <c r="H1737" s="1" t="s">
        <v>241</v>
      </c>
      <c r="J1737" s="3">
        <v>0</v>
      </c>
      <c r="K1737" s="1" t="s">
        <v>40</v>
      </c>
      <c r="L1737" s="1" t="s">
        <v>62</v>
      </c>
      <c r="M1737" s="1" t="s">
        <v>63</v>
      </c>
      <c r="N1737" s="1" t="s">
        <v>37</v>
      </c>
      <c r="O1737" s="1" t="s">
        <v>43</v>
      </c>
      <c r="P1737" s="1" t="s">
        <v>43</v>
      </c>
      <c r="Q1737" s="1" t="s">
        <v>43</v>
      </c>
      <c r="R1737" s="3">
        <v>0</v>
      </c>
      <c r="S1737" s="1" t="s">
        <v>44</v>
      </c>
      <c r="T1737" s="1" t="s">
        <v>45</v>
      </c>
      <c r="U1737" s="1" t="s">
        <v>240</v>
      </c>
      <c r="V1737" s="1" t="s">
        <v>46</v>
      </c>
      <c r="W1737" s="1" t="s">
        <v>81</v>
      </c>
      <c r="X1737" s="1" t="s">
        <v>244</v>
      </c>
      <c r="Y1737" s="1" t="s">
        <v>245</v>
      </c>
      <c r="Z1737" s="1" t="s">
        <v>84</v>
      </c>
      <c r="AA1737" s="1" t="s">
        <v>51</v>
      </c>
      <c r="AB1737" s="1" t="s">
        <v>244</v>
      </c>
      <c r="AC1737" s="1" t="s">
        <v>37</v>
      </c>
    </row>
    <row r="1738" spans="1:29" hidden="1" x14ac:dyDescent="0.25">
      <c r="A1738" s="1" t="s">
        <v>33</v>
      </c>
      <c r="B1738" s="1" t="s">
        <v>34</v>
      </c>
      <c r="C1738" s="2">
        <v>45728</v>
      </c>
      <c r="D1738" s="1" t="s">
        <v>238</v>
      </c>
      <c r="E1738" s="1" t="s">
        <v>239</v>
      </c>
      <c r="F1738" s="1" t="s">
        <v>37</v>
      </c>
      <c r="G1738" s="1" t="s">
        <v>240</v>
      </c>
      <c r="H1738" s="1" t="s">
        <v>241</v>
      </c>
      <c r="I1738" s="3">
        <v>0</v>
      </c>
      <c r="J1738" s="3">
        <v>130000</v>
      </c>
      <c r="K1738" s="1" t="s">
        <v>40</v>
      </c>
      <c r="L1738" s="1" t="s">
        <v>105</v>
      </c>
      <c r="M1738" s="1" t="s">
        <v>106</v>
      </c>
      <c r="N1738" s="1" t="s">
        <v>37</v>
      </c>
      <c r="O1738" s="1" t="s">
        <v>43</v>
      </c>
      <c r="P1738" s="1" t="s">
        <v>43</v>
      </c>
      <c r="Q1738" s="1" t="s">
        <v>43</v>
      </c>
      <c r="R1738" s="3">
        <v>0</v>
      </c>
      <c r="S1738" s="1" t="s">
        <v>44</v>
      </c>
      <c r="T1738" s="1" t="s">
        <v>45</v>
      </c>
      <c r="U1738" s="1" t="s">
        <v>240</v>
      </c>
      <c r="V1738" s="1" t="s">
        <v>46</v>
      </c>
      <c r="W1738" s="1" t="s">
        <v>81</v>
      </c>
      <c r="X1738" s="1" t="s">
        <v>244</v>
      </c>
      <c r="Y1738" s="1" t="s">
        <v>245</v>
      </c>
      <c r="Z1738" s="1" t="s">
        <v>84</v>
      </c>
      <c r="AA1738" s="1" t="s">
        <v>51</v>
      </c>
      <c r="AB1738" s="1" t="s">
        <v>244</v>
      </c>
      <c r="AC1738" s="1" t="s">
        <v>37</v>
      </c>
    </row>
    <row r="1739" spans="1:29" hidden="1" x14ac:dyDescent="0.25">
      <c r="A1739" s="1" t="s">
        <v>33</v>
      </c>
      <c r="B1739" s="1" t="s">
        <v>34</v>
      </c>
      <c r="C1739" s="2">
        <v>45728</v>
      </c>
      <c r="D1739" s="1" t="s">
        <v>238</v>
      </c>
      <c r="E1739" s="1" t="s">
        <v>239</v>
      </c>
      <c r="F1739" s="1" t="s">
        <v>37</v>
      </c>
      <c r="G1739" s="1" t="s">
        <v>240</v>
      </c>
      <c r="H1739" s="1" t="s">
        <v>241</v>
      </c>
      <c r="J1739" s="3">
        <v>0</v>
      </c>
      <c r="K1739" s="1" t="s">
        <v>40</v>
      </c>
      <c r="L1739" s="1" t="s">
        <v>62</v>
      </c>
      <c r="M1739" s="1" t="s">
        <v>63</v>
      </c>
      <c r="N1739" s="1" t="s">
        <v>37</v>
      </c>
      <c r="O1739" s="1" t="s">
        <v>43</v>
      </c>
      <c r="P1739" s="1" t="s">
        <v>43</v>
      </c>
      <c r="Q1739" s="1" t="s">
        <v>43</v>
      </c>
      <c r="R1739" s="3">
        <v>0</v>
      </c>
      <c r="S1739" s="1" t="s">
        <v>44</v>
      </c>
      <c r="T1739" s="1" t="s">
        <v>45</v>
      </c>
      <c r="U1739" s="1" t="s">
        <v>240</v>
      </c>
      <c r="V1739" s="1" t="s">
        <v>46</v>
      </c>
      <c r="W1739" s="1" t="s">
        <v>81</v>
      </c>
      <c r="X1739" s="1" t="s">
        <v>244</v>
      </c>
      <c r="Y1739" s="1" t="s">
        <v>245</v>
      </c>
      <c r="Z1739" s="1" t="s">
        <v>84</v>
      </c>
      <c r="AA1739" s="1" t="s">
        <v>51</v>
      </c>
      <c r="AB1739" s="1" t="s">
        <v>244</v>
      </c>
      <c r="AC1739" s="1" t="s">
        <v>37</v>
      </c>
    </row>
    <row r="1740" spans="1:29" hidden="1" x14ac:dyDescent="0.25">
      <c r="A1740" s="1" t="s">
        <v>33</v>
      </c>
      <c r="B1740" s="1" t="s">
        <v>34</v>
      </c>
      <c r="C1740" s="2">
        <v>45728</v>
      </c>
      <c r="D1740" s="1" t="s">
        <v>238</v>
      </c>
      <c r="E1740" s="1" t="s">
        <v>239</v>
      </c>
      <c r="F1740" s="1" t="s">
        <v>37</v>
      </c>
      <c r="G1740" s="1" t="s">
        <v>240</v>
      </c>
      <c r="H1740" s="1" t="s">
        <v>241</v>
      </c>
      <c r="I1740" s="3">
        <v>0</v>
      </c>
      <c r="J1740" s="3">
        <v>130000</v>
      </c>
      <c r="K1740" s="1" t="s">
        <v>40</v>
      </c>
      <c r="L1740" s="1" t="s">
        <v>105</v>
      </c>
      <c r="M1740" s="1" t="s">
        <v>106</v>
      </c>
      <c r="N1740" s="1" t="s">
        <v>37</v>
      </c>
      <c r="O1740" s="1" t="s">
        <v>43</v>
      </c>
      <c r="P1740" s="1" t="s">
        <v>43</v>
      </c>
      <c r="Q1740" s="1" t="s">
        <v>43</v>
      </c>
      <c r="R1740" s="3">
        <v>0</v>
      </c>
      <c r="S1740" s="1" t="s">
        <v>44</v>
      </c>
      <c r="T1740" s="1" t="s">
        <v>45</v>
      </c>
      <c r="U1740" s="1" t="s">
        <v>240</v>
      </c>
      <c r="V1740" s="1" t="s">
        <v>46</v>
      </c>
      <c r="W1740" s="1" t="s">
        <v>81</v>
      </c>
      <c r="X1740" s="1" t="s">
        <v>244</v>
      </c>
      <c r="Y1740" s="1" t="s">
        <v>245</v>
      </c>
      <c r="Z1740" s="1" t="s">
        <v>84</v>
      </c>
      <c r="AA1740" s="1" t="s">
        <v>51</v>
      </c>
      <c r="AB1740" s="1" t="s">
        <v>244</v>
      </c>
      <c r="AC1740" s="1" t="s">
        <v>37</v>
      </c>
    </row>
    <row r="1741" spans="1:29" hidden="1" x14ac:dyDescent="0.25">
      <c r="A1741" s="1" t="s">
        <v>33</v>
      </c>
      <c r="B1741" s="1" t="s">
        <v>34</v>
      </c>
      <c r="C1741" s="2">
        <v>45728</v>
      </c>
      <c r="D1741" s="1" t="s">
        <v>238</v>
      </c>
      <c r="E1741" s="1" t="s">
        <v>239</v>
      </c>
      <c r="F1741" s="1" t="s">
        <v>37</v>
      </c>
      <c r="G1741" s="1" t="s">
        <v>240</v>
      </c>
      <c r="H1741" s="1" t="s">
        <v>241</v>
      </c>
      <c r="I1741" s="3">
        <v>0</v>
      </c>
      <c r="J1741" s="3">
        <v>43333</v>
      </c>
      <c r="K1741" s="1" t="s">
        <v>40</v>
      </c>
      <c r="L1741" s="1" t="s">
        <v>220</v>
      </c>
      <c r="M1741" s="1" t="s">
        <v>221</v>
      </c>
      <c r="N1741" s="1" t="s">
        <v>37</v>
      </c>
      <c r="O1741" s="1" t="s">
        <v>43</v>
      </c>
      <c r="P1741" s="1" t="s">
        <v>43</v>
      </c>
      <c r="Q1741" s="1" t="s">
        <v>43</v>
      </c>
      <c r="R1741" s="3">
        <v>0</v>
      </c>
      <c r="S1741" s="1" t="s">
        <v>44</v>
      </c>
      <c r="T1741" s="1" t="s">
        <v>45</v>
      </c>
      <c r="U1741" s="1" t="s">
        <v>240</v>
      </c>
      <c r="V1741" s="1" t="s">
        <v>46</v>
      </c>
      <c r="W1741" s="1" t="s">
        <v>81</v>
      </c>
      <c r="X1741" s="1" t="s">
        <v>244</v>
      </c>
      <c r="Y1741" s="1" t="s">
        <v>245</v>
      </c>
      <c r="Z1741" s="1" t="s">
        <v>84</v>
      </c>
      <c r="AA1741" s="1" t="s">
        <v>51</v>
      </c>
      <c r="AB1741" s="1" t="s">
        <v>244</v>
      </c>
      <c r="AC1741" s="1" t="s">
        <v>37</v>
      </c>
    </row>
    <row r="1742" spans="1:29" hidden="1" x14ac:dyDescent="0.25">
      <c r="A1742" s="1" t="s">
        <v>33</v>
      </c>
      <c r="B1742" s="1" t="s">
        <v>34</v>
      </c>
      <c r="C1742" s="2">
        <v>45728</v>
      </c>
      <c r="D1742" s="1" t="s">
        <v>238</v>
      </c>
      <c r="E1742" s="1" t="s">
        <v>239</v>
      </c>
      <c r="F1742" s="1" t="s">
        <v>37</v>
      </c>
      <c r="G1742" s="1" t="s">
        <v>240</v>
      </c>
      <c r="H1742" s="1" t="s">
        <v>241</v>
      </c>
      <c r="I1742" s="3">
        <v>0</v>
      </c>
      <c r="J1742" s="3">
        <v>173333</v>
      </c>
      <c r="K1742" s="1" t="s">
        <v>40</v>
      </c>
      <c r="L1742" s="1" t="s">
        <v>105</v>
      </c>
      <c r="M1742" s="1" t="s">
        <v>106</v>
      </c>
      <c r="N1742" s="1" t="s">
        <v>37</v>
      </c>
      <c r="O1742" s="1" t="s">
        <v>43</v>
      </c>
      <c r="P1742" s="1" t="s">
        <v>43</v>
      </c>
      <c r="Q1742" s="1" t="s">
        <v>43</v>
      </c>
      <c r="R1742" s="3">
        <v>0</v>
      </c>
      <c r="S1742" s="1" t="s">
        <v>44</v>
      </c>
      <c r="T1742" s="1" t="s">
        <v>45</v>
      </c>
      <c r="U1742" s="1" t="s">
        <v>240</v>
      </c>
      <c r="V1742" s="1" t="s">
        <v>46</v>
      </c>
      <c r="W1742" s="1" t="s">
        <v>81</v>
      </c>
      <c r="X1742" s="1" t="s">
        <v>244</v>
      </c>
      <c r="Y1742" s="1" t="s">
        <v>245</v>
      </c>
      <c r="Z1742" s="1" t="s">
        <v>84</v>
      </c>
      <c r="AA1742" s="1" t="s">
        <v>51</v>
      </c>
      <c r="AB1742" s="1" t="s">
        <v>244</v>
      </c>
      <c r="AC1742" s="1" t="s">
        <v>37</v>
      </c>
    </row>
    <row r="1743" spans="1:29" hidden="1" x14ac:dyDescent="0.25">
      <c r="A1743" s="1" t="s">
        <v>33</v>
      </c>
      <c r="B1743" s="1" t="s">
        <v>34</v>
      </c>
      <c r="C1743" s="2">
        <v>45728</v>
      </c>
      <c r="D1743" s="1" t="s">
        <v>238</v>
      </c>
      <c r="E1743" s="1" t="s">
        <v>239</v>
      </c>
      <c r="F1743" s="1" t="s">
        <v>37</v>
      </c>
      <c r="G1743" s="1" t="s">
        <v>240</v>
      </c>
      <c r="H1743" s="1" t="s">
        <v>241</v>
      </c>
      <c r="I1743" s="3">
        <v>0</v>
      </c>
      <c r="J1743" s="3">
        <v>216667</v>
      </c>
      <c r="K1743" s="1" t="s">
        <v>40</v>
      </c>
      <c r="L1743" s="1" t="s">
        <v>105</v>
      </c>
      <c r="M1743" s="1" t="s">
        <v>106</v>
      </c>
      <c r="N1743" s="1" t="s">
        <v>37</v>
      </c>
      <c r="O1743" s="1" t="s">
        <v>43</v>
      </c>
      <c r="P1743" s="1" t="s">
        <v>43</v>
      </c>
      <c r="Q1743" s="1" t="s">
        <v>43</v>
      </c>
      <c r="R1743" s="3">
        <v>0</v>
      </c>
      <c r="S1743" s="1" t="s">
        <v>44</v>
      </c>
      <c r="T1743" s="1" t="s">
        <v>45</v>
      </c>
      <c r="U1743" s="1" t="s">
        <v>240</v>
      </c>
      <c r="V1743" s="1" t="s">
        <v>46</v>
      </c>
      <c r="W1743" s="1" t="s">
        <v>81</v>
      </c>
      <c r="X1743" s="1" t="s">
        <v>244</v>
      </c>
      <c r="Y1743" s="1" t="s">
        <v>245</v>
      </c>
      <c r="Z1743" s="1" t="s">
        <v>84</v>
      </c>
      <c r="AA1743" s="1" t="s">
        <v>51</v>
      </c>
      <c r="AB1743" s="1" t="s">
        <v>244</v>
      </c>
      <c r="AC1743" s="1" t="s">
        <v>37</v>
      </c>
    </row>
    <row r="1744" spans="1:29" hidden="1" x14ac:dyDescent="0.25">
      <c r="A1744" s="1" t="s">
        <v>33</v>
      </c>
      <c r="B1744" s="1" t="s">
        <v>34</v>
      </c>
      <c r="C1744" s="2">
        <v>45728</v>
      </c>
      <c r="D1744" s="1" t="s">
        <v>238</v>
      </c>
      <c r="E1744" s="1" t="s">
        <v>239</v>
      </c>
      <c r="F1744" s="1" t="s">
        <v>37</v>
      </c>
      <c r="G1744" s="1" t="s">
        <v>240</v>
      </c>
      <c r="H1744" s="1" t="s">
        <v>241</v>
      </c>
      <c r="J1744" s="3">
        <v>0</v>
      </c>
      <c r="K1744" s="1" t="s">
        <v>40</v>
      </c>
      <c r="L1744" s="1" t="s">
        <v>62</v>
      </c>
      <c r="M1744" s="1" t="s">
        <v>63</v>
      </c>
      <c r="N1744" s="1" t="s">
        <v>37</v>
      </c>
      <c r="O1744" s="1" t="s">
        <v>43</v>
      </c>
      <c r="P1744" s="1" t="s">
        <v>43</v>
      </c>
      <c r="Q1744" s="1" t="s">
        <v>43</v>
      </c>
      <c r="R1744" s="3">
        <v>0</v>
      </c>
      <c r="S1744" s="1" t="s">
        <v>44</v>
      </c>
      <c r="T1744" s="1" t="s">
        <v>45</v>
      </c>
      <c r="U1744" s="1" t="s">
        <v>240</v>
      </c>
      <c r="V1744" s="1" t="s">
        <v>46</v>
      </c>
      <c r="W1744" s="1" t="s">
        <v>81</v>
      </c>
      <c r="X1744" s="1" t="s">
        <v>244</v>
      </c>
      <c r="Y1744" s="1" t="s">
        <v>245</v>
      </c>
      <c r="Z1744" s="1" t="s">
        <v>84</v>
      </c>
      <c r="AA1744" s="1" t="s">
        <v>51</v>
      </c>
      <c r="AB1744" s="1" t="s">
        <v>244</v>
      </c>
      <c r="AC1744" s="1" t="s">
        <v>37</v>
      </c>
    </row>
    <row r="1745" spans="1:29" hidden="1" x14ac:dyDescent="0.25">
      <c r="A1745" s="1" t="s">
        <v>33</v>
      </c>
      <c r="B1745" s="1" t="s">
        <v>34</v>
      </c>
      <c r="C1745" s="2">
        <v>45728</v>
      </c>
      <c r="D1745" s="1" t="s">
        <v>238</v>
      </c>
      <c r="E1745" s="1" t="s">
        <v>239</v>
      </c>
      <c r="F1745" s="1" t="s">
        <v>37</v>
      </c>
      <c r="G1745" s="1" t="s">
        <v>240</v>
      </c>
      <c r="H1745" s="1" t="s">
        <v>241</v>
      </c>
      <c r="I1745" s="3">
        <v>0</v>
      </c>
      <c r="J1745" s="3">
        <v>216667</v>
      </c>
      <c r="K1745" s="1" t="s">
        <v>40</v>
      </c>
      <c r="L1745" s="1" t="s">
        <v>105</v>
      </c>
      <c r="M1745" s="1" t="s">
        <v>106</v>
      </c>
      <c r="N1745" s="1" t="s">
        <v>37</v>
      </c>
      <c r="O1745" s="1" t="s">
        <v>43</v>
      </c>
      <c r="P1745" s="1" t="s">
        <v>43</v>
      </c>
      <c r="Q1745" s="1" t="s">
        <v>43</v>
      </c>
      <c r="R1745" s="3">
        <v>0</v>
      </c>
      <c r="S1745" s="1" t="s">
        <v>44</v>
      </c>
      <c r="T1745" s="1" t="s">
        <v>45</v>
      </c>
      <c r="U1745" s="1" t="s">
        <v>240</v>
      </c>
      <c r="V1745" s="1" t="s">
        <v>46</v>
      </c>
      <c r="W1745" s="1" t="s">
        <v>81</v>
      </c>
      <c r="X1745" s="1" t="s">
        <v>244</v>
      </c>
      <c r="Y1745" s="1" t="s">
        <v>245</v>
      </c>
      <c r="Z1745" s="1" t="s">
        <v>84</v>
      </c>
      <c r="AA1745" s="1" t="s">
        <v>51</v>
      </c>
      <c r="AB1745" s="1" t="s">
        <v>244</v>
      </c>
      <c r="AC1745" s="1" t="s">
        <v>37</v>
      </c>
    </row>
    <row r="1746" spans="1:29" hidden="1" x14ac:dyDescent="0.25">
      <c r="A1746" s="1" t="s">
        <v>33</v>
      </c>
      <c r="B1746" s="1" t="s">
        <v>34</v>
      </c>
      <c r="C1746" s="2">
        <v>45728</v>
      </c>
      <c r="D1746" s="1" t="s">
        <v>238</v>
      </c>
      <c r="E1746" s="1" t="s">
        <v>239</v>
      </c>
      <c r="F1746" s="1" t="s">
        <v>37</v>
      </c>
      <c r="G1746" s="1" t="s">
        <v>240</v>
      </c>
      <c r="H1746" s="1" t="s">
        <v>241</v>
      </c>
      <c r="I1746" s="3">
        <v>0</v>
      </c>
      <c r="J1746" s="3">
        <v>216667</v>
      </c>
      <c r="K1746" s="1" t="s">
        <v>40</v>
      </c>
      <c r="L1746" s="1" t="s">
        <v>250</v>
      </c>
      <c r="M1746" s="1" t="s">
        <v>251</v>
      </c>
      <c r="N1746" s="1" t="s">
        <v>37</v>
      </c>
      <c r="O1746" s="1" t="s">
        <v>43</v>
      </c>
      <c r="P1746" s="1" t="s">
        <v>43</v>
      </c>
      <c r="Q1746" s="1" t="s">
        <v>43</v>
      </c>
      <c r="R1746" s="3">
        <v>0</v>
      </c>
      <c r="S1746" s="1" t="s">
        <v>44</v>
      </c>
      <c r="T1746" s="1" t="s">
        <v>45</v>
      </c>
      <c r="U1746" s="1" t="s">
        <v>240</v>
      </c>
      <c r="V1746" s="1" t="s">
        <v>46</v>
      </c>
      <c r="W1746" s="1" t="s">
        <v>81</v>
      </c>
      <c r="X1746" s="1" t="s">
        <v>244</v>
      </c>
      <c r="Y1746" s="1" t="s">
        <v>245</v>
      </c>
      <c r="Z1746" s="1" t="s">
        <v>84</v>
      </c>
      <c r="AA1746" s="1" t="s">
        <v>51</v>
      </c>
      <c r="AB1746" s="1" t="s">
        <v>244</v>
      </c>
      <c r="AC1746" s="1" t="s">
        <v>37</v>
      </c>
    </row>
    <row r="1747" spans="1:29" hidden="1" x14ac:dyDescent="0.25">
      <c r="A1747" s="1" t="s">
        <v>33</v>
      </c>
      <c r="B1747" s="1" t="s">
        <v>34</v>
      </c>
      <c r="C1747" s="2">
        <v>45728</v>
      </c>
      <c r="D1747" s="1" t="s">
        <v>238</v>
      </c>
      <c r="E1747" s="1" t="s">
        <v>239</v>
      </c>
      <c r="F1747" s="1" t="s">
        <v>37</v>
      </c>
      <c r="G1747" s="1" t="s">
        <v>240</v>
      </c>
      <c r="H1747" s="1" t="s">
        <v>241</v>
      </c>
      <c r="J1747" s="3">
        <v>0</v>
      </c>
      <c r="K1747" s="1" t="s">
        <v>40</v>
      </c>
      <c r="L1747" s="1" t="s">
        <v>62</v>
      </c>
      <c r="M1747" s="1" t="s">
        <v>63</v>
      </c>
      <c r="N1747" s="1" t="s">
        <v>37</v>
      </c>
      <c r="O1747" s="1" t="s">
        <v>43</v>
      </c>
      <c r="P1747" s="1" t="s">
        <v>43</v>
      </c>
      <c r="Q1747" s="1" t="s">
        <v>43</v>
      </c>
      <c r="R1747" s="3">
        <v>0</v>
      </c>
      <c r="S1747" s="1" t="s">
        <v>44</v>
      </c>
      <c r="T1747" s="1" t="s">
        <v>45</v>
      </c>
      <c r="U1747" s="1" t="s">
        <v>240</v>
      </c>
      <c r="V1747" s="1" t="s">
        <v>46</v>
      </c>
      <c r="W1747" s="1" t="s">
        <v>81</v>
      </c>
      <c r="X1747" s="1" t="s">
        <v>244</v>
      </c>
      <c r="Y1747" s="1" t="s">
        <v>245</v>
      </c>
      <c r="Z1747" s="1" t="s">
        <v>84</v>
      </c>
      <c r="AA1747" s="1" t="s">
        <v>51</v>
      </c>
      <c r="AB1747" s="1" t="s">
        <v>244</v>
      </c>
      <c r="AC1747" s="1" t="s">
        <v>37</v>
      </c>
    </row>
    <row r="1748" spans="1:29" hidden="1" x14ac:dyDescent="0.25">
      <c r="A1748" s="1" t="s">
        <v>33</v>
      </c>
      <c r="B1748" s="1" t="s">
        <v>34</v>
      </c>
      <c r="C1748" s="2">
        <v>45728</v>
      </c>
      <c r="D1748" s="1" t="s">
        <v>238</v>
      </c>
      <c r="E1748" s="1" t="s">
        <v>239</v>
      </c>
      <c r="F1748" s="1" t="s">
        <v>37</v>
      </c>
      <c r="G1748" s="1" t="s">
        <v>240</v>
      </c>
      <c r="H1748" s="1" t="s">
        <v>241</v>
      </c>
      <c r="I1748" s="3">
        <v>0</v>
      </c>
      <c r="J1748" s="3">
        <v>86667</v>
      </c>
      <c r="K1748" s="1" t="s">
        <v>40</v>
      </c>
      <c r="L1748" s="1" t="s">
        <v>77</v>
      </c>
      <c r="M1748" s="1" t="s">
        <v>78</v>
      </c>
      <c r="N1748" s="1" t="s">
        <v>37</v>
      </c>
      <c r="O1748" s="1" t="s">
        <v>43</v>
      </c>
      <c r="P1748" s="1" t="s">
        <v>43</v>
      </c>
      <c r="Q1748" s="1" t="s">
        <v>43</v>
      </c>
      <c r="R1748" s="3">
        <v>0</v>
      </c>
      <c r="S1748" s="1" t="s">
        <v>44</v>
      </c>
      <c r="T1748" s="1" t="s">
        <v>45</v>
      </c>
      <c r="U1748" s="1" t="s">
        <v>240</v>
      </c>
      <c r="V1748" s="1" t="s">
        <v>46</v>
      </c>
      <c r="W1748" s="1" t="s">
        <v>81</v>
      </c>
      <c r="X1748" s="1" t="s">
        <v>244</v>
      </c>
      <c r="Y1748" s="1" t="s">
        <v>245</v>
      </c>
      <c r="Z1748" s="1" t="s">
        <v>84</v>
      </c>
      <c r="AA1748" s="1" t="s">
        <v>51</v>
      </c>
      <c r="AB1748" s="1" t="s">
        <v>244</v>
      </c>
      <c r="AC1748" s="1" t="s">
        <v>37</v>
      </c>
    </row>
    <row r="1749" spans="1:29" hidden="1" x14ac:dyDescent="0.25">
      <c r="A1749" s="1" t="s">
        <v>33</v>
      </c>
      <c r="B1749" s="1" t="s">
        <v>34</v>
      </c>
      <c r="C1749" s="2">
        <v>45728</v>
      </c>
      <c r="D1749" s="1" t="s">
        <v>238</v>
      </c>
      <c r="E1749" s="1" t="s">
        <v>239</v>
      </c>
      <c r="F1749" s="1" t="s">
        <v>37</v>
      </c>
      <c r="G1749" s="1" t="s">
        <v>240</v>
      </c>
      <c r="H1749" s="1" t="s">
        <v>241</v>
      </c>
      <c r="J1749" s="3">
        <v>0</v>
      </c>
      <c r="K1749" s="1" t="s">
        <v>40</v>
      </c>
      <c r="L1749" s="1" t="s">
        <v>62</v>
      </c>
      <c r="M1749" s="1" t="s">
        <v>63</v>
      </c>
      <c r="N1749" s="1" t="s">
        <v>37</v>
      </c>
      <c r="O1749" s="1" t="s">
        <v>43</v>
      </c>
      <c r="P1749" s="1" t="s">
        <v>43</v>
      </c>
      <c r="Q1749" s="1" t="s">
        <v>43</v>
      </c>
      <c r="R1749" s="3">
        <v>0</v>
      </c>
      <c r="S1749" s="1" t="s">
        <v>44</v>
      </c>
      <c r="T1749" s="1" t="s">
        <v>45</v>
      </c>
      <c r="U1749" s="1" t="s">
        <v>240</v>
      </c>
      <c r="V1749" s="1" t="s">
        <v>46</v>
      </c>
      <c r="W1749" s="1" t="s">
        <v>81</v>
      </c>
      <c r="X1749" s="1" t="s">
        <v>244</v>
      </c>
      <c r="Y1749" s="1" t="s">
        <v>245</v>
      </c>
      <c r="Z1749" s="1" t="s">
        <v>84</v>
      </c>
      <c r="AA1749" s="1" t="s">
        <v>51</v>
      </c>
      <c r="AB1749" s="1" t="s">
        <v>244</v>
      </c>
      <c r="AC1749" s="1" t="s">
        <v>37</v>
      </c>
    </row>
    <row r="1750" spans="1:29" hidden="1" x14ac:dyDescent="0.25">
      <c r="A1750" s="1" t="s">
        <v>33</v>
      </c>
      <c r="B1750" s="1" t="s">
        <v>34</v>
      </c>
      <c r="C1750" s="2">
        <v>45728</v>
      </c>
      <c r="D1750" s="1" t="s">
        <v>238</v>
      </c>
      <c r="E1750" s="1" t="s">
        <v>239</v>
      </c>
      <c r="F1750" s="1" t="s">
        <v>37</v>
      </c>
      <c r="G1750" s="1" t="s">
        <v>240</v>
      </c>
      <c r="H1750" s="1" t="s">
        <v>241</v>
      </c>
      <c r="I1750" s="3">
        <v>0</v>
      </c>
      <c r="J1750" s="3">
        <v>1300000</v>
      </c>
      <c r="K1750" s="1" t="s">
        <v>40</v>
      </c>
      <c r="L1750" s="1" t="s">
        <v>105</v>
      </c>
      <c r="M1750" s="1" t="s">
        <v>106</v>
      </c>
      <c r="N1750" s="1" t="s">
        <v>37</v>
      </c>
      <c r="O1750" s="1" t="s">
        <v>43</v>
      </c>
      <c r="P1750" s="1" t="s">
        <v>43</v>
      </c>
      <c r="Q1750" s="1" t="s">
        <v>43</v>
      </c>
      <c r="R1750" s="3">
        <v>0</v>
      </c>
      <c r="S1750" s="1" t="s">
        <v>44</v>
      </c>
      <c r="T1750" s="1" t="s">
        <v>45</v>
      </c>
      <c r="U1750" s="1" t="s">
        <v>240</v>
      </c>
      <c r="V1750" s="1" t="s">
        <v>46</v>
      </c>
      <c r="W1750" s="1" t="s">
        <v>81</v>
      </c>
      <c r="X1750" s="1" t="s">
        <v>244</v>
      </c>
      <c r="Y1750" s="1" t="s">
        <v>245</v>
      </c>
      <c r="Z1750" s="1" t="s">
        <v>84</v>
      </c>
      <c r="AA1750" s="1" t="s">
        <v>51</v>
      </c>
      <c r="AB1750" s="1" t="s">
        <v>244</v>
      </c>
      <c r="AC1750" s="1" t="s">
        <v>37</v>
      </c>
    </row>
    <row r="1751" spans="1:29" hidden="1" x14ac:dyDescent="0.25">
      <c r="A1751" s="1" t="s">
        <v>33</v>
      </c>
      <c r="B1751" s="1" t="s">
        <v>34</v>
      </c>
      <c r="C1751" s="2">
        <v>45728</v>
      </c>
      <c r="D1751" s="1" t="s">
        <v>238</v>
      </c>
      <c r="E1751" s="1" t="s">
        <v>239</v>
      </c>
      <c r="F1751" s="1" t="s">
        <v>37</v>
      </c>
      <c r="G1751" s="1" t="s">
        <v>240</v>
      </c>
      <c r="H1751" s="1" t="s">
        <v>241</v>
      </c>
      <c r="I1751" s="3">
        <v>0</v>
      </c>
      <c r="J1751" s="3">
        <v>216667</v>
      </c>
      <c r="K1751" s="1" t="s">
        <v>40</v>
      </c>
      <c r="L1751" s="1" t="s">
        <v>105</v>
      </c>
      <c r="M1751" s="1" t="s">
        <v>106</v>
      </c>
      <c r="N1751" s="1" t="s">
        <v>37</v>
      </c>
      <c r="O1751" s="1" t="s">
        <v>43</v>
      </c>
      <c r="P1751" s="1" t="s">
        <v>43</v>
      </c>
      <c r="Q1751" s="1" t="s">
        <v>43</v>
      </c>
      <c r="R1751" s="3">
        <v>0</v>
      </c>
      <c r="S1751" s="1" t="s">
        <v>44</v>
      </c>
      <c r="T1751" s="1" t="s">
        <v>45</v>
      </c>
      <c r="U1751" s="1" t="s">
        <v>240</v>
      </c>
      <c r="V1751" s="1" t="s">
        <v>46</v>
      </c>
      <c r="W1751" s="1" t="s">
        <v>81</v>
      </c>
      <c r="X1751" s="1" t="s">
        <v>244</v>
      </c>
      <c r="Y1751" s="1" t="s">
        <v>245</v>
      </c>
      <c r="Z1751" s="1" t="s">
        <v>84</v>
      </c>
      <c r="AA1751" s="1" t="s">
        <v>51</v>
      </c>
      <c r="AB1751" s="1" t="s">
        <v>244</v>
      </c>
      <c r="AC1751" s="1" t="s">
        <v>37</v>
      </c>
    </row>
    <row r="1752" spans="1:29" hidden="1" x14ac:dyDescent="0.25">
      <c r="A1752" s="1" t="s">
        <v>33</v>
      </c>
      <c r="B1752" s="1" t="s">
        <v>34</v>
      </c>
      <c r="C1752" s="2">
        <v>45728</v>
      </c>
      <c r="D1752" s="1" t="s">
        <v>238</v>
      </c>
      <c r="E1752" s="1" t="s">
        <v>239</v>
      </c>
      <c r="F1752" s="1" t="s">
        <v>37</v>
      </c>
      <c r="G1752" s="1" t="s">
        <v>240</v>
      </c>
      <c r="H1752" s="1" t="s">
        <v>241</v>
      </c>
      <c r="I1752" s="3">
        <v>0</v>
      </c>
      <c r="J1752" s="3">
        <v>946592</v>
      </c>
      <c r="K1752" s="1" t="s">
        <v>40</v>
      </c>
      <c r="L1752" s="1" t="s">
        <v>105</v>
      </c>
      <c r="M1752" s="1" t="s">
        <v>106</v>
      </c>
      <c r="N1752" s="1" t="s">
        <v>37</v>
      </c>
      <c r="O1752" s="1" t="s">
        <v>43</v>
      </c>
      <c r="P1752" s="1" t="s">
        <v>43</v>
      </c>
      <c r="Q1752" s="1" t="s">
        <v>43</v>
      </c>
      <c r="R1752" s="3">
        <v>0</v>
      </c>
      <c r="S1752" s="1" t="s">
        <v>44</v>
      </c>
      <c r="T1752" s="1" t="s">
        <v>45</v>
      </c>
      <c r="U1752" s="1" t="s">
        <v>240</v>
      </c>
      <c r="V1752" s="1" t="s">
        <v>46</v>
      </c>
      <c r="W1752" s="1" t="s">
        <v>81</v>
      </c>
      <c r="X1752" s="1" t="s">
        <v>244</v>
      </c>
      <c r="Y1752" s="1" t="s">
        <v>245</v>
      </c>
      <c r="Z1752" s="1" t="s">
        <v>84</v>
      </c>
      <c r="AA1752" s="1" t="s">
        <v>51</v>
      </c>
      <c r="AB1752" s="1" t="s">
        <v>244</v>
      </c>
      <c r="AC1752" s="1" t="s">
        <v>37</v>
      </c>
    </row>
    <row r="1753" spans="1:29" hidden="1" x14ac:dyDescent="0.25">
      <c r="A1753" s="1" t="s">
        <v>33</v>
      </c>
      <c r="B1753" s="1" t="s">
        <v>34</v>
      </c>
      <c r="C1753" s="2">
        <v>45728</v>
      </c>
      <c r="D1753" s="1" t="s">
        <v>238</v>
      </c>
      <c r="E1753" s="1" t="s">
        <v>239</v>
      </c>
      <c r="F1753" s="1" t="s">
        <v>37</v>
      </c>
      <c r="G1753" s="1" t="s">
        <v>240</v>
      </c>
      <c r="H1753" s="1" t="s">
        <v>241</v>
      </c>
      <c r="J1753" s="3">
        <v>0</v>
      </c>
      <c r="K1753" s="1" t="s">
        <v>40</v>
      </c>
      <c r="L1753" s="1" t="s">
        <v>62</v>
      </c>
      <c r="M1753" s="1" t="s">
        <v>63</v>
      </c>
      <c r="N1753" s="1" t="s">
        <v>37</v>
      </c>
      <c r="O1753" s="1" t="s">
        <v>43</v>
      </c>
      <c r="P1753" s="1" t="s">
        <v>43</v>
      </c>
      <c r="Q1753" s="1" t="s">
        <v>43</v>
      </c>
      <c r="R1753" s="3">
        <v>0</v>
      </c>
      <c r="S1753" s="1" t="s">
        <v>44</v>
      </c>
      <c r="T1753" s="1" t="s">
        <v>45</v>
      </c>
      <c r="U1753" s="1" t="s">
        <v>240</v>
      </c>
      <c r="V1753" s="1" t="s">
        <v>46</v>
      </c>
      <c r="W1753" s="1" t="s">
        <v>81</v>
      </c>
      <c r="X1753" s="1" t="s">
        <v>244</v>
      </c>
      <c r="Y1753" s="1" t="s">
        <v>245</v>
      </c>
      <c r="Z1753" s="1" t="s">
        <v>84</v>
      </c>
      <c r="AA1753" s="1" t="s">
        <v>51</v>
      </c>
      <c r="AB1753" s="1" t="s">
        <v>244</v>
      </c>
      <c r="AC1753" s="1" t="s">
        <v>37</v>
      </c>
    </row>
    <row r="1754" spans="1:29" hidden="1" x14ac:dyDescent="0.25">
      <c r="A1754" s="1" t="s">
        <v>33</v>
      </c>
      <c r="B1754" s="1" t="s">
        <v>34</v>
      </c>
      <c r="C1754" s="2">
        <v>45730</v>
      </c>
      <c r="D1754" s="1" t="s">
        <v>35</v>
      </c>
      <c r="E1754" s="1" t="s">
        <v>36</v>
      </c>
      <c r="F1754" s="1" t="s">
        <v>37</v>
      </c>
      <c r="G1754" s="1" t="s">
        <v>209</v>
      </c>
      <c r="H1754" s="1" t="s">
        <v>210</v>
      </c>
      <c r="I1754" s="3">
        <v>0</v>
      </c>
      <c r="J1754" s="54">
        <v>190195</v>
      </c>
      <c r="K1754" s="1" t="s">
        <v>40</v>
      </c>
      <c r="L1754" s="1" t="s">
        <v>67</v>
      </c>
      <c r="M1754" s="1" t="s">
        <v>68</v>
      </c>
      <c r="N1754" s="1" t="s">
        <v>37</v>
      </c>
      <c r="O1754" s="1" t="s">
        <v>43</v>
      </c>
      <c r="P1754" s="1" t="s">
        <v>43</v>
      </c>
      <c r="Q1754" s="1" t="s">
        <v>43</v>
      </c>
      <c r="R1754" s="3">
        <v>0</v>
      </c>
      <c r="S1754" s="1" t="s">
        <v>44</v>
      </c>
      <c r="T1754" s="1" t="s">
        <v>45</v>
      </c>
      <c r="U1754" s="1" t="s">
        <v>209</v>
      </c>
      <c r="V1754" s="1" t="s">
        <v>46</v>
      </c>
      <c r="W1754" s="1" t="s">
        <v>47</v>
      </c>
      <c r="X1754" s="1" t="s">
        <v>211</v>
      </c>
      <c r="Y1754" s="1" t="s">
        <v>49</v>
      </c>
      <c r="Z1754" s="1" t="s">
        <v>50</v>
      </c>
      <c r="AA1754" s="1" t="s">
        <v>51</v>
      </c>
      <c r="AB1754" s="1" t="s">
        <v>211</v>
      </c>
      <c r="AC1754" s="1" t="s">
        <v>37</v>
      </c>
    </row>
    <row r="1755" spans="1:29" hidden="1" x14ac:dyDescent="0.25">
      <c r="A1755" s="1" t="s">
        <v>33</v>
      </c>
      <c r="B1755" s="1" t="s">
        <v>34</v>
      </c>
      <c r="C1755" s="2">
        <v>45736</v>
      </c>
      <c r="D1755" s="1" t="s">
        <v>35</v>
      </c>
      <c r="E1755" s="1" t="s">
        <v>36</v>
      </c>
      <c r="F1755" s="1" t="s">
        <v>37</v>
      </c>
      <c r="G1755" s="1" t="s">
        <v>204</v>
      </c>
      <c r="H1755" s="1" t="s">
        <v>205</v>
      </c>
      <c r="I1755" s="3">
        <v>0</v>
      </c>
      <c r="J1755" s="54">
        <v>1012955</v>
      </c>
      <c r="K1755" s="1" t="s">
        <v>40</v>
      </c>
      <c r="L1755" s="1" t="s">
        <v>206</v>
      </c>
      <c r="M1755" s="1" t="s">
        <v>207</v>
      </c>
      <c r="N1755" s="1" t="s">
        <v>37</v>
      </c>
      <c r="O1755" s="1" t="s">
        <v>43</v>
      </c>
      <c r="P1755" s="1" t="s">
        <v>43</v>
      </c>
      <c r="Q1755" s="1" t="s">
        <v>43</v>
      </c>
      <c r="R1755" s="3">
        <v>0</v>
      </c>
      <c r="S1755" s="1" t="s">
        <v>44</v>
      </c>
      <c r="T1755" s="1" t="s">
        <v>45</v>
      </c>
      <c r="U1755" s="1" t="s">
        <v>204</v>
      </c>
      <c r="V1755" s="1" t="s">
        <v>46</v>
      </c>
      <c r="W1755" s="1" t="s">
        <v>47</v>
      </c>
      <c r="X1755" s="1" t="s">
        <v>208</v>
      </c>
      <c r="Y1755" s="1" t="s">
        <v>49</v>
      </c>
      <c r="Z1755" s="1" t="s">
        <v>50</v>
      </c>
      <c r="AA1755" s="1" t="s">
        <v>51</v>
      </c>
      <c r="AB1755" s="1" t="s">
        <v>208</v>
      </c>
      <c r="AC1755" s="1" t="s">
        <v>37</v>
      </c>
    </row>
    <row r="1756" spans="1:29" hidden="1" x14ac:dyDescent="0.25">
      <c r="A1756" s="1" t="s">
        <v>33</v>
      </c>
      <c r="B1756" s="1" t="s">
        <v>34</v>
      </c>
      <c r="C1756" s="2">
        <v>45741</v>
      </c>
      <c r="D1756" s="1" t="s">
        <v>35</v>
      </c>
      <c r="E1756" s="1" t="s">
        <v>36</v>
      </c>
      <c r="F1756" s="1" t="s">
        <v>37</v>
      </c>
      <c r="G1756" s="1" t="s">
        <v>201</v>
      </c>
      <c r="H1756" s="1" t="s">
        <v>202</v>
      </c>
      <c r="I1756" s="3">
        <v>0</v>
      </c>
      <c r="J1756" s="54">
        <v>1423500</v>
      </c>
      <c r="K1756" s="1" t="s">
        <v>40</v>
      </c>
      <c r="L1756" s="1" t="s">
        <v>62</v>
      </c>
      <c r="M1756" s="1" t="s">
        <v>63</v>
      </c>
      <c r="N1756" s="1" t="s">
        <v>37</v>
      </c>
      <c r="O1756" s="1" t="s">
        <v>43</v>
      </c>
      <c r="P1756" s="1" t="s">
        <v>43</v>
      </c>
      <c r="Q1756" s="1" t="s">
        <v>43</v>
      </c>
      <c r="R1756" s="3">
        <v>0</v>
      </c>
      <c r="S1756" s="1" t="s">
        <v>44</v>
      </c>
      <c r="T1756" s="1" t="s">
        <v>45</v>
      </c>
      <c r="U1756" s="1" t="s">
        <v>201</v>
      </c>
      <c r="V1756" s="1" t="s">
        <v>46</v>
      </c>
      <c r="W1756" s="1" t="s">
        <v>47</v>
      </c>
      <c r="X1756" s="1" t="s">
        <v>203</v>
      </c>
      <c r="Y1756" s="1" t="s">
        <v>49</v>
      </c>
      <c r="Z1756" s="1" t="s">
        <v>50</v>
      </c>
      <c r="AA1756" s="1" t="s">
        <v>51</v>
      </c>
      <c r="AB1756" s="1" t="s">
        <v>203</v>
      </c>
      <c r="AC1756" s="1" t="s">
        <v>37</v>
      </c>
    </row>
    <row r="1757" spans="1:29" x14ac:dyDescent="0.25">
      <c r="A1757" s="1" t="s">
        <v>33</v>
      </c>
      <c r="B1757" s="1" t="s">
        <v>34</v>
      </c>
      <c r="C1757" s="2">
        <v>45763</v>
      </c>
      <c r="D1757" s="1" t="s">
        <v>35</v>
      </c>
      <c r="E1757" s="1" t="s">
        <v>36</v>
      </c>
      <c r="F1757" s="1" t="s">
        <v>37</v>
      </c>
      <c r="G1757" s="1" t="s">
        <v>272</v>
      </c>
      <c r="H1757" s="1" t="s">
        <v>273</v>
      </c>
      <c r="I1757" s="3">
        <v>0</v>
      </c>
      <c r="J1757" s="54">
        <v>86667</v>
      </c>
      <c r="K1757" s="1" t="s">
        <v>40</v>
      </c>
      <c r="L1757" s="1" t="s">
        <v>54</v>
      </c>
      <c r="M1757" s="1" t="s">
        <v>55</v>
      </c>
      <c r="N1757" s="1" t="s">
        <v>37</v>
      </c>
      <c r="O1757" s="1" t="s">
        <v>43</v>
      </c>
      <c r="P1757" s="1" t="s">
        <v>43</v>
      </c>
      <c r="Q1757" s="1" t="s">
        <v>43</v>
      </c>
      <c r="R1757" s="3">
        <v>0</v>
      </c>
      <c r="S1757" s="1" t="s">
        <v>44</v>
      </c>
      <c r="T1757" s="1" t="s">
        <v>45</v>
      </c>
      <c r="U1757" s="1" t="s">
        <v>272</v>
      </c>
      <c r="V1757" s="1" t="s">
        <v>46</v>
      </c>
      <c r="W1757" s="1" t="s">
        <v>47</v>
      </c>
      <c r="X1757" s="1" t="s">
        <v>274</v>
      </c>
      <c r="Y1757" s="1" t="s">
        <v>49</v>
      </c>
      <c r="Z1757" s="1" t="s">
        <v>50</v>
      </c>
      <c r="AA1757" s="1" t="s">
        <v>51</v>
      </c>
      <c r="AB1757" s="1" t="s">
        <v>274</v>
      </c>
      <c r="AC1757" s="1" t="s">
        <v>37</v>
      </c>
    </row>
    <row r="1758" spans="1:29" hidden="1" x14ac:dyDescent="0.25">
      <c r="A1758" s="1" t="s">
        <v>33</v>
      </c>
      <c r="B1758" s="1" t="s">
        <v>34</v>
      </c>
      <c r="C1758" s="2">
        <v>45763</v>
      </c>
      <c r="D1758" s="1" t="s">
        <v>35</v>
      </c>
      <c r="E1758" s="1" t="s">
        <v>36</v>
      </c>
      <c r="F1758" s="1" t="s">
        <v>37</v>
      </c>
      <c r="G1758" s="1" t="s">
        <v>269</v>
      </c>
      <c r="H1758" s="1" t="s">
        <v>270</v>
      </c>
      <c r="I1758" s="3">
        <v>0</v>
      </c>
      <c r="J1758" s="54">
        <v>2562300</v>
      </c>
      <c r="K1758" s="1" t="s">
        <v>40</v>
      </c>
      <c r="L1758" s="1" t="s">
        <v>62</v>
      </c>
      <c r="M1758" s="1" t="s">
        <v>63</v>
      </c>
      <c r="N1758" s="1" t="s">
        <v>37</v>
      </c>
      <c r="O1758" s="1" t="s">
        <v>43</v>
      </c>
      <c r="P1758" s="1" t="s">
        <v>43</v>
      </c>
      <c r="Q1758" s="1" t="s">
        <v>43</v>
      </c>
      <c r="R1758" s="3">
        <v>0</v>
      </c>
      <c r="S1758" s="1" t="s">
        <v>44</v>
      </c>
      <c r="T1758" s="1" t="s">
        <v>45</v>
      </c>
      <c r="U1758" s="1" t="s">
        <v>269</v>
      </c>
      <c r="V1758" s="1" t="s">
        <v>46</v>
      </c>
      <c r="W1758" s="1" t="s">
        <v>47</v>
      </c>
      <c r="X1758" s="1" t="s">
        <v>271</v>
      </c>
      <c r="Y1758" s="1" t="s">
        <v>49</v>
      </c>
      <c r="Z1758" s="1" t="s">
        <v>50</v>
      </c>
      <c r="AA1758" s="1" t="s">
        <v>51</v>
      </c>
      <c r="AB1758" s="1" t="s">
        <v>271</v>
      </c>
      <c r="AC1758" s="1" t="s">
        <v>37</v>
      </c>
    </row>
    <row r="1759" spans="1:29" x14ac:dyDescent="0.25">
      <c r="A1759" s="1" t="s">
        <v>33</v>
      </c>
      <c r="B1759" s="1" t="s">
        <v>34</v>
      </c>
      <c r="C1759" s="2">
        <v>45768</v>
      </c>
      <c r="D1759" s="1" t="s">
        <v>35</v>
      </c>
      <c r="E1759" s="1" t="s">
        <v>36</v>
      </c>
      <c r="F1759" s="1" t="s">
        <v>37</v>
      </c>
      <c r="G1759" s="1" t="s">
        <v>266</v>
      </c>
      <c r="H1759" s="1" t="s">
        <v>267</v>
      </c>
      <c r="I1759" s="3">
        <v>0</v>
      </c>
      <c r="J1759" s="54">
        <v>255603</v>
      </c>
      <c r="K1759" s="1" t="s">
        <v>40</v>
      </c>
      <c r="L1759" s="1" t="s">
        <v>54</v>
      </c>
      <c r="M1759" s="1" t="s">
        <v>55</v>
      </c>
      <c r="N1759" s="1" t="s">
        <v>37</v>
      </c>
      <c r="O1759" s="1" t="s">
        <v>43</v>
      </c>
      <c r="P1759" s="1" t="s">
        <v>43</v>
      </c>
      <c r="Q1759" s="1" t="s">
        <v>43</v>
      </c>
      <c r="R1759" s="3">
        <v>0</v>
      </c>
      <c r="S1759" s="1" t="s">
        <v>44</v>
      </c>
      <c r="T1759" s="1" t="s">
        <v>45</v>
      </c>
      <c r="U1759" s="1" t="s">
        <v>266</v>
      </c>
      <c r="V1759" s="1" t="s">
        <v>46</v>
      </c>
      <c r="W1759" s="1" t="s">
        <v>47</v>
      </c>
      <c r="X1759" s="1" t="s">
        <v>268</v>
      </c>
      <c r="Y1759" s="1" t="s">
        <v>49</v>
      </c>
      <c r="Z1759" s="1" t="s">
        <v>50</v>
      </c>
      <c r="AA1759" s="1" t="s">
        <v>51</v>
      </c>
      <c r="AB1759" s="1" t="s">
        <v>268</v>
      </c>
      <c r="AC1759" s="1" t="s">
        <v>37</v>
      </c>
    </row>
    <row r="1760" spans="1:29" hidden="1" x14ac:dyDescent="0.25">
      <c r="A1760" s="1" t="s">
        <v>33</v>
      </c>
      <c r="B1760" s="1" t="s">
        <v>34</v>
      </c>
      <c r="C1760" s="2">
        <v>45777</v>
      </c>
      <c r="D1760" s="1" t="s">
        <v>73</v>
      </c>
      <c r="E1760" s="1" t="s">
        <v>74</v>
      </c>
      <c r="F1760" s="1" t="s">
        <v>37</v>
      </c>
      <c r="G1760" s="1" t="s">
        <v>254</v>
      </c>
      <c r="H1760" s="1" t="s">
        <v>76</v>
      </c>
      <c r="I1760" s="3">
        <v>94900</v>
      </c>
      <c r="J1760" s="3">
        <v>0</v>
      </c>
      <c r="K1760" s="1" t="s">
        <v>40</v>
      </c>
      <c r="L1760" s="1" t="s">
        <v>255</v>
      </c>
      <c r="M1760" s="1" t="s">
        <v>256</v>
      </c>
      <c r="N1760" s="1" t="s">
        <v>79</v>
      </c>
      <c r="O1760" s="1" t="s">
        <v>80</v>
      </c>
      <c r="P1760" s="1" t="s">
        <v>43</v>
      </c>
      <c r="Q1760" s="1" t="s">
        <v>43</v>
      </c>
      <c r="R1760" s="3">
        <v>0</v>
      </c>
      <c r="S1760" s="1" t="s">
        <v>44</v>
      </c>
      <c r="T1760" s="1" t="s">
        <v>45</v>
      </c>
      <c r="U1760" s="1" t="s">
        <v>254</v>
      </c>
      <c r="V1760" s="1" t="s">
        <v>46</v>
      </c>
      <c r="W1760" s="1" t="s">
        <v>81</v>
      </c>
      <c r="X1760" s="1" t="s">
        <v>257</v>
      </c>
      <c r="Y1760" s="1" t="s">
        <v>83</v>
      </c>
      <c r="Z1760" s="1" t="s">
        <v>219</v>
      </c>
      <c r="AA1760" s="1" t="s">
        <v>51</v>
      </c>
      <c r="AB1760" s="1" t="s">
        <v>257</v>
      </c>
      <c r="AC1760" s="1" t="s">
        <v>37</v>
      </c>
    </row>
    <row r="1761" spans="1:29" hidden="1" x14ac:dyDescent="0.25">
      <c r="A1761" s="1" t="s">
        <v>33</v>
      </c>
      <c r="B1761" s="1" t="s">
        <v>34</v>
      </c>
      <c r="C1761" s="2">
        <v>45777</v>
      </c>
      <c r="D1761" s="1" t="s">
        <v>73</v>
      </c>
      <c r="E1761" s="1" t="s">
        <v>74</v>
      </c>
      <c r="F1761" s="1" t="s">
        <v>37</v>
      </c>
      <c r="G1761" s="1" t="s">
        <v>254</v>
      </c>
      <c r="H1761" s="1" t="s">
        <v>76</v>
      </c>
      <c r="I1761" s="3">
        <v>711750</v>
      </c>
      <c r="J1761" s="3">
        <v>0</v>
      </c>
      <c r="K1761" s="1" t="s">
        <v>40</v>
      </c>
      <c r="L1761" s="1" t="s">
        <v>125</v>
      </c>
      <c r="M1761" s="1" t="s">
        <v>126</v>
      </c>
      <c r="N1761" s="1" t="s">
        <v>79</v>
      </c>
      <c r="O1761" s="1" t="s">
        <v>80</v>
      </c>
      <c r="P1761" s="1" t="s">
        <v>43</v>
      </c>
      <c r="Q1761" s="1" t="s">
        <v>43</v>
      </c>
      <c r="R1761" s="3">
        <v>0</v>
      </c>
      <c r="S1761" s="1" t="s">
        <v>44</v>
      </c>
      <c r="T1761" s="1" t="s">
        <v>45</v>
      </c>
      <c r="U1761" s="1" t="s">
        <v>254</v>
      </c>
      <c r="V1761" s="1" t="s">
        <v>46</v>
      </c>
      <c r="W1761" s="1" t="s">
        <v>81</v>
      </c>
      <c r="X1761" s="1" t="s">
        <v>257</v>
      </c>
      <c r="Y1761" s="1" t="s">
        <v>83</v>
      </c>
      <c r="Z1761" s="1" t="s">
        <v>219</v>
      </c>
      <c r="AA1761" s="1" t="s">
        <v>51</v>
      </c>
      <c r="AB1761" s="1" t="s">
        <v>257</v>
      </c>
      <c r="AC1761" s="1" t="s">
        <v>37</v>
      </c>
    </row>
    <row r="1762" spans="1:29" hidden="1" x14ac:dyDescent="0.25">
      <c r="A1762" s="1" t="s">
        <v>33</v>
      </c>
      <c r="B1762" s="1" t="s">
        <v>34</v>
      </c>
      <c r="C1762" s="2">
        <v>45777</v>
      </c>
      <c r="D1762" s="1" t="s">
        <v>73</v>
      </c>
      <c r="E1762" s="1" t="s">
        <v>74</v>
      </c>
      <c r="F1762" s="1" t="s">
        <v>37</v>
      </c>
      <c r="G1762" s="1" t="s">
        <v>254</v>
      </c>
      <c r="H1762" s="1" t="s">
        <v>76</v>
      </c>
      <c r="I1762" s="3">
        <v>142350</v>
      </c>
      <c r="J1762" s="3">
        <v>0</v>
      </c>
      <c r="K1762" s="1" t="s">
        <v>40</v>
      </c>
      <c r="L1762" s="1" t="s">
        <v>258</v>
      </c>
      <c r="M1762" s="1" t="s">
        <v>259</v>
      </c>
      <c r="N1762" s="1" t="s">
        <v>79</v>
      </c>
      <c r="O1762" s="1" t="s">
        <v>80</v>
      </c>
      <c r="P1762" s="1" t="s">
        <v>43</v>
      </c>
      <c r="Q1762" s="1" t="s">
        <v>43</v>
      </c>
      <c r="R1762" s="3">
        <v>0</v>
      </c>
      <c r="S1762" s="1" t="s">
        <v>44</v>
      </c>
      <c r="T1762" s="1" t="s">
        <v>45</v>
      </c>
      <c r="U1762" s="1" t="s">
        <v>254</v>
      </c>
      <c r="V1762" s="1" t="s">
        <v>46</v>
      </c>
      <c r="W1762" s="1" t="s">
        <v>81</v>
      </c>
      <c r="X1762" s="1" t="s">
        <v>257</v>
      </c>
      <c r="Y1762" s="1" t="s">
        <v>83</v>
      </c>
      <c r="Z1762" s="1" t="s">
        <v>219</v>
      </c>
      <c r="AA1762" s="1" t="s">
        <v>51</v>
      </c>
      <c r="AB1762" s="1" t="s">
        <v>257</v>
      </c>
      <c r="AC1762" s="1" t="s">
        <v>37</v>
      </c>
    </row>
    <row r="1763" spans="1:29" hidden="1" x14ac:dyDescent="0.25">
      <c r="A1763" s="1" t="s">
        <v>33</v>
      </c>
      <c r="B1763" s="1" t="s">
        <v>34</v>
      </c>
      <c r="C1763" s="2">
        <v>45777</v>
      </c>
      <c r="D1763" s="1" t="s">
        <v>73</v>
      </c>
      <c r="E1763" s="1" t="s">
        <v>74</v>
      </c>
      <c r="F1763" s="1" t="s">
        <v>37</v>
      </c>
      <c r="G1763" s="1" t="s">
        <v>254</v>
      </c>
      <c r="H1763" s="1" t="s">
        <v>76</v>
      </c>
      <c r="I1763" s="3">
        <v>711750</v>
      </c>
      <c r="J1763" s="3">
        <v>0</v>
      </c>
      <c r="K1763" s="1" t="s">
        <v>40</v>
      </c>
      <c r="L1763" s="1" t="s">
        <v>119</v>
      </c>
      <c r="M1763" s="1" t="s">
        <v>120</v>
      </c>
      <c r="N1763" s="1" t="s">
        <v>79</v>
      </c>
      <c r="O1763" s="1" t="s">
        <v>80</v>
      </c>
      <c r="P1763" s="1" t="s">
        <v>43</v>
      </c>
      <c r="Q1763" s="1" t="s">
        <v>43</v>
      </c>
      <c r="R1763" s="3">
        <v>0</v>
      </c>
      <c r="S1763" s="1" t="s">
        <v>44</v>
      </c>
      <c r="T1763" s="1" t="s">
        <v>45</v>
      </c>
      <c r="U1763" s="1" t="s">
        <v>254</v>
      </c>
      <c r="V1763" s="1" t="s">
        <v>46</v>
      </c>
      <c r="W1763" s="1" t="s">
        <v>81</v>
      </c>
      <c r="X1763" s="1" t="s">
        <v>257</v>
      </c>
      <c r="Y1763" s="1" t="s">
        <v>83</v>
      </c>
      <c r="Z1763" s="1" t="s">
        <v>219</v>
      </c>
      <c r="AA1763" s="1" t="s">
        <v>51</v>
      </c>
      <c r="AB1763" s="1" t="s">
        <v>257</v>
      </c>
      <c r="AC1763" s="1" t="s">
        <v>37</v>
      </c>
    </row>
    <row r="1764" spans="1:29" hidden="1" x14ac:dyDescent="0.25">
      <c r="A1764" s="1" t="s">
        <v>33</v>
      </c>
      <c r="B1764" s="1" t="s">
        <v>34</v>
      </c>
      <c r="C1764" s="2">
        <v>45777</v>
      </c>
      <c r="D1764" s="1" t="s">
        <v>73</v>
      </c>
      <c r="E1764" s="1" t="s">
        <v>74</v>
      </c>
      <c r="F1764" s="1" t="s">
        <v>37</v>
      </c>
      <c r="G1764" s="1" t="s">
        <v>254</v>
      </c>
      <c r="H1764" s="1" t="s">
        <v>76</v>
      </c>
      <c r="I1764" s="3">
        <v>94900</v>
      </c>
      <c r="J1764" s="3">
        <v>0</v>
      </c>
      <c r="K1764" s="1" t="s">
        <v>40</v>
      </c>
      <c r="L1764" s="1" t="s">
        <v>115</v>
      </c>
      <c r="M1764" s="1" t="s">
        <v>116</v>
      </c>
      <c r="N1764" s="1" t="s">
        <v>79</v>
      </c>
      <c r="O1764" s="1" t="s">
        <v>80</v>
      </c>
      <c r="P1764" s="1" t="s">
        <v>43</v>
      </c>
      <c r="Q1764" s="1" t="s">
        <v>43</v>
      </c>
      <c r="R1764" s="3">
        <v>0</v>
      </c>
      <c r="S1764" s="1" t="s">
        <v>44</v>
      </c>
      <c r="T1764" s="1" t="s">
        <v>45</v>
      </c>
      <c r="U1764" s="1" t="s">
        <v>254</v>
      </c>
      <c r="V1764" s="1" t="s">
        <v>46</v>
      </c>
      <c r="W1764" s="1" t="s">
        <v>81</v>
      </c>
      <c r="X1764" s="1" t="s">
        <v>257</v>
      </c>
      <c r="Y1764" s="1" t="s">
        <v>83</v>
      </c>
      <c r="Z1764" s="1" t="s">
        <v>219</v>
      </c>
      <c r="AA1764" s="1" t="s">
        <v>51</v>
      </c>
      <c r="AB1764" s="1" t="s">
        <v>257</v>
      </c>
      <c r="AC1764" s="1" t="s">
        <v>37</v>
      </c>
    </row>
    <row r="1765" spans="1:29" hidden="1" x14ac:dyDescent="0.25">
      <c r="A1765" s="1" t="s">
        <v>33</v>
      </c>
      <c r="B1765" s="1" t="s">
        <v>34</v>
      </c>
      <c r="C1765" s="2">
        <v>45777</v>
      </c>
      <c r="D1765" s="1" t="s">
        <v>73</v>
      </c>
      <c r="E1765" s="1" t="s">
        <v>74</v>
      </c>
      <c r="F1765" s="1" t="s">
        <v>37</v>
      </c>
      <c r="G1765" s="1" t="s">
        <v>254</v>
      </c>
      <c r="H1765" s="1" t="s">
        <v>76</v>
      </c>
      <c r="I1765" s="3">
        <v>616850</v>
      </c>
      <c r="J1765" s="3">
        <v>0</v>
      </c>
      <c r="K1765" s="1" t="s">
        <v>40</v>
      </c>
      <c r="L1765" s="1" t="s">
        <v>117</v>
      </c>
      <c r="M1765" s="1" t="s">
        <v>118</v>
      </c>
      <c r="N1765" s="1" t="s">
        <v>79</v>
      </c>
      <c r="O1765" s="1" t="s">
        <v>80</v>
      </c>
      <c r="P1765" s="1" t="s">
        <v>43</v>
      </c>
      <c r="Q1765" s="1" t="s">
        <v>43</v>
      </c>
      <c r="R1765" s="3">
        <v>0</v>
      </c>
      <c r="S1765" s="1" t="s">
        <v>44</v>
      </c>
      <c r="T1765" s="1" t="s">
        <v>45</v>
      </c>
      <c r="U1765" s="1" t="s">
        <v>254</v>
      </c>
      <c r="V1765" s="1" t="s">
        <v>46</v>
      </c>
      <c r="W1765" s="1" t="s">
        <v>81</v>
      </c>
      <c r="X1765" s="1" t="s">
        <v>257</v>
      </c>
      <c r="Y1765" s="1" t="s">
        <v>83</v>
      </c>
      <c r="Z1765" s="1" t="s">
        <v>219</v>
      </c>
      <c r="AA1765" s="1" t="s">
        <v>51</v>
      </c>
      <c r="AB1765" s="1" t="s">
        <v>257</v>
      </c>
      <c r="AC1765" s="1" t="s">
        <v>37</v>
      </c>
    </row>
    <row r="1766" spans="1:29" hidden="1" x14ac:dyDescent="0.25">
      <c r="A1766" s="1" t="s">
        <v>33</v>
      </c>
      <c r="B1766" s="1" t="s">
        <v>34</v>
      </c>
      <c r="C1766" s="2">
        <v>45777</v>
      </c>
      <c r="D1766" s="1" t="s">
        <v>73</v>
      </c>
      <c r="E1766" s="1" t="s">
        <v>74</v>
      </c>
      <c r="F1766" s="1" t="s">
        <v>37</v>
      </c>
      <c r="G1766" s="1" t="s">
        <v>254</v>
      </c>
      <c r="H1766" s="1" t="s">
        <v>76</v>
      </c>
      <c r="I1766" s="3">
        <v>47450</v>
      </c>
      <c r="J1766" s="3">
        <v>0</v>
      </c>
      <c r="K1766" s="1" t="s">
        <v>40</v>
      </c>
      <c r="L1766" s="1" t="s">
        <v>91</v>
      </c>
      <c r="M1766" s="1" t="s">
        <v>92</v>
      </c>
      <c r="N1766" s="1" t="s">
        <v>79</v>
      </c>
      <c r="O1766" s="1" t="s">
        <v>80</v>
      </c>
      <c r="P1766" s="1" t="s">
        <v>43</v>
      </c>
      <c r="Q1766" s="1" t="s">
        <v>43</v>
      </c>
      <c r="R1766" s="3">
        <v>0</v>
      </c>
      <c r="S1766" s="1" t="s">
        <v>44</v>
      </c>
      <c r="T1766" s="1" t="s">
        <v>45</v>
      </c>
      <c r="U1766" s="1" t="s">
        <v>254</v>
      </c>
      <c r="V1766" s="1" t="s">
        <v>46</v>
      </c>
      <c r="W1766" s="1" t="s">
        <v>81</v>
      </c>
      <c r="X1766" s="1" t="s">
        <v>257</v>
      </c>
      <c r="Y1766" s="1" t="s">
        <v>83</v>
      </c>
      <c r="Z1766" s="1" t="s">
        <v>219</v>
      </c>
      <c r="AA1766" s="1" t="s">
        <v>51</v>
      </c>
      <c r="AB1766" s="1" t="s">
        <v>257</v>
      </c>
      <c r="AC1766" s="1" t="s">
        <v>37</v>
      </c>
    </row>
    <row r="1767" spans="1:29" hidden="1" x14ac:dyDescent="0.25">
      <c r="A1767" s="1" t="s">
        <v>33</v>
      </c>
      <c r="B1767" s="1" t="s">
        <v>34</v>
      </c>
      <c r="C1767" s="2">
        <v>45777</v>
      </c>
      <c r="D1767" s="1" t="s">
        <v>73</v>
      </c>
      <c r="E1767" s="1" t="s">
        <v>74</v>
      </c>
      <c r="F1767" s="1" t="s">
        <v>37</v>
      </c>
      <c r="G1767" s="1" t="s">
        <v>254</v>
      </c>
      <c r="H1767" s="1" t="s">
        <v>76</v>
      </c>
      <c r="I1767" s="3">
        <v>171590</v>
      </c>
      <c r="J1767" s="3">
        <v>0</v>
      </c>
      <c r="K1767" s="1" t="s">
        <v>40</v>
      </c>
      <c r="L1767" s="1" t="s">
        <v>275</v>
      </c>
      <c r="M1767" s="1" t="s">
        <v>276</v>
      </c>
      <c r="N1767" s="1" t="s">
        <v>79</v>
      </c>
      <c r="O1767" s="1" t="s">
        <v>80</v>
      </c>
      <c r="P1767" s="1" t="s">
        <v>43</v>
      </c>
      <c r="Q1767" s="1" t="s">
        <v>43</v>
      </c>
      <c r="R1767" s="3">
        <v>0</v>
      </c>
      <c r="S1767" s="1" t="s">
        <v>44</v>
      </c>
      <c r="T1767" s="1" t="s">
        <v>45</v>
      </c>
      <c r="U1767" s="1" t="s">
        <v>254</v>
      </c>
      <c r="V1767" s="1" t="s">
        <v>46</v>
      </c>
      <c r="W1767" s="1" t="s">
        <v>81</v>
      </c>
      <c r="X1767" s="1" t="s">
        <v>257</v>
      </c>
      <c r="Y1767" s="1" t="s">
        <v>83</v>
      </c>
      <c r="Z1767" s="1" t="s">
        <v>219</v>
      </c>
      <c r="AA1767" s="1" t="s">
        <v>51</v>
      </c>
      <c r="AB1767" s="1" t="s">
        <v>257</v>
      </c>
      <c r="AC1767" s="1" t="s">
        <v>37</v>
      </c>
    </row>
    <row r="1768" spans="1:29" hidden="1" x14ac:dyDescent="0.25">
      <c r="A1768" s="1" t="s">
        <v>33</v>
      </c>
      <c r="B1768" s="1" t="s">
        <v>34</v>
      </c>
      <c r="C1768" s="2">
        <v>45777</v>
      </c>
      <c r="D1768" s="1" t="s">
        <v>73</v>
      </c>
      <c r="E1768" s="1" t="s">
        <v>74</v>
      </c>
      <c r="F1768" s="1" t="s">
        <v>37</v>
      </c>
      <c r="G1768" s="1" t="s">
        <v>254</v>
      </c>
      <c r="H1768" s="1" t="s">
        <v>76</v>
      </c>
      <c r="I1768" s="3">
        <v>47450</v>
      </c>
      <c r="J1768" s="3">
        <v>0</v>
      </c>
      <c r="K1768" s="1" t="s">
        <v>40</v>
      </c>
      <c r="L1768" s="1" t="s">
        <v>127</v>
      </c>
      <c r="M1768" s="1" t="s">
        <v>128</v>
      </c>
      <c r="N1768" s="1" t="s">
        <v>79</v>
      </c>
      <c r="O1768" s="1" t="s">
        <v>80</v>
      </c>
      <c r="P1768" s="1" t="s">
        <v>43</v>
      </c>
      <c r="Q1768" s="1" t="s">
        <v>43</v>
      </c>
      <c r="R1768" s="3">
        <v>0</v>
      </c>
      <c r="S1768" s="1" t="s">
        <v>44</v>
      </c>
      <c r="T1768" s="1" t="s">
        <v>45</v>
      </c>
      <c r="U1768" s="1" t="s">
        <v>254</v>
      </c>
      <c r="V1768" s="1" t="s">
        <v>46</v>
      </c>
      <c r="W1768" s="1" t="s">
        <v>81</v>
      </c>
      <c r="X1768" s="1" t="s">
        <v>257</v>
      </c>
      <c r="Y1768" s="1" t="s">
        <v>83</v>
      </c>
      <c r="Z1768" s="1" t="s">
        <v>219</v>
      </c>
      <c r="AA1768" s="1" t="s">
        <v>51</v>
      </c>
      <c r="AB1768" s="1" t="s">
        <v>257</v>
      </c>
      <c r="AC1768" s="1" t="s">
        <v>37</v>
      </c>
    </row>
    <row r="1769" spans="1:29" hidden="1" x14ac:dyDescent="0.25">
      <c r="A1769" s="1" t="s">
        <v>33</v>
      </c>
      <c r="B1769" s="1" t="s">
        <v>34</v>
      </c>
      <c r="C1769" s="2">
        <v>45777</v>
      </c>
      <c r="D1769" s="1" t="s">
        <v>73</v>
      </c>
      <c r="E1769" s="1" t="s">
        <v>74</v>
      </c>
      <c r="F1769" s="1" t="s">
        <v>37</v>
      </c>
      <c r="G1769" s="1" t="s">
        <v>254</v>
      </c>
      <c r="H1769" s="1" t="s">
        <v>76</v>
      </c>
      <c r="I1769" s="3">
        <v>51145</v>
      </c>
      <c r="J1769" s="3">
        <v>0</v>
      </c>
      <c r="K1769" s="1" t="s">
        <v>40</v>
      </c>
      <c r="L1769" s="1" t="s">
        <v>285</v>
      </c>
      <c r="M1769" s="1" t="s">
        <v>286</v>
      </c>
      <c r="N1769" s="1" t="s">
        <v>79</v>
      </c>
      <c r="O1769" s="1" t="s">
        <v>80</v>
      </c>
      <c r="P1769" s="1" t="s">
        <v>43</v>
      </c>
      <c r="Q1769" s="1" t="s">
        <v>43</v>
      </c>
      <c r="R1769" s="3">
        <v>0</v>
      </c>
      <c r="S1769" s="1" t="s">
        <v>44</v>
      </c>
      <c r="T1769" s="1" t="s">
        <v>45</v>
      </c>
      <c r="U1769" s="1" t="s">
        <v>254</v>
      </c>
      <c r="V1769" s="1" t="s">
        <v>46</v>
      </c>
      <c r="W1769" s="1" t="s">
        <v>81</v>
      </c>
      <c r="X1769" s="1" t="s">
        <v>257</v>
      </c>
      <c r="Y1769" s="1" t="s">
        <v>83</v>
      </c>
      <c r="Z1769" s="1" t="s">
        <v>219</v>
      </c>
      <c r="AA1769" s="1" t="s">
        <v>51</v>
      </c>
      <c r="AB1769" s="1" t="s">
        <v>257</v>
      </c>
      <c r="AC1769" s="1" t="s">
        <v>37</v>
      </c>
    </row>
    <row r="1770" spans="1:29" hidden="1" x14ac:dyDescent="0.25">
      <c r="A1770" s="1" t="s">
        <v>33</v>
      </c>
      <c r="B1770" s="1" t="s">
        <v>34</v>
      </c>
      <c r="C1770" s="2">
        <v>45777</v>
      </c>
      <c r="D1770" s="1" t="s">
        <v>73</v>
      </c>
      <c r="E1770" s="1" t="s">
        <v>74</v>
      </c>
      <c r="F1770" s="1" t="s">
        <v>37</v>
      </c>
      <c r="G1770" s="1" t="s">
        <v>254</v>
      </c>
      <c r="H1770" s="1" t="s">
        <v>76</v>
      </c>
      <c r="I1770" s="3">
        <v>94900</v>
      </c>
      <c r="J1770" s="3">
        <v>0</v>
      </c>
      <c r="K1770" s="1" t="s">
        <v>40</v>
      </c>
      <c r="L1770" s="1" t="s">
        <v>150</v>
      </c>
      <c r="M1770" s="1" t="s">
        <v>151</v>
      </c>
      <c r="N1770" s="1" t="s">
        <v>79</v>
      </c>
      <c r="O1770" s="1" t="s">
        <v>80</v>
      </c>
      <c r="P1770" s="1" t="s">
        <v>43</v>
      </c>
      <c r="Q1770" s="1" t="s">
        <v>43</v>
      </c>
      <c r="R1770" s="3">
        <v>0</v>
      </c>
      <c r="S1770" s="1" t="s">
        <v>44</v>
      </c>
      <c r="T1770" s="1" t="s">
        <v>45</v>
      </c>
      <c r="U1770" s="1" t="s">
        <v>254</v>
      </c>
      <c r="V1770" s="1" t="s">
        <v>46</v>
      </c>
      <c r="W1770" s="1" t="s">
        <v>81</v>
      </c>
      <c r="X1770" s="1" t="s">
        <v>257</v>
      </c>
      <c r="Y1770" s="1" t="s">
        <v>83</v>
      </c>
      <c r="Z1770" s="1" t="s">
        <v>219</v>
      </c>
      <c r="AA1770" s="1" t="s">
        <v>51</v>
      </c>
      <c r="AB1770" s="1" t="s">
        <v>257</v>
      </c>
      <c r="AC1770" s="1" t="s">
        <v>37</v>
      </c>
    </row>
    <row r="1771" spans="1:29" hidden="1" x14ac:dyDescent="0.25">
      <c r="A1771" s="1" t="s">
        <v>33</v>
      </c>
      <c r="B1771" s="1" t="s">
        <v>34</v>
      </c>
      <c r="C1771" s="2">
        <v>45777</v>
      </c>
      <c r="D1771" s="1" t="s">
        <v>73</v>
      </c>
      <c r="E1771" s="1" t="s">
        <v>74</v>
      </c>
      <c r="F1771" s="1" t="s">
        <v>37</v>
      </c>
      <c r="G1771" s="1" t="s">
        <v>254</v>
      </c>
      <c r="H1771" s="1" t="s">
        <v>76</v>
      </c>
      <c r="I1771" s="3">
        <v>569400</v>
      </c>
      <c r="J1771" s="3">
        <v>0</v>
      </c>
      <c r="K1771" s="1" t="s">
        <v>40</v>
      </c>
      <c r="L1771" s="1" t="s">
        <v>287</v>
      </c>
      <c r="M1771" s="1" t="s">
        <v>288</v>
      </c>
      <c r="N1771" s="1" t="s">
        <v>79</v>
      </c>
      <c r="O1771" s="1" t="s">
        <v>80</v>
      </c>
      <c r="P1771" s="1" t="s">
        <v>43</v>
      </c>
      <c r="Q1771" s="1" t="s">
        <v>43</v>
      </c>
      <c r="R1771" s="3">
        <v>0</v>
      </c>
      <c r="S1771" s="1" t="s">
        <v>44</v>
      </c>
      <c r="T1771" s="1" t="s">
        <v>45</v>
      </c>
      <c r="U1771" s="1" t="s">
        <v>254</v>
      </c>
      <c r="V1771" s="1" t="s">
        <v>46</v>
      </c>
      <c r="W1771" s="1" t="s">
        <v>81</v>
      </c>
      <c r="X1771" s="1" t="s">
        <v>257</v>
      </c>
      <c r="Y1771" s="1" t="s">
        <v>83</v>
      </c>
      <c r="Z1771" s="1" t="s">
        <v>219</v>
      </c>
      <c r="AA1771" s="1" t="s">
        <v>51</v>
      </c>
      <c r="AB1771" s="1" t="s">
        <v>257</v>
      </c>
      <c r="AC1771" s="1" t="s">
        <v>37</v>
      </c>
    </row>
    <row r="1772" spans="1:29" hidden="1" x14ac:dyDescent="0.25">
      <c r="A1772" s="1" t="s">
        <v>33</v>
      </c>
      <c r="B1772" s="1" t="s">
        <v>34</v>
      </c>
      <c r="C1772" s="2">
        <v>45777</v>
      </c>
      <c r="D1772" s="1" t="s">
        <v>73</v>
      </c>
      <c r="E1772" s="1" t="s">
        <v>74</v>
      </c>
      <c r="F1772" s="1" t="s">
        <v>37</v>
      </c>
      <c r="G1772" s="1" t="s">
        <v>254</v>
      </c>
      <c r="H1772" s="1" t="s">
        <v>76</v>
      </c>
      <c r="I1772" s="3">
        <v>47450</v>
      </c>
      <c r="J1772" s="3">
        <v>0</v>
      </c>
      <c r="K1772" s="1" t="s">
        <v>40</v>
      </c>
      <c r="L1772" s="1" t="s">
        <v>279</v>
      </c>
      <c r="M1772" s="1" t="s">
        <v>280</v>
      </c>
      <c r="N1772" s="1" t="s">
        <v>79</v>
      </c>
      <c r="O1772" s="1" t="s">
        <v>80</v>
      </c>
      <c r="P1772" s="1" t="s">
        <v>43</v>
      </c>
      <c r="Q1772" s="1" t="s">
        <v>43</v>
      </c>
      <c r="R1772" s="3">
        <v>0</v>
      </c>
      <c r="S1772" s="1" t="s">
        <v>44</v>
      </c>
      <c r="T1772" s="1" t="s">
        <v>45</v>
      </c>
      <c r="U1772" s="1" t="s">
        <v>254</v>
      </c>
      <c r="V1772" s="1" t="s">
        <v>46</v>
      </c>
      <c r="W1772" s="1" t="s">
        <v>81</v>
      </c>
      <c r="X1772" s="1" t="s">
        <v>257</v>
      </c>
      <c r="Y1772" s="1" t="s">
        <v>83</v>
      </c>
      <c r="Z1772" s="1" t="s">
        <v>219</v>
      </c>
      <c r="AA1772" s="1" t="s">
        <v>51</v>
      </c>
      <c r="AB1772" s="1" t="s">
        <v>257</v>
      </c>
      <c r="AC1772" s="1" t="s">
        <v>37</v>
      </c>
    </row>
    <row r="1773" spans="1:29" hidden="1" x14ac:dyDescent="0.25">
      <c r="A1773" s="1" t="s">
        <v>33</v>
      </c>
      <c r="B1773" s="1" t="s">
        <v>34</v>
      </c>
      <c r="C1773" s="2">
        <v>45777</v>
      </c>
      <c r="D1773" s="1" t="s">
        <v>73</v>
      </c>
      <c r="E1773" s="1" t="s">
        <v>74</v>
      </c>
      <c r="F1773" s="1" t="s">
        <v>37</v>
      </c>
      <c r="G1773" s="1" t="s">
        <v>254</v>
      </c>
      <c r="H1773" s="1" t="s">
        <v>76</v>
      </c>
      <c r="I1773" s="3">
        <v>94900</v>
      </c>
      <c r="J1773" s="3">
        <v>0</v>
      </c>
      <c r="K1773" s="1" t="s">
        <v>40</v>
      </c>
      <c r="L1773" s="1" t="s">
        <v>119</v>
      </c>
      <c r="M1773" s="1" t="s">
        <v>120</v>
      </c>
      <c r="N1773" s="1" t="s">
        <v>79</v>
      </c>
      <c r="O1773" s="1" t="s">
        <v>80</v>
      </c>
      <c r="P1773" s="1" t="s">
        <v>43</v>
      </c>
      <c r="Q1773" s="1" t="s">
        <v>43</v>
      </c>
      <c r="R1773" s="3">
        <v>0</v>
      </c>
      <c r="S1773" s="1" t="s">
        <v>44</v>
      </c>
      <c r="T1773" s="1" t="s">
        <v>45</v>
      </c>
      <c r="U1773" s="1" t="s">
        <v>254</v>
      </c>
      <c r="V1773" s="1" t="s">
        <v>46</v>
      </c>
      <c r="W1773" s="1" t="s">
        <v>81</v>
      </c>
      <c r="X1773" s="1" t="s">
        <v>257</v>
      </c>
      <c r="Y1773" s="1" t="s">
        <v>83</v>
      </c>
      <c r="Z1773" s="1" t="s">
        <v>219</v>
      </c>
      <c r="AA1773" s="1" t="s">
        <v>51</v>
      </c>
      <c r="AB1773" s="1" t="s">
        <v>257</v>
      </c>
      <c r="AC1773" s="1" t="s">
        <v>37</v>
      </c>
    </row>
    <row r="1774" spans="1:29" hidden="1" x14ac:dyDescent="0.25">
      <c r="A1774" s="1" t="s">
        <v>33</v>
      </c>
      <c r="B1774" s="1" t="s">
        <v>34</v>
      </c>
      <c r="C1774" s="2">
        <v>45777</v>
      </c>
      <c r="D1774" s="1" t="s">
        <v>73</v>
      </c>
      <c r="E1774" s="1" t="s">
        <v>74</v>
      </c>
      <c r="F1774" s="1" t="s">
        <v>37</v>
      </c>
      <c r="G1774" s="1" t="s">
        <v>254</v>
      </c>
      <c r="H1774" s="1" t="s">
        <v>76</v>
      </c>
      <c r="I1774" s="3">
        <v>237250</v>
      </c>
      <c r="J1774" s="3">
        <v>0</v>
      </c>
      <c r="K1774" s="1" t="s">
        <v>40</v>
      </c>
      <c r="L1774" s="1" t="s">
        <v>148</v>
      </c>
      <c r="M1774" s="1" t="s">
        <v>149</v>
      </c>
      <c r="N1774" s="1" t="s">
        <v>79</v>
      </c>
      <c r="O1774" s="1" t="s">
        <v>80</v>
      </c>
      <c r="P1774" s="1" t="s">
        <v>43</v>
      </c>
      <c r="Q1774" s="1" t="s">
        <v>43</v>
      </c>
      <c r="R1774" s="3">
        <v>0</v>
      </c>
      <c r="S1774" s="1" t="s">
        <v>44</v>
      </c>
      <c r="T1774" s="1" t="s">
        <v>45</v>
      </c>
      <c r="U1774" s="1" t="s">
        <v>254</v>
      </c>
      <c r="V1774" s="1" t="s">
        <v>46</v>
      </c>
      <c r="W1774" s="1" t="s">
        <v>81</v>
      </c>
      <c r="X1774" s="1" t="s">
        <v>257</v>
      </c>
      <c r="Y1774" s="1" t="s">
        <v>83</v>
      </c>
      <c r="Z1774" s="1" t="s">
        <v>219</v>
      </c>
      <c r="AA1774" s="1" t="s">
        <v>51</v>
      </c>
      <c r="AB1774" s="1" t="s">
        <v>257</v>
      </c>
      <c r="AC1774" s="1" t="s">
        <v>37</v>
      </c>
    </row>
    <row r="1775" spans="1:29" hidden="1" x14ac:dyDescent="0.25">
      <c r="A1775" s="1" t="s">
        <v>33</v>
      </c>
      <c r="B1775" s="1" t="s">
        <v>34</v>
      </c>
      <c r="C1775" s="2">
        <v>45777</v>
      </c>
      <c r="D1775" s="1" t="s">
        <v>73</v>
      </c>
      <c r="E1775" s="1" t="s">
        <v>74</v>
      </c>
      <c r="F1775" s="1" t="s">
        <v>37</v>
      </c>
      <c r="G1775" s="1" t="s">
        <v>254</v>
      </c>
      <c r="H1775" s="1" t="s">
        <v>76</v>
      </c>
      <c r="I1775" s="3">
        <v>47450</v>
      </c>
      <c r="J1775" s="3">
        <v>0</v>
      </c>
      <c r="K1775" s="1" t="s">
        <v>40</v>
      </c>
      <c r="L1775" s="1" t="s">
        <v>281</v>
      </c>
      <c r="M1775" s="1" t="s">
        <v>282</v>
      </c>
      <c r="N1775" s="1" t="s">
        <v>79</v>
      </c>
      <c r="O1775" s="1" t="s">
        <v>80</v>
      </c>
      <c r="P1775" s="1" t="s">
        <v>43</v>
      </c>
      <c r="Q1775" s="1" t="s">
        <v>43</v>
      </c>
      <c r="R1775" s="3">
        <v>0</v>
      </c>
      <c r="S1775" s="1" t="s">
        <v>44</v>
      </c>
      <c r="T1775" s="1" t="s">
        <v>45</v>
      </c>
      <c r="U1775" s="1" t="s">
        <v>254</v>
      </c>
      <c r="V1775" s="1" t="s">
        <v>46</v>
      </c>
      <c r="W1775" s="1" t="s">
        <v>81</v>
      </c>
      <c r="X1775" s="1" t="s">
        <v>257</v>
      </c>
      <c r="Y1775" s="1" t="s">
        <v>83</v>
      </c>
      <c r="Z1775" s="1" t="s">
        <v>219</v>
      </c>
      <c r="AA1775" s="1" t="s">
        <v>51</v>
      </c>
      <c r="AB1775" s="1" t="s">
        <v>257</v>
      </c>
      <c r="AC1775" s="1" t="s">
        <v>37</v>
      </c>
    </row>
    <row r="1776" spans="1:29" hidden="1" x14ac:dyDescent="0.25">
      <c r="A1776" s="1" t="s">
        <v>33</v>
      </c>
      <c r="B1776" s="1" t="s">
        <v>34</v>
      </c>
      <c r="C1776" s="2">
        <v>45777</v>
      </c>
      <c r="D1776" s="1" t="s">
        <v>73</v>
      </c>
      <c r="E1776" s="1" t="s">
        <v>74</v>
      </c>
      <c r="F1776" s="1" t="s">
        <v>37</v>
      </c>
      <c r="G1776" s="1" t="s">
        <v>254</v>
      </c>
      <c r="H1776" s="1" t="s">
        <v>76</v>
      </c>
      <c r="I1776" s="3">
        <v>142350</v>
      </c>
      <c r="J1776" s="3">
        <v>0</v>
      </c>
      <c r="K1776" s="1" t="s">
        <v>40</v>
      </c>
      <c r="L1776" s="1" t="s">
        <v>168</v>
      </c>
      <c r="M1776" s="1" t="s">
        <v>169</v>
      </c>
      <c r="N1776" s="1" t="s">
        <v>79</v>
      </c>
      <c r="O1776" s="1" t="s">
        <v>80</v>
      </c>
      <c r="P1776" s="1" t="s">
        <v>43</v>
      </c>
      <c r="Q1776" s="1" t="s">
        <v>43</v>
      </c>
      <c r="R1776" s="3">
        <v>0</v>
      </c>
      <c r="S1776" s="1" t="s">
        <v>44</v>
      </c>
      <c r="T1776" s="1" t="s">
        <v>45</v>
      </c>
      <c r="U1776" s="1" t="s">
        <v>254</v>
      </c>
      <c r="V1776" s="1" t="s">
        <v>46</v>
      </c>
      <c r="W1776" s="1" t="s">
        <v>81</v>
      </c>
      <c r="X1776" s="1" t="s">
        <v>257</v>
      </c>
      <c r="Y1776" s="1" t="s">
        <v>83</v>
      </c>
      <c r="Z1776" s="1" t="s">
        <v>219</v>
      </c>
      <c r="AA1776" s="1" t="s">
        <v>51</v>
      </c>
      <c r="AB1776" s="1" t="s">
        <v>257</v>
      </c>
      <c r="AC1776" s="1" t="s">
        <v>37</v>
      </c>
    </row>
    <row r="1777" spans="1:29" hidden="1" x14ac:dyDescent="0.25">
      <c r="A1777" s="1" t="s">
        <v>33</v>
      </c>
      <c r="B1777" s="1" t="s">
        <v>34</v>
      </c>
      <c r="C1777" s="2">
        <v>45777</v>
      </c>
      <c r="D1777" s="1" t="s">
        <v>73</v>
      </c>
      <c r="E1777" s="1" t="s">
        <v>74</v>
      </c>
      <c r="F1777" s="1" t="s">
        <v>37</v>
      </c>
      <c r="G1777" s="1" t="s">
        <v>254</v>
      </c>
      <c r="H1777" s="1" t="s">
        <v>76</v>
      </c>
      <c r="I1777" s="3">
        <v>47450</v>
      </c>
      <c r="J1777" s="3">
        <v>0</v>
      </c>
      <c r="K1777" s="1" t="s">
        <v>40</v>
      </c>
      <c r="L1777" s="1" t="s">
        <v>152</v>
      </c>
      <c r="M1777" s="1" t="s">
        <v>153</v>
      </c>
      <c r="N1777" s="1" t="s">
        <v>79</v>
      </c>
      <c r="O1777" s="1" t="s">
        <v>80</v>
      </c>
      <c r="P1777" s="1" t="s">
        <v>43</v>
      </c>
      <c r="Q1777" s="1" t="s">
        <v>43</v>
      </c>
      <c r="R1777" s="3">
        <v>0</v>
      </c>
      <c r="S1777" s="1" t="s">
        <v>44</v>
      </c>
      <c r="T1777" s="1" t="s">
        <v>45</v>
      </c>
      <c r="U1777" s="1" t="s">
        <v>254</v>
      </c>
      <c r="V1777" s="1" t="s">
        <v>46</v>
      </c>
      <c r="W1777" s="1" t="s">
        <v>81</v>
      </c>
      <c r="X1777" s="1" t="s">
        <v>257</v>
      </c>
      <c r="Y1777" s="1" t="s">
        <v>83</v>
      </c>
      <c r="Z1777" s="1" t="s">
        <v>219</v>
      </c>
      <c r="AA1777" s="1" t="s">
        <v>51</v>
      </c>
      <c r="AB1777" s="1" t="s">
        <v>257</v>
      </c>
      <c r="AC1777" s="1" t="s">
        <v>37</v>
      </c>
    </row>
    <row r="1778" spans="1:29" hidden="1" x14ac:dyDescent="0.25">
      <c r="A1778" s="1" t="s">
        <v>33</v>
      </c>
      <c r="B1778" s="1" t="s">
        <v>34</v>
      </c>
      <c r="C1778" s="2">
        <v>45777</v>
      </c>
      <c r="D1778" s="1" t="s">
        <v>73</v>
      </c>
      <c r="E1778" s="1" t="s">
        <v>74</v>
      </c>
      <c r="F1778" s="1" t="s">
        <v>37</v>
      </c>
      <c r="G1778" s="1" t="s">
        <v>254</v>
      </c>
      <c r="H1778" s="1" t="s">
        <v>76</v>
      </c>
      <c r="I1778" s="3">
        <v>391625</v>
      </c>
      <c r="J1778" s="3">
        <v>0</v>
      </c>
      <c r="K1778" s="1" t="s">
        <v>40</v>
      </c>
      <c r="L1778" s="1" t="s">
        <v>283</v>
      </c>
      <c r="M1778" s="1" t="s">
        <v>284</v>
      </c>
      <c r="N1778" s="1" t="s">
        <v>79</v>
      </c>
      <c r="O1778" s="1" t="s">
        <v>80</v>
      </c>
      <c r="P1778" s="1" t="s">
        <v>43</v>
      </c>
      <c r="Q1778" s="1" t="s">
        <v>43</v>
      </c>
      <c r="R1778" s="3">
        <v>0</v>
      </c>
      <c r="S1778" s="1" t="s">
        <v>44</v>
      </c>
      <c r="T1778" s="1" t="s">
        <v>45</v>
      </c>
      <c r="U1778" s="1" t="s">
        <v>254</v>
      </c>
      <c r="V1778" s="1" t="s">
        <v>46</v>
      </c>
      <c r="W1778" s="1" t="s">
        <v>81</v>
      </c>
      <c r="X1778" s="1" t="s">
        <v>257</v>
      </c>
      <c r="Y1778" s="1" t="s">
        <v>83</v>
      </c>
      <c r="Z1778" s="1" t="s">
        <v>219</v>
      </c>
      <c r="AA1778" s="1" t="s">
        <v>51</v>
      </c>
      <c r="AB1778" s="1" t="s">
        <v>257</v>
      </c>
      <c r="AC1778" s="1" t="s">
        <v>37</v>
      </c>
    </row>
    <row r="1779" spans="1:29" hidden="1" x14ac:dyDescent="0.25">
      <c r="A1779" s="1" t="s">
        <v>33</v>
      </c>
      <c r="B1779" s="1" t="s">
        <v>34</v>
      </c>
      <c r="C1779" s="2">
        <v>45777</v>
      </c>
      <c r="D1779" s="1" t="s">
        <v>73</v>
      </c>
      <c r="E1779" s="1" t="s">
        <v>74</v>
      </c>
      <c r="F1779" s="1" t="s">
        <v>37</v>
      </c>
      <c r="G1779" s="1" t="s">
        <v>254</v>
      </c>
      <c r="H1779" s="1" t="s">
        <v>76</v>
      </c>
      <c r="I1779" s="3">
        <v>427050</v>
      </c>
      <c r="J1779" s="3">
        <v>0</v>
      </c>
      <c r="K1779" s="1" t="s">
        <v>40</v>
      </c>
      <c r="L1779" s="1" t="s">
        <v>105</v>
      </c>
      <c r="M1779" s="1" t="s">
        <v>106</v>
      </c>
      <c r="N1779" s="1" t="s">
        <v>79</v>
      </c>
      <c r="O1779" s="1" t="s">
        <v>80</v>
      </c>
      <c r="P1779" s="1" t="s">
        <v>43</v>
      </c>
      <c r="Q1779" s="1" t="s">
        <v>43</v>
      </c>
      <c r="R1779" s="3">
        <v>0</v>
      </c>
      <c r="S1779" s="1" t="s">
        <v>44</v>
      </c>
      <c r="T1779" s="1" t="s">
        <v>45</v>
      </c>
      <c r="U1779" s="1" t="s">
        <v>254</v>
      </c>
      <c r="V1779" s="1" t="s">
        <v>46</v>
      </c>
      <c r="W1779" s="1" t="s">
        <v>81</v>
      </c>
      <c r="X1779" s="1" t="s">
        <v>257</v>
      </c>
      <c r="Y1779" s="1" t="s">
        <v>83</v>
      </c>
      <c r="Z1779" s="1" t="s">
        <v>219</v>
      </c>
      <c r="AA1779" s="1" t="s">
        <v>51</v>
      </c>
      <c r="AB1779" s="1" t="s">
        <v>257</v>
      </c>
      <c r="AC1779" s="1" t="s">
        <v>37</v>
      </c>
    </row>
    <row r="1780" spans="1:29" hidden="1" x14ac:dyDescent="0.25">
      <c r="A1780" s="1" t="s">
        <v>33</v>
      </c>
      <c r="B1780" s="1" t="s">
        <v>34</v>
      </c>
      <c r="C1780" s="2">
        <v>45777</v>
      </c>
      <c r="D1780" s="1" t="s">
        <v>73</v>
      </c>
      <c r="E1780" s="1" t="s">
        <v>74</v>
      </c>
      <c r="F1780" s="1" t="s">
        <v>37</v>
      </c>
      <c r="G1780" s="1" t="s">
        <v>254</v>
      </c>
      <c r="H1780" s="1" t="s">
        <v>76</v>
      </c>
      <c r="I1780" s="3">
        <v>284700</v>
      </c>
      <c r="J1780" s="3">
        <v>0</v>
      </c>
      <c r="K1780" s="1" t="s">
        <v>40</v>
      </c>
      <c r="L1780" s="1" t="s">
        <v>137</v>
      </c>
      <c r="M1780" s="1" t="s">
        <v>138</v>
      </c>
      <c r="N1780" s="1" t="s">
        <v>89</v>
      </c>
      <c r="O1780" s="1" t="s">
        <v>90</v>
      </c>
      <c r="P1780" s="1" t="s">
        <v>43</v>
      </c>
      <c r="Q1780" s="1" t="s">
        <v>43</v>
      </c>
      <c r="R1780" s="3">
        <v>0</v>
      </c>
      <c r="S1780" s="1" t="s">
        <v>44</v>
      </c>
      <c r="T1780" s="1" t="s">
        <v>45</v>
      </c>
      <c r="U1780" s="1" t="s">
        <v>254</v>
      </c>
      <c r="V1780" s="1" t="s">
        <v>46</v>
      </c>
      <c r="W1780" s="1" t="s">
        <v>81</v>
      </c>
      <c r="X1780" s="1" t="s">
        <v>257</v>
      </c>
      <c r="Y1780" s="1" t="s">
        <v>83</v>
      </c>
      <c r="Z1780" s="1" t="s">
        <v>219</v>
      </c>
      <c r="AA1780" s="1" t="s">
        <v>51</v>
      </c>
      <c r="AB1780" s="1" t="s">
        <v>257</v>
      </c>
      <c r="AC1780" s="1" t="s">
        <v>37</v>
      </c>
    </row>
    <row r="1781" spans="1:29" hidden="1" x14ac:dyDescent="0.25">
      <c r="A1781" s="1" t="s">
        <v>33</v>
      </c>
      <c r="B1781" s="1" t="s">
        <v>34</v>
      </c>
      <c r="C1781" s="2">
        <v>45777</v>
      </c>
      <c r="D1781" s="1" t="s">
        <v>73</v>
      </c>
      <c r="E1781" s="1" t="s">
        <v>74</v>
      </c>
      <c r="F1781" s="1" t="s">
        <v>37</v>
      </c>
      <c r="G1781" s="1" t="s">
        <v>254</v>
      </c>
      <c r="H1781" s="1" t="s">
        <v>76</v>
      </c>
      <c r="I1781" s="3">
        <v>523716</v>
      </c>
      <c r="J1781" s="3">
        <v>0</v>
      </c>
      <c r="K1781" s="1" t="s">
        <v>40</v>
      </c>
      <c r="L1781" s="1" t="s">
        <v>277</v>
      </c>
      <c r="M1781" s="1" t="s">
        <v>278</v>
      </c>
      <c r="N1781" s="1" t="s">
        <v>89</v>
      </c>
      <c r="O1781" s="1" t="s">
        <v>90</v>
      </c>
      <c r="P1781" s="1" t="s">
        <v>43</v>
      </c>
      <c r="Q1781" s="1" t="s">
        <v>43</v>
      </c>
      <c r="R1781" s="3">
        <v>0</v>
      </c>
      <c r="S1781" s="1" t="s">
        <v>44</v>
      </c>
      <c r="T1781" s="1" t="s">
        <v>45</v>
      </c>
      <c r="U1781" s="1" t="s">
        <v>254</v>
      </c>
      <c r="V1781" s="1" t="s">
        <v>46</v>
      </c>
      <c r="W1781" s="1" t="s">
        <v>81</v>
      </c>
      <c r="X1781" s="1" t="s">
        <v>257</v>
      </c>
      <c r="Y1781" s="1" t="s">
        <v>83</v>
      </c>
      <c r="Z1781" s="1" t="s">
        <v>219</v>
      </c>
      <c r="AA1781" s="1" t="s">
        <v>51</v>
      </c>
      <c r="AB1781" s="1" t="s">
        <v>257</v>
      </c>
      <c r="AC1781" s="1" t="s">
        <v>37</v>
      </c>
    </row>
    <row r="1782" spans="1:29" hidden="1" x14ac:dyDescent="0.25">
      <c r="A1782" s="1" t="s">
        <v>33</v>
      </c>
      <c r="B1782" s="1" t="s">
        <v>34</v>
      </c>
      <c r="C1782" s="2">
        <v>45777</v>
      </c>
      <c r="D1782" s="1" t="s">
        <v>73</v>
      </c>
      <c r="E1782" s="1" t="s">
        <v>74</v>
      </c>
      <c r="F1782" s="1" t="s">
        <v>37</v>
      </c>
      <c r="G1782" s="1" t="s">
        <v>254</v>
      </c>
      <c r="H1782" s="1" t="s">
        <v>76</v>
      </c>
      <c r="I1782" s="3">
        <v>142350</v>
      </c>
      <c r="J1782" s="3">
        <v>0</v>
      </c>
      <c r="K1782" s="1" t="s">
        <v>40</v>
      </c>
      <c r="L1782" s="1" t="s">
        <v>246</v>
      </c>
      <c r="M1782" s="1" t="s">
        <v>247</v>
      </c>
      <c r="N1782" s="1" t="s">
        <v>79</v>
      </c>
      <c r="O1782" s="1" t="s">
        <v>80</v>
      </c>
      <c r="P1782" s="1" t="s">
        <v>43</v>
      </c>
      <c r="Q1782" s="1" t="s">
        <v>43</v>
      </c>
      <c r="R1782" s="3">
        <v>0</v>
      </c>
      <c r="S1782" s="1" t="s">
        <v>44</v>
      </c>
      <c r="T1782" s="1" t="s">
        <v>45</v>
      </c>
      <c r="U1782" s="1" t="s">
        <v>254</v>
      </c>
      <c r="V1782" s="1" t="s">
        <v>46</v>
      </c>
      <c r="W1782" s="1" t="s">
        <v>81</v>
      </c>
      <c r="X1782" s="1" t="s">
        <v>257</v>
      </c>
      <c r="Y1782" s="1" t="s">
        <v>83</v>
      </c>
      <c r="Z1782" s="1" t="s">
        <v>219</v>
      </c>
      <c r="AA1782" s="1" t="s">
        <v>51</v>
      </c>
      <c r="AB1782" s="1" t="s">
        <v>257</v>
      </c>
      <c r="AC1782" s="1" t="s">
        <v>37</v>
      </c>
    </row>
    <row r="1783" spans="1:29" hidden="1" x14ac:dyDescent="0.25">
      <c r="A1783" s="1" t="s">
        <v>33</v>
      </c>
      <c r="B1783" s="1" t="s">
        <v>34</v>
      </c>
      <c r="C1783" s="2">
        <v>45777</v>
      </c>
      <c r="D1783" s="1" t="s">
        <v>73</v>
      </c>
      <c r="E1783" s="1" t="s">
        <v>74</v>
      </c>
      <c r="F1783" s="1" t="s">
        <v>37</v>
      </c>
      <c r="G1783" s="1" t="s">
        <v>254</v>
      </c>
      <c r="H1783" s="1" t="s">
        <v>76</v>
      </c>
      <c r="I1783" s="3">
        <v>616850</v>
      </c>
      <c r="J1783" s="3">
        <v>0</v>
      </c>
      <c r="K1783" s="1" t="s">
        <v>40</v>
      </c>
      <c r="L1783" s="1" t="s">
        <v>125</v>
      </c>
      <c r="M1783" s="1" t="s">
        <v>126</v>
      </c>
      <c r="N1783" s="1" t="s">
        <v>79</v>
      </c>
      <c r="O1783" s="1" t="s">
        <v>80</v>
      </c>
      <c r="P1783" s="1" t="s">
        <v>43</v>
      </c>
      <c r="Q1783" s="1" t="s">
        <v>43</v>
      </c>
      <c r="R1783" s="3">
        <v>0</v>
      </c>
      <c r="S1783" s="1" t="s">
        <v>44</v>
      </c>
      <c r="T1783" s="1" t="s">
        <v>45</v>
      </c>
      <c r="U1783" s="1" t="s">
        <v>254</v>
      </c>
      <c r="V1783" s="1" t="s">
        <v>46</v>
      </c>
      <c r="W1783" s="1" t="s">
        <v>81</v>
      </c>
      <c r="X1783" s="1" t="s">
        <v>257</v>
      </c>
      <c r="Y1783" s="1" t="s">
        <v>83</v>
      </c>
      <c r="Z1783" s="1" t="s">
        <v>219</v>
      </c>
      <c r="AA1783" s="1" t="s">
        <v>51</v>
      </c>
      <c r="AB1783" s="1" t="s">
        <v>257</v>
      </c>
      <c r="AC1783" s="1" t="s">
        <v>37</v>
      </c>
    </row>
    <row r="1784" spans="1:29" hidden="1" x14ac:dyDescent="0.25">
      <c r="A1784" s="1" t="s">
        <v>33</v>
      </c>
      <c r="B1784" s="1" t="s">
        <v>34</v>
      </c>
      <c r="C1784" s="2">
        <v>45777</v>
      </c>
      <c r="D1784" s="1" t="s">
        <v>73</v>
      </c>
      <c r="E1784" s="1" t="s">
        <v>74</v>
      </c>
      <c r="F1784" s="1" t="s">
        <v>37</v>
      </c>
      <c r="G1784" s="1" t="s">
        <v>254</v>
      </c>
      <c r="H1784" s="1" t="s">
        <v>76</v>
      </c>
      <c r="I1784" s="3">
        <v>148176</v>
      </c>
      <c r="J1784" s="3">
        <v>0</v>
      </c>
      <c r="K1784" s="1" t="s">
        <v>40</v>
      </c>
      <c r="L1784" s="1" t="s">
        <v>232</v>
      </c>
      <c r="M1784" s="1" t="s">
        <v>233</v>
      </c>
      <c r="N1784" s="1" t="s">
        <v>79</v>
      </c>
      <c r="O1784" s="1" t="s">
        <v>80</v>
      </c>
      <c r="P1784" s="1" t="s">
        <v>43</v>
      </c>
      <c r="Q1784" s="1" t="s">
        <v>43</v>
      </c>
      <c r="R1784" s="3">
        <v>0</v>
      </c>
      <c r="S1784" s="1" t="s">
        <v>44</v>
      </c>
      <c r="T1784" s="1" t="s">
        <v>45</v>
      </c>
      <c r="U1784" s="1" t="s">
        <v>254</v>
      </c>
      <c r="V1784" s="1" t="s">
        <v>46</v>
      </c>
      <c r="W1784" s="1" t="s">
        <v>81</v>
      </c>
      <c r="X1784" s="1" t="s">
        <v>257</v>
      </c>
      <c r="Y1784" s="1" t="s">
        <v>83</v>
      </c>
      <c r="Z1784" s="1" t="s">
        <v>219</v>
      </c>
      <c r="AA1784" s="1" t="s">
        <v>51</v>
      </c>
      <c r="AB1784" s="1" t="s">
        <v>257</v>
      </c>
      <c r="AC1784" s="1" t="s">
        <v>37</v>
      </c>
    </row>
    <row r="1785" spans="1:29" hidden="1" x14ac:dyDescent="0.25">
      <c r="A1785" s="1" t="s">
        <v>33</v>
      </c>
      <c r="B1785" s="1" t="s">
        <v>34</v>
      </c>
      <c r="C1785" s="2">
        <v>45777</v>
      </c>
      <c r="D1785" s="1" t="s">
        <v>73</v>
      </c>
      <c r="E1785" s="1" t="s">
        <v>74</v>
      </c>
      <c r="F1785" s="1" t="s">
        <v>37</v>
      </c>
      <c r="G1785" s="1" t="s">
        <v>254</v>
      </c>
      <c r="H1785" s="1" t="s">
        <v>76</v>
      </c>
      <c r="I1785" s="3">
        <v>616850</v>
      </c>
      <c r="J1785" s="3">
        <v>0</v>
      </c>
      <c r="K1785" s="1" t="s">
        <v>40</v>
      </c>
      <c r="L1785" s="1" t="s">
        <v>113</v>
      </c>
      <c r="M1785" s="1" t="s">
        <v>114</v>
      </c>
      <c r="N1785" s="1" t="s">
        <v>79</v>
      </c>
      <c r="O1785" s="1" t="s">
        <v>80</v>
      </c>
      <c r="P1785" s="1" t="s">
        <v>43</v>
      </c>
      <c r="Q1785" s="1" t="s">
        <v>43</v>
      </c>
      <c r="R1785" s="3">
        <v>0</v>
      </c>
      <c r="S1785" s="1" t="s">
        <v>44</v>
      </c>
      <c r="T1785" s="1" t="s">
        <v>45</v>
      </c>
      <c r="U1785" s="1" t="s">
        <v>254</v>
      </c>
      <c r="V1785" s="1" t="s">
        <v>46</v>
      </c>
      <c r="W1785" s="1" t="s">
        <v>81</v>
      </c>
      <c r="X1785" s="1" t="s">
        <v>257</v>
      </c>
      <c r="Y1785" s="1" t="s">
        <v>83</v>
      </c>
      <c r="Z1785" s="1" t="s">
        <v>219</v>
      </c>
      <c r="AA1785" s="1" t="s">
        <v>51</v>
      </c>
      <c r="AB1785" s="1" t="s">
        <v>257</v>
      </c>
      <c r="AC1785" s="1" t="s">
        <v>37</v>
      </c>
    </row>
    <row r="1786" spans="1:29" hidden="1" x14ac:dyDescent="0.25">
      <c r="A1786" s="1" t="s">
        <v>33</v>
      </c>
      <c r="B1786" s="1" t="s">
        <v>34</v>
      </c>
      <c r="C1786" s="2">
        <v>45777</v>
      </c>
      <c r="D1786" s="1" t="s">
        <v>73</v>
      </c>
      <c r="E1786" s="1" t="s">
        <v>74</v>
      </c>
      <c r="F1786" s="1" t="s">
        <v>37</v>
      </c>
      <c r="G1786" s="1" t="s">
        <v>254</v>
      </c>
      <c r="H1786" s="1" t="s">
        <v>76</v>
      </c>
      <c r="I1786" s="3">
        <v>664300</v>
      </c>
      <c r="J1786" s="3">
        <v>0</v>
      </c>
      <c r="K1786" s="1" t="s">
        <v>40</v>
      </c>
      <c r="L1786" s="1" t="s">
        <v>105</v>
      </c>
      <c r="M1786" s="1" t="s">
        <v>106</v>
      </c>
      <c r="N1786" s="1" t="s">
        <v>79</v>
      </c>
      <c r="O1786" s="1" t="s">
        <v>80</v>
      </c>
      <c r="P1786" s="1" t="s">
        <v>43</v>
      </c>
      <c r="Q1786" s="1" t="s">
        <v>43</v>
      </c>
      <c r="R1786" s="3">
        <v>0</v>
      </c>
      <c r="S1786" s="1" t="s">
        <v>44</v>
      </c>
      <c r="T1786" s="1" t="s">
        <v>45</v>
      </c>
      <c r="U1786" s="1" t="s">
        <v>254</v>
      </c>
      <c r="V1786" s="1" t="s">
        <v>46</v>
      </c>
      <c r="W1786" s="1" t="s">
        <v>81</v>
      </c>
      <c r="X1786" s="1" t="s">
        <v>257</v>
      </c>
      <c r="Y1786" s="1" t="s">
        <v>83</v>
      </c>
      <c r="Z1786" s="1" t="s">
        <v>219</v>
      </c>
      <c r="AA1786" s="1" t="s">
        <v>51</v>
      </c>
      <c r="AB1786" s="1" t="s">
        <v>257</v>
      </c>
      <c r="AC1786" s="1" t="s">
        <v>37</v>
      </c>
    </row>
    <row r="1787" spans="1:29" hidden="1" x14ac:dyDescent="0.25">
      <c r="A1787" s="1" t="s">
        <v>33</v>
      </c>
      <c r="B1787" s="1" t="s">
        <v>34</v>
      </c>
      <c r="C1787" s="2">
        <v>45777</v>
      </c>
      <c r="D1787" s="1" t="s">
        <v>73</v>
      </c>
      <c r="E1787" s="1" t="s">
        <v>74</v>
      </c>
      <c r="F1787" s="1" t="s">
        <v>37</v>
      </c>
      <c r="G1787" s="1" t="s">
        <v>254</v>
      </c>
      <c r="H1787" s="1" t="s">
        <v>76</v>
      </c>
      <c r="I1787" s="3">
        <v>711750</v>
      </c>
      <c r="J1787" s="3">
        <v>0</v>
      </c>
      <c r="K1787" s="1" t="s">
        <v>40</v>
      </c>
      <c r="L1787" s="1" t="s">
        <v>137</v>
      </c>
      <c r="M1787" s="1" t="s">
        <v>138</v>
      </c>
      <c r="N1787" s="1" t="s">
        <v>89</v>
      </c>
      <c r="O1787" s="1" t="s">
        <v>90</v>
      </c>
      <c r="P1787" s="1" t="s">
        <v>43</v>
      </c>
      <c r="Q1787" s="1" t="s">
        <v>43</v>
      </c>
      <c r="R1787" s="3">
        <v>0</v>
      </c>
      <c r="S1787" s="1" t="s">
        <v>44</v>
      </c>
      <c r="T1787" s="1" t="s">
        <v>45</v>
      </c>
      <c r="U1787" s="1" t="s">
        <v>254</v>
      </c>
      <c r="V1787" s="1" t="s">
        <v>46</v>
      </c>
      <c r="W1787" s="1" t="s">
        <v>81</v>
      </c>
      <c r="X1787" s="1" t="s">
        <v>257</v>
      </c>
      <c r="Y1787" s="1" t="s">
        <v>83</v>
      </c>
      <c r="Z1787" s="1" t="s">
        <v>219</v>
      </c>
      <c r="AA1787" s="1" t="s">
        <v>51</v>
      </c>
      <c r="AB1787" s="1" t="s">
        <v>257</v>
      </c>
      <c r="AC1787" s="1" t="s">
        <v>37</v>
      </c>
    </row>
    <row r="1788" spans="1:29" x14ac:dyDescent="0.25">
      <c r="A1788" s="1" t="s">
        <v>33</v>
      </c>
      <c r="B1788" s="1" t="s">
        <v>34</v>
      </c>
      <c r="C1788" s="2">
        <v>45769</v>
      </c>
      <c r="D1788" s="1" t="s">
        <v>35</v>
      </c>
      <c r="E1788" s="1" t="s">
        <v>36</v>
      </c>
      <c r="F1788" s="1" t="s">
        <v>37</v>
      </c>
      <c r="G1788" s="1" t="s">
        <v>263</v>
      </c>
      <c r="H1788" s="1" t="s">
        <v>264</v>
      </c>
      <c r="I1788" s="3">
        <v>0</v>
      </c>
      <c r="J1788" s="54">
        <v>47450</v>
      </c>
      <c r="K1788" s="1" t="s">
        <v>40</v>
      </c>
      <c r="L1788" s="1" t="s">
        <v>54</v>
      </c>
      <c r="M1788" s="1" t="s">
        <v>55</v>
      </c>
      <c r="N1788" s="1" t="s">
        <v>37</v>
      </c>
      <c r="O1788" s="1" t="s">
        <v>43</v>
      </c>
      <c r="P1788" s="1" t="s">
        <v>43</v>
      </c>
      <c r="Q1788" s="1" t="s">
        <v>43</v>
      </c>
      <c r="R1788" s="3">
        <v>0</v>
      </c>
      <c r="S1788" s="1" t="s">
        <v>44</v>
      </c>
      <c r="T1788" s="1" t="s">
        <v>45</v>
      </c>
      <c r="U1788" s="1" t="s">
        <v>263</v>
      </c>
      <c r="V1788" s="1" t="s">
        <v>46</v>
      </c>
      <c r="W1788" s="1" t="s">
        <v>47</v>
      </c>
      <c r="X1788" s="1" t="s">
        <v>265</v>
      </c>
      <c r="Y1788" s="1" t="s">
        <v>49</v>
      </c>
      <c r="Z1788" s="1" t="s">
        <v>50</v>
      </c>
      <c r="AA1788" s="1" t="s">
        <v>51</v>
      </c>
      <c r="AB1788" s="1" t="s">
        <v>265</v>
      </c>
      <c r="AC1788" s="1" t="s">
        <v>37</v>
      </c>
    </row>
    <row r="1789" spans="1:29" hidden="1" x14ac:dyDescent="0.25">
      <c r="A1789" s="1" t="s">
        <v>33</v>
      </c>
      <c r="B1789" s="1" t="s">
        <v>34</v>
      </c>
      <c r="C1789" s="2">
        <v>45776</v>
      </c>
      <c r="D1789" s="1" t="s">
        <v>35</v>
      </c>
      <c r="E1789" s="1" t="s">
        <v>36</v>
      </c>
      <c r="F1789" s="1" t="s">
        <v>37</v>
      </c>
      <c r="G1789" s="1" t="s">
        <v>260</v>
      </c>
      <c r="H1789" s="1" t="s">
        <v>261</v>
      </c>
      <c r="I1789" s="3">
        <v>0</v>
      </c>
      <c r="J1789" s="54">
        <v>3090938</v>
      </c>
      <c r="K1789" s="1" t="s">
        <v>40</v>
      </c>
      <c r="L1789" s="1" t="s">
        <v>206</v>
      </c>
      <c r="M1789" s="1" t="s">
        <v>207</v>
      </c>
      <c r="N1789" s="1" t="s">
        <v>37</v>
      </c>
      <c r="O1789" s="1" t="s">
        <v>43</v>
      </c>
      <c r="P1789" s="1" t="s">
        <v>43</v>
      </c>
      <c r="Q1789" s="1" t="s">
        <v>43</v>
      </c>
      <c r="R1789" s="3">
        <v>0</v>
      </c>
      <c r="S1789" s="1" t="s">
        <v>44</v>
      </c>
      <c r="T1789" s="1" t="s">
        <v>45</v>
      </c>
      <c r="U1789" s="1" t="s">
        <v>260</v>
      </c>
      <c r="V1789" s="1" t="s">
        <v>46</v>
      </c>
      <c r="W1789" s="1" t="s">
        <v>47</v>
      </c>
      <c r="X1789" s="1" t="s">
        <v>262</v>
      </c>
      <c r="Y1789" s="1" t="s">
        <v>49</v>
      </c>
      <c r="Z1789" s="1" t="s">
        <v>50</v>
      </c>
      <c r="AA1789" s="1" t="s">
        <v>51</v>
      </c>
      <c r="AB1789" s="1" t="s">
        <v>262</v>
      </c>
      <c r="AC1789" s="1" t="s">
        <v>37</v>
      </c>
    </row>
    <row r="1790" spans="1:29" hidden="1" x14ac:dyDescent="0.25">
      <c r="A1790" s="1" t="s">
        <v>33</v>
      </c>
      <c r="B1790" s="1" t="s">
        <v>34</v>
      </c>
      <c r="C1790" s="2">
        <v>45808</v>
      </c>
      <c r="D1790" s="1" t="s">
        <v>73</v>
      </c>
      <c r="E1790" s="1" t="s">
        <v>74</v>
      </c>
      <c r="F1790" s="1" t="s">
        <v>37</v>
      </c>
      <c r="G1790" s="1" t="s">
        <v>289</v>
      </c>
      <c r="H1790" s="1" t="s">
        <v>76</v>
      </c>
      <c r="I1790" s="3">
        <v>711750</v>
      </c>
      <c r="J1790" s="3">
        <v>0</v>
      </c>
      <c r="K1790" s="1" t="s">
        <v>40</v>
      </c>
      <c r="L1790" s="1" t="s">
        <v>125</v>
      </c>
      <c r="M1790" s="1" t="s">
        <v>126</v>
      </c>
      <c r="N1790" s="1" t="s">
        <v>79</v>
      </c>
      <c r="O1790" s="1" t="s">
        <v>80</v>
      </c>
      <c r="P1790" s="1" t="s">
        <v>43</v>
      </c>
      <c r="Q1790" s="1" t="s">
        <v>43</v>
      </c>
      <c r="R1790" s="3">
        <v>0</v>
      </c>
      <c r="S1790" s="1" t="s">
        <v>44</v>
      </c>
      <c r="T1790" s="1" t="s">
        <v>45</v>
      </c>
      <c r="U1790" s="1" t="s">
        <v>289</v>
      </c>
      <c r="V1790" s="1" t="s">
        <v>46</v>
      </c>
      <c r="W1790" s="1" t="s">
        <v>81</v>
      </c>
      <c r="X1790" s="1" t="s">
        <v>290</v>
      </c>
      <c r="Y1790" s="1" t="s">
        <v>83</v>
      </c>
      <c r="Z1790" s="1" t="s">
        <v>219</v>
      </c>
      <c r="AA1790" s="1" t="s">
        <v>51</v>
      </c>
      <c r="AB1790" s="1" t="s">
        <v>290</v>
      </c>
      <c r="AC1790" s="1" t="s">
        <v>37</v>
      </c>
    </row>
    <row r="1791" spans="1:29" hidden="1" x14ac:dyDescent="0.25">
      <c r="A1791" s="1" t="s">
        <v>33</v>
      </c>
      <c r="B1791" s="1" t="s">
        <v>34</v>
      </c>
      <c r="C1791" s="2">
        <v>45808</v>
      </c>
      <c r="D1791" s="1" t="s">
        <v>73</v>
      </c>
      <c r="E1791" s="1" t="s">
        <v>74</v>
      </c>
      <c r="F1791" s="1" t="s">
        <v>37</v>
      </c>
      <c r="G1791" s="1" t="s">
        <v>289</v>
      </c>
      <c r="H1791" s="1" t="s">
        <v>76</v>
      </c>
      <c r="I1791" s="3">
        <v>47450</v>
      </c>
      <c r="J1791" s="3">
        <v>0</v>
      </c>
      <c r="K1791" s="1" t="s">
        <v>40</v>
      </c>
      <c r="L1791" s="1" t="s">
        <v>285</v>
      </c>
      <c r="M1791" s="1" t="s">
        <v>286</v>
      </c>
      <c r="N1791" s="1" t="s">
        <v>79</v>
      </c>
      <c r="O1791" s="1" t="s">
        <v>80</v>
      </c>
      <c r="P1791" s="1" t="s">
        <v>43</v>
      </c>
      <c r="Q1791" s="1" t="s">
        <v>43</v>
      </c>
      <c r="R1791" s="3">
        <v>0</v>
      </c>
      <c r="S1791" s="1" t="s">
        <v>44</v>
      </c>
      <c r="T1791" s="1" t="s">
        <v>45</v>
      </c>
      <c r="U1791" s="1" t="s">
        <v>289</v>
      </c>
      <c r="V1791" s="1" t="s">
        <v>46</v>
      </c>
      <c r="W1791" s="1" t="s">
        <v>81</v>
      </c>
      <c r="X1791" s="1" t="s">
        <v>290</v>
      </c>
      <c r="Y1791" s="1" t="s">
        <v>83</v>
      </c>
      <c r="Z1791" s="1" t="s">
        <v>219</v>
      </c>
      <c r="AA1791" s="1" t="s">
        <v>51</v>
      </c>
      <c r="AB1791" s="1" t="s">
        <v>290</v>
      </c>
      <c r="AC1791" s="1" t="s">
        <v>37</v>
      </c>
    </row>
    <row r="1792" spans="1:29" hidden="1" x14ac:dyDescent="0.25">
      <c r="A1792" s="1" t="s">
        <v>33</v>
      </c>
      <c r="B1792" s="1" t="s">
        <v>34</v>
      </c>
      <c r="C1792" s="2">
        <v>45808</v>
      </c>
      <c r="D1792" s="1" t="s">
        <v>73</v>
      </c>
      <c r="E1792" s="1" t="s">
        <v>74</v>
      </c>
      <c r="F1792" s="1" t="s">
        <v>37</v>
      </c>
      <c r="G1792" s="1" t="s">
        <v>289</v>
      </c>
      <c r="H1792" s="1" t="s">
        <v>76</v>
      </c>
      <c r="I1792" s="3">
        <v>271345</v>
      </c>
      <c r="J1792" s="3">
        <v>0</v>
      </c>
      <c r="K1792" s="1" t="s">
        <v>40</v>
      </c>
      <c r="L1792" s="1" t="s">
        <v>291</v>
      </c>
      <c r="M1792" s="1" t="s">
        <v>292</v>
      </c>
      <c r="N1792" s="1" t="s">
        <v>79</v>
      </c>
      <c r="O1792" s="1" t="s">
        <v>80</v>
      </c>
      <c r="P1792" s="1" t="s">
        <v>43</v>
      </c>
      <c r="Q1792" s="1" t="s">
        <v>43</v>
      </c>
      <c r="R1792" s="3">
        <v>0</v>
      </c>
      <c r="S1792" s="1" t="s">
        <v>44</v>
      </c>
      <c r="T1792" s="1" t="s">
        <v>45</v>
      </c>
      <c r="U1792" s="1" t="s">
        <v>289</v>
      </c>
      <c r="V1792" s="1" t="s">
        <v>46</v>
      </c>
      <c r="W1792" s="1" t="s">
        <v>81</v>
      </c>
      <c r="X1792" s="1" t="s">
        <v>290</v>
      </c>
      <c r="Y1792" s="1" t="s">
        <v>83</v>
      </c>
      <c r="Z1792" s="1" t="s">
        <v>219</v>
      </c>
      <c r="AA1792" s="1" t="s">
        <v>51</v>
      </c>
      <c r="AB1792" s="1" t="s">
        <v>290</v>
      </c>
      <c r="AC1792" s="1" t="s">
        <v>37</v>
      </c>
    </row>
    <row r="1793" spans="1:29" hidden="1" x14ac:dyDescent="0.25">
      <c r="A1793" s="1" t="s">
        <v>33</v>
      </c>
      <c r="B1793" s="1" t="s">
        <v>34</v>
      </c>
      <c r="C1793" s="2">
        <v>45808</v>
      </c>
      <c r="D1793" s="1" t="s">
        <v>73</v>
      </c>
      <c r="E1793" s="1" t="s">
        <v>74</v>
      </c>
      <c r="F1793" s="1" t="s">
        <v>37</v>
      </c>
      <c r="G1793" s="1" t="s">
        <v>289</v>
      </c>
      <c r="H1793" s="1" t="s">
        <v>76</v>
      </c>
      <c r="I1793" s="3">
        <v>711750</v>
      </c>
      <c r="J1793" s="3">
        <v>0</v>
      </c>
      <c r="K1793" s="1" t="s">
        <v>40</v>
      </c>
      <c r="L1793" s="1" t="s">
        <v>113</v>
      </c>
      <c r="M1793" s="1" t="s">
        <v>114</v>
      </c>
      <c r="N1793" s="1" t="s">
        <v>79</v>
      </c>
      <c r="O1793" s="1" t="s">
        <v>80</v>
      </c>
      <c r="P1793" s="1" t="s">
        <v>43</v>
      </c>
      <c r="Q1793" s="1" t="s">
        <v>43</v>
      </c>
      <c r="R1793" s="3">
        <v>0</v>
      </c>
      <c r="S1793" s="1" t="s">
        <v>44</v>
      </c>
      <c r="T1793" s="1" t="s">
        <v>45</v>
      </c>
      <c r="U1793" s="1" t="s">
        <v>289</v>
      </c>
      <c r="V1793" s="1" t="s">
        <v>46</v>
      </c>
      <c r="W1793" s="1" t="s">
        <v>81</v>
      </c>
      <c r="X1793" s="1" t="s">
        <v>290</v>
      </c>
      <c r="Y1793" s="1" t="s">
        <v>83</v>
      </c>
      <c r="Z1793" s="1" t="s">
        <v>219</v>
      </c>
      <c r="AA1793" s="1" t="s">
        <v>51</v>
      </c>
      <c r="AB1793" s="1" t="s">
        <v>290</v>
      </c>
      <c r="AC1793" s="1" t="s">
        <v>37</v>
      </c>
    </row>
    <row r="1794" spans="1:29" hidden="1" x14ac:dyDescent="0.25">
      <c r="A1794" s="1" t="s">
        <v>33</v>
      </c>
      <c r="B1794" s="1" t="s">
        <v>34</v>
      </c>
      <c r="C1794" s="2">
        <v>45808</v>
      </c>
      <c r="D1794" s="1" t="s">
        <v>73</v>
      </c>
      <c r="E1794" s="1" t="s">
        <v>74</v>
      </c>
      <c r="F1794" s="1" t="s">
        <v>37</v>
      </c>
      <c r="G1794" s="1" t="s">
        <v>289</v>
      </c>
      <c r="H1794" s="1" t="s">
        <v>76</v>
      </c>
      <c r="I1794" s="3">
        <v>142350</v>
      </c>
      <c r="J1794" s="3">
        <v>0</v>
      </c>
      <c r="K1794" s="1" t="s">
        <v>40</v>
      </c>
      <c r="L1794" s="1" t="s">
        <v>293</v>
      </c>
      <c r="M1794" s="1" t="s">
        <v>294</v>
      </c>
      <c r="N1794" s="1" t="s">
        <v>295</v>
      </c>
      <c r="O1794" s="1" t="s">
        <v>296</v>
      </c>
      <c r="P1794" s="1" t="s">
        <v>43</v>
      </c>
      <c r="Q1794" s="1" t="s">
        <v>43</v>
      </c>
      <c r="R1794" s="3">
        <v>0</v>
      </c>
      <c r="S1794" s="1" t="s">
        <v>44</v>
      </c>
      <c r="T1794" s="1" t="s">
        <v>45</v>
      </c>
      <c r="U1794" s="1" t="s">
        <v>289</v>
      </c>
      <c r="V1794" s="1" t="s">
        <v>46</v>
      </c>
      <c r="W1794" s="1" t="s">
        <v>81</v>
      </c>
      <c r="X1794" s="1" t="s">
        <v>290</v>
      </c>
      <c r="Y1794" s="1" t="s">
        <v>83</v>
      </c>
      <c r="Z1794" s="1" t="s">
        <v>219</v>
      </c>
      <c r="AA1794" s="1" t="s">
        <v>51</v>
      </c>
      <c r="AB1794" s="1" t="s">
        <v>290</v>
      </c>
      <c r="AC1794" s="1" t="s">
        <v>37</v>
      </c>
    </row>
    <row r="1795" spans="1:29" hidden="1" x14ac:dyDescent="0.25">
      <c r="A1795" s="1" t="s">
        <v>33</v>
      </c>
      <c r="B1795" s="1" t="s">
        <v>34</v>
      </c>
      <c r="C1795" s="2">
        <v>45808</v>
      </c>
      <c r="D1795" s="1" t="s">
        <v>73</v>
      </c>
      <c r="E1795" s="1" t="s">
        <v>74</v>
      </c>
      <c r="F1795" s="1" t="s">
        <v>37</v>
      </c>
      <c r="G1795" s="1" t="s">
        <v>289</v>
      </c>
      <c r="H1795" s="1" t="s">
        <v>76</v>
      </c>
      <c r="I1795" s="3">
        <v>142350</v>
      </c>
      <c r="J1795" s="3">
        <v>0</v>
      </c>
      <c r="K1795" s="1" t="s">
        <v>40</v>
      </c>
      <c r="L1795" s="1" t="s">
        <v>133</v>
      </c>
      <c r="M1795" s="1" t="s">
        <v>134</v>
      </c>
      <c r="N1795" s="1" t="s">
        <v>79</v>
      </c>
      <c r="O1795" s="1" t="s">
        <v>80</v>
      </c>
      <c r="P1795" s="1" t="s">
        <v>43</v>
      </c>
      <c r="Q1795" s="1" t="s">
        <v>43</v>
      </c>
      <c r="R1795" s="3">
        <v>0</v>
      </c>
      <c r="S1795" s="1" t="s">
        <v>44</v>
      </c>
      <c r="T1795" s="1" t="s">
        <v>45</v>
      </c>
      <c r="U1795" s="1" t="s">
        <v>289</v>
      </c>
      <c r="V1795" s="1" t="s">
        <v>46</v>
      </c>
      <c r="W1795" s="1" t="s">
        <v>81</v>
      </c>
      <c r="X1795" s="1" t="s">
        <v>290</v>
      </c>
      <c r="Y1795" s="1" t="s">
        <v>83</v>
      </c>
      <c r="Z1795" s="1" t="s">
        <v>219</v>
      </c>
      <c r="AA1795" s="1" t="s">
        <v>51</v>
      </c>
      <c r="AB1795" s="1" t="s">
        <v>290</v>
      </c>
      <c r="AC1795" s="1" t="s">
        <v>37</v>
      </c>
    </row>
    <row r="1796" spans="1:29" hidden="1" x14ac:dyDescent="0.25">
      <c r="A1796" s="1" t="s">
        <v>33</v>
      </c>
      <c r="B1796" s="1" t="s">
        <v>34</v>
      </c>
      <c r="C1796" s="2">
        <v>45808</v>
      </c>
      <c r="D1796" s="1" t="s">
        <v>73</v>
      </c>
      <c r="E1796" s="1" t="s">
        <v>74</v>
      </c>
      <c r="F1796" s="1" t="s">
        <v>37</v>
      </c>
      <c r="G1796" s="1" t="s">
        <v>289</v>
      </c>
      <c r="H1796" s="1" t="s">
        <v>76</v>
      </c>
      <c r="I1796" s="3">
        <v>759200</v>
      </c>
      <c r="J1796" s="3">
        <v>0</v>
      </c>
      <c r="K1796" s="1" t="s">
        <v>40</v>
      </c>
      <c r="L1796" s="1" t="s">
        <v>297</v>
      </c>
      <c r="M1796" s="1" t="s">
        <v>298</v>
      </c>
      <c r="N1796" s="1" t="s">
        <v>79</v>
      </c>
      <c r="O1796" s="1" t="s">
        <v>80</v>
      </c>
      <c r="P1796" s="1" t="s">
        <v>43</v>
      </c>
      <c r="Q1796" s="1" t="s">
        <v>43</v>
      </c>
      <c r="R1796" s="3">
        <v>0</v>
      </c>
      <c r="S1796" s="1" t="s">
        <v>44</v>
      </c>
      <c r="T1796" s="1" t="s">
        <v>45</v>
      </c>
      <c r="U1796" s="1" t="s">
        <v>289</v>
      </c>
      <c r="V1796" s="1" t="s">
        <v>46</v>
      </c>
      <c r="W1796" s="1" t="s">
        <v>81</v>
      </c>
      <c r="X1796" s="1" t="s">
        <v>290</v>
      </c>
      <c r="Y1796" s="1" t="s">
        <v>83</v>
      </c>
      <c r="Z1796" s="1" t="s">
        <v>219</v>
      </c>
      <c r="AA1796" s="1" t="s">
        <v>51</v>
      </c>
      <c r="AB1796" s="1" t="s">
        <v>290</v>
      </c>
      <c r="AC1796" s="1" t="s">
        <v>37</v>
      </c>
    </row>
    <row r="1797" spans="1:29" hidden="1" x14ac:dyDescent="0.25">
      <c r="A1797" s="1" t="s">
        <v>33</v>
      </c>
      <c r="B1797" s="1" t="s">
        <v>34</v>
      </c>
      <c r="C1797" s="2">
        <v>45808</v>
      </c>
      <c r="D1797" s="1" t="s">
        <v>73</v>
      </c>
      <c r="E1797" s="1" t="s">
        <v>74</v>
      </c>
      <c r="F1797" s="1" t="s">
        <v>37</v>
      </c>
      <c r="G1797" s="1" t="s">
        <v>289</v>
      </c>
      <c r="H1797" s="1" t="s">
        <v>76</v>
      </c>
      <c r="I1797" s="3">
        <v>664300</v>
      </c>
      <c r="J1797" s="3">
        <v>0</v>
      </c>
      <c r="K1797" s="1" t="s">
        <v>40</v>
      </c>
      <c r="L1797" s="1" t="s">
        <v>119</v>
      </c>
      <c r="M1797" s="1" t="s">
        <v>120</v>
      </c>
      <c r="N1797" s="1" t="s">
        <v>79</v>
      </c>
      <c r="O1797" s="1" t="s">
        <v>80</v>
      </c>
      <c r="P1797" s="1" t="s">
        <v>43</v>
      </c>
      <c r="Q1797" s="1" t="s">
        <v>43</v>
      </c>
      <c r="R1797" s="3">
        <v>0</v>
      </c>
      <c r="S1797" s="1" t="s">
        <v>44</v>
      </c>
      <c r="T1797" s="1" t="s">
        <v>45</v>
      </c>
      <c r="U1797" s="1" t="s">
        <v>289</v>
      </c>
      <c r="V1797" s="1" t="s">
        <v>46</v>
      </c>
      <c r="W1797" s="1" t="s">
        <v>81</v>
      </c>
      <c r="X1797" s="1" t="s">
        <v>290</v>
      </c>
      <c r="Y1797" s="1" t="s">
        <v>83</v>
      </c>
      <c r="Z1797" s="1" t="s">
        <v>219</v>
      </c>
      <c r="AA1797" s="1" t="s">
        <v>51</v>
      </c>
      <c r="AB1797" s="1" t="s">
        <v>290</v>
      </c>
      <c r="AC1797" s="1" t="s">
        <v>37</v>
      </c>
    </row>
    <row r="1798" spans="1:29" hidden="1" x14ac:dyDescent="0.25">
      <c r="A1798" s="1" t="s">
        <v>33</v>
      </c>
      <c r="B1798" s="1" t="s">
        <v>34</v>
      </c>
      <c r="C1798" s="2">
        <v>45808</v>
      </c>
      <c r="D1798" s="1" t="s">
        <v>73</v>
      </c>
      <c r="E1798" s="1" t="s">
        <v>74</v>
      </c>
      <c r="F1798" s="1" t="s">
        <v>37</v>
      </c>
      <c r="G1798" s="1" t="s">
        <v>289</v>
      </c>
      <c r="H1798" s="1" t="s">
        <v>76</v>
      </c>
      <c r="I1798" s="3">
        <v>616850</v>
      </c>
      <c r="J1798" s="3">
        <v>0</v>
      </c>
      <c r="K1798" s="1" t="s">
        <v>40</v>
      </c>
      <c r="L1798" s="1" t="s">
        <v>148</v>
      </c>
      <c r="M1798" s="1" t="s">
        <v>149</v>
      </c>
      <c r="N1798" s="1" t="s">
        <v>79</v>
      </c>
      <c r="O1798" s="1" t="s">
        <v>80</v>
      </c>
      <c r="P1798" s="1" t="s">
        <v>43</v>
      </c>
      <c r="Q1798" s="1" t="s">
        <v>43</v>
      </c>
      <c r="R1798" s="3">
        <v>0</v>
      </c>
      <c r="S1798" s="1" t="s">
        <v>44</v>
      </c>
      <c r="T1798" s="1" t="s">
        <v>45</v>
      </c>
      <c r="U1798" s="1" t="s">
        <v>289</v>
      </c>
      <c r="V1798" s="1" t="s">
        <v>46</v>
      </c>
      <c r="W1798" s="1" t="s">
        <v>81</v>
      </c>
      <c r="X1798" s="1" t="s">
        <v>290</v>
      </c>
      <c r="Y1798" s="1" t="s">
        <v>83</v>
      </c>
      <c r="Z1798" s="1" t="s">
        <v>219</v>
      </c>
      <c r="AA1798" s="1" t="s">
        <v>51</v>
      </c>
      <c r="AB1798" s="1" t="s">
        <v>290</v>
      </c>
      <c r="AC1798" s="1" t="s">
        <v>37</v>
      </c>
    </row>
    <row r="1799" spans="1:29" hidden="1" x14ac:dyDescent="0.25">
      <c r="A1799" s="1" t="s">
        <v>33</v>
      </c>
      <c r="B1799" s="1" t="s">
        <v>34</v>
      </c>
      <c r="C1799" s="2">
        <v>45808</v>
      </c>
      <c r="D1799" s="1" t="s">
        <v>73</v>
      </c>
      <c r="E1799" s="1" t="s">
        <v>74</v>
      </c>
      <c r="F1799" s="1" t="s">
        <v>37</v>
      </c>
      <c r="G1799" s="1" t="s">
        <v>289</v>
      </c>
      <c r="H1799" s="1" t="s">
        <v>76</v>
      </c>
      <c r="I1799" s="3">
        <v>429714</v>
      </c>
      <c r="J1799" s="3">
        <v>0</v>
      </c>
      <c r="K1799" s="1" t="s">
        <v>40</v>
      </c>
      <c r="L1799" s="1" t="s">
        <v>299</v>
      </c>
      <c r="M1799" s="1" t="s">
        <v>300</v>
      </c>
      <c r="N1799" s="1" t="s">
        <v>79</v>
      </c>
      <c r="O1799" s="1" t="s">
        <v>80</v>
      </c>
      <c r="P1799" s="1" t="s">
        <v>43</v>
      </c>
      <c r="Q1799" s="1" t="s">
        <v>43</v>
      </c>
      <c r="R1799" s="3">
        <v>0</v>
      </c>
      <c r="S1799" s="1" t="s">
        <v>44</v>
      </c>
      <c r="T1799" s="1" t="s">
        <v>45</v>
      </c>
      <c r="U1799" s="1" t="s">
        <v>289</v>
      </c>
      <c r="V1799" s="1" t="s">
        <v>46</v>
      </c>
      <c r="W1799" s="1" t="s">
        <v>81</v>
      </c>
      <c r="X1799" s="1" t="s">
        <v>290</v>
      </c>
      <c r="Y1799" s="1" t="s">
        <v>83</v>
      </c>
      <c r="Z1799" s="1" t="s">
        <v>219</v>
      </c>
      <c r="AA1799" s="1" t="s">
        <v>51</v>
      </c>
      <c r="AB1799" s="1" t="s">
        <v>290</v>
      </c>
      <c r="AC1799" s="1" t="s">
        <v>37</v>
      </c>
    </row>
    <row r="1800" spans="1:29" hidden="1" x14ac:dyDescent="0.25">
      <c r="A1800" s="1" t="s">
        <v>33</v>
      </c>
      <c r="B1800" s="1" t="s">
        <v>34</v>
      </c>
      <c r="C1800" s="2">
        <v>45808</v>
      </c>
      <c r="D1800" s="1" t="s">
        <v>73</v>
      </c>
      <c r="E1800" s="1" t="s">
        <v>74</v>
      </c>
      <c r="F1800" s="1" t="s">
        <v>37</v>
      </c>
      <c r="G1800" s="1" t="s">
        <v>289</v>
      </c>
      <c r="H1800" s="1" t="s">
        <v>76</v>
      </c>
      <c r="I1800" s="3">
        <v>47450</v>
      </c>
      <c r="J1800" s="3">
        <v>0</v>
      </c>
      <c r="K1800" s="1" t="s">
        <v>40</v>
      </c>
      <c r="L1800" s="1" t="s">
        <v>301</v>
      </c>
      <c r="M1800" s="1" t="s">
        <v>302</v>
      </c>
      <c r="N1800" s="1" t="s">
        <v>79</v>
      </c>
      <c r="O1800" s="1" t="s">
        <v>80</v>
      </c>
      <c r="P1800" s="1" t="s">
        <v>43</v>
      </c>
      <c r="Q1800" s="1" t="s">
        <v>43</v>
      </c>
      <c r="R1800" s="3">
        <v>0</v>
      </c>
      <c r="S1800" s="1" t="s">
        <v>44</v>
      </c>
      <c r="T1800" s="1" t="s">
        <v>45</v>
      </c>
      <c r="U1800" s="1" t="s">
        <v>289</v>
      </c>
      <c r="V1800" s="1" t="s">
        <v>46</v>
      </c>
      <c r="W1800" s="1" t="s">
        <v>81</v>
      </c>
      <c r="X1800" s="1" t="s">
        <v>290</v>
      </c>
      <c r="Y1800" s="1" t="s">
        <v>83</v>
      </c>
      <c r="Z1800" s="1" t="s">
        <v>219</v>
      </c>
      <c r="AA1800" s="1" t="s">
        <v>51</v>
      </c>
      <c r="AB1800" s="1" t="s">
        <v>290</v>
      </c>
      <c r="AC1800" s="1" t="s">
        <v>37</v>
      </c>
    </row>
    <row r="1801" spans="1:29" hidden="1" x14ac:dyDescent="0.25">
      <c r="A1801" s="1" t="s">
        <v>33</v>
      </c>
      <c r="B1801" s="1" t="s">
        <v>34</v>
      </c>
      <c r="C1801" s="2">
        <v>45808</v>
      </c>
      <c r="D1801" s="1" t="s">
        <v>73</v>
      </c>
      <c r="E1801" s="1" t="s">
        <v>74</v>
      </c>
      <c r="F1801" s="1" t="s">
        <v>37</v>
      </c>
      <c r="G1801" s="1" t="s">
        <v>289</v>
      </c>
      <c r="H1801" s="1" t="s">
        <v>76</v>
      </c>
      <c r="I1801" s="3">
        <v>314229</v>
      </c>
      <c r="J1801" s="3">
        <v>0</v>
      </c>
      <c r="K1801" s="1" t="s">
        <v>40</v>
      </c>
      <c r="L1801" s="1" t="s">
        <v>277</v>
      </c>
      <c r="M1801" s="1" t="s">
        <v>278</v>
      </c>
      <c r="N1801" s="1" t="s">
        <v>89</v>
      </c>
      <c r="O1801" s="1" t="s">
        <v>90</v>
      </c>
      <c r="P1801" s="1" t="s">
        <v>43</v>
      </c>
      <c r="Q1801" s="1" t="s">
        <v>43</v>
      </c>
      <c r="R1801" s="3">
        <v>0</v>
      </c>
      <c r="S1801" s="1" t="s">
        <v>44</v>
      </c>
      <c r="T1801" s="1" t="s">
        <v>45</v>
      </c>
      <c r="U1801" s="1" t="s">
        <v>289</v>
      </c>
      <c r="V1801" s="1" t="s">
        <v>46</v>
      </c>
      <c r="W1801" s="1" t="s">
        <v>81</v>
      </c>
      <c r="X1801" s="1" t="s">
        <v>290</v>
      </c>
      <c r="Y1801" s="1" t="s">
        <v>83</v>
      </c>
      <c r="Z1801" s="1" t="s">
        <v>219</v>
      </c>
      <c r="AA1801" s="1" t="s">
        <v>51</v>
      </c>
      <c r="AB1801" s="1" t="s">
        <v>290</v>
      </c>
      <c r="AC1801" s="1" t="s">
        <v>37</v>
      </c>
    </row>
    <row r="1802" spans="1:29" hidden="1" x14ac:dyDescent="0.25">
      <c r="A1802" s="1" t="s">
        <v>33</v>
      </c>
      <c r="B1802" s="1" t="s">
        <v>34</v>
      </c>
      <c r="C1802" s="2">
        <v>45808</v>
      </c>
      <c r="D1802" s="1" t="s">
        <v>73</v>
      </c>
      <c r="E1802" s="1" t="s">
        <v>74</v>
      </c>
      <c r="F1802" s="1" t="s">
        <v>37</v>
      </c>
      <c r="G1802" s="1" t="s">
        <v>289</v>
      </c>
      <c r="H1802" s="1" t="s">
        <v>76</v>
      </c>
      <c r="I1802" s="3">
        <v>759200</v>
      </c>
      <c r="J1802" s="3">
        <v>0</v>
      </c>
      <c r="K1802" s="1" t="s">
        <v>40</v>
      </c>
      <c r="L1802" s="1" t="s">
        <v>303</v>
      </c>
      <c r="M1802" s="1" t="s">
        <v>304</v>
      </c>
      <c r="N1802" s="1" t="s">
        <v>295</v>
      </c>
      <c r="O1802" s="1" t="s">
        <v>296</v>
      </c>
      <c r="P1802" s="1" t="s">
        <v>43</v>
      </c>
      <c r="Q1802" s="1" t="s">
        <v>43</v>
      </c>
      <c r="R1802" s="3">
        <v>0</v>
      </c>
      <c r="S1802" s="1" t="s">
        <v>44</v>
      </c>
      <c r="T1802" s="1" t="s">
        <v>45</v>
      </c>
      <c r="U1802" s="1" t="s">
        <v>289</v>
      </c>
      <c r="V1802" s="1" t="s">
        <v>46</v>
      </c>
      <c r="W1802" s="1" t="s">
        <v>81</v>
      </c>
      <c r="X1802" s="1" t="s">
        <v>290</v>
      </c>
      <c r="Y1802" s="1" t="s">
        <v>83</v>
      </c>
      <c r="Z1802" s="1" t="s">
        <v>219</v>
      </c>
      <c r="AA1802" s="1" t="s">
        <v>51</v>
      </c>
      <c r="AB1802" s="1" t="s">
        <v>290</v>
      </c>
      <c r="AC1802" s="1" t="s">
        <v>37</v>
      </c>
    </row>
    <row r="1803" spans="1:29" hidden="1" x14ac:dyDescent="0.25">
      <c r="A1803" s="1" t="s">
        <v>33</v>
      </c>
      <c r="B1803" s="1" t="s">
        <v>34</v>
      </c>
      <c r="C1803" s="2">
        <v>45808</v>
      </c>
      <c r="D1803" s="1" t="s">
        <v>73</v>
      </c>
      <c r="E1803" s="1" t="s">
        <v>74</v>
      </c>
      <c r="F1803" s="1" t="s">
        <v>37</v>
      </c>
      <c r="G1803" s="1" t="s">
        <v>289</v>
      </c>
      <c r="H1803" s="1" t="s">
        <v>76</v>
      </c>
      <c r="I1803" s="3">
        <v>704586</v>
      </c>
      <c r="J1803" s="3">
        <v>0</v>
      </c>
      <c r="K1803" s="1" t="s">
        <v>40</v>
      </c>
      <c r="L1803" s="1" t="s">
        <v>305</v>
      </c>
      <c r="M1803" s="1" t="s">
        <v>306</v>
      </c>
      <c r="N1803" s="1" t="s">
        <v>89</v>
      </c>
      <c r="O1803" s="1" t="s">
        <v>90</v>
      </c>
      <c r="P1803" s="1" t="s">
        <v>43</v>
      </c>
      <c r="Q1803" s="1" t="s">
        <v>43</v>
      </c>
      <c r="R1803" s="3">
        <v>0</v>
      </c>
      <c r="S1803" s="1" t="s">
        <v>44</v>
      </c>
      <c r="T1803" s="1" t="s">
        <v>45</v>
      </c>
      <c r="U1803" s="1" t="s">
        <v>289</v>
      </c>
      <c r="V1803" s="1" t="s">
        <v>46</v>
      </c>
      <c r="W1803" s="1" t="s">
        <v>81</v>
      </c>
      <c r="X1803" s="1" t="s">
        <v>290</v>
      </c>
      <c r="Y1803" s="1" t="s">
        <v>83</v>
      </c>
      <c r="Z1803" s="1" t="s">
        <v>219</v>
      </c>
      <c r="AA1803" s="1" t="s">
        <v>51</v>
      </c>
      <c r="AB1803" s="1" t="s">
        <v>290</v>
      </c>
      <c r="AC1803" s="1" t="s">
        <v>37</v>
      </c>
    </row>
    <row r="1804" spans="1:29" hidden="1" x14ac:dyDescent="0.25">
      <c r="A1804" s="1" t="s">
        <v>33</v>
      </c>
      <c r="B1804" s="1" t="s">
        <v>34</v>
      </c>
      <c r="C1804" s="2">
        <v>45808</v>
      </c>
      <c r="D1804" s="1" t="s">
        <v>73</v>
      </c>
      <c r="E1804" s="1" t="s">
        <v>74</v>
      </c>
      <c r="F1804" s="1" t="s">
        <v>37</v>
      </c>
      <c r="G1804" s="1" t="s">
        <v>289</v>
      </c>
      <c r="H1804" s="1" t="s">
        <v>76</v>
      </c>
      <c r="I1804" s="3">
        <v>94900</v>
      </c>
      <c r="J1804" s="3">
        <v>0</v>
      </c>
      <c r="K1804" s="1" t="s">
        <v>40</v>
      </c>
      <c r="L1804" s="1" t="s">
        <v>226</v>
      </c>
      <c r="M1804" s="1" t="s">
        <v>227</v>
      </c>
      <c r="N1804" s="1" t="s">
        <v>79</v>
      </c>
      <c r="O1804" s="1" t="s">
        <v>80</v>
      </c>
      <c r="P1804" s="1" t="s">
        <v>43</v>
      </c>
      <c r="Q1804" s="1" t="s">
        <v>43</v>
      </c>
      <c r="R1804" s="3">
        <v>0</v>
      </c>
      <c r="S1804" s="1" t="s">
        <v>44</v>
      </c>
      <c r="T1804" s="1" t="s">
        <v>45</v>
      </c>
      <c r="U1804" s="1" t="s">
        <v>289</v>
      </c>
      <c r="V1804" s="1" t="s">
        <v>46</v>
      </c>
      <c r="W1804" s="1" t="s">
        <v>81</v>
      </c>
      <c r="X1804" s="1" t="s">
        <v>290</v>
      </c>
      <c r="Y1804" s="1" t="s">
        <v>83</v>
      </c>
      <c r="Z1804" s="1" t="s">
        <v>219</v>
      </c>
      <c r="AA1804" s="1" t="s">
        <v>51</v>
      </c>
      <c r="AB1804" s="1" t="s">
        <v>290</v>
      </c>
      <c r="AC1804" s="1" t="s">
        <v>37</v>
      </c>
    </row>
    <row r="1805" spans="1:29" hidden="1" x14ac:dyDescent="0.25">
      <c r="A1805" s="1" t="s">
        <v>33</v>
      </c>
      <c r="B1805" s="1" t="s">
        <v>34</v>
      </c>
      <c r="C1805" s="2">
        <v>45808</v>
      </c>
      <c r="D1805" s="1" t="s">
        <v>73</v>
      </c>
      <c r="E1805" s="1" t="s">
        <v>74</v>
      </c>
      <c r="F1805" s="1" t="s">
        <v>37</v>
      </c>
      <c r="G1805" s="1" t="s">
        <v>289</v>
      </c>
      <c r="H1805" s="1" t="s">
        <v>76</v>
      </c>
      <c r="I1805" s="3">
        <v>189800</v>
      </c>
      <c r="J1805" s="3">
        <v>0</v>
      </c>
      <c r="K1805" s="1" t="s">
        <v>40</v>
      </c>
      <c r="L1805" s="1" t="s">
        <v>115</v>
      </c>
      <c r="M1805" s="1" t="s">
        <v>116</v>
      </c>
      <c r="N1805" s="1" t="s">
        <v>79</v>
      </c>
      <c r="O1805" s="1" t="s">
        <v>80</v>
      </c>
      <c r="P1805" s="1" t="s">
        <v>43</v>
      </c>
      <c r="Q1805" s="1" t="s">
        <v>43</v>
      </c>
      <c r="R1805" s="3">
        <v>0</v>
      </c>
      <c r="S1805" s="1" t="s">
        <v>44</v>
      </c>
      <c r="T1805" s="1" t="s">
        <v>45</v>
      </c>
      <c r="U1805" s="1" t="s">
        <v>289</v>
      </c>
      <c r="V1805" s="1" t="s">
        <v>46</v>
      </c>
      <c r="W1805" s="1" t="s">
        <v>81</v>
      </c>
      <c r="X1805" s="1" t="s">
        <v>290</v>
      </c>
      <c r="Y1805" s="1" t="s">
        <v>83</v>
      </c>
      <c r="Z1805" s="1" t="s">
        <v>219</v>
      </c>
      <c r="AA1805" s="1" t="s">
        <v>51</v>
      </c>
      <c r="AB1805" s="1" t="s">
        <v>290</v>
      </c>
      <c r="AC1805" s="1" t="s">
        <v>37</v>
      </c>
    </row>
    <row r="1806" spans="1:29" hidden="1" x14ac:dyDescent="0.25">
      <c r="A1806" s="1" t="s">
        <v>33</v>
      </c>
      <c r="B1806" s="1" t="s">
        <v>34</v>
      </c>
      <c r="C1806" s="2">
        <v>45808</v>
      </c>
      <c r="D1806" s="1" t="s">
        <v>73</v>
      </c>
      <c r="E1806" s="1" t="s">
        <v>74</v>
      </c>
      <c r="F1806" s="1" t="s">
        <v>37</v>
      </c>
      <c r="G1806" s="1" t="s">
        <v>289</v>
      </c>
      <c r="H1806" s="1" t="s">
        <v>76</v>
      </c>
      <c r="I1806" s="3">
        <v>379600</v>
      </c>
      <c r="J1806" s="3">
        <v>0</v>
      </c>
      <c r="K1806" s="1" t="s">
        <v>40</v>
      </c>
      <c r="L1806" s="1" t="s">
        <v>150</v>
      </c>
      <c r="M1806" s="1" t="s">
        <v>151</v>
      </c>
      <c r="N1806" s="1" t="s">
        <v>79</v>
      </c>
      <c r="O1806" s="1" t="s">
        <v>80</v>
      </c>
      <c r="P1806" s="1" t="s">
        <v>43</v>
      </c>
      <c r="Q1806" s="1" t="s">
        <v>43</v>
      </c>
      <c r="R1806" s="3">
        <v>0</v>
      </c>
      <c r="S1806" s="1" t="s">
        <v>44</v>
      </c>
      <c r="T1806" s="1" t="s">
        <v>45</v>
      </c>
      <c r="U1806" s="1" t="s">
        <v>289</v>
      </c>
      <c r="V1806" s="1" t="s">
        <v>46</v>
      </c>
      <c r="W1806" s="1" t="s">
        <v>81</v>
      </c>
      <c r="X1806" s="1" t="s">
        <v>290</v>
      </c>
      <c r="Y1806" s="1" t="s">
        <v>83</v>
      </c>
      <c r="Z1806" s="1" t="s">
        <v>219</v>
      </c>
      <c r="AA1806" s="1" t="s">
        <v>51</v>
      </c>
      <c r="AB1806" s="1" t="s">
        <v>290</v>
      </c>
      <c r="AC1806" s="1" t="s">
        <v>37</v>
      </c>
    </row>
    <row r="1807" spans="1:29" hidden="1" x14ac:dyDescent="0.25">
      <c r="A1807" s="1" t="s">
        <v>33</v>
      </c>
      <c r="B1807" s="1" t="s">
        <v>34</v>
      </c>
      <c r="C1807" s="2">
        <v>45808</v>
      </c>
      <c r="D1807" s="1" t="s">
        <v>73</v>
      </c>
      <c r="E1807" s="1" t="s">
        <v>74</v>
      </c>
      <c r="F1807" s="1" t="s">
        <v>37</v>
      </c>
      <c r="G1807" s="1" t="s">
        <v>289</v>
      </c>
      <c r="H1807" s="1" t="s">
        <v>76</v>
      </c>
      <c r="I1807" s="3">
        <v>47450</v>
      </c>
      <c r="J1807" s="3">
        <v>0</v>
      </c>
      <c r="K1807" s="1" t="s">
        <v>40</v>
      </c>
      <c r="L1807" s="1" t="s">
        <v>224</v>
      </c>
      <c r="M1807" s="1" t="s">
        <v>225</v>
      </c>
      <c r="N1807" s="1" t="s">
        <v>79</v>
      </c>
      <c r="O1807" s="1" t="s">
        <v>80</v>
      </c>
      <c r="P1807" s="1" t="s">
        <v>43</v>
      </c>
      <c r="Q1807" s="1" t="s">
        <v>43</v>
      </c>
      <c r="R1807" s="3">
        <v>0</v>
      </c>
      <c r="S1807" s="1" t="s">
        <v>44</v>
      </c>
      <c r="T1807" s="1" t="s">
        <v>45</v>
      </c>
      <c r="U1807" s="1" t="s">
        <v>289</v>
      </c>
      <c r="V1807" s="1" t="s">
        <v>46</v>
      </c>
      <c r="W1807" s="1" t="s">
        <v>81</v>
      </c>
      <c r="X1807" s="1" t="s">
        <v>290</v>
      </c>
      <c r="Y1807" s="1" t="s">
        <v>83</v>
      </c>
      <c r="Z1807" s="1" t="s">
        <v>219</v>
      </c>
      <c r="AA1807" s="1" t="s">
        <v>51</v>
      </c>
      <c r="AB1807" s="1" t="s">
        <v>290</v>
      </c>
      <c r="AC1807" s="1" t="s">
        <v>37</v>
      </c>
    </row>
    <row r="1808" spans="1:29" hidden="1" x14ac:dyDescent="0.25">
      <c r="A1808" s="1" t="s">
        <v>33</v>
      </c>
      <c r="B1808" s="1" t="s">
        <v>34</v>
      </c>
      <c r="C1808" s="2">
        <v>45808</v>
      </c>
      <c r="D1808" s="1" t="s">
        <v>73</v>
      </c>
      <c r="E1808" s="1" t="s">
        <v>74</v>
      </c>
      <c r="F1808" s="1" t="s">
        <v>37</v>
      </c>
      <c r="G1808" s="1" t="s">
        <v>289</v>
      </c>
      <c r="H1808" s="1" t="s">
        <v>76</v>
      </c>
      <c r="I1808" s="3">
        <v>521950</v>
      </c>
      <c r="J1808" s="3">
        <v>0</v>
      </c>
      <c r="K1808" s="1" t="s">
        <v>40</v>
      </c>
      <c r="L1808" s="1" t="s">
        <v>279</v>
      </c>
      <c r="M1808" s="1" t="s">
        <v>280</v>
      </c>
      <c r="N1808" s="1" t="s">
        <v>79</v>
      </c>
      <c r="O1808" s="1" t="s">
        <v>80</v>
      </c>
      <c r="P1808" s="1" t="s">
        <v>43</v>
      </c>
      <c r="Q1808" s="1" t="s">
        <v>43</v>
      </c>
      <c r="R1808" s="3">
        <v>0</v>
      </c>
      <c r="S1808" s="1" t="s">
        <v>44</v>
      </c>
      <c r="T1808" s="1" t="s">
        <v>45</v>
      </c>
      <c r="U1808" s="1" t="s">
        <v>289</v>
      </c>
      <c r="V1808" s="1" t="s">
        <v>46</v>
      </c>
      <c r="W1808" s="1" t="s">
        <v>81</v>
      </c>
      <c r="X1808" s="1" t="s">
        <v>290</v>
      </c>
      <c r="Y1808" s="1" t="s">
        <v>83</v>
      </c>
      <c r="Z1808" s="1" t="s">
        <v>219</v>
      </c>
      <c r="AA1808" s="1" t="s">
        <v>51</v>
      </c>
      <c r="AB1808" s="1" t="s">
        <v>290</v>
      </c>
      <c r="AC1808" s="1" t="s">
        <v>37</v>
      </c>
    </row>
    <row r="1809" spans="1:29" hidden="1" x14ac:dyDescent="0.25">
      <c r="A1809" s="1" t="s">
        <v>33</v>
      </c>
      <c r="B1809" s="1" t="s">
        <v>34</v>
      </c>
      <c r="C1809" s="2">
        <v>45808</v>
      </c>
      <c r="D1809" s="1" t="s">
        <v>73</v>
      </c>
      <c r="E1809" s="1" t="s">
        <v>74</v>
      </c>
      <c r="F1809" s="1" t="s">
        <v>37</v>
      </c>
      <c r="G1809" s="1" t="s">
        <v>289</v>
      </c>
      <c r="H1809" s="1" t="s">
        <v>76</v>
      </c>
      <c r="I1809" s="3">
        <v>189800</v>
      </c>
      <c r="J1809" s="3">
        <v>0</v>
      </c>
      <c r="K1809" s="1" t="s">
        <v>40</v>
      </c>
      <c r="L1809" s="1" t="s">
        <v>307</v>
      </c>
      <c r="M1809" s="1" t="s">
        <v>308</v>
      </c>
      <c r="N1809" s="1" t="s">
        <v>79</v>
      </c>
      <c r="O1809" s="1" t="s">
        <v>80</v>
      </c>
      <c r="P1809" s="1" t="s">
        <v>43</v>
      </c>
      <c r="Q1809" s="1" t="s">
        <v>43</v>
      </c>
      <c r="R1809" s="3">
        <v>0</v>
      </c>
      <c r="S1809" s="1" t="s">
        <v>44</v>
      </c>
      <c r="T1809" s="1" t="s">
        <v>45</v>
      </c>
      <c r="U1809" s="1" t="s">
        <v>289</v>
      </c>
      <c r="V1809" s="1" t="s">
        <v>46</v>
      </c>
      <c r="W1809" s="1" t="s">
        <v>81</v>
      </c>
      <c r="X1809" s="1" t="s">
        <v>290</v>
      </c>
      <c r="Y1809" s="1" t="s">
        <v>83</v>
      </c>
      <c r="Z1809" s="1" t="s">
        <v>219</v>
      </c>
      <c r="AA1809" s="1" t="s">
        <v>51</v>
      </c>
      <c r="AB1809" s="1" t="s">
        <v>290</v>
      </c>
      <c r="AC1809" s="1" t="s">
        <v>37</v>
      </c>
    </row>
    <row r="1810" spans="1:29" hidden="1" x14ac:dyDescent="0.25">
      <c r="A1810" s="1" t="s">
        <v>33</v>
      </c>
      <c r="B1810" s="1" t="s">
        <v>34</v>
      </c>
      <c r="C1810" s="2">
        <v>45808</v>
      </c>
      <c r="D1810" s="1" t="s">
        <v>73</v>
      </c>
      <c r="E1810" s="1" t="s">
        <v>74</v>
      </c>
      <c r="F1810" s="1" t="s">
        <v>37</v>
      </c>
      <c r="G1810" s="1" t="s">
        <v>289</v>
      </c>
      <c r="H1810" s="1" t="s">
        <v>76</v>
      </c>
      <c r="I1810" s="3">
        <v>47450</v>
      </c>
      <c r="J1810" s="3">
        <v>0</v>
      </c>
      <c r="K1810" s="1" t="s">
        <v>40</v>
      </c>
      <c r="L1810" s="1" t="s">
        <v>111</v>
      </c>
      <c r="M1810" s="1" t="s">
        <v>112</v>
      </c>
      <c r="N1810" s="1" t="s">
        <v>79</v>
      </c>
      <c r="O1810" s="1" t="s">
        <v>80</v>
      </c>
      <c r="P1810" s="1" t="s">
        <v>43</v>
      </c>
      <c r="Q1810" s="1" t="s">
        <v>43</v>
      </c>
      <c r="R1810" s="3">
        <v>0</v>
      </c>
      <c r="S1810" s="1" t="s">
        <v>44</v>
      </c>
      <c r="T1810" s="1" t="s">
        <v>45</v>
      </c>
      <c r="U1810" s="1" t="s">
        <v>289</v>
      </c>
      <c r="V1810" s="1" t="s">
        <v>46</v>
      </c>
      <c r="W1810" s="1" t="s">
        <v>81</v>
      </c>
      <c r="X1810" s="1" t="s">
        <v>290</v>
      </c>
      <c r="Y1810" s="1" t="s">
        <v>83</v>
      </c>
      <c r="Z1810" s="1" t="s">
        <v>219</v>
      </c>
      <c r="AA1810" s="1" t="s">
        <v>51</v>
      </c>
      <c r="AB1810" s="1" t="s">
        <v>290</v>
      </c>
      <c r="AC1810" s="1" t="s">
        <v>37</v>
      </c>
    </row>
    <row r="1811" spans="1:29" hidden="1" x14ac:dyDescent="0.25">
      <c r="A1811" s="1" t="s">
        <v>33</v>
      </c>
      <c r="B1811" s="1" t="s">
        <v>34</v>
      </c>
      <c r="C1811" s="2">
        <v>45808</v>
      </c>
      <c r="D1811" s="1" t="s">
        <v>73</v>
      </c>
      <c r="E1811" s="1" t="s">
        <v>74</v>
      </c>
      <c r="F1811" s="1" t="s">
        <v>37</v>
      </c>
      <c r="G1811" s="1" t="s">
        <v>289</v>
      </c>
      <c r="H1811" s="1" t="s">
        <v>76</v>
      </c>
      <c r="I1811" s="3">
        <v>142350</v>
      </c>
      <c r="J1811" s="3">
        <v>0</v>
      </c>
      <c r="K1811" s="1" t="s">
        <v>40</v>
      </c>
      <c r="L1811" s="1" t="s">
        <v>168</v>
      </c>
      <c r="M1811" s="1" t="s">
        <v>169</v>
      </c>
      <c r="N1811" s="1" t="s">
        <v>79</v>
      </c>
      <c r="O1811" s="1" t="s">
        <v>80</v>
      </c>
      <c r="P1811" s="1" t="s">
        <v>43</v>
      </c>
      <c r="Q1811" s="1" t="s">
        <v>43</v>
      </c>
      <c r="R1811" s="3">
        <v>0</v>
      </c>
      <c r="S1811" s="1" t="s">
        <v>44</v>
      </c>
      <c r="T1811" s="1" t="s">
        <v>45</v>
      </c>
      <c r="U1811" s="1" t="s">
        <v>289</v>
      </c>
      <c r="V1811" s="1" t="s">
        <v>46</v>
      </c>
      <c r="W1811" s="1" t="s">
        <v>81</v>
      </c>
      <c r="X1811" s="1" t="s">
        <v>290</v>
      </c>
      <c r="Y1811" s="1" t="s">
        <v>83</v>
      </c>
      <c r="Z1811" s="1" t="s">
        <v>219</v>
      </c>
      <c r="AA1811" s="1" t="s">
        <v>51</v>
      </c>
      <c r="AB1811" s="1" t="s">
        <v>290</v>
      </c>
      <c r="AC1811" s="1" t="s">
        <v>37</v>
      </c>
    </row>
    <row r="1812" spans="1:29" hidden="1" x14ac:dyDescent="0.25">
      <c r="A1812" s="1" t="s">
        <v>33</v>
      </c>
      <c r="B1812" s="1" t="s">
        <v>34</v>
      </c>
      <c r="C1812" s="2">
        <v>45808</v>
      </c>
      <c r="D1812" s="1" t="s">
        <v>73</v>
      </c>
      <c r="E1812" s="1" t="s">
        <v>74</v>
      </c>
      <c r="F1812" s="1" t="s">
        <v>37</v>
      </c>
      <c r="G1812" s="1" t="s">
        <v>289</v>
      </c>
      <c r="H1812" s="1" t="s">
        <v>76</v>
      </c>
      <c r="I1812" s="3">
        <v>711750</v>
      </c>
      <c r="J1812" s="3">
        <v>0</v>
      </c>
      <c r="K1812" s="1" t="s">
        <v>40</v>
      </c>
      <c r="L1812" s="1" t="s">
        <v>113</v>
      </c>
      <c r="M1812" s="1" t="s">
        <v>114</v>
      </c>
      <c r="N1812" s="1" t="s">
        <v>79</v>
      </c>
      <c r="O1812" s="1" t="s">
        <v>80</v>
      </c>
      <c r="P1812" s="1" t="s">
        <v>43</v>
      </c>
      <c r="Q1812" s="1" t="s">
        <v>43</v>
      </c>
      <c r="R1812" s="3">
        <v>0</v>
      </c>
      <c r="S1812" s="1" t="s">
        <v>44</v>
      </c>
      <c r="T1812" s="1" t="s">
        <v>45</v>
      </c>
      <c r="U1812" s="1" t="s">
        <v>289</v>
      </c>
      <c r="V1812" s="1" t="s">
        <v>46</v>
      </c>
      <c r="W1812" s="1" t="s">
        <v>81</v>
      </c>
      <c r="X1812" s="1" t="s">
        <v>290</v>
      </c>
      <c r="Y1812" s="1" t="s">
        <v>83</v>
      </c>
      <c r="Z1812" s="1" t="s">
        <v>219</v>
      </c>
      <c r="AA1812" s="1" t="s">
        <v>51</v>
      </c>
      <c r="AB1812" s="1" t="s">
        <v>290</v>
      </c>
      <c r="AC1812" s="1" t="s">
        <v>37</v>
      </c>
    </row>
    <row r="1813" spans="1:29" hidden="1" x14ac:dyDescent="0.25">
      <c r="A1813" s="1" t="s">
        <v>33</v>
      </c>
      <c r="B1813" s="1" t="s">
        <v>34</v>
      </c>
      <c r="C1813" s="2">
        <v>45808</v>
      </c>
      <c r="D1813" s="1" t="s">
        <v>73</v>
      </c>
      <c r="E1813" s="1" t="s">
        <v>74</v>
      </c>
      <c r="F1813" s="1" t="s">
        <v>37</v>
      </c>
      <c r="G1813" s="1" t="s">
        <v>289</v>
      </c>
      <c r="H1813" s="1" t="s">
        <v>76</v>
      </c>
      <c r="I1813" s="3">
        <v>427050</v>
      </c>
      <c r="J1813" s="3">
        <v>0</v>
      </c>
      <c r="K1813" s="1" t="s">
        <v>40</v>
      </c>
      <c r="L1813" s="1" t="s">
        <v>105</v>
      </c>
      <c r="M1813" s="1" t="s">
        <v>106</v>
      </c>
      <c r="N1813" s="1" t="s">
        <v>79</v>
      </c>
      <c r="O1813" s="1" t="s">
        <v>80</v>
      </c>
      <c r="P1813" s="1" t="s">
        <v>43</v>
      </c>
      <c r="Q1813" s="1" t="s">
        <v>43</v>
      </c>
      <c r="R1813" s="3">
        <v>0</v>
      </c>
      <c r="S1813" s="1" t="s">
        <v>44</v>
      </c>
      <c r="T1813" s="1" t="s">
        <v>45</v>
      </c>
      <c r="U1813" s="1" t="s">
        <v>289</v>
      </c>
      <c r="V1813" s="1" t="s">
        <v>46</v>
      </c>
      <c r="W1813" s="1" t="s">
        <v>81</v>
      </c>
      <c r="X1813" s="1" t="s">
        <v>290</v>
      </c>
      <c r="Y1813" s="1" t="s">
        <v>83</v>
      </c>
      <c r="Z1813" s="1" t="s">
        <v>219</v>
      </c>
      <c r="AA1813" s="1" t="s">
        <v>51</v>
      </c>
      <c r="AB1813" s="1" t="s">
        <v>290</v>
      </c>
      <c r="AC1813" s="1" t="s">
        <v>37</v>
      </c>
    </row>
    <row r="1814" spans="1:29" hidden="1" x14ac:dyDescent="0.25">
      <c r="A1814" s="1" t="s">
        <v>33</v>
      </c>
      <c r="B1814" s="1" t="s">
        <v>34</v>
      </c>
      <c r="C1814" s="2">
        <v>45808</v>
      </c>
      <c r="D1814" s="1" t="s">
        <v>73</v>
      </c>
      <c r="E1814" s="1" t="s">
        <v>74</v>
      </c>
      <c r="F1814" s="1" t="s">
        <v>37</v>
      </c>
      <c r="G1814" s="1" t="s">
        <v>289</v>
      </c>
      <c r="H1814" s="1" t="s">
        <v>76</v>
      </c>
      <c r="I1814" s="3">
        <v>142350</v>
      </c>
      <c r="J1814" s="3">
        <v>0</v>
      </c>
      <c r="K1814" s="1" t="s">
        <v>40</v>
      </c>
      <c r="L1814" s="1" t="s">
        <v>148</v>
      </c>
      <c r="M1814" s="1" t="s">
        <v>149</v>
      </c>
      <c r="N1814" s="1" t="s">
        <v>79</v>
      </c>
      <c r="O1814" s="1" t="s">
        <v>80</v>
      </c>
      <c r="P1814" s="1" t="s">
        <v>43</v>
      </c>
      <c r="Q1814" s="1" t="s">
        <v>43</v>
      </c>
      <c r="R1814" s="3">
        <v>0</v>
      </c>
      <c r="S1814" s="1" t="s">
        <v>44</v>
      </c>
      <c r="T1814" s="1" t="s">
        <v>45</v>
      </c>
      <c r="U1814" s="1" t="s">
        <v>289</v>
      </c>
      <c r="V1814" s="1" t="s">
        <v>46</v>
      </c>
      <c r="W1814" s="1" t="s">
        <v>81</v>
      </c>
      <c r="X1814" s="1" t="s">
        <v>290</v>
      </c>
      <c r="Y1814" s="1" t="s">
        <v>83</v>
      </c>
      <c r="Z1814" s="1" t="s">
        <v>219</v>
      </c>
      <c r="AA1814" s="1" t="s">
        <v>51</v>
      </c>
      <c r="AB1814" s="1" t="s">
        <v>290</v>
      </c>
      <c r="AC1814" s="1" t="s">
        <v>37</v>
      </c>
    </row>
    <row r="1815" spans="1:29" hidden="1" x14ac:dyDescent="0.25">
      <c r="A1815" s="1" t="s">
        <v>33</v>
      </c>
      <c r="B1815" s="1" t="s">
        <v>34</v>
      </c>
      <c r="C1815" s="2">
        <v>45808</v>
      </c>
      <c r="D1815" s="1" t="s">
        <v>73</v>
      </c>
      <c r="E1815" s="1" t="s">
        <v>74</v>
      </c>
      <c r="F1815" s="1" t="s">
        <v>37</v>
      </c>
      <c r="G1815" s="1" t="s">
        <v>289</v>
      </c>
      <c r="H1815" s="1" t="s">
        <v>76</v>
      </c>
      <c r="I1815" s="3">
        <v>616850</v>
      </c>
      <c r="J1815" s="3">
        <v>0</v>
      </c>
      <c r="K1815" s="1" t="s">
        <v>40</v>
      </c>
      <c r="L1815" s="1" t="s">
        <v>125</v>
      </c>
      <c r="M1815" s="1" t="s">
        <v>126</v>
      </c>
      <c r="N1815" s="1" t="s">
        <v>79</v>
      </c>
      <c r="O1815" s="1" t="s">
        <v>80</v>
      </c>
      <c r="P1815" s="1" t="s">
        <v>43</v>
      </c>
      <c r="Q1815" s="1" t="s">
        <v>43</v>
      </c>
      <c r="R1815" s="3">
        <v>0</v>
      </c>
      <c r="S1815" s="1" t="s">
        <v>44</v>
      </c>
      <c r="T1815" s="1" t="s">
        <v>45</v>
      </c>
      <c r="U1815" s="1" t="s">
        <v>289</v>
      </c>
      <c r="V1815" s="1" t="s">
        <v>46</v>
      </c>
      <c r="W1815" s="1" t="s">
        <v>81</v>
      </c>
      <c r="X1815" s="1" t="s">
        <v>290</v>
      </c>
      <c r="Y1815" s="1" t="s">
        <v>83</v>
      </c>
      <c r="Z1815" s="1" t="s">
        <v>219</v>
      </c>
      <c r="AA1815" s="1" t="s">
        <v>51</v>
      </c>
      <c r="AB1815" s="1" t="s">
        <v>290</v>
      </c>
      <c r="AC1815" s="1" t="s">
        <v>37</v>
      </c>
    </row>
    <row r="1816" spans="1:29" hidden="1" x14ac:dyDescent="0.25">
      <c r="A1816" s="1" t="s">
        <v>33</v>
      </c>
      <c r="B1816" s="1" t="s">
        <v>34</v>
      </c>
      <c r="C1816" s="2">
        <v>45808</v>
      </c>
      <c r="D1816" s="1" t="s">
        <v>73</v>
      </c>
      <c r="E1816" s="1" t="s">
        <v>74</v>
      </c>
      <c r="F1816" s="1" t="s">
        <v>37</v>
      </c>
      <c r="G1816" s="1" t="s">
        <v>289</v>
      </c>
      <c r="H1816" s="1" t="s">
        <v>76</v>
      </c>
      <c r="I1816" s="3">
        <v>569400</v>
      </c>
      <c r="J1816" s="3">
        <v>0</v>
      </c>
      <c r="K1816" s="1" t="s">
        <v>40</v>
      </c>
      <c r="L1816" s="1" t="s">
        <v>297</v>
      </c>
      <c r="M1816" s="1" t="s">
        <v>298</v>
      </c>
      <c r="N1816" s="1" t="s">
        <v>79</v>
      </c>
      <c r="O1816" s="1" t="s">
        <v>80</v>
      </c>
      <c r="P1816" s="1" t="s">
        <v>43</v>
      </c>
      <c r="Q1816" s="1" t="s">
        <v>43</v>
      </c>
      <c r="R1816" s="3">
        <v>0</v>
      </c>
      <c r="S1816" s="1" t="s">
        <v>44</v>
      </c>
      <c r="T1816" s="1" t="s">
        <v>45</v>
      </c>
      <c r="U1816" s="1" t="s">
        <v>289</v>
      </c>
      <c r="V1816" s="1" t="s">
        <v>46</v>
      </c>
      <c r="W1816" s="1" t="s">
        <v>81</v>
      </c>
      <c r="X1816" s="1" t="s">
        <v>290</v>
      </c>
      <c r="Y1816" s="1" t="s">
        <v>83</v>
      </c>
      <c r="Z1816" s="1" t="s">
        <v>219</v>
      </c>
      <c r="AA1816" s="1" t="s">
        <v>51</v>
      </c>
      <c r="AB1816" s="1" t="s">
        <v>290</v>
      </c>
      <c r="AC1816" s="1" t="s">
        <v>37</v>
      </c>
    </row>
    <row r="1817" spans="1:29" hidden="1" x14ac:dyDescent="0.25">
      <c r="A1817" s="1" t="s">
        <v>33</v>
      </c>
      <c r="B1817" s="1" t="s">
        <v>34</v>
      </c>
      <c r="C1817" s="2">
        <v>45808</v>
      </c>
      <c r="D1817" s="1" t="s">
        <v>73</v>
      </c>
      <c r="E1817" s="1" t="s">
        <v>74</v>
      </c>
      <c r="F1817" s="1" t="s">
        <v>37</v>
      </c>
      <c r="G1817" s="1" t="s">
        <v>289</v>
      </c>
      <c r="H1817" s="1" t="s">
        <v>76</v>
      </c>
      <c r="I1817" s="3">
        <v>47450</v>
      </c>
      <c r="J1817" s="3">
        <v>0</v>
      </c>
      <c r="K1817" s="1" t="s">
        <v>40</v>
      </c>
      <c r="L1817" s="1" t="s">
        <v>309</v>
      </c>
      <c r="M1817" s="1" t="s">
        <v>310</v>
      </c>
      <c r="N1817" s="1" t="s">
        <v>79</v>
      </c>
      <c r="O1817" s="1" t="s">
        <v>80</v>
      </c>
      <c r="P1817" s="1" t="s">
        <v>43</v>
      </c>
      <c r="Q1817" s="1" t="s">
        <v>43</v>
      </c>
      <c r="R1817" s="3">
        <v>0</v>
      </c>
      <c r="S1817" s="1" t="s">
        <v>44</v>
      </c>
      <c r="T1817" s="1" t="s">
        <v>45</v>
      </c>
      <c r="U1817" s="1" t="s">
        <v>289</v>
      </c>
      <c r="V1817" s="1" t="s">
        <v>46</v>
      </c>
      <c r="W1817" s="1" t="s">
        <v>81</v>
      </c>
      <c r="X1817" s="1" t="s">
        <v>290</v>
      </c>
      <c r="Y1817" s="1" t="s">
        <v>83</v>
      </c>
      <c r="Z1817" s="1" t="s">
        <v>219</v>
      </c>
      <c r="AA1817" s="1" t="s">
        <v>51</v>
      </c>
      <c r="AB1817" s="1" t="s">
        <v>290</v>
      </c>
      <c r="AC1817" s="1" t="s">
        <v>37</v>
      </c>
    </row>
    <row r="1818" spans="1:29" hidden="1" x14ac:dyDescent="0.25">
      <c r="A1818" s="1" t="s">
        <v>33</v>
      </c>
      <c r="B1818" s="1" t="s">
        <v>34</v>
      </c>
      <c r="C1818" s="2">
        <v>45808</v>
      </c>
      <c r="D1818" s="1" t="s">
        <v>73</v>
      </c>
      <c r="E1818" s="1" t="s">
        <v>74</v>
      </c>
      <c r="F1818" s="1" t="s">
        <v>37</v>
      </c>
      <c r="G1818" s="1" t="s">
        <v>289</v>
      </c>
      <c r="H1818" s="1" t="s">
        <v>76</v>
      </c>
      <c r="I1818" s="3">
        <v>237250</v>
      </c>
      <c r="J1818" s="3">
        <v>0</v>
      </c>
      <c r="K1818" s="1" t="s">
        <v>40</v>
      </c>
      <c r="L1818" s="1" t="s">
        <v>287</v>
      </c>
      <c r="M1818" s="1" t="s">
        <v>288</v>
      </c>
      <c r="N1818" s="1" t="s">
        <v>79</v>
      </c>
      <c r="O1818" s="1" t="s">
        <v>80</v>
      </c>
      <c r="P1818" s="1" t="s">
        <v>43</v>
      </c>
      <c r="Q1818" s="1" t="s">
        <v>43</v>
      </c>
      <c r="R1818" s="3">
        <v>0</v>
      </c>
      <c r="S1818" s="1" t="s">
        <v>44</v>
      </c>
      <c r="T1818" s="1" t="s">
        <v>45</v>
      </c>
      <c r="U1818" s="1" t="s">
        <v>289</v>
      </c>
      <c r="V1818" s="1" t="s">
        <v>46</v>
      </c>
      <c r="W1818" s="1" t="s">
        <v>81</v>
      </c>
      <c r="X1818" s="1" t="s">
        <v>290</v>
      </c>
      <c r="Y1818" s="1" t="s">
        <v>83</v>
      </c>
      <c r="Z1818" s="1" t="s">
        <v>219</v>
      </c>
      <c r="AA1818" s="1" t="s">
        <v>51</v>
      </c>
      <c r="AB1818" s="1" t="s">
        <v>290</v>
      </c>
      <c r="AC1818" s="1" t="s">
        <v>37</v>
      </c>
    </row>
    <row r="1819" spans="1:29" hidden="1" x14ac:dyDescent="0.25">
      <c r="A1819" s="1" t="s">
        <v>33</v>
      </c>
      <c r="B1819" s="1" t="s">
        <v>34</v>
      </c>
      <c r="C1819" s="2">
        <v>45808</v>
      </c>
      <c r="D1819" s="1" t="s">
        <v>73</v>
      </c>
      <c r="E1819" s="1" t="s">
        <v>74</v>
      </c>
      <c r="F1819" s="1" t="s">
        <v>37</v>
      </c>
      <c r="G1819" s="1" t="s">
        <v>289</v>
      </c>
      <c r="H1819" s="1" t="s">
        <v>76</v>
      </c>
      <c r="I1819" s="3">
        <v>142350</v>
      </c>
      <c r="J1819" s="3">
        <v>0</v>
      </c>
      <c r="K1819" s="1" t="s">
        <v>40</v>
      </c>
      <c r="L1819" s="1" t="s">
        <v>246</v>
      </c>
      <c r="M1819" s="1" t="s">
        <v>247</v>
      </c>
      <c r="N1819" s="1" t="s">
        <v>79</v>
      </c>
      <c r="O1819" s="1" t="s">
        <v>80</v>
      </c>
      <c r="P1819" s="1" t="s">
        <v>43</v>
      </c>
      <c r="Q1819" s="1" t="s">
        <v>43</v>
      </c>
      <c r="R1819" s="3">
        <v>0</v>
      </c>
      <c r="S1819" s="1" t="s">
        <v>44</v>
      </c>
      <c r="T1819" s="1" t="s">
        <v>45</v>
      </c>
      <c r="U1819" s="1" t="s">
        <v>289</v>
      </c>
      <c r="V1819" s="1" t="s">
        <v>46</v>
      </c>
      <c r="W1819" s="1" t="s">
        <v>81</v>
      </c>
      <c r="X1819" s="1" t="s">
        <v>290</v>
      </c>
      <c r="Y1819" s="1" t="s">
        <v>83</v>
      </c>
      <c r="Z1819" s="1" t="s">
        <v>219</v>
      </c>
      <c r="AA1819" s="1" t="s">
        <v>51</v>
      </c>
      <c r="AB1819" s="1" t="s">
        <v>290</v>
      </c>
      <c r="AC1819" s="1" t="s">
        <v>37</v>
      </c>
    </row>
    <row r="1820" spans="1:29" hidden="1" x14ac:dyDescent="0.25">
      <c r="A1820" s="1" t="s">
        <v>33</v>
      </c>
      <c r="B1820" s="1" t="s">
        <v>34</v>
      </c>
      <c r="C1820" s="2">
        <v>45808</v>
      </c>
      <c r="D1820" s="1" t="s">
        <v>73</v>
      </c>
      <c r="E1820" s="1" t="s">
        <v>74</v>
      </c>
      <c r="F1820" s="1" t="s">
        <v>37</v>
      </c>
      <c r="G1820" s="1" t="s">
        <v>289</v>
      </c>
      <c r="H1820" s="1" t="s">
        <v>76</v>
      </c>
      <c r="I1820" s="3">
        <v>379600</v>
      </c>
      <c r="J1820" s="3">
        <v>0</v>
      </c>
      <c r="K1820" s="1" t="s">
        <v>40</v>
      </c>
      <c r="L1820" s="1" t="s">
        <v>303</v>
      </c>
      <c r="M1820" s="1" t="s">
        <v>304</v>
      </c>
      <c r="N1820" s="1" t="s">
        <v>295</v>
      </c>
      <c r="O1820" s="1" t="s">
        <v>296</v>
      </c>
      <c r="P1820" s="1" t="s">
        <v>43</v>
      </c>
      <c r="Q1820" s="1" t="s">
        <v>43</v>
      </c>
      <c r="R1820" s="3">
        <v>0</v>
      </c>
      <c r="S1820" s="1" t="s">
        <v>44</v>
      </c>
      <c r="T1820" s="1" t="s">
        <v>45</v>
      </c>
      <c r="U1820" s="1" t="s">
        <v>289</v>
      </c>
      <c r="V1820" s="1" t="s">
        <v>46</v>
      </c>
      <c r="W1820" s="1" t="s">
        <v>81</v>
      </c>
      <c r="X1820" s="1" t="s">
        <v>290</v>
      </c>
      <c r="Y1820" s="1" t="s">
        <v>83</v>
      </c>
      <c r="Z1820" s="1" t="s">
        <v>219</v>
      </c>
      <c r="AA1820" s="1" t="s">
        <v>51</v>
      </c>
      <c r="AB1820" s="1" t="s">
        <v>290</v>
      </c>
      <c r="AC1820" s="1" t="s">
        <v>37</v>
      </c>
    </row>
    <row r="1821" spans="1:29" hidden="1" x14ac:dyDescent="0.25">
      <c r="A1821" s="1" t="s">
        <v>33</v>
      </c>
      <c r="B1821" s="1" t="s">
        <v>34</v>
      </c>
      <c r="C1821" s="2">
        <v>45808</v>
      </c>
      <c r="D1821" s="1" t="s">
        <v>73</v>
      </c>
      <c r="E1821" s="1" t="s">
        <v>74</v>
      </c>
      <c r="F1821" s="1" t="s">
        <v>37</v>
      </c>
      <c r="G1821" s="1" t="s">
        <v>289</v>
      </c>
      <c r="H1821" s="1" t="s">
        <v>76</v>
      </c>
      <c r="I1821" s="3">
        <v>785573</v>
      </c>
      <c r="J1821" s="3">
        <v>0</v>
      </c>
      <c r="K1821" s="1" t="s">
        <v>40</v>
      </c>
      <c r="L1821" s="1" t="s">
        <v>277</v>
      </c>
      <c r="M1821" s="1" t="s">
        <v>278</v>
      </c>
      <c r="N1821" s="1" t="s">
        <v>89</v>
      </c>
      <c r="O1821" s="1" t="s">
        <v>90</v>
      </c>
      <c r="P1821" s="1" t="s">
        <v>43</v>
      </c>
      <c r="Q1821" s="1" t="s">
        <v>43</v>
      </c>
      <c r="R1821" s="3">
        <v>0</v>
      </c>
      <c r="S1821" s="1" t="s">
        <v>44</v>
      </c>
      <c r="T1821" s="1" t="s">
        <v>45</v>
      </c>
      <c r="U1821" s="1" t="s">
        <v>289</v>
      </c>
      <c r="V1821" s="1" t="s">
        <v>46</v>
      </c>
      <c r="W1821" s="1" t="s">
        <v>81</v>
      </c>
      <c r="X1821" s="1" t="s">
        <v>290</v>
      </c>
      <c r="Y1821" s="1" t="s">
        <v>83</v>
      </c>
      <c r="Z1821" s="1" t="s">
        <v>219</v>
      </c>
      <c r="AA1821" s="1" t="s">
        <v>51</v>
      </c>
      <c r="AB1821" s="1" t="s">
        <v>290</v>
      </c>
      <c r="AC1821" s="1" t="s">
        <v>37</v>
      </c>
    </row>
    <row r="1822" spans="1:29" hidden="1" x14ac:dyDescent="0.25">
      <c r="A1822" s="1" t="s">
        <v>33</v>
      </c>
      <c r="B1822" s="1" t="s">
        <v>34</v>
      </c>
      <c r="C1822" s="2">
        <v>45779</v>
      </c>
      <c r="D1822" s="1" t="s">
        <v>35</v>
      </c>
      <c r="E1822" s="1" t="s">
        <v>36</v>
      </c>
      <c r="F1822" s="1" t="s">
        <v>37</v>
      </c>
      <c r="G1822" s="1" t="s">
        <v>338</v>
      </c>
      <c r="H1822" s="1" t="s">
        <v>339</v>
      </c>
      <c r="I1822" s="3">
        <v>0</v>
      </c>
      <c r="J1822" s="54">
        <v>143578</v>
      </c>
      <c r="K1822" s="1" t="s">
        <v>40</v>
      </c>
      <c r="L1822" s="1" t="s">
        <v>340</v>
      </c>
      <c r="M1822" s="1" t="s">
        <v>341</v>
      </c>
      <c r="N1822" s="1" t="s">
        <v>37</v>
      </c>
      <c r="O1822" s="1" t="s">
        <v>43</v>
      </c>
      <c r="P1822" s="1" t="s">
        <v>43</v>
      </c>
      <c r="Q1822" s="1" t="s">
        <v>43</v>
      </c>
      <c r="R1822" s="3">
        <v>0</v>
      </c>
      <c r="S1822" s="1" t="s">
        <v>44</v>
      </c>
      <c r="T1822" s="1" t="s">
        <v>45</v>
      </c>
      <c r="U1822" s="1" t="s">
        <v>338</v>
      </c>
      <c r="V1822" s="1" t="s">
        <v>46</v>
      </c>
      <c r="W1822" s="1" t="s">
        <v>47</v>
      </c>
      <c r="X1822" s="1" t="s">
        <v>342</v>
      </c>
      <c r="Y1822" s="1" t="s">
        <v>49</v>
      </c>
      <c r="Z1822" s="1" t="s">
        <v>50</v>
      </c>
      <c r="AA1822" s="1" t="s">
        <v>51</v>
      </c>
      <c r="AB1822" s="1" t="s">
        <v>342</v>
      </c>
      <c r="AC1822" s="1" t="s">
        <v>37</v>
      </c>
    </row>
    <row r="1823" spans="1:29" hidden="1" x14ac:dyDescent="0.25">
      <c r="A1823" s="1" t="s">
        <v>33</v>
      </c>
      <c r="B1823" s="1" t="s">
        <v>34</v>
      </c>
      <c r="C1823" s="2">
        <v>45779</v>
      </c>
      <c r="D1823" s="1" t="s">
        <v>35</v>
      </c>
      <c r="E1823" s="1" t="s">
        <v>36</v>
      </c>
      <c r="F1823" s="1" t="s">
        <v>37</v>
      </c>
      <c r="G1823" s="1" t="s">
        <v>343</v>
      </c>
      <c r="H1823" s="1" t="s">
        <v>344</v>
      </c>
      <c r="I1823" s="3">
        <v>0</v>
      </c>
      <c r="J1823" s="54">
        <v>47860</v>
      </c>
      <c r="K1823" s="1" t="s">
        <v>40</v>
      </c>
      <c r="L1823" s="1" t="s">
        <v>340</v>
      </c>
      <c r="M1823" s="1" t="s">
        <v>341</v>
      </c>
      <c r="N1823" s="1" t="s">
        <v>37</v>
      </c>
      <c r="O1823" s="1" t="s">
        <v>43</v>
      </c>
      <c r="P1823" s="1" t="s">
        <v>43</v>
      </c>
      <c r="Q1823" s="1" t="s">
        <v>43</v>
      </c>
      <c r="R1823" s="3">
        <v>0</v>
      </c>
      <c r="S1823" s="1" t="s">
        <v>44</v>
      </c>
      <c r="T1823" s="1" t="s">
        <v>45</v>
      </c>
      <c r="U1823" s="1" t="s">
        <v>343</v>
      </c>
      <c r="V1823" s="1" t="s">
        <v>46</v>
      </c>
      <c r="W1823" s="1" t="s">
        <v>47</v>
      </c>
      <c r="X1823" s="1" t="s">
        <v>345</v>
      </c>
      <c r="Y1823" s="1" t="s">
        <v>49</v>
      </c>
      <c r="Z1823" s="1" t="s">
        <v>50</v>
      </c>
      <c r="AA1823" s="1" t="s">
        <v>51</v>
      </c>
      <c r="AB1823" s="1" t="s">
        <v>345</v>
      </c>
      <c r="AC1823" s="1" t="s">
        <v>37</v>
      </c>
    </row>
    <row r="1824" spans="1:29" hidden="1" x14ac:dyDescent="0.25">
      <c r="A1824" s="1" t="s">
        <v>33</v>
      </c>
      <c r="B1824" s="1" t="s">
        <v>34</v>
      </c>
      <c r="C1824" s="2">
        <v>45779</v>
      </c>
      <c r="D1824" s="1" t="s">
        <v>35</v>
      </c>
      <c r="E1824" s="1" t="s">
        <v>36</v>
      </c>
      <c r="F1824" s="1" t="s">
        <v>37</v>
      </c>
      <c r="G1824" s="1" t="s">
        <v>346</v>
      </c>
      <c r="H1824" s="1" t="s">
        <v>347</v>
      </c>
      <c r="I1824" s="3">
        <v>0</v>
      </c>
      <c r="J1824" s="54">
        <v>142350</v>
      </c>
      <c r="K1824" s="1" t="s">
        <v>40</v>
      </c>
      <c r="L1824" s="1" t="s">
        <v>340</v>
      </c>
      <c r="M1824" s="1" t="s">
        <v>341</v>
      </c>
      <c r="N1824" s="1" t="s">
        <v>37</v>
      </c>
      <c r="O1824" s="1" t="s">
        <v>43</v>
      </c>
      <c r="P1824" s="1" t="s">
        <v>43</v>
      </c>
      <c r="Q1824" s="1" t="s">
        <v>43</v>
      </c>
      <c r="R1824" s="3">
        <v>0</v>
      </c>
      <c r="S1824" s="1" t="s">
        <v>44</v>
      </c>
      <c r="T1824" s="1" t="s">
        <v>45</v>
      </c>
      <c r="U1824" s="1" t="s">
        <v>346</v>
      </c>
      <c r="V1824" s="1" t="s">
        <v>46</v>
      </c>
      <c r="W1824" s="1" t="s">
        <v>47</v>
      </c>
      <c r="X1824" s="1" t="s">
        <v>348</v>
      </c>
      <c r="Y1824" s="1" t="s">
        <v>49</v>
      </c>
      <c r="Z1824" s="1" t="s">
        <v>50</v>
      </c>
      <c r="AA1824" s="1" t="s">
        <v>51</v>
      </c>
      <c r="AB1824" s="1" t="s">
        <v>348</v>
      </c>
      <c r="AC1824" s="1" t="s">
        <v>37</v>
      </c>
    </row>
    <row r="1825" spans="1:29" x14ac:dyDescent="0.25">
      <c r="A1825" s="1" t="s">
        <v>33</v>
      </c>
      <c r="B1825" s="1" t="s">
        <v>34</v>
      </c>
      <c r="C1825" s="2">
        <v>45782</v>
      </c>
      <c r="D1825" s="1" t="s">
        <v>35</v>
      </c>
      <c r="E1825" s="1" t="s">
        <v>36</v>
      </c>
      <c r="F1825" s="1" t="s">
        <v>37</v>
      </c>
      <c r="G1825" s="1" t="s">
        <v>335</v>
      </c>
      <c r="H1825" s="1" t="s">
        <v>336</v>
      </c>
      <c r="I1825" s="3">
        <v>0</v>
      </c>
      <c r="J1825" s="54">
        <v>142350</v>
      </c>
      <c r="K1825" s="1" t="s">
        <v>40</v>
      </c>
      <c r="L1825" s="1" t="s">
        <v>54</v>
      </c>
      <c r="M1825" s="1" t="s">
        <v>55</v>
      </c>
      <c r="N1825" s="1" t="s">
        <v>37</v>
      </c>
      <c r="O1825" s="1" t="s">
        <v>43</v>
      </c>
      <c r="P1825" s="1" t="s">
        <v>43</v>
      </c>
      <c r="Q1825" s="1" t="s">
        <v>43</v>
      </c>
      <c r="R1825" s="3">
        <v>0</v>
      </c>
      <c r="S1825" s="1" t="s">
        <v>44</v>
      </c>
      <c r="T1825" s="1" t="s">
        <v>45</v>
      </c>
      <c r="U1825" s="1" t="s">
        <v>335</v>
      </c>
      <c r="V1825" s="1" t="s">
        <v>46</v>
      </c>
      <c r="W1825" s="1" t="s">
        <v>47</v>
      </c>
      <c r="X1825" s="1" t="s">
        <v>337</v>
      </c>
      <c r="Y1825" s="1" t="s">
        <v>49</v>
      </c>
      <c r="Z1825" s="1" t="s">
        <v>50</v>
      </c>
      <c r="AA1825" s="1" t="s">
        <v>51</v>
      </c>
      <c r="AB1825" s="1" t="s">
        <v>337</v>
      </c>
      <c r="AC1825" s="1" t="s">
        <v>37</v>
      </c>
    </row>
    <row r="1826" spans="1:29" hidden="1" x14ac:dyDescent="0.25">
      <c r="A1826" s="1" t="s">
        <v>33</v>
      </c>
      <c r="B1826" s="1" t="s">
        <v>34</v>
      </c>
      <c r="C1826" s="2">
        <v>45784</v>
      </c>
      <c r="D1826" s="1" t="s">
        <v>35</v>
      </c>
      <c r="E1826" s="1" t="s">
        <v>36</v>
      </c>
      <c r="F1826" s="1" t="s">
        <v>37</v>
      </c>
      <c r="G1826" s="1" t="s">
        <v>329</v>
      </c>
      <c r="H1826" s="1" t="s">
        <v>330</v>
      </c>
      <c r="I1826" s="3">
        <v>0</v>
      </c>
      <c r="J1826" s="54">
        <v>380155</v>
      </c>
      <c r="K1826" s="1" t="s">
        <v>40</v>
      </c>
      <c r="L1826" s="1" t="s">
        <v>214</v>
      </c>
      <c r="M1826" s="1" t="s">
        <v>215</v>
      </c>
      <c r="N1826" s="1" t="s">
        <v>37</v>
      </c>
      <c r="O1826" s="1" t="s">
        <v>43</v>
      </c>
      <c r="P1826" s="1" t="s">
        <v>43</v>
      </c>
      <c r="Q1826" s="1" t="s">
        <v>43</v>
      </c>
      <c r="R1826" s="3">
        <v>0</v>
      </c>
      <c r="S1826" s="1" t="s">
        <v>44</v>
      </c>
      <c r="T1826" s="1" t="s">
        <v>45</v>
      </c>
      <c r="U1826" s="1" t="s">
        <v>329</v>
      </c>
      <c r="V1826" s="1" t="s">
        <v>46</v>
      </c>
      <c r="W1826" s="1" t="s">
        <v>47</v>
      </c>
      <c r="X1826" s="1" t="s">
        <v>331</v>
      </c>
      <c r="Y1826" s="1" t="s">
        <v>49</v>
      </c>
      <c r="Z1826" s="1" t="s">
        <v>50</v>
      </c>
      <c r="AA1826" s="1" t="s">
        <v>51</v>
      </c>
      <c r="AB1826" s="1" t="s">
        <v>331</v>
      </c>
      <c r="AC1826" s="1" t="s">
        <v>37</v>
      </c>
    </row>
    <row r="1827" spans="1:29" hidden="1" x14ac:dyDescent="0.25">
      <c r="A1827" s="1" t="s">
        <v>33</v>
      </c>
      <c r="B1827" s="1" t="s">
        <v>34</v>
      </c>
      <c r="C1827" s="2">
        <v>45784</v>
      </c>
      <c r="D1827" s="1" t="s">
        <v>35</v>
      </c>
      <c r="E1827" s="1" t="s">
        <v>36</v>
      </c>
      <c r="F1827" s="1" t="s">
        <v>37</v>
      </c>
      <c r="G1827" s="1" t="s">
        <v>332</v>
      </c>
      <c r="H1827" s="1" t="s">
        <v>333</v>
      </c>
      <c r="I1827" s="3">
        <v>0</v>
      </c>
      <c r="J1827" s="54">
        <v>142350</v>
      </c>
      <c r="K1827" s="1" t="s">
        <v>40</v>
      </c>
      <c r="L1827" s="1" t="s">
        <v>62</v>
      </c>
      <c r="M1827" s="1" t="s">
        <v>63</v>
      </c>
      <c r="N1827" s="1" t="s">
        <v>37</v>
      </c>
      <c r="O1827" s="1" t="s">
        <v>43</v>
      </c>
      <c r="P1827" s="1" t="s">
        <v>43</v>
      </c>
      <c r="Q1827" s="1" t="s">
        <v>43</v>
      </c>
      <c r="R1827" s="3">
        <v>0</v>
      </c>
      <c r="S1827" s="1" t="s">
        <v>44</v>
      </c>
      <c r="T1827" s="1" t="s">
        <v>45</v>
      </c>
      <c r="U1827" s="1" t="s">
        <v>332</v>
      </c>
      <c r="V1827" s="1" t="s">
        <v>46</v>
      </c>
      <c r="W1827" s="1" t="s">
        <v>47</v>
      </c>
      <c r="X1827" s="1" t="s">
        <v>334</v>
      </c>
      <c r="Y1827" s="1" t="s">
        <v>49</v>
      </c>
      <c r="Z1827" s="1" t="s">
        <v>50</v>
      </c>
      <c r="AA1827" s="1" t="s">
        <v>51</v>
      </c>
      <c r="AB1827" s="1" t="s">
        <v>334</v>
      </c>
      <c r="AC1827" s="1" t="s">
        <v>37</v>
      </c>
    </row>
    <row r="1828" spans="1:29" hidden="1" x14ac:dyDescent="0.25">
      <c r="A1828" s="1" t="s">
        <v>33</v>
      </c>
      <c r="B1828" s="1" t="s">
        <v>34</v>
      </c>
      <c r="C1828" s="2">
        <v>45785</v>
      </c>
      <c r="D1828" s="1" t="s">
        <v>35</v>
      </c>
      <c r="E1828" s="1" t="s">
        <v>36</v>
      </c>
      <c r="F1828" s="1" t="s">
        <v>37</v>
      </c>
      <c r="G1828" s="1" t="s">
        <v>323</v>
      </c>
      <c r="H1828" s="1" t="s">
        <v>324</v>
      </c>
      <c r="I1828" s="3">
        <v>0</v>
      </c>
      <c r="J1828" s="54">
        <v>47450</v>
      </c>
      <c r="K1828" s="1" t="s">
        <v>40</v>
      </c>
      <c r="L1828" s="1" t="s">
        <v>214</v>
      </c>
      <c r="M1828" s="1" t="s">
        <v>215</v>
      </c>
      <c r="N1828" s="1" t="s">
        <v>37</v>
      </c>
      <c r="O1828" s="1" t="s">
        <v>43</v>
      </c>
      <c r="P1828" s="1" t="s">
        <v>43</v>
      </c>
      <c r="Q1828" s="1" t="s">
        <v>43</v>
      </c>
      <c r="R1828" s="3">
        <v>0</v>
      </c>
      <c r="S1828" s="1" t="s">
        <v>44</v>
      </c>
      <c r="T1828" s="1" t="s">
        <v>45</v>
      </c>
      <c r="U1828" s="1" t="s">
        <v>323</v>
      </c>
      <c r="V1828" s="1" t="s">
        <v>46</v>
      </c>
      <c r="W1828" s="1" t="s">
        <v>47</v>
      </c>
      <c r="X1828" s="1" t="s">
        <v>325</v>
      </c>
      <c r="Y1828" s="1" t="s">
        <v>49</v>
      </c>
      <c r="Z1828" s="1" t="s">
        <v>50</v>
      </c>
      <c r="AA1828" s="1" t="s">
        <v>51</v>
      </c>
      <c r="AB1828" s="1" t="s">
        <v>325</v>
      </c>
      <c r="AC1828" s="1" t="s">
        <v>37</v>
      </c>
    </row>
    <row r="1829" spans="1:29" hidden="1" x14ac:dyDescent="0.25">
      <c r="A1829" s="1" t="s">
        <v>33</v>
      </c>
      <c r="B1829" s="1" t="s">
        <v>34</v>
      </c>
      <c r="C1829" s="2">
        <v>45785</v>
      </c>
      <c r="D1829" s="1" t="s">
        <v>35</v>
      </c>
      <c r="E1829" s="1" t="s">
        <v>36</v>
      </c>
      <c r="F1829" s="1" t="s">
        <v>37</v>
      </c>
      <c r="G1829" s="1" t="s">
        <v>326</v>
      </c>
      <c r="H1829" s="1" t="s">
        <v>327</v>
      </c>
      <c r="I1829" s="3">
        <v>0</v>
      </c>
      <c r="J1829" s="54">
        <v>720066</v>
      </c>
      <c r="K1829" s="1" t="s">
        <v>40</v>
      </c>
      <c r="L1829" s="1" t="s">
        <v>214</v>
      </c>
      <c r="M1829" s="1" t="s">
        <v>215</v>
      </c>
      <c r="N1829" s="1" t="s">
        <v>37</v>
      </c>
      <c r="O1829" s="1" t="s">
        <v>43</v>
      </c>
      <c r="P1829" s="1" t="s">
        <v>43</v>
      </c>
      <c r="Q1829" s="1" t="s">
        <v>43</v>
      </c>
      <c r="R1829" s="3">
        <v>0</v>
      </c>
      <c r="S1829" s="1" t="s">
        <v>44</v>
      </c>
      <c r="T1829" s="1" t="s">
        <v>45</v>
      </c>
      <c r="U1829" s="1" t="s">
        <v>326</v>
      </c>
      <c r="V1829" s="1" t="s">
        <v>46</v>
      </c>
      <c r="W1829" s="1" t="s">
        <v>47</v>
      </c>
      <c r="X1829" s="1" t="s">
        <v>328</v>
      </c>
      <c r="Y1829" s="1" t="s">
        <v>49</v>
      </c>
      <c r="Z1829" s="1" t="s">
        <v>50</v>
      </c>
      <c r="AA1829" s="1" t="s">
        <v>51</v>
      </c>
      <c r="AB1829" s="1" t="s">
        <v>328</v>
      </c>
      <c r="AC1829" s="1" t="s">
        <v>37</v>
      </c>
    </row>
    <row r="1830" spans="1:29" hidden="1" x14ac:dyDescent="0.25">
      <c r="A1830" s="1" t="s">
        <v>33</v>
      </c>
      <c r="B1830" s="1" t="s">
        <v>34</v>
      </c>
      <c r="C1830" s="2">
        <v>45786</v>
      </c>
      <c r="D1830" s="1" t="s">
        <v>35</v>
      </c>
      <c r="E1830" s="1" t="s">
        <v>36</v>
      </c>
      <c r="F1830" s="1" t="s">
        <v>37</v>
      </c>
      <c r="G1830" s="1" t="s">
        <v>320</v>
      </c>
      <c r="H1830" s="1" t="s">
        <v>321</v>
      </c>
      <c r="I1830" s="3">
        <v>0</v>
      </c>
      <c r="J1830" s="54">
        <v>919887</v>
      </c>
      <c r="K1830" s="1" t="s">
        <v>40</v>
      </c>
      <c r="L1830" s="1" t="s">
        <v>206</v>
      </c>
      <c r="M1830" s="1" t="s">
        <v>207</v>
      </c>
      <c r="N1830" s="1" t="s">
        <v>37</v>
      </c>
      <c r="O1830" s="1" t="s">
        <v>43</v>
      </c>
      <c r="P1830" s="1" t="s">
        <v>43</v>
      </c>
      <c r="Q1830" s="1" t="s">
        <v>43</v>
      </c>
      <c r="R1830" s="3">
        <v>0</v>
      </c>
      <c r="S1830" s="1" t="s">
        <v>44</v>
      </c>
      <c r="T1830" s="1" t="s">
        <v>45</v>
      </c>
      <c r="U1830" s="1" t="s">
        <v>320</v>
      </c>
      <c r="V1830" s="1" t="s">
        <v>46</v>
      </c>
      <c r="W1830" s="1" t="s">
        <v>47</v>
      </c>
      <c r="X1830" s="1" t="s">
        <v>322</v>
      </c>
      <c r="Y1830" s="1" t="s">
        <v>49</v>
      </c>
      <c r="Z1830" s="1" t="s">
        <v>50</v>
      </c>
      <c r="AA1830" s="1" t="s">
        <v>51</v>
      </c>
      <c r="AB1830" s="1" t="s">
        <v>322</v>
      </c>
      <c r="AC1830" s="1" t="s">
        <v>37</v>
      </c>
    </row>
    <row r="1831" spans="1:29" hidden="1" x14ac:dyDescent="0.25">
      <c r="A1831" s="1" t="s">
        <v>33</v>
      </c>
      <c r="B1831" s="1" t="s">
        <v>34</v>
      </c>
      <c r="C1831" s="2">
        <v>45798</v>
      </c>
      <c r="D1831" s="1" t="s">
        <v>35</v>
      </c>
      <c r="E1831" s="1" t="s">
        <v>36</v>
      </c>
      <c r="F1831" s="1" t="s">
        <v>37</v>
      </c>
      <c r="G1831" s="1" t="s">
        <v>314</v>
      </c>
      <c r="H1831" s="1" t="s">
        <v>315</v>
      </c>
      <c r="I1831" s="3">
        <v>0</v>
      </c>
      <c r="J1831" s="54">
        <v>128121</v>
      </c>
      <c r="K1831" s="1" t="s">
        <v>40</v>
      </c>
      <c r="L1831" s="1" t="s">
        <v>206</v>
      </c>
      <c r="M1831" s="1" t="s">
        <v>207</v>
      </c>
      <c r="N1831" s="1" t="s">
        <v>37</v>
      </c>
      <c r="O1831" s="1" t="s">
        <v>43</v>
      </c>
      <c r="P1831" s="1" t="s">
        <v>43</v>
      </c>
      <c r="Q1831" s="1" t="s">
        <v>43</v>
      </c>
      <c r="R1831" s="3">
        <v>0</v>
      </c>
      <c r="S1831" s="1" t="s">
        <v>44</v>
      </c>
      <c r="T1831" s="1" t="s">
        <v>45</v>
      </c>
      <c r="U1831" s="1" t="s">
        <v>314</v>
      </c>
      <c r="V1831" s="1" t="s">
        <v>46</v>
      </c>
      <c r="W1831" s="1" t="s">
        <v>47</v>
      </c>
      <c r="X1831" s="1" t="s">
        <v>316</v>
      </c>
      <c r="Y1831" s="1" t="s">
        <v>49</v>
      </c>
      <c r="Z1831" s="1" t="s">
        <v>50</v>
      </c>
      <c r="AA1831" s="1" t="s">
        <v>51</v>
      </c>
      <c r="AB1831" s="1" t="s">
        <v>316</v>
      </c>
      <c r="AC1831" s="1" t="s">
        <v>37</v>
      </c>
    </row>
    <row r="1832" spans="1:29" hidden="1" x14ac:dyDescent="0.25">
      <c r="A1832" s="1" t="s">
        <v>33</v>
      </c>
      <c r="B1832" s="1" t="s">
        <v>34</v>
      </c>
      <c r="C1832" s="2">
        <v>45798</v>
      </c>
      <c r="D1832" s="1" t="s">
        <v>35</v>
      </c>
      <c r="E1832" s="1" t="s">
        <v>36</v>
      </c>
      <c r="F1832" s="1" t="s">
        <v>37</v>
      </c>
      <c r="G1832" s="1" t="s">
        <v>317</v>
      </c>
      <c r="H1832" s="1" t="s">
        <v>318</v>
      </c>
      <c r="I1832" s="3">
        <v>0</v>
      </c>
      <c r="J1832" s="54">
        <v>1198257</v>
      </c>
      <c r="K1832" s="1" t="s">
        <v>40</v>
      </c>
      <c r="L1832" s="1" t="s">
        <v>62</v>
      </c>
      <c r="M1832" s="1" t="s">
        <v>63</v>
      </c>
      <c r="N1832" s="1" t="s">
        <v>37</v>
      </c>
      <c r="O1832" s="1" t="s">
        <v>43</v>
      </c>
      <c r="P1832" s="1" t="s">
        <v>43</v>
      </c>
      <c r="Q1832" s="1" t="s">
        <v>43</v>
      </c>
      <c r="R1832" s="3">
        <v>0</v>
      </c>
      <c r="S1832" s="1" t="s">
        <v>44</v>
      </c>
      <c r="T1832" s="1" t="s">
        <v>45</v>
      </c>
      <c r="U1832" s="1" t="s">
        <v>317</v>
      </c>
      <c r="V1832" s="1" t="s">
        <v>46</v>
      </c>
      <c r="W1832" s="1" t="s">
        <v>47</v>
      </c>
      <c r="X1832" s="1" t="s">
        <v>319</v>
      </c>
      <c r="Y1832" s="1" t="s">
        <v>49</v>
      </c>
      <c r="Z1832" s="1" t="s">
        <v>50</v>
      </c>
      <c r="AA1832" s="1" t="s">
        <v>51</v>
      </c>
      <c r="AB1832" s="1" t="s">
        <v>319</v>
      </c>
      <c r="AC1832" s="1" t="s">
        <v>37</v>
      </c>
    </row>
    <row r="1833" spans="1:29" hidden="1" x14ac:dyDescent="0.25">
      <c r="A1833" s="1" t="s">
        <v>33</v>
      </c>
      <c r="B1833" s="1" t="s">
        <v>34</v>
      </c>
      <c r="C1833" s="2">
        <v>45804</v>
      </c>
      <c r="D1833" s="1" t="s">
        <v>35</v>
      </c>
      <c r="E1833" s="1" t="s">
        <v>36</v>
      </c>
      <c r="F1833" s="1" t="s">
        <v>37</v>
      </c>
      <c r="G1833" s="1" t="s">
        <v>311</v>
      </c>
      <c r="H1833" s="1" t="s">
        <v>312</v>
      </c>
      <c r="I1833" s="3">
        <v>0</v>
      </c>
      <c r="J1833" s="54">
        <v>142350</v>
      </c>
      <c r="K1833" s="1" t="s">
        <v>40</v>
      </c>
      <c r="L1833" s="1" t="s">
        <v>62</v>
      </c>
      <c r="M1833" s="1" t="s">
        <v>63</v>
      </c>
      <c r="N1833" s="1" t="s">
        <v>37</v>
      </c>
      <c r="O1833" s="1" t="s">
        <v>43</v>
      </c>
      <c r="P1833" s="1" t="s">
        <v>43</v>
      </c>
      <c r="Q1833" s="1" t="s">
        <v>43</v>
      </c>
      <c r="R1833" s="3">
        <v>0</v>
      </c>
      <c r="S1833" s="1" t="s">
        <v>44</v>
      </c>
      <c r="T1833" s="1" t="s">
        <v>45</v>
      </c>
      <c r="U1833" s="1" t="s">
        <v>311</v>
      </c>
      <c r="V1833" s="1" t="s">
        <v>46</v>
      </c>
      <c r="W1833" s="1" t="s">
        <v>47</v>
      </c>
      <c r="X1833" s="1" t="s">
        <v>313</v>
      </c>
      <c r="Y1833" s="1" t="s">
        <v>49</v>
      </c>
      <c r="Z1833" s="1" t="s">
        <v>50</v>
      </c>
      <c r="AA1833" s="1" t="s">
        <v>51</v>
      </c>
      <c r="AB1833" s="1" t="s">
        <v>313</v>
      </c>
      <c r="AC1833" s="1" t="s">
        <v>37</v>
      </c>
    </row>
    <row r="1834" spans="1:29" hidden="1" x14ac:dyDescent="0.25">
      <c r="A1834" s="1" t="s">
        <v>33</v>
      </c>
      <c r="B1834" s="1" t="s">
        <v>34</v>
      </c>
      <c r="C1834" s="2">
        <v>45812</v>
      </c>
      <c r="D1834" s="1" t="s">
        <v>35</v>
      </c>
      <c r="E1834" s="1" t="s">
        <v>36</v>
      </c>
      <c r="F1834" s="1" t="s">
        <v>37</v>
      </c>
      <c r="G1834" s="1" t="s">
        <v>400</v>
      </c>
      <c r="H1834" s="1" t="s">
        <v>401</v>
      </c>
      <c r="I1834" s="3">
        <v>0</v>
      </c>
      <c r="J1834" s="54">
        <v>901550</v>
      </c>
      <c r="K1834" s="1" t="s">
        <v>40</v>
      </c>
      <c r="L1834" s="1" t="s">
        <v>214</v>
      </c>
      <c r="M1834" s="1" t="s">
        <v>215</v>
      </c>
      <c r="N1834" s="1" t="s">
        <v>37</v>
      </c>
      <c r="O1834" s="1" t="s">
        <v>43</v>
      </c>
      <c r="P1834" s="1" t="s">
        <v>43</v>
      </c>
      <c r="Q1834" s="1" t="s">
        <v>43</v>
      </c>
      <c r="R1834" s="3">
        <v>0</v>
      </c>
      <c r="S1834" s="1" t="s">
        <v>44</v>
      </c>
      <c r="T1834" s="1" t="s">
        <v>45</v>
      </c>
      <c r="U1834" s="1" t="s">
        <v>400</v>
      </c>
      <c r="V1834" s="1" t="s">
        <v>46</v>
      </c>
      <c r="W1834" s="1" t="s">
        <v>47</v>
      </c>
      <c r="X1834" s="1" t="s">
        <v>402</v>
      </c>
      <c r="Y1834" s="1" t="s">
        <v>49</v>
      </c>
      <c r="Z1834" s="1" t="s">
        <v>50</v>
      </c>
      <c r="AA1834" s="1" t="s">
        <v>51</v>
      </c>
      <c r="AB1834" s="1" t="s">
        <v>402</v>
      </c>
      <c r="AC1834" s="1" t="s">
        <v>37</v>
      </c>
    </row>
    <row r="1835" spans="1:29" hidden="1" x14ac:dyDescent="0.25">
      <c r="A1835" s="1" t="s">
        <v>33</v>
      </c>
      <c r="B1835" s="1" t="s">
        <v>34</v>
      </c>
      <c r="C1835" s="2">
        <v>45812</v>
      </c>
      <c r="D1835" s="1" t="s">
        <v>35</v>
      </c>
      <c r="E1835" s="1" t="s">
        <v>36</v>
      </c>
      <c r="F1835" s="1" t="s">
        <v>37</v>
      </c>
      <c r="G1835" s="1" t="s">
        <v>403</v>
      </c>
      <c r="H1835" s="1" t="s">
        <v>404</v>
      </c>
      <c r="I1835" s="3">
        <v>0</v>
      </c>
      <c r="J1835" s="54">
        <v>616852</v>
      </c>
      <c r="K1835" s="1" t="s">
        <v>40</v>
      </c>
      <c r="L1835" s="1" t="s">
        <v>214</v>
      </c>
      <c r="M1835" s="1" t="s">
        <v>215</v>
      </c>
      <c r="N1835" s="1" t="s">
        <v>37</v>
      </c>
      <c r="O1835" s="1" t="s">
        <v>43</v>
      </c>
      <c r="P1835" s="1" t="s">
        <v>43</v>
      </c>
      <c r="Q1835" s="1" t="s">
        <v>43</v>
      </c>
      <c r="R1835" s="3">
        <v>0</v>
      </c>
      <c r="S1835" s="1" t="s">
        <v>44</v>
      </c>
      <c r="T1835" s="1" t="s">
        <v>45</v>
      </c>
      <c r="U1835" s="1" t="s">
        <v>403</v>
      </c>
      <c r="V1835" s="1" t="s">
        <v>46</v>
      </c>
      <c r="W1835" s="1" t="s">
        <v>47</v>
      </c>
      <c r="X1835" s="1" t="s">
        <v>405</v>
      </c>
      <c r="Y1835" s="1" t="s">
        <v>49</v>
      </c>
      <c r="Z1835" s="1" t="s">
        <v>50</v>
      </c>
      <c r="AA1835" s="1" t="s">
        <v>51</v>
      </c>
      <c r="AB1835" s="1" t="s">
        <v>405</v>
      </c>
      <c r="AC1835" s="1" t="s">
        <v>37</v>
      </c>
    </row>
    <row r="1836" spans="1:29" hidden="1" x14ac:dyDescent="0.25">
      <c r="A1836" s="1" t="s">
        <v>33</v>
      </c>
      <c r="B1836" s="1" t="s">
        <v>34</v>
      </c>
      <c r="C1836" s="2">
        <v>45813</v>
      </c>
      <c r="D1836" s="1" t="s">
        <v>35</v>
      </c>
      <c r="E1836" s="1" t="s">
        <v>36</v>
      </c>
      <c r="F1836" s="1" t="s">
        <v>37</v>
      </c>
      <c r="G1836" s="1" t="s">
        <v>371</v>
      </c>
      <c r="H1836" s="1" t="s">
        <v>350</v>
      </c>
      <c r="I1836" s="3">
        <v>0</v>
      </c>
      <c r="J1836" s="3">
        <v>46413</v>
      </c>
      <c r="K1836" s="1" t="s">
        <v>40</v>
      </c>
      <c r="L1836" s="1" t="s">
        <v>372</v>
      </c>
      <c r="M1836" s="1" t="s">
        <v>373</v>
      </c>
      <c r="N1836" s="1" t="s">
        <v>37</v>
      </c>
      <c r="O1836" s="1" t="s">
        <v>43</v>
      </c>
      <c r="P1836" s="1" t="s">
        <v>43</v>
      </c>
      <c r="Q1836" s="1" t="s">
        <v>43</v>
      </c>
      <c r="R1836" s="3">
        <v>0</v>
      </c>
      <c r="S1836" s="1" t="s">
        <v>44</v>
      </c>
      <c r="T1836" s="1" t="s">
        <v>45</v>
      </c>
      <c r="U1836" s="1" t="s">
        <v>371</v>
      </c>
      <c r="V1836" s="1" t="s">
        <v>46</v>
      </c>
      <c r="W1836" s="1" t="s">
        <v>47</v>
      </c>
      <c r="X1836" s="1" t="s">
        <v>374</v>
      </c>
      <c r="Y1836" s="1" t="s">
        <v>49</v>
      </c>
      <c r="Z1836" s="1" t="s">
        <v>50</v>
      </c>
      <c r="AA1836" s="1" t="s">
        <v>51</v>
      </c>
      <c r="AB1836" s="1" t="s">
        <v>374</v>
      </c>
      <c r="AC1836" s="1" t="s">
        <v>37</v>
      </c>
    </row>
    <row r="1837" spans="1:29" hidden="1" x14ac:dyDescent="0.25">
      <c r="A1837" s="1" t="s">
        <v>33</v>
      </c>
      <c r="B1837" s="1" t="s">
        <v>34</v>
      </c>
      <c r="C1837" s="2">
        <v>45813</v>
      </c>
      <c r="D1837" s="1" t="s">
        <v>35</v>
      </c>
      <c r="E1837" s="1" t="s">
        <v>36</v>
      </c>
      <c r="F1837" s="1" t="s">
        <v>37</v>
      </c>
      <c r="G1837" s="1" t="s">
        <v>371</v>
      </c>
      <c r="H1837" s="1" t="s">
        <v>350</v>
      </c>
      <c r="I1837" s="3">
        <v>0</v>
      </c>
      <c r="J1837" s="3">
        <v>129999</v>
      </c>
      <c r="K1837" s="1" t="s">
        <v>40</v>
      </c>
      <c r="L1837" s="1" t="s">
        <v>375</v>
      </c>
      <c r="M1837" s="1" t="s">
        <v>376</v>
      </c>
      <c r="N1837" s="1" t="s">
        <v>37</v>
      </c>
      <c r="O1837" s="1" t="s">
        <v>43</v>
      </c>
      <c r="P1837" s="1" t="s">
        <v>43</v>
      </c>
      <c r="Q1837" s="1" t="s">
        <v>43</v>
      </c>
      <c r="R1837" s="3">
        <v>0</v>
      </c>
      <c r="S1837" s="1" t="s">
        <v>44</v>
      </c>
      <c r="T1837" s="1" t="s">
        <v>45</v>
      </c>
      <c r="U1837" s="1" t="s">
        <v>371</v>
      </c>
      <c r="V1837" s="1" t="s">
        <v>46</v>
      </c>
      <c r="W1837" s="1" t="s">
        <v>47</v>
      </c>
      <c r="X1837" s="1" t="s">
        <v>374</v>
      </c>
      <c r="Y1837" s="1" t="s">
        <v>49</v>
      </c>
      <c r="Z1837" s="1" t="s">
        <v>50</v>
      </c>
      <c r="AA1837" s="1" t="s">
        <v>51</v>
      </c>
      <c r="AB1837" s="1" t="s">
        <v>374</v>
      </c>
      <c r="AC1837" s="1" t="s">
        <v>37</v>
      </c>
    </row>
    <row r="1838" spans="1:29" hidden="1" x14ac:dyDescent="0.25">
      <c r="A1838" s="1" t="s">
        <v>33</v>
      </c>
      <c r="B1838" s="1" t="s">
        <v>34</v>
      </c>
      <c r="C1838" s="2">
        <v>45813</v>
      </c>
      <c r="D1838" s="1" t="s">
        <v>35</v>
      </c>
      <c r="E1838" s="1" t="s">
        <v>36</v>
      </c>
      <c r="F1838" s="1" t="s">
        <v>37</v>
      </c>
      <c r="G1838" s="1" t="s">
        <v>371</v>
      </c>
      <c r="H1838" s="1" t="s">
        <v>350</v>
      </c>
      <c r="I1838" s="3">
        <v>0</v>
      </c>
      <c r="J1838" s="3">
        <v>67820</v>
      </c>
      <c r="K1838" s="1" t="s">
        <v>40</v>
      </c>
      <c r="L1838" s="1" t="s">
        <v>377</v>
      </c>
      <c r="M1838" s="1" t="s">
        <v>378</v>
      </c>
      <c r="N1838" s="1" t="s">
        <v>37</v>
      </c>
      <c r="O1838" s="1" t="s">
        <v>43</v>
      </c>
      <c r="P1838" s="1" t="s">
        <v>43</v>
      </c>
      <c r="Q1838" s="1" t="s">
        <v>43</v>
      </c>
      <c r="R1838" s="3">
        <v>0</v>
      </c>
      <c r="S1838" s="1" t="s">
        <v>44</v>
      </c>
      <c r="T1838" s="1" t="s">
        <v>45</v>
      </c>
      <c r="U1838" s="1" t="s">
        <v>371</v>
      </c>
      <c r="V1838" s="1" t="s">
        <v>46</v>
      </c>
      <c r="W1838" s="1" t="s">
        <v>47</v>
      </c>
      <c r="X1838" s="1" t="s">
        <v>374</v>
      </c>
      <c r="Y1838" s="1" t="s">
        <v>49</v>
      </c>
      <c r="Z1838" s="1" t="s">
        <v>50</v>
      </c>
      <c r="AA1838" s="1" t="s">
        <v>51</v>
      </c>
      <c r="AB1838" s="1" t="s">
        <v>374</v>
      </c>
      <c r="AC1838" s="1" t="s">
        <v>37</v>
      </c>
    </row>
    <row r="1839" spans="1:29" hidden="1" x14ac:dyDescent="0.25">
      <c r="A1839" s="1" t="s">
        <v>33</v>
      </c>
      <c r="B1839" s="1" t="s">
        <v>34</v>
      </c>
      <c r="C1839" s="2">
        <v>45813</v>
      </c>
      <c r="D1839" s="1" t="s">
        <v>35</v>
      </c>
      <c r="E1839" s="1" t="s">
        <v>36</v>
      </c>
      <c r="F1839" s="1" t="s">
        <v>37</v>
      </c>
      <c r="G1839" s="1" t="s">
        <v>371</v>
      </c>
      <c r="H1839" s="1" t="s">
        <v>350</v>
      </c>
      <c r="I1839" s="3">
        <v>0</v>
      </c>
      <c r="J1839" s="3">
        <v>43333</v>
      </c>
      <c r="K1839" s="1" t="s">
        <v>40</v>
      </c>
      <c r="L1839" s="1" t="s">
        <v>379</v>
      </c>
      <c r="M1839" s="1" t="s">
        <v>380</v>
      </c>
      <c r="N1839" s="1" t="s">
        <v>37</v>
      </c>
      <c r="O1839" s="1" t="s">
        <v>43</v>
      </c>
      <c r="P1839" s="1" t="s">
        <v>43</v>
      </c>
      <c r="Q1839" s="1" t="s">
        <v>43</v>
      </c>
      <c r="R1839" s="3">
        <v>0</v>
      </c>
      <c r="S1839" s="1" t="s">
        <v>44</v>
      </c>
      <c r="T1839" s="1" t="s">
        <v>45</v>
      </c>
      <c r="U1839" s="1" t="s">
        <v>371</v>
      </c>
      <c r="V1839" s="1" t="s">
        <v>46</v>
      </c>
      <c r="W1839" s="1" t="s">
        <v>47</v>
      </c>
      <c r="X1839" s="1" t="s">
        <v>374</v>
      </c>
      <c r="Y1839" s="1" t="s">
        <v>49</v>
      </c>
      <c r="Z1839" s="1" t="s">
        <v>50</v>
      </c>
      <c r="AA1839" s="1" t="s">
        <v>51</v>
      </c>
      <c r="AB1839" s="1" t="s">
        <v>374</v>
      </c>
      <c r="AC1839" s="1" t="s">
        <v>37</v>
      </c>
    </row>
    <row r="1840" spans="1:29" hidden="1" x14ac:dyDescent="0.25">
      <c r="A1840" s="1" t="s">
        <v>33</v>
      </c>
      <c r="B1840" s="1" t="s">
        <v>34</v>
      </c>
      <c r="C1840" s="2">
        <v>45813</v>
      </c>
      <c r="D1840" s="1" t="s">
        <v>35</v>
      </c>
      <c r="E1840" s="1" t="s">
        <v>36</v>
      </c>
      <c r="F1840" s="1" t="s">
        <v>37</v>
      </c>
      <c r="G1840" s="1" t="s">
        <v>371</v>
      </c>
      <c r="H1840" s="1" t="s">
        <v>350</v>
      </c>
      <c r="I1840" s="3">
        <v>0</v>
      </c>
      <c r="J1840" s="3">
        <v>43333</v>
      </c>
      <c r="K1840" s="1" t="s">
        <v>40</v>
      </c>
      <c r="L1840" s="1" t="s">
        <v>381</v>
      </c>
      <c r="M1840" s="1" t="s">
        <v>382</v>
      </c>
      <c r="N1840" s="1" t="s">
        <v>37</v>
      </c>
      <c r="O1840" s="1" t="s">
        <v>43</v>
      </c>
      <c r="P1840" s="1" t="s">
        <v>43</v>
      </c>
      <c r="Q1840" s="1" t="s">
        <v>43</v>
      </c>
      <c r="R1840" s="3">
        <v>0</v>
      </c>
      <c r="S1840" s="1" t="s">
        <v>44</v>
      </c>
      <c r="T1840" s="1" t="s">
        <v>45</v>
      </c>
      <c r="U1840" s="1" t="s">
        <v>371</v>
      </c>
      <c r="V1840" s="1" t="s">
        <v>46</v>
      </c>
      <c r="W1840" s="1" t="s">
        <v>47</v>
      </c>
      <c r="X1840" s="1" t="s">
        <v>374</v>
      </c>
      <c r="Y1840" s="1" t="s">
        <v>49</v>
      </c>
      <c r="Z1840" s="1" t="s">
        <v>50</v>
      </c>
      <c r="AA1840" s="1" t="s">
        <v>51</v>
      </c>
      <c r="AB1840" s="1" t="s">
        <v>374</v>
      </c>
      <c r="AC1840" s="1" t="s">
        <v>37</v>
      </c>
    </row>
    <row r="1841" spans="1:29" hidden="1" x14ac:dyDescent="0.25">
      <c r="A1841" s="1" t="s">
        <v>33</v>
      </c>
      <c r="B1841" s="1" t="s">
        <v>34</v>
      </c>
      <c r="C1841" s="2">
        <v>45813</v>
      </c>
      <c r="D1841" s="1" t="s">
        <v>35</v>
      </c>
      <c r="E1841" s="1" t="s">
        <v>36</v>
      </c>
      <c r="F1841" s="1" t="s">
        <v>37</v>
      </c>
      <c r="G1841" s="1" t="s">
        <v>371</v>
      </c>
      <c r="H1841" s="1" t="s">
        <v>350</v>
      </c>
      <c r="I1841" s="3">
        <v>0</v>
      </c>
      <c r="J1841" s="3">
        <v>97095</v>
      </c>
      <c r="K1841" s="1" t="s">
        <v>40</v>
      </c>
      <c r="L1841" s="1" t="s">
        <v>383</v>
      </c>
      <c r="M1841" s="1" t="s">
        <v>384</v>
      </c>
      <c r="N1841" s="1" t="s">
        <v>37</v>
      </c>
      <c r="O1841" s="1" t="s">
        <v>43</v>
      </c>
      <c r="P1841" s="1" t="s">
        <v>43</v>
      </c>
      <c r="Q1841" s="1" t="s">
        <v>43</v>
      </c>
      <c r="R1841" s="3">
        <v>0</v>
      </c>
      <c r="S1841" s="1" t="s">
        <v>44</v>
      </c>
      <c r="T1841" s="1" t="s">
        <v>45</v>
      </c>
      <c r="U1841" s="1" t="s">
        <v>371</v>
      </c>
      <c r="V1841" s="1" t="s">
        <v>46</v>
      </c>
      <c r="W1841" s="1" t="s">
        <v>47</v>
      </c>
      <c r="X1841" s="1" t="s">
        <v>374</v>
      </c>
      <c r="Y1841" s="1" t="s">
        <v>49</v>
      </c>
      <c r="Z1841" s="1" t="s">
        <v>50</v>
      </c>
      <c r="AA1841" s="1" t="s">
        <v>51</v>
      </c>
      <c r="AB1841" s="1" t="s">
        <v>374</v>
      </c>
      <c r="AC1841" s="1" t="s">
        <v>37</v>
      </c>
    </row>
    <row r="1842" spans="1:29" hidden="1" x14ac:dyDescent="0.25">
      <c r="A1842" s="1" t="s">
        <v>33</v>
      </c>
      <c r="B1842" s="1" t="s">
        <v>34</v>
      </c>
      <c r="C1842" s="2">
        <v>45813</v>
      </c>
      <c r="D1842" s="1" t="s">
        <v>35</v>
      </c>
      <c r="E1842" s="1" t="s">
        <v>36</v>
      </c>
      <c r="F1842" s="1" t="s">
        <v>37</v>
      </c>
      <c r="G1842" s="1" t="s">
        <v>371</v>
      </c>
      <c r="H1842" s="1" t="s">
        <v>350</v>
      </c>
      <c r="I1842" s="3">
        <v>0</v>
      </c>
      <c r="J1842" s="3">
        <v>146148</v>
      </c>
      <c r="K1842" s="1" t="s">
        <v>40</v>
      </c>
      <c r="L1842" s="1" t="s">
        <v>385</v>
      </c>
      <c r="M1842" s="1" t="s">
        <v>386</v>
      </c>
      <c r="N1842" s="1" t="s">
        <v>37</v>
      </c>
      <c r="O1842" s="1" t="s">
        <v>43</v>
      </c>
      <c r="P1842" s="1" t="s">
        <v>43</v>
      </c>
      <c r="Q1842" s="1" t="s">
        <v>43</v>
      </c>
      <c r="R1842" s="3">
        <v>0</v>
      </c>
      <c r="S1842" s="1" t="s">
        <v>44</v>
      </c>
      <c r="T1842" s="1" t="s">
        <v>45</v>
      </c>
      <c r="U1842" s="1" t="s">
        <v>371</v>
      </c>
      <c r="V1842" s="1" t="s">
        <v>46</v>
      </c>
      <c r="W1842" s="1" t="s">
        <v>47</v>
      </c>
      <c r="X1842" s="1" t="s">
        <v>374</v>
      </c>
      <c r="Y1842" s="1" t="s">
        <v>49</v>
      </c>
      <c r="Z1842" s="1" t="s">
        <v>50</v>
      </c>
      <c r="AA1842" s="1" t="s">
        <v>51</v>
      </c>
      <c r="AB1842" s="1" t="s">
        <v>374</v>
      </c>
      <c r="AC1842" s="1" t="s">
        <v>37</v>
      </c>
    </row>
    <row r="1843" spans="1:29" hidden="1" x14ac:dyDescent="0.25">
      <c r="A1843" s="1" t="s">
        <v>33</v>
      </c>
      <c r="B1843" s="1" t="s">
        <v>34</v>
      </c>
      <c r="C1843" s="2">
        <v>45813</v>
      </c>
      <c r="D1843" s="1" t="s">
        <v>35</v>
      </c>
      <c r="E1843" s="1" t="s">
        <v>36</v>
      </c>
      <c r="F1843" s="1" t="s">
        <v>37</v>
      </c>
      <c r="G1843" s="1" t="s">
        <v>371</v>
      </c>
      <c r="H1843" s="1" t="s">
        <v>350</v>
      </c>
      <c r="I1843" s="3">
        <v>0</v>
      </c>
      <c r="J1843" s="3">
        <v>923577</v>
      </c>
      <c r="K1843" s="1" t="s">
        <v>40</v>
      </c>
      <c r="L1843" s="1" t="s">
        <v>141</v>
      </c>
      <c r="M1843" s="1" t="s">
        <v>142</v>
      </c>
      <c r="N1843" s="1" t="s">
        <v>37</v>
      </c>
      <c r="O1843" s="1" t="s">
        <v>43</v>
      </c>
      <c r="P1843" s="1" t="s">
        <v>43</v>
      </c>
      <c r="Q1843" s="1" t="s">
        <v>43</v>
      </c>
      <c r="R1843" s="3">
        <v>0</v>
      </c>
      <c r="S1843" s="1" t="s">
        <v>44</v>
      </c>
      <c r="T1843" s="1" t="s">
        <v>45</v>
      </c>
      <c r="U1843" s="1" t="s">
        <v>371</v>
      </c>
      <c r="V1843" s="1" t="s">
        <v>46</v>
      </c>
      <c r="W1843" s="1" t="s">
        <v>47</v>
      </c>
      <c r="X1843" s="1" t="s">
        <v>374</v>
      </c>
      <c r="Y1843" s="1" t="s">
        <v>49</v>
      </c>
      <c r="Z1843" s="1" t="s">
        <v>50</v>
      </c>
      <c r="AA1843" s="1" t="s">
        <v>51</v>
      </c>
      <c r="AB1843" s="1" t="s">
        <v>374</v>
      </c>
      <c r="AC1843" s="1" t="s">
        <v>37</v>
      </c>
    </row>
    <row r="1844" spans="1:29" hidden="1" x14ac:dyDescent="0.25">
      <c r="A1844" s="1" t="s">
        <v>33</v>
      </c>
      <c r="B1844" s="1" t="s">
        <v>34</v>
      </c>
      <c r="C1844" s="2">
        <v>45813</v>
      </c>
      <c r="D1844" s="1" t="s">
        <v>35</v>
      </c>
      <c r="E1844" s="1" t="s">
        <v>36</v>
      </c>
      <c r="F1844" s="1" t="s">
        <v>37</v>
      </c>
      <c r="G1844" s="1" t="s">
        <v>371</v>
      </c>
      <c r="H1844" s="1" t="s">
        <v>350</v>
      </c>
      <c r="I1844" s="3">
        <v>0</v>
      </c>
      <c r="J1844" s="3">
        <v>36529</v>
      </c>
      <c r="K1844" s="1" t="s">
        <v>40</v>
      </c>
      <c r="L1844" s="1" t="s">
        <v>387</v>
      </c>
      <c r="M1844" s="1" t="s">
        <v>388</v>
      </c>
      <c r="N1844" s="1" t="s">
        <v>37</v>
      </c>
      <c r="O1844" s="1" t="s">
        <v>43</v>
      </c>
      <c r="P1844" s="1" t="s">
        <v>43</v>
      </c>
      <c r="Q1844" s="1" t="s">
        <v>43</v>
      </c>
      <c r="R1844" s="3">
        <v>0</v>
      </c>
      <c r="S1844" s="1" t="s">
        <v>44</v>
      </c>
      <c r="T1844" s="1" t="s">
        <v>45</v>
      </c>
      <c r="U1844" s="1" t="s">
        <v>371</v>
      </c>
      <c r="V1844" s="1" t="s">
        <v>46</v>
      </c>
      <c r="W1844" s="1" t="s">
        <v>47</v>
      </c>
      <c r="X1844" s="1" t="s">
        <v>374</v>
      </c>
      <c r="Y1844" s="1" t="s">
        <v>49</v>
      </c>
      <c r="Z1844" s="1" t="s">
        <v>50</v>
      </c>
      <c r="AA1844" s="1" t="s">
        <v>51</v>
      </c>
      <c r="AB1844" s="1" t="s">
        <v>374</v>
      </c>
      <c r="AC1844" s="1" t="s">
        <v>37</v>
      </c>
    </row>
    <row r="1845" spans="1:29" hidden="1" x14ac:dyDescent="0.25">
      <c r="A1845" s="1" t="s">
        <v>33</v>
      </c>
      <c r="B1845" s="1" t="s">
        <v>34</v>
      </c>
      <c r="C1845" s="2">
        <v>45813</v>
      </c>
      <c r="D1845" s="1" t="s">
        <v>35</v>
      </c>
      <c r="E1845" s="1" t="s">
        <v>36</v>
      </c>
      <c r="F1845" s="1" t="s">
        <v>37</v>
      </c>
      <c r="G1845" s="1" t="s">
        <v>371</v>
      </c>
      <c r="H1845" s="1" t="s">
        <v>350</v>
      </c>
      <c r="I1845" s="3">
        <v>0</v>
      </c>
      <c r="J1845" s="3">
        <v>43333</v>
      </c>
      <c r="K1845" s="1" t="s">
        <v>40</v>
      </c>
      <c r="L1845" s="1" t="s">
        <v>389</v>
      </c>
      <c r="M1845" s="1" t="s">
        <v>390</v>
      </c>
      <c r="N1845" s="1" t="s">
        <v>37</v>
      </c>
      <c r="O1845" s="1" t="s">
        <v>43</v>
      </c>
      <c r="P1845" s="1" t="s">
        <v>43</v>
      </c>
      <c r="Q1845" s="1" t="s">
        <v>43</v>
      </c>
      <c r="R1845" s="3">
        <v>0</v>
      </c>
      <c r="S1845" s="1" t="s">
        <v>44</v>
      </c>
      <c r="T1845" s="1" t="s">
        <v>45</v>
      </c>
      <c r="U1845" s="1" t="s">
        <v>371</v>
      </c>
      <c r="V1845" s="1" t="s">
        <v>46</v>
      </c>
      <c r="W1845" s="1" t="s">
        <v>47</v>
      </c>
      <c r="X1845" s="1" t="s">
        <v>374</v>
      </c>
      <c r="Y1845" s="1" t="s">
        <v>49</v>
      </c>
      <c r="Z1845" s="1" t="s">
        <v>50</v>
      </c>
      <c r="AA1845" s="1" t="s">
        <v>51</v>
      </c>
      <c r="AB1845" s="1" t="s">
        <v>374</v>
      </c>
      <c r="AC1845" s="1" t="s">
        <v>37</v>
      </c>
    </row>
    <row r="1846" spans="1:29" hidden="1" x14ac:dyDescent="0.25">
      <c r="A1846" s="1" t="s">
        <v>33</v>
      </c>
      <c r="B1846" s="1" t="s">
        <v>34</v>
      </c>
      <c r="C1846" s="2">
        <v>45813</v>
      </c>
      <c r="D1846" s="1" t="s">
        <v>35</v>
      </c>
      <c r="E1846" s="1" t="s">
        <v>36</v>
      </c>
      <c r="F1846" s="1" t="s">
        <v>37</v>
      </c>
      <c r="G1846" s="1" t="s">
        <v>371</v>
      </c>
      <c r="H1846" s="1" t="s">
        <v>350</v>
      </c>
      <c r="I1846" s="3">
        <v>0</v>
      </c>
      <c r="J1846" s="3">
        <v>45614</v>
      </c>
      <c r="K1846" s="1" t="s">
        <v>40</v>
      </c>
      <c r="L1846" s="1" t="s">
        <v>301</v>
      </c>
      <c r="M1846" s="1" t="s">
        <v>302</v>
      </c>
      <c r="N1846" s="1" t="s">
        <v>37</v>
      </c>
      <c r="O1846" s="1" t="s">
        <v>43</v>
      </c>
      <c r="P1846" s="1" t="s">
        <v>43</v>
      </c>
      <c r="Q1846" s="1" t="s">
        <v>43</v>
      </c>
      <c r="R1846" s="3">
        <v>0</v>
      </c>
      <c r="S1846" s="1" t="s">
        <v>44</v>
      </c>
      <c r="T1846" s="1" t="s">
        <v>45</v>
      </c>
      <c r="U1846" s="1" t="s">
        <v>371</v>
      </c>
      <c r="V1846" s="1" t="s">
        <v>46</v>
      </c>
      <c r="W1846" s="1" t="s">
        <v>47</v>
      </c>
      <c r="X1846" s="1" t="s">
        <v>374</v>
      </c>
      <c r="Y1846" s="1" t="s">
        <v>49</v>
      </c>
      <c r="Z1846" s="1" t="s">
        <v>50</v>
      </c>
      <c r="AA1846" s="1" t="s">
        <v>51</v>
      </c>
      <c r="AB1846" s="1" t="s">
        <v>374</v>
      </c>
      <c r="AC1846" s="1" t="s">
        <v>37</v>
      </c>
    </row>
    <row r="1847" spans="1:29" hidden="1" x14ac:dyDescent="0.25">
      <c r="A1847" s="1" t="s">
        <v>33</v>
      </c>
      <c r="B1847" s="1" t="s">
        <v>34</v>
      </c>
      <c r="C1847" s="2">
        <v>45813</v>
      </c>
      <c r="D1847" s="1" t="s">
        <v>35</v>
      </c>
      <c r="E1847" s="1" t="s">
        <v>36</v>
      </c>
      <c r="F1847" s="1" t="s">
        <v>37</v>
      </c>
      <c r="G1847" s="1" t="s">
        <v>371</v>
      </c>
      <c r="H1847" s="1" t="s">
        <v>350</v>
      </c>
      <c r="I1847" s="3">
        <v>0</v>
      </c>
      <c r="J1847" s="3">
        <v>48060</v>
      </c>
      <c r="K1847" s="1" t="s">
        <v>40</v>
      </c>
      <c r="L1847" s="1" t="s">
        <v>391</v>
      </c>
      <c r="M1847" s="1" t="s">
        <v>392</v>
      </c>
      <c r="N1847" s="1" t="s">
        <v>37</v>
      </c>
      <c r="O1847" s="1" t="s">
        <v>43</v>
      </c>
      <c r="P1847" s="1" t="s">
        <v>43</v>
      </c>
      <c r="Q1847" s="1" t="s">
        <v>43</v>
      </c>
      <c r="R1847" s="3">
        <v>0</v>
      </c>
      <c r="S1847" s="1" t="s">
        <v>44</v>
      </c>
      <c r="T1847" s="1" t="s">
        <v>45</v>
      </c>
      <c r="U1847" s="1" t="s">
        <v>371</v>
      </c>
      <c r="V1847" s="1" t="s">
        <v>46</v>
      </c>
      <c r="W1847" s="1" t="s">
        <v>47</v>
      </c>
      <c r="X1847" s="1" t="s">
        <v>374</v>
      </c>
      <c r="Y1847" s="1" t="s">
        <v>49</v>
      </c>
      <c r="Z1847" s="1" t="s">
        <v>50</v>
      </c>
      <c r="AA1847" s="1" t="s">
        <v>51</v>
      </c>
      <c r="AB1847" s="1" t="s">
        <v>374</v>
      </c>
      <c r="AC1847" s="1" t="s">
        <v>37</v>
      </c>
    </row>
    <row r="1848" spans="1:29" hidden="1" x14ac:dyDescent="0.25">
      <c r="A1848" s="1" t="s">
        <v>33</v>
      </c>
      <c r="B1848" s="1" t="s">
        <v>34</v>
      </c>
      <c r="C1848" s="2">
        <v>45813</v>
      </c>
      <c r="D1848" s="1" t="s">
        <v>35</v>
      </c>
      <c r="E1848" s="1" t="s">
        <v>36</v>
      </c>
      <c r="F1848" s="1" t="s">
        <v>37</v>
      </c>
      <c r="G1848" s="1" t="s">
        <v>371</v>
      </c>
      <c r="H1848" s="1" t="s">
        <v>350</v>
      </c>
      <c r="I1848" s="3">
        <v>0</v>
      </c>
      <c r="J1848" s="3">
        <v>43333</v>
      </c>
      <c r="K1848" s="1" t="s">
        <v>40</v>
      </c>
      <c r="L1848" s="1" t="s">
        <v>393</v>
      </c>
      <c r="M1848" s="1" t="s">
        <v>394</v>
      </c>
      <c r="N1848" s="1" t="s">
        <v>37</v>
      </c>
      <c r="O1848" s="1" t="s">
        <v>43</v>
      </c>
      <c r="P1848" s="1" t="s">
        <v>43</v>
      </c>
      <c r="Q1848" s="1" t="s">
        <v>43</v>
      </c>
      <c r="R1848" s="3">
        <v>0</v>
      </c>
      <c r="S1848" s="1" t="s">
        <v>44</v>
      </c>
      <c r="T1848" s="1" t="s">
        <v>45</v>
      </c>
      <c r="U1848" s="1" t="s">
        <v>371</v>
      </c>
      <c r="V1848" s="1" t="s">
        <v>46</v>
      </c>
      <c r="W1848" s="1" t="s">
        <v>47</v>
      </c>
      <c r="X1848" s="1" t="s">
        <v>374</v>
      </c>
      <c r="Y1848" s="1" t="s">
        <v>49</v>
      </c>
      <c r="Z1848" s="1" t="s">
        <v>50</v>
      </c>
      <c r="AA1848" s="1" t="s">
        <v>51</v>
      </c>
      <c r="AB1848" s="1" t="s">
        <v>374</v>
      </c>
      <c r="AC1848" s="1" t="s">
        <v>37</v>
      </c>
    </row>
    <row r="1849" spans="1:29" hidden="1" x14ac:dyDescent="0.25">
      <c r="A1849" s="1" t="s">
        <v>33</v>
      </c>
      <c r="B1849" s="1" t="s">
        <v>34</v>
      </c>
      <c r="C1849" s="2">
        <v>45813</v>
      </c>
      <c r="D1849" s="1" t="s">
        <v>35</v>
      </c>
      <c r="E1849" s="1" t="s">
        <v>36</v>
      </c>
      <c r="F1849" s="1" t="s">
        <v>37</v>
      </c>
      <c r="G1849" s="1" t="s">
        <v>371</v>
      </c>
      <c r="H1849" s="1" t="s">
        <v>350</v>
      </c>
      <c r="I1849" s="3">
        <v>0</v>
      </c>
      <c r="J1849" s="3">
        <v>38667</v>
      </c>
      <c r="K1849" s="1" t="s">
        <v>40</v>
      </c>
      <c r="L1849" s="1" t="s">
        <v>293</v>
      </c>
      <c r="M1849" s="1" t="s">
        <v>294</v>
      </c>
      <c r="N1849" s="1" t="s">
        <v>37</v>
      </c>
      <c r="O1849" s="1" t="s">
        <v>43</v>
      </c>
      <c r="P1849" s="1" t="s">
        <v>43</v>
      </c>
      <c r="Q1849" s="1" t="s">
        <v>43</v>
      </c>
      <c r="R1849" s="3">
        <v>0</v>
      </c>
      <c r="S1849" s="1" t="s">
        <v>44</v>
      </c>
      <c r="T1849" s="1" t="s">
        <v>45</v>
      </c>
      <c r="U1849" s="1" t="s">
        <v>371</v>
      </c>
      <c r="V1849" s="1" t="s">
        <v>46</v>
      </c>
      <c r="W1849" s="1" t="s">
        <v>47</v>
      </c>
      <c r="X1849" s="1" t="s">
        <v>374</v>
      </c>
      <c r="Y1849" s="1" t="s">
        <v>49</v>
      </c>
      <c r="Z1849" s="1" t="s">
        <v>50</v>
      </c>
      <c r="AA1849" s="1" t="s">
        <v>51</v>
      </c>
      <c r="AB1849" s="1" t="s">
        <v>374</v>
      </c>
      <c r="AC1849" s="1" t="s">
        <v>37</v>
      </c>
    </row>
    <row r="1850" spans="1:29" hidden="1" x14ac:dyDescent="0.25">
      <c r="A1850" s="1" t="s">
        <v>33</v>
      </c>
      <c r="B1850" s="1" t="s">
        <v>34</v>
      </c>
      <c r="C1850" s="2">
        <v>45813</v>
      </c>
      <c r="D1850" s="1" t="s">
        <v>35</v>
      </c>
      <c r="E1850" s="1" t="s">
        <v>36</v>
      </c>
      <c r="F1850" s="1" t="s">
        <v>37</v>
      </c>
      <c r="G1850" s="1" t="s">
        <v>371</v>
      </c>
      <c r="H1850" s="1" t="s">
        <v>350</v>
      </c>
      <c r="I1850" s="3">
        <v>0</v>
      </c>
      <c r="J1850" s="3">
        <v>52113</v>
      </c>
      <c r="K1850" s="1" t="s">
        <v>40</v>
      </c>
      <c r="L1850" s="1" t="s">
        <v>395</v>
      </c>
      <c r="M1850" s="1" t="s">
        <v>396</v>
      </c>
      <c r="N1850" s="1" t="s">
        <v>37</v>
      </c>
      <c r="O1850" s="1" t="s">
        <v>43</v>
      </c>
      <c r="P1850" s="1" t="s">
        <v>43</v>
      </c>
      <c r="Q1850" s="1" t="s">
        <v>43</v>
      </c>
      <c r="R1850" s="3">
        <v>0</v>
      </c>
      <c r="S1850" s="1" t="s">
        <v>44</v>
      </c>
      <c r="T1850" s="1" t="s">
        <v>45</v>
      </c>
      <c r="U1850" s="1" t="s">
        <v>371</v>
      </c>
      <c r="V1850" s="1" t="s">
        <v>46</v>
      </c>
      <c r="W1850" s="1" t="s">
        <v>47</v>
      </c>
      <c r="X1850" s="1" t="s">
        <v>374</v>
      </c>
      <c r="Y1850" s="1" t="s">
        <v>49</v>
      </c>
      <c r="Z1850" s="1" t="s">
        <v>50</v>
      </c>
      <c r="AA1850" s="1" t="s">
        <v>51</v>
      </c>
      <c r="AB1850" s="1" t="s">
        <v>374</v>
      </c>
      <c r="AC1850" s="1" t="s">
        <v>37</v>
      </c>
    </row>
    <row r="1851" spans="1:29" hidden="1" x14ac:dyDescent="0.25">
      <c r="A1851" s="1" t="s">
        <v>33</v>
      </c>
      <c r="B1851" s="1" t="s">
        <v>34</v>
      </c>
      <c r="C1851" s="2">
        <v>45813</v>
      </c>
      <c r="D1851" s="1" t="s">
        <v>35</v>
      </c>
      <c r="E1851" s="1" t="s">
        <v>36</v>
      </c>
      <c r="F1851" s="1" t="s">
        <v>37</v>
      </c>
      <c r="G1851" s="1" t="s">
        <v>371</v>
      </c>
      <c r="H1851" s="1" t="s">
        <v>350</v>
      </c>
      <c r="I1851" s="3">
        <v>0</v>
      </c>
      <c r="J1851" s="3">
        <v>193335</v>
      </c>
      <c r="K1851" s="1" t="s">
        <v>40</v>
      </c>
      <c r="L1851" s="1" t="s">
        <v>93</v>
      </c>
      <c r="M1851" s="1" t="s">
        <v>94</v>
      </c>
      <c r="N1851" s="1" t="s">
        <v>37</v>
      </c>
      <c r="O1851" s="1" t="s">
        <v>43</v>
      </c>
      <c r="P1851" s="1" t="s">
        <v>43</v>
      </c>
      <c r="Q1851" s="1" t="s">
        <v>43</v>
      </c>
      <c r="R1851" s="3">
        <v>0</v>
      </c>
      <c r="S1851" s="1" t="s">
        <v>44</v>
      </c>
      <c r="T1851" s="1" t="s">
        <v>45</v>
      </c>
      <c r="U1851" s="1" t="s">
        <v>371</v>
      </c>
      <c r="V1851" s="1" t="s">
        <v>46</v>
      </c>
      <c r="W1851" s="1" t="s">
        <v>47</v>
      </c>
      <c r="X1851" s="1" t="s">
        <v>374</v>
      </c>
      <c r="Y1851" s="1" t="s">
        <v>49</v>
      </c>
      <c r="Z1851" s="1" t="s">
        <v>50</v>
      </c>
      <c r="AA1851" s="1" t="s">
        <v>51</v>
      </c>
      <c r="AB1851" s="1" t="s">
        <v>374</v>
      </c>
      <c r="AC1851" s="1" t="s">
        <v>37</v>
      </c>
    </row>
    <row r="1852" spans="1:29" hidden="1" x14ac:dyDescent="0.25">
      <c r="A1852" s="1" t="s">
        <v>33</v>
      </c>
      <c r="B1852" s="1" t="s">
        <v>34</v>
      </c>
      <c r="C1852" s="2">
        <v>45813</v>
      </c>
      <c r="D1852" s="1" t="s">
        <v>35</v>
      </c>
      <c r="E1852" s="1" t="s">
        <v>36</v>
      </c>
      <c r="F1852" s="1" t="s">
        <v>37</v>
      </c>
      <c r="G1852" s="1" t="s">
        <v>371</v>
      </c>
      <c r="H1852" s="1" t="s">
        <v>350</v>
      </c>
      <c r="I1852" s="3">
        <v>0</v>
      </c>
      <c r="J1852" s="3">
        <v>129999</v>
      </c>
      <c r="K1852" s="1" t="s">
        <v>40</v>
      </c>
      <c r="L1852" s="1" t="s">
        <v>168</v>
      </c>
      <c r="M1852" s="1" t="s">
        <v>169</v>
      </c>
      <c r="N1852" s="1" t="s">
        <v>37</v>
      </c>
      <c r="O1852" s="1" t="s">
        <v>43</v>
      </c>
      <c r="P1852" s="1" t="s">
        <v>43</v>
      </c>
      <c r="Q1852" s="1" t="s">
        <v>43</v>
      </c>
      <c r="R1852" s="3">
        <v>0</v>
      </c>
      <c r="S1852" s="1" t="s">
        <v>44</v>
      </c>
      <c r="T1852" s="1" t="s">
        <v>45</v>
      </c>
      <c r="U1852" s="1" t="s">
        <v>371</v>
      </c>
      <c r="V1852" s="1" t="s">
        <v>46</v>
      </c>
      <c r="W1852" s="1" t="s">
        <v>47</v>
      </c>
      <c r="X1852" s="1" t="s">
        <v>374</v>
      </c>
      <c r="Y1852" s="1" t="s">
        <v>49</v>
      </c>
      <c r="Z1852" s="1" t="s">
        <v>50</v>
      </c>
      <c r="AA1852" s="1" t="s">
        <v>51</v>
      </c>
      <c r="AB1852" s="1" t="s">
        <v>374</v>
      </c>
      <c r="AC1852" s="1" t="s">
        <v>37</v>
      </c>
    </row>
    <row r="1853" spans="1:29" hidden="1" x14ac:dyDescent="0.25">
      <c r="A1853" s="1" t="s">
        <v>33</v>
      </c>
      <c r="B1853" s="1" t="s">
        <v>34</v>
      </c>
      <c r="C1853" s="2">
        <v>45813</v>
      </c>
      <c r="D1853" s="1" t="s">
        <v>35</v>
      </c>
      <c r="E1853" s="1" t="s">
        <v>36</v>
      </c>
      <c r="F1853" s="1" t="s">
        <v>37</v>
      </c>
      <c r="G1853" s="1" t="s">
        <v>371</v>
      </c>
      <c r="H1853" s="1" t="s">
        <v>350</v>
      </c>
      <c r="I1853" s="3">
        <v>0</v>
      </c>
      <c r="J1853" s="3">
        <v>47450</v>
      </c>
      <c r="K1853" s="1" t="s">
        <v>40</v>
      </c>
      <c r="L1853" s="1" t="s">
        <v>103</v>
      </c>
      <c r="M1853" s="1" t="s">
        <v>104</v>
      </c>
      <c r="N1853" s="1" t="s">
        <v>37</v>
      </c>
      <c r="O1853" s="1" t="s">
        <v>43</v>
      </c>
      <c r="P1853" s="1" t="s">
        <v>43</v>
      </c>
      <c r="Q1853" s="1" t="s">
        <v>43</v>
      </c>
      <c r="R1853" s="3">
        <v>0</v>
      </c>
      <c r="S1853" s="1" t="s">
        <v>44</v>
      </c>
      <c r="T1853" s="1" t="s">
        <v>45</v>
      </c>
      <c r="U1853" s="1" t="s">
        <v>371</v>
      </c>
      <c r="V1853" s="1" t="s">
        <v>46</v>
      </c>
      <c r="W1853" s="1" t="s">
        <v>47</v>
      </c>
      <c r="X1853" s="1" t="s">
        <v>374</v>
      </c>
      <c r="Y1853" s="1" t="s">
        <v>49</v>
      </c>
      <c r="Z1853" s="1" t="s">
        <v>50</v>
      </c>
      <c r="AA1853" s="1" t="s">
        <v>51</v>
      </c>
      <c r="AB1853" s="1" t="s">
        <v>374</v>
      </c>
      <c r="AC1853" s="1" t="s">
        <v>37</v>
      </c>
    </row>
    <row r="1854" spans="1:29" hidden="1" x14ac:dyDescent="0.25">
      <c r="A1854" s="1" t="s">
        <v>33</v>
      </c>
      <c r="B1854" s="1" t="s">
        <v>34</v>
      </c>
      <c r="C1854" s="2">
        <v>45813</v>
      </c>
      <c r="D1854" s="1" t="s">
        <v>35</v>
      </c>
      <c r="E1854" s="1" t="s">
        <v>36</v>
      </c>
      <c r="F1854" s="1" t="s">
        <v>37</v>
      </c>
      <c r="G1854" s="1" t="s">
        <v>371</v>
      </c>
      <c r="H1854" s="1" t="s">
        <v>350</v>
      </c>
      <c r="I1854" s="3">
        <v>0</v>
      </c>
      <c r="J1854" s="3">
        <v>86666</v>
      </c>
      <c r="K1854" s="1" t="s">
        <v>40</v>
      </c>
      <c r="L1854" s="1" t="s">
        <v>397</v>
      </c>
      <c r="M1854" s="1" t="s">
        <v>398</v>
      </c>
      <c r="N1854" s="1" t="s">
        <v>37</v>
      </c>
      <c r="O1854" s="1" t="s">
        <v>43</v>
      </c>
      <c r="P1854" s="1" t="s">
        <v>43</v>
      </c>
      <c r="Q1854" s="1" t="s">
        <v>43</v>
      </c>
      <c r="R1854" s="3">
        <v>0</v>
      </c>
      <c r="S1854" s="1" t="s">
        <v>44</v>
      </c>
      <c r="T1854" s="1" t="s">
        <v>45</v>
      </c>
      <c r="U1854" s="1" t="s">
        <v>371</v>
      </c>
      <c r="V1854" s="1" t="s">
        <v>46</v>
      </c>
      <c r="W1854" s="1" t="s">
        <v>47</v>
      </c>
      <c r="X1854" s="1" t="s">
        <v>374</v>
      </c>
      <c r="Y1854" s="1" t="s">
        <v>49</v>
      </c>
      <c r="Z1854" s="1" t="s">
        <v>50</v>
      </c>
      <c r="AA1854" s="1" t="s">
        <v>51</v>
      </c>
      <c r="AB1854" s="1" t="s">
        <v>374</v>
      </c>
      <c r="AC1854" s="1" t="s">
        <v>37</v>
      </c>
    </row>
    <row r="1855" spans="1:29" hidden="1" x14ac:dyDescent="0.25">
      <c r="A1855" s="1" t="s">
        <v>33</v>
      </c>
      <c r="B1855" s="1" t="s">
        <v>34</v>
      </c>
      <c r="C1855" s="2">
        <v>45813</v>
      </c>
      <c r="D1855" s="1" t="s">
        <v>35</v>
      </c>
      <c r="E1855" s="1" t="s">
        <v>36</v>
      </c>
      <c r="F1855" s="1" t="s">
        <v>37</v>
      </c>
      <c r="G1855" s="1" t="s">
        <v>371</v>
      </c>
      <c r="H1855" s="1" t="s">
        <v>350</v>
      </c>
      <c r="I1855" s="3">
        <v>0</v>
      </c>
      <c r="J1855" s="3">
        <v>109447</v>
      </c>
      <c r="K1855" s="1" t="s">
        <v>40</v>
      </c>
      <c r="L1855" s="1" t="s">
        <v>166</v>
      </c>
      <c r="M1855" s="1" t="s">
        <v>167</v>
      </c>
      <c r="N1855" s="1" t="s">
        <v>37</v>
      </c>
      <c r="O1855" s="1" t="s">
        <v>43</v>
      </c>
      <c r="P1855" s="1" t="s">
        <v>43</v>
      </c>
      <c r="Q1855" s="1" t="s">
        <v>43</v>
      </c>
      <c r="R1855" s="3">
        <v>0</v>
      </c>
      <c r="S1855" s="1" t="s">
        <v>44</v>
      </c>
      <c r="T1855" s="1" t="s">
        <v>45</v>
      </c>
      <c r="U1855" s="1" t="s">
        <v>371</v>
      </c>
      <c r="V1855" s="1" t="s">
        <v>46</v>
      </c>
      <c r="W1855" s="1" t="s">
        <v>47</v>
      </c>
      <c r="X1855" s="1" t="s">
        <v>374</v>
      </c>
      <c r="Y1855" s="1" t="s">
        <v>49</v>
      </c>
      <c r="Z1855" s="1" t="s">
        <v>50</v>
      </c>
      <c r="AA1855" s="1" t="s">
        <v>51</v>
      </c>
      <c r="AB1855" s="1" t="s">
        <v>374</v>
      </c>
      <c r="AC1855" s="1" t="s">
        <v>37</v>
      </c>
    </row>
    <row r="1856" spans="1:29" hidden="1" x14ac:dyDescent="0.25">
      <c r="A1856" s="1" t="s">
        <v>33</v>
      </c>
      <c r="B1856" s="1" t="s">
        <v>34</v>
      </c>
      <c r="C1856" s="2">
        <v>45813</v>
      </c>
      <c r="D1856" s="1" t="s">
        <v>35</v>
      </c>
      <c r="E1856" s="1" t="s">
        <v>36</v>
      </c>
      <c r="F1856" s="1" t="s">
        <v>37</v>
      </c>
      <c r="G1856" s="1" t="s">
        <v>371</v>
      </c>
      <c r="H1856" s="1" t="s">
        <v>399</v>
      </c>
      <c r="I1856" s="3">
        <v>0</v>
      </c>
      <c r="J1856" s="3">
        <v>48903</v>
      </c>
      <c r="K1856" s="1" t="s">
        <v>40</v>
      </c>
      <c r="L1856" s="1" t="s">
        <v>291</v>
      </c>
      <c r="M1856" s="1" t="s">
        <v>292</v>
      </c>
      <c r="N1856" s="1" t="s">
        <v>37</v>
      </c>
      <c r="O1856" s="1" t="s">
        <v>43</v>
      </c>
      <c r="P1856" s="1" t="s">
        <v>43</v>
      </c>
      <c r="Q1856" s="1" t="s">
        <v>43</v>
      </c>
      <c r="R1856" s="3">
        <v>0</v>
      </c>
      <c r="S1856" s="1" t="s">
        <v>44</v>
      </c>
      <c r="T1856" s="1" t="s">
        <v>45</v>
      </c>
      <c r="U1856" s="1" t="s">
        <v>371</v>
      </c>
      <c r="V1856" s="1" t="s">
        <v>46</v>
      </c>
      <c r="W1856" s="1" t="s">
        <v>47</v>
      </c>
      <c r="X1856" s="1" t="s">
        <v>374</v>
      </c>
      <c r="Y1856" s="1" t="s">
        <v>49</v>
      </c>
      <c r="Z1856" s="1" t="s">
        <v>50</v>
      </c>
      <c r="AA1856" s="1" t="s">
        <v>51</v>
      </c>
      <c r="AB1856" s="1" t="s">
        <v>374</v>
      </c>
      <c r="AC1856" s="1" t="s">
        <v>37</v>
      </c>
    </row>
    <row r="1857" spans="1:29" hidden="1" x14ac:dyDescent="0.25">
      <c r="A1857" s="1" t="s">
        <v>33</v>
      </c>
      <c r="B1857" s="1" t="s">
        <v>34</v>
      </c>
      <c r="C1857" s="2">
        <v>45818</v>
      </c>
      <c r="D1857" s="1" t="s">
        <v>35</v>
      </c>
      <c r="E1857" s="1" t="s">
        <v>36</v>
      </c>
      <c r="F1857" s="1" t="s">
        <v>37</v>
      </c>
      <c r="G1857" s="1" t="s">
        <v>366</v>
      </c>
      <c r="H1857" s="1" t="s">
        <v>363</v>
      </c>
      <c r="I1857" s="3">
        <v>0</v>
      </c>
      <c r="J1857" s="3">
        <v>833380</v>
      </c>
      <c r="K1857" s="1" t="s">
        <v>40</v>
      </c>
      <c r="L1857" s="1" t="s">
        <v>277</v>
      </c>
      <c r="M1857" s="1" t="s">
        <v>278</v>
      </c>
      <c r="N1857" s="1" t="s">
        <v>37</v>
      </c>
      <c r="O1857" s="1" t="s">
        <v>43</v>
      </c>
      <c r="P1857" s="1" t="s">
        <v>43</v>
      </c>
      <c r="Q1857" s="1" t="s">
        <v>43</v>
      </c>
      <c r="R1857" s="3">
        <v>0</v>
      </c>
      <c r="S1857" s="1" t="s">
        <v>44</v>
      </c>
      <c r="T1857" s="1" t="s">
        <v>45</v>
      </c>
      <c r="U1857" s="1" t="s">
        <v>366</v>
      </c>
      <c r="V1857" s="1" t="s">
        <v>46</v>
      </c>
      <c r="W1857" s="1" t="s">
        <v>47</v>
      </c>
      <c r="X1857" s="1" t="s">
        <v>367</v>
      </c>
      <c r="Y1857" s="1" t="s">
        <v>49</v>
      </c>
      <c r="Z1857" s="1" t="s">
        <v>50</v>
      </c>
      <c r="AA1857" s="1" t="s">
        <v>51</v>
      </c>
      <c r="AB1857" s="1" t="s">
        <v>367</v>
      </c>
      <c r="AC1857" s="1" t="s">
        <v>37</v>
      </c>
    </row>
    <row r="1858" spans="1:29" hidden="1" x14ac:dyDescent="0.25">
      <c r="A1858" s="1" t="s">
        <v>33</v>
      </c>
      <c r="B1858" s="1" t="s">
        <v>34</v>
      </c>
      <c r="C1858" s="2">
        <v>45818</v>
      </c>
      <c r="D1858" s="1" t="s">
        <v>35</v>
      </c>
      <c r="E1858" s="1" t="s">
        <v>36</v>
      </c>
      <c r="F1858" s="1" t="s">
        <v>37</v>
      </c>
      <c r="G1858" s="1" t="s">
        <v>366</v>
      </c>
      <c r="H1858" s="1" t="s">
        <v>368</v>
      </c>
      <c r="I1858" s="3">
        <v>0</v>
      </c>
      <c r="J1858" s="3">
        <v>346664</v>
      </c>
      <c r="K1858" s="1" t="s">
        <v>40</v>
      </c>
      <c r="L1858" s="1" t="s">
        <v>369</v>
      </c>
      <c r="M1858" s="1" t="s">
        <v>370</v>
      </c>
      <c r="N1858" s="1" t="s">
        <v>37</v>
      </c>
      <c r="O1858" s="1" t="s">
        <v>43</v>
      </c>
      <c r="P1858" s="1" t="s">
        <v>43</v>
      </c>
      <c r="Q1858" s="1" t="s">
        <v>43</v>
      </c>
      <c r="R1858" s="3">
        <v>0</v>
      </c>
      <c r="S1858" s="1" t="s">
        <v>44</v>
      </c>
      <c r="T1858" s="1" t="s">
        <v>45</v>
      </c>
      <c r="U1858" s="1" t="s">
        <v>366</v>
      </c>
      <c r="V1858" s="1" t="s">
        <v>46</v>
      </c>
      <c r="W1858" s="1" t="s">
        <v>47</v>
      </c>
      <c r="X1858" s="1" t="s">
        <v>367</v>
      </c>
      <c r="Y1858" s="1" t="s">
        <v>49</v>
      </c>
      <c r="Z1858" s="1" t="s">
        <v>50</v>
      </c>
      <c r="AA1858" s="1" t="s">
        <v>51</v>
      </c>
      <c r="AB1858" s="1" t="s">
        <v>367</v>
      </c>
      <c r="AC1858" s="1" t="s">
        <v>37</v>
      </c>
    </row>
    <row r="1859" spans="1:29" hidden="1" x14ac:dyDescent="0.25">
      <c r="A1859" s="1" t="s">
        <v>33</v>
      </c>
      <c r="B1859" s="1" t="s">
        <v>34</v>
      </c>
      <c r="C1859" s="2">
        <v>45828</v>
      </c>
      <c r="D1859" s="1" t="s">
        <v>35</v>
      </c>
      <c r="E1859" s="1" t="s">
        <v>36</v>
      </c>
      <c r="F1859" s="1" t="s">
        <v>37</v>
      </c>
      <c r="G1859" s="1" t="s">
        <v>362</v>
      </c>
      <c r="H1859" s="1" t="s">
        <v>363</v>
      </c>
      <c r="I1859" s="3">
        <v>0</v>
      </c>
      <c r="J1859" s="3">
        <v>427050</v>
      </c>
      <c r="K1859" s="1" t="s">
        <v>40</v>
      </c>
      <c r="L1859" s="1" t="s">
        <v>299</v>
      </c>
      <c r="M1859" s="1" t="s">
        <v>300</v>
      </c>
      <c r="N1859" s="1" t="s">
        <v>37</v>
      </c>
      <c r="O1859" s="1" t="s">
        <v>43</v>
      </c>
      <c r="P1859" s="1" t="s">
        <v>43</v>
      </c>
      <c r="Q1859" s="1" t="s">
        <v>43</v>
      </c>
      <c r="R1859" s="3">
        <v>0</v>
      </c>
      <c r="S1859" s="1" t="s">
        <v>44</v>
      </c>
      <c r="T1859" s="1" t="s">
        <v>45</v>
      </c>
      <c r="U1859" s="1" t="s">
        <v>362</v>
      </c>
      <c r="V1859" s="1" t="s">
        <v>46</v>
      </c>
      <c r="W1859" s="1" t="s">
        <v>47</v>
      </c>
      <c r="X1859" s="1" t="s">
        <v>364</v>
      </c>
      <c r="Y1859" s="1" t="s">
        <v>49</v>
      </c>
      <c r="Z1859" s="1" t="s">
        <v>50</v>
      </c>
      <c r="AA1859" s="1" t="s">
        <v>51</v>
      </c>
      <c r="AB1859" s="1" t="s">
        <v>364</v>
      </c>
      <c r="AC1859" s="1" t="s">
        <v>37</v>
      </c>
    </row>
    <row r="1860" spans="1:29" hidden="1" x14ac:dyDescent="0.25">
      <c r="A1860" s="1" t="s">
        <v>33</v>
      </c>
      <c r="B1860" s="1" t="s">
        <v>34</v>
      </c>
      <c r="C1860" s="2">
        <v>45828</v>
      </c>
      <c r="D1860" s="1" t="s">
        <v>35</v>
      </c>
      <c r="E1860" s="1" t="s">
        <v>36</v>
      </c>
      <c r="F1860" s="1" t="s">
        <v>37</v>
      </c>
      <c r="G1860" s="1" t="s">
        <v>362</v>
      </c>
      <c r="H1860" s="1" t="s">
        <v>365</v>
      </c>
      <c r="I1860" s="3">
        <v>0</v>
      </c>
      <c r="J1860" s="3">
        <v>142350</v>
      </c>
      <c r="K1860" s="1" t="s">
        <v>40</v>
      </c>
      <c r="L1860" s="1" t="s">
        <v>133</v>
      </c>
      <c r="M1860" s="1" t="s">
        <v>134</v>
      </c>
      <c r="N1860" s="1" t="s">
        <v>37</v>
      </c>
      <c r="O1860" s="1" t="s">
        <v>43</v>
      </c>
      <c r="P1860" s="1" t="s">
        <v>43</v>
      </c>
      <c r="Q1860" s="1" t="s">
        <v>43</v>
      </c>
      <c r="R1860" s="3">
        <v>0</v>
      </c>
      <c r="S1860" s="1" t="s">
        <v>44</v>
      </c>
      <c r="T1860" s="1" t="s">
        <v>45</v>
      </c>
      <c r="U1860" s="1" t="s">
        <v>362</v>
      </c>
      <c r="V1860" s="1" t="s">
        <v>46</v>
      </c>
      <c r="W1860" s="1" t="s">
        <v>47</v>
      </c>
      <c r="X1860" s="1" t="s">
        <v>364</v>
      </c>
      <c r="Y1860" s="1" t="s">
        <v>49</v>
      </c>
      <c r="Z1860" s="1" t="s">
        <v>50</v>
      </c>
      <c r="AA1860" s="1" t="s">
        <v>51</v>
      </c>
      <c r="AB1860" s="1" t="s">
        <v>364</v>
      </c>
      <c r="AC1860" s="1" t="s">
        <v>37</v>
      </c>
    </row>
    <row r="1861" spans="1:29" hidden="1" x14ac:dyDescent="0.25">
      <c r="A1861" s="1" t="s">
        <v>33</v>
      </c>
      <c r="B1861" s="1" t="s">
        <v>34</v>
      </c>
      <c r="C1861" s="2">
        <v>45833</v>
      </c>
      <c r="D1861" s="1" t="s">
        <v>35</v>
      </c>
      <c r="E1861" s="1" t="s">
        <v>36</v>
      </c>
      <c r="F1861" s="1" t="s">
        <v>37</v>
      </c>
      <c r="G1861" s="1" t="s">
        <v>357</v>
      </c>
      <c r="H1861" s="1" t="s">
        <v>358</v>
      </c>
      <c r="I1861" s="3">
        <v>0</v>
      </c>
      <c r="J1861" s="3">
        <v>1130959</v>
      </c>
      <c r="K1861" s="1" t="s">
        <v>40</v>
      </c>
      <c r="L1861" s="1" t="s">
        <v>359</v>
      </c>
      <c r="M1861" s="1" t="s">
        <v>360</v>
      </c>
      <c r="N1861" s="1" t="s">
        <v>37</v>
      </c>
      <c r="O1861" s="1" t="s">
        <v>43</v>
      </c>
      <c r="P1861" s="1" t="s">
        <v>43</v>
      </c>
      <c r="Q1861" s="1" t="s">
        <v>43</v>
      </c>
      <c r="R1861" s="3">
        <v>0</v>
      </c>
      <c r="S1861" s="1" t="s">
        <v>44</v>
      </c>
      <c r="T1861" s="1" t="s">
        <v>45</v>
      </c>
      <c r="U1861" s="1" t="s">
        <v>357</v>
      </c>
      <c r="V1861" s="1" t="s">
        <v>46</v>
      </c>
      <c r="W1861" s="1" t="s">
        <v>47</v>
      </c>
      <c r="X1861" s="1" t="s">
        <v>361</v>
      </c>
      <c r="Y1861" s="1" t="s">
        <v>49</v>
      </c>
      <c r="Z1861" s="1" t="s">
        <v>50</v>
      </c>
      <c r="AA1861" s="1" t="s">
        <v>51</v>
      </c>
      <c r="AB1861" s="1" t="s">
        <v>361</v>
      </c>
      <c r="AC1861" s="1" t="s">
        <v>37</v>
      </c>
    </row>
    <row r="1862" spans="1:29" hidden="1" x14ac:dyDescent="0.25">
      <c r="A1862" s="1" t="s">
        <v>33</v>
      </c>
      <c r="B1862" s="1" t="s">
        <v>34</v>
      </c>
      <c r="C1862" s="2">
        <v>45835</v>
      </c>
      <c r="D1862" s="1" t="s">
        <v>35</v>
      </c>
      <c r="E1862" s="1" t="s">
        <v>36</v>
      </c>
      <c r="F1862" s="1" t="s">
        <v>37</v>
      </c>
      <c r="G1862" s="1" t="s">
        <v>349</v>
      </c>
      <c r="H1862" s="1" t="s">
        <v>350</v>
      </c>
      <c r="I1862" s="3">
        <v>0</v>
      </c>
      <c r="J1862" s="3">
        <v>142350</v>
      </c>
      <c r="K1862" s="1" t="s">
        <v>40</v>
      </c>
      <c r="L1862" s="1" t="s">
        <v>293</v>
      </c>
      <c r="M1862" s="1" t="s">
        <v>294</v>
      </c>
      <c r="N1862" s="1" t="s">
        <v>37</v>
      </c>
      <c r="O1862" s="1" t="s">
        <v>43</v>
      </c>
      <c r="P1862" s="1" t="s">
        <v>43</v>
      </c>
      <c r="Q1862" s="1" t="s">
        <v>43</v>
      </c>
      <c r="R1862" s="3">
        <v>0</v>
      </c>
      <c r="S1862" s="1" t="s">
        <v>44</v>
      </c>
      <c r="T1862" s="1" t="s">
        <v>45</v>
      </c>
      <c r="U1862" s="1" t="s">
        <v>349</v>
      </c>
      <c r="V1862" s="1" t="s">
        <v>46</v>
      </c>
      <c r="W1862" s="1" t="s">
        <v>47</v>
      </c>
      <c r="X1862" s="1" t="s">
        <v>351</v>
      </c>
      <c r="Y1862" s="1" t="s">
        <v>49</v>
      </c>
      <c r="Z1862" s="1" t="s">
        <v>50</v>
      </c>
      <c r="AA1862" s="1" t="s">
        <v>51</v>
      </c>
      <c r="AB1862" s="1" t="s">
        <v>351</v>
      </c>
      <c r="AC1862" s="1" t="s">
        <v>37</v>
      </c>
    </row>
    <row r="1863" spans="1:29" hidden="1" x14ac:dyDescent="0.25">
      <c r="A1863" s="1" t="s">
        <v>33</v>
      </c>
      <c r="B1863" s="1" t="s">
        <v>34</v>
      </c>
      <c r="C1863" s="2">
        <v>45835</v>
      </c>
      <c r="D1863" s="1" t="s">
        <v>35</v>
      </c>
      <c r="E1863" s="1" t="s">
        <v>36</v>
      </c>
      <c r="F1863" s="1" t="s">
        <v>37</v>
      </c>
      <c r="G1863" s="1" t="s">
        <v>349</v>
      </c>
      <c r="H1863" s="1" t="s">
        <v>350</v>
      </c>
      <c r="I1863" s="3">
        <v>0</v>
      </c>
      <c r="J1863" s="3">
        <v>47450</v>
      </c>
      <c r="K1863" s="1" t="s">
        <v>40</v>
      </c>
      <c r="L1863" s="1" t="s">
        <v>352</v>
      </c>
      <c r="M1863" s="1" t="s">
        <v>353</v>
      </c>
      <c r="N1863" s="1" t="s">
        <v>37</v>
      </c>
      <c r="O1863" s="1" t="s">
        <v>43</v>
      </c>
      <c r="P1863" s="1" t="s">
        <v>43</v>
      </c>
      <c r="Q1863" s="1" t="s">
        <v>43</v>
      </c>
      <c r="R1863" s="3">
        <v>0</v>
      </c>
      <c r="S1863" s="1" t="s">
        <v>44</v>
      </c>
      <c r="T1863" s="1" t="s">
        <v>45</v>
      </c>
      <c r="U1863" s="1" t="s">
        <v>349</v>
      </c>
      <c r="V1863" s="1" t="s">
        <v>46</v>
      </c>
      <c r="W1863" s="1" t="s">
        <v>47</v>
      </c>
      <c r="X1863" s="1" t="s">
        <v>351</v>
      </c>
      <c r="Y1863" s="1" t="s">
        <v>49</v>
      </c>
      <c r="Z1863" s="1" t="s">
        <v>50</v>
      </c>
      <c r="AA1863" s="1" t="s">
        <v>51</v>
      </c>
      <c r="AB1863" s="1" t="s">
        <v>351</v>
      </c>
      <c r="AC1863" s="1" t="s">
        <v>37</v>
      </c>
    </row>
    <row r="1864" spans="1:29" hidden="1" x14ac:dyDescent="0.25">
      <c r="A1864" s="1" t="s">
        <v>33</v>
      </c>
      <c r="B1864" s="1" t="s">
        <v>34</v>
      </c>
      <c r="C1864" s="2">
        <v>45835</v>
      </c>
      <c r="D1864" s="1" t="s">
        <v>35</v>
      </c>
      <c r="E1864" s="1" t="s">
        <v>36</v>
      </c>
      <c r="F1864" s="1" t="s">
        <v>37</v>
      </c>
      <c r="G1864" s="1" t="s">
        <v>349</v>
      </c>
      <c r="H1864" s="1" t="s">
        <v>350</v>
      </c>
      <c r="I1864" s="3">
        <v>0</v>
      </c>
      <c r="J1864" s="3">
        <v>148582</v>
      </c>
      <c r="K1864" s="1" t="s">
        <v>40</v>
      </c>
      <c r="L1864" s="1" t="s">
        <v>291</v>
      </c>
      <c r="M1864" s="1" t="s">
        <v>292</v>
      </c>
      <c r="N1864" s="1" t="s">
        <v>37</v>
      </c>
      <c r="O1864" s="1" t="s">
        <v>43</v>
      </c>
      <c r="P1864" s="1" t="s">
        <v>43</v>
      </c>
      <c r="Q1864" s="1" t="s">
        <v>43</v>
      </c>
      <c r="R1864" s="3">
        <v>0</v>
      </c>
      <c r="S1864" s="1" t="s">
        <v>44</v>
      </c>
      <c r="T1864" s="1" t="s">
        <v>45</v>
      </c>
      <c r="U1864" s="1" t="s">
        <v>349</v>
      </c>
      <c r="V1864" s="1" t="s">
        <v>46</v>
      </c>
      <c r="W1864" s="1" t="s">
        <v>47</v>
      </c>
      <c r="X1864" s="1" t="s">
        <v>351</v>
      </c>
      <c r="Y1864" s="1" t="s">
        <v>49</v>
      </c>
      <c r="Z1864" s="1" t="s">
        <v>50</v>
      </c>
      <c r="AA1864" s="1" t="s">
        <v>51</v>
      </c>
      <c r="AB1864" s="1" t="s">
        <v>351</v>
      </c>
      <c r="AC1864" s="1" t="s">
        <v>37</v>
      </c>
    </row>
    <row r="1865" spans="1:29" hidden="1" x14ac:dyDescent="0.25">
      <c r="A1865" s="1" t="s">
        <v>33</v>
      </c>
      <c r="B1865" s="1" t="s">
        <v>34</v>
      </c>
      <c r="C1865" s="2">
        <v>45835</v>
      </c>
      <c r="D1865" s="1" t="s">
        <v>35</v>
      </c>
      <c r="E1865" s="1" t="s">
        <v>36</v>
      </c>
      <c r="F1865" s="1" t="s">
        <v>37</v>
      </c>
      <c r="G1865" s="1" t="s">
        <v>349</v>
      </c>
      <c r="H1865" s="1" t="s">
        <v>350</v>
      </c>
      <c r="I1865" s="3">
        <v>0</v>
      </c>
      <c r="J1865" s="3">
        <v>94900</v>
      </c>
      <c r="K1865" s="1" t="s">
        <v>40</v>
      </c>
      <c r="L1865" s="1" t="s">
        <v>101</v>
      </c>
      <c r="M1865" s="1" t="s">
        <v>102</v>
      </c>
      <c r="N1865" s="1" t="s">
        <v>37</v>
      </c>
      <c r="O1865" s="1" t="s">
        <v>43</v>
      </c>
      <c r="P1865" s="1" t="s">
        <v>43</v>
      </c>
      <c r="Q1865" s="1" t="s">
        <v>43</v>
      </c>
      <c r="R1865" s="3">
        <v>0</v>
      </c>
      <c r="S1865" s="1" t="s">
        <v>44</v>
      </c>
      <c r="T1865" s="1" t="s">
        <v>45</v>
      </c>
      <c r="U1865" s="1" t="s">
        <v>349</v>
      </c>
      <c r="V1865" s="1" t="s">
        <v>46</v>
      </c>
      <c r="W1865" s="1" t="s">
        <v>47</v>
      </c>
      <c r="X1865" s="1" t="s">
        <v>351</v>
      </c>
      <c r="Y1865" s="1" t="s">
        <v>49</v>
      </c>
      <c r="Z1865" s="1" t="s">
        <v>50</v>
      </c>
      <c r="AA1865" s="1" t="s">
        <v>51</v>
      </c>
      <c r="AB1865" s="1" t="s">
        <v>351</v>
      </c>
      <c r="AC1865" s="1" t="s">
        <v>37</v>
      </c>
    </row>
    <row r="1866" spans="1:29" hidden="1" x14ac:dyDescent="0.25">
      <c r="A1866" s="1" t="s">
        <v>33</v>
      </c>
      <c r="B1866" s="1" t="s">
        <v>34</v>
      </c>
      <c r="C1866" s="2">
        <v>45835</v>
      </c>
      <c r="D1866" s="1" t="s">
        <v>35</v>
      </c>
      <c r="E1866" s="1" t="s">
        <v>36</v>
      </c>
      <c r="F1866" s="1" t="s">
        <v>37</v>
      </c>
      <c r="G1866" s="1" t="s">
        <v>349</v>
      </c>
      <c r="H1866" s="1" t="s">
        <v>350</v>
      </c>
      <c r="I1866" s="3">
        <v>0</v>
      </c>
      <c r="J1866" s="3">
        <v>47450</v>
      </c>
      <c r="K1866" s="1" t="s">
        <v>40</v>
      </c>
      <c r="L1866" s="1" t="s">
        <v>152</v>
      </c>
      <c r="M1866" s="1" t="s">
        <v>153</v>
      </c>
      <c r="N1866" s="1" t="s">
        <v>37</v>
      </c>
      <c r="O1866" s="1" t="s">
        <v>43</v>
      </c>
      <c r="P1866" s="1" t="s">
        <v>43</v>
      </c>
      <c r="Q1866" s="1" t="s">
        <v>43</v>
      </c>
      <c r="R1866" s="3">
        <v>0</v>
      </c>
      <c r="S1866" s="1" t="s">
        <v>44</v>
      </c>
      <c r="T1866" s="1" t="s">
        <v>45</v>
      </c>
      <c r="U1866" s="1" t="s">
        <v>349</v>
      </c>
      <c r="V1866" s="1" t="s">
        <v>46</v>
      </c>
      <c r="W1866" s="1" t="s">
        <v>47</v>
      </c>
      <c r="X1866" s="1" t="s">
        <v>351</v>
      </c>
      <c r="Y1866" s="1" t="s">
        <v>49</v>
      </c>
      <c r="Z1866" s="1" t="s">
        <v>50</v>
      </c>
      <c r="AA1866" s="1" t="s">
        <v>51</v>
      </c>
      <c r="AB1866" s="1" t="s">
        <v>351</v>
      </c>
      <c r="AC1866" s="1" t="s">
        <v>37</v>
      </c>
    </row>
    <row r="1867" spans="1:29" hidden="1" x14ac:dyDescent="0.25">
      <c r="A1867" s="1" t="s">
        <v>33</v>
      </c>
      <c r="B1867" s="1" t="s">
        <v>34</v>
      </c>
      <c r="C1867" s="2">
        <v>45835</v>
      </c>
      <c r="D1867" s="1" t="s">
        <v>35</v>
      </c>
      <c r="E1867" s="1" t="s">
        <v>36</v>
      </c>
      <c r="F1867" s="1" t="s">
        <v>37</v>
      </c>
      <c r="G1867" s="1" t="s">
        <v>349</v>
      </c>
      <c r="H1867" s="1" t="s">
        <v>350</v>
      </c>
      <c r="I1867" s="3">
        <v>0</v>
      </c>
      <c r="J1867" s="3">
        <v>174368</v>
      </c>
      <c r="K1867" s="1" t="s">
        <v>40</v>
      </c>
      <c r="L1867" s="1" t="s">
        <v>156</v>
      </c>
      <c r="M1867" s="1" t="s">
        <v>157</v>
      </c>
      <c r="N1867" s="1" t="s">
        <v>37</v>
      </c>
      <c r="O1867" s="1" t="s">
        <v>43</v>
      </c>
      <c r="P1867" s="1" t="s">
        <v>43</v>
      </c>
      <c r="Q1867" s="1" t="s">
        <v>43</v>
      </c>
      <c r="R1867" s="3">
        <v>0</v>
      </c>
      <c r="S1867" s="1" t="s">
        <v>44</v>
      </c>
      <c r="T1867" s="1" t="s">
        <v>45</v>
      </c>
      <c r="U1867" s="1" t="s">
        <v>349</v>
      </c>
      <c r="V1867" s="1" t="s">
        <v>46</v>
      </c>
      <c r="W1867" s="1" t="s">
        <v>47</v>
      </c>
      <c r="X1867" s="1" t="s">
        <v>351</v>
      </c>
      <c r="Y1867" s="1" t="s">
        <v>49</v>
      </c>
      <c r="Z1867" s="1" t="s">
        <v>50</v>
      </c>
      <c r="AA1867" s="1" t="s">
        <v>51</v>
      </c>
      <c r="AB1867" s="1" t="s">
        <v>351</v>
      </c>
      <c r="AC1867" s="1" t="s">
        <v>37</v>
      </c>
    </row>
    <row r="1868" spans="1:29" hidden="1" x14ac:dyDescent="0.25">
      <c r="A1868" s="1" t="s">
        <v>33</v>
      </c>
      <c r="B1868" s="1" t="s">
        <v>34</v>
      </c>
      <c r="C1868" s="2">
        <v>45835</v>
      </c>
      <c r="D1868" s="1" t="s">
        <v>35</v>
      </c>
      <c r="E1868" s="1" t="s">
        <v>36</v>
      </c>
      <c r="F1868" s="1" t="s">
        <v>37</v>
      </c>
      <c r="G1868" s="1" t="s">
        <v>349</v>
      </c>
      <c r="H1868" s="1" t="s">
        <v>350</v>
      </c>
      <c r="I1868" s="3">
        <v>0</v>
      </c>
      <c r="J1868" s="3">
        <v>362001</v>
      </c>
      <c r="K1868" s="1" t="s">
        <v>40</v>
      </c>
      <c r="L1868" s="1" t="s">
        <v>152</v>
      </c>
      <c r="M1868" s="1" t="s">
        <v>153</v>
      </c>
      <c r="N1868" s="1" t="s">
        <v>37</v>
      </c>
      <c r="O1868" s="1" t="s">
        <v>43</v>
      </c>
      <c r="P1868" s="1" t="s">
        <v>43</v>
      </c>
      <c r="Q1868" s="1" t="s">
        <v>43</v>
      </c>
      <c r="R1868" s="3">
        <v>0</v>
      </c>
      <c r="S1868" s="1" t="s">
        <v>44</v>
      </c>
      <c r="T1868" s="1" t="s">
        <v>45</v>
      </c>
      <c r="U1868" s="1" t="s">
        <v>349</v>
      </c>
      <c r="V1868" s="1" t="s">
        <v>46</v>
      </c>
      <c r="W1868" s="1" t="s">
        <v>47</v>
      </c>
      <c r="X1868" s="1" t="s">
        <v>351</v>
      </c>
      <c r="Y1868" s="1" t="s">
        <v>49</v>
      </c>
      <c r="Z1868" s="1" t="s">
        <v>50</v>
      </c>
      <c r="AA1868" s="1" t="s">
        <v>51</v>
      </c>
      <c r="AB1868" s="1" t="s">
        <v>351</v>
      </c>
      <c r="AC1868" s="1" t="s">
        <v>37</v>
      </c>
    </row>
    <row r="1869" spans="1:29" hidden="1" x14ac:dyDescent="0.25">
      <c r="A1869" s="1" t="s">
        <v>33</v>
      </c>
      <c r="B1869" s="1" t="s">
        <v>34</v>
      </c>
      <c r="C1869" s="2">
        <v>45835</v>
      </c>
      <c r="D1869" s="1" t="s">
        <v>35</v>
      </c>
      <c r="E1869" s="1" t="s">
        <v>36</v>
      </c>
      <c r="F1869" s="1" t="s">
        <v>37</v>
      </c>
      <c r="G1869" s="1" t="s">
        <v>349</v>
      </c>
      <c r="H1869" s="1" t="s">
        <v>350</v>
      </c>
      <c r="I1869" s="3">
        <v>0</v>
      </c>
      <c r="J1869" s="3">
        <v>45710</v>
      </c>
      <c r="K1869" s="1" t="s">
        <v>40</v>
      </c>
      <c r="L1869" s="1" t="s">
        <v>301</v>
      </c>
      <c r="M1869" s="1" t="s">
        <v>302</v>
      </c>
      <c r="N1869" s="1" t="s">
        <v>37</v>
      </c>
      <c r="O1869" s="1" t="s">
        <v>43</v>
      </c>
      <c r="P1869" s="1" t="s">
        <v>43</v>
      </c>
      <c r="Q1869" s="1" t="s">
        <v>43</v>
      </c>
      <c r="R1869" s="3">
        <v>0</v>
      </c>
      <c r="S1869" s="1" t="s">
        <v>44</v>
      </c>
      <c r="T1869" s="1" t="s">
        <v>45</v>
      </c>
      <c r="U1869" s="1" t="s">
        <v>349</v>
      </c>
      <c r="V1869" s="1" t="s">
        <v>46</v>
      </c>
      <c r="W1869" s="1" t="s">
        <v>47</v>
      </c>
      <c r="X1869" s="1" t="s">
        <v>351</v>
      </c>
      <c r="Y1869" s="1" t="s">
        <v>49</v>
      </c>
      <c r="Z1869" s="1" t="s">
        <v>50</v>
      </c>
      <c r="AA1869" s="1" t="s">
        <v>51</v>
      </c>
      <c r="AB1869" s="1" t="s">
        <v>351</v>
      </c>
      <c r="AC1869" s="1" t="s">
        <v>37</v>
      </c>
    </row>
    <row r="1870" spans="1:29" hidden="1" x14ac:dyDescent="0.25">
      <c r="A1870" s="1" t="s">
        <v>33</v>
      </c>
      <c r="B1870" s="1" t="s">
        <v>34</v>
      </c>
      <c r="C1870" s="2">
        <v>45835</v>
      </c>
      <c r="D1870" s="1" t="s">
        <v>35</v>
      </c>
      <c r="E1870" s="1" t="s">
        <v>36</v>
      </c>
      <c r="F1870" s="1" t="s">
        <v>37</v>
      </c>
      <c r="G1870" s="1" t="s">
        <v>349</v>
      </c>
      <c r="H1870" s="1" t="s">
        <v>350</v>
      </c>
      <c r="I1870" s="3">
        <v>0</v>
      </c>
      <c r="J1870" s="3">
        <v>44416</v>
      </c>
      <c r="K1870" s="1" t="s">
        <v>40</v>
      </c>
      <c r="L1870" s="1" t="s">
        <v>354</v>
      </c>
      <c r="M1870" s="1" t="s">
        <v>355</v>
      </c>
      <c r="N1870" s="1" t="s">
        <v>37</v>
      </c>
      <c r="O1870" s="1" t="s">
        <v>43</v>
      </c>
      <c r="P1870" s="1" t="s">
        <v>43</v>
      </c>
      <c r="Q1870" s="1" t="s">
        <v>43</v>
      </c>
      <c r="R1870" s="3">
        <v>0</v>
      </c>
      <c r="S1870" s="1" t="s">
        <v>44</v>
      </c>
      <c r="T1870" s="1" t="s">
        <v>45</v>
      </c>
      <c r="U1870" s="1" t="s">
        <v>349</v>
      </c>
      <c r="V1870" s="1" t="s">
        <v>46</v>
      </c>
      <c r="W1870" s="1" t="s">
        <v>47</v>
      </c>
      <c r="X1870" s="1" t="s">
        <v>351</v>
      </c>
      <c r="Y1870" s="1" t="s">
        <v>49</v>
      </c>
      <c r="Z1870" s="1" t="s">
        <v>50</v>
      </c>
      <c r="AA1870" s="1" t="s">
        <v>51</v>
      </c>
      <c r="AB1870" s="1" t="s">
        <v>351</v>
      </c>
      <c r="AC1870" s="1" t="s">
        <v>37</v>
      </c>
    </row>
    <row r="1871" spans="1:29" hidden="1" x14ac:dyDescent="0.25">
      <c r="A1871" s="1" t="s">
        <v>33</v>
      </c>
      <c r="B1871" s="1" t="s">
        <v>34</v>
      </c>
      <c r="C1871" s="2">
        <v>45835</v>
      </c>
      <c r="D1871" s="1" t="s">
        <v>35</v>
      </c>
      <c r="E1871" s="1" t="s">
        <v>36</v>
      </c>
      <c r="F1871" s="1" t="s">
        <v>37</v>
      </c>
      <c r="G1871" s="1" t="s">
        <v>349</v>
      </c>
      <c r="H1871" s="1" t="s">
        <v>350</v>
      </c>
      <c r="I1871" s="3">
        <v>0</v>
      </c>
      <c r="J1871" s="3">
        <v>176290</v>
      </c>
      <c r="K1871" s="1" t="s">
        <v>40</v>
      </c>
      <c r="L1871" s="1" t="s">
        <v>354</v>
      </c>
      <c r="M1871" s="1" t="s">
        <v>355</v>
      </c>
      <c r="N1871" s="1" t="s">
        <v>37</v>
      </c>
      <c r="O1871" s="1" t="s">
        <v>43</v>
      </c>
      <c r="P1871" s="1" t="s">
        <v>43</v>
      </c>
      <c r="Q1871" s="1" t="s">
        <v>43</v>
      </c>
      <c r="R1871" s="3">
        <v>0</v>
      </c>
      <c r="S1871" s="1" t="s">
        <v>44</v>
      </c>
      <c r="T1871" s="1" t="s">
        <v>45</v>
      </c>
      <c r="U1871" s="1" t="s">
        <v>349</v>
      </c>
      <c r="V1871" s="1" t="s">
        <v>46</v>
      </c>
      <c r="W1871" s="1" t="s">
        <v>47</v>
      </c>
      <c r="X1871" s="1" t="s">
        <v>351</v>
      </c>
      <c r="Y1871" s="1" t="s">
        <v>49</v>
      </c>
      <c r="Z1871" s="1" t="s">
        <v>50</v>
      </c>
      <c r="AA1871" s="1" t="s">
        <v>51</v>
      </c>
      <c r="AB1871" s="1" t="s">
        <v>351</v>
      </c>
      <c r="AC1871" s="1" t="s">
        <v>37</v>
      </c>
    </row>
    <row r="1872" spans="1:29" hidden="1" x14ac:dyDescent="0.25">
      <c r="A1872" s="1" t="s">
        <v>33</v>
      </c>
      <c r="B1872" s="1" t="s">
        <v>34</v>
      </c>
      <c r="C1872" s="2">
        <v>45835</v>
      </c>
      <c r="D1872" s="1" t="s">
        <v>35</v>
      </c>
      <c r="E1872" s="1" t="s">
        <v>36</v>
      </c>
      <c r="F1872" s="1" t="s">
        <v>37</v>
      </c>
      <c r="G1872" s="1" t="s">
        <v>349</v>
      </c>
      <c r="H1872" s="1" t="s">
        <v>350</v>
      </c>
      <c r="I1872" s="3">
        <v>0</v>
      </c>
      <c r="J1872" s="3">
        <v>38667</v>
      </c>
      <c r="K1872" s="1" t="s">
        <v>40</v>
      </c>
      <c r="L1872" s="1" t="s">
        <v>297</v>
      </c>
      <c r="M1872" s="1" t="s">
        <v>298</v>
      </c>
      <c r="N1872" s="1" t="s">
        <v>37</v>
      </c>
      <c r="O1872" s="1" t="s">
        <v>43</v>
      </c>
      <c r="P1872" s="1" t="s">
        <v>43</v>
      </c>
      <c r="Q1872" s="1" t="s">
        <v>43</v>
      </c>
      <c r="R1872" s="3">
        <v>0</v>
      </c>
      <c r="S1872" s="1" t="s">
        <v>44</v>
      </c>
      <c r="T1872" s="1" t="s">
        <v>45</v>
      </c>
      <c r="U1872" s="1" t="s">
        <v>349</v>
      </c>
      <c r="V1872" s="1" t="s">
        <v>46</v>
      </c>
      <c r="W1872" s="1" t="s">
        <v>47</v>
      </c>
      <c r="X1872" s="1" t="s">
        <v>351</v>
      </c>
      <c r="Y1872" s="1" t="s">
        <v>49</v>
      </c>
      <c r="Z1872" s="1" t="s">
        <v>50</v>
      </c>
      <c r="AA1872" s="1" t="s">
        <v>51</v>
      </c>
      <c r="AB1872" s="1" t="s">
        <v>351</v>
      </c>
      <c r="AC1872" s="1" t="s">
        <v>37</v>
      </c>
    </row>
    <row r="1873" spans="1:29" hidden="1" x14ac:dyDescent="0.25">
      <c r="A1873" s="1" t="s">
        <v>33</v>
      </c>
      <c r="B1873" s="1" t="s">
        <v>34</v>
      </c>
      <c r="C1873" s="2">
        <v>45835</v>
      </c>
      <c r="D1873" s="1" t="s">
        <v>35</v>
      </c>
      <c r="E1873" s="1" t="s">
        <v>36</v>
      </c>
      <c r="F1873" s="1" t="s">
        <v>37</v>
      </c>
      <c r="G1873" s="1" t="s">
        <v>349</v>
      </c>
      <c r="H1873" s="1" t="s">
        <v>350</v>
      </c>
      <c r="I1873" s="3">
        <v>0</v>
      </c>
      <c r="J1873" s="3">
        <v>142350</v>
      </c>
      <c r="K1873" s="1" t="s">
        <v>40</v>
      </c>
      <c r="L1873" s="1" t="s">
        <v>93</v>
      </c>
      <c r="M1873" s="1" t="s">
        <v>94</v>
      </c>
      <c r="N1873" s="1" t="s">
        <v>37</v>
      </c>
      <c r="O1873" s="1" t="s">
        <v>43</v>
      </c>
      <c r="P1873" s="1" t="s">
        <v>43</v>
      </c>
      <c r="Q1873" s="1" t="s">
        <v>43</v>
      </c>
      <c r="R1873" s="3">
        <v>0</v>
      </c>
      <c r="S1873" s="1" t="s">
        <v>44</v>
      </c>
      <c r="T1873" s="1" t="s">
        <v>45</v>
      </c>
      <c r="U1873" s="1" t="s">
        <v>349</v>
      </c>
      <c r="V1873" s="1" t="s">
        <v>46</v>
      </c>
      <c r="W1873" s="1" t="s">
        <v>47</v>
      </c>
      <c r="X1873" s="1" t="s">
        <v>351</v>
      </c>
      <c r="Y1873" s="1" t="s">
        <v>49</v>
      </c>
      <c r="Z1873" s="1" t="s">
        <v>50</v>
      </c>
      <c r="AA1873" s="1" t="s">
        <v>51</v>
      </c>
      <c r="AB1873" s="1" t="s">
        <v>351</v>
      </c>
      <c r="AC1873" s="1" t="s">
        <v>37</v>
      </c>
    </row>
    <row r="1874" spans="1:29" hidden="1" x14ac:dyDescent="0.25">
      <c r="A1874" s="1" t="s">
        <v>33</v>
      </c>
      <c r="B1874" s="1" t="s">
        <v>34</v>
      </c>
      <c r="C1874" s="2">
        <v>45835</v>
      </c>
      <c r="D1874" s="1" t="s">
        <v>35</v>
      </c>
      <c r="E1874" s="1" t="s">
        <v>36</v>
      </c>
      <c r="F1874" s="1" t="s">
        <v>37</v>
      </c>
      <c r="G1874" s="1" t="s">
        <v>349</v>
      </c>
      <c r="H1874" s="1" t="s">
        <v>350</v>
      </c>
      <c r="I1874" s="3">
        <v>0</v>
      </c>
      <c r="J1874" s="3">
        <v>43333</v>
      </c>
      <c r="K1874" s="1" t="s">
        <v>40</v>
      </c>
      <c r="L1874" s="1" t="s">
        <v>168</v>
      </c>
      <c r="M1874" s="1" t="s">
        <v>169</v>
      </c>
      <c r="N1874" s="1" t="s">
        <v>37</v>
      </c>
      <c r="O1874" s="1" t="s">
        <v>43</v>
      </c>
      <c r="P1874" s="1" t="s">
        <v>43</v>
      </c>
      <c r="Q1874" s="1" t="s">
        <v>43</v>
      </c>
      <c r="R1874" s="3">
        <v>0</v>
      </c>
      <c r="S1874" s="1" t="s">
        <v>44</v>
      </c>
      <c r="T1874" s="1" t="s">
        <v>45</v>
      </c>
      <c r="U1874" s="1" t="s">
        <v>349</v>
      </c>
      <c r="V1874" s="1" t="s">
        <v>46</v>
      </c>
      <c r="W1874" s="1" t="s">
        <v>47</v>
      </c>
      <c r="X1874" s="1" t="s">
        <v>351</v>
      </c>
      <c r="Y1874" s="1" t="s">
        <v>49</v>
      </c>
      <c r="Z1874" s="1" t="s">
        <v>50</v>
      </c>
      <c r="AA1874" s="1" t="s">
        <v>51</v>
      </c>
      <c r="AB1874" s="1" t="s">
        <v>351</v>
      </c>
      <c r="AC1874" s="1" t="s">
        <v>37</v>
      </c>
    </row>
    <row r="1875" spans="1:29" hidden="1" x14ac:dyDescent="0.25">
      <c r="A1875" s="1" t="s">
        <v>33</v>
      </c>
      <c r="B1875" s="1" t="s">
        <v>34</v>
      </c>
      <c r="C1875" s="2">
        <v>45835</v>
      </c>
      <c r="D1875" s="1" t="s">
        <v>35</v>
      </c>
      <c r="E1875" s="1" t="s">
        <v>36</v>
      </c>
      <c r="F1875" s="1" t="s">
        <v>37</v>
      </c>
      <c r="G1875" s="1" t="s">
        <v>349</v>
      </c>
      <c r="H1875" s="1" t="s">
        <v>350</v>
      </c>
      <c r="I1875" s="3">
        <v>0</v>
      </c>
      <c r="J1875" s="3">
        <v>249424</v>
      </c>
      <c r="K1875" s="1" t="s">
        <v>40</v>
      </c>
      <c r="L1875" s="1" t="s">
        <v>166</v>
      </c>
      <c r="M1875" s="1" t="s">
        <v>167</v>
      </c>
      <c r="N1875" s="1" t="s">
        <v>37</v>
      </c>
      <c r="O1875" s="1" t="s">
        <v>43</v>
      </c>
      <c r="P1875" s="1" t="s">
        <v>43</v>
      </c>
      <c r="Q1875" s="1" t="s">
        <v>43</v>
      </c>
      <c r="R1875" s="3">
        <v>0</v>
      </c>
      <c r="S1875" s="1" t="s">
        <v>44</v>
      </c>
      <c r="T1875" s="1" t="s">
        <v>45</v>
      </c>
      <c r="U1875" s="1" t="s">
        <v>349</v>
      </c>
      <c r="V1875" s="1" t="s">
        <v>46</v>
      </c>
      <c r="W1875" s="1" t="s">
        <v>47</v>
      </c>
      <c r="X1875" s="1" t="s">
        <v>351</v>
      </c>
      <c r="Y1875" s="1" t="s">
        <v>49</v>
      </c>
      <c r="Z1875" s="1" t="s">
        <v>50</v>
      </c>
      <c r="AA1875" s="1" t="s">
        <v>51</v>
      </c>
      <c r="AB1875" s="1" t="s">
        <v>351</v>
      </c>
      <c r="AC1875" s="1" t="s">
        <v>37</v>
      </c>
    </row>
    <row r="1876" spans="1:29" hidden="1" x14ac:dyDescent="0.25">
      <c r="A1876" s="1" t="s">
        <v>33</v>
      </c>
      <c r="B1876" s="1" t="s">
        <v>34</v>
      </c>
      <c r="C1876" s="2">
        <v>45835</v>
      </c>
      <c r="D1876" s="1" t="s">
        <v>35</v>
      </c>
      <c r="E1876" s="1" t="s">
        <v>36</v>
      </c>
      <c r="F1876" s="1" t="s">
        <v>37</v>
      </c>
      <c r="G1876" s="1" t="s">
        <v>349</v>
      </c>
      <c r="H1876" s="1" t="s">
        <v>350</v>
      </c>
      <c r="I1876" s="3">
        <v>0</v>
      </c>
      <c r="J1876" s="3">
        <v>149654</v>
      </c>
      <c r="K1876" s="1" t="s">
        <v>40</v>
      </c>
      <c r="L1876" s="1" t="s">
        <v>166</v>
      </c>
      <c r="M1876" s="1" t="s">
        <v>167</v>
      </c>
      <c r="N1876" s="1" t="s">
        <v>37</v>
      </c>
      <c r="O1876" s="1" t="s">
        <v>43</v>
      </c>
      <c r="P1876" s="1" t="s">
        <v>43</v>
      </c>
      <c r="Q1876" s="1" t="s">
        <v>43</v>
      </c>
      <c r="R1876" s="3">
        <v>0</v>
      </c>
      <c r="S1876" s="1" t="s">
        <v>44</v>
      </c>
      <c r="T1876" s="1" t="s">
        <v>45</v>
      </c>
      <c r="U1876" s="1" t="s">
        <v>349</v>
      </c>
      <c r="V1876" s="1" t="s">
        <v>46</v>
      </c>
      <c r="W1876" s="1" t="s">
        <v>47</v>
      </c>
      <c r="X1876" s="1" t="s">
        <v>351</v>
      </c>
      <c r="Y1876" s="1" t="s">
        <v>49</v>
      </c>
      <c r="Z1876" s="1" t="s">
        <v>50</v>
      </c>
      <c r="AA1876" s="1" t="s">
        <v>51</v>
      </c>
      <c r="AB1876" s="1" t="s">
        <v>351</v>
      </c>
      <c r="AC1876" s="1" t="s">
        <v>37</v>
      </c>
    </row>
    <row r="1877" spans="1:29" hidden="1" x14ac:dyDescent="0.25">
      <c r="A1877" s="1" t="s">
        <v>33</v>
      </c>
      <c r="B1877" s="1" t="s">
        <v>34</v>
      </c>
      <c r="C1877" s="2">
        <v>45835</v>
      </c>
      <c r="D1877" s="1" t="s">
        <v>35</v>
      </c>
      <c r="E1877" s="1" t="s">
        <v>36</v>
      </c>
      <c r="F1877" s="1" t="s">
        <v>37</v>
      </c>
      <c r="G1877" s="1" t="s">
        <v>349</v>
      </c>
      <c r="H1877" s="1" t="s">
        <v>350</v>
      </c>
      <c r="I1877" s="3">
        <v>0</v>
      </c>
      <c r="J1877" s="3">
        <v>142350</v>
      </c>
      <c r="K1877" s="1" t="s">
        <v>40</v>
      </c>
      <c r="L1877" s="1" t="s">
        <v>139</v>
      </c>
      <c r="M1877" s="1" t="s">
        <v>140</v>
      </c>
      <c r="N1877" s="1" t="s">
        <v>37</v>
      </c>
      <c r="O1877" s="1" t="s">
        <v>43</v>
      </c>
      <c r="P1877" s="1" t="s">
        <v>43</v>
      </c>
      <c r="Q1877" s="1" t="s">
        <v>43</v>
      </c>
      <c r="R1877" s="3">
        <v>0</v>
      </c>
      <c r="S1877" s="1" t="s">
        <v>44</v>
      </c>
      <c r="T1877" s="1" t="s">
        <v>45</v>
      </c>
      <c r="U1877" s="1" t="s">
        <v>349</v>
      </c>
      <c r="V1877" s="1" t="s">
        <v>46</v>
      </c>
      <c r="W1877" s="1" t="s">
        <v>47</v>
      </c>
      <c r="X1877" s="1" t="s">
        <v>351</v>
      </c>
      <c r="Y1877" s="1" t="s">
        <v>49</v>
      </c>
      <c r="Z1877" s="1" t="s">
        <v>50</v>
      </c>
      <c r="AA1877" s="1" t="s">
        <v>51</v>
      </c>
      <c r="AB1877" s="1" t="s">
        <v>351</v>
      </c>
      <c r="AC1877" s="1" t="s">
        <v>37</v>
      </c>
    </row>
    <row r="1878" spans="1:29" hidden="1" x14ac:dyDescent="0.25">
      <c r="A1878" s="1" t="s">
        <v>33</v>
      </c>
      <c r="B1878" s="1" t="s">
        <v>34</v>
      </c>
      <c r="C1878" s="2">
        <v>45835</v>
      </c>
      <c r="D1878" s="1" t="s">
        <v>35</v>
      </c>
      <c r="E1878" s="1" t="s">
        <v>36</v>
      </c>
      <c r="F1878" s="1" t="s">
        <v>37</v>
      </c>
      <c r="G1878" s="1" t="s">
        <v>349</v>
      </c>
      <c r="H1878" s="1" t="s">
        <v>356</v>
      </c>
      <c r="I1878" s="3">
        <v>0</v>
      </c>
      <c r="J1878" s="3">
        <v>55638</v>
      </c>
      <c r="K1878" s="1" t="s">
        <v>40</v>
      </c>
      <c r="L1878" s="1" t="s">
        <v>166</v>
      </c>
      <c r="M1878" s="1" t="s">
        <v>167</v>
      </c>
      <c r="N1878" s="1" t="s">
        <v>37</v>
      </c>
      <c r="O1878" s="1" t="s">
        <v>43</v>
      </c>
      <c r="P1878" s="1" t="s">
        <v>43</v>
      </c>
      <c r="Q1878" s="1" t="s">
        <v>43</v>
      </c>
      <c r="R1878" s="3">
        <v>0</v>
      </c>
      <c r="S1878" s="1" t="s">
        <v>44</v>
      </c>
      <c r="T1878" s="1" t="s">
        <v>45</v>
      </c>
      <c r="U1878" s="1" t="s">
        <v>349</v>
      </c>
      <c r="V1878" s="1" t="s">
        <v>46</v>
      </c>
      <c r="W1878" s="1" t="s">
        <v>47</v>
      </c>
      <c r="X1878" s="1" t="s">
        <v>351</v>
      </c>
      <c r="Y1878" s="1" t="s">
        <v>49</v>
      </c>
      <c r="Z1878" s="1" t="s">
        <v>50</v>
      </c>
      <c r="AA1878" s="1" t="s">
        <v>51</v>
      </c>
      <c r="AB1878" s="1" t="s">
        <v>351</v>
      </c>
      <c r="AC1878" s="1" t="s">
        <v>37</v>
      </c>
    </row>
    <row r="1879" spans="1:29" hidden="1" x14ac:dyDescent="0.25">
      <c r="A1879" s="1" t="s">
        <v>33</v>
      </c>
      <c r="B1879" s="1" t="s">
        <v>34</v>
      </c>
      <c r="C1879" s="2">
        <v>45838</v>
      </c>
      <c r="D1879" s="1" t="s">
        <v>73</v>
      </c>
      <c r="E1879" s="1" t="s">
        <v>74</v>
      </c>
      <c r="F1879" s="1" t="s">
        <v>37</v>
      </c>
      <c r="G1879" s="1" t="s">
        <v>406</v>
      </c>
      <c r="H1879" s="1" t="s">
        <v>76</v>
      </c>
      <c r="I1879" s="3">
        <v>47450</v>
      </c>
      <c r="J1879" s="3">
        <v>0</v>
      </c>
      <c r="K1879" s="1" t="s">
        <v>40</v>
      </c>
      <c r="L1879" s="1" t="s">
        <v>119</v>
      </c>
      <c r="M1879" s="1" t="s">
        <v>120</v>
      </c>
      <c r="N1879" s="1" t="s">
        <v>79</v>
      </c>
      <c r="O1879" s="1" t="s">
        <v>80</v>
      </c>
      <c r="P1879" s="1" t="s">
        <v>43</v>
      </c>
      <c r="Q1879" s="1" t="s">
        <v>43</v>
      </c>
      <c r="R1879" s="3">
        <v>0</v>
      </c>
      <c r="S1879" s="1" t="s">
        <v>44</v>
      </c>
      <c r="T1879" s="1" t="s">
        <v>45</v>
      </c>
      <c r="U1879" s="1" t="s">
        <v>406</v>
      </c>
      <c r="V1879" s="1" t="s">
        <v>46</v>
      </c>
      <c r="W1879" s="1" t="s">
        <v>81</v>
      </c>
      <c r="X1879" s="1" t="s">
        <v>407</v>
      </c>
      <c r="Y1879" s="1" t="s">
        <v>83</v>
      </c>
      <c r="Z1879" s="1" t="s">
        <v>219</v>
      </c>
      <c r="AA1879" s="1" t="s">
        <v>51</v>
      </c>
      <c r="AB1879" s="1" t="s">
        <v>407</v>
      </c>
      <c r="AC1879" s="1" t="s">
        <v>37</v>
      </c>
    </row>
    <row r="1880" spans="1:29" hidden="1" x14ac:dyDescent="0.25">
      <c r="A1880" s="1" t="s">
        <v>33</v>
      </c>
      <c r="B1880" s="1" t="s">
        <v>34</v>
      </c>
      <c r="C1880" s="2">
        <v>45838</v>
      </c>
      <c r="D1880" s="1" t="s">
        <v>73</v>
      </c>
      <c r="E1880" s="1" t="s">
        <v>74</v>
      </c>
      <c r="F1880" s="1" t="s">
        <v>37</v>
      </c>
      <c r="G1880" s="1" t="s">
        <v>406</v>
      </c>
      <c r="H1880" s="1" t="s">
        <v>76</v>
      </c>
      <c r="I1880" s="3">
        <v>237250</v>
      </c>
      <c r="J1880" s="3">
        <v>0</v>
      </c>
      <c r="K1880" s="1" t="s">
        <v>40</v>
      </c>
      <c r="L1880" s="1" t="s">
        <v>127</v>
      </c>
      <c r="M1880" s="1" t="s">
        <v>128</v>
      </c>
      <c r="N1880" s="1" t="s">
        <v>79</v>
      </c>
      <c r="O1880" s="1" t="s">
        <v>80</v>
      </c>
      <c r="P1880" s="1" t="s">
        <v>43</v>
      </c>
      <c r="Q1880" s="1" t="s">
        <v>43</v>
      </c>
      <c r="R1880" s="3">
        <v>0</v>
      </c>
      <c r="S1880" s="1" t="s">
        <v>44</v>
      </c>
      <c r="T1880" s="1" t="s">
        <v>45</v>
      </c>
      <c r="U1880" s="1" t="s">
        <v>406</v>
      </c>
      <c r="V1880" s="1" t="s">
        <v>46</v>
      </c>
      <c r="W1880" s="1" t="s">
        <v>81</v>
      </c>
      <c r="X1880" s="1" t="s">
        <v>407</v>
      </c>
      <c r="Y1880" s="1" t="s">
        <v>83</v>
      </c>
      <c r="Z1880" s="1" t="s">
        <v>219</v>
      </c>
      <c r="AA1880" s="1" t="s">
        <v>51</v>
      </c>
      <c r="AB1880" s="1" t="s">
        <v>407</v>
      </c>
      <c r="AC1880" s="1" t="s">
        <v>37</v>
      </c>
    </row>
    <row r="1881" spans="1:29" hidden="1" x14ac:dyDescent="0.25">
      <c r="A1881" s="1" t="s">
        <v>33</v>
      </c>
      <c r="B1881" s="1" t="s">
        <v>34</v>
      </c>
      <c r="C1881" s="2">
        <v>45838</v>
      </c>
      <c r="D1881" s="1" t="s">
        <v>73</v>
      </c>
      <c r="E1881" s="1" t="s">
        <v>74</v>
      </c>
      <c r="F1881" s="1" t="s">
        <v>37</v>
      </c>
      <c r="G1881" s="1" t="s">
        <v>406</v>
      </c>
      <c r="H1881" s="1" t="s">
        <v>76</v>
      </c>
      <c r="I1881" s="3">
        <v>142350</v>
      </c>
      <c r="J1881" s="3">
        <v>0</v>
      </c>
      <c r="K1881" s="1" t="s">
        <v>40</v>
      </c>
      <c r="L1881" s="1" t="s">
        <v>408</v>
      </c>
      <c r="M1881" s="1" t="s">
        <v>409</v>
      </c>
      <c r="N1881" s="1" t="s">
        <v>79</v>
      </c>
      <c r="O1881" s="1" t="s">
        <v>80</v>
      </c>
      <c r="P1881" s="1" t="s">
        <v>43</v>
      </c>
      <c r="Q1881" s="1" t="s">
        <v>43</v>
      </c>
      <c r="R1881" s="3">
        <v>0</v>
      </c>
      <c r="S1881" s="1" t="s">
        <v>44</v>
      </c>
      <c r="T1881" s="1" t="s">
        <v>45</v>
      </c>
      <c r="U1881" s="1" t="s">
        <v>406</v>
      </c>
      <c r="V1881" s="1" t="s">
        <v>46</v>
      </c>
      <c r="W1881" s="1" t="s">
        <v>81</v>
      </c>
      <c r="X1881" s="1" t="s">
        <v>407</v>
      </c>
      <c r="Y1881" s="1" t="s">
        <v>83</v>
      </c>
      <c r="Z1881" s="1" t="s">
        <v>219</v>
      </c>
      <c r="AA1881" s="1" t="s">
        <v>51</v>
      </c>
      <c r="AB1881" s="1" t="s">
        <v>407</v>
      </c>
      <c r="AC1881" s="1" t="s">
        <v>37</v>
      </c>
    </row>
    <row r="1882" spans="1:29" hidden="1" x14ac:dyDescent="0.25">
      <c r="A1882" s="1" t="s">
        <v>33</v>
      </c>
      <c r="B1882" s="1" t="s">
        <v>34</v>
      </c>
      <c r="C1882" s="2">
        <v>45838</v>
      </c>
      <c r="D1882" s="1" t="s">
        <v>73</v>
      </c>
      <c r="E1882" s="1" t="s">
        <v>74</v>
      </c>
      <c r="F1882" s="1" t="s">
        <v>37</v>
      </c>
      <c r="G1882" s="1" t="s">
        <v>406</v>
      </c>
      <c r="H1882" s="1" t="s">
        <v>76</v>
      </c>
      <c r="I1882" s="3">
        <v>237250</v>
      </c>
      <c r="J1882" s="3">
        <v>0</v>
      </c>
      <c r="K1882" s="1" t="s">
        <v>40</v>
      </c>
      <c r="L1882" s="1" t="s">
        <v>410</v>
      </c>
      <c r="M1882" s="1" t="s">
        <v>411</v>
      </c>
      <c r="N1882" s="1" t="s">
        <v>79</v>
      </c>
      <c r="O1882" s="1" t="s">
        <v>80</v>
      </c>
      <c r="P1882" s="1" t="s">
        <v>43</v>
      </c>
      <c r="Q1882" s="1" t="s">
        <v>43</v>
      </c>
      <c r="R1882" s="3">
        <v>0</v>
      </c>
      <c r="S1882" s="1" t="s">
        <v>44</v>
      </c>
      <c r="T1882" s="1" t="s">
        <v>45</v>
      </c>
      <c r="U1882" s="1" t="s">
        <v>406</v>
      </c>
      <c r="V1882" s="1" t="s">
        <v>46</v>
      </c>
      <c r="W1882" s="1" t="s">
        <v>81</v>
      </c>
      <c r="X1882" s="1" t="s">
        <v>407</v>
      </c>
      <c r="Y1882" s="1" t="s">
        <v>83</v>
      </c>
      <c r="Z1882" s="1" t="s">
        <v>219</v>
      </c>
      <c r="AA1882" s="1" t="s">
        <v>51</v>
      </c>
      <c r="AB1882" s="1" t="s">
        <v>407</v>
      </c>
      <c r="AC1882" s="1" t="s">
        <v>37</v>
      </c>
    </row>
    <row r="1883" spans="1:29" hidden="1" x14ac:dyDescent="0.25">
      <c r="A1883" s="1" t="s">
        <v>33</v>
      </c>
      <c r="B1883" s="1" t="s">
        <v>34</v>
      </c>
      <c r="C1883" s="2">
        <v>45838</v>
      </c>
      <c r="D1883" s="1" t="s">
        <v>73</v>
      </c>
      <c r="E1883" s="1" t="s">
        <v>74</v>
      </c>
      <c r="F1883" s="1" t="s">
        <v>37</v>
      </c>
      <c r="G1883" s="1" t="s">
        <v>406</v>
      </c>
      <c r="H1883" s="1" t="s">
        <v>76</v>
      </c>
      <c r="I1883" s="3">
        <v>189800</v>
      </c>
      <c r="J1883" s="3">
        <v>0</v>
      </c>
      <c r="K1883" s="1" t="s">
        <v>40</v>
      </c>
      <c r="L1883" s="1" t="s">
        <v>250</v>
      </c>
      <c r="M1883" s="1" t="s">
        <v>251</v>
      </c>
      <c r="N1883" s="1" t="s">
        <v>79</v>
      </c>
      <c r="O1883" s="1" t="s">
        <v>80</v>
      </c>
      <c r="P1883" s="1" t="s">
        <v>43</v>
      </c>
      <c r="Q1883" s="1" t="s">
        <v>43</v>
      </c>
      <c r="R1883" s="3">
        <v>0</v>
      </c>
      <c r="S1883" s="1" t="s">
        <v>44</v>
      </c>
      <c r="T1883" s="1" t="s">
        <v>45</v>
      </c>
      <c r="U1883" s="1" t="s">
        <v>406</v>
      </c>
      <c r="V1883" s="1" t="s">
        <v>46</v>
      </c>
      <c r="W1883" s="1" t="s">
        <v>81</v>
      </c>
      <c r="X1883" s="1" t="s">
        <v>407</v>
      </c>
      <c r="Y1883" s="1" t="s">
        <v>83</v>
      </c>
      <c r="Z1883" s="1" t="s">
        <v>219</v>
      </c>
      <c r="AA1883" s="1" t="s">
        <v>51</v>
      </c>
      <c r="AB1883" s="1" t="s">
        <v>407</v>
      </c>
      <c r="AC1883" s="1" t="s">
        <v>37</v>
      </c>
    </row>
    <row r="1884" spans="1:29" hidden="1" x14ac:dyDescent="0.25">
      <c r="A1884" s="1" t="s">
        <v>33</v>
      </c>
      <c r="B1884" s="1" t="s">
        <v>34</v>
      </c>
      <c r="C1884" s="2">
        <v>45838</v>
      </c>
      <c r="D1884" s="1" t="s">
        <v>73</v>
      </c>
      <c r="E1884" s="1" t="s">
        <v>74</v>
      </c>
      <c r="F1884" s="1" t="s">
        <v>37</v>
      </c>
      <c r="G1884" s="1" t="s">
        <v>406</v>
      </c>
      <c r="H1884" s="1" t="s">
        <v>76</v>
      </c>
      <c r="I1884" s="3">
        <v>47450</v>
      </c>
      <c r="J1884" s="3">
        <v>0</v>
      </c>
      <c r="K1884" s="1" t="s">
        <v>40</v>
      </c>
      <c r="L1884" s="1" t="s">
        <v>426</v>
      </c>
      <c r="M1884" s="1" t="s">
        <v>427</v>
      </c>
      <c r="N1884" s="1" t="s">
        <v>79</v>
      </c>
      <c r="O1884" s="1" t="s">
        <v>80</v>
      </c>
      <c r="P1884" s="1" t="s">
        <v>43</v>
      </c>
      <c r="Q1884" s="1" t="s">
        <v>43</v>
      </c>
      <c r="R1884" s="3">
        <v>0</v>
      </c>
      <c r="S1884" s="1" t="s">
        <v>44</v>
      </c>
      <c r="T1884" s="1" t="s">
        <v>45</v>
      </c>
      <c r="U1884" s="1" t="s">
        <v>406</v>
      </c>
      <c r="V1884" s="1" t="s">
        <v>46</v>
      </c>
      <c r="W1884" s="1" t="s">
        <v>81</v>
      </c>
      <c r="X1884" s="1" t="s">
        <v>407</v>
      </c>
      <c r="Y1884" s="1" t="s">
        <v>83</v>
      </c>
      <c r="Z1884" s="1" t="s">
        <v>219</v>
      </c>
      <c r="AA1884" s="1" t="s">
        <v>51</v>
      </c>
      <c r="AB1884" s="1" t="s">
        <v>407</v>
      </c>
      <c r="AC1884" s="1" t="s">
        <v>37</v>
      </c>
    </row>
    <row r="1885" spans="1:29" hidden="1" x14ac:dyDescent="0.25">
      <c r="A1885" s="1" t="s">
        <v>33</v>
      </c>
      <c r="B1885" s="1" t="s">
        <v>34</v>
      </c>
      <c r="C1885" s="2">
        <v>45838</v>
      </c>
      <c r="D1885" s="1" t="s">
        <v>73</v>
      </c>
      <c r="E1885" s="1" t="s">
        <v>74</v>
      </c>
      <c r="F1885" s="1" t="s">
        <v>37</v>
      </c>
      <c r="G1885" s="1" t="s">
        <v>406</v>
      </c>
      <c r="H1885" s="1" t="s">
        <v>76</v>
      </c>
      <c r="I1885" s="3">
        <v>57638</v>
      </c>
      <c r="J1885" s="3">
        <v>0</v>
      </c>
      <c r="K1885" s="1" t="s">
        <v>40</v>
      </c>
      <c r="L1885" s="1" t="s">
        <v>109</v>
      </c>
      <c r="M1885" s="1" t="s">
        <v>110</v>
      </c>
      <c r="N1885" s="1" t="s">
        <v>79</v>
      </c>
      <c r="O1885" s="1" t="s">
        <v>80</v>
      </c>
      <c r="P1885" s="1" t="s">
        <v>43</v>
      </c>
      <c r="Q1885" s="1" t="s">
        <v>43</v>
      </c>
      <c r="R1885" s="3">
        <v>0</v>
      </c>
      <c r="S1885" s="1" t="s">
        <v>44</v>
      </c>
      <c r="T1885" s="1" t="s">
        <v>45</v>
      </c>
      <c r="U1885" s="1" t="s">
        <v>406</v>
      </c>
      <c r="V1885" s="1" t="s">
        <v>46</v>
      </c>
      <c r="W1885" s="1" t="s">
        <v>81</v>
      </c>
      <c r="X1885" s="1" t="s">
        <v>407</v>
      </c>
      <c r="Y1885" s="1" t="s">
        <v>83</v>
      </c>
      <c r="Z1885" s="1" t="s">
        <v>219</v>
      </c>
      <c r="AA1885" s="1" t="s">
        <v>51</v>
      </c>
      <c r="AB1885" s="1" t="s">
        <v>407</v>
      </c>
      <c r="AC1885" s="1" t="s">
        <v>37</v>
      </c>
    </row>
    <row r="1886" spans="1:29" hidden="1" x14ac:dyDescent="0.25">
      <c r="A1886" s="1" t="s">
        <v>33</v>
      </c>
      <c r="B1886" s="1" t="s">
        <v>34</v>
      </c>
      <c r="C1886" s="2">
        <v>45838</v>
      </c>
      <c r="D1886" s="1" t="s">
        <v>73</v>
      </c>
      <c r="E1886" s="1" t="s">
        <v>74</v>
      </c>
      <c r="F1886" s="1" t="s">
        <v>37</v>
      </c>
      <c r="G1886" s="1" t="s">
        <v>406</v>
      </c>
      <c r="H1886" s="1" t="s">
        <v>76</v>
      </c>
      <c r="I1886" s="3">
        <v>50689</v>
      </c>
      <c r="J1886" s="3">
        <v>0</v>
      </c>
      <c r="K1886" s="1" t="s">
        <v>40</v>
      </c>
      <c r="L1886" s="1" t="s">
        <v>103</v>
      </c>
      <c r="M1886" s="1" t="s">
        <v>104</v>
      </c>
      <c r="N1886" s="1" t="s">
        <v>79</v>
      </c>
      <c r="O1886" s="1" t="s">
        <v>80</v>
      </c>
      <c r="P1886" s="1" t="s">
        <v>43</v>
      </c>
      <c r="Q1886" s="1" t="s">
        <v>43</v>
      </c>
      <c r="R1886" s="3">
        <v>0</v>
      </c>
      <c r="S1886" s="1" t="s">
        <v>44</v>
      </c>
      <c r="T1886" s="1" t="s">
        <v>45</v>
      </c>
      <c r="U1886" s="1" t="s">
        <v>406</v>
      </c>
      <c r="V1886" s="1" t="s">
        <v>46</v>
      </c>
      <c r="W1886" s="1" t="s">
        <v>81</v>
      </c>
      <c r="X1886" s="1" t="s">
        <v>407</v>
      </c>
      <c r="Y1886" s="1" t="s">
        <v>83</v>
      </c>
      <c r="Z1886" s="1" t="s">
        <v>219</v>
      </c>
      <c r="AA1886" s="1" t="s">
        <v>51</v>
      </c>
      <c r="AB1886" s="1" t="s">
        <v>407</v>
      </c>
      <c r="AC1886" s="1" t="s">
        <v>37</v>
      </c>
    </row>
    <row r="1887" spans="1:29" hidden="1" x14ac:dyDescent="0.25">
      <c r="A1887" s="1" t="s">
        <v>33</v>
      </c>
      <c r="B1887" s="1" t="s">
        <v>34</v>
      </c>
      <c r="C1887" s="2">
        <v>45838</v>
      </c>
      <c r="D1887" s="1" t="s">
        <v>73</v>
      </c>
      <c r="E1887" s="1" t="s">
        <v>74</v>
      </c>
      <c r="F1887" s="1" t="s">
        <v>37</v>
      </c>
      <c r="G1887" s="1" t="s">
        <v>406</v>
      </c>
      <c r="H1887" s="1" t="s">
        <v>76</v>
      </c>
      <c r="I1887" s="3">
        <v>284700</v>
      </c>
      <c r="J1887" s="3">
        <v>0</v>
      </c>
      <c r="K1887" s="1" t="s">
        <v>40</v>
      </c>
      <c r="L1887" s="1" t="s">
        <v>113</v>
      </c>
      <c r="M1887" s="1" t="s">
        <v>114</v>
      </c>
      <c r="N1887" s="1" t="s">
        <v>79</v>
      </c>
      <c r="O1887" s="1" t="s">
        <v>80</v>
      </c>
      <c r="P1887" s="1" t="s">
        <v>43</v>
      </c>
      <c r="Q1887" s="1" t="s">
        <v>43</v>
      </c>
      <c r="R1887" s="3">
        <v>0</v>
      </c>
      <c r="S1887" s="1" t="s">
        <v>44</v>
      </c>
      <c r="T1887" s="1" t="s">
        <v>45</v>
      </c>
      <c r="U1887" s="1" t="s">
        <v>406</v>
      </c>
      <c r="V1887" s="1" t="s">
        <v>46</v>
      </c>
      <c r="W1887" s="1" t="s">
        <v>81</v>
      </c>
      <c r="X1887" s="1" t="s">
        <v>407</v>
      </c>
      <c r="Y1887" s="1" t="s">
        <v>83</v>
      </c>
      <c r="Z1887" s="1" t="s">
        <v>219</v>
      </c>
      <c r="AA1887" s="1" t="s">
        <v>51</v>
      </c>
      <c r="AB1887" s="1" t="s">
        <v>407</v>
      </c>
      <c r="AC1887" s="1" t="s">
        <v>37</v>
      </c>
    </row>
    <row r="1888" spans="1:29" hidden="1" x14ac:dyDescent="0.25">
      <c r="A1888" s="1" t="s">
        <v>33</v>
      </c>
      <c r="B1888" s="1" t="s">
        <v>34</v>
      </c>
      <c r="C1888" s="2">
        <v>45838</v>
      </c>
      <c r="D1888" s="1" t="s">
        <v>73</v>
      </c>
      <c r="E1888" s="1" t="s">
        <v>74</v>
      </c>
      <c r="F1888" s="1" t="s">
        <v>37</v>
      </c>
      <c r="G1888" s="1" t="s">
        <v>406</v>
      </c>
      <c r="H1888" s="1" t="s">
        <v>76</v>
      </c>
      <c r="I1888" s="3">
        <v>749295</v>
      </c>
      <c r="J1888" s="3">
        <v>0</v>
      </c>
      <c r="K1888" s="1" t="s">
        <v>40</v>
      </c>
      <c r="L1888" s="1" t="s">
        <v>109</v>
      </c>
      <c r="M1888" s="1" t="s">
        <v>110</v>
      </c>
      <c r="N1888" s="1" t="s">
        <v>79</v>
      </c>
      <c r="O1888" s="1" t="s">
        <v>80</v>
      </c>
      <c r="P1888" s="1" t="s">
        <v>43</v>
      </c>
      <c r="Q1888" s="1" t="s">
        <v>43</v>
      </c>
      <c r="R1888" s="3">
        <v>0</v>
      </c>
      <c r="S1888" s="1" t="s">
        <v>44</v>
      </c>
      <c r="T1888" s="1" t="s">
        <v>45</v>
      </c>
      <c r="U1888" s="1" t="s">
        <v>406</v>
      </c>
      <c r="V1888" s="1" t="s">
        <v>46</v>
      </c>
      <c r="W1888" s="1" t="s">
        <v>81</v>
      </c>
      <c r="X1888" s="1" t="s">
        <v>407</v>
      </c>
      <c r="Y1888" s="1" t="s">
        <v>83</v>
      </c>
      <c r="Z1888" s="1" t="s">
        <v>219</v>
      </c>
      <c r="AA1888" s="1" t="s">
        <v>51</v>
      </c>
      <c r="AB1888" s="1" t="s">
        <v>407</v>
      </c>
      <c r="AC1888" s="1" t="s">
        <v>37</v>
      </c>
    </row>
    <row r="1889" spans="1:29" hidden="1" x14ac:dyDescent="0.25">
      <c r="A1889" s="1" t="s">
        <v>33</v>
      </c>
      <c r="B1889" s="1" t="s">
        <v>34</v>
      </c>
      <c r="C1889" s="2">
        <v>45838</v>
      </c>
      <c r="D1889" s="1" t="s">
        <v>73</v>
      </c>
      <c r="E1889" s="1" t="s">
        <v>74</v>
      </c>
      <c r="F1889" s="1" t="s">
        <v>37</v>
      </c>
      <c r="G1889" s="1" t="s">
        <v>406</v>
      </c>
      <c r="H1889" s="1" t="s">
        <v>76</v>
      </c>
      <c r="I1889" s="3">
        <v>48657</v>
      </c>
      <c r="J1889" s="3">
        <v>0</v>
      </c>
      <c r="K1889" s="1" t="s">
        <v>40</v>
      </c>
      <c r="L1889" s="1" t="s">
        <v>412</v>
      </c>
      <c r="M1889" s="1" t="s">
        <v>413</v>
      </c>
      <c r="N1889" s="1" t="s">
        <v>79</v>
      </c>
      <c r="O1889" s="1" t="s">
        <v>80</v>
      </c>
      <c r="P1889" s="1" t="s">
        <v>43</v>
      </c>
      <c r="Q1889" s="1" t="s">
        <v>43</v>
      </c>
      <c r="R1889" s="3">
        <v>0</v>
      </c>
      <c r="S1889" s="1" t="s">
        <v>44</v>
      </c>
      <c r="T1889" s="1" t="s">
        <v>45</v>
      </c>
      <c r="U1889" s="1" t="s">
        <v>406</v>
      </c>
      <c r="V1889" s="1" t="s">
        <v>46</v>
      </c>
      <c r="W1889" s="1" t="s">
        <v>81</v>
      </c>
      <c r="X1889" s="1" t="s">
        <v>407</v>
      </c>
      <c r="Y1889" s="1" t="s">
        <v>83</v>
      </c>
      <c r="Z1889" s="1" t="s">
        <v>219</v>
      </c>
      <c r="AA1889" s="1" t="s">
        <v>51</v>
      </c>
      <c r="AB1889" s="1" t="s">
        <v>407</v>
      </c>
      <c r="AC1889" s="1" t="s">
        <v>37</v>
      </c>
    </row>
    <row r="1890" spans="1:29" hidden="1" x14ac:dyDescent="0.25">
      <c r="A1890" s="1" t="s">
        <v>33</v>
      </c>
      <c r="B1890" s="1" t="s">
        <v>34</v>
      </c>
      <c r="C1890" s="2">
        <v>45838</v>
      </c>
      <c r="D1890" s="1" t="s">
        <v>73</v>
      </c>
      <c r="E1890" s="1" t="s">
        <v>74</v>
      </c>
      <c r="F1890" s="1" t="s">
        <v>37</v>
      </c>
      <c r="G1890" s="1" t="s">
        <v>406</v>
      </c>
      <c r="H1890" s="1" t="s">
        <v>76</v>
      </c>
      <c r="I1890" s="3">
        <v>142350</v>
      </c>
      <c r="J1890" s="3">
        <v>0</v>
      </c>
      <c r="K1890" s="1" t="s">
        <v>40</v>
      </c>
      <c r="L1890" s="1" t="s">
        <v>150</v>
      </c>
      <c r="M1890" s="1" t="s">
        <v>151</v>
      </c>
      <c r="N1890" s="1" t="s">
        <v>79</v>
      </c>
      <c r="O1890" s="1" t="s">
        <v>80</v>
      </c>
      <c r="P1890" s="1" t="s">
        <v>43</v>
      </c>
      <c r="Q1890" s="1" t="s">
        <v>43</v>
      </c>
      <c r="R1890" s="3">
        <v>0</v>
      </c>
      <c r="S1890" s="1" t="s">
        <v>44</v>
      </c>
      <c r="T1890" s="1" t="s">
        <v>45</v>
      </c>
      <c r="U1890" s="1" t="s">
        <v>406</v>
      </c>
      <c r="V1890" s="1" t="s">
        <v>46</v>
      </c>
      <c r="W1890" s="1" t="s">
        <v>81</v>
      </c>
      <c r="X1890" s="1" t="s">
        <v>407</v>
      </c>
      <c r="Y1890" s="1" t="s">
        <v>83</v>
      </c>
      <c r="Z1890" s="1" t="s">
        <v>219</v>
      </c>
      <c r="AA1890" s="1" t="s">
        <v>51</v>
      </c>
      <c r="AB1890" s="1" t="s">
        <v>407</v>
      </c>
      <c r="AC1890" s="1" t="s">
        <v>37</v>
      </c>
    </row>
    <row r="1891" spans="1:29" hidden="1" x14ac:dyDescent="0.25">
      <c r="A1891" s="1" t="s">
        <v>33</v>
      </c>
      <c r="B1891" s="1" t="s">
        <v>34</v>
      </c>
      <c r="C1891" s="2">
        <v>45838</v>
      </c>
      <c r="D1891" s="1" t="s">
        <v>73</v>
      </c>
      <c r="E1891" s="1" t="s">
        <v>74</v>
      </c>
      <c r="F1891" s="1" t="s">
        <v>37</v>
      </c>
      <c r="G1891" s="1" t="s">
        <v>406</v>
      </c>
      <c r="H1891" s="1" t="s">
        <v>76</v>
      </c>
      <c r="I1891" s="3">
        <v>142350</v>
      </c>
      <c r="J1891" s="3">
        <v>0</v>
      </c>
      <c r="K1891" s="1" t="s">
        <v>40</v>
      </c>
      <c r="L1891" s="1" t="s">
        <v>414</v>
      </c>
      <c r="M1891" s="1" t="s">
        <v>415</v>
      </c>
      <c r="N1891" s="1" t="s">
        <v>79</v>
      </c>
      <c r="O1891" s="1" t="s">
        <v>80</v>
      </c>
      <c r="P1891" s="1" t="s">
        <v>43</v>
      </c>
      <c r="Q1891" s="1" t="s">
        <v>43</v>
      </c>
      <c r="R1891" s="3">
        <v>0</v>
      </c>
      <c r="S1891" s="1" t="s">
        <v>44</v>
      </c>
      <c r="T1891" s="1" t="s">
        <v>45</v>
      </c>
      <c r="U1891" s="1" t="s">
        <v>406</v>
      </c>
      <c r="V1891" s="1" t="s">
        <v>46</v>
      </c>
      <c r="W1891" s="1" t="s">
        <v>81</v>
      </c>
      <c r="X1891" s="1" t="s">
        <v>407</v>
      </c>
      <c r="Y1891" s="1" t="s">
        <v>83</v>
      </c>
      <c r="Z1891" s="1" t="s">
        <v>219</v>
      </c>
      <c r="AA1891" s="1" t="s">
        <v>51</v>
      </c>
      <c r="AB1891" s="1" t="s">
        <v>407</v>
      </c>
      <c r="AC1891" s="1" t="s">
        <v>37</v>
      </c>
    </row>
    <row r="1892" spans="1:29" hidden="1" x14ac:dyDescent="0.25">
      <c r="A1892" s="1" t="s">
        <v>33</v>
      </c>
      <c r="B1892" s="1" t="s">
        <v>34</v>
      </c>
      <c r="C1892" s="2">
        <v>45838</v>
      </c>
      <c r="D1892" s="1" t="s">
        <v>73</v>
      </c>
      <c r="E1892" s="1" t="s">
        <v>74</v>
      </c>
      <c r="F1892" s="1" t="s">
        <v>37</v>
      </c>
      <c r="G1892" s="1" t="s">
        <v>406</v>
      </c>
      <c r="H1892" s="1" t="s">
        <v>76</v>
      </c>
      <c r="I1892" s="3">
        <v>711750</v>
      </c>
      <c r="J1892" s="3">
        <v>0</v>
      </c>
      <c r="K1892" s="1" t="s">
        <v>40</v>
      </c>
      <c r="L1892" s="1" t="s">
        <v>119</v>
      </c>
      <c r="M1892" s="1" t="s">
        <v>120</v>
      </c>
      <c r="N1892" s="1" t="s">
        <v>79</v>
      </c>
      <c r="O1892" s="1" t="s">
        <v>80</v>
      </c>
      <c r="P1892" s="1" t="s">
        <v>43</v>
      </c>
      <c r="Q1892" s="1" t="s">
        <v>43</v>
      </c>
      <c r="R1892" s="3">
        <v>0</v>
      </c>
      <c r="S1892" s="1" t="s">
        <v>44</v>
      </c>
      <c r="T1892" s="1" t="s">
        <v>45</v>
      </c>
      <c r="U1892" s="1" t="s">
        <v>406</v>
      </c>
      <c r="V1892" s="1" t="s">
        <v>46</v>
      </c>
      <c r="W1892" s="1" t="s">
        <v>81</v>
      </c>
      <c r="X1892" s="1" t="s">
        <v>407</v>
      </c>
      <c r="Y1892" s="1" t="s">
        <v>83</v>
      </c>
      <c r="Z1892" s="1" t="s">
        <v>219</v>
      </c>
      <c r="AA1892" s="1" t="s">
        <v>51</v>
      </c>
      <c r="AB1892" s="1" t="s">
        <v>407</v>
      </c>
      <c r="AC1892" s="1" t="s">
        <v>37</v>
      </c>
    </row>
    <row r="1893" spans="1:29" hidden="1" x14ac:dyDescent="0.25">
      <c r="A1893" s="1" t="s">
        <v>33</v>
      </c>
      <c r="B1893" s="1" t="s">
        <v>34</v>
      </c>
      <c r="C1893" s="2">
        <v>45838</v>
      </c>
      <c r="D1893" s="1" t="s">
        <v>73</v>
      </c>
      <c r="E1893" s="1" t="s">
        <v>74</v>
      </c>
      <c r="F1893" s="1" t="s">
        <v>37</v>
      </c>
      <c r="G1893" s="1" t="s">
        <v>406</v>
      </c>
      <c r="H1893" s="1" t="s">
        <v>76</v>
      </c>
      <c r="I1893" s="3">
        <v>142350</v>
      </c>
      <c r="J1893" s="3">
        <v>0</v>
      </c>
      <c r="K1893" s="1" t="s">
        <v>40</v>
      </c>
      <c r="L1893" s="1" t="s">
        <v>416</v>
      </c>
      <c r="M1893" s="1" t="s">
        <v>417</v>
      </c>
      <c r="N1893" s="1" t="s">
        <v>79</v>
      </c>
      <c r="O1893" s="1" t="s">
        <v>80</v>
      </c>
      <c r="P1893" s="1" t="s">
        <v>43</v>
      </c>
      <c r="Q1893" s="1" t="s">
        <v>43</v>
      </c>
      <c r="R1893" s="3">
        <v>0</v>
      </c>
      <c r="S1893" s="1" t="s">
        <v>44</v>
      </c>
      <c r="T1893" s="1" t="s">
        <v>45</v>
      </c>
      <c r="U1893" s="1" t="s">
        <v>406</v>
      </c>
      <c r="V1893" s="1" t="s">
        <v>46</v>
      </c>
      <c r="W1893" s="1" t="s">
        <v>81</v>
      </c>
      <c r="X1893" s="1" t="s">
        <v>407</v>
      </c>
      <c r="Y1893" s="1" t="s">
        <v>83</v>
      </c>
      <c r="Z1893" s="1" t="s">
        <v>219</v>
      </c>
      <c r="AA1893" s="1" t="s">
        <v>51</v>
      </c>
      <c r="AB1893" s="1" t="s">
        <v>407</v>
      </c>
      <c r="AC1893" s="1" t="s">
        <v>37</v>
      </c>
    </row>
    <row r="1894" spans="1:29" hidden="1" x14ac:dyDescent="0.25">
      <c r="A1894" s="1" t="s">
        <v>33</v>
      </c>
      <c r="B1894" s="1" t="s">
        <v>34</v>
      </c>
      <c r="C1894" s="2">
        <v>45838</v>
      </c>
      <c r="D1894" s="1" t="s">
        <v>73</v>
      </c>
      <c r="E1894" s="1" t="s">
        <v>74</v>
      </c>
      <c r="F1894" s="1" t="s">
        <v>37</v>
      </c>
      <c r="G1894" s="1" t="s">
        <v>406</v>
      </c>
      <c r="H1894" s="1" t="s">
        <v>76</v>
      </c>
      <c r="I1894" s="3">
        <v>0</v>
      </c>
      <c r="J1894" s="3">
        <v>142350</v>
      </c>
      <c r="K1894" s="1" t="s">
        <v>40</v>
      </c>
      <c r="L1894" s="1" t="s">
        <v>299</v>
      </c>
      <c r="M1894" s="1" t="s">
        <v>300</v>
      </c>
      <c r="N1894" s="1" t="s">
        <v>79</v>
      </c>
      <c r="O1894" s="1" t="s">
        <v>80</v>
      </c>
      <c r="P1894" s="1" t="s">
        <v>43</v>
      </c>
      <c r="Q1894" s="1" t="s">
        <v>43</v>
      </c>
      <c r="R1894" s="3">
        <v>0</v>
      </c>
      <c r="S1894" s="1" t="s">
        <v>44</v>
      </c>
      <c r="T1894" s="1" t="s">
        <v>45</v>
      </c>
      <c r="U1894" s="1" t="s">
        <v>406</v>
      </c>
      <c r="V1894" s="1" t="s">
        <v>46</v>
      </c>
      <c r="W1894" s="1" t="s">
        <v>81</v>
      </c>
      <c r="X1894" s="1" t="s">
        <v>407</v>
      </c>
      <c r="Y1894" s="1" t="s">
        <v>83</v>
      </c>
      <c r="Z1894" s="1" t="s">
        <v>219</v>
      </c>
      <c r="AA1894" s="1" t="s">
        <v>51</v>
      </c>
      <c r="AB1894" s="1" t="s">
        <v>407</v>
      </c>
      <c r="AC1894" s="1" t="s">
        <v>37</v>
      </c>
    </row>
    <row r="1895" spans="1:29" hidden="1" x14ac:dyDescent="0.25">
      <c r="A1895" s="1" t="s">
        <v>33</v>
      </c>
      <c r="B1895" s="1" t="s">
        <v>34</v>
      </c>
      <c r="C1895" s="2">
        <v>45838</v>
      </c>
      <c r="D1895" s="1" t="s">
        <v>73</v>
      </c>
      <c r="E1895" s="1" t="s">
        <v>74</v>
      </c>
      <c r="F1895" s="1" t="s">
        <v>37</v>
      </c>
      <c r="G1895" s="1" t="s">
        <v>406</v>
      </c>
      <c r="H1895" s="1" t="s">
        <v>76</v>
      </c>
      <c r="I1895" s="3">
        <v>142350</v>
      </c>
      <c r="J1895" s="3">
        <v>0</v>
      </c>
      <c r="K1895" s="1" t="s">
        <v>40</v>
      </c>
      <c r="L1895" s="1" t="s">
        <v>299</v>
      </c>
      <c r="M1895" s="1" t="s">
        <v>300</v>
      </c>
      <c r="N1895" s="1" t="s">
        <v>79</v>
      </c>
      <c r="O1895" s="1" t="s">
        <v>80</v>
      </c>
      <c r="P1895" s="1" t="s">
        <v>43</v>
      </c>
      <c r="Q1895" s="1" t="s">
        <v>43</v>
      </c>
      <c r="R1895" s="3">
        <v>0</v>
      </c>
      <c r="S1895" s="1" t="s">
        <v>44</v>
      </c>
      <c r="T1895" s="1" t="s">
        <v>45</v>
      </c>
      <c r="U1895" s="1" t="s">
        <v>406</v>
      </c>
      <c r="V1895" s="1" t="s">
        <v>46</v>
      </c>
      <c r="W1895" s="1" t="s">
        <v>81</v>
      </c>
      <c r="X1895" s="1" t="s">
        <v>407</v>
      </c>
      <c r="Y1895" s="1" t="s">
        <v>83</v>
      </c>
      <c r="Z1895" s="1" t="s">
        <v>219</v>
      </c>
      <c r="AA1895" s="1" t="s">
        <v>51</v>
      </c>
      <c r="AB1895" s="1" t="s">
        <v>407</v>
      </c>
      <c r="AC1895" s="1" t="s">
        <v>37</v>
      </c>
    </row>
    <row r="1896" spans="1:29" hidden="1" x14ac:dyDescent="0.25">
      <c r="A1896" s="1" t="s">
        <v>33</v>
      </c>
      <c r="B1896" s="1" t="s">
        <v>34</v>
      </c>
      <c r="C1896" s="2">
        <v>45838</v>
      </c>
      <c r="D1896" s="1" t="s">
        <v>73</v>
      </c>
      <c r="E1896" s="1" t="s">
        <v>74</v>
      </c>
      <c r="F1896" s="1" t="s">
        <v>37</v>
      </c>
      <c r="G1896" s="1" t="s">
        <v>406</v>
      </c>
      <c r="H1896" s="1" t="s">
        <v>76</v>
      </c>
      <c r="I1896" s="3">
        <v>284700</v>
      </c>
      <c r="J1896" s="3">
        <v>0</v>
      </c>
      <c r="K1896" s="1" t="s">
        <v>40</v>
      </c>
      <c r="L1896" s="1" t="s">
        <v>117</v>
      </c>
      <c r="M1896" s="1" t="s">
        <v>118</v>
      </c>
      <c r="N1896" s="1" t="s">
        <v>79</v>
      </c>
      <c r="O1896" s="1" t="s">
        <v>80</v>
      </c>
      <c r="P1896" s="1" t="s">
        <v>43</v>
      </c>
      <c r="Q1896" s="1" t="s">
        <v>43</v>
      </c>
      <c r="R1896" s="3">
        <v>0</v>
      </c>
      <c r="S1896" s="1" t="s">
        <v>44</v>
      </c>
      <c r="T1896" s="1" t="s">
        <v>45</v>
      </c>
      <c r="U1896" s="1" t="s">
        <v>406</v>
      </c>
      <c r="V1896" s="1" t="s">
        <v>46</v>
      </c>
      <c r="W1896" s="1" t="s">
        <v>81</v>
      </c>
      <c r="X1896" s="1" t="s">
        <v>407</v>
      </c>
      <c r="Y1896" s="1" t="s">
        <v>83</v>
      </c>
      <c r="Z1896" s="1" t="s">
        <v>219</v>
      </c>
      <c r="AA1896" s="1" t="s">
        <v>51</v>
      </c>
      <c r="AB1896" s="1" t="s">
        <v>407</v>
      </c>
      <c r="AC1896" s="1" t="s">
        <v>37</v>
      </c>
    </row>
    <row r="1897" spans="1:29" hidden="1" x14ac:dyDescent="0.25">
      <c r="A1897" s="1" t="s">
        <v>33</v>
      </c>
      <c r="B1897" s="1" t="s">
        <v>34</v>
      </c>
      <c r="C1897" s="2">
        <v>45838</v>
      </c>
      <c r="D1897" s="1" t="s">
        <v>73</v>
      </c>
      <c r="E1897" s="1" t="s">
        <v>74</v>
      </c>
      <c r="F1897" s="1" t="s">
        <v>37</v>
      </c>
      <c r="G1897" s="1" t="s">
        <v>406</v>
      </c>
      <c r="H1897" s="1" t="s">
        <v>76</v>
      </c>
      <c r="I1897" s="3">
        <v>47450</v>
      </c>
      <c r="J1897" s="3">
        <v>0</v>
      </c>
      <c r="K1897" s="1" t="s">
        <v>40</v>
      </c>
      <c r="L1897" s="1" t="s">
        <v>418</v>
      </c>
      <c r="M1897" s="1" t="s">
        <v>419</v>
      </c>
      <c r="N1897" s="1" t="s">
        <v>79</v>
      </c>
      <c r="O1897" s="1" t="s">
        <v>80</v>
      </c>
      <c r="P1897" s="1" t="s">
        <v>43</v>
      </c>
      <c r="Q1897" s="1" t="s">
        <v>43</v>
      </c>
      <c r="R1897" s="3">
        <v>0</v>
      </c>
      <c r="S1897" s="1" t="s">
        <v>44</v>
      </c>
      <c r="T1897" s="1" t="s">
        <v>45</v>
      </c>
      <c r="U1897" s="1" t="s">
        <v>406</v>
      </c>
      <c r="V1897" s="1" t="s">
        <v>46</v>
      </c>
      <c r="W1897" s="1" t="s">
        <v>81</v>
      </c>
      <c r="X1897" s="1" t="s">
        <v>407</v>
      </c>
      <c r="Y1897" s="1" t="s">
        <v>83</v>
      </c>
      <c r="Z1897" s="1" t="s">
        <v>219</v>
      </c>
      <c r="AA1897" s="1" t="s">
        <v>51</v>
      </c>
      <c r="AB1897" s="1" t="s">
        <v>407</v>
      </c>
      <c r="AC1897" s="1" t="s">
        <v>37</v>
      </c>
    </row>
    <row r="1898" spans="1:29" hidden="1" x14ac:dyDescent="0.25">
      <c r="A1898" s="1" t="s">
        <v>33</v>
      </c>
      <c r="B1898" s="1" t="s">
        <v>34</v>
      </c>
      <c r="C1898" s="2">
        <v>45838</v>
      </c>
      <c r="D1898" s="1" t="s">
        <v>73</v>
      </c>
      <c r="E1898" s="1" t="s">
        <v>74</v>
      </c>
      <c r="F1898" s="1" t="s">
        <v>37</v>
      </c>
      <c r="G1898" s="1" t="s">
        <v>406</v>
      </c>
      <c r="H1898" s="1" t="s">
        <v>76</v>
      </c>
      <c r="I1898" s="3">
        <v>50764</v>
      </c>
      <c r="J1898" s="3">
        <v>0</v>
      </c>
      <c r="K1898" s="1" t="s">
        <v>40</v>
      </c>
      <c r="L1898" s="1" t="s">
        <v>420</v>
      </c>
      <c r="M1898" s="1" t="s">
        <v>421</v>
      </c>
      <c r="N1898" s="1" t="s">
        <v>79</v>
      </c>
      <c r="O1898" s="1" t="s">
        <v>80</v>
      </c>
      <c r="P1898" s="1" t="s">
        <v>43</v>
      </c>
      <c r="Q1898" s="1" t="s">
        <v>43</v>
      </c>
      <c r="R1898" s="3">
        <v>0</v>
      </c>
      <c r="S1898" s="1" t="s">
        <v>44</v>
      </c>
      <c r="T1898" s="1" t="s">
        <v>45</v>
      </c>
      <c r="U1898" s="1" t="s">
        <v>406</v>
      </c>
      <c r="V1898" s="1" t="s">
        <v>46</v>
      </c>
      <c r="W1898" s="1" t="s">
        <v>81</v>
      </c>
      <c r="X1898" s="1" t="s">
        <v>407</v>
      </c>
      <c r="Y1898" s="1" t="s">
        <v>83</v>
      </c>
      <c r="Z1898" s="1" t="s">
        <v>219</v>
      </c>
      <c r="AA1898" s="1" t="s">
        <v>51</v>
      </c>
      <c r="AB1898" s="1" t="s">
        <v>407</v>
      </c>
      <c r="AC1898" s="1" t="s">
        <v>37</v>
      </c>
    </row>
    <row r="1899" spans="1:29" hidden="1" x14ac:dyDescent="0.25">
      <c r="A1899" s="1" t="s">
        <v>33</v>
      </c>
      <c r="B1899" s="1" t="s">
        <v>34</v>
      </c>
      <c r="C1899" s="2">
        <v>45838</v>
      </c>
      <c r="D1899" s="1" t="s">
        <v>73</v>
      </c>
      <c r="E1899" s="1" t="s">
        <v>74</v>
      </c>
      <c r="F1899" s="1" t="s">
        <v>37</v>
      </c>
      <c r="G1899" s="1" t="s">
        <v>406</v>
      </c>
      <c r="H1899" s="1" t="s">
        <v>76</v>
      </c>
      <c r="I1899" s="3">
        <v>711750</v>
      </c>
      <c r="J1899" s="3">
        <v>0</v>
      </c>
      <c r="K1899" s="1" t="s">
        <v>40</v>
      </c>
      <c r="L1899" s="1" t="s">
        <v>113</v>
      </c>
      <c r="M1899" s="1" t="s">
        <v>114</v>
      </c>
      <c r="N1899" s="1" t="s">
        <v>79</v>
      </c>
      <c r="O1899" s="1" t="s">
        <v>80</v>
      </c>
      <c r="P1899" s="1" t="s">
        <v>43</v>
      </c>
      <c r="Q1899" s="1" t="s">
        <v>43</v>
      </c>
      <c r="R1899" s="3">
        <v>0</v>
      </c>
      <c r="S1899" s="1" t="s">
        <v>44</v>
      </c>
      <c r="T1899" s="1" t="s">
        <v>45</v>
      </c>
      <c r="U1899" s="1" t="s">
        <v>406</v>
      </c>
      <c r="V1899" s="1" t="s">
        <v>46</v>
      </c>
      <c r="W1899" s="1" t="s">
        <v>81</v>
      </c>
      <c r="X1899" s="1" t="s">
        <v>407</v>
      </c>
      <c r="Y1899" s="1" t="s">
        <v>83</v>
      </c>
      <c r="Z1899" s="1" t="s">
        <v>219</v>
      </c>
      <c r="AA1899" s="1" t="s">
        <v>51</v>
      </c>
      <c r="AB1899" s="1" t="s">
        <v>407</v>
      </c>
      <c r="AC1899" s="1" t="s">
        <v>37</v>
      </c>
    </row>
    <row r="1900" spans="1:29" hidden="1" x14ac:dyDescent="0.25">
      <c r="A1900" s="1" t="s">
        <v>33</v>
      </c>
      <c r="B1900" s="1" t="s">
        <v>34</v>
      </c>
      <c r="C1900" s="2">
        <v>45838</v>
      </c>
      <c r="D1900" s="1" t="s">
        <v>73</v>
      </c>
      <c r="E1900" s="1" t="s">
        <v>74</v>
      </c>
      <c r="F1900" s="1" t="s">
        <v>37</v>
      </c>
      <c r="G1900" s="1" t="s">
        <v>406</v>
      </c>
      <c r="H1900" s="1" t="s">
        <v>76</v>
      </c>
      <c r="I1900" s="3">
        <v>909998</v>
      </c>
      <c r="J1900" s="3">
        <v>0</v>
      </c>
      <c r="K1900" s="1" t="s">
        <v>40</v>
      </c>
      <c r="L1900" s="1" t="s">
        <v>359</v>
      </c>
      <c r="M1900" s="1" t="s">
        <v>360</v>
      </c>
      <c r="N1900" s="1" t="s">
        <v>422</v>
      </c>
      <c r="O1900" s="1" t="s">
        <v>423</v>
      </c>
      <c r="P1900" s="1" t="s">
        <v>43</v>
      </c>
      <c r="Q1900" s="1" t="s">
        <v>43</v>
      </c>
      <c r="R1900" s="3">
        <v>0</v>
      </c>
      <c r="S1900" s="1" t="s">
        <v>44</v>
      </c>
      <c r="T1900" s="1" t="s">
        <v>45</v>
      </c>
      <c r="U1900" s="1" t="s">
        <v>406</v>
      </c>
      <c r="V1900" s="1" t="s">
        <v>46</v>
      </c>
      <c r="W1900" s="1" t="s">
        <v>81</v>
      </c>
      <c r="X1900" s="1" t="s">
        <v>407</v>
      </c>
      <c r="Y1900" s="1" t="s">
        <v>83</v>
      </c>
      <c r="Z1900" s="1" t="s">
        <v>219</v>
      </c>
      <c r="AA1900" s="1" t="s">
        <v>51</v>
      </c>
      <c r="AB1900" s="1" t="s">
        <v>407</v>
      </c>
      <c r="AC1900" s="1" t="s">
        <v>37</v>
      </c>
    </row>
    <row r="1901" spans="1:29" hidden="1" x14ac:dyDescent="0.25">
      <c r="A1901" s="1" t="s">
        <v>33</v>
      </c>
      <c r="B1901" s="1" t="s">
        <v>34</v>
      </c>
      <c r="C1901" s="2">
        <v>45838</v>
      </c>
      <c r="D1901" s="1" t="s">
        <v>73</v>
      </c>
      <c r="E1901" s="1" t="s">
        <v>74</v>
      </c>
      <c r="F1901" s="1" t="s">
        <v>37</v>
      </c>
      <c r="G1901" s="1" t="s">
        <v>406</v>
      </c>
      <c r="H1901" s="1" t="s">
        <v>76</v>
      </c>
      <c r="I1901" s="3">
        <v>189800</v>
      </c>
      <c r="J1901" s="3">
        <v>0</v>
      </c>
      <c r="K1901" s="1" t="s">
        <v>40</v>
      </c>
      <c r="L1901" s="1" t="s">
        <v>303</v>
      </c>
      <c r="M1901" s="1" t="s">
        <v>304</v>
      </c>
      <c r="N1901" s="1" t="s">
        <v>295</v>
      </c>
      <c r="O1901" s="1" t="s">
        <v>296</v>
      </c>
      <c r="P1901" s="1" t="s">
        <v>43</v>
      </c>
      <c r="Q1901" s="1" t="s">
        <v>43</v>
      </c>
      <c r="R1901" s="3">
        <v>0</v>
      </c>
      <c r="S1901" s="1" t="s">
        <v>44</v>
      </c>
      <c r="T1901" s="1" t="s">
        <v>45</v>
      </c>
      <c r="U1901" s="1" t="s">
        <v>406</v>
      </c>
      <c r="V1901" s="1" t="s">
        <v>46</v>
      </c>
      <c r="W1901" s="1" t="s">
        <v>81</v>
      </c>
      <c r="X1901" s="1" t="s">
        <v>407</v>
      </c>
      <c r="Y1901" s="1" t="s">
        <v>83</v>
      </c>
      <c r="Z1901" s="1" t="s">
        <v>219</v>
      </c>
      <c r="AA1901" s="1" t="s">
        <v>51</v>
      </c>
      <c r="AB1901" s="1" t="s">
        <v>407</v>
      </c>
      <c r="AC1901" s="1" t="s">
        <v>37</v>
      </c>
    </row>
    <row r="1902" spans="1:29" hidden="1" x14ac:dyDescent="0.25">
      <c r="A1902" s="1" t="s">
        <v>33</v>
      </c>
      <c r="B1902" s="1" t="s">
        <v>34</v>
      </c>
      <c r="C1902" s="2">
        <v>45838</v>
      </c>
      <c r="D1902" s="1" t="s">
        <v>73</v>
      </c>
      <c r="E1902" s="1" t="s">
        <v>74</v>
      </c>
      <c r="F1902" s="1" t="s">
        <v>37</v>
      </c>
      <c r="G1902" s="1" t="s">
        <v>406</v>
      </c>
      <c r="H1902" s="1" t="s">
        <v>76</v>
      </c>
      <c r="I1902" s="3">
        <v>58553</v>
      </c>
      <c r="J1902" s="3">
        <v>0</v>
      </c>
      <c r="K1902" s="1" t="s">
        <v>40</v>
      </c>
      <c r="L1902" s="1" t="s">
        <v>424</v>
      </c>
      <c r="M1902" s="1" t="s">
        <v>425</v>
      </c>
      <c r="N1902" s="1" t="s">
        <v>89</v>
      </c>
      <c r="O1902" s="1" t="s">
        <v>90</v>
      </c>
      <c r="P1902" s="1" t="s">
        <v>43</v>
      </c>
      <c r="Q1902" s="1" t="s">
        <v>43</v>
      </c>
      <c r="R1902" s="3">
        <v>0</v>
      </c>
      <c r="S1902" s="1" t="s">
        <v>44</v>
      </c>
      <c r="T1902" s="1" t="s">
        <v>45</v>
      </c>
      <c r="U1902" s="1" t="s">
        <v>406</v>
      </c>
      <c r="V1902" s="1" t="s">
        <v>46</v>
      </c>
      <c r="W1902" s="1" t="s">
        <v>81</v>
      </c>
      <c r="X1902" s="1" t="s">
        <v>407</v>
      </c>
      <c r="Y1902" s="1" t="s">
        <v>83</v>
      </c>
      <c r="Z1902" s="1" t="s">
        <v>219</v>
      </c>
      <c r="AA1902" s="1" t="s">
        <v>51</v>
      </c>
      <c r="AB1902" s="1" t="s">
        <v>407</v>
      </c>
      <c r="AC1902" s="1" t="s">
        <v>37</v>
      </c>
    </row>
    <row r="1903" spans="1:29" hidden="1" x14ac:dyDescent="0.25">
      <c r="A1903" s="1" t="s">
        <v>33</v>
      </c>
      <c r="B1903" s="1" t="s">
        <v>34</v>
      </c>
      <c r="C1903" s="2">
        <v>45838</v>
      </c>
      <c r="D1903" s="1" t="s">
        <v>73</v>
      </c>
      <c r="E1903" s="1" t="s">
        <v>74</v>
      </c>
      <c r="F1903" s="1" t="s">
        <v>37</v>
      </c>
      <c r="G1903" s="1" t="s">
        <v>406</v>
      </c>
      <c r="H1903" s="1" t="s">
        <v>76</v>
      </c>
      <c r="I1903" s="3">
        <v>128107</v>
      </c>
      <c r="J1903" s="3">
        <v>0</v>
      </c>
      <c r="K1903" s="1" t="s">
        <v>40</v>
      </c>
      <c r="L1903" s="1" t="s">
        <v>305</v>
      </c>
      <c r="M1903" s="1" t="s">
        <v>306</v>
      </c>
      <c r="N1903" s="1" t="s">
        <v>89</v>
      </c>
      <c r="O1903" s="1" t="s">
        <v>90</v>
      </c>
      <c r="P1903" s="1" t="s">
        <v>43</v>
      </c>
      <c r="Q1903" s="1" t="s">
        <v>43</v>
      </c>
      <c r="R1903" s="3">
        <v>0</v>
      </c>
      <c r="S1903" s="1" t="s">
        <v>44</v>
      </c>
      <c r="T1903" s="1" t="s">
        <v>45</v>
      </c>
      <c r="U1903" s="1" t="s">
        <v>406</v>
      </c>
      <c r="V1903" s="1" t="s">
        <v>46</v>
      </c>
      <c r="W1903" s="1" t="s">
        <v>81</v>
      </c>
      <c r="X1903" s="1" t="s">
        <v>407</v>
      </c>
      <c r="Y1903" s="1" t="s">
        <v>83</v>
      </c>
      <c r="Z1903" s="1" t="s">
        <v>219</v>
      </c>
      <c r="AA1903" s="1" t="s">
        <v>51</v>
      </c>
      <c r="AB1903" s="1" t="s">
        <v>407</v>
      </c>
      <c r="AC1903" s="1" t="s">
        <v>37</v>
      </c>
    </row>
    <row r="1904" spans="1:29" hidden="1" x14ac:dyDescent="0.25">
      <c r="A1904" s="1" t="s">
        <v>33</v>
      </c>
      <c r="B1904" s="1" t="s">
        <v>34</v>
      </c>
      <c r="C1904" s="2">
        <v>45840</v>
      </c>
      <c r="D1904" s="1" t="s">
        <v>35</v>
      </c>
      <c r="E1904" s="1" t="s">
        <v>36</v>
      </c>
      <c r="F1904" s="1" t="s">
        <v>37</v>
      </c>
      <c r="G1904" s="1" t="s">
        <v>526</v>
      </c>
      <c r="H1904" s="1" t="s">
        <v>350</v>
      </c>
      <c r="I1904" s="3">
        <v>0</v>
      </c>
      <c r="J1904" s="3">
        <v>47450</v>
      </c>
      <c r="K1904" s="1" t="s">
        <v>40</v>
      </c>
      <c r="L1904" s="1" t="s">
        <v>285</v>
      </c>
      <c r="M1904" s="1" t="s">
        <v>286</v>
      </c>
      <c r="N1904" s="1" t="s">
        <v>37</v>
      </c>
      <c r="O1904" s="1" t="s">
        <v>43</v>
      </c>
      <c r="P1904" s="1" t="s">
        <v>43</v>
      </c>
      <c r="Q1904" s="1" t="s">
        <v>43</v>
      </c>
      <c r="R1904" s="3">
        <v>0</v>
      </c>
      <c r="S1904" s="1" t="s">
        <v>44</v>
      </c>
      <c r="T1904" s="1" t="s">
        <v>45</v>
      </c>
      <c r="U1904" s="1" t="s">
        <v>526</v>
      </c>
      <c r="V1904" s="1" t="s">
        <v>46</v>
      </c>
      <c r="W1904" s="1" t="s">
        <v>47</v>
      </c>
      <c r="X1904" s="1" t="s">
        <v>527</v>
      </c>
      <c r="Y1904" s="1" t="s">
        <v>49</v>
      </c>
      <c r="Z1904" s="1" t="s">
        <v>50</v>
      </c>
      <c r="AA1904" s="1" t="s">
        <v>51</v>
      </c>
      <c r="AB1904" s="1" t="s">
        <v>527</v>
      </c>
      <c r="AC1904" s="1" t="s">
        <v>37</v>
      </c>
    </row>
    <row r="1905" spans="1:29" hidden="1" x14ac:dyDescent="0.25">
      <c r="A1905" s="1" t="s">
        <v>33</v>
      </c>
      <c r="B1905" s="1" t="s">
        <v>34</v>
      </c>
      <c r="C1905" s="2">
        <v>45840</v>
      </c>
      <c r="D1905" s="1" t="s">
        <v>35</v>
      </c>
      <c r="E1905" s="1" t="s">
        <v>36</v>
      </c>
      <c r="F1905" s="1" t="s">
        <v>37</v>
      </c>
      <c r="G1905" s="1" t="s">
        <v>526</v>
      </c>
      <c r="H1905" s="1" t="s">
        <v>528</v>
      </c>
      <c r="I1905" s="3">
        <v>0</v>
      </c>
      <c r="J1905" s="3">
        <v>48218</v>
      </c>
      <c r="K1905" s="1" t="s">
        <v>40</v>
      </c>
      <c r="L1905" s="1" t="s">
        <v>111</v>
      </c>
      <c r="M1905" s="1" t="s">
        <v>112</v>
      </c>
      <c r="N1905" s="1" t="s">
        <v>37</v>
      </c>
      <c r="O1905" s="1" t="s">
        <v>43</v>
      </c>
      <c r="P1905" s="1" t="s">
        <v>43</v>
      </c>
      <c r="Q1905" s="1" t="s">
        <v>43</v>
      </c>
      <c r="R1905" s="3">
        <v>0</v>
      </c>
      <c r="S1905" s="1" t="s">
        <v>44</v>
      </c>
      <c r="T1905" s="1" t="s">
        <v>45</v>
      </c>
      <c r="U1905" s="1" t="s">
        <v>526</v>
      </c>
      <c r="V1905" s="1" t="s">
        <v>46</v>
      </c>
      <c r="W1905" s="1" t="s">
        <v>47</v>
      </c>
      <c r="X1905" s="1" t="s">
        <v>527</v>
      </c>
      <c r="Y1905" s="1" t="s">
        <v>49</v>
      </c>
      <c r="Z1905" s="1" t="s">
        <v>50</v>
      </c>
      <c r="AA1905" s="1" t="s">
        <v>51</v>
      </c>
      <c r="AB1905" s="1" t="s">
        <v>527</v>
      </c>
      <c r="AC1905" s="1" t="s">
        <v>37</v>
      </c>
    </row>
    <row r="1906" spans="1:29" hidden="1" x14ac:dyDescent="0.25">
      <c r="A1906" s="1" t="s">
        <v>33</v>
      </c>
      <c r="B1906" s="1" t="s">
        <v>34</v>
      </c>
      <c r="C1906" s="2">
        <v>45841</v>
      </c>
      <c r="D1906" s="1" t="s">
        <v>35</v>
      </c>
      <c r="E1906" s="1" t="s">
        <v>36</v>
      </c>
      <c r="F1906" s="1" t="s">
        <v>37</v>
      </c>
      <c r="G1906" s="1" t="s">
        <v>523</v>
      </c>
      <c r="H1906" s="1" t="s">
        <v>524</v>
      </c>
      <c r="I1906" s="3">
        <v>0</v>
      </c>
      <c r="J1906" s="3">
        <v>47450</v>
      </c>
      <c r="K1906" s="1" t="s">
        <v>40</v>
      </c>
      <c r="L1906" s="1" t="s">
        <v>285</v>
      </c>
      <c r="M1906" s="1" t="s">
        <v>286</v>
      </c>
      <c r="N1906" s="1" t="s">
        <v>37</v>
      </c>
      <c r="O1906" s="1" t="s">
        <v>43</v>
      </c>
      <c r="P1906" s="1" t="s">
        <v>43</v>
      </c>
      <c r="Q1906" s="1" t="s">
        <v>43</v>
      </c>
      <c r="R1906" s="3">
        <v>0</v>
      </c>
      <c r="S1906" s="1" t="s">
        <v>44</v>
      </c>
      <c r="T1906" s="1" t="s">
        <v>45</v>
      </c>
      <c r="U1906" s="1" t="s">
        <v>523</v>
      </c>
      <c r="V1906" s="1" t="s">
        <v>46</v>
      </c>
      <c r="W1906" s="1" t="s">
        <v>47</v>
      </c>
      <c r="X1906" s="1" t="s">
        <v>525</v>
      </c>
      <c r="Y1906" s="1" t="s">
        <v>49</v>
      </c>
      <c r="Z1906" s="1" t="s">
        <v>50</v>
      </c>
      <c r="AA1906" s="1" t="s">
        <v>51</v>
      </c>
      <c r="AB1906" s="1" t="s">
        <v>525</v>
      </c>
      <c r="AC1906" s="1" t="s">
        <v>37</v>
      </c>
    </row>
    <row r="1907" spans="1:29" hidden="1" x14ac:dyDescent="0.25">
      <c r="A1907" s="1" t="s">
        <v>33</v>
      </c>
      <c r="B1907" s="1" t="s">
        <v>34</v>
      </c>
      <c r="C1907" s="2">
        <v>45846</v>
      </c>
      <c r="D1907" s="1" t="s">
        <v>35</v>
      </c>
      <c r="E1907" s="1" t="s">
        <v>36</v>
      </c>
      <c r="F1907" s="1" t="s">
        <v>37</v>
      </c>
      <c r="G1907" s="1" t="s">
        <v>520</v>
      </c>
      <c r="H1907" s="1" t="s">
        <v>363</v>
      </c>
      <c r="I1907" s="3">
        <v>0</v>
      </c>
      <c r="J1907" s="3">
        <v>1423500</v>
      </c>
      <c r="K1907" s="1" t="s">
        <v>40</v>
      </c>
      <c r="L1907" s="1" t="s">
        <v>297</v>
      </c>
      <c r="M1907" s="1" t="s">
        <v>298</v>
      </c>
      <c r="N1907" s="1" t="s">
        <v>37</v>
      </c>
      <c r="O1907" s="1" t="s">
        <v>43</v>
      </c>
      <c r="P1907" s="1" t="s">
        <v>43</v>
      </c>
      <c r="Q1907" s="1" t="s">
        <v>43</v>
      </c>
      <c r="R1907" s="3">
        <v>0</v>
      </c>
      <c r="S1907" s="1" t="s">
        <v>44</v>
      </c>
      <c r="T1907" s="1" t="s">
        <v>45</v>
      </c>
      <c r="U1907" s="1" t="s">
        <v>520</v>
      </c>
      <c r="V1907" s="1" t="s">
        <v>46</v>
      </c>
      <c r="W1907" s="1" t="s">
        <v>47</v>
      </c>
      <c r="X1907" s="1" t="s">
        <v>521</v>
      </c>
      <c r="Y1907" s="1" t="s">
        <v>49</v>
      </c>
      <c r="Z1907" s="1" t="s">
        <v>50</v>
      </c>
      <c r="AA1907" s="1" t="s">
        <v>51</v>
      </c>
      <c r="AB1907" s="1" t="s">
        <v>521</v>
      </c>
      <c r="AC1907" s="1" t="s">
        <v>37</v>
      </c>
    </row>
    <row r="1908" spans="1:29" hidden="1" x14ac:dyDescent="0.25">
      <c r="A1908" s="1" t="s">
        <v>33</v>
      </c>
      <c r="B1908" s="1" t="s">
        <v>34</v>
      </c>
      <c r="C1908" s="2">
        <v>45846</v>
      </c>
      <c r="D1908" s="1" t="s">
        <v>35</v>
      </c>
      <c r="E1908" s="1" t="s">
        <v>36</v>
      </c>
      <c r="F1908" s="1" t="s">
        <v>37</v>
      </c>
      <c r="G1908" s="1" t="s">
        <v>520</v>
      </c>
      <c r="H1908" s="1" t="s">
        <v>363</v>
      </c>
      <c r="I1908" s="3">
        <v>0</v>
      </c>
      <c r="J1908" s="3">
        <v>47450</v>
      </c>
      <c r="K1908" s="1" t="s">
        <v>40</v>
      </c>
      <c r="L1908" s="1" t="s">
        <v>506</v>
      </c>
      <c r="M1908" s="1" t="s">
        <v>507</v>
      </c>
      <c r="N1908" s="1" t="s">
        <v>37</v>
      </c>
      <c r="O1908" s="1" t="s">
        <v>43</v>
      </c>
      <c r="P1908" s="1" t="s">
        <v>43</v>
      </c>
      <c r="Q1908" s="1" t="s">
        <v>43</v>
      </c>
      <c r="R1908" s="3">
        <v>0</v>
      </c>
      <c r="S1908" s="1" t="s">
        <v>44</v>
      </c>
      <c r="T1908" s="1" t="s">
        <v>45</v>
      </c>
      <c r="U1908" s="1" t="s">
        <v>520</v>
      </c>
      <c r="V1908" s="1" t="s">
        <v>46</v>
      </c>
      <c r="W1908" s="1" t="s">
        <v>47</v>
      </c>
      <c r="X1908" s="1" t="s">
        <v>521</v>
      </c>
      <c r="Y1908" s="1" t="s">
        <v>49</v>
      </c>
      <c r="Z1908" s="1" t="s">
        <v>50</v>
      </c>
      <c r="AA1908" s="1" t="s">
        <v>51</v>
      </c>
      <c r="AB1908" s="1" t="s">
        <v>521</v>
      </c>
      <c r="AC1908" s="1" t="s">
        <v>37</v>
      </c>
    </row>
    <row r="1909" spans="1:29" hidden="1" x14ac:dyDescent="0.25">
      <c r="A1909" s="1" t="s">
        <v>33</v>
      </c>
      <c r="B1909" s="1" t="s">
        <v>34</v>
      </c>
      <c r="C1909" s="2">
        <v>45846</v>
      </c>
      <c r="D1909" s="1" t="s">
        <v>35</v>
      </c>
      <c r="E1909" s="1" t="s">
        <v>36</v>
      </c>
      <c r="F1909" s="1" t="s">
        <v>37</v>
      </c>
      <c r="G1909" s="1" t="s">
        <v>520</v>
      </c>
      <c r="H1909" s="1" t="s">
        <v>363</v>
      </c>
      <c r="I1909" s="3">
        <v>0</v>
      </c>
      <c r="J1909" s="3">
        <v>142350</v>
      </c>
      <c r="K1909" s="1" t="s">
        <v>40</v>
      </c>
      <c r="L1909" s="1" t="s">
        <v>152</v>
      </c>
      <c r="M1909" s="1" t="s">
        <v>153</v>
      </c>
      <c r="N1909" s="1" t="s">
        <v>37</v>
      </c>
      <c r="O1909" s="1" t="s">
        <v>43</v>
      </c>
      <c r="P1909" s="1" t="s">
        <v>43</v>
      </c>
      <c r="Q1909" s="1" t="s">
        <v>43</v>
      </c>
      <c r="R1909" s="3">
        <v>0</v>
      </c>
      <c r="S1909" s="1" t="s">
        <v>44</v>
      </c>
      <c r="T1909" s="1" t="s">
        <v>45</v>
      </c>
      <c r="U1909" s="1" t="s">
        <v>520</v>
      </c>
      <c r="V1909" s="1" t="s">
        <v>46</v>
      </c>
      <c r="W1909" s="1" t="s">
        <v>47</v>
      </c>
      <c r="X1909" s="1" t="s">
        <v>521</v>
      </c>
      <c r="Y1909" s="1" t="s">
        <v>49</v>
      </c>
      <c r="Z1909" s="1" t="s">
        <v>50</v>
      </c>
      <c r="AA1909" s="1" t="s">
        <v>51</v>
      </c>
      <c r="AB1909" s="1" t="s">
        <v>521</v>
      </c>
      <c r="AC1909" s="1" t="s">
        <v>37</v>
      </c>
    </row>
    <row r="1910" spans="1:29" hidden="1" x14ac:dyDescent="0.25">
      <c r="A1910" s="1" t="s">
        <v>33</v>
      </c>
      <c r="B1910" s="1" t="s">
        <v>34</v>
      </c>
      <c r="C1910" s="2">
        <v>45846</v>
      </c>
      <c r="D1910" s="1" t="s">
        <v>35</v>
      </c>
      <c r="E1910" s="1" t="s">
        <v>36</v>
      </c>
      <c r="F1910" s="1" t="s">
        <v>37</v>
      </c>
      <c r="G1910" s="1" t="s">
        <v>520</v>
      </c>
      <c r="H1910" s="1" t="s">
        <v>363</v>
      </c>
      <c r="I1910" s="3">
        <v>0</v>
      </c>
      <c r="J1910" s="3">
        <v>47450</v>
      </c>
      <c r="K1910" s="1" t="s">
        <v>40</v>
      </c>
      <c r="L1910" s="1" t="s">
        <v>354</v>
      </c>
      <c r="M1910" s="1" t="s">
        <v>355</v>
      </c>
      <c r="N1910" s="1" t="s">
        <v>37</v>
      </c>
      <c r="O1910" s="1" t="s">
        <v>43</v>
      </c>
      <c r="P1910" s="1" t="s">
        <v>43</v>
      </c>
      <c r="Q1910" s="1" t="s">
        <v>43</v>
      </c>
      <c r="R1910" s="3">
        <v>0</v>
      </c>
      <c r="S1910" s="1" t="s">
        <v>44</v>
      </c>
      <c r="T1910" s="1" t="s">
        <v>45</v>
      </c>
      <c r="U1910" s="1" t="s">
        <v>520</v>
      </c>
      <c r="V1910" s="1" t="s">
        <v>46</v>
      </c>
      <c r="W1910" s="1" t="s">
        <v>47</v>
      </c>
      <c r="X1910" s="1" t="s">
        <v>521</v>
      </c>
      <c r="Y1910" s="1" t="s">
        <v>49</v>
      </c>
      <c r="Z1910" s="1" t="s">
        <v>50</v>
      </c>
      <c r="AA1910" s="1" t="s">
        <v>51</v>
      </c>
      <c r="AB1910" s="1" t="s">
        <v>521</v>
      </c>
      <c r="AC1910" s="1" t="s">
        <v>37</v>
      </c>
    </row>
    <row r="1911" spans="1:29" hidden="1" x14ac:dyDescent="0.25">
      <c r="A1911" s="1" t="s">
        <v>33</v>
      </c>
      <c r="B1911" s="1" t="s">
        <v>34</v>
      </c>
      <c r="C1911" s="2">
        <v>45846</v>
      </c>
      <c r="D1911" s="1" t="s">
        <v>35</v>
      </c>
      <c r="E1911" s="1" t="s">
        <v>36</v>
      </c>
      <c r="F1911" s="1" t="s">
        <v>37</v>
      </c>
      <c r="G1911" s="1" t="s">
        <v>520</v>
      </c>
      <c r="H1911" s="1" t="s">
        <v>363</v>
      </c>
      <c r="I1911" s="3">
        <v>0</v>
      </c>
      <c r="J1911" s="3">
        <v>875021</v>
      </c>
      <c r="K1911" s="1" t="s">
        <v>40</v>
      </c>
      <c r="L1911" s="1" t="s">
        <v>156</v>
      </c>
      <c r="M1911" s="1" t="s">
        <v>157</v>
      </c>
      <c r="N1911" s="1" t="s">
        <v>37</v>
      </c>
      <c r="O1911" s="1" t="s">
        <v>43</v>
      </c>
      <c r="P1911" s="1" t="s">
        <v>43</v>
      </c>
      <c r="Q1911" s="1" t="s">
        <v>43</v>
      </c>
      <c r="R1911" s="3">
        <v>0</v>
      </c>
      <c r="S1911" s="1" t="s">
        <v>44</v>
      </c>
      <c r="T1911" s="1" t="s">
        <v>45</v>
      </c>
      <c r="U1911" s="1" t="s">
        <v>520</v>
      </c>
      <c r="V1911" s="1" t="s">
        <v>46</v>
      </c>
      <c r="W1911" s="1" t="s">
        <v>47</v>
      </c>
      <c r="X1911" s="1" t="s">
        <v>521</v>
      </c>
      <c r="Y1911" s="1" t="s">
        <v>49</v>
      </c>
      <c r="Z1911" s="1" t="s">
        <v>50</v>
      </c>
      <c r="AA1911" s="1" t="s">
        <v>51</v>
      </c>
      <c r="AB1911" s="1" t="s">
        <v>521</v>
      </c>
      <c r="AC1911" s="1" t="s">
        <v>37</v>
      </c>
    </row>
    <row r="1912" spans="1:29" hidden="1" x14ac:dyDescent="0.25">
      <c r="A1912" s="1" t="s">
        <v>33</v>
      </c>
      <c r="B1912" s="1" t="s">
        <v>34</v>
      </c>
      <c r="C1912" s="2">
        <v>45846</v>
      </c>
      <c r="D1912" s="1" t="s">
        <v>35</v>
      </c>
      <c r="E1912" s="1" t="s">
        <v>36</v>
      </c>
      <c r="F1912" s="1" t="s">
        <v>37</v>
      </c>
      <c r="G1912" s="1" t="s">
        <v>520</v>
      </c>
      <c r="H1912" s="1" t="s">
        <v>522</v>
      </c>
      <c r="I1912" s="3">
        <v>0</v>
      </c>
      <c r="J1912" s="3">
        <v>142350</v>
      </c>
      <c r="K1912" s="1" t="s">
        <v>40</v>
      </c>
      <c r="L1912" s="1" t="s">
        <v>158</v>
      </c>
      <c r="M1912" s="1" t="s">
        <v>159</v>
      </c>
      <c r="N1912" s="1" t="s">
        <v>37</v>
      </c>
      <c r="O1912" s="1" t="s">
        <v>43</v>
      </c>
      <c r="P1912" s="1" t="s">
        <v>43</v>
      </c>
      <c r="Q1912" s="1" t="s">
        <v>43</v>
      </c>
      <c r="R1912" s="3">
        <v>0</v>
      </c>
      <c r="S1912" s="1" t="s">
        <v>44</v>
      </c>
      <c r="T1912" s="1" t="s">
        <v>45</v>
      </c>
      <c r="U1912" s="1" t="s">
        <v>520</v>
      </c>
      <c r="V1912" s="1" t="s">
        <v>46</v>
      </c>
      <c r="W1912" s="1" t="s">
        <v>47</v>
      </c>
      <c r="X1912" s="1" t="s">
        <v>521</v>
      </c>
      <c r="Y1912" s="1" t="s">
        <v>49</v>
      </c>
      <c r="Z1912" s="1" t="s">
        <v>50</v>
      </c>
      <c r="AA1912" s="1" t="s">
        <v>51</v>
      </c>
      <c r="AB1912" s="1" t="s">
        <v>521</v>
      </c>
      <c r="AC1912" s="1" t="s">
        <v>37</v>
      </c>
    </row>
    <row r="1913" spans="1:29" hidden="1" x14ac:dyDescent="0.25">
      <c r="A1913" s="1" t="s">
        <v>33</v>
      </c>
      <c r="B1913" s="1" t="s">
        <v>34</v>
      </c>
      <c r="C1913" s="2">
        <v>45860</v>
      </c>
      <c r="D1913" s="1" t="s">
        <v>35</v>
      </c>
      <c r="E1913" s="1" t="s">
        <v>36</v>
      </c>
      <c r="F1913" s="1" t="s">
        <v>37</v>
      </c>
      <c r="G1913" s="1" t="s">
        <v>517</v>
      </c>
      <c r="H1913" s="1" t="s">
        <v>518</v>
      </c>
      <c r="I1913" s="3">
        <v>0</v>
      </c>
      <c r="J1913" s="3">
        <v>2040350</v>
      </c>
      <c r="K1913" s="1" t="s">
        <v>40</v>
      </c>
      <c r="L1913" s="1" t="s">
        <v>297</v>
      </c>
      <c r="M1913" s="1" t="s">
        <v>298</v>
      </c>
      <c r="N1913" s="1" t="s">
        <v>37</v>
      </c>
      <c r="O1913" s="1" t="s">
        <v>43</v>
      </c>
      <c r="P1913" s="1" t="s">
        <v>43</v>
      </c>
      <c r="Q1913" s="1" t="s">
        <v>43</v>
      </c>
      <c r="R1913" s="3">
        <v>0</v>
      </c>
      <c r="S1913" s="1" t="s">
        <v>44</v>
      </c>
      <c r="T1913" s="1" t="s">
        <v>45</v>
      </c>
      <c r="U1913" s="1" t="s">
        <v>517</v>
      </c>
      <c r="V1913" s="1" t="s">
        <v>46</v>
      </c>
      <c r="W1913" s="1" t="s">
        <v>47</v>
      </c>
      <c r="X1913" s="1" t="s">
        <v>519</v>
      </c>
      <c r="Y1913" s="1" t="s">
        <v>49</v>
      </c>
      <c r="Z1913" s="1" t="s">
        <v>50</v>
      </c>
      <c r="AA1913" s="1" t="s">
        <v>51</v>
      </c>
      <c r="AB1913" s="1" t="s">
        <v>519</v>
      </c>
      <c r="AC1913" s="1" t="s">
        <v>37</v>
      </c>
    </row>
    <row r="1914" spans="1:29" hidden="1" x14ac:dyDescent="0.25">
      <c r="A1914" s="1" t="s">
        <v>33</v>
      </c>
      <c r="B1914" s="1" t="s">
        <v>34</v>
      </c>
      <c r="C1914" s="2">
        <v>45866</v>
      </c>
      <c r="D1914" s="1" t="s">
        <v>35</v>
      </c>
      <c r="E1914" s="1" t="s">
        <v>36</v>
      </c>
      <c r="F1914" s="1" t="s">
        <v>37</v>
      </c>
      <c r="G1914" s="1" t="s">
        <v>514</v>
      </c>
      <c r="H1914" s="1" t="s">
        <v>515</v>
      </c>
      <c r="I1914" s="3">
        <v>0</v>
      </c>
      <c r="J1914" s="3">
        <v>936586</v>
      </c>
      <c r="K1914" s="1" t="s">
        <v>40</v>
      </c>
      <c r="L1914" s="1" t="s">
        <v>109</v>
      </c>
      <c r="M1914" s="1" t="s">
        <v>110</v>
      </c>
      <c r="N1914" s="1" t="s">
        <v>37</v>
      </c>
      <c r="O1914" s="1" t="s">
        <v>43</v>
      </c>
      <c r="P1914" s="1" t="s">
        <v>43</v>
      </c>
      <c r="Q1914" s="1" t="s">
        <v>43</v>
      </c>
      <c r="R1914" s="3">
        <v>0</v>
      </c>
      <c r="S1914" s="1" t="s">
        <v>44</v>
      </c>
      <c r="T1914" s="1" t="s">
        <v>45</v>
      </c>
      <c r="U1914" s="1" t="s">
        <v>514</v>
      </c>
      <c r="V1914" s="1" t="s">
        <v>46</v>
      </c>
      <c r="W1914" s="1" t="s">
        <v>47</v>
      </c>
      <c r="X1914" s="1" t="s">
        <v>516</v>
      </c>
      <c r="Y1914" s="1" t="s">
        <v>49</v>
      </c>
      <c r="Z1914" s="1" t="s">
        <v>50</v>
      </c>
      <c r="AA1914" s="1" t="s">
        <v>51</v>
      </c>
      <c r="AB1914" s="1" t="s">
        <v>516</v>
      </c>
      <c r="AC1914" s="1" t="s">
        <v>37</v>
      </c>
    </row>
    <row r="1915" spans="1:29" hidden="1" x14ac:dyDescent="0.25">
      <c r="A1915" s="1" t="s">
        <v>33</v>
      </c>
      <c r="B1915" s="1" t="s">
        <v>34</v>
      </c>
      <c r="C1915" s="2">
        <v>45867</v>
      </c>
      <c r="D1915" s="1" t="s">
        <v>238</v>
      </c>
      <c r="E1915" s="1" t="s">
        <v>239</v>
      </c>
      <c r="F1915" s="1" t="s">
        <v>37</v>
      </c>
      <c r="G1915" s="1" t="s">
        <v>431</v>
      </c>
      <c r="H1915" s="1" t="s">
        <v>432</v>
      </c>
      <c r="I1915" s="54">
        <v>34760</v>
      </c>
      <c r="J1915" s="54">
        <v>0</v>
      </c>
      <c r="K1915" s="1" t="s">
        <v>40</v>
      </c>
      <c r="L1915" s="1" t="s">
        <v>41</v>
      </c>
      <c r="M1915" s="1" t="s">
        <v>42</v>
      </c>
      <c r="N1915" s="1" t="s">
        <v>37</v>
      </c>
      <c r="O1915" s="1" t="s">
        <v>43</v>
      </c>
      <c r="P1915" s="1" t="s">
        <v>43</v>
      </c>
      <c r="Q1915" s="1" t="s">
        <v>43</v>
      </c>
      <c r="R1915" s="3">
        <v>0</v>
      </c>
      <c r="S1915" s="1" t="s">
        <v>44</v>
      </c>
      <c r="T1915" s="1" t="s">
        <v>45</v>
      </c>
      <c r="U1915" s="1" t="s">
        <v>431</v>
      </c>
      <c r="V1915" s="1" t="s">
        <v>46</v>
      </c>
      <c r="W1915" s="1" t="s">
        <v>81</v>
      </c>
      <c r="X1915" s="1" t="s">
        <v>433</v>
      </c>
      <c r="Y1915" s="1" t="s">
        <v>245</v>
      </c>
      <c r="Z1915" s="1" t="s">
        <v>219</v>
      </c>
      <c r="AA1915" s="1" t="s">
        <v>51</v>
      </c>
      <c r="AB1915" s="1" t="s">
        <v>433</v>
      </c>
      <c r="AC1915" s="1" t="s">
        <v>37</v>
      </c>
    </row>
    <row r="1916" spans="1:29" hidden="1" x14ac:dyDescent="0.25">
      <c r="A1916" s="1" t="s">
        <v>33</v>
      </c>
      <c r="B1916" s="1" t="s">
        <v>34</v>
      </c>
      <c r="C1916" s="2">
        <v>45867</v>
      </c>
      <c r="D1916" s="1" t="s">
        <v>238</v>
      </c>
      <c r="E1916" s="1" t="s">
        <v>239</v>
      </c>
      <c r="F1916" s="1" t="s">
        <v>37</v>
      </c>
      <c r="G1916" s="1" t="s">
        <v>431</v>
      </c>
      <c r="H1916" s="1" t="s">
        <v>432</v>
      </c>
      <c r="I1916" s="3">
        <v>0</v>
      </c>
      <c r="J1916" s="3">
        <v>2218777</v>
      </c>
      <c r="K1916" s="1" t="s">
        <v>40</v>
      </c>
      <c r="L1916" s="1" t="s">
        <v>555</v>
      </c>
      <c r="M1916" s="1" t="s">
        <v>556</v>
      </c>
      <c r="N1916" s="1" t="s">
        <v>37</v>
      </c>
      <c r="O1916" s="1" t="s">
        <v>43</v>
      </c>
      <c r="P1916" s="1" t="s">
        <v>43</v>
      </c>
      <c r="Q1916" s="1" t="s">
        <v>43</v>
      </c>
      <c r="R1916" s="3">
        <v>0</v>
      </c>
      <c r="S1916" s="1" t="s">
        <v>44</v>
      </c>
      <c r="T1916" s="1" t="s">
        <v>45</v>
      </c>
      <c r="U1916" s="1" t="s">
        <v>431</v>
      </c>
      <c r="V1916" s="1" t="s">
        <v>46</v>
      </c>
      <c r="W1916" s="1" t="s">
        <v>81</v>
      </c>
      <c r="X1916" s="1" t="s">
        <v>433</v>
      </c>
      <c r="Y1916" s="1" t="s">
        <v>245</v>
      </c>
      <c r="Z1916" s="1" t="s">
        <v>219</v>
      </c>
      <c r="AA1916" s="1" t="s">
        <v>51</v>
      </c>
      <c r="AB1916" s="1" t="s">
        <v>433</v>
      </c>
      <c r="AC1916" s="1" t="s">
        <v>37</v>
      </c>
    </row>
    <row r="1917" spans="1:29" x14ac:dyDescent="0.25">
      <c r="A1917" s="1" t="s">
        <v>33</v>
      </c>
      <c r="B1917" s="1" t="s">
        <v>34</v>
      </c>
      <c r="C1917" s="2">
        <v>45867</v>
      </c>
      <c r="D1917" s="1" t="s">
        <v>238</v>
      </c>
      <c r="E1917" s="1" t="s">
        <v>239</v>
      </c>
      <c r="F1917" s="1" t="s">
        <v>37</v>
      </c>
      <c r="G1917" s="1" t="s">
        <v>431</v>
      </c>
      <c r="H1917" s="1" t="s">
        <v>432</v>
      </c>
      <c r="I1917" s="54">
        <v>2218777</v>
      </c>
      <c r="J1917" s="54">
        <v>0</v>
      </c>
      <c r="K1917" s="1" t="s">
        <v>40</v>
      </c>
      <c r="L1917" s="1" t="s">
        <v>54</v>
      </c>
      <c r="M1917" s="1" t="s">
        <v>55</v>
      </c>
      <c r="N1917" s="1" t="s">
        <v>37</v>
      </c>
      <c r="O1917" s="1" t="s">
        <v>43</v>
      </c>
      <c r="P1917" s="1" t="s">
        <v>43</v>
      </c>
      <c r="Q1917" s="1" t="s">
        <v>43</v>
      </c>
      <c r="R1917" s="3">
        <v>0</v>
      </c>
      <c r="S1917" s="1" t="s">
        <v>44</v>
      </c>
      <c r="T1917" s="1" t="s">
        <v>45</v>
      </c>
      <c r="U1917" s="1" t="s">
        <v>431</v>
      </c>
      <c r="V1917" s="1" t="s">
        <v>46</v>
      </c>
      <c r="W1917" s="1" t="s">
        <v>81</v>
      </c>
      <c r="X1917" s="1" t="s">
        <v>433</v>
      </c>
      <c r="Y1917" s="1" t="s">
        <v>245</v>
      </c>
      <c r="Z1917" s="1" t="s">
        <v>219</v>
      </c>
      <c r="AA1917" s="1" t="s">
        <v>51</v>
      </c>
      <c r="AB1917" s="1" t="s">
        <v>433</v>
      </c>
      <c r="AC1917" s="1" t="s">
        <v>37</v>
      </c>
    </row>
    <row r="1918" spans="1:29" hidden="1" x14ac:dyDescent="0.25">
      <c r="A1918" s="1" t="s">
        <v>33</v>
      </c>
      <c r="B1918" s="1" t="s">
        <v>34</v>
      </c>
      <c r="C1918" s="2">
        <v>45867</v>
      </c>
      <c r="D1918" s="1" t="s">
        <v>238</v>
      </c>
      <c r="E1918" s="1" t="s">
        <v>239</v>
      </c>
      <c r="F1918" s="1" t="s">
        <v>37</v>
      </c>
      <c r="G1918" s="1" t="s">
        <v>431</v>
      </c>
      <c r="H1918" s="1" t="s">
        <v>432</v>
      </c>
      <c r="I1918" s="3">
        <v>0</v>
      </c>
      <c r="J1918" s="3">
        <v>33333</v>
      </c>
      <c r="K1918" s="1" t="s">
        <v>40</v>
      </c>
      <c r="L1918" s="1" t="s">
        <v>555</v>
      </c>
      <c r="M1918" s="1" t="s">
        <v>556</v>
      </c>
      <c r="N1918" s="1" t="s">
        <v>37</v>
      </c>
      <c r="O1918" s="1" t="s">
        <v>43</v>
      </c>
      <c r="P1918" s="1" t="s">
        <v>43</v>
      </c>
      <c r="Q1918" s="1" t="s">
        <v>43</v>
      </c>
      <c r="R1918" s="3">
        <v>0</v>
      </c>
      <c r="S1918" s="1" t="s">
        <v>44</v>
      </c>
      <c r="T1918" s="1" t="s">
        <v>45</v>
      </c>
      <c r="U1918" s="1" t="s">
        <v>431</v>
      </c>
      <c r="V1918" s="1" t="s">
        <v>46</v>
      </c>
      <c r="W1918" s="1" t="s">
        <v>81</v>
      </c>
      <c r="X1918" s="1" t="s">
        <v>433</v>
      </c>
      <c r="Y1918" s="1" t="s">
        <v>245</v>
      </c>
      <c r="Z1918" s="1" t="s">
        <v>219</v>
      </c>
      <c r="AA1918" s="1" t="s">
        <v>51</v>
      </c>
      <c r="AB1918" s="1" t="s">
        <v>433</v>
      </c>
      <c r="AC1918" s="1" t="s">
        <v>37</v>
      </c>
    </row>
    <row r="1919" spans="1:29" hidden="1" x14ac:dyDescent="0.25">
      <c r="A1919" s="1" t="s">
        <v>33</v>
      </c>
      <c r="B1919" s="1" t="s">
        <v>34</v>
      </c>
      <c r="C1919" s="2">
        <v>45867</v>
      </c>
      <c r="D1919" s="1" t="s">
        <v>238</v>
      </c>
      <c r="E1919" s="1" t="s">
        <v>239</v>
      </c>
      <c r="F1919" s="1" t="s">
        <v>37</v>
      </c>
      <c r="G1919" s="1" t="s">
        <v>431</v>
      </c>
      <c r="H1919" s="1" t="s">
        <v>432</v>
      </c>
      <c r="I1919" s="54"/>
      <c r="J1919" s="54">
        <v>0</v>
      </c>
      <c r="K1919" s="1" t="s">
        <v>40</v>
      </c>
      <c r="L1919" s="1" t="s">
        <v>41</v>
      </c>
      <c r="M1919" s="1" t="s">
        <v>42</v>
      </c>
      <c r="N1919" s="1" t="s">
        <v>37</v>
      </c>
      <c r="O1919" s="1" t="s">
        <v>43</v>
      </c>
      <c r="P1919" s="1" t="s">
        <v>43</v>
      </c>
      <c r="Q1919" s="1" t="s">
        <v>43</v>
      </c>
      <c r="R1919" s="3">
        <v>0</v>
      </c>
      <c r="S1919" s="1" t="s">
        <v>44</v>
      </c>
      <c r="T1919" s="1" t="s">
        <v>45</v>
      </c>
      <c r="U1919" s="1" t="s">
        <v>431</v>
      </c>
      <c r="V1919" s="1" t="s">
        <v>46</v>
      </c>
      <c r="W1919" s="1" t="s">
        <v>81</v>
      </c>
      <c r="X1919" s="1" t="s">
        <v>433</v>
      </c>
      <c r="Y1919" s="1" t="s">
        <v>245</v>
      </c>
      <c r="Z1919" s="1" t="s">
        <v>219</v>
      </c>
      <c r="AA1919" s="1" t="s">
        <v>51</v>
      </c>
      <c r="AB1919" s="1" t="s">
        <v>433</v>
      </c>
      <c r="AC1919" s="1" t="s">
        <v>37</v>
      </c>
    </row>
    <row r="1920" spans="1:29" hidden="1" x14ac:dyDescent="0.25">
      <c r="A1920" s="1" t="s">
        <v>33</v>
      </c>
      <c r="B1920" s="1" t="s">
        <v>34</v>
      </c>
      <c r="C1920" s="2">
        <v>45867</v>
      </c>
      <c r="D1920" s="1" t="s">
        <v>238</v>
      </c>
      <c r="E1920" s="1" t="s">
        <v>239</v>
      </c>
      <c r="F1920" s="1" t="s">
        <v>37</v>
      </c>
      <c r="G1920" s="1" t="s">
        <v>431</v>
      </c>
      <c r="H1920" s="1" t="s">
        <v>432</v>
      </c>
      <c r="I1920" s="3">
        <v>0</v>
      </c>
      <c r="J1920" s="3">
        <v>167066</v>
      </c>
      <c r="K1920" s="1" t="s">
        <v>40</v>
      </c>
      <c r="L1920" s="1" t="s">
        <v>553</v>
      </c>
      <c r="M1920" s="1" t="s">
        <v>554</v>
      </c>
      <c r="N1920" s="1" t="s">
        <v>37</v>
      </c>
      <c r="O1920" s="1" t="s">
        <v>43</v>
      </c>
      <c r="P1920" s="1" t="s">
        <v>43</v>
      </c>
      <c r="Q1920" s="1" t="s">
        <v>43</v>
      </c>
      <c r="R1920" s="3">
        <v>0</v>
      </c>
      <c r="S1920" s="1" t="s">
        <v>44</v>
      </c>
      <c r="T1920" s="1" t="s">
        <v>45</v>
      </c>
      <c r="U1920" s="1" t="s">
        <v>431</v>
      </c>
      <c r="V1920" s="1" t="s">
        <v>46</v>
      </c>
      <c r="W1920" s="1" t="s">
        <v>81</v>
      </c>
      <c r="X1920" s="1" t="s">
        <v>433</v>
      </c>
      <c r="Y1920" s="1" t="s">
        <v>245</v>
      </c>
      <c r="Z1920" s="1" t="s">
        <v>219</v>
      </c>
      <c r="AA1920" s="1" t="s">
        <v>51</v>
      </c>
      <c r="AB1920" s="1" t="s">
        <v>433</v>
      </c>
      <c r="AC1920" s="1" t="s">
        <v>37</v>
      </c>
    </row>
    <row r="1921" spans="1:29" hidden="1" x14ac:dyDescent="0.25">
      <c r="A1921" s="1" t="s">
        <v>33</v>
      </c>
      <c r="B1921" s="1" t="s">
        <v>34</v>
      </c>
      <c r="C1921" s="2">
        <v>45867</v>
      </c>
      <c r="D1921" s="1" t="s">
        <v>238</v>
      </c>
      <c r="E1921" s="1" t="s">
        <v>239</v>
      </c>
      <c r="F1921" s="1" t="s">
        <v>37</v>
      </c>
      <c r="G1921" s="1" t="s">
        <v>431</v>
      </c>
      <c r="H1921" s="1" t="s">
        <v>432</v>
      </c>
      <c r="I1921" s="54">
        <v>167066</v>
      </c>
      <c r="J1921" s="54">
        <v>0</v>
      </c>
      <c r="K1921" s="1" t="s">
        <v>40</v>
      </c>
      <c r="L1921" s="1" t="s">
        <v>41</v>
      </c>
      <c r="M1921" s="1" t="s">
        <v>42</v>
      </c>
      <c r="N1921" s="1" t="s">
        <v>37</v>
      </c>
      <c r="O1921" s="1" t="s">
        <v>43</v>
      </c>
      <c r="P1921" s="1" t="s">
        <v>43</v>
      </c>
      <c r="Q1921" s="1" t="s">
        <v>43</v>
      </c>
      <c r="R1921" s="3">
        <v>0</v>
      </c>
      <c r="S1921" s="1" t="s">
        <v>44</v>
      </c>
      <c r="T1921" s="1" t="s">
        <v>45</v>
      </c>
      <c r="U1921" s="1" t="s">
        <v>431</v>
      </c>
      <c r="V1921" s="1" t="s">
        <v>46</v>
      </c>
      <c r="W1921" s="1" t="s">
        <v>81</v>
      </c>
      <c r="X1921" s="1" t="s">
        <v>433</v>
      </c>
      <c r="Y1921" s="1" t="s">
        <v>245</v>
      </c>
      <c r="Z1921" s="1" t="s">
        <v>219</v>
      </c>
      <c r="AA1921" s="1" t="s">
        <v>51</v>
      </c>
      <c r="AB1921" s="1" t="s">
        <v>433</v>
      </c>
      <c r="AC1921" s="1" t="s">
        <v>37</v>
      </c>
    </row>
    <row r="1922" spans="1:29" hidden="1" x14ac:dyDescent="0.25">
      <c r="A1922" s="1" t="s">
        <v>33</v>
      </c>
      <c r="B1922" s="1" t="s">
        <v>34</v>
      </c>
      <c r="C1922" s="2">
        <v>45867</v>
      </c>
      <c r="D1922" s="1" t="s">
        <v>238</v>
      </c>
      <c r="E1922" s="1" t="s">
        <v>239</v>
      </c>
      <c r="F1922" s="1" t="s">
        <v>37</v>
      </c>
      <c r="G1922" s="1" t="s">
        <v>431</v>
      </c>
      <c r="H1922" s="1" t="s">
        <v>432</v>
      </c>
      <c r="I1922" s="3">
        <v>0</v>
      </c>
      <c r="J1922" s="3">
        <v>333333</v>
      </c>
      <c r="K1922" s="1" t="s">
        <v>40</v>
      </c>
      <c r="L1922" s="1" t="s">
        <v>158</v>
      </c>
      <c r="M1922" s="1" t="s">
        <v>159</v>
      </c>
      <c r="N1922" s="1" t="s">
        <v>37</v>
      </c>
      <c r="O1922" s="1" t="s">
        <v>43</v>
      </c>
      <c r="P1922" s="1" t="s">
        <v>43</v>
      </c>
      <c r="Q1922" s="1" t="s">
        <v>43</v>
      </c>
      <c r="R1922" s="3">
        <v>0</v>
      </c>
      <c r="S1922" s="1" t="s">
        <v>44</v>
      </c>
      <c r="T1922" s="1" t="s">
        <v>45</v>
      </c>
      <c r="U1922" s="1" t="s">
        <v>431</v>
      </c>
      <c r="V1922" s="1" t="s">
        <v>46</v>
      </c>
      <c r="W1922" s="1" t="s">
        <v>81</v>
      </c>
      <c r="X1922" s="1" t="s">
        <v>433</v>
      </c>
      <c r="Y1922" s="1" t="s">
        <v>245</v>
      </c>
      <c r="Z1922" s="1" t="s">
        <v>219</v>
      </c>
      <c r="AA1922" s="1" t="s">
        <v>51</v>
      </c>
      <c r="AB1922" s="1" t="s">
        <v>433</v>
      </c>
      <c r="AC1922" s="1" t="s">
        <v>37</v>
      </c>
    </row>
    <row r="1923" spans="1:29" hidden="1" x14ac:dyDescent="0.25">
      <c r="A1923" s="1" t="s">
        <v>33</v>
      </c>
      <c r="B1923" s="1" t="s">
        <v>34</v>
      </c>
      <c r="C1923" s="2">
        <v>45867</v>
      </c>
      <c r="D1923" s="1" t="s">
        <v>238</v>
      </c>
      <c r="E1923" s="1" t="s">
        <v>239</v>
      </c>
      <c r="F1923" s="1" t="s">
        <v>37</v>
      </c>
      <c r="G1923" s="1" t="s">
        <v>431</v>
      </c>
      <c r="H1923" s="1" t="s">
        <v>432</v>
      </c>
      <c r="I1923" s="54">
        <v>333333</v>
      </c>
      <c r="J1923" s="54">
        <v>0</v>
      </c>
      <c r="K1923" s="1" t="s">
        <v>40</v>
      </c>
      <c r="L1923" s="1" t="s">
        <v>41</v>
      </c>
      <c r="M1923" s="1" t="s">
        <v>42</v>
      </c>
      <c r="N1923" s="1" t="s">
        <v>37</v>
      </c>
      <c r="O1923" s="1" t="s">
        <v>43</v>
      </c>
      <c r="P1923" s="1" t="s">
        <v>43</v>
      </c>
      <c r="Q1923" s="1" t="s">
        <v>43</v>
      </c>
      <c r="R1923" s="3">
        <v>0</v>
      </c>
      <c r="S1923" s="1" t="s">
        <v>44</v>
      </c>
      <c r="T1923" s="1" t="s">
        <v>45</v>
      </c>
      <c r="U1923" s="1" t="s">
        <v>431</v>
      </c>
      <c r="V1923" s="1" t="s">
        <v>46</v>
      </c>
      <c r="W1923" s="1" t="s">
        <v>81</v>
      </c>
      <c r="X1923" s="1" t="s">
        <v>433</v>
      </c>
      <c r="Y1923" s="1" t="s">
        <v>245</v>
      </c>
      <c r="Z1923" s="1" t="s">
        <v>219</v>
      </c>
      <c r="AA1923" s="1" t="s">
        <v>51</v>
      </c>
      <c r="AB1923" s="1" t="s">
        <v>433</v>
      </c>
      <c r="AC1923" s="1" t="s">
        <v>37</v>
      </c>
    </row>
    <row r="1924" spans="1:29" hidden="1" x14ac:dyDescent="0.25">
      <c r="A1924" s="1" t="s">
        <v>33</v>
      </c>
      <c r="B1924" s="1" t="s">
        <v>34</v>
      </c>
      <c r="C1924" s="2">
        <v>45867</v>
      </c>
      <c r="D1924" s="1" t="s">
        <v>238</v>
      </c>
      <c r="E1924" s="1" t="s">
        <v>239</v>
      </c>
      <c r="F1924" s="1" t="s">
        <v>37</v>
      </c>
      <c r="G1924" s="1" t="s">
        <v>431</v>
      </c>
      <c r="H1924" s="1" t="s">
        <v>432</v>
      </c>
      <c r="I1924" s="3">
        <v>0</v>
      </c>
      <c r="J1924" s="3">
        <v>168091</v>
      </c>
      <c r="K1924" s="1" t="s">
        <v>40</v>
      </c>
      <c r="L1924" s="1" t="s">
        <v>551</v>
      </c>
      <c r="M1924" s="1" t="s">
        <v>552</v>
      </c>
      <c r="N1924" s="1" t="s">
        <v>37</v>
      </c>
      <c r="O1924" s="1" t="s">
        <v>43</v>
      </c>
      <c r="P1924" s="1" t="s">
        <v>43</v>
      </c>
      <c r="Q1924" s="1" t="s">
        <v>43</v>
      </c>
      <c r="R1924" s="3">
        <v>0</v>
      </c>
      <c r="S1924" s="1" t="s">
        <v>44</v>
      </c>
      <c r="T1924" s="1" t="s">
        <v>45</v>
      </c>
      <c r="U1924" s="1" t="s">
        <v>431</v>
      </c>
      <c r="V1924" s="1" t="s">
        <v>46</v>
      </c>
      <c r="W1924" s="1" t="s">
        <v>81</v>
      </c>
      <c r="X1924" s="1" t="s">
        <v>433</v>
      </c>
      <c r="Y1924" s="1" t="s">
        <v>245</v>
      </c>
      <c r="Z1924" s="1" t="s">
        <v>219</v>
      </c>
      <c r="AA1924" s="1" t="s">
        <v>51</v>
      </c>
      <c r="AB1924" s="1" t="s">
        <v>433</v>
      </c>
      <c r="AC1924" s="1" t="s">
        <v>37</v>
      </c>
    </row>
    <row r="1925" spans="1:29" hidden="1" x14ac:dyDescent="0.25">
      <c r="A1925" s="1" t="s">
        <v>33</v>
      </c>
      <c r="B1925" s="1" t="s">
        <v>34</v>
      </c>
      <c r="C1925" s="2">
        <v>45867</v>
      </c>
      <c r="D1925" s="1" t="s">
        <v>238</v>
      </c>
      <c r="E1925" s="1" t="s">
        <v>239</v>
      </c>
      <c r="F1925" s="1" t="s">
        <v>37</v>
      </c>
      <c r="G1925" s="1" t="s">
        <v>431</v>
      </c>
      <c r="H1925" s="1" t="s">
        <v>432</v>
      </c>
      <c r="I1925" s="54">
        <v>168091</v>
      </c>
      <c r="J1925" s="54">
        <v>0</v>
      </c>
      <c r="K1925" s="1" t="s">
        <v>40</v>
      </c>
      <c r="L1925" s="1" t="s">
        <v>214</v>
      </c>
      <c r="M1925" s="1" t="s">
        <v>215</v>
      </c>
      <c r="N1925" s="1" t="s">
        <v>37</v>
      </c>
      <c r="O1925" s="1" t="s">
        <v>43</v>
      </c>
      <c r="P1925" s="1" t="s">
        <v>43</v>
      </c>
      <c r="Q1925" s="1" t="s">
        <v>43</v>
      </c>
      <c r="R1925" s="3">
        <v>0</v>
      </c>
      <c r="S1925" s="1" t="s">
        <v>44</v>
      </c>
      <c r="T1925" s="1" t="s">
        <v>45</v>
      </c>
      <c r="U1925" s="1" t="s">
        <v>431</v>
      </c>
      <c r="V1925" s="1" t="s">
        <v>46</v>
      </c>
      <c r="W1925" s="1" t="s">
        <v>81</v>
      </c>
      <c r="X1925" s="1" t="s">
        <v>433</v>
      </c>
      <c r="Y1925" s="1" t="s">
        <v>245</v>
      </c>
      <c r="Z1925" s="1" t="s">
        <v>219</v>
      </c>
      <c r="AA1925" s="1" t="s">
        <v>51</v>
      </c>
      <c r="AB1925" s="1" t="s">
        <v>433</v>
      </c>
      <c r="AC1925" s="1" t="s">
        <v>37</v>
      </c>
    </row>
    <row r="1926" spans="1:29" hidden="1" x14ac:dyDescent="0.25">
      <c r="A1926" s="1" t="s">
        <v>33</v>
      </c>
      <c r="B1926" s="1" t="s">
        <v>34</v>
      </c>
      <c r="C1926" s="2">
        <v>45867</v>
      </c>
      <c r="D1926" s="1" t="s">
        <v>238</v>
      </c>
      <c r="E1926" s="1" t="s">
        <v>239</v>
      </c>
      <c r="F1926" s="1" t="s">
        <v>37</v>
      </c>
      <c r="G1926" s="1" t="s">
        <v>431</v>
      </c>
      <c r="H1926" s="1" t="s">
        <v>432</v>
      </c>
      <c r="I1926" s="3">
        <v>0</v>
      </c>
      <c r="J1926" s="3">
        <v>660528</v>
      </c>
      <c r="K1926" s="1" t="s">
        <v>40</v>
      </c>
      <c r="L1926" s="1" t="s">
        <v>549</v>
      </c>
      <c r="M1926" s="1" t="s">
        <v>550</v>
      </c>
      <c r="N1926" s="1" t="s">
        <v>37</v>
      </c>
      <c r="O1926" s="1" t="s">
        <v>43</v>
      </c>
      <c r="P1926" s="1" t="s">
        <v>43</v>
      </c>
      <c r="Q1926" s="1" t="s">
        <v>43</v>
      </c>
      <c r="R1926" s="3">
        <v>0</v>
      </c>
      <c r="S1926" s="1" t="s">
        <v>44</v>
      </c>
      <c r="T1926" s="1" t="s">
        <v>45</v>
      </c>
      <c r="U1926" s="1" t="s">
        <v>431</v>
      </c>
      <c r="V1926" s="1" t="s">
        <v>46</v>
      </c>
      <c r="W1926" s="1" t="s">
        <v>81</v>
      </c>
      <c r="X1926" s="1" t="s">
        <v>433</v>
      </c>
      <c r="Y1926" s="1" t="s">
        <v>245</v>
      </c>
      <c r="Z1926" s="1" t="s">
        <v>219</v>
      </c>
      <c r="AA1926" s="1" t="s">
        <v>51</v>
      </c>
      <c r="AB1926" s="1" t="s">
        <v>433</v>
      </c>
      <c r="AC1926" s="1" t="s">
        <v>37</v>
      </c>
    </row>
    <row r="1927" spans="1:29" hidden="1" x14ac:dyDescent="0.25">
      <c r="A1927" s="1" t="s">
        <v>33</v>
      </c>
      <c r="B1927" s="1" t="s">
        <v>34</v>
      </c>
      <c r="C1927" s="2">
        <v>45867</v>
      </c>
      <c r="D1927" s="1" t="s">
        <v>238</v>
      </c>
      <c r="E1927" s="1" t="s">
        <v>239</v>
      </c>
      <c r="F1927" s="1" t="s">
        <v>37</v>
      </c>
      <c r="G1927" s="1" t="s">
        <v>431</v>
      </c>
      <c r="H1927" s="1" t="s">
        <v>432</v>
      </c>
      <c r="I1927" s="54">
        <v>660528</v>
      </c>
      <c r="J1927" s="54">
        <v>0</v>
      </c>
      <c r="K1927" s="1" t="s">
        <v>40</v>
      </c>
      <c r="L1927" s="1" t="s">
        <v>450</v>
      </c>
      <c r="M1927" s="1" t="s">
        <v>451</v>
      </c>
      <c r="N1927" s="1" t="s">
        <v>37</v>
      </c>
      <c r="O1927" s="1" t="s">
        <v>43</v>
      </c>
      <c r="P1927" s="1" t="s">
        <v>43</v>
      </c>
      <c r="Q1927" s="1" t="s">
        <v>43</v>
      </c>
      <c r="R1927" s="3">
        <v>0</v>
      </c>
      <c r="S1927" s="1" t="s">
        <v>44</v>
      </c>
      <c r="T1927" s="1" t="s">
        <v>45</v>
      </c>
      <c r="U1927" s="1" t="s">
        <v>431</v>
      </c>
      <c r="V1927" s="1" t="s">
        <v>46</v>
      </c>
      <c r="W1927" s="1" t="s">
        <v>81</v>
      </c>
      <c r="X1927" s="1" t="s">
        <v>433</v>
      </c>
      <c r="Y1927" s="1" t="s">
        <v>245</v>
      </c>
      <c r="Z1927" s="1" t="s">
        <v>219</v>
      </c>
      <c r="AA1927" s="1" t="s">
        <v>51</v>
      </c>
      <c r="AB1927" s="1" t="s">
        <v>433</v>
      </c>
      <c r="AC1927" s="1" t="s">
        <v>37</v>
      </c>
    </row>
    <row r="1928" spans="1:29" hidden="1" x14ac:dyDescent="0.25">
      <c r="A1928" s="1" t="s">
        <v>33</v>
      </c>
      <c r="B1928" s="1" t="s">
        <v>34</v>
      </c>
      <c r="C1928" s="2">
        <v>45867</v>
      </c>
      <c r="D1928" s="1" t="s">
        <v>238</v>
      </c>
      <c r="E1928" s="1" t="s">
        <v>239</v>
      </c>
      <c r="F1928" s="1" t="s">
        <v>37</v>
      </c>
      <c r="G1928" s="1" t="s">
        <v>431</v>
      </c>
      <c r="H1928" s="1" t="s">
        <v>432</v>
      </c>
      <c r="I1928" s="3">
        <v>0</v>
      </c>
      <c r="J1928" s="3">
        <v>39883</v>
      </c>
      <c r="K1928" s="1" t="s">
        <v>40</v>
      </c>
      <c r="L1928" s="1" t="s">
        <v>547</v>
      </c>
      <c r="M1928" s="1" t="s">
        <v>548</v>
      </c>
      <c r="N1928" s="1" t="s">
        <v>37</v>
      </c>
      <c r="O1928" s="1" t="s">
        <v>43</v>
      </c>
      <c r="P1928" s="1" t="s">
        <v>43</v>
      </c>
      <c r="Q1928" s="1" t="s">
        <v>43</v>
      </c>
      <c r="R1928" s="3">
        <v>0</v>
      </c>
      <c r="S1928" s="1" t="s">
        <v>44</v>
      </c>
      <c r="T1928" s="1" t="s">
        <v>45</v>
      </c>
      <c r="U1928" s="1" t="s">
        <v>431</v>
      </c>
      <c r="V1928" s="1" t="s">
        <v>46</v>
      </c>
      <c r="W1928" s="1" t="s">
        <v>81</v>
      </c>
      <c r="X1928" s="1" t="s">
        <v>433</v>
      </c>
      <c r="Y1928" s="1" t="s">
        <v>245</v>
      </c>
      <c r="Z1928" s="1" t="s">
        <v>219</v>
      </c>
      <c r="AA1928" s="1" t="s">
        <v>51</v>
      </c>
      <c r="AB1928" s="1" t="s">
        <v>433</v>
      </c>
      <c r="AC1928" s="1" t="s">
        <v>37</v>
      </c>
    </row>
    <row r="1929" spans="1:29" hidden="1" x14ac:dyDescent="0.25">
      <c r="A1929" s="1" t="s">
        <v>33</v>
      </c>
      <c r="B1929" s="1" t="s">
        <v>34</v>
      </c>
      <c r="C1929" s="2">
        <v>45867</v>
      </c>
      <c r="D1929" s="1" t="s">
        <v>238</v>
      </c>
      <c r="E1929" s="1" t="s">
        <v>239</v>
      </c>
      <c r="F1929" s="1" t="s">
        <v>37</v>
      </c>
      <c r="G1929" s="1" t="s">
        <v>431</v>
      </c>
      <c r="H1929" s="1" t="s">
        <v>432</v>
      </c>
      <c r="I1929" s="54">
        <v>39883</v>
      </c>
      <c r="J1929" s="54">
        <v>0</v>
      </c>
      <c r="K1929" s="1" t="s">
        <v>40</v>
      </c>
      <c r="L1929" s="1" t="s">
        <v>62</v>
      </c>
      <c r="M1929" s="1" t="s">
        <v>63</v>
      </c>
      <c r="N1929" s="1" t="s">
        <v>37</v>
      </c>
      <c r="O1929" s="1" t="s">
        <v>43</v>
      </c>
      <c r="P1929" s="1" t="s">
        <v>43</v>
      </c>
      <c r="Q1929" s="1" t="s">
        <v>43</v>
      </c>
      <c r="R1929" s="3">
        <v>0</v>
      </c>
      <c r="S1929" s="1" t="s">
        <v>44</v>
      </c>
      <c r="T1929" s="1" t="s">
        <v>45</v>
      </c>
      <c r="U1929" s="1" t="s">
        <v>431</v>
      </c>
      <c r="V1929" s="1" t="s">
        <v>46</v>
      </c>
      <c r="W1929" s="1" t="s">
        <v>81</v>
      </c>
      <c r="X1929" s="1" t="s">
        <v>433</v>
      </c>
      <c r="Y1929" s="1" t="s">
        <v>245</v>
      </c>
      <c r="Z1929" s="1" t="s">
        <v>219</v>
      </c>
      <c r="AA1929" s="1" t="s">
        <v>51</v>
      </c>
      <c r="AB1929" s="1" t="s">
        <v>433</v>
      </c>
      <c r="AC1929" s="1" t="s">
        <v>37</v>
      </c>
    </row>
    <row r="1930" spans="1:29" hidden="1" x14ac:dyDescent="0.25">
      <c r="A1930" s="1" t="s">
        <v>33</v>
      </c>
      <c r="B1930" s="1" t="s">
        <v>34</v>
      </c>
      <c r="C1930" s="2">
        <v>45867</v>
      </c>
      <c r="D1930" s="1" t="s">
        <v>238</v>
      </c>
      <c r="E1930" s="1" t="s">
        <v>239</v>
      </c>
      <c r="F1930" s="1" t="s">
        <v>37</v>
      </c>
      <c r="G1930" s="1" t="s">
        <v>431</v>
      </c>
      <c r="H1930" s="1" t="s">
        <v>432</v>
      </c>
      <c r="I1930" s="3">
        <v>0</v>
      </c>
      <c r="J1930" s="3">
        <v>35478</v>
      </c>
      <c r="K1930" s="1" t="s">
        <v>40</v>
      </c>
      <c r="L1930" s="1" t="s">
        <v>545</v>
      </c>
      <c r="M1930" s="1" t="s">
        <v>546</v>
      </c>
      <c r="N1930" s="1" t="s">
        <v>37</v>
      </c>
      <c r="O1930" s="1" t="s">
        <v>43</v>
      </c>
      <c r="P1930" s="1" t="s">
        <v>43</v>
      </c>
      <c r="Q1930" s="1" t="s">
        <v>43</v>
      </c>
      <c r="R1930" s="3">
        <v>0</v>
      </c>
      <c r="S1930" s="1" t="s">
        <v>44</v>
      </c>
      <c r="T1930" s="1" t="s">
        <v>45</v>
      </c>
      <c r="U1930" s="1" t="s">
        <v>431</v>
      </c>
      <c r="V1930" s="1" t="s">
        <v>46</v>
      </c>
      <c r="W1930" s="1" t="s">
        <v>81</v>
      </c>
      <c r="X1930" s="1" t="s">
        <v>433</v>
      </c>
      <c r="Y1930" s="1" t="s">
        <v>245</v>
      </c>
      <c r="Z1930" s="1" t="s">
        <v>219</v>
      </c>
      <c r="AA1930" s="1" t="s">
        <v>51</v>
      </c>
      <c r="AB1930" s="1" t="s">
        <v>433</v>
      </c>
      <c r="AC1930" s="1" t="s">
        <v>37</v>
      </c>
    </row>
    <row r="1931" spans="1:29" hidden="1" x14ac:dyDescent="0.25">
      <c r="A1931" s="1" t="s">
        <v>33</v>
      </c>
      <c r="B1931" s="1" t="s">
        <v>34</v>
      </c>
      <c r="C1931" s="2">
        <v>45867</v>
      </c>
      <c r="D1931" s="1" t="s">
        <v>238</v>
      </c>
      <c r="E1931" s="1" t="s">
        <v>239</v>
      </c>
      <c r="F1931" s="1" t="s">
        <v>37</v>
      </c>
      <c r="G1931" s="1" t="s">
        <v>431</v>
      </c>
      <c r="H1931" s="1" t="s">
        <v>432</v>
      </c>
      <c r="I1931" s="54">
        <v>35478</v>
      </c>
      <c r="J1931" s="54">
        <v>0</v>
      </c>
      <c r="K1931" s="1" t="s">
        <v>40</v>
      </c>
      <c r="L1931" s="1" t="s">
        <v>444</v>
      </c>
      <c r="M1931" s="1" t="s">
        <v>445</v>
      </c>
      <c r="N1931" s="1" t="s">
        <v>37</v>
      </c>
      <c r="O1931" s="1" t="s">
        <v>43</v>
      </c>
      <c r="P1931" s="1" t="s">
        <v>43</v>
      </c>
      <c r="Q1931" s="1" t="s">
        <v>43</v>
      </c>
      <c r="R1931" s="3">
        <v>0</v>
      </c>
      <c r="S1931" s="1" t="s">
        <v>44</v>
      </c>
      <c r="T1931" s="1" t="s">
        <v>45</v>
      </c>
      <c r="U1931" s="1" t="s">
        <v>431</v>
      </c>
      <c r="V1931" s="1" t="s">
        <v>46</v>
      </c>
      <c r="W1931" s="1" t="s">
        <v>81</v>
      </c>
      <c r="X1931" s="1" t="s">
        <v>433</v>
      </c>
      <c r="Y1931" s="1" t="s">
        <v>245</v>
      </c>
      <c r="Z1931" s="1" t="s">
        <v>219</v>
      </c>
      <c r="AA1931" s="1" t="s">
        <v>51</v>
      </c>
      <c r="AB1931" s="1" t="s">
        <v>433</v>
      </c>
      <c r="AC1931" s="1" t="s">
        <v>37</v>
      </c>
    </row>
    <row r="1932" spans="1:29" hidden="1" x14ac:dyDescent="0.25">
      <c r="A1932" s="1" t="s">
        <v>33</v>
      </c>
      <c r="B1932" s="1" t="s">
        <v>34</v>
      </c>
      <c r="C1932" s="2">
        <v>45867</v>
      </c>
      <c r="D1932" s="1" t="s">
        <v>238</v>
      </c>
      <c r="E1932" s="1" t="s">
        <v>239</v>
      </c>
      <c r="F1932" s="1" t="s">
        <v>37</v>
      </c>
      <c r="G1932" s="1" t="s">
        <v>431</v>
      </c>
      <c r="H1932" s="1" t="s">
        <v>432</v>
      </c>
      <c r="I1932" s="54">
        <v>3000000</v>
      </c>
      <c r="J1932" s="54">
        <v>0</v>
      </c>
      <c r="K1932" s="1" t="s">
        <v>40</v>
      </c>
      <c r="L1932" s="1" t="s">
        <v>62</v>
      </c>
      <c r="M1932" s="1" t="s">
        <v>63</v>
      </c>
      <c r="N1932" s="1" t="s">
        <v>37</v>
      </c>
      <c r="O1932" s="1" t="s">
        <v>43</v>
      </c>
      <c r="P1932" s="1" t="s">
        <v>43</v>
      </c>
      <c r="Q1932" s="1" t="s">
        <v>43</v>
      </c>
      <c r="R1932" s="3">
        <v>0</v>
      </c>
      <c r="S1932" s="1" t="s">
        <v>44</v>
      </c>
      <c r="T1932" s="1" t="s">
        <v>45</v>
      </c>
      <c r="U1932" s="1" t="s">
        <v>431</v>
      </c>
      <c r="V1932" s="1" t="s">
        <v>46</v>
      </c>
      <c r="W1932" s="1" t="s">
        <v>81</v>
      </c>
      <c r="X1932" s="1" t="s">
        <v>433</v>
      </c>
      <c r="Y1932" s="1" t="s">
        <v>245</v>
      </c>
      <c r="Z1932" s="1" t="s">
        <v>219</v>
      </c>
      <c r="AA1932" s="1" t="s">
        <v>51</v>
      </c>
      <c r="AB1932" s="1" t="s">
        <v>433</v>
      </c>
      <c r="AC1932" s="1" t="s">
        <v>37</v>
      </c>
    </row>
    <row r="1933" spans="1:29" hidden="1" x14ac:dyDescent="0.25">
      <c r="A1933" s="1" t="s">
        <v>33</v>
      </c>
      <c r="B1933" s="1" t="s">
        <v>34</v>
      </c>
      <c r="C1933" s="2">
        <v>45867</v>
      </c>
      <c r="D1933" s="1" t="s">
        <v>238</v>
      </c>
      <c r="E1933" s="1" t="s">
        <v>239</v>
      </c>
      <c r="F1933" s="1" t="s">
        <v>37</v>
      </c>
      <c r="G1933" s="1" t="s">
        <v>431</v>
      </c>
      <c r="H1933" s="1" t="s">
        <v>432</v>
      </c>
      <c r="I1933" s="3">
        <v>0</v>
      </c>
      <c r="J1933" s="3">
        <v>3000000</v>
      </c>
      <c r="K1933" s="1" t="s">
        <v>40</v>
      </c>
      <c r="L1933" s="1" t="s">
        <v>77</v>
      </c>
      <c r="M1933" s="1" t="s">
        <v>78</v>
      </c>
      <c r="N1933" s="1" t="s">
        <v>37</v>
      </c>
      <c r="O1933" s="1" t="s">
        <v>43</v>
      </c>
      <c r="P1933" s="1" t="s">
        <v>43</v>
      </c>
      <c r="Q1933" s="1" t="s">
        <v>43</v>
      </c>
      <c r="R1933" s="3">
        <v>0</v>
      </c>
      <c r="S1933" s="1" t="s">
        <v>44</v>
      </c>
      <c r="T1933" s="1" t="s">
        <v>45</v>
      </c>
      <c r="U1933" s="1" t="s">
        <v>431</v>
      </c>
      <c r="V1933" s="1" t="s">
        <v>46</v>
      </c>
      <c r="W1933" s="1" t="s">
        <v>81</v>
      </c>
      <c r="X1933" s="1" t="s">
        <v>433</v>
      </c>
      <c r="Y1933" s="1" t="s">
        <v>245</v>
      </c>
      <c r="Z1933" s="1" t="s">
        <v>219</v>
      </c>
      <c r="AA1933" s="1" t="s">
        <v>51</v>
      </c>
      <c r="AB1933" s="1" t="s">
        <v>433</v>
      </c>
      <c r="AC1933" s="1" t="s">
        <v>37</v>
      </c>
    </row>
    <row r="1934" spans="1:29" hidden="1" x14ac:dyDescent="0.25">
      <c r="A1934" s="1" t="s">
        <v>33</v>
      </c>
      <c r="B1934" s="1" t="s">
        <v>34</v>
      </c>
      <c r="C1934" s="2">
        <v>45867</v>
      </c>
      <c r="D1934" s="1" t="s">
        <v>238</v>
      </c>
      <c r="E1934" s="1" t="s">
        <v>239</v>
      </c>
      <c r="F1934" s="1" t="s">
        <v>37</v>
      </c>
      <c r="G1934" s="1" t="s">
        <v>431</v>
      </c>
      <c r="H1934" s="1" t="s">
        <v>432</v>
      </c>
      <c r="I1934" s="54">
        <v>1386125</v>
      </c>
      <c r="J1934" s="54">
        <v>0</v>
      </c>
      <c r="K1934" s="1" t="s">
        <v>40</v>
      </c>
      <c r="L1934" s="1" t="s">
        <v>62</v>
      </c>
      <c r="M1934" s="1" t="s">
        <v>63</v>
      </c>
      <c r="N1934" s="1" t="s">
        <v>37</v>
      </c>
      <c r="O1934" s="1" t="s">
        <v>43</v>
      </c>
      <c r="P1934" s="1" t="s">
        <v>43</v>
      </c>
      <c r="Q1934" s="1" t="s">
        <v>43</v>
      </c>
      <c r="R1934" s="3">
        <v>0</v>
      </c>
      <c r="S1934" s="1" t="s">
        <v>44</v>
      </c>
      <c r="T1934" s="1" t="s">
        <v>45</v>
      </c>
      <c r="U1934" s="1" t="s">
        <v>431</v>
      </c>
      <c r="V1934" s="1" t="s">
        <v>46</v>
      </c>
      <c r="W1934" s="1" t="s">
        <v>81</v>
      </c>
      <c r="X1934" s="1" t="s">
        <v>433</v>
      </c>
      <c r="Y1934" s="1" t="s">
        <v>245</v>
      </c>
      <c r="Z1934" s="1" t="s">
        <v>219</v>
      </c>
      <c r="AA1934" s="1" t="s">
        <v>51</v>
      </c>
      <c r="AB1934" s="1" t="s">
        <v>433</v>
      </c>
      <c r="AC1934" s="1" t="s">
        <v>37</v>
      </c>
    </row>
    <row r="1935" spans="1:29" hidden="1" x14ac:dyDescent="0.25">
      <c r="A1935" s="1" t="s">
        <v>33</v>
      </c>
      <c r="B1935" s="1" t="s">
        <v>34</v>
      </c>
      <c r="C1935" s="2">
        <v>45867</v>
      </c>
      <c r="D1935" s="1" t="s">
        <v>238</v>
      </c>
      <c r="E1935" s="1" t="s">
        <v>239</v>
      </c>
      <c r="F1935" s="1" t="s">
        <v>37</v>
      </c>
      <c r="G1935" s="1" t="s">
        <v>431</v>
      </c>
      <c r="H1935" s="1" t="s">
        <v>432</v>
      </c>
      <c r="I1935" s="3">
        <v>0</v>
      </c>
      <c r="J1935" s="3">
        <v>1386125</v>
      </c>
      <c r="K1935" s="1" t="s">
        <v>40</v>
      </c>
      <c r="L1935" s="1" t="s">
        <v>537</v>
      </c>
      <c r="M1935" s="1" t="s">
        <v>538</v>
      </c>
      <c r="N1935" s="1" t="s">
        <v>37</v>
      </c>
      <c r="O1935" s="1" t="s">
        <v>43</v>
      </c>
      <c r="P1935" s="1" t="s">
        <v>43</v>
      </c>
      <c r="Q1935" s="1" t="s">
        <v>43</v>
      </c>
      <c r="R1935" s="3">
        <v>0</v>
      </c>
      <c r="S1935" s="1" t="s">
        <v>44</v>
      </c>
      <c r="T1935" s="1" t="s">
        <v>45</v>
      </c>
      <c r="U1935" s="1" t="s">
        <v>431</v>
      </c>
      <c r="V1935" s="1" t="s">
        <v>46</v>
      </c>
      <c r="W1935" s="1" t="s">
        <v>81</v>
      </c>
      <c r="X1935" s="1" t="s">
        <v>433</v>
      </c>
      <c r="Y1935" s="1" t="s">
        <v>245</v>
      </c>
      <c r="Z1935" s="1" t="s">
        <v>219</v>
      </c>
      <c r="AA1935" s="1" t="s">
        <v>51</v>
      </c>
      <c r="AB1935" s="1" t="s">
        <v>433</v>
      </c>
      <c r="AC1935" s="1" t="s">
        <v>37</v>
      </c>
    </row>
    <row r="1936" spans="1:29" hidden="1" x14ac:dyDescent="0.25">
      <c r="A1936" s="1" t="s">
        <v>33</v>
      </c>
      <c r="B1936" s="1" t="s">
        <v>34</v>
      </c>
      <c r="C1936" s="2">
        <v>45867</v>
      </c>
      <c r="D1936" s="1" t="s">
        <v>238</v>
      </c>
      <c r="E1936" s="1" t="s">
        <v>239</v>
      </c>
      <c r="F1936" s="1" t="s">
        <v>37</v>
      </c>
      <c r="G1936" s="1" t="s">
        <v>431</v>
      </c>
      <c r="H1936" s="1" t="s">
        <v>432</v>
      </c>
      <c r="I1936" s="54">
        <v>422504</v>
      </c>
      <c r="J1936" s="54">
        <v>0</v>
      </c>
      <c r="K1936" s="1" t="s">
        <v>40</v>
      </c>
      <c r="L1936" s="1" t="s">
        <v>41</v>
      </c>
      <c r="M1936" s="1" t="s">
        <v>42</v>
      </c>
      <c r="N1936" s="1" t="s">
        <v>37</v>
      </c>
      <c r="O1936" s="1" t="s">
        <v>43</v>
      </c>
      <c r="P1936" s="1" t="s">
        <v>43</v>
      </c>
      <c r="Q1936" s="1" t="s">
        <v>43</v>
      </c>
      <c r="R1936" s="3">
        <v>0</v>
      </c>
      <c r="S1936" s="1" t="s">
        <v>44</v>
      </c>
      <c r="T1936" s="1" t="s">
        <v>45</v>
      </c>
      <c r="U1936" s="1" t="s">
        <v>431</v>
      </c>
      <c r="V1936" s="1" t="s">
        <v>46</v>
      </c>
      <c r="W1936" s="1" t="s">
        <v>81</v>
      </c>
      <c r="X1936" s="1" t="s">
        <v>433</v>
      </c>
      <c r="Y1936" s="1" t="s">
        <v>245</v>
      </c>
      <c r="Z1936" s="1" t="s">
        <v>219</v>
      </c>
      <c r="AA1936" s="1" t="s">
        <v>51</v>
      </c>
      <c r="AB1936" s="1" t="s">
        <v>433</v>
      </c>
      <c r="AC1936" s="1" t="s">
        <v>37</v>
      </c>
    </row>
    <row r="1937" spans="1:29" hidden="1" x14ac:dyDescent="0.25">
      <c r="A1937" s="1" t="s">
        <v>33</v>
      </c>
      <c r="B1937" s="1" t="s">
        <v>34</v>
      </c>
      <c r="C1937" s="2">
        <v>45867</v>
      </c>
      <c r="D1937" s="1" t="s">
        <v>238</v>
      </c>
      <c r="E1937" s="1" t="s">
        <v>239</v>
      </c>
      <c r="F1937" s="1" t="s">
        <v>37</v>
      </c>
      <c r="G1937" s="1" t="s">
        <v>431</v>
      </c>
      <c r="H1937" s="1" t="s">
        <v>432</v>
      </c>
      <c r="I1937" s="3">
        <v>0</v>
      </c>
      <c r="J1937" s="3">
        <v>422504</v>
      </c>
      <c r="K1937" s="1" t="s">
        <v>40</v>
      </c>
      <c r="L1937" s="1" t="s">
        <v>434</v>
      </c>
      <c r="M1937" s="1" t="s">
        <v>435</v>
      </c>
      <c r="N1937" s="1" t="s">
        <v>37</v>
      </c>
      <c r="O1937" s="1" t="s">
        <v>43</v>
      </c>
      <c r="P1937" s="1" t="s">
        <v>43</v>
      </c>
      <c r="Q1937" s="1" t="s">
        <v>43</v>
      </c>
      <c r="R1937" s="3">
        <v>0</v>
      </c>
      <c r="S1937" s="1" t="s">
        <v>44</v>
      </c>
      <c r="T1937" s="1" t="s">
        <v>45</v>
      </c>
      <c r="U1937" s="1" t="s">
        <v>431</v>
      </c>
      <c r="V1937" s="1" t="s">
        <v>46</v>
      </c>
      <c r="W1937" s="1" t="s">
        <v>81</v>
      </c>
      <c r="X1937" s="1" t="s">
        <v>433</v>
      </c>
      <c r="Y1937" s="1" t="s">
        <v>245</v>
      </c>
      <c r="Z1937" s="1" t="s">
        <v>219</v>
      </c>
      <c r="AA1937" s="1" t="s">
        <v>51</v>
      </c>
      <c r="AB1937" s="1" t="s">
        <v>433</v>
      </c>
      <c r="AC1937" s="1" t="s">
        <v>37</v>
      </c>
    </row>
    <row r="1938" spans="1:29" hidden="1" x14ac:dyDescent="0.25">
      <c r="A1938" s="1" t="s">
        <v>33</v>
      </c>
      <c r="B1938" s="1" t="s">
        <v>34</v>
      </c>
      <c r="C1938" s="2">
        <v>45867</v>
      </c>
      <c r="D1938" s="1" t="s">
        <v>238</v>
      </c>
      <c r="E1938" s="1" t="s">
        <v>239</v>
      </c>
      <c r="F1938" s="1" t="s">
        <v>37</v>
      </c>
      <c r="G1938" s="1" t="s">
        <v>431</v>
      </c>
      <c r="H1938" s="1" t="s">
        <v>432</v>
      </c>
      <c r="I1938" s="54">
        <v>33333</v>
      </c>
      <c r="J1938" s="54">
        <v>0</v>
      </c>
      <c r="K1938" s="1" t="s">
        <v>40</v>
      </c>
      <c r="L1938" s="1" t="s">
        <v>41</v>
      </c>
      <c r="M1938" s="1" t="s">
        <v>42</v>
      </c>
      <c r="N1938" s="1" t="s">
        <v>37</v>
      </c>
      <c r="O1938" s="1" t="s">
        <v>43</v>
      </c>
      <c r="P1938" s="1" t="s">
        <v>43</v>
      </c>
      <c r="Q1938" s="1" t="s">
        <v>43</v>
      </c>
      <c r="R1938" s="3">
        <v>0</v>
      </c>
      <c r="S1938" s="1" t="s">
        <v>44</v>
      </c>
      <c r="T1938" s="1" t="s">
        <v>45</v>
      </c>
      <c r="U1938" s="1" t="s">
        <v>431</v>
      </c>
      <c r="V1938" s="1" t="s">
        <v>46</v>
      </c>
      <c r="W1938" s="1" t="s">
        <v>81</v>
      </c>
      <c r="X1938" s="1" t="s">
        <v>433</v>
      </c>
      <c r="Y1938" s="1" t="s">
        <v>245</v>
      </c>
      <c r="Z1938" s="1" t="s">
        <v>219</v>
      </c>
      <c r="AA1938" s="1" t="s">
        <v>51</v>
      </c>
      <c r="AB1938" s="1" t="s">
        <v>433</v>
      </c>
      <c r="AC1938" s="1" t="s">
        <v>37</v>
      </c>
    </row>
    <row r="1939" spans="1:29" hidden="1" x14ac:dyDescent="0.25">
      <c r="A1939" s="1" t="s">
        <v>33</v>
      </c>
      <c r="B1939" s="1" t="s">
        <v>34</v>
      </c>
      <c r="C1939" s="2">
        <v>45867</v>
      </c>
      <c r="D1939" s="1" t="s">
        <v>238</v>
      </c>
      <c r="E1939" s="1" t="s">
        <v>239</v>
      </c>
      <c r="F1939" s="1" t="s">
        <v>37</v>
      </c>
      <c r="G1939" s="1" t="s">
        <v>431</v>
      </c>
      <c r="H1939" s="1" t="s">
        <v>432</v>
      </c>
      <c r="I1939" s="3">
        <v>0</v>
      </c>
      <c r="J1939" s="3">
        <v>33333</v>
      </c>
      <c r="K1939" s="1" t="s">
        <v>40</v>
      </c>
      <c r="L1939" s="1" t="s">
        <v>436</v>
      </c>
      <c r="M1939" s="1" t="s">
        <v>437</v>
      </c>
      <c r="N1939" s="1" t="s">
        <v>37</v>
      </c>
      <c r="O1939" s="1" t="s">
        <v>43</v>
      </c>
      <c r="P1939" s="1" t="s">
        <v>43</v>
      </c>
      <c r="Q1939" s="1" t="s">
        <v>43</v>
      </c>
      <c r="R1939" s="3">
        <v>0</v>
      </c>
      <c r="S1939" s="1" t="s">
        <v>44</v>
      </c>
      <c r="T1939" s="1" t="s">
        <v>45</v>
      </c>
      <c r="U1939" s="1" t="s">
        <v>431</v>
      </c>
      <c r="V1939" s="1" t="s">
        <v>46</v>
      </c>
      <c r="W1939" s="1" t="s">
        <v>81</v>
      </c>
      <c r="X1939" s="1" t="s">
        <v>433</v>
      </c>
      <c r="Y1939" s="1" t="s">
        <v>245</v>
      </c>
      <c r="Z1939" s="1" t="s">
        <v>219</v>
      </c>
      <c r="AA1939" s="1" t="s">
        <v>51</v>
      </c>
      <c r="AB1939" s="1" t="s">
        <v>433</v>
      </c>
      <c r="AC1939" s="1" t="s">
        <v>37</v>
      </c>
    </row>
    <row r="1940" spans="1:29" hidden="1" x14ac:dyDescent="0.25">
      <c r="A1940" s="1" t="s">
        <v>33</v>
      </c>
      <c r="B1940" s="1" t="s">
        <v>34</v>
      </c>
      <c r="C1940" s="2">
        <v>45867</v>
      </c>
      <c r="D1940" s="1" t="s">
        <v>238</v>
      </c>
      <c r="E1940" s="1" t="s">
        <v>239</v>
      </c>
      <c r="F1940" s="1" t="s">
        <v>37</v>
      </c>
      <c r="G1940" s="1" t="s">
        <v>431</v>
      </c>
      <c r="H1940" s="1" t="s">
        <v>432</v>
      </c>
      <c r="I1940" s="54">
        <v>68812</v>
      </c>
      <c r="J1940" s="54">
        <v>0</v>
      </c>
      <c r="K1940" s="1" t="s">
        <v>40</v>
      </c>
      <c r="L1940" s="1" t="s">
        <v>41</v>
      </c>
      <c r="M1940" s="1" t="s">
        <v>42</v>
      </c>
      <c r="N1940" s="1" t="s">
        <v>37</v>
      </c>
      <c r="O1940" s="1" t="s">
        <v>43</v>
      </c>
      <c r="P1940" s="1" t="s">
        <v>43</v>
      </c>
      <c r="Q1940" s="1" t="s">
        <v>43</v>
      </c>
      <c r="R1940" s="3">
        <v>0</v>
      </c>
      <c r="S1940" s="1" t="s">
        <v>44</v>
      </c>
      <c r="T1940" s="1" t="s">
        <v>45</v>
      </c>
      <c r="U1940" s="1" t="s">
        <v>431</v>
      </c>
      <c r="V1940" s="1" t="s">
        <v>46</v>
      </c>
      <c r="W1940" s="1" t="s">
        <v>81</v>
      </c>
      <c r="X1940" s="1" t="s">
        <v>433</v>
      </c>
      <c r="Y1940" s="1" t="s">
        <v>245</v>
      </c>
      <c r="Z1940" s="1" t="s">
        <v>219</v>
      </c>
      <c r="AA1940" s="1" t="s">
        <v>51</v>
      </c>
      <c r="AB1940" s="1" t="s">
        <v>433</v>
      </c>
      <c r="AC1940" s="1" t="s">
        <v>37</v>
      </c>
    </row>
    <row r="1941" spans="1:29" hidden="1" x14ac:dyDescent="0.25">
      <c r="A1941" s="1" t="s">
        <v>33</v>
      </c>
      <c r="B1941" s="1" t="s">
        <v>34</v>
      </c>
      <c r="C1941" s="2">
        <v>45867</v>
      </c>
      <c r="D1941" s="1" t="s">
        <v>238</v>
      </c>
      <c r="E1941" s="1" t="s">
        <v>239</v>
      </c>
      <c r="F1941" s="1" t="s">
        <v>37</v>
      </c>
      <c r="G1941" s="1" t="s">
        <v>431</v>
      </c>
      <c r="H1941" s="1" t="s">
        <v>432</v>
      </c>
      <c r="I1941" s="3">
        <v>0</v>
      </c>
      <c r="J1941" s="3">
        <v>68812</v>
      </c>
      <c r="K1941" s="1" t="s">
        <v>40</v>
      </c>
      <c r="L1941" s="1" t="s">
        <v>91</v>
      </c>
      <c r="M1941" s="1" t="s">
        <v>92</v>
      </c>
      <c r="N1941" s="1" t="s">
        <v>37</v>
      </c>
      <c r="O1941" s="1" t="s">
        <v>43</v>
      </c>
      <c r="P1941" s="1" t="s">
        <v>43</v>
      </c>
      <c r="Q1941" s="1" t="s">
        <v>43</v>
      </c>
      <c r="R1941" s="3">
        <v>0</v>
      </c>
      <c r="S1941" s="1" t="s">
        <v>44</v>
      </c>
      <c r="T1941" s="1" t="s">
        <v>45</v>
      </c>
      <c r="U1941" s="1" t="s">
        <v>431</v>
      </c>
      <c r="V1941" s="1" t="s">
        <v>46</v>
      </c>
      <c r="W1941" s="1" t="s">
        <v>81</v>
      </c>
      <c r="X1941" s="1" t="s">
        <v>433</v>
      </c>
      <c r="Y1941" s="1" t="s">
        <v>245</v>
      </c>
      <c r="Z1941" s="1" t="s">
        <v>219</v>
      </c>
      <c r="AA1941" s="1" t="s">
        <v>51</v>
      </c>
      <c r="AB1941" s="1" t="s">
        <v>433</v>
      </c>
      <c r="AC1941" s="1" t="s">
        <v>37</v>
      </c>
    </row>
    <row r="1942" spans="1:29" hidden="1" x14ac:dyDescent="0.25">
      <c r="A1942" s="1" t="s">
        <v>33</v>
      </c>
      <c r="B1942" s="1" t="s">
        <v>34</v>
      </c>
      <c r="C1942" s="2">
        <v>45867</v>
      </c>
      <c r="D1942" s="1" t="s">
        <v>238</v>
      </c>
      <c r="E1942" s="1" t="s">
        <v>239</v>
      </c>
      <c r="F1942" s="1" t="s">
        <v>37</v>
      </c>
      <c r="G1942" s="1" t="s">
        <v>431</v>
      </c>
      <c r="H1942" s="1" t="s">
        <v>432</v>
      </c>
      <c r="I1942" s="54">
        <v>41199</v>
      </c>
      <c r="J1942" s="54">
        <v>0</v>
      </c>
      <c r="K1942" s="1" t="s">
        <v>40</v>
      </c>
      <c r="L1942" s="1" t="s">
        <v>340</v>
      </c>
      <c r="M1942" s="1" t="s">
        <v>341</v>
      </c>
      <c r="N1942" s="1" t="s">
        <v>37</v>
      </c>
      <c r="O1942" s="1" t="s">
        <v>43</v>
      </c>
      <c r="P1942" s="1" t="s">
        <v>43</v>
      </c>
      <c r="Q1942" s="1" t="s">
        <v>43</v>
      </c>
      <c r="R1942" s="3">
        <v>0</v>
      </c>
      <c r="S1942" s="1" t="s">
        <v>44</v>
      </c>
      <c r="T1942" s="1" t="s">
        <v>45</v>
      </c>
      <c r="U1942" s="1" t="s">
        <v>431</v>
      </c>
      <c r="V1942" s="1" t="s">
        <v>46</v>
      </c>
      <c r="W1942" s="1" t="s">
        <v>81</v>
      </c>
      <c r="X1942" s="1" t="s">
        <v>433</v>
      </c>
      <c r="Y1942" s="1" t="s">
        <v>245</v>
      </c>
      <c r="Z1942" s="1" t="s">
        <v>219</v>
      </c>
      <c r="AA1942" s="1" t="s">
        <v>51</v>
      </c>
      <c r="AB1942" s="1" t="s">
        <v>433</v>
      </c>
      <c r="AC1942" s="1" t="s">
        <v>37</v>
      </c>
    </row>
    <row r="1943" spans="1:29" hidden="1" x14ac:dyDescent="0.25">
      <c r="A1943" s="1" t="s">
        <v>33</v>
      </c>
      <c r="B1943" s="1" t="s">
        <v>34</v>
      </c>
      <c r="C1943" s="2">
        <v>45867</v>
      </c>
      <c r="D1943" s="1" t="s">
        <v>238</v>
      </c>
      <c r="E1943" s="1" t="s">
        <v>239</v>
      </c>
      <c r="F1943" s="1" t="s">
        <v>37</v>
      </c>
      <c r="G1943" s="1" t="s">
        <v>431</v>
      </c>
      <c r="H1943" s="1" t="s">
        <v>432</v>
      </c>
      <c r="I1943" s="3">
        <v>0</v>
      </c>
      <c r="J1943" s="3">
        <v>41199</v>
      </c>
      <c r="K1943" s="1" t="s">
        <v>40</v>
      </c>
      <c r="L1943" s="1" t="s">
        <v>438</v>
      </c>
      <c r="M1943" s="1" t="s">
        <v>439</v>
      </c>
      <c r="N1943" s="1" t="s">
        <v>37</v>
      </c>
      <c r="O1943" s="1" t="s">
        <v>43</v>
      </c>
      <c r="P1943" s="1" t="s">
        <v>43</v>
      </c>
      <c r="Q1943" s="1" t="s">
        <v>43</v>
      </c>
      <c r="R1943" s="3">
        <v>0</v>
      </c>
      <c r="S1943" s="1" t="s">
        <v>44</v>
      </c>
      <c r="T1943" s="1" t="s">
        <v>45</v>
      </c>
      <c r="U1943" s="1" t="s">
        <v>431</v>
      </c>
      <c r="V1943" s="1" t="s">
        <v>46</v>
      </c>
      <c r="W1943" s="1" t="s">
        <v>81</v>
      </c>
      <c r="X1943" s="1" t="s">
        <v>433</v>
      </c>
      <c r="Y1943" s="1" t="s">
        <v>245</v>
      </c>
      <c r="Z1943" s="1" t="s">
        <v>219</v>
      </c>
      <c r="AA1943" s="1" t="s">
        <v>51</v>
      </c>
      <c r="AB1943" s="1" t="s">
        <v>433</v>
      </c>
      <c r="AC1943" s="1" t="s">
        <v>37</v>
      </c>
    </row>
    <row r="1944" spans="1:29" hidden="1" x14ac:dyDescent="0.25">
      <c r="A1944" s="1" t="s">
        <v>33</v>
      </c>
      <c r="B1944" s="1" t="s">
        <v>34</v>
      </c>
      <c r="C1944" s="2">
        <v>45867</v>
      </c>
      <c r="D1944" s="1" t="s">
        <v>238</v>
      </c>
      <c r="E1944" s="1" t="s">
        <v>239</v>
      </c>
      <c r="F1944" s="1" t="s">
        <v>37</v>
      </c>
      <c r="G1944" s="1" t="s">
        <v>431</v>
      </c>
      <c r="H1944" s="1" t="s">
        <v>432</v>
      </c>
      <c r="I1944" s="54">
        <v>40434</v>
      </c>
      <c r="J1944" s="54">
        <v>0</v>
      </c>
      <c r="K1944" s="1" t="s">
        <v>40</v>
      </c>
      <c r="L1944" s="1" t="s">
        <v>41</v>
      </c>
      <c r="M1944" s="1" t="s">
        <v>42</v>
      </c>
      <c r="N1944" s="1" t="s">
        <v>37</v>
      </c>
      <c r="O1944" s="1" t="s">
        <v>43</v>
      </c>
      <c r="P1944" s="1" t="s">
        <v>43</v>
      </c>
      <c r="Q1944" s="1" t="s">
        <v>43</v>
      </c>
      <c r="R1944" s="3">
        <v>0</v>
      </c>
      <c r="S1944" s="1" t="s">
        <v>44</v>
      </c>
      <c r="T1944" s="1" t="s">
        <v>45</v>
      </c>
      <c r="U1944" s="1" t="s">
        <v>431</v>
      </c>
      <c r="V1944" s="1" t="s">
        <v>46</v>
      </c>
      <c r="W1944" s="1" t="s">
        <v>81</v>
      </c>
      <c r="X1944" s="1" t="s">
        <v>433</v>
      </c>
      <c r="Y1944" s="1" t="s">
        <v>245</v>
      </c>
      <c r="Z1944" s="1" t="s">
        <v>219</v>
      </c>
      <c r="AA1944" s="1" t="s">
        <v>51</v>
      </c>
      <c r="AB1944" s="1" t="s">
        <v>433</v>
      </c>
      <c r="AC1944" s="1" t="s">
        <v>37</v>
      </c>
    </row>
    <row r="1945" spans="1:29" hidden="1" x14ac:dyDescent="0.25">
      <c r="A1945" s="1" t="s">
        <v>33</v>
      </c>
      <c r="B1945" s="1" t="s">
        <v>34</v>
      </c>
      <c r="C1945" s="2">
        <v>45867</v>
      </c>
      <c r="D1945" s="1" t="s">
        <v>238</v>
      </c>
      <c r="E1945" s="1" t="s">
        <v>239</v>
      </c>
      <c r="F1945" s="1" t="s">
        <v>37</v>
      </c>
      <c r="G1945" s="1" t="s">
        <v>431</v>
      </c>
      <c r="H1945" s="1" t="s">
        <v>432</v>
      </c>
      <c r="I1945" s="3">
        <v>0</v>
      </c>
      <c r="J1945" s="3">
        <v>40434</v>
      </c>
      <c r="K1945" s="1" t="s">
        <v>40</v>
      </c>
      <c r="L1945" s="1" t="s">
        <v>440</v>
      </c>
      <c r="M1945" s="1" t="s">
        <v>441</v>
      </c>
      <c r="N1945" s="1" t="s">
        <v>37</v>
      </c>
      <c r="O1945" s="1" t="s">
        <v>43</v>
      </c>
      <c r="P1945" s="1" t="s">
        <v>43</v>
      </c>
      <c r="Q1945" s="1" t="s">
        <v>43</v>
      </c>
      <c r="R1945" s="3">
        <v>0</v>
      </c>
      <c r="S1945" s="1" t="s">
        <v>44</v>
      </c>
      <c r="T1945" s="1" t="s">
        <v>45</v>
      </c>
      <c r="U1945" s="1" t="s">
        <v>431</v>
      </c>
      <c r="V1945" s="1" t="s">
        <v>46</v>
      </c>
      <c r="W1945" s="1" t="s">
        <v>81</v>
      </c>
      <c r="X1945" s="1" t="s">
        <v>433</v>
      </c>
      <c r="Y1945" s="1" t="s">
        <v>245</v>
      </c>
      <c r="Z1945" s="1" t="s">
        <v>219</v>
      </c>
      <c r="AA1945" s="1" t="s">
        <v>51</v>
      </c>
      <c r="AB1945" s="1" t="s">
        <v>433</v>
      </c>
      <c r="AC1945" s="1" t="s">
        <v>37</v>
      </c>
    </row>
    <row r="1946" spans="1:29" hidden="1" x14ac:dyDescent="0.25">
      <c r="A1946" s="1" t="s">
        <v>33</v>
      </c>
      <c r="B1946" s="1" t="s">
        <v>34</v>
      </c>
      <c r="C1946" s="2">
        <v>45867</v>
      </c>
      <c r="D1946" s="1" t="s">
        <v>238</v>
      </c>
      <c r="E1946" s="1" t="s">
        <v>239</v>
      </c>
      <c r="F1946" s="1" t="s">
        <v>37</v>
      </c>
      <c r="G1946" s="1" t="s">
        <v>431</v>
      </c>
      <c r="H1946" s="1" t="s">
        <v>432</v>
      </c>
      <c r="I1946" s="54">
        <v>33333</v>
      </c>
      <c r="J1946" s="54">
        <v>0</v>
      </c>
      <c r="K1946" s="1" t="s">
        <v>40</v>
      </c>
      <c r="L1946" s="1" t="s">
        <v>62</v>
      </c>
      <c r="M1946" s="1" t="s">
        <v>63</v>
      </c>
      <c r="N1946" s="1" t="s">
        <v>37</v>
      </c>
      <c r="O1946" s="1" t="s">
        <v>43</v>
      </c>
      <c r="P1946" s="1" t="s">
        <v>43</v>
      </c>
      <c r="Q1946" s="1" t="s">
        <v>43</v>
      </c>
      <c r="R1946" s="3">
        <v>0</v>
      </c>
      <c r="S1946" s="1" t="s">
        <v>44</v>
      </c>
      <c r="T1946" s="1" t="s">
        <v>45</v>
      </c>
      <c r="U1946" s="1" t="s">
        <v>431</v>
      </c>
      <c r="V1946" s="1" t="s">
        <v>46</v>
      </c>
      <c r="W1946" s="1" t="s">
        <v>81</v>
      </c>
      <c r="X1946" s="1" t="s">
        <v>433</v>
      </c>
      <c r="Y1946" s="1" t="s">
        <v>245</v>
      </c>
      <c r="Z1946" s="1" t="s">
        <v>219</v>
      </c>
      <c r="AA1946" s="1" t="s">
        <v>51</v>
      </c>
      <c r="AB1946" s="1" t="s">
        <v>433</v>
      </c>
      <c r="AC1946" s="1" t="s">
        <v>37</v>
      </c>
    </row>
    <row r="1947" spans="1:29" hidden="1" x14ac:dyDescent="0.25">
      <c r="A1947" s="1" t="s">
        <v>33</v>
      </c>
      <c r="B1947" s="1" t="s">
        <v>34</v>
      </c>
      <c r="C1947" s="2">
        <v>45867</v>
      </c>
      <c r="D1947" s="1" t="s">
        <v>238</v>
      </c>
      <c r="E1947" s="1" t="s">
        <v>239</v>
      </c>
      <c r="F1947" s="1" t="s">
        <v>37</v>
      </c>
      <c r="G1947" s="1" t="s">
        <v>431</v>
      </c>
      <c r="H1947" s="1" t="s">
        <v>432</v>
      </c>
      <c r="I1947" s="3">
        <v>0</v>
      </c>
      <c r="J1947" s="3">
        <v>33333</v>
      </c>
      <c r="K1947" s="1" t="s">
        <v>40</v>
      </c>
      <c r="L1947" s="1" t="s">
        <v>442</v>
      </c>
      <c r="M1947" s="1" t="s">
        <v>443</v>
      </c>
      <c r="N1947" s="1" t="s">
        <v>37</v>
      </c>
      <c r="O1947" s="1" t="s">
        <v>43</v>
      </c>
      <c r="P1947" s="1" t="s">
        <v>43</v>
      </c>
      <c r="Q1947" s="1" t="s">
        <v>43</v>
      </c>
      <c r="R1947" s="3">
        <v>0</v>
      </c>
      <c r="S1947" s="1" t="s">
        <v>44</v>
      </c>
      <c r="T1947" s="1" t="s">
        <v>45</v>
      </c>
      <c r="U1947" s="1" t="s">
        <v>431</v>
      </c>
      <c r="V1947" s="1" t="s">
        <v>46</v>
      </c>
      <c r="W1947" s="1" t="s">
        <v>81</v>
      </c>
      <c r="X1947" s="1" t="s">
        <v>433</v>
      </c>
      <c r="Y1947" s="1" t="s">
        <v>245</v>
      </c>
      <c r="Z1947" s="1" t="s">
        <v>219</v>
      </c>
      <c r="AA1947" s="1" t="s">
        <v>51</v>
      </c>
      <c r="AB1947" s="1" t="s">
        <v>433</v>
      </c>
      <c r="AC1947" s="1" t="s">
        <v>37</v>
      </c>
    </row>
    <row r="1948" spans="1:29" hidden="1" x14ac:dyDescent="0.25">
      <c r="A1948" s="1" t="s">
        <v>33</v>
      </c>
      <c r="B1948" s="1" t="s">
        <v>34</v>
      </c>
      <c r="C1948" s="2">
        <v>45867</v>
      </c>
      <c r="D1948" s="1" t="s">
        <v>238</v>
      </c>
      <c r="E1948" s="1" t="s">
        <v>239</v>
      </c>
      <c r="F1948" s="1" t="s">
        <v>37</v>
      </c>
      <c r="G1948" s="1" t="s">
        <v>431</v>
      </c>
      <c r="H1948" s="1" t="s">
        <v>432</v>
      </c>
      <c r="I1948" s="54">
        <v>36638</v>
      </c>
      <c r="J1948" s="54">
        <v>0</v>
      </c>
      <c r="K1948" s="1" t="s">
        <v>40</v>
      </c>
      <c r="L1948" s="1" t="s">
        <v>444</v>
      </c>
      <c r="M1948" s="1" t="s">
        <v>445</v>
      </c>
      <c r="N1948" s="1" t="s">
        <v>37</v>
      </c>
      <c r="O1948" s="1" t="s">
        <v>43</v>
      </c>
      <c r="P1948" s="1" t="s">
        <v>43</v>
      </c>
      <c r="Q1948" s="1" t="s">
        <v>43</v>
      </c>
      <c r="R1948" s="3">
        <v>0</v>
      </c>
      <c r="S1948" s="1" t="s">
        <v>44</v>
      </c>
      <c r="T1948" s="1" t="s">
        <v>45</v>
      </c>
      <c r="U1948" s="1" t="s">
        <v>431</v>
      </c>
      <c r="V1948" s="1" t="s">
        <v>46</v>
      </c>
      <c r="W1948" s="1" t="s">
        <v>81</v>
      </c>
      <c r="X1948" s="1" t="s">
        <v>433</v>
      </c>
      <c r="Y1948" s="1" t="s">
        <v>245</v>
      </c>
      <c r="Z1948" s="1" t="s">
        <v>219</v>
      </c>
      <c r="AA1948" s="1" t="s">
        <v>51</v>
      </c>
      <c r="AB1948" s="1" t="s">
        <v>433</v>
      </c>
      <c r="AC1948" s="1" t="s">
        <v>37</v>
      </c>
    </row>
    <row r="1949" spans="1:29" hidden="1" x14ac:dyDescent="0.25">
      <c r="A1949" s="1" t="s">
        <v>33</v>
      </c>
      <c r="B1949" s="1" t="s">
        <v>34</v>
      </c>
      <c r="C1949" s="2">
        <v>45867</v>
      </c>
      <c r="D1949" s="1" t="s">
        <v>238</v>
      </c>
      <c r="E1949" s="1" t="s">
        <v>239</v>
      </c>
      <c r="F1949" s="1" t="s">
        <v>37</v>
      </c>
      <c r="G1949" s="1" t="s">
        <v>431</v>
      </c>
      <c r="H1949" s="1" t="s">
        <v>432</v>
      </c>
      <c r="I1949" s="3">
        <v>0</v>
      </c>
      <c r="J1949" s="3">
        <v>36638</v>
      </c>
      <c r="K1949" s="1" t="s">
        <v>40</v>
      </c>
      <c r="L1949" s="1" t="s">
        <v>446</v>
      </c>
      <c r="M1949" s="1" t="s">
        <v>447</v>
      </c>
      <c r="N1949" s="1" t="s">
        <v>37</v>
      </c>
      <c r="O1949" s="1" t="s">
        <v>43</v>
      </c>
      <c r="P1949" s="1" t="s">
        <v>43</v>
      </c>
      <c r="Q1949" s="1" t="s">
        <v>43</v>
      </c>
      <c r="R1949" s="3">
        <v>0</v>
      </c>
      <c r="S1949" s="1" t="s">
        <v>44</v>
      </c>
      <c r="T1949" s="1" t="s">
        <v>45</v>
      </c>
      <c r="U1949" s="1" t="s">
        <v>431</v>
      </c>
      <c r="V1949" s="1" t="s">
        <v>46</v>
      </c>
      <c r="W1949" s="1" t="s">
        <v>81</v>
      </c>
      <c r="X1949" s="1" t="s">
        <v>433</v>
      </c>
      <c r="Y1949" s="1" t="s">
        <v>245</v>
      </c>
      <c r="Z1949" s="1" t="s">
        <v>219</v>
      </c>
      <c r="AA1949" s="1" t="s">
        <v>51</v>
      </c>
      <c r="AB1949" s="1" t="s">
        <v>433</v>
      </c>
      <c r="AC1949" s="1" t="s">
        <v>37</v>
      </c>
    </row>
    <row r="1950" spans="1:29" hidden="1" x14ac:dyDescent="0.25">
      <c r="A1950" s="1" t="s">
        <v>33</v>
      </c>
      <c r="B1950" s="1" t="s">
        <v>34</v>
      </c>
      <c r="C1950" s="2">
        <v>45867</v>
      </c>
      <c r="D1950" s="1" t="s">
        <v>238</v>
      </c>
      <c r="E1950" s="1" t="s">
        <v>239</v>
      </c>
      <c r="F1950" s="1" t="s">
        <v>37</v>
      </c>
      <c r="G1950" s="1" t="s">
        <v>431</v>
      </c>
      <c r="H1950" s="1" t="s">
        <v>432</v>
      </c>
      <c r="I1950" s="54">
        <v>41025</v>
      </c>
      <c r="J1950" s="54">
        <v>0</v>
      </c>
      <c r="K1950" s="1" t="s">
        <v>40</v>
      </c>
      <c r="L1950" s="1" t="s">
        <v>41</v>
      </c>
      <c r="M1950" s="1" t="s">
        <v>42</v>
      </c>
      <c r="N1950" s="1" t="s">
        <v>37</v>
      </c>
      <c r="O1950" s="1" t="s">
        <v>43</v>
      </c>
      <c r="P1950" s="1" t="s">
        <v>43</v>
      </c>
      <c r="Q1950" s="1" t="s">
        <v>43</v>
      </c>
      <c r="R1950" s="3">
        <v>0</v>
      </c>
      <c r="S1950" s="1" t="s">
        <v>44</v>
      </c>
      <c r="T1950" s="1" t="s">
        <v>45</v>
      </c>
      <c r="U1950" s="1" t="s">
        <v>431</v>
      </c>
      <c r="V1950" s="1" t="s">
        <v>46</v>
      </c>
      <c r="W1950" s="1" t="s">
        <v>81</v>
      </c>
      <c r="X1950" s="1" t="s">
        <v>433</v>
      </c>
      <c r="Y1950" s="1" t="s">
        <v>245</v>
      </c>
      <c r="Z1950" s="1" t="s">
        <v>219</v>
      </c>
      <c r="AA1950" s="1" t="s">
        <v>51</v>
      </c>
      <c r="AB1950" s="1" t="s">
        <v>433</v>
      </c>
      <c r="AC1950" s="1" t="s">
        <v>37</v>
      </c>
    </row>
    <row r="1951" spans="1:29" hidden="1" x14ac:dyDescent="0.25">
      <c r="A1951" s="1" t="s">
        <v>33</v>
      </c>
      <c r="B1951" s="1" t="s">
        <v>34</v>
      </c>
      <c r="C1951" s="2">
        <v>45867</v>
      </c>
      <c r="D1951" s="1" t="s">
        <v>238</v>
      </c>
      <c r="E1951" s="1" t="s">
        <v>239</v>
      </c>
      <c r="F1951" s="1" t="s">
        <v>37</v>
      </c>
      <c r="G1951" s="1" t="s">
        <v>431</v>
      </c>
      <c r="H1951" s="1" t="s">
        <v>432</v>
      </c>
      <c r="I1951" s="3">
        <v>0</v>
      </c>
      <c r="J1951" s="3">
        <v>41025</v>
      </c>
      <c r="K1951" s="1" t="s">
        <v>40</v>
      </c>
      <c r="L1951" s="1" t="s">
        <v>448</v>
      </c>
      <c r="M1951" s="1" t="s">
        <v>449</v>
      </c>
      <c r="N1951" s="1" t="s">
        <v>37</v>
      </c>
      <c r="O1951" s="1" t="s">
        <v>43</v>
      </c>
      <c r="P1951" s="1" t="s">
        <v>43</v>
      </c>
      <c r="Q1951" s="1" t="s">
        <v>43</v>
      </c>
      <c r="R1951" s="3">
        <v>0</v>
      </c>
      <c r="S1951" s="1" t="s">
        <v>44</v>
      </c>
      <c r="T1951" s="1" t="s">
        <v>45</v>
      </c>
      <c r="U1951" s="1" t="s">
        <v>431</v>
      </c>
      <c r="V1951" s="1" t="s">
        <v>46</v>
      </c>
      <c r="W1951" s="1" t="s">
        <v>81</v>
      </c>
      <c r="X1951" s="1" t="s">
        <v>433</v>
      </c>
      <c r="Y1951" s="1" t="s">
        <v>245</v>
      </c>
      <c r="Z1951" s="1" t="s">
        <v>219</v>
      </c>
      <c r="AA1951" s="1" t="s">
        <v>51</v>
      </c>
      <c r="AB1951" s="1" t="s">
        <v>433</v>
      </c>
      <c r="AC1951" s="1" t="s">
        <v>37</v>
      </c>
    </row>
    <row r="1952" spans="1:29" hidden="1" x14ac:dyDescent="0.25">
      <c r="A1952" s="1" t="s">
        <v>33</v>
      </c>
      <c r="B1952" s="1" t="s">
        <v>34</v>
      </c>
      <c r="C1952" s="2">
        <v>45867</v>
      </c>
      <c r="D1952" s="1" t="s">
        <v>238</v>
      </c>
      <c r="E1952" s="1" t="s">
        <v>239</v>
      </c>
      <c r="F1952" s="1" t="s">
        <v>37</v>
      </c>
      <c r="G1952" s="1" t="s">
        <v>431</v>
      </c>
      <c r="H1952" s="1" t="s">
        <v>432</v>
      </c>
      <c r="I1952" s="54">
        <v>2806895</v>
      </c>
      <c r="J1952" s="54">
        <v>0</v>
      </c>
      <c r="K1952" s="1" t="s">
        <v>40</v>
      </c>
      <c r="L1952" s="1" t="s">
        <v>450</v>
      </c>
      <c r="M1952" s="1" t="s">
        <v>451</v>
      </c>
      <c r="N1952" s="1" t="s">
        <v>37</v>
      </c>
      <c r="O1952" s="1" t="s">
        <v>43</v>
      </c>
      <c r="P1952" s="1" t="s">
        <v>43</v>
      </c>
      <c r="Q1952" s="1" t="s">
        <v>43</v>
      </c>
      <c r="R1952" s="3">
        <v>0</v>
      </c>
      <c r="S1952" s="1" t="s">
        <v>44</v>
      </c>
      <c r="T1952" s="1" t="s">
        <v>45</v>
      </c>
      <c r="U1952" s="1" t="s">
        <v>431</v>
      </c>
      <c r="V1952" s="1" t="s">
        <v>46</v>
      </c>
      <c r="W1952" s="1" t="s">
        <v>81</v>
      </c>
      <c r="X1952" s="1" t="s">
        <v>433</v>
      </c>
      <c r="Y1952" s="1" t="s">
        <v>245</v>
      </c>
      <c r="Z1952" s="1" t="s">
        <v>219</v>
      </c>
      <c r="AA1952" s="1" t="s">
        <v>51</v>
      </c>
      <c r="AB1952" s="1" t="s">
        <v>433</v>
      </c>
      <c r="AC1952" s="1" t="s">
        <v>37</v>
      </c>
    </row>
    <row r="1953" spans="1:29" hidden="1" x14ac:dyDescent="0.25">
      <c r="A1953" s="1" t="s">
        <v>33</v>
      </c>
      <c r="B1953" s="1" t="s">
        <v>34</v>
      </c>
      <c r="C1953" s="2">
        <v>45867</v>
      </c>
      <c r="D1953" s="1" t="s">
        <v>238</v>
      </c>
      <c r="E1953" s="1" t="s">
        <v>239</v>
      </c>
      <c r="F1953" s="1" t="s">
        <v>37</v>
      </c>
      <c r="G1953" s="1" t="s">
        <v>431</v>
      </c>
      <c r="H1953" s="1" t="s">
        <v>432</v>
      </c>
      <c r="I1953" s="3">
        <v>0</v>
      </c>
      <c r="J1953" s="3">
        <v>2806895</v>
      </c>
      <c r="K1953" s="1" t="s">
        <v>40</v>
      </c>
      <c r="L1953" s="1" t="s">
        <v>452</v>
      </c>
      <c r="M1953" s="1" t="s">
        <v>453</v>
      </c>
      <c r="N1953" s="1" t="s">
        <v>37</v>
      </c>
      <c r="O1953" s="1" t="s">
        <v>43</v>
      </c>
      <c r="P1953" s="1" t="s">
        <v>43</v>
      </c>
      <c r="Q1953" s="1" t="s">
        <v>43</v>
      </c>
      <c r="R1953" s="3">
        <v>0</v>
      </c>
      <c r="S1953" s="1" t="s">
        <v>44</v>
      </c>
      <c r="T1953" s="1" t="s">
        <v>45</v>
      </c>
      <c r="U1953" s="1" t="s">
        <v>431</v>
      </c>
      <c r="V1953" s="1" t="s">
        <v>46</v>
      </c>
      <c r="W1953" s="1" t="s">
        <v>81</v>
      </c>
      <c r="X1953" s="1" t="s">
        <v>433</v>
      </c>
      <c r="Y1953" s="1" t="s">
        <v>245</v>
      </c>
      <c r="Z1953" s="1" t="s">
        <v>219</v>
      </c>
      <c r="AA1953" s="1" t="s">
        <v>51</v>
      </c>
      <c r="AB1953" s="1" t="s">
        <v>433</v>
      </c>
      <c r="AC1953" s="1" t="s">
        <v>37</v>
      </c>
    </row>
    <row r="1954" spans="1:29" hidden="1" x14ac:dyDescent="0.25">
      <c r="A1954" s="1" t="s">
        <v>33</v>
      </c>
      <c r="B1954" s="1" t="s">
        <v>34</v>
      </c>
      <c r="C1954" s="2">
        <v>45867</v>
      </c>
      <c r="D1954" s="1" t="s">
        <v>238</v>
      </c>
      <c r="E1954" s="1" t="s">
        <v>239</v>
      </c>
      <c r="F1954" s="1" t="s">
        <v>37</v>
      </c>
      <c r="G1954" s="1" t="s">
        <v>431</v>
      </c>
      <c r="H1954" s="1" t="s">
        <v>432</v>
      </c>
      <c r="I1954" s="54">
        <v>140313</v>
      </c>
      <c r="J1954" s="54">
        <v>0</v>
      </c>
      <c r="K1954" s="1" t="s">
        <v>40</v>
      </c>
      <c r="L1954" s="1" t="s">
        <v>62</v>
      </c>
      <c r="M1954" s="1" t="s">
        <v>63</v>
      </c>
      <c r="N1954" s="1" t="s">
        <v>37</v>
      </c>
      <c r="O1954" s="1" t="s">
        <v>43</v>
      </c>
      <c r="P1954" s="1" t="s">
        <v>43</v>
      </c>
      <c r="Q1954" s="1" t="s">
        <v>43</v>
      </c>
      <c r="R1954" s="3">
        <v>0</v>
      </c>
      <c r="S1954" s="1" t="s">
        <v>44</v>
      </c>
      <c r="T1954" s="1" t="s">
        <v>45</v>
      </c>
      <c r="U1954" s="1" t="s">
        <v>431</v>
      </c>
      <c r="V1954" s="1" t="s">
        <v>46</v>
      </c>
      <c r="W1954" s="1" t="s">
        <v>81</v>
      </c>
      <c r="X1954" s="1" t="s">
        <v>433</v>
      </c>
      <c r="Y1954" s="1" t="s">
        <v>245</v>
      </c>
      <c r="Z1954" s="1" t="s">
        <v>219</v>
      </c>
      <c r="AA1954" s="1" t="s">
        <v>51</v>
      </c>
      <c r="AB1954" s="1" t="s">
        <v>433</v>
      </c>
      <c r="AC1954" s="1" t="s">
        <v>37</v>
      </c>
    </row>
    <row r="1955" spans="1:29" hidden="1" x14ac:dyDescent="0.25">
      <c r="A1955" s="1" t="s">
        <v>33</v>
      </c>
      <c r="B1955" s="1" t="s">
        <v>34</v>
      </c>
      <c r="C1955" s="2">
        <v>45867</v>
      </c>
      <c r="D1955" s="1" t="s">
        <v>238</v>
      </c>
      <c r="E1955" s="1" t="s">
        <v>239</v>
      </c>
      <c r="F1955" s="1" t="s">
        <v>37</v>
      </c>
      <c r="G1955" s="1" t="s">
        <v>431</v>
      </c>
      <c r="H1955" s="1" t="s">
        <v>432</v>
      </c>
      <c r="I1955" s="3">
        <v>0</v>
      </c>
      <c r="J1955" s="3">
        <v>140313</v>
      </c>
      <c r="K1955" s="1" t="s">
        <v>40</v>
      </c>
      <c r="L1955" s="1" t="s">
        <v>454</v>
      </c>
      <c r="M1955" s="1" t="s">
        <v>455</v>
      </c>
      <c r="N1955" s="1" t="s">
        <v>37</v>
      </c>
      <c r="O1955" s="1" t="s">
        <v>43</v>
      </c>
      <c r="P1955" s="1" t="s">
        <v>43</v>
      </c>
      <c r="Q1955" s="1" t="s">
        <v>43</v>
      </c>
      <c r="R1955" s="3">
        <v>0</v>
      </c>
      <c r="S1955" s="1" t="s">
        <v>44</v>
      </c>
      <c r="T1955" s="1" t="s">
        <v>45</v>
      </c>
      <c r="U1955" s="1" t="s">
        <v>431</v>
      </c>
      <c r="V1955" s="1" t="s">
        <v>46</v>
      </c>
      <c r="W1955" s="1" t="s">
        <v>81</v>
      </c>
      <c r="X1955" s="1" t="s">
        <v>433</v>
      </c>
      <c r="Y1955" s="1" t="s">
        <v>245</v>
      </c>
      <c r="Z1955" s="1" t="s">
        <v>219</v>
      </c>
      <c r="AA1955" s="1" t="s">
        <v>51</v>
      </c>
      <c r="AB1955" s="1" t="s">
        <v>433</v>
      </c>
      <c r="AC1955" s="1" t="s">
        <v>37</v>
      </c>
    </row>
    <row r="1956" spans="1:29" hidden="1" x14ac:dyDescent="0.25">
      <c r="A1956" s="1" t="s">
        <v>33</v>
      </c>
      <c r="B1956" s="1" t="s">
        <v>34</v>
      </c>
      <c r="C1956" s="2">
        <v>45867</v>
      </c>
      <c r="D1956" s="1" t="s">
        <v>238</v>
      </c>
      <c r="E1956" s="1" t="s">
        <v>239</v>
      </c>
      <c r="F1956" s="1" t="s">
        <v>37</v>
      </c>
      <c r="G1956" s="1" t="s">
        <v>431</v>
      </c>
      <c r="H1956" s="1" t="s">
        <v>432</v>
      </c>
      <c r="I1956" s="54">
        <v>33333</v>
      </c>
      <c r="J1956" s="54">
        <v>0</v>
      </c>
      <c r="K1956" s="1" t="s">
        <v>40</v>
      </c>
      <c r="L1956" s="1" t="s">
        <v>62</v>
      </c>
      <c r="M1956" s="1" t="s">
        <v>63</v>
      </c>
      <c r="N1956" s="1" t="s">
        <v>37</v>
      </c>
      <c r="O1956" s="1" t="s">
        <v>43</v>
      </c>
      <c r="P1956" s="1" t="s">
        <v>43</v>
      </c>
      <c r="Q1956" s="1" t="s">
        <v>43</v>
      </c>
      <c r="R1956" s="3">
        <v>0</v>
      </c>
      <c r="S1956" s="1" t="s">
        <v>44</v>
      </c>
      <c r="T1956" s="1" t="s">
        <v>45</v>
      </c>
      <c r="U1956" s="1" t="s">
        <v>431</v>
      </c>
      <c r="V1956" s="1" t="s">
        <v>46</v>
      </c>
      <c r="W1956" s="1" t="s">
        <v>81</v>
      </c>
      <c r="X1956" s="1" t="s">
        <v>433</v>
      </c>
      <c r="Y1956" s="1" t="s">
        <v>245</v>
      </c>
      <c r="Z1956" s="1" t="s">
        <v>219</v>
      </c>
      <c r="AA1956" s="1" t="s">
        <v>51</v>
      </c>
      <c r="AB1956" s="1" t="s">
        <v>433</v>
      </c>
      <c r="AC1956" s="1" t="s">
        <v>37</v>
      </c>
    </row>
    <row r="1957" spans="1:29" hidden="1" x14ac:dyDescent="0.25">
      <c r="A1957" s="1" t="s">
        <v>33</v>
      </c>
      <c r="B1957" s="1" t="s">
        <v>34</v>
      </c>
      <c r="C1957" s="2">
        <v>45867</v>
      </c>
      <c r="D1957" s="1" t="s">
        <v>238</v>
      </c>
      <c r="E1957" s="1" t="s">
        <v>239</v>
      </c>
      <c r="F1957" s="1" t="s">
        <v>37</v>
      </c>
      <c r="G1957" s="1" t="s">
        <v>431</v>
      </c>
      <c r="H1957" s="1" t="s">
        <v>432</v>
      </c>
      <c r="I1957" s="3">
        <v>0</v>
      </c>
      <c r="J1957" s="3">
        <v>33333</v>
      </c>
      <c r="K1957" s="1" t="s">
        <v>40</v>
      </c>
      <c r="L1957" s="1" t="s">
        <v>303</v>
      </c>
      <c r="M1957" s="1" t="s">
        <v>304</v>
      </c>
      <c r="N1957" s="1" t="s">
        <v>37</v>
      </c>
      <c r="O1957" s="1" t="s">
        <v>43</v>
      </c>
      <c r="P1957" s="1" t="s">
        <v>43</v>
      </c>
      <c r="Q1957" s="1" t="s">
        <v>43</v>
      </c>
      <c r="R1957" s="3">
        <v>0</v>
      </c>
      <c r="S1957" s="1" t="s">
        <v>44</v>
      </c>
      <c r="T1957" s="1" t="s">
        <v>45</v>
      </c>
      <c r="U1957" s="1" t="s">
        <v>431</v>
      </c>
      <c r="V1957" s="1" t="s">
        <v>46</v>
      </c>
      <c r="W1957" s="1" t="s">
        <v>81</v>
      </c>
      <c r="X1957" s="1" t="s">
        <v>433</v>
      </c>
      <c r="Y1957" s="1" t="s">
        <v>245</v>
      </c>
      <c r="Z1957" s="1" t="s">
        <v>219</v>
      </c>
      <c r="AA1957" s="1" t="s">
        <v>51</v>
      </c>
      <c r="AB1957" s="1" t="s">
        <v>433</v>
      </c>
      <c r="AC1957" s="1" t="s">
        <v>37</v>
      </c>
    </row>
    <row r="1958" spans="1:29" hidden="1" x14ac:dyDescent="0.25">
      <c r="A1958" s="1" t="s">
        <v>33</v>
      </c>
      <c r="B1958" s="1" t="s">
        <v>34</v>
      </c>
      <c r="C1958" s="2">
        <v>45867</v>
      </c>
      <c r="D1958" s="1" t="s">
        <v>238</v>
      </c>
      <c r="E1958" s="1" t="s">
        <v>239</v>
      </c>
      <c r="F1958" s="1" t="s">
        <v>37</v>
      </c>
      <c r="G1958" s="1" t="s">
        <v>431</v>
      </c>
      <c r="H1958" s="1" t="s">
        <v>432</v>
      </c>
      <c r="I1958" s="54">
        <v>574911</v>
      </c>
      <c r="J1958" s="54">
        <v>0</v>
      </c>
      <c r="K1958" s="1" t="s">
        <v>40</v>
      </c>
      <c r="L1958" s="1" t="s">
        <v>62</v>
      </c>
      <c r="M1958" s="1" t="s">
        <v>63</v>
      </c>
      <c r="N1958" s="1" t="s">
        <v>37</v>
      </c>
      <c r="O1958" s="1" t="s">
        <v>43</v>
      </c>
      <c r="P1958" s="1" t="s">
        <v>43</v>
      </c>
      <c r="Q1958" s="1" t="s">
        <v>43</v>
      </c>
      <c r="R1958" s="3">
        <v>0</v>
      </c>
      <c r="S1958" s="1" t="s">
        <v>44</v>
      </c>
      <c r="T1958" s="1" t="s">
        <v>45</v>
      </c>
      <c r="U1958" s="1" t="s">
        <v>431</v>
      </c>
      <c r="V1958" s="1" t="s">
        <v>46</v>
      </c>
      <c r="W1958" s="1" t="s">
        <v>81</v>
      </c>
      <c r="X1958" s="1" t="s">
        <v>433</v>
      </c>
      <c r="Y1958" s="1" t="s">
        <v>245</v>
      </c>
      <c r="Z1958" s="1" t="s">
        <v>219</v>
      </c>
      <c r="AA1958" s="1" t="s">
        <v>51</v>
      </c>
      <c r="AB1958" s="1" t="s">
        <v>433</v>
      </c>
      <c r="AC1958" s="1" t="s">
        <v>37</v>
      </c>
    </row>
    <row r="1959" spans="1:29" hidden="1" x14ac:dyDescent="0.25">
      <c r="A1959" s="1" t="s">
        <v>33</v>
      </c>
      <c r="B1959" s="1" t="s">
        <v>34</v>
      </c>
      <c r="C1959" s="2">
        <v>45867</v>
      </c>
      <c r="D1959" s="1" t="s">
        <v>238</v>
      </c>
      <c r="E1959" s="1" t="s">
        <v>239</v>
      </c>
      <c r="F1959" s="1" t="s">
        <v>37</v>
      </c>
      <c r="G1959" s="1" t="s">
        <v>431</v>
      </c>
      <c r="H1959" s="1" t="s">
        <v>432</v>
      </c>
      <c r="I1959" s="3">
        <v>0</v>
      </c>
      <c r="J1959" s="3">
        <v>574911</v>
      </c>
      <c r="K1959" s="1" t="s">
        <v>40</v>
      </c>
      <c r="L1959" s="1" t="s">
        <v>456</v>
      </c>
      <c r="M1959" s="1" t="s">
        <v>457</v>
      </c>
      <c r="N1959" s="1" t="s">
        <v>37</v>
      </c>
      <c r="O1959" s="1" t="s">
        <v>43</v>
      </c>
      <c r="P1959" s="1" t="s">
        <v>43</v>
      </c>
      <c r="Q1959" s="1" t="s">
        <v>43</v>
      </c>
      <c r="R1959" s="3">
        <v>0</v>
      </c>
      <c r="S1959" s="1" t="s">
        <v>44</v>
      </c>
      <c r="T1959" s="1" t="s">
        <v>45</v>
      </c>
      <c r="U1959" s="1" t="s">
        <v>431</v>
      </c>
      <c r="V1959" s="1" t="s">
        <v>46</v>
      </c>
      <c r="W1959" s="1" t="s">
        <v>81</v>
      </c>
      <c r="X1959" s="1" t="s">
        <v>433</v>
      </c>
      <c r="Y1959" s="1" t="s">
        <v>245</v>
      </c>
      <c r="Z1959" s="1" t="s">
        <v>219</v>
      </c>
      <c r="AA1959" s="1" t="s">
        <v>51</v>
      </c>
      <c r="AB1959" s="1" t="s">
        <v>433</v>
      </c>
      <c r="AC1959" s="1" t="s">
        <v>37</v>
      </c>
    </row>
    <row r="1960" spans="1:29" hidden="1" x14ac:dyDescent="0.25">
      <c r="A1960" s="1" t="s">
        <v>33</v>
      </c>
      <c r="B1960" s="1" t="s">
        <v>34</v>
      </c>
      <c r="C1960" s="2">
        <v>45867</v>
      </c>
      <c r="D1960" s="1" t="s">
        <v>238</v>
      </c>
      <c r="E1960" s="1" t="s">
        <v>239</v>
      </c>
      <c r="F1960" s="1" t="s">
        <v>37</v>
      </c>
      <c r="G1960" s="1" t="s">
        <v>431</v>
      </c>
      <c r="H1960" s="1" t="s">
        <v>432</v>
      </c>
      <c r="I1960" s="3">
        <v>0</v>
      </c>
      <c r="J1960" s="3">
        <v>34760</v>
      </c>
      <c r="K1960" s="1" t="s">
        <v>40</v>
      </c>
      <c r="L1960" s="1" t="s">
        <v>557</v>
      </c>
      <c r="M1960" s="1" t="s">
        <v>558</v>
      </c>
      <c r="N1960" s="1" t="s">
        <v>37</v>
      </c>
      <c r="O1960" s="1" t="s">
        <v>43</v>
      </c>
      <c r="P1960" s="1" t="s">
        <v>43</v>
      </c>
      <c r="Q1960" s="1" t="s">
        <v>43</v>
      </c>
      <c r="R1960" s="3">
        <v>0</v>
      </c>
      <c r="S1960" s="1" t="s">
        <v>44</v>
      </c>
      <c r="T1960" s="1" t="s">
        <v>45</v>
      </c>
      <c r="U1960" s="1" t="s">
        <v>431</v>
      </c>
      <c r="V1960" s="1" t="s">
        <v>46</v>
      </c>
      <c r="W1960" s="1" t="s">
        <v>81</v>
      </c>
      <c r="X1960" s="1" t="s">
        <v>433</v>
      </c>
      <c r="Y1960" s="1" t="s">
        <v>245</v>
      </c>
      <c r="Z1960" s="1" t="s">
        <v>219</v>
      </c>
      <c r="AA1960" s="1" t="s">
        <v>51</v>
      </c>
      <c r="AB1960" s="1" t="s">
        <v>433</v>
      </c>
      <c r="AC1960" s="1" t="s">
        <v>37</v>
      </c>
    </row>
    <row r="1961" spans="1:29" hidden="1" x14ac:dyDescent="0.25">
      <c r="A1961" s="1" t="s">
        <v>33</v>
      </c>
      <c r="B1961" s="1" t="s">
        <v>34</v>
      </c>
      <c r="C1961" s="2">
        <v>45867</v>
      </c>
      <c r="D1961" s="1" t="s">
        <v>238</v>
      </c>
      <c r="E1961" s="1" t="s">
        <v>239</v>
      </c>
      <c r="F1961" s="1" t="s">
        <v>37</v>
      </c>
      <c r="G1961" s="1" t="s">
        <v>431</v>
      </c>
      <c r="H1961" s="1" t="s">
        <v>432</v>
      </c>
      <c r="I1961" s="54">
        <v>1120000</v>
      </c>
      <c r="J1961" s="54">
        <v>0</v>
      </c>
      <c r="K1961" s="1" t="s">
        <v>40</v>
      </c>
      <c r="L1961" s="1" t="s">
        <v>62</v>
      </c>
      <c r="M1961" s="1" t="s">
        <v>63</v>
      </c>
      <c r="N1961" s="1" t="s">
        <v>37</v>
      </c>
      <c r="O1961" s="1" t="s">
        <v>43</v>
      </c>
      <c r="P1961" s="1" t="s">
        <v>43</v>
      </c>
      <c r="Q1961" s="1" t="s">
        <v>43</v>
      </c>
      <c r="R1961" s="3">
        <v>0</v>
      </c>
      <c r="S1961" s="1" t="s">
        <v>44</v>
      </c>
      <c r="T1961" s="1" t="s">
        <v>45</v>
      </c>
      <c r="U1961" s="1" t="s">
        <v>431</v>
      </c>
      <c r="V1961" s="1" t="s">
        <v>46</v>
      </c>
      <c r="W1961" s="1" t="s">
        <v>81</v>
      </c>
      <c r="X1961" s="1" t="s">
        <v>433</v>
      </c>
      <c r="Y1961" s="1" t="s">
        <v>245</v>
      </c>
      <c r="Z1961" s="1" t="s">
        <v>219</v>
      </c>
      <c r="AA1961" s="1" t="s">
        <v>51</v>
      </c>
      <c r="AB1961" s="1" t="s">
        <v>433</v>
      </c>
      <c r="AC1961" s="1" t="s">
        <v>37</v>
      </c>
    </row>
    <row r="1962" spans="1:29" hidden="1" x14ac:dyDescent="0.25">
      <c r="A1962" s="1" t="s">
        <v>33</v>
      </c>
      <c r="B1962" s="1" t="s">
        <v>34</v>
      </c>
      <c r="C1962" s="2">
        <v>45867</v>
      </c>
      <c r="D1962" s="1" t="s">
        <v>238</v>
      </c>
      <c r="E1962" s="1" t="s">
        <v>239</v>
      </c>
      <c r="F1962" s="1" t="s">
        <v>37</v>
      </c>
      <c r="G1962" s="1" t="s">
        <v>431</v>
      </c>
      <c r="H1962" s="1" t="s">
        <v>432</v>
      </c>
      <c r="I1962" s="3">
        <v>0</v>
      </c>
      <c r="J1962" s="3">
        <v>1120000</v>
      </c>
      <c r="K1962" s="1" t="s">
        <v>40</v>
      </c>
      <c r="L1962" s="1" t="s">
        <v>559</v>
      </c>
      <c r="M1962" s="1" t="s">
        <v>560</v>
      </c>
      <c r="N1962" s="1" t="s">
        <v>37</v>
      </c>
      <c r="O1962" s="1" t="s">
        <v>43</v>
      </c>
      <c r="P1962" s="1" t="s">
        <v>43</v>
      </c>
      <c r="Q1962" s="1" t="s">
        <v>43</v>
      </c>
      <c r="R1962" s="3">
        <v>0</v>
      </c>
      <c r="S1962" s="1" t="s">
        <v>44</v>
      </c>
      <c r="T1962" s="1" t="s">
        <v>45</v>
      </c>
      <c r="U1962" s="1" t="s">
        <v>431</v>
      </c>
      <c r="V1962" s="1" t="s">
        <v>46</v>
      </c>
      <c r="W1962" s="1" t="s">
        <v>81</v>
      </c>
      <c r="X1962" s="1" t="s">
        <v>433</v>
      </c>
      <c r="Y1962" s="1" t="s">
        <v>245</v>
      </c>
      <c r="Z1962" s="1" t="s">
        <v>219</v>
      </c>
      <c r="AA1962" s="1" t="s">
        <v>51</v>
      </c>
      <c r="AB1962" s="1" t="s">
        <v>433</v>
      </c>
      <c r="AC1962" s="1" t="s">
        <v>37</v>
      </c>
    </row>
    <row r="1963" spans="1:29" hidden="1" x14ac:dyDescent="0.25">
      <c r="A1963" s="1" t="s">
        <v>33</v>
      </c>
      <c r="B1963" s="1" t="s">
        <v>34</v>
      </c>
      <c r="C1963" s="2">
        <v>45867</v>
      </c>
      <c r="D1963" s="1" t="s">
        <v>238</v>
      </c>
      <c r="E1963" s="1" t="s">
        <v>239</v>
      </c>
      <c r="F1963" s="1" t="s">
        <v>37</v>
      </c>
      <c r="G1963" s="1" t="s">
        <v>431</v>
      </c>
      <c r="H1963" s="1" t="s">
        <v>432</v>
      </c>
      <c r="I1963" s="54">
        <v>33333</v>
      </c>
      <c r="J1963" s="54">
        <v>0</v>
      </c>
      <c r="K1963" s="1" t="s">
        <v>40</v>
      </c>
      <c r="L1963" s="1" t="s">
        <v>41</v>
      </c>
      <c r="M1963" s="1" t="s">
        <v>42</v>
      </c>
      <c r="N1963" s="1" t="s">
        <v>37</v>
      </c>
      <c r="O1963" s="1" t="s">
        <v>43</v>
      </c>
      <c r="P1963" s="1" t="s">
        <v>43</v>
      </c>
      <c r="Q1963" s="1" t="s">
        <v>43</v>
      </c>
      <c r="R1963" s="3">
        <v>0</v>
      </c>
      <c r="S1963" s="1" t="s">
        <v>44</v>
      </c>
      <c r="T1963" s="1" t="s">
        <v>45</v>
      </c>
      <c r="U1963" s="1" t="s">
        <v>431</v>
      </c>
      <c r="V1963" s="1" t="s">
        <v>46</v>
      </c>
      <c r="W1963" s="1" t="s">
        <v>81</v>
      </c>
      <c r="X1963" s="1" t="s">
        <v>433</v>
      </c>
      <c r="Y1963" s="1" t="s">
        <v>245</v>
      </c>
      <c r="Z1963" s="1" t="s">
        <v>219</v>
      </c>
      <c r="AA1963" s="1" t="s">
        <v>51</v>
      </c>
      <c r="AB1963" s="1" t="s">
        <v>433</v>
      </c>
      <c r="AC1963" s="1" t="s">
        <v>37</v>
      </c>
    </row>
    <row r="1964" spans="1:29" hidden="1" x14ac:dyDescent="0.25">
      <c r="A1964" s="1" t="s">
        <v>33</v>
      </c>
      <c r="B1964" s="1" t="s">
        <v>34</v>
      </c>
      <c r="C1964" s="2">
        <v>45867</v>
      </c>
      <c r="D1964" s="1" t="s">
        <v>238</v>
      </c>
      <c r="E1964" s="1" t="s">
        <v>239</v>
      </c>
      <c r="F1964" s="1" t="s">
        <v>37</v>
      </c>
      <c r="G1964" s="1" t="s">
        <v>431</v>
      </c>
      <c r="H1964" s="1" t="s">
        <v>432</v>
      </c>
      <c r="I1964" s="3">
        <v>0</v>
      </c>
      <c r="J1964" s="3">
        <v>33333</v>
      </c>
      <c r="K1964" s="1" t="s">
        <v>40</v>
      </c>
      <c r="L1964" s="1" t="s">
        <v>561</v>
      </c>
      <c r="M1964" s="1" t="s">
        <v>562</v>
      </c>
      <c r="N1964" s="1" t="s">
        <v>37</v>
      </c>
      <c r="O1964" s="1" t="s">
        <v>43</v>
      </c>
      <c r="P1964" s="1" t="s">
        <v>43</v>
      </c>
      <c r="Q1964" s="1" t="s">
        <v>43</v>
      </c>
      <c r="R1964" s="3">
        <v>0</v>
      </c>
      <c r="S1964" s="1" t="s">
        <v>44</v>
      </c>
      <c r="T1964" s="1" t="s">
        <v>45</v>
      </c>
      <c r="U1964" s="1" t="s">
        <v>431</v>
      </c>
      <c r="V1964" s="1" t="s">
        <v>46</v>
      </c>
      <c r="W1964" s="1" t="s">
        <v>81</v>
      </c>
      <c r="X1964" s="1" t="s">
        <v>433</v>
      </c>
      <c r="Y1964" s="1" t="s">
        <v>245</v>
      </c>
      <c r="Z1964" s="1" t="s">
        <v>219</v>
      </c>
      <c r="AA1964" s="1" t="s">
        <v>51</v>
      </c>
      <c r="AB1964" s="1" t="s">
        <v>433</v>
      </c>
      <c r="AC1964" s="1" t="s">
        <v>37</v>
      </c>
    </row>
    <row r="1965" spans="1:29" hidden="1" x14ac:dyDescent="0.25">
      <c r="A1965" s="1" t="s">
        <v>33</v>
      </c>
      <c r="B1965" s="1" t="s">
        <v>34</v>
      </c>
      <c r="C1965" s="2">
        <v>45867</v>
      </c>
      <c r="D1965" s="1" t="s">
        <v>238</v>
      </c>
      <c r="E1965" s="1" t="s">
        <v>239</v>
      </c>
      <c r="F1965" s="1" t="s">
        <v>37</v>
      </c>
      <c r="G1965" s="1" t="s">
        <v>431</v>
      </c>
      <c r="H1965" s="1" t="s">
        <v>432</v>
      </c>
      <c r="I1965" s="54">
        <v>726286</v>
      </c>
      <c r="J1965" s="54">
        <v>0</v>
      </c>
      <c r="K1965" s="1" t="s">
        <v>40</v>
      </c>
      <c r="L1965" s="1" t="s">
        <v>444</v>
      </c>
      <c r="M1965" s="1" t="s">
        <v>445</v>
      </c>
      <c r="N1965" s="1" t="s">
        <v>37</v>
      </c>
      <c r="O1965" s="1" t="s">
        <v>43</v>
      </c>
      <c r="P1965" s="1" t="s">
        <v>43</v>
      </c>
      <c r="Q1965" s="1" t="s">
        <v>43</v>
      </c>
      <c r="R1965" s="3">
        <v>0</v>
      </c>
      <c r="S1965" s="1" t="s">
        <v>44</v>
      </c>
      <c r="T1965" s="1" t="s">
        <v>45</v>
      </c>
      <c r="U1965" s="1" t="s">
        <v>431</v>
      </c>
      <c r="V1965" s="1" t="s">
        <v>46</v>
      </c>
      <c r="W1965" s="1" t="s">
        <v>81</v>
      </c>
      <c r="X1965" s="1" t="s">
        <v>433</v>
      </c>
      <c r="Y1965" s="1" t="s">
        <v>245</v>
      </c>
      <c r="Z1965" s="1" t="s">
        <v>219</v>
      </c>
      <c r="AA1965" s="1" t="s">
        <v>51</v>
      </c>
      <c r="AB1965" s="1" t="s">
        <v>433</v>
      </c>
      <c r="AC1965" s="1" t="s">
        <v>37</v>
      </c>
    </row>
    <row r="1966" spans="1:29" hidden="1" x14ac:dyDescent="0.25">
      <c r="A1966" s="1" t="s">
        <v>33</v>
      </c>
      <c r="B1966" s="1" t="s">
        <v>34</v>
      </c>
      <c r="C1966" s="2">
        <v>45867</v>
      </c>
      <c r="D1966" s="1" t="s">
        <v>238</v>
      </c>
      <c r="E1966" s="1" t="s">
        <v>239</v>
      </c>
      <c r="F1966" s="1" t="s">
        <v>37</v>
      </c>
      <c r="G1966" s="1" t="s">
        <v>431</v>
      </c>
      <c r="H1966" s="1" t="s">
        <v>432</v>
      </c>
      <c r="I1966" s="3">
        <v>0</v>
      </c>
      <c r="J1966" s="3">
        <v>726286</v>
      </c>
      <c r="K1966" s="1" t="s">
        <v>40</v>
      </c>
      <c r="L1966" s="1" t="s">
        <v>563</v>
      </c>
      <c r="M1966" s="1" t="s">
        <v>564</v>
      </c>
      <c r="N1966" s="1" t="s">
        <v>37</v>
      </c>
      <c r="O1966" s="1" t="s">
        <v>43</v>
      </c>
      <c r="P1966" s="1" t="s">
        <v>43</v>
      </c>
      <c r="Q1966" s="1" t="s">
        <v>43</v>
      </c>
      <c r="R1966" s="3">
        <v>0</v>
      </c>
      <c r="S1966" s="1" t="s">
        <v>44</v>
      </c>
      <c r="T1966" s="1" t="s">
        <v>45</v>
      </c>
      <c r="U1966" s="1" t="s">
        <v>431</v>
      </c>
      <c r="V1966" s="1" t="s">
        <v>46</v>
      </c>
      <c r="W1966" s="1" t="s">
        <v>81</v>
      </c>
      <c r="X1966" s="1" t="s">
        <v>433</v>
      </c>
      <c r="Y1966" s="1" t="s">
        <v>245</v>
      </c>
      <c r="Z1966" s="1" t="s">
        <v>219</v>
      </c>
      <c r="AA1966" s="1" t="s">
        <v>51</v>
      </c>
      <c r="AB1966" s="1" t="s">
        <v>433</v>
      </c>
      <c r="AC1966" s="1" t="s">
        <v>37</v>
      </c>
    </row>
    <row r="1967" spans="1:29" hidden="1" x14ac:dyDescent="0.25">
      <c r="A1967" s="1" t="s">
        <v>33</v>
      </c>
      <c r="B1967" s="1" t="s">
        <v>34</v>
      </c>
      <c r="C1967" s="2">
        <v>45867</v>
      </c>
      <c r="D1967" s="1" t="s">
        <v>238</v>
      </c>
      <c r="E1967" s="1" t="s">
        <v>239</v>
      </c>
      <c r="F1967" s="1" t="s">
        <v>37</v>
      </c>
      <c r="G1967" s="1" t="s">
        <v>431</v>
      </c>
      <c r="H1967" s="1" t="s">
        <v>432</v>
      </c>
      <c r="I1967" s="54">
        <v>3019999</v>
      </c>
      <c r="J1967" s="54">
        <v>0</v>
      </c>
      <c r="K1967" s="1" t="s">
        <v>40</v>
      </c>
      <c r="L1967" s="1" t="s">
        <v>41</v>
      </c>
      <c r="M1967" s="1" t="s">
        <v>42</v>
      </c>
      <c r="N1967" s="1" t="s">
        <v>37</v>
      </c>
      <c r="O1967" s="1" t="s">
        <v>43</v>
      </c>
      <c r="P1967" s="1" t="s">
        <v>43</v>
      </c>
      <c r="Q1967" s="1" t="s">
        <v>43</v>
      </c>
      <c r="R1967" s="3">
        <v>0</v>
      </c>
      <c r="S1967" s="1" t="s">
        <v>44</v>
      </c>
      <c r="T1967" s="1" t="s">
        <v>45</v>
      </c>
      <c r="U1967" s="1" t="s">
        <v>431</v>
      </c>
      <c r="V1967" s="1" t="s">
        <v>46</v>
      </c>
      <c r="W1967" s="1" t="s">
        <v>81</v>
      </c>
      <c r="X1967" s="1" t="s">
        <v>433</v>
      </c>
      <c r="Y1967" s="1" t="s">
        <v>245</v>
      </c>
      <c r="Z1967" s="1" t="s">
        <v>219</v>
      </c>
      <c r="AA1967" s="1" t="s">
        <v>51</v>
      </c>
      <c r="AB1967" s="1" t="s">
        <v>433</v>
      </c>
      <c r="AC1967" s="1" t="s">
        <v>37</v>
      </c>
    </row>
    <row r="1968" spans="1:29" hidden="1" x14ac:dyDescent="0.25">
      <c r="A1968" s="1" t="s">
        <v>33</v>
      </c>
      <c r="B1968" s="1" t="s">
        <v>34</v>
      </c>
      <c r="C1968" s="2">
        <v>45867</v>
      </c>
      <c r="D1968" s="1" t="s">
        <v>238</v>
      </c>
      <c r="E1968" s="1" t="s">
        <v>239</v>
      </c>
      <c r="F1968" s="1" t="s">
        <v>37</v>
      </c>
      <c r="G1968" s="1" t="s">
        <v>431</v>
      </c>
      <c r="H1968" s="1" t="s">
        <v>432</v>
      </c>
      <c r="I1968" s="3">
        <v>0</v>
      </c>
      <c r="J1968" s="3">
        <v>3019999</v>
      </c>
      <c r="K1968" s="1" t="s">
        <v>40</v>
      </c>
      <c r="L1968" s="1" t="s">
        <v>113</v>
      </c>
      <c r="M1968" s="1" t="s">
        <v>114</v>
      </c>
      <c r="N1968" s="1" t="s">
        <v>37</v>
      </c>
      <c r="O1968" s="1" t="s">
        <v>43</v>
      </c>
      <c r="P1968" s="1" t="s">
        <v>43</v>
      </c>
      <c r="Q1968" s="1" t="s">
        <v>43</v>
      </c>
      <c r="R1968" s="3">
        <v>0</v>
      </c>
      <c r="S1968" s="1" t="s">
        <v>44</v>
      </c>
      <c r="T1968" s="1" t="s">
        <v>45</v>
      </c>
      <c r="U1968" s="1" t="s">
        <v>431</v>
      </c>
      <c r="V1968" s="1" t="s">
        <v>46</v>
      </c>
      <c r="W1968" s="1" t="s">
        <v>81</v>
      </c>
      <c r="X1968" s="1" t="s">
        <v>433</v>
      </c>
      <c r="Y1968" s="1" t="s">
        <v>245</v>
      </c>
      <c r="Z1968" s="1" t="s">
        <v>219</v>
      </c>
      <c r="AA1968" s="1" t="s">
        <v>51</v>
      </c>
      <c r="AB1968" s="1" t="s">
        <v>433</v>
      </c>
      <c r="AC1968" s="1" t="s">
        <v>37</v>
      </c>
    </row>
    <row r="1969" spans="1:29" hidden="1" x14ac:dyDescent="0.25">
      <c r="A1969" s="1" t="s">
        <v>33</v>
      </c>
      <c r="B1969" s="1" t="s">
        <v>34</v>
      </c>
      <c r="C1969" s="2">
        <v>45867</v>
      </c>
      <c r="D1969" s="1" t="s">
        <v>238</v>
      </c>
      <c r="E1969" s="1" t="s">
        <v>239</v>
      </c>
      <c r="F1969" s="1" t="s">
        <v>37</v>
      </c>
      <c r="G1969" s="1" t="s">
        <v>431</v>
      </c>
      <c r="H1969" s="1" t="s">
        <v>432</v>
      </c>
      <c r="I1969" s="54">
        <v>531207</v>
      </c>
      <c r="J1969" s="54">
        <v>0</v>
      </c>
      <c r="K1969" s="1" t="s">
        <v>40</v>
      </c>
      <c r="L1969" s="1" t="s">
        <v>41</v>
      </c>
      <c r="M1969" s="1" t="s">
        <v>42</v>
      </c>
      <c r="N1969" s="1" t="s">
        <v>37</v>
      </c>
      <c r="O1969" s="1" t="s">
        <v>43</v>
      </c>
      <c r="P1969" s="1" t="s">
        <v>43</v>
      </c>
      <c r="Q1969" s="1" t="s">
        <v>43</v>
      </c>
      <c r="R1969" s="3">
        <v>0</v>
      </c>
      <c r="S1969" s="1" t="s">
        <v>44</v>
      </c>
      <c r="T1969" s="1" t="s">
        <v>45</v>
      </c>
      <c r="U1969" s="1" t="s">
        <v>431</v>
      </c>
      <c r="V1969" s="1" t="s">
        <v>46</v>
      </c>
      <c r="W1969" s="1" t="s">
        <v>81</v>
      </c>
      <c r="X1969" s="1" t="s">
        <v>433</v>
      </c>
      <c r="Y1969" s="1" t="s">
        <v>245</v>
      </c>
      <c r="Z1969" s="1" t="s">
        <v>219</v>
      </c>
      <c r="AA1969" s="1" t="s">
        <v>51</v>
      </c>
      <c r="AB1969" s="1" t="s">
        <v>433</v>
      </c>
      <c r="AC1969" s="1" t="s">
        <v>37</v>
      </c>
    </row>
    <row r="1970" spans="1:29" hidden="1" x14ac:dyDescent="0.25">
      <c r="A1970" s="1" t="s">
        <v>33</v>
      </c>
      <c r="B1970" s="1" t="s">
        <v>34</v>
      </c>
      <c r="C1970" s="2">
        <v>45867</v>
      </c>
      <c r="D1970" s="1" t="s">
        <v>238</v>
      </c>
      <c r="E1970" s="1" t="s">
        <v>239</v>
      </c>
      <c r="F1970" s="1" t="s">
        <v>37</v>
      </c>
      <c r="G1970" s="1" t="s">
        <v>431</v>
      </c>
      <c r="H1970" s="1" t="s">
        <v>432</v>
      </c>
      <c r="I1970" s="3">
        <v>0</v>
      </c>
      <c r="J1970" s="3">
        <v>531207</v>
      </c>
      <c r="K1970" s="1" t="s">
        <v>40</v>
      </c>
      <c r="L1970" s="1" t="s">
        <v>565</v>
      </c>
      <c r="M1970" s="1" t="s">
        <v>566</v>
      </c>
      <c r="N1970" s="1" t="s">
        <v>37</v>
      </c>
      <c r="O1970" s="1" t="s">
        <v>43</v>
      </c>
      <c r="P1970" s="1" t="s">
        <v>43</v>
      </c>
      <c r="Q1970" s="1" t="s">
        <v>43</v>
      </c>
      <c r="R1970" s="3">
        <v>0</v>
      </c>
      <c r="S1970" s="1" t="s">
        <v>44</v>
      </c>
      <c r="T1970" s="1" t="s">
        <v>45</v>
      </c>
      <c r="U1970" s="1" t="s">
        <v>431</v>
      </c>
      <c r="V1970" s="1" t="s">
        <v>46</v>
      </c>
      <c r="W1970" s="1" t="s">
        <v>81</v>
      </c>
      <c r="X1970" s="1" t="s">
        <v>433</v>
      </c>
      <c r="Y1970" s="1" t="s">
        <v>245</v>
      </c>
      <c r="Z1970" s="1" t="s">
        <v>219</v>
      </c>
      <c r="AA1970" s="1" t="s">
        <v>51</v>
      </c>
      <c r="AB1970" s="1" t="s">
        <v>433</v>
      </c>
      <c r="AC1970" s="1" t="s">
        <v>37</v>
      </c>
    </row>
    <row r="1971" spans="1:29" hidden="1" x14ac:dyDescent="0.25">
      <c r="A1971" s="1" t="s">
        <v>33</v>
      </c>
      <c r="B1971" s="1" t="s">
        <v>34</v>
      </c>
      <c r="C1971" s="2">
        <v>45867</v>
      </c>
      <c r="D1971" s="1" t="s">
        <v>238</v>
      </c>
      <c r="E1971" s="1" t="s">
        <v>239</v>
      </c>
      <c r="F1971" s="1" t="s">
        <v>37</v>
      </c>
      <c r="G1971" s="1" t="s">
        <v>431</v>
      </c>
      <c r="H1971" s="1" t="s">
        <v>432</v>
      </c>
      <c r="I1971" s="54">
        <v>33333</v>
      </c>
      <c r="J1971" s="54">
        <v>0</v>
      </c>
      <c r="K1971" s="1" t="s">
        <v>40</v>
      </c>
      <c r="L1971" s="1" t="s">
        <v>41</v>
      </c>
      <c r="M1971" s="1" t="s">
        <v>42</v>
      </c>
      <c r="N1971" s="1" t="s">
        <v>37</v>
      </c>
      <c r="O1971" s="1" t="s">
        <v>43</v>
      </c>
      <c r="P1971" s="1" t="s">
        <v>43</v>
      </c>
      <c r="Q1971" s="1" t="s">
        <v>43</v>
      </c>
      <c r="R1971" s="3">
        <v>0</v>
      </c>
      <c r="S1971" s="1" t="s">
        <v>44</v>
      </c>
      <c r="T1971" s="1" t="s">
        <v>45</v>
      </c>
      <c r="U1971" s="1" t="s">
        <v>431</v>
      </c>
      <c r="V1971" s="1" t="s">
        <v>46</v>
      </c>
      <c r="W1971" s="1" t="s">
        <v>81</v>
      </c>
      <c r="X1971" s="1" t="s">
        <v>433</v>
      </c>
      <c r="Y1971" s="1" t="s">
        <v>245</v>
      </c>
      <c r="Z1971" s="1" t="s">
        <v>219</v>
      </c>
      <c r="AA1971" s="1" t="s">
        <v>51</v>
      </c>
      <c r="AB1971" s="1" t="s">
        <v>433</v>
      </c>
      <c r="AC1971" s="1" t="s">
        <v>37</v>
      </c>
    </row>
    <row r="1972" spans="1:29" hidden="1" x14ac:dyDescent="0.25">
      <c r="A1972" s="1" t="s">
        <v>33</v>
      </c>
      <c r="B1972" s="1" t="s">
        <v>34</v>
      </c>
      <c r="C1972" s="2">
        <v>45867</v>
      </c>
      <c r="D1972" s="1" t="s">
        <v>238</v>
      </c>
      <c r="E1972" s="1" t="s">
        <v>239</v>
      </c>
      <c r="F1972" s="1" t="s">
        <v>37</v>
      </c>
      <c r="G1972" s="1" t="s">
        <v>431</v>
      </c>
      <c r="H1972" s="1" t="s">
        <v>432</v>
      </c>
      <c r="I1972" s="3">
        <v>0</v>
      </c>
      <c r="J1972" s="3">
        <v>33333</v>
      </c>
      <c r="K1972" s="1" t="s">
        <v>40</v>
      </c>
      <c r="L1972" s="1" t="s">
        <v>393</v>
      </c>
      <c r="M1972" s="1" t="s">
        <v>394</v>
      </c>
      <c r="N1972" s="1" t="s">
        <v>37</v>
      </c>
      <c r="O1972" s="1" t="s">
        <v>43</v>
      </c>
      <c r="P1972" s="1" t="s">
        <v>43</v>
      </c>
      <c r="Q1972" s="1" t="s">
        <v>43</v>
      </c>
      <c r="R1972" s="3">
        <v>0</v>
      </c>
      <c r="S1972" s="1" t="s">
        <v>44</v>
      </c>
      <c r="T1972" s="1" t="s">
        <v>45</v>
      </c>
      <c r="U1972" s="1" t="s">
        <v>431</v>
      </c>
      <c r="V1972" s="1" t="s">
        <v>46</v>
      </c>
      <c r="W1972" s="1" t="s">
        <v>81</v>
      </c>
      <c r="X1972" s="1" t="s">
        <v>433</v>
      </c>
      <c r="Y1972" s="1" t="s">
        <v>245</v>
      </c>
      <c r="Z1972" s="1" t="s">
        <v>219</v>
      </c>
      <c r="AA1972" s="1" t="s">
        <v>51</v>
      </c>
      <c r="AB1972" s="1" t="s">
        <v>433</v>
      </c>
      <c r="AC1972" s="1" t="s">
        <v>37</v>
      </c>
    </row>
    <row r="1973" spans="1:29" hidden="1" x14ac:dyDescent="0.25">
      <c r="A1973" s="1" t="s">
        <v>33</v>
      </c>
      <c r="B1973" s="1" t="s">
        <v>34</v>
      </c>
      <c r="C1973" s="2">
        <v>45867</v>
      </c>
      <c r="D1973" s="1" t="s">
        <v>238</v>
      </c>
      <c r="E1973" s="1" t="s">
        <v>239</v>
      </c>
      <c r="F1973" s="1" t="s">
        <v>37</v>
      </c>
      <c r="G1973" s="1" t="s">
        <v>431</v>
      </c>
      <c r="H1973" s="1" t="s">
        <v>432</v>
      </c>
      <c r="I1973" s="54">
        <v>108334</v>
      </c>
      <c r="J1973" s="54">
        <v>0</v>
      </c>
      <c r="K1973" s="1" t="s">
        <v>40</v>
      </c>
      <c r="L1973" s="1" t="s">
        <v>67</v>
      </c>
      <c r="M1973" s="1" t="s">
        <v>68</v>
      </c>
      <c r="N1973" s="1" t="s">
        <v>37</v>
      </c>
      <c r="O1973" s="1" t="s">
        <v>43</v>
      </c>
      <c r="P1973" s="1" t="s">
        <v>43</v>
      </c>
      <c r="Q1973" s="1" t="s">
        <v>43</v>
      </c>
      <c r="R1973" s="3">
        <v>0</v>
      </c>
      <c r="S1973" s="1" t="s">
        <v>44</v>
      </c>
      <c r="T1973" s="1" t="s">
        <v>45</v>
      </c>
      <c r="U1973" s="1" t="s">
        <v>431</v>
      </c>
      <c r="V1973" s="1" t="s">
        <v>46</v>
      </c>
      <c r="W1973" s="1" t="s">
        <v>81</v>
      </c>
      <c r="X1973" s="1" t="s">
        <v>433</v>
      </c>
      <c r="Y1973" s="1" t="s">
        <v>245</v>
      </c>
      <c r="Z1973" s="1" t="s">
        <v>219</v>
      </c>
      <c r="AA1973" s="1" t="s">
        <v>51</v>
      </c>
      <c r="AB1973" s="1" t="s">
        <v>433</v>
      </c>
      <c r="AC1973" s="1" t="s">
        <v>37</v>
      </c>
    </row>
    <row r="1974" spans="1:29" hidden="1" x14ac:dyDescent="0.25">
      <c r="A1974" s="1" t="s">
        <v>33</v>
      </c>
      <c r="B1974" s="1" t="s">
        <v>34</v>
      </c>
      <c r="C1974" s="2">
        <v>45867</v>
      </c>
      <c r="D1974" s="1" t="s">
        <v>238</v>
      </c>
      <c r="E1974" s="1" t="s">
        <v>239</v>
      </c>
      <c r="F1974" s="1" t="s">
        <v>37</v>
      </c>
      <c r="G1974" s="1" t="s">
        <v>431</v>
      </c>
      <c r="H1974" s="1" t="s">
        <v>432</v>
      </c>
      <c r="I1974" s="3">
        <v>0</v>
      </c>
      <c r="J1974" s="3">
        <v>108334</v>
      </c>
      <c r="K1974" s="1" t="s">
        <v>40</v>
      </c>
      <c r="L1974" s="1" t="s">
        <v>567</v>
      </c>
      <c r="M1974" s="1" t="s">
        <v>568</v>
      </c>
      <c r="N1974" s="1" t="s">
        <v>37</v>
      </c>
      <c r="O1974" s="1" t="s">
        <v>43</v>
      </c>
      <c r="P1974" s="1" t="s">
        <v>43</v>
      </c>
      <c r="Q1974" s="1" t="s">
        <v>43</v>
      </c>
      <c r="R1974" s="3">
        <v>0</v>
      </c>
      <c r="S1974" s="1" t="s">
        <v>44</v>
      </c>
      <c r="T1974" s="1" t="s">
        <v>45</v>
      </c>
      <c r="U1974" s="1" t="s">
        <v>431</v>
      </c>
      <c r="V1974" s="1" t="s">
        <v>46</v>
      </c>
      <c r="W1974" s="1" t="s">
        <v>81</v>
      </c>
      <c r="X1974" s="1" t="s">
        <v>433</v>
      </c>
      <c r="Y1974" s="1" t="s">
        <v>245</v>
      </c>
      <c r="Z1974" s="1" t="s">
        <v>219</v>
      </c>
      <c r="AA1974" s="1" t="s">
        <v>51</v>
      </c>
      <c r="AB1974" s="1" t="s">
        <v>433</v>
      </c>
      <c r="AC1974" s="1" t="s">
        <v>37</v>
      </c>
    </row>
    <row r="1975" spans="1:29" hidden="1" x14ac:dyDescent="0.25">
      <c r="A1975" s="1" t="s">
        <v>33</v>
      </c>
      <c r="B1975" s="1" t="s">
        <v>34</v>
      </c>
      <c r="C1975" s="2">
        <v>45867</v>
      </c>
      <c r="D1975" s="1" t="s">
        <v>238</v>
      </c>
      <c r="E1975" s="1" t="s">
        <v>239</v>
      </c>
      <c r="F1975" s="1" t="s">
        <v>37</v>
      </c>
      <c r="G1975" s="1" t="s">
        <v>431</v>
      </c>
      <c r="H1975" s="1" t="s">
        <v>432</v>
      </c>
      <c r="I1975" s="54">
        <v>130260</v>
      </c>
      <c r="J1975" s="54">
        <v>0</v>
      </c>
      <c r="K1975" s="1" t="s">
        <v>40</v>
      </c>
      <c r="L1975" s="1" t="s">
        <v>444</v>
      </c>
      <c r="M1975" s="1" t="s">
        <v>445</v>
      </c>
      <c r="N1975" s="1" t="s">
        <v>37</v>
      </c>
      <c r="O1975" s="1" t="s">
        <v>43</v>
      </c>
      <c r="P1975" s="1" t="s">
        <v>43</v>
      </c>
      <c r="Q1975" s="1" t="s">
        <v>43</v>
      </c>
      <c r="R1975" s="3">
        <v>0</v>
      </c>
      <c r="S1975" s="1" t="s">
        <v>44</v>
      </c>
      <c r="T1975" s="1" t="s">
        <v>45</v>
      </c>
      <c r="U1975" s="1" t="s">
        <v>431</v>
      </c>
      <c r="V1975" s="1" t="s">
        <v>46</v>
      </c>
      <c r="W1975" s="1" t="s">
        <v>81</v>
      </c>
      <c r="X1975" s="1" t="s">
        <v>433</v>
      </c>
      <c r="Y1975" s="1" t="s">
        <v>245</v>
      </c>
      <c r="Z1975" s="1" t="s">
        <v>219</v>
      </c>
      <c r="AA1975" s="1" t="s">
        <v>51</v>
      </c>
      <c r="AB1975" s="1" t="s">
        <v>433</v>
      </c>
      <c r="AC1975" s="1" t="s">
        <v>37</v>
      </c>
    </row>
    <row r="1976" spans="1:29" hidden="1" x14ac:dyDescent="0.25">
      <c r="A1976" s="1" t="s">
        <v>33</v>
      </c>
      <c r="B1976" s="1" t="s">
        <v>34</v>
      </c>
      <c r="C1976" s="2">
        <v>45867</v>
      </c>
      <c r="D1976" s="1" t="s">
        <v>238</v>
      </c>
      <c r="E1976" s="1" t="s">
        <v>239</v>
      </c>
      <c r="F1976" s="1" t="s">
        <v>37</v>
      </c>
      <c r="G1976" s="1" t="s">
        <v>431</v>
      </c>
      <c r="H1976" s="1" t="s">
        <v>432</v>
      </c>
      <c r="I1976" s="3">
        <v>0</v>
      </c>
      <c r="J1976" s="3">
        <v>130260</v>
      </c>
      <c r="K1976" s="1" t="s">
        <v>40</v>
      </c>
      <c r="L1976" s="1" t="s">
        <v>569</v>
      </c>
      <c r="M1976" s="1" t="s">
        <v>570</v>
      </c>
      <c r="N1976" s="1" t="s">
        <v>37</v>
      </c>
      <c r="O1976" s="1" t="s">
        <v>43</v>
      </c>
      <c r="P1976" s="1" t="s">
        <v>43</v>
      </c>
      <c r="Q1976" s="1" t="s">
        <v>43</v>
      </c>
      <c r="R1976" s="3">
        <v>0</v>
      </c>
      <c r="S1976" s="1" t="s">
        <v>44</v>
      </c>
      <c r="T1976" s="1" t="s">
        <v>45</v>
      </c>
      <c r="U1976" s="1" t="s">
        <v>431</v>
      </c>
      <c r="V1976" s="1" t="s">
        <v>46</v>
      </c>
      <c r="W1976" s="1" t="s">
        <v>81</v>
      </c>
      <c r="X1976" s="1" t="s">
        <v>433</v>
      </c>
      <c r="Y1976" s="1" t="s">
        <v>245</v>
      </c>
      <c r="Z1976" s="1" t="s">
        <v>219</v>
      </c>
      <c r="AA1976" s="1" t="s">
        <v>51</v>
      </c>
      <c r="AB1976" s="1" t="s">
        <v>433</v>
      </c>
      <c r="AC1976" s="1" t="s">
        <v>37</v>
      </c>
    </row>
    <row r="1977" spans="1:29" hidden="1" x14ac:dyDescent="0.25">
      <c r="A1977" s="1" t="s">
        <v>33</v>
      </c>
      <c r="B1977" s="1" t="s">
        <v>34</v>
      </c>
      <c r="C1977" s="2">
        <v>45867</v>
      </c>
      <c r="D1977" s="1" t="s">
        <v>238</v>
      </c>
      <c r="E1977" s="1" t="s">
        <v>239</v>
      </c>
      <c r="F1977" s="1" t="s">
        <v>37</v>
      </c>
      <c r="G1977" s="1" t="s">
        <v>431</v>
      </c>
      <c r="H1977" s="1" t="s">
        <v>432</v>
      </c>
      <c r="I1977" s="54">
        <v>251370</v>
      </c>
      <c r="J1977" s="54">
        <v>0</v>
      </c>
      <c r="K1977" s="1" t="s">
        <v>40</v>
      </c>
      <c r="L1977" s="1" t="s">
        <v>450</v>
      </c>
      <c r="M1977" s="1" t="s">
        <v>451</v>
      </c>
      <c r="N1977" s="1" t="s">
        <v>37</v>
      </c>
      <c r="O1977" s="1" t="s">
        <v>43</v>
      </c>
      <c r="P1977" s="1" t="s">
        <v>43</v>
      </c>
      <c r="Q1977" s="1" t="s">
        <v>43</v>
      </c>
      <c r="R1977" s="3">
        <v>0</v>
      </c>
      <c r="S1977" s="1" t="s">
        <v>44</v>
      </c>
      <c r="T1977" s="1" t="s">
        <v>45</v>
      </c>
      <c r="U1977" s="1" t="s">
        <v>431</v>
      </c>
      <c r="V1977" s="1" t="s">
        <v>46</v>
      </c>
      <c r="W1977" s="1" t="s">
        <v>81</v>
      </c>
      <c r="X1977" s="1" t="s">
        <v>433</v>
      </c>
      <c r="Y1977" s="1" t="s">
        <v>245</v>
      </c>
      <c r="Z1977" s="1" t="s">
        <v>219</v>
      </c>
      <c r="AA1977" s="1" t="s">
        <v>51</v>
      </c>
      <c r="AB1977" s="1" t="s">
        <v>433</v>
      </c>
      <c r="AC1977" s="1" t="s">
        <v>37</v>
      </c>
    </row>
    <row r="1978" spans="1:29" hidden="1" x14ac:dyDescent="0.25">
      <c r="A1978" s="1" t="s">
        <v>33</v>
      </c>
      <c r="B1978" s="1" t="s">
        <v>34</v>
      </c>
      <c r="C1978" s="2">
        <v>45867</v>
      </c>
      <c r="D1978" s="1" t="s">
        <v>238</v>
      </c>
      <c r="E1978" s="1" t="s">
        <v>239</v>
      </c>
      <c r="F1978" s="1" t="s">
        <v>37</v>
      </c>
      <c r="G1978" s="1" t="s">
        <v>431</v>
      </c>
      <c r="H1978" s="1" t="s">
        <v>432</v>
      </c>
      <c r="I1978" s="3">
        <v>0</v>
      </c>
      <c r="J1978" s="3">
        <v>251370</v>
      </c>
      <c r="K1978" s="1" t="s">
        <v>40</v>
      </c>
      <c r="L1978" s="1" t="s">
        <v>571</v>
      </c>
      <c r="M1978" s="1" t="s">
        <v>572</v>
      </c>
      <c r="N1978" s="1" t="s">
        <v>37</v>
      </c>
      <c r="O1978" s="1" t="s">
        <v>43</v>
      </c>
      <c r="P1978" s="1" t="s">
        <v>43</v>
      </c>
      <c r="Q1978" s="1" t="s">
        <v>43</v>
      </c>
      <c r="R1978" s="3">
        <v>0</v>
      </c>
      <c r="S1978" s="1" t="s">
        <v>44</v>
      </c>
      <c r="T1978" s="1" t="s">
        <v>45</v>
      </c>
      <c r="U1978" s="1" t="s">
        <v>431</v>
      </c>
      <c r="V1978" s="1" t="s">
        <v>46</v>
      </c>
      <c r="W1978" s="1" t="s">
        <v>81</v>
      </c>
      <c r="X1978" s="1" t="s">
        <v>433</v>
      </c>
      <c r="Y1978" s="1" t="s">
        <v>245</v>
      </c>
      <c r="Z1978" s="1" t="s">
        <v>219</v>
      </c>
      <c r="AA1978" s="1" t="s">
        <v>51</v>
      </c>
      <c r="AB1978" s="1" t="s">
        <v>433</v>
      </c>
      <c r="AC1978" s="1" t="s">
        <v>37</v>
      </c>
    </row>
    <row r="1979" spans="1:29" hidden="1" x14ac:dyDescent="0.25">
      <c r="A1979" s="1" t="s">
        <v>33</v>
      </c>
      <c r="B1979" s="1" t="s">
        <v>34</v>
      </c>
      <c r="C1979" s="2">
        <v>45867</v>
      </c>
      <c r="D1979" s="1" t="s">
        <v>238</v>
      </c>
      <c r="E1979" s="1" t="s">
        <v>239</v>
      </c>
      <c r="F1979" s="1" t="s">
        <v>37</v>
      </c>
      <c r="G1979" s="1" t="s">
        <v>431</v>
      </c>
      <c r="H1979" s="1" t="s">
        <v>432</v>
      </c>
      <c r="I1979" s="54">
        <v>676906</v>
      </c>
      <c r="J1979" s="54">
        <v>0</v>
      </c>
      <c r="K1979" s="1" t="s">
        <v>40</v>
      </c>
      <c r="L1979" s="1" t="s">
        <v>41</v>
      </c>
      <c r="M1979" s="1" t="s">
        <v>42</v>
      </c>
      <c r="N1979" s="1" t="s">
        <v>37</v>
      </c>
      <c r="O1979" s="1" t="s">
        <v>43</v>
      </c>
      <c r="P1979" s="1" t="s">
        <v>43</v>
      </c>
      <c r="Q1979" s="1" t="s">
        <v>43</v>
      </c>
      <c r="R1979" s="3">
        <v>0</v>
      </c>
      <c r="S1979" s="1" t="s">
        <v>44</v>
      </c>
      <c r="T1979" s="1" t="s">
        <v>45</v>
      </c>
      <c r="U1979" s="1" t="s">
        <v>431</v>
      </c>
      <c r="V1979" s="1" t="s">
        <v>46</v>
      </c>
      <c r="W1979" s="1" t="s">
        <v>81</v>
      </c>
      <c r="X1979" s="1" t="s">
        <v>433</v>
      </c>
      <c r="Y1979" s="1" t="s">
        <v>245</v>
      </c>
      <c r="Z1979" s="1" t="s">
        <v>219</v>
      </c>
      <c r="AA1979" s="1" t="s">
        <v>51</v>
      </c>
      <c r="AB1979" s="1" t="s">
        <v>433</v>
      </c>
      <c r="AC1979" s="1" t="s">
        <v>37</v>
      </c>
    </row>
    <row r="1980" spans="1:29" hidden="1" x14ac:dyDescent="0.25">
      <c r="A1980" s="1" t="s">
        <v>33</v>
      </c>
      <c r="B1980" s="1" t="s">
        <v>34</v>
      </c>
      <c r="C1980" s="2">
        <v>45867</v>
      </c>
      <c r="D1980" s="1" t="s">
        <v>238</v>
      </c>
      <c r="E1980" s="1" t="s">
        <v>239</v>
      </c>
      <c r="F1980" s="1" t="s">
        <v>37</v>
      </c>
      <c r="G1980" s="1" t="s">
        <v>431</v>
      </c>
      <c r="H1980" s="1" t="s">
        <v>432</v>
      </c>
      <c r="I1980" s="3">
        <v>0</v>
      </c>
      <c r="J1980" s="3">
        <v>676906</v>
      </c>
      <c r="K1980" s="1" t="s">
        <v>40</v>
      </c>
      <c r="L1980" s="1" t="s">
        <v>234</v>
      </c>
      <c r="M1980" s="1" t="s">
        <v>235</v>
      </c>
      <c r="N1980" s="1" t="s">
        <v>37</v>
      </c>
      <c r="O1980" s="1" t="s">
        <v>43</v>
      </c>
      <c r="P1980" s="1" t="s">
        <v>43</v>
      </c>
      <c r="Q1980" s="1" t="s">
        <v>43</v>
      </c>
      <c r="R1980" s="3">
        <v>0</v>
      </c>
      <c r="S1980" s="1" t="s">
        <v>44</v>
      </c>
      <c r="T1980" s="1" t="s">
        <v>45</v>
      </c>
      <c r="U1980" s="1" t="s">
        <v>431</v>
      </c>
      <c r="V1980" s="1" t="s">
        <v>46</v>
      </c>
      <c r="W1980" s="1" t="s">
        <v>81</v>
      </c>
      <c r="X1980" s="1" t="s">
        <v>433</v>
      </c>
      <c r="Y1980" s="1" t="s">
        <v>245</v>
      </c>
      <c r="Z1980" s="1" t="s">
        <v>219</v>
      </c>
      <c r="AA1980" s="1" t="s">
        <v>51</v>
      </c>
      <c r="AB1980" s="1" t="s">
        <v>433</v>
      </c>
      <c r="AC1980" s="1" t="s">
        <v>37</v>
      </c>
    </row>
    <row r="1981" spans="1:29" hidden="1" x14ac:dyDescent="0.25">
      <c r="A1981" s="1" t="s">
        <v>33</v>
      </c>
      <c r="B1981" s="1" t="s">
        <v>34</v>
      </c>
      <c r="C1981" s="2">
        <v>45867</v>
      </c>
      <c r="D1981" s="1" t="s">
        <v>238</v>
      </c>
      <c r="E1981" s="1" t="s">
        <v>239</v>
      </c>
      <c r="F1981" s="1" t="s">
        <v>37</v>
      </c>
      <c r="G1981" s="1" t="s">
        <v>431</v>
      </c>
      <c r="H1981" s="1" t="s">
        <v>432</v>
      </c>
      <c r="I1981" s="54">
        <v>390741</v>
      </c>
      <c r="J1981" s="54">
        <v>0</v>
      </c>
      <c r="K1981" s="1" t="s">
        <v>40</v>
      </c>
      <c r="L1981" s="1" t="s">
        <v>67</v>
      </c>
      <c r="M1981" s="1" t="s">
        <v>68</v>
      </c>
      <c r="N1981" s="1" t="s">
        <v>37</v>
      </c>
      <c r="O1981" s="1" t="s">
        <v>43</v>
      </c>
      <c r="P1981" s="1" t="s">
        <v>43</v>
      </c>
      <c r="Q1981" s="1" t="s">
        <v>43</v>
      </c>
      <c r="R1981" s="3">
        <v>0</v>
      </c>
      <c r="S1981" s="1" t="s">
        <v>44</v>
      </c>
      <c r="T1981" s="1" t="s">
        <v>45</v>
      </c>
      <c r="U1981" s="1" t="s">
        <v>431</v>
      </c>
      <c r="V1981" s="1" t="s">
        <v>46</v>
      </c>
      <c r="W1981" s="1" t="s">
        <v>81</v>
      </c>
      <c r="X1981" s="1" t="s">
        <v>433</v>
      </c>
      <c r="Y1981" s="1" t="s">
        <v>245</v>
      </c>
      <c r="Z1981" s="1" t="s">
        <v>219</v>
      </c>
      <c r="AA1981" s="1" t="s">
        <v>51</v>
      </c>
      <c r="AB1981" s="1" t="s">
        <v>433</v>
      </c>
      <c r="AC1981" s="1" t="s">
        <v>37</v>
      </c>
    </row>
    <row r="1982" spans="1:29" hidden="1" x14ac:dyDescent="0.25">
      <c r="A1982" s="1" t="s">
        <v>33</v>
      </c>
      <c r="B1982" s="1" t="s">
        <v>34</v>
      </c>
      <c r="C1982" s="2">
        <v>45867</v>
      </c>
      <c r="D1982" s="1" t="s">
        <v>238</v>
      </c>
      <c r="E1982" s="1" t="s">
        <v>239</v>
      </c>
      <c r="F1982" s="1" t="s">
        <v>37</v>
      </c>
      <c r="G1982" s="1" t="s">
        <v>431</v>
      </c>
      <c r="H1982" s="1" t="s">
        <v>432</v>
      </c>
      <c r="I1982" s="3">
        <v>0</v>
      </c>
      <c r="J1982" s="3">
        <v>390741</v>
      </c>
      <c r="K1982" s="1" t="s">
        <v>40</v>
      </c>
      <c r="L1982" s="1" t="s">
        <v>115</v>
      </c>
      <c r="M1982" s="1" t="s">
        <v>116</v>
      </c>
      <c r="N1982" s="1" t="s">
        <v>37</v>
      </c>
      <c r="O1982" s="1" t="s">
        <v>43</v>
      </c>
      <c r="P1982" s="1" t="s">
        <v>43</v>
      </c>
      <c r="Q1982" s="1" t="s">
        <v>43</v>
      </c>
      <c r="R1982" s="3">
        <v>0</v>
      </c>
      <c r="S1982" s="1" t="s">
        <v>44</v>
      </c>
      <c r="T1982" s="1" t="s">
        <v>45</v>
      </c>
      <c r="U1982" s="1" t="s">
        <v>431</v>
      </c>
      <c r="V1982" s="1" t="s">
        <v>46</v>
      </c>
      <c r="W1982" s="1" t="s">
        <v>81</v>
      </c>
      <c r="X1982" s="1" t="s">
        <v>433</v>
      </c>
      <c r="Y1982" s="1" t="s">
        <v>245</v>
      </c>
      <c r="Z1982" s="1" t="s">
        <v>219</v>
      </c>
      <c r="AA1982" s="1" t="s">
        <v>51</v>
      </c>
      <c r="AB1982" s="1" t="s">
        <v>433</v>
      </c>
      <c r="AC1982" s="1" t="s">
        <v>37</v>
      </c>
    </row>
    <row r="1983" spans="1:29" x14ac:dyDescent="0.25">
      <c r="A1983" s="1" t="s">
        <v>33</v>
      </c>
      <c r="B1983" s="1" t="s">
        <v>34</v>
      </c>
      <c r="C1983" s="2">
        <v>45867</v>
      </c>
      <c r="D1983" s="1" t="s">
        <v>238</v>
      </c>
      <c r="E1983" s="1" t="s">
        <v>239</v>
      </c>
      <c r="F1983" s="1" t="s">
        <v>37</v>
      </c>
      <c r="G1983" s="1" t="s">
        <v>431</v>
      </c>
      <c r="H1983" s="1" t="s">
        <v>432</v>
      </c>
      <c r="I1983" s="54">
        <v>1000000</v>
      </c>
      <c r="J1983" s="54">
        <v>0</v>
      </c>
      <c r="K1983" s="1" t="s">
        <v>40</v>
      </c>
      <c r="L1983" s="1" t="s">
        <v>54</v>
      </c>
      <c r="M1983" s="1" t="s">
        <v>55</v>
      </c>
      <c r="N1983" s="1" t="s">
        <v>37</v>
      </c>
      <c r="O1983" s="1" t="s">
        <v>43</v>
      </c>
      <c r="P1983" s="1" t="s">
        <v>43</v>
      </c>
      <c r="Q1983" s="1" t="s">
        <v>43</v>
      </c>
      <c r="R1983" s="3">
        <v>0</v>
      </c>
      <c r="S1983" s="1" t="s">
        <v>44</v>
      </c>
      <c r="T1983" s="1" t="s">
        <v>45</v>
      </c>
      <c r="U1983" s="1" t="s">
        <v>431</v>
      </c>
      <c r="V1983" s="1" t="s">
        <v>46</v>
      </c>
      <c r="W1983" s="1" t="s">
        <v>81</v>
      </c>
      <c r="X1983" s="1" t="s">
        <v>433</v>
      </c>
      <c r="Y1983" s="1" t="s">
        <v>245</v>
      </c>
      <c r="Z1983" s="1" t="s">
        <v>219</v>
      </c>
      <c r="AA1983" s="1" t="s">
        <v>51</v>
      </c>
      <c r="AB1983" s="1" t="s">
        <v>433</v>
      </c>
      <c r="AC1983" s="1" t="s">
        <v>37</v>
      </c>
    </row>
    <row r="1984" spans="1:29" hidden="1" x14ac:dyDescent="0.25">
      <c r="A1984" s="1" t="s">
        <v>33</v>
      </c>
      <c r="B1984" s="1" t="s">
        <v>34</v>
      </c>
      <c r="C1984" s="2">
        <v>45867</v>
      </c>
      <c r="D1984" s="1" t="s">
        <v>238</v>
      </c>
      <c r="E1984" s="1" t="s">
        <v>239</v>
      </c>
      <c r="F1984" s="1" t="s">
        <v>37</v>
      </c>
      <c r="G1984" s="1" t="s">
        <v>431</v>
      </c>
      <c r="H1984" s="1" t="s">
        <v>432</v>
      </c>
      <c r="I1984" s="3">
        <v>0</v>
      </c>
      <c r="J1984" s="3">
        <v>1000000</v>
      </c>
      <c r="K1984" s="1" t="s">
        <v>40</v>
      </c>
      <c r="L1984" s="1" t="s">
        <v>117</v>
      </c>
      <c r="M1984" s="1" t="s">
        <v>118</v>
      </c>
      <c r="N1984" s="1" t="s">
        <v>37</v>
      </c>
      <c r="O1984" s="1" t="s">
        <v>43</v>
      </c>
      <c r="P1984" s="1" t="s">
        <v>43</v>
      </c>
      <c r="Q1984" s="1" t="s">
        <v>43</v>
      </c>
      <c r="R1984" s="3">
        <v>0</v>
      </c>
      <c r="S1984" s="1" t="s">
        <v>44</v>
      </c>
      <c r="T1984" s="1" t="s">
        <v>45</v>
      </c>
      <c r="U1984" s="1" t="s">
        <v>431</v>
      </c>
      <c r="V1984" s="1" t="s">
        <v>46</v>
      </c>
      <c r="W1984" s="1" t="s">
        <v>81</v>
      </c>
      <c r="X1984" s="1" t="s">
        <v>433</v>
      </c>
      <c r="Y1984" s="1" t="s">
        <v>245</v>
      </c>
      <c r="Z1984" s="1" t="s">
        <v>219</v>
      </c>
      <c r="AA1984" s="1" t="s">
        <v>51</v>
      </c>
      <c r="AB1984" s="1" t="s">
        <v>433</v>
      </c>
      <c r="AC1984" s="1" t="s">
        <v>37</v>
      </c>
    </row>
    <row r="1985" spans="1:29" hidden="1" x14ac:dyDescent="0.25">
      <c r="A1985" s="1" t="s">
        <v>33</v>
      </c>
      <c r="B1985" s="1" t="s">
        <v>34</v>
      </c>
      <c r="C1985" s="2">
        <v>45867</v>
      </c>
      <c r="D1985" s="1" t="s">
        <v>238</v>
      </c>
      <c r="E1985" s="1" t="s">
        <v>239</v>
      </c>
      <c r="F1985" s="1" t="s">
        <v>37</v>
      </c>
      <c r="G1985" s="1" t="s">
        <v>431</v>
      </c>
      <c r="H1985" s="1" t="s">
        <v>432</v>
      </c>
      <c r="I1985" s="54">
        <v>33333</v>
      </c>
      <c r="J1985" s="54">
        <v>0</v>
      </c>
      <c r="K1985" s="1" t="s">
        <v>40</v>
      </c>
      <c r="L1985" s="1" t="s">
        <v>41</v>
      </c>
      <c r="M1985" s="1" t="s">
        <v>42</v>
      </c>
      <c r="N1985" s="1" t="s">
        <v>37</v>
      </c>
      <c r="O1985" s="1" t="s">
        <v>43</v>
      </c>
      <c r="P1985" s="1" t="s">
        <v>43</v>
      </c>
      <c r="Q1985" s="1" t="s">
        <v>43</v>
      </c>
      <c r="R1985" s="3">
        <v>0</v>
      </c>
      <c r="S1985" s="1" t="s">
        <v>44</v>
      </c>
      <c r="T1985" s="1" t="s">
        <v>45</v>
      </c>
      <c r="U1985" s="1" t="s">
        <v>431</v>
      </c>
      <c r="V1985" s="1" t="s">
        <v>46</v>
      </c>
      <c r="W1985" s="1" t="s">
        <v>81</v>
      </c>
      <c r="X1985" s="1" t="s">
        <v>433</v>
      </c>
      <c r="Y1985" s="1" t="s">
        <v>245</v>
      </c>
      <c r="Z1985" s="1" t="s">
        <v>219</v>
      </c>
      <c r="AA1985" s="1" t="s">
        <v>51</v>
      </c>
      <c r="AB1985" s="1" t="s">
        <v>433</v>
      </c>
      <c r="AC1985" s="1" t="s">
        <v>37</v>
      </c>
    </row>
    <row r="1986" spans="1:29" hidden="1" x14ac:dyDescent="0.25">
      <c r="A1986" s="1" t="s">
        <v>33</v>
      </c>
      <c r="B1986" s="1" t="s">
        <v>34</v>
      </c>
      <c r="C1986" s="2">
        <v>45867</v>
      </c>
      <c r="D1986" s="1" t="s">
        <v>238</v>
      </c>
      <c r="E1986" s="1" t="s">
        <v>239</v>
      </c>
      <c r="F1986" s="1" t="s">
        <v>37</v>
      </c>
      <c r="G1986" s="1" t="s">
        <v>431</v>
      </c>
      <c r="H1986" s="1" t="s">
        <v>432</v>
      </c>
      <c r="I1986" s="3">
        <v>0</v>
      </c>
      <c r="J1986" s="3">
        <v>33333</v>
      </c>
      <c r="K1986" s="1" t="s">
        <v>40</v>
      </c>
      <c r="L1986" s="1" t="s">
        <v>573</v>
      </c>
      <c r="M1986" s="1" t="s">
        <v>574</v>
      </c>
      <c r="N1986" s="1" t="s">
        <v>37</v>
      </c>
      <c r="O1986" s="1" t="s">
        <v>43</v>
      </c>
      <c r="P1986" s="1" t="s">
        <v>43</v>
      </c>
      <c r="Q1986" s="1" t="s">
        <v>43</v>
      </c>
      <c r="R1986" s="3">
        <v>0</v>
      </c>
      <c r="S1986" s="1" t="s">
        <v>44</v>
      </c>
      <c r="T1986" s="1" t="s">
        <v>45</v>
      </c>
      <c r="U1986" s="1" t="s">
        <v>431</v>
      </c>
      <c r="V1986" s="1" t="s">
        <v>46</v>
      </c>
      <c r="W1986" s="1" t="s">
        <v>81</v>
      </c>
      <c r="X1986" s="1" t="s">
        <v>433</v>
      </c>
      <c r="Y1986" s="1" t="s">
        <v>245</v>
      </c>
      <c r="Z1986" s="1" t="s">
        <v>219</v>
      </c>
      <c r="AA1986" s="1" t="s">
        <v>51</v>
      </c>
      <c r="AB1986" s="1" t="s">
        <v>433</v>
      </c>
      <c r="AC1986" s="1" t="s">
        <v>37</v>
      </c>
    </row>
    <row r="1987" spans="1:29" hidden="1" x14ac:dyDescent="0.25">
      <c r="A1987" s="1" t="s">
        <v>33</v>
      </c>
      <c r="B1987" s="1" t="s">
        <v>34</v>
      </c>
      <c r="C1987" s="2">
        <v>45867</v>
      </c>
      <c r="D1987" s="1" t="s">
        <v>238</v>
      </c>
      <c r="E1987" s="1" t="s">
        <v>239</v>
      </c>
      <c r="F1987" s="1" t="s">
        <v>37</v>
      </c>
      <c r="G1987" s="1" t="s">
        <v>431</v>
      </c>
      <c r="H1987" s="1" t="s">
        <v>432</v>
      </c>
      <c r="I1987" s="54">
        <v>108132</v>
      </c>
      <c r="J1987" s="54">
        <v>0</v>
      </c>
      <c r="K1987" s="1" t="s">
        <v>40</v>
      </c>
      <c r="L1987" s="1" t="s">
        <v>41</v>
      </c>
      <c r="M1987" s="1" t="s">
        <v>42</v>
      </c>
      <c r="N1987" s="1" t="s">
        <v>37</v>
      </c>
      <c r="O1987" s="1" t="s">
        <v>43</v>
      </c>
      <c r="P1987" s="1" t="s">
        <v>43</v>
      </c>
      <c r="Q1987" s="1" t="s">
        <v>43</v>
      </c>
      <c r="R1987" s="3">
        <v>0</v>
      </c>
      <c r="S1987" s="1" t="s">
        <v>44</v>
      </c>
      <c r="T1987" s="1" t="s">
        <v>45</v>
      </c>
      <c r="U1987" s="1" t="s">
        <v>431</v>
      </c>
      <c r="V1987" s="1" t="s">
        <v>46</v>
      </c>
      <c r="W1987" s="1" t="s">
        <v>81</v>
      </c>
      <c r="X1987" s="1" t="s">
        <v>433</v>
      </c>
      <c r="Y1987" s="1" t="s">
        <v>245</v>
      </c>
      <c r="Z1987" s="1" t="s">
        <v>219</v>
      </c>
      <c r="AA1987" s="1" t="s">
        <v>51</v>
      </c>
      <c r="AB1987" s="1" t="s">
        <v>433</v>
      </c>
      <c r="AC1987" s="1" t="s">
        <v>37</v>
      </c>
    </row>
    <row r="1988" spans="1:29" hidden="1" x14ac:dyDescent="0.25">
      <c r="A1988" s="1" t="s">
        <v>33</v>
      </c>
      <c r="B1988" s="1" t="s">
        <v>34</v>
      </c>
      <c r="C1988" s="2">
        <v>45867</v>
      </c>
      <c r="D1988" s="1" t="s">
        <v>238</v>
      </c>
      <c r="E1988" s="1" t="s">
        <v>239</v>
      </c>
      <c r="F1988" s="1" t="s">
        <v>37</v>
      </c>
      <c r="G1988" s="1" t="s">
        <v>431</v>
      </c>
      <c r="H1988" s="1" t="s">
        <v>432</v>
      </c>
      <c r="I1988" s="3">
        <v>0</v>
      </c>
      <c r="J1988" s="3">
        <v>108132</v>
      </c>
      <c r="K1988" s="1" t="s">
        <v>40</v>
      </c>
      <c r="L1988" s="1" t="s">
        <v>575</v>
      </c>
      <c r="M1988" s="1" t="s">
        <v>576</v>
      </c>
      <c r="N1988" s="1" t="s">
        <v>37</v>
      </c>
      <c r="O1988" s="1" t="s">
        <v>43</v>
      </c>
      <c r="P1988" s="1" t="s">
        <v>43</v>
      </c>
      <c r="Q1988" s="1" t="s">
        <v>43</v>
      </c>
      <c r="R1988" s="3">
        <v>0</v>
      </c>
      <c r="S1988" s="1" t="s">
        <v>44</v>
      </c>
      <c r="T1988" s="1" t="s">
        <v>45</v>
      </c>
      <c r="U1988" s="1" t="s">
        <v>431</v>
      </c>
      <c r="V1988" s="1" t="s">
        <v>46</v>
      </c>
      <c r="W1988" s="1" t="s">
        <v>81</v>
      </c>
      <c r="X1988" s="1" t="s">
        <v>433</v>
      </c>
      <c r="Y1988" s="1" t="s">
        <v>245</v>
      </c>
      <c r="Z1988" s="1" t="s">
        <v>219</v>
      </c>
      <c r="AA1988" s="1" t="s">
        <v>51</v>
      </c>
      <c r="AB1988" s="1" t="s">
        <v>433</v>
      </c>
      <c r="AC1988" s="1" t="s">
        <v>37</v>
      </c>
    </row>
    <row r="1989" spans="1:29" x14ac:dyDescent="0.25">
      <c r="A1989" s="1" t="s">
        <v>33</v>
      </c>
      <c r="B1989" s="1" t="s">
        <v>34</v>
      </c>
      <c r="C1989" s="2">
        <v>45867</v>
      </c>
      <c r="D1989" s="1" t="s">
        <v>238</v>
      </c>
      <c r="E1989" s="1" t="s">
        <v>239</v>
      </c>
      <c r="F1989" s="1" t="s">
        <v>37</v>
      </c>
      <c r="G1989" s="1" t="s">
        <v>431</v>
      </c>
      <c r="H1989" s="1" t="s">
        <v>432</v>
      </c>
      <c r="I1989" s="54">
        <v>99888</v>
      </c>
      <c r="J1989" s="54">
        <v>0</v>
      </c>
      <c r="K1989" s="1" t="s">
        <v>40</v>
      </c>
      <c r="L1989" s="1" t="s">
        <v>54</v>
      </c>
      <c r="M1989" s="1" t="s">
        <v>55</v>
      </c>
      <c r="N1989" s="1" t="s">
        <v>37</v>
      </c>
      <c r="O1989" s="1" t="s">
        <v>43</v>
      </c>
      <c r="P1989" s="1" t="s">
        <v>43</v>
      </c>
      <c r="Q1989" s="1" t="s">
        <v>43</v>
      </c>
      <c r="R1989" s="3">
        <v>0</v>
      </c>
      <c r="S1989" s="1" t="s">
        <v>44</v>
      </c>
      <c r="T1989" s="1" t="s">
        <v>45</v>
      </c>
      <c r="U1989" s="1" t="s">
        <v>431</v>
      </c>
      <c r="V1989" s="1" t="s">
        <v>46</v>
      </c>
      <c r="W1989" s="1" t="s">
        <v>81</v>
      </c>
      <c r="X1989" s="1" t="s">
        <v>433</v>
      </c>
      <c r="Y1989" s="1" t="s">
        <v>245</v>
      </c>
      <c r="Z1989" s="1" t="s">
        <v>219</v>
      </c>
      <c r="AA1989" s="1" t="s">
        <v>51</v>
      </c>
      <c r="AB1989" s="1" t="s">
        <v>433</v>
      </c>
      <c r="AC1989" s="1" t="s">
        <v>37</v>
      </c>
    </row>
    <row r="1990" spans="1:29" hidden="1" x14ac:dyDescent="0.25">
      <c r="A1990" s="1" t="s">
        <v>33</v>
      </c>
      <c r="B1990" s="1" t="s">
        <v>34</v>
      </c>
      <c r="C1990" s="2">
        <v>45867</v>
      </c>
      <c r="D1990" s="1" t="s">
        <v>238</v>
      </c>
      <c r="E1990" s="1" t="s">
        <v>239</v>
      </c>
      <c r="F1990" s="1" t="s">
        <v>37</v>
      </c>
      <c r="G1990" s="1" t="s">
        <v>431</v>
      </c>
      <c r="H1990" s="1" t="s">
        <v>432</v>
      </c>
      <c r="I1990" s="3">
        <v>0</v>
      </c>
      <c r="J1990" s="3">
        <v>99888</v>
      </c>
      <c r="K1990" s="1" t="s">
        <v>40</v>
      </c>
      <c r="L1990" s="1" t="s">
        <v>541</v>
      </c>
      <c r="M1990" s="1" t="s">
        <v>542</v>
      </c>
      <c r="N1990" s="1" t="s">
        <v>37</v>
      </c>
      <c r="O1990" s="1" t="s">
        <v>43</v>
      </c>
      <c r="P1990" s="1" t="s">
        <v>43</v>
      </c>
      <c r="Q1990" s="1" t="s">
        <v>43</v>
      </c>
      <c r="R1990" s="3">
        <v>0</v>
      </c>
      <c r="S1990" s="1" t="s">
        <v>44</v>
      </c>
      <c r="T1990" s="1" t="s">
        <v>45</v>
      </c>
      <c r="U1990" s="1" t="s">
        <v>431</v>
      </c>
      <c r="V1990" s="1" t="s">
        <v>46</v>
      </c>
      <c r="W1990" s="1" t="s">
        <v>81</v>
      </c>
      <c r="X1990" s="1" t="s">
        <v>433</v>
      </c>
      <c r="Y1990" s="1" t="s">
        <v>245</v>
      </c>
      <c r="Z1990" s="1" t="s">
        <v>219</v>
      </c>
      <c r="AA1990" s="1" t="s">
        <v>51</v>
      </c>
      <c r="AB1990" s="1" t="s">
        <v>433</v>
      </c>
      <c r="AC1990" s="1" t="s">
        <v>37</v>
      </c>
    </row>
    <row r="1991" spans="1:29" x14ac:dyDescent="0.25">
      <c r="A1991" s="1" t="s">
        <v>33</v>
      </c>
      <c r="B1991" s="1" t="s">
        <v>34</v>
      </c>
      <c r="C1991" s="2">
        <v>45867</v>
      </c>
      <c r="D1991" s="1" t="s">
        <v>238</v>
      </c>
      <c r="E1991" s="1" t="s">
        <v>239</v>
      </c>
      <c r="F1991" s="1" t="s">
        <v>37</v>
      </c>
      <c r="G1991" s="1" t="s">
        <v>431</v>
      </c>
      <c r="H1991" s="1" t="s">
        <v>432</v>
      </c>
      <c r="I1991" s="54">
        <v>110301</v>
      </c>
      <c r="J1991" s="54">
        <v>0</v>
      </c>
      <c r="K1991" s="1" t="s">
        <v>40</v>
      </c>
      <c r="L1991" s="1" t="s">
        <v>54</v>
      </c>
      <c r="M1991" s="1" t="s">
        <v>55</v>
      </c>
      <c r="N1991" s="1" t="s">
        <v>37</v>
      </c>
      <c r="O1991" s="1" t="s">
        <v>43</v>
      </c>
      <c r="P1991" s="1" t="s">
        <v>43</v>
      </c>
      <c r="Q1991" s="1" t="s">
        <v>43</v>
      </c>
      <c r="R1991" s="3">
        <v>0</v>
      </c>
      <c r="S1991" s="1" t="s">
        <v>44</v>
      </c>
      <c r="T1991" s="1" t="s">
        <v>45</v>
      </c>
      <c r="U1991" s="1" t="s">
        <v>431</v>
      </c>
      <c r="V1991" s="1" t="s">
        <v>46</v>
      </c>
      <c r="W1991" s="1" t="s">
        <v>81</v>
      </c>
      <c r="X1991" s="1" t="s">
        <v>433</v>
      </c>
      <c r="Y1991" s="1" t="s">
        <v>245</v>
      </c>
      <c r="Z1991" s="1" t="s">
        <v>219</v>
      </c>
      <c r="AA1991" s="1" t="s">
        <v>51</v>
      </c>
      <c r="AB1991" s="1" t="s">
        <v>433</v>
      </c>
      <c r="AC1991" s="1" t="s">
        <v>37</v>
      </c>
    </row>
    <row r="1992" spans="1:29" hidden="1" x14ac:dyDescent="0.25">
      <c r="A1992" s="1" t="s">
        <v>33</v>
      </c>
      <c r="B1992" s="1" t="s">
        <v>34</v>
      </c>
      <c r="C1992" s="2">
        <v>45867</v>
      </c>
      <c r="D1992" s="1" t="s">
        <v>238</v>
      </c>
      <c r="E1992" s="1" t="s">
        <v>239</v>
      </c>
      <c r="F1992" s="1" t="s">
        <v>37</v>
      </c>
      <c r="G1992" s="1" t="s">
        <v>431</v>
      </c>
      <c r="H1992" s="1" t="s">
        <v>432</v>
      </c>
      <c r="I1992" s="3">
        <v>0</v>
      </c>
      <c r="J1992" s="3">
        <v>110301</v>
      </c>
      <c r="K1992" s="1" t="s">
        <v>40</v>
      </c>
      <c r="L1992" s="1" t="s">
        <v>121</v>
      </c>
      <c r="M1992" s="1" t="s">
        <v>122</v>
      </c>
      <c r="N1992" s="1" t="s">
        <v>37</v>
      </c>
      <c r="O1992" s="1" t="s">
        <v>43</v>
      </c>
      <c r="P1992" s="1" t="s">
        <v>43</v>
      </c>
      <c r="Q1992" s="1" t="s">
        <v>43</v>
      </c>
      <c r="R1992" s="3">
        <v>0</v>
      </c>
      <c r="S1992" s="1" t="s">
        <v>44</v>
      </c>
      <c r="T1992" s="1" t="s">
        <v>45</v>
      </c>
      <c r="U1992" s="1" t="s">
        <v>431</v>
      </c>
      <c r="V1992" s="1" t="s">
        <v>46</v>
      </c>
      <c r="W1992" s="1" t="s">
        <v>81</v>
      </c>
      <c r="X1992" s="1" t="s">
        <v>433</v>
      </c>
      <c r="Y1992" s="1" t="s">
        <v>245</v>
      </c>
      <c r="Z1992" s="1" t="s">
        <v>219</v>
      </c>
      <c r="AA1992" s="1" t="s">
        <v>51</v>
      </c>
      <c r="AB1992" s="1" t="s">
        <v>433</v>
      </c>
      <c r="AC1992" s="1" t="s">
        <v>37</v>
      </c>
    </row>
    <row r="1993" spans="1:29" hidden="1" x14ac:dyDescent="0.25">
      <c r="A1993" s="1" t="s">
        <v>33</v>
      </c>
      <c r="B1993" s="1" t="s">
        <v>34</v>
      </c>
      <c r="C1993" s="2">
        <v>45867</v>
      </c>
      <c r="D1993" s="1" t="s">
        <v>238</v>
      </c>
      <c r="E1993" s="1" t="s">
        <v>239</v>
      </c>
      <c r="F1993" s="1" t="s">
        <v>37</v>
      </c>
      <c r="G1993" s="1" t="s">
        <v>431</v>
      </c>
      <c r="H1993" s="1" t="s">
        <v>432</v>
      </c>
      <c r="I1993" s="54">
        <v>1000000</v>
      </c>
      <c r="J1993" s="54">
        <v>0</v>
      </c>
      <c r="K1993" s="1" t="s">
        <v>40</v>
      </c>
      <c r="L1993" s="1" t="s">
        <v>214</v>
      </c>
      <c r="M1993" s="1" t="s">
        <v>215</v>
      </c>
      <c r="N1993" s="1" t="s">
        <v>37</v>
      </c>
      <c r="O1993" s="1" t="s">
        <v>43</v>
      </c>
      <c r="P1993" s="1" t="s">
        <v>43</v>
      </c>
      <c r="Q1993" s="1" t="s">
        <v>43</v>
      </c>
      <c r="R1993" s="3">
        <v>0</v>
      </c>
      <c r="S1993" s="1" t="s">
        <v>44</v>
      </c>
      <c r="T1993" s="1" t="s">
        <v>45</v>
      </c>
      <c r="U1993" s="1" t="s">
        <v>431</v>
      </c>
      <c r="V1993" s="1" t="s">
        <v>46</v>
      </c>
      <c r="W1993" s="1" t="s">
        <v>81</v>
      </c>
      <c r="X1993" s="1" t="s">
        <v>433</v>
      </c>
      <c r="Y1993" s="1" t="s">
        <v>245</v>
      </c>
      <c r="Z1993" s="1" t="s">
        <v>219</v>
      </c>
      <c r="AA1993" s="1" t="s">
        <v>51</v>
      </c>
      <c r="AB1993" s="1" t="s">
        <v>433</v>
      </c>
      <c r="AC1993" s="1" t="s">
        <v>37</v>
      </c>
    </row>
    <row r="1994" spans="1:29" hidden="1" x14ac:dyDescent="0.25">
      <c r="A1994" s="1" t="s">
        <v>33</v>
      </c>
      <c r="B1994" s="1" t="s">
        <v>34</v>
      </c>
      <c r="C1994" s="2">
        <v>45867</v>
      </c>
      <c r="D1994" s="1" t="s">
        <v>238</v>
      </c>
      <c r="E1994" s="1" t="s">
        <v>239</v>
      </c>
      <c r="F1994" s="1" t="s">
        <v>37</v>
      </c>
      <c r="G1994" s="1" t="s">
        <v>431</v>
      </c>
      <c r="H1994" s="1" t="s">
        <v>432</v>
      </c>
      <c r="I1994" s="3">
        <v>0</v>
      </c>
      <c r="J1994" s="3">
        <v>1000000</v>
      </c>
      <c r="K1994" s="1" t="s">
        <v>40</v>
      </c>
      <c r="L1994" s="1" t="s">
        <v>416</v>
      </c>
      <c r="M1994" s="1" t="s">
        <v>417</v>
      </c>
      <c r="N1994" s="1" t="s">
        <v>37</v>
      </c>
      <c r="O1994" s="1" t="s">
        <v>43</v>
      </c>
      <c r="P1994" s="1" t="s">
        <v>43</v>
      </c>
      <c r="Q1994" s="1" t="s">
        <v>43</v>
      </c>
      <c r="R1994" s="3">
        <v>0</v>
      </c>
      <c r="S1994" s="1" t="s">
        <v>44</v>
      </c>
      <c r="T1994" s="1" t="s">
        <v>45</v>
      </c>
      <c r="U1994" s="1" t="s">
        <v>431</v>
      </c>
      <c r="V1994" s="1" t="s">
        <v>46</v>
      </c>
      <c r="W1994" s="1" t="s">
        <v>81</v>
      </c>
      <c r="X1994" s="1" t="s">
        <v>433</v>
      </c>
      <c r="Y1994" s="1" t="s">
        <v>245</v>
      </c>
      <c r="Z1994" s="1" t="s">
        <v>219</v>
      </c>
      <c r="AA1994" s="1" t="s">
        <v>51</v>
      </c>
      <c r="AB1994" s="1" t="s">
        <v>433</v>
      </c>
      <c r="AC1994" s="1" t="s">
        <v>37</v>
      </c>
    </row>
    <row r="1995" spans="1:29" hidden="1" x14ac:dyDescent="0.25">
      <c r="A1995" s="1" t="s">
        <v>33</v>
      </c>
      <c r="B1995" s="1" t="s">
        <v>34</v>
      </c>
      <c r="C1995" s="2">
        <v>45867</v>
      </c>
      <c r="D1995" s="1" t="s">
        <v>238</v>
      </c>
      <c r="E1995" s="1" t="s">
        <v>239</v>
      </c>
      <c r="F1995" s="1" t="s">
        <v>37</v>
      </c>
      <c r="G1995" s="1" t="s">
        <v>431</v>
      </c>
      <c r="H1995" s="1" t="s">
        <v>432</v>
      </c>
      <c r="I1995" s="54">
        <v>42029</v>
      </c>
      <c r="J1995" s="54">
        <v>0</v>
      </c>
      <c r="K1995" s="1" t="s">
        <v>40</v>
      </c>
      <c r="L1995" s="1" t="s">
        <v>41</v>
      </c>
      <c r="M1995" s="1" t="s">
        <v>42</v>
      </c>
      <c r="N1995" s="1" t="s">
        <v>37</v>
      </c>
      <c r="O1995" s="1" t="s">
        <v>43</v>
      </c>
      <c r="P1995" s="1" t="s">
        <v>43</v>
      </c>
      <c r="Q1995" s="1" t="s">
        <v>43</v>
      </c>
      <c r="R1995" s="3">
        <v>0</v>
      </c>
      <c r="S1995" s="1" t="s">
        <v>44</v>
      </c>
      <c r="T1995" s="1" t="s">
        <v>45</v>
      </c>
      <c r="U1995" s="1" t="s">
        <v>431</v>
      </c>
      <c r="V1995" s="1" t="s">
        <v>46</v>
      </c>
      <c r="W1995" s="1" t="s">
        <v>81</v>
      </c>
      <c r="X1995" s="1" t="s">
        <v>433</v>
      </c>
      <c r="Y1995" s="1" t="s">
        <v>245</v>
      </c>
      <c r="Z1995" s="1" t="s">
        <v>219</v>
      </c>
      <c r="AA1995" s="1" t="s">
        <v>51</v>
      </c>
      <c r="AB1995" s="1" t="s">
        <v>433</v>
      </c>
      <c r="AC1995" s="1" t="s">
        <v>37</v>
      </c>
    </row>
    <row r="1996" spans="1:29" hidden="1" x14ac:dyDescent="0.25">
      <c r="A1996" s="1" t="s">
        <v>33</v>
      </c>
      <c r="B1996" s="1" t="s">
        <v>34</v>
      </c>
      <c r="C1996" s="2">
        <v>45867</v>
      </c>
      <c r="D1996" s="1" t="s">
        <v>238</v>
      </c>
      <c r="E1996" s="1" t="s">
        <v>239</v>
      </c>
      <c r="F1996" s="1" t="s">
        <v>37</v>
      </c>
      <c r="G1996" s="1" t="s">
        <v>431</v>
      </c>
      <c r="H1996" s="1" t="s">
        <v>432</v>
      </c>
      <c r="I1996" s="3">
        <v>0</v>
      </c>
      <c r="J1996" s="3">
        <v>42029</v>
      </c>
      <c r="K1996" s="1" t="s">
        <v>40</v>
      </c>
      <c r="L1996" s="1" t="s">
        <v>123</v>
      </c>
      <c r="M1996" s="1" t="s">
        <v>124</v>
      </c>
      <c r="N1996" s="1" t="s">
        <v>37</v>
      </c>
      <c r="O1996" s="1" t="s">
        <v>43</v>
      </c>
      <c r="P1996" s="1" t="s">
        <v>43</v>
      </c>
      <c r="Q1996" s="1" t="s">
        <v>43</v>
      </c>
      <c r="R1996" s="3">
        <v>0</v>
      </c>
      <c r="S1996" s="1" t="s">
        <v>44</v>
      </c>
      <c r="T1996" s="1" t="s">
        <v>45</v>
      </c>
      <c r="U1996" s="1" t="s">
        <v>431</v>
      </c>
      <c r="V1996" s="1" t="s">
        <v>46</v>
      </c>
      <c r="W1996" s="1" t="s">
        <v>81</v>
      </c>
      <c r="X1996" s="1" t="s">
        <v>433</v>
      </c>
      <c r="Y1996" s="1" t="s">
        <v>245</v>
      </c>
      <c r="Z1996" s="1" t="s">
        <v>219</v>
      </c>
      <c r="AA1996" s="1" t="s">
        <v>51</v>
      </c>
      <c r="AB1996" s="1" t="s">
        <v>433</v>
      </c>
      <c r="AC1996" s="1" t="s">
        <v>37</v>
      </c>
    </row>
    <row r="1997" spans="1:29" hidden="1" x14ac:dyDescent="0.25">
      <c r="A1997" s="1" t="s">
        <v>33</v>
      </c>
      <c r="B1997" s="1" t="s">
        <v>34</v>
      </c>
      <c r="C1997" s="2">
        <v>45867</v>
      </c>
      <c r="D1997" s="1" t="s">
        <v>238</v>
      </c>
      <c r="E1997" s="1" t="s">
        <v>239</v>
      </c>
      <c r="F1997" s="1" t="s">
        <v>37</v>
      </c>
      <c r="G1997" s="1" t="s">
        <v>431</v>
      </c>
      <c r="H1997" s="1" t="s">
        <v>432</v>
      </c>
      <c r="I1997" s="54">
        <v>509939</v>
      </c>
      <c r="J1997" s="54">
        <v>0</v>
      </c>
      <c r="K1997" s="1" t="s">
        <v>40</v>
      </c>
      <c r="L1997" s="1" t="s">
        <v>41</v>
      </c>
      <c r="M1997" s="1" t="s">
        <v>42</v>
      </c>
      <c r="N1997" s="1" t="s">
        <v>37</v>
      </c>
      <c r="O1997" s="1" t="s">
        <v>43</v>
      </c>
      <c r="P1997" s="1" t="s">
        <v>43</v>
      </c>
      <c r="Q1997" s="1" t="s">
        <v>43</v>
      </c>
      <c r="R1997" s="3">
        <v>0</v>
      </c>
      <c r="S1997" s="1" t="s">
        <v>44</v>
      </c>
      <c r="T1997" s="1" t="s">
        <v>45</v>
      </c>
      <c r="U1997" s="1" t="s">
        <v>431</v>
      </c>
      <c r="V1997" s="1" t="s">
        <v>46</v>
      </c>
      <c r="W1997" s="1" t="s">
        <v>81</v>
      </c>
      <c r="X1997" s="1" t="s">
        <v>433</v>
      </c>
      <c r="Y1997" s="1" t="s">
        <v>245</v>
      </c>
      <c r="Z1997" s="1" t="s">
        <v>219</v>
      </c>
      <c r="AA1997" s="1" t="s">
        <v>51</v>
      </c>
      <c r="AB1997" s="1" t="s">
        <v>433</v>
      </c>
      <c r="AC1997" s="1" t="s">
        <v>37</v>
      </c>
    </row>
    <row r="1998" spans="1:29" hidden="1" x14ac:dyDescent="0.25">
      <c r="A1998" s="1" t="s">
        <v>33</v>
      </c>
      <c r="B1998" s="1" t="s">
        <v>34</v>
      </c>
      <c r="C1998" s="2">
        <v>45867</v>
      </c>
      <c r="D1998" s="1" t="s">
        <v>238</v>
      </c>
      <c r="E1998" s="1" t="s">
        <v>239</v>
      </c>
      <c r="F1998" s="1" t="s">
        <v>37</v>
      </c>
      <c r="G1998" s="1" t="s">
        <v>431</v>
      </c>
      <c r="H1998" s="1" t="s">
        <v>432</v>
      </c>
      <c r="I1998" s="3">
        <v>0</v>
      </c>
      <c r="J1998" s="3">
        <v>509939</v>
      </c>
      <c r="K1998" s="1" t="s">
        <v>40</v>
      </c>
      <c r="L1998" s="1" t="s">
        <v>577</v>
      </c>
      <c r="M1998" s="1" t="s">
        <v>578</v>
      </c>
      <c r="N1998" s="1" t="s">
        <v>37</v>
      </c>
      <c r="O1998" s="1" t="s">
        <v>43</v>
      </c>
      <c r="P1998" s="1" t="s">
        <v>43</v>
      </c>
      <c r="Q1998" s="1" t="s">
        <v>43</v>
      </c>
      <c r="R1998" s="3">
        <v>0</v>
      </c>
      <c r="S1998" s="1" t="s">
        <v>44</v>
      </c>
      <c r="T1998" s="1" t="s">
        <v>45</v>
      </c>
      <c r="U1998" s="1" t="s">
        <v>431</v>
      </c>
      <c r="V1998" s="1" t="s">
        <v>46</v>
      </c>
      <c r="W1998" s="1" t="s">
        <v>81</v>
      </c>
      <c r="X1998" s="1" t="s">
        <v>433</v>
      </c>
      <c r="Y1998" s="1" t="s">
        <v>245</v>
      </c>
      <c r="Z1998" s="1" t="s">
        <v>219</v>
      </c>
      <c r="AA1998" s="1" t="s">
        <v>51</v>
      </c>
      <c r="AB1998" s="1" t="s">
        <v>433</v>
      </c>
      <c r="AC1998" s="1" t="s">
        <v>37</v>
      </c>
    </row>
    <row r="1999" spans="1:29" hidden="1" x14ac:dyDescent="0.25">
      <c r="A1999" s="1" t="s">
        <v>33</v>
      </c>
      <c r="B1999" s="1" t="s">
        <v>34</v>
      </c>
      <c r="C1999" s="2">
        <v>45867</v>
      </c>
      <c r="D1999" s="1" t="s">
        <v>238</v>
      </c>
      <c r="E1999" s="1" t="s">
        <v>239</v>
      </c>
      <c r="F1999" s="1" t="s">
        <v>37</v>
      </c>
      <c r="G1999" s="1" t="s">
        <v>431</v>
      </c>
      <c r="H1999" s="1" t="s">
        <v>432</v>
      </c>
      <c r="I1999" s="54">
        <v>73609</v>
      </c>
      <c r="J1999" s="54">
        <v>0</v>
      </c>
      <c r="K1999" s="1" t="s">
        <v>40</v>
      </c>
      <c r="L1999" s="1" t="s">
        <v>41</v>
      </c>
      <c r="M1999" s="1" t="s">
        <v>42</v>
      </c>
      <c r="N1999" s="1" t="s">
        <v>37</v>
      </c>
      <c r="O1999" s="1" t="s">
        <v>43</v>
      </c>
      <c r="P1999" s="1" t="s">
        <v>43</v>
      </c>
      <c r="Q1999" s="1" t="s">
        <v>43</v>
      </c>
      <c r="R1999" s="3">
        <v>0</v>
      </c>
      <c r="S1999" s="1" t="s">
        <v>44</v>
      </c>
      <c r="T1999" s="1" t="s">
        <v>45</v>
      </c>
      <c r="U1999" s="1" t="s">
        <v>431</v>
      </c>
      <c r="V1999" s="1" t="s">
        <v>46</v>
      </c>
      <c r="W1999" s="1" t="s">
        <v>81</v>
      </c>
      <c r="X1999" s="1" t="s">
        <v>433</v>
      </c>
      <c r="Y1999" s="1" t="s">
        <v>245</v>
      </c>
      <c r="Z1999" s="1" t="s">
        <v>219</v>
      </c>
      <c r="AA1999" s="1" t="s">
        <v>51</v>
      </c>
      <c r="AB1999" s="1" t="s">
        <v>433</v>
      </c>
      <c r="AC1999" s="1" t="s">
        <v>37</v>
      </c>
    </row>
    <row r="2000" spans="1:29" hidden="1" x14ac:dyDescent="0.25">
      <c r="A2000" s="1" t="s">
        <v>33</v>
      </c>
      <c r="B2000" s="1" t="s">
        <v>34</v>
      </c>
      <c r="C2000" s="2">
        <v>45867</v>
      </c>
      <c r="D2000" s="1" t="s">
        <v>238</v>
      </c>
      <c r="E2000" s="1" t="s">
        <v>239</v>
      </c>
      <c r="F2000" s="1" t="s">
        <v>37</v>
      </c>
      <c r="G2000" s="1" t="s">
        <v>431</v>
      </c>
      <c r="H2000" s="1" t="s">
        <v>432</v>
      </c>
      <c r="I2000" s="3">
        <v>0</v>
      </c>
      <c r="J2000" s="3">
        <v>73609</v>
      </c>
      <c r="K2000" s="1" t="s">
        <v>40</v>
      </c>
      <c r="L2000" s="1" t="s">
        <v>391</v>
      </c>
      <c r="M2000" s="1" t="s">
        <v>392</v>
      </c>
      <c r="N2000" s="1" t="s">
        <v>37</v>
      </c>
      <c r="O2000" s="1" t="s">
        <v>43</v>
      </c>
      <c r="P2000" s="1" t="s">
        <v>43</v>
      </c>
      <c r="Q2000" s="1" t="s">
        <v>43</v>
      </c>
      <c r="R2000" s="3">
        <v>0</v>
      </c>
      <c r="S2000" s="1" t="s">
        <v>44</v>
      </c>
      <c r="T2000" s="1" t="s">
        <v>45</v>
      </c>
      <c r="U2000" s="1" t="s">
        <v>431</v>
      </c>
      <c r="V2000" s="1" t="s">
        <v>46</v>
      </c>
      <c r="W2000" s="1" t="s">
        <v>81</v>
      </c>
      <c r="X2000" s="1" t="s">
        <v>433</v>
      </c>
      <c r="Y2000" s="1" t="s">
        <v>245</v>
      </c>
      <c r="Z2000" s="1" t="s">
        <v>219</v>
      </c>
      <c r="AA2000" s="1" t="s">
        <v>51</v>
      </c>
      <c r="AB2000" s="1" t="s">
        <v>433</v>
      </c>
      <c r="AC2000" s="1" t="s">
        <v>37</v>
      </c>
    </row>
    <row r="2001" spans="1:29" hidden="1" x14ac:dyDescent="0.25">
      <c r="A2001" s="1" t="s">
        <v>33</v>
      </c>
      <c r="B2001" s="1" t="s">
        <v>34</v>
      </c>
      <c r="C2001" s="2">
        <v>45867</v>
      </c>
      <c r="D2001" s="1" t="s">
        <v>238</v>
      </c>
      <c r="E2001" s="1" t="s">
        <v>239</v>
      </c>
      <c r="F2001" s="1" t="s">
        <v>37</v>
      </c>
      <c r="G2001" s="1" t="s">
        <v>431</v>
      </c>
      <c r="H2001" s="1" t="s">
        <v>432</v>
      </c>
      <c r="I2001" s="54">
        <v>1061408</v>
      </c>
      <c r="J2001" s="54">
        <v>0</v>
      </c>
      <c r="K2001" s="1" t="s">
        <v>40</v>
      </c>
      <c r="L2001" s="1" t="s">
        <v>62</v>
      </c>
      <c r="M2001" s="1" t="s">
        <v>63</v>
      </c>
      <c r="N2001" s="1" t="s">
        <v>37</v>
      </c>
      <c r="O2001" s="1" t="s">
        <v>43</v>
      </c>
      <c r="P2001" s="1" t="s">
        <v>43</v>
      </c>
      <c r="Q2001" s="1" t="s">
        <v>43</v>
      </c>
      <c r="R2001" s="3">
        <v>0</v>
      </c>
      <c r="S2001" s="1" t="s">
        <v>44</v>
      </c>
      <c r="T2001" s="1" t="s">
        <v>45</v>
      </c>
      <c r="U2001" s="1" t="s">
        <v>431</v>
      </c>
      <c r="V2001" s="1" t="s">
        <v>46</v>
      </c>
      <c r="W2001" s="1" t="s">
        <v>81</v>
      </c>
      <c r="X2001" s="1" t="s">
        <v>433</v>
      </c>
      <c r="Y2001" s="1" t="s">
        <v>245</v>
      </c>
      <c r="Z2001" s="1" t="s">
        <v>219</v>
      </c>
      <c r="AA2001" s="1" t="s">
        <v>51</v>
      </c>
      <c r="AB2001" s="1" t="s">
        <v>433</v>
      </c>
      <c r="AC2001" s="1" t="s">
        <v>37</v>
      </c>
    </row>
    <row r="2002" spans="1:29" hidden="1" x14ac:dyDescent="0.25">
      <c r="A2002" s="1" t="s">
        <v>33</v>
      </c>
      <c r="B2002" s="1" t="s">
        <v>34</v>
      </c>
      <c r="C2002" s="2">
        <v>45867</v>
      </c>
      <c r="D2002" s="1" t="s">
        <v>238</v>
      </c>
      <c r="E2002" s="1" t="s">
        <v>239</v>
      </c>
      <c r="F2002" s="1" t="s">
        <v>37</v>
      </c>
      <c r="G2002" s="1" t="s">
        <v>431</v>
      </c>
      <c r="H2002" s="1" t="s">
        <v>432</v>
      </c>
      <c r="I2002" s="3">
        <v>0</v>
      </c>
      <c r="J2002" s="3">
        <v>1061408</v>
      </c>
      <c r="K2002" s="1" t="s">
        <v>40</v>
      </c>
      <c r="L2002" s="1" t="s">
        <v>408</v>
      </c>
      <c r="M2002" s="1" t="s">
        <v>409</v>
      </c>
      <c r="N2002" s="1" t="s">
        <v>37</v>
      </c>
      <c r="O2002" s="1" t="s">
        <v>43</v>
      </c>
      <c r="P2002" s="1" t="s">
        <v>43</v>
      </c>
      <c r="Q2002" s="1" t="s">
        <v>43</v>
      </c>
      <c r="R2002" s="3">
        <v>0</v>
      </c>
      <c r="S2002" s="1" t="s">
        <v>44</v>
      </c>
      <c r="T2002" s="1" t="s">
        <v>45</v>
      </c>
      <c r="U2002" s="1" t="s">
        <v>431</v>
      </c>
      <c r="V2002" s="1" t="s">
        <v>46</v>
      </c>
      <c r="W2002" s="1" t="s">
        <v>81</v>
      </c>
      <c r="X2002" s="1" t="s">
        <v>433</v>
      </c>
      <c r="Y2002" s="1" t="s">
        <v>245</v>
      </c>
      <c r="Z2002" s="1" t="s">
        <v>219</v>
      </c>
      <c r="AA2002" s="1" t="s">
        <v>51</v>
      </c>
      <c r="AB2002" s="1" t="s">
        <v>433</v>
      </c>
      <c r="AC2002" s="1" t="s">
        <v>37</v>
      </c>
    </row>
    <row r="2003" spans="1:29" hidden="1" x14ac:dyDescent="0.25">
      <c r="A2003" s="1" t="s">
        <v>33</v>
      </c>
      <c r="B2003" s="1" t="s">
        <v>34</v>
      </c>
      <c r="C2003" s="2">
        <v>45867</v>
      </c>
      <c r="D2003" s="1" t="s">
        <v>238</v>
      </c>
      <c r="E2003" s="1" t="s">
        <v>239</v>
      </c>
      <c r="F2003" s="1" t="s">
        <v>37</v>
      </c>
      <c r="G2003" s="1" t="s">
        <v>431</v>
      </c>
      <c r="H2003" s="1" t="s">
        <v>432</v>
      </c>
      <c r="I2003" s="54">
        <v>166666</v>
      </c>
      <c r="J2003" s="54">
        <v>0</v>
      </c>
      <c r="K2003" s="1" t="s">
        <v>40</v>
      </c>
      <c r="L2003" s="1" t="s">
        <v>444</v>
      </c>
      <c r="M2003" s="1" t="s">
        <v>445</v>
      </c>
      <c r="N2003" s="1" t="s">
        <v>37</v>
      </c>
      <c r="O2003" s="1" t="s">
        <v>43</v>
      </c>
      <c r="P2003" s="1" t="s">
        <v>43</v>
      </c>
      <c r="Q2003" s="1" t="s">
        <v>43</v>
      </c>
      <c r="R2003" s="3">
        <v>0</v>
      </c>
      <c r="S2003" s="1" t="s">
        <v>44</v>
      </c>
      <c r="T2003" s="1" t="s">
        <v>45</v>
      </c>
      <c r="U2003" s="1" t="s">
        <v>431</v>
      </c>
      <c r="V2003" s="1" t="s">
        <v>46</v>
      </c>
      <c r="W2003" s="1" t="s">
        <v>81</v>
      </c>
      <c r="X2003" s="1" t="s">
        <v>433</v>
      </c>
      <c r="Y2003" s="1" t="s">
        <v>245</v>
      </c>
      <c r="Z2003" s="1" t="s">
        <v>219</v>
      </c>
      <c r="AA2003" s="1" t="s">
        <v>51</v>
      </c>
      <c r="AB2003" s="1" t="s">
        <v>433</v>
      </c>
      <c r="AC2003" s="1" t="s">
        <v>37</v>
      </c>
    </row>
    <row r="2004" spans="1:29" hidden="1" x14ac:dyDescent="0.25">
      <c r="A2004" s="1" t="s">
        <v>33</v>
      </c>
      <c r="B2004" s="1" t="s">
        <v>34</v>
      </c>
      <c r="C2004" s="2">
        <v>45867</v>
      </c>
      <c r="D2004" s="1" t="s">
        <v>238</v>
      </c>
      <c r="E2004" s="1" t="s">
        <v>239</v>
      </c>
      <c r="F2004" s="1" t="s">
        <v>37</v>
      </c>
      <c r="G2004" s="1" t="s">
        <v>431</v>
      </c>
      <c r="H2004" s="1" t="s">
        <v>432</v>
      </c>
      <c r="I2004" s="3">
        <v>0</v>
      </c>
      <c r="J2004" s="3">
        <v>166666</v>
      </c>
      <c r="K2004" s="1" t="s">
        <v>40</v>
      </c>
      <c r="L2004" s="1" t="s">
        <v>125</v>
      </c>
      <c r="M2004" s="1" t="s">
        <v>126</v>
      </c>
      <c r="N2004" s="1" t="s">
        <v>37</v>
      </c>
      <c r="O2004" s="1" t="s">
        <v>43</v>
      </c>
      <c r="P2004" s="1" t="s">
        <v>43</v>
      </c>
      <c r="Q2004" s="1" t="s">
        <v>43</v>
      </c>
      <c r="R2004" s="3">
        <v>0</v>
      </c>
      <c r="S2004" s="1" t="s">
        <v>44</v>
      </c>
      <c r="T2004" s="1" t="s">
        <v>45</v>
      </c>
      <c r="U2004" s="1" t="s">
        <v>431</v>
      </c>
      <c r="V2004" s="1" t="s">
        <v>46</v>
      </c>
      <c r="W2004" s="1" t="s">
        <v>81</v>
      </c>
      <c r="X2004" s="1" t="s">
        <v>433</v>
      </c>
      <c r="Y2004" s="1" t="s">
        <v>245</v>
      </c>
      <c r="Z2004" s="1" t="s">
        <v>219</v>
      </c>
      <c r="AA2004" s="1" t="s">
        <v>51</v>
      </c>
      <c r="AB2004" s="1" t="s">
        <v>433</v>
      </c>
      <c r="AC2004" s="1" t="s">
        <v>37</v>
      </c>
    </row>
    <row r="2005" spans="1:29" hidden="1" x14ac:dyDescent="0.25">
      <c r="A2005" s="1" t="s">
        <v>33</v>
      </c>
      <c r="B2005" s="1" t="s">
        <v>34</v>
      </c>
      <c r="C2005" s="2">
        <v>45867</v>
      </c>
      <c r="D2005" s="1" t="s">
        <v>238</v>
      </c>
      <c r="E2005" s="1" t="s">
        <v>239</v>
      </c>
      <c r="F2005" s="1" t="s">
        <v>37</v>
      </c>
      <c r="G2005" s="1" t="s">
        <v>431</v>
      </c>
      <c r="H2005" s="1" t="s">
        <v>432</v>
      </c>
      <c r="I2005" s="54">
        <v>205908</v>
      </c>
      <c r="J2005" s="54">
        <v>0</v>
      </c>
      <c r="K2005" s="1" t="s">
        <v>40</v>
      </c>
      <c r="L2005" s="1" t="s">
        <v>41</v>
      </c>
      <c r="M2005" s="1" t="s">
        <v>42</v>
      </c>
      <c r="N2005" s="1" t="s">
        <v>37</v>
      </c>
      <c r="O2005" s="1" t="s">
        <v>43</v>
      </c>
      <c r="P2005" s="1" t="s">
        <v>43</v>
      </c>
      <c r="Q2005" s="1" t="s">
        <v>43</v>
      </c>
      <c r="R2005" s="3">
        <v>0</v>
      </c>
      <c r="S2005" s="1" t="s">
        <v>44</v>
      </c>
      <c r="T2005" s="1" t="s">
        <v>45</v>
      </c>
      <c r="U2005" s="1" t="s">
        <v>431</v>
      </c>
      <c r="V2005" s="1" t="s">
        <v>46</v>
      </c>
      <c r="W2005" s="1" t="s">
        <v>81</v>
      </c>
      <c r="X2005" s="1" t="s">
        <v>433</v>
      </c>
      <c r="Y2005" s="1" t="s">
        <v>245</v>
      </c>
      <c r="Z2005" s="1" t="s">
        <v>219</v>
      </c>
      <c r="AA2005" s="1" t="s">
        <v>51</v>
      </c>
      <c r="AB2005" s="1" t="s">
        <v>433</v>
      </c>
      <c r="AC2005" s="1" t="s">
        <v>37</v>
      </c>
    </row>
    <row r="2006" spans="1:29" hidden="1" x14ac:dyDescent="0.25">
      <c r="A2006" s="1" t="s">
        <v>33</v>
      </c>
      <c r="B2006" s="1" t="s">
        <v>34</v>
      </c>
      <c r="C2006" s="2">
        <v>45867</v>
      </c>
      <c r="D2006" s="1" t="s">
        <v>238</v>
      </c>
      <c r="E2006" s="1" t="s">
        <v>239</v>
      </c>
      <c r="F2006" s="1" t="s">
        <v>37</v>
      </c>
      <c r="G2006" s="1" t="s">
        <v>431</v>
      </c>
      <c r="H2006" s="1" t="s">
        <v>432</v>
      </c>
      <c r="I2006" s="3">
        <v>0</v>
      </c>
      <c r="J2006" s="3">
        <v>205908</v>
      </c>
      <c r="K2006" s="1" t="s">
        <v>40</v>
      </c>
      <c r="L2006" s="1" t="s">
        <v>579</v>
      </c>
      <c r="M2006" s="1" t="s">
        <v>580</v>
      </c>
      <c r="N2006" s="1" t="s">
        <v>37</v>
      </c>
      <c r="O2006" s="1" t="s">
        <v>43</v>
      </c>
      <c r="P2006" s="1" t="s">
        <v>43</v>
      </c>
      <c r="Q2006" s="1" t="s">
        <v>43</v>
      </c>
      <c r="R2006" s="3">
        <v>0</v>
      </c>
      <c r="S2006" s="1" t="s">
        <v>44</v>
      </c>
      <c r="T2006" s="1" t="s">
        <v>45</v>
      </c>
      <c r="U2006" s="1" t="s">
        <v>431</v>
      </c>
      <c r="V2006" s="1" t="s">
        <v>46</v>
      </c>
      <c r="W2006" s="1" t="s">
        <v>81</v>
      </c>
      <c r="X2006" s="1" t="s">
        <v>433</v>
      </c>
      <c r="Y2006" s="1" t="s">
        <v>245</v>
      </c>
      <c r="Z2006" s="1" t="s">
        <v>219</v>
      </c>
      <c r="AA2006" s="1" t="s">
        <v>51</v>
      </c>
      <c r="AB2006" s="1" t="s">
        <v>433</v>
      </c>
      <c r="AC2006" s="1" t="s">
        <v>37</v>
      </c>
    </row>
    <row r="2007" spans="1:29" hidden="1" x14ac:dyDescent="0.25">
      <c r="A2007" s="1" t="s">
        <v>33</v>
      </c>
      <c r="B2007" s="1" t="s">
        <v>34</v>
      </c>
      <c r="C2007" s="2">
        <v>45867</v>
      </c>
      <c r="D2007" s="1" t="s">
        <v>238</v>
      </c>
      <c r="E2007" s="1" t="s">
        <v>239</v>
      </c>
      <c r="F2007" s="1" t="s">
        <v>37</v>
      </c>
      <c r="G2007" s="1" t="s">
        <v>431</v>
      </c>
      <c r="H2007" s="1" t="s">
        <v>432</v>
      </c>
      <c r="I2007" s="54">
        <v>433334</v>
      </c>
      <c r="J2007" s="54">
        <v>0</v>
      </c>
      <c r="K2007" s="1" t="s">
        <v>40</v>
      </c>
      <c r="L2007" s="1" t="s">
        <v>581</v>
      </c>
      <c r="M2007" s="1" t="s">
        <v>582</v>
      </c>
      <c r="N2007" s="1" t="s">
        <v>37</v>
      </c>
      <c r="O2007" s="1" t="s">
        <v>43</v>
      </c>
      <c r="P2007" s="1" t="s">
        <v>43</v>
      </c>
      <c r="Q2007" s="1" t="s">
        <v>43</v>
      </c>
      <c r="R2007" s="3">
        <v>0</v>
      </c>
      <c r="S2007" s="1" t="s">
        <v>44</v>
      </c>
      <c r="T2007" s="1" t="s">
        <v>45</v>
      </c>
      <c r="U2007" s="1" t="s">
        <v>431</v>
      </c>
      <c r="V2007" s="1" t="s">
        <v>46</v>
      </c>
      <c r="W2007" s="1" t="s">
        <v>81</v>
      </c>
      <c r="X2007" s="1" t="s">
        <v>433</v>
      </c>
      <c r="Y2007" s="1" t="s">
        <v>245</v>
      </c>
      <c r="Z2007" s="1" t="s">
        <v>219</v>
      </c>
      <c r="AA2007" s="1" t="s">
        <v>51</v>
      </c>
      <c r="AB2007" s="1" t="s">
        <v>433</v>
      </c>
      <c r="AC2007" s="1" t="s">
        <v>37</v>
      </c>
    </row>
    <row r="2008" spans="1:29" hidden="1" x14ac:dyDescent="0.25">
      <c r="A2008" s="1" t="s">
        <v>33</v>
      </c>
      <c r="B2008" s="1" t="s">
        <v>34</v>
      </c>
      <c r="C2008" s="2">
        <v>45867</v>
      </c>
      <c r="D2008" s="1" t="s">
        <v>238</v>
      </c>
      <c r="E2008" s="1" t="s">
        <v>239</v>
      </c>
      <c r="F2008" s="1" t="s">
        <v>37</v>
      </c>
      <c r="G2008" s="1" t="s">
        <v>431</v>
      </c>
      <c r="H2008" s="1" t="s">
        <v>432</v>
      </c>
      <c r="I2008" s="3">
        <v>0</v>
      </c>
      <c r="J2008" s="3">
        <v>433334</v>
      </c>
      <c r="K2008" s="1" t="s">
        <v>40</v>
      </c>
      <c r="L2008" s="1" t="s">
        <v>127</v>
      </c>
      <c r="M2008" s="1" t="s">
        <v>128</v>
      </c>
      <c r="N2008" s="1" t="s">
        <v>37</v>
      </c>
      <c r="O2008" s="1" t="s">
        <v>43</v>
      </c>
      <c r="P2008" s="1" t="s">
        <v>43</v>
      </c>
      <c r="Q2008" s="1" t="s">
        <v>43</v>
      </c>
      <c r="R2008" s="3">
        <v>0</v>
      </c>
      <c r="S2008" s="1" t="s">
        <v>44</v>
      </c>
      <c r="T2008" s="1" t="s">
        <v>45</v>
      </c>
      <c r="U2008" s="1" t="s">
        <v>431</v>
      </c>
      <c r="V2008" s="1" t="s">
        <v>46</v>
      </c>
      <c r="W2008" s="1" t="s">
        <v>81</v>
      </c>
      <c r="X2008" s="1" t="s">
        <v>433</v>
      </c>
      <c r="Y2008" s="1" t="s">
        <v>245</v>
      </c>
      <c r="Z2008" s="1" t="s">
        <v>219</v>
      </c>
      <c r="AA2008" s="1" t="s">
        <v>51</v>
      </c>
      <c r="AB2008" s="1" t="s">
        <v>433</v>
      </c>
      <c r="AC2008" s="1" t="s">
        <v>37</v>
      </c>
    </row>
    <row r="2009" spans="1:29" hidden="1" x14ac:dyDescent="0.25">
      <c r="A2009" s="1" t="s">
        <v>33</v>
      </c>
      <c r="B2009" s="1" t="s">
        <v>34</v>
      </c>
      <c r="C2009" s="2">
        <v>45867</v>
      </c>
      <c r="D2009" s="1" t="s">
        <v>238</v>
      </c>
      <c r="E2009" s="1" t="s">
        <v>239</v>
      </c>
      <c r="F2009" s="1" t="s">
        <v>37</v>
      </c>
      <c r="G2009" s="1" t="s">
        <v>431</v>
      </c>
      <c r="H2009" s="1" t="s">
        <v>432</v>
      </c>
      <c r="I2009" s="54">
        <v>552762</v>
      </c>
      <c r="J2009" s="54">
        <v>0</v>
      </c>
      <c r="K2009" s="1" t="s">
        <v>40</v>
      </c>
      <c r="L2009" s="1" t="s">
        <v>41</v>
      </c>
      <c r="M2009" s="1" t="s">
        <v>42</v>
      </c>
      <c r="N2009" s="1" t="s">
        <v>37</v>
      </c>
      <c r="O2009" s="1" t="s">
        <v>43</v>
      </c>
      <c r="P2009" s="1" t="s">
        <v>43</v>
      </c>
      <c r="Q2009" s="1" t="s">
        <v>43</v>
      </c>
      <c r="R2009" s="3">
        <v>0</v>
      </c>
      <c r="S2009" s="1" t="s">
        <v>44</v>
      </c>
      <c r="T2009" s="1" t="s">
        <v>45</v>
      </c>
      <c r="U2009" s="1" t="s">
        <v>431</v>
      </c>
      <c r="V2009" s="1" t="s">
        <v>46</v>
      </c>
      <c r="W2009" s="1" t="s">
        <v>81</v>
      </c>
      <c r="X2009" s="1" t="s">
        <v>433</v>
      </c>
      <c r="Y2009" s="1" t="s">
        <v>245</v>
      </c>
      <c r="Z2009" s="1" t="s">
        <v>219</v>
      </c>
      <c r="AA2009" s="1" t="s">
        <v>51</v>
      </c>
      <c r="AB2009" s="1" t="s">
        <v>433</v>
      </c>
      <c r="AC2009" s="1" t="s">
        <v>37</v>
      </c>
    </row>
    <row r="2010" spans="1:29" hidden="1" x14ac:dyDescent="0.25">
      <c r="A2010" s="1" t="s">
        <v>33</v>
      </c>
      <c r="B2010" s="1" t="s">
        <v>34</v>
      </c>
      <c r="C2010" s="2">
        <v>45867</v>
      </c>
      <c r="D2010" s="1" t="s">
        <v>238</v>
      </c>
      <c r="E2010" s="1" t="s">
        <v>239</v>
      </c>
      <c r="F2010" s="1" t="s">
        <v>37</v>
      </c>
      <c r="G2010" s="1" t="s">
        <v>431</v>
      </c>
      <c r="H2010" s="1" t="s">
        <v>432</v>
      </c>
      <c r="I2010" s="3">
        <v>0</v>
      </c>
      <c r="J2010" s="3">
        <v>552762</v>
      </c>
      <c r="K2010" s="1" t="s">
        <v>40</v>
      </c>
      <c r="L2010" s="1" t="s">
        <v>293</v>
      </c>
      <c r="M2010" s="1" t="s">
        <v>294</v>
      </c>
      <c r="N2010" s="1" t="s">
        <v>37</v>
      </c>
      <c r="O2010" s="1" t="s">
        <v>43</v>
      </c>
      <c r="P2010" s="1" t="s">
        <v>43</v>
      </c>
      <c r="Q2010" s="1" t="s">
        <v>43</v>
      </c>
      <c r="R2010" s="3">
        <v>0</v>
      </c>
      <c r="S2010" s="1" t="s">
        <v>44</v>
      </c>
      <c r="T2010" s="1" t="s">
        <v>45</v>
      </c>
      <c r="U2010" s="1" t="s">
        <v>431</v>
      </c>
      <c r="V2010" s="1" t="s">
        <v>46</v>
      </c>
      <c r="W2010" s="1" t="s">
        <v>81</v>
      </c>
      <c r="X2010" s="1" t="s">
        <v>433</v>
      </c>
      <c r="Y2010" s="1" t="s">
        <v>245</v>
      </c>
      <c r="Z2010" s="1" t="s">
        <v>219</v>
      </c>
      <c r="AA2010" s="1" t="s">
        <v>51</v>
      </c>
      <c r="AB2010" s="1" t="s">
        <v>433</v>
      </c>
      <c r="AC2010" s="1" t="s">
        <v>37</v>
      </c>
    </row>
    <row r="2011" spans="1:29" hidden="1" x14ac:dyDescent="0.25">
      <c r="A2011" s="1" t="s">
        <v>33</v>
      </c>
      <c r="B2011" s="1" t="s">
        <v>34</v>
      </c>
      <c r="C2011" s="2">
        <v>45867</v>
      </c>
      <c r="D2011" s="1" t="s">
        <v>238</v>
      </c>
      <c r="E2011" s="1" t="s">
        <v>239</v>
      </c>
      <c r="F2011" s="1" t="s">
        <v>37</v>
      </c>
      <c r="G2011" s="1" t="s">
        <v>431</v>
      </c>
      <c r="H2011" s="1" t="s">
        <v>432</v>
      </c>
      <c r="I2011" s="54">
        <v>373471</v>
      </c>
      <c r="J2011" s="54">
        <v>0</v>
      </c>
      <c r="K2011" s="1" t="s">
        <v>40</v>
      </c>
      <c r="L2011" s="1" t="s">
        <v>41</v>
      </c>
      <c r="M2011" s="1" t="s">
        <v>42</v>
      </c>
      <c r="N2011" s="1" t="s">
        <v>37</v>
      </c>
      <c r="O2011" s="1" t="s">
        <v>43</v>
      </c>
      <c r="P2011" s="1" t="s">
        <v>43</v>
      </c>
      <c r="Q2011" s="1" t="s">
        <v>43</v>
      </c>
      <c r="R2011" s="3">
        <v>0</v>
      </c>
      <c r="S2011" s="1" t="s">
        <v>44</v>
      </c>
      <c r="T2011" s="1" t="s">
        <v>45</v>
      </c>
      <c r="U2011" s="1" t="s">
        <v>431</v>
      </c>
      <c r="V2011" s="1" t="s">
        <v>46</v>
      </c>
      <c r="W2011" s="1" t="s">
        <v>81</v>
      </c>
      <c r="X2011" s="1" t="s">
        <v>433</v>
      </c>
      <c r="Y2011" s="1" t="s">
        <v>245</v>
      </c>
      <c r="Z2011" s="1" t="s">
        <v>219</v>
      </c>
      <c r="AA2011" s="1" t="s">
        <v>51</v>
      </c>
      <c r="AB2011" s="1" t="s">
        <v>433</v>
      </c>
      <c r="AC2011" s="1" t="s">
        <v>37</v>
      </c>
    </row>
    <row r="2012" spans="1:29" hidden="1" x14ac:dyDescent="0.25">
      <c r="A2012" s="1" t="s">
        <v>33</v>
      </c>
      <c r="B2012" s="1" t="s">
        <v>34</v>
      </c>
      <c r="C2012" s="2">
        <v>45867</v>
      </c>
      <c r="D2012" s="1" t="s">
        <v>238</v>
      </c>
      <c r="E2012" s="1" t="s">
        <v>239</v>
      </c>
      <c r="F2012" s="1" t="s">
        <v>37</v>
      </c>
      <c r="G2012" s="1" t="s">
        <v>431</v>
      </c>
      <c r="H2012" s="1" t="s">
        <v>432</v>
      </c>
      <c r="I2012" s="3">
        <v>0</v>
      </c>
      <c r="J2012" s="3">
        <v>373471</v>
      </c>
      <c r="K2012" s="1" t="s">
        <v>40</v>
      </c>
      <c r="L2012" s="1" t="s">
        <v>152</v>
      </c>
      <c r="M2012" s="1" t="s">
        <v>153</v>
      </c>
      <c r="N2012" s="1" t="s">
        <v>37</v>
      </c>
      <c r="O2012" s="1" t="s">
        <v>43</v>
      </c>
      <c r="P2012" s="1" t="s">
        <v>43</v>
      </c>
      <c r="Q2012" s="1" t="s">
        <v>43</v>
      </c>
      <c r="R2012" s="3">
        <v>0</v>
      </c>
      <c r="S2012" s="1" t="s">
        <v>44</v>
      </c>
      <c r="T2012" s="1" t="s">
        <v>45</v>
      </c>
      <c r="U2012" s="1" t="s">
        <v>431</v>
      </c>
      <c r="V2012" s="1" t="s">
        <v>46</v>
      </c>
      <c r="W2012" s="1" t="s">
        <v>81</v>
      </c>
      <c r="X2012" s="1" t="s">
        <v>433</v>
      </c>
      <c r="Y2012" s="1" t="s">
        <v>245</v>
      </c>
      <c r="Z2012" s="1" t="s">
        <v>219</v>
      </c>
      <c r="AA2012" s="1" t="s">
        <v>51</v>
      </c>
      <c r="AB2012" s="1" t="s">
        <v>433</v>
      </c>
      <c r="AC2012" s="1" t="s">
        <v>37</v>
      </c>
    </row>
    <row r="2013" spans="1:29" hidden="1" x14ac:dyDescent="0.25">
      <c r="A2013" s="1" t="s">
        <v>33</v>
      </c>
      <c r="B2013" s="1" t="s">
        <v>34</v>
      </c>
      <c r="C2013" s="2">
        <v>45867</v>
      </c>
      <c r="D2013" s="1" t="s">
        <v>238</v>
      </c>
      <c r="E2013" s="1" t="s">
        <v>239</v>
      </c>
      <c r="F2013" s="1" t="s">
        <v>37</v>
      </c>
      <c r="G2013" s="1" t="s">
        <v>431</v>
      </c>
      <c r="H2013" s="1" t="s">
        <v>432</v>
      </c>
      <c r="I2013" s="54">
        <v>118037</v>
      </c>
      <c r="J2013" s="54">
        <v>0</v>
      </c>
      <c r="K2013" s="1" t="s">
        <v>40</v>
      </c>
      <c r="L2013" s="1" t="s">
        <v>214</v>
      </c>
      <c r="M2013" s="1" t="s">
        <v>215</v>
      </c>
      <c r="N2013" s="1" t="s">
        <v>37</v>
      </c>
      <c r="O2013" s="1" t="s">
        <v>43</v>
      </c>
      <c r="P2013" s="1" t="s">
        <v>43</v>
      </c>
      <c r="Q2013" s="1" t="s">
        <v>43</v>
      </c>
      <c r="R2013" s="3">
        <v>0</v>
      </c>
      <c r="S2013" s="1" t="s">
        <v>44</v>
      </c>
      <c r="T2013" s="1" t="s">
        <v>45</v>
      </c>
      <c r="U2013" s="1" t="s">
        <v>431</v>
      </c>
      <c r="V2013" s="1" t="s">
        <v>46</v>
      </c>
      <c r="W2013" s="1" t="s">
        <v>81</v>
      </c>
      <c r="X2013" s="1" t="s">
        <v>433</v>
      </c>
      <c r="Y2013" s="1" t="s">
        <v>245</v>
      </c>
      <c r="Z2013" s="1" t="s">
        <v>219</v>
      </c>
      <c r="AA2013" s="1" t="s">
        <v>51</v>
      </c>
      <c r="AB2013" s="1" t="s">
        <v>433</v>
      </c>
      <c r="AC2013" s="1" t="s">
        <v>37</v>
      </c>
    </row>
    <row r="2014" spans="1:29" hidden="1" x14ac:dyDescent="0.25">
      <c r="A2014" s="1" t="s">
        <v>33</v>
      </c>
      <c r="B2014" s="1" t="s">
        <v>34</v>
      </c>
      <c r="C2014" s="2">
        <v>45867</v>
      </c>
      <c r="D2014" s="1" t="s">
        <v>238</v>
      </c>
      <c r="E2014" s="1" t="s">
        <v>239</v>
      </c>
      <c r="F2014" s="1" t="s">
        <v>37</v>
      </c>
      <c r="G2014" s="1" t="s">
        <v>431</v>
      </c>
      <c r="H2014" s="1" t="s">
        <v>432</v>
      </c>
      <c r="I2014" s="3">
        <v>0</v>
      </c>
      <c r="J2014" s="3">
        <v>118037</v>
      </c>
      <c r="K2014" s="1" t="s">
        <v>40</v>
      </c>
      <c r="L2014" s="1" t="s">
        <v>583</v>
      </c>
      <c r="M2014" s="1" t="s">
        <v>584</v>
      </c>
      <c r="N2014" s="1" t="s">
        <v>37</v>
      </c>
      <c r="O2014" s="1" t="s">
        <v>43</v>
      </c>
      <c r="P2014" s="1" t="s">
        <v>43</v>
      </c>
      <c r="Q2014" s="1" t="s">
        <v>43</v>
      </c>
      <c r="R2014" s="3">
        <v>0</v>
      </c>
      <c r="S2014" s="1" t="s">
        <v>44</v>
      </c>
      <c r="T2014" s="1" t="s">
        <v>45</v>
      </c>
      <c r="U2014" s="1" t="s">
        <v>431</v>
      </c>
      <c r="V2014" s="1" t="s">
        <v>46</v>
      </c>
      <c r="W2014" s="1" t="s">
        <v>81</v>
      </c>
      <c r="X2014" s="1" t="s">
        <v>433</v>
      </c>
      <c r="Y2014" s="1" t="s">
        <v>245</v>
      </c>
      <c r="Z2014" s="1" t="s">
        <v>219</v>
      </c>
      <c r="AA2014" s="1" t="s">
        <v>51</v>
      </c>
      <c r="AB2014" s="1" t="s">
        <v>433</v>
      </c>
      <c r="AC2014" s="1" t="s">
        <v>37</v>
      </c>
    </row>
    <row r="2015" spans="1:29" hidden="1" x14ac:dyDescent="0.25">
      <c r="A2015" s="1" t="s">
        <v>33</v>
      </c>
      <c r="B2015" s="1" t="s">
        <v>34</v>
      </c>
      <c r="C2015" s="2">
        <v>45867</v>
      </c>
      <c r="D2015" s="1" t="s">
        <v>238</v>
      </c>
      <c r="E2015" s="1" t="s">
        <v>239</v>
      </c>
      <c r="F2015" s="1" t="s">
        <v>37</v>
      </c>
      <c r="G2015" s="1" t="s">
        <v>431</v>
      </c>
      <c r="H2015" s="1" t="s">
        <v>432</v>
      </c>
      <c r="I2015" s="54">
        <v>35070</v>
      </c>
      <c r="J2015" s="54">
        <v>0</v>
      </c>
      <c r="K2015" s="1" t="s">
        <v>40</v>
      </c>
      <c r="L2015" s="1" t="s">
        <v>41</v>
      </c>
      <c r="M2015" s="1" t="s">
        <v>42</v>
      </c>
      <c r="N2015" s="1" t="s">
        <v>37</v>
      </c>
      <c r="O2015" s="1" t="s">
        <v>43</v>
      </c>
      <c r="P2015" s="1" t="s">
        <v>43</v>
      </c>
      <c r="Q2015" s="1" t="s">
        <v>43</v>
      </c>
      <c r="R2015" s="3">
        <v>0</v>
      </c>
      <c r="S2015" s="1" t="s">
        <v>44</v>
      </c>
      <c r="T2015" s="1" t="s">
        <v>45</v>
      </c>
      <c r="U2015" s="1" t="s">
        <v>431</v>
      </c>
      <c r="V2015" s="1" t="s">
        <v>46</v>
      </c>
      <c r="W2015" s="1" t="s">
        <v>81</v>
      </c>
      <c r="X2015" s="1" t="s">
        <v>433</v>
      </c>
      <c r="Y2015" s="1" t="s">
        <v>245</v>
      </c>
      <c r="Z2015" s="1" t="s">
        <v>219</v>
      </c>
      <c r="AA2015" s="1" t="s">
        <v>51</v>
      </c>
      <c r="AB2015" s="1" t="s">
        <v>433</v>
      </c>
      <c r="AC2015" s="1" t="s">
        <v>37</v>
      </c>
    </row>
    <row r="2016" spans="1:29" hidden="1" x14ac:dyDescent="0.25">
      <c r="A2016" s="1" t="s">
        <v>33</v>
      </c>
      <c r="B2016" s="1" t="s">
        <v>34</v>
      </c>
      <c r="C2016" s="2">
        <v>45867</v>
      </c>
      <c r="D2016" s="1" t="s">
        <v>238</v>
      </c>
      <c r="E2016" s="1" t="s">
        <v>239</v>
      </c>
      <c r="F2016" s="1" t="s">
        <v>37</v>
      </c>
      <c r="G2016" s="1" t="s">
        <v>431</v>
      </c>
      <c r="H2016" s="1" t="s">
        <v>432</v>
      </c>
      <c r="I2016" s="3">
        <v>0</v>
      </c>
      <c r="J2016" s="3">
        <v>35070</v>
      </c>
      <c r="K2016" s="1" t="s">
        <v>40</v>
      </c>
      <c r="L2016" s="1" t="s">
        <v>585</v>
      </c>
      <c r="M2016" s="1" t="s">
        <v>586</v>
      </c>
      <c r="N2016" s="1" t="s">
        <v>37</v>
      </c>
      <c r="O2016" s="1" t="s">
        <v>43</v>
      </c>
      <c r="P2016" s="1" t="s">
        <v>43</v>
      </c>
      <c r="Q2016" s="1" t="s">
        <v>43</v>
      </c>
      <c r="R2016" s="3">
        <v>0</v>
      </c>
      <c r="S2016" s="1" t="s">
        <v>44</v>
      </c>
      <c r="T2016" s="1" t="s">
        <v>45</v>
      </c>
      <c r="U2016" s="1" t="s">
        <v>431</v>
      </c>
      <c r="V2016" s="1" t="s">
        <v>46</v>
      </c>
      <c r="W2016" s="1" t="s">
        <v>81</v>
      </c>
      <c r="X2016" s="1" t="s">
        <v>433</v>
      </c>
      <c r="Y2016" s="1" t="s">
        <v>245</v>
      </c>
      <c r="Z2016" s="1" t="s">
        <v>219</v>
      </c>
      <c r="AA2016" s="1" t="s">
        <v>51</v>
      </c>
      <c r="AB2016" s="1" t="s">
        <v>433</v>
      </c>
      <c r="AC2016" s="1" t="s">
        <v>37</v>
      </c>
    </row>
    <row r="2017" spans="1:29" hidden="1" x14ac:dyDescent="0.25">
      <c r="A2017" s="1" t="s">
        <v>33</v>
      </c>
      <c r="B2017" s="1" t="s">
        <v>34</v>
      </c>
      <c r="C2017" s="2">
        <v>45867</v>
      </c>
      <c r="D2017" s="1" t="s">
        <v>238</v>
      </c>
      <c r="E2017" s="1" t="s">
        <v>239</v>
      </c>
      <c r="F2017" s="1" t="s">
        <v>37</v>
      </c>
      <c r="G2017" s="1" t="s">
        <v>431</v>
      </c>
      <c r="H2017" s="1" t="s">
        <v>432</v>
      </c>
      <c r="I2017" s="54">
        <v>120017</v>
      </c>
      <c r="J2017" s="54">
        <v>0</v>
      </c>
      <c r="K2017" s="1" t="s">
        <v>40</v>
      </c>
      <c r="L2017" s="1" t="s">
        <v>41</v>
      </c>
      <c r="M2017" s="1" t="s">
        <v>42</v>
      </c>
      <c r="N2017" s="1" t="s">
        <v>37</v>
      </c>
      <c r="O2017" s="1" t="s">
        <v>43</v>
      </c>
      <c r="P2017" s="1" t="s">
        <v>43</v>
      </c>
      <c r="Q2017" s="1" t="s">
        <v>43</v>
      </c>
      <c r="R2017" s="3">
        <v>0</v>
      </c>
      <c r="S2017" s="1" t="s">
        <v>44</v>
      </c>
      <c r="T2017" s="1" t="s">
        <v>45</v>
      </c>
      <c r="U2017" s="1" t="s">
        <v>431</v>
      </c>
      <c r="V2017" s="1" t="s">
        <v>46</v>
      </c>
      <c r="W2017" s="1" t="s">
        <v>81</v>
      </c>
      <c r="X2017" s="1" t="s">
        <v>433</v>
      </c>
      <c r="Y2017" s="1" t="s">
        <v>245</v>
      </c>
      <c r="Z2017" s="1" t="s">
        <v>219</v>
      </c>
      <c r="AA2017" s="1" t="s">
        <v>51</v>
      </c>
      <c r="AB2017" s="1" t="s">
        <v>433</v>
      </c>
      <c r="AC2017" s="1" t="s">
        <v>37</v>
      </c>
    </row>
    <row r="2018" spans="1:29" hidden="1" x14ac:dyDescent="0.25">
      <c r="A2018" s="1" t="s">
        <v>33</v>
      </c>
      <c r="B2018" s="1" t="s">
        <v>34</v>
      </c>
      <c r="C2018" s="2">
        <v>45867</v>
      </c>
      <c r="D2018" s="1" t="s">
        <v>238</v>
      </c>
      <c r="E2018" s="1" t="s">
        <v>239</v>
      </c>
      <c r="F2018" s="1" t="s">
        <v>37</v>
      </c>
      <c r="G2018" s="1" t="s">
        <v>431</v>
      </c>
      <c r="H2018" s="1" t="s">
        <v>432</v>
      </c>
      <c r="I2018" s="3">
        <v>0</v>
      </c>
      <c r="J2018" s="3">
        <v>120017</v>
      </c>
      <c r="K2018" s="1" t="s">
        <v>40</v>
      </c>
      <c r="L2018" s="1" t="s">
        <v>587</v>
      </c>
      <c r="M2018" s="1" t="s">
        <v>588</v>
      </c>
      <c r="N2018" s="1" t="s">
        <v>37</v>
      </c>
      <c r="O2018" s="1" t="s">
        <v>43</v>
      </c>
      <c r="P2018" s="1" t="s">
        <v>43</v>
      </c>
      <c r="Q2018" s="1" t="s">
        <v>43</v>
      </c>
      <c r="R2018" s="3">
        <v>0</v>
      </c>
      <c r="S2018" s="1" t="s">
        <v>44</v>
      </c>
      <c r="T2018" s="1" t="s">
        <v>45</v>
      </c>
      <c r="U2018" s="1" t="s">
        <v>431</v>
      </c>
      <c r="V2018" s="1" t="s">
        <v>46</v>
      </c>
      <c r="W2018" s="1" t="s">
        <v>81</v>
      </c>
      <c r="X2018" s="1" t="s">
        <v>433</v>
      </c>
      <c r="Y2018" s="1" t="s">
        <v>245</v>
      </c>
      <c r="Z2018" s="1" t="s">
        <v>219</v>
      </c>
      <c r="AA2018" s="1" t="s">
        <v>51</v>
      </c>
      <c r="AB2018" s="1" t="s">
        <v>433</v>
      </c>
      <c r="AC2018" s="1" t="s">
        <v>37</v>
      </c>
    </row>
    <row r="2019" spans="1:29" hidden="1" x14ac:dyDescent="0.25">
      <c r="A2019" s="1" t="s">
        <v>33</v>
      </c>
      <c r="B2019" s="1" t="s">
        <v>34</v>
      </c>
      <c r="C2019" s="2">
        <v>45867</v>
      </c>
      <c r="D2019" s="1" t="s">
        <v>238</v>
      </c>
      <c r="E2019" s="1" t="s">
        <v>239</v>
      </c>
      <c r="F2019" s="1" t="s">
        <v>37</v>
      </c>
      <c r="G2019" s="1" t="s">
        <v>431</v>
      </c>
      <c r="H2019" s="1" t="s">
        <v>432</v>
      </c>
      <c r="I2019" s="54">
        <v>35874</v>
      </c>
      <c r="J2019" s="54">
        <v>0</v>
      </c>
      <c r="K2019" s="1" t="s">
        <v>40</v>
      </c>
      <c r="L2019" s="1" t="s">
        <v>41</v>
      </c>
      <c r="M2019" s="1" t="s">
        <v>42</v>
      </c>
      <c r="N2019" s="1" t="s">
        <v>37</v>
      </c>
      <c r="O2019" s="1" t="s">
        <v>43</v>
      </c>
      <c r="P2019" s="1" t="s">
        <v>43</v>
      </c>
      <c r="Q2019" s="1" t="s">
        <v>43</v>
      </c>
      <c r="R2019" s="3">
        <v>0</v>
      </c>
      <c r="S2019" s="1" t="s">
        <v>44</v>
      </c>
      <c r="T2019" s="1" t="s">
        <v>45</v>
      </c>
      <c r="U2019" s="1" t="s">
        <v>431</v>
      </c>
      <c r="V2019" s="1" t="s">
        <v>46</v>
      </c>
      <c r="W2019" s="1" t="s">
        <v>81</v>
      </c>
      <c r="X2019" s="1" t="s">
        <v>433</v>
      </c>
      <c r="Y2019" s="1" t="s">
        <v>245</v>
      </c>
      <c r="Z2019" s="1" t="s">
        <v>219</v>
      </c>
      <c r="AA2019" s="1" t="s">
        <v>51</v>
      </c>
      <c r="AB2019" s="1" t="s">
        <v>433</v>
      </c>
      <c r="AC2019" s="1" t="s">
        <v>37</v>
      </c>
    </row>
    <row r="2020" spans="1:29" hidden="1" x14ac:dyDescent="0.25">
      <c r="A2020" s="1" t="s">
        <v>33</v>
      </c>
      <c r="B2020" s="1" t="s">
        <v>34</v>
      </c>
      <c r="C2020" s="2">
        <v>45867</v>
      </c>
      <c r="D2020" s="1" t="s">
        <v>238</v>
      </c>
      <c r="E2020" s="1" t="s">
        <v>239</v>
      </c>
      <c r="F2020" s="1" t="s">
        <v>37</v>
      </c>
      <c r="G2020" s="1" t="s">
        <v>431</v>
      </c>
      <c r="H2020" s="1" t="s">
        <v>432</v>
      </c>
      <c r="I2020" s="3">
        <v>0</v>
      </c>
      <c r="J2020" s="3">
        <v>35874</v>
      </c>
      <c r="K2020" s="1" t="s">
        <v>40</v>
      </c>
      <c r="L2020" s="1" t="s">
        <v>589</v>
      </c>
      <c r="M2020" s="1" t="s">
        <v>590</v>
      </c>
      <c r="N2020" s="1" t="s">
        <v>37</v>
      </c>
      <c r="O2020" s="1" t="s">
        <v>43</v>
      </c>
      <c r="P2020" s="1" t="s">
        <v>43</v>
      </c>
      <c r="Q2020" s="1" t="s">
        <v>43</v>
      </c>
      <c r="R2020" s="3">
        <v>0</v>
      </c>
      <c r="S2020" s="1" t="s">
        <v>44</v>
      </c>
      <c r="T2020" s="1" t="s">
        <v>45</v>
      </c>
      <c r="U2020" s="1" t="s">
        <v>431</v>
      </c>
      <c r="V2020" s="1" t="s">
        <v>46</v>
      </c>
      <c r="W2020" s="1" t="s">
        <v>81</v>
      </c>
      <c r="X2020" s="1" t="s">
        <v>433</v>
      </c>
      <c r="Y2020" s="1" t="s">
        <v>245</v>
      </c>
      <c r="Z2020" s="1" t="s">
        <v>219</v>
      </c>
      <c r="AA2020" s="1" t="s">
        <v>51</v>
      </c>
      <c r="AB2020" s="1" t="s">
        <v>433</v>
      </c>
      <c r="AC2020" s="1" t="s">
        <v>37</v>
      </c>
    </row>
    <row r="2021" spans="1:29" hidden="1" x14ac:dyDescent="0.25">
      <c r="A2021" s="1" t="s">
        <v>33</v>
      </c>
      <c r="B2021" s="1" t="s">
        <v>34</v>
      </c>
      <c r="C2021" s="2">
        <v>45867</v>
      </c>
      <c r="D2021" s="1" t="s">
        <v>238</v>
      </c>
      <c r="E2021" s="1" t="s">
        <v>239</v>
      </c>
      <c r="F2021" s="1" t="s">
        <v>37</v>
      </c>
      <c r="G2021" s="1" t="s">
        <v>431</v>
      </c>
      <c r="H2021" s="1" t="s">
        <v>432</v>
      </c>
      <c r="I2021" s="54">
        <v>52117</v>
      </c>
      <c r="J2021" s="54">
        <v>0</v>
      </c>
      <c r="K2021" s="1" t="s">
        <v>40</v>
      </c>
      <c r="L2021" s="1" t="s">
        <v>67</v>
      </c>
      <c r="M2021" s="1" t="s">
        <v>68</v>
      </c>
      <c r="N2021" s="1" t="s">
        <v>37</v>
      </c>
      <c r="O2021" s="1" t="s">
        <v>43</v>
      </c>
      <c r="P2021" s="1" t="s">
        <v>43</v>
      </c>
      <c r="Q2021" s="1" t="s">
        <v>43</v>
      </c>
      <c r="R2021" s="3">
        <v>0</v>
      </c>
      <c r="S2021" s="1" t="s">
        <v>44</v>
      </c>
      <c r="T2021" s="1" t="s">
        <v>45</v>
      </c>
      <c r="U2021" s="1" t="s">
        <v>431</v>
      </c>
      <c r="V2021" s="1" t="s">
        <v>46</v>
      </c>
      <c r="W2021" s="1" t="s">
        <v>81</v>
      </c>
      <c r="X2021" s="1" t="s">
        <v>433</v>
      </c>
      <c r="Y2021" s="1" t="s">
        <v>245</v>
      </c>
      <c r="Z2021" s="1" t="s">
        <v>219</v>
      </c>
      <c r="AA2021" s="1" t="s">
        <v>51</v>
      </c>
      <c r="AB2021" s="1" t="s">
        <v>433</v>
      </c>
      <c r="AC2021" s="1" t="s">
        <v>37</v>
      </c>
    </row>
    <row r="2022" spans="1:29" hidden="1" x14ac:dyDescent="0.25">
      <c r="A2022" s="1" t="s">
        <v>33</v>
      </c>
      <c r="B2022" s="1" t="s">
        <v>34</v>
      </c>
      <c r="C2022" s="2">
        <v>45867</v>
      </c>
      <c r="D2022" s="1" t="s">
        <v>238</v>
      </c>
      <c r="E2022" s="1" t="s">
        <v>239</v>
      </c>
      <c r="F2022" s="1" t="s">
        <v>37</v>
      </c>
      <c r="G2022" s="1" t="s">
        <v>431</v>
      </c>
      <c r="H2022" s="1" t="s">
        <v>432</v>
      </c>
      <c r="I2022" s="3">
        <v>0</v>
      </c>
      <c r="J2022" s="3">
        <v>52117</v>
      </c>
      <c r="K2022" s="1" t="s">
        <v>40</v>
      </c>
      <c r="L2022" s="1" t="s">
        <v>591</v>
      </c>
      <c r="M2022" s="1" t="s">
        <v>592</v>
      </c>
      <c r="N2022" s="1" t="s">
        <v>37</v>
      </c>
      <c r="O2022" s="1" t="s">
        <v>43</v>
      </c>
      <c r="P2022" s="1" t="s">
        <v>43</v>
      </c>
      <c r="Q2022" s="1" t="s">
        <v>43</v>
      </c>
      <c r="R2022" s="3">
        <v>0</v>
      </c>
      <c r="S2022" s="1" t="s">
        <v>44</v>
      </c>
      <c r="T2022" s="1" t="s">
        <v>45</v>
      </c>
      <c r="U2022" s="1" t="s">
        <v>431</v>
      </c>
      <c r="V2022" s="1" t="s">
        <v>46</v>
      </c>
      <c r="W2022" s="1" t="s">
        <v>81</v>
      </c>
      <c r="X2022" s="1" t="s">
        <v>433</v>
      </c>
      <c r="Y2022" s="1" t="s">
        <v>245</v>
      </c>
      <c r="Z2022" s="1" t="s">
        <v>219</v>
      </c>
      <c r="AA2022" s="1" t="s">
        <v>51</v>
      </c>
      <c r="AB2022" s="1" t="s">
        <v>433</v>
      </c>
      <c r="AC2022" s="1" t="s">
        <v>37</v>
      </c>
    </row>
    <row r="2023" spans="1:29" hidden="1" x14ac:dyDescent="0.25">
      <c r="A2023" s="1" t="s">
        <v>33</v>
      </c>
      <c r="B2023" s="1" t="s">
        <v>34</v>
      </c>
      <c r="C2023" s="2">
        <v>45867</v>
      </c>
      <c r="D2023" s="1" t="s">
        <v>238</v>
      </c>
      <c r="E2023" s="1" t="s">
        <v>239</v>
      </c>
      <c r="F2023" s="1" t="s">
        <v>37</v>
      </c>
      <c r="G2023" s="1" t="s">
        <v>431</v>
      </c>
      <c r="H2023" s="1" t="s">
        <v>432</v>
      </c>
      <c r="I2023" s="54">
        <v>231410</v>
      </c>
      <c r="J2023" s="54">
        <v>0</v>
      </c>
      <c r="K2023" s="1" t="s">
        <v>40</v>
      </c>
      <c r="L2023" s="1" t="s">
        <v>214</v>
      </c>
      <c r="M2023" s="1" t="s">
        <v>215</v>
      </c>
      <c r="N2023" s="1" t="s">
        <v>37</v>
      </c>
      <c r="O2023" s="1" t="s">
        <v>43</v>
      </c>
      <c r="P2023" s="1" t="s">
        <v>43</v>
      </c>
      <c r="Q2023" s="1" t="s">
        <v>43</v>
      </c>
      <c r="R2023" s="3">
        <v>0</v>
      </c>
      <c r="S2023" s="1" t="s">
        <v>44</v>
      </c>
      <c r="T2023" s="1" t="s">
        <v>45</v>
      </c>
      <c r="U2023" s="1" t="s">
        <v>431</v>
      </c>
      <c r="V2023" s="1" t="s">
        <v>46</v>
      </c>
      <c r="W2023" s="1" t="s">
        <v>81</v>
      </c>
      <c r="X2023" s="1" t="s">
        <v>433</v>
      </c>
      <c r="Y2023" s="1" t="s">
        <v>245</v>
      </c>
      <c r="Z2023" s="1" t="s">
        <v>219</v>
      </c>
      <c r="AA2023" s="1" t="s">
        <v>51</v>
      </c>
      <c r="AB2023" s="1" t="s">
        <v>433</v>
      </c>
      <c r="AC2023" s="1" t="s">
        <v>37</v>
      </c>
    </row>
    <row r="2024" spans="1:29" hidden="1" x14ac:dyDescent="0.25">
      <c r="A2024" s="1" t="s">
        <v>33</v>
      </c>
      <c r="B2024" s="1" t="s">
        <v>34</v>
      </c>
      <c r="C2024" s="2">
        <v>45867</v>
      </c>
      <c r="D2024" s="1" t="s">
        <v>238</v>
      </c>
      <c r="E2024" s="1" t="s">
        <v>239</v>
      </c>
      <c r="F2024" s="1" t="s">
        <v>37</v>
      </c>
      <c r="G2024" s="1" t="s">
        <v>431</v>
      </c>
      <c r="H2024" s="1" t="s">
        <v>432</v>
      </c>
      <c r="I2024" s="3">
        <v>0</v>
      </c>
      <c r="J2024" s="3">
        <v>231410</v>
      </c>
      <c r="K2024" s="1" t="s">
        <v>40</v>
      </c>
      <c r="L2024" s="1" t="s">
        <v>593</v>
      </c>
      <c r="M2024" s="1" t="s">
        <v>594</v>
      </c>
      <c r="N2024" s="1" t="s">
        <v>37</v>
      </c>
      <c r="O2024" s="1" t="s">
        <v>43</v>
      </c>
      <c r="P2024" s="1" t="s">
        <v>43</v>
      </c>
      <c r="Q2024" s="1" t="s">
        <v>43</v>
      </c>
      <c r="R2024" s="3">
        <v>0</v>
      </c>
      <c r="S2024" s="1" t="s">
        <v>44</v>
      </c>
      <c r="T2024" s="1" t="s">
        <v>45</v>
      </c>
      <c r="U2024" s="1" t="s">
        <v>431</v>
      </c>
      <c r="V2024" s="1" t="s">
        <v>46</v>
      </c>
      <c r="W2024" s="1" t="s">
        <v>81</v>
      </c>
      <c r="X2024" s="1" t="s">
        <v>433</v>
      </c>
      <c r="Y2024" s="1" t="s">
        <v>245</v>
      </c>
      <c r="Z2024" s="1" t="s">
        <v>219</v>
      </c>
      <c r="AA2024" s="1" t="s">
        <v>51</v>
      </c>
      <c r="AB2024" s="1" t="s">
        <v>433</v>
      </c>
      <c r="AC2024" s="1" t="s">
        <v>37</v>
      </c>
    </row>
    <row r="2025" spans="1:29" hidden="1" x14ac:dyDescent="0.25">
      <c r="A2025" s="1" t="s">
        <v>33</v>
      </c>
      <c r="B2025" s="1" t="s">
        <v>34</v>
      </c>
      <c r="C2025" s="2">
        <v>45867</v>
      </c>
      <c r="D2025" s="1" t="s">
        <v>238</v>
      </c>
      <c r="E2025" s="1" t="s">
        <v>239</v>
      </c>
      <c r="F2025" s="1" t="s">
        <v>37</v>
      </c>
      <c r="G2025" s="1" t="s">
        <v>431</v>
      </c>
      <c r="H2025" s="1" t="s">
        <v>432</v>
      </c>
      <c r="I2025" s="54">
        <v>133230</v>
      </c>
      <c r="J2025" s="54">
        <v>0</v>
      </c>
      <c r="K2025" s="1" t="s">
        <v>40</v>
      </c>
      <c r="L2025" s="1" t="s">
        <v>340</v>
      </c>
      <c r="M2025" s="1" t="s">
        <v>341</v>
      </c>
      <c r="N2025" s="1" t="s">
        <v>37</v>
      </c>
      <c r="O2025" s="1" t="s">
        <v>43</v>
      </c>
      <c r="P2025" s="1" t="s">
        <v>43</v>
      </c>
      <c r="Q2025" s="1" t="s">
        <v>43</v>
      </c>
      <c r="R2025" s="3">
        <v>0</v>
      </c>
      <c r="S2025" s="1" t="s">
        <v>44</v>
      </c>
      <c r="T2025" s="1" t="s">
        <v>45</v>
      </c>
      <c r="U2025" s="1" t="s">
        <v>431</v>
      </c>
      <c r="V2025" s="1" t="s">
        <v>46</v>
      </c>
      <c r="W2025" s="1" t="s">
        <v>81</v>
      </c>
      <c r="X2025" s="1" t="s">
        <v>433</v>
      </c>
      <c r="Y2025" s="1" t="s">
        <v>245</v>
      </c>
      <c r="Z2025" s="1" t="s">
        <v>219</v>
      </c>
      <c r="AA2025" s="1" t="s">
        <v>51</v>
      </c>
      <c r="AB2025" s="1" t="s">
        <v>433</v>
      </c>
      <c r="AC2025" s="1" t="s">
        <v>37</v>
      </c>
    </row>
    <row r="2026" spans="1:29" hidden="1" x14ac:dyDescent="0.25">
      <c r="A2026" s="1" t="s">
        <v>33</v>
      </c>
      <c r="B2026" s="1" t="s">
        <v>34</v>
      </c>
      <c r="C2026" s="2">
        <v>45867</v>
      </c>
      <c r="D2026" s="1" t="s">
        <v>238</v>
      </c>
      <c r="E2026" s="1" t="s">
        <v>239</v>
      </c>
      <c r="F2026" s="1" t="s">
        <v>37</v>
      </c>
      <c r="G2026" s="1" t="s">
        <v>431</v>
      </c>
      <c r="H2026" s="1" t="s">
        <v>432</v>
      </c>
      <c r="I2026" s="3">
        <v>0</v>
      </c>
      <c r="J2026" s="3">
        <v>133230</v>
      </c>
      <c r="K2026" s="1" t="s">
        <v>40</v>
      </c>
      <c r="L2026" s="1" t="s">
        <v>595</v>
      </c>
      <c r="M2026" s="1" t="s">
        <v>596</v>
      </c>
      <c r="N2026" s="1" t="s">
        <v>37</v>
      </c>
      <c r="O2026" s="1" t="s">
        <v>43</v>
      </c>
      <c r="P2026" s="1" t="s">
        <v>43</v>
      </c>
      <c r="Q2026" s="1" t="s">
        <v>43</v>
      </c>
      <c r="R2026" s="3">
        <v>0</v>
      </c>
      <c r="S2026" s="1" t="s">
        <v>44</v>
      </c>
      <c r="T2026" s="1" t="s">
        <v>45</v>
      </c>
      <c r="U2026" s="1" t="s">
        <v>431</v>
      </c>
      <c r="V2026" s="1" t="s">
        <v>46</v>
      </c>
      <c r="W2026" s="1" t="s">
        <v>81</v>
      </c>
      <c r="X2026" s="1" t="s">
        <v>433</v>
      </c>
      <c r="Y2026" s="1" t="s">
        <v>245</v>
      </c>
      <c r="Z2026" s="1" t="s">
        <v>219</v>
      </c>
      <c r="AA2026" s="1" t="s">
        <v>51</v>
      </c>
      <c r="AB2026" s="1" t="s">
        <v>433</v>
      </c>
      <c r="AC2026" s="1" t="s">
        <v>37</v>
      </c>
    </row>
    <row r="2027" spans="1:29" hidden="1" x14ac:dyDescent="0.25">
      <c r="A2027" s="1" t="s">
        <v>33</v>
      </c>
      <c r="B2027" s="1" t="s">
        <v>34</v>
      </c>
      <c r="C2027" s="2">
        <v>45867</v>
      </c>
      <c r="D2027" s="1" t="s">
        <v>238</v>
      </c>
      <c r="E2027" s="1" t="s">
        <v>239</v>
      </c>
      <c r="F2027" s="1" t="s">
        <v>37</v>
      </c>
      <c r="G2027" s="1" t="s">
        <v>431</v>
      </c>
      <c r="H2027" s="1" t="s">
        <v>432</v>
      </c>
      <c r="I2027" s="54">
        <v>102602</v>
      </c>
      <c r="J2027" s="54">
        <v>0</v>
      </c>
      <c r="K2027" s="1" t="s">
        <v>40</v>
      </c>
      <c r="L2027" s="1" t="s">
        <v>444</v>
      </c>
      <c r="M2027" s="1" t="s">
        <v>445</v>
      </c>
      <c r="N2027" s="1" t="s">
        <v>37</v>
      </c>
      <c r="O2027" s="1" t="s">
        <v>43</v>
      </c>
      <c r="P2027" s="1" t="s">
        <v>43</v>
      </c>
      <c r="Q2027" s="1" t="s">
        <v>43</v>
      </c>
      <c r="R2027" s="3">
        <v>0</v>
      </c>
      <c r="S2027" s="1" t="s">
        <v>44</v>
      </c>
      <c r="T2027" s="1" t="s">
        <v>45</v>
      </c>
      <c r="U2027" s="1" t="s">
        <v>431</v>
      </c>
      <c r="V2027" s="1" t="s">
        <v>46</v>
      </c>
      <c r="W2027" s="1" t="s">
        <v>81</v>
      </c>
      <c r="X2027" s="1" t="s">
        <v>433</v>
      </c>
      <c r="Y2027" s="1" t="s">
        <v>245</v>
      </c>
      <c r="Z2027" s="1" t="s">
        <v>219</v>
      </c>
      <c r="AA2027" s="1" t="s">
        <v>51</v>
      </c>
      <c r="AB2027" s="1" t="s">
        <v>433</v>
      </c>
      <c r="AC2027" s="1" t="s">
        <v>37</v>
      </c>
    </row>
    <row r="2028" spans="1:29" hidden="1" x14ac:dyDescent="0.25">
      <c r="A2028" s="1" t="s">
        <v>33</v>
      </c>
      <c r="B2028" s="1" t="s">
        <v>34</v>
      </c>
      <c r="C2028" s="2">
        <v>45867</v>
      </c>
      <c r="D2028" s="1" t="s">
        <v>238</v>
      </c>
      <c r="E2028" s="1" t="s">
        <v>239</v>
      </c>
      <c r="F2028" s="1" t="s">
        <v>37</v>
      </c>
      <c r="G2028" s="1" t="s">
        <v>431</v>
      </c>
      <c r="H2028" s="1" t="s">
        <v>432</v>
      </c>
      <c r="I2028" s="3">
        <v>0</v>
      </c>
      <c r="J2028" s="3">
        <v>102602</v>
      </c>
      <c r="K2028" s="1" t="s">
        <v>40</v>
      </c>
      <c r="L2028" s="1" t="s">
        <v>597</v>
      </c>
      <c r="M2028" s="1" t="s">
        <v>598</v>
      </c>
      <c r="N2028" s="1" t="s">
        <v>37</v>
      </c>
      <c r="O2028" s="1" t="s">
        <v>43</v>
      </c>
      <c r="P2028" s="1" t="s">
        <v>43</v>
      </c>
      <c r="Q2028" s="1" t="s">
        <v>43</v>
      </c>
      <c r="R2028" s="3">
        <v>0</v>
      </c>
      <c r="S2028" s="1" t="s">
        <v>44</v>
      </c>
      <c r="T2028" s="1" t="s">
        <v>45</v>
      </c>
      <c r="U2028" s="1" t="s">
        <v>431</v>
      </c>
      <c r="V2028" s="1" t="s">
        <v>46</v>
      </c>
      <c r="W2028" s="1" t="s">
        <v>81</v>
      </c>
      <c r="X2028" s="1" t="s">
        <v>433</v>
      </c>
      <c r="Y2028" s="1" t="s">
        <v>245</v>
      </c>
      <c r="Z2028" s="1" t="s">
        <v>219</v>
      </c>
      <c r="AA2028" s="1" t="s">
        <v>51</v>
      </c>
      <c r="AB2028" s="1" t="s">
        <v>433</v>
      </c>
      <c r="AC2028" s="1" t="s">
        <v>37</v>
      </c>
    </row>
    <row r="2029" spans="1:29" hidden="1" x14ac:dyDescent="0.25">
      <c r="A2029" s="1" t="s">
        <v>33</v>
      </c>
      <c r="B2029" s="1" t="s">
        <v>34</v>
      </c>
      <c r="C2029" s="2">
        <v>45867</v>
      </c>
      <c r="D2029" s="1" t="s">
        <v>238</v>
      </c>
      <c r="E2029" s="1" t="s">
        <v>239</v>
      </c>
      <c r="F2029" s="1" t="s">
        <v>37</v>
      </c>
      <c r="G2029" s="1" t="s">
        <v>431</v>
      </c>
      <c r="H2029" s="1" t="s">
        <v>432</v>
      </c>
      <c r="I2029" s="54">
        <v>244660</v>
      </c>
      <c r="J2029" s="54">
        <v>0</v>
      </c>
      <c r="K2029" s="1" t="s">
        <v>40</v>
      </c>
      <c r="L2029" s="1" t="s">
        <v>41</v>
      </c>
      <c r="M2029" s="1" t="s">
        <v>42</v>
      </c>
      <c r="N2029" s="1" t="s">
        <v>37</v>
      </c>
      <c r="O2029" s="1" t="s">
        <v>43</v>
      </c>
      <c r="P2029" s="1" t="s">
        <v>43</v>
      </c>
      <c r="Q2029" s="1" t="s">
        <v>43</v>
      </c>
      <c r="R2029" s="3">
        <v>0</v>
      </c>
      <c r="S2029" s="1" t="s">
        <v>44</v>
      </c>
      <c r="T2029" s="1" t="s">
        <v>45</v>
      </c>
      <c r="U2029" s="1" t="s">
        <v>431</v>
      </c>
      <c r="V2029" s="1" t="s">
        <v>46</v>
      </c>
      <c r="W2029" s="1" t="s">
        <v>81</v>
      </c>
      <c r="X2029" s="1" t="s">
        <v>433</v>
      </c>
      <c r="Y2029" s="1" t="s">
        <v>245</v>
      </c>
      <c r="Z2029" s="1" t="s">
        <v>219</v>
      </c>
      <c r="AA2029" s="1" t="s">
        <v>51</v>
      </c>
      <c r="AB2029" s="1" t="s">
        <v>433</v>
      </c>
      <c r="AC2029" s="1" t="s">
        <v>37</v>
      </c>
    </row>
    <row r="2030" spans="1:29" hidden="1" x14ac:dyDescent="0.25">
      <c r="A2030" s="1" t="s">
        <v>33</v>
      </c>
      <c r="B2030" s="1" t="s">
        <v>34</v>
      </c>
      <c r="C2030" s="2">
        <v>45867</v>
      </c>
      <c r="D2030" s="1" t="s">
        <v>238</v>
      </c>
      <c r="E2030" s="1" t="s">
        <v>239</v>
      </c>
      <c r="F2030" s="1" t="s">
        <v>37</v>
      </c>
      <c r="G2030" s="1" t="s">
        <v>431</v>
      </c>
      <c r="H2030" s="1" t="s">
        <v>432</v>
      </c>
      <c r="I2030" s="3">
        <v>0</v>
      </c>
      <c r="J2030" s="3">
        <v>244660</v>
      </c>
      <c r="K2030" s="1" t="s">
        <v>40</v>
      </c>
      <c r="L2030" s="1" t="s">
        <v>156</v>
      </c>
      <c r="M2030" s="1" t="s">
        <v>157</v>
      </c>
      <c r="N2030" s="1" t="s">
        <v>37</v>
      </c>
      <c r="O2030" s="1" t="s">
        <v>43</v>
      </c>
      <c r="P2030" s="1" t="s">
        <v>43</v>
      </c>
      <c r="Q2030" s="1" t="s">
        <v>43</v>
      </c>
      <c r="R2030" s="3">
        <v>0</v>
      </c>
      <c r="S2030" s="1" t="s">
        <v>44</v>
      </c>
      <c r="T2030" s="1" t="s">
        <v>45</v>
      </c>
      <c r="U2030" s="1" t="s">
        <v>431</v>
      </c>
      <c r="V2030" s="1" t="s">
        <v>46</v>
      </c>
      <c r="W2030" s="1" t="s">
        <v>81</v>
      </c>
      <c r="X2030" s="1" t="s">
        <v>433</v>
      </c>
      <c r="Y2030" s="1" t="s">
        <v>245</v>
      </c>
      <c r="Z2030" s="1" t="s">
        <v>219</v>
      </c>
      <c r="AA2030" s="1" t="s">
        <v>51</v>
      </c>
      <c r="AB2030" s="1" t="s">
        <v>433</v>
      </c>
      <c r="AC2030" s="1" t="s">
        <v>37</v>
      </c>
    </row>
    <row r="2031" spans="1:29" hidden="1" x14ac:dyDescent="0.25">
      <c r="A2031" s="1" t="s">
        <v>33</v>
      </c>
      <c r="B2031" s="1" t="s">
        <v>34</v>
      </c>
      <c r="C2031" s="2">
        <v>45867</v>
      </c>
      <c r="D2031" s="1" t="s">
        <v>238</v>
      </c>
      <c r="E2031" s="1" t="s">
        <v>239</v>
      </c>
      <c r="F2031" s="1" t="s">
        <v>37</v>
      </c>
      <c r="G2031" s="1" t="s">
        <v>431</v>
      </c>
      <c r="H2031" s="1" t="s">
        <v>432</v>
      </c>
      <c r="I2031" s="54">
        <v>584858</v>
      </c>
      <c r="J2031" s="54">
        <v>0</v>
      </c>
      <c r="K2031" s="1" t="s">
        <v>40</v>
      </c>
      <c r="L2031" s="1" t="s">
        <v>450</v>
      </c>
      <c r="M2031" s="1" t="s">
        <v>451</v>
      </c>
      <c r="N2031" s="1" t="s">
        <v>37</v>
      </c>
      <c r="O2031" s="1" t="s">
        <v>43</v>
      </c>
      <c r="P2031" s="1" t="s">
        <v>43</v>
      </c>
      <c r="Q2031" s="1" t="s">
        <v>43</v>
      </c>
      <c r="R2031" s="3">
        <v>0</v>
      </c>
      <c r="S2031" s="1" t="s">
        <v>44</v>
      </c>
      <c r="T2031" s="1" t="s">
        <v>45</v>
      </c>
      <c r="U2031" s="1" t="s">
        <v>431</v>
      </c>
      <c r="V2031" s="1" t="s">
        <v>46</v>
      </c>
      <c r="W2031" s="1" t="s">
        <v>81</v>
      </c>
      <c r="X2031" s="1" t="s">
        <v>433</v>
      </c>
      <c r="Y2031" s="1" t="s">
        <v>245</v>
      </c>
      <c r="Z2031" s="1" t="s">
        <v>219</v>
      </c>
      <c r="AA2031" s="1" t="s">
        <v>51</v>
      </c>
      <c r="AB2031" s="1" t="s">
        <v>433</v>
      </c>
      <c r="AC2031" s="1" t="s">
        <v>37</v>
      </c>
    </row>
    <row r="2032" spans="1:29" hidden="1" x14ac:dyDescent="0.25">
      <c r="A2032" s="1" t="s">
        <v>33</v>
      </c>
      <c r="B2032" s="1" t="s">
        <v>34</v>
      </c>
      <c r="C2032" s="2">
        <v>45867</v>
      </c>
      <c r="D2032" s="1" t="s">
        <v>238</v>
      </c>
      <c r="E2032" s="1" t="s">
        <v>239</v>
      </c>
      <c r="F2032" s="1" t="s">
        <v>37</v>
      </c>
      <c r="G2032" s="1" t="s">
        <v>431</v>
      </c>
      <c r="H2032" s="1" t="s">
        <v>432</v>
      </c>
      <c r="I2032" s="3">
        <v>0</v>
      </c>
      <c r="J2032" s="3">
        <v>584858</v>
      </c>
      <c r="K2032" s="1" t="s">
        <v>40</v>
      </c>
      <c r="L2032" s="1" t="s">
        <v>599</v>
      </c>
      <c r="M2032" s="1" t="s">
        <v>600</v>
      </c>
      <c r="N2032" s="1" t="s">
        <v>37</v>
      </c>
      <c r="O2032" s="1" t="s">
        <v>43</v>
      </c>
      <c r="P2032" s="1" t="s">
        <v>43</v>
      </c>
      <c r="Q2032" s="1" t="s">
        <v>43</v>
      </c>
      <c r="R2032" s="3">
        <v>0</v>
      </c>
      <c r="S2032" s="1" t="s">
        <v>44</v>
      </c>
      <c r="T2032" s="1" t="s">
        <v>45</v>
      </c>
      <c r="U2032" s="1" t="s">
        <v>431</v>
      </c>
      <c r="V2032" s="1" t="s">
        <v>46</v>
      </c>
      <c r="W2032" s="1" t="s">
        <v>81</v>
      </c>
      <c r="X2032" s="1" t="s">
        <v>433</v>
      </c>
      <c r="Y2032" s="1" t="s">
        <v>245</v>
      </c>
      <c r="Z2032" s="1" t="s">
        <v>219</v>
      </c>
      <c r="AA2032" s="1" t="s">
        <v>51</v>
      </c>
      <c r="AB2032" s="1" t="s">
        <v>433</v>
      </c>
      <c r="AC2032" s="1" t="s">
        <v>37</v>
      </c>
    </row>
    <row r="2033" spans="1:29" hidden="1" x14ac:dyDescent="0.25">
      <c r="A2033" s="1" t="s">
        <v>33</v>
      </c>
      <c r="B2033" s="1" t="s">
        <v>34</v>
      </c>
      <c r="C2033" s="2">
        <v>45867</v>
      </c>
      <c r="D2033" s="1" t="s">
        <v>238</v>
      </c>
      <c r="E2033" s="1" t="s">
        <v>239</v>
      </c>
      <c r="F2033" s="1" t="s">
        <v>37</v>
      </c>
      <c r="G2033" s="1" t="s">
        <v>431</v>
      </c>
      <c r="H2033" s="1" t="s">
        <v>432</v>
      </c>
      <c r="I2033" s="54">
        <v>111458</v>
      </c>
      <c r="J2033" s="54">
        <v>0</v>
      </c>
      <c r="K2033" s="1" t="s">
        <v>40</v>
      </c>
      <c r="L2033" s="1" t="s">
        <v>41</v>
      </c>
      <c r="M2033" s="1" t="s">
        <v>42</v>
      </c>
      <c r="N2033" s="1" t="s">
        <v>37</v>
      </c>
      <c r="O2033" s="1" t="s">
        <v>43</v>
      </c>
      <c r="P2033" s="1" t="s">
        <v>43</v>
      </c>
      <c r="Q2033" s="1" t="s">
        <v>43</v>
      </c>
      <c r="R2033" s="3">
        <v>0</v>
      </c>
      <c r="S2033" s="1" t="s">
        <v>44</v>
      </c>
      <c r="T2033" s="1" t="s">
        <v>45</v>
      </c>
      <c r="U2033" s="1" t="s">
        <v>431</v>
      </c>
      <c r="V2033" s="1" t="s">
        <v>46</v>
      </c>
      <c r="W2033" s="1" t="s">
        <v>81</v>
      </c>
      <c r="X2033" s="1" t="s">
        <v>433</v>
      </c>
      <c r="Y2033" s="1" t="s">
        <v>245</v>
      </c>
      <c r="Z2033" s="1" t="s">
        <v>219</v>
      </c>
      <c r="AA2033" s="1" t="s">
        <v>51</v>
      </c>
      <c r="AB2033" s="1" t="s">
        <v>433</v>
      </c>
      <c r="AC2033" s="1" t="s">
        <v>37</v>
      </c>
    </row>
    <row r="2034" spans="1:29" hidden="1" x14ac:dyDescent="0.25">
      <c r="A2034" s="1" t="s">
        <v>33</v>
      </c>
      <c r="B2034" s="1" t="s">
        <v>34</v>
      </c>
      <c r="C2034" s="2">
        <v>45867</v>
      </c>
      <c r="D2034" s="1" t="s">
        <v>238</v>
      </c>
      <c r="E2034" s="1" t="s">
        <v>239</v>
      </c>
      <c r="F2034" s="1" t="s">
        <v>37</v>
      </c>
      <c r="G2034" s="1" t="s">
        <v>431</v>
      </c>
      <c r="H2034" s="1" t="s">
        <v>432</v>
      </c>
      <c r="I2034" s="3">
        <v>0</v>
      </c>
      <c r="J2034" s="3">
        <v>111458</v>
      </c>
      <c r="K2034" s="1" t="s">
        <v>40</v>
      </c>
      <c r="L2034" s="1" t="s">
        <v>377</v>
      </c>
      <c r="M2034" s="1" t="s">
        <v>378</v>
      </c>
      <c r="N2034" s="1" t="s">
        <v>37</v>
      </c>
      <c r="O2034" s="1" t="s">
        <v>43</v>
      </c>
      <c r="P2034" s="1" t="s">
        <v>43</v>
      </c>
      <c r="Q2034" s="1" t="s">
        <v>43</v>
      </c>
      <c r="R2034" s="3">
        <v>0</v>
      </c>
      <c r="S2034" s="1" t="s">
        <v>44</v>
      </c>
      <c r="T2034" s="1" t="s">
        <v>45</v>
      </c>
      <c r="U2034" s="1" t="s">
        <v>431</v>
      </c>
      <c r="V2034" s="1" t="s">
        <v>46</v>
      </c>
      <c r="W2034" s="1" t="s">
        <v>81</v>
      </c>
      <c r="X2034" s="1" t="s">
        <v>433</v>
      </c>
      <c r="Y2034" s="1" t="s">
        <v>245</v>
      </c>
      <c r="Z2034" s="1" t="s">
        <v>219</v>
      </c>
      <c r="AA2034" s="1" t="s">
        <v>51</v>
      </c>
      <c r="AB2034" s="1" t="s">
        <v>433</v>
      </c>
      <c r="AC2034" s="1" t="s">
        <v>37</v>
      </c>
    </row>
    <row r="2035" spans="1:29" x14ac:dyDescent="0.25">
      <c r="A2035" s="1" t="s">
        <v>33</v>
      </c>
      <c r="B2035" s="1" t="s">
        <v>34</v>
      </c>
      <c r="C2035" s="2">
        <v>45867</v>
      </c>
      <c r="D2035" s="1" t="s">
        <v>238</v>
      </c>
      <c r="E2035" s="1" t="s">
        <v>239</v>
      </c>
      <c r="F2035" s="1" t="s">
        <v>37</v>
      </c>
      <c r="G2035" s="1" t="s">
        <v>431</v>
      </c>
      <c r="H2035" s="1" t="s">
        <v>432</v>
      </c>
      <c r="I2035" s="54">
        <v>133333</v>
      </c>
      <c r="J2035" s="54">
        <v>0</v>
      </c>
      <c r="K2035" s="1" t="s">
        <v>40</v>
      </c>
      <c r="L2035" s="1" t="s">
        <v>54</v>
      </c>
      <c r="M2035" s="1" t="s">
        <v>55</v>
      </c>
      <c r="N2035" s="1" t="s">
        <v>37</v>
      </c>
      <c r="O2035" s="1" t="s">
        <v>43</v>
      </c>
      <c r="P2035" s="1" t="s">
        <v>43</v>
      </c>
      <c r="Q2035" s="1" t="s">
        <v>43</v>
      </c>
      <c r="R2035" s="3">
        <v>0</v>
      </c>
      <c r="S2035" s="1" t="s">
        <v>44</v>
      </c>
      <c r="T2035" s="1" t="s">
        <v>45</v>
      </c>
      <c r="U2035" s="1" t="s">
        <v>431</v>
      </c>
      <c r="V2035" s="1" t="s">
        <v>46</v>
      </c>
      <c r="W2035" s="1" t="s">
        <v>81</v>
      </c>
      <c r="X2035" s="1" t="s">
        <v>433</v>
      </c>
      <c r="Y2035" s="1" t="s">
        <v>245</v>
      </c>
      <c r="Z2035" s="1" t="s">
        <v>219</v>
      </c>
      <c r="AA2035" s="1" t="s">
        <v>51</v>
      </c>
      <c r="AB2035" s="1" t="s">
        <v>433</v>
      </c>
      <c r="AC2035" s="1" t="s">
        <v>37</v>
      </c>
    </row>
    <row r="2036" spans="1:29" hidden="1" x14ac:dyDescent="0.25">
      <c r="A2036" s="1" t="s">
        <v>33</v>
      </c>
      <c r="B2036" s="1" t="s">
        <v>34</v>
      </c>
      <c r="C2036" s="2">
        <v>45867</v>
      </c>
      <c r="D2036" s="1" t="s">
        <v>238</v>
      </c>
      <c r="E2036" s="1" t="s">
        <v>239</v>
      </c>
      <c r="F2036" s="1" t="s">
        <v>37</v>
      </c>
      <c r="G2036" s="1" t="s">
        <v>431</v>
      </c>
      <c r="H2036" s="1" t="s">
        <v>432</v>
      </c>
      <c r="I2036" s="3">
        <v>0</v>
      </c>
      <c r="J2036" s="3">
        <v>133333</v>
      </c>
      <c r="K2036" s="1" t="s">
        <v>40</v>
      </c>
      <c r="L2036" s="1" t="s">
        <v>133</v>
      </c>
      <c r="M2036" s="1" t="s">
        <v>134</v>
      </c>
      <c r="N2036" s="1" t="s">
        <v>37</v>
      </c>
      <c r="O2036" s="1" t="s">
        <v>43</v>
      </c>
      <c r="P2036" s="1" t="s">
        <v>43</v>
      </c>
      <c r="Q2036" s="1" t="s">
        <v>43</v>
      </c>
      <c r="R2036" s="3">
        <v>0</v>
      </c>
      <c r="S2036" s="1" t="s">
        <v>44</v>
      </c>
      <c r="T2036" s="1" t="s">
        <v>45</v>
      </c>
      <c r="U2036" s="1" t="s">
        <v>431</v>
      </c>
      <c r="V2036" s="1" t="s">
        <v>46</v>
      </c>
      <c r="W2036" s="1" t="s">
        <v>81</v>
      </c>
      <c r="X2036" s="1" t="s">
        <v>433</v>
      </c>
      <c r="Y2036" s="1" t="s">
        <v>245</v>
      </c>
      <c r="Z2036" s="1" t="s">
        <v>219</v>
      </c>
      <c r="AA2036" s="1" t="s">
        <v>51</v>
      </c>
      <c r="AB2036" s="1" t="s">
        <v>433</v>
      </c>
      <c r="AC2036" s="1" t="s">
        <v>37</v>
      </c>
    </row>
    <row r="2037" spans="1:29" hidden="1" x14ac:dyDescent="0.25">
      <c r="A2037" s="1" t="s">
        <v>33</v>
      </c>
      <c r="B2037" s="1" t="s">
        <v>34</v>
      </c>
      <c r="C2037" s="2">
        <v>45867</v>
      </c>
      <c r="D2037" s="1" t="s">
        <v>238</v>
      </c>
      <c r="E2037" s="1" t="s">
        <v>239</v>
      </c>
      <c r="F2037" s="1" t="s">
        <v>37</v>
      </c>
      <c r="G2037" s="1" t="s">
        <v>431</v>
      </c>
      <c r="H2037" s="1" t="s">
        <v>432</v>
      </c>
      <c r="I2037" s="54">
        <v>742594</v>
      </c>
      <c r="J2037" s="54">
        <v>0</v>
      </c>
      <c r="K2037" s="1" t="s">
        <v>40</v>
      </c>
      <c r="L2037" s="1" t="s">
        <v>67</v>
      </c>
      <c r="M2037" s="1" t="s">
        <v>68</v>
      </c>
      <c r="N2037" s="1" t="s">
        <v>37</v>
      </c>
      <c r="O2037" s="1" t="s">
        <v>43</v>
      </c>
      <c r="P2037" s="1" t="s">
        <v>43</v>
      </c>
      <c r="Q2037" s="1" t="s">
        <v>43</v>
      </c>
      <c r="R2037" s="3">
        <v>0</v>
      </c>
      <c r="S2037" s="1" t="s">
        <v>44</v>
      </c>
      <c r="T2037" s="1" t="s">
        <v>45</v>
      </c>
      <c r="U2037" s="1" t="s">
        <v>431</v>
      </c>
      <c r="V2037" s="1" t="s">
        <v>46</v>
      </c>
      <c r="W2037" s="1" t="s">
        <v>81</v>
      </c>
      <c r="X2037" s="1" t="s">
        <v>433</v>
      </c>
      <c r="Y2037" s="1" t="s">
        <v>245</v>
      </c>
      <c r="Z2037" s="1" t="s">
        <v>219</v>
      </c>
      <c r="AA2037" s="1" t="s">
        <v>51</v>
      </c>
      <c r="AB2037" s="1" t="s">
        <v>433</v>
      </c>
      <c r="AC2037" s="1" t="s">
        <v>37</v>
      </c>
    </row>
    <row r="2038" spans="1:29" hidden="1" x14ac:dyDescent="0.25">
      <c r="A2038" s="1" t="s">
        <v>33</v>
      </c>
      <c r="B2038" s="1" t="s">
        <v>34</v>
      </c>
      <c r="C2038" s="2">
        <v>45867</v>
      </c>
      <c r="D2038" s="1" t="s">
        <v>238</v>
      </c>
      <c r="E2038" s="1" t="s">
        <v>239</v>
      </c>
      <c r="F2038" s="1" t="s">
        <v>37</v>
      </c>
      <c r="G2038" s="1" t="s">
        <v>431</v>
      </c>
      <c r="H2038" s="1" t="s">
        <v>432</v>
      </c>
      <c r="I2038" s="3">
        <v>0</v>
      </c>
      <c r="J2038" s="3">
        <v>742594</v>
      </c>
      <c r="K2038" s="1" t="s">
        <v>40</v>
      </c>
      <c r="L2038" s="1" t="s">
        <v>601</v>
      </c>
      <c r="M2038" s="1" t="s">
        <v>602</v>
      </c>
      <c r="N2038" s="1" t="s">
        <v>37</v>
      </c>
      <c r="O2038" s="1" t="s">
        <v>43</v>
      </c>
      <c r="P2038" s="1" t="s">
        <v>43</v>
      </c>
      <c r="Q2038" s="1" t="s">
        <v>43</v>
      </c>
      <c r="R2038" s="3">
        <v>0</v>
      </c>
      <c r="S2038" s="1" t="s">
        <v>44</v>
      </c>
      <c r="T2038" s="1" t="s">
        <v>45</v>
      </c>
      <c r="U2038" s="1" t="s">
        <v>431</v>
      </c>
      <c r="V2038" s="1" t="s">
        <v>46</v>
      </c>
      <c r="W2038" s="1" t="s">
        <v>81</v>
      </c>
      <c r="X2038" s="1" t="s">
        <v>433</v>
      </c>
      <c r="Y2038" s="1" t="s">
        <v>245</v>
      </c>
      <c r="Z2038" s="1" t="s">
        <v>219</v>
      </c>
      <c r="AA2038" s="1" t="s">
        <v>51</v>
      </c>
      <c r="AB2038" s="1" t="s">
        <v>433</v>
      </c>
      <c r="AC2038" s="1" t="s">
        <v>37</v>
      </c>
    </row>
    <row r="2039" spans="1:29" hidden="1" x14ac:dyDescent="0.25">
      <c r="A2039" s="1" t="s">
        <v>33</v>
      </c>
      <c r="B2039" s="1" t="s">
        <v>34</v>
      </c>
      <c r="C2039" s="2">
        <v>45867</v>
      </c>
      <c r="D2039" s="1" t="s">
        <v>238</v>
      </c>
      <c r="E2039" s="1" t="s">
        <v>239</v>
      </c>
      <c r="F2039" s="1" t="s">
        <v>37</v>
      </c>
      <c r="G2039" s="1" t="s">
        <v>431</v>
      </c>
      <c r="H2039" s="1" t="s">
        <v>432</v>
      </c>
      <c r="I2039" s="54">
        <v>33333</v>
      </c>
      <c r="J2039" s="54">
        <v>0</v>
      </c>
      <c r="K2039" s="1" t="s">
        <v>40</v>
      </c>
      <c r="L2039" s="1" t="s">
        <v>41</v>
      </c>
      <c r="M2039" s="1" t="s">
        <v>42</v>
      </c>
      <c r="N2039" s="1" t="s">
        <v>37</v>
      </c>
      <c r="O2039" s="1" t="s">
        <v>43</v>
      </c>
      <c r="P2039" s="1" t="s">
        <v>43</v>
      </c>
      <c r="Q2039" s="1" t="s">
        <v>43</v>
      </c>
      <c r="R2039" s="3">
        <v>0</v>
      </c>
      <c r="S2039" s="1" t="s">
        <v>44</v>
      </c>
      <c r="T2039" s="1" t="s">
        <v>45</v>
      </c>
      <c r="U2039" s="1" t="s">
        <v>431</v>
      </c>
      <c r="V2039" s="1" t="s">
        <v>46</v>
      </c>
      <c r="W2039" s="1" t="s">
        <v>81</v>
      </c>
      <c r="X2039" s="1" t="s">
        <v>433</v>
      </c>
      <c r="Y2039" s="1" t="s">
        <v>245</v>
      </c>
      <c r="Z2039" s="1" t="s">
        <v>219</v>
      </c>
      <c r="AA2039" s="1" t="s">
        <v>51</v>
      </c>
      <c r="AB2039" s="1" t="s">
        <v>433</v>
      </c>
      <c r="AC2039" s="1" t="s">
        <v>37</v>
      </c>
    </row>
    <row r="2040" spans="1:29" hidden="1" x14ac:dyDescent="0.25">
      <c r="A2040" s="1" t="s">
        <v>33</v>
      </c>
      <c r="B2040" s="1" t="s">
        <v>34</v>
      </c>
      <c r="C2040" s="2">
        <v>45867</v>
      </c>
      <c r="D2040" s="1" t="s">
        <v>238</v>
      </c>
      <c r="E2040" s="1" t="s">
        <v>239</v>
      </c>
      <c r="F2040" s="1" t="s">
        <v>37</v>
      </c>
      <c r="G2040" s="1" t="s">
        <v>431</v>
      </c>
      <c r="H2040" s="1" t="s">
        <v>432</v>
      </c>
      <c r="I2040" s="3">
        <v>0</v>
      </c>
      <c r="J2040" s="3">
        <v>33333</v>
      </c>
      <c r="K2040" s="1" t="s">
        <v>40</v>
      </c>
      <c r="L2040" s="1" t="s">
        <v>458</v>
      </c>
      <c r="M2040" s="1" t="s">
        <v>459</v>
      </c>
      <c r="N2040" s="1" t="s">
        <v>37</v>
      </c>
      <c r="O2040" s="1" t="s">
        <v>43</v>
      </c>
      <c r="P2040" s="1" t="s">
        <v>43</v>
      </c>
      <c r="Q2040" s="1" t="s">
        <v>43</v>
      </c>
      <c r="R2040" s="3">
        <v>0</v>
      </c>
      <c r="S2040" s="1" t="s">
        <v>44</v>
      </c>
      <c r="T2040" s="1" t="s">
        <v>45</v>
      </c>
      <c r="U2040" s="1" t="s">
        <v>431</v>
      </c>
      <c r="V2040" s="1" t="s">
        <v>46</v>
      </c>
      <c r="W2040" s="1" t="s">
        <v>81</v>
      </c>
      <c r="X2040" s="1" t="s">
        <v>433</v>
      </c>
      <c r="Y2040" s="1" t="s">
        <v>245</v>
      </c>
      <c r="Z2040" s="1" t="s">
        <v>219</v>
      </c>
      <c r="AA2040" s="1" t="s">
        <v>51</v>
      </c>
      <c r="AB2040" s="1" t="s">
        <v>433</v>
      </c>
      <c r="AC2040" s="1" t="s">
        <v>37</v>
      </c>
    </row>
    <row r="2041" spans="1:29" hidden="1" x14ac:dyDescent="0.25">
      <c r="A2041" s="1" t="s">
        <v>33</v>
      </c>
      <c r="B2041" s="1" t="s">
        <v>34</v>
      </c>
      <c r="C2041" s="2">
        <v>45867</v>
      </c>
      <c r="D2041" s="1" t="s">
        <v>238</v>
      </c>
      <c r="E2041" s="1" t="s">
        <v>239</v>
      </c>
      <c r="F2041" s="1" t="s">
        <v>37</v>
      </c>
      <c r="G2041" s="1" t="s">
        <v>431</v>
      </c>
      <c r="H2041" s="1" t="s">
        <v>432</v>
      </c>
      <c r="I2041" s="54">
        <v>33333</v>
      </c>
      <c r="J2041" s="54">
        <v>0</v>
      </c>
      <c r="K2041" s="1" t="s">
        <v>40</v>
      </c>
      <c r="L2041" s="1" t="s">
        <v>41</v>
      </c>
      <c r="M2041" s="1" t="s">
        <v>42</v>
      </c>
      <c r="N2041" s="1" t="s">
        <v>37</v>
      </c>
      <c r="O2041" s="1" t="s">
        <v>43</v>
      </c>
      <c r="P2041" s="1" t="s">
        <v>43</v>
      </c>
      <c r="Q2041" s="1" t="s">
        <v>43</v>
      </c>
      <c r="R2041" s="3">
        <v>0</v>
      </c>
      <c r="S2041" s="1" t="s">
        <v>44</v>
      </c>
      <c r="T2041" s="1" t="s">
        <v>45</v>
      </c>
      <c r="U2041" s="1" t="s">
        <v>431</v>
      </c>
      <c r="V2041" s="1" t="s">
        <v>46</v>
      </c>
      <c r="W2041" s="1" t="s">
        <v>81</v>
      </c>
      <c r="X2041" s="1" t="s">
        <v>433</v>
      </c>
      <c r="Y2041" s="1" t="s">
        <v>245</v>
      </c>
      <c r="Z2041" s="1" t="s">
        <v>219</v>
      </c>
      <c r="AA2041" s="1" t="s">
        <v>51</v>
      </c>
      <c r="AB2041" s="1" t="s">
        <v>433</v>
      </c>
      <c r="AC2041" s="1" t="s">
        <v>37</v>
      </c>
    </row>
    <row r="2042" spans="1:29" hidden="1" x14ac:dyDescent="0.25">
      <c r="A2042" s="1" t="s">
        <v>33</v>
      </c>
      <c r="B2042" s="1" t="s">
        <v>34</v>
      </c>
      <c r="C2042" s="2">
        <v>45867</v>
      </c>
      <c r="D2042" s="1" t="s">
        <v>238</v>
      </c>
      <c r="E2042" s="1" t="s">
        <v>239</v>
      </c>
      <c r="F2042" s="1" t="s">
        <v>37</v>
      </c>
      <c r="G2042" s="1" t="s">
        <v>431</v>
      </c>
      <c r="H2042" s="1" t="s">
        <v>432</v>
      </c>
      <c r="I2042" s="3">
        <v>0</v>
      </c>
      <c r="J2042" s="3">
        <v>33333</v>
      </c>
      <c r="K2042" s="1" t="s">
        <v>40</v>
      </c>
      <c r="L2042" s="1" t="s">
        <v>460</v>
      </c>
      <c r="M2042" s="1" t="s">
        <v>461</v>
      </c>
      <c r="N2042" s="1" t="s">
        <v>37</v>
      </c>
      <c r="O2042" s="1" t="s">
        <v>43</v>
      </c>
      <c r="P2042" s="1" t="s">
        <v>43</v>
      </c>
      <c r="Q2042" s="1" t="s">
        <v>43</v>
      </c>
      <c r="R2042" s="3">
        <v>0</v>
      </c>
      <c r="S2042" s="1" t="s">
        <v>44</v>
      </c>
      <c r="T2042" s="1" t="s">
        <v>45</v>
      </c>
      <c r="U2042" s="1" t="s">
        <v>431</v>
      </c>
      <c r="V2042" s="1" t="s">
        <v>46</v>
      </c>
      <c r="W2042" s="1" t="s">
        <v>81</v>
      </c>
      <c r="X2042" s="1" t="s">
        <v>433</v>
      </c>
      <c r="Y2042" s="1" t="s">
        <v>245</v>
      </c>
      <c r="Z2042" s="1" t="s">
        <v>219</v>
      </c>
      <c r="AA2042" s="1" t="s">
        <v>51</v>
      </c>
      <c r="AB2042" s="1" t="s">
        <v>433</v>
      </c>
      <c r="AC2042" s="1" t="s">
        <v>37</v>
      </c>
    </row>
    <row r="2043" spans="1:29" hidden="1" x14ac:dyDescent="0.25">
      <c r="A2043" s="1" t="s">
        <v>33</v>
      </c>
      <c r="B2043" s="1" t="s">
        <v>34</v>
      </c>
      <c r="C2043" s="2">
        <v>45867</v>
      </c>
      <c r="D2043" s="1" t="s">
        <v>238</v>
      </c>
      <c r="E2043" s="1" t="s">
        <v>239</v>
      </c>
      <c r="F2043" s="1" t="s">
        <v>37</v>
      </c>
      <c r="G2043" s="1" t="s">
        <v>431</v>
      </c>
      <c r="H2043" s="1" t="s">
        <v>432</v>
      </c>
      <c r="I2043" s="54">
        <v>66666</v>
      </c>
      <c r="J2043" s="54">
        <v>0</v>
      </c>
      <c r="K2043" s="1" t="s">
        <v>40</v>
      </c>
      <c r="L2043" s="1" t="s">
        <v>41</v>
      </c>
      <c r="M2043" s="1" t="s">
        <v>42</v>
      </c>
      <c r="N2043" s="1" t="s">
        <v>37</v>
      </c>
      <c r="O2043" s="1" t="s">
        <v>43</v>
      </c>
      <c r="P2043" s="1" t="s">
        <v>43</v>
      </c>
      <c r="Q2043" s="1" t="s">
        <v>43</v>
      </c>
      <c r="R2043" s="3">
        <v>0</v>
      </c>
      <c r="S2043" s="1" t="s">
        <v>44</v>
      </c>
      <c r="T2043" s="1" t="s">
        <v>45</v>
      </c>
      <c r="U2043" s="1" t="s">
        <v>431</v>
      </c>
      <c r="V2043" s="1" t="s">
        <v>46</v>
      </c>
      <c r="W2043" s="1" t="s">
        <v>81</v>
      </c>
      <c r="X2043" s="1" t="s">
        <v>433</v>
      </c>
      <c r="Y2043" s="1" t="s">
        <v>245</v>
      </c>
      <c r="Z2043" s="1" t="s">
        <v>219</v>
      </c>
      <c r="AA2043" s="1" t="s">
        <v>51</v>
      </c>
      <c r="AB2043" s="1" t="s">
        <v>433</v>
      </c>
      <c r="AC2043" s="1" t="s">
        <v>37</v>
      </c>
    </row>
    <row r="2044" spans="1:29" hidden="1" x14ac:dyDescent="0.25">
      <c r="A2044" s="1" t="s">
        <v>33</v>
      </c>
      <c r="B2044" s="1" t="s">
        <v>34</v>
      </c>
      <c r="C2044" s="2">
        <v>45867</v>
      </c>
      <c r="D2044" s="1" t="s">
        <v>238</v>
      </c>
      <c r="E2044" s="1" t="s">
        <v>239</v>
      </c>
      <c r="F2044" s="1" t="s">
        <v>37</v>
      </c>
      <c r="G2044" s="1" t="s">
        <v>431</v>
      </c>
      <c r="H2044" s="1" t="s">
        <v>432</v>
      </c>
      <c r="I2044" s="3">
        <v>0</v>
      </c>
      <c r="J2044" s="3">
        <v>66666</v>
      </c>
      <c r="K2044" s="1" t="s">
        <v>40</v>
      </c>
      <c r="L2044" s="1" t="s">
        <v>168</v>
      </c>
      <c r="M2044" s="1" t="s">
        <v>169</v>
      </c>
      <c r="N2044" s="1" t="s">
        <v>37</v>
      </c>
      <c r="O2044" s="1" t="s">
        <v>43</v>
      </c>
      <c r="P2044" s="1" t="s">
        <v>43</v>
      </c>
      <c r="Q2044" s="1" t="s">
        <v>43</v>
      </c>
      <c r="R2044" s="3">
        <v>0</v>
      </c>
      <c r="S2044" s="1" t="s">
        <v>44</v>
      </c>
      <c r="T2044" s="1" t="s">
        <v>45</v>
      </c>
      <c r="U2044" s="1" t="s">
        <v>431</v>
      </c>
      <c r="V2044" s="1" t="s">
        <v>46</v>
      </c>
      <c r="W2044" s="1" t="s">
        <v>81</v>
      </c>
      <c r="X2044" s="1" t="s">
        <v>433</v>
      </c>
      <c r="Y2044" s="1" t="s">
        <v>245</v>
      </c>
      <c r="Z2044" s="1" t="s">
        <v>219</v>
      </c>
      <c r="AA2044" s="1" t="s">
        <v>51</v>
      </c>
      <c r="AB2044" s="1" t="s">
        <v>433</v>
      </c>
      <c r="AC2044" s="1" t="s">
        <v>37</v>
      </c>
    </row>
    <row r="2045" spans="1:29" hidden="1" x14ac:dyDescent="0.25">
      <c r="A2045" s="1" t="s">
        <v>33</v>
      </c>
      <c r="B2045" s="1" t="s">
        <v>34</v>
      </c>
      <c r="C2045" s="2">
        <v>45867</v>
      </c>
      <c r="D2045" s="1" t="s">
        <v>238</v>
      </c>
      <c r="E2045" s="1" t="s">
        <v>239</v>
      </c>
      <c r="F2045" s="1" t="s">
        <v>37</v>
      </c>
      <c r="G2045" s="1" t="s">
        <v>431</v>
      </c>
      <c r="H2045" s="1" t="s">
        <v>432</v>
      </c>
      <c r="I2045" s="54">
        <v>40399</v>
      </c>
      <c r="J2045" s="54">
        <v>0</v>
      </c>
      <c r="K2045" s="1" t="s">
        <v>40</v>
      </c>
      <c r="L2045" s="1" t="s">
        <v>67</v>
      </c>
      <c r="M2045" s="1" t="s">
        <v>68</v>
      </c>
      <c r="N2045" s="1" t="s">
        <v>37</v>
      </c>
      <c r="O2045" s="1" t="s">
        <v>43</v>
      </c>
      <c r="P2045" s="1" t="s">
        <v>43</v>
      </c>
      <c r="Q2045" s="1" t="s">
        <v>43</v>
      </c>
      <c r="R2045" s="3">
        <v>0</v>
      </c>
      <c r="S2045" s="1" t="s">
        <v>44</v>
      </c>
      <c r="T2045" s="1" t="s">
        <v>45</v>
      </c>
      <c r="U2045" s="1" t="s">
        <v>431</v>
      </c>
      <c r="V2045" s="1" t="s">
        <v>46</v>
      </c>
      <c r="W2045" s="1" t="s">
        <v>81</v>
      </c>
      <c r="X2045" s="1" t="s">
        <v>433</v>
      </c>
      <c r="Y2045" s="1" t="s">
        <v>245</v>
      </c>
      <c r="Z2045" s="1" t="s">
        <v>219</v>
      </c>
      <c r="AA2045" s="1" t="s">
        <v>51</v>
      </c>
      <c r="AB2045" s="1" t="s">
        <v>433</v>
      </c>
      <c r="AC2045" s="1" t="s">
        <v>37</v>
      </c>
    </row>
    <row r="2046" spans="1:29" hidden="1" x14ac:dyDescent="0.25">
      <c r="A2046" s="1" t="s">
        <v>33</v>
      </c>
      <c r="B2046" s="1" t="s">
        <v>34</v>
      </c>
      <c r="C2046" s="2">
        <v>45867</v>
      </c>
      <c r="D2046" s="1" t="s">
        <v>238</v>
      </c>
      <c r="E2046" s="1" t="s">
        <v>239</v>
      </c>
      <c r="F2046" s="1" t="s">
        <v>37</v>
      </c>
      <c r="G2046" s="1" t="s">
        <v>431</v>
      </c>
      <c r="H2046" s="1" t="s">
        <v>432</v>
      </c>
      <c r="I2046" s="3">
        <v>0</v>
      </c>
      <c r="J2046" s="3">
        <v>40399</v>
      </c>
      <c r="K2046" s="1" t="s">
        <v>40</v>
      </c>
      <c r="L2046" s="1" t="s">
        <v>462</v>
      </c>
      <c r="M2046" s="1" t="s">
        <v>463</v>
      </c>
      <c r="N2046" s="1" t="s">
        <v>37</v>
      </c>
      <c r="O2046" s="1" t="s">
        <v>43</v>
      </c>
      <c r="P2046" s="1" t="s">
        <v>43</v>
      </c>
      <c r="Q2046" s="1" t="s">
        <v>43</v>
      </c>
      <c r="R2046" s="3">
        <v>0</v>
      </c>
      <c r="S2046" s="1" t="s">
        <v>44</v>
      </c>
      <c r="T2046" s="1" t="s">
        <v>45</v>
      </c>
      <c r="U2046" s="1" t="s">
        <v>431</v>
      </c>
      <c r="V2046" s="1" t="s">
        <v>46</v>
      </c>
      <c r="W2046" s="1" t="s">
        <v>81</v>
      </c>
      <c r="X2046" s="1" t="s">
        <v>433</v>
      </c>
      <c r="Y2046" s="1" t="s">
        <v>245</v>
      </c>
      <c r="Z2046" s="1" t="s">
        <v>219</v>
      </c>
      <c r="AA2046" s="1" t="s">
        <v>51</v>
      </c>
      <c r="AB2046" s="1" t="s">
        <v>433</v>
      </c>
      <c r="AC2046" s="1" t="s">
        <v>37</v>
      </c>
    </row>
    <row r="2047" spans="1:29" hidden="1" x14ac:dyDescent="0.25">
      <c r="A2047" s="1" t="s">
        <v>33</v>
      </c>
      <c r="B2047" s="1" t="s">
        <v>34</v>
      </c>
      <c r="C2047" s="2">
        <v>45867</v>
      </c>
      <c r="D2047" s="1" t="s">
        <v>238</v>
      </c>
      <c r="E2047" s="1" t="s">
        <v>239</v>
      </c>
      <c r="F2047" s="1" t="s">
        <v>37</v>
      </c>
      <c r="G2047" s="1" t="s">
        <v>431</v>
      </c>
      <c r="H2047" s="1" t="s">
        <v>432</v>
      </c>
      <c r="I2047" s="54">
        <v>433333</v>
      </c>
      <c r="J2047" s="54">
        <v>0</v>
      </c>
      <c r="K2047" s="1" t="s">
        <v>40</v>
      </c>
      <c r="L2047" s="1" t="s">
        <v>41</v>
      </c>
      <c r="M2047" s="1" t="s">
        <v>42</v>
      </c>
      <c r="N2047" s="1" t="s">
        <v>37</v>
      </c>
      <c r="O2047" s="1" t="s">
        <v>43</v>
      </c>
      <c r="P2047" s="1" t="s">
        <v>43</v>
      </c>
      <c r="Q2047" s="1" t="s">
        <v>43</v>
      </c>
      <c r="R2047" s="3">
        <v>0</v>
      </c>
      <c r="S2047" s="1" t="s">
        <v>44</v>
      </c>
      <c r="T2047" s="1" t="s">
        <v>45</v>
      </c>
      <c r="U2047" s="1" t="s">
        <v>431</v>
      </c>
      <c r="V2047" s="1" t="s">
        <v>46</v>
      </c>
      <c r="W2047" s="1" t="s">
        <v>81</v>
      </c>
      <c r="X2047" s="1" t="s">
        <v>433</v>
      </c>
      <c r="Y2047" s="1" t="s">
        <v>245</v>
      </c>
      <c r="Z2047" s="1" t="s">
        <v>219</v>
      </c>
      <c r="AA2047" s="1" t="s">
        <v>51</v>
      </c>
      <c r="AB2047" s="1" t="s">
        <v>433</v>
      </c>
      <c r="AC2047" s="1" t="s">
        <v>37</v>
      </c>
    </row>
    <row r="2048" spans="1:29" hidden="1" x14ac:dyDescent="0.25">
      <c r="A2048" s="1" t="s">
        <v>33</v>
      </c>
      <c r="B2048" s="1" t="s">
        <v>34</v>
      </c>
      <c r="C2048" s="2">
        <v>45867</v>
      </c>
      <c r="D2048" s="1" t="s">
        <v>238</v>
      </c>
      <c r="E2048" s="1" t="s">
        <v>239</v>
      </c>
      <c r="F2048" s="1" t="s">
        <v>37</v>
      </c>
      <c r="G2048" s="1" t="s">
        <v>431</v>
      </c>
      <c r="H2048" s="1" t="s">
        <v>432</v>
      </c>
      <c r="I2048" s="3">
        <v>0</v>
      </c>
      <c r="J2048" s="3">
        <v>433333</v>
      </c>
      <c r="K2048" s="1" t="s">
        <v>40</v>
      </c>
      <c r="L2048" s="1" t="s">
        <v>464</v>
      </c>
      <c r="M2048" s="1" t="s">
        <v>465</v>
      </c>
      <c r="N2048" s="1" t="s">
        <v>37</v>
      </c>
      <c r="O2048" s="1" t="s">
        <v>43</v>
      </c>
      <c r="P2048" s="1" t="s">
        <v>43</v>
      </c>
      <c r="Q2048" s="1" t="s">
        <v>43</v>
      </c>
      <c r="R2048" s="3">
        <v>0</v>
      </c>
      <c r="S2048" s="1" t="s">
        <v>44</v>
      </c>
      <c r="T2048" s="1" t="s">
        <v>45</v>
      </c>
      <c r="U2048" s="1" t="s">
        <v>431</v>
      </c>
      <c r="V2048" s="1" t="s">
        <v>46</v>
      </c>
      <c r="W2048" s="1" t="s">
        <v>81</v>
      </c>
      <c r="X2048" s="1" t="s">
        <v>433</v>
      </c>
      <c r="Y2048" s="1" t="s">
        <v>245</v>
      </c>
      <c r="Z2048" s="1" t="s">
        <v>219</v>
      </c>
      <c r="AA2048" s="1" t="s">
        <v>51</v>
      </c>
      <c r="AB2048" s="1" t="s">
        <v>433</v>
      </c>
      <c r="AC2048" s="1" t="s">
        <v>37</v>
      </c>
    </row>
    <row r="2049" spans="1:29" hidden="1" x14ac:dyDescent="0.25">
      <c r="A2049" s="1" t="s">
        <v>33</v>
      </c>
      <c r="B2049" s="1" t="s">
        <v>34</v>
      </c>
      <c r="C2049" s="2">
        <v>45867</v>
      </c>
      <c r="D2049" s="1" t="s">
        <v>238</v>
      </c>
      <c r="E2049" s="1" t="s">
        <v>239</v>
      </c>
      <c r="F2049" s="1" t="s">
        <v>37</v>
      </c>
      <c r="G2049" s="1" t="s">
        <v>431</v>
      </c>
      <c r="H2049" s="1" t="s">
        <v>432</v>
      </c>
      <c r="I2049" s="54">
        <v>932666</v>
      </c>
      <c r="J2049" s="54">
        <v>0</v>
      </c>
      <c r="K2049" s="1" t="s">
        <v>40</v>
      </c>
      <c r="L2049" s="1" t="s">
        <v>41</v>
      </c>
      <c r="M2049" s="1" t="s">
        <v>42</v>
      </c>
      <c r="N2049" s="1" t="s">
        <v>37</v>
      </c>
      <c r="O2049" s="1" t="s">
        <v>43</v>
      </c>
      <c r="P2049" s="1" t="s">
        <v>43</v>
      </c>
      <c r="Q2049" s="1" t="s">
        <v>43</v>
      </c>
      <c r="R2049" s="3">
        <v>0</v>
      </c>
      <c r="S2049" s="1" t="s">
        <v>44</v>
      </c>
      <c r="T2049" s="1" t="s">
        <v>45</v>
      </c>
      <c r="U2049" s="1" t="s">
        <v>431</v>
      </c>
      <c r="V2049" s="1" t="s">
        <v>46</v>
      </c>
      <c r="W2049" s="1" t="s">
        <v>81</v>
      </c>
      <c r="X2049" s="1" t="s">
        <v>433</v>
      </c>
      <c r="Y2049" s="1" t="s">
        <v>245</v>
      </c>
      <c r="Z2049" s="1" t="s">
        <v>219</v>
      </c>
      <c r="AA2049" s="1" t="s">
        <v>51</v>
      </c>
      <c r="AB2049" s="1" t="s">
        <v>433</v>
      </c>
      <c r="AC2049" s="1" t="s">
        <v>37</v>
      </c>
    </row>
    <row r="2050" spans="1:29" hidden="1" x14ac:dyDescent="0.25">
      <c r="A2050" s="1" t="s">
        <v>33</v>
      </c>
      <c r="B2050" s="1" t="s">
        <v>34</v>
      </c>
      <c r="C2050" s="2">
        <v>45867</v>
      </c>
      <c r="D2050" s="1" t="s">
        <v>238</v>
      </c>
      <c r="E2050" s="1" t="s">
        <v>239</v>
      </c>
      <c r="F2050" s="1" t="s">
        <v>37</v>
      </c>
      <c r="G2050" s="1" t="s">
        <v>431</v>
      </c>
      <c r="H2050" s="1" t="s">
        <v>432</v>
      </c>
      <c r="I2050" s="3">
        <v>0</v>
      </c>
      <c r="J2050" s="3">
        <v>932666</v>
      </c>
      <c r="K2050" s="1" t="s">
        <v>40</v>
      </c>
      <c r="L2050" s="1" t="s">
        <v>466</v>
      </c>
      <c r="M2050" s="1" t="s">
        <v>467</v>
      </c>
      <c r="N2050" s="1" t="s">
        <v>37</v>
      </c>
      <c r="O2050" s="1" t="s">
        <v>43</v>
      </c>
      <c r="P2050" s="1" t="s">
        <v>43</v>
      </c>
      <c r="Q2050" s="1" t="s">
        <v>43</v>
      </c>
      <c r="R2050" s="3">
        <v>0</v>
      </c>
      <c r="S2050" s="1" t="s">
        <v>44</v>
      </c>
      <c r="T2050" s="1" t="s">
        <v>45</v>
      </c>
      <c r="U2050" s="1" t="s">
        <v>431</v>
      </c>
      <c r="V2050" s="1" t="s">
        <v>46</v>
      </c>
      <c r="W2050" s="1" t="s">
        <v>81</v>
      </c>
      <c r="X2050" s="1" t="s">
        <v>433</v>
      </c>
      <c r="Y2050" s="1" t="s">
        <v>245</v>
      </c>
      <c r="Z2050" s="1" t="s">
        <v>219</v>
      </c>
      <c r="AA2050" s="1" t="s">
        <v>51</v>
      </c>
      <c r="AB2050" s="1" t="s">
        <v>433</v>
      </c>
      <c r="AC2050" s="1" t="s">
        <v>37</v>
      </c>
    </row>
    <row r="2051" spans="1:29" hidden="1" x14ac:dyDescent="0.25">
      <c r="A2051" s="1" t="s">
        <v>33</v>
      </c>
      <c r="B2051" s="1" t="s">
        <v>34</v>
      </c>
      <c r="C2051" s="2">
        <v>45867</v>
      </c>
      <c r="D2051" s="1" t="s">
        <v>238</v>
      </c>
      <c r="E2051" s="1" t="s">
        <v>239</v>
      </c>
      <c r="F2051" s="1" t="s">
        <v>37</v>
      </c>
      <c r="G2051" s="1" t="s">
        <v>431</v>
      </c>
      <c r="H2051" s="1" t="s">
        <v>432</v>
      </c>
      <c r="I2051" s="54">
        <v>300241</v>
      </c>
      <c r="J2051" s="54">
        <v>0</v>
      </c>
      <c r="K2051" s="1" t="s">
        <v>40</v>
      </c>
      <c r="L2051" s="1" t="s">
        <v>41</v>
      </c>
      <c r="M2051" s="1" t="s">
        <v>42</v>
      </c>
      <c r="N2051" s="1" t="s">
        <v>37</v>
      </c>
      <c r="O2051" s="1" t="s">
        <v>43</v>
      </c>
      <c r="P2051" s="1" t="s">
        <v>43</v>
      </c>
      <c r="Q2051" s="1" t="s">
        <v>43</v>
      </c>
      <c r="R2051" s="3">
        <v>0</v>
      </c>
      <c r="S2051" s="1" t="s">
        <v>44</v>
      </c>
      <c r="T2051" s="1" t="s">
        <v>45</v>
      </c>
      <c r="U2051" s="1" t="s">
        <v>431</v>
      </c>
      <c r="V2051" s="1" t="s">
        <v>46</v>
      </c>
      <c r="W2051" s="1" t="s">
        <v>81</v>
      </c>
      <c r="X2051" s="1" t="s">
        <v>433</v>
      </c>
      <c r="Y2051" s="1" t="s">
        <v>245</v>
      </c>
      <c r="Z2051" s="1" t="s">
        <v>219</v>
      </c>
      <c r="AA2051" s="1" t="s">
        <v>51</v>
      </c>
      <c r="AB2051" s="1" t="s">
        <v>433</v>
      </c>
      <c r="AC2051" s="1" t="s">
        <v>37</v>
      </c>
    </row>
    <row r="2052" spans="1:29" hidden="1" x14ac:dyDescent="0.25">
      <c r="A2052" s="1" t="s">
        <v>33</v>
      </c>
      <c r="B2052" s="1" t="s">
        <v>34</v>
      </c>
      <c r="C2052" s="2">
        <v>45867</v>
      </c>
      <c r="D2052" s="1" t="s">
        <v>238</v>
      </c>
      <c r="E2052" s="1" t="s">
        <v>239</v>
      </c>
      <c r="F2052" s="1" t="s">
        <v>37</v>
      </c>
      <c r="G2052" s="1" t="s">
        <v>431</v>
      </c>
      <c r="H2052" s="1" t="s">
        <v>432</v>
      </c>
      <c r="I2052" s="3">
        <v>0</v>
      </c>
      <c r="J2052" s="3">
        <v>300241</v>
      </c>
      <c r="K2052" s="1" t="s">
        <v>40</v>
      </c>
      <c r="L2052" s="1" t="s">
        <v>352</v>
      </c>
      <c r="M2052" s="1" t="s">
        <v>353</v>
      </c>
      <c r="N2052" s="1" t="s">
        <v>37</v>
      </c>
      <c r="O2052" s="1" t="s">
        <v>43</v>
      </c>
      <c r="P2052" s="1" t="s">
        <v>43</v>
      </c>
      <c r="Q2052" s="1" t="s">
        <v>43</v>
      </c>
      <c r="R2052" s="3">
        <v>0</v>
      </c>
      <c r="S2052" s="1" t="s">
        <v>44</v>
      </c>
      <c r="T2052" s="1" t="s">
        <v>45</v>
      </c>
      <c r="U2052" s="1" t="s">
        <v>431</v>
      </c>
      <c r="V2052" s="1" t="s">
        <v>46</v>
      </c>
      <c r="W2052" s="1" t="s">
        <v>81</v>
      </c>
      <c r="X2052" s="1" t="s">
        <v>433</v>
      </c>
      <c r="Y2052" s="1" t="s">
        <v>245</v>
      </c>
      <c r="Z2052" s="1" t="s">
        <v>219</v>
      </c>
      <c r="AA2052" s="1" t="s">
        <v>51</v>
      </c>
      <c r="AB2052" s="1" t="s">
        <v>433</v>
      </c>
      <c r="AC2052" s="1" t="s">
        <v>37</v>
      </c>
    </row>
    <row r="2053" spans="1:29" hidden="1" x14ac:dyDescent="0.25">
      <c r="A2053" s="1" t="s">
        <v>33</v>
      </c>
      <c r="B2053" s="1" t="s">
        <v>34</v>
      </c>
      <c r="C2053" s="2">
        <v>45867</v>
      </c>
      <c r="D2053" s="1" t="s">
        <v>238</v>
      </c>
      <c r="E2053" s="1" t="s">
        <v>239</v>
      </c>
      <c r="F2053" s="1" t="s">
        <v>37</v>
      </c>
      <c r="G2053" s="1" t="s">
        <v>431</v>
      </c>
      <c r="H2053" s="1" t="s">
        <v>432</v>
      </c>
      <c r="I2053" s="54">
        <v>73588</v>
      </c>
      <c r="J2053" s="54">
        <v>0</v>
      </c>
      <c r="K2053" s="1" t="s">
        <v>40</v>
      </c>
      <c r="L2053" s="1" t="s">
        <v>41</v>
      </c>
      <c r="M2053" s="1" t="s">
        <v>42</v>
      </c>
      <c r="N2053" s="1" t="s">
        <v>37</v>
      </c>
      <c r="O2053" s="1" t="s">
        <v>43</v>
      </c>
      <c r="P2053" s="1" t="s">
        <v>43</v>
      </c>
      <c r="Q2053" s="1" t="s">
        <v>43</v>
      </c>
      <c r="R2053" s="3">
        <v>0</v>
      </c>
      <c r="S2053" s="1" t="s">
        <v>44</v>
      </c>
      <c r="T2053" s="1" t="s">
        <v>45</v>
      </c>
      <c r="U2053" s="1" t="s">
        <v>431</v>
      </c>
      <c r="V2053" s="1" t="s">
        <v>46</v>
      </c>
      <c r="W2053" s="1" t="s">
        <v>81</v>
      </c>
      <c r="X2053" s="1" t="s">
        <v>433</v>
      </c>
      <c r="Y2053" s="1" t="s">
        <v>245</v>
      </c>
      <c r="Z2053" s="1" t="s">
        <v>219</v>
      </c>
      <c r="AA2053" s="1" t="s">
        <v>51</v>
      </c>
      <c r="AB2053" s="1" t="s">
        <v>433</v>
      </c>
      <c r="AC2053" s="1" t="s">
        <v>37</v>
      </c>
    </row>
    <row r="2054" spans="1:29" hidden="1" x14ac:dyDescent="0.25">
      <c r="A2054" s="1" t="s">
        <v>33</v>
      </c>
      <c r="B2054" s="1" t="s">
        <v>34</v>
      </c>
      <c r="C2054" s="2">
        <v>45867</v>
      </c>
      <c r="D2054" s="1" t="s">
        <v>238</v>
      </c>
      <c r="E2054" s="1" t="s">
        <v>239</v>
      </c>
      <c r="F2054" s="1" t="s">
        <v>37</v>
      </c>
      <c r="G2054" s="1" t="s">
        <v>431</v>
      </c>
      <c r="H2054" s="1" t="s">
        <v>432</v>
      </c>
      <c r="I2054" s="3">
        <v>0</v>
      </c>
      <c r="J2054" s="3">
        <v>73588</v>
      </c>
      <c r="K2054" s="1" t="s">
        <v>40</v>
      </c>
      <c r="L2054" s="1" t="s">
        <v>468</v>
      </c>
      <c r="M2054" s="1" t="s">
        <v>469</v>
      </c>
      <c r="N2054" s="1" t="s">
        <v>37</v>
      </c>
      <c r="O2054" s="1" t="s">
        <v>43</v>
      </c>
      <c r="P2054" s="1" t="s">
        <v>43</v>
      </c>
      <c r="Q2054" s="1" t="s">
        <v>43</v>
      </c>
      <c r="R2054" s="3">
        <v>0</v>
      </c>
      <c r="S2054" s="1" t="s">
        <v>44</v>
      </c>
      <c r="T2054" s="1" t="s">
        <v>45</v>
      </c>
      <c r="U2054" s="1" t="s">
        <v>431</v>
      </c>
      <c r="V2054" s="1" t="s">
        <v>46</v>
      </c>
      <c r="W2054" s="1" t="s">
        <v>81</v>
      </c>
      <c r="X2054" s="1" t="s">
        <v>433</v>
      </c>
      <c r="Y2054" s="1" t="s">
        <v>245</v>
      </c>
      <c r="Z2054" s="1" t="s">
        <v>219</v>
      </c>
      <c r="AA2054" s="1" t="s">
        <v>51</v>
      </c>
      <c r="AB2054" s="1" t="s">
        <v>433</v>
      </c>
      <c r="AC2054" s="1" t="s">
        <v>37</v>
      </c>
    </row>
    <row r="2055" spans="1:29" hidden="1" x14ac:dyDescent="0.25">
      <c r="A2055" s="1" t="s">
        <v>33</v>
      </c>
      <c r="B2055" s="1" t="s">
        <v>34</v>
      </c>
      <c r="C2055" s="2">
        <v>45867</v>
      </c>
      <c r="D2055" s="1" t="s">
        <v>238</v>
      </c>
      <c r="E2055" s="1" t="s">
        <v>239</v>
      </c>
      <c r="F2055" s="1" t="s">
        <v>37</v>
      </c>
      <c r="G2055" s="1" t="s">
        <v>431</v>
      </c>
      <c r="H2055" s="1" t="s">
        <v>432</v>
      </c>
      <c r="I2055" s="54">
        <v>71626</v>
      </c>
      <c r="J2055" s="54">
        <v>0</v>
      </c>
      <c r="K2055" s="1" t="s">
        <v>40</v>
      </c>
      <c r="L2055" s="1" t="s">
        <v>62</v>
      </c>
      <c r="M2055" s="1" t="s">
        <v>63</v>
      </c>
      <c r="N2055" s="1" t="s">
        <v>37</v>
      </c>
      <c r="O2055" s="1" t="s">
        <v>43</v>
      </c>
      <c r="P2055" s="1" t="s">
        <v>43</v>
      </c>
      <c r="Q2055" s="1" t="s">
        <v>43</v>
      </c>
      <c r="R2055" s="3">
        <v>0</v>
      </c>
      <c r="S2055" s="1" t="s">
        <v>44</v>
      </c>
      <c r="T2055" s="1" t="s">
        <v>45</v>
      </c>
      <c r="U2055" s="1" t="s">
        <v>431</v>
      </c>
      <c r="V2055" s="1" t="s">
        <v>46</v>
      </c>
      <c r="W2055" s="1" t="s">
        <v>81</v>
      </c>
      <c r="X2055" s="1" t="s">
        <v>433</v>
      </c>
      <c r="Y2055" s="1" t="s">
        <v>245</v>
      </c>
      <c r="Z2055" s="1" t="s">
        <v>219</v>
      </c>
      <c r="AA2055" s="1" t="s">
        <v>51</v>
      </c>
      <c r="AB2055" s="1" t="s">
        <v>433</v>
      </c>
      <c r="AC2055" s="1" t="s">
        <v>37</v>
      </c>
    </row>
    <row r="2056" spans="1:29" hidden="1" x14ac:dyDescent="0.25">
      <c r="A2056" s="1" t="s">
        <v>33</v>
      </c>
      <c r="B2056" s="1" t="s">
        <v>34</v>
      </c>
      <c r="C2056" s="2">
        <v>45867</v>
      </c>
      <c r="D2056" s="1" t="s">
        <v>238</v>
      </c>
      <c r="E2056" s="1" t="s">
        <v>239</v>
      </c>
      <c r="F2056" s="1" t="s">
        <v>37</v>
      </c>
      <c r="G2056" s="1" t="s">
        <v>431</v>
      </c>
      <c r="H2056" s="1" t="s">
        <v>432</v>
      </c>
      <c r="I2056" s="3">
        <v>0</v>
      </c>
      <c r="J2056" s="3">
        <v>71626</v>
      </c>
      <c r="K2056" s="1" t="s">
        <v>40</v>
      </c>
      <c r="L2056" s="1" t="s">
        <v>470</v>
      </c>
      <c r="M2056" s="1" t="s">
        <v>471</v>
      </c>
      <c r="N2056" s="1" t="s">
        <v>37</v>
      </c>
      <c r="O2056" s="1" t="s">
        <v>43</v>
      </c>
      <c r="P2056" s="1" t="s">
        <v>43</v>
      </c>
      <c r="Q2056" s="1" t="s">
        <v>43</v>
      </c>
      <c r="R2056" s="3">
        <v>0</v>
      </c>
      <c r="S2056" s="1" t="s">
        <v>44</v>
      </c>
      <c r="T2056" s="1" t="s">
        <v>45</v>
      </c>
      <c r="U2056" s="1" t="s">
        <v>431</v>
      </c>
      <c r="V2056" s="1" t="s">
        <v>46</v>
      </c>
      <c r="W2056" s="1" t="s">
        <v>81</v>
      </c>
      <c r="X2056" s="1" t="s">
        <v>433</v>
      </c>
      <c r="Y2056" s="1" t="s">
        <v>245</v>
      </c>
      <c r="Z2056" s="1" t="s">
        <v>219</v>
      </c>
      <c r="AA2056" s="1" t="s">
        <v>51</v>
      </c>
      <c r="AB2056" s="1" t="s">
        <v>433</v>
      </c>
      <c r="AC2056" s="1" t="s">
        <v>37</v>
      </c>
    </row>
    <row r="2057" spans="1:29" hidden="1" x14ac:dyDescent="0.25">
      <c r="A2057" s="1" t="s">
        <v>33</v>
      </c>
      <c r="B2057" s="1" t="s">
        <v>34</v>
      </c>
      <c r="C2057" s="2">
        <v>45867</v>
      </c>
      <c r="D2057" s="1" t="s">
        <v>238</v>
      </c>
      <c r="E2057" s="1" t="s">
        <v>239</v>
      </c>
      <c r="F2057" s="1" t="s">
        <v>37</v>
      </c>
      <c r="G2057" s="1" t="s">
        <v>431</v>
      </c>
      <c r="H2057" s="1" t="s">
        <v>432</v>
      </c>
      <c r="I2057" s="54">
        <v>896149</v>
      </c>
      <c r="J2057" s="54">
        <v>0</v>
      </c>
      <c r="K2057" s="1" t="s">
        <v>40</v>
      </c>
      <c r="L2057" s="1" t="s">
        <v>41</v>
      </c>
      <c r="M2057" s="1" t="s">
        <v>42</v>
      </c>
      <c r="N2057" s="1" t="s">
        <v>37</v>
      </c>
      <c r="O2057" s="1" t="s">
        <v>43</v>
      </c>
      <c r="P2057" s="1" t="s">
        <v>43</v>
      </c>
      <c r="Q2057" s="1" t="s">
        <v>43</v>
      </c>
      <c r="R2057" s="3">
        <v>0</v>
      </c>
      <c r="S2057" s="1" t="s">
        <v>44</v>
      </c>
      <c r="T2057" s="1" t="s">
        <v>45</v>
      </c>
      <c r="U2057" s="1" t="s">
        <v>431</v>
      </c>
      <c r="V2057" s="1" t="s">
        <v>46</v>
      </c>
      <c r="W2057" s="1" t="s">
        <v>81</v>
      </c>
      <c r="X2057" s="1" t="s">
        <v>433</v>
      </c>
      <c r="Y2057" s="1" t="s">
        <v>245</v>
      </c>
      <c r="Z2057" s="1" t="s">
        <v>219</v>
      </c>
      <c r="AA2057" s="1" t="s">
        <v>51</v>
      </c>
      <c r="AB2057" s="1" t="s">
        <v>433</v>
      </c>
      <c r="AC2057" s="1" t="s">
        <v>37</v>
      </c>
    </row>
    <row r="2058" spans="1:29" hidden="1" x14ac:dyDescent="0.25">
      <c r="A2058" s="1" t="s">
        <v>33</v>
      </c>
      <c r="B2058" s="1" t="s">
        <v>34</v>
      </c>
      <c r="C2058" s="2">
        <v>45867</v>
      </c>
      <c r="D2058" s="1" t="s">
        <v>238</v>
      </c>
      <c r="E2058" s="1" t="s">
        <v>239</v>
      </c>
      <c r="F2058" s="1" t="s">
        <v>37</v>
      </c>
      <c r="G2058" s="1" t="s">
        <v>431</v>
      </c>
      <c r="H2058" s="1" t="s">
        <v>432</v>
      </c>
      <c r="I2058" s="3">
        <v>0</v>
      </c>
      <c r="J2058" s="3">
        <v>896149</v>
      </c>
      <c r="K2058" s="1" t="s">
        <v>40</v>
      </c>
      <c r="L2058" s="1" t="s">
        <v>472</v>
      </c>
      <c r="M2058" s="1" t="s">
        <v>473</v>
      </c>
      <c r="N2058" s="1" t="s">
        <v>37</v>
      </c>
      <c r="O2058" s="1" t="s">
        <v>43</v>
      </c>
      <c r="P2058" s="1" t="s">
        <v>43</v>
      </c>
      <c r="Q2058" s="1" t="s">
        <v>43</v>
      </c>
      <c r="R2058" s="3">
        <v>0</v>
      </c>
      <c r="S2058" s="1" t="s">
        <v>44</v>
      </c>
      <c r="T2058" s="1" t="s">
        <v>45</v>
      </c>
      <c r="U2058" s="1" t="s">
        <v>431</v>
      </c>
      <c r="V2058" s="1" t="s">
        <v>46</v>
      </c>
      <c r="W2058" s="1" t="s">
        <v>81</v>
      </c>
      <c r="X2058" s="1" t="s">
        <v>433</v>
      </c>
      <c r="Y2058" s="1" t="s">
        <v>245</v>
      </c>
      <c r="Z2058" s="1" t="s">
        <v>219</v>
      </c>
      <c r="AA2058" s="1" t="s">
        <v>51</v>
      </c>
      <c r="AB2058" s="1" t="s">
        <v>433</v>
      </c>
      <c r="AC2058" s="1" t="s">
        <v>37</v>
      </c>
    </row>
    <row r="2059" spans="1:29" hidden="1" x14ac:dyDescent="0.25">
      <c r="A2059" s="1" t="s">
        <v>33</v>
      </c>
      <c r="B2059" s="1" t="s">
        <v>34</v>
      </c>
      <c r="C2059" s="2">
        <v>45867</v>
      </c>
      <c r="D2059" s="1" t="s">
        <v>238</v>
      </c>
      <c r="E2059" s="1" t="s">
        <v>239</v>
      </c>
      <c r="F2059" s="1" t="s">
        <v>37</v>
      </c>
      <c r="G2059" s="1" t="s">
        <v>431</v>
      </c>
      <c r="H2059" s="1" t="s">
        <v>432</v>
      </c>
      <c r="I2059" s="54">
        <v>109532</v>
      </c>
      <c r="J2059" s="54">
        <v>0</v>
      </c>
      <c r="K2059" s="1" t="s">
        <v>40</v>
      </c>
      <c r="L2059" s="1" t="s">
        <v>62</v>
      </c>
      <c r="M2059" s="1" t="s">
        <v>63</v>
      </c>
      <c r="N2059" s="1" t="s">
        <v>37</v>
      </c>
      <c r="O2059" s="1" t="s">
        <v>43</v>
      </c>
      <c r="P2059" s="1" t="s">
        <v>43</v>
      </c>
      <c r="Q2059" s="1" t="s">
        <v>43</v>
      </c>
      <c r="R2059" s="3">
        <v>0</v>
      </c>
      <c r="S2059" s="1" t="s">
        <v>44</v>
      </c>
      <c r="T2059" s="1" t="s">
        <v>45</v>
      </c>
      <c r="U2059" s="1" t="s">
        <v>431</v>
      </c>
      <c r="V2059" s="1" t="s">
        <v>46</v>
      </c>
      <c r="W2059" s="1" t="s">
        <v>81</v>
      </c>
      <c r="X2059" s="1" t="s">
        <v>433</v>
      </c>
      <c r="Y2059" s="1" t="s">
        <v>245</v>
      </c>
      <c r="Z2059" s="1" t="s">
        <v>219</v>
      </c>
      <c r="AA2059" s="1" t="s">
        <v>51</v>
      </c>
      <c r="AB2059" s="1" t="s">
        <v>433</v>
      </c>
      <c r="AC2059" s="1" t="s">
        <v>37</v>
      </c>
    </row>
    <row r="2060" spans="1:29" hidden="1" x14ac:dyDescent="0.25">
      <c r="A2060" s="1" t="s">
        <v>33</v>
      </c>
      <c r="B2060" s="1" t="s">
        <v>34</v>
      </c>
      <c r="C2060" s="2">
        <v>45867</v>
      </c>
      <c r="D2060" s="1" t="s">
        <v>238</v>
      </c>
      <c r="E2060" s="1" t="s">
        <v>239</v>
      </c>
      <c r="F2060" s="1" t="s">
        <v>37</v>
      </c>
      <c r="G2060" s="1" t="s">
        <v>431</v>
      </c>
      <c r="H2060" s="1" t="s">
        <v>432</v>
      </c>
      <c r="I2060" s="3">
        <v>0</v>
      </c>
      <c r="J2060" s="3">
        <v>109532</v>
      </c>
      <c r="K2060" s="1" t="s">
        <v>40</v>
      </c>
      <c r="L2060" s="1" t="s">
        <v>474</v>
      </c>
      <c r="M2060" s="1" t="s">
        <v>475</v>
      </c>
      <c r="N2060" s="1" t="s">
        <v>37</v>
      </c>
      <c r="O2060" s="1" t="s">
        <v>43</v>
      </c>
      <c r="P2060" s="1" t="s">
        <v>43</v>
      </c>
      <c r="Q2060" s="1" t="s">
        <v>43</v>
      </c>
      <c r="R2060" s="3">
        <v>0</v>
      </c>
      <c r="S2060" s="1" t="s">
        <v>44</v>
      </c>
      <c r="T2060" s="1" t="s">
        <v>45</v>
      </c>
      <c r="U2060" s="1" t="s">
        <v>431</v>
      </c>
      <c r="V2060" s="1" t="s">
        <v>46</v>
      </c>
      <c r="W2060" s="1" t="s">
        <v>81</v>
      </c>
      <c r="X2060" s="1" t="s">
        <v>433</v>
      </c>
      <c r="Y2060" s="1" t="s">
        <v>245</v>
      </c>
      <c r="Z2060" s="1" t="s">
        <v>219</v>
      </c>
      <c r="AA2060" s="1" t="s">
        <v>51</v>
      </c>
      <c r="AB2060" s="1" t="s">
        <v>433</v>
      </c>
      <c r="AC2060" s="1" t="s">
        <v>37</v>
      </c>
    </row>
    <row r="2061" spans="1:29" x14ac:dyDescent="0.25">
      <c r="A2061" s="1" t="s">
        <v>33</v>
      </c>
      <c r="B2061" s="1" t="s">
        <v>34</v>
      </c>
      <c r="C2061" s="2">
        <v>45867</v>
      </c>
      <c r="D2061" s="1" t="s">
        <v>238</v>
      </c>
      <c r="E2061" s="1" t="s">
        <v>239</v>
      </c>
      <c r="F2061" s="1" t="s">
        <v>37</v>
      </c>
      <c r="G2061" s="1" t="s">
        <v>431</v>
      </c>
      <c r="H2061" s="1" t="s">
        <v>432</v>
      </c>
      <c r="I2061" s="54">
        <v>119770</v>
      </c>
      <c r="J2061" s="54">
        <v>0</v>
      </c>
      <c r="K2061" s="1" t="s">
        <v>40</v>
      </c>
      <c r="L2061" s="1" t="s">
        <v>54</v>
      </c>
      <c r="M2061" s="1" t="s">
        <v>55</v>
      </c>
      <c r="N2061" s="1" t="s">
        <v>37</v>
      </c>
      <c r="O2061" s="1" t="s">
        <v>43</v>
      </c>
      <c r="P2061" s="1" t="s">
        <v>43</v>
      </c>
      <c r="Q2061" s="1" t="s">
        <v>43</v>
      </c>
      <c r="R2061" s="3">
        <v>0</v>
      </c>
      <c r="S2061" s="1" t="s">
        <v>44</v>
      </c>
      <c r="T2061" s="1" t="s">
        <v>45</v>
      </c>
      <c r="U2061" s="1" t="s">
        <v>431</v>
      </c>
      <c r="V2061" s="1" t="s">
        <v>46</v>
      </c>
      <c r="W2061" s="1" t="s">
        <v>81</v>
      </c>
      <c r="X2061" s="1" t="s">
        <v>433</v>
      </c>
      <c r="Y2061" s="1" t="s">
        <v>245</v>
      </c>
      <c r="Z2061" s="1" t="s">
        <v>219</v>
      </c>
      <c r="AA2061" s="1" t="s">
        <v>51</v>
      </c>
      <c r="AB2061" s="1" t="s">
        <v>433</v>
      </c>
      <c r="AC2061" s="1" t="s">
        <v>37</v>
      </c>
    </row>
    <row r="2062" spans="1:29" hidden="1" x14ac:dyDescent="0.25">
      <c r="A2062" s="1" t="s">
        <v>33</v>
      </c>
      <c r="B2062" s="1" t="s">
        <v>34</v>
      </c>
      <c r="C2062" s="2">
        <v>45867</v>
      </c>
      <c r="D2062" s="1" t="s">
        <v>238</v>
      </c>
      <c r="E2062" s="1" t="s">
        <v>239</v>
      </c>
      <c r="F2062" s="1" t="s">
        <v>37</v>
      </c>
      <c r="G2062" s="1" t="s">
        <v>431</v>
      </c>
      <c r="H2062" s="1" t="s">
        <v>432</v>
      </c>
      <c r="I2062" s="3">
        <v>0</v>
      </c>
      <c r="J2062" s="3">
        <v>119770</v>
      </c>
      <c r="K2062" s="1" t="s">
        <v>40</v>
      </c>
      <c r="L2062" s="1" t="s">
        <v>476</v>
      </c>
      <c r="M2062" s="1" t="s">
        <v>477</v>
      </c>
      <c r="N2062" s="1" t="s">
        <v>37</v>
      </c>
      <c r="O2062" s="1" t="s">
        <v>43</v>
      </c>
      <c r="P2062" s="1" t="s">
        <v>43</v>
      </c>
      <c r="Q2062" s="1" t="s">
        <v>43</v>
      </c>
      <c r="R2062" s="3">
        <v>0</v>
      </c>
      <c r="S2062" s="1" t="s">
        <v>44</v>
      </c>
      <c r="T2062" s="1" t="s">
        <v>45</v>
      </c>
      <c r="U2062" s="1" t="s">
        <v>431</v>
      </c>
      <c r="V2062" s="1" t="s">
        <v>46</v>
      </c>
      <c r="W2062" s="1" t="s">
        <v>81</v>
      </c>
      <c r="X2062" s="1" t="s">
        <v>433</v>
      </c>
      <c r="Y2062" s="1" t="s">
        <v>245</v>
      </c>
      <c r="Z2062" s="1" t="s">
        <v>219</v>
      </c>
      <c r="AA2062" s="1" t="s">
        <v>51</v>
      </c>
      <c r="AB2062" s="1" t="s">
        <v>433</v>
      </c>
      <c r="AC2062" s="1" t="s">
        <v>37</v>
      </c>
    </row>
    <row r="2063" spans="1:29" hidden="1" x14ac:dyDescent="0.25">
      <c r="A2063" s="1" t="s">
        <v>33</v>
      </c>
      <c r="B2063" s="1" t="s">
        <v>34</v>
      </c>
      <c r="C2063" s="2">
        <v>45867</v>
      </c>
      <c r="D2063" s="1" t="s">
        <v>238</v>
      </c>
      <c r="E2063" s="1" t="s">
        <v>239</v>
      </c>
      <c r="F2063" s="1" t="s">
        <v>37</v>
      </c>
      <c r="G2063" s="1" t="s">
        <v>431</v>
      </c>
      <c r="H2063" s="1" t="s">
        <v>432</v>
      </c>
      <c r="I2063" s="54">
        <v>138672</v>
      </c>
      <c r="J2063" s="54">
        <v>0</v>
      </c>
      <c r="K2063" s="1" t="s">
        <v>40</v>
      </c>
      <c r="L2063" s="1" t="s">
        <v>62</v>
      </c>
      <c r="M2063" s="1" t="s">
        <v>63</v>
      </c>
      <c r="N2063" s="1" t="s">
        <v>37</v>
      </c>
      <c r="O2063" s="1" t="s">
        <v>43</v>
      </c>
      <c r="P2063" s="1" t="s">
        <v>43</v>
      </c>
      <c r="Q2063" s="1" t="s">
        <v>43</v>
      </c>
      <c r="R2063" s="3">
        <v>0</v>
      </c>
      <c r="S2063" s="1" t="s">
        <v>44</v>
      </c>
      <c r="T2063" s="1" t="s">
        <v>45</v>
      </c>
      <c r="U2063" s="1" t="s">
        <v>431</v>
      </c>
      <c r="V2063" s="1" t="s">
        <v>46</v>
      </c>
      <c r="W2063" s="1" t="s">
        <v>81</v>
      </c>
      <c r="X2063" s="1" t="s">
        <v>433</v>
      </c>
      <c r="Y2063" s="1" t="s">
        <v>245</v>
      </c>
      <c r="Z2063" s="1" t="s">
        <v>219</v>
      </c>
      <c r="AA2063" s="1" t="s">
        <v>51</v>
      </c>
      <c r="AB2063" s="1" t="s">
        <v>433</v>
      </c>
      <c r="AC2063" s="1" t="s">
        <v>37</v>
      </c>
    </row>
    <row r="2064" spans="1:29" hidden="1" x14ac:dyDescent="0.25">
      <c r="A2064" s="1" t="s">
        <v>33</v>
      </c>
      <c r="B2064" s="1" t="s">
        <v>34</v>
      </c>
      <c r="C2064" s="2">
        <v>45867</v>
      </c>
      <c r="D2064" s="1" t="s">
        <v>238</v>
      </c>
      <c r="E2064" s="1" t="s">
        <v>239</v>
      </c>
      <c r="F2064" s="1" t="s">
        <v>37</v>
      </c>
      <c r="G2064" s="1" t="s">
        <v>431</v>
      </c>
      <c r="H2064" s="1" t="s">
        <v>432</v>
      </c>
      <c r="I2064" s="3">
        <v>0</v>
      </c>
      <c r="J2064" s="3">
        <v>138672</v>
      </c>
      <c r="K2064" s="1" t="s">
        <v>40</v>
      </c>
      <c r="L2064" s="1" t="s">
        <v>478</v>
      </c>
      <c r="M2064" s="1" t="s">
        <v>479</v>
      </c>
      <c r="N2064" s="1" t="s">
        <v>37</v>
      </c>
      <c r="O2064" s="1" t="s">
        <v>43</v>
      </c>
      <c r="P2064" s="1" t="s">
        <v>43</v>
      </c>
      <c r="Q2064" s="1" t="s">
        <v>43</v>
      </c>
      <c r="R2064" s="3">
        <v>0</v>
      </c>
      <c r="S2064" s="1" t="s">
        <v>44</v>
      </c>
      <c r="T2064" s="1" t="s">
        <v>45</v>
      </c>
      <c r="U2064" s="1" t="s">
        <v>431</v>
      </c>
      <c r="V2064" s="1" t="s">
        <v>46</v>
      </c>
      <c r="W2064" s="1" t="s">
        <v>81</v>
      </c>
      <c r="X2064" s="1" t="s">
        <v>433</v>
      </c>
      <c r="Y2064" s="1" t="s">
        <v>245</v>
      </c>
      <c r="Z2064" s="1" t="s">
        <v>219</v>
      </c>
      <c r="AA2064" s="1" t="s">
        <v>51</v>
      </c>
      <c r="AB2064" s="1" t="s">
        <v>433</v>
      </c>
      <c r="AC2064" s="1" t="s">
        <v>37</v>
      </c>
    </row>
    <row r="2065" spans="1:29" hidden="1" x14ac:dyDescent="0.25">
      <c r="A2065" s="1" t="s">
        <v>33</v>
      </c>
      <c r="B2065" s="1" t="s">
        <v>34</v>
      </c>
      <c r="C2065" s="2">
        <v>45867</v>
      </c>
      <c r="D2065" s="1" t="s">
        <v>238</v>
      </c>
      <c r="E2065" s="1" t="s">
        <v>239</v>
      </c>
      <c r="F2065" s="1" t="s">
        <v>37</v>
      </c>
      <c r="G2065" s="1" t="s">
        <v>431</v>
      </c>
      <c r="H2065" s="1" t="s">
        <v>432</v>
      </c>
      <c r="I2065" s="54">
        <v>883376</v>
      </c>
      <c r="J2065" s="54">
        <v>0</v>
      </c>
      <c r="K2065" s="1" t="s">
        <v>40</v>
      </c>
      <c r="L2065" s="1" t="s">
        <v>450</v>
      </c>
      <c r="M2065" s="1" t="s">
        <v>451</v>
      </c>
      <c r="N2065" s="1" t="s">
        <v>37</v>
      </c>
      <c r="O2065" s="1" t="s">
        <v>43</v>
      </c>
      <c r="P2065" s="1" t="s">
        <v>43</v>
      </c>
      <c r="Q2065" s="1" t="s">
        <v>43</v>
      </c>
      <c r="R2065" s="3">
        <v>0</v>
      </c>
      <c r="S2065" s="1" t="s">
        <v>44</v>
      </c>
      <c r="T2065" s="1" t="s">
        <v>45</v>
      </c>
      <c r="U2065" s="1" t="s">
        <v>431</v>
      </c>
      <c r="V2065" s="1" t="s">
        <v>46</v>
      </c>
      <c r="W2065" s="1" t="s">
        <v>81</v>
      </c>
      <c r="X2065" s="1" t="s">
        <v>433</v>
      </c>
      <c r="Y2065" s="1" t="s">
        <v>245</v>
      </c>
      <c r="Z2065" s="1" t="s">
        <v>219</v>
      </c>
      <c r="AA2065" s="1" t="s">
        <v>51</v>
      </c>
      <c r="AB2065" s="1" t="s">
        <v>433</v>
      </c>
      <c r="AC2065" s="1" t="s">
        <v>37</v>
      </c>
    </row>
    <row r="2066" spans="1:29" hidden="1" x14ac:dyDescent="0.25">
      <c r="A2066" s="1" t="s">
        <v>33</v>
      </c>
      <c r="B2066" s="1" t="s">
        <v>34</v>
      </c>
      <c r="C2066" s="2">
        <v>45867</v>
      </c>
      <c r="D2066" s="1" t="s">
        <v>238</v>
      </c>
      <c r="E2066" s="1" t="s">
        <v>239</v>
      </c>
      <c r="F2066" s="1" t="s">
        <v>37</v>
      </c>
      <c r="G2066" s="1" t="s">
        <v>431</v>
      </c>
      <c r="H2066" s="1" t="s">
        <v>432</v>
      </c>
      <c r="I2066" s="3">
        <v>0</v>
      </c>
      <c r="J2066" s="3">
        <v>883376</v>
      </c>
      <c r="K2066" s="1" t="s">
        <v>40</v>
      </c>
      <c r="L2066" s="1" t="s">
        <v>480</v>
      </c>
      <c r="M2066" s="1" t="s">
        <v>481</v>
      </c>
      <c r="N2066" s="1" t="s">
        <v>37</v>
      </c>
      <c r="O2066" s="1" t="s">
        <v>43</v>
      </c>
      <c r="P2066" s="1" t="s">
        <v>43</v>
      </c>
      <c r="Q2066" s="1" t="s">
        <v>43</v>
      </c>
      <c r="R2066" s="3">
        <v>0</v>
      </c>
      <c r="S2066" s="1" t="s">
        <v>44</v>
      </c>
      <c r="T2066" s="1" t="s">
        <v>45</v>
      </c>
      <c r="U2066" s="1" t="s">
        <v>431</v>
      </c>
      <c r="V2066" s="1" t="s">
        <v>46</v>
      </c>
      <c r="W2066" s="1" t="s">
        <v>81</v>
      </c>
      <c r="X2066" s="1" t="s">
        <v>433</v>
      </c>
      <c r="Y2066" s="1" t="s">
        <v>245</v>
      </c>
      <c r="Z2066" s="1" t="s">
        <v>219</v>
      </c>
      <c r="AA2066" s="1" t="s">
        <v>51</v>
      </c>
      <c r="AB2066" s="1" t="s">
        <v>433</v>
      </c>
      <c r="AC2066" s="1" t="s">
        <v>37</v>
      </c>
    </row>
    <row r="2067" spans="1:29" hidden="1" x14ac:dyDescent="0.25">
      <c r="A2067" s="1" t="s">
        <v>33</v>
      </c>
      <c r="B2067" s="1" t="s">
        <v>34</v>
      </c>
      <c r="C2067" s="2">
        <v>45867</v>
      </c>
      <c r="D2067" s="1" t="s">
        <v>238</v>
      </c>
      <c r="E2067" s="1" t="s">
        <v>239</v>
      </c>
      <c r="F2067" s="1" t="s">
        <v>37</v>
      </c>
      <c r="G2067" s="1" t="s">
        <v>431</v>
      </c>
      <c r="H2067" s="1" t="s">
        <v>432</v>
      </c>
      <c r="I2067" s="54">
        <v>139328</v>
      </c>
      <c r="J2067" s="54">
        <v>0</v>
      </c>
      <c r="K2067" s="1" t="s">
        <v>40</v>
      </c>
      <c r="L2067" s="1" t="s">
        <v>340</v>
      </c>
      <c r="M2067" s="1" t="s">
        <v>341</v>
      </c>
      <c r="N2067" s="1" t="s">
        <v>37</v>
      </c>
      <c r="O2067" s="1" t="s">
        <v>43</v>
      </c>
      <c r="P2067" s="1" t="s">
        <v>43</v>
      </c>
      <c r="Q2067" s="1" t="s">
        <v>43</v>
      </c>
      <c r="R2067" s="3">
        <v>0</v>
      </c>
      <c r="S2067" s="1" t="s">
        <v>44</v>
      </c>
      <c r="T2067" s="1" t="s">
        <v>45</v>
      </c>
      <c r="U2067" s="1" t="s">
        <v>431</v>
      </c>
      <c r="V2067" s="1" t="s">
        <v>46</v>
      </c>
      <c r="W2067" s="1" t="s">
        <v>81</v>
      </c>
      <c r="X2067" s="1" t="s">
        <v>433</v>
      </c>
      <c r="Y2067" s="1" t="s">
        <v>245</v>
      </c>
      <c r="Z2067" s="1" t="s">
        <v>219</v>
      </c>
      <c r="AA2067" s="1" t="s">
        <v>51</v>
      </c>
      <c r="AB2067" s="1" t="s">
        <v>433</v>
      </c>
      <c r="AC2067" s="1" t="s">
        <v>37</v>
      </c>
    </row>
    <row r="2068" spans="1:29" hidden="1" x14ac:dyDescent="0.25">
      <c r="A2068" s="1" t="s">
        <v>33</v>
      </c>
      <c r="B2068" s="1" t="s">
        <v>34</v>
      </c>
      <c r="C2068" s="2">
        <v>45867</v>
      </c>
      <c r="D2068" s="1" t="s">
        <v>238</v>
      </c>
      <c r="E2068" s="1" t="s">
        <v>239</v>
      </c>
      <c r="F2068" s="1" t="s">
        <v>37</v>
      </c>
      <c r="G2068" s="1" t="s">
        <v>431</v>
      </c>
      <c r="H2068" s="1" t="s">
        <v>432</v>
      </c>
      <c r="I2068" s="3">
        <v>0</v>
      </c>
      <c r="J2068" s="3">
        <v>139328</v>
      </c>
      <c r="K2068" s="1" t="s">
        <v>40</v>
      </c>
      <c r="L2068" s="1" t="s">
        <v>482</v>
      </c>
      <c r="M2068" s="1" t="s">
        <v>483</v>
      </c>
      <c r="N2068" s="1" t="s">
        <v>37</v>
      </c>
      <c r="O2068" s="1" t="s">
        <v>43</v>
      </c>
      <c r="P2068" s="1" t="s">
        <v>43</v>
      </c>
      <c r="Q2068" s="1" t="s">
        <v>43</v>
      </c>
      <c r="R2068" s="3">
        <v>0</v>
      </c>
      <c r="S2068" s="1" t="s">
        <v>44</v>
      </c>
      <c r="T2068" s="1" t="s">
        <v>45</v>
      </c>
      <c r="U2068" s="1" t="s">
        <v>431</v>
      </c>
      <c r="V2068" s="1" t="s">
        <v>46</v>
      </c>
      <c r="W2068" s="1" t="s">
        <v>81</v>
      </c>
      <c r="X2068" s="1" t="s">
        <v>433</v>
      </c>
      <c r="Y2068" s="1" t="s">
        <v>245</v>
      </c>
      <c r="Z2068" s="1" t="s">
        <v>219</v>
      </c>
      <c r="AA2068" s="1" t="s">
        <v>51</v>
      </c>
      <c r="AB2068" s="1" t="s">
        <v>433</v>
      </c>
      <c r="AC2068" s="1" t="s">
        <v>37</v>
      </c>
    </row>
    <row r="2069" spans="1:29" hidden="1" x14ac:dyDescent="0.25">
      <c r="A2069" s="1" t="s">
        <v>33</v>
      </c>
      <c r="B2069" s="1" t="s">
        <v>34</v>
      </c>
      <c r="C2069" s="2">
        <v>45867</v>
      </c>
      <c r="D2069" s="1" t="s">
        <v>238</v>
      </c>
      <c r="E2069" s="1" t="s">
        <v>239</v>
      </c>
      <c r="F2069" s="1" t="s">
        <v>37</v>
      </c>
      <c r="G2069" s="1" t="s">
        <v>431</v>
      </c>
      <c r="H2069" s="1" t="s">
        <v>432</v>
      </c>
      <c r="I2069" s="54">
        <v>42697</v>
      </c>
      <c r="J2069" s="54">
        <v>0</v>
      </c>
      <c r="K2069" s="1" t="s">
        <v>40</v>
      </c>
      <c r="L2069" s="1" t="s">
        <v>41</v>
      </c>
      <c r="M2069" s="1" t="s">
        <v>42</v>
      </c>
      <c r="N2069" s="1" t="s">
        <v>37</v>
      </c>
      <c r="O2069" s="1" t="s">
        <v>43</v>
      </c>
      <c r="P2069" s="1" t="s">
        <v>43</v>
      </c>
      <c r="Q2069" s="1" t="s">
        <v>43</v>
      </c>
      <c r="R2069" s="3">
        <v>0</v>
      </c>
      <c r="S2069" s="1" t="s">
        <v>44</v>
      </c>
      <c r="T2069" s="1" t="s">
        <v>45</v>
      </c>
      <c r="U2069" s="1" t="s">
        <v>431</v>
      </c>
      <c r="V2069" s="1" t="s">
        <v>46</v>
      </c>
      <c r="W2069" s="1" t="s">
        <v>81</v>
      </c>
      <c r="X2069" s="1" t="s">
        <v>433</v>
      </c>
      <c r="Y2069" s="1" t="s">
        <v>245</v>
      </c>
      <c r="Z2069" s="1" t="s">
        <v>219</v>
      </c>
      <c r="AA2069" s="1" t="s">
        <v>51</v>
      </c>
      <c r="AB2069" s="1" t="s">
        <v>433</v>
      </c>
      <c r="AC2069" s="1" t="s">
        <v>37</v>
      </c>
    </row>
    <row r="2070" spans="1:29" hidden="1" x14ac:dyDescent="0.25">
      <c r="A2070" s="1" t="s">
        <v>33</v>
      </c>
      <c r="B2070" s="1" t="s">
        <v>34</v>
      </c>
      <c r="C2070" s="2">
        <v>45867</v>
      </c>
      <c r="D2070" s="1" t="s">
        <v>238</v>
      </c>
      <c r="E2070" s="1" t="s">
        <v>239</v>
      </c>
      <c r="F2070" s="1" t="s">
        <v>37</v>
      </c>
      <c r="G2070" s="1" t="s">
        <v>431</v>
      </c>
      <c r="H2070" s="1" t="s">
        <v>432</v>
      </c>
      <c r="I2070" s="3">
        <v>0</v>
      </c>
      <c r="J2070" s="3">
        <v>42697</v>
      </c>
      <c r="K2070" s="1" t="s">
        <v>40</v>
      </c>
      <c r="L2070" s="1" t="s">
        <v>166</v>
      </c>
      <c r="M2070" s="1" t="s">
        <v>167</v>
      </c>
      <c r="N2070" s="1" t="s">
        <v>37</v>
      </c>
      <c r="O2070" s="1" t="s">
        <v>43</v>
      </c>
      <c r="P2070" s="1" t="s">
        <v>43</v>
      </c>
      <c r="Q2070" s="1" t="s">
        <v>43</v>
      </c>
      <c r="R2070" s="3">
        <v>0</v>
      </c>
      <c r="S2070" s="1" t="s">
        <v>44</v>
      </c>
      <c r="T2070" s="1" t="s">
        <v>45</v>
      </c>
      <c r="U2070" s="1" t="s">
        <v>431</v>
      </c>
      <c r="V2070" s="1" t="s">
        <v>46</v>
      </c>
      <c r="W2070" s="1" t="s">
        <v>81</v>
      </c>
      <c r="X2070" s="1" t="s">
        <v>433</v>
      </c>
      <c r="Y2070" s="1" t="s">
        <v>245</v>
      </c>
      <c r="Z2070" s="1" t="s">
        <v>219</v>
      </c>
      <c r="AA2070" s="1" t="s">
        <v>51</v>
      </c>
      <c r="AB2070" s="1" t="s">
        <v>433</v>
      </c>
      <c r="AC2070" s="1" t="s">
        <v>37</v>
      </c>
    </row>
    <row r="2071" spans="1:29" hidden="1" x14ac:dyDescent="0.25">
      <c r="A2071" s="1" t="s">
        <v>33</v>
      </c>
      <c r="B2071" s="1" t="s">
        <v>34</v>
      </c>
      <c r="C2071" s="2">
        <v>45867</v>
      </c>
      <c r="D2071" s="1" t="s">
        <v>238</v>
      </c>
      <c r="E2071" s="1" t="s">
        <v>239</v>
      </c>
      <c r="F2071" s="1" t="s">
        <v>37</v>
      </c>
      <c r="G2071" s="1" t="s">
        <v>431</v>
      </c>
      <c r="H2071" s="1" t="s">
        <v>432</v>
      </c>
      <c r="I2071" s="54">
        <v>99999</v>
      </c>
      <c r="J2071" s="54">
        <v>0</v>
      </c>
      <c r="K2071" s="1" t="s">
        <v>40</v>
      </c>
      <c r="L2071" s="1" t="s">
        <v>41</v>
      </c>
      <c r="M2071" s="1" t="s">
        <v>42</v>
      </c>
      <c r="N2071" s="1" t="s">
        <v>37</v>
      </c>
      <c r="O2071" s="1" t="s">
        <v>43</v>
      </c>
      <c r="P2071" s="1" t="s">
        <v>43</v>
      </c>
      <c r="Q2071" s="1" t="s">
        <v>43</v>
      </c>
      <c r="R2071" s="3">
        <v>0</v>
      </c>
      <c r="S2071" s="1" t="s">
        <v>44</v>
      </c>
      <c r="T2071" s="1" t="s">
        <v>45</v>
      </c>
      <c r="U2071" s="1" t="s">
        <v>431</v>
      </c>
      <c r="V2071" s="1" t="s">
        <v>46</v>
      </c>
      <c r="W2071" s="1" t="s">
        <v>81</v>
      </c>
      <c r="X2071" s="1" t="s">
        <v>433</v>
      </c>
      <c r="Y2071" s="1" t="s">
        <v>245</v>
      </c>
      <c r="Z2071" s="1" t="s">
        <v>219</v>
      </c>
      <c r="AA2071" s="1" t="s">
        <v>51</v>
      </c>
      <c r="AB2071" s="1" t="s">
        <v>433</v>
      </c>
      <c r="AC2071" s="1" t="s">
        <v>37</v>
      </c>
    </row>
    <row r="2072" spans="1:29" hidden="1" x14ac:dyDescent="0.25">
      <c r="A2072" s="1" t="s">
        <v>33</v>
      </c>
      <c r="B2072" s="1" t="s">
        <v>34</v>
      </c>
      <c r="C2072" s="2">
        <v>45867</v>
      </c>
      <c r="D2072" s="1" t="s">
        <v>238</v>
      </c>
      <c r="E2072" s="1" t="s">
        <v>239</v>
      </c>
      <c r="F2072" s="1" t="s">
        <v>37</v>
      </c>
      <c r="G2072" s="1" t="s">
        <v>431</v>
      </c>
      <c r="H2072" s="1" t="s">
        <v>432</v>
      </c>
      <c r="I2072" s="3">
        <v>0</v>
      </c>
      <c r="J2072" s="3">
        <v>99999</v>
      </c>
      <c r="K2072" s="1" t="s">
        <v>40</v>
      </c>
      <c r="L2072" s="1" t="s">
        <v>484</v>
      </c>
      <c r="M2072" s="1" t="s">
        <v>485</v>
      </c>
      <c r="N2072" s="1" t="s">
        <v>37</v>
      </c>
      <c r="O2072" s="1" t="s">
        <v>43</v>
      </c>
      <c r="P2072" s="1" t="s">
        <v>43</v>
      </c>
      <c r="Q2072" s="1" t="s">
        <v>43</v>
      </c>
      <c r="R2072" s="3">
        <v>0</v>
      </c>
      <c r="S2072" s="1" t="s">
        <v>44</v>
      </c>
      <c r="T2072" s="1" t="s">
        <v>45</v>
      </c>
      <c r="U2072" s="1" t="s">
        <v>431</v>
      </c>
      <c r="V2072" s="1" t="s">
        <v>46</v>
      </c>
      <c r="W2072" s="1" t="s">
        <v>81</v>
      </c>
      <c r="X2072" s="1" t="s">
        <v>433</v>
      </c>
      <c r="Y2072" s="1" t="s">
        <v>245</v>
      </c>
      <c r="Z2072" s="1" t="s">
        <v>219</v>
      </c>
      <c r="AA2072" s="1" t="s">
        <v>51</v>
      </c>
      <c r="AB2072" s="1" t="s">
        <v>433</v>
      </c>
      <c r="AC2072" s="1" t="s">
        <v>37</v>
      </c>
    </row>
    <row r="2073" spans="1:29" hidden="1" x14ac:dyDescent="0.25">
      <c r="A2073" s="1" t="s">
        <v>33</v>
      </c>
      <c r="B2073" s="1" t="s">
        <v>34</v>
      </c>
      <c r="C2073" s="2">
        <v>45867</v>
      </c>
      <c r="D2073" s="1" t="s">
        <v>238</v>
      </c>
      <c r="E2073" s="1" t="s">
        <v>239</v>
      </c>
      <c r="F2073" s="1" t="s">
        <v>37</v>
      </c>
      <c r="G2073" s="1" t="s">
        <v>431</v>
      </c>
      <c r="H2073" s="1" t="s">
        <v>432</v>
      </c>
      <c r="I2073" s="54">
        <v>169104</v>
      </c>
      <c r="J2073" s="54">
        <v>0</v>
      </c>
      <c r="K2073" s="1" t="s">
        <v>40</v>
      </c>
      <c r="L2073" s="1" t="s">
        <v>62</v>
      </c>
      <c r="M2073" s="1" t="s">
        <v>63</v>
      </c>
      <c r="N2073" s="1" t="s">
        <v>37</v>
      </c>
      <c r="O2073" s="1" t="s">
        <v>43</v>
      </c>
      <c r="P2073" s="1" t="s">
        <v>43</v>
      </c>
      <c r="Q2073" s="1" t="s">
        <v>43</v>
      </c>
      <c r="R2073" s="3">
        <v>0</v>
      </c>
      <c r="S2073" s="1" t="s">
        <v>44</v>
      </c>
      <c r="T2073" s="1" t="s">
        <v>45</v>
      </c>
      <c r="U2073" s="1" t="s">
        <v>431</v>
      </c>
      <c r="V2073" s="1" t="s">
        <v>46</v>
      </c>
      <c r="W2073" s="1" t="s">
        <v>81</v>
      </c>
      <c r="X2073" s="1" t="s">
        <v>433</v>
      </c>
      <c r="Y2073" s="1" t="s">
        <v>245</v>
      </c>
      <c r="Z2073" s="1" t="s">
        <v>219</v>
      </c>
      <c r="AA2073" s="1" t="s">
        <v>51</v>
      </c>
      <c r="AB2073" s="1" t="s">
        <v>433</v>
      </c>
      <c r="AC2073" s="1" t="s">
        <v>37</v>
      </c>
    </row>
    <row r="2074" spans="1:29" hidden="1" x14ac:dyDescent="0.25">
      <c r="A2074" s="1" t="s">
        <v>33</v>
      </c>
      <c r="B2074" s="1" t="s">
        <v>34</v>
      </c>
      <c r="C2074" s="2">
        <v>45867</v>
      </c>
      <c r="D2074" s="1" t="s">
        <v>238</v>
      </c>
      <c r="E2074" s="1" t="s">
        <v>239</v>
      </c>
      <c r="F2074" s="1" t="s">
        <v>37</v>
      </c>
      <c r="G2074" s="1" t="s">
        <v>431</v>
      </c>
      <c r="H2074" s="1" t="s">
        <v>432</v>
      </c>
      <c r="I2074" s="3">
        <v>0</v>
      </c>
      <c r="J2074" s="3">
        <v>169104</v>
      </c>
      <c r="K2074" s="1" t="s">
        <v>40</v>
      </c>
      <c r="L2074" s="1" t="s">
        <v>486</v>
      </c>
      <c r="M2074" s="1" t="s">
        <v>487</v>
      </c>
      <c r="N2074" s="1" t="s">
        <v>37</v>
      </c>
      <c r="O2074" s="1" t="s">
        <v>43</v>
      </c>
      <c r="P2074" s="1" t="s">
        <v>43</v>
      </c>
      <c r="Q2074" s="1" t="s">
        <v>43</v>
      </c>
      <c r="R2074" s="3">
        <v>0</v>
      </c>
      <c r="S2074" s="1" t="s">
        <v>44</v>
      </c>
      <c r="T2074" s="1" t="s">
        <v>45</v>
      </c>
      <c r="U2074" s="1" t="s">
        <v>431</v>
      </c>
      <c r="V2074" s="1" t="s">
        <v>46</v>
      </c>
      <c r="W2074" s="1" t="s">
        <v>81</v>
      </c>
      <c r="X2074" s="1" t="s">
        <v>433</v>
      </c>
      <c r="Y2074" s="1" t="s">
        <v>245</v>
      </c>
      <c r="Z2074" s="1" t="s">
        <v>219</v>
      </c>
      <c r="AA2074" s="1" t="s">
        <v>51</v>
      </c>
      <c r="AB2074" s="1" t="s">
        <v>433</v>
      </c>
      <c r="AC2074" s="1" t="s">
        <v>37</v>
      </c>
    </row>
    <row r="2075" spans="1:29" hidden="1" x14ac:dyDescent="0.25">
      <c r="A2075" s="1" t="s">
        <v>33</v>
      </c>
      <c r="B2075" s="1" t="s">
        <v>34</v>
      </c>
      <c r="C2075" s="2">
        <v>45867</v>
      </c>
      <c r="D2075" s="1" t="s">
        <v>238</v>
      </c>
      <c r="E2075" s="1" t="s">
        <v>239</v>
      </c>
      <c r="F2075" s="1" t="s">
        <v>37</v>
      </c>
      <c r="G2075" s="1" t="s">
        <v>431</v>
      </c>
      <c r="H2075" s="1" t="s">
        <v>432</v>
      </c>
      <c r="I2075" s="54">
        <v>144101</v>
      </c>
      <c r="J2075" s="54">
        <v>0</v>
      </c>
      <c r="K2075" s="1" t="s">
        <v>40</v>
      </c>
      <c r="L2075" s="1" t="s">
        <v>214</v>
      </c>
      <c r="M2075" s="1" t="s">
        <v>215</v>
      </c>
      <c r="N2075" s="1" t="s">
        <v>37</v>
      </c>
      <c r="O2075" s="1" t="s">
        <v>43</v>
      </c>
      <c r="P2075" s="1" t="s">
        <v>43</v>
      </c>
      <c r="Q2075" s="1" t="s">
        <v>43</v>
      </c>
      <c r="R2075" s="3">
        <v>0</v>
      </c>
      <c r="S2075" s="1" t="s">
        <v>44</v>
      </c>
      <c r="T2075" s="1" t="s">
        <v>45</v>
      </c>
      <c r="U2075" s="1" t="s">
        <v>431</v>
      </c>
      <c r="V2075" s="1" t="s">
        <v>46</v>
      </c>
      <c r="W2075" s="1" t="s">
        <v>81</v>
      </c>
      <c r="X2075" s="1" t="s">
        <v>433</v>
      </c>
      <c r="Y2075" s="1" t="s">
        <v>245</v>
      </c>
      <c r="Z2075" s="1" t="s">
        <v>219</v>
      </c>
      <c r="AA2075" s="1" t="s">
        <v>51</v>
      </c>
      <c r="AB2075" s="1" t="s">
        <v>433</v>
      </c>
      <c r="AC2075" s="1" t="s">
        <v>37</v>
      </c>
    </row>
    <row r="2076" spans="1:29" hidden="1" x14ac:dyDescent="0.25">
      <c r="A2076" s="1" t="s">
        <v>33</v>
      </c>
      <c r="B2076" s="1" t="s">
        <v>34</v>
      </c>
      <c r="C2076" s="2">
        <v>45867</v>
      </c>
      <c r="D2076" s="1" t="s">
        <v>238</v>
      </c>
      <c r="E2076" s="1" t="s">
        <v>239</v>
      </c>
      <c r="F2076" s="1" t="s">
        <v>37</v>
      </c>
      <c r="G2076" s="1" t="s">
        <v>431</v>
      </c>
      <c r="H2076" s="1" t="s">
        <v>432</v>
      </c>
      <c r="I2076" s="3">
        <v>0</v>
      </c>
      <c r="J2076" s="3">
        <v>144101</v>
      </c>
      <c r="K2076" s="1" t="s">
        <v>40</v>
      </c>
      <c r="L2076" s="1" t="s">
        <v>488</v>
      </c>
      <c r="M2076" s="1" t="s">
        <v>489</v>
      </c>
      <c r="N2076" s="1" t="s">
        <v>37</v>
      </c>
      <c r="O2076" s="1" t="s">
        <v>43</v>
      </c>
      <c r="P2076" s="1" t="s">
        <v>43</v>
      </c>
      <c r="Q2076" s="1" t="s">
        <v>43</v>
      </c>
      <c r="R2076" s="3">
        <v>0</v>
      </c>
      <c r="S2076" s="1" t="s">
        <v>44</v>
      </c>
      <c r="T2076" s="1" t="s">
        <v>45</v>
      </c>
      <c r="U2076" s="1" t="s">
        <v>431</v>
      </c>
      <c r="V2076" s="1" t="s">
        <v>46</v>
      </c>
      <c r="W2076" s="1" t="s">
        <v>81</v>
      </c>
      <c r="X2076" s="1" t="s">
        <v>433</v>
      </c>
      <c r="Y2076" s="1" t="s">
        <v>245</v>
      </c>
      <c r="Z2076" s="1" t="s">
        <v>219</v>
      </c>
      <c r="AA2076" s="1" t="s">
        <v>51</v>
      </c>
      <c r="AB2076" s="1" t="s">
        <v>433</v>
      </c>
      <c r="AC2076" s="1" t="s">
        <v>37</v>
      </c>
    </row>
    <row r="2077" spans="1:29" hidden="1" x14ac:dyDescent="0.25">
      <c r="A2077" s="1" t="s">
        <v>33</v>
      </c>
      <c r="B2077" s="1" t="s">
        <v>34</v>
      </c>
      <c r="C2077" s="2">
        <v>45867</v>
      </c>
      <c r="D2077" s="1" t="s">
        <v>238</v>
      </c>
      <c r="E2077" s="1" t="s">
        <v>239</v>
      </c>
      <c r="F2077" s="1" t="s">
        <v>37</v>
      </c>
      <c r="G2077" s="1" t="s">
        <v>431</v>
      </c>
      <c r="H2077" s="1" t="s">
        <v>432</v>
      </c>
      <c r="I2077" s="54">
        <v>245974</v>
      </c>
      <c r="J2077" s="54">
        <v>0</v>
      </c>
      <c r="K2077" s="1" t="s">
        <v>40</v>
      </c>
      <c r="L2077" s="1" t="s">
        <v>41</v>
      </c>
      <c r="M2077" s="1" t="s">
        <v>42</v>
      </c>
      <c r="N2077" s="1" t="s">
        <v>37</v>
      </c>
      <c r="O2077" s="1" t="s">
        <v>43</v>
      </c>
      <c r="P2077" s="1" t="s">
        <v>43</v>
      </c>
      <c r="Q2077" s="1" t="s">
        <v>43</v>
      </c>
      <c r="R2077" s="3">
        <v>0</v>
      </c>
      <c r="S2077" s="1" t="s">
        <v>44</v>
      </c>
      <c r="T2077" s="1" t="s">
        <v>45</v>
      </c>
      <c r="U2077" s="1" t="s">
        <v>431</v>
      </c>
      <c r="V2077" s="1" t="s">
        <v>46</v>
      </c>
      <c r="W2077" s="1" t="s">
        <v>81</v>
      </c>
      <c r="X2077" s="1" t="s">
        <v>433</v>
      </c>
      <c r="Y2077" s="1" t="s">
        <v>245</v>
      </c>
      <c r="Z2077" s="1" t="s">
        <v>219</v>
      </c>
      <c r="AA2077" s="1" t="s">
        <v>51</v>
      </c>
      <c r="AB2077" s="1" t="s">
        <v>433</v>
      </c>
      <c r="AC2077" s="1" t="s">
        <v>37</v>
      </c>
    </row>
    <row r="2078" spans="1:29" hidden="1" x14ac:dyDescent="0.25">
      <c r="A2078" s="1" t="s">
        <v>33</v>
      </c>
      <c r="B2078" s="1" t="s">
        <v>34</v>
      </c>
      <c r="C2078" s="2">
        <v>45867</v>
      </c>
      <c r="D2078" s="1" t="s">
        <v>238</v>
      </c>
      <c r="E2078" s="1" t="s">
        <v>239</v>
      </c>
      <c r="F2078" s="1" t="s">
        <v>37</v>
      </c>
      <c r="G2078" s="1" t="s">
        <v>431</v>
      </c>
      <c r="H2078" s="1" t="s">
        <v>432</v>
      </c>
      <c r="I2078" s="3">
        <v>0</v>
      </c>
      <c r="J2078" s="3">
        <v>245974</v>
      </c>
      <c r="K2078" s="1" t="s">
        <v>40</v>
      </c>
      <c r="L2078" s="1" t="s">
        <v>162</v>
      </c>
      <c r="M2078" s="1" t="s">
        <v>163</v>
      </c>
      <c r="N2078" s="1" t="s">
        <v>37</v>
      </c>
      <c r="O2078" s="1" t="s">
        <v>43</v>
      </c>
      <c r="P2078" s="1" t="s">
        <v>43</v>
      </c>
      <c r="Q2078" s="1" t="s">
        <v>43</v>
      </c>
      <c r="R2078" s="3">
        <v>0</v>
      </c>
      <c r="S2078" s="1" t="s">
        <v>44</v>
      </c>
      <c r="T2078" s="1" t="s">
        <v>45</v>
      </c>
      <c r="U2078" s="1" t="s">
        <v>431</v>
      </c>
      <c r="V2078" s="1" t="s">
        <v>46</v>
      </c>
      <c r="W2078" s="1" t="s">
        <v>81</v>
      </c>
      <c r="X2078" s="1" t="s">
        <v>433</v>
      </c>
      <c r="Y2078" s="1" t="s">
        <v>245</v>
      </c>
      <c r="Z2078" s="1" t="s">
        <v>219</v>
      </c>
      <c r="AA2078" s="1" t="s">
        <v>51</v>
      </c>
      <c r="AB2078" s="1" t="s">
        <v>433</v>
      </c>
      <c r="AC2078" s="1" t="s">
        <v>37</v>
      </c>
    </row>
    <row r="2079" spans="1:29" hidden="1" x14ac:dyDescent="0.25">
      <c r="A2079" s="1" t="s">
        <v>33</v>
      </c>
      <c r="B2079" s="1" t="s">
        <v>34</v>
      </c>
      <c r="C2079" s="2">
        <v>45867</v>
      </c>
      <c r="D2079" s="1" t="s">
        <v>238</v>
      </c>
      <c r="E2079" s="1" t="s">
        <v>239</v>
      </c>
      <c r="F2079" s="1" t="s">
        <v>37</v>
      </c>
      <c r="G2079" s="1" t="s">
        <v>431</v>
      </c>
      <c r="H2079" s="1" t="s">
        <v>432</v>
      </c>
      <c r="I2079" s="54">
        <v>456445</v>
      </c>
      <c r="J2079" s="54">
        <v>0</v>
      </c>
      <c r="K2079" s="1" t="s">
        <v>40</v>
      </c>
      <c r="L2079" s="1" t="s">
        <v>41</v>
      </c>
      <c r="M2079" s="1" t="s">
        <v>42</v>
      </c>
      <c r="N2079" s="1" t="s">
        <v>37</v>
      </c>
      <c r="O2079" s="1" t="s">
        <v>43</v>
      </c>
      <c r="P2079" s="1" t="s">
        <v>43</v>
      </c>
      <c r="Q2079" s="1" t="s">
        <v>43</v>
      </c>
      <c r="R2079" s="3">
        <v>0</v>
      </c>
      <c r="S2079" s="1" t="s">
        <v>44</v>
      </c>
      <c r="T2079" s="1" t="s">
        <v>45</v>
      </c>
      <c r="U2079" s="1" t="s">
        <v>431</v>
      </c>
      <c r="V2079" s="1" t="s">
        <v>46</v>
      </c>
      <c r="W2079" s="1" t="s">
        <v>81</v>
      </c>
      <c r="X2079" s="1" t="s">
        <v>433</v>
      </c>
      <c r="Y2079" s="1" t="s">
        <v>245</v>
      </c>
      <c r="Z2079" s="1" t="s">
        <v>219</v>
      </c>
      <c r="AA2079" s="1" t="s">
        <v>51</v>
      </c>
      <c r="AB2079" s="1" t="s">
        <v>433</v>
      </c>
      <c r="AC2079" s="1" t="s">
        <v>37</v>
      </c>
    </row>
    <row r="2080" spans="1:29" hidden="1" x14ac:dyDescent="0.25">
      <c r="A2080" s="1" t="s">
        <v>33</v>
      </c>
      <c r="B2080" s="1" t="s">
        <v>34</v>
      </c>
      <c r="C2080" s="2">
        <v>45867</v>
      </c>
      <c r="D2080" s="1" t="s">
        <v>238</v>
      </c>
      <c r="E2080" s="1" t="s">
        <v>239</v>
      </c>
      <c r="F2080" s="1" t="s">
        <v>37</v>
      </c>
      <c r="G2080" s="1" t="s">
        <v>431</v>
      </c>
      <c r="H2080" s="1" t="s">
        <v>432</v>
      </c>
      <c r="I2080" s="3">
        <v>0</v>
      </c>
      <c r="J2080" s="3">
        <v>456445</v>
      </c>
      <c r="K2080" s="1" t="s">
        <v>40</v>
      </c>
      <c r="L2080" s="1" t="s">
        <v>490</v>
      </c>
      <c r="M2080" s="1" t="s">
        <v>491</v>
      </c>
      <c r="N2080" s="1" t="s">
        <v>37</v>
      </c>
      <c r="O2080" s="1" t="s">
        <v>43</v>
      </c>
      <c r="P2080" s="1" t="s">
        <v>43</v>
      </c>
      <c r="Q2080" s="1" t="s">
        <v>43</v>
      </c>
      <c r="R2080" s="3">
        <v>0</v>
      </c>
      <c r="S2080" s="1" t="s">
        <v>44</v>
      </c>
      <c r="T2080" s="1" t="s">
        <v>45</v>
      </c>
      <c r="U2080" s="1" t="s">
        <v>431</v>
      </c>
      <c r="V2080" s="1" t="s">
        <v>46</v>
      </c>
      <c r="W2080" s="1" t="s">
        <v>81</v>
      </c>
      <c r="X2080" s="1" t="s">
        <v>433</v>
      </c>
      <c r="Y2080" s="1" t="s">
        <v>245</v>
      </c>
      <c r="Z2080" s="1" t="s">
        <v>219</v>
      </c>
      <c r="AA2080" s="1" t="s">
        <v>51</v>
      </c>
      <c r="AB2080" s="1" t="s">
        <v>433</v>
      </c>
      <c r="AC2080" s="1" t="s">
        <v>37</v>
      </c>
    </row>
    <row r="2081" spans="1:29" hidden="1" x14ac:dyDescent="0.25">
      <c r="A2081" s="1" t="s">
        <v>33</v>
      </c>
      <c r="B2081" s="1" t="s">
        <v>34</v>
      </c>
      <c r="C2081" s="2">
        <v>45867</v>
      </c>
      <c r="D2081" s="1" t="s">
        <v>238</v>
      </c>
      <c r="E2081" s="1" t="s">
        <v>239</v>
      </c>
      <c r="F2081" s="1" t="s">
        <v>37</v>
      </c>
      <c r="G2081" s="1" t="s">
        <v>431</v>
      </c>
      <c r="H2081" s="1" t="s">
        <v>432</v>
      </c>
      <c r="I2081" s="54">
        <v>1000000</v>
      </c>
      <c r="J2081" s="54">
        <v>0</v>
      </c>
      <c r="K2081" s="1" t="s">
        <v>40</v>
      </c>
      <c r="L2081" s="1" t="s">
        <v>214</v>
      </c>
      <c r="M2081" s="1" t="s">
        <v>215</v>
      </c>
      <c r="N2081" s="1" t="s">
        <v>37</v>
      </c>
      <c r="O2081" s="1" t="s">
        <v>43</v>
      </c>
      <c r="P2081" s="1" t="s">
        <v>43</v>
      </c>
      <c r="Q2081" s="1" t="s">
        <v>43</v>
      </c>
      <c r="R2081" s="3">
        <v>0</v>
      </c>
      <c r="S2081" s="1" t="s">
        <v>44</v>
      </c>
      <c r="T2081" s="1" t="s">
        <v>45</v>
      </c>
      <c r="U2081" s="1" t="s">
        <v>431</v>
      </c>
      <c r="V2081" s="1" t="s">
        <v>46</v>
      </c>
      <c r="W2081" s="1" t="s">
        <v>81</v>
      </c>
      <c r="X2081" s="1" t="s">
        <v>433</v>
      </c>
      <c r="Y2081" s="1" t="s">
        <v>245</v>
      </c>
      <c r="Z2081" s="1" t="s">
        <v>219</v>
      </c>
      <c r="AA2081" s="1" t="s">
        <v>51</v>
      </c>
      <c r="AB2081" s="1" t="s">
        <v>433</v>
      </c>
      <c r="AC2081" s="1" t="s">
        <v>37</v>
      </c>
    </row>
    <row r="2082" spans="1:29" hidden="1" x14ac:dyDescent="0.25">
      <c r="A2082" s="1" t="s">
        <v>33</v>
      </c>
      <c r="B2082" s="1" t="s">
        <v>34</v>
      </c>
      <c r="C2082" s="2">
        <v>45867</v>
      </c>
      <c r="D2082" s="1" t="s">
        <v>238</v>
      </c>
      <c r="E2082" s="1" t="s">
        <v>239</v>
      </c>
      <c r="F2082" s="1" t="s">
        <v>37</v>
      </c>
      <c r="G2082" s="1" t="s">
        <v>431</v>
      </c>
      <c r="H2082" s="1" t="s">
        <v>432</v>
      </c>
      <c r="I2082" s="3">
        <v>0</v>
      </c>
      <c r="J2082" s="3">
        <v>1000000</v>
      </c>
      <c r="K2082" s="1" t="s">
        <v>40</v>
      </c>
      <c r="L2082" s="1" t="s">
        <v>492</v>
      </c>
      <c r="M2082" s="1" t="s">
        <v>493</v>
      </c>
      <c r="N2082" s="1" t="s">
        <v>37</v>
      </c>
      <c r="O2082" s="1" t="s">
        <v>43</v>
      </c>
      <c r="P2082" s="1" t="s">
        <v>43</v>
      </c>
      <c r="Q2082" s="1" t="s">
        <v>43</v>
      </c>
      <c r="R2082" s="3">
        <v>0</v>
      </c>
      <c r="S2082" s="1" t="s">
        <v>44</v>
      </c>
      <c r="T2082" s="1" t="s">
        <v>45</v>
      </c>
      <c r="U2082" s="1" t="s">
        <v>431</v>
      </c>
      <c r="V2082" s="1" t="s">
        <v>46</v>
      </c>
      <c r="W2082" s="1" t="s">
        <v>81</v>
      </c>
      <c r="X2082" s="1" t="s">
        <v>433</v>
      </c>
      <c r="Y2082" s="1" t="s">
        <v>245</v>
      </c>
      <c r="Z2082" s="1" t="s">
        <v>219</v>
      </c>
      <c r="AA2082" s="1" t="s">
        <v>51</v>
      </c>
      <c r="AB2082" s="1" t="s">
        <v>433</v>
      </c>
      <c r="AC2082" s="1" t="s">
        <v>37</v>
      </c>
    </row>
    <row r="2083" spans="1:29" hidden="1" x14ac:dyDescent="0.25">
      <c r="A2083" s="1" t="s">
        <v>33</v>
      </c>
      <c r="B2083" s="1" t="s">
        <v>34</v>
      </c>
      <c r="C2083" s="2">
        <v>45867</v>
      </c>
      <c r="D2083" s="1" t="s">
        <v>238</v>
      </c>
      <c r="E2083" s="1" t="s">
        <v>239</v>
      </c>
      <c r="F2083" s="1" t="s">
        <v>37</v>
      </c>
      <c r="G2083" s="1" t="s">
        <v>431</v>
      </c>
      <c r="H2083" s="1" t="s">
        <v>432</v>
      </c>
      <c r="I2083" s="54">
        <v>2000000</v>
      </c>
      <c r="J2083" s="54">
        <v>0</v>
      </c>
      <c r="K2083" s="1" t="s">
        <v>40</v>
      </c>
      <c r="L2083" s="1" t="s">
        <v>41</v>
      </c>
      <c r="M2083" s="1" t="s">
        <v>42</v>
      </c>
      <c r="N2083" s="1" t="s">
        <v>37</v>
      </c>
      <c r="O2083" s="1" t="s">
        <v>43</v>
      </c>
      <c r="P2083" s="1" t="s">
        <v>43</v>
      </c>
      <c r="Q2083" s="1" t="s">
        <v>43</v>
      </c>
      <c r="R2083" s="3">
        <v>0</v>
      </c>
      <c r="S2083" s="1" t="s">
        <v>44</v>
      </c>
      <c r="T2083" s="1" t="s">
        <v>45</v>
      </c>
      <c r="U2083" s="1" t="s">
        <v>431</v>
      </c>
      <c r="V2083" s="1" t="s">
        <v>46</v>
      </c>
      <c r="W2083" s="1" t="s">
        <v>81</v>
      </c>
      <c r="X2083" s="1" t="s">
        <v>433</v>
      </c>
      <c r="Y2083" s="1" t="s">
        <v>245</v>
      </c>
      <c r="Z2083" s="1" t="s">
        <v>219</v>
      </c>
      <c r="AA2083" s="1" t="s">
        <v>51</v>
      </c>
      <c r="AB2083" s="1" t="s">
        <v>433</v>
      </c>
      <c r="AC2083" s="1" t="s">
        <v>37</v>
      </c>
    </row>
    <row r="2084" spans="1:29" hidden="1" x14ac:dyDescent="0.25">
      <c r="A2084" s="1" t="s">
        <v>33</v>
      </c>
      <c r="B2084" s="1" t="s">
        <v>34</v>
      </c>
      <c r="C2084" s="2">
        <v>45867</v>
      </c>
      <c r="D2084" s="1" t="s">
        <v>238</v>
      </c>
      <c r="E2084" s="1" t="s">
        <v>239</v>
      </c>
      <c r="F2084" s="1" t="s">
        <v>37</v>
      </c>
      <c r="G2084" s="1" t="s">
        <v>431</v>
      </c>
      <c r="H2084" s="1" t="s">
        <v>432</v>
      </c>
      <c r="I2084" s="3">
        <v>0</v>
      </c>
      <c r="J2084" s="3">
        <v>2000000</v>
      </c>
      <c r="K2084" s="1" t="s">
        <v>40</v>
      </c>
      <c r="L2084" s="1" t="s">
        <v>494</v>
      </c>
      <c r="M2084" s="1" t="s">
        <v>495</v>
      </c>
      <c r="N2084" s="1" t="s">
        <v>37</v>
      </c>
      <c r="O2084" s="1" t="s">
        <v>43</v>
      </c>
      <c r="P2084" s="1" t="s">
        <v>43</v>
      </c>
      <c r="Q2084" s="1" t="s">
        <v>43</v>
      </c>
      <c r="R2084" s="3">
        <v>0</v>
      </c>
      <c r="S2084" s="1" t="s">
        <v>44</v>
      </c>
      <c r="T2084" s="1" t="s">
        <v>45</v>
      </c>
      <c r="U2084" s="1" t="s">
        <v>431</v>
      </c>
      <c r="V2084" s="1" t="s">
        <v>46</v>
      </c>
      <c r="W2084" s="1" t="s">
        <v>81</v>
      </c>
      <c r="X2084" s="1" t="s">
        <v>433</v>
      </c>
      <c r="Y2084" s="1" t="s">
        <v>245</v>
      </c>
      <c r="Z2084" s="1" t="s">
        <v>219</v>
      </c>
      <c r="AA2084" s="1" t="s">
        <v>51</v>
      </c>
      <c r="AB2084" s="1" t="s">
        <v>433</v>
      </c>
      <c r="AC2084" s="1" t="s">
        <v>37</v>
      </c>
    </row>
    <row r="2085" spans="1:29" hidden="1" x14ac:dyDescent="0.25">
      <c r="A2085" s="1" t="s">
        <v>33</v>
      </c>
      <c r="B2085" s="1" t="s">
        <v>34</v>
      </c>
      <c r="C2085" s="2">
        <v>45867</v>
      </c>
      <c r="D2085" s="1" t="s">
        <v>238</v>
      </c>
      <c r="E2085" s="1" t="s">
        <v>239</v>
      </c>
      <c r="F2085" s="1" t="s">
        <v>37</v>
      </c>
      <c r="G2085" s="1" t="s">
        <v>431</v>
      </c>
      <c r="H2085" s="1" t="s">
        <v>432</v>
      </c>
      <c r="I2085" s="54">
        <v>138265</v>
      </c>
      <c r="J2085" s="54">
        <v>0</v>
      </c>
      <c r="K2085" s="1" t="s">
        <v>40</v>
      </c>
      <c r="L2085" s="1" t="s">
        <v>444</v>
      </c>
      <c r="M2085" s="1" t="s">
        <v>445</v>
      </c>
      <c r="N2085" s="1" t="s">
        <v>37</v>
      </c>
      <c r="O2085" s="1" t="s">
        <v>43</v>
      </c>
      <c r="P2085" s="1" t="s">
        <v>43</v>
      </c>
      <c r="Q2085" s="1" t="s">
        <v>43</v>
      </c>
      <c r="R2085" s="3">
        <v>0</v>
      </c>
      <c r="S2085" s="1" t="s">
        <v>44</v>
      </c>
      <c r="T2085" s="1" t="s">
        <v>45</v>
      </c>
      <c r="U2085" s="1" t="s">
        <v>431</v>
      </c>
      <c r="V2085" s="1" t="s">
        <v>46</v>
      </c>
      <c r="W2085" s="1" t="s">
        <v>81</v>
      </c>
      <c r="X2085" s="1" t="s">
        <v>433</v>
      </c>
      <c r="Y2085" s="1" t="s">
        <v>245</v>
      </c>
      <c r="Z2085" s="1" t="s">
        <v>219</v>
      </c>
      <c r="AA2085" s="1" t="s">
        <v>51</v>
      </c>
      <c r="AB2085" s="1" t="s">
        <v>433</v>
      </c>
      <c r="AC2085" s="1" t="s">
        <v>37</v>
      </c>
    </row>
    <row r="2086" spans="1:29" hidden="1" x14ac:dyDescent="0.25">
      <c r="A2086" s="1" t="s">
        <v>33</v>
      </c>
      <c r="B2086" s="1" t="s">
        <v>34</v>
      </c>
      <c r="C2086" s="2">
        <v>45867</v>
      </c>
      <c r="D2086" s="1" t="s">
        <v>238</v>
      </c>
      <c r="E2086" s="1" t="s">
        <v>239</v>
      </c>
      <c r="F2086" s="1" t="s">
        <v>37</v>
      </c>
      <c r="G2086" s="1" t="s">
        <v>431</v>
      </c>
      <c r="H2086" s="1" t="s">
        <v>432</v>
      </c>
      <c r="I2086" s="3">
        <v>0</v>
      </c>
      <c r="J2086" s="3">
        <v>138265</v>
      </c>
      <c r="K2086" s="1" t="s">
        <v>40</v>
      </c>
      <c r="L2086" s="1" t="s">
        <v>496</v>
      </c>
      <c r="M2086" s="1" t="s">
        <v>497</v>
      </c>
      <c r="N2086" s="1" t="s">
        <v>37</v>
      </c>
      <c r="O2086" s="1" t="s">
        <v>43</v>
      </c>
      <c r="P2086" s="1" t="s">
        <v>43</v>
      </c>
      <c r="Q2086" s="1" t="s">
        <v>43</v>
      </c>
      <c r="R2086" s="3">
        <v>0</v>
      </c>
      <c r="S2086" s="1" t="s">
        <v>44</v>
      </c>
      <c r="T2086" s="1" t="s">
        <v>45</v>
      </c>
      <c r="U2086" s="1" t="s">
        <v>431</v>
      </c>
      <c r="V2086" s="1" t="s">
        <v>46</v>
      </c>
      <c r="W2086" s="1" t="s">
        <v>81</v>
      </c>
      <c r="X2086" s="1" t="s">
        <v>433</v>
      </c>
      <c r="Y2086" s="1" t="s">
        <v>245</v>
      </c>
      <c r="Z2086" s="1" t="s">
        <v>219</v>
      </c>
      <c r="AA2086" s="1" t="s">
        <v>51</v>
      </c>
      <c r="AB2086" s="1" t="s">
        <v>433</v>
      </c>
      <c r="AC2086" s="1" t="s">
        <v>37</v>
      </c>
    </row>
    <row r="2087" spans="1:29" hidden="1" x14ac:dyDescent="0.25">
      <c r="A2087" s="1" t="s">
        <v>33</v>
      </c>
      <c r="B2087" s="1" t="s">
        <v>34</v>
      </c>
      <c r="C2087" s="2">
        <v>45867</v>
      </c>
      <c r="D2087" s="1" t="s">
        <v>238</v>
      </c>
      <c r="E2087" s="1" t="s">
        <v>239</v>
      </c>
      <c r="F2087" s="1" t="s">
        <v>37</v>
      </c>
      <c r="G2087" s="1" t="s">
        <v>431</v>
      </c>
      <c r="H2087" s="1" t="s">
        <v>432</v>
      </c>
      <c r="I2087" s="54">
        <v>2699999</v>
      </c>
      <c r="J2087" s="54">
        <v>0</v>
      </c>
      <c r="K2087" s="1" t="s">
        <v>40</v>
      </c>
      <c r="L2087" s="1" t="s">
        <v>41</v>
      </c>
      <c r="M2087" s="1" t="s">
        <v>42</v>
      </c>
      <c r="N2087" s="1" t="s">
        <v>37</v>
      </c>
      <c r="O2087" s="1" t="s">
        <v>43</v>
      </c>
      <c r="P2087" s="1" t="s">
        <v>43</v>
      </c>
      <c r="Q2087" s="1" t="s">
        <v>43</v>
      </c>
      <c r="R2087" s="3">
        <v>0</v>
      </c>
      <c r="S2087" s="1" t="s">
        <v>44</v>
      </c>
      <c r="T2087" s="1" t="s">
        <v>45</v>
      </c>
      <c r="U2087" s="1" t="s">
        <v>431</v>
      </c>
      <c r="V2087" s="1" t="s">
        <v>46</v>
      </c>
      <c r="W2087" s="1" t="s">
        <v>81</v>
      </c>
      <c r="X2087" s="1" t="s">
        <v>433</v>
      </c>
      <c r="Y2087" s="1" t="s">
        <v>245</v>
      </c>
      <c r="Z2087" s="1" t="s">
        <v>219</v>
      </c>
      <c r="AA2087" s="1" t="s">
        <v>51</v>
      </c>
      <c r="AB2087" s="1" t="s">
        <v>433</v>
      </c>
      <c r="AC2087" s="1" t="s">
        <v>37</v>
      </c>
    </row>
    <row r="2088" spans="1:29" hidden="1" x14ac:dyDescent="0.25">
      <c r="A2088" s="1" t="s">
        <v>33</v>
      </c>
      <c r="B2088" s="1" t="s">
        <v>34</v>
      </c>
      <c r="C2088" s="2">
        <v>45867</v>
      </c>
      <c r="D2088" s="1" t="s">
        <v>238</v>
      </c>
      <c r="E2088" s="1" t="s">
        <v>239</v>
      </c>
      <c r="F2088" s="1" t="s">
        <v>37</v>
      </c>
      <c r="G2088" s="1" t="s">
        <v>431</v>
      </c>
      <c r="H2088" s="1" t="s">
        <v>432</v>
      </c>
      <c r="I2088" s="3">
        <v>0</v>
      </c>
      <c r="J2088" s="3">
        <v>2699999</v>
      </c>
      <c r="K2088" s="1" t="s">
        <v>40</v>
      </c>
      <c r="L2088" s="1" t="s">
        <v>139</v>
      </c>
      <c r="M2088" s="1" t="s">
        <v>140</v>
      </c>
      <c r="N2088" s="1" t="s">
        <v>37</v>
      </c>
      <c r="O2088" s="1" t="s">
        <v>43</v>
      </c>
      <c r="P2088" s="1" t="s">
        <v>43</v>
      </c>
      <c r="Q2088" s="1" t="s">
        <v>43</v>
      </c>
      <c r="R2088" s="3">
        <v>0</v>
      </c>
      <c r="S2088" s="1" t="s">
        <v>44</v>
      </c>
      <c r="T2088" s="1" t="s">
        <v>45</v>
      </c>
      <c r="U2088" s="1" t="s">
        <v>431</v>
      </c>
      <c r="V2088" s="1" t="s">
        <v>46</v>
      </c>
      <c r="W2088" s="1" t="s">
        <v>81</v>
      </c>
      <c r="X2088" s="1" t="s">
        <v>433</v>
      </c>
      <c r="Y2088" s="1" t="s">
        <v>245</v>
      </c>
      <c r="Z2088" s="1" t="s">
        <v>219</v>
      </c>
      <c r="AA2088" s="1" t="s">
        <v>51</v>
      </c>
      <c r="AB2088" s="1" t="s">
        <v>433</v>
      </c>
      <c r="AC2088" s="1" t="s">
        <v>37</v>
      </c>
    </row>
    <row r="2089" spans="1:29" hidden="1" x14ac:dyDescent="0.25">
      <c r="A2089" s="1" t="s">
        <v>33</v>
      </c>
      <c r="B2089" s="1" t="s">
        <v>34</v>
      </c>
      <c r="C2089" s="2">
        <v>45867</v>
      </c>
      <c r="D2089" s="1" t="s">
        <v>238</v>
      </c>
      <c r="E2089" s="1" t="s">
        <v>239</v>
      </c>
      <c r="F2089" s="1" t="s">
        <v>37</v>
      </c>
      <c r="G2089" s="1" t="s">
        <v>431</v>
      </c>
      <c r="H2089" s="1" t="s">
        <v>432</v>
      </c>
      <c r="I2089" s="54">
        <v>190768</v>
      </c>
      <c r="J2089" s="54">
        <v>0</v>
      </c>
      <c r="K2089" s="1" t="s">
        <v>40</v>
      </c>
      <c r="L2089" s="1" t="s">
        <v>340</v>
      </c>
      <c r="M2089" s="1" t="s">
        <v>341</v>
      </c>
      <c r="N2089" s="1" t="s">
        <v>37</v>
      </c>
      <c r="O2089" s="1" t="s">
        <v>43</v>
      </c>
      <c r="P2089" s="1" t="s">
        <v>43</v>
      </c>
      <c r="Q2089" s="1" t="s">
        <v>43</v>
      </c>
      <c r="R2089" s="3">
        <v>0</v>
      </c>
      <c r="S2089" s="1" t="s">
        <v>44</v>
      </c>
      <c r="T2089" s="1" t="s">
        <v>45</v>
      </c>
      <c r="U2089" s="1" t="s">
        <v>431</v>
      </c>
      <c r="V2089" s="1" t="s">
        <v>46</v>
      </c>
      <c r="W2089" s="1" t="s">
        <v>81</v>
      </c>
      <c r="X2089" s="1" t="s">
        <v>433</v>
      </c>
      <c r="Y2089" s="1" t="s">
        <v>245</v>
      </c>
      <c r="Z2089" s="1" t="s">
        <v>219</v>
      </c>
      <c r="AA2089" s="1" t="s">
        <v>51</v>
      </c>
      <c r="AB2089" s="1" t="s">
        <v>433</v>
      </c>
      <c r="AC2089" s="1" t="s">
        <v>37</v>
      </c>
    </row>
    <row r="2090" spans="1:29" hidden="1" x14ac:dyDescent="0.25">
      <c r="A2090" s="1" t="s">
        <v>33</v>
      </c>
      <c r="B2090" s="1" t="s">
        <v>34</v>
      </c>
      <c r="C2090" s="2">
        <v>45867</v>
      </c>
      <c r="D2090" s="1" t="s">
        <v>238</v>
      </c>
      <c r="E2090" s="1" t="s">
        <v>239</v>
      </c>
      <c r="F2090" s="1" t="s">
        <v>37</v>
      </c>
      <c r="G2090" s="1" t="s">
        <v>431</v>
      </c>
      <c r="H2090" s="1" t="s">
        <v>432</v>
      </c>
      <c r="I2090" s="3">
        <v>0</v>
      </c>
      <c r="J2090" s="3">
        <v>190768</v>
      </c>
      <c r="K2090" s="1" t="s">
        <v>40</v>
      </c>
      <c r="L2090" s="1" t="s">
        <v>498</v>
      </c>
      <c r="M2090" s="1" t="s">
        <v>499</v>
      </c>
      <c r="N2090" s="1" t="s">
        <v>37</v>
      </c>
      <c r="O2090" s="1" t="s">
        <v>43</v>
      </c>
      <c r="P2090" s="1" t="s">
        <v>43</v>
      </c>
      <c r="Q2090" s="1" t="s">
        <v>43</v>
      </c>
      <c r="R2090" s="3">
        <v>0</v>
      </c>
      <c r="S2090" s="1" t="s">
        <v>44</v>
      </c>
      <c r="T2090" s="1" t="s">
        <v>45</v>
      </c>
      <c r="U2090" s="1" t="s">
        <v>431</v>
      </c>
      <c r="V2090" s="1" t="s">
        <v>46</v>
      </c>
      <c r="W2090" s="1" t="s">
        <v>81</v>
      </c>
      <c r="X2090" s="1" t="s">
        <v>433</v>
      </c>
      <c r="Y2090" s="1" t="s">
        <v>245</v>
      </c>
      <c r="Z2090" s="1" t="s">
        <v>219</v>
      </c>
      <c r="AA2090" s="1" t="s">
        <v>51</v>
      </c>
      <c r="AB2090" s="1" t="s">
        <v>433</v>
      </c>
      <c r="AC2090" s="1" t="s">
        <v>37</v>
      </c>
    </row>
    <row r="2091" spans="1:29" hidden="1" x14ac:dyDescent="0.25">
      <c r="A2091" s="1" t="s">
        <v>33</v>
      </c>
      <c r="B2091" s="1" t="s">
        <v>34</v>
      </c>
      <c r="C2091" s="2">
        <v>45867</v>
      </c>
      <c r="D2091" s="1" t="s">
        <v>238</v>
      </c>
      <c r="E2091" s="1" t="s">
        <v>239</v>
      </c>
      <c r="F2091" s="1" t="s">
        <v>37</v>
      </c>
      <c r="G2091" s="1" t="s">
        <v>431</v>
      </c>
      <c r="H2091" s="1" t="s">
        <v>432</v>
      </c>
      <c r="I2091" s="54">
        <v>35064</v>
      </c>
      <c r="J2091" s="54">
        <v>0</v>
      </c>
      <c r="K2091" s="1" t="s">
        <v>40</v>
      </c>
      <c r="L2091" s="1" t="s">
        <v>41</v>
      </c>
      <c r="M2091" s="1" t="s">
        <v>42</v>
      </c>
      <c r="N2091" s="1" t="s">
        <v>37</v>
      </c>
      <c r="O2091" s="1" t="s">
        <v>43</v>
      </c>
      <c r="P2091" s="1" t="s">
        <v>43</v>
      </c>
      <c r="Q2091" s="1" t="s">
        <v>43</v>
      </c>
      <c r="R2091" s="3">
        <v>0</v>
      </c>
      <c r="S2091" s="1" t="s">
        <v>44</v>
      </c>
      <c r="T2091" s="1" t="s">
        <v>45</v>
      </c>
      <c r="U2091" s="1" t="s">
        <v>431</v>
      </c>
      <c r="V2091" s="1" t="s">
        <v>46</v>
      </c>
      <c r="W2091" s="1" t="s">
        <v>81</v>
      </c>
      <c r="X2091" s="1" t="s">
        <v>433</v>
      </c>
      <c r="Y2091" s="1" t="s">
        <v>245</v>
      </c>
      <c r="Z2091" s="1" t="s">
        <v>219</v>
      </c>
      <c r="AA2091" s="1" t="s">
        <v>51</v>
      </c>
      <c r="AB2091" s="1" t="s">
        <v>433</v>
      </c>
      <c r="AC2091" s="1" t="s">
        <v>37</v>
      </c>
    </row>
    <row r="2092" spans="1:29" hidden="1" x14ac:dyDescent="0.25">
      <c r="A2092" s="1" t="s">
        <v>33</v>
      </c>
      <c r="B2092" s="1" t="s">
        <v>34</v>
      </c>
      <c r="C2092" s="2">
        <v>45867</v>
      </c>
      <c r="D2092" s="1" t="s">
        <v>238</v>
      </c>
      <c r="E2092" s="1" t="s">
        <v>239</v>
      </c>
      <c r="F2092" s="1" t="s">
        <v>37</v>
      </c>
      <c r="G2092" s="1" t="s">
        <v>431</v>
      </c>
      <c r="H2092" s="1" t="s">
        <v>432</v>
      </c>
      <c r="I2092" s="3">
        <v>0</v>
      </c>
      <c r="J2092" s="3">
        <v>35064</v>
      </c>
      <c r="K2092" s="1" t="s">
        <v>40</v>
      </c>
      <c r="L2092" s="1" t="s">
        <v>500</v>
      </c>
      <c r="M2092" s="1" t="s">
        <v>501</v>
      </c>
      <c r="N2092" s="1" t="s">
        <v>37</v>
      </c>
      <c r="O2092" s="1" t="s">
        <v>43</v>
      </c>
      <c r="P2092" s="1" t="s">
        <v>43</v>
      </c>
      <c r="Q2092" s="1" t="s">
        <v>43</v>
      </c>
      <c r="R2092" s="3">
        <v>0</v>
      </c>
      <c r="S2092" s="1" t="s">
        <v>44</v>
      </c>
      <c r="T2092" s="1" t="s">
        <v>45</v>
      </c>
      <c r="U2092" s="1" t="s">
        <v>431</v>
      </c>
      <c r="V2092" s="1" t="s">
        <v>46</v>
      </c>
      <c r="W2092" s="1" t="s">
        <v>81</v>
      </c>
      <c r="X2092" s="1" t="s">
        <v>433</v>
      </c>
      <c r="Y2092" s="1" t="s">
        <v>245</v>
      </c>
      <c r="Z2092" s="1" t="s">
        <v>219</v>
      </c>
      <c r="AA2092" s="1" t="s">
        <v>51</v>
      </c>
      <c r="AB2092" s="1" t="s">
        <v>433</v>
      </c>
      <c r="AC2092" s="1" t="s">
        <v>37</v>
      </c>
    </row>
    <row r="2093" spans="1:29" hidden="1" x14ac:dyDescent="0.25">
      <c r="A2093" s="1" t="s">
        <v>33</v>
      </c>
      <c r="B2093" s="1" t="s">
        <v>34</v>
      </c>
      <c r="C2093" s="2">
        <v>45867</v>
      </c>
      <c r="D2093" s="1" t="s">
        <v>238</v>
      </c>
      <c r="E2093" s="1" t="s">
        <v>239</v>
      </c>
      <c r="F2093" s="1" t="s">
        <v>37</v>
      </c>
      <c r="G2093" s="1" t="s">
        <v>431</v>
      </c>
      <c r="H2093" s="1" t="s">
        <v>432</v>
      </c>
      <c r="I2093" s="54">
        <v>208661</v>
      </c>
      <c r="J2093" s="54">
        <v>0</v>
      </c>
      <c r="K2093" s="1" t="s">
        <v>40</v>
      </c>
      <c r="L2093" s="1" t="s">
        <v>41</v>
      </c>
      <c r="M2093" s="1" t="s">
        <v>42</v>
      </c>
      <c r="N2093" s="1" t="s">
        <v>37</v>
      </c>
      <c r="O2093" s="1" t="s">
        <v>43</v>
      </c>
      <c r="P2093" s="1" t="s">
        <v>43</v>
      </c>
      <c r="Q2093" s="1" t="s">
        <v>43</v>
      </c>
      <c r="R2093" s="3">
        <v>0</v>
      </c>
      <c r="S2093" s="1" t="s">
        <v>44</v>
      </c>
      <c r="T2093" s="1" t="s">
        <v>45</v>
      </c>
      <c r="U2093" s="1" t="s">
        <v>431</v>
      </c>
      <c r="V2093" s="1" t="s">
        <v>46</v>
      </c>
      <c r="W2093" s="1" t="s">
        <v>81</v>
      </c>
      <c r="X2093" s="1" t="s">
        <v>433</v>
      </c>
      <c r="Y2093" s="1" t="s">
        <v>245</v>
      </c>
      <c r="Z2093" s="1" t="s">
        <v>219</v>
      </c>
      <c r="AA2093" s="1" t="s">
        <v>51</v>
      </c>
      <c r="AB2093" s="1" t="s">
        <v>433</v>
      </c>
      <c r="AC2093" s="1" t="s">
        <v>37</v>
      </c>
    </row>
    <row r="2094" spans="1:29" hidden="1" x14ac:dyDescent="0.25">
      <c r="A2094" s="1" t="s">
        <v>33</v>
      </c>
      <c r="B2094" s="1" t="s">
        <v>34</v>
      </c>
      <c r="C2094" s="2">
        <v>45867</v>
      </c>
      <c r="D2094" s="1" t="s">
        <v>238</v>
      </c>
      <c r="E2094" s="1" t="s">
        <v>239</v>
      </c>
      <c r="F2094" s="1" t="s">
        <v>37</v>
      </c>
      <c r="G2094" s="1" t="s">
        <v>431</v>
      </c>
      <c r="H2094" s="1" t="s">
        <v>432</v>
      </c>
      <c r="I2094" s="3">
        <v>0</v>
      </c>
      <c r="J2094" s="3">
        <v>208661</v>
      </c>
      <c r="K2094" s="1" t="s">
        <v>40</v>
      </c>
      <c r="L2094" s="1" t="s">
        <v>502</v>
      </c>
      <c r="M2094" s="1" t="s">
        <v>503</v>
      </c>
      <c r="N2094" s="1" t="s">
        <v>37</v>
      </c>
      <c r="O2094" s="1" t="s">
        <v>43</v>
      </c>
      <c r="P2094" s="1" t="s">
        <v>43</v>
      </c>
      <c r="Q2094" s="1" t="s">
        <v>43</v>
      </c>
      <c r="R2094" s="3">
        <v>0</v>
      </c>
      <c r="S2094" s="1" t="s">
        <v>44</v>
      </c>
      <c r="T2094" s="1" t="s">
        <v>45</v>
      </c>
      <c r="U2094" s="1" t="s">
        <v>431</v>
      </c>
      <c r="V2094" s="1" t="s">
        <v>46</v>
      </c>
      <c r="W2094" s="1" t="s">
        <v>81</v>
      </c>
      <c r="X2094" s="1" t="s">
        <v>433</v>
      </c>
      <c r="Y2094" s="1" t="s">
        <v>245</v>
      </c>
      <c r="Z2094" s="1" t="s">
        <v>219</v>
      </c>
      <c r="AA2094" s="1" t="s">
        <v>51</v>
      </c>
      <c r="AB2094" s="1" t="s">
        <v>433</v>
      </c>
      <c r="AC2094" s="1" t="s">
        <v>37</v>
      </c>
    </row>
    <row r="2095" spans="1:29" hidden="1" x14ac:dyDescent="0.25">
      <c r="A2095" s="1" t="s">
        <v>33</v>
      </c>
      <c r="B2095" s="1" t="s">
        <v>34</v>
      </c>
      <c r="C2095" s="2">
        <v>45867</v>
      </c>
      <c r="D2095" s="1" t="s">
        <v>238</v>
      </c>
      <c r="E2095" s="1" t="s">
        <v>239</v>
      </c>
      <c r="F2095" s="1" t="s">
        <v>37</v>
      </c>
      <c r="G2095" s="1" t="s">
        <v>431</v>
      </c>
      <c r="H2095" s="1" t="s">
        <v>432</v>
      </c>
      <c r="I2095" s="54">
        <v>33333</v>
      </c>
      <c r="J2095" s="54">
        <v>0</v>
      </c>
      <c r="K2095" s="1" t="s">
        <v>40</v>
      </c>
      <c r="L2095" s="1" t="s">
        <v>41</v>
      </c>
      <c r="M2095" s="1" t="s">
        <v>42</v>
      </c>
      <c r="N2095" s="1" t="s">
        <v>37</v>
      </c>
      <c r="O2095" s="1" t="s">
        <v>43</v>
      </c>
      <c r="P2095" s="1" t="s">
        <v>43</v>
      </c>
      <c r="Q2095" s="1" t="s">
        <v>43</v>
      </c>
      <c r="R2095" s="3">
        <v>0</v>
      </c>
      <c r="S2095" s="1" t="s">
        <v>44</v>
      </c>
      <c r="T2095" s="1" t="s">
        <v>45</v>
      </c>
      <c r="U2095" s="1" t="s">
        <v>431</v>
      </c>
      <c r="V2095" s="1" t="s">
        <v>46</v>
      </c>
      <c r="W2095" s="1" t="s">
        <v>81</v>
      </c>
      <c r="X2095" s="1" t="s">
        <v>433</v>
      </c>
      <c r="Y2095" s="1" t="s">
        <v>245</v>
      </c>
      <c r="Z2095" s="1" t="s">
        <v>219</v>
      </c>
      <c r="AA2095" s="1" t="s">
        <v>51</v>
      </c>
      <c r="AB2095" s="1" t="s">
        <v>433</v>
      </c>
      <c r="AC2095" s="1" t="s">
        <v>37</v>
      </c>
    </row>
    <row r="2096" spans="1:29" hidden="1" x14ac:dyDescent="0.25">
      <c r="A2096" s="1" t="s">
        <v>33</v>
      </c>
      <c r="B2096" s="1" t="s">
        <v>34</v>
      </c>
      <c r="C2096" s="2">
        <v>45867</v>
      </c>
      <c r="D2096" s="1" t="s">
        <v>238</v>
      </c>
      <c r="E2096" s="1" t="s">
        <v>239</v>
      </c>
      <c r="F2096" s="1" t="s">
        <v>37</v>
      </c>
      <c r="G2096" s="1" t="s">
        <v>431</v>
      </c>
      <c r="H2096" s="1" t="s">
        <v>432</v>
      </c>
      <c r="I2096" s="3">
        <v>0</v>
      </c>
      <c r="J2096" s="3">
        <v>33333</v>
      </c>
      <c r="K2096" s="1" t="s">
        <v>40</v>
      </c>
      <c r="L2096" s="1" t="s">
        <v>504</v>
      </c>
      <c r="M2096" s="1" t="s">
        <v>505</v>
      </c>
      <c r="N2096" s="1" t="s">
        <v>37</v>
      </c>
      <c r="O2096" s="1" t="s">
        <v>43</v>
      </c>
      <c r="P2096" s="1" t="s">
        <v>43</v>
      </c>
      <c r="Q2096" s="1" t="s">
        <v>43</v>
      </c>
      <c r="R2096" s="3">
        <v>0</v>
      </c>
      <c r="S2096" s="1" t="s">
        <v>44</v>
      </c>
      <c r="T2096" s="1" t="s">
        <v>45</v>
      </c>
      <c r="U2096" s="1" t="s">
        <v>431</v>
      </c>
      <c r="V2096" s="1" t="s">
        <v>46</v>
      </c>
      <c r="W2096" s="1" t="s">
        <v>81</v>
      </c>
      <c r="X2096" s="1" t="s">
        <v>433</v>
      </c>
      <c r="Y2096" s="1" t="s">
        <v>245</v>
      </c>
      <c r="Z2096" s="1" t="s">
        <v>219</v>
      </c>
      <c r="AA2096" s="1" t="s">
        <v>51</v>
      </c>
      <c r="AB2096" s="1" t="s">
        <v>433</v>
      </c>
      <c r="AC2096" s="1" t="s">
        <v>37</v>
      </c>
    </row>
    <row r="2097" spans="1:29" hidden="1" x14ac:dyDescent="0.25">
      <c r="A2097" s="1" t="s">
        <v>33</v>
      </c>
      <c r="B2097" s="1" t="s">
        <v>34</v>
      </c>
      <c r="C2097" s="2">
        <v>45867</v>
      </c>
      <c r="D2097" s="1" t="s">
        <v>238</v>
      </c>
      <c r="E2097" s="1" t="s">
        <v>239</v>
      </c>
      <c r="F2097" s="1" t="s">
        <v>37</v>
      </c>
      <c r="G2097" s="1" t="s">
        <v>431</v>
      </c>
      <c r="H2097" s="1" t="s">
        <v>432</v>
      </c>
      <c r="I2097" s="54">
        <v>266667</v>
      </c>
      <c r="J2097" s="54">
        <v>0</v>
      </c>
      <c r="K2097" s="1" t="s">
        <v>40</v>
      </c>
      <c r="L2097" s="1" t="s">
        <v>41</v>
      </c>
      <c r="M2097" s="1" t="s">
        <v>42</v>
      </c>
      <c r="N2097" s="1" t="s">
        <v>37</v>
      </c>
      <c r="O2097" s="1" t="s">
        <v>43</v>
      </c>
      <c r="P2097" s="1" t="s">
        <v>43</v>
      </c>
      <c r="Q2097" s="1" t="s">
        <v>43</v>
      </c>
      <c r="R2097" s="3">
        <v>0</v>
      </c>
      <c r="S2097" s="1" t="s">
        <v>44</v>
      </c>
      <c r="T2097" s="1" t="s">
        <v>45</v>
      </c>
      <c r="U2097" s="1" t="s">
        <v>431</v>
      </c>
      <c r="V2097" s="1" t="s">
        <v>46</v>
      </c>
      <c r="W2097" s="1" t="s">
        <v>81</v>
      </c>
      <c r="X2097" s="1" t="s">
        <v>433</v>
      </c>
      <c r="Y2097" s="1" t="s">
        <v>245</v>
      </c>
      <c r="Z2097" s="1" t="s">
        <v>219</v>
      </c>
      <c r="AA2097" s="1" t="s">
        <v>51</v>
      </c>
      <c r="AB2097" s="1" t="s">
        <v>433</v>
      </c>
      <c r="AC2097" s="1" t="s">
        <v>37</v>
      </c>
    </row>
    <row r="2098" spans="1:29" hidden="1" x14ac:dyDescent="0.25">
      <c r="A2098" s="1" t="s">
        <v>33</v>
      </c>
      <c r="B2098" s="1" t="s">
        <v>34</v>
      </c>
      <c r="C2098" s="2">
        <v>45867</v>
      </c>
      <c r="D2098" s="1" t="s">
        <v>238</v>
      </c>
      <c r="E2098" s="1" t="s">
        <v>239</v>
      </c>
      <c r="F2098" s="1" t="s">
        <v>37</v>
      </c>
      <c r="G2098" s="1" t="s">
        <v>431</v>
      </c>
      <c r="H2098" s="1" t="s">
        <v>432</v>
      </c>
      <c r="I2098" s="3">
        <v>0</v>
      </c>
      <c r="J2098" s="3">
        <v>266667</v>
      </c>
      <c r="K2098" s="1" t="s">
        <v>40</v>
      </c>
      <c r="L2098" s="1" t="s">
        <v>506</v>
      </c>
      <c r="M2098" s="1" t="s">
        <v>507</v>
      </c>
      <c r="N2098" s="1" t="s">
        <v>37</v>
      </c>
      <c r="O2098" s="1" t="s">
        <v>43</v>
      </c>
      <c r="P2098" s="1" t="s">
        <v>43</v>
      </c>
      <c r="Q2098" s="1" t="s">
        <v>43</v>
      </c>
      <c r="R2098" s="3">
        <v>0</v>
      </c>
      <c r="S2098" s="1" t="s">
        <v>44</v>
      </c>
      <c r="T2098" s="1" t="s">
        <v>45</v>
      </c>
      <c r="U2098" s="1" t="s">
        <v>431</v>
      </c>
      <c r="V2098" s="1" t="s">
        <v>46</v>
      </c>
      <c r="W2098" s="1" t="s">
        <v>81</v>
      </c>
      <c r="X2098" s="1" t="s">
        <v>433</v>
      </c>
      <c r="Y2098" s="1" t="s">
        <v>245</v>
      </c>
      <c r="Z2098" s="1" t="s">
        <v>219</v>
      </c>
      <c r="AA2098" s="1" t="s">
        <v>51</v>
      </c>
      <c r="AB2098" s="1" t="s">
        <v>433</v>
      </c>
      <c r="AC2098" s="1" t="s">
        <v>37</v>
      </c>
    </row>
    <row r="2099" spans="1:29" hidden="1" x14ac:dyDescent="0.25">
      <c r="A2099" s="1" t="s">
        <v>33</v>
      </c>
      <c r="B2099" s="1" t="s">
        <v>34</v>
      </c>
      <c r="C2099" s="2">
        <v>45867</v>
      </c>
      <c r="D2099" s="1" t="s">
        <v>238</v>
      </c>
      <c r="E2099" s="1" t="s">
        <v>239</v>
      </c>
      <c r="F2099" s="1" t="s">
        <v>37</v>
      </c>
      <c r="G2099" s="1" t="s">
        <v>431</v>
      </c>
      <c r="H2099" s="1" t="s">
        <v>432</v>
      </c>
      <c r="I2099" s="54">
        <v>753885</v>
      </c>
      <c r="J2099" s="54">
        <v>0</v>
      </c>
      <c r="K2099" s="1" t="s">
        <v>40</v>
      </c>
      <c r="L2099" s="1" t="s">
        <v>41</v>
      </c>
      <c r="M2099" s="1" t="s">
        <v>42</v>
      </c>
      <c r="N2099" s="1" t="s">
        <v>37</v>
      </c>
      <c r="O2099" s="1" t="s">
        <v>43</v>
      </c>
      <c r="P2099" s="1" t="s">
        <v>43</v>
      </c>
      <c r="Q2099" s="1" t="s">
        <v>43</v>
      </c>
      <c r="R2099" s="3">
        <v>0</v>
      </c>
      <c r="S2099" s="1" t="s">
        <v>44</v>
      </c>
      <c r="T2099" s="1" t="s">
        <v>45</v>
      </c>
      <c r="U2099" s="1" t="s">
        <v>431</v>
      </c>
      <c r="V2099" s="1" t="s">
        <v>46</v>
      </c>
      <c r="W2099" s="1" t="s">
        <v>81</v>
      </c>
      <c r="X2099" s="1" t="s">
        <v>433</v>
      </c>
      <c r="Y2099" s="1" t="s">
        <v>245</v>
      </c>
      <c r="Z2099" s="1" t="s">
        <v>219</v>
      </c>
      <c r="AA2099" s="1" t="s">
        <v>51</v>
      </c>
      <c r="AB2099" s="1" t="s">
        <v>433</v>
      </c>
      <c r="AC2099" s="1" t="s">
        <v>37</v>
      </c>
    </row>
    <row r="2100" spans="1:29" hidden="1" x14ac:dyDescent="0.25">
      <c r="A2100" s="1" t="s">
        <v>33</v>
      </c>
      <c r="B2100" s="1" t="s">
        <v>34</v>
      </c>
      <c r="C2100" s="2">
        <v>45867</v>
      </c>
      <c r="D2100" s="1" t="s">
        <v>238</v>
      </c>
      <c r="E2100" s="1" t="s">
        <v>239</v>
      </c>
      <c r="F2100" s="1" t="s">
        <v>37</v>
      </c>
      <c r="G2100" s="1" t="s">
        <v>431</v>
      </c>
      <c r="H2100" s="1" t="s">
        <v>432</v>
      </c>
      <c r="I2100" s="3">
        <v>0</v>
      </c>
      <c r="J2100" s="3">
        <v>753885</v>
      </c>
      <c r="K2100" s="1" t="s">
        <v>40</v>
      </c>
      <c r="L2100" s="1" t="s">
        <v>141</v>
      </c>
      <c r="M2100" s="1" t="s">
        <v>142</v>
      </c>
      <c r="N2100" s="1" t="s">
        <v>37</v>
      </c>
      <c r="O2100" s="1" t="s">
        <v>43</v>
      </c>
      <c r="P2100" s="1" t="s">
        <v>43</v>
      </c>
      <c r="Q2100" s="1" t="s">
        <v>43</v>
      </c>
      <c r="R2100" s="3">
        <v>0</v>
      </c>
      <c r="S2100" s="1" t="s">
        <v>44</v>
      </c>
      <c r="T2100" s="1" t="s">
        <v>45</v>
      </c>
      <c r="U2100" s="1" t="s">
        <v>431</v>
      </c>
      <c r="V2100" s="1" t="s">
        <v>46</v>
      </c>
      <c r="W2100" s="1" t="s">
        <v>81</v>
      </c>
      <c r="X2100" s="1" t="s">
        <v>433</v>
      </c>
      <c r="Y2100" s="1" t="s">
        <v>245</v>
      </c>
      <c r="Z2100" s="1" t="s">
        <v>219</v>
      </c>
      <c r="AA2100" s="1" t="s">
        <v>51</v>
      </c>
      <c r="AB2100" s="1" t="s">
        <v>433</v>
      </c>
      <c r="AC2100" s="1" t="s">
        <v>37</v>
      </c>
    </row>
    <row r="2101" spans="1:29" hidden="1" x14ac:dyDescent="0.25">
      <c r="A2101" s="1" t="s">
        <v>33</v>
      </c>
      <c r="B2101" s="1" t="s">
        <v>34</v>
      </c>
      <c r="C2101" s="2">
        <v>45867</v>
      </c>
      <c r="D2101" s="1" t="s">
        <v>238</v>
      </c>
      <c r="E2101" s="1" t="s">
        <v>239</v>
      </c>
      <c r="F2101" s="1" t="s">
        <v>37</v>
      </c>
      <c r="G2101" s="1" t="s">
        <v>431</v>
      </c>
      <c r="H2101" s="1" t="s">
        <v>432</v>
      </c>
      <c r="I2101" s="54">
        <v>33333</v>
      </c>
      <c r="J2101" s="54">
        <v>0</v>
      </c>
      <c r="K2101" s="1" t="s">
        <v>40</v>
      </c>
      <c r="L2101" s="1" t="s">
        <v>41</v>
      </c>
      <c r="M2101" s="1" t="s">
        <v>42</v>
      </c>
      <c r="N2101" s="1" t="s">
        <v>37</v>
      </c>
      <c r="O2101" s="1" t="s">
        <v>43</v>
      </c>
      <c r="P2101" s="1" t="s">
        <v>43</v>
      </c>
      <c r="Q2101" s="1" t="s">
        <v>43</v>
      </c>
      <c r="R2101" s="3">
        <v>0</v>
      </c>
      <c r="S2101" s="1" t="s">
        <v>44</v>
      </c>
      <c r="T2101" s="1" t="s">
        <v>45</v>
      </c>
      <c r="U2101" s="1" t="s">
        <v>431</v>
      </c>
      <c r="V2101" s="1" t="s">
        <v>46</v>
      </c>
      <c r="W2101" s="1" t="s">
        <v>81</v>
      </c>
      <c r="X2101" s="1" t="s">
        <v>433</v>
      </c>
      <c r="Y2101" s="1" t="s">
        <v>245</v>
      </c>
      <c r="Z2101" s="1" t="s">
        <v>219</v>
      </c>
      <c r="AA2101" s="1" t="s">
        <v>51</v>
      </c>
      <c r="AB2101" s="1" t="s">
        <v>433</v>
      </c>
      <c r="AC2101" s="1" t="s">
        <v>37</v>
      </c>
    </row>
    <row r="2102" spans="1:29" hidden="1" x14ac:dyDescent="0.25">
      <c r="A2102" s="1" t="s">
        <v>33</v>
      </c>
      <c r="B2102" s="1" t="s">
        <v>34</v>
      </c>
      <c r="C2102" s="2">
        <v>45867</v>
      </c>
      <c r="D2102" s="1" t="s">
        <v>238</v>
      </c>
      <c r="E2102" s="1" t="s">
        <v>239</v>
      </c>
      <c r="F2102" s="1" t="s">
        <v>37</v>
      </c>
      <c r="G2102" s="1" t="s">
        <v>431</v>
      </c>
      <c r="H2102" s="1" t="s">
        <v>432</v>
      </c>
      <c r="I2102" s="3">
        <v>0</v>
      </c>
      <c r="J2102" s="3">
        <v>33333</v>
      </c>
      <c r="K2102" s="1" t="s">
        <v>40</v>
      </c>
      <c r="L2102" s="1" t="s">
        <v>508</v>
      </c>
      <c r="M2102" s="1" t="s">
        <v>509</v>
      </c>
      <c r="N2102" s="1" t="s">
        <v>37</v>
      </c>
      <c r="O2102" s="1" t="s">
        <v>43</v>
      </c>
      <c r="P2102" s="1" t="s">
        <v>43</v>
      </c>
      <c r="Q2102" s="1" t="s">
        <v>43</v>
      </c>
      <c r="R2102" s="3">
        <v>0</v>
      </c>
      <c r="S2102" s="1" t="s">
        <v>44</v>
      </c>
      <c r="T2102" s="1" t="s">
        <v>45</v>
      </c>
      <c r="U2102" s="1" t="s">
        <v>431</v>
      </c>
      <c r="V2102" s="1" t="s">
        <v>46</v>
      </c>
      <c r="W2102" s="1" t="s">
        <v>81</v>
      </c>
      <c r="X2102" s="1" t="s">
        <v>433</v>
      </c>
      <c r="Y2102" s="1" t="s">
        <v>245</v>
      </c>
      <c r="Z2102" s="1" t="s">
        <v>219</v>
      </c>
      <c r="AA2102" s="1" t="s">
        <v>51</v>
      </c>
      <c r="AB2102" s="1" t="s">
        <v>433</v>
      </c>
      <c r="AC2102" s="1" t="s">
        <v>37</v>
      </c>
    </row>
    <row r="2103" spans="1:29" hidden="1" x14ac:dyDescent="0.25">
      <c r="A2103" s="1" t="s">
        <v>33</v>
      </c>
      <c r="B2103" s="1" t="s">
        <v>34</v>
      </c>
      <c r="C2103" s="2">
        <v>45867</v>
      </c>
      <c r="D2103" s="1" t="s">
        <v>238</v>
      </c>
      <c r="E2103" s="1" t="s">
        <v>239</v>
      </c>
      <c r="F2103" s="1" t="s">
        <v>37</v>
      </c>
      <c r="G2103" s="1" t="s">
        <v>431</v>
      </c>
      <c r="H2103" s="1" t="s">
        <v>432</v>
      </c>
      <c r="I2103" s="54">
        <v>34705</v>
      </c>
      <c r="J2103" s="54">
        <v>0</v>
      </c>
      <c r="K2103" s="1" t="s">
        <v>40</v>
      </c>
      <c r="L2103" s="1" t="s">
        <v>41</v>
      </c>
      <c r="M2103" s="1" t="s">
        <v>42</v>
      </c>
      <c r="N2103" s="1" t="s">
        <v>37</v>
      </c>
      <c r="O2103" s="1" t="s">
        <v>43</v>
      </c>
      <c r="P2103" s="1" t="s">
        <v>43</v>
      </c>
      <c r="Q2103" s="1" t="s">
        <v>43</v>
      </c>
      <c r="R2103" s="3">
        <v>0</v>
      </c>
      <c r="S2103" s="1" t="s">
        <v>44</v>
      </c>
      <c r="T2103" s="1" t="s">
        <v>45</v>
      </c>
      <c r="U2103" s="1" t="s">
        <v>431</v>
      </c>
      <c r="V2103" s="1" t="s">
        <v>46</v>
      </c>
      <c r="W2103" s="1" t="s">
        <v>81</v>
      </c>
      <c r="X2103" s="1" t="s">
        <v>433</v>
      </c>
      <c r="Y2103" s="1" t="s">
        <v>245</v>
      </c>
      <c r="Z2103" s="1" t="s">
        <v>219</v>
      </c>
      <c r="AA2103" s="1" t="s">
        <v>51</v>
      </c>
      <c r="AB2103" s="1" t="s">
        <v>433</v>
      </c>
      <c r="AC2103" s="1" t="s">
        <v>37</v>
      </c>
    </row>
    <row r="2104" spans="1:29" hidden="1" x14ac:dyDescent="0.25">
      <c r="A2104" s="1" t="s">
        <v>33</v>
      </c>
      <c r="B2104" s="1" t="s">
        <v>34</v>
      </c>
      <c r="C2104" s="2">
        <v>45867</v>
      </c>
      <c r="D2104" s="1" t="s">
        <v>238</v>
      </c>
      <c r="E2104" s="1" t="s">
        <v>239</v>
      </c>
      <c r="F2104" s="1" t="s">
        <v>37</v>
      </c>
      <c r="G2104" s="1" t="s">
        <v>431</v>
      </c>
      <c r="H2104" s="1" t="s">
        <v>432</v>
      </c>
      <c r="I2104" s="3">
        <v>0</v>
      </c>
      <c r="J2104" s="3">
        <v>34705</v>
      </c>
      <c r="K2104" s="1" t="s">
        <v>40</v>
      </c>
      <c r="L2104" s="1" t="s">
        <v>510</v>
      </c>
      <c r="M2104" s="1" t="s">
        <v>511</v>
      </c>
      <c r="N2104" s="1" t="s">
        <v>37</v>
      </c>
      <c r="O2104" s="1" t="s">
        <v>43</v>
      </c>
      <c r="P2104" s="1" t="s">
        <v>43</v>
      </c>
      <c r="Q2104" s="1" t="s">
        <v>43</v>
      </c>
      <c r="R2104" s="3">
        <v>0</v>
      </c>
      <c r="S2104" s="1" t="s">
        <v>44</v>
      </c>
      <c r="T2104" s="1" t="s">
        <v>45</v>
      </c>
      <c r="U2104" s="1" t="s">
        <v>431</v>
      </c>
      <c r="V2104" s="1" t="s">
        <v>46</v>
      </c>
      <c r="W2104" s="1" t="s">
        <v>81</v>
      </c>
      <c r="X2104" s="1" t="s">
        <v>433</v>
      </c>
      <c r="Y2104" s="1" t="s">
        <v>245</v>
      </c>
      <c r="Z2104" s="1" t="s">
        <v>219</v>
      </c>
      <c r="AA2104" s="1" t="s">
        <v>51</v>
      </c>
      <c r="AB2104" s="1" t="s">
        <v>433</v>
      </c>
      <c r="AC2104" s="1" t="s">
        <v>37</v>
      </c>
    </row>
    <row r="2105" spans="1:29" hidden="1" x14ac:dyDescent="0.25">
      <c r="A2105" s="1" t="s">
        <v>33</v>
      </c>
      <c r="B2105" s="1" t="s">
        <v>34</v>
      </c>
      <c r="C2105" s="2">
        <v>45867</v>
      </c>
      <c r="D2105" s="1" t="s">
        <v>238</v>
      </c>
      <c r="E2105" s="1" t="s">
        <v>239</v>
      </c>
      <c r="F2105" s="1" t="s">
        <v>37</v>
      </c>
      <c r="G2105" s="1" t="s">
        <v>431</v>
      </c>
      <c r="H2105" s="1" t="s">
        <v>432</v>
      </c>
      <c r="I2105" s="54">
        <v>33334</v>
      </c>
      <c r="J2105" s="54">
        <v>0</v>
      </c>
      <c r="K2105" s="1" t="s">
        <v>40</v>
      </c>
      <c r="L2105" s="1" t="s">
        <v>41</v>
      </c>
      <c r="M2105" s="1" t="s">
        <v>42</v>
      </c>
      <c r="N2105" s="1" t="s">
        <v>37</v>
      </c>
      <c r="O2105" s="1" t="s">
        <v>43</v>
      </c>
      <c r="P2105" s="1" t="s">
        <v>43</v>
      </c>
      <c r="Q2105" s="1" t="s">
        <v>43</v>
      </c>
      <c r="R2105" s="3">
        <v>0</v>
      </c>
      <c r="S2105" s="1" t="s">
        <v>44</v>
      </c>
      <c r="T2105" s="1" t="s">
        <v>45</v>
      </c>
      <c r="U2105" s="1" t="s">
        <v>431</v>
      </c>
      <c r="V2105" s="1" t="s">
        <v>46</v>
      </c>
      <c r="W2105" s="1" t="s">
        <v>81</v>
      </c>
      <c r="X2105" s="1" t="s">
        <v>433</v>
      </c>
      <c r="Y2105" s="1" t="s">
        <v>245</v>
      </c>
      <c r="Z2105" s="1" t="s">
        <v>219</v>
      </c>
      <c r="AA2105" s="1" t="s">
        <v>51</v>
      </c>
      <c r="AB2105" s="1" t="s">
        <v>433</v>
      </c>
      <c r="AC2105" s="1" t="s">
        <v>37</v>
      </c>
    </row>
    <row r="2106" spans="1:29" hidden="1" x14ac:dyDescent="0.25">
      <c r="A2106" s="1" t="s">
        <v>33</v>
      </c>
      <c r="B2106" s="1" t="s">
        <v>34</v>
      </c>
      <c r="C2106" s="2">
        <v>45867</v>
      </c>
      <c r="D2106" s="1" t="s">
        <v>238</v>
      </c>
      <c r="E2106" s="1" t="s">
        <v>239</v>
      </c>
      <c r="F2106" s="1" t="s">
        <v>37</v>
      </c>
      <c r="G2106" s="1" t="s">
        <v>431</v>
      </c>
      <c r="H2106" s="1" t="s">
        <v>432</v>
      </c>
      <c r="I2106" s="3">
        <v>0</v>
      </c>
      <c r="J2106" s="3">
        <v>33334</v>
      </c>
      <c r="K2106" s="1" t="s">
        <v>40</v>
      </c>
      <c r="L2106" s="1" t="s">
        <v>512</v>
      </c>
      <c r="M2106" s="1" t="s">
        <v>513</v>
      </c>
      <c r="N2106" s="1" t="s">
        <v>37</v>
      </c>
      <c r="O2106" s="1" t="s">
        <v>43</v>
      </c>
      <c r="P2106" s="1" t="s">
        <v>43</v>
      </c>
      <c r="Q2106" s="1" t="s">
        <v>43</v>
      </c>
      <c r="R2106" s="3">
        <v>0</v>
      </c>
      <c r="S2106" s="1" t="s">
        <v>44</v>
      </c>
      <c r="T2106" s="1" t="s">
        <v>45</v>
      </c>
      <c r="U2106" s="1" t="s">
        <v>431</v>
      </c>
      <c r="V2106" s="1" t="s">
        <v>46</v>
      </c>
      <c r="W2106" s="1" t="s">
        <v>81</v>
      </c>
      <c r="X2106" s="1" t="s">
        <v>433</v>
      </c>
      <c r="Y2106" s="1" t="s">
        <v>245</v>
      </c>
      <c r="Z2106" s="1" t="s">
        <v>219</v>
      </c>
      <c r="AA2106" s="1" t="s">
        <v>51</v>
      </c>
      <c r="AB2106" s="1" t="s">
        <v>433</v>
      </c>
      <c r="AC2106" s="1" t="s">
        <v>37</v>
      </c>
    </row>
    <row r="2107" spans="1:29" hidden="1" x14ac:dyDescent="0.25">
      <c r="A2107" s="1" t="s">
        <v>33</v>
      </c>
      <c r="B2107" s="1" t="s">
        <v>34</v>
      </c>
      <c r="C2107" s="2">
        <v>45868</v>
      </c>
      <c r="D2107" s="1" t="s">
        <v>35</v>
      </c>
      <c r="E2107" s="1" t="s">
        <v>36</v>
      </c>
      <c r="F2107" s="1" t="s">
        <v>37</v>
      </c>
      <c r="G2107" s="1" t="s">
        <v>428</v>
      </c>
      <c r="H2107" s="1" t="s">
        <v>429</v>
      </c>
      <c r="I2107" s="3">
        <v>0</v>
      </c>
      <c r="J2107" s="54">
        <v>1328600</v>
      </c>
      <c r="K2107" s="1" t="s">
        <v>40</v>
      </c>
      <c r="L2107" s="1" t="s">
        <v>62</v>
      </c>
      <c r="M2107" s="1" t="s">
        <v>63</v>
      </c>
      <c r="N2107" s="1" t="s">
        <v>37</v>
      </c>
      <c r="O2107" s="1" t="s">
        <v>43</v>
      </c>
      <c r="P2107" s="1" t="s">
        <v>43</v>
      </c>
      <c r="Q2107" s="1" t="s">
        <v>43</v>
      </c>
      <c r="R2107" s="3">
        <v>0</v>
      </c>
      <c r="S2107" s="1" t="s">
        <v>44</v>
      </c>
      <c r="T2107" s="1" t="s">
        <v>45</v>
      </c>
      <c r="U2107" s="1" t="s">
        <v>428</v>
      </c>
      <c r="V2107" s="1" t="s">
        <v>46</v>
      </c>
      <c r="W2107" s="1" t="s">
        <v>47</v>
      </c>
      <c r="X2107" s="1" t="s">
        <v>430</v>
      </c>
      <c r="Y2107" s="1" t="s">
        <v>49</v>
      </c>
      <c r="Z2107" s="1" t="s">
        <v>50</v>
      </c>
      <c r="AA2107" s="1" t="s">
        <v>51</v>
      </c>
      <c r="AB2107" s="1" t="s">
        <v>430</v>
      </c>
      <c r="AC2107" s="1" t="s">
        <v>37</v>
      </c>
    </row>
    <row r="2108" spans="1:29" hidden="1" x14ac:dyDescent="0.25">
      <c r="A2108" s="1" t="s">
        <v>33</v>
      </c>
      <c r="B2108" s="1" t="s">
        <v>34</v>
      </c>
      <c r="C2108" s="2">
        <v>45869</v>
      </c>
      <c r="D2108" s="1" t="s">
        <v>73</v>
      </c>
      <c r="E2108" s="1" t="s">
        <v>74</v>
      </c>
      <c r="F2108" s="1" t="s">
        <v>37</v>
      </c>
      <c r="G2108" s="1" t="s">
        <v>529</v>
      </c>
      <c r="H2108" s="1" t="s">
        <v>76</v>
      </c>
      <c r="I2108" s="3">
        <v>47450</v>
      </c>
      <c r="J2108" s="3">
        <v>0</v>
      </c>
      <c r="K2108" s="1" t="s">
        <v>40</v>
      </c>
      <c r="L2108" s="1" t="s">
        <v>148</v>
      </c>
      <c r="M2108" s="1" t="s">
        <v>149</v>
      </c>
      <c r="N2108" s="1" t="s">
        <v>79</v>
      </c>
      <c r="O2108" s="1" t="s">
        <v>80</v>
      </c>
      <c r="P2108" s="1" t="s">
        <v>43</v>
      </c>
      <c r="Q2108" s="1" t="s">
        <v>43</v>
      </c>
      <c r="R2108" s="3">
        <v>0</v>
      </c>
      <c r="S2108" s="1" t="s">
        <v>44</v>
      </c>
      <c r="T2108" s="1" t="s">
        <v>45</v>
      </c>
      <c r="U2108" s="1" t="s">
        <v>529</v>
      </c>
      <c r="V2108" s="1" t="s">
        <v>46</v>
      </c>
      <c r="W2108" s="1" t="s">
        <v>530</v>
      </c>
      <c r="X2108" s="1" t="s">
        <v>531</v>
      </c>
      <c r="Y2108" s="1" t="s">
        <v>83</v>
      </c>
      <c r="Z2108" s="1" t="s">
        <v>532</v>
      </c>
      <c r="AA2108" s="1" t="s">
        <v>51</v>
      </c>
      <c r="AB2108" s="1" t="s">
        <v>531</v>
      </c>
      <c r="AC2108" s="1" t="s">
        <v>37</v>
      </c>
    </row>
    <row r="2109" spans="1:29" hidden="1" x14ac:dyDescent="0.25">
      <c r="A2109" s="1" t="s">
        <v>33</v>
      </c>
      <c r="B2109" s="1" t="s">
        <v>34</v>
      </c>
      <c r="C2109" s="2">
        <v>45869</v>
      </c>
      <c r="D2109" s="1" t="s">
        <v>73</v>
      </c>
      <c r="E2109" s="1" t="s">
        <v>74</v>
      </c>
      <c r="F2109" s="1" t="s">
        <v>37</v>
      </c>
      <c r="G2109" s="1" t="s">
        <v>529</v>
      </c>
      <c r="H2109" s="1" t="s">
        <v>76</v>
      </c>
      <c r="I2109" s="3">
        <v>616850</v>
      </c>
      <c r="J2109" s="3">
        <v>0</v>
      </c>
      <c r="K2109" s="1" t="s">
        <v>40</v>
      </c>
      <c r="L2109" s="1" t="s">
        <v>125</v>
      </c>
      <c r="M2109" s="1" t="s">
        <v>126</v>
      </c>
      <c r="N2109" s="1" t="s">
        <v>79</v>
      </c>
      <c r="O2109" s="1" t="s">
        <v>80</v>
      </c>
      <c r="P2109" s="1" t="s">
        <v>43</v>
      </c>
      <c r="Q2109" s="1" t="s">
        <v>43</v>
      </c>
      <c r="R2109" s="3">
        <v>0</v>
      </c>
      <c r="S2109" s="1" t="s">
        <v>44</v>
      </c>
      <c r="T2109" s="1" t="s">
        <v>45</v>
      </c>
      <c r="U2109" s="1" t="s">
        <v>529</v>
      </c>
      <c r="V2109" s="1" t="s">
        <v>46</v>
      </c>
      <c r="W2109" s="1" t="s">
        <v>530</v>
      </c>
      <c r="X2109" s="1" t="s">
        <v>531</v>
      </c>
      <c r="Y2109" s="1" t="s">
        <v>83</v>
      </c>
      <c r="Z2109" s="1" t="s">
        <v>532</v>
      </c>
      <c r="AA2109" s="1" t="s">
        <v>51</v>
      </c>
      <c r="AB2109" s="1" t="s">
        <v>531</v>
      </c>
      <c r="AC2109" s="1" t="s">
        <v>37</v>
      </c>
    </row>
    <row r="2110" spans="1:29" hidden="1" x14ac:dyDescent="0.25">
      <c r="A2110" s="1" t="s">
        <v>33</v>
      </c>
      <c r="B2110" s="1" t="s">
        <v>34</v>
      </c>
      <c r="C2110" s="2">
        <v>45869</v>
      </c>
      <c r="D2110" s="1" t="s">
        <v>73</v>
      </c>
      <c r="E2110" s="1" t="s">
        <v>74</v>
      </c>
      <c r="F2110" s="1" t="s">
        <v>37</v>
      </c>
      <c r="G2110" s="1" t="s">
        <v>529</v>
      </c>
      <c r="H2110" s="1" t="s">
        <v>76</v>
      </c>
      <c r="I2110" s="3">
        <v>108274</v>
      </c>
      <c r="J2110" s="3">
        <v>0</v>
      </c>
      <c r="K2110" s="1" t="s">
        <v>40</v>
      </c>
      <c r="L2110" s="1" t="s">
        <v>537</v>
      </c>
      <c r="M2110" s="1" t="s">
        <v>538</v>
      </c>
      <c r="N2110" s="1" t="s">
        <v>79</v>
      </c>
      <c r="O2110" s="1" t="s">
        <v>80</v>
      </c>
      <c r="P2110" s="1" t="s">
        <v>43</v>
      </c>
      <c r="Q2110" s="1" t="s">
        <v>43</v>
      </c>
      <c r="R2110" s="3">
        <v>0</v>
      </c>
      <c r="S2110" s="1" t="s">
        <v>44</v>
      </c>
      <c r="T2110" s="1" t="s">
        <v>45</v>
      </c>
      <c r="U2110" s="1" t="s">
        <v>529</v>
      </c>
      <c r="V2110" s="1" t="s">
        <v>46</v>
      </c>
      <c r="W2110" s="1" t="s">
        <v>530</v>
      </c>
      <c r="X2110" s="1" t="s">
        <v>531</v>
      </c>
      <c r="Y2110" s="1" t="s">
        <v>83</v>
      </c>
      <c r="Z2110" s="1" t="s">
        <v>532</v>
      </c>
      <c r="AA2110" s="1" t="s">
        <v>51</v>
      </c>
      <c r="AB2110" s="1" t="s">
        <v>531</v>
      </c>
      <c r="AC2110" s="1" t="s">
        <v>37</v>
      </c>
    </row>
    <row r="2111" spans="1:29" hidden="1" x14ac:dyDescent="0.25">
      <c r="A2111" s="1" t="s">
        <v>33</v>
      </c>
      <c r="B2111" s="1" t="s">
        <v>34</v>
      </c>
      <c r="C2111" s="2">
        <v>45869</v>
      </c>
      <c r="D2111" s="1" t="s">
        <v>73</v>
      </c>
      <c r="E2111" s="1" t="s">
        <v>74</v>
      </c>
      <c r="F2111" s="1" t="s">
        <v>37</v>
      </c>
      <c r="G2111" s="1" t="s">
        <v>529</v>
      </c>
      <c r="H2111" s="1" t="s">
        <v>76</v>
      </c>
      <c r="I2111" s="3">
        <v>142350</v>
      </c>
      <c r="J2111" s="3">
        <v>0</v>
      </c>
      <c r="K2111" s="1" t="s">
        <v>40</v>
      </c>
      <c r="L2111" s="1" t="s">
        <v>408</v>
      </c>
      <c r="M2111" s="1" t="s">
        <v>409</v>
      </c>
      <c r="N2111" s="1" t="s">
        <v>79</v>
      </c>
      <c r="O2111" s="1" t="s">
        <v>80</v>
      </c>
      <c r="P2111" s="1" t="s">
        <v>43</v>
      </c>
      <c r="Q2111" s="1" t="s">
        <v>43</v>
      </c>
      <c r="R2111" s="3">
        <v>0</v>
      </c>
      <c r="S2111" s="1" t="s">
        <v>44</v>
      </c>
      <c r="T2111" s="1" t="s">
        <v>45</v>
      </c>
      <c r="U2111" s="1" t="s">
        <v>529</v>
      </c>
      <c r="V2111" s="1" t="s">
        <v>46</v>
      </c>
      <c r="W2111" s="1" t="s">
        <v>530</v>
      </c>
      <c r="X2111" s="1" t="s">
        <v>531</v>
      </c>
      <c r="Y2111" s="1" t="s">
        <v>83</v>
      </c>
      <c r="Z2111" s="1" t="s">
        <v>532</v>
      </c>
      <c r="AA2111" s="1" t="s">
        <v>51</v>
      </c>
      <c r="AB2111" s="1" t="s">
        <v>531</v>
      </c>
      <c r="AC2111" s="1" t="s">
        <v>37</v>
      </c>
    </row>
    <row r="2112" spans="1:29" hidden="1" x14ac:dyDescent="0.25">
      <c r="A2112" s="1" t="s">
        <v>33</v>
      </c>
      <c r="B2112" s="1" t="s">
        <v>34</v>
      </c>
      <c r="C2112" s="2">
        <v>45869</v>
      </c>
      <c r="D2112" s="1" t="s">
        <v>73</v>
      </c>
      <c r="E2112" s="1" t="s">
        <v>74</v>
      </c>
      <c r="F2112" s="1" t="s">
        <v>37</v>
      </c>
      <c r="G2112" s="1" t="s">
        <v>529</v>
      </c>
      <c r="H2112" s="1" t="s">
        <v>76</v>
      </c>
      <c r="I2112" s="3">
        <v>616850</v>
      </c>
      <c r="J2112" s="3">
        <v>0</v>
      </c>
      <c r="K2112" s="1" t="s">
        <v>40</v>
      </c>
      <c r="L2112" s="1" t="s">
        <v>150</v>
      </c>
      <c r="M2112" s="1" t="s">
        <v>151</v>
      </c>
      <c r="N2112" s="1" t="s">
        <v>79</v>
      </c>
      <c r="O2112" s="1" t="s">
        <v>80</v>
      </c>
      <c r="P2112" s="1" t="s">
        <v>43</v>
      </c>
      <c r="Q2112" s="1" t="s">
        <v>43</v>
      </c>
      <c r="R2112" s="3">
        <v>0</v>
      </c>
      <c r="S2112" s="1" t="s">
        <v>44</v>
      </c>
      <c r="T2112" s="1" t="s">
        <v>45</v>
      </c>
      <c r="U2112" s="1" t="s">
        <v>529</v>
      </c>
      <c r="V2112" s="1" t="s">
        <v>46</v>
      </c>
      <c r="W2112" s="1" t="s">
        <v>530</v>
      </c>
      <c r="X2112" s="1" t="s">
        <v>531</v>
      </c>
      <c r="Y2112" s="1" t="s">
        <v>83</v>
      </c>
      <c r="Z2112" s="1" t="s">
        <v>532</v>
      </c>
      <c r="AA2112" s="1" t="s">
        <v>51</v>
      </c>
      <c r="AB2112" s="1" t="s">
        <v>531</v>
      </c>
      <c r="AC2112" s="1" t="s">
        <v>37</v>
      </c>
    </row>
    <row r="2113" spans="1:29" hidden="1" x14ac:dyDescent="0.25">
      <c r="A2113" s="1" t="s">
        <v>33</v>
      </c>
      <c r="B2113" s="1" t="s">
        <v>34</v>
      </c>
      <c r="C2113" s="2">
        <v>45869</v>
      </c>
      <c r="D2113" s="1" t="s">
        <v>73</v>
      </c>
      <c r="E2113" s="1" t="s">
        <v>74</v>
      </c>
      <c r="F2113" s="1" t="s">
        <v>37</v>
      </c>
      <c r="G2113" s="1" t="s">
        <v>529</v>
      </c>
      <c r="H2113" s="1" t="s">
        <v>76</v>
      </c>
      <c r="I2113" s="3">
        <v>521950</v>
      </c>
      <c r="J2113" s="3">
        <v>0</v>
      </c>
      <c r="K2113" s="1" t="s">
        <v>40</v>
      </c>
      <c r="L2113" s="1" t="s">
        <v>539</v>
      </c>
      <c r="M2113" s="1" t="s">
        <v>540</v>
      </c>
      <c r="N2113" s="1" t="s">
        <v>79</v>
      </c>
      <c r="O2113" s="1" t="s">
        <v>80</v>
      </c>
      <c r="P2113" s="1" t="s">
        <v>43</v>
      </c>
      <c r="Q2113" s="1" t="s">
        <v>43</v>
      </c>
      <c r="R2113" s="3">
        <v>0</v>
      </c>
      <c r="S2113" s="1" t="s">
        <v>44</v>
      </c>
      <c r="T2113" s="1" t="s">
        <v>45</v>
      </c>
      <c r="U2113" s="1" t="s">
        <v>529</v>
      </c>
      <c r="V2113" s="1" t="s">
        <v>46</v>
      </c>
      <c r="W2113" s="1" t="s">
        <v>530</v>
      </c>
      <c r="X2113" s="1" t="s">
        <v>531</v>
      </c>
      <c r="Y2113" s="1" t="s">
        <v>83</v>
      </c>
      <c r="Z2113" s="1" t="s">
        <v>532</v>
      </c>
      <c r="AA2113" s="1" t="s">
        <v>51</v>
      </c>
      <c r="AB2113" s="1" t="s">
        <v>531</v>
      </c>
      <c r="AC2113" s="1" t="s">
        <v>37</v>
      </c>
    </row>
    <row r="2114" spans="1:29" hidden="1" x14ac:dyDescent="0.25">
      <c r="A2114" s="1" t="s">
        <v>33</v>
      </c>
      <c r="B2114" s="1" t="s">
        <v>34</v>
      </c>
      <c r="C2114" s="2">
        <v>45869</v>
      </c>
      <c r="D2114" s="1" t="s">
        <v>73</v>
      </c>
      <c r="E2114" s="1" t="s">
        <v>74</v>
      </c>
      <c r="F2114" s="1" t="s">
        <v>37</v>
      </c>
      <c r="G2114" s="1" t="s">
        <v>529</v>
      </c>
      <c r="H2114" s="1" t="s">
        <v>76</v>
      </c>
      <c r="I2114" s="3">
        <v>94900</v>
      </c>
      <c r="J2114" s="3">
        <v>0</v>
      </c>
      <c r="K2114" s="1" t="s">
        <v>40</v>
      </c>
      <c r="L2114" s="1" t="s">
        <v>541</v>
      </c>
      <c r="M2114" s="1" t="s">
        <v>542</v>
      </c>
      <c r="N2114" s="1" t="s">
        <v>79</v>
      </c>
      <c r="O2114" s="1" t="s">
        <v>80</v>
      </c>
      <c r="P2114" s="1" t="s">
        <v>43</v>
      </c>
      <c r="Q2114" s="1" t="s">
        <v>43</v>
      </c>
      <c r="R2114" s="3">
        <v>0</v>
      </c>
      <c r="S2114" s="1" t="s">
        <v>44</v>
      </c>
      <c r="T2114" s="1" t="s">
        <v>45</v>
      </c>
      <c r="U2114" s="1" t="s">
        <v>529</v>
      </c>
      <c r="V2114" s="1" t="s">
        <v>46</v>
      </c>
      <c r="W2114" s="1" t="s">
        <v>530</v>
      </c>
      <c r="X2114" s="1" t="s">
        <v>531</v>
      </c>
      <c r="Y2114" s="1" t="s">
        <v>83</v>
      </c>
      <c r="Z2114" s="1" t="s">
        <v>532</v>
      </c>
      <c r="AA2114" s="1" t="s">
        <v>51</v>
      </c>
      <c r="AB2114" s="1" t="s">
        <v>531</v>
      </c>
      <c r="AC2114" s="1" t="s">
        <v>37</v>
      </c>
    </row>
    <row r="2115" spans="1:29" hidden="1" x14ac:dyDescent="0.25">
      <c r="A2115" s="1" t="s">
        <v>33</v>
      </c>
      <c r="B2115" s="1" t="s">
        <v>34</v>
      </c>
      <c r="C2115" s="2">
        <v>45869</v>
      </c>
      <c r="D2115" s="1" t="s">
        <v>73</v>
      </c>
      <c r="E2115" s="1" t="s">
        <v>74</v>
      </c>
      <c r="F2115" s="1" t="s">
        <v>37</v>
      </c>
      <c r="G2115" s="1" t="s">
        <v>529</v>
      </c>
      <c r="H2115" s="1" t="s">
        <v>76</v>
      </c>
      <c r="I2115" s="3">
        <v>569400</v>
      </c>
      <c r="J2115" s="3">
        <v>0</v>
      </c>
      <c r="K2115" s="1" t="s">
        <v>40</v>
      </c>
      <c r="L2115" s="1" t="s">
        <v>117</v>
      </c>
      <c r="M2115" s="1" t="s">
        <v>118</v>
      </c>
      <c r="N2115" s="1" t="s">
        <v>79</v>
      </c>
      <c r="O2115" s="1" t="s">
        <v>80</v>
      </c>
      <c r="P2115" s="1" t="s">
        <v>43</v>
      </c>
      <c r="Q2115" s="1" t="s">
        <v>43</v>
      </c>
      <c r="R2115" s="3">
        <v>0</v>
      </c>
      <c r="S2115" s="1" t="s">
        <v>44</v>
      </c>
      <c r="T2115" s="1" t="s">
        <v>45</v>
      </c>
      <c r="U2115" s="1" t="s">
        <v>529</v>
      </c>
      <c r="V2115" s="1" t="s">
        <v>46</v>
      </c>
      <c r="W2115" s="1" t="s">
        <v>530</v>
      </c>
      <c r="X2115" s="1" t="s">
        <v>531</v>
      </c>
      <c r="Y2115" s="1" t="s">
        <v>83</v>
      </c>
      <c r="Z2115" s="1" t="s">
        <v>532</v>
      </c>
      <c r="AA2115" s="1" t="s">
        <v>51</v>
      </c>
      <c r="AB2115" s="1" t="s">
        <v>531</v>
      </c>
      <c r="AC2115" s="1" t="s">
        <v>37</v>
      </c>
    </row>
    <row r="2116" spans="1:29" hidden="1" x14ac:dyDescent="0.25">
      <c r="A2116" s="1" t="s">
        <v>33</v>
      </c>
      <c r="B2116" s="1" t="s">
        <v>34</v>
      </c>
      <c r="C2116" s="2">
        <v>45869</v>
      </c>
      <c r="D2116" s="1" t="s">
        <v>73</v>
      </c>
      <c r="E2116" s="1" t="s">
        <v>74</v>
      </c>
      <c r="F2116" s="1" t="s">
        <v>37</v>
      </c>
      <c r="G2116" s="1" t="s">
        <v>529</v>
      </c>
      <c r="H2116" s="1" t="s">
        <v>76</v>
      </c>
      <c r="I2116" s="3">
        <v>237250</v>
      </c>
      <c r="J2116" s="3">
        <v>0</v>
      </c>
      <c r="K2116" s="1" t="s">
        <v>40</v>
      </c>
      <c r="L2116" s="1" t="s">
        <v>152</v>
      </c>
      <c r="M2116" s="1" t="s">
        <v>153</v>
      </c>
      <c r="N2116" s="1" t="s">
        <v>79</v>
      </c>
      <c r="O2116" s="1" t="s">
        <v>80</v>
      </c>
      <c r="P2116" s="1" t="s">
        <v>43</v>
      </c>
      <c r="Q2116" s="1" t="s">
        <v>43</v>
      </c>
      <c r="R2116" s="3">
        <v>0</v>
      </c>
      <c r="S2116" s="1" t="s">
        <v>44</v>
      </c>
      <c r="T2116" s="1" t="s">
        <v>45</v>
      </c>
      <c r="U2116" s="1" t="s">
        <v>529</v>
      </c>
      <c r="V2116" s="1" t="s">
        <v>46</v>
      </c>
      <c r="W2116" s="1" t="s">
        <v>530</v>
      </c>
      <c r="X2116" s="1" t="s">
        <v>531</v>
      </c>
      <c r="Y2116" s="1" t="s">
        <v>83</v>
      </c>
      <c r="Z2116" s="1" t="s">
        <v>532</v>
      </c>
      <c r="AA2116" s="1" t="s">
        <v>51</v>
      </c>
      <c r="AB2116" s="1" t="s">
        <v>531</v>
      </c>
      <c r="AC2116" s="1" t="s">
        <v>37</v>
      </c>
    </row>
    <row r="2117" spans="1:29" hidden="1" x14ac:dyDescent="0.25">
      <c r="A2117" s="1" t="s">
        <v>33</v>
      </c>
      <c r="B2117" s="1" t="s">
        <v>34</v>
      </c>
      <c r="C2117" s="2">
        <v>45869</v>
      </c>
      <c r="D2117" s="1" t="s">
        <v>73</v>
      </c>
      <c r="E2117" s="1" t="s">
        <v>74</v>
      </c>
      <c r="F2117" s="1" t="s">
        <v>37</v>
      </c>
      <c r="G2117" s="1" t="s">
        <v>529</v>
      </c>
      <c r="H2117" s="1" t="s">
        <v>76</v>
      </c>
      <c r="I2117" s="3">
        <v>237250</v>
      </c>
      <c r="J2117" s="3">
        <v>0</v>
      </c>
      <c r="K2117" s="1" t="s">
        <v>40</v>
      </c>
      <c r="L2117" s="1" t="s">
        <v>141</v>
      </c>
      <c r="M2117" s="1" t="s">
        <v>142</v>
      </c>
      <c r="N2117" s="1" t="s">
        <v>79</v>
      </c>
      <c r="O2117" s="1" t="s">
        <v>80</v>
      </c>
      <c r="P2117" s="1" t="s">
        <v>43</v>
      </c>
      <c r="Q2117" s="1" t="s">
        <v>43</v>
      </c>
      <c r="R2117" s="3">
        <v>0</v>
      </c>
      <c r="S2117" s="1" t="s">
        <v>44</v>
      </c>
      <c r="T2117" s="1" t="s">
        <v>45</v>
      </c>
      <c r="U2117" s="1" t="s">
        <v>529</v>
      </c>
      <c r="V2117" s="1" t="s">
        <v>46</v>
      </c>
      <c r="W2117" s="1" t="s">
        <v>530</v>
      </c>
      <c r="X2117" s="1" t="s">
        <v>531</v>
      </c>
      <c r="Y2117" s="1" t="s">
        <v>83</v>
      </c>
      <c r="Z2117" s="1" t="s">
        <v>532</v>
      </c>
      <c r="AA2117" s="1" t="s">
        <v>51</v>
      </c>
      <c r="AB2117" s="1" t="s">
        <v>531</v>
      </c>
      <c r="AC2117" s="1" t="s">
        <v>37</v>
      </c>
    </row>
    <row r="2118" spans="1:29" hidden="1" x14ac:dyDescent="0.25">
      <c r="A2118" s="1" t="s">
        <v>33</v>
      </c>
      <c r="B2118" s="1" t="s">
        <v>34</v>
      </c>
      <c r="C2118" s="2">
        <v>45869</v>
      </c>
      <c r="D2118" s="1" t="s">
        <v>73</v>
      </c>
      <c r="E2118" s="1" t="s">
        <v>74</v>
      </c>
      <c r="F2118" s="1" t="s">
        <v>37</v>
      </c>
      <c r="G2118" s="1" t="s">
        <v>529</v>
      </c>
      <c r="H2118" s="1" t="s">
        <v>76</v>
      </c>
      <c r="I2118" s="3">
        <v>47450</v>
      </c>
      <c r="J2118" s="3">
        <v>0</v>
      </c>
      <c r="K2118" s="1" t="s">
        <v>40</v>
      </c>
      <c r="L2118" s="1" t="s">
        <v>543</v>
      </c>
      <c r="M2118" s="1" t="s">
        <v>544</v>
      </c>
      <c r="N2118" s="1" t="s">
        <v>79</v>
      </c>
      <c r="O2118" s="1" t="s">
        <v>80</v>
      </c>
      <c r="P2118" s="1" t="s">
        <v>43</v>
      </c>
      <c r="Q2118" s="1" t="s">
        <v>43</v>
      </c>
      <c r="R2118" s="3">
        <v>0</v>
      </c>
      <c r="S2118" s="1" t="s">
        <v>44</v>
      </c>
      <c r="T2118" s="1" t="s">
        <v>45</v>
      </c>
      <c r="U2118" s="1" t="s">
        <v>529</v>
      </c>
      <c r="V2118" s="1" t="s">
        <v>46</v>
      </c>
      <c r="W2118" s="1" t="s">
        <v>530</v>
      </c>
      <c r="X2118" s="1" t="s">
        <v>531</v>
      </c>
      <c r="Y2118" s="1" t="s">
        <v>83</v>
      </c>
      <c r="Z2118" s="1" t="s">
        <v>532</v>
      </c>
      <c r="AA2118" s="1" t="s">
        <v>51</v>
      </c>
      <c r="AB2118" s="1" t="s">
        <v>531</v>
      </c>
      <c r="AC2118" s="1" t="s">
        <v>37</v>
      </c>
    </row>
    <row r="2119" spans="1:29" hidden="1" x14ac:dyDescent="0.25">
      <c r="A2119" s="1" t="s">
        <v>33</v>
      </c>
      <c r="B2119" s="1" t="s">
        <v>34</v>
      </c>
      <c r="C2119" s="2">
        <v>45869</v>
      </c>
      <c r="D2119" s="1" t="s">
        <v>73</v>
      </c>
      <c r="E2119" s="1" t="s">
        <v>74</v>
      </c>
      <c r="F2119" s="1" t="s">
        <v>37</v>
      </c>
      <c r="G2119" s="1" t="s">
        <v>529</v>
      </c>
      <c r="H2119" s="1" t="s">
        <v>76</v>
      </c>
      <c r="I2119" s="3">
        <v>427050</v>
      </c>
      <c r="J2119" s="3">
        <v>0</v>
      </c>
      <c r="K2119" s="1" t="s">
        <v>40</v>
      </c>
      <c r="L2119" s="1" t="s">
        <v>250</v>
      </c>
      <c r="M2119" s="1" t="s">
        <v>251</v>
      </c>
      <c r="N2119" s="1" t="s">
        <v>79</v>
      </c>
      <c r="O2119" s="1" t="s">
        <v>80</v>
      </c>
      <c r="P2119" s="1" t="s">
        <v>43</v>
      </c>
      <c r="Q2119" s="1" t="s">
        <v>43</v>
      </c>
      <c r="R2119" s="3">
        <v>0</v>
      </c>
      <c r="S2119" s="1" t="s">
        <v>44</v>
      </c>
      <c r="T2119" s="1" t="s">
        <v>45</v>
      </c>
      <c r="U2119" s="1" t="s">
        <v>529</v>
      </c>
      <c r="V2119" s="1" t="s">
        <v>46</v>
      </c>
      <c r="W2119" s="1" t="s">
        <v>530</v>
      </c>
      <c r="X2119" s="1" t="s">
        <v>531</v>
      </c>
      <c r="Y2119" s="1" t="s">
        <v>83</v>
      </c>
      <c r="Z2119" s="1" t="s">
        <v>532</v>
      </c>
      <c r="AA2119" s="1" t="s">
        <v>51</v>
      </c>
      <c r="AB2119" s="1" t="s">
        <v>531</v>
      </c>
      <c r="AC2119" s="1" t="s">
        <v>37</v>
      </c>
    </row>
    <row r="2120" spans="1:29" hidden="1" x14ac:dyDescent="0.25">
      <c r="A2120" s="1" t="s">
        <v>33</v>
      </c>
      <c r="B2120" s="1" t="s">
        <v>34</v>
      </c>
      <c r="C2120" s="2">
        <v>45869</v>
      </c>
      <c r="D2120" s="1" t="s">
        <v>73</v>
      </c>
      <c r="E2120" s="1" t="s">
        <v>74</v>
      </c>
      <c r="F2120" s="1" t="s">
        <v>37</v>
      </c>
      <c r="G2120" s="1" t="s">
        <v>529</v>
      </c>
      <c r="H2120" s="1" t="s">
        <v>76</v>
      </c>
      <c r="I2120" s="3">
        <v>146422</v>
      </c>
      <c r="J2120" s="3">
        <v>0</v>
      </c>
      <c r="K2120" s="1" t="s">
        <v>40</v>
      </c>
      <c r="L2120" s="1" t="s">
        <v>252</v>
      </c>
      <c r="M2120" s="1" t="s">
        <v>253</v>
      </c>
      <c r="N2120" s="1" t="s">
        <v>89</v>
      </c>
      <c r="O2120" s="1" t="s">
        <v>90</v>
      </c>
      <c r="P2120" s="1" t="s">
        <v>43</v>
      </c>
      <c r="Q2120" s="1" t="s">
        <v>43</v>
      </c>
      <c r="R2120" s="3">
        <v>0</v>
      </c>
      <c r="S2120" s="1" t="s">
        <v>44</v>
      </c>
      <c r="T2120" s="1" t="s">
        <v>45</v>
      </c>
      <c r="U2120" s="1" t="s">
        <v>529</v>
      </c>
      <c r="V2120" s="1" t="s">
        <v>46</v>
      </c>
      <c r="W2120" s="1" t="s">
        <v>530</v>
      </c>
      <c r="X2120" s="1" t="s">
        <v>531</v>
      </c>
      <c r="Y2120" s="1" t="s">
        <v>83</v>
      </c>
      <c r="Z2120" s="1" t="s">
        <v>532</v>
      </c>
      <c r="AA2120" s="1" t="s">
        <v>51</v>
      </c>
      <c r="AB2120" s="1" t="s">
        <v>531</v>
      </c>
      <c r="AC2120" s="1" t="s">
        <v>37</v>
      </c>
    </row>
    <row r="2121" spans="1:29" hidden="1" x14ac:dyDescent="0.25">
      <c r="A2121" s="1" t="s">
        <v>33</v>
      </c>
      <c r="B2121" s="1" t="s">
        <v>34</v>
      </c>
      <c r="C2121" s="2">
        <v>45869</v>
      </c>
      <c r="D2121" s="1" t="s">
        <v>73</v>
      </c>
      <c r="E2121" s="1" t="s">
        <v>74</v>
      </c>
      <c r="F2121" s="1" t="s">
        <v>37</v>
      </c>
      <c r="G2121" s="1" t="s">
        <v>529</v>
      </c>
      <c r="H2121" s="1" t="s">
        <v>76</v>
      </c>
      <c r="I2121" s="3">
        <v>142350</v>
      </c>
      <c r="J2121" s="3">
        <v>0</v>
      </c>
      <c r="K2121" s="1" t="s">
        <v>40</v>
      </c>
      <c r="L2121" s="1" t="s">
        <v>115</v>
      </c>
      <c r="M2121" s="1" t="s">
        <v>116</v>
      </c>
      <c r="N2121" s="1" t="s">
        <v>79</v>
      </c>
      <c r="O2121" s="1" t="s">
        <v>80</v>
      </c>
      <c r="P2121" s="1" t="s">
        <v>43</v>
      </c>
      <c r="Q2121" s="1" t="s">
        <v>43</v>
      </c>
      <c r="R2121" s="3">
        <v>0</v>
      </c>
      <c r="S2121" s="1" t="s">
        <v>44</v>
      </c>
      <c r="T2121" s="1" t="s">
        <v>45</v>
      </c>
      <c r="U2121" s="1" t="s">
        <v>529</v>
      </c>
      <c r="V2121" s="1" t="s">
        <v>46</v>
      </c>
      <c r="W2121" s="1" t="s">
        <v>530</v>
      </c>
      <c r="X2121" s="1" t="s">
        <v>531</v>
      </c>
      <c r="Y2121" s="1" t="s">
        <v>83</v>
      </c>
      <c r="Z2121" s="1" t="s">
        <v>532</v>
      </c>
      <c r="AA2121" s="1" t="s">
        <v>51</v>
      </c>
      <c r="AB2121" s="1" t="s">
        <v>531</v>
      </c>
      <c r="AC2121" s="1" t="s">
        <v>37</v>
      </c>
    </row>
    <row r="2122" spans="1:29" hidden="1" x14ac:dyDescent="0.25">
      <c r="A2122" s="1" t="s">
        <v>33</v>
      </c>
      <c r="B2122" s="1" t="s">
        <v>34</v>
      </c>
      <c r="C2122" s="2">
        <v>45869</v>
      </c>
      <c r="D2122" s="1" t="s">
        <v>73</v>
      </c>
      <c r="E2122" s="1" t="s">
        <v>74</v>
      </c>
      <c r="F2122" s="1" t="s">
        <v>37</v>
      </c>
      <c r="G2122" s="1" t="s">
        <v>529</v>
      </c>
      <c r="H2122" s="1" t="s">
        <v>76</v>
      </c>
      <c r="I2122" s="3">
        <v>47450</v>
      </c>
      <c r="J2122" s="3">
        <v>0</v>
      </c>
      <c r="K2122" s="1" t="s">
        <v>40</v>
      </c>
      <c r="L2122" s="1" t="s">
        <v>285</v>
      </c>
      <c r="M2122" s="1" t="s">
        <v>286</v>
      </c>
      <c r="N2122" s="1" t="s">
        <v>79</v>
      </c>
      <c r="O2122" s="1" t="s">
        <v>80</v>
      </c>
      <c r="P2122" s="1" t="s">
        <v>43</v>
      </c>
      <c r="Q2122" s="1" t="s">
        <v>43</v>
      </c>
      <c r="R2122" s="3">
        <v>0</v>
      </c>
      <c r="S2122" s="1" t="s">
        <v>44</v>
      </c>
      <c r="T2122" s="1" t="s">
        <v>45</v>
      </c>
      <c r="U2122" s="1" t="s">
        <v>529</v>
      </c>
      <c r="V2122" s="1" t="s">
        <v>46</v>
      </c>
      <c r="W2122" s="1" t="s">
        <v>530</v>
      </c>
      <c r="X2122" s="1" t="s">
        <v>531</v>
      </c>
      <c r="Y2122" s="1" t="s">
        <v>83</v>
      </c>
      <c r="Z2122" s="1" t="s">
        <v>532</v>
      </c>
      <c r="AA2122" s="1" t="s">
        <v>51</v>
      </c>
      <c r="AB2122" s="1" t="s">
        <v>531</v>
      </c>
      <c r="AC2122" s="1" t="s">
        <v>37</v>
      </c>
    </row>
    <row r="2123" spans="1:29" hidden="1" x14ac:dyDescent="0.25">
      <c r="A2123" s="1" t="s">
        <v>33</v>
      </c>
      <c r="B2123" s="1" t="s">
        <v>34</v>
      </c>
      <c r="C2123" s="2">
        <v>45869</v>
      </c>
      <c r="D2123" s="1" t="s">
        <v>73</v>
      </c>
      <c r="E2123" s="1" t="s">
        <v>74</v>
      </c>
      <c r="F2123" s="1" t="s">
        <v>37</v>
      </c>
      <c r="G2123" s="1" t="s">
        <v>529</v>
      </c>
      <c r="H2123" s="1" t="s">
        <v>76</v>
      </c>
      <c r="I2123" s="3">
        <v>94900</v>
      </c>
      <c r="J2123" s="3">
        <v>0</v>
      </c>
      <c r="K2123" s="1" t="s">
        <v>40</v>
      </c>
      <c r="L2123" s="1" t="s">
        <v>133</v>
      </c>
      <c r="M2123" s="1" t="s">
        <v>134</v>
      </c>
      <c r="N2123" s="1" t="s">
        <v>79</v>
      </c>
      <c r="O2123" s="1" t="s">
        <v>80</v>
      </c>
      <c r="P2123" s="1" t="s">
        <v>43</v>
      </c>
      <c r="Q2123" s="1" t="s">
        <v>43</v>
      </c>
      <c r="R2123" s="3">
        <v>0</v>
      </c>
      <c r="S2123" s="1" t="s">
        <v>44</v>
      </c>
      <c r="T2123" s="1" t="s">
        <v>45</v>
      </c>
      <c r="U2123" s="1" t="s">
        <v>529</v>
      </c>
      <c r="V2123" s="1" t="s">
        <v>46</v>
      </c>
      <c r="W2123" s="1" t="s">
        <v>530</v>
      </c>
      <c r="X2123" s="1" t="s">
        <v>531</v>
      </c>
      <c r="Y2123" s="1" t="s">
        <v>83</v>
      </c>
      <c r="Z2123" s="1" t="s">
        <v>532</v>
      </c>
      <c r="AA2123" s="1" t="s">
        <v>51</v>
      </c>
      <c r="AB2123" s="1" t="s">
        <v>531</v>
      </c>
      <c r="AC2123" s="1" t="s">
        <v>37</v>
      </c>
    </row>
    <row r="2124" spans="1:29" hidden="1" x14ac:dyDescent="0.25">
      <c r="A2124" s="1" t="s">
        <v>33</v>
      </c>
      <c r="B2124" s="1" t="s">
        <v>34</v>
      </c>
      <c r="C2124" s="2">
        <v>45869</v>
      </c>
      <c r="D2124" s="1" t="s">
        <v>73</v>
      </c>
      <c r="E2124" s="1" t="s">
        <v>74</v>
      </c>
      <c r="F2124" s="1" t="s">
        <v>37</v>
      </c>
      <c r="G2124" s="1" t="s">
        <v>529</v>
      </c>
      <c r="H2124" s="1" t="s">
        <v>76</v>
      </c>
      <c r="I2124" s="3">
        <v>332150</v>
      </c>
      <c r="J2124" s="3">
        <v>0</v>
      </c>
      <c r="K2124" s="1" t="s">
        <v>40</v>
      </c>
      <c r="L2124" s="1" t="s">
        <v>117</v>
      </c>
      <c r="M2124" s="1" t="s">
        <v>118</v>
      </c>
      <c r="N2124" s="1" t="s">
        <v>79</v>
      </c>
      <c r="O2124" s="1" t="s">
        <v>80</v>
      </c>
      <c r="P2124" s="1" t="s">
        <v>43</v>
      </c>
      <c r="Q2124" s="1" t="s">
        <v>43</v>
      </c>
      <c r="R2124" s="3">
        <v>0</v>
      </c>
      <c r="S2124" s="1" t="s">
        <v>44</v>
      </c>
      <c r="T2124" s="1" t="s">
        <v>45</v>
      </c>
      <c r="U2124" s="1" t="s">
        <v>529</v>
      </c>
      <c r="V2124" s="1" t="s">
        <v>46</v>
      </c>
      <c r="W2124" s="1" t="s">
        <v>530</v>
      </c>
      <c r="X2124" s="1" t="s">
        <v>531</v>
      </c>
      <c r="Y2124" s="1" t="s">
        <v>83</v>
      </c>
      <c r="Z2124" s="1" t="s">
        <v>532</v>
      </c>
      <c r="AA2124" s="1" t="s">
        <v>51</v>
      </c>
      <c r="AB2124" s="1" t="s">
        <v>531</v>
      </c>
      <c r="AC2124" s="1" t="s">
        <v>37</v>
      </c>
    </row>
    <row r="2125" spans="1:29" hidden="1" x14ac:dyDescent="0.25">
      <c r="A2125" s="1" t="s">
        <v>33</v>
      </c>
      <c r="B2125" s="1" t="s">
        <v>34</v>
      </c>
      <c r="C2125" s="2">
        <v>45869</v>
      </c>
      <c r="D2125" s="1" t="s">
        <v>73</v>
      </c>
      <c r="E2125" s="1" t="s">
        <v>74</v>
      </c>
      <c r="F2125" s="1" t="s">
        <v>37</v>
      </c>
      <c r="G2125" s="1" t="s">
        <v>529</v>
      </c>
      <c r="H2125" s="1" t="s">
        <v>76</v>
      </c>
      <c r="I2125" s="3">
        <v>153639</v>
      </c>
      <c r="J2125" s="3">
        <v>0</v>
      </c>
      <c r="K2125" s="1" t="s">
        <v>40</v>
      </c>
      <c r="L2125" s="1" t="s">
        <v>533</v>
      </c>
      <c r="M2125" s="1" t="s">
        <v>534</v>
      </c>
      <c r="N2125" s="1" t="s">
        <v>79</v>
      </c>
      <c r="O2125" s="1" t="s">
        <v>80</v>
      </c>
      <c r="P2125" s="1" t="s">
        <v>43</v>
      </c>
      <c r="Q2125" s="1" t="s">
        <v>43</v>
      </c>
      <c r="R2125" s="3">
        <v>0</v>
      </c>
      <c r="S2125" s="1" t="s">
        <v>44</v>
      </c>
      <c r="T2125" s="1" t="s">
        <v>45</v>
      </c>
      <c r="U2125" s="1" t="s">
        <v>529</v>
      </c>
      <c r="V2125" s="1" t="s">
        <v>46</v>
      </c>
      <c r="W2125" s="1" t="s">
        <v>530</v>
      </c>
      <c r="X2125" s="1" t="s">
        <v>531</v>
      </c>
      <c r="Y2125" s="1" t="s">
        <v>83</v>
      </c>
      <c r="Z2125" s="1" t="s">
        <v>532</v>
      </c>
      <c r="AA2125" s="1" t="s">
        <v>51</v>
      </c>
      <c r="AB2125" s="1" t="s">
        <v>531</v>
      </c>
      <c r="AC2125" s="1" t="s">
        <v>37</v>
      </c>
    </row>
    <row r="2126" spans="1:29" hidden="1" x14ac:dyDescent="0.25">
      <c r="A2126" s="1" t="s">
        <v>33</v>
      </c>
      <c r="B2126" s="1" t="s">
        <v>34</v>
      </c>
      <c r="C2126" s="2">
        <v>45869</v>
      </c>
      <c r="D2126" s="1" t="s">
        <v>73</v>
      </c>
      <c r="E2126" s="1" t="s">
        <v>74</v>
      </c>
      <c r="F2126" s="1" t="s">
        <v>37</v>
      </c>
      <c r="G2126" s="1" t="s">
        <v>529</v>
      </c>
      <c r="H2126" s="1" t="s">
        <v>76</v>
      </c>
      <c r="I2126" s="3">
        <v>379600</v>
      </c>
      <c r="J2126" s="3">
        <v>0</v>
      </c>
      <c r="K2126" s="1" t="s">
        <v>40</v>
      </c>
      <c r="L2126" s="1" t="s">
        <v>410</v>
      </c>
      <c r="M2126" s="1" t="s">
        <v>411</v>
      </c>
      <c r="N2126" s="1" t="s">
        <v>79</v>
      </c>
      <c r="O2126" s="1" t="s">
        <v>80</v>
      </c>
      <c r="P2126" s="1" t="s">
        <v>43</v>
      </c>
      <c r="Q2126" s="1" t="s">
        <v>43</v>
      </c>
      <c r="R2126" s="3">
        <v>0</v>
      </c>
      <c r="S2126" s="1" t="s">
        <v>44</v>
      </c>
      <c r="T2126" s="1" t="s">
        <v>45</v>
      </c>
      <c r="U2126" s="1" t="s">
        <v>529</v>
      </c>
      <c r="V2126" s="1" t="s">
        <v>46</v>
      </c>
      <c r="W2126" s="1" t="s">
        <v>530</v>
      </c>
      <c r="X2126" s="1" t="s">
        <v>531</v>
      </c>
      <c r="Y2126" s="1" t="s">
        <v>83</v>
      </c>
      <c r="Z2126" s="1" t="s">
        <v>532</v>
      </c>
      <c r="AA2126" s="1" t="s">
        <v>51</v>
      </c>
      <c r="AB2126" s="1" t="s">
        <v>531</v>
      </c>
      <c r="AC2126" s="1" t="s">
        <v>37</v>
      </c>
    </row>
    <row r="2127" spans="1:29" hidden="1" x14ac:dyDescent="0.25">
      <c r="A2127" s="1" t="s">
        <v>33</v>
      </c>
      <c r="B2127" s="1" t="s">
        <v>34</v>
      </c>
      <c r="C2127" s="2">
        <v>45869</v>
      </c>
      <c r="D2127" s="1" t="s">
        <v>73</v>
      </c>
      <c r="E2127" s="1" t="s">
        <v>74</v>
      </c>
      <c r="F2127" s="1" t="s">
        <v>37</v>
      </c>
      <c r="G2127" s="1" t="s">
        <v>529</v>
      </c>
      <c r="H2127" s="1" t="s">
        <v>76</v>
      </c>
      <c r="I2127" s="3">
        <v>150695</v>
      </c>
      <c r="J2127" s="3">
        <v>0</v>
      </c>
      <c r="K2127" s="1" t="s">
        <v>40</v>
      </c>
      <c r="L2127" s="1" t="s">
        <v>535</v>
      </c>
      <c r="M2127" s="1" t="s">
        <v>536</v>
      </c>
      <c r="N2127" s="1" t="s">
        <v>79</v>
      </c>
      <c r="O2127" s="1" t="s">
        <v>80</v>
      </c>
      <c r="P2127" s="1" t="s">
        <v>43</v>
      </c>
      <c r="Q2127" s="1" t="s">
        <v>43</v>
      </c>
      <c r="R2127" s="3">
        <v>0</v>
      </c>
      <c r="S2127" s="1" t="s">
        <v>44</v>
      </c>
      <c r="T2127" s="1" t="s">
        <v>45</v>
      </c>
      <c r="U2127" s="1" t="s">
        <v>529</v>
      </c>
      <c r="V2127" s="1" t="s">
        <v>46</v>
      </c>
      <c r="W2127" s="1" t="s">
        <v>530</v>
      </c>
      <c r="X2127" s="1" t="s">
        <v>531</v>
      </c>
      <c r="Y2127" s="1" t="s">
        <v>83</v>
      </c>
      <c r="Z2127" s="1" t="s">
        <v>532</v>
      </c>
      <c r="AA2127" s="1" t="s">
        <v>51</v>
      </c>
      <c r="AB2127" s="1" t="s">
        <v>531</v>
      </c>
      <c r="AC2127" s="1" t="s">
        <v>37</v>
      </c>
    </row>
    <row r="2128" spans="1:29" hidden="1" x14ac:dyDescent="0.25">
      <c r="A2128" s="1" t="s">
        <v>33</v>
      </c>
      <c r="B2128" s="1" t="s">
        <v>34</v>
      </c>
      <c r="C2128" s="2">
        <v>45869</v>
      </c>
      <c r="D2128" s="1" t="s">
        <v>73</v>
      </c>
      <c r="E2128" s="1" t="s">
        <v>74</v>
      </c>
      <c r="F2128" s="1" t="s">
        <v>37</v>
      </c>
      <c r="G2128" s="1" t="s">
        <v>529</v>
      </c>
      <c r="H2128" s="1" t="s">
        <v>76</v>
      </c>
      <c r="I2128" s="3">
        <v>711750</v>
      </c>
      <c r="J2128" s="3">
        <v>0</v>
      </c>
      <c r="K2128" s="1" t="s">
        <v>40</v>
      </c>
      <c r="L2128" s="1" t="s">
        <v>250</v>
      </c>
      <c r="M2128" s="1" t="s">
        <v>251</v>
      </c>
      <c r="N2128" s="1" t="s">
        <v>79</v>
      </c>
      <c r="O2128" s="1" t="s">
        <v>80</v>
      </c>
      <c r="P2128" s="1" t="s">
        <v>43</v>
      </c>
      <c r="Q2128" s="1" t="s">
        <v>43</v>
      </c>
      <c r="R2128" s="3">
        <v>0</v>
      </c>
      <c r="S2128" s="1" t="s">
        <v>44</v>
      </c>
      <c r="T2128" s="1" t="s">
        <v>45</v>
      </c>
      <c r="U2128" s="1" t="s">
        <v>529</v>
      </c>
      <c r="V2128" s="1" t="s">
        <v>46</v>
      </c>
      <c r="W2128" s="1" t="s">
        <v>530</v>
      </c>
      <c r="X2128" s="1" t="s">
        <v>531</v>
      </c>
      <c r="Y2128" s="1" t="s">
        <v>83</v>
      </c>
      <c r="Z2128" s="1" t="s">
        <v>532</v>
      </c>
      <c r="AA2128" s="1" t="s">
        <v>51</v>
      </c>
      <c r="AB2128" s="1" t="s">
        <v>531</v>
      </c>
      <c r="AC2128" s="1" t="s">
        <v>37</v>
      </c>
    </row>
    <row r="2129" spans="1:29" hidden="1" x14ac:dyDescent="0.25">
      <c r="A2129" s="1" t="s">
        <v>33</v>
      </c>
      <c r="B2129" s="1" t="s">
        <v>34</v>
      </c>
      <c r="C2129" s="2">
        <v>45880</v>
      </c>
      <c r="D2129" s="1" t="s">
        <v>35</v>
      </c>
      <c r="E2129" s="1" t="s">
        <v>36</v>
      </c>
      <c r="F2129" s="1" t="s">
        <v>37</v>
      </c>
      <c r="G2129" s="1" t="s">
        <v>1961</v>
      </c>
      <c r="H2129" s="1" t="s">
        <v>1962</v>
      </c>
      <c r="I2129" s="38">
        <v>0</v>
      </c>
      <c r="J2129" s="38">
        <v>47450</v>
      </c>
      <c r="K2129" s="1" t="s">
        <v>40</v>
      </c>
      <c r="L2129" s="1" t="s">
        <v>99</v>
      </c>
      <c r="M2129" s="1" t="s">
        <v>100</v>
      </c>
      <c r="N2129" s="1" t="s">
        <v>37</v>
      </c>
      <c r="O2129" s="1" t="s">
        <v>43</v>
      </c>
      <c r="P2129" s="1" t="s">
        <v>43</v>
      </c>
      <c r="Q2129" s="1" t="s">
        <v>43</v>
      </c>
      <c r="R2129" s="3">
        <v>0</v>
      </c>
      <c r="S2129" s="1" t="s">
        <v>44</v>
      </c>
      <c r="T2129" s="1" t="s">
        <v>45</v>
      </c>
      <c r="U2129" s="1" t="s">
        <v>1961</v>
      </c>
      <c r="V2129" s="1" t="s">
        <v>46</v>
      </c>
      <c r="W2129" s="1" t="s">
        <v>47</v>
      </c>
      <c r="X2129" s="1" t="s">
        <v>1963</v>
      </c>
      <c r="Y2129" s="1" t="s">
        <v>49</v>
      </c>
      <c r="Z2129" s="1" t="s">
        <v>50</v>
      </c>
      <c r="AA2129" s="1" t="s">
        <v>51</v>
      </c>
      <c r="AB2129" s="1" t="s">
        <v>1963</v>
      </c>
      <c r="AC2129" s="1" t="s">
        <v>37</v>
      </c>
    </row>
    <row r="2130" spans="1:29" hidden="1" x14ac:dyDescent="0.25">
      <c r="A2130" s="1" t="s">
        <v>33</v>
      </c>
      <c r="B2130" s="1" t="s">
        <v>34</v>
      </c>
      <c r="C2130" s="2">
        <v>45881</v>
      </c>
      <c r="D2130" s="1" t="s">
        <v>35</v>
      </c>
      <c r="E2130" s="1" t="s">
        <v>36</v>
      </c>
      <c r="F2130" s="1" t="s">
        <v>37</v>
      </c>
      <c r="G2130" s="1" t="s">
        <v>1964</v>
      </c>
      <c r="H2130" s="1" t="s">
        <v>1965</v>
      </c>
      <c r="I2130" s="3">
        <v>0</v>
      </c>
      <c r="J2130" s="3">
        <v>47450</v>
      </c>
      <c r="K2130" s="1" t="s">
        <v>40</v>
      </c>
      <c r="L2130" s="1" t="s">
        <v>152</v>
      </c>
      <c r="M2130" s="1" t="s">
        <v>153</v>
      </c>
      <c r="N2130" s="1" t="s">
        <v>37</v>
      </c>
      <c r="O2130" s="1" t="s">
        <v>43</v>
      </c>
      <c r="P2130" s="1" t="s">
        <v>43</v>
      </c>
      <c r="Q2130" s="1" t="s">
        <v>43</v>
      </c>
      <c r="R2130" s="3">
        <v>0</v>
      </c>
      <c r="S2130" s="1" t="s">
        <v>44</v>
      </c>
      <c r="T2130" s="1" t="s">
        <v>45</v>
      </c>
      <c r="U2130" s="1" t="s">
        <v>1964</v>
      </c>
      <c r="V2130" s="1" t="s">
        <v>46</v>
      </c>
      <c r="W2130" s="1" t="s">
        <v>47</v>
      </c>
      <c r="X2130" s="1" t="s">
        <v>1966</v>
      </c>
      <c r="Y2130" s="1" t="s">
        <v>49</v>
      </c>
      <c r="Z2130" s="1" t="s">
        <v>50</v>
      </c>
      <c r="AA2130" s="1" t="s">
        <v>51</v>
      </c>
      <c r="AB2130" s="1" t="s">
        <v>1966</v>
      </c>
      <c r="AC2130" s="1" t="s">
        <v>37</v>
      </c>
    </row>
    <row r="2131" spans="1:29" hidden="1" x14ac:dyDescent="0.25">
      <c r="A2131" s="1" t="s">
        <v>33</v>
      </c>
      <c r="B2131" s="1" t="s">
        <v>34</v>
      </c>
      <c r="C2131" s="2">
        <v>45881</v>
      </c>
      <c r="D2131" s="1" t="s">
        <v>35</v>
      </c>
      <c r="E2131" s="1" t="s">
        <v>36</v>
      </c>
      <c r="F2131" s="1" t="s">
        <v>37</v>
      </c>
      <c r="G2131" s="1" t="s">
        <v>1964</v>
      </c>
      <c r="H2131" s="1" t="s">
        <v>363</v>
      </c>
      <c r="I2131" s="3">
        <v>0</v>
      </c>
      <c r="J2131" s="3">
        <v>103049</v>
      </c>
      <c r="K2131" s="1" t="s">
        <v>40</v>
      </c>
      <c r="L2131" s="1" t="s">
        <v>255</v>
      </c>
      <c r="M2131" s="1" t="s">
        <v>256</v>
      </c>
      <c r="N2131" s="1" t="s">
        <v>37</v>
      </c>
      <c r="O2131" s="1" t="s">
        <v>43</v>
      </c>
      <c r="P2131" s="1" t="s">
        <v>43</v>
      </c>
      <c r="Q2131" s="1" t="s">
        <v>43</v>
      </c>
      <c r="R2131" s="3">
        <v>0</v>
      </c>
      <c r="S2131" s="1" t="s">
        <v>44</v>
      </c>
      <c r="T2131" s="1" t="s">
        <v>45</v>
      </c>
      <c r="U2131" s="1" t="s">
        <v>1964</v>
      </c>
      <c r="V2131" s="1" t="s">
        <v>46</v>
      </c>
      <c r="W2131" s="1" t="s">
        <v>47</v>
      </c>
      <c r="X2131" s="1" t="s">
        <v>1966</v>
      </c>
      <c r="Y2131" s="1" t="s">
        <v>49</v>
      </c>
      <c r="Z2131" s="1" t="s">
        <v>50</v>
      </c>
      <c r="AA2131" s="1" t="s">
        <v>51</v>
      </c>
      <c r="AB2131" s="1" t="s">
        <v>1966</v>
      </c>
      <c r="AC2131" s="1" t="s">
        <v>37</v>
      </c>
    </row>
    <row r="2132" spans="1:29" hidden="1" x14ac:dyDescent="0.25">
      <c r="A2132" s="1" t="s">
        <v>33</v>
      </c>
      <c r="B2132" s="1" t="s">
        <v>34</v>
      </c>
      <c r="C2132" s="2">
        <v>45881</v>
      </c>
      <c r="D2132" s="1" t="s">
        <v>35</v>
      </c>
      <c r="E2132" s="1" t="s">
        <v>36</v>
      </c>
      <c r="F2132" s="1" t="s">
        <v>37</v>
      </c>
      <c r="G2132" s="1" t="s">
        <v>1964</v>
      </c>
      <c r="H2132" s="1" t="s">
        <v>363</v>
      </c>
      <c r="I2132" s="3">
        <v>0</v>
      </c>
      <c r="J2132" s="3">
        <v>142350</v>
      </c>
      <c r="K2132" s="1" t="s">
        <v>40</v>
      </c>
      <c r="L2132" s="1" t="s">
        <v>258</v>
      </c>
      <c r="M2132" s="1" t="s">
        <v>259</v>
      </c>
      <c r="N2132" s="1" t="s">
        <v>37</v>
      </c>
      <c r="O2132" s="1" t="s">
        <v>43</v>
      </c>
      <c r="P2132" s="1" t="s">
        <v>43</v>
      </c>
      <c r="Q2132" s="1" t="s">
        <v>43</v>
      </c>
      <c r="R2132" s="3">
        <v>0</v>
      </c>
      <c r="S2132" s="1" t="s">
        <v>44</v>
      </c>
      <c r="T2132" s="1" t="s">
        <v>45</v>
      </c>
      <c r="U2132" s="1" t="s">
        <v>1964</v>
      </c>
      <c r="V2132" s="1" t="s">
        <v>46</v>
      </c>
      <c r="W2132" s="1" t="s">
        <v>47</v>
      </c>
      <c r="X2132" s="1" t="s">
        <v>1966</v>
      </c>
      <c r="Y2132" s="1" t="s">
        <v>49</v>
      </c>
      <c r="Z2132" s="1" t="s">
        <v>50</v>
      </c>
      <c r="AA2132" s="1" t="s">
        <v>51</v>
      </c>
      <c r="AB2132" s="1" t="s">
        <v>1966</v>
      </c>
      <c r="AC2132" s="1" t="s">
        <v>37</v>
      </c>
    </row>
    <row r="2133" spans="1:29" hidden="1" x14ac:dyDescent="0.25">
      <c r="A2133" s="1" t="s">
        <v>33</v>
      </c>
      <c r="B2133" s="1" t="s">
        <v>34</v>
      </c>
      <c r="C2133" s="2">
        <v>45881</v>
      </c>
      <c r="D2133" s="1" t="s">
        <v>35</v>
      </c>
      <c r="E2133" s="1" t="s">
        <v>36</v>
      </c>
      <c r="F2133" s="1" t="s">
        <v>37</v>
      </c>
      <c r="G2133" s="1" t="s">
        <v>1964</v>
      </c>
      <c r="H2133" s="1" t="s">
        <v>363</v>
      </c>
      <c r="I2133" s="3">
        <v>0</v>
      </c>
      <c r="J2133" s="3">
        <v>47450</v>
      </c>
      <c r="K2133" s="1" t="s">
        <v>40</v>
      </c>
      <c r="L2133" s="1" t="s">
        <v>1967</v>
      </c>
      <c r="M2133" s="1" t="s">
        <v>1968</v>
      </c>
      <c r="N2133" s="1" t="s">
        <v>37</v>
      </c>
      <c r="O2133" s="1" t="s">
        <v>43</v>
      </c>
      <c r="P2133" s="1" t="s">
        <v>43</v>
      </c>
      <c r="Q2133" s="1" t="s">
        <v>43</v>
      </c>
      <c r="R2133" s="3">
        <v>0</v>
      </c>
      <c r="S2133" s="1" t="s">
        <v>44</v>
      </c>
      <c r="T2133" s="1" t="s">
        <v>45</v>
      </c>
      <c r="U2133" s="1" t="s">
        <v>1964</v>
      </c>
      <c r="V2133" s="1" t="s">
        <v>46</v>
      </c>
      <c r="W2133" s="1" t="s">
        <v>47</v>
      </c>
      <c r="X2133" s="1" t="s">
        <v>1966</v>
      </c>
      <c r="Y2133" s="1" t="s">
        <v>49</v>
      </c>
      <c r="Z2133" s="1" t="s">
        <v>50</v>
      </c>
      <c r="AA2133" s="1" t="s">
        <v>51</v>
      </c>
      <c r="AB2133" s="1" t="s">
        <v>1966</v>
      </c>
      <c r="AC2133" s="1" t="s">
        <v>37</v>
      </c>
    </row>
    <row r="2134" spans="1:29" hidden="1" x14ac:dyDescent="0.25">
      <c r="A2134" s="1" t="s">
        <v>33</v>
      </c>
      <c r="B2134" s="1" t="s">
        <v>34</v>
      </c>
      <c r="C2134" s="2">
        <v>45881</v>
      </c>
      <c r="D2134" s="1" t="s">
        <v>35</v>
      </c>
      <c r="E2134" s="1" t="s">
        <v>36</v>
      </c>
      <c r="F2134" s="1" t="s">
        <v>37</v>
      </c>
      <c r="G2134" s="1" t="s">
        <v>1964</v>
      </c>
      <c r="H2134" s="1" t="s">
        <v>363</v>
      </c>
      <c r="I2134" s="3">
        <v>0</v>
      </c>
      <c r="J2134" s="3">
        <v>727140</v>
      </c>
      <c r="K2134" s="1" t="s">
        <v>40</v>
      </c>
      <c r="L2134" s="1" t="s">
        <v>287</v>
      </c>
      <c r="M2134" s="1" t="s">
        <v>288</v>
      </c>
      <c r="N2134" s="1" t="s">
        <v>37</v>
      </c>
      <c r="O2134" s="1" t="s">
        <v>43</v>
      </c>
      <c r="P2134" s="1" t="s">
        <v>43</v>
      </c>
      <c r="Q2134" s="1" t="s">
        <v>43</v>
      </c>
      <c r="R2134" s="3">
        <v>0</v>
      </c>
      <c r="S2134" s="1" t="s">
        <v>44</v>
      </c>
      <c r="T2134" s="1" t="s">
        <v>45</v>
      </c>
      <c r="U2134" s="1" t="s">
        <v>1964</v>
      </c>
      <c r="V2134" s="1" t="s">
        <v>46</v>
      </c>
      <c r="W2134" s="1" t="s">
        <v>47</v>
      </c>
      <c r="X2134" s="1" t="s">
        <v>1966</v>
      </c>
      <c r="Y2134" s="1" t="s">
        <v>49</v>
      </c>
      <c r="Z2134" s="1" t="s">
        <v>50</v>
      </c>
      <c r="AA2134" s="1" t="s">
        <v>51</v>
      </c>
      <c r="AB2134" s="1" t="s">
        <v>1966</v>
      </c>
      <c r="AC2134" s="1" t="s">
        <v>37</v>
      </c>
    </row>
    <row r="2135" spans="1:29" hidden="1" x14ac:dyDescent="0.25">
      <c r="A2135" s="1" t="s">
        <v>33</v>
      </c>
      <c r="B2135" s="1" t="s">
        <v>34</v>
      </c>
      <c r="C2135" s="2">
        <v>45896</v>
      </c>
      <c r="D2135" s="1" t="s">
        <v>35</v>
      </c>
      <c r="E2135" s="1" t="s">
        <v>36</v>
      </c>
      <c r="F2135" s="1" t="s">
        <v>37</v>
      </c>
      <c r="G2135" s="1" t="s">
        <v>1969</v>
      </c>
      <c r="H2135" s="1" t="s">
        <v>1970</v>
      </c>
      <c r="I2135" s="3">
        <v>0</v>
      </c>
      <c r="J2135" s="3">
        <v>99055</v>
      </c>
      <c r="K2135" s="1" t="s">
        <v>40</v>
      </c>
      <c r="L2135" s="1" t="s">
        <v>291</v>
      </c>
      <c r="M2135" s="1" t="s">
        <v>292</v>
      </c>
      <c r="N2135" s="1" t="s">
        <v>37</v>
      </c>
      <c r="O2135" s="1" t="s">
        <v>43</v>
      </c>
      <c r="P2135" s="1" t="s">
        <v>43</v>
      </c>
      <c r="Q2135" s="1" t="s">
        <v>43</v>
      </c>
      <c r="R2135" s="3">
        <v>0</v>
      </c>
      <c r="S2135" s="1" t="s">
        <v>44</v>
      </c>
      <c r="T2135" s="1" t="s">
        <v>45</v>
      </c>
      <c r="U2135" s="1" t="s">
        <v>1969</v>
      </c>
      <c r="V2135" s="1" t="s">
        <v>46</v>
      </c>
      <c r="W2135" s="1" t="s">
        <v>47</v>
      </c>
      <c r="X2135" s="1" t="s">
        <v>1971</v>
      </c>
      <c r="Y2135" s="1" t="s">
        <v>49</v>
      </c>
      <c r="Z2135" s="1" t="s">
        <v>50</v>
      </c>
      <c r="AA2135" s="1" t="s">
        <v>51</v>
      </c>
      <c r="AB2135" s="1" t="s">
        <v>1971</v>
      </c>
      <c r="AC2135" s="1" t="s">
        <v>37</v>
      </c>
    </row>
    <row r="2136" spans="1:29" hidden="1" x14ac:dyDescent="0.25">
      <c r="A2136" s="1" t="s">
        <v>33</v>
      </c>
      <c r="B2136" s="1" t="s">
        <v>34</v>
      </c>
      <c r="C2136" s="2">
        <v>45896</v>
      </c>
      <c r="D2136" s="1" t="s">
        <v>35</v>
      </c>
      <c r="E2136" s="1" t="s">
        <v>36</v>
      </c>
      <c r="F2136" s="1" t="s">
        <v>37</v>
      </c>
      <c r="G2136" s="1" t="s">
        <v>1969</v>
      </c>
      <c r="H2136" s="1" t="s">
        <v>363</v>
      </c>
      <c r="I2136" s="3">
        <v>0</v>
      </c>
      <c r="J2136" s="3">
        <v>193904</v>
      </c>
      <c r="K2136" s="1" t="s">
        <v>40</v>
      </c>
      <c r="L2136" s="1" t="s">
        <v>287</v>
      </c>
      <c r="M2136" s="1" t="s">
        <v>288</v>
      </c>
      <c r="N2136" s="1" t="s">
        <v>37</v>
      </c>
      <c r="O2136" s="1" t="s">
        <v>43</v>
      </c>
      <c r="P2136" s="1" t="s">
        <v>43</v>
      </c>
      <c r="Q2136" s="1" t="s">
        <v>43</v>
      </c>
      <c r="R2136" s="3">
        <v>0</v>
      </c>
      <c r="S2136" s="1" t="s">
        <v>44</v>
      </c>
      <c r="T2136" s="1" t="s">
        <v>45</v>
      </c>
      <c r="U2136" s="1" t="s">
        <v>1969</v>
      </c>
      <c r="V2136" s="1" t="s">
        <v>46</v>
      </c>
      <c r="W2136" s="1" t="s">
        <v>47</v>
      </c>
      <c r="X2136" s="1" t="s">
        <v>1971</v>
      </c>
      <c r="Y2136" s="1" t="s">
        <v>49</v>
      </c>
      <c r="Z2136" s="1" t="s">
        <v>50</v>
      </c>
      <c r="AA2136" s="1" t="s">
        <v>51</v>
      </c>
      <c r="AB2136" s="1" t="s">
        <v>1971</v>
      </c>
      <c r="AC2136" s="1" t="s">
        <v>37</v>
      </c>
    </row>
    <row r="2137" spans="1:29" hidden="1" x14ac:dyDescent="0.25">
      <c r="A2137" s="1" t="s">
        <v>33</v>
      </c>
      <c r="B2137" s="1" t="s">
        <v>34</v>
      </c>
      <c r="C2137" s="2">
        <v>45896</v>
      </c>
      <c r="D2137" s="1" t="s">
        <v>35</v>
      </c>
      <c r="E2137" s="1" t="s">
        <v>36</v>
      </c>
      <c r="F2137" s="1" t="s">
        <v>37</v>
      </c>
      <c r="G2137" s="1" t="s">
        <v>1969</v>
      </c>
      <c r="H2137" s="1" t="s">
        <v>363</v>
      </c>
      <c r="I2137" s="3">
        <v>0</v>
      </c>
      <c r="J2137" s="3">
        <v>1423500</v>
      </c>
      <c r="K2137" s="1" t="s">
        <v>40</v>
      </c>
      <c r="L2137" s="1" t="s">
        <v>297</v>
      </c>
      <c r="M2137" s="1" t="s">
        <v>298</v>
      </c>
      <c r="N2137" s="1" t="s">
        <v>37</v>
      </c>
      <c r="O2137" s="1" t="s">
        <v>43</v>
      </c>
      <c r="P2137" s="1" t="s">
        <v>43</v>
      </c>
      <c r="Q2137" s="1" t="s">
        <v>43</v>
      </c>
      <c r="R2137" s="3">
        <v>0</v>
      </c>
      <c r="S2137" s="1" t="s">
        <v>44</v>
      </c>
      <c r="T2137" s="1" t="s">
        <v>45</v>
      </c>
      <c r="U2137" s="1" t="s">
        <v>1969</v>
      </c>
      <c r="V2137" s="1" t="s">
        <v>46</v>
      </c>
      <c r="W2137" s="1" t="s">
        <v>47</v>
      </c>
      <c r="X2137" s="1" t="s">
        <v>1971</v>
      </c>
      <c r="Y2137" s="1" t="s">
        <v>49</v>
      </c>
      <c r="Z2137" s="1" t="s">
        <v>50</v>
      </c>
      <c r="AA2137" s="1" t="s">
        <v>51</v>
      </c>
      <c r="AB2137" s="1" t="s">
        <v>1971</v>
      </c>
      <c r="AC2137" s="1" t="s">
        <v>37</v>
      </c>
    </row>
    <row r="2138" spans="1:29" hidden="1" x14ac:dyDescent="0.25">
      <c r="A2138" s="1" t="s">
        <v>33</v>
      </c>
      <c r="B2138" s="1" t="s">
        <v>34</v>
      </c>
      <c r="C2138" s="2">
        <v>45896</v>
      </c>
      <c r="D2138" s="1" t="s">
        <v>35</v>
      </c>
      <c r="E2138" s="1" t="s">
        <v>36</v>
      </c>
      <c r="F2138" s="1" t="s">
        <v>37</v>
      </c>
      <c r="G2138" s="1" t="s">
        <v>1969</v>
      </c>
      <c r="H2138" s="1" t="s">
        <v>363</v>
      </c>
      <c r="I2138" s="3">
        <v>0</v>
      </c>
      <c r="J2138" s="3">
        <v>47450</v>
      </c>
      <c r="K2138" s="1" t="s">
        <v>40</v>
      </c>
      <c r="L2138" s="1" t="s">
        <v>152</v>
      </c>
      <c r="M2138" s="1" t="s">
        <v>153</v>
      </c>
      <c r="N2138" s="1" t="s">
        <v>37</v>
      </c>
      <c r="O2138" s="1" t="s">
        <v>43</v>
      </c>
      <c r="P2138" s="1" t="s">
        <v>43</v>
      </c>
      <c r="Q2138" s="1" t="s">
        <v>43</v>
      </c>
      <c r="R2138" s="3">
        <v>0</v>
      </c>
      <c r="S2138" s="1" t="s">
        <v>44</v>
      </c>
      <c r="T2138" s="1" t="s">
        <v>45</v>
      </c>
      <c r="U2138" s="1" t="s">
        <v>1969</v>
      </c>
      <c r="V2138" s="1" t="s">
        <v>46</v>
      </c>
      <c r="W2138" s="1" t="s">
        <v>47</v>
      </c>
      <c r="X2138" s="1" t="s">
        <v>1971</v>
      </c>
      <c r="Y2138" s="1" t="s">
        <v>49</v>
      </c>
      <c r="Z2138" s="1" t="s">
        <v>50</v>
      </c>
      <c r="AA2138" s="1" t="s">
        <v>51</v>
      </c>
      <c r="AB2138" s="1" t="s">
        <v>1971</v>
      </c>
      <c r="AC2138" s="1" t="s">
        <v>37</v>
      </c>
    </row>
    <row r="2139" spans="1:29" hidden="1" x14ac:dyDescent="0.25">
      <c r="A2139" s="1" t="s">
        <v>33</v>
      </c>
      <c r="B2139" s="1" t="s">
        <v>34</v>
      </c>
      <c r="C2139" s="2">
        <v>45900</v>
      </c>
      <c r="D2139" s="1" t="s">
        <v>73</v>
      </c>
      <c r="E2139" s="1" t="s">
        <v>74</v>
      </c>
      <c r="F2139" s="1" t="s">
        <v>37</v>
      </c>
      <c r="G2139" s="1" t="s">
        <v>1036</v>
      </c>
      <c r="H2139" s="1" t="s">
        <v>76</v>
      </c>
      <c r="I2139" s="3">
        <v>142350</v>
      </c>
      <c r="J2139" s="3">
        <v>0</v>
      </c>
      <c r="K2139" s="1" t="s">
        <v>40</v>
      </c>
      <c r="L2139" s="1" t="s">
        <v>381</v>
      </c>
      <c r="M2139" s="1" t="s">
        <v>382</v>
      </c>
      <c r="N2139" s="1" t="s">
        <v>295</v>
      </c>
      <c r="O2139" s="1" t="s">
        <v>296</v>
      </c>
      <c r="P2139" s="1" t="s">
        <v>43</v>
      </c>
      <c r="Q2139" s="1" t="s">
        <v>43</v>
      </c>
      <c r="R2139" s="3">
        <v>0</v>
      </c>
      <c r="S2139" s="1" t="s">
        <v>44</v>
      </c>
      <c r="T2139" s="1" t="s">
        <v>45</v>
      </c>
      <c r="U2139" s="1" t="s">
        <v>1036</v>
      </c>
      <c r="V2139" s="1" t="s">
        <v>46</v>
      </c>
      <c r="W2139" s="1" t="s">
        <v>81</v>
      </c>
      <c r="X2139" s="1" t="s">
        <v>1972</v>
      </c>
      <c r="Y2139" s="1" t="s">
        <v>83</v>
      </c>
      <c r="Z2139" s="1" t="s">
        <v>219</v>
      </c>
      <c r="AA2139" s="1" t="s">
        <v>51</v>
      </c>
      <c r="AB2139" s="1" t="s">
        <v>1972</v>
      </c>
      <c r="AC2139" s="1" t="s">
        <v>37</v>
      </c>
    </row>
    <row r="2140" spans="1:29" hidden="1" x14ac:dyDescent="0.25">
      <c r="A2140" s="1" t="s">
        <v>33</v>
      </c>
      <c r="B2140" s="1" t="s">
        <v>34</v>
      </c>
      <c r="C2140" s="2">
        <v>45900</v>
      </c>
      <c r="D2140" s="1" t="s">
        <v>238</v>
      </c>
      <c r="E2140" s="1" t="s">
        <v>239</v>
      </c>
      <c r="F2140" s="1" t="s">
        <v>37</v>
      </c>
      <c r="G2140" s="1" t="s">
        <v>1973</v>
      </c>
      <c r="H2140" s="1" t="s">
        <v>1974</v>
      </c>
      <c r="I2140" s="3">
        <v>36638</v>
      </c>
      <c r="J2140" s="3">
        <v>0</v>
      </c>
      <c r="K2140" s="1" t="s">
        <v>40</v>
      </c>
      <c r="L2140" s="1" t="s">
        <v>444</v>
      </c>
      <c r="M2140" s="1" t="s">
        <v>445</v>
      </c>
      <c r="N2140" s="1" t="s">
        <v>37</v>
      </c>
      <c r="O2140" s="1" t="s">
        <v>43</v>
      </c>
      <c r="P2140" s="1" t="s">
        <v>43</v>
      </c>
      <c r="Q2140" s="1" t="s">
        <v>43</v>
      </c>
      <c r="R2140" s="3">
        <v>0</v>
      </c>
      <c r="S2140" s="1" t="s">
        <v>44</v>
      </c>
      <c r="T2140" s="1" t="s">
        <v>45</v>
      </c>
      <c r="U2140" s="1" t="s">
        <v>1973</v>
      </c>
      <c r="V2140" s="1" t="s">
        <v>46</v>
      </c>
      <c r="W2140" s="1" t="s">
        <v>81</v>
      </c>
      <c r="X2140" s="1" t="s">
        <v>1975</v>
      </c>
      <c r="Y2140" s="1" t="s">
        <v>245</v>
      </c>
      <c r="Z2140" s="1" t="s">
        <v>219</v>
      </c>
      <c r="AA2140" s="1" t="s">
        <v>51</v>
      </c>
      <c r="AB2140" s="1" t="s">
        <v>1975</v>
      </c>
      <c r="AC2140" s="1" t="s">
        <v>37</v>
      </c>
    </row>
    <row r="2141" spans="1:29" hidden="1" x14ac:dyDescent="0.25">
      <c r="A2141" s="1" t="s">
        <v>33</v>
      </c>
      <c r="B2141" s="1" t="s">
        <v>34</v>
      </c>
      <c r="C2141" s="2">
        <v>45900</v>
      </c>
      <c r="D2141" s="1" t="s">
        <v>238</v>
      </c>
      <c r="E2141" s="1" t="s">
        <v>239</v>
      </c>
      <c r="F2141" s="1" t="s">
        <v>37</v>
      </c>
      <c r="G2141" s="1" t="s">
        <v>1973</v>
      </c>
      <c r="H2141" s="1" t="s">
        <v>1974</v>
      </c>
      <c r="I2141" s="3">
        <v>0</v>
      </c>
      <c r="J2141" s="3">
        <v>36638</v>
      </c>
      <c r="K2141" s="1" t="s">
        <v>40</v>
      </c>
      <c r="L2141" s="1" t="s">
        <v>446</v>
      </c>
      <c r="M2141" s="1" t="s">
        <v>447</v>
      </c>
      <c r="N2141" s="1" t="s">
        <v>37</v>
      </c>
      <c r="O2141" s="1" t="s">
        <v>43</v>
      </c>
      <c r="P2141" s="1" t="s">
        <v>43</v>
      </c>
      <c r="Q2141" s="1" t="s">
        <v>43</v>
      </c>
      <c r="R2141" s="3">
        <v>0</v>
      </c>
      <c r="S2141" s="1" t="s">
        <v>44</v>
      </c>
      <c r="T2141" s="1" t="s">
        <v>45</v>
      </c>
      <c r="U2141" s="1" t="s">
        <v>1973</v>
      </c>
      <c r="V2141" s="1" t="s">
        <v>46</v>
      </c>
      <c r="W2141" s="1" t="s">
        <v>81</v>
      </c>
      <c r="X2141" s="1" t="s">
        <v>1975</v>
      </c>
      <c r="Y2141" s="1" t="s">
        <v>245</v>
      </c>
      <c r="Z2141" s="1" t="s">
        <v>219</v>
      </c>
      <c r="AA2141" s="1" t="s">
        <v>51</v>
      </c>
      <c r="AB2141" s="1" t="s">
        <v>1975</v>
      </c>
      <c r="AC2141" s="1" t="s">
        <v>37</v>
      </c>
    </row>
    <row r="2142" spans="1:29" hidden="1" x14ac:dyDescent="0.25">
      <c r="A2142" s="1" t="s">
        <v>33</v>
      </c>
      <c r="B2142" s="1" t="s">
        <v>34</v>
      </c>
      <c r="C2142" s="2">
        <v>45900</v>
      </c>
      <c r="D2142" s="1" t="s">
        <v>238</v>
      </c>
      <c r="E2142" s="1" t="s">
        <v>239</v>
      </c>
      <c r="F2142" s="1" t="s">
        <v>37</v>
      </c>
      <c r="G2142" s="1" t="s">
        <v>1973</v>
      </c>
      <c r="H2142" s="1" t="s">
        <v>1974</v>
      </c>
      <c r="I2142" s="3">
        <v>265518</v>
      </c>
      <c r="J2142" s="3">
        <v>0</v>
      </c>
      <c r="K2142" s="1" t="s">
        <v>40</v>
      </c>
      <c r="L2142" s="1" t="s">
        <v>206</v>
      </c>
      <c r="M2142" s="1" t="s">
        <v>207</v>
      </c>
      <c r="N2142" s="1" t="s">
        <v>37</v>
      </c>
      <c r="O2142" s="1" t="s">
        <v>43</v>
      </c>
      <c r="P2142" s="1" t="s">
        <v>43</v>
      </c>
      <c r="Q2142" s="1" t="s">
        <v>43</v>
      </c>
      <c r="R2142" s="3">
        <v>0</v>
      </c>
      <c r="S2142" s="1" t="s">
        <v>44</v>
      </c>
      <c r="T2142" s="1" t="s">
        <v>45</v>
      </c>
      <c r="U2142" s="1" t="s">
        <v>1973</v>
      </c>
      <c r="V2142" s="1" t="s">
        <v>46</v>
      </c>
      <c r="W2142" s="1" t="s">
        <v>81</v>
      </c>
      <c r="X2142" s="1" t="s">
        <v>1975</v>
      </c>
      <c r="Y2142" s="1" t="s">
        <v>245</v>
      </c>
      <c r="Z2142" s="1" t="s">
        <v>219</v>
      </c>
      <c r="AA2142" s="1" t="s">
        <v>51</v>
      </c>
      <c r="AB2142" s="1" t="s">
        <v>1975</v>
      </c>
      <c r="AC2142" s="1" t="s">
        <v>37</v>
      </c>
    </row>
    <row r="2143" spans="1:29" hidden="1" x14ac:dyDescent="0.25">
      <c r="A2143" s="1" t="s">
        <v>33</v>
      </c>
      <c r="B2143" s="1" t="s">
        <v>34</v>
      </c>
      <c r="C2143" s="2">
        <v>45900</v>
      </c>
      <c r="D2143" s="1" t="s">
        <v>238</v>
      </c>
      <c r="E2143" s="1" t="s">
        <v>239</v>
      </c>
      <c r="F2143" s="1" t="s">
        <v>37</v>
      </c>
      <c r="G2143" s="1" t="s">
        <v>1973</v>
      </c>
      <c r="H2143" s="1" t="s">
        <v>1974</v>
      </c>
      <c r="I2143" s="3">
        <v>0</v>
      </c>
      <c r="J2143" s="3">
        <v>265518</v>
      </c>
      <c r="K2143" s="1" t="s">
        <v>40</v>
      </c>
      <c r="L2143" s="1" t="s">
        <v>234</v>
      </c>
      <c r="M2143" s="1" t="s">
        <v>235</v>
      </c>
      <c r="N2143" s="1" t="s">
        <v>37</v>
      </c>
      <c r="O2143" s="1" t="s">
        <v>43</v>
      </c>
      <c r="P2143" s="1" t="s">
        <v>43</v>
      </c>
      <c r="Q2143" s="1" t="s">
        <v>43</v>
      </c>
      <c r="R2143" s="3">
        <v>0</v>
      </c>
      <c r="S2143" s="1" t="s">
        <v>44</v>
      </c>
      <c r="T2143" s="1" t="s">
        <v>45</v>
      </c>
      <c r="U2143" s="1" t="s">
        <v>1973</v>
      </c>
      <c r="V2143" s="1" t="s">
        <v>46</v>
      </c>
      <c r="W2143" s="1" t="s">
        <v>81</v>
      </c>
      <c r="X2143" s="1" t="s">
        <v>1975</v>
      </c>
      <c r="Y2143" s="1" t="s">
        <v>245</v>
      </c>
      <c r="Z2143" s="1" t="s">
        <v>219</v>
      </c>
      <c r="AA2143" s="1" t="s">
        <v>51</v>
      </c>
      <c r="AB2143" s="1" t="s">
        <v>1975</v>
      </c>
      <c r="AC2143" s="1" t="s">
        <v>37</v>
      </c>
    </row>
    <row r="2144" spans="1:29" hidden="1" x14ac:dyDescent="0.25">
      <c r="A2144" s="1" t="s">
        <v>33</v>
      </c>
      <c r="B2144" s="1" t="s">
        <v>34</v>
      </c>
      <c r="C2144" s="2">
        <v>45900</v>
      </c>
      <c r="D2144" s="1" t="s">
        <v>238</v>
      </c>
      <c r="E2144" s="1" t="s">
        <v>239</v>
      </c>
      <c r="F2144" s="1" t="s">
        <v>37</v>
      </c>
      <c r="G2144" s="1" t="s">
        <v>1973</v>
      </c>
      <c r="H2144" s="1" t="s">
        <v>1974</v>
      </c>
      <c r="I2144" s="3">
        <v>389598</v>
      </c>
      <c r="J2144" s="3">
        <v>0</v>
      </c>
      <c r="K2144" s="1" t="s">
        <v>40</v>
      </c>
      <c r="L2144" s="1" t="s">
        <v>206</v>
      </c>
      <c r="M2144" s="1" t="s">
        <v>207</v>
      </c>
      <c r="N2144" s="1" t="s">
        <v>37</v>
      </c>
      <c r="O2144" s="1" t="s">
        <v>43</v>
      </c>
      <c r="P2144" s="1" t="s">
        <v>43</v>
      </c>
      <c r="Q2144" s="1" t="s">
        <v>43</v>
      </c>
      <c r="R2144" s="3">
        <v>0</v>
      </c>
      <c r="S2144" s="1" t="s">
        <v>44</v>
      </c>
      <c r="T2144" s="1" t="s">
        <v>45</v>
      </c>
      <c r="U2144" s="1" t="s">
        <v>1973</v>
      </c>
      <c r="V2144" s="1" t="s">
        <v>46</v>
      </c>
      <c r="W2144" s="1" t="s">
        <v>81</v>
      </c>
      <c r="X2144" s="1" t="s">
        <v>1975</v>
      </c>
      <c r="Y2144" s="1" t="s">
        <v>245</v>
      </c>
      <c r="Z2144" s="1" t="s">
        <v>219</v>
      </c>
      <c r="AA2144" s="1" t="s">
        <v>51</v>
      </c>
      <c r="AB2144" s="1" t="s">
        <v>1975</v>
      </c>
      <c r="AC2144" s="1" t="s">
        <v>37</v>
      </c>
    </row>
    <row r="2145" spans="1:29" hidden="1" x14ac:dyDescent="0.25">
      <c r="A2145" s="1" t="s">
        <v>33</v>
      </c>
      <c r="B2145" s="1" t="s">
        <v>34</v>
      </c>
      <c r="C2145" s="2">
        <v>45900</v>
      </c>
      <c r="D2145" s="1" t="s">
        <v>238</v>
      </c>
      <c r="E2145" s="1" t="s">
        <v>239</v>
      </c>
      <c r="F2145" s="1" t="s">
        <v>37</v>
      </c>
      <c r="G2145" s="1" t="s">
        <v>1973</v>
      </c>
      <c r="H2145" s="1" t="s">
        <v>1974</v>
      </c>
      <c r="I2145" s="3">
        <v>0</v>
      </c>
      <c r="J2145" s="3">
        <v>389598</v>
      </c>
      <c r="K2145" s="1" t="s">
        <v>40</v>
      </c>
      <c r="L2145" s="1" t="s">
        <v>1491</v>
      </c>
      <c r="M2145" s="1" t="s">
        <v>634</v>
      </c>
      <c r="N2145" s="1" t="s">
        <v>37</v>
      </c>
      <c r="O2145" s="1" t="s">
        <v>43</v>
      </c>
      <c r="P2145" s="1" t="s">
        <v>43</v>
      </c>
      <c r="Q2145" s="1" t="s">
        <v>43</v>
      </c>
      <c r="R2145" s="3">
        <v>0</v>
      </c>
      <c r="S2145" s="1" t="s">
        <v>44</v>
      </c>
      <c r="T2145" s="1" t="s">
        <v>45</v>
      </c>
      <c r="U2145" s="1" t="s">
        <v>1973</v>
      </c>
      <c r="V2145" s="1" t="s">
        <v>46</v>
      </c>
      <c r="W2145" s="1" t="s">
        <v>81</v>
      </c>
      <c r="X2145" s="1" t="s">
        <v>1975</v>
      </c>
      <c r="Y2145" s="1" t="s">
        <v>245</v>
      </c>
      <c r="Z2145" s="1" t="s">
        <v>219</v>
      </c>
      <c r="AA2145" s="1" t="s">
        <v>51</v>
      </c>
      <c r="AB2145" s="1" t="s">
        <v>1975</v>
      </c>
      <c r="AC2145" s="1" t="s">
        <v>37</v>
      </c>
    </row>
    <row r="2146" spans="1:29" hidden="1" x14ac:dyDescent="0.25">
      <c r="A2146" s="1" t="s">
        <v>33</v>
      </c>
      <c r="B2146" s="1" t="s">
        <v>34</v>
      </c>
      <c r="C2146" s="2">
        <v>45900</v>
      </c>
      <c r="D2146" s="1" t="s">
        <v>238</v>
      </c>
      <c r="E2146" s="1" t="s">
        <v>239</v>
      </c>
      <c r="F2146" s="1" t="s">
        <v>37</v>
      </c>
      <c r="G2146" s="1" t="s">
        <v>1973</v>
      </c>
      <c r="H2146" s="1" t="s">
        <v>1974</v>
      </c>
      <c r="I2146" s="3">
        <v>233759</v>
      </c>
      <c r="J2146" s="3">
        <v>0</v>
      </c>
      <c r="K2146" s="1" t="s">
        <v>40</v>
      </c>
      <c r="L2146" s="1" t="s">
        <v>206</v>
      </c>
      <c r="M2146" s="1" t="s">
        <v>207</v>
      </c>
      <c r="N2146" s="1" t="s">
        <v>37</v>
      </c>
      <c r="O2146" s="1" t="s">
        <v>43</v>
      </c>
      <c r="P2146" s="1" t="s">
        <v>43</v>
      </c>
      <c r="Q2146" s="1" t="s">
        <v>43</v>
      </c>
      <c r="R2146" s="3">
        <v>0</v>
      </c>
      <c r="S2146" s="1" t="s">
        <v>44</v>
      </c>
      <c r="T2146" s="1" t="s">
        <v>45</v>
      </c>
      <c r="U2146" s="1" t="s">
        <v>1973</v>
      </c>
      <c r="V2146" s="1" t="s">
        <v>46</v>
      </c>
      <c r="W2146" s="1" t="s">
        <v>81</v>
      </c>
      <c r="X2146" s="1" t="s">
        <v>1975</v>
      </c>
      <c r="Y2146" s="1" t="s">
        <v>245</v>
      </c>
      <c r="Z2146" s="1" t="s">
        <v>219</v>
      </c>
      <c r="AA2146" s="1" t="s">
        <v>51</v>
      </c>
      <c r="AB2146" s="1" t="s">
        <v>1975</v>
      </c>
      <c r="AC2146" s="1" t="s">
        <v>37</v>
      </c>
    </row>
    <row r="2147" spans="1:29" hidden="1" x14ac:dyDescent="0.25">
      <c r="A2147" s="1" t="s">
        <v>33</v>
      </c>
      <c r="B2147" s="1" t="s">
        <v>34</v>
      </c>
      <c r="C2147" s="2">
        <v>45900</v>
      </c>
      <c r="D2147" s="1" t="s">
        <v>238</v>
      </c>
      <c r="E2147" s="1" t="s">
        <v>239</v>
      </c>
      <c r="F2147" s="1" t="s">
        <v>37</v>
      </c>
      <c r="G2147" s="1" t="s">
        <v>1973</v>
      </c>
      <c r="H2147" s="1" t="s">
        <v>1974</v>
      </c>
      <c r="I2147" s="3">
        <v>0</v>
      </c>
      <c r="J2147" s="3">
        <v>233759</v>
      </c>
      <c r="K2147" s="1" t="s">
        <v>40</v>
      </c>
      <c r="L2147" s="1" t="s">
        <v>1491</v>
      </c>
      <c r="M2147" s="1" t="s">
        <v>634</v>
      </c>
      <c r="N2147" s="1" t="s">
        <v>37</v>
      </c>
      <c r="O2147" s="1" t="s">
        <v>43</v>
      </c>
      <c r="P2147" s="1" t="s">
        <v>43</v>
      </c>
      <c r="Q2147" s="1" t="s">
        <v>43</v>
      </c>
      <c r="R2147" s="3">
        <v>0</v>
      </c>
      <c r="S2147" s="1" t="s">
        <v>44</v>
      </c>
      <c r="T2147" s="1" t="s">
        <v>45</v>
      </c>
      <c r="U2147" s="1" t="s">
        <v>1973</v>
      </c>
      <c r="V2147" s="1" t="s">
        <v>46</v>
      </c>
      <c r="W2147" s="1" t="s">
        <v>81</v>
      </c>
      <c r="X2147" s="1" t="s">
        <v>1975</v>
      </c>
      <c r="Y2147" s="1" t="s">
        <v>245</v>
      </c>
      <c r="Z2147" s="1" t="s">
        <v>219</v>
      </c>
      <c r="AA2147" s="1" t="s">
        <v>51</v>
      </c>
      <c r="AB2147" s="1" t="s">
        <v>1975</v>
      </c>
      <c r="AC2147" s="1" t="s">
        <v>37</v>
      </c>
    </row>
    <row r="2148" spans="1:29" hidden="1" x14ac:dyDescent="0.25">
      <c r="A2148" s="1" t="s">
        <v>33</v>
      </c>
      <c r="B2148" s="1" t="s">
        <v>34</v>
      </c>
      <c r="C2148" s="2">
        <v>45900</v>
      </c>
      <c r="D2148" s="1" t="s">
        <v>238</v>
      </c>
      <c r="E2148" s="1" t="s">
        <v>239</v>
      </c>
      <c r="F2148" s="1" t="s">
        <v>37</v>
      </c>
      <c r="G2148" s="1" t="s">
        <v>1973</v>
      </c>
      <c r="H2148" s="1" t="s">
        <v>1974</v>
      </c>
      <c r="I2148" s="3">
        <v>389598</v>
      </c>
      <c r="J2148" s="3">
        <v>0</v>
      </c>
      <c r="K2148" s="1" t="s">
        <v>40</v>
      </c>
      <c r="L2148" s="1" t="s">
        <v>206</v>
      </c>
      <c r="M2148" s="1" t="s">
        <v>207</v>
      </c>
      <c r="N2148" s="1" t="s">
        <v>37</v>
      </c>
      <c r="O2148" s="1" t="s">
        <v>43</v>
      </c>
      <c r="P2148" s="1" t="s">
        <v>43</v>
      </c>
      <c r="Q2148" s="1" t="s">
        <v>43</v>
      </c>
      <c r="R2148" s="3">
        <v>0</v>
      </c>
      <c r="S2148" s="1" t="s">
        <v>44</v>
      </c>
      <c r="T2148" s="1" t="s">
        <v>45</v>
      </c>
      <c r="U2148" s="1" t="s">
        <v>1973</v>
      </c>
      <c r="V2148" s="1" t="s">
        <v>46</v>
      </c>
      <c r="W2148" s="1" t="s">
        <v>81</v>
      </c>
      <c r="X2148" s="1" t="s">
        <v>1975</v>
      </c>
      <c r="Y2148" s="1" t="s">
        <v>245</v>
      </c>
      <c r="Z2148" s="1" t="s">
        <v>219</v>
      </c>
      <c r="AA2148" s="1" t="s">
        <v>51</v>
      </c>
      <c r="AB2148" s="1" t="s">
        <v>1975</v>
      </c>
      <c r="AC2148" s="1" t="s">
        <v>37</v>
      </c>
    </row>
    <row r="2149" spans="1:29" hidden="1" x14ac:dyDescent="0.25">
      <c r="A2149" s="1" t="s">
        <v>33</v>
      </c>
      <c r="B2149" s="1" t="s">
        <v>34</v>
      </c>
      <c r="C2149" s="2">
        <v>45900</v>
      </c>
      <c r="D2149" s="1" t="s">
        <v>238</v>
      </c>
      <c r="E2149" s="1" t="s">
        <v>239</v>
      </c>
      <c r="F2149" s="1" t="s">
        <v>37</v>
      </c>
      <c r="G2149" s="1" t="s">
        <v>1973</v>
      </c>
      <c r="H2149" s="1" t="s">
        <v>1974</v>
      </c>
      <c r="I2149" s="3">
        <v>0</v>
      </c>
      <c r="J2149" s="3">
        <v>389598</v>
      </c>
      <c r="K2149" s="1" t="s">
        <v>40</v>
      </c>
      <c r="L2149" s="1" t="s">
        <v>1491</v>
      </c>
      <c r="M2149" s="1" t="s">
        <v>634</v>
      </c>
      <c r="N2149" s="1" t="s">
        <v>37</v>
      </c>
      <c r="O2149" s="1" t="s">
        <v>43</v>
      </c>
      <c r="P2149" s="1" t="s">
        <v>43</v>
      </c>
      <c r="Q2149" s="1" t="s">
        <v>43</v>
      </c>
      <c r="R2149" s="3">
        <v>0</v>
      </c>
      <c r="S2149" s="1" t="s">
        <v>44</v>
      </c>
      <c r="T2149" s="1" t="s">
        <v>45</v>
      </c>
      <c r="U2149" s="1" t="s">
        <v>1973</v>
      </c>
      <c r="V2149" s="1" t="s">
        <v>46</v>
      </c>
      <c r="W2149" s="1" t="s">
        <v>81</v>
      </c>
      <c r="X2149" s="1" t="s">
        <v>1975</v>
      </c>
      <c r="Y2149" s="1" t="s">
        <v>245</v>
      </c>
      <c r="Z2149" s="1" t="s">
        <v>219</v>
      </c>
      <c r="AA2149" s="1" t="s">
        <v>51</v>
      </c>
      <c r="AB2149" s="1" t="s">
        <v>1975</v>
      </c>
      <c r="AC2149" s="1" t="s">
        <v>37</v>
      </c>
    </row>
    <row r="2150" spans="1:29" hidden="1" x14ac:dyDescent="0.25">
      <c r="A2150" s="1" t="s">
        <v>33</v>
      </c>
      <c r="B2150" s="1" t="s">
        <v>34</v>
      </c>
      <c r="C2150" s="2">
        <v>45900</v>
      </c>
      <c r="D2150" s="1" t="s">
        <v>238</v>
      </c>
      <c r="E2150" s="1" t="s">
        <v>239</v>
      </c>
      <c r="F2150" s="1" t="s">
        <v>37</v>
      </c>
      <c r="G2150" s="1" t="s">
        <v>1973</v>
      </c>
      <c r="H2150" s="1" t="s">
        <v>1974</v>
      </c>
      <c r="I2150" s="3">
        <v>122727</v>
      </c>
      <c r="J2150" s="3">
        <v>0</v>
      </c>
      <c r="K2150" s="1" t="s">
        <v>40</v>
      </c>
      <c r="L2150" s="1" t="s">
        <v>206</v>
      </c>
      <c r="M2150" s="1" t="s">
        <v>207</v>
      </c>
      <c r="N2150" s="1" t="s">
        <v>37</v>
      </c>
      <c r="O2150" s="1" t="s">
        <v>43</v>
      </c>
      <c r="P2150" s="1" t="s">
        <v>43</v>
      </c>
      <c r="Q2150" s="1" t="s">
        <v>43</v>
      </c>
      <c r="R2150" s="3">
        <v>0</v>
      </c>
      <c r="S2150" s="1" t="s">
        <v>44</v>
      </c>
      <c r="T2150" s="1" t="s">
        <v>45</v>
      </c>
      <c r="U2150" s="1" t="s">
        <v>1973</v>
      </c>
      <c r="V2150" s="1" t="s">
        <v>46</v>
      </c>
      <c r="W2150" s="1" t="s">
        <v>81</v>
      </c>
      <c r="X2150" s="1" t="s">
        <v>1975</v>
      </c>
      <c r="Y2150" s="1" t="s">
        <v>245</v>
      </c>
      <c r="Z2150" s="1" t="s">
        <v>219</v>
      </c>
      <c r="AA2150" s="1" t="s">
        <v>51</v>
      </c>
      <c r="AB2150" s="1" t="s">
        <v>1975</v>
      </c>
      <c r="AC2150" s="1" t="s">
        <v>37</v>
      </c>
    </row>
    <row r="2151" spans="1:29" hidden="1" x14ac:dyDescent="0.25">
      <c r="A2151" s="1" t="s">
        <v>33</v>
      </c>
      <c r="B2151" s="1" t="s">
        <v>34</v>
      </c>
      <c r="C2151" s="2">
        <v>45900</v>
      </c>
      <c r="D2151" s="1" t="s">
        <v>238</v>
      </c>
      <c r="E2151" s="1" t="s">
        <v>239</v>
      </c>
      <c r="F2151" s="1" t="s">
        <v>37</v>
      </c>
      <c r="G2151" s="1" t="s">
        <v>1973</v>
      </c>
      <c r="H2151" s="1" t="s">
        <v>1974</v>
      </c>
      <c r="I2151" s="3">
        <v>0</v>
      </c>
      <c r="J2151" s="3">
        <v>122727</v>
      </c>
      <c r="K2151" s="1" t="s">
        <v>40</v>
      </c>
      <c r="L2151" s="1" t="s">
        <v>121</v>
      </c>
      <c r="M2151" s="1" t="s">
        <v>122</v>
      </c>
      <c r="N2151" s="1" t="s">
        <v>37</v>
      </c>
      <c r="O2151" s="1" t="s">
        <v>43</v>
      </c>
      <c r="P2151" s="1" t="s">
        <v>43</v>
      </c>
      <c r="Q2151" s="1" t="s">
        <v>43</v>
      </c>
      <c r="R2151" s="3">
        <v>0</v>
      </c>
      <c r="S2151" s="1" t="s">
        <v>44</v>
      </c>
      <c r="T2151" s="1" t="s">
        <v>45</v>
      </c>
      <c r="U2151" s="1" t="s">
        <v>1973</v>
      </c>
      <c r="V2151" s="1" t="s">
        <v>46</v>
      </c>
      <c r="W2151" s="1" t="s">
        <v>81</v>
      </c>
      <c r="X2151" s="1" t="s">
        <v>1975</v>
      </c>
      <c r="Y2151" s="1" t="s">
        <v>245</v>
      </c>
      <c r="Z2151" s="1" t="s">
        <v>219</v>
      </c>
      <c r="AA2151" s="1" t="s">
        <v>51</v>
      </c>
      <c r="AB2151" s="1" t="s">
        <v>1975</v>
      </c>
      <c r="AC2151" s="1" t="s">
        <v>37</v>
      </c>
    </row>
    <row r="2152" spans="1:29" hidden="1" x14ac:dyDescent="0.25">
      <c r="A2152" s="1" t="s">
        <v>33</v>
      </c>
      <c r="B2152" s="1" t="s">
        <v>34</v>
      </c>
      <c r="C2152" s="2">
        <v>45900</v>
      </c>
      <c r="D2152" s="1" t="s">
        <v>238</v>
      </c>
      <c r="E2152" s="1" t="s">
        <v>239</v>
      </c>
      <c r="F2152" s="1" t="s">
        <v>37</v>
      </c>
      <c r="G2152" s="1" t="s">
        <v>1973</v>
      </c>
      <c r="H2152" s="1" t="s">
        <v>1974</v>
      </c>
      <c r="I2152" s="3">
        <v>128121</v>
      </c>
      <c r="J2152" s="3">
        <v>0</v>
      </c>
      <c r="K2152" s="1" t="s">
        <v>40</v>
      </c>
      <c r="L2152" s="1" t="s">
        <v>206</v>
      </c>
      <c r="M2152" s="1" t="s">
        <v>207</v>
      </c>
      <c r="N2152" s="1" t="s">
        <v>37</v>
      </c>
      <c r="O2152" s="1" t="s">
        <v>43</v>
      </c>
      <c r="P2152" s="1" t="s">
        <v>43</v>
      </c>
      <c r="Q2152" s="1" t="s">
        <v>43</v>
      </c>
      <c r="R2152" s="3">
        <v>0</v>
      </c>
      <c r="S2152" s="1" t="s">
        <v>44</v>
      </c>
      <c r="T2152" s="1" t="s">
        <v>45</v>
      </c>
      <c r="U2152" s="1" t="s">
        <v>1973</v>
      </c>
      <c r="V2152" s="1" t="s">
        <v>46</v>
      </c>
      <c r="W2152" s="1" t="s">
        <v>81</v>
      </c>
      <c r="X2152" s="1" t="s">
        <v>1975</v>
      </c>
      <c r="Y2152" s="1" t="s">
        <v>245</v>
      </c>
      <c r="Z2152" s="1" t="s">
        <v>219</v>
      </c>
      <c r="AA2152" s="1" t="s">
        <v>51</v>
      </c>
      <c r="AB2152" s="1" t="s">
        <v>1975</v>
      </c>
      <c r="AC2152" s="1" t="s">
        <v>37</v>
      </c>
    </row>
    <row r="2153" spans="1:29" hidden="1" x14ac:dyDescent="0.25">
      <c r="A2153" s="1" t="s">
        <v>33</v>
      </c>
      <c r="B2153" s="1" t="s">
        <v>34</v>
      </c>
      <c r="C2153" s="2">
        <v>45900</v>
      </c>
      <c r="D2153" s="1" t="s">
        <v>238</v>
      </c>
      <c r="E2153" s="1" t="s">
        <v>239</v>
      </c>
      <c r="F2153" s="1" t="s">
        <v>37</v>
      </c>
      <c r="G2153" s="1" t="s">
        <v>1973</v>
      </c>
      <c r="H2153" s="1" t="s">
        <v>1974</v>
      </c>
      <c r="I2153" s="3">
        <v>0</v>
      </c>
      <c r="J2153" s="3">
        <v>128121</v>
      </c>
      <c r="K2153" s="1" t="s">
        <v>40</v>
      </c>
      <c r="L2153" s="1" t="s">
        <v>275</v>
      </c>
      <c r="M2153" s="1" t="s">
        <v>276</v>
      </c>
      <c r="N2153" s="1" t="s">
        <v>37</v>
      </c>
      <c r="O2153" s="1" t="s">
        <v>43</v>
      </c>
      <c r="P2153" s="1" t="s">
        <v>43</v>
      </c>
      <c r="Q2153" s="1" t="s">
        <v>43</v>
      </c>
      <c r="R2153" s="3">
        <v>0</v>
      </c>
      <c r="S2153" s="1" t="s">
        <v>44</v>
      </c>
      <c r="T2153" s="1" t="s">
        <v>45</v>
      </c>
      <c r="U2153" s="1" t="s">
        <v>1973</v>
      </c>
      <c r="V2153" s="1" t="s">
        <v>46</v>
      </c>
      <c r="W2153" s="1" t="s">
        <v>81</v>
      </c>
      <c r="X2153" s="1" t="s">
        <v>1975</v>
      </c>
      <c r="Y2153" s="1" t="s">
        <v>245</v>
      </c>
      <c r="Z2153" s="1" t="s">
        <v>219</v>
      </c>
      <c r="AA2153" s="1" t="s">
        <v>51</v>
      </c>
      <c r="AB2153" s="1" t="s">
        <v>1975</v>
      </c>
      <c r="AC2153" s="1" t="s">
        <v>37</v>
      </c>
    </row>
    <row r="2154" spans="1:29" hidden="1" x14ac:dyDescent="0.25">
      <c r="A2154" s="1" t="s">
        <v>33</v>
      </c>
      <c r="B2154" s="1" t="s">
        <v>34</v>
      </c>
      <c r="C2154" s="2">
        <v>45900</v>
      </c>
      <c r="D2154" s="1" t="s">
        <v>238</v>
      </c>
      <c r="E2154" s="1" t="s">
        <v>239</v>
      </c>
      <c r="F2154" s="1" t="s">
        <v>37</v>
      </c>
      <c r="G2154" s="1" t="s">
        <v>1973</v>
      </c>
      <c r="H2154" s="1" t="s">
        <v>1974</v>
      </c>
      <c r="I2154" s="3">
        <v>106288</v>
      </c>
      <c r="J2154" s="3">
        <v>0</v>
      </c>
      <c r="K2154" s="1" t="s">
        <v>40</v>
      </c>
      <c r="L2154" s="1" t="s">
        <v>206</v>
      </c>
      <c r="M2154" s="1" t="s">
        <v>207</v>
      </c>
      <c r="N2154" s="1" t="s">
        <v>37</v>
      </c>
      <c r="O2154" s="1" t="s">
        <v>43</v>
      </c>
      <c r="P2154" s="1" t="s">
        <v>43</v>
      </c>
      <c r="Q2154" s="1" t="s">
        <v>43</v>
      </c>
      <c r="R2154" s="3">
        <v>0</v>
      </c>
      <c r="S2154" s="1" t="s">
        <v>44</v>
      </c>
      <c r="T2154" s="1" t="s">
        <v>45</v>
      </c>
      <c r="U2154" s="1" t="s">
        <v>1973</v>
      </c>
      <c r="V2154" s="1" t="s">
        <v>46</v>
      </c>
      <c r="W2154" s="1" t="s">
        <v>81</v>
      </c>
      <c r="X2154" s="1" t="s">
        <v>1975</v>
      </c>
      <c r="Y2154" s="1" t="s">
        <v>245</v>
      </c>
      <c r="Z2154" s="1" t="s">
        <v>219</v>
      </c>
      <c r="AA2154" s="1" t="s">
        <v>51</v>
      </c>
      <c r="AB2154" s="1" t="s">
        <v>1975</v>
      </c>
      <c r="AC2154" s="1" t="s">
        <v>37</v>
      </c>
    </row>
    <row r="2155" spans="1:29" hidden="1" x14ac:dyDescent="0.25">
      <c r="A2155" s="1" t="s">
        <v>33</v>
      </c>
      <c r="B2155" s="1" t="s">
        <v>34</v>
      </c>
      <c r="C2155" s="2">
        <v>45900</v>
      </c>
      <c r="D2155" s="1" t="s">
        <v>238</v>
      </c>
      <c r="E2155" s="1" t="s">
        <v>239</v>
      </c>
      <c r="F2155" s="1" t="s">
        <v>37</v>
      </c>
      <c r="G2155" s="1" t="s">
        <v>1973</v>
      </c>
      <c r="H2155" s="1" t="s">
        <v>1974</v>
      </c>
      <c r="I2155" s="3">
        <v>0</v>
      </c>
      <c r="J2155" s="3">
        <v>106288</v>
      </c>
      <c r="K2155" s="1" t="s">
        <v>40</v>
      </c>
      <c r="L2155" s="1" t="s">
        <v>137</v>
      </c>
      <c r="M2155" s="1" t="s">
        <v>138</v>
      </c>
      <c r="N2155" s="1" t="s">
        <v>37</v>
      </c>
      <c r="O2155" s="1" t="s">
        <v>43</v>
      </c>
      <c r="P2155" s="1" t="s">
        <v>43</v>
      </c>
      <c r="Q2155" s="1" t="s">
        <v>43</v>
      </c>
      <c r="R2155" s="3">
        <v>0</v>
      </c>
      <c r="S2155" s="1" t="s">
        <v>44</v>
      </c>
      <c r="T2155" s="1" t="s">
        <v>45</v>
      </c>
      <c r="U2155" s="1" t="s">
        <v>1973</v>
      </c>
      <c r="V2155" s="1" t="s">
        <v>46</v>
      </c>
      <c r="W2155" s="1" t="s">
        <v>81</v>
      </c>
      <c r="X2155" s="1" t="s">
        <v>1975</v>
      </c>
      <c r="Y2155" s="1" t="s">
        <v>245</v>
      </c>
      <c r="Z2155" s="1" t="s">
        <v>219</v>
      </c>
      <c r="AA2155" s="1" t="s">
        <v>51</v>
      </c>
      <c r="AB2155" s="1" t="s">
        <v>1975</v>
      </c>
      <c r="AC2155" s="1" t="s">
        <v>37</v>
      </c>
    </row>
    <row r="2156" spans="1:29" hidden="1" x14ac:dyDescent="0.25">
      <c r="A2156" s="1" t="s">
        <v>33</v>
      </c>
      <c r="B2156" s="1" t="s">
        <v>34</v>
      </c>
      <c r="C2156" s="2">
        <v>45900</v>
      </c>
      <c r="D2156" s="1" t="s">
        <v>238</v>
      </c>
      <c r="E2156" s="1" t="s">
        <v>239</v>
      </c>
      <c r="F2156" s="1" t="s">
        <v>37</v>
      </c>
      <c r="G2156" s="1" t="s">
        <v>1973</v>
      </c>
      <c r="H2156" s="1" t="s">
        <v>1974</v>
      </c>
      <c r="I2156" s="3">
        <v>797160</v>
      </c>
      <c r="J2156" s="3">
        <v>0</v>
      </c>
      <c r="K2156" s="1" t="s">
        <v>40</v>
      </c>
      <c r="L2156" s="1" t="s">
        <v>206</v>
      </c>
      <c r="M2156" s="1" t="s">
        <v>207</v>
      </c>
      <c r="N2156" s="1" t="s">
        <v>37</v>
      </c>
      <c r="O2156" s="1" t="s">
        <v>43</v>
      </c>
      <c r="P2156" s="1" t="s">
        <v>43</v>
      </c>
      <c r="Q2156" s="1" t="s">
        <v>43</v>
      </c>
      <c r="R2156" s="3">
        <v>0</v>
      </c>
      <c r="S2156" s="1" t="s">
        <v>44</v>
      </c>
      <c r="T2156" s="1" t="s">
        <v>45</v>
      </c>
      <c r="U2156" s="1" t="s">
        <v>1973</v>
      </c>
      <c r="V2156" s="1" t="s">
        <v>46</v>
      </c>
      <c r="W2156" s="1" t="s">
        <v>81</v>
      </c>
      <c r="X2156" s="1" t="s">
        <v>1975</v>
      </c>
      <c r="Y2156" s="1" t="s">
        <v>245</v>
      </c>
      <c r="Z2156" s="1" t="s">
        <v>219</v>
      </c>
      <c r="AA2156" s="1" t="s">
        <v>51</v>
      </c>
      <c r="AB2156" s="1" t="s">
        <v>1975</v>
      </c>
      <c r="AC2156" s="1" t="s">
        <v>37</v>
      </c>
    </row>
    <row r="2157" spans="1:29" hidden="1" x14ac:dyDescent="0.25">
      <c r="A2157" s="1" t="s">
        <v>33</v>
      </c>
      <c r="B2157" s="1" t="s">
        <v>34</v>
      </c>
      <c r="C2157" s="2">
        <v>45900</v>
      </c>
      <c r="D2157" s="1" t="s">
        <v>238</v>
      </c>
      <c r="E2157" s="1" t="s">
        <v>239</v>
      </c>
      <c r="F2157" s="1" t="s">
        <v>37</v>
      </c>
      <c r="G2157" s="1" t="s">
        <v>1973</v>
      </c>
      <c r="H2157" s="1" t="s">
        <v>1974</v>
      </c>
      <c r="I2157" s="3">
        <v>0</v>
      </c>
      <c r="J2157" s="3">
        <v>797160</v>
      </c>
      <c r="K2157" s="1" t="s">
        <v>40</v>
      </c>
      <c r="L2157" s="1" t="s">
        <v>137</v>
      </c>
      <c r="M2157" s="1" t="s">
        <v>138</v>
      </c>
      <c r="N2157" s="1" t="s">
        <v>37</v>
      </c>
      <c r="O2157" s="1" t="s">
        <v>43</v>
      </c>
      <c r="P2157" s="1" t="s">
        <v>43</v>
      </c>
      <c r="Q2157" s="1" t="s">
        <v>43</v>
      </c>
      <c r="R2157" s="3">
        <v>0</v>
      </c>
      <c r="S2157" s="1" t="s">
        <v>44</v>
      </c>
      <c r="T2157" s="1" t="s">
        <v>45</v>
      </c>
      <c r="U2157" s="1" t="s">
        <v>1973</v>
      </c>
      <c r="V2157" s="1" t="s">
        <v>46</v>
      </c>
      <c r="W2157" s="1" t="s">
        <v>81</v>
      </c>
      <c r="X2157" s="1" t="s">
        <v>1975</v>
      </c>
      <c r="Y2157" s="1" t="s">
        <v>245</v>
      </c>
      <c r="Z2157" s="1" t="s">
        <v>219</v>
      </c>
      <c r="AA2157" s="1" t="s">
        <v>51</v>
      </c>
      <c r="AB2157" s="1" t="s">
        <v>1975</v>
      </c>
      <c r="AC2157" s="1" t="s">
        <v>37</v>
      </c>
    </row>
    <row r="2158" spans="1:29" hidden="1" x14ac:dyDescent="0.25">
      <c r="A2158" s="1" t="s">
        <v>33</v>
      </c>
      <c r="B2158" s="1" t="s">
        <v>34</v>
      </c>
      <c r="C2158" s="2">
        <v>45900</v>
      </c>
      <c r="D2158" s="1" t="s">
        <v>238</v>
      </c>
      <c r="E2158" s="1" t="s">
        <v>239</v>
      </c>
      <c r="F2158" s="1" t="s">
        <v>37</v>
      </c>
      <c r="G2158" s="1" t="s">
        <v>1973</v>
      </c>
      <c r="H2158" s="1" t="s">
        <v>1974</v>
      </c>
      <c r="I2158" s="3">
        <v>265720</v>
      </c>
      <c r="J2158" s="3">
        <v>0</v>
      </c>
      <c r="K2158" s="1" t="s">
        <v>40</v>
      </c>
      <c r="L2158" s="1" t="s">
        <v>206</v>
      </c>
      <c r="M2158" s="1" t="s">
        <v>207</v>
      </c>
      <c r="N2158" s="1" t="s">
        <v>37</v>
      </c>
      <c r="O2158" s="1" t="s">
        <v>43</v>
      </c>
      <c r="P2158" s="1" t="s">
        <v>43</v>
      </c>
      <c r="Q2158" s="1" t="s">
        <v>43</v>
      </c>
      <c r="R2158" s="3">
        <v>0</v>
      </c>
      <c r="S2158" s="1" t="s">
        <v>44</v>
      </c>
      <c r="T2158" s="1" t="s">
        <v>45</v>
      </c>
      <c r="U2158" s="1" t="s">
        <v>1973</v>
      </c>
      <c r="V2158" s="1" t="s">
        <v>46</v>
      </c>
      <c r="W2158" s="1" t="s">
        <v>81</v>
      </c>
      <c r="X2158" s="1" t="s">
        <v>1975</v>
      </c>
      <c r="Y2158" s="1" t="s">
        <v>245</v>
      </c>
      <c r="Z2158" s="1" t="s">
        <v>219</v>
      </c>
      <c r="AA2158" s="1" t="s">
        <v>51</v>
      </c>
      <c r="AB2158" s="1" t="s">
        <v>1975</v>
      </c>
      <c r="AC2158" s="1" t="s">
        <v>37</v>
      </c>
    </row>
    <row r="2159" spans="1:29" hidden="1" x14ac:dyDescent="0.25">
      <c r="A2159" s="1" t="s">
        <v>33</v>
      </c>
      <c r="B2159" s="1" t="s">
        <v>34</v>
      </c>
      <c r="C2159" s="2">
        <v>45900</v>
      </c>
      <c r="D2159" s="1" t="s">
        <v>238</v>
      </c>
      <c r="E2159" s="1" t="s">
        <v>239</v>
      </c>
      <c r="F2159" s="1" t="s">
        <v>37</v>
      </c>
      <c r="G2159" s="1" t="s">
        <v>1973</v>
      </c>
      <c r="H2159" s="1" t="s">
        <v>1974</v>
      </c>
      <c r="I2159" s="3">
        <v>0</v>
      </c>
      <c r="J2159" s="3">
        <v>265720</v>
      </c>
      <c r="K2159" s="1" t="s">
        <v>40</v>
      </c>
      <c r="L2159" s="1" t="s">
        <v>137</v>
      </c>
      <c r="M2159" s="1" t="s">
        <v>138</v>
      </c>
      <c r="N2159" s="1" t="s">
        <v>37</v>
      </c>
      <c r="O2159" s="1" t="s">
        <v>43</v>
      </c>
      <c r="P2159" s="1" t="s">
        <v>43</v>
      </c>
      <c r="Q2159" s="1" t="s">
        <v>43</v>
      </c>
      <c r="R2159" s="3">
        <v>0</v>
      </c>
      <c r="S2159" s="1" t="s">
        <v>44</v>
      </c>
      <c r="T2159" s="1" t="s">
        <v>45</v>
      </c>
      <c r="U2159" s="1" t="s">
        <v>1973</v>
      </c>
      <c r="V2159" s="1" t="s">
        <v>46</v>
      </c>
      <c r="W2159" s="1" t="s">
        <v>81</v>
      </c>
      <c r="X2159" s="1" t="s">
        <v>1975</v>
      </c>
      <c r="Y2159" s="1" t="s">
        <v>245</v>
      </c>
      <c r="Z2159" s="1" t="s">
        <v>219</v>
      </c>
      <c r="AA2159" s="1" t="s">
        <v>51</v>
      </c>
      <c r="AB2159" s="1" t="s">
        <v>1975</v>
      </c>
      <c r="AC2159" s="1" t="s">
        <v>37</v>
      </c>
    </row>
    <row r="2160" spans="1:29" hidden="1" x14ac:dyDescent="0.25">
      <c r="A2160" s="1" t="s">
        <v>33</v>
      </c>
      <c r="B2160" s="1" t="s">
        <v>34</v>
      </c>
      <c r="C2160" s="2">
        <v>45900</v>
      </c>
      <c r="D2160" s="1" t="s">
        <v>238</v>
      </c>
      <c r="E2160" s="1" t="s">
        <v>239</v>
      </c>
      <c r="F2160" s="1" t="s">
        <v>37</v>
      </c>
      <c r="G2160" s="1" t="s">
        <v>1973</v>
      </c>
      <c r="H2160" s="1" t="s">
        <v>1974</v>
      </c>
      <c r="I2160" s="3">
        <v>1222312</v>
      </c>
      <c r="J2160" s="3">
        <v>0</v>
      </c>
      <c r="K2160" s="1" t="s">
        <v>40</v>
      </c>
      <c r="L2160" s="1" t="s">
        <v>206</v>
      </c>
      <c r="M2160" s="1" t="s">
        <v>207</v>
      </c>
      <c r="N2160" s="1" t="s">
        <v>37</v>
      </c>
      <c r="O2160" s="1" t="s">
        <v>43</v>
      </c>
      <c r="P2160" s="1" t="s">
        <v>43</v>
      </c>
      <c r="Q2160" s="1" t="s">
        <v>43</v>
      </c>
      <c r="R2160" s="3">
        <v>0</v>
      </c>
      <c r="S2160" s="1" t="s">
        <v>44</v>
      </c>
      <c r="T2160" s="1" t="s">
        <v>45</v>
      </c>
      <c r="U2160" s="1" t="s">
        <v>1973</v>
      </c>
      <c r="V2160" s="1" t="s">
        <v>46</v>
      </c>
      <c r="W2160" s="1" t="s">
        <v>81</v>
      </c>
      <c r="X2160" s="1" t="s">
        <v>1975</v>
      </c>
      <c r="Y2160" s="1" t="s">
        <v>245</v>
      </c>
      <c r="Z2160" s="1" t="s">
        <v>219</v>
      </c>
      <c r="AA2160" s="1" t="s">
        <v>51</v>
      </c>
      <c r="AB2160" s="1" t="s">
        <v>1975</v>
      </c>
      <c r="AC2160" s="1" t="s">
        <v>37</v>
      </c>
    </row>
    <row r="2161" spans="1:29" hidden="1" x14ac:dyDescent="0.25">
      <c r="A2161" s="1" t="s">
        <v>33</v>
      </c>
      <c r="B2161" s="1" t="s">
        <v>34</v>
      </c>
      <c r="C2161" s="2">
        <v>45900</v>
      </c>
      <c r="D2161" s="1" t="s">
        <v>238</v>
      </c>
      <c r="E2161" s="1" t="s">
        <v>239</v>
      </c>
      <c r="F2161" s="1" t="s">
        <v>37</v>
      </c>
      <c r="G2161" s="1" t="s">
        <v>1973</v>
      </c>
      <c r="H2161" s="1" t="s">
        <v>1974</v>
      </c>
      <c r="I2161" s="3">
        <v>0</v>
      </c>
      <c r="J2161" s="3">
        <v>1222312</v>
      </c>
      <c r="K2161" s="1" t="s">
        <v>40</v>
      </c>
      <c r="L2161" s="1" t="s">
        <v>137</v>
      </c>
      <c r="M2161" s="1" t="s">
        <v>138</v>
      </c>
      <c r="N2161" s="1" t="s">
        <v>37</v>
      </c>
      <c r="O2161" s="1" t="s">
        <v>43</v>
      </c>
      <c r="P2161" s="1" t="s">
        <v>43</v>
      </c>
      <c r="Q2161" s="1" t="s">
        <v>43</v>
      </c>
      <c r="R2161" s="3">
        <v>0</v>
      </c>
      <c r="S2161" s="1" t="s">
        <v>44</v>
      </c>
      <c r="T2161" s="1" t="s">
        <v>45</v>
      </c>
      <c r="U2161" s="1" t="s">
        <v>1973</v>
      </c>
      <c r="V2161" s="1" t="s">
        <v>46</v>
      </c>
      <c r="W2161" s="1" t="s">
        <v>81</v>
      </c>
      <c r="X2161" s="1" t="s">
        <v>1975</v>
      </c>
      <c r="Y2161" s="1" t="s">
        <v>245</v>
      </c>
      <c r="Z2161" s="1" t="s">
        <v>219</v>
      </c>
      <c r="AA2161" s="1" t="s">
        <v>51</v>
      </c>
      <c r="AB2161" s="1" t="s">
        <v>1975</v>
      </c>
      <c r="AC2161" s="1" t="s">
        <v>37</v>
      </c>
    </row>
    <row r="2162" spans="1:29" hidden="1" x14ac:dyDescent="0.25">
      <c r="A2162" s="1" t="s">
        <v>33</v>
      </c>
      <c r="B2162" s="1" t="s">
        <v>34</v>
      </c>
      <c r="C2162" s="2">
        <v>45900</v>
      </c>
      <c r="D2162" s="1" t="s">
        <v>238</v>
      </c>
      <c r="E2162" s="1" t="s">
        <v>239</v>
      </c>
      <c r="F2162" s="1" t="s">
        <v>37</v>
      </c>
      <c r="G2162" s="1" t="s">
        <v>1973</v>
      </c>
      <c r="H2162" s="1" t="s">
        <v>1974</v>
      </c>
      <c r="I2162" s="3">
        <v>859092</v>
      </c>
      <c r="J2162" s="3">
        <v>0</v>
      </c>
      <c r="K2162" s="1" t="s">
        <v>40</v>
      </c>
      <c r="L2162" s="1" t="s">
        <v>206</v>
      </c>
      <c r="M2162" s="1" t="s">
        <v>207</v>
      </c>
      <c r="N2162" s="1" t="s">
        <v>37</v>
      </c>
      <c r="O2162" s="1" t="s">
        <v>43</v>
      </c>
      <c r="P2162" s="1" t="s">
        <v>43</v>
      </c>
      <c r="Q2162" s="1" t="s">
        <v>43</v>
      </c>
      <c r="R2162" s="3">
        <v>0</v>
      </c>
      <c r="S2162" s="1" t="s">
        <v>44</v>
      </c>
      <c r="T2162" s="1" t="s">
        <v>45</v>
      </c>
      <c r="U2162" s="1" t="s">
        <v>1973</v>
      </c>
      <c r="V2162" s="1" t="s">
        <v>46</v>
      </c>
      <c r="W2162" s="1" t="s">
        <v>81</v>
      </c>
      <c r="X2162" s="1" t="s">
        <v>1975</v>
      </c>
      <c r="Y2162" s="1" t="s">
        <v>245</v>
      </c>
      <c r="Z2162" s="1" t="s">
        <v>219</v>
      </c>
      <c r="AA2162" s="1" t="s">
        <v>51</v>
      </c>
      <c r="AB2162" s="1" t="s">
        <v>1975</v>
      </c>
      <c r="AC2162" s="1" t="s">
        <v>37</v>
      </c>
    </row>
    <row r="2163" spans="1:29" hidden="1" x14ac:dyDescent="0.25">
      <c r="A2163" s="1" t="s">
        <v>33</v>
      </c>
      <c r="B2163" s="1" t="s">
        <v>34</v>
      </c>
      <c r="C2163" s="2">
        <v>45900</v>
      </c>
      <c r="D2163" s="1" t="s">
        <v>238</v>
      </c>
      <c r="E2163" s="1" t="s">
        <v>239</v>
      </c>
      <c r="F2163" s="1" t="s">
        <v>37</v>
      </c>
      <c r="G2163" s="1" t="s">
        <v>1973</v>
      </c>
      <c r="H2163" s="1" t="s">
        <v>1974</v>
      </c>
      <c r="I2163" s="3">
        <v>0</v>
      </c>
      <c r="J2163" s="3">
        <v>859092</v>
      </c>
      <c r="K2163" s="1" t="s">
        <v>40</v>
      </c>
      <c r="L2163" s="1" t="s">
        <v>160</v>
      </c>
      <c r="M2163" s="1" t="s">
        <v>161</v>
      </c>
      <c r="N2163" s="1" t="s">
        <v>37</v>
      </c>
      <c r="O2163" s="1" t="s">
        <v>43</v>
      </c>
      <c r="P2163" s="1" t="s">
        <v>43</v>
      </c>
      <c r="Q2163" s="1" t="s">
        <v>43</v>
      </c>
      <c r="R2163" s="3">
        <v>0</v>
      </c>
      <c r="S2163" s="1" t="s">
        <v>44</v>
      </c>
      <c r="T2163" s="1" t="s">
        <v>45</v>
      </c>
      <c r="U2163" s="1" t="s">
        <v>1973</v>
      </c>
      <c r="V2163" s="1" t="s">
        <v>46</v>
      </c>
      <c r="W2163" s="1" t="s">
        <v>81</v>
      </c>
      <c r="X2163" s="1" t="s">
        <v>1975</v>
      </c>
      <c r="Y2163" s="1" t="s">
        <v>245</v>
      </c>
      <c r="Z2163" s="1" t="s">
        <v>219</v>
      </c>
      <c r="AA2163" s="1" t="s">
        <v>51</v>
      </c>
      <c r="AB2163" s="1" t="s">
        <v>1975</v>
      </c>
      <c r="AC2163" s="1" t="s">
        <v>37</v>
      </c>
    </row>
    <row r="2164" spans="1:29" hidden="1" x14ac:dyDescent="0.25">
      <c r="A2164" s="1" t="s">
        <v>33</v>
      </c>
      <c r="B2164" s="1" t="s">
        <v>34</v>
      </c>
      <c r="C2164" s="2">
        <v>45900</v>
      </c>
      <c r="D2164" s="1" t="s">
        <v>238</v>
      </c>
      <c r="E2164" s="1" t="s">
        <v>239</v>
      </c>
      <c r="F2164" s="1" t="s">
        <v>37</v>
      </c>
      <c r="G2164" s="1" t="s">
        <v>1973</v>
      </c>
      <c r="H2164" s="1" t="s">
        <v>1974</v>
      </c>
      <c r="I2164" s="3">
        <v>531176</v>
      </c>
      <c r="J2164" s="3">
        <v>0</v>
      </c>
      <c r="K2164" s="1" t="s">
        <v>40</v>
      </c>
      <c r="L2164" s="1" t="s">
        <v>67</v>
      </c>
      <c r="M2164" s="1" t="s">
        <v>68</v>
      </c>
      <c r="N2164" s="1" t="s">
        <v>37</v>
      </c>
      <c r="O2164" s="1" t="s">
        <v>43</v>
      </c>
      <c r="P2164" s="1" t="s">
        <v>43</v>
      </c>
      <c r="Q2164" s="1" t="s">
        <v>43</v>
      </c>
      <c r="R2164" s="3">
        <v>0</v>
      </c>
      <c r="S2164" s="1" t="s">
        <v>44</v>
      </c>
      <c r="T2164" s="1" t="s">
        <v>45</v>
      </c>
      <c r="U2164" s="1" t="s">
        <v>1973</v>
      </c>
      <c r="V2164" s="1" t="s">
        <v>46</v>
      </c>
      <c r="W2164" s="1" t="s">
        <v>81</v>
      </c>
      <c r="X2164" s="1" t="s">
        <v>1975</v>
      </c>
      <c r="Y2164" s="1" t="s">
        <v>245</v>
      </c>
      <c r="Z2164" s="1" t="s">
        <v>219</v>
      </c>
      <c r="AA2164" s="1" t="s">
        <v>51</v>
      </c>
      <c r="AB2164" s="1" t="s">
        <v>1975</v>
      </c>
      <c r="AC2164" s="1" t="s">
        <v>37</v>
      </c>
    </row>
    <row r="2165" spans="1:29" hidden="1" x14ac:dyDescent="0.25">
      <c r="A2165" s="1" t="s">
        <v>33</v>
      </c>
      <c r="B2165" s="1" t="s">
        <v>34</v>
      </c>
      <c r="C2165" s="2">
        <v>45900</v>
      </c>
      <c r="D2165" s="1" t="s">
        <v>238</v>
      </c>
      <c r="E2165" s="1" t="s">
        <v>239</v>
      </c>
      <c r="F2165" s="1" t="s">
        <v>37</v>
      </c>
      <c r="G2165" s="1" t="s">
        <v>1973</v>
      </c>
      <c r="H2165" s="1" t="s">
        <v>1974</v>
      </c>
      <c r="I2165" s="3">
        <v>0</v>
      </c>
      <c r="J2165" s="3">
        <v>531176</v>
      </c>
      <c r="K2165" s="1" t="s">
        <v>40</v>
      </c>
      <c r="L2165" s="1" t="s">
        <v>115</v>
      </c>
      <c r="M2165" s="1" t="s">
        <v>116</v>
      </c>
      <c r="N2165" s="1" t="s">
        <v>37</v>
      </c>
      <c r="O2165" s="1" t="s">
        <v>43</v>
      </c>
      <c r="P2165" s="1" t="s">
        <v>43</v>
      </c>
      <c r="Q2165" s="1" t="s">
        <v>43</v>
      </c>
      <c r="R2165" s="3">
        <v>0</v>
      </c>
      <c r="S2165" s="1" t="s">
        <v>44</v>
      </c>
      <c r="T2165" s="1" t="s">
        <v>45</v>
      </c>
      <c r="U2165" s="1" t="s">
        <v>1973</v>
      </c>
      <c r="V2165" s="1" t="s">
        <v>46</v>
      </c>
      <c r="W2165" s="1" t="s">
        <v>81</v>
      </c>
      <c r="X2165" s="1" t="s">
        <v>1975</v>
      </c>
      <c r="Y2165" s="1" t="s">
        <v>245</v>
      </c>
      <c r="Z2165" s="1" t="s">
        <v>219</v>
      </c>
      <c r="AA2165" s="1" t="s">
        <v>51</v>
      </c>
      <c r="AB2165" s="1" t="s">
        <v>1975</v>
      </c>
      <c r="AC2165" s="1" t="s">
        <v>37</v>
      </c>
    </row>
    <row r="2166" spans="1:29" hidden="1" x14ac:dyDescent="0.25">
      <c r="A2166" s="1" t="s">
        <v>33</v>
      </c>
      <c r="B2166" s="1" t="s">
        <v>34</v>
      </c>
      <c r="C2166" s="2">
        <v>45900</v>
      </c>
      <c r="D2166" s="1" t="s">
        <v>238</v>
      </c>
      <c r="E2166" s="1" t="s">
        <v>239</v>
      </c>
      <c r="F2166" s="1" t="s">
        <v>37</v>
      </c>
      <c r="G2166" s="1" t="s">
        <v>1973</v>
      </c>
      <c r="H2166" s="1" t="s">
        <v>1976</v>
      </c>
      <c r="I2166" s="3">
        <v>48542</v>
      </c>
      <c r="J2166" s="3">
        <v>0</v>
      </c>
      <c r="K2166" s="1" t="s">
        <v>40</v>
      </c>
      <c r="L2166" s="1" t="s">
        <v>444</v>
      </c>
      <c r="M2166" s="1" t="s">
        <v>445</v>
      </c>
      <c r="N2166" s="1" t="s">
        <v>37</v>
      </c>
      <c r="O2166" s="1" t="s">
        <v>43</v>
      </c>
      <c r="P2166" s="1" t="s">
        <v>43</v>
      </c>
      <c r="Q2166" s="1" t="s">
        <v>43</v>
      </c>
      <c r="R2166" s="3">
        <v>0</v>
      </c>
      <c r="S2166" s="1" t="s">
        <v>44</v>
      </c>
      <c r="T2166" s="1" t="s">
        <v>45</v>
      </c>
      <c r="U2166" s="1" t="s">
        <v>1973</v>
      </c>
      <c r="V2166" s="1" t="s">
        <v>46</v>
      </c>
      <c r="W2166" s="1" t="s">
        <v>81</v>
      </c>
      <c r="X2166" s="1" t="s">
        <v>1975</v>
      </c>
      <c r="Y2166" s="1" t="s">
        <v>245</v>
      </c>
      <c r="Z2166" s="1" t="s">
        <v>219</v>
      </c>
      <c r="AA2166" s="1" t="s">
        <v>51</v>
      </c>
      <c r="AB2166" s="1" t="s">
        <v>1975</v>
      </c>
      <c r="AC2166" s="1" t="s">
        <v>37</v>
      </c>
    </row>
    <row r="2167" spans="1:29" hidden="1" x14ac:dyDescent="0.25">
      <c r="A2167" s="1" t="s">
        <v>33</v>
      </c>
      <c r="B2167" s="1" t="s">
        <v>34</v>
      </c>
      <c r="C2167" s="2">
        <v>45900</v>
      </c>
      <c r="D2167" s="1" t="s">
        <v>238</v>
      </c>
      <c r="E2167" s="1" t="s">
        <v>239</v>
      </c>
      <c r="F2167" s="1" t="s">
        <v>37</v>
      </c>
      <c r="G2167" s="1" t="s">
        <v>1973</v>
      </c>
      <c r="H2167" s="1" t="s">
        <v>1976</v>
      </c>
      <c r="I2167" s="3">
        <v>0</v>
      </c>
      <c r="J2167" s="3">
        <v>48542</v>
      </c>
      <c r="K2167" s="1" t="s">
        <v>40</v>
      </c>
      <c r="L2167" s="1" t="s">
        <v>148</v>
      </c>
      <c r="M2167" s="1" t="s">
        <v>149</v>
      </c>
      <c r="N2167" s="1" t="s">
        <v>37</v>
      </c>
      <c r="O2167" s="1" t="s">
        <v>43</v>
      </c>
      <c r="P2167" s="1" t="s">
        <v>43</v>
      </c>
      <c r="Q2167" s="1" t="s">
        <v>43</v>
      </c>
      <c r="R2167" s="3">
        <v>0</v>
      </c>
      <c r="S2167" s="1" t="s">
        <v>44</v>
      </c>
      <c r="T2167" s="1" t="s">
        <v>45</v>
      </c>
      <c r="U2167" s="1" t="s">
        <v>1973</v>
      </c>
      <c r="V2167" s="1" t="s">
        <v>46</v>
      </c>
      <c r="W2167" s="1" t="s">
        <v>81</v>
      </c>
      <c r="X2167" s="1" t="s">
        <v>1975</v>
      </c>
      <c r="Y2167" s="1" t="s">
        <v>245</v>
      </c>
      <c r="Z2167" s="1" t="s">
        <v>219</v>
      </c>
      <c r="AA2167" s="1" t="s">
        <v>51</v>
      </c>
      <c r="AB2167" s="1" t="s">
        <v>1975</v>
      </c>
      <c r="AC2167" s="1" t="s">
        <v>37</v>
      </c>
    </row>
    <row r="2168" spans="1:29" x14ac:dyDescent="0.25">
      <c r="A2168" s="1" t="s">
        <v>33</v>
      </c>
      <c r="B2168" s="1" t="s">
        <v>34</v>
      </c>
      <c r="C2168" s="2">
        <v>45900</v>
      </c>
      <c r="D2168" s="1" t="s">
        <v>238</v>
      </c>
      <c r="E2168" s="1" t="s">
        <v>239</v>
      </c>
      <c r="F2168" s="1" t="s">
        <v>37</v>
      </c>
      <c r="G2168" s="1" t="s">
        <v>1973</v>
      </c>
      <c r="H2168" s="1" t="s">
        <v>1976</v>
      </c>
      <c r="I2168" s="3">
        <v>1183341</v>
      </c>
      <c r="J2168" s="3">
        <v>0</v>
      </c>
      <c r="K2168" s="1" t="s">
        <v>40</v>
      </c>
      <c r="L2168" s="1" t="s">
        <v>54</v>
      </c>
      <c r="M2168" s="1" t="s">
        <v>55</v>
      </c>
      <c r="N2168" s="1" t="s">
        <v>37</v>
      </c>
      <c r="O2168" s="1" t="s">
        <v>43</v>
      </c>
      <c r="P2168" s="1" t="s">
        <v>43</v>
      </c>
      <c r="Q2168" s="1" t="s">
        <v>43</v>
      </c>
      <c r="R2168" s="3">
        <v>0</v>
      </c>
      <c r="S2168" s="1" t="s">
        <v>44</v>
      </c>
      <c r="T2168" s="1" t="s">
        <v>45</v>
      </c>
      <c r="U2168" s="1" t="s">
        <v>1973</v>
      </c>
      <c r="V2168" s="1" t="s">
        <v>46</v>
      </c>
      <c r="W2168" s="1" t="s">
        <v>81</v>
      </c>
      <c r="X2168" s="1" t="s">
        <v>1975</v>
      </c>
      <c r="Y2168" s="1" t="s">
        <v>245</v>
      </c>
      <c r="Z2168" s="1" t="s">
        <v>219</v>
      </c>
      <c r="AA2168" s="1" t="s">
        <v>51</v>
      </c>
      <c r="AB2168" s="1" t="s">
        <v>1975</v>
      </c>
      <c r="AC2168" s="1" t="s">
        <v>37</v>
      </c>
    </row>
    <row r="2169" spans="1:29" hidden="1" x14ac:dyDescent="0.25">
      <c r="A2169" s="1" t="s">
        <v>33</v>
      </c>
      <c r="B2169" s="1" t="s">
        <v>34</v>
      </c>
      <c r="C2169" s="2">
        <v>45900</v>
      </c>
      <c r="D2169" s="1" t="s">
        <v>238</v>
      </c>
      <c r="E2169" s="1" t="s">
        <v>239</v>
      </c>
      <c r="F2169" s="1" t="s">
        <v>37</v>
      </c>
      <c r="G2169" s="1" t="s">
        <v>1973</v>
      </c>
      <c r="H2169" s="1" t="s">
        <v>1976</v>
      </c>
      <c r="I2169" s="3">
        <v>0</v>
      </c>
      <c r="J2169" s="3">
        <v>1183341</v>
      </c>
      <c r="K2169" s="1" t="s">
        <v>40</v>
      </c>
      <c r="L2169" s="1" t="s">
        <v>135</v>
      </c>
      <c r="M2169" s="1" t="s">
        <v>136</v>
      </c>
      <c r="N2169" s="1" t="s">
        <v>37</v>
      </c>
      <c r="O2169" s="1" t="s">
        <v>43</v>
      </c>
      <c r="P2169" s="1" t="s">
        <v>43</v>
      </c>
      <c r="Q2169" s="1" t="s">
        <v>43</v>
      </c>
      <c r="R2169" s="3">
        <v>0</v>
      </c>
      <c r="S2169" s="1" t="s">
        <v>44</v>
      </c>
      <c r="T2169" s="1" t="s">
        <v>45</v>
      </c>
      <c r="U2169" s="1" t="s">
        <v>1973</v>
      </c>
      <c r="V2169" s="1" t="s">
        <v>46</v>
      </c>
      <c r="W2169" s="1" t="s">
        <v>81</v>
      </c>
      <c r="X2169" s="1" t="s">
        <v>1975</v>
      </c>
      <c r="Y2169" s="1" t="s">
        <v>245</v>
      </c>
      <c r="Z2169" s="1" t="s">
        <v>219</v>
      </c>
      <c r="AA2169" s="1" t="s">
        <v>51</v>
      </c>
      <c r="AB2169" s="1" t="s">
        <v>1975</v>
      </c>
      <c r="AC2169" s="1" t="s">
        <v>37</v>
      </c>
    </row>
    <row r="2170" spans="1:29" x14ac:dyDescent="0.25">
      <c r="A2170" s="1" t="s">
        <v>33</v>
      </c>
      <c r="B2170" s="1" t="s">
        <v>34</v>
      </c>
      <c r="C2170" s="2">
        <v>45900</v>
      </c>
      <c r="D2170" s="1" t="s">
        <v>238</v>
      </c>
      <c r="E2170" s="1" t="s">
        <v>239</v>
      </c>
      <c r="F2170" s="1" t="s">
        <v>37</v>
      </c>
      <c r="G2170" s="1" t="s">
        <v>1973</v>
      </c>
      <c r="H2170" s="1" t="s">
        <v>1976</v>
      </c>
      <c r="I2170" s="3">
        <v>1050747</v>
      </c>
      <c r="J2170" s="3">
        <v>0</v>
      </c>
      <c r="K2170" s="1" t="s">
        <v>40</v>
      </c>
      <c r="L2170" s="1" t="s">
        <v>54</v>
      </c>
      <c r="M2170" s="1" t="s">
        <v>55</v>
      </c>
      <c r="N2170" s="1" t="s">
        <v>37</v>
      </c>
      <c r="O2170" s="1" t="s">
        <v>43</v>
      </c>
      <c r="P2170" s="1" t="s">
        <v>43</v>
      </c>
      <c r="Q2170" s="1" t="s">
        <v>43</v>
      </c>
      <c r="R2170" s="3">
        <v>0</v>
      </c>
      <c r="S2170" s="1" t="s">
        <v>44</v>
      </c>
      <c r="T2170" s="1" t="s">
        <v>45</v>
      </c>
      <c r="U2170" s="1" t="s">
        <v>1973</v>
      </c>
      <c r="V2170" s="1" t="s">
        <v>46</v>
      </c>
      <c r="W2170" s="1" t="s">
        <v>81</v>
      </c>
      <c r="X2170" s="1" t="s">
        <v>1975</v>
      </c>
      <c r="Y2170" s="1" t="s">
        <v>245</v>
      </c>
      <c r="Z2170" s="1" t="s">
        <v>219</v>
      </c>
      <c r="AA2170" s="1" t="s">
        <v>51</v>
      </c>
      <c r="AB2170" s="1" t="s">
        <v>1975</v>
      </c>
      <c r="AC2170" s="1" t="s">
        <v>37</v>
      </c>
    </row>
    <row r="2171" spans="1:29" hidden="1" x14ac:dyDescent="0.25">
      <c r="A2171" s="1" t="s">
        <v>33</v>
      </c>
      <c r="B2171" s="1" t="s">
        <v>34</v>
      </c>
      <c r="C2171" s="2">
        <v>45900</v>
      </c>
      <c r="D2171" s="1" t="s">
        <v>238</v>
      </c>
      <c r="E2171" s="1" t="s">
        <v>239</v>
      </c>
      <c r="F2171" s="1" t="s">
        <v>37</v>
      </c>
      <c r="G2171" s="1" t="s">
        <v>1973</v>
      </c>
      <c r="H2171" s="1" t="s">
        <v>1976</v>
      </c>
      <c r="I2171" s="3">
        <v>0</v>
      </c>
      <c r="J2171" s="3">
        <v>1050747</v>
      </c>
      <c r="K2171" s="1" t="s">
        <v>40</v>
      </c>
      <c r="L2171" s="1" t="s">
        <v>121</v>
      </c>
      <c r="M2171" s="1" t="s">
        <v>122</v>
      </c>
      <c r="N2171" s="1" t="s">
        <v>37</v>
      </c>
      <c r="O2171" s="1" t="s">
        <v>43</v>
      </c>
      <c r="P2171" s="1" t="s">
        <v>43</v>
      </c>
      <c r="Q2171" s="1" t="s">
        <v>43</v>
      </c>
      <c r="R2171" s="3">
        <v>0</v>
      </c>
      <c r="S2171" s="1" t="s">
        <v>44</v>
      </c>
      <c r="T2171" s="1" t="s">
        <v>45</v>
      </c>
      <c r="U2171" s="1" t="s">
        <v>1973</v>
      </c>
      <c r="V2171" s="1" t="s">
        <v>46</v>
      </c>
      <c r="W2171" s="1" t="s">
        <v>81</v>
      </c>
      <c r="X2171" s="1" t="s">
        <v>1975</v>
      </c>
      <c r="Y2171" s="1" t="s">
        <v>245</v>
      </c>
      <c r="Z2171" s="1" t="s">
        <v>219</v>
      </c>
      <c r="AA2171" s="1" t="s">
        <v>51</v>
      </c>
      <c r="AB2171" s="1" t="s">
        <v>1975</v>
      </c>
      <c r="AC2171" s="1" t="s">
        <v>37</v>
      </c>
    </row>
    <row r="2172" spans="1:29" x14ac:dyDescent="0.25">
      <c r="A2172" s="1" t="s">
        <v>33</v>
      </c>
      <c r="B2172" s="1" t="s">
        <v>34</v>
      </c>
      <c r="C2172" s="2">
        <v>45900</v>
      </c>
      <c r="D2172" s="1" t="s">
        <v>238</v>
      </c>
      <c r="E2172" s="1" t="s">
        <v>239</v>
      </c>
      <c r="F2172" s="1" t="s">
        <v>37</v>
      </c>
      <c r="G2172" s="1" t="s">
        <v>1973</v>
      </c>
      <c r="H2172" s="1" t="s">
        <v>1976</v>
      </c>
      <c r="I2172" s="3">
        <v>1237336</v>
      </c>
      <c r="J2172" s="3">
        <v>0</v>
      </c>
      <c r="K2172" s="1" t="s">
        <v>40</v>
      </c>
      <c r="L2172" s="1" t="s">
        <v>54</v>
      </c>
      <c r="M2172" s="1" t="s">
        <v>55</v>
      </c>
      <c r="N2172" s="1" t="s">
        <v>37</v>
      </c>
      <c r="O2172" s="1" t="s">
        <v>43</v>
      </c>
      <c r="P2172" s="1" t="s">
        <v>43</v>
      </c>
      <c r="Q2172" s="1" t="s">
        <v>43</v>
      </c>
      <c r="R2172" s="3">
        <v>0</v>
      </c>
      <c r="S2172" s="1" t="s">
        <v>44</v>
      </c>
      <c r="T2172" s="1" t="s">
        <v>45</v>
      </c>
      <c r="U2172" s="1" t="s">
        <v>1973</v>
      </c>
      <c r="V2172" s="1" t="s">
        <v>46</v>
      </c>
      <c r="W2172" s="1" t="s">
        <v>81</v>
      </c>
      <c r="X2172" s="1" t="s">
        <v>1975</v>
      </c>
      <c r="Y2172" s="1" t="s">
        <v>245</v>
      </c>
      <c r="Z2172" s="1" t="s">
        <v>219</v>
      </c>
      <c r="AA2172" s="1" t="s">
        <v>51</v>
      </c>
      <c r="AB2172" s="1" t="s">
        <v>1975</v>
      </c>
      <c r="AC2172" s="1" t="s">
        <v>37</v>
      </c>
    </row>
    <row r="2173" spans="1:29" hidden="1" x14ac:dyDescent="0.25">
      <c r="A2173" s="1" t="s">
        <v>33</v>
      </c>
      <c r="B2173" s="1" t="s">
        <v>34</v>
      </c>
      <c r="C2173" s="2">
        <v>45900</v>
      </c>
      <c r="D2173" s="1" t="s">
        <v>238</v>
      </c>
      <c r="E2173" s="1" t="s">
        <v>239</v>
      </c>
      <c r="F2173" s="1" t="s">
        <v>37</v>
      </c>
      <c r="G2173" s="1" t="s">
        <v>1973</v>
      </c>
      <c r="H2173" s="1" t="s">
        <v>1976</v>
      </c>
      <c r="I2173" s="3">
        <v>0</v>
      </c>
      <c r="J2173" s="3">
        <v>1237336</v>
      </c>
      <c r="K2173" s="1" t="s">
        <v>40</v>
      </c>
      <c r="L2173" s="1" t="s">
        <v>704</v>
      </c>
      <c r="M2173" s="1" t="s">
        <v>705</v>
      </c>
      <c r="N2173" s="1" t="s">
        <v>37</v>
      </c>
      <c r="O2173" s="1" t="s">
        <v>43</v>
      </c>
      <c r="P2173" s="1" t="s">
        <v>43</v>
      </c>
      <c r="Q2173" s="1" t="s">
        <v>43</v>
      </c>
      <c r="R2173" s="3">
        <v>0</v>
      </c>
      <c r="S2173" s="1" t="s">
        <v>44</v>
      </c>
      <c r="T2173" s="1" t="s">
        <v>45</v>
      </c>
      <c r="U2173" s="1" t="s">
        <v>1973</v>
      </c>
      <c r="V2173" s="1" t="s">
        <v>46</v>
      </c>
      <c r="W2173" s="1" t="s">
        <v>81</v>
      </c>
      <c r="X2173" s="1" t="s">
        <v>1975</v>
      </c>
      <c r="Y2173" s="1" t="s">
        <v>245</v>
      </c>
      <c r="Z2173" s="1" t="s">
        <v>219</v>
      </c>
      <c r="AA2173" s="1" t="s">
        <v>51</v>
      </c>
      <c r="AB2173" s="1" t="s">
        <v>1975</v>
      </c>
      <c r="AC2173" s="1" t="s">
        <v>37</v>
      </c>
    </row>
    <row r="2174" spans="1:29" x14ac:dyDescent="0.25">
      <c r="A2174" s="1" t="s">
        <v>33</v>
      </c>
      <c r="B2174" s="1" t="s">
        <v>34</v>
      </c>
      <c r="C2174" s="2">
        <v>45900</v>
      </c>
      <c r="D2174" s="1" t="s">
        <v>238</v>
      </c>
      <c r="E2174" s="1" t="s">
        <v>239</v>
      </c>
      <c r="F2174" s="1" t="s">
        <v>37</v>
      </c>
      <c r="G2174" s="1" t="s">
        <v>1973</v>
      </c>
      <c r="H2174" s="1" t="s">
        <v>1976</v>
      </c>
      <c r="I2174" s="3">
        <v>1334096</v>
      </c>
      <c r="J2174" s="3">
        <v>0</v>
      </c>
      <c r="K2174" s="1" t="s">
        <v>40</v>
      </c>
      <c r="L2174" s="1" t="s">
        <v>54</v>
      </c>
      <c r="M2174" s="1" t="s">
        <v>55</v>
      </c>
      <c r="N2174" s="1" t="s">
        <v>37</v>
      </c>
      <c r="O2174" s="1" t="s">
        <v>43</v>
      </c>
      <c r="P2174" s="1" t="s">
        <v>43</v>
      </c>
      <c r="Q2174" s="1" t="s">
        <v>43</v>
      </c>
      <c r="R2174" s="3">
        <v>0</v>
      </c>
      <c r="S2174" s="1" t="s">
        <v>44</v>
      </c>
      <c r="T2174" s="1" t="s">
        <v>45</v>
      </c>
      <c r="U2174" s="1" t="s">
        <v>1973</v>
      </c>
      <c r="V2174" s="1" t="s">
        <v>46</v>
      </c>
      <c r="W2174" s="1" t="s">
        <v>81</v>
      </c>
      <c r="X2174" s="1" t="s">
        <v>1975</v>
      </c>
      <c r="Y2174" s="1" t="s">
        <v>245</v>
      </c>
      <c r="Z2174" s="1" t="s">
        <v>219</v>
      </c>
      <c r="AA2174" s="1" t="s">
        <v>51</v>
      </c>
      <c r="AB2174" s="1" t="s">
        <v>1975</v>
      </c>
      <c r="AC2174" s="1" t="s">
        <v>37</v>
      </c>
    </row>
    <row r="2175" spans="1:29" hidden="1" x14ac:dyDescent="0.25">
      <c r="A2175" s="1" t="s">
        <v>33</v>
      </c>
      <c r="B2175" s="1" t="s">
        <v>34</v>
      </c>
      <c r="C2175" s="2">
        <v>45900</v>
      </c>
      <c r="D2175" s="1" t="s">
        <v>238</v>
      </c>
      <c r="E2175" s="1" t="s">
        <v>239</v>
      </c>
      <c r="F2175" s="1" t="s">
        <v>37</v>
      </c>
      <c r="G2175" s="1" t="s">
        <v>1973</v>
      </c>
      <c r="H2175" s="1" t="s">
        <v>1976</v>
      </c>
      <c r="I2175" s="3">
        <v>0</v>
      </c>
      <c r="J2175" s="3">
        <v>1334096</v>
      </c>
      <c r="K2175" s="1" t="s">
        <v>40</v>
      </c>
      <c r="L2175" s="1" t="s">
        <v>133</v>
      </c>
      <c r="M2175" s="1" t="s">
        <v>134</v>
      </c>
      <c r="N2175" s="1" t="s">
        <v>37</v>
      </c>
      <c r="O2175" s="1" t="s">
        <v>43</v>
      </c>
      <c r="P2175" s="1" t="s">
        <v>43</v>
      </c>
      <c r="Q2175" s="1" t="s">
        <v>43</v>
      </c>
      <c r="R2175" s="3">
        <v>0</v>
      </c>
      <c r="S2175" s="1" t="s">
        <v>44</v>
      </c>
      <c r="T2175" s="1" t="s">
        <v>45</v>
      </c>
      <c r="U2175" s="1" t="s">
        <v>1973</v>
      </c>
      <c r="V2175" s="1" t="s">
        <v>46</v>
      </c>
      <c r="W2175" s="1" t="s">
        <v>81</v>
      </c>
      <c r="X2175" s="1" t="s">
        <v>1975</v>
      </c>
      <c r="Y2175" s="1" t="s">
        <v>245</v>
      </c>
      <c r="Z2175" s="1" t="s">
        <v>219</v>
      </c>
      <c r="AA2175" s="1" t="s">
        <v>51</v>
      </c>
      <c r="AB2175" s="1" t="s">
        <v>1975</v>
      </c>
      <c r="AC2175" s="1" t="s">
        <v>37</v>
      </c>
    </row>
    <row r="2176" spans="1:29" x14ac:dyDescent="0.25">
      <c r="A2176" s="1" t="s">
        <v>33</v>
      </c>
      <c r="B2176" s="1" t="s">
        <v>34</v>
      </c>
      <c r="C2176" s="2">
        <v>45900</v>
      </c>
      <c r="D2176" s="1" t="s">
        <v>238</v>
      </c>
      <c r="E2176" s="1" t="s">
        <v>239</v>
      </c>
      <c r="F2176" s="1" t="s">
        <v>37</v>
      </c>
      <c r="G2176" s="1" t="s">
        <v>1973</v>
      </c>
      <c r="H2176" s="1" t="s">
        <v>1976</v>
      </c>
      <c r="I2176" s="3">
        <v>524326</v>
      </c>
      <c r="J2176" s="3">
        <v>0</v>
      </c>
      <c r="K2176" s="1" t="s">
        <v>40</v>
      </c>
      <c r="L2176" s="1" t="s">
        <v>54</v>
      </c>
      <c r="M2176" s="1" t="s">
        <v>55</v>
      </c>
      <c r="N2176" s="1" t="s">
        <v>37</v>
      </c>
      <c r="O2176" s="1" t="s">
        <v>43</v>
      </c>
      <c r="P2176" s="1" t="s">
        <v>43</v>
      </c>
      <c r="Q2176" s="1" t="s">
        <v>43</v>
      </c>
      <c r="R2176" s="3">
        <v>0</v>
      </c>
      <c r="S2176" s="1" t="s">
        <v>44</v>
      </c>
      <c r="T2176" s="1" t="s">
        <v>45</v>
      </c>
      <c r="U2176" s="1" t="s">
        <v>1973</v>
      </c>
      <c r="V2176" s="1" t="s">
        <v>46</v>
      </c>
      <c r="W2176" s="1" t="s">
        <v>81</v>
      </c>
      <c r="X2176" s="1" t="s">
        <v>1975</v>
      </c>
      <c r="Y2176" s="1" t="s">
        <v>245</v>
      </c>
      <c r="Z2176" s="1" t="s">
        <v>219</v>
      </c>
      <c r="AA2176" s="1" t="s">
        <v>51</v>
      </c>
      <c r="AB2176" s="1" t="s">
        <v>1975</v>
      </c>
      <c r="AC2176" s="1" t="s">
        <v>37</v>
      </c>
    </row>
    <row r="2177" spans="1:29" hidden="1" x14ac:dyDescent="0.25">
      <c r="A2177" s="1" t="s">
        <v>33</v>
      </c>
      <c r="B2177" s="1" t="s">
        <v>34</v>
      </c>
      <c r="C2177" s="2">
        <v>45900</v>
      </c>
      <c r="D2177" s="1" t="s">
        <v>238</v>
      </c>
      <c r="E2177" s="1" t="s">
        <v>239</v>
      </c>
      <c r="F2177" s="1" t="s">
        <v>37</v>
      </c>
      <c r="G2177" s="1" t="s">
        <v>1973</v>
      </c>
      <c r="H2177" s="1" t="s">
        <v>1976</v>
      </c>
      <c r="I2177" s="3">
        <v>0</v>
      </c>
      <c r="J2177" s="3">
        <v>524326</v>
      </c>
      <c r="K2177" s="1" t="s">
        <v>40</v>
      </c>
      <c r="L2177" s="1" t="s">
        <v>476</v>
      </c>
      <c r="M2177" s="1" t="s">
        <v>477</v>
      </c>
      <c r="N2177" s="1" t="s">
        <v>37</v>
      </c>
      <c r="O2177" s="1" t="s">
        <v>43</v>
      </c>
      <c r="P2177" s="1" t="s">
        <v>43</v>
      </c>
      <c r="Q2177" s="1" t="s">
        <v>43</v>
      </c>
      <c r="R2177" s="3">
        <v>0</v>
      </c>
      <c r="S2177" s="1" t="s">
        <v>44</v>
      </c>
      <c r="T2177" s="1" t="s">
        <v>45</v>
      </c>
      <c r="U2177" s="1" t="s">
        <v>1973</v>
      </c>
      <c r="V2177" s="1" t="s">
        <v>46</v>
      </c>
      <c r="W2177" s="1" t="s">
        <v>81</v>
      </c>
      <c r="X2177" s="1" t="s">
        <v>1975</v>
      </c>
      <c r="Y2177" s="1" t="s">
        <v>245</v>
      </c>
      <c r="Z2177" s="1" t="s">
        <v>219</v>
      </c>
      <c r="AA2177" s="1" t="s">
        <v>51</v>
      </c>
      <c r="AB2177" s="1" t="s">
        <v>1975</v>
      </c>
      <c r="AC2177" s="1" t="s">
        <v>37</v>
      </c>
    </row>
    <row r="2178" spans="1:29" x14ac:dyDescent="0.25">
      <c r="A2178" s="1" t="s">
        <v>33</v>
      </c>
      <c r="B2178" s="1" t="s">
        <v>34</v>
      </c>
      <c r="C2178" s="2">
        <v>45900</v>
      </c>
      <c r="D2178" s="1" t="s">
        <v>238</v>
      </c>
      <c r="E2178" s="1" t="s">
        <v>239</v>
      </c>
      <c r="F2178" s="1" t="s">
        <v>37</v>
      </c>
      <c r="G2178" s="1" t="s">
        <v>1973</v>
      </c>
      <c r="H2178" s="1" t="s">
        <v>1976</v>
      </c>
      <c r="I2178" s="3">
        <v>716011</v>
      </c>
      <c r="J2178" s="3">
        <v>0</v>
      </c>
      <c r="K2178" s="1" t="s">
        <v>40</v>
      </c>
      <c r="L2178" s="1" t="s">
        <v>54</v>
      </c>
      <c r="M2178" s="1" t="s">
        <v>55</v>
      </c>
      <c r="N2178" s="1" t="s">
        <v>37</v>
      </c>
      <c r="O2178" s="1" t="s">
        <v>43</v>
      </c>
      <c r="P2178" s="1" t="s">
        <v>43</v>
      </c>
      <c r="Q2178" s="1" t="s">
        <v>43</v>
      </c>
      <c r="R2178" s="3">
        <v>0</v>
      </c>
      <c r="S2178" s="1" t="s">
        <v>44</v>
      </c>
      <c r="T2178" s="1" t="s">
        <v>45</v>
      </c>
      <c r="U2178" s="1" t="s">
        <v>1973</v>
      </c>
      <c r="V2178" s="1" t="s">
        <v>46</v>
      </c>
      <c r="W2178" s="1" t="s">
        <v>81</v>
      </c>
      <c r="X2178" s="1" t="s">
        <v>1975</v>
      </c>
      <c r="Y2178" s="1" t="s">
        <v>245</v>
      </c>
      <c r="Z2178" s="1" t="s">
        <v>219</v>
      </c>
      <c r="AA2178" s="1" t="s">
        <v>51</v>
      </c>
      <c r="AB2178" s="1" t="s">
        <v>1975</v>
      </c>
      <c r="AC2178" s="1" t="s">
        <v>37</v>
      </c>
    </row>
    <row r="2179" spans="1:29" hidden="1" x14ac:dyDescent="0.25">
      <c r="A2179" s="1" t="s">
        <v>33</v>
      </c>
      <c r="B2179" s="1" t="s">
        <v>34</v>
      </c>
      <c r="C2179" s="2">
        <v>45900</v>
      </c>
      <c r="D2179" s="1" t="s">
        <v>238</v>
      </c>
      <c r="E2179" s="1" t="s">
        <v>239</v>
      </c>
      <c r="F2179" s="1" t="s">
        <v>37</v>
      </c>
      <c r="G2179" s="1" t="s">
        <v>1973</v>
      </c>
      <c r="H2179" s="1" t="s">
        <v>1976</v>
      </c>
      <c r="I2179" s="3">
        <v>0</v>
      </c>
      <c r="J2179" s="3">
        <v>716011</v>
      </c>
      <c r="K2179" s="1" t="s">
        <v>40</v>
      </c>
      <c r="L2179" s="1" t="s">
        <v>533</v>
      </c>
      <c r="M2179" s="1" t="s">
        <v>534</v>
      </c>
      <c r="N2179" s="1" t="s">
        <v>37</v>
      </c>
      <c r="O2179" s="1" t="s">
        <v>43</v>
      </c>
      <c r="P2179" s="1" t="s">
        <v>43</v>
      </c>
      <c r="Q2179" s="1" t="s">
        <v>43</v>
      </c>
      <c r="R2179" s="3">
        <v>0</v>
      </c>
      <c r="S2179" s="1" t="s">
        <v>44</v>
      </c>
      <c r="T2179" s="1" t="s">
        <v>45</v>
      </c>
      <c r="U2179" s="1" t="s">
        <v>1973</v>
      </c>
      <c r="V2179" s="1" t="s">
        <v>46</v>
      </c>
      <c r="W2179" s="1" t="s">
        <v>81</v>
      </c>
      <c r="X2179" s="1" t="s">
        <v>1975</v>
      </c>
      <c r="Y2179" s="1" t="s">
        <v>245</v>
      </c>
      <c r="Z2179" s="1" t="s">
        <v>219</v>
      </c>
      <c r="AA2179" s="1" t="s">
        <v>51</v>
      </c>
      <c r="AB2179" s="1" t="s">
        <v>1975</v>
      </c>
      <c r="AC2179" s="1" t="s">
        <v>37</v>
      </c>
    </row>
    <row r="2180" spans="1:29" x14ac:dyDescent="0.25">
      <c r="A2180" s="1" t="s">
        <v>33</v>
      </c>
      <c r="B2180" s="1" t="s">
        <v>34</v>
      </c>
      <c r="C2180" s="2">
        <v>45900</v>
      </c>
      <c r="D2180" s="1" t="s">
        <v>238</v>
      </c>
      <c r="E2180" s="1" t="s">
        <v>239</v>
      </c>
      <c r="F2180" s="1" t="s">
        <v>37</v>
      </c>
      <c r="G2180" s="1" t="s">
        <v>1973</v>
      </c>
      <c r="H2180" s="1" t="s">
        <v>1976</v>
      </c>
      <c r="I2180" s="3">
        <v>941132</v>
      </c>
      <c r="J2180" s="3">
        <v>0</v>
      </c>
      <c r="K2180" s="1" t="s">
        <v>40</v>
      </c>
      <c r="L2180" s="1" t="s">
        <v>54</v>
      </c>
      <c r="M2180" s="1" t="s">
        <v>55</v>
      </c>
      <c r="N2180" s="1" t="s">
        <v>37</v>
      </c>
      <c r="O2180" s="1" t="s">
        <v>43</v>
      </c>
      <c r="P2180" s="1" t="s">
        <v>43</v>
      </c>
      <c r="Q2180" s="1" t="s">
        <v>43</v>
      </c>
      <c r="R2180" s="3">
        <v>0</v>
      </c>
      <c r="S2180" s="1" t="s">
        <v>44</v>
      </c>
      <c r="T2180" s="1" t="s">
        <v>45</v>
      </c>
      <c r="U2180" s="1" t="s">
        <v>1973</v>
      </c>
      <c r="V2180" s="1" t="s">
        <v>46</v>
      </c>
      <c r="W2180" s="1" t="s">
        <v>81</v>
      </c>
      <c r="X2180" s="1" t="s">
        <v>1975</v>
      </c>
      <c r="Y2180" s="1" t="s">
        <v>245</v>
      </c>
      <c r="Z2180" s="1" t="s">
        <v>219</v>
      </c>
      <c r="AA2180" s="1" t="s">
        <v>51</v>
      </c>
      <c r="AB2180" s="1" t="s">
        <v>1975</v>
      </c>
      <c r="AC2180" s="1" t="s">
        <v>37</v>
      </c>
    </row>
    <row r="2181" spans="1:29" hidden="1" x14ac:dyDescent="0.25">
      <c r="A2181" s="1" t="s">
        <v>33</v>
      </c>
      <c r="B2181" s="1" t="s">
        <v>34</v>
      </c>
      <c r="C2181" s="2">
        <v>45900</v>
      </c>
      <c r="D2181" s="1" t="s">
        <v>238</v>
      </c>
      <c r="E2181" s="1" t="s">
        <v>239</v>
      </c>
      <c r="F2181" s="1" t="s">
        <v>37</v>
      </c>
      <c r="G2181" s="1" t="s">
        <v>1973</v>
      </c>
      <c r="H2181" s="1" t="s">
        <v>1976</v>
      </c>
      <c r="I2181" s="3">
        <v>0</v>
      </c>
      <c r="J2181" s="3">
        <v>941132</v>
      </c>
      <c r="K2181" s="1" t="s">
        <v>40</v>
      </c>
      <c r="L2181" s="1" t="s">
        <v>1531</v>
      </c>
      <c r="M2181" s="1" t="s">
        <v>711</v>
      </c>
      <c r="N2181" s="1" t="s">
        <v>37</v>
      </c>
      <c r="O2181" s="1" t="s">
        <v>43</v>
      </c>
      <c r="P2181" s="1" t="s">
        <v>43</v>
      </c>
      <c r="Q2181" s="1" t="s">
        <v>43</v>
      </c>
      <c r="R2181" s="3">
        <v>0</v>
      </c>
      <c r="S2181" s="1" t="s">
        <v>44</v>
      </c>
      <c r="T2181" s="1" t="s">
        <v>45</v>
      </c>
      <c r="U2181" s="1" t="s">
        <v>1973</v>
      </c>
      <c r="V2181" s="1" t="s">
        <v>46</v>
      </c>
      <c r="W2181" s="1" t="s">
        <v>81</v>
      </c>
      <c r="X2181" s="1" t="s">
        <v>1975</v>
      </c>
      <c r="Y2181" s="1" t="s">
        <v>245</v>
      </c>
      <c r="Z2181" s="1" t="s">
        <v>219</v>
      </c>
      <c r="AA2181" s="1" t="s">
        <v>51</v>
      </c>
      <c r="AB2181" s="1" t="s">
        <v>1975</v>
      </c>
      <c r="AC2181" s="1" t="s">
        <v>37</v>
      </c>
    </row>
    <row r="2182" spans="1:29" x14ac:dyDescent="0.25">
      <c r="A2182" s="1" t="s">
        <v>33</v>
      </c>
      <c r="B2182" s="1" t="s">
        <v>34</v>
      </c>
      <c r="C2182" s="2">
        <v>45900</v>
      </c>
      <c r="D2182" s="1" t="s">
        <v>238</v>
      </c>
      <c r="E2182" s="1" t="s">
        <v>239</v>
      </c>
      <c r="F2182" s="1" t="s">
        <v>37</v>
      </c>
      <c r="G2182" s="1" t="s">
        <v>1973</v>
      </c>
      <c r="H2182" s="1" t="s">
        <v>1976</v>
      </c>
      <c r="I2182" s="3">
        <v>623905</v>
      </c>
      <c r="J2182" s="3">
        <v>0</v>
      </c>
      <c r="K2182" s="1" t="s">
        <v>40</v>
      </c>
      <c r="L2182" s="1" t="s">
        <v>54</v>
      </c>
      <c r="M2182" s="1" t="s">
        <v>55</v>
      </c>
      <c r="N2182" s="1" t="s">
        <v>37</v>
      </c>
      <c r="O2182" s="1" t="s">
        <v>43</v>
      </c>
      <c r="P2182" s="1" t="s">
        <v>43</v>
      </c>
      <c r="Q2182" s="1" t="s">
        <v>43</v>
      </c>
      <c r="R2182" s="3">
        <v>0</v>
      </c>
      <c r="S2182" s="1" t="s">
        <v>44</v>
      </c>
      <c r="T2182" s="1" t="s">
        <v>45</v>
      </c>
      <c r="U2182" s="1" t="s">
        <v>1973</v>
      </c>
      <c r="V2182" s="1" t="s">
        <v>46</v>
      </c>
      <c r="W2182" s="1" t="s">
        <v>81</v>
      </c>
      <c r="X2182" s="1" t="s">
        <v>1975</v>
      </c>
      <c r="Y2182" s="1" t="s">
        <v>245</v>
      </c>
      <c r="Z2182" s="1" t="s">
        <v>219</v>
      </c>
      <c r="AA2182" s="1" t="s">
        <v>51</v>
      </c>
      <c r="AB2182" s="1" t="s">
        <v>1975</v>
      </c>
      <c r="AC2182" s="1" t="s">
        <v>37</v>
      </c>
    </row>
    <row r="2183" spans="1:29" hidden="1" x14ac:dyDescent="0.25">
      <c r="A2183" s="1" t="s">
        <v>33</v>
      </c>
      <c r="B2183" s="1" t="s">
        <v>34</v>
      </c>
      <c r="C2183" s="2">
        <v>45900</v>
      </c>
      <c r="D2183" s="1" t="s">
        <v>238</v>
      </c>
      <c r="E2183" s="1" t="s">
        <v>239</v>
      </c>
      <c r="F2183" s="1" t="s">
        <v>37</v>
      </c>
      <c r="G2183" s="1" t="s">
        <v>1973</v>
      </c>
      <c r="H2183" s="1" t="s">
        <v>1976</v>
      </c>
      <c r="I2183" s="3">
        <v>0</v>
      </c>
      <c r="J2183" s="3">
        <v>623905</v>
      </c>
      <c r="K2183" s="1" t="s">
        <v>40</v>
      </c>
      <c r="L2183" s="1" t="s">
        <v>666</v>
      </c>
      <c r="M2183" s="1" t="s">
        <v>667</v>
      </c>
      <c r="N2183" s="1" t="s">
        <v>37</v>
      </c>
      <c r="O2183" s="1" t="s">
        <v>43</v>
      </c>
      <c r="P2183" s="1" t="s">
        <v>43</v>
      </c>
      <c r="Q2183" s="1" t="s">
        <v>43</v>
      </c>
      <c r="R2183" s="3">
        <v>0</v>
      </c>
      <c r="S2183" s="1" t="s">
        <v>44</v>
      </c>
      <c r="T2183" s="1" t="s">
        <v>45</v>
      </c>
      <c r="U2183" s="1" t="s">
        <v>1973</v>
      </c>
      <c r="V2183" s="1" t="s">
        <v>46</v>
      </c>
      <c r="W2183" s="1" t="s">
        <v>81</v>
      </c>
      <c r="X2183" s="1" t="s">
        <v>1975</v>
      </c>
      <c r="Y2183" s="1" t="s">
        <v>245</v>
      </c>
      <c r="Z2183" s="1" t="s">
        <v>219</v>
      </c>
      <c r="AA2183" s="1" t="s">
        <v>51</v>
      </c>
      <c r="AB2183" s="1" t="s">
        <v>1975</v>
      </c>
      <c r="AC2183" s="1" t="s">
        <v>37</v>
      </c>
    </row>
    <row r="2184" spans="1:29" x14ac:dyDescent="0.25">
      <c r="A2184" s="1" t="s">
        <v>33</v>
      </c>
      <c r="B2184" s="1" t="s">
        <v>34</v>
      </c>
      <c r="C2184" s="2">
        <v>45900</v>
      </c>
      <c r="D2184" s="1" t="s">
        <v>238</v>
      </c>
      <c r="E2184" s="1" t="s">
        <v>239</v>
      </c>
      <c r="F2184" s="1" t="s">
        <v>37</v>
      </c>
      <c r="G2184" s="1" t="s">
        <v>1973</v>
      </c>
      <c r="H2184" s="1" t="s">
        <v>1976</v>
      </c>
      <c r="I2184" s="3">
        <v>1237336</v>
      </c>
      <c r="J2184" s="3">
        <v>0</v>
      </c>
      <c r="K2184" s="1" t="s">
        <v>40</v>
      </c>
      <c r="L2184" s="1" t="s">
        <v>54</v>
      </c>
      <c r="M2184" s="1" t="s">
        <v>55</v>
      </c>
      <c r="N2184" s="1" t="s">
        <v>37</v>
      </c>
      <c r="O2184" s="1" t="s">
        <v>43</v>
      </c>
      <c r="P2184" s="1" t="s">
        <v>43</v>
      </c>
      <c r="Q2184" s="1" t="s">
        <v>43</v>
      </c>
      <c r="R2184" s="3">
        <v>0</v>
      </c>
      <c r="S2184" s="1" t="s">
        <v>44</v>
      </c>
      <c r="T2184" s="1" t="s">
        <v>45</v>
      </c>
      <c r="U2184" s="1" t="s">
        <v>1973</v>
      </c>
      <c r="V2184" s="1" t="s">
        <v>46</v>
      </c>
      <c r="W2184" s="1" t="s">
        <v>81</v>
      </c>
      <c r="X2184" s="1" t="s">
        <v>1975</v>
      </c>
      <c r="Y2184" s="1" t="s">
        <v>245</v>
      </c>
      <c r="Z2184" s="1" t="s">
        <v>219</v>
      </c>
      <c r="AA2184" s="1" t="s">
        <v>51</v>
      </c>
      <c r="AB2184" s="1" t="s">
        <v>1975</v>
      </c>
      <c r="AC2184" s="1" t="s">
        <v>37</v>
      </c>
    </row>
    <row r="2185" spans="1:29" hidden="1" x14ac:dyDescent="0.25">
      <c r="A2185" s="1" t="s">
        <v>33</v>
      </c>
      <c r="B2185" s="1" t="s">
        <v>34</v>
      </c>
      <c r="C2185" s="2">
        <v>45900</v>
      </c>
      <c r="D2185" s="1" t="s">
        <v>238</v>
      </c>
      <c r="E2185" s="1" t="s">
        <v>239</v>
      </c>
      <c r="F2185" s="1" t="s">
        <v>37</v>
      </c>
      <c r="G2185" s="1" t="s">
        <v>1973</v>
      </c>
      <c r="H2185" s="1" t="s">
        <v>1976</v>
      </c>
      <c r="I2185" s="3">
        <v>0</v>
      </c>
      <c r="J2185" s="3">
        <v>1237336</v>
      </c>
      <c r="K2185" s="1" t="s">
        <v>40</v>
      </c>
      <c r="L2185" s="1" t="s">
        <v>1491</v>
      </c>
      <c r="M2185" s="1" t="s">
        <v>634</v>
      </c>
      <c r="N2185" s="1" t="s">
        <v>37</v>
      </c>
      <c r="O2185" s="1" t="s">
        <v>43</v>
      </c>
      <c r="P2185" s="1" t="s">
        <v>43</v>
      </c>
      <c r="Q2185" s="1" t="s">
        <v>43</v>
      </c>
      <c r="R2185" s="3">
        <v>0</v>
      </c>
      <c r="S2185" s="1" t="s">
        <v>44</v>
      </c>
      <c r="T2185" s="1" t="s">
        <v>45</v>
      </c>
      <c r="U2185" s="1" t="s">
        <v>1973</v>
      </c>
      <c r="V2185" s="1" t="s">
        <v>46</v>
      </c>
      <c r="W2185" s="1" t="s">
        <v>81</v>
      </c>
      <c r="X2185" s="1" t="s">
        <v>1975</v>
      </c>
      <c r="Y2185" s="1" t="s">
        <v>245</v>
      </c>
      <c r="Z2185" s="1" t="s">
        <v>219</v>
      </c>
      <c r="AA2185" s="1" t="s">
        <v>51</v>
      </c>
      <c r="AB2185" s="1" t="s">
        <v>1975</v>
      </c>
      <c r="AC2185" s="1" t="s">
        <v>37</v>
      </c>
    </row>
    <row r="2186" spans="1:29" x14ac:dyDescent="0.25">
      <c r="A2186" s="1" t="s">
        <v>33</v>
      </c>
      <c r="B2186" s="1" t="s">
        <v>34</v>
      </c>
      <c r="C2186" s="2">
        <v>45900</v>
      </c>
      <c r="D2186" s="1" t="s">
        <v>238</v>
      </c>
      <c r="E2186" s="1" t="s">
        <v>239</v>
      </c>
      <c r="F2186" s="1" t="s">
        <v>37</v>
      </c>
      <c r="G2186" s="1" t="s">
        <v>1973</v>
      </c>
      <c r="H2186" s="1" t="s">
        <v>1976</v>
      </c>
      <c r="I2186" s="3">
        <v>1382739</v>
      </c>
      <c r="J2186" s="3">
        <v>0</v>
      </c>
      <c r="K2186" s="1" t="s">
        <v>40</v>
      </c>
      <c r="L2186" s="1" t="s">
        <v>54</v>
      </c>
      <c r="M2186" s="1" t="s">
        <v>55</v>
      </c>
      <c r="N2186" s="1" t="s">
        <v>37</v>
      </c>
      <c r="O2186" s="1" t="s">
        <v>43</v>
      </c>
      <c r="P2186" s="1" t="s">
        <v>43</v>
      </c>
      <c r="Q2186" s="1" t="s">
        <v>43</v>
      </c>
      <c r="R2186" s="3">
        <v>0</v>
      </c>
      <c r="S2186" s="1" t="s">
        <v>44</v>
      </c>
      <c r="T2186" s="1" t="s">
        <v>45</v>
      </c>
      <c r="U2186" s="1" t="s">
        <v>1973</v>
      </c>
      <c r="V2186" s="1" t="s">
        <v>46</v>
      </c>
      <c r="W2186" s="1" t="s">
        <v>81</v>
      </c>
      <c r="X2186" s="1" t="s">
        <v>1975</v>
      </c>
      <c r="Y2186" s="1" t="s">
        <v>245</v>
      </c>
      <c r="Z2186" s="1" t="s">
        <v>219</v>
      </c>
      <c r="AA2186" s="1" t="s">
        <v>51</v>
      </c>
      <c r="AB2186" s="1" t="s">
        <v>1975</v>
      </c>
      <c r="AC2186" s="1" t="s">
        <v>37</v>
      </c>
    </row>
    <row r="2187" spans="1:29" hidden="1" x14ac:dyDescent="0.25">
      <c r="A2187" s="1" t="s">
        <v>33</v>
      </c>
      <c r="B2187" s="1" t="s">
        <v>34</v>
      </c>
      <c r="C2187" s="2">
        <v>45900</v>
      </c>
      <c r="D2187" s="1" t="s">
        <v>238</v>
      </c>
      <c r="E2187" s="1" t="s">
        <v>239</v>
      </c>
      <c r="F2187" s="1" t="s">
        <v>37</v>
      </c>
      <c r="G2187" s="1" t="s">
        <v>1973</v>
      </c>
      <c r="H2187" s="1" t="s">
        <v>1976</v>
      </c>
      <c r="I2187" s="3">
        <v>0</v>
      </c>
      <c r="J2187" s="3">
        <v>1382739</v>
      </c>
      <c r="K2187" s="1" t="s">
        <v>40</v>
      </c>
      <c r="L2187" s="1" t="s">
        <v>129</v>
      </c>
      <c r="M2187" s="1" t="s">
        <v>130</v>
      </c>
      <c r="N2187" s="1" t="s">
        <v>37</v>
      </c>
      <c r="O2187" s="1" t="s">
        <v>43</v>
      </c>
      <c r="P2187" s="1" t="s">
        <v>43</v>
      </c>
      <c r="Q2187" s="1" t="s">
        <v>43</v>
      </c>
      <c r="R2187" s="3">
        <v>0</v>
      </c>
      <c r="S2187" s="1" t="s">
        <v>44</v>
      </c>
      <c r="T2187" s="1" t="s">
        <v>45</v>
      </c>
      <c r="U2187" s="1" t="s">
        <v>1973</v>
      </c>
      <c r="V2187" s="1" t="s">
        <v>46</v>
      </c>
      <c r="W2187" s="1" t="s">
        <v>81</v>
      </c>
      <c r="X2187" s="1" t="s">
        <v>1975</v>
      </c>
      <c r="Y2187" s="1" t="s">
        <v>245</v>
      </c>
      <c r="Z2187" s="1" t="s">
        <v>219</v>
      </c>
      <c r="AA2187" s="1" t="s">
        <v>51</v>
      </c>
      <c r="AB2187" s="1" t="s">
        <v>1975</v>
      </c>
      <c r="AC2187" s="1" t="s">
        <v>37</v>
      </c>
    </row>
    <row r="2188" spans="1:29" hidden="1" x14ac:dyDescent="0.25">
      <c r="A2188" s="1" t="s">
        <v>33</v>
      </c>
      <c r="B2188" s="1" t="s">
        <v>34</v>
      </c>
      <c r="C2188" s="2">
        <v>45900</v>
      </c>
      <c r="D2188" s="1" t="s">
        <v>238</v>
      </c>
      <c r="E2188" s="1" t="s">
        <v>239</v>
      </c>
      <c r="F2188" s="1" t="s">
        <v>37</v>
      </c>
      <c r="G2188" s="1" t="s">
        <v>1973</v>
      </c>
      <c r="H2188" s="1" t="s">
        <v>1976</v>
      </c>
      <c r="I2188" s="3">
        <v>2603918</v>
      </c>
      <c r="J2188" s="3">
        <v>0</v>
      </c>
      <c r="K2188" s="1" t="s">
        <v>40</v>
      </c>
      <c r="L2188" s="1" t="s">
        <v>67</v>
      </c>
      <c r="M2188" s="1" t="s">
        <v>68</v>
      </c>
      <c r="N2188" s="1" t="s">
        <v>37</v>
      </c>
      <c r="O2188" s="1" t="s">
        <v>43</v>
      </c>
      <c r="P2188" s="1" t="s">
        <v>43</v>
      </c>
      <c r="Q2188" s="1" t="s">
        <v>43</v>
      </c>
      <c r="R2188" s="3">
        <v>0</v>
      </c>
      <c r="S2188" s="1" t="s">
        <v>44</v>
      </c>
      <c r="T2188" s="1" t="s">
        <v>45</v>
      </c>
      <c r="U2188" s="1" t="s">
        <v>1973</v>
      </c>
      <c r="V2188" s="1" t="s">
        <v>46</v>
      </c>
      <c r="W2188" s="1" t="s">
        <v>81</v>
      </c>
      <c r="X2188" s="1" t="s">
        <v>1975</v>
      </c>
      <c r="Y2188" s="1" t="s">
        <v>245</v>
      </c>
      <c r="Z2188" s="1" t="s">
        <v>219</v>
      </c>
      <c r="AA2188" s="1" t="s">
        <v>51</v>
      </c>
      <c r="AB2188" s="1" t="s">
        <v>1975</v>
      </c>
      <c r="AC2188" s="1" t="s">
        <v>37</v>
      </c>
    </row>
    <row r="2189" spans="1:29" hidden="1" x14ac:dyDescent="0.25">
      <c r="A2189" s="1" t="s">
        <v>33</v>
      </c>
      <c r="B2189" s="1" t="s">
        <v>34</v>
      </c>
      <c r="C2189" s="2">
        <v>45900</v>
      </c>
      <c r="D2189" s="1" t="s">
        <v>238</v>
      </c>
      <c r="E2189" s="1" t="s">
        <v>239</v>
      </c>
      <c r="F2189" s="1" t="s">
        <v>37</v>
      </c>
      <c r="G2189" s="1" t="s">
        <v>1973</v>
      </c>
      <c r="H2189" s="1" t="s">
        <v>1976</v>
      </c>
      <c r="I2189" s="3">
        <v>0</v>
      </c>
      <c r="J2189" s="3">
        <v>2603918</v>
      </c>
      <c r="K2189" s="1" t="s">
        <v>40</v>
      </c>
      <c r="L2189" s="1" t="s">
        <v>567</v>
      </c>
      <c r="M2189" s="1" t="s">
        <v>568</v>
      </c>
      <c r="N2189" s="1" t="s">
        <v>37</v>
      </c>
      <c r="O2189" s="1" t="s">
        <v>43</v>
      </c>
      <c r="P2189" s="1" t="s">
        <v>43</v>
      </c>
      <c r="Q2189" s="1" t="s">
        <v>43</v>
      </c>
      <c r="R2189" s="3">
        <v>0</v>
      </c>
      <c r="S2189" s="1" t="s">
        <v>44</v>
      </c>
      <c r="T2189" s="1" t="s">
        <v>45</v>
      </c>
      <c r="U2189" s="1" t="s">
        <v>1973</v>
      </c>
      <c r="V2189" s="1" t="s">
        <v>46</v>
      </c>
      <c r="W2189" s="1" t="s">
        <v>81</v>
      </c>
      <c r="X2189" s="1" t="s">
        <v>1975</v>
      </c>
      <c r="Y2189" s="1" t="s">
        <v>245</v>
      </c>
      <c r="Z2189" s="1" t="s">
        <v>219</v>
      </c>
      <c r="AA2189" s="1" t="s">
        <v>51</v>
      </c>
      <c r="AB2189" s="1" t="s">
        <v>1975</v>
      </c>
      <c r="AC2189" s="1" t="s">
        <v>37</v>
      </c>
    </row>
    <row r="2190" spans="1:29" hidden="1" x14ac:dyDescent="0.25">
      <c r="A2190" s="1" t="s">
        <v>33</v>
      </c>
      <c r="B2190" s="1" t="s">
        <v>34</v>
      </c>
      <c r="C2190" s="2">
        <v>45900</v>
      </c>
      <c r="D2190" s="1" t="s">
        <v>238</v>
      </c>
      <c r="E2190" s="1" t="s">
        <v>239</v>
      </c>
      <c r="F2190" s="1" t="s">
        <v>37</v>
      </c>
      <c r="G2190" s="1" t="s">
        <v>1973</v>
      </c>
      <c r="H2190" s="1" t="s">
        <v>1976</v>
      </c>
      <c r="I2190" s="3">
        <v>1040003</v>
      </c>
      <c r="J2190" s="3">
        <v>0</v>
      </c>
      <c r="K2190" s="1" t="s">
        <v>40</v>
      </c>
      <c r="L2190" s="1" t="s">
        <v>67</v>
      </c>
      <c r="M2190" s="1" t="s">
        <v>68</v>
      </c>
      <c r="N2190" s="1" t="s">
        <v>37</v>
      </c>
      <c r="O2190" s="1" t="s">
        <v>43</v>
      </c>
      <c r="P2190" s="1" t="s">
        <v>43</v>
      </c>
      <c r="Q2190" s="1" t="s">
        <v>43</v>
      </c>
      <c r="R2190" s="3">
        <v>0</v>
      </c>
      <c r="S2190" s="1" t="s">
        <v>44</v>
      </c>
      <c r="T2190" s="1" t="s">
        <v>45</v>
      </c>
      <c r="U2190" s="1" t="s">
        <v>1973</v>
      </c>
      <c r="V2190" s="1" t="s">
        <v>46</v>
      </c>
      <c r="W2190" s="1" t="s">
        <v>81</v>
      </c>
      <c r="X2190" s="1" t="s">
        <v>1975</v>
      </c>
      <c r="Y2190" s="1" t="s">
        <v>245</v>
      </c>
      <c r="Z2190" s="1" t="s">
        <v>219</v>
      </c>
      <c r="AA2190" s="1" t="s">
        <v>51</v>
      </c>
      <c r="AB2190" s="1" t="s">
        <v>1975</v>
      </c>
      <c r="AC2190" s="1" t="s">
        <v>37</v>
      </c>
    </row>
    <row r="2191" spans="1:29" hidden="1" x14ac:dyDescent="0.25">
      <c r="A2191" s="1" t="s">
        <v>33</v>
      </c>
      <c r="B2191" s="1" t="s">
        <v>34</v>
      </c>
      <c r="C2191" s="2">
        <v>45900</v>
      </c>
      <c r="D2191" s="1" t="s">
        <v>238</v>
      </c>
      <c r="E2191" s="1" t="s">
        <v>239</v>
      </c>
      <c r="F2191" s="1" t="s">
        <v>37</v>
      </c>
      <c r="G2191" s="1" t="s">
        <v>1973</v>
      </c>
      <c r="H2191" s="1" t="s">
        <v>1976</v>
      </c>
      <c r="I2191" s="3">
        <v>0</v>
      </c>
      <c r="J2191" s="3">
        <v>1040003</v>
      </c>
      <c r="K2191" s="1" t="s">
        <v>40</v>
      </c>
      <c r="L2191" s="1" t="s">
        <v>119</v>
      </c>
      <c r="M2191" s="1" t="s">
        <v>120</v>
      </c>
      <c r="N2191" s="1" t="s">
        <v>37</v>
      </c>
      <c r="O2191" s="1" t="s">
        <v>43</v>
      </c>
      <c r="P2191" s="1" t="s">
        <v>43</v>
      </c>
      <c r="Q2191" s="1" t="s">
        <v>43</v>
      </c>
      <c r="R2191" s="3">
        <v>0</v>
      </c>
      <c r="S2191" s="1" t="s">
        <v>44</v>
      </c>
      <c r="T2191" s="1" t="s">
        <v>45</v>
      </c>
      <c r="U2191" s="1" t="s">
        <v>1973</v>
      </c>
      <c r="V2191" s="1" t="s">
        <v>46</v>
      </c>
      <c r="W2191" s="1" t="s">
        <v>81</v>
      </c>
      <c r="X2191" s="1" t="s">
        <v>1975</v>
      </c>
      <c r="Y2191" s="1" t="s">
        <v>245</v>
      </c>
      <c r="Z2191" s="1" t="s">
        <v>219</v>
      </c>
      <c r="AA2191" s="1" t="s">
        <v>51</v>
      </c>
      <c r="AB2191" s="1" t="s">
        <v>1975</v>
      </c>
      <c r="AC2191" s="1" t="s">
        <v>37</v>
      </c>
    </row>
    <row r="2192" spans="1:29" hidden="1" x14ac:dyDescent="0.25">
      <c r="A2192" s="1" t="s">
        <v>33</v>
      </c>
      <c r="B2192" s="1" t="s">
        <v>34</v>
      </c>
      <c r="C2192" s="2">
        <v>45900</v>
      </c>
      <c r="D2192" s="1" t="s">
        <v>238</v>
      </c>
      <c r="E2192" s="1" t="s">
        <v>239</v>
      </c>
      <c r="F2192" s="1" t="s">
        <v>37</v>
      </c>
      <c r="G2192" s="1" t="s">
        <v>1973</v>
      </c>
      <c r="H2192" s="1" t="s">
        <v>1976</v>
      </c>
      <c r="I2192" s="3">
        <v>1300001</v>
      </c>
      <c r="J2192" s="3">
        <v>0</v>
      </c>
      <c r="K2192" s="1" t="s">
        <v>40</v>
      </c>
      <c r="L2192" s="1" t="s">
        <v>67</v>
      </c>
      <c r="M2192" s="1" t="s">
        <v>68</v>
      </c>
      <c r="N2192" s="1" t="s">
        <v>37</v>
      </c>
      <c r="O2192" s="1" t="s">
        <v>43</v>
      </c>
      <c r="P2192" s="1" t="s">
        <v>43</v>
      </c>
      <c r="Q2192" s="1" t="s">
        <v>43</v>
      </c>
      <c r="R2192" s="3">
        <v>0</v>
      </c>
      <c r="S2192" s="1" t="s">
        <v>44</v>
      </c>
      <c r="T2192" s="1" t="s">
        <v>45</v>
      </c>
      <c r="U2192" s="1" t="s">
        <v>1973</v>
      </c>
      <c r="V2192" s="1" t="s">
        <v>46</v>
      </c>
      <c r="W2192" s="1" t="s">
        <v>81</v>
      </c>
      <c r="X2192" s="1" t="s">
        <v>1975</v>
      </c>
      <c r="Y2192" s="1" t="s">
        <v>245</v>
      </c>
      <c r="Z2192" s="1" t="s">
        <v>219</v>
      </c>
      <c r="AA2192" s="1" t="s">
        <v>51</v>
      </c>
      <c r="AB2192" s="1" t="s">
        <v>1975</v>
      </c>
      <c r="AC2192" s="1" t="s">
        <v>37</v>
      </c>
    </row>
    <row r="2193" spans="1:29" hidden="1" x14ac:dyDescent="0.25">
      <c r="A2193" s="1" t="s">
        <v>33</v>
      </c>
      <c r="B2193" s="1" t="s">
        <v>34</v>
      </c>
      <c r="C2193" s="2">
        <v>45900</v>
      </c>
      <c r="D2193" s="1" t="s">
        <v>238</v>
      </c>
      <c r="E2193" s="1" t="s">
        <v>239</v>
      </c>
      <c r="F2193" s="1" t="s">
        <v>37</v>
      </c>
      <c r="G2193" s="1" t="s">
        <v>1973</v>
      </c>
      <c r="H2193" s="1" t="s">
        <v>1976</v>
      </c>
      <c r="I2193" s="3">
        <v>0</v>
      </c>
      <c r="J2193" s="3">
        <v>1300001</v>
      </c>
      <c r="K2193" s="1" t="s">
        <v>40</v>
      </c>
      <c r="L2193" s="1" t="s">
        <v>673</v>
      </c>
      <c r="M2193" s="1" t="s">
        <v>674</v>
      </c>
      <c r="N2193" s="1" t="s">
        <v>37</v>
      </c>
      <c r="O2193" s="1" t="s">
        <v>43</v>
      </c>
      <c r="P2193" s="1" t="s">
        <v>43</v>
      </c>
      <c r="Q2193" s="1" t="s">
        <v>43</v>
      </c>
      <c r="R2193" s="3">
        <v>0</v>
      </c>
      <c r="S2193" s="1" t="s">
        <v>44</v>
      </c>
      <c r="T2193" s="1" t="s">
        <v>45</v>
      </c>
      <c r="U2193" s="1" t="s">
        <v>1973</v>
      </c>
      <c r="V2193" s="1" t="s">
        <v>46</v>
      </c>
      <c r="W2193" s="1" t="s">
        <v>81</v>
      </c>
      <c r="X2193" s="1" t="s">
        <v>1975</v>
      </c>
      <c r="Y2193" s="1" t="s">
        <v>245</v>
      </c>
      <c r="Z2193" s="1" t="s">
        <v>219</v>
      </c>
      <c r="AA2193" s="1" t="s">
        <v>51</v>
      </c>
      <c r="AB2193" s="1" t="s">
        <v>1975</v>
      </c>
      <c r="AC2193" s="1" t="s">
        <v>37</v>
      </c>
    </row>
    <row r="2194" spans="1:29" hidden="1" x14ac:dyDescent="0.25">
      <c r="A2194" s="1" t="s">
        <v>33</v>
      </c>
      <c r="B2194" s="1" t="s">
        <v>34</v>
      </c>
      <c r="C2194" s="2">
        <v>45900</v>
      </c>
      <c r="D2194" s="1" t="s">
        <v>238</v>
      </c>
      <c r="E2194" s="1" t="s">
        <v>239</v>
      </c>
      <c r="F2194" s="1" t="s">
        <v>37</v>
      </c>
      <c r="G2194" s="1" t="s">
        <v>1973</v>
      </c>
      <c r="H2194" s="1" t="s">
        <v>1977</v>
      </c>
      <c r="I2194" s="3">
        <v>700000</v>
      </c>
      <c r="J2194" s="3">
        <v>0</v>
      </c>
      <c r="K2194" s="1" t="s">
        <v>40</v>
      </c>
      <c r="L2194" s="1" t="s">
        <v>444</v>
      </c>
      <c r="M2194" s="1" t="s">
        <v>445</v>
      </c>
      <c r="N2194" s="1" t="s">
        <v>37</v>
      </c>
      <c r="O2194" s="1" t="s">
        <v>43</v>
      </c>
      <c r="P2194" s="1" t="s">
        <v>43</v>
      </c>
      <c r="Q2194" s="1" t="s">
        <v>43</v>
      </c>
      <c r="R2194" s="3">
        <v>0</v>
      </c>
      <c r="S2194" s="1" t="s">
        <v>44</v>
      </c>
      <c r="T2194" s="1" t="s">
        <v>45</v>
      </c>
      <c r="U2194" s="1" t="s">
        <v>1973</v>
      </c>
      <c r="V2194" s="1" t="s">
        <v>46</v>
      </c>
      <c r="W2194" s="1" t="s">
        <v>81</v>
      </c>
      <c r="X2194" s="1" t="s">
        <v>1975</v>
      </c>
      <c r="Y2194" s="1" t="s">
        <v>245</v>
      </c>
      <c r="Z2194" s="1" t="s">
        <v>219</v>
      </c>
      <c r="AA2194" s="1" t="s">
        <v>51</v>
      </c>
      <c r="AB2194" s="1" t="s">
        <v>1975</v>
      </c>
      <c r="AC2194" s="1" t="s">
        <v>37</v>
      </c>
    </row>
    <row r="2195" spans="1:29" hidden="1" x14ac:dyDescent="0.25">
      <c r="A2195" s="1" t="s">
        <v>33</v>
      </c>
      <c r="B2195" s="1" t="s">
        <v>34</v>
      </c>
      <c r="C2195" s="2">
        <v>45900</v>
      </c>
      <c r="D2195" s="1" t="s">
        <v>238</v>
      </c>
      <c r="E2195" s="1" t="s">
        <v>239</v>
      </c>
      <c r="F2195" s="1" t="s">
        <v>37</v>
      </c>
      <c r="G2195" s="1" t="s">
        <v>1973</v>
      </c>
      <c r="H2195" s="1" t="s">
        <v>1977</v>
      </c>
      <c r="I2195" s="3">
        <v>0</v>
      </c>
      <c r="J2195" s="3">
        <v>700000</v>
      </c>
      <c r="K2195" s="1" t="s">
        <v>40</v>
      </c>
      <c r="L2195" s="1" t="s">
        <v>649</v>
      </c>
      <c r="M2195" s="1" t="s">
        <v>650</v>
      </c>
      <c r="N2195" s="1" t="s">
        <v>37</v>
      </c>
      <c r="O2195" s="1" t="s">
        <v>43</v>
      </c>
      <c r="P2195" s="1" t="s">
        <v>43</v>
      </c>
      <c r="Q2195" s="1" t="s">
        <v>43</v>
      </c>
      <c r="R2195" s="3">
        <v>0</v>
      </c>
      <c r="S2195" s="1" t="s">
        <v>44</v>
      </c>
      <c r="T2195" s="1" t="s">
        <v>45</v>
      </c>
      <c r="U2195" s="1" t="s">
        <v>1973</v>
      </c>
      <c r="V2195" s="1" t="s">
        <v>46</v>
      </c>
      <c r="W2195" s="1" t="s">
        <v>81</v>
      </c>
      <c r="X2195" s="1" t="s">
        <v>1975</v>
      </c>
      <c r="Y2195" s="1" t="s">
        <v>245</v>
      </c>
      <c r="Z2195" s="1" t="s">
        <v>219</v>
      </c>
      <c r="AA2195" s="1" t="s">
        <v>51</v>
      </c>
      <c r="AB2195" s="1" t="s">
        <v>1975</v>
      </c>
      <c r="AC2195" s="1" t="s">
        <v>37</v>
      </c>
    </row>
    <row r="2196" spans="1:29" hidden="1" x14ac:dyDescent="0.25">
      <c r="A2196" s="1" t="s">
        <v>33</v>
      </c>
      <c r="B2196" s="1" t="s">
        <v>34</v>
      </c>
      <c r="C2196" s="2">
        <v>45900</v>
      </c>
      <c r="D2196" s="1" t="s">
        <v>238</v>
      </c>
      <c r="E2196" s="1" t="s">
        <v>239</v>
      </c>
      <c r="F2196" s="1" t="s">
        <v>37</v>
      </c>
      <c r="G2196" s="1" t="s">
        <v>1973</v>
      </c>
      <c r="H2196" s="1" t="s">
        <v>1977</v>
      </c>
      <c r="I2196" s="3">
        <v>3294000</v>
      </c>
      <c r="J2196" s="3">
        <v>0</v>
      </c>
      <c r="K2196" s="1" t="s">
        <v>40</v>
      </c>
      <c r="L2196" s="1" t="s">
        <v>444</v>
      </c>
      <c r="M2196" s="1" t="s">
        <v>445</v>
      </c>
      <c r="N2196" s="1" t="s">
        <v>37</v>
      </c>
      <c r="O2196" s="1" t="s">
        <v>43</v>
      </c>
      <c r="P2196" s="1" t="s">
        <v>43</v>
      </c>
      <c r="Q2196" s="1" t="s">
        <v>43</v>
      </c>
      <c r="R2196" s="3">
        <v>0</v>
      </c>
      <c r="S2196" s="1" t="s">
        <v>44</v>
      </c>
      <c r="T2196" s="1" t="s">
        <v>45</v>
      </c>
      <c r="U2196" s="1" t="s">
        <v>1973</v>
      </c>
      <c r="V2196" s="1" t="s">
        <v>46</v>
      </c>
      <c r="W2196" s="1" t="s">
        <v>81</v>
      </c>
      <c r="X2196" s="1" t="s">
        <v>1975</v>
      </c>
      <c r="Y2196" s="1" t="s">
        <v>245</v>
      </c>
      <c r="Z2196" s="1" t="s">
        <v>219</v>
      </c>
      <c r="AA2196" s="1" t="s">
        <v>51</v>
      </c>
      <c r="AB2196" s="1" t="s">
        <v>1975</v>
      </c>
      <c r="AC2196" s="1" t="s">
        <v>37</v>
      </c>
    </row>
    <row r="2197" spans="1:29" hidden="1" x14ac:dyDescent="0.25">
      <c r="A2197" s="1" t="s">
        <v>33</v>
      </c>
      <c r="B2197" s="1" t="s">
        <v>34</v>
      </c>
      <c r="C2197" s="2">
        <v>45900</v>
      </c>
      <c r="D2197" s="1" t="s">
        <v>238</v>
      </c>
      <c r="E2197" s="1" t="s">
        <v>239</v>
      </c>
      <c r="F2197" s="1" t="s">
        <v>37</v>
      </c>
      <c r="G2197" s="1" t="s">
        <v>1973</v>
      </c>
      <c r="H2197" s="1" t="s">
        <v>1977</v>
      </c>
      <c r="I2197" s="3">
        <v>0</v>
      </c>
      <c r="J2197" s="3">
        <v>3294000</v>
      </c>
      <c r="K2197" s="1" t="s">
        <v>40</v>
      </c>
      <c r="L2197" s="1" t="s">
        <v>1538</v>
      </c>
      <c r="M2197" s="1" t="s">
        <v>834</v>
      </c>
      <c r="N2197" s="1" t="s">
        <v>37</v>
      </c>
      <c r="O2197" s="1" t="s">
        <v>43</v>
      </c>
      <c r="P2197" s="1" t="s">
        <v>43</v>
      </c>
      <c r="Q2197" s="1" t="s">
        <v>43</v>
      </c>
      <c r="R2197" s="3">
        <v>0</v>
      </c>
      <c r="S2197" s="1" t="s">
        <v>44</v>
      </c>
      <c r="T2197" s="1" t="s">
        <v>45</v>
      </c>
      <c r="U2197" s="1" t="s">
        <v>1973</v>
      </c>
      <c r="V2197" s="1" t="s">
        <v>46</v>
      </c>
      <c r="W2197" s="1" t="s">
        <v>81</v>
      </c>
      <c r="X2197" s="1" t="s">
        <v>1975</v>
      </c>
      <c r="Y2197" s="1" t="s">
        <v>245</v>
      </c>
      <c r="Z2197" s="1" t="s">
        <v>219</v>
      </c>
      <c r="AA2197" s="1" t="s">
        <v>51</v>
      </c>
      <c r="AB2197" s="1" t="s">
        <v>1975</v>
      </c>
      <c r="AC2197" s="1" t="s">
        <v>37</v>
      </c>
    </row>
    <row r="2198" spans="1:29" hidden="1" x14ac:dyDescent="0.25">
      <c r="A2198" s="1" t="s">
        <v>33</v>
      </c>
      <c r="B2198" s="1" t="s">
        <v>34</v>
      </c>
      <c r="C2198" s="2">
        <v>45900</v>
      </c>
      <c r="D2198" s="1" t="s">
        <v>238</v>
      </c>
      <c r="E2198" s="1" t="s">
        <v>239</v>
      </c>
      <c r="F2198" s="1" t="s">
        <v>37</v>
      </c>
      <c r="G2198" s="1" t="s">
        <v>1973</v>
      </c>
      <c r="H2198" s="1" t="s">
        <v>1977</v>
      </c>
      <c r="I2198" s="3">
        <v>200000</v>
      </c>
      <c r="J2198" s="3">
        <v>0</v>
      </c>
      <c r="K2198" s="1" t="s">
        <v>40</v>
      </c>
      <c r="L2198" s="1" t="s">
        <v>444</v>
      </c>
      <c r="M2198" s="1" t="s">
        <v>445</v>
      </c>
      <c r="N2198" s="1" t="s">
        <v>37</v>
      </c>
      <c r="O2198" s="1" t="s">
        <v>43</v>
      </c>
      <c r="P2198" s="1" t="s">
        <v>43</v>
      </c>
      <c r="Q2198" s="1" t="s">
        <v>43</v>
      </c>
      <c r="R2198" s="3">
        <v>0</v>
      </c>
      <c r="S2198" s="1" t="s">
        <v>44</v>
      </c>
      <c r="T2198" s="1" t="s">
        <v>45</v>
      </c>
      <c r="U2198" s="1" t="s">
        <v>1973</v>
      </c>
      <c r="V2198" s="1" t="s">
        <v>46</v>
      </c>
      <c r="W2198" s="1" t="s">
        <v>81</v>
      </c>
      <c r="X2198" s="1" t="s">
        <v>1975</v>
      </c>
      <c r="Y2198" s="1" t="s">
        <v>245</v>
      </c>
      <c r="Z2198" s="1" t="s">
        <v>219</v>
      </c>
      <c r="AA2198" s="1" t="s">
        <v>51</v>
      </c>
      <c r="AB2198" s="1" t="s">
        <v>1975</v>
      </c>
      <c r="AC2198" s="1" t="s">
        <v>37</v>
      </c>
    </row>
    <row r="2199" spans="1:29" hidden="1" x14ac:dyDescent="0.25">
      <c r="A2199" s="1" t="s">
        <v>33</v>
      </c>
      <c r="B2199" s="1" t="s">
        <v>34</v>
      </c>
      <c r="C2199" s="2">
        <v>45900</v>
      </c>
      <c r="D2199" s="1" t="s">
        <v>238</v>
      </c>
      <c r="E2199" s="1" t="s">
        <v>239</v>
      </c>
      <c r="F2199" s="1" t="s">
        <v>37</v>
      </c>
      <c r="G2199" s="1" t="s">
        <v>1973</v>
      </c>
      <c r="H2199" s="1" t="s">
        <v>1977</v>
      </c>
      <c r="I2199" s="3">
        <v>0</v>
      </c>
      <c r="J2199" s="3">
        <v>200000</v>
      </c>
      <c r="K2199" s="1" t="s">
        <v>40</v>
      </c>
      <c r="L2199" s="1" t="s">
        <v>569</v>
      </c>
      <c r="M2199" s="1" t="s">
        <v>570</v>
      </c>
      <c r="N2199" s="1" t="s">
        <v>37</v>
      </c>
      <c r="O2199" s="1" t="s">
        <v>43</v>
      </c>
      <c r="P2199" s="1" t="s">
        <v>43</v>
      </c>
      <c r="Q2199" s="1" t="s">
        <v>43</v>
      </c>
      <c r="R2199" s="3">
        <v>0</v>
      </c>
      <c r="S2199" s="1" t="s">
        <v>44</v>
      </c>
      <c r="T2199" s="1" t="s">
        <v>45</v>
      </c>
      <c r="U2199" s="1" t="s">
        <v>1973</v>
      </c>
      <c r="V2199" s="1" t="s">
        <v>46</v>
      </c>
      <c r="W2199" s="1" t="s">
        <v>81</v>
      </c>
      <c r="X2199" s="1" t="s">
        <v>1975</v>
      </c>
      <c r="Y2199" s="1" t="s">
        <v>245</v>
      </c>
      <c r="Z2199" s="1" t="s">
        <v>219</v>
      </c>
      <c r="AA2199" s="1" t="s">
        <v>51</v>
      </c>
      <c r="AB2199" s="1" t="s">
        <v>1975</v>
      </c>
      <c r="AC2199" s="1" t="s">
        <v>37</v>
      </c>
    </row>
    <row r="2200" spans="1:29" hidden="1" x14ac:dyDescent="0.25">
      <c r="A2200" s="1" t="s">
        <v>33</v>
      </c>
      <c r="B2200" s="1" t="s">
        <v>34</v>
      </c>
      <c r="C2200" s="2">
        <v>45900</v>
      </c>
      <c r="D2200" s="1" t="s">
        <v>238</v>
      </c>
      <c r="E2200" s="1" t="s">
        <v>239</v>
      </c>
      <c r="F2200" s="1" t="s">
        <v>37</v>
      </c>
      <c r="G2200" s="1" t="s">
        <v>1973</v>
      </c>
      <c r="H2200" s="1" t="s">
        <v>1977</v>
      </c>
      <c r="I2200" s="3">
        <v>744870</v>
      </c>
      <c r="J2200" s="3">
        <v>0</v>
      </c>
      <c r="K2200" s="1" t="s">
        <v>40</v>
      </c>
      <c r="L2200" s="1" t="s">
        <v>67</v>
      </c>
      <c r="M2200" s="1" t="s">
        <v>68</v>
      </c>
      <c r="N2200" s="1" t="s">
        <v>37</v>
      </c>
      <c r="O2200" s="1" t="s">
        <v>43</v>
      </c>
      <c r="P2200" s="1" t="s">
        <v>43</v>
      </c>
      <c r="Q2200" s="1" t="s">
        <v>43</v>
      </c>
      <c r="R2200" s="3">
        <v>0</v>
      </c>
      <c r="S2200" s="1" t="s">
        <v>44</v>
      </c>
      <c r="T2200" s="1" t="s">
        <v>45</v>
      </c>
      <c r="U2200" s="1" t="s">
        <v>1973</v>
      </c>
      <c r="V2200" s="1" t="s">
        <v>46</v>
      </c>
      <c r="W2200" s="1" t="s">
        <v>81</v>
      </c>
      <c r="X2200" s="1" t="s">
        <v>1975</v>
      </c>
      <c r="Y2200" s="1" t="s">
        <v>245</v>
      </c>
      <c r="Z2200" s="1" t="s">
        <v>219</v>
      </c>
      <c r="AA2200" s="1" t="s">
        <v>51</v>
      </c>
      <c r="AB2200" s="1" t="s">
        <v>1975</v>
      </c>
      <c r="AC2200" s="1" t="s">
        <v>37</v>
      </c>
    </row>
    <row r="2201" spans="1:29" hidden="1" x14ac:dyDescent="0.25">
      <c r="A2201" s="1" t="s">
        <v>33</v>
      </c>
      <c r="B2201" s="1" t="s">
        <v>34</v>
      </c>
      <c r="C2201" s="2">
        <v>45900</v>
      </c>
      <c r="D2201" s="1" t="s">
        <v>238</v>
      </c>
      <c r="E2201" s="1" t="s">
        <v>239</v>
      </c>
      <c r="F2201" s="1" t="s">
        <v>37</v>
      </c>
      <c r="G2201" s="1" t="s">
        <v>1973</v>
      </c>
      <c r="H2201" s="1" t="s">
        <v>1977</v>
      </c>
      <c r="I2201" s="3">
        <v>0</v>
      </c>
      <c r="J2201" s="3">
        <v>744870</v>
      </c>
      <c r="K2201" s="1" t="s">
        <v>40</v>
      </c>
      <c r="L2201" s="1" t="s">
        <v>115</v>
      </c>
      <c r="M2201" s="1" t="s">
        <v>116</v>
      </c>
      <c r="N2201" s="1" t="s">
        <v>37</v>
      </c>
      <c r="O2201" s="1" t="s">
        <v>43</v>
      </c>
      <c r="P2201" s="1" t="s">
        <v>43</v>
      </c>
      <c r="Q2201" s="1" t="s">
        <v>43</v>
      </c>
      <c r="R2201" s="3">
        <v>0</v>
      </c>
      <c r="S2201" s="1" t="s">
        <v>44</v>
      </c>
      <c r="T2201" s="1" t="s">
        <v>45</v>
      </c>
      <c r="U2201" s="1" t="s">
        <v>1973</v>
      </c>
      <c r="V2201" s="1" t="s">
        <v>46</v>
      </c>
      <c r="W2201" s="1" t="s">
        <v>81</v>
      </c>
      <c r="X2201" s="1" t="s">
        <v>1975</v>
      </c>
      <c r="Y2201" s="1" t="s">
        <v>245</v>
      </c>
      <c r="Z2201" s="1" t="s">
        <v>219</v>
      </c>
      <c r="AA2201" s="1" t="s">
        <v>51</v>
      </c>
      <c r="AB2201" s="1" t="s">
        <v>1975</v>
      </c>
      <c r="AC2201" s="1" t="s">
        <v>37</v>
      </c>
    </row>
    <row r="2202" spans="1:29" hidden="1" x14ac:dyDescent="0.25">
      <c r="A2202" s="1" t="s">
        <v>33</v>
      </c>
      <c r="B2202" s="1" t="s">
        <v>34</v>
      </c>
      <c r="C2202" s="2">
        <v>45900</v>
      </c>
      <c r="D2202" s="1" t="s">
        <v>238</v>
      </c>
      <c r="E2202" s="1" t="s">
        <v>239</v>
      </c>
      <c r="F2202" s="1" t="s">
        <v>37</v>
      </c>
      <c r="G2202" s="1" t="s">
        <v>1973</v>
      </c>
      <c r="H2202" s="1" t="s">
        <v>1977</v>
      </c>
      <c r="I2202" s="3">
        <v>348001</v>
      </c>
      <c r="J2202" s="3">
        <v>0</v>
      </c>
      <c r="K2202" s="1" t="s">
        <v>40</v>
      </c>
      <c r="L2202" s="1" t="s">
        <v>67</v>
      </c>
      <c r="M2202" s="1" t="s">
        <v>68</v>
      </c>
      <c r="N2202" s="1" t="s">
        <v>37</v>
      </c>
      <c r="O2202" s="1" t="s">
        <v>43</v>
      </c>
      <c r="P2202" s="1" t="s">
        <v>43</v>
      </c>
      <c r="Q2202" s="1" t="s">
        <v>43</v>
      </c>
      <c r="R2202" s="3">
        <v>0</v>
      </c>
      <c r="S2202" s="1" t="s">
        <v>44</v>
      </c>
      <c r="T2202" s="1" t="s">
        <v>45</v>
      </c>
      <c r="U2202" s="1" t="s">
        <v>1973</v>
      </c>
      <c r="V2202" s="1" t="s">
        <v>46</v>
      </c>
      <c r="W2202" s="1" t="s">
        <v>81</v>
      </c>
      <c r="X2202" s="1" t="s">
        <v>1975</v>
      </c>
      <c r="Y2202" s="1" t="s">
        <v>245</v>
      </c>
      <c r="Z2202" s="1" t="s">
        <v>219</v>
      </c>
      <c r="AA2202" s="1" t="s">
        <v>51</v>
      </c>
      <c r="AB2202" s="1" t="s">
        <v>1975</v>
      </c>
      <c r="AC2202" s="1" t="s">
        <v>37</v>
      </c>
    </row>
    <row r="2203" spans="1:29" hidden="1" x14ac:dyDescent="0.25">
      <c r="A2203" s="1" t="s">
        <v>33</v>
      </c>
      <c r="B2203" s="1" t="s">
        <v>34</v>
      </c>
      <c r="C2203" s="2">
        <v>45900</v>
      </c>
      <c r="D2203" s="1" t="s">
        <v>238</v>
      </c>
      <c r="E2203" s="1" t="s">
        <v>239</v>
      </c>
      <c r="F2203" s="1" t="s">
        <v>37</v>
      </c>
      <c r="G2203" s="1" t="s">
        <v>1973</v>
      </c>
      <c r="H2203" s="1" t="s">
        <v>1977</v>
      </c>
      <c r="I2203" s="3">
        <v>0</v>
      </c>
      <c r="J2203" s="3">
        <v>348001</v>
      </c>
      <c r="K2203" s="1" t="s">
        <v>40</v>
      </c>
      <c r="L2203" s="1" t="s">
        <v>1422</v>
      </c>
      <c r="M2203" s="1" t="s">
        <v>733</v>
      </c>
      <c r="N2203" s="1" t="s">
        <v>37</v>
      </c>
      <c r="O2203" s="1" t="s">
        <v>43</v>
      </c>
      <c r="P2203" s="1" t="s">
        <v>43</v>
      </c>
      <c r="Q2203" s="1" t="s">
        <v>43</v>
      </c>
      <c r="R2203" s="3">
        <v>0</v>
      </c>
      <c r="S2203" s="1" t="s">
        <v>44</v>
      </c>
      <c r="T2203" s="1" t="s">
        <v>45</v>
      </c>
      <c r="U2203" s="1" t="s">
        <v>1973</v>
      </c>
      <c r="V2203" s="1" t="s">
        <v>46</v>
      </c>
      <c r="W2203" s="1" t="s">
        <v>81</v>
      </c>
      <c r="X2203" s="1" t="s">
        <v>1975</v>
      </c>
      <c r="Y2203" s="1" t="s">
        <v>245</v>
      </c>
      <c r="Z2203" s="1" t="s">
        <v>219</v>
      </c>
      <c r="AA2203" s="1" t="s">
        <v>51</v>
      </c>
      <c r="AB2203" s="1" t="s">
        <v>1975</v>
      </c>
      <c r="AC2203" s="1" t="s">
        <v>37</v>
      </c>
    </row>
    <row r="2204" spans="1:29" hidden="1" x14ac:dyDescent="0.25">
      <c r="A2204" s="1" t="s">
        <v>33</v>
      </c>
      <c r="B2204" s="1" t="s">
        <v>34</v>
      </c>
      <c r="C2204" s="2">
        <v>45900</v>
      </c>
      <c r="D2204" s="1" t="s">
        <v>238</v>
      </c>
      <c r="E2204" s="1" t="s">
        <v>239</v>
      </c>
      <c r="F2204" s="1" t="s">
        <v>37</v>
      </c>
      <c r="G2204" s="1" t="s">
        <v>1973</v>
      </c>
      <c r="H2204" s="1" t="s">
        <v>1977</v>
      </c>
      <c r="I2204" s="3">
        <v>351135</v>
      </c>
      <c r="J2204" s="3">
        <v>0</v>
      </c>
      <c r="K2204" s="1" t="s">
        <v>40</v>
      </c>
      <c r="L2204" s="1" t="s">
        <v>67</v>
      </c>
      <c r="M2204" s="1" t="s">
        <v>68</v>
      </c>
      <c r="N2204" s="1" t="s">
        <v>37</v>
      </c>
      <c r="O2204" s="1" t="s">
        <v>43</v>
      </c>
      <c r="P2204" s="1" t="s">
        <v>43</v>
      </c>
      <c r="Q2204" s="1" t="s">
        <v>43</v>
      </c>
      <c r="R2204" s="3">
        <v>0</v>
      </c>
      <c r="S2204" s="1" t="s">
        <v>44</v>
      </c>
      <c r="T2204" s="1" t="s">
        <v>45</v>
      </c>
      <c r="U2204" s="1" t="s">
        <v>1973</v>
      </c>
      <c r="V2204" s="1" t="s">
        <v>46</v>
      </c>
      <c r="W2204" s="1" t="s">
        <v>81</v>
      </c>
      <c r="X2204" s="1" t="s">
        <v>1975</v>
      </c>
      <c r="Y2204" s="1" t="s">
        <v>245</v>
      </c>
      <c r="Z2204" s="1" t="s">
        <v>219</v>
      </c>
      <c r="AA2204" s="1" t="s">
        <v>51</v>
      </c>
      <c r="AB2204" s="1" t="s">
        <v>1975</v>
      </c>
      <c r="AC2204" s="1" t="s">
        <v>37</v>
      </c>
    </row>
    <row r="2205" spans="1:29" hidden="1" x14ac:dyDescent="0.25">
      <c r="A2205" s="1" t="s">
        <v>33</v>
      </c>
      <c r="B2205" s="1" t="s">
        <v>34</v>
      </c>
      <c r="C2205" s="2">
        <v>45900</v>
      </c>
      <c r="D2205" s="1" t="s">
        <v>238</v>
      </c>
      <c r="E2205" s="1" t="s">
        <v>239</v>
      </c>
      <c r="F2205" s="1" t="s">
        <v>37</v>
      </c>
      <c r="G2205" s="1" t="s">
        <v>1973</v>
      </c>
      <c r="H2205" s="1" t="s">
        <v>1977</v>
      </c>
      <c r="I2205" s="3">
        <v>0</v>
      </c>
      <c r="J2205" s="3">
        <v>351135</v>
      </c>
      <c r="K2205" s="1" t="s">
        <v>40</v>
      </c>
      <c r="L2205" s="1" t="s">
        <v>1379</v>
      </c>
      <c r="M2205" s="1" t="s">
        <v>717</v>
      </c>
      <c r="N2205" s="1" t="s">
        <v>37</v>
      </c>
      <c r="O2205" s="1" t="s">
        <v>43</v>
      </c>
      <c r="P2205" s="1" t="s">
        <v>43</v>
      </c>
      <c r="Q2205" s="1" t="s">
        <v>43</v>
      </c>
      <c r="R2205" s="3">
        <v>0</v>
      </c>
      <c r="S2205" s="1" t="s">
        <v>44</v>
      </c>
      <c r="T2205" s="1" t="s">
        <v>45</v>
      </c>
      <c r="U2205" s="1" t="s">
        <v>1973</v>
      </c>
      <c r="V2205" s="1" t="s">
        <v>46</v>
      </c>
      <c r="W2205" s="1" t="s">
        <v>81</v>
      </c>
      <c r="X2205" s="1" t="s">
        <v>1975</v>
      </c>
      <c r="Y2205" s="1" t="s">
        <v>245</v>
      </c>
      <c r="Z2205" s="1" t="s">
        <v>219</v>
      </c>
      <c r="AA2205" s="1" t="s">
        <v>51</v>
      </c>
      <c r="AB2205" s="1" t="s">
        <v>1975</v>
      </c>
      <c r="AC2205" s="1" t="s">
        <v>37</v>
      </c>
    </row>
    <row r="2206" spans="1:29" hidden="1" x14ac:dyDescent="0.25">
      <c r="A2206" s="1" t="s">
        <v>33</v>
      </c>
      <c r="B2206" s="1" t="s">
        <v>34</v>
      </c>
      <c r="C2206" s="2">
        <v>45900</v>
      </c>
      <c r="D2206" s="1" t="s">
        <v>238</v>
      </c>
      <c r="E2206" s="1" t="s">
        <v>239</v>
      </c>
      <c r="F2206" s="1" t="s">
        <v>37</v>
      </c>
      <c r="G2206" s="1" t="s">
        <v>1973</v>
      </c>
      <c r="H2206" s="1" t="s">
        <v>1977</v>
      </c>
      <c r="I2206" s="3">
        <v>270667</v>
      </c>
      <c r="J2206" s="3">
        <v>0</v>
      </c>
      <c r="K2206" s="1" t="s">
        <v>40</v>
      </c>
      <c r="L2206" s="1" t="s">
        <v>67</v>
      </c>
      <c r="M2206" s="1" t="s">
        <v>68</v>
      </c>
      <c r="N2206" s="1" t="s">
        <v>37</v>
      </c>
      <c r="O2206" s="1" t="s">
        <v>43</v>
      </c>
      <c r="P2206" s="1" t="s">
        <v>43</v>
      </c>
      <c r="Q2206" s="1" t="s">
        <v>43</v>
      </c>
      <c r="R2206" s="3">
        <v>0</v>
      </c>
      <c r="S2206" s="1" t="s">
        <v>44</v>
      </c>
      <c r="T2206" s="1" t="s">
        <v>45</v>
      </c>
      <c r="U2206" s="1" t="s">
        <v>1973</v>
      </c>
      <c r="V2206" s="1" t="s">
        <v>46</v>
      </c>
      <c r="W2206" s="1" t="s">
        <v>81</v>
      </c>
      <c r="X2206" s="1" t="s">
        <v>1975</v>
      </c>
      <c r="Y2206" s="1" t="s">
        <v>245</v>
      </c>
      <c r="Z2206" s="1" t="s">
        <v>219</v>
      </c>
      <c r="AA2206" s="1" t="s">
        <v>51</v>
      </c>
      <c r="AB2206" s="1" t="s">
        <v>1975</v>
      </c>
      <c r="AC2206" s="1" t="s">
        <v>37</v>
      </c>
    </row>
    <row r="2207" spans="1:29" hidden="1" x14ac:dyDescent="0.25">
      <c r="A2207" s="1" t="s">
        <v>33</v>
      </c>
      <c r="B2207" s="1" t="s">
        <v>34</v>
      </c>
      <c r="C2207" s="2">
        <v>45900</v>
      </c>
      <c r="D2207" s="1" t="s">
        <v>238</v>
      </c>
      <c r="E2207" s="1" t="s">
        <v>239</v>
      </c>
      <c r="F2207" s="1" t="s">
        <v>37</v>
      </c>
      <c r="G2207" s="1" t="s">
        <v>1973</v>
      </c>
      <c r="H2207" s="1" t="s">
        <v>1977</v>
      </c>
      <c r="I2207" s="3">
        <v>0</v>
      </c>
      <c r="J2207" s="3">
        <v>270667</v>
      </c>
      <c r="K2207" s="1" t="s">
        <v>40</v>
      </c>
      <c r="L2207" s="1" t="s">
        <v>673</v>
      </c>
      <c r="M2207" s="1" t="s">
        <v>674</v>
      </c>
      <c r="N2207" s="1" t="s">
        <v>37</v>
      </c>
      <c r="O2207" s="1" t="s">
        <v>43</v>
      </c>
      <c r="P2207" s="1" t="s">
        <v>43</v>
      </c>
      <c r="Q2207" s="1" t="s">
        <v>43</v>
      </c>
      <c r="R2207" s="3">
        <v>0</v>
      </c>
      <c r="S2207" s="1" t="s">
        <v>44</v>
      </c>
      <c r="T2207" s="1" t="s">
        <v>45</v>
      </c>
      <c r="U2207" s="1" t="s">
        <v>1973</v>
      </c>
      <c r="V2207" s="1" t="s">
        <v>46</v>
      </c>
      <c r="W2207" s="1" t="s">
        <v>81</v>
      </c>
      <c r="X2207" s="1" t="s">
        <v>1975</v>
      </c>
      <c r="Y2207" s="1" t="s">
        <v>245</v>
      </c>
      <c r="Z2207" s="1" t="s">
        <v>219</v>
      </c>
      <c r="AA2207" s="1" t="s">
        <v>51</v>
      </c>
      <c r="AB2207" s="1" t="s">
        <v>1975</v>
      </c>
      <c r="AC2207" s="1" t="s">
        <v>37</v>
      </c>
    </row>
    <row r="2208" spans="1:29" hidden="1" x14ac:dyDescent="0.25">
      <c r="A2208" s="1" t="s">
        <v>33</v>
      </c>
      <c r="B2208" s="1" t="s">
        <v>34</v>
      </c>
      <c r="C2208" s="2">
        <v>45900</v>
      </c>
      <c r="D2208" s="1" t="s">
        <v>238</v>
      </c>
      <c r="E2208" s="1" t="s">
        <v>239</v>
      </c>
      <c r="F2208" s="1" t="s">
        <v>37</v>
      </c>
      <c r="G2208" s="1" t="s">
        <v>1973</v>
      </c>
      <c r="H2208" s="1" t="s">
        <v>1977</v>
      </c>
      <c r="I2208" s="3">
        <v>502667</v>
      </c>
      <c r="J2208" s="3">
        <v>0</v>
      </c>
      <c r="K2208" s="1" t="s">
        <v>40</v>
      </c>
      <c r="L2208" s="1" t="s">
        <v>67</v>
      </c>
      <c r="M2208" s="1" t="s">
        <v>68</v>
      </c>
      <c r="N2208" s="1" t="s">
        <v>37</v>
      </c>
      <c r="O2208" s="1" t="s">
        <v>43</v>
      </c>
      <c r="P2208" s="1" t="s">
        <v>43</v>
      </c>
      <c r="Q2208" s="1" t="s">
        <v>43</v>
      </c>
      <c r="R2208" s="3">
        <v>0</v>
      </c>
      <c r="S2208" s="1" t="s">
        <v>44</v>
      </c>
      <c r="T2208" s="1" t="s">
        <v>45</v>
      </c>
      <c r="U2208" s="1" t="s">
        <v>1973</v>
      </c>
      <c r="V2208" s="1" t="s">
        <v>46</v>
      </c>
      <c r="W2208" s="1" t="s">
        <v>81</v>
      </c>
      <c r="X2208" s="1" t="s">
        <v>1975</v>
      </c>
      <c r="Y2208" s="1" t="s">
        <v>245</v>
      </c>
      <c r="Z2208" s="1" t="s">
        <v>219</v>
      </c>
      <c r="AA2208" s="1" t="s">
        <v>51</v>
      </c>
      <c r="AB2208" s="1" t="s">
        <v>1975</v>
      </c>
      <c r="AC2208" s="1" t="s">
        <v>37</v>
      </c>
    </row>
    <row r="2209" spans="1:29" hidden="1" x14ac:dyDescent="0.25">
      <c r="A2209" s="1" t="s">
        <v>33</v>
      </c>
      <c r="B2209" s="1" t="s">
        <v>34</v>
      </c>
      <c r="C2209" s="2">
        <v>45900</v>
      </c>
      <c r="D2209" s="1" t="s">
        <v>238</v>
      </c>
      <c r="E2209" s="1" t="s">
        <v>239</v>
      </c>
      <c r="F2209" s="1" t="s">
        <v>37</v>
      </c>
      <c r="G2209" s="1" t="s">
        <v>1973</v>
      </c>
      <c r="H2209" s="1" t="s">
        <v>1977</v>
      </c>
      <c r="I2209" s="3">
        <v>0</v>
      </c>
      <c r="J2209" s="3">
        <v>502667</v>
      </c>
      <c r="K2209" s="1" t="s">
        <v>40</v>
      </c>
      <c r="L2209" s="1" t="s">
        <v>640</v>
      </c>
      <c r="M2209" s="1" t="s">
        <v>641</v>
      </c>
      <c r="N2209" s="1" t="s">
        <v>37</v>
      </c>
      <c r="O2209" s="1" t="s">
        <v>43</v>
      </c>
      <c r="P2209" s="1" t="s">
        <v>43</v>
      </c>
      <c r="Q2209" s="1" t="s">
        <v>43</v>
      </c>
      <c r="R2209" s="3">
        <v>0</v>
      </c>
      <c r="S2209" s="1" t="s">
        <v>44</v>
      </c>
      <c r="T2209" s="1" t="s">
        <v>45</v>
      </c>
      <c r="U2209" s="1" t="s">
        <v>1973</v>
      </c>
      <c r="V2209" s="1" t="s">
        <v>46</v>
      </c>
      <c r="W2209" s="1" t="s">
        <v>81</v>
      </c>
      <c r="X2209" s="1" t="s">
        <v>1975</v>
      </c>
      <c r="Y2209" s="1" t="s">
        <v>245</v>
      </c>
      <c r="Z2209" s="1" t="s">
        <v>219</v>
      </c>
      <c r="AA2209" s="1" t="s">
        <v>51</v>
      </c>
      <c r="AB2209" s="1" t="s">
        <v>1975</v>
      </c>
      <c r="AC2209" s="1" t="s">
        <v>37</v>
      </c>
    </row>
    <row r="2210" spans="1:29" hidden="1" x14ac:dyDescent="0.25">
      <c r="A2210" s="1" t="s">
        <v>33</v>
      </c>
      <c r="B2210" s="1" t="s">
        <v>34</v>
      </c>
      <c r="C2210" s="2">
        <v>45900</v>
      </c>
      <c r="D2210" s="1" t="s">
        <v>238</v>
      </c>
      <c r="E2210" s="1" t="s">
        <v>239</v>
      </c>
      <c r="F2210" s="1" t="s">
        <v>37</v>
      </c>
      <c r="G2210" s="1" t="s">
        <v>1973</v>
      </c>
      <c r="H2210" s="1" t="s">
        <v>1977</v>
      </c>
      <c r="I2210" s="3">
        <v>2909054</v>
      </c>
      <c r="J2210" s="3">
        <v>0</v>
      </c>
      <c r="K2210" s="1" t="s">
        <v>40</v>
      </c>
      <c r="L2210" s="1" t="s">
        <v>214</v>
      </c>
      <c r="M2210" s="1" t="s">
        <v>215</v>
      </c>
      <c r="N2210" s="1" t="s">
        <v>37</v>
      </c>
      <c r="O2210" s="1" t="s">
        <v>43</v>
      </c>
      <c r="P2210" s="1" t="s">
        <v>43</v>
      </c>
      <c r="Q2210" s="1" t="s">
        <v>43</v>
      </c>
      <c r="R2210" s="3">
        <v>0</v>
      </c>
      <c r="S2210" s="1" t="s">
        <v>44</v>
      </c>
      <c r="T2210" s="1" t="s">
        <v>45</v>
      </c>
      <c r="U2210" s="1" t="s">
        <v>1973</v>
      </c>
      <c r="V2210" s="1" t="s">
        <v>46</v>
      </c>
      <c r="W2210" s="1" t="s">
        <v>81</v>
      </c>
      <c r="X2210" s="1" t="s">
        <v>1975</v>
      </c>
      <c r="Y2210" s="1" t="s">
        <v>245</v>
      </c>
      <c r="Z2210" s="1" t="s">
        <v>219</v>
      </c>
      <c r="AA2210" s="1" t="s">
        <v>51</v>
      </c>
      <c r="AB2210" s="1" t="s">
        <v>1975</v>
      </c>
      <c r="AC2210" s="1" t="s">
        <v>37</v>
      </c>
    </row>
    <row r="2211" spans="1:29" hidden="1" x14ac:dyDescent="0.25">
      <c r="A2211" s="1" t="s">
        <v>33</v>
      </c>
      <c r="B2211" s="1" t="s">
        <v>34</v>
      </c>
      <c r="C2211" s="2">
        <v>45900</v>
      </c>
      <c r="D2211" s="1" t="s">
        <v>238</v>
      </c>
      <c r="E2211" s="1" t="s">
        <v>239</v>
      </c>
      <c r="F2211" s="1" t="s">
        <v>37</v>
      </c>
      <c r="G2211" s="1" t="s">
        <v>1973</v>
      </c>
      <c r="H2211" s="1" t="s">
        <v>1977</v>
      </c>
      <c r="I2211" s="3">
        <v>0</v>
      </c>
      <c r="J2211" s="3">
        <v>2909054</v>
      </c>
      <c r="K2211" s="1" t="s">
        <v>40</v>
      </c>
      <c r="L2211" s="1" t="s">
        <v>669</v>
      </c>
      <c r="M2211" s="1" t="s">
        <v>670</v>
      </c>
      <c r="N2211" s="1" t="s">
        <v>37</v>
      </c>
      <c r="O2211" s="1" t="s">
        <v>43</v>
      </c>
      <c r="P2211" s="1" t="s">
        <v>43</v>
      </c>
      <c r="Q2211" s="1" t="s">
        <v>43</v>
      </c>
      <c r="R2211" s="3">
        <v>0</v>
      </c>
      <c r="S2211" s="1" t="s">
        <v>44</v>
      </c>
      <c r="T2211" s="1" t="s">
        <v>45</v>
      </c>
      <c r="U2211" s="1" t="s">
        <v>1973</v>
      </c>
      <c r="V2211" s="1" t="s">
        <v>46</v>
      </c>
      <c r="W2211" s="1" t="s">
        <v>81</v>
      </c>
      <c r="X2211" s="1" t="s">
        <v>1975</v>
      </c>
      <c r="Y2211" s="1" t="s">
        <v>245</v>
      </c>
      <c r="Z2211" s="1" t="s">
        <v>219</v>
      </c>
      <c r="AA2211" s="1" t="s">
        <v>51</v>
      </c>
      <c r="AB2211" s="1" t="s">
        <v>1975</v>
      </c>
      <c r="AC2211" s="1" t="s">
        <v>37</v>
      </c>
    </row>
    <row r="2212" spans="1:29" hidden="1" x14ac:dyDescent="0.25">
      <c r="A2212" s="1" t="s">
        <v>33</v>
      </c>
      <c r="B2212" s="1" t="s">
        <v>34</v>
      </c>
      <c r="C2212" s="2">
        <v>45900</v>
      </c>
      <c r="D2212" s="1" t="s">
        <v>238</v>
      </c>
      <c r="E2212" s="1" t="s">
        <v>239</v>
      </c>
      <c r="F2212" s="1" t="s">
        <v>37</v>
      </c>
      <c r="G2212" s="1" t="s">
        <v>1973</v>
      </c>
      <c r="H2212" s="1" t="s">
        <v>1977</v>
      </c>
      <c r="I2212" s="3">
        <v>464002</v>
      </c>
      <c r="J2212" s="3">
        <v>0</v>
      </c>
      <c r="K2212" s="1" t="s">
        <v>40</v>
      </c>
      <c r="L2212" s="1" t="s">
        <v>214</v>
      </c>
      <c r="M2212" s="1" t="s">
        <v>215</v>
      </c>
      <c r="N2212" s="1" t="s">
        <v>37</v>
      </c>
      <c r="O2212" s="1" t="s">
        <v>43</v>
      </c>
      <c r="P2212" s="1" t="s">
        <v>43</v>
      </c>
      <c r="Q2212" s="1" t="s">
        <v>43</v>
      </c>
      <c r="R2212" s="3">
        <v>0</v>
      </c>
      <c r="S2212" s="1" t="s">
        <v>44</v>
      </c>
      <c r="T2212" s="1" t="s">
        <v>45</v>
      </c>
      <c r="U2212" s="1" t="s">
        <v>1973</v>
      </c>
      <c r="V2212" s="1" t="s">
        <v>46</v>
      </c>
      <c r="W2212" s="1" t="s">
        <v>81</v>
      </c>
      <c r="X2212" s="1" t="s">
        <v>1975</v>
      </c>
      <c r="Y2212" s="1" t="s">
        <v>245</v>
      </c>
      <c r="Z2212" s="1" t="s">
        <v>219</v>
      </c>
      <c r="AA2212" s="1" t="s">
        <v>51</v>
      </c>
      <c r="AB2212" s="1" t="s">
        <v>1975</v>
      </c>
      <c r="AC2212" s="1" t="s">
        <v>37</v>
      </c>
    </row>
    <row r="2213" spans="1:29" hidden="1" x14ac:dyDescent="0.25">
      <c r="A2213" s="1" t="s">
        <v>33</v>
      </c>
      <c r="B2213" s="1" t="s">
        <v>34</v>
      </c>
      <c r="C2213" s="2">
        <v>45900</v>
      </c>
      <c r="D2213" s="1" t="s">
        <v>238</v>
      </c>
      <c r="E2213" s="1" t="s">
        <v>239</v>
      </c>
      <c r="F2213" s="1" t="s">
        <v>37</v>
      </c>
      <c r="G2213" s="1" t="s">
        <v>1973</v>
      </c>
      <c r="H2213" s="1" t="s">
        <v>1977</v>
      </c>
      <c r="I2213" s="3">
        <v>0</v>
      </c>
      <c r="J2213" s="3">
        <v>464002</v>
      </c>
      <c r="K2213" s="1" t="s">
        <v>40</v>
      </c>
      <c r="L2213" s="1" t="s">
        <v>1523</v>
      </c>
      <c r="M2213" s="1" t="s">
        <v>708</v>
      </c>
      <c r="N2213" s="1" t="s">
        <v>37</v>
      </c>
      <c r="O2213" s="1" t="s">
        <v>43</v>
      </c>
      <c r="P2213" s="1" t="s">
        <v>43</v>
      </c>
      <c r="Q2213" s="1" t="s">
        <v>43</v>
      </c>
      <c r="R2213" s="3">
        <v>0</v>
      </c>
      <c r="S2213" s="1" t="s">
        <v>44</v>
      </c>
      <c r="T2213" s="1" t="s">
        <v>45</v>
      </c>
      <c r="U2213" s="1" t="s">
        <v>1973</v>
      </c>
      <c r="V2213" s="1" t="s">
        <v>46</v>
      </c>
      <c r="W2213" s="1" t="s">
        <v>81</v>
      </c>
      <c r="X2213" s="1" t="s">
        <v>1975</v>
      </c>
      <c r="Y2213" s="1" t="s">
        <v>245</v>
      </c>
      <c r="Z2213" s="1" t="s">
        <v>219</v>
      </c>
      <c r="AA2213" s="1" t="s">
        <v>51</v>
      </c>
      <c r="AB2213" s="1" t="s">
        <v>1975</v>
      </c>
      <c r="AC2213" s="1" t="s">
        <v>37</v>
      </c>
    </row>
    <row r="2214" spans="1:29" hidden="1" x14ac:dyDescent="0.25">
      <c r="A2214" s="1" t="s">
        <v>33</v>
      </c>
      <c r="B2214" s="1" t="s">
        <v>34</v>
      </c>
      <c r="C2214" s="2">
        <v>45900</v>
      </c>
      <c r="D2214" s="1" t="s">
        <v>238</v>
      </c>
      <c r="E2214" s="1" t="s">
        <v>239</v>
      </c>
      <c r="F2214" s="1" t="s">
        <v>37</v>
      </c>
      <c r="G2214" s="1" t="s">
        <v>1973</v>
      </c>
      <c r="H2214" s="1" t="s">
        <v>1977</v>
      </c>
      <c r="I2214" s="3">
        <v>580000</v>
      </c>
      <c r="J2214" s="3">
        <v>0</v>
      </c>
      <c r="K2214" s="1" t="s">
        <v>40</v>
      </c>
      <c r="L2214" s="1" t="s">
        <v>214</v>
      </c>
      <c r="M2214" s="1" t="s">
        <v>215</v>
      </c>
      <c r="N2214" s="1" t="s">
        <v>37</v>
      </c>
      <c r="O2214" s="1" t="s">
        <v>43</v>
      </c>
      <c r="P2214" s="1" t="s">
        <v>43</v>
      </c>
      <c r="Q2214" s="1" t="s">
        <v>43</v>
      </c>
      <c r="R2214" s="3">
        <v>0</v>
      </c>
      <c r="S2214" s="1" t="s">
        <v>44</v>
      </c>
      <c r="T2214" s="1" t="s">
        <v>45</v>
      </c>
      <c r="U2214" s="1" t="s">
        <v>1973</v>
      </c>
      <c r="V2214" s="1" t="s">
        <v>46</v>
      </c>
      <c r="W2214" s="1" t="s">
        <v>81</v>
      </c>
      <c r="X2214" s="1" t="s">
        <v>1975</v>
      </c>
      <c r="Y2214" s="1" t="s">
        <v>245</v>
      </c>
      <c r="Z2214" s="1" t="s">
        <v>219</v>
      </c>
      <c r="AA2214" s="1" t="s">
        <v>51</v>
      </c>
      <c r="AB2214" s="1" t="s">
        <v>1975</v>
      </c>
      <c r="AC2214" s="1" t="s">
        <v>37</v>
      </c>
    </row>
    <row r="2215" spans="1:29" hidden="1" x14ac:dyDescent="0.25">
      <c r="A2215" s="1" t="s">
        <v>33</v>
      </c>
      <c r="B2215" s="1" t="s">
        <v>34</v>
      </c>
      <c r="C2215" s="2">
        <v>45900</v>
      </c>
      <c r="D2215" s="1" t="s">
        <v>238</v>
      </c>
      <c r="E2215" s="1" t="s">
        <v>239</v>
      </c>
      <c r="F2215" s="1" t="s">
        <v>37</v>
      </c>
      <c r="G2215" s="1" t="s">
        <v>1973</v>
      </c>
      <c r="H2215" s="1" t="s">
        <v>1977</v>
      </c>
      <c r="I2215" s="3">
        <v>0</v>
      </c>
      <c r="J2215" s="3">
        <v>580000</v>
      </c>
      <c r="K2215" s="1" t="s">
        <v>40</v>
      </c>
      <c r="L2215" s="1" t="s">
        <v>694</v>
      </c>
      <c r="M2215" s="1" t="s">
        <v>695</v>
      </c>
      <c r="N2215" s="1" t="s">
        <v>37</v>
      </c>
      <c r="O2215" s="1" t="s">
        <v>43</v>
      </c>
      <c r="P2215" s="1" t="s">
        <v>43</v>
      </c>
      <c r="Q2215" s="1" t="s">
        <v>43</v>
      </c>
      <c r="R2215" s="3">
        <v>0</v>
      </c>
      <c r="S2215" s="1" t="s">
        <v>44</v>
      </c>
      <c r="T2215" s="1" t="s">
        <v>45</v>
      </c>
      <c r="U2215" s="1" t="s">
        <v>1973</v>
      </c>
      <c r="V2215" s="1" t="s">
        <v>46</v>
      </c>
      <c r="W2215" s="1" t="s">
        <v>81</v>
      </c>
      <c r="X2215" s="1" t="s">
        <v>1975</v>
      </c>
      <c r="Y2215" s="1" t="s">
        <v>245</v>
      </c>
      <c r="Z2215" s="1" t="s">
        <v>219</v>
      </c>
      <c r="AA2215" s="1" t="s">
        <v>51</v>
      </c>
      <c r="AB2215" s="1" t="s">
        <v>1975</v>
      </c>
      <c r="AC2215" s="1" t="s">
        <v>37</v>
      </c>
    </row>
    <row r="2216" spans="1:29" hidden="1" x14ac:dyDescent="0.25">
      <c r="A2216" s="1" t="s">
        <v>33</v>
      </c>
      <c r="B2216" s="1" t="s">
        <v>34</v>
      </c>
      <c r="C2216" s="2">
        <v>45900</v>
      </c>
      <c r="D2216" s="1" t="s">
        <v>238</v>
      </c>
      <c r="E2216" s="1" t="s">
        <v>239</v>
      </c>
      <c r="F2216" s="1" t="s">
        <v>37</v>
      </c>
      <c r="G2216" s="1" t="s">
        <v>1973</v>
      </c>
      <c r="H2216" s="1" t="s">
        <v>1977</v>
      </c>
      <c r="I2216" s="3">
        <v>77334</v>
      </c>
      <c r="J2216" s="3">
        <v>0</v>
      </c>
      <c r="K2216" s="1" t="s">
        <v>40</v>
      </c>
      <c r="L2216" s="1" t="s">
        <v>214</v>
      </c>
      <c r="M2216" s="1" t="s">
        <v>215</v>
      </c>
      <c r="N2216" s="1" t="s">
        <v>37</v>
      </c>
      <c r="O2216" s="1" t="s">
        <v>43</v>
      </c>
      <c r="P2216" s="1" t="s">
        <v>43</v>
      </c>
      <c r="Q2216" s="1" t="s">
        <v>43</v>
      </c>
      <c r="R2216" s="3">
        <v>0</v>
      </c>
      <c r="S2216" s="1" t="s">
        <v>44</v>
      </c>
      <c r="T2216" s="1" t="s">
        <v>45</v>
      </c>
      <c r="U2216" s="1" t="s">
        <v>1973</v>
      </c>
      <c r="V2216" s="1" t="s">
        <v>46</v>
      </c>
      <c r="W2216" s="1" t="s">
        <v>81</v>
      </c>
      <c r="X2216" s="1" t="s">
        <v>1975</v>
      </c>
      <c r="Y2216" s="1" t="s">
        <v>245</v>
      </c>
      <c r="Z2216" s="1" t="s">
        <v>219</v>
      </c>
      <c r="AA2216" s="1" t="s">
        <v>51</v>
      </c>
      <c r="AB2216" s="1" t="s">
        <v>1975</v>
      </c>
      <c r="AC2216" s="1" t="s">
        <v>37</v>
      </c>
    </row>
    <row r="2217" spans="1:29" hidden="1" x14ac:dyDescent="0.25">
      <c r="A2217" s="1" t="s">
        <v>33</v>
      </c>
      <c r="B2217" s="1" t="s">
        <v>34</v>
      </c>
      <c r="C2217" s="2">
        <v>45900</v>
      </c>
      <c r="D2217" s="1" t="s">
        <v>238</v>
      </c>
      <c r="E2217" s="1" t="s">
        <v>239</v>
      </c>
      <c r="F2217" s="1" t="s">
        <v>37</v>
      </c>
      <c r="G2217" s="1" t="s">
        <v>1973</v>
      </c>
      <c r="H2217" s="1" t="s">
        <v>1977</v>
      </c>
      <c r="I2217" s="3">
        <v>0</v>
      </c>
      <c r="J2217" s="3">
        <v>77334</v>
      </c>
      <c r="K2217" s="1" t="s">
        <v>40</v>
      </c>
      <c r="L2217" s="1" t="s">
        <v>692</v>
      </c>
      <c r="M2217" s="1" t="s">
        <v>693</v>
      </c>
      <c r="N2217" s="1" t="s">
        <v>37</v>
      </c>
      <c r="O2217" s="1" t="s">
        <v>43</v>
      </c>
      <c r="P2217" s="1" t="s">
        <v>43</v>
      </c>
      <c r="Q2217" s="1" t="s">
        <v>43</v>
      </c>
      <c r="R2217" s="3">
        <v>0</v>
      </c>
      <c r="S2217" s="1" t="s">
        <v>44</v>
      </c>
      <c r="T2217" s="1" t="s">
        <v>45</v>
      </c>
      <c r="U2217" s="1" t="s">
        <v>1973</v>
      </c>
      <c r="V2217" s="1" t="s">
        <v>46</v>
      </c>
      <c r="W2217" s="1" t="s">
        <v>81</v>
      </c>
      <c r="X2217" s="1" t="s">
        <v>1975</v>
      </c>
      <c r="Y2217" s="1" t="s">
        <v>245</v>
      </c>
      <c r="Z2217" s="1" t="s">
        <v>219</v>
      </c>
      <c r="AA2217" s="1" t="s">
        <v>51</v>
      </c>
      <c r="AB2217" s="1" t="s">
        <v>1975</v>
      </c>
      <c r="AC2217" s="1" t="s">
        <v>37</v>
      </c>
    </row>
    <row r="2218" spans="1:29" hidden="1" x14ac:dyDescent="0.25">
      <c r="A2218" s="1" t="s">
        <v>33</v>
      </c>
      <c r="B2218" s="1" t="s">
        <v>34</v>
      </c>
      <c r="C2218" s="2">
        <v>45900</v>
      </c>
      <c r="D2218" s="1" t="s">
        <v>238</v>
      </c>
      <c r="E2218" s="1" t="s">
        <v>239</v>
      </c>
      <c r="F2218" s="1" t="s">
        <v>37</v>
      </c>
      <c r="G2218" s="1" t="s">
        <v>1973</v>
      </c>
      <c r="H2218" s="1" t="s">
        <v>1977</v>
      </c>
      <c r="I2218" s="3">
        <v>43924</v>
      </c>
      <c r="J2218" s="3">
        <v>0</v>
      </c>
      <c r="K2218" s="1" t="s">
        <v>40</v>
      </c>
      <c r="L2218" s="1" t="s">
        <v>214</v>
      </c>
      <c r="M2218" s="1" t="s">
        <v>215</v>
      </c>
      <c r="N2218" s="1" t="s">
        <v>37</v>
      </c>
      <c r="O2218" s="1" t="s">
        <v>43</v>
      </c>
      <c r="P2218" s="1" t="s">
        <v>43</v>
      </c>
      <c r="Q2218" s="1" t="s">
        <v>43</v>
      </c>
      <c r="R2218" s="3">
        <v>0</v>
      </c>
      <c r="S2218" s="1" t="s">
        <v>44</v>
      </c>
      <c r="T2218" s="1" t="s">
        <v>45</v>
      </c>
      <c r="U2218" s="1" t="s">
        <v>1973</v>
      </c>
      <c r="V2218" s="1" t="s">
        <v>46</v>
      </c>
      <c r="W2218" s="1" t="s">
        <v>81</v>
      </c>
      <c r="X2218" s="1" t="s">
        <v>1975</v>
      </c>
      <c r="Y2218" s="1" t="s">
        <v>245</v>
      </c>
      <c r="Z2218" s="1" t="s">
        <v>219</v>
      </c>
      <c r="AA2218" s="1" t="s">
        <v>51</v>
      </c>
      <c r="AB2218" s="1" t="s">
        <v>1975</v>
      </c>
      <c r="AC2218" s="1" t="s">
        <v>37</v>
      </c>
    </row>
    <row r="2219" spans="1:29" hidden="1" x14ac:dyDescent="0.25">
      <c r="A2219" s="1" t="s">
        <v>33</v>
      </c>
      <c r="B2219" s="1" t="s">
        <v>34</v>
      </c>
      <c r="C2219" s="2">
        <v>45900</v>
      </c>
      <c r="D2219" s="1" t="s">
        <v>238</v>
      </c>
      <c r="E2219" s="1" t="s">
        <v>239</v>
      </c>
      <c r="F2219" s="1" t="s">
        <v>37</v>
      </c>
      <c r="G2219" s="1" t="s">
        <v>1973</v>
      </c>
      <c r="H2219" s="1" t="s">
        <v>1977</v>
      </c>
      <c r="I2219" s="3">
        <v>0</v>
      </c>
      <c r="J2219" s="3">
        <v>43924</v>
      </c>
      <c r="K2219" s="1" t="s">
        <v>40</v>
      </c>
      <c r="L2219" s="1" t="s">
        <v>689</v>
      </c>
      <c r="M2219" s="1" t="s">
        <v>690</v>
      </c>
      <c r="N2219" s="1" t="s">
        <v>37</v>
      </c>
      <c r="O2219" s="1" t="s">
        <v>43</v>
      </c>
      <c r="P2219" s="1" t="s">
        <v>43</v>
      </c>
      <c r="Q2219" s="1" t="s">
        <v>43</v>
      </c>
      <c r="R2219" s="3">
        <v>0</v>
      </c>
      <c r="S2219" s="1" t="s">
        <v>44</v>
      </c>
      <c r="T2219" s="1" t="s">
        <v>45</v>
      </c>
      <c r="U2219" s="1" t="s">
        <v>1973</v>
      </c>
      <c r="V2219" s="1" t="s">
        <v>46</v>
      </c>
      <c r="W2219" s="1" t="s">
        <v>81</v>
      </c>
      <c r="X2219" s="1" t="s">
        <v>1975</v>
      </c>
      <c r="Y2219" s="1" t="s">
        <v>245</v>
      </c>
      <c r="Z2219" s="1" t="s">
        <v>219</v>
      </c>
      <c r="AA2219" s="1" t="s">
        <v>51</v>
      </c>
      <c r="AB2219" s="1" t="s">
        <v>1975</v>
      </c>
      <c r="AC2219" s="1" t="s">
        <v>37</v>
      </c>
    </row>
    <row r="2220" spans="1:29" hidden="1" x14ac:dyDescent="0.25">
      <c r="A2220" s="1" t="s">
        <v>33</v>
      </c>
      <c r="B2220" s="1" t="s">
        <v>34</v>
      </c>
      <c r="C2220" s="2">
        <v>45900</v>
      </c>
      <c r="D2220" s="1" t="s">
        <v>238</v>
      </c>
      <c r="E2220" s="1" t="s">
        <v>239</v>
      </c>
      <c r="F2220" s="1" t="s">
        <v>37</v>
      </c>
      <c r="G2220" s="1" t="s">
        <v>1973</v>
      </c>
      <c r="H2220" s="1" t="s">
        <v>1977</v>
      </c>
      <c r="I2220" s="3">
        <v>1317230</v>
      </c>
      <c r="J2220" s="3">
        <v>0</v>
      </c>
      <c r="K2220" s="1" t="s">
        <v>40</v>
      </c>
      <c r="L2220" s="1" t="s">
        <v>214</v>
      </c>
      <c r="M2220" s="1" t="s">
        <v>215</v>
      </c>
      <c r="N2220" s="1" t="s">
        <v>37</v>
      </c>
      <c r="O2220" s="1" t="s">
        <v>43</v>
      </c>
      <c r="P2220" s="1" t="s">
        <v>43</v>
      </c>
      <c r="Q2220" s="1" t="s">
        <v>43</v>
      </c>
      <c r="R2220" s="3">
        <v>0</v>
      </c>
      <c r="S2220" s="1" t="s">
        <v>44</v>
      </c>
      <c r="T2220" s="1" t="s">
        <v>45</v>
      </c>
      <c r="U2220" s="1" t="s">
        <v>1973</v>
      </c>
      <c r="V2220" s="1" t="s">
        <v>46</v>
      </c>
      <c r="W2220" s="1" t="s">
        <v>81</v>
      </c>
      <c r="X2220" s="1" t="s">
        <v>1975</v>
      </c>
      <c r="Y2220" s="1" t="s">
        <v>245</v>
      </c>
      <c r="Z2220" s="1" t="s">
        <v>219</v>
      </c>
      <c r="AA2220" s="1" t="s">
        <v>51</v>
      </c>
      <c r="AB2220" s="1" t="s">
        <v>1975</v>
      </c>
      <c r="AC2220" s="1" t="s">
        <v>37</v>
      </c>
    </row>
    <row r="2221" spans="1:29" hidden="1" x14ac:dyDescent="0.25">
      <c r="A2221" s="1" t="s">
        <v>33</v>
      </c>
      <c r="B2221" s="1" t="s">
        <v>34</v>
      </c>
      <c r="C2221" s="2">
        <v>45900</v>
      </c>
      <c r="D2221" s="1" t="s">
        <v>238</v>
      </c>
      <c r="E2221" s="1" t="s">
        <v>239</v>
      </c>
      <c r="F2221" s="1" t="s">
        <v>37</v>
      </c>
      <c r="G2221" s="1" t="s">
        <v>1973</v>
      </c>
      <c r="H2221" s="1" t="s">
        <v>1977</v>
      </c>
      <c r="I2221" s="3">
        <v>0</v>
      </c>
      <c r="J2221" s="3">
        <v>1317230</v>
      </c>
      <c r="K2221" s="1" t="s">
        <v>40</v>
      </c>
      <c r="L2221" s="1" t="s">
        <v>761</v>
      </c>
      <c r="M2221" s="1" t="s">
        <v>762</v>
      </c>
      <c r="N2221" s="1" t="s">
        <v>37</v>
      </c>
      <c r="O2221" s="1" t="s">
        <v>43</v>
      </c>
      <c r="P2221" s="1" t="s">
        <v>43</v>
      </c>
      <c r="Q2221" s="1" t="s">
        <v>43</v>
      </c>
      <c r="R2221" s="3">
        <v>0</v>
      </c>
      <c r="S2221" s="1" t="s">
        <v>44</v>
      </c>
      <c r="T2221" s="1" t="s">
        <v>45</v>
      </c>
      <c r="U2221" s="1" t="s">
        <v>1973</v>
      </c>
      <c r="V2221" s="1" t="s">
        <v>46</v>
      </c>
      <c r="W2221" s="1" t="s">
        <v>81</v>
      </c>
      <c r="X2221" s="1" t="s">
        <v>1975</v>
      </c>
      <c r="Y2221" s="1" t="s">
        <v>245</v>
      </c>
      <c r="Z2221" s="1" t="s">
        <v>219</v>
      </c>
      <c r="AA2221" s="1" t="s">
        <v>51</v>
      </c>
      <c r="AB2221" s="1" t="s">
        <v>1975</v>
      </c>
      <c r="AC2221" s="1" t="s">
        <v>37</v>
      </c>
    </row>
    <row r="2222" spans="1:29" hidden="1" x14ac:dyDescent="0.25">
      <c r="A2222" s="1" t="s">
        <v>33</v>
      </c>
      <c r="B2222" s="1" t="s">
        <v>34</v>
      </c>
      <c r="C2222" s="2">
        <v>45900</v>
      </c>
      <c r="D2222" s="1" t="s">
        <v>238</v>
      </c>
      <c r="E2222" s="1" t="s">
        <v>239</v>
      </c>
      <c r="F2222" s="1" t="s">
        <v>37</v>
      </c>
      <c r="G2222" s="1" t="s">
        <v>1973</v>
      </c>
      <c r="H2222" s="1" t="s">
        <v>1977</v>
      </c>
      <c r="I2222" s="3">
        <v>1986969</v>
      </c>
      <c r="J2222" s="3">
        <v>0</v>
      </c>
      <c r="K2222" s="1" t="s">
        <v>40</v>
      </c>
      <c r="L2222" s="1" t="s">
        <v>214</v>
      </c>
      <c r="M2222" s="1" t="s">
        <v>215</v>
      </c>
      <c r="N2222" s="1" t="s">
        <v>37</v>
      </c>
      <c r="O2222" s="1" t="s">
        <v>43</v>
      </c>
      <c r="P2222" s="1" t="s">
        <v>43</v>
      </c>
      <c r="Q2222" s="1" t="s">
        <v>43</v>
      </c>
      <c r="R2222" s="3">
        <v>0</v>
      </c>
      <c r="S2222" s="1" t="s">
        <v>44</v>
      </c>
      <c r="T2222" s="1" t="s">
        <v>45</v>
      </c>
      <c r="U2222" s="1" t="s">
        <v>1973</v>
      </c>
      <c r="V2222" s="1" t="s">
        <v>46</v>
      </c>
      <c r="W2222" s="1" t="s">
        <v>81</v>
      </c>
      <c r="X2222" s="1" t="s">
        <v>1975</v>
      </c>
      <c r="Y2222" s="1" t="s">
        <v>245</v>
      </c>
      <c r="Z2222" s="1" t="s">
        <v>219</v>
      </c>
      <c r="AA2222" s="1" t="s">
        <v>51</v>
      </c>
      <c r="AB2222" s="1" t="s">
        <v>1975</v>
      </c>
      <c r="AC2222" s="1" t="s">
        <v>37</v>
      </c>
    </row>
    <row r="2223" spans="1:29" hidden="1" x14ac:dyDescent="0.25">
      <c r="A2223" s="1" t="s">
        <v>33</v>
      </c>
      <c r="B2223" s="1" t="s">
        <v>34</v>
      </c>
      <c r="C2223" s="2">
        <v>45900</v>
      </c>
      <c r="D2223" s="1" t="s">
        <v>238</v>
      </c>
      <c r="E2223" s="1" t="s">
        <v>239</v>
      </c>
      <c r="F2223" s="1" t="s">
        <v>37</v>
      </c>
      <c r="G2223" s="1" t="s">
        <v>1973</v>
      </c>
      <c r="H2223" s="1" t="s">
        <v>1977</v>
      </c>
      <c r="I2223" s="3">
        <v>0</v>
      </c>
      <c r="J2223" s="3">
        <v>1986969</v>
      </c>
      <c r="K2223" s="1" t="s">
        <v>40</v>
      </c>
      <c r="L2223" s="1" t="s">
        <v>1542</v>
      </c>
      <c r="M2223" s="1" t="s">
        <v>638</v>
      </c>
      <c r="N2223" s="1" t="s">
        <v>37</v>
      </c>
      <c r="O2223" s="1" t="s">
        <v>43</v>
      </c>
      <c r="P2223" s="1" t="s">
        <v>43</v>
      </c>
      <c r="Q2223" s="1" t="s">
        <v>43</v>
      </c>
      <c r="R2223" s="3">
        <v>0</v>
      </c>
      <c r="S2223" s="1" t="s">
        <v>44</v>
      </c>
      <c r="T2223" s="1" t="s">
        <v>45</v>
      </c>
      <c r="U2223" s="1" t="s">
        <v>1973</v>
      </c>
      <c r="V2223" s="1" t="s">
        <v>46</v>
      </c>
      <c r="W2223" s="1" t="s">
        <v>81</v>
      </c>
      <c r="X2223" s="1" t="s">
        <v>1975</v>
      </c>
      <c r="Y2223" s="1" t="s">
        <v>245</v>
      </c>
      <c r="Z2223" s="1" t="s">
        <v>219</v>
      </c>
      <c r="AA2223" s="1" t="s">
        <v>51</v>
      </c>
      <c r="AB2223" s="1" t="s">
        <v>1975</v>
      </c>
      <c r="AC2223" s="1" t="s">
        <v>37</v>
      </c>
    </row>
    <row r="2224" spans="1:29" hidden="1" x14ac:dyDescent="0.25">
      <c r="A2224" s="1" t="s">
        <v>33</v>
      </c>
      <c r="B2224" s="1" t="s">
        <v>34</v>
      </c>
      <c r="C2224" s="2">
        <v>45900</v>
      </c>
      <c r="D2224" s="1" t="s">
        <v>238</v>
      </c>
      <c r="E2224" s="1" t="s">
        <v>239</v>
      </c>
      <c r="F2224" s="1" t="s">
        <v>37</v>
      </c>
      <c r="G2224" s="1" t="s">
        <v>1973</v>
      </c>
      <c r="H2224" s="1" t="s">
        <v>1978</v>
      </c>
      <c r="I2224" s="54">
        <v>1849319</v>
      </c>
      <c r="J2224" s="54">
        <v>0</v>
      </c>
      <c r="K2224" s="1" t="s">
        <v>40</v>
      </c>
      <c r="L2224" s="1" t="s">
        <v>444</v>
      </c>
      <c r="M2224" s="1" t="s">
        <v>445</v>
      </c>
      <c r="N2224" s="1" t="s">
        <v>37</v>
      </c>
      <c r="O2224" s="1" t="s">
        <v>43</v>
      </c>
      <c r="P2224" s="1" t="s">
        <v>43</v>
      </c>
      <c r="Q2224" s="1" t="s">
        <v>43</v>
      </c>
      <c r="R2224" s="3">
        <v>0</v>
      </c>
      <c r="S2224" s="1" t="s">
        <v>44</v>
      </c>
      <c r="T2224" s="1" t="s">
        <v>45</v>
      </c>
      <c r="U2224" s="1" t="s">
        <v>1973</v>
      </c>
      <c r="V2224" s="1" t="s">
        <v>46</v>
      </c>
      <c r="W2224" s="1" t="s">
        <v>81</v>
      </c>
      <c r="X2224" s="1" t="s">
        <v>1975</v>
      </c>
      <c r="Y2224" s="1" t="s">
        <v>245</v>
      </c>
      <c r="Z2224" s="1" t="s">
        <v>219</v>
      </c>
      <c r="AA2224" s="1" t="s">
        <v>51</v>
      </c>
      <c r="AB2224" s="1" t="s">
        <v>1975</v>
      </c>
      <c r="AC2224" s="1" t="s">
        <v>37</v>
      </c>
    </row>
    <row r="2225" spans="1:29" hidden="1" x14ac:dyDescent="0.25">
      <c r="A2225" s="1" t="s">
        <v>33</v>
      </c>
      <c r="B2225" s="1" t="s">
        <v>34</v>
      </c>
      <c r="C2225" s="2">
        <v>45900</v>
      </c>
      <c r="D2225" s="1" t="s">
        <v>238</v>
      </c>
      <c r="E2225" s="1" t="s">
        <v>239</v>
      </c>
      <c r="F2225" s="1" t="s">
        <v>37</v>
      </c>
      <c r="G2225" s="1" t="s">
        <v>1973</v>
      </c>
      <c r="H2225" s="1" t="s">
        <v>1978</v>
      </c>
      <c r="I2225" s="3">
        <v>0</v>
      </c>
      <c r="J2225" s="3">
        <v>1849319</v>
      </c>
      <c r="K2225" s="1" t="s">
        <v>40</v>
      </c>
      <c r="L2225" s="1" t="s">
        <v>649</v>
      </c>
      <c r="M2225" s="1" t="s">
        <v>650</v>
      </c>
      <c r="N2225" s="1" t="s">
        <v>37</v>
      </c>
      <c r="O2225" s="1" t="s">
        <v>43</v>
      </c>
      <c r="P2225" s="1" t="s">
        <v>43</v>
      </c>
      <c r="Q2225" s="1" t="s">
        <v>43</v>
      </c>
      <c r="R2225" s="3">
        <v>0</v>
      </c>
      <c r="S2225" s="1" t="s">
        <v>44</v>
      </c>
      <c r="T2225" s="1" t="s">
        <v>45</v>
      </c>
      <c r="U2225" s="1" t="s">
        <v>1973</v>
      </c>
      <c r="V2225" s="1" t="s">
        <v>46</v>
      </c>
      <c r="W2225" s="1" t="s">
        <v>81</v>
      </c>
      <c r="X2225" s="1" t="s">
        <v>1975</v>
      </c>
      <c r="Y2225" s="1" t="s">
        <v>245</v>
      </c>
      <c r="Z2225" s="1" t="s">
        <v>219</v>
      </c>
      <c r="AA2225" s="1" t="s">
        <v>51</v>
      </c>
      <c r="AB2225" s="1" t="s">
        <v>1975</v>
      </c>
      <c r="AC2225" s="1" t="s">
        <v>37</v>
      </c>
    </row>
    <row r="2226" spans="1:29" hidden="1" x14ac:dyDescent="0.25">
      <c r="A2226" s="1" t="s">
        <v>33</v>
      </c>
      <c r="B2226" s="1" t="s">
        <v>34</v>
      </c>
      <c r="C2226" s="2">
        <v>45900</v>
      </c>
      <c r="D2226" s="1" t="s">
        <v>238</v>
      </c>
      <c r="E2226" s="1" t="s">
        <v>239</v>
      </c>
      <c r="F2226" s="1" t="s">
        <v>37</v>
      </c>
      <c r="G2226" s="1" t="s">
        <v>1973</v>
      </c>
      <c r="H2226" s="1" t="s">
        <v>1978</v>
      </c>
      <c r="I2226" s="54">
        <v>257660</v>
      </c>
      <c r="J2226" s="54">
        <v>0</v>
      </c>
      <c r="K2226" s="1" t="s">
        <v>40</v>
      </c>
      <c r="L2226" s="1" t="s">
        <v>444</v>
      </c>
      <c r="M2226" s="1" t="s">
        <v>445</v>
      </c>
      <c r="N2226" s="1" t="s">
        <v>37</v>
      </c>
      <c r="O2226" s="1" t="s">
        <v>43</v>
      </c>
      <c r="P2226" s="1" t="s">
        <v>43</v>
      </c>
      <c r="Q2226" s="1" t="s">
        <v>43</v>
      </c>
      <c r="R2226" s="3">
        <v>0</v>
      </c>
      <c r="S2226" s="1" t="s">
        <v>44</v>
      </c>
      <c r="T2226" s="1" t="s">
        <v>45</v>
      </c>
      <c r="U2226" s="1" t="s">
        <v>1973</v>
      </c>
      <c r="V2226" s="1" t="s">
        <v>46</v>
      </c>
      <c r="W2226" s="1" t="s">
        <v>81</v>
      </c>
      <c r="X2226" s="1" t="s">
        <v>1975</v>
      </c>
      <c r="Y2226" s="1" t="s">
        <v>245</v>
      </c>
      <c r="Z2226" s="1" t="s">
        <v>219</v>
      </c>
      <c r="AA2226" s="1" t="s">
        <v>51</v>
      </c>
      <c r="AB2226" s="1" t="s">
        <v>1975</v>
      </c>
      <c r="AC2226" s="1" t="s">
        <v>37</v>
      </c>
    </row>
    <row r="2227" spans="1:29" hidden="1" x14ac:dyDescent="0.25">
      <c r="A2227" s="1" t="s">
        <v>33</v>
      </c>
      <c r="B2227" s="1" t="s">
        <v>34</v>
      </c>
      <c r="C2227" s="2">
        <v>45900</v>
      </c>
      <c r="D2227" s="1" t="s">
        <v>238</v>
      </c>
      <c r="E2227" s="1" t="s">
        <v>239</v>
      </c>
      <c r="F2227" s="1" t="s">
        <v>37</v>
      </c>
      <c r="G2227" s="1" t="s">
        <v>1973</v>
      </c>
      <c r="H2227" s="1" t="s">
        <v>1978</v>
      </c>
      <c r="I2227" s="3">
        <v>0</v>
      </c>
      <c r="J2227" s="3">
        <v>257660</v>
      </c>
      <c r="K2227" s="1" t="s">
        <v>40</v>
      </c>
      <c r="L2227" s="1" t="s">
        <v>446</v>
      </c>
      <c r="M2227" s="1" t="s">
        <v>447</v>
      </c>
      <c r="N2227" s="1" t="s">
        <v>37</v>
      </c>
      <c r="O2227" s="1" t="s">
        <v>43</v>
      </c>
      <c r="P2227" s="1" t="s">
        <v>43</v>
      </c>
      <c r="Q2227" s="1" t="s">
        <v>43</v>
      </c>
      <c r="R2227" s="3">
        <v>0</v>
      </c>
      <c r="S2227" s="1" t="s">
        <v>44</v>
      </c>
      <c r="T2227" s="1" t="s">
        <v>45</v>
      </c>
      <c r="U2227" s="1" t="s">
        <v>1973</v>
      </c>
      <c r="V2227" s="1" t="s">
        <v>46</v>
      </c>
      <c r="W2227" s="1" t="s">
        <v>81</v>
      </c>
      <c r="X2227" s="1" t="s">
        <v>1975</v>
      </c>
      <c r="Y2227" s="1" t="s">
        <v>245</v>
      </c>
      <c r="Z2227" s="1" t="s">
        <v>219</v>
      </c>
      <c r="AA2227" s="1" t="s">
        <v>51</v>
      </c>
      <c r="AB2227" s="1" t="s">
        <v>1975</v>
      </c>
      <c r="AC2227" s="1" t="s">
        <v>37</v>
      </c>
    </row>
    <row r="2228" spans="1:29" hidden="1" x14ac:dyDescent="0.25">
      <c r="A2228" s="1" t="s">
        <v>33</v>
      </c>
      <c r="B2228" s="1" t="s">
        <v>34</v>
      </c>
      <c r="C2228" s="2">
        <v>45900</v>
      </c>
      <c r="D2228" s="1" t="s">
        <v>238</v>
      </c>
      <c r="E2228" s="1" t="s">
        <v>239</v>
      </c>
      <c r="F2228" s="1" t="s">
        <v>37</v>
      </c>
      <c r="G2228" s="1" t="s">
        <v>1973</v>
      </c>
      <c r="H2228" s="1" t="s">
        <v>1978</v>
      </c>
      <c r="I2228" s="54">
        <v>204963</v>
      </c>
      <c r="J2228" s="54">
        <v>0</v>
      </c>
      <c r="K2228" s="1" t="s">
        <v>40</v>
      </c>
      <c r="L2228" s="1" t="s">
        <v>444</v>
      </c>
      <c r="M2228" s="1" t="s">
        <v>445</v>
      </c>
      <c r="N2228" s="1" t="s">
        <v>37</v>
      </c>
      <c r="O2228" s="1" t="s">
        <v>43</v>
      </c>
      <c r="P2228" s="1" t="s">
        <v>43</v>
      </c>
      <c r="Q2228" s="1" t="s">
        <v>43</v>
      </c>
      <c r="R2228" s="3">
        <v>0</v>
      </c>
      <c r="S2228" s="1" t="s">
        <v>44</v>
      </c>
      <c r="T2228" s="1" t="s">
        <v>45</v>
      </c>
      <c r="U2228" s="1" t="s">
        <v>1973</v>
      </c>
      <c r="V2228" s="1" t="s">
        <v>46</v>
      </c>
      <c r="W2228" s="1" t="s">
        <v>81</v>
      </c>
      <c r="X2228" s="1" t="s">
        <v>1975</v>
      </c>
      <c r="Y2228" s="1" t="s">
        <v>245</v>
      </c>
      <c r="Z2228" s="1" t="s">
        <v>219</v>
      </c>
      <c r="AA2228" s="1" t="s">
        <v>51</v>
      </c>
      <c r="AB2228" s="1" t="s">
        <v>1975</v>
      </c>
      <c r="AC2228" s="1" t="s">
        <v>37</v>
      </c>
    </row>
    <row r="2229" spans="1:29" hidden="1" x14ac:dyDescent="0.25">
      <c r="A2229" s="1" t="s">
        <v>33</v>
      </c>
      <c r="B2229" s="1" t="s">
        <v>34</v>
      </c>
      <c r="C2229" s="2">
        <v>45900</v>
      </c>
      <c r="D2229" s="1" t="s">
        <v>238</v>
      </c>
      <c r="E2229" s="1" t="s">
        <v>239</v>
      </c>
      <c r="F2229" s="1" t="s">
        <v>37</v>
      </c>
      <c r="G2229" s="1" t="s">
        <v>1973</v>
      </c>
      <c r="H2229" s="1" t="s">
        <v>1978</v>
      </c>
      <c r="I2229" s="3">
        <v>0</v>
      </c>
      <c r="J2229" s="3">
        <v>204963</v>
      </c>
      <c r="K2229" s="1" t="s">
        <v>40</v>
      </c>
      <c r="L2229" s="1" t="s">
        <v>148</v>
      </c>
      <c r="M2229" s="1" t="s">
        <v>149</v>
      </c>
      <c r="N2229" s="1" t="s">
        <v>37</v>
      </c>
      <c r="O2229" s="1" t="s">
        <v>43</v>
      </c>
      <c r="P2229" s="1" t="s">
        <v>43</v>
      </c>
      <c r="Q2229" s="1" t="s">
        <v>43</v>
      </c>
      <c r="R2229" s="3">
        <v>0</v>
      </c>
      <c r="S2229" s="1" t="s">
        <v>44</v>
      </c>
      <c r="T2229" s="1" t="s">
        <v>45</v>
      </c>
      <c r="U2229" s="1" t="s">
        <v>1973</v>
      </c>
      <c r="V2229" s="1" t="s">
        <v>46</v>
      </c>
      <c r="W2229" s="1" t="s">
        <v>81</v>
      </c>
      <c r="X2229" s="1" t="s">
        <v>1975</v>
      </c>
      <c r="Y2229" s="1" t="s">
        <v>245</v>
      </c>
      <c r="Z2229" s="1" t="s">
        <v>219</v>
      </c>
      <c r="AA2229" s="1" t="s">
        <v>51</v>
      </c>
      <c r="AB2229" s="1" t="s">
        <v>1975</v>
      </c>
      <c r="AC2229" s="1" t="s">
        <v>37</v>
      </c>
    </row>
    <row r="2230" spans="1:29" hidden="1" x14ac:dyDescent="0.25">
      <c r="A2230" s="1" t="s">
        <v>33</v>
      </c>
      <c r="B2230" s="1" t="s">
        <v>34</v>
      </c>
      <c r="C2230" s="2">
        <v>45900</v>
      </c>
      <c r="D2230" s="1" t="s">
        <v>238</v>
      </c>
      <c r="E2230" s="1" t="s">
        <v>239</v>
      </c>
      <c r="F2230" s="1" t="s">
        <v>37</v>
      </c>
      <c r="G2230" s="1" t="s">
        <v>1973</v>
      </c>
      <c r="H2230" s="1" t="s">
        <v>1979</v>
      </c>
      <c r="I2230" s="54">
        <v>34458</v>
      </c>
      <c r="J2230" s="54">
        <v>0</v>
      </c>
      <c r="K2230" s="1" t="s">
        <v>40</v>
      </c>
      <c r="L2230" s="1" t="s">
        <v>444</v>
      </c>
      <c r="M2230" s="1" t="s">
        <v>445</v>
      </c>
      <c r="N2230" s="1" t="s">
        <v>37</v>
      </c>
      <c r="O2230" s="1" t="s">
        <v>43</v>
      </c>
      <c r="P2230" s="1" t="s">
        <v>43</v>
      </c>
      <c r="Q2230" s="1" t="s">
        <v>43</v>
      </c>
      <c r="R2230" s="3">
        <v>0</v>
      </c>
      <c r="S2230" s="1" t="s">
        <v>44</v>
      </c>
      <c r="T2230" s="1" t="s">
        <v>45</v>
      </c>
      <c r="U2230" s="1" t="s">
        <v>1973</v>
      </c>
      <c r="V2230" s="1" t="s">
        <v>46</v>
      </c>
      <c r="W2230" s="1" t="s">
        <v>81</v>
      </c>
      <c r="X2230" s="1" t="s">
        <v>1975</v>
      </c>
      <c r="Y2230" s="1" t="s">
        <v>245</v>
      </c>
      <c r="Z2230" s="1" t="s">
        <v>219</v>
      </c>
      <c r="AA2230" s="1" t="s">
        <v>51</v>
      </c>
      <c r="AB2230" s="1" t="s">
        <v>1975</v>
      </c>
      <c r="AC2230" s="1" t="s">
        <v>37</v>
      </c>
    </row>
    <row r="2231" spans="1:29" hidden="1" x14ac:dyDescent="0.25">
      <c r="A2231" s="1" t="s">
        <v>33</v>
      </c>
      <c r="B2231" s="1" t="s">
        <v>34</v>
      </c>
      <c r="C2231" s="2">
        <v>45900</v>
      </c>
      <c r="D2231" s="1" t="s">
        <v>238</v>
      </c>
      <c r="E2231" s="1" t="s">
        <v>239</v>
      </c>
      <c r="F2231" s="1" t="s">
        <v>37</v>
      </c>
      <c r="G2231" s="1" t="s">
        <v>1973</v>
      </c>
      <c r="H2231" s="1" t="s">
        <v>1978</v>
      </c>
      <c r="I2231" s="3">
        <v>0</v>
      </c>
      <c r="J2231" s="3">
        <v>34458</v>
      </c>
      <c r="K2231" s="1" t="s">
        <v>40</v>
      </c>
      <c r="L2231" s="1" t="s">
        <v>714</v>
      </c>
      <c r="M2231" s="1" t="s">
        <v>715</v>
      </c>
      <c r="N2231" s="1" t="s">
        <v>37</v>
      </c>
      <c r="O2231" s="1" t="s">
        <v>43</v>
      </c>
      <c r="P2231" s="1" t="s">
        <v>43</v>
      </c>
      <c r="Q2231" s="1" t="s">
        <v>43</v>
      </c>
      <c r="R2231" s="3">
        <v>0</v>
      </c>
      <c r="S2231" s="1" t="s">
        <v>44</v>
      </c>
      <c r="T2231" s="1" t="s">
        <v>45</v>
      </c>
      <c r="U2231" s="1" t="s">
        <v>1973</v>
      </c>
      <c r="V2231" s="1" t="s">
        <v>46</v>
      </c>
      <c r="W2231" s="1" t="s">
        <v>81</v>
      </c>
      <c r="X2231" s="1" t="s">
        <v>1975</v>
      </c>
      <c r="Y2231" s="1" t="s">
        <v>245</v>
      </c>
      <c r="Z2231" s="1" t="s">
        <v>219</v>
      </c>
      <c r="AA2231" s="1" t="s">
        <v>51</v>
      </c>
      <c r="AB2231" s="1" t="s">
        <v>1975</v>
      </c>
      <c r="AC2231" s="1" t="s">
        <v>37</v>
      </c>
    </row>
    <row r="2232" spans="1:29" hidden="1" x14ac:dyDescent="0.25">
      <c r="A2232" s="1" t="s">
        <v>33</v>
      </c>
      <c r="B2232" s="1" t="s">
        <v>34</v>
      </c>
      <c r="C2232" s="2">
        <v>45900</v>
      </c>
      <c r="D2232" s="1" t="s">
        <v>73</v>
      </c>
      <c r="E2232" s="1" t="s">
        <v>74</v>
      </c>
      <c r="F2232" s="1" t="s">
        <v>37</v>
      </c>
      <c r="G2232" s="1" t="s">
        <v>1036</v>
      </c>
      <c r="H2232" s="1" t="s">
        <v>76</v>
      </c>
      <c r="I2232" s="3">
        <v>711750</v>
      </c>
      <c r="J2232" s="3">
        <v>0</v>
      </c>
      <c r="K2232" s="1" t="s">
        <v>40</v>
      </c>
      <c r="L2232" s="1" t="s">
        <v>125</v>
      </c>
      <c r="M2232" s="1" t="s">
        <v>126</v>
      </c>
      <c r="N2232" s="1" t="s">
        <v>79</v>
      </c>
      <c r="O2232" s="1" t="s">
        <v>80</v>
      </c>
      <c r="P2232" s="1" t="s">
        <v>43</v>
      </c>
      <c r="Q2232" s="1" t="s">
        <v>43</v>
      </c>
      <c r="R2232" s="3">
        <v>0</v>
      </c>
      <c r="S2232" s="1" t="s">
        <v>44</v>
      </c>
      <c r="T2232" s="1" t="s">
        <v>45</v>
      </c>
      <c r="U2232" s="1" t="s">
        <v>1036</v>
      </c>
      <c r="V2232" s="1" t="s">
        <v>46</v>
      </c>
      <c r="W2232" s="1" t="s">
        <v>81</v>
      </c>
      <c r="X2232" s="1" t="s">
        <v>1972</v>
      </c>
      <c r="Y2232" s="1" t="s">
        <v>83</v>
      </c>
      <c r="Z2232" s="1" t="s">
        <v>219</v>
      </c>
      <c r="AA2232" s="1" t="s">
        <v>51</v>
      </c>
      <c r="AB2232" s="1" t="s">
        <v>1972</v>
      </c>
      <c r="AC2232" s="1" t="s">
        <v>37</v>
      </c>
    </row>
    <row r="2233" spans="1:29" hidden="1" x14ac:dyDescent="0.25">
      <c r="A2233" s="1" t="s">
        <v>33</v>
      </c>
      <c r="B2233" s="1" t="s">
        <v>34</v>
      </c>
      <c r="C2233" s="2">
        <v>45900</v>
      </c>
      <c r="D2233" s="1" t="s">
        <v>73</v>
      </c>
      <c r="E2233" s="1" t="s">
        <v>74</v>
      </c>
      <c r="F2233" s="1" t="s">
        <v>37</v>
      </c>
      <c r="G2233" s="1" t="s">
        <v>1036</v>
      </c>
      <c r="H2233" s="1" t="s">
        <v>76</v>
      </c>
      <c r="I2233" s="3">
        <v>759200</v>
      </c>
      <c r="J2233" s="3">
        <v>0</v>
      </c>
      <c r="K2233" s="1" t="s">
        <v>40</v>
      </c>
      <c r="L2233" s="1" t="s">
        <v>416</v>
      </c>
      <c r="M2233" s="1" t="s">
        <v>417</v>
      </c>
      <c r="N2233" s="1" t="s">
        <v>79</v>
      </c>
      <c r="O2233" s="1" t="s">
        <v>80</v>
      </c>
      <c r="P2233" s="1" t="s">
        <v>43</v>
      </c>
      <c r="Q2233" s="1" t="s">
        <v>43</v>
      </c>
      <c r="R2233" s="3">
        <v>0</v>
      </c>
      <c r="S2233" s="1" t="s">
        <v>44</v>
      </c>
      <c r="T2233" s="1" t="s">
        <v>45</v>
      </c>
      <c r="U2233" s="1" t="s">
        <v>1036</v>
      </c>
      <c r="V2233" s="1" t="s">
        <v>46</v>
      </c>
      <c r="W2233" s="1" t="s">
        <v>81</v>
      </c>
      <c r="X2233" s="1" t="s">
        <v>1972</v>
      </c>
      <c r="Y2233" s="1" t="s">
        <v>83</v>
      </c>
      <c r="Z2233" s="1" t="s">
        <v>219</v>
      </c>
      <c r="AA2233" s="1" t="s">
        <v>51</v>
      </c>
      <c r="AB2233" s="1" t="s">
        <v>1972</v>
      </c>
      <c r="AC2233" s="1" t="s">
        <v>37</v>
      </c>
    </row>
    <row r="2234" spans="1:29" hidden="1" x14ac:dyDescent="0.25">
      <c r="A2234" s="1" t="s">
        <v>33</v>
      </c>
      <c r="B2234" s="1" t="s">
        <v>34</v>
      </c>
      <c r="C2234" s="2">
        <v>45900</v>
      </c>
      <c r="D2234" s="1" t="s">
        <v>73</v>
      </c>
      <c r="E2234" s="1" t="s">
        <v>74</v>
      </c>
      <c r="F2234" s="1" t="s">
        <v>37</v>
      </c>
      <c r="G2234" s="1" t="s">
        <v>1036</v>
      </c>
      <c r="H2234" s="1" t="s">
        <v>76</v>
      </c>
      <c r="I2234" s="3">
        <v>379600</v>
      </c>
      <c r="J2234" s="3">
        <v>0</v>
      </c>
      <c r="K2234" s="1" t="s">
        <v>40</v>
      </c>
      <c r="L2234" s="1" t="s">
        <v>150</v>
      </c>
      <c r="M2234" s="1" t="s">
        <v>151</v>
      </c>
      <c r="N2234" s="1" t="s">
        <v>79</v>
      </c>
      <c r="O2234" s="1" t="s">
        <v>80</v>
      </c>
      <c r="P2234" s="1" t="s">
        <v>43</v>
      </c>
      <c r="Q2234" s="1" t="s">
        <v>43</v>
      </c>
      <c r="R2234" s="3">
        <v>0</v>
      </c>
      <c r="S2234" s="1" t="s">
        <v>44</v>
      </c>
      <c r="T2234" s="1" t="s">
        <v>45</v>
      </c>
      <c r="U2234" s="1" t="s">
        <v>1036</v>
      </c>
      <c r="V2234" s="1" t="s">
        <v>46</v>
      </c>
      <c r="W2234" s="1" t="s">
        <v>81</v>
      </c>
      <c r="X2234" s="1" t="s">
        <v>1972</v>
      </c>
      <c r="Y2234" s="1" t="s">
        <v>83</v>
      </c>
      <c r="Z2234" s="1" t="s">
        <v>219</v>
      </c>
      <c r="AA2234" s="1" t="s">
        <v>51</v>
      </c>
      <c r="AB2234" s="1" t="s">
        <v>1972</v>
      </c>
      <c r="AC2234" s="1" t="s">
        <v>37</v>
      </c>
    </row>
    <row r="2235" spans="1:29" hidden="1" x14ac:dyDescent="0.25">
      <c r="A2235" s="1" t="s">
        <v>33</v>
      </c>
      <c r="B2235" s="1" t="s">
        <v>34</v>
      </c>
      <c r="C2235" s="2">
        <v>45900</v>
      </c>
      <c r="D2235" s="1" t="s">
        <v>73</v>
      </c>
      <c r="E2235" s="1" t="s">
        <v>74</v>
      </c>
      <c r="F2235" s="1" t="s">
        <v>37</v>
      </c>
      <c r="G2235" s="1" t="s">
        <v>1036</v>
      </c>
      <c r="H2235" s="1" t="s">
        <v>76</v>
      </c>
      <c r="I2235" s="3">
        <v>711750</v>
      </c>
      <c r="J2235" s="3">
        <v>0</v>
      </c>
      <c r="K2235" s="1" t="s">
        <v>40</v>
      </c>
      <c r="L2235" s="1" t="s">
        <v>117</v>
      </c>
      <c r="M2235" s="1" t="s">
        <v>118</v>
      </c>
      <c r="N2235" s="1" t="s">
        <v>79</v>
      </c>
      <c r="O2235" s="1" t="s">
        <v>80</v>
      </c>
      <c r="P2235" s="1" t="s">
        <v>43</v>
      </c>
      <c r="Q2235" s="1" t="s">
        <v>43</v>
      </c>
      <c r="R2235" s="3">
        <v>0</v>
      </c>
      <c r="S2235" s="1" t="s">
        <v>44</v>
      </c>
      <c r="T2235" s="1" t="s">
        <v>45</v>
      </c>
      <c r="U2235" s="1" t="s">
        <v>1036</v>
      </c>
      <c r="V2235" s="1" t="s">
        <v>46</v>
      </c>
      <c r="W2235" s="1" t="s">
        <v>81</v>
      </c>
      <c r="X2235" s="1" t="s">
        <v>1972</v>
      </c>
      <c r="Y2235" s="1" t="s">
        <v>83</v>
      </c>
      <c r="Z2235" s="1" t="s">
        <v>219</v>
      </c>
      <c r="AA2235" s="1" t="s">
        <v>51</v>
      </c>
      <c r="AB2235" s="1" t="s">
        <v>1972</v>
      </c>
      <c r="AC2235" s="1" t="s">
        <v>37</v>
      </c>
    </row>
    <row r="2236" spans="1:29" hidden="1" x14ac:dyDescent="0.25">
      <c r="A2236" s="1" t="s">
        <v>33</v>
      </c>
      <c r="B2236" s="1" t="s">
        <v>34</v>
      </c>
      <c r="C2236" s="2">
        <v>45900</v>
      </c>
      <c r="D2236" s="1" t="s">
        <v>73</v>
      </c>
      <c r="E2236" s="1" t="s">
        <v>74</v>
      </c>
      <c r="F2236" s="1" t="s">
        <v>37</v>
      </c>
      <c r="G2236" s="1" t="s">
        <v>1036</v>
      </c>
      <c r="H2236" s="1" t="s">
        <v>76</v>
      </c>
      <c r="I2236" s="3">
        <v>806933</v>
      </c>
      <c r="J2236" s="3">
        <v>0</v>
      </c>
      <c r="K2236" s="1" t="s">
        <v>40</v>
      </c>
      <c r="L2236" s="1" t="s">
        <v>1980</v>
      </c>
      <c r="M2236" s="1" t="s">
        <v>1981</v>
      </c>
      <c r="N2236" s="1" t="s">
        <v>79</v>
      </c>
      <c r="O2236" s="1" t="s">
        <v>80</v>
      </c>
      <c r="P2236" s="1" t="s">
        <v>43</v>
      </c>
      <c r="Q2236" s="1" t="s">
        <v>43</v>
      </c>
      <c r="R2236" s="3">
        <v>0</v>
      </c>
      <c r="S2236" s="1" t="s">
        <v>44</v>
      </c>
      <c r="T2236" s="1" t="s">
        <v>45</v>
      </c>
      <c r="U2236" s="1" t="s">
        <v>1036</v>
      </c>
      <c r="V2236" s="1" t="s">
        <v>46</v>
      </c>
      <c r="W2236" s="1" t="s">
        <v>81</v>
      </c>
      <c r="X2236" s="1" t="s">
        <v>1972</v>
      </c>
      <c r="Y2236" s="1" t="s">
        <v>83</v>
      </c>
      <c r="Z2236" s="1" t="s">
        <v>219</v>
      </c>
      <c r="AA2236" s="1" t="s">
        <v>51</v>
      </c>
      <c r="AB2236" s="1" t="s">
        <v>1972</v>
      </c>
      <c r="AC2236" s="1" t="s">
        <v>37</v>
      </c>
    </row>
    <row r="2237" spans="1:29" hidden="1" x14ac:dyDescent="0.25">
      <c r="A2237" s="1" t="s">
        <v>33</v>
      </c>
      <c r="B2237" s="1" t="s">
        <v>34</v>
      </c>
      <c r="C2237" s="2">
        <v>45900</v>
      </c>
      <c r="D2237" s="1" t="s">
        <v>73</v>
      </c>
      <c r="E2237" s="1" t="s">
        <v>74</v>
      </c>
      <c r="F2237" s="1" t="s">
        <v>37</v>
      </c>
      <c r="G2237" s="1" t="s">
        <v>1036</v>
      </c>
      <c r="H2237" s="1" t="s">
        <v>76</v>
      </c>
      <c r="I2237" s="3">
        <v>58426</v>
      </c>
      <c r="J2237" s="3">
        <v>0</v>
      </c>
      <c r="K2237" s="1" t="s">
        <v>40</v>
      </c>
      <c r="L2237" s="1" t="s">
        <v>1694</v>
      </c>
      <c r="M2237" s="1" t="s">
        <v>815</v>
      </c>
      <c r="N2237" s="1" t="s">
        <v>79</v>
      </c>
      <c r="O2237" s="1" t="s">
        <v>80</v>
      </c>
      <c r="P2237" s="1" t="s">
        <v>43</v>
      </c>
      <c r="Q2237" s="1" t="s">
        <v>43</v>
      </c>
      <c r="R2237" s="3">
        <v>0</v>
      </c>
      <c r="S2237" s="1" t="s">
        <v>44</v>
      </c>
      <c r="T2237" s="1" t="s">
        <v>45</v>
      </c>
      <c r="U2237" s="1" t="s">
        <v>1036</v>
      </c>
      <c r="V2237" s="1" t="s">
        <v>46</v>
      </c>
      <c r="W2237" s="1" t="s">
        <v>81</v>
      </c>
      <c r="X2237" s="1" t="s">
        <v>1972</v>
      </c>
      <c r="Y2237" s="1" t="s">
        <v>83</v>
      </c>
      <c r="Z2237" s="1" t="s">
        <v>219</v>
      </c>
      <c r="AA2237" s="1" t="s">
        <v>51</v>
      </c>
      <c r="AB2237" s="1" t="s">
        <v>1972</v>
      </c>
      <c r="AC2237" s="1" t="s">
        <v>37</v>
      </c>
    </row>
    <row r="2238" spans="1:29" hidden="1" x14ac:dyDescent="0.25">
      <c r="A2238" s="1" t="s">
        <v>33</v>
      </c>
      <c r="B2238" s="1" t="s">
        <v>34</v>
      </c>
      <c r="C2238" s="2">
        <v>45900</v>
      </c>
      <c r="D2238" s="1" t="s">
        <v>73</v>
      </c>
      <c r="E2238" s="1" t="s">
        <v>74</v>
      </c>
      <c r="F2238" s="1" t="s">
        <v>37</v>
      </c>
      <c r="G2238" s="1" t="s">
        <v>1036</v>
      </c>
      <c r="H2238" s="1" t="s">
        <v>76</v>
      </c>
      <c r="I2238" s="3">
        <v>72063</v>
      </c>
      <c r="J2238" s="3">
        <v>0</v>
      </c>
      <c r="K2238" s="1" t="s">
        <v>40</v>
      </c>
      <c r="L2238" s="1" t="s">
        <v>1982</v>
      </c>
      <c r="M2238" s="1" t="s">
        <v>1983</v>
      </c>
      <c r="N2238" s="1" t="s">
        <v>1078</v>
      </c>
      <c r="O2238" s="1" t="s">
        <v>1079</v>
      </c>
      <c r="P2238" s="1" t="s">
        <v>43</v>
      </c>
      <c r="Q2238" s="1" t="s">
        <v>43</v>
      </c>
      <c r="R2238" s="3">
        <v>0</v>
      </c>
      <c r="S2238" s="1" t="s">
        <v>44</v>
      </c>
      <c r="T2238" s="1" t="s">
        <v>45</v>
      </c>
      <c r="U2238" s="1" t="s">
        <v>1036</v>
      </c>
      <c r="V2238" s="1" t="s">
        <v>46</v>
      </c>
      <c r="W2238" s="1" t="s">
        <v>81</v>
      </c>
      <c r="X2238" s="1" t="s">
        <v>1972</v>
      </c>
      <c r="Y2238" s="1" t="s">
        <v>83</v>
      </c>
      <c r="Z2238" s="1" t="s">
        <v>219</v>
      </c>
      <c r="AA2238" s="1" t="s">
        <v>51</v>
      </c>
      <c r="AB2238" s="1" t="s">
        <v>1972</v>
      </c>
      <c r="AC2238" s="1" t="s">
        <v>37</v>
      </c>
    </row>
    <row r="2239" spans="1:29" hidden="1" x14ac:dyDescent="0.25">
      <c r="A2239" s="1" t="s">
        <v>33</v>
      </c>
      <c r="B2239" s="1" t="s">
        <v>34</v>
      </c>
      <c r="C2239" s="2">
        <v>45900</v>
      </c>
      <c r="D2239" s="1" t="s">
        <v>73</v>
      </c>
      <c r="E2239" s="1" t="s">
        <v>74</v>
      </c>
      <c r="F2239" s="1" t="s">
        <v>37</v>
      </c>
      <c r="G2239" s="1" t="s">
        <v>1036</v>
      </c>
      <c r="H2239" s="1" t="s">
        <v>76</v>
      </c>
      <c r="I2239" s="3">
        <v>47450</v>
      </c>
      <c r="J2239" s="3">
        <v>0</v>
      </c>
      <c r="K2239" s="1" t="s">
        <v>40</v>
      </c>
      <c r="L2239" s="1" t="s">
        <v>127</v>
      </c>
      <c r="M2239" s="1" t="s">
        <v>128</v>
      </c>
      <c r="N2239" s="1" t="s">
        <v>79</v>
      </c>
      <c r="O2239" s="1" t="s">
        <v>80</v>
      </c>
      <c r="P2239" s="1" t="s">
        <v>43</v>
      </c>
      <c r="Q2239" s="1" t="s">
        <v>43</v>
      </c>
      <c r="R2239" s="3">
        <v>0</v>
      </c>
      <c r="S2239" s="1" t="s">
        <v>44</v>
      </c>
      <c r="T2239" s="1" t="s">
        <v>45</v>
      </c>
      <c r="U2239" s="1" t="s">
        <v>1036</v>
      </c>
      <c r="V2239" s="1" t="s">
        <v>46</v>
      </c>
      <c r="W2239" s="1" t="s">
        <v>81</v>
      </c>
      <c r="X2239" s="1" t="s">
        <v>1972</v>
      </c>
      <c r="Y2239" s="1" t="s">
        <v>83</v>
      </c>
      <c r="Z2239" s="1" t="s">
        <v>219</v>
      </c>
      <c r="AA2239" s="1" t="s">
        <v>51</v>
      </c>
      <c r="AB2239" s="1" t="s">
        <v>1972</v>
      </c>
      <c r="AC2239" s="1" t="s">
        <v>37</v>
      </c>
    </row>
    <row r="2240" spans="1:29" hidden="1" x14ac:dyDescent="0.25">
      <c r="A2240" s="1" t="s">
        <v>33</v>
      </c>
      <c r="B2240" s="1" t="s">
        <v>34</v>
      </c>
      <c r="C2240" s="2">
        <v>45900</v>
      </c>
      <c r="D2240" s="1" t="s">
        <v>73</v>
      </c>
      <c r="E2240" s="1" t="s">
        <v>74</v>
      </c>
      <c r="F2240" s="1" t="s">
        <v>37</v>
      </c>
      <c r="G2240" s="1" t="s">
        <v>1036</v>
      </c>
      <c r="H2240" s="1" t="s">
        <v>76</v>
      </c>
      <c r="I2240" s="3">
        <v>0</v>
      </c>
      <c r="J2240" s="3">
        <v>711750</v>
      </c>
      <c r="K2240" s="1" t="s">
        <v>40</v>
      </c>
      <c r="L2240" s="1" t="s">
        <v>539</v>
      </c>
      <c r="M2240" s="1" t="s">
        <v>540</v>
      </c>
      <c r="N2240" s="1" t="s">
        <v>79</v>
      </c>
      <c r="O2240" s="1" t="s">
        <v>80</v>
      </c>
      <c r="P2240" s="1" t="s">
        <v>43</v>
      </c>
      <c r="Q2240" s="1" t="s">
        <v>43</v>
      </c>
      <c r="R2240" s="3">
        <v>0</v>
      </c>
      <c r="S2240" s="1" t="s">
        <v>44</v>
      </c>
      <c r="T2240" s="1" t="s">
        <v>45</v>
      </c>
      <c r="U2240" s="1" t="s">
        <v>1036</v>
      </c>
      <c r="V2240" s="1" t="s">
        <v>46</v>
      </c>
      <c r="W2240" s="1" t="s">
        <v>81</v>
      </c>
      <c r="X2240" s="1" t="s">
        <v>1972</v>
      </c>
      <c r="Y2240" s="1" t="s">
        <v>83</v>
      </c>
      <c r="Z2240" s="1" t="s">
        <v>219</v>
      </c>
      <c r="AA2240" s="1" t="s">
        <v>51</v>
      </c>
      <c r="AB2240" s="1" t="s">
        <v>1972</v>
      </c>
      <c r="AC2240" s="1" t="s">
        <v>37</v>
      </c>
    </row>
    <row r="2241" spans="1:29" hidden="1" x14ac:dyDescent="0.25">
      <c r="A2241" s="1" t="s">
        <v>33</v>
      </c>
      <c r="B2241" s="1" t="s">
        <v>34</v>
      </c>
      <c r="C2241" s="2">
        <v>45900</v>
      </c>
      <c r="D2241" s="1" t="s">
        <v>73</v>
      </c>
      <c r="E2241" s="1" t="s">
        <v>74</v>
      </c>
      <c r="F2241" s="1" t="s">
        <v>37</v>
      </c>
      <c r="G2241" s="1" t="s">
        <v>1036</v>
      </c>
      <c r="H2241" s="1" t="s">
        <v>76</v>
      </c>
      <c r="I2241" s="3">
        <v>257023</v>
      </c>
      <c r="J2241" s="3">
        <v>0</v>
      </c>
      <c r="K2241" s="1" t="s">
        <v>40</v>
      </c>
      <c r="L2241" s="1" t="s">
        <v>535</v>
      </c>
      <c r="M2241" s="1" t="s">
        <v>536</v>
      </c>
      <c r="N2241" s="1" t="s">
        <v>79</v>
      </c>
      <c r="O2241" s="1" t="s">
        <v>80</v>
      </c>
      <c r="P2241" s="1" t="s">
        <v>43</v>
      </c>
      <c r="Q2241" s="1" t="s">
        <v>43</v>
      </c>
      <c r="R2241" s="3">
        <v>0</v>
      </c>
      <c r="S2241" s="1" t="s">
        <v>44</v>
      </c>
      <c r="T2241" s="1" t="s">
        <v>45</v>
      </c>
      <c r="U2241" s="1" t="s">
        <v>1036</v>
      </c>
      <c r="V2241" s="1" t="s">
        <v>46</v>
      </c>
      <c r="W2241" s="1" t="s">
        <v>81</v>
      </c>
      <c r="X2241" s="1" t="s">
        <v>1972</v>
      </c>
      <c r="Y2241" s="1" t="s">
        <v>83</v>
      </c>
      <c r="Z2241" s="1" t="s">
        <v>219</v>
      </c>
      <c r="AA2241" s="1" t="s">
        <v>51</v>
      </c>
      <c r="AB2241" s="1" t="s">
        <v>1972</v>
      </c>
      <c r="AC2241" s="1" t="s">
        <v>37</v>
      </c>
    </row>
    <row r="2242" spans="1:29" hidden="1" x14ac:dyDescent="0.25">
      <c r="A2242" s="1" t="s">
        <v>33</v>
      </c>
      <c r="B2242" s="1" t="s">
        <v>34</v>
      </c>
      <c r="C2242" s="2">
        <v>45900</v>
      </c>
      <c r="D2242" s="1" t="s">
        <v>73</v>
      </c>
      <c r="E2242" s="1" t="s">
        <v>74</v>
      </c>
      <c r="F2242" s="1" t="s">
        <v>37</v>
      </c>
      <c r="G2242" s="1" t="s">
        <v>1036</v>
      </c>
      <c r="H2242" s="1" t="s">
        <v>76</v>
      </c>
      <c r="I2242" s="3">
        <v>616850</v>
      </c>
      <c r="J2242" s="3">
        <v>0</v>
      </c>
      <c r="K2242" s="1" t="s">
        <v>40</v>
      </c>
      <c r="L2242" s="1" t="s">
        <v>125</v>
      </c>
      <c r="M2242" s="1" t="s">
        <v>126</v>
      </c>
      <c r="N2242" s="1" t="s">
        <v>79</v>
      </c>
      <c r="O2242" s="1" t="s">
        <v>80</v>
      </c>
      <c r="P2242" s="1" t="s">
        <v>43</v>
      </c>
      <c r="Q2242" s="1" t="s">
        <v>43</v>
      </c>
      <c r="R2242" s="3">
        <v>0</v>
      </c>
      <c r="S2242" s="1" t="s">
        <v>44</v>
      </c>
      <c r="T2242" s="1" t="s">
        <v>45</v>
      </c>
      <c r="U2242" s="1" t="s">
        <v>1036</v>
      </c>
      <c r="V2242" s="1" t="s">
        <v>46</v>
      </c>
      <c r="W2242" s="1" t="s">
        <v>81</v>
      </c>
      <c r="X2242" s="1" t="s">
        <v>1972</v>
      </c>
      <c r="Y2242" s="1" t="s">
        <v>83</v>
      </c>
      <c r="Z2242" s="1" t="s">
        <v>219</v>
      </c>
      <c r="AA2242" s="1" t="s">
        <v>51</v>
      </c>
      <c r="AB2242" s="1" t="s">
        <v>1972</v>
      </c>
      <c r="AC2242" s="1" t="s">
        <v>37</v>
      </c>
    </row>
    <row r="2243" spans="1:29" hidden="1" x14ac:dyDescent="0.25">
      <c r="A2243" s="1" t="s">
        <v>33</v>
      </c>
      <c r="B2243" s="1" t="s">
        <v>34</v>
      </c>
      <c r="C2243" s="2">
        <v>45900</v>
      </c>
      <c r="D2243" s="1" t="s">
        <v>73</v>
      </c>
      <c r="E2243" s="1" t="s">
        <v>74</v>
      </c>
      <c r="F2243" s="1" t="s">
        <v>37</v>
      </c>
      <c r="G2243" s="1" t="s">
        <v>1036</v>
      </c>
      <c r="H2243" s="1" t="s">
        <v>76</v>
      </c>
      <c r="I2243" s="3">
        <v>47450</v>
      </c>
      <c r="J2243" s="3">
        <v>0</v>
      </c>
      <c r="K2243" s="1" t="s">
        <v>40</v>
      </c>
      <c r="L2243" s="1" t="s">
        <v>285</v>
      </c>
      <c r="M2243" s="1" t="s">
        <v>286</v>
      </c>
      <c r="N2243" s="1" t="s">
        <v>79</v>
      </c>
      <c r="O2243" s="1" t="s">
        <v>80</v>
      </c>
      <c r="P2243" s="1" t="s">
        <v>43</v>
      </c>
      <c r="Q2243" s="1" t="s">
        <v>43</v>
      </c>
      <c r="R2243" s="3">
        <v>0</v>
      </c>
      <c r="S2243" s="1" t="s">
        <v>44</v>
      </c>
      <c r="T2243" s="1" t="s">
        <v>45</v>
      </c>
      <c r="U2243" s="1" t="s">
        <v>1036</v>
      </c>
      <c r="V2243" s="1" t="s">
        <v>46</v>
      </c>
      <c r="W2243" s="1" t="s">
        <v>81</v>
      </c>
      <c r="X2243" s="1" t="s">
        <v>1972</v>
      </c>
      <c r="Y2243" s="1" t="s">
        <v>83</v>
      </c>
      <c r="Z2243" s="1" t="s">
        <v>219</v>
      </c>
      <c r="AA2243" s="1" t="s">
        <v>51</v>
      </c>
      <c r="AB2243" s="1" t="s">
        <v>1972</v>
      </c>
      <c r="AC2243" s="1" t="s">
        <v>37</v>
      </c>
    </row>
    <row r="2244" spans="1:29" hidden="1" x14ac:dyDescent="0.25">
      <c r="A2244" s="1" t="s">
        <v>33</v>
      </c>
      <c r="B2244" s="1" t="s">
        <v>34</v>
      </c>
      <c r="C2244" s="2">
        <v>45900</v>
      </c>
      <c r="D2244" s="1" t="s">
        <v>73</v>
      </c>
      <c r="E2244" s="1" t="s">
        <v>74</v>
      </c>
      <c r="F2244" s="1" t="s">
        <v>37</v>
      </c>
      <c r="G2244" s="1" t="s">
        <v>1036</v>
      </c>
      <c r="H2244" s="1" t="s">
        <v>76</v>
      </c>
      <c r="I2244" s="3">
        <v>52326</v>
      </c>
      <c r="J2244" s="3">
        <v>0</v>
      </c>
      <c r="K2244" s="1" t="s">
        <v>40</v>
      </c>
      <c r="L2244" s="1" t="s">
        <v>1984</v>
      </c>
      <c r="M2244" s="1" t="s">
        <v>1985</v>
      </c>
      <c r="N2244" s="1" t="s">
        <v>79</v>
      </c>
      <c r="O2244" s="1" t="s">
        <v>80</v>
      </c>
      <c r="P2244" s="1" t="s">
        <v>43</v>
      </c>
      <c r="Q2244" s="1" t="s">
        <v>43</v>
      </c>
      <c r="R2244" s="3">
        <v>0</v>
      </c>
      <c r="S2244" s="1" t="s">
        <v>44</v>
      </c>
      <c r="T2244" s="1" t="s">
        <v>45</v>
      </c>
      <c r="U2244" s="1" t="s">
        <v>1036</v>
      </c>
      <c r="V2244" s="1" t="s">
        <v>46</v>
      </c>
      <c r="W2244" s="1" t="s">
        <v>81</v>
      </c>
      <c r="X2244" s="1" t="s">
        <v>1972</v>
      </c>
      <c r="Y2244" s="1" t="s">
        <v>83</v>
      </c>
      <c r="Z2244" s="1" t="s">
        <v>219</v>
      </c>
      <c r="AA2244" s="1" t="s">
        <v>51</v>
      </c>
      <c r="AB2244" s="1" t="s">
        <v>1972</v>
      </c>
      <c r="AC2244" s="1" t="s">
        <v>37</v>
      </c>
    </row>
    <row r="2245" spans="1:29" hidden="1" x14ac:dyDescent="0.25">
      <c r="A2245" s="1" t="s">
        <v>33</v>
      </c>
      <c r="B2245" s="1" t="s">
        <v>34</v>
      </c>
      <c r="C2245" s="2">
        <v>45900</v>
      </c>
      <c r="D2245" s="1" t="s">
        <v>73</v>
      </c>
      <c r="E2245" s="1" t="s">
        <v>74</v>
      </c>
      <c r="F2245" s="1" t="s">
        <v>37</v>
      </c>
      <c r="G2245" s="1" t="s">
        <v>1036</v>
      </c>
      <c r="H2245" s="1" t="s">
        <v>76</v>
      </c>
      <c r="I2245" s="3">
        <v>711750</v>
      </c>
      <c r="J2245" s="3">
        <v>0</v>
      </c>
      <c r="K2245" s="1" t="s">
        <v>40</v>
      </c>
      <c r="L2245" s="1" t="s">
        <v>117</v>
      </c>
      <c r="M2245" s="1" t="s">
        <v>118</v>
      </c>
      <c r="N2245" s="1" t="s">
        <v>79</v>
      </c>
      <c r="O2245" s="1" t="s">
        <v>80</v>
      </c>
      <c r="P2245" s="1" t="s">
        <v>43</v>
      </c>
      <c r="Q2245" s="1" t="s">
        <v>43</v>
      </c>
      <c r="R2245" s="3">
        <v>0</v>
      </c>
      <c r="S2245" s="1" t="s">
        <v>44</v>
      </c>
      <c r="T2245" s="1" t="s">
        <v>45</v>
      </c>
      <c r="U2245" s="1" t="s">
        <v>1036</v>
      </c>
      <c r="V2245" s="1" t="s">
        <v>46</v>
      </c>
      <c r="W2245" s="1" t="s">
        <v>81</v>
      </c>
      <c r="X2245" s="1" t="s">
        <v>1972</v>
      </c>
      <c r="Y2245" s="1" t="s">
        <v>83</v>
      </c>
      <c r="Z2245" s="1" t="s">
        <v>219</v>
      </c>
      <c r="AA2245" s="1" t="s">
        <v>51</v>
      </c>
      <c r="AB2245" s="1" t="s">
        <v>1972</v>
      </c>
      <c r="AC2245" s="1" t="s">
        <v>37</v>
      </c>
    </row>
    <row r="2246" spans="1:29" hidden="1" x14ac:dyDescent="0.25">
      <c r="A2246" s="1" t="s">
        <v>33</v>
      </c>
      <c r="B2246" s="1" t="s">
        <v>34</v>
      </c>
      <c r="C2246" s="2">
        <v>45900</v>
      </c>
      <c r="D2246" s="1" t="s">
        <v>73</v>
      </c>
      <c r="E2246" s="1" t="s">
        <v>74</v>
      </c>
      <c r="F2246" s="1" t="s">
        <v>37</v>
      </c>
      <c r="G2246" s="1" t="s">
        <v>1036</v>
      </c>
      <c r="H2246" s="1" t="s">
        <v>76</v>
      </c>
      <c r="I2246" s="3">
        <v>711750</v>
      </c>
      <c r="J2246" s="3">
        <v>0</v>
      </c>
      <c r="K2246" s="1" t="s">
        <v>40</v>
      </c>
      <c r="L2246" s="1" t="s">
        <v>113</v>
      </c>
      <c r="M2246" s="1" t="s">
        <v>114</v>
      </c>
      <c r="N2246" s="1" t="s">
        <v>79</v>
      </c>
      <c r="O2246" s="1" t="s">
        <v>80</v>
      </c>
      <c r="P2246" s="1" t="s">
        <v>43</v>
      </c>
      <c r="Q2246" s="1" t="s">
        <v>43</v>
      </c>
      <c r="R2246" s="3">
        <v>0</v>
      </c>
      <c r="S2246" s="1" t="s">
        <v>44</v>
      </c>
      <c r="T2246" s="1" t="s">
        <v>45</v>
      </c>
      <c r="U2246" s="1" t="s">
        <v>1036</v>
      </c>
      <c r="V2246" s="1" t="s">
        <v>46</v>
      </c>
      <c r="W2246" s="1" t="s">
        <v>81</v>
      </c>
      <c r="X2246" s="1" t="s">
        <v>1972</v>
      </c>
      <c r="Y2246" s="1" t="s">
        <v>83</v>
      </c>
      <c r="Z2246" s="1" t="s">
        <v>219</v>
      </c>
      <c r="AA2246" s="1" t="s">
        <v>51</v>
      </c>
      <c r="AB2246" s="1" t="s">
        <v>1972</v>
      </c>
      <c r="AC2246" s="1" t="s">
        <v>37</v>
      </c>
    </row>
    <row r="2247" spans="1:29" hidden="1" x14ac:dyDescent="0.25">
      <c r="A2247" s="1" t="s">
        <v>33</v>
      </c>
      <c r="B2247" s="1" t="s">
        <v>34</v>
      </c>
      <c r="C2247" s="2">
        <v>45900</v>
      </c>
      <c r="D2247" s="1" t="s">
        <v>73</v>
      </c>
      <c r="E2247" s="1" t="s">
        <v>74</v>
      </c>
      <c r="F2247" s="1" t="s">
        <v>37</v>
      </c>
      <c r="G2247" s="1" t="s">
        <v>1036</v>
      </c>
      <c r="H2247" s="1" t="s">
        <v>76</v>
      </c>
      <c r="I2247" s="3">
        <v>94900</v>
      </c>
      <c r="J2247" s="3">
        <v>0</v>
      </c>
      <c r="K2247" s="1" t="s">
        <v>40</v>
      </c>
      <c r="L2247" s="1" t="s">
        <v>416</v>
      </c>
      <c r="M2247" s="1" t="s">
        <v>417</v>
      </c>
      <c r="N2247" s="1" t="s">
        <v>79</v>
      </c>
      <c r="O2247" s="1" t="s">
        <v>80</v>
      </c>
      <c r="P2247" s="1" t="s">
        <v>43</v>
      </c>
      <c r="Q2247" s="1" t="s">
        <v>43</v>
      </c>
      <c r="R2247" s="3">
        <v>0</v>
      </c>
      <c r="S2247" s="1" t="s">
        <v>44</v>
      </c>
      <c r="T2247" s="1" t="s">
        <v>45</v>
      </c>
      <c r="U2247" s="1" t="s">
        <v>1036</v>
      </c>
      <c r="V2247" s="1" t="s">
        <v>46</v>
      </c>
      <c r="W2247" s="1" t="s">
        <v>81</v>
      </c>
      <c r="X2247" s="1" t="s">
        <v>1972</v>
      </c>
      <c r="Y2247" s="1" t="s">
        <v>83</v>
      </c>
      <c r="Z2247" s="1" t="s">
        <v>219</v>
      </c>
      <c r="AA2247" s="1" t="s">
        <v>51</v>
      </c>
      <c r="AB2247" s="1" t="s">
        <v>1972</v>
      </c>
      <c r="AC2247" s="1" t="s">
        <v>37</v>
      </c>
    </row>
    <row r="2248" spans="1:29" hidden="1" x14ac:dyDescent="0.25">
      <c r="A2248" s="1" t="s">
        <v>33</v>
      </c>
      <c r="B2248" s="1" t="s">
        <v>34</v>
      </c>
      <c r="C2248" s="2">
        <v>45900</v>
      </c>
      <c r="D2248" s="1" t="s">
        <v>73</v>
      </c>
      <c r="E2248" s="1" t="s">
        <v>74</v>
      </c>
      <c r="F2248" s="1" t="s">
        <v>37</v>
      </c>
      <c r="G2248" s="1" t="s">
        <v>1036</v>
      </c>
      <c r="H2248" s="1" t="s">
        <v>76</v>
      </c>
      <c r="I2248" s="3">
        <v>711750</v>
      </c>
      <c r="J2248" s="3">
        <v>0</v>
      </c>
      <c r="K2248" s="1" t="s">
        <v>40</v>
      </c>
      <c r="L2248" s="1" t="s">
        <v>539</v>
      </c>
      <c r="M2248" s="1" t="s">
        <v>540</v>
      </c>
      <c r="N2248" s="1" t="s">
        <v>79</v>
      </c>
      <c r="O2248" s="1" t="s">
        <v>80</v>
      </c>
      <c r="P2248" s="1" t="s">
        <v>43</v>
      </c>
      <c r="Q2248" s="1" t="s">
        <v>43</v>
      </c>
      <c r="R2248" s="3">
        <v>0</v>
      </c>
      <c r="S2248" s="1" t="s">
        <v>44</v>
      </c>
      <c r="T2248" s="1" t="s">
        <v>45</v>
      </c>
      <c r="U2248" s="1" t="s">
        <v>1036</v>
      </c>
      <c r="V2248" s="1" t="s">
        <v>46</v>
      </c>
      <c r="W2248" s="1" t="s">
        <v>81</v>
      </c>
      <c r="X2248" s="1" t="s">
        <v>1972</v>
      </c>
      <c r="Y2248" s="1" t="s">
        <v>83</v>
      </c>
      <c r="Z2248" s="1" t="s">
        <v>219</v>
      </c>
      <c r="AA2248" s="1" t="s">
        <v>51</v>
      </c>
      <c r="AB2248" s="1" t="s">
        <v>1972</v>
      </c>
      <c r="AC2248" s="1" t="s">
        <v>37</v>
      </c>
    </row>
    <row r="2249" spans="1:29" hidden="1" x14ac:dyDescent="0.25">
      <c r="A2249" s="1" t="s">
        <v>33</v>
      </c>
      <c r="B2249" s="1" t="s">
        <v>34</v>
      </c>
      <c r="C2249" s="2">
        <v>45900</v>
      </c>
      <c r="D2249" s="1" t="s">
        <v>73</v>
      </c>
      <c r="E2249" s="1" t="s">
        <v>74</v>
      </c>
      <c r="F2249" s="1" t="s">
        <v>37</v>
      </c>
      <c r="G2249" s="1" t="s">
        <v>1036</v>
      </c>
      <c r="H2249" s="1" t="s">
        <v>76</v>
      </c>
      <c r="I2249" s="3">
        <v>147189</v>
      </c>
      <c r="J2249" s="3">
        <v>0</v>
      </c>
      <c r="K2249" s="1" t="s">
        <v>40</v>
      </c>
      <c r="L2249" s="1" t="s">
        <v>654</v>
      </c>
      <c r="M2249" s="1" t="s">
        <v>655</v>
      </c>
      <c r="N2249" s="1" t="s">
        <v>79</v>
      </c>
      <c r="O2249" s="1" t="s">
        <v>80</v>
      </c>
      <c r="P2249" s="1" t="s">
        <v>43</v>
      </c>
      <c r="Q2249" s="1" t="s">
        <v>43</v>
      </c>
      <c r="R2249" s="3">
        <v>0</v>
      </c>
      <c r="S2249" s="1" t="s">
        <v>44</v>
      </c>
      <c r="T2249" s="1" t="s">
        <v>45</v>
      </c>
      <c r="U2249" s="1" t="s">
        <v>1036</v>
      </c>
      <c r="V2249" s="1" t="s">
        <v>46</v>
      </c>
      <c r="W2249" s="1" t="s">
        <v>81</v>
      </c>
      <c r="X2249" s="1" t="s">
        <v>1972</v>
      </c>
      <c r="Y2249" s="1" t="s">
        <v>83</v>
      </c>
      <c r="Z2249" s="1" t="s">
        <v>219</v>
      </c>
      <c r="AA2249" s="1" t="s">
        <v>51</v>
      </c>
      <c r="AB2249" s="1" t="s">
        <v>1972</v>
      </c>
      <c r="AC2249" s="1" t="s">
        <v>37</v>
      </c>
    </row>
    <row r="2250" spans="1:29" hidden="1" x14ac:dyDescent="0.25">
      <c r="A2250" s="1" t="s">
        <v>33</v>
      </c>
      <c r="B2250" s="1" t="s">
        <v>34</v>
      </c>
      <c r="C2250" s="2">
        <v>45900</v>
      </c>
      <c r="D2250" s="1" t="s">
        <v>73</v>
      </c>
      <c r="E2250" s="1" t="s">
        <v>74</v>
      </c>
      <c r="F2250" s="1" t="s">
        <v>37</v>
      </c>
      <c r="G2250" s="1" t="s">
        <v>1036</v>
      </c>
      <c r="H2250" s="1" t="s">
        <v>76</v>
      </c>
      <c r="I2250" s="3">
        <v>664300</v>
      </c>
      <c r="J2250" s="3">
        <v>0</v>
      </c>
      <c r="K2250" s="1" t="s">
        <v>40</v>
      </c>
      <c r="L2250" s="1" t="s">
        <v>222</v>
      </c>
      <c r="M2250" s="1" t="s">
        <v>223</v>
      </c>
      <c r="N2250" s="1" t="s">
        <v>79</v>
      </c>
      <c r="O2250" s="1" t="s">
        <v>80</v>
      </c>
      <c r="P2250" s="1" t="s">
        <v>43</v>
      </c>
      <c r="Q2250" s="1" t="s">
        <v>43</v>
      </c>
      <c r="R2250" s="3">
        <v>0</v>
      </c>
      <c r="S2250" s="1" t="s">
        <v>44</v>
      </c>
      <c r="T2250" s="1" t="s">
        <v>45</v>
      </c>
      <c r="U2250" s="1" t="s">
        <v>1036</v>
      </c>
      <c r="V2250" s="1" t="s">
        <v>46</v>
      </c>
      <c r="W2250" s="1" t="s">
        <v>81</v>
      </c>
      <c r="X2250" s="1" t="s">
        <v>1972</v>
      </c>
      <c r="Y2250" s="1" t="s">
        <v>83</v>
      </c>
      <c r="Z2250" s="1" t="s">
        <v>219</v>
      </c>
      <c r="AA2250" s="1" t="s">
        <v>51</v>
      </c>
      <c r="AB2250" s="1" t="s">
        <v>1972</v>
      </c>
      <c r="AC2250" s="1" t="s">
        <v>37</v>
      </c>
    </row>
    <row r="2251" spans="1:29" hidden="1" x14ac:dyDescent="0.25">
      <c r="A2251" s="1" t="s">
        <v>33</v>
      </c>
      <c r="B2251" s="1" t="s">
        <v>34</v>
      </c>
      <c r="C2251" s="2">
        <v>45900</v>
      </c>
      <c r="D2251" s="1" t="s">
        <v>73</v>
      </c>
      <c r="E2251" s="1" t="s">
        <v>74</v>
      </c>
      <c r="F2251" s="1" t="s">
        <v>37</v>
      </c>
      <c r="G2251" s="1" t="s">
        <v>1036</v>
      </c>
      <c r="H2251" s="1" t="s">
        <v>76</v>
      </c>
      <c r="I2251" s="3">
        <v>54387</v>
      </c>
      <c r="J2251" s="3">
        <v>0</v>
      </c>
      <c r="K2251" s="1" t="s">
        <v>40</v>
      </c>
      <c r="L2251" s="1" t="s">
        <v>168</v>
      </c>
      <c r="M2251" s="1" t="s">
        <v>169</v>
      </c>
      <c r="N2251" s="1" t="s">
        <v>79</v>
      </c>
      <c r="O2251" s="1" t="s">
        <v>80</v>
      </c>
      <c r="P2251" s="1" t="s">
        <v>43</v>
      </c>
      <c r="Q2251" s="1" t="s">
        <v>43</v>
      </c>
      <c r="R2251" s="3">
        <v>0</v>
      </c>
      <c r="S2251" s="1" t="s">
        <v>44</v>
      </c>
      <c r="T2251" s="1" t="s">
        <v>45</v>
      </c>
      <c r="U2251" s="1" t="s">
        <v>1036</v>
      </c>
      <c r="V2251" s="1" t="s">
        <v>46</v>
      </c>
      <c r="W2251" s="1" t="s">
        <v>81</v>
      </c>
      <c r="X2251" s="1" t="s">
        <v>1972</v>
      </c>
      <c r="Y2251" s="1" t="s">
        <v>83</v>
      </c>
      <c r="Z2251" s="1" t="s">
        <v>219</v>
      </c>
      <c r="AA2251" s="1" t="s">
        <v>51</v>
      </c>
      <c r="AB2251" s="1" t="s">
        <v>1972</v>
      </c>
      <c r="AC2251" s="1" t="s">
        <v>37</v>
      </c>
    </row>
    <row r="2252" spans="1:29" hidden="1" x14ac:dyDescent="0.25">
      <c r="A2252" s="1" t="s">
        <v>33</v>
      </c>
      <c r="B2252" s="1" t="s">
        <v>34</v>
      </c>
      <c r="C2252" s="2">
        <v>45900</v>
      </c>
      <c r="D2252" s="1" t="s">
        <v>73</v>
      </c>
      <c r="E2252" s="1" t="s">
        <v>74</v>
      </c>
      <c r="F2252" s="1" t="s">
        <v>37</v>
      </c>
      <c r="G2252" s="1" t="s">
        <v>1036</v>
      </c>
      <c r="H2252" s="1" t="s">
        <v>76</v>
      </c>
      <c r="I2252" s="3">
        <v>189800</v>
      </c>
      <c r="J2252" s="3">
        <v>0</v>
      </c>
      <c r="K2252" s="1" t="s">
        <v>40</v>
      </c>
      <c r="L2252" s="1" t="s">
        <v>152</v>
      </c>
      <c r="M2252" s="1" t="s">
        <v>153</v>
      </c>
      <c r="N2252" s="1" t="s">
        <v>79</v>
      </c>
      <c r="O2252" s="1" t="s">
        <v>80</v>
      </c>
      <c r="P2252" s="1" t="s">
        <v>43</v>
      </c>
      <c r="Q2252" s="1" t="s">
        <v>43</v>
      </c>
      <c r="R2252" s="3">
        <v>0</v>
      </c>
      <c r="S2252" s="1" t="s">
        <v>44</v>
      </c>
      <c r="T2252" s="1" t="s">
        <v>45</v>
      </c>
      <c r="U2252" s="1" t="s">
        <v>1036</v>
      </c>
      <c r="V2252" s="1" t="s">
        <v>46</v>
      </c>
      <c r="W2252" s="1" t="s">
        <v>81</v>
      </c>
      <c r="X2252" s="1" t="s">
        <v>1972</v>
      </c>
      <c r="Y2252" s="1" t="s">
        <v>83</v>
      </c>
      <c r="Z2252" s="1" t="s">
        <v>219</v>
      </c>
      <c r="AA2252" s="1" t="s">
        <v>51</v>
      </c>
      <c r="AB2252" s="1" t="s">
        <v>1972</v>
      </c>
      <c r="AC2252" s="1" t="s">
        <v>37</v>
      </c>
    </row>
    <row r="2253" spans="1:29" hidden="1" x14ac:dyDescent="0.25">
      <c r="A2253" s="1" t="s">
        <v>33</v>
      </c>
      <c r="B2253" s="1" t="s">
        <v>34</v>
      </c>
      <c r="C2253" s="2">
        <v>45900</v>
      </c>
      <c r="D2253" s="1" t="s">
        <v>73</v>
      </c>
      <c r="E2253" s="1" t="s">
        <v>74</v>
      </c>
      <c r="F2253" s="1" t="s">
        <v>37</v>
      </c>
      <c r="G2253" s="1" t="s">
        <v>1036</v>
      </c>
      <c r="H2253" s="1" t="s">
        <v>76</v>
      </c>
      <c r="I2253" s="3">
        <v>711751</v>
      </c>
      <c r="J2253" s="3">
        <v>0</v>
      </c>
      <c r="K2253" s="1" t="s">
        <v>40</v>
      </c>
      <c r="L2253" s="1" t="s">
        <v>113</v>
      </c>
      <c r="M2253" s="1" t="s">
        <v>114</v>
      </c>
      <c r="N2253" s="1" t="s">
        <v>79</v>
      </c>
      <c r="O2253" s="1" t="s">
        <v>80</v>
      </c>
      <c r="P2253" s="1" t="s">
        <v>43</v>
      </c>
      <c r="Q2253" s="1" t="s">
        <v>43</v>
      </c>
      <c r="R2253" s="3">
        <v>0</v>
      </c>
      <c r="S2253" s="1" t="s">
        <v>44</v>
      </c>
      <c r="T2253" s="1" t="s">
        <v>45</v>
      </c>
      <c r="U2253" s="1" t="s">
        <v>1036</v>
      </c>
      <c r="V2253" s="1" t="s">
        <v>46</v>
      </c>
      <c r="W2253" s="1" t="s">
        <v>81</v>
      </c>
      <c r="X2253" s="1" t="s">
        <v>1972</v>
      </c>
      <c r="Y2253" s="1" t="s">
        <v>83</v>
      </c>
      <c r="Z2253" s="1" t="s">
        <v>219</v>
      </c>
      <c r="AA2253" s="1" t="s">
        <v>51</v>
      </c>
      <c r="AB2253" s="1" t="s">
        <v>1972</v>
      </c>
      <c r="AC2253" s="1" t="s">
        <v>37</v>
      </c>
    </row>
    <row r="2254" spans="1:29" hidden="1" x14ac:dyDescent="0.25">
      <c r="A2254" s="1" t="s">
        <v>33</v>
      </c>
      <c r="B2254" s="1" t="s">
        <v>34</v>
      </c>
      <c r="C2254" s="2">
        <v>45900</v>
      </c>
      <c r="D2254" s="1" t="s">
        <v>73</v>
      </c>
      <c r="E2254" s="1" t="s">
        <v>74</v>
      </c>
      <c r="F2254" s="1" t="s">
        <v>37</v>
      </c>
      <c r="G2254" s="1" t="s">
        <v>1036</v>
      </c>
      <c r="H2254" s="1" t="s">
        <v>76</v>
      </c>
      <c r="I2254" s="3">
        <v>47450</v>
      </c>
      <c r="J2254" s="3">
        <v>0</v>
      </c>
      <c r="K2254" s="1" t="s">
        <v>40</v>
      </c>
      <c r="L2254" s="1" t="s">
        <v>222</v>
      </c>
      <c r="M2254" s="1" t="s">
        <v>223</v>
      </c>
      <c r="N2254" s="1" t="s">
        <v>79</v>
      </c>
      <c r="O2254" s="1" t="s">
        <v>80</v>
      </c>
      <c r="P2254" s="1" t="s">
        <v>43</v>
      </c>
      <c r="Q2254" s="1" t="s">
        <v>43</v>
      </c>
      <c r="R2254" s="3">
        <v>0</v>
      </c>
      <c r="S2254" s="1" t="s">
        <v>44</v>
      </c>
      <c r="T2254" s="1" t="s">
        <v>45</v>
      </c>
      <c r="U2254" s="1" t="s">
        <v>1036</v>
      </c>
      <c r="V2254" s="1" t="s">
        <v>46</v>
      </c>
      <c r="W2254" s="1" t="s">
        <v>81</v>
      </c>
      <c r="X2254" s="1" t="s">
        <v>1972</v>
      </c>
      <c r="Y2254" s="1" t="s">
        <v>83</v>
      </c>
      <c r="Z2254" s="1" t="s">
        <v>219</v>
      </c>
      <c r="AA2254" s="1" t="s">
        <v>51</v>
      </c>
      <c r="AB2254" s="1" t="s">
        <v>1972</v>
      </c>
      <c r="AC2254" s="1" t="s">
        <v>37</v>
      </c>
    </row>
    <row r="2255" spans="1:29" hidden="1" x14ac:dyDescent="0.25">
      <c r="A2255" s="1" t="s">
        <v>33</v>
      </c>
      <c r="B2255" s="1" t="s">
        <v>34</v>
      </c>
      <c r="C2255" s="2">
        <v>45901</v>
      </c>
      <c r="D2255" s="1" t="s">
        <v>35</v>
      </c>
      <c r="E2255" s="1" t="s">
        <v>36</v>
      </c>
      <c r="F2255" s="1" t="s">
        <v>37</v>
      </c>
      <c r="G2255" s="1" t="s">
        <v>2007</v>
      </c>
      <c r="H2255" s="1" t="s">
        <v>2008</v>
      </c>
      <c r="I2255" s="3">
        <v>0</v>
      </c>
      <c r="J2255" s="3">
        <v>464138</v>
      </c>
      <c r="K2255" s="1" t="s">
        <v>40</v>
      </c>
      <c r="L2255" s="1" t="s">
        <v>87</v>
      </c>
      <c r="M2255" s="1" t="s">
        <v>88</v>
      </c>
      <c r="N2255" s="1" t="s">
        <v>37</v>
      </c>
      <c r="O2255" s="1" t="s">
        <v>43</v>
      </c>
      <c r="P2255" s="1" t="s">
        <v>43</v>
      </c>
      <c r="Q2255" s="1" t="s">
        <v>43</v>
      </c>
      <c r="R2255" s="3">
        <v>0</v>
      </c>
      <c r="S2255" s="1" t="s">
        <v>44</v>
      </c>
      <c r="T2255" s="1" t="s">
        <v>45</v>
      </c>
      <c r="U2255" s="1" t="s">
        <v>2007</v>
      </c>
      <c r="V2255" s="1" t="s">
        <v>46</v>
      </c>
      <c r="W2255" s="1" t="s">
        <v>47</v>
      </c>
      <c r="X2255" s="1" t="s">
        <v>2009</v>
      </c>
      <c r="Y2255" s="1" t="s">
        <v>49</v>
      </c>
      <c r="Z2255" s="1" t="s">
        <v>50</v>
      </c>
      <c r="AA2255" s="1" t="s">
        <v>51</v>
      </c>
      <c r="AB2255" s="1" t="s">
        <v>2009</v>
      </c>
      <c r="AC2255" s="1" t="s">
        <v>37</v>
      </c>
    </row>
    <row r="2256" spans="1:29" hidden="1" x14ac:dyDescent="0.25">
      <c r="A2256" s="1" t="s">
        <v>33</v>
      </c>
      <c r="B2256" s="1" t="s">
        <v>34</v>
      </c>
      <c r="C2256" s="2">
        <v>45901</v>
      </c>
      <c r="D2256" s="1" t="s">
        <v>238</v>
      </c>
      <c r="E2256" s="1" t="s">
        <v>239</v>
      </c>
      <c r="F2256" s="1" t="s">
        <v>37</v>
      </c>
      <c r="G2256" s="1" t="s">
        <v>1986</v>
      </c>
      <c r="H2256" s="1" t="s">
        <v>1987</v>
      </c>
      <c r="I2256" s="3">
        <v>690</v>
      </c>
      <c r="J2256" s="3">
        <v>0</v>
      </c>
      <c r="K2256" s="1" t="s">
        <v>40</v>
      </c>
      <c r="L2256" s="1" t="s">
        <v>41</v>
      </c>
      <c r="M2256" s="1" t="s">
        <v>42</v>
      </c>
      <c r="N2256" s="1" t="s">
        <v>37</v>
      </c>
      <c r="O2256" s="1" t="s">
        <v>43</v>
      </c>
      <c r="P2256" s="1" t="s">
        <v>43</v>
      </c>
      <c r="Q2256" s="1" t="s">
        <v>43</v>
      </c>
      <c r="R2256" s="3">
        <v>0</v>
      </c>
      <c r="S2256" s="1" t="s">
        <v>44</v>
      </c>
      <c r="T2256" s="1" t="s">
        <v>45</v>
      </c>
      <c r="U2256" s="1" t="s">
        <v>1986</v>
      </c>
      <c r="V2256" s="1" t="s">
        <v>46</v>
      </c>
      <c r="W2256" s="1" t="s">
        <v>81</v>
      </c>
      <c r="X2256" s="1" t="s">
        <v>1988</v>
      </c>
      <c r="Y2256" s="1" t="s">
        <v>245</v>
      </c>
      <c r="Z2256" s="1" t="s">
        <v>1989</v>
      </c>
      <c r="AA2256" s="1" t="s">
        <v>51</v>
      </c>
      <c r="AB2256" s="1" t="s">
        <v>1988</v>
      </c>
      <c r="AC2256" s="1" t="s">
        <v>37</v>
      </c>
    </row>
    <row r="2257" spans="1:29" hidden="1" x14ac:dyDescent="0.25">
      <c r="A2257" s="1" t="s">
        <v>33</v>
      </c>
      <c r="B2257" s="1" t="s">
        <v>34</v>
      </c>
      <c r="C2257" s="2">
        <v>45901</v>
      </c>
      <c r="D2257" s="1" t="s">
        <v>238</v>
      </c>
      <c r="E2257" s="1" t="s">
        <v>239</v>
      </c>
      <c r="F2257" s="1" t="s">
        <v>37</v>
      </c>
      <c r="G2257" s="1" t="s">
        <v>1986</v>
      </c>
      <c r="H2257" s="1" t="s">
        <v>1987</v>
      </c>
      <c r="I2257" s="3">
        <v>0</v>
      </c>
      <c r="J2257" s="3">
        <v>690</v>
      </c>
      <c r="K2257" s="1" t="s">
        <v>40</v>
      </c>
      <c r="L2257" s="1" t="s">
        <v>557</v>
      </c>
      <c r="M2257" s="1" t="s">
        <v>558</v>
      </c>
      <c r="N2257" s="1" t="s">
        <v>37</v>
      </c>
      <c r="O2257" s="1" t="s">
        <v>43</v>
      </c>
      <c r="P2257" s="1" t="s">
        <v>43</v>
      </c>
      <c r="Q2257" s="1" t="s">
        <v>43</v>
      </c>
      <c r="R2257" s="3">
        <v>0</v>
      </c>
      <c r="S2257" s="1" t="s">
        <v>44</v>
      </c>
      <c r="T2257" s="1" t="s">
        <v>45</v>
      </c>
      <c r="U2257" s="1" t="s">
        <v>1986</v>
      </c>
      <c r="V2257" s="1" t="s">
        <v>46</v>
      </c>
      <c r="W2257" s="1" t="s">
        <v>81</v>
      </c>
      <c r="X2257" s="1" t="s">
        <v>1988</v>
      </c>
      <c r="Y2257" s="1" t="s">
        <v>245</v>
      </c>
      <c r="Z2257" s="1" t="s">
        <v>1989</v>
      </c>
      <c r="AA2257" s="1" t="s">
        <v>51</v>
      </c>
      <c r="AB2257" s="1" t="s">
        <v>1988</v>
      </c>
      <c r="AC2257" s="1" t="s">
        <v>37</v>
      </c>
    </row>
    <row r="2258" spans="1:29" hidden="1" x14ac:dyDescent="0.25">
      <c r="A2258" s="1" t="s">
        <v>33</v>
      </c>
      <c r="B2258" s="1" t="s">
        <v>34</v>
      </c>
      <c r="C2258" s="2">
        <v>45901</v>
      </c>
      <c r="D2258" s="1" t="s">
        <v>238</v>
      </c>
      <c r="E2258" s="1" t="s">
        <v>239</v>
      </c>
      <c r="F2258" s="1" t="s">
        <v>37</v>
      </c>
      <c r="G2258" s="1" t="s">
        <v>1986</v>
      </c>
      <c r="H2258" s="1" t="s">
        <v>1987</v>
      </c>
      <c r="I2258" s="3">
        <v>951</v>
      </c>
      <c r="J2258" s="3">
        <v>0</v>
      </c>
      <c r="K2258" s="1" t="s">
        <v>40</v>
      </c>
      <c r="L2258" s="1" t="s">
        <v>41</v>
      </c>
      <c r="M2258" s="1" t="s">
        <v>42</v>
      </c>
      <c r="N2258" s="1" t="s">
        <v>37</v>
      </c>
      <c r="O2258" s="1" t="s">
        <v>43</v>
      </c>
      <c r="P2258" s="1" t="s">
        <v>43</v>
      </c>
      <c r="Q2258" s="1" t="s">
        <v>43</v>
      </c>
      <c r="R2258" s="3">
        <v>0</v>
      </c>
      <c r="S2258" s="1" t="s">
        <v>44</v>
      </c>
      <c r="T2258" s="1" t="s">
        <v>45</v>
      </c>
      <c r="U2258" s="1" t="s">
        <v>1986</v>
      </c>
      <c r="V2258" s="1" t="s">
        <v>46</v>
      </c>
      <c r="W2258" s="1" t="s">
        <v>81</v>
      </c>
      <c r="X2258" s="1" t="s">
        <v>1988</v>
      </c>
      <c r="Y2258" s="1" t="s">
        <v>245</v>
      </c>
      <c r="Z2258" s="1" t="s">
        <v>1989</v>
      </c>
      <c r="AA2258" s="1" t="s">
        <v>51</v>
      </c>
      <c r="AB2258" s="1" t="s">
        <v>1988</v>
      </c>
      <c r="AC2258" s="1" t="s">
        <v>37</v>
      </c>
    </row>
    <row r="2259" spans="1:29" hidden="1" x14ac:dyDescent="0.25">
      <c r="A2259" s="1" t="s">
        <v>33</v>
      </c>
      <c r="B2259" s="1" t="s">
        <v>34</v>
      </c>
      <c r="C2259" s="2">
        <v>45901</v>
      </c>
      <c r="D2259" s="1" t="s">
        <v>238</v>
      </c>
      <c r="E2259" s="1" t="s">
        <v>239</v>
      </c>
      <c r="F2259" s="1" t="s">
        <v>37</v>
      </c>
      <c r="G2259" s="1" t="s">
        <v>1986</v>
      </c>
      <c r="H2259" s="1" t="s">
        <v>1987</v>
      </c>
      <c r="I2259" s="3">
        <v>0</v>
      </c>
      <c r="J2259" s="3">
        <v>951</v>
      </c>
      <c r="K2259" s="1" t="s">
        <v>40</v>
      </c>
      <c r="L2259" s="1" t="s">
        <v>1049</v>
      </c>
      <c r="M2259" s="1" t="s">
        <v>869</v>
      </c>
      <c r="N2259" s="1" t="s">
        <v>37</v>
      </c>
      <c r="O2259" s="1" t="s">
        <v>43</v>
      </c>
      <c r="P2259" s="1" t="s">
        <v>43</v>
      </c>
      <c r="Q2259" s="1" t="s">
        <v>43</v>
      </c>
      <c r="R2259" s="3">
        <v>0</v>
      </c>
      <c r="S2259" s="1" t="s">
        <v>44</v>
      </c>
      <c r="T2259" s="1" t="s">
        <v>45</v>
      </c>
      <c r="U2259" s="1" t="s">
        <v>1986</v>
      </c>
      <c r="V2259" s="1" t="s">
        <v>46</v>
      </c>
      <c r="W2259" s="1" t="s">
        <v>81</v>
      </c>
      <c r="X2259" s="1" t="s">
        <v>1988</v>
      </c>
      <c r="Y2259" s="1" t="s">
        <v>245</v>
      </c>
      <c r="Z2259" s="1" t="s">
        <v>1989</v>
      </c>
      <c r="AA2259" s="1" t="s">
        <v>51</v>
      </c>
      <c r="AB2259" s="1" t="s">
        <v>1988</v>
      </c>
      <c r="AC2259" s="1" t="s">
        <v>37</v>
      </c>
    </row>
    <row r="2260" spans="1:29" hidden="1" x14ac:dyDescent="0.25">
      <c r="A2260" s="1" t="s">
        <v>33</v>
      </c>
      <c r="B2260" s="1" t="s">
        <v>34</v>
      </c>
      <c r="C2260" s="2">
        <v>45901</v>
      </c>
      <c r="D2260" s="1" t="s">
        <v>238</v>
      </c>
      <c r="E2260" s="1" t="s">
        <v>239</v>
      </c>
      <c r="F2260" s="1" t="s">
        <v>37</v>
      </c>
      <c r="G2260" s="1" t="s">
        <v>1986</v>
      </c>
      <c r="H2260" s="1" t="s">
        <v>1987</v>
      </c>
      <c r="I2260" s="3">
        <v>87241</v>
      </c>
      <c r="J2260" s="3">
        <v>0</v>
      </c>
      <c r="K2260" s="1" t="s">
        <v>40</v>
      </c>
      <c r="L2260" s="1" t="s">
        <v>41</v>
      </c>
      <c r="M2260" s="1" t="s">
        <v>42</v>
      </c>
      <c r="N2260" s="1" t="s">
        <v>37</v>
      </c>
      <c r="O2260" s="1" t="s">
        <v>43</v>
      </c>
      <c r="P2260" s="1" t="s">
        <v>43</v>
      </c>
      <c r="Q2260" s="1" t="s">
        <v>43</v>
      </c>
      <c r="R2260" s="3">
        <v>0</v>
      </c>
      <c r="S2260" s="1" t="s">
        <v>44</v>
      </c>
      <c r="T2260" s="1" t="s">
        <v>45</v>
      </c>
      <c r="U2260" s="1" t="s">
        <v>1986</v>
      </c>
      <c r="V2260" s="1" t="s">
        <v>46</v>
      </c>
      <c r="W2260" s="1" t="s">
        <v>81</v>
      </c>
      <c r="X2260" s="1" t="s">
        <v>1988</v>
      </c>
      <c r="Y2260" s="1" t="s">
        <v>245</v>
      </c>
      <c r="Z2260" s="1" t="s">
        <v>1989</v>
      </c>
      <c r="AA2260" s="1" t="s">
        <v>51</v>
      </c>
      <c r="AB2260" s="1" t="s">
        <v>1988</v>
      </c>
      <c r="AC2260" s="1" t="s">
        <v>37</v>
      </c>
    </row>
    <row r="2261" spans="1:29" hidden="1" x14ac:dyDescent="0.25">
      <c r="A2261" s="1" t="s">
        <v>33</v>
      </c>
      <c r="B2261" s="1" t="s">
        <v>34</v>
      </c>
      <c r="C2261" s="2">
        <v>45901</v>
      </c>
      <c r="D2261" s="1" t="s">
        <v>238</v>
      </c>
      <c r="E2261" s="1" t="s">
        <v>239</v>
      </c>
      <c r="F2261" s="1" t="s">
        <v>37</v>
      </c>
      <c r="G2261" s="1" t="s">
        <v>1986</v>
      </c>
      <c r="H2261" s="1" t="s">
        <v>1987</v>
      </c>
      <c r="I2261" s="3">
        <v>0</v>
      </c>
      <c r="J2261" s="3">
        <v>87241</v>
      </c>
      <c r="K2261" s="1" t="s">
        <v>40</v>
      </c>
      <c r="L2261" s="1" t="s">
        <v>1694</v>
      </c>
      <c r="M2261" s="1" t="s">
        <v>815</v>
      </c>
      <c r="N2261" s="1" t="s">
        <v>37</v>
      </c>
      <c r="O2261" s="1" t="s">
        <v>43</v>
      </c>
      <c r="P2261" s="1" t="s">
        <v>43</v>
      </c>
      <c r="Q2261" s="1" t="s">
        <v>43</v>
      </c>
      <c r="R2261" s="3">
        <v>0</v>
      </c>
      <c r="S2261" s="1" t="s">
        <v>44</v>
      </c>
      <c r="T2261" s="1" t="s">
        <v>45</v>
      </c>
      <c r="U2261" s="1" t="s">
        <v>1986</v>
      </c>
      <c r="V2261" s="1" t="s">
        <v>46</v>
      </c>
      <c r="W2261" s="1" t="s">
        <v>81</v>
      </c>
      <c r="X2261" s="1" t="s">
        <v>1988</v>
      </c>
      <c r="Y2261" s="1" t="s">
        <v>245</v>
      </c>
      <c r="Z2261" s="1" t="s">
        <v>1989</v>
      </c>
      <c r="AA2261" s="1" t="s">
        <v>51</v>
      </c>
      <c r="AB2261" s="1" t="s">
        <v>1988</v>
      </c>
      <c r="AC2261" s="1" t="s">
        <v>37</v>
      </c>
    </row>
    <row r="2262" spans="1:29" hidden="1" x14ac:dyDescent="0.25">
      <c r="A2262" s="1" t="s">
        <v>33</v>
      </c>
      <c r="B2262" s="1" t="s">
        <v>34</v>
      </c>
      <c r="C2262" s="2">
        <v>45901</v>
      </c>
      <c r="D2262" s="1" t="s">
        <v>238</v>
      </c>
      <c r="E2262" s="1" t="s">
        <v>239</v>
      </c>
      <c r="F2262" s="1" t="s">
        <v>37</v>
      </c>
      <c r="G2262" s="1" t="s">
        <v>1986</v>
      </c>
      <c r="H2262" s="1" t="s">
        <v>1987</v>
      </c>
      <c r="I2262" s="3">
        <v>841079</v>
      </c>
      <c r="J2262" s="3">
        <v>0</v>
      </c>
      <c r="K2262" s="1" t="s">
        <v>40</v>
      </c>
      <c r="L2262" s="1" t="s">
        <v>41</v>
      </c>
      <c r="M2262" s="1" t="s">
        <v>42</v>
      </c>
      <c r="N2262" s="1" t="s">
        <v>37</v>
      </c>
      <c r="O2262" s="1" t="s">
        <v>43</v>
      </c>
      <c r="P2262" s="1" t="s">
        <v>43</v>
      </c>
      <c r="Q2262" s="1" t="s">
        <v>43</v>
      </c>
      <c r="R2262" s="3">
        <v>0</v>
      </c>
      <c r="S2262" s="1" t="s">
        <v>44</v>
      </c>
      <c r="T2262" s="1" t="s">
        <v>45</v>
      </c>
      <c r="U2262" s="1" t="s">
        <v>1986</v>
      </c>
      <c r="V2262" s="1" t="s">
        <v>46</v>
      </c>
      <c r="W2262" s="1" t="s">
        <v>81</v>
      </c>
      <c r="X2262" s="1" t="s">
        <v>1988</v>
      </c>
      <c r="Y2262" s="1" t="s">
        <v>245</v>
      </c>
      <c r="Z2262" s="1" t="s">
        <v>1989</v>
      </c>
      <c r="AA2262" s="1" t="s">
        <v>51</v>
      </c>
      <c r="AB2262" s="1" t="s">
        <v>1988</v>
      </c>
      <c r="AC2262" s="1" t="s">
        <v>37</v>
      </c>
    </row>
    <row r="2263" spans="1:29" hidden="1" x14ac:dyDescent="0.25">
      <c r="A2263" s="1" t="s">
        <v>33</v>
      </c>
      <c r="B2263" s="1" t="s">
        <v>34</v>
      </c>
      <c r="C2263" s="2">
        <v>45901</v>
      </c>
      <c r="D2263" s="1" t="s">
        <v>238</v>
      </c>
      <c r="E2263" s="1" t="s">
        <v>239</v>
      </c>
      <c r="F2263" s="1" t="s">
        <v>37</v>
      </c>
      <c r="G2263" s="1" t="s">
        <v>1986</v>
      </c>
      <c r="H2263" s="1" t="s">
        <v>1987</v>
      </c>
      <c r="I2263" s="3">
        <v>0</v>
      </c>
      <c r="J2263" s="3">
        <v>841079</v>
      </c>
      <c r="K2263" s="1" t="s">
        <v>40</v>
      </c>
      <c r="L2263" s="1" t="s">
        <v>139</v>
      </c>
      <c r="M2263" s="1" t="s">
        <v>140</v>
      </c>
      <c r="N2263" s="1" t="s">
        <v>37</v>
      </c>
      <c r="O2263" s="1" t="s">
        <v>43</v>
      </c>
      <c r="P2263" s="1" t="s">
        <v>43</v>
      </c>
      <c r="Q2263" s="1" t="s">
        <v>43</v>
      </c>
      <c r="R2263" s="3">
        <v>0</v>
      </c>
      <c r="S2263" s="1" t="s">
        <v>44</v>
      </c>
      <c r="T2263" s="1" t="s">
        <v>45</v>
      </c>
      <c r="U2263" s="1" t="s">
        <v>1986</v>
      </c>
      <c r="V2263" s="1" t="s">
        <v>46</v>
      </c>
      <c r="W2263" s="1" t="s">
        <v>81</v>
      </c>
      <c r="X2263" s="1" t="s">
        <v>1988</v>
      </c>
      <c r="Y2263" s="1" t="s">
        <v>245</v>
      </c>
      <c r="Z2263" s="1" t="s">
        <v>1989</v>
      </c>
      <c r="AA2263" s="1" t="s">
        <v>51</v>
      </c>
      <c r="AB2263" s="1" t="s">
        <v>1988</v>
      </c>
      <c r="AC2263" s="1" t="s">
        <v>37</v>
      </c>
    </row>
    <row r="2264" spans="1:29" hidden="1" x14ac:dyDescent="0.25">
      <c r="A2264" s="1" t="s">
        <v>33</v>
      </c>
      <c r="B2264" s="1" t="s">
        <v>34</v>
      </c>
      <c r="C2264" s="2">
        <v>45901</v>
      </c>
      <c r="D2264" s="1" t="s">
        <v>238</v>
      </c>
      <c r="E2264" s="1" t="s">
        <v>239</v>
      </c>
      <c r="F2264" s="1" t="s">
        <v>37</v>
      </c>
      <c r="G2264" s="1" t="s">
        <v>1986</v>
      </c>
      <c r="H2264" s="1" t="s">
        <v>1987</v>
      </c>
      <c r="I2264" s="3">
        <v>47304</v>
      </c>
      <c r="J2264" s="3">
        <v>0</v>
      </c>
      <c r="K2264" s="1" t="s">
        <v>40</v>
      </c>
      <c r="L2264" s="1" t="s">
        <v>41</v>
      </c>
      <c r="M2264" s="1" t="s">
        <v>42</v>
      </c>
      <c r="N2264" s="1" t="s">
        <v>37</v>
      </c>
      <c r="O2264" s="1" t="s">
        <v>43</v>
      </c>
      <c r="P2264" s="1" t="s">
        <v>43</v>
      </c>
      <c r="Q2264" s="1" t="s">
        <v>43</v>
      </c>
      <c r="R2264" s="3">
        <v>0</v>
      </c>
      <c r="S2264" s="1" t="s">
        <v>44</v>
      </c>
      <c r="T2264" s="1" t="s">
        <v>45</v>
      </c>
      <c r="U2264" s="1" t="s">
        <v>1986</v>
      </c>
      <c r="V2264" s="1" t="s">
        <v>46</v>
      </c>
      <c r="W2264" s="1" t="s">
        <v>81</v>
      </c>
      <c r="X2264" s="1" t="s">
        <v>1988</v>
      </c>
      <c r="Y2264" s="1" t="s">
        <v>245</v>
      </c>
      <c r="Z2264" s="1" t="s">
        <v>1989</v>
      </c>
      <c r="AA2264" s="1" t="s">
        <v>51</v>
      </c>
      <c r="AB2264" s="1" t="s">
        <v>1988</v>
      </c>
      <c r="AC2264" s="1" t="s">
        <v>37</v>
      </c>
    </row>
    <row r="2265" spans="1:29" hidden="1" x14ac:dyDescent="0.25">
      <c r="A2265" s="1" t="s">
        <v>33</v>
      </c>
      <c r="B2265" s="1" t="s">
        <v>34</v>
      </c>
      <c r="C2265" s="2">
        <v>45901</v>
      </c>
      <c r="D2265" s="1" t="s">
        <v>238</v>
      </c>
      <c r="E2265" s="1" t="s">
        <v>239</v>
      </c>
      <c r="F2265" s="1" t="s">
        <v>37</v>
      </c>
      <c r="G2265" s="1" t="s">
        <v>1986</v>
      </c>
      <c r="H2265" s="1" t="s">
        <v>1987</v>
      </c>
      <c r="I2265" s="3">
        <v>0</v>
      </c>
      <c r="J2265" s="3">
        <v>47304</v>
      </c>
      <c r="K2265" s="1" t="s">
        <v>40</v>
      </c>
      <c r="L2265" s="1" t="s">
        <v>1673</v>
      </c>
      <c r="M2265" s="1" t="s">
        <v>663</v>
      </c>
      <c r="N2265" s="1" t="s">
        <v>37</v>
      </c>
      <c r="O2265" s="1" t="s">
        <v>43</v>
      </c>
      <c r="P2265" s="1" t="s">
        <v>43</v>
      </c>
      <c r="Q2265" s="1" t="s">
        <v>43</v>
      </c>
      <c r="R2265" s="3">
        <v>0</v>
      </c>
      <c r="S2265" s="1" t="s">
        <v>44</v>
      </c>
      <c r="T2265" s="1" t="s">
        <v>45</v>
      </c>
      <c r="U2265" s="1" t="s">
        <v>1986</v>
      </c>
      <c r="V2265" s="1" t="s">
        <v>46</v>
      </c>
      <c r="W2265" s="1" t="s">
        <v>81</v>
      </c>
      <c r="X2265" s="1" t="s">
        <v>1988</v>
      </c>
      <c r="Y2265" s="1" t="s">
        <v>245</v>
      </c>
      <c r="Z2265" s="1" t="s">
        <v>1989</v>
      </c>
      <c r="AA2265" s="1" t="s">
        <v>51</v>
      </c>
      <c r="AB2265" s="1" t="s">
        <v>1988</v>
      </c>
      <c r="AC2265" s="1" t="s">
        <v>37</v>
      </c>
    </row>
    <row r="2266" spans="1:29" hidden="1" x14ac:dyDescent="0.25">
      <c r="A2266" s="1" t="s">
        <v>33</v>
      </c>
      <c r="B2266" s="1" t="s">
        <v>34</v>
      </c>
      <c r="C2266" s="2">
        <v>45901</v>
      </c>
      <c r="D2266" s="1" t="s">
        <v>238</v>
      </c>
      <c r="E2266" s="1" t="s">
        <v>239</v>
      </c>
      <c r="F2266" s="1" t="s">
        <v>37</v>
      </c>
      <c r="G2266" s="1" t="s">
        <v>1986</v>
      </c>
      <c r="H2266" s="1" t="s">
        <v>1987</v>
      </c>
      <c r="I2266" s="3">
        <v>129999</v>
      </c>
      <c r="J2266" s="3">
        <v>0</v>
      </c>
      <c r="K2266" s="1" t="s">
        <v>40</v>
      </c>
      <c r="L2266" s="1" t="s">
        <v>41</v>
      </c>
      <c r="M2266" s="1" t="s">
        <v>42</v>
      </c>
      <c r="N2266" s="1" t="s">
        <v>37</v>
      </c>
      <c r="O2266" s="1" t="s">
        <v>43</v>
      </c>
      <c r="P2266" s="1" t="s">
        <v>43</v>
      </c>
      <c r="Q2266" s="1" t="s">
        <v>43</v>
      </c>
      <c r="R2266" s="3">
        <v>0</v>
      </c>
      <c r="S2266" s="1" t="s">
        <v>44</v>
      </c>
      <c r="T2266" s="1" t="s">
        <v>45</v>
      </c>
      <c r="U2266" s="1" t="s">
        <v>1986</v>
      </c>
      <c r="V2266" s="1" t="s">
        <v>46</v>
      </c>
      <c r="W2266" s="1" t="s">
        <v>81</v>
      </c>
      <c r="X2266" s="1" t="s">
        <v>1988</v>
      </c>
      <c r="Y2266" s="1" t="s">
        <v>245</v>
      </c>
      <c r="Z2266" s="1" t="s">
        <v>1989</v>
      </c>
      <c r="AA2266" s="1" t="s">
        <v>51</v>
      </c>
      <c r="AB2266" s="1" t="s">
        <v>1988</v>
      </c>
      <c r="AC2266" s="1" t="s">
        <v>37</v>
      </c>
    </row>
    <row r="2267" spans="1:29" hidden="1" x14ac:dyDescent="0.25">
      <c r="A2267" s="1" t="s">
        <v>33</v>
      </c>
      <c r="B2267" s="1" t="s">
        <v>34</v>
      </c>
      <c r="C2267" s="2">
        <v>45901</v>
      </c>
      <c r="D2267" s="1" t="s">
        <v>238</v>
      </c>
      <c r="E2267" s="1" t="s">
        <v>239</v>
      </c>
      <c r="F2267" s="1" t="s">
        <v>37</v>
      </c>
      <c r="G2267" s="1" t="s">
        <v>1986</v>
      </c>
      <c r="H2267" s="1" t="s">
        <v>1987</v>
      </c>
      <c r="I2267" s="3">
        <v>0</v>
      </c>
      <c r="J2267" s="3">
        <v>129999</v>
      </c>
      <c r="K2267" s="1" t="s">
        <v>40</v>
      </c>
      <c r="L2267" s="1" t="s">
        <v>1621</v>
      </c>
      <c r="M2267" s="1" t="s">
        <v>824</v>
      </c>
      <c r="N2267" s="1" t="s">
        <v>37</v>
      </c>
      <c r="O2267" s="1" t="s">
        <v>43</v>
      </c>
      <c r="P2267" s="1" t="s">
        <v>43</v>
      </c>
      <c r="Q2267" s="1" t="s">
        <v>43</v>
      </c>
      <c r="R2267" s="3">
        <v>0</v>
      </c>
      <c r="S2267" s="1" t="s">
        <v>44</v>
      </c>
      <c r="T2267" s="1" t="s">
        <v>45</v>
      </c>
      <c r="U2267" s="1" t="s">
        <v>1986</v>
      </c>
      <c r="V2267" s="1" t="s">
        <v>46</v>
      </c>
      <c r="W2267" s="1" t="s">
        <v>81</v>
      </c>
      <c r="X2267" s="1" t="s">
        <v>1988</v>
      </c>
      <c r="Y2267" s="1" t="s">
        <v>245</v>
      </c>
      <c r="Z2267" s="1" t="s">
        <v>1989</v>
      </c>
      <c r="AA2267" s="1" t="s">
        <v>51</v>
      </c>
      <c r="AB2267" s="1" t="s">
        <v>1988</v>
      </c>
      <c r="AC2267" s="1" t="s">
        <v>37</v>
      </c>
    </row>
    <row r="2268" spans="1:29" hidden="1" x14ac:dyDescent="0.25">
      <c r="A2268" s="1" t="s">
        <v>33</v>
      </c>
      <c r="B2268" s="1" t="s">
        <v>34</v>
      </c>
      <c r="C2268" s="2">
        <v>45901</v>
      </c>
      <c r="D2268" s="1" t="s">
        <v>238</v>
      </c>
      <c r="E2268" s="1" t="s">
        <v>239</v>
      </c>
      <c r="F2268" s="1" t="s">
        <v>37</v>
      </c>
      <c r="G2268" s="1" t="s">
        <v>1986</v>
      </c>
      <c r="H2268" s="1" t="s">
        <v>1987</v>
      </c>
      <c r="I2268" s="3">
        <v>129999</v>
      </c>
      <c r="J2268" s="3">
        <v>0</v>
      </c>
      <c r="K2268" s="1" t="s">
        <v>40</v>
      </c>
      <c r="L2268" s="1" t="s">
        <v>41</v>
      </c>
      <c r="M2268" s="1" t="s">
        <v>42</v>
      </c>
      <c r="N2268" s="1" t="s">
        <v>37</v>
      </c>
      <c r="O2268" s="1" t="s">
        <v>43</v>
      </c>
      <c r="P2268" s="1" t="s">
        <v>43</v>
      </c>
      <c r="Q2268" s="1" t="s">
        <v>43</v>
      </c>
      <c r="R2268" s="3">
        <v>0</v>
      </c>
      <c r="S2268" s="1" t="s">
        <v>44</v>
      </c>
      <c r="T2268" s="1" t="s">
        <v>45</v>
      </c>
      <c r="U2268" s="1" t="s">
        <v>1986</v>
      </c>
      <c r="V2268" s="1" t="s">
        <v>46</v>
      </c>
      <c r="W2268" s="1" t="s">
        <v>81</v>
      </c>
      <c r="X2268" s="1" t="s">
        <v>1988</v>
      </c>
      <c r="Y2268" s="1" t="s">
        <v>245</v>
      </c>
      <c r="Z2268" s="1" t="s">
        <v>1989</v>
      </c>
      <c r="AA2268" s="1" t="s">
        <v>51</v>
      </c>
      <c r="AB2268" s="1" t="s">
        <v>1988</v>
      </c>
      <c r="AC2268" s="1" t="s">
        <v>37</v>
      </c>
    </row>
    <row r="2269" spans="1:29" hidden="1" x14ac:dyDescent="0.25">
      <c r="A2269" s="1" t="s">
        <v>33</v>
      </c>
      <c r="B2269" s="1" t="s">
        <v>34</v>
      </c>
      <c r="C2269" s="2">
        <v>45901</v>
      </c>
      <c r="D2269" s="1" t="s">
        <v>238</v>
      </c>
      <c r="E2269" s="1" t="s">
        <v>239</v>
      </c>
      <c r="F2269" s="1" t="s">
        <v>37</v>
      </c>
      <c r="G2269" s="1" t="s">
        <v>1986</v>
      </c>
      <c r="H2269" s="1" t="s">
        <v>1987</v>
      </c>
      <c r="I2269" s="3">
        <v>0</v>
      </c>
      <c r="J2269" s="3">
        <v>129999</v>
      </c>
      <c r="K2269" s="1" t="s">
        <v>40</v>
      </c>
      <c r="L2269" s="1" t="s">
        <v>440</v>
      </c>
      <c r="M2269" s="1" t="s">
        <v>441</v>
      </c>
      <c r="N2269" s="1" t="s">
        <v>37</v>
      </c>
      <c r="O2269" s="1" t="s">
        <v>43</v>
      </c>
      <c r="P2269" s="1" t="s">
        <v>43</v>
      </c>
      <c r="Q2269" s="1" t="s">
        <v>43</v>
      </c>
      <c r="R2269" s="3">
        <v>0</v>
      </c>
      <c r="S2269" s="1" t="s">
        <v>44</v>
      </c>
      <c r="T2269" s="1" t="s">
        <v>45</v>
      </c>
      <c r="U2269" s="1" t="s">
        <v>1986</v>
      </c>
      <c r="V2269" s="1" t="s">
        <v>46</v>
      </c>
      <c r="W2269" s="1" t="s">
        <v>81</v>
      </c>
      <c r="X2269" s="1" t="s">
        <v>1988</v>
      </c>
      <c r="Y2269" s="1" t="s">
        <v>245</v>
      </c>
      <c r="Z2269" s="1" t="s">
        <v>1989</v>
      </c>
      <c r="AA2269" s="1" t="s">
        <v>51</v>
      </c>
      <c r="AB2269" s="1" t="s">
        <v>1988</v>
      </c>
      <c r="AC2269" s="1" t="s">
        <v>37</v>
      </c>
    </row>
    <row r="2270" spans="1:29" hidden="1" x14ac:dyDescent="0.25">
      <c r="A2270" s="1" t="s">
        <v>33</v>
      </c>
      <c r="B2270" s="1" t="s">
        <v>34</v>
      </c>
      <c r="C2270" s="2">
        <v>45901</v>
      </c>
      <c r="D2270" s="1" t="s">
        <v>238</v>
      </c>
      <c r="E2270" s="1" t="s">
        <v>239</v>
      </c>
      <c r="F2270" s="1" t="s">
        <v>37</v>
      </c>
      <c r="G2270" s="1" t="s">
        <v>1986</v>
      </c>
      <c r="H2270" s="1" t="s">
        <v>1987</v>
      </c>
      <c r="I2270" s="3">
        <v>38667</v>
      </c>
      <c r="J2270" s="3">
        <v>0</v>
      </c>
      <c r="K2270" s="1" t="s">
        <v>40</v>
      </c>
      <c r="L2270" s="1" t="s">
        <v>41</v>
      </c>
      <c r="M2270" s="1" t="s">
        <v>42</v>
      </c>
      <c r="N2270" s="1" t="s">
        <v>37</v>
      </c>
      <c r="O2270" s="1" t="s">
        <v>43</v>
      </c>
      <c r="P2270" s="1" t="s">
        <v>43</v>
      </c>
      <c r="Q2270" s="1" t="s">
        <v>43</v>
      </c>
      <c r="R2270" s="3">
        <v>0</v>
      </c>
      <c r="S2270" s="1" t="s">
        <v>44</v>
      </c>
      <c r="T2270" s="1" t="s">
        <v>45</v>
      </c>
      <c r="U2270" s="1" t="s">
        <v>1986</v>
      </c>
      <c r="V2270" s="1" t="s">
        <v>46</v>
      </c>
      <c r="W2270" s="1" t="s">
        <v>81</v>
      </c>
      <c r="X2270" s="1" t="s">
        <v>1988</v>
      </c>
      <c r="Y2270" s="1" t="s">
        <v>245</v>
      </c>
      <c r="Z2270" s="1" t="s">
        <v>1989</v>
      </c>
      <c r="AA2270" s="1" t="s">
        <v>51</v>
      </c>
      <c r="AB2270" s="1" t="s">
        <v>1988</v>
      </c>
      <c r="AC2270" s="1" t="s">
        <v>37</v>
      </c>
    </row>
    <row r="2271" spans="1:29" hidden="1" x14ac:dyDescent="0.25">
      <c r="A2271" s="1" t="s">
        <v>33</v>
      </c>
      <c r="B2271" s="1" t="s">
        <v>34</v>
      </c>
      <c r="C2271" s="2">
        <v>45901</v>
      </c>
      <c r="D2271" s="1" t="s">
        <v>238</v>
      </c>
      <c r="E2271" s="1" t="s">
        <v>239</v>
      </c>
      <c r="F2271" s="1" t="s">
        <v>37</v>
      </c>
      <c r="G2271" s="1" t="s">
        <v>1986</v>
      </c>
      <c r="H2271" s="1" t="s">
        <v>1987</v>
      </c>
      <c r="I2271" s="3">
        <v>0</v>
      </c>
      <c r="J2271" s="3">
        <v>38667</v>
      </c>
      <c r="K2271" s="1" t="s">
        <v>40</v>
      </c>
      <c r="L2271" s="1" t="s">
        <v>802</v>
      </c>
      <c r="M2271" s="1" t="s">
        <v>803</v>
      </c>
      <c r="N2271" s="1" t="s">
        <v>37</v>
      </c>
      <c r="O2271" s="1" t="s">
        <v>43</v>
      </c>
      <c r="P2271" s="1" t="s">
        <v>43</v>
      </c>
      <c r="Q2271" s="1" t="s">
        <v>43</v>
      </c>
      <c r="R2271" s="3">
        <v>0</v>
      </c>
      <c r="S2271" s="1" t="s">
        <v>44</v>
      </c>
      <c r="T2271" s="1" t="s">
        <v>45</v>
      </c>
      <c r="U2271" s="1" t="s">
        <v>1986</v>
      </c>
      <c r="V2271" s="1" t="s">
        <v>46</v>
      </c>
      <c r="W2271" s="1" t="s">
        <v>81</v>
      </c>
      <c r="X2271" s="1" t="s">
        <v>1988</v>
      </c>
      <c r="Y2271" s="1" t="s">
        <v>245</v>
      </c>
      <c r="Z2271" s="1" t="s">
        <v>1989</v>
      </c>
      <c r="AA2271" s="1" t="s">
        <v>51</v>
      </c>
      <c r="AB2271" s="1" t="s">
        <v>1988</v>
      </c>
      <c r="AC2271" s="1" t="s">
        <v>37</v>
      </c>
    </row>
    <row r="2272" spans="1:29" hidden="1" x14ac:dyDescent="0.25">
      <c r="A2272" s="1" t="s">
        <v>33</v>
      </c>
      <c r="B2272" s="1" t="s">
        <v>34</v>
      </c>
      <c r="C2272" s="2">
        <v>45901</v>
      </c>
      <c r="D2272" s="1" t="s">
        <v>238</v>
      </c>
      <c r="E2272" s="1" t="s">
        <v>239</v>
      </c>
      <c r="F2272" s="1" t="s">
        <v>37</v>
      </c>
      <c r="G2272" s="1" t="s">
        <v>1986</v>
      </c>
      <c r="H2272" s="1" t="s">
        <v>1987</v>
      </c>
      <c r="I2272" s="3">
        <v>942452</v>
      </c>
      <c r="J2272" s="3">
        <v>0</v>
      </c>
      <c r="K2272" s="1" t="s">
        <v>40</v>
      </c>
      <c r="L2272" s="1" t="s">
        <v>41</v>
      </c>
      <c r="M2272" s="1" t="s">
        <v>42</v>
      </c>
      <c r="N2272" s="1" t="s">
        <v>37</v>
      </c>
      <c r="O2272" s="1" t="s">
        <v>43</v>
      </c>
      <c r="P2272" s="1" t="s">
        <v>43</v>
      </c>
      <c r="Q2272" s="1" t="s">
        <v>43</v>
      </c>
      <c r="R2272" s="3">
        <v>0</v>
      </c>
      <c r="S2272" s="1" t="s">
        <v>44</v>
      </c>
      <c r="T2272" s="1" t="s">
        <v>45</v>
      </c>
      <c r="U2272" s="1" t="s">
        <v>1986</v>
      </c>
      <c r="V2272" s="1" t="s">
        <v>46</v>
      </c>
      <c r="W2272" s="1" t="s">
        <v>81</v>
      </c>
      <c r="X2272" s="1" t="s">
        <v>1988</v>
      </c>
      <c r="Y2272" s="1" t="s">
        <v>245</v>
      </c>
      <c r="Z2272" s="1" t="s">
        <v>1989</v>
      </c>
      <c r="AA2272" s="1" t="s">
        <v>51</v>
      </c>
      <c r="AB2272" s="1" t="s">
        <v>1988</v>
      </c>
      <c r="AC2272" s="1" t="s">
        <v>37</v>
      </c>
    </row>
    <row r="2273" spans="1:29" hidden="1" x14ac:dyDescent="0.25">
      <c r="A2273" s="1" t="s">
        <v>33</v>
      </c>
      <c r="B2273" s="1" t="s">
        <v>34</v>
      </c>
      <c r="C2273" s="2">
        <v>45901</v>
      </c>
      <c r="D2273" s="1" t="s">
        <v>238</v>
      </c>
      <c r="E2273" s="1" t="s">
        <v>239</v>
      </c>
      <c r="F2273" s="1" t="s">
        <v>37</v>
      </c>
      <c r="G2273" s="1" t="s">
        <v>1986</v>
      </c>
      <c r="H2273" s="1" t="s">
        <v>1987</v>
      </c>
      <c r="I2273" s="3">
        <v>0</v>
      </c>
      <c r="J2273" s="3">
        <v>942452</v>
      </c>
      <c r="K2273" s="1" t="s">
        <v>40</v>
      </c>
      <c r="L2273" s="1" t="s">
        <v>1522</v>
      </c>
      <c r="M2273" s="1" t="s">
        <v>658</v>
      </c>
      <c r="N2273" s="1" t="s">
        <v>37</v>
      </c>
      <c r="O2273" s="1" t="s">
        <v>43</v>
      </c>
      <c r="P2273" s="1" t="s">
        <v>43</v>
      </c>
      <c r="Q2273" s="1" t="s">
        <v>43</v>
      </c>
      <c r="R2273" s="3">
        <v>0</v>
      </c>
      <c r="S2273" s="1" t="s">
        <v>44</v>
      </c>
      <c r="T2273" s="1" t="s">
        <v>45</v>
      </c>
      <c r="U2273" s="1" t="s">
        <v>1986</v>
      </c>
      <c r="V2273" s="1" t="s">
        <v>46</v>
      </c>
      <c r="W2273" s="1" t="s">
        <v>81</v>
      </c>
      <c r="X2273" s="1" t="s">
        <v>1988</v>
      </c>
      <c r="Y2273" s="1" t="s">
        <v>245</v>
      </c>
      <c r="Z2273" s="1" t="s">
        <v>1989</v>
      </c>
      <c r="AA2273" s="1" t="s">
        <v>51</v>
      </c>
      <c r="AB2273" s="1" t="s">
        <v>1988</v>
      </c>
      <c r="AC2273" s="1" t="s">
        <v>37</v>
      </c>
    </row>
    <row r="2274" spans="1:29" hidden="1" x14ac:dyDescent="0.25">
      <c r="A2274" s="1" t="s">
        <v>33</v>
      </c>
      <c r="B2274" s="1" t="s">
        <v>34</v>
      </c>
      <c r="C2274" s="2">
        <v>45901</v>
      </c>
      <c r="D2274" s="1" t="s">
        <v>238</v>
      </c>
      <c r="E2274" s="1" t="s">
        <v>239</v>
      </c>
      <c r="F2274" s="1" t="s">
        <v>37</v>
      </c>
      <c r="G2274" s="1" t="s">
        <v>1986</v>
      </c>
      <c r="H2274" s="1" t="s">
        <v>1987</v>
      </c>
      <c r="I2274" s="3">
        <v>216668</v>
      </c>
      <c r="J2274" s="3">
        <v>0</v>
      </c>
      <c r="K2274" s="1" t="s">
        <v>40</v>
      </c>
      <c r="L2274" s="1" t="s">
        <v>41</v>
      </c>
      <c r="M2274" s="1" t="s">
        <v>42</v>
      </c>
      <c r="N2274" s="1" t="s">
        <v>37</v>
      </c>
      <c r="O2274" s="1" t="s">
        <v>43</v>
      </c>
      <c r="P2274" s="1" t="s">
        <v>43</v>
      </c>
      <c r="Q2274" s="1" t="s">
        <v>43</v>
      </c>
      <c r="R2274" s="3">
        <v>0</v>
      </c>
      <c r="S2274" s="1" t="s">
        <v>44</v>
      </c>
      <c r="T2274" s="1" t="s">
        <v>45</v>
      </c>
      <c r="U2274" s="1" t="s">
        <v>1986</v>
      </c>
      <c r="V2274" s="1" t="s">
        <v>46</v>
      </c>
      <c r="W2274" s="1" t="s">
        <v>81</v>
      </c>
      <c r="X2274" s="1" t="s">
        <v>1988</v>
      </c>
      <c r="Y2274" s="1" t="s">
        <v>245</v>
      </c>
      <c r="Z2274" s="1" t="s">
        <v>1989</v>
      </c>
      <c r="AA2274" s="1" t="s">
        <v>51</v>
      </c>
      <c r="AB2274" s="1" t="s">
        <v>1988</v>
      </c>
      <c r="AC2274" s="1" t="s">
        <v>37</v>
      </c>
    </row>
    <row r="2275" spans="1:29" hidden="1" x14ac:dyDescent="0.25">
      <c r="A2275" s="1" t="s">
        <v>33</v>
      </c>
      <c r="B2275" s="1" t="s">
        <v>34</v>
      </c>
      <c r="C2275" s="2">
        <v>45901</v>
      </c>
      <c r="D2275" s="1" t="s">
        <v>238</v>
      </c>
      <c r="E2275" s="1" t="s">
        <v>239</v>
      </c>
      <c r="F2275" s="1" t="s">
        <v>37</v>
      </c>
      <c r="G2275" s="1" t="s">
        <v>1986</v>
      </c>
      <c r="H2275" s="1" t="s">
        <v>1987</v>
      </c>
      <c r="I2275" s="3">
        <v>0</v>
      </c>
      <c r="J2275" s="3">
        <v>216668</v>
      </c>
      <c r="K2275" s="1" t="s">
        <v>40</v>
      </c>
      <c r="L2275" s="1" t="s">
        <v>375</v>
      </c>
      <c r="M2275" s="1" t="s">
        <v>376</v>
      </c>
      <c r="N2275" s="1" t="s">
        <v>37</v>
      </c>
      <c r="O2275" s="1" t="s">
        <v>43</v>
      </c>
      <c r="P2275" s="1" t="s">
        <v>43</v>
      </c>
      <c r="Q2275" s="1" t="s">
        <v>43</v>
      </c>
      <c r="R2275" s="3">
        <v>0</v>
      </c>
      <c r="S2275" s="1" t="s">
        <v>44</v>
      </c>
      <c r="T2275" s="1" t="s">
        <v>45</v>
      </c>
      <c r="U2275" s="1" t="s">
        <v>1986</v>
      </c>
      <c r="V2275" s="1" t="s">
        <v>46</v>
      </c>
      <c r="W2275" s="1" t="s">
        <v>81</v>
      </c>
      <c r="X2275" s="1" t="s">
        <v>1988</v>
      </c>
      <c r="Y2275" s="1" t="s">
        <v>245</v>
      </c>
      <c r="Z2275" s="1" t="s">
        <v>1989</v>
      </c>
      <c r="AA2275" s="1" t="s">
        <v>51</v>
      </c>
      <c r="AB2275" s="1" t="s">
        <v>1988</v>
      </c>
      <c r="AC2275" s="1" t="s">
        <v>37</v>
      </c>
    </row>
    <row r="2276" spans="1:29" hidden="1" x14ac:dyDescent="0.25">
      <c r="A2276" s="1" t="s">
        <v>33</v>
      </c>
      <c r="B2276" s="1" t="s">
        <v>34</v>
      </c>
      <c r="C2276" s="2">
        <v>45901</v>
      </c>
      <c r="D2276" s="1" t="s">
        <v>238</v>
      </c>
      <c r="E2276" s="1" t="s">
        <v>239</v>
      </c>
      <c r="F2276" s="1" t="s">
        <v>37</v>
      </c>
      <c r="G2276" s="1" t="s">
        <v>1986</v>
      </c>
      <c r="H2276" s="1" t="s">
        <v>1990</v>
      </c>
      <c r="I2276" s="3">
        <v>33334</v>
      </c>
      <c r="J2276" s="3">
        <v>0</v>
      </c>
      <c r="K2276" s="1" t="s">
        <v>40</v>
      </c>
      <c r="L2276" s="1" t="s">
        <v>41</v>
      </c>
      <c r="M2276" s="1" t="s">
        <v>42</v>
      </c>
      <c r="N2276" s="1" t="s">
        <v>37</v>
      </c>
      <c r="O2276" s="1" t="s">
        <v>43</v>
      </c>
      <c r="P2276" s="1" t="s">
        <v>43</v>
      </c>
      <c r="Q2276" s="1" t="s">
        <v>43</v>
      </c>
      <c r="R2276" s="3">
        <v>0</v>
      </c>
      <c r="S2276" s="1" t="s">
        <v>44</v>
      </c>
      <c r="T2276" s="1" t="s">
        <v>45</v>
      </c>
      <c r="U2276" s="1" t="s">
        <v>1986</v>
      </c>
      <c r="V2276" s="1" t="s">
        <v>46</v>
      </c>
      <c r="W2276" s="1" t="s">
        <v>81</v>
      </c>
      <c r="X2276" s="1" t="s">
        <v>1988</v>
      </c>
      <c r="Y2276" s="1" t="s">
        <v>245</v>
      </c>
      <c r="Z2276" s="1" t="s">
        <v>1989</v>
      </c>
      <c r="AA2276" s="1" t="s">
        <v>51</v>
      </c>
      <c r="AB2276" s="1" t="s">
        <v>1988</v>
      </c>
      <c r="AC2276" s="1" t="s">
        <v>37</v>
      </c>
    </row>
    <row r="2277" spans="1:29" hidden="1" x14ac:dyDescent="0.25">
      <c r="A2277" s="1" t="s">
        <v>33</v>
      </c>
      <c r="B2277" s="1" t="s">
        <v>34</v>
      </c>
      <c r="C2277" s="2">
        <v>45901</v>
      </c>
      <c r="D2277" s="1" t="s">
        <v>238</v>
      </c>
      <c r="E2277" s="1" t="s">
        <v>239</v>
      </c>
      <c r="F2277" s="1" t="s">
        <v>37</v>
      </c>
      <c r="G2277" s="1" t="s">
        <v>1986</v>
      </c>
      <c r="H2277" s="1" t="s">
        <v>1990</v>
      </c>
      <c r="I2277" s="3">
        <v>0</v>
      </c>
      <c r="J2277" s="3">
        <v>33334</v>
      </c>
      <c r="K2277" s="1" t="s">
        <v>40</v>
      </c>
      <c r="L2277" s="1" t="s">
        <v>816</v>
      </c>
      <c r="M2277" s="1" t="s">
        <v>817</v>
      </c>
      <c r="N2277" s="1" t="s">
        <v>37</v>
      </c>
      <c r="O2277" s="1" t="s">
        <v>43</v>
      </c>
      <c r="P2277" s="1" t="s">
        <v>43</v>
      </c>
      <c r="Q2277" s="1" t="s">
        <v>43</v>
      </c>
      <c r="R2277" s="3">
        <v>0</v>
      </c>
      <c r="S2277" s="1" t="s">
        <v>44</v>
      </c>
      <c r="T2277" s="1" t="s">
        <v>45</v>
      </c>
      <c r="U2277" s="1" t="s">
        <v>1986</v>
      </c>
      <c r="V2277" s="1" t="s">
        <v>46</v>
      </c>
      <c r="W2277" s="1" t="s">
        <v>81</v>
      </c>
      <c r="X2277" s="1" t="s">
        <v>1988</v>
      </c>
      <c r="Y2277" s="1" t="s">
        <v>245</v>
      </c>
      <c r="Z2277" s="1" t="s">
        <v>1989</v>
      </c>
      <c r="AA2277" s="1" t="s">
        <v>51</v>
      </c>
      <c r="AB2277" s="1" t="s">
        <v>1988</v>
      </c>
      <c r="AC2277" s="1" t="s">
        <v>37</v>
      </c>
    </row>
    <row r="2278" spans="1:29" hidden="1" x14ac:dyDescent="0.25">
      <c r="A2278" s="1" t="s">
        <v>33</v>
      </c>
      <c r="B2278" s="1" t="s">
        <v>34</v>
      </c>
      <c r="C2278" s="2">
        <v>45901</v>
      </c>
      <c r="D2278" s="1" t="s">
        <v>238</v>
      </c>
      <c r="E2278" s="1" t="s">
        <v>239</v>
      </c>
      <c r="F2278" s="1" t="s">
        <v>37</v>
      </c>
      <c r="G2278" s="1" t="s">
        <v>1986</v>
      </c>
      <c r="H2278" s="1" t="s">
        <v>1990</v>
      </c>
      <c r="I2278" s="3">
        <v>38667</v>
      </c>
      <c r="J2278" s="3">
        <v>0</v>
      </c>
      <c r="K2278" s="1" t="s">
        <v>40</v>
      </c>
      <c r="L2278" s="1" t="s">
        <v>41</v>
      </c>
      <c r="M2278" s="1" t="s">
        <v>42</v>
      </c>
      <c r="N2278" s="1" t="s">
        <v>37</v>
      </c>
      <c r="O2278" s="1" t="s">
        <v>43</v>
      </c>
      <c r="P2278" s="1" t="s">
        <v>43</v>
      </c>
      <c r="Q2278" s="1" t="s">
        <v>43</v>
      </c>
      <c r="R2278" s="3">
        <v>0</v>
      </c>
      <c r="S2278" s="1" t="s">
        <v>44</v>
      </c>
      <c r="T2278" s="1" t="s">
        <v>45</v>
      </c>
      <c r="U2278" s="1" t="s">
        <v>1986</v>
      </c>
      <c r="V2278" s="1" t="s">
        <v>46</v>
      </c>
      <c r="W2278" s="1" t="s">
        <v>81</v>
      </c>
      <c r="X2278" s="1" t="s">
        <v>1988</v>
      </c>
      <c r="Y2278" s="1" t="s">
        <v>245</v>
      </c>
      <c r="Z2278" s="1" t="s">
        <v>1989</v>
      </c>
      <c r="AA2278" s="1" t="s">
        <v>51</v>
      </c>
      <c r="AB2278" s="1" t="s">
        <v>1988</v>
      </c>
      <c r="AC2278" s="1" t="s">
        <v>37</v>
      </c>
    </row>
    <row r="2279" spans="1:29" hidden="1" x14ac:dyDescent="0.25">
      <c r="A2279" s="1" t="s">
        <v>33</v>
      </c>
      <c r="B2279" s="1" t="s">
        <v>34</v>
      </c>
      <c r="C2279" s="2">
        <v>45901</v>
      </c>
      <c r="D2279" s="1" t="s">
        <v>238</v>
      </c>
      <c r="E2279" s="1" t="s">
        <v>239</v>
      </c>
      <c r="F2279" s="1" t="s">
        <v>37</v>
      </c>
      <c r="G2279" s="1" t="s">
        <v>1986</v>
      </c>
      <c r="H2279" s="1" t="s">
        <v>1990</v>
      </c>
      <c r="I2279" s="3">
        <v>0</v>
      </c>
      <c r="J2279" s="3">
        <v>38667</v>
      </c>
      <c r="K2279" s="1" t="s">
        <v>40</v>
      </c>
      <c r="L2279" s="1" t="s">
        <v>1050</v>
      </c>
      <c r="M2279" s="1" t="s">
        <v>785</v>
      </c>
      <c r="N2279" s="1" t="s">
        <v>37</v>
      </c>
      <c r="O2279" s="1" t="s">
        <v>43</v>
      </c>
      <c r="P2279" s="1" t="s">
        <v>43</v>
      </c>
      <c r="Q2279" s="1" t="s">
        <v>43</v>
      </c>
      <c r="R2279" s="3">
        <v>0</v>
      </c>
      <c r="S2279" s="1" t="s">
        <v>44</v>
      </c>
      <c r="T2279" s="1" t="s">
        <v>45</v>
      </c>
      <c r="U2279" s="1" t="s">
        <v>1986</v>
      </c>
      <c r="V2279" s="1" t="s">
        <v>46</v>
      </c>
      <c r="W2279" s="1" t="s">
        <v>81</v>
      </c>
      <c r="X2279" s="1" t="s">
        <v>1988</v>
      </c>
      <c r="Y2279" s="1" t="s">
        <v>245</v>
      </c>
      <c r="Z2279" s="1" t="s">
        <v>1989</v>
      </c>
      <c r="AA2279" s="1" t="s">
        <v>51</v>
      </c>
      <c r="AB2279" s="1" t="s">
        <v>1988</v>
      </c>
      <c r="AC2279" s="1" t="s">
        <v>37</v>
      </c>
    </row>
    <row r="2280" spans="1:29" hidden="1" x14ac:dyDescent="0.25">
      <c r="A2280" s="1" t="s">
        <v>33</v>
      </c>
      <c r="B2280" s="1" t="s">
        <v>34</v>
      </c>
      <c r="C2280" s="2">
        <v>45901</v>
      </c>
      <c r="D2280" s="1" t="s">
        <v>238</v>
      </c>
      <c r="E2280" s="1" t="s">
        <v>239</v>
      </c>
      <c r="F2280" s="1" t="s">
        <v>37</v>
      </c>
      <c r="G2280" s="1" t="s">
        <v>1986</v>
      </c>
      <c r="H2280" s="1" t="s">
        <v>1990</v>
      </c>
      <c r="I2280" s="3">
        <v>87151</v>
      </c>
      <c r="J2280" s="3">
        <v>0</v>
      </c>
      <c r="K2280" s="1" t="s">
        <v>40</v>
      </c>
      <c r="L2280" s="1" t="s">
        <v>41</v>
      </c>
      <c r="M2280" s="1" t="s">
        <v>42</v>
      </c>
      <c r="N2280" s="1" t="s">
        <v>37</v>
      </c>
      <c r="O2280" s="1" t="s">
        <v>43</v>
      </c>
      <c r="P2280" s="1" t="s">
        <v>43</v>
      </c>
      <c r="Q2280" s="1" t="s">
        <v>43</v>
      </c>
      <c r="R2280" s="3">
        <v>0</v>
      </c>
      <c r="S2280" s="1" t="s">
        <v>44</v>
      </c>
      <c r="T2280" s="1" t="s">
        <v>45</v>
      </c>
      <c r="U2280" s="1" t="s">
        <v>1986</v>
      </c>
      <c r="V2280" s="1" t="s">
        <v>46</v>
      </c>
      <c r="W2280" s="1" t="s">
        <v>81</v>
      </c>
      <c r="X2280" s="1" t="s">
        <v>1988</v>
      </c>
      <c r="Y2280" s="1" t="s">
        <v>245</v>
      </c>
      <c r="Z2280" s="1" t="s">
        <v>1989</v>
      </c>
      <c r="AA2280" s="1" t="s">
        <v>51</v>
      </c>
      <c r="AB2280" s="1" t="s">
        <v>1988</v>
      </c>
      <c r="AC2280" s="1" t="s">
        <v>37</v>
      </c>
    </row>
    <row r="2281" spans="1:29" hidden="1" x14ac:dyDescent="0.25">
      <c r="A2281" s="1" t="s">
        <v>33</v>
      </c>
      <c r="B2281" s="1" t="s">
        <v>34</v>
      </c>
      <c r="C2281" s="2">
        <v>45901</v>
      </c>
      <c r="D2281" s="1" t="s">
        <v>238</v>
      </c>
      <c r="E2281" s="1" t="s">
        <v>239</v>
      </c>
      <c r="F2281" s="1" t="s">
        <v>37</v>
      </c>
      <c r="G2281" s="1" t="s">
        <v>1986</v>
      </c>
      <c r="H2281" s="1" t="s">
        <v>1990</v>
      </c>
      <c r="I2281" s="3">
        <v>0</v>
      </c>
      <c r="J2281" s="3">
        <v>87151</v>
      </c>
      <c r="K2281" s="1" t="s">
        <v>40</v>
      </c>
      <c r="L2281" s="1" t="s">
        <v>1495</v>
      </c>
      <c r="M2281" s="1" t="s">
        <v>772</v>
      </c>
      <c r="N2281" s="1" t="s">
        <v>37</v>
      </c>
      <c r="O2281" s="1" t="s">
        <v>43</v>
      </c>
      <c r="P2281" s="1" t="s">
        <v>43</v>
      </c>
      <c r="Q2281" s="1" t="s">
        <v>43</v>
      </c>
      <c r="R2281" s="3">
        <v>0</v>
      </c>
      <c r="S2281" s="1" t="s">
        <v>44</v>
      </c>
      <c r="T2281" s="1" t="s">
        <v>45</v>
      </c>
      <c r="U2281" s="1" t="s">
        <v>1986</v>
      </c>
      <c r="V2281" s="1" t="s">
        <v>46</v>
      </c>
      <c r="W2281" s="1" t="s">
        <v>81</v>
      </c>
      <c r="X2281" s="1" t="s">
        <v>1988</v>
      </c>
      <c r="Y2281" s="1" t="s">
        <v>245</v>
      </c>
      <c r="Z2281" s="1" t="s">
        <v>1989</v>
      </c>
      <c r="AA2281" s="1" t="s">
        <v>51</v>
      </c>
      <c r="AB2281" s="1" t="s">
        <v>1988</v>
      </c>
      <c r="AC2281" s="1" t="s">
        <v>37</v>
      </c>
    </row>
    <row r="2282" spans="1:29" hidden="1" x14ac:dyDescent="0.25">
      <c r="A2282" s="1" t="s">
        <v>33</v>
      </c>
      <c r="B2282" s="1" t="s">
        <v>34</v>
      </c>
      <c r="C2282" s="2">
        <v>45901</v>
      </c>
      <c r="D2282" s="1" t="s">
        <v>238</v>
      </c>
      <c r="E2282" s="1" t="s">
        <v>239</v>
      </c>
      <c r="F2282" s="1" t="s">
        <v>37</v>
      </c>
      <c r="G2282" s="1" t="s">
        <v>1986</v>
      </c>
      <c r="H2282" s="1" t="s">
        <v>1990</v>
      </c>
      <c r="I2282" s="3">
        <v>89820</v>
      </c>
      <c r="J2282" s="3">
        <v>0</v>
      </c>
      <c r="K2282" s="1" t="s">
        <v>40</v>
      </c>
      <c r="L2282" s="1" t="s">
        <v>41</v>
      </c>
      <c r="M2282" s="1" t="s">
        <v>42</v>
      </c>
      <c r="N2282" s="1" t="s">
        <v>37</v>
      </c>
      <c r="O2282" s="1" t="s">
        <v>43</v>
      </c>
      <c r="P2282" s="1" t="s">
        <v>43</v>
      </c>
      <c r="Q2282" s="1" t="s">
        <v>43</v>
      </c>
      <c r="R2282" s="3">
        <v>0</v>
      </c>
      <c r="S2282" s="1" t="s">
        <v>44</v>
      </c>
      <c r="T2282" s="1" t="s">
        <v>45</v>
      </c>
      <c r="U2282" s="1" t="s">
        <v>1986</v>
      </c>
      <c r="V2282" s="1" t="s">
        <v>46</v>
      </c>
      <c r="W2282" s="1" t="s">
        <v>81</v>
      </c>
      <c r="X2282" s="1" t="s">
        <v>1988</v>
      </c>
      <c r="Y2282" s="1" t="s">
        <v>245</v>
      </c>
      <c r="Z2282" s="1" t="s">
        <v>1989</v>
      </c>
      <c r="AA2282" s="1" t="s">
        <v>51</v>
      </c>
      <c r="AB2282" s="1" t="s">
        <v>1988</v>
      </c>
      <c r="AC2282" s="1" t="s">
        <v>37</v>
      </c>
    </row>
    <row r="2283" spans="1:29" hidden="1" x14ac:dyDescent="0.25">
      <c r="A2283" s="1" t="s">
        <v>33</v>
      </c>
      <c r="B2283" s="1" t="s">
        <v>34</v>
      </c>
      <c r="C2283" s="2">
        <v>45901</v>
      </c>
      <c r="D2283" s="1" t="s">
        <v>238</v>
      </c>
      <c r="E2283" s="1" t="s">
        <v>239</v>
      </c>
      <c r="F2283" s="1" t="s">
        <v>37</v>
      </c>
      <c r="G2283" s="1" t="s">
        <v>1986</v>
      </c>
      <c r="H2283" s="1" t="s">
        <v>1990</v>
      </c>
      <c r="I2283" s="3">
        <v>0</v>
      </c>
      <c r="J2283" s="3">
        <v>89820</v>
      </c>
      <c r="K2283" s="1" t="s">
        <v>40</v>
      </c>
      <c r="L2283" s="1" t="s">
        <v>1454</v>
      </c>
      <c r="M2283" s="1" t="s">
        <v>828</v>
      </c>
      <c r="N2283" s="1" t="s">
        <v>37</v>
      </c>
      <c r="O2283" s="1" t="s">
        <v>43</v>
      </c>
      <c r="P2283" s="1" t="s">
        <v>43</v>
      </c>
      <c r="Q2283" s="1" t="s">
        <v>43</v>
      </c>
      <c r="R2283" s="3">
        <v>0</v>
      </c>
      <c r="S2283" s="1" t="s">
        <v>44</v>
      </c>
      <c r="T2283" s="1" t="s">
        <v>45</v>
      </c>
      <c r="U2283" s="1" t="s">
        <v>1986</v>
      </c>
      <c r="V2283" s="1" t="s">
        <v>46</v>
      </c>
      <c r="W2283" s="1" t="s">
        <v>81</v>
      </c>
      <c r="X2283" s="1" t="s">
        <v>1988</v>
      </c>
      <c r="Y2283" s="1" t="s">
        <v>245</v>
      </c>
      <c r="Z2283" s="1" t="s">
        <v>1989</v>
      </c>
      <c r="AA2283" s="1" t="s">
        <v>51</v>
      </c>
      <c r="AB2283" s="1" t="s">
        <v>1988</v>
      </c>
      <c r="AC2283" s="1" t="s">
        <v>37</v>
      </c>
    </row>
    <row r="2284" spans="1:29" hidden="1" x14ac:dyDescent="0.25">
      <c r="A2284" s="1" t="s">
        <v>33</v>
      </c>
      <c r="B2284" s="1" t="s">
        <v>34</v>
      </c>
      <c r="C2284" s="2">
        <v>45901</v>
      </c>
      <c r="D2284" s="1" t="s">
        <v>238</v>
      </c>
      <c r="E2284" s="1" t="s">
        <v>239</v>
      </c>
      <c r="F2284" s="1" t="s">
        <v>37</v>
      </c>
      <c r="G2284" s="1" t="s">
        <v>1986</v>
      </c>
      <c r="H2284" s="1" t="s">
        <v>1990</v>
      </c>
      <c r="I2284" s="3">
        <v>1160000</v>
      </c>
      <c r="J2284" s="3">
        <v>0</v>
      </c>
      <c r="K2284" s="1" t="s">
        <v>40</v>
      </c>
      <c r="L2284" s="1" t="s">
        <v>41</v>
      </c>
      <c r="M2284" s="1" t="s">
        <v>42</v>
      </c>
      <c r="N2284" s="1" t="s">
        <v>37</v>
      </c>
      <c r="O2284" s="1" t="s">
        <v>43</v>
      </c>
      <c r="P2284" s="1" t="s">
        <v>43</v>
      </c>
      <c r="Q2284" s="1" t="s">
        <v>43</v>
      </c>
      <c r="R2284" s="3">
        <v>0</v>
      </c>
      <c r="S2284" s="1" t="s">
        <v>44</v>
      </c>
      <c r="T2284" s="1" t="s">
        <v>45</v>
      </c>
      <c r="U2284" s="1" t="s">
        <v>1986</v>
      </c>
      <c r="V2284" s="1" t="s">
        <v>46</v>
      </c>
      <c r="W2284" s="1" t="s">
        <v>81</v>
      </c>
      <c r="X2284" s="1" t="s">
        <v>1988</v>
      </c>
      <c r="Y2284" s="1" t="s">
        <v>245</v>
      </c>
      <c r="Z2284" s="1" t="s">
        <v>1989</v>
      </c>
      <c r="AA2284" s="1" t="s">
        <v>51</v>
      </c>
      <c r="AB2284" s="1" t="s">
        <v>1988</v>
      </c>
      <c r="AC2284" s="1" t="s">
        <v>37</v>
      </c>
    </row>
    <row r="2285" spans="1:29" hidden="1" x14ac:dyDescent="0.25">
      <c r="A2285" s="1" t="s">
        <v>33</v>
      </c>
      <c r="B2285" s="1" t="s">
        <v>34</v>
      </c>
      <c r="C2285" s="2">
        <v>45901</v>
      </c>
      <c r="D2285" s="1" t="s">
        <v>238</v>
      </c>
      <c r="E2285" s="1" t="s">
        <v>239</v>
      </c>
      <c r="F2285" s="1" t="s">
        <v>37</v>
      </c>
      <c r="G2285" s="1" t="s">
        <v>1986</v>
      </c>
      <c r="H2285" s="1" t="s">
        <v>1990</v>
      </c>
      <c r="I2285" s="3">
        <v>0</v>
      </c>
      <c r="J2285" s="3">
        <v>1160000</v>
      </c>
      <c r="K2285" s="1" t="s">
        <v>40</v>
      </c>
      <c r="L2285" s="1" t="s">
        <v>113</v>
      </c>
      <c r="M2285" s="1" t="s">
        <v>114</v>
      </c>
      <c r="N2285" s="1" t="s">
        <v>37</v>
      </c>
      <c r="O2285" s="1" t="s">
        <v>43</v>
      </c>
      <c r="P2285" s="1" t="s">
        <v>43</v>
      </c>
      <c r="Q2285" s="1" t="s">
        <v>43</v>
      </c>
      <c r="R2285" s="3">
        <v>0</v>
      </c>
      <c r="S2285" s="1" t="s">
        <v>44</v>
      </c>
      <c r="T2285" s="1" t="s">
        <v>45</v>
      </c>
      <c r="U2285" s="1" t="s">
        <v>1986</v>
      </c>
      <c r="V2285" s="1" t="s">
        <v>46</v>
      </c>
      <c r="W2285" s="1" t="s">
        <v>81</v>
      </c>
      <c r="X2285" s="1" t="s">
        <v>1988</v>
      </c>
      <c r="Y2285" s="1" t="s">
        <v>245</v>
      </c>
      <c r="Z2285" s="1" t="s">
        <v>1989</v>
      </c>
      <c r="AA2285" s="1" t="s">
        <v>51</v>
      </c>
      <c r="AB2285" s="1" t="s">
        <v>1988</v>
      </c>
      <c r="AC2285" s="1" t="s">
        <v>37</v>
      </c>
    </row>
    <row r="2286" spans="1:29" hidden="1" x14ac:dyDescent="0.25">
      <c r="A2286" s="1" t="s">
        <v>33</v>
      </c>
      <c r="B2286" s="1" t="s">
        <v>34</v>
      </c>
      <c r="C2286" s="2">
        <v>45901</v>
      </c>
      <c r="D2286" s="1" t="s">
        <v>238</v>
      </c>
      <c r="E2286" s="1" t="s">
        <v>239</v>
      </c>
      <c r="F2286" s="1" t="s">
        <v>37</v>
      </c>
      <c r="G2286" s="1" t="s">
        <v>1986</v>
      </c>
      <c r="H2286" s="1" t="s">
        <v>1990</v>
      </c>
      <c r="I2286" s="3">
        <v>38773</v>
      </c>
      <c r="J2286" s="3">
        <v>0</v>
      </c>
      <c r="K2286" s="1" t="s">
        <v>40</v>
      </c>
      <c r="L2286" s="1" t="s">
        <v>41</v>
      </c>
      <c r="M2286" s="1" t="s">
        <v>42</v>
      </c>
      <c r="N2286" s="1" t="s">
        <v>37</v>
      </c>
      <c r="O2286" s="1" t="s">
        <v>43</v>
      </c>
      <c r="P2286" s="1" t="s">
        <v>43</v>
      </c>
      <c r="Q2286" s="1" t="s">
        <v>43</v>
      </c>
      <c r="R2286" s="3">
        <v>0</v>
      </c>
      <c r="S2286" s="1" t="s">
        <v>44</v>
      </c>
      <c r="T2286" s="1" t="s">
        <v>45</v>
      </c>
      <c r="U2286" s="1" t="s">
        <v>1986</v>
      </c>
      <c r="V2286" s="1" t="s">
        <v>46</v>
      </c>
      <c r="W2286" s="1" t="s">
        <v>81</v>
      </c>
      <c r="X2286" s="1" t="s">
        <v>1988</v>
      </c>
      <c r="Y2286" s="1" t="s">
        <v>245</v>
      </c>
      <c r="Z2286" s="1" t="s">
        <v>1989</v>
      </c>
      <c r="AA2286" s="1" t="s">
        <v>51</v>
      </c>
      <c r="AB2286" s="1" t="s">
        <v>1988</v>
      </c>
      <c r="AC2286" s="1" t="s">
        <v>37</v>
      </c>
    </row>
    <row r="2287" spans="1:29" hidden="1" x14ac:dyDescent="0.25">
      <c r="A2287" s="1" t="s">
        <v>33</v>
      </c>
      <c r="B2287" s="1" t="s">
        <v>34</v>
      </c>
      <c r="C2287" s="2">
        <v>45901</v>
      </c>
      <c r="D2287" s="1" t="s">
        <v>238</v>
      </c>
      <c r="E2287" s="1" t="s">
        <v>239</v>
      </c>
      <c r="F2287" s="1" t="s">
        <v>37</v>
      </c>
      <c r="G2287" s="1" t="s">
        <v>1986</v>
      </c>
      <c r="H2287" s="1" t="s">
        <v>1990</v>
      </c>
      <c r="I2287" s="3">
        <v>0</v>
      </c>
      <c r="J2287" s="3">
        <v>38773</v>
      </c>
      <c r="K2287" s="1" t="s">
        <v>40</v>
      </c>
      <c r="L2287" s="1" t="s">
        <v>589</v>
      </c>
      <c r="M2287" s="1" t="s">
        <v>590</v>
      </c>
      <c r="N2287" s="1" t="s">
        <v>37</v>
      </c>
      <c r="O2287" s="1" t="s">
        <v>43</v>
      </c>
      <c r="P2287" s="1" t="s">
        <v>43</v>
      </c>
      <c r="Q2287" s="1" t="s">
        <v>43</v>
      </c>
      <c r="R2287" s="3">
        <v>0</v>
      </c>
      <c r="S2287" s="1" t="s">
        <v>44</v>
      </c>
      <c r="T2287" s="1" t="s">
        <v>45</v>
      </c>
      <c r="U2287" s="1" t="s">
        <v>1986</v>
      </c>
      <c r="V2287" s="1" t="s">
        <v>46</v>
      </c>
      <c r="W2287" s="1" t="s">
        <v>81</v>
      </c>
      <c r="X2287" s="1" t="s">
        <v>1988</v>
      </c>
      <c r="Y2287" s="1" t="s">
        <v>245</v>
      </c>
      <c r="Z2287" s="1" t="s">
        <v>1989</v>
      </c>
      <c r="AA2287" s="1" t="s">
        <v>51</v>
      </c>
      <c r="AB2287" s="1" t="s">
        <v>1988</v>
      </c>
      <c r="AC2287" s="1" t="s">
        <v>37</v>
      </c>
    </row>
    <row r="2288" spans="1:29" hidden="1" x14ac:dyDescent="0.25">
      <c r="A2288" s="1" t="s">
        <v>33</v>
      </c>
      <c r="B2288" s="1" t="s">
        <v>34</v>
      </c>
      <c r="C2288" s="2">
        <v>45901</v>
      </c>
      <c r="D2288" s="1" t="s">
        <v>238</v>
      </c>
      <c r="E2288" s="1" t="s">
        <v>239</v>
      </c>
      <c r="F2288" s="1" t="s">
        <v>37</v>
      </c>
      <c r="G2288" s="1" t="s">
        <v>1986</v>
      </c>
      <c r="H2288" s="1" t="s">
        <v>1990</v>
      </c>
      <c r="I2288" s="3">
        <v>38667</v>
      </c>
      <c r="J2288" s="3">
        <v>0</v>
      </c>
      <c r="K2288" s="1" t="s">
        <v>40</v>
      </c>
      <c r="L2288" s="1" t="s">
        <v>41</v>
      </c>
      <c r="M2288" s="1" t="s">
        <v>42</v>
      </c>
      <c r="N2288" s="1" t="s">
        <v>37</v>
      </c>
      <c r="O2288" s="1" t="s">
        <v>43</v>
      </c>
      <c r="P2288" s="1" t="s">
        <v>43</v>
      </c>
      <c r="Q2288" s="1" t="s">
        <v>43</v>
      </c>
      <c r="R2288" s="3">
        <v>0</v>
      </c>
      <c r="S2288" s="1" t="s">
        <v>44</v>
      </c>
      <c r="T2288" s="1" t="s">
        <v>45</v>
      </c>
      <c r="U2288" s="1" t="s">
        <v>1986</v>
      </c>
      <c r="V2288" s="1" t="s">
        <v>46</v>
      </c>
      <c r="W2288" s="1" t="s">
        <v>81</v>
      </c>
      <c r="X2288" s="1" t="s">
        <v>1988</v>
      </c>
      <c r="Y2288" s="1" t="s">
        <v>245</v>
      </c>
      <c r="Z2288" s="1" t="s">
        <v>1989</v>
      </c>
      <c r="AA2288" s="1" t="s">
        <v>51</v>
      </c>
      <c r="AB2288" s="1" t="s">
        <v>1988</v>
      </c>
      <c r="AC2288" s="1" t="s">
        <v>37</v>
      </c>
    </row>
    <row r="2289" spans="1:29" hidden="1" x14ac:dyDescent="0.25">
      <c r="A2289" s="1" t="s">
        <v>33</v>
      </c>
      <c r="B2289" s="1" t="s">
        <v>34</v>
      </c>
      <c r="C2289" s="2">
        <v>45901</v>
      </c>
      <c r="D2289" s="1" t="s">
        <v>238</v>
      </c>
      <c r="E2289" s="1" t="s">
        <v>239</v>
      </c>
      <c r="F2289" s="1" t="s">
        <v>37</v>
      </c>
      <c r="G2289" s="1" t="s">
        <v>1986</v>
      </c>
      <c r="H2289" s="1" t="s">
        <v>1990</v>
      </c>
      <c r="I2289" s="3">
        <v>0</v>
      </c>
      <c r="J2289" s="3">
        <v>38667</v>
      </c>
      <c r="K2289" s="1" t="s">
        <v>40</v>
      </c>
      <c r="L2289" s="1" t="s">
        <v>287</v>
      </c>
      <c r="M2289" s="1" t="s">
        <v>288</v>
      </c>
      <c r="N2289" s="1" t="s">
        <v>37</v>
      </c>
      <c r="O2289" s="1" t="s">
        <v>43</v>
      </c>
      <c r="P2289" s="1" t="s">
        <v>43</v>
      </c>
      <c r="Q2289" s="1" t="s">
        <v>43</v>
      </c>
      <c r="R2289" s="3">
        <v>0</v>
      </c>
      <c r="S2289" s="1" t="s">
        <v>44</v>
      </c>
      <c r="T2289" s="1" t="s">
        <v>45</v>
      </c>
      <c r="U2289" s="1" t="s">
        <v>1986</v>
      </c>
      <c r="V2289" s="1" t="s">
        <v>46</v>
      </c>
      <c r="W2289" s="1" t="s">
        <v>81</v>
      </c>
      <c r="X2289" s="1" t="s">
        <v>1988</v>
      </c>
      <c r="Y2289" s="1" t="s">
        <v>245</v>
      </c>
      <c r="Z2289" s="1" t="s">
        <v>1989</v>
      </c>
      <c r="AA2289" s="1" t="s">
        <v>51</v>
      </c>
      <c r="AB2289" s="1" t="s">
        <v>1988</v>
      </c>
      <c r="AC2289" s="1" t="s">
        <v>37</v>
      </c>
    </row>
    <row r="2290" spans="1:29" hidden="1" x14ac:dyDescent="0.25">
      <c r="A2290" s="1" t="s">
        <v>33</v>
      </c>
      <c r="B2290" s="1" t="s">
        <v>34</v>
      </c>
      <c r="C2290" s="2">
        <v>45901</v>
      </c>
      <c r="D2290" s="1" t="s">
        <v>238</v>
      </c>
      <c r="E2290" s="1" t="s">
        <v>239</v>
      </c>
      <c r="F2290" s="1" t="s">
        <v>37</v>
      </c>
      <c r="G2290" s="1" t="s">
        <v>1986</v>
      </c>
      <c r="H2290" s="1" t="s">
        <v>1990</v>
      </c>
      <c r="I2290" s="3">
        <v>20962</v>
      </c>
      <c r="J2290" s="3">
        <v>0</v>
      </c>
      <c r="K2290" s="1" t="s">
        <v>40</v>
      </c>
      <c r="L2290" s="1" t="s">
        <v>41</v>
      </c>
      <c r="M2290" s="1" t="s">
        <v>42</v>
      </c>
      <c r="N2290" s="1" t="s">
        <v>37</v>
      </c>
      <c r="O2290" s="1" t="s">
        <v>43</v>
      </c>
      <c r="P2290" s="1" t="s">
        <v>43</v>
      </c>
      <c r="Q2290" s="1" t="s">
        <v>43</v>
      </c>
      <c r="R2290" s="3">
        <v>0</v>
      </c>
      <c r="S2290" s="1" t="s">
        <v>44</v>
      </c>
      <c r="T2290" s="1" t="s">
        <v>45</v>
      </c>
      <c r="U2290" s="1" t="s">
        <v>1986</v>
      </c>
      <c r="V2290" s="1" t="s">
        <v>46</v>
      </c>
      <c r="W2290" s="1" t="s">
        <v>81</v>
      </c>
      <c r="X2290" s="1" t="s">
        <v>1988</v>
      </c>
      <c r="Y2290" s="1" t="s">
        <v>245</v>
      </c>
      <c r="Z2290" s="1" t="s">
        <v>1989</v>
      </c>
      <c r="AA2290" s="1" t="s">
        <v>51</v>
      </c>
      <c r="AB2290" s="1" t="s">
        <v>1988</v>
      </c>
      <c r="AC2290" s="1" t="s">
        <v>37</v>
      </c>
    </row>
    <row r="2291" spans="1:29" hidden="1" x14ac:dyDescent="0.25">
      <c r="A2291" s="1" t="s">
        <v>33</v>
      </c>
      <c r="B2291" s="1" t="s">
        <v>34</v>
      </c>
      <c r="C2291" s="2">
        <v>45901</v>
      </c>
      <c r="D2291" s="1" t="s">
        <v>238</v>
      </c>
      <c r="E2291" s="1" t="s">
        <v>239</v>
      </c>
      <c r="F2291" s="1" t="s">
        <v>37</v>
      </c>
      <c r="G2291" s="1" t="s">
        <v>1986</v>
      </c>
      <c r="H2291" s="1" t="s">
        <v>1990</v>
      </c>
      <c r="I2291" s="3">
        <v>0</v>
      </c>
      <c r="J2291" s="3">
        <v>20962</v>
      </c>
      <c r="K2291" s="1" t="s">
        <v>40</v>
      </c>
      <c r="L2291" s="1" t="s">
        <v>354</v>
      </c>
      <c r="M2291" s="1" t="s">
        <v>355</v>
      </c>
      <c r="N2291" s="1" t="s">
        <v>37</v>
      </c>
      <c r="O2291" s="1" t="s">
        <v>43</v>
      </c>
      <c r="P2291" s="1" t="s">
        <v>43</v>
      </c>
      <c r="Q2291" s="1" t="s">
        <v>43</v>
      </c>
      <c r="R2291" s="3">
        <v>0</v>
      </c>
      <c r="S2291" s="1" t="s">
        <v>44</v>
      </c>
      <c r="T2291" s="1" t="s">
        <v>45</v>
      </c>
      <c r="U2291" s="1" t="s">
        <v>1986</v>
      </c>
      <c r="V2291" s="1" t="s">
        <v>46</v>
      </c>
      <c r="W2291" s="1" t="s">
        <v>81</v>
      </c>
      <c r="X2291" s="1" t="s">
        <v>1988</v>
      </c>
      <c r="Y2291" s="1" t="s">
        <v>245</v>
      </c>
      <c r="Z2291" s="1" t="s">
        <v>1989</v>
      </c>
      <c r="AA2291" s="1" t="s">
        <v>51</v>
      </c>
      <c r="AB2291" s="1" t="s">
        <v>1988</v>
      </c>
      <c r="AC2291" s="1" t="s">
        <v>37</v>
      </c>
    </row>
    <row r="2292" spans="1:29" hidden="1" x14ac:dyDescent="0.25">
      <c r="A2292" s="1" t="s">
        <v>33</v>
      </c>
      <c r="B2292" s="1" t="s">
        <v>34</v>
      </c>
      <c r="C2292" s="2">
        <v>45901</v>
      </c>
      <c r="D2292" s="1" t="s">
        <v>238</v>
      </c>
      <c r="E2292" s="1" t="s">
        <v>239</v>
      </c>
      <c r="F2292" s="1" t="s">
        <v>37</v>
      </c>
      <c r="G2292" s="1" t="s">
        <v>1986</v>
      </c>
      <c r="H2292" s="1" t="s">
        <v>1990</v>
      </c>
      <c r="I2292" s="3">
        <v>38667</v>
      </c>
      <c r="J2292" s="3">
        <v>0</v>
      </c>
      <c r="K2292" s="1" t="s">
        <v>40</v>
      </c>
      <c r="L2292" s="1" t="s">
        <v>41</v>
      </c>
      <c r="M2292" s="1" t="s">
        <v>42</v>
      </c>
      <c r="N2292" s="1" t="s">
        <v>37</v>
      </c>
      <c r="O2292" s="1" t="s">
        <v>43</v>
      </c>
      <c r="P2292" s="1" t="s">
        <v>43</v>
      </c>
      <c r="Q2292" s="1" t="s">
        <v>43</v>
      </c>
      <c r="R2292" s="3">
        <v>0</v>
      </c>
      <c r="S2292" s="1" t="s">
        <v>44</v>
      </c>
      <c r="T2292" s="1" t="s">
        <v>45</v>
      </c>
      <c r="U2292" s="1" t="s">
        <v>1986</v>
      </c>
      <c r="V2292" s="1" t="s">
        <v>46</v>
      </c>
      <c r="W2292" s="1" t="s">
        <v>81</v>
      </c>
      <c r="X2292" s="1" t="s">
        <v>1988</v>
      </c>
      <c r="Y2292" s="1" t="s">
        <v>245</v>
      </c>
      <c r="Z2292" s="1" t="s">
        <v>1989</v>
      </c>
      <c r="AA2292" s="1" t="s">
        <v>51</v>
      </c>
      <c r="AB2292" s="1" t="s">
        <v>1988</v>
      </c>
      <c r="AC2292" s="1" t="s">
        <v>37</v>
      </c>
    </row>
    <row r="2293" spans="1:29" hidden="1" x14ac:dyDescent="0.25">
      <c r="A2293" s="1" t="s">
        <v>33</v>
      </c>
      <c r="B2293" s="1" t="s">
        <v>34</v>
      </c>
      <c r="C2293" s="2">
        <v>45901</v>
      </c>
      <c r="D2293" s="1" t="s">
        <v>238</v>
      </c>
      <c r="E2293" s="1" t="s">
        <v>239</v>
      </c>
      <c r="F2293" s="1" t="s">
        <v>37</v>
      </c>
      <c r="G2293" s="1" t="s">
        <v>1986</v>
      </c>
      <c r="H2293" s="1" t="s">
        <v>1990</v>
      </c>
      <c r="I2293" s="3">
        <v>0</v>
      </c>
      <c r="J2293" s="3">
        <v>38667</v>
      </c>
      <c r="K2293" s="1" t="s">
        <v>40</v>
      </c>
      <c r="L2293" s="1" t="s">
        <v>835</v>
      </c>
      <c r="M2293" s="1" t="s">
        <v>836</v>
      </c>
      <c r="N2293" s="1" t="s">
        <v>37</v>
      </c>
      <c r="O2293" s="1" t="s">
        <v>43</v>
      </c>
      <c r="P2293" s="1" t="s">
        <v>43</v>
      </c>
      <c r="Q2293" s="1" t="s">
        <v>43</v>
      </c>
      <c r="R2293" s="3">
        <v>0</v>
      </c>
      <c r="S2293" s="1" t="s">
        <v>44</v>
      </c>
      <c r="T2293" s="1" t="s">
        <v>45</v>
      </c>
      <c r="U2293" s="1" t="s">
        <v>1986</v>
      </c>
      <c r="V2293" s="1" t="s">
        <v>46</v>
      </c>
      <c r="W2293" s="1" t="s">
        <v>81</v>
      </c>
      <c r="X2293" s="1" t="s">
        <v>1988</v>
      </c>
      <c r="Y2293" s="1" t="s">
        <v>245</v>
      </c>
      <c r="Z2293" s="1" t="s">
        <v>1989</v>
      </c>
      <c r="AA2293" s="1" t="s">
        <v>51</v>
      </c>
      <c r="AB2293" s="1" t="s">
        <v>1988</v>
      </c>
      <c r="AC2293" s="1" t="s">
        <v>37</v>
      </c>
    </row>
    <row r="2294" spans="1:29" hidden="1" x14ac:dyDescent="0.25">
      <c r="A2294" s="1" t="s">
        <v>33</v>
      </c>
      <c r="B2294" s="1" t="s">
        <v>34</v>
      </c>
      <c r="C2294" s="2">
        <v>45901</v>
      </c>
      <c r="D2294" s="1" t="s">
        <v>238</v>
      </c>
      <c r="E2294" s="1" t="s">
        <v>239</v>
      </c>
      <c r="F2294" s="1" t="s">
        <v>37</v>
      </c>
      <c r="G2294" s="1" t="s">
        <v>1986</v>
      </c>
      <c r="H2294" s="1" t="s">
        <v>1990</v>
      </c>
      <c r="I2294" s="3">
        <v>45283</v>
      </c>
      <c r="J2294" s="3">
        <v>0</v>
      </c>
      <c r="K2294" s="1" t="s">
        <v>40</v>
      </c>
      <c r="L2294" s="1" t="s">
        <v>41</v>
      </c>
      <c r="M2294" s="1" t="s">
        <v>42</v>
      </c>
      <c r="N2294" s="1" t="s">
        <v>37</v>
      </c>
      <c r="O2294" s="1" t="s">
        <v>43</v>
      </c>
      <c r="P2294" s="1" t="s">
        <v>43</v>
      </c>
      <c r="Q2294" s="1" t="s">
        <v>43</v>
      </c>
      <c r="R2294" s="3">
        <v>0</v>
      </c>
      <c r="S2294" s="1" t="s">
        <v>44</v>
      </c>
      <c r="T2294" s="1" t="s">
        <v>45</v>
      </c>
      <c r="U2294" s="1" t="s">
        <v>1986</v>
      </c>
      <c r="V2294" s="1" t="s">
        <v>46</v>
      </c>
      <c r="W2294" s="1" t="s">
        <v>81</v>
      </c>
      <c r="X2294" s="1" t="s">
        <v>1988</v>
      </c>
      <c r="Y2294" s="1" t="s">
        <v>245</v>
      </c>
      <c r="Z2294" s="1" t="s">
        <v>1989</v>
      </c>
      <c r="AA2294" s="1" t="s">
        <v>51</v>
      </c>
      <c r="AB2294" s="1" t="s">
        <v>1988</v>
      </c>
      <c r="AC2294" s="1" t="s">
        <v>37</v>
      </c>
    </row>
    <row r="2295" spans="1:29" hidden="1" x14ac:dyDescent="0.25">
      <c r="A2295" s="1" t="s">
        <v>33</v>
      </c>
      <c r="B2295" s="1" t="s">
        <v>34</v>
      </c>
      <c r="C2295" s="2">
        <v>45901</v>
      </c>
      <c r="D2295" s="1" t="s">
        <v>238</v>
      </c>
      <c r="E2295" s="1" t="s">
        <v>239</v>
      </c>
      <c r="F2295" s="1" t="s">
        <v>37</v>
      </c>
      <c r="G2295" s="1" t="s">
        <v>1986</v>
      </c>
      <c r="H2295" s="1" t="s">
        <v>1990</v>
      </c>
      <c r="I2295" s="3">
        <v>0</v>
      </c>
      <c r="J2295" s="3">
        <v>45283</v>
      </c>
      <c r="K2295" s="1" t="s">
        <v>40</v>
      </c>
      <c r="L2295" s="1" t="s">
        <v>440</v>
      </c>
      <c r="M2295" s="1" t="s">
        <v>441</v>
      </c>
      <c r="N2295" s="1" t="s">
        <v>37</v>
      </c>
      <c r="O2295" s="1" t="s">
        <v>43</v>
      </c>
      <c r="P2295" s="1" t="s">
        <v>43</v>
      </c>
      <c r="Q2295" s="1" t="s">
        <v>43</v>
      </c>
      <c r="R2295" s="3">
        <v>0</v>
      </c>
      <c r="S2295" s="1" t="s">
        <v>44</v>
      </c>
      <c r="T2295" s="1" t="s">
        <v>45</v>
      </c>
      <c r="U2295" s="1" t="s">
        <v>1986</v>
      </c>
      <c r="V2295" s="1" t="s">
        <v>46</v>
      </c>
      <c r="W2295" s="1" t="s">
        <v>81</v>
      </c>
      <c r="X2295" s="1" t="s">
        <v>1988</v>
      </c>
      <c r="Y2295" s="1" t="s">
        <v>245</v>
      </c>
      <c r="Z2295" s="1" t="s">
        <v>1989</v>
      </c>
      <c r="AA2295" s="1" t="s">
        <v>51</v>
      </c>
      <c r="AB2295" s="1" t="s">
        <v>1988</v>
      </c>
      <c r="AC2295" s="1" t="s">
        <v>37</v>
      </c>
    </row>
    <row r="2296" spans="1:29" hidden="1" x14ac:dyDescent="0.25">
      <c r="A2296" s="1" t="s">
        <v>33</v>
      </c>
      <c r="B2296" s="1" t="s">
        <v>34</v>
      </c>
      <c r="C2296" s="2">
        <v>45901</v>
      </c>
      <c r="D2296" s="1" t="s">
        <v>238</v>
      </c>
      <c r="E2296" s="1" t="s">
        <v>239</v>
      </c>
      <c r="F2296" s="1" t="s">
        <v>37</v>
      </c>
      <c r="G2296" s="1" t="s">
        <v>1986</v>
      </c>
      <c r="H2296" s="1" t="s">
        <v>1990</v>
      </c>
      <c r="I2296" s="3">
        <v>43680</v>
      </c>
      <c r="J2296" s="3">
        <v>0</v>
      </c>
      <c r="K2296" s="1" t="s">
        <v>40</v>
      </c>
      <c r="L2296" s="1" t="s">
        <v>41</v>
      </c>
      <c r="M2296" s="1" t="s">
        <v>42</v>
      </c>
      <c r="N2296" s="1" t="s">
        <v>37</v>
      </c>
      <c r="O2296" s="1" t="s">
        <v>43</v>
      </c>
      <c r="P2296" s="1" t="s">
        <v>43</v>
      </c>
      <c r="Q2296" s="1" t="s">
        <v>43</v>
      </c>
      <c r="R2296" s="3">
        <v>0</v>
      </c>
      <c r="S2296" s="1" t="s">
        <v>44</v>
      </c>
      <c r="T2296" s="1" t="s">
        <v>45</v>
      </c>
      <c r="U2296" s="1" t="s">
        <v>1986</v>
      </c>
      <c r="V2296" s="1" t="s">
        <v>46</v>
      </c>
      <c r="W2296" s="1" t="s">
        <v>81</v>
      </c>
      <c r="X2296" s="1" t="s">
        <v>1988</v>
      </c>
      <c r="Y2296" s="1" t="s">
        <v>245</v>
      </c>
      <c r="Z2296" s="1" t="s">
        <v>1989</v>
      </c>
      <c r="AA2296" s="1" t="s">
        <v>51</v>
      </c>
      <c r="AB2296" s="1" t="s">
        <v>1988</v>
      </c>
      <c r="AC2296" s="1" t="s">
        <v>37</v>
      </c>
    </row>
    <row r="2297" spans="1:29" hidden="1" x14ac:dyDescent="0.25">
      <c r="A2297" s="1" t="s">
        <v>33</v>
      </c>
      <c r="B2297" s="1" t="s">
        <v>34</v>
      </c>
      <c r="C2297" s="2">
        <v>45901</v>
      </c>
      <c r="D2297" s="1" t="s">
        <v>238</v>
      </c>
      <c r="E2297" s="1" t="s">
        <v>239</v>
      </c>
      <c r="F2297" s="1" t="s">
        <v>37</v>
      </c>
      <c r="G2297" s="1" t="s">
        <v>1986</v>
      </c>
      <c r="H2297" s="1" t="s">
        <v>1990</v>
      </c>
      <c r="I2297" s="3">
        <v>0</v>
      </c>
      <c r="J2297" s="3">
        <v>43680</v>
      </c>
      <c r="K2297" s="1" t="s">
        <v>40</v>
      </c>
      <c r="L2297" s="1" t="s">
        <v>502</v>
      </c>
      <c r="M2297" s="1" t="s">
        <v>503</v>
      </c>
      <c r="N2297" s="1" t="s">
        <v>37</v>
      </c>
      <c r="O2297" s="1" t="s">
        <v>43</v>
      </c>
      <c r="P2297" s="1" t="s">
        <v>43</v>
      </c>
      <c r="Q2297" s="1" t="s">
        <v>43</v>
      </c>
      <c r="R2297" s="3">
        <v>0</v>
      </c>
      <c r="S2297" s="1" t="s">
        <v>44</v>
      </c>
      <c r="T2297" s="1" t="s">
        <v>45</v>
      </c>
      <c r="U2297" s="1" t="s">
        <v>1986</v>
      </c>
      <c r="V2297" s="1" t="s">
        <v>46</v>
      </c>
      <c r="W2297" s="1" t="s">
        <v>81</v>
      </c>
      <c r="X2297" s="1" t="s">
        <v>1988</v>
      </c>
      <c r="Y2297" s="1" t="s">
        <v>245</v>
      </c>
      <c r="Z2297" s="1" t="s">
        <v>1989</v>
      </c>
      <c r="AA2297" s="1" t="s">
        <v>51</v>
      </c>
      <c r="AB2297" s="1" t="s">
        <v>1988</v>
      </c>
      <c r="AC2297" s="1" t="s">
        <v>37</v>
      </c>
    </row>
    <row r="2298" spans="1:29" hidden="1" x14ac:dyDescent="0.25">
      <c r="A2298" s="1" t="s">
        <v>33</v>
      </c>
      <c r="B2298" s="1" t="s">
        <v>34</v>
      </c>
      <c r="C2298" s="2">
        <v>45901</v>
      </c>
      <c r="D2298" s="1" t="s">
        <v>238</v>
      </c>
      <c r="E2298" s="1" t="s">
        <v>239</v>
      </c>
      <c r="F2298" s="1" t="s">
        <v>37</v>
      </c>
      <c r="G2298" s="1" t="s">
        <v>1986</v>
      </c>
      <c r="H2298" s="1" t="s">
        <v>1990</v>
      </c>
      <c r="I2298" s="3">
        <v>133661</v>
      </c>
      <c r="J2298" s="3">
        <v>0</v>
      </c>
      <c r="K2298" s="1" t="s">
        <v>40</v>
      </c>
      <c r="L2298" s="1" t="s">
        <v>41</v>
      </c>
      <c r="M2298" s="1" t="s">
        <v>42</v>
      </c>
      <c r="N2298" s="1" t="s">
        <v>37</v>
      </c>
      <c r="O2298" s="1" t="s">
        <v>43</v>
      </c>
      <c r="P2298" s="1" t="s">
        <v>43</v>
      </c>
      <c r="Q2298" s="1" t="s">
        <v>43</v>
      </c>
      <c r="R2298" s="3">
        <v>0</v>
      </c>
      <c r="S2298" s="1" t="s">
        <v>44</v>
      </c>
      <c r="T2298" s="1" t="s">
        <v>45</v>
      </c>
      <c r="U2298" s="1" t="s">
        <v>1986</v>
      </c>
      <c r="V2298" s="1" t="s">
        <v>46</v>
      </c>
      <c r="W2298" s="1" t="s">
        <v>81</v>
      </c>
      <c r="X2298" s="1" t="s">
        <v>1988</v>
      </c>
      <c r="Y2298" s="1" t="s">
        <v>245</v>
      </c>
      <c r="Z2298" s="1" t="s">
        <v>1989</v>
      </c>
      <c r="AA2298" s="1" t="s">
        <v>51</v>
      </c>
      <c r="AB2298" s="1" t="s">
        <v>1988</v>
      </c>
      <c r="AC2298" s="1" t="s">
        <v>37</v>
      </c>
    </row>
    <row r="2299" spans="1:29" hidden="1" x14ac:dyDescent="0.25">
      <c r="A2299" s="1" t="s">
        <v>33</v>
      </c>
      <c r="B2299" s="1" t="s">
        <v>34</v>
      </c>
      <c r="C2299" s="2">
        <v>45901</v>
      </c>
      <c r="D2299" s="1" t="s">
        <v>238</v>
      </c>
      <c r="E2299" s="1" t="s">
        <v>239</v>
      </c>
      <c r="F2299" s="1" t="s">
        <v>37</v>
      </c>
      <c r="G2299" s="1" t="s">
        <v>1986</v>
      </c>
      <c r="H2299" s="1" t="s">
        <v>1990</v>
      </c>
      <c r="I2299" s="3">
        <v>0</v>
      </c>
      <c r="J2299" s="3">
        <v>133661</v>
      </c>
      <c r="K2299" s="1" t="s">
        <v>40</v>
      </c>
      <c r="L2299" s="1" t="s">
        <v>797</v>
      </c>
      <c r="M2299" s="1" t="s">
        <v>798</v>
      </c>
      <c r="N2299" s="1" t="s">
        <v>37</v>
      </c>
      <c r="O2299" s="1" t="s">
        <v>43</v>
      </c>
      <c r="P2299" s="1" t="s">
        <v>43</v>
      </c>
      <c r="Q2299" s="1" t="s">
        <v>43</v>
      </c>
      <c r="R2299" s="3">
        <v>0</v>
      </c>
      <c r="S2299" s="1" t="s">
        <v>44</v>
      </c>
      <c r="T2299" s="1" t="s">
        <v>45</v>
      </c>
      <c r="U2299" s="1" t="s">
        <v>1986</v>
      </c>
      <c r="V2299" s="1" t="s">
        <v>46</v>
      </c>
      <c r="W2299" s="1" t="s">
        <v>81</v>
      </c>
      <c r="X2299" s="1" t="s">
        <v>1988</v>
      </c>
      <c r="Y2299" s="1" t="s">
        <v>245</v>
      </c>
      <c r="Z2299" s="1" t="s">
        <v>1989</v>
      </c>
      <c r="AA2299" s="1" t="s">
        <v>51</v>
      </c>
      <c r="AB2299" s="1" t="s">
        <v>1988</v>
      </c>
      <c r="AC2299" s="1" t="s">
        <v>37</v>
      </c>
    </row>
    <row r="2300" spans="1:29" hidden="1" x14ac:dyDescent="0.25">
      <c r="A2300" s="1" t="s">
        <v>33</v>
      </c>
      <c r="B2300" s="1" t="s">
        <v>34</v>
      </c>
      <c r="C2300" s="2">
        <v>45901</v>
      </c>
      <c r="D2300" s="1" t="s">
        <v>238</v>
      </c>
      <c r="E2300" s="1" t="s">
        <v>239</v>
      </c>
      <c r="F2300" s="1" t="s">
        <v>37</v>
      </c>
      <c r="G2300" s="1" t="s">
        <v>1986</v>
      </c>
      <c r="H2300" s="1" t="s">
        <v>1990</v>
      </c>
      <c r="I2300" s="3">
        <v>116001</v>
      </c>
      <c r="J2300" s="3">
        <v>0</v>
      </c>
      <c r="K2300" s="1" t="s">
        <v>40</v>
      </c>
      <c r="L2300" s="1" t="s">
        <v>41</v>
      </c>
      <c r="M2300" s="1" t="s">
        <v>42</v>
      </c>
      <c r="N2300" s="1" t="s">
        <v>37</v>
      </c>
      <c r="O2300" s="1" t="s">
        <v>43</v>
      </c>
      <c r="P2300" s="1" t="s">
        <v>43</v>
      </c>
      <c r="Q2300" s="1" t="s">
        <v>43</v>
      </c>
      <c r="R2300" s="3">
        <v>0</v>
      </c>
      <c r="S2300" s="1" t="s">
        <v>44</v>
      </c>
      <c r="T2300" s="1" t="s">
        <v>45</v>
      </c>
      <c r="U2300" s="1" t="s">
        <v>1986</v>
      </c>
      <c r="V2300" s="1" t="s">
        <v>46</v>
      </c>
      <c r="W2300" s="1" t="s">
        <v>81</v>
      </c>
      <c r="X2300" s="1" t="s">
        <v>1988</v>
      </c>
      <c r="Y2300" s="1" t="s">
        <v>245</v>
      </c>
      <c r="Z2300" s="1" t="s">
        <v>1989</v>
      </c>
      <c r="AA2300" s="1" t="s">
        <v>51</v>
      </c>
      <c r="AB2300" s="1" t="s">
        <v>1988</v>
      </c>
      <c r="AC2300" s="1" t="s">
        <v>37</v>
      </c>
    </row>
    <row r="2301" spans="1:29" hidden="1" x14ac:dyDescent="0.25">
      <c r="A2301" s="1" t="s">
        <v>33</v>
      </c>
      <c r="B2301" s="1" t="s">
        <v>34</v>
      </c>
      <c r="C2301" s="2">
        <v>45901</v>
      </c>
      <c r="D2301" s="1" t="s">
        <v>238</v>
      </c>
      <c r="E2301" s="1" t="s">
        <v>239</v>
      </c>
      <c r="F2301" s="1" t="s">
        <v>37</v>
      </c>
      <c r="G2301" s="1" t="s">
        <v>1986</v>
      </c>
      <c r="H2301" s="1" t="s">
        <v>1990</v>
      </c>
      <c r="I2301" s="3">
        <v>0</v>
      </c>
      <c r="J2301" s="3">
        <v>116001</v>
      </c>
      <c r="K2301" s="1" t="s">
        <v>40</v>
      </c>
      <c r="L2301" s="1" t="s">
        <v>440</v>
      </c>
      <c r="M2301" s="1" t="s">
        <v>441</v>
      </c>
      <c r="N2301" s="1" t="s">
        <v>37</v>
      </c>
      <c r="O2301" s="1" t="s">
        <v>43</v>
      </c>
      <c r="P2301" s="1" t="s">
        <v>43</v>
      </c>
      <c r="Q2301" s="1" t="s">
        <v>43</v>
      </c>
      <c r="R2301" s="3">
        <v>0</v>
      </c>
      <c r="S2301" s="1" t="s">
        <v>44</v>
      </c>
      <c r="T2301" s="1" t="s">
        <v>45</v>
      </c>
      <c r="U2301" s="1" t="s">
        <v>1986</v>
      </c>
      <c r="V2301" s="1" t="s">
        <v>46</v>
      </c>
      <c r="W2301" s="1" t="s">
        <v>81</v>
      </c>
      <c r="X2301" s="1" t="s">
        <v>1988</v>
      </c>
      <c r="Y2301" s="1" t="s">
        <v>245</v>
      </c>
      <c r="Z2301" s="1" t="s">
        <v>1989</v>
      </c>
      <c r="AA2301" s="1" t="s">
        <v>51</v>
      </c>
      <c r="AB2301" s="1" t="s">
        <v>1988</v>
      </c>
      <c r="AC2301" s="1" t="s">
        <v>37</v>
      </c>
    </row>
    <row r="2302" spans="1:29" hidden="1" x14ac:dyDescent="0.25">
      <c r="A2302" s="1" t="s">
        <v>33</v>
      </c>
      <c r="B2302" s="1" t="s">
        <v>34</v>
      </c>
      <c r="C2302" s="2">
        <v>45901</v>
      </c>
      <c r="D2302" s="1" t="s">
        <v>238</v>
      </c>
      <c r="E2302" s="1" t="s">
        <v>239</v>
      </c>
      <c r="F2302" s="1" t="s">
        <v>37</v>
      </c>
      <c r="G2302" s="1" t="s">
        <v>1986</v>
      </c>
      <c r="H2302" s="1" t="s">
        <v>1990</v>
      </c>
      <c r="I2302" s="3">
        <v>1121333</v>
      </c>
      <c r="J2302" s="3">
        <v>0</v>
      </c>
      <c r="K2302" s="1" t="s">
        <v>40</v>
      </c>
      <c r="L2302" s="1" t="s">
        <v>41</v>
      </c>
      <c r="M2302" s="1" t="s">
        <v>42</v>
      </c>
      <c r="N2302" s="1" t="s">
        <v>37</v>
      </c>
      <c r="O2302" s="1" t="s">
        <v>43</v>
      </c>
      <c r="P2302" s="1" t="s">
        <v>43</v>
      </c>
      <c r="Q2302" s="1" t="s">
        <v>43</v>
      </c>
      <c r="R2302" s="3">
        <v>0</v>
      </c>
      <c r="S2302" s="1" t="s">
        <v>44</v>
      </c>
      <c r="T2302" s="1" t="s">
        <v>45</v>
      </c>
      <c r="U2302" s="1" t="s">
        <v>1986</v>
      </c>
      <c r="V2302" s="1" t="s">
        <v>46</v>
      </c>
      <c r="W2302" s="1" t="s">
        <v>81</v>
      </c>
      <c r="X2302" s="1" t="s">
        <v>1988</v>
      </c>
      <c r="Y2302" s="1" t="s">
        <v>245</v>
      </c>
      <c r="Z2302" s="1" t="s">
        <v>1989</v>
      </c>
      <c r="AA2302" s="1" t="s">
        <v>51</v>
      </c>
      <c r="AB2302" s="1" t="s">
        <v>1988</v>
      </c>
      <c r="AC2302" s="1" t="s">
        <v>37</v>
      </c>
    </row>
    <row r="2303" spans="1:29" hidden="1" x14ac:dyDescent="0.25">
      <c r="A2303" s="1" t="s">
        <v>33</v>
      </c>
      <c r="B2303" s="1" t="s">
        <v>34</v>
      </c>
      <c r="C2303" s="2">
        <v>45901</v>
      </c>
      <c r="D2303" s="1" t="s">
        <v>238</v>
      </c>
      <c r="E2303" s="1" t="s">
        <v>239</v>
      </c>
      <c r="F2303" s="1" t="s">
        <v>37</v>
      </c>
      <c r="G2303" s="1" t="s">
        <v>1986</v>
      </c>
      <c r="H2303" s="1" t="s">
        <v>1990</v>
      </c>
      <c r="I2303" s="3">
        <v>0</v>
      </c>
      <c r="J2303" s="3">
        <v>1121333</v>
      </c>
      <c r="K2303" s="1" t="s">
        <v>40</v>
      </c>
      <c r="L2303" s="1" t="s">
        <v>113</v>
      </c>
      <c r="M2303" s="1" t="s">
        <v>114</v>
      </c>
      <c r="N2303" s="1" t="s">
        <v>37</v>
      </c>
      <c r="O2303" s="1" t="s">
        <v>43</v>
      </c>
      <c r="P2303" s="1" t="s">
        <v>43</v>
      </c>
      <c r="Q2303" s="1" t="s">
        <v>43</v>
      </c>
      <c r="R2303" s="3">
        <v>0</v>
      </c>
      <c r="S2303" s="1" t="s">
        <v>44</v>
      </c>
      <c r="T2303" s="1" t="s">
        <v>45</v>
      </c>
      <c r="U2303" s="1" t="s">
        <v>1986</v>
      </c>
      <c r="V2303" s="1" t="s">
        <v>46</v>
      </c>
      <c r="W2303" s="1" t="s">
        <v>81</v>
      </c>
      <c r="X2303" s="1" t="s">
        <v>1988</v>
      </c>
      <c r="Y2303" s="1" t="s">
        <v>245</v>
      </c>
      <c r="Z2303" s="1" t="s">
        <v>1989</v>
      </c>
      <c r="AA2303" s="1" t="s">
        <v>51</v>
      </c>
      <c r="AB2303" s="1" t="s">
        <v>1988</v>
      </c>
      <c r="AC2303" s="1" t="s">
        <v>37</v>
      </c>
    </row>
    <row r="2304" spans="1:29" hidden="1" x14ac:dyDescent="0.25">
      <c r="A2304" s="1" t="s">
        <v>33</v>
      </c>
      <c r="B2304" s="1" t="s">
        <v>34</v>
      </c>
      <c r="C2304" s="2">
        <v>45901</v>
      </c>
      <c r="D2304" s="1" t="s">
        <v>238</v>
      </c>
      <c r="E2304" s="1" t="s">
        <v>239</v>
      </c>
      <c r="F2304" s="1" t="s">
        <v>37</v>
      </c>
      <c r="G2304" s="1" t="s">
        <v>1986</v>
      </c>
      <c r="H2304" s="1" t="s">
        <v>1990</v>
      </c>
      <c r="I2304" s="3">
        <v>1122667</v>
      </c>
      <c r="J2304" s="3">
        <v>0</v>
      </c>
      <c r="K2304" s="1" t="s">
        <v>40</v>
      </c>
      <c r="L2304" s="1" t="s">
        <v>41</v>
      </c>
      <c r="M2304" s="1" t="s">
        <v>42</v>
      </c>
      <c r="N2304" s="1" t="s">
        <v>37</v>
      </c>
      <c r="O2304" s="1" t="s">
        <v>43</v>
      </c>
      <c r="P2304" s="1" t="s">
        <v>43</v>
      </c>
      <c r="Q2304" s="1" t="s">
        <v>43</v>
      </c>
      <c r="R2304" s="3">
        <v>0</v>
      </c>
      <c r="S2304" s="1" t="s">
        <v>44</v>
      </c>
      <c r="T2304" s="1" t="s">
        <v>45</v>
      </c>
      <c r="U2304" s="1" t="s">
        <v>1986</v>
      </c>
      <c r="V2304" s="1" t="s">
        <v>46</v>
      </c>
      <c r="W2304" s="1" t="s">
        <v>81</v>
      </c>
      <c r="X2304" s="1" t="s">
        <v>1988</v>
      </c>
      <c r="Y2304" s="1" t="s">
        <v>245</v>
      </c>
      <c r="Z2304" s="1" t="s">
        <v>1989</v>
      </c>
      <c r="AA2304" s="1" t="s">
        <v>51</v>
      </c>
      <c r="AB2304" s="1" t="s">
        <v>1988</v>
      </c>
      <c r="AC2304" s="1" t="s">
        <v>37</v>
      </c>
    </row>
    <row r="2305" spans="1:29" hidden="1" x14ac:dyDescent="0.25">
      <c r="A2305" s="1" t="s">
        <v>33</v>
      </c>
      <c r="B2305" s="1" t="s">
        <v>34</v>
      </c>
      <c r="C2305" s="2">
        <v>45901</v>
      </c>
      <c r="D2305" s="1" t="s">
        <v>238</v>
      </c>
      <c r="E2305" s="1" t="s">
        <v>239</v>
      </c>
      <c r="F2305" s="1" t="s">
        <v>37</v>
      </c>
      <c r="G2305" s="1" t="s">
        <v>1986</v>
      </c>
      <c r="H2305" s="1" t="s">
        <v>1990</v>
      </c>
      <c r="I2305" s="3">
        <v>0</v>
      </c>
      <c r="J2305" s="3">
        <v>1122667</v>
      </c>
      <c r="K2305" s="1" t="s">
        <v>40</v>
      </c>
      <c r="L2305" s="1" t="s">
        <v>113</v>
      </c>
      <c r="M2305" s="1" t="s">
        <v>114</v>
      </c>
      <c r="N2305" s="1" t="s">
        <v>37</v>
      </c>
      <c r="O2305" s="1" t="s">
        <v>43</v>
      </c>
      <c r="P2305" s="1" t="s">
        <v>43</v>
      </c>
      <c r="Q2305" s="1" t="s">
        <v>43</v>
      </c>
      <c r="R2305" s="3">
        <v>0</v>
      </c>
      <c r="S2305" s="1" t="s">
        <v>44</v>
      </c>
      <c r="T2305" s="1" t="s">
        <v>45</v>
      </c>
      <c r="U2305" s="1" t="s">
        <v>1986</v>
      </c>
      <c r="V2305" s="1" t="s">
        <v>46</v>
      </c>
      <c r="W2305" s="1" t="s">
        <v>81</v>
      </c>
      <c r="X2305" s="1" t="s">
        <v>1988</v>
      </c>
      <c r="Y2305" s="1" t="s">
        <v>245</v>
      </c>
      <c r="Z2305" s="1" t="s">
        <v>1989</v>
      </c>
      <c r="AA2305" s="1" t="s">
        <v>51</v>
      </c>
      <c r="AB2305" s="1" t="s">
        <v>1988</v>
      </c>
      <c r="AC2305" s="1" t="s">
        <v>37</v>
      </c>
    </row>
    <row r="2306" spans="1:29" hidden="1" x14ac:dyDescent="0.25">
      <c r="A2306" s="1" t="s">
        <v>33</v>
      </c>
      <c r="B2306" s="1" t="s">
        <v>34</v>
      </c>
      <c r="C2306" s="2">
        <v>45901</v>
      </c>
      <c r="D2306" s="1" t="s">
        <v>238</v>
      </c>
      <c r="E2306" s="1" t="s">
        <v>239</v>
      </c>
      <c r="F2306" s="1" t="s">
        <v>37</v>
      </c>
      <c r="G2306" s="1" t="s">
        <v>1986</v>
      </c>
      <c r="H2306" s="1" t="s">
        <v>1990</v>
      </c>
      <c r="I2306" s="3">
        <v>44656</v>
      </c>
      <c r="J2306" s="3">
        <v>0</v>
      </c>
      <c r="K2306" s="1" t="s">
        <v>40</v>
      </c>
      <c r="L2306" s="1" t="s">
        <v>41</v>
      </c>
      <c r="M2306" s="1" t="s">
        <v>42</v>
      </c>
      <c r="N2306" s="1" t="s">
        <v>37</v>
      </c>
      <c r="O2306" s="1" t="s">
        <v>43</v>
      </c>
      <c r="P2306" s="1" t="s">
        <v>43</v>
      </c>
      <c r="Q2306" s="1" t="s">
        <v>43</v>
      </c>
      <c r="R2306" s="3">
        <v>0</v>
      </c>
      <c r="S2306" s="1" t="s">
        <v>44</v>
      </c>
      <c r="T2306" s="1" t="s">
        <v>45</v>
      </c>
      <c r="U2306" s="1" t="s">
        <v>1986</v>
      </c>
      <c r="V2306" s="1" t="s">
        <v>46</v>
      </c>
      <c r="W2306" s="1" t="s">
        <v>81</v>
      </c>
      <c r="X2306" s="1" t="s">
        <v>1988</v>
      </c>
      <c r="Y2306" s="1" t="s">
        <v>245</v>
      </c>
      <c r="Z2306" s="1" t="s">
        <v>1989</v>
      </c>
      <c r="AA2306" s="1" t="s">
        <v>51</v>
      </c>
      <c r="AB2306" s="1" t="s">
        <v>1988</v>
      </c>
      <c r="AC2306" s="1" t="s">
        <v>37</v>
      </c>
    </row>
    <row r="2307" spans="1:29" hidden="1" x14ac:dyDescent="0.25">
      <c r="A2307" s="1" t="s">
        <v>33</v>
      </c>
      <c r="B2307" s="1" t="s">
        <v>34</v>
      </c>
      <c r="C2307" s="2">
        <v>45901</v>
      </c>
      <c r="D2307" s="1" t="s">
        <v>238</v>
      </c>
      <c r="E2307" s="1" t="s">
        <v>239</v>
      </c>
      <c r="F2307" s="1" t="s">
        <v>37</v>
      </c>
      <c r="G2307" s="1" t="s">
        <v>1986</v>
      </c>
      <c r="H2307" s="1" t="s">
        <v>1990</v>
      </c>
      <c r="I2307" s="3">
        <v>0</v>
      </c>
      <c r="J2307" s="3">
        <v>44656</v>
      </c>
      <c r="K2307" s="1" t="s">
        <v>40</v>
      </c>
      <c r="L2307" s="1" t="s">
        <v>125</v>
      </c>
      <c r="M2307" s="1" t="s">
        <v>126</v>
      </c>
      <c r="N2307" s="1" t="s">
        <v>37</v>
      </c>
      <c r="O2307" s="1" t="s">
        <v>43</v>
      </c>
      <c r="P2307" s="1" t="s">
        <v>43</v>
      </c>
      <c r="Q2307" s="1" t="s">
        <v>43</v>
      </c>
      <c r="R2307" s="3">
        <v>0</v>
      </c>
      <c r="S2307" s="1" t="s">
        <v>44</v>
      </c>
      <c r="T2307" s="1" t="s">
        <v>45</v>
      </c>
      <c r="U2307" s="1" t="s">
        <v>1986</v>
      </c>
      <c r="V2307" s="1" t="s">
        <v>46</v>
      </c>
      <c r="W2307" s="1" t="s">
        <v>81</v>
      </c>
      <c r="X2307" s="1" t="s">
        <v>1988</v>
      </c>
      <c r="Y2307" s="1" t="s">
        <v>245</v>
      </c>
      <c r="Z2307" s="1" t="s">
        <v>1989</v>
      </c>
      <c r="AA2307" s="1" t="s">
        <v>51</v>
      </c>
      <c r="AB2307" s="1" t="s">
        <v>1988</v>
      </c>
      <c r="AC2307" s="1" t="s">
        <v>37</v>
      </c>
    </row>
    <row r="2308" spans="1:29" hidden="1" x14ac:dyDescent="0.25">
      <c r="A2308" s="1" t="s">
        <v>33</v>
      </c>
      <c r="B2308" s="1" t="s">
        <v>34</v>
      </c>
      <c r="C2308" s="2">
        <v>45901</v>
      </c>
      <c r="D2308" s="1" t="s">
        <v>238</v>
      </c>
      <c r="E2308" s="1" t="s">
        <v>239</v>
      </c>
      <c r="F2308" s="1" t="s">
        <v>37</v>
      </c>
      <c r="G2308" s="1" t="s">
        <v>1986</v>
      </c>
      <c r="H2308" s="1" t="s">
        <v>1990</v>
      </c>
      <c r="I2308" s="3">
        <v>1213324</v>
      </c>
      <c r="J2308" s="3">
        <v>0</v>
      </c>
      <c r="K2308" s="1" t="s">
        <v>40</v>
      </c>
      <c r="L2308" s="1" t="s">
        <v>41</v>
      </c>
      <c r="M2308" s="1" t="s">
        <v>42</v>
      </c>
      <c r="N2308" s="1" t="s">
        <v>37</v>
      </c>
      <c r="O2308" s="1" t="s">
        <v>43</v>
      </c>
      <c r="P2308" s="1" t="s">
        <v>43</v>
      </c>
      <c r="Q2308" s="1" t="s">
        <v>43</v>
      </c>
      <c r="R2308" s="3">
        <v>0</v>
      </c>
      <c r="S2308" s="1" t="s">
        <v>44</v>
      </c>
      <c r="T2308" s="1" t="s">
        <v>45</v>
      </c>
      <c r="U2308" s="1" t="s">
        <v>1986</v>
      </c>
      <c r="V2308" s="1" t="s">
        <v>46</v>
      </c>
      <c r="W2308" s="1" t="s">
        <v>81</v>
      </c>
      <c r="X2308" s="1" t="s">
        <v>1988</v>
      </c>
      <c r="Y2308" s="1" t="s">
        <v>245</v>
      </c>
      <c r="Z2308" s="1" t="s">
        <v>1989</v>
      </c>
      <c r="AA2308" s="1" t="s">
        <v>51</v>
      </c>
      <c r="AB2308" s="1" t="s">
        <v>1988</v>
      </c>
      <c r="AC2308" s="1" t="s">
        <v>37</v>
      </c>
    </row>
    <row r="2309" spans="1:29" hidden="1" x14ac:dyDescent="0.25">
      <c r="A2309" s="1" t="s">
        <v>33</v>
      </c>
      <c r="B2309" s="1" t="s">
        <v>34</v>
      </c>
      <c r="C2309" s="2">
        <v>45901</v>
      </c>
      <c r="D2309" s="1" t="s">
        <v>238</v>
      </c>
      <c r="E2309" s="1" t="s">
        <v>239</v>
      </c>
      <c r="F2309" s="1" t="s">
        <v>37</v>
      </c>
      <c r="G2309" s="1" t="s">
        <v>1986</v>
      </c>
      <c r="H2309" s="1" t="s">
        <v>1990</v>
      </c>
      <c r="I2309" s="3">
        <v>0</v>
      </c>
      <c r="J2309" s="3">
        <v>1213324</v>
      </c>
      <c r="K2309" s="1" t="s">
        <v>40</v>
      </c>
      <c r="L2309" s="1" t="s">
        <v>152</v>
      </c>
      <c r="M2309" s="1" t="s">
        <v>153</v>
      </c>
      <c r="N2309" s="1" t="s">
        <v>37</v>
      </c>
      <c r="O2309" s="1" t="s">
        <v>43</v>
      </c>
      <c r="P2309" s="1" t="s">
        <v>43</v>
      </c>
      <c r="Q2309" s="1" t="s">
        <v>43</v>
      </c>
      <c r="R2309" s="3">
        <v>0</v>
      </c>
      <c r="S2309" s="1" t="s">
        <v>44</v>
      </c>
      <c r="T2309" s="1" t="s">
        <v>45</v>
      </c>
      <c r="U2309" s="1" t="s">
        <v>1986</v>
      </c>
      <c r="V2309" s="1" t="s">
        <v>46</v>
      </c>
      <c r="W2309" s="1" t="s">
        <v>81</v>
      </c>
      <c r="X2309" s="1" t="s">
        <v>1988</v>
      </c>
      <c r="Y2309" s="1" t="s">
        <v>245</v>
      </c>
      <c r="Z2309" s="1" t="s">
        <v>1989</v>
      </c>
      <c r="AA2309" s="1" t="s">
        <v>51</v>
      </c>
      <c r="AB2309" s="1" t="s">
        <v>1988</v>
      </c>
      <c r="AC2309" s="1" t="s">
        <v>37</v>
      </c>
    </row>
    <row r="2310" spans="1:29" hidden="1" x14ac:dyDescent="0.25">
      <c r="A2310" s="1" t="s">
        <v>33</v>
      </c>
      <c r="B2310" s="1" t="s">
        <v>34</v>
      </c>
      <c r="C2310" s="2">
        <v>45901</v>
      </c>
      <c r="D2310" s="1" t="s">
        <v>238</v>
      </c>
      <c r="E2310" s="1" t="s">
        <v>239</v>
      </c>
      <c r="F2310" s="1" t="s">
        <v>37</v>
      </c>
      <c r="G2310" s="1" t="s">
        <v>1986</v>
      </c>
      <c r="H2310" s="1" t="s">
        <v>1990</v>
      </c>
      <c r="I2310" s="3">
        <v>45053</v>
      </c>
      <c r="J2310" s="3">
        <v>0</v>
      </c>
      <c r="K2310" s="1" t="s">
        <v>40</v>
      </c>
      <c r="L2310" s="1" t="s">
        <v>41</v>
      </c>
      <c r="M2310" s="1" t="s">
        <v>42</v>
      </c>
      <c r="N2310" s="1" t="s">
        <v>37</v>
      </c>
      <c r="O2310" s="1" t="s">
        <v>43</v>
      </c>
      <c r="P2310" s="1" t="s">
        <v>43</v>
      </c>
      <c r="Q2310" s="1" t="s">
        <v>43</v>
      </c>
      <c r="R2310" s="3">
        <v>0</v>
      </c>
      <c r="S2310" s="1" t="s">
        <v>44</v>
      </c>
      <c r="T2310" s="1" t="s">
        <v>45</v>
      </c>
      <c r="U2310" s="1" t="s">
        <v>1986</v>
      </c>
      <c r="V2310" s="1" t="s">
        <v>46</v>
      </c>
      <c r="W2310" s="1" t="s">
        <v>81</v>
      </c>
      <c r="X2310" s="1" t="s">
        <v>1988</v>
      </c>
      <c r="Y2310" s="1" t="s">
        <v>245</v>
      </c>
      <c r="Z2310" s="1" t="s">
        <v>1989</v>
      </c>
      <c r="AA2310" s="1" t="s">
        <v>51</v>
      </c>
      <c r="AB2310" s="1" t="s">
        <v>1988</v>
      </c>
      <c r="AC2310" s="1" t="s">
        <v>37</v>
      </c>
    </row>
    <row r="2311" spans="1:29" hidden="1" x14ac:dyDescent="0.25">
      <c r="A2311" s="1" t="s">
        <v>33</v>
      </c>
      <c r="B2311" s="1" t="s">
        <v>34</v>
      </c>
      <c r="C2311" s="2">
        <v>45901</v>
      </c>
      <c r="D2311" s="1" t="s">
        <v>238</v>
      </c>
      <c r="E2311" s="1" t="s">
        <v>239</v>
      </c>
      <c r="F2311" s="1" t="s">
        <v>37</v>
      </c>
      <c r="G2311" s="1" t="s">
        <v>1986</v>
      </c>
      <c r="H2311" s="1" t="s">
        <v>1990</v>
      </c>
      <c r="I2311" s="3">
        <v>0</v>
      </c>
      <c r="J2311" s="3">
        <v>45053</v>
      </c>
      <c r="K2311" s="1" t="s">
        <v>40</v>
      </c>
      <c r="L2311" s="1" t="s">
        <v>440</v>
      </c>
      <c r="M2311" s="1" t="s">
        <v>441</v>
      </c>
      <c r="N2311" s="1" t="s">
        <v>37</v>
      </c>
      <c r="O2311" s="1" t="s">
        <v>43</v>
      </c>
      <c r="P2311" s="1" t="s">
        <v>43</v>
      </c>
      <c r="Q2311" s="1" t="s">
        <v>43</v>
      </c>
      <c r="R2311" s="3">
        <v>0</v>
      </c>
      <c r="S2311" s="1" t="s">
        <v>44</v>
      </c>
      <c r="T2311" s="1" t="s">
        <v>45</v>
      </c>
      <c r="U2311" s="1" t="s">
        <v>1986</v>
      </c>
      <c r="V2311" s="1" t="s">
        <v>46</v>
      </c>
      <c r="W2311" s="1" t="s">
        <v>81</v>
      </c>
      <c r="X2311" s="1" t="s">
        <v>1988</v>
      </c>
      <c r="Y2311" s="1" t="s">
        <v>245</v>
      </c>
      <c r="Z2311" s="1" t="s">
        <v>1989</v>
      </c>
      <c r="AA2311" s="1" t="s">
        <v>51</v>
      </c>
      <c r="AB2311" s="1" t="s">
        <v>1988</v>
      </c>
      <c r="AC2311" s="1" t="s">
        <v>37</v>
      </c>
    </row>
    <row r="2312" spans="1:29" hidden="1" x14ac:dyDescent="0.25">
      <c r="A2312" s="1" t="s">
        <v>33</v>
      </c>
      <c r="B2312" s="1" t="s">
        <v>34</v>
      </c>
      <c r="C2312" s="2">
        <v>45901</v>
      </c>
      <c r="D2312" s="1" t="s">
        <v>238</v>
      </c>
      <c r="E2312" s="1" t="s">
        <v>239</v>
      </c>
      <c r="F2312" s="1" t="s">
        <v>37</v>
      </c>
      <c r="G2312" s="1" t="s">
        <v>1986</v>
      </c>
      <c r="H2312" s="1" t="s">
        <v>1990</v>
      </c>
      <c r="I2312" s="3">
        <v>193335</v>
      </c>
      <c r="J2312" s="3">
        <v>0</v>
      </c>
      <c r="K2312" s="1" t="s">
        <v>40</v>
      </c>
      <c r="L2312" s="1" t="s">
        <v>41</v>
      </c>
      <c r="M2312" s="1" t="s">
        <v>42</v>
      </c>
      <c r="N2312" s="1" t="s">
        <v>37</v>
      </c>
      <c r="O2312" s="1" t="s">
        <v>43</v>
      </c>
      <c r="P2312" s="1" t="s">
        <v>43</v>
      </c>
      <c r="Q2312" s="1" t="s">
        <v>43</v>
      </c>
      <c r="R2312" s="3">
        <v>0</v>
      </c>
      <c r="S2312" s="1" t="s">
        <v>44</v>
      </c>
      <c r="T2312" s="1" t="s">
        <v>45</v>
      </c>
      <c r="U2312" s="1" t="s">
        <v>1986</v>
      </c>
      <c r="V2312" s="1" t="s">
        <v>46</v>
      </c>
      <c r="W2312" s="1" t="s">
        <v>81</v>
      </c>
      <c r="X2312" s="1" t="s">
        <v>1988</v>
      </c>
      <c r="Y2312" s="1" t="s">
        <v>245</v>
      </c>
      <c r="Z2312" s="1" t="s">
        <v>1989</v>
      </c>
      <c r="AA2312" s="1" t="s">
        <v>51</v>
      </c>
      <c r="AB2312" s="1" t="s">
        <v>1988</v>
      </c>
      <c r="AC2312" s="1" t="s">
        <v>37</v>
      </c>
    </row>
    <row r="2313" spans="1:29" hidden="1" x14ac:dyDescent="0.25">
      <c r="A2313" s="1" t="s">
        <v>33</v>
      </c>
      <c r="B2313" s="1" t="s">
        <v>34</v>
      </c>
      <c r="C2313" s="2">
        <v>45901</v>
      </c>
      <c r="D2313" s="1" t="s">
        <v>238</v>
      </c>
      <c r="E2313" s="1" t="s">
        <v>239</v>
      </c>
      <c r="F2313" s="1" t="s">
        <v>37</v>
      </c>
      <c r="G2313" s="1" t="s">
        <v>1986</v>
      </c>
      <c r="H2313" s="1" t="s">
        <v>1990</v>
      </c>
      <c r="I2313" s="3">
        <v>0</v>
      </c>
      <c r="J2313" s="3">
        <v>193335</v>
      </c>
      <c r="K2313" s="1" t="s">
        <v>40</v>
      </c>
      <c r="L2313" s="1" t="s">
        <v>440</v>
      </c>
      <c r="M2313" s="1" t="s">
        <v>441</v>
      </c>
      <c r="N2313" s="1" t="s">
        <v>37</v>
      </c>
      <c r="O2313" s="1" t="s">
        <v>43</v>
      </c>
      <c r="P2313" s="1" t="s">
        <v>43</v>
      </c>
      <c r="Q2313" s="1" t="s">
        <v>43</v>
      </c>
      <c r="R2313" s="3">
        <v>0</v>
      </c>
      <c r="S2313" s="1" t="s">
        <v>44</v>
      </c>
      <c r="T2313" s="1" t="s">
        <v>45</v>
      </c>
      <c r="U2313" s="1" t="s">
        <v>1986</v>
      </c>
      <c r="V2313" s="1" t="s">
        <v>46</v>
      </c>
      <c r="W2313" s="1" t="s">
        <v>81</v>
      </c>
      <c r="X2313" s="1" t="s">
        <v>1988</v>
      </c>
      <c r="Y2313" s="1" t="s">
        <v>245</v>
      </c>
      <c r="Z2313" s="1" t="s">
        <v>1989</v>
      </c>
      <c r="AA2313" s="1" t="s">
        <v>51</v>
      </c>
      <c r="AB2313" s="1" t="s">
        <v>1988</v>
      </c>
      <c r="AC2313" s="1" t="s">
        <v>37</v>
      </c>
    </row>
    <row r="2314" spans="1:29" hidden="1" x14ac:dyDescent="0.25">
      <c r="A2314" s="1" t="s">
        <v>33</v>
      </c>
      <c r="B2314" s="1" t="s">
        <v>34</v>
      </c>
      <c r="C2314" s="2">
        <v>45901</v>
      </c>
      <c r="D2314" s="1" t="s">
        <v>238</v>
      </c>
      <c r="E2314" s="1" t="s">
        <v>239</v>
      </c>
      <c r="F2314" s="1" t="s">
        <v>37</v>
      </c>
      <c r="G2314" s="1" t="s">
        <v>1986</v>
      </c>
      <c r="H2314" s="1" t="s">
        <v>1990</v>
      </c>
      <c r="I2314" s="3">
        <v>154668</v>
      </c>
      <c r="J2314" s="3">
        <v>0</v>
      </c>
      <c r="K2314" s="1" t="s">
        <v>40</v>
      </c>
      <c r="L2314" s="1" t="s">
        <v>41</v>
      </c>
      <c r="M2314" s="1" t="s">
        <v>42</v>
      </c>
      <c r="N2314" s="1" t="s">
        <v>37</v>
      </c>
      <c r="O2314" s="1" t="s">
        <v>43</v>
      </c>
      <c r="P2314" s="1" t="s">
        <v>43</v>
      </c>
      <c r="Q2314" s="1" t="s">
        <v>43</v>
      </c>
      <c r="R2314" s="3">
        <v>0</v>
      </c>
      <c r="S2314" s="1" t="s">
        <v>44</v>
      </c>
      <c r="T2314" s="1" t="s">
        <v>45</v>
      </c>
      <c r="U2314" s="1" t="s">
        <v>1986</v>
      </c>
      <c r="V2314" s="1" t="s">
        <v>46</v>
      </c>
      <c r="W2314" s="1" t="s">
        <v>81</v>
      </c>
      <c r="X2314" s="1" t="s">
        <v>1988</v>
      </c>
      <c r="Y2314" s="1" t="s">
        <v>245</v>
      </c>
      <c r="Z2314" s="1" t="s">
        <v>1989</v>
      </c>
      <c r="AA2314" s="1" t="s">
        <v>51</v>
      </c>
      <c r="AB2314" s="1" t="s">
        <v>1988</v>
      </c>
      <c r="AC2314" s="1" t="s">
        <v>37</v>
      </c>
    </row>
    <row r="2315" spans="1:29" hidden="1" x14ac:dyDescent="0.25">
      <c r="A2315" s="1" t="s">
        <v>33</v>
      </c>
      <c r="B2315" s="1" t="s">
        <v>34</v>
      </c>
      <c r="C2315" s="2">
        <v>45901</v>
      </c>
      <c r="D2315" s="1" t="s">
        <v>238</v>
      </c>
      <c r="E2315" s="1" t="s">
        <v>239</v>
      </c>
      <c r="F2315" s="1" t="s">
        <v>37</v>
      </c>
      <c r="G2315" s="1" t="s">
        <v>1986</v>
      </c>
      <c r="H2315" s="1" t="s">
        <v>1990</v>
      </c>
      <c r="I2315" s="3">
        <v>0</v>
      </c>
      <c r="J2315" s="3">
        <v>154668</v>
      </c>
      <c r="K2315" s="1" t="s">
        <v>40</v>
      </c>
      <c r="L2315" s="1" t="s">
        <v>152</v>
      </c>
      <c r="M2315" s="1" t="s">
        <v>153</v>
      </c>
      <c r="N2315" s="1" t="s">
        <v>37</v>
      </c>
      <c r="O2315" s="1" t="s">
        <v>43</v>
      </c>
      <c r="P2315" s="1" t="s">
        <v>43</v>
      </c>
      <c r="Q2315" s="1" t="s">
        <v>43</v>
      </c>
      <c r="R2315" s="3">
        <v>0</v>
      </c>
      <c r="S2315" s="1" t="s">
        <v>44</v>
      </c>
      <c r="T2315" s="1" t="s">
        <v>45</v>
      </c>
      <c r="U2315" s="1" t="s">
        <v>1986</v>
      </c>
      <c r="V2315" s="1" t="s">
        <v>46</v>
      </c>
      <c r="W2315" s="1" t="s">
        <v>81</v>
      </c>
      <c r="X2315" s="1" t="s">
        <v>1988</v>
      </c>
      <c r="Y2315" s="1" t="s">
        <v>245</v>
      </c>
      <c r="Z2315" s="1" t="s">
        <v>1989</v>
      </c>
      <c r="AA2315" s="1" t="s">
        <v>51</v>
      </c>
      <c r="AB2315" s="1" t="s">
        <v>1988</v>
      </c>
      <c r="AC2315" s="1" t="s">
        <v>37</v>
      </c>
    </row>
    <row r="2316" spans="1:29" hidden="1" x14ac:dyDescent="0.25">
      <c r="A2316" s="1" t="s">
        <v>33</v>
      </c>
      <c r="B2316" s="1" t="s">
        <v>34</v>
      </c>
      <c r="C2316" s="2">
        <v>45901</v>
      </c>
      <c r="D2316" s="1" t="s">
        <v>238</v>
      </c>
      <c r="E2316" s="1" t="s">
        <v>239</v>
      </c>
      <c r="F2316" s="1" t="s">
        <v>37</v>
      </c>
      <c r="G2316" s="1" t="s">
        <v>1986</v>
      </c>
      <c r="H2316" s="1" t="s">
        <v>1990</v>
      </c>
      <c r="I2316" s="3">
        <v>38667</v>
      </c>
      <c r="J2316" s="3">
        <v>0</v>
      </c>
      <c r="K2316" s="1" t="s">
        <v>40</v>
      </c>
      <c r="L2316" s="1" t="s">
        <v>41</v>
      </c>
      <c r="M2316" s="1" t="s">
        <v>42</v>
      </c>
      <c r="N2316" s="1" t="s">
        <v>37</v>
      </c>
      <c r="O2316" s="1" t="s">
        <v>43</v>
      </c>
      <c r="P2316" s="1" t="s">
        <v>43</v>
      </c>
      <c r="Q2316" s="1" t="s">
        <v>43</v>
      </c>
      <c r="R2316" s="3">
        <v>0</v>
      </c>
      <c r="S2316" s="1" t="s">
        <v>44</v>
      </c>
      <c r="T2316" s="1" t="s">
        <v>45</v>
      </c>
      <c r="U2316" s="1" t="s">
        <v>1986</v>
      </c>
      <c r="V2316" s="1" t="s">
        <v>46</v>
      </c>
      <c r="W2316" s="1" t="s">
        <v>81</v>
      </c>
      <c r="X2316" s="1" t="s">
        <v>1988</v>
      </c>
      <c r="Y2316" s="1" t="s">
        <v>245</v>
      </c>
      <c r="Z2316" s="1" t="s">
        <v>1989</v>
      </c>
      <c r="AA2316" s="1" t="s">
        <v>51</v>
      </c>
      <c r="AB2316" s="1" t="s">
        <v>1988</v>
      </c>
      <c r="AC2316" s="1" t="s">
        <v>37</v>
      </c>
    </row>
    <row r="2317" spans="1:29" hidden="1" x14ac:dyDescent="0.25">
      <c r="A2317" s="1" t="s">
        <v>33</v>
      </c>
      <c r="B2317" s="1" t="s">
        <v>34</v>
      </c>
      <c r="C2317" s="2">
        <v>45901</v>
      </c>
      <c r="D2317" s="1" t="s">
        <v>238</v>
      </c>
      <c r="E2317" s="1" t="s">
        <v>239</v>
      </c>
      <c r="F2317" s="1" t="s">
        <v>37</v>
      </c>
      <c r="G2317" s="1" t="s">
        <v>1986</v>
      </c>
      <c r="H2317" s="1" t="s">
        <v>1990</v>
      </c>
      <c r="I2317" s="3">
        <v>0</v>
      </c>
      <c r="J2317" s="3">
        <v>38667</v>
      </c>
      <c r="K2317" s="1" t="s">
        <v>40</v>
      </c>
      <c r="L2317" s="1" t="s">
        <v>867</v>
      </c>
      <c r="M2317" s="1" t="s">
        <v>868</v>
      </c>
      <c r="N2317" s="1" t="s">
        <v>37</v>
      </c>
      <c r="O2317" s="1" t="s">
        <v>43</v>
      </c>
      <c r="P2317" s="1" t="s">
        <v>43</v>
      </c>
      <c r="Q2317" s="1" t="s">
        <v>43</v>
      </c>
      <c r="R2317" s="3">
        <v>0</v>
      </c>
      <c r="S2317" s="1" t="s">
        <v>44</v>
      </c>
      <c r="T2317" s="1" t="s">
        <v>45</v>
      </c>
      <c r="U2317" s="1" t="s">
        <v>1986</v>
      </c>
      <c r="V2317" s="1" t="s">
        <v>46</v>
      </c>
      <c r="W2317" s="1" t="s">
        <v>81</v>
      </c>
      <c r="X2317" s="1" t="s">
        <v>1988</v>
      </c>
      <c r="Y2317" s="1" t="s">
        <v>245</v>
      </c>
      <c r="Z2317" s="1" t="s">
        <v>1989</v>
      </c>
      <c r="AA2317" s="1" t="s">
        <v>51</v>
      </c>
      <c r="AB2317" s="1" t="s">
        <v>1988</v>
      </c>
      <c r="AC2317" s="1" t="s">
        <v>37</v>
      </c>
    </row>
    <row r="2318" spans="1:29" hidden="1" x14ac:dyDescent="0.25">
      <c r="A2318" s="1" t="s">
        <v>33</v>
      </c>
      <c r="B2318" s="1" t="s">
        <v>34</v>
      </c>
      <c r="C2318" s="2">
        <v>45901</v>
      </c>
      <c r="D2318" s="1" t="s">
        <v>238</v>
      </c>
      <c r="E2318" s="1" t="s">
        <v>239</v>
      </c>
      <c r="F2318" s="1" t="s">
        <v>37</v>
      </c>
      <c r="G2318" s="1" t="s">
        <v>1986</v>
      </c>
      <c r="H2318" s="1" t="s">
        <v>1990</v>
      </c>
      <c r="I2318" s="3">
        <v>38667</v>
      </c>
      <c r="J2318" s="3">
        <v>0</v>
      </c>
      <c r="K2318" s="1" t="s">
        <v>40</v>
      </c>
      <c r="L2318" s="1" t="s">
        <v>41</v>
      </c>
      <c r="M2318" s="1" t="s">
        <v>42</v>
      </c>
      <c r="N2318" s="1" t="s">
        <v>37</v>
      </c>
      <c r="O2318" s="1" t="s">
        <v>43</v>
      </c>
      <c r="P2318" s="1" t="s">
        <v>43</v>
      </c>
      <c r="Q2318" s="1" t="s">
        <v>43</v>
      </c>
      <c r="R2318" s="3">
        <v>0</v>
      </c>
      <c r="S2318" s="1" t="s">
        <v>44</v>
      </c>
      <c r="T2318" s="1" t="s">
        <v>45</v>
      </c>
      <c r="U2318" s="1" t="s">
        <v>1986</v>
      </c>
      <c r="V2318" s="1" t="s">
        <v>46</v>
      </c>
      <c r="W2318" s="1" t="s">
        <v>81</v>
      </c>
      <c r="X2318" s="1" t="s">
        <v>1988</v>
      </c>
      <c r="Y2318" s="1" t="s">
        <v>245</v>
      </c>
      <c r="Z2318" s="1" t="s">
        <v>1989</v>
      </c>
      <c r="AA2318" s="1" t="s">
        <v>51</v>
      </c>
      <c r="AB2318" s="1" t="s">
        <v>1988</v>
      </c>
      <c r="AC2318" s="1" t="s">
        <v>37</v>
      </c>
    </row>
    <row r="2319" spans="1:29" hidden="1" x14ac:dyDescent="0.25">
      <c r="A2319" s="1" t="s">
        <v>33</v>
      </c>
      <c r="B2319" s="1" t="s">
        <v>34</v>
      </c>
      <c r="C2319" s="2">
        <v>45901</v>
      </c>
      <c r="D2319" s="1" t="s">
        <v>238</v>
      </c>
      <c r="E2319" s="1" t="s">
        <v>239</v>
      </c>
      <c r="F2319" s="1" t="s">
        <v>37</v>
      </c>
      <c r="G2319" s="1" t="s">
        <v>1986</v>
      </c>
      <c r="H2319" s="1" t="s">
        <v>1990</v>
      </c>
      <c r="I2319" s="3">
        <v>0</v>
      </c>
      <c r="J2319" s="3">
        <v>38667</v>
      </c>
      <c r="K2319" s="1" t="s">
        <v>40</v>
      </c>
      <c r="L2319" s="1" t="s">
        <v>168</v>
      </c>
      <c r="M2319" s="1" t="s">
        <v>169</v>
      </c>
      <c r="N2319" s="1" t="s">
        <v>37</v>
      </c>
      <c r="O2319" s="1" t="s">
        <v>43</v>
      </c>
      <c r="P2319" s="1" t="s">
        <v>43</v>
      </c>
      <c r="Q2319" s="1" t="s">
        <v>43</v>
      </c>
      <c r="R2319" s="3">
        <v>0</v>
      </c>
      <c r="S2319" s="1" t="s">
        <v>44</v>
      </c>
      <c r="T2319" s="1" t="s">
        <v>45</v>
      </c>
      <c r="U2319" s="1" t="s">
        <v>1986</v>
      </c>
      <c r="V2319" s="1" t="s">
        <v>46</v>
      </c>
      <c r="W2319" s="1" t="s">
        <v>81</v>
      </c>
      <c r="X2319" s="1" t="s">
        <v>1988</v>
      </c>
      <c r="Y2319" s="1" t="s">
        <v>245</v>
      </c>
      <c r="Z2319" s="1" t="s">
        <v>1989</v>
      </c>
      <c r="AA2319" s="1" t="s">
        <v>51</v>
      </c>
      <c r="AB2319" s="1" t="s">
        <v>1988</v>
      </c>
      <c r="AC2319" s="1" t="s">
        <v>37</v>
      </c>
    </row>
    <row r="2320" spans="1:29" hidden="1" x14ac:dyDescent="0.25">
      <c r="A2320" s="1" t="s">
        <v>33</v>
      </c>
      <c r="B2320" s="1" t="s">
        <v>34</v>
      </c>
      <c r="C2320" s="2">
        <v>45901</v>
      </c>
      <c r="D2320" s="1" t="s">
        <v>238</v>
      </c>
      <c r="E2320" s="1" t="s">
        <v>239</v>
      </c>
      <c r="F2320" s="1" t="s">
        <v>37</v>
      </c>
      <c r="G2320" s="1" t="s">
        <v>1986</v>
      </c>
      <c r="H2320" s="1" t="s">
        <v>1991</v>
      </c>
      <c r="I2320" s="54">
        <v>33333</v>
      </c>
      <c r="J2320" s="54">
        <v>0</v>
      </c>
      <c r="K2320" s="1" t="s">
        <v>40</v>
      </c>
      <c r="L2320" s="1" t="s">
        <v>41</v>
      </c>
      <c r="M2320" s="1" t="s">
        <v>42</v>
      </c>
      <c r="N2320" s="1" t="s">
        <v>37</v>
      </c>
      <c r="O2320" s="1" t="s">
        <v>43</v>
      </c>
      <c r="P2320" s="1" t="s">
        <v>43</v>
      </c>
      <c r="Q2320" s="1" t="s">
        <v>43</v>
      </c>
      <c r="R2320" s="3">
        <v>0</v>
      </c>
      <c r="S2320" s="1" t="s">
        <v>44</v>
      </c>
      <c r="T2320" s="1" t="s">
        <v>45</v>
      </c>
      <c r="U2320" s="1" t="s">
        <v>1986</v>
      </c>
      <c r="V2320" s="1" t="s">
        <v>46</v>
      </c>
      <c r="W2320" s="1" t="s">
        <v>81</v>
      </c>
      <c r="X2320" s="1" t="s">
        <v>1988</v>
      </c>
      <c r="Y2320" s="1" t="s">
        <v>245</v>
      </c>
      <c r="Z2320" s="1" t="s">
        <v>1989</v>
      </c>
      <c r="AA2320" s="1" t="s">
        <v>51</v>
      </c>
      <c r="AB2320" s="1" t="s">
        <v>1988</v>
      </c>
      <c r="AC2320" s="1" t="s">
        <v>37</v>
      </c>
    </row>
    <row r="2321" spans="1:29" hidden="1" x14ac:dyDescent="0.25">
      <c r="A2321" s="1" t="s">
        <v>33</v>
      </c>
      <c r="B2321" s="1" t="s">
        <v>34</v>
      </c>
      <c r="C2321" s="2">
        <v>45901</v>
      </c>
      <c r="D2321" s="1" t="s">
        <v>238</v>
      </c>
      <c r="E2321" s="1" t="s">
        <v>239</v>
      </c>
      <c r="F2321" s="1" t="s">
        <v>37</v>
      </c>
      <c r="G2321" s="1" t="s">
        <v>1986</v>
      </c>
      <c r="H2321" s="1" t="s">
        <v>1991</v>
      </c>
      <c r="I2321" s="3">
        <v>0</v>
      </c>
      <c r="J2321" s="3">
        <v>33333</v>
      </c>
      <c r="K2321" s="1" t="s">
        <v>40</v>
      </c>
      <c r="L2321" s="1" t="s">
        <v>508</v>
      </c>
      <c r="M2321" s="1" t="s">
        <v>509</v>
      </c>
      <c r="N2321" s="1" t="s">
        <v>37</v>
      </c>
      <c r="O2321" s="1" t="s">
        <v>43</v>
      </c>
      <c r="P2321" s="1" t="s">
        <v>43</v>
      </c>
      <c r="Q2321" s="1" t="s">
        <v>43</v>
      </c>
      <c r="R2321" s="3">
        <v>0</v>
      </c>
      <c r="S2321" s="1" t="s">
        <v>44</v>
      </c>
      <c r="T2321" s="1" t="s">
        <v>45</v>
      </c>
      <c r="U2321" s="1" t="s">
        <v>1986</v>
      </c>
      <c r="V2321" s="1" t="s">
        <v>46</v>
      </c>
      <c r="W2321" s="1" t="s">
        <v>81</v>
      </c>
      <c r="X2321" s="1" t="s">
        <v>1988</v>
      </c>
      <c r="Y2321" s="1" t="s">
        <v>245</v>
      </c>
      <c r="Z2321" s="1" t="s">
        <v>1989</v>
      </c>
      <c r="AA2321" s="1" t="s">
        <v>51</v>
      </c>
      <c r="AB2321" s="1" t="s">
        <v>1988</v>
      </c>
      <c r="AC2321" s="1" t="s">
        <v>37</v>
      </c>
    </row>
    <row r="2322" spans="1:29" hidden="1" x14ac:dyDescent="0.25">
      <c r="A2322" s="1" t="s">
        <v>33</v>
      </c>
      <c r="B2322" s="1" t="s">
        <v>34</v>
      </c>
      <c r="C2322" s="2">
        <v>45901</v>
      </c>
      <c r="D2322" s="1" t="s">
        <v>238</v>
      </c>
      <c r="E2322" s="1" t="s">
        <v>239</v>
      </c>
      <c r="F2322" s="1" t="s">
        <v>37</v>
      </c>
      <c r="G2322" s="1" t="s">
        <v>1986</v>
      </c>
      <c r="H2322" s="1" t="s">
        <v>1991</v>
      </c>
      <c r="I2322" s="54">
        <v>400000</v>
      </c>
      <c r="J2322" s="54">
        <v>0</v>
      </c>
      <c r="K2322" s="1" t="s">
        <v>40</v>
      </c>
      <c r="L2322" s="1" t="s">
        <v>41</v>
      </c>
      <c r="M2322" s="1" t="s">
        <v>42</v>
      </c>
      <c r="N2322" s="1" t="s">
        <v>37</v>
      </c>
      <c r="O2322" s="1" t="s">
        <v>43</v>
      </c>
      <c r="P2322" s="1" t="s">
        <v>43</v>
      </c>
      <c r="Q2322" s="1" t="s">
        <v>43</v>
      </c>
      <c r="R2322" s="3">
        <v>0</v>
      </c>
      <c r="S2322" s="1" t="s">
        <v>44</v>
      </c>
      <c r="T2322" s="1" t="s">
        <v>45</v>
      </c>
      <c r="U2322" s="1" t="s">
        <v>1986</v>
      </c>
      <c r="V2322" s="1" t="s">
        <v>46</v>
      </c>
      <c r="W2322" s="1" t="s">
        <v>81</v>
      </c>
      <c r="X2322" s="1" t="s">
        <v>1988</v>
      </c>
      <c r="Y2322" s="1" t="s">
        <v>245</v>
      </c>
      <c r="Z2322" s="1" t="s">
        <v>1989</v>
      </c>
      <c r="AA2322" s="1" t="s">
        <v>51</v>
      </c>
      <c r="AB2322" s="1" t="s">
        <v>1988</v>
      </c>
      <c r="AC2322" s="1" t="s">
        <v>37</v>
      </c>
    </row>
    <row r="2323" spans="1:29" hidden="1" x14ac:dyDescent="0.25">
      <c r="A2323" s="1" t="s">
        <v>33</v>
      </c>
      <c r="B2323" s="1" t="s">
        <v>34</v>
      </c>
      <c r="C2323" s="2">
        <v>45901</v>
      </c>
      <c r="D2323" s="1" t="s">
        <v>238</v>
      </c>
      <c r="E2323" s="1" t="s">
        <v>239</v>
      </c>
      <c r="F2323" s="1" t="s">
        <v>37</v>
      </c>
      <c r="G2323" s="1" t="s">
        <v>1986</v>
      </c>
      <c r="H2323" s="1" t="s">
        <v>1991</v>
      </c>
      <c r="I2323" s="3">
        <v>0</v>
      </c>
      <c r="J2323" s="3">
        <v>400000</v>
      </c>
      <c r="K2323" s="1" t="s">
        <v>40</v>
      </c>
      <c r="L2323" s="1" t="s">
        <v>464</v>
      </c>
      <c r="M2323" s="1" t="s">
        <v>465</v>
      </c>
      <c r="N2323" s="1" t="s">
        <v>37</v>
      </c>
      <c r="O2323" s="1" t="s">
        <v>43</v>
      </c>
      <c r="P2323" s="1" t="s">
        <v>43</v>
      </c>
      <c r="Q2323" s="1" t="s">
        <v>43</v>
      </c>
      <c r="R2323" s="3">
        <v>0</v>
      </c>
      <c r="S2323" s="1" t="s">
        <v>44</v>
      </c>
      <c r="T2323" s="1" t="s">
        <v>45</v>
      </c>
      <c r="U2323" s="1" t="s">
        <v>1986</v>
      </c>
      <c r="V2323" s="1" t="s">
        <v>46</v>
      </c>
      <c r="W2323" s="1" t="s">
        <v>81</v>
      </c>
      <c r="X2323" s="1" t="s">
        <v>1988</v>
      </c>
      <c r="Y2323" s="1" t="s">
        <v>245</v>
      </c>
      <c r="Z2323" s="1" t="s">
        <v>1989</v>
      </c>
      <c r="AA2323" s="1" t="s">
        <v>51</v>
      </c>
      <c r="AB2323" s="1" t="s">
        <v>1988</v>
      </c>
      <c r="AC2323" s="1" t="s">
        <v>37</v>
      </c>
    </row>
    <row r="2324" spans="1:29" hidden="1" x14ac:dyDescent="0.25">
      <c r="A2324" s="1" t="s">
        <v>33</v>
      </c>
      <c r="B2324" s="1" t="s">
        <v>34</v>
      </c>
      <c r="C2324" s="2">
        <v>45901</v>
      </c>
      <c r="D2324" s="1" t="s">
        <v>238</v>
      </c>
      <c r="E2324" s="1" t="s">
        <v>239</v>
      </c>
      <c r="F2324" s="1" t="s">
        <v>37</v>
      </c>
      <c r="G2324" s="1" t="s">
        <v>1986</v>
      </c>
      <c r="H2324" s="1" t="s">
        <v>1991</v>
      </c>
      <c r="I2324" s="54">
        <v>33333</v>
      </c>
      <c r="J2324" s="54">
        <v>0</v>
      </c>
      <c r="K2324" s="1" t="s">
        <v>40</v>
      </c>
      <c r="L2324" s="1" t="s">
        <v>41</v>
      </c>
      <c r="M2324" s="1" t="s">
        <v>42</v>
      </c>
      <c r="N2324" s="1" t="s">
        <v>37</v>
      </c>
      <c r="O2324" s="1" t="s">
        <v>43</v>
      </c>
      <c r="P2324" s="1" t="s">
        <v>43</v>
      </c>
      <c r="Q2324" s="1" t="s">
        <v>43</v>
      </c>
      <c r="R2324" s="3">
        <v>0</v>
      </c>
      <c r="S2324" s="1" t="s">
        <v>44</v>
      </c>
      <c r="T2324" s="1" t="s">
        <v>45</v>
      </c>
      <c r="U2324" s="1" t="s">
        <v>1986</v>
      </c>
      <c r="V2324" s="1" t="s">
        <v>46</v>
      </c>
      <c r="W2324" s="1" t="s">
        <v>81</v>
      </c>
      <c r="X2324" s="1" t="s">
        <v>1988</v>
      </c>
      <c r="Y2324" s="1" t="s">
        <v>245</v>
      </c>
      <c r="Z2324" s="1" t="s">
        <v>1989</v>
      </c>
      <c r="AA2324" s="1" t="s">
        <v>51</v>
      </c>
      <c r="AB2324" s="1" t="s">
        <v>1988</v>
      </c>
      <c r="AC2324" s="1" t="s">
        <v>37</v>
      </c>
    </row>
    <row r="2325" spans="1:29" hidden="1" x14ac:dyDescent="0.25">
      <c r="A2325" s="1" t="s">
        <v>33</v>
      </c>
      <c r="B2325" s="1" t="s">
        <v>34</v>
      </c>
      <c r="C2325" s="2">
        <v>45901</v>
      </c>
      <c r="D2325" s="1" t="s">
        <v>238</v>
      </c>
      <c r="E2325" s="1" t="s">
        <v>239</v>
      </c>
      <c r="F2325" s="1" t="s">
        <v>37</v>
      </c>
      <c r="G2325" s="1" t="s">
        <v>1986</v>
      </c>
      <c r="H2325" s="1" t="s">
        <v>1991</v>
      </c>
      <c r="I2325" s="3">
        <v>0</v>
      </c>
      <c r="J2325" s="3">
        <v>33333</v>
      </c>
      <c r="K2325" s="1" t="s">
        <v>40</v>
      </c>
      <c r="L2325" s="1" t="s">
        <v>1080</v>
      </c>
      <c r="M2325" s="1" t="s">
        <v>736</v>
      </c>
      <c r="N2325" s="1" t="s">
        <v>37</v>
      </c>
      <c r="O2325" s="1" t="s">
        <v>43</v>
      </c>
      <c r="P2325" s="1" t="s">
        <v>43</v>
      </c>
      <c r="Q2325" s="1" t="s">
        <v>43</v>
      </c>
      <c r="R2325" s="3">
        <v>0</v>
      </c>
      <c r="S2325" s="1" t="s">
        <v>44</v>
      </c>
      <c r="T2325" s="1" t="s">
        <v>45</v>
      </c>
      <c r="U2325" s="1" t="s">
        <v>1986</v>
      </c>
      <c r="V2325" s="1" t="s">
        <v>46</v>
      </c>
      <c r="W2325" s="1" t="s">
        <v>81</v>
      </c>
      <c r="X2325" s="1" t="s">
        <v>1988</v>
      </c>
      <c r="Y2325" s="1" t="s">
        <v>245</v>
      </c>
      <c r="Z2325" s="1" t="s">
        <v>1989</v>
      </c>
      <c r="AA2325" s="1" t="s">
        <v>51</v>
      </c>
      <c r="AB2325" s="1" t="s">
        <v>1988</v>
      </c>
      <c r="AC2325" s="1" t="s">
        <v>37</v>
      </c>
    </row>
    <row r="2326" spans="1:29" hidden="1" x14ac:dyDescent="0.25">
      <c r="A2326" s="1" t="s">
        <v>33</v>
      </c>
      <c r="B2326" s="1" t="s">
        <v>34</v>
      </c>
      <c r="C2326" s="2">
        <v>45901</v>
      </c>
      <c r="D2326" s="1" t="s">
        <v>238</v>
      </c>
      <c r="E2326" s="1" t="s">
        <v>239</v>
      </c>
      <c r="F2326" s="1" t="s">
        <v>37</v>
      </c>
      <c r="G2326" s="1" t="s">
        <v>1986</v>
      </c>
      <c r="H2326" s="1" t="s">
        <v>1991</v>
      </c>
      <c r="I2326" s="54">
        <v>33333</v>
      </c>
      <c r="J2326" s="54">
        <v>0</v>
      </c>
      <c r="K2326" s="1" t="s">
        <v>40</v>
      </c>
      <c r="L2326" s="1" t="s">
        <v>41</v>
      </c>
      <c r="M2326" s="1" t="s">
        <v>42</v>
      </c>
      <c r="N2326" s="1" t="s">
        <v>37</v>
      </c>
      <c r="O2326" s="1" t="s">
        <v>43</v>
      </c>
      <c r="P2326" s="1" t="s">
        <v>43</v>
      </c>
      <c r="Q2326" s="1" t="s">
        <v>43</v>
      </c>
      <c r="R2326" s="3">
        <v>0</v>
      </c>
      <c r="S2326" s="1" t="s">
        <v>44</v>
      </c>
      <c r="T2326" s="1" t="s">
        <v>45</v>
      </c>
      <c r="U2326" s="1" t="s">
        <v>1986</v>
      </c>
      <c r="V2326" s="1" t="s">
        <v>46</v>
      </c>
      <c r="W2326" s="1" t="s">
        <v>81</v>
      </c>
      <c r="X2326" s="1" t="s">
        <v>1988</v>
      </c>
      <c r="Y2326" s="1" t="s">
        <v>245</v>
      </c>
      <c r="Z2326" s="1" t="s">
        <v>1989</v>
      </c>
      <c r="AA2326" s="1" t="s">
        <v>51</v>
      </c>
      <c r="AB2326" s="1" t="s">
        <v>1988</v>
      </c>
      <c r="AC2326" s="1" t="s">
        <v>37</v>
      </c>
    </row>
    <row r="2327" spans="1:29" hidden="1" x14ac:dyDescent="0.25">
      <c r="A2327" s="1" t="s">
        <v>33</v>
      </c>
      <c r="B2327" s="1" t="s">
        <v>34</v>
      </c>
      <c r="C2327" s="2">
        <v>45901</v>
      </c>
      <c r="D2327" s="1" t="s">
        <v>238</v>
      </c>
      <c r="E2327" s="1" t="s">
        <v>239</v>
      </c>
      <c r="F2327" s="1" t="s">
        <v>37</v>
      </c>
      <c r="G2327" s="1" t="s">
        <v>1986</v>
      </c>
      <c r="H2327" s="1" t="s">
        <v>1991</v>
      </c>
      <c r="I2327" s="3">
        <v>0</v>
      </c>
      <c r="J2327" s="3">
        <v>33333</v>
      </c>
      <c r="K2327" s="1" t="s">
        <v>40</v>
      </c>
      <c r="L2327" s="1" t="s">
        <v>1048</v>
      </c>
      <c r="M2327" s="1" t="s">
        <v>760</v>
      </c>
      <c r="N2327" s="1" t="s">
        <v>37</v>
      </c>
      <c r="O2327" s="1" t="s">
        <v>43</v>
      </c>
      <c r="P2327" s="1" t="s">
        <v>43</v>
      </c>
      <c r="Q2327" s="1" t="s">
        <v>43</v>
      </c>
      <c r="R2327" s="3">
        <v>0</v>
      </c>
      <c r="S2327" s="1" t="s">
        <v>44</v>
      </c>
      <c r="T2327" s="1" t="s">
        <v>45</v>
      </c>
      <c r="U2327" s="1" t="s">
        <v>1986</v>
      </c>
      <c r="V2327" s="1" t="s">
        <v>46</v>
      </c>
      <c r="W2327" s="1" t="s">
        <v>81</v>
      </c>
      <c r="X2327" s="1" t="s">
        <v>1988</v>
      </c>
      <c r="Y2327" s="1" t="s">
        <v>245</v>
      </c>
      <c r="Z2327" s="1" t="s">
        <v>1989</v>
      </c>
      <c r="AA2327" s="1" t="s">
        <v>51</v>
      </c>
      <c r="AB2327" s="1" t="s">
        <v>1988</v>
      </c>
      <c r="AC2327" s="1" t="s">
        <v>37</v>
      </c>
    </row>
    <row r="2328" spans="1:29" hidden="1" x14ac:dyDescent="0.25">
      <c r="A2328" s="1" t="s">
        <v>33</v>
      </c>
      <c r="B2328" s="1" t="s">
        <v>34</v>
      </c>
      <c r="C2328" s="2">
        <v>45911</v>
      </c>
      <c r="D2328" s="1" t="s">
        <v>35</v>
      </c>
      <c r="E2328" s="1" t="s">
        <v>36</v>
      </c>
      <c r="F2328" s="1" t="s">
        <v>37</v>
      </c>
      <c r="G2328" s="1" t="s">
        <v>2010</v>
      </c>
      <c r="H2328" s="1" t="s">
        <v>363</v>
      </c>
      <c r="I2328" s="3">
        <v>0</v>
      </c>
      <c r="J2328" s="3">
        <v>49031</v>
      </c>
      <c r="K2328" s="1" t="s">
        <v>40</v>
      </c>
      <c r="L2328" s="1" t="s">
        <v>1402</v>
      </c>
      <c r="M2328" s="1" t="s">
        <v>837</v>
      </c>
      <c r="N2328" s="1" t="s">
        <v>37</v>
      </c>
      <c r="O2328" s="1" t="s">
        <v>43</v>
      </c>
      <c r="P2328" s="1" t="s">
        <v>43</v>
      </c>
      <c r="Q2328" s="1" t="s">
        <v>43</v>
      </c>
      <c r="R2328" s="3">
        <v>0</v>
      </c>
      <c r="S2328" s="1" t="s">
        <v>44</v>
      </c>
      <c r="T2328" s="1" t="s">
        <v>45</v>
      </c>
      <c r="U2328" s="1" t="s">
        <v>2010</v>
      </c>
      <c r="V2328" s="1" t="s">
        <v>46</v>
      </c>
      <c r="W2328" s="1" t="s">
        <v>47</v>
      </c>
      <c r="X2328" s="1" t="s">
        <v>2011</v>
      </c>
      <c r="Y2328" s="1" t="s">
        <v>49</v>
      </c>
      <c r="Z2328" s="1" t="s">
        <v>50</v>
      </c>
      <c r="AA2328" s="1" t="s">
        <v>51</v>
      </c>
      <c r="AB2328" s="1" t="s">
        <v>2011</v>
      </c>
      <c r="AC2328" s="1" t="s">
        <v>37</v>
      </c>
    </row>
    <row r="2329" spans="1:29" hidden="1" x14ac:dyDescent="0.25">
      <c r="A2329" s="1" t="s">
        <v>33</v>
      </c>
      <c r="B2329" s="1" t="s">
        <v>34</v>
      </c>
      <c r="C2329" s="2">
        <v>45911</v>
      </c>
      <c r="D2329" s="1" t="s">
        <v>35</v>
      </c>
      <c r="E2329" s="1" t="s">
        <v>36</v>
      </c>
      <c r="F2329" s="1" t="s">
        <v>37</v>
      </c>
      <c r="G2329" s="1" t="s">
        <v>2010</v>
      </c>
      <c r="H2329" s="1" t="s">
        <v>363</v>
      </c>
      <c r="I2329" s="3">
        <v>0</v>
      </c>
      <c r="J2329" s="3">
        <v>444596</v>
      </c>
      <c r="K2329" s="1" t="s">
        <v>40</v>
      </c>
      <c r="L2329" s="1" t="s">
        <v>91</v>
      </c>
      <c r="M2329" s="1" t="s">
        <v>92</v>
      </c>
      <c r="N2329" s="1" t="s">
        <v>37</v>
      </c>
      <c r="O2329" s="1" t="s">
        <v>43</v>
      </c>
      <c r="P2329" s="1" t="s">
        <v>43</v>
      </c>
      <c r="Q2329" s="1" t="s">
        <v>43</v>
      </c>
      <c r="R2329" s="3">
        <v>0</v>
      </c>
      <c r="S2329" s="1" t="s">
        <v>44</v>
      </c>
      <c r="T2329" s="1" t="s">
        <v>45</v>
      </c>
      <c r="U2329" s="1" t="s">
        <v>2010</v>
      </c>
      <c r="V2329" s="1" t="s">
        <v>46</v>
      </c>
      <c r="W2329" s="1" t="s">
        <v>47</v>
      </c>
      <c r="X2329" s="1" t="s">
        <v>2011</v>
      </c>
      <c r="Y2329" s="1" t="s">
        <v>49</v>
      </c>
      <c r="Z2329" s="1" t="s">
        <v>50</v>
      </c>
      <c r="AA2329" s="1" t="s">
        <v>51</v>
      </c>
      <c r="AB2329" s="1" t="s">
        <v>2011</v>
      </c>
      <c r="AC2329" s="1" t="s">
        <v>37</v>
      </c>
    </row>
    <row r="2330" spans="1:29" hidden="1" x14ac:dyDescent="0.25">
      <c r="A2330" s="1" t="s">
        <v>33</v>
      </c>
      <c r="B2330" s="1" t="s">
        <v>34</v>
      </c>
      <c r="C2330" s="2">
        <v>45911</v>
      </c>
      <c r="D2330" s="1" t="s">
        <v>35</v>
      </c>
      <c r="E2330" s="1" t="s">
        <v>36</v>
      </c>
      <c r="F2330" s="1" t="s">
        <v>37</v>
      </c>
      <c r="G2330" s="1" t="s">
        <v>2010</v>
      </c>
      <c r="H2330" s="1" t="s">
        <v>363</v>
      </c>
      <c r="I2330" s="3">
        <v>0</v>
      </c>
      <c r="J2330" s="3">
        <v>47721</v>
      </c>
      <c r="K2330" s="1" t="s">
        <v>40</v>
      </c>
      <c r="L2330" s="1" t="s">
        <v>424</v>
      </c>
      <c r="M2330" s="1" t="s">
        <v>425</v>
      </c>
      <c r="N2330" s="1" t="s">
        <v>37</v>
      </c>
      <c r="O2330" s="1" t="s">
        <v>43</v>
      </c>
      <c r="P2330" s="1" t="s">
        <v>43</v>
      </c>
      <c r="Q2330" s="1" t="s">
        <v>43</v>
      </c>
      <c r="R2330" s="3">
        <v>0</v>
      </c>
      <c r="S2330" s="1" t="s">
        <v>44</v>
      </c>
      <c r="T2330" s="1" t="s">
        <v>45</v>
      </c>
      <c r="U2330" s="1" t="s">
        <v>2010</v>
      </c>
      <c r="V2330" s="1" t="s">
        <v>46</v>
      </c>
      <c r="W2330" s="1" t="s">
        <v>47</v>
      </c>
      <c r="X2330" s="1" t="s">
        <v>2011</v>
      </c>
      <c r="Y2330" s="1" t="s">
        <v>49</v>
      </c>
      <c r="Z2330" s="1" t="s">
        <v>50</v>
      </c>
      <c r="AA2330" s="1" t="s">
        <v>51</v>
      </c>
      <c r="AB2330" s="1" t="s">
        <v>2011</v>
      </c>
      <c r="AC2330" s="1" t="s">
        <v>37</v>
      </c>
    </row>
    <row r="2331" spans="1:29" hidden="1" x14ac:dyDescent="0.25">
      <c r="A2331" s="1" t="s">
        <v>33</v>
      </c>
      <c r="B2331" s="1" t="s">
        <v>34</v>
      </c>
      <c r="C2331" s="2">
        <v>45911</v>
      </c>
      <c r="D2331" s="1" t="s">
        <v>35</v>
      </c>
      <c r="E2331" s="1" t="s">
        <v>36</v>
      </c>
      <c r="F2331" s="1" t="s">
        <v>37</v>
      </c>
      <c r="G2331" s="1" t="s">
        <v>2010</v>
      </c>
      <c r="H2331" s="1" t="s">
        <v>363</v>
      </c>
      <c r="I2331" s="3">
        <v>0</v>
      </c>
      <c r="J2331" s="3">
        <v>998031</v>
      </c>
      <c r="K2331" s="1" t="s">
        <v>40</v>
      </c>
      <c r="L2331" s="1" t="s">
        <v>148</v>
      </c>
      <c r="M2331" s="1" t="s">
        <v>149</v>
      </c>
      <c r="N2331" s="1" t="s">
        <v>37</v>
      </c>
      <c r="O2331" s="1" t="s">
        <v>43</v>
      </c>
      <c r="P2331" s="1" t="s">
        <v>43</v>
      </c>
      <c r="Q2331" s="1" t="s">
        <v>43</v>
      </c>
      <c r="R2331" s="3">
        <v>0</v>
      </c>
      <c r="S2331" s="1" t="s">
        <v>44</v>
      </c>
      <c r="T2331" s="1" t="s">
        <v>45</v>
      </c>
      <c r="U2331" s="1" t="s">
        <v>2010</v>
      </c>
      <c r="V2331" s="1" t="s">
        <v>46</v>
      </c>
      <c r="W2331" s="1" t="s">
        <v>47</v>
      </c>
      <c r="X2331" s="1" t="s">
        <v>2011</v>
      </c>
      <c r="Y2331" s="1" t="s">
        <v>49</v>
      </c>
      <c r="Z2331" s="1" t="s">
        <v>50</v>
      </c>
      <c r="AA2331" s="1" t="s">
        <v>51</v>
      </c>
      <c r="AB2331" s="1" t="s">
        <v>2011</v>
      </c>
      <c r="AC2331" s="1" t="s">
        <v>37</v>
      </c>
    </row>
    <row r="2332" spans="1:29" hidden="1" x14ac:dyDescent="0.25">
      <c r="A2332" s="1" t="s">
        <v>33</v>
      </c>
      <c r="B2332" s="1" t="s">
        <v>34</v>
      </c>
      <c r="C2332" s="2">
        <v>45911</v>
      </c>
      <c r="D2332" s="1" t="s">
        <v>35</v>
      </c>
      <c r="E2332" s="1" t="s">
        <v>36</v>
      </c>
      <c r="F2332" s="1" t="s">
        <v>37</v>
      </c>
      <c r="G2332" s="1" t="s">
        <v>2010</v>
      </c>
      <c r="H2332" s="1" t="s">
        <v>363</v>
      </c>
      <c r="I2332" s="3">
        <v>0</v>
      </c>
      <c r="J2332" s="3">
        <v>1328600</v>
      </c>
      <c r="K2332" s="1" t="s">
        <v>40</v>
      </c>
      <c r="L2332" s="1" t="s">
        <v>119</v>
      </c>
      <c r="M2332" s="1" t="s">
        <v>120</v>
      </c>
      <c r="N2332" s="1" t="s">
        <v>37</v>
      </c>
      <c r="O2332" s="1" t="s">
        <v>43</v>
      </c>
      <c r="P2332" s="1" t="s">
        <v>43</v>
      </c>
      <c r="Q2332" s="1" t="s">
        <v>43</v>
      </c>
      <c r="R2332" s="3">
        <v>0</v>
      </c>
      <c r="S2332" s="1" t="s">
        <v>44</v>
      </c>
      <c r="T2332" s="1" t="s">
        <v>45</v>
      </c>
      <c r="U2332" s="1" t="s">
        <v>2010</v>
      </c>
      <c r="V2332" s="1" t="s">
        <v>46</v>
      </c>
      <c r="W2332" s="1" t="s">
        <v>47</v>
      </c>
      <c r="X2332" s="1" t="s">
        <v>2011</v>
      </c>
      <c r="Y2332" s="1" t="s">
        <v>49</v>
      </c>
      <c r="Z2332" s="1" t="s">
        <v>50</v>
      </c>
      <c r="AA2332" s="1" t="s">
        <v>51</v>
      </c>
      <c r="AB2332" s="1" t="s">
        <v>2011</v>
      </c>
      <c r="AC2332" s="1" t="s">
        <v>37</v>
      </c>
    </row>
    <row r="2333" spans="1:29" hidden="1" x14ac:dyDescent="0.25">
      <c r="A2333" s="1" t="s">
        <v>33</v>
      </c>
      <c r="B2333" s="1" t="s">
        <v>34</v>
      </c>
      <c r="C2333" s="2">
        <v>45911</v>
      </c>
      <c r="D2333" s="1" t="s">
        <v>35</v>
      </c>
      <c r="E2333" s="1" t="s">
        <v>36</v>
      </c>
      <c r="F2333" s="1" t="s">
        <v>37</v>
      </c>
      <c r="G2333" s="1" t="s">
        <v>2010</v>
      </c>
      <c r="H2333" s="1" t="s">
        <v>2012</v>
      </c>
      <c r="I2333" s="3">
        <v>0</v>
      </c>
      <c r="J2333" s="3">
        <v>360473</v>
      </c>
      <c r="K2333" s="1" t="s">
        <v>40</v>
      </c>
      <c r="L2333" s="1" t="s">
        <v>115</v>
      </c>
      <c r="M2333" s="1" t="s">
        <v>116</v>
      </c>
      <c r="N2333" s="1" t="s">
        <v>37</v>
      </c>
      <c r="O2333" s="1" t="s">
        <v>43</v>
      </c>
      <c r="P2333" s="1" t="s">
        <v>43</v>
      </c>
      <c r="Q2333" s="1" t="s">
        <v>43</v>
      </c>
      <c r="R2333" s="3">
        <v>0</v>
      </c>
      <c r="S2333" s="1" t="s">
        <v>44</v>
      </c>
      <c r="T2333" s="1" t="s">
        <v>45</v>
      </c>
      <c r="U2333" s="1" t="s">
        <v>2010</v>
      </c>
      <c r="V2333" s="1" t="s">
        <v>46</v>
      </c>
      <c r="W2333" s="1" t="s">
        <v>47</v>
      </c>
      <c r="X2333" s="1" t="s">
        <v>2011</v>
      </c>
      <c r="Y2333" s="1" t="s">
        <v>49</v>
      </c>
      <c r="Z2333" s="1" t="s">
        <v>50</v>
      </c>
      <c r="AA2333" s="1" t="s">
        <v>51</v>
      </c>
      <c r="AB2333" s="1" t="s">
        <v>2011</v>
      </c>
      <c r="AC2333" s="1" t="s">
        <v>37</v>
      </c>
    </row>
    <row r="2334" spans="1:29" hidden="1" x14ac:dyDescent="0.25">
      <c r="A2334" s="1" t="s">
        <v>33</v>
      </c>
      <c r="B2334" s="1" t="s">
        <v>34</v>
      </c>
      <c r="C2334" s="2">
        <v>45922</v>
      </c>
      <c r="D2334" s="1" t="s">
        <v>35</v>
      </c>
      <c r="E2334" s="1" t="s">
        <v>36</v>
      </c>
      <c r="F2334" s="1" t="s">
        <v>37</v>
      </c>
      <c r="G2334" s="1" t="s">
        <v>2013</v>
      </c>
      <c r="H2334" s="1" t="s">
        <v>363</v>
      </c>
      <c r="I2334" s="3">
        <v>0</v>
      </c>
      <c r="J2334" s="3">
        <v>1930174</v>
      </c>
      <c r="K2334" s="1" t="s">
        <v>40</v>
      </c>
      <c r="L2334" s="1" t="s">
        <v>87</v>
      </c>
      <c r="M2334" s="1" t="s">
        <v>88</v>
      </c>
      <c r="N2334" s="1" t="s">
        <v>37</v>
      </c>
      <c r="O2334" s="1" t="s">
        <v>43</v>
      </c>
      <c r="P2334" s="1" t="s">
        <v>43</v>
      </c>
      <c r="Q2334" s="1" t="s">
        <v>43</v>
      </c>
      <c r="R2334" s="3">
        <v>0</v>
      </c>
      <c r="S2334" s="1" t="s">
        <v>44</v>
      </c>
      <c r="T2334" s="1" t="s">
        <v>45</v>
      </c>
      <c r="U2334" s="1" t="s">
        <v>2013</v>
      </c>
      <c r="V2334" s="1" t="s">
        <v>46</v>
      </c>
      <c r="W2334" s="1" t="s">
        <v>47</v>
      </c>
      <c r="X2334" s="1" t="s">
        <v>2014</v>
      </c>
      <c r="Y2334" s="1" t="s">
        <v>49</v>
      </c>
      <c r="Z2334" s="1" t="s">
        <v>50</v>
      </c>
      <c r="AA2334" s="1" t="s">
        <v>51</v>
      </c>
      <c r="AB2334" s="1" t="s">
        <v>2014</v>
      </c>
      <c r="AC2334" s="1" t="s">
        <v>37</v>
      </c>
    </row>
    <row r="2335" spans="1:29" hidden="1" x14ac:dyDescent="0.25">
      <c r="A2335" s="1" t="s">
        <v>33</v>
      </c>
      <c r="B2335" s="1" t="s">
        <v>34</v>
      </c>
      <c r="C2335" s="2">
        <v>45922</v>
      </c>
      <c r="D2335" s="1" t="s">
        <v>35</v>
      </c>
      <c r="E2335" s="1" t="s">
        <v>36</v>
      </c>
      <c r="F2335" s="1" t="s">
        <v>37</v>
      </c>
      <c r="G2335" s="1" t="s">
        <v>2013</v>
      </c>
      <c r="H2335" s="1" t="s">
        <v>363</v>
      </c>
      <c r="I2335" s="3">
        <v>0</v>
      </c>
      <c r="J2335" s="3">
        <v>49592</v>
      </c>
      <c r="K2335" s="1" t="s">
        <v>40</v>
      </c>
      <c r="L2335" s="1" t="s">
        <v>763</v>
      </c>
      <c r="M2335" s="1" t="s">
        <v>764</v>
      </c>
      <c r="N2335" s="1" t="s">
        <v>37</v>
      </c>
      <c r="O2335" s="1" t="s">
        <v>43</v>
      </c>
      <c r="P2335" s="1" t="s">
        <v>43</v>
      </c>
      <c r="Q2335" s="1" t="s">
        <v>43</v>
      </c>
      <c r="R2335" s="3">
        <v>0</v>
      </c>
      <c r="S2335" s="1" t="s">
        <v>44</v>
      </c>
      <c r="T2335" s="1" t="s">
        <v>45</v>
      </c>
      <c r="U2335" s="1" t="s">
        <v>2013</v>
      </c>
      <c r="V2335" s="1" t="s">
        <v>46</v>
      </c>
      <c r="W2335" s="1" t="s">
        <v>47</v>
      </c>
      <c r="X2335" s="1" t="s">
        <v>2014</v>
      </c>
      <c r="Y2335" s="1" t="s">
        <v>49</v>
      </c>
      <c r="Z2335" s="1" t="s">
        <v>50</v>
      </c>
      <c r="AA2335" s="1" t="s">
        <v>51</v>
      </c>
      <c r="AB2335" s="1" t="s">
        <v>2014</v>
      </c>
      <c r="AC2335" s="1" t="s">
        <v>37</v>
      </c>
    </row>
    <row r="2336" spans="1:29" hidden="1" x14ac:dyDescent="0.25">
      <c r="A2336" s="1" t="s">
        <v>33</v>
      </c>
      <c r="B2336" s="1" t="s">
        <v>34</v>
      </c>
      <c r="C2336" s="2">
        <v>45922</v>
      </c>
      <c r="D2336" s="1" t="s">
        <v>35</v>
      </c>
      <c r="E2336" s="1" t="s">
        <v>36</v>
      </c>
      <c r="F2336" s="1" t="s">
        <v>37</v>
      </c>
      <c r="G2336" s="1" t="s">
        <v>2013</v>
      </c>
      <c r="H2336" s="1" t="s">
        <v>363</v>
      </c>
      <c r="I2336" s="3">
        <v>0</v>
      </c>
      <c r="J2336" s="3">
        <v>185435</v>
      </c>
      <c r="K2336" s="1" t="s">
        <v>40</v>
      </c>
      <c r="L2336" s="1" t="s">
        <v>754</v>
      </c>
      <c r="M2336" s="1" t="s">
        <v>755</v>
      </c>
      <c r="N2336" s="1" t="s">
        <v>37</v>
      </c>
      <c r="O2336" s="1" t="s">
        <v>43</v>
      </c>
      <c r="P2336" s="1" t="s">
        <v>43</v>
      </c>
      <c r="Q2336" s="1" t="s">
        <v>43</v>
      </c>
      <c r="R2336" s="3">
        <v>0</v>
      </c>
      <c r="S2336" s="1" t="s">
        <v>44</v>
      </c>
      <c r="T2336" s="1" t="s">
        <v>45</v>
      </c>
      <c r="U2336" s="1" t="s">
        <v>2013</v>
      </c>
      <c r="V2336" s="1" t="s">
        <v>46</v>
      </c>
      <c r="W2336" s="1" t="s">
        <v>47</v>
      </c>
      <c r="X2336" s="1" t="s">
        <v>2014</v>
      </c>
      <c r="Y2336" s="1" t="s">
        <v>49</v>
      </c>
      <c r="Z2336" s="1" t="s">
        <v>50</v>
      </c>
      <c r="AA2336" s="1" t="s">
        <v>51</v>
      </c>
      <c r="AB2336" s="1" t="s">
        <v>2014</v>
      </c>
      <c r="AC2336" s="1" t="s">
        <v>37</v>
      </c>
    </row>
    <row r="2337" spans="1:29" hidden="1" x14ac:dyDescent="0.25">
      <c r="A2337" s="1" t="s">
        <v>33</v>
      </c>
      <c r="B2337" s="1" t="s">
        <v>34</v>
      </c>
      <c r="C2337" s="2">
        <v>45922</v>
      </c>
      <c r="D2337" s="1" t="s">
        <v>35</v>
      </c>
      <c r="E2337" s="1" t="s">
        <v>36</v>
      </c>
      <c r="F2337" s="1" t="s">
        <v>37</v>
      </c>
      <c r="G2337" s="1" t="s">
        <v>2013</v>
      </c>
      <c r="H2337" s="1" t="s">
        <v>363</v>
      </c>
      <c r="I2337" s="3">
        <v>0</v>
      </c>
      <c r="J2337" s="3">
        <v>266668</v>
      </c>
      <c r="K2337" s="1" t="s">
        <v>40</v>
      </c>
      <c r="L2337" s="1" t="s">
        <v>786</v>
      </c>
      <c r="M2337" s="1" t="s">
        <v>787</v>
      </c>
      <c r="N2337" s="1" t="s">
        <v>37</v>
      </c>
      <c r="O2337" s="1" t="s">
        <v>43</v>
      </c>
      <c r="P2337" s="1" t="s">
        <v>43</v>
      </c>
      <c r="Q2337" s="1" t="s">
        <v>43</v>
      </c>
      <c r="R2337" s="3">
        <v>0</v>
      </c>
      <c r="S2337" s="1" t="s">
        <v>44</v>
      </c>
      <c r="T2337" s="1" t="s">
        <v>45</v>
      </c>
      <c r="U2337" s="1" t="s">
        <v>2013</v>
      </c>
      <c r="V2337" s="1" t="s">
        <v>46</v>
      </c>
      <c r="W2337" s="1" t="s">
        <v>47</v>
      </c>
      <c r="X2337" s="1" t="s">
        <v>2014</v>
      </c>
      <c r="Y2337" s="1" t="s">
        <v>49</v>
      </c>
      <c r="Z2337" s="1" t="s">
        <v>50</v>
      </c>
      <c r="AA2337" s="1" t="s">
        <v>51</v>
      </c>
      <c r="AB2337" s="1" t="s">
        <v>2014</v>
      </c>
      <c r="AC2337" s="1" t="s">
        <v>37</v>
      </c>
    </row>
    <row r="2338" spans="1:29" hidden="1" x14ac:dyDescent="0.25">
      <c r="A2338" s="1" t="s">
        <v>33</v>
      </c>
      <c r="B2338" s="1" t="s">
        <v>34</v>
      </c>
      <c r="C2338" s="2">
        <v>45922</v>
      </c>
      <c r="D2338" s="1" t="s">
        <v>35</v>
      </c>
      <c r="E2338" s="1" t="s">
        <v>36</v>
      </c>
      <c r="F2338" s="1" t="s">
        <v>37</v>
      </c>
      <c r="G2338" s="1" t="s">
        <v>2013</v>
      </c>
      <c r="H2338" s="1" t="s">
        <v>2015</v>
      </c>
      <c r="I2338" s="3">
        <v>0</v>
      </c>
      <c r="J2338" s="3">
        <v>1887619</v>
      </c>
      <c r="K2338" s="1" t="s">
        <v>40</v>
      </c>
      <c r="L2338" s="1" t="s">
        <v>452</v>
      </c>
      <c r="M2338" s="1" t="s">
        <v>453</v>
      </c>
      <c r="N2338" s="1" t="s">
        <v>37</v>
      </c>
      <c r="O2338" s="1" t="s">
        <v>43</v>
      </c>
      <c r="P2338" s="1" t="s">
        <v>43</v>
      </c>
      <c r="Q2338" s="1" t="s">
        <v>43</v>
      </c>
      <c r="R2338" s="3">
        <v>0</v>
      </c>
      <c r="S2338" s="1" t="s">
        <v>44</v>
      </c>
      <c r="T2338" s="1" t="s">
        <v>45</v>
      </c>
      <c r="U2338" s="1" t="s">
        <v>2013</v>
      </c>
      <c r="V2338" s="1" t="s">
        <v>46</v>
      </c>
      <c r="W2338" s="1" t="s">
        <v>47</v>
      </c>
      <c r="X2338" s="1" t="s">
        <v>2014</v>
      </c>
      <c r="Y2338" s="1" t="s">
        <v>49</v>
      </c>
      <c r="Z2338" s="1" t="s">
        <v>50</v>
      </c>
      <c r="AA2338" s="1" t="s">
        <v>51</v>
      </c>
      <c r="AB2338" s="1" t="s">
        <v>2014</v>
      </c>
      <c r="AC2338" s="1" t="s">
        <v>37</v>
      </c>
    </row>
    <row r="2339" spans="1:29" hidden="1" x14ac:dyDescent="0.25">
      <c r="A2339" s="1" t="s">
        <v>33</v>
      </c>
      <c r="B2339" s="1" t="s">
        <v>34</v>
      </c>
      <c r="C2339" s="2">
        <v>45923</v>
      </c>
      <c r="D2339" s="1" t="s">
        <v>35</v>
      </c>
      <c r="E2339" s="1" t="s">
        <v>36</v>
      </c>
      <c r="F2339" s="1" t="s">
        <v>37</v>
      </c>
      <c r="G2339" s="1" t="s">
        <v>2016</v>
      </c>
      <c r="H2339" s="1" t="s">
        <v>2017</v>
      </c>
      <c r="I2339" s="3">
        <v>0</v>
      </c>
      <c r="J2339" s="3">
        <v>257011</v>
      </c>
      <c r="K2339" s="1" t="s">
        <v>40</v>
      </c>
      <c r="L2339" s="1" t="s">
        <v>535</v>
      </c>
      <c r="M2339" s="1" t="s">
        <v>536</v>
      </c>
      <c r="N2339" s="1" t="s">
        <v>37</v>
      </c>
      <c r="O2339" s="1" t="s">
        <v>43</v>
      </c>
      <c r="P2339" s="1" t="s">
        <v>43</v>
      </c>
      <c r="Q2339" s="1" t="s">
        <v>43</v>
      </c>
      <c r="R2339" s="3">
        <v>0</v>
      </c>
      <c r="S2339" s="1" t="s">
        <v>44</v>
      </c>
      <c r="T2339" s="1" t="s">
        <v>45</v>
      </c>
      <c r="U2339" s="1" t="s">
        <v>2016</v>
      </c>
      <c r="V2339" s="1" t="s">
        <v>46</v>
      </c>
      <c r="W2339" s="1" t="s">
        <v>47</v>
      </c>
      <c r="X2339" s="1" t="s">
        <v>2018</v>
      </c>
      <c r="Y2339" s="1" t="s">
        <v>49</v>
      </c>
      <c r="Z2339" s="1" t="s">
        <v>50</v>
      </c>
      <c r="AA2339" s="1" t="s">
        <v>51</v>
      </c>
      <c r="AB2339" s="1" t="s">
        <v>2018</v>
      </c>
      <c r="AC2339" s="1" t="s">
        <v>37</v>
      </c>
    </row>
    <row r="2340" spans="1:29" hidden="1" x14ac:dyDescent="0.25">
      <c r="A2340" s="1" t="s">
        <v>33</v>
      </c>
      <c r="B2340" s="1" t="s">
        <v>34</v>
      </c>
      <c r="C2340" s="2">
        <v>45925</v>
      </c>
      <c r="D2340" s="1" t="s">
        <v>35</v>
      </c>
      <c r="E2340" s="1" t="s">
        <v>36</v>
      </c>
      <c r="F2340" s="1" t="s">
        <v>37</v>
      </c>
      <c r="G2340" s="1" t="s">
        <v>2019</v>
      </c>
      <c r="H2340" s="1" t="s">
        <v>363</v>
      </c>
      <c r="I2340" s="3">
        <v>0</v>
      </c>
      <c r="J2340" s="3">
        <v>198109</v>
      </c>
      <c r="K2340" s="1" t="s">
        <v>40</v>
      </c>
      <c r="L2340" s="1" t="s">
        <v>291</v>
      </c>
      <c r="M2340" s="1" t="s">
        <v>292</v>
      </c>
      <c r="N2340" s="1" t="s">
        <v>37</v>
      </c>
      <c r="O2340" s="1" t="s">
        <v>43</v>
      </c>
      <c r="P2340" s="1" t="s">
        <v>43</v>
      </c>
      <c r="Q2340" s="1" t="s">
        <v>43</v>
      </c>
      <c r="R2340" s="3">
        <v>0</v>
      </c>
      <c r="S2340" s="1" t="s">
        <v>44</v>
      </c>
      <c r="T2340" s="1" t="s">
        <v>45</v>
      </c>
      <c r="U2340" s="1" t="s">
        <v>2019</v>
      </c>
      <c r="V2340" s="1" t="s">
        <v>46</v>
      </c>
      <c r="W2340" s="1" t="s">
        <v>47</v>
      </c>
      <c r="X2340" s="1" t="s">
        <v>2020</v>
      </c>
      <c r="Y2340" s="1" t="s">
        <v>49</v>
      </c>
      <c r="Z2340" s="1" t="s">
        <v>50</v>
      </c>
      <c r="AA2340" s="1" t="s">
        <v>51</v>
      </c>
      <c r="AB2340" s="1" t="s">
        <v>2020</v>
      </c>
      <c r="AC2340" s="1" t="s">
        <v>37</v>
      </c>
    </row>
    <row r="2341" spans="1:29" hidden="1" x14ac:dyDescent="0.25">
      <c r="A2341" s="1" t="s">
        <v>33</v>
      </c>
      <c r="B2341" s="1" t="s">
        <v>34</v>
      </c>
      <c r="C2341" s="2">
        <v>45925</v>
      </c>
      <c r="D2341" s="1" t="s">
        <v>35</v>
      </c>
      <c r="E2341" s="1" t="s">
        <v>36</v>
      </c>
      <c r="F2341" s="1" t="s">
        <v>37</v>
      </c>
      <c r="G2341" s="1" t="s">
        <v>2019</v>
      </c>
      <c r="H2341" s="1" t="s">
        <v>2021</v>
      </c>
      <c r="I2341" s="3">
        <v>0</v>
      </c>
      <c r="J2341" s="3">
        <v>54956</v>
      </c>
      <c r="K2341" s="1" t="s">
        <v>40</v>
      </c>
      <c r="L2341" s="1" t="s">
        <v>2022</v>
      </c>
      <c r="M2341" s="1" t="s">
        <v>2023</v>
      </c>
      <c r="N2341" s="1" t="s">
        <v>37</v>
      </c>
      <c r="O2341" s="1" t="s">
        <v>43</v>
      </c>
      <c r="P2341" s="1" t="s">
        <v>43</v>
      </c>
      <c r="Q2341" s="1" t="s">
        <v>43</v>
      </c>
      <c r="R2341" s="3">
        <v>0</v>
      </c>
      <c r="S2341" s="1" t="s">
        <v>44</v>
      </c>
      <c r="T2341" s="1" t="s">
        <v>45</v>
      </c>
      <c r="U2341" s="1" t="s">
        <v>2019</v>
      </c>
      <c r="V2341" s="1" t="s">
        <v>46</v>
      </c>
      <c r="W2341" s="1" t="s">
        <v>47</v>
      </c>
      <c r="X2341" s="1" t="s">
        <v>2020</v>
      </c>
      <c r="Y2341" s="1" t="s">
        <v>49</v>
      </c>
      <c r="Z2341" s="1" t="s">
        <v>50</v>
      </c>
      <c r="AA2341" s="1" t="s">
        <v>51</v>
      </c>
      <c r="AB2341" s="1" t="s">
        <v>2020</v>
      </c>
      <c r="AC2341" s="1" t="s">
        <v>37</v>
      </c>
    </row>
    <row r="2342" spans="1:29" hidden="1" x14ac:dyDescent="0.25">
      <c r="A2342" s="1" t="s">
        <v>33</v>
      </c>
      <c r="B2342" s="1" t="s">
        <v>34</v>
      </c>
      <c r="C2342" s="2">
        <v>45930</v>
      </c>
      <c r="D2342" s="1" t="s">
        <v>73</v>
      </c>
      <c r="E2342" s="1" t="s">
        <v>74</v>
      </c>
      <c r="F2342" s="1" t="s">
        <v>37</v>
      </c>
      <c r="G2342" s="1" t="s">
        <v>1039</v>
      </c>
      <c r="H2342" s="1" t="s">
        <v>76</v>
      </c>
      <c r="I2342" s="3">
        <v>47450</v>
      </c>
      <c r="J2342" s="3">
        <v>0</v>
      </c>
      <c r="K2342" s="1" t="s">
        <v>40</v>
      </c>
      <c r="L2342" s="1" t="s">
        <v>127</v>
      </c>
      <c r="M2342" s="1" t="s">
        <v>128</v>
      </c>
      <c r="N2342" s="1" t="s">
        <v>1459</v>
      </c>
      <c r="O2342" s="1" t="s">
        <v>1460</v>
      </c>
      <c r="P2342" s="1" t="s">
        <v>43</v>
      </c>
      <c r="Q2342" s="1" t="s">
        <v>43</v>
      </c>
      <c r="R2342" s="3">
        <v>0</v>
      </c>
      <c r="S2342" s="1" t="s">
        <v>44</v>
      </c>
      <c r="T2342" s="1" t="s">
        <v>45</v>
      </c>
      <c r="U2342" s="1" t="s">
        <v>1039</v>
      </c>
      <c r="V2342" s="1" t="s">
        <v>46</v>
      </c>
      <c r="W2342" s="1" t="s">
        <v>81</v>
      </c>
      <c r="X2342" s="1" t="s">
        <v>2024</v>
      </c>
      <c r="Y2342" s="1" t="s">
        <v>83</v>
      </c>
      <c r="Z2342" s="1" t="s">
        <v>1989</v>
      </c>
      <c r="AA2342" s="1" t="s">
        <v>51</v>
      </c>
      <c r="AB2342" s="1" t="s">
        <v>2024</v>
      </c>
      <c r="AC2342" s="1" t="s">
        <v>37</v>
      </c>
    </row>
    <row r="2343" spans="1:29" hidden="1" x14ac:dyDescent="0.25">
      <c r="A2343" s="1" t="s">
        <v>33</v>
      </c>
      <c r="B2343" s="1" t="s">
        <v>34</v>
      </c>
      <c r="C2343" s="2">
        <v>45930</v>
      </c>
      <c r="D2343" s="1" t="s">
        <v>73</v>
      </c>
      <c r="E2343" s="1" t="s">
        <v>74</v>
      </c>
      <c r="F2343" s="1" t="s">
        <v>37</v>
      </c>
      <c r="G2343" s="1" t="s">
        <v>1039</v>
      </c>
      <c r="H2343" s="1" t="s">
        <v>76</v>
      </c>
      <c r="I2343" s="3">
        <v>47450</v>
      </c>
      <c r="J2343" s="3">
        <v>0</v>
      </c>
      <c r="K2343" s="1" t="s">
        <v>40</v>
      </c>
      <c r="L2343" s="1" t="s">
        <v>408</v>
      </c>
      <c r="M2343" s="1" t="s">
        <v>409</v>
      </c>
      <c r="N2343" s="1" t="s">
        <v>1459</v>
      </c>
      <c r="O2343" s="1" t="s">
        <v>1460</v>
      </c>
      <c r="P2343" s="1" t="s">
        <v>43</v>
      </c>
      <c r="Q2343" s="1" t="s">
        <v>43</v>
      </c>
      <c r="R2343" s="3">
        <v>0</v>
      </c>
      <c r="S2343" s="1" t="s">
        <v>44</v>
      </c>
      <c r="T2343" s="1" t="s">
        <v>45</v>
      </c>
      <c r="U2343" s="1" t="s">
        <v>1039</v>
      </c>
      <c r="V2343" s="1" t="s">
        <v>46</v>
      </c>
      <c r="W2343" s="1" t="s">
        <v>81</v>
      </c>
      <c r="X2343" s="1" t="s">
        <v>2024</v>
      </c>
      <c r="Y2343" s="1" t="s">
        <v>83</v>
      </c>
      <c r="Z2343" s="1" t="s">
        <v>1989</v>
      </c>
      <c r="AA2343" s="1" t="s">
        <v>51</v>
      </c>
      <c r="AB2343" s="1" t="s">
        <v>2024</v>
      </c>
      <c r="AC2343" s="1" t="s">
        <v>37</v>
      </c>
    </row>
    <row r="2344" spans="1:29" hidden="1" x14ac:dyDescent="0.25">
      <c r="A2344" s="1" t="s">
        <v>33</v>
      </c>
      <c r="B2344" s="1" t="s">
        <v>34</v>
      </c>
      <c r="C2344" s="2">
        <v>45930</v>
      </c>
      <c r="D2344" s="1" t="s">
        <v>73</v>
      </c>
      <c r="E2344" s="1" t="s">
        <v>74</v>
      </c>
      <c r="F2344" s="1" t="s">
        <v>37</v>
      </c>
      <c r="G2344" s="1" t="s">
        <v>1039</v>
      </c>
      <c r="H2344" s="1" t="s">
        <v>76</v>
      </c>
      <c r="I2344" s="3">
        <v>152264</v>
      </c>
      <c r="J2344" s="3">
        <v>0</v>
      </c>
      <c r="K2344" s="1" t="s">
        <v>40</v>
      </c>
      <c r="L2344" s="1" t="s">
        <v>2025</v>
      </c>
      <c r="M2344" s="1" t="s">
        <v>2026</v>
      </c>
      <c r="N2344" s="1" t="s">
        <v>1459</v>
      </c>
      <c r="O2344" s="1" t="s">
        <v>1460</v>
      </c>
      <c r="P2344" s="1" t="s">
        <v>43</v>
      </c>
      <c r="Q2344" s="1" t="s">
        <v>43</v>
      </c>
      <c r="R2344" s="3">
        <v>0</v>
      </c>
      <c r="S2344" s="1" t="s">
        <v>44</v>
      </c>
      <c r="T2344" s="1" t="s">
        <v>45</v>
      </c>
      <c r="U2344" s="1" t="s">
        <v>1039</v>
      </c>
      <c r="V2344" s="1" t="s">
        <v>46</v>
      </c>
      <c r="W2344" s="1" t="s">
        <v>81</v>
      </c>
      <c r="X2344" s="1" t="s">
        <v>2024</v>
      </c>
      <c r="Y2344" s="1" t="s">
        <v>83</v>
      </c>
      <c r="Z2344" s="1" t="s">
        <v>1989</v>
      </c>
      <c r="AA2344" s="1" t="s">
        <v>51</v>
      </c>
      <c r="AB2344" s="1" t="s">
        <v>2024</v>
      </c>
      <c r="AC2344" s="1" t="s">
        <v>37</v>
      </c>
    </row>
    <row r="2345" spans="1:29" hidden="1" x14ac:dyDescent="0.25">
      <c r="A2345" s="1" t="s">
        <v>33</v>
      </c>
      <c r="B2345" s="1" t="s">
        <v>34</v>
      </c>
      <c r="C2345" s="2">
        <v>45930</v>
      </c>
      <c r="D2345" s="1" t="s">
        <v>73</v>
      </c>
      <c r="E2345" s="1" t="s">
        <v>74</v>
      </c>
      <c r="F2345" s="1" t="s">
        <v>37</v>
      </c>
      <c r="G2345" s="1" t="s">
        <v>1039</v>
      </c>
      <c r="H2345" s="1" t="s">
        <v>76</v>
      </c>
      <c r="I2345" s="3">
        <v>54934</v>
      </c>
      <c r="J2345" s="3">
        <v>0</v>
      </c>
      <c r="K2345" s="1" t="s">
        <v>40</v>
      </c>
      <c r="L2345" s="1" t="s">
        <v>2022</v>
      </c>
      <c r="M2345" s="1" t="s">
        <v>2023</v>
      </c>
      <c r="N2345" s="1" t="s">
        <v>1459</v>
      </c>
      <c r="O2345" s="1" t="s">
        <v>1460</v>
      </c>
      <c r="P2345" s="1" t="s">
        <v>43</v>
      </c>
      <c r="Q2345" s="1" t="s">
        <v>43</v>
      </c>
      <c r="R2345" s="3">
        <v>0</v>
      </c>
      <c r="S2345" s="1" t="s">
        <v>44</v>
      </c>
      <c r="T2345" s="1" t="s">
        <v>45</v>
      </c>
      <c r="U2345" s="1" t="s">
        <v>1039</v>
      </c>
      <c r="V2345" s="1" t="s">
        <v>46</v>
      </c>
      <c r="W2345" s="1" t="s">
        <v>81</v>
      </c>
      <c r="X2345" s="1" t="s">
        <v>2024</v>
      </c>
      <c r="Y2345" s="1" t="s">
        <v>83</v>
      </c>
      <c r="Z2345" s="1" t="s">
        <v>1989</v>
      </c>
      <c r="AA2345" s="1" t="s">
        <v>51</v>
      </c>
      <c r="AB2345" s="1" t="s">
        <v>2024</v>
      </c>
      <c r="AC2345" s="1" t="s">
        <v>37</v>
      </c>
    </row>
    <row r="2346" spans="1:29" hidden="1" x14ac:dyDescent="0.25">
      <c r="A2346" s="1" t="s">
        <v>33</v>
      </c>
      <c r="B2346" s="1" t="s">
        <v>34</v>
      </c>
      <c r="C2346" s="2">
        <v>45930</v>
      </c>
      <c r="D2346" s="1" t="s">
        <v>73</v>
      </c>
      <c r="E2346" s="1" t="s">
        <v>74</v>
      </c>
      <c r="F2346" s="1" t="s">
        <v>37</v>
      </c>
      <c r="G2346" s="1" t="s">
        <v>1039</v>
      </c>
      <c r="H2346" s="1" t="s">
        <v>76</v>
      </c>
      <c r="I2346" s="3">
        <v>691657</v>
      </c>
      <c r="J2346" s="3">
        <v>0</v>
      </c>
      <c r="K2346" s="1" t="s">
        <v>40</v>
      </c>
      <c r="L2346" s="1" t="s">
        <v>2027</v>
      </c>
      <c r="M2346" s="1" t="s">
        <v>2028</v>
      </c>
      <c r="N2346" s="1" t="s">
        <v>1459</v>
      </c>
      <c r="O2346" s="1" t="s">
        <v>1460</v>
      </c>
      <c r="P2346" s="1" t="s">
        <v>43</v>
      </c>
      <c r="Q2346" s="1" t="s">
        <v>43</v>
      </c>
      <c r="R2346" s="3">
        <v>0</v>
      </c>
      <c r="S2346" s="1" t="s">
        <v>44</v>
      </c>
      <c r="T2346" s="1" t="s">
        <v>45</v>
      </c>
      <c r="U2346" s="1" t="s">
        <v>1039</v>
      </c>
      <c r="V2346" s="1" t="s">
        <v>46</v>
      </c>
      <c r="W2346" s="1" t="s">
        <v>81</v>
      </c>
      <c r="X2346" s="1" t="s">
        <v>2024</v>
      </c>
      <c r="Y2346" s="1" t="s">
        <v>83</v>
      </c>
      <c r="Z2346" s="1" t="s">
        <v>1989</v>
      </c>
      <c r="AA2346" s="1" t="s">
        <v>51</v>
      </c>
      <c r="AB2346" s="1" t="s">
        <v>2024</v>
      </c>
      <c r="AC2346" s="1" t="s">
        <v>37</v>
      </c>
    </row>
    <row r="2347" spans="1:29" hidden="1" x14ac:dyDescent="0.25">
      <c r="A2347" s="1" t="s">
        <v>33</v>
      </c>
      <c r="B2347" s="1" t="s">
        <v>34</v>
      </c>
      <c r="C2347" s="2">
        <v>45930</v>
      </c>
      <c r="D2347" s="1" t="s">
        <v>73</v>
      </c>
      <c r="E2347" s="1" t="s">
        <v>74</v>
      </c>
      <c r="F2347" s="1" t="s">
        <v>37</v>
      </c>
      <c r="G2347" s="1" t="s">
        <v>1039</v>
      </c>
      <c r="H2347" s="1" t="s">
        <v>76</v>
      </c>
      <c r="I2347" s="3">
        <v>237250</v>
      </c>
      <c r="J2347" s="3">
        <v>0</v>
      </c>
      <c r="K2347" s="1" t="s">
        <v>40</v>
      </c>
      <c r="L2347" s="1" t="s">
        <v>150</v>
      </c>
      <c r="M2347" s="1" t="s">
        <v>151</v>
      </c>
      <c r="N2347" s="1" t="s">
        <v>1459</v>
      </c>
      <c r="O2347" s="1" t="s">
        <v>1460</v>
      </c>
      <c r="P2347" s="1" t="s">
        <v>43</v>
      </c>
      <c r="Q2347" s="1" t="s">
        <v>43</v>
      </c>
      <c r="R2347" s="3">
        <v>0</v>
      </c>
      <c r="S2347" s="1" t="s">
        <v>44</v>
      </c>
      <c r="T2347" s="1" t="s">
        <v>45</v>
      </c>
      <c r="U2347" s="1" t="s">
        <v>1039</v>
      </c>
      <c r="V2347" s="1" t="s">
        <v>46</v>
      </c>
      <c r="W2347" s="1" t="s">
        <v>81</v>
      </c>
      <c r="X2347" s="1" t="s">
        <v>2024</v>
      </c>
      <c r="Y2347" s="1" t="s">
        <v>83</v>
      </c>
      <c r="Z2347" s="1" t="s">
        <v>1989</v>
      </c>
      <c r="AA2347" s="1" t="s">
        <v>51</v>
      </c>
      <c r="AB2347" s="1" t="s">
        <v>2024</v>
      </c>
      <c r="AC2347" s="1" t="s">
        <v>37</v>
      </c>
    </row>
    <row r="2348" spans="1:29" hidden="1" x14ac:dyDescent="0.25">
      <c r="A2348" s="1" t="s">
        <v>33</v>
      </c>
      <c r="B2348" s="1" t="s">
        <v>34</v>
      </c>
      <c r="C2348" s="2">
        <v>45930</v>
      </c>
      <c r="D2348" s="1" t="s">
        <v>73</v>
      </c>
      <c r="E2348" s="1" t="s">
        <v>74</v>
      </c>
      <c r="F2348" s="1" t="s">
        <v>37</v>
      </c>
      <c r="G2348" s="1" t="s">
        <v>1039</v>
      </c>
      <c r="H2348" s="1" t="s">
        <v>76</v>
      </c>
      <c r="I2348" s="3">
        <v>711750</v>
      </c>
      <c r="J2348" s="3">
        <v>0</v>
      </c>
      <c r="K2348" s="1" t="s">
        <v>40</v>
      </c>
      <c r="L2348" s="1" t="s">
        <v>125</v>
      </c>
      <c r="M2348" s="1" t="s">
        <v>126</v>
      </c>
      <c r="N2348" s="1" t="s">
        <v>1459</v>
      </c>
      <c r="O2348" s="1" t="s">
        <v>1460</v>
      </c>
      <c r="P2348" s="1" t="s">
        <v>43</v>
      </c>
      <c r="Q2348" s="1" t="s">
        <v>43</v>
      </c>
      <c r="R2348" s="3">
        <v>0</v>
      </c>
      <c r="S2348" s="1" t="s">
        <v>44</v>
      </c>
      <c r="T2348" s="1" t="s">
        <v>45</v>
      </c>
      <c r="U2348" s="1" t="s">
        <v>1039</v>
      </c>
      <c r="V2348" s="1" t="s">
        <v>46</v>
      </c>
      <c r="W2348" s="1" t="s">
        <v>81</v>
      </c>
      <c r="X2348" s="1" t="s">
        <v>2024</v>
      </c>
      <c r="Y2348" s="1" t="s">
        <v>83</v>
      </c>
      <c r="Z2348" s="1" t="s">
        <v>1989</v>
      </c>
      <c r="AA2348" s="1" t="s">
        <v>51</v>
      </c>
      <c r="AB2348" s="1" t="s">
        <v>2024</v>
      </c>
      <c r="AC2348" s="1" t="s">
        <v>37</v>
      </c>
    </row>
    <row r="2349" spans="1:29" hidden="1" x14ac:dyDescent="0.25">
      <c r="A2349" s="1" t="s">
        <v>33</v>
      </c>
      <c r="B2349" s="1" t="s">
        <v>34</v>
      </c>
      <c r="C2349" s="2">
        <v>45930</v>
      </c>
      <c r="D2349" s="1" t="s">
        <v>73</v>
      </c>
      <c r="E2349" s="1" t="s">
        <v>74</v>
      </c>
      <c r="F2349" s="1" t="s">
        <v>37</v>
      </c>
      <c r="G2349" s="1" t="s">
        <v>1039</v>
      </c>
      <c r="H2349" s="1" t="s">
        <v>76</v>
      </c>
      <c r="I2349" s="3">
        <v>521950</v>
      </c>
      <c r="J2349" s="3">
        <v>0</v>
      </c>
      <c r="K2349" s="1" t="s">
        <v>40</v>
      </c>
      <c r="L2349" s="1" t="s">
        <v>117</v>
      </c>
      <c r="M2349" s="1" t="s">
        <v>118</v>
      </c>
      <c r="N2349" s="1" t="s">
        <v>1459</v>
      </c>
      <c r="O2349" s="1" t="s">
        <v>1460</v>
      </c>
      <c r="P2349" s="1" t="s">
        <v>43</v>
      </c>
      <c r="Q2349" s="1" t="s">
        <v>43</v>
      </c>
      <c r="R2349" s="3">
        <v>0</v>
      </c>
      <c r="S2349" s="1" t="s">
        <v>44</v>
      </c>
      <c r="T2349" s="1" t="s">
        <v>45</v>
      </c>
      <c r="U2349" s="1" t="s">
        <v>1039</v>
      </c>
      <c r="V2349" s="1" t="s">
        <v>46</v>
      </c>
      <c r="W2349" s="1" t="s">
        <v>81</v>
      </c>
      <c r="X2349" s="1" t="s">
        <v>2024</v>
      </c>
      <c r="Y2349" s="1" t="s">
        <v>83</v>
      </c>
      <c r="Z2349" s="1" t="s">
        <v>1989</v>
      </c>
      <c r="AA2349" s="1" t="s">
        <v>51</v>
      </c>
      <c r="AB2349" s="1" t="s">
        <v>2024</v>
      </c>
      <c r="AC2349" s="1" t="s">
        <v>37</v>
      </c>
    </row>
    <row r="2350" spans="1:29" hidden="1" x14ac:dyDescent="0.25">
      <c r="A2350" s="1" t="s">
        <v>33</v>
      </c>
      <c r="B2350" s="1" t="s">
        <v>34</v>
      </c>
      <c r="C2350" s="2">
        <v>45930</v>
      </c>
      <c r="D2350" s="1" t="s">
        <v>73</v>
      </c>
      <c r="E2350" s="1" t="s">
        <v>74</v>
      </c>
      <c r="F2350" s="1" t="s">
        <v>37</v>
      </c>
      <c r="G2350" s="1" t="s">
        <v>1039</v>
      </c>
      <c r="H2350" s="1" t="s">
        <v>76</v>
      </c>
      <c r="I2350" s="3">
        <v>711750</v>
      </c>
      <c r="J2350" s="3">
        <v>0</v>
      </c>
      <c r="K2350" s="1" t="s">
        <v>40</v>
      </c>
      <c r="L2350" s="1" t="s">
        <v>113</v>
      </c>
      <c r="M2350" s="1" t="s">
        <v>114</v>
      </c>
      <c r="N2350" s="1" t="s">
        <v>1459</v>
      </c>
      <c r="O2350" s="1" t="s">
        <v>1460</v>
      </c>
      <c r="P2350" s="1" t="s">
        <v>43</v>
      </c>
      <c r="Q2350" s="1" t="s">
        <v>43</v>
      </c>
      <c r="R2350" s="3">
        <v>0</v>
      </c>
      <c r="S2350" s="1" t="s">
        <v>44</v>
      </c>
      <c r="T2350" s="1" t="s">
        <v>45</v>
      </c>
      <c r="U2350" s="1" t="s">
        <v>1039</v>
      </c>
      <c r="V2350" s="1" t="s">
        <v>46</v>
      </c>
      <c r="W2350" s="1" t="s">
        <v>81</v>
      </c>
      <c r="X2350" s="1" t="s">
        <v>2024</v>
      </c>
      <c r="Y2350" s="1" t="s">
        <v>83</v>
      </c>
      <c r="Z2350" s="1" t="s">
        <v>1989</v>
      </c>
      <c r="AA2350" s="1" t="s">
        <v>51</v>
      </c>
      <c r="AB2350" s="1" t="s">
        <v>2024</v>
      </c>
      <c r="AC2350" s="1" t="s">
        <v>37</v>
      </c>
    </row>
    <row r="2351" spans="1:29" hidden="1" x14ac:dyDescent="0.25">
      <c r="A2351" s="1" t="s">
        <v>33</v>
      </c>
      <c r="B2351" s="1" t="s">
        <v>34</v>
      </c>
      <c r="C2351" s="2">
        <v>45930</v>
      </c>
      <c r="D2351" s="1" t="s">
        <v>73</v>
      </c>
      <c r="E2351" s="1" t="s">
        <v>74</v>
      </c>
      <c r="F2351" s="1" t="s">
        <v>37</v>
      </c>
      <c r="G2351" s="1" t="s">
        <v>1039</v>
      </c>
      <c r="H2351" s="1" t="s">
        <v>76</v>
      </c>
      <c r="I2351" s="3">
        <v>711750</v>
      </c>
      <c r="J2351" s="3">
        <v>0</v>
      </c>
      <c r="K2351" s="1" t="s">
        <v>40</v>
      </c>
      <c r="L2351" s="1" t="s">
        <v>464</v>
      </c>
      <c r="M2351" s="1" t="s">
        <v>465</v>
      </c>
      <c r="N2351" s="1" t="s">
        <v>1459</v>
      </c>
      <c r="O2351" s="1" t="s">
        <v>1460</v>
      </c>
      <c r="P2351" s="1" t="s">
        <v>43</v>
      </c>
      <c r="Q2351" s="1" t="s">
        <v>43</v>
      </c>
      <c r="R2351" s="3">
        <v>0</v>
      </c>
      <c r="S2351" s="1" t="s">
        <v>44</v>
      </c>
      <c r="T2351" s="1" t="s">
        <v>45</v>
      </c>
      <c r="U2351" s="1" t="s">
        <v>1039</v>
      </c>
      <c r="V2351" s="1" t="s">
        <v>46</v>
      </c>
      <c r="W2351" s="1" t="s">
        <v>81</v>
      </c>
      <c r="X2351" s="1" t="s">
        <v>2024</v>
      </c>
      <c r="Y2351" s="1" t="s">
        <v>83</v>
      </c>
      <c r="Z2351" s="1" t="s">
        <v>1989</v>
      </c>
      <c r="AA2351" s="1" t="s">
        <v>51</v>
      </c>
      <c r="AB2351" s="1" t="s">
        <v>2024</v>
      </c>
      <c r="AC2351" s="1" t="s">
        <v>37</v>
      </c>
    </row>
    <row r="2352" spans="1:29" hidden="1" x14ac:dyDescent="0.25">
      <c r="A2352" s="1" t="s">
        <v>33</v>
      </c>
      <c r="B2352" s="1" t="s">
        <v>34</v>
      </c>
      <c r="C2352" s="2">
        <v>45930</v>
      </c>
      <c r="D2352" s="1" t="s">
        <v>73</v>
      </c>
      <c r="E2352" s="1" t="s">
        <v>74</v>
      </c>
      <c r="F2352" s="1" t="s">
        <v>37</v>
      </c>
      <c r="G2352" s="1" t="s">
        <v>1039</v>
      </c>
      <c r="H2352" s="1" t="s">
        <v>76</v>
      </c>
      <c r="I2352" s="3">
        <v>237250</v>
      </c>
      <c r="J2352" s="3">
        <v>0</v>
      </c>
      <c r="K2352" s="1" t="s">
        <v>40</v>
      </c>
      <c r="L2352" s="1" t="s">
        <v>2029</v>
      </c>
      <c r="M2352" s="1" t="s">
        <v>2030</v>
      </c>
      <c r="N2352" s="1" t="s">
        <v>1459</v>
      </c>
      <c r="O2352" s="1" t="s">
        <v>1460</v>
      </c>
      <c r="P2352" s="1" t="s">
        <v>43</v>
      </c>
      <c r="Q2352" s="1" t="s">
        <v>43</v>
      </c>
      <c r="R2352" s="3">
        <v>0</v>
      </c>
      <c r="S2352" s="1" t="s">
        <v>44</v>
      </c>
      <c r="T2352" s="1" t="s">
        <v>45</v>
      </c>
      <c r="U2352" s="1" t="s">
        <v>1039</v>
      </c>
      <c r="V2352" s="1" t="s">
        <v>46</v>
      </c>
      <c r="W2352" s="1" t="s">
        <v>81</v>
      </c>
      <c r="X2352" s="1" t="s">
        <v>2024</v>
      </c>
      <c r="Y2352" s="1" t="s">
        <v>83</v>
      </c>
      <c r="Z2352" s="1" t="s">
        <v>1989</v>
      </c>
      <c r="AA2352" s="1" t="s">
        <v>51</v>
      </c>
      <c r="AB2352" s="1" t="s">
        <v>2024</v>
      </c>
      <c r="AC2352" s="1" t="s">
        <v>37</v>
      </c>
    </row>
    <row r="2353" spans="1:29" hidden="1" x14ac:dyDescent="0.25">
      <c r="A2353" s="1" t="s">
        <v>33</v>
      </c>
      <c r="B2353" s="1" t="s">
        <v>34</v>
      </c>
      <c r="C2353" s="2">
        <v>45930</v>
      </c>
      <c r="D2353" s="1" t="s">
        <v>73</v>
      </c>
      <c r="E2353" s="1" t="s">
        <v>74</v>
      </c>
      <c r="F2353" s="1" t="s">
        <v>37</v>
      </c>
      <c r="G2353" s="1" t="s">
        <v>1039</v>
      </c>
      <c r="H2353" s="1" t="s">
        <v>76</v>
      </c>
      <c r="I2353" s="3">
        <v>47450</v>
      </c>
      <c r="J2353" s="3">
        <v>0</v>
      </c>
      <c r="K2353" s="1" t="s">
        <v>40</v>
      </c>
      <c r="L2353" s="1" t="s">
        <v>119</v>
      </c>
      <c r="M2353" s="1" t="s">
        <v>120</v>
      </c>
      <c r="N2353" s="1" t="s">
        <v>1459</v>
      </c>
      <c r="O2353" s="1" t="s">
        <v>1460</v>
      </c>
      <c r="P2353" s="1" t="s">
        <v>43</v>
      </c>
      <c r="Q2353" s="1" t="s">
        <v>43</v>
      </c>
      <c r="R2353" s="3">
        <v>0</v>
      </c>
      <c r="S2353" s="1" t="s">
        <v>44</v>
      </c>
      <c r="T2353" s="1" t="s">
        <v>45</v>
      </c>
      <c r="U2353" s="1" t="s">
        <v>1039</v>
      </c>
      <c r="V2353" s="1" t="s">
        <v>46</v>
      </c>
      <c r="W2353" s="1" t="s">
        <v>81</v>
      </c>
      <c r="X2353" s="1" t="s">
        <v>2024</v>
      </c>
      <c r="Y2353" s="1" t="s">
        <v>83</v>
      </c>
      <c r="Z2353" s="1" t="s">
        <v>1989</v>
      </c>
      <c r="AA2353" s="1" t="s">
        <v>51</v>
      </c>
      <c r="AB2353" s="1" t="s">
        <v>2024</v>
      </c>
      <c r="AC2353" s="1" t="s">
        <v>37</v>
      </c>
    </row>
    <row r="2354" spans="1:29" hidden="1" x14ac:dyDescent="0.25">
      <c r="A2354" s="1" t="s">
        <v>33</v>
      </c>
      <c r="B2354" s="1" t="s">
        <v>34</v>
      </c>
      <c r="C2354" s="2">
        <v>45930</v>
      </c>
      <c r="D2354" s="1" t="s">
        <v>73</v>
      </c>
      <c r="E2354" s="1" t="s">
        <v>74</v>
      </c>
      <c r="F2354" s="1" t="s">
        <v>37</v>
      </c>
      <c r="G2354" s="1" t="s">
        <v>1039</v>
      </c>
      <c r="H2354" s="1" t="s">
        <v>76</v>
      </c>
      <c r="I2354" s="3">
        <v>47450</v>
      </c>
      <c r="J2354" s="3">
        <v>0</v>
      </c>
      <c r="K2354" s="1" t="s">
        <v>40</v>
      </c>
      <c r="L2354" s="1" t="s">
        <v>275</v>
      </c>
      <c r="M2354" s="1" t="s">
        <v>276</v>
      </c>
      <c r="N2354" s="1" t="s">
        <v>1459</v>
      </c>
      <c r="O2354" s="1" t="s">
        <v>1460</v>
      </c>
      <c r="P2354" s="1" t="s">
        <v>43</v>
      </c>
      <c r="Q2354" s="1" t="s">
        <v>43</v>
      </c>
      <c r="R2354" s="3">
        <v>0</v>
      </c>
      <c r="S2354" s="1" t="s">
        <v>44</v>
      </c>
      <c r="T2354" s="1" t="s">
        <v>45</v>
      </c>
      <c r="U2354" s="1" t="s">
        <v>1039</v>
      </c>
      <c r="V2354" s="1" t="s">
        <v>46</v>
      </c>
      <c r="W2354" s="1" t="s">
        <v>81</v>
      </c>
      <c r="X2354" s="1" t="s">
        <v>2024</v>
      </c>
      <c r="Y2354" s="1" t="s">
        <v>83</v>
      </c>
      <c r="Z2354" s="1" t="s">
        <v>1989</v>
      </c>
      <c r="AA2354" s="1" t="s">
        <v>51</v>
      </c>
      <c r="AB2354" s="1" t="s">
        <v>2024</v>
      </c>
      <c r="AC2354" s="1" t="s">
        <v>37</v>
      </c>
    </row>
    <row r="2355" spans="1:29" hidden="1" x14ac:dyDescent="0.25">
      <c r="A2355" s="1" t="s">
        <v>33</v>
      </c>
      <c r="B2355" s="1" t="s">
        <v>34</v>
      </c>
      <c r="C2355" s="2">
        <v>45930</v>
      </c>
      <c r="D2355" s="1" t="s">
        <v>73</v>
      </c>
      <c r="E2355" s="1" t="s">
        <v>74</v>
      </c>
      <c r="F2355" s="1" t="s">
        <v>37</v>
      </c>
      <c r="G2355" s="1" t="s">
        <v>1039</v>
      </c>
      <c r="H2355" s="1" t="s">
        <v>76</v>
      </c>
      <c r="I2355" s="3">
        <v>146870</v>
      </c>
      <c r="J2355" s="3">
        <v>0</v>
      </c>
      <c r="K2355" s="1" t="s">
        <v>40</v>
      </c>
      <c r="L2355" s="1" t="s">
        <v>377</v>
      </c>
      <c r="M2355" s="1" t="s">
        <v>378</v>
      </c>
      <c r="N2355" s="1" t="s">
        <v>1459</v>
      </c>
      <c r="O2355" s="1" t="s">
        <v>1460</v>
      </c>
      <c r="P2355" s="1" t="s">
        <v>43</v>
      </c>
      <c r="Q2355" s="1" t="s">
        <v>43</v>
      </c>
      <c r="R2355" s="3">
        <v>0</v>
      </c>
      <c r="S2355" s="1" t="s">
        <v>44</v>
      </c>
      <c r="T2355" s="1" t="s">
        <v>45</v>
      </c>
      <c r="U2355" s="1" t="s">
        <v>1039</v>
      </c>
      <c r="V2355" s="1" t="s">
        <v>46</v>
      </c>
      <c r="W2355" s="1" t="s">
        <v>81</v>
      </c>
      <c r="X2355" s="1" t="s">
        <v>2024</v>
      </c>
      <c r="Y2355" s="1" t="s">
        <v>83</v>
      </c>
      <c r="Z2355" s="1" t="s">
        <v>1989</v>
      </c>
      <c r="AA2355" s="1" t="s">
        <v>51</v>
      </c>
      <c r="AB2355" s="1" t="s">
        <v>2024</v>
      </c>
      <c r="AC2355" s="1" t="s">
        <v>37</v>
      </c>
    </row>
    <row r="2356" spans="1:29" hidden="1" x14ac:dyDescent="0.25">
      <c r="A2356" s="1" t="s">
        <v>33</v>
      </c>
      <c r="B2356" s="1" t="s">
        <v>34</v>
      </c>
      <c r="C2356" s="2">
        <v>45930</v>
      </c>
      <c r="D2356" s="1" t="s">
        <v>73</v>
      </c>
      <c r="E2356" s="1" t="s">
        <v>74</v>
      </c>
      <c r="F2356" s="1" t="s">
        <v>37</v>
      </c>
      <c r="G2356" s="1" t="s">
        <v>1039</v>
      </c>
      <c r="H2356" s="1" t="s">
        <v>76</v>
      </c>
      <c r="I2356" s="3">
        <v>379600</v>
      </c>
      <c r="J2356" s="3">
        <v>0</v>
      </c>
      <c r="K2356" s="1" t="s">
        <v>40</v>
      </c>
      <c r="L2356" s="1" t="s">
        <v>1433</v>
      </c>
      <c r="M2356" s="1" t="s">
        <v>806</v>
      </c>
      <c r="N2356" s="1" t="s">
        <v>1459</v>
      </c>
      <c r="O2356" s="1" t="s">
        <v>1460</v>
      </c>
      <c r="P2356" s="1" t="s">
        <v>43</v>
      </c>
      <c r="Q2356" s="1" t="s">
        <v>43</v>
      </c>
      <c r="R2356" s="3">
        <v>0</v>
      </c>
      <c r="S2356" s="1" t="s">
        <v>44</v>
      </c>
      <c r="T2356" s="1" t="s">
        <v>45</v>
      </c>
      <c r="U2356" s="1" t="s">
        <v>1039</v>
      </c>
      <c r="V2356" s="1" t="s">
        <v>46</v>
      </c>
      <c r="W2356" s="1" t="s">
        <v>81</v>
      </c>
      <c r="X2356" s="1" t="s">
        <v>2024</v>
      </c>
      <c r="Y2356" s="1" t="s">
        <v>83</v>
      </c>
      <c r="Z2356" s="1" t="s">
        <v>1989</v>
      </c>
      <c r="AA2356" s="1" t="s">
        <v>51</v>
      </c>
      <c r="AB2356" s="1" t="s">
        <v>2024</v>
      </c>
      <c r="AC2356" s="1" t="s">
        <v>37</v>
      </c>
    </row>
    <row r="2357" spans="1:29" hidden="1" x14ac:dyDescent="0.25">
      <c r="A2357" s="1" t="s">
        <v>33</v>
      </c>
      <c r="B2357" s="1" t="s">
        <v>34</v>
      </c>
      <c r="C2357" s="2">
        <v>45930</v>
      </c>
      <c r="D2357" s="1" t="s">
        <v>73</v>
      </c>
      <c r="E2357" s="1" t="s">
        <v>74</v>
      </c>
      <c r="F2357" s="1" t="s">
        <v>37</v>
      </c>
      <c r="G2357" s="1" t="s">
        <v>1039</v>
      </c>
      <c r="H2357" s="1" t="s">
        <v>76</v>
      </c>
      <c r="I2357" s="3">
        <v>47450</v>
      </c>
      <c r="J2357" s="3">
        <v>0</v>
      </c>
      <c r="K2357" s="1" t="s">
        <v>40</v>
      </c>
      <c r="L2357" s="1" t="s">
        <v>246</v>
      </c>
      <c r="M2357" s="1" t="s">
        <v>247</v>
      </c>
      <c r="N2357" s="1" t="s">
        <v>1459</v>
      </c>
      <c r="O2357" s="1" t="s">
        <v>1460</v>
      </c>
      <c r="P2357" s="1" t="s">
        <v>43</v>
      </c>
      <c r="Q2357" s="1" t="s">
        <v>43</v>
      </c>
      <c r="R2357" s="3">
        <v>0</v>
      </c>
      <c r="S2357" s="1" t="s">
        <v>44</v>
      </c>
      <c r="T2357" s="1" t="s">
        <v>45</v>
      </c>
      <c r="U2357" s="1" t="s">
        <v>1039</v>
      </c>
      <c r="V2357" s="1" t="s">
        <v>46</v>
      </c>
      <c r="W2357" s="1" t="s">
        <v>81</v>
      </c>
      <c r="X2357" s="1" t="s">
        <v>2024</v>
      </c>
      <c r="Y2357" s="1" t="s">
        <v>83</v>
      </c>
      <c r="Z2357" s="1" t="s">
        <v>1989</v>
      </c>
      <c r="AA2357" s="1" t="s">
        <v>51</v>
      </c>
      <c r="AB2357" s="1" t="s">
        <v>2024</v>
      </c>
      <c r="AC2357" s="1" t="s">
        <v>37</v>
      </c>
    </row>
    <row r="2358" spans="1:29" hidden="1" x14ac:dyDescent="0.25">
      <c r="A2358" s="1" t="s">
        <v>33</v>
      </c>
      <c r="B2358" s="1" t="s">
        <v>34</v>
      </c>
      <c r="C2358" s="2">
        <v>45930</v>
      </c>
      <c r="D2358" s="1" t="s">
        <v>73</v>
      </c>
      <c r="E2358" s="1" t="s">
        <v>74</v>
      </c>
      <c r="F2358" s="1" t="s">
        <v>37</v>
      </c>
      <c r="G2358" s="1" t="s">
        <v>1039</v>
      </c>
      <c r="H2358" s="1" t="s">
        <v>76</v>
      </c>
      <c r="I2358" s="3">
        <v>711750</v>
      </c>
      <c r="J2358" s="3">
        <v>0</v>
      </c>
      <c r="K2358" s="1" t="s">
        <v>40</v>
      </c>
      <c r="L2358" s="1" t="s">
        <v>125</v>
      </c>
      <c r="M2358" s="1" t="s">
        <v>126</v>
      </c>
      <c r="N2358" s="1" t="s">
        <v>1459</v>
      </c>
      <c r="O2358" s="1" t="s">
        <v>1460</v>
      </c>
      <c r="P2358" s="1" t="s">
        <v>43</v>
      </c>
      <c r="Q2358" s="1" t="s">
        <v>43</v>
      </c>
      <c r="R2358" s="3">
        <v>0</v>
      </c>
      <c r="S2358" s="1" t="s">
        <v>44</v>
      </c>
      <c r="T2358" s="1" t="s">
        <v>45</v>
      </c>
      <c r="U2358" s="1" t="s">
        <v>1039</v>
      </c>
      <c r="V2358" s="1" t="s">
        <v>46</v>
      </c>
      <c r="W2358" s="1" t="s">
        <v>81</v>
      </c>
      <c r="X2358" s="1" t="s">
        <v>2024</v>
      </c>
      <c r="Y2358" s="1" t="s">
        <v>83</v>
      </c>
      <c r="Z2358" s="1" t="s">
        <v>1989</v>
      </c>
      <c r="AA2358" s="1" t="s">
        <v>51</v>
      </c>
      <c r="AB2358" s="1" t="s">
        <v>2024</v>
      </c>
      <c r="AC2358" s="1" t="s">
        <v>37</v>
      </c>
    </row>
    <row r="2359" spans="1:29" hidden="1" x14ac:dyDescent="0.25">
      <c r="A2359" s="1" t="s">
        <v>33</v>
      </c>
      <c r="B2359" s="1" t="s">
        <v>34</v>
      </c>
      <c r="C2359" s="2">
        <v>45930</v>
      </c>
      <c r="D2359" s="1" t="s">
        <v>73</v>
      </c>
      <c r="E2359" s="1" t="s">
        <v>74</v>
      </c>
      <c r="F2359" s="1" t="s">
        <v>37</v>
      </c>
      <c r="G2359" s="1" t="s">
        <v>1039</v>
      </c>
      <c r="H2359" s="1" t="s">
        <v>76</v>
      </c>
      <c r="I2359" s="3">
        <v>237250</v>
      </c>
      <c r="J2359" s="3">
        <v>0</v>
      </c>
      <c r="K2359" s="1" t="s">
        <v>40</v>
      </c>
      <c r="L2359" s="1" t="s">
        <v>464</v>
      </c>
      <c r="M2359" s="1" t="s">
        <v>465</v>
      </c>
      <c r="N2359" s="1" t="s">
        <v>1459</v>
      </c>
      <c r="O2359" s="1" t="s">
        <v>1460</v>
      </c>
      <c r="P2359" s="1" t="s">
        <v>43</v>
      </c>
      <c r="Q2359" s="1" t="s">
        <v>43</v>
      </c>
      <c r="R2359" s="3">
        <v>0</v>
      </c>
      <c r="S2359" s="1" t="s">
        <v>44</v>
      </c>
      <c r="T2359" s="1" t="s">
        <v>45</v>
      </c>
      <c r="U2359" s="1" t="s">
        <v>1039</v>
      </c>
      <c r="V2359" s="1" t="s">
        <v>46</v>
      </c>
      <c r="W2359" s="1" t="s">
        <v>81</v>
      </c>
      <c r="X2359" s="1" t="s">
        <v>2024</v>
      </c>
      <c r="Y2359" s="1" t="s">
        <v>83</v>
      </c>
      <c r="Z2359" s="1" t="s">
        <v>1989</v>
      </c>
      <c r="AA2359" s="1" t="s">
        <v>51</v>
      </c>
      <c r="AB2359" s="1" t="s">
        <v>2024</v>
      </c>
      <c r="AC2359" s="1" t="s">
        <v>37</v>
      </c>
    </row>
    <row r="2360" spans="1:29" hidden="1" x14ac:dyDescent="0.25">
      <c r="A2360" s="1" t="s">
        <v>33</v>
      </c>
      <c r="B2360" s="1" t="s">
        <v>34</v>
      </c>
      <c r="C2360" s="2">
        <v>45930</v>
      </c>
      <c r="D2360" s="1" t="s">
        <v>73</v>
      </c>
      <c r="E2360" s="1" t="s">
        <v>74</v>
      </c>
      <c r="F2360" s="1" t="s">
        <v>37</v>
      </c>
      <c r="G2360" s="1" t="s">
        <v>1039</v>
      </c>
      <c r="H2360" s="1" t="s">
        <v>76</v>
      </c>
      <c r="I2360" s="3">
        <v>47450</v>
      </c>
      <c r="J2360" s="3">
        <v>0</v>
      </c>
      <c r="K2360" s="1" t="s">
        <v>40</v>
      </c>
      <c r="L2360" s="1" t="s">
        <v>135</v>
      </c>
      <c r="M2360" s="1" t="s">
        <v>136</v>
      </c>
      <c r="N2360" s="1" t="s">
        <v>1459</v>
      </c>
      <c r="O2360" s="1" t="s">
        <v>1460</v>
      </c>
      <c r="P2360" s="1" t="s">
        <v>43</v>
      </c>
      <c r="Q2360" s="1" t="s">
        <v>43</v>
      </c>
      <c r="R2360" s="3">
        <v>0</v>
      </c>
      <c r="S2360" s="1" t="s">
        <v>44</v>
      </c>
      <c r="T2360" s="1" t="s">
        <v>45</v>
      </c>
      <c r="U2360" s="1" t="s">
        <v>1039</v>
      </c>
      <c r="V2360" s="1" t="s">
        <v>46</v>
      </c>
      <c r="W2360" s="1" t="s">
        <v>81</v>
      </c>
      <c r="X2360" s="1" t="s">
        <v>2024</v>
      </c>
      <c r="Y2360" s="1" t="s">
        <v>83</v>
      </c>
      <c r="Z2360" s="1" t="s">
        <v>1989</v>
      </c>
      <c r="AA2360" s="1" t="s">
        <v>51</v>
      </c>
      <c r="AB2360" s="1" t="s">
        <v>2024</v>
      </c>
      <c r="AC2360" s="1" t="s">
        <v>37</v>
      </c>
    </row>
    <row r="2361" spans="1:29" hidden="1" x14ac:dyDescent="0.25">
      <c r="A2361" s="1" t="s">
        <v>33</v>
      </c>
      <c r="B2361" s="1" t="s">
        <v>34</v>
      </c>
      <c r="C2361" s="2">
        <v>45930</v>
      </c>
      <c r="D2361" s="1" t="s">
        <v>73</v>
      </c>
      <c r="E2361" s="1" t="s">
        <v>74</v>
      </c>
      <c r="F2361" s="1" t="s">
        <v>37</v>
      </c>
      <c r="G2361" s="1" t="s">
        <v>1039</v>
      </c>
      <c r="H2361" s="1" t="s">
        <v>76</v>
      </c>
      <c r="I2361" s="3">
        <v>711750</v>
      </c>
      <c r="J2361" s="3">
        <v>0</v>
      </c>
      <c r="K2361" s="1" t="s">
        <v>40</v>
      </c>
      <c r="L2361" s="1" t="s">
        <v>113</v>
      </c>
      <c r="M2361" s="1" t="s">
        <v>114</v>
      </c>
      <c r="N2361" s="1" t="s">
        <v>1459</v>
      </c>
      <c r="O2361" s="1" t="s">
        <v>1460</v>
      </c>
      <c r="P2361" s="1" t="s">
        <v>43</v>
      </c>
      <c r="Q2361" s="1" t="s">
        <v>43</v>
      </c>
      <c r="R2361" s="3">
        <v>0</v>
      </c>
      <c r="S2361" s="1" t="s">
        <v>44</v>
      </c>
      <c r="T2361" s="1" t="s">
        <v>45</v>
      </c>
      <c r="U2361" s="1" t="s">
        <v>1039</v>
      </c>
      <c r="V2361" s="1" t="s">
        <v>46</v>
      </c>
      <c r="W2361" s="1" t="s">
        <v>81</v>
      </c>
      <c r="X2361" s="1" t="s">
        <v>2024</v>
      </c>
      <c r="Y2361" s="1" t="s">
        <v>83</v>
      </c>
      <c r="Z2361" s="1" t="s">
        <v>1989</v>
      </c>
      <c r="AA2361" s="1" t="s">
        <v>51</v>
      </c>
      <c r="AB2361" s="1" t="s">
        <v>2024</v>
      </c>
      <c r="AC2361" s="1" t="s">
        <v>37</v>
      </c>
    </row>
    <row r="2362" spans="1:29" hidden="1" x14ac:dyDescent="0.25">
      <c r="A2362" s="1" t="s">
        <v>33</v>
      </c>
      <c r="B2362" s="1" t="s">
        <v>34</v>
      </c>
      <c r="C2362" s="2">
        <v>45930</v>
      </c>
      <c r="D2362" s="1" t="s">
        <v>73</v>
      </c>
      <c r="E2362" s="1" t="s">
        <v>74</v>
      </c>
      <c r="F2362" s="1" t="s">
        <v>37</v>
      </c>
      <c r="G2362" s="1" t="s">
        <v>1039</v>
      </c>
      <c r="H2362" s="1" t="s">
        <v>76</v>
      </c>
      <c r="I2362" s="3">
        <v>711750</v>
      </c>
      <c r="J2362" s="3">
        <v>0</v>
      </c>
      <c r="K2362" s="1" t="s">
        <v>40</v>
      </c>
      <c r="L2362" s="1" t="s">
        <v>117</v>
      </c>
      <c r="M2362" s="1" t="s">
        <v>118</v>
      </c>
      <c r="N2362" s="1" t="s">
        <v>1459</v>
      </c>
      <c r="O2362" s="1" t="s">
        <v>1460</v>
      </c>
      <c r="P2362" s="1" t="s">
        <v>43</v>
      </c>
      <c r="Q2362" s="1" t="s">
        <v>43</v>
      </c>
      <c r="R2362" s="3">
        <v>0</v>
      </c>
      <c r="S2362" s="1" t="s">
        <v>44</v>
      </c>
      <c r="T2362" s="1" t="s">
        <v>45</v>
      </c>
      <c r="U2362" s="1" t="s">
        <v>1039</v>
      </c>
      <c r="V2362" s="1" t="s">
        <v>46</v>
      </c>
      <c r="W2362" s="1" t="s">
        <v>81</v>
      </c>
      <c r="X2362" s="1" t="s">
        <v>2024</v>
      </c>
      <c r="Y2362" s="1" t="s">
        <v>83</v>
      </c>
      <c r="Z2362" s="1" t="s">
        <v>1989</v>
      </c>
      <c r="AA2362" s="1" t="s">
        <v>51</v>
      </c>
      <c r="AB2362" s="1" t="s">
        <v>2024</v>
      </c>
      <c r="AC2362" s="1" t="s">
        <v>37</v>
      </c>
    </row>
  </sheetData>
  <autoFilter ref="A6:AC2362" xr:uid="{00000000-0009-0000-0000-000000000000}">
    <filterColumn colId="3">
      <filters>
        <filter val="15"/>
        <filter val="24"/>
      </filters>
    </filterColumn>
    <filterColumn colId="11">
      <filters>
        <filter val="800088702"/>
        <filter val="800130907"/>
        <filter val="800226175"/>
        <filter val="800249241"/>
        <filter val="800251440"/>
        <filter val="800256161"/>
        <filter val="805000427"/>
        <filter val="806008394"/>
        <filter val="830003564"/>
        <filter val="890903790"/>
        <filter val="890903938"/>
        <filter val="900156264"/>
        <filter val="900226715"/>
        <filter val="900771273"/>
      </filters>
    </filterColumn>
    <filterColumn colId="12">
      <filters>
        <filter val="E.P.S. SANITAS S.A."/>
      </filters>
    </filterColumn>
    <sortState xmlns:xlrd2="http://schemas.microsoft.com/office/spreadsheetml/2017/richdata2" ref="A8:AC2341">
      <sortCondition ref="C6:C2362"/>
    </sortState>
  </autoFilter>
  <mergeCells count="1">
    <mergeCell ref="A1:E1"/>
  </mergeCells>
  <pageMargins left="0.7" right="0.7" top="0.75" bottom="0.75" header="0.3" footer="0.3"/>
  <pageSetup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C788-0377-4145-95F6-DFCDC4B5E2EF}">
  <sheetPr filterMode="1">
    <outlinePr summaryBelow="0" summaryRight="0"/>
  </sheetPr>
  <dimension ref="A1:AC2362"/>
  <sheetViews>
    <sheetView workbookViewId="0">
      <selection activeCell="I4" sqref="I4"/>
    </sheetView>
  </sheetViews>
  <sheetFormatPr baseColWidth="10" defaultRowHeight="15" x14ac:dyDescent="0.25"/>
  <cols>
    <col min="1" max="1" width="14.28515625" style="1" customWidth="1"/>
    <col min="2" max="2" width="16.140625" style="1" customWidth="1"/>
    <col min="3" max="3" width="14.28515625" style="2" customWidth="1"/>
    <col min="4" max="4" width="4.42578125" style="1" customWidth="1"/>
    <col min="5" max="5" width="22" style="1" customWidth="1"/>
    <col min="6" max="6" width="2.5703125" style="1" customWidth="1"/>
    <col min="7" max="7" width="14.28515625" style="1" customWidth="1"/>
    <col min="8" max="8" width="29.7109375" style="1" customWidth="1"/>
    <col min="9" max="10" width="20" style="3" customWidth="1"/>
    <col min="11" max="12" width="14.28515625" style="1" customWidth="1"/>
    <col min="13" max="13" width="28.5703125" style="1" customWidth="1"/>
    <col min="14" max="14" width="14.28515625" style="1" customWidth="1"/>
    <col min="15" max="15" width="28.5703125" style="1" customWidth="1"/>
    <col min="16" max="17" width="14.28515625" style="1" customWidth="1"/>
    <col min="18" max="18" width="17.140625" style="3" customWidth="1"/>
    <col min="19" max="23" width="14.28515625" style="1" customWidth="1"/>
    <col min="24" max="24" width="28.5703125" style="1" customWidth="1"/>
    <col min="25" max="27" width="14.28515625" style="1" customWidth="1"/>
    <col min="28" max="28" width="28.5703125" style="1" customWidth="1"/>
    <col min="29" max="29" width="14.28515625" style="1" customWidth="1"/>
  </cols>
  <sheetData>
    <row r="1" spans="1:29" ht="15.75" x14ac:dyDescent="0.25">
      <c r="A1" s="86" t="s">
        <v>0</v>
      </c>
      <c r="B1" s="84"/>
      <c r="C1" s="85"/>
      <c r="D1" s="84"/>
      <c r="E1" s="84"/>
    </row>
    <row r="2" spans="1:29" ht="15.75" x14ac:dyDescent="0.25">
      <c r="A2" s="37" t="s">
        <v>1</v>
      </c>
    </row>
    <row r="3" spans="1:29" ht="15.75" x14ac:dyDescent="0.25">
      <c r="A3" s="37" t="s">
        <v>907</v>
      </c>
    </row>
    <row r="4" spans="1:29" ht="15.75" x14ac:dyDescent="0.25">
      <c r="A4" s="37" t="s">
        <v>908</v>
      </c>
      <c r="I4" s="34">
        <f>SUBTOTAL(9,I7:I10000)</f>
        <v>86208537</v>
      </c>
      <c r="J4" s="34">
        <f>SUBTOTAL(9,J7:J10000)</f>
        <v>396494467.00999999</v>
      </c>
      <c r="K4" s="41">
        <f>+I4-J4</f>
        <v>-310285930.00999999</v>
      </c>
    </row>
    <row r="6" spans="1:29" s="7" customFormat="1" x14ac:dyDescent="0.25">
      <c r="A6" s="39" t="s">
        <v>4</v>
      </c>
      <c r="B6" s="39" t="s">
        <v>5</v>
      </c>
      <c r="C6" s="39" t="s">
        <v>6</v>
      </c>
      <c r="D6" s="39" t="s">
        <v>7</v>
      </c>
      <c r="E6" s="39" t="s">
        <v>8</v>
      </c>
      <c r="F6" s="39" t="s">
        <v>9</v>
      </c>
      <c r="G6" s="39" t="s">
        <v>10</v>
      </c>
      <c r="H6" s="39" t="s">
        <v>11</v>
      </c>
      <c r="I6" s="40" t="s">
        <v>12</v>
      </c>
      <c r="J6" s="40" t="s">
        <v>13</v>
      </c>
      <c r="K6" s="39" t="s">
        <v>14</v>
      </c>
      <c r="L6" s="39" t="s">
        <v>15</v>
      </c>
      <c r="M6" s="39" t="s">
        <v>16</v>
      </c>
      <c r="N6" s="39" t="s">
        <v>17</v>
      </c>
      <c r="O6" s="39" t="s">
        <v>18</v>
      </c>
      <c r="P6" s="39" t="s">
        <v>19</v>
      </c>
      <c r="Q6" s="39" t="s">
        <v>20</v>
      </c>
      <c r="R6" s="40" t="s">
        <v>21</v>
      </c>
      <c r="S6" s="39" t="s">
        <v>22</v>
      </c>
      <c r="T6" s="39" t="s">
        <v>23</v>
      </c>
      <c r="U6" s="39" t="s">
        <v>24</v>
      </c>
      <c r="V6" s="39" t="s">
        <v>25</v>
      </c>
      <c r="W6" s="39" t="s">
        <v>26</v>
      </c>
      <c r="X6" s="39" t="s">
        <v>27</v>
      </c>
      <c r="Y6" s="39" t="s">
        <v>28</v>
      </c>
      <c r="Z6" s="39" t="s">
        <v>29</v>
      </c>
      <c r="AA6" s="39" t="s">
        <v>30</v>
      </c>
      <c r="AB6" s="39" t="s">
        <v>31</v>
      </c>
      <c r="AC6" s="39" t="s">
        <v>32</v>
      </c>
    </row>
    <row r="7" spans="1:29" hidden="1" x14ac:dyDescent="0.25">
      <c r="A7" s="1" t="s">
        <v>33</v>
      </c>
      <c r="B7" s="1" t="s">
        <v>34</v>
      </c>
      <c r="C7" s="2">
        <v>44530</v>
      </c>
      <c r="D7" s="1" t="s">
        <v>909</v>
      </c>
      <c r="E7" s="1" t="s">
        <v>910</v>
      </c>
      <c r="F7" s="1" t="s">
        <v>37</v>
      </c>
      <c r="G7" s="1" t="s">
        <v>911</v>
      </c>
      <c r="H7" s="1" t="s">
        <v>34</v>
      </c>
      <c r="I7" s="3">
        <v>38623261.060000002</v>
      </c>
      <c r="J7" s="3">
        <v>0</v>
      </c>
      <c r="K7" s="1" t="s">
        <v>40</v>
      </c>
      <c r="L7" s="1" t="s">
        <v>862</v>
      </c>
      <c r="M7" s="1" t="s">
        <v>863</v>
      </c>
      <c r="N7" s="1" t="s">
        <v>37</v>
      </c>
      <c r="O7" s="1" t="s">
        <v>43</v>
      </c>
      <c r="P7" s="1" t="s">
        <v>43</v>
      </c>
      <c r="Q7" s="1" t="s">
        <v>43</v>
      </c>
      <c r="R7" s="3">
        <v>0</v>
      </c>
      <c r="S7" s="1" t="s">
        <v>44</v>
      </c>
      <c r="T7" s="1" t="s">
        <v>45</v>
      </c>
      <c r="U7" s="1" t="s">
        <v>911</v>
      </c>
      <c r="V7" s="1" t="s">
        <v>46</v>
      </c>
      <c r="W7" s="1" t="s">
        <v>912</v>
      </c>
      <c r="X7" s="1" t="s">
        <v>913</v>
      </c>
      <c r="Y7" s="1" t="s">
        <v>83</v>
      </c>
      <c r="Z7" s="1" t="s">
        <v>914</v>
      </c>
      <c r="AA7" s="1" t="s">
        <v>51</v>
      </c>
      <c r="AB7" s="1" t="s">
        <v>913</v>
      </c>
      <c r="AC7" s="1" t="s">
        <v>37</v>
      </c>
    </row>
    <row r="8" spans="1:29" x14ac:dyDescent="0.25">
      <c r="A8" s="1" t="s">
        <v>33</v>
      </c>
      <c r="B8" s="1" t="s">
        <v>34</v>
      </c>
      <c r="C8" s="2">
        <v>44532</v>
      </c>
      <c r="D8" s="1" t="s">
        <v>35</v>
      </c>
      <c r="E8" s="1" t="s">
        <v>36</v>
      </c>
      <c r="F8" s="1" t="s">
        <v>37</v>
      </c>
      <c r="G8" s="1" t="s">
        <v>915</v>
      </c>
      <c r="H8" s="1" t="s">
        <v>916</v>
      </c>
      <c r="I8" s="3">
        <v>0</v>
      </c>
      <c r="J8" s="54">
        <v>262479</v>
      </c>
      <c r="K8" s="1" t="s">
        <v>40</v>
      </c>
      <c r="L8" s="1" t="s">
        <v>62</v>
      </c>
      <c r="M8" s="1" t="s">
        <v>63</v>
      </c>
      <c r="N8" s="1" t="s">
        <v>37</v>
      </c>
      <c r="O8" s="1" t="s">
        <v>43</v>
      </c>
      <c r="P8" s="1" t="s">
        <v>43</v>
      </c>
      <c r="Q8" s="1" t="s">
        <v>43</v>
      </c>
      <c r="R8" s="3">
        <v>0</v>
      </c>
      <c r="S8" s="1" t="s">
        <v>44</v>
      </c>
      <c r="T8" s="1" t="s">
        <v>45</v>
      </c>
      <c r="U8" s="1" t="s">
        <v>915</v>
      </c>
      <c r="V8" s="1" t="s">
        <v>46</v>
      </c>
      <c r="W8" s="1" t="s">
        <v>47</v>
      </c>
      <c r="X8" s="1" t="s">
        <v>917</v>
      </c>
      <c r="Y8" s="1" t="s">
        <v>49</v>
      </c>
      <c r="Z8" s="1" t="s">
        <v>918</v>
      </c>
      <c r="AA8" s="1" t="s">
        <v>51</v>
      </c>
      <c r="AB8" s="1" t="s">
        <v>917</v>
      </c>
      <c r="AC8" s="1" t="s">
        <v>37</v>
      </c>
    </row>
    <row r="9" spans="1:29" x14ac:dyDescent="0.25">
      <c r="A9" s="1" t="s">
        <v>33</v>
      </c>
      <c r="B9" s="1" t="s">
        <v>34</v>
      </c>
      <c r="C9" s="2">
        <v>44532</v>
      </c>
      <c r="D9" s="1" t="s">
        <v>35</v>
      </c>
      <c r="E9" s="1" t="s">
        <v>36</v>
      </c>
      <c r="F9" s="1" t="s">
        <v>37</v>
      </c>
      <c r="G9" s="1" t="s">
        <v>919</v>
      </c>
      <c r="H9" s="1" t="s">
        <v>920</v>
      </c>
      <c r="I9" s="3">
        <v>0</v>
      </c>
      <c r="J9" s="54">
        <v>428175</v>
      </c>
      <c r="K9" s="1" t="s">
        <v>40</v>
      </c>
      <c r="L9" s="1" t="s">
        <v>41</v>
      </c>
      <c r="M9" s="1" t="s">
        <v>42</v>
      </c>
      <c r="N9" s="1" t="s">
        <v>37</v>
      </c>
      <c r="O9" s="1" t="s">
        <v>43</v>
      </c>
      <c r="P9" s="1" t="s">
        <v>43</v>
      </c>
      <c r="Q9" s="1" t="s">
        <v>43</v>
      </c>
      <c r="R9" s="3">
        <v>0</v>
      </c>
      <c r="S9" s="1" t="s">
        <v>44</v>
      </c>
      <c r="T9" s="1" t="s">
        <v>45</v>
      </c>
      <c r="U9" s="1" t="s">
        <v>919</v>
      </c>
      <c r="V9" s="1" t="s">
        <v>46</v>
      </c>
      <c r="W9" s="1" t="s">
        <v>47</v>
      </c>
      <c r="X9" s="1" t="s">
        <v>921</v>
      </c>
      <c r="Y9" s="1" t="s">
        <v>49</v>
      </c>
      <c r="Z9" s="1" t="s">
        <v>918</v>
      </c>
      <c r="AA9" s="1" t="s">
        <v>51</v>
      </c>
      <c r="AB9" s="1" t="s">
        <v>921</v>
      </c>
      <c r="AC9" s="1" t="s">
        <v>37</v>
      </c>
    </row>
    <row r="10" spans="1:29" x14ac:dyDescent="0.25">
      <c r="A10" s="1" t="s">
        <v>33</v>
      </c>
      <c r="B10" s="1" t="s">
        <v>34</v>
      </c>
      <c r="C10" s="2">
        <v>44540</v>
      </c>
      <c r="D10" s="1" t="s">
        <v>35</v>
      </c>
      <c r="E10" s="1" t="s">
        <v>36</v>
      </c>
      <c r="F10" s="1" t="s">
        <v>37</v>
      </c>
      <c r="G10" s="1" t="s">
        <v>922</v>
      </c>
      <c r="H10" s="1" t="s">
        <v>923</v>
      </c>
      <c r="I10" s="3">
        <v>0</v>
      </c>
      <c r="J10" s="54">
        <v>1535787</v>
      </c>
      <c r="K10" s="1" t="s">
        <v>40</v>
      </c>
      <c r="L10" s="1" t="s">
        <v>41</v>
      </c>
      <c r="M10" s="1" t="s">
        <v>42</v>
      </c>
      <c r="N10" s="1" t="s">
        <v>37</v>
      </c>
      <c r="O10" s="1" t="s">
        <v>43</v>
      </c>
      <c r="P10" s="1" t="s">
        <v>43</v>
      </c>
      <c r="Q10" s="1" t="s">
        <v>43</v>
      </c>
      <c r="R10" s="3">
        <v>0</v>
      </c>
      <c r="S10" s="1" t="s">
        <v>44</v>
      </c>
      <c r="T10" s="1" t="s">
        <v>45</v>
      </c>
      <c r="U10" s="1" t="s">
        <v>922</v>
      </c>
      <c r="V10" s="1" t="s">
        <v>46</v>
      </c>
      <c r="W10" s="1" t="s">
        <v>47</v>
      </c>
      <c r="X10" s="1" t="s">
        <v>924</v>
      </c>
      <c r="Y10" s="1" t="s">
        <v>49</v>
      </c>
      <c r="Z10" s="1" t="s">
        <v>918</v>
      </c>
      <c r="AA10" s="1" t="s">
        <v>51</v>
      </c>
      <c r="AB10" s="1" t="s">
        <v>924</v>
      </c>
      <c r="AC10" s="1" t="s">
        <v>37</v>
      </c>
    </row>
    <row r="11" spans="1:29" x14ac:dyDescent="0.25">
      <c r="A11" s="1" t="s">
        <v>33</v>
      </c>
      <c r="B11" s="1" t="s">
        <v>34</v>
      </c>
      <c r="C11" s="2">
        <v>44540</v>
      </c>
      <c r="D11" s="1" t="s">
        <v>35</v>
      </c>
      <c r="E11" s="1" t="s">
        <v>36</v>
      </c>
      <c r="F11" s="1" t="s">
        <v>37</v>
      </c>
      <c r="G11" s="1" t="s">
        <v>925</v>
      </c>
      <c r="H11" s="1" t="s">
        <v>926</v>
      </c>
      <c r="I11" s="3">
        <v>0</v>
      </c>
      <c r="J11" s="54">
        <v>195079</v>
      </c>
      <c r="K11" s="1" t="s">
        <v>40</v>
      </c>
      <c r="L11" s="1" t="s">
        <v>67</v>
      </c>
      <c r="M11" s="1" t="s">
        <v>68</v>
      </c>
      <c r="N11" s="1" t="s">
        <v>37</v>
      </c>
      <c r="O11" s="1" t="s">
        <v>43</v>
      </c>
      <c r="P11" s="1" t="s">
        <v>43</v>
      </c>
      <c r="Q11" s="1" t="s">
        <v>43</v>
      </c>
      <c r="R11" s="3">
        <v>0</v>
      </c>
      <c r="S11" s="1" t="s">
        <v>44</v>
      </c>
      <c r="T11" s="1" t="s">
        <v>45</v>
      </c>
      <c r="U11" s="1" t="s">
        <v>925</v>
      </c>
      <c r="V11" s="1" t="s">
        <v>46</v>
      </c>
      <c r="W11" s="1" t="s">
        <v>47</v>
      </c>
      <c r="X11" s="1" t="s">
        <v>927</v>
      </c>
      <c r="Y11" s="1" t="s">
        <v>49</v>
      </c>
      <c r="Z11" s="1" t="s">
        <v>918</v>
      </c>
      <c r="AA11" s="1" t="s">
        <v>51</v>
      </c>
      <c r="AB11" s="1" t="s">
        <v>927</v>
      </c>
      <c r="AC11" s="1" t="s">
        <v>37</v>
      </c>
    </row>
    <row r="12" spans="1:29" hidden="1" x14ac:dyDescent="0.25">
      <c r="A12" s="1" t="s">
        <v>33</v>
      </c>
      <c r="B12" s="1" t="s">
        <v>34</v>
      </c>
      <c r="C12" s="2">
        <v>44545</v>
      </c>
      <c r="D12" s="1" t="s">
        <v>73</v>
      </c>
      <c r="E12" s="1" t="s">
        <v>74</v>
      </c>
      <c r="F12" s="1" t="s">
        <v>37</v>
      </c>
      <c r="G12" s="1" t="s">
        <v>911</v>
      </c>
      <c r="H12" s="1" t="s">
        <v>76</v>
      </c>
      <c r="I12" s="3">
        <v>42866</v>
      </c>
      <c r="J12" s="3">
        <v>0</v>
      </c>
      <c r="K12" s="1" t="s">
        <v>40</v>
      </c>
      <c r="L12" s="1" t="s">
        <v>62</v>
      </c>
      <c r="M12" s="1" t="s">
        <v>63</v>
      </c>
      <c r="N12" s="1" t="s">
        <v>928</v>
      </c>
      <c r="O12" s="1" t="s">
        <v>929</v>
      </c>
      <c r="P12" s="1" t="s">
        <v>43</v>
      </c>
      <c r="Q12" s="1" t="s">
        <v>43</v>
      </c>
      <c r="R12" s="3">
        <v>0</v>
      </c>
      <c r="S12" s="1" t="s">
        <v>44</v>
      </c>
      <c r="T12" s="1" t="s">
        <v>45</v>
      </c>
      <c r="U12" s="1" t="s">
        <v>911</v>
      </c>
      <c r="V12" s="1" t="s">
        <v>46</v>
      </c>
      <c r="W12" s="1" t="s">
        <v>912</v>
      </c>
      <c r="X12" s="1" t="s">
        <v>930</v>
      </c>
      <c r="Y12" s="1" t="s">
        <v>83</v>
      </c>
      <c r="Z12" s="1" t="s">
        <v>914</v>
      </c>
      <c r="AA12" s="1" t="s">
        <v>51</v>
      </c>
      <c r="AB12" s="1" t="s">
        <v>930</v>
      </c>
      <c r="AC12" s="1" t="s">
        <v>37</v>
      </c>
    </row>
    <row r="13" spans="1:29" hidden="1" x14ac:dyDescent="0.25">
      <c r="A13" s="1" t="s">
        <v>33</v>
      </c>
      <c r="B13" s="1" t="s">
        <v>34</v>
      </c>
      <c r="C13" s="2">
        <v>44545</v>
      </c>
      <c r="D13" s="1" t="s">
        <v>73</v>
      </c>
      <c r="E13" s="1" t="s">
        <v>74</v>
      </c>
      <c r="F13" s="1" t="s">
        <v>37</v>
      </c>
      <c r="G13" s="1" t="s">
        <v>911</v>
      </c>
      <c r="H13" s="1" t="s">
        <v>76</v>
      </c>
      <c r="I13" s="3">
        <v>30284</v>
      </c>
      <c r="J13" s="3">
        <v>0</v>
      </c>
      <c r="K13" s="1" t="s">
        <v>40</v>
      </c>
      <c r="L13" s="1" t="s">
        <v>62</v>
      </c>
      <c r="M13" s="1" t="s">
        <v>63</v>
      </c>
      <c r="N13" s="1" t="s">
        <v>89</v>
      </c>
      <c r="O13" s="1" t="s">
        <v>90</v>
      </c>
      <c r="P13" s="1" t="s">
        <v>43</v>
      </c>
      <c r="Q13" s="1" t="s">
        <v>43</v>
      </c>
      <c r="R13" s="3">
        <v>0</v>
      </c>
      <c r="S13" s="1" t="s">
        <v>44</v>
      </c>
      <c r="T13" s="1" t="s">
        <v>45</v>
      </c>
      <c r="U13" s="1" t="s">
        <v>911</v>
      </c>
      <c r="V13" s="1" t="s">
        <v>46</v>
      </c>
      <c r="W13" s="1" t="s">
        <v>912</v>
      </c>
      <c r="X13" s="1" t="s">
        <v>930</v>
      </c>
      <c r="Y13" s="1" t="s">
        <v>83</v>
      </c>
      <c r="Z13" s="1" t="s">
        <v>914</v>
      </c>
      <c r="AA13" s="1" t="s">
        <v>51</v>
      </c>
      <c r="AB13" s="1" t="s">
        <v>930</v>
      </c>
      <c r="AC13" s="1" t="s">
        <v>37</v>
      </c>
    </row>
    <row r="14" spans="1:29" hidden="1" x14ac:dyDescent="0.25">
      <c r="A14" s="1" t="s">
        <v>33</v>
      </c>
      <c r="B14" s="1" t="s">
        <v>34</v>
      </c>
      <c r="C14" s="2">
        <v>44545</v>
      </c>
      <c r="D14" s="1" t="s">
        <v>73</v>
      </c>
      <c r="E14" s="1" t="s">
        <v>74</v>
      </c>
      <c r="F14" s="1" t="s">
        <v>37</v>
      </c>
      <c r="G14" s="1" t="s">
        <v>911</v>
      </c>
      <c r="H14" s="1" t="s">
        <v>76</v>
      </c>
      <c r="I14" s="3">
        <v>77628</v>
      </c>
      <c r="J14" s="3">
        <v>0</v>
      </c>
      <c r="K14" s="1" t="s">
        <v>40</v>
      </c>
      <c r="L14" s="1" t="s">
        <v>450</v>
      </c>
      <c r="M14" s="1" t="s">
        <v>451</v>
      </c>
      <c r="N14" s="1" t="s">
        <v>89</v>
      </c>
      <c r="O14" s="1" t="s">
        <v>90</v>
      </c>
      <c r="P14" s="1" t="s">
        <v>43</v>
      </c>
      <c r="Q14" s="1" t="s">
        <v>43</v>
      </c>
      <c r="R14" s="3">
        <v>0</v>
      </c>
      <c r="S14" s="1" t="s">
        <v>44</v>
      </c>
      <c r="T14" s="1" t="s">
        <v>45</v>
      </c>
      <c r="U14" s="1" t="s">
        <v>911</v>
      </c>
      <c r="V14" s="1" t="s">
        <v>46</v>
      </c>
      <c r="W14" s="1" t="s">
        <v>912</v>
      </c>
      <c r="X14" s="1" t="s">
        <v>930</v>
      </c>
      <c r="Y14" s="1" t="s">
        <v>83</v>
      </c>
      <c r="Z14" s="1" t="s">
        <v>914</v>
      </c>
      <c r="AA14" s="1" t="s">
        <v>51</v>
      </c>
      <c r="AB14" s="1" t="s">
        <v>930</v>
      </c>
      <c r="AC14" s="1" t="s">
        <v>37</v>
      </c>
    </row>
    <row r="15" spans="1:29" hidden="1" x14ac:dyDescent="0.25">
      <c r="A15" s="1" t="s">
        <v>33</v>
      </c>
      <c r="B15" s="1" t="s">
        <v>34</v>
      </c>
      <c r="C15" s="2">
        <v>44545</v>
      </c>
      <c r="D15" s="1" t="s">
        <v>73</v>
      </c>
      <c r="E15" s="1" t="s">
        <v>74</v>
      </c>
      <c r="F15" s="1" t="s">
        <v>37</v>
      </c>
      <c r="G15" s="1" t="s">
        <v>911</v>
      </c>
      <c r="H15" s="1" t="s">
        <v>76</v>
      </c>
      <c r="I15" s="3">
        <v>60568</v>
      </c>
      <c r="J15" s="3">
        <v>0</v>
      </c>
      <c r="K15" s="1" t="s">
        <v>40</v>
      </c>
      <c r="L15" s="1" t="s">
        <v>41</v>
      </c>
      <c r="M15" s="1" t="s">
        <v>42</v>
      </c>
      <c r="N15" s="1" t="s">
        <v>295</v>
      </c>
      <c r="O15" s="1" t="s">
        <v>296</v>
      </c>
      <c r="P15" s="1" t="s">
        <v>43</v>
      </c>
      <c r="Q15" s="1" t="s">
        <v>43</v>
      </c>
      <c r="R15" s="3">
        <v>0</v>
      </c>
      <c r="S15" s="1" t="s">
        <v>44</v>
      </c>
      <c r="T15" s="1" t="s">
        <v>45</v>
      </c>
      <c r="U15" s="1" t="s">
        <v>911</v>
      </c>
      <c r="V15" s="1" t="s">
        <v>46</v>
      </c>
      <c r="W15" s="1" t="s">
        <v>912</v>
      </c>
      <c r="X15" s="1" t="s">
        <v>930</v>
      </c>
      <c r="Y15" s="1" t="s">
        <v>83</v>
      </c>
      <c r="Z15" s="1" t="s">
        <v>914</v>
      </c>
      <c r="AA15" s="1" t="s">
        <v>51</v>
      </c>
      <c r="AB15" s="1" t="s">
        <v>930</v>
      </c>
      <c r="AC15" s="1" t="s">
        <v>37</v>
      </c>
    </row>
    <row r="16" spans="1:29" hidden="1" x14ac:dyDescent="0.25">
      <c r="A16" s="1" t="s">
        <v>33</v>
      </c>
      <c r="B16" s="1" t="s">
        <v>34</v>
      </c>
      <c r="C16" s="2">
        <v>44545</v>
      </c>
      <c r="D16" s="1" t="s">
        <v>73</v>
      </c>
      <c r="E16" s="1" t="s">
        <v>74</v>
      </c>
      <c r="F16" s="1" t="s">
        <v>37</v>
      </c>
      <c r="G16" s="1" t="s">
        <v>911</v>
      </c>
      <c r="H16" s="1" t="s">
        <v>76</v>
      </c>
      <c r="I16" s="3">
        <v>67244</v>
      </c>
      <c r="J16" s="3">
        <v>0</v>
      </c>
      <c r="K16" s="1" t="s">
        <v>40</v>
      </c>
      <c r="L16" s="1" t="s">
        <v>62</v>
      </c>
      <c r="M16" s="1" t="s">
        <v>63</v>
      </c>
      <c r="N16" s="1" t="s">
        <v>79</v>
      </c>
      <c r="O16" s="1" t="s">
        <v>80</v>
      </c>
      <c r="P16" s="1" t="s">
        <v>43</v>
      </c>
      <c r="Q16" s="1" t="s">
        <v>43</v>
      </c>
      <c r="R16" s="3">
        <v>0</v>
      </c>
      <c r="S16" s="1" t="s">
        <v>44</v>
      </c>
      <c r="T16" s="1" t="s">
        <v>45</v>
      </c>
      <c r="U16" s="1" t="s">
        <v>911</v>
      </c>
      <c r="V16" s="1" t="s">
        <v>46</v>
      </c>
      <c r="W16" s="1" t="s">
        <v>912</v>
      </c>
      <c r="X16" s="1" t="s">
        <v>930</v>
      </c>
      <c r="Y16" s="1" t="s">
        <v>83</v>
      </c>
      <c r="Z16" s="1" t="s">
        <v>914</v>
      </c>
      <c r="AA16" s="1" t="s">
        <v>51</v>
      </c>
      <c r="AB16" s="1" t="s">
        <v>930</v>
      </c>
      <c r="AC16" s="1" t="s">
        <v>37</v>
      </c>
    </row>
    <row r="17" spans="1:29" hidden="1" x14ac:dyDescent="0.25">
      <c r="A17" s="1" t="s">
        <v>33</v>
      </c>
      <c r="B17" s="1" t="s">
        <v>34</v>
      </c>
      <c r="C17" s="2">
        <v>44545</v>
      </c>
      <c r="D17" s="1" t="s">
        <v>73</v>
      </c>
      <c r="E17" s="1" t="s">
        <v>74</v>
      </c>
      <c r="F17" s="1" t="s">
        <v>37</v>
      </c>
      <c r="G17" s="1" t="s">
        <v>911</v>
      </c>
      <c r="H17" s="1" t="s">
        <v>76</v>
      </c>
      <c r="I17" s="3">
        <v>454263</v>
      </c>
      <c r="J17" s="3">
        <v>0</v>
      </c>
      <c r="K17" s="1" t="s">
        <v>40</v>
      </c>
      <c r="L17" s="1" t="s">
        <v>41</v>
      </c>
      <c r="M17" s="1" t="s">
        <v>42</v>
      </c>
      <c r="N17" s="1" t="s">
        <v>79</v>
      </c>
      <c r="O17" s="1" t="s">
        <v>80</v>
      </c>
      <c r="P17" s="1" t="s">
        <v>43</v>
      </c>
      <c r="Q17" s="1" t="s">
        <v>43</v>
      </c>
      <c r="R17" s="3">
        <v>0</v>
      </c>
      <c r="S17" s="1" t="s">
        <v>44</v>
      </c>
      <c r="T17" s="1" t="s">
        <v>45</v>
      </c>
      <c r="U17" s="1" t="s">
        <v>911</v>
      </c>
      <c r="V17" s="1" t="s">
        <v>46</v>
      </c>
      <c r="W17" s="1" t="s">
        <v>912</v>
      </c>
      <c r="X17" s="1" t="s">
        <v>930</v>
      </c>
      <c r="Y17" s="1" t="s">
        <v>83</v>
      </c>
      <c r="Z17" s="1" t="s">
        <v>914</v>
      </c>
      <c r="AA17" s="1" t="s">
        <v>51</v>
      </c>
      <c r="AB17" s="1" t="s">
        <v>930</v>
      </c>
      <c r="AC17" s="1" t="s">
        <v>37</v>
      </c>
    </row>
    <row r="18" spans="1:29" hidden="1" x14ac:dyDescent="0.25">
      <c r="A18" s="1" t="s">
        <v>33</v>
      </c>
      <c r="B18" s="1" t="s">
        <v>34</v>
      </c>
      <c r="C18" s="2">
        <v>44545</v>
      </c>
      <c r="D18" s="1" t="s">
        <v>73</v>
      </c>
      <c r="E18" s="1" t="s">
        <v>74</v>
      </c>
      <c r="F18" s="1" t="s">
        <v>37</v>
      </c>
      <c r="G18" s="1" t="s">
        <v>911</v>
      </c>
      <c r="H18" s="1" t="s">
        <v>76</v>
      </c>
      <c r="I18" s="3">
        <v>32965</v>
      </c>
      <c r="J18" s="3">
        <v>0</v>
      </c>
      <c r="K18" s="1" t="s">
        <v>40</v>
      </c>
      <c r="L18" s="1" t="s">
        <v>41</v>
      </c>
      <c r="M18" s="1" t="s">
        <v>42</v>
      </c>
      <c r="N18" s="1" t="s">
        <v>79</v>
      </c>
      <c r="O18" s="1" t="s">
        <v>80</v>
      </c>
      <c r="P18" s="1" t="s">
        <v>43</v>
      </c>
      <c r="Q18" s="1" t="s">
        <v>43</v>
      </c>
      <c r="R18" s="3">
        <v>0</v>
      </c>
      <c r="S18" s="1" t="s">
        <v>44</v>
      </c>
      <c r="T18" s="1" t="s">
        <v>45</v>
      </c>
      <c r="U18" s="1" t="s">
        <v>911</v>
      </c>
      <c r="V18" s="1" t="s">
        <v>46</v>
      </c>
      <c r="W18" s="1" t="s">
        <v>912</v>
      </c>
      <c r="X18" s="1" t="s">
        <v>930</v>
      </c>
      <c r="Y18" s="1" t="s">
        <v>83</v>
      </c>
      <c r="Z18" s="1" t="s">
        <v>914</v>
      </c>
      <c r="AA18" s="1" t="s">
        <v>51</v>
      </c>
      <c r="AB18" s="1" t="s">
        <v>930</v>
      </c>
      <c r="AC18" s="1" t="s">
        <v>37</v>
      </c>
    </row>
    <row r="19" spans="1:29" hidden="1" x14ac:dyDescent="0.25">
      <c r="A19" s="1" t="s">
        <v>33</v>
      </c>
      <c r="B19" s="1" t="s">
        <v>34</v>
      </c>
      <c r="C19" s="2">
        <v>44545</v>
      </c>
      <c r="D19" s="1" t="s">
        <v>73</v>
      </c>
      <c r="E19" s="1" t="s">
        <v>74</v>
      </c>
      <c r="F19" s="1" t="s">
        <v>37</v>
      </c>
      <c r="G19" s="1" t="s">
        <v>911</v>
      </c>
      <c r="H19" s="1" t="s">
        <v>76</v>
      </c>
      <c r="I19" s="3">
        <v>163561</v>
      </c>
      <c r="J19" s="3">
        <v>0</v>
      </c>
      <c r="K19" s="1" t="s">
        <v>40</v>
      </c>
      <c r="L19" s="1" t="s">
        <v>41</v>
      </c>
      <c r="M19" s="1" t="s">
        <v>42</v>
      </c>
      <c r="N19" s="1" t="s">
        <v>79</v>
      </c>
      <c r="O19" s="1" t="s">
        <v>80</v>
      </c>
      <c r="P19" s="1" t="s">
        <v>43</v>
      </c>
      <c r="Q19" s="1" t="s">
        <v>43</v>
      </c>
      <c r="R19" s="3">
        <v>0</v>
      </c>
      <c r="S19" s="1" t="s">
        <v>44</v>
      </c>
      <c r="T19" s="1" t="s">
        <v>45</v>
      </c>
      <c r="U19" s="1" t="s">
        <v>911</v>
      </c>
      <c r="V19" s="1" t="s">
        <v>46</v>
      </c>
      <c r="W19" s="1" t="s">
        <v>912</v>
      </c>
      <c r="X19" s="1" t="s">
        <v>930</v>
      </c>
      <c r="Y19" s="1" t="s">
        <v>83</v>
      </c>
      <c r="Z19" s="1" t="s">
        <v>914</v>
      </c>
      <c r="AA19" s="1" t="s">
        <v>51</v>
      </c>
      <c r="AB19" s="1" t="s">
        <v>930</v>
      </c>
      <c r="AC19" s="1" t="s">
        <v>37</v>
      </c>
    </row>
    <row r="20" spans="1:29" hidden="1" x14ac:dyDescent="0.25">
      <c r="A20" s="1" t="s">
        <v>33</v>
      </c>
      <c r="B20" s="1" t="s">
        <v>34</v>
      </c>
      <c r="C20" s="2">
        <v>44545</v>
      </c>
      <c r="D20" s="1" t="s">
        <v>73</v>
      </c>
      <c r="E20" s="1" t="s">
        <v>74</v>
      </c>
      <c r="F20" s="1" t="s">
        <v>37</v>
      </c>
      <c r="G20" s="1" t="s">
        <v>911</v>
      </c>
      <c r="H20" s="1" t="s">
        <v>76</v>
      </c>
      <c r="I20" s="3">
        <v>363410</v>
      </c>
      <c r="J20" s="3">
        <v>0</v>
      </c>
      <c r="K20" s="1" t="s">
        <v>40</v>
      </c>
      <c r="L20" s="1" t="s">
        <v>54</v>
      </c>
      <c r="M20" s="1" t="s">
        <v>55</v>
      </c>
      <c r="N20" s="1" t="s">
        <v>79</v>
      </c>
      <c r="O20" s="1" t="s">
        <v>80</v>
      </c>
      <c r="P20" s="1" t="s">
        <v>43</v>
      </c>
      <c r="Q20" s="1" t="s">
        <v>43</v>
      </c>
      <c r="R20" s="3">
        <v>0</v>
      </c>
      <c r="S20" s="1" t="s">
        <v>44</v>
      </c>
      <c r="T20" s="1" t="s">
        <v>45</v>
      </c>
      <c r="U20" s="1" t="s">
        <v>911</v>
      </c>
      <c r="V20" s="1" t="s">
        <v>46</v>
      </c>
      <c r="W20" s="1" t="s">
        <v>912</v>
      </c>
      <c r="X20" s="1" t="s">
        <v>930</v>
      </c>
      <c r="Y20" s="1" t="s">
        <v>83</v>
      </c>
      <c r="Z20" s="1" t="s">
        <v>914</v>
      </c>
      <c r="AA20" s="1" t="s">
        <v>51</v>
      </c>
      <c r="AB20" s="1" t="s">
        <v>930</v>
      </c>
      <c r="AC20" s="1" t="s">
        <v>37</v>
      </c>
    </row>
    <row r="21" spans="1:29" hidden="1" x14ac:dyDescent="0.25">
      <c r="A21" s="1" t="s">
        <v>33</v>
      </c>
      <c r="B21" s="1" t="s">
        <v>34</v>
      </c>
      <c r="C21" s="2">
        <v>44545</v>
      </c>
      <c r="D21" s="1" t="s">
        <v>73</v>
      </c>
      <c r="E21" s="1" t="s">
        <v>74</v>
      </c>
      <c r="F21" s="1" t="s">
        <v>37</v>
      </c>
      <c r="G21" s="1" t="s">
        <v>911</v>
      </c>
      <c r="H21" s="1" t="s">
        <v>76</v>
      </c>
      <c r="I21" s="3">
        <v>60568</v>
      </c>
      <c r="J21" s="3">
        <v>0</v>
      </c>
      <c r="K21" s="1" t="s">
        <v>40</v>
      </c>
      <c r="L21" s="1" t="s">
        <v>54</v>
      </c>
      <c r="M21" s="1" t="s">
        <v>55</v>
      </c>
      <c r="N21" s="1" t="s">
        <v>79</v>
      </c>
      <c r="O21" s="1" t="s">
        <v>80</v>
      </c>
      <c r="P21" s="1" t="s">
        <v>43</v>
      </c>
      <c r="Q21" s="1" t="s">
        <v>43</v>
      </c>
      <c r="R21" s="3">
        <v>0</v>
      </c>
      <c r="S21" s="1" t="s">
        <v>44</v>
      </c>
      <c r="T21" s="1" t="s">
        <v>45</v>
      </c>
      <c r="U21" s="1" t="s">
        <v>911</v>
      </c>
      <c r="V21" s="1" t="s">
        <v>46</v>
      </c>
      <c r="W21" s="1" t="s">
        <v>912</v>
      </c>
      <c r="X21" s="1" t="s">
        <v>930</v>
      </c>
      <c r="Y21" s="1" t="s">
        <v>83</v>
      </c>
      <c r="Z21" s="1" t="s">
        <v>914</v>
      </c>
      <c r="AA21" s="1" t="s">
        <v>51</v>
      </c>
      <c r="AB21" s="1" t="s">
        <v>930</v>
      </c>
      <c r="AC21" s="1" t="s">
        <v>37</v>
      </c>
    </row>
    <row r="22" spans="1:29" hidden="1" x14ac:dyDescent="0.25">
      <c r="A22" s="1" t="s">
        <v>33</v>
      </c>
      <c r="B22" s="1" t="s">
        <v>34</v>
      </c>
      <c r="C22" s="2">
        <v>44545</v>
      </c>
      <c r="D22" s="1" t="s">
        <v>73</v>
      </c>
      <c r="E22" s="1" t="s">
        <v>74</v>
      </c>
      <c r="F22" s="1" t="s">
        <v>37</v>
      </c>
      <c r="G22" s="1" t="s">
        <v>911</v>
      </c>
      <c r="H22" s="1" t="s">
        <v>76</v>
      </c>
      <c r="I22" s="3">
        <v>30284</v>
      </c>
      <c r="J22" s="3">
        <v>0</v>
      </c>
      <c r="K22" s="1" t="s">
        <v>40</v>
      </c>
      <c r="L22" s="1" t="s">
        <v>54</v>
      </c>
      <c r="M22" s="1" t="s">
        <v>55</v>
      </c>
      <c r="N22" s="1" t="s">
        <v>79</v>
      </c>
      <c r="O22" s="1" t="s">
        <v>80</v>
      </c>
      <c r="P22" s="1" t="s">
        <v>43</v>
      </c>
      <c r="Q22" s="1" t="s">
        <v>43</v>
      </c>
      <c r="R22" s="3">
        <v>0</v>
      </c>
      <c r="S22" s="1" t="s">
        <v>44</v>
      </c>
      <c r="T22" s="1" t="s">
        <v>45</v>
      </c>
      <c r="U22" s="1" t="s">
        <v>911</v>
      </c>
      <c r="V22" s="1" t="s">
        <v>46</v>
      </c>
      <c r="W22" s="1" t="s">
        <v>912</v>
      </c>
      <c r="X22" s="1" t="s">
        <v>930</v>
      </c>
      <c r="Y22" s="1" t="s">
        <v>83</v>
      </c>
      <c r="Z22" s="1" t="s">
        <v>914</v>
      </c>
      <c r="AA22" s="1" t="s">
        <v>51</v>
      </c>
      <c r="AB22" s="1" t="s">
        <v>930</v>
      </c>
      <c r="AC22" s="1" t="s">
        <v>37</v>
      </c>
    </row>
    <row r="23" spans="1:29" hidden="1" x14ac:dyDescent="0.25">
      <c r="A23" s="1" t="s">
        <v>33</v>
      </c>
      <c r="B23" s="1" t="s">
        <v>34</v>
      </c>
      <c r="C23" s="2">
        <v>44545</v>
      </c>
      <c r="D23" s="1" t="s">
        <v>73</v>
      </c>
      <c r="E23" s="1" t="s">
        <v>74</v>
      </c>
      <c r="F23" s="1" t="s">
        <v>37</v>
      </c>
      <c r="G23" s="1" t="s">
        <v>911</v>
      </c>
      <c r="H23" s="1" t="s">
        <v>76</v>
      </c>
      <c r="I23" s="3">
        <v>31088</v>
      </c>
      <c r="J23" s="3">
        <v>0</v>
      </c>
      <c r="K23" s="1" t="s">
        <v>40</v>
      </c>
      <c r="L23" s="1" t="s">
        <v>214</v>
      </c>
      <c r="M23" s="1" t="s">
        <v>215</v>
      </c>
      <c r="N23" s="1" t="s">
        <v>79</v>
      </c>
      <c r="O23" s="1" t="s">
        <v>80</v>
      </c>
      <c r="P23" s="1" t="s">
        <v>43</v>
      </c>
      <c r="Q23" s="1" t="s">
        <v>43</v>
      </c>
      <c r="R23" s="3">
        <v>0</v>
      </c>
      <c r="S23" s="1" t="s">
        <v>44</v>
      </c>
      <c r="T23" s="1" t="s">
        <v>45</v>
      </c>
      <c r="U23" s="1" t="s">
        <v>911</v>
      </c>
      <c r="V23" s="1" t="s">
        <v>46</v>
      </c>
      <c r="W23" s="1" t="s">
        <v>912</v>
      </c>
      <c r="X23" s="1" t="s">
        <v>930</v>
      </c>
      <c r="Y23" s="1" t="s">
        <v>83</v>
      </c>
      <c r="Z23" s="1" t="s">
        <v>914</v>
      </c>
      <c r="AA23" s="1" t="s">
        <v>51</v>
      </c>
      <c r="AB23" s="1" t="s">
        <v>930</v>
      </c>
      <c r="AC23" s="1" t="s">
        <v>37</v>
      </c>
    </row>
    <row r="24" spans="1:29" hidden="1" x14ac:dyDescent="0.25">
      <c r="A24" s="1" t="s">
        <v>33</v>
      </c>
      <c r="B24" s="1" t="s">
        <v>34</v>
      </c>
      <c r="C24" s="2">
        <v>44545</v>
      </c>
      <c r="D24" s="1" t="s">
        <v>73</v>
      </c>
      <c r="E24" s="1" t="s">
        <v>74</v>
      </c>
      <c r="F24" s="1" t="s">
        <v>37</v>
      </c>
      <c r="G24" s="1" t="s">
        <v>911</v>
      </c>
      <c r="H24" s="1" t="s">
        <v>76</v>
      </c>
      <c r="I24" s="3">
        <v>37209</v>
      </c>
      <c r="J24" s="3">
        <v>0</v>
      </c>
      <c r="K24" s="1" t="s">
        <v>40</v>
      </c>
      <c r="L24" s="1" t="s">
        <v>67</v>
      </c>
      <c r="M24" s="1" t="s">
        <v>68</v>
      </c>
      <c r="N24" s="1" t="s">
        <v>79</v>
      </c>
      <c r="O24" s="1" t="s">
        <v>80</v>
      </c>
      <c r="P24" s="1" t="s">
        <v>43</v>
      </c>
      <c r="Q24" s="1" t="s">
        <v>43</v>
      </c>
      <c r="R24" s="3">
        <v>0</v>
      </c>
      <c r="S24" s="1" t="s">
        <v>44</v>
      </c>
      <c r="T24" s="1" t="s">
        <v>45</v>
      </c>
      <c r="U24" s="1" t="s">
        <v>911</v>
      </c>
      <c r="V24" s="1" t="s">
        <v>46</v>
      </c>
      <c r="W24" s="1" t="s">
        <v>912</v>
      </c>
      <c r="X24" s="1" t="s">
        <v>930</v>
      </c>
      <c r="Y24" s="1" t="s">
        <v>83</v>
      </c>
      <c r="Z24" s="1" t="s">
        <v>914</v>
      </c>
      <c r="AA24" s="1" t="s">
        <v>51</v>
      </c>
      <c r="AB24" s="1" t="s">
        <v>930</v>
      </c>
      <c r="AC24" s="1" t="s">
        <v>37</v>
      </c>
    </row>
    <row r="25" spans="1:29" hidden="1" x14ac:dyDescent="0.25">
      <c r="A25" s="1" t="s">
        <v>33</v>
      </c>
      <c r="B25" s="1" t="s">
        <v>34</v>
      </c>
      <c r="C25" s="2">
        <v>44545</v>
      </c>
      <c r="D25" s="1" t="s">
        <v>73</v>
      </c>
      <c r="E25" s="1" t="s">
        <v>74</v>
      </c>
      <c r="F25" s="1" t="s">
        <v>37</v>
      </c>
      <c r="G25" s="1" t="s">
        <v>911</v>
      </c>
      <c r="H25" s="1" t="s">
        <v>76</v>
      </c>
      <c r="I25" s="3">
        <v>513641</v>
      </c>
      <c r="J25" s="3">
        <v>0</v>
      </c>
      <c r="K25" s="1" t="s">
        <v>40</v>
      </c>
      <c r="L25" s="1" t="s">
        <v>67</v>
      </c>
      <c r="M25" s="1" t="s">
        <v>68</v>
      </c>
      <c r="N25" s="1" t="s">
        <v>79</v>
      </c>
      <c r="O25" s="1" t="s">
        <v>80</v>
      </c>
      <c r="P25" s="1" t="s">
        <v>43</v>
      </c>
      <c r="Q25" s="1" t="s">
        <v>43</v>
      </c>
      <c r="R25" s="3">
        <v>0</v>
      </c>
      <c r="S25" s="1" t="s">
        <v>44</v>
      </c>
      <c r="T25" s="1" t="s">
        <v>45</v>
      </c>
      <c r="U25" s="1" t="s">
        <v>911</v>
      </c>
      <c r="V25" s="1" t="s">
        <v>46</v>
      </c>
      <c r="W25" s="1" t="s">
        <v>912</v>
      </c>
      <c r="X25" s="1" t="s">
        <v>930</v>
      </c>
      <c r="Y25" s="1" t="s">
        <v>83</v>
      </c>
      <c r="Z25" s="1" t="s">
        <v>914</v>
      </c>
      <c r="AA25" s="1" t="s">
        <v>51</v>
      </c>
      <c r="AB25" s="1" t="s">
        <v>930</v>
      </c>
      <c r="AC25" s="1" t="s">
        <v>37</v>
      </c>
    </row>
    <row r="26" spans="1:29" x14ac:dyDescent="0.25">
      <c r="A26" s="1" t="s">
        <v>33</v>
      </c>
      <c r="B26" s="1" t="s">
        <v>34</v>
      </c>
      <c r="C26" s="2">
        <v>44553</v>
      </c>
      <c r="D26" s="1" t="s">
        <v>35</v>
      </c>
      <c r="E26" s="1" t="s">
        <v>36</v>
      </c>
      <c r="F26" s="1" t="s">
        <v>37</v>
      </c>
      <c r="G26" s="1" t="s">
        <v>931</v>
      </c>
      <c r="H26" s="1" t="s">
        <v>932</v>
      </c>
      <c r="I26" s="3">
        <v>0</v>
      </c>
      <c r="J26" s="54">
        <v>885682</v>
      </c>
      <c r="K26" s="1" t="s">
        <v>40</v>
      </c>
      <c r="L26" s="1" t="s">
        <v>41</v>
      </c>
      <c r="M26" s="1" t="s">
        <v>42</v>
      </c>
      <c r="N26" s="1" t="s">
        <v>37</v>
      </c>
      <c r="O26" s="1" t="s">
        <v>43</v>
      </c>
      <c r="P26" s="1" t="s">
        <v>43</v>
      </c>
      <c r="Q26" s="1" t="s">
        <v>43</v>
      </c>
      <c r="R26" s="3">
        <v>0</v>
      </c>
      <c r="S26" s="1" t="s">
        <v>44</v>
      </c>
      <c r="T26" s="1" t="s">
        <v>45</v>
      </c>
      <c r="U26" s="1" t="s">
        <v>931</v>
      </c>
      <c r="V26" s="1" t="s">
        <v>46</v>
      </c>
      <c r="W26" s="1" t="s">
        <v>47</v>
      </c>
      <c r="X26" s="1" t="s">
        <v>933</v>
      </c>
      <c r="Y26" s="1" t="s">
        <v>49</v>
      </c>
      <c r="Z26" s="1" t="s">
        <v>918</v>
      </c>
      <c r="AA26" s="1" t="s">
        <v>51</v>
      </c>
      <c r="AB26" s="1" t="s">
        <v>933</v>
      </c>
      <c r="AC26" s="1" t="s">
        <v>37</v>
      </c>
    </row>
    <row r="27" spans="1:29" x14ac:dyDescent="0.25">
      <c r="A27" s="1" t="s">
        <v>33</v>
      </c>
      <c r="B27" s="1" t="s">
        <v>34</v>
      </c>
      <c r="C27" s="2">
        <v>44553</v>
      </c>
      <c r="D27" s="1" t="s">
        <v>35</v>
      </c>
      <c r="E27" s="1" t="s">
        <v>36</v>
      </c>
      <c r="F27" s="1" t="s">
        <v>37</v>
      </c>
      <c r="G27" s="1" t="s">
        <v>934</v>
      </c>
      <c r="H27" s="1" t="s">
        <v>935</v>
      </c>
      <c r="I27" s="3">
        <v>0</v>
      </c>
      <c r="J27" s="54">
        <v>274266</v>
      </c>
      <c r="K27" s="1" t="s">
        <v>40</v>
      </c>
      <c r="L27" s="1" t="s">
        <v>41</v>
      </c>
      <c r="M27" s="1" t="s">
        <v>42</v>
      </c>
      <c r="N27" s="1" t="s">
        <v>37</v>
      </c>
      <c r="O27" s="1" t="s">
        <v>43</v>
      </c>
      <c r="P27" s="1" t="s">
        <v>43</v>
      </c>
      <c r="Q27" s="1" t="s">
        <v>43</v>
      </c>
      <c r="R27" s="3">
        <v>0</v>
      </c>
      <c r="S27" s="1" t="s">
        <v>44</v>
      </c>
      <c r="T27" s="1" t="s">
        <v>45</v>
      </c>
      <c r="U27" s="1" t="s">
        <v>934</v>
      </c>
      <c r="V27" s="1" t="s">
        <v>46</v>
      </c>
      <c r="W27" s="1" t="s">
        <v>47</v>
      </c>
      <c r="X27" s="1" t="s">
        <v>936</v>
      </c>
      <c r="Y27" s="1" t="s">
        <v>49</v>
      </c>
      <c r="Z27" s="1" t="s">
        <v>918</v>
      </c>
      <c r="AA27" s="1" t="s">
        <v>51</v>
      </c>
      <c r="AB27" s="1" t="s">
        <v>936</v>
      </c>
      <c r="AC27" s="1" t="s">
        <v>37</v>
      </c>
    </row>
    <row r="28" spans="1:29" x14ac:dyDescent="0.25">
      <c r="A28" s="1" t="s">
        <v>33</v>
      </c>
      <c r="B28" s="1" t="s">
        <v>34</v>
      </c>
      <c r="C28" s="2">
        <v>44553</v>
      </c>
      <c r="D28" s="1" t="s">
        <v>35</v>
      </c>
      <c r="E28" s="1" t="s">
        <v>36</v>
      </c>
      <c r="F28" s="1" t="s">
        <v>37</v>
      </c>
      <c r="G28" s="1" t="s">
        <v>937</v>
      </c>
      <c r="H28" s="1" t="s">
        <v>938</v>
      </c>
      <c r="I28" s="3">
        <v>0</v>
      </c>
      <c r="J28" s="54">
        <v>97173</v>
      </c>
      <c r="K28" s="1" t="s">
        <v>40</v>
      </c>
      <c r="L28" s="1" t="s">
        <v>444</v>
      </c>
      <c r="M28" s="1" t="s">
        <v>445</v>
      </c>
      <c r="N28" s="1" t="s">
        <v>37</v>
      </c>
      <c r="O28" s="1" t="s">
        <v>43</v>
      </c>
      <c r="P28" s="1" t="s">
        <v>43</v>
      </c>
      <c r="Q28" s="1" t="s">
        <v>43</v>
      </c>
      <c r="R28" s="3">
        <v>0</v>
      </c>
      <c r="S28" s="1" t="s">
        <v>44</v>
      </c>
      <c r="T28" s="1" t="s">
        <v>45</v>
      </c>
      <c r="U28" s="1" t="s">
        <v>937</v>
      </c>
      <c r="V28" s="1" t="s">
        <v>46</v>
      </c>
      <c r="W28" s="1" t="s">
        <v>47</v>
      </c>
      <c r="X28" s="1" t="s">
        <v>939</v>
      </c>
      <c r="Y28" s="1" t="s">
        <v>49</v>
      </c>
      <c r="Z28" s="1" t="s">
        <v>918</v>
      </c>
      <c r="AA28" s="1" t="s">
        <v>51</v>
      </c>
      <c r="AB28" s="1" t="s">
        <v>939</v>
      </c>
      <c r="AC28" s="1" t="s">
        <v>37</v>
      </c>
    </row>
    <row r="29" spans="1:29" x14ac:dyDescent="0.25">
      <c r="A29" s="1" t="s">
        <v>33</v>
      </c>
      <c r="B29" s="1" t="s">
        <v>34</v>
      </c>
      <c r="C29" s="2">
        <v>44553</v>
      </c>
      <c r="D29" s="1" t="s">
        <v>35</v>
      </c>
      <c r="E29" s="1" t="s">
        <v>36</v>
      </c>
      <c r="F29" s="1" t="s">
        <v>37</v>
      </c>
      <c r="G29" s="1" t="s">
        <v>940</v>
      </c>
      <c r="H29" s="1" t="s">
        <v>941</v>
      </c>
      <c r="I29" s="3">
        <v>0</v>
      </c>
      <c r="J29" s="54">
        <v>97524</v>
      </c>
      <c r="K29" s="1" t="s">
        <v>40</v>
      </c>
      <c r="L29" s="1" t="s">
        <v>62</v>
      </c>
      <c r="M29" s="1" t="s">
        <v>63</v>
      </c>
      <c r="N29" s="1" t="s">
        <v>37</v>
      </c>
      <c r="O29" s="1" t="s">
        <v>43</v>
      </c>
      <c r="P29" s="1" t="s">
        <v>43</v>
      </c>
      <c r="Q29" s="1" t="s">
        <v>43</v>
      </c>
      <c r="R29" s="3">
        <v>0</v>
      </c>
      <c r="S29" s="1" t="s">
        <v>44</v>
      </c>
      <c r="T29" s="1" t="s">
        <v>45</v>
      </c>
      <c r="U29" s="1" t="s">
        <v>940</v>
      </c>
      <c r="V29" s="1" t="s">
        <v>46</v>
      </c>
      <c r="W29" s="1" t="s">
        <v>47</v>
      </c>
      <c r="X29" s="1" t="s">
        <v>942</v>
      </c>
      <c r="Y29" s="1" t="s">
        <v>49</v>
      </c>
      <c r="Z29" s="1" t="s">
        <v>918</v>
      </c>
      <c r="AA29" s="1" t="s">
        <v>51</v>
      </c>
      <c r="AB29" s="1" t="s">
        <v>942</v>
      </c>
      <c r="AC29" s="1" t="s">
        <v>37</v>
      </c>
    </row>
    <row r="30" spans="1:29" x14ac:dyDescent="0.25">
      <c r="A30" s="1" t="s">
        <v>33</v>
      </c>
      <c r="B30" s="1" t="s">
        <v>34</v>
      </c>
      <c r="C30" s="2">
        <v>44554</v>
      </c>
      <c r="D30" s="1" t="s">
        <v>35</v>
      </c>
      <c r="E30" s="1" t="s">
        <v>36</v>
      </c>
      <c r="F30" s="1" t="s">
        <v>37</v>
      </c>
      <c r="G30" s="1" t="s">
        <v>943</v>
      </c>
      <c r="H30" s="1" t="s">
        <v>944</v>
      </c>
      <c r="I30" s="3">
        <v>0</v>
      </c>
      <c r="J30" s="54">
        <v>31572</v>
      </c>
      <c r="K30" s="1" t="s">
        <v>40</v>
      </c>
      <c r="L30" s="1" t="s">
        <v>214</v>
      </c>
      <c r="M30" s="1" t="s">
        <v>215</v>
      </c>
      <c r="N30" s="1" t="s">
        <v>37</v>
      </c>
      <c r="O30" s="1" t="s">
        <v>43</v>
      </c>
      <c r="P30" s="1" t="s">
        <v>43</v>
      </c>
      <c r="Q30" s="1" t="s">
        <v>43</v>
      </c>
      <c r="R30" s="3">
        <v>0</v>
      </c>
      <c r="S30" s="1" t="s">
        <v>44</v>
      </c>
      <c r="T30" s="1" t="s">
        <v>45</v>
      </c>
      <c r="U30" s="1" t="s">
        <v>943</v>
      </c>
      <c r="V30" s="1" t="s">
        <v>46</v>
      </c>
      <c r="W30" s="1" t="s">
        <v>47</v>
      </c>
      <c r="X30" s="1" t="s">
        <v>945</v>
      </c>
      <c r="Y30" s="1" t="s">
        <v>49</v>
      </c>
      <c r="Z30" s="1" t="s">
        <v>918</v>
      </c>
      <c r="AA30" s="1" t="s">
        <v>51</v>
      </c>
      <c r="AB30" s="1" t="s">
        <v>945</v>
      </c>
      <c r="AC30" s="1" t="s">
        <v>37</v>
      </c>
    </row>
    <row r="31" spans="1:29" x14ac:dyDescent="0.25">
      <c r="A31" s="1" t="s">
        <v>33</v>
      </c>
      <c r="B31" s="1" t="s">
        <v>34</v>
      </c>
      <c r="C31" s="2">
        <v>44559</v>
      </c>
      <c r="D31" s="1" t="s">
        <v>35</v>
      </c>
      <c r="E31" s="1" t="s">
        <v>36</v>
      </c>
      <c r="F31" s="1" t="s">
        <v>37</v>
      </c>
      <c r="G31" s="1" t="s">
        <v>911</v>
      </c>
      <c r="H31" s="1" t="s">
        <v>946</v>
      </c>
      <c r="I31" s="3">
        <v>0</v>
      </c>
      <c r="J31" s="54">
        <v>133255</v>
      </c>
      <c r="K31" s="1" t="s">
        <v>40</v>
      </c>
      <c r="L31" s="1" t="s">
        <v>41</v>
      </c>
      <c r="M31" s="1" t="s">
        <v>42</v>
      </c>
      <c r="N31" s="1" t="s">
        <v>37</v>
      </c>
      <c r="O31" s="1" t="s">
        <v>43</v>
      </c>
      <c r="P31" s="1" t="s">
        <v>43</v>
      </c>
      <c r="Q31" s="1" t="s">
        <v>43</v>
      </c>
      <c r="R31" s="3">
        <v>0</v>
      </c>
      <c r="S31" s="1" t="s">
        <v>44</v>
      </c>
      <c r="T31" s="1" t="s">
        <v>45</v>
      </c>
      <c r="U31" s="1" t="s">
        <v>911</v>
      </c>
      <c r="V31" s="1" t="s">
        <v>46</v>
      </c>
      <c r="W31" s="1" t="s">
        <v>47</v>
      </c>
      <c r="X31" s="1" t="s">
        <v>947</v>
      </c>
      <c r="Y31" s="1" t="s">
        <v>49</v>
      </c>
      <c r="Z31" s="1" t="s">
        <v>918</v>
      </c>
      <c r="AA31" s="1" t="s">
        <v>51</v>
      </c>
      <c r="AB31" s="1" t="s">
        <v>947</v>
      </c>
      <c r="AC31" s="1" t="s">
        <v>37</v>
      </c>
    </row>
    <row r="32" spans="1:29" hidden="1" x14ac:dyDescent="0.25">
      <c r="A32" s="1" t="s">
        <v>33</v>
      </c>
      <c r="B32" s="1" t="s">
        <v>34</v>
      </c>
      <c r="C32" s="2">
        <v>44561</v>
      </c>
      <c r="D32" s="1" t="s">
        <v>73</v>
      </c>
      <c r="E32" s="1" t="s">
        <v>74</v>
      </c>
      <c r="F32" s="1" t="s">
        <v>37</v>
      </c>
      <c r="G32" s="1" t="s">
        <v>911</v>
      </c>
      <c r="H32" s="1" t="s">
        <v>76</v>
      </c>
      <c r="I32" s="3">
        <v>278990</v>
      </c>
      <c r="J32" s="3">
        <v>0</v>
      </c>
      <c r="K32" s="1" t="s">
        <v>40</v>
      </c>
      <c r="L32" s="1" t="s">
        <v>450</v>
      </c>
      <c r="M32" s="1" t="s">
        <v>451</v>
      </c>
      <c r="N32" s="1" t="s">
        <v>89</v>
      </c>
      <c r="O32" s="1" t="s">
        <v>90</v>
      </c>
      <c r="P32" s="1" t="s">
        <v>43</v>
      </c>
      <c r="Q32" s="1" t="s">
        <v>43</v>
      </c>
      <c r="R32" s="3">
        <v>0</v>
      </c>
      <c r="S32" s="1" t="s">
        <v>44</v>
      </c>
      <c r="T32" s="1" t="s">
        <v>45</v>
      </c>
      <c r="U32" s="1" t="s">
        <v>911</v>
      </c>
      <c r="V32" s="1" t="s">
        <v>46</v>
      </c>
      <c r="W32" s="1" t="s">
        <v>912</v>
      </c>
      <c r="X32" s="1" t="s">
        <v>930</v>
      </c>
      <c r="Y32" s="1" t="s">
        <v>83</v>
      </c>
      <c r="Z32" s="1" t="s">
        <v>914</v>
      </c>
      <c r="AA32" s="1" t="s">
        <v>51</v>
      </c>
      <c r="AB32" s="1" t="s">
        <v>930</v>
      </c>
      <c r="AC32" s="1" t="s">
        <v>37</v>
      </c>
    </row>
    <row r="33" spans="1:29" hidden="1" x14ac:dyDescent="0.25">
      <c r="A33" s="1" t="s">
        <v>33</v>
      </c>
      <c r="B33" s="1" t="s">
        <v>34</v>
      </c>
      <c r="C33" s="2">
        <v>44561</v>
      </c>
      <c r="D33" s="1" t="s">
        <v>73</v>
      </c>
      <c r="E33" s="1" t="s">
        <v>74</v>
      </c>
      <c r="F33" s="1" t="s">
        <v>37</v>
      </c>
      <c r="G33" s="1" t="s">
        <v>911</v>
      </c>
      <c r="H33" s="1" t="s">
        <v>76</v>
      </c>
      <c r="I33" s="3">
        <v>33082</v>
      </c>
      <c r="J33" s="3">
        <v>0</v>
      </c>
      <c r="K33" s="1" t="s">
        <v>40</v>
      </c>
      <c r="L33" s="1" t="s">
        <v>62</v>
      </c>
      <c r="M33" s="1" t="s">
        <v>63</v>
      </c>
      <c r="N33" s="1" t="s">
        <v>79</v>
      </c>
      <c r="O33" s="1" t="s">
        <v>80</v>
      </c>
      <c r="P33" s="1" t="s">
        <v>43</v>
      </c>
      <c r="Q33" s="1" t="s">
        <v>43</v>
      </c>
      <c r="R33" s="3">
        <v>0</v>
      </c>
      <c r="S33" s="1" t="s">
        <v>44</v>
      </c>
      <c r="T33" s="1" t="s">
        <v>45</v>
      </c>
      <c r="U33" s="1" t="s">
        <v>911</v>
      </c>
      <c r="V33" s="1" t="s">
        <v>46</v>
      </c>
      <c r="W33" s="1" t="s">
        <v>912</v>
      </c>
      <c r="X33" s="1" t="s">
        <v>930</v>
      </c>
      <c r="Y33" s="1" t="s">
        <v>83</v>
      </c>
      <c r="Z33" s="1" t="s">
        <v>914</v>
      </c>
      <c r="AA33" s="1" t="s">
        <v>51</v>
      </c>
      <c r="AB33" s="1" t="s">
        <v>930</v>
      </c>
      <c r="AC33" s="1" t="s">
        <v>37</v>
      </c>
    </row>
    <row r="34" spans="1:29" hidden="1" x14ac:dyDescent="0.25">
      <c r="A34" s="1" t="s">
        <v>33</v>
      </c>
      <c r="B34" s="1" t="s">
        <v>34</v>
      </c>
      <c r="C34" s="2">
        <v>44561</v>
      </c>
      <c r="D34" s="1" t="s">
        <v>73</v>
      </c>
      <c r="E34" s="1" t="s">
        <v>74</v>
      </c>
      <c r="F34" s="1" t="s">
        <v>37</v>
      </c>
      <c r="G34" s="1" t="s">
        <v>911</v>
      </c>
      <c r="H34" s="1" t="s">
        <v>76</v>
      </c>
      <c r="I34" s="3">
        <v>68499</v>
      </c>
      <c r="J34" s="3">
        <v>0</v>
      </c>
      <c r="K34" s="1" t="s">
        <v>40</v>
      </c>
      <c r="L34" s="1" t="s">
        <v>62</v>
      </c>
      <c r="M34" s="1" t="s">
        <v>63</v>
      </c>
      <c r="N34" s="1" t="s">
        <v>79</v>
      </c>
      <c r="O34" s="1" t="s">
        <v>80</v>
      </c>
      <c r="P34" s="1" t="s">
        <v>43</v>
      </c>
      <c r="Q34" s="1" t="s">
        <v>43</v>
      </c>
      <c r="R34" s="3">
        <v>0</v>
      </c>
      <c r="S34" s="1" t="s">
        <v>44</v>
      </c>
      <c r="T34" s="1" t="s">
        <v>45</v>
      </c>
      <c r="U34" s="1" t="s">
        <v>911</v>
      </c>
      <c r="V34" s="1" t="s">
        <v>46</v>
      </c>
      <c r="W34" s="1" t="s">
        <v>912</v>
      </c>
      <c r="X34" s="1" t="s">
        <v>930</v>
      </c>
      <c r="Y34" s="1" t="s">
        <v>83</v>
      </c>
      <c r="Z34" s="1" t="s">
        <v>914</v>
      </c>
      <c r="AA34" s="1" t="s">
        <v>51</v>
      </c>
      <c r="AB34" s="1" t="s">
        <v>930</v>
      </c>
      <c r="AC34" s="1" t="s">
        <v>37</v>
      </c>
    </row>
    <row r="35" spans="1:29" hidden="1" x14ac:dyDescent="0.25">
      <c r="A35" s="1" t="s">
        <v>33</v>
      </c>
      <c r="B35" s="1" t="s">
        <v>34</v>
      </c>
      <c r="C35" s="2">
        <v>44561</v>
      </c>
      <c r="D35" s="1" t="s">
        <v>73</v>
      </c>
      <c r="E35" s="1" t="s">
        <v>74</v>
      </c>
      <c r="F35" s="1" t="s">
        <v>37</v>
      </c>
      <c r="G35" s="1" t="s">
        <v>911</v>
      </c>
      <c r="H35" s="1" t="s">
        <v>76</v>
      </c>
      <c r="I35" s="3">
        <v>484547</v>
      </c>
      <c r="J35" s="3">
        <v>0</v>
      </c>
      <c r="K35" s="1" t="s">
        <v>40</v>
      </c>
      <c r="L35" s="1" t="s">
        <v>41</v>
      </c>
      <c r="M35" s="1" t="s">
        <v>42</v>
      </c>
      <c r="N35" s="1" t="s">
        <v>79</v>
      </c>
      <c r="O35" s="1" t="s">
        <v>80</v>
      </c>
      <c r="P35" s="1" t="s">
        <v>43</v>
      </c>
      <c r="Q35" s="1" t="s">
        <v>43</v>
      </c>
      <c r="R35" s="3">
        <v>0</v>
      </c>
      <c r="S35" s="1" t="s">
        <v>44</v>
      </c>
      <c r="T35" s="1" t="s">
        <v>45</v>
      </c>
      <c r="U35" s="1" t="s">
        <v>911</v>
      </c>
      <c r="V35" s="1" t="s">
        <v>46</v>
      </c>
      <c r="W35" s="1" t="s">
        <v>912</v>
      </c>
      <c r="X35" s="1" t="s">
        <v>930</v>
      </c>
      <c r="Y35" s="1" t="s">
        <v>83</v>
      </c>
      <c r="Z35" s="1" t="s">
        <v>914</v>
      </c>
      <c r="AA35" s="1" t="s">
        <v>51</v>
      </c>
      <c r="AB35" s="1" t="s">
        <v>930</v>
      </c>
      <c r="AC35" s="1" t="s">
        <v>37</v>
      </c>
    </row>
    <row r="36" spans="1:29" hidden="1" x14ac:dyDescent="0.25">
      <c r="A36" s="1" t="s">
        <v>33</v>
      </c>
      <c r="B36" s="1" t="s">
        <v>34</v>
      </c>
      <c r="C36" s="2">
        <v>44561</v>
      </c>
      <c r="D36" s="1" t="s">
        <v>73</v>
      </c>
      <c r="E36" s="1" t="s">
        <v>74</v>
      </c>
      <c r="F36" s="1" t="s">
        <v>37</v>
      </c>
      <c r="G36" s="1" t="s">
        <v>911</v>
      </c>
      <c r="H36" s="1" t="s">
        <v>76</v>
      </c>
      <c r="I36" s="3">
        <v>30881</v>
      </c>
      <c r="J36" s="3">
        <v>0</v>
      </c>
      <c r="K36" s="1" t="s">
        <v>40</v>
      </c>
      <c r="L36" s="1" t="s">
        <v>41</v>
      </c>
      <c r="M36" s="1" t="s">
        <v>42</v>
      </c>
      <c r="N36" s="1" t="s">
        <v>79</v>
      </c>
      <c r="O36" s="1" t="s">
        <v>80</v>
      </c>
      <c r="P36" s="1" t="s">
        <v>43</v>
      </c>
      <c r="Q36" s="1" t="s">
        <v>43</v>
      </c>
      <c r="R36" s="3">
        <v>0</v>
      </c>
      <c r="S36" s="1" t="s">
        <v>44</v>
      </c>
      <c r="T36" s="1" t="s">
        <v>45</v>
      </c>
      <c r="U36" s="1" t="s">
        <v>911</v>
      </c>
      <c r="V36" s="1" t="s">
        <v>46</v>
      </c>
      <c r="W36" s="1" t="s">
        <v>912</v>
      </c>
      <c r="X36" s="1" t="s">
        <v>930</v>
      </c>
      <c r="Y36" s="1" t="s">
        <v>83</v>
      </c>
      <c r="Z36" s="1" t="s">
        <v>914</v>
      </c>
      <c r="AA36" s="1" t="s">
        <v>51</v>
      </c>
      <c r="AB36" s="1" t="s">
        <v>930</v>
      </c>
      <c r="AC36" s="1" t="s">
        <v>37</v>
      </c>
    </row>
    <row r="37" spans="1:29" hidden="1" x14ac:dyDescent="0.25">
      <c r="A37" s="1" t="s">
        <v>33</v>
      </c>
      <c r="B37" s="1" t="s">
        <v>34</v>
      </c>
      <c r="C37" s="2">
        <v>44561</v>
      </c>
      <c r="D37" s="1" t="s">
        <v>73</v>
      </c>
      <c r="E37" s="1" t="s">
        <v>74</v>
      </c>
      <c r="F37" s="1" t="s">
        <v>37</v>
      </c>
      <c r="G37" s="1" t="s">
        <v>911</v>
      </c>
      <c r="H37" s="1" t="s">
        <v>76</v>
      </c>
      <c r="I37" s="3">
        <v>102302</v>
      </c>
      <c r="J37" s="3">
        <v>0</v>
      </c>
      <c r="K37" s="1" t="s">
        <v>40</v>
      </c>
      <c r="L37" s="1" t="s">
        <v>41</v>
      </c>
      <c r="M37" s="1" t="s">
        <v>42</v>
      </c>
      <c r="N37" s="1" t="s">
        <v>79</v>
      </c>
      <c r="O37" s="1" t="s">
        <v>80</v>
      </c>
      <c r="P37" s="1" t="s">
        <v>43</v>
      </c>
      <c r="Q37" s="1" t="s">
        <v>43</v>
      </c>
      <c r="R37" s="3">
        <v>0</v>
      </c>
      <c r="S37" s="1" t="s">
        <v>44</v>
      </c>
      <c r="T37" s="1" t="s">
        <v>45</v>
      </c>
      <c r="U37" s="1" t="s">
        <v>911</v>
      </c>
      <c r="V37" s="1" t="s">
        <v>46</v>
      </c>
      <c r="W37" s="1" t="s">
        <v>912</v>
      </c>
      <c r="X37" s="1" t="s">
        <v>930</v>
      </c>
      <c r="Y37" s="1" t="s">
        <v>83</v>
      </c>
      <c r="Z37" s="1" t="s">
        <v>914</v>
      </c>
      <c r="AA37" s="1" t="s">
        <v>51</v>
      </c>
      <c r="AB37" s="1" t="s">
        <v>930</v>
      </c>
      <c r="AC37" s="1" t="s">
        <v>37</v>
      </c>
    </row>
    <row r="38" spans="1:29" hidden="1" x14ac:dyDescent="0.25">
      <c r="A38" s="1" t="s">
        <v>33</v>
      </c>
      <c r="B38" s="1" t="s">
        <v>34</v>
      </c>
      <c r="C38" s="2">
        <v>44561</v>
      </c>
      <c r="D38" s="1" t="s">
        <v>73</v>
      </c>
      <c r="E38" s="1" t="s">
        <v>74</v>
      </c>
      <c r="F38" s="1" t="s">
        <v>37</v>
      </c>
      <c r="G38" s="1" t="s">
        <v>911</v>
      </c>
      <c r="H38" s="1" t="s">
        <v>76</v>
      </c>
      <c r="I38" s="3">
        <v>98137</v>
      </c>
      <c r="J38" s="3">
        <v>0</v>
      </c>
      <c r="K38" s="1" t="s">
        <v>40</v>
      </c>
      <c r="L38" s="1" t="s">
        <v>41</v>
      </c>
      <c r="M38" s="1" t="s">
        <v>42</v>
      </c>
      <c r="N38" s="1" t="s">
        <v>79</v>
      </c>
      <c r="O38" s="1" t="s">
        <v>80</v>
      </c>
      <c r="P38" s="1" t="s">
        <v>43</v>
      </c>
      <c r="Q38" s="1" t="s">
        <v>43</v>
      </c>
      <c r="R38" s="3">
        <v>0</v>
      </c>
      <c r="S38" s="1" t="s">
        <v>44</v>
      </c>
      <c r="T38" s="1" t="s">
        <v>45</v>
      </c>
      <c r="U38" s="1" t="s">
        <v>911</v>
      </c>
      <c r="V38" s="1" t="s">
        <v>46</v>
      </c>
      <c r="W38" s="1" t="s">
        <v>912</v>
      </c>
      <c r="X38" s="1" t="s">
        <v>930</v>
      </c>
      <c r="Y38" s="1" t="s">
        <v>83</v>
      </c>
      <c r="Z38" s="1" t="s">
        <v>914</v>
      </c>
      <c r="AA38" s="1" t="s">
        <v>51</v>
      </c>
      <c r="AB38" s="1" t="s">
        <v>930</v>
      </c>
      <c r="AC38" s="1" t="s">
        <v>37</v>
      </c>
    </row>
    <row r="39" spans="1:29" hidden="1" x14ac:dyDescent="0.25">
      <c r="A39" s="1" t="s">
        <v>33</v>
      </c>
      <c r="B39" s="1" t="s">
        <v>34</v>
      </c>
      <c r="C39" s="2">
        <v>44561</v>
      </c>
      <c r="D39" s="1" t="s">
        <v>73</v>
      </c>
      <c r="E39" s="1" t="s">
        <v>74</v>
      </c>
      <c r="F39" s="1" t="s">
        <v>37</v>
      </c>
      <c r="G39" s="1" t="s">
        <v>911</v>
      </c>
      <c r="H39" s="1" t="s">
        <v>76</v>
      </c>
      <c r="I39" s="3">
        <v>34357</v>
      </c>
      <c r="J39" s="3">
        <v>0</v>
      </c>
      <c r="K39" s="1" t="s">
        <v>40</v>
      </c>
      <c r="L39" s="1" t="s">
        <v>41</v>
      </c>
      <c r="M39" s="1" t="s">
        <v>42</v>
      </c>
      <c r="N39" s="1" t="s">
        <v>79</v>
      </c>
      <c r="O39" s="1" t="s">
        <v>80</v>
      </c>
      <c r="P39" s="1" t="s">
        <v>43</v>
      </c>
      <c r="Q39" s="1" t="s">
        <v>43</v>
      </c>
      <c r="R39" s="3">
        <v>0</v>
      </c>
      <c r="S39" s="1" t="s">
        <v>44</v>
      </c>
      <c r="T39" s="1" t="s">
        <v>45</v>
      </c>
      <c r="U39" s="1" t="s">
        <v>911</v>
      </c>
      <c r="V39" s="1" t="s">
        <v>46</v>
      </c>
      <c r="W39" s="1" t="s">
        <v>912</v>
      </c>
      <c r="X39" s="1" t="s">
        <v>930</v>
      </c>
      <c r="Y39" s="1" t="s">
        <v>83</v>
      </c>
      <c r="Z39" s="1" t="s">
        <v>914</v>
      </c>
      <c r="AA39" s="1" t="s">
        <v>51</v>
      </c>
      <c r="AB39" s="1" t="s">
        <v>930</v>
      </c>
      <c r="AC39" s="1" t="s">
        <v>37</v>
      </c>
    </row>
    <row r="40" spans="1:29" hidden="1" x14ac:dyDescent="0.25">
      <c r="A40" s="1" t="s">
        <v>33</v>
      </c>
      <c r="B40" s="1" t="s">
        <v>34</v>
      </c>
      <c r="C40" s="2">
        <v>44561</v>
      </c>
      <c r="D40" s="1" t="s">
        <v>73</v>
      </c>
      <c r="E40" s="1" t="s">
        <v>74</v>
      </c>
      <c r="F40" s="1" t="s">
        <v>37</v>
      </c>
      <c r="G40" s="1" t="s">
        <v>911</v>
      </c>
      <c r="H40" s="1" t="s">
        <v>76</v>
      </c>
      <c r="I40" s="3">
        <v>363411</v>
      </c>
      <c r="J40" s="3">
        <v>0</v>
      </c>
      <c r="K40" s="1" t="s">
        <v>40</v>
      </c>
      <c r="L40" s="1" t="s">
        <v>54</v>
      </c>
      <c r="M40" s="1" t="s">
        <v>55</v>
      </c>
      <c r="N40" s="1" t="s">
        <v>79</v>
      </c>
      <c r="O40" s="1" t="s">
        <v>80</v>
      </c>
      <c r="P40" s="1" t="s">
        <v>43</v>
      </c>
      <c r="Q40" s="1" t="s">
        <v>43</v>
      </c>
      <c r="R40" s="3">
        <v>0</v>
      </c>
      <c r="S40" s="1" t="s">
        <v>44</v>
      </c>
      <c r="T40" s="1" t="s">
        <v>45</v>
      </c>
      <c r="U40" s="1" t="s">
        <v>911</v>
      </c>
      <c r="V40" s="1" t="s">
        <v>46</v>
      </c>
      <c r="W40" s="1" t="s">
        <v>912</v>
      </c>
      <c r="X40" s="1" t="s">
        <v>930</v>
      </c>
      <c r="Y40" s="1" t="s">
        <v>83</v>
      </c>
      <c r="Z40" s="1" t="s">
        <v>914</v>
      </c>
      <c r="AA40" s="1" t="s">
        <v>51</v>
      </c>
      <c r="AB40" s="1" t="s">
        <v>930</v>
      </c>
      <c r="AC40" s="1" t="s">
        <v>37</v>
      </c>
    </row>
    <row r="41" spans="1:29" hidden="1" x14ac:dyDescent="0.25">
      <c r="A41" s="1" t="s">
        <v>33</v>
      </c>
      <c r="B41" s="1" t="s">
        <v>34</v>
      </c>
      <c r="C41" s="2">
        <v>44561</v>
      </c>
      <c r="D41" s="1" t="s">
        <v>73</v>
      </c>
      <c r="E41" s="1" t="s">
        <v>74</v>
      </c>
      <c r="F41" s="1" t="s">
        <v>37</v>
      </c>
      <c r="G41" s="1" t="s">
        <v>911</v>
      </c>
      <c r="H41" s="1" t="s">
        <v>76</v>
      </c>
      <c r="I41" s="3">
        <v>33912</v>
      </c>
      <c r="J41" s="3">
        <v>0</v>
      </c>
      <c r="K41" s="1" t="s">
        <v>40</v>
      </c>
      <c r="L41" s="1" t="s">
        <v>54</v>
      </c>
      <c r="M41" s="1" t="s">
        <v>55</v>
      </c>
      <c r="N41" s="1" t="s">
        <v>79</v>
      </c>
      <c r="O41" s="1" t="s">
        <v>80</v>
      </c>
      <c r="P41" s="1" t="s">
        <v>43</v>
      </c>
      <c r="Q41" s="1" t="s">
        <v>43</v>
      </c>
      <c r="R41" s="3">
        <v>0</v>
      </c>
      <c r="S41" s="1" t="s">
        <v>44</v>
      </c>
      <c r="T41" s="1" t="s">
        <v>45</v>
      </c>
      <c r="U41" s="1" t="s">
        <v>911</v>
      </c>
      <c r="V41" s="1" t="s">
        <v>46</v>
      </c>
      <c r="W41" s="1" t="s">
        <v>912</v>
      </c>
      <c r="X41" s="1" t="s">
        <v>930</v>
      </c>
      <c r="Y41" s="1" t="s">
        <v>83</v>
      </c>
      <c r="Z41" s="1" t="s">
        <v>914</v>
      </c>
      <c r="AA41" s="1" t="s">
        <v>51</v>
      </c>
      <c r="AB41" s="1" t="s">
        <v>930</v>
      </c>
      <c r="AC41" s="1" t="s">
        <v>37</v>
      </c>
    </row>
    <row r="42" spans="1:29" hidden="1" x14ac:dyDescent="0.25">
      <c r="A42" s="1" t="s">
        <v>33</v>
      </c>
      <c r="B42" s="1" t="s">
        <v>34</v>
      </c>
      <c r="C42" s="2">
        <v>44561</v>
      </c>
      <c r="D42" s="1" t="s">
        <v>73</v>
      </c>
      <c r="E42" s="1" t="s">
        <v>74</v>
      </c>
      <c r="F42" s="1" t="s">
        <v>37</v>
      </c>
      <c r="G42" s="1" t="s">
        <v>911</v>
      </c>
      <c r="H42" s="1" t="s">
        <v>76</v>
      </c>
      <c r="I42" s="3">
        <v>345056</v>
      </c>
      <c r="J42" s="3">
        <v>0</v>
      </c>
      <c r="K42" s="1" t="s">
        <v>40</v>
      </c>
      <c r="L42" s="1" t="s">
        <v>444</v>
      </c>
      <c r="M42" s="1" t="s">
        <v>445</v>
      </c>
      <c r="N42" s="1" t="s">
        <v>79</v>
      </c>
      <c r="O42" s="1" t="s">
        <v>80</v>
      </c>
      <c r="P42" s="1" t="s">
        <v>43</v>
      </c>
      <c r="Q42" s="1" t="s">
        <v>43</v>
      </c>
      <c r="R42" s="3">
        <v>0</v>
      </c>
      <c r="S42" s="1" t="s">
        <v>44</v>
      </c>
      <c r="T42" s="1" t="s">
        <v>45</v>
      </c>
      <c r="U42" s="1" t="s">
        <v>911</v>
      </c>
      <c r="V42" s="1" t="s">
        <v>46</v>
      </c>
      <c r="W42" s="1" t="s">
        <v>912</v>
      </c>
      <c r="X42" s="1" t="s">
        <v>930</v>
      </c>
      <c r="Y42" s="1" t="s">
        <v>83</v>
      </c>
      <c r="Z42" s="1" t="s">
        <v>914</v>
      </c>
      <c r="AA42" s="1" t="s">
        <v>51</v>
      </c>
      <c r="AB42" s="1" t="s">
        <v>930</v>
      </c>
      <c r="AC42" s="1" t="s">
        <v>37</v>
      </c>
    </row>
    <row r="43" spans="1:29" hidden="1" x14ac:dyDescent="0.25">
      <c r="A43" s="1" t="s">
        <v>33</v>
      </c>
      <c r="B43" s="1" t="s">
        <v>34</v>
      </c>
      <c r="C43" s="2">
        <v>44561</v>
      </c>
      <c r="D43" s="1" t="s">
        <v>73</v>
      </c>
      <c r="E43" s="1" t="s">
        <v>74</v>
      </c>
      <c r="F43" s="1" t="s">
        <v>37</v>
      </c>
      <c r="G43" s="1" t="s">
        <v>911</v>
      </c>
      <c r="H43" s="1" t="s">
        <v>76</v>
      </c>
      <c r="I43" s="3">
        <v>32893</v>
      </c>
      <c r="J43" s="3">
        <v>0</v>
      </c>
      <c r="K43" s="1" t="s">
        <v>40</v>
      </c>
      <c r="L43" s="1" t="s">
        <v>67</v>
      </c>
      <c r="M43" s="1" t="s">
        <v>68</v>
      </c>
      <c r="N43" s="1" t="s">
        <v>79</v>
      </c>
      <c r="O43" s="1" t="s">
        <v>80</v>
      </c>
      <c r="P43" s="1" t="s">
        <v>43</v>
      </c>
      <c r="Q43" s="1" t="s">
        <v>43</v>
      </c>
      <c r="R43" s="3">
        <v>0</v>
      </c>
      <c r="S43" s="1" t="s">
        <v>44</v>
      </c>
      <c r="T43" s="1" t="s">
        <v>45</v>
      </c>
      <c r="U43" s="1" t="s">
        <v>911</v>
      </c>
      <c r="V43" s="1" t="s">
        <v>46</v>
      </c>
      <c r="W43" s="1" t="s">
        <v>912</v>
      </c>
      <c r="X43" s="1" t="s">
        <v>930</v>
      </c>
      <c r="Y43" s="1" t="s">
        <v>83</v>
      </c>
      <c r="Z43" s="1" t="s">
        <v>914</v>
      </c>
      <c r="AA43" s="1" t="s">
        <v>51</v>
      </c>
      <c r="AB43" s="1" t="s">
        <v>930</v>
      </c>
      <c r="AC43" s="1" t="s">
        <v>37</v>
      </c>
    </row>
    <row r="44" spans="1:29" hidden="1" x14ac:dyDescent="0.25">
      <c r="A44" s="1" t="s">
        <v>33</v>
      </c>
      <c r="B44" s="1" t="s">
        <v>34</v>
      </c>
      <c r="C44" s="2">
        <v>44561</v>
      </c>
      <c r="D44" s="1" t="s">
        <v>73</v>
      </c>
      <c r="E44" s="1" t="s">
        <v>74</v>
      </c>
      <c r="F44" s="1" t="s">
        <v>37</v>
      </c>
      <c r="G44" s="1" t="s">
        <v>911</v>
      </c>
      <c r="H44" s="1" t="s">
        <v>76</v>
      </c>
      <c r="I44" s="3">
        <v>136971</v>
      </c>
      <c r="J44" s="3">
        <v>0</v>
      </c>
      <c r="K44" s="1" t="s">
        <v>40</v>
      </c>
      <c r="L44" s="1" t="s">
        <v>67</v>
      </c>
      <c r="M44" s="1" t="s">
        <v>68</v>
      </c>
      <c r="N44" s="1" t="s">
        <v>79</v>
      </c>
      <c r="O44" s="1" t="s">
        <v>80</v>
      </c>
      <c r="P44" s="1" t="s">
        <v>43</v>
      </c>
      <c r="Q44" s="1" t="s">
        <v>43</v>
      </c>
      <c r="R44" s="3">
        <v>0</v>
      </c>
      <c r="S44" s="1" t="s">
        <v>44</v>
      </c>
      <c r="T44" s="1" t="s">
        <v>45</v>
      </c>
      <c r="U44" s="1" t="s">
        <v>911</v>
      </c>
      <c r="V44" s="1" t="s">
        <v>46</v>
      </c>
      <c r="W44" s="1" t="s">
        <v>912</v>
      </c>
      <c r="X44" s="1" t="s">
        <v>930</v>
      </c>
      <c r="Y44" s="1" t="s">
        <v>83</v>
      </c>
      <c r="Z44" s="1" t="s">
        <v>914</v>
      </c>
      <c r="AA44" s="1" t="s">
        <v>51</v>
      </c>
      <c r="AB44" s="1" t="s">
        <v>930</v>
      </c>
      <c r="AC44" s="1" t="s">
        <v>37</v>
      </c>
    </row>
    <row r="45" spans="1:29" hidden="1" x14ac:dyDescent="0.25">
      <c r="A45" s="1" t="s">
        <v>33</v>
      </c>
      <c r="B45" s="1" t="s">
        <v>34</v>
      </c>
      <c r="C45" s="2">
        <v>44561</v>
      </c>
      <c r="D45" s="1" t="s">
        <v>73</v>
      </c>
      <c r="E45" s="1" t="s">
        <v>74</v>
      </c>
      <c r="F45" s="1" t="s">
        <v>37</v>
      </c>
      <c r="G45" s="1" t="s">
        <v>911</v>
      </c>
      <c r="H45" s="1" t="s">
        <v>76</v>
      </c>
      <c r="I45" s="3">
        <v>33291</v>
      </c>
      <c r="J45" s="3">
        <v>0</v>
      </c>
      <c r="K45" s="1" t="s">
        <v>40</v>
      </c>
      <c r="L45" s="1" t="s">
        <v>340</v>
      </c>
      <c r="M45" s="1" t="s">
        <v>341</v>
      </c>
      <c r="N45" s="1" t="s">
        <v>79</v>
      </c>
      <c r="O45" s="1" t="s">
        <v>80</v>
      </c>
      <c r="P45" s="1" t="s">
        <v>43</v>
      </c>
      <c r="Q45" s="1" t="s">
        <v>43</v>
      </c>
      <c r="R45" s="3">
        <v>0</v>
      </c>
      <c r="S45" s="1" t="s">
        <v>44</v>
      </c>
      <c r="T45" s="1" t="s">
        <v>45</v>
      </c>
      <c r="U45" s="1" t="s">
        <v>911</v>
      </c>
      <c r="V45" s="1" t="s">
        <v>46</v>
      </c>
      <c r="W45" s="1" t="s">
        <v>912</v>
      </c>
      <c r="X45" s="1" t="s">
        <v>930</v>
      </c>
      <c r="Y45" s="1" t="s">
        <v>83</v>
      </c>
      <c r="Z45" s="1" t="s">
        <v>914</v>
      </c>
      <c r="AA45" s="1" t="s">
        <v>51</v>
      </c>
      <c r="AB45" s="1" t="s">
        <v>930</v>
      </c>
      <c r="AC45" s="1" t="s">
        <v>37</v>
      </c>
    </row>
    <row r="46" spans="1:29" hidden="1" x14ac:dyDescent="0.25">
      <c r="A46" s="1" t="s">
        <v>33</v>
      </c>
      <c r="B46" s="1" t="s">
        <v>34</v>
      </c>
      <c r="C46" s="2">
        <v>44561</v>
      </c>
      <c r="D46" s="1" t="s">
        <v>73</v>
      </c>
      <c r="E46" s="1" t="s">
        <v>74</v>
      </c>
      <c r="F46" s="1" t="s">
        <v>37</v>
      </c>
      <c r="G46" s="1" t="s">
        <v>911</v>
      </c>
      <c r="H46" s="1" t="s">
        <v>76</v>
      </c>
      <c r="I46" s="3">
        <v>101732</v>
      </c>
      <c r="J46" s="3">
        <v>0</v>
      </c>
      <c r="K46" s="1" t="s">
        <v>40</v>
      </c>
      <c r="L46" s="1" t="s">
        <v>450</v>
      </c>
      <c r="M46" s="1" t="s">
        <v>451</v>
      </c>
      <c r="N46" s="1" t="s">
        <v>79</v>
      </c>
      <c r="O46" s="1" t="s">
        <v>80</v>
      </c>
      <c r="P46" s="1" t="s">
        <v>43</v>
      </c>
      <c r="Q46" s="1" t="s">
        <v>43</v>
      </c>
      <c r="R46" s="3">
        <v>0</v>
      </c>
      <c r="S46" s="1" t="s">
        <v>44</v>
      </c>
      <c r="T46" s="1" t="s">
        <v>45</v>
      </c>
      <c r="U46" s="1" t="s">
        <v>911</v>
      </c>
      <c r="V46" s="1" t="s">
        <v>46</v>
      </c>
      <c r="W46" s="1" t="s">
        <v>912</v>
      </c>
      <c r="X46" s="1" t="s">
        <v>930</v>
      </c>
      <c r="Y46" s="1" t="s">
        <v>83</v>
      </c>
      <c r="Z46" s="1" t="s">
        <v>914</v>
      </c>
      <c r="AA46" s="1" t="s">
        <v>51</v>
      </c>
      <c r="AB46" s="1" t="s">
        <v>930</v>
      </c>
      <c r="AC46" s="1" t="s">
        <v>37</v>
      </c>
    </row>
    <row r="47" spans="1:29" hidden="1" x14ac:dyDescent="0.25">
      <c r="A47" s="1" t="s">
        <v>33</v>
      </c>
      <c r="B47" s="1" t="s">
        <v>34</v>
      </c>
      <c r="C47" s="2">
        <v>44561</v>
      </c>
      <c r="D47" s="1" t="s">
        <v>73</v>
      </c>
      <c r="E47" s="1" t="s">
        <v>74</v>
      </c>
      <c r="F47" s="1" t="s">
        <v>37</v>
      </c>
      <c r="G47" s="1" t="s">
        <v>911</v>
      </c>
      <c r="H47" s="1" t="s">
        <v>76</v>
      </c>
      <c r="I47" s="3">
        <v>151421</v>
      </c>
      <c r="J47" s="3">
        <v>0</v>
      </c>
      <c r="K47" s="1" t="s">
        <v>40</v>
      </c>
      <c r="L47" s="1" t="s">
        <v>41</v>
      </c>
      <c r="M47" s="1" t="s">
        <v>42</v>
      </c>
      <c r="N47" s="1" t="s">
        <v>948</v>
      </c>
      <c r="O47" s="1" t="s">
        <v>949</v>
      </c>
      <c r="P47" s="1" t="s">
        <v>43</v>
      </c>
      <c r="Q47" s="1" t="s">
        <v>43</v>
      </c>
      <c r="R47" s="3">
        <v>0</v>
      </c>
      <c r="S47" s="1" t="s">
        <v>44</v>
      </c>
      <c r="T47" s="1" t="s">
        <v>45</v>
      </c>
      <c r="U47" s="1" t="s">
        <v>911</v>
      </c>
      <c r="V47" s="1" t="s">
        <v>46</v>
      </c>
      <c r="W47" s="1" t="s">
        <v>912</v>
      </c>
      <c r="X47" s="1" t="s">
        <v>930</v>
      </c>
      <c r="Y47" s="1" t="s">
        <v>83</v>
      </c>
      <c r="Z47" s="1" t="s">
        <v>914</v>
      </c>
      <c r="AA47" s="1" t="s">
        <v>51</v>
      </c>
      <c r="AB47" s="1" t="s">
        <v>930</v>
      </c>
      <c r="AC47" s="1" t="s">
        <v>37</v>
      </c>
    </row>
    <row r="48" spans="1:29" hidden="1" x14ac:dyDescent="0.25">
      <c r="A48" s="1" t="s">
        <v>33</v>
      </c>
      <c r="B48" s="1" t="s">
        <v>34</v>
      </c>
      <c r="C48" s="2">
        <v>44561</v>
      </c>
      <c r="D48" s="1" t="s">
        <v>73</v>
      </c>
      <c r="E48" s="1" t="s">
        <v>74</v>
      </c>
      <c r="F48" s="1" t="s">
        <v>37</v>
      </c>
      <c r="G48" s="1" t="s">
        <v>911</v>
      </c>
      <c r="H48" s="1" t="s">
        <v>76</v>
      </c>
      <c r="I48" s="3">
        <v>32438</v>
      </c>
      <c r="J48" s="3">
        <v>0</v>
      </c>
      <c r="K48" s="1" t="s">
        <v>40</v>
      </c>
      <c r="L48" s="1" t="s">
        <v>62</v>
      </c>
      <c r="M48" s="1" t="s">
        <v>63</v>
      </c>
      <c r="N48" s="1" t="s">
        <v>79</v>
      </c>
      <c r="O48" s="1" t="s">
        <v>80</v>
      </c>
      <c r="P48" s="1" t="s">
        <v>43</v>
      </c>
      <c r="Q48" s="1" t="s">
        <v>43</v>
      </c>
      <c r="R48" s="3">
        <v>0</v>
      </c>
      <c r="S48" s="1" t="s">
        <v>44</v>
      </c>
      <c r="T48" s="1" t="s">
        <v>45</v>
      </c>
      <c r="U48" s="1" t="s">
        <v>911</v>
      </c>
      <c r="V48" s="1" t="s">
        <v>46</v>
      </c>
      <c r="W48" s="1" t="s">
        <v>912</v>
      </c>
      <c r="X48" s="1" t="s">
        <v>930</v>
      </c>
      <c r="Y48" s="1" t="s">
        <v>83</v>
      </c>
      <c r="Z48" s="1" t="s">
        <v>914</v>
      </c>
      <c r="AA48" s="1" t="s">
        <v>51</v>
      </c>
      <c r="AB48" s="1" t="s">
        <v>930</v>
      </c>
      <c r="AC48" s="1" t="s">
        <v>37</v>
      </c>
    </row>
    <row r="49" spans="1:29" x14ac:dyDescent="0.25">
      <c r="A49" s="1" t="s">
        <v>33</v>
      </c>
      <c r="B49" s="1" t="s">
        <v>34</v>
      </c>
      <c r="C49" s="2">
        <v>44561</v>
      </c>
      <c r="D49" s="1" t="s">
        <v>238</v>
      </c>
      <c r="E49" s="1" t="s">
        <v>239</v>
      </c>
      <c r="F49" s="1" t="s">
        <v>37</v>
      </c>
      <c r="G49" s="1" t="s">
        <v>289</v>
      </c>
      <c r="H49" s="1" t="s">
        <v>34</v>
      </c>
      <c r="I49" s="3">
        <v>0</v>
      </c>
      <c r="J49" s="3">
        <v>0.01</v>
      </c>
      <c r="K49" s="1" t="s">
        <v>40</v>
      </c>
      <c r="L49" s="1" t="s">
        <v>862</v>
      </c>
      <c r="M49" s="1" t="s">
        <v>863</v>
      </c>
      <c r="N49" s="1" t="s">
        <v>37</v>
      </c>
      <c r="O49" s="1" t="s">
        <v>43</v>
      </c>
      <c r="P49" s="1" t="s">
        <v>43</v>
      </c>
      <c r="Q49" s="1" t="s">
        <v>43</v>
      </c>
      <c r="R49" s="3">
        <v>0</v>
      </c>
      <c r="S49" s="1" t="s">
        <v>44</v>
      </c>
      <c r="T49" s="1" t="s">
        <v>45</v>
      </c>
      <c r="U49" s="1" t="s">
        <v>289</v>
      </c>
      <c r="V49" s="1" t="s">
        <v>46</v>
      </c>
      <c r="W49" s="1" t="s">
        <v>81</v>
      </c>
      <c r="X49" s="1" t="s">
        <v>950</v>
      </c>
      <c r="Y49" s="1" t="s">
        <v>951</v>
      </c>
      <c r="Z49" s="1" t="s">
        <v>952</v>
      </c>
      <c r="AA49" s="1" t="s">
        <v>51</v>
      </c>
      <c r="AB49" s="1" t="s">
        <v>953</v>
      </c>
      <c r="AC49" s="1" t="s">
        <v>37</v>
      </c>
    </row>
    <row r="50" spans="1:29" x14ac:dyDescent="0.25">
      <c r="A50" s="1" t="s">
        <v>33</v>
      </c>
      <c r="B50" s="1" t="s">
        <v>34</v>
      </c>
      <c r="C50" s="2">
        <v>44573</v>
      </c>
      <c r="D50" s="1" t="s">
        <v>35</v>
      </c>
      <c r="E50" s="1" t="s">
        <v>36</v>
      </c>
      <c r="F50" s="1" t="s">
        <v>37</v>
      </c>
      <c r="G50" s="1" t="s">
        <v>954</v>
      </c>
      <c r="H50" s="1" t="s">
        <v>955</v>
      </c>
      <c r="I50" s="3">
        <v>0</v>
      </c>
      <c r="J50" s="54">
        <v>398184</v>
      </c>
      <c r="K50" s="1" t="s">
        <v>40</v>
      </c>
      <c r="L50" s="1" t="s">
        <v>67</v>
      </c>
      <c r="M50" s="1" t="s">
        <v>68</v>
      </c>
      <c r="N50" s="1" t="s">
        <v>37</v>
      </c>
      <c r="O50" s="1" t="s">
        <v>43</v>
      </c>
      <c r="P50" s="1" t="s">
        <v>43</v>
      </c>
      <c r="Q50" s="1" t="s">
        <v>43</v>
      </c>
      <c r="R50" s="3">
        <v>0</v>
      </c>
      <c r="S50" s="1" t="s">
        <v>44</v>
      </c>
      <c r="T50" s="1" t="s">
        <v>45</v>
      </c>
      <c r="U50" s="1" t="s">
        <v>954</v>
      </c>
      <c r="V50" s="1" t="s">
        <v>46</v>
      </c>
      <c r="W50" s="1" t="s">
        <v>47</v>
      </c>
      <c r="X50" s="1" t="s">
        <v>956</v>
      </c>
      <c r="Y50" s="1" t="s">
        <v>49</v>
      </c>
      <c r="Z50" s="1" t="s">
        <v>918</v>
      </c>
      <c r="AA50" s="1" t="s">
        <v>51</v>
      </c>
      <c r="AB50" s="1" t="s">
        <v>956</v>
      </c>
      <c r="AC50" s="1" t="s">
        <v>37</v>
      </c>
    </row>
    <row r="51" spans="1:29" x14ac:dyDescent="0.25">
      <c r="A51" s="1" t="s">
        <v>33</v>
      </c>
      <c r="B51" s="1" t="s">
        <v>34</v>
      </c>
      <c r="C51" s="2">
        <v>44575</v>
      </c>
      <c r="D51" s="1" t="s">
        <v>35</v>
      </c>
      <c r="E51" s="1" t="s">
        <v>36</v>
      </c>
      <c r="F51" s="1" t="s">
        <v>37</v>
      </c>
      <c r="G51" s="1" t="s">
        <v>957</v>
      </c>
      <c r="H51" s="1" t="s">
        <v>958</v>
      </c>
      <c r="I51" s="3">
        <v>0</v>
      </c>
      <c r="J51" s="54">
        <v>29261</v>
      </c>
      <c r="K51" s="1" t="s">
        <v>40</v>
      </c>
      <c r="L51" s="1" t="s">
        <v>340</v>
      </c>
      <c r="M51" s="1" t="s">
        <v>341</v>
      </c>
      <c r="N51" s="1" t="s">
        <v>37</v>
      </c>
      <c r="O51" s="1" t="s">
        <v>43</v>
      </c>
      <c r="P51" s="1" t="s">
        <v>43</v>
      </c>
      <c r="Q51" s="1" t="s">
        <v>43</v>
      </c>
      <c r="R51" s="3">
        <v>0</v>
      </c>
      <c r="S51" s="1" t="s">
        <v>44</v>
      </c>
      <c r="T51" s="1" t="s">
        <v>45</v>
      </c>
      <c r="U51" s="1" t="s">
        <v>957</v>
      </c>
      <c r="V51" s="1" t="s">
        <v>46</v>
      </c>
      <c r="W51" s="1" t="s">
        <v>47</v>
      </c>
      <c r="X51" s="1" t="s">
        <v>959</v>
      </c>
      <c r="Y51" s="1" t="s">
        <v>49</v>
      </c>
      <c r="Z51" s="1" t="s">
        <v>918</v>
      </c>
      <c r="AA51" s="1" t="s">
        <v>51</v>
      </c>
      <c r="AB51" s="1" t="s">
        <v>959</v>
      </c>
      <c r="AC51" s="1" t="s">
        <v>37</v>
      </c>
    </row>
    <row r="52" spans="1:29" x14ac:dyDescent="0.25">
      <c r="A52" s="1" t="s">
        <v>33</v>
      </c>
      <c r="B52" s="1" t="s">
        <v>34</v>
      </c>
      <c r="C52" s="2">
        <v>44575</v>
      </c>
      <c r="D52" s="1" t="s">
        <v>35</v>
      </c>
      <c r="E52" s="1" t="s">
        <v>36</v>
      </c>
      <c r="F52" s="1" t="s">
        <v>37</v>
      </c>
      <c r="G52" s="1" t="s">
        <v>960</v>
      </c>
      <c r="H52" s="1" t="s">
        <v>961</v>
      </c>
      <c r="I52" s="3">
        <v>0</v>
      </c>
      <c r="J52" s="54">
        <v>30285</v>
      </c>
      <c r="K52" s="1" t="s">
        <v>40</v>
      </c>
      <c r="L52" s="1" t="s">
        <v>340</v>
      </c>
      <c r="M52" s="1" t="s">
        <v>341</v>
      </c>
      <c r="N52" s="1" t="s">
        <v>37</v>
      </c>
      <c r="O52" s="1" t="s">
        <v>43</v>
      </c>
      <c r="P52" s="1" t="s">
        <v>43</v>
      </c>
      <c r="Q52" s="1" t="s">
        <v>43</v>
      </c>
      <c r="R52" s="3">
        <v>0</v>
      </c>
      <c r="S52" s="1" t="s">
        <v>44</v>
      </c>
      <c r="T52" s="1" t="s">
        <v>45</v>
      </c>
      <c r="U52" s="1" t="s">
        <v>960</v>
      </c>
      <c r="V52" s="1" t="s">
        <v>46</v>
      </c>
      <c r="W52" s="1" t="s">
        <v>47</v>
      </c>
      <c r="X52" s="1" t="s">
        <v>962</v>
      </c>
      <c r="Y52" s="1" t="s">
        <v>49</v>
      </c>
      <c r="Z52" s="1" t="s">
        <v>918</v>
      </c>
      <c r="AA52" s="1" t="s">
        <v>51</v>
      </c>
      <c r="AB52" s="1" t="s">
        <v>962</v>
      </c>
      <c r="AC52" s="1" t="s">
        <v>37</v>
      </c>
    </row>
    <row r="53" spans="1:29" x14ac:dyDescent="0.25">
      <c r="A53" s="1" t="s">
        <v>33</v>
      </c>
      <c r="B53" s="1" t="s">
        <v>34</v>
      </c>
      <c r="C53" s="2">
        <v>44575</v>
      </c>
      <c r="D53" s="1" t="s">
        <v>35</v>
      </c>
      <c r="E53" s="1" t="s">
        <v>36</v>
      </c>
      <c r="F53" s="1" t="s">
        <v>37</v>
      </c>
      <c r="G53" s="1" t="s">
        <v>963</v>
      </c>
      <c r="H53" s="1" t="s">
        <v>964</v>
      </c>
      <c r="I53" s="3">
        <v>0</v>
      </c>
      <c r="J53" s="54">
        <v>30285</v>
      </c>
      <c r="K53" s="1" t="s">
        <v>40</v>
      </c>
      <c r="L53" s="1" t="s">
        <v>340</v>
      </c>
      <c r="M53" s="1" t="s">
        <v>341</v>
      </c>
      <c r="N53" s="1" t="s">
        <v>37</v>
      </c>
      <c r="O53" s="1" t="s">
        <v>43</v>
      </c>
      <c r="P53" s="1" t="s">
        <v>43</v>
      </c>
      <c r="Q53" s="1" t="s">
        <v>43</v>
      </c>
      <c r="R53" s="3">
        <v>0</v>
      </c>
      <c r="S53" s="1" t="s">
        <v>44</v>
      </c>
      <c r="T53" s="1" t="s">
        <v>45</v>
      </c>
      <c r="U53" s="1" t="s">
        <v>963</v>
      </c>
      <c r="V53" s="1" t="s">
        <v>46</v>
      </c>
      <c r="W53" s="1" t="s">
        <v>47</v>
      </c>
      <c r="X53" s="1" t="s">
        <v>965</v>
      </c>
      <c r="Y53" s="1" t="s">
        <v>49</v>
      </c>
      <c r="Z53" s="1" t="s">
        <v>918</v>
      </c>
      <c r="AA53" s="1" t="s">
        <v>51</v>
      </c>
      <c r="AB53" s="1" t="s">
        <v>965</v>
      </c>
      <c r="AC53" s="1" t="s">
        <v>37</v>
      </c>
    </row>
    <row r="54" spans="1:29" x14ac:dyDescent="0.25">
      <c r="A54" s="1" t="s">
        <v>33</v>
      </c>
      <c r="B54" s="1" t="s">
        <v>34</v>
      </c>
      <c r="C54" s="2">
        <v>44575</v>
      </c>
      <c r="D54" s="1" t="s">
        <v>35</v>
      </c>
      <c r="E54" s="1" t="s">
        <v>36</v>
      </c>
      <c r="F54" s="1" t="s">
        <v>37</v>
      </c>
      <c r="G54" s="1" t="s">
        <v>966</v>
      </c>
      <c r="H54" s="1" t="s">
        <v>967</v>
      </c>
      <c r="I54" s="3">
        <v>0</v>
      </c>
      <c r="J54" s="54">
        <v>31032</v>
      </c>
      <c r="K54" s="1" t="s">
        <v>40</v>
      </c>
      <c r="L54" s="1" t="s">
        <v>340</v>
      </c>
      <c r="M54" s="1" t="s">
        <v>341</v>
      </c>
      <c r="N54" s="1" t="s">
        <v>37</v>
      </c>
      <c r="O54" s="1" t="s">
        <v>43</v>
      </c>
      <c r="P54" s="1" t="s">
        <v>43</v>
      </c>
      <c r="Q54" s="1" t="s">
        <v>43</v>
      </c>
      <c r="R54" s="3">
        <v>0</v>
      </c>
      <c r="S54" s="1" t="s">
        <v>44</v>
      </c>
      <c r="T54" s="1" t="s">
        <v>45</v>
      </c>
      <c r="U54" s="1" t="s">
        <v>966</v>
      </c>
      <c r="V54" s="1" t="s">
        <v>46</v>
      </c>
      <c r="W54" s="1" t="s">
        <v>47</v>
      </c>
      <c r="X54" s="1" t="s">
        <v>968</v>
      </c>
      <c r="Y54" s="1" t="s">
        <v>49</v>
      </c>
      <c r="Z54" s="1" t="s">
        <v>918</v>
      </c>
      <c r="AA54" s="1" t="s">
        <v>51</v>
      </c>
      <c r="AB54" s="1" t="s">
        <v>968</v>
      </c>
      <c r="AC54" s="1" t="s">
        <v>37</v>
      </c>
    </row>
    <row r="55" spans="1:29" x14ac:dyDescent="0.25">
      <c r="A55" s="1" t="s">
        <v>33</v>
      </c>
      <c r="B55" s="1" t="s">
        <v>34</v>
      </c>
      <c r="C55" s="2">
        <v>44575</v>
      </c>
      <c r="D55" s="1" t="s">
        <v>35</v>
      </c>
      <c r="E55" s="1" t="s">
        <v>36</v>
      </c>
      <c r="F55" s="1" t="s">
        <v>37</v>
      </c>
      <c r="G55" s="1" t="s">
        <v>969</v>
      </c>
      <c r="H55" s="1" t="s">
        <v>970</v>
      </c>
      <c r="I55" s="3">
        <v>0</v>
      </c>
      <c r="J55" s="54">
        <v>30285</v>
      </c>
      <c r="K55" s="1" t="s">
        <v>40</v>
      </c>
      <c r="L55" s="1" t="s">
        <v>340</v>
      </c>
      <c r="M55" s="1" t="s">
        <v>341</v>
      </c>
      <c r="N55" s="1" t="s">
        <v>37</v>
      </c>
      <c r="O55" s="1" t="s">
        <v>43</v>
      </c>
      <c r="P55" s="1" t="s">
        <v>43</v>
      </c>
      <c r="Q55" s="1" t="s">
        <v>43</v>
      </c>
      <c r="R55" s="3">
        <v>0</v>
      </c>
      <c r="S55" s="1" t="s">
        <v>44</v>
      </c>
      <c r="T55" s="1" t="s">
        <v>45</v>
      </c>
      <c r="U55" s="1" t="s">
        <v>969</v>
      </c>
      <c r="V55" s="1" t="s">
        <v>46</v>
      </c>
      <c r="W55" s="1" t="s">
        <v>47</v>
      </c>
      <c r="X55" s="1" t="s">
        <v>971</v>
      </c>
      <c r="Y55" s="1" t="s">
        <v>49</v>
      </c>
      <c r="Z55" s="1" t="s">
        <v>918</v>
      </c>
      <c r="AA55" s="1" t="s">
        <v>51</v>
      </c>
      <c r="AB55" s="1" t="s">
        <v>971</v>
      </c>
      <c r="AC55" s="1" t="s">
        <v>37</v>
      </c>
    </row>
    <row r="56" spans="1:29" x14ac:dyDescent="0.25">
      <c r="A56" s="1" t="s">
        <v>33</v>
      </c>
      <c r="B56" s="1" t="s">
        <v>34</v>
      </c>
      <c r="C56" s="2">
        <v>44575</v>
      </c>
      <c r="D56" s="1" t="s">
        <v>35</v>
      </c>
      <c r="E56" s="1" t="s">
        <v>36</v>
      </c>
      <c r="F56" s="1" t="s">
        <v>37</v>
      </c>
      <c r="G56" s="1" t="s">
        <v>972</v>
      </c>
      <c r="H56" s="1" t="s">
        <v>973</v>
      </c>
      <c r="I56" s="3">
        <v>0</v>
      </c>
      <c r="J56" s="54">
        <v>173891</v>
      </c>
      <c r="K56" s="1" t="s">
        <v>40</v>
      </c>
      <c r="L56" s="1" t="s">
        <v>340</v>
      </c>
      <c r="M56" s="1" t="s">
        <v>341</v>
      </c>
      <c r="N56" s="1" t="s">
        <v>37</v>
      </c>
      <c r="O56" s="1" t="s">
        <v>43</v>
      </c>
      <c r="P56" s="1" t="s">
        <v>43</v>
      </c>
      <c r="Q56" s="1" t="s">
        <v>43</v>
      </c>
      <c r="R56" s="3">
        <v>0</v>
      </c>
      <c r="S56" s="1" t="s">
        <v>44</v>
      </c>
      <c r="T56" s="1" t="s">
        <v>45</v>
      </c>
      <c r="U56" s="1" t="s">
        <v>972</v>
      </c>
      <c r="V56" s="1" t="s">
        <v>46</v>
      </c>
      <c r="W56" s="1" t="s">
        <v>47</v>
      </c>
      <c r="X56" s="1" t="s">
        <v>974</v>
      </c>
      <c r="Y56" s="1" t="s">
        <v>49</v>
      </c>
      <c r="Z56" s="1" t="s">
        <v>918</v>
      </c>
      <c r="AA56" s="1" t="s">
        <v>51</v>
      </c>
      <c r="AB56" s="1" t="s">
        <v>974</v>
      </c>
      <c r="AC56" s="1" t="s">
        <v>37</v>
      </c>
    </row>
    <row r="57" spans="1:29" hidden="1" x14ac:dyDescent="0.25">
      <c r="A57" s="1" t="s">
        <v>33</v>
      </c>
      <c r="B57" s="1" t="s">
        <v>34</v>
      </c>
      <c r="C57" s="2">
        <v>44576</v>
      </c>
      <c r="D57" s="1" t="s">
        <v>73</v>
      </c>
      <c r="E57" s="1" t="s">
        <v>74</v>
      </c>
      <c r="F57" s="1" t="s">
        <v>37</v>
      </c>
      <c r="G57" s="1" t="s">
        <v>934</v>
      </c>
      <c r="H57" s="1" t="s">
        <v>76</v>
      </c>
      <c r="I57" s="3">
        <v>33334</v>
      </c>
      <c r="J57" s="3">
        <v>0</v>
      </c>
      <c r="K57" s="1" t="s">
        <v>40</v>
      </c>
      <c r="L57" s="1" t="s">
        <v>303</v>
      </c>
      <c r="M57" s="1" t="s">
        <v>304</v>
      </c>
      <c r="N57" s="1" t="s">
        <v>295</v>
      </c>
      <c r="O57" s="1" t="s">
        <v>296</v>
      </c>
      <c r="P57" s="1" t="s">
        <v>43</v>
      </c>
      <c r="Q57" s="1" t="s">
        <v>43</v>
      </c>
      <c r="R57" s="3">
        <v>0</v>
      </c>
      <c r="S57" s="1" t="s">
        <v>44</v>
      </c>
      <c r="T57" s="1" t="s">
        <v>45</v>
      </c>
      <c r="U57" s="1" t="s">
        <v>934</v>
      </c>
      <c r="V57" s="1" t="s">
        <v>46</v>
      </c>
      <c r="W57" s="1" t="s">
        <v>975</v>
      </c>
      <c r="X57" s="1" t="s">
        <v>976</v>
      </c>
      <c r="Y57" s="1" t="s">
        <v>83</v>
      </c>
      <c r="Z57" s="1" t="s">
        <v>977</v>
      </c>
      <c r="AA57" s="1" t="s">
        <v>51</v>
      </c>
      <c r="AB57" s="1" t="s">
        <v>976</v>
      </c>
      <c r="AC57" s="1" t="s">
        <v>37</v>
      </c>
    </row>
    <row r="58" spans="1:29" hidden="1" x14ac:dyDescent="0.25">
      <c r="A58" s="1" t="s">
        <v>33</v>
      </c>
      <c r="B58" s="1" t="s">
        <v>34</v>
      </c>
      <c r="C58" s="2">
        <v>44576</v>
      </c>
      <c r="D58" s="1" t="s">
        <v>73</v>
      </c>
      <c r="E58" s="1" t="s">
        <v>74</v>
      </c>
      <c r="F58" s="1" t="s">
        <v>37</v>
      </c>
      <c r="G58" s="1" t="s">
        <v>934</v>
      </c>
      <c r="H58" s="1" t="s">
        <v>76</v>
      </c>
      <c r="I58" s="3">
        <v>270801</v>
      </c>
      <c r="J58" s="3">
        <v>0</v>
      </c>
      <c r="K58" s="1" t="s">
        <v>40</v>
      </c>
      <c r="L58" s="1" t="s">
        <v>456</v>
      </c>
      <c r="M58" s="1" t="s">
        <v>457</v>
      </c>
      <c r="N58" s="1" t="s">
        <v>79</v>
      </c>
      <c r="O58" s="1" t="s">
        <v>80</v>
      </c>
      <c r="P58" s="1" t="s">
        <v>43</v>
      </c>
      <c r="Q58" s="1" t="s">
        <v>43</v>
      </c>
      <c r="R58" s="3">
        <v>0</v>
      </c>
      <c r="S58" s="1" t="s">
        <v>44</v>
      </c>
      <c r="T58" s="1" t="s">
        <v>45</v>
      </c>
      <c r="U58" s="1" t="s">
        <v>934</v>
      </c>
      <c r="V58" s="1" t="s">
        <v>46</v>
      </c>
      <c r="W58" s="1" t="s">
        <v>975</v>
      </c>
      <c r="X58" s="1" t="s">
        <v>976</v>
      </c>
      <c r="Y58" s="1" t="s">
        <v>83</v>
      </c>
      <c r="Z58" s="1" t="s">
        <v>977</v>
      </c>
      <c r="AA58" s="1" t="s">
        <v>51</v>
      </c>
      <c r="AB58" s="1" t="s">
        <v>976</v>
      </c>
      <c r="AC58" s="1" t="s">
        <v>37</v>
      </c>
    </row>
    <row r="59" spans="1:29" hidden="1" x14ac:dyDescent="0.25">
      <c r="A59" s="1" t="s">
        <v>33</v>
      </c>
      <c r="B59" s="1" t="s">
        <v>34</v>
      </c>
      <c r="C59" s="2">
        <v>44576</v>
      </c>
      <c r="D59" s="1" t="s">
        <v>73</v>
      </c>
      <c r="E59" s="1" t="s">
        <v>74</v>
      </c>
      <c r="F59" s="1" t="s">
        <v>37</v>
      </c>
      <c r="G59" s="1" t="s">
        <v>934</v>
      </c>
      <c r="H59" s="1" t="s">
        <v>76</v>
      </c>
      <c r="I59" s="3">
        <v>33632</v>
      </c>
      <c r="J59" s="3">
        <v>0</v>
      </c>
      <c r="K59" s="1" t="s">
        <v>40</v>
      </c>
      <c r="L59" s="1" t="s">
        <v>478</v>
      </c>
      <c r="M59" s="1" t="s">
        <v>479</v>
      </c>
      <c r="N59" s="1" t="s">
        <v>79</v>
      </c>
      <c r="O59" s="1" t="s">
        <v>80</v>
      </c>
      <c r="P59" s="1" t="s">
        <v>43</v>
      </c>
      <c r="Q59" s="1" t="s">
        <v>43</v>
      </c>
      <c r="R59" s="3">
        <v>0</v>
      </c>
      <c r="S59" s="1" t="s">
        <v>44</v>
      </c>
      <c r="T59" s="1" t="s">
        <v>45</v>
      </c>
      <c r="U59" s="1" t="s">
        <v>934</v>
      </c>
      <c r="V59" s="1" t="s">
        <v>46</v>
      </c>
      <c r="W59" s="1" t="s">
        <v>975</v>
      </c>
      <c r="X59" s="1" t="s">
        <v>976</v>
      </c>
      <c r="Y59" s="1" t="s">
        <v>83</v>
      </c>
      <c r="Z59" s="1" t="s">
        <v>977</v>
      </c>
      <c r="AA59" s="1" t="s">
        <v>51</v>
      </c>
      <c r="AB59" s="1" t="s">
        <v>976</v>
      </c>
      <c r="AC59" s="1" t="s">
        <v>37</v>
      </c>
    </row>
    <row r="60" spans="1:29" hidden="1" x14ac:dyDescent="0.25">
      <c r="A60" s="1" t="s">
        <v>33</v>
      </c>
      <c r="B60" s="1" t="s">
        <v>34</v>
      </c>
      <c r="C60" s="2">
        <v>44576</v>
      </c>
      <c r="D60" s="1" t="s">
        <v>73</v>
      </c>
      <c r="E60" s="1" t="s">
        <v>74</v>
      </c>
      <c r="F60" s="1" t="s">
        <v>37</v>
      </c>
      <c r="G60" s="1" t="s">
        <v>934</v>
      </c>
      <c r="H60" s="1" t="s">
        <v>76</v>
      </c>
      <c r="I60" s="3">
        <v>100000</v>
      </c>
      <c r="J60" s="3">
        <v>0</v>
      </c>
      <c r="K60" s="1" t="s">
        <v>40</v>
      </c>
      <c r="L60" s="1" t="s">
        <v>486</v>
      </c>
      <c r="M60" s="1" t="s">
        <v>487</v>
      </c>
      <c r="N60" s="1" t="s">
        <v>79</v>
      </c>
      <c r="O60" s="1" t="s">
        <v>80</v>
      </c>
      <c r="P60" s="1" t="s">
        <v>43</v>
      </c>
      <c r="Q60" s="1" t="s">
        <v>43</v>
      </c>
      <c r="R60" s="3">
        <v>0</v>
      </c>
      <c r="S60" s="1" t="s">
        <v>44</v>
      </c>
      <c r="T60" s="1" t="s">
        <v>45</v>
      </c>
      <c r="U60" s="1" t="s">
        <v>934</v>
      </c>
      <c r="V60" s="1" t="s">
        <v>46</v>
      </c>
      <c r="W60" s="1" t="s">
        <v>975</v>
      </c>
      <c r="X60" s="1" t="s">
        <v>976</v>
      </c>
      <c r="Y60" s="1" t="s">
        <v>83</v>
      </c>
      <c r="Z60" s="1" t="s">
        <v>977</v>
      </c>
      <c r="AA60" s="1" t="s">
        <v>51</v>
      </c>
      <c r="AB60" s="1" t="s">
        <v>976</v>
      </c>
      <c r="AC60" s="1" t="s">
        <v>37</v>
      </c>
    </row>
    <row r="61" spans="1:29" hidden="1" x14ac:dyDescent="0.25">
      <c r="A61" s="1" t="s">
        <v>33</v>
      </c>
      <c r="B61" s="1" t="s">
        <v>34</v>
      </c>
      <c r="C61" s="2">
        <v>44576</v>
      </c>
      <c r="D61" s="1" t="s">
        <v>73</v>
      </c>
      <c r="E61" s="1" t="s">
        <v>74</v>
      </c>
      <c r="F61" s="1" t="s">
        <v>37</v>
      </c>
      <c r="G61" s="1" t="s">
        <v>934</v>
      </c>
      <c r="H61" s="1" t="s">
        <v>76</v>
      </c>
      <c r="I61" s="3">
        <v>35814</v>
      </c>
      <c r="J61" s="3">
        <v>0</v>
      </c>
      <c r="K61" s="1" t="s">
        <v>40</v>
      </c>
      <c r="L61" s="1" t="s">
        <v>470</v>
      </c>
      <c r="M61" s="1" t="s">
        <v>471</v>
      </c>
      <c r="N61" s="1" t="s">
        <v>79</v>
      </c>
      <c r="O61" s="1" t="s">
        <v>80</v>
      </c>
      <c r="P61" s="1" t="s">
        <v>43</v>
      </c>
      <c r="Q61" s="1" t="s">
        <v>43</v>
      </c>
      <c r="R61" s="3">
        <v>0</v>
      </c>
      <c r="S61" s="1" t="s">
        <v>44</v>
      </c>
      <c r="T61" s="1" t="s">
        <v>45</v>
      </c>
      <c r="U61" s="1" t="s">
        <v>934</v>
      </c>
      <c r="V61" s="1" t="s">
        <v>46</v>
      </c>
      <c r="W61" s="1" t="s">
        <v>975</v>
      </c>
      <c r="X61" s="1" t="s">
        <v>976</v>
      </c>
      <c r="Y61" s="1" t="s">
        <v>83</v>
      </c>
      <c r="Z61" s="1" t="s">
        <v>977</v>
      </c>
      <c r="AA61" s="1" t="s">
        <v>51</v>
      </c>
      <c r="AB61" s="1" t="s">
        <v>976</v>
      </c>
      <c r="AC61" s="1" t="s">
        <v>37</v>
      </c>
    </row>
    <row r="62" spans="1:29" hidden="1" x14ac:dyDescent="0.25">
      <c r="A62" s="1" t="s">
        <v>33</v>
      </c>
      <c r="B62" s="1" t="s">
        <v>34</v>
      </c>
      <c r="C62" s="2">
        <v>44576</v>
      </c>
      <c r="D62" s="1" t="s">
        <v>73</v>
      </c>
      <c r="E62" s="1" t="s">
        <v>74</v>
      </c>
      <c r="F62" s="1" t="s">
        <v>37</v>
      </c>
      <c r="G62" s="1" t="s">
        <v>934</v>
      </c>
      <c r="H62" s="1" t="s">
        <v>76</v>
      </c>
      <c r="I62" s="3">
        <v>33334</v>
      </c>
      <c r="J62" s="3">
        <v>0</v>
      </c>
      <c r="K62" s="1" t="s">
        <v>40</v>
      </c>
      <c r="L62" s="1" t="s">
        <v>978</v>
      </c>
      <c r="M62" s="1" t="s">
        <v>874</v>
      </c>
      <c r="N62" s="1" t="s">
        <v>79</v>
      </c>
      <c r="O62" s="1" t="s">
        <v>80</v>
      </c>
      <c r="P62" s="1" t="s">
        <v>43</v>
      </c>
      <c r="Q62" s="1" t="s">
        <v>43</v>
      </c>
      <c r="R62" s="3">
        <v>0</v>
      </c>
      <c r="S62" s="1" t="s">
        <v>44</v>
      </c>
      <c r="T62" s="1" t="s">
        <v>45</v>
      </c>
      <c r="U62" s="1" t="s">
        <v>934</v>
      </c>
      <c r="V62" s="1" t="s">
        <v>46</v>
      </c>
      <c r="W62" s="1" t="s">
        <v>975</v>
      </c>
      <c r="X62" s="1" t="s">
        <v>976</v>
      </c>
      <c r="Y62" s="1" t="s">
        <v>83</v>
      </c>
      <c r="Z62" s="1" t="s">
        <v>977</v>
      </c>
      <c r="AA62" s="1" t="s">
        <v>51</v>
      </c>
      <c r="AB62" s="1" t="s">
        <v>976</v>
      </c>
      <c r="AC62" s="1" t="s">
        <v>37</v>
      </c>
    </row>
    <row r="63" spans="1:29" hidden="1" x14ac:dyDescent="0.25">
      <c r="A63" s="1" t="s">
        <v>33</v>
      </c>
      <c r="B63" s="1" t="s">
        <v>34</v>
      </c>
      <c r="C63" s="2">
        <v>44576</v>
      </c>
      <c r="D63" s="1" t="s">
        <v>73</v>
      </c>
      <c r="E63" s="1" t="s">
        <v>74</v>
      </c>
      <c r="F63" s="1" t="s">
        <v>37</v>
      </c>
      <c r="G63" s="1" t="s">
        <v>934</v>
      </c>
      <c r="H63" s="1" t="s">
        <v>76</v>
      </c>
      <c r="I63" s="3">
        <v>33334</v>
      </c>
      <c r="J63" s="3">
        <v>0</v>
      </c>
      <c r="K63" s="1" t="s">
        <v>40</v>
      </c>
      <c r="L63" s="1" t="s">
        <v>91</v>
      </c>
      <c r="M63" s="1" t="s">
        <v>92</v>
      </c>
      <c r="N63" s="1" t="s">
        <v>79</v>
      </c>
      <c r="O63" s="1" t="s">
        <v>80</v>
      </c>
      <c r="P63" s="1" t="s">
        <v>43</v>
      </c>
      <c r="Q63" s="1" t="s">
        <v>43</v>
      </c>
      <c r="R63" s="3">
        <v>0</v>
      </c>
      <c r="S63" s="1" t="s">
        <v>44</v>
      </c>
      <c r="T63" s="1" t="s">
        <v>45</v>
      </c>
      <c r="U63" s="1" t="s">
        <v>934</v>
      </c>
      <c r="V63" s="1" t="s">
        <v>46</v>
      </c>
      <c r="W63" s="1" t="s">
        <v>975</v>
      </c>
      <c r="X63" s="1" t="s">
        <v>976</v>
      </c>
      <c r="Y63" s="1" t="s">
        <v>83</v>
      </c>
      <c r="Z63" s="1" t="s">
        <v>977</v>
      </c>
      <c r="AA63" s="1" t="s">
        <v>51</v>
      </c>
      <c r="AB63" s="1" t="s">
        <v>976</v>
      </c>
      <c r="AC63" s="1" t="s">
        <v>37</v>
      </c>
    </row>
    <row r="64" spans="1:29" hidden="1" x14ac:dyDescent="0.25">
      <c r="A64" s="1" t="s">
        <v>33</v>
      </c>
      <c r="B64" s="1" t="s">
        <v>34</v>
      </c>
      <c r="C64" s="2">
        <v>44576</v>
      </c>
      <c r="D64" s="1" t="s">
        <v>73</v>
      </c>
      <c r="E64" s="1" t="s">
        <v>74</v>
      </c>
      <c r="F64" s="1" t="s">
        <v>37</v>
      </c>
      <c r="G64" s="1" t="s">
        <v>934</v>
      </c>
      <c r="H64" s="1" t="s">
        <v>76</v>
      </c>
      <c r="I64" s="3">
        <v>500000</v>
      </c>
      <c r="J64" s="3">
        <v>0</v>
      </c>
      <c r="K64" s="1" t="s">
        <v>40</v>
      </c>
      <c r="L64" s="1" t="s">
        <v>139</v>
      </c>
      <c r="M64" s="1" t="s">
        <v>140</v>
      </c>
      <c r="N64" s="1" t="s">
        <v>79</v>
      </c>
      <c r="O64" s="1" t="s">
        <v>80</v>
      </c>
      <c r="P64" s="1" t="s">
        <v>43</v>
      </c>
      <c r="Q64" s="1" t="s">
        <v>43</v>
      </c>
      <c r="R64" s="3">
        <v>0</v>
      </c>
      <c r="S64" s="1" t="s">
        <v>44</v>
      </c>
      <c r="T64" s="1" t="s">
        <v>45</v>
      </c>
      <c r="U64" s="1" t="s">
        <v>934</v>
      </c>
      <c r="V64" s="1" t="s">
        <v>46</v>
      </c>
      <c r="W64" s="1" t="s">
        <v>975</v>
      </c>
      <c r="X64" s="1" t="s">
        <v>976</v>
      </c>
      <c r="Y64" s="1" t="s">
        <v>83</v>
      </c>
      <c r="Z64" s="1" t="s">
        <v>977</v>
      </c>
      <c r="AA64" s="1" t="s">
        <v>51</v>
      </c>
      <c r="AB64" s="1" t="s">
        <v>976</v>
      </c>
      <c r="AC64" s="1" t="s">
        <v>37</v>
      </c>
    </row>
    <row r="65" spans="1:29" hidden="1" x14ac:dyDescent="0.25">
      <c r="A65" s="1" t="s">
        <v>33</v>
      </c>
      <c r="B65" s="1" t="s">
        <v>34</v>
      </c>
      <c r="C65" s="2">
        <v>44576</v>
      </c>
      <c r="D65" s="1" t="s">
        <v>73</v>
      </c>
      <c r="E65" s="1" t="s">
        <v>74</v>
      </c>
      <c r="F65" s="1" t="s">
        <v>37</v>
      </c>
      <c r="G65" s="1" t="s">
        <v>934</v>
      </c>
      <c r="H65" s="1" t="s">
        <v>76</v>
      </c>
      <c r="I65" s="3">
        <v>37832</v>
      </c>
      <c r="J65" s="3">
        <v>0</v>
      </c>
      <c r="K65" s="1" t="s">
        <v>40</v>
      </c>
      <c r="L65" s="1" t="s">
        <v>107</v>
      </c>
      <c r="M65" s="1" t="s">
        <v>108</v>
      </c>
      <c r="N65" s="1" t="s">
        <v>79</v>
      </c>
      <c r="O65" s="1" t="s">
        <v>80</v>
      </c>
      <c r="P65" s="1" t="s">
        <v>43</v>
      </c>
      <c r="Q65" s="1" t="s">
        <v>43</v>
      </c>
      <c r="R65" s="3">
        <v>0</v>
      </c>
      <c r="S65" s="1" t="s">
        <v>44</v>
      </c>
      <c r="T65" s="1" t="s">
        <v>45</v>
      </c>
      <c r="U65" s="1" t="s">
        <v>934</v>
      </c>
      <c r="V65" s="1" t="s">
        <v>46</v>
      </c>
      <c r="W65" s="1" t="s">
        <v>975</v>
      </c>
      <c r="X65" s="1" t="s">
        <v>976</v>
      </c>
      <c r="Y65" s="1" t="s">
        <v>83</v>
      </c>
      <c r="Z65" s="1" t="s">
        <v>977</v>
      </c>
      <c r="AA65" s="1" t="s">
        <v>51</v>
      </c>
      <c r="AB65" s="1" t="s">
        <v>976</v>
      </c>
      <c r="AC65" s="1" t="s">
        <v>37</v>
      </c>
    </row>
    <row r="66" spans="1:29" hidden="1" x14ac:dyDescent="0.25">
      <c r="A66" s="1" t="s">
        <v>33</v>
      </c>
      <c r="B66" s="1" t="s">
        <v>34</v>
      </c>
      <c r="C66" s="2">
        <v>44576</v>
      </c>
      <c r="D66" s="1" t="s">
        <v>73</v>
      </c>
      <c r="E66" s="1" t="s">
        <v>74</v>
      </c>
      <c r="F66" s="1" t="s">
        <v>37</v>
      </c>
      <c r="G66" s="1" t="s">
        <v>934</v>
      </c>
      <c r="H66" s="1" t="s">
        <v>76</v>
      </c>
      <c r="I66" s="3">
        <v>35677</v>
      </c>
      <c r="J66" s="3">
        <v>0</v>
      </c>
      <c r="K66" s="1" t="s">
        <v>40</v>
      </c>
      <c r="L66" s="1" t="s">
        <v>979</v>
      </c>
      <c r="M66" s="1" t="s">
        <v>691</v>
      </c>
      <c r="N66" s="1" t="s">
        <v>79</v>
      </c>
      <c r="O66" s="1" t="s">
        <v>80</v>
      </c>
      <c r="P66" s="1" t="s">
        <v>43</v>
      </c>
      <c r="Q66" s="1" t="s">
        <v>43</v>
      </c>
      <c r="R66" s="3">
        <v>0</v>
      </c>
      <c r="S66" s="1" t="s">
        <v>44</v>
      </c>
      <c r="T66" s="1" t="s">
        <v>45</v>
      </c>
      <c r="U66" s="1" t="s">
        <v>934</v>
      </c>
      <c r="V66" s="1" t="s">
        <v>46</v>
      </c>
      <c r="W66" s="1" t="s">
        <v>975</v>
      </c>
      <c r="X66" s="1" t="s">
        <v>976</v>
      </c>
      <c r="Y66" s="1" t="s">
        <v>83</v>
      </c>
      <c r="Z66" s="1" t="s">
        <v>977</v>
      </c>
      <c r="AA66" s="1" t="s">
        <v>51</v>
      </c>
      <c r="AB66" s="1" t="s">
        <v>976</v>
      </c>
      <c r="AC66" s="1" t="s">
        <v>37</v>
      </c>
    </row>
    <row r="67" spans="1:29" hidden="1" x14ac:dyDescent="0.25">
      <c r="A67" s="1" t="s">
        <v>33</v>
      </c>
      <c r="B67" s="1" t="s">
        <v>34</v>
      </c>
      <c r="C67" s="2">
        <v>44576</v>
      </c>
      <c r="D67" s="1" t="s">
        <v>73</v>
      </c>
      <c r="E67" s="1" t="s">
        <v>74</v>
      </c>
      <c r="F67" s="1" t="s">
        <v>37</v>
      </c>
      <c r="G67" s="1" t="s">
        <v>934</v>
      </c>
      <c r="H67" s="1" t="s">
        <v>76</v>
      </c>
      <c r="I67" s="3">
        <v>33856</v>
      </c>
      <c r="J67" s="3">
        <v>0</v>
      </c>
      <c r="K67" s="1" t="s">
        <v>40</v>
      </c>
      <c r="L67" s="1" t="s">
        <v>725</v>
      </c>
      <c r="M67" s="1" t="s">
        <v>726</v>
      </c>
      <c r="N67" s="1" t="s">
        <v>79</v>
      </c>
      <c r="O67" s="1" t="s">
        <v>80</v>
      </c>
      <c r="P67" s="1" t="s">
        <v>43</v>
      </c>
      <c r="Q67" s="1" t="s">
        <v>43</v>
      </c>
      <c r="R67" s="3">
        <v>0</v>
      </c>
      <c r="S67" s="1" t="s">
        <v>44</v>
      </c>
      <c r="T67" s="1" t="s">
        <v>45</v>
      </c>
      <c r="U67" s="1" t="s">
        <v>934</v>
      </c>
      <c r="V67" s="1" t="s">
        <v>46</v>
      </c>
      <c r="W67" s="1" t="s">
        <v>975</v>
      </c>
      <c r="X67" s="1" t="s">
        <v>976</v>
      </c>
      <c r="Y67" s="1" t="s">
        <v>83</v>
      </c>
      <c r="Z67" s="1" t="s">
        <v>977</v>
      </c>
      <c r="AA67" s="1" t="s">
        <v>51</v>
      </c>
      <c r="AB67" s="1" t="s">
        <v>976</v>
      </c>
      <c r="AC67" s="1" t="s">
        <v>37</v>
      </c>
    </row>
    <row r="68" spans="1:29" hidden="1" x14ac:dyDescent="0.25">
      <c r="A68" s="1" t="s">
        <v>33</v>
      </c>
      <c r="B68" s="1" t="s">
        <v>34</v>
      </c>
      <c r="C68" s="2">
        <v>44576</v>
      </c>
      <c r="D68" s="1" t="s">
        <v>73</v>
      </c>
      <c r="E68" s="1" t="s">
        <v>74</v>
      </c>
      <c r="F68" s="1" t="s">
        <v>37</v>
      </c>
      <c r="G68" s="1" t="s">
        <v>934</v>
      </c>
      <c r="H68" s="1" t="s">
        <v>76</v>
      </c>
      <c r="I68" s="3">
        <v>500000</v>
      </c>
      <c r="J68" s="3">
        <v>0</v>
      </c>
      <c r="K68" s="1" t="s">
        <v>40</v>
      </c>
      <c r="L68" s="1" t="s">
        <v>773</v>
      </c>
      <c r="M68" s="1" t="s">
        <v>774</v>
      </c>
      <c r="N68" s="1" t="s">
        <v>79</v>
      </c>
      <c r="O68" s="1" t="s">
        <v>80</v>
      </c>
      <c r="P68" s="1" t="s">
        <v>43</v>
      </c>
      <c r="Q68" s="1" t="s">
        <v>43</v>
      </c>
      <c r="R68" s="3">
        <v>0</v>
      </c>
      <c r="S68" s="1" t="s">
        <v>44</v>
      </c>
      <c r="T68" s="1" t="s">
        <v>45</v>
      </c>
      <c r="U68" s="1" t="s">
        <v>934</v>
      </c>
      <c r="V68" s="1" t="s">
        <v>46</v>
      </c>
      <c r="W68" s="1" t="s">
        <v>975</v>
      </c>
      <c r="X68" s="1" t="s">
        <v>976</v>
      </c>
      <c r="Y68" s="1" t="s">
        <v>83</v>
      </c>
      <c r="Z68" s="1" t="s">
        <v>977</v>
      </c>
      <c r="AA68" s="1" t="s">
        <v>51</v>
      </c>
      <c r="AB68" s="1" t="s">
        <v>976</v>
      </c>
      <c r="AC68" s="1" t="s">
        <v>37</v>
      </c>
    </row>
    <row r="69" spans="1:29" hidden="1" x14ac:dyDescent="0.25">
      <c r="A69" s="1" t="s">
        <v>33</v>
      </c>
      <c r="B69" s="1" t="s">
        <v>34</v>
      </c>
      <c r="C69" s="2">
        <v>44576</v>
      </c>
      <c r="D69" s="1" t="s">
        <v>73</v>
      </c>
      <c r="E69" s="1" t="s">
        <v>74</v>
      </c>
      <c r="F69" s="1" t="s">
        <v>37</v>
      </c>
      <c r="G69" s="1" t="s">
        <v>934</v>
      </c>
      <c r="H69" s="1" t="s">
        <v>76</v>
      </c>
      <c r="I69" s="3">
        <v>33334</v>
      </c>
      <c r="J69" s="3">
        <v>0</v>
      </c>
      <c r="K69" s="1" t="s">
        <v>40</v>
      </c>
      <c r="L69" s="1" t="s">
        <v>541</v>
      </c>
      <c r="M69" s="1" t="s">
        <v>542</v>
      </c>
      <c r="N69" s="1" t="s">
        <v>79</v>
      </c>
      <c r="O69" s="1" t="s">
        <v>80</v>
      </c>
      <c r="P69" s="1" t="s">
        <v>43</v>
      </c>
      <c r="Q69" s="1" t="s">
        <v>43</v>
      </c>
      <c r="R69" s="3">
        <v>0</v>
      </c>
      <c r="S69" s="1" t="s">
        <v>44</v>
      </c>
      <c r="T69" s="1" t="s">
        <v>45</v>
      </c>
      <c r="U69" s="1" t="s">
        <v>934</v>
      </c>
      <c r="V69" s="1" t="s">
        <v>46</v>
      </c>
      <c r="W69" s="1" t="s">
        <v>975</v>
      </c>
      <c r="X69" s="1" t="s">
        <v>976</v>
      </c>
      <c r="Y69" s="1" t="s">
        <v>83</v>
      </c>
      <c r="Z69" s="1" t="s">
        <v>977</v>
      </c>
      <c r="AA69" s="1" t="s">
        <v>51</v>
      </c>
      <c r="AB69" s="1" t="s">
        <v>976</v>
      </c>
      <c r="AC69" s="1" t="s">
        <v>37</v>
      </c>
    </row>
    <row r="70" spans="1:29" hidden="1" x14ac:dyDescent="0.25">
      <c r="A70" s="1" t="s">
        <v>33</v>
      </c>
      <c r="B70" s="1" t="s">
        <v>34</v>
      </c>
      <c r="C70" s="2">
        <v>44576</v>
      </c>
      <c r="D70" s="1" t="s">
        <v>73</v>
      </c>
      <c r="E70" s="1" t="s">
        <v>74</v>
      </c>
      <c r="F70" s="1" t="s">
        <v>37</v>
      </c>
      <c r="G70" s="1" t="s">
        <v>934</v>
      </c>
      <c r="H70" s="1" t="s">
        <v>76</v>
      </c>
      <c r="I70" s="3">
        <v>33334</v>
      </c>
      <c r="J70" s="3">
        <v>0</v>
      </c>
      <c r="K70" s="1" t="s">
        <v>40</v>
      </c>
      <c r="L70" s="1" t="s">
        <v>121</v>
      </c>
      <c r="M70" s="1" t="s">
        <v>122</v>
      </c>
      <c r="N70" s="1" t="s">
        <v>79</v>
      </c>
      <c r="O70" s="1" t="s">
        <v>80</v>
      </c>
      <c r="P70" s="1" t="s">
        <v>43</v>
      </c>
      <c r="Q70" s="1" t="s">
        <v>43</v>
      </c>
      <c r="R70" s="3">
        <v>0</v>
      </c>
      <c r="S70" s="1" t="s">
        <v>44</v>
      </c>
      <c r="T70" s="1" t="s">
        <v>45</v>
      </c>
      <c r="U70" s="1" t="s">
        <v>934</v>
      </c>
      <c r="V70" s="1" t="s">
        <v>46</v>
      </c>
      <c r="W70" s="1" t="s">
        <v>975</v>
      </c>
      <c r="X70" s="1" t="s">
        <v>976</v>
      </c>
      <c r="Y70" s="1" t="s">
        <v>83</v>
      </c>
      <c r="Z70" s="1" t="s">
        <v>977</v>
      </c>
      <c r="AA70" s="1" t="s">
        <v>51</v>
      </c>
      <c r="AB70" s="1" t="s">
        <v>976</v>
      </c>
      <c r="AC70" s="1" t="s">
        <v>37</v>
      </c>
    </row>
    <row r="71" spans="1:29" hidden="1" x14ac:dyDescent="0.25">
      <c r="A71" s="1" t="s">
        <v>33</v>
      </c>
      <c r="B71" s="1" t="s">
        <v>34</v>
      </c>
      <c r="C71" s="2">
        <v>44576</v>
      </c>
      <c r="D71" s="1" t="s">
        <v>73</v>
      </c>
      <c r="E71" s="1" t="s">
        <v>74</v>
      </c>
      <c r="F71" s="1" t="s">
        <v>37</v>
      </c>
      <c r="G71" s="1" t="s">
        <v>934</v>
      </c>
      <c r="H71" s="1" t="s">
        <v>76</v>
      </c>
      <c r="I71" s="3">
        <v>68205</v>
      </c>
      <c r="J71" s="3">
        <v>0</v>
      </c>
      <c r="K71" s="1" t="s">
        <v>40</v>
      </c>
      <c r="L71" s="1" t="s">
        <v>577</v>
      </c>
      <c r="M71" s="1" t="s">
        <v>578</v>
      </c>
      <c r="N71" s="1" t="s">
        <v>79</v>
      </c>
      <c r="O71" s="1" t="s">
        <v>80</v>
      </c>
      <c r="P71" s="1" t="s">
        <v>43</v>
      </c>
      <c r="Q71" s="1" t="s">
        <v>43</v>
      </c>
      <c r="R71" s="3">
        <v>0</v>
      </c>
      <c r="S71" s="1" t="s">
        <v>44</v>
      </c>
      <c r="T71" s="1" t="s">
        <v>45</v>
      </c>
      <c r="U71" s="1" t="s">
        <v>934</v>
      </c>
      <c r="V71" s="1" t="s">
        <v>46</v>
      </c>
      <c r="W71" s="1" t="s">
        <v>975</v>
      </c>
      <c r="X71" s="1" t="s">
        <v>976</v>
      </c>
      <c r="Y71" s="1" t="s">
        <v>83</v>
      </c>
      <c r="Z71" s="1" t="s">
        <v>977</v>
      </c>
      <c r="AA71" s="1" t="s">
        <v>51</v>
      </c>
      <c r="AB71" s="1" t="s">
        <v>976</v>
      </c>
      <c r="AC71" s="1" t="s">
        <v>37</v>
      </c>
    </row>
    <row r="72" spans="1:29" hidden="1" x14ac:dyDescent="0.25">
      <c r="A72" s="1" t="s">
        <v>33</v>
      </c>
      <c r="B72" s="1" t="s">
        <v>34</v>
      </c>
      <c r="C72" s="2">
        <v>44576</v>
      </c>
      <c r="D72" s="1" t="s">
        <v>73</v>
      </c>
      <c r="E72" s="1" t="s">
        <v>74</v>
      </c>
      <c r="F72" s="1" t="s">
        <v>37</v>
      </c>
      <c r="G72" s="1" t="s">
        <v>934</v>
      </c>
      <c r="H72" s="1" t="s">
        <v>76</v>
      </c>
      <c r="I72" s="3">
        <v>33334</v>
      </c>
      <c r="J72" s="3">
        <v>0</v>
      </c>
      <c r="K72" s="1" t="s">
        <v>40</v>
      </c>
      <c r="L72" s="1" t="s">
        <v>593</v>
      </c>
      <c r="M72" s="1" t="s">
        <v>594</v>
      </c>
      <c r="N72" s="1" t="s">
        <v>79</v>
      </c>
      <c r="O72" s="1" t="s">
        <v>80</v>
      </c>
      <c r="P72" s="1" t="s">
        <v>43</v>
      </c>
      <c r="Q72" s="1" t="s">
        <v>43</v>
      </c>
      <c r="R72" s="3">
        <v>0</v>
      </c>
      <c r="S72" s="1" t="s">
        <v>44</v>
      </c>
      <c r="T72" s="1" t="s">
        <v>45</v>
      </c>
      <c r="U72" s="1" t="s">
        <v>934</v>
      </c>
      <c r="V72" s="1" t="s">
        <v>46</v>
      </c>
      <c r="W72" s="1" t="s">
        <v>975</v>
      </c>
      <c r="X72" s="1" t="s">
        <v>976</v>
      </c>
      <c r="Y72" s="1" t="s">
        <v>83</v>
      </c>
      <c r="Z72" s="1" t="s">
        <v>977</v>
      </c>
      <c r="AA72" s="1" t="s">
        <v>51</v>
      </c>
      <c r="AB72" s="1" t="s">
        <v>976</v>
      </c>
      <c r="AC72" s="1" t="s">
        <v>37</v>
      </c>
    </row>
    <row r="73" spans="1:29" hidden="1" x14ac:dyDescent="0.25">
      <c r="A73" s="1" t="s">
        <v>33</v>
      </c>
      <c r="B73" s="1" t="s">
        <v>34</v>
      </c>
      <c r="C73" s="2">
        <v>44576</v>
      </c>
      <c r="D73" s="1" t="s">
        <v>73</v>
      </c>
      <c r="E73" s="1" t="s">
        <v>74</v>
      </c>
      <c r="F73" s="1" t="s">
        <v>37</v>
      </c>
      <c r="G73" s="1" t="s">
        <v>934</v>
      </c>
      <c r="H73" s="1" t="s">
        <v>76</v>
      </c>
      <c r="I73" s="3">
        <v>66667</v>
      </c>
      <c r="J73" s="3">
        <v>0</v>
      </c>
      <c r="K73" s="1" t="s">
        <v>40</v>
      </c>
      <c r="L73" s="1" t="s">
        <v>537</v>
      </c>
      <c r="M73" s="1" t="s">
        <v>538</v>
      </c>
      <c r="N73" s="1" t="s">
        <v>79</v>
      </c>
      <c r="O73" s="1" t="s">
        <v>80</v>
      </c>
      <c r="P73" s="1" t="s">
        <v>43</v>
      </c>
      <c r="Q73" s="1" t="s">
        <v>43</v>
      </c>
      <c r="R73" s="3">
        <v>0</v>
      </c>
      <c r="S73" s="1" t="s">
        <v>44</v>
      </c>
      <c r="T73" s="1" t="s">
        <v>45</v>
      </c>
      <c r="U73" s="1" t="s">
        <v>934</v>
      </c>
      <c r="V73" s="1" t="s">
        <v>46</v>
      </c>
      <c r="W73" s="1" t="s">
        <v>975</v>
      </c>
      <c r="X73" s="1" t="s">
        <v>976</v>
      </c>
      <c r="Y73" s="1" t="s">
        <v>83</v>
      </c>
      <c r="Z73" s="1" t="s">
        <v>977</v>
      </c>
      <c r="AA73" s="1" t="s">
        <v>51</v>
      </c>
      <c r="AB73" s="1" t="s">
        <v>976</v>
      </c>
      <c r="AC73" s="1" t="s">
        <v>37</v>
      </c>
    </row>
    <row r="74" spans="1:29" hidden="1" x14ac:dyDescent="0.25">
      <c r="A74" s="1" t="s">
        <v>33</v>
      </c>
      <c r="B74" s="1" t="s">
        <v>34</v>
      </c>
      <c r="C74" s="2">
        <v>44576</v>
      </c>
      <c r="D74" s="1" t="s">
        <v>73</v>
      </c>
      <c r="E74" s="1" t="s">
        <v>74</v>
      </c>
      <c r="F74" s="1" t="s">
        <v>37</v>
      </c>
      <c r="G74" s="1" t="s">
        <v>934</v>
      </c>
      <c r="H74" s="1" t="s">
        <v>76</v>
      </c>
      <c r="I74" s="3">
        <v>100000</v>
      </c>
      <c r="J74" s="3">
        <v>0</v>
      </c>
      <c r="K74" s="1" t="s">
        <v>40</v>
      </c>
      <c r="L74" s="1" t="s">
        <v>125</v>
      </c>
      <c r="M74" s="1" t="s">
        <v>126</v>
      </c>
      <c r="N74" s="1" t="s">
        <v>79</v>
      </c>
      <c r="O74" s="1" t="s">
        <v>80</v>
      </c>
      <c r="P74" s="1" t="s">
        <v>43</v>
      </c>
      <c r="Q74" s="1" t="s">
        <v>43</v>
      </c>
      <c r="R74" s="3">
        <v>0</v>
      </c>
      <c r="S74" s="1" t="s">
        <v>44</v>
      </c>
      <c r="T74" s="1" t="s">
        <v>45</v>
      </c>
      <c r="U74" s="1" t="s">
        <v>934</v>
      </c>
      <c r="V74" s="1" t="s">
        <v>46</v>
      </c>
      <c r="W74" s="1" t="s">
        <v>975</v>
      </c>
      <c r="X74" s="1" t="s">
        <v>976</v>
      </c>
      <c r="Y74" s="1" t="s">
        <v>83</v>
      </c>
      <c r="Z74" s="1" t="s">
        <v>977</v>
      </c>
      <c r="AA74" s="1" t="s">
        <v>51</v>
      </c>
      <c r="AB74" s="1" t="s">
        <v>976</v>
      </c>
      <c r="AC74" s="1" t="s">
        <v>37</v>
      </c>
    </row>
    <row r="75" spans="1:29" hidden="1" x14ac:dyDescent="0.25">
      <c r="A75" s="1" t="s">
        <v>33</v>
      </c>
      <c r="B75" s="1" t="s">
        <v>34</v>
      </c>
      <c r="C75" s="2">
        <v>44576</v>
      </c>
      <c r="D75" s="1" t="s">
        <v>73</v>
      </c>
      <c r="E75" s="1" t="s">
        <v>74</v>
      </c>
      <c r="F75" s="1" t="s">
        <v>37</v>
      </c>
      <c r="G75" s="1" t="s">
        <v>934</v>
      </c>
      <c r="H75" s="1" t="s">
        <v>76</v>
      </c>
      <c r="I75" s="3">
        <v>66667</v>
      </c>
      <c r="J75" s="3">
        <v>0</v>
      </c>
      <c r="K75" s="1" t="s">
        <v>40</v>
      </c>
      <c r="L75" s="1" t="s">
        <v>569</v>
      </c>
      <c r="M75" s="1" t="s">
        <v>570</v>
      </c>
      <c r="N75" s="1" t="s">
        <v>79</v>
      </c>
      <c r="O75" s="1" t="s">
        <v>80</v>
      </c>
      <c r="P75" s="1" t="s">
        <v>43</v>
      </c>
      <c r="Q75" s="1" t="s">
        <v>43</v>
      </c>
      <c r="R75" s="3">
        <v>0</v>
      </c>
      <c r="S75" s="1" t="s">
        <v>44</v>
      </c>
      <c r="T75" s="1" t="s">
        <v>45</v>
      </c>
      <c r="U75" s="1" t="s">
        <v>934</v>
      </c>
      <c r="V75" s="1" t="s">
        <v>46</v>
      </c>
      <c r="W75" s="1" t="s">
        <v>975</v>
      </c>
      <c r="X75" s="1" t="s">
        <v>976</v>
      </c>
      <c r="Y75" s="1" t="s">
        <v>83</v>
      </c>
      <c r="Z75" s="1" t="s">
        <v>977</v>
      </c>
      <c r="AA75" s="1" t="s">
        <v>51</v>
      </c>
      <c r="AB75" s="1" t="s">
        <v>976</v>
      </c>
      <c r="AC75" s="1" t="s">
        <v>37</v>
      </c>
    </row>
    <row r="76" spans="1:29" hidden="1" x14ac:dyDescent="0.25">
      <c r="A76" s="1" t="s">
        <v>33</v>
      </c>
      <c r="B76" s="1" t="s">
        <v>34</v>
      </c>
      <c r="C76" s="2">
        <v>44576</v>
      </c>
      <c r="D76" s="1" t="s">
        <v>73</v>
      </c>
      <c r="E76" s="1" t="s">
        <v>74</v>
      </c>
      <c r="F76" s="1" t="s">
        <v>37</v>
      </c>
      <c r="G76" s="1" t="s">
        <v>934</v>
      </c>
      <c r="H76" s="1" t="s">
        <v>76</v>
      </c>
      <c r="I76" s="3">
        <v>171790</v>
      </c>
      <c r="J76" s="3">
        <v>0</v>
      </c>
      <c r="K76" s="1" t="s">
        <v>40</v>
      </c>
      <c r="L76" s="1" t="s">
        <v>115</v>
      </c>
      <c r="M76" s="1" t="s">
        <v>116</v>
      </c>
      <c r="N76" s="1" t="s">
        <v>79</v>
      </c>
      <c r="O76" s="1" t="s">
        <v>80</v>
      </c>
      <c r="P76" s="1" t="s">
        <v>43</v>
      </c>
      <c r="Q76" s="1" t="s">
        <v>43</v>
      </c>
      <c r="R76" s="3">
        <v>0</v>
      </c>
      <c r="S76" s="1" t="s">
        <v>44</v>
      </c>
      <c r="T76" s="1" t="s">
        <v>45</v>
      </c>
      <c r="U76" s="1" t="s">
        <v>934</v>
      </c>
      <c r="V76" s="1" t="s">
        <v>46</v>
      </c>
      <c r="W76" s="1" t="s">
        <v>975</v>
      </c>
      <c r="X76" s="1" t="s">
        <v>976</v>
      </c>
      <c r="Y76" s="1" t="s">
        <v>83</v>
      </c>
      <c r="Z76" s="1" t="s">
        <v>977</v>
      </c>
      <c r="AA76" s="1" t="s">
        <v>51</v>
      </c>
      <c r="AB76" s="1" t="s">
        <v>976</v>
      </c>
      <c r="AC76" s="1" t="s">
        <v>37</v>
      </c>
    </row>
    <row r="77" spans="1:29" hidden="1" x14ac:dyDescent="0.25">
      <c r="A77" s="1" t="s">
        <v>33</v>
      </c>
      <c r="B77" s="1" t="s">
        <v>34</v>
      </c>
      <c r="C77" s="2">
        <v>44576</v>
      </c>
      <c r="D77" s="1" t="s">
        <v>73</v>
      </c>
      <c r="E77" s="1" t="s">
        <v>74</v>
      </c>
      <c r="F77" s="1" t="s">
        <v>37</v>
      </c>
      <c r="G77" s="1" t="s">
        <v>934</v>
      </c>
      <c r="H77" s="1" t="s">
        <v>76</v>
      </c>
      <c r="I77" s="3">
        <v>135665</v>
      </c>
      <c r="J77" s="3">
        <v>0</v>
      </c>
      <c r="K77" s="1" t="s">
        <v>40</v>
      </c>
      <c r="L77" s="1" t="s">
        <v>148</v>
      </c>
      <c r="M77" s="1" t="s">
        <v>149</v>
      </c>
      <c r="N77" s="1" t="s">
        <v>79</v>
      </c>
      <c r="O77" s="1" t="s">
        <v>80</v>
      </c>
      <c r="P77" s="1" t="s">
        <v>43</v>
      </c>
      <c r="Q77" s="1" t="s">
        <v>43</v>
      </c>
      <c r="R77" s="3">
        <v>0</v>
      </c>
      <c r="S77" s="1" t="s">
        <v>44</v>
      </c>
      <c r="T77" s="1" t="s">
        <v>45</v>
      </c>
      <c r="U77" s="1" t="s">
        <v>934</v>
      </c>
      <c r="V77" s="1" t="s">
        <v>46</v>
      </c>
      <c r="W77" s="1" t="s">
        <v>975</v>
      </c>
      <c r="X77" s="1" t="s">
        <v>976</v>
      </c>
      <c r="Y77" s="1" t="s">
        <v>83</v>
      </c>
      <c r="Z77" s="1" t="s">
        <v>977</v>
      </c>
      <c r="AA77" s="1" t="s">
        <v>51</v>
      </c>
      <c r="AB77" s="1" t="s">
        <v>976</v>
      </c>
      <c r="AC77" s="1" t="s">
        <v>37</v>
      </c>
    </row>
    <row r="78" spans="1:29" hidden="1" x14ac:dyDescent="0.25">
      <c r="A78" s="1" t="s">
        <v>33</v>
      </c>
      <c r="B78" s="1" t="s">
        <v>34</v>
      </c>
      <c r="C78" s="2">
        <v>44576</v>
      </c>
      <c r="D78" s="1" t="s">
        <v>73</v>
      </c>
      <c r="E78" s="1" t="s">
        <v>74</v>
      </c>
      <c r="F78" s="1" t="s">
        <v>37</v>
      </c>
      <c r="G78" s="1" t="s">
        <v>934</v>
      </c>
      <c r="H78" s="1" t="s">
        <v>76</v>
      </c>
      <c r="I78" s="3">
        <v>102392</v>
      </c>
      <c r="J78" s="3">
        <v>0</v>
      </c>
      <c r="K78" s="1" t="s">
        <v>40</v>
      </c>
      <c r="L78" s="1" t="s">
        <v>775</v>
      </c>
      <c r="M78" s="1" t="s">
        <v>776</v>
      </c>
      <c r="N78" s="1" t="s">
        <v>79</v>
      </c>
      <c r="O78" s="1" t="s">
        <v>80</v>
      </c>
      <c r="P78" s="1" t="s">
        <v>43</v>
      </c>
      <c r="Q78" s="1" t="s">
        <v>43</v>
      </c>
      <c r="R78" s="3">
        <v>0</v>
      </c>
      <c r="S78" s="1" t="s">
        <v>44</v>
      </c>
      <c r="T78" s="1" t="s">
        <v>45</v>
      </c>
      <c r="U78" s="1" t="s">
        <v>934</v>
      </c>
      <c r="V78" s="1" t="s">
        <v>46</v>
      </c>
      <c r="W78" s="1" t="s">
        <v>975</v>
      </c>
      <c r="X78" s="1" t="s">
        <v>976</v>
      </c>
      <c r="Y78" s="1" t="s">
        <v>83</v>
      </c>
      <c r="Z78" s="1" t="s">
        <v>977</v>
      </c>
      <c r="AA78" s="1" t="s">
        <v>51</v>
      </c>
      <c r="AB78" s="1" t="s">
        <v>976</v>
      </c>
      <c r="AC78" s="1" t="s">
        <v>37</v>
      </c>
    </row>
    <row r="79" spans="1:29" hidden="1" x14ac:dyDescent="0.25">
      <c r="A79" s="1" t="s">
        <v>33</v>
      </c>
      <c r="B79" s="1" t="s">
        <v>34</v>
      </c>
      <c r="C79" s="2">
        <v>44576</v>
      </c>
      <c r="D79" s="1" t="s">
        <v>73</v>
      </c>
      <c r="E79" s="1" t="s">
        <v>74</v>
      </c>
      <c r="F79" s="1" t="s">
        <v>37</v>
      </c>
      <c r="G79" s="1" t="s">
        <v>934</v>
      </c>
      <c r="H79" s="1" t="s">
        <v>76</v>
      </c>
      <c r="I79" s="3">
        <v>166667</v>
      </c>
      <c r="J79" s="3">
        <v>0</v>
      </c>
      <c r="K79" s="1" t="s">
        <v>40</v>
      </c>
      <c r="L79" s="1" t="s">
        <v>980</v>
      </c>
      <c r="M79" s="1" t="s">
        <v>665</v>
      </c>
      <c r="N79" s="1" t="s">
        <v>79</v>
      </c>
      <c r="O79" s="1" t="s">
        <v>80</v>
      </c>
      <c r="P79" s="1" t="s">
        <v>43</v>
      </c>
      <c r="Q79" s="1" t="s">
        <v>43</v>
      </c>
      <c r="R79" s="3">
        <v>0</v>
      </c>
      <c r="S79" s="1" t="s">
        <v>44</v>
      </c>
      <c r="T79" s="1" t="s">
        <v>45</v>
      </c>
      <c r="U79" s="1" t="s">
        <v>934</v>
      </c>
      <c r="V79" s="1" t="s">
        <v>46</v>
      </c>
      <c r="W79" s="1" t="s">
        <v>975</v>
      </c>
      <c r="X79" s="1" t="s">
        <v>976</v>
      </c>
      <c r="Y79" s="1" t="s">
        <v>83</v>
      </c>
      <c r="Z79" s="1" t="s">
        <v>977</v>
      </c>
      <c r="AA79" s="1" t="s">
        <v>51</v>
      </c>
      <c r="AB79" s="1" t="s">
        <v>976</v>
      </c>
      <c r="AC79" s="1" t="s">
        <v>37</v>
      </c>
    </row>
    <row r="80" spans="1:29" hidden="1" x14ac:dyDescent="0.25">
      <c r="A80" s="1" t="s">
        <v>33</v>
      </c>
      <c r="B80" s="1" t="s">
        <v>34</v>
      </c>
      <c r="C80" s="2">
        <v>44576</v>
      </c>
      <c r="D80" s="1" t="s">
        <v>73</v>
      </c>
      <c r="E80" s="1" t="s">
        <v>74</v>
      </c>
      <c r="F80" s="1" t="s">
        <v>37</v>
      </c>
      <c r="G80" s="1" t="s">
        <v>934</v>
      </c>
      <c r="H80" s="1" t="s">
        <v>76</v>
      </c>
      <c r="I80" s="3">
        <v>166667</v>
      </c>
      <c r="J80" s="3">
        <v>0</v>
      </c>
      <c r="K80" s="1" t="s">
        <v>40</v>
      </c>
      <c r="L80" s="1" t="s">
        <v>127</v>
      </c>
      <c r="M80" s="1" t="s">
        <v>128</v>
      </c>
      <c r="N80" s="1" t="s">
        <v>79</v>
      </c>
      <c r="O80" s="1" t="s">
        <v>80</v>
      </c>
      <c r="P80" s="1" t="s">
        <v>43</v>
      </c>
      <c r="Q80" s="1" t="s">
        <v>43</v>
      </c>
      <c r="R80" s="3">
        <v>0</v>
      </c>
      <c r="S80" s="1" t="s">
        <v>44</v>
      </c>
      <c r="T80" s="1" t="s">
        <v>45</v>
      </c>
      <c r="U80" s="1" t="s">
        <v>934</v>
      </c>
      <c r="V80" s="1" t="s">
        <v>46</v>
      </c>
      <c r="W80" s="1" t="s">
        <v>975</v>
      </c>
      <c r="X80" s="1" t="s">
        <v>976</v>
      </c>
      <c r="Y80" s="1" t="s">
        <v>83</v>
      </c>
      <c r="Z80" s="1" t="s">
        <v>977</v>
      </c>
      <c r="AA80" s="1" t="s">
        <v>51</v>
      </c>
      <c r="AB80" s="1" t="s">
        <v>976</v>
      </c>
      <c r="AC80" s="1" t="s">
        <v>37</v>
      </c>
    </row>
    <row r="81" spans="1:29" hidden="1" x14ac:dyDescent="0.25">
      <c r="A81" s="1" t="s">
        <v>33</v>
      </c>
      <c r="B81" s="1" t="s">
        <v>34</v>
      </c>
      <c r="C81" s="2">
        <v>44576</v>
      </c>
      <c r="D81" s="1" t="s">
        <v>73</v>
      </c>
      <c r="E81" s="1" t="s">
        <v>74</v>
      </c>
      <c r="F81" s="1" t="s">
        <v>37</v>
      </c>
      <c r="G81" s="1" t="s">
        <v>934</v>
      </c>
      <c r="H81" s="1" t="s">
        <v>76</v>
      </c>
      <c r="I81" s="3">
        <v>33334</v>
      </c>
      <c r="J81" s="3">
        <v>0</v>
      </c>
      <c r="K81" s="1" t="s">
        <v>40</v>
      </c>
      <c r="L81" s="1" t="s">
        <v>820</v>
      </c>
      <c r="M81" s="1" t="s">
        <v>821</v>
      </c>
      <c r="N81" s="1" t="s">
        <v>79</v>
      </c>
      <c r="O81" s="1" t="s">
        <v>80</v>
      </c>
      <c r="P81" s="1" t="s">
        <v>43</v>
      </c>
      <c r="Q81" s="1" t="s">
        <v>43</v>
      </c>
      <c r="R81" s="3">
        <v>0</v>
      </c>
      <c r="S81" s="1" t="s">
        <v>44</v>
      </c>
      <c r="T81" s="1" t="s">
        <v>45</v>
      </c>
      <c r="U81" s="1" t="s">
        <v>934</v>
      </c>
      <c r="V81" s="1" t="s">
        <v>46</v>
      </c>
      <c r="W81" s="1" t="s">
        <v>975</v>
      </c>
      <c r="X81" s="1" t="s">
        <v>976</v>
      </c>
      <c r="Y81" s="1" t="s">
        <v>83</v>
      </c>
      <c r="Z81" s="1" t="s">
        <v>977</v>
      </c>
      <c r="AA81" s="1" t="s">
        <v>51</v>
      </c>
      <c r="AB81" s="1" t="s">
        <v>976</v>
      </c>
      <c r="AC81" s="1" t="s">
        <v>37</v>
      </c>
    </row>
    <row r="82" spans="1:29" hidden="1" x14ac:dyDescent="0.25">
      <c r="A82" s="1" t="s">
        <v>33</v>
      </c>
      <c r="B82" s="1" t="s">
        <v>34</v>
      </c>
      <c r="C82" s="2">
        <v>44576</v>
      </c>
      <c r="D82" s="1" t="s">
        <v>73</v>
      </c>
      <c r="E82" s="1" t="s">
        <v>74</v>
      </c>
      <c r="F82" s="1" t="s">
        <v>37</v>
      </c>
      <c r="G82" s="1" t="s">
        <v>934</v>
      </c>
      <c r="H82" s="1" t="s">
        <v>76</v>
      </c>
      <c r="I82" s="3">
        <v>233334</v>
      </c>
      <c r="J82" s="3">
        <v>0</v>
      </c>
      <c r="K82" s="1" t="s">
        <v>40</v>
      </c>
      <c r="L82" s="1" t="s">
        <v>981</v>
      </c>
      <c r="M82" s="1" t="s">
        <v>675</v>
      </c>
      <c r="N82" s="1" t="s">
        <v>948</v>
      </c>
      <c r="O82" s="1" t="s">
        <v>949</v>
      </c>
      <c r="P82" s="1" t="s">
        <v>43</v>
      </c>
      <c r="Q82" s="1" t="s">
        <v>43</v>
      </c>
      <c r="R82" s="3">
        <v>0</v>
      </c>
      <c r="S82" s="1" t="s">
        <v>44</v>
      </c>
      <c r="T82" s="1" t="s">
        <v>45</v>
      </c>
      <c r="U82" s="1" t="s">
        <v>934</v>
      </c>
      <c r="V82" s="1" t="s">
        <v>46</v>
      </c>
      <c r="W82" s="1" t="s">
        <v>975</v>
      </c>
      <c r="X82" s="1" t="s">
        <v>976</v>
      </c>
      <c r="Y82" s="1" t="s">
        <v>83</v>
      </c>
      <c r="Z82" s="1" t="s">
        <v>977</v>
      </c>
      <c r="AA82" s="1" t="s">
        <v>51</v>
      </c>
      <c r="AB82" s="1" t="s">
        <v>976</v>
      </c>
      <c r="AC82" s="1" t="s">
        <v>37</v>
      </c>
    </row>
    <row r="83" spans="1:29" x14ac:dyDescent="0.25">
      <c r="A83" s="1" t="s">
        <v>33</v>
      </c>
      <c r="B83" s="1" t="s">
        <v>34</v>
      </c>
      <c r="C83" s="2">
        <v>44581</v>
      </c>
      <c r="D83" s="1" t="s">
        <v>35</v>
      </c>
      <c r="E83" s="1" t="s">
        <v>36</v>
      </c>
      <c r="F83" s="1" t="s">
        <v>37</v>
      </c>
      <c r="G83" s="1" t="s">
        <v>982</v>
      </c>
      <c r="H83" s="1" t="s">
        <v>983</v>
      </c>
      <c r="I83" s="3">
        <v>0</v>
      </c>
      <c r="J83" s="54">
        <v>31475</v>
      </c>
      <c r="K83" s="1" t="s">
        <v>40</v>
      </c>
      <c r="L83" s="1" t="s">
        <v>41</v>
      </c>
      <c r="M83" s="1" t="s">
        <v>42</v>
      </c>
      <c r="N83" s="1" t="s">
        <v>37</v>
      </c>
      <c r="O83" s="1" t="s">
        <v>43</v>
      </c>
      <c r="P83" s="1" t="s">
        <v>43</v>
      </c>
      <c r="Q83" s="1" t="s">
        <v>43</v>
      </c>
      <c r="R83" s="3">
        <v>0</v>
      </c>
      <c r="S83" s="1" t="s">
        <v>44</v>
      </c>
      <c r="T83" s="1" t="s">
        <v>45</v>
      </c>
      <c r="U83" s="1" t="s">
        <v>982</v>
      </c>
      <c r="V83" s="1" t="s">
        <v>46</v>
      </c>
      <c r="W83" s="1" t="s">
        <v>47</v>
      </c>
      <c r="X83" s="1" t="s">
        <v>984</v>
      </c>
      <c r="Y83" s="1" t="s">
        <v>49</v>
      </c>
      <c r="Z83" s="1" t="s">
        <v>918</v>
      </c>
      <c r="AA83" s="1" t="s">
        <v>51</v>
      </c>
      <c r="AB83" s="1" t="s">
        <v>984</v>
      </c>
      <c r="AC83" s="1" t="s">
        <v>37</v>
      </c>
    </row>
    <row r="84" spans="1:29" x14ac:dyDescent="0.25">
      <c r="A84" s="1" t="s">
        <v>33</v>
      </c>
      <c r="B84" s="1" t="s">
        <v>34</v>
      </c>
      <c r="C84" s="2">
        <v>44581</v>
      </c>
      <c r="D84" s="1" t="s">
        <v>35</v>
      </c>
      <c r="E84" s="1" t="s">
        <v>36</v>
      </c>
      <c r="F84" s="1" t="s">
        <v>37</v>
      </c>
      <c r="G84" s="1" t="s">
        <v>985</v>
      </c>
      <c r="H84" s="1" t="s">
        <v>986</v>
      </c>
      <c r="I84" s="3">
        <v>0</v>
      </c>
      <c r="J84" s="54">
        <v>423976</v>
      </c>
      <c r="K84" s="1" t="s">
        <v>40</v>
      </c>
      <c r="L84" s="1" t="s">
        <v>41</v>
      </c>
      <c r="M84" s="1" t="s">
        <v>42</v>
      </c>
      <c r="N84" s="1" t="s">
        <v>37</v>
      </c>
      <c r="O84" s="1" t="s">
        <v>43</v>
      </c>
      <c r="P84" s="1" t="s">
        <v>43</v>
      </c>
      <c r="Q84" s="1" t="s">
        <v>43</v>
      </c>
      <c r="R84" s="3">
        <v>0</v>
      </c>
      <c r="S84" s="1" t="s">
        <v>44</v>
      </c>
      <c r="T84" s="1" t="s">
        <v>45</v>
      </c>
      <c r="U84" s="1" t="s">
        <v>985</v>
      </c>
      <c r="V84" s="1" t="s">
        <v>46</v>
      </c>
      <c r="W84" s="1" t="s">
        <v>47</v>
      </c>
      <c r="X84" s="1" t="s">
        <v>987</v>
      </c>
      <c r="Y84" s="1" t="s">
        <v>49</v>
      </c>
      <c r="Z84" s="1" t="s">
        <v>918</v>
      </c>
      <c r="AA84" s="1" t="s">
        <v>51</v>
      </c>
      <c r="AB84" s="1" t="s">
        <v>987</v>
      </c>
      <c r="AC84" s="1" t="s">
        <v>37</v>
      </c>
    </row>
    <row r="85" spans="1:29" x14ac:dyDescent="0.25">
      <c r="A85" s="1" t="s">
        <v>33</v>
      </c>
      <c r="B85" s="1" t="s">
        <v>34</v>
      </c>
      <c r="C85" s="2">
        <v>44581</v>
      </c>
      <c r="D85" s="1" t="s">
        <v>35</v>
      </c>
      <c r="E85" s="1" t="s">
        <v>36</v>
      </c>
      <c r="F85" s="1" t="s">
        <v>37</v>
      </c>
      <c r="G85" s="1" t="s">
        <v>988</v>
      </c>
      <c r="H85" s="1" t="s">
        <v>989</v>
      </c>
      <c r="I85" s="3">
        <v>0</v>
      </c>
      <c r="J85" s="54">
        <v>30284</v>
      </c>
      <c r="K85" s="1" t="s">
        <v>40</v>
      </c>
      <c r="L85" s="1" t="s">
        <v>62</v>
      </c>
      <c r="M85" s="1" t="s">
        <v>63</v>
      </c>
      <c r="N85" s="1" t="s">
        <v>37</v>
      </c>
      <c r="O85" s="1" t="s">
        <v>43</v>
      </c>
      <c r="P85" s="1" t="s">
        <v>43</v>
      </c>
      <c r="Q85" s="1" t="s">
        <v>43</v>
      </c>
      <c r="R85" s="3">
        <v>0</v>
      </c>
      <c r="S85" s="1" t="s">
        <v>44</v>
      </c>
      <c r="T85" s="1" t="s">
        <v>45</v>
      </c>
      <c r="U85" s="1" t="s">
        <v>988</v>
      </c>
      <c r="V85" s="1" t="s">
        <v>46</v>
      </c>
      <c r="W85" s="1" t="s">
        <v>47</v>
      </c>
      <c r="X85" s="1" t="s">
        <v>990</v>
      </c>
      <c r="Y85" s="1" t="s">
        <v>49</v>
      </c>
      <c r="Z85" s="1" t="s">
        <v>918</v>
      </c>
      <c r="AA85" s="1" t="s">
        <v>51</v>
      </c>
      <c r="AB85" s="1" t="s">
        <v>990</v>
      </c>
      <c r="AC85" s="1" t="s">
        <v>37</v>
      </c>
    </row>
    <row r="86" spans="1:29" x14ac:dyDescent="0.25">
      <c r="A86" s="1" t="s">
        <v>33</v>
      </c>
      <c r="B86" s="1" t="s">
        <v>34</v>
      </c>
      <c r="C86" s="2">
        <v>44585</v>
      </c>
      <c r="D86" s="1" t="s">
        <v>35</v>
      </c>
      <c r="E86" s="1" t="s">
        <v>36</v>
      </c>
      <c r="F86" s="1" t="s">
        <v>37</v>
      </c>
      <c r="G86" s="1" t="s">
        <v>991</v>
      </c>
      <c r="H86" s="1" t="s">
        <v>992</v>
      </c>
      <c r="I86" s="3">
        <v>0</v>
      </c>
      <c r="J86" s="54">
        <v>33623</v>
      </c>
      <c r="K86" s="1" t="s">
        <v>40</v>
      </c>
      <c r="L86" s="1" t="s">
        <v>41</v>
      </c>
      <c r="M86" s="1" t="s">
        <v>42</v>
      </c>
      <c r="N86" s="1" t="s">
        <v>37</v>
      </c>
      <c r="O86" s="1" t="s">
        <v>43</v>
      </c>
      <c r="P86" s="1" t="s">
        <v>43</v>
      </c>
      <c r="Q86" s="1" t="s">
        <v>43</v>
      </c>
      <c r="R86" s="3">
        <v>0</v>
      </c>
      <c r="S86" s="1" t="s">
        <v>44</v>
      </c>
      <c r="T86" s="1" t="s">
        <v>45</v>
      </c>
      <c r="U86" s="1" t="s">
        <v>991</v>
      </c>
      <c r="V86" s="1" t="s">
        <v>46</v>
      </c>
      <c r="W86" s="1" t="s">
        <v>47</v>
      </c>
      <c r="X86" s="1" t="s">
        <v>993</v>
      </c>
      <c r="Y86" s="1" t="s">
        <v>49</v>
      </c>
      <c r="Z86" s="1" t="s">
        <v>918</v>
      </c>
      <c r="AA86" s="1" t="s">
        <v>51</v>
      </c>
      <c r="AB86" s="1" t="s">
        <v>993</v>
      </c>
      <c r="AC86" s="1" t="s">
        <v>37</v>
      </c>
    </row>
    <row r="87" spans="1:29" x14ac:dyDescent="0.25">
      <c r="A87" s="1" t="s">
        <v>33</v>
      </c>
      <c r="B87" s="1" t="s">
        <v>34</v>
      </c>
      <c r="C87" s="2">
        <v>44585</v>
      </c>
      <c r="D87" s="1" t="s">
        <v>35</v>
      </c>
      <c r="E87" s="1" t="s">
        <v>36</v>
      </c>
      <c r="F87" s="1" t="s">
        <v>37</v>
      </c>
      <c r="G87" s="1" t="s">
        <v>994</v>
      </c>
      <c r="H87" s="1" t="s">
        <v>995</v>
      </c>
      <c r="I87" s="3">
        <v>0</v>
      </c>
      <c r="J87" s="54">
        <v>87781</v>
      </c>
      <c r="K87" s="1" t="s">
        <v>40</v>
      </c>
      <c r="L87" s="1" t="s">
        <v>41</v>
      </c>
      <c r="M87" s="1" t="s">
        <v>42</v>
      </c>
      <c r="N87" s="1" t="s">
        <v>37</v>
      </c>
      <c r="O87" s="1" t="s">
        <v>43</v>
      </c>
      <c r="P87" s="1" t="s">
        <v>43</v>
      </c>
      <c r="Q87" s="1" t="s">
        <v>43</v>
      </c>
      <c r="R87" s="3">
        <v>0</v>
      </c>
      <c r="S87" s="1" t="s">
        <v>44</v>
      </c>
      <c r="T87" s="1" t="s">
        <v>45</v>
      </c>
      <c r="U87" s="1" t="s">
        <v>994</v>
      </c>
      <c r="V87" s="1" t="s">
        <v>46</v>
      </c>
      <c r="W87" s="1" t="s">
        <v>47</v>
      </c>
      <c r="X87" s="1" t="s">
        <v>996</v>
      </c>
      <c r="Y87" s="1" t="s">
        <v>49</v>
      </c>
      <c r="Z87" s="1" t="s">
        <v>918</v>
      </c>
      <c r="AA87" s="1" t="s">
        <v>51</v>
      </c>
      <c r="AB87" s="1" t="s">
        <v>996</v>
      </c>
      <c r="AC87" s="1" t="s">
        <v>37</v>
      </c>
    </row>
    <row r="88" spans="1:29" x14ac:dyDescent="0.25">
      <c r="A88" s="1" t="s">
        <v>33</v>
      </c>
      <c r="B88" s="1" t="s">
        <v>34</v>
      </c>
      <c r="C88" s="2">
        <v>44585</v>
      </c>
      <c r="D88" s="1" t="s">
        <v>35</v>
      </c>
      <c r="E88" s="1" t="s">
        <v>36</v>
      </c>
      <c r="F88" s="1" t="s">
        <v>37</v>
      </c>
      <c r="G88" s="1" t="s">
        <v>997</v>
      </c>
      <c r="H88" s="1" t="s">
        <v>998</v>
      </c>
      <c r="I88" s="3">
        <v>0</v>
      </c>
      <c r="J88" s="54">
        <v>29261</v>
      </c>
      <c r="K88" s="1" t="s">
        <v>40</v>
      </c>
      <c r="L88" s="1" t="s">
        <v>41</v>
      </c>
      <c r="M88" s="1" t="s">
        <v>42</v>
      </c>
      <c r="N88" s="1" t="s">
        <v>37</v>
      </c>
      <c r="O88" s="1" t="s">
        <v>43</v>
      </c>
      <c r="P88" s="1" t="s">
        <v>43</v>
      </c>
      <c r="Q88" s="1" t="s">
        <v>43</v>
      </c>
      <c r="R88" s="3">
        <v>0</v>
      </c>
      <c r="S88" s="1" t="s">
        <v>44</v>
      </c>
      <c r="T88" s="1" t="s">
        <v>45</v>
      </c>
      <c r="U88" s="1" t="s">
        <v>997</v>
      </c>
      <c r="V88" s="1" t="s">
        <v>46</v>
      </c>
      <c r="W88" s="1" t="s">
        <v>47</v>
      </c>
      <c r="X88" s="1" t="s">
        <v>999</v>
      </c>
      <c r="Y88" s="1" t="s">
        <v>49</v>
      </c>
      <c r="Z88" s="1" t="s">
        <v>918</v>
      </c>
      <c r="AA88" s="1" t="s">
        <v>51</v>
      </c>
      <c r="AB88" s="1" t="s">
        <v>999</v>
      </c>
      <c r="AC88" s="1" t="s">
        <v>37</v>
      </c>
    </row>
    <row r="89" spans="1:29" x14ac:dyDescent="0.25">
      <c r="A89" s="1" t="s">
        <v>33</v>
      </c>
      <c r="B89" s="1" t="s">
        <v>34</v>
      </c>
      <c r="C89" s="2">
        <v>44585</v>
      </c>
      <c r="D89" s="1" t="s">
        <v>35</v>
      </c>
      <c r="E89" s="1" t="s">
        <v>36</v>
      </c>
      <c r="F89" s="1" t="s">
        <v>37</v>
      </c>
      <c r="G89" s="1" t="s">
        <v>1000</v>
      </c>
      <c r="H89" s="1" t="s">
        <v>1001</v>
      </c>
      <c r="I89" s="3">
        <v>0</v>
      </c>
      <c r="J89" s="54">
        <v>36615</v>
      </c>
      <c r="K89" s="1" t="s">
        <v>40</v>
      </c>
      <c r="L89" s="1" t="s">
        <v>340</v>
      </c>
      <c r="M89" s="1" t="s">
        <v>341</v>
      </c>
      <c r="N89" s="1" t="s">
        <v>37</v>
      </c>
      <c r="O89" s="1" t="s">
        <v>43</v>
      </c>
      <c r="P89" s="1" t="s">
        <v>43</v>
      </c>
      <c r="Q89" s="1" t="s">
        <v>43</v>
      </c>
      <c r="R89" s="3">
        <v>0</v>
      </c>
      <c r="S89" s="1" t="s">
        <v>44</v>
      </c>
      <c r="T89" s="1" t="s">
        <v>45</v>
      </c>
      <c r="U89" s="1" t="s">
        <v>1000</v>
      </c>
      <c r="V89" s="1" t="s">
        <v>46</v>
      </c>
      <c r="W89" s="1" t="s">
        <v>47</v>
      </c>
      <c r="X89" s="1" t="s">
        <v>1002</v>
      </c>
      <c r="Y89" s="1" t="s">
        <v>49</v>
      </c>
      <c r="Z89" s="1" t="s">
        <v>918</v>
      </c>
      <c r="AA89" s="1" t="s">
        <v>51</v>
      </c>
      <c r="AB89" s="1" t="s">
        <v>1002</v>
      </c>
      <c r="AC89" s="1" t="s">
        <v>37</v>
      </c>
    </row>
    <row r="90" spans="1:29" x14ac:dyDescent="0.25">
      <c r="A90" s="1" t="s">
        <v>33</v>
      </c>
      <c r="B90" s="1" t="s">
        <v>34</v>
      </c>
      <c r="C90" s="2">
        <v>44585</v>
      </c>
      <c r="D90" s="1" t="s">
        <v>35</v>
      </c>
      <c r="E90" s="1" t="s">
        <v>36</v>
      </c>
      <c r="F90" s="1" t="s">
        <v>37</v>
      </c>
      <c r="G90" s="1" t="s">
        <v>1003</v>
      </c>
      <c r="H90" s="1" t="s">
        <v>1004</v>
      </c>
      <c r="I90" s="3">
        <v>0</v>
      </c>
      <c r="J90" s="54">
        <v>29261</v>
      </c>
      <c r="K90" s="1" t="s">
        <v>40</v>
      </c>
      <c r="L90" s="1" t="s">
        <v>340</v>
      </c>
      <c r="M90" s="1" t="s">
        <v>341</v>
      </c>
      <c r="N90" s="1" t="s">
        <v>37</v>
      </c>
      <c r="O90" s="1" t="s">
        <v>43</v>
      </c>
      <c r="P90" s="1" t="s">
        <v>43</v>
      </c>
      <c r="Q90" s="1" t="s">
        <v>43</v>
      </c>
      <c r="R90" s="3">
        <v>0</v>
      </c>
      <c r="S90" s="1" t="s">
        <v>44</v>
      </c>
      <c r="T90" s="1" t="s">
        <v>45</v>
      </c>
      <c r="U90" s="1" t="s">
        <v>1003</v>
      </c>
      <c r="V90" s="1" t="s">
        <v>46</v>
      </c>
      <c r="W90" s="1" t="s">
        <v>47</v>
      </c>
      <c r="X90" s="1" t="s">
        <v>1005</v>
      </c>
      <c r="Y90" s="1" t="s">
        <v>49</v>
      </c>
      <c r="Z90" s="1" t="s">
        <v>918</v>
      </c>
      <c r="AA90" s="1" t="s">
        <v>51</v>
      </c>
      <c r="AB90" s="1" t="s">
        <v>1005</v>
      </c>
      <c r="AC90" s="1" t="s">
        <v>37</v>
      </c>
    </row>
    <row r="91" spans="1:29" x14ac:dyDescent="0.25">
      <c r="A91" s="1" t="s">
        <v>33</v>
      </c>
      <c r="B91" s="1" t="s">
        <v>34</v>
      </c>
      <c r="C91" s="2">
        <v>44585</v>
      </c>
      <c r="D91" s="1" t="s">
        <v>35</v>
      </c>
      <c r="E91" s="1" t="s">
        <v>36</v>
      </c>
      <c r="F91" s="1" t="s">
        <v>37</v>
      </c>
      <c r="G91" s="1" t="s">
        <v>1006</v>
      </c>
      <c r="H91" s="1" t="s">
        <v>1007</v>
      </c>
      <c r="I91" s="3">
        <v>0</v>
      </c>
      <c r="J91" s="54">
        <v>175561</v>
      </c>
      <c r="K91" s="1" t="s">
        <v>40</v>
      </c>
      <c r="L91" s="1" t="s">
        <v>340</v>
      </c>
      <c r="M91" s="1" t="s">
        <v>341</v>
      </c>
      <c r="N91" s="1" t="s">
        <v>37</v>
      </c>
      <c r="O91" s="1" t="s">
        <v>43</v>
      </c>
      <c r="P91" s="1" t="s">
        <v>43</v>
      </c>
      <c r="Q91" s="1" t="s">
        <v>43</v>
      </c>
      <c r="R91" s="3">
        <v>0</v>
      </c>
      <c r="S91" s="1" t="s">
        <v>44</v>
      </c>
      <c r="T91" s="1" t="s">
        <v>45</v>
      </c>
      <c r="U91" s="1" t="s">
        <v>1006</v>
      </c>
      <c r="V91" s="1" t="s">
        <v>46</v>
      </c>
      <c r="W91" s="1" t="s">
        <v>47</v>
      </c>
      <c r="X91" s="1" t="s">
        <v>1008</v>
      </c>
      <c r="Y91" s="1" t="s">
        <v>49</v>
      </c>
      <c r="Z91" s="1" t="s">
        <v>918</v>
      </c>
      <c r="AA91" s="1" t="s">
        <v>51</v>
      </c>
      <c r="AB91" s="1" t="s">
        <v>1008</v>
      </c>
      <c r="AC91" s="1" t="s">
        <v>37</v>
      </c>
    </row>
    <row r="92" spans="1:29" x14ac:dyDescent="0.25">
      <c r="A92" s="1" t="s">
        <v>33</v>
      </c>
      <c r="B92" s="1" t="s">
        <v>34</v>
      </c>
      <c r="C92" s="2">
        <v>44585</v>
      </c>
      <c r="D92" s="1" t="s">
        <v>35</v>
      </c>
      <c r="E92" s="1" t="s">
        <v>36</v>
      </c>
      <c r="F92" s="1" t="s">
        <v>37</v>
      </c>
      <c r="G92" s="1" t="s">
        <v>1009</v>
      </c>
      <c r="H92" s="1" t="s">
        <v>1010</v>
      </c>
      <c r="I92" s="3">
        <v>0</v>
      </c>
      <c r="J92" s="54">
        <v>46895</v>
      </c>
      <c r="K92" s="1" t="s">
        <v>40</v>
      </c>
      <c r="L92" s="1" t="s">
        <v>340</v>
      </c>
      <c r="M92" s="1" t="s">
        <v>341</v>
      </c>
      <c r="N92" s="1" t="s">
        <v>37</v>
      </c>
      <c r="O92" s="1" t="s">
        <v>43</v>
      </c>
      <c r="P92" s="1" t="s">
        <v>43</v>
      </c>
      <c r="Q92" s="1" t="s">
        <v>43</v>
      </c>
      <c r="R92" s="3">
        <v>0</v>
      </c>
      <c r="S92" s="1" t="s">
        <v>44</v>
      </c>
      <c r="T92" s="1" t="s">
        <v>45</v>
      </c>
      <c r="U92" s="1" t="s">
        <v>1009</v>
      </c>
      <c r="V92" s="1" t="s">
        <v>46</v>
      </c>
      <c r="W92" s="1" t="s">
        <v>47</v>
      </c>
      <c r="X92" s="1" t="s">
        <v>1011</v>
      </c>
      <c r="Y92" s="1" t="s">
        <v>49</v>
      </c>
      <c r="Z92" s="1" t="s">
        <v>918</v>
      </c>
      <c r="AA92" s="1" t="s">
        <v>51</v>
      </c>
      <c r="AB92" s="1" t="s">
        <v>1011</v>
      </c>
      <c r="AC92" s="1" t="s">
        <v>37</v>
      </c>
    </row>
    <row r="93" spans="1:29" x14ac:dyDescent="0.25">
      <c r="A93" s="1" t="s">
        <v>33</v>
      </c>
      <c r="B93" s="1" t="s">
        <v>34</v>
      </c>
      <c r="C93" s="2">
        <v>44585</v>
      </c>
      <c r="D93" s="1" t="s">
        <v>35</v>
      </c>
      <c r="E93" s="1" t="s">
        <v>36</v>
      </c>
      <c r="F93" s="1" t="s">
        <v>37</v>
      </c>
      <c r="G93" s="1" t="s">
        <v>1012</v>
      </c>
      <c r="H93" s="1" t="s">
        <v>1013</v>
      </c>
      <c r="I93" s="3">
        <v>0</v>
      </c>
      <c r="J93" s="54">
        <v>34280</v>
      </c>
      <c r="K93" s="1" t="s">
        <v>40</v>
      </c>
      <c r="L93" s="1" t="s">
        <v>340</v>
      </c>
      <c r="M93" s="1" t="s">
        <v>341</v>
      </c>
      <c r="N93" s="1" t="s">
        <v>37</v>
      </c>
      <c r="O93" s="1" t="s">
        <v>43</v>
      </c>
      <c r="P93" s="1" t="s">
        <v>43</v>
      </c>
      <c r="Q93" s="1" t="s">
        <v>43</v>
      </c>
      <c r="R93" s="3">
        <v>0</v>
      </c>
      <c r="S93" s="1" t="s">
        <v>44</v>
      </c>
      <c r="T93" s="1" t="s">
        <v>45</v>
      </c>
      <c r="U93" s="1" t="s">
        <v>1012</v>
      </c>
      <c r="V93" s="1" t="s">
        <v>46</v>
      </c>
      <c r="W93" s="1" t="s">
        <v>47</v>
      </c>
      <c r="X93" s="1" t="s">
        <v>1014</v>
      </c>
      <c r="Y93" s="1" t="s">
        <v>49</v>
      </c>
      <c r="Z93" s="1" t="s">
        <v>918</v>
      </c>
      <c r="AA93" s="1" t="s">
        <v>51</v>
      </c>
      <c r="AB93" s="1" t="s">
        <v>1014</v>
      </c>
      <c r="AC93" s="1" t="s">
        <v>37</v>
      </c>
    </row>
    <row r="94" spans="1:29" x14ac:dyDescent="0.25">
      <c r="A94" s="1" t="s">
        <v>33</v>
      </c>
      <c r="B94" s="1" t="s">
        <v>34</v>
      </c>
      <c r="C94" s="2">
        <v>44586</v>
      </c>
      <c r="D94" s="1" t="s">
        <v>35</v>
      </c>
      <c r="E94" s="1" t="s">
        <v>36</v>
      </c>
      <c r="F94" s="1" t="s">
        <v>37</v>
      </c>
      <c r="G94" s="1" t="s">
        <v>1015</v>
      </c>
      <c r="H94" s="1" t="s">
        <v>1016</v>
      </c>
      <c r="I94" s="3">
        <v>0</v>
      </c>
      <c r="J94" s="54">
        <v>371086</v>
      </c>
      <c r="K94" s="1" t="s">
        <v>40</v>
      </c>
      <c r="L94" s="1" t="s">
        <v>41</v>
      </c>
      <c r="M94" s="1" t="s">
        <v>42</v>
      </c>
      <c r="N94" s="1" t="s">
        <v>37</v>
      </c>
      <c r="O94" s="1" t="s">
        <v>43</v>
      </c>
      <c r="P94" s="1" t="s">
        <v>43</v>
      </c>
      <c r="Q94" s="1" t="s">
        <v>43</v>
      </c>
      <c r="R94" s="3">
        <v>0</v>
      </c>
      <c r="S94" s="1" t="s">
        <v>44</v>
      </c>
      <c r="T94" s="1" t="s">
        <v>45</v>
      </c>
      <c r="U94" s="1" t="s">
        <v>1015</v>
      </c>
      <c r="V94" s="1" t="s">
        <v>46</v>
      </c>
      <c r="W94" s="1" t="s">
        <v>47</v>
      </c>
      <c r="X94" s="1" t="s">
        <v>1017</v>
      </c>
      <c r="Y94" s="1" t="s">
        <v>49</v>
      </c>
      <c r="Z94" s="1" t="s">
        <v>918</v>
      </c>
      <c r="AA94" s="1" t="s">
        <v>51</v>
      </c>
      <c r="AB94" s="1" t="s">
        <v>1017</v>
      </c>
      <c r="AC94" s="1" t="s">
        <v>37</v>
      </c>
    </row>
    <row r="95" spans="1:29" x14ac:dyDescent="0.25">
      <c r="A95" s="1" t="s">
        <v>33</v>
      </c>
      <c r="B95" s="1" t="s">
        <v>34</v>
      </c>
      <c r="C95" s="2">
        <v>44588</v>
      </c>
      <c r="D95" s="1" t="s">
        <v>35</v>
      </c>
      <c r="E95" s="1" t="s">
        <v>36</v>
      </c>
      <c r="F95" s="1" t="s">
        <v>37</v>
      </c>
      <c r="G95" s="1" t="s">
        <v>1018</v>
      </c>
      <c r="H95" s="1" t="s">
        <v>1019</v>
      </c>
      <c r="I95" s="3">
        <v>0</v>
      </c>
      <c r="J95" s="54">
        <v>969509</v>
      </c>
      <c r="K95" s="1" t="s">
        <v>40</v>
      </c>
      <c r="L95" s="1" t="s">
        <v>41</v>
      </c>
      <c r="M95" s="1" t="s">
        <v>42</v>
      </c>
      <c r="N95" s="1" t="s">
        <v>37</v>
      </c>
      <c r="O95" s="1" t="s">
        <v>43</v>
      </c>
      <c r="P95" s="1" t="s">
        <v>43</v>
      </c>
      <c r="Q95" s="1" t="s">
        <v>43</v>
      </c>
      <c r="R95" s="3">
        <v>0</v>
      </c>
      <c r="S95" s="1" t="s">
        <v>44</v>
      </c>
      <c r="T95" s="1" t="s">
        <v>45</v>
      </c>
      <c r="U95" s="1" t="s">
        <v>1018</v>
      </c>
      <c r="V95" s="1" t="s">
        <v>46</v>
      </c>
      <c r="W95" s="1" t="s">
        <v>47</v>
      </c>
      <c r="X95" s="1" t="s">
        <v>1020</v>
      </c>
      <c r="Y95" s="1" t="s">
        <v>49</v>
      </c>
      <c r="Z95" s="1" t="s">
        <v>918</v>
      </c>
      <c r="AA95" s="1" t="s">
        <v>51</v>
      </c>
      <c r="AB95" s="1" t="s">
        <v>1020</v>
      </c>
      <c r="AC95" s="1" t="s">
        <v>37</v>
      </c>
    </row>
    <row r="96" spans="1:29" hidden="1" x14ac:dyDescent="0.25">
      <c r="A96" s="1" t="s">
        <v>33</v>
      </c>
      <c r="B96" s="1" t="s">
        <v>34</v>
      </c>
      <c r="C96" s="2">
        <v>44592</v>
      </c>
      <c r="D96" s="1" t="s">
        <v>73</v>
      </c>
      <c r="E96" s="1" t="s">
        <v>74</v>
      </c>
      <c r="F96" s="1" t="s">
        <v>37</v>
      </c>
      <c r="G96" s="1" t="s">
        <v>937</v>
      </c>
      <c r="H96" s="1" t="s">
        <v>76</v>
      </c>
      <c r="I96" s="3">
        <v>306355</v>
      </c>
      <c r="J96" s="3">
        <v>0</v>
      </c>
      <c r="K96" s="1" t="s">
        <v>40</v>
      </c>
      <c r="L96" s="1" t="s">
        <v>599</v>
      </c>
      <c r="M96" s="1" t="s">
        <v>600</v>
      </c>
      <c r="N96" s="1" t="s">
        <v>1021</v>
      </c>
      <c r="O96" s="1" t="s">
        <v>1022</v>
      </c>
      <c r="P96" s="1" t="s">
        <v>43</v>
      </c>
      <c r="Q96" s="1" t="s">
        <v>43</v>
      </c>
      <c r="R96" s="3">
        <v>0</v>
      </c>
      <c r="S96" s="1" t="s">
        <v>44</v>
      </c>
      <c r="T96" s="1" t="s">
        <v>45</v>
      </c>
      <c r="U96" s="1" t="s">
        <v>937</v>
      </c>
      <c r="V96" s="1" t="s">
        <v>46</v>
      </c>
      <c r="W96" s="1" t="s">
        <v>975</v>
      </c>
      <c r="X96" s="1" t="s">
        <v>1023</v>
      </c>
      <c r="Y96" s="1" t="s">
        <v>83</v>
      </c>
      <c r="Z96" s="1" t="s">
        <v>977</v>
      </c>
      <c r="AA96" s="1" t="s">
        <v>51</v>
      </c>
      <c r="AB96" s="1" t="s">
        <v>1023</v>
      </c>
      <c r="AC96" s="1" t="s">
        <v>37</v>
      </c>
    </row>
    <row r="97" spans="1:29" hidden="1" x14ac:dyDescent="0.25">
      <c r="A97" s="1" t="s">
        <v>33</v>
      </c>
      <c r="B97" s="1" t="s">
        <v>34</v>
      </c>
      <c r="C97" s="2">
        <v>44592</v>
      </c>
      <c r="D97" s="1" t="s">
        <v>73</v>
      </c>
      <c r="E97" s="1" t="s">
        <v>74</v>
      </c>
      <c r="F97" s="1" t="s">
        <v>37</v>
      </c>
      <c r="G97" s="1" t="s">
        <v>937</v>
      </c>
      <c r="H97" s="1" t="s">
        <v>76</v>
      </c>
      <c r="I97" s="3">
        <v>270801</v>
      </c>
      <c r="J97" s="3">
        <v>0</v>
      </c>
      <c r="K97" s="1" t="s">
        <v>40</v>
      </c>
      <c r="L97" s="1" t="s">
        <v>456</v>
      </c>
      <c r="M97" s="1" t="s">
        <v>457</v>
      </c>
      <c r="N97" s="1" t="s">
        <v>79</v>
      </c>
      <c r="O97" s="1" t="s">
        <v>80</v>
      </c>
      <c r="P97" s="1" t="s">
        <v>43</v>
      </c>
      <c r="Q97" s="1" t="s">
        <v>43</v>
      </c>
      <c r="R97" s="3">
        <v>0</v>
      </c>
      <c r="S97" s="1" t="s">
        <v>44</v>
      </c>
      <c r="T97" s="1" t="s">
        <v>45</v>
      </c>
      <c r="U97" s="1" t="s">
        <v>937</v>
      </c>
      <c r="V97" s="1" t="s">
        <v>46</v>
      </c>
      <c r="W97" s="1" t="s">
        <v>975</v>
      </c>
      <c r="X97" s="1" t="s">
        <v>1023</v>
      </c>
      <c r="Y97" s="1" t="s">
        <v>83</v>
      </c>
      <c r="Z97" s="1" t="s">
        <v>977</v>
      </c>
      <c r="AA97" s="1" t="s">
        <v>51</v>
      </c>
      <c r="AB97" s="1" t="s">
        <v>1023</v>
      </c>
      <c r="AC97" s="1" t="s">
        <v>37</v>
      </c>
    </row>
    <row r="98" spans="1:29" hidden="1" x14ac:dyDescent="0.25">
      <c r="A98" s="1" t="s">
        <v>33</v>
      </c>
      <c r="B98" s="1" t="s">
        <v>34</v>
      </c>
      <c r="C98" s="2">
        <v>44592</v>
      </c>
      <c r="D98" s="1" t="s">
        <v>73</v>
      </c>
      <c r="E98" s="1" t="s">
        <v>74</v>
      </c>
      <c r="F98" s="1" t="s">
        <v>37</v>
      </c>
      <c r="G98" s="1" t="s">
        <v>937</v>
      </c>
      <c r="H98" s="1" t="s">
        <v>76</v>
      </c>
      <c r="I98" s="3">
        <v>33334</v>
      </c>
      <c r="J98" s="3">
        <v>0</v>
      </c>
      <c r="K98" s="1" t="s">
        <v>40</v>
      </c>
      <c r="L98" s="1" t="s">
        <v>442</v>
      </c>
      <c r="M98" s="1" t="s">
        <v>443</v>
      </c>
      <c r="N98" s="1" t="s">
        <v>79</v>
      </c>
      <c r="O98" s="1" t="s">
        <v>80</v>
      </c>
      <c r="P98" s="1" t="s">
        <v>43</v>
      </c>
      <c r="Q98" s="1" t="s">
        <v>43</v>
      </c>
      <c r="R98" s="3">
        <v>0</v>
      </c>
      <c r="S98" s="1" t="s">
        <v>44</v>
      </c>
      <c r="T98" s="1" t="s">
        <v>45</v>
      </c>
      <c r="U98" s="1" t="s">
        <v>937</v>
      </c>
      <c r="V98" s="1" t="s">
        <v>46</v>
      </c>
      <c r="W98" s="1" t="s">
        <v>975</v>
      </c>
      <c r="X98" s="1" t="s">
        <v>1023</v>
      </c>
      <c r="Y98" s="1" t="s">
        <v>83</v>
      </c>
      <c r="Z98" s="1" t="s">
        <v>977</v>
      </c>
      <c r="AA98" s="1" t="s">
        <v>51</v>
      </c>
      <c r="AB98" s="1" t="s">
        <v>1023</v>
      </c>
      <c r="AC98" s="1" t="s">
        <v>37</v>
      </c>
    </row>
    <row r="99" spans="1:29" hidden="1" x14ac:dyDescent="0.25">
      <c r="A99" s="1" t="s">
        <v>33</v>
      </c>
      <c r="B99" s="1" t="s">
        <v>34</v>
      </c>
      <c r="C99" s="2">
        <v>44592</v>
      </c>
      <c r="D99" s="1" t="s">
        <v>73</v>
      </c>
      <c r="E99" s="1" t="s">
        <v>74</v>
      </c>
      <c r="F99" s="1" t="s">
        <v>37</v>
      </c>
      <c r="G99" s="1" t="s">
        <v>937</v>
      </c>
      <c r="H99" s="1" t="s">
        <v>76</v>
      </c>
      <c r="I99" s="3">
        <v>166667</v>
      </c>
      <c r="J99" s="3">
        <v>0</v>
      </c>
      <c r="K99" s="1" t="s">
        <v>40</v>
      </c>
      <c r="L99" s="1" t="s">
        <v>139</v>
      </c>
      <c r="M99" s="1" t="s">
        <v>140</v>
      </c>
      <c r="N99" s="1" t="s">
        <v>79</v>
      </c>
      <c r="O99" s="1" t="s">
        <v>80</v>
      </c>
      <c r="P99" s="1" t="s">
        <v>43</v>
      </c>
      <c r="Q99" s="1" t="s">
        <v>43</v>
      </c>
      <c r="R99" s="3">
        <v>0</v>
      </c>
      <c r="S99" s="1" t="s">
        <v>44</v>
      </c>
      <c r="T99" s="1" t="s">
        <v>45</v>
      </c>
      <c r="U99" s="1" t="s">
        <v>937</v>
      </c>
      <c r="V99" s="1" t="s">
        <v>46</v>
      </c>
      <c r="W99" s="1" t="s">
        <v>975</v>
      </c>
      <c r="X99" s="1" t="s">
        <v>1023</v>
      </c>
      <c r="Y99" s="1" t="s">
        <v>83</v>
      </c>
      <c r="Z99" s="1" t="s">
        <v>977</v>
      </c>
      <c r="AA99" s="1" t="s">
        <v>51</v>
      </c>
      <c r="AB99" s="1" t="s">
        <v>1023</v>
      </c>
      <c r="AC99" s="1" t="s">
        <v>37</v>
      </c>
    </row>
    <row r="100" spans="1:29" hidden="1" x14ac:dyDescent="0.25">
      <c r="A100" s="1" t="s">
        <v>33</v>
      </c>
      <c r="B100" s="1" t="s">
        <v>34</v>
      </c>
      <c r="C100" s="2">
        <v>44592</v>
      </c>
      <c r="D100" s="1" t="s">
        <v>73</v>
      </c>
      <c r="E100" s="1" t="s">
        <v>74</v>
      </c>
      <c r="F100" s="1" t="s">
        <v>37</v>
      </c>
      <c r="G100" s="1" t="s">
        <v>937</v>
      </c>
      <c r="H100" s="1" t="s">
        <v>76</v>
      </c>
      <c r="I100" s="3">
        <v>33334</v>
      </c>
      <c r="J100" s="3">
        <v>0</v>
      </c>
      <c r="K100" s="1" t="s">
        <v>40</v>
      </c>
      <c r="L100" s="1" t="s">
        <v>352</v>
      </c>
      <c r="M100" s="1" t="s">
        <v>353</v>
      </c>
      <c r="N100" s="1" t="s">
        <v>79</v>
      </c>
      <c r="O100" s="1" t="s">
        <v>80</v>
      </c>
      <c r="P100" s="1" t="s">
        <v>43</v>
      </c>
      <c r="Q100" s="1" t="s">
        <v>43</v>
      </c>
      <c r="R100" s="3">
        <v>0</v>
      </c>
      <c r="S100" s="1" t="s">
        <v>44</v>
      </c>
      <c r="T100" s="1" t="s">
        <v>45</v>
      </c>
      <c r="U100" s="1" t="s">
        <v>937</v>
      </c>
      <c r="V100" s="1" t="s">
        <v>46</v>
      </c>
      <c r="W100" s="1" t="s">
        <v>975</v>
      </c>
      <c r="X100" s="1" t="s">
        <v>1023</v>
      </c>
      <c r="Y100" s="1" t="s">
        <v>83</v>
      </c>
      <c r="Z100" s="1" t="s">
        <v>977</v>
      </c>
      <c r="AA100" s="1" t="s">
        <v>51</v>
      </c>
      <c r="AB100" s="1" t="s">
        <v>1023</v>
      </c>
      <c r="AC100" s="1" t="s">
        <v>37</v>
      </c>
    </row>
    <row r="101" spans="1:29" hidden="1" x14ac:dyDescent="0.25">
      <c r="A101" s="1" t="s">
        <v>33</v>
      </c>
      <c r="B101" s="1" t="s">
        <v>34</v>
      </c>
      <c r="C101" s="2">
        <v>44592</v>
      </c>
      <c r="D101" s="1" t="s">
        <v>73</v>
      </c>
      <c r="E101" s="1" t="s">
        <v>74</v>
      </c>
      <c r="F101" s="1" t="s">
        <v>37</v>
      </c>
      <c r="G101" s="1" t="s">
        <v>937</v>
      </c>
      <c r="H101" s="1" t="s">
        <v>76</v>
      </c>
      <c r="I101" s="3">
        <v>101621</v>
      </c>
      <c r="J101" s="3">
        <v>0</v>
      </c>
      <c r="K101" s="1" t="s">
        <v>40</v>
      </c>
      <c r="L101" s="1" t="s">
        <v>484</v>
      </c>
      <c r="M101" s="1" t="s">
        <v>485</v>
      </c>
      <c r="N101" s="1" t="s">
        <v>79</v>
      </c>
      <c r="O101" s="1" t="s">
        <v>80</v>
      </c>
      <c r="P101" s="1" t="s">
        <v>43</v>
      </c>
      <c r="Q101" s="1" t="s">
        <v>43</v>
      </c>
      <c r="R101" s="3">
        <v>0</v>
      </c>
      <c r="S101" s="1" t="s">
        <v>44</v>
      </c>
      <c r="T101" s="1" t="s">
        <v>45</v>
      </c>
      <c r="U101" s="1" t="s">
        <v>937</v>
      </c>
      <c r="V101" s="1" t="s">
        <v>46</v>
      </c>
      <c r="W101" s="1" t="s">
        <v>975</v>
      </c>
      <c r="X101" s="1" t="s">
        <v>1023</v>
      </c>
      <c r="Y101" s="1" t="s">
        <v>83</v>
      </c>
      <c r="Z101" s="1" t="s">
        <v>977</v>
      </c>
      <c r="AA101" s="1" t="s">
        <v>51</v>
      </c>
      <c r="AB101" s="1" t="s">
        <v>1023</v>
      </c>
      <c r="AC101" s="1" t="s">
        <v>37</v>
      </c>
    </row>
    <row r="102" spans="1:29" hidden="1" x14ac:dyDescent="0.25">
      <c r="A102" s="1" t="s">
        <v>33</v>
      </c>
      <c r="B102" s="1" t="s">
        <v>34</v>
      </c>
      <c r="C102" s="2">
        <v>44592</v>
      </c>
      <c r="D102" s="1" t="s">
        <v>73</v>
      </c>
      <c r="E102" s="1" t="s">
        <v>74</v>
      </c>
      <c r="F102" s="1" t="s">
        <v>37</v>
      </c>
      <c r="G102" s="1" t="s">
        <v>937</v>
      </c>
      <c r="H102" s="1" t="s">
        <v>76</v>
      </c>
      <c r="I102" s="3">
        <v>33476</v>
      </c>
      <c r="J102" s="3">
        <v>0</v>
      </c>
      <c r="K102" s="1" t="s">
        <v>40</v>
      </c>
      <c r="L102" s="1" t="s">
        <v>436</v>
      </c>
      <c r="M102" s="1" t="s">
        <v>437</v>
      </c>
      <c r="N102" s="1" t="s">
        <v>79</v>
      </c>
      <c r="O102" s="1" t="s">
        <v>80</v>
      </c>
      <c r="P102" s="1" t="s">
        <v>43</v>
      </c>
      <c r="Q102" s="1" t="s">
        <v>43</v>
      </c>
      <c r="R102" s="3">
        <v>0</v>
      </c>
      <c r="S102" s="1" t="s">
        <v>44</v>
      </c>
      <c r="T102" s="1" t="s">
        <v>45</v>
      </c>
      <c r="U102" s="1" t="s">
        <v>937</v>
      </c>
      <c r="V102" s="1" t="s">
        <v>46</v>
      </c>
      <c r="W102" s="1" t="s">
        <v>975</v>
      </c>
      <c r="X102" s="1" t="s">
        <v>1023</v>
      </c>
      <c r="Y102" s="1" t="s">
        <v>83</v>
      </c>
      <c r="Z102" s="1" t="s">
        <v>977</v>
      </c>
      <c r="AA102" s="1" t="s">
        <v>51</v>
      </c>
      <c r="AB102" s="1" t="s">
        <v>1023</v>
      </c>
      <c r="AC102" s="1" t="s">
        <v>37</v>
      </c>
    </row>
    <row r="103" spans="1:29" hidden="1" x14ac:dyDescent="0.25">
      <c r="A103" s="1" t="s">
        <v>33</v>
      </c>
      <c r="B103" s="1" t="s">
        <v>34</v>
      </c>
      <c r="C103" s="2">
        <v>44592</v>
      </c>
      <c r="D103" s="1" t="s">
        <v>73</v>
      </c>
      <c r="E103" s="1" t="s">
        <v>74</v>
      </c>
      <c r="F103" s="1" t="s">
        <v>37</v>
      </c>
      <c r="G103" s="1" t="s">
        <v>937</v>
      </c>
      <c r="H103" s="1" t="s">
        <v>76</v>
      </c>
      <c r="I103" s="3">
        <v>33334</v>
      </c>
      <c r="J103" s="3">
        <v>0</v>
      </c>
      <c r="K103" s="1" t="s">
        <v>40</v>
      </c>
      <c r="L103" s="1" t="s">
        <v>504</v>
      </c>
      <c r="M103" s="1" t="s">
        <v>505</v>
      </c>
      <c r="N103" s="1" t="s">
        <v>79</v>
      </c>
      <c r="O103" s="1" t="s">
        <v>80</v>
      </c>
      <c r="P103" s="1" t="s">
        <v>43</v>
      </c>
      <c r="Q103" s="1" t="s">
        <v>43</v>
      </c>
      <c r="R103" s="3">
        <v>0</v>
      </c>
      <c r="S103" s="1" t="s">
        <v>44</v>
      </c>
      <c r="T103" s="1" t="s">
        <v>45</v>
      </c>
      <c r="U103" s="1" t="s">
        <v>937</v>
      </c>
      <c r="V103" s="1" t="s">
        <v>46</v>
      </c>
      <c r="W103" s="1" t="s">
        <v>975</v>
      </c>
      <c r="X103" s="1" t="s">
        <v>1023</v>
      </c>
      <c r="Y103" s="1" t="s">
        <v>83</v>
      </c>
      <c r="Z103" s="1" t="s">
        <v>977</v>
      </c>
      <c r="AA103" s="1" t="s">
        <v>51</v>
      </c>
      <c r="AB103" s="1" t="s">
        <v>1023</v>
      </c>
      <c r="AC103" s="1" t="s">
        <v>37</v>
      </c>
    </row>
    <row r="104" spans="1:29" hidden="1" x14ac:dyDescent="0.25">
      <c r="A104" s="1" t="s">
        <v>33</v>
      </c>
      <c r="B104" s="1" t="s">
        <v>34</v>
      </c>
      <c r="C104" s="2">
        <v>44592</v>
      </c>
      <c r="D104" s="1" t="s">
        <v>73</v>
      </c>
      <c r="E104" s="1" t="s">
        <v>74</v>
      </c>
      <c r="F104" s="1" t="s">
        <v>37</v>
      </c>
      <c r="G104" s="1" t="s">
        <v>937</v>
      </c>
      <c r="H104" s="1" t="s">
        <v>76</v>
      </c>
      <c r="I104" s="3">
        <v>249742</v>
      </c>
      <c r="J104" s="3">
        <v>0</v>
      </c>
      <c r="K104" s="1" t="s">
        <v>40</v>
      </c>
      <c r="L104" s="1" t="s">
        <v>979</v>
      </c>
      <c r="M104" s="1" t="s">
        <v>691</v>
      </c>
      <c r="N104" s="1" t="s">
        <v>79</v>
      </c>
      <c r="O104" s="1" t="s">
        <v>80</v>
      </c>
      <c r="P104" s="1" t="s">
        <v>43</v>
      </c>
      <c r="Q104" s="1" t="s">
        <v>43</v>
      </c>
      <c r="R104" s="3">
        <v>0</v>
      </c>
      <c r="S104" s="1" t="s">
        <v>44</v>
      </c>
      <c r="T104" s="1" t="s">
        <v>45</v>
      </c>
      <c r="U104" s="1" t="s">
        <v>937</v>
      </c>
      <c r="V104" s="1" t="s">
        <v>46</v>
      </c>
      <c r="W104" s="1" t="s">
        <v>975</v>
      </c>
      <c r="X104" s="1" t="s">
        <v>1023</v>
      </c>
      <c r="Y104" s="1" t="s">
        <v>83</v>
      </c>
      <c r="Z104" s="1" t="s">
        <v>977</v>
      </c>
      <c r="AA104" s="1" t="s">
        <v>51</v>
      </c>
      <c r="AB104" s="1" t="s">
        <v>1023</v>
      </c>
      <c r="AC104" s="1" t="s">
        <v>37</v>
      </c>
    </row>
    <row r="105" spans="1:29" hidden="1" x14ac:dyDescent="0.25">
      <c r="A105" s="1" t="s">
        <v>33</v>
      </c>
      <c r="B105" s="1" t="s">
        <v>34</v>
      </c>
      <c r="C105" s="2">
        <v>44592</v>
      </c>
      <c r="D105" s="1" t="s">
        <v>73</v>
      </c>
      <c r="E105" s="1" t="s">
        <v>74</v>
      </c>
      <c r="F105" s="1" t="s">
        <v>37</v>
      </c>
      <c r="G105" s="1" t="s">
        <v>937</v>
      </c>
      <c r="H105" s="1" t="s">
        <v>76</v>
      </c>
      <c r="I105" s="3">
        <v>266668</v>
      </c>
      <c r="J105" s="3">
        <v>0</v>
      </c>
      <c r="K105" s="1" t="s">
        <v>40</v>
      </c>
      <c r="L105" s="1" t="s">
        <v>773</v>
      </c>
      <c r="M105" s="1" t="s">
        <v>774</v>
      </c>
      <c r="N105" s="1" t="s">
        <v>79</v>
      </c>
      <c r="O105" s="1" t="s">
        <v>80</v>
      </c>
      <c r="P105" s="1" t="s">
        <v>43</v>
      </c>
      <c r="Q105" s="1" t="s">
        <v>43</v>
      </c>
      <c r="R105" s="3">
        <v>0</v>
      </c>
      <c r="S105" s="1" t="s">
        <v>44</v>
      </c>
      <c r="T105" s="1" t="s">
        <v>45</v>
      </c>
      <c r="U105" s="1" t="s">
        <v>937</v>
      </c>
      <c r="V105" s="1" t="s">
        <v>46</v>
      </c>
      <c r="W105" s="1" t="s">
        <v>975</v>
      </c>
      <c r="X105" s="1" t="s">
        <v>1023</v>
      </c>
      <c r="Y105" s="1" t="s">
        <v>83</v>
      </c>
      <c r="Z105" s="1" t="s">
        <v>977</v>
      </c>
      <c r="AA105" s="1" t="s">
        <v>51</v>
      </c>
      <c r="AB105" s="1" t="s">
        <v>1023</v>
      </c>
      <c r="AC105" s="1" t="s">
        <v>37</v>
      </c>
    </row>
    <row r="106" spans="1:29" hidden="1" x14ac:dyDescent="0.25">
      <c r="A106" s="1" t="s">
        <v>33</v>
      </c>
      <c r="B106" s="1" t="s">
        <v>34</v>
      </c>
      <c r="C106" s="2">
        <v>44592</v>
      </c>
      <c r="D106" s="1" t="s">
        <v>73</v>
      </c>
      <c r="E106" s="1" t="s">
        <v>74</v>
      </c>
      <c r="F106" s="1" t="s">
        <v>37</v>
      </c>
      <c r="G106" s="1" t="s">
        <v>937</v>
      </c>
      <c r="H106" s="1" t="s">
        <v>76</v>
      </c>
      <c r="I106" s="3">
        <v>35019</v>
      </c>
      <c r="J106" s="3">
        <v>0</v>
      </c>
      <c r="K106" s="1" t="s">
        <v>40</v>
      </c>
      <c r="L106" s="1" t="s">
        <v>135</v>
      </c>
      <c r="M106" s="1" t="s">
        <v>136</v>
      </c>
      <c r="N106" s="1" t="s">
        <v>79</v>
      </c>
      <c r="O106" s="1" t="s">
        <v>80</v>
      </c>
      <c r="P106" s="1" t="s">
        <v>43</v>
      </c>
      <c r="Q106" s="1" t="s">
        <v>43</v>
      </c>
      <c r="R106" s="3">
        <v>0</v>
      </c>
      <c r="S106" s="1" t="s">
        <v>44</v>
      </c>
      <c r="T106" s="1" t="s">
        <v>45</v>
      </c>
      <c r="U106" s="1" t="s">
        <v>937</v>
      </c>
      <c r="V106" s="1" t="s">
        <v>46</v>
      </c>
      <c r="W106" s="1" t="s">
        <v>975</v>
      </c>
      <c r="X106" s="1" t="s">
        <v>1023</v>
      </c>
      <c r="Y106" s="1" t="s">
        <v>83</v>
      </c>
      <c r="Z106" s="1" t="s">
        <v>977</v>
      </c>
      <c r="AA106" s="1" t="s">
        <v>51</v>
      </c>
      <c r="AB106" s="1" t="s">
        <v>1023</v>
      </c>
      <c r="AC106" s="1" t="s">
        <v>37</v>
      </c>
    </row>
    <row r="107" spans="1:29" hidden="1" x14ac:dyDescent="0.25">
      <c r="A107" s="1" t="s">
        <v>33</v>
      </c>
      <c r="B107" s="1" t="s">
        <v>34</v>
      </c>
      <c r="C107" s="2">
        <v>44592</v>
      </c>
      <c r="D107" s="1" t="s">
        <v>73</v>
      </c>
      <c r="E107" s="1" t="s">
        <v>74</v>
      </c>
      <c r="F107" s="1" t="s">
        <v>37</v>
      </c>
      <c r="G107" s="1" t="s">
        <v>937</v>
      </c>
      <c r="H107" s="1" t="s">
        <v>76</v>
      </c>
      <c r="I107" s="3">
        <v>327939</v>
      </c>
      <c r="J107" s="3">
        <v>0</v>
      </c>
      <c r="K107" s="1" t="s">
        <v>40</v>
      </c>
      <c r="L107" s="1" t="s">
        <v>533</v>
      </c>
      <c r="M107" s="1" t="s">
        <v>534</v>
      </c>
      <c r="N107" s="1" t="s">
        <v>79</v>
      </c>
      <c r="O107" s="1" t="s">
        <v>80</v>
      </c>
      <c r="P107" s="1" t="s">
        <v>43</v>
      </c>
      <c r="Q107" s="1" t="s">
        <v>43</v>
      </c>
      <c r="R107" s="3">
        <v>0</v>
      </c>
      <c r="S107" s="1" t="s">
        <v>44</v>
      </c>
      <c r="T107" s="1" t="s">
        <v>45</v>
      </c>
      <c r="U107" s="1" t="s">
        <v>937</v>
      </c>
      <c r="V107" s="1" t="s">
        <v>46</v>
      </c>
      <c r="W107" s="1" t="s">
        <v>975</v>
      </c>
      <c r="X107" s="1" t="s">
        <v>1023</v>
      </c>
      <c r="Y107" s="1" t="s">
        <v>83</v>
      </c>
      <c r="Z107" s="1" t="s">
        <v>977</v>
      </c>
      <c r="AA107" s="1" t="s">
        <v>51</v>
      </c>
      <c r="AB107" s="1" t="s">
        <v>1023</v>
      </c>
      <c r="AC107" s="1" t="s">
        <v>37</v>
      </c>
    </row>
    <row r="108" spans="1:29" hidden="1" x14ac:dyDescent="0.25">
      <c r="A108" s="1" t="s">
        <v>33</v>
      </c>
      <c r="B108" s="1" t="s">
        <v>34</v>
      </c>
      <c r="C108" s="2">
        <v>44592</v>
      </c>
      <c r="D108" s="1" t="s">
        <v>73</v>
      </c>
      <c r="E108" s="1" t="s">
        <v>74</v>
      </c>
      <c r="F108" s="1" t="s">
        <v>37</v>
      </c>
      <c r="G108" s="1" t="s">
        <v>937</v>
      </c>
      <c r="H108" s="1" t="s">
        <v>76</v>
      </c>
      <c r="I108" s="3">
        <v>466667</v>
      </c>
      <c r="J108" s="3">
        <v>0</v>
      </c>
      <c r="K108" s="1" t="s">
        <v>40</v>
      </c>
      <c r="L108" s="1" t="s">
        <v>537</v>
      </c>
      <c r="M108" s="1" t="s">
        <v>538</v>
      </c>
      <c r="N108" s="1" t="s">
        <v>79</v>
      </c>
      <c r="O108" s="1" t="s">
        <v>80</v>
      </c>
      <c r="P108" s="1" t="s">
        <v>43</v>
      </c>
      <c r="Q108" s="1" t="s">
        <v>43</v>
      </c>
      <c r="R108" s="3">
        <v>0</v>
      </c>
      <c r="S108" s="1" t="s">
        <v>44</v>
      </c>
      <c r="T108" s="1" t="s">
        <v>45</v>
      </c>
      <c r="U108" s="1" t="s">
        <v>937</v>
      </c>
      <c r="V108" s="1" t="s">
        <v>46</v>
      </c>
      <c r="W108" s="1" t="s">
        <v>975</v>
      </c>
      <c r="X108" s="1" t="s">
        <v>1023</v>
      </c>
      <c r="Y108" s="1" t="s">
        <v>83</v>
      </c>
      <c r="Z108" s="1" t="s">
        <v>977</v>
      </c>
      <c r="AA108" s="1" t="s">
        <v>51</v>
      </c>
      <c r="AB108" s="1" t="s">
        <v>1023</v>
      </c>
      <c r="AC108" s="1" t="s">
        <v>37</v>
      </c>
    </row>
    <row r="109" spans="1:29" hidden="1" x14ac:dyDescent="0.25">
      <c r="A109" s="1" t="s">
        <v>33</v>
      </c>
      <c r="B109" s="1" t="s">
        <v>34</v>
      </c>
      <c r="C109" s="2">
        <v>44592</v>
      </c>
      <c r="D109" s="1" t="s">
        <v>73</v>
      </c>
      <c r="E109" s="1" t="s">
        <v>74</v>
      </c>
      <c r="F109" s="1" t="s">
        <v>37</v>
      </c>
      <c r="G109" s="1" t="s">
        <v>937</v>
      </c>
      <c r="H109" s="1" t="s">
        <v>76</v>
      </c>
      <c r="I109" s="3">
        <v>33467</v>
      </c>
      <c r="J109" s="3">
        <v>0</v>
      </c>
      <c r="K109" s="1" t="s">
        <v>40</v>
      </c>
      <c r="L109" s="1" t="s">
        <v>480</v>
      </c>
      <c r="M109" s="1" t="s">
        <v>481</v>
      </c>
      <c r="N109" s="1" t="s">
        <v>79</v>
      </c>
      <c r="O109" s="1" t="s">
        <v>80</v>
      </c>
      <c r="P109" s="1" t="s">
        <v>43</v>
      </c>
      <c r="Q109" s="1" t="s">
        <v>43</v>
      </c>
      <c r="R109" s="3">
        <v>0</v>
      </c>
      <c r="S109" s="1" t="s">
        <v>44</v>
      </c>
      <c r="T109" s="1" t="s">
        <v>45</v>
      </c>
      <c r="U109" s="1" t="s">
        <v>937</v>
      </c>
      <c r="V109" s="1" t="s">
        <v>46</v>
      </c>
      <c r="W109" s="1" t="s">
        <v>975</v>
      </c>
      <c r="X109" s="1" t="s">
        <v>1023</v>
      </c>
      <c r="Y109" s="1" t="s">
        <v>83</v>
      </c>
      <c r="Z109" s="1" t="s">
        <v>977</v>
      </c>
      <c r="AA109" s="1" t="s">
        <v>51</v>
      </c>
      <c r="AB109" s="1" t="s">
        <v>1023</v>
      </c>
      <c r="AC109" s="1" t="s">
        <v>37</v>
      </c>
    </row>
    <row r="110" spans="1:29" hidden="1" x14ac:dyDescent="0.25">
      <c r="A110" s="1" t="s">
        <v>33</v>
      </c>
      <c r="B110" s="1" t="s">
        <v>34</v>
      </c>
      <c r="C110" s="2">
        <v>44592</v>
      </c>
      <c r="D110" s="1" t="s">
        <v>73</v>
      </c>
      <c r="E110" s="1" t="s">
        <v>74</v>
      </c>
      <c r="F110" s="1" t="s">
        <v>37</v>
      </c>
      <c r="G110" s="1" t="s">
        <v>937</v>
      </c>
      <c r="H110" s="1" t="s">
        <v>76</v>
      </c>
      <c r="I110" s="3">
        <v>103074</v>
      </c>
      <c r="J110" s="3">
        <v>0</v>
      </c>
      <c r="K110" s="1" t="s">
        <v>40</v>
      </c>
      <c r="L110" s="1" t="s">
        <v>115</v>
      </c>
      <c r="M110" s="1" t="s">
        <v>116</v>
      </c>
      <c r="N110" s="1" t="s">
        <v>79</v>
      </c>
      <c r="O110" s="1" t="s">
        <v>80</v>
      </c>
      <c r="P110" s="1" t="s">
        <v>43</v>
      </c>
      <c r="Q110" s="1" t="s">
        <v>43</v>
      </c>
      <c r="R110" s="3">
        <v>0</v>
      </c>
      <c r="S110" s="1" t="s">
        <v>44</v>
      </c>
      <c r="T110" s="1" t="s">
        <v>45</v>
      </c>
      <c r="U110" s="1" t="s">
        <v>937</v>
      </c>
      <c r="V110" s="1" t="s">
        <v>46</v>
      </c>
      <c r="W110" s="1" t="s">
        <v>975</v>
      </c>
      <c r="X110" s="1" t="s">
        <v>1023</v>
      </c>
      <c r="Y110" s="1" t="s">
        <v>83</v>
      </c>
      <c r="Z110" s="1" t="s">
        <v>977</v>
      </c>
      <c r="AA110" s="1" t="s">
        <v>51</v>
      </c>
      <c r="AB110" s="1" t="s">
        <v>1023</v>
      </c>
      <c r="AC110" s="1" t="s">
        <v>37</v>
      </c>
    </row>
    <row r="111" spans="1:29" x14ac:dyDescent="0.25">
      <c r="A111" s="1" t="s">
        <v>33</v>
      </c>
      <c r="B111" s="1" t="s">
        <v>34</v>
      </c>
      <c r="C111" s="2">
        <v>44595</v>
      </c>
      <c r="D111" s="1" t="s">
        <v>35</v>
      </c>
      <c r="E111" s="1" t="s">
        <v>36</v>
      </c>
      <c r="F111" s="1" t="s">
        <v>37</v>
      </c>
      <c r="G111" s="1" t="s">
        <v>1024</v>
      </c>
      <c r="H111" s="1" t="s">
        <v>1025</v>
      </c>
      <c r="I111" s="3">
        <v>0</v>
      </c>
      <c r="J111" s="54">
        <v>306602</v>
      </c>
      <c r="K111" s="1" t="s">
        <v>40</v>
      </c>
      <c r="L111" s="1" t="s">
        <v>62</v>
      </c>
      <c r="M111" s="1" t="s">
        <v>63</v>
      </c>
      <c r="N111" s="1" t="s">
        <v>37</v>
      </c>
      <c r="O111" s="1" t="s">
        <v>43</v>
      </c>
      <c r="P111" s="1" t="s">
        <v>43</v>
      </c>
      <c r="Q111" s="1" t="s">
        <v>43</v>
      </c>
      <c r="R111" s="3">
        <v>0</v>
      </c>
      <c r="S111" s="1" t="s">
        <v>44</v>
      </c>
      <c r="T111" s="1" t="s">
        <v>45</v>
      </c>
      <c r="U111" s="1" t="s">
        <v>1024</v>
      </c>
      <c r="V111" s="1" t="s">
        <v>46</v>
      </c>
      <c r="W111" s="1" t="s">
        <v>47</v>
      </c>
      <c r="X111" s="1" t="s">
        <v>1026</v>
      </c>
      <c r="Y111" s="1" t="s">
        <v>49</v>
      </c>
      <c r="Z111" s="1" t="s">
        <v>918</v>
      </c>
      <c r="AA111" s="1" t="s">
        <v>51</v>
      </c>
      <c r="AB111" s="1" t="s">
        <v>1026</v>
      </c>
      <c r="AC111" s="1" t="s">
        <v>37</v>
      </c>
    </row>
    <row r="112" spans="1:29" x14ac:dyDescent="0.25">
      <c r="A112" s="1" t="s">
        <v>33</v>
      </c>
      <c r="B112" s="1" t="s">
        <v>34</v>
      </c>
      <c r="C112" s="2">
        <v>44601</v>
      </c>
      <c r="D112" s="1" t="s">
        <v>35</v>
      </c>
      <c r="E112" s="1" t="s">
        <v>36</v>
      </c>
      <c r="F112" s="1" t="s">
        <v>37</v>
      </c>
      <c r="G112" s="1" t="s">
        <v>1027</v>
      </c>
      <c r="H112" s="1" t="s">
        <v>1028</v>
      </c>
      <c r="I112" s="3">
        <v>0</v>
      </c>
      <c r="J112" s="54">
        <v>33804</v>
      </c>
      <c r="K112" s="1" t="s">
        <v>40</v>
      </c>
      <c r="L112" s="1" t="s">
        <v>67</v>
      </c>
      <c r="M112" s="1" t="s">
        <v>68</v>
      </c>
      <c r="N112" s="1" t="s">
        <v>37</v>
      </c>
      <c r="O112" s="1" t="s">
        <v>43</v>
      </c>
      <c r="P112" s="1" t="s">
        <v>43</v>
      </c>
      <c r="Q112" s="1" t="s">
        <v>43</v>
      </c>
      <c r="R112" s="3">
        <v>0</v>
      </c>
      <c r="S112" s="1" t="s">
        <v>44</v>
      </c>
      <c r="T112" s="1" t="s">
        <v>45</v>
      </c>
      <c r="U112" s="1" t="s">
        <v>1027</v>
      </c>
      <c r="V112" s="1" t="s">
        <v>46</v>
      </c>
      <c r="W112" s="1" t="s">
        <v>47</v>
      </c>
      <c r="X112" s="1" t="s">
        <v>1029</v>
      </c>
      <c r="Y112" s="1" t="s">
        <v>49</v>
      </c>
      <c r="Z112" s="1" t="s">
        <v>918</v>
      </c>
      <c r="AA112" s="1" t="s">
        <v>51</v>
      </c>
      <c r="AB112" s="1" t="s">
        <v>1029</v>
      </c>
      <c r="AC112" s="1" t="s">
        <v>37</v>
      </c>
    </row>
    <row r="113" spans="1:29" x14ac:dyDescent="0.25">
      <c r="A113" s="1" t="s">
        <v>33</v>
      </c>
      <c r="B113" s="1" t="s">
        <v>34</v>
      </c>
      <c r="C113" s="2">
        <v>44601</v>
      </c>
      <c r="D113" s="1" t="s">
        <v>35</v>
      </c>
      <c r="E113" s="1" t="s">
        <v>36</v>
      </c>
      <c r="F113" s="1" t="s">
        <v>37</v>
      </c>
      <c r="G113" s="1" t="s">
        <v>1030</v>
      </c>
      <c r="H113" s="1" t="s">
        <v>1031</v>
      </c>
      <c r="I113" s="3">
        <v>0</v>
      </c>
      <c r="J113" s="54">
        <v>1346338</v>
      </c>
      <c r="K113" s="1" t="s">
        <v>40</v>
      </c>
      <c r="L113" s="1" t="s">
        <v>67</v>
      </c>
      <c r="M113" s="1" t="s">
        <v>68</v>
      </c>
      <c r="N113" s="1" t="s">
        <v>37</v>
      </c>
      <c r="O113" s="1" t="s">
        <v>43</v>
      </c>
      <c r="P113" s="1" t="s">
        <v>43</v>
      </c>
      <c r="Q113" s="1" t="s">
        <v>43</v>
      </c>
      <c r="R113" s="3">
        <v>0</v>
      </c>
      <c r="S113" s="1" t="s">
        <v>44</v>
      </c>
      <c r="T113" s="1" t="s">
        <v>45</v>
      </c>
      <c r="U113" s="1" t="s">
        <v>1030</v>
      </c>
      <c r="V113" s="1" t="s">
        <v>46</v>
      </c>
      <c r="W113" s="1" t="s">
        <v>47</v>
      </c>
      <c r="X113" s="1" t="s">
        <v>1032</v>
      </c>
      <c r="Y113" s="1" t="s">
        <v>49</v>
      </c>
      <c r="Z113" s="1" t="s">
        <v>918</v>
      </c>
      <c r="AA113" s="1" t="s">
        <v>51</v>
      </c>
      <c r="AB113" s="1" t="s">
        <v>1032</v>
      </c>
      <c r="AC113" s="1" t="s">
        <v>37</v>
      </c>
    </row>
    <row r="114" spans="1:29" x14ac:dyDescent="0.25">
      <c r="A114" s="1" t="s">
        <v>33</v>
      </c>
      <c r="B114" s="1" t="s">
        <v>34</v>
      </c>
      <c r="C114" s="2">
        <v>44607</v>
      </c>
      <c r="D114" s="1" t="s">
        <v>35</v>
      </c>
      <c r="E114" s="1" t="s">
        <v>36</v>
      </c>
      <c r="F114" s="1" t="s">
        <v>37</v>
      </c>
      <c r="G114" s="1" t="s">
        <v>1033</v>
      </c>
      <c r="H114" s="1" t="s">
        <v>1034</v>
      </c>
      <c r="I114" s="3">
        <v>0</v>
      </c>
      <c r="J114" s="54">
        <v>100000</v>
      </c>
      <c r="K114" s="1" t="s">
        <v>40</v>
      </c>
      <c r="L114" s="1" t="s">
        <v>62</v>
      </c>
      <c r="M114" s="1" t="s">
        <v>63</v>
      </c>
      <c r="N114" s="1" t="s">
        <v>37</v>
      </c>
      <c r="O114" s="1" t="s">
        <v>43</v>
      </c>
      <c r="P114" s="1" t="s">
        <v>43</v>
      </c>
      <c r="Q114" s="1" t="s">
        <v>43</v>
      </c>
      <c r="R114" s="3">
        <v>0</v>
      </c>
      <c r="S114" s="1" t="s">
        <v>44</v>
      </c>
      <c r="T114" s="1" t="s">
        <v>45</v>
      </c>
      <c r="U114" s="1" t="s">
        <v>1033</v>
      </c>
      <c r="V114" s="1" t="s">
        <v>46</v>
      </c>
      <c r="W114" s="1" t="s">
        <v>47</v>
      </c>
      <c r="X114" s="1" t="s">
        <v>1035</v>
      </c>
      <c r="Y114" s="1" t="s">
        <v>49</v>
      </c>
      <c r="Z114" s="1" t="s">
        <v>918</v>
      </c>
      <c r="AA114" s="1" t="s">
        <v>51</v>
      </c>
      <c r="AB114" s="1" t="s">
        <v>1035</v>
      </c>
      <c r="AC114" s="1" t="s">
        <v>37</v>
      </c>
    </row>
    <row r="115" spans="1:29" x14ac:dyDescent="0.25">
      <c r="A115" s="1" t="s">
        <v>33</v>
      </c>
      <c r="B115" s="1" t="s">
        <v>34</v>
      </c>
      <c r="C115" s="2">
        <v>44607</v>
      </c>
      <c r="D115" s="1" t="s">
        <v>35</v>
      </c>
      <c r="E115" s="1" t="s">
        <v>36</v>
      </c>
      <c r="F115" s="1" t="s">
        <v>37</v>
      </c>
      <c r="G115" s="1" t="s">
        <v>1036</v>
      </c>
      <c r="H115" s="1" t="s">
        <v>1037</v>
      </c>
      <c r="I115" s="3">
        <v>0</v>
      </c>
      <c r="J115" s="54">
        <v>31974</v>
      </c>
      <c r="K115" s="1" t="s">
        <v>40</v>
      </c>
      <c r="L115" s="1" t="s">
        <v>340</v>
      </c>
      <c r="M115" s="1" t="s">
        <v>341</v>
      </c>
      <c r="N115" s="1" t="s">
        <v>37</v>
      </c>
      <c r="O115" s="1" t="s">
        <v>43</v>
      </c>
      <c r="P115" s="1" t="s">
        <v>43</v>
      </c>
      <c r="Q115" s="1" t="s">
        <v>43</v>
      </c>
      <c r="R115" s="3">
        <v>0</v>
      </c>
      <c r="S115" s="1" t="s">
        <v>44</v>
      </c>
      <c r="T115" s="1" t="s">
        <v>45</v>
      </c>
      <c r="U115" s="1" t="s">
        <v>1036</v>
      </c>
      <c r="V115" s="1" t="s">
        <v>46</v>
      </c>
      <c r="W115" s="1" t="s">
        <v>47</v>
      </c>
      <c r="X115" s="1" t="s">
        <v>1038</v>
      </c>
      <c r="Y115" s="1" t="s">
        <v>49</v>
      </c>
      <c r="Z115" s="1" t="s">
        <v>918</v>
      </c>
      <c r="AA115" s="1" t="s">
        <v>51</v>
      </c>
      <c r="AB115" s="1" t="s">
        <v>1038</v>
      </c>
      <c r="AC115" s="1" t="s">
        <v>37</v>
      </c>
    </row>
    <row r="116" spans="1:29" x14ac:dyDescent="0.25">
      <c r="A116" s="1" t="s">
        <v>33</v>
      </c>
      <c r="B116" s="1" t="s">
        <v>34</v>
      </c>
      <c r="C116" s="2">
        <v>44607</v>
      </c>
      <c r="D116" s="1" t="s">
        <v>35</v>
      </c>
      <c r="E116" s="1" t="s">
        <v>36</v>
      </c>
      <c r="F116" s="1" t="s">
        <v>37</v>
      </c>
      <c r="G116" s="1" t="s">
        <v>1039</v>
      </c>
      <c r="H116" s="1" t="s">
        <v>1040</v>
      </c>
      <c r="I116" s="3">
        <v>0</v>
      </c>
      <c r="J116" s="54">
        <v>32439</v>
      </c>
      <c r="K116" s="1" t="s">
        <v>40</v>
      </c>
      <c r="L116" s="1" t="s">
        <v>340</v>
      </c>
      <c r="M116" s="1" t="s">
        <v>341</v>
      </c>
      <c r="N116" s="1" t="s">
        <v>37</v>
      </c>
      <c r="O116" s="1" t="s">
        <v>43</v>
      </c>
      <c r="P116" s="1" t="s">
        <v>43</v>
      </c>
      <c r="Q116" s="1" t="s">
        <v>43</v>
      </c>
      <c r="R116" s="3">
        <v>0</v>
      </c>
      <c r="S116" s="1" t="s">
        <v>44</v>
      </c>
      <c r="T116" s="1" t="s">
        <v>45</v>
      </c>
      <c r="U116" s="1" t="s">
        <v>1039</v>
      </c>
      <c r="V116" s="1" t="s">
        <v>46</v>
      </c>
      <c r="W116" s="1" t="s">
        <v>47</v>
      </c>
      <c r="X116" s="1" t="s">
        <v>1041</v>
      </c>
      <c r="Y116" s="1" t="s">
        <v>49</v>
      </c>
      <c r="Z116" s="1" t="s">
        <v>918</v>
      </c>
      <c r="AA116" s="1" t="s">
        <v>51</v>
      </c>
      <c r="AB116" s="1" t="s">
        <v>1041</v>
      </c>
      <c r="AC116" s="1" t="s">
        <v>37</v>
      </c>
    </row>
    <row r="117" spans="1:29" x14ac:dyDescent="0.25">
      <c r="A117" s="1" t="s">
        <v>33</v>
      </c>
      <c r="B117" s="1" t="s">
        <v>34</v>
      </c>
      <c r="C117" s="2">
        <v>44617</v>
      </c>
      <c r="D117" s="1" t="s">
        <v>35</v>
      </c>
      <c r="E117" s="1" t="s">
        <v>36</v>
      </c>
      <c r="F117" s="1" t="s">
        <v>37</v>
      </c>
      <c r="G117" s="1" t="s">
        <v>529</v>
      </c>
      <c r="H117" s="1" t="s">
        <v>1042</v>
      </c>
      <c r="I117" s="3">
        <v>0</v>
      </c>
      <c r="J117" s="54">
        <v>411927</v>
      </c>
      <c r="K117" s="1" t="s">
        <v>40</v>
      </c>
      <c r="L117" s="1" t="s">
        <v>340</v>
      </c>
      <c r="M117" s="1" t="s">
        <v>341</v>
      </c>
      <c r="N117" s="1" t="s">
        <v>37</v>
      </c>
      <c r="O117" s="1" t="s">
        <v>43</v>
      </c>
      <c r="P117" s="1" t="s">
        <v>43</v>
      </c>
      <c r="Q117" s="1" t="s">
        <v>43</v>
      </c>
      <c r="R117" s="3">
        <v>0</v>
      </c>
      <c r="S117" s="1" t="s">
        <v>44</v>
      </c>
      <c r="T117" s="1" t="s">
        <v>45</v>
      </c>
      <c r="U117" s="1" t="s">
        <v>529</v>
      </c>
      <c r="V117" s="1" t="s">
        <v>46</v>
      </c>
      <c r="W117" s="1" t="s">
        <v>47</v>
      </c>
      <c r="X117" s="1" t="s">
        <v>1043</v>
      </c>
      <c r="Y117" s="1" t="s">
        <v>49</v>
      </c>
      <c r="Z117" s="1" t="s">
        <v>918</v>
      </c>
      <c r="AA117" s="1" t="s">
        <v>51</v>
      </c>
      <c r="AB117" s="1" t="s">
        <v>1043</v>
      </c>
      <c r="AC117" s="1" t="s">
        <v>37</v>
      </c>
    </row>
    <row r="118" spans="1:29" x14ac:dyDescent="0.25">
      <c r="A118" s="1" t="s">
        <v>33</v>
      </c>
      <c r="B118" s="1" t="s">
        <v>34</v>
      </c>
      <c r="C118" s="2">
        <v>44620</v>
      </c>
      <c r="D118" s="1" t="s">
        <v>35</v>
      </c>
      <c r="E118" s="1" t="s">
        <v>36</v>
      </c>
      <c r="F118" s="1" t="s">
        <v>37</v>
      </c>
      <c r="G118" s="1" t="s">
        <v>406</v>
      </c>
      <c r="H118" s="1" t="s">
        <v>1044</v>
      </c>
      <c r="I118" s="3">
        <v>0</v>
      </c>
      <c r="J118" s="54">
        <v>151422</v>
      </c>
      <c r="K118" s="1" t="s">
        <v>40</v>
      </c>
      <c r="L118" s="1" t="s">
        <v>340</v>
      </c>
      <c r="M118" s="1" t="s">
        <v>341</v>
      </c>
      <c r="N118" s="1" t="s">
        <v>37</v>
      </c>
      <c r="O118" s="1" t="s">
        <v>43</v>
      </c>
      <c r="P118" s="1" t="s">
        <v>43</v>
      </c>
      <c r="Q118" s="1" t="s">
        <v>43</v>
      </c>
      <c r="R118" s="3">
        <v>0</v>
      </c>
      <c r="S118" s="1" t="s">
        <v>44</v>
      </c>
      <c r="T118" s="1" t="s">
        <v>45</v>
      </c>
      <c r="U118" s="1" t="s">
        <v>406</v>
      </c>
      <c r="V118" s="1" t="s">
        <v>46</v>
      </c>
      <c r="W118" s="1" t="s">
        <v>47</v>
      </c>
      <c r="X118" s="1" t="s">
        <v>1045</v>
      </c>
      <c r="Y118" s="1" t="s">
        <v>49</v>
      </c>
      <c r="Z118" s="1" t="s">
        <v>918</v>
      </c>
      <c r="AA118" s="1" t="s">
        <v>51</v>
      </c>
      <c r="AB118" s="1" t="s">
        <v>1045</v>
      </c>
      <c r="AC118" s="1" t="s">
        <v>37</v>
      </c>
    </row>
    <row r="119" spans="1:29" hidden="1" x14ac:dyDescent="0.25">
      <c r="A119" s="1" t="s">
        <v>33</v>
      </c>
      <c r="B119" s="1" t="s">
        <v>34</v>
      </c>
      <c r="C119" s="2">
        <v>44620</v>
      </c>
      <c r="D119" s="1" t="s">
        <v>73</v>
      </c>
      <c r="E119" s="1" t="s">
        <v>74</v>
      </c>
      <c r="F119" s="1" t="s">
        <v>37</v>
      </c>
      <c r="G119" s="1" t="s">
        <v>940</v>
      </c>
      <c r="H119" s="1" t="s">
        <v>76</v>
      </c>
      <c r="I119" s="3">
        <v>33334</v>
      </c>
      <c r="J119" s="3">
        <v>0</v>
      </c>
      <c r="K119" s="1" t="s">
        <v>40</v>
      </c>
      <c r="L119" s="1" t="s">
        <v>486</v>
      </c>
      <c r="M119" s="1" t="s">
        <v>487</v>
      </c>
      <c r="N119" s="1" t="s">
        <v>79</v>
      </c>
      <c r="O119" s="1" t="s">
        <v>80</v>
      </c>
      <c r="P119" s="1" t="s">
        <v>43</v>
      </c>
      <c r="Q119" s="1" t="s">
        <v>43</v>
      </c>
      <c r="R119" s="3">
        <v>0</v>
      </c>
      <c r="S119" s="1" t="s">
        <v>44</v>
      </c>
      <c r="T119" s="1" t="s">
        <v>45</v>
      </c>
      <c r="U119" s="1" t="s">
        <v>940</v>
      </c>
      <c r="V119" s="1" t="s">
        <v>46</v>
      </c>
      <c r="W119" s="1" t="s">
        <v>912</v>
      </c>
      <c r="X119" s="1" t="s">
        <v>1046</v>
      </c>
      <c r="Y119" s="1" t="s">
        <v>83</v>
      </c>
      <c r="Z119" s="1" t="s">
        <v>914</v>
      </c>
      <c r="AA119" s="1" t="s">
        <v>51</v>
      </c>
      <c r="AB119" s="1" t="s">
        <v>1046</v>
      </c>
      <c r="AC119" s="1" t="s">
        <v>37</v>
      </c>
    </row>
    <row r="120" spans="1:29" hidden="1" x14ac:dyDescent="0.25">
      <c r="A120" s="1" t="s">
        <v>33</v>
      </c>
      <c r="B120" s="1" t="s">
        <v>34</v>
      </c>
      <c r="C120" s="2">
        <v>44620</v>
      </c>
      <c r="D120" s="1" t="s">
        <v>73</v>
      </c>
      <c r="E120" s="1" t="s">
        <v>74</v>
      </c>
      <c r="F120" s="1" t="s">
        <v>37</v>
      </c>
      <c r="G120" s="1" t="s">
        <v>940</v>
      </c>
      <c r="H120" s="1" t="s">
        <v>76</v>
      </c>
      <c r="I120" s="3">
        <v>500000</v>
      </c>
      <c r="J120" s="3">
        <v>0</v>
      </c>
      <c r="K120" s="1" t="s">
        <v>40</v>
      </c>
      <c r="L120" s="1" t="s">
        <v>139</v>
      </c>
      <c r="M120" s="1" t="s">
        <v>140</v>
      </c>
      <c r="N120" s="1" t="s">
        <v>79</v>
      </c>
      <c r="O120" s="1" t="s">
        <v>80</v>
      </c>
      <c r="P120" s="1" t="s">
        <v>43</v>
      </c>
      <c r="Q120" s="1" t="s">
        <v>43</v>
      </c>
      <c r="R120" s="3">
        <v>0</v>
      </c>
      <c r="S120" s="1" t="s">
        <v>44</v>
      </c>
      <c r="T120" s="1" t="s">
        <v>45</v>
      </c>
      <c r="U120" s="1" t="s">
        <v>940</v>
      </c>
      <c r="V120" s="1" t="s">
        <v>46</v>
      </c>
      <c r="W120" s="1" t="s">
        <v>912</v>
      </c>
      <c r="X120" s="1" t="s">
        <v>1046</v>
      </c>
      <c r="Y120" s="1" t="s">
        <v>83</v>
      </c>
      <c r="Z120" s="1" t="s">
        <v>914</v>
      </c>
      <c r="AA120" s="1" t="s">
        <v>51</v>
      </c>
      <c r="AB120" s="1" t="s">
        <v>1046</v>
      </c>
      <c r="AC120" s="1" t="s">
        <v>37</v>
      </c>
    </row>
    <row r="121" spans="1:29" hidden="1" x14ac:dyDescent="0.25">
      <c r="A121" s="1" t="s">
        <v>33</v>
      </c>
      <c r="B121" s="1" t="s">
        <v>34</v>
      </c>
      <c r="C121" s="2">
        <v>44620</v>
      </c>
      <c r="D121" s="1" t="s">
        <v>73</v>
      </c>
      <c r="E121" s="1" t="s">
        <v>74</v>
      </c>
      <c r="F121" s="1" t="s">
        <v>37</v>
      </c>
      <c r="G121" s="1" t="s">
        <v>940</v>
      </c>
      <c r="H121" s="1" t="s">
        <v>76</v>
      </c>
      <c r="I121" s="3">
        <v>34963</v>
      </c>
      <c r="J121" s="3">
        <v>0</v>
      </c>
      <c r="K121" s="1" t="s">
        <v>40</v>
      </c>
      <c r="L121" s="1" t="s">
        <v>464</v>
      </c>
      <c r="M121" s="1" t="s">
        <v>465</v>
      </c>
      <c r="N121" s="1" t="s">
        <v>79</v>
      </c>
      <c r="O121" s="1" t="s">
        <v>80</v>
      </c>
      <c r="P121" s="1" t="s">
        <v>43</v>
      </c>
      <c r="Q121" s="1" t="s">
        <v>43</v>
      </c>
      <c r="R121" s="3">
        <v>0</v>
      </c>
      <c r="S121" s="1" t="s">
        <v>44</v>
      </c>
      <c r="T121" s="1" t="s">
        <v>45</v>
      </c>
      <c r="U121" s="1" t="s">
        <v>940</v>
      </c>
      <c r="V121" s="1" t="s">
        <v>46</v>
      </c>
      <c r="W121" s="1" t="s">
        <v>912</v>
      </c>
      <c r="X121" s="1" t="s">
        <v>1046</v>
      </c>
      <c r="Y121" s="1" t="s">
        <v>83</v>
      </c>
      <c r="Z121" s="1" t="s">
        <v>914</v>
      </c>
      <c r="AA121" s="1" t="s">
        <v>51</v>
      </c>
      <c r="AB121" s="1" t="s">
        <v>1046</v>
      </c>
      <c r="AC121" s="1" t="s">
        <v>37</v>
      </c>
    </row>
    <row r="122" spans="1:29" hidden="1" x14ac:dyDescent="0.25">
      <c r="A122" s="1" t="s">
        <v>33</v>
      </c>
      <c r="B122" s="1" t="s">
        <v>34</v>
      </c>
      <c r="C122" s="2">
        <v>44620</v>
      </c>
      <c r="D122" s="1" t="s">
        <v>73</v>
      </c>
      <c r="E122" s="1" t="s">
        <v>74</v>
      </c>
      <c r="F122" s="1" t="s">
        <v>37</v>
      </c>
      <c r="G122" s="1" t="s">
        <v>940</v>
      </c>
      <c r="H122" s="1" t="s">
        <v>76</v>
      </c>
      <c r="I122" s="3">
        <v>33334</v>
      </c>
      <c r="J122" s="3">
        <v>0</v>
      </c>
      <c r="K122" s="1" t="s">
        <v>40</v>
      </c>
      <c r="L122" s="1" t="s">
        <v>352</v>
      </c>
      <c r="M122" s="1" t="s">
        <v>353</v>
      </c>
      <c r="N122" s="1" t="s">
        <v>79</v>
      </c>
      <c r="O122" s="1" t="s">
        <v>80</v>
      </c>
      <c r="P122" s="1" t="s">
        <v>43</v>
      </c>
      <c r="Q122" s="1" t="s">
        <v>43</v>
      </c>
      <c r="R122" s="3">
        <v>0</v>
      </c>
      <c r="S122" s="1" t="s">
        <v>44</v>
      </c>
      <c r="T122" s="1" t="s">
        <v>45</v>
      </c>
      <c r="U122" s="1" t="s">
        <v>940</v>
      </c>
      <c r="V122" s="1" t="s">
        <v>46</v>
      </c>
      <c r="W122" s="1" t="s">
        <v>912</v>
      </c>
      <c r="X122" s="1" t="s">
        <v>1046</v>
      </c>
      <c r="Y122" s="1" t="s">
        <v>83</v>
      </c>
      <c r="Z122" s="1" t="s">
        <v>914</v>
      </c>
      <c r="AA122" s="1" t="s">
        <v>51</v>
      </c>
      <c r="AB122" s="1" t="s">
        <v>1046</v>
      </c>
      <c r="AC122" s="1" t="s">
        <v>37</v>
      </c>
    </row>
    <row r="123" spans="1:29" hidden="1" x14ac:dyDescent="0.25">
      <c r="A123" s="1" t="s">
        <v>33</v>
      </c>
      <c r="B123" s="1" t="s">
        <v>34</v>
      </c>
      <c r="C123" s="2">
        <v>44620</v>
      </c>
      <c r="D123" s="1" t="s">
        <v>73</v>
      </c>
      <c r="E123" s="1" t="s">
        <v>74</v>
      </c>
      <c r="F123" s="1" t="s">
        <v>37</v>
      </c>
      <c r="G123" s="1" t="s">
        <v>940</v>
      </c>
      <c r="H123" s="1" t="s">
        <v>76</v>
      </c>
      <c r="I123" s="3">
        <v>36044</v>
      </c>
      <c r="J123" s="3">
        <v>0</v>
      </c>
      <c r="K123" s="1" t="s">
        <v>40</v>
      </c>
      <c r="L123" s="1" t="s">
        <v>152</v>
      </c>
      <c r="M123" s="1" t="s">
        <v>153</v>
      </c>
      <c r="N123" s="1" t="s">
        <v>79</v>
      </c>
      <c r="O123" s="1" t="s">
        <v>80</v>
      </c>
      <c r="P123" s="1" t="s">
        <v>43</v>
      </c>
      <c r="Q123" s="1" t="s">
        <v>43</v>
      </c>
      <c r="R123" s="3">
        <v>0</v>
      </c>
      <c r="S123" s="1" t="s">
        <v>44</v>
      </c>
      <c r="T123" s="1" t="s">
        <v>45</v>
      </c>
      <c r="U123" s="1" t="s">
        <v>940</v>
      </c>
      <c r="V123" s="1" t="s">
        <v>46</v>
      </c>
      <c r="W123" s="1" t="s">
        <v>912</v>
      </c>
      <c r="X123" s="1" t="s">
        <v>1046</v>
      </c>
      <c r="Y123" s="1" t="s">
        <v>83</v>
      </c>
      <c r="Z123" s="1" t="s">
        <v>914</v>
      </c>
      <c r="AA123" s="1" t="s">
        <v>51</v>
      </c>
      <c r="AB123" s="1" t="s">
        <v>1046</v>
      </c>
      <c r="AC123" s="1" t="s">
        <v>37</v>
      </c>
    </row>
    <row r="124" spans="1:29" hidden="1" x14ac:dyDescent="0.25">
      <c r="A124" s="1" t="s">
        <v>33</v>
      </c>
      <c r="B124" s="1" t="s">
        <v>34</v>
      </c>
      <c r="C124" s="2">
        <v>44620</v>
      </c>
      <c r="D124" s="1" t="s">
        <v>73</v>
      </c>
      <c r="E124" s="1" t="s">
        <v>74</v>
      </c>
      <c r="F124" s="1" t="s">
        <v>37</v>
      </c>
      <c r="G124" s="1" t="s">
        <v>940</v>
      </c>
      <c r="H124" s="1" t="s">
        <v>76</v>
      </c>
      <c r="I124" s="3">
        <v>37742</v>
      </c>
      <c r="J124" s="3">
        <v>0</v>
      </c>
      <c r="K124" s="1" t="s">
        <v>40</v>
      </c>
      <c r="L124" s="1" t="s">
        <v>1047</v>
      </c>
      <c r="M124" s="1" t="s">
        <v>846</v>
      </c>
      <c r="N124" s="1" t="s">
        <v>79</v>
      </c>
      <c r="O124" s="1" t="s">
        <v>80</v>
      </c>
      <c r="P124" s="1" t="s">
        <v>43</v>
      </c>
      <c r="Q124" s="1" t="s">
        <v>43</v>
      </c>
      <c r="R124" s="3">
        <v>0</v>
      </c>
      <c r="S124" s="1" t="s">
        <v>44</v>
      </c>
      <c r="T124" s="1" t="s">
        <v>45</v>
      </c>
      <c r="U124" s="1" t="s">
        <v>940</v>
      </c>
      <c r="V124" s="1" t="s">
        <v>46</v>
      </c>
      <c r="W124" s="1" t="s">
        <v>912</v>
      </c>
      <c r="X124" s="1" t="s">
        <v>1046</v>
      </c>
      <c r="Y124" s="1" t="s">
        <v>83</v>
      </c>
      <c r="Z124" s="1" t="s">
        <v>914</v>
      </c>
      <c r="AA124" s="1" t="s">
        <v>51</v>
      </c>
      <c r="AB124" s="1" t="s">
        <v>1046</v>
      </c>
      <c r="AC124" s="1" t="s">
        <v>37</v>
      </c>
    </row>
    <row r="125" spans="1:29" hidden="1" x14ac:dyDescent="0.25">
      <c r="A125" s="1" t="s">
        <v>33</v>
      </c>
      <c r="B125" s="1" t="s">
        <v>34</v>
      </c>
      <c r="C125" s="2">
        <v>44620</v>
      </c>
      <c r="D125" s="1" t="s">
        <v>73</v>
      </c>
      <c r="E125" s="1" t="s">
        <v>74</v>
      </c>
      <c r="F125" s="1" t="s">
        <v>37</v>
      </c>
      <c r="G125" s="1" t="s">
        <v>940</v>
      </c>
      <c r="H125" s="1" t="s">
        <v>76</v>
      </c>
      <c r="I125" s="3">
        <v>37275</v>
      </c>
      <c r="J125" s="3">
        <v>0</v>
      </c>
      <c r="K125" s="1" t="s">
        <v>40</v>
      </c>
      <c r="L125" s="1" t="s">
        <v>571</v>
      </c>
      <c r="M125" s="1" t="s">
        <v>572</v>
      </c>
      <c r="N125" s="1" t="s">
        <v>79</v>
      </c>
      <c r="O125" s="1" t="s">
        <v>80</v>
      </c>
      <c r="P125" s="1" t="s">
        <v>43</v>
      </c>
      <c r="Q125" s="1" t="s">
        <v>43</v>
      </c>
      <c r="R125" s="3">
        <v>0</v>
      </c>
      <c r="S125" s="1" t="s">
        <v>44</v>
      </c>
      <c r="T125" s="1" t="s">
        <v>45</v>
      </c>
      <c r="U125" s="1" t="s">
        <v>940</v>
      </c>
      <c r="V125" s="1" t="s">
        <v>46</v>
      </c>
      <c r="W125" s="1" t="s">
        <v>912</v>
      </c>
      <c r="X125" s="1" t="s">
        <v>1046</v>
      </c>
      <c r="Y125" s="1" t="s">
        <v>83</v>
      </c>
      <c r="Z125" s="1" t="s">
        <v>914</v>
      </c>
      <c r="AA125" s="1" t="s">
        <v>51</v>
      </c>
      <c r="AB125" s="1" t="s">
        <v>1046</v>
      </c>
      <c r="AC125" s="1" t="s">
        <v>37</v>
      </c>
    </row>
    <row r="126" spans="1:29" hidden="1" x14ac:dyDescent="0.25">
      <c r="A126" s="1" t="s">
        <v>33</v>
      </c>
      <c r="B126" s="1" t="s">
        <v>34</v>
      </c>
      <c r="C126" s="2">
        <v>44620</v>
      </c>
      <c r="D126" s="1" t="s">
        <v>73</v>
      </c>
      <c r="E126" s="1" t="s">
        <v>74</v>
      </c>
      <c r="F126" s="1" t="s">
        <v>37</v>
      </c>
      <c r="G126" s="1" t="s">
        <v>940</v>
      </c>
      <c r="H126" s="1" t="s">
        <v>76</v>
      </c>
      <c r="I126" s="3">
        <v>0</v>
      </c>
      <c r="J126" s="3">
        <v>37275</v>
      </c>
      <c r="K126" s="1" t="s">
        <v>40</v>
      </c>
      <c r="L126" s="1" t="s">
        <v>571</v>
      </c>
      <c r="M126" s="1" t="s">
        <v>572</v>
      </c>
      <c r="N126" s="1" t="s">
        <v>79</v>
      </c>
      <c r="O126" s="1" t="s">
        <v>80</v>
      </c>
      <c r="P126" s="1" t="s">
        <v>43</v>
      </c>
      <c r="Q126" s="1" t="s">
        <v>43</v>
      </c>
      <c r="R126" s="3">
        <v>0</v>
      </c>
      <c r="S126" s="1" t="s">
        <v>44</v>
      </c>
      <c r="T126" s="1" t="s">
        <v>45</v>
      </c>
      <c r="U126" s="1" t="s">
        <v>940</v>
      </c>
      <c r="V126" s="1" t="s">
        <v>46</v>
      </c>
      <c r="W126" s="1" t="s">
        <v>912</v>
      </c>
      <c r="X126" s="1" t="s">
        <v>1046</v>
      </c>
      <c r="Y126" s="1" t="s">
        <v>83</v>
      </c>
      <c r="Z126" s="1" t="s">
        <v>914</v>
      </c>
      <c r="AA126" s="1" t="s">
        <v>51</v>
      </c>
      <c r="AB126" s="1" t="s">
        <v>1046</v>
      </c>
      <c r="AC126" s="1" t="s">
        <v>37</v>
      </c>
    </row>
    <row r="127" spans="1:29" hidden="1" x14ac:dyDescent="0.25">
      <c r="A127" s="1" t="s">
        <v>33</v>
      </c>
      <c r="B127" s="1" t="s">
        <v>34</v>
      </c>
      <c r="C127" s="2">
        <v>44620</v>
      </c>
      <c r="D127" s="1" t="s">
        <v>73</v>
      </c>
      <c r="E127" s="1" t="s">
        <v>74</v>
      </c>
      <c r="F127" s="1" t="s">
        <v>37</v>
      </c>
      <c r="G127" s="1" t="s">
        <v>940</v>
      </c>
      <c r="H127" s="1" t="s">
        <v>76</v>
      </c>
      <c r="I127" s="3">
        <v>402068</v>
      </c>
      <c r="J127" s="3">
        <v>0</v>
      </c>
      <c r="K127" s="1" t="s">
        <v>40</v>
      </c>
      <c r="L127" s="1" t="s">
        <v>533</v>
      </c>
      <c r="M127" s="1" t="s">
        <v>534</v>
      </c>
      <c r="N127" s="1" t="s">
        <v>79</v>
      </c>
      <c r="O127" s="1" t="s">
        <v>80</v>
      </c>
      <c r="P127" s="1" t="s">
        <v>43</v>
      </c>
      <c r="Q127" s="1" t="s">
        <v>43</v>
      </c>
      <c r="R127" s="3">
        <v>0</v>
      </c>
      <c r="S127" s="1" t="s">
        <v>44</v>
      </c>
      <c r="T127" s="1" t="s">
        <v>45</v>
      </c>
      <c r="U127" s="1" t="s">
        <v>940</v>
      </c>
      <c r="V127" s="1" t="s">
        <v>46</v>
      </c>
      <c r="W127" s="1" t="s">
        <v>912</v>
      </c>
      <c r="X127" s="1" t="s">
        <v>1046</v>
      </c>
      <c r="Y127" s="1" t="s">
        <v>83</v>
      </c>
      <c r="Z127" s="1" t="s">
        <v>914</v>
      </c>
      <c r="AA127" s="1" t="s">
        <v>51</v>
      </c>
      <c r="AB127" s="1" t="s">
        <v>1046</v>
      </c>
      <c r="AC127" s="1" t="s">
        <v>37</v>
      </c>
    </row>
    <row r="128" spans="1:29" hidden="1" x14ac:dyDescent="0.25">
      <c r="A128" s="1" t="s">
        <v>33</v>
      </c>
      <c r="B128" s="1" t="s">
        <v>34</v>
      </c>
      <c r="C128" s="2">
        <v>44620</v>
      </c>
      <c r="D128" s="1" t="s">
        <v>73</v>
      </c>
      <c r="E128" s="1" t="s">
        <v>74</v>
      </c>
      <c r="F128" s="1" t="s">
        <v>37</v>
      </c>
      <c r="G128" s="1" t="s">
        <v>940</v>
      </c>
      <c r="H128" s="1" t="s">
        <v>76</v>
      </c>
      <c r="I128" s="3">
        <v>33334</v>
      </c>
      <c r="J128" s="3">
        <v>0</v>
      </c>
      <c r="K128" s="1" t="s">
        <v>40</v>
      </c>
      <c r="L128" s="1" t="s">
        <v>117</v>
      </c>
      <c r="M128" s="1" t="s">
        <v>118</v>
      </c>
      <c r="N128" s="1" t="s">
        <v>79</v>
      </c>
      <c r="O128" s="1" t="s">
        <v>80</v>
      </c>
      <c r="P128" s="1" t="s">
        <v>43</v>
      </c>
      <c r="Q128" s="1" t="s">
        <v>43</v>
      </c>
      <c r="R128" s="3">
        <v>0</v>
      </c>
      <c r="S128" s="1" t="s">
        <v>44</v>
      </c>
      <c r="T128" s="1" t="s">
        <v>45</v>
      </c>
      <c r="U128" s="1" t="s">
        <v>940</v>
      </c>
      <c r="V128" s="1" t="s">
        <v>46</v>
      </c>
      <c r="W128" s="1" t="s">
        <v>912</v>
      </c>
      <c r="X128" s="1" t="s">
        <v>1046</v>
      </c>
      <c r="Y128" s="1" t="s">
        <v>83</v>
      </c>
      <c r="Z128" s="1" t="s">
        <v>914</v>
      </c>
      <c r="AA128" s="1" t="s">
        <v>51</v>
      </c>
      <c r="AB128" s="1" t="s">
        <v>1046</v>
      </c>
      <c r="AC128" s="1" t="s">
        <v>37</v>
      </c>
    </row>
    <row r="129" spans="1:29" hidden="1" x14ac:dyDescent="0.25">
      <c r="A129" s="1" t="s">
        <v>33</v>
      </c>
      <c r="B129" s="1" t="s">
        <v>34</v>
      </c>
      <c r="C129" s="2">
        <v>44620</v>
      </c>
      <c r="D129" s="1" t="s">
        <v>73</v>
      </c>
      <c r="E129" s="1" t="s">
        <v>74</v>
      </c>
      <c r="F129" s="1" t="s">
        <v>37</v>
      </c>
      <c r="G129" s="1" t="s">
        <v>940</v>
      </c>
      <c r="H129" s="1" t="s">
        <v>76</v>
      </c>
      <c r="I129" s="3">
        <v>100000</v>
      </c>
      <c r="J129" s="3">
        <v>0</v>
      </c>
      <c r="K129" s="1" t="s">
        <v>40</v>
      </c>
      <c r="L129" s="1" t="s">
        <v>133</v>
      </c>
      <c r="M129" s="1" t="s">
        <v>134</v>
      </c>
      <c r="N129" s="1" t="s">
        <v>79</v>
      </c>
      <c r="O129" s="1" t="s">
        <v>80</v>
      </c>
      <c r="P129" s="1" t="s">
        <v>43</v>
      </c>
      <c r="Q129" s="1" t="s">
        <v>43</v>
      </c>
      <c r="R129" s="3">
        <v>0</v>
      </c>
      <c r="S129" s="1" t="s">
        <v>44</v>
      </c>
      <c r="T129" s="1" t="s">
        <v>45</v>
      </c>
      <c r="U129" s="1" t="s">
        <v>940</v>
      </c>
      <c r="V129" s="1" t="s">
        <v>46</v>
      </c>
      <c r="W129" s="1" t="s">
        <v>912</v>
      </c>
      <c r="X129" s="1" t="s">
        <v>1046</v>
      </c>
      <c r="Y129" s="1" t="s">
        <v>83</v>
      </c>
      <c r="Z129" s="1" t="s">
        <v>914</v>
      </c>
      <c r="AA129" s="1" t="s">
        <v>51</v>
      </c>
      <c r="AB129" s="1" t="s">
        <v>1046</v>
      </c>
      <c r="AC129" s="1" t="s">
        <v>37</v>
      </c>
    </row>
    <row r="130" spans="1:29" hidden="1" x14ac:dyDescent="0.25">
      <c r="A130" s="1" t="s">
        <v>33</v>
      </c>
      <c r="B130" s="1" t="s">
        <v>34</v>
      </c>
      <c r="C130" s="2">
        <v>44620</v>
      </c>
      <c r="D130" s="1" t="s">
        <v>73</v>
      </c>
      <c r="E130" s="1" t="s">
        <v>74</v>
      </c>
      <c r="F130" s="1" t="s">
        <v>37</v>
      </c>
      <c r="G130" s="1" t="s">
        <v>940</v>
      </c>
      <c r="H130" s="1" t="s">
        <v>76</v>
      </c>
      <c r="I130" s="3">
        <v>36498</v>
      </c>
      <c r="J130" s="3">
        <v>0</v>
      </c>
      <c r="K130" s="1" t="s">
        <v>40</v>
      </c>
      <c r="L130" s="1" t="s">
        <v>135</v>
      </c>
      <c r="M130" s="1" t="s">
        <v>136</v>
      </c>
      <c r="N130" s="1" t="s">
        <v>79</v>
      </c>
      <c r="O130" s="1" t="s">
        <v>80</v>
      </c>
      <c r="P130" s="1" t="s">
        <v>43</v>
      </c>
      <c r="Q130" s="1" t="s">
        <v>43</v>
      </c>
      <c r="R130" s="3">
        <v>0</v>
      </c>
      <c r="S130" s="1" t="s">
        <v>44</v>
      </c>
      <c r="T130" s="1" t="s">
        <v>45</v>
      </c>
      <c r="U130" s="1" t="s">
        <v>940</v>
      </c>
      <c r="V130" s="1" t="s">
        <v>46</v>
      </c>
      <c r="W130" s="1" t="s">
        <v>912</v>
      </c>
      <c r="X130" s="1" t="s">
        <v>1046</v>
      </c>
      <c r="Y130" s="1" t="s">
        <v>83</v>
      </c>
      <c r="Z130" s="1" t="s">
        <v>914</v>
      </c>
      <c r="AA130" s="1" t="s">
        <v>51</v>
      </c>
      <c r="AB130" s="1" t="s">
        <v>1046</v>
      </c>
      <c r="AC130" s="1" t="s">
        <v>37</v>
      </c>
    </row>
    <row r="131" spans="1:29" hidden="1" x14ac:dyDescent="0.25">
      <c r="A131" s="1" t="s">
        <v>33</v>
      </c>
      <c r="B131" s="1" t="s">
        <v>34</v>
      </c>
      <c r="C131" s="2">
        <v>44620</v>
      </c>
      <c r="D131" s="1" t="s">
        <v>73</v>
      </c>
      <c r="E131" s="1" t="s">
        <v>74</v>
      </c>
      <c r="F131" s="1" t="s">
        <v>37</v>
      </c>
      <c r="G131" s="1" t="s">
        <v>940</v>
      </c>
      <c r="H131" s="1" t="s">
        <v>76</v>
      </c>
      <c r="I131" s="3">
        <v>466667</v>
      </c>
      <c r="J131" s="3">
        <v>0</v>
      </c>
      <c r="K131" s="1" t="s">
        <v>40</v>
      </c>
      <c r="L131" s="1" t="s">
        <v>537</v>
      </c>
      <c r="M131" s="1" t="s">
        <v>538</v>
      </c>
      <c r="N131" s="1" t="s">
        <v>79</v>
      </c>
      <c r="O131" s="1" t="s">
        <v>80</v>
      </c>
      <c r="P131" s="1" t="s">
        <v>43</v>
      </c>
      <c r="Q131" s="1" t="s">
        <v>43</v>
      </c>
      <c r="R131" s="3">
        <v>0</v>
      </c>
      <c r="S131" s="1" t="s">
        <v>44</v>
      </c>
      <c r="T131" s="1" t="s">
        <v>45</v>
      </c>
      <c r="U131" s="1" t="s">
        <v>940</v>
      </c>
      <c r="V131" s="1" t="s">
        <v>46</v>
      </c>
      <c r="W131" s="1" t="s">
        <v>912</v>
      </c>
      <c r="X131" s="1" t="s">
        <v>1046</v>
      </c>
      <c r="Y131" s="1" t="s">
        <v>83</v>
      </c>
      <c r="Z131" s="1" t="s">
        <v>914</v>
      </c>
      <c r="AA131" s="1" t="s">
        <v>51</v>
      </c>
      <c r="AB131" s="1" t="s">
        <v>1046</v>
      </c>
      <c r="AC131" s="1" t="s">
        <v>37</v>
      </c>
    </row>
    <row r="132" spans="1:29" hidden="1" x14ac:dyDescent="0.25">
      <c r="A132" s="1" t="s">
        <v>33</v>
      </c>
      <c r="B132" s="1" t="s">
        <v>34</v>
      </c>
      <c r="C132" s="2">
        <v>44620</v>
      </c>
      <c r="D132" s="1" t="s">
        <v>73</v>
      </c>
      <c r="E132" s="1" t="s">
        <v>74</v>
      </c>
      <c r="F132" s="1" t="s">
        <v>37</v>
      </c>
      <c r="G132" s="1" t="s">
        <v>940</v>
      </c>
      <c r="H132" s="1" t="s">
        <v>76</v>
      </c>
      <c r="I132" s="3">
        <v>33334</v>
      </c>
      <c r="J132" s="3">
        <v>0</v>
      </c>
      <c r="K132" s="1" t="s">
        <v>40</v>
      </c>
      <c r="L132" s="1" t="s">
        <v>569</v>
      </c>
      <c r="M132" s="1" t="s">
        <v>570</v>
      </c>
      <c r="N132" s="1" t="s">
        <v>79</v>
      </c>
      <c r="O132" s="1" t="s">
        <v>80</v>
      </c>
      <c r="P132" s="1" t="s">
        <v>43</v>
      </c>
      <c r="Q132" s="1" t="s">
        <v>43</v>
      </c>
      <c r="R132" s="3">
        <v>0</v>
      </c>
      <c r="S132" s="1" t="s">
        <v>44</v>
      </c>
      <c r="T132" s="1" t="s">
        <v>45</v>
      </c>
      <c r="U132" s="1" t="s">
        <v>940</v>
      </c>
      <c r="V132" s="1" t="s">
        <v>46</v>
      </c>
      <c r="W132" s="1" t="s">
        <v>912</v>
      </c>
      <c r="X132" s="1" t="s">
        <v>1046</v>
      </c>
      <c r="Y132" s="1" t="s">
        <v>83</v>
      </c>
      <c r="Z132" s="1" t="s">
        <v>914</v>
      </c>
      <c r="AA132" s="1" t="s">
        <v>51</v>
      </c>
      <c r="AB132" s="1" t="s">
        <v>1046</v>
      </c>
      <c r="AC132" s="1" t="s">
        <v>37</v>
      </c>
    </row>
    <row r="133" spans="1:29" hidden="1" x14ac:dyDescent="0.25">
      <c r="A133" s="1" t="s">
        <v>33</v>
      </c>
      <c r="B133" s="1" t="s">
        <v>34</v>
      </c>
      <c r="C133" s="2">
        <v>44620</v>
      </c>
      <c r="D133" s="1" t="s">
        <v>73</v>
      </c>
      <c r="E133" s="1" t="s">
        <v>74</v>
      </c>
      <c r="F133" s="1" t="s">
        <v>37</v>
      </c>
      <c r="G133" s="1" t="s">
        <v>940</v>
      </c>
      <c r="H133" s="1" t="s">
        <v>76</v>
      </c>
      <c r="I133" s="3">
        <v>33334</v>
      </c>
      <c r="J133" s="3">
        <v>0</v>
      </c>
      <c r="K133" s="1" t="s">
        <v>40</v>
      </c>
      <c r="L133" s="1" t="s">
        <v>148</v>
      </c>
      <c r="M133" s="1" t="s">
        <v>149</v>
      </c>
      <c r="N133" s="1" t="s">
        <v>79</v>
      </c>
      <c r="O133" s="1" t="s">
        <v>80</v>
      </c>
      <c r="P133" s="1" t="s">
        <v>43</v>
      </c>
      <c r="Q133" s="1" t="s">
        <v>43</v>
      </c>
      <c r="R133" s="3">
        <v>0</v>
      </c>
      <c r="S133" s="1" t="s">
        <v>44</v>
      </c>
      <c r="T133" s="1" t="s">
        <v>45</v>
      </c>
      <c r="U133" s="1" t="s">
        <v>940</v>
      </c>
      <c r="V133" s="1" t="s">
        <v>46</v>
      </c>
      <c r="W133" s="1" t="s">
        <v>912</v>
      </c>
      <c r="X133" s="1" t="s">
        <v>1046</v>
      </c>
      <c r="Y133" s="1" t="s">
        <v>83</v>
      </c>
      <c r="Z133" s="1" t="s">
        <v>914</v>
      </c>
      <c r="AA133" s="1" t="s">
        <v>51</v>
      </c>
      <c r="AB133" s="1" t="s">
        <v>1046</v>
      </c>
      <c r="AC133" s="1" t="s">
        <v>37</v>
      </c>
    </row>
    <row r="134" spans="1:29" hidden="1" x14ac:dyDescent="0.25">
      <c r="A134" s="1" t="s">
        <v>33</v>
      </c>
      <c r="B134" s="1" t="s">
        <v>34</v>
      </c>
      <c r="C134" s="2">
        <v>44620</v>
      </c>
      <c r="D134" s="1" t="s">
        <v>73</v>
      </c>
      <c r="E134" s="1" t="s">
        <v>74</v>
      </c>
      <c r="F134" s="1" t="s">
        <v>37</v>
      </c>
      <c r="G134" s="1" t="s">
        <v>940</v>
      </c>
      <c r="H134" s="1" t="s">
        <v>76</v>
      </c>
      <c r="I134" s="3">
        <v>115442</v>
      </c>
      <c r="J134" s="3">
        <v>0</v>
      </c>
      <c r="K134" s="1" t="s">
        <v>40</v>
      </c>
      <c r="L134" s="1" t="s">
        <v>502</v>
      </c>
      <c r="M134" s="1" t="s">
        <v>503</v>
      </c>
      <c r="N134" s="1" t="s">
        <v>79</v>
      </c>
      <c r="O134" s="1" t="s">
        <v>80</v>
      </c>
      <c r="P134" s="1" t="s">
        <v>43</v>
      </c>
      <c r="Q134" s="1" t="s">
        <v>43</v>
      </c>
      <c r="R134" s="3">
        <v>0</v>
      </c>
      <c r="S134" s="1" t="s">
        <v>44</v>
      </c>
      <c r="T134" s="1" t="s">
        <v>45</v>
      </c>
      <c r="U134" s="1" t="s">
        <v>940</v>
      </c>
      <c r="V134" s="1" t="s">
        <v>46</v>
      </c>
      <c r="W134" s="1" t="s">
        <v>912</v>
      </c>
      <c r="X134" s="1" t="s">
        <v>1046</v>
      </c>
      <c r="Y134" s="1" t="s">
        <v>83</v>
      </c>
      <c r="Z134" s="1" t="s">
        <v>914</v>
      </c>
      <c r="AA134" s="1" t="s">
        <v>51</v>
      </c>
      <c r="AB134" s="1" t="s">
        <v>1046</v>
      </c>
      <c r="AC134" s="1" t="s">
        <v>37</v>
      </c>
    </row>
    <row r="135" spans="1:29" hidden="1" x14ac:dyDescent="0.25">
      <c r="A135" s="1" t="s">
        <v>33</v>
      </c>
      <c r="B135" s="1" t="s">
        <v>34</v>
      </c>
      <c r="C135" s="2">
        <v>44620</v>
      </c>
      <c r="D135" s="1" t="s">
        <v>73</v>
      </c>
      <c r="E135" s="1" t="s">
        <v>74</v>
      </c>
      <c r="F135" s="1" t="s">
        <v>37</v>
      </c>
      <c r="G135" s="1" t="s">
        <v>940</v>
      </c>
      <c r="H135" s="1" t="s">
        <v>76</v>
      </c>
      <c r="I135" s="3">
        <v>33334</v>
      </c>
      <c r="J135" s="3">
        <v>0</v>
      </c>
      <c r="K135" s="1" t="s">
        <v>40</v>
      </c>
      <c r="L135" s="1" t="s">
        <v>579</v>
      </c>
      <c r="M135" s="1" t="s">
        <v>580</v>
      </c>
      <c r="N135" s="1" t="s">
        <v>79</v>
      </c>
      <c r="O135" s="1" t="s">
        <v>80</v>
      </c>
      <c r="P135" s="1" t="s">
        <v>43</v>
      </c>
      <c r="Q135" s="1" t="s">
        <v>43</v>
      </c>
      <c r="R135" s="3">
        <v>0</v>
      </c>
      <c r="S135" s="1" t="s">
        <v>44</v>
      </c>
      <c r="T135" s="1" t="s">
        <v>45</v>
      </c>
      <c r="U135" s="1" t="s">
        <v>940</v>
      </c>
      <c r="V135" s="1" t="s">
        <v>46</v>
      </c>
      <c r="W135" s="1" t="s">
        <v>912</v>
      </c>
      <c r="X135" s="1" t="s">
        <v>1046</v>
      </c>
      <c r="Y135" s="1" t="s">
        <v>83</v>
      </c>
      <c r="Z135" s="1" t="s">
        <v>914</v>
      </c>
      <c r="AA135" s="1" t="s">
        <v>51</v>
      </c>
      <c r="AB135" s="1" t="s">
        <v>1046</v>
      </c>
      <c r="AC135" s="1" t="s">
        <v>37</v>
      </c>
    </row>
    <row r="136" spans="1:29" hidden="1" x14ac:dyDescent="0.25">
      <c r="A136" s="1" t="s">
        <v>33</v>
      </c>
      <c r="B136" s="1" t="s">
        <v>34</v>
      </c>
      <c r="C136" s="2">
        <v>44620</v>
      </c>
      <c r="D136" s="1" t="s">
        <v>73</v>
      </c>
      <c r="E136" s="1" t="s">
        <v>74</v>
      </c>
      <c r="F136" s="1" t="s">
        <v>37</v>
      </c>
      <c r="G136" s="1" t="s">
        <v>940</v>
      </c>
      <c r="H136" s="1" t="s">
        <v>76</v>
      </c>
      <c r="I136" s="3">
        <v>33334</v>
      </c>
      <c r="J136" s="3">
        <v>0</v>
      </c>
      <c r="K136" s="1" t="s">
        <v>40</v>
      </c>
      <c r="L136" s="1" t="s">
        <v>740</v>
      </c>
      <c r="M136" s="1" t="s">
        <v>741</v>
      </c>
      <c r="N136" s="1" t="s">
        <v>89</v>
      </c>
      <c r="O136" s="1" t="s">
        <v>90</v>
      </c>
      <c r="P136" s="1" t="s">
        <v>43</v>
      </c>
      <c r="Q136" s="1" t="s">
        <v>43</v>
      </c>
      <c r="R136" s="3">
        <v>0</v>
      </c>
      <c r="S136" s="1" t="s">
        <v>44</v>
      </c>
      <c r="T136" s="1" t="s">
        <v>45</v>
      </c>
      <c r="U136" s="1" t="s">
        <v>940</v>
      </c>
      <c r="V136" s="1" t="s">
        <v>46</v>
      </c>
      <c r="W136" s="1" t="s">
        <v>912</v>
      </c>
      <c r="X136" s="1" t="s">
        <v>1046</v>
      </c>
      <c r="Y136" s="1" t="s">
        <v>83</v>
      </c>
      <c r="Z136" s="1" t="s">
        <v>914</v>
      </c>
      <c r="AA136" s="1" t="s">
        <v>51</v>
      </c>
      <c r="AB136" s="1" t="s">
        <v>1046</v>
      </c>
      <c r="AC136" s="1" t="s">
        <v>37</v>
      </c>
    </row>
    <row r="137" spans="1:29" hidden="1" x14ac:dyDescent="0.25">
      <c r="A137" s="1" t="s">
        <v>33</v>
      </c>
      <c r="B137" s="1" t="s">
        <v>34</v>
      </c>
      <c r="C137" s="2">
        <v>44620</v>
      </c>
      <c r="D137" s="1" t="s">
        <v>73</v>
      </c>
      <c r="E137" s="1" t="s">
        <v>74</v>
      </c>
      <c r="F137" s="1" t="s">
        <v>37</v>
      </c>
      <c r="G137" s="1" t="s">
        <v>940</v>
      </c>
      <c r="H137" s="1" t="s">
        <v>76</v>
      </c>
      <c r="I137" s="3">
        <v>78939</v>
      </c>
      <c r="J137" s="3">
        <v>0</v>
      </c>
      <c r="K137" s="1" t="s">
        <v>40</v>
      </c>
      <c r="L137" s="1" t="s">
        <v>767</v>
      </c>
      <c r="M137" s="1" t="s">
        <v>768</v>
      </c>
      <c r="N137" s="1" t="s">
        <v>295</v>
      </c>
      <c r="O137" s="1" t="s">
        <v>296</v>
      </c>
      <c r="P137" s="1" t="s">
        <v>43</v>
      </c>
      <c r="Q137" s="1" t="s">
        <v>43</v>
      </c>
      <c r="R137" s="3">
        <v>0</v>
      </c>
      <c r="S137" s="1" t="s">
        <v>44</v>
      </c>
      <c r="T137" s="1" t="s">
        <v>45</v>
      </c>
      <c r="U137" s="1" t="s">
        <v>940</v>
      </c>
      <c r="V137" s="1" t="s">
        <v>46</v>
      </c>
      <c r="W137" s="1" t="s">
        <v>912</v>
      </c>
      <c r="X137" s="1" t="s">
        <v>1046</v>
      </c>
      <c r="Y137" s="1" t="s">
        <v>83</v>
      </c>
      <c r="Z137" s="1" t="s">
        <v>914</v>
      </c>
      <c r="AA137" s="1" t="s">
        <v>51</v>
      </c>
      <c r="AB137" s="1" t="s">
        <v>1046</v>
      </c>
      <c r="AC137" s="1" t="s">
        <v>37</v>
      </c>
    </row>
    <row r="138" spans="1:29" hidden="1" x14ac:dyDescent="0.25">
      <c r="A138" s="1" t="s">
        <v>33</v>
      </c>
      <c r="B138" s="1" t="s">
        <v>34</v>
      </c>
      <c r="C138" s="2">
        <v>44620</v>
      </c>
      <c r="D138" s="1" t="s">
        <v>73</v>
      </c>
      <c r="E138" s="1" t="s">
        <v>74</v>
      </c>
      <c r="F138" s="1" t="s">
        <v>37</v>
      </c>
      <c r="G138" s="1" t="s">
        <v>940</v>
      </c>
      <c r="H138" s="1" t="s">
        <v>76</v>
      </c>
      <c r="I138" s="3">
        <v>33334</v>
      </c>
      <c r="J138" s="3">
        <v>0</v>
      </c>
      <c r="K138" s="1" t="s">
        <v>40</v>
      </c>
      <c r="L138" s="1" t="s">
        <v>486</v>
      </c>
      <c r="M138" s="1" t="s">
        <v>487</v>
      </c>
      <c r="N138" s="1" t="s">
        <v>79</v>
      </c>
      <c r="O138" s="1" t="s">
        <v>80</v>
      </c>
      <c r="P138" s="1" t="s">
        <v>43</v>
      </c>
      <c r="Q138" s="1" t="s">
        <v>43</v>
      </c>
      <c r="R138" s="3">
        <v>0</v>
      </c>
      <c r="S138" s="1" t="s">
        <v>44</v>
      </c>
      <c r="T138" s="1" t="s">
        <v>45</v>
      </c>
      <c r="U138" s="1" t="s">
        <v>940</v>
      </c>
      <c r="V138" s="1" t="s">
        <v>46</v>
      </c>
      <c r="W138" s="1" t="s">
        <v>912</v>
      </c>
      <c r="X138" s="1" t="s">
        <v>1046</v>
      </c>
      <c r="Y138" s="1" t="s">
        <v>83</v>
      </c>
      <c r="Z138" s="1" t="s">
        <v>914</v>
      </c>
      <c r="AA138" s="1" t="s">
        <v>51</v>
      </c>
      <c r="AB138" s="1" t="s">
        <v>1046</v>
      </c>
      <c r="AC138" s="1" t="s">
        <v>37</v>
      </c>
    </row>
    <row r="139" spans="1:29" hidden="1" x14ac:dyDescent="0.25">
      <c r="A139" s="1" t="s">
        <v>33</v>
      </c>
      <c r="B139" s="1" t="s">
        <v>34</v>
      </c>
      <c r="C139" s="2">
        <v>44620</v>
      </c>
      <c r="D139" s="1" t="s">
        <v>73</v>
      </c>
      <c r="E139" s="1" t="s">
        <v>74</v>
      </c>
      <c r="F139" s="1" t="s">
        <v>37</v>
      </c>
      <c r="G139" s="1" t="s">
        <v>940</v>
      </c>
      <c r="H139" s="1" t="s">
        <v>76</v>
      </c>
      <c r="I139" s="3">
        <v>433334</v>
      </c>
      <c r="J139" s="3">
        <v>0</v>
      </c>
      <c r="K139" s="1" t="s">
        <v>40</v>
      </c>
      <c r="L139" s="1" t="s">
        <v>139</v>
      </c>
      <c r="M139" s="1" t="s">
        <v>140</v>
      </c>
      <c r="N139" s="1" t="s">
        <v>79</v>
      </c>
      <c r="O139" s="1" t="s">
        <v>80</v>
      </c>
      <c r="P139" s="1" t="s">
        <v>43</v>
      </c>
      <c r="Q139" s="1" t="s">
        <v>43</v>
      </c>
      <c r="R139" s="3">
        <v>0</v>
      </c>
      <c r="S139" s="1" t="s">
        <v>44</v>
      </c>
      <c r="T139" s="1" t="s">
        <v>45</v>
      </c>
      <c r="U139" s="1" t="s">
        <v>940</v>
      </c>
      <c r="V139" s="1" t="s">
        <v>46</v>
      </c>
      <c r="W139" s="1" t="s">
        <v>912</v>
      </c>
      <c r="X139" s="1" t="s">
        <v>1046</v>
      </c>
      <c r="Y139" s="1" t="s">
        <v>83</v>
      </c>
      <c r="Z139" s="1" t="s">
        <v>914</v>
      </c>
      <c r="AA139" s="1" t="s">
        <v>51</v>
      </c>
      <c r="AB139" s="1" t="s">
        <v>1046</v>
      </c>
      <c r="AC139" s="1" t="s">
        <v>37</v>
      </c>
    </row>
    <row r="140" spans="1:29" hidden="1" x14ac:dyDescent="0.25">
      <c r="A140" s="1" t="s">
        <v>33</v>
      </c>
      <c r="B140" s="1" t="s">
        <v>34</v>
      </c>
      <c r="C140" s="2">
        <v>44620</v>
      </c>
      <c r="D140" s="1" t="s">
        <v>73</v>
      </c>
      <c r="E140" s="1" t="s">
        <v>74</v>
      </c>
      <c r="F140" s="1" t="s">
        <v>37</v>
      </c>
      <c r="G140" s="1" t="s">
        <v>940</v>
      </c>
      <c r="H140" s="1" t="s">
        <v>76</v>
      </c>
      <c r="I140" s="3">
        <v>35329</v>
      </c>
      <c r="J140" s="3">
        <v>0</v>
      </c>
      <c r="K140" s="1" t="s">
        <v>40</v>
      </c>
      <c r="L140" s="1" t="s">
        <v>1048</v>
      </c>
      <c r="M140" s="1" t="s">
        <v>760</v>
      </c>
      <c r="N140" s="1" t="s">
        <v>79</v>
      </c>
      <c r="O140" s="1" t="s">
        <v>80</v>
      </c>
      <c r="P140" s="1" t="s">
        <v>43</v>
      </c>
      <c r="Q140" s="1" t="s">
        <v>43</v>
      </c>
      <c r="R140" s="3">
        <v>0</v>
      </c>
      <c r="S140" s="1" t="s">
        <v>44</v>
      </c>
      <c r="T140" s="1" t="s">
        <v>45</v>
      </c>
      <c r="U140" s="1" t="s">
        <v>940</v>
      </c>
      <c r="V140" s="1" t="s">
        <v>46</v>
      </c>
      <c r="W140" s="1" t="s">
        <v>912</v>
      </c>
      <c r="X140" s="1" t="s">
        <v>1046</v>
      </c>
      <c r="Y140" s="1" t="s">
        <v>83</v>
      </c>
      <c r="Z140" s="1" t="s">
        <v>914</v>
      </c>
      <c r="AA140" s="1" t="s">
        <v>51</v>
      </c>
      <c r="AB140" s="1" t="s">
        <v>1046</v>
      </c>
      <c r="AC140" s="1" t="s">
        <v>37</v>
      </c>
    </row>
    <row r="141" spans="1:29" hidden="1" x14ac:dyDescent="0.25">
      <c r="A141" s="1" t="s">
        <v>33</v>
      </c>
      <c r="B141" s="1" t="s">
        <v>34</v>
      </c>
      <c r="C141" s="2">
        <v>44620</v>
      </c>
      <c r="D141" s="1" t="s">
        <v>73</v>
      </c>
      <c r="E141" s="1" t="s">
        <v>74</v>
      </c>
      <c r="F141" s="1" t="s">
        <v>37</v>
      </c>
      <c r="G141" s="1" t="s">
        <v>940</v>
      </c>
      <c r="H141" s="1" t="s">
        <v>76</v>
      </c>
      <c r="I141" s="3">
        <v>35339</v>
      </c>
      <c r="J141" s="3">
        <v>0</v>
      </c>
      <c r="K141" s="1" t="s">
        <v>40</v>
      </c>
      <c r="L141" s="1" t="s">
        <v>575</v>
      </c>
      <c r="M141" s="1" t="s">
        <v>576</v>
      </c>
      <c r="N141" s="1" t="s">
        <v>79</v>
      </c>
      <c r="O141" s="1" t="s">
        <v>80</v>
      </c>
      <c r="P141" s="1" t="s">
        <v>43</v>
      </c>
      <c r="Q141" s="1" t="s">
        <v>43</v>
      </c>
      <c r="R141" s="3">
        <v>0</v>
      </c>
      <c r="S141" s="1" t="s">
        <v>44</v>
      </c>
      <c r="T141" s="1" t="s">
        <v>45</v>
      </c>
      <c r="U141" s="1" t="s">
        <v>940</v>
      </c>
      <c r="V141" s="1" t="s">
        <v>46</v>
      </c>
      <c r="W141" s="1" t="s">
        <v>912</v>
      </c>
      <c r="X141" s="1" t="s">
        <v>1046</v>
      </c>
      <c r="Y141" s="1" t="s">
        <v>83</v>
      </c>
      <c r="Z141" s="1" t="s">
        <v>914</v>
      </c>
      <c r="AA141" s="1" t="s">
        <v>51</v>
      </c>
      <c r="AB141" s="1" t="s">
        <v>1046</v>
      </c>
      <c r="AC141" s="1" t="s">
        <v>37</v>
      </c>
    </row>
    <row r="142" spans="1:29" hidden="1" x14ac:dyDescent="0.25">
      <c r="A142" s="1" t="s">
        <v>33</v>
      </c>
      <c r="B142" s="1" t="s">
        <v>34</v>
      </c>
      <c r="C142" s="2">
        <v>44620</v>
      </c>
      <c r="D142" s="1" t="s">
        <v>73</v>
      </c>
      <c r="E142" s="1" t="s">
        <v>74</v>
      </c>
      <c r="F142" s="1" t="s">
        <v>37</v>
      </c>
      <c r="G142" s="1" t="s">
        <v>940</v>
      </c>
      <c r="H142" s="1" t="s">
        <v>76</v>
      </c>
      <c r="I142" s="3">
        <v>36912</v>
      </c>
      <c r="J142" s="3">
        <v>0</v>
      </c>
      <c r="K142" s="1" t="s">
        <v>40</v>
      </c>
      <c r="L142" s="1" t="s">
        <v>1049</v>
      </c>
      <c r="M142" s="1" t="s">
        <v>869</v>
      </c>
      <c r="N142" s="1" t="s">
        <v>79</v>
      </c>
      <c r="O142" s="1" t="s">
        <v>80</v>
      </c>
      <c r="P142" s="1" t="s">
        <v>43</v>
      </c>
      <c r="Q142" s="1" t="s">
        <v>43</v>
      </c>
      <c r="R142" s="3">
        <v>0</v>
      </c>
      <c r="S142" s="1" t="s">
        <v>44</v>
      </c>
      <c r="T142" s="1" t="s">
        <v>45</v>
      </c>
      <c r="U142" s="1" t="s">
        <v>940</v>
      </c>
      <c r="V142" s="1" t="s">
        <v>46</v>
      </c>
      <c r="W142" s="1" t="s">
        <v>912</v>
      </c>
      <c r="X142" s="1" t="s">
        <v>1046</v>
      </c>
      <c r="Y142" s="1" t="s">
        <v>83</v>
      </c>
      <c r="Z142" s="1" t="s">
        <v>914</v>
      </c>
      <c r="AA142" s="1" t="s">
        <v>51</v>
      </c>
      <c r="AB142" s="1" t="s">
        <v>1046</v>
      </c>
      <c r="AC142" s="1" t="s">
        <v>37</v>
      </c>
    </row>
    <row r="143" spans="1:29" hidden="1" x14ac:dyDescent="0.25">
      <c r="A143" s="1" t="s">
        <v>33</v>
      </c>
      <c r="B143" s="1" t="s">
        <v>34</v>
      </c>
      <c r="C143" s="2">
        <v>44620</v>
      </c>
      <c r="D143" s="1" t="s">
        <v>73</v>
      </c>
      <c r="E143" s="1" t="s">
        <v>74</v>
      </c>
      <c r="F143" s="1" t="s">
        <v>37</v>
      </c>
      <c r="G143" s="1" t="s">
        <v>940</v>
      </c>
      <c r="H143" s="1" t="s">
        <v>76</v>
      </c>
      <c r="I143" s="3">
        <v>111193</v>
      </c>
      <c r="J143" s="3">
        <v>0</v>
      </c>
      <c r="K143" s="1" t="s">
        <v>40</v>
      </c>
      <c r="L143" s="1" t="s">
        <v>533</v>
      </c>
      <c r="M143" s="1" t="s">
        <v>534</v>
      </c>
      <c r="N143" s="1" t="s">
        <v>79</v>
      </c>
      <c r="O143" s="1" t="s">
        <v>80</v>
      </c>
      <c r="P143" s="1" t="s">
        <v>43</v>
      </c>
      <c r="Q143" s="1" t="s">
        <v>43</v>
      </c>
      <c r="R143" s="3">
        <v>0</v>
      </c>
      <c r="S143" s="1" t="s">
        <v>44</v>
      </c>
      <c r="T143" s="1" t="s">
        <v>45</v>
      </c>
      <c r="U143" s="1" t="s">
        <v>940</v>
      </c>
      <c r="V143" s="1" t="s">
        <v>46</v>
      </c>
      <c r="W143" s="1" t="s">
        <v>912</v>
      </c>
      <c r="X143" s="1" t="s">
        <v>1046</v>
      </c>
      <c r="Y143" s="1" t="s">
        <v>83</v>
      </c>
      <c r="Z143" s="1" t="s">
        <v>914</v>
      </c>
      <c r="AA143" s="1" t="s">
        <v>51</v>
      </c>
      <c r="AB143" s="1" t="s">
        <v>1046</v>
      </c>
      <c r="AC143" s="1" t="s">
        <v>37</v>
      </c>
    </row>
    <row r="144" spans="1:29" hidden="1" x14ac:dyDescent="0.25">
      <c r="A144" s="1" t="s">
        <v>33</v>
      </c>
      <c r="B144" s="1" t="s">
        <v>34</v>
      </c>
      <c r="C144" s="2">
        <v>44620</v>
      </c>
      <c r="D144" s="1" t="s">
        <v>73</v>
      </c>
      <c r="E144" s="1" t="s">
        <v>74</v>
      </c>
      <c r="F144" s="1" t="s">
        <v>37</v>
      </c>
      <c r="G144" s="1" t="s">
        <v>940</v>
      </c>
      <c r="H144" s="1" t="s">
        <v>76</v>
      </c>
      <c r="I144" s="3">
        <v>233334</v>
      </c>
      <c r="J144" s="3">
        <v>0</v>
      </c>
      <c r="K144" s="1" t="s">
        <v>40</v>
      </c>
      <c r="L144" s="1" t="s">
        <v>117</v>
      </c>
      <c r="M144" s="1" t="s">
        <v>118</v>
      </c>
      <c r="N144" s="1" t="s">
        <v>79</v>
      </c>
      <c r="O144" s="1" t="s">
        <v>80</v>
      </c>
      <c r="P144" s="1" t="s">
        <v>43</v>
      </c>
      <c r="Q144" s="1" t="s">
        <v>43</v>
      </c>
      <c r="R144" s="3">
        <v>0</v>
      </c>
      <c r="S144" s="1" t="s">
        <v>44</v>
      </c>
      <c r="T144" s="1" t="s">
        <v>45</v>
      </c>
      <c r="U144" s="1" t="s">
        <v>940</v>
      </c>
      <c r="V144" s="1" t="s">
        <v>46</v>
      </c>
      <c r="W144" s="1" t="s">
        <v>912</v>
      </c>
      <c r="X144" s="1" t="s">
        <v>1046</v>
      </c>
      <c r="Y144" s="1" t="s">
        <v>83</v>
      </c>
      <c r="Z144" s="1" t="s">
        <v>914</v>
      </c>
      <c r="AA144" s="1" t="s">
        <v>51</v>
      </c>
      <c r="AB144" s="1" t="s">
        <v>1046</v>
      </c>
      <c r="AC144" s="1" t="s">
        <v>37</v>
      </c>
    </row>
    <row r="145" spans="1:29" hidden="1" x14ac:dyDescent="0.25">
      <c r="A145" s="1" t="s">
        <v>33</v>
      </c>
      <c r="B145" s="1" t="s">
        <v>34</v>
      </c>
      <c r="C145" s="2">
        <v>44620</v>
      </c>
      <c r="D145" s="1" t="s">
        <v>73</v>
      </c>
      <c r="E145" s="1" t="s">
        <v>74</v>
      </c>
      <c r="F145" s="1" t="s">
        <v>37</v>
      </c>
      <c r="G145" s="1" t="s">
        <v>940</v>
      </c>
      <c r="H145" s="1" t="s">
        <v>76</v>
      </c>
      <c r="I145" s="3">
        <v>100000</v>
      </c>
      <c r="J145" s="3">
        <v>0</v>
      </c>
      <c r="K145" s="1" t="s">
        <v>40</v>
      </c>
      <c r="L145" s="1" t="s">
        <v>537</v>
      </c>
      <c r="M145" s="1" t="s">
        <v>538</v>
      </c>
      <c r="N145" s="1" t="s">
        <v>79</v>
      </c>
      <c r="O145" s="1" t="s">
        <v>80</v>
      </c>
      <c r="P145" s="1" t="s">
        <v>43</v>
      </c>
      <c r="Q145" s="1" t="s">
        <v>43</v>
      </c>
      <c r="R145" s="3">
        <v>0</v>
      </c>
      <c r="S145" s="1" t="s">
        <v>44</v>
      </c>
      <c r="T145" s="1" t="s">
        <v>45</v>
      </c>
      <c r="U145" s="1" t="s">
        <v>940</v>
      </c>
      <c r="V145" s="1" t="s">
        <v>46</v>
      </c>
      <c r="W145" s="1" t="s">
        <v>912</v>
      </c>
      <c r="X145" s="1" t="s">
        <v>1046</v>
      </c>
      <c r="Y145" s="1" t="s">
        <v>83</v>
      </c>
      <c r="Z145" s="1" t="s">
        <v>914</v>
      </c>
      <c r="AA145" s="1" t="s">
        <v>51</v>
      </c>
      <c r="AB145" s="1" t="s">
        <v>1046</v>
      </c>
      <c r="AC145" s="1" t="s">
        <v>37</v>
      </c>
    </row>
    <row r="146" spans="1:29" hidden="1" x14ac:dyDescent="0.25">
      <c r="A146" s="1" t="s">
        <v>33</v>
      </c>
      <c r="B146" s="1" t="s">
        <v>34</v>
      </c>
      <c r="C146" s="2">
        <v>44620</v>
      </c>
      <c r="D146" s="1" t="s">
        <v>73</v>
      </c>
      <c r="E146" s="1" t="s">
        <v>74</v>
      </c>
      <c r="F146" s="1" t="s">
        <v>37</v>
      </c>
      <c r="G146" s="1" t="s">
        <v>940</v>
      </c>
      <c r="H146" s="1" t="s">
        <v>76</v>
      </c>
      <c r="I146" s="3">
        <v>33334</v>
      </c>
      <c r="J146" s="3">
        <v>0</v>
      </c>
      <c r="K146" s="1" t="s">
        <v>40</v>
      </c>
      <c r="L146" s="1" t="s">
        <v>480</v>
      </c>
      <c r="M146" s="1" t="s">
        <v>481</v>
      </c>
      <c r="N146" s="1" t="s">
        <v>79</v>
      </c>
      <c r="O146" s="1" t="s">
        <v>80</v>
      </c>
      <c r="P146" s="1" t="s">
        <v>43</v>
      </c>
      <c r="Q146" s="1" t="s">
        <v>43</v>
      </c>
      <c r="R146" s="3">
        <v>0</v>
      </c>
      <c r="S146" s="1" t="s">
        <v>44</v>
      </c>
      <c r="T146" s="1" t="s">
        <v>45</v>
      </c>
      <c r="U146" s="1" t="s">
        <v>940</v>
      </c>
      <c r="V146" s="1" t="s">
        <v>46</v>
      </c>
      <c r="W146" s="1" t="s">
        <v>912</v>
      </c>
      <c r="X146" s="1" t="s">
        <v>1046</v>
      </c>
      <c r="Y146" s="1" t="s">
        <v>83</v>
      </c>
      <c r="Z146" s="1" t="s">
        <v>914</v>
      </c>
      <c r="AA146" s="1" t="s">
        <v>51</v>
      </c>
      <c r="AB146" s="1" t="s">
        <v>1046</v>
      </c>
      <c r="AC146" s="1" t="s">
        <v>37</v>
      </c>
    </row>
    <row r="147" spans="1:29" hidden="1" x14ac:dyDescent="0.25">
      <c r="A147" s="1" t="s">
        <v>33</v>
      </c>
      <c r="B147" s="1" t="s">
        <v>34</v>
      </c>
      <c r="C147" s="2">
        <v>44620</v>
      </c>
      <c r="D147" s="1" t="s">
        <v>73</v>
      </c>
      <c r="E147" s="1" t="s">
        <v>74</v>
      </c>
      <c r="F147" s="1" t="s">
        <v>37</v>
      </c>
      <c r="G147" s="1" t="s">
        <v>940</v>
      </c>
      <c r="H147" s="1" t="s">
        <v>76</v>
      </c>
      <c r="I147" s="3">
        <v>114992</v>
      </c>
      <c r="J147" s="3">
        <v>0</v>
      </c>
      <c r="K147" s="1" t="s">
        <v>40</v>
      </c>
      <c r="L147" s="1" t="s">
        <v>601</v>
      </c>
      <c r="M147" s="1" t="s">
        <v>602</v>
      </c>
      <c r="N147" s="1" t="s">
        <v>79</v>
      </c>
      <c r="O147" s="1" t="s">
        <v>80</v>
      </c>
      <c r="P147" s="1" t="s">
        <v>43</v>
      </c>
      <c r="Q147" s="1" t="s">
        <v>43</v>
      </c>
      <c r="R147" s="3">
        <v>0</v>
      </c>
      <c r="S147" s="1" t="s">
        <v>44</v>
      </c>
      <c r="T147" s="1" t="s">
        <v>45</v>
      </c>
      <c r="U147" s="1" t="s">
        <v>940</v>
      </c>
      <c r="V147" s="1" t="s">
        <v>46</v>
      </c>
      <c r="W147" s="1" t="s">
        <v>912</v>
      </c>
      <c r="X147" s="1" t="s">
        <v>1046</v>
      </c>
      <c r="Y147" s="1" t="s">
        <v>83</v>
      </c>
      <c r="Z147" s="1" t="s">
        <v>914</v>
      </c>
      <c r="AA147" s="1" t="s">
        <v>51</v>
      </c>
      <c r="AB147" s="1" t="s">
        <v>1046</v>
      </c>
      <c r="AC147" s="1" t="s">
        <v>37</v>
      </c>
    </row>
    <row r="148" spans="1:29" hidden="1" x14ac:dyDescent="0.25">
      <c r="A148" s="1" t="s">
        <v>33</v>
      </c>
      <c r="B148" s="1" t="s">
        <v>34</v>
      </c>
      <c r="C148" s="2">
        <v>44620</v>
      </c>
      <c r="D148" s="1" t="s">
        <v>73</v>
      </c>
      <c r="E148" s="1" t="s">
        <v>74</v>
      </c>
      <c r="F148" s="1" t="s">
        <v>37</v>
      </c>
      <c r="G148" s="1" t="s">
        <v>940</v>
      </c>
      <c r="H148" s="1" t="s">
        <v>76</v>
      </c>
      <c r="I148" s="3">
        <v>103721</v>
      </c>
      <c r="J148" s="3">
        <v>0</v>
      </c>
      <c r="K148" s="1" t="s">
        <v>40</v>
      </c>
      <c r="L148" s="1" t="s">
        <v>1050</v>
      </c>
      <c r="M148" s="1" t="s">
        <v>785</v>
      </c>
      <c r="N148" s="1" t="s">
        <v>79</v>
      </c>
      <c r="O148" s="1" t="s">
        <v>80</v>
      </c>
      <c r="P148" s="1" t="s">
        <v>43</v>
      </c>
      <c r="Q148" s="1" t="s">
        <v>43</v>
      </c>
      <c r="R148" s="3">
        <v>0</v>
      </c>
      <c r="S148" s="1" t="s">
        <v>44</v>
      </c>
      <c r="T148" s="1" t="s">
        <v>45</v>
      </c>
      <c r="U148" s="1" t="s">
        <v>940</v>
      </c>
      <c r="V148" s="1" t="s">
        <v>46</v>
      </c>
      <c r="W148" s="1" t="s">
        <v>912</v>
      </c>
      <c r="X148" s="1" t="s">
        <v>1046</v>
      </c>
      <c r="Y148" s="1" t="s">
        <v>83</v>
      </c>
      <c r="Z148" s="1" t="s">
        <v>914</v>
      </c>
      <c r="AA148" s="1" t="s">
        <v>51</v>
      </c>
      <c r="AB148" s="1" t="s">
        <v>1046</v>
      </c>
      <c r="AC148" s="1" t="s">
        <v>37</v>
      </c>
    </row>
    <row r="149" spans="1:29" x14ac:dyDescent="0.25">
      <c r="A149" s="1" t="s">
        <v>33</v>
      </c>
      <c r="B149" s="1" t="s">
        <v>34</v>
      </c>
      <c r="C149" s="2">
        <v>44624</v>
      </c>
      <c r="D149" s="1" t="s">
        <v>35</v>
      </c>
      <c r="E149" s="1" t="s">
        <v>36</v>
      </c>
      <c r="F149" s="1" t="s">
        <v>37</v>
      </c>
      <c r="G149" s="1" t="s">
        <v>1051</v>
      </c>
      <c r="H149" s="1" t="s">
        <v>1052</v>
      </c>
      <c r="I149" s="3">
        <v>0</v>
      </c>
      <c r="J149" s="54">
        <v>168978</v>
      </c>
      <c r="K149" s="1" t="s">
        <v>40</v>
      </c>
      <c r="L149" s="1" t="s">
        <v>67</v>
      </c>
      <c r="M149" s="1" t="s">
        <v>68</v>
      </c>
      <c r="N149" s="1" t="s">
        <v>37</v>
      </c>
      <c r="O149" s="1" t="s">
        <v>43</v>
      </c>
      <c r="P149" s="1" t="s">
        <v>43</v>
      </c>
      <c r="Q149" s="1" t="s">
        <v>43</v>
      </c>
      <c r="R149" s="3">
        <v>0</v>
      </c>
      <c r="S149" s="1" t="s">
        <v>44</v>
      </c>
      <c r="T149" s="1" t="s">
        <v>45</v>
      </c>
      <c r="U149" s="1" t="s">
        <v>1051</v>
      </c>
      <c r="V149" s="1" t="s">
        <v>46</v>
      </c>
      <c r="W149" s="1" t="s">
        <v>47</v>
      </c>
      <c r="X149" s="1" t="s">
        <v>1053</v>
      </c>
      <c r="Y149" s="1" t="s">
        <v>49</v>
      </c>
      <c r="Z149" s="1" t="s">
        <v>918</v>
      </c>
      <c r="AA149" s="1" t="s">
        <v>51</v>
      </c>
      <c r="AB149" s="1" t="s">
        <v>1053</v>
      </c>
      <c r="AC149" s="1" t="s">
        <v>37</v>
      </c>
    </row>
    <row r="150" spans="1:29" x14ac:dyDescent="0.25">
      <c r="A150" s="1" t="s">
        <v>33</v>
      </c>
      <c r="B150" s="1" t="s">
        <v>34</v>
      </c>
      <c r="C150" s="2">
        <v>44624</v>
      </c>
      <c r="D150" s="1" t="s">
        <v>35</v>
      </c>
      <c r="E150" s="1" t="s">
        <v>36</v>
      </c>
      <c r="F150" s="1" t="s">
        <v>37</v>
      </c>
      <c r="G150" s="1" t="s">
        <v>1054</v>
      </c>
      <c r="H150" s="1" t="s">
        <v>1055</v>
      </c>
      <c r="I150" s="3">
        <v>0</v>
      </c>
      <c r="J150" s="54">
        <v>1051821</v>
      </c>
      <c r="K150" s="1" t="s">
        <v>40</v>
      </c>
      <c r="L150" s="1" t="s">
        <v>41</v>
      </c>
      <c r="M150" s="1" t="s">
        <v>42</v>
      </c>
      <c r="N150" s="1" t="s">
        <v>37</v>
      </c>
      <c r="O150" s="1" t="s">
        <v>43</v>
      </c>
      <c r="P150" s="1" t="s">
        <v>43</v>
      </c>
      <c r="Q150" s="1" t="s">
        <v>43</v>
      </c>
      <c r="R150" s="3">
        <v>0</v>
      </c>
      <c r="S150" s="1" t="s">
        <v>44</v>
      </c>
      <c r="T150" s="1" t="s">
        <v>45</v>
      </c>
      <c r="U150" s="1" t="s">
        <v>1054</v>
      </c>
      <c r="V150" s="1" t="s">
        <v>46</v>
      </c>
      <c r="W150" s="1" t="s">
        <v>47</v>
      </c>
      <c r="X150" s="1" t="s">
        <v>1056</v>
      </c>
      <c r="Y150" s="1" t="s">
        <v>49</v>
      </c>
      <c r="Z150" s="1" t="s">
        <v>918</v>
      </c>
      <c r="AA150" s="1" t="s">
        <v>51</v>
      </c>
      <c r="AB150" s="1" t="s">
        <v>1056</v>
      </c>
      <c r="AC150" s="1" t="s">
        <v>37</v>
      </c>
    </row>
    <row r="151" spans="1:29" x14ac:dyDescent="0.25">
      <c r="A151" s="1" t="s">
        <v>33</v>
      </c>
      <c r="B151" s="1" t="s">
        <v>34</v>
      </c>
      <c r="C151" s="2">
        <v>44627</v>
      </c>
      <c r="D151" s="1" t="s">
        <v>35</v>
      </c>
      <c r="E151" s="1" t="s">
        <v>36</v>
      </c>
      <c r="F151" s="1" t="s">
        <v>37</v>
      </c>
      <c r="G151" s="1" t="s">
        <v>1057</v>
      </c>
      <c r="H151" s="1" t="s">
        <v>1058</v>
      </c>
      <c r="I151" s="3">
        <v>0</v>
      </c>
      <c r="J151" s="54">
        <v>67246</v>
      </c>
      <c r="K151" s="1" t="s">
        <v>40</v>
      </c>
      <c r="L151" s="1" t="s">
        <v>340</v>
      </c>
      <c r="M151" s="1" t="s">
        <v>341</v>
      </c>
      <c r="N151" s="1" t="s">
        <v>37</v>
      </c>
      <c r="O151" s="1" t="s">
        <v>43</v>
      </c>
      <c r="P151" s="1" t="s">
        <v>43</v>
      </c>
      <c r="Q151" s="1" t="s">
        <v>43</v>
      </c>
      <c r="R151" s="3">
        <v>0</v>
      </c>
      <c r="S151" s="1" t="s">
        <v>44</v>
      </c>
      <c r="T151" s="1" t="s">
        <v>45</v>
      </c>
      <c r="U151" s="1" t="s">
        <v>1057</v>
      </c>
      <c r="V151" s="1" t="s">
        <v>46</v>
      </c>
      <c r="W151" s="1" t="s">
        <v>47</v>
      </c>
      <c r="X151" s="1" t="s">
        <v>1059</v>
      </c>
      <c r="Y151" s="1" t="s">
        <v>49</v>
      </c>
      <c r="Z151" s="1" t="s">
        <v>918</v>
      </c>
      <c r="AA151" s="1" t="s">
        <v>51</v>
      </c>
      <c r="AB151" s="1" t="s">
        <v>1059</v>
      </c>
      <c r="AC151" s="1" t="s">
        <v>37</v>
      </c>
    </row>
    <row r="152" spans="1:29" x14ac:dyDescent="0.25">
      <c r="A152" s="1" t="s">
        <v>33</v>
      </c>
      <c r="B152" s="1" t="s">
        <v>34</v>
      </c>
      <c r="C152" s="2">
        <v>44627</v>
      </c>
      <c r="D152" s="1" t="s">
        <v>35</v>
      </c>
      <c r="E152" s="1" t="s">
        <v>36</v>
      </c>
      <c r="F152" s="1" t="s">
        <v>37</v>
      </c>
      <c r="G152" s="1" t="s">
        <v>1060</v>
      </c>
      <c r="H152" s="1" t="s">
        <v>1061</v>
      </c>
      <c r="I152" s="3">
        <v>0</v>
      </c>
      <c r="J152" s="54">
        <v>159613</v>
      </c>
      <c r="K152" s="1" t="s">
        <v>40</v>
      </c>
      <c r="L152" s="1" t="s">
        <v>340</v>
      </c>
      <c r="M152" s="1" t="s">
        <v>341</v>
      </c>
      <c r="N152" s="1" t="s">
        <v>37</v>
      </c>
      <c r="O152" s="1" t="s">
        <v>43</v>
      </c>
      <c r="P152" s="1" t="s">
        <v>43</v>
      </c>
      <c r="Q152" s="1" t="s">
        <v>43</v>
      </c>
      <c r="R152" s="3">
        <v>0</v>
      </c>
      <c r="S152" s="1" t="s">
        <v>44</v>
      </c>
      <c r="T152" s="1" t="s">
        <v>45</v>
      </c>
      <c r="U152" s="1" t="s">
        <v>1060</v>
      </c>
      <c r="V152" s="1" t="s">
        <v>46</v>
      </c>
      <c r="W152" s="1" t="s">
        <v>47</v>
      </c>
      <c r="X152" s="1" t="s">
        <v>1062</v>
      </c>
      <c r="Y152" s="1" t="s">
        <v>49</v>
      </c>
      <c r="Z152" s="1" t="s">
        <v>918</v>
      </c>
      <c r="AA152" s="1" t="s">
        <v>51</v>
      </c>
      <c r="AB152" s="1" t="s">
        <v>1062</v>
      </c>
      <c r="AC152" s="1" t="s">
        <v>37</v>
      </c>
    </row>
    <row r="153" spans="1:29" x14ac:dyDescent="0.25">
      <c r="A153" s="1" t="s">
        <v>33</v>
      </c>
      <c r="B153" s="1" t="s">
        <v>34</v>
      </c>
      <c r="C153" s="2">
        <v>44628</v>
      </c>
      <c r="D153" s="1" t="s">
        <v>35</v>
      </c>
      <c r="E153" s="1" t="s">
        <v>36</v>
      </c>
      <c r="F153" s="1" t="s">
        <v>37</v>
      </c>
      <c r="G153" s="1" t="s">
        <v>1063</v>
      </c>
      <c r="H153" s="1" t="s">
        <v>1064</v>
      </c>
      <c r="I153" s="3">
        <v>0</v>
      </c>
      <c r="J153" s="54">
        <v>231898</v>
      </c>
      <c r="K153" s="1" t="s">
        <v>40</v>
      </c>
      <c r="L153" s="1" t="s">
        <v>860</v>
      </c>
      <c r="M153" s="1" t="s">
        <v>861</v>
      </c>
      <c r="N153" s="1" t="s">
        <v>37</v>
      </c>
      <c r="O153" s="1" t="s">
        <v>43</v>
      </c>
      <c r="P153" s="1" t="s">
        <v>43</v>
      </c>
      <c r="Q153" s="1" t="s">
        <v>43</v>
      </c>
      <c r="R153" s="3">
        <v>0</v>
      </c>
      <c r="S153" s="1" t="s">
        <v>44</v>
      </c>
      <c r="T153" s="1" t="s">
        <v>45</v>
      </c>
      <c r="U153" s="1" t="s">
        <v>1063</v>
      </c>
      <c r="V153" s="1" t="s">
        <v>46</v>
      </c>
      <c r="W153" s="1" t="s">
        <v>47</v>
      </c>
      <c r="X153" s="1" t="s">
        <v>1065</v>
      </c>
      <c r="Y153" s="1" t="s">
        <v>49</v>
      </c>
      <c r="Z153" s="1" t="s">
        <v>918</v>
      </c>
      <c r="AA153" s="1" t="s">
        <v>51</v>
      </c>
      <c r="AB153" s="1" t="s">
        <v>1065</v>
      </c>
      <c r="AC153" s="1" t="s">
        <v>37</v>
      </c>
    </row>
    <row r="154" spans="1:29" x14ac:dyDescent="0.25">
      <c r="A154" s="1" t="s">
        <v>33</v>
      </c>
      <c r="B154" s="1" t="s">
        <v>34</v>
      </c>
      <c r="C154" s="2">
        <v>44637</v>
      </c>
      <c r="D154" s="1" t="s">
        <v>35</v>
      </c>
      <c r="E154" s="1" t="s">
        <v>36</v>
      </c>
      <c r="F154" s="1" t="s">
        <v>37</v>
      </c>
      <c r="G154" s="1" t="s">
        <v>1066</v>
      </c>
      <c r="H154" s="1" t="s">
        <v>1067</v>
      </c>
      <c r="I154" s="3">
        <v>0</v>
      </c>
      <c r="J154" s="54">
        <v>33333</v>
      </c>
      <c r="K154" s="1" t="s">
        <v>40</v>
      </c>
      <c r="L154" s="1" t="s">
        <v>860</v>
      </c>
      <c r="M154" s="1" t="s">
        <v>861</v>
      </c>
      <c r="N154" s="1" t="s">
        <v>37</v>
      </c>
      <c r="O154" s="1" t="s">
        <v>43</v>
      </c>
      <c r="P154" s="1" t="s">
        <v>43</v>
      </c>
      <c r="Q154" s="1" t="s">
        <v>43</v>
      </c>
      <c r="R154" s="3">
        <v>0</v>
      </c>
      <c r="S154" s="1" t="s">
        <v>44</v>
      </c>
      <c r="T154" s="1" t="s">
        <v>45</v>
      </c>
      <c r="U154" s="1" t="s">
        <v>1066</v>
      </c>
      <c r="V154" s="1" t="s">
        <v>46</v>
      </c>
      <c r="W154" s="1" t="s">
        <v>47</v>
      </c>
      <c r="X154" s="1" t="s">
        <v>1068</v>
      </c>
      <c r="Y154" s="1" t="s">
        <v>49</v>
      </c>
      <c r="Z154" s="1" t="s">
        <v>918</v>
      </c>
      <c r="AA154" s="1" t="s">
        <v>51</v>
      </c>
      <c r="AB154" s="1" t="s">
        <v>1068</v>
      </c>
      <c r="AC154" s="1" t="s">
        <v>37</v>
      </c>
    </row>
    <row r="155" spans="1:29" x14ac:dyDescent="0.25">
      <c r="A155" s="1" t="s">
        <v>33</v>
      </c>
      <c r="B155" s="1" t="s">
        <v>34</v>
      </c>
      <c r="C155" s="2">
        <v>44642</v>
      </c>
      <c r="D155" s="1" t="s">
        <v>35</v>
      </c>
      <c r="E155" s="1" t="s">
        <v>36</v>
      </c>
      <c r="F155" s="1" t="s">
        <v>37</v>
      </c>
      <c r="G155" s="1" t="s">
        <v>1069</v>
      </c>
      <c r="H155" s="1" t="s">
        <v>1070</v>
      </c>
      <c r="I155" s="3">
        <v>0</v>
      </c>
      <c r="J155" s="54">
        <v>35771</v>
      </c>
      <c r="K155" s="1" t="s">
        <v>40</v>
      </c>
      <c r="L155" s="1" t="s">
        <v>860</v>
      </c>
      <c r="M155" s="1" t="s">
        <v>861</v>
      </c>
      <c r="N155" s="1" t="s">
        <v>37</v>
      </c>
      <c r="O155" s="1" t="s">
        <v>43</v>
      </c>
      <c r="P155" s="1" t="s">
        <v>43</v>
      </c>
      <c r="Q155" s="1" t="s">
        <v>43</v>
      </c>
      <c r="R155" s="3">
        <v>0</v>
      </c>
      <c r="S155" s="1" t="s">
        <v>44</v>
      </c>
      <c r="T155" s="1" t="s">
        <v>45</v>
      </c>
      <c r="U155" s="1" t="s">
        <v>1069</v>
      </c>
      <c r="V155" s="1" t="s">
        <v>46</v>
      </c>
      <c r="W155" s="1" t="s">
        <v>47</v>
      </c>
      <c r="X155" s="1" t="s">
        <v>1071</v>
      </c>
      <c r="Y155" s="1" t="s">
        <v>49</v>
      </c>
      <c r="Z155" s="1" t="s">
        <v>918</v>
      </c>
      <c r="AA155" s="1" t="s">
        <v>51</v>
      </c>
      <c r="AB155" s="1" t="s">
        <v>1071</v>
      </c>
      <c r="AC155" s="1" t="s">
        <v>37</v>
      </c>
    </row>
    <row r="156" spans="1:29" hidden="1" x14ac:dyDescent="0.25">
      <c r="A156" s="1" t="s">
        <v>33</v>
      </c>
      <c r="B156" s="1" t="s">
        <v>34</v>
      </c>
      <c r="C156" s="2">
        <v>44651</v>
      </c>
      <c r="D156" s="1" t="s">
        <v>73</v>
      </c>
      <c r="E156" s="1" t="s">
        <v>74</v>
      </c>
      <c r="F156" s="1" t="s">
        <v>37</v>
      </c>
      <c r="G156" s="1" t="s">
        <v>922</v>
      </c>
      <c r="H156" s="1" t="s">
        <v>76</v>
      </c>
      <c r="I156" s="3">
        <v>79302</v>
      </c>
      <c r="J156" s="3">
        <v>0</v>
      </c>
      <c r="K156" s="1" t="s">
        <v>40</v>
      </c>
      <c r="L156" s="1" t="s">
        <v>677</v>
      </c>
      <c r="M156" s="1" t="s">
        <v>678</v>
      </c>
      <c r="N156" s="1" t="s">
        <v>89</v>
      </c>
      <c r="O156" s="1" t="s">
        <v>90</v>
      </c>
      <c r="P156" s="1" t="s">
        <v>43</v>
      </c>
      <c r="Q156" s="1" t="s">
        <v>43</v>
      </c>
      <c r="R156" s="3">
        <v>0</v>
      </c>
      <c r="S156" s="1" t="s">
        <v>44</v>
      </c>
      <c r="T156" s="1" t="s">
        <v>45</v>
      </c>
      <c r="U156" s="1" t="s">
        <v>922</v>
      </c>
      <c r="V156" s="1" t="s">
        <v>46</v>
      </c>
      <c r="W156" s="1" t="s">
        <v>975</v>
      </c>
      <c r="X156" s="1" t="s">
        <v>1072</v>
      </c>
      <c r="Y156" s="1" t="s">
        <v>83</v>
      </c>
      <c r="Z156" s="1" t="s">
        <v>977</v>
      </c>
      <c r="AA156" s="1" t="s">
        <v>51</v>
      </c>
      <c r="AB156" s="1" t="s">
        <v>1072</v>
      </c>
      <c r="AC156" s="1" t="s">
        <v>37</v>
      </c>
    </row>
    <row r="157" spans="1:29" hidden="1" x14ac:dyDescent="0.25">
      <c r="A157" s="1" t="s">
        <v>33</v>
      </c>
      <c r="B157" s="1" t="s">
        <v>34</v>
      </c>
      <c r="C157" s="2">
        <v>44651</v>
      </c>
      <c r="D157" s="1" t="s">
        <v>73</v>
      </c>
      <c r="E157" s="1" t="s">
        <v>74</v>
      </c>
      <c r="F157" s="1" t="s">
        <v>37</v>
      </c>
      <c r="G157" s="1" t="s">
        <v>922</v>
      </c>
      <c r="H157" s="1" t="s">
        <v>76</v>
      </c>
      <c r="I157" s="3">
        <v>38090</v>
      </c>
      <c r="J157" s="3">
        <v>0</v>
      </c>
      <c r="K157" s="1" t="s">
        <v>40</v>
      </c>
      <c r="L157" s="1" t="s">
        <v>610</v>
      </c>
      <c r="M157" s="1" t="s">
        <v>611</v>
      </c>
      <c r="N157" s="1" t="s">
        <v>89</v>
      </c>
      <c r="O157" s="1" t="s">
        <v>90</v>
      </c>
      <c r="P157" s="1" t="s">
        <v>43</v>
      </c>
      <c r="Q157" s="1" t="s">
        <v>43</v>
      </c>
      <c r="R157" s="3">
        <v>0</v>
      </c>
      <c r="S157" s="1" t="s">
        <v>44</v>
      </c>
      <c r="T157" s="1" t="s">
        <v>45</v>
      </c>
      <c r="U157" s="1" t="s">
        <v>922</v>
      </c>
      <c r="V157" s="1" t="s">
        <v>46</v>
      </c>
      <c r="W157" s="1" t="s">
        <v>975</v>
      </c>
      <c r="X157" s="1" t="s">
        <v>1072</v>
      </c>
      <c r="Y157" s="1" t="s">
        <v>83</v>
      </c>
      <c r="Z157" s="1" t="s">
        <v>977</v>
      </c>
      <c r="AA157" s="1" t="s">
        <v>51</v>
      </c>
      <c r="AB157" s="1" t="s">
        <v>1072</v>
      </c>
      <c r="AC157" s="1" t="s">
        <v>37</v>
      </c>
    </row>
    <row r="158" spans="1:29" hidden="1" x14ac:dyDescent="0.25">
      <c r="A158" s="1" t="s">
        <v>33</v>
      </c>
      <c r="B158" s="1" t="s">
        <v>34</v>
      </c>
      <c r="C158" s="2">
        <v>44651</v>
      </c>
      <c r="D158" s="1" t="s">
        <v>73</v>
      </c>
      <c r="E158" s="1" t="s">
        <v>74</v>
      </c>
      <c r="F158" s="1" t="s">
        <v>37</v>
      </c>
      <c r="G158" s="1" t="s">
        <v>922</v>
      </c>
      <c r="H158" s="1" t="s">
        <v>76</v>
      </c>
      <c r="I158" s="3">
        <v>33334</v>
      </c>
      <c r="J158" s="3">
        <v>0</v>
      </c>
      <c r="K158" s="1" t="s">
        <v>40</v>
      </c>
      <c r="L158" s="1" t="s">
        <v>456</v>
      </c>
      <c r="M158" s="1" t="s">
        <v>457</v>
      </c>
      <c r="N158" s="1" t="s">
        <v>79</v>
      </c>
      <c r="O158" s="1" t="s">
        <v>80</v>
      </c>
      <c r="P158" s="1" t="s">
        <v>43</v>
      </c>
      <c r="Q158" s="1" t="s">
        <v>43</v>
      </c>
      <c r="R158" s="3">
        <v>0</v>
      </c>
      <c r="S158" s="1" t="s">
        <v>44</v>
      </c>
      <c r="T158" s="1" t="s">
        <v>45</v>
      </c>
      <c r="U158" s="1" t="s">
        <v>922</v>
      </c>
      <c r="V158" s="1" t="s">
        <v>46</v>
      </c>
      <c r="W158" s="1" t="s">
        <v>975</v>
      </c>
      <c r="X158" s="1" t="s">
        <v>1072</v>
      </c>
      <c r="Y158" s="1" t="s">
        <v>83</v>
      </c>
      <c r="Z158" s="1" t="s">
        <v>977</v>
      </c>
      <c r="AA158" s="1" t="s">
        <v>51</v>
      </c>
      <c r="AB158" s="1" t="s">
        <v>1072</v>
      </c>
      <c r="AC158" s="1" t="s">
        <v>37</v>
      </c>
    </row>
    <row r="159" spans="1:29" hidden="1" x14ac:dyDescent="0.25">
      <c r="A159" s="1" t="s">
        <v>33</v>
      </c>
      <c r="B159" s="1" t="s">
        <v>34</v>
      </c>
      <c r="C159" s="2">
        <v>44651</v>
      </c>
      <c r="D159" s="1" t="s">
        <v>73</v>
      </c>
      <c r="E159" s="1" t="s">
        <v>74</v>
      </c>
      <c r="F159" s="1" t="s">
        <v>37</v>
      </c>
      <c r="G159" s="1" t="s">
        <v>922</v>
      </c>
      <c r="H159" s="1" t="s">
        <v>76</v>
      </c>
      <c r="I159" s="3">
        <v>35772</v>
      </c>
      <c r="J159" s="3">
        <v>0</v>
      </c>
      <c r="K159" s="1" t="s">
        <v>40</v>
      </c>
      <c r="L159" s="1" t="s">
        <v>486</v>
      </c>
      <c r="M159" s="1" t="s">
        <v>487</v>
      </c>
      <c r="N159" s="1" t="s">
        <v>79</v>
      </c>
      <c r="O159" s="1" t="s">
        <v>80</v>
      </c>
      <c r="P159" s="1" t="s">
        <v>43</v>
      </c>
      <c r="Q159" s="1" t="s">
        <v>43</v>
      </c>
      <c r="R159" s="3">
        <v>0</v>
      </c>
      <c r="S159" s="1" t="s">
        <v>44</v>
      </c>
      <c r="T159" s="1" t="s">
        <v>45</v>
      </c>
      <c r="U159" s="1" t="s">
        <v>922</v>
      </c>
      <c r="V159" s="1" t="s">
        <v>46</v>
      </c>
      <c r="W159" s="1" t="s">
        <v>975</v>
      </c>
      <c r="X159" s="1" t="s">
        <v>1072</v>
      </c>
      <c r="Y159" s="1" t="s">
        <v>83</v>
      </c>
      <c r="Z159" s="1" t="s">
        <v>977</v>
      </c>
      <c r="AA159" s="1" t="s">
        <v>51</v>
      </c>
      <c r="AB159" s="1" t="s">
        <v>1072</v>
      </c>
      <c r="AC159" s="1" t="s">
        <v>37</v>
      </c>
    </row>
    <row r="160" spans="1:29" hidden="1" x14ac:dyDescent="0.25">
      <c r="A160" s="1" t="s">
        <v>33</v>
      </c>
      <c r="B160" s="1" t="s">
        <v>34</v>
      </c>
      <c r="C160" s="2">
        <v>44651</v>
      </c>
      <c r="D160" s="1" t="s">
        <v>73</v>
      </c>
      <c r="E160" s="1" t="s">
        <v>74</v>
      </c>
      <c r="F160" s="1" t="s">
        <v>37</v>
      </c>
      <c r="G160" s="1" t="s">
        <v>922</v>
      </c>
      <c r="H160" s="1" t="s">
        <v>76</v>
      </c>
      <c r="I160" s="3">
        <v>500000</v>
      </c>
      <c r="J160" s="3">
        <v>0</v>
      </c>
      <c r="K160" s="1" t="s">
        <v>40</v>
      </c>
      <c r="L160" s="1" t="s">
        <v>139</v>
      </c>
      <c r="M160" s="1" t="s">
        <v>140</v>
      </c>
      <c r="N160" s="1" t="s">
        <v>79</v>
      </c>
      <c r="O160" s="1" t="s">
        <v>80</v>
      </c>
      <c r="P160" s="1" t="s">
        <v>43</v>
      </c>
      <c r="Q160" s="1" t="s">
        <v>43</v>
      </c>
      <c r="R160" s="3">
        <v>0</v>
      </c>
      <c r="S160" s="1" t="s">
        <v>44</v>
      </c>
      <c r="T160" s="1" t="s">
        <v>45</v>
      </c>
      <c r="U160" s="1" t="s">
        <v>922</v>
      </c>
      <c r="V160" s="1" t="s">
        <v>46</v>
      </c>
      <c r="W160" s="1" t="s">
        <v>975</v>
      </c>
      <c r="X160" s="1" t="s">
        <v>1072</v>
      </c>
      <c r="Y160" s="1" t="s">
        <v>83</v>
      </c>
      <c r="Z160" s="1" t="s">
        <v>977</v>
      </c>
      <c r="AA160" s="1" t="s">
        <v>51</v>
      </c>
      <c r="AB160" s="1" t="s">
        <v>1072</v>
      </c>
      <c r="AC160" s="1" t="s">
        <v>37</v>
      </c>
    </row>
    <row r="161" spans="1:29" hidden="1" x14ac:dyDescent="0.25">
      <c r="A161" s="1" t="s">
        <v>33</v>
      </c>
      <c r="B161" s="1" t="s">
        <v>34</v>
      </c>
      <c r="C161" s="2">
        <v>44651</v>
      </c>
      <c r="D161" s="1" t="s">
        <v>73</v>
      </c>
      <c r="E161" s="1" t="s">
        <v>74</v>
      </c>
      <c r="F161" s="1" t="s">
        <v>37</v>
      </c>
      <c r="G161" s="1" t="s">
        <v>922</v>
      </c>
      <c r="H161" s="1" t="s">
        <v>76</v>
      </c>
      <c r="I161" s="3">
        <v>419552</v>
      </c>
      <c r="J161" s="3">
        <v>0</v>
      </c>
      <c r="K161" s="1" t="s">
        <v>40</v>
      </c>
      <c r="L161" s="1" t="s">
        <v>464</v>
      </c>
      <c r="M161" s="1" t="s">
        <v>465</v>
      </c>
      <c r="N161" s="1" t="s">
        <v>79</v>
      </c>
      <c r="O161" s="1" t="s">
        <v>80</v>
      </c>
      <c r="P161" s="1" t="s">
        <v>43</v>
      </c>
      <c r="Q161" s="1" t="s">
        <v>43</v>
      </c>
      <c r="R161" s="3">
        <v>0</v>
      </c>
      <c r="S161" s="1" t="s">
        <v>44</v>
      </c>
      <c r="T161" s="1" t="s">
        <v>45</v>
      </c>
      <c r="U161" s="1" t="s">
        <v>922</v>
      </c>
      <c r="V161" s="1" t="s">
        <v>46</v>
      </c>
      <c r="W161" s="1" t="s">
        <v>975</v>
      </c>
      <c r="X161" s="1" t="s">
        <v>1072</v>
      </c>
      <c r="Y161" s="1" t="s">
        <v>83</v>
      </c>
      <c r="Z161" s="1" t="s">
        <v>977</v>
      </c>
      <c r="AA161" s="1" t="s">
        <v>51</v>
      </c>
      <c r="AB161" s="1" t="s">
        <v>1072</v>
      </c>
      <c r="AC161" s="1" t="s">
        <v>37</v>
      </c>
    </row>
    <row r="162" spans="1:29" hidden="1" x14ac:dyDescent="0.25">
      <c r="A162" s="1" t="s">
        <v>33</v>
      </c>
      <c r="B162" s="1" t="s">
        <v>34</v>
      </c>
      <c r="C162" s="2">
        <v>44651</v>
      </c>
      <c r="D162" s="1" t="s">
        <v>73</v>
      </c>
      <c r="E162" s="1" t="s">
        <v>74</v>
      </c>
      <c r="F162" s="1" t="s">
        <v>37</v>
      </c>
      <c r="G162" s="1" t="s">
        <v>922</v>
      </c>
      <c r="H162" s="1" t="s">
        <v>76</v>
      </c>
      <c r="I162" s="3">
        <v>166667</v>
      </c>
      <c r="J162" s="3">
        <v>0</v>
      </c>
      <c r="K162" s="1" t="s">
        <v>40</v>
      </c>
      <c r="L162" s="1" t="s">
        <v>773</v>
      </c>
      <c r="M162" s="1" t="s">
        <v>774</v>
      </c>
      <c r="N162" s="1" t="s">
        <v>79</v>
      </c>
      <c r="O162" s="1" t="s">
        <v>80</v>
      </c>
      <c r="P162" s="1" t="s">
        <v>43</v>
      </c>
      <c r="Q162" s="1" t="s">
        <v>43</v>
      </c>
      <c r="R162" s="3">
        <v>0</v>
      </c>
      <c r="S162" s="1" t="s">
        <v>44</v>
      </c>
      <c r="T162" s="1" t="s">
        <v>45</v>
      </c>
      <c r="U162" s="1" t="s">
        <v>922</v>
      </c>
      <c r="V162" s="1" t="s">
        <v>46</v>
      </c>
      <c r="W162" s="1" t="s">
        <v>975</v>
      </c>
      <c r="X162" s="1" t="s">
        <v>1072</v>
      </c>
      <c r="Y162" s="1" t="s">
        <v>83</v>
      </c>
      <c r="Z162" s="1" t="s">
        <v>977</v>
      </c>
      <c r="AA162" s="1" t="s">
        <v>51</v>
      </c>
      <c r="AB162" s="1" t="s">
        <v>1072</v>
      </c>
      <c r="AC162" s="1" t="s">
        <v>37</v>
      </c>
    </row>
    <row r="163" spans="1:29" hidden="1" x14ac:dyDescent="0.25">
      <c r="A163" s="1" t="s">
        <v>33</v>
      </c>
      <c r="B163" s="1" t="s">
        <v>34</v>
      </c>
      <c r="C163" s="2">
        <v>44651</v>
      </c>
      <c r="D163" s="1" t="s">
        <v>73</v>
      </c>
      <c r="E163" s="1" t="s">
        <v>74</v>
      </c>
      <c r="F163" s="1" t="s">
        <v>37</v>
      </c>
      <c r="G163" s="1" t="s">
        <v>922</v>
      </c>
      <c r="H163" s="1" t="s">
        <v>76</v>
      </c>
      <c r="I163" s="3">
        <v>500000</v>
      </c>
      <c r="J163" s="3">
        <v>0</v>
      </c>
      <c r="K163" s="1" t="s">
        <v>40</v>
      </c>
      <c r="L163" s="1" t="s">
        <v>117</v>
      </c>
      <c r="M163" s="1" t="s">
        <v>118</v>
      </c>
      <c r="N163" s="1" t="s">
        <v>79</v>
      </c>
      <c r="O163" s="1" t="s">
        <v>80</v>
      </c>
      <c r="P163" s="1" t="s">
        <v>43</v>
      </c>
      <c r="Q163" s="1" t="s">
        <v>43</v>
      </c>
      <c r="R163" s="3">
        <v>0</v>
      </c>
      <c r="S163" s="1" t="s">
        <v>44</v>
      </c>
      <c r="T163" s="1" t="s">
        <v>45</v>
      </c>
      <c r="U163" s="1" t="s">
        <v>922</v>
      </c>
      <c r="V163" s="1" t="s">
        <v>46</v>
      </c>
      <c r="W163" s="1" t="s">
        <v>975</v>
      </c>
      <c r="X163" s="1" t="s">
        <v>1072</v>
      </c>
      <c r="Y163" s="1" t="s">
        <v>83</v>
      </c>
      <c r="Z163" s="1" t="s">
        <v>977</v>
      </c>
      <c r="AA163" s="1" t="s">
        <v>51</v>
      </c>
      <c r="AB163" s="1" t="s">
        <v>1072</v>
      </c>
      <c r="AC163" s="1" t="s">
        <v>37</v>
      </c>
    </row>
    <row r="164" spans="1:29" hidden="1" x14ac:dyDescent="0.25">
      <c r="A164" s="1" t="s">
        <v>33</v>
      </c>
      <c r="B164" s="1" t="s">
        <v>34</v>
      </c>
      <c r="C164" s="2">
        <v>44651</v>
      </c>
      <c r="D164" s="1" t="s">
        <v>73</v>
      </c>
      <c r="E164" s="1" t="s">
        <v>74</v>
      </c>
      <c r="F164" s="1" t="s">
        <v>37</v>
      </c>
      <c r="G164" s="1" t="s">
        <v>922</v>
      </c>
      <c r="H164" s="1" t="s">
        <v>76</v>
      </c>
      <c r="I164" s="3">
        <v>33334</v>
      </c>
      <c r="J164" s="3">
        <v>0</v>
      </c>
      <c r="K164" s="1" t="s">
        <v>40</v>
      </c>
      <c r="L164" s="1" t="s">
        <v>446</v>
      </c>
      <c r="M164" s="1" t="s">
        <v>447</v>
      </c>
      <c r="N164" s="1" t="s">
        <v>79</v>
      </c>
      <c r="O164" s="1" t="s">
        <v>80</v>
      </c>
      <c r="P164" s="1" t="s">
        <v>43</v>
      </c>
      <c r="Q164" s="1" t="s">
        <v>43</v>
      </c>
      <c r="R164" s="3">
        <v>0</v>
      </c>
      <c r="S164" s="1" t="s">
        <v>44</v>
      </c>
      <c r="T164" s="1" t="s">
        <v>45</v>
      </c>
      <c r="U164" s="1" t="s">
        <v>922</v>
      </c>
      <c r="V164" s="1" t="s">
        <v>46</v>
      </c>
      <c r="W164" s="1" t="s">
        <v>975</v>
      </c>
      <c r="X164" s="1" t="s">
        <v>1072</v>
      </c>
      <c r="Y164" s="1" t="s">
        <v>83</v>
      </c>
      <c r="Z164" s="1" t="s">
        <v>977</v>
      </c>
      <c r="AA164" s="1" t="s">
        <v>51</v>
      </c>
      <c r="AB164" s="1" t="s">
        <v>1072</v>
      </c>
      <c r="AC164" s="1" t="s">
        <v>37</v>
      </c>
    </row>
    <row r="165" spans="1:29" hidden="1" x14ac:dyDescent="0.25">
      <c r="A165" s="1" t="s">
        <v>33</v>
      </c>
      <c r="B165" s="1" t="s">
        <v>34</v>
      </c>
      <c r="C165" s="2">
        <v>44651</v>
      </c>
      <c r="D165" s="1" t="s">
        <v>73</v>
      </c>
      <c r="E165" s="1" t="s">
        <v>74</v>
      </c>
      <c r="F165" s="1" t="s">
        <v>37</v>
      </c>
      <c r="G165" s="1" t="s">
        <v>922</v>
      </c>
      <c r="H165" s="1" t="s">
        <v>76</v>
      </c>
      <c r="I165" s="3">
        <v>114992</v>
      </c>
      <c r="J165" s="3">
        <v>0</v>
      </c>
      <c r="K165" s="1" t="s">
        <v>40</v>
      </c>
      <c r="L165" s="1" t="s">
        <v>601</v>
      </c>
      <c r="M165" s="1" t="s">
        <v>602</v>
      </c>
      <c r="N165" s="1" t="s">
        <v>79</v>
      </c>
      <c r="O165" s="1" t="s">
        <v>80</v>
      </c>
      <c r="P165" s="1" t="s">
        <v>43</v>
      </c>
      <c r="Q165" s="1" t="s">
        <v>43</v>
      </c>
      <c r="R165" s="3">
        <v>0</v>
      </c>
      <c r="S165" s="1" t="s">
        <v>44</v>
      </c>
      <c r="T165" s="1" t="s">
        <v>45</v>
      </c>
      <c r="U165" s="1" t="s">
        <v>922</v>
      </c>
      <c r="V165" s="1" t="s">
        <v>46</v>
      </c>
      <c r="W165" s="1" t="s">
        <v>975</v>
      </c>
      <c r="X165" s="1" t="s">
        <v>1072</v>
      </c>
      <c r="Y165" s="1" t="s">
        <v>83</v>
      </c>
      <c r="Z165" s="1" t="s">
        <v>977</v>
      </c>
      <c r="AA165" s="1" t="s">
        <v>51</v>
      </c>
      <c r="AB165" s="1" t="s">
        <v>1072</v>
      </c>
      <c r="AC165" s="1" t="s">
        <v>37</v>
      </c>
    </row>
    <row r="166" spans="1:29" hidden="1" x14ac:dyDescent="0.25">
      <c r="A166" s="1" t="s">
        <v>33</v>
      </c>
      <c r="B166" s="1" t="s">
        <v>34</v>
      </c>
      <c r="C166" s="2">
        <v>44651</v>
      </c>
      <c r="D166" s="1" t="s">
        <v>73</v>
      </c>
      <c r="E166" s="1" t="s">
        <v>74</v>
      </c>
      <c r="F166" s="1" t="s">
        <v>37</v>
      </c>
      <c r="G166" s="1" t="s">
        <v>922</v>
      </c>
      <c r="H166" s="1" t="s">
        <v>76</v>
      </c>
      <c r="I166" s="3">
        <v>166667</v>
      </c>
      <c r="J166" s="3">
        <v>0</v>
      </c>
      <c r="K166" s="1" t="s">
        <v>40</v>
      </c>
      <c r="L166" s="1" t="s">
        <v>1073</v>
      </c>
      <c r="M166" s="1" t="s">
        <v>1074</v>
      </c>
      <c r="N166" s="1" t="s">
        <v>1075</v>
      </c>
      <c r="O166" s="1" t="s">
        <v>1076</v>
      </c>
      <c r="P166" s="1" t="s">
        <v>43</v>
      </c>
      <c r="Q166" s="1" t="s">
        <v>43</v>
      </c>
      <c r="R166" s="3">
        <v>0</v>
      </c>
      <c r="S166" s="1" t="s">
        <v>44</v>
      </c>
      <c r="T166" s="1" t="s">
        <v>45</v>
      </c>
      <c r="U166" s="1" t="s">
        <v>922</v>
      </c>
      <c r="V166" s="1" t="s">
        <v>46</v>
      </c>
      <c r="W166" s="1" t="s">
        <v>975</v>
      </c>
      <c r="X166" s="1" t="s">
        <v>1072</v>
      </c>
      <c r="Y166" s="1" t="s">
        <v>83</v>
      </c>
      <c r="Z166" s="1" t="s">
        <v>977</v>
      </c>
      <c r="AA166" s="1" t="s">
        <v>51</v>
      </c>
      <c r="AB166" s="1" t="s">
        <v>1072</v>
      </c>
      <c r="AC166" s="1" t="s">
        <v>37</v>
      </c>
    </row>
    <row r="167" spans="1:29" hidden="1" x14ac:dyDescent="0.25">
      <c r="A167" s="1" t="s">
        <v>33</v>
      </c>
      <c r="B167" s="1" t="s">
        <v>34</v>
      </c>
      <c r="C167" s="2">
        <v>44651</v>
      </c>
      <c r="D167" s="1" t="s">
        <v>73</v>
      </c>
      <c r="E167" s="1" t="s">
        <v>74</v>
      </c>
      <c r="F167" s="1" t="s">
        <v>37</v>
      </c>
      <c r="G167" s="1" t="s">
        <v>922</v>
      </c>
      <c r="H167" s="1" t="s">
        <v>76</v>
      </c>
      <c r="I167" s="3">
        <v>0</v>
      </c>
      <c r="J167" s="3">
        <v>166667</v>
      </c>
      <c r="K167" s="1" t="s">
        <v>40</v>
      </c>
      <c r="L167" s="1" t="s">
        <v>1073</v>
      </c>
      <c r="M167" s="1" t="s">
        <v>1074</v>
      </c>
      <c r="N167" s="1" t="s">
        <v>1075</v>
      </c>
      <c r="O167" s="1" t="s">
        <v>1076</v>
      </c>
      <c r="P167" s="1" t="s">
        <v>43</v>
      </c>
      <c r="Q167" s="1" t="s">
        <v>43</v>
      </c>
      <c r="R167" s="3">
        <v>0</v>
      </c>
      <c r="S167" s="1" t="s">
        <v>44</v>
      </c>
      <c r="T167" s="1" t="s">
        <v>45</v>
      </c>
      <c r="U167" s="1" t="s">
        <v>922</v>
      </c>
      <c r="V167" s="1" t="s">
        <v>46</v>
      </c>
      <c r="W167" s="1" t="s">
        <v>975</v>
      </c>
      <c r="X167" s="1" t="s">
        <v>1072</v>
      </c>
      <c r="Y167" s="1" t="s">
        <v>83</v>
      </c>
      <c r="Z167" s="1" t="s">
        <v>977</v>
      </c>
      <c r="AA167" s="1" t="s">
        <v>51</v>
      </c>
      <c r="AB167" s="1" t="s">
        <v>1072</v>
      </c>
      <c r="AC167" s="1" t="s">
        <v>37</v>
      </c>
    </row>
    <row r="168" spans="1:29" hidden="1" x14ac:dyDescent="0.25">
      <c r="A168" s="1" t="s">
        <v>33</v>
      </c>
      <c r="B168" s="1" t="s">
        <v>34</v>
      </c>
      <c r="C168" s="2">
        <v>44651</v>
      </c>
      <c r="D168" s="1" t="s">
        <v>73</v>
      </c>
      <c r="E168" s="1" t="s">
        <v>74</v>
      </c>
      <c r="F168" s="1" t="s">
        <v>37</v>
      </c>
      <c r="G168" s="1" t="s">
        <v>922</v>
      </c>
      <c r="H168" s="1" t="s">
        <v>76</v>
      </c>
      <c r="I168" s="3">
        <v>354563</v>
      </c>
      <c r="J168" s="3">
        <v>0</v>
      </c>
      <c r="K168" s="1" t="s">
        <v>40</v>
      </c>
      <c r="L168" s="1" t="s">
        <v>1077</v>
      </c>
      <c r="M168" s="1" t="s">
        <v>671</v>
      </c>
      <c r="N168" s="1" t="s">
        <v>79</v>
      </c>
      <c r="O168" s="1" t="s">
        <v>80</v>
      </c>
      <c r="P168" s="1" t="s">
        <v>43</v>
      </c>
      <c r="Q168" s="1" t="s">
        <v>43</v>
      </c>
      <c r="R168" s="3">
        <v>0</v>
      </c>
      <c r="S168" s="1" t="s">
        <v>44</v>
      </c>
      <c r="T168" s="1" t="s">
        <v>45</v>
      </c>
      <c r="U168" s="1" t="s">
        <v>922</v>
      </c>
      <c r="V168" s="1" t="s">
        <v>46</v>
      </c>
      <c r="W168" s="1" t="s">
        <v>975</v>
      </c>
      <c r="X168" s="1" t="s">
        <v>1072</v>
      </c>
      <c r="Y168" s="1" t="s">
        <v>83</v>
      </c>
      <c r="Z168" s="1" t="s">
        <v>977</v>
      </c>
      <c r="AA168" s="1" t="s">
        <v>51</v>
      </c>
      <c r="AB168" s="1" t="s">
        <v>1072</v>
      </c>
      <c r="AC168" s="1" t="s">
        <v>37</v>
      </c>
    </row>
    <row r="169" spans="1:29" hidden="1" x14ac:dyDescent="0.25">
      <c r="A169" s="1" t="s">
        <v>33</v>
      </c>
      <c r="B169" s="1" t="s">
        <v>34</v>
      </c>
      <c r="C169" s="2">
        <v>44651</v>
      </c>
      <c r="D169" s="1" t="s">
        <v>73</v>
      </c>
      <c r="E169" s="1" t="s">
        <v>74</v>
      </c>
      <c r="F169" s="1" t="s">
        <v>37</v>
      </c>
      <c r="G169" s="1" t="s">
        <v>922</v>
      </c>
      <c r="H169" s="1" t="s">
        <v>76</v>
      </c>
      <c r="I169" s="3">
        <v>52120</v>
      </c>
      <c r="J169" s="3">
        <v>0</v>
      </c>
      <c r="K169" s="1" t="s">
        <v>40</v>
      </c>
      <c r="L169" s="1" t="s">
        <v>591</v>
      </c>
      <c r="M169" s="1" t="s">
        <v>592</v>
      </c>
      <c r="N169" s="1" t="s">
        <v>1078</v>
      </c>
      <c r="O169" s="1" t="s">
        <v>1079</v>
      </c>
      <c r="P169" s="1" t="s">
        <v>43</v>
      </c>
      <c r="Q169" s="1" t="s">
        <v>43</v>
      </c>
      <c r="R169" s="3">
        <v>0</v>
      </c>
      <c r="S169" s="1" t="s">
        <v>44</v>
      </c>
      <c r="T169" s="1" t="s">
        <v>45</v>
      </c>
      <c r="U169" s="1" t="s">
        <v>922</v>
      </c>
      <c r="V169" s="1" t="s">
        <v>46</v>
      </c>
      <c r="W169" s="1" t="s">
        <v>975</v>
      </c>
      <c r="X169" s="1" t="s">
        <v>1072</v>
      </c>
      <c r="Y169" s="1" t="s">
        <v>83</v>
      </c>
      <c r="Z169" s="1" t="s">
        <v>977</v>
      </c>
      <c r="AA169" s="1" t="s">
        <v>51</v>
      </c>
      <c r="AB169" s="1" t="s">
        <v>1072</v>
      </c>
      <c r="AC169" s="1" t="s">
        <v>37</v>
      </c>
    </row>
    <row r="170" spans="1:29" hidden="1" x14ac:dyDescent="0.25">
      <c r="A170" s="1" t="s">
        <v>33</v>
      </c>
      <c r="B170" s="1" t="s">
        <v>34</v>
      </c>
      <c r="C170" s="2">
        <v>44651</v>
      </c>
      <c r="D170" s="1" t="s">
        <v>73</v>
      </c>
      <c r="E170" s="1" t="s">
        <v>74</v>
      </c>
      <c r="F170" s="1" t="s">
        <v>37</v>
      </c>
      <c r="G170" s="1" t="s">
        <v>922</v>
      </c>
      <c r="H170" s="1" t="s">
        <v>76</v>
      </c>
      <c r="I170" s="3">
        <v>49592</v>
      </c>
      <c r="J170" s="3">
        <v>0</v>
      </c>
      <c r="K170" s="1" t="s">
        <v>40</v>
      </c>
      <c r="L170" s="1" t="s">
        <v>763</v>
      </c>
      <c r="M170" s="1" t="s">
        <v>764</v>
      </c>
      <c r="N170" s="1" t="s">
        <v>89</v>
      </c>
      <c r="O170" s="1" t="s">
        <v>90</v>
      </c>
      <c r="P170" s="1" t="s">
        <v>43</v>
      </c>
      <c r="Q170" s="1" t="s">
        <v>43</v>
      </c>
      <c r="R170" s="3">
        <v>0</v>
      </c>
      <c r="S170" s="1" t="s">
        <v>44</v>
      </c>
      <c r="T170" s="1" t="s">
        <v>45</v>
      </c>
      <c r="U170" s="1" t="s">
        <v>922</v>
      </c>
      <c r="V170" s="1" t="s">
        <v>46</v>
      </c>
      <c r="W170" s="1" t="s">
        <v>975</v>
      </c>
      <c r="X170" s="1" t="s">
        <v>1072</v>
      </c>
      <c r="Y170" s="1" t="s">
        <v>83</v>
      </c>
      <c r="Z170" s="1" t="s">
        <v>977</v>
      </c>
      <c r="AA170" s="1" t="s">
        <v>51</v>
      </c>
      <c r="AB170" s="1" t="s">
        <v>1072</v>
      </c>
      <c r="AC170" s="1" t="s">
        <v>37</v>
      </c>
    </row>
    <row r="171" spans="1:29" hidden="1" x14ac:dyDescent="0.25">
      <c r="A171" s="1" t="s">
        <v>33</v>
      </c>
      <c r="B171" s="1" t="s">
        <v>34</v>
      </c>
      <c r="C171" s="2">
        <v>44651</v>
      </c>
      <c r="D171" s="1" t="s">
        <v>73</v>
      </c>
      <c r="E171" s="1" t="s">
        <v>74</v>
      </c>
      <c r="F171" s="1" t="s">
        <v>37</v>
      </c>
      <c r="G171" s="1" t="s">
        <v>922</v>
      </c>
      <c r="H171" s="1" t="s">
        <v>76</v>
      </c>
      <c r="I171" s="3">
        <v>266667</v>
      </c>
      <c r="J171" s="3">
        <v>0</v>
      </c>
      <c r="K171" s="1" t="s">
        <v>40</v>
      </c>
      <c r="L171" s="1" t="s">
        <v>506</v>
      </c>
      <c r="M171" s="1" t="s">
        <v>507</v>
      </c>
      <c r="N171" s="1" t="s">
        <v>295</v>
      </c>
      <c r="O171" s="1" t="s">
        <v>296</v>
      </c>
      <c r="P171" s="1" t="s">
        <v>43</v>
      </c>
      <c r="Q171" s="1" t="s">
        <v>43</v>
      </c>
      <c r="R171" s="3">
        <v>0</v>
      </c>
      <c r="S171" s="1" t="s">
        <v>44</v>
      </c>
      <c r="T171" s="1" t="s">
        <v>45</v>
      </c>
      <c r="U171" s="1" t="s">
        <v>922</v>
      </c>
      <c r="V171" s="1" t="s">
        <v>46</v>
      </c>
      <c r="W171" s="1" t="s">
        <v>975</v>
      </c>
      <c r="X171" s="1" t="s">
        <v>1072</v>
      </c>
      <c r="Y171" s="1" t="s">
        <v>83</v>
      </c>
      <c r="Z171" s="1" t="s">
        <v>977</v>
      </c>
      <c r="AA171" s="1" t="s">
        <v>51</v>
      </c>
      <c r="AB171" s="1" t="s">
        <v>1072</v>
      </c>
      <c r="AC171" s="1" t="s">
        <v>37</v>
      </c>
    </row>
    <row r="172" spans="1:29" hidden="1" x14ac:dyDescent="0.25">
      <c r="A172" s="1" t="s">
        <v>33</v>
      </c>
      <c r="B172" s="1" t="s">
        <v>34</v>
      </c>
      <c r="C172" s="2">
        <v>44651</v>
      </c>
      <c r="D172" s="1" t="s">
        <v>73</v>
      </c>
      <c r="E172" s="1" t="s">
        <v>74</v>
      </c>
      <c r="F172" s="1" t="s">
        <v>37</v>
      </c>
      <c r="G172" s="1" t="s">
        <v>922</v>
      </c>
      <c r="H172" s="1" t="s">
        <v>76</v>
      </c>
      <c r="I172" s="3">
        <v>106071</v>
      </c>
      <c r="J172" s="3">
        <v>0</v>
      </c>
      <c r="K172" s="1" t="s">
        <v>40</v>
      </c>
      <c r="L172" s="1" t="s">
        <v>408</v>
      </c>
      <c r="M172" s="1" t="s">
        <v>409</v>
      </c>
      <c r="N172" s="1" t="s">
        <v>79</v>
      </c>
      <c r="O172" s="1" t="s">
        <v>80</v>
      </c>
      <c r="P172" s="1" t="s">
        <v>43</v>
      </c>
      <c r="Q172" s="1" t="s">
        <v>43</v>
      </c>
      <c r="R172" s="3">
        <v>0</v>
      </c>
      <c r="S172" s="1" t="s">
        <v>44</v>
      </c>
      <c r="T172" s="1" t="s">
        <v>45</v>
      </c>
      <c r="U172" s="1" t="s">
        <v>922</v>
      </c>
      <c r="V172" s="1" t="s">
        <v>46</v>
      </c>
      <c r="W172" s="1" t="s">
        <v>975</v>
      </c>
      <c r="X172" s="1" t="s">
        <v>1072</v>
      </c>
      <c r="Y172" s="1" t="s">
        <v>83</v>
      </c>
      <c r="Z172" s="1" t="s">
        <v>977</v>
      </c>
      <c r="AA172" s="1" t="s">
        <v>51</v>
      </c>
      <c r="AB172" s="1" t="s">
        <v>1072</v>
      </c>
      <c r="AC172" s="1" t="s">
        <v>37</v>
      </c>
    </row>
    <row r="173" spans="1:29" hidden="1" x14ac:dyDescent="0.25">
      <c r="A173" s="1" t="s">
        <v>33</v>
      </c>
      <c r="B173" s="1" t="s">
        <v>34</v>
      </c>
      <c r="C173" s="2">
        <v>44651</v>
      </c>
      <c r="D173" s="1" t="s">
        <v>73</v>
      </c>
      <c r="E173" s="1" t="s">
        <v>74</v>
      </c>
      <c r="F173" s="1" t="s">
        <v>37</v>
      </c>
      <c r="G173" s="1" t="s">
        <v>922</v>
      </c>
      <c r="H173" s="1" t="s">
        <v>76</v>
      </c>
      <c r="I173" s="3">
        <v>35772</v>
      </c>
      <c r="J173" s="3">
        <v>0</v>
      </c>
      <c r="K173" s="1" t="s">
        <v>40</v>
      </c>
      <c r="L173" s="1" t="s">
        <v>486</v>
      </c>
      <c r="M173" s="1" t="s">
        <v>487</v>
      </c>
      <c r="N173" s="1" t="s">
        <v>79</v>
      </c>
      <c r="O173" s="1" t="s">
        <v>80</v>
      </c>
      <c r="P173" s="1" t="s">
        <v>43</v>
      </c>
      <c r="Q173" s="1" t="s">
        <v>43</v>
      </c>
      <c r="R173" s="3">
        <v>0</v>
      </c>
      <c r="S173" s="1" t="s">
        <v>44</v>
      </c>
      <c r="T173" s="1" t="s">
        <v>45</v>
      </c>
      <c r="U173" s="1" t="s">
        <v>922</v>
      </c>
      <c r="V173" s="1" t="s">
        <v>46</v>
      </c>
      <c r="W173" s="1" t="s">
        <v>975</v>
      </c>
      <c r="X173" s="1" t="s">
        <v>1072</v>
      </c>
      <c r="Y173" s="1" t="s">
        <v>83</v>
      </c>
      <c r="Z173" s="1" t="s">
        <v>977</v>
      </c>
      <c r="AA173" s="1" t="s">
        <v>51</v>
      </c>
      <c r="AB173" s="1" t="s">
        <v>1072</v>
      </c>
      <c r="AC173" s="1" t="s">
        <v>37</v>
      </c>
    </row>
    <row r="174" spans="1:29" hidden="1" x14ac:dyDescent="0.25">
      <c r="A174" s="1" t="s">
        <v>33</v>
      </c>
      <c r="B174" s="1" t="s">
        <v>34</v>
      </c>
      <c r="C174" s="2">
        <v>44651</v>
      </c>
      <c r="D174" s="1" t="s">
        <v>73</v>
      </c>
      <c r="E174" s="1" t="s">
        <v>74</v>
      </c>
      <c r="F174" s="1" t="s">
        <v>37</v>
      </c>
      <c r="G174" s="1" t="s">
        <v>922</v>
      </c>
      <c r="H174" s="1" t="s">
        <v>76</v>
      </c>
      <c r="I174" s="3">
        <v>33334</v>
      </c>
      <c r="J174" s="3">
        <v>0</v>
      </c>
      <c r="K174" s="1" t="s">
        <v>40</v>
      </c>
      <c r="L174" s="1" t="s">
        <v>508</v>
      </c>
      <c r="M174" s="1" t="s">
        <v>509</v>
      </c>
      <c r="N174" s="1" t="s">
        <v>79</v>
      </c>
      <c r="O174" s="1" t="s">
        <v>80</v>
      </c>
      <c r="P174" s="1" t="s">
        <v>43</v>
      </c>
      <c r="Q174" s="1" t="s">
        <v>43</v>
      </c>
      <c r="R174" s="3">
        <v>0</v>
      </c>
      <c r="S174" s="1" t="s">
        <v>44</v>
      </c>
      <c r="T174" s="1" t="s">
        <v>45</v>
      </c>
      <c r="U174" s="1" t="s">
        <v>922</v>
      </c>
      <c r="V174" s="1" t="s">
        <v>46</v>
      </c>
      <c r="W174" s="1" t="s">
        <v>975</v>
      </c>
      <c r="X174" s="1" t="s">
        <v>1072</v>
      </c>
      <c r="Y174" s="1" t="s">
        <v>83</v>
      </c>
      <c r="Z174" s="1" t="s">
        <v>977</v>
      </c>
      <c r="AA174" s="1" t="s">
        <v>51</v>
      </c>
      <c r="AB174" s="1" t="s">
        <v>1072</v>
      </c>
      <c r="AC174" s="1" t="s">
        <v>37</v>
      </c>
    </row>
    <row r="175" spans="1:29" hidden="1" x14ac:dyDescent="0.25">
      <c r="A175" s="1" t="s">
        <v>33</v>
      </c>
      <c r="B175" s="1" t="s">
        <v>34</v>
      </c>
      <c r="C175" s="2">
        <v>44651</v>
      </c>
      <c r="D175" s="1" t="s">
        <v>73</v>
      </c>
      <c r="E175" s="1" t="s">
        <v>74</v>
      </c>
      <c r="F175" s="1" t="s">
        <v>37</v>
      </c>
      <c r="G175" s="1" t="s">
        <v>922</v>
      </c>
      <c r="H175" s="1" t="s">
        <v>76</v>
      </c>
      <c r="I175" s="3">
        <v>33333</v>
      </c>
      <c r="J175" s="3">
        <v>0</v>
      </c>
      <c r="K175" s="1" t="s">
        <v>40</v>
      </c>
      <c r="L175" s="1" t="s">
        <v>139</v>
      </c>
      <c r="M175" s="1" t="s">
        <v>140</v>
      </c>
      <c r="N175" s="1" t="s">
        <v>79</v>
      </c>
      <c r="O175" s="1" t="s">
        <v>80</v>
      </c>
      <c r="P175" s="1" t="s">
        <v>43</v>
      </c>
      <c r="Q175" s="1" t="s">
        <v>43</v>
      </c>
      <c r="R175" s="3">
        <v>0</v>
      </c>
      <c r="S175" s="1" t="s">
        <v>44</v>
      </c>
      <c r="T175" s="1" t="s">
        <v>45</v>
      </c>
      <c r="U175" s="1" t="s">
        <v>922</v>
      </c>
      <c r="V175" s="1" t="s">
        <v>46</v>
      </c>
      <c r="W175" s="1" t="s">
        <v>975</v>
      </c>
      <c r="X175" s="1" t="s">
        <v>1072</v>
      </c>
      <c r="Y175" s="1" t="s">
        <v>83</v>
      </c>
      <c r="Z175" s="1" t="s">
        <v>977</v>
      </c>
      <c r="AA175" s="1" t="s">
        <v>51</v>
      </c>
      <c r="AB175" s="1" t="s">
        <v>1072</v>
      </c>
      <c r="AC175" s="1" t="s">
        <v>37</v>
      </c>
    </row>
    <row r="176" spans="1:29" hidden="1" x14ac:dyDescent="0.25">
      <c r="A176" s="1" t="s">
        <v>33</v>
      </c>
      <c r="B176" s="1" t="s">
        <v>34</v>
      </c>
      <c r="C176" s="2">
        <v>44651</v>
      </c>
      <c r="D176" s="1" t="s">
        <v>73</v>
      </c>
      <c r="E176" s="1" t="s">
        <v>74</v>
      </c>
      <c r="F176" s="1" t="s">
        <v>37</v>
      </c>
      <c r="G176" s="1" t="s">
        <v>922</v>
      </c>
      <c r="H176" s="1" t="s">
        <v>76</v>
      </c>
      <c r="I176" s="3">
        <v>33334</v>
      </c>
      <c r="J176" s="3">
        <v>0</v>
      </c>
      <c r="K176" s="1" t="s">
        <v>40</v>
      </c>
      <c r="L176" s="1" t="s">
        <v>1080</v>
      </c>
      <c r="M176" s="1" t="s">
        <v>736</v>
      </c>
      <c r="N176" s="1" t="s">
        <v>79</v>
      </c>
      <c r="O176" s="1" t="s">
        <v>80</v>
      </c>
      <c r="P176" s="1" t="s">
        <v>43</v>
      </c>
      <c r="Q176" s="1" t="s">
        <v>43</v>
      </c>
      <c r="R176" s="3">
        <v>0</v>
      </c>
      <c r="S176" s="1" t="s">
        <v>44</v>
      </c>
      <c r="T176" s="1" t="s">
        <v>45</v>
      </c>
      <c r="U176" s="1" t="s">
        <v>922</v>
      </c>
      <c r="V176" s="1" t="s">
        <v>46</v>
      </c>
      <c r="W176" s="1" t="s">
        <v>975</v>
      </c>
      <c r="X176" s="1" t="s">
        <v>1072</v>
      </c>
      <c r="Y176" s="1" t="s">
        <v>83</v>
      </c>
      <c r="Z176" s="1" t="s">
        <v>977</v>
      </c>
      <c r="AA176" s="1" t="s">
        <v>51</v>
      </c>
      <c r="AB176" s="1" t="s">
        <v>1072</v>
      </c>
      <c r="AC176" s="1" t="s">
        <v>37</v>
      </c>
    </row>
    <row r="177" spans="1:29" hidden="1" x14ac:dyDescent="0.25">
      <c r="A177" s="1" t="s">
        <v>33</v>
      </c>
      <c r="B177" s="1" t="s">
        <v>34</v>
      </c>
      <c r="C177" s="2">
        <v>44651</v>
      </c>
      <c r="D177" s="1" t="s">
        <v>73</v>
      </c>
      <c r="E177" s="1" t="s">
        <v>74</v>
      </c>
      <c r="F177" s="1" t="s">
        <v>37</v>
      </c>
      <c r="G177" s="1" t="s">
        <v>922</v>
      </c>
      <c r="H177" s="1" t="s">
        <v>76</v>
      </c>
      <c r="I177" s="3">
        <v>35450</v>
      </c>
      <c r="J177" s="3">
        <v>0</v>
      </c>
      <c r="K177" s="1" t="s">
        <v>40</v>
      </c>
      <c r="L177" s="1" t="s">
        <v>557</v>
      </c>
      <c r="M177" s="1" t="s">
        <v>558</v>
      </c>
      <c r="N177" s="1" t="s">
        <v>79</v>
      </c>
      <c r="O177" s="1" t="s">
        <v>80</v>
      </c>
      <c r="P177" s="1" t="s">
        <v>43</v>
      </c>
      <c r="Q177" s="1" t="s">
        <v>43</v>
      </c>
      <c r="R177" s="3">
        <v>0</v>
      </c>
      <c r="S177" s="1" t="s">
        <v>44</v>
      </c>
      <c r="T177" s="1" t="s">
        <v>45</v>
      </c>
      <c r="U177" s="1" t="s">
        <v>922</v>
      </c>
      <c r="V177" s="1" t="s">
        <v>46</v>
      </c>
      <c r="W177" s="1" t="s">
        <v>975</v>
      </c>
      <c r="X177" s="1" t="s">
        <v>1072</v>
      </c>
      <c r="Y177" s="1" t="s">
        <v>83</v>
      </c>
      <c r="Z177" s="1" t="s">
        <v>977</v>
      </c>
      <c r="AA177" s="1" t="s">
        <v>51</v>
      </c>
      <c r="AB177" s="1" t="s">
        <v>1072</v>
      </c>
      <c r="AC177" s="1" t="s">
        <v>37</v>
      </c>
    </row>
    <row r="178" spans="1:29" hidden="1" x14ac:dyDescent="0.25">
      <c r="A178" s="1" t="s">
        <v>33</v>
      </c>
      <c r="B178" s="1" t="s">
        <v>34</v>
      </c>
      <c r="C178" s="2">
        <v>44651</v>
      </c>
      <c r="D178" s="1" t="s">
        <v>73</v>
      </c>
      <c r="E178" s="1" t="s">
        <v>74</v>
      </c>
      <c r="F178" s="1" t="s">
        <v>37</v>
      </c>
      <c r="G178" s="1" t="s">
        <v>922</v>
      </c>
      <c r="H178" s="1" t="s">
        <v>76</v>
      </c>
      <c r="I178" s="3">
        <v>100000</v>
      </c>
      <c r="J178" s="3">
        <v>0</v>
      </c>
      <c r="K178" s="1" t="s">
        <v>40</v>
      </c>
      <c r="L178" s="1" t="s">
        <v>773</v>
      </c>
      <c r="M178" s="1" t="s">
        <v>774</v>
      </c>
      <c r="N178" s="1" t="s">
        <v>79</v>
      </c>
      <c r="O178" s="1" t="s">
        <v>80</v>
      </c>
      <c r="P178" s="1" t="s">
        <v>43</v>
      </c>
      <c r="Q178" s="1" t="s">
        <v>43</v>
      </c>
      <c r="R178" s="3">
        <v>0</v>
      </c>
      <c r="S178" s="1" t="s">
        <v>44</v>
      </c>
      <c r="T178" s="1" t="s">
        <v>45</v>
      </c>
      <c r="U178" s="1" t="s">
        <v>922</v>
      </c>
      <c r="V178" s="1" t="s">
        <v>46</v>
      </c>
      <c r="W178" s="1" t="s">
        <v>975</v>
      </c>
      <c r="X178" s="1" t="s">
        <v>1072</v>
      </c>
      <c r="Y178" s="1" t="s">
        <v>83</v>
      </c>
      <c r="Z178" s="1" t="s">
        <v>977</v>
      </c>
      <c r="AA178" s="1" t="s">
        <v>51</v>
      </c>
      <c r="AB178" s="1" t="s">
        <v>1072</v>
      </c>
      <c r="AC178" s="1" t="s">
        <v>37</v>
      </c>
    </row>
    <row r="179" spans="1:29" hidden="1" x14ac:dyDescent="0.25">
      <c r="A179" s="1" t="s">
        <v>33</v>
      </c>
      <c r="B179" s="1" t="s">
        <v>34</v>
      </c>
      <c r="C179" s="2">
        <v>44651</v>
      </c>
      <c r="D179" s="1" t="s">
        <v>73</v>
      </c>
      <c r="E179" s="1" t="s">
        <v>74</v>
      </c>
      <c r="F179" s="1" t="s">
        <v>37</v>
      </c>
      <c r="G179" s="1" t="s">
        <v>922</v>
      </c>
      <c r="H179" s="1" t="s">
        <v>76</v>
      </c>
      <c r="I179" s="3">
        <v>200000</v>
      </c>
      <c r="J179" s="3">
        <v>0</v>
      </c>
      <c r="K179" s="1" t="s">
        <v>40</v>
      </c>
      <c r="L179" s="1" t="s">
        <v>117</v>
      </c>
      <c r="M179" s="1" t="s">
        <v>118</v>
      </c>
      <c r="N179" s="1" t="s">
        <v>79</v>
      </c>
      <c r="O179" s="1" t="s">
        <v>80</v>
      </c>
      <c r="P179" s="1" t="s">
        <v>43</v>
      </c>
      <c r="Q179" s="1" t="s">
        <v>43</v>
      </c>
      <c r="R179" s="3">
        <v>0</v>
      </c>
      <c r="S179" s="1" t="s">
        <v>44</v>
      </c>
      <c r="T179" s="1" t="s">
        <v>45</v>
      </c>
      <c r="U179" s="1" t="s">
        <v>922</v>
      </c>
      <c r="V179" s="1" t="s">
        <v>46</v>
      </c>
      <c r="W179" s="1" t="s">
        <v>975</v>
      </c>
      <c r="X179" s="1" t="s">
        <v>1072</v>
      </c>
      <c r="Y179" s="1" t="s">
        <v>83</v>
      </c>
      <c r="Z179" s="1" t="s">
        <v>977</v>
      </c>
      <c r="AA179" s="1" t="s">
        <v>51</v>
      </c>
      <c r="AB179" s="1" t="s">
        <v>1072</v>
      </c>
      <c r="AC179" s="1" t="s">
        <v>37</v>
      </c>
    </row>
    <row r="180" spans="1:29" hidden="1" x14ac:dyDescent="0.25">
      <c r="A180" s="1" t="s">
        <v>33</v>
      </c>
      <c r="B180" s="1" t="s">
        <v>34</v>
      </c>
      <c r="C180" s="2">
        <v>44651</v>
      </c>
      <c r="D180" s="1" t="s">
        <v>73</v>
      </c>
      <c r="E180" s="1" t="s">
        <v>74</v>
      </c>
      <c r="F180" s="1" t="s">
        <v>37</v>
      </c>
      <c r="G180" s="1" t="s">
        <v>922</v>
      </c>
      <c r="H180" s="1" t="s">
        <v>76</v>
      </c>
      <c r="I180" s="3">
        <v>105399</v>
      </c>
      <c r="J180" s="3">
        <v>0</v>
      </c>
      <c r="K180" s="1" t="s">
        <v>40</v>
      </c>
      <c r="L180" s="1" t="s">
        <v>133</v>
      </c>
      <c r="M180" s="1" t="s">
        <v>134</v>
      </c>
      <c r="N180" s="1" t="s">
        <v>79</v>
      </c>
      <c r="O180" s="1" t="s">
        <v>80</v>
      </c>
      <c r="P180" s="1" t="s">
        <v>43</v>
      </c>
      <c r="Q180" s="1" t="s">
        <v>43</v>
      </c>
      <c r="R180" s="3">
        <v>0</v>
      </c>
      <c r="S180" s="1" t="s">
        <v>44</v>
      </c>
      <c r="T180" s="1" t="s">
        <v>45</v>
      </c>
      <c r="U180" s="1" t="s">
        <v>922</v>
      </c>
      <c r="V180" s="1" t="s">
        <v>46</v>
      </c>
      <c r="W180" s="1" t="s">
        <v>975</v>
      </c>
      <c r="X180" s="1" t="s">
        <v>1072</v>
      </c>
      <c r="Y180" s="1" t="s">
        <v>83</v>
      </c>
      <c r="Z180" s="1" t="s">
        <v>977</v>
      </c>
      <c r="AA180" s="1" t="s">
        <v>51</v>
      </c>
      <c r="AB180" s="1" t="s">
        <v>1072</v>
      </c>
      <c r="AC180" s="1" t="s">
        <v>37</v>
      </c>
    </row>
    <row r="181" spans="1:29" hidden="1" x14ac:dyDescent="0.25">
      <c r="A181" s="1" t="s">
        <v>33</v>
      </c>
      <c r="B181" s="1" t="s">
        <v>34</v>
      </c>
      <c r="C181" s="2">
        <v>44651</v>
      </c>
      <c r="D181" s="1" t="s">
        <v>73</v>
      </c>
      <c r="E181" s="1" t="s">
        <v>74</v>
      </c>
      <c r="F181" s="1" t="s">
        <v>37</v>
      </c>
      <c r="G181" s="1" t="s">
        <v>922</v>
      </c>
      <c r="H181" s="1" t="s">
        <v>76</v>
      </c>
      <c r="I181" s="3">
        <v>36543</v>
      </c>
      <c r="J181" s="3">
        <v>0</v>
      </c>
      <c r="K181" s="1" t="s">
        <v>40</v>
      </c>
      <c r="L181" s="1" t="s">
        <v>1081</v>
      </c>
      <c r="M181" s="1" t="s">
        <v>847</v>
      </c>
      <c r="N181" s="1" t="s">
        <v>79</v>
      </c>
      <c r="O181" s="1" t="s">
        <v>80</v>
      </c>
      <c r="P181" s="1" t="s">
        <v>43</v>
      </c>
      <c r="Q181" s="1" t="s">
        <v>43</v>
      </c>
      <c r="R181" s="3">
        <v>0</v>
      </c>
      <c r="S181" s="1" t="s">
        <v>44</v>
      </c>
      <c r="T181" s="1" t="s">
        <v>45</v>
      </c>
      <c r="U181" s="1" t="s">
        <v>922</v>
      </c>
      <c r="V181" s="1" t="s">
        <v>46</v>
      </c>
      <c r="W181" s="1" t="s">
        <v>975</v>
      </c>
      <c r="X181" s="1" t="s">
        <v>1072</v>
      </c>
      <c r="Y181" s="1" t="s">
        <v>83</v>
      </c>
      <c r="Z181" s="1" t="s">
        <v>977</v>
      </c>
      <c r="AA181" s="1" t="s">
        <v>51</v>
      </c>
      <c r="AB181" s="1" t="s">
        <v>1072</v>
      </c>
      <c r="AC181" s="1" t="s">
        <v>37</v>
      </c>
    </row>
    <row r="182" spans="1:29" hidden="1" x14ac:dyDescent="0.25">
      <c r="A182" s="1" t="s">
        <v>33</v>
      </c>
      <c r="B182" s="1" t="s">
        <v>34</v>
      </c>
      <c r="C182" s="2">
        <v>44651</v>
      </c>
      <c r="D182" s="1" t="s">
        <v>73</v>
      </c>
      <c r="E182" s="1" t="s">
        <v>74</v>
      </c>
      <c r="F182" s="1" t="s">
        <v>37</v>
      </c>
      <c r="G182" s="1" t="s">
        <v>922</v>
      </c>
      <c r="H182" s="1" t="s">
        <v>76</v>
      </c>
      <c r="I182" s="3">
        <v>34458</v>
      </c>
      <c r="J182" s="3">
        <v>0</v>
      </c>
      <c r="K182" s="1" t="s">
        <v>40</v>
      </c>
      <c r="L182" s="1" t="s">
        <v>714</v>
      </c>
      <c r="M182" s="1" t="s">
        <v>715</v>
      </c>
      <c r="N182" s="1" t="s">
        <v>79</v>
      </c>
      <c r="O182" s="1" t="s">
        <v>80</v>
      </c>
      <c r="P182" s="1" t="s">
        <v>43</v>
      </c>
      <c r="Q182" s="1" t="s">
        <v>43</v>
      </c>
      <c r="R182" s="3">
        <v>0</v>
      </c>
      <c r="S182" s="1" t="s">
        <v>44</v>
      </c>
      <c r="T182" s="1" t="s">
        <v>45</v>
      </c>
      <c r="U182" s="1" t="s">
        <v>922</v>
      </c>
      <c r="V182" s="1" t="s">
        <v>46</v>
      </c>
      <c r="W182" s="1" t="s">
        <v>975</v>
      </c>
      <c r="X182" s="1" t="s">
        <v>1072</v>
      </c>
      <c r="Y182" s="1" t="s">
        <v>83</v>
      </c>
      <c r="Z182" s="1" t="s">
        <v>977</v>
      </c>
      <c r="AA182" s="1" t="s">
        <v>51</v>
      </c>
      <c r="AB182" s="1" t="s">
        <v>1072</v>
      </c>
      <c r="AC182" s="1" t="s">
        <v>37</v>
      </c>
    </row>
    <row r="183" spans="1:29" hidden="1" x14ac:dyDescent="0.25">
      <c r="A183" s="1" t="s">
        <v>33</v>
      </c>
      <c r="B183" s="1" t="s">
        <v>34</v>
      </c>
      <c r="C183" s="2">
        <v>44651</v>
      </c>
      <c r="D183" s="1" t="s">
        <v>73</v>
      </c>
      <c r="E183" s="1" t="s">
        <v>74</v>
      </c>
      <c r="F183" s="1" t="s">
        <v>37</v>
      </c>
      <c r="G183" s="1" t="s">
        <v>922</v>
      </c>
      <c r="H183" s="1" t="s">
        <v>76</v>
      </c>
      <c r="I183" s="3">
        <v>33334</v>
      </c>
      <c r="J183" s="3">
        <v>0</v>
      </c>
      <c r="K183" s="1" t="s">
        <v>40</v>
      </c>
      <c r="L183" s="1" t="s">
        <v>125</v>
      </c>
      <c r="M183" s="1" t="s">
        <v>126</v>
      </c>
      <c r="N183" s="1" t="s">
        <v>79</v>
      </c>
      <c r="O183" s="1" t="s">
        <v>80</v>
      </c>
      <c r="P183" s="1" t="s">
        <v>43</v>
      </c>
      <c r="Q183" s="1" t="s">
        <v>43</v>
      </c>
      <c r="R183" s="3">
        <v>0</v>
      </c>
      <c r="S183" s="1" t="s">
        <v>44</v>
      </c>
      <c r="T183" s="1" t="s">
        <v>45</v>
      </c>
      <c r="U183" s="1" t="s">
        <v>922</v>
      </c>
      <c r="V183" s="1" t="s">
        <v>46</v>
      </c>
      <c r="W183" s="1" t="s">
        <v>975</v>
      </c>
      <c r="X183" s="1" t="s">
        <v>1072</v>
      </c>
      <c r="Y183" s="1" t="s">
        <v>83</v>
      </c>
      <c r="Z183" s="1" t="s">
        <v>977</v>
      </c>
      <c r="AA183" s="1" t="s">
        <v>51</v>
      </c>
      <c r="AB183" s="1" t="s">
        <v>1072</v>
      </c>
      <c r="AC183" s="1" t="s">
        <v>37</v>
      </c>
    </row>
    <row r="184" spans="1:29" hidden="1" x14ac:dyDescent="0.25">
      <c r="A184" s="1" t="s">
        <v>33</v>
      </c>
      <c r="B184" s="1" t="s">
        <v>34</v>
      </c>
      <c r="C184" s="2">
        <v>44651</v>
      </c>
      <c r="D184" s="1" t="s">
        <v>73</v>
      </c>
      <c r="E184" s="1" t="s">
        <v>74</v>
      </c>
      <c r="F184" s="1" t="s">
        <v>37</v>
      </c>
      <c r="G184" s="1" t="s">
        <v>922</v>
      </c>
      <c r="H184" s="1" t="s">
        <v>76</v>
      </c>
      <c r="I184" s="3">
        <v>35930</v>
      </c>
      <c r="J184" s="3">
        <v>0</v>
      </c>
      <c r="K184" s="1" t="s">
        <v>40</v>
      </c>
      <c r="L184" s="1" t="s">
        <v>498</v>
      </c>
      <c r="M184" s="1" t="s">
        <v>499</v>
      </c>
      <c r="N184" s="1" t="s">
        <v>79</v>
      </c>
      <c r="O184" s="1" t="s">
        <v>80</v>
      </c>
      <c r="P184" s="1" t="s">
        <v>43</v>
      </c>
      <c r="Q184" s="1" t="s">
        <v>43</v>
      </c>
      <c r="R184" s="3">
        <v>0</v>
      </c>
      <c r="S184" s="1" t="s">
        <v>44</v>
      </c>
      <c r="T184" s="1" t="s">
        <v>45</v>
      </c>
      <c r="U184" s="1" t="s">
        <v>922</v>
      </c>
      <c r="V184" s="1" t="s">
        <v>46</v>
      </c>
      <c r="W184" s="1" t="s">
        <v>975</v>
      </c>
      <c r="X184" s="1" t="s">
        <v>1072</v>
      </c>
      <c r="Y184" s="1" t="s">
        <v>83</v>
      </c>
      <c r="Z184" s="1" t="s">
        <v>977</v>
      </c>
      <c r="AA184" s="1" t="s">
        <v>51</v>
      </c>
      <c r="AB184" s="1" t="s">
        <v>1072</v>
      </c>
      <c r="AC184" s="1" t="s">
        <v>37</v>
      </c>
    </row>
    <row r="185" spans="1:29" hidden="1" x14ac:dyDescent="0.25">
      <c r="A185" s="1" t="s">
        <v>33</v>
      </c>
      <c r="B185" s="1" t="s">
        <v>34</v>
      </c>
      <c r="C185" s="2">
        <v>44651</v>
      </c>
      <c r="D185" s="1" t="s">
        <v>73</v>
      </c>
      <c r="E185" s="1" t="s">
        <v>74</v>
      </c>
      <c r="F185" s="1" t="s">
        <v>37</v>
      </c>
      <c r="G185" s="1" t="s">
        <v>922</v>
      </c>
      <c r="H185" s="1" t="s">
        <v>76</v>
      </c>
      <c r="I185" s="3">
        <v>620500</v>
      </c>
      <c r="J185" s="3">
        <v>0</v>
      </c>
      <c r="K185" s="1" t="s">
        <v>40</v>
      </c>
      <c r="L185" s="1" t="s">
        <v>139</v>
      </c>
      <c r="M185" s="1" t="s">
        <v>140</v>
      </c>
      <c r="N185" s="1" t="s">
        <v>79</v>
      </c>
      <c r="O185" s="1" t="s">
        <v>80</v>
      </c>
      <c r="P185" s="1" t="s">
        <v>43</v>
      </c>
      <c r="Q185" s="1" t="s">
        <v>43</v>
      </c>
      <c r="R185" s="3">
        <v>0</v>
      </c>
      <c r="S185" s="1" t="s">
        <v>44</v>
      </c>
      <c r="T185" s="1" t="s">
        <v>45</v>
      </c>
      <c r="U185" s="1" t="s">
        <v>922</v>
      </c>
      <c r="V185" s="1" t="s">
        <v>46</v>
      </c>
      <c r="W185" s="1" t="s">
        <v>975</v>
      </c>
      <c r="X185" s="1" t="s">
        <v>1072</v>
      </c>
      <c r="Y185" s="1" t="s">
        <v>83</v>
      </c>
      <c r="Z185" s="1" t="s">
        <v>977</v>
      </c>
      <c r="AA185" s="1" t="s">
        <v>51</v>
      </c>
      <c r="AB185" s="1" t="s">
        <v>1072</v>
      </c>
      <c r="AC185" s="1" t="s">
        <v>37</v>
      </c>
    </row>
    <row r="186" spans="1:29" x14ac:dyDescent="0.25">
      <c r="A186" s="1" t="s">
        <v>33</v>
      </c>
      <c r="B186" s="1" t="s">
        <v>34</v>
      </c>
      <c r="C186" s="2">
        <v>44656</v>
      </c>
      <c r="D186" s="1" t="s">
        <v>35</v>
      </c>
      <c r="E186" s="1" t="s">
        <v>36</v>
      </c>
      <c r="F186" s="1" t="s">
        <v>37</v>
      </c>
      <c r="G186" s="1" t="s">
        <v>1082</v>
      </c>
      <c r="H186" s="1" t="s">
        <v>1083</v>
      </c>
      <c r="I186" s="3">
        <v>0</v>
      </c>
      <c r="J186" s="54">
        <v>213379</v>
      </c>
      <c r="K186" s="1" t="s">
        <v>40</v>
      </c>
      <c r="L186" s="1" t="s">
        <v>62</v>
      </c>
      <c r="M186" s="1" t="s">
        <v>63</v>
      </c>
      <c r="N186" s="1" t="s">
        <v>37</v>
      </c>
      <c r="O186" s="1" t="s">
        <v>43</v>
      </c>
      <c r="P186" s="1" t="s">
        <v>43</v>
      </c>
      <c r="Q186" s="1" t="s">
        <v>43</v>
      </c>
      <c r="R186" s="3">
        <v>0</v>
      </c>
      <c r="S186" s="1" t="s">
        <v>44</v>
      </c>
      <c r="T186" s="1" t="s">
        <v>45</v>
      </c>
      <c r="U186" s="1" t="s">
        <v>1082</v>
      </c>
      <c r="V186" s="1" t="s">
        <v>46</v>
      </c>
      <c r="W186" s="1" t="s">
        <v>47</v>
      </c>
      <c r="X186" s="1" t="s">
        <v>1084</v>
      </c>
      <c r="Y186" s="1" t="s">
        <v>49</v>
      </c>
      <c r="Z186" s="1" t="s">
        <v>918</v>
      </c>
      <c r="AA186" s="1" t="s">
        <v>51</v>
      </c>
      <c r="AB186" s="1" t="s">
        <v>1084</v>
      </c>
      <c r="AC186" s="1" t="s">
        <v>37</v>
      </c>
    </row>
    <row r="187" spans="1:29" x14ac:dyDescent="0.25">
      <c r="A187" s="1" t="s">
        <v>33</v>
      </c>
      <c r="B187" s="1" t="s">
        <v>34</v>
      </c>
      <c r="C187" s="2">
        <v>44656</v>
      </c>
      <c r="D187" s="1" t="s">
        <v>35</v>
      </c>
      <c r="E187" s="1" t="s">
        <v>36</v>
      </c>
      <c r="F187" s="1" t="s">
        <v>37</v>
      </c>
      <c r="G187" s="1" t="s">
        <v>1085</v>
      </c>
      <c r="H187" s="1" t="s">
        <v>1086</v>
      </c>
      <c r="I187" s="3">
        <v>0</v>
      </c>
      <c r="J187" s="54">
        <v>1099999</v>
      </c>
      <c r="K187" s="1" t="s">
        <v>40</v>
      </c>
      <c r="L187" s="1" t="s">
        <v>41</v>
      </c>
      <c r="M187" s="1" t="s">
        <v>42</v>
      </c>
      <c r="N187" s="1" t="s">
        <v>37</v>
      </c>
      <c r="O187" s="1" t="s">
        <v>43</v>
      </c>
      <c r="P187" s="1" t="s">
        <v>43</v>
      </c>
      <c r="Q187" s="1" t="s">
        <v>43</v>
      </c>
      <c r="R187" s="3">
        <v>0</v>
      </c>
      <c r="S187" s="1" t="s">
        <v>44</v>
      </c>
      <c r="T187" s="1" t="s">
        <v>45</v>
      </c>
      <c r="U187" s="1" t="s">
        <v>1085</v>
      </c>
      <c r="V187" s="1" t="s">
        <v>46</v>
      </c>
      <c r="W187" s="1" t="s">
        <v>47</v>
      </c>
      <c r="X187" s="1" t="s">
        <v>1087</v>
      </c>
      <c r="Y187" s="1" t="s">
        <v>49</v>
      </c>
      <c r="Z187" s="1" t="s">
        <v>918</v>
      </c>
      <c r="AA187" s="1" t="s">
        <v>51</v>
      </c>
      <c r="AB187" s="1" t="s">
        <v>1087</v>
      </c>
      <c r="AC187" s="1" t="s">
        <v>37</v>
      </c>
    </row>
    <row r="188" spans="1:29" x14ac:dyDescent="0.25">
      <c r="A188" s="1" t="s">
        <v>33</v>
      </c>
      <c r="B188" s="1" t="s">
        <v>34</v>
      </c>
      <c r="C188" s="2">
        <v>44656</v>
      </c>
      <c r="D188" s="1" t="s">
        <v>35</v>
      </c>
      <c r="E188" s="1" t="s">
        <v>36</v>
      </c>
      <c r="F188" s="1" t="s">
        <v>37</v>
      </c>
      <c r="G188" s="1" t="s">
        <v>1088</v>
      </c>
      <c r="H188" s="1" t="s">
        <v>1089</v>
      </c>
      <c r="I188" s="3">
        <v>0</v>
      </c>
      <c r="J188" s="54">
        <v>33333</v>
      </c>
      <c r="K188" s="1" t="s">
        <v>40</v>
      </c>
      <c r="L188" s="1" t="s">
        <v>41</v>
      </c>
      <c r="M188" s="1" t="s">
        <v>42</v>
      </c>
      <c r="N188" s="1" t="s">
        <v>37</v>
      </c>
      <c r="O188" s="1" t="s">
        <v>43</v>
      </c>
      <c r="P188" s="1" t="s">
        <v>43</v>
      </c>
      <c r="Q188" s="1" t="s">
        <v>43</v>
      </c>
      <c r="R188" s="3">
        <v>0</v>
      </c>
      <c r="S188" s="1" t="s">
        <v>44</v>
      </c>
      <c r="T188" s="1" t="s">
        <v>45</v>
      </c>
      <c r="U188" s="1" t="s">
        <v>1088</v>
      </c>
      <c r="V188" s="1" t="s">
        <v>46</v>
      </c>
      <c r="W188" s="1" t="s">
        <v>47</v>
      </c>
      <c r="X188" s="1" t="s">
        <v>1090</v>
      </c>
      <c r="Y188" s="1" t="s">
        <v>49</v>
      </c>
      <c r="Z188" s="1" t="s">
        <v>918</v>
      </c>
      <c r="AA188" s="1" t="s">
        <v>51</v>
      </c>
      <c r="AB188" s="1" t="s">
        <v>1090</v>
      </c>
      <c r="AC188" s="1" t="s">
        <v>37</v>
      </c>
    </row>
    <row r="189" spans="1:29" x14ac:dyDescent="0.25">
      <c r="A189" s="1" t="s">
        <v>33</v>
      </c>
      <c r="B189" s="1" t="s">
        <v>34</v>
      </c>
      <c r="C189" s="2">
        <v>44658</v>
      </c>
      <c r="D189" s="1" t="s">
        <v>35</v>
      </c>
      <c r="E189" s="1" t="s">
        <v>36</v>
      </c>
      <c r="F189" s="1" t="s">
        <v>37</v>
      </c>
      <c r="G189" s="1" t="s">
        <v>1091</v>
      </c>
      <c r="H189" s="1" t="s">
        <v>1092</v>
      </c>
      <c r="I189" s="3">
        <v>0</v>
      </c>
      <c r="J189" s="54">
        <v>33334</v>
      </c>
      <c r="K189" s="1" t="s">
        <v>40</v>
      </c>
      <c r="L189" s="1" t="s">
        <v>214</v>
      </c>
      <c r="M189" s="1" t="s">
        <v>215</v>
      </c>
      <c r="N189" s="1" t="s">
        <v>37</v>
      </c>
      <c r="O189" s="1" t="s">
        <v>43</v>
      </c>
      <c r="P189" s="1" t="s">
        <v>43</v>
      </c>
      <c r="Q189" s="1" t="s">
        <v>43</v>
      </c>
      <c r="R189" s="3">
        <v>0</v>
      </c>
      <c r="S189" s="1" t="s">
        <v>44</v>
      </c>
      <c r="T189" s="1" t="s">
        <v>45</v>
      </c>
      <c r="U189" s="1" t="s">
        <v>1091</v>
      </c>
      <c r="V189" s="1" t="s">
        <v>46</v>
      </c>
      <c r="W189" s="1" t="s">
        <v>47</v>
      </c>
      <c r="X189" s="1" t="s">
        <v>1093</v>
      </c>
      <c r="Y189" s="1" t="s">
        <v>49</v>
      </c>
      <c r="Z189" s="1" t="s">
        <v>918</v>
      </c>
      <c r="AA189" s="1" t="s">
        <v>51</v>
      </c>
      <c r="AB189" s="1" t="s">
        <v>1093</v>
      </c>
      <c r="AC189" s="1" t="s">
        <v>37</v>
      </c>
    </row>
    <row r="190" spans="1:29" x14ac:dyDescent="0.25">
      <c r="A190" s="1" t="s">
        <v>33</v>
      </c>
      <c r="B190" s="1" t="s">
        <v>34</v>
      </c>
      <c r="C190" s="2">
        <v>44658</v>
      </c>
      <c r="D190" s="1" t="s">
        <v>35</v>
      </c>
      <c r="E190" s="1" t="s">
        <v>36</v>
      </c>
      <c r="F190" s="1" t="s">
        <v>37</v>
      </c>
      <c r="G190" s="1" t="s">
        <v>1094</v>
      </c>
      <c r="H190" s="1" t="s">
        <v>1095</v>
      </c>
      <c r="I190" s="3">
        <v>0</v>
      </c>
      <c r="J190" s="54">
        <v>1613486</v>
      </c>
      <c r="K190" s="1" t="s">
        <v>40</v>
      </c>
      <c r="L190" s="1" t="s">
        <v>41</v>
      </c>
      <c r="M190" s="1" t="s">
        <v>42</v>
      </c>
      <c r="N190" s="1" t="s">
        <v>37</v>
      </c>
      <c r="O190" s="1" t="s">
        <v>43</v>
      </c>
      <c r="P190" s="1" t="s">
        <v>43</v>
      </c>
      <c r="Q190" s="1" t="s">
        <v>43</v>
      </c>
      <c r="R190" s="3">
        <v>0</v>
      </c>
      <c r="S190" s="1" t="s">
        <v>44</v>
      </c>
      <c r="T190" s="1" t="s">
        <v>45</v>
      </c>
      <c r="U190" s="1" t="s">
        <v>1094</v>
      </c>
      <c r="V190" s="1" t="s">
        <v>46</v>
      </c>
      <c r="W190" s="1" t="s">
        <v>47</v>
      </c>
      <c r="X190" s="1" t="s">
        <v>1096</v>
      </c>
      <c r="Y190" s="1" t="s">
        <v>49</v>
      </c>
      <c r="Z190" s="1" t="s">
        <v>918</v>
      </c>
      <c r="AA190" s="1" t="s">
        <v>51</v>
      </c>
      <c r="AB190" s="1" t="s">
        <v>1096</v>
      </c>
      <c r="AC190" s="1" t="s">
        <v>37</v>
      </c>
    </row>
    <row r="191" spans="1:29" x14ac:dyDescent="0.25">
      <c r="A191" s="1" t="s">
        <v>33</v>
      </c>
      <c r="B191" s="1" t="s">
        <v>34</v>
      </c>
      <c r="C191" s="2">
        <v>44659</v>
      </c>
      <c r="D191" s="1" t="s">
        <v>35</v>
      </c>
      <c r="E191" s="1" t="s">
        <v>36</v>
      </c>
      <c r="F191" s="1" t="s">
        <v>37</v>
      </c>
      <c r="G191" s="1" t="s">
        <v>1097</v>
      </c>
      <c r="H191" s="1" t="s">
        <v>1098</v>
      </c>
      <c r="I191" s="3">
        <v>0</v>
      </c>
      <c r="J191" s="54">
        <v>134257</v>
      </c>
      <c r="K191" s="1" t="s">
        <v>40</v>
      </c>
      <c r="L191" s="1" t="s">
        <v>67</v>
      </c>
      <c r="M191" s="1" t="s">
        <v>68</v>
      </c>
      <c r="N191" s="1" t="s">
        <v>37</v>
      </c>
      <c r="O191" s="1" t="s">
        <v>43</v>
      </c>
      <c r="P191" s="1" t="s">
        <v>43</v>
      </c>
      <c r="Q191" s="1" t="s">
        <v>43</v>
      </c>
      <c r="R191" s="3">
        <v>0</v>
      </c>
      <c r="S191" s="1" t="s">
        <v>44</v>
      </c>
      <c r="T191" s="1" t="s">
        <v>45</v>
      </c>
      <c r="U191" s="1" t="s">
        <v>1097</v>
      </c>
      <c r="V191" s="1" t="s">
        <v>46</v>
      </c>
      <c r="W191" s="1" t="s">
        <v>47</v>
      </c>
      <c r="X191" s="1" t="s">
        <v>1099</v>
      </c>
      <c r="Y191" s="1" t="s">
        <v>49</v>
      </c>
      <c r="Z191" s="1" t="s">
        <v>918</v>
      </c>
      <c r="AA191" s="1" t="s">
        <v>51</v>
      </c>
      <c r="AB191" s="1" t="s">
        <v>1099</v>
      </c>
      <c r="AC191" s="1" t="s">
        <v>37</v>
      </c>
    </row>
    <row r="192" spans="1:29" x14ac:dyDescent="0.25">
      <c r="A192" s="1" t="s">
        <v>33</v>
      </c>
      <c r="B192" s="1" t="s">
        <v>34</v>
      </c>
      <c r="C192" s="2">
        <v>44662</v>
      </c>
      <c r="D192" s="1" t="s">
        <v>35</v>
      </c>
      <c r="E192" s="1" t="s">
        <v>36</v>
      </c>
      <c r="F192" s="1" t="s">
        <v>37</v>
      </c>
      <c r="G192" s="1" t="s">
        <v>1100</v>
      </c>
      <c r="H192" s="1" t="s">
        <v>1101</v>
      </c>
      <c r="I192" s="3">
        <v>0</v>
      </c>
      <c r="J192" s="54">
        <v>726286</v>
      </c>
      <c r="K192" s="1" t="s">
        <v>40</v>
      </c>
      <c r="L192" s="1" t="s">
        <v>444</v>
      </c>
      <c r="M192" s="1" t="s">
        <v>445</v>
      </c>
      <c r="N192" s="1" t="s">
        <v>37</v>
      </c>
      <c r="O192" s="1" t="s">
        <v>43</v>
      </c>
      <c r="P192" s="1" t="s">
        <v>43</v>
      </c>
      <c r="Q192" s="1" t="s">
        <v>43</v>
      </c>
      <c r="R192" s="3">
        <v>0</v>
      </c>
      <c r="S192" s="1" t="s">
        <v>44</v>
      </c>
      <c r="T192" s="1" t="s">
        <v>45</v>
      </c>
      <c r="U192" s="1" t="s">
        <v>1100</v>
      </c>
      <c r="V192" s="1" t="s">
        <v>46</v>
      </c>
      <c r="W192" s="1" t="s">
        <v>47</v>
      </c>
      <c r="X192" s="1" t="s">
        <v>1102</v>
      </c>
      <c r="Y192" s="1" t="s">
        <v>49</v>
      </c>
      <c r="Z192" s="1" t="s">
        <v>918</v>
      </c>
      <c r="AA192" s="1" t="s">
        <v>51</v>
      </c>
      <c r="AB192" s="1" t="s">
        <v>1102</v>
      </c>
      <c r="AC192" s="1" t="s">
        <v>37</v>
      </c>
    </row>
    <row r="193" spans="1:29" x14ac:dyDescent="0.25">
      <c r="A193" s="1" t="s">
        <v>33</v>
      </c>
      <c r="B193" s="1" t="s">
        <v>34</v>
      </c>
      <c r="C193" s="2">
        <v>44669</v>
      </c>
      <c r="D193" s="1" t="s">
        <v>35</v>
      </c>
      <c r="E193" s="1" t="s">
        <v>36</v>
      </c>
      <c r="F193" s="1" t="s">
        <v>37</v>
      </c>
      <c r="G193" s="1" t="s">
        <v>1103</v>
      </c>
      <c r="H193" s="1" t="s">
        <v>1104</v>
      </c>
      <c r="I193" s="3">
        <v>0</v>
      </c>
      <c r="J193" s="54">
        <v>66666</v>
      </c>
      <c r="K193" s="1" t="s">
        <v>40</v>
      </c>
      <c r="L193" s="1" t="s">
        <v>41</v>
      </c>
      <c r="M193" s="1" t="s">
        <v>42</v>
      </c>
      <c r="N193" s="1" t="s">
        <v>37</v>
      </c>
      <c r="O193" s="1" t="s">
        <v>43</v>
      </c>
      <c r="P193" s="1" t="s">
        <v>43</v>
      </c>
      <c r="Q193" s="1" t="s">
        <v>43</v>
      </c>
      <c r="R193" s="3">
        <v>0</v>
      </c>
      <c r="S193" s="1" t="s">
        <v>44</v>
      </c>
      <c r="T193" s="1" t="s">
        <v>45</v>
      </c>
      <c r="U193" s="1" t="s">
        <v>1103</v>
      </c>
      <c r="V193" s="1" t="s">
        <v>46</v>
      </c>
      <c r="W193" s="1" t="s">
        <v>47</v>
      </c>
      <c r="X193" s="1" t="s">
        <v>1105</v>
      </c>
      <c r="Y193" s="1" t="s">
        <v>49</v>
      </c>
      <c r="Z193" s="1" t="s">
        <v>918</v>
      </c>
      <c r="AA193" s="1" t="s">
        <v>51</v>
      </c>
      <c r="AB193" s="1" t="s">
        <v>1105</v>
      </c>
      <c r="AC193" s="1" t="s">
        <v>37</v>
      </c>
    </row>
    <row r="194" spans="1:29" x14ac:dyDescent="0.25">
      <c r="A194" s="1" t="s">
        <v>33</v>
      </c>
      <c r="B194" s="1" t="s">
        <v>34</v>
      </c>
      <c r="C194" s="2">
        <v>44677</v>
      </c>
      <c r="D194" s="1" t="s">
        <v>35</v>
      </c>
      <c r="E194" s="1" t="s">
        <v>36</v>
      </c>
      <c r="F194" s="1" t="s">
        <v>37</v>
      </c>
      <c r="G194" s="1" t="s">
        <v>1106</v>
      </c>
      <c r="H194" s="1" t="s">
        <v>1107</v>
      </c>
      <c r="I194" s="3">
        <v>0</v>
      </c>
      <c r="J194" s="54">
        <v>309364</v>
      </c>
      <c r="K194" s="1" t="s">
        <v>40</v>
      </c>
      <c r="L194" s="1" t="s">
        <v>41</v>
      </c>
      <c r="M194" s="1" t="s">
        <v>42</v>
      </c>
      <c r="N194" s="1" t="s">
        <v>37</v>
      </c>
      <c r="O194" s="1" t="s">
        <v>43</v>
      </c>
      <c r="P194" s="1" t="s">
        <v>43</v>
      </c>
      <c r="Q194" s="1" t="s">
        <v>43</v>
      </c>
      <c r="R194" s="3">
        <v>0</v>
      </c>
      <c r="S194" s="1" t="s">
        <v>44</v>
      </c>
      <c r="T194" s="1" t="s">
        <v>45</v>
      </c>
      <c r="U194" s="1" t="s">
        <v>1106</v>
      </c>
      <c r="V194" s="1" t="s">
        <v>46</v>
      </c>
      <c r="W194" s="1" t="s">
        <v>47</v>
      </c>
      <c r="X194" s="1" t="s">
        <v>1108</v>
      </c>
      <c r="Y194" s="1" t="s">
        <v>49</v>
      </c>
      <c r="Z194" s="1" t="s">
        <v>918</v>
      </c>
      <c r="AA194" s="1" t="s">
        <v>51</v>
      </c>
      <c r="AB194" s="1" t="s">
        <v>1108</v>
      </c>
      <c r="AC194" s="1" t="s">
        <v>37</v>
      </c>
    </row>
    <row r="195" spans="1:29" x14ac:dyDescent="0.25">
      <c r="A195" s="1" t="s">
        <v>33</v>
      </c>
      <c r="B195" s="1" t="s">
        <v>34</v>
      </c>
      <c r="C195" s="2">
        <v>44677</v>
      </c>
      <c r="D195" s="1" t="s">
        <v>35</v>
      </c>
      <c r="E195" s="1" t="s">
        <v>36</v>
      </c>
      <c r="F195" s="1" t="s">
        <v>37</v>
      </c>
      <c r="G195" s="1" t="s">
        <v>1109</v>
      </c>
      <c r="H195" s="1" t="s">
        <v>1110</v>
      </c>
      <c r="I195" s="3">
        <v>0</v>
      </c>
      <c r="J195" s="54">
        <v>104795</v>
      </c>
      <c r="K195" s="1" t="s">
        <v>40</v>
      </c>
      <c r="L195" s="1" t="s">
        <v>62</v>
      </c>
      <c r="M195" s="1" t="s">
        <v>63</v>
      </c>
      <c r="N195" s="1" t="s">
        <v>37</v>
      </c>
      <c r="O195" s="1" t="s">
        <v>43</v>
      </c>
      <c r="P195" s="1" t="s">
        <v>43</v>
      </c>
      <c r="Q195" s="1" t="s">
        <v>43</v>
      </c>
      <c r="R195" s="3">
        <v>0</v>
      </c>
      <c r="S195" s="1" t="s">
        <v>44</v>
      </c>
      <c r="T195" s="1" t="s">
        <v>45</v>
      </c>
      <c r="U195" s="1" t="s">
        <v>1109</v>
      </c>
      <c r="V195" s="1" t="s">
        <v>46</v>
      </c>
      <c r="W195" s="1" t="s">
        <v>47</v>
      </c>
      <c r="X195" s="1" t="s">
        <v>1111</v>
      </c>
      <c r="Y195" s="1" t="s">
        <v>49</v>
      </c>
      <c r="Z195" s="1" t="s">
        <v>918</v>
      </c>
      <c r="AA195" s="1" t="s">
        <v>51</v>
      </c>
      <c r="AB195" s="1" t="s">
        <v>1111</v>
      </c>
      <c r="AC195" s="1" t="s">
        <v>37</v>
      </c>
    </row>
    <row r="196" spans="1:29" hidden="1" x14ac:dyDescent="0.25">
      <c r="A196" s="1" t="s">
        <v>33</v>
      </c>
      <c r="B196" s="1" t="s">
        <v>34</v>
      </c>
      <c r="C196" s="2">
        <v>44681</v>
      </c>
      <c r="D196" s="1" t="s">
        <v>73</v>
      </c>
      <c r="E196" s="1" t="s">
        <v>74</v>
      </c>
      <c r="F196" s="1" t="s">
        <v>37</v>
      </c>
      <c r="G196" s="1" t="s">
        <v>925</v>
      </c>
      <c r="H196" s="1" t="s">
        <v>76</v>
      </c>
      <c r="I196" s="3">
        <v>33334</v>
      </c>
      <c r="J196" s="3">
        <v>0</v>
      </c>
      <c r="K196" s="1" t="s">
        <v>40</v>
      </c>
      <c r="L196" s="1" t="s">
        <v>1112</v>
      </c>
      <c r="M196" s="1" t="s">
        <v>639</v>
      </c>
      <c r="N196" s="1" t="s">
        <v>79</v>
      </c>
      <c r="O196" s="1" t="s">
        <v>80</v>
      </c>
      <c r="P196" s="1" t="s">
        <v>43</v>
      </c>
      <c r="Q196" s="1" t="s">
        <v>43</v>
      </c>
      <c r="R196" s="3">
        <v>0</v>
      </c>
      <c r="S196" s="1" t="s">
        <v>44</v>
      </c>
      <c r="T196" s="1" t="s">
        <v>45</v>
      </c>
      <c r="U196" s="1" t="s">
        <v>925</v>
      </c>
      <c r="V196" s="1" t="s">
        <v>46</v>
      </c>
      <c r="W196" s="1" t="s">
        <v>81</v>
      </c>
      <c r="X196" s="1" t="s">
        <v>1113</v>
      </c>
      <c r="Y196" s="1" t="s">
        <v>83</v>
      </c>
      <c r="Z196" s="1" t="s">
        <v>952</v>
      </c>
      <c r="AA196" s="1" t="s">
        <v>51</v>
      </c>
      <c r="AB196" s="1" t="s">
        <v>1113</v>
      </c>
      <c r="AC196" s="1" t="s">
        <v>37</v>
      </c>
    </row>
    <row r="197" spans="1:29" hidden="1" x14ac:dyDescent="0.25">
      <c r="A197" s="1" t="s">
        <v>33</v>
      </c>
      <c r="B197" s="1" t="s">
        <v>34</v>
      </c>
      <c r="C197" s="2">
        <v>44681</v>
      </c>
      <c r="D197" s="1" t="s">
        <v>73</v>
      </c>
      <c r="E197" s="1" t="s">
        <v>74</v>
      </c>
      <c r="F197" s="1" t="s">
        <v>37</v>
      </c>
      <c r="G197" s="1" t="s">
        <v>925</v>
      </c>
      <c r="H197" s="1" t="s">
        <v>76</v>
      </c>
      <c r="I197" s="3">
        <v>196980</v>
      </c>
      <c r="J197" s="3">
        <v>0</v>
      </c>
      <c r="K197" s="1" t="s">
        <v>40</v>
      </c>
      <c r="L197" s="1" t="s">
        <v>1077</v>
      </c>
      <c r="M197" s="1" t="s">
        <v>671</v>
      </c>
      <c r="N197" s="1" t="s">
        <v>79</v>
      </c>
      <c r="O197" s="1" t="s">
        <v>80</v>
      </c>
      <c r="P197" s="1" t="s">
        <v>43</v>
      </c>
      <c r="Q197" s="1" t="s">
        <v>43</v>
      </c>
      <c r="R197" s="3">
        <v>0</v>
      </c>
      <c r="S197" s="1" t="s">
        <v>44</v>
      </c>
      <c r="T197" s="1" t="s">
        <v>45</v>
      </c>
      <c r="U197" s="1" t="s">
        <v>925</v>
      </c>
      <c r="V197" s="1" t="s">
        <v>46</v>
      </c>
      <c r="W197" s="1" t="s">
        <v>81</v>
      </c>
      <c r="X197" s="1" t="s">
        <v>1113</v>
      </c>
      <c r="Y197" s="1" t="s">
        <v>83</v>
      </c>
      <c r="Z197" s="1" t="s">
        <v>952</v>
      </c>
      <c r="AA197" s="1" t="s">
        <v>51</v>
      </c>
      <c r="AB197" s="1" t="s">
        <v>1113</v>
      </c>
      <c r="AC197" s="1" t="s">
        <v>37</v>
      </c>
    </row>
    <row r="198" spans="1:29" hidden="1" x14ac:dyDescent="0.25">
      <c r="A198" s="1" t="s">
        <v>33</v>
      </c>
      <c r="B198" s="1" t="s">
        <v>34</v>
      </c>
      <c r="C198" s="2">
        <v>44681</v>
      </c>
      <c r="D198" s="1" t="s">
        <v>73</v>
      </c>
      <c r="E198" s="1" t="s">
        <v>74</v>
      </c>
      <c r="F198" s="1" t="s">
        <v>37</v>
      </c>
      <c r="G198" s="1" t="s">
        <v>925</v>
      </c>
      <c r="H198" s="1" t="s">
        <v>76</v>
      </c>
      <c r="I198" s="3">
        <v>100000</v>
      </c>
      <c r="J198" s="3">
        <v>0</v>
      </c>
      <c r="K198" s="1" t="s">
        <v>40</v>
      </c>
      <c r="L198" s="1" t="s">
        <v>740</v>
      </c>
      <c r="M198" s="1" t="s">
        <v>741</v>
      </c>
      <c r="N198" s="1" t="s">
        <v>89</v>
      </c>
      <c r="O198" s="1" t="s">
        <v>90</v>
      </c>
      <c r="P198" s="1" t="s">
        <v>43</v>
      </c>
      <c r="Q198" s="1" t="s">
        <v>43</v>
      </c>
      <c r="R198" s="3">
        <v>0</v>
      </c>
      <c r="S198" s="1" t="s">
        <v>44</v>
      </c>
      <c r="T198" s="1" t="s">
        <v>45</v>
      </c>
      <c r="U198" s="1" t="s">
        <v>925</v>
      </c>
      <c r="V198" s="1" t="s">
        <v>46</v>
      </c>
      <c r="W198" s="1" t="s">
        <v>81</v>
      </c>
      <c r="X198" s="1" t="s">
        <v>1113</v>
      </c>
      <c r="Y198" s="1" t="s">
        <v>83</v>
      </c>
      <c r="Z198" s="1" t="s">
        <v>952</v>
      </c>
      <c r="AA198" s="1" t="s">
        <v>51</v>
      </c>
      <c r="AB198" s="1" t="s">
        <v>1113</v>
      </c>
      <c r="AC198" s="1" t="s">
        <v>37</v>
      </c>
    </row>
    <row r="199" spans="1:29" hidden="1" x14ac:dyDescent="0.25">
      <c r="A199" s="1" t="s">
        <v>33</v>
      </c>
      <c r="B199" s="1" t="s">
        <v>34</v>
      </c>
      <c r="C199" s="2">
        <v>44681</v>
      </c>
      <c r="D199" s="1" t="s">
        <v>73</v>
      </c>
      <c r="E199" s="1" t="s">
        <v>74</v>
      </c>
      <c r="F199" s="1" t="s">
        <v>37</v>
      </c>
      <c r="G199" s="1" t="s">
        <v>925</v>
      </c>
      <c r="H199" s="1" t="s">
        <v>76</v>
      </c>
      <c r="I199" s="3">
        <v>33763</v>
      </c>
      <c r="J199" s="3">
        <v>0</v>
      </c>
      <c r="K199" s="1" t="s">
        <v>40</v>
      </c>
      <c r="L199" s="1" t="s">
        <v>1114</v>
      </c>
      <c r="M199" s="1" t="s">
        <v>624</v>
      </c>
      <c r="N199" s="1" t="s">
        <v>79</v>
      </c>
      <c r="O199" s="1" t="s">
        <v>80</v>
      </c>
      <c r="P199" s="1" t="s">
        <v>43</v>
      </c>
      <c r="Q199" s="1" t="s">
        <v>43</v>
      </c>
      <c r="R199" s="3">
        <v>0</v>
      </c>
      <c r="S199" s="1" t="s">
        <v>44</v>
      </c>
      <c r="T199" s="1" t="s">
        <v>45</v>
      </c>
      <c r="U199" s="1" t="s">
        <v>925</v>
      </c>
      <c r="V199" s="1" t="s">
        <v>46</v>
      </c>
      <c r="W199" s="1" t="s">
        <v>81</v>
      </c>
      <c r="X199" s="1" t="s">
        <v>1113</v>
      </c>
      <c r="Y199" s="1" t="s">
        <v>83</v>
      </c>
      <c r="Z199" s="1" t="s">
        <v>952</v>
      </c>
      <c r="AA199" s="1" t="s">
        <v>51</v>
      </c>
      <c r="AB199" s="1" t="s">
        <v>1113</v>
      </c>
      <c r="AC199" s="1" t="s">
        <v>37</v>
      </c>
    </row>
    <row r="200" spans="1:29" hidden="1" x14ac:dyDescent="0.25">
      <c r="A200" s="1" t="s">
        <v>33</v>
      </c>
      <c r="B200" s="1" t="s">
        <v>34</v>
      </c>
      <c r="C200" s="2">
        <v>44681</v>
      </c>
      <c r="D200" s="1" t="s">
        <v>73</v>
      </c>
      <c r="E200" s="1" t="s">
        <v>74</v>
      </c>
      <c r="F200" s="1" t="s">
        <v>37</v>
      </c>
      <c r="G200" s="1" t="s">
        <v>925</v>
      </c>
      <c r="H200" s="1" t="s">
        <v>76</v>
      </c>
      <c r="I200" s="3">
        <v>35058</v>
      </c>
      <c r="J200" s="3">
        <v>0</v>
      </c>
      <c r="K200" s="1" t="s">
        <v>40</v>
      </c>
      <c r="L200" s="1" t="s">
        <v>474</v>
      </c>
      <c r="M200" s="1" t="s">
        <v>475</v>
      </c>
      <c r="N200" s="1" t="s">
        <v>79</v>
      </c>
      <c r="O200" s="1" t="s">
        <v>80</v>
      </c>
      <c r="P200" s="1" t="s">
        <v>43</v>
      </c>
      <c r="Q200" s="1" t="s">
        <v>43</v>
      </c>
      <c r="R200" s="3">
        <v>0</v>
      </c>
      <c r="S200" s="1" t="s">
        <v>44</v>
      </c>
      <c r="T200" s="1" t="s">
        <v>45</v>
      </c>
      <c r="U200" s="1" t="s">
        <v>925</v>
      </c>
      <c r="V200" s="1" t="s">
        <v>46</v>
      </c>
      <c r="W200" s="1" t="s">
        <v>81</v>
      </c>
      <c r="X200" s="1" t="s">
        <v>1113</v>
      </c>
      <c r="Y200" s="1" t="s">
        <v>83</v>
      </c>
      <c r="Z200" s="1" t="s">
        <v>952</v>
      </c>
      <c r="AA200" s="1" t="s">
        <v>51</v>
      </c>
      <c r="AB200" s="1" t="s">
        <v>1113</v>
      </c>
      <c r="AC200" s="1" t="s">
        <v>37</v>
      </c>
    </row>
    <row r="201" spans="1:29" hidden="1" x14ac:dyDescent="0.25">
      <c r="A201" s="1" t="s">
        <v>33</v>
      </c>
      <c r="B201" s="1" t="s">
        <v>34</v>
      </c>
      <c r="C201" s="2">
        <v>44681</v>
      </c>
      <c r="D201" s="1" t="s">
        <v>73</v>
      </c>
      <c r="E201" s="1" t="s">
        <v>74</v>
      </c>
      <c r="F201" s="1" t="s">
        <v>37</v>
      </c>
      <c r="G201" s="1" t="s">
        <v>925</v>
      </c>
      <c r="H201" s="1" t="s">
        <v>76</v>
      </c>
      <c r="I201" s="3">
        <v>33334</v>
      </c>
      <c r="J201" s="3">
        <v>0</v>
      </c>
      <c r="K201" s="1" t="s">
        <v>40</v>
      </c>
      <c r="L201" s="1" t="s">
        <v>508</v>
      </c>
      <c r="M201" s="1" t="s">
        <v>509</v>
      </c>
      <c r="N201" s="1" t="s">
        <v>79</v>
      </c>
      <c r="O201" s="1" t="s">
        <v>80</v>
      </c>
      <c r="P201" s="1" t="s">
        <v>43</v>
      </c>
      <c r="Q201" s="1" t="s">
        <v>43</v>
      </c>
      <c r="R201" s="3">
        <v>0</v>
      </c>
      <c r="S201" s="1" t="s">
        <v>44</v>
      </c>
      <c r="T201" s="1" t="s">
        <v>45</v>
      </c>
      <c r="U201" s="1" t="s">
        <v>925</v>
      </c>
      <c r="V201" s="1" t="s">
        <v>46</v>
      </c>
      <c r="W201" s="1" t="s">
        <v>81</v>
      </c>
      <c r="X201" s="1" t="s">
        <v>1113</v>
      </c>
      <c r="Y201" s="1" t="s">
        <v>83</v>
      </c>
      <c r="Z201" s="1" t="s">
        <v>952</v>
      </c>
      <c r="AA201" s="1" t="s">
        <v>51</v>
      </c>
      <c r="AB201" s="1" t="s">
        <v>1113</v>
      </c>
      <c r="AC201" s="1" t="s">
        <v>37</v>
      </c>
    </row>
    <row r="202" spans="1:29" hidden="1" x14ac:dyDescent="0.25">
      <c r="A202" s="1" t="s">
        <v>33</v>
      </c>
      <c r="B202" s="1" t="s">
        <v>34</v>
      </c>
      <c r="C202" s="2">
        <v>44681</v>
      </c>
      <c r="D202" s="1" t="s">
        <v>73</v>
      </c>
      <c r="E202" s="1" t="s">
        <v>74</v>
      </c>
      <c r="F202" s="1" t="s">
        <v>37</v>
      </c>
      <c r="G202" s="1" t="s">
        <v>925</v>
      </c>
      <c r="H202" s="1" t="s">
        <v>76</v>
      </c>
      <c r="I202" s="3">
        <v>37504</v>
      </c>
      <c r="J202" s="3">
        <v>0</v>
      </c>
      <c r="K202" s="1" t="s">
        <v>40</v>
      </c>
      <c r="L202" s="1" t="s">
        <v>166</v>
      </c>
      <c r="M202" s="1" t="s">
        <v>167</v>
      </c>
      <c r="N202" s="1" t="s">
        <v>79</v>
      </c>
      <c r="O202" s="1" t="s">
        <v>80</v>
      </c>
      <c r="P202" s="1" t="s">
        <v>43</v>
      </c>
      <c r="Q202" s="1" t="s">
        <v>43</v>
      </c>
      <c r="R202" s="3">
        <v>0</v>
      </c>
      <c r="S202" s="1" t="s">
        <v>44</v>
      </c>
      <c r="T202" s="1" t="s">
        <v>45</v>
      </c>
      <c r="U202" s="1" t="s">
        <v>925</v>
      </c>
      <c r="V202" s="1" t="s">
        <v>46</v>
      </c>
      <c r="W202" s="1" t="s">
        <v>81</v>
      </c>
      <c r="X202" s="1" t="s">
        <v>1113</v>
      </c>
      <c r="Y202" s="1" t="s">
        <v>83</v>
      </c>
      <c r="Z202" s="1" t="s">
        <v>952</v>
      </c>
      <c r="AA202" s="1" t="s">
        <v>51</v>
      </c>
      <c r="AB202" s="1" t="s">
        <v>1113</v>
      </c>
      <c r="AC202" s="1" t="s">
        <v>37</v>
      </c>
    </row>
    <row r="203" spans="1:29" hidden="1" x14ac:dyDescent="0.25">
      <c r="A203" s="1" t="s">
        <v>33</v>
      </c>
      <c r="B203" s="1" t="s">
        <v>34</v>
      </c>
      <c r="C203" s="2">
        <v>44681</v>
      </c>
      <c r="D203" s="1" t="s">
        <v>73</v>
      </c>
      <c r="E203" s="1" t="s">
        <v>74</v>
      </c>
      <c r="F203" s="1" t="s">
        <v>37</v>
      </c>
      <c r="G203" s="1" t="s">
        <v>925</v>
      </c>
      <c r="H203" s="1" t="s">
        <v>76</v>
      </c>
      <c r="I203" s="3">
        <v>175666</v>
      </c>
      <c r="J203" s="3">
        <v>0</v>
      </c>
      <c r="K203" s="1" t="s">
        <v>40</v>
      </c>
      <c r="L203" s="1" t="s">
        <v>133</v>
      </c>
      <c r="M203" s="1" t="s">
        <v>134</v>
      </c>
      <c r="N203" s="1" t="s">
        <v>79</v>
      </c>
      <c r="O203" s="1" t="s">
        <v>80</v>
      </c>
      <c r="P203" s="1" t="s">
        <v>43</v>
      </c>
      <c r="Q203" s="1" t="s">
        <v>43</v>
      </c>
      <c r="R203" s="3">
        <v>0</v>
      </c>
      <c r="S203" s="1" t="s">
        <v>44</v>
      </c>
      <c r="T203" s="1" t="s">
        <v>45</v>
      </c>
      <c r="U203" s="1" t="s">
        <v>925</v>
      </c>
      <c r="V203" s="1" t="s">
        <v>46</v>
      </c>
      <c r="W203" s="1" t="s">
        <v>81</v>
      </c>
      <c r="X203" s="1" t="s">
        <v>1113</v>
      </c>
      <c r="Y203" s="1" t="s">
        <v>83</v>
      </c>
      <c r="Z203" s="1" t="s">
        <v>952</v>
      </c>
      <c r="AA203" s="1" t="s">
        <v>51</v>
      </c>
      <c r="AB203" s="1" t="s">
        <v>1113</v>
      </c>
      <c r="AC203" s="1" t="s">
        <v>37</v>
      </c>
    </row>
    <row r="204" spans="1:29" hidden="1" x14ac:dyDescent="0.25">
      <c r="A204" s="1" t="s">
        <v>33</v>
      </c>
      <c r="B204" s="1" t="s">
        <v>34</v>
      </c>
      <c r="C204" s="2">
        <v>44681</v>
      </c>
      <c r="D204" s="1" t="s">
        <v>73</v>
      </c>
      <c r="E204" s="1" t="s">
        <v>74</v>
      </c>
      <c r="F204" s="1" t="s">
        <v>37</v>
      </c>
      <c r="G204" s="1" t="s">
        <v>925</v>
      </c>
      <c r="H204" s="1" t="s">
        <v>76</v>
      </c>
      <c r="I204" s="3">
        <v>33334</v>
      </c>
      <c r="J204" s="3">
        <v>0</v>
      </c>
      <c r="K204" s="1" t="s">
        <v>40</v>
      </c>
      <c r="L204" s="1" t="s">
        <v>232</v>
      </c>
      <c r="M204" s="1" t="s">
        <v>233</v>
      </c>
      <c r="N204" s="1" t="s">
        <v>79</v>
      </c>
      <c r="O204" s="1" t="s">
        <v>80</v>
      </c>
      <c r="P204" s="1" t="s">
        <v>43</v>
      </c>
      <c r="Q204" s="1" t="s">
        <v>43</v>
      </c>
      <c r="R204" s="3">
        <v>0</v>
      </c>
      <c r="S204" s="1" t="s">
        <v>44</v>
      </c>
      <c r="T204" s="1" t="s">
        <v>45</v>
      </c>
      <c r="U204" s="1" t="s">
        <v>925</v>
      </c>
      <c r="V204" s="1" t="s">
        <v>46</v>
      </c>
      <c r="W204" s="1" t="s">
        <v>81</v>
      </c>
      <c r="X204" s="1" t="s">
        <v>1113</v>
      </c>
      <c r="Y204" s="1" t="s">
        <v>83</v>
      </c>
      <c r="Z204" s="1" t="s">
        <v>952</v>
      </c>
      <c r="AA204" s="1" t="s">
        <v>51</v>
      </c>
      <c r="AB204" s="1" t="s">
        <v>1113</v>
      </c>
      <c r="AC204" s="1" t="s">
        <v>37</v>
      </c>
    </row>
    <row r="205" spans="1:29" hidden="1" x14ac:dyDescent="0.25">
      <c r="A205" s="1" t="s">
        <v>33</v>
      </c>
      <c r="B205" s="1" t="s">
        <v>34</v>
      </c>
      <c r="C205" s="2">
        <v>44681</v>
      </c>
      <c r="D205" s="1" t="s">
        <v>73</v>
      </c>
      <c r="E205" s="1" t="s">
        <v>74</v>
      </c>
      <c r="F205" s="1" t="s">
        <v>37</v>
      </c>
      <c r="G205" s="1" t="s">
        <v>925</v>
      </c>
      <c r="H205" s="1" t="s">
        <v>76</v>
      </c>
      <c r="I205" s="3">
        <v>34477</v>
      </c>
      <c r="J205" s="3">
        <v>0</v>
      </c>
      <c r="K205" s="1" t="s">
        <v>40</v>
      </c>
      <c r="L205" s="1" t="s">
        <v>569</v>
      </c>
      <c r="M205" s="1" t="s">
        <v>570</v>
      </c>
      <c r="N205" s="1" t="s">
        <v>79</v>
      </c>
      <c r="O205" s="1" t="s">
        <v>80</v>
      </c>
      <c r="P205" s="1" t="s">
        <v>43</v>
      </c>
      <c r="Q205" s="1" t="s">
        <v>43</v>
      </c>
      <c r="R205" s="3">
        <v>0</v>
      </c>
      <c r="S205" s="1" t="s">
        <v>44</v>
      </c>
      <c r="T205" s="1" t="s">
        <v>45</v>
      </c>
      <c r="U205" s="1" t="s">
        <v>925</v>
      </c>
      <c r="V205" s="1" t="s">
        <v>46</v>
      </c>
      <c r="W205" s="1" t="s">
        <v>81</v>
      </c>
      <c r="X205" s="1" t="s">
        <v>1113</v>
      </c>
      <c r="Y205" s="1" t="s">
        <v>83</v>
      </c>
      <c r="Z205" s="1" t="s">
        <v>952</v>
      </c>
      <c r="AA205" s="1" t="s">
        <v>51</v>
      </c>
      <c r="AB205" s="1" t="s">
        <v>1113</v>
      </c>
      <c r="AC205" s="1" t="s">
        <v>37</v>
      </c>
    </row>
    <row r="206" spans="1:29" hidden="1" x14ac:dyDescent="0.25">
      <c r="A206" s="1" t="s">
        <v>33</v>
      </c>
      <c r="B206" s="1" t="s">
        <v>34</v>
      </c>
      <c r="C206" s="2">
        <v>44681</v>
      </c>
      <c r="D206" s="1" t="s">
        <v>73</v>
      </c>
      <c r="E206" s="1" t="s">
        <v>74</v>
      </c>
      <c r="F206" s="1" t="s">
        <v>37</v>
      </c>
      <c r="G206" s="1" t="s">
        <v>925</v>
      </c>
      <c r="H206" s="1" t="s">
        <v>76</v>
      </c>
      <c r="I206" s="3">
        <v>37187</v>
      </c>
      <c r="J206" s="3">
        <v>0</v>
      </c>
      <c r="K206" s="1" t="s">
        <v>40</v>
      </c>
      <c r="L206" s="1" t="s">
        <v>480</v>
      </c>
      <c r="M206" s="1" t="s">
        <v>481</v>
      </c>
      <c r="N206" s="1" t="s">
        <v>79</v>
      </c>
      <c r="O206" s="1" t="s">
        <v>80</v>
      </c>
      <c r="P206" s="1" t="s">
        <v>43</v>
      </c>
      <c r="Q206" s="1" t="s">
        <v>43</v>
      </c>
      <c r="R206" s="3">
        <v>0</v>
      </c>
      <c r="S206" s="1" t="s">
        <v>44</v>
      </c>
      <c r="T206" s="1" t="s">
        <v>45</v>
      </c>
      <c r="U206" s="1" t="s">
        <v>925</v>
      </c>
      <c r="V206" s="1" t="s">
        <v>46</v>
      </c>
      <c r="W206" s="1" t="s">
        <v>81</v>
      </c>
      <c r="X206" s="1" t="s">
        <v>1113</v>
      </c>
      <c r="Y206" s="1" t="s">
        <v>83</v>
      </c>
      <c r="Z206" s="1" t="s">
        <v>952</v>
      </c>
      <c r="AA206" s="1" t="s">
        <v>51</v>
      </c>
      <c r="AB206" s="1" t="s">
        <v>1113</v>
      </c>
      <c r="AC206" s="1" t="s">
        <v>37</v>
      </c>
    </row>
    <row r="207" spans="1:29" hidden="1" x14ac:dyDescent="0.25">
      <c r="A207" s="1" t="s">
        <v>33</v>
      </c>
      <c r="B207" s="1" t="s">
        <v>34</v>
      </c>
      <c r="C207" s="2">
        <v>44681</v>
      </c>
      <c r="D207" s="1" t="s">
        <v>73</v>
      </c>
      <c r="E207" s="1" t="s">
        <v>74</v>
      </c>
      <c r="F207" s="1" t="s">
        <v>37</v>
      </c>
      <c r="G207" s="1" t="s">
        <v>925</v>
      </c>
      <c r="H207" s="1" t="s">
        <v>76</v>
      </c>
      <c r="I207" s="3">
        <v>38135</v>
      </c>
      <c r="J207" s="3">
        <v>0</v>
      </c>
      <c r="K207" s="1" t="s">
        <v>40</v>
      </c>
      <c r="L207" s="1" t="s">
        <v>498</v>
      </c>
      <c r="M207" s="1" t="s">
        <v>499</v>
      </c>
      <c r="N207" s="1" t="s">
        <v>79</v>
      </c>
      <c r="O207" s="1" t="s">
        <v>80</v>
      </c>
      <c r="P207" s="1" t="s">
        <v>43</v>
      </c>
      <c r="Q207" s="1" t="s">
        <v>43</v>
      </c>
      <c r="R207" s="3">
        <v>0</v>
      </c>
      <c r="S207" s="1" t="s">
        <v>44</v>
      </c>
      <c r="T207" s="1" t="s">
        <v>45</v>
      </c>
      <c r="U207" s="1" t="s">
        <v>925</v>
      </c>
      <c r="V207" s="1" t="s">
        <v>46</v>
      </c>
      <c r="W207" s="1" t="s">
        <v>81</v>
      </c>
      <c r="X207" s="1" t="s">
        <v>1113</v>
      </c>
      <c r="Y207" s="1" t="s">
        <v>83</v>
      </c>
      <c r="Z207" s="1" t="s">
        <v>952</v>
      </c>
      <c r="AA207" s="1" t="s">
        <v>51</v>
      </c>
      <c r="AB207" s="1" t="s">
        <v>1113</v>
      </c>
      <c r="AC207" s="1" t="s">
        <v>37</v>
      </c>
    </row>
    <row r="208" spans="1:29" hidden="1" x14ac:dyDescent="0.25">
      <c r="A208" s="1" t="s">
        <v>33</v>
      </c>
      <c r="B208" s="1" t="s">
        <v>34</v>
      </c>
      <c r="C208" s="2">
        <v>44681</v>
      </c>
      <c r="D208" s="1" t="s">
        <v>73</v>
      </c>
      <c r="E208" s="1" t="s">
        <v>74</v>
      </c>
      <c r="F208" s="1" t="s">
        <v>37</v>
      </c>
      <c r="G208" s="1" t="s">
        <v>925</v>
      </c>
      <c r="H208" s="1" t="s">
        <v>76</v>
      </c>
      <c r="I208" s="3">
        <v>196980</v>
      </c>
      <c r="J208" s="3">
        <v>0</v>
      </c>
      <c r="K208" s="1" t="s">
        <v>40</v>
      </c>
      <c r="L208" s="1" t="s">
        <v>1115</v>
      </c>
      <c r="M208" s="1" t="s">
        <v>672</v>
      </c>
      <c r="N208" s="1" t="s">
        <v>79</v>
      </c>
      <c r="O208" s="1" t="s">
        <v>80</v>
      </c>
      <c r="P208" s="1" t="s">
        <v>43</v>
      </c>
      <c r="Q208" s="1" t="s">
        <v>43</v>
      </c>
      <c r="R208" s="3">
        <v>0</v>
      </c>
      <c r="S208" s="1" t="s">
        <v>44</v>
      </c>
      <c r="T208" s="1" t="s">
        <v>45</v>
      </c>
      <c r="U208" s="1" t="s">
        <v>925</v>
      </c>
      <c r="V208" s="1" t="s">
        <v>46</v>
      </c>
      <c r="W208" s="1" t="s">
        <v>81</v>
      </c>
      <c r="X208" s="1" t="s">
        <v>1113</v>
      </c>
      <c r="Y208" s="1" t="s">
        <v>83</v>
      </c>
      <c r="Z208" s="1" t="s">
        <v>952</v>
      </c>
      <c r="AA208" s="1" t="s">
        <v>51</v>
      </c>
      <c r="AB208" s="1" t="s">
        <v>1113</v>
      </c>
      <c r="AC208" s="1" t="s">
        <v>37</v>
      </c>
    </row>
    <row r="209" spans="1:29" hidden="1" x14ac:dyDescent="0.25">
      <c r="A209" s="1" t="s">
        <v>33</v>
      </c>
      <c r="B209" s="1" t="s">
        <v>34</v>
      </c>
      <c r="C209" s="2">
        <v>44681</v>
      </c>
      <c r="D209" s="1" t="s">
        <v>73</v>
      </c>
      <c r="E209" s="1" t="s">
        <v>74</v>
      </c>
      <c r="F209" s="1" t="s">
        <v>37</v>
      </c>
      <c r="G209" s="1" t="s">
        <v>925</v>
      </c>
      <c r="H209" s="1" t="s">
        <v>76</v>
      </c>
      <c r="I209" s="3">
        <v>33334</v>
      </c>
      <c r="J209" s="3">
        <v>0</v>
      </c>
      <c r="K209" s="1" t="s">
        <v>40</v>
      </c>
      <c r="L209" s="1" t="s">
        <v>595</v>
      </c>
      <c r="M209" s="1" t="s">
        <v>596</v>
      </c>
      <c r="N209" s="1" t="s">
        <v>79</v>
      </c>
      <c r="O209" s="1" t="s">
        <v>80</v>
      </c>
      <c r="P209" s="1" t="s">
        <v>43</v>
      </c>
      <c r="Q209" s="1" t="s">
        <v>43</v>
      </c>
      <c r="R209" s="3">
        <v>0</v>
      </c>
      <c r="S209" s="1" t="s">
        <v>44</v>
      </c>
      <c r="T209" s="1" t="s">
        <v>45</v>
      </c>
      <c r="U209" s="1" t="s">
        <v>925</v>
      </c>
      <c r="V209" s="1" t="s">
        <v>46</v>
      </c>
      <c r="W209" s="1" t="s">
        <v>81</v>
      </c>
      <c r="X209" s="1" t="s">
        <v>1113</v>
      </c>
      <c r="Y209" s="1" t="s">
        <v>83</v>
      </c>
      <c r="Z209" s="1" t="s">
        <v>952</v>
      </c>
      <c r="AA209" s="1" t="s">
        <v>51</v>
      </c>
      <c r="AB209" s="1" t="s">
        <v>1113</v>
      </c>
      <c r="AC209" s="1" t="s">
        <v>37</v>
      </c>
    </row>
    <row r="210" spans="1:29" hidden="1" x14ac:dyDescent="0.25">
      <c r="A210" s="1" t="s">
        <v>33</v>
      </c>
      <c r="B210" s="1" t="s">
        <v>34</v>
      </c>
      <c r="C210" s="2">
        <v>44681</v>
      </c>
      <c r="D210" s="1" t="s">
        <v>73</v>
      </c>
      <c r="E210" s="1" t="s">
        <v>74</v>
      </c>
      <c r="F210" s="1" t="s">
        <v>37</v>
      </c>
      <c r="G210" s="1" t="s">
        <v>925</v>
      </c>
      <c r="H210" s="1" t="s">
        <v>76</v>
      </c>
      <c r="I210" s="3">
        <v>386540</v>
      </c>
      <c r="J210" s="3">
        <v>0</v>
      </c>
      <c r="K210" s="1" t="s">
        <v>40</v>
      </c>
      <c r="L210" s="1" t="s">
        <v>234</v>
      </c>
      <c r="M210" s="1" t="s">
        <v>235</v>
      </c>
      <c r="N210" s="1" t="s">
        <v>89</v>
      </c>
      <c r="O210" s="1" t="s">
        <v>90</v>
      </c>
      <c r="P210" s="1" t="s">
        <v>43</v>
      </c>
      <c r="Q210" s="1" t="s">
        <v>43</v>
      </c>
      <c r="R210" s="3">
        <v>0</v>
      </c>
      <c r="S210" s="1" t="s">
        <v>44</v>
      </c>
      <c r="T210" s="1" t="s">
        <v>45</v>
      </c>
      <c r="U210" s="1" t="s">
        <v>925</v>
      </c>
      <c r="V210" s="1" t="s">
        <v>46</v>
      </c>
      <c r="W210" s="1" t="s">
        <v>81</v>
      </c>
      <c r="X210" s="1" t="s">
        <v>1113</v>
      </c>
      <c r="Y210" s="1" t="s">
        <v>83</v>
      </c>
      <c r="Z210" s="1" t="s">
        <v>952</v>
      </c>
      <c r="AA210" s="1" t="s">
        <v>51</v>
      </c>
      <c r="AB210" s="1" t="s">
        <v>1113</v>
      </c>
      <c r="AC210" s="1" t="s">
        <v>37</v>
      </c>
    </row>
    <row r="211" spans="1:29" hidden="1" x14ac:dyDescent="0.25">
      <c r="A211" s="1" t="s">
        <v>33</v>
      </c>
      <c r="B211" s="1" t="s">
        <v>34</v>
      </c>
      <c r="C211" s="2">
        <v>44681</v>
      </c>
      <c r="D211" s="1" t="s">
        <v>73</v>
      </c>
      <c r="E211" s="1" t="s">
        <v>74</v>
      </c>
      <c r="F211" s="1" t="s">
        <v>37</v>
      </c>
      <c r="G211" s="1" t="s">
        <v>925</v>
      </c>
      <c r="H211" s="1" t="s">
        <v>76</v>
      </c>
      <c r="I211" s="3">
        <v>33334</v>
      </c>
      <c r="J211" s="3">
        <v>0</v>
      </c>
      <c r="K211" s="1" t="s">
        <v>40</v>
      </c>
      <c r="L211" s="1" t="s">
        <v>506</v>
      </c>
      <c r="M211" s="1" t="s">
        <v>507</v>
      </c>
      <c r="N211" s="1" t="s">
        <v>295</v>
      </c>
      <c r="O211" s="1" t="s">
        <v>296</v>
      </c>
      <c r="P211" s="1" t="s">
        <v>43</v>
      </c>
      <c r="Q211" s="1" t="s">
        <v>43</v>
      </c>
      <c r="R211" s="3">
        <v>0</v>
      </c>
      <c r="S211" s="1" t="s">
        <v>44</v>
      </c>
      <c r="T211" s="1" t="s">
        <v>45</v>
      </c>
      <c r="U211" s="1" t="s">
        <v>925</v>
      </c>
      <c r="V211" s="1" t="s">
        <v>46</v>
      </c>
      <c r="W211" s="1" t="s">
        <v>81</v>
      </c>
      <c r="X211" s="1" t="s">
        <v>1113</v>
      </c>
      <c r="Y211" s="1" t="s">
        <v>83</v>
      </c>
      <c r="Z211" s="1" t="s">
        <v>952</v>
      </c>
      <c r="AA211" s="1" t="s">
        <v>51</v>
      </c>
      <c r="AB211" s="1" t="s">
        <v>1113</v>
      </c>
      <c r="AC211" s="1" t="s">
        <v>37</v>
      </c>
    </row>
    <row r="212" spans="1:29" hidden="1" x14ac:dyDescent="0.25">
      <c r="A212" s="1" t="s">
        <v>33</v>
      </c>
      <c r="B212" s="1" t="s">
        <v>34</v>
      </c>
      <c r="C212" s="2">
        <v>44681</v>
      </c>
      <c r="D212" s="1" t="s">
        <v>73</v>
      </c>
      <c r="E212" s="1" t="s">
        <v>74</v>
      </c>
      <c r="F212" s="1" t="s">
        <v>37</v>
      </c>
      <c r="G212" s="1" t="s">
        <v>925</v>
      </c>
      <c r="H212" s="1" t="s">
        <v>76</v>
      </c>
      <c r="I212" s="3">
        <v>34453</v>
      </c>
      <c r="J212" s="3">
        <v>0</v>
      </c>
      <c r="K212" s="1" t="s">
        <v>40</v>
      </c>
      <c r="L212" s="1" t="s">
        <v>456</v>
      </c>
      <c r="M212" s="1" t="s">
        <v>457</v>
      </c>
      <c r="N212" s="1" t="s">
        <v>79</v>
      </c>
      <c r="O212" s="1" t="s">
        <v>80</v>
      </c>
      <c r="P212" s="1" t="s">
        <v>43</v>
      </c>
      <c r="Q212" s="1" t="s">
        <v>43</v>
      </c>
      <c r="R212" s="3">
        <v>0</v>
      </c>
      <c r="S212" s="1" t="s">
        <v>44</v>
      </c>
      <c r="T212" s="1" t="s">
        <v>45</v>
      </c>
      <c r="U212" s="1" t="s">
        <v>925</v>
      </c>
      <c r="V212" s="1" t="s">
        <v>46</v>
      </c>
      <c r="W212" s="1" t="s">
        <v>81</v>
      </c>
      <c r="X212" s="1" t="s">
        <v>1113</v>
      </c>
      <c r="Y212" s="1" t="s">
        <v>83</v>
      </c>
      <c r="Z212" s="1" t="s">
        <v>952</v>
      </c>
      <c r="AA212" s="1" t="s">
        <v>51</v>
      </c>
      <c r="AB212" s="1" t="s">
        <v>1113</v>
      </c>
      <c r="AC212" s="1" t="s">
        <v>37</v>
      </c>
    </row>
    <row r="213" spans="1:29" hidden="1" x14ac:dyDescent="0.25">
      <c r="A213" s="1" t="s">
        <v>33</v>
      </c>
      <c r="B213" s="1" t="s">
        <v>34</v>
      </c>
      <c r="C213" s="2">
        <v>44681</v>
      </c>
      <c r="D213" s="1" t="s">
        <v>73</v>
      </c>
      <c r="E213" s="1" t="s">
        <v>74</v>
      </c>
      <c r="F213" s="1" t="s">
        <v>37</v>
      </c>
      <c r="G213" s="1" t="s">
        <v>925</v>
      </c>
      <c r="H213" s="1" t="s">
        <v>76</v>
      </c>
      <c r="I213" s="3">
        <v>35980</v>
      </c>
      <c r="J213" s="3">
        <v>0</v>
      </c>
      <c r="K213" s="1" t="s">
        <v>40</v>
      </c>
      <c r="L213" s="1" t="s">
        <v>408</v>
      </c>
      <c r="M213" s="1" t="s">
        <v>409</v>
      </c>
      <c r="N213" s="1" t="s">
        <v>79</v>
      </c>
      <c r="O213" s="1" t="s">
        <v>80</v>
      </c>
      <c r="P213" s="1" t="s">
        <v>43</v>
      </c>
      <c r="Q213" s="1" t="s">
        <v>43</v>
      </c>
      <c r="R213" s="3">
        <v>0</v>
      </c>
      <c r="S213" s="1" t="s">
        <v>44</v>
      </c>
      <c r="T213" s="1" t="s">
        <v>45</v>
      </c>
      <c r="U213" s="1" t="s">
        <v>925</v>
      </c>
      <c r="V213" s="1" t="s">
        <v>46</v>
      </c>
      <c r="W213" s="1" t="s">
        <v>81</v>
      </c>
      <c r="X213" s="1" t="s">
        <v>1113</v>
      </c>
      <c r="Y213" s="1" t="s">
        <v>83</v>
      </c>
      <c r="Z213" s="1" t="s">
        <v>952</v>
      </c>
      <c r="AA213" s="1" t="s">
        <v>51</v>
      </c>
      <c r="AB213" s="1" t="s">
        <v>1113</v>
      </c>
      <c r="AC213" s="1" t="s">
        <v>37</v>
      </c>
    </row>
    <row r="214" spans="1:29" hidden="1" x14ac:dyDescent="0.25">
      <c r="A214" s="1" t="s">
        <v>33</v>
      </c>
      <c r="B214" s="1" t="s">
        <v>34</v>
      </c>
      <c r="C214" s="2">
        <v>44681</v>
      </c>
      <c r="D214" s="1" t="s">
        <v>73</v>
      </c>
      <c r="E214" s="1" t="s">
        <v>74</v>
      </c>
      <c r="F214" s="1" t="s">
        <v>37</v>
      </c>
      <c r="G214" s="1" t="s">
        <v>925</v>
      </c>
      <c r="H214" s="1" t="s">
        <v>76</v>
      </c>
      <c r="I214" s="3">
        <v>34264</v>
      </c>
      <c r="J214" s="3">
        <v>0</v>
      </c>
      <c r="K214" s="1" t="s">
        <v>40</v>
      </c>
      <c r="L214" s="1" t="s">
        <v>468</v>
      </c>
      <c r="M214" s="1" t="s">
        <v>469</v>
      </c>
      <c r="N214" s="1" t="s">
        <v>79</v>
      </c>
      <c r="O214" s="1" t="s">
        <v>80</v>
      </c>
      <c r="P214" s="1" t="s">
        <v>43</v>
      </c>
      <c r="Q214" s="1" t="s">
        <v>43</v>
      </c>
      <c r="R214" s="3">
        <v>0</v>
      </c>
      <c r="S214" s="1" t="s">
        <v>44</v>
      </c>
      <c r="T214" s="1" t="s">
        <v>45</v>
      </c>
      <c r="U214" s="1" t="s">
        <v>925</v>
      </c>
      <c r="V214" s="1" t="s">
        <v>46</v>
      </c>
      <c r="W214" s="1" t="s">
        <v>81</v>
      </c>
      <c r="X214" s="1" t="s">
        <v>1113</v>
      </c>
      <c r="Y214" s="1" t="s">
        <v>83</v>
      </c>
      <c r="Z214" s="1" t="s">
        <v>952</v>
      </c>
      <c r="AA214" s="1" t="s">
        <v>51</v>
      </c>
      <c r="AB214" s="1" t="s">
        <v>1113</v>
      </c>
      <c r="AC214" s="1" t="s">
        <v>37</v>
      </c>
    </row>
    <row r="215" spans="1:29" hidden="1" x14ac:dyDescent="0.25">
      <c r="A215" s="1" t="s">
        <v>33</v>
      </c>
      <c r="B215" s="1" t="s">
        <v>34</v>
      </c>
      <c r="C215" s="2">
        <v>44681</v>
      </c>
      <c r="D215" s="1" t="s">
        <v>73</v>
      </c>
      <c r="E215" s="1" t="s">
        <v>74</v>
      </c>
      <c r="F215" s="1" t="s">
        <v>37</v>
      </c>
      <c r="G215" s="1" t="s">
        <v>925</v>
      </c>
      <c r="H215" s="1" t="s">
        <v>76</v>
      </c>
      <c r="I215" s="3">
        <v>34215</v>
      </c>
      <c r="J215" s="3">
        <v>0</v>
      </c>
      <c r="K215" s="1" t="s">
        <v>40</v>
      </c>
      <c r="L215" s="1" t="s">
        <v>152</v>
      </c>
      <c r="M215" s="1" t="s">
        <v>153</v>
      </c>
      <c r="N215" s="1" t="s">
        <v>79</v>
      </c>
      <c r="O215" s="1" t="s">
        <v>80</v>
      </c>
      <c r="P215" s="1" t="s">
        <v>43</v>
      </c>
      <c r="Q215" s="1" t="s">
        <v>43</v>
      </c>
      <c r="R215" s="3">
        <v>0</v>
      </c>
      <c r="S215" s="1" t="s">
        <v>44</v>
      </c>
      <c r="T215" s="1" t="s">
        <v>45</v>
      </c>
      <c r="U215" s="1" t="s">
        <v>925</v>
      </c>
      <c r="V215" s="1" t="s">
        <v>46</v>
      </c>
      <c r="W215" s="1" t="s">
        <v>81</v>
      </c>
      <c r="X215" s="1" t="s">
        <v>1113</v>
      </c>
      <c r="Y215" s="1" t="s">
        <v>83</v>
      </c>
      <c r="Z215" s="1" t="s">
        <v>952</v>
      </c>
      <c r="AA215" s="1" t="s">
        <v>51</v>
      </c>
      <c r="AB215" s="1" t="s">
        <v>1113</v>
      </c>
      <c r="AC215" s="1" t="s">
        <v>37</v>
      </c>
    </row>
    <row r="216" spans="1:29" hidden="1" x14ac:dyDescent="0.25">
      <c r="A216" s="1" t="s">
        <v>33</v>
      </c>
      <c r="B216" s="1" t="s">
        <v>34</v>
      </c>
      <c r="C216" s="2">
        <v>44681</v>
      </c>
      <c r="D216" s="1" t="s">
        <v>73</v>
      </c>
      <c r="E216" s="1" t="s">
        <v>74</v>
      </c>
      <c r="F216" s="1" t="s">
        <v>37</v>
      </c>
      <c r="G216" s="1" t="s">
        <v>925</v>
      </c>
      <c r="H216" s="1" t="s">
        <v>76</v>
      </c>
      <c r="I216" s="3">
        <v>33334</v>
      </c>
      <c r="J216" s="3">
        <v>0</v>
      </c>
      <c r="K216" s="1" t="s">
        <v>40</v>
      </c>
      <c r="L216" s="1" t="s">
        <v>117</v>
      </c>
      <c r="M216" s="1" t="s">
        <v>118</v>
      </c>
      <c r="N216" s="1" t="s">
        <v>79</v>
      </c>
      <c r="O216" s="1" t="s">
        <v>80</v>
      </c>
      <c r="P216" s="1" t="s">
        <v>43</v>
      </c>
      <c r="Q216" s="1" t="s">
        <v>43</v>
      </c>
      <c r="R216" s="3">
        <v>0</v>
      </c>
      <c r="S216" s="1" t="s">
        <v>44</v>
      </c>
      <c r="T216" s="1" t="s">
        <v>45</v>
      </c>
      <c r="U216" s="1" t="s">
        <v>925</v>
      </c>
      <c r="V216" s="1" t="s">
        <v>46</v>
      </c>
      <c r="W216" s="1" t="s">
        <v>81</v>
      </c>
      <c r="X216" s="1" t="s">
        <v>1113</v>
      </c>
      <c r="Y216" s="1" t="s">
        <v>83</v>
      </c>
      <c r="Z216" s="1" t="s">
        <v>952</v>
      </c>
      <c r="AA216" s="1" t="s">
        <v>51</v>
      </c>
      <c r="AB216" s="1" t="s">
        <v>1113</v>
      </c>
      <c r="AC216" s="1" t="s">
        <v>37</v>
      </c>
    </row>
    <row r="217" spans="1:29" hidden="1" x14ac:dyDescent="0.25">
      <c r="A217" s="1" t="s">
        <v>33</v>
      </c>
      <c r="B217" s="1" t="s">
        <v>34</v>
      </c>
      <c r="C217" s="2">
        <v>44681</v>
      </c>
      <c r="D217" s="1" t="s">
        <v>73</v>
      </c>
      <c r="E217" s="1" t="s">
        <v>74</v>
      </c>
      <c r="F217" s="1" t="s">
        <v>37</v>
      </c>
      <c r="G217" s="1" t="s">
        <v>925</v>
      </c>
      <c r="H217" s="1" t="s">
        <v>76</v>
      </c>
      <c r="I217" s="3">
        <v>333334</v>
      </c>
      <c r="J217" s="3">
        <v>0</v>
      </c>
      <c r="K217" s="1" t="s">
        <v>40</v>
      </c>
      <c r="L217" s="1" t="s">
        <v>416</v>
      </c>
      <c r="M217" s="1" t="s">
        <v>417</v>
      </c>
      <c r="N217" s="1" t="s">
        <v>79</v>
      </c>
      <c r="O217" s="1" t="s">
        <v>80</v>
      </c>
      <c r="P217" s="1" t="s">
        <v>43</v>
      </c>
      <c r="Q217" s="1" t="s">
        <v>43</v>
      </c>
      <c r="R217" s="3">
        <v>0</v>
      </c>
      <c r="S217" s="1" t="s">
        <v>44</v>
      </c>
      <c r="T217" s="1" t="s">
        <v>45</v>
      </c>
      <c r="U217" s="1" t="s">
        <v>925</v>
      </c>
      <c r="V217" s="1" t="s">
        <v>46</v>
      </c>
      <c r="W217" s="1" t="s">
        <v>81</v>
      </c>
      <c r="X217" s="1" t="s">
        <v>1113</v>
      </c>
      <c r="Y217" s="1" t="s">
        <v>83</v>
      </c>
      <c r="Z217" s="1" t="s">
        <v>952</v>
      </c>
      <c r="AA217" s="1" t="s">
        <v>51</v>
      </c>
      <c r="AB217" s="1" t="s">
        <v>1113</v>
      </c>
      <c r="AC217" s="1" t="s">
        <v>37</v>
      </c>
    </row>
    <row r="218" spans="1:29" hidden="1" x14ac:dyDescent="0.25">
      <c r="A218" s="1" t="s">
        <v>33</v>
      </c>
      <c r="B218" s="1" t="s">
        <v>34</v>
      </c>
      <c r="C218" s="2">
        <v>44681</v>
      </c>
      <c r="D218" s="1" t="s">
        <v>73</v>
      </c>
      <c r="E218" s="1" t="s">
        <v>74</v>
      </c>
      <c r="F218" s="1" t="s">
        <v>37</v>
      </c>
      <c r="G218" s="1" t="s">
        <v>925</v>
      </c>
      <c r="H218" s="1" t="s">
        <v>76</v>
      </c>
      <c r="I218" s="3">
        <v>108185</v>
      </c>
      <c r="J218" s="3">
        <v>0</v>
      </c>
      <c r="K218" s="1" t="s">
        <v>40</v>
      </c>
      <c r="L218" s="1" t="s">
        <v>583</v>
      </c>
      <c r="M218" s="1" t="s">
        <v>584</v>
      </c>
      <c r="N218" s="1" t="s">
        <v>79</v>
      </c>
      <c r="O218" s="1" t="s">
        <v>80</v>
      </c>
      <c r="P218" s="1" t="s">
        <v>43</v>
      </c>
      <c r="Q218" s="1" t="s">
        <v>43</v>
      </c>
      <c r="R218" s="3">
        <v>0</v>
      </c>
      <c r="S218" s="1" t="s">
        <v>44</v>
      </c>
      <c r="T218" s="1" t="s">
        <v>45</v>
      </c>
      <c r="U218" s="1" t="s">
        <v>925</v>
      </c>
      <c r="V218" s="1" t="s">
        <v>46</v>
      </c>
      <c r="W218" s="1" t="s">
        <v>81</v>
      </c>
      <c r="X218" s="1" t="s">
        <v>1113</v>
      </c>
      <c r="Y218" s="1" t="s">
        <v>83</v>
      </c>
      <c r="Z218" s="1" t="s">
        <v>952</v>
      </c>
      <c r="AA218" s="1" t="s">
        <v>51</v>
      </c>
      <c r="AB218" s="1" t="s">
        <v>1113</v>
      </c>
      <c r="AC218" s="1" t="s">
        <v>37</v>
      </c>
    </row>
    <row r="219" spans="1:29" hidden="1" x14ac:dyDescent="0.25">
      <c r="A219" s="1" t="s">
        <v>33</v>
      </c>
      <c r="B219" s="1" t="s">
        <v>34</v>
      </c>
      <c r="C219" s="2">
        <v>44681</v>
      </c>
      <c r="D219" s="1" t="s">
        <v>73</v>
      </c>
      <c r="E219" s="1" t="s">
        <v>74</v>
      </c>
      <c r="F219" s="1" t="s">
        <v>37</v>
      </c>
      <c r="G219" s="1" t="s">
        <v>925</v>
      </c>
      <c r="H219" s="1" t="s">
        <v>76</v>
      </c>
      <c r="I219" s="3">
        <v>35592</v>
      </c>
      <c r="J219" s="3">
        <v>0</v>
      </c>
      <c r="K219" s="1" t="s">
        <v>40</v>
      </c>
      <c r="L219" s="1" t="s">
        <v>601</v>
      </c>
      <c r="M219" s="1" t="s">
        <v>602</v>
      </c>
      <c r="N219" s="1" t="s">
        <v>79</v>
      </c>
      <c r="O219" s="1" t="s">
        <v>80</v>
      </c>
      <c r="P219" s="1" t="s">
        <v>43</v>
      </c>
      <c r="Q219" s="1" t="s">
        <v>43</v>
      </c>
      <c r="R219" s="3">
        <v>0</v>
      </c>
      <c r="S219" s="1" t="s">
        <v>44</v>
      </c>
      <c r="T219" s="1" t="s">
        <v>45</v>
      </c>
      <c r="U219" s="1" t="s">
        <v>925</v>
      </c>
      <c r="V219" s="1" t="s">
        <v>46</v>
      </c>
      <c r="W219" s="1" t="s">
        <v>81</v>
      </c>
      <c r="X219" s="1" t="s">
        <v>1113</v>
      </c>
      <c r="Y219" s="1" t="s">
        <v>83</v>
      </c>
      <c r="Z219" s="1" t="s">
        <v>952</v>
      </c>
      <c r="AA219" s="1" t="s">
        <v>51</v>
      </c>
      <c r="AB219" s="1" t="s">
        <v>1113</v>
      </c>
      <c r="AC219" s="1" t="s">
        <v>37</v>
      </c>
    </row>
    <row r="220" spans="1:29" hidden="1" x14ac:dyDescent="0.25">
      <c r="A220" s="1" t="s">
        <v>33</v>
      </c>
      <c r="B220" s="1" t="s">
        <v>34</v>
      </c>
      <c r="C220" s="2">
        <v>44681</v>
      </c>
      <c r="D220" s="1" t="s">
        <v>73</v>
      </c>
      <c r="E220" s="1" t="s">
        <v>74</v>
      </c>
      <c r="F220" s="1" t="s">
        <v>37</v>
      </c>
      <c r="G220" s="1" t="s">
        <v>925</v>
      </c>
      <c r="H220" s="1" t="s">
        <v>76</v>
      </c>
      <c r="I220" s="3">
        <v>166667</v>
      </c>
      <c r="J220" s="3">
        <v>0</v>
      </c>
      <c r="K220" s="1" t="s">
        <v>40</v>
      </c>
      <c r="L220" s="1" t="s">
        <v>127</v>
      </c>
      <c r="M220" s="1" t="s">
        <v>128</v>
      </c>
      <c r="N220" s="1" t="s">
        <v>79</v>
      </c>
      <c r="O220" s="1" t="s">
        <v>80</v>
      </c>
      <c r="P220" s="1" t="s">
        <v>43</v>
      </c>
      <c r="Q220" s="1" t="s">
        <v>43</v>
      </c>
      <c r="R220" s="3">
        <v>0</v>
      </c>
      <c r="S220" s="1" t="s">
        <v>44</v>
      </c>
      <c r="T220" s="1" t="s">
        <v>45</v>
      </c>
      <c r="U220" s="1" t="s">
        <v>925</v>
      </c>
      <c r="V220" s="1" t="s">
        <v>46</v>
      </c>
      <c r="W220" s="1" t="s">
        <v>81</v>
      </c>
      <c r="X220" s="1" t="s">
        <v>1113</v>
      </c>
      <c r="Y220" s="1" t="s">
        <v>83</v>
      </c>
      <c r="Z220" s="1" t="s">
        <v>952</v>
      </c>
      <c r="AA220" s="1" t="s">
        <v>51</v>
      </c>
      <c r="AB220" s="1" t="s">
        <v>1113</v>
      </c>
      <c r="AC220" s="1" t="s">
        <v>37</v>
      </c>
    </row>
    <row r="221" spans="1:29" hidden="1" x14ac:dyDescent="0.25">
      <c r="A221" s="1" t="s">
        <v>33</v>
      </c>
      <c r="B221" s="1" t="s">
        <v>34</v>
      </c>
      <c r="C221" s="2">
        <v>44681</v>
      </c>
      <c r="D221" s="1" t="s">
        <v>73</v>
      </c>
      <c r="E221" s="1" t="s">
        <v>74</v>
      </c>
      <c r="F221" s="1" t="s">
        <v>37</v>
      </c>
      <c r="G221" s="1" t="s">
        <v>925</v>
      </c>
      <c r="H221" s="1" t="s">
        <v>76</v>
      </c>
      <c r="I221" s="3">
        <v>33701</v>
      </c>
      <c r="J221" s="3">
        <v>0</v>
      </c>
      <c r="K221" s="1" t="s">
        <v>40</v>
      </c>
      <c r="L221" s="1" t="s">
        <v>820</v>
      </c>
      <c r="M221" s="1" t="s">
        <v>821</v>
      </c>
      <c r="N221" s="1" t="s">
        <v>79</v>
      </c>
      <c r="O221" s="1" t="s">
        <v>80</v>
      </c>
      <c r="P221" s="1" t="s">
        <v>43</v>
      </c>
      <c r="Q221" s="1" t="s">
        <v>43</v>
      </c>
      <c r="R221" s="3">
        <v>0</v>
      </c>
      <c r="S221" s="1" t="s">
        <v>44</v>
      </c>
      <c r="T221" s="1" t="s">
        <v>45</v>
      </c>
      <c r="U221" s="1" t="s">
        <v>925</v>
      </c>
      <c r="V221" s="1" t="s">
        <v>46</v>
      </c>
      <c r="W221" s="1" t="s">
        <v>81</v>
      </c>
      <c r="X221" s="1" t="s">
        <v>1113</v>
      </c>
      <c r="Y221" s="1" t="s">
        <v>83</v>
      </c>
      <c r="Z221" s="1" t="s">
        <v>952</v>
      </c>
      <c r="AA221" s="1" t="s">
        <v>51</v>
      </c>
      <c r="AB221" s="1" t="s">
        <v>1113</v>
      </c>
      <c r="AC221" s="1" t="s">
        <v>37</v>
      </c>
    </row>
    <row r="222" spans="1:29" hidden="1" x14ac:dyDescent="0.25">
      <c r="A222" s="1" t="s">
        <v>33</v>
      </c>
      <c r="B222" s="1" t="s">
        <v>34</v>
      </c>
      <c r="C222" s="2">
        <v>44681</v>
      </c>
      <c r="D222" s="1" t="s">
        <v>73</v>
      </c>
      <c r="E222" s="1" t="s">
        <v>74</v>
      </c>
      <c r="F222" s="1" t="s">
        <v>37</v>
      </c>
      <c r="G222" s="1" t="s">
        <v>925</v>
      </c>
      <c r="H222" s="1" t="s">
        <v>76</v>
      </c>
      <c r="I222" s="3">
        <v>354563</v>
      </c>
      <c r="J222" s="3">
        <v>0</v>
      </c>
      <c r="K222" s="1" t="s">
        <v>40</v>
      </c>
      <c r="L222" s="1" t="s">
        <v>1115</v>
      </c>
      <c r="M222" s="1" t="s">
        <v>672</v>
      </c>
      <c r="N222" s="1" t="s">
        <v>79</v>
      </c>
      <c r="O222" s="1" t="s">
        <v>80</v>
      </c>
      <c r="P222" s="1" t="s">
        <v>43</v>
      </c>
      <c r="Q222" s="1" t="s">
        <v>43</v>
      </c>
      <c r="R222" s="3">
        <v>0</v>
      </c>
      <c r="S222" s="1" t="s">
        <v>44</v>
      </c>
      <c r="T222" s="1" t="s">
        <v>45</v>
      </c>
      <c r="U222" s="1" t="s">
        <v>925</v>
      </c>
      <c r="V222" s="1" t="s">
        <v>46</v>
      </c>
      <c r="W222" s="1" t="s">
        <v>81</v>
      </c>
      <c r="X222" s="1" t="s">
        <v>1113</v>
      </c>
      <c r="Y222" s="1" t="s">
        <v>83</v>
      </c>
      <c r="Z222" s="1" t="s">
        <v>952</v>
      </c>
      <c r="AA222" s="1" t="s">
        <v>51</v>
      </c>
      <c r="AB222" s="1" t="s">
        <v>1113</v>
      </c>
      <c r="AC222" s="1" t="s">
        <v>37</v>
      </c>
    </row>
    <row r="223" spans="1:29" hidden="1" x14ac:dyDescent="0.25">
      <c r="A223" s="1" t="s">
        <v>33</v>
      </c>
      <c r="B223" s="1" t="s">
        <v>34</v>
      </c>
      <c r="C223" s="2">
        <v>44681</v>
      </c>
      <c r="D223" s="1" t="s">
        <v>73</v>
      </c>
      <c r="E223" s="1" t="s">
        <v>74</v>
      </c>
      <c r="F223" s="1" t="s">
        <v>37</v>
      </c>
      <c r="G223" s="1" t="s">
        <v>925</v>
      </c>
      <c r="H223" s="1" t="s">
        <v>76</v>
      </c>
      <c r="I223" s="3">
        <v>102846</v>
      </c>
      <c r="J223" s="3">
        <v>0</v>
      </c>
      <c r="K223" s="1" t="s">
        <v>40</v>
      </c>
      <c r="L223" s="1" t="s">
        <v>480</v>
      </c>
      <c r="M223" s="1" t="s">
        <v>481</v>
      </c>
      <c r="N223" s="1" t="s">
        <v>79</v>
      </c>
      <c r="O223" s="1" t="s">
        <v>80</v>
      </c>
      <c r="P223" s="1" t="s">
        <v>43</v>
      </c>
      <c r="Q223" s="1" t="s">
        <v>43</v>
      </c>
      <c r="R223" s="3">
        <v>0</v>
      </c>
      <c r="S223" s="1" t="s">
        <v>44</v>
      </c>
      <c r="T223" s="1" t="s">
        <v>45</v>
      </c>
      <c r="U223" s="1" t="s">
        <v>925</v>
      </c>
      <c r="V223" s="1" t="s">
        <v>46</v>
      </c>
      <c r="W223" s="1" t="s">
        <v>81</v>
      </c>
      <c r="X223" s="1" t="s">
        <v>1113</v>
      </c>
      <c r="Y223" s="1" t="s">
        <v>83</v>
      </c>
      <c r="Z223" s="1" t="s">
        <v>952</v>
      </c>
      <c r="AA223" s="1" t="s">
        <v>51</v>
      </c>
      <c r="AB223" s="1" t="s">
        <v>1113</v>
      </c>
      <c r="AC223" s="1" t="s">
        <v>37</v>
      </c>
    </row>
    <row r="224" spans="1:29" x14ac:dyDescent="0.25">
      <c r="A224" s="1" t="s">
        <v>33</v>
      </c>
      <c r="B224" s="1" t="s">
        <v>34</v>
      </c>
      <c r="C224" s="2">
        <v>44687</v>
      </c>
      <c r="D224" s="1" t="s">
        <v>35</v>
      </c>
      <c r="E224" s="1" t="s">
        <v>36</v>
      </c>
      <c r="F224" s="1" t="s">
        <v>37</v>
      </c>
      <c r="G224" s="1" t="s">
        <v>1116</v>
      </c>
      <c r="H224" s="1" t="s">
        <v>1117</v>
      </c>
      <c r="I224" s="3">
        <v>0</v>
      </c>
      <c r="J224" s="54">
        <v>33344</v>
      </c>
      <c r="K224" s="1" t="s">
        <v>40</v>
      </c>
      <c r="L224" s="1" t="s">
        <v>67</v>
      </c>
      <c r="M224" s="1" t="s">
        <v>68</v>
      </c>
      <c r="N224" s="1" t="s">
        <v>37</v>
      </c>
      <c r="O224" s="1" t="s">
        <v>43</v>
      </c>
      <c r="P224" s="1" t="s">
        <v>43</v>
      </c>
      <c r="Q224" s="1" t="s">
        <v>43</v>
      </c>
      <c r="R224" s="3">
        <v>0</v>
      </c>
      <c r="S224" s="1" t="s">
        <v>44</v>
      </c>
      <c r="T224" s="1" t="s">
        <v>45</v>
      </c>
      <c r="U224" s="1" t="s">
        <v>1116</v>
      </c>
      <c r="V224" s="1" t="s">
        <v>46</v>
      </c>
      <c r="W224" s="1" t="s">
        <v>47</v>
      </c>
      <c r="X224" s="1" t="s">
        <v>1118</v>
      </c>
      <c r="Y224" s="1" t="s">
        <v>49</v>
      </c>
      <c r="Z224" s="1" t="s">
        <v>918</v>
      </c>
      <c r="AA224" s="1" t="s">
        <v>51</v>
      </c>
      <c r="AB224" s="1" t="s">
        <v>1118</v>
      </c>
      <c r="AC224" s="1" t="s">
        <v>37</v>
      </c>
    </row>
    <row r="225" spans="1:29" x14ac:dyDescent="0.25">
      <c r="A225" s="1" t="s">
        <v>33</v>
      </c>
      <c r="B225" s="1" t="s">
        <v>34</v>
      </c>
      <c r="C225" s="2">
        <v>44692</v>
      </c>
      <c r="D225" s="1" t="s">
        <v>35</v>
      </c>
      <c r="E225" s="1" t="s">
        <v>36</v>
      </c>
      <c r="F225" s="1" t="s">
        <v>37</v>
      </c>
      <c r="G225" s="1" t="s">
        <v>1119</v>
      </c>
      <c r="H225" s="1" t="s">
        <v>1120</v>
      </c>
      <c r="I225" s="3">
        <v>0</v>
      </c>
      <c r="J225" s="54">
        <v>274853</v>
      </c>
      <c r="K225" s="1" t="s">
        <v>40</v>
      </c>
      <c r="L225" s="1" t="s">
        <v>214</v>
      </c>
      <c r="M225" s="1" t="s">
        <v>215</v>
      </c>
      <c r="N225" s="1" t="s">
        <v>37</v>
      </c>
      <c r="O225" s="1" t="s">
        <v>43</v>
      </c>
      <c r="P225" s="1" t="s">
        <v>43</v>
      </c>
      <c r="Q225" s="1" t="s">
        <v>43</v>
      </c>
      <c r="R225" s="3">
        <v>0</v>
      </c>
      <c r="S225" s="1" t="s">
        <v>44</v>
      </c>
      <c r="T225" s="1" t="s">
        <v>45</v>
      </c>
      <c r="U225" s="1" t="s">
        <v>1119</v>
      </c>
      <c r="V225" s="1" t="s">
        <v>46</v>
      </c>
      <c r="W225" s="1" t="s">
        <v>47</v>
      </c>
      <c r="X225" s="1" t="s">
        <v>1121</v>
      </c>
      <c r="Y225" s="1" t="s">
        <v>49</v>
      </c>
      <c r="Z225" s="1" t="s">
        <v>918</v>
      </c>
      <c r="AA225" s="1" t="s">
        <v>51</v>
      </c>
      <c r="AB225" s="1" t="s">
        <v>1121</v>
      </c>
      <c r="AC225" s="1" t="s">
        <v>37</v>
      </c>
    </row>
    <row r="226" spans="1:29" x14ac:dyDescent="0.25">
      <c r="A226" s="1" t="s">
        <v>33</v>
      </c>
      <c r="B226" s="1" t="s">
        <v>34</v>
      </c>
      <c r="C226" s="2">
        <v>44694</v>
      </c>
      <c r="D226" s="1" t="s">
        <v>35</v>
      </c>
      <c r="E226" s="1" t="s">
        <v>36</v>
      </c>
      <c r="F226" s="1" t="s">
        <v>37</v>
      </c>
      <c r="G226" s="1" t="s">
        <v>1122</v>
      </c>
      <c r="H226" s="1" t="s">
        <v>1123</v>
      </c>
      <c r="I226" s="3">
        <v>0</v>
      </c>
      <c r="J226" s="54">
        <v>186430</v>
      </c>
      <c r="K226" s="1" t="s">
        <v>40</v>
      </c>
      <c r="L226" s="1" t="s">
        <v>41</v>
      </c>
      <c r="M226" s="1" t="s">
        <v>42</v>
      </c>
      <c r="N226" s="1" t="s">
        <v>37</v>
      </c>
      <c r="O226" s="1" t="s">
        <v>43</v>
      </c>
      <c r="P226" s="1" t="s">
        <v>43</v>
      </c>
      <c r="Q226" s="1" t="s">
        <v>43</v>
      </c>
      <c r="R226" s="3">
        <v>0</v>
      </c>
      <c r="S226" s="1" t="s">
        <v>44</v>
      </c>
      <c r="T226" s="1" t="s">
        <v>45</v>
      </c>
      <c r="U226" s="1" t="s">
        <v>1122</v>
      </c>
      <c r="V226" s="1" t="s">
        <v>46</v>
      </c>
      <c r="W226" s="1" t="s">
        <v>47</v>
      </c>
      <c r="X226" s="1" t="s">
        <v>1124</v>
      </c>
      <c r="Y226" s="1" t="s">
        <v>49</v>
      </c>
      <c r="Z226" s="1" t="s">
        <v>918</v>
      </c>
      <c r="AA226" s="1" t="s">
        <v>51</v>
      </c>
      <c r="AB226" s="1" t="s">
        <v>1124</v>
      </c>
      <c r="AC226" s="1" t="s">
        <v>37</v>
      </c>
    </row>
    <row r="227" spans="1:29" x14ac:dyDescent="0.25">
      <c r="A227" s="1" t="s">
        <v>33</v>
      </c>
      <c r="B227" s="1" t="s">
        <v>34</v>
      </c>
      <c r="C227" s="2">
        <v>44697</v>
      </c>
      <c r="D227" s="1" t="s">
        <v>35</v>
      </c>
      <c r="E227" s="1" t="s">
        <v>36</v>
      </c>
      <c r="F227" s="1" t="s">
        <v>37</v>
      </c>
      <c r="G227" s="1" t="s">
        <v>1125</v>
      </c>
      <c r="H227" s="1" t="s">
        <v>1126</v>
      </c>
      <c r="I227" s="3">
        <v>0</v>
      </c>
      <c r="J227" s="54">
        <v>440584</v>
      </c>
      <c r="K227" s="1" t="s">
        <v>40</v>
      </c>
      <c r="L227" s="1" t="s">
        <v>444</v>
      </c>
      <c r="M227" s="1" t="s">
        <v>445</v>
      </c>
      <c r="N227" s="1" t="s">
        <v>37</v>
      </c>
      <c r="O227" s="1" t="s">
        <v>43</v>
      </c>
      <c r="P227" s="1" t="s">
        <v>43</v>
      </c>
      <c r="Q227" s="1" t="s">
        <v>43</v>
      </c>
      <c r="R227" s="3">
        <v>0</v>
      </c>
      <c r="S227" s="1" t="s">
        <v>44</v>
      </c>
      <c r="T227" s="1" t="s">
        <v>45</v>
      </c>
      <c r="U227" s="1" t="s">
        <v>1125</v>
      </c>
      <c r="V227" s="1" t="s">
        <v>46</v>
      </c>
      <c r="W227" s="1" t="s">
        <v>47</v>
      </c>
      <c r="X227" s="1" t="s">
        <v>1127</v>
      </c>
      <c r="Y227" s="1" t="s">
        <v>49</v>
      </c>
      <c r="Z227" s="1" t="s">
        <v>918</v>
      </c>
      <c r="AA227" s="1" t="s">
        <v>51</v>
      </c>
      <c r="AB227" s="1" t="s">
        <v>1127</v>
      </c>
      <c r="AC227" s="1" t="s">
        <v>37</v>
      </c>
    </row>
    <row r="228" spans="1:29" x14ac:dyDescent="0.25">
      <c r="A228" s="1" t="s">
        <v>33</v>
      </c>
      <c r="B228" s="1" t="s">
        <v>34</v>
      </c>
      <c r="C228" s="2">
        <v>44707</v>
      </c>
      <c r="D228" s="1" t="s">
        <v>35</v>
      </c>
      <c r="E228" s="1" t="s">
        <v>36</v>
      </c>
      <c r="F228" s="1" t="s">
        <v>37</v>
      </c>
      <c r="G228" s="1" t="s">
        <v>1128</v>
      </c>
      <c r="H228" s="1" t="s">
        <v>1129</v>
      </c>
      <c r="I228" s="3">
        <v>0</v>
      </c>
      <c r="J228" s="54">
        <v>133334</v>
      </c>
      <c r="K228" s="1" t="s">
        <v>40</v>
      </c>
      <c r="L228" s="1" t="s">
        <v>444</v>
      </c>
      <c r="M228" s="1" t="s">
        <v>445</v>
      </c>
      <c r="N228" s="1" t="s">
        <v>37</v>
      </c>
      <c r="O228" s="1" t="s">
        <v>43</v>
      </c>
      <c r="P228" s="1" t="s">
        <v>43</v>
      </c>
      <c r="Q228" s="1" t="s">
        <v>43</v>
      </c>
      <c r="R228" s="3">
        <v>0</v>
      </c>
      <c r="S228" s="1" t="s">
        <v>44</v>
      </c>
      <c r="T228" s="1" t="s">
        <v>45</v>
      </c>
      <c r="U228" s="1" t="s">
        <v>1128</v>
      </c>
      <c r="V228" s="1" t="s">
        <v>46</v>
      </c>
      <c r="W228" s="1" t="s">
        <v>47</v>
      </c>
      <c r="X228" s="1" t="s">
        <v>1130</v>
      </c>
      <c r="Y228" s="1" t="s">
        <v>49</v>
      </c>
      <c r="Z228" s="1" t="s">
        <v>918</v>
      </c>
      <c r="AA228" s="1" t="s">
        <v>51</v>
      </c>
      <c r="AB228" s="1" t="s">
        <v>1130</v>
      </c>
      <c r="AC228" s="1" t="s">
        <v>37</v>
      </c>
    </row>
    <row r="229" spans="1:29" x14ac:dyDescent="0.25">
      <c r="A229" s="1" t="s">
        <v>33</v>
      </c>
      <c r="B229" s="1" t="s">
        <v>34</v>
      </c>
      <c r="C229" s="2">
        <v>44707</v>
      </c>
      <c r="D229" s="1" t="s">
        <v>35</v>
      </c>
      <c r="E229" s="1" t="s">
        <v>36</v>
      </c>
      <c r="F229" s="1" t="s">
        <v>37</v>
      </c>
      <c r="G229" s="1" t="s">
        <v>1131</v>
      </c>
      <c r="H229" s="1" t="s">
        <v>1132</v>
      </c>
      <c r="I229" s="3">
        <v>0</v>
      </c>
      <c r="J229" s="54">
        <v>538454</v>
      </c>
      <c r="K229" s="1" t="s">
        <v>40</v>
      </c>
      <c r="L229" s="1" t="s">
        <v>41</v>
      </c>
      <c r="M229" s="1" t="s">
        <v>42</v>
      </c>
      <c r="N229" s="1" t="s">
        <v>37</v>
      </c>
      <c r="O229" s="1" t="s">
        <v>43</v>
      </c>
      <c r="P229" s="1" t="s">
        <v>43</v>
      </c>
      <c r="Q229" s="1" t="s">
        <v>43</v>
      </c>
      <c r="R229" s="3">
        <v>0</v>
      </c>
      <c r="S229" s="1" t="s">
        <v>44</v>
      </c>
      <c r="T229" s="1" t="s">
        <v>45</v>
      </c>
      <c r="U229" s="1" t="s">
        <v>1131</v>
      </c>
      <c r="V229" s="1" t="s">
        <v>46</v>
      </c>
      <c r="W229" s="1" t="s">
        <v>47</v>
      </c>
      <c r="X229" s="1" t="s">
        <v>1133</v>
      </c>
      <c r="Y229" s="1" t="s">
        <v>49</v>
      </c>
      <c r="Z229" s="1" t="s">
        <v>918</v>
      </c>
      <c r="AA229" s="1" t="s">
        <v>51</v>
      </c>
      <c r="AB229" s="1" t="s">
        <v>1133</v>
      </c>
      <c r="AC229" s="1" t="s">
        <v>37</v>
      </c>
    </row>
    <row r="230" spans="1:29" x14ac:dyDescent="0.25">
      <c r="A230" s="1" t="s">
        <v>33</v>
      </c>
      <c r="B230" s="1" t="s">
        <v>34</v>
      </c>
      <c r="C230" s="2">
        <v>44707</v>
      </c>
      <c r="D230" s="1" t="s">
        <v>35</v>
      </c>
      <c r="E230" s="1" t="s">
        <v>36</v>
      </c>
      <c r="F230" s="1" t="s">
        <v>37</v>
      </c>
      <c r="G230" s="1" t="s">
        <v>1134</v>
      </c>
      <c r="H230" s="1" t="s">
        <v>1135</v>
      </c>
      <c r="I230" s="3">
        <v>0</v>
      </c>
      <c r="J230" s="54">
        <v>100752</v>
      </c>
      <c r="K230" s="1" t="s">
        <v>40</v>
      </c>
      <c r="L230" s="1" t="s">
        <v>67</v>
      </c>
      <c r="M230" s="1" t="s">
        <v>68</v>
      </c>
      <c r="N230" s="1" t="s">
        <v>37</v>
      </c>
      <c r="O230" s="1" t="s">
        <v>43</v>
      </c>
      <c r="P230" s="1" t="s">
        <v>43</v>
      </c>
      <c r="Q230" s="1" t="s">
        <v>43</v>
      </c>
      <c r="R230" s="3">
        <v>0</v>
      </c>
      <c r="S230" s="1" t="s">
        <v>44</v>
      </c>
      <c r="T230" s="1" t="s">
        <v>45</v>
      </c>
      <c r="U230" s="1" t="s">
        <v>1134</v>
      </c>
      <c r="V230" s="1" t="s">
        <v>46</v>
      </c>
      <c r="W230" s="1" t="s">
        <v>47</v>
      </c>
      <c r="X230" s="1" t="s">
        <v>1136</v>
      </c>
      <c r="Y230" s="1" t="s">
        <v>49</v>
      </c>
      <c r="Z230" s="1" t="s">
        <v>918</v>
      </c>
      <c r="AA230" s="1" t="s">
        <v>51</v>
      </c>
      <c r="AB230" s="1" t="s">
        <v>1136</v>
      </c>
      <c r="AC230" s="1" t="s">
        <v>37</v>
      </c>
    </row>
    <row r="231" spans="1:29" x14ac:dyDescent="0.25">
      <c r="A231" s="1" t="s">
        <v>33</v>
      </c>
      <c r="B231" s="1" t="s">
        <v>34</v>
      </c>
      <c r="C231" s="2">
        <v>44707</v>
      </c>
      <c r="D231" s="1" t="s">
        <v>35</v>
      </c>
      <c r="E231" s="1" t="s">
        <v>36</v>
      </c>
      <c r="F231" s="1" t="s">
        <v>37</v>
      </c>
      <c r="G231" s="1" t="s">
        <v>1137</v>
      </c>
      <c r="H231" s="1" t="s">
        <v>1138</v>
      </c>
      <c r="I231" s="3">
        <v>0</v>
      </c>
      <c r="J231" s="54">
        <v>202102</v>
      </c>
      <c r="K231" s="1" t="s">
        <v>40</v>
      </c>
      <c r="L231" s="1" t="s">
        <v>41</v>
      </c>
      <c r="M231" s="1" t="s">
        <v>42</v>
      </c>
      <c r="N231" s="1" t="s">
        <v>37</v>
      </c>
      <c r="O231" s="1" t="s">
        <v>43</v>
      </c>
      <c r="P231" s="1" t="s">
        <v>43</v>
      </c>
      <c r="Q231" s="1" t="s">
        <v>43</v>
      </c>
      <c r="R231" s="3">
        <v>0</v>
      </c>
      <c r="S231" s="1" t="s">
        <v>44</v>
      </c>
      <c r="T231" s="1" t="s">
        <v>45</v>
      </c>
      <c r="U231" s="1" t="s">
        <v>1137</v>
      </c>
      <c r="V231" s="1" t="s">
        <v>46</v>
      </c>
      <c r="W231" s="1" t="s">
        <v>47</v>
      </c>
      <c r="X231" s="1" t="s">
        <v>1139</v>
      </c>
      <c r="Y231" s="1" t="s">
        <v>49</v>
      </c>
      <c r="Z231" s="1" t="s">
        <v>918</v>
      </c>
      <c r="AA231" s="1" t="s">
        <v>51</v>
      </c>
      <c r="AB231" s="1" t="s">
        <v>1139</v>
      </c>
      <c r="AC231" s="1" t="s">
        <v>37</v>
      </c>
    </row>
    <row r="232" spans="1:29" x14ac:dyDescent="0.25">
      <c r="A232" s="1" t="s">
        <v>33</v>
      </c>
      <c r="B232" s="1" t="s">
        <v>34</v>
      </c>
      <c r="C232" s="2">
        <v>44712</v>
      </c>
      <c r="D232" s="1" t="s">
        <v>35</v>
      </c>
      <c r="E232" s="1" t="s">
        <v>36</v>
      </c>
      <c r="F232" s="1" t="s">
        <v>37</v>
      </c>
      <c r="G232" s="1" t="s">
        <v>1140</v>
      </c>
      <c r="H232" s="1" t="s">
        <v>1141</v>
      </c>
      <c r="I232" s="3">
        <v>0</v>
      </c>
      <c r="J232" s="54">
        <v>35478</v>
      </c>
      <c r="K232" s="1" t="s">
        <v>40</v>
      </c>
      <c r="L232" s="1" t="s">
        <v>444</v>
      </c>
      <c r="M232" s="1" t="s">
        <v>445</v>
      </c>
      <c r="N232" s="1" t="s">
        <v>37</v>
      </c>
      <c r="O232" s="1" t="s">
        <v>43</v>
      </c>
      <c r="P232" s="1" t="s">
        <v>43</v>
      </c>
      <c r="Q232" s="1" t="s">
        <v>43</v>
      </c>
      <c r="R232" s="3">
        <v>0</v>
      </c>
      <c r="S232" s="1" t="s">
        <v>44</v>
      </c>
      <c r="T232" s="1" t="s">
        <v>45</v>
      </c>
      <c r="U232" s="1" t="s">
        <v>1140</v>
      </c>
      <c r="V232" s="1" t="s">
        <v>46</v>
      </c>
      <c r="W232" s="1" t="s">
        <v>47</v>
      </c>
      <c r="X232" s="1" t="s">
        <v>1142</v>
      </c>
      <c r="Y232" s="1" t="s">
        <v>49</v>
      </c>
      <c r="Z232" s="1" t="s">
        <v>918</v>
      </c>
      <c r="AA232" s="1" t="s">
        <v>51</v>
      </c>
      <c r="AB232" s="1" t="s">
        <v>1142</v>
      </c>
      <c r="AC232" s="1" t="s">
        <v>37</v>
      </c>
    </row>
    <row r="233" spans="1:29" x14ac:dyDescent="0.25">
      <c r="A233" s="1" t="s">
        <v>33</v>
      </c>
      <c r="B233" s="1" t="s">
        <v>34</v>
      </c>
      <c r="C233" s="2">
        <v>44712</v>
      </c>
      <c r="D233" s="1" t="s">
        <v>35</v>
      </c>
      <c r="E233" s="1" t="s">
        <v>36</v>
      </c>
      <c r="F233" s="1" t="s">
        <v>37</v>
      </c>
      <c r="G233" s="1" t="s">
        <v>1143</v>
      </c>
      <c r="H233" s="1" t="s">
        <v>1144</v>
      </c>
      <c r="I233" s="3">
        <v>0</v>
      </c>
      <c r="J233" s="54">
        <v>164139</v>
      </c>
      <c r="K233" s="1" t="s">
        <v>40</v>
      </c>
      <c r="L233" s="1" t="s">
        <v>444</v>
      </c>
      <c r="M233" s="1" t="s">
        <v>445</v>
      </c>
      <c r="N233" s="1" t="s">
        <v>37</v>
      </c>
      <c r="O233" s="1" t="s">
        <v>43</v>
      </c>
      <c r="P233" s="1" t="s">
        <v>43</v>
      </c>
      <c r="Q233" s="1" t="s">
        <v>43</v>
      </c>
      <c r="R233" s="3">
        <v>0</v>
      </c>
      <c r="S233" s="1" t="s">
        <v>44</v>
      </c>
      <c r="T233" s="1" t="s">
        <v>45</v>
      </c>
      <c r="U233" s="1" t="s">
        <v>1143</v>
      </c>
      <c r="V233" s="1" t="s">
        <v>46</v>
      </c>
      <c r="W233" s="1" t="s">
        <v>47</v>
      </c>
      <c r="X233" s="1" t="s">
        <v>1145</v>
      </c>
      <c r="Y233" s="1" t="s">
        <v>49</v>
      </c>
      <c r="Z233" s="1" t="s">
        <v>918</v>
      </c>
      <c r="AA233" s="1" t="s">
        <v>51</v>
      </c>
      <c r="AB233" s="1" t="s">
        <v>1145</v>
      </c>
      <c r="AC233" s="1" t="s">
        <v>37</v>
      </c>
    </row>
    <row r="234" spans="1:29" hidden="1" x14ac:dyDescent="0.25">
      <c r="A234" s="1" t="s">
        <v>33</v>
      </c>
      <c r="B234" s="1" t="s">
        <v>34</v>
      </c>
      <c r="C234" s="2">
        <v>44712</v>
      </c>
      <c r="D234" s="1" t="s">
        <v>73</v>
      </c>
      <c r="E234" s="1" t="s">
        <v>74</v>
      </c>
      <c r="F234" s="1" t="s">
        <v>37</v>
      </c>
      <c r="G234" s="1" t="s">
        <v>1146</v>
      </c>
      <c r="H234" s="1" t="s">
        <v>76</v>
      </c>
      <c r="I234" s="3">
        <v>393959</v>
      </c>
      <c r="J234" s="3">
        <v>0</v>
      </c>
      <c r="K234" s="1" t="s">
        <v>40</v>
      </c>
      <c r="L234" s="1" t="s">
        <v>1147</v>
      </c>
      <c r="M234" s="1" t="s">
        <v>686</v>
      </c>
      <c r="N234" s="1" t="s">
        <v>79</v>
      </c>
      <c r="O234" s="1" t="s">
        <v>80</v>
      </c>
      <c r="P234" s="1" t="s">
        <v>43</v>
      </c>
      <c r="Q234" s="1" t="s">
        <v>43</v>
      </c>
      <c r="R234" s="3">
        <v>0</v>
      </c>
      <c r="S234" s="1" t="s">
        <v>44</v>
      </c>
      <c r="T234" s="1" t="s">
        <v>45</v>
      </c>
      <c r="U234" s="1" t="s">
        <v>1146</v>
      </c>
      <c r="V234" s="1" t="s">
        <v>46</v>
      </c>
      <c r="W234" s="1" t="s">
        <v>912</v>
      </c>
      <c r="X234" s="1" t="s">
        <v>1148</v>
      </c>
      <c r="Y234" s="1" t="s">
        <v>83</v>
      </c>
      <c r="Z234" s="1" t="s">
        <v>1149</v>
      </c>
      <c r="AA234" s="1" t="s">
        <v>51</v>
      </c>
      <c r="AB234" s="1" t="s">
        <v>1148</v>
      </c>
      <c r="AC234" s="1" t="s">
        <v>37</v>
      </c>
    </row>
    <row r="235" spans="1:29" hidden="1" x14ac:dyDescent="0.25">
      <c r="A235" s="1" t="s">
        <v>33</v>
      </c>
      <c r="B235" s="1" t="s">
        <v>34</v>
      </c>
      <c r="C235" s="2">
        <v>44712</v>
      </c>
      <c r="D235" s="1" t="s">
        <v>73</v>
      </c>
      <c r="E235" s="1" t="s">
        <v>74</v>
      </c>
      <c r="F235" s="1" t="s">
        <v>37</v>
      </c>
      <c r="G235" s="1" t="s">
        <v>1146</v>
      </c>
      <c r="H235" s="1" t="s">
        <v>76</v>
      </c>
      <c r="I235" s="3">
        <v>724762</v>
      </c>
      <c r="J235" s="3">
        <v>0</v>
      </c>
      <c r="K235" s="1" t="s">
        <v>40</v>
      </c>
      <c r="L235" s="1" t="s">
        <v>234</v>
      </c>
      <c r="M235" s="1" t="s">
        <v>235</v>
      </c>
      <c r="N235" s="1" t="s">
        <v>89</v>
      </c>
      <c r="O235" s="1" t="s">
        <v>90</v>
      </c>
      <c r="P235" s="1" t="s">
        <v>43</v>
      </c>
      <c r="Q235" s="1" t="s">
        <v>43</v>
      </c>
      <c r="R235" s="3">
        <v>0</v>
      </c>
      <c r="S235" s="1" t="s">
        <v>44</v>
      </c>
      <c r="T235" s="1" t="s">
        <v>45</v>
      </c>
      <c r="U235" s="1" t="s">
        <v>1146</v>
      </c>
      <c r="V235" s="1" t="s">
        <v>46</v>
      </c>
      <c r="W235" s="1" t="s">
        <v>912</v>
      </c>
      <c r="X235" s="1" t="s">
        <v>1148</v>
      </c>
      <c r="Y235" s="1" t="s">
        <v>83</v>
      </c>
      <c r="Z235" s="1" t="s">
        <v>1149</v>
      </c>
      <c r="AA235" s="1" t="s">
        <v>51</v>
      </c>
      <c r="AB235" s="1" t="s">
        <v>1148</v>
      </c>
      <c r="AC235" s="1" t="s">
        <v>37</v>
      </c>
    </row>
    <row r="236" spans="1:29" hidden="1" x14ac:dyDescent="0.25">
      <c r="A236" s="1" t="s">
        <v>33</v>
      </c>
      <c r="B236" s="1" t="s">
        <v>34</v>
      </c>
      <c r="C236" s="2">
        <v>44712</v>
      </c>
      <c r="D236" s="1" t="s">
        <v>73</v>
      </c>
      <c r="E236" s="1" t="s">
        <v>74</v>
      </c>
      <c r="F236" s="1" t="s">
        <v>37</v>
      </c>
      <c r="G236" s="1" t="s">
        <v>1146</v>
      </c>
      <c r="H236" s="1" t="s">
        <v>76</v>
      </c>
      <c r="I236" s="3">
        <v>366667</v>
      </c>
      <c r="J236" s="3">
        <v>0</v>
      </c>
      <c r="K236" s="1" t="s">
        <v>40</v>
      </c>
      <c r="L236" s="1" t="s">
        <v>506</v>
      </c>
      <c r="M236" s="1" t="s">
        <v>507</v>
      </c>
      <c r="N236" s="1" t="s">
        <v>295</v>
      </c>
      <c r="O236" s="1" t="s">
        <v>296</v>
      </c>
      <c r="P236" s="1" t="s">
        <v>43</v>
      </c>
      <c r="Q236" s="1" t="s">
        <v>43</v>
      </c>
      <c r="R236" s="3">
        <v>0</v>
      </c>
      <c r="S236" s="1" t="s">
        <v>44</v>
      </c>
      <c r="T236" s="1" t="s">
        <v>45</v>
      </c>
      <c r="U236" s="1" t="s">
        <v>1146</v>
      </c>
      <c r="V236" s="1" t="s">
        <v>46</v>
      </c>
      <c r="W236" s="1" t="s">
        <v>912</v>
      </c>
      <c r="X236" s="1" t="s">
        <v>1148</v>
      </c>
      <c r="Y236" s="1" t="s">
        <v>83</v>
      </c>
      <c r="Z236" s="1" t="s">
        <v>1149</v>
      </c>
      <c r="AA236" s="1" t="s">
        <v>51</v>
      </c>
      <c r="AB236" s="1" t="s">
        <v>1148</v>
      </c>
      <c r="AC236" s="1" t="s">
        <v>37</v>
      </c>
    </row>
    <row r="237" spans="1:29" hidden="1" x14ac:dyDescent="0.25">
      <c r="A237" s="1" t="s">
        <v>33</v>
      </c>
      <c r="B237" s="1" t="s">
        <v>34</v>
      </c>
      <c r="C237" s="2">
        <v>44712</v>
      </c>
      <c r="D237" s="1" t="s">
        <v>73</v>
      </c>
      <c r="E237" s="1" t="s">
        <v>74</v>
      </c>
      <c r="F237" s="1" t="s">
        <v>37</v>
      </c>
      <c r="G237" s="1" t="s">
        <v>1146</v>
      </c>
      <c r="H237" s="1" t="s">
        <v>76</v>
      </c>
      <c r="I237" s="3">
        <v>33334</v>
      </c>
      <c r="J237" s="3">
        <v>0</v>
      </c>
      <c r="K237" s="1" t="s">
        <v>40</v>
      </c>
      <c r="L237" s="1" t="s">
        <v>978</v>
      </c>
      <c r="M237" s="1" t="s">
        <v>874</v>
      </c>
      <c r="N237" s="1" t="s">
        <v>79</v>
      </c>
      <c r="O237" s="1" t="s">
        <v>80</v>
      </c>
      <c r="P237" s="1" t="s">
        <v>43</v>
      </c>
      <c r="Q237" s="1" t="s">
        <v>43</v>
      </c>
      <c r="R237" s="3">
        <v>0</v>
      </c>
      <c r="S237" s="1" t="s">
        <v>44</v>
      </c>
      <c r="T237" s="1" t="s">
        <v>45</v>
      </c>
      <c r="U237" s="1" t="s">
        <v>1146</v>
      </c>
      <c r="V237" s="1" t="s">
        <v>46</v>
      </c>
      <c r="W237" s="1" t="s">
        <v>912</v>
      </c>
      <c r="X237" s="1" t="s">
        <v>1148</v>
      </c>
      <c r="Y237" s="1" t="s">
        <v>83</v>
      </c>
      <c r="Z237" s="1" t="s">
        <v>1149</v>
      </c>
      <c r="AA237" s="1" t="s">
        <v>51</v>
      </c>
      <c r="AB237" s="1" t="s">
        <v>1148</v>
      </c>
      <c r="AC237" s="1" t="s">
        <v>37</v>
      </c>
    </row>
    <row r="238" spans="1:29" hidden="1" x14ac:dyDescent="0.25">
      <c r="A238" s="1" t="s">
        <v>33</v>
      </c>
      <c r="B238" s="1" t="s">
        <v>34</v>
      </c>
      <c r="C238" s="2">
        <v>44712</v>
      </c>
      <c r="D238" s="1" t="s">
        <v>73</v>
      </c>
      <c r="E238" s="1" t="s">
        <v>74</v>
      </c>
      <c r="F238" s="1" t="s">
        <v>37</v>
      </c>
      <c r="G238" s="1" t="s">
        <v>1146</v>
      </c>
      <c r="H238" s="1" t="s">
        <v>76</v>
      </c>
      <c r="I238" s="3">
        <v>66667</v>
      </c>
      <c r="J238" s="3">
        <v>0</v>
      </c>
      <c r="K238" s="1" t="s">
        <v>40</v>
      </c>
      <c r="L238" s="1" t="s">
        <v>139</v>
      </c>
      <c r="M238" s="1" t="s">
        <v>140</v>
      </c>
      <c r="N238" s="1" t="s">
        <v>79</v>
      </c>
      <c r="O238" s="1" t="s">
        <v>80</v>
      </c>
      <c r="P238" s="1" t="s">
        <v>43</v>
      </c>
      <c r="Q238" s="1" t="s">
        <v>43</v>
      </c>
      <c r="R238" s="3">
        <v>0</v>
      </c>
      <c r="S238" s="1" t="s">
        <v>44</v>
      </c>
      <c r="T238" s="1" t="s">
        <v>45</v>
      </c>
      <c r="U238" s="1" t="s">
        <v>1146</v>
      </c>
      <c r="V238" s="1" t="s">
        <v>46</v>
      </c>
      <c r="W238" s="1" t="s">
        <v>912</v>
      </c>
      <c r="X238" s="1" t="s">
        <v>1148</v>
      </c>
      <c r="Y238" s="1" t="s">
        <v>83</v>
      </c>
      <c r="Z238" s="1" t="s">
        <v>1149</v>
      </c>
      <c r="AA238" s="1" t="s">
        <v>51</v>
      </c>
      <c r="AB238" s="1" t="s">
        <v>1148</v>
      </c>
      <c r="AC238" s="1" t="s">
        <v>37</v>
      </c>
    </row>
    <row r="239" spans="1:29" hidden="1" x14ac:dyDescent="0.25">
      <c r="A239" s="1" t="s">
        <v>33</v>
      </c>
      <c r="B239" s="1" t="s">
        <v>34</v>
      </c>
      <c r="C239" s="2">
        <v>44712</v>
      </c>
      <c r="D239" s="1" t="s">
        <v>73</v>
      </c>
      <c r="E239" s="1" t="s">
        <v>74</v>
      </c>
      <c r="F239" s="1" t="s">
        <v>37</v>
      </c>
      <c r="G239" s="1" t="s">
        <v>1146</v>
      </c>
      <c r="H239" s="1" t="s">
        <v>76</v>
      </c>
      <c r="I239" s="3">
        <v>33334</v>
      </c>
      <c r="J239" s="3">
        <v>0</v>
      </c>
      <c r="K239" s="1" t="s">
        <v>40</v>
      </c>
      <c r="L239" s="1" t="s">
        <v>352</v>
      </c>
      <c r="M239" s="1" t="s">
        <v>353</v>
      </c>
      <c r="N239" s="1" t="s">
        <v>79</v>
      </c>
      <c r="O239" s="1" t="s">
        <v>80</v>
      </c>
      <c r="P239" s="1" t="s">
        <v>43</v>
      </c>
      <c r="Q239" s="1" t="s">
        <v>43</v>
      </c>
      <c r="R239" s="3">
        <v>0</v>
      </c>
      <c r="S239" s="1" t="s">
        <v>44</v>
      </c>
      <c r="T239" s="1" t="s">
        <v>45</v>
      </c>
      <c r="U239" s="1" t="s">
        <v>1146</v>
      </c>
      <c r="V239" s="1" t="s">
        <v>46</v>
      </c>
      <c r="W239" s="1" t="s">
        <v>912</v>
      </c>
      <c r="X239" s="1" t="s">
        <v>1148</v>
      </c>
      <c r="Y239" s="1" t="s">
        <v>83</v>
      </c>
      <c r="Z239" s="1" t="s">
        <v>1149</v>
      </c>
      <c r="AA239" s="1" t="s">
        <v>51</v>
      </c>
      <c r="AB239" s="1" t="s">
        <v>1148</v>
      </c>
      <c r="AC239" s="1" t="s">
        <v>37</v>
      </c>
    </row>
    <row r="240" spans="1:29" hidden="1" x14ac:dyDescent="0.25">
      <c r="A240" s="1" t="s">
        <v>33</v>
      </c>
      <c r="B240" s="1" t="s">
        <v>34</v>
      </c>
      <c r="C240" s="2">
        <v>44712</v>
      </c>
      <c r="D240" s="1" t="s">
        <v>73</v>
      </c>
      <c r="E240" s="1" t="s">
        <v>74</v>
      </c>
      <c r="F240" s="1" t="s">
        <v>37</v>
      </c>
      <c r="G240" s="1" t="s">
        <v>1146</v>
      </c>
      <c r="H240" s="1" t="s">
        <v>76</v>
      </c>
      <c r="I240" s="3">
        <v>68552</v>
      </c>
      <c r="J240" s="3">
        <v>0</v>
      </c>
      <c r="K240" s="1" t="s">
        <v>40</v>
      </c>
      <c r="L240" s="1" t="s">
        <v>391</v>
      </c>
      <c r="M240" s="1" t="s">
        <v>392</v>
      </c>
      <c r="N240" s="1" t="s">
        <v>79</v>
      </c>
      <c r="O240" s="1" t="s">
        <v>80</v>
      </c>
      <c r="P240" s="1" t="s">
        <v>43</v>
      </c>
      <c r="Q240" s="1" t="s">
        <v>43</v>
      </c>
      <c r="R240" s="3">
        <v>0</v>
      </c>
      <c r="S240" s="1" t="s">
        <v>44</v>
      </c>
      <c r="T240" s="1" t="s">
        <v>45</v>
      </c>
      <c r="U240" s="1" t="s">
        <v>1146</v>
      </c>
      <c r="V240" s="1" t="s">
        <v>46</v>
      </c>
      <c r="W240" s="1" t="s">
        <v>912</v>
      </c>
      <c r="X240" s="1" t="s">
        <v>1148</v>
      </c>
      <c r="Y240" s="1" t="s">
        <v>83</v>
      </c>
      <c r="Z240" s="1" t="s">
        <v>1149</v>
      </c>
      <c r="AA240" s="1" t="s">
        <v>51</v>
      </c>
      <c r="AB240" s="1" t="s">
        <v>1148</v>
      </c>
      <c r="AC240" s="1" t="s">
        <v>37</v>
      </c>
    </row>
    <row r="241" spans="1:29" hidden="1" x14ac:dyDescent="0.25">
      <c r="A241" s="1" t="s">
        <v>33</v>
      </c>
      <c r="B241" s="1" t="s">
        <v>34</v>
      </c>
      <c r="C241" s="2">
        <v>44712</v>
      </c>
      <c r="D241" s="1" t="s">
        <v>73</v>
      </c>
      <c r="E241" s="1" t="s">
        <v>74</v>
      </c>
      <c r="F241" s="1" t="s">
        <v>37</v>
      </c>
      <c r="G241" s="1" t="s">
        <v>1146</v>
      </c>
      <c r="H241" s="1" t="s">
        <v>76</v>
      </c>
      <c r="I241" s="3">
        <v>44424</v>
      </c>
      <c r="J241" s="3">
        <v>0</v>
      </c>
      <c r="K241" s="1" t="s">
        <v>40</v>
      </c>
      <c r="L241" s="1" t="s">
        <v>857</v>
      </c>
      <c r="M241" s="1" t="s">
        <v>858</v>
      </c>
      <c r="N241" s="1" t="s">
        <v>79</v>
      </c>
      <c r="O241" s="1" t="s">
        <v>80</v>
      </c>
      <c r="P241" s="1" t="s">
        <v>43</v>
      </c>
      <c r="Q241" s="1" t="s">
        <v>43</v>
      </c>
      <c r="R241" s="3">
        <v>0</v>
      </c>
      <c r="S241" s="1" t="s">
        <v>44</v>
      </c>
      <c r="T241" s="1" t="s">
        <v>45</v>
      </c>
      <c r="U241" s="1" t="s">
        <v>1146</v>
      </c>
      <c r="V241" s="1" t="s">
        <v>46</v>
      </c>
      <c r="W241" s="1" t="s">
        <v>912</v>
      </c>
      <c r="X241" s="1" t="s">
        <v>1148</v>
      </c>
      <c r="Y241" s="1" t="s">
        <v>83</v>
      </c>
      <c r="Z241" s="1" t="s">
        <v>1149</v>
      </c>
      <c r="AA241" s="1" t="s">
        <v>51</v>
      </c>
      <c r="AB241" s="1" t="s">
        <v>1148</v>
      </c>
      <c r="AC241" s="1" t="s">
        <v>37</v>
      </c>
    </row>
    <row r="242" spans="1:29" hidden="1" x14ac:dyDescent="0.25">
      <c r="A242" s="1" t="s">
        <v>33</v>
      </c>
      <c r="B242" s="1" t="s">
        <v>34</v>
      </c>
      <c r="C242" s="2">
        <v>44712</v>
      </c>
      <c r="D242" s="1" t="s">
        <v>73</v>
      </c>
      <c r="E242" s="1" t="s">
        <v>74</v>
      </c>
      <c r="F242" s="1" t="s">
        <v>37</v>
      </c>
      <c r="G242" s="1" t="s">
        <v>1146</v>
      </c>
      <c r="H242" s="1" t="s">
        <v>76</v>
      </c>
      <c r="I242" s="3">
        <v>166667</v>
      </c>
      <c r="J242" s="3">
        <v>0</v>
      </c>
      <c r="K242" s="1" t="s">
        <v>40</v>
      </c>
      <c r="L242" s="1" t="s">
        <v>168</v>
      </c>
      <c r="M242" s="1" t="s">
        <v>169</v>
      </c>
      <c r="N242" s="1" t="s">
        <v>79</v>
      </c>
      <c r="O242" s="1" t="s">
        <v>80</v>
      </c>
      <c r="P242" s="1" t="s">
        <v>43</v>
      </c>
      <c r="Q242" s="1" t="s">
        <v>43</v>
      </c>
      <c r="R242" s="3">
        <v>0</v>
      </c>
      <c r="S242" s="1" t="s">
        <v>44</v>
      </c>
      <c r="T242" s="1" t="s">
        <v>45</v>
      </c>
      <c r="U242" s="1" t="s">
        <v>1146</v>
      </c>
      <c r="V242" s="1" t="s">
        <v>46</v>
      </c>
      <c r="W242" s="1" t="s">
        <v>912</v>
      </c>
      <c r="X242" s="1" t="s">
        <v>1148</v>
      </c>
      <c r="Y242" s="1" t="s">
        <v>83</v>
      </c>
      <c r="Z242" s="1" t="s">
        <v>1149</v>
      </c>
      <c r="AA242" s="1" t="s">
        <v>51</v>
      </c>
      <c r="AB242" s="1" t="s">
        <v>1148</v>
      </c>
      <c r="AC242" s="1" t="s">
        <v>37</v>
      </c>
    </row>
    <row r="243" spans="1:29" hidden="1" x14ac:dyDescent="0.25">
      <c r="A243" s="1" t="s">
        <v>33</v>
      </c>
      <c r="B243" s="1" t="s">
        <v>34</v>
      </c>
      <c r="C243" s="2">
        <v>44712</v>
      </c>
      <c r="D243" s="1" t="s">
        <v>73</v>
      </c>
      <c r="E243" s="1" t="s">
        <v>74</v>
      </c>
      <c r="F243" s="1" t="s">
        <v>37</v>
      </c>
      <c r="G243" s="1" t="s">
        <v>1146</v>
      </c>
      <c r="H243" s="1" t="s">
        <v>76</v>
      </c>
      <c r="I243" s="3">
        <v>35903</v>
      </c>
      <c r="J243" s="3">
        <v>0</v>
      </c>
      <c r="K243" s="1" t="s">
        <v>40</v>
      </c>
      <c r="L243" s="1" t="s">
        <v>577</v>
      </c>
      <c r="M243" s="1" t="s">
        <v>578</v>
      </c>
      <c r="N243" s="1" t="s">
        <v>79</v>
      </c>
      <c r="O243" s="1" t="s">
        <v>80</v>
      </c>
      <c r="P243" s="1" t="s">
        <v>43</v>
      </c>
      <c r="Q243" s="1" t="s">
        <v>43</v>
      </c>
      <c r="R243" s="3">
        <v>0</v>
      </c>
      <c r="S243" s="1" t="s">
        <v>44</v>
      </c>
      <c r="T243" s="1" t="s">
        <v>45</v>
      </c>
      <c r="U243" s="1" t="s">
        <v>1146</v>
      </c>
      <c r="V243" s="1" t="s">
        <v>46</v>
      </c>
      <c r="W243" s="1" t="s">
        <v>912</v>
      </c>
      <c r="X243" s="1" t="s">
        <v>1148</v>
      </c>
      <c r="Y243" s="1" t="s">
        <v>83</v>
      </c>
      <c r="Z243" s="1" t="s">
        <v>1149</v>
      </c>
      <c r="AA243" s="1" t="s">
        <v>51</v>
      </c>
      <c r="AB243" s="1" t="s">
        <v>1148</v>
      </c>
      <c r="AC243" s="1" t="s">
        <v>37</v>
      </c>
    </row>
    <row r="244" spans="1:29" hidden="1" x14ac:dyDescent="0.25">
      <c r="A244" s="1" t="s">
        <v>33</v>
      </c>
      <c r="B244" s="1" t="s">
        <v>34</v>
      </c>
      <c r="C244" s="2">
        <v>44712</v>
      </c>
      <c r="D244" s="1" t="s">
        <v>73</v>
      </c>
      <c r="E244" s="1" t="s">
        <v>74</v>
      </c>
      <c r="F244" s="1" t="s">
        <v>37</v>
      </c>
      <c r="G244" s="1" t="s">
        <v>1146</v>
      </c>
      <c r="H244" s="1" t="s">
        <v>76</v>
      </c>
      <c r="I244" s="3">
        <v>100000</v>
      </c>
      <c r="J244" s="3">
        <v>0</v>
      </c>
      <c r="K244" s="1" t="s">
        <v>40</v>
      </c>
      <c r="L244" s="1" t="s">
        <v>416</v>
      </c>
      <c r="M244" s="1" t="s">
        <v>417</v>
      </c>
      <c r="N244" s="1" t="s">
        <v>79</v>
      </c>
      <c r="O244" s="1" t="s">
        <v>80</v>
      </c>
      <c r="P244" s="1" t="s">
        <v>43</v>
      </c>
      <c r="Q244" s="1" t="s">
        <v>43</v>
      </c>
      <c r="R244" s="3">
        <v>0</v>
      </c>
      <c r="S244" s="1" t="s">
        <v>44</v>
      </c>
      <c r="T244" s="1" t="s">
        <v>45</v>
      </c>
      <c r="U244" s="1" t="s">
        <v>1146</v>
      </c>
      <c r="V244" s="1" t="s">
        <v>46</v>
      </c>
      <c r="W244" s="1" t="s">
        <v>912</v>
      </c>
      <c r="X244" s="1" t="s">
        <v>1148</v>
      </c>
      <c r="Y244" s="1" t="s">
        <v>83</v>
      </c>
      <c r="Z244" s="1" t="s">
        <v>1149</v>
      </c>
      <c r="AA244" s="1" t="s">
        <v>51</v>
      </c>
      <c r="AB244" s="1" t="s">
        <v>1148</v>
      </c>
      <c r="AC244" s="1" t="s">
        <v>37</v>
      </c>
    </row>
    <row r="245" spans="1:29" hidden="1" x14ac:dyDescent="0.25">
      <c r="A245" s="1" t="s">
        <v>33</v>
      </c>
      <c r="B245" s="1" t="s">
        <v>34</v>
      </c>
      <c r="C245" s="2">
        <v>44712</v>
      </c>
      <c r="D245" s="1" t="s">
        <v>73</v>
      </c>
      <c r="E245" s="1" t="s">
        <v>74</v>
      </c>
      <c r="F245" s="1" t="s">
        <v>37</v>
      </c>
      <c r="G245" s="1" t="s">
        <v>1146</v>
      </c>
      <c r="H245" s="1" t="s">
        <v>76</v>
      </c>
      <c r="I245" s="3">
        <v>36193</v>
      </c>
      <c r="J245" s="3">
        <v>0</v>
      </c>
      <c r="K245" s="1" t="s">
        <v>40</v>
      </c>
      <c r="L245" s="1" t="s">
        <v>232</v>
      </c>
      <c r="M245" s="1" t="s">
        <v>233</v>
      </c>
      <c r="N245" s="1" t="s">
        <v>79</v>
      </c>
      <c r="O245" s="1" t="s">
        <v>80</v>
      </c>
      <c r="P245" s="1" t="s">
        <v>43</v>
      </c>
      <c r="Q245" s="1" t="s">
        <v>43</v>
      </c>
      <c r="R245" s="3">
        <v>0</v>
      </c>
      <c r="S245" s="1" t="s">
        <v>44</v>
      </c>
      <c r="T245" s="1" t="s">
        <v>45</v>
      </c>
      <c r="U245" s="1" t="s">
        <v>1146</v>
      </c>
      <c r="V245" s="1" t="s">
        <v>46</v>
      </c>
      <c r="W245" s="1" t="s">
        <v>912</v>
      </c>
      <c r="X245" s="1" t="s">
        <v>1148</v>
      </c>
      <c r="Y245" s="1" t="s">
        <v>83</v>
      </c>
      <c r="Z245" s="1" t="s">
        <v>1149</v>
      </c>
      <c r="AA245" s="1" t="s">
        <v>51</v>
      </c>
      <c r="AB245" s="1" t="s">
        <v>1148</v>
      </c>
      <c r="AC245" s="1" t="s">
        <v>37</v>
      </c>
    </row>
    <row r="246" spans="1:29" hidden="1" x14ac:dyDescent="0.25">
      <c r="A246" s="1" t="s">
        <v>33</v>
      </c>
      <c r="B246" s="1" t="s">
        <v>34</v>
      </c>
      <c r="C246" s="2">
        <v>44712</v>
      </c>
      <c r="D246" s="1" t="s">
        <v>73</v>
      </c>
      <c r="E246" s="1" t="s">
        <v>74</v>
      </c>
      <c r="F246" s="1" t="s">
        <v>37</v>
      </c>
      <c r="G246" s="1" t="s">
        <v>1146</v>
      </c>
      <c r="H246" s="1" t="s">
        <v>76</v>
      </c>
      <c r="I246" s="3">
        <v>71184</v>
      </c>
      <c r="J246" s="3">
        <v>0</v>
      </c>
      <c r="K246" s="1" t="s">
        <v>40</v>
      </c>
      <c r="L246" s="1" t="s">
        <v>601</v>
      </c>
      <c r="M246" s="1" t="s">
        <v>602</v>
      </c>
      <c r="N246" s="1" t="s">
        <v>79</v>
      </c>
      <c r="O246" s="1" t="s">
        <v>80</v>
      </c>
      <c r="P246" s="1" t="s">
        <v>43</v>
      </c>
      <c r="Q246" s="1" t="s">
        <v>43</v>
      </c>
      <c r="R246" s="3">
        <v>0</v>
      </c>
      <c r="S246" s="1" t="s">
        <v>44</v>
      </c>
      <c r="T246" s="1" t="s">
        <v>45</v>
      </c>
      <c r="U246" s="1" t="s">
        <v>1146</v>
      </c>
      <c r="V246" s="1" t="s">
        <v>46</v>
      </c>
      <c r="W246" s="1" t="s">
        <v>912</v>
      </c>
      <c r="X246" s="1" t="s">
        <v>1148</v>
      </c>
      <c r="Y246" s="1" t="s">
        <v>83</v>
      </c>
      <c r="Z246" s="1" t="s">
        <v>1149</v>
      </c>
      <c r="AA246" s="1" t="s">
        <v>51</v>
      </c>
      <c r="AB246" s="1" t="s">
        <v>1148</v>
      </c>
      <c r="AC246" s="1" t="s">
        <v>37</v>
      </c>
    </row>
    <row r="247" spans="1:29" hidden="1" x14ac:dyDescent="0.25">
      <c r="A247" s="1" t="s">
        <v>33</v>
      </c>
      <c r="B247" s="1" t="s">
        <v>34</v>
      </c>
      <c r="C247" s="2">
        <v>44712</v>
      </c>
      <c r="D247" s="1" t="s">
        <v>73</v>
      </c>
      <c r="E247" s="1" t="s">
        <v>74</v>
      </c>
      <c r="F247" s="1" t="s">
        <v>37</v>
      </c>
      <c r="G247" s="1" t="s">
        <v>1146</v>
      </c>
      <c r="H247" s="1" t="s">
        <v>76</v>
      </c>
      <c r="I247" s="3">
        <v>37632</v>
      </c>
      <c r="J247" s="3">
        <v>0</v>
      </c>
      <c r="K247" s="1" t="s">
        <v>40</v>
      </c>
      <c r="L247" s="1" t="s">
        <v>109</v>
      </c>
      <c r="M247" s="1" t="s">
        <v>110</v>
      </c>
      <c r="N247" s="1" t="s">
        <v>79</v>
      </c>
      <c r="O247" s="1" t="s">
        <v>80</v>
      </c>
      <c r="P247" s="1" t="s">
        <v>43</v>
      </c>
      <c r="Q247" s="1" t="s">
        <v>43</v>
      </c>
      <c r="R247" s="3">
        <v>0</v>
      </c>
      <c r="S247" s="1" t="s">
        <v>44</v>
      </c>
      <c r="T247" s="1" t="s">
        <v>45</v>
      </c>
      <c r="U247" s="1" t="s">
        <v>1146</v>
      </c>
      <c r="V247" s="1" t="s">
        <v>46</v>
      </c>
      <c r="W247" s="1" t="s">
        <v>912</v>
      </c>
      <c r="X247" s="1" t="s">
        <v>1148</v>
      </c>
      <c r="Y247" s="1" t="s">
        <v>83</v>
      </c>
      <c r="Z247" s="1" t="s">
        <v>1149</v>
      </c>
      <c r="AA247" s="1" t="s">
        <v>51</v>
      </c>
      <c r="AB247" s="1" t="s">
        <v>1148</v>
      </c>
      <c r="AC247" s="1" t="s">
        <v>37</v>
      </c>
    </row>
    <row r="248" spans="1:29" hidden="1" x14ac:dyDescent="0.25">
      <c r="A248" s="1" t="s">
        <v>33</v>
      </c>
      <c r="B248" s="1" t="s">
        <v>34</v>
      </c>
      <c r="C248" s="2">
        <v>44712</v>
      </c>
      <c r="D248" s="1" t="s">
        <v>73</v>
      </c>
      <c r="E248" s="1" t="s">
        <v>74</v>
      </c>
      <c r="F248" s="1" t="s">
        <v>37</v>
      </c>
      <c r="G248" s="1" t="s">
        <v>1146</v>
      </c>
      <c r="H248" s="1" t="s">
        <v>76</v>
      </c>
      <c r="I248" s="3">
        <v>620500</v>
      </c>
      <c r="J248" s="3">
        <v>0</v>
      </c>
      <c r="K248" s="1" t="s">
        <v>40</v>
      </c>
      <c r="L248" s="1" t="s">
        <v>742</v>
      </c>
      <c r="M248" s="1" t="s">
        <v>743</v>
      </c>
      <c r="N248" s="1" t="s">
        <v>79</v>
      </c>
      <c r="O248" s="1" t="s">
        <v>80</v>
      </c>
      <c r="P248" s="1" t="s">
        <v>43</v>
      </c>
      <c r="Q248" s="1" t="s">
        <v>43</v>
      </c>
      <c r="R248" s="3">
        <v>0</v>
      </c>
      <c r="S248" s="1" t="s">
        <v>44</v>
      </c>
      <c r="T248" s="1" t="s">
        <v>45</v>
      </c>
      <c r="U248" s="1" t="s">
        <v>1146</v>
      </c>
      <c r="V248" s="1" t="s">
        <v>46</v>
      </c>
      <c r="W248" s="1" t="s">
        <v>912</v>
      </c>
      <c r="X248" s="1" t="s">
        <v>1148</v>
      </c>
      <c r="Y248" s="1" t="s">
        <v>83</v>
      </c>
      <c r="Z248" s="1" t="s">
        <v>1149</v>
      </c>
      <c r="AA248" s="1" t="s">
        <v>51</v>
      </c>
      <c r="AB248" s="1" t="s">
        <v>1148</v>
      </c>
      <c r="AC248" s="1" t="s">
        <v>37</v>
      </c>
    </row>
    <row r="249" spans="1:29" hidden="1" x14ac:dyDescent="0.25">
      <c r="A249" s="1" t="s">
        <v>33</v>
      </c>
      <c r="B249" s="1" t="s">
        <v>34</v>
      </c>
      <c r="C249" s="2">
        <v>44712</v>
      </c>
      <c r="D249" s="1" t="s">
        <v>73</v>
      </c>
      <c r="E249" s="1" t="s">
        <v>74</v>
      </c>
      <c r="F249" s="1" t="s">
        <v>37</v>
      </c>
      <c r="G249" s="1" t="s">
        <v>1146</v>
      </c>
      <c r="H249" s="1" t="s">
        <v>76</v>
      </c>
      <c r="I249" s="3">
        <v>157584</v>
      </c>
      <c r="J249" s="3">
        <v>0</v>
      </c>
      <c r="K249" s="1" t="s">
        <v>40</v>
      </c>
      <c r="L249" s="1" t="s">
        <v>1147</v>
      </c>
      <c r="M249" s="1" t="s">
        <v>686</v>
      </c>
      <c r="N249" s="1" t="s">
        <v>79</v>
      </c>
      <c r="O249" s="1" t="s">
        <v>80</v>
      </c>
      <c r="P249" s="1" t="s">
        <v>43</v>
      </c>
      <c r="Q249" s="1" t="s">
        <v>43</v>
      </c>
      <c r="R249" s="3">
        <v>0</v>
      </c>
      <c r="S249" s="1" t="s">
        <v>44</v>
      </c>
      <c r="T249" s="1" t="s">
        <v>45</v>
      </c>
      <c r="U249" s="1" t="s">
        <v>1146</v>
      </c>
      <c r="V249" s="1" t="s">
        <v>46</v>
      </c>
      <c r="W249" s="1" t="s">
        <v>912</v>
      </c>
      <c r="X249" s="1" t="s">
        <v>1148</v>
      </c>
      <c r="Y249" s="1" t="s">
        <v>83</v>
      </c>
      <c r="Z249" s="1" t="s">
        <v>1149</v>
      </c>
      <c r="AA249" s="1" t="s">
        <v>51</v>
      </c>
      <c r="AB249" s="1" t="s">
        <v>1148</v>
      </c>
      <c r="AC249" s="1" t="s">
        <v>37</v>
      </c>
    </row>
    <row r="250" spans="1:29" hidden="1" x14ac:dyDescent="0.25">
      <c r="A250" s="1" t="s">
        <v>33</v>
      </c>
      <c r="B250" s="1" t="s">
        <v>34</v>
      </c>
      <c r="C250" s="2">
        <v>44712</v>
      </c>
      <c r="D250" s="1" t="s">
        <v>73</v>
      </c>
      <c r="E250" s="1" t="s">
        <v>74</v>
      </c>
      <c r="F250" s="1" t="s">
        <v>37</v>
      </c>
      <c r="G250" s="1" t="s">
        <v>1146</v>
      </c>
      <c r="H250" s="1" t="s">
        <v>76</v>
      </c>
      <c r="I250" s="3">
        <v>59072</v>
      </c>
      <c r="J250" s="3">
        <v>0</v>
      </c>
      <c r="K250" s="1" t="s">
        <v>40</v>
      </c>
      <c r="L250" s="1" t="s">
        <v>591</v>
      </c>
      <c r="M250" s="1" t="s">
        <v>592</v>
      </c>
      <c r="N250" s="1" t="s">
        <v>1078</v>
      </c>
      <c r="O250" s="1" t="s">
        <v>1079</v>
      </c>
      <c r="P250" s="1" t="s">
        <v>43</v>
      </c>
      <c r="Q250" s="1" t="s">
        <v>43</v>
      </c>
      <c r="R250" s="3">
        <v>0</v>
      </c>
      <c r="S250" s="1" t="s">
        <v>44</v>
      </c>
      <c r="T250" s="1" t="s">
        <v>45</v>
      </c>
      <c r="U250" s="1" t="s">
        <v>1146</v>
      </c>
      <c r="V250" s="1" t="s">
        <v>46</v>
      </c>
      <c r="W250" s="1" t="s">
        <v>912</v>
      </c>
      <c r="X250" s="1" t="s">
        <v>1148</v>
      </c>
      <c r="Y250" s="1" t="s">
        <v>83</v>
      </c>
      <c r="Z250" s="1" t="s">
        <v>1149</v>
      </c>
      <c r="AA250" s="1" t="s">
        <v>51</v>
      </c>
      <c r="AB250" s="1" t="s">
        <v>1148</v>
      </c>
      <c r="AC250" s="1" t="s">
        <v>37</v>
      </c>
    </row>
    <row r="251" spans="1:29" hidden="1" x14ac:dyDescent="0.25">
      <c r="A251" s="1" t="s">
        <v>33</v>
      </c>
      <c r="B251" s="1" t="s">
        <v>34</v>
      </c>
      <c r="C251" s="2">
        <v>44712</v>
      </c>
      <c r="D251" s="1" t="s">
        <v>73</v>
      </c>
      <c r="E251" s="1" t="s">
        <v>74</v>
      </c>
      <c r="F251" s="1" t="s">
        <v>37</v>
      </c>
      <c r="G251" s="1" t="s">
        <v>1146</v>
      </c>
      <c r="H251" s="1" t="s">
        <v>76</v>
      </c>
      <c r="I251" s="3">
        <v>241587</v>
      </c>
      <c r="J251" s="3">
        <v>0</v>
      </c>
      <c r="K251" s="1" t="s">
        <v>40</v>
      </c>
      <c r="L251" s="1" t="s">
        <v>234</v>
      </c>
      <c r="M251" s="1" t="s">
        <v>235</v>
      </c>
      <c r="N251" s="1" t="s">
        <v>89</v>
      </c>
      <c r="O251" s="1" t="s">
        <v>90</v>
      </c>
      <c r="P251" s="1" t="s">
        <v>43</v>
      </c>
      <c r="Q251" s="1" t="s">
        <v>43</v>
      </c>
      <c r="R251" s="3">
        <v>0</v>
      </c>
      <c r="S251" s="1" t="s">
        <v>44</v>
      </c>
      <c r="T251" s="1" t="s">
        <v>45</v>
      </c>
      <c r="U251" s="1" t="s">
        <v>1146</v>
      </c>
      <c r="V251" s="1" t="s">
        <v>46</v>
      </c>
      <c r="W251" s="1" t="s">
        <v>912</v>
      </c>
      <c r="X251" s="1" t="s">
        <v>1148</v>
      </c>
      <c r="Y251" s="1" t="s">
        <v>83</v>
      </c>
      <c r="Z251" s="1" t="s">
        <v>1149</v>
      </c>
      <c r="AA251" s="1" t="s">
        <v>51</v>
      </c>
      <c r="AB251" s="1" t="s">
        <v>1148</v>
      </c>
      <c r="AC251" s="1" t="s">
        <v>37</v>
      </c>
    </row>
    <row r="252" spans="1:29" hidden="1" x14ac:dyDescent="0.25">
      <c r="A252" s="1" t="s">
        <v>33</v>
      </c>
      <c r="B252" s="1" t="s">
        <v>34</v>
      </c>
      <c r="C252" s="2">
        <v>44712</v>
      </c>
      <c r="D252" s="1" t="s">
        <v>73</v>
      </c>
      <c r="E252" s="1" t="s">
        <v>74</v>
      </c>
      <c r="F252" s="1" t="s">
        <v>37</v>
      </c>
      <c r="G252" s="1" t="s">
        <v>1146</v>
      </c>
      <c r="H252" s="1" t="s">
        <v>76</v>
      </c>
      <c r="I252" s="3">
        <v>34515</v>
      </c>
      <c r="J252" s="3">
        <v>0</v>
      </c>
      <c r="K252" s="1" t="s">
        <v>40</v>
      </c>
      <c r="L252" s="1" t="s">
        <v>91</v>
      </c>
      <c r="M252" s="1" t="s">
        <v>92</v>
      </c>
      <c r="N252" s="1" t="s">
        <v>79</v>
      </c>
      <c r="O252" s="1" t="s">
        <v>80</v>
      </c>
      <c r="P252" s="1" t="s">
        <v>43</v>
      </c>
      <c r="Q252" s="1" t="s">
        <v>43</v>
      </c>
      <c r="R252" s="3">
        <v>0</v>
      </c>
      <c r="S252" s="1" t="s">
        <v>44</v>
      </c>
      <c r="T252" s="1" t="s">
        <v>45</v>
      </c>
      <c r="U252" s="1" t="s">
        <v>1146</v>
      </c>
      <c r="V252" s="1" t="s">
        <v>46</v>
      </c>
      <c r="W252" s="1" t="s">
        <v>912</v>
      </c>
      <c r="X252" s="1" t="s">
        <v>1148</v>
      </c>
      <c r="Y252" s="1" t="s">
        <v>83</v>
      </c>
      <c r="Z252" s="1" t="s">
        <v>1149</v>
      </c>
      <c r="AA252" s="1" t="s">
        <v>51</v>
      </c>
      <c r="AB252" s="1" t="s">
        <v>1148</v>
      </c>
      <c r="AC252" s="1" t="s">
        <v>37</v>
      </c>
    </row>
    <row r="253" spans="1:29" hidden="1" x14ac:dyDescent="0.25">
      <c r="A253" s="1" t="s">
        <v>33</v>
      </c>
      <c r="B253" s="1" t="s">
        <v>34</v>
      </c>
      <c r="C253" s="2">
        <v>44712</v>
      </c>
      <c r="D253" s="1" t="s">
        <v>73</v>
      </c>
      <c r="E253" s="1" t="s">
        <v>74</v>
      </c>
      <c r="F253" s="1" t="s">
        <v>37</v>
      </c>
      <c r="G253" s="1" t="s">
        <v>1146</v>
      </c>
      <c r="H253" s="1" t="s">
        <v>76</v>
      </c>
      <c r="I253" s="3">
        <v>35014</v>
      </c>
      <c r="J253" s="3">
        <v>0</v>
      </c>
      <c r="K253" s="1" t="s">
        <v>40</v>
      </c>
      <c r="L253" s="1" t="s">
        <v>510</v>
      </c>
      <c r="M253" s="1" t="s">
        <v>511</v>
      </c>
      <c r="N253" s="1" t="s">
        <v>79</v>
      </c>
      <c r="O253" s="1" t="s">
        <v>80</v>
      </c>
      <c r="P253" s="1" t="s">
        <v>43</v>
      </c>
      <c r="Q253" s="1" t="s">
        <v>43</v>
      </c>
      <c r="R253" s="3">
        <v>0</v>
      </c>
      <c r="S253" s="1" t="s">
        <v>44</v>
      </c>
      <c r="T253" s="1" t="s">
        <v>45</v>
      </c>
      <c r="U253" s="1" t="s">
        <v>1146</v>
      </c>
      <c r="V253" s="1" t="s">
        <v>46</v>
      </c>
      <c r="W253" s="1" t="s">
        <v>912</v>
      </c>
      <c r="X253" s="1" t="s">
        <v>1148</v>
      </c>
      <c r="Y253" s="1" t="s">
        <v>83</v>
      </c>
      <c r="Z253" s="1" t="s">
        <v>1149</v>
      </c>
      <c r="AA253" s="1" t="s">
        <v>51</v>
      </c>
      <c r="AB253" s="1" t="s">
        <v>1148</v>
      </c>
      <c r="AC253" s="1" t="s">
        <v>37</v>
      </c>
    </row>
    <row r="254" spans="1:29" hidden="1" x14ac:dyDescent="0.25">
      <c r="A254" s="1" t="s">
        <v>33</v>
      </c>
      <c r="B254" s="1" t="s">
        <v>34</v>
      </c>
      <c r="C254" s="2">
        <v>44712</v>
      </c>
      <c r="D254" s="1" t="s">
        <v>73</v>
      </c>
      <c r="E254" s="1" t="s">
        <v>74</v>
      </c>
      <c r="F254" s="1" t="s">
        <v>37</v>
      </c>
      <c r="G254" s="1" t="s">
        <v>1146</v>
      </c>
      <c r="H254" s="1" t="s">
        <v>76</v>
      </c>
      <c r="I254" s="3">
        <v>66667</v>
      </c>
      <c r="J254" s="3">
        <v>0</v>
      </c>
      <c r="K254" s="1" t="s">
        <v>40</v>
      </c>
      <c r="L254" s="1" t="s">
        <v>139</v>
      </c>
      <c r="M254" s="1" t="s">
        <v>140</v>
      </c>
      <c r="N254" s="1" t="s">
        <v>79</v>
      </c>
      <c r="O254" s="1" t="s">
        <v>80</v>
      </c>
      <c r="P254" s="1" t="s">
        <v>43</v>
      </c>
      <c r="Q254" s="1" t="s">
        <v>43</v>
      </c>
      <c r="R254" s="3">
        <v>0</v>
      </c>
      <c r="S254" s="1" t="s">
        <v>44</v>
      </c>
      <c r="T254" s="1" t="s">
        <v>45</v>
      </c>
      <c r="U254" s="1" t="s">
        <v>1146</v>
      </c>
      <c r="V254" s="1" t="s">
        <v>46</v>
      </c>
      <c r="W254" s="1" t="s">
        <v>912</v>
      </c>
      <c r="X254" s="1" t="s">
        <v>1148</v>
      </c>
      <c r="Y254" s="1" t="s">
        <v>83</v>
      </c>
      <c r="Z254" s="1" t="s">
        <v>1149</v>
      </c>
      <c r="AA254" s="1" t="s">
        <v>51</v>
      </c>
      <c r="AB254" s="1" t="s">
        <v>1148</v>
      </c>
      <c r="AC254" s="1" t="s">
        <v>37</v>
      </c>
    </row>
    <row r="255" spans="1:29" hidden="1" x14ac:dyDescent="0.25">
      <c r="A255" s="1" t="s">
        <v>33</v>
      </c>
      <c r="B255" s="1" t="s">
        <v>34</v>
      </c>
      <c r="C255" s="2">
        <v>44712</v>
      </c>
      <c r="D255" s="1" t="s">
        <v>73</v>
      </c>
      <c r="E255" s="1" t="s">
        <v>74</v>
      </c>
      <c r="F255" s="1" t="s">
        <v>37</v>
      </c>
      <c r="G255" s="1" t="s">
        <v>1146</v>
      </c>
      <c r="H255" s="1" t="s">
        <v>76</v>
      </c>
      <c r="I255" s="3">
        <v>33334</v>
      </c>
      <c r="J255" s="3">
        <v>0</v>
      </c>
      <c r="K255" s="1" t="s">
        <v>40</v>
      </c>
      <c r="L255" s="1" t="s">
        <v>458</v>
      </c>
      <c r="M255" s="1" t="s">
        <v>459</v>
      </c>
      <c r="N255" s="1" t="s">
        <v>79</v>
      </c>
      <c r="O255" s="1" t="s">
        <v>80</v>
      </c>
      <c r="P255" s="1" t="s">
        <v>43</v>
      </c>
      <c r="Q255" s="1" t="s">
        <v>43</v>
      </c>
      <c r="R255" s="3">
        <v>0</v>
      </c>
      <c r="S255" s="1" t="s">
        <v>44</v>
      </c>
      <c r="T255" s="1" t="s">
        <v>45</v>
      </c>
      <c r="U255" s="1" t="s">
        <v>1146</v>
      </c>
      <c r="V255" s="1" t="s">
        <v>46</v>
      </c>
      <c r="W255" s="1" t="s">
        <v>912</v>
      </c>
      <c r="X255" s="1" t="s">
        <v>1148</v>
      </c>
      <c r="Y255" s="1" t="s">
        <v>83</v>
      </c>
      <c r="Z255" s="1" t="s">
        <v>1149</v>
      </c>
      <c r="AA255" s="1" t="s">
        <v>51</v>
      </c>
      <c r="AB255" s="1" t="s">
        <v>1148</v>
      </c>
      <c r="AC255" s="1" t="s">
        <v>37</v>
      </c>
    </row>
    <row r="256" spans="1:29" hidden="1" x14ac:dyDescent="0.25">
      <c r="A256" s="1" t="s">
        <v>33</v>
      </c>
      <c r="B256" s="1" t="s">
        <v>34</v>
      </c>
      <c r="C256" s="2">
        <v>44712</v>
      </c>
      <c r="D256" s="1" t="s">
        <v>73</v>
      </c>
      <c r="E256" s="1" t="s">
        <v>74</v>
      </c>
      <c r="F256" s="1" t="s">
        <v>37</v>
      </c>
      <c r="G256" s="1" t="s">
        <v>1146</v>
      </c>
      <c r="H256" s="1" t="s">
        <v>76</v>
      </c>
      <c r="I256" s="3">
        <v>266667</v>
      </c>
      <c r="J256" s="3">
        <v>0</v>
      </c>
      <c r="K256" s="1" t="s">
        <v>40</v>
      </c>
      <c r="L256" s="1" t="s">
        <v>1150</v>
      </c>
      <c r="M256" s="1" t="s">
        <v>788</v>
      </c>
      <c r="N256" s="1" t="s">
        <v>79</v>
      </c>
      <c r="O256" s="1" t="s">
        <v>80</v>
      </c>
      <c r="P256" s="1" t="s">
        <v>43</v>
      </c>
      <c r="Q256" s="1" t="s">
        <v>43</v>
      </c>
      <c r="R256" s="3">
        <v>0</v>
      </c>
      <c r="S256" s="1" t="s">
        <v>44</v>
      </c>
      <c r="T256" s="1" t="s">
        <v>45</v>
      </c>
      <c r="U256" s="1" t="s">
        <v>1146</v>
      </c>
      <c r="V256" s="1" t="s">
        <v>46</v>
      </c>
      <c r="W256" s="1" t="s">
        <v>912</v>
      </c>
      <c r="X256" s="1" t="s">
        <v>1148</v>
      </c>
      <c r="Y256" s="1" t="s">
        <v>83</v>
      </c>
      <c r="Z256" s="1" t="s">
        <v>1149</v>
      </c>
      <c r="AA256" s="1" t="s">
        <v>51</v>
      </c>
      <c r="AB256" s="1" t="s">
        <v>1148</v>
      </c>
      <c r="AC256" s="1" t="s">
        <v>37</v>
      </c>
    </row>
    <row r="257" spans="1:29" hidden="1" x14ac:dyDescent="0.25">
      <c r="A257" s="1" t="s">
        <v>33</v>
      </c>
      <c r="B257" s="1" t="s">
        <v>34</v>
      </c>
      <c r="C257" s="2">
        <v>44712</v>
      </c>
      <c r="D257" s="1" t="s">
        <v>73</v>
      </c>
      <c r="E257" s="1" t="s">
        <v>74</v>
      </c>
      <c r="F257" s="1" t="s">
        <v>37</v>
      </c>
      <c r="G257" s="1" t="s">
        <v>1146</v>
      </c>
      <c r="H257" s="1" t="s">
        <v>76</v>
      </c>
      <c r="I257" s="3">
        <v>266667</v>
      </c>
      <c r="J257" s="3">
        <v>0</v>
      </c>
      <c r="K257" s="1" t="s">
        <v>40</v>
      </c>
      <c r="L257" s="1" t="s">
        <v>168</v>
      </c>
      <c r="M257" s="1" t="s">
        <v>169</v>
      </c>
      <c r="N257" s="1" t="s">
        <v>79</v>
      </c>
      <c r="O257" s="1" t="s">
        <v>80</v>
      </c>
      <c r="P257" s="1" t="s">
        <v>43</v>
      </c>
      <c r="Q257" s="1" t="s">
        <v>43</v>
      </c>
      <c r="R257" s="3">
        <v>0</v>
      </c>
      <c r="S257" s="1" t="s">
        <v>44</v>
      </c>
      <c r="T257" s="1" t="s">
        <v>45</v>
      </c>
      <c r="U257" s="1" t="s">
        <v>1146</v>
      </c>
      <c r="V257" s="1" t="s">
        <v>46</v>
      </c>
      <c r="W257" s="1" t="s">
        <v>912</v>
      </c>
      <c r="X257" s="1" t="s">
        <v>1148</v>
      </c>
      <c r="Y257" s="1" t="s">
        <v>83</v>
      </c>
      <c r="Z257" s="1" t="s">
        <v>1149</v>
      </c>
      <c r="AA257" s="1" t="s">
        <v>51</v>
      </c>
      <c r="AB257" s="1" t="s">
        <v>1148</v>
      </c>
      <c r="AC257" s="1" t="s">
        <v>37</v>
      </c>
    </row>
    <row r="258" spans="1:29" hidden="1" x14ac:dyDescent="0.25">
      <c r="A258" s="1" t="s">
        <v>33</v>
      </c>
      <c r="B258" s="1" t="s">
        <v>34</v>
      </c>
      <c r="C258" s="2">
        <v>44712</v>
      </c>
      <c r="D258" s="1" t="s">
        <v>73</v>
      </c>
      <c r="E258" s="1" t="s">
        <v>74</v>
      </c>
      <c r="F258" s="1" t="s">
        <v>37</v>
      </c>
      <c r="G258" s="1" t="s">
        <v>1146</v>
      </c>
      <c r="H258" s="1" t="s">
        <v>76</v>
      </c>
      <c r="I258" s="3">
        <v>37740</v>
      </c>
      <c r="J258" s="3">
        <v>0</v>
      </c>
      <c r="K258" s="1" t="s">
        <v>40</v>
      </c>
      <c r="L258" s="1" t="s">
        <v>533</v>
      </c>
      <c r="M258" s="1" t="s">
        <v>534</v>
      </c>
      <c r="N258" s="1" t="s">
        <v>79</v>
      </c>
      <c r="O258" s="1" t="s">
        <v>80</v>
      </c>
      <c r="P258" s="1" t="s">
        <v>43</v>
      </c>
      <c r="Q258" s="1" t="s">
        <v>43</v>
      </c>
      <c r="R258" s="3">
        <v>0</v>
      </c>
      <c r="S258" s="1" t="s">
        <v>44</v>
      </c>
      <c r="T258" s="1" t="s">
        <v>45</v>
      </c>
      <c r="U258" s="1" t="s">
        <v>1146</v>
      </c>
      <c r="V258" s="1" t="s">
        <v>46</v>
      </c>
      <c r="W258" s="1" t="s">
        <v>912</v>
      </c>
      <c r="X258" s="1" t="s">
        <v>1148</v>
      </c>
      <c r="Y258" s="1" t="s">
        <v>83</v>
      </c>
      <c r="Z258" s="1" t="s">
        <v>1149</v>
      </c>
      <c r="AA258" s="1" t="s">
        <v>51</v>
      </c>
      <c r="AB258" s="1" t="s">
        <v>1148</v>
      </c>
      <c r="AC258" s="1" t="s">
        <v>37</v>
      </c>
    </row>
    <row r="259" spans="1:29" hidden="1" x14ac:dyDescent="0.25">
      <c r="A259" s="1" t="s">
        <v>33</v>
      </c>
      <c r="B259" s="1" t="s">
        <v>34</v>
      </c>
      <c r="C259" s="2">
        <v>44712</v>
      </c>
      <c r="D259" s="1" t="s">
        <v>73</v>
      </c>
      <c r="E259" s="1" t="s">
        <v>74</v>
      </c>
      <c r="F259" s="1" t="s">
        <v>37</v>
      </c>
      <c r="G259" s="1" t="s">
        <v>1146</v>
      </c>
      <c r="H259" s="1" t="s">
        <v>76</v>
      </c>
      <c r="I259" s="3">
        <v>33334</v>
      </c>
      <c r="J259" s="3">
        <v>0</v>
      </c>
      <c r="K259" s="1" t="s">
        <v>40</v>
      </c>
      <c r="L259" s="1" t="s">
        <v>117</v>
      </c>
      <c r="M259" s="1" t="s">
        <v>118</v>
      </c>
      <c r="N259" s="1" t="s">
        <v>79</v>
      </c>
      <c r="O259" s="1" t="s">
        <v>80</v>
      </c>
      <c r="P259" s="1" t="s">
        <v>43</v>
      </c>
      <c r="Q259" s="1" t="s">
        <v>43</v>
      </c>
      <c r="R259" s="3">
        <v>0</v>
      </c>
      <c r="S259" s="1" t="s">
        <v>44</v>
      </c>
      <c r="T259" s="1" t="s">
        <v>45</v>
      </c>
      <c r="U259" s="1" t="s">
        <v>1146</v>
      </c>
      <c r="V259" s="1" t="s">
        <v>46</v>
      </c>
      <c r="W259" s="1" t="s">
        <v>912</v>
      </c>
      <c r="X259" s="1" t="s">
        <v>1148</v>
      </c>
      <c r="Y259" s="1" t="s">
        <v>83</v>
      </c>
      <c r="Z259" s="1" t="s">
        <v>1149</v>
      </c>
      <c r="AA259" s="1" t="s">
        <v>51</v>
      </c>
      <c r="AB259" s="1" t="s">
        <v>1148</v>
      </c>
      <c r="AC259" s="1" t="s">
        <v>37</v>
      </c>
    </row>
    <row r="260" spans="1:29" x14ac:dyDescent="0.25">
      <c r="A260" s="1" t="s">
        <v>33</v>
      </c>
      <c r="B260" s="1" t="s">
        <v>34</v>
      </c>
      <c r="C260" s="2">
        <v>44714</v>
      </c>
      <c r="D260" s="1" t="s">
        <v>35</v>
      </c>
      <c r="E260" s="1" t="s">
        <v>36</v>
      </c>
      <c r="F260" s="1" t="s">
        <v>37</v>
      </c>
      <c r="G260" s="1" t="s">
        <v>1151</v>
      </c>
      <c r="H260" s="1" t="s">
        <v>1152</v>
      </c>
      <c r="I260" s="3">
        <v>0</v>
      </c>
      <c r="J260" s="54">
        <v>433334</v>
      </c>
      <c r="K260" s="1" t="s">
        <v>40</v>
      </c>
      <c r="L260" s="1" t="s">
        <v>214</v>
      </c>
      <c r="M260" s="1" t="s">
        <v>215</v>
      </c>
      <c r="N260" s="1" t="s">
        <v>37</v>
      </c>
      <c r="O260" s="1" t="s">
        <v>43</v>
      </c>
      <c r="P260" s="1" t="s">
        <v>43</v>
      </c>
      <c r="Q260" s="1" t="s">
        <v>43</v>
      </c>
      <c r="R260" s="3">
        <v>0</v>
      </c>
      <c r="S260" s="1" t="s">
        <v>44</v>
      </c>
      <c r="T260" s="1" t="s">
        <v>45</v>
      </c>
      <c r="U260" s="1" t="s">
        <v>1151</v>
      </c>
      <c r="V260" s="1" t="s">
        <v>46</v>
      </c>
      <c r="W260" s="1" t="s">
        <v>47</v>
      </c>
      <c r="X260" s="1" t="s">
        <v>1153</v>
      </c>
      <c r="Y260" s="1" t="s">
        <v>49</v>
      </c>
      <c r="Z260" s="1" t="s">
        <v>918</v>
      </c>
      <c r="AA260" s="1" t="s">
        <v>51</v>
      </c>
      <c r="AB260" s="1" t="s">
        <v>1153</v>
      </c>
      <c r="AC260" s="1" t="s">
        <v>37</v>
      </c>
    </row>
    <row r="261" spans="1:29" x14ac:dyDescent="0.25">
      <c r="A261" s="1" t="s">
        <v>33</v>
      </c>
      <c r="B261" s="1" t="s">
        <v>34</v>
      </c>
      <c r="C261" s="2">
        <v>44720</v>
      </c>
      <c r="D261" s="1" t="s">
        <v>35</v>
      </c>
      <c r="E261" s="1" t="s">
        <v>36</v>
      </c>
      <c r="F261" s="1" t="s">
        <v>37</v>
      </c>
      <c r="G261" s="1" t="s">
        <v>1154</v>
      </c>
      <c r="H261" s="1" t="s">
        <v>1155</v>
      </c>
      <c r="I261" s="3">
        <v>0</v>
      </c>
      <c r="J261" s="54">
        <v>73609</v>
      </c>
      <c r="K261" s="1" t="s">
        <v>40</v>
      </c>
      <c r="L261" s="1" t="s">
        <v>41</v>
      </c>
      <c r="M261" s="1" t="s">
        <v>42</v>
      </c>
      <c r="N261" s="1" t="s">
        <v>37</v>
      </c>
      <c r="O261" s="1" t="s">
        <v>43</v>
      </c>
      <c r="P261" s="1" t="s">
        <v>43</v>
      </c>
      <c r="Q261" s="1" t="s">
        <v>43</v>
      </c>
      <c r="R261" s="3">
        <v>0</v>
      </c>
      <c r="S261" s="1" t="s">
        <v>44</v>
      </c>
      <c r="T261" s="1" t="s">
        <v>45</v>
      </c>
      <c r="U261" s="1" t="s">
        <v>1154</v>
      </c>
      <c r="V261" s="1" t="s">
        <v>46</v>
      </c>
      <c r="W261" s="1" t="s">
        <v>47</v>
      </c>
      <c r="X261" s="1" t="s">
        <v>1156</v>
      </c>
      <c r="Y261" s="1" t="s">
        <v>49</v>
      </c>
      <c r="Z261" s="1" t="s">
        <v>918</v>
      </c>
      <c r="AA261" s="1" t="s">
        <v>51</v>
      </c>
      <c r="AB261" s="1" t="s">
        <v>1156</v>
      </c>
      <c r="AC261" s="1" t="s">
        <v>37</v>
      </c>
    </row>
    <row r="262" spans="1:29" x14ac:dyDescent="0.25">
      <c r="A262" s="1" t="s">
        <v>33</v>
      </c>
      <c r="B262" s="1" t="s">
        <v>34</v>
      </c>
      <c r="C262" s="2">
        <v>44722</v>
      </c>
      <c r="D262" s="1" t="s">
        <v>35</v>
      </c>
      <c r="E262" s="1" t="s">
        <v>36</v>
      </c>
      <c r="F262" s="1" t="s">
        <v>37</v>
      </c>
      <c r="G262" s="1" t="s">
        <v>1157</v>
      </c>
      <c r="H262" s="1" t="s">
        <v>1158</v>
      </c>
      <c r="I262" s="3">
        <v>0</v>
      </c>
      <c r="J262" s="54">
        <v>33366</v>
      </c>
      <c r="K262" s="1" t="s">
        <v>40</v>
      </c>
      <c r="L262" s="1" t="s">
        <v>67</v>
      </c>
      <c r="M262" s="1" t="s">
        <v>68</v>
      </c>
      <c r="N262" s="1" t="s">
        <v>37</v>
      </c>
      <c r="O262" s="1" t="s">
        <v>43</v>
      </c>
      <c r="P262" s="1" t="s">
        <v>43</v>
      </c>
      <c r="Q262" s="1" t="s">
        <v>43</v>
      </c>
      <c r="R262" s="3">
        <v>0</v>
      </c>
      <c r="S262" s="1" t="s">
        <v>44</v>
      </c>
      <c r="T262" s="1" t="s">
        <v>45</v>
      </c>
      <c r="U262" s="1" t="s">
        <v>1157</v>
      </c>
      <c r="V262" s="1" t="s">
        <v>46</v>
      </c>
      <c r="W262" s="1" t="s">
        <v>47</v>
      </c>
      <c r="X262" s="1" t="s">
        <v>1159</v>
      </c>
      <c r="Y262" s="1" t="s">
        <v>49</v>
      </c>
      <c r="Z262" s="1" t="s">
        <v>918</v>
      </c>
      <c r="AA262" s="1" t="s">
        <v>51</v>
      </c>
      <c r="AB262" s="1" t="s">
        <v>1159</v>
      </c>
      <c r="AC262" s="1" t="s">
        <v>37</v>
      </c>
    </row>
    <row r="263" spans="1:29" x14ac:dyDescent="0.25">
      <c r="A263" s="1" t="s">
        <v>33</v>
      </c>
      <c r="B263" s="1" t="s">
        <v>34</v>
      </c>
      <c r="C263" s="2">
        <v>44735</v>
      </c>
      <c r="D263" s="1" t="s">
        <v>35</v>
      </c>
      <c r="E263" s="1" t="s">
        <v>36</v>
      </c>
      <c r="F263" s="1" t="s">
        <v>37</v>
      </c>
      <c r="G263" s="1" t="s">
        <v>1160</v>
      </c>
      <c r="H263" s="1" t="s">
        <v>1161</v>
      </c>
      <c r="I263" s="3">
        <v>0</v>
      </c>
      <c r="J263" s="54">
        <v>400000</v>
      </c>
      <c r="K263" s="1" t="s">
        <v>40</v>
      </c>
      <c r="L263" s="1" t="s">
        <v>41</v>
      </c>
      <c r="M263" s="1" t="s">
        <v>42</v>
      </c>
      <c r="N263" s="1" t="s">
        <v>37</v>
      </c>
      <c r="O263" s="1" t="s">
        <v>43</v>
      </c>
      <c r="P263" s="1" t="s">
        <v>43</v>
      </c>
      <c r="Q263" s="1" t="s">
        <v>43</v>
      </c>
      <c r="R263" s="3">
        <v>0</v>
      </c>
      <c r="S263" s="1" t="s">
        <v>44</v>
      </c>
      <c r="T263" s="1" t="s">
        <v>45</v>
      </c>
      <c r="U263" s="1" t="s">
        <v>1160</v>
      </c>
      <c r="V263" s="1" t="s">
        <v>46</v>
      </c>
      <c r="W263" s="1" t="s">
        <v>47</v>
      </c>
      <c r="X263" s="1" t="s">
        <v>1162</v>
      </c>
      <c r="Y263" s="1" t="s">
        <v>49</v>
      </c>
      <c r="Z263" s="1" t="s">
        <v>918</v>
      </c>
      <c r="AA263" s="1" t="s">
        <v>51</v>
      </c>
      <c r="AB263" s="1" t="s">
        <v>1162</v>
      </c>
      <c r="AC263" s="1" t="s">
        <v>37</v>
      </c>
    </row>
    <row r="264" spans="1:29" x14ac:dyDescent="0.25">
      <c r="A264" s="1" t="s">
        <v>33</v>
      </c>
      <c r="B264" s="1" t="s">
        <v>34</v>
      </c>
      <c r="C264" s="2">
        <v>44740</v>
      </c>
      <c r="D264" s="1" t="s">
        <v>35</v>
      </c>
      <c r="E264" s="1" t="s">
        <v>36</v>
      </c>
      <c r="F264" s="1" t="s">
        <v>37</v>
      </c>
      <c r="G264" s="1" t="s">
        <v>1163</v>
      </c>
      <c r="H264" s="1" t="s">
        <v>1164</v>
      </c>
      <c r="I264" s="3">
        <v>0</v>
      </c>
      <c r="J264" s="54">
        <v>35930</v>
      </c>
      <c r="K264" s="1" t="s">
        <v>40</v>
      </c>
      <c r="L264" s="1" t="s">
        <v>340</v>
      </c>
      <c r="M264" s="1" t="s">
        <v>341</v>
      </c>
      <c r="N264" s="1" t="s">
        <v>37</v>
      </c>
      <c r="O264" s="1" t="s">
        <v>43</v>
      </c>
      <c r="P264" s="1" t="s">
        <v>43</v>
      </c>
      <c r="Q264" s="1" t="s">
        <v>43</v>
      </c>
      <c r="R264" s="3">
        <v>0</v>
      </c>
      <c r="S264" s="1" t="s">
        <v>44</v>
      </c>
      <c r="T264" s="1" t="s">
        <v>45</v>
      </c>
      <c r="U264" s="1" t="s">
        <v>1163</v>
      </c>
      <c r="V264" s="1" t="s">
        <v>46</v>
      </c>
      <c r="W264" s="1" t="s">
        <v>47</v>
      </c>
      <c r="X264" s="1" t="s">
        <v>1165</v>
      </c>
      <c r="Y264" s="1" t="s">
        <v>49</v>
      </c>
      <c r="Z264" s="1" t="s">
        <v>918</v>
      </c>
      <c r="AA264" s="1" t="s">
        <v>51</v>
      </c>
      <c r="AB264" s="1" t="s">
        <v>1165</v>
      </c>
      <c r="AC264" s="1" t="s">
        <v>37</v>
      </c>
    </row>
    <row r="265" spans="1:29" x14ac:dyDescent="0.25">
      <c r="A265" s="1" t="s">
        <v>33</v>
      </c>
      <c r="B265" s="1" t="s">
        <v>34</v>
      </c>
      <c r="C265" s="2">
        <v>44742</v>
      </c>
      <c r="D265" s="1" t="s">
        <v>35</v>
      </c>
      <c r="E265" s="1" t="s">
        <v>36</v>
      </c>
      <c r="F265" s="1" t="s">
        <v>37</v>
      </c>
      <c r="G265" s="1" t="s">
        <v>1166</v>
      </c>
      <c r="H265" s="1" t="s">
        <v>1167</v>
      </c>
      <c r="I265" s="3">
        <v>0</v>
      </c>
      <c r="J265" s="54">
        <v>1419212</v>
      </c>
      <c r="K265" s="1" t="s">
        <v>40</v>
      </c>
      <c r="L265" s="1" t="s">
        <v>62</v>
      </c>
      <c r="M265" s="1" t="s">
        <v>63</v>
      </c>
      <c r="N265" s="1" t="s">
        <v>37</v>
      </c>
      <c r="O265" s="1" t="s">
        <v>43</v>
      </c>
      <c r="P265" s="1" t="s">
        <v>43</v>
      </c>
      <c r="Q265" s="1" t="s">
        <v>43</v>
      </c>
      <c r="R265" s="3">
        <v>0</v>
      </c>
      <c r="S265" s="1" t="s">
        <v>44</v>
      </c>
      <c r="T265" s="1" t="s">
        <v>45</v>
      </c>
      <c r="U265" s="1" t="s">
        <v>1166</v>
      </c>
      <c r="V265" s="1" t="s">
        <v>46</v>
      </c>
      <c r="W265" s="1" t="s">
        <v>47</v>
      </c>
      <c r="X265" s="1" t="s">
        <v>1168</v>
      </c>
      <c r="Y265" s="1" t="s">
        <v>49</v>
      </c>
      <c r="Z265" s="1" t="s">
        <v>918</v>
      </c>
      <c r="AA265" s="1" t="s">
        <v>51</v>
      </c>
      <c r="AB265" s="1" t="s">
        <v>1168</v>
      </c>
      <c r="AC265" s="1" t="s">
        <v>37</v>
      </c>
    </row>
    <row r="266" spans="1:29" x14ac:dyDescent="0.25">
      <c r="A266" s="1" t="s">
        <v>33</v>
      </c>
      <c r="B266" s="1" t="s">
        <v>34</v>
      </c>
      <c r="C266" s="2">
        <v>44742</v>
      </c>
      <c r="D266" s="1" t="s">
        <v>35</v>
      </c>
      <c r="E266" s="1" t="s">
        <v>36</v>
      </c>
      <c r="F266" s="1" t="s">
        <v>37</v>
      </c>
      <c r="G266" s="1" t="s">
        <v>1169</v>
      </c>
      <c r="H266" s="1" t="s">
        <v>1170</v>
      </c>
      <c r="I266" s="3">
        <v>0</v>
      </c>
      <c r="J266" s="54">
        <v>241178</v>
      </c>
      <c r="K266" s="1" t="s">
        <v>40</v>
      </c>
      <c r="L266" s="1" t="s">
        <v>67</v>
      </c>
      <c r="M266" s="1" t="s">
        <v>68</v>
      </c>
      <c r="N266" s="1" t="s">
        <v>37</v>
      </c>
      <c r="O266" s="1" t="s">
        <v>43</v>
      </c>
      <c r="P266" s="1" t="s">
        <v>43</v>
      </c>
      <c r="Q266" s="1" t="s">
        <v>43</v>
      </c>
      <c r="R266" s="3">
        <v>0</v>
      </c>
      <c r="S266" s="1" t="s">
        <v>44</v>
      </c>
      <c r="T266" s="1" t="s">
        <v>45</v>
      </c>
      <c r="U266" s="1" t="s">
        <v>1169</v>
      </c>
      <c r="V266" s="1" t="s">
        <v>46</v>
      </c>
      <c r="W266" s="1" t="s">
        <v>47</v>
      </c>
      <c r="X266" s="1" t="s">
        <v>1171</v>
      </c>
      <c r="Y266" s="1" t="s">
        <v>49</v>
      </c>
      <c r="Z266" s="1" t="s">
        <v>918</v>
      </c>
      <c r="AA266" s="1" t="s">
        <v>51</v>
      </c>
      <c r="AB266" s="1" t="s">
        <v>1171</v>
      </c>
      <c r="AC266" s="1" t="s">
        <v>37</v>
      </c>
    </row>
    <row r="267" spans="1:29" hidden="1" x14ac:dyDescent="0.25">
      <c r="A267" s="1" t="s">
        <v>33</v>
      </c>
      <c r="B267" s="1" t="s">
        <v>34</v>
      </c>
      <c r="C267" s="2">
        <v>44742</v>
      </c>
      <c r="D267" s="1" t="s">
        <v>73</v>
      </c>
      <c r="E267" s="1" t="s">
        <v>74</v>
      </c>
      <c r="F267" s="1" t="s">
        <v>37</v>
      </c>
      <c r="G267" s="1" t="s">
        <v>915</v>
      </c>
      <c r="H267" s="1" t="s">
        <v>76</v>
      </c>
      <c r="I267" s="3">
        <v>677925</v>
      </c>
      <c r="J267" s="3">
        <v>0</v>
      </c>
      <c r="K267" s="1" t="s">
        <v>40</v>
      </c>
      <c r="L267" s="1" t="s">
        <v>492</v>
      </c>
      <c r="M267" s="1" t="s">
        <v>493</v>
      </c>
      <c r="N267" s="1" t="s">
        <v>1078</v>
      </c>
      <c r="O267" s="1" t="s">
        <v>1079</v>
      </c>
      <c r="P267" s="1" t="s">
        <v>43</v>
      </c>
      <c r="Q267" s="1" t="s">
        <v>43</v>
      </c>
      <c r="R267" s="3">
        <v>0</v>
      </c>
      <c r="S267" s="1" t="s">
        <v>44</v>
      </c>
      <c r="T267" s="1" t="s">
        <v>45</v>
      </c>
      <c r="U267" s="1" t="s">
        <v>915</v>
      </c>
      <c r="V267" s="1" t="s">
        <v>46</v>
      </c>
      <c r="W267" s="1" t="s">
        <v>81</v>
      </c>
      <c r="X267" s="1" t="s">
        <v>1172</v>
      </c>
      <c r="Y267" s="1" t="s">
        <v>83</v>
      </c>
      <c r="Z267" s="1" t="s">
        <v>952</v>
      </c>
      <c r="AA267" s="1" t="s">
        <v>51</v>
      </c>
      <c r="AB267" s="1" t="s">
        <v>1172</v>
      </c>
      <c r="AC267" s="1" t="s">
        <v>37</v>
      </c>
    </row>
    <row r="268" spans="1:29" hidden="1" x14ac:dyDescent="0.25">
      <c r="A268" s="1" t="s">
        <v>33</v>
      </c>
      <c r="B268" s="1" t="s">
        <v>34</v>
      </c>
      <c r="C268" s="2">
        <v>44742</v>
      </c>
      <c r="D268" s="1" t="s">
        <v>73</v>
      </c>
      <c r="E268" s="1" t="s">
        <v>74</v>
      </c>
      <c r="F268" s="1" t="s">
        <v>37</v>
      </c>
      <c r="G268" s="1" t="s">
        <v>915</v>
      </c>
      <c r="H268" s="1" t="s">
        <v>76</v>
      </c>
      <c r="I268" s="3">
        <v>360625</v>
      </c>
      <c r="J268" s="3">
        <v>0</v>
      </c>
      <c r="K268" s="1" t="s">
        <v>40</v>
      </c>
      <c r="L268" s="1" t="s">
        <v>549</v>
      </c>
      <c r="M268" s="1" t="s">
        <v>550</v>
      </c>
      <c r="N268" s="1" t="s">
        <v>89</v>
      </c>
      <c r="O268" s="1" t="s">
        <v>90</v>
      </c>
      <c r="P268" s="1" t="s">
        <v>43</v>
      </c>
      <c r="Q268" s="1" t="s">
        <v>43</v>
      </c>
      <c r="R268" s="3">
        <v>0</v>
      </c>
      <c r="S268" s="1" t="s">
        <v>44</v>
      </c>
      <c r="T268" s="1" t="s">
        <v>45</v>
      </c>
      <c r="U268" s="1" t="s">
        <v>915</v>
      </c>
      <c r="V268" s="1" t="s">
        <v>46</v>
      </c>
      <c r="W268" s="1" t="s">
        <v>81</v>
      </c>
      <c r="X268" s="1" t="s">
        <v>1172</v>
      </c>
      <c r="Y268" s="1" t="s">
        <v>83</v>
      </c>
      <c r="Z268" s="1" t="s">
        <v>952</v>
      </c>
      <c r="AA268" s="1" t="s">
        <v>51</v>
      </c>
      <c r="AB268" s="1" t="s">
        <v>1172</v>
      </c>
      <c r="AC268" s="1" t="s">
        <v>37</v>
      </c>
    </row>
    <row r="269" spans="1:29" hidden="1" x14ac:dyDescent="0.25">
      <c r="A269" s="1" t="s">
        <v>33</v>
      </c>
      <c r="B269" s="1" t="s">
        <v>34</v>
      </c>
      <c r="C269" s="2">
        <v>44742</v>
      </c>
      <c r="D269" s="1" t="s">
        <v>73</v>
      </c>
      <c r="E269" s="1" t="s">
        <v>74</v>
      </c>
      <c r="F269" s="1" t="s">
        <v>37</v>
      </c>
      <c r="G269" s="1" t="s">
        <v>915</v>
      </c>
      <c r="H269" s="1" t="s">
        <v>76</v>
      </c>
      <c r="I269" s="3">
        <v>41667</v>
      </c>
      <c r="J269" s="3">
        <v>0</v>
      </c>
      <c r="K269" s="1" t="s">
        <v>40</v>
      </c>
      <c r="L269" s="1" t="s">
        <v>293</v>
      </c>
      <c r="M269" s="1" t="s">
        <v>294</v>
      </c>
      <c r="N269" s="1" t="s">
        <v>295</v>
      </c>
      <c r="O269" s="1" t="s">
        <v>296</v>
      </c>
      <c r="P269" s="1" t="s">
        <v>43</v>
      </c>
      <c r="Q269" s="1" t="s">
        <v>43</v>
      </c>
      <c r="R269" s="3">
        <v>0</v>
      </c>
      <c r="S269" s="1" t="s">
        <v>44</v>
      </c>
      <c r="T269" s="1" t="s">
        <v>45</v>
      </c>
      <c r="U269" s="1" t="s">
        <v>915</v>
      </c>
      <c r="V269" s="1" t="s">
        <v>46</v>
      </c>
      <c r="W269" s="1" t="s">
        <v>81</v>
      </c>
      <c r="X269" s="1" t="s">
        <v>1172</v>
      </c>
      <c r="Y269" s="1" t="s">
        <v>83</v>
      </c>
      <c r="Z269" s="1" t="s">
        <v>952</v>
      </c>
      <c r="AA269" s="1" t="s">
        <v>51</v>
      </c>
      <c r="AB269" s="1" t="s">
        <v>1172</v>
      </c>
      <c r="AC269" s="1" t="s">
        <v>37</v>
      </c>
    </row>
    <row r="270" spans="1:29" hidden="1" x14ac:dyDescent="0.25">
      <c r="A270" s="1" t="s">
        <v>33</v>
      </c>
      <c r="B270" s="1" t="s">
        <v>34</v>
      </c>
      <c r="C270" s="2">
        <v>44742</v>
      </c>
      <c r="D270" s="1" t="s">
        <v>73</v>
      </c>
      <c r="E270" s="1" t="s">
        <v>74</v>
      </c>
      <c r="F270" s="1" t="s">
        <v>37</v>
      </c>
      <c r="G270" s="1" t="s">
        <v>915</v>
      </c>
      <c r="H270" s="1" t="s">
        <v>76</v>
      </c>
      <c r="I270" s="3">
        <v>38086</v>
      </c>
      <c r="J270" s="3">
        <v>0</v>
      </c>
      <c r="K270" s="1" t="s">
        <v>40</v>
      </c>
      <c r="L270" s="1" t="s">
        <v>474</v>
      </c>
      <c r="M270" s="1" t="s">
        <v>475</v>
      </c>
      <c r="N270" s="1" t="s">
        <v>79</v>
      </c>
      <c r="O270" s="1" t="s">
        <v>80</v>
      </c>
      <c r="P270" s="1" t="s">
        <v>43</v>
      </c>
      <c r="Q270" s="1" t="s">
        <v>43</v>
      </c>
      <c r="R270" s="3">
        <v>0</v>
      </c>
      <c r="S270" s="1" t="s">
        <v>44</v>
      </c>
      <c r="T270" s="1" t="s">
        <v>45</v>
      </c>
      <c r="U270" s="1" t="s">
        <v>915</v>
      </c>
      <c r="V270" s="1" t="s">
        <v>46</v>
      </c>
      <c r="W270" s="1" t="s">
        <v>81</v>
      </c>
      <c r="X270" s="1" t="s">
        <v>1172</v>
      </c>
      <c r="Y270" s="1" t="s">
        <v>83</v>
      </c>
      <c r="Z270" s="1" t="s">
        <v>952</v>
      </c>
      <c r="AA270" s="1" t="s">
        <v>51</v>
      </c>
      <c r="AB270" s="1" t="s">
        <v>1172</v>
      </c>
      <c r="AC270" s="1" t="s">
        <v>37</v>
      </c>
    </row>
    <row r="271" spans="1:29" hidden="1" x14ac:dyDescent="0.25">
      <c r="A271" s="1" t="s">
        <v>33</v>
      </c>
      <c r="B271" s="1" t="s">
        <v>34</v>
      </c>
      <c r="C271" s="2">
        <v>44742</v>
      </c>
      <c r="D271" s="1" t="s">
        <v>73</v>
      </c>
      <c r="E271" s="1" t="s">
        <v>74</v>
      </c>
      <c r="F271" s="1" t="s">
        <v>37</v>
      </c>
      <c r="G271" s="1" t="s">
        <v>915</v>
      </c>
      <c r="H271" s="1" t="s">
        <v>76</v>
      </c>
      <c r="I271" s="3">
        <v>200001</v>
      </c>
      <c r="J271" s="3">
        <v>0</v>
      </c>
      <c r="K271" s="1" t="s">
        <v>40</v>
      </c>
      <c r="L271" s="1" t="s">
        <v>559</v>
      </c>
      <c r="M271" s="1" t="s">
        <v>560</v>
      </c>
      <c r="N271" s="1" t="s">
        <v>79</v>
      </c>
      <c r="O271" s="1" t="s">
        <v>80</v>
      </c>
      <c r="P271" s="1" t="s">
        <v>43</v>
      </c>
      <c r="Q271" s="1" t="s">
        <v>43</v>
      </c>
      <c r="R271" s="3">
        <v>0</v>
      </c>
      <c r="S271" s="1" t="s">
        <v>44</v>
      </c>
      <c r="T271" s="1" t="s">
        <v>45</v>
      </c>
      <c r="U271" s="1" t="s">
        <v>915</v>
      </c>
      <c r="V271" s="1" t="s">
        <v>46</v>
      </c>
      <c r="W271" s="1" t="s">
        <v>81</v>
      </c>
      <c r="X271" s="1" t="s">
        <v>1172</v>
      </c>
      <c r="Y271" s="1" t="s">
        <v>83</v>
      </c>
      <c r="Z271" s="1" t="s">
        <v>952</v>
      </c>
      <c r="AA271" s="1" t="s">
        <v>51</v>
      </c>
      <c r="AB271" s="1" t="s">
        <v>1172</v>
      </c>
      <c r="AC271" s="1" t="s">
        <v>37</v>
      </c>
    </row>
    <row r="272" spans="1:29" hidden="1" x14ac:dyDescent="0.25">
      <c r="A272" s="1" t="s">
        <v>33</v>
      </c>
      <c r="B272" s="1" t="s">
        <v>34</v>
      </c>
      <c r="C272" s="2">
        <v>44742</v>
      </c>
      <c r="D272" s="1" t="s">
        <v>73</v>
      </c>
      <c r="E272" s="1" t="s">
        <v>74</v>
      </c>
      <c r="F272" s="1" t="s">
        <v>37</v>
      </c>
      <c r="G272" s="1" t="s">
        <v>915</v>
      </c>
      <c r="H272" s="1" t="s">
        <v>76</v>
      </c>
      <c r="I272" s="3">
        <v>188922</v>
      </c>
      <c r="J272" s="3">
        <v>0</v>
      </c>
      <c r="K272" s="1" t="s">
        <v>40</v>
      </c>
      <c r="L272" s="1" t="s">
        <v>408</v>
      </c>
      <c r="M272" s="1" t="s">
        <v>409</v>
      </c>
      <c r="N272" s="1" t="s">
        <v>79</v>
      </c>
      <c r="O272" s="1" t="s">
        <v>80</v>
      </c>
      <c r="P272" s="1" t="s">
        <v>43</v>
      </c>
      <c r="Q272" s="1" t="s">
        <v>43</v>
      </c>
      <c r="R272" s="3">
        <v>0</v>
      </c>
      <c r="S272" s="1" t="s">
        <v>44</v>
      </c>
      <c r="T272" s="1" t="s">
        <v>45</v>
      </c>
      <c r="U272" s="1" t="s">
        <v>915</v>
      </c>
      <c r="V272" s="1" t="s">
        <v>46</v>
      </c>
      <c r="W272" s="1" t="s">
        <v>81</v>
      </c>
      <c r="X272" s="1" t="s">
        <v>1172</v>
      </c>
      <c r="Y272" s="1" t="s">
        <v>83</v>
      </c>
      <c r="Z272" s="1" t="s">
        <v>952</v>
      </c>
      <c r="AA272" s="1" t="s">
        <v>51</v>
      </c>
      <c r="AB272" s="1" t="s">
        <v>1172</v>
      </c>
      <c r="AC272" s="1" t="s">
        <v>37</v>
      </c>
    </row>
    <row r="273" spans="1:29" hidden="1" x14ac:dyDescent="0.25">
      <c r="A273" s="1" t="s">
        <v>33</v>
      </c>
      <c r="B273" s="1" t="s">
        <v>34</v>
      </c>
      <c r="C273" s="2">
        <v>44742</v>
      </c>
      <c r="D273" s="1" t="s">
        <v>73</v>
      </c>
      <c r="E273" s="1" t="s">
        <v>74</v>
      </c>
      <c r="F273" s="1" t="s">
        <v>37</v>
      </c>
      <c r="G273" s="1" t="s">
        <v>915</v>
      </c>
      <c r="H273" s="1" t="s">
        <v>76</v>
      </c>
      <c r="I273" s="3">
        <v>66667</v>
      </c>
      <c r="J273" s="3">
        <v>0</v>
      </c>
      <c r="K273" s="1" t="s">
        <v>40</v>
      </c>
      <c r="L273" s="1" t="s">
        <v>573</v>
      </c>
      <c r="M273" s="1" t="s">
        <v>574</v>
      </c>
      <c r="N273" s="1" t="s">
        <v>79</v>
      </c>
      <c r="O273" s="1" t="s">
        <v>80</v>
      </c>
      <c r="P273" s="1" t="s">
        <v>43</v>
      </c>
      <c r="Q273" s="1" t="s">
        <v>43</v>
      </c>
      <c r="R273" s="3">
        <v>0</v>
      </c>
      <c r="S273" s="1" t="s">
        <v>44</v>
      </c>
      <c r="T273" s="1" t="s">
        <v>45</v>
      </c>
      <c r="U273" s="1" t="s">
        <v>915</v>
      </c>
      <c r="V273" s="1" t="s">
        <v>46</v>
      </c>
      <c r="W273" s="1" t="s">
        <v>81</v>
      </c>
      <c r="X273" s="1" t="s">
        <v>1172</v>
      </c>
      <c r="Y273" s="1" t="s">
        <v>83</v>
      </c>
      <c r="Z273" s="1" t="s">
        <v>952</v>
      </c>
      <c r="AA273" s="1" t="s">
        <v>51</v>
      </c>
      <c r="AB273" s="1" t="s">
        <v>1172</v>
      </c>
      <c r="AC273" s="1" t="s">
        <v>37</v>
      </c>
    </row>
    <row r="274" spans="1:29" hidden="1" x14ac:dyDescent="0.25">
      <c r="A274" s="1" t="s">
        <v>33</v>
      </c>
      <c r="B274" s="1" t="s">
        <v>34</v>
      </c>
      <c r="C274" s="2">
        <v>44742</v>
      </c>
      <c r="D274" s="1" t="s">
        <v>73</v>
      </c>
      <c r="E274" s="1" t="s">
        <v>74</v>
      </c>
      <c r="F274" s="1" t="s">
        <v>37</v>
      </c>
      <c r="G274" s="1" t="s">
        <v>915</v>
      </c>
      <c r="H274" s="1" t="s">
        <v>76</v>
      </c>
      <c r="I274" s="3">
        <v>100000</v>
      </c>
      <c r="J274" s="3">
        <v>0</v>
      </c>
      <c r="K274" s="1" t="s">
        <v>40</v>
      </c>
      <c r="L274" s="1" t="s">
        <v>464</v>
      </c>
      <c r="M274" s="1" t="s">
        <v>465</v>
      </c>
      <c r="N274" s="1" t="s">
        <v>79</v>
      </c>
      <c r="O274" s="1" t="s">
        <v>80</v>
      </c>
      <c r="P274" s="1" t="s">
        <v>43</v>
      </c>
      <c r="Q274" s="1" t="s">
        <v>43</v>
      </c>
      <c r="R274" s="3">
        <v>0</v>
      </c>
      <c r="S274" s="1" t="s">
        <v>44</v>
      </c>
      <c r="T274" s="1" t="s">
        <v>45</v>
      </c>
      <c r="U274" s="1" t="s">
        <v>915</v>
      </c>
      <c r="V274" s="1" t="s">
        <v>46</v>
      </c>
      <c r="W274" s="1" t="s">
        <v>81</v>
      </c>
      <c r="X274" s="1" t="s">
        <v>1172</v>
      </c>
      <c r="Y274" s="1" t="s">
        <v>83</v>
      </c>
      <c r="Z274" s="1" t="s">
        <v>952</v>
      </c>
      <c r="AA274" s="1" t="s">
        <v>51</v>
      </c>
      <c r="AB274" s="1" t="s">
        <v>1172</v>
      </c>
      <c r="AC274" s="1" t="s">
        <v>37</v>
      </c>
    </row>
    <row r="275" spans="1:29" hidden="1" x14ac:dyDescent="0.25">
      <c r="A275" s="1" t="s">
        <v>33</v>
      </c>
      <c r="B275" s="1" t="s">
        <v>34</v>
      </c>
      <c r="C275" s="2">
        <v>44742</v>
      </c>
      <c r="D275" s="1" t="s">
        <v>73</v>
      </c>
      <c r="E275" s="1" t="s">
        <v>74</v>
      </c>
      <c r="F275" s="1" t="s">
        <v>37</v>
      </c>
      <c r="G275" s="1" t="s">
        <v>915</v>
      </c>
      <c r="H275" s="1" t="s">
        <v>76</v>
      </c>
      <c r="I275" s="3">
        <v>41907</v>
      </c>
      <c r="J275" s="3">
        <v>0</v>
      </c>
      <c r="K275" s="1" t="s">
        <v>40</v>
      </c>
      <c r="L275" s="1" t="s">
        <v>141</v>
      </c>
      <c r="M275" s="1" t="s">
        <v>142</v>
      </c>
      <c r="N275" s="1" t="s">
        <v>79</v>
      </c>
      <c r="O275" s="1" t="s">
        <v>80</v>
      </c>
      <c r="P275" s="1" t="s">
        <v>43</v>
      </c>
      <c r="Q275" s="1" t="s">
        <v>43</v>
      </c>
      <c r="R275" s="3">
        <v>0</v>
      </c>
      <c r="S275" s="1" t="s">
        <v>44</v>
      </c>
      <c r="T275" s="1" t="s">
        <v>45</v>
      </c>
      <c r="U275" s="1" t="s">
        <v>915</v>
      </c>
      <c r="V275" s="1" t="s">
        <v>46</v>
      </c>
      <c r="W275" s="1" t="s">
        <v>81</v>
      </c>
      <c r="X275" s="1" t="s">
        <v>1172</v>
      </c>
      <c r="Y275" s="1" t="s">
        <v>83</v>
      </c>
      <c r="Z275" s="1" t="s">
        <v>952</v>
      </c>
      <c r="AA275" s="1" t="s">
        <v>51</v>
      </c>
      <c r="AB275" s="1" t="s">
        <v>1172</v>
      </c>
      <c r="AC275" s="1" t="s">
        <v>37</v>
      </c>
    </row>
    <row r="276" spans="1:29" hidden="1" x14ac:dyDescent="0.25">
      <c r="A276" s="1" t="s">
        <v>33</v>
      </c>
      <c r="B276" s="1" t="s">
        <v>34</v>
      </c>
      <c r="C276" s="2">
        <v>44742</v>
      </c>
      <c r="D276" s="1" t="s">
        <v>73</v>
      </c>
      <c r="E276" s="1" t="s">
        <v>74</v>
      </c>
      <c r="F276" s="1" t="s">
        <v>37</v>
      </c>
      <c r="G276" s="1" t="s">
        <v>915</v>
      </c>
      <c r="H276" s="1" t="s">
        <v>76</v>
      </c>
      <c r="I276" s="3">
        <v>33335</v>
      </c>
      <c r="J276" s="3">
        <v>0</v>
      </c>
      <c r="K276" s="1" t="s">
        <v>40</v>
      </c>
      <c r="L276" s="1" t="s">
        <v>352</v>
      </c>
      <c r="M276" s="1" t="s">
        <v>353</v>
      </c>
      <c r="N276" s="1" t="s">
        <v>79</v>
      </c>
      <c r="O276" s="1" t="s">
        <v>80</v>
      </c>
      <c r="P276" s="1" t="s">
        <v>43</v>
      </c>
      <c r="Q276" s="1" t="s">
        <v>43</v>
      </c>
      <c r="R276" s="3">
        <v>0</v>
      </c>
      <c r="S276" s="1" t="s">
        <v>44</v>
      </c>
      <c r="T276" s="1" t="s">
        <v>45</v>
      </c>
      <c r="U276" s="1" t="s">
        <v>915</v>
      </c>
      <c r="V276" s="1" t="s">
        <v>46</v>
      </c>
      <c r="W276" s="1" t="s">
        <v>81</v>
      </c>
      <c r="X276" s="1" t="s">
        <v>1172</v>
      </c>
      <c r="Y276" s="1" t="s">
        <v>83</v>
      </c>
      <c r="Z276" s="1" t="s">
        <v>952</v>
      </c>
      <c r="AA276" s="1" t="s">
        <v>51</v>
      </c>
      <c r="AB276" s="1" t="s">
        <v>1172</v>
      </c>
      <c r="AC276" s="1" t="s">
        <v>37</v>
      </c>
    </row>
    <row r="277" spans="1:29" hidden="1" x14ac:dyDescent="0.25">
      <c r="A277" s="1" t="s">
        <v>33</v>
      </c>
      <c r="B277" s="1" t="s">
        <v>34</v>
      </c>
      <c r="C277" s="2">
        <v>44742</v>
      </c>
      <c r="D277" s="1" t="s">
        <v>73</v>
      </c>
      <c r="E277" s="1" t="s">
        <v>74</v>
      </c>
      <c r="F277" s="1" t="s">
        <v>37</v>
      </c>
      <c r="G277" s="1" t="s">
        <v>915</v>
      </c>
      <c r="H277" s="1" t="s">
        <v>76</v>
      </c>
      <c r="I277" s="3">
        <v>114820</v>
      </c>
      <c r="J277" s="3">
        <v>0</v>
      </c>
      <c r="K277" s="1" t="s">
        <v>40</v>
      </c>
      <c r="L277" s="1" t="s">
        <v>152</v>
      </c>
      <c r="M277" s="1" t="s">
        <v>153</v>
      </c>
      <c r="N277" s="1" t="s">
        <v>79</v>
      </c>
      <c r="O277" s="1" t="s">
        <v>80</v>
      </c>
      <c r="P277" s="1" t="s">
        <v>43</v>
      </c>
      <c r="Q277" s="1" t="s">
        <v>43</v>
      </c>
      <c r="R277" s="3">
        <v>0</v>
      </c>
      <c r="S277" s="1" t="s">
        <v>44</v>
      </c>
      <c r="T277" s="1" t="s">
        <v>45</v>
      </c>
      <c r="U277" s="1" t="s">
        <v>915</v>
      </c>
      <c r="V277" s="1" t="s">
        <v>46</v>
      </c>
      <c r="W277" s="1" t="s">
        <v>81</v>
      </c>
      <c r="X277" s="1" t="s">
        <v>1172</v>
      </c>
      <c r="Y277" s="1" t="s">
        <v>83</v>
      </c>
      <c r="Z277" s="1" t="s">
        <v>952</v>
      </c>
      <c r="AA277" s="1" t="s">
        <v>51</v>
      </c>
      <c r="AB277" s="1" t="s">
        <v>1172</v>
      </c>
      <c r="AC277" s="1" t="s">
        <v>37</v>
      </c>
    </row>
    <row r="278" spans="1:29" hidden="1" x14ac:dyDescent="0.25">
      <c r="A278" s="1" t="s">
        <v>33</v>
      </c>
      <c r="B278" s="1" t="s">
        <v>34</v>
      </c>
      <c r="C278" s="2">
        <v>44742</v>
      </c>
      <c r="D278" s="1" t="s">
        <v>73</v>
      </c>
      <c r="E278" s="1" t="s">
        <v>74</v>
      </c>
      <c r="F278" s="1" t="s">
        <v>37</v>
      </c>
      <c r="G278" s="1" t="s">
        <v>915</v>
      </c>
      <c r="H278" s="1" t="s">
        <v>76</v>
      </c>
      <c r="I278" s="3">
        <v>38002</v>
      </c>
      <c r="J278" s="3">
        <v>0</v>
      </c>
      <c r="K278" s="1" t="s">
        <v>40</v>
      </c>
      <c r="L278" s="1" t="s">
        <v>440</v>
      </c>
      <c r="M278" s="1" t="s">
        <v>441</v>
      </c>
      <c r="N278" s="1" t="s">
        <v>79</v>
      </c>
      <c r="O278" s="1" t="s">
        <v>80</v>
      </c>
      <c r="P278" s="1" t="s">
        <v>43</v>
      </c>
      <c r="Q278" s="1" t="s">
        <v>43</v>
      </c>
      <c r="R278" s="3">
        <v>0</v>
      </c>
      <c r="S278" s="1" t="s">
        <v>44</v>
      </c>
      <c r="T278" s="1" t="s">
        <v>45</v>
      </c>
      <c r="U278" s="1" t="s">
        <v>915</v>
      </c>
      <c r="V278" s="1" t="s">
        <v>46</v>
      </c>
      <c r="W278" s="1" t="s">
        <v>81</v>
      </c>
      <c r="X278" s="1" t="s">
        <v>1172</v>
      </c>
      <c r="Y278" s="1" t="s">
        <v>83</v>
      </c>
      <c r="Z278" s="1" t="s">
        <v>952</v>
      </c>
      <c r="AA278" s="1" t="s">
        <v>51</v>
      </c>
      <c r="AB278" s="1" t="s">
        <v>1172</v>
      </c>
      <c r="AC278" s="1" t="s">
        <v>37</v>
      </c>
    </row>
    <row r="279" spans="1:29" hidden="1" x14ac:dyDescent="0.25">
      <c r="A279" s="1" t="s">
        <v>33</v>
      </c>
      <c r="B279" s="1" t="s">
        <v>34</v>
      </c>
      <c r="C279" s="2">
        <v>44742</v>
      </c>
      <c r="D279" s="1" t="s">
        <v>73</v>
      </c>
      <c r="E279" s="1" t="s">
        <v>74</v>
      </c>
      <c r="F279" s="1" t="s">
        <v>37</v>
      </c>
      <c r="G279" s="1" t="s">
        <v>915</v>
      </c>
      <c r="H279" s="1" t="s">
        <v>76</v>
      </c>
      <c r="I279" s="3">
        <v>37666</v>
      </c>
      <c r="J279" s="3">
        <v>0</v>
      </c>
      <c r="K279" s="1" t="s">
        <v>40</v>
      </c>
      <c r="L279" s="1" t="s">
        <v>156</v>
      </c>
      <c r="M279" s="1" t="s">
        <v>157</v>
      </c>
      <c r="N279" s="1" t="s">
        <v>79</v>
      </c>
      <c r="O279" s="1" t="s">
        <v>80</v>
      </c>
      <c r="P279" s="1" t="s">
        <v>43</v>
      </c>
      <c r="Q279" s="1" t="s">
        <v>43</v>
      </c>
      <c r="R279" s="3">
        <v>0</v>
      </c>
      <c r="S279" s="1" t="s">
        <v>44</v>
      </c>
      <c r="T279" s="1" t="s">
        <v>45</v>
      </c>
      <c r="U279" s="1" t="s">
        <v>915</v>
      </c>
      <c r="V279" s="1" t="s">
        <v>46</v>
      </c>
      <c r="W279" s="1" t="s">
        <v>81</v>
      </c>
      <c r="X279" s="1" t="s">
        <v>1172</v>
      </c>
      <c r="Y279" s="1" t="s">
        <v>83</v>
      </c>
      <c r="Z279" s="1" t="s">
        <v>952</v>
      </c>
      <c r="AA279" s="1" t="s">
        <v>51</v>
      </c>
      <c r="AB279" s="1" t="s">
        <v>1172</v>
      </c>
      <c r="AC279" s="1" t="s">
        <v>37</v>
      </c>
    </row>
    <row r="280" spans="1:29" hidden="1" x14ac:dyDescent="0.25">
      <c r="A280" s="1" t="s">
        <v>33</v>
      </c>
      <c r="B280" s="1" t="s">
        <v>34</v>
      </c>
      <c r="C280" s="2">
        <v>44742</v>
      </c>
      <c r="D280" s="1" t="s">
        <v>73</v>
      </c>
      <c r="E280" s="1" t="s">
        <v>74</v>
      </c>
      <c r="F280" s="1" t="s">
        <v>37</v>
      </c>
      <c r="G280" s="1" t="s">
        <v>915</v>
      </c>
      <c r="H280" s="1" t="s">
        <v>76</v>
      </c>
      <c r="I280" s="3">
        <v>333334</v>
      </c>
      <c r="J280" s="3">
        <v>0</v>
      </c>
      <c r="K280" s="1" t="s">
        <v>40</v>
      </c>
      <c r="L280" s="1" t="s">
        <v>117</v>
      </c>
      <c r="M280" s="1" t="s">
        <v>118</v>
      </c>
      <c r="N280" s="1" t="s">
        <v>79</v>
      </c>
      <c r="O280" s="1" t="s">
        <v>80</v>
      </c>
      <c r="P280" s="1" t="s">
        <v>43</v>
      </c>
      <c r="Q280" s="1" t="s">
        <v>43</v>
      </c>
      <c r="R280" s="3">
        <v>0</v>
      </c>
      <c r="S280" s="1" t="s">
        <v>44</v>
      </c>
      <c r="T280" s="1" t="s">
        <v>45</v>
      </c>
      <c r="U280" s="1" t="s">
        <v>915</v>
      </c>
      <c r="V280" s="1" t="s">
        <v>46</v>
      </c>
      <c r="W280" s="1" t="s">
        <v>81</v>
      </c>
      <c r="X280" s="1" t="s">
        <v>1172</v>
      </c>
      <c r="Y280" s="1" t="s">
        <v>83</v>
      </c>
      <c r="Z280" s="1" t="s">
        <v>952</v>
      </c>
      <c r="AA280" s="1" t="s">
        <v>51</v>
      </c>
      <c r="AB280" s="1" t="s">
        <v>1172</v>
      </c>
      <c r="AC280" s="1" t="s">
        <v>37</v>
      </c>
    </row>
    <row r="281" spans="1:29" hidden="1" x14ac:dyDescent="0.25">
      <c r="A281" s="1" t="s">
        <v>33</v>
      </c>
      <c r="B281" s="1" t="s">
        <v>34</v>
      </c>
      <c r="C281" s="2">
        <v>44742</v>
      </c>
      <c r="D281" s="1" t="s">
        <v>73</v>
      </c>
      <c r="E281" s="1" t="s">
        <v>74</v>
      </c>
      <c r="F281" s="1" t="s">
        <v>37</v>
      </c>
      <c r="G281" s="1" t="s">
        <v>915</v>
      </c>
      <c r="H281" s="1" t="s">
        <v>76</v>
      </c>
      <c r="I281" s="3">
        <v>37603</v>
      </c>
      <c r="J281" s="3">
        <v>0</v>
      </c>
      <c r="K281" s="1" t="s">
        <v>40</v>
      </c>
      <c r="L281" s="1" t="s">
        <v>804</v>
      </c>
      <c r="M281" s="1" t="s">
        <v>805</v>
      </c>
      <c r="N281" s="1" t="s">
        <v>79</v>
      </c>
      <c r="O281" s="1" t="s">
        <v>80</v>
      </c>
      <c r="P281" s="1" t="s">
        <v>43</v>
      </c>
      <c r="Q281" s="1" t="s">
        <v>43</v>
      </c>
      <c r="R281" s="3">
        <v>0</v>
      </c>
      <c r="S281" s="1" t="s">
        <v>44</v>
      </c>
      <c r="T281" s="1" t="s">
        <v>45</v>
      </c>
      <c r="U281" s="1" t="s">
        <v>915</v>
      </c>
      <c r="V281" s="1" t="s">
        <v>46</v>
      </c>
      <c r="W281" s="1" t="s">
        <v>81</v>
      </c>
      <c r="X281" s="1" t="s">
        <v>1172</v>
      </c>
      <c r="Y281" s="1" t="s">
        <v>83</v>
      </c>
      <c r="Z281" s="1" t="s">
        <v>952</v>
      </c>
      <c r="AA281" s="1" t="s">
        <v>51</v>
      </c>
      <c r="AB281" s="1" t="s">
        <v>1172</v>
      </c>
      <c r="AC281" s="1" t="s">
        <v>37</v>
      </c>
    </row>
    <row r="282" spans="1:29" hidden="1" x14ac:dyDescent="0.25">
      <c r="A282" s="1" t="s">
        <v>33</v>
      </c>
      <c r="B282" s="1" t="s">
        <v>34</v>
      </c>
      <c r="C282" s="2">
        <v>44742</v>
      </c>
      <c r="D282" s="1" t="s">
        <v>73</v>
      </c>
      <c r="E282" s="1" t="s">
        <v>74</v>
      </c>
      <c r="F282" s="1" t="s">
        <v>37</v>
      </c>
      <c r="G282" s="1" t="s">
        <v>915</v>
      </c>
      <c r="H282" s="1" t="s">
        <v>76</v>
      </c>
      <c r="I282" s="3">
        <v>111314</v>
      </c>
      <c r="J282" s="3">
        <v>0</v>
      </c>
      <c r="K282" s="1" t="s">
        <v>40</v>
      </c>
      <c r="L282" s="1" t="s">
        <v>1081</v>
      </c>
      <c r="M282" s="1" t="s">
        <v>847</v>
      </c>
      <c r="N282" s="1" t="s">
        <v>79</v>
      </c>
      <c r="O282" s="1" t="s">
        <v>80</v>
      </c>
      <c r="P282" s="1" t="s">
        <v>43</v>
      </c>
      <c r="Q282" s="1" t="s">
        <v>43</v>
      </c>
      <c r="R282" s="3">
        <v>0</v>
      </c>
      <c r="S282" s="1" t="s">
        <v>44</v>
      </c>
      <c r="T282" s="1" t="s">
        <v>45</v>
      </c>
      <c r="U282" s="1" t="s">
        <v>915</v>
      </c>
      <c r="V282" s="1" t="s">
        <v>46</v>
      </c>
      <c r="W282" s="1" t="s">
        <v>81</v>
      </c>
      <c r="X282" s="1" t="s">
        <v>1172</v>
      </c>
      <c r="Y282" s="1" t="s">
        <v>83</v>
      </c>
      <c r="Z282" s="1" t="s">
        <v>952</v>
      </c>
      <c r="AA282" s="1" t="s">
        <v>51</v>
      </c>
      <c r="AB282" s="1" t="s">
        <v>1172</v>
      </c>
      <c r="AC282" s="1" t="s">
        <v>37</v>
      </c>
    </row>
    <row r="283" spans="1:29" hidden="1" x14ac:dyDescent="0.25">
      <c r="A283" s="1" t="s">
        <v>33</v>
      </c>
      <c r="B283" s="1" t="s">
        <v>34</v>
      </c>
      <c r="C283" s="2">
        <v>44742</v>
      </c>
      <c r="D283" s="1" t="s">
        <v>73</v>
      </c>
      <c r="E283" s="1" t="s">
        <v>74</v>
      </c>
      <c r="F283" s="1" t="s">
        <v>37</v>
      </c>
      <c r="G283" s="1" t="s">
        <v>915</v>
      </c>
      <c r="H283" s="1" t="s">
        <v>76</v>
      </c>
      <c r="I283" s="3">
        <v>33334</v>
      </c>
      <c r="J283" s="3">
        <v>0</v>
      </c>
      <c r="K283" s="1" t="s">
        <v>40</v>
      </c>
      <c r="L283" s="1" t="s">
        <v>1115</v>
      </c>
      <c r="M283" s="1" t="s">
        <v>672</v>
      </c>
      <c r="N283" s="1" t="s">
        <v>79</v>
      </c>
      <c r="O283" s="1" t="s">
        <v>80</v>
      </c>
      <c r="P283" s="1" t="s">
        <v>43</v>
      </c>
      <c r="Q283" s="1" t="s">
        <v>43</v>
      </c>
      <c r="R283" s="3">
        <v>0</v>
      </c>
      <c r="S283" s="1" t="s">
        <v>44</v>
      </c>
      <c r="T283" s="1" t="s">
        <v>45</v>
      </c>
      <c r="U283" s="1" t="s">
        <v>915</v>
      </c>
      <c r="V283" s="1" t="s">
        <v>46</v>
      </c>
      <c r="W283" s="1" t="s">
        <v>81</v>
      </c>
      <c r="X283" s="1" t="s">
        <v>1172</v>
      </c>
      <c r="Y283" s="1" t="s">
        <v>83</v>
      </c>
      <c r="Z283" s="1" t="s">
        <v>952</v>
      </c>
      <c r="AA283" s="1" t="s">
        <v>51</v>
      </c>
      <c r="AB283" s="1" t="s">
        <v>1172</v>
      </c>
      <c r="AC283" s="1" t="s">
        <v>37</v>
      </c>
    </row>
    <row r="284" spans="1:29" hidden="1" x14ac:dyDescent="0.25">
      <c r="A284" s="1" t="s">
        <v>33</v>
      </c>
      <c r="B284" s="1" t="s">
        <v>34</v>
      </c>
      <c r="C284" s="2">
        <v>44742</v>
      </c>
      <c r="D284" s="1" t="s">
        <v>73</v>
      </c>
      <c r="E284" s="1" t="s">
        <v>74</v>
      </c>
      <c r="F284" s="1" t="s">
        <v>37</v>
      </c>
      <c r="G284" s="1" t="s">
        <v>915</v>
      </c>
      <c r="H284" s="1" t="s">
        <v>76</v>
      </c>
      <c r="I284" s="3">
        <v>280423</v>
      </c>
      <c r="J284" s="3">
        <v>0</v>
      </c>
      <c r="K284" s="1" t="s">
        <v>40</v>
      </c>
      <c r="L284" s="1" t="s">
        <v>125</v>
      </c>
      <c r="M284" s="1" t="s">
        <v>126</v>
      </c>
      <c r="N284" s="1" t="s">
        <v>79</v>
      </c>
      <c r="O284" s="1" t="s">
        <v>80</v>
      </c>
      <c r="P284" s="1" t="s">
        <v>43</v>
      </c>
      <c r="Q284" s="1" t="s">
        <v>43</v>
      </c>
      <c r="R284" s="3">
        <v>0</v>
      </c>
      <c r="S284" s="1" t="s">
        <v>44</v>
      </c>
      <c r="T284" s="1" t="s">
        <v>45</v>
      </c>
      <c r="U284" s="1" t="s">
        <v>915</v>
      </c>
      <c r="V284" s="1" t="s">
        <v>46</v>
      </c>
      <c r="W284" s="1" t="s">
        <v>81</v>
      </c>
      <c r="X284" s="1" t="s">
        <v>1172</v>
      </c>
      <c r="Y284" s="1" t="s">
        <v>83</v>
      </c>
      <c r="Z284" s="1" t="s">
        <v>952</v>
      </c>
      <c r="AA284" s="1" t="s">
        <v>51</v>
      </c>
      <c r="AB284" s="1" t="s">
        <v>1172</v>
      </c>
      <c r="AC284" s="1" t="s">
        <v>37</v>
      </c>
    </row>
    <row r="285" spans="1:29" hidden="1" x14ac:dyDescent="0.25">
      <c r="A285" s="1" t="s">
        <v>33</v>
      </c>
      <c r="B285" s="1" t="s">
        <v>34</v>
      </c>
      <c r="C285" s="2">
        <v>44742</v>
      </c>
      <c r="D285" s="1" t="s">
        <v>73</v>
      </c>
      <c r="E285" s="1" t="s">
        <v>74</v>
      </c>
      <c r="F285" s="1" t="s">
        <v>37</v>
      </c>
      <c r="G285" s="1" t="s">
        <v>915</v>
      </c>
      <c r="H285" s="1" t="s">
        <v>76</v>
      </c>
      <c r="I285" s="3">
        <v>33334</v>
      </c>
      <c r="J285" s="3">
        <v>0</v>
      </c>
      <c r="K285" s="1" t="s">
        <v>40</v>
      </c>
      <c r="L285" s="1" t="s">
        <v>601</v>
      </c>
      <c r="M285" s="1" t="s">
        <v>602</v>
      </c>
      <c r="N285" s="1" t="s">
        <v>79</v>
      </c>
      <c r="O285" s="1" t="s">
        <v>80</v>
      </c>
      <c r="P285" s="1" t="s">
        <v>43</v>
      </c>
      <c r="Q285" s="1" t="s">
        <v>43</v>
      </c>
      <c r="R285" s="3">
        <v>0</v>
      </c>
      <c r="S285" s="1" t="s">
        <v>44</v>
      </c>
      <c r="T285" s="1" t="s">
        <v>45</v>
      </c>
      <c r="U285" s="1" t="s">
        <v>915</v>
      </c>
      <c r="V285" s="1" t="s">
        <v>46</v>
      </c>
      <c r="W285" s="1" t="s">
        <v>81</v>
      </c>
      <c r="X285" s="1" t="s">
        <v>1172</v>
      </c>
      <c r="Y285" s="1" t="s">
        <v>83</v>
      </c>
      <c r="Z285" s="1" t="s">
        <v>952</v>
      </c>
      <c r="AA285" s="1" t="s">
        <v>51</v>
      </c>
      <c r="AB285" s="1" t="s">
        <v>1172</v>
      </c>
      <c r="AC285" s="1" t="s">
        <v>37</v>
      </c>
    </row>
    <row r="286" spans="1:29" hidden="1" x14ac:dyDescent="0.25">
      <c r="A286" s="1" t="s">
        <v>33</v>
      </c>
      <c r="B286" s="1" t="s">
        <v>34</v>
      </c>
      <c r="C286" s="2">
        <v>44742</v>
      </c>
      <c r="D286" s="1" t="s">
        <v>73</v>
      </c>
      <c r="E286" s="1" t="s">
        <v>74</v>
      </c>
      <c r="F286" s="1" t="s">
        <v>37</v>
      </c>
      <c r="G286" s="1" t="s">
        <v>915</v>
      </c>
      <c r="H286" s="1" t="s">
        <v>76</v>
      </c>
      <c r="I286" s="3">
        <v>40434</v>
      </c>
      <c r="J286" s="3">
        <v>0</v>
      </c>
      <c r="K286" s="1" t="s">
        <v>40</v>
      </c>
      <c r="L286" s="1" t="s">
        <v>498</v>
      </c>
      <c r="M286" s="1" t="s">
        <v>499</v>
      </c>
      <c r="N286" s="1" t="s">
        <v>79</v>
      </c>
      <c r="O286" s="1" t="s">
        <v>80</v>
      </c>
      <c r="P286" s="1" t="s">
        <v>43</v>
      </c>
      <c r="Q286" s="1" t="s">
        <v>43</v>
      </c>
      <c r="R286" s="3">
        <v>0</v>
      </c>
      <c r="S286" s="1" t="s">
        <v>44</v>
      </c>
      <c r="T286" s="1" t="s">
        <v>45</v>
      </c>
      <c r="U286" s="1" t="s">
        <v>915</v>
      </c>
      <c r="V286" s="1" t="s">
        <v>46</v>
      </c>
      <c r="W286" s="1" t="s">
        <v>81</v>
      </c>
      <c r="X286" s="1" t="s">
        <v>1172</v>
      </c>
      <c r="Y286" s="1" t="s">
        <v>83</v>
      </c>
      <c r="Z286" s="1" t="s">
        <v>952</v>
      </c>
      <c r="AA286" s="1" t="s">
        <v>51</v>
      </c>
      <c r="AB286" s="1" t="s">
        <v>1172</v>
      </c>
      <c r="AC286" s="1" t="s">
        <v>37</v>
      </c>
    </row>
    <row r="287" spans="1:29" hidden="1" x14ac:dyDescent="0.25">
      <c r="A287" s="1" t="s">
        <v>33</v>
      </c>
      <c r="B287" s="1" t="s">
        <v>34</v>
      </c>
      <c r="C287" s="2">
        <v>44742</v>
      </c>
      <c r="D287" s="1" t="s">
        <v>73</v>
      </c>
      <c r="E287" s="1" t="s">
        <v>74</v>
      </c>
      <c r="F287" s="1" t="s">
        <v>37</v>
      </c>
      <c r="G287" s="1" t="s">
        <v>915</v>
      </c>
      <c r="H287" s="1" t="s">
        <v>76</v>
      </c>
      <c r="I287" s="3">
        <v>33334</v>
      </c>
      <c r="J287" s="3">
        <v>0</v>
      </c>
      <c r="K287" s="1" t="s">
        <v>40</v>
      </c>
      <c r="L287" s="1" t="s">
        <v>800</v>
      </c>
      <c r="M287" s="1" t="s">
        <v>801</v>
      </c>
      <c r="N287" s="1" t="s">
        <v>79</v>
      </c>
      <c r="O287" s="1" t="s">
        <v>80</v>
      </c>
      <c r="P287" s="1" t="s">
        <v>43</v>
      </c>
      <c r="Q287" s="1" t="s">
        <v>43</v>
      </c>
      <c r="R287" s="3">
        <v>0</v>
      </c>
      <c r="S287" s="1" t="s">
        <v>44</v>
      </c>
      <c r="T287" s="1" t="s">
        <v>45</v>
      </c>
      <c r="U287" s="1" t="s">
        <v>915</v>
      </c>
      <c r="V287" s="1" t="s">
        <v>46</v>
      </c>
      <c r="W287" s="1" t="s">
        <v>81</v>
      </c>
      <c r="X287" s="1" t="s">
        <v>1172</v>
      </c>
      <c r="Y287" s="1" t="s">
        <v>83</v>
      </c>
      <c r="Z287" s="1" t="s">
        <v>952</v>
      </c>
      <c r="AA287" s="1" t="s">
        <v>51</v>
      </c>
      <c r="AB287" s="1" t="s">
        <v>1172</v>
      </c>
      <c r="AC287" s="1" t="s">
        <v>37</v>
      </c>
    </row>
    <row r="288" spans="1:29" hidden="1" x14ac:dyDescent="0.25">
      <c r="A288" s="1" t="s">
        <v>33</v>
      </c>
      <c r="B288" s="1" t="s">
        <v>34</v>
      </c>
      <c r="C288" s="2">
        <v>44742</v>
      </c>
      <c r="D288" s="1" t="s">
        <v>73</v>
      </c>
      <c r="E288" s="1" t="s">
        <v>74</v>
      </c>
      <c r="F288" s="1" t="s">
        <v>37</v>
      </c>
      <c r="G288" s="1" t="s">
        <v>915</v>
      </c>
      <c r="H288" s="1" t="s">
        <v>76</v>
      </c>
      <c r="I288" s="3">
        <v>34832</v>
      </c>
      <c r="J288" s="3">
        <v>0</v>
      </c>
      <c r="K288" s="1" t="s">
        <v>40</v>
      </c>
      <c r="L288" s="1" t="s">
        <v>482</v>
      </c>
      <c r="M288" s="1" t="s">
        <v>483</v>
      </c>
      <c r="N288" s="1" t="s">
        <v>79</v>
      </c>
      <c r="O288" s="1" t="s">
        <v>80</v>
      </c>
      <c r="P288" s="1" t="s">
        <v>43</v>
      </c>
      <c r="Q288" s="1" t="s">
        <v>43</v>
      </c>
      <c r="R288" s="3">
        <v>0</v>
      </c>
      <c r="S288" s="1" t="s">
        <v>44</v>
      </c>
      <c r="T288" s="1" t="s">
        <v>45</v>
      </c>
      <c r="U288" s="1" t="s">
        <v>915</v>
      </c>
      <c r="V288" s="1" t="s">
        <v>46</v>
      </c>
      <c r="W288" s="1" t="s">
        <v>81</v>
      </c>
      <c r="X288" s="1" t="s">
        <v>1172</v>
      </c>
      <c r="Y288" s="1" t="s">
        <v>83</v>
      </c>
      <c r="Z288" s="1" t="s">
        <v>952</v>
      </c>
      <c r="AA288" s="1" t="s">
        <v>51</v>
      </c>
      <c r="AB288" s="1" t="s">
        <v>1172</v>
      </c>
      <c r="AC288" s="1" t="s">
        <v>37</v>
      </c>
    </row>
    <row r="289" spans="1:29" hidden="1" x14ac:dyDescent="0.25">
      <c r="A289" s="1" t="s">
        <v>33</v>
      </c>
      <c r="B289" s="1" t="s">
        <v>34</v>
      </c>
      <c r="C289" s="2">
        <v>44742</v>
      </c>
      <c r="D289" s="1" t="s">
        <v>73</v>
      </c>
      <c r="E289" s="1" t="s">
        <v>74</v>
      </c>
      <c r="F289" s="1" t="s">
        <v>37</v>
      </c>
      <c r="G289" s="1" t="s">
        <v>915</v>
      </c>
      <c r="H289" s="1" t="s">
        <v>76</v>
      </c>
      <c r="I289" s="3">
        <v>249502</v>
      </c>
      <c r="J289" s="3">
        <v>0</v>
      </c>
      <c r="K289" s="1" t="s">
        <v>40</v>
      </c>
      <c r="L289" s="1" t="s">
        <v>452</v>
      </c>
      <c r="M289" s="1" t="s">
        <v>453</v>
      </c>
      <c r="N289" s="1" t="s">
        <v>928</v>
      </c>
      <c r="O289" s="1" t="s">
        <v>929</v>
      </c>
      <c r="P289" s="1" t="s">
        <v>43</v>
      </c>
      <c r="Q289" s="1" t="s">
        <v>43</v>
      </c>
      <c r="R289" s="3">
        <v>0</v>
      </c>
      <c r="S289" s="1" t="s">
        <v>44</v>
      </c>
      <c r="T289" s="1" t="s">
        <v>45</v>
      </c>
      <c r="U289" s="1" t="s">
        <v>915</v>
      </c>
      <c r="V289" s="1" t="s">
        <v>46</v>
      </c>
      <c r="W289" s="1" t="s">
        <v>81</v>
      </c>
      <c r="X289" s="1" t="s">
        <v>1172</v>
      </c>
      <c r="Y289" s="1" t="s">
        <v>83</v>
      </c>
      <c r="Z289" s="1" t="s">
        <v>952</v>
      </c>
      <c r="AA289" s="1" t="s">
        <v>51</v>
      </c>
      <c r="AB289" s="1" t="s">
        <v>1172</v>
      </c>
      <c r="AC289" s="1" t="s">
        <v>37</v>
      </c>
    </row>
    <row r="290" spans="1:29" hidden="1" x14ac:dyDescent="0.25">
      <c r="A290" s="1" t="s">
        <v>33</v>
      </c>
      <c r="B290" s="1" t="s">
        <v>34</v>
      </c>
      <c r="C290" s="2">
        <v>44742</v>
      </c>
      <c r="D290" s="1" t="s">
        <v>73</v>
      </c>
      <c r="E290" s="1" t="s">
        <v>74</v>
      </c>
      <c r="F290" s="1" t="s">
        <v>37</v>
      </c>
      <c r="G290" s="1" t="s">
        <v>915</v>
      </c>
      <c r="H290" s="1" t="s">
        <v>76</v>
      </c>
      <c r="I290" s="3">
        <v>924443</v>
      </c>
      <c r="J290" s="3">
        <v>0</v>
      </c>
      <c r="K290" s="1" t="s">
        <v>40</v>
      </c>
      <c r="L290" s="1" t="s">
        <v>492</v>
      </c>
      <c r="M290" s="1" t="s">
        <v>493</v>
      </c>
      <c r="N290" s="1" t="s">
        <v>1078</v>
      </c>
      <c r="O290" s="1" t="s">
        <v>1079</v>
      </c>
      <c r="P290" s="1" t="s">
        <v>43</v>
      </c>
      <c r="Q290" s="1" t="s">
        <v>43</v>
      </c>
      <c r="R290" s="3">
        <v>0</v>
      </c>
      <c r="S290" s="1" t="s">
        <v>44</v>
      </c>
      <c r="T290" s="1" t="s">
        <v>45</v>
      </c>
      <c r="U290" s="1" t="s">
        <v>915</v>
      </c>
      <c r="V290" s="1" t="s">
        <v>46</v>
      </c>
      <c r="W290" s="1" t="s">
        <v>81</v>
      </c>
      <c r="X290" s="1" t="s">
        <v>1172</v>
      </c>
      <c r="Y290" s="1" t="s">
        <v>83</v>
      </c>
      <c r="Z290" s="1" t="s">
        <v>952</v>
      </c>
      <c r="AA290" s="1" t="s">
        <v>51</v>
      </c>
      <c r="AB290" s="1" t="s">
        <v>1172</v>
      </c>
      <c r="AC290" s="1" t="s">
        <v>37</v>
      </c>
    </row>
    <row r="291" spans="1:29" hidden="1" x14ac:dyDescent="0.25">
      <c r="A291" s="1" t="s">
        <v>33</v>
      </c>
      <c r="B291" s="1" t="s">
        <v>34</v>
      </c>
      <c r="C291" s="2">
        <v>44742</v>
      </c>
      <c r="D291" s="1" t="s">
        <v>73</v>
      </c>
      <c r="E291" s="1" t="s">
        <v>74</v>
      </c>
      <c r="F291" s="1" t="s">
        <v>37</v>
      </c>
      <c r="G291" s="1" t="s">
        <v>915</v>
      </c>
      <c r="H291" s="1" t="s">
        <v>76</v>
      </c>
      <c r="I291" s="3">
        <v>500000</v>
      </c>
      <c r="J291" s="3">
        <v>0</v>
      </c>
      <c r="K291" s="1" t="s">
        <v>40</v>
      </c>
      <c r="L291" s="1" t="s">
        <v>559</v>
      </c>
      <c r="M291" s="1" t="s">
        <v>560</v>
      </c>
      <c r="N291" s="1" t="s">
        <v>79</v>
      </c>
      <c r="O291" s="1" t="s">
        <v>80</v>
      </c>
      <c r="P291" s="1" t="s">
        <v>43</v>
      </c>
      <c r="Q291" s="1" t="s">
        <v>43</v>
      </c>
      <c r="R291" s="3">
        <v>0</v>
      </c>
      <c r="S291" s="1" t="s">
        <v>44</v>
      </c>
      <c r="T291" s="1" t="s">
        <v>45</v>
      </c>
      <c r="U291" s="1" t="s">
        <v>915</v>
      </c>
      <c r="V291" s="1" t="s">
        <v>46</v>
      </c>
      <c r="W291" s="1" t="s">
        <v>81</v>
      </c>
      <c r="X291" s="1" t="s">
        <v>1172</v>
      </c>
      <c r="Y291" s="1" t="s">
        <v>83</v>
      </c>
      <c r="Z291" s="1" t="s">
        <v>952</v>
      </c>
      <c r="AA291" s="1" t="s">
        <v>51</v>
      </c>
      <c r="AB291" s="1" t="s">
        <v>1172</v>
      </c>
      <c r="AC291" s="1" t="s">
        <v>37</v>
      </c>
    </row>
    <row r="292" spans="1:29" hidden="1" x14ac:dyDescent="0.25">
      <c r="A292" s="1" t="s">
        <v>33</v>
      </c>
      <c r="B292" s="1" t="s">
        <v>34</v>
      </c>
      <c r="C292" s="2">
        <v>44742</v>
      </c>
      <c r="D292" s="1" t="s">
        <v>73</v>
      </c>
      <c r="E292" s="1" t="s">
        <v>74</v>
      </c>
      <c r="F292" s="1" t="s">
        <v>37</v>
      </c>
      <c r="G292" s="1" t="s">
        <v>915</v>
      </c>
      <c r="H292" s="1" t="s">
        <v>76</v>
      </c>
      <c r="I292" s="3">
        <v>303932</v>
      </c>
      <c r="J292" s="3">
        <v>0</v>
      </c>
      <c r="K292" s="1" t="s">
        <v>40</v>
      </c>
      <c r="L292" s="1" t="s">
        <v>408</v>
      </c>
      <c r="M292" s="1" t="s">
        <v>409</v>
      </c>
      <c r="N292" s="1" t="s">
        <v>79</v>
      </c>
      <c r="O292" s="1" t="s">
        <v>80</v>
      </c>
      <c r="P292" s="1" t="s">
        <v>43</v>
      </c>
      <c r="Q292" s="1" t="s">
        <v>43</v>
      </c>
      <c r="R292" s="3">
        <v>0</v>
      </c>
      <c r="S292" s="1" t="s">
        <v>44</v>
      </c>
      <c r="T292" s="1" t="s">
        <v>45</v>
      </c>
      <c r="U292" s="1" t="s">
        <v>915</v>
      </c>
      <c r="V292" s="1" t="s">
        <v>46</v>
      </c>
      <c r="W292" s="1" t="s">
        <v>81</v>
      </c>
      <c r="X292" s="1" t="s">
        <v>1172</v>
      </c>
      <c r="Y292" s="1" t="s">
        <v>83</v>
      </c>
      <c r="Z292" s="1" t="s">
        <v>952</v>
      </c>
      <c r="AA292" s="1" t="s">
        <v>51</v>
      </c>
      <c r="AB292" s="1" t="s">
        <v>1172</v>
      </c>
      <c r="AC292" s="1" t="s">
        <v>37</v>
      </c>
    </row>
    <row r="293" spans="1:29" hidden="1" x14ac:dyDescent="0.25">
      <c r="A293" s="1" t="s">
        <v>33</v>
      </c>
      <c r="B293" s="1" t="s">
        <v>34</v>
      </c>
      <c r="C293" s="2">
        <v>44742</v>
      </c>
      <c r="D293" s="1" t="s">
        <v>73</v>
      </c>
      <c r="E293" s="1" t="s">
        <v>74</v>
      </c>
      <c r="F293" s="1" t="s">
        <v>37</v>
      </c>
      <c r="G293" s="1" t="s">
        <v>915</v>
      </c>
      <c r="H293" s="1" t="s">
        <v>76</v>
      </c>
      <c r="I293" s="3">
        <v>616739</v>
      </c>
      <c r="J293" s="3">
        <v>0</v>
      </c>
      <c r="K293" s="1" t="s">
        <v>40</v>
      </c>
      <c r="L293" s="1" t="s">
        <v>77</v>
      </c>
      <c r="M293" s="1" t="s">
        <v>78</v>
      </c>
      <c r="N293" s="1" t="s">
        <v>79</v>
      </c>
      <c r="O293" s="1" t="s">
        <v>80</v>
      </c>
      <c r="P293" s="1" t="s">
        <v>43</v>
      </c>
      <c r="Q293" s="1" t="s">
        <v>43</v>
      </c>
      <c r="R293" s="3">
        <v>0</v>
      </c>
      <c r="S293" s="1" t="s">
        <v>44</v>
      </c>
      <c r="T293" s="1" t="s">
        <v>45</v>
      </c>
      <c r="U293" s="1" t="s">
        <v>915</v>
      </c>
      <c r="V293" s="1" t="s">
        <v>46</v>
      </c>
      <c r="W293" s="1" t="s">
        <v>81</v>
      </c>
      <c r="X293" s="1" t="s">
        <v>1172</v>
      </c>
      <c r="Y293" s="1" t="s">
        <v>83</v>
      </c>
      <c r="Z293" s="1" t="s">
        <v>952</v>
      </c>
      <c r="AA293" s="1" t="s">
        <v>51</v>
      </c>
      <c r="AB293" s="1" t="s">
        <v>1172</v>
      </c>
      <c r="AC293" s="1" t="s">
        <v>37</v>
      </c>
    </row>
    <row r="294" spans="1:29" hidden="1" x14ac:dyDescent="0.25">
      <c r="A294" s="1" t="s">
        <v>33</v>
      </c>
      <c r="B294" s="1" t="s">
        <v>34</v>
      </c>
      <c r="C294" s="2">
        <v>44742</v>
      </c>
      <c r="D294" s="1" t="s">
        <v>73</v>
      </c>
      <c r="E294" s="1" t="s">
        <v>74</v>
      </c>
      <c r="F294" s="1" t="s">
        <v>37</v>
      </c>
      <c r="G294" s="1" t="s">
        <v>915</v>
      </c>
      <c r="H294" s="1" t="s">
        <v>76</v>
      </c>
      <c r="I294" s="3">
        <v>66667</v>
      </c>
      <c r="J294" s="3">
        <v>0</v>
      </c>
      <c r="K294" s="1" t="s">
        <v>40</v>
      </c>
      <c r="L294" s="1" t="s">
        <v>113</v>
      </c>
      <c r="M294" s="1" t="s">
        <v>114</v>
      </c>
      <c r="N294" s="1" t="s">
        <v>79</v>
      </c>
      <c r="O294" s="1" t="s">
        <v>80</v>
      </c>
      <c r="P294" s="1" t="s">
        <v>43</v>
      </c>
      <c r="Q294" s="1" t="s">
        <v>43</v>
      </c>
      <c r="R294" s="3">
        <v>0</v>
      </c>
      <c r="S294" s="1" t="s">
        <v>44</v>
      </c>
      <c r="T294" s="1" t="s">
        <v>45</v>
      </c>
      <c r="U294" s="1" t="s">
        <v>915</v>
      </c>
      <c r="V294" s="1" t="s">
        <v>46</v>
      </c>
      <c r="W294" s="1" t="s">
        <v>81</v>
      </c>
      <c r="X294" s="1" t="s">
        <v>1172</v>
      </c>
      <c r="Y294" s="1" t="s">
        <v>83</v>
      </c>
      <c r="Z294" s="1" t="s">
        <v>952</v>
      </c>
      <c r="AA294" s="1" t="s">
        <v>51</v>
      </c>
      <c r="AB294" s="1" t="s">
        <v>1172</v>
      </c>
      <c r="AC294" s="1" t="s">
        <v>37</v>
      </c>
    </row>
    <row r="295" spans="1:29" hidden="1" x14ac:dyDescent="0.25">
      <c r="A295" s="1" t="s">
        <v>33</v>
      </c>
      <c r="B295" s="1" t="s">
        <v>34</v>
      </c>
      <c r="C295" s="2">
        <v>44742</v>
      </c>
      <c r="D295" s="1" t="s">
        <v>73</v>
      </c>
      <c r="E295" s="1" t="s">
        <v>74</v>
      </c>
      <c r="F295" s="1" t="s">
        <v>37</v>
      </c>
      <c r="G295" s="1" t="s">
        <v>915</v>
      </c>
      <c r="H295" s="1" t="s">
        <v>76</v>
      </c>
      <c r="I295" s="3">
        <v>119222</v>
      </c>
      <c r="J295" s="3">
        <v>0</v>
      </c>
      <c r="K295" s="1" t="s">
        <v>40</v>
      </c>
      <c r="L295" s="1" t="s">
        <v>162</v>
      </c>
      <c r="M295" s="1" t="s">
        <v>163</v>
      </c>
      <c r="N295" s="1" t="s">
        <v>79</v>
      </c>
      <c r="O295" s="1" t="s">
        <v>80</v>
      </c>
      <c r="P295" s="1" t="s">
        <v>43</v>
      </c>
      <c r="Q295" s="1" t="s">
        <v>43</v>
      </c>
      <c r="R295" s="3">
        <v>0</v>
      </c>
      <c r="S295" s="1" t="s">
        <v>44</v>
      </c>
      <c r="T295" s="1" t="s">
        <v>45</v>
      </c>
      <c r="U295" s="1" t="s">
        <v>915</v>
      </c>
      <c r="V295" s="1" t="s">
        <v>46</v>
      </c>
      <c r="W295" s="1" t="s">
        <v>81</v>
      </c>
      <c r="X295" s="1" t="s">
        <v>1172</v>
      </c>
      <c r="Y295" s="1" t="s">
        <v>83</v>
      </c>
      <c r="Z295" s="1" t="s">
        <v>952</v>
      </c>
      <c r="AA295" s="1" t="s">
        <v>51</v>
      </c>
      <c r="AB295" s="1" t="s">
        <v>1172</v>
      </c>
      <c r="AC295" s="1" t="s">
        <v>37</v>
      </c>
    </row>
    <row r="296" spans="1:29" hidden="1" x14ac:dyDescent="0.25">
      <c r="A296" s="1" t="s">
        <v>33</v>
      </c>
      <c r="B296" s="1" t="s">
        <v>34</v>
      </c>
      <c r="C296" s="2">
        <v>44742</v>
      </c>
      <c r="D296" s="1" t="s">
        <v>73</v>
      </c>
      <c r="E296" s="1" t="s">
        <v>74</v>
      </c>
      <c r="F296" s="1" t="s">
        <v>37</v>
      </c>
      <c r="G296" s="1" t="s">
        <v>915</v>
      </c>
      <c r="H296" s="1" t="s">
        <v>76</v>
      </c>
      <c r="I296" s="3">
        <v>33334</v>
      </c>
      <c r="J296" s="3">
        <v>0</v>
      </c>
      <c r="K296" s="1" t="s">
        <v>40</v>
      </c>
      <c r="L296" s="1" t="s">
        <v>818</v>
      </c>
      <c r="M296" s="1" t="s">
        <v>819</v>
      </c>
      <c r="N296" s="1" t="s">
        <v>79</v>
      </c>
      <c r="O296" s="1" t="s">
        <v>80</v>
      </c>
      <c r="P296" s="1" t="s">
        <v>43</v>
      </c>
      <c r="Q296" s="1" t="s">
        <v>43</v>
      </c>
      <c r="R296" s="3">
        <v>0</v>
      </c>
      <c r="S296" s="1" t="s">
        <v>44</v>
      </c>
      <c r="T296" s="1" t="s">
        <v>45</v>
      </c>
      <c r="U296" s="1" t="s">
        <v>915</v>
      </c>
      <c r="V296" s="1" t="s">
        <v>46</v>
      </c>
      <c r="W296" s="1" t="s">
        <v>81</v>
      </c>
      <c r="X296" s="1" t="s">
        <v>1172</v>
      </c>
      <c r="Y296" s="1" t="s">
        <v>83</v>
      </c>
      <c r="Z296" s="1" t="s">
        <v>952</v>
      </c>
      <c r="AA296" s="1" t="s">
        <v>51</v>
      </c>
      <c r="AB296" s="1" t="s">
        <v>1172</v>
      </c>
      <c r="AC296" s="1" t="s">
        <v>37</v>
      </c>
    </row>
    <row r="297" spans="1:29" hidden="1" x14ac:dyDescent="0.25">
      <c r="A297" s="1" t="s">
        <v>33</v>
      </c>
      <c r="B297" s="1" t="s">
        <v>34</v>
      </c>
      <c r="C297" s="2">
        <v>44742</v>
      </c>
      <c r="D297" s="1" t="s">
        <v>73</v>
      </c>
      <c r="E297" s="1" t="s">
        <v>74</v>
      </c>
      <c r="F297" s="1" t="s">
        <v>37</v>
      </c>
      <c r="G297" s="1" t="s">
        <v>915</v>
      </c>
      <c r="H297" s="1" t="s">
        <v>76</v>
      </c>
      <c r="I297" s="3">
        <v>112997</v>
      </c>
      <c r="J297" s="3">
        <v>0</v>
      </c>
      <c r="K297" s="1" t="s">
        <v>40</v>
      </c>
      <c r="L297" s="1" t="s">
        <v>156</v>
      </c>
      <c r="M297" s="1" t="s">
        <v>157</v>
      </c>
      <c r="N297" s="1" t="s">
        <v>79</v>
      </c>
      <c r="O297" s="1" t="s">
        <v>80</v>
      </c>
      <c r="P297" s="1" t="s">
        <v>43</v>
      </c>
      <c r="Q297" s="1" t="s">
        <v>43</v>
      </c>
      <c r="R297" s="3">
        <v>0</v>
      </c>
      <c r="S297" s="1" t="s">
        <v>44</v>
      </c>
      <c r="T297" s="1" t="s">
        <v>45</v>
      </c>
      <c r="U297" s="1" t="s">
        <v>915</v>
      </c>
      <c r="V297" s="1" t="s">
        <v>46</v>
      </c>
      <c r="W297" s="1" t="s">
        <v>81</v>
      </c>
      <c r="X297" s="1" t="s">
        <v>1172</v>
      </c>
      <c r="Y297" s="1" t="s">
        <v>83</v>
      </c>
      <c r="Z297" s="1" t="s">
        <v>952</v>
      </c>
      <c r="AA297" s="1" t="s">
        <v>51</v>
      </c>
      <c r="AB297" s="1" t="s">
        <v>1172</v>
      </c>
      <c r="AC297" s="1" t="s">
        <v>37</v>
      </c>
    </row>
    <row r="298" spans="1:29" hidden="1" x14ac:dyDescent="0.25">
      <c r="A298" s="1" t="s">
        <v>33</v>
      </c>
      <c r="B298" s="1" t="s">
        <v>34</v>
      </c>
      <c r="C298" s="2">
        <v>44742</v>
      </c>
      <c r="D298" s="1" t="s">
        <v>73</v>
      </c>
      <c r="E298" s="1" t="s">
        <v>74</v>
      </c>
      <c r="F298" s="1" t="s">
        <v>37</v>
      </c>
      <c r="G298" s="1" t="s">
        <v>915</v>
      </c>
      <c r="H298" s="1" t="s">
        <v>76</v>
      </c>
      <c r="I298" s="3">
        <v>33334</v>
      </c>
      <c r="J298" s="3">
        <v>0</v>
      </c>
      <c r="K298" s="1" t="s">
        <v>40</v>
      </c>
      <c r="L298" s="1" t="s">
        <v>168</v>
      </c>
      <c r="M298" s="1" t="s">
        <v>169</v>
      </c>
      <c r="N298" s="1" t="s">
        <v>79</v>
      </c>
      <c r="O298" s="1" t="s">
        <v>80</v>
      </c>
      <c r="P298" s="1" t="s">
        <v>43</v>
      </c>
      <c r="Q298" s="1" t="s">
        <v>43</v>
      </c>
      <c r="R298" s="3">
        <v>0</v>
      </c>
      <c r="S298" s="1" t="s">
        <v>44</v>
      </c>
      <c r="T298" s="1" t="s">
        <v>45</v>
      </c>
      <c r="U298" s="1" t="s">
        <v>915</v>
      </c>
      <c r="V298" s="1" t="s">
        <v>46</v>
      </c>
      <c r="W298" s="1" t="s">
        <v>81</v>
      </c>
      <c r="X298" s="1" t="s">
        <v>1172</v>
      </c>
      <c r="Y298" s="1" t="s">
        <v>83</v>
      </c>
      <c r="Z298" s="1" t="s">
        <v>952</v>
      </c>
      <c r="AA298" s="1" t="s">
        <v>51</v>
      </c>
      <c r="AB298" s="1" t="s">
        <v>1172</v>
      </c>
      <c r="AC298" s="1" t="s">
        <v>37</v>
      </c>
    </row>
    <row r="299" spans="1:29" hidden="1" x14ac:dyDescent="0.25">
      <c r="A299" s="1" t="s">
        <v>33</v>
      </c>
      <c r="B299" s="1" t="s">
        <v>34</v>
      </c>
      <c r="C299" s="2">
        <v>44742</v>
      </c>
      <c r="D299" s="1" t="s">
        <v>73</v>
      </c>
      <c r="E299" s="1" t="s">
        <v>74</v>
      </c>
      <c r="F299" s="1" t="s">
        <v>37</v>
      </c>
      <c r="G299" s="1" t="s">
        <v>915</v>
      </c>
      <c r="H299" s="1" t="s">
        <v>76</v>
      </c>
      <c r="I299" s="3">
        <v>266667</v>
      </c>
      <c r="J299" s="3">
        <v>0</v>
      </c>
      <c r="K299" s="1" t="s">
        <v>40</v>
      </c>
      <c r="L299" s="1" t="s">
        <v>117</v>
      </c>
      <c r="M299" s="1" t="s">
        <v>118</v>
      </c>
      <c r="N299" s="1" t="s">
        <v>79</v>
      </c>
      <c r="O299" s="1" t="s">
        <v>80</v>
      </c>
      <c r="P299" s="1" t="s">
        <v>43</v>
      </c>
      <c r="Q299" s="1" t="s">
        <v>43</v>
      </c>
      <c r="R299" s="3">
        <v>0</v>
      </c>
      <c r="S299" s="1" t="s">
        <v>44</v>
      </c>
      <c r="T299" s="1" t="s">
        <v>45</v>
      </c>
      <c r="U299" s="1" t="s">
        <v>915</v>
      </c>
      <c r="V299" s="1" t="s">
        <v>46</v>
      </c>
      <c r="W299" s="1" t="s">
        <v>81</v>
      </c>
      <c r="X299" s="1" t="s">
        <v>1172</v>
      </c>
      <c r="Y299" s="1" t="s">
        <v>83</v>
      </c>
      <c r="Z299" s="1" t="s">
        <v>952</v>
      </c>
      <c r="AA299" s="1" t="s">
        <v>51</v>
      </c>
      <c r="AB299" s="1" t="s">
        <v>1172</v>
      </c>
      <c r="AC299" s="1" t="s">
        <v>37</v>
      </c>
    </row>
    <row r="300" spans="1:29" hidden="1" x14ac:dyDescent="0.25">
      <c r="A300" s="1" t="s">
        <v>33</v>
      </c>
      <c r="B300" s="1" t="s">
        <v>34</v>
      </c>
      <c r="C300" s="2">
        <v>44742</v>
      </c>
      <c r="D300" s="1" t="s">
        <v>73</v>
      </c>
      <c r="E300" s="1" t="s">
        <v>74</v>
      </c>
      <c r="F300" s="1" t="s">
        <v>37</v>
      </c>
      <c r="G300" s="1" t="s">
        <v>915</v>
      </c>
      <c r="H300" s="1" t="s">
        <v>76</v>
      </c>
      <c r="I300" s="3">
        <v>100000</v>
      </c>
      <c r="J300" s="3">
        <v>0</v>
      </c>
      <c r="K300" s="1" t="s">
        <v>40</v>
      </c>
      <c r="L300" s="1" t="s">
        <v>135</v>
      </c>
      <c r="M300" s="1" t="s">
        <v>136</v>
      </c>
      <c r="N300" s="1" t="s">
        <v>79</v>
      </c>
      <c r="O300" s="1" t="s">
        <v>80</v>
      </c>
      <c r="P300" s="1" t="s">
        <v>43</v>
      </c>
      <c r="Q300" s="1" t="s">
        <v>43</v>
      </c>
      <c r="R300" s="3">
        <v>0</v>
      </c>
      <c r="S300" s="1" t="s">
        <v>44</v>
      </c>
      <c r="T300" s="1" t="s">
        <v>45</v>
      </c>
      <c r="U300" s="1" t="s">
        <v>915</v>
      </c>
      <c r="V300" s="1" t="s">
        <v>46</v>
      </c>
      <c r="W300" s="1" t="s">
        <v>81</v>
      </c>
      <c r="X300" s="1" t="s">
        <v>1172</v>
      </c>
      <c r="Y300" s="1" t="s">
        <v>83</v>
      </c>
      <c r="Z300" s="1" t="s">
        <v>952</v>
      </c>
      <c r="AA300" s="1" t="s">
        <v>51</v>
      </c>
      <c r="AB300" s="1" t="s">
        <v>1172</v>
      </c>
      <c r="AC300" s="1" t="s">
        <v>37</v>
      </c>
    </row>
    <row r="301" spans="1:29" hidden="1" x14ac:dyDescent="0.25">
      <c r="A301" s="1" t="s">
        <v>33</v>
      </c>
      <c r="B301" s="1" t="s">
        <v>34</v>
      </c>
      <c r="C301" s="2">
        <v>44742</v>
      </c>
      <c r="D301" s="1" t="s">
        <v>73</v>
      </c>
      <c r="E301" s="1" t="s">
        <v>74</v>
      </c>
      <c r="F301" s="1" t="s">
        <v>37</v>
      </c>
      <c r="G301" s="1" t="s">
        <v>915</v>
      </c>
      <c r="H301" s="1" t="s">
        <v>76</v>
      </c>
      <c r="I301" s="3">
        <v>158208</v>
      </c>
      <c r="J301" s="3">
        <v>0</v>
      </c>
      <c r="K301" s="1" t="s">
        <v>40</v>
      </c>
      <c r="L301" s="1" t="s">
        <v>537</v>
      </c>
      <c r="M301" s="1" t="s">
        <v>538</v>
      </c>
      <c r="N301" s="1" t="s">
        <v>79</v>
      </c>
      <c r="O301" s="1" t="s">
        <v>80</v>
      </c>
      <c r="P301" s="1" t="s">
        <v>43</v>
      </c>
      <c r="Q301" s="1" t="s">
        <v>43</v>
      </c>
      <c r="R301" s="3">
        <v>0</v>
      </c>
      <c r="S301" s="1" t="s">
        <v>44</v>
      </c>
      <c r="T301" s="1" t="s">
        <v>45</v>
      </c>
      <c r="U301" s="1" t="s">
        <v>915</v>
      </c>
      <c r="V301" s="1" t="s">
        <v>46</v>
      </c>
      <c r="W301" s="1" t="s">
        <v>81</v>
      </c>
      <c r="X301" s="1" t="s">
        <v>1172</v>
      </c>
      <c r="Y301" s="1" t="s">
        <v>83</v>
      </c>
      <c r="Z301" s="1" t="s">
        <v>952</v>
      </c>
      <c r="AA301" s="1" t="s">
        <v>51</v>
      </c>
      <c r="AB301" s="1" t="s">
        <v>1172</v>
      </c>
      <c r="AC301" s="1" t="s">
        <v>37</v>
      </c>
    </row>
    <row r="302" spans="1:29" hidden="1" x14ac:dyDescent="0.25">
      <c r="A302" s="1" t="s">
        <v>33</v>
      </c>
      <c r="B302" s="1" t="s">
        <v>34</v>
      </c>
      <c r="C302" s="2">
        <v>44742</v>
      </c>
      <c r="D302" s="1" t="s">
        <v>73</v>
      </c>
      <c r="E302" s="1" t="s">
        <v>74</v>
      </c>
      <c r="F302" s="1" t="s">
        <v>37</v>
      </c>
      <c r="G302" s="1" t="s">
        <v>915</v>
      </c>
      <c r="H302" s="1" t="s">
        <v>76</v>
      </c>
      <c r="I302" s="3">
        <v>350660</v>
      </c>
      <c r="J302" s="3">
        <v>0</v>
      </c>
      <c r="K302" s="1" t="s">
        <v>40</v>
      </c>
      <c r="L302" s="1" t="s">
        <v>125</v>
      </c>
      <c r="M302" s="1" t="s">
        <v>126</v>
      </c>
      <c r="N302" s="1" t="s">
        <v>79</v>
      </c>
      <c r="O302" s="1" t="s">
        <v>80</v>
      </c>
      <c r="P302" s="1" t="s">
        <v>43</v>
      </c>
      <c r="Q302" s="1" t="s">
        <v>43</v>
      </c>
      <c r="R302" s="3">
        <v>0</v>
      </c>
      <c r="S302" s="1" t="s">
        <v>44</v>
      </c>
      <c r="T302" s="1" t="s">
        <v>45</v>
      </c>
      <c r="U302" s="1" t="s">
        <v>915</v>
      </c>
      <c r="V302" s="1" t="s">
        <v>46</v>
      </c>
      <c r="W302" s="1" t="s">
        <v>81</v>
      </c>
      <c r="X302" s="1" t="s">
        <v>1172</v>
      </c>
      <c r="Y302" s="1" t="s">
        <v>83</v>
      </c>
      <c r="Z302" s="1" t="s">
        <v>952</v>
      </c>
      <c r="AA302" s="1" t="s">
        <v>51</v>
      </c>
      <c r="AB302" s="1" t="s">
        <v>1172</v>
      </c>
      <c r="AC302" s="1" t="s">
        <v>37</v>
      </c>
    </row>
    <row r="303" spans="1:29" hidden="1" x14ac:dyDescent="0.25">
      <c r="A303" s="1" t="s">
        <v>33</v>
      </c>
      <c r="B303" s="1" t="s">
        <v>34</v>
      </c>
      <c r="C303" s="2">
        <v>44742</v>
      </c>
      <c r="D303" s="1" t="s">
        <v>73</v>
      </c>
      <c r="E303" s="1" t="s">
        <v>74</v>
      </c>
      <c r="F303" s="1" t="s">
        <v>37</v>
      </c>
      <c r="G303" s="1" t="s">
        <v>915</v>
      </c>
      <c r="H303" s="1" t="s">
        <v>76</v>
      </c>
      <c r="I303" s="3">
        <v>42440</v>
      </c>
      <c r="J303" s="3">
        <v>0</v>
      </c>
      <c r="K303" s="1" t="s">
        <v>40</v>
      </c>
      <c r="L303" s="1" t="s">
        <v>1173</v>
      </c>
      <c r="M303" s="1" t="s">
        <v>872</v>
      </c>
      <c r="N303" s="1" t="s">
        <v>79</v>
      </c>
      <c r="O303" s="1" t="s">
        <v>80</v>
      </c>
      <c r="P303" s="1" t="s">
        <v>43</v>
      </c>
      <c r="Q303" s="1" t="s">
        <v>43</v>
      </c>
      <c r="R303" s="3">
        <v>0</v>
      </c>
      <c r="S303" s="1" t="s">
        <v>44</v>
      </c>
      <c r="T303" s="1" t="s">
        <v>45</v>
      </c>
      <c r="U303" s="1" t="s">
        <v>915</v>
      </c>
      <c r="V303" s="1" t="s">
        <v>46</v>
      </c>
      <c r="W303" s="1" t="s">
        <v>81</v>
      </c>
      <c r="X303" s="1" t="s">
        <v>1172</v>
      </c>
      <c r="Y303" s="1" t="s">
        <v>83</v>
      </c>
      <c r="Z303" s="1" t="s">
        <v>952</v>
      </c>
      <c r="AA303" s="1" t="s">
        <v>51</v>
      </c>
      <c r="AB303" s="1" t="s">
        <v>1172</v>
      </c>
      <c r="AC303" s="1" t="s">
        <v>37</v>
      </c>
    </row>
    <row r="304" spans="1:29" hidden="1" x14ac:dyDescent="0.25">
      <c r="A304" s="1" t="s">
        <v>33</v>
      </c>
      <c r="B304" s="1" t="s">
        <v>34</v>
      </c>
      <c r="C304" s="2">
        <v>44742</v>
      </c>
      <c r="D304" s="1" t="s">
        <v>73</v>
      </c>
      <c r="E304" s="1" t="s">
        <v>74</v>
      </c>
      <c r="F304" s="1" t="s">
        <v>37</v>
      </c>
      <c r="G304" s="1" t="s">
        <v>915</v>
      </c>
      <c r="H304" s="1" t="s">
        <v>76</v>
      </c>
      <c r="I304" s="3">
        <v>170161</v>
      </c>
      <c r="J304" s="3">
        <v>0</v>
      </c>
      <c r="K304" s="1" t="s">
        <v>40</v>
      </c>
      <c r="L304" s="1" t="s">
        <v>480</v>
      </c>
      <c r="M304" s="1" t="s">
        <v>481</v>
      </c>
      <c r="N304" s="1" t="s">
        <v>79</v>
      </c>
      <c r="O304" s="1" t="s">
        <v>80</v>
      </c>
      <c r="P304" s="1" t="s">
        <v>43</v>
      </c>
      <c r="Q304" s="1" t="s">
        <v>43</v>
      </c>
      <c r="R304" s="3">
        <v>0</v>
      </c>
      <c r="S304" s="1" t="s">
        <v>44</v>
      </c>
      <c r="T304" s="1" t="s">
        <v>45</v>
      </c>
      <c r="U304" s="1" t="s">
        <v>915</v>
      </c>
      <c r="V304" s="1" t="s">
        <v>46</v>
      </c>
      <c r="W304" s="1" t="s">
        <v>81</v>
      </c>
      <c r="X304" s="1" t="s">
        <v>1172</v>
      </c>
      <c r="Y304" s="1" t="s">
        <v>83</v>
      </c>
      <c r="Z304" s="1" t="s">
        <v>952</v>
      </c>
      <c r="AA304" s="1" t="s">
        <v>51</v>
      </c>
      <c r="AB304" s="1" t="s">
        <v>1172</v>
      </c>
      <c r="AC304" s="1" t="s">
        <v>37</v>
      </c>
    </row>
    <row r="305" spans="1:29" hidden="1" x14ac:dyDescent="0.25">
      <c r="A305" s="1" t="s">
        <v>33</v>
      </c>
      <c r="B305" s="1" t="s">
        <v>34</v>
      </c>
      <c r="C305" s="2">
        <v>44742</v>
      </c>
      <c r="D305" s="1" t="s">
        <v>73</v>
      </c>
      <c r="E305" s="1" t="s">
        <v>74</v>
      </c>
      <c r="F305" s="1" t="s">
        <v>37</v>
      </c>
      <c r="G305" s="1" t="s">
        <v>915</v>
      </c>
      <c r="H305" s="1" t="s">
        <v>76</v>
      </c>
      <c r="I305" s="3">
        <v>41758</v>
      </c>
      <c r="J305" s="3">
        <v>0</v>
      </c>
      <c r="K305" s="1" t="s">
        <v>40</v>
      </c>
      <c r="L305" s="1" t="s">
        <v>585</v>
      </c>
      <c r="M305" s="1" t="s">
        <v>586</v>
      </c>
      <c r="N305" s="1" t="s">
        <v>79</v>
      </c>
      <c r="O305" s="1" t="s">
        <v>80</v>
      </c>
      <c r="P305" s="1" t="s">
        <v>43</v>
      </c>
      <c r="Q305" s="1" t="s">
        <v>43</v>
      </c>
      <c r="R305" s="3">
        <v>0</v>
      </c>
      <c r="S305" s="1" t="s">
        <v>44</v>
      </c>
      <c r="T305" s="1" t="s">
        <v>45</v>
      </c>
      <c r="U305" s="1" t="s">
        <v>915</v>
      </c>
      <c r="V305" s="1" t="s">
        <v>46</v>
      </c>
      <c r="W305" s="1" t="s">
        <v>81</v>
      </c>
      <c r="X305" s="1" t="s">
        <v>1172</v>
      </c>
      <c r="Y305" s="1" t="s">
        <v>83</v>
      </c>
      <c r="Z305" s="1" t="s">
        <v>952</v>
      </c>
      <c r="AA305" s="1" t="s">
        <v>51</v>
      </c>
      <c r="AB305" s="1" t="s">
        <v>1172</v>
      </c>
      <c r="AC305" s="1" t="s">
        <v>37</v>
      </c>
    </row>
    <row r="306" spans="1:29" hidden="1" x14ac:dyDescent="0.25">
      <c r="A306" s="1" t="s">
        <v>33</v>
      </c>
      <c r="B306" s="1" t="s">
        <v>34</v>
      </c>
      <c r="C306" s="2">
        <v>44742</v>
      </c>
      <c r="D306" s="1" t="s">
        <v>73</v>
      </c>
      <c r="E306" s="1" t="s">
        <v>74</v>
      </c>
      <c r="F306" s="1" t="s">
        <v>37</v>
      </c>
      <c r="G306" s="1" t="s">
        <v>915</v>
      </c>
      <c r="H306" s="1" t="s">
        <v>76</v>
      </c>
      <c r="I306" s="3">
        <v>41199</v>
      </c>
      <c r="J306" s="3">
        <v>0</v>
      </c>
      <c r="K306" s="1" t="s">
        <v>40</v>
      </c>
      <c r="L306" s="1" t="s">
        <v>438</v>
      </c>
      <c r="M306" s="1" t="s">
        <v>439</v>
      </c>
      <c r="N306" s="1" t="s">
        <v>79</v>
      </c>
      <c r="O306" s="1" t="s">
        <v>80</v>
      </c>
      <c r="P306" s="1" t="s">
        <v>43</v>
      </c>
      <c r="Q306" s="1" t="s">
        <v>43</v>
      </c>
      <c r="R306" s="3">
        <v>0</v>
      </c>
      <c r="S306" s="1" t="s">
        <v>44</v>
      </c>
      <c r="T306" s="1" t="s">
        <v>45</v>
      </c>
      <c r="U306" s="1" t="s">
        <v>915</v>
      </c>
      <c r="V306" s="1" t="s">
        <v>46</v>
      </c>
      <c r="W306" s="1" t="s">
        <v>81</v>
      </c>
      <c r="X306" s="1" t="s">
        <v>1172</v>
      </c>
      <c r="Y306" s="1" t="s">
        <v>83</v>
      </c>
      <c r="Z306" s="1" t="s">
        <v>952</v>
      </c>
      <c r="AA306" s="1" t="s">
        <v>51</v>
      </c>
      <c r="AB306" s="1" t="s">
        <v>1172</v>
      </c>
      <c r="AC306" s="1" t="s">
        <v>37</v>
      </c>
    </row>
    <row r="307" spans="1:29" hidden="1" x14ac:dyDescent="0.25">
      <c r="A307" s="1" t="s">
        <v>33</v>
      </c>
      <c r="B307" s="1" t="s">
        <v>34</v>
      </c>
      <c r="C307" s="2">
        <v>44742</v>
      </c>
      <c r="D307" s="1" t="s">
        <v>73</v>
      </c>
      <c r="E307" s="1" t="s">
        <v>74</v>
      </c>
      <c r="F307" s="1" t="s">
        <v>37</v>
      </c>
      <c r="G307" s="1" t="s">
        <v>915</v>
      </c>
      <c r="H307" s="1" t="s">
        <v>76</v>
      </c>
      <c r="I307" s="3">
        <v>133334</v>
      </c>
      <c r="J307" s="3">
        <v>0</v>
      </c>
      <c r="K307" s="1" t="s">
        <v>40</v>
      </c>
      <c r="L307" s="1" t="s">
        <v>822</v>
      </c>
      <c r="M307" s="1" t="s">
        <v>823</v>
      </c>
      <c r="N307" s="1" t="s">
        <v>79</v>
      </c>
      <c r="O307" s="1" t="s">
        <v>80</v>
      </c>
      <c r="P307" s="1" t="s">
        <v>43</v>
      </c>
      <c r="Q307" s="1" t="s">
        <v>43</v>
      </c>
      <c r="R307" s="3">
        <v>0</v>
      </c>
      <c r="S307" s="1" t="s">
        <v>44</v>
      </c>
      <c r="T307" s="1" t="s">
        <v>45</v>
      </c>
      <c r="U307" s="1" t="s">
        <v>915</v>
      </c>
      <c r="V307" s="1" t="s">
        <v>46</v>
      </c>
      <c r="W307" s="1" t="s">
        <v>81</v>
      </c>
      <c r="X307" s="1" t="s">
        <v>1172</v>
      </c>
      <c r="Y307" s="1" t="s">
        <v>83</v>
      </c>
      <c r="Z307" s="1" t="s">
        <v>952</v>
      </c>
      <c r="AA307" s="1" t="s">
        <v>51</v>
      </c>
      <c r="AB307" s="1" t="s">
        <v>1172</v>
      </c>
      <c r="AC307" s="1" t="s">
        <v>37</v>
      </c>
    </row>
    <row r="308" spans="1:29" x14ac:dyDescent="0.25">
      <c r="A308" s="1" t="s">
        <v>33</v>
      </c>
      <c r="B308" s="1" t="s">
        <v>34</v>
      </c>
      <c r="C308" s="2">
        <v>44770</v>
      </c>
      <c r="D308" s="1" t="s">
        <v>35</v>
      </c>
      <c r="E308" s="1" t="s">
        <v>36</v>
      </c>
      <c r="F308" s="1" t="s">
        <v>37</v>
      </c>
      <c r="G308" s="1" t="s">
        <v>1174</v>
      </c>
      <c r="H308" s="1" t="s">
        <v>1175</v>
      </c>
      <c r="I308" s="3">
        <v>0</v>
      </c>
      <c r="J308" s="54">
        <v>73402</v>
      </c>
      <c r="K308" s="1" t="s">
        <v>40</v>
      </c>
      <c r="L308" s="1" t="s">
        <v>67</v>
      </c>
      <c r="M308" s="1" t="s">
        <v>68</v>
      </c>
      <c r="N308" s="1" t="s">
        <v>37</v>
      </c>
      <c r="O308" s="1" t="s">
        <v>43</v>
      </c>
      <c r="P308" s="1" t="s">
        <v>43</v>
      </c>
      <c r="Q308" s="1" t="s">
        <v>43</v>
      </c>
      <c r="R308" s="3">
        <v>0</v>
      </c>
      <c r="S308" s="1" t="s">
        <v>44</v>
      </c>
      <c r="T308" s="1" t="s">
        <v>45</v>
      </c>
      <c r="U308" s="1" t="s">
        <v>1174</v>
      </c>
      <c r="V308" s="1" t="s">
        <v>46</v>
      </c>
      <c r="W308" s="1" t="s">
        <v>47</v>
      </c>
      <c r="X308" s="1" t="s">
        <v>1176</v>
      </c>
      <c r="Y308" s="1" t="s">
        <v>49</v>
      </c>
      <c r="Z308" s="1" t="s">
        <v>918</v>
      </c>
      <c r="AA308" s="1" t="s">
        <v>51</v>
      </c>
      <c r="AB308" s="1" t="s">
        <v>1176</v>
      </c>
      <c r="AC308" s="1" t="s">
        <v>37</v>
      </c>
    </row>
    <row r="309" spans="1:29" x14ac:dyDescent="0.25">
      <c r="A309" s="1" t="s">
        <v>33</v>
      </c>
      <c r="B309" s="1" t="s">
        <v>34</v>
      </c>
      <c r="C309" s="2">
        <v>44770</v>
      </c>
      <c r="D309" s="1" t="s">
        <v>35</v>
      </c>
      <c r="E309" s="1" t="s">
        <v>36</v>
      </c>
      <c r="F309" s="1" t="s">
        <v>37</v>
      </c>
      <c r="G309" s="1" t="s">
        <v>1177</v>
      </c>
      <c r="H309" s="1" t="s">
        <v>1178</v>
      </c>
      <c r="I309" s="3">
        <v>0</v>
      </c>
      <c r="J309" s="54">
        <v>627815</v>
      </c>
      <c r="K309" s="1" t="s">
        <v>40</v>
      </c>
      <c r="L309" s="1" t="s">
        <v>62</v>
      </c>
      <c r="M309" s="1" t="s">
        <v>63</v>
      </c>
      <c r="N309" s="1" t="s">
        <v>37</v>
      </c>
      <c r="O309" s="1" t="s">
        <v>43</v>
      </c>
      <c r="P309" s="1" t="s">
        <v>43</v>
      </c>
      <c r="Q309" s="1" t="s">
        <v>43</v>
      </c>
      <c r="R309" s="3">
        <v>0</v>
      </c>
      <c r="S309" s="1" t="s">
        <v>44</v>
      </c>
      <c r="T309" s="1" t="s">
        <v>45</v>
      </c>
      <c r="U309" s="1" t="s">
        <v>1177</v>
      </c>
      <c r="V309" s="1" t="s">
        <v>46</v>
      </c>
      <c r="W309" s="1" t="s">
        <v>47</v>
      </c>
      <c r="X309" s="1" t="s">
        <v>1179</v>
      </c>
      <c r="Y309" s="1" t="s">
        <v>49</v>
      </c>
      <c r="Z309" s="1" t="s">
        <v>918</v>
      </c>
      <c r="AA309" s="1" t="s">
        <v>51</v>
      </c>
      <c r="AB309" s="1" t="s">
        <v>1179</v>
      </c>
      <c r="AC309" s="1" t="s">
        <v>37</v>
      </c>
    </row>
    <row r="310" spans="1:29" x14ac:dyDescent="0.25">
      <c r="A310" s="1" t="s">
        <v>33</v>
      </c>
      <c r="B310" s="1" t="s">
        <v>34</v>
      </c>
      <c r="C310" s="2">
        <v>44770</v>
      </c>
      <c r="D310" s="1" t="s">
        <v>35</v>
      </c>
      <c r="E310" s="1" t="s">
        <v>36</v>
      </c>
      <c r="F310" s="1" t="s">
        <v>37</v>
      </c>
      <c r="G310" s="1" t="s">
        <v>1180</v>
      </c>
      <c r="H310" s="1" t="s">
        <v>1181</v>
      </c>
      <c r="I310" s="3">
        <v>0</v>
      </c>
      <c r="J310" s="54">
        <v>138265</v>
      </c>
      <c r="K310" s="1" t="s">
        <v>40</v>
      </c>
      <c r="L310" s="1" t="s">
        <v>444</v>
      </c>
      <c r="M310" s="1" t="s">
        <v>445</v>
      </c>
      <c r="N310" s="1" t="s">
        <v>37</v>
      </c>
      <c r="O310" s="1" t="s">
        <v>43</v>
      </c>
      <c r="P310" s="1" t="s">
        <v>43</v>
      </c>
      <c r="Q310" s="1" t="s">
        <v>43</v>
      </c>
      <c r="R310" s="3">
        <v>0</v>
      </c>
      <c r="S310" s="1" t="s">
        <v>44</v>
      </c>
      <c r="T310" s="1" t="s">
        <v>45</v>
      </c>
      <c r="U310" s="1" t="s">
        <v>1180</v>
      </c>
      <c r="V310" s="1" t="s">
        <v>46</v>
      </c>
      <c r="W310" s="1" t="s">
        <v>47</v>
      </c>
      <c r="X310" s="1" t="s">
        <v>1182</v>
      </c>
      <c r="Y310" s="1" t="s">
        <v>49</v>
      </c>
      <c r="Z310" s="1" t="s">
        <v>918</v>
      </c>
      <c r="AA310" s="1" t="s">
        <v>51</v>
      </c>
      <c r="AB310" s="1" t="s">
        <v>1182</v>
      </c>
      <c r="AC310" s="1" t="s">
        <v>37</v>
      </c>
    </row>
    <row r="311" spans="1:29" x14ac:dyDescent="0.25">
      <c r="A311" s="1" t="s">
        <v>33</v>
      </c>
      <c r="B311" s="1" t="s">
        <v>34</v>
      </c>
      <c r="C311" s="2">
        <v>44770</v>
      </c>
      <c r="D311" s="1" t="s">
        <v>35</v>
      </c>
      <c r="E311" s="1" t="s">
        <v>36</v>
      </c>
      <c r="F311" s="1" t="s">
        <v>37</v>
      </c>
      <c r="G311" s="1" t="s">
        <v>1183</v>
      </c>
      <c r="H311" s="1" t="s">
        <v>1184</v>
      </c>
      <c r="I311" s="3">
        <v>0</v>
      </c>
      <c r="J311" s="54">
        <v>108990</v>
      </c>
      <c r="K311" s="1" t="s">
        <v>40</v>
      </c>
      <c r="L311" s="1" t="s">
        <v>41</v>
      </c>
      <c r="M311" s="1" t="s">
        <v>42</v>
      </c>
      <c r="N311" s="1" t="s">
        <v>37</v>
      </c>
      <c r="O311" s="1" t="s">
        <v>43</v>
      </c>
      <c r="P311" s="1" t="s">
        <v>43</v>
      </c>
      <c r="Q311" s="1" t="s">
        <v>43</v>
      </c>
      <c r="R311" s="3">
        <v>0</v>
      </c>
      <c r="S311" s="1" t="s">
        <v>44</v>
      </c>
      <c r="T311" s="1" t="s">
        <v>45</v>
      </c>
      <c r="U311" s="1" t="s">
        <v>1183</v>
      </c>
      <c r="V311" s="1" t="s">
        <v>46</v>
      </c>
      <c r="W311" s="1" t="s">
        <v>47</v>
      </c>
      <c r="X311" s="1" t="s">
        <v>1185</v>
      </c>
      <c r="Y311" s="1" t="s">
        <v>49</v>
      </c>
      <c r="Z311" s="1" t="s">
        <v>918</v>
      </c>
      <c r="AA311" s="1" t="s">
        <v>51</v>
      </c>
      <c r="AB311" s="1" t="s">
        <v>1185</v>
      </c>
      <c r="AC311" s="1" t="s">
        <v>37</v>
      </c>
    </row>
    <row r="312" spans="1:29" hidden="1" x14ac:dyDescent="0.25">
      <c r="A312" s="1" t="s">
        <v>33</v>
      </c>
      <c r="B312" s="1" t="s">
        <v>34</v>
      </c>
      <c r="C312" s="2">
        <v>44773</v>
      </c>
      <c r="D312" s="1" t="s">
        <v>73</v>
      </c>
      <c r="E312" s="1" t="s">
        <v>74</v>
      </c>
      <c r="F312" s="1" t="s">
        <v>37</v>
      </c>
      <c r="G312" s="1" t="s">
        <v>919</v>
      </c>
      <c r="H312" s="1" t="s">
        <v>76</v>
      </c>
      <c r="I312" s="3">
        <v>104496</v>
      </c>
      <c r="J312" s="3">
        <v>0</v>
      </c>
      <c r="K312" s="1" t="s">
        <v>40</v>
      </c>
      <c r="L312" s="1" t="s">
        <v>482</v>
      </c>
      <c r="M312" s="1" t="s">
        <v>483</v>
      </c>
      <c r="N312" s="1" t="s">
        <v>79</v>
      </c>
      <c r="O312" s="1" t="s">
        <v>80</v>
      </c>
      <c r="P312" s="1" t="s">
        <v>43</v>
      </c>
      <c r="Q312" s="1" t="s">
        <v>43</v>
      </c>
      <c r="R312" s="3">
        <v>0</v>
      </c>
      <c r="S312" s="1" t="s">
        <v>44</v>
      </c>
      <c r="T312" s="1" t="s">
        <v>45</v>
      </c>
      <c r="U312" s="1" t="s">
        <v>919</v>
      </c>
      <c r="V312" s="1" t="s">
        <v>46</v>
      </c>
      <c r="W312" s="1" t="s">
        <v>975</v>
      </c>
      <c r="X312" s="1" t="s">
        <v>1186</v>
      </c>
      <c r="Y312" s="1" t="s">
        <v>83</v>
      </c>
      <c r="Z312" s="1" t="s">
        <v>1187</v>
      </c>
      <c r="AA312" s="1" t="s">
        <v>51</v>
      </c>
      <c r="AB312" s="1" t="s">
        <v>1186</v>
      </c>
      <c r="AC312" s="1" t="s">
        <v>37</v>
      </c>
    </row>
    <row r="313" spans="1:29" hidden="1" x14ac:dyDescent="0.25">
      <c r="A313" s="1" t="s">
        <v>33</v>
      </c>
      <c r="B313" s="1" t="s">
        <v>34</v>
      </c>
      <c r="C313" s="2">
        <v>44773</v>
      </c>
      <c r="D313" s="1" t="s">
        <v>73</v>
      </c>
      <c r="E313" s="1" t="s">
        <v>74</v>
      </c>
      <c r="F313" s="1" t="s">
        <v>37</v>
      </c>
      <c r="G313" s="1" t="s">
        <v>919</v>
      </c>
      <c r="H313" s="1" t="s">
        <v>76</v>
      </c>
      <c r="I313" s="3">
        <v>935631</v>
      </c>
      <c r="J313" s="3">
        <v>0</v>
      </c>
      <c r="K313" s="1" t="s">
        <v>40</v>
      </c>
      <c r="L313" s="1" t="s">
        <v>452</v>
      </c>
      <c r="M313" s="1" t="s">
        <v>453</v>
      </c>
      <c r="N313" s="1" t="s">
        <v>928</v>
      </c>
      <c r="O313" s="1" t="s">
        <v>929</v>
      </c>
      <c r="P313" s="1" t="s">
        <v>43</v>
      </c>
      <c r="Q313" s="1" t="s">
        <v>43</v>
      </c>
      <c r="R313" s="3">
        <v>0</v>
      </c>
      <c r="S313" s="1" t="s">
        <v>44</v>
      </c>
      <c r="T313" s="1" t="s">
        <v>45</v>
      </c>
      <c r="U313" s="1" t="s">
        <v>919</v>
      </c>
      <c r="V313" s="1" t="s">
        <v>46</v>
      </c>
      <c r="W313" s="1" t="s">
        <v>975</v>
      </c>
      <c r="X313" s="1" t="s">
        <v>1186</v>
      </c>
      <c r="Y313" s="1" t="s">
        <v>83</v>
      </c>
      <c r="Z313" s="1" t="s">
        <v>1187</v>
      </c>
      <c r="AA313" s="1" t="s">
        <v>51</v>
      </c>
      <c r="AB313" s="1" t="s">
        <v>1186</v>
      </c>
      <c r="AC313" s="1" t="s">
        <v>37</v>
      </c>
    </row>
    <row r="314" spans="1:29" hidden="1" x14ac:dyDescent="0.25">
      <c r="A314" s="1" t="s">
        <v>33</v>
      </c>
      <c r="B314" s="1" t="s">
        <v>34</v>
      </c>
      <c r="C314" s="2">
        <v>44773</v>
      </c>
      <c r="D314" s="1" t="s">
        <v>73</v>
      </c>
      <c r="E314" s="1" t="s">
        <v>74</v>
      </c>
      <c r="F314" s="1" t="s">
        <v>37</v>
      </c>
      <c r="G314" s="1" t="s">
        <v>919</v>
      </c>
      <c r="H314" s="1" t="s">
        <v>76</v>
      </c>
      <c r="I314" s="3">
        <v>924443</v>
      </c>
      <c r="J314" s="3">
        <v>0</v>
      </c>
      <c r="K314" s="1" t="s">
        <v>40</v>
      </c>
      <c r="L314" s="1" t="s">
        <v>492</v>
      </c>
      <c r="M314" s="1" t="s">
        <v>493</v>
      </c>
      <c r="N314" s="1" t="s">
        <v>1078</v>
      </c>
      <c r="O314" s="1" t="s">
        <v>1079</v>
      </c>
      <c r="P314" s="1" t="s">
        <v>43</v>
      </c>
      <c r="Q314" s="1" t="s">
        <v>43</v>
      </c>
      <c r="R314" s="3">
        <v>0</v>
      </c>
      <c r="S314" s="1" t="s">
        <v>44</v>
      </c>
      <c r="T314" s="1" t="s">
        <v>45</v>
      </c>
      <c r="U314" s="1" t="s">
        <v>919</v>
      </c>
      <c r="V314" s="1" t="s">
        <v>46</v>
      </c>
      <c r="W314" s="1" t="s">
        <v>975</v>
      </c>
      <c r="X314" s="1" t="s">
        <v>1186</v>
      </c>
      <c r="Y314" s="1" t="s">
        <v>83</v>
      </c>
      <c r="Z314" s="1" t="s">
        <v>1187</v>
      </c>
      <c r="AA314" s="1" t="s">
        <v>51</v>
      </c>
      <c r="AB314" s="1" t="s">
        <v>1186</v>
      </c>
      <c r="AC314" s="1" t="s">
        <v>37</v>
      </c>
    </row>
    <row r="315" spans="1:29" hidden="1" x14ac:dyDescent="0.25">
      <c r="A315" s="1" t="s">
        <v>33</v>
      </c>
      <c r="B315" s="1" t="s">
        <v>34</v>
      </c>
      <c r="C315" s="2">
        <v>44773</v>
      </c>
      <c r="D315" s="1" t="s">
        <v>73</v>
      </c>
      <c r="E315" s="1" t="s">
        <v>74</v>
      </c>
      <c r="F315" s="1" t="s">
        <v>37</v>
      </c>
      <c r="G315" s="1" t="s">
        <v>919</v>
      </c>
      <c r="H315" s="1" t="s">
        <v>76</v>
      </c>
      <c r="I315" s="3">
        <v>300000</v>
      </c>
      <c r="J315" s="3">
        <v>0</v>
      </c>
      <c r="K315" s="1" t="s">
        <v>40</v>
      </c>
      <c r="L315" s="1" t="s">
        <v>559</v>
      </c>
      <c r="M315" s="1" t="s">
        <v>560</v>
      </c>
      <c r="N315" s="1" t="s">
        <v>79</v>
      </c>
      <c r="O315" s="1" t="s">
        <v>80</v>
      </c>
      <c r="P315" s="1" t="s">
        <v>43</v>
      </c>
      <c r="Q315" s="1" t="s">
        <v>43</v>
      </c>
      <c r="R315" s="3">
        <v>0</v>
      </c>
      <c r="S315" s="1" t="s">
        <v>44</v>
      </c>
      <c r="T315" s="1" t="s">
        <v>45</v>
      </c>
      <c r="U315" s="1" t="s">
        <v>919</v>
      </c>
      <c r="V315" s="1" t="s">
        <v>46</v>
      </c>
      <c r="W315" s="1" t="s">
        <v>975</v>
      </c>
      <c r="X315" s="1" t="s">
        <v>1186</v>
      </c>
      <c r="Y315" s="1" t="s">
        <v>83</v>
      </c>
      <c r="Z315" s="1" t="s">
        <v>1187</v>
      </c>
      <c r="AA315" s="1" t="s">
        <v>51</v>
      </c>
      <c r="AB315" s="1" t="s">
        <v>1186</v>
      </c>
      <c r="AC315" s="1" t="s">
        <v>37</v>
      </c>
    </row>
    <row r="316" spans="1:29" hidden="1" x14ac:dyDescent="0.25">
      <c r="A316" s="1" t="s">
        <v>33</v>
      </c>
      <c r="B316" s="1" t="s">
        <v>34</v>
      </c>
      <c r="C316" s="2">
        <v>44773</v>
      </c>
      <c r="D316" s="1" t="s">
        <v>73</v>
      </c>
      <c r="E316" s="1" t="s">
        <v>74</v>
      </c>
      <c r="F316" s="1" t="s">
        <v>37</v>
      </c>
      <c r="G316" s="1" t="s">
        <v>919</v>
      </c>
      <c r="H316" s="1" t="s">
        <v>76</v>
      </c>
      <c r="I316" s="3">
        <v>114344</v>
      </c>
      <c r="J316" s="3">
        <v>0</v>
      </c>
      <c r="K316" s="1" t="s">
        <v>40</v>
      </c>
      <c r="L316" s="1" t="s">
        <v>408</v>
      </c>
      <c r="M316" s="1" t="s">
        <v>409</v>
      </c>
      <c r="N316" s="1" t="s">
        <v>79</v>
      </c>
      <c r="O316" s="1" t="s">
        <v>80</v>
      </c>
      <c r="P316" s="1" t="s">
        <v>43</v>
      </c>
      <c r="Q316" s="1" t="s">
        <v>43</v>
      </c>
      <c r="R316" s="3">
        <v>0</v>
      </c>
      <c r="S316" s="1" t="s">
        <v>44</v>
      </c>
      <c r="T316" s="1" t="s">
        <v>45</v>
      </c>
      <c r="U316" s="1" t="s">
        <v>919</v>
      </c>
      <c r="V316" s="1" t="s">
        <v>46</v>
      </c>
      <c r="W316" s="1" t="s">
        <v>975</v>
      </c>
      <c r="X316" s="1" t="s">
        <v>1186</v>
      </c>
      <c r="Y316" s="1" t="s">
        <v>83</v>
      </c>
      <c r="Z316" s="1" t="s">
        <v>1187</v>
      </c>
      <c r="AA316" s="1" t="s">
        <v>51</v>
      </c>
      <c r="AB316" s="1" t="s">
        <v>1186</v>
      </c>
      <c r="AC316" s="1" t="s">
        <v>37</v>
      </c>
    </row>
    <row r="317" spans="1:29" hidden="1" x14ac:dyDescent="0.25">
      <c r="A317" s="1" t="s">
        <v>33</v>
      </c>
      <c r="B317" s="1" t="s">
        <v>34</v>
      </c>
      <c r="C317" s="2">
        <v>44773</v>
      </c>
      <c r="D317" s="1" t="s">
        <v>73</v>
      </c>
      <c r="E317" s="1" t="s">
        <v>74</v>
      </c>
      <c r="F317" s="1" t="s">
        <v>37</v>
      </c>
      <c r="G317" s="1" t="s">
        <v>919</v>
      </c>
      <c r="H317" s="1" t="s">
        <v>76</v>
      </c>
      <c r="I317" s="3">
        <v>616739</v>
      </c>
      <c r="J317" s="3">
        <v>0</v>
      </c>
      <c r="K317" s="1" t="s">
        <v>40</v>
      </c>
      <c r="L317" s="1" t="s">
        <v>77</v>
      </c>
      <c r="M317" s="1" t="s">
        <v>78</v>
      </c>
      <c r="N317" s="1" t="s">
        <v>79</v>
      </c>
      <c r="O317" s="1" t="s">
        <v>80</v>
      </c>
      <c r="P317" s="1" t="s">
        <v>43</v>
      </c>
      <c r="Q317" s="1" t="s">
        <v>43</v>
      </c>
      <c r="R317" s="3">
        <v>0</v>
      </c>
      <c r="S317" s="1" t="s">
        <v>44</v>
      </c>
      <c r="T317" s="1" t="s">
        <v>45</v>
      </c>
      <c r="U317" s="1" t="s">
        <v>919</v>
      </c>
      <c r="V317" s="1" t="s">
        <v>46</v>
      </c>
      <c r="W317" s="1" t="s">
        <v>975</v>
      </c>
      <c r="X317" s="1" t="s">
        <v>1186</v>
      </c>
      <c r="Y317" s="1" t="s">
        <v>83</v>
      </c>
      <c r="Z317" s="1" t="s">
        <v>1187</v>
      </c>
      <c r="AA317" s="1" t="s">
        <v>51</v>
      </c>
      <c r="AB317" s="1" t="s">
        <v>1186</v>
      </c>
      <c r="AC317" s="1" t="s">
        <v>37</v>
      </c>
    </row>
    <row r="318" spans="1:29" hidden="1" x14ac:dyDescent="0.25">
      <c r="A318" s="1" t="s">
        <v>33</v>
      </c>
      <c r="B318" s="1" t="s">
        <v>34</v>
      </c>
      <c r="C318" s="2">
        <v>44773</v>
      </c>
      <c r="D318" s="1" t="s">
        <v>73</v>
      </c>
      <c r="E318" s="1" t="s">
        <v>74</v>
      </c>
      <c r="F318" s="1" t="s">
        <v>37</v>
      </c>
      <c r="G318" s="1" t="s">
        <v>919</v>
      </c>
      <c r="H318" s="1" t="s">
        <v>76</v>
      </c>
      <c r="I318" s="3">
        <v>33334</v>
      </c>
      <c r="J318" s="3">
        <v>0</v>
      </c>
      <c r="K318" s="1" t="s">
        <v>40</v>
      </c>
      <c r="L318" s="1" t="s">
        <v>844</v>
      </c>
      <c r="M318" s="1" t="s">
        <v>845</v>
      </c>
      <c r="N318" s="1" t="s">
        <v>79</v>
      </c>
      <c r="O318" s="1" t="s">
        <v>80</v>
      </c>
      <c r="P318" s="1" t="s">
        <v>43</v>
      </c>
      <c r="Q318" s="1" t="s">
        <v>43</v>
      </c>
      <c r="R318" s="3">
        <v>0</v>
      </c>
      <c r="S318" s="1" t="s">
        <v>44</v>
      </c>
      <c r="T318" s="1" t="s">
        <v>45</v>
      </c>
      <c r="U318" s="1" t="s">
        <v>919</v>
      </c>
      <c r="V318" s="1" t="s">
        <v>46</v>
      </c>
      <c r="W318" s="1" t="s">
        <v>975</v>
      </c>
      <c r="X318" s="1" t="s">
        <v>1186</v>
      </c>
      <c r="Y318" s="1" t="s">
        <v>83</v>
      </c>
      <c r="Z318" s="1" t="s">
        <v>1187</v>
      </c>
      <c r="AA318" s="1" t="s">
        <v>51</v>
      </c>
      <c r="AB318" s="1" t="s">
        <v>1186</v>
      </c>
      <c r="AC318" s="1" t="s">
        <v>37</v>
      </c>
    </row>
    <row r="319" spans="1:29" hidden="1" x14ac:dyDescent="0.25">
      <c r="A319" s="1" t="s">
        <v>33</v>
      </c>
      <c r="B319" s="1" t="s">
        <v>34</v>
      </c>
      <c r="C319" s="2">
        <v>44773</v>
      </c>
      <c r="D319" s="1" t="s">
        <v>73</v>
      </c>
      <c r="E319" s="1" t="s">
        <v>74</v>
      </c>
      <c r="F319" s="1" t="s">
        <v>37</v>
      </c>
      <c r="G319" s="1" t="s">
        <v>919</v>
      </c>
      <c r="H319" s="1" t="s">
        <v>76</v>
      </c>
      <c r="I319" s="3">
        <v>67877</v>
      </c>
      <c r="J319" s="3">
        <v>0</v>
      </c>
      <c r="K319" s="1" t="s">
        <v>40</v>
      </c>
      <c r="L319" s="1" t="s">
        <v>246</v>
      </c>
      <c r="M319" s="1" t="s">
        <v>247</v>
      </c>
      <c r="N319" s="1" t="s">
        <v>79</v>
      </c>
      <c r="O319" s="1" t="s">
        <v>80</v>
      </c>
      <c r="P319" s="1" t="s">
        <v>43</v>
      </c>
      <c r="Q319" s="1" t="s">
        <v>43</v>
      </c>
      <c r="R319" s="3">
        <v>0</v>
      </c>
      <c r="S319" s="1" t="s">
        <v>44</v>
      </c>
      <c r="T319" s="1" t="s">
        <v>45</v>
      </c>
      <c r="U319" s="1" t="s">
        <v>919</v>
      </c>
      <c r="V319" s="1" t="s">
        <v>46</v>
      </c>
      <c r="W319" s="1" t="s">
        <v>975</v>
      </c>
      <c r="X319" s="1" t="s">
        <v>1186</v>
      </c>
      <c r="Y319" s="1" t="s">
        <v>83</v>
      </c>
      <c r="Z319" s="1" t="s">
        <v>1187</v>
      </c>
      <c r="AA319" s="1" t="s">
        <v>51</v>
      </c>
      <c r="AB319" s="1" t="s">
        <v>1186</v>
      </c>
      <c r="AC319" s="1" t="s">
        <v>37</v>
      </c>
    </row>
    <row r="320" spans="1:29" hidden="1" x14ac:dyDescent="0.25">
      <c r="A320" s="1" t="s">
        <v>33</v>
      </c>
      <c r="B320" s="1" t="s">
        <v>34</v>
      </c>
      <c r="C320" s="2">
        <v>44773</v>
      </c>
      <c r="D320" s="1" t="s">
        <v>73</v>
      </c>
      <c r="E320" s="1" t="s">
        <v>74</v>
      </c>
      <c r="F320" s="1" t="s">
        <v>37</v>
      </c>
      <c r="G320" s="1" t="s">
        <v>919</v>
      </c>
      <c r="H320" s="1" t="s">
        <v>76</v>
      </c>
      <c r="I320" s="3">
        <v>37172</v>
      </c>
      <c r="J320" s="3">
        <v>0</v>
      </c>
      <c r="K320" s="1" t="s">
        <v>40</v>
      </c>
      <c r="L320" s="1" t="s">
        <v>500</v>
      </c>
      <c r="M320" s="1" t="s">
        <v>501</v>
      </c>
      <c r="N320" s="1" t="s">
        <v>79</v>
      </c>
      <c r="O320" s="1" t="s">
        <v>80</v>
      </c>
      <c r="P320" s="1" t="s">
        <v>43</v>
      </c>
      <c r="Q320" s="1" t="s">
        <v>43</v>
      </c>
      <c r="R320" s="3">
        <v>0</v>
      </c>
      <c r="S320" s="1" t="s">
        <v>44</v>
      </c>
      <c r="T320" s="1" t="s">
        <v>45</v>
      </c>
      <c r="U320" s="1" t="s">
        <v>919</v>
      </c>
      <c r="V320" s="1" t="s">
        <v>46</v>
      </c>
      <c r="W320" s="1" t="s">
        <v>975</v>
      </c>
      <c r="X320" s="1" t="s">
        <v>1186</v>
      </c>
      <c r="Y320" s="1" t="s">
        <v>83</v>
      </c>
      <c r="Z320" s="1" t="s">
        <v>1187</v>
      </c>
      <c r="AA320" s="1" t="s">
        <v>51</v>
      </c>
      <c r="AB320" s="1" t="s">
        <v>1186</v>
      </c>
      <c r="AC320" s="1" t="s">
        <v>37</v>
      </c>
    </row>
    <row r="321" spans="1:29" hidden="1" x14ac:dyDescent="0.25">
      <c r="A321" s="1" t="s">
        <v>33</v>
      </c>
      <c r="B321" s="1" t="s">
        <v>34</v>
      </c>
      <c r="C321" s="2">
        <v>44773</v>
      </c>
      <c r="D321" s="1" t="s">
        <v>73</v>
      </c>
      <c r="E321" s="1" t="s">
        <v>74</v>
      </c>
      <c r="F321" s="1" t="s">
        <v>37</v>
      </c>
      <c r="G321" s="1" t="s">
        <v>919</v>
      </c>
      <c r="H321" s="1" t="s">
        <v>76</v>
      </c>
      <c r="I321" s="3">
        <v>39741</v>
      </c>
      <c r="J321" s="3">
        <v>0</v>
      </c>
      <c r="K321" s="1" t="s">
        <v>40</v>
      </c>
      <c r="L321" s="1" t="s">
        <v>162</v>
      </c>
      <c r="M321" s="1" t="s">
        <v>163</v>
      </c>
      <c r="N321" s="1" t="s">
        <v>79</v>
      </c>
      <c r="O321" s="1" t="s">
        <v>80</v>
      </c>
      <c r="P321" s="1" t="s">
        <v>43</v>
      </c>
      <c r="Q321" s="1" t="s">
        <v>43</v>
      </c>
      <c r="R321" s="3">
        <v>0</v>
      </c>
      <c r="S321" s="1" t="s">
        <v>44</v>
      </c>
      <c r="T321" s="1" t="s">
        <v>45</v>
      </c>
      <c r="U321" s="1" t="s">
        <v>919</v>
      </c>
      <c r="V321" s="1" t="s">
        <v>46</v>
      </c>
      <c r="W321" s="1" t="s">
        <v>975</v>
      </c>
      <c r="X321" s="1" t="s">
        <v>1186</v>
      </c>
      <c r="Y321" s="1" t="s">
        <v>83</v>
      </c>
      <c r="Z321" s="1" t="s">
        <v>1187</v>
      </c>
      <c r="AA321" s="1" t="s">
        <v>51</v>
      </c>
      <c r="AB321" s="1" t="s">
        <v>1186</v>
      </c>
      <c r="AC321" s="1" t="s">
        <v>37</v>
      </c>
    </row>
    <row r="322" spans="1:29" hidden="1" x14ac:dyDescent="0.25">
      <c r="A322" s="1" t="s">
        <v>33</v>
      </c>
      <c r="B322" s="1" t="s">
        <v>34</v>
      </c>
      <c r="C322" s="2">
        <v>44773</v>
      </c>
      <c r="D322" s="1" t="s">
        <v>73</v>
      </c>
      <c r="E322" s="1" t="s">
        <v>74</v>
      </c>
      <c r="F322" s="1" t="s">
        <v>37</v>
      </c>
      <c r="G322" s="1" t="s">
        <v>919</v>
      </c>
      <c r="H322" s="1" t="s">
        <v>76</v>
      </c>
      <c r="I322" s="3">
        <v>33335</v>
      </c>
      <c r="J322" s="3">
        <v>0</v>
      </c>
      <c r="K322" s="1" t="s">
        <v>40</v>
      </c>
      <c r="L322" s="1" t="s">
        <v>352</v>
      </c>
      <c r="M322" s="1" t="s">
        <v>353</v>
      </c>
      <c r="N322" s="1" t="s">
        <v>79</v>
      </c>
      <c r="O322" s="1" t="s">
        <v>80</v>
      </c>
      <c r="P322" s="1" t="s">
        <v>43</v>
      </c>
      <c r="Q322" s="1" t="s">
        <v>43</v>
      </c>
      <c r="R322" s="3">
        <v>0</v>
      </c>
      <c r="S322" s="1" t="s">
        <v>44</v>
      </c>
      <c r="T322" s="1" t="s">
        <v>45</v>
      </c>
      <c r="U322" s="1" t="s">
        <v>919</v>
      </c>
      <c r="V322" s="1" t="s">
        <v>46</v>
      </c>
      <c r="W322" s="1" t="s">
        <v>975</v>
      </c>
      <c r="X322" s="1" t="s">
        <v>1186</v>
      </c>
      <c r="Y322" s="1" t="s">
        <v>83</v>
      </c>
      <c r="Z322" s="1" t="s">
        <v>1187</v>
      </c>
      <c r="AA322" s="1" t="s">
        <v>51</v>
      </c>
      <c r="AB322" s="1" t="s">
        <v>1186</v>
      </c>
      <c r="AC322" s="1" t="s">
        <v>37</v>
      </c>
    </row>
    <row r="323" spans="1:29" hidden="1" x14ac:dyDescent="0.25">
      <c r="A323" s="1" t="s">
        <v>33</v>
      </c>
      <c r="B323" s="1" t="s">
        <v>34</v>
      </c>
      <c r="C323" s="2">
        <v>44773</v>
      </c>
      <c r="D323" s="1" t="s">
        <v>73</v>
      </c>
      <c r="E323" s="1" t="s">
        <v>74</v>
      </c>
      <c r="F323" s="1" t="s">
        <v>37</v>
      </c>
      <c r="G323" s="1" t="s">
        <v>919</v>
      </c>
      <c r="H323" s="1" t="s">
        <v>76</v>
      </c>
      <c r="I323" s="3">
        <v>108694</v>
      </c>
      <c r="J323" s="3">
        <v>0</v>
      </c>
      <c r="K323" s="1" t="s">
        <v>40</v>
      </c>
      <c r="L323" s="1" t="s">
        <v>377</v>
      </c>
      <c r="M323" s="1" t="s">
        <v>378</v>
      </c>
      <c r="N323" s="1" t="s">
        <v>79</v>
      </c>
      <c r="O323" s="1" t="s">
        <v>80</v>
      </c>
      <c r="P323" s="1" t="s">
        <v>43</v>
      </c>
      <c r="Q323" s="1" t="s">
        <v>43</v>
      </c>
      <c r="R323" s="3">
        <v>0</v>
      </c>
      <c r="S323" s="1" t="s">
        <v>44</v>
      </c>
      <c r="T323" s="1" t="s">
        <v>45</v>
      </c>
      <c r="U323" s="1" t="s">
        <v>919</v>
      </c>
      <c r="V323" s="1" t="s">
        <v>46</v>
      </c>
      <c r="W323" s="1" t="s">
        <v>975</v>
      </c>
      <c r="X323" s="1" t="s">
        <v>1186</v>
      </c>
      <c r="Y323" s="1" t="s">
        <v>83</v>
      </c>
      <c r="Z323" s="1" t="s">
        <v>1187</v>
      </c>
      <c r="AA323" s="1" t="s">
        <v>51</v>
      </c>
      <c r="AB323" s="1" t="s">
        <v>1186</v>
      </c>
      <c r="AC323" s="1" t="s">
        <v>37</v>
      </c>
    </row>
    <row r="324" spans="1:29" hidden="1" x14ac:dyDescent="0.25">
      <c r="A324" s="1" t="s">
        <v>33</v>
      </c>
      <c r="B324" s="1" t="s">
        <v>34</v>
      </c>
      <c r="C324" s="2">
        <v>44773</v>
      </c>
      <c r="D324" s="1" t="s">
        <v>73</v>
      </c>
      <c r="E324" s="1" t="s">
        <v>74</v>
      </c>
      <c r="F324" s="1" t="s">
        <v>37</v>
      </c>
      <c r="G324" s="1" t="s">
        <v>919</v>
      </c>
      <c r="H324" s="1" t="s">
        <v>76</v>
      </c>
      <c r="I324" s="3">
        <v>33334</v>
      </c>
      <c r="J324" s="3">
        <v>0</v>
      </c>
      <c r="K324" s="1" t="s">
        <v>40</v>
      </c>
      <c r="L324" s="1" t="s">
        <v>813</v>
      </c>
      <c r="M324" s="1" t="s">
        <v>814</v>
      </c>
      <c r="N324" s="1" t="s">
        <v>79</v>
      </c>
      <c r="O324" s="1" t="s">
        <v>80</v>
      </c>
      <c r="P324" s="1" t="s">
        <v>43</v>
      </c>
      <c r="Q324" s="1" t="s">
        <v>43</v>
      </c>
      <c r="R324" s="3">
        <v>0</v>
      </c>
      <c r="S324" s="1" t="s">
        <v>44</v>
      </c>
      <c r="T324" s="1" t="s">
        <v>45</v>
      </c>
      <c r="U324" s="1" t="s">
        <v>919</v>
      </c>
      <c r="V324" s="1" t="s">
        <v>46</v>
      </c>
      <c r="W324" s="1" t="s">
        <v>975</v>
      </c>
      <c r="X324" s="1" t="s">
        <v>1186</v>
      </c>
      <c r="Y324" s="1" t="s">
        <v>83</v>
      </c>
      <c r="Z324" s="1" t="s">
        <v>1187</v>
      </c>
      <c r="AA324" s="1" t="s">
        <v>51</v>
      </c>
      <c r="AB324" s="1" t="s">
        <v>1186</v>
      </c>
      <c r="AC324" s="1" t="s">
        <v>37</v>
      </c>
    </row>
    <row r="325" spans="1:29" hidden="1" x14ac:dyDescent="0.25">
      <c r="A325" s="1" t="s">
        <v>33</v>
      </c>
      <c r="B325" s="1" t="s">
        <v>34</v>
      </c>
      <c r="C325" s="2">
        <v>44773</v>
      </c>
      <c r="D325" s="1" t="s">
        <v>73</v>
      </c>
      <c r="E325" s="1" t="s">
        <v>74</v>
      </c>
      <c r="F325" s="1" t="s">
        <v>37</v>
      </c>
      <c r="G325" s="1" t="s">
        <v>919</v>
      </c>
      <c r="H325" s="1" t="s">
        <v>76</v>
      </c>
      <c r="I325" s="3">
        <v>35347</v>
      </c>
      <c r="J325" s="3">
        <v>0</v>
      </c>
      <c r="K325" s="1" t="s">
        <v>40</v>
      </c>
      <c r="L325" s="1" t="s">
        <v>436</v>
      </c>
      <c r="M325" s="1" t="s">
        <v>437</v>
      </c>
      <c r="N325" s="1" t="s">
        <v>79</v>
      </c>
      <c r="O325" s="1" t="s">
        <v>80</v>
      </c>
      <c r="P325" s="1" t="s">
        <v>43</v>
      </c>
      <c r="Q325" s="1" t="s">
        <v>43</v>
      </c>
      <c r="R325" s="3">
        <v>0</v>
      </c>
      <c r="S325" s="1" t="s">
        <v>44</v>
      </c>
      <c r="T325" s="1" t="s">
        <v>45</v>
      </c>
      <c r="U325" s="1" t="s">
        <v>919</v>
      </c>
      <c r="V325" s="1" t="s">
        <v>46</v>
      </c>
      <c r="W325" s="1" t="s">
        <v>975</v>
      </c>
      <c r="X325" s="1" t="s">
        <v>1186</v>
      </c>
      <c r="Y325" s="1" t="s">
        <v>83</v>
      </c>
      <c r="Z325" s="1" t="s">
        <v>1187</v>
      </c>
      <c r="AA325" s="1" t="s">
        <v>51</v>
      </c>
      <c r="AB325" s="1" t="s">
        <v>1186</v>
      </c>
      <c r="AC325" s="1" t="s">
        <v>37</v>
      </c>
    </row>
    <row r="326" spans="1:29" hidden="1" x14ac:dyDescent="0.25">
      <c r="A326" s="1" t="s">
        <v>33</v>
      </c>
      <c r="B326" s="1" t="s">
        <v>34</v>
      </c>
      <c r="C326" s="2">
        <v>44773</v>
      </c>
      <c r="D326" s="1" t="s">
        <v>73</v>
      </c>
      <c r="E326" s="1" t="s">
        <v>74</v>
      </c>
      <c r="F326" s="1" t="s">
        <v>37</v>
      </c>
      <c r="G326" s="1" t="s">
        <v>919</v>
      </c>
      <c r="H326" s="1" t="s">
        <v>76</v>
      </c>
      <c r="I326" s="3">
        <v>33397</v>
      </c>
      <c r="J326" s="3">
        <v>0</v>
      </c>
      <c r="K326" s="1" t="s">
        <v>40</v>
      </c>
      <c r="L326" s="1" t="s">
        <v>773</v>
      </c>
      <c r="M326" s="1" t="s">
        <v>774</v>
      </c>
      <c r="N326" s="1" t="s">
        <v>79</v>
      </c>
      <c r="O326" s="1" t="s">
        <v>80</v>
      </c>
      <c r="P326" s="1" t="s">
        <v>43</v>
      </c>
      <c r="Q326" s="1" t="s">
        <v>43</v>
      </c>
      <c r="R326" s="3">
        <v>0</v>
      </c>
      <c r="S326" s="1" t="s">
        <v>44</v>
      </c>
      <c r="T326" s="1" t="s">
        <v>45</v>
      </c>
      <c r="U326" s="1" t="s">
        <v>919</v>
      </c>
      <c r="V326" s="1" t="s">
        <v>46</v>
      </c>
      <c r="W326" s="1" t="s">
        <v>975</v>
      </c>
      <c r="X326" s="1" t="s">
        <v>1186</v>
      </c>
      <c r="Y326" s="1" t="s">
        <v>83</v>
      </c>
      <c r="Z326" s="1" t="s">
        <v>1187</v>
      </c>
      <c r="AA326" s="1" t="s">
        <v>51</v>
      </c>
      <c r="AB326" s="1" t="s">
        <v>1186</v>
      </c>
      <c r="AC326" s="1" t="s">
        <v>37</v>
      </c>
    </row>
    <row r="327" spans="1:29" hidden="1" x14ac:dyDescent="0.25">
      <c r="A327" s="1" t="s">
        <v>33</v>
      </c>
      <c r="B327" s="1" t="s">
        <v>34</v>
      </c>
      <c r="C327" s="2">
        <v>44773</v>
      </c>
      <c r="D327" s="1" t="s">
        <v>73</v>
      </c>
      <c r="E327" s="1" t="s">
        <v>74</v>
      </c>
      <c r="F327" s="1" t="s">
        <v>37</v>
      </c>
      <c r="G327" s="1" t="s">
        <v>919</v>
      </c>
      <c r="H327" s="1" t="s">
        <v>76</v>
      </c>
      <c r="I327" s="3">
        <v>33334</v>
      </c>
      <c r="J327" s="3">
        <v>0</v>
      </c>
      <c r="K327" s="1" t="s">
        <v>40</v>
      </c>
      <c r="L327" s="1" t="s">
        <v>117</v>
      </c>
      <c r="M327" s="1" t="s">
        <v>118</v>
      </c>
      <c r="N327" s="1" t="s">
        <v>79</v>
      </c>
      <c r="O327" s="1" t="s">
        <v>80</v>
      </c>
      <c r="P327" s="1" t="s">
        <v>43</v>
      </c>
      <c r="Q327" s="1" t="s">
        <v>43</v>
      </c>
      <c r="R327" s="3">
        <v>0</v>
      </c>
      <c r="S327" s="1" t="s">
        <v>44</v>
      </c>
      <c r="T327" s="1" t="s">
        <v>45</v>
      </c>
      <c r="U327" s="1" t="s">
        <v>919</v>
      </c>
      <c r="V327" s="1" t="s">
        <v>46</v>
      </c>
      <c r="W327" s="1" t="s">
        <v>975</v>
      </c>
      <c r="X327" s="1" t="s">
        <v>1186</v>
      </c>
      <c r="Y327" s="1" t="s">
        <v>83</v>
      </c>
      <c r="Z327" s="1" t="s">
        <v>1187</v>
      </c>
      <c r="AA327" s="1" t="s">
        <v>51</v>
      </c>
      <c r="AB327" s="1" t="s">
        <v>1186</v>
      </c>
      <c r="AC327" s="1" t="s">
        <v>37</v>
      </c>
    </row>
    <row r="328" spans="1:29" hidden="1" x14ac:dyDescent="0.25">
      <c r="A328" s="1" t="s">
        <v>33</v>
      </c>
      <c r="B328" s="1" t="s">
        <v>34</v>
      </c>
      <c r="C328" s="2">
        <v>44773</v>
      </c>
      <c r="D328" s="1" t="s">
        <v>73</v>
      </c>
      <c r="E328" s="1" t="s">
        <v>74</v>
      </c>
      <c r="F328" s="1" t="s">
        <v>37</v>
      </c>
      <c r="G328" s="1" t="s">
        <v>919</v>
      </c>
      <c r="H328" s="1" t="s">
        <v>76</v>
      </c>
      <c r="I328" s="3">
        <v>33334</v>
      </c>
      <c r="J328" s="3">
        <v>0</v>
      </c>
      <c r="K328" s="1" t="s">
        <v>40</v>
      </c>
      <c r="L328" s="1" t="s">
        <v>133</v>
      </c>
      <c r="M328" s="1" t="s">
        <v>134</v>
      </c>
      <c r="N328" s="1" t="s">
        <v>79</v>
      </c>
      <c r="O328" s="1" t="s">
        <v>80</v>
      </c>
      <c r="P328" s="1" t="s">
        <v>43</v>
      </c>
      <c r="Q328" s="1" t="s">
        <v>43</v>
      </c>
      <c r="R328" s="3">
        <v>0</v>
      </c>
      <c r="S328" s="1" t="s">
        <v>44</v>
      </c>
      <c r="T328" s="1" t="s">
        <v>45</v>
      </c>
      <c r="U328" s="1" t="s">
        <v>919</v>
      </c>
      <c r="V328" s="1" t="s">
        <v>46</v>
      </c>
      <c r="W328" s="1" t="s">
        <v>975</v>
      </c>
      <c r="X328" s="1" t="s">
        <v>1186</v>
      </c>
      <c r="Y328" s="1" t="s">
        <v>83</v>
      </c>
      <c r="Z328" s="1" t="s">
        <v>1187</v>
      </c>
      <c r="AA328" s="1" t="s">
        <v>51</v>
      </c>
      <c r="AB328" s="1" t="s">
        <v>1186</v>
      </c>
      <c r="AC328" s="1" t="s">
        <v>37</v>
      </c>
    </row>
    <row r="329" spans="1:29" hidden="1" x14ac:dyDescent="0.25">
      <c r="A329" s="1" t="s">
        <v>33</v>
      </c>
      <c r="B329" s="1" t="s">
        <v>34</v>
      </c>
      <c r="C329" s="2">
        <v>44773</v>
      </c>
      <c r="D329" s="1" t="s">
        <v>73</v>
      </c>
      <c r="E329" s="1" t="s">
        <v>74</v>
      </c>
      <c r="F329" s="1" t="s">
        <v>37</v>
      </c>
      <c r="G329" s="1" t="s">
        <v>919</v>
      </c>
      <c r="H329" s="1" t="s">
        <v>76</v>
      </c>
      <c r="I329" s="3">
        <v>105198</v>
      </c>
      <c r="J329" s="3">
        <v>0</v>
      </c>
      <c r="K329" s="1" t="s">
        <v>40</v>
      </c>
      <c r="L329" s="1" t="s">
        <v>125</v>
      </c>
      <c r="M329" s="1" t="s">
        <v>126</v>
      </c>
      <c r="N329" s="1" t="s">
        <v>79</v>
      </c>
      <c r="O329" s="1" t="s">
        <v>80</v>
      </c>
      <c r="P329" s="1" t="s">
        <v>43</v>
      </c>
      <c r="Q329" s="1" t="s">
        <v>43</v>
      </c>
      <c r="R329" s="3">
        <v>0</v>
      </c>
      <c r="S329" s="1" t="s">
        <v>44</v>
      </c>
      <c r="T329" s="1" t="s">
        <v>45</v>
      </c>
      <c r="U329" s="1" t="s">
        <v>919</v>
      </c>
      <c r="V329" s="1" t="s">
        <v>46</v>
      </c>
      <c r="W329" s="1" t="s">
        <v>975</v>
      </c>
      <c r="X329" s="1" t="s">
        <v>1186</v>
      </c>
      <c r="Y329" s="1" t="s">
        <v>83</v>
      </c>
      <c r="Z329" s="1" t="s">
        <v>1187</v>
      </c>
      <c r="AA329" s="1" t="s">
        <v>51</v>
      </c>
      <c r="AB329" s="1" t="s">
        <v>1186</v>
      </c>
      <c r="AC329" s="1" t="s">
        <v>37</v>
      </c>
    </row>
    <row r="330" spans="1:29" hidden="1" x14ac:dyDescent="0.25">
      <c r="A330" s="1" t="s">
        <v>33</v>
      </c>
      <c r="B330" s="1" t="s">
        <v>34</v>
      </c>
      <c r="C330" s="2">
        <v>44773</v>
      </c>
      <c r="D330" s="1" t="s">
        <v>73</v>
      </c>
      <c r="E330" s="1" t="s">
        <v>74</v>
      </c>
      <c r="F330" s="1" t="s">
        <v>37</v>
      </c>
      <c r="G330" s="1" t="s">
        <v>919</v>
      </c>
      <c r="H330" s="1" t="s">
        <v>76</v>
      </c>
      <c r="I330" s="3">
        <v>306289</v>
      </c>
      <c r="J330" s="3">
        <v>0</v>
      </c>
      <c r="K330" s="1" t="s">
        <v>40</v>
      </c>
      <c r="L330" s="1" t="s">
        <v>480</v>
      </c>
      <c r="M330" s="1" t="s">
        <v>481</v>
      </c>
      <c r="N330" s="1" t="s">
        <v>79</v>
      </c>
      <c r="O330" s="1" t="s">
        <v>80</v>
      </c>
      <c r="P330" s="1" t="s">
        <v>43</v>
      </c>
      <c r="Q330" s="1" t="s">
        <v>43</v>
      </c>
      <c r="R330" s="3">
        <v>0</v>
      </c>
      <c r="S330" s="1" t="s">
        <v>44</v>
      </c>
      <c r="T330" s="1" t="s">
        <v>45</v>
      </c>
      <c r="U330" s="1" t="s">
        <v>919</v>
      </c>
      <c r="V330" s="1" t="s">
        <v>46</v>
      </c>
      <c r="W330" s="1" t="s">
        <v>975</v>
      </c>
      <c r="X330" s="1" t="s">
        <v>1186</v>
      </c>
      <c r="Y330" s="1" t="s">
        <v>83</v>
      </c>
      <c r="Z330" s="1" t="s">
        <v>1187</v>
      </c>
      <c r="AA330" s="1" t="s">
        <v>51</v>
      </c>
      <c r="AB330" s="1" t="s">
        <v>1186</v>
      </c>
      <c r="AC330" s="1" t="s">
        <v>37</v>
      </c>
    </row>
    <row r="331" spans="1:29" hidden="1" x14ac:dyDescent="0.25">
      <c r="A331" s="1" t="s">
        <v>33</v>
      </c>
      <c r="B331" s="1" t="s">
        <v>34</v>
      </c>
      <c r="C331" s="2">
        <v>44773</v>
      </c>
      <c r="D331" s="1" t="s">
        <v>73</v>
      </c>
      <c r="E331" s="1" t="s">
        <v>74</v>
      </c>
      <c r="F331" s="1" t="s">
        <v>37</v>
      </c>
      <c r="G331" s="1" t="s">
        <v>919</v>
      </c>
      <c r="H331" s="1" t="s">
        <v>76</v>
      </c>
      <c r="I331" s="3">
        <v>35104</v>
      </c>
      <c r="J331" s="3">
        <v>0</v>
      </c>
      <c r="K331" s="1" t="s">
        <v>40</v>
      </c>
      <c r="L331" s="1" t="s">
        <v>721</v>
      </c>
      <c r="M331" s="1" t="s">
        <v>722</v>
      </c>
      <c r="N331" s="1" t="s">
        <v>79</v>
      </c>
      <c r="O331" s="1" t="s">
        <v>80</v>
      </c>
      <c r="P331" s="1" t="s">
        <v>43</v>
      </c>
      <c r="Q331" s="1" t="s">
        <v>43</v>
      </c>
      <c r="R331" s="3">
        <v>0</v>
      </c>
      <c r="S331" s="1" t="s">
        <v>44</v>
      </c>
      <c r="T331" s="1" t="s">
        <v>45</v>
      </c>
      <c r="U331" s="1" t="s">
        <v>919</v>
      </c>
      <c r="V331" s="1" t="s">
        <v>46</v>
      </c>
      <c r="W331" s="1" t="s">
        <v>975</v>
      </c>
      <c r="X331" s="1" t="s">
        <v>1186</v>
      </c>
      <c r="Y331" s="1" t="s">
        <v>83</v>
      </c>
      <c r="Z331" s="1" t="s">
        <v>1187</v>
      </c>
      <c r="AA331" s="1" t="s">
        <v>51</v>
      </c>
      <c r="AB331" s="1" t="s">
        <v>1186</v>
      </c>
      <c r="AC331" s="1" t="s">
        <v>37</v>
      </c>
    </row>
    <row r="332" spans="1:29" hidden="1" x14ac:dyDescent="0.25">
      <c r="A332" s="1" t="s">
        <v>33</v>
      </c>
      <c r="B332" s="1" t="s">
        <v>34</v>
      </c>
      <c r="C332" s="2">
        <v>44773</v>
      </c>
      <c r="D332" s="1" t="s">
        <v>73</v>
      </c>
      <c r="E332" s="1" t="s">
        <v>74</v>
      </c>
      <c r="F332" s="1" t="s">
        <v>37</v>
      </c>
      <c r="G332" s="1" t="s">
        <v>919</v>
      </c>
      <c r="H332" s="1" t="s">
        <v>76</v>
      </c>
      <c r="I332" s="3">
        <v>221607</v>
      </c>
      <c r="J332" s="3">
        <v>0</v>
      </c>
      <c r="K332" s="1" t="s">
        <v>40</v>
      </c>
      <c r="L332" s="1" t="s">
        <v>472</v>
      </c>
      <c r="M332" s="1" t="s">
        <v>473</v>
      </c>
      <c r="N332" s="1" t="s">
        <v>79</v>
      </c>
      <c r="O332" s="1" t="s">
        <v>80</v>
      </c>
      <c r="P332" s="1" t="s">
        <v>43</v>
      </c>
      <c r="Q332" s="1" t="s">
        <v>43</v>
      </c>
      <c r="R332" s="3">
        <v>0</v>
      </c>
      <c r="S332" s="1" t="s">
        <v>44</v>
      </c>
      <c r="T332" s="1" t="s">
        <v>45</v>
      </c>
      <c r="U332" s="1" t="s">
        <v>919</v>
      </c>
      <c r="V332" s="1" t="s">
        <v>46</v>
      </c>
      <c r="W332" s="1" t="s">
        <v>975</v>
      </c>
      <c r="X332" s="1" t="s">
        <v>1186</v>
      </c>
      <c r="Y332" s="1" t="s">
        <v>83</v>
      </c>
      <c r="Z332" s="1" t="s">
        <v>1187</v>
      </c>
      <c r="AA332" s="1" t="s">
        <v>51</v>
      </c>
      <c r="AB332" s="1" t="s">
        <v>1186</v>
      </c>
      <c r="AC332" s="1" t="s">
        <v>37</v>
      </c>
    </row>
    <row r="333" spans="1:29" hidden="1" x14ac:dyDescent="0.25">
      <c r="A333" s="1" t="s">
        <v>33</v>
      </c>
      <c r="B333" s="1" t="s">
        <v>34</v>
      </c>
      <c r="C333" s="2">
        <v>44773</v>
      </c>
      <c r="D333" s="1" t="s">
        <v>73</v>
      </c>
      <c r="E333" s="1" t="s">
        <v>74</v>
      </c>
      <c r="F333" s="1" t="s">
        <v>37</v>
      </c>
      <c r="G333" s="1" t="s">
        <v>919</v>
      </c>
      <c r="H333" s="1" t="s">
        <v>76</v>
      </c>
      <c r="I333" s="3">
        <v>83533</v>
      </c>
      <c r="J333" s="3">
        <v>0</v>
      </c>
      <c r="K333" s="1" t="s">
        <v>40</v>
      </c>
      <c r="L333" s="1" t="s">
        <v>553</v>
      </c>
      <c r="M333" s="1" t="s">
        <v>554</v>
      </c>
      <c r="N333" s="1" t="s">
        <v>79</v>
      </c>
      <c r="O333" s="1" t="s">
        <v>80</v>
      </c>
      <c r="P333" s="1" t="s">
        <v>43</v>
      </c>
      <c r="Q333" s="1" t="s">
        <v>43</v>
      </c>
      <c r="R333" s="3">
        <v>0</v>
      </c>
      <c r="S333" s="1" t="s">
        <v>44</v>
      </c>
      <c r="T333" s="1" t="s">
        <v>45</v>
      </c>
      <c r="U333" s="1" t="s">
        <v>919</v>
      </c>
      <c r="V333" s="1" t="s">
        <v>46</v>
      </c>
      <c r="W333" s="1" t="s">
        <v>975</v>
      </c>
      <c r="X333" s="1" t="s">
        <v>1186</v>
      </c>
      <c r="Y333" s="1" t="s">
        <v>83</v>
      </c>
      <c r="Z333" s="1" t="s">
        <v>1187</v>
      </c>
      <c r="AA333" s="1" t="s">
        <v>51</v>
      </c>
      <c r="AB333" s="1" t="s">
        <v>1186</v>
      </c>
      <c r="AC333" s="1" t="s">
        <v>37</v>
      </c>
    </row>
    <row r="334" spans="1:29" hidden="1" x14ac:dyDescent="0.25">
      <c r="A334" s="1" t="s">
        <v>33</v>
      </c>
      <c r="B334" s="1" t="s">
        <v>34</v>
      </c>
      <c r="C334" s="2">
        <v>44773</v>
      </c>
      <c r="D334" s="1" t="s">
        <v>73</v>
      </c>
      <c r="E334" s="1" t="s">
        <v>74</v>
      </c>
      <c r="F334" s="1" t="s">
        <v>37</v>
      </c>
      <c r="G334" s="1" t="s">
        <v>919</v>
      </c>
      <c r="H334" s="1" t="s">
        <v>76</v>
      </c>
      <c r="I334" s="3">
        <v>128837</v>
      </c>
      <c r="J334" s="3">
        <v>0</v>
      </c>
      <c r="K334" s="1" t="s">
        <v>40</v>
      </c>
      <c r="L334" s="1" t="s">
        <v>1188</v>
      </c>
      <c r="M334" s="1" t="s">
        <v>716</v>
      </c>
      <c r="N334" s="1" t="s">
        <v>79</v>
      </c>
      <c r="O334" s="1" t="s">
        <v>80</v>
      </c>
      <c r="P334" s="1" t="s">
        <v>43</v>
      </c>
      <c r="Q334" s="1" t="s">
        <v>43</v>
      </c>
      <c r="R334" s="3">
        <v>0</v>
      </c>
      <c r="S334" s="1" t="s">
        <v>44</v>
      </c>
      <c r="T334" s="1" t="s">
        <v>45</v>
      </c>
      <c r="U334" s="1" t="s">
        <v>919</v>
      </c>
      <c r="V334" s="1" t="s">
        <v>46</v>
      </c>
      <c r="W334" s="1" t="s">
        <v>975</v>
      </c>
      <c r="X334" s="1" t="s">
        <v>1186</v>
      </c>
      <c r="Y334" s="1" t="s">
        <v>83</v>
      </c>
      <c r="Z334" s="1" t="s">
        <v>1187</v>
      </c>
      <c r="AA334" s="1" t="s">
        <v>51</v>
      </c>
      <c r="AB334" s="1" t="s">
        <v>1186</v>
      </c>
      <c r="AC334" s="1" t="s">
        <v>37</v>
      </c>
    </row>
    <row r="335" spans="1:29" hidden="1" x14ac:dyDescent="0.25">
      <c r="A335" s="1" t="s">
        <v>33</v>
      </c>
      <c r="B335" s="1" t="s">
        <v>34</v>
      </c>
      <c r="C335" s="2">
        <v>44773</v>
      </c>
      <c r="D335" s="1" t="s">
        <v>73</v>
      </c>
      <c r="E335" s="1" t="s">
        <v>74</v>
      </c>
      <c r="F335" s="1" t="s">
        <v>37</v>
      </c>
      <c r="G335" s="1" t="s">
        <v>919</v>
      </c>
      <c r="H335" s="1" t="s">
        <v>76</v>
      </c>
      <c r="I335" s="3">
        <v>101027</v>
      </c>
      <c r="J335" s="3">
        <v>0</v>
      </c>
      <c r="K335" s="1" t="s">
        <v>40</v>
      </c>
      <c r="L335" s="1" t="s">
        <v>152</v>
      </c>
      <c r="M335" s="1" t="s">
        <v>153</v>
      </c>
      <c r="N335" s="1" t="s">
        <v>79</v>
      </c>
      <c r="O335" s="1" t="s">
        <v>80</v>
      </c>
      <c r="P335" s="1" t="s">
        <v>43</v>
      </c>
      <c r="Q335" s="1" t="s">
        <v>43</v>
      </c>
      <c r="R335" s="3">
        <v>0</v>
      </c>
      <c r="S335" s="1" t="s">
        <v>44</v>
      </c>
      <c r="T335" s="1" t="s">
        <v>45</v>
      </c>
      <c r="U335" s="1" t="s">
        <v>919</v>
      </c>
      <c r="V335" s="1" t="s">
        <v>46</v>
      </c>
      <c r="W335" s="1" t="s">
        <v>975</v>
      </c>
      <c r="X335" s="1" t="s">
        <v>1186</v>
      </c>
      <c r="Y335" s="1" t="s">
        <v>83</v>
      </c>
      <c r="Z335" s="1" t="s">
        <v>1187</v>
      </c>
      <c r="AA335" s="1" t="s">
        <v>51</v>
      </c>
      <c r="AB335" s="1" t="s">
        <v>1186</v>
      </c>
      <c r="AC335" s="1" t="s">
        <v>37</v>
      </c>
    </row>
    <row r="336" spans="1:29" hidden="1" x14ac:dyDescent="0.25">
      <c r="A336" s="1" t="s">
        <v>33</v>
      </c>
      <c r="B336" s="1" t="s">
        <v>34</v>
      </c>
      <c r="C336" s="2">
        <v>44773</v>
      </c>
      <c r="D336" s="1" t="s">
        <v>73</v>
      </c>
      <c r="E336" s="1" t="s">
        <v>74</v>
      </c>
      <c r="F336" s="1" t="s">
        <v>37</v>
      </c>
      <c r="G336" s="1" t="s">
        <v>919</v>
      </c>
      <c r="H336" s="1" t="s">
        <v>76</v>
      </c>
      <c r="I336" s="3">
        <v>998007</v>
      </c>
      <c r="J336" s="3">
        <v>0</v>
      </c>
      <c r="K336" s="1" t="s">
        <v>40</v>
      </c>
      <c r="L336" s="1" t="s">
        <v>452</v>
      </c>
      <c r="M336" s="1" t="s">
        <v>453</v>
      </c>
      <c r="N336" s="1" t="s">
        <v>928</v>
      </c>
      <c r="O336" s="1" t="s">
        <v>929</v>
      </c>
      <c r="P336" s="1" t="s">
        <v>43</v>
      </c>
      <c r="Q336" s="1" t="s">
        <v>43</v>
      </c>
      <c r="R336" s="3">
        <v>0</v>
      </c>
      <c r="S336" s="1" t="s">
        <v>44</v>
      </c>
      <c r="T336" s="1" t="s">
        <v>45</v>
      </c>
      <c r="U336" s="1" t="s">
        <v>919</v>
      </c>
      <c r="V336" s="1" t="s">
        <v>46</v>
      </c>
      <c r="W336" s="1" t="s">
        <v>975</v>
      </c>
      <c r="X336" s="1" t="s">
        <v>1186</v>
      </c>
      <c r="Y336" s="1" t="s">
        <v>83</v>
      </c>
      <c r="Z336" s="1" t="s">
        <v>1187</v>
      </c>
      <c r="AA336" s="1" t="s">
        <v>51</v>
      </c>
      <c r="AB336" s="1" t="s">
        <v>1186</v>
      </c>
      <c r="AC336" s="1" t="s">
        <v>37</v>
      </c>
    </row>
    <row r="337" spans="1:29" hidden="1" x14ac:dyDescent="0.25">
      <c r="A337" s="1" t="s">
        <v>33</v>
      </c>
      <c r="B337" s="1" t="s">
        <v>34</v>
      </c>
      <c r="C337" s="2">
        <v>44773</v>
      </c>
      <c r="D337" s="1" t="s">
        <v>73</v>
      </c>
      <c r="E337" s="1" t="s">
        <v>74</v>
      </c>
      <c r="F337" s="1" t="s">
        <v>37</v>
      </c>
      <c r="G337" s="1" t="s">
        <v>919</v>
      </c>
      <c r="H337" s="1" t="s">
        <v>76</v>
      </c>
      <c r="I337" s="3">
        <v>986073</v>
      </c>
      <c r="J337" s="3">
        <v>0</v>
      </c>
      <c r="K337" s="1" t="s">
        <v>40</v>
      </c>
      <c r="L337" s="1" t="s">
        <v>492</v>
      </c>
      <c r="M337" s="1" t="s">
        <v>493</v>
      </c>
      <c r="N337" s="1" t="s">
        <v>1078</v>
      </c>
      <c r="O337" s="1" t="s">
        <v>1079</v>
      </c>
      <c r="P337" s="1" t="s">
        <v>43</v>
      </c>
      <c r="Q337" s="1" t="s">
        <v>43</v>
      </c>
      <c r="R337" s="3">
        <v>0</v>
      </c>
      <c r="S337" s="1" t="s">
        <v>44</v>
      </c>
      <c r="T337" s="1" t="s">
        <v>45</v>
      </c>
      <c r="U337" s="1" t="s">
        <v>919</v>
      </c>
      <c r="V337" s="1" t="s">
        <v>46</v>
      </c>
      <c r="W337" s="1" t="s">
        <v>975</v>
      </c>
      <c r="X337" s="1" t="s">
        <v>1186</v>
      </c>
      <c r="Y337" s="1" t="s">
        <v>83</v>
      </c>
      <c r="Z337" s="1" t="s">
        <v>1187</v>
      </c>
      <c r="AA337" s="1" t="s">
        <v>51</v>
      </c>
      <c r="AB337" s="1" t="s">
        <v>1186</v>
      </c>
      <c r="AC337" s="1" t="s">
        <v>37</v>
      </c>
    </row>
    <row r="338" spans="1:29" hidden="1" x14ac:dyDescent="0.25">
      <c r="A338" s="1" t="s">
        <v>33</v>
      </c>
      <c r="B338" s="1" t="s">
        <v>34</v>
      </c>
      <c r="C338" s="2">
        <v>44773</v>
      </c>
      <c r="D338" s="1" t="s">
        <v>73</v>
      </c>
      <c r="E338" s="1" t="s">
        <v>74</v>
      </c>
      <c r="F338" s="1" t="s">
        <v>37</v>
      </c>
      <c r="G338" s="1" t="s">
        <v>919</v>
      </c>
      <c r="H338" s="1" t="s">
        <v>76</v>
      </c>
      <c r="I338" s="3">
        <v>133334</v>
      </c>
      <c r="J338" s="3">
        <v>0</v>
      </c>
      <c r="K338" s="1" t="s">
        <v>40</v>
      </c>
      <c r="L338" s="1" t="s">
        <v>408</v>
      </c>
      <c r="M338" s="1" t="s">
        <v>409</v>
      </c>
      <c r="N338" s="1" t="s">
        <v>79</v>
      </c>
      <c r="O338" s="1" t="s">
        <v>80</v>
      </c>
      <c r="P338" s="1" t="s">
        <v>43</v>
      </c>
      <c r="Q338" s="1" t="s">
        <v>43</v>
      </c>
      <c r="R338" s="3">
        <v>0</v>
      </c>
      <c r="S338" s="1" t="s">
        <v>44</v>
      </c>
      <c r="T338" s="1" t="s">
        <v>45</v>
      </c>
      <c r="U338" s="1" t="s">
        <v>919</v>
      </c>
      <c r="V338" s="1" t="s">
        <v>46</v>
      </c>
      <c r="W338" s="1" t="s">
        <v>975</v>
      </c>
      <c r="X338" s="1" t="s">
        <v>1186</v>
      </c>
      <c r="Y338" s="1" t="s">
        <v>83</v>
      </c>
      <c r="Z338" s="1" t="s">
        <v>1187</v>
      </c>
      <c r="AA338" s="1" t="s">
        <v>51</v>
      </c>
      <c r="AB338" s="1" t="s">
        <v>1186</v>
      </c>
      <c r="AC338" s="1" t="s">
        <v>37</v>
      </c>
    </row>
    <row r="339" spans="1:29" hidden="1" x14ac:dyDescent="0.25">
      <c r="A339" s="1" t="s">
        <v>33</v>
      </c>
      <c r="B339" s="1" t="s">
        <v>34</v>
      </c>
      <c r="C339" s="2">
        <v>44773</v>
      </c>
      <c r="D339" s="1" t="s">
        <v>73</v>
      </c>
      <c r="E339" s="1" t="s">
        <v>74</v>
      </c>
      <c r="F339" s="1" t="s">
        <v>37</v>
      </c>
      <c r="G339" s="1" t="s">
        <v>919</v>
      </c>
      <c r="H339" s="1" t="s">
        <v>76</v>
      </c>
      <c r="I339" s="3">
        <v>657854</v>
      </c>
      <c r="J339" s="3">
        <v>0</v>
      </c>
      <c r="K339" s="1" t="s">
        <v>40</v>
      </c>
      <c r="L339" s="1" t="s">
        <v>77</v>
      </c>
      <c r="M339" s="1" t="s">
        <v>78</v>
      </c>
      <c r="N339" s="1" t="s">
        <v>79</v>
      </c>
      <c r="O339" s="1" t="s">
        <v>80</v>
      </c>
      <c r="P339" s="1" t="s">
        <v>43</v>
      </c>
      <c r="Q339" s="1" t="s">
        <v>43</v>
      </c>
      <c r="R339" s="3">
        <v>0</v>
      </c>
      <c r="S339" s="1" t="s">
        <v>44</v>
      </c>
      <c r="T339" s="1" t="s">
        <v>45</v>
      </c>
      <c r="U339" s="1" t="s">
        <v>919</v>
      </c>
      <c r="V339" s="1" t="s">
        <v>46</v>
      </c>
      <c r="W339" s="1" t="s">
        <v>975</v>
      </c>
      <c r="X339" s="1" t="s">
        <v>1186</v>
      </c>
      <c r="Y339" s="1" t="s">
        <v>83</v>
      </c>
      <c r="Z339" s="1" t="s">
        <v>1187</v>
      </c>
      <c r="AA339" s="1" t="s">
        <v>51</v>
      </c>
      <c r="AB339" s="1" t="s">
        <v>1186</v>
      </c>
      <c r="AC339" s="1" t="s">
        <v>37</v>
      </c>
    </row>
    <row r="340" spans="1:29" hidden="1" x14ac:dyDescent="0.25">
      <c r="A340" s="1" t="s">
        <v>33</v>
      </c>
      <c r="B340" s="1" t="s">
        <v>34</v>
      </c>
      <c r="C340" s="2">
        <v>44773</v>
      </c>
      <c r="D340" s="1" t="s">
        <v>73</v>
      </c>
      <c r="E340" s="1" t="s">
        <v>74</v>
      </c>
      <c r="F340" s="1" t="s">
        <v>37</v>
      </c>
      <c r="G340" s="1" t="s">
        <v>919</v>
      </c>
      <c r="H340" s="1" t="s">
        <v>76</v>
      </c>
      <c r="I340" s="3">
        <v>33334</v>
      </c>
      <c r="J340" s="3">
        <v>0</v>
      </c>
      <c r="K340" s="1" t="s">
        <v>40</v>
      </c>
      <c r="L340" s="1" t="s">
        <v>1189</v>
      </c>
      <c r="M340" s="1" t="s">
        <v>644</v>
      </c>
      <c r="N340" s="1" t="s">
        <v>79</v>
      </c>
      <c r="O340" s="1" t="s">
        <v>80</v>
      </c>
      <c r="P340" s="1" t="s">
        <v>43</v>
      </c>
      <c r="Q340" s="1" t="s">
        <v>43</v>
      </c>
      <c r="R340" s="3">
        <v>0</v>
      </c>
      <c r="S340" s="1" t="s">
        <v>44</v>
      </c>
      <c r="T340" s="1" t="s">
        <v>45</v>
      </c>
      <c r="U340" s="1" t="s">
        <v>919</v>
      </c>
      <c r="V340" s="1" t="s">
        <v>46</v>
      </c>
      <c r="W340" s="1" t="s">
        <v>975</v>
      </c>
      <c r="X340" s="1" t="s">
        <v>1186</v>
      </c>
      <c r="Y340" s="1" t="s">
        <v>83</v>
      </c>
      <c r="Z340" s="1" t="s">
        <v>1187</v>
      </c>
      <c r="AA340" s="1" t="s">
        <v>51</v>
      </c>
      <c r="AB340" s="1" t="s">
        <v>1186</v>
      </c>
      <c r="AC340" s="1" t="s">
        <v>37</v>
      </c>
    </row>
    <row r="341" spans="1:29" hidden="1" x14ac:dyDescent="0.25">
      <c r="A341" s="1" t="s">
        <v>33</v>
      </c>
      <c r="B341" s="1" t="s">
        <v>34</v>
      </c>
      <c r="C341" s="2">
        <v>44773</v>
      </c>
      <c r="D341" s="1" t="s">
        <v>73</v>
      </c>
      <c r="E341" s="1" t="s">
        <v>74</v>
      </c>
      <c r="F341" s="1" t="s">
        <v>37</v>
      </c>
      <c r="G341" s="1" t="s">
        <v>919</v>
      </c>
      <c r="H341" s="1" t="s">
        <v>76</v>
      </c>
      <c r="I341" s="3">
        <v>33334</v>
      </c>
      <c r="J341" s="3">
        <v>0</v>
      </c>
      <c r="K341" s="1" t="s">
        <v>40</v>
      </c>
      <c r="L341" s="1" t="s">
        <v>595</v>
      </c>
      <c r="M341" s="1" t="s">
        <v>596</v>
      </c>
      <c r="N341" s="1" t="s">
        <v>79</v>
      </c>
      <c r="O341" s="1" t="s">
        <v>80</v>
      </c>
      <c r="P341" s="1" t="s">
        <v>43</v>
      </c>
      <c r="Q341" s="1" t="s">
        <v>43</v>
      </c>
      <c r="R341" s="3">
        <v>0</v>
      </c>
      <c r="S341" s="1" t="s">
        <v>44</v>
      </c>
      <c r="T341" s="1" t="s">
        <v>45</v>
      </c>
      <c r="U341" s="1" t="s">
        <v>919</v>
      </c>
      <c r="V341" s="1" t="s">
        <v>46</v>
      </c>
      <c r="W341" s="1" t="s">
        <v>975</v>
      </c>
      <c r="X341" s="1" t="s">
        <v>1186</v>
      </c>
      <c r="Y341" s="1" t="s">
        <v>83</v>
      </c>
      <c r="Z341" s="1" t="s">
        <v>1187</v>
      </c>
      <c r="AA341" s="1" t="s">
        <v>51</v>
      </c>
      <c r="AB341" s="1" t="s">
        <v>1186</v>
      </c>
      <c r="AC341" s="1" t="s">
        <v>37</v>
      </c>
    </row>
    <row r="342" spans="1:29" hidden="1" x14ac:dyDescent="0.25">
      <c r="A342" s="1" t="s">
        <v>33</v>
      </c>
      <c r="B342" s="1" t="s">
        <v>34</v>
      </c>
      <c r="C342" s="2">
        <v>44773</v>
      </c>
      <c r="D342" s="1" t="s">
        <v>73</v>
      </c>
      <c r="E342" s="1" t="s">
        <v>74</v>
      </c>
      <c r="F342" s="1" t="s">
        <v>37</v>
      </c>
      <c r="G342" s="1" t="s">
        <v>919</v>
      </c>
      <c r="H342" s="1" t="s">
        <v>76</v>
      </c>
      <c r="I342" s="3">
        <v>166667</v>
      </c>
      <c r="J342" s="3">
        <v>0</v>
      </c>
      <c r="K342" s="1" t="s">
        <v>40</v>
      </c>
      <c r="L342" s="1" t="s">
        <v>490</v>
      </c>
      <c r="M342" s="1" t="s">
        <v>491</v>
      </c>
      <c r="N342" s="1" t="s">
        <v>79</v>
      </c>
      <c r="O342" s="1" t="s">
        <v>80</v>
      </c>
      <c r="P342" s="1" t="s">
        <v>43</v>
      </c>
      <c r="Q342" s="1" t="s">
        <v>43</v>
      </c>
      <c r="R342" s="3">
        <v>0</v>
      </c>
      <c r="S342" s="1" t="s">
        <v>44</v>
      </c>
      <c r="T342" s="1" t="s">
        <v>45</v>
      </c>
      <c r="U342" s="1" t="s">
        <v>919</v>
      </c>
      <c r="V342" s="1" t="s">
        <v>46</v>
      </c>
      <c r="W342" s="1" t="s">
        <v>975</v>
      </c>
      <c r="X342" s="1" t="s">
        <v>1186</v>
      </c>
      <c r="Y342" s="1" t="s">
        <v>83</v>
      </c>
      <c r="Z342" s="1" t="s">
        <v>1187</v>
      </c>
      <c r="AA342" s="1" t="s">
        <v>51</v>
      </c>
      <c r="AB342" s="1" t="s">
        <v>1186</v>
      </c>
      <c r="AC342" s="1" t="s">
        <v>37</v>
      </c>
    </row>
    <row r="343" spans="1:29" hidden="1" x14ac:dyDescent="0.25">
      <c r="A343" s="1" t="s">
        <v>33</v>
      </c>
      <c r="B343" s="1" t="s">
        <v>34</v>
      </c>
      <c r="C343" s="2">
        <v>44773</v>
      </c>
      <c r="D343" s="1" t="s">
        <v>73</v>
      </c>
      <c r="E343" s="1" t="s">
        <v>74</v>
      </c>
      <c r="F343" s="1" t="s">
        <v>37</v>
      </c>
      <c r="G343" s="1" t="s">
        <v>919</v>
      </c>
      <c r="H343" s="1" t="s">
        <v>76</v>
      </c>
      <c r="I343" s="3">
        <v>88899</v>
      </c>
      <c r="J343" s="3">
        <v>0</v>
      </c>
      <c r="K343" s="1" t="s">
        <v>40</v>
      </c>
      <c r="L343" s="1" t="s">
        <v>141</v>
      </c>
      <c r="M343" s="1" t="s">
        <v>142</v>
      </c>
      <c r="N343" s="1" t="s">
        <v>79</v>
      </c>
      <c r="O343" s="1" t="s">
        <v>80</v>
      </c>
      <c r="P343" s="1" t="s">
        <v>43</v>
      </c>
      <c r="Q343" s="1" t="s">
        <v>43</v>
      </c>
      <c r="R343" s="3">
        <v>0</v>
      </c>
      <c r="S343" s="1" t="s">
        <v>44</v>
      </c>
      <c r="T343" s="1" t="s">
        <v>45</v>
      </c>
      <c r="U343" s="1" t="s">
        <v>919</v>
      </c>
      <c r="V343" s="1" t="s">
        <v>46</v>
      </c>
      <c r="W343" s="1" t="s">
        <v>975</v>
      </c>
      <c r="X343" s="1" t="s">
        <v>1186</v>
      </c>
      <c r="Y343" s="1" t="s">
        <v>83</v>
      </c>
      <c r="Z343" s="1" t="s">
        <v>1187</v>
      </c>
      <c r="AA343" s="1" t="s">
        <v>51</v>
      </c>
      <c r="AB343" s="1" t="s">
        <v>1186</v>
      </c>
      <c r="AC343" s="1" t="s">
        <v>37</v>
      </c>
    </row>
    <row r="344" spans="1:29" hidden="1" x14ac:dyDescent="0.25">
      <c r="A344" s="1" t="s">
        <v>33</v>
      </c>
      <c r="B344" s="1" t="s">
        <v>34</v>
      </c>
      <c r="C344" s="2">
        <v>44773</v>
      </c>
      <c r="D344" s="1" t="s">
        <v>73</v>
      </c>
      <c r="E344" s="1" t="s">
        <v>74</v>
      </c>
      <c r="F344" s="1" t="s">
        <v>37</v>
      </c>
      <c r="G344" s="1" t="s">
        <v>919</v>
      </c>
      <c r="H344" s="1" t="s">
        <v>76</v>
      </c>
      <c r="I344" s="3">
        <v>44767</v>
      </c>
      <c r="J344" s="3">
        <v>0</v>
      </c>
      <c r="K344" s="1" t="s">
        <v>40</v>
      </c>
      <c r="L344" s="1" t="s">
        <v>440</v>
      </c>
      <c r="M344" s="1" t="s">
        <v>441</v>
      </c>
      <c r="N344" s="1" t="s">
        <v>79</v>
      </c>
      <c r="O344" s="1" t="s">
        <v>80</v>
      </c>
      <c r="P344" s="1" t="s">
        <v>43</v>
      </c>
      <c r="Q344" s="1" t="s">
        <v>43</v>
      </c>
      <c r="R344" s="3">
        <v>0</v>
      </c>
      <c r="S344" s="1" t="s">
        <v>44</v>
      </c>
      <c r="T344" s="1" t="s">
        <v>45</v>
      </c>
      <c r="U344" s="1" t="s">
        <v>919</v>
      </c>
      <c r="V344" s="1" t="s">
        <v>46</v>
      </c>
      <c r="W344" s="1" t="s">
        <v>975</v>
      </c>
      <c r="X344" s="1" t="s">
        <v>1186</v>
      </c>
      <c r="Y344" s="1" t="s">
        <v>83</v>
      </c>
      <c r="Z344" s="1" t="s">
        <v>1187</v>
      </c>
      <c r="AA344" s="1" t="s">
        <v>51</v>
      </c>
      <c r="AB344" s="1" t="s">
        <v>1186</v>
      </c>
      <c r="AC344" s="1" t="s">
        <v>37</v>
      </c>
    </row>
    <row r="345" spans="1:29" hidden="1" x14ac:dyDescent="0.25">
      <c r="A345" s="1" t="s">
        <v>33</v>
      </c>
      <c r="B345" s="1" t="s">
        <v>34</v>
      </c>
      <c r="C345" s="2">
        <v>44773</v>
      </c>
      <c r="D345" s="1" t="s">
        <v>73</v>
      </c>
      <c r="E345" s="1" t="s">
        <v>74</v>
      </c>
      <c r="F345" s="1" t="s">
        <v>37</v>
      </c>
      <c r="G345" s="1" t="s">
        <v>919</v>
      </c>
      <c r="H345" s="1" t="s">
        <v>76</v>
      </c>
      <c r="I345" s="3">
        <v>233334</v>
      </c>
      <c r="J345" s="3">
        <v>0</v>
      </c>
      <c r="K345" s="1" t="s">
        <v>40</v>
      </c>
      <c r="L345" s="1" t="s">
        <v>1190</v>
      </c>
      <c r="M345" s="1" t="s">
        <v>873</v>
      </c>
      <c r="N345" s="1" t="s">
        <v>79</v>
      </c>
      <c r="O345" s="1" t="s">
        <v>80</v>
      </c>
      <c r="P345" s="1" t="s">
        <v>43</v>
      </c>
      <c r="Q345" s="1" t="s">
        <v>43</v>
      </c>
      <c r="R345" s="3">
        <v>0</v>
      </c>
      <c r="S345" s="1" t="s">
        <v>44</v>
      </c>
      <c r="T345" s="1" t="s">
        <v>45</v>
      </c>
      <c r="U345" s="1" t="s">
        <v>919</v>
      </c>
      <c r="V345" s="1" t="s">
        <v>46</v>
      </c>
      <c r="W345" s="1" t="s">
        <v>975</v>
      </c>
      <c r="X345" s="1" t="s">
        <v>1186</v>
      </c>
      <c r="Y345" s="1" t="s">
        <v>83</v>
      </c>
      <c r="Z345" s="1" t="s">
        <v>1187</v>
      </c>
      <c r="AA345" s="1" t="s">
        <v>51</v>
      </c>
      <c r="AB345" s="1" t="s">
        <v>1186</v>
      </c>
      <c r="AC345" s="1" t="s">
        <v>37</v>
      </c>
    </row>
    <row r="346" spans="1:29" hidden="1" x14ac:dyDescent="0.25">
      <c r="A346" s="1" t="s">
        <v>33</v>
      </c>
      <c r="B346" s="1" t="s">
        <v>34</v>
      </c>
      <c r="C346" s="2">
        <v>44773</v>
      </c>
      <c r="D346" s="1" t="s">
        <v>73</v>
      </c>
      <c r="E346" s="1" t="s">
        <v>74</v>
      </c>
      <c r="F346" s="1" t="s">
        <v>37</v>
      </c>
      <c r="G346" s="1" t="s">
        <v>919</v>
      </c>
      <c r="H346" s="1" t="s">
        <v>76</v>
      </c>
      <c r="I346" s="3">
        <v>33334</v>
      </c>
      <c r="J346" s="3">
        <v>0</v>
      </c>
      <c r="K346" s="1" t="s">
        <v>40</v>
      </c>
      <c r="L346" s="1" t="s">
        <v>541</v>
      </c>
      <c r="M346" s="1" t="s">
        <v>542</v>
      </c>
      <c r="N346" s="1" t="s">
        <v>79</v>
      </c>
      <c r="O346" s="1" t="s">
        <v>80</v>
      </c>
      <c r="P346" s="1" t="s">
        <v>43</v>
      </c>
      <c r="Q346" s="1" t="s">
        <v>43</v>
      </c>
      <c r="R346" s="3">
        <v>0</v>
      </c>
      <c r="S346" s="1" t="s">
        <v>44</v>
      </c>
      <c r="T346" s="1" t="s">
        <v>45</v>
      </c>
      <c r="U346" s="1" t="s">
        <v>919</v>
      </c>
      <c r="V346" s="1" t="s">
        <v>46</v>
      </c>
      <c r="W346" s="1" t="s">
        <v>975</v>
      </c>
      <c r="X346" s="1" t="s">
        <v>1186</v>
      </c>
      <c r="Y346" s="1" t="s">
        <v>83</v>
      </c>
      <c r="Z346" s="1" t="s">
        <v>1187</v>
      </c>
      <c r="AA346" s="1" t="s">
        <v>51</v>
      </c>
      <c r="AB346" s="1" t="s">
        <v>1186</v>
      </c>
      <c r="AC346" s="1" t="s">
        <v>37</v>
      </c>
    </row>
    <row r="347" spans="1:29" hidden="1" x14ac:dyDescent="0.25">
      <c r="A347" s="1" t="s">
        <v>33</v>
      </c>
      <c r="B347" s="1" t="s">
        <v>34</v>
      </c>
      <c r="C347" s="2">
        <v>44773</v>
      </c>
      <c r="D347" s="1" t="s">
        <v>73</v>
      </c>
      <c r="E347" s="1" t="s">
        <v>74</v>
      </c>
      <c r="F347" s="1" t="s">
        <v>37</v>
      </c>
      <c r="G347" s="1" t="s">
        <v>919</v>
      </c>
      <c r="H347" s="1" t="s">
        <v>76</v>
      </c>
      <c r="I347" s="3">
        <v>74480</v>
      </c>
      <c r="J347" s="3">
        <v>0</v>
      </c>
      <c r="K347" s="1" t="s">
        <v>40</v>
      </c>
      <c r="L347" s="1" t="s">
        <v>1191</v>
      </c>
      <c r="M347" s="1" t="s">
        <v>791</v>
      </c>
      <c r="N347" s="1" t="s">
        <v>79</v>
      </c>
      <c r="O347" s="1" t="s">
        <v>80</v>
      </c>
      <c r="P347" s="1" t="s">
        <v>43</v>
      </c>
      <c r="Q347" s="1" t="s">
        <v>43</v>
      </c>
      <c r="R347" s="3">
        <v>0</v>
      </c>
      <c r="S347" s="1" t="s">
        <v>44</v>
      </c>
      <c r="T347" s="1" t="s">
        <v>45</v>
      </c>
      <c r="U347" s="1" t="s">
        <v>919</v>
      </c>
      <c r="V347" s="1" t="s">
        <v>46</v>
      </c>
      <c r="W347" s="1" t="s">
        <v>975</v>
      </c>
      <c r="X347" s="1" t="s">
        <v>1186</v>
      </c>
      <c r="Y347" s="1" t="s">
        <v>83</v>
      </c>
      <c r="Z347" s="1" t="s">
        <v>1187</v>
      </c>
      <c r="AA347" s="1" t="s">
        <v>51</v>
      </c>
      <c r="AB347" s="1" t="s">
        <v>1186</v>
      </c>
      <c r="AC347" s="1" t="s">
        <v>37</v>
      </c>
    </row>
    <row r="348" spans="1:29" hidden="1" x14ac:dyDescent="0.25">
      <c r="A348" s="1" t="s">
        <v>33</v>
      </c>
      <c r="B348" s="1" t="s">
        <v>34</v>
      </c>
      <c r="C348" s="2">
        <v>44773</v>
      </c>
      <c r="D348" s="1" t="s">
        <v>73</v>
      </c>
      <c r="E348" s="1" t="s">
        <v>74</v>
      </c>
      <c r="F348" s="1" t="s">
        <v>37</v>
      </c>
      <c r="G348" s="1" t="s">
        <v>919</v>
      </c>
      <c r="H348" s="1" t="s">
        <v>76</v>
      </c>
      <c r="I348" s="3">
        <v>33334</v>
      </c>
      <c r="J348" s="3">
        <v>0</v>
      </c>
      <c r="K348" s="1" t="s">
        <v>40</v>
      </c>
      <c r="L348" s="1" t="s">
        <v>125</v>
      </c>
      <c r="M348" s="1" t="s">
        <v>126</v>
      </c>
      <c r="N348" s="1" t="s">
        <v>79</v>
      </c>
      <c r="O348" s="1" t="s">
        <v>80</v>
      </c>
      <c r="P348" s="1" t="s">
        <v>43</v>
      </c>
      <c r="Q348" s="1" t="s">
        <v>43</v>
      </c>
      <c r="R348" s="3">
        <v>0</v>
      </c>
      <c r="S348" s="1" t="s">
        <v>44</v>
      </c>
      <c r="T348" s="1" t="s">
        <v>45</v>
      </c>
      <c r="U348" s="1" t="s">
        <v>919</v>
      </c>
      <c r="V348" s="1" t="s">
        <v>46</v>
      </c>
      <c r="W348" s="1" t="s">
        <v>975</v>
      </c>
      <c r="X348" s="1" t="s">
        <v>1186</v>
      </c>
      <c r="Y348" s="1" t="s">
        <v>83</v>
      </c>
      <c r="Z348" s="1" t="s">
        <v>1187</v>
      </c>
      <c r="AA348" s="1" t="s">
        <v>51</v>
      </c>
      <c r="AB348" s="1" t="s">
        <v>1186</v>
      </c>
      <c r="AC348" s="1" t="s">
        <v>37</v>
      </c>
    </row>
    <row r="349" spans="1:29" hidden="1" x14ac:dyDescent="0.25">
      <c r="A349" s="1" t="s">
        <v>33</v>
      </c>
      <c r="B349" s="1" t="s">
        <v>34</v>
      </c>
      <c r="C349" s="2">
        <v>44773</v>
      </c>
      <c r="D349" s="1" t="s">
        <v>73</v>
      </c>
      <c r="E349" s="1" t="s">
        <v>74</v>
      </c>
      <c r="F349" s="1" t="s">
        <v>37</v>
      </c>
      <c r="G349" s="1" t="s">
        <v>919</v>
      </c>
      <c r="H349" s="1" t="s">
        <v>76</v>
      </c>
      <c r="I349" s="3">
        <v>118020</v>
      </c>
      <c r="J349" s="3">
        <v>0</v>
      </c>
      <c r="K349" s="1" t="s">
        <v>40</v>
      </c>
      <c r="L349" s="1" t="s">
        <v>498</v>
      </c>
      <c r="M349" s="1" t="s">
        <v>499</v>
      </c>
      <c r="N349" s="1" t="s">
        <v>79</v>
      </c>
      <c r="O349" s="1" t="s">
        <v>80</v>
      </c>
      <c r="P349" s="1" t="s">
        <v>43</v>
      </c>
      <c r="Q349" s="1" t="s">
        <v>43</v>
      </c>
      <c r="R349" s="3">
        <v>0</v>
      </c>
      <c r="S349" s="1" t="s">
        <v>44</v>
      </c>
      <c r="T349" s="1" t="s">
        <v>45</v>
      </c>
      <c r="U349" s="1" t="s">
        <v>919</v>
      </c>
      <c r="V349" s="1" t="s">
        <v>46</v>
      </c>
      <c r="W349" s="1" t="s">
        <v>975</v>
      </c>
      <c r="X349" s="1" t="s">
        <v>1186</v>
      </c>
      <c r="Y349" s="1" t="s">
        <v>83</v>
      </c>
      <c r="Z349" s="1" t="s">
        <v>1187</v>
      </c>
      <c r="AA349" s="1" t="s">
        <v>51</v>
      </c>
      <c r="AB349" s="1" t="s">
        <v>1186</v>
      </c>
      <c r="AC349" s="1" t="s">
        <v>37</v>
      </c>
    </row>
    <row r="350" spans="1:29" hidden="1" x14ac:dyDescent="0.25">
      <c r="A350" s="1" t="s">
        <v>33</v>
      </c>
      <c r="B350" s="1" t="s">
        <v>34</v>
      </c>
      <c r="C350" s="2">
        <v>44773</v>
      </c>
      <c r="D350" s="1" t="s">
        <v>73</v>
      </c>
      <c r="E350" s="1" t="s">
        <v>74</v>
      </c>
      <c r="F350" s="1" t="s">
        <v>37</v>
      </c>
      <c r="G350" s="1" t="s">
        <v>919</v>
      </c>
      <c r="H350" s="1" t="s">
        <v>76</v>
      </c>
      <c r="I350" s="3">
        <v>36237</v>
      </c>
      <c r="J350" s="3">
        <v>0</v>
      </c>
      <c r="K350" s="1" t="s">
        <v>40</v>
      </c>
      <c r="L350" s="1" t="s">
        <v>820</v>
      </c>
      <c r="M350" s="1" t="s">
        <v>821</v>
      </c>
      <c r="N350" s="1" t="s">
        <v>79</v>
      </c>
      <c r="O350" s="1" t="s">
        <v>80</v>
      </c>
      <c r="P350" s="1" t="s">
        <v>43</v>
      </c>
      <c r="Q350" s="1" t="s">
        <v>43</v>
      </c>
      <c r="R350" s="3">
        <v>0</v>
      </c>
      <c r="S350" s="1" t="s">
        <v>44</v>
      </c>
      <c r="T350" s="1" t="s">
        <v>45</v>
      </c>
      <c r="U350" s="1" t="s">
        <v>919</v>
      </c>
      <c r="V350" s="1" t="s">
        <v>46</v>
      </c>
      <c r="W350" s="1" t="s">
        <v>975</v>
      </c>
      <c r="X350" s="1" t="s">
        <v>1186</v>
      </c>
      <c r="Y350" s="1" t="s">
        <v>83</v>
      </c>
      <c r="Z350" s="1" t="s">
        <v>1187</v>
      </c>
      <c r="AA350" s="1" t="s">
        <v>51</v>
      </c>
      <c r="AB350" s="1" t="s">
        <v>1186</v>
      </c>
      <c r="AC350" s="1" t="s">
        <v>37</v>
      </c>
    </row>
    <row r="351" spans="1:29" hidden="1" x14ac:dyDescent="0.25">
      <c r="A351" s="1" t="s">
        <v>33</v>
      </c>
      <c r="B351" s="1" t="s">
        <v>34</v>
      </c>
      <c r="C351" s="2">
        <v>44773</v>
      </c>
      <c r="D351" s="1" t="s">
        <v>73</v>
      </c>
      <c r="E351" s="1" t="s">
        <v>74</v>
      </c>
      <c r="F351" s="1" t="s">
        <v>37</v>
      </c>
      <c r="G351" s="1" t="s">
        <v>919</v>
      </c>
      <c r="H351" s="1" t="s">
        <v>76</v>
      </c>
      <c r="I351" s="3">
        <v>398893</v>
      </c>
      <c r="J351" s="3">
        <v>0</v>
      </c>
      <c r="K351" s="1" t="s">
        <v>40</v>
      </c>
      <c r="L351" s="1" t="s">
        <v>472</v>
      </c>
      <c r="M351" s="1" t="s">
        <v>473</v>
      </c>
      <c r="N351" s="1" t="s">
        <v>79</v>
      </c>
      <c r="O351" s="1" t="s">
        <v>80</v>
      </c>
      <c r="P351" s="1" t="s">
        <v>43</v>
      </c>
      <c r="Q351" s="1" t="s">
        <v>43</v>
      </c>
      <c r="R351" s="3">
        <v>0</v>
      </c>
      <c r="S351" s="1" t="s">
        <v>44</v>
      </c>
      <c r="T351" s="1" t="s">
        <v>45</v>
      </c>
      <c r="U351" s="1" t="s">
        <v>919</v>
      </c>
      <c r="V351" s="1" t="s">
        <v>46</v>
      </c>
      <c r="W351" s="1" t="s">
        <v>975</v>
      </c>
      <c r="X351" s="1" t="s">
        <v>1186</v>
      </c>
      <c r="Y351" s="1" t="s">
        <v>83</v>
      </c>
      <c r="Z351" s="1" t="s">
        <v>1187</v>
      </c>
      <c r="AA351" s="1" t="s">
        <v>51</v>
      </c>
      <c r="AB351" s="1" t="s">
        <v>1186</v>
      </c>
      <c r="AC351" s="1" t="s">
        <v>37</v>
      </c>
    </row>
    <row r="352" spans="1:29" hidden="1" x14ac:dyDescent="0.25">
      <c r="A352" s="1" t="s">
        <v>33</v>
      </c>
      <c r="B352" s="1" t="s">
        <v>34</v>
      </c>
      <c r="C352" s="2">
        <v>44773</v>
      </c>
      <c r="D352" s="1" t="s">
        <v>73</v>
      </c>
      <c r="E352" s="1" t="s">
        <v>74</v>
      </c>
      <c r="F352" s="1" t="s">
        <v>37</v>
      </c>
      <c r="G352" s="1" t="s">
        <v>919</v>
      </c>
      <c r="H352" s="1" t="s">
        <v>76</v>
      </c>
      <c r="I352" s="3">
        <v>58649</v>
      </c>
      <c r="J352" s="3">
        <v>0</v>
      </c>
      <c r="K352" s="1" t="s">
        <v>40</v>
      </c>
      <c r="L352" s="1" t="s">
        <v>587</v>
      </c>
      <c r="M352" s="1" t="s">
        <v>588</v>
      </c>
      <c r="N352" s="1" t="s">
        <v>79</v>
      </c>
      <c r="O352" s="1" t="s">
        <v>80</v>
      </c>
      <c r="P352" s="1" t="s">
        <v>43</v>
      </c>
      <c r="Q352" s="1" t="s">
        <v>43</v>
      </c>
      <c r="R352" s="3">
        <v>0</v>
      </c>
      <c r="S352" s="1" t="s">
        <v>44</v>
      </c>
      <c r="T352" s="1" t="s">
        <v>45</v>
      </c>
      <c r="U352" s="1" t="s">
        <v>919</v>
      </c>
      <c r="V352" s="1" t="s">
        <v>46</v>
      </c>
      <c r="W352" s="1" t="s">
        <v>975</v>
      </c>
      <c r="X352" s="1" t="s">
        <v>1186</v>
      </c>
      <c r="Y352" s="1" t="s">
        <v>83</v>
      </c>
      <c r="Z352" s="1" t="s">
        <v>1187</v>
      </c>
      <c r="AA352" s="1" t="s">
        <v>51</v>
      </c>
      <c r="AB352" s="1" t="s">
        <v>1186</v>
      </c>
      <c r="AC352" s="1" t="s">
        <v>37</v>
      </c>
    </row>
    <row r="353" spans="1:29" hidden="1" x14ac:dyDescent="0.25">
      <c r="A353" s="1" t="s">
        <v>33</v>
      </c>
      <c r="B353" s="1" t="s">
        <v>34</v>
      </c>
      <c r="C353" s="2">
        <v>44773</v>
      </c>
      <c r="D353" s="1" t="s">
        <v>73</v>
      </c>
      <c r="E353" s="1" t="s">
        <v>74</v>
      </c>
      <c r="F353" s="1" t="s">
        <v>37</v>
      </c>
      <c r="G353" s="1" t="s">
        <v>919</v>
      </c>
      <c r="H353" s="1" t="s">
        <v>76</v>
      </c>
      <c r="I353" s="3">
        <v>83533</v>
      </c>
      <c r="J353" s="3">
        <v>0</v>
      </c>
      <c r="K353" s="1" t="s">
        <v>40</v>
      </c>
      <c r="L353" s="1" t="s">
        <v>553</v>
      </c>
      <c r="M353" s="1" t="s">
        <v>554</v>
      </c>
      <c r="N353" s="1" t="s">
        <v>79</v>
      </c>
      <c r="O353" s="1" t="s">
        <v>80</v>
      </c>
      <c r="P353" s="1" t="s">
        <v>43</v>
      </c>
      <c r="Q353" s="1" t="s">
        <v>43</v>
      </c>
      <c r="R353" s="3">
        <v>0</v>
      </c>
      <c r="S353" s="1" t="s">
        <v>44</v>
      </c>
      <c r="T353" s="1" t="s">
        <v>45</v>
      </c>
      <c r="U353" s="1" t="s">
        <v>919</v>
      </c>
      <c r="V353" s="1" t="s">
        <v>46</v>
      </c>
      <c r="W353" s="1" t="s">
        <v>975</v>
      </c>
      <c r="X353" s="1" t="s">
        <v>1186</v>
      </c>
      <c r="Y353" s="1" t="s">
        <v>83</v>
      </c>
      <c r="Z353" s="1" t="s">
        <v>1187</v>
      </c>
      <c r="AA353" s="1" t="s">
        <v>51</v>
      </c>
      <c r="AB353" s="1" t="s">
        <v>1186</v>
      </c>
      <c r="AC353" s="1" t="s">
        <v>37</v>
      </c>
    </row>
    <row r="354" spans="1:29" hidden="1" x14ac:dyDescent="0.25">
      <c r="A354" s="1" t="s">
        <v>33</v>
      </c>
      <c r="B354" s="1" t="s">
        <v>34</v>
      </c>
      <c r="C354" s="2">
        <v>44773</v>
      </c>
      <c r="D354" s="1" t="s">
        <v>73</v>
      </c>
      <c r="E354" s="1" t="s">
        <v>74</v>
      </c>
      <c r="F354" s="1" t="s">
        <v>37</v>
      </c>
      <c r="G354" s="1" t="s">
        <v>919</v>
      </c>
      <c r="H354" s="1" t="s">
        <v>76</v>
      </c>
      <c r="I354" s="3">
        <v>114042</v>
      </c>
      <c r="J354" s="3">
        <v>0</v>
      </c>
      <c r="K354" s="1" t="s">
        <v>40</v>
      </c>
      <c r="L354" s="1" t="s">
        <v>583</v>
      </c>
      <c r="M354" s="1" t="s">
        <v>584</v>
      </c>
      <c r="N354" s="1" t="s">
        <v>79</v>
      </c>
      <c r="O354" s="1" t="s">
        <v>80</v>
      </c>
      <c r="P354" s="1" t="s">
        <v>43</v>
      </c>
      <c r="Q354" s="1" t="s">
        <v>43</v>
      </c>
      <c r="R354" s="3">
        <v>0</v>
      </c>
      <c r="S354" s="1" t="s">
        <v>44</v>
      </c>
      <c r="T354" s="1" t="s">
        <v>45</v>
      </c>
      <c r="U354" s="1" t="s">
        <v>919</v>
      </c>
      <c r="V354" s="1" t="s">
        <v>46</v>
      </c>
      <c r="W354" s="1" t="s">
        <v>975</v>
      </c>
      <c r="X354" s="1" t="s">
        <v>1186</v>
      </c>
      <c r="Y354" s="1" t="s">
        <v>83</v>
      </c>
      <c r="Z354" s="1" t="s">
        <v>1187</v>
      </c>
      <c r="AA354" s="1" t="s">
        <v>51</v>
      </c>
      <c r="AB354" s="1" t="s">
        <v>1186</v>
      </c>
      <c r="AC354" s="1" t="s">
        <v>37</v>
      </c>
    </row>
    <row r="355" spans="1:29" x14ac:dyDescent="0.25">
      <c r="A355" s="1" t="s">
        <v>33</v>
      </c>
      <c r="B355" s="1" t="s">
        <v>34</v>
      </c>
      <c r="C355" s="2">
        <v>44775</v>
      </c>
      <c r="D355" s="1" t="s">
        <v>35</v>
      </c>
      <c r="E355" s="1" t="s">
        <v>36</v>
      </c>
      <c r="F355" s="1" t="s">
        <v>37</v>
      </c>
      <c r="G355" s="1" t="s">
        <v>1192</v>
      </c>
      <c r="H355" s="1" t="s">
        <v>1193</v>
      </c>
      <c r="I355" s="3">
        <v>0</v>
      </c>
      <c r="J355" s="54">
        <v>2000000</v>
      </c>
      <c r="K355" s="1" t="s">
        <v>40</v>
      </c>
      <c r="L355" s="1" t="s">
        <v>62</v>
      </c>
      <c r="M355" s="1" t="s">
        <v>63</v>
      </c>
      <c r="N355" s="1" t="s">
        <v>37</v>
      </c>
      <c r="O355" s="1" t="s">
        <v>43</v>
      </c>
      <c r="P355" s="1" t="s">
        <v>43</v>
      </c>
      <c r="Q355" s="1" t="s">
        <v>43</v>
      </c>
      <c r="R355" s="3">
        <v>0</v>
      </c>
      <c r="S355" s="1" t="s">
        <v>44</v>
      </c>
      <c r="T355" s="1" t="s">
        <v>45</v>
      </c>
      <c r="U355" s="1" t="s">
        <v>1192</v>
      </c>
      <c r="V355" s="1" t="s">
        <v>46</v>
      </c>
      <c r="W355" s="1" t="s">
        <v>47</v>
      </c>
      <c r="X355" s="1" t="s">
        <v>1194</v>
      </c>
      <c r="Y355" s="1" t="s">
        <v>49</v>
      </c>
      <c r="Z355" s="1" t="s">
        <v>918</v>
      </c>
      <c r="AA355" s="1" t="s">
        <v>51</v>
      </c>
      <c r="AB355" s="1" t="s">
        <v>1194</v>
      </c>
      <c r="AC355" s="1" t="s">
        <v>37</v>
      </c>
    </row>
    <row r="356" spans="1:29" x14ac:dyDescent="0.25">
      <c r="A356" s="1" t="s">
        <v>33</v>
      </c>
      <c r="B356" s="1" t="s">
        <v>34</v>
      </c>
      <c r="C356" s="2">
        <v>44778</v>
      </c>
      <c r="D356" s="1" t="s">
        <v>35</v>
      </c>
      <c r="E356" s="1" t="s">
        <v>36</v>
      </c>
      <c r="F356" s="1" t="s">
        <v>37</v>
      </c>
      <c r="G356" s="1" t="s">
        <v>1195</v>
      </c>
      <c r="H356" s="1" t="s">
        <v>1196</v>
      </c>
      <c r="I356" s="3">
        <v>0</v>
      </c>
      <c r="J356" s="54">
        <v>311530</v>
      </c>
      <c r="K356" s="1" t="s">
        <v>40</v>
      </c>
      <c r="L356" s="1" t="s">
        <v>41</v>
      </c>
      <c r="M356" s="1" t="s">
        <v>42</v>
      </c>
      <c r="N356" s="1" t="s">
        <v>37</v>
      </c>
      <c r="O356" s="1" t="s">
        <v>43</v>
      </c>
      <c r="P356" s="1" t="s">
        <v>43</v>
      </c>
      <c r="Q356" s="1" t="s">
        <v>43</v>
      </c>
      <c r="R356" s="3">
        <v>0</v>
      </c>
      <c r="S356" s="1" t="s">
        <v>44</v>
      </c>
      <c r="T356" s="1" t="s">
        <v>45</v>
      </c>
      <c r="U356" s="1" t="s">
        <v>1195</v>
      </c>
      <c r="V356" s="1" t="s">
        <v>46</v>
      </c>
      <c r="W356" s="1" t="s">
        <v>47</v>
      </c>
      <c r="X356" s="1" t="s">
        <v>1197</v>
      </c>
      <c r="Y356" s="1" t="s">
        <v>49</v>
      </c>
      <c r="Z356" s="1" t="s">
        <v>918</v>
      </c>
      <c r="AA356" s="1" t="s">
        <v>51</v>
      </c>
      <c r="AB356" s="1" t="s">
        <v>1197</v>
      </c>
      <c r="AC356" s="1" t="s">
        <v>37</v>
      </c>
    </row>
    <row r="357" spans="1:29" x14ac:dyDescent="0.25">
      <c r="A357" s="1" t="s">
        <v>33</v>
      </c>
      <c r="B357" s="1" t="s">
        <v>34</v>
      </c>
      <c r="C357" s="2">
        <v>44781</v>
      </c>
      <c r="D357" s="1" t="s">
        <v>35</v>
      </c>
      <c r="E357" s="1" t="s">
        <v>36</v>
      </c>
      <c r="F357" s="1" t="s">
        <v>37</v>
      </c>
      <c r="G357" s="1" t="s">
        <v>1198</v>
      </c>
      <c r="H357" s="1" t="s">
        <v>1199</v>
      </c>
      <c r="I357" s="3">
        <v>0</v>
      </c>
      <c r="J357" s="54">
        <v>166667</v>
      </c>
      <c r="K357" s="1" t="s">
        <v>40</v>
      </c>
      <c r="L357" s="1" t="s">
        <v>340</v>
      </c>
      <c r="M357" s="1" t="s">
        <v>341</v>
      </c>
      <c r="N357" s="1" t="s">
        <v>37</v>
      </c>
      <c r="O357" s="1" t="s">
        <v>43</v>
      </c>
      <c r="P357" s="1" t="s">
        <v>43</v>
      </c>
      <c r="Q357" s="1" t="s">
        <v>43</v>
      </c>
      <c r="R357" s="3">
        <v>0</v>
      </c>
      <c r="S357" s="1" t="s">
        <v>44</v>
      </c>
      <c r="T357" s="1" t="s">
        <v>45</v>
      </c>
      <c r="U357" s="1" t="s">
        <v>1198</v>
      </c>
      <c r="V357" s="1" t="s">
        <v>46</v>
      </c>
      <c r="W357" s="1" t="s">
        <v>47</v>
      </c>
      <c r="X357" s="1" t="s">
        <v>1200</v>
      </c>
      <c r="Y357" s="1" t="s">
        <v>49</v>
      </c>
      <c r="Z357" s="1" t="s">
        <v>918</v>
      </c>
      <c r="AA357" s="1" t="s">
        <v>51</v>
      </c>
      <c r="AB357" s="1" t="s">
        <v>1200</v>
      </c>
      <c r="AC357" s="1" t="s">
        <v>37</v>
      </c>
    </row>
    <row r="358" spans="1:29" x14ac:dyDescent="0.25">
      <c r="A358" s="1" t="s">
        <v>33</v>
      </c>
      <c r="B358" s="1" t="s">
        <v>34</v>
      </c>
      <c r="C358" s="2">
        <v>44783</v>
      </c>
      <c r="D358" s="1" t="s">
        <v>35</v>
      </c>
      <c r="E358" s="1" t="s">
        <v>36</v>
      </c>
      <c r="F358" s="1" t="s">
        <v>37</v>
      </c>
      <c r="G358" s="1" t="s">
        <v>1201</v>
      </c>
      <c r="H358" s="1" t="s">
        <v>1202</v>
      </c>
      <c r="I358" s="3">
        <v>0</v>
      </c>
      <c r="J358" s="54">
        <v>33333</v>
      </c>
      <c r="K358" s="1" t="s">
        <v>40</v>
      </c>
      <c r="L358" s="1" t="s">
        <v>444</v>
      </c>
      <c r="M358" s="1" t="s">
        <v>445</v>
      </c>
      <c r="N358" s="1" t="s">
        <v>37</v>
      </c>
      <c r="O358" s="1" t="s">
        <v>43</v>
      </c>
      <c r="P358" s="1" t="s">
        <v>43</v>
      </c>
      <c r="Q358" s="1" t="s">
        <v>43</v>
      </c>
      <c r="R358" s="3">
        <v>0</v>
      </c>
      <c r="S358" s="1" t="s">
        <v>44</v>
      </c>
      <c r="T358" s="1" t="s">
        <v>45</v>
      </c>
      <c r="U358" s="1" t="s">
        <v>1201</v>
      </c>
      <c r="V358" s="1" t="s">
        <v>46</v>
      </c>
      <c r="W358" s="1" t="s">
        <v>47</v>
      </c>
      <c r="X358" s="1" t="s">
        <v>1203</v>
      </c>
      <c r="Y358" s="1" t="s">
        <v>49</v>
      </c>
      <c r="Z358" s="1" t="s">
        <v>918</v>
      </c>
      <c r="AA358" s="1" t="s">
        <v>51</v>
      </c>
      <c r="AB358" s="1" t="s">
        <v>1203</v>
      </c>
      <c r="AC358" s="1" t="s">
        <v>37</v>
      </c>
    </row>
    <row r="359" spans="1:29" x14ac:dyDescent="0.25">
      <c r="A359" s="1" t="s">
        <v>33</v>
      </c>
      <c r="B359" s="1" t="s">
        <v>34</v>
      </c>
      <c r="C359" s="2">
        <v>44784</v>
      </c>
      <c r="D359" s="1" t="s">
        <v>35</v>
      </c>
      <c r="E359" s="1" t="s">
        <v>36</v>
      </c>
      <c r="F359" s="1" t="s">
        <v>37</v>
      </c>
      <c r="G359" s="1" t="s">
        <v>1204</v>
      </c>
      <c r="H359" s="1" t="s">
        <v>1205</v>
      </c>
      <c r="I359" s="3">
        <v>0</v>
      </c>
      <c r="J359" s="54">
        <v>279307</v>
      </c>
      <c r="K359" s="1" t="s">
        <v>40</v>
      </c>
      <c r="L359" s="1" t="s">
        <v>41</v>
      </c>
      <c r="M359" s="1" t="s">
        <v>42</v>
      </c>
      <c r="N359" s="1" t="s">
        <v>37</v>
      </c>
      <c r="O359" s="1" t="s">
        <v>43</v>
      </c>
      <c r="P359" s="1" t="s">
        <v>43</v>
      </c>
      <c r="Q359" s="1" t="s">
        <v>43</v>
      </c>
      <c r="R359" s="3">
        <v>0</v>
      </c>
      <c r="S359" s="1" t="s">
        <v>44</v>
      </c>
      <c r="T359" s="1" t="s">
        <v>45</v>
      </c>
      <c r="U359" s="1" t="s">
        <v>1204</v>
      </c>
      <c r="V359" s="1" t="s">
        <v>46</v>
      </c>
      <c r="W359" s="1" t="s">
        <v>47</v>
      </c>
      <c r="X359" s="1" t="s">
        <v>1206</v>
      </c>
      <c r="Y359" s="1" t="s">
        <v>49</v>
      </c>
      <c r="Z359" s="1" t="s">
        <v>918</v>
      </c>
      <c r="AA359" s="1" t="s">
        <v>51</v>
      </c>
      <c r="AB359" s="1" t="s">
        <v>1206</v>
      </c>
      <c r="AC359" s="1" t="s">
        <v>37</v>
      </c>
    </row>
    <row r="360" spans="1:29" x14ac:dyDescent="0.25">
      <c r="A360" s="1" t="s">
        <v>33</v>
      </c>
      <c r="B360" s="1" t="s">
        <v>34</v>
      </c>
      <c r="C360" s="2">
        <v>44784</v>
      </c>
      <c r="D360" s="1" t="s">
        <v>35</v>
      </c>
      <c r="E360" s="1" t="s">
        <v>36</v>
      </c>
      <c r="F360" s="1" t="s">
        <v>37</v>
      </c>
      <c r="G360" s="1" t="s">
        <v>1207</v>
      </c>
      <c r="H360" s="1" t="s">
        <v>1208</v>
      </c>
      <c r="I360" s="3">
        <v>0</v>
      </c>
      <c r="J360" s="54">
        <v>530290</v>
      </c>
      <c r="K360" s="1" t="s">
        <v>40</v>
      </c>
      <c r="L360" s="1" t="s">
        <v>41</v>
      </c>
      <c r="M360" s="1" t="s">
        <v>42</v>
      </c>
      <c r="N360" s="1" t="s">
        <v>37</v>
      </c>
      <c r="O360" s="1" t="s">
        <v>43</v>
      </c>
      <c r="P360" s="1" t="s">
        <v>43</v>
      </c>
      <c r="Q360" s="1" t="s">
        <v>43</v>
      </c>
      <c r="R360" s="3">
        <v>0</v>
      </c>
      <c r="S360" s="1" t="s">
        <v>44</v>
      </c>
      <c r="T360" s="1" t="s">
        <v>45</v>
      </c>
      <c r="U360" s="1" t="s">
        <v>1207</v>
      </c>
      <c r="V360" s="1" t="s">
        <v>46</v>
      </c>
      <c r="W360" s="1" t="s">
        <v>47</v>
      </c>
      <c r="X360" s="1" t="s">
        <v>1209</v>
      </c>
      <c r="Y360" s="1" t="s">
        <v>49</v>
      </c>
      <c r="Z360" s="1" t="s">
        <v>918</v>
      </c>
      <c r="AA360" s="1" t="s">
        <v>51</v>
      </c>
      <c r="AB360" s="1" t="s">
        <v>1209</v>
      </c>
      <c r="AC360" s="1" t="s">
        <v>37</v>
      </c>
    </row>
    <row r="361" spans="1:29" x14ac:dyDescent="0.25">
      <c r="A361" s="1" t="s">
        <v>33</v>
      </c>
      <c r="B361" s="1" t="s">
        <v>34</v>
      </c>
      <c r="C361" s="2">
        <v>44791</v>
      </c>
      <c r="D361" s="1" t="s">
        <v>35</v>
      </c>
      <c r="E361" s="1" t="s">
        <v>36</v>
      </c>
      <c r="F361" s="1" t="s">
        <v>37</v>
      </c>
      <c r="G361" s="1" t="s">
        <v>1210</v>
      </c>
      <c r="H361" s="1" t="s">
        <v>1211</v>
      </c>
      <c r="I361" s="3">
        <v>0</v>
      </c>
      <c r="J361" s="54">
        <v>601957</v>
      </c>
      <c r="K361" s="1" t="s">
        <v>40</v>
      </c>
      <c r="L361" s="1" t="s">
        <v>41</v>
      </c>
      <c r="M361" s="1" t="s">
        <v>42</v>
      </c>
      <c r="N361" s="1" t="s">
        <v>37</v>
      </c>
      <c r="O361" s="1" t="s">
        <v>43</v>
      </c>
      <c r="P361" s="1" t="s">
        <v>43</v>
      </c>
      <c r="Q361" s="1" t="s">
        <v>43</v>
      </c>
      <c r="R361" s="3">
        <v>0</v>
      </c>
      <c r="S361" s="1" t="s">
        <v>44</v>
      </c>
      <c r="T361" s="1" t="s">
        <v>45</v>
      </c>
      <c r="U361" s="1" t="s">
        <v>1210</v>
      </c>
      <c r="V361" s="1" t="s">
        <v>46</v>
      </c>
      <c r="W361" s="1" t="s">
        <v>47</v>
      </c>
      <c r="X361" s="1" t="s">
        <v>1212</v>
      </c>
      <c r="Y361" s="1" t="s">
        <v>49</v>
      </c>
      <c r="Z361" s="1" t="s">
        <v>918</v>
      </c>
      <c r="AA361" s="1" t="s">
        <v>51</v>
      </c>
      <c r="AB361" s="1" t="s">
        <v>1212</v>
      </c>
      <c r="AC361" s="1" t="s">
        <v>37</v>
      </c>
    </row>
    <row r="362" spans="1:29" x14ac:dyDescent="0.25">
      <c r="A362" s="1" t="s">
        <v>33</v>
      </c>
      <c r="B362" s="1" t="s">
        <v>34</v>
      </c>
      <c r="C362" s="2">
        <v>44792</v>
      </c>
      <c r="D362" s="1" t="s">
        <v>35</v>
      </c>
      <c r="E362" s="1" t="s">
        <v>36</v>
      </c>
      <c r="F362" s="1" t="s">
        <v>37</v>
      </c>
      <c r="G362" s="1" t="s">
        <v>1213</v>
      </c>
      <c r="H362" s="1" t="s">
        <v>1214</v>
      </c>
      <c r="I362" s="3">
        <v>0</v>
      </c>
      <c r="J362" s="54">
        <v>237178</v>
      </c>
      <c r="K362" s="1" t="s">
        <v>40</v>
      </c>
      <c r="L362" s="1" t="s">
        <v>41</v>
      </c>
      <c r="M362" s="1" t="s">
        <v>42</v>
      </c>
      <c r="N362" s="1" t="s">
        <v>37</v>
      </c>
      <c r="O362" s="1" t="s">
        <v>43</v>
      </c>
      <c r="P362" s="1" t="s">
        <v>43</v>
      </c>
      <c r="Q362" s="1" t="s">
        <v>43</v>
      </c>
      <c r="R362" s="3">
        <v>0</v>
      </c>
      <c r="S362" s="1" t="s">
        <v>44</v>
      </c>
      <c r="T362" s="1" t="s">
        <v>45</v>
      </c>
      <c r="U362" s="1" t="s">
        <v>1213</v>
      </c>
      <c r="V362" s="1" t="s">
        <v>46</v>
      </c>
      <c r="W362" s="1" t="s">
        <v>47</v>
      </c>
      <c r="X362" s="1" t="s">
        <v>1215</v>
      </c>
      <c r="Y362" s="1" t="s">
        <v>49</v>
      </c>
      <c r="Z362" s="1" t="s">
        <v>918</v>
      </c>
      <c r="AA362" s="1" t="s">
        <v>51</v>
      </c>
      <c r="AB362" s="1" t="s">
        <v>1215</v>
      </c>
      <c r="AC362" s="1" t="s">
        <v>37</v>
      </c>
    </row>
    <row r="363" spans="1:29" x14ac:dyDescent="0.25">
      <c r="A363" s="1" t="s">
        <v>33</v>
      </c>
      <c r="B363" s="1" t="s">
        <v>34</v>
      </c>
      <c r="C363" s="2">
        <v>44796</v>
      </c>
      <c r="D363" s="1" t="s">
        <v>35</v>
      </c>
      <c r="E363" s="1" t="s">
        <v>36</v>
      </c>
      <c r="F363" s="1" t="s">
        <v>37</v>
      </c>
      <c r="G363" s="1" t="s">
        <v>1216</v>
      </c>
      <c r="H363" s="1" t="s">
        <v>1217</v>
      </c>
      <c r="I363" s="3">
        <v>0</v>
      </c>
      <c r="J363" s="54">
        <v>114404</v>
      </c>
      <c r="K363" s="1" t="s">
        <v>40</v>
      </c>
      <c r="L363" s="1" t="s">
        <v>340</v>
      </c>
      <c r="M363" s="1" t="s">
        <v>341</v>
      </c>
      <c r="N363" s="1" t="s">
        <v>37</v>
      </c>
      <c r="O363" s="1" t="s">
        <v>43</v>
      </c>
      <c r="P363" s="1" t="s">
        <v>43</v>
      </c>
      <c r="Q363" s="1" t="s">
        <v>43</v>
      </c>
      <c r="R363" s="3">
        <v>0</v>
      </c>
      <c r="S363" s="1" t="s">
        <v>44</v>
      </c>
      <c r="T363" s="1" t="s">
        <v>45</v>
      </c>
      <c r="U363" s="1" t="s">
        <v>1216</v>
      </c>
      <c r="V363" s="1" t="s">
        <v>46</v>
      </c>
      <c r="W363" s="1" t="s">
        <v>47</v>
      </c>
      <c r="X363" s="1" t="s">
        <v>1218</v>
      </c>
      <c r="Y363" s="1" t="s">
        <v>49</v>
      </c>
      <c r="Z363" s="1" t="s">
        <v>918</v>
      </c>
      <c r="AA363" s="1" t="s">
        <v>51</v>
      </c>
      <c r="AB363" s="1" t="s">
        <v>1218</v>
      </c>
      <c r="AC363" s="1" t="s">
        <v>37</v>
      </c>
    </row>
    <row r="364" spans="1:29" x14ac:dyDescent="0.25">
      <c r="A364" s="1" t="s">
        <v>33</v>
      </c>
      <c r="B364" s="1" t="s">
        <v>34</v>
      </c>
      <c r="C364" s="2">
        <v>44798</v>
      </c>
      <c r="D364" s="1" t="s">
        <v>35</v>
      </c>
      <c r="E364" s="1" t="s">
        <v>36</v>
      </c>
      <c r="F364" s="1" t="s">
        <v>37</v>
      </c>
      <c r="G364" s="1" t="s">
        <v>1219</v>
      </c>
      <c r="H364" s="1" t="s">
        <v>1220</v>
      </c>
      <c r="I364" s="3">
        <v>0</v>
      </c>
      <c r="J364" s="54">
        <v>228392</v>
      </c>
      <c r="K364" s="1" t="s">
        <v>40</v>
      </c>
      <c r="L364" s="1" t="s">
        <v>62</v>
      </c>
      <c r="M364" s="1" t="s">
        <v>63</v>
      </c>
      <c r="N364" s="1" t="s">
        <v>37</v>
      </c>
      <c r="O364" s="1" t="s">
        <v>43</v>
      </c>
      <c r="P364" s="1" t="s">
        <v>43</v>
      </c>
      <c r="Q364" s="1" t="s">
        <v>43</v>
      </c>
      <c r="R364" s="3">
        <v>0</v>
      </c>
      <c r="S364" s="1" t="s">
        <v>44</v>
      </c>
      <c r="T364" s="1" t="s">
        <v>45</v>
      </c>
      <c r="U364" s="1" t="s">
        <v>1219</v>
      </c>
      <c r="V364" s="1" t="s">
        <v>46</v>
      </c>
      <c r="W364" s="1" t="s">
        <v>47</v>
      </c>
      <c r="X364" s="1" t="s">
        <v>1221</v>
      </c>
      <c r="Y364" s="1" t="s">
        <v>49</v>
      </c>
      <c r="Z364" s="1" t="s">
        <v>918</v>
      </c>
      <c r="AA364" s="1" t="s">
        <v>51</v>
      </c>
      <c r="AB364" s="1" t="s">
        <v>1221</v>
      </c>
      <c r="AC364" s="1" t="s">
        <v>37</v>
      </c>
    </row>
    <row r="365" spans="1:29" x14ac:dyDescent="0.25">
      <c r="A365" s="1" t="s">
        <v>33</v>
      </c>
      <c r="B365" s="1" t="s">
        <v>34</v>
      </c>
      <c r="C365" s="2">
        <v>44798</v>
      </c>
      <c r="D365" s="1" t="s">
        <v>35</v>
      </c>
      <c r="E365" s="1" t="s">
        <v>36</v>
      </c>
      <c r="F365" s="1" t="s">
        <v>37</v>
      </c>
      <c r="G365" s="1" t="s">
        <v>1222</v>
      </c>
      <c r="H365" s="1" t="s">
        <v>1223</v>
      </c>
      <c r="I365" s="3">
        <v>0</v>
      </c>
      <c r="J365" s="54">
        <v>160268</v>
      </c>
      <c r="K365" s="1" t="s">
        <v>40</v>
      </c>
      <c r="L365" s="1" t="s">
        <v>62</v>
      </c>
      <c r="M365" s="1" t="s">
        <v>63</v>
      </c>
      <c r="N365" s="1" t="s">
        <v>37</v>
      </c>
      <c r="O365" s="1" t="s">
        <v>43</v>
      </c>
      <c r="P365" s="1" t="s">
        <v>43</v>
      </c>
      <c r="Q365" s="1" t="s">
        <v>43</v>
      </c>
      <c r="R365" s="3">
        <v>0</v>
      </c>
      <c r="S365" s="1" t="s">
        <v>44</v>
      </c>
      <c r="T365" s="1" t="s">
        <v>45</v>
      </c>
      <c r="U365" s="1" t="s">
        <v>1222</v>
      </c>
      <c r="V365" s="1" t="s">
        <v>46</v>
      </c>
      <c r="W365" s="1" t="s">
        <v>47</v>
      </c>
      <c r="X365" s="1" t="s">
        <v>1224</v>
      </c>
      <c r="Y365" s="1" t="s">
        <v>49</v>
      </c>
      <c r="Z365" s="1" t="s">
        <v>918</v>
      </c>
      <c r="AA365" s="1" t="s">
        <v>51</v>
      </c>
      <c r="AB365" s="1" t="s">
        <v>1224</v>
      </c>
      <c r="AC365" s="1" t="s">
        <v>37</v>
      </c>
    </row>
    <row r="366" spans="1:29" x14ac:dyDescent="0.25">
      <c r="A366" s="1" t="s">
        <v>33</v>
      </c>
      <c r="B366" s="1" t="s">
        <v>34</v>
      </c>
      <c r="C366" s="2">
        <v>44802</v>
      </c>
      <c r="D366" s="1" t="s">
        <v>35</v>
      </c>
      <c r="E366" s="1" t="s">
        <v>36</v>
      </c>
      <c r="F366" s="1" t="s">
        <v>37</v>
      </c>
      <c r="G366" s="1" t="s">
        <v>1225</v>
      </c>
      <c r="H366" s="1" t="s">
        <v>1226</v>
      </c>
      <c r="I366" s="3">
        <v>0</v>
      </c>
      <c r="J366" s="54">
        <v>66666</v>
      </c>
      <c r="K366" s="1" t="s">
        <v>40</v>
      </c>
      <c r="L366" s="1" t="s">
        <v>41</v>
      </c>
      <c r="M366" s="1" t="s">
        <v>42</v>
      </c>
      <c r="N366" s="1" t="s">
        <v>37</v>
      </c>
      <c r="O366" s="1" t="s">
        <v>43</v>
      </c>
      <c r="P366" s="1" t="s">
        <v>43</v>
      </c>
      <c r="Q366" s="1" t="s">
        <v>43</v>
      </c>
      <c r="R366" s="3">
        <v>0</v>
      </c>
      <c r="S366" s="1" t="s">
        <v>44</v>
      </c>
      <c r="T366" s="1" t="s">
        <v>45</v>
      </c>
      <c r="U366" s="1" t="s">
        <v>1225</v>
      </c>
      <c r="V366" s="1" t="s">
        <v>46</v>
      </c>
      <c r="W366" s="1" t="s">
        <v>47</v>
      </c>
      <c r="X366" s="1" t="s">
        <v>1227</v>
      </c>
      <c r="Y366" s="1" t="s">
        <v>49</v>
      </c>
      <c r="Z366" s="1" t="s">
        <v>918</v>
      </c>
      <c r="AA366" s="1" t="s">
        <v>51</v>
      </c>
      <c r="AB366" s="1" t="s">
        <v>1227</v>
      </c>
      <c r="AC366" s="1" t="s">
        <v>37</v>
      </c>
    </row>
    <row r="367" spans="1:29" hidden="1" x14ac:dyDescent="0.25">
      <c r="A367" s="1" t="s">
        <v>33</v>
      </c>
      <c r="B367" s="1" t="s">
        <v>34</v>
      </c>
      <c r="C367" s="2">
        <v>44804</v>
      </c>
      <c r="D367" s="1" t="s">
        <v>73</v>
      </c>
      <c r="E367" s="1" t="s">
        <v>74</v>
      </c>
      <c r="F367" s="1" t="s">
        <v>37</v>
      </c>
      <c r="G367" s="1" t="s">
        <v>1228</v>
      </c>
      <c r="H367" s="1" t="s">
        <v>76</v>
      </c>
      <c r="I367" s="3">
        <v>977574</v>
      </c>
      <c r="J367" s="3">
        <v>0</v>
      </c>
      <c r="K367" s="1" t="s">
        <v>40</v>
      </c>
      <c r="L367" s="1" t="s">
        <v>452</v>
      </c>
      <c r="M367" s="1" t="s">
        <v>453</v>
      </c>
      <c r="N367" s="1" t="s">
        <v>928</v>
      </c>
      <c r="O367" s="1" t="s">
        <v>929</v>
      </c>
      <c r="P367" s="1" t="s">
        <v>43</v>
      </c>
      <c r="Q367" s="1" t="s">
        <v>43</v>
      </c>
      <c r="R367" s="3">
        <v>0</v>
      </c>
      <c r="S367" s="1" t="s">
        <v>44</v>
      </c>
      <c r="T367" s="1" t="s">
        <v>45</v>
      </c>
      <c r="U367" s="1" t="s">
        <v>1228</v>
      </c>
      <c r="V367" s="1" t="s">
        <v>46</v>
      </c>
      <c r="W367" s="1" t="s">
        <v>975</v>
      </c>
      <c r="X367" s="1" t="s">
        <v>1229</v>
      </c>
      <c r="Y367" s="1" t="s">
        <v>83</v>
      </c>
      <c r="Z367" s="1" t="s">
        <v>1230</v>
      </c>
      <c r="AA367" s="1" t="s">
        <v>51</v>
      </c>
      <c r="AB367" s="1" t="s">
        <v>1229</v>
      </c>
      <c r="AC367" s="1" t="s">
        <v>37</v>
      </c>
    </row>
    <row r="368" spans="1:29" hidden="1" x14ac:dyDescent="0.25">
      <c r="A368" s="1" t="s">
        <v>33</v>
      </c>
      <c r="B368" s="1" t="s">
        <v>34</v>
      </c>
      <c r="C368" s="2">
        <v>44804</v>
      </c>
      <c r="D368" s="1" t="s">
        <v>73</v>
      </c>
      <c r="E368" s="1" t="s">
        <v>74</v>
      </c>
      <c r="F368" s="1" t="s">
        <v>37</v>
      </c>
      <c r="G368" s="1" t="s">
        <v>1228</v>
      </c>
      <c r="H368" s="1" t="s">
        <v>76</v>
      </c>
      <c r="I368" s="3">
        <v>431407</v>
      </c>
      <c r="J368" s="3">
        <v>0</v>
      </c>
      <c r="K368" s="1" t="s">
        <v>40</v>
      </c>
      <c r="L368" s="1" t="s">
        <v>492</v>
      </c>
      <c r="M368" s="1" t="s">
        <v>493</v>
      </c>
      <c r="N368" s="1" t="s">
        <v>1078</v>
      </c>
      <c r="O368" s="1" t="s">
        <v>1079</v>
      </c>
      <c r="P368" s="1" t="s">
        <v>43</v>
      </c>
      <c r="Q368" s="1" t="s">
        <v>43</v>
      </c>
      <c r="R368" s="3">
        <v>0</v>
      </c>
      <c r="S368" s="1" t="s">
        <v>44</v>
      </c>
      <c r="T368" s="1" t="s">
        <v>45</v>
      </c>
      <c r="U368" s="1" t="s">
        <v>1228</v>
      </c>
      <c r="V368" s="1" t="s">
        <v>46</v>
      </c>
      <c r="W368" s="1" t="s">
        <v>975</v>
      </c>
      <c r="X368" s="1" t="s">
        <v>1229</v>
      </c>
      <c r="Y368" s="1" t="s">
        <v>83</v>
      </c>
      <c r="Z368" s="1" t="s">
        <v>1230</v>
      </c>
      <c r="AA368" s="1" t="s">
        <v>51</v>
      </c>
      <c r="AB368" s="1" t="s">
        <v>1229</v>
      </c>
      <c r="AC368" s="1" t="s">
        <v>37</v>
      </c>
    </row>
    <row r="369" spans="1:29" hidden="1" x14ac:dyDescent="0.25">
      <c r="A369" s="1" t="s">
        <v>33</v>
      </c>
      <c r="B369" s="1" t="s">
        <v>34</v>
      </c>
      <c r="C369" s="2">
        <v>44804</v>
      </c>
      <c r="D369" s="1" t="s">
        <v>73</v>
      </c>
      <c r="E369" s="1" t="s">
        <v>74</v>
      </c>
      <c r="F369" s="1" t="s">
        <v>37</v>
      </c>
      <c r="G369" s="1" t="s">
        <v>1228</v>
      </c>
      <c r="H369" s="1" t="s">
        <v>76</v>
      </c>
      <c r="I369" s="3">
        <v>258105</v>
      </c>
      <c r="J369" s="3">
        <v>0</v>
      </c>
      <c r="K369" s="1" t="s">
        <v>40</v>
      </c>
      <c r="L369" s="1" t="s">
        <v>234</v>
      </c>
      <c r="M369" s="1" t="s">
        <v>235</v>
      </c>
      <c r="N369" s="1" t="s">
        <v>89</v>
      </c>
      <c r="O369" s="1" t="s">
        <v>90</v>
      </c>
      <c r="P369" s="1" t="s">
        <v>43</v>
      </c>
      <c r="Q369" s="1" t="s">
        <v>43</v>
      </c>
      <c r="R369" s="3">
        <v>0</v>
      </c>
      <c r="S369" s="1" t="s">
        <v>44</v>
      </c>
      <c r="T369" s="1" t="s">
        <v>45</v>
      </c>
      <c r="U369" s="1" t="s">
        <v>1228</v>
      </c>
      <c r="V369" s="1" t="s">
        <v>46</v>
      </c>
      <c r="W369" s="1" t="s">
        <v>975</v>
      </c>
      <c r="X369" s="1" t="s">
        <v>1229</v>
      </c>
      <c r="Y369" s="1" t="s">
        <v>83</v>
      </c>
      <c r="Z369" s="1" t="s">
        <v>1230</v>
      </c>
      <c r="AA369" s="1" t="s">
        <v>51</v>
      </c>
      <c r="AB369" s="1" t="s">
        <v>1229</v>
      </c>
      <c r="AC369" s="1" t="s">
        <v>37</v>
      </c>
    </row>
    <row r="370" spans="1:29" hidden="1" x14ac:dyDescent="0.25">
      <c r="A370" s="1" t="s">
        <v>33</v>
      </c>
      <c r="B370" s="1" t="s">
        <v>34</v>
      </c>
      <c r="C370" s="2">
        <v>44804</v>
      </c>
      <c r="D370" s="1" t="s">
        <v>73</v>
      </c>
      <c r="E370" s="1" t="s">
        <v>74</v>
      </c>
      <c r="F370" s="1" t="s">
        <v>37</v>
      </c>
      <c r="G370" s="1" t="s">
        <v>1228</v>
      </c>
      <c r="H370" s="1" t="s">
        <v>76</v>
      </c>
      <c r="I370" s="3">
        <v>213681</v>
      </c>
      <c r="J370" s="3">
        <v>0</v>
      </c>
      <c r="K370" s="1" t="s">
        <v>40</v>
      </c>
      <c r="L370" s="1" t="s">
        <v>842</v>
      </c>
      <c r="M370" s="1" t="s">
        <v>843</v>
      </c>
      <c r="N370" s="1" t="s">
        <v>295</v>
      </c>
      <c r="O370" s="1" t="s">
        <v>296</v>
      </c>
      <c r="P370" s="1" t="s">
        <v>43</v>
      </c>
      <c r="Q370" s="1" t="s">
        <v>43</v>
      </c>
      <c r="R370" s="3">
        <v>0</v>
      </c>
      <c r="S370" s="1" t="s">
        <v>44</v>
      </c>
      <c r="T370" s="1" t="s">
        <v>45</v>
      </c>
      <c r="U370" s="1" t="s">
        <v>1228</v>
      </c>
      <c r="V370" s="1" t="s">
        <v>46</v>
      </c>
      <c r="W370" s="1" t="s">
        <v>975</v>
      </c>
      <c r="X370" s="1" t="s">
        <v>1229</v>
      </c>
      <c r="Y370" s="1" t="s">
        <v>83</v>
      </c>
      <c r="Z370" s="1" t="s">
        <v>1230</v>
      </c>
      <c r="AA370" s="1" t="s">
        <v>51</v>
      </c>
      <c r="AB370" s="1" t="s">
        <v>1229</v>
      </c>
      <c r="AC370" s="1" t="s">
        <v>37</v>
      </c>
    </row>
    <row r="371" spans="1:29" hidden="1" x14ac:dyDescent="0.25">
      <c r="A371" s="1" t="s">
        <v>33</v>
      </c>
      <c r="B371" s="1" t="s">
        <v>34</v>
      </c>
      <c r="C371" s="2">
        <v>44804</v>
      </c>
      <c r="D371" s="1" t="s">
        <v>73</v>
      </c>
      <c r="E371" s="1" t="s">
        <v>74</v>
      </c>
      <c r="F371" s="1" t="s">
        <v>37</v>
      </c>
      <c r="G371" s="1" t="s">
        <v>1228</v>
      </c>
      <c r="H371" s="1" t="s">
        <v>76</v>
      </c>
      <c r="I371" s="3">
        <v>36393</v>
      </c>
      <c r="J371" s="3">
        <v>0</v>
      </c>
      <c r="K371" s="1" t="s">
        <v>40</v>
      </c>
      <c r="L371" s="1" t="s">
        <v>474</v>
      </c>
      <c r="M371" s="1" t="s">
        <v>475</v>
      </c>
      <c r="N371" s="1" t="s">
        <v>79</v>
      </c>
      <c r="O371" s="1" t="s">
        <v>80</v>
      </c>
      <c r="P371" s="1" t="s">
        <v>43</v>
      </c>
      <c r="Q371" s="1" t="s">
        <v>43</v>
      </c>
      <c r="R371" s="3">
        <v>0</v>
      </c>
      <c r="S371" s="1" t="s">
        <v>44</v>
      </c>
      <c r="T371" s="1" t="s">
        <v>45</v>
      </c>
      <c r="U371" s="1" t="s">
        <v>1228</v>
      </c>
      <c r="V371" s="1" t="s">
        <v>46</v>
      </c>
      <c r="W371" s="1" t="s">
        <v>975</v>
      </c>
      <c r="X371" s="1" t="s">
        <v>1229</v>
      </c>
      <c r="Y371" s="1" t="s">
        <v>83</v>
      </c>
      <c r="Z371" s="1" t="s">
        <v>1230</v>
      </c>
      <c r="AA371" s="1" t="s">
        <v>51</v>
      </c>
      <c r="AB371" s="1" t="s">
        <v>1229</v>
      </c>
      <c r="AC371" s="1" t="s">
        <v>37</v>
      </c>
    </row>
    <row r="372" spans="1:29" hidden="1" x14ac:dyDescent="0.25">
      <c r="A372" s="1" t="s">
        <v>33</v>
      </c>
      <c r="B372" s="1" t="s">
        <v>34</v>
      </c>
      <c r="C372" s="2">
        <v>44804</v>
      </c>
      <c r="D372" s="1" t="s">
        <v>73</v>
      </c>
      <c r="E372" s="1" t="s">
        <v>74</v>
      </c>
      <c r="F372" s="1" t="s">
        <v>37</v>
      </c>
      <c r="G372" s="1" t="s">
        <v>1228</v>
      </c>
      <c r="H372" s="1" t="s">
        <v>76</v>
      </c>
      <c r="I372" s="3">
        <v>33334</v>
      </c>
      <c r="J372" s="3">
        <v>0</v>
      </c>
      <c r="K372" s="1" t="s">
        <v>40</v>
      </c>
      <c r="L372" s="1" t="s">
        <v>408</v>
      </c>
      <c r="M372" s="1" t="s">
        <v>409</v>
      </c>
      <c r="N372" s="1" t="s">
        <v>79</v>
      </c>
      <c r="O372" s="1" t="s">
        <v>80</v>
      </c>
      <c r="P372" s="1" t="s">
        <v>43</v>
      </c>
      <c r="Q372" s="1" t="s">
        <v>43</v>
      </c>
      <c r="R372" s="3">
        <v>0</v>
      </c>
      <c r="S372" s="1" t="s">
        <v>44</v>
      </c>
      <c r="T372" s="1" t="s">
        <v>45</v>
      </c>
      <c r="U372" s="1" t="s">
        <v>1228</v>
      </c>
      <c r="V372" s="1" t="s">
        <v>46</v>
      </c>
      <c r="W372" s="1" t="s">
        <v>975</v>
      </c>
      <c r="X372" s="1" t="s">
        <v>1229</v>
      </c>
      <c r="Y372" s="1" t="s">
        <v>83</v>
      </c>
      <c r="Z372" s="1" t="s">
        <v>1230</v>
      </c>
      <c r="AA372" s="1" t="s">
        <v>51</v>
      </c>
      <c r="AB372" s="1" t="s">
        <v>1229</v>
      </c>
      <c r="AC372" s="1" t="s">
        <v>37</v>
      </c>
    </row>
    <row r="373" spans="1:29" hidden="1" x14ac:dyDescent="0.25">
      <c r="A373" s="1" t="s">
        <v>33</v>
      </c>
      <c r="B373" s="1" t="s">
        <v>34</v>
      </c>
      <c r="C373" s="2">
        <v>44804</v>
      </c>
      <c r="D373" s="1" t="s">
        <v>73</v>
      </c>
      <c r="E373" s="1" t="s">
        <v>74</v>
      </c>
      <c r="F373" s="1" t="s">
        <v>37</v>
      </c>
      <c r="G373" s="1" t="s">
        <v>1228</v>
      </c>
      <c r="H373" s="1" t="s">
        <v>76</v>
      </c>
      <c r="I373" s="3">
        <v>616739</v>
      </c>
      <c r="J373" s="3">
        <v>0</v>
      </c>
      <c r="K373" s="1" t="s">
        <v>40</v>
      </c>
      <c r="L373" s="1" t="s">
        <v>77</v>
      </c>
      <c r="M373" s="1" t="s">
        <v>78</v>
      </c>
      <c r="N373" s="1" t="s">
        <v>79</v>
      </c>
      <c r="O373" s="1" t="s">
        <v>80</v>
      </c>
      <c r="P373" s="1" t="s">
        <v>43</v>
      </c>
      <c r="Q373" s="1" t="s">
        <v>43</v>
      </c>
      <c r="R373" s="3">
        <v>0</v>
      </c>
      <c r="S373" s="1" t="s">
        <v>44</v>
      </c>
      <c r="T373" s="1" t="s">
        <v>45</v>
      </c>
      <c r="U373" s="1" t="s">
        <v>1228</v>
      </c>
      <c r="V373" s="1" t="s">
        <v>46</v>
      </c>
      <c r="W373" s="1" t="s">
        <v>975</v>
      </c>
      <c r="X373" s="1" t="s">
        <v>1229</v>
      </c>
      <c r="Y373" s="1" t="s">
        <v>83</v>
      </c>
      <c r="Z373" s="1" t="s">
        <v>1230</v>
      </c>
      <c r="AA373" s="1" t="s">
        <v>51</v>
      </c>
      <c r="AB373" s="1" t="s">
        <v>1229</v>
      </c>
      <c r="AC373" s="1" t="s">
        <v>37</v>
      </c>
    </row>
    <row r="374" spans="1:29" hidden="1" x14ac:dyDescent="0.25">
      <c r="A374" s="1" t="s">
        <v>33</v>
      </c>
      <c r="B374" s="1" t="s">
        <v>34</v>
      </c>
      <c r="C374" s="2">
        <v>44804</v>
      </c>
      <c r="D374" s="1" t="s">
        <v>73</v>
      </c>
      <c r="E374" s="1" t="s">
        <v>74</v>
      </c>
      <c r="F374" s="1" t="s">
        <v>37</v>
      </c>
      <c r="G374" s="1" t="s">
        <v>1228</v>
      </c>
      <c r="H374" s="1" t="s">
        <v>76</v>
      </c>
      <c r="I374" s="3">
        <v>39885</v>
      </c>
      <c r="J374" s="3">
        <v>0</v>
      </c>
      <c r="K374" s="1" t="s">
        <v>40</v>
      </c>
      <c r="L374" s="1" t="s">
        <v>547</v>
      </c>
      <c r="M374" s="1" t="s">
        <v>548</v>
      </c>
      <c r="N374" s="1" t="s">
        <v>79</v>
      </c>
      <c r="O374" s="1" t="s">
        <v>80</v>
      </c>
      <c r="P374" s="1" t="s">
        <v>43</v>
      </c>
      <c r="Q374" s="1" t="s">
        <v>43</v>
      </c>
      <c r="R374" s="3">
        <v>0</v>
      </c>
      <c r="S374" s="1" t="s">
        <v>44</v>
      </c>
      <c r="T374" s="1" t="s">
        <v>45</v>
      </c>
      <c r="U374" s="1" t="s">
        <v>1228</v>
      </c>
      <c r="V374" s="1" t="s">
        <v>46</v>
      </c>
      <c r="W374" s="1" t="s">
        <v>975</v>
      </c>
      <c r="X374" s="1" t="s">
        <v>1229</v>
      </c>
      <c r="Y374" s="1" t="s">
        <v>83</v>
      </c>
      <c r="Z374" s="1" t="s">
        <v>1230</v>
      </c>
      <c r="AA374" s="1" t="s">
        <v>51</v>
      </c>
      <c r="AB374" s="1" t="s">
        <v>1229</v>
      </c>
      <c r="AC374" s="1" t="s">
        <v>37</v>
      </c>
    </row>
    <row r="375" spans="1:29" hidden="1" x14ac:dyDescent="0.25">
      <c r="A375" s="1" t="s">
        <v>33</v>
      </c>
      <c r="B375" s="1" t="s">
        <v>34</v>
      </c>
      <c r="C375" s="2">
        <v>44804</v>
      </c>
      <c r="D375" s="1" t="s">
        <v>73</v>
      </c>
      <c r="E375" s="1" t="s">
        <v>74</v>
      </c>
      <c r="F375" s="1" t="s">
        <v>37</v>
      </c>
      <c r="G375" s="1" t="s">
        <v>1228</v>
      </c>
      <c r="H375" s="1" t="s">
        <v>76</v>
      </c>
      <c r="I375" s="3">
        <v>133334</v>
      </c>
      <c r="J375" s="3">
        <v>0</v>
      </c>
      <c r="K375" s="1" t="s">
        <v>40</v>
      </c>
      <c r="L375" s="1" t="s">
        <v>139</v>
      </c>
      <c r="M375" s="1" t="s">
        <v>140</v>
      </c>
      <c r="N375" s="1" t="s">
        <v>79</v>
      </c>
      <c r="O375" s="1" t="s">
        <v>80</v>
      </c>
      <c r="P375" s="1" t="s">
        <v>43</v>
      </c>
      <c r="Q375" s="1" t="s">
        <v>43</v>
      </c>
      <c r="R375" s="3">
        <v>0</v>
      </c>
      <c r="S375" s="1" t="s">
        <v>44</v>
      </c>
      <c r="T375" s="1" t="s">
        <v>45</v>
      </c>
      <c r="U375" s="1" t="s">
        <v>1228</v>
      </c>
      <c r="V375" s="1" t="s">
        <v>46</v>
      </c>
      <c r="W375" s="1" t="s">
        <v>975</v>
      </c>
      <c r="X375" s="1" t="s">
        <v>1229</v>
      </c>
      <c r="Y375" s="1" t="s">
        <v>83</v>
      </c>
      <c r="Z375" s="1" t="s">
        <v>1230</v>
      </c>
      <c r="AA375" s="1" t="s">
        <v>51</v>
      </c>
      <c r="AB375" s="1" t="s">
        <v>1229</v>
      </c>
      <c r="AC375" s="1" t="s">
        <v>37</v>
      </c>
    </row>
    <row r="376" spans="1:29" hidden="1" x14ac:dyDescent="0.25">
      <c r="A376" s="1" t="s">
        <v>33</v>
      </c>
      <c r="B376" s="1" t="s">
        <v>34</v>
      </c>
      <c r="C376" s="2">
        <v>44804</v>
      </c>
      <c r="D376" s="1" t="s">
        <v>73</v>
      </c>
      <c r="E376" s="1" t="s">
        <v>74</v>
      </c>
      <c r="F376" s="1" t="s">
        <v>37</v>
      </c>
      <c r="G376" s="1" t="s">
        <v>1228</v>
      </c>
      <c r="H376" s="1" t="s">
        <v>76</v>
      </c>
      <c r="I376" s="3">
        <v>66667</v>
      </c>
      <c r="J376" s="3">
        <v>0</v>
      </c>
      <c r="K376" s="1" t="s">
        <v>40</v>
      </c>
      <c r="L376" s="1" t="s">
        <v>490</v>
      </c>
      <c r="M376" s="1" t="s">
        <v>491</v>
      </c>
      <c r="N376" s="1" t="s">
        <v>79</v>
      </c>
      <c r="O376" s="1" t="s">
        <v>80</v>
      </c>
      <c r="P376" s="1" t="s">
        <v>43</v>
      </c>
      <c r="Q376" s="1" t="s">
        <v>43</v>
      </c>
      <c r="R376" s="3">
        <v>0</v>
      </c>
      <c r="S376" s="1" t="s">
        <v>44</v>
      </c>
      <c r="T376" s="1" t="s">
        <v>45</v>
      </c>
      <c r="U376" s="1" t="s">
        <v>1228</v>
      </c>
      <c r="V376" s="1" t="s">
        <v>46</v>
      </c>
      <c r="W376" s="1" t="s">
        <v>975</v>
      </c>
      <c r="X376" s="1" t="s">
        <v>1229</v>
      </c>
      <c r="Y376" s="1" t="s">
        <v>83</v>
      </c>
      <c r="Z376" s="1" t="s">
        <v>1230</v>
      </c>
      <c r="AA376" s="1" t="s">
        <v>51</v>
      </c>
      <c r="AB376" s="1" t="s">
        <v>1229</v>
      </c>
      <c r="AC376" s="1" t="s">
        <v>37</v>
      </c>
    </row>
    <row r="377" spans="1:29" hidden="1" x14ac:dyDescent="0.25">
      <c r="A377" s="1" t="s">
        <v>33</v>
      </c>
      <c r="B377" s="1" t="s">
        <v>34</v>
      </c>
      <c r="C377" s="2">
        <v>44804</v>
      </c>
      <c r="D377" s="1" t="s">
        <v>73</v>
      </c>
      <c r="E377" s="1" t="s">
        <v>74</v>
      </c>
      <c r="F377" s="1" t="s">
        <v>37</v>
      </c>
      <c r="G377" s="1" t="s">
        <v>1228</v>
      </c>
      <c r="H377" s="1" t="s">
        <v>76</v>
      </c>
      <c r="I377" s="3">
        <v>400000</v>
      </c>
      <c r="J377" s="3">
        <v>0</v>
      </c>
      <c r="K377" s="1" t="s">
        <v>40</v>
      </c>
      <c r="L377" s="1" t="s">
        <v>113</v>
      </c>
      <c r="M377" s="1" t="s">
        <v>114</v>
      </c>
      <c r="N377" s="1" t="s">
        <v>79</v>
      </c>
      <c r="O377" s="1" t="s">
        <v>80</v>
      </c>
      <c r="P377" s="1" t="s">
        <v>43</v>
      </c>
      <c r="Q377" s="1" t="s">
        <v>43</v>
      </c>
      <c r="R377" s="3">
        <v>0</v>
      </c>
      <c r="S377" s="1" t="s">
        <v>44</v>
      </c>
      <c r="T377" s="1" t="s">
        <v>45</v>
      </c>
      <c r="U377" s="1" t="s">
        <v>1228</v>
      </c>
      <c r="V377" s="1" t="s">
        <v>46</v>
      </c>
      <c r="W377" s="1" t="s">
        <v>975</v>
      </c>
      <c r="X377" s="1" t="s">
        <v>1229</v>
      </c>
      <c r="Y377" s="1" t="s">
        <v>83</v>
      </c>
      <c r="Z377" s="1" t="s">
        <v>1230</v>
      </c>
      <c r="AA377" s="1" t="s">
        <v>51</v>
      </c>
      <c r="AB377" s="1" t="s">
        <v>1229</v>
      </c>
      <c r="AC377" s="1" t="s">
        <v>37</v>
      </c>
    </row>
    <row r="378" spans="1:29" hidden="1" x14ac:dyDescent="0.25">
      <c r="A378" s="1" t="s">
        <v>33</v>
      </c>
      <c r="B378" s="1" t="s">
        <v>34</v>
      </c>
      <c r="C378" s="2">
        <v>44804</v>
      </c>
      <c r="D378" s="1" t="s">
        <v>73</v>
      </c>
      <c r="E378" s="1" t="s">
        <v>74</v>
      </c>
      <c r="F378" s="1" t="s">
        <v>37</v>
      </c>
      <c r="G378" s="1" t="s">
        <v>1228</v>
      </c>
      <c r="H378" s="1" t="s">
        <v>76</v>
      </c>
      <c r="I378" s="3">
        <v>44450</v>
      </c>
      <c r="J378" s="3">
        <v>0</v>
      </c>
      <c r="K378" s="1" t="s">
        <v>40</v>
      </c>
      <c r="L378" s="1" t="s">
        <v>141</v>
      </c>
      <c r="M378" s="1" t="s">
        <v>142</v>
      </c>
      <c r="N378" s="1" t="s">
        <v>79</v>
      </c>
      <c r="O378" s="1" t="s">
        <v>80</v>
      </c>
      <c r="P378" s="1" t="s">
        <v>43</v>
      </c>
      <c r="Q378" s="1" t="s">
        <v>43</v>
      </c>
      <c r="R378" s="3">
        <v>0</v>
      </c>
      <c r="S378" s="1" t="s">
        <v>44</v>
      </c>
      <c r="T378" s="1" t="s">
        <v>45</v>
      </c>
      <c r="U378" s="1" t="s">
        <v>1228</v>
      </c>
      <c r="V378" s="1" t="s">
        <v>46</v>
      </c>
      <c r="W378" s="1" t="s">
        <v>975</v>
      </c>
      <c r="X378" s="1" t="s">
        <v>1229</v>
      </c>
      <c r="Y378" s="1" t="s">
        <v>83</v>
      </c>
      <c r="Z378" s="1" t="s">
        <v>1230</v>
      </c>
      <c r="AA378" s="1" t="s">
        <v>51</v>
      </c>
      <c r="AB378" s="1" t="s">
        <v>1229</v>
      </c>
      <c r="AC378" s="1" t="s">
        <v>37</v>
      </c>
    </row>
    <row r="379" spans="1:29" hidden="1" x14ac:dyDescent="0.25">
      <c r="A379" s="1" t="s">
        <v>33</v>
      </c>
      <c r="B379" s="1" t="s">
        <v>34</v>
      </c>
      <c r="C379" s="2">
        <v>44804</v>
      </c>
      <c r="D379" s="1" t="s">
        <v>73</v>
      </c>
      <c r="E379" s="1" t="s">
        <v>74</v>
      </c>
      <c r="F379" s="1" t="s">
        <v>37</v>
      </c>
      <c r="G379" s="1" t="s">
        <v>1228</v>
      </c>
      <c r="H379" s="1" t="s">
        <v>76</v>
      </c>
      <c r="I379" s="3">
        <v>37765</v>
      </c>
      <c r="J379" s="3">
        <v>0</v>
      </c>
      <c r="K379" s="1" t="s">
        <v>40</v>
      </c>
      <c r="L379" s="1" t="s">
        <v>166</v>
      </c>
      <c r="M379" s="1" t="s">
        <v>167</v>
      </c>
      <c r="N379" s="1" t="s">
        <v>79</v>
      </c>
      <c r="O379" s="1" t="s">
        <v>80</v>
      </c>
      <c r="P379" s="1" t="s">
        <v>43</v>
      </c>
      <c r="Q379" s="1" t="s">
        <v>43</v>
      </c>
      <c r="R379" s="3">
        <v>0</v>
      </c>
      <c r="S379" s="1" t="s">
        <v>44</v>
      </c>
      <c r="T379" s="1" t="s">
        <v>45</v>
      </c>
      <c r="U379" s="1" t="s">
        <v>1228</v>
      </c>
      <c r="V379" s="1" t="s">
        <v>46</v>
      </c>
      <c r="W379" s="1" t="s">
        <v>975</v>
      </c>
      <c r="X379" s="1" t="s">
        <v>1229</v>
      </c>
      <c r="Y379" s="1" t="s">
        <v>83</v>
      </c>
      <c r="Z379" s="1" t="s">
        <v>1230</v>
      </c>
      <c r="AA379" s="1" t="s">
        <v>51</v>
      </c>
      <c r="AB379" s="1" t="s">
        <v>1229</v>
      </c>
      <c r="AC379" s="1" t="s">
        <v>37</v>
      </c>
    </row>
    <row r="380" spans="1:29" hidden="1" x14ac:dyDescent="0.25">
      <c r="A380" s="1" t="s">
        <v>33</v>
      </c>
      <c r="B380" s="1" t="s">
        <v>34</v>
      </c>
      <c r="C380" s="2">
        <v>44804</v>
      </c>
      <c r="D380" s="1" t="s">
        <v>73</v>
      </c>
      <c r="E380" s="1" t="s">
        <v>74</v>
      </c>
      <c r="F380" s="1" t="s">
        <v>37</v>
      </c>
      <c r="G380" s="1" t="s">
        <v>1228</v>
      </c>
      <c r="H380" s="1" t="s">
        <v>76</v>
      </c>
      <c r="I380" s="3">
        <v>66667</v>
      </c>
      <c r="J380" s="3">
        <v>0</v>
      </c>
      <c r="K380" s="1" t="s">
        <v>40</v>
      </c>
      <c r="L380" s="1" t="s">
        <v>1190</v>
      </c>
      <c r="M380" s="1" t="s">
        <v>873</v>
      </c>
      <c r="N380" s="1" t="s">
        <v>79</v>
      </c>
      <c r="O380" s="1" t="s">
        <v>80</v>
      </c>
      <c r="P380" s="1" t="s">
        <v>43</v>
      </c>
      <c r="Q380" s="1" t="s">
        <v>43</v>
      </c>
      <c r="R380" s="3">
        <v>0</v>
      </c>
      <c r="S380" s="1" t="s">
        <v>44</v>
      </c>
      <c r="T380" s="1" t="s">
        <v>45</v>
      </c>
      <c r="U380" s="1" t="s">
        <v>1228</v>
      </c>
      <c r="V380" s="1" t="s">
        <v>46</v>
      </c>
      <c r="W380" s="1" t="s">
        <v>975</v>
      </c>
      <c r="X380" s="1" t="s">
        <v>1229</v>
      </c>
      <c r="Y380" s="1" t="s">
        <v>83</v>
      </c>
      <c r="Z380" s="1" t="s">
        <v>1230</v>
      </c>
      <c r="AA380" s="1" t="s">
        <v>51</v>
      </c>
      <c r="AB380" s="1" t="s">
        <v>1229</v>
      </c>
      <c r="AC380" s="1" t="s">
        <v>37</v>
      </c>
    </row>
    <row r="381" spans="1:29" hidden="1" x14ac:dyDescent="0.25">
      <c r="A381" s="1" t="s">
        <v>33</v>
      </c>
      <c r="B381" s="1" t="s">
        <v>34</v>
      </c>
      <c r="C381" s="2">
        <v>44804</v>
      </c>
      <c r="D381" s="1" t="s">
        <v>73</v>
      </c>
      <c r="E381" s="1" t="s">
        <v>74</v>
      </c>
      <c r="F381" s="1" t="s">
        <v>37</v>
      </c>
      <c r="G381" s="1" t="s">
        <v>1228</v>
      </c>
      <c r="H381" s="1" t="s">
        <v>76</v>
      </c>
      <c r="I381" s="3">
        <v>38204</v>
      </c>
      <c r="J381" s="3">
        <v>0</v>
      </c>
      <c r="K381" s="1" t="s">
        <v>40</v>
      </c>
      <c r="L381" s="1" t="s">
        <v>533</v>
      </c>
      <c r="M381" s="1" t="s">
        <v>534</v>
      </c>
      <c r="N381" s="1" t="s">
        <v>79</v>
      </c>
      <c r="O381" s="1" t="s">
        <v>80</v>
      </c>
      <c r="P381" s="1" t="s">
        <v>43</v>
      </c>
      <c r="Q381" s="1" t="s">
        <v>43</v>
      </c>
      <c r="R381" s="3">
        <v>0</v>
      </c>
      <c r="S381" s="1" t="s">
        <v>44</v>
      </c>
      <c r="T381" s="1" t="s">
        <v>45</v>
      </c>
      <c r="U381" s="1" t="s">
        <v>1228</v>
      </c>
      <c r="V381" s="1" t="s">
        <v>46</v>
      </c>
      <c r="W381" s="1" t="s">
        <v>975</v>
      </c>
      <c r="X381" s="1" t="s">
        <v>1229</v>
      </c>
      <c r="Y381" s="1" t="s">
        <v>83</v>
      </c>
      <c r="Z381" s="1" t="s">
        <v>1230</v>
      </c>
      <c r="AA381" s="1" t="s">
        <v>51</v>
      </c>
      <c r="AB381" s="1" t="s">
        <v>1229</v>
      </c>
      <c r="AC381" s="1" t="s">
        <v>37</v>
      </c>
    </row>
    <row r="382" spans="1:29" hidden="1" x14ac:dyDescent="0.25">
      <c r="A382" s="1" t="s">
        <v>33</v>
      </c>
      <c r="B382" s="1" t="s">
        <v>34</v>
      </c>
      <c r="C382" s="2">
        <v>44804</v>
      </c>
      <c r="D382" s="1" t="s">
        <v>73</v>
      </c>
      <c r="E382" s="1" t="s">
        <v>74</v>
      </c>
      <c r="F382" s="1" t="s">
        <v>37</v>
      </c>
      <c r="G382" s="1" t="s">
        <v>1228</v>
      </c>
      <c r="H382" s="1" t="s">
        <v>76</v>
      </c>
      <c r="I382" s="3">
        <v>111721</v>
      </c>
      <c r="J382" s="3">
        <v>0</v>
      </c>
      <c r="K382" s="1" t="s">
        <v>40</v>
      </c>
      <c r="L382" s="1" t="s">
        <v>1191</v>
      </c>
      <c r="M382" s="1" t="s">
        <v>791</v>
      </c>
      <c r="N382" s="1" t="s">
        <v>79</v>
      </c>
      <c r="O382" s="1" t="s">
        <v>80</v>
      </c>
      <c r="P382" s="1" t="s">
        <v>43</v>
      </c>
      <c r="Q382" s="1" t="s">
        <v>43</v>
      </c>
      <c r="R382" s="3">
        <v>0</v>
      </c>
      <c r="S382" s="1" t="s">
        <v>44</v>
      </c>
      <c r="T382" s="1" t="s">
        <v>45</v>
      </c>
      <c r="U382" s="1" t="s">
        <v>1228</v>
      </c>
      <c r="V382" s="1" t="s">
        <v>46</v>
      </c>
      <c r="W382" s="1" t="s">
        <v>975</v>
      </c>
      <c r="X382" s="1" t="s">
        <v>1229</v>
      </c>
      <c r="Y382" s="1" t="s">
        <v>83</v>
      </c>
      <c r="Z382" s="1" t="s">
        <v>1230</v>
      </c>
      <c r="AA382" s="1" t="s">
        <v>51</v>
      </c>
      <c r="AB382" s="1" t="s">
        <v>1229</v>
      </c>
      <c r="AC382" s="1" t="s">
        <v>37</v>
      </c>
    </row>
    <row r="383" spans="1:29" hidden="1" x14ac:dyDescent="0.25">
      <c r="A383" s="1" t="s">
        <v>33</v>
      </c>
      <c r="B383" s="1" t="s">
        <v>34</v>
      </c>
      <c r="C383" s="2">
        <v>44804</v>
      </c>
      <c r="D383" s="1" t="s">
        <v>73</v>
      </c>
      <c r="E383" s="1" t="s">
        <v>74</v>
      </c>
      <c r="F383" s="1" t="s">
        <v>37</v>
      </c>
      <c r="G383" s="1" t="s">
        <v>1228</v>
      </c>
      <c r="H383" s="1" t="s">
        <v>76</v>
      </c>
      <c r="I383" s="3">
        <v>186129</v>
      </c>
      <c r="J383" s="3">
        <v>0</v>
      </c>
      <c r="K383" s="1" t="s">
        <v>40</v>
      </c>
      <c r="L383" s="1" t="s">
        <v>1231</v>
      </c>
      <c r="M383" s="1" t="s">
        <v>796</v>
      </c>
      <c r="N383" s="1" t="s">
        <v>79</v>
      </c>
      <c r="O383" s="1" t="s">
        <v>80</v>
      </c>
      <c r="P383" s="1" t="s">
        <v>43</v>
      </c>
      <c r="Q383" s="1" t="s">
        <v>43</v>
      </c>
      <c r="R383" s="3">
        <v>0</v>
      </c>
      <c r="S383" s="1" t="s">
        <v>44</v>
      </c>
      <c r="T383" s="1" t="s">
        <v>45</v>
      </c>
      <c r="U383" s="1" t="s">
        <v>1228</v>
      </c>
      <c r="V383" s="1" t="s">
        <v>46</v>
      </c>
      <c r="W383" s="1" t="s">
        <v>975</v>
      </c>
      <c r="X383" s="1" t="s">
        <v>1229</v>
      </c>
      <c r="Y383" s="1" t="s">
        <v>83</v>
      </c>
      <c r="Z383" s="1" t="s">
        <v>1230</v>
      </c>
      <c r="AA383" s="1" t="s">
        <v>51</v>
      </c>
      <c r="AB383" s="1" t="s">
        <v>1229</v>
      </c>
      <c r="AC383" s="1" t="s">
        <v>37</v>
      </c>
    </row>
    <row r="384" spans="1:29" hidden="1" x14ac:dyDescent="0.25">
      <c r="A384" s="1" t="s">
        <v>33</v>
      </c>
      <c r="B384" s="1" t="s">
        <v>34</v>
      </c>
      <c r="C384" s="2">
        <v>44804</v>
      </c>
      <c r="D384" s="1" t="s">
        <v>73</v>
      </c>
      <c r="E384" s="1" t="s">
        <v>74</v>
      </c>
      <c r="F384" s="1" t="s">
        <v>37</v>
      </c>
      <c r="G384" s="1" t="s">
        <v>1228</v>
      </c>
      <c r="H384" s="1" t="s">
        <v>76</v>
      </c>
      <c r="I384" s="3">
        <v>200000</v>
      </c>
      <c r="J384" s="3">
        <v>0</v>
      </c>
      <c r="K384" s="1" t="s">
        <v>40</v>
      </c>
      <c r="L384" s="1" t="s">
        <v>1115</v>
      </c>
      <c r="M384" s="1" t="s">
        <v>672</v>
      </c>
      <c r="N384" s="1" t="s">
        <v>79</v>
      </c>
      <c r="O384" s="1" t="s">
        <v>80</v>
      </c>
      <c r="P384" s="1" t="s">
        <v>43</v>
      </c>
      <c r="Q384" s="1" t="s">
        <v>43</v>
      </c>
      <c r="R384" s="3">
        <v>0</v>
      </c>
      <c r="S384" s="1" t="s">
        <v>44</v>
      </c>
      <c r="T384" s="1" t="s">
        <v>45</v>
      </c>
      <c r="U384" s="1" t="s">
        <v>1228</v>
      </c>
      <c r="V384" s="1" t="s">
        <v>46</v>
      </c>
      <c r="W384" s="1" t="s">
        <v>975</v>
      </c>
      <c r="X384" s="1" t="s">
        <v>1229</v>
      </c>
      <c r="Y384" s="1" t="s">
        <v>83</v>
      </c>
      <c r="Z384" s="1" t="s">
        <v>1230</v>
      </c>
      <c r="AA384" s="1" t="s">
        <v>51</v>
      </c>
      <c r="AB384" s="1" t="s">
        <v>1229</v>
      </c>
      <c r="AC384" s="1" t="s">
        <v>37</v>
      </c>
    </row>
    <row r="385" spans="1:29" hidden="1" x14ac:dyDescent="0.25">
      <c r="A385" s="1" t="s">
        <v>33</v>
      </c>
      <c r="B385" s="1" t="s">
        <v>34</v>
      </c>
      <c r="C385" s="2">
        <v>44804</v>
      </c>
      <c r="D385" s="1" t="s">
        <v>73</v>
      </c>
      <c r="E385" s="1" t="s">
        <v>74</v>
      </c>
      <c r="F385" s="1" t="s">
        <v>37</v>
      </c>
      <c r="G385" s="1" t="s">
        <v>1228</v>
      </c>
      <c r="H385" s="1" t="s">
        <v>76</v>
      </c>
      <c r="I385" s="3">
        <v>33334</v>
      </c>
      <c r="J385" s="3">
        <v>0</v>
      </c>
      <c r="K385" s="1" t="s">
        <v>40</v>
      </c>
      <c r="L385" s="1" t="s">
        <v>744</v>
      </c>
      <c r="M385" s="1" t="s">
        <v>745</v>
      </c>
      <c r="N385" s="1" t="s">
        <v>79</v>
      </c>
      <c r="O385" s="1" t="s">
        <v>80</v>
      </c>
      <c r="P385" s="1" t="s">
        <v>43</v>
      </c>
      <c r="Q385" s="1" t="s">
        <v>43</v>
      </c>
      <c r="R385" s="3">
        <v>0</v>
      </c>
      <c r="S385" s="1" t="s">
        <v>44</v>
      </c>
      <c r="T385" s="1" t="s">
        <v>45</v>
      </c>
      <c r="U385" s="1" t="s">
        <v>1228</v>
      </c>
      <c r="V385" s="1" t="s">
        <v>46</v>
      </c>
      <c r="W385" s="1" t="s">
        <v>975</v>
      </c>
      <c r="X385" s="1" t="s">
        <v>1229</v>
      </c>
      <c r="Y385" s="1" t="s">
        <v>83</v>
      </c>
      <c r="Z385" s="1" t="s">
        <v>1230</v>
      </c>
      <c r="AA385" s="1" t="s">
        <v>51</v>
      </c>
      <c r="AB385" s="1" t="s">
        <v>1229</v>
      </c>
      <c r="AC385" s="1" t="s">
        <v>37</v>
      </c>
    </row>
    <row r="386" spans="1:29" hidden="1" x14ac:dyDescent="0.25">
      <c r="A386" s="1" t="s">
        <v>33</v>
      </c>
      <c r="B386" s="1" t="s">
        <v>34</v>
      </c>
      <c r="C386" s="2">
        <v>44804</v>
      </c>
      <c r="D386" s="1" t="s">
        <v>73</v>
      </c>
      <c r="E386" s="1" t="s">
        <v>74</v>
      </c>
      <c r="F386" s="1" t="s">
        <v>37</v>
      </c>
      <c r="G386" s="1" t="s">
        <v>1228</v>
      </c>
      <c r="H386" s="1" t="s">
        <v>76</v>
      </c>
      <c r="I386" s="3">
        <v>279895</v>
      </c>
      <c r="J386" s="3">
        <v>0</v>
      </c>
      <c r="K386" s="1" t="s">
        <v>40</v>
      </c>
      <c r="L386" s="1" t="s">
        <v>416</v>
      </c>
      <c r="M386" s="1" t="s">
        <v>417</v>
      </c>
      <c r="N386" s="1" t="s">
        <v>79</v>
      </c>
      <c r="O386" s="1" t="s">
        <v>80</v>
      </c>
      <c r="P386" s="1" t="s">
        <v>43</v>
      </c>
      <c r="Q386" s="1" t="s">
        <v>43</v>
      </c>
      <c r="R386" s="3">
        <v>0</v>
      </c>
      <c r="S386" s="1" t="s">
        <v>44</v>
      </c>
      <c r="T386" s="1" t="s">
        <v>45</v>
      </c>
      <c r="U386" s="1" t="s">
        <v>1228</v>
      </c>
      <c r="V386" s="1" t="s">
        <v>46</v>
      </c>
      <c r="W386" s="1" t="s">
        <v>975</v>
      </c>
      <c r="X386" s="1" t="s">
        <v>1229</v>
      </c>
      <c r="Y386" s="1" t="s">
        <v>83</v>
      </c>
      <c r="Z386" s="1" t="s">
        <v>1230</v>
      </c>
      <c r="AA386" s="1" t="s">
        <v>51</v>
      </c>
      <c r="AB386" s="1" t="s">
        <v>1229</v>
      </c>
      <c r="AC386" s="1" t="s">
        <v>37</v>
      </c>
    </row>
    <row r="387" spans="1:29" hidden="1" x14ac:dyDescent="0.25">
      <c r="A387" s="1" t="s">
        <v>33</v>
      </c>
      <c r="B387" s="1" t="s">
        <v>34</v>
      </c>
      <c r="C387" s="2">
        <v>44804</v>
      </c>
      <c r="D387" s="1" t="s">
        <v>73</v>
      </c>
      <c r="E387" s="1" t="s">
        <v>74</v>
      </c>
      <c r="F387" s="1" t="s">
        <v>37</v>
      </c>
      <c r="G387" s="1" t="s">
        <v>1228</v>
      </c>
      <c r="H387" s="1" t="s">
        <v>76</v>
      </c>
      <c r="I387" s="3">
        <v>36638</v>
      </c>
      <c r="J387" s="3">
        <v>0</v>
      </c>
      <c r="K387" s="1" t="s">
        <v>40</v>
      </c>
      <c r="L387" s="1" t="s">
        <v>446</v>
      </c>
      <c r="M387" s="1" t="s">
        <v>447</v>
      </c>
      <c r="N387" s="1" t="s">
        <v>79</v>
      </c>
      <c r="O387" s="1" t="s">
        <v>80</v>
      </c>
      <c r="P387" s="1" t="s">
        <v>43</v>
      </c>
      <c r="Q387" s="1" t="s">
        <v>43</v>
      </c>
      <c r="R387" s="3">
        <v>0</v>
      </c>
      <c r="S387" s="1" t="s">
        <v>44</v>
      </c>
      <c r="T387" s="1" t="s">
        <v>45</v>
      </c>
      <c r="U387" s="1" t="s">
        <v>1228</v>
      </c>
      <c r="V387" s="1" t="s">
        <v>46</v>
      </c>
      <c r="W387" s="1" t="s">
        <v>975</v>
      </c>
      <c r="X387" s="1" t="s">
        <v>1229</v>
      </c>
      <c r="Y387" s="1" t="s">
        <v>83</v>
      </c>
      <c r="Z387" s="1" t="s">
        <v>1230</v>
      </c>
      <c r="AA387" s="1" t="s">
        <v>51</v>
      </c>
      <c r="AB387" s="1" t="s">
        <v>1229</v>
      </c>
      <c r="AC387" s="1" t="s">
        <v>37</v>
      </c>
    </row>
    <row r="388" spans="1:29" hidden="1" x14ac:dyDescent="0.25">
      <c r="A388" s="1" t="s">
        <v>33</v>
      </c>
      <c r="B388" s="1" t="s">
        <v>34</v>
      </c>
      <c r="C388" s="2">
        <v>44804</v>
      </c>
      <c r="D388" s="1" t="s">
        <v>73</v>
      </c>
      <c r="E388" s="1" t="s">
        <v>74</v>
      </c>
      <c r="F388" s="1" t="s">
        <v>37</v>
      </c>
      <c r="G388" s="1" t="s">
        <v>1228</v>
      </c>
      <c r="H388" s="1" t="s">
        <v>76</v>
      </c>
      <c r="I388" s="3">
        <v>35238</v>
      </c>
      <c r="J388" s="3">
        <v>0</v>
      </c>
      <c r="K388" s="1" t="s">
        <v>40</v>
      </c>
      <c r="L388" s="1" t="s">
        <v>115</v>
      </c>
      <c r="M388" s="1" t="s">
        <v>116</v>
      </c>
      <c r="N388" s="1" t="s">
        <v>79</v>
      </c>
      <c r="O388" s="1" t="s">
        <v>80</v>
      </c>
      <c r="P388" s="1" t="s">
        <v>43</v>
      </c>
      <c r="Q388" s="1" t="s">
        <v>43</v>
      </c>
      <c r="R388" s="3">
        <v>0</v>
      </c>
      <c r="S388" s="1" t="s">
        <v>44</v>
      </c>
      <c r="T388" s="1" t="s">
        <v>45</v>
      </c>
      <c r="U388" s="1" t="s">
        <v>1228</v>
      </c>
      <c r="V388" s="1" t="s">
        <v>46</v>
      </c>
      <c r="W388" s="1" t="s">
        <v>975</v>
      </c>
      <c r="X388" s="1" t="s">
        <v>1229</v>
      </c>
      <c r="Y388" s="1" t="s">
        <v>83</v>
      </c>
      <c r="Z388" s="1" t="s">
        <v>1230</v>
      </c>
      <c r="AA388" s="1" t="s">
        <v>51</v>
      </c>
      <c r="AB388" s="1" t="s">
        <v>1229</v>
      </c>
      <c r="AC388" s="1" t="s">
        <v>37</v>
      </c>
    </row>
    <row r="389" spans="1:29" hidden="1" x14ac:dyDescent="0.25">
      <c r="A389" s="1" t="s">
        <v>33</v>
      </c>
      <c r="B389" s="1" t="s">
        <v>34</v>
      </c>
      <c r="C389" s="2">
        <v>44804</v>
      </c>
      <c r="D389" s="1" t="s">
        <v>73</v>
      </c>
      <c r="E389" s="1" t="s">
        <v>74</v>
      </c>
      <c r="F389" s="1" t="s">
        <v>37</v>
      </c>
      <c r="G389" s="1" t="s">
        <v>1228</v>
      </c>
      <c r="H389" s="1" t="s">
        <v>76</v>
      </c>
      <c r="I389" s="3">
        <v>100000</v>
      </c>
      <c r="J389" s="3">
        <v>0</v>
      </c>
      <c r="K389" s="1" t="s">
        <v>40</v>
      </c>
      <c r="L389" s="1" t="s">
        <v>601</v>
      </c>
      <c r="M389" s="1" t="s">
        <v>602</v>
      </c>
      <c r="N389" s="1" t="s">
        <v>79</v>
      </c>
      <c r="O389" s="1" t="s">
        <v>80</v>
      </c>
      <c r="P389" s="1" t="s">
        <v>43</v>
      </c>
      <c r="Q389" s="1" t="s">
        <v>43</v>
      </c>
      <c r="R389" s="3">
        <v>0</v>
      </c>
      <c r="S389" s="1" t="s">
        <v>44</v>
      </c>
      <c r="T389" s="1" t="s">
        <v>45</v>
      </c>
      <c r="U389" s="1" t="s">
        <v>1228</v>
      </c>
      <c r="V389" s="1" t="s">
        <v>46</v>
      </c>
      <c r="W389" s="1" t="s">
        <v>975</v>
      </c>
      <c r="X389" s="1" t="s">
        <v>1229</v>
      </c>
      <c r="Y389" s="1" t="s">
        <v>83</v>
      </c>
      <c r="Z389" s="1" t="s">
        <v>1230</v>
      </c>
      <c r="AA389" s="1" t="s">
        <v>51</v>
      </c>
      <c r="AB389" s="1" t="s">
        <v>1229</v>
      </c>
      <c r="AC389" s="1" t="s">
        <v>37</v>
      </c>
    </row>
    <row r="390" spans="1:29" hidden="1" x14ac:dyDescent="0.25">
      <c r="A390" s="1" t="s">
        <v>33</v>
      </c>
      <c r="B390" s="1" t="s">
        <v>34</v>
      </c>
      <c r="C390" s="2">
        <v>44804</v>
      </c>
      <c r="D390" s="1" t="s">
        <v>73</v>
      </c>
      <c r="E390" s="1" t="s">
        <v>74</v>
      </c>
      <c r="F390" s="1" t="s">
        <v>37</v>
      </c>
      <c r="G390" s="1" t="s">
        <v>1228</v>
      </c>
      <c r="H390" s="1" t="s">
        <v>76</v>
      </c>
      <c r="I390" s="3">
        <v>34288</v>
      </c>
      <c r="J390" s="3">
        <v>0</v>
      </c>
      <c r="K390" s="1" t="s">
        <v>40</v>
      </c>
      <c r="L390" s="1" t="s">
        <v>1232</v>
      </c>
      <c r="M390" s="1" t="s">
        <v>651</v>
      </c>
      <c r="N390" s="1" t="s">
        <v>79</v>
      </c>
      <c r="O390" s="1" t="s">
        <v>80</v>
      </c>
      <c r="P390" s="1" t="s">
        <v>43</v>
      </c>
      <c r="Q390" s="1" t="s">
        <v>43</v>
      </c>
      <c r="R390" s="3">
        <v>0</v>
      </c>
      <c r="S390" s="1" t="s">
        <v>44</v>
      </c>
      <c r="T390" s="1" t="s">
        <v>45</v>
      </c>
      <c r="U390" s="1" t="s">
        <v>1228</v>
      </c>
      <c r="V390" s="1" t="s">
        <v>46</v>
      </c>
      <c r="W390" s="1" t="s">
        <v>975</v>
      </c>
      <c r="X390" s="1" t="s">
        <v>1229</v>
      </c>
      <c r="Y390" s="1" t="s">
        <v>83</v>
      </c>
      <c r="Z390" s="1" t="s">
        <v>1230</v>
      </c>
      <c r="AA390" s="1" t="s">
        <v>51</v>
      </c>
      <c r="AB390" s="1" t="s">
        <v>1229</v>
      </c>
      <c r="AC390" s="1" t="s">
        <v>37</v>
      </c>
    </row>
    <row r="391" spans="1:29" hidden="1" x14ac:dyDescent="0.25">
      <c r="A391" s="1" t="s">
        <v>33</v>
      </c>
      <c r="B391" s="1" t="s">
        <v>34</v>
      </c>
      <c r="C391" s="2">
        <v>44804</v>
      </c>
      <c r="D391" s="1" t="s">
        <v>73</v>
      </c>
      <c r="E391" s="1" t="s">
        <v>74</v>
      </c>
      <c r="F391" s="1" t="s">
        <v>37</v>
      </c>
      <c r="G391" s="1" t="s">
        <v>1228</v>
      </c>
      <c r="H391" s="1" t="s">
        <v>76</v>
      </c>
      <c r="I391" s="3">
        <v>78680</v>
      </c>
      <c r="J391" s="3">
        <v>0</v>
      </c>
      <c r="K391" s="1" t="s">
        <v>40</v>
      </c>
      <c r="L391" s="1" t="s">
        <v>498</v>
      </c>
      <c r="M391" s="1" t="s">
        <v>499</v>
      </c>
      <c r="N391" s="1" t="s">
        <v>79</v>
      </c>
      <c r="O391" s="1" t="s">
        <v>80</v>
      </c>
      <c r="P391" s="1" t="s">
        <v>43</v>
      </c>
      <c r="Q391" s="1" t="s">
        <v>43</v>
      </c>
      <c r="R391" s="3">
        <v>0</v>
      </c>
      <c r="S391" s="1" t="s">
        <v>44</v>
      </c>
      <c r="T391" s="1" t="s">
        <v>45</v>
      </c>
      <c r="U391" s="1" t="s">
        <v>1228</v>
      </c>
      <c r="V391" s="1" t="s">
        <v>46</v>
      </c>
      <c r="W391" s="1" t="s">
        <v>975</v>
      </c>
      <c r="X391" s="1" t="s">
        <v>1229</v>
      </c>
      <c r="Y391" s="1" t="s">
        <v>83</v>
      </c>
      <c r="Z391" s="1" t="s">
        <v>1230</v>
      </c>
      <c r="AA391" s="1" t="s">
        <v>51</v>
      </c>
      <c r="AB391" s="1" t="s">
        <v>1229</v>
      </c>
      <c r="AC391" s="1" t="s">
        <v>37</v>
      </c>
    </row>
    <row r="392" spans="1:29" hidden="1" x14ac:dyDescent="0.25">
      <c r="A392" s="1" t="s">
        <v>33</v>
      </c>
      <c r="B392" s="1" t="s">
        <v>34</v>
      </c>
      <c r="C392" s="2">
        <v>44804</v>
      </c>
      <c r="D392" s="1" t="s">
        <v>73</v>
      </c>
      <c r="E392" s="1" t="s">
        <v>74</v>
      </c>
      <c r="F392" s="1" t="s">
        <v>37</v>
      </c>
      <c r="G392" s="1" t="s">
        <v>1228</v>
      </c>
      <c r="H392" s="1" t="s">
        <v>76</v>
      </c>
      <c r="I392" s="3">
        <v>100000</v>
      </c>
      <c r="J392" s="3">
        <v>0</v>
      </c>
      <c r="K392" s="1" t="s">
        <v>40</v>
      </c>
      <c r="L392" s="1" t="s">
        <v>127</v>
      </c>
      <c r="M392" s="1" t="s">
        <v>128</v>
      </c>
      <c r="N392" s="1" t="s">
        <v>79</v>
      </c>
      <c r="O392" s="1" t="s">
        <v>80</v>
      </c>
      <c r="P392" s="1" t="s">
        <v>43</v>
      </c>
      <c r="Q392" s="1" t="s">
        <v>43</v>
      </c>
      <c r="R392" s="3">
        <v>0</v>
      </c>
      <c r="S392" s="1" t="s">
        <v>44</v>
      </c>
      <c r="T392" s="1" t="s">
        <v>45</v>
      </c>
      <c r="U392" s="1" t="s">
        <v>1228</v>
      </c>
      <c r="V392" s="1" t="s">
        <v>46</v>
      </c>
      <c r="W392" s="1" t="s">
        <v>975</v>
      </c>
      <c r="X392" s="1" t="s">
        <v>1229</v>
      </c>
      <c r="Y392" s="1" t="s">
        <v>83</v>
      </c>
      <c r="Z392" s="1" t="s">
        <v>1230</v>
      </c>
      <c r="AA392" s="1" t="s">
        <v>51</v>
      </c>
      <c r="AB392" s="1" t="s">
        <v>1229</v>
      </c>
      <c r="AC392" s="1" t="s">
        <v>37</v>
      </c>
    </row>
    <row r="393" spans="1:29" hidden="1" x14ac:dyDescent="0.25">
      <c r="A393" s="1" t="s">
        <v>33</v>
      </c>
      <c r="B393" s="1" t="s">
        <v>34</v>
      </c>
      <c r="C393" s="2">
        <v>44804</v>
      </c>
      <c r="D393" s="1" t="s">
        <v>73</v>
      </c>
      <c r="E393" s="1" t="s">
        <v>74</v>
      </c>
      <c r="F393" s="1" t="s">
        <v>37</v>
      </c>
      <c r="G393" s="1" t="s">
        <v>1228</v>
      </c>
      <c r="H393" s="1" t="s">
        <v>76</v>
      </c>
      <c r="I393" s="3">
        <v>162500</v>
      </c>
      <c r="J393" s="3">
        <v>0</v>
      </c>
      <c r="K393" s="1" t="s">
        <v>40</v>
      </c>
      <c r="L393" s="1" t="s">
        <v>567</v>
      </c>
      <c r="M393" s="1" t="s">
        <v>568</v>
      </c>
      <c r="N393" s="1" t="s">
        <v>79</v>
      </c>
      <c r="O393" s="1" t="s">
        <v>80</v>
      </c>
      <c r="P393" s="1" t="s">
        <v>43</v>
      </c>
      <c r="Q393" s="1" t="s">
        <v>43</v>
      </c>
      <c r="R393" s="3">
        <v>0</v>
      </c>
      <c r="S393" s="1" t="s">
        <v>44</v>
      </c>
      <c r="T393" s="1" t="s">
        <v>45</v>
      </c>
      <c r="U393" s="1" t="s">
        <v>1228</v>
      </c>
      <c r="V393" s="1" t="s">
        <v>46</v>
      </c>
      <c r="W393" s="1" t="s">
        <v>975</v>
      </c>
      <c r="X393" s="1" t="s">
        <v>1229</v>
      </c>
      <c r="Y393" s="1" t="s">
        <v>83</v>
      </c>
      <c r="Z393" s="1" t="s">
        <v>1230</v>
      </c>
      <c r="AA393" s="1" t="s">
        <v>51</v>
      </c>
      <c r="AB393" s="1" t="s">
        <v>1229</v>
      </c>
      <c r="AC393" s="1" t="s">
        <v>37</v>
      </c>
    </row>
    <row r="394" spans="1:29" hidden="1" x14ac:dyDescent="0.25">
      <c r="A394" s="1" t="s">
        <v>33</v>
      </c>
      <c r="B394" s="1" t="s">
        <v>34</v>
      </c>
      <c r="C394" s="2">
        <v>44804</v>
      </c>
      <c r="D394" s="1" t="s">
        <v>73</v>
      </c>
      <c r="E394" s="1" t="s">
        <v>74</v>
      </c>
      <c r="F394" s="1" t="s">
        <v>37</v>
      </c>
      <c r="G394" s="1" t="s">
        <v>1228</v>
      </c>
      <c r="H394" s="1" t="s">
        <v>76</v>
      </c>
      <c r="I394" s="3">
        <v>529149</v>
      </c>
      <c r="J394" s="3">
        <v>0</v>
      </c>
      <c r="K394" s="1" t="s">
        <v>40</v>
      </c>
      <c r="L394" s="1" t="s">
        <v>577</v>
      </c>
      <c r="M394" s="1" t="s">
        <v>578</v>
      </c>
      <c r="N394" s="1" t="s">
        <v>79</v>
      </c>
      <c r="O394" s="1" t="s">
        <v>80</v>
      </c>
      <c r="P394" s="1" t="s">
        <v>43</v>
      </c>
      <c r="Q394" s="1" t="s">
        <v>43</v>
      </c>
      <c r="R394" s="3">
        <v>0</v>
      </c>
      <c r="S394" s="1" t="s">
        <v>44</v>
      </c>
      <c r="T394" s="1" t="s">
        <v>45</v>
      </c>
      <c r="U394" s="1" t="s">
        <v>1228</v>
      </c>
      <c r="V394" s="1" t="s">
        <v>46</v>
      </c>
      <c r="W394" s="1" t="s">
        <v>975</v>
      </c>
      <c r="X394" s="1" t="s">
        <v>1229</v>
      </c>
      <c r="Y394" s="1" t="s">
        <v>83</v>
      </c>
      <c r="Z394" s="1" t="s">
        <v>1230</v>
      </c>
      <c r="AA394" s="1" t="s">
        <v>51</v>
      </c>
      <c r="AB394" s="1" t="s">
        <v>1229</v>
      </c>
      <c r="AC394" s="1" t="s">
        <v>37</v>
      </c>
    </row>
    <row r="395" spans="1:29" hidden="1" x14ac:dyDescent="0.25">
      <c r="A395" s="1" t="s">
        <v>33</v>
      </c>
      <c r="B395" s="1" t="s">
        <v>34</v>
      </c>
      <c r="C395" s="2">
        <v>44804</v>
      </c>
      <c r="D395" s="1" t="s">
        <v>73</v>
      </c>
      <c r="E395" s="1" t="s">
        <v>74</v>
      </c>
      <c r="F395" s="1" t="s">
        <v>37</v>
      </c>
      <c r="G395" s="1" t="s">
        <v>1228</v>
      </c>
      <c r="H395" s="1" t="s">
        <v>76</v>
      </c>
      <c r="I395" s="3">
        <v>721620</v>
      </c>
      <c r="J395" s="3">
        <v>0</v>
      </c>
      <c r="K395" s="1" t="s">
        <v>40</v>
      </c>
      <c r="L395" s="1" t="s">
        <v>452</v>
      </c>
      <c r="M395" s="1" t="s">
        <v>453</v>
      </c>
      <c r="N395" s="1" t="s">
        <v>928</v>
      </c>
      <c r="O395" s="1" t="s">
        <v>929</v>
      </c>
      <c r="P395" s="1" t="s">
        <v>43</v>
      </c>
      <c r="Q395" s="1" t="s">
        <v>43</v>
      </c>
      <c r="R395" s="3">
        <v>0</v>
      </c>
      <c r="S395" s="1" t="s">
        <v>44</v>
      </c>
      <c r="T395" s="1" t="s">
        <v>45</v>
      </c>
      <c r="U395" s="1" t="s">
        <v>1228</v>
      </c>
      <c r="V395" s="1" t="s">
        <v>46</v>
      </c>
      <c r="W395" s="1" t="s">
        <v>975</v>
      </c>
      <c r="X395" s="1" t="s">
        <v>1229</v>
      </c>
      <c r="Y395" s="1" t="s">
        <v>83</v>
      </c>
      <c r="Z395" s="1" t="s">
        <v>1230</v>
      </c>
      <c r="AA395" s="1" t="s">
        <v>51</v>
      </c>
      <c r="AB395" s="1" t="s">
        <v>1229</v>
      </c>
      <c r="AC395" s="1" t="s">
        <v>37</v>
      </c>
    </row>
    <row r="396" spans="1:29" hidden="1" x14ac:dyDescent="0.25">
      <c r="A396" s="1" t="s">
        <v>33</v>
      </c>
      <c r="B396" s="1" t="s">
        <v>34</v>
      </c>
      <c r="C396" s="2">
        <v>44804</v>
      </c>
      <c r="D396" s="1" t="s">
        <v>73</v>
      </c>
      <c r="E396" s="1" t="s">
        <v>74</v>
      </c>
      <c r="F396" s="1" t="s">
        <v>37</v>
      </c>
      <c r="G396" s="1" t="s">
        <v>1228</v>
      </c>
      <c r="H396" s="1" t="s">
        <v>76</v>
      </c>
      <c r="I396" s="3">
        <v>116656</v>
      </c>
      <c r="J396" s="3">
        <v>0</v>
      </c>
      <c r="K396" s="1" t="s">
        <v>40</v>
      </c>
      <c r="L396" s="1" t="s">
        <v>381</v>
      </c>
      <c r="M396" s="1" t="s">
        <v>382</v>
      </c>
      <c r="N396" s="1" t="s">
        <v>295</v>
      </c>
      <c r="O396" s="1" t="s">
        <v>296</v>
      </c>
      <c r="P396" s="1" t="s">
        <v>43</v>
      </c>
      <c r="Q396" s="1" t="s">
        <v>43</v>
      </c>
      <c r="R396" s="3">
        <v>0</v>
      </c>
      <c r="S396" s="1" t="s">
        <v>44</v>
      </c>
      <c r="T396" s="1" t="s">
        <v>45</v>
      </c>
      <c r="U396" s="1" t="s">
        <v>1228</v>
      </c>
      <c r="V396" s="1" t="s">
        <v>46</v>
      </c>
      <c r="W396" s="1" t="s">
        <v>975</v>
      </c>
      <c r="X396" s="1" t="s">
        <v>1229</v>
      </c>
      <c r="Y396" s="1" t="s">
        <v>83</v>
      </c>
      <c r="Z396" s="1" t="s">
        <v>1230</v>
      </c>
      <c r="AA396" s="1" t="s">
        <v>51</v>
      </c>
      <c r="AB396" s="1" t="s">
        <v>1229</v>
      </c>
      <c r="AC396" s="1" t="s">
        <v>37</v>
      </c>
    </row>
    <row r="397" spans="1:29" hidden="1" x14ac:dyDescent="0.25">
      <c r="A397" s="1" t="s">
        <v>33</v>
      </c>
      <c r="B397" s="1" t="s">
        <v>34</v>
      </c>
      <c r="C397" s="2">
        <v>44804</v>
      </c>
      <c r="D397" s="1" t="s">
        <v>73</v>
      </c>
      <c r="E397" s="1" t="s">
        <v>74</v>
      </c>
      <c r="F397" s="1" t="s">
        <v>37</v>
      </c>
      <c r="G397" s="1" t="s">
        <v>1228</v>
      </c>
      <c r="H397" s="1" t="s">
        <v>76</v>
      </c>
      <c r="I397" s="3">
        <v>33334</v>
      </c>
      <c r="J397" s="3">
        <v>0</v>
      </c>
      <c r="K397" s="1" t="s">
        <v>40</v>
      </c>
      <c r="L397" s="1" t="s">
        <v>442</v>
      </c>
      <c r="M397" s="1" t="s">
        <v>443</v>
      </c>
      <c r="N397" s="1" t="s">
        <v>79</v>
      </c>
      <c r="O397" s="1" t="s">
        <v>80</v>
      </c>
      <c r="P397" s="1" t="s">
        <v>43</v>
      </c>
      <c r="Q397" s="1" t="s">
        <v>43</v>
      </c>
      <c r="R397" s="3">
        <v>0</v>
      </c>
      <c r="S397" s="1" t="s">
        <v>44</v>
      </c>
      <c r="T397" s="1" t="s">
        <v>45</v>
      </c>
      <c r="U397" s="1" t="s">
        <v>1228</v>
      </c>
      <c r="V397" s="1" t="s">
        <v>46</v>
      </c>
      <c r="W397" s="1" t="s">
        <v>975</v>
      </c>
      <c r="X397" s="1" t="s">
        <v>1229</v>
      </c>
      <c r="Y397" s="1" t="s">
        <v>83</v>
      </c>
      <c r="Z397" s="1" t="s">
        <v>1230</v>
      </c>
      <c r="AA397" s="1" t="s">
        <v>51</v>
      </c>
      <c r="AB397" s="1" t="s">
        <v>1229</v>
      </c>
      <c r="AC397" s="1" t="s">
        <v>37</v>
      </c>
    </row>
    <row r="398" spans="1:29" hidden="1" x14ac:dyDescent="0.25">
      <c r="A398" s="1" t="s">
        <v>33</v>
      </c>
      <c r="B398" s="1" t="s">
        <v>34</v>
      </c>
      <c r="C398" s="2">
        <v>44804</v>
      </c>
      <c r="D398" s="1" t="s">
        <v>73</v>
      </c>
      <c r="E398" s="1" t="s">
        <v>74</v>
      </c>
      <c r="F398" s="1" t="s">
        <v>37</v>
      </c>
      <c r="G398" s="1" t="s">
        <v>1228</v>
      </c>
      <c r="H398" s="1" t="s">
        <v>76</v>
      </c>
      <c r="I398" s="3">
        <v>642289</v>
      </c>
      <c r="J398" s="3">
        <v>0</v>
      </c>
      <c r="K398" s="1" t="s">
        <v>40</v>
      </c>
      <c r="L398" s="1" t="s">
        <v>77</v>
      </c>
      <c r="M398" s="1" t="s">
        <v>78</v>
      </c>
      <c r="N398" s="1" t="s">
        <v>79</v>
      </c>
      <c r="O398" s="1" t="s">
        <v>80</v>
      </c>
      <c r="P398" s="1" t="s">
        <v>43</v>
      </c>
      <c r="Q398" s="1" t="s">
        <v>43</v>
      </c>
      <c r="R398" s="3">
        <v>0</v>
      </c>
      <c r="S398" s="1" t="s">
        <v>44</v>
      </c>
      <c r="T398" s="1" t="s">
        <v>45</v>
      </c>
      <c r="U398" s="1" t="s">
        <v>1228</v>
      </c>
      <c r="V398" s="1" t="s">
        <v>46</v>
      </c>
      <c r="W398" s="1" t="s">
        <v>975</v>
      </c>
      <c r="X398" s="1" t="s">
        <v>1229</v>
      </c>
      <c r="Y398" s="1" t="s">
        <v>83</v>
      </c>
      <c r="Z398" s="1" t="s">
        <v>1230</v>
      </c>
      <c r="AA398" s="1" t="s">
        <v>51</v>
      </c>
      <c r="AB398" s="1" t="s">
        <v>1229</v>
      </c>
      <c r="AC398" s="1" t="s">
        <v>37</v>
      </c>
    </row>
    <row r="399" spans="1:29" hidden="1" x14ac:dyDescent="0.25">
      <c r="A399" s="1" t="s">
        <v>33</v>
      </c>
      <c r="B399" s="1" t="s">
        <v>34</v>
      </c>
      <c r="C399" s="2">
        <v>44804</v>
      </c>
      <c r="D399" s="1" t="s">
        <v>73</v>
      </c>
      <c r="E399" s="1" t="s">
        <v>74</v>
      </c>
      <c r="F399" s="1" t="s">
        <v>37</v>
      </c>
      <c r="G399" s="1" t="s">
        <v>1228</v>
      </c>
      <c r="H399" s="1" t="s">
        <v>76</v>
      </c>
      <c r="I399" s="3">
        <v>133334</v>
      </c>
      <c r="J399" s="3">
        <v>0</v>
      </c>
      <c r="K399" s="1" t="s">
        <v>40</v>
      </c>
      <c r="L399" s="1" t="s">
        <v>139</v>
      </c>
      <c r="M399" s="1" t="s">
        <v>140</v>
      </c>
      <c r="N399" s="1" t="s">
        <v>79</v>
      </c>
      <c r="O399" s="1" t="s">
        <v>80</v>
      </c>
      <c r="P399" s="1" t="s">
        <v>43</v>
      </c>
      <c r="Q399" s="1" t="s">
        <v>43</v>
      </c>
      <c r="R399" s="3">
        <v>0</v>
      </c>
      <c r="S399" s="1" t="s">
        <v>44</v>
      </c>
      <c r="T399" s="1" t="s">
        <v>45</v>
      </c>
      <c r="U399" s="1" t="s">
        <v>1228</v>
      </c>
      <c r="V399" s="1" t="s">
        <v>46</v>
      </c>
      <c r="W399" s="1" t="s">
        <v>975</v>
      </c>
      <c r="X399" s="1" t="s">
        <v>1229</v>
      </c>
      <c r="Y399" s="1" t="s">
        <v>83</v>
      </c>
      <c r="Z399" s="1" t="s">
        <v>1230</v>
      </c>
      <c r="AA399" s="1" t="s">
        <v>51</v>
      </c>
      <c r="AB399" s="1" t="s">
        <v>1229</v>
      </c>
      <c r="AC399" s="1" t="s">
        <v>37</v>
      </c>
    </row>
    <row r="400" spans="1:29" hidden="1" x14ac:dyDescent="0.25">
      <c r="A400" s="1" t="s">
        <v>33</v>
      </c>
      <c r="B400" s="1" t="s">
        <v>34</v>
      </c>
      <c r="C400" s="2">
        <v>44804</v>
      </c>
      <c r="D400" s="1" t="s">
        <v>73</v>
      </c>
      <c r="E400" s="1" t="s">
        <v>74</v>
      </c>
      <c r="F400" s="1" t="s">
        <v>37</v>
      </c>
      <c r="G400" s="1" t="s">
        <v>1228</v>
      </c>
      <c r="H400" s="1" t="s">
        <v>76</v>
      </c>
      <c r="I400" s="3">
        <v>33334</v>
      </c>
      <c r="J400" s="3">
        <v>0</v>
      </c>
      <c r="K400" s="1" t="s">
        <v>40</v>
      </c>
      <c r="L400" s="1" t="s">
        <v>595</v>
      </c>
      <c r="M400" s="1" t="s">
        <v>596</v>
      </c>
      <c r="N400" s="1" t="s">
        <v>79</v>
      </c>
      <c r="O400" s="1" t="s">
        <v>80</v>
      </c>
      <c r="P400" s="1" t="s">
        <v>43</v>
      </c>
      <c r="Q400" s="1" t="s">
        <v>43</v>
      </c>
      <c r="R400" s="3">
        <v>0</v>
      </c>
      <c r="S400" s="1" t="s">
        <v>44</v>
      </c>
      <c r="T400" s="1" t="s">
        <v>45</v>
      </c>
      <c r="U400" s="1" t="s">
        <v>1228</v>
      </c>
      <c r="V400" s="1" t="s">
        <v>46</v>
      </c>
      <c r="W400" s="1" t="s">
        <v>975</v>
      </c>
      <c r="X400" s="1" t="s">
        <v>1229</v>
      </c>
      <c r="Y400" s="1" t="s">
        <v>83</v>
      </c>
      <c r="Z400" s="1" t="s">
        <v>1230</v>
      </c>
      <c r="AA400" s="1" t="s">
        <v>51</v>
      </c>
      <c r="AB400" s="1" t="s">
        <v>1229</v>
      </c>
      <c r="AC400" s="1" t="s">
        <v>37</v>
      </c>
    </row>
    <row r="401" spans="1:29" hidden="1" x14ac:dyDescent="0.25">
      <c r="A401" s="1" t="s">
        <v>33</v>
      </c>
      <c r="B401" s="1" t="s">
        <v>34</v>
      </c>
      <c r="C401" s="2">
        <v>44804</v>
      </c>
      <c r="D401" s="1" t="s">
        <v>73</v>
      </c>
      <c r="E401" s="1" t="s">
        <v>74</v>
      </c>
      <c r="F401" s="1" t="s">
        <v>37</v>
      </c>
      <c r="G401" s="1" t="s">
        <v>1228</v>
      </c>
      <c r="H401" s="1" t="s">
        <v>76</v>
      </c>
      <c r="I401" s="3">
        <v>533334</v>
      </c>
      <c r="J401" s="3">
        <v>0</v>
      </c>
      <c r="K401" s="1" t="s">
        <v>40</v>
      </c>
      <c r="L401" s="1" t="s">
        <v>113</v>
      </c>
      <c r="M401" s="1" t="s">
        <v>114</v>
      </c>
      <c r="N401" s="1" t="s">
        <v>79</v>
      </c>
      <c r="O401" s="1" t="s">
        <v>80</v>
      </c>
      <c r="P401" s="1" t="s">
        <v>43</v>
      </c>
      <c r="Q401" s="1" t="s">
        <v>43</v>
      </c>
      <c r="R401" s="3">
        <v>0</v>
      </c>
      <c r="S401" s="1" t="s">
        <v>44</v>
      </c>
      <c r="T401" s="1" t="s">
        <v>45</v>
      </c>
      <c r="U401" s="1" t="s">
        <v>1228</v>
      </c>
      <c r="V401" s="1" t="s">
        <v>46</v>
      </c>
      <c r="W401" s="1" t="s">
        <v>975</v>
      </c>
      <c r="X401" s="1" t="s">
        <v>1229</v>
      </c>
      <c r="Y401" s="1" t="s">
        <v>83</v>
      </c>
      <c r="Z401" s="1" t="s">
        <v>1230</v>
      </c>
      <c r="AA401" s="1" t="s">
        <v>51</v>
      </c>
      <c r="AB401" s="1" t="s">
        <v>1229</v>
      </c>
      <c r="AC401" s="1" t="s">
        <v>37</v>
      </c>
    </row>
    <row r="402" spans="1:29" hidden="1" x14ac:dyDescent="0.25">
      <c r="A402" s="1" t="s">
        <v>33</v>
      </c>
      <c r="B402" s="1" t="s">
        <v>34</v>
      </c>
      <c r="C402" s="2">
        <v>44804</v>
      </c>
      <c r="D402" s="1" t="s">
        <v>73</v>
      </c>
      <c r="E402" s="1" t="s">
        <v>74</v>
      </c>
      <c r="F402" s="1" t="s">
        <v>37</v>
      </c>
      <c r="G402" s="1" t="s">
        <v>1228</v>
      </c>
      <c r="H402" s="1" t="s">
        <v>76</v>
      </c>
      <c r="I402" s="3">
        <v>33334</v>
      </c>
      <c r="J402" s="3">
        <v>0</v>
      </c>
      <c r="K402" s="1" t="s">
        <v>40</v>
      </c>
      <c r="L402" s="1" t="s">
        <v>579</v>
      </c>
      <c r="M402" s="1" t="s">
        <v>580</v>
      </c>
      <c r="N402" s="1" t="s">
        <v>79</v>
      </c>
      <c r="O402" s="1" t="s">
        <v>80</v>
      </c>
      <c r="P402" s="1" t="s">
        <v>43</v>
      </c>
      <c r="Q402" s="1" t="s">
        <v>43</v>
      </c>
      <c r="R402" s="3">
        <v>0</v>
      </c>
      <c r="S402" s="1" t="s">
        <v>44</v>
      </c>
      <c r="T402" s="1" t="s">
        <v>45</v>
      </c>
      <c r="U402" s="1" t="s">
        <v>1228</v>
      </c>
      <c r="V402" s="1" t="s">
        <v>46</v>
      </c>
      <c r="W402" s="1" t="s">
        <v>975</v>
      </c>
      <c r="X402" s="1" t="s">
        <v>1229</v>
      </c>
      <c r="Y402" s="1" t="s">
        <v>83</v>
      </c>
      <c r="Z402" s="1" t="s">
        <v>1230</v>
      </c>
      <c r="AA402" s="1" t="s">
        <v>51</v>
      </c>
      <c r="AB402" s="1" t="s">
        <v>1229</v>
      </c>
      <c r="AC402" s="1" t="s">
        <v>37</v>
      </c>
    </row>
    <row r="403" spans="1:29" hidden="1" x14ac:dyDescent="0.25">
      <c r="A403" s="1" t="s">
        <v>33</v>
      </c>
      <c r="B403" s="1" t="s">
        <v>34</v>
      </c>
      <c r="C403" s="2">
        <v>44804</v>
      </c>
      <c r="D403" s="1" t="s">
        <v>73</v>
      </c>
      <c r="E403" s="1" t="s">
        <v>74</v>
      </c>
      <c r="F403" s="1" t="s">
        <v>37</v>
      </c>
      <c r="G403" s="1" t="s">
        <v>1228</v>
      </c>
      <c r="H403" s="1" t="s">
        <v>76</v>
      </c>
      <c r="I403" s="3">
        <v>45409</v>
      </c>
      <c r="J403" s="3">
        <v>0</v>
      </c>
      <c r="K403" s="1" t="s">
        <v>40</v>
      </c>
      <c r="L403" s="1" t="s">
        <v>123</v>
      </c>
      <c r="M403" s="1" t="s">
        <v>124</v>
      </c>
      <c r="N403" s="1" t="s">
        <v>79</v>
      </c>
      <c r="O403" s="1" t="s">
        <v>80</v>
      </c>
      <c r="P403" s="1" t="s">
        <v>43</v>
      </c>
      <c r="Q403" s="1" t="s">
        <v>43</v>
      </c>
      <c r="R403" s="3">
        <v>0</v>
      </c>
      <c r="S403" s="1" t="s">
        <v>44</v>
      </c>
      <c r="T403" s="1" t="s">
        <v>45</v>
      </c>
      <c r="U403" s="1" t="s">
        <v>1228</v>
      </c>
      <c r="V403" s="1" t="s">
        <v>46</v>
      </c>
      <c r="W403" s="1" t="s">
        <v>975</v>
      </c>
      <c r="X403" s="1" t="s">
        <v>1229</v>
      </c>
      <c r="Y403" s="1" t="s">
        <v>83</v>
      </c>
      <c r="Z403" s="1" t="s">
        <v>1230</v>
      </c>
      <c r="AA403" s="1" t="s">
        <v>51</v>
      </c>
      <c r="AB403" s="1" t="s">
        <v>1229</v>
      </c>
      <c r="AC403" s="1" t="s">
        <v>37</v>
      </c>
    </row>
    <row r="404" spans="1:29" hidden="1" x14ac:dyDescent="0.25">
      <c r="A404" s="1" t="s">
        <v>33</v>
      </c>
      <c r="B404" s="1" t="s">
        <v>34</v>
      </c>
      <c r="C404" s="2">
        <v>44804</v>
      </c>
      <c r="D404" s="1" t="s">
        <v>73</v>
      </c>
      <c r="E404" s="1" t="s">
        <v>74</v>
      </c>
      <c r="F404" s="1" t="s">
        <v>37</v>
      </c>
      <c r="G404" s="1" t="s">
        <v>1228</v>
      </c>
      <c r="H404" s="1" t="s">
        <v>76</v>
      </c>
      <c r="I404" s="3">
        <v>36390</v>
      </c>
      <c r="J404" s="3">
        <v>0</v>
      </c>
      <c r="K404" s="1" t="s">
        <v>40</v>
      </c>
      <c r="L404" s="1" t="s">
        <v>152</v>
      </c>
      <c r="M404" s="1" t="s">
        <v>153</v>
      </c>
      <c r="N404" s="1" t="s">
        <v>79</v>
      </c>
      <c r="O404" s="1" t="s">
        <v>80</v>
      </c>
      <c r="P404" s="1" t="s">
        <v>43</v>
      </c>
      <c r="Q404" s="1" t="s">
        <v>43</v>
      </c>
      <c r="R404" s="3">
        <v>0</v>
      </c>
      <c r="S404" s="1" t="s">
        <v>44</v>
      </c>
      <c r="T404" s="1" t="s">
        <v>45</v>
      </c>
      <c r="U404" s="1" t="s">
        <v>1228</v>
      </c>
      <c r="V404" s="1" t="s">
        <v>46</v>
      </c>
      <c r="W404" s="1" t="s">
        <v>975</v>
      </c>
      <c r="X404" s="1" t="s">
        <v>1229</v>
      </c>
      <c r="Y404" s="1" t="s">
        <v>83</v>
      </c>
      <c r="Z404" s="1" t="s">
        <v>1230</v>
      </c>
      <c r="AA404" s="1" t="s">
        <v>51</v>
      </c>
      <c r="AB404" s="1" t="s">
        <v>1229</v>
      </c>
      <c r="AC404" s="1" t="s">
        <v>37</v>
      </c>
    </row>
    <row r="405" spans="1:29" hidden="1" x14ac:dyDescent="0.25">
      <c r="A405" s="1" t="s">
        <v>33</v>
      </c>
      <c r="B405" s="1" t="s">
        <v>34</v>
      </c>
      <c r="C405" s="2">
        <v>44804</v>
      </c>
      <c r="D405" s="1" t="s">
        <v>73</v>
      </c>
      <c r="E405" s="1" t="s">
        <v>74</v>
      </c>
      <c r="F405" s="1" t="s">
        <v>37</v>
      </c>
      <c r="G405" s="1" t="s">
        <v>1228</v>
      </c>
      <c r="H405" s="1" t="s">
        <v>76</v>
      </c>
      <c r="I405" s="3">
        <v>100823</v>
      </c>
      <c r="J405" s="3">
        <v>0</v>
      </c>
      <c r="K405" s="1" t="s">
        <v>40</v>
      </c>
      <c r="L405" s="1" t="s">
        <v>129</v>
      </c>
      <c r="M405" s="1" t="s">
        <v>130</v>
      </c>
      <c r="N405" s="1" t="s">
        <v>79</v>
      </c>
      <c r="O405" s="1" t="s">
        <v>80</v>
      </c>
      <c r="P405" s="1" t="s">
        <v>43</v>
      </c>
      <c r="Q405" s="1" t="s">
        <v>43</v>
      </c>
      <c r="R405" s="3">
        <v>0</v>
      </c>
      <c r="S405" s="1" t="s">
        <v>44</v>
      </c>
      <c r="T405" s="1" t="s">
        <v>45</v>
      </c>
      <c r="U405" s="1" t="s">
        <v>1228</v>
      </c>
      <c r="V405" s="1" t="s">
        <v>46</v>
      </c>
      <c r="W405" s="1" t="s">
        <v>975</v>
      </c>
      <c r="X405" s="1" t="s">
        <v>1229</v>
      </c>
      <c r="Y405" s="1" t="s">
        <v>83</v>
      </c>
      <c r="Z405" s="1" t="s">
        <v>1230</v>
      </c>
      <c r="AA405" s="1" t="s">
        <v>51</v>
      </c>
      <c r="AB405" s="1" t="s">
        <v>1229</v>
      </c>
      <c r="AC405" s="1" t="s">
        <v>37</v>
      </c>
    </row>
    <row r="406" spans="1:29" hidden="1" x14ac:dyDescent="0.25">
      <c r="A406" s="1" t="s">
        <v>33</v>
      </c>
      <c r="B406" s="1" t="s">
        <v>34</v>
      </c>
      <c r="C406" s="2">
        <v>44804</v>
      </c>
      <c r="D406" s="1" t="s">
        <v>73</v>
      </c>
      <c r="E406" s="1" t="s">
        <v>74</v>
      </c>
      <c r="F406" s="1" t="s">
        <v>37</v>
      </c>
      <c r="G406" s="1" t="s">
        <v>1228</v>
      </c>
      <c r="H406" s="1" t="s">
        <v>76</v>
      </c>
      <c r="I406" s="3">
        <v>133334</v>
      </c>
      <c r="J406" s="3">
        <v>0</v>
      </c>
      <c r="K406" s="1" t="s">
        <v>40</v>
      </c>
      <c r="L406" s="1" t="s">
        <v>117</v>
      </c>
      <c r="M406" s="1" t="s">
        <v>118</v>
      </c>
      <c r="N406" s="1" t="s">
        <v>79</v>
      </c>
      <c r="O406" s="1" t="s">
        <v>80</v>
      </c>
      <c r="P406" s="1" t="s">
        <v>43</v>
      </c>
      <c r="Q406" s="1" t="s">
        <v>43</v>
      </c>
      <c r="R406" s="3">
        <v>0</v>
      </c>
      <c r="S406" s="1" t="s">
        <v>44</v>
      </c>
      <c r="T406" s="1" t="s">
        <v>45</v>
      </c>
      <c r="U406" s="1" t="s">
        <v>1228</v>
      </c>
      <c r="V406" s="1" t="s">
        <v>46</v>
      </c>
      <c r="W406" s="1" t="s">
        <v>975</v>
      </c>
      <c r="X406" s="1" t="s">
        <v>1229</v>
      </c>
      <c r="Y406" s="1" t="s">
        <v>83</v>
      </c>
      <c r="Z406" s="1" t="s">
        <v>1230</v>
      </c>
      <c r="AA406" s="1" t="s">
        <v>51</v>
      </c>
      <c r="AB406" s="1" t="s">
        <v>1229</v>
      </c>
      <c r="AC406" s="1" t="s">
        <v>37</v>
      </c>
    </row>
    <row r="407" spans="1:29" hidden="1" x14ac:dyDescent="0.25">
      <c r="A407" s="1" t="s">
        <v>33</v>
      </c>
      <c r="B407" s="1" t="s">
        <v>34</v>
      </c>
      <c r="C407" s="2">
        <v>44804</v>
      </c>
      <c r="D407" s="1" t="s">
        <v>73</v>
      </c>
      <c r="E407" s="1" t="s">
        <v>74</v>
      </c>
      <c r="F407" s="1" t="s">
        <v>37</v>
      </c>
      <c r="G407" s="1" t="s">
        <v>1228</v>
      </c>
      <c r="H407" s="1" t="s">
        <v>76</v>
      </c>
      <c r="I407" s="3">
        <v>37226</v>
      </c>
      <c r="J407" s="3">
        <v>0</v>
      </c>
      <c r="K407" s="1" t="s">
        <v>40</v>
      </c>
      <c r="L407" s="1" t="s">
        <v>1231</v>
      </c>
      <c r="M407" s="1" t="s">
        <v>796</v>
      </c>
      <c r="N407" s="1" t="s">
        <v>79</v>
      </c>
      <c r="O407" s="1" t="s">
        <v>80</v>
      </c>
      <c r="P407" s="1" t="s">
        <v>43</v>
      </c>
      <c r="Q407" s="1" t="s">
        <v>43</v>
      </c>
      <c r="R407" s="3">
        <v>0</v>
      </c>
      <c r="S407" s="1" t="s">
        <v>44</v>
      </c>
      <c r="T407" s="1" t="s">
        <v>45</v>
      </c>
      <c r="U407" s="1" t="s">
        <v>1228</v>
      </c>
      <c r="V407" s="1" t="s">
        <v>46</v>
      </c>
      <c r="W407" s="1" t="s">
        <v>975</v>
      </c>
      <c r="X407" s="1" t="s">
        <v>1229</v>
      </c>
      <c r="Y407" s="1" t="s">
        <v>83</v>
      </c>
      <c r="Z407" s="1" t="s">
        <v>1230</v>
      </c>
      <c r="AA407" s="1" t="s">
        <v>51</v>
      </c>
      <c r="AB407" s="1" t="s">
        <v>1229</v>
      </c>
      <c r="AC407" s="1" t="s">
        <v>37</v>
      </c>
    </row>
    <row r="408" spans="1:29" hidden="1" x14ac:dyDescent="0.25">
      <c r="A408" s="1" t="s">
        <v>33</v>
      </c>
      <c r="B408" s="1" t="s">
        <v>34</v>
      </c>
      <c r="C408" s="2">
        <v>44804</v>
      </c>
      <c r="D408" s="1" t="s">
        <v>73</v>
      </c>
      <c r="E408" s="1" t="s">
        <v>74</v>
      </c>
      <c r="F408" s="1" t="s">
        <v>37</v>
      </c>
      <c r="G408" s="1" t="s">
        <v>1228</v>
      </c>
      <c r="H408" s="1" t="s">
        <v>76</v>
      </c>
      <c r="I408" s="3">
        <v>39976</v>
      </c>
      <c r="J408" s="3">
        <v>0</v>
      </c>
      <c r="K408" s="1" t="s">
        <v>40</v>
      </c>
      <c r="L408" s="1" t="s">
        <v>462</v>
      </c>
      <c r="M408" s="1" t="s">
        <v>463</v>
      </c>
      <c r="N408" s="1" t="s">
        <v>79</v>
      </c>
      <c r="O408" s="1" t="s">
        <v>80</v>
      </c>
      <c r="P408" s="1" t="s">
        <v>43</v>
      </c>
      <c r="Q408" s="1" t="s">
        <v>43</v>
      </c>
      <c r="R408" s="3">
        <v>0</v>
      </c>
      <c r="S408" s="1" t="s">
        <v>44</v>
      </c>
      <c r="T408" s="1" t="s">
        <v>45</v>
      </c>
      <c r="U408" s="1" t="s">
        <v>1228</v>
      </c>
      <c r="V408" s="1" t="s">
        <v>46</v>
      </c>
      <c r="W408" s="1" t="s">
        <v>975</v>
      </c>
      <c r="X408" s="1" t="s">
        <v>1229</v>
      </c>
      <c r="Y408" s="1" t="s">
        <v>83</v>
      </c>
      <c r="Z408" s="1" t="s">
        <v>1230</v>
      </c>
      <c r="AA408" s="1" t="s">
        <v>51</v>
      </c>
      <c r="AB408" s="1" t="s">
        <v>1229</v>
      </c>
      <c r="AC408" s="1" t="s">
        <v>37</v>
      </c>
    </row>
    <row r="409" spans="1:29" hidden="1" x14ac:dyDescent="0.25">
      <c r="A409" s="1" t="s">
        <v>33</v>
      </c>
      <c r="B409" s="1" t="s">
        <v>34</v>
      </c>
      <c r="C409" s="2">
        <v>44804</v>
      </c>
      <c r="D409" s="1" t="s">
        <v>73</v>
      </c>
      <c r="E409" s="1" t="s">
        <v>74</v>
      </c>
      <c r="F409" s="1" t="s">
        <v>37</v>
      </c>
      <c r="G409" s="1" t="s">
        <v>1228</v>
      </c>
      <c r="H409" s="1" t="s">
        <v>76</v>
      </c>
      <c r="I409" s="3">
        <v>433334</v>
      </c>
      <c r="J409" s="3">
        <v>0</v>
      </c>
      <c r="K409" s="1" t="s">
        <v>40</v>
      </c>
      <c r="L409" s="1" t="s">
        <v>1115</v>
      </c>
      <c r="M409" s="1" t="s">
        <v>672</v>
      </c>
      <c r="N409" s="1" t="s">
        <v>79</v>
      </c>
      <c r="O409" s="1" t="s">
        <v>80</v>
      </c>
      <c r="P409" s="1" t="s">
        <v>43</v>
      </c>
      <c r="Q409" s="1" t="s">
        <v>43</v>
      </c>
      <c r="R409" s="3">
        <v>0</v>
      </c>
      <c r="S409" s="1" t="s">
        <v>44</v>
      </c>
      <c r="T409" s="1" t="s">
        <v>45</v>
      </c>
      <c r="U409" s="1" t="s">
        <v>1228</v>
      </c>
      <c r="V409" s="1" t="s">
        <v>46</v>
      </c>
      <c r="W409" s="1" t="s">
        <v>975</v>
      </c>
      <c r="X409" s="1" t="s">
        <v>1229</v>
      </c>
      <c r="Y409" s="1" t="s">
        <v>83</v>
      </c>
      <c r="Z409" s="1" t="s">
        <v>1230</v>
      </c>
      <c r="AA409" s="1" t="s">
        <v>51</v>
      </c>
      <c r="AB409" s="1" t="s">
        <v>1229</v>
      </c>
      <c r="AC409" s="1" t="s">
        <v>37</v>
      </c>
    </row>
    <row r="410" spans="1:29" hidden="1" x14ac:dyDescent="0.25">
      <c r="A410" s="1" t="s">
        <v>33</v>
      </c>
      <c r="B410" s="1" t="s">
        <v>34</v>
      </c>
      <c r="C410" s="2">
        <v>44804</v>
      </c>
      <c r="D410" s="1" t="s">
        <v>73</v>
      </c>
      <c r="E410" s="1" t="s">
        <v>74</v>
      </c>
      <c r="F410" s="1" t="s">
        <v>37</v>
      </c>
      <c r="G410" s="1" t="s">
        <v>1228</v>
      </c>
      <c r="H410" s="1" t="s">
        <v>76</v>
      </c>
      <c r="I410" s="3">
        <v>426480</v>
      </c>
      <c r="J410" s="3">
        <v>0</v>
      </c>
      <c r="K410" s="1" t="s">
        <v>40</v>
      </c>
      <c r="L410" s="1" t="s">
        <v>416</v>
      </c>
      <c r="M410" s="1" t="s">
        <v>417</v>
      </c>
      <c r="N410" s="1" t="s">
        <v>79</v>
      </c>
      <c r="O410" s="1" t="s">
        <v>80</v>
      </c>
      <c r="P410" s="1" t="s">
        <v>43</v>
      </c>
      <c r="Q410" s="1" t="s">
        <v>43</v>
      </c>
      <c r="R410" s="3">
        <v>0</v>
      </c>
      <c r="S410" s="1" t="s">
        <v>44</v>
      </c>
      <c r="T410" s="1" t="s">
        <v>45</v>
      </c>
      <c r="U410" s="1" t="s">
        <v>1228</v>
      </c>
      <c r="V410" s="1" t="s">
        <v>46</v>
      </c>
      <c r="W410" s="1" t="s">
        <v>975</v>
      </c>
      <c r="X410" s="1" t="s">
        <v>1229</v>
      </c>
      <c r="Y410" s="1" t="s">
        <v>83</v>
      </c>
      <c r="Z410" s="1" t="s">
        <v>1230</v>
      </c>
      <c r="AA410" s="1" t="s">
        <v>51</v>
      </c>
      <c r="AB410" s="1" t="s">
        <v>1229</v>
      </c>
      <c r="AC410" s="1" t="s">
        <v>37</v>
      </c>
    </row>
    <row r="411" spans="1:29" hidden="1" x14ac:dyDescent="0.25">
      <c r="A411" s="1" t="s">
        <v>33</v>
      </c>
      <c r="B411" s="1" t="s">
        <v>34</v>
      </c>
      <c r="C411" s="2">
        <v>44804</v>
      </c>
      <c r="D411" s="1" t="s">
        <v>73</v>
      </c>
      <c r="E411" s="1" t="s">
        <v>74</v>
      </c>
      <c r="F411" s="1" t="s">
        <v>37</v>
      </c>
      <c r="G411" s="1" t="s">
        <v>1228</v>
      </c>
      <c r="H411" s="1" t="s">
        <v>76</v>
      </c>
      <c r="I411" s="3">
        <v>33334</v>
      </c>
      <c r="J411" s="3">
        <v>0</v>
      </c>
      <c r="K411" s="1" t="s">
        <v>40</v>
      </c>
      <c r="L411" s="1" t="s">
        <v>125</v>
      </c>
      <c r="M411" s="1" t="s">
        <v>126</v>
      </c>
      <c r="N411" s="1" t="s">
        <v>79</v>
      </c>
      <c r="O411" s="1" t="s">
        <v>80</v>
      </c>
      <c r="P411" s="1" t="s">
        <v>43</v>
      </c>
      <c r="Q411" s="1" t="s">
        <v>43</v>
      </c>
      <c r="R411" s="3">
        <v>0</v>
      </c>
      <c r="S411" s="1" t="s">
        <v>44</v>
      </c>
      <c r="T411" s="1" t="s">
        <v>45</v>
      </c>
      <c r="U411" s="1" t="s">
        <v>1228</v>
      </c>
      <c r="V411" s="1" t="s">
        <v>46</v>
      </c>
      <c r="W411" s="1" t="s">
        <v>975</v>
      </c>
      <c r="X411" s="1" t="s">
        <v>1229</v>
      </c>
      <c r="Y411" s="1" t="s">
        <v>83</v>
      </c>
      <c r="Z411" s="1" t="s">
        <v>1230</v>
      </c>
      <c r="AA411" s="1" t="s">
        <v>51</v>
      </c>
      <c r="AB411" s="1" t="s">
        <v>1229</v>
      </c>
      <c r="AC411" s="1" t="s">
        <v>37</v>
      </c>
    </row>
    <row r="412" spans="1:29" hidden="1" x14ac:dyDescent="0.25">
      <c r="A412" s="1" t="s">
        <v>33</v>
      </c>
      <c r="B412" s="1" t="s">
        <v>34</v>
      </c>
      <c r="C412" s="2">
        <v>44804</v>
      </c>
      <c r="D412" s="1" t="s">
        <v>73</v>
      </c>
      <c r="E412" s="1" t="s">
        <v>74</v>
      </c>
      <c r="F412" s="1" t="s">
        <v>37</v>
      </c>
      <c r="G412" s="1" t="s">
        <v>1228</v>
      </c>
      <c r="H412" s="1" t="s">
        <v>76</v>
      </c>
      <c r="I412" s="3">
        <v>35238</v>
      </c>
      <c r="J412" s="3">
        <v>0</v>
      </c>
      <c r="K412" s="1" t="s">
        <v>40</v>
      </c>
      <c r="L412" s="1" t="s">
        <v>115</v>
      </c>
      <c r="M412" s="1" t="s">
        <v>116</v>
      </c>
      <c r="N412" s="1" t="s">
        <v>79</v>
      </c>
      <c r="O412" s="1" t="s">
        <v>80</v>
      </c>
      <c r="P412" s="1" t="s">
        <v>43</v>
      </c>
      <c r="Q412" s="1" t="s">
        <v>43</v>
      </c>
      <c r="R412" s="3">
        <v>0</v>
      </c>
      <c r="S412" s="1" t="s">
        <v>44</v>
      </c>
      <c r="T412" s="1" t="s">
        <v>45</v>
      </c>
      <c r="U412" s="1" t="s">
        <v>1228</v>
      </c>
      <c r="V412" s="1" t="s">
        <v>46</v>
      </c>
      <c r="W412" s="1" t="s">
        <v>975</v>
      </c>
      <c r="X412" s="1" t="s">
        <v>1229</v>
      </c>
      <c r="Y412" s="1" t="s">
        <v>83</v>
      </c>
      <c r="Z412" s="1" t="s">
        <v>1230</v>
      </c>
      <c r="AA412" s="1" t="s">
        <v>51</v>
      </c>
      <c r="AB412" s="1" t="s">
        <v>1229</v>
      </c>
      <c r="AC412" s="1" t="s">
        <v>37</v>
      </c>
    </row>
    <row r="413" spans="1:29" hidden="1" x14ac:dyDescent="0.25">
      <c r="A413" s="1" t="s">
        <v>33</v>
      </c>
      <c r="B413" s="1" t="s">
        <v>34</v>
      </c>
      <c r="C413" s="2">
        <v>44804</v>
      </c>
      <c r="D413" s="1" t="s">
        <v>73</v>
      </c>
      <c r="E413" s="1" t="s">
        <v>74</v>
      </c>
      <c r="F413" s="1" t="s">
        <v>37</v>
      </c>
      <c r="G413" s="1" t="s">
        <v>1228</v>
      </c>
      <c r="H413" s="1" t="s">
        <v>76</v>
      </c>
      <c r="I413" s="3">
        <v>233334</v>
      </c>
      <c r="J413" s="3">
        <v>0</v>
      </c>
      <c r="K413" s="1" t="s">
        <v>40</v>
      </c>
      <c r="L413" s="1" t="s">
        <v>601</v>
      </c>
      <c r="M413" s="1" t="s">
        <v>602</v>
      </c>
      <c r="N413" s="1" t="s">
        <v>79</v>
      </c>
      <c r="O413" s="1" t="s">
        <v>80</v>
      </c>
      <c r="P413" s="1" t="s">
        <v>43</v>
      </c>
      <c r="Q413" s="1" t="s">
        <v>43</v>
      </c>
      <c r="R413" s="3">
        <v>0</v>
      </c>
      <c r="S413" s="1" t="s">
        <v>44</v>
      </c>
      <c r="T413" s="1" t="s">
        <v>45</v>
      </c>
      <c r="U413" s="1" t="s">
        <v>1228</v>
      </c>
      <c r="V413" s="1" t="s">
        <v>46</v>
      </c>
      <c r="W413" s="1" t="s">
        <v>975</v>
      </c>
      <c r="X413" s="1" t="s">
        <v>1229</v>
      </c>
      <c r="Y413" s="1" t="s">
        <v>83</v>
      </c>
      <c r="Z413" s="1" t="s">
        <v>1230</v>
      </c>
      <c r="AA413" s="1" t="s">
        <v>51</v>
      </c>
      <c r="AB413" s="1" t="s">
        <v>1229</v>
      </c>
      <c r="AC413" s="1" t="s">
        <v>37</v>
      </c>
    </row>
    <row r="414" spans="1:29" x14ac:dyDescent="0.25">
      <c r="A414" s="1" t="s">
        <v>33</v>
      </c>
      <c r="B414" s="1" t="s">
        <v>34</v>
      </c>
      <c r="C414" s="2">
        <v>44811</v>
      </c>
      <c r="D414" s="1" t="s">
        <v>35</v>
      </c>
      <c r="E414" s="1" t="s">
        <v>36</v>
      </c>
      <c r="F414" s="1" t="s">
        <v>37</v>
      </c>
      <c r="G414" s="1" t="s">
        <v>1233</v>
      </c>
      <c r="H414" s="1" t="s">
        <v>1234</v>
      </c>
      <c r="I414" s="3">
        <v>0</v>
      </c>
      <c r="J414" s="54">
        <v>148280</v>
      </c>
      <c r="K414" s="1" t="s">
        <v>40</v>
      </c>
      <c r="L414" s="1" t="s">
        <v>41</v>
      </c>
      <c r="M414" s="1" t="s">
        <v>42</v>
      </c>
      <c r="N414" s="1" t="s">
        <v>37</v>
      </c>
      <c r="O414" s="1" t="s">
        <v>43</v>
      </c>
      <c r="P414" s="1" t="s">
        <v>43</v>
      </c>
      <c r="Q414" s="1" t="s">
        <v>43</v>
      </c>
      <c r="R414" s="3">
        <v>0</v>
      </c>
      <c r="S414" s="1" t="s">
        <v>44</v>
      </c>
      <c r="T414" s="1" t="s">
        <v>45</v>
      </c>
      <c r="U414" s="1" t="s">
        <v>1233</v>
      </c>
      <c r="V414" s="1" t="s">
        <v>46</v>
      </c>
      <c r="W414" s="1" t="s">
        <v>47</v>
      </c>
      <c r="X414" s="1" t="s">
        <v>1235</v>
      </c>
      <c r="Y414" s="1" t="s">
        <v>49</v>
      </c>
      <c r="Z414" s="1" t="s">
        <v>918</v>
      </c>
      <c r="AA414" s="1" t="s">
        <v>51</v>
      </c>
      <c r="AB414" s="1" t="s">
        <v>1235</v>
      </c>
      <c r="AC414" s="1" t="s">
        <v>37</v>
      </c>
    </row>
    <row r="415" spans="1:29" x14ac:dyDescent="0.25">
      <c r="A415" s="1" t="s">
        <v>33</v>
      </c>
      <c r="B415" s="1" t="s">
        <v>34</v>
      </c>
      <c r="C415" s="2">
        <v>44811</v>
      </c>
      <c r="D415" s="1" t="s">
        <v>35</v>
      </c>
      <c r="E415" s="1" t="s">
        <v>36</v>
      </c>
      <c r="F415" s="1" t="s">
        <v>37</v>
      </c>
      <c r="G415" s="1" t="s">
        <v>1236</v>
      </c>
      <c r="H415" s="1" t="s">
        <v>1237</v>
      </c>
      <c r="I415" s="3">
        <v>0</v>
      </c>
      <c r="J415" s="54">
        <v>858242</v>
      </c>
      <c r="K415" s="1" t="s">
        <v>40</v>
      </c>
      <c r="L415" s="1" t="s">
        <v>41</v>
      </c>
      <c r="M415" s="1" t="s">
        <v>42</v>
      </c>
      <c r="N415" s="1" t="s">
        <v>37</v>
      </c>
      <c r="O415" s="1" t="s">
        <v>43</v>
      </c>
      <c r="P415" s="1" t="s">
        <v>43</v>
      </c>
      <c r="Q415" s="1" t="s">
        <v>43</v>
      </c>
      <c r="R415" s="3">
        <v>0</v>
      </c>
      <c r="S415" s="1" t="s">
        <v>44</v>
      </c>
      <c r="T415" s="1" t="s">
        <v>45</v>
      </c>
      <c r="U415" s="1" t="s">
        <v>1236</v>
      </c>
      <c r="V415" s="1" t="s">
        <v>46</v>
      </c>
      <c r="W415" s="1" t="s">
        <v>47</v>
      </c>
      <c r="X415" s="1" t="s">
        <v>1238</v>
      </c>
      <c r="Y415" s="1" t="s">
        <v>49</v>
      </c>
      <c r="Z415" s="1" t="s">
        <v>918</v>
      </c>
      <c r="AA415" s="1" t="s">
        <v>51</v>
      </c>
      <c r="AB415" s="1" t="s">
        <v>1238</v>
      </c>
      <c r="AC415" s="1" t="s">
        <v>37</v>
      </c>
    </row>
    <row r="416" spans="1:29" x14ac:dyDescent="0.25">
      <c r="A416" s="1" t="s">
        <v>33</v>
      </c>
      <c r="B416" s="1" t="s">
        <v>34</v>
      </c>
      <c r="C416" s="2">
        <v>44811</v>
      </c>
      <c r="D416" s="1" t="s">
        <v>35</v>
      </c>
      <c r="E416" s="1" t="s">
        <v>36</v>
      </c>
      <c r="F416" s="1" t="s">
        <v>37</v>
      </c>
      <c r="G416" s="1" t="s">
        <v>1239</v>
      </c>
      <c r="H416" s="1" t="s">
        <v>1240</v>
      </c>
      <c r="I416" s="3">
        <v>0</v>
      </c>
      <c r="J416" s="54">
        <v>133332</v>
      </c>
      <c r="K416" s="1" t="s">
        <v>40</v>
      </c>
      <c r="L416" s="1" t="s">
        <v>41</v>
      </c>
      <c r="M416" s="1" t="s">
        <v>42</v>
      </c>
      <c r="N416" s="1" t="s">
        <v>37</v>
      </c>
      <c r="O416" s="1" t="s">
        <v>43</v>
      </c>
      <c r="P416" s="1" t="s">
        <v>43</v>
      </c>
      <c r="Q416" s="1" t="s">
        <v>43</v>
      </c>
      <c r="R416" s="3">
        <v>0</v>
      </c>
      <c r="S416" s="1" t="s">
        <v>44</v>
      </c>
      <c r="T416" s="1" t="s">
        <v>45</v>
      </c>
      <c r="U416" s="1" t="s">
        <v>1239</v>
      </c>
      <c r="V416" s="1" t="s">
        <v>46</v>
      </c>
      <c r="W416" s="1" t="s">
        <v>47</v>
      </c>
      <c r="X416" s="1" t="s">
        <v>1241</v>
      </c>
      <c r="Y416" s="1" t="s">
        <v>49</v>
      </c>
      <c r="Z416" s="1" t="s">
        <v>918</v>
      </c>
      <c r="AA416" s="1" t="s">
        <v>51</v>
      </c>
      <c r="AB416" s="1" t="s">
        <v>1241</v>
      </c>
      <c r="AC416" s="1" t="s">
        <v>37</v>
      </c>
    </row>
    <row r="417" spans="1:29" x14ac:dyDescent="0.25">
      <c r="A417" s="1" t="s">
        <v>33</v>
      </c>
      <c r="B417" s="1" t="s">
        <v>34</v>
      </c>
      <c r="C417" s="2">
        <v>44812</v>
      </c>
      <c r="D417" s="1" t="s">
        <v>35</v>
      </c>
      <c r="E417" s="1" t="s">
        <v>36</v>
      </c>
      <c r="F417" s="1" t="s">
        <v>37</v>
      </c>
      <c r="G417" s="1" t="s">
        <v>1242</v>
      </c>
      <c r="H417" s="1" t="s">
        <v>1243</v>
      </c>
      <c r="I417" s="3">
        <v>0</v>
      </c>
      <c r="J417" s="54">
        <v>978329</v>
      </c>
      <c r="K417" s="1" t="s">
        <v>40</v>
      </c>
      <c r="L417" s="1" t="s">
        <v>444</v>
      </c>
      <c r="M417" s="1" t="s">
        <v>445</v>
      </c>
      <c r="N417" s="1" t="s">
        <v>37</v>
      </c>
      <c r="O417" s="1" t="s">
        <v>43</v>
      </c>
      <c r="P417" s="1" t="s">
        <v>43</v>
      </c>
      <c r="Q417" s="1" t="s">
        <v>43</v>
      </c>
      <c r="R417" s="3">
        <v>0</v>
      </c>
      <c r="S417" s="1" t="s">
        <v>44</v>
      </c>
      <c r="T417" s="1" t="s">
        <v>45</v>
      </c>
      <c r="U417" s="1" t="s">
        <v>1242</v>
      </c>
      <c r="V417" s="1" t="s">
        <v>46</v>
      </c>
      <c r="W417" s="1" t="s">
        <v>47</v>
      </c>
      <c r="X417" s="1" t="s">
        <v>1244</v>
      </c>
      <c r="Y417" s="1" t="s">
        <v>49</v>
      </c>
      <c r="Z417" s="1" t="s">
        <v>918</v>
      </c>
      <c r="AA417" s="1" t="s">
        <v>51</v>
      </c>
      <c r="AB417" s="1" t="s">
        <v>1244</v>
      </c>
      <c r="AC417" s="1" t="s">
        <v>37</v>
      </c>
    </row>
    <row r="418" spans="1:29" x14ac:dyDescent="0.25">
      <c r="A418" s="1" t="s">
        <v>33</v>
      </c>
      <c r="B418" s="1" t="s">
        <v>34</v>
      </c>
      <c r="C418" s="2">
        <v>44818</v>
      </c>
      <c r="D418" s="1" t="s">
        <v>35</v>
      </c>
      <c r="E418" s="1" t="s">
        <v>36</v>
      </c>
      <c r="F418" s="1" t="s">
        <v>37</v>
      </c>
      <c r="G418" s="1" t="s">
        <v>1245</v>
      </c>
      <c r="H418" s="1" t="s">
        <v>1246</v>
      </c>
      <c r="I418" s="3">
        <v>0</v>
      </c>
      <c r="J418" s="54">
        <v>933333</v>
      </c>
      <c r="K418" s="1" t="s">
        <v>40</v>
      </c>
      <c r="L418" s="1" t="s">
        <v>41</v>
      </c>
      <c r="M418" s="1" t="s">
        <v>42</v>
      </c>
      <c r="N418" s="1" t="s">
        <v>37</v>
      </c>
      <c r="O418" s="1" t="s">
        <v>43</v>
      </c>
      <c r="P418" s="1" t="s">
        <v>43</v>
      </c>
      <c r="Q418" s="1" t="s">
        <v>43</v>
      </c>
      <c r="R418" s="3">
        <v>0</v>
      </c>
      <c r="S418" s="1" t="s">
        <v>44</v>
      </c>
      <c r="T418" s="1" t="s">
        <v>45</v>
      </c>
      <c r="U418" s="1" t="s">
        <v>1245</v>
      </c>
      <c r="V418" s="1" t="s">
        <v>46</v>
      </c>
      <c r="W418" s="1" t="s">
        <v>47</v>
      </c>
      <c r="X418" s="1" t="s">
        <v>1247</v>
      </c>
      <c r="Y418" s="1" t="s">
        <v>49</v>
      </c>
      <c r="Z418" s="1" t="s">
        <v>918</v>
      </c>
      <c r="AA418" s="1" t="s">
        <v>51</v>
      </c>
      <c r="AB418" s="1" t="s">
        <v>1247</v>
      </c>
      <c r="AC418" s="1" t="s">
        <v>37</v>
      </c>
    </row>
    <row r="419" spans="1:29" x14ac:dyDescent="0.25">
      <c r="A419" s="1" t="s">
        <v>33</v>
      </c>
      <c r="B419" s="1" t="s">
        <v>34</v>
      </c>
      <c r="C419" s="2">
        <v>44827</v>
      </c>
      <c r="D419" s="1" t="s">
        <v>35</v>
      </c>
      <c r="E419" s="1" t="s">
        <v>36</v>
      </c>
      <c r="F419" s="1" t="s">
        <v>37</v>
      </c>
      <c r="G419" s="1" t="s">
        <v>1248</v>
      </c>
      <c r="H419" s="1" t="s">
        <v>1249</v>
      </c>
      <c r="I419" s="3">
        <v>0</v>
      </c>
      <c r="J419" s="54">
        <v>2207341</v>
      </c>
      <c r="K419" s="1" t="s">
        <v>40</v>
      </c>
      <c r="L419" s="1" t="s">
        <v>1250</v>
      </c>
      <c r="M419" s="1" t="s">
        <v>859</v>
      </c>
      <c r="N419" s="1" t="s">
        <v>37</v>
      </c>
      <c r="O419" s="1" t="s">
        <v>43</v>
      </c>
      <c r="P419" s="1" t="s">
        <v>43</v>
      </c>
      <c r="Q419" s="1" t="s">
        <v>43</v>
      </c>
      <c r="R419" s="3">
        <v>0</v>
      </c>
      <c r="S419" s="1" t="s">
        <v>44</v>
      </c>
      <c r="T419" s="1" t="s">
        <v>45</v>
      </c>
      <c r="U419" s="1" t="s">
        <v>1248</v>
      </c>
      <c r="V419" s="1" t="s">
        <v>46</v>
      </c>
      <c r="W419" s="1" t="s">
        <v>47</v>
      </c>
      <c r="X419" s="1" t="s">
        <v>1251</v>
      </c>
      <c r="Y419" s="1" t="s">
        <v>49</v>
      </c>
      <c r="Z419" s="1" t="s">
        <v>918</v>
      </c>
      <c r="AA419" s="1" t="s">
        <v>51</v>
      </c>
      <c r="AB419" s="1" t="s">
        <v>1251</v>
      </c>
      <c r="AC419" s="1" t="s">
        <v>37</v>
      </c>
    </row>
    <row r="420" spans="1:29" x14ac:dyDescent="0.25">
      <c r="A420" s="1" t="s">
        <v>33</v>
      </c>
      <c r="B420" s="1" t="s">
        <v>34</v>
      </c>
      <c r="C420" s="2">
        <v>44833</v>
      </c>
      <c r="D420" s="1" t="s">
        <v>35</v>
      </c>
      <c r="E420" s="1" t="s">
        <v>36</v>
      </c>
      <c r="F420" s="1" t="s">
        <v>37</v>
      </c>
      <c r="G420" s="1" t="s">
        <v>1252</v>
      </c>
      <c r="H420" s="1" t="s">
        <v>1253</v>
      </c>
      <c r="I420" s="3">
        <v>0</v>
      </c>
      <c r="J420" s="54">
        <v>344707</v>
      </c>
      <c r="K420" s="1" t="s">
        <v>40</v>
      </c>
      <c r="L420" s="1" t="s">
        <v>41</v>
      </c>
      <c r="M420" s="1" t="s">
        <v>42</v>
      </c>
      <c r="N420" s="1" t="s">
        <v>37</v>
      </c>
      <c r="O420" s="1" t="s">
        <v>43</v>
      </c>
      <c r="P420" s="1" t="s">
        <v>43</v>
      </c>
      <c r="Q420" s="1" t="s">
        <v>43</v>
      </c>
      <c r="R420" s="3">
        <v>0</v>
      </c>
      <c r="S420" s="1" t="s">
        <v>44</v>
      </c>
      <c r="T420" s="1" t="s">
        <v>45</v>
      </c>
      <c r="U420" s="1" t="s">
        <v>1252</v>
      </c>
      <c r="V420" s="1" t="s">
        <v>46</v>
      </c>
      <c r="W420" s="1" t="s">
        <v>47</v>
      </c>
      <c r="X420" s="1" t="s">
        <v>1254</v>
      </c>
      <c r="Y420" s="1" t="s">
        <v>49</v>
      </c>
      <c r="Z420" s="1" t="s">
        <v>918</v>
      </c>
      <c r="AA420" s="1" t="s">
        <v>51</v>
      </c>
      <c r="AB420" s="1" t="s">
        <v>1254</v>
      </c>
      <c r="AC420" s="1" t="s">
        <v>37</v>
      </c>
    </row>
    <row r="421" spans="1:29" hidden="1" x14ac:dyDescent="0.25">
      <c r="A421" s="1" t="s">
        <v>33</v>
      </c>
      <c r="B421" s="1" t="s">
        <v>34</v>
      </c>
      <c r="C421" s="2">
        <v>44834</v>
      </c>
      <c r="D421" s="1" t="s">
        <v>73</v>
      </c>
      <c r="E421" s="1" t="s">
        <v>74</v>
      </c>
      <c r="F421" s="1" t="s">
        <v>37</v>
      </c>
      <c r="G421" s="1" t="s">
        <v>1255</v>
      </c>
      <c r="H421" s="1" t="s">
        <v>76</v>
      </c>
      <c r="I421" s="3">
        <v>984026</v>
      </c>
      <c r="J421" s="3">
        <v>0</v>
      </c>
      <c r="K421" s="1" t="s">
        <v>40</v>
      </c>
      <c r="L421" s="1" t="s">
        <v>452</v>
      </c>
      <c r="M421" s="1" t="s">
        <v>453</v>
      </c>
      <c r="N421" s="1" t="s">
        <v>928</v>
      </c>
      <c r="O421" s="1" t="s">
        <v>929</v>
      </c>
      <c r="P421" s="1" t="s">
        <v>43</v>
      </c>
      <c r="Q421" s="1" t="s">
        <v>43</v>
      </c>
      <c r="R421" s="3">
        <v>0</v>
      </c>
      <c r="S421" s="1" t="s">
        <v>44</v>
      </c>
      <c r="T421" s="1" t="s">
        <v>45</v>
      </c>
      <c r="U421" s="1" t="s">
        <v>1255</v>
      </c>
      <c r="V421" s="1" t="s">
        <v>46</v>
      </c>
      <c r="W421" s="1" t="s">
        <v>975</v>
      </c>
      <c r="X421" s="1" t="s">
        <v>1256</v>
      </c>
      <c r="Y421" s="1" t="s">
        <v>83</v>
      </c>
      <c r="Z421" s="1" t="s">
        <v>1230</v>
      </c>
      <c r="AA421" s="1" t="s">
        <v>51</v>
      </c>
      <c r="AB421" s="1" t="s">
        <v>1256</v>
      </c>
      <c r="AC421" s="1" t="s">
        <v>37</v>
      </c>
    </row>
    <row r="422" spans="1:29" hidden="1" x14ac:dyDescent="0.25">
      <c r="A422" s="1" t="s">
        <v>33</v>
      </c>
      <c r="B422" s="1" t="s">
        <v>34</v>
      </c>
      <c r="C422" s="2">
        <v>44834</v>
      </c>
      <c r="D422" s="1" t="s">
        <v>73</v>
      </c>
      <c r="E422" s="1" t="s">
        <v>74</v>
      </c>
      <c r="F422" s="1" t="s">
        <v>37</v>
      </c>
      <c r="G422" s="1" t="s">
        <v>1255</v>
      </c>
      <c r="H422" s="1" t="s">
        <v>76</v>
      </c>
      <c r="I422" s="3">
        <v>266667</v>
      </c>
      <c r="J422" s="3">
        <v>0</v>
      </c>
      <c r="K422" s="1" t="s">
        <v>40</v>
      </c>
      <c r="L422" s="1" t="s">
        <v>786</v>
      </c>
      <c r="M422" s="1" t="s">
        <v>787</v>
      </c>
      <c r="N422" s="1" t="s">
        <v>89</v>
      </c>
      <c r="O422" s="1" t="s">
        <v>90</v>
      </c>
      <c r="P422" s="1" t="s">
        <v>43</v>
      </c>
      <c r="Q422" s="1" t="s">
        <v>43</v>
      </c>
      <c r="R422" s="3">
        <v>0</v>
      </c>
      <c r="S422" s="1" t="s">
        <v>44</v>
      </c>
      <c r="T422" s="1" t="s">
        <v>45</v>
      </c>
      <c r="U422" s="1" t="s">
        <v>1255</v>
      </c>
      <c r="V422" s="1" t="s">
        <v>46</v>
      </c>
      <c r="W422" s="1" t="s">
        <v>975</v>
      </c>
      <c r="X422" s="1" t="s">
        <v>1256</v>
      </c>
      <c r="Y422" s="1" t="s">
        <v>83</v>
      </c>
      <c r="Z422" s="1" t="s">
        <v>1230</v>
      </c>
      <c r="AA422" s="1" t="s">
        <v>51</v>
      </c>
      <c r="AB422" s="1" t="s">
        <v>1256</v>
      </c>
      <c r="AC422" s="1" t="s">
        <v>37</v>
      </c>
    </row>
    <row r="423" spans="1:29" hidden="1" x14ac:dyDescent="0.25">
      <c r="A423" s="1" t="s">
        <v>33</v>
      </c>
      <c r="B423" s="1" t="s">
        <v>34</v>
      </c>
      <c r="C423" s="2">
        <v>44834</v>
      </c>
      <c r="D423" s="1" t="s">
        <v>73</v>
      </c>
      <c r="E423" s="1" t="s">
        <v>74</v>
      </c>
      <c r="F423" s="1" t="s">
        <v>37</v>
      </c>
      <c r="G423" s="1" t="s">
        <v>1255</v>
      </c>
      <c r="H423" s="1" t="s">
        <v>76</v>
      </c>
      <c r="I423" s="3">
        <v>543635</v>
      </c>
      <c r="J423" s="3">
        <v>0</v>
      </c>
      <c r="K423" s="1" t="s">
        <v>40</v>
      </c>
      <c r="L423" s="1" t="s">
        <v>234</v>
      </c>
      <c r="M423" s="1" t="s">
        <v>235</v>
      </c>
      <c r="N423" s="1" t="s">
        <v>89</v>
      </c>
      <c r="O423" s="1" t="s">
        <v>90</v>
      </c>
      <c r="P423" s="1" t="s">
        <v>43</v>
      </c>
      <c r="Q423" s="1" t="s">
        <v>43</v>
      </c>
      <c r="R423" s="3">
        <v>0</v>
      </c>
      <c r="S423" s="1" t="s">
        <v>44</v>
      </c>
      <c r="T423" s="1" t="s">
        <v>45</v>
      </c>
      <c r="U423" s="1" t="s">
        <v>1255</v>
      </c>
      <c r="V423" s="1" t="s">
        <v>46</v>
      </c>
      <c r="W423" s="1" t="s">
        <v>975</v>
      </c>
      <c r="X423" s="1" t="s">
        <v>1256</v>
      </c>
      <c r="Y423" s="1" t="s">
        <v>83</v>
      </c>
      <c r="Z423" s="1" t="s">
        <v>1230</v>
      </c>
      <c r="AA423" s="1" t="s">
        <v>51</v>
      </c>
      <c r="AB423" s="1" t="s">
        <v>1256</v>
      </c>
      <c r="AC423" s="1" t="s">
        <v>37</v>
      </c>
    </row>
    <row r="424" spans="1:29" hidden="1" x14ac:dyDescent="0.25">
      <c r="A424" s="1" t="s">
        <v>33</v>
      </c>
      <c r="B424" s="1" t="s">
        <v>34</v>
      </c>
      <c r="C424" s="2">
        <v>44834</v>
      </c>
      <c r="D424" s="1" t="s">
        <v>73</v>
      </c>
      <c r="E424" s="1" t="s">
        <v>74</v>
      </c>
      <c r="F424" s="1" t="s">
        <v>37</v>
      </c>
      <c r="G424" s="1" t="s">
        <v>1255</v>
      </c>
      <c r="H424" s="1" t="s">
        <v>76</v>
      </c>
      <c r="I424" s="3">
        <v>33334</v>
      </c>
      <c r="J424" s="3">
        <v>0</v>
      </c>
      <c r="K424" s="1" t="s">
        <v>40</v>
      </c>
      <c r="L424" s="1" t="s">
        <v>303</v>
      </c>
      <c r="M424" s="1" t="s">
        <v>304</v>
      </c>
      <c r="N424" s="1" t="s">
        <v>295</v>
      </c>
      <c r="O424" s="1" t="s">
        <v>296</v>
      </c>
      <c r="P424" s="1" t="s">
        <v>43</v>
      </c>
      <c r="Q424" s="1" t="s">
        <v>43</v>
      </c>
      <c r="R424" s="3">
        <v>0</v>
      </c>
      <c r="S424" s="1" t="s">
        <v>44</v>
      </c>
      <c r="T424" s="1" t="s">
        <v>45</v>
      </c>
      <c r="U424" s="1" t="s">
        <v>1255</v>
      </c>
      <c r="V424" s="1" t="s">
        <v>46</v>
      </c>
      <c r="W424" s="1" t="s">
        <v>975</v>
      </c>
      <c r="X424" s="1" t="s">
        <v>1256</v>
      </c>
      <c r="Y424" s="1" t="s">
        <v>83</v>
      </c>
      <c r="Z424" s="1" t="s">
        <v>1230</v>
      </c>
      <c r="AA424" s="1" t="s">
        <v>51</v>
      </c>
      <c r="AB424" s="1" t="s">
        <v>1256</v>
      </c>
      <c r="AC424" s="1" t="s">
        <v>37</v>
      </c>
    </row>
    <row r="425" spans="1:29" hidden="1" x14ac:dyDescent="0.25">
      <c r="A425" s="1" t="s">
        <v>33</v>
      </c>
      <c r="B425" s="1" t="s">
        <v>34</v>
      </c>
      <c r="C425" s="2">
        <v>44834</v>
      </c>
      <c r="D425" s="1" t="s">
        <v>73</v>
      </c>
      <c r="E425" s="1" t="s">
        <v>74</v>
      </c>
      <c r="F425" s="1" t="s">
        <v>37</v>
      </c>
      <c r="G425" s="1" t="s">
        <v>1255</v>
      </c>
      <c r="H425" s="1" t="s">
        <v>76</v>
      </c>
      <c r="I425" s="3">
        <v>433333</v>
      </c>
      <c r="J425" s="3">
        <v>0</v>
      </c>
      <c r="K425" s="1" t="s">
        <v>40</v>
      </c>
      <c r="L425" s="1" t="s">
        <v>77</v>
      </c>
      <c r="M425" s="1" t="s">
        <v>78</v>
      </c>
      <c r="N425" s="1" t="s">
        <v>79</v>
      </c>
      <c r="O425" s="1" t="s">
        <v>80</v>
      </c>
      <c r="P425" s="1" t="s">
        <v>43</v>
      </c>
      <c r="Q425" s="1" t="s">
        <v>43</v>
      </c>
      <c r="R425" s="3">
        <v>0</v>
      </c>
      <c r="S425" s="1" t="s">
        <v>44</v>
      </c>
      <c r="T425" s="1" t="s">
        <v>45</v>
      </c>
      <c r="U425" s="1" t="s">
        <v>1255</v>
      </c>
      <c r="V425" s="1" t="s">
        <v>46</v>
      </c>
      <c r="W425" s="1" t="s">
        <v>975</v>
      </c>
      <c r="X425" s="1" t="s">
        <v>1256</v>
      </c>
      <c r="Y425" s="1" t="s">
        <v>83</v>
      </c>
      <c r="Z425" s="1" t="s">
        <v>1230</v>
      </c>
      <c r="AA425" s="1" t="s">
        <v>51</v>
      </c>
      <c r="AB425" s="1" t="s">
        <v>1256</v>
      </c>
      <c r="AC425" s="1" t="s">
        <v>37</v>
      </c>
    </row>
    <row r="426" spans="1:29" hidden="1" x14ac:dyDescent="0.25">
      <c r="A426" s="1" t="s">
        <v>33</v>
      </c>
      <c r="B426" s="1" t="s">
        <v>34</v>
      </c>
      <c r="C426" s="2">
        <v>44834</v>
      </c>
      <c r="D426" s="1" t="s">
        <v>73</v>
      </c>
      <c r="E426" s="1" t="s">
        <v>74</v>
      </c>
      <c r="F426" s="1" t="s">
        <v>37</v>
      </c>
      <c r="G426" s="1" t="s">
        <v>1255</v>
      </c>
      <c r="H426" s="1" t="s">
        <v>76</v>
      </c>
      <c r="I426" s="3">
        <v>35527</v>
      </c>
      <c r="J426" s="3">
        <v>0</v>
      </c>
      <c r="K426" s="1" t="s">
        <v>40</v>
      </c>
      <c r="L426" s="1" t="s">
        <v>510</v>
      </c>
      <c r="M426" s="1" t="s">
        <v>511</v>
      </c>
      <c r="N426" s="1" t="s">
        <v>79</v>
      </c>
      <c r="O426" s="1" t="s">
        <v>80</v>
      </c>
      <c r="P426" s="1" t="s">
        <v>43</v>
      </c>
      <c r="Q426" s="1" t="s">
        <v>43</v>
      </c>
      <c r="R426" s="3">
        <v>0</v>
      </c>
      <c r="S426" s="1" t="s">
        <v>44</v>
      </c>
      <c r="T426" s="1" t="s">
        <v>45</v>
      </c>
      <c r="U426" s="1" t="s">
        <v>1255</v>
      </c>
      <c r="V426" s="1" t="s">
        <v>46</v>
      </c>
      <c r="W426" s="1" t="s">
        <v>975</v>
      </c>
      <c r="X426" s="1" t="s">
        <v>1256</v>
      </c>
      <c r="Y426" s="1" t="s">
        <v>83</v>
      </c>
      <c r="Z426" s="1" t="s">
        <v>1230</v>
      </c>
      <c r="AA426" s="1" t="s">
        <v>51</v>
      </c>
      <c r="AB426" s="1" t="s">
        <v>1256</v>
      </c>
      <c r="AC426" s="1" t="s">
        <v>37</v>
      </c>
    </row>
    <row r="427" spans="1:29" hidden="1" x14ac:dyDescent="0.25">
      <c r="A427" s="1" t="s">
        <v>33</v>
      </c>
      <c r="B427" s="1" t="s">
        <v>34</v>
      </c>
      <c r="C427" s="2">
        <v>44834</v>
      </c>
      <c r="D427" s="1" t="s">
        <v>73</v>
      </c>
      <c r="E427" s="1" t="s">
        <v>74</v>
      </c>
      <c r="F427" s="1" t="s">
        <v>37</v>
      </c>
      <c r="G427" s="1" t="s">
        <v>1255</v>
      </c>
      <c r="H427" s="1" t="s">
        <v>76</v>
      </c>
      <c r="I427" s="3">
        <v>33334</v>
      </c>
      <c r="J427" s="3">
        <v>0</v>
      </c>
      <c r="K427" s="1" t="s">
        <v>40</v>
      </c>
      <c r="L427" s="1" t="s">
        <v>565</v>
      </c>
      <c r="M427" s="1" t="s">
        <v>566</v>
      </c>
      <c r="N427" s="1" t="s">
        <v>79</v>
      </c>
      <c r="O427" s="1" t="s">
        <v>80</v>
      </c>
      <c r="P427" s="1" t="s">
        <v>43</v>
      </c>
      <c r="Q427" s="1" t="s">
        <v>43</v>
      </c>
      <c r="R427" s="3">
        <v>0</v>
      </c>
      <c r="S427" s="1" t="s">
        <v>44</v>
      </c>
      <c r="T427" s="1" t="s">
        <v>45</v>
      </c>
      <c r="U427" s="1" t="s">
        <v>1255</v>
      </c>
      <c r="V427" s="1" t="s">
        <v>46</v>
      </c>
      <c r="W427" s="1" t="s">
        <v>975</v>
      </c>
      <c r="X427" s="1" t="s">
        <v>1256</v>
      </c>
      <c r="Y427" s="1" t="s">
        <v>83</v>
      </c>
      <c r="Z427" s="1" t="s">
        <v>1230</v>
      </c>
      <c r="AA427" s="1" t="s">
        <v>51</v>
      </c>
      <c r="AB427" s="1" t="s">
        <v>1256</v>
      </c>
      <c r="AC427" s="1" t="s">
        <v>37</v>
      </c>
    </row>
    <row r="428" spans="1:29" hidden="1" x14ac:dyDescent="0.25">
      <c r="A428" s="1" t="s">
        <v>33</v>
      </c>
      <c r="B428" s="1" t="s">
        <v>34</v>
      </c>
      <c r="C428" s="2">
        <v>44834</v>
      </c>
      <c r="D428" s="1" t="s">
        <v>73</v>
      </c>
      <c r="E428" s="1" t="s">
        <v>74</v>
      </c>
      <c r="F428" s="1" t="s">
        <v>37</v>
      </c>
      <c r="G428" s="1" t="s">
        <v>1255</v>
      </c>
      <c r="H428" s="1" t="s">
        <v>76</v>
      </c>
      <c r="I428" s="3">
        <v>366667</v>
      </c>
      <c r="J428" s="3">
        <v>0</v>
      </c>
      <c r="K428" s="1" t="s">
        <v>40</v>
      </c>
      <c r="L428" s="1" t="s">
        <v>113</v>
      </c>
      <c r="M428" s="1" t="s">
        <v>114</v>
      </c>
      <c r="N428" s="1" t="s">
        <v>79</v>
      </c>
      <c r="O428" s="1" t="s">
        <v>80</v>
      </c>
      <c r="P428" s="1" t="s">
        <v>43</v>
      </c>
      <c r="Q428" s="1" t="s">
        <v>43</v>
      </c>
      <c r="R428" s="3">
        <v>0</v>
      </c>
      <c r="S428" s="1" t="s">
        <v>44</v>
      </c>
      <c r="T428" s="1" t="s">
        <v>45</v>
      </c>
      <c r="U428" s="1" t="s">
        <v>1255</v>
      </c>
      <c r="V428" s="1" t="s">
        <v>46</v>
      </c>
      <c r="W428" s="1" t="s">
        <v>975</v>
      </c>
      <c r="X428" s="1" t="s">
        <v>1256</v>
      </c>
      <c r="Y428" s="1" t="s">
        <v>83</v>
      </c>
      <c r="Z428" s="1" t="s">
        <v>1230</v>
      </c>
      <c r="AA428" s="1" t="s">
        <v>51</v>
      </c>
      <c r="AB428" s="1" t="s">
        <v>1256</v>
      </c>
      <c r="AC428" s="1" t="s">
        <v>37</v>
      </c>
    </row>
    <row r="429" spans="1:29" hidden="1" x14ac:dyDescent="0.25">
      <c r="A429" s="1" t="s">
        <v>33</v>
      </c>
      <c r="B429" s="1" t="s">
        <v>34</v>
      </c>
      <c r="C429" s="2">
        <v>44834</v>
      </c>
      <c r="D429" s="1" t="s">
        <v>73</v>
      </c>
      <c r="E429" s="1" t="s">
        <v>74</v>
      </c>
      <c r="F429" s="1" t="s">
        <v>37</v>
      </c>
      <c r="G429" s="1" t="s">
        <v>1255</v>
      </c>
      <c r="H429" s="1" t="s">
        <v>76</v>
      </c>
      <c r="I429" s="3">
        <v>35429</v>
      </c>
      <c r="J429" s="3">
        <v>0</v>
      </c>
      <c r="K429" s="1" t="s">
        <v>40</v>
      </c>
      <c r="L429" s="1" t="s">
        <v>152</v>
      </c>
      <c r="M429" s="1" t="s">
        <v>153</v>
      </c>
      <c r="N429" s="1" t="s">
        <v>79</v>
      </c>
      <c r="O429" s="1" t="s">
        <v>80</v>
      </c>
      <c r="P429" s="1" t="s">
        <v>43</v>
      </c>
      <c r="Q429" s="1" t="s">
        <v>43</v>
      </c>
      <c r="R429" s="3">
        <v>0</v>
      </c>
      <c r="S429" s="1" t="s">
        <v>44</v>
      </c>
      <c r="T429" s="1" t="s">
        <v>45</v>
      </c>
      <c r="U429" s="1" t="s">
        <v>1255</v>
      </c>
      <c r="V429" s="1" t="s">
        <v>46</v>
      </c>
      <c r="W429" s="1" t="s">
        <v>975</v>
      </c>
      <c r="X429" s="1" t="s">
        <v>1256</v>
      </c>
      <c r="Y429" s="1" t="s">
        <v>83</v>
      </c>
      <c r="Z429" s="1" t="s">
        <v>1230</v>
      </c>
      <c r="AA429" s="1" t="s">
        <v>51</v>
      </c>
      <c r="AB429" s="1" t="s">
        <v>1256</v>
      </c>
      <c r="AC429" s="1" t="s">
        <v>37</v>
      </c>
    </row>
    <row r="430" spans="1:29" hidden="1" x14ac:dyDescent="0.25">
      <c r="A430" s="1" t="s">
        <v>33</v>
      </c>
      <c r="B430" s="1" t="s">
        <v>34</v>
      </c>
      <c r="C430" s="2">
        <v>44834</v>
      </c>
      <c r="D430" s="1" t="s">
        <v>73</v>
      </c>
      <c r="E430" s="1" t="s">
        <v>74</v>
      </c>
      <c r="F430" s="1" t="s">
        <v>37</v>
      </c>
      <c r="G430" s="1" t="s">
        <v>1255</v>
      </c>
      <c r="H430" s="1" t="s">
        <v>76</v>
      </c>
      <c r="I430" s="3">
        <v>33334</v>
      </c>
      <c r="J430" s="3">
        <v>0</v>
      </c>
      <c r="K430" s="1" t="s">
        <v>40</v>
      </c>
      <c r="L430" s="1" t="s">
        <v>460</v>
      </c>
      <c r="M430" s="1" t="s">
        <v>461</v>
      </c>
      <c r="N430" s="1" t="s">
        <v>79</v>
      </c>
      <c r="O430" s="1" t="s">
        <v>80</v>
      </c>
      <c r="P430" s="1" t="s">
        <v>43</v>
      </c>
      <c r="Q430" s="1" t="s">
        <v>43</v>
      </c>
      <c r="R430" s="3">
        <v>0</v>
      </c>
      <c r="S430" s="1" t="s">
        <v>44</v>
      </c>
      <c r="T430" s="1" t="s">
        <v>45</v>
      </c>
      <c r="U430" s="1" t="s">
        <v>1255</v>
      </c>
      <c r="V430" s="1" t="s">
        <v>46</v>
      </c>
      <c r="W430" s="1" t="s">
        <v>975</v>
      </c>
      <c r="X430" s="1" t="s">
        <v>1256</v>
      </c>
      <c r="Y430" s="1" t="s">
        <v>83</v>
      </c>
      <c r="Z430" s="1" t="s">
        <v>1230</v>
      </c>
      <c r="AA430" s="1" t="s">
        <v>51</v>
      </c>
      <c r="AB430" s="1" t="s">
        <v>1256</v>
      </c>
      <c r="AC430" s="1" t="s">
        <v>37</v>
      </c>
    </row>
    <row r="431" spans="1:29" hidden="1" x14ac:dyDescent="0.25">
      <c r="A431" s="1" t="s">
        <v>33</v>
      </c>
      <c r="B431" s="1" t="s">
        <v>34</v>
      </c>
      <c r="C431" s="2">
        <v>44834</v>
      </c>
      <c r="D431" s="1" t="s">
        <v>73</v>
      </c>
      <c r="E431" s="1" t="s">
        <v>74</v>
      </c>
      <c r="F431" s="1" t="s">
        <v>37</v>
      </c>
      <c r="G431" s="1" t="s">
        <v>1255</v>
      </c>
      <c r="H431" s="1" t="s">
        <v>76</v>
      </c>
      <c r="I431" s="3">
        <v>33334</v>
      </c>
      <c r="J431" s="3">
        <v>0</v>
      </c>
      <c r="K431" s="1" t="s">
        <v>40</v>
      </c>
      <c r="L431" s="1" t="s">
        <v>512</v>
      </c>
      <c r="M431" s="1" t="s">
        <v>513</v>
      </c>
      <c r="N431" s="1" t="s">
        <v>79</v>
      </c>
      <c r="O431" s="1" t="s">
        <v>80</v>
      </c>
      <c r="P431" s="1" t="s">
        <v>43</v>
      </c>
      <c r="Q431" s="1" t="s">
        <v>43</v>
      </c>
      <c r="R431" s="3">
        <v>0</v>
      </c>
      <c r="S431" s="1" t="s">
        <v>44</v>
      </c>
      <c r="T431" s="1" t="s">
        <v>45</v>
      </c>
      <c r="U431" s="1" t="s">
        <v>1255</v>
      </c>
      <c r="V431" s="1" t="s">
        <v>46</v>
      </c>
      <c r="W431" s="1" t="s">
        <v>975</v>
      </c>
      <c r="X431" s="1" t="s">
        <v>1256</v>
      </c>
      <c r="Y431" s="1" t="s">
        <v>83</v>
      </c>
      <c r="Z431" s="1" t="s">
        <v>1230</v>
      </c>
      <c r="AA431" s="1" t="s">
        <v>51</v>
      </c>
      <c r="AB431" s="1" t="s">
        <v>1256</v>
      </c>
      <c r="AC431" s="1" t="s">
        <v>37</v>
      </c>
    </row>
    <row r="432" spans="1:29" hidden="1" x14ac:dyDescent="0.25">
      <c r="A432" s="1" t="s">
        <v>33</v>
      </c>
      <c r="B432" s="1" t="s">
        <v>34</v>
      </c>
      <c r="C432" s="2">
        <v>44834</v>
      </c>
      <c r="D432" s="1" t="s">
        <v>73</v>
      </c>
      <c r="E432" s="1" t="s">
        <v>74</v>
      </c>
      <c r="F432" s="1" t="s">
        <v>37</v>
      </c>
      <c r="G432" s="1" t="s">
        <v>1255</v>
      </c>
      <c r="H432" s="1" t="s">
        <v>76</v>
      </c>
      <c r="I432" s="3">
        <v>500000</v>
      </c>
      <c r="J432" s="3">
        <v>0</v>
      </c>
      <c r="K432" s="1" t="s">
        <v>40</v>
      </c>
      <c r="L432" s="1" t="s">
        <v>117</v>
      </c>
      <c r="M432" s="1" t="s">
        <v>118</v>
      </c>
      <c r="N432" s="1" t="s">
        <v>79</v>
      </c>
      <c r="O432" s="1" t="s">
        <v>80</v>
      </c>
      <c r="P432" s="1" t="s">
        <v>43</v>
      </c>
      <c r="Q432" s="1" t="s">
        <v>43</v>
      </c>
      <c r="R432" s="3">
        <v>0</v>
      </c>
      <c r="S432" s="1" t="s">
        <v>44</v>
      </c>
      <c r="T432" s="1" t="s">
        <v>45</v>
      </c>
      <c r="U432" s="1" t="s">
        <v>1255</v>
      </c>
      <c r="V432" s="1" t="s">
        <v>46</v>
      </c>
      <c r="W432" s="1" t="s">
        <v>975</v>
      </c>
      <c r="X432" s="1" t="s">
        <v>1256</v>
      </c>
      <c r="Y432" s="1" t="s">
        <v>83</v>
      </c>
      <c r="Z432" s="1" t="s">
        <v>1230</v>
      </c>
      <c r="AA432" s="1" t="s">
        <v>51</v>
      </c>
      <c r="AB432" s="1" t="s">
        <v>1256</v>
      </c>
      <c r="AC432" s="1" t="s">
        <v>37</v>
      </c>
    </row>
    <row r="433" spans="1:29" hidden="1" x14ac:dyDescent="0.25">
      <c r="A433" s="1" t="s">
        <v>33</v>
      </c>
      <c r="B433" s="1" t="s">
        <v>34</v>
      </c>
      <c r="C433" s="2">
        <v>44834</v>
      </c>
      <c r="D433" s="1" t="s">
        <v>73</v>
      </c>
      <c r="E433" s="1" t="s">
        <v>74</v>
      </c>
      <c r="F433" s="1" t="s">
        <v>37</v>
      </c>
      <c r="G433" s="1" t="s">
        <v>1255</v>
      </c>
      <c r="H433" s="1" t="s">
        <v>76</v>
      </c>
      <c r="I433" s="3">
        <v>110301</v>
      </c>
      <c r="J433" s="3">
        <v>0</v>
      </c>
      <c r="K433" s="1" t="s">
        <v>40</v>
      </c>
      <c r="L433" s="1" t="s">
        <v>121</v>
      </c>
      <c r="M433" s="1" t="s">
        <v>122</v>
      </c>
      <c r="N433" s="1" t="s">
        <v>79</v>
      </c>
      <c r="O433" s="1" t="s">
        <v>80</v>
      </c>
      <c r="P433" s="1" t="s">
        <v>43</v>
      </c>
      <c r="Q433" s="1" t="s">
        <v>43</v>
      </c>
      <c r="R433" s="3">
        <v>0</v>
      </c>
      <c r="S433" s="1" t="s">
        <v>44</v>
      </c>
      <c r="T433" s="1" t="s">
        <v>45</v>
      </c>
      <c r="U433" s="1" t="s">
        <v>1255</v>
      </c>
      <c r="V433" s="1" t="s">
        <v>46</v>
      </c>
      <c r="W433" s="1" t="s">
        <v>975</v>
      </c>
      <c r="X433" s="1" t="s">
        <v>1256</v>
      </c>
      <c r="Y433" s="1" t="s">
        <v>83</v>
      </c>
      <c r="Z433" s="1" t="s">
        <v>1230</v>
      </c>
      <c r="AA433" s="1" t="s">
        <v>51</v>
      </c>
      <c r="AB433" s="1" t="s">
        <v>1256</v>
      </c>
      <c r="AC433" s="1" t="s">
        <v>37</v>
      </c>
    </row>
    <row r="434" spans="1:29" hidden="1" x14ac:dyDescent="0.25">
      <c r="A434" s="1" t="s">
        <v>33</v>
      </c>
      <c r="B434" s="1" t="s">
        <v>34</v>
      </c>
      <c r="C434" s="2">
        <v>44834</v>
      </c>
      <c r="D434" s="1" t="s">
        <v>73</v>
      </c>
      <c r="E434" s="1" t="s">
        <v>74</v>
      </c>
      <c r="F434" s="1" t="s">
        <v>37</v>
      </c>
      <c r="G434" s="1" t="s">
        <v>1255</v>
      </c>
      <c r="H434" s="1" t="s">
        <v>76</v>
      </c>
      <c r="I434" s="3">
        <v>66668</v>
      </c>
      <c r="J434" s="3">
        <v>0</v>
      </c>
      <c r="K434" s="1" t="s">
        <v>40</v>
      </c>
      <c r="L434" s="1" t="s">
        <v>133</v>
      </c>
      <c r="M434" s="1" t="s">
        <v>134</v>
      </c>
      <c r="N434" s="1" t="s">
        <v>79</v>
      </c>
      <c r="O434" s="1" t="s">
        <v>80</v>
      </c>
      <c r="P434" s="1" t="s">
        <v>43</v>
      </c>
      <c r="Q434" s="1" t="s">
        <v>43</v>
      </c>
      <c r="R434" s="3">
        <v>0</v>
      </c>
      <c r="S434" s="1" t="s">
        <v>44</v>
      </c>
      <c r="T434" s="1" t="s">
        <v>45</v>
      </c>
      <c r="U434" s="1" t="s">
        <v>1255</v>
      </c>
      <c r="V434" s="1" t="s">
        <v>46</v>
      </c>
      <c r="W434" s="1" t="s">
        <v>975</v>
      </c>
      <c r="X434" s="1" t="s">
        <v>1256</v>
      </c>
      <c r="Y434" s="1" t="s">
        <v>83</v>
      </c>
      <c r="Z434" s="1" t="s">
        <v>1230</v>
      </c>
      <c r="AA434" s="1" t="s">
        <v>51</v>
      </c>
      <c r="AB434" s="1" t="s">
        <v>1256</v>
      </c>
      <c r="AC434" s="1" t="s">
        <v>37</v>
      </c>
    </row>
    <row r="435" spans="1:29" hidden="1" x14ac:dyDescent="0.25">
      <c r="A435" s="1" t="s">
        <v>33</v>
      </c>
      <c r="B435" s="1" t="s">
        <v>34</v>
      </c>
      <c r="C435" s="2">
        <v>44834</v>
      </c>
      <c r="D435" s="1" t="s">
        <v>73</v>
      </c>
      <c r="E435" s="1" t="s">
        <v>74</v>
      </c>
      <c r="F435" s="1" t="s">
        <v>37</v>
      </c>
      <c r="G435" s="1" t="s">
        <v>1255</v>
      </c>
      <c r="H435" s="1" t="s">
        <v>76</v>
      </c>
      <c r="I435" s="3">
        <v>433334</v>
      </c>
      <c r="J435" s="3">
        <v>0</v>
      </c>
      <c r="K435" s="1" t="s">
        <v>40</v>
      </c>
      <c r="L435" s="1" t="s">
        <v>1115</v>
      </c>
      <c r="M435" s="1" t="s">
        <v>672</v>
      </c>
      <c r="N435" s="1" t="s">
        <v>79</v>
      </c>
      <c r="O435" s="1" t="s">
        <v>80</v>
      </c>
      <c r="P435" s="1" t="s">
        <v>43</v>
      </c>
      <c r="Q435" s="1" t="s">
        <v>43</v>
      </c>
      <c r="R435" s="3">
        <v>0</v>
      </c>
      <c r="S435" s="1" t="s">
        <v>44</v>
      </c>
      <c r="T435" s="1" t="s">
        <v>45</v>
      </c>
      <c r="U435" s="1" t="s">
        <v>1255</v>
      </c>
      <c r="V435" s="1" t="s">
        <v>46</v>
      </c>
      <c r="W435" s="1" t="s">
        <v>975</v>
      </c>
      <c r="X435" s="1" t="s">
        <v>1256</v>
      </c>
      <c r="Y435" s="1" t="s">
        <v>83</v>
      </c>
      <c r="Z435" s="1" t="s">
        <v>1230</v>
      </c>
      <c r="AA435" s="1" t="s">
        <v>51</v>
      </c>
      <c r="AB435" s="1" t="s">
        <v>1256</v>
      </c>
      <c r="AC435" s="1" t="s">
        <v>37</v>
      </c>
    </row>
    <row r="436" spans="1:29" hidden="1" x14ac:dyDescent="0.25">
      <c r="A436" s="1" t="s">
        <v>33</v>
      </c>
      <c r="B436" s="1" t="s">
        <v>34</v>
      </c>
      <c r="C436" s="2">
        <v>44834</v>
      </c>
      <c r="D436" s="1" t="s">
        <v>73</v>
      </c>
      <c r="E436" s="1" t="s">
        <v>74</v>
      </c>
      <c r="F436" s="1" t="s">
        <v>37</v>
      </c>
      <c r="G436" s="1" t="s">
        <v>1255</v>
      </c>
      <c r="H436" s="1" t="s">
        <v>76</v>
      </c>
      <c r="I436" s="3">
        <v>37762</v>
      </c>
      <c r="J436" s="3">
        <v>0</v>
      </c>
      <c r="K436" s="1" t="s">
        <v>40</v>
      </c>
      <c r="L436" s="1" t="s">
        <v>232</v>
      </c>
      <c r="M436" s="1" t="s">
        <v>233</v>
      </c>
      <c r="N436" s="1" t="s">
        <v>79</v>
      </c>
      <c r="O436" s="1" t="s">
        <v>80</v>
      </c>
      <c r="P436" s="1" t="s">
        <v>43</v>
      </c>
      <c r="Q436" s="1" t="s">
        <v>43</v>
      </c>
      <c r="R436" s="3">
        <v>0</v>
      </c>
      <c r="S436" s="1" t="s">
        <v>44</v>
      </c>
      <c r="T436" s="1" t="s">
        <v>45</v>
      </c>
      <c r="U436" s="1" t="s">
        <v>1255</v>
      </c>
      <c r="V436" s="1" t="s">
        <v>46</v>
      </c>
      <c r="W436" s="1" t="s">
        <v>975</v>
      </c>
      <c r="X436" s="1" t="s">
        <v>1256</v>
      </c>
      <c r="Y436" s="1" t="s">
        <v>83</v>
      </c>
      <c r="Z436" s="1" t="s">
        <v>1230</v>
      </c>
      <c r="AA436" s="1" t="s">
        <v>51</v>
      </c>
      <c r="AB436" s="1" t="s">
        <v>1256</v>
      </c>
      <c r="AC436" s="1" t="s">
        <v>37</v>
      </c>
    </row>
    <row r="437" spans="1:29" hidden="1" x14ac:dyDescent="0.25">
      <c r="A437" s="1" t="s">
        <v>33</v>
      </c>
      <c r="B437" s="1" t="s">
        <v>34</v>
      </c>
      <c r="C437" s="2">
        <v>44834</v>
      </c>
      <c r="D437" s="1" t="s">
        <v>73</v>
      </c>
      <c r="E437" s="1" t="s">
        <v>74</v>
      </c>
      <c r="F437" s="1" t="s">
        <v>37</v>
      </c>
      <c r="G437" s="1" t="s">
        <v>1255</v>
      </c>
      <c r="H437" s="1" t="s">
        <v>76</v>
      </c>
      <c r="I437" s="3">
        <v>187688</v>
      </c>
      <c r="J437" s="3">
        <v>0</v>
      </c>
      <c r="K437" s="1" t="s">
        <v>40</v>
      </c>
      <c r="L437" s="1" t="s">
        <v>446</v>
      </c>
      <c r="M437" s="1" t="s">
        <v>447</v>
      </c>
      <c r="N437" s="1" t="s">
        <v>79</v>
      </c>
      <c r="O437" s="1" t="s">
        <v>80</v>
      </c>
      <c r="P437" s="1" t="s">
        <v>43</v>
      </c>
      <c r="Q437" s="1" t="s">
        <v>43</v>
      </c>
      <c r="R437" s="3">
        <v>0</v>
      </c>
      <c r="S437" s="1" t="s">
        <v>44</v>
      </c>
      <c r="T437" s="1" t="s">
        <v>45</v>
      </c>
      <c r="U437" s="1" t="s">
        <v>1255</v>
      </c>
      <c r="V437" s="1" t="s">
        <v>46</v>
      </c>
      <c r="W437" s="1" t="s">
        <v>975</v>
      </c>
      <c r="X437" s="1" t="s">
        <v>1256</v>
      </c>
      <c r="Y437" s="1" t="s">
        <v>83</v>
      </c>
      <c r="Z437" s="1" t="s">
        <v>1230</v>
      </c>
      <c r="AA437" s="1" t="s">
        <v>51</v>
      </c>
      <c r="AB437" s="1" t="s">
        <v>1256</v>
      </c>
      <c r="AC437" s="1" t="s">
        <v>37</v>
      </c>
    </row>
    <row r="438" spans="1:29" hidden="1" x14ac:dyDescent="0.25">
      <c r="A438" s="1" t="s">
        <v>33</v>
      </c>
      <c r="B438" s="1" t="s">
        <v>34</v>
      </c>
      <c r="C438" s="2">
        <v>44834</v>
      </c>
      <c r="D438" s="1" t="s">
        <v>73</v>
      </c>
      <c r="E438" s="1" t="s">
        <v>74</v>
      </c>
      <c r="F438" s="1" t="s">
        <v>37</v>
      </c>
      <c r="G438" s="1" t="s">
        <v>1255</v>
      </c>
      <c r="H438" s="1" t="s">
        <v>76</v>
      </c>
      <c r="I438" s="3">
        <v>35964</v>
      </c>
      <c r="J438" s="3">
        <v>0</v>
      </c>
      <c r="K438" s="1" t="s">
        <v>40</v>
      </c>
      <c r="L438" s="1" t="s">
        <v>148</v>
      </c>
      <c r="M438" s="1" t="s">
        <v>149</v>
      </c>
      <c r="N438" s="1" t="s">
        <v>79</v>
      </c>
      <c r="O438" s="1" t="s">
        <v>80</v>
      </c>
      <c r="P438" s="1" t="s">
        <v>43</v>
      </c>
      <c r="Q438" s="1" t="s">
        <v>43</v>
      </c>
      <c r="R438" s="3">
        <v>0</v>
      </c>
      <c r="S438" s="1" t="s">
        <v>44</v>
      </c>
      <c r="T438" s="1" t="s">
        <v>45</v>
      </c>
      <c r="U438" s="1" t="s">
        <v>1255</v>
      </c>
      <c r="V438" s="1" t="s">
        <v>46</v>
      </c>
      <c r="W438" s="1" t="s">
        <v>975</v>
      </c>
      <c r="X438" s="1" t="s">
        <v>1256</v>
      </c>
      <c r="Y438" s="1" t="s">
        <v>83</v>
      </c>
      <c r="Z438" s="1" t="s">
        <v>1230</v>
      </c>
      <c r="AA438" s="1" t="s">
        <v>51</v>
      </c>
      <c r="AB438" s="1" t="s">
        <v>1256</v>
      </c>
      <c r="AC438" s="1" t="s">
        <v>37</v>
      </c>
    </row>
    <row r="439" spans="1:29" hidden="1" x14ac:dyDescent="0.25">
      <c r="A439" s="1" t="s">
        <v>33</v>
      </c>
      <c r="B439" s="1" t="s">
        <v>34</v>
      </c>
      <c r="C439" s="2">
        <v>44834</v>
      </c>
      <c r="D439" s="1" t="s">
        <v>73</v>
      </c>
      <c r="E439" s="1" t="s">
        <v>74</v>
      </c>
      <c r="F439" s="1" t="s">
        <v>37</v>
      </c>
      <c r="G439" s="1" t="s">
        <v>1255</v>
      </c>
      <c r="H439" s="1" t="s">
        <v>76</v>
      </c>
      <c r="I439" s="3">
        <v>33334</v>
      </c>
      <c r="J439" s="3">
        <v>0</v>
      </c>
      <c r="K439" s="1" t="s">
        <v>40</v>
      </c>
      <c r="L439" s="1" t="s">
        <v>601</v>
      </c>
      <c r="M439" s="1" t="s">
        <v>602</v>
      </c>
      <c r="N439" s="1" t="s">
        <v>79</v>
      </c>
      <c r="O439" s="1" t="s">
        <v>80</v>
      </c>
      <c r="P439" s="1" t="s">
        <v>43</v>
      </c>
      <c r="Q439" s="1" t="s">
        <v>43</v>
      </c>
      <c r="R439" s="3">
        <v>0</v>
      </c>
      <c r="S439" s="1" t="s">
        <v>44</v>
      </c>
      <c r="T439" s="1" t="s">
        <v>45</v>
      </c>
      <c r="U439" s="1" t="s">
        <v>1255</v>
      </c>
      <c r="V439" s="1" t="s">
        <v>46</v>
      </c>
      <c r="W439" s="1" t="s">
        <v>975</v>
      </c>
      <c r="X439" s="1" t="s">
        <v>1256</v>
      </c>
      <c r="Y439" s="1" t="s">
        <v>83</v>
      </c>
      <c r="Z439" s="1" t="s">
        <v>1230</v>
      </c>
      <c r="AA439" s="1" t="s">
        <v>51</v>
      </c>
      <c r="AB439" s="1" t="s">
        <v>1256</v>
      </c>
      <c r="AC439" s="1" t="s">
        <v>37</v>
      </c>
    </row>
    <row r="440" spans="1:29" hidden="1" x14ac:dyDescent="0.25">
      <c r="A440" s="1" t="s">
        <v>33</v>
      </c>
      <c r="B440" s="1" t="s">
        <v>34</v>
      </c>
      <c r="C440" s="2">
        <v>44834</v>
      </c>
      <c r="D440" s="1" t="s">
        <v>73</v>
      </c>
      <c r="E440" s="1" t="s">
        <v>74</v>
      </c>
      <c r="F440" s="1" t="s">
        <v>37</v>
      </c>
      <c r="G440" s="1" t="s">
        <v>1255</v>
      </c>
      <c r="H440" s="1" t="s">
        <v>76</v>
      </c>
      <c r="I440" s="3">
        <v>100000</v>
      </c>
      <c r="J440" s="3">
        <v>0</v>
      </c>
      <c r="K440" s="1" t="s">
        <v>40</v>
      </c>
      <c r="L440" s="1" t="s">
        <v>652</v>
      </c>
      <c r="M440" s="1" t="s">
        <v>653</v>
      </c>
      <c r="N440" s="1" t="s">
        <v>79</v>
      </c>
      <c r="O440" s="1" t="s">
        <v>80</v>
      </c>
      <c r="P440" s="1" t="s">
        <v>43</v>
      </c>
      <c r="Q440" s="1" t="s">
        <v>43</v>
      </c>
      <c r="R440" s="3">
        <v>0</v>
      </c>
      <c r="S440" s="1" t="s">
        <v>44</v>
      </c>
      <c r="T440" s="1" t="s">
        <v>45</v>
      </c>
      <c r="U440" s="1" t="s">
        <v>1255</v>
      </c>
      <c r="V440" s="1" t="s">
        <v>46</v>
      </c>
      <c r="W440" s="1" t="s">
        <v>975</v>
      </c>
      <c r="X440" s="1" t="s">
        <v>1256</v>
      </c>
      <c r="Y440" s="1" t="s">
        <v>83</v>
      </c>
      <c r="Z440" s="1" t="s">
        <v>1230</v>
      </c>
      <c r="AA440" s="1" t="s">
        <v>51</v>
      </c>
      <c r="AB440" s="1" t="s">
        <v>1256</v>
      </c>
      <c r="AC440" s="1" t="s">
        <v>37</v>
      </c>
    </row>
    <row r="441" spans="1:29" hidden="1" x14ac:dyDescent="0.25">
      <c r="A441" s="1" t="s">
        <v>33</v>
      </c>
      <c r="B441" s="1" t="s">
        <v>34</v>
      </c>
      <c r="C441" s="2">
        <v>44834</v>
      </c>
      <c r="D441" s="1" t="s">
        <v>73</v>
      </c>
      <c r="E441" s="1" t="s">
        <v>74</v>
      </c>
      <c r="F441" s="1" t="s">
        <v>37</v>
      </c>
      <c r="G441" s="1" t="s">
        <v>1255</v>
      </c>
      <c r="H441" s="1" t="s">
        <v>76</v>
      </c>
      <c r="I441" s="3">
        <v>190469</v>
      </c>
      <c r="J441" s="3">
        <v>0</v>
      </c>
      <c r="K441" s="1" t="s">
        <v>40</v>
      </c>
      <c r="L441" s="1" t="s">
        <v>488</v>
      </c>
      <c r="M441" s="1" t="s">
        <v>489</v>
      </c>
      <c r="N441" s="1" t="s">
        <v>79</v>
      </c>
      <c r="O441" s="1" t="s">
        <v>80</v>
      </c>
      <c r="P441" s="1" t="s">
        <v>43</v>
      </c>
      <c r="Q441" s="1" t="s">
        <v>43</v>
      </c>
      <c r="R441" s="3">
        <v>0</v>
      </c>
      <c r="S441" s="1" t="s">
        <v>44</v>
      </c>
      <c r="T441" s="1" t="s">
        <v>45</v>
      </c>
      <c r="U441" s="1" t="s">
        <v>1255</v>
      </c>
      <c r="V441" s="1" t="s">
        <v>46</v>
      </c>
      <c r="W441" s="1" t="s">
        <v>975</v>
      </c>
      <c r="X441" s="1" t="s">
        <v>1256</v>
      </c>
      <c r="Y441" s="1" t="s">
        <v>83</v>
      </c>
      <c r="Z441" s="1" t="s">
        <v>1230</v>
      </c>
      <c r="AA441" s="1" t="s">
        <v>51</v>
      </c>
      <c r="AB441" s="1" t="s">
        <v>1256</v>
      </c>
      <c r="AC441" s="1" t="s">
        <v>37</v>
      </c>
    </row>
    <row r="442" spans="1:29" hidden="1" x14ac:dyDescent="0.25">
      <c r="A442" s="1" t="s">
        <v>33</v>
      </c>
      <c r="B442" s="1" t="s">
        <v>34</v>
      </c>
      <c r="C442" s="2">
        <v>44834</v>
      </c>
      <c r="D442" s="1" t="s">
        <v>73</v>
      </c>
      <c r="E442" s="1" t="s">
        <v>74</v>
      </c>
      <c r="F442" s="1" t="s">
        <v>37</v>
      </c>
      <c r="G442" s="1" t="s">
        <v>1255</v>
      </c>
      <c r="H442" s="1" t="s">
        <v>76</v>
      </c>
      <c r="I442" s="3">
        <v>97128</v>
      </c>
      <c r="J442" s="3">
        <v>0</v>
      </c>
      <c r="K442" s="1" t="s">
        <v>40</v>
      </c>
      <c r="L442" s="1" t="s">
        <v>115</v>
      </c>
      <c r="M442" s="1" t="s">
        <v>116</v>
      </c>
      <c r="N442" s="1" t="s">
        <v>79</v>
      </c>
      <c r="O442" s="1" t="s">
        <v>80</v>
      </c>
      <c r="P442" s="1" t="s">
        <v>43</v>
      </c>
      <c r="Q442" s="1" t="s">
        <v>43</v>
      </c>
      <c r="R442" s="3">
        <v>0</v>
      </c>
      <c r="S442" s="1" t="s">
        <v>44</v>
      </c>
      <c r="T442" s="1" t="s">
        <v>45</v>
      </c>
      <c r="U442" s="1" t="s">
        <v>1255</v>
      </c>
      <c r="V442" s="1" t="s">
        <v>46</v>
      </c>
      <c r="W442" s="1" t="s">
        <v>975</v>
      </c>
      <c r="X442" s="1" t="s">
        <v>1256</v>
      </c>
      <c r="Y442" s="1" t="s">
        <v>83</v>
      </c>
      <c r="Z442" s="1" t="s">
        <v>1230</v>
      </c>
      <c r="AA442" s="1" t="s">
        <v>51</v>
      </c>
      <c r="AB442" s="1" t="s">
        <v>1256</v>
      </c>
      <c r="AC442" s="1" t="s">
        <v>37</v>
      </c>
    </row>
    <row r="443" spans="1:29" hidden="1" x14ac:dyDescent="0.25">
      <c r="A443" s="1" t="s">
        <v>33</v>
      </c>
      <c r="B443" s="1" t="s">
        <v>34</v>
      </c>
      <c r="C443" s="2">
        <v>44834</v>
      </c>
      <c r="D443" s="1" t="s">
        <v>73</v>
      </c>
      <c r="E443" s="1" t="s">
        <v>74</v>
      </c>
      <c r="F443" s="1" t="s">
        <v>37</v>
      </c>
      <c r="G443" s="1" t="s">
        <v>1255</v>
      </c>
      <c r="H443" s="1" t="s">
        <v>76</v>
      </c>
      <c r="I443" s="3">
        <v>393611</v>
      </c>
      <c r="J443" s="3">
        <v>0</v>
      </c>
      <c r="K443" s="1" t="s">
        <v>40</v>
      </c>
      <c r="L443" s="1" t="s">
        <v>452</v>
      </c>
      <c r="M443" s="1" t="s">
        <v>453</v>
      </c>
      <c r="N443" s="1" t="s">
        <v>928</v>
      </c>
      <c r="O443" s="1" t="s">
        <v>929</v>
      </c>
      <c r="P443" s="1" t="s">
        <v>43</v>
      </c>
      <c r="Q443" s="1" t="s">
        <v>43</v>
      </c>
      <c r="R443" s="3">
        <v>0</v>
      </c>
      <c r="S443" s="1" t="s">
        <v>44</v>
      </c>
      <c r="T443" s="1" t="s">
        <v>45</v>
      </c>
      <c r="U443" s="1" t="s">
        <v>1255</v>
      </c>
      <c r="V443" s="1" t="s">
        <v>46</v>
      </c>
      <c r="W443" s="1" t="s">
        <v>975</v>
      </c>
      <c r="X443" s="1" t="s">
        <v>1256</v>
      </c>
      <c r="Y443" s="1" t="s">
        <v>83</v>
      </c>
      <c r="Z443" s="1" t="s">
        <v>1230</v>
      </c>
      <c r="AA443" s="1" t="s">
        <v>51</v>
      </c>
      <c r="AB443" s="1" t="s">
        <v>1256</v>
      </c>
      <c r="AC443" s="1" t="s">
        <v>37</v>
      </c>
    </row>
    <row r="444" spans="1:29" hidden="1" x14ac:dyDescent="0.25">
      <c r="A444" s="1" t="s">
        <v>33</v>
      </c>
      <c r="B444" s="1" t="s">
        <v>34</v>
      </c>
      <c r="C444" s="2">
        <v>44834</v>
      </c>
      <c r="D444" s="1" t="s">
        <v>73</v>
      </c>
      <c r="E444" s="1" t="s">
        <v>74</v>
      </c>
      <c r="F444" s="1" t="s">
        <v>37</v>
      </c>
      <c r="G444" s="1" t="s">
        <v>1255</v>
      </c>
      <c r="H444" s="1" t="s">
        <v>76</v>
      </c>
      <c r="I444" s="3">
        <v>333334</v>
      </c>
      <c r="J444" s="3">
        <v>0</v>
      </c>
      <c r="K444" s="1" t="s">
        <v>40</v>
      </c>
      <c r="L444" s="1" t="s">
        <v>293</v>
      </c>
      <c r="M444" s="1" t="s">
        <v>294</v>
      </c>
      <c r="N444" s="1" t="s">
        <v>295</v>
      </c>
      <c r="O444" s="1" t="s">
        <v>296</v>
      </c>
      <c r="P444" s="1" t="s">
        <v>43</v>
      </c>
      <c r="Q444" s="1" t="s">
        <v>43</v>
      </c>
      <c r="R444" s="3">
        <v>0</v>
      </c>
      <c r="S444" s="1" t="s">
        <v>44</v>
      </c>
      <c r="T444" s="1" t="s">
        <v>45</v>
      </c>
      <c r="U444" s="1" t="s">
        <v>1255</v>
      </c>
      <c r="V444" s="1" t="s">
        <v>46</v>
      </c>
      <c r="W444" s="1" t="s">
        <v>975</v>
      </c>
      <c r="X444" s="1" t="s">
        <v>1256</v>
      </c>
      <c r="Y444" s="1" t="s">
        <v>83</v>
      </c>
      <c r="Z444" s="1" t="s">
        <v>1230</v>
      </c>
      <c r="AA444" s="1" t="s">
        <v>51</v>
      </c>
      <c r="AB444" s="1" t="s">
        <v>1256</v>
      </c>
      <c r="AC444" s="1" t="s">
        <v>37</v>
      </c>
    </row>
    <row r="445" spans="1:29" hidden="1" x14ac:dyDescent="0.25">
      <c r="A445" s="1" t="s">
        <v>33</v>
      </c>
      <c r="B445" s="1" t="s">
        <v>34</v>
      </c>
      <c r="C445" s="2">
        <v>44834</v>
      </c>
      <c r="D445" s="1" t="s">
        <v>73</v>
      </c>
      <c r="E445" s="1" t="s">
        <v>74</v>
      </c>
      <c r="F445" s="1" t="s">
        <v>37</v>
      </c>
      <c r="G445" s="1" t="s">
        <v>1255</v>
      </c>
      <c r="H445" s="1" t="s">
        <v>76</v>
      </c>
      <c r="I445" s="3">
        <v>33334</v>
      </c>
      <c r="J445" s="3">
        <v>0</v>
      </c>
      <c r="K445" s="1" t="s">
        <v>40</v>
      </c>
      <c r="L445" s="1" t="s">
        <v>758</v>
      </c>
      <c r="M445" s="1" t="s">
        <v>759</v>
      </c>
      <c r="N445" s="1" t="s">
        <v>79</v>
      </c>
      <c r="O445" s="1" t="s">
        <v>80</v>
      </c>
      <c r="P445" s="1" t="s">
        <v>43</v>
      </c>
      <c r="Q445" s="1" t="s">
        <v>43</v>
      </c>
      <c r="R445" s="3">
        <v>0</v>
      </c>
      <c r="S445" s="1" t="s">
        <v>44</v>
      </c>
      <c r="T445" s="1" t="s">
        <v>45</v>
      </c>
      <c r="U445" s="1" t="s">
        <v>1255</v>
      </c>
      <c r="V445" s="1" t="s">
        <v>46</v>
      </c>
      <c r="W445" s="1" t="s">
        <v>975</v>
      </c>
      <c r="X445" s="1" t="s">
        <v>1256</v>
      </c>
      <c r="Y445" s="1" t="s">
        <v>83</v>
      </c>
      <c r="Z445" s="1" t="s">
        <v>1230</v>
      </c>
      <c r="AA445" s="1" t="s">
        <v>51</v>
      </c>
      <c r="AB445" s="1" t="s">
        <v>1256</v>
      </c>
      <c r="AC445" s="1" t="s">
        <v>37</v>
      </c>
    </row>
    <row r="446" spans="1:29" hidden="1" x14ac:dyDescent="0.25">
      <c r="A446" s="1" t="s">
        <v>33</v>
      </c>
      <c r="B446" s="1" t="s">
        <v>34</v>
      </c>
      <c r="C446" s="2">
        <v>44834</v>
      </c>
      <c r="D446" s="1" t="s">
        <v>73</v>
      </c>
      <c r="E446" s="1" t="s">
        <v>74</v>
      </c>
      <c r="F446" s="1" t="s">
        <v>37</v>
      </c>
      <c r="G446" s="1" t="s">
        <v>1255</v>
      </c>
      <c r="H446" s="1" t="s">
        <v>76</v>
      </c>
      <c r="I446" s="3">
        <v>233334</v>
      </c>
      <c r="J446" s="3">
        <v>0</v>
      </c>
      <c r="K446" s="1" t="s">
        <v>40</v>
      </c>
      <c r="L446" s="1" t="s">
        <v>113</v>
      </c>
      <c r="M446" s="1" t="s">
        <v>114</v>
      </c>
      <c r="N446" s="1" t="s">
        <v>79</v>
      </c>
      <c r="O446" s="1" t="s">
        <v>80</v>
      </c>
      <c r="P446" s="1" t="s">
        <v>43</v>
      </c>
      <c r="Q446" s="1" t="s">
        <v>43</v>
      </c>
      <c r="R446" s="3">
        <v>0</v>
      </c>
      <c r="S446" s="1" t="s">
        <v>44</v>
      </c>
      <c r="T446" s="1" t="s">
        <v>45</v>
      </c>
      <c r="U446" s="1" t="s">
        <v>1255</v>
      </c>
      <c r="V446" s="1" t="s">
        <v>46</v>
      </c>
      <c r="W446" s="1" t="s">
        <v>975</v>
      </c>
      <c r="X446" s="1" t="s">
        <v>1256</v>
      </c>
      <c r="Y446" s="1" t="s">
        <v>83</v>
      </c>
      <c r="Z446" s="1" t="s">
        <v>1230</v>
      </c>
      <c r="AA446" s="1" t="s">
        <v>51</v>
      </c>
      <c r="AB446" s="1" t="s">
        <v>1256</v>
      </c>
      <c r="AC446" s="1" t="s">
        <v>37</v>
      </c>
    </row>
    <row r="447" spans="1:29" hidden="1" x14ac:dyDescent="0.25">
      <c r="A447" s="1" t="s">
        <v>33</v>
      </c>
      <c r="B447" s="1" t="s">
        <v>34</v>
      </c>
      <c r="C447" s="2">
        <v>44834</v>
      </c>
      <c r="D447" s="1" t="s">
        <v>73</v>
      </c>
      <c r="E447" s="1" t="s">
        <v>74</v>
      </c>
      <c r="F447" s="1" t="s">
        <v>37</v>
      </c>
      <c r="G447" s="1" t="s">
        <v>1255</v>
      </c>
      <c r="H447" s="1" t="s">
        <v>76</v>
      </c>
      <c r="I447" s="3">
        <v>36329</v>
      </c>
      <c r="J447" s="3">
        <v>0</v>
      </c>
      <c r="K447" s="1" t="s">
        <v>40</v>
      </c>
      <c r="L447" s="1" t="s">
        <v>468</v>
      </c>
      <c r="M447" s="1" t="s">
        <v>469</v>
      </c>
      <c r="N447" s="1" t="s">
        <v>79</v>
      </c>
      <c r="O447" s="1" t="s">
        <v>80</v>
      </c>
      <c r="P447" s="1" t="s">
        <v>43</v>
      </c>
      <c r="Q447" s="1" t="s">
        <v>43</v>
      </c>
      <c r="R447" s="3">
        <v>0</v>
      </c>
      <c r="S447" s="1" t="s">
        <v>44</v>
      </c>
      <c r="T447" s="1" t="s">
        <v>45</v>
      </c>
      <c r="U447" s="1" t="s">
        <v>1255</v>
      </c>
      <c r="V447" s="1" t="s">
        <v>46</v>
      </c>
      <c r="W447" s="1" t="s">
        <v>975</v>
      </c>
      <c r="X447" s="1" t="s">
        <v>1256</v>
      </c>
      <c r="Y447" s="1" t="s">
        <v>83</v>
      </c>
      <c r="Z447" s="1" t="s">
        <v>1230</v>
      </c>
      <c r="AA447" s="1" t="s">
        <v>51</v>
      </c>
      <c r="AB447" s="1" t="s">
        <v>1256</v>
      </c>
      <c r="AC447" s="1" t="s">
        <v>37</v>
      </c>
    </row>
    <row r="448" spans="1:29" hidden="1" x14ac:dyDescent="0.25">
      <c r="A448" s="1" t="s">
        <v>33</v>
      </c>
      <c r="B448" s="1" t="s">
        <v>34</v>
      </c>
      <c r="C448" s="2">
        <v>44834</v>
      </c>
      <c r="D448" s="1" t="s">
        <v>73</v>
      </c>
      <c r="E448" s="1" t="s">
        <v>74</v>
      </c>
      <c r="F448" s="1" t="s">
        <v>37</v>
      </c>
      <c r="G448" s="1" t="s">
        <v>1255</v>
      </c>
      <c r="H448" s="1" t="s">
        <v>76</v>
      </c>
      <c r="I448" s="3">
        <v>37676</v>
      </c>
      <c r="J448" s="3">
        <v>0</v>
      </c>
      <c r="K448" s="1" t="s">
        <v>40</v>
      </c>
      <c r="L448" s="1" t="s">
        <v>797</v>
      </c>
      <c r="M448" s="1" t="s">
        <v>798</v>
      </c>
      <c r="N448" s="1" t="s">
        <v>79</v>
      </c>
      <c r="O448" s="1" t="s">
        <v>80</v>
      </c>
      <c r="P448" s="1" t="s">
        <v>43</v>
      </c>
      <c r="Q448" s="1" t="s">
        <v>43</v>
      </c>
      <c r="R448" s="3">
        <v>0</v>
      </c>
      <c r="S448" s="1" t="s">
        <v>44</v>
      </c>
      <c r="T448" s="1" t="s">
        <v>45</v>
      </c>
      <c r="U448" s="1" t="s">
        <v>1255</v>
      </c>
      <c r="V448" s="1" t="s">
        <v>46</v>
      </c>
      <c r="W448" s="1" t="s">
        <v>975</v>
      </c>
      <c r="X448" s="1" t="s">
        <v>1256</v>
      </c>
      <c r="Y448" s="1" t="s">
        <v>83</v>
      </c>
      <c r="Z448" s="1" t="s">
        <v>1230</v>
      </c>
      <c r="AA448" s="1" t="s">
        <v>51</v>
      </c>
      <c r="AB448" s="1" t="s">
        <v>1256</v>
      </c>
      <c r="AC448" s="1" t="s">
        <v>37</v>
      </c>
    </row>
    <row r="449" spans="1:29" hidden="1" x14ac:dyDescent="0.25">
      <c r="A449" s="1" t="s">
        <v>33</v>
      </c>
      <c r="B449" s="1" t="s">
        <v>34</v>
      </c>
      <c r="C449" s="2">
        <v>44834</v>
      </c>
      <c r="D449" s="1" t="s">
        <v>73</v>
      </c>
      <c r="E449" s="1" t="s">
        <v>74</v>
      </c>
      <c r="F449" s="1" t="s">
        <v>37</v>
      </c>
      <c r="G449" s="1" t="s">
        <v>1255</v>
      </c>
      <c r="H449" s="1" t="s">
        <v>76</v>
      </c>
      <c r="I449" s="3">
        <v>400000</v>
      </c>
      <c r="J449" s="3">
        <v>0</v>
      </c>
      <c r="K449" s="1" t="s">
        <v>40</v>
      </c>
      <c r="L449" s="1" t="s">
        <v>117</v>
      </c>
      <c r="M449" s="1" t="s">
        <v>118</v>
      </c>
      <c r="N449" s="1" t="s">
        <v>79</v>
      </c>
      <c r="O449" s="1" t="s">
        <v>80</v>
      </c>
      <c r="P449" s="1" t="s">
        <v>43</v>
      </c>
      <c r="Q449" s="1" t="s">
        <v>43</v>
      </c>
      <c r="R449" s="3">
        <v>0</v>
      </c>
      <c r="S449" s="1" t="s">
        <v>44</v>
      </c>
      <c r="T449" s="1" t="s">
        <v>45</v>
      </c>
      <c r="U449" s="1" t="s">
        <v>1255</v>
      </c>
      <c r="V449" s="1" t="s">
        <v>46</v>
      </c>
      <c r="W449" s="1" t="s">
        <v>975</v>
      </c>
      <c r="X449" s="1" t="s">
        <v>1256</v>
      </c>
      <c r="Y449" s="1" t="s">
        <v>83</v>
      </c>
      <c r="Z449" s="1" t="s">
        <v>1230</v>
      </c>
      <c r="AA449" s="1" t="s">
        <v>51</v>
      </c>
      <c r="AB449" s="1" t="s">
        <v>1256</v>
      </c>
      <c r="AC449" s="1" t="s">
        <v>37</v>
      </c>
    </row>
    <row r="450" spans="1:29" hidden="1" x14ac:dyDescent="0.25">
      <c r="A450" s="1" t="s">
        <v>33</v>
      </c>
      <c r="B450" s="1" t="s">
        <v>34</v>
      </c>
      <c r="C450" s="2">
        <v>44834</v>
      </c>
      <c r="D450" s="1" t="s">
        <v>73</v>
      </c>
      <c r="E450" s="1" t="s">
        <v>74</v>
      </c>
      <c r="F450" s="1" t="s">
        <v>37</v>
      </c>
      <c r="G450" s="1" t="s">
        <v>1255</v>
      </c>
      <c r="H450" s="1" t="s">
        <v>76</v>
      </c>
      <c r="I450" s="3">
        <v>35588</v>
      </c>
      <c r="J450" s="3">
        <v>0</v>
      </c>
      <c r="K450" s="1" t="s">
        <v>40</v>
      </c>
      <c r="L450" s="1" t="s">
        <v>1257</v>
      </c>
      <c r="M450" s="1" t="s">
        <v>789</v>
      </c>
      <c r="N450" s="1" t="s">
        <v>79</v>
      </c>
      <c r="O450" s="1" t="s">
        <v>80</v>
      </c>
      <c r="P450" s="1" t="s">
        <v>43</v>
      </c>
      <c r="Q450" s="1" t="s">
        <v>43</v>
      </c>
      <c r="R450" s="3">
        <v>0</v>
      </c>
      <c r="S450" s="1" t="s">
        <v>44</v>
      </c>
      <c r="T450" s="1" t="s">
        <v>45</v>
      </c>
      <c r="U450" s="1" t="s">
        <v>1255</v>
      </c>
      <c r="V450" s="1" t="s">
        <v>46</v>
      </c>
      <c r="W450" s="1" t="s">
        <v>975</v>
      </c>
      <c r="X450" s="1" t="s">
        <v>1256</v>
      </c>
      <c r="Y450" s="1" t="s">
        <v>83</v>
      </c>
      <c r="Z450" s="1" t="s">
        <v>1230</v>
      </c>
      <c r="AA450" s="1" t="s">
        <v>51</v>
      </c>
      <c r="AB450" s="1" t="s">
        <v>1256</v>
      </c>
      <c r="AC450" s="1" t="s">
        <v>37</v>
      </c>
    </row>
    <row r="451" spans="1:29" hidden="1" x14ac:dyDescent="0.25">
      <c r="A451" s="1" t="s">
        <v>33</v>
      </c>
      <c r="B451" s="1" t="s">
        <v>34</v>
      </c>
      <c r="C451" s="2">
        <v>44834</v>
      </c>
      <c r="D451" s="1" t="s">
        <v>73</v>
      </c>
      <c r="E451" s="1" t="s">
        <v>74</v>
      </c>
      <c r="F451" s="1" t="s">
        <v>37</v>
      </c>
      <c r="G451" s="1" t="s">
        <v>1255</v>
      </c>
      <c r="H451" s="1" t="s">
        <v>76</v>
      </c>
      <c r="I451" s="3">
        <v>110301</v>
      </c>
      <c r="J451" s="3">
        <v>0</v>
      </c>
      <c r="K451" s="1" t="s">
        <v>40</v>
      </c>
      <c r="L451" s="1" t="s">
        <v>121</v>
      </c>
      <c r="M451" s="1" t="s">
        <v>122</v>
      </c>
      <c r="N451" s="1" t="s">
        <v>79</v>
      </c>
      <c r="O451" s="1" t="s">
        <v>80</v>
      </c>
      <c r="P451" s="1" t="s">
        <v>43</v>
      </c>
      <c r="Q451" s="1" t="s">
        <v>43</v>
      </c>
      <c r="R451" s="3">
        <v>0</v>
      </c>
      <c r="S451" s="1" t="s">
        <v>44</v>
      </c>
      <c r="T451" s="1" t="s">
        <v>45</v>
      </c>
      <c r="U451" s="1" t="s">
        <v>1255</v>
      </c>
      <c r="V451" s="1" t="s">
        <v>46</v>
      </c>
      <c r="W451" s="1" t="s">
        <v>975</v>
      </c>
      <c r="X451" s="1" t="s">
        <v>1256</v>
      </c>
      <c r="Y451" s="1" t="s">
        <v>83</v>
      </c>
      <c r="Z451" s="1" t="s">
        <v>1230</v>
      </c>
      <c r="AA451" s="1" t="s">
        <v>51</v>
      </c>
      <c r="AB451" s="1" t="s">
        <v>1256</v>
      </c>
      <c r="AC451" s="1" t="s">
        <v>37</v>
      </c>
    </row>
    <row r="452" spans="1:29" hidden="1" x14ac:dyDescent="0.25">
      <c r="A452" s="1" t="s">
        <v>33</v>
      </c>
      <c r="B452" s="1" t="s">
        <v>34</v>
      </c>
      <c r="C452" s="2">
        <v>44834</v>
      </c>
      <c r="D452" s="1" t="s">
        <v>73</v>
      </c>
      <c r="E452" s="1" t="s">
        <v>74</v>
      </c>
      <c r="F452" s="1" t="s">
        <v>37</v>
      </c>
      <c r="G452" s="1" t="s">
        <v>1255</v>
      </c>
      <c r="H452" s="1" t="s">
        <v>76</v>
      </c>
      <c r="I452" s="3">
        <v>35202</v>
      </c>
      <c r="J452" s="3">
        <v>0</v>
      </c>
      <c r="K452" s="1" t="s">
        <v>40</v>
      </c>
      <c r="L452" s="1" t="s">
        <v>669</v>
      </c>
      <c r="M452" s="1" t="s">
        <v>670</v>
      </c>
      <c r="N452" s="1" t="s">
        <v>79</v>
      </c>
      <c r="O452" s="1" t="s">
        <v>80</v>
      </c>
      <c r="P452" s="1" t="s">
        <v>43</v>
      </c>
      <c r="Q452" s="1" t="s">
        <v>43</v>
      </c>
      <c r="R452" s="3">
        <v>0</v>
      </c>
      <c r="S452" s="1" t="s">
        <v>44</v>
      </c>
      <c r="T452" s="1" t="s">
        <v>45</v>
      </c>
      <c r="U452" s="1" t="s">
        <v>1255</v>
      </c>
      <c r="V452" s="1" t="s">
        <v>46</v>
      </c>
      <c r="W452" s="1" t="s">
        <v>975</v>
      </c>
      <c r="X452" s="1" t="s">
        <v>1256</v>
      </c>
      <c r="Y452" s="1" t="s">
        <v>83</v>
      </c>
      <c r="Z452" s="1" t="s">
        <v>1230</v>
      </c>
      <c r="AA452" s="1" t="s">
        <v>51</v>
      </c>
      <c r="AB452" s="1" t="s">
        <v>1256</v>
      </c>
      <c r="AC452" s="1" t="s">
        <v>37</v>
      </c>
    </row>
    <row r="453" spans="1:29" hidden="1" x14ac:dyDescent="0.25">
      <c r="A453" s="1" t="s">
        <v>33</v>
      </c>
      <c r="B453" s="1" t="s">
        <v>34</v>
      </c>
      <c r="C453" s="2">
        <v>44834</v>
      </c>
      <c r="D453" s="1" t="s">
        <v>73</v>
      </c>
      <c r="E453" s="1" t="s">
        <v>74</v>
      </c>
      <c r="F453" s="1" t="s">
        <v>37</v>
      </c>
      <c r="G453" s="1" t="s">
        <v>1255</v>
      </c>
      <c r="H453" s="1" t="s">
        <v>76</v>
      </c>
      <c r="I453" s="3">
        <v>166667</v>
      </c>
      <c r="J453" s="3">
        <v>0</v>
      </c>
      <c r="K453" s="1" t="s">
        <v>40</v>
      </c>
      <c r="L453" s="1" t="s">
        <v>1115</v>
      </c>
      <c r="M453" s="1" t="s">
        <v>672</v>
      </c>
      <c r="N453" s="1" t="s">
        <v>79</v>
      </c>
      <c r="O453" s="1" t="s">
        <v>80</v>
      </c>
      <c r="P453" s="1" t="s">
        <v>43</v>
      </c>
      <c r="Q453" s="1" t="s">
        <v>43</v>
      </c>
      <c r="R453" s="3">
        <v>0</v>
      </c>
      <c r="S453" s="1" t="s">
        <v>44</v>
      </c>
      <c r="T453" s="1" t="s">
        <v>45</v>
      </c>
      <c r="U453" s="1" t="s">
        <v>1255</v>
      </c>
      <c r="V453" s="1" t="s">
        <v>46</v>
      </c>
      <c r="W453" s="1" t="s">
        <v>975</v>
      </c>
      <c r="X453" s="1" t="s">
        <v>1256</v>
      </c>
      <c r="Y453" s="1" t="s">
        <v>83</v>
      </c>
      <c r="Z453" s="1" t="s">
        <v>1230</v>
      </c>
      <c r="AA453" s="1" t="s">
        <v>51</v>
      </c>
      <c r="AB453" s="1" t="s">
        <v>1256</v>
      </c>
      <c r="AC453" s="1" t="s">
        <v>37</v>
      </c>
    </row>
    <row r="454" spans="1:29" hidden="1" x14ac:dyDescent="0.25">
      <c r="A454" s="1" t="s">
        <v>33</v>
      </c>
      <c r="B454" s="1" t="s">
        <v>34</v>
      </c>
      <c r="C454" s="2">
        <v>44834</v>
      </c>
      <c r="D454" s="1" t="s">
        <v>73</v>
      </c>
      <c r="E454" s="1" t="s">
        <v>74</v>
      </c>
      <c r="F454" s="1" t="s">
        <v>37</v>
      </c>
      <c r="G454" s="1" t="s">
        <v>1255</v>
      </c>
      <c r="H454" s="1" t="s">
        <v>76</v>
      </c>
      <c r="I454" s="3">
        <v>33334</v>
      </c>
      <c r="J454" s="3">
        <v>0</v>
      </c>
      <c r="K454" s="1" t="s">
        <v>40</v>
      </c>
      <c r="L454" s="1" t="s">
        <v>125</v>
      </c>
      <c r="M454" s="1" t="s">
        <v>126</v>
      </c>
      <c r="N454" s="1" t="s">
        <v>79</v>
      </c>
      <c r="O454" s="1" t="s">
        <v>80</v>
      </c>
      <c r="P454" s="1" t="s">
        <v>43</v>
      </c>
      <c r="Q454" s="1" t="s">
        <v>43</v>
      </c>
      <c r="R454" s="3">
        <v>0</v>
      </c>
      <c r="S454" s="1" t="s">
        <v>44</v>
      </c>
      <c r="T454" s="1" t="s">
        <v>45</v>
      </c>
      <c r="U454" s="1" t="s">
        <v>1255</v>
      </c>
      <c r="V454" s="1" t="s">
        <v>46</v>
      </c>
      <c r="W454" s="1" t="s">
        <v>975</v>
      </c>
      <c r="X454" s="1" t="s">
        <v>1256</v>
      </c>
      <c r="Y454" s="1" t="s">
        <v>83</v>
      </c>
      <c r="Z454" s="1" t="s">
        <v>1230</v>
      </c>
      <c r="AA454" s="1" t="s">
        <v>51</v>
      </c>
      <c r="AB454" s="1" t="s">
        <v>1256</v>
      </c>
      <c r="AC454" s="1" t="s">
        <v>37</v>
      </c>
    </row>
    <row r="455" spans="1:29" hidden="1" x14ac:dyDescent="0.25">
      <c r="A455" s="1" t="s">
        <v>33</v>
      </c>
      <c r="B455" s="1" t="s">
        <v>34</v>
      </c>
      <c r="C455" s="2">
        <v>44834</v>
      </c>
      <c r="D455" s="1" t="s">
        <v>73</v>
      </c>
      <c r="E455" s="1" t="s">
        <v>74</v>
      </c>
      <c r="F455" s="1" t="s">
        <v>37</v>
      </c>
      <c r="G455" s="1" t="s">
        <v>1255</v>
      </c>
      <c r="H455" s="1" t="s">
        <v>76</v>
      </c>
      <c r="I455" s="3">
        <v>34523</v>
      </c>
      <c r="J455" s="3">
        <v>0</v>
      </c>
      <c r="K455" s="1" t="s">
        <v>40</v>
      </c>
      <c r="L455" s="1" t="s">
        <v>569</v>
      </c>
      <c r="M455" s="1" t="s">
        <v>570</v>
      </c>
      <c r="N455" s="1" t="s">
        <v>79</v>
      </c>
      <c r="O455" s="1" t="s">
        <v>80</v>
      </c>
      <c r="P455" s="1" t="s">
        <v>43</v>
      </c>
      <c r="Q455" s="1" t="s">
        <v>43</v>
      </c>
      <c r="R455" s="3">
        <v>0</v>
      </c>
      <c r="S455" s="1" t="s">
        <v>44</v>
      </c>
      <c r="T455" s="1" t="s">
        <v>45</v>
      </c>
      <c r="U455" s="1" t="s">
        <v>1255</v>
      </c>
      <c r="V455" s="1" t="s">
        <v>46</v>
      </c>
      <c r="W455" s="1" t="s">
        <v>975</v>
      </c>
      <c r="X455" s="1" t="s">
        <v>1256</v>
      </c>
      <c r="Y455" s="1" t="s">
        <v>83</v>
      </c>
      <c r="Z455" s="1" t="s">
        <v>1230</v>
      </c>
      <c r="AA455" s="1" t="s">
        <v>51</v>
      </c>
      <c r="AB455" s="1" t="s">
        <v>1256</v>
      </c>
      <c r="AC455" s="1" t="s">
        <v>37</v>
      </c>
    </row>
    <row r="456" spans="1:29" hidden="1" x14ac:dyDescent="0.25">
      <c r="A456" s="1" t="s">
        <v>33</v>
      </c>
      <c r="B456" s="1" t="s">
        <v>34</v>
      </c>
      <c r="C456" s="2">
        <v>44834</v>
      </c>
      <c r="D456" s="1" t="s">
        <v>73</v>
      </c>
      <c r="E456" s="1" t="s">
        <v>74</v>
      </c>
      <c r="F456" s="1" t="s">
        <v>37</v>
      </c>
      <c r="G456" s="1" t="s">
        <v>1255</v>
      </c>
      <c r="H456" s="1" t="s">
        <v>76</v>
      </c>
      <c r="I456" s="3">
        <v>37017</v>
      </c>
      <c r="J456" s="3">
        <v>0</v>
      </c>
      <c r="K456" s="1" t="s">
        <v>40</v>
      </c>
      <c r="L456" s="1" t="s">
        <v>585</v>
      </c>
      <c r="M456" s="1" t="s">
        <v>586</v>
      </c>
      <c r="N456" s="1" t="s">
        <v>79</v>
      </c>
      <c r="O456" s="1" t="s">
        <v>80</v>
      </c>
      <c r="P456" s="1" t="s">
        <v>43</v>
      </c>
      <c r="Q456" s="1" t="s">
        <v>43</v>
      </c>
      <c r="R456" s="3">
        <v>0</v>
      </c>
      <c r="S456" s="1" t="s">
        <v>44</v>
      </c>
      <c r="T456" s="1" t="s">
        <v>45</v>
      </c>
      <c r="U456" s="1" t="s">
        <v>1255</v>
      </c>
      <c r="V456" s="1" t="s">
        <v>46</v>
      </c>
      <c r="W456" s="1" t="s">
        <v>975</v>
      </c>
      <c r="X456" s="1" t="s">
        <v>1256</v>
      </c>
      <c r="Y456" s="1" t="s">
        <v>83</v>
      </c>
      <c r="Z456" s="1" t="s">
        <v>1230</v>
      </c>
      <c r="AA456" s="1" t="s">
        <v>51</v>
      </c>
      <c r="AB456" s="1" t="s">
        <v>1256</v>
      </c>
      <c r="AC456" s="1" t="s">
        <v>37</v>
      </c>
    </row>
    <row r="457" spans="1:29" hidden="1" x14ac:dyDescent="0.25">
      <c r="A457" s="1" t="s">
        <v>33</v>
      </c>
      <c r="B457" s="1" t="s">
        <v>34</v>
      </c>
      <c r="C457" s="2">
        <v>44834</v>
      </c>
      <c r="D457" s="1" t="s">
        <v>73</v>
      </c>
      <c r="E457" s="1" t="s">
        <v>74</v>
      </c>
      <c r="F457" s="1" t="s">
        <v>37</v>
      </c>
      <c r="G457" s="1" t="s">
        <v>1255</v>
      </c>
      <c r="H457" s="1" t="s">
        <v>76</v>
      </c>
      <c r="I457" s="3">
        <v>211199</v>
      </c>
      <c r="J457" s="3">
        <v>0</v>
      </c>
      <c r="K457" s="1" t="s">
        <v>40</v>
      </c>
      <c r="L457" s="1" t="s">
        <v>669</v>
      </c>
      <c r="M457" s="1" t="s">
        <v>670</v>
      </c>
      <c r="N457" s="1" t="s">
        <v>79</v>
      </c>
      <c r="O457" s="1" t="s">
        <v>80</v>
      </c>
      <c r="P457" s="1" t="s">
        <v>43</v>
      </c>
      <c r="Q457" s="1" t="s">
        <v>43</v>
      </c>
      <c r="R457" s="3">
        <v>0</v>
      </c>
      <c r="S457" s="1" t="s">
        <v>44</v>
      </c>
      <c r="T457" s="1" t="s">
        <v>45</v>
      </c>
      <c r="U457" s="1" t="s">
        <v>1255</v>
      </c>
      <c r="V457" s="1" t="s">
        <v>46</v>
      </c>
      <c r="W457" s="1" t="s">
        <v>975</v>
      </c>
      <c r="X457" s="1" t="s">
        <v>1256</v>
      </c>
      <c r="Y457" s="1" t="s">
        <v>83</v>
      </c>
      <c r="Z457" s="1" t="s">
        <v>1230</v>
      </c>
      <c r="AA457" s="1" t="s">
        <v>51</v>
      </c>
      <c r="AB457" s="1" t="s">
        <v>1256</v>
      </c>
      <c r="AC457" s="1" t="s">
        <v>37</v>
      </c>
    </row>
    <row r="458" spans="1:29" x14ac:dyDescent="0.25">
      <c r="A458" s="1" t="s">
        <v>33</v>
      </c>
      <c r="B458" s="1" t="s">
        <v>34</v>
      </c>
      <c r="C458" s="2">
        <v>44840</v>
      </c>
      <c r="D458" s="1" t="s">
        <v>35</v>
      </c>
      <c r="E458" s="1" t="s">
        <v>36</v>
      </c>
      <c r="F458" s="1" t="s">
        <v>37</v>
      </c>
      <c r="G458" s="1" t="s">
        <v>1258</v>
      </c>
      <c r="H458" s="1" t="s">
        <v>1259</v>
      </c>
      <c r="I458" s="3">
        <v>0</v>
      </c>
      <c r="J458" s="54">
        <v>33333</v>
      </c>
      <c r="K458" s="1" t="s">
        <v>40</v>
      </c>
      <c r="L458" s="1" t="s">
        <v>41</v>
      </c>
      <c r="M458" s="1" t="s">
        <v>42</v>
      </c>
      <c r="N458" s="1" t="s">
        <v>37</v>
      </c>
      <c r="O458" s="1" t="s">
        <v>43</v>
      </c>
      <c r="P458" s="1" t="s">
        <v>43</v>
      </c>
      <c r="Q458" s="1" t="s">
        <v>43</v>
      </c>
      <c r="R458" s="3">
        <v>0</v>
      </c>
      <c r="S458" s="1" t="s">
        <v>44</v>
      </c>
      <c r="T458" s="1" t="s">
        <v>45</v>
      </c>
      <c r="U458" s="1" t="s">
        <v>1258</v>
      </c>
      <c r="V458" s="1" t="s">
        <v>46</v>
      </c>
      <c r="W458" s="1" t="s">
        <v>47</v>
      </c>
      <c r="X458" s="1" t="s">
        <v>1260</v>
      </c>
      <c r="Y458" s="1" t="s">
        <v>49</v>
      </c>
      <c r="Z458" s="1" t="s">
        <v>918</v>
      </c>
      <c r="AA458" s="1" t="s">
        <v>51</v>
      </c>
      <c r="AB458" s="1" t="s">
        <v>1260</v>
      </c>
      <c r="AC458" s="1" t="s">
        <v>37</v>
      </c>
    </row>
    <row r="459" spans="1:29" x14ac:dyDescent="0.25">
      <c r="A459" s="1" t="s">
        <v>33</v>
      </c>
      <c r="B459" s="1" t="s">
        <v>34</v>
      </c>
      <c r="C459" s="2">
        <v>44840</v>
      </c>
      <c r="D459" s="1" t="s">
        <v>35</v>
      </c>
      <c r="E459" s="1" t="s">
        <v>36</v>
      </c>
      <c r="F459" s="1" t="s">
        <v>37</v>
      </c>
      <c r="G459" s="1" t="s">
        <v>1261</v>
      </c>
      <c r="H459" s="1" t="s">
        <v>1262</v>
      </c>
      <c r="I459" s="3">
        <v>0</v>
      </c>
      <c r="J459" s="54">
        <v>133333</v>
      </c>
      <c r="K459" s="1" t="s">
        <v>40</v>
      </c>
      <c r="L459" s="1" t="s">
        <v>54</v>
      </c>
      <c r="M459" s="1" t="s">
        <v>55</v>
      </c>
      <c r="N459" s="1" t="s">
        <v>37</v>
      </c>
      <c r="O459" s="1" t="s">
        <v>43</v>
      </c>
      <c r="P459" s="1" t="s">
        <v>43</v>
      </c>
      <c r="Q459" s="1" t="s">
        <v>43</v>
      </c>
      <c r="R459" s="3">
        <v>0</v>
      </c>
      <c r="S459" s="1" t="s">
        <v>44</v>
      </c>
      <c r="T459" s="1" t="s">
        <v>45</v>
      </c>
      <c r="U459" s="1" t="s">
        <v>1261</v>
      </c>
      <c r="V459" s="1" t="s">
        <v>46</v>
      </c>
      <c r="W459" s="1" t="s">
        <v>47</v>
      </c>
      <c r="X459" s="1" t="s">
        <v>1263</v>
      </c>
      <c r="Y459" s="1" t="s">
        <v>49</v>
      </c>
      <c r="Z459" s="1" t="s">
        <v>918</v>
      </c>
      <c r="AA459" s="1" t="s">
        <v>51</v>
      </c>
      <c r="AB459" s="1" t="s">
        <v>1263</v>
      </c>
      <c r="AC459" s="1" t="s">
        <v>37</v>
      </c>
    </row>
    <row r="460" spans="1:29" x14ac:dyDescent="0.25">
      <c r="A460" s="1" t="s">
        <v>33</v>
      </c>
      <c r="B460" s="1" t="s">
        <v>34</v>
      </c>
      <c r="C460" s="2">
        <v>44841</v>
      </c>
      <c r="D460" s="1" t="s">
        <v>35</v>
      </c>
      <c r="E460" s="1" t="s">
        <v>36</v>
      </c>
      <c r="F460" s="1" t="s">
        <v>37</v>
      </c>
      <c r="G460" s="1" t="s">
        <v>1264</v>
      </c>
      <c r="H460" s="1" t="s">
        <v>1265</v>
      </c>
      <c r="I460" s="3">
        <v>0</v>
      </c>
      <c r="J460" s="54">
        <v>270539</v>
      </c>
      <c r="K460" s="1" t="s">
        <v>40</v>
      </c>
      <c r="L460" s="1" t="s">
        <v>67</v>
      </c>
      <c r="M460" s="1" t="s">
        <v>68</v>
      </c>
      <c r="N460" s="1" t="s">
        <v>37</v>
      </c>
      <c r="O460" s="1" t="s">
        <v>43</v>
      </c>
      <c r="P460" s="1" t="s">
        <v>43</v>
      </c>
      <c r="Q460" s="1" t="s">
        <v>43</v>
      </c>
      <c r="R460" s="3">
        <v>0</v>
      </c>
      <c r="S460" s="1" t="s">
        <v>44</v>
      </c>
      <c r="T460" s="1" t="s">
        <v>45</v>
      </c>
      <c r="U460" s="1" t="s">
        <v>1264</v>
      </c>
      <c r="V460" s="1" t="s">
        <v>46</v>
      </c>
      <c r="W460" s="1" t="s">
        <v>47</v>
      </c>
      <c r="X460" s="1" t="s">
        <v>1266</v>
      </c>
      <c r="Y460" s="1" t="s">
        <v>49</v>
      </c>
      <c r="Z460" s="1" t="s">
        <v>918</v>
      </c>
      <c r="AA460" s="1" t="s">
        <v>51</v>
      </c>
      <c r="AB460" s="1" t="s">
        <v>1266</v>
      </c>
      <c r="AC460" s="1" t="s">
        <v>37</v>
      </c>
    </row>
    <row r="461" spans="1:29" x14ac:dyDescent="0.25">
      <c r="A461" s="1" t="s">
        <v>33</v>
      </c>
      <c r="B461" s="1" t="s">
        <v>34</v>
      </c>
      <c r="C461" s="2">
        <v>44845</v>
      </c>
      <c r="D461" s="1" t="s">
        <v>35</v>
      </c>
      <c r="E461" s="1" t="s">
        <v>36</v>
      </c>
      <c r="F461" s="1" t="s">
        <v>37</v>
      </c>
      <c r="G461" s="1" t="s">
        <v>1267</v>
      </c>
      <c r="H461" s="1" t="s">
        <v>1268</v>
      </c>
      <c r="I461" s="3">
        <v>0</v>
      </c>
      <c r="J461" s="54">
        <v>41199</v>
      </c>
      <c r="K461" s="1" t="s">
        <v>40</v>
      </c>
      <c r="L461" s="1" t="s">
        <v>340</v>
      </c>
      <c r="M461" s="1" t="s">
        <v>341</v>
      </c>
      <c r="N461" s="1" t="s">
        <v>37</v>
      </c>
      <c r="O461" s="1" t="s">
        <v>43</v>
      </c>
      <c r="P461" s="1" t="s">
        <v>43</v>
      </c>
      <c r="Q461" s="1" t="s">
        <v>43</v>
      </c>
      <c r="R461" s="3">
        <v>0</v>
      </c>
      <c r="S461" s="1" t="s">
        <v>44</v>
      </c>
      <c r="T461" s="1" t="s">
        <v>45</v>
      </c>
      <c r="U461" s="1" t="s">
        <v>1267</v>
      </c>
      <c r="V461" s="1" t="s">
        <v>46</v>
      </c>
      <c r="W461" s="1" t="s">
        <v>47</v>
      </c>
      <c r="X461" s="1" t="s">
        <v>1269</v>
      </c>
      <c r="Y461" s="1" t="s">
        <v>49</v>
      </c>
      <c r="Z461" s="1" t="s">
        <v>918</v>
      </c>
      <c r="AA461" s="1" t="s">
        <v>51</v>
      </c>
      <c r="AB461" s="1" t="s">
        <v>1269</v>
      </c>
      <c r="AC461" s="1" t="s">
        <v>37</v>
      </c>
    </row>
    <row r="462" spans="1:29" x14ac:dyDescent="0.25">
      <c r="A462" s="1" t="s">
        <v>33</v>
      </c>
      <c r="B462" s="1" t="s">
        <v>34</v>
      </c>
      <c r="C462" s="2">
        <v>44846</v>
      </c>
      <c r="D462" s="1" t="s">
        <v>35</v>
      </c>
      <c r="E462" s="1" t="s">
        <v>36</v>
      </c>
      <c r="F462" s="1" t="s">
        <v>37</v>
      </c>
      <c r="G462" s="1" t="s">
        <v>1270</v>
      </c>
      <c r="H462" s="1" t="s">
        <v>1271</v>
      </c>
      <c r="I462" s="3">
        <v>0</v>
      </c>
      <c r="J462" s="54">
        <v>901593</v>
      </c>
      <c r="K462" s="1" t="s">
        <v>40</v>
      </c>
      <c r="L462" s="1" t="s">
        <v>41</v>
      </c>
      <c r="M462" s="1" t="s">
        <v>42</v>
      </c>
      <c r="N462" s="1" t="s">
        <v>37</v>
      </c>
      <c r="O462" s="1" t="s">
        <v>43</v>
      </c>
      <c r="P462" s="1" t="s">
        <v>43</v>
      </c>
      <c r="Q462" s="1" t="s">
        <v>43</v>
      </c>
      <c r="R462" s="3">
        <v>0</v>
      </c>
      <c r="S462" s="1" t="s">
        <v>44</v>
      </c>
      <c r="T462" s="1" t="s">
        <v>45</v>
      </c>
      <c r="U462" s="1" t="s">
        <v>1270</v>
      </c>
      <c r="V462" s="1" t="s">
        <v>46</v>
      </c>
      <c r="W462" s="1" t="s">
        <v>47</v>
      </c>
      <c r="X462" s="1" t="s">
        <v>1272</v>
      </c>
      <c r="Y462" s="1" t="s">
        <v>49</v>
      </c>
      <c r="Z462" s="1" t="s">
        <v>918</v>
      </c>
      <c r="AA462" s="1" t="s">
        <v>51</v>
      </c>
      <c r="AB462" s="1" t="s">
        <v>1272</v>
      </c>
      <c r="AC462" s="1" t="s">
        <v>37</v>
      </c>
    </row>
    <row r="463" spans="1:29" x14ac:dyDescent="0.25">
      <c r="A463" s="1" t="s">
        <v>33</v>
      </c>
      <c r="B463" s="1" t="s">
        <v>34</v>
      </c>
      <c r="C463" s="2">
        <v>44848</v>
      </c>
      <c r="D463" s="1" t="s">
        <v>35</v>
      </c>
      <c r="E463" s="1" t="s">
        <v>36</v>
      </c>
      <c r="F463" s="1" t="s">
        <v>37</v>
      </c>
      <c r="G463" s="1" t="s">
        <v>1273</v>
      </c>
      <c r="H463" s="1" t="s">
        <v>1274</v>
      </c>
      <c r="I463" s="3">
        <v>0</v>
      </c>
      <c r="J463" s="54">
        <v>169139</v>
      </c>
      <c r="K463" s="1" t="s">
        <v>40</v>
      </c>
      <c r="L463" s="1" t="s">
        <v>67</v>
      </c>
      <c r="M463" s="1" t="s">
        <v>68</v>
      </c>
      <c r="N463" s="1" t="s">
        <v>37</v>
      </c>
      <c r="O463" s="1" t="s">
        <v>43</v>
      </c>
      <c r="P463" s="1" t="s">
        <v>43</v>
      </c>
      <c r="Q463" s="1" t="s">
        <v>43</v>
      </c>
      <c r="R463" s="3">
        <v>0</v>
      </c>
      <c r="S463" s="1" t="s">
        <v>44</v>
      </c>
      <c r="T463" s="1" t="s">
        <v>45</v>
      </c>
      <c r="U463" s="1" t="s">
        <v>1273</v>
      </c>
      <c r="V463" s="1" t="s">
        <v>46</v>
      </c>
      <c r="W463" s="1" t="s">
        <v>47</v>
      </c>
      <c r="X463" s="1" t="s">
        <v>1275</v>
      </c>
      <c r="Y463" s="1" t="s">
        <v>49</v>
      </c>
      <c r="Z463" s="1" t="s">
        <v>918</v>
      </c>
      <c r="AA463" s="1" t="s">
        <v>51</v>
      </c>
      <c r="AB463" s="1" t="s">
        <v>1275</v>
      </c>
      <c r="AC463" s="1" t="s">
        <v>37</v>
      </c>
    </row>
    <row r="464" spans="1:29" x14ac:dyDescent="0.25">
      <c r="A464" s="1" t="s">
        <v>33</v>
      </c>
      <c r="B464" s="1" t="s">
        <v>34</v>
      </c>
      <c r="C464" s="2">
        <v>44853</v>
      </c>
      <c r="D464" s="1" t="s">
        <v>35</v>
      </c>
      <c r="E464" s="1" t="s">
        <v>36</v>
      </c>
      <c r="F464" s="1" t="s">
        <v>37</v>
      </c>
      <c r="G464" s="1" t="s">
        <v>1276</v>
      </c>
      <c r="H464" s="1" t="s">
        <v>1277</v>
      </c>
      <c r="I464" s="3">
        <v>0</v>
      </c>
      <c r="J464" s="54">
        <v>40434</v>
      </c>
      <c r="K464" s="1" t="s">
        <v>40</v>
      </c>
      <c r="L464" s="1" t="s">
        <v>340</v>
      </c>
      <c r="M464" s="1" t="s">
        <v>341</v>
      </c>
      <c r="N464" s="1" t="s">
        <v>37</v>
      </c>
      <c r="O464" s="1" t="s">
        <v>43</v>
      </c>
      <c r="P464" s="1" t="s">
        <v>43</v>
      </c>
      <c r="Q464" s="1" t="s">
        <v>43</v>
      </c>
      <c r="R464" s="3">
        <v>0</v>
      </c>
      <c r="S464" s="1" t="s">
        <v>44</v>
      </c>
      <c r="T464" s="1" t="s">
        <v>45</v>
      </c>
      <c r="U464" s="1" t="s">
        <v>1276</v>
      </c>
      <c r="V464" s="1" t="s">
        <v>46</v>
      </c>
      <c r="W464" s="1" t="s">
        <v>47</v>
      </c>
      <c r="X464" s="1" t="s">
        <v>1278</v>
      </c>
      <c r="Y464" s="1" t="s">
        <v>49</v>
      </c>
      <c r="Z464" s="1" t="s">
        <v>918</v>
      </c>
      <c r="AA464" s="1" t="s">
        <v>51</v>
      </c>
      <c r="AB464" s="1" t="s">
        <v>1278</v>
      </c>
      <c r="AC464" s="1" t="s">
        <v>37</v>
      </c>
    </row>
    <row r="465" spans="1:29" x14ac:dyDescent="0.25">
      <c r="A465" s="1" t="s">
        <v>33</v>
      </c>
      <c r="B465" s="1" t="s">
        <v>34</v>
      </c>
      <c r="C465" s="2">
        <v>44854</v>
      </c>
      <c r="D465" s="1" t="s">
        <v>35</v>
      </c>
      <c r="E465" s="1" t="s">
        <v>36</v>
      </c>
      <c r="F465" s="1" t="s">
        <v>37</v>
      </c>
      <c r="G465" s="1" t="s">
        <v>1279</v>
      </c>
      <c r="H465" s="1" t="s">
        <v>1280</v>
      </c>
      <c r="I465" s="3">
        <v>0</v>
      </c>
      <c r="J465" s="54">
        <v>33333</v>
      </c>
      <c r="K465" s="1" t="s">
        <v>40</v>
      </c>
      <c r="L465" s="1" t="s">
        <v>41</v>
      </c>
      <c r="M465" s="1" t="s">
        <v>42</v>
      </c>
      <c r="N465" s="1" t="s">
        <v>37</v>
      </c>
      <c r="O465" s="1" t="s">
        <v>43</v>
      </c>
      <c r="P465" s="1" t="s">
        <v>43</v>
      </c>
      <c r="Q465" s="1" t="s">
        <v>43</v>
      </c>
      <c r="R465" s="3">
        <v>0</v>
      </c>
      <c r="S465" s="1" t="s">
        <v>44</v>
      </c>
      <c r="T465" s="1" t="s">
        <v>45</v>
      </c>
      <c r="U465" s="1" t="s">
        <v>1279</v>
      </c>
      <c r="V465" s="1" t="s">
        <v>46</v>
      </c>
      <c r="W465" s="1" t="s">
        <v>47</v>
      </c>
      <c r="X465" s="1" t="s">
        <v>1281</v>
      </c>
      <c r="Y465" s="1" t="s">
        <v>49</v>
      </c>
      <c r="Z465" s="1" t="s">
        <v>918</v>
      </c>
      <c r="AA465" s="1" t="s">
        <v>51</v>
      </c>
      <c r="AB465" s="1" t="s">
        <v>1281</v>
      </c>
      <c r="AC465" s="1" t="s">
        <v>37</v>
      </c>
    </row>
    <row r="466" spans="1:29" x14ac:dyDescent="0.25">
      <c r="A466" s="1" t="s">
        <v>33</v>
      </c>
      <c r="B466" s="1" t="s">
        <v>34</v>
      </c>
      <c r="C466" s="2">
        <v>44858</v>
      </c>
      <c r="D466" s="1" t="s">
        <v>35</v>
      </c>
      <c r="E466" s="1" t="s">
        <v>36</v>
      </c>
      <c r="F466" s="1" t="s">
        <v>37</v>
      </c>
      <c r="G466" s="1" t="s">
        <v>1282</v>
      </c>
      <c r="H466" s="1" t="s">
        <v>1283</v>
      </c>
      <c r="I466" s="3">
        <v>0</v>
      </c>
      <c r="J466" s="54">
        <v>214775</v>
      </c>
      <c r="K466" s="1" t="s">
        <v>40</v>
      </c>
      <c r="L466" s="1" t="s">
        <v>54</v>
      </c>
      <c r="M466" s="1" t="s">
        <v>55</v>
      </c>
      <c r="N466" s="1" t="s">
        <v>37</v>
      </c>
      <c r="O466" s="1" t="s">
        <v>43</v>
      </c>
      <c r="P466" s="1" t="s">
        <v>43</v>
      </c>
      <c r="Q466" s="1" t="s">
        <v>43</v>
      </c>
      <c r="R466" s="3">
        <v>0</v>
      </c>
      <c r="S466" s="1" t="s">
        <v>44</v>
      </c>
      <c r="T466" s="1" t="s">
        <v>45</v>
      </c>
      <c r="U466" s="1" t="s">
        <v>1282</v>
      </c>
      <c r="V466" s="1" t="s">
        <v>46</v>
      </c>
      <c r="W466" s="1" t="s">
        <v>47</v>
      </c>
      <c r="X466" s="1" t="s">
        <v>1284</v>
      </c>
      <c r="Y466" s="1" t="s">
        <v>49</v>
      </c>
      <c r="Z466" s="1" t="s">
        <v>918</v>
      </c>
      <c r="AA466" s="1" t="s">
        <v>51</v>
      </c>
      <c r="AB466" s="1" t="s">
        <v>1284</v>
      </c>
      <c r="AC466" s="1" t="s">
        <v>37</v>
      </c>
    </row>
    <row r="467" spans="1:29" x14ac:dyDescent="0.25">
      <c r="A467" s="1" t="s">
        <v>33</v>
      </c>
      <c r="B467" s="1" t="s">
        <v>34</v>
      </c>
      <c r="C467" s="2">
        <v>44861</v>
      </c>
      <c r="D467" s="1" t="s">
        <v>35</v>
      </c>
      <c r="E467" s="1" t="s">
        <v>36</v>
      </c>
      <c r="F467" s="1" t="s">
        <v>37</v>
      </c>
      <c r="G467" s="1" t="s">
        <v>1285</v>
      </c>
      <c r="H467" s="1" t="s">
        <v>1286</v>
      </c>
      <c r="I467" s="3">
        <v>0</v>
      </c>
      <c r="J467" s="54">
        <v>139328</v>
      </c>
      <c r="K467" s="1" t="s">
        <v>40</v>
      </c>
      <c r="L467" s="1" t="s">
        <v>340</v>
      </c>
      <c r="M467" s="1" t="s">
        <v>341</v>
      </c>
      <c r="N467" s="1" t="s">
        <v>37</v>
      </c>
      <c r="O467" s="1" t="s">
        <v>43</v>
      </c>
      <c r="P467" s="1" t="s">
        <v>43</v>
      </c>
      <c r="Q467" s="1" t="s">
        <v>43</v>
      </c>
      <c r="R467" s="3">
        <v>0</v>
      </c>
      <c r="S467" s="1" t="s">
        <v>44</v>
      </c>
      <c r="T467" s="1" t="s">
        <v>45</v>
      </c>
      <c r="U467" s="1" t="s">
        <v>1285</v>
      </c>
      <c r="V467" s="1" t="s">
        <v>46</v>
      </c>
      <c r="W467" s="1" t="s">
        <v>47</v>
      </c>
      <c r="X467" s="1" t="s">
        <v>1287</v>
      </c>
      <c r="Y467" s="1" t="s">
        <v>49</v>
      </c>
      <c r="Z467" s="1" t="s">
        <v>918</v>
      </c>
      <c r="AA467" s="1" t="s">
        <v>51</v>
      </c>
      <c r="AB467" s="1" t="s">
        <v>1287</v>
      </c>
      <c r="AC467" s="1" t="s">
        <v>37</v>
      </c>
    </row>
    <row r="468" spans="1:29" x14ac:dyDescent="0.25">
      <c r="A468" s="1" t="s">
        <v>33</v>
      </c>
      <c r="B468" s="1" t="s">
        <v>34</v>
      </c>
      <c r="C468" s="2">
        <v>44862</v>
      </c>
      <c r="D468" s="1" t="s">
        <v>35</v>
      </c>
      <c r="E468" s="1" t="s">
        <v>36</v>
      </c>
      <c r="F468" s="1" t="s">
        <v>37</v>
      </c>
      <c r="G468" s="1" t="s">
        <v>1288</v>
      </c>
      <c r="H468" s="1" t="s">
        <v>1289</v>
      </c>
      <c r="I468" s="3">
        <v>0</v>
      </c>
      <c r="J468" s="54">
        <v>552762</v>
      </c>
      <c r="K468" s="1" t="s">
        <v>40</v>
      </c>
      <c r="L468" s="1" t="s">
        <v>41</v>
      </c>
      <c r="M468" s="1" t="s">
        <v>42</v>
      </c>
      <c r="N468" s="1" t="s">
        <v>37</v>
      </c>
      <c r="O468" s="1" t="s">
        <v>43</v>
      </c>
      <c r="P468" s="1" t="s">
        <v>43</v>
      </c>
      <c r="Q468" s="1" t="s">
        <v>43</v>
      </c>
      <c r="R468" s="3">
        <v>0</v>
      </c>
      <c r="S468" s="1" t="s">
        <v>44</v>
      </c>
      <c r="T468" s="1" t="s">
        <v>45</v>
      </c>
      <c r="U468" s="1" t="s">
        <v>1288</v>
      </c>
      <c r="V468" s="1" t="s">
        <v>46</v>
      </c>
      <c r="W468" s="1" t="s">
        <v>47</v>
      </c>
      <c r="X468" s="1" t="s">
        <v>1290</v>
      </c>
      <c r="Y468" s="1" t="s">
        <v>49</v>
      </c>
      <c r="Z468" s="1" t="s">
        <v>918</v>
      </c>
      <c r="AA468" s="1" t="s">
        <v>51</v>
      </c>
      <c r="AB468" s="1" t="s">
        <v>1290</v>
      </c>
      <c r="AC468" s="1" t="s">
        <v>37</v>
      </c>
    </row>
    <row r="469" spans="1:29" x14ac:dyDescent="0.25">
      <c r="A469" s="1" t="s">
        <v>33</v>
      </c>
      <c r="B469" s="1" t="s">
        <v>34</v>
      </c>
      <c r="C469" s="2">
        <v>44862</v>
      </c>
      <c r="D469" s="1" t="s">
        <v>35</v>
      </c>
      <c r="E469" s="1" t="s">
        <v>36</v>
      </c>
      <c r="F469" s="1" t="s">
        <v>37</v>
      </c>
      <c r="G469" s="1" t="s">
        <v>1291</v>
      </c>
      <c r="H469" s="1" t="s">
        <v>1292</v>
      </c>
      <c r="I469" s="3">
        <v>0</v>
      </c>
      <c r="J469" s="54">
        <v>66910</v>
      </c>
      <c r="K469" s="1" t="s">
        <v>40</v>
      </c>
      <c r="L469" s="1" t="s">
        <v>41</v>
      </c>
      <c r="M469" s="1" t="s">
        <v>42</v>
      </c>
      <c r="N469" s="1" t="s">
        <v>37</v>
      </c>
      <c r="O469" s="1" t="s">
        <v>43</v>
      </c>
      <c r="P469" s="1" t="s">
        <v>43</v>
      </c>
      <c r="Q469" s="1" t="s">
        <v>43</v>
      </c>
      <c r="R469" s="3">
        <v>0</v>
      </c>
      <c r="S469" s="1" t="s">
        <v>44</v>
      </c>
      <c r="T469" s="1" t="s">
        <v>45</v>
      </c>
      <c r="U469" s="1" t="s">
        <v>1291</v>
      </c>
      <c r="V469" s="1" t="s">
        <v>46</v>
      </c>
      <c r="W469" s="1" t="s">
        <v>47</v>
      </c>
      <c r="X469" s="1" t="s">
        <v>1293</v>
      </c>
      <c r="Y469" s="1" t="s">
        <v>49</v>
      </c>
      <c r="Z469" s="1" t="s">
        <v>918</v>
      </c>
      <c r="AA469" s="1" t="s">
        <v>51</v>
      </c>
      <c r="AB469" s="1" t="s">
        <v>1293</v>
      </c>
      <c r="AC469" s="1" t="s">
        <v>37</v>
      </c>
    </row>
    <row r="470" spans="1:29" hidden="1" x14ac:dyDescent="0.25">
      <c r="A470" s="1" t="s">
        <v>33</v>
      </c>
      <c r="B470" s="1" t="s">
        <v>34</v>
      </c>
      <c r="C470" s="2">
        <v>44865</v>
      </c>
      <c r="D470" s="1" t="s">
        <v>73</v>
      </c>
      <c r="E470" s="1" t="s">
        <v>74</v>
      </c>
      <c r="F470" s="1" t="s">
        <v>37</v>
      </c>
      <c r="G470" s="1" t="s">
        <v>1294</v>
      </c>
      <c r="H470" s="1" t="s">
        <v>76</v>
      </c>
      <c r="I470" s="3">
        <v>33334</v>
      </c>
      <c r="J470" s="3">
        <v>0</v>
      </c>
      <c r="K470" s="1" t="s">
        <v>40</v>
      </c>
      <c r="L470" s="1" t="s">
        <v>41</v>
      </c>
      <c r="M470" s="1" t="s">
        <v>42</v>
      </c>
      <c r="N470" s="1" t="s">
        <v>89</v>
      </c>
      <c r="O470" s="1" t="s">
        <v>90</v>
      </c>
      <c r="P470" s="1" t="s">
        <v>43</v>
      </c>
      <c r="Q470" s="1" t="s">
        <v>43</v>
      </c>
      <c r="R470" s="3">
        <v>0</v>
      </c>
      <c r="S470" s="1" t="s">
        <v>44</v>
      </c>
      <c r="T470" s="1" t="s">
        <v>45</v>
      </c>
      <c r="U470" s="1" t="s">
        <v>1294</v>
      </c>
      <c r="V470" s="1" t="s">
        <v>46</v>
      </c>
      <c r="W470" s="1" t="s">
        <v>975</v>
      </c>
      <c r="X470" s="1" t="s">
        <v>1295</v>
      </c>
      <c r="Y470" s="1" t="s">
        <v>83</v>
      </c>
      <c r="Z470" s="1" t="s">
        <v>1230</v>
      </c>
      <c r="AA470" s="1" t="s">
        <v>51</v>
      </c>
      <c r="AB470" s="1" t="s">
        <v>1295</v>
      </c>
      <c r="AC470" s="1" t="s">
        <v>37</v>
      </c>
    </row>
    <row r="471" spans="1:29" hidden="1" x14ac:dyDescent="0.25">
      <c r="A471" s="1" t="s">
        <v>33</v>
      </c>
      <c r="B471" s="1" t="s">
        <v>34</v>
      </c>
      <c r="C471" s="2">
        <v>44865</v>
      </c>
      <c r="D471" s="1" t="s">
        <v>73</v>
      </c>
      <c r="E471" s="1" t="s">
        <v>74</v>
      </c>
      <c r="F471" s="1" t="s">
        <v>37</v>
      </c>
      <c r="G471" s="1" t="s">
        <v>1294</v>
      </c>
      <c r="H471" s="1" t="s">
        <v>76</v>
      </c>
      <c r="I471" s="3">
        <v>66667</v>
      </c>
      <c r="J471" s="3">
        <v>0</v>
      </c>
      <c r="K471" s="1" t="s">
        <v>40</v>
      </c>
      <c r="L471" s="1" t="s">
        <v>41</v>
      </c>
      <c r="M471" s="1" t="s">
        <v>42</v>
      </c>
      <c r="N471" s="1" t="s">
        <v>295</v>
      </c>
      <c r="O471" s="1" t="s">
        <v>296</v>
      </c>
      <c r="P471" s="1" t="s">
        <v>43</v>
      </c>
      <c r="Q471" s="1" t="s">
        <v>43</v>
      </c>
      <c r="R471" s="3">
        <v>0</v>
      </c>
      <c r="S471" s="1" t="s">
        <v>44</v>
      </c>
      <c r="T471" s="1" t="s">
        <v>45</v>
      </c>
      <c r="U471" s="1" t="s">
        <v>1294</v>
      </c>
      <c r="V471" s="1" t="s">
        <v>46</v>
      </c>
      <c r="W471" s="1" t="s">
        <v>975</v>
      </c>
      <c r="X471" s="1" t="s">
        <v>1295</v>
      </c>
      <c r="Y471" s="1" t="s">
        <v>83</v>
      </c>
      <c r="Z471" s="1" t="s">
        <v>1230</v>
      </c>
      <c r="AA471" s="1" t="s">
        <v>51</v>
      </c>
      <c r="AB471" s="1" t="s">
        <v>1295</v>
      </c>
      <c r="AC471" s="1" t="s">
        <v>37</v>
      </c>
    </row>
    <row r="472" spans="1:29" hidden="1" x14ac:dyDescent="0.25">
      <c r="A472" s="1" t="s">
        <v>33</v>
      </c>
      <c r="B472" s="1" t="s">
        <v>34</v>
      </c>
      <c r="C472" s="2">
        <v>44865</v>
      </c>
      <c r="D472" s="1" t="s">
        <v>73</v>
      </c>
      <c r="E472" s="1" t="s">
        <v>74</v>
      </c>
      <c r="F472" s="1" t="s">
        <v>37</v>
      </c>
      <c r="G472" s="1" t="s">
        <v>1294</v>
      </c>
      <c r="H472" s="1" t="s">
        <v>76</v>
      </c>
      <c r="I472" s="3">
        <v>33334</v>
      </c>
      <c r="J472" s="3">
        <v>0</v>
      </c>
      <c r="K472" s="1" t="s">
        <v>40</v>
      </c>
      <c r="L472" s="1" t="s">
        <v>41</v>
      </c>
      <c r="M472" s="1" t="s">
        <v>42</v>
      </c>
      <c r="N472" s="1" t="s">
        <v>295</v>
      </c>
      <c r="O472" s="1" t="s">
        <v>296</v>
      </c>
      <c r="P472" s="1" t="s">
        <v>43</v>
      </c>
      <c r="Q472" s="1" t="s">
        <v>43</v>
      </c>
      <c r="R472" s="3">
        <v>0</v>
      </c>
      <c r="S472" s="1" t="s">
        <v>44</v>
      </c>
      <c r="T472" s="1" t="s">
        <v>45</v>
      </c>
      <c r="U472" s="1" t="s">
        <v>1294</v>
      </c>
      <c r="V472" s="1" t="s">
        <v>46</v>
      </c>
      <c r="W472" s="1" t="s">
        <v>975</v>
      </c>
      <c r="X472" s="1" t="s">
        <v>1295</v>
      </c>
      <c r="Y472" s="1" t="s">
        <v>83</v>
      </c>
      <c r="Z472" s="1" t="s">
        <v>1230</v>
      </c>
      <c r="AA472" s="1" t="s">
        <v>51</v>
      </c>
      <c r="AB472" s="1" t="s">
        <v>1295</v>
      </c>
      <c r="AC472" s="1" t="s">
        <v>37</v>
      </c>
    </row>
    <row r="473" spans="1:29" hidden="1" x14ac:dyDescent="0.25">
      <c r="A473" s="1" t="s">
        <v>33</v>
      </c>
      <c r="B473" s="1" t="s">
        <v>34</v>
      </c>
      <c r="C473" s="2">
        <v>44865</v>
      </c>
      <c r="D473" s="1" t="s">
        <v>73</v>
      </c>
      <c r="E473" s="1" t="s">
        <v>74</v>
      </c>
      <c r="F473" s="1" t="s">
        <v>37</v>
      </c>
      <c r="G473" s="1" t="s">
        <v>1294</v>
      </c>
      <c r="H473" s="1" t="s">
        <v>76</v>
      </c>
      <c r="I473" s="3">
        <v>133334</v>
      </c>
      <c r="J473" s="3">
        <v>0</v>
      </c>
      <c r="K473" s="1" t="s">
        <v>40</v>
      </c>
      <c r="L473" s="1" t="s">
        <v>62</v>
      </c>
      <c r="M473" s="1" t="s">
        <v>63</v>
      </c>
      <c r="N473" s="1" t="s">
        <v>79</v>
      </c>
      <c r="O473" s="1" t="s">
        <v>80</v>
      </c>
      <c r="P473" s="1" t="s">
        <v>43</v>
      </c>
      <c r="Q473" s="1" t="s">
        <v>43</v>
      </c>
      <c r="R473" s="3">
        <v>0</v>
      </c>
      <c r="S473" s="1" t="s">
        <v>44</v>
      </c>
      <c r="T473" s="1" t="s">
        <v>45</v>
      </c>
      <c r="U473" s="1" t="s">
        <v>1294</v>
      </c>
      <c r="V473" s="1" t="s">
        <v>46</v>
      </c>
      <c r="W473" s="1" t="s">
        <v>975</v>
      </c>
      <c r="X473" s="1" t="s">
        <v>1295</v>
      </c>
      <c r="Y473" s="1" t="s">
        <v>83</v>
      </c>
      <c r="Z473" s="1" t="s">
        <v>1230</v>
      </c>
      <c r="AA473" s="1" t="s">
        <v>51</v>
      </c>
      <c r="AB473" s="1" t="s">
        <v>1295</v>
      </c>
      <c r="AC473" s="1" t="s">
        <v>37</v>
      </c>
    </row>
    <row r="474" spans="1:29" hidden="1" x14ac:dyDescent="0.25">
      <c r="A474" s="1" t="s">
        <v>33</v>
      </c>
      <c r="B474" s="1" t="s">
        <v>34</v>
      </c>
      <c r="C474" s="2">
        <v>44865</v>
      </c>
      <c r="D474" s="1" t="s">
        <v>73</v>
      </c>
      <c r="E474" s="1" t="s">
        <v>74</v>
      </c>
      <c r="F474" s="1" t="s">
        <v>37</v>
      </c>
      <c r="G474" s="1" t="s">
        <v>1294</v>
      </c>
      <c r="H474" s="1" t="s">
        <v>76</v>
      </c>
      <c r="I474" s="3">
        <v>33334</v>
      </c>
      <c r="J474" s="3">
        <v>0</v>
      </c>
      <c r="K474" s="1" t="s">
        <v>40</v>
      </c>
      <c r="L474" s="1" t="s">
        <v>41</v>
      </c>
      <c r="M474" s="1" t="s">
        <v>42</v>
      </c>
      <c r="N474" s="1" t="s">
        <v>79</v>
      </c>
      <c r="O474" s="1" t="s">
        <v>80</v>
      </c>
      <c r="P474" s="1" t="s">
        <v>43</v>
      </c>
      <c r="Q474" s="1" t="s">
        <v>43</v>
      </c>
      <c r="R474" s="3">
        <v>0</v>
      </c>
      <c r="S474" s="1" t="s">
        <v>44</v>
      </c>
      <c r="T474" s="1" t="s">
        <v>45</v>
      </c>
      <c r="U474" s="1" t="s">
        <v>1294</v>
      </c>
      <c r="V474" s="1" t="s">
        <v>46</v>
      </c>
      <c r="W474" s="1" t="s">
        <v>975</v>
      </c>
      <c r="X474" s="1" t="s">
        <v>1295</v>
      </c>
      <c r="Y474" s="1" t="s">
        <v>83</v>
      </c>
      <c r="Z474" s="1" t="s">
        <v>1230</v>
      </c>
      <c r="AA474" s="1" t="s">
        <v>51</v>
      </c>
      <c r="AB474" s="1" t="s">
        <v>1295</v>
      </c>
      <c r="AC474" s="1" t="s">
        <v>37</v>
      </c>
    </row>
    <row r="475" spans="1:29" hidden="1" x14ac:dyDescent="0.25">
      <c r="A475" s="1" t="s">
        <v>33</v>
      </c>
      <c r="B475" s="1" t="s">
        <v>34</v>
      </c>
      <c r="C475" s="2">
        <v>44865</v>
      </c>
      <c r="D475" s="1" t="s">
        <v>73</v>
      </c>
      <c r="E475" s="1" t="s">
        <v>74</v>
      </c>
      <c r="F475" s="1" t="s">
        <v>37</v>
      </c>
      <c r="G475" s="1" t="s">
        <v>1294</v>
      </c>
      <c r="H475" s="1" t="s">
        <v>76</v>
      </c>
      <c r="I475" s="3">
        <v>33705</v>
      </c>
      <c r="J475" s="3">
        <v>0</v>
      </c>
      <c r="K475" s="1" t="s">
        <v>40</v>
      </c>
      <c r="L475" s="1" t="s">
        <v>41</v>
      </c>
      <c r="M475" s="1" t="s">
        <v>42</v>
      </c>
      <c r="N475" s="1" t="s">
        <v>79</v>
      </c>
      <c r="O475" s="1" t="s">
        <v>80</v>
      </c>
      <c r="P475" s="1" t="s">
        <v>43</v>
      </c>
      <c r="Q475" s="1" t="s">
        <v>43</v>
      </c>
      <c r="R475" s="3">
        <v>0</v>
      </c>
      <c r="S475" s="1" t="s">
        <v>44</v>
      </c>
      <c r="T475" s="1" t="s">
        <v>45</v>
      </c>
      <c r="U475" s="1" t="s">
        <v>1294</v>
      </c>
      <c r="V475" s="1" t="s">
        <v>46</v>
      </c>
      <c r="W475" s="1" t="s">
        <v>975</v>
      </c>
      <c r="X475" s="1" t="s">
        <v>1295</v>
      </c>
      <c r="Y475" s="1" t="s">
        <v>83</v>
      </c>
      <c r="Z475" s="1" t="s">
        <v>1230</v>
      </c>
      <c r="AA475" s="1" t="s">
        <v>51</v>
      </c>
      <c r="AB475" s="1" t="s">
        <v>1295</v>
      </c>
      <c r="AC475" s="1" t="s">
        <v>37</v>
      </c>
    </row>
    <row r="476" spans="1:29" hidden="1" x14ac:dyDescent="0.25">
      <c r="A476" s="1" t="s">
        <v>33</v>
      </c>
      <c r="B476" s="1" t="s">
        <v>34</v>
      </c>
      <c r="C476" s="2">
        <v>44865</v>
      </c>
      <c r="D476" s="1" t="s">
        <v>73</v>
      </c>
      <c r="E476" s="1" t="s">
        <v>74</v>
      </c>
      <c r="F476" s="1" t="s">
        <v>37</v>
      </c>
      <c r="G476" s="1" t="s">
        <v>1294</v>
      </c>
      <c r="H476" s="1" t="s">
        <v>76</v>
      </c>
      <c r="I476" s="3">
        <v>333334</v>
      </c>
      <c r="J476" s="3">
        <v>0</v>
      </c>
      <c r="K476" s="1" t="s">
        <v>40</v>
      </c>
      <c r="L476" s="1" t="s">
        <v>54</v>
      </c>
      <c r="M476" s="1" t="s">
        <v>55</v>
      </c>
      <c r="N476" s="1" t="s">
        <v>79</v>
      </c>
      <c r="O476" s="1" t="s">
        <v>80</v>
      </c>
      <c r="P476" s="1" t="s">
        <v>43</v>
      </c>
      <c r="Q476" s="1" t="s">
        <v>43</v>
      </c>
      <c r="R476" s="3">
        <v>0</v>
      </c>
      <c r="S476" s="1" t="s">
        <v>44</v>
      </c>
      <c r="T476" s="1" t="s">
        <v>45</v>
      </c>
      <c r="U476" s="1" t="s">
        <v>1294</v>
      </c>
      <c r="V476" s="1" t="s">
        <v>46</v>
      </c>
      <c r="W476" s="1" t="s">
        <v>975</v>
      </c>
      <c r="X476" s="1" t="s">
        <v>1295</v>
      </c>
      <c r="Y476" s="1" t="s">
        <v>83</v>
      </c>
      <c r="Z476" s="1" t="s">
        <v>1230</v>
      </c>
      <c r="AA476" s="1" t="s">
        <v>51</v>
      </c>
      <c r="AB476" s="1" t="s">
        <v>1295</v>
      </c>
      <c r="AC476" s="1" t="s">
        <v>37</v>
      </c>
    </row>
    <row r="477" spans="1:29" hidden="1" x14ac:dyDescent="0.25">
      <c r="A477" s="1" t="s">
        <v>33</v>
      </c>
      <c r="B477" s="1" t="s">
        <v>34</v>
      </c>
      <c r="C477" s="2">
        <v>44865</v>
      </c>
      <c r="D477" s="1" t="s">
        <v>73</v>
      </c>
      <c r="E477" s="1" t="s">
        <v>74</v>
      </c>
      <c r="F477" s="1" t="s">
        <v>37</v>
      </c>
      <c r="G477" s="1" t="s">
        <v>1294</v>
      </c>
      <c r="H477" s="1" t="s">
        <v>76</v>
      </c>
      <c r="I477" s="3">
        <v>33334</v>
      </c>
      <c r="J477" s="3">
        <v>0</v>
      </c>
      <c r="K477" s="1" t="s">
        <v>40</v>
      </c>
      <c r="L477" s="1" t="s">
        <v>54</v>
      </c>
      <c r="M477" s="1" t="s">
        <v>55</v>
      </c>
      <c r="N477" s="1" t="s">
        <v>79</v>
      </c>
      <c r="O477" s="1" t="s">
        <v>80</v>
      </c>
      <c r="P477" s="1" t="s">
        <v>43</v>
      </c>
      <c r="Q477" s="1" t="s">
        <v>43</v>
      </c>
      <c r="R477" s="3">
        <v>0</v>
      </c>
      <c r="S477" s="1" t="s">
        <v>44</v>
      </c>
      <c r="T477" s="1" t="s">
        <v>45</v>
      </c>
      <c r="U477" s="1" t="s">
        <v>1294</v>
      </c>
      <c r="V477" s="1" t="s">
        <v>46</v>
      </c>
      <c r="W477" s="1" t="s">
        <v>975</v>
      </c>
      <c r="X477" s="1" t="s">
        <v>1295</v>
      </c>
      <c r="Y477" s="1" t="s">
        <v>83</v>
      </c>
      <c r="Z477" s="1" t="s">
        <v>1230</v>
      </c>
      <c r="AA477" s="1" t="s">
        <v>51</v>
      </c>
      <c r="AB477" s="1" t="s">
        <v>1295</v>
      </c>
      <c r="AC477" s="1" t="s">
        <v>37</v>
      </c>
    </row>
    <row r="478" spans="1:29" hidden="1" x14ac:dyDescent="0.25">
      <c r="A478" s="1" t="s">
        <v>33</v>
      </c>
      <c r="B478" s="1" t="s">
        <v>34</v>
      </c>
      <c r="C478" s="2">
        <v>44865</v>
      </c>
      <c r="D478" s="1" t="s">
        <v>73</v>
      </c>
      <c r="E478" s="1" t="s">
        <v>74</v>
      </c>
      <c r="F478" s="1" t="s">
        <v>37</v>
      </c>
      <c r="G478" s="1" t="s">
        <v>1294</v>
      </c>
      <c r="H478" s="1" t="s">
        <v>76</v>
      </c>
      <c r="I478" s="3">
        <v>118916</v>
      </c>
      <c r="J478" s="3">
        <v>0</v>
      </c>
      <c r="K478" s="1" t="s">
        <v>40</v>
      </c>
      <c r="L478" s="1" t="s">
        <v>214</v>
      </c>
      <c r="M478" s="1" t="s">
        <v>215</v>
      </c>
      <c r="N478" s="1" t="s">
        <v>79</v>
      </c>
      <c r="O478" s="1" t="s">
        <v>80</v>
      </c>
      <c r="P478" s="1" t="s">
        <v>43</v>
      </c>
      <c r="Q478" s="1" t="s">
        <v>43</v>
      </c>
      <c r="R478" s="3">
        <v>0</v>
      </c>
      <c r="S478" s="1" t="s">
        <v>44</v>
      </c>
      <c r="T478" s="1" t="s">
        <v>45</v>
      </c>
      <c r="U478" s="1" t="s">
        <v>1294</v>
      </c>
      <c r="V478" s="1" t="s">
        <v>46</v>
      </c>
      <c r="W478" s="1" t="s">
        <v>975</v>
      </c>
      <c r="X478" s="1" t="s">
        <v>1295</v>
      </c>
      <c r="Y478" s="1" t="s">
        <v>83</v>
      </c>
      <c r="Z478" s="1" t="s">
        <v>1230</v>
      </c>
      <c r="AA478" s="1" t="s">
        <v>51</v>
      </c>
      <c r="AB478" s="1" t="s">
        <v>1295</v>
      </c>
      <c r="AC478" s="1" t="s">
        <v>37</v>
      </c>
    </row>
    <row r="479" spans="1:29" hidden="1" x14ac:dyDescent="0.25">
      <c r="A479" s="1" t="s">
        <v>33</v>
      </c>
      <c r="B479" s="1" t="s">
        <v>34</v>
      </c>
      <c r="C479" s="2">
        <v>44865</v>
      </c>
      <c r="D479" s="1" t="s">
        <v>73</v>
      </c>
      <c r="E479" s="1" t="s">
        <v>74</v>
      </c>
      <c r="F479" s="1" t="s">
        <v>37</v>
      </c>
      <c r="G479" s="1" t="s">
        <v>1294</v>
      </c>
      <c r="H479" s="1" t="s">
        <v>76</v>
      </c>
      <c r="I479" s="3">
        <v>33334</v>
      </c>
      <c r="J479" s="3">
        <v>0</v>
      </c>
      <c r="K479" s="1" t="s">
        <v>40</v>
      </c>
      <c r="L479" s="1" t="s">
        <v>67</v>
      </c>
      <c r="M479" s="1" t="s">
        <v>68</v>
      </c>
      <c r="N479" s="1" t="s">
        <v>79</v>
      </c>
      <c r="O479" s="1" t="s">
        <v>80</v>
      </c>
      <c r="P479" s="1" t="s">
        <v>43</v>
      </c>
      <c r="Q479" s="1" t="s">
        <v>43</v>
      </c>
      <c r="R479" s="3">
        <v>0</v>
      </c>
      <c r="S479" s="1" t="s">
        <v>44</v>
      </c>
      <c r="T479" s="1" t="s">
        <v>45</v>
      </c>
      <c r="U479" s="1" t="s">
        <v>1294</v>
      </c>
      <c r="V479" s="1" t="s">
        <v>46</v>
      </c>
      <c r="W479" s="1" t="s">
        <v>975</v>
      </c>
      <c r="X479" s="1" t="s">
        <v>1295</v>
      </c>
      <c r="Y479" s="1" t="s">
        <v>83</v>
      </c>
      <c r="Z479" s="1" t="s">
        <v>1230</v>
      </c>
      <c r="AA479" s="1" t="s">
        <v>51</v>
      </c>
      <c r="AB479" s="1" t="s">
        <v>1295</v>
      </c>
      <c r="AC479" s="1" t="s">
        <v>37</v>
      </c>
    </row>
    <row r="480" spans="1:29" hidden="1" x14ac:dyDescent="0.25">
      <c r="A480" s="1" t="s">
        <v>33</v>
      </c>
      <c r="B480" s="1" t="s">
        <v>34</v>
      </c>
      <c r="C480" s="2">
        <v>44865</v>
      </c>
      <c r="D480" s="1" t="s">
        <v>73</v>
      </c>
      <c r="E480" s="1" t="s">
        <v>74</v>
      </c>
      <c r="F480" s="1" t="s">
        <v>37</v>
      </c>
      <c r="G480" s="1" t="s">
        <v>1294</v>
      </c>
      <c r="H480" s="1" t="s">
        <v>76</v>
      </c>
      <c r="I480" s="3">
        <v>300001</v>
      </c>
      <c r="J480" s="3">
        <v>0</v>
      </c>
      <c r="K480" s="1" t="s">
        <v>40</v>
      </c>
      <c r="L480" s="1" t="s">
        <v>67</v>
      </c>
      <c r="M480" s="1" t="s">
        <v>68</v>
      </c>
      <c r="N480" s="1" t="s">
        <v>79</v>
      </c>
      <c r="O480" s="1" t="s">
        <v>80</v>
      </c>
      <c r="P480" s="1" t="s">
        <v>43</v>
      </c>
      <c r="Q480" s="1" t="s">
        <v>43</v>
      </c>
      <c r="R480" s="3">
        <v>0</v>
      </c>
      <c r="S480" s="1" t="s">
        <v>44</v>
      </c>
      <c r="T480" s="1" t="s">
        <v>45</v>
      </c>
      <c r="U480" s="1" t="s">
        <v>1294</v>
      </c>
      <c r="V480" s="1" t="s">
        <v>46</v>
      </c>
      <c r="W480" s="1" t="s">
        <v>975</v>
      </c>
      <c r="X480" s="1" t="s">
        <v>1295</v>
      </c>
      <c r="Y480" s="1" t="s">
        <v>83</v>
      </c>
      <c r="Z480" s="1" t="s">
        <v>1230</v>
      </c>
      <c r="AA480" s="1" t="s">
        <v>51</v>
      </c>
      <c r="AB480" s="1" t="s">
        <v>1295</v>
      </c>
      <c r="AC480" s="1" t="s">
        <v>37</v>
      </c>
    </row>
    <row r="481" spans="1:29" hidden="1" x14ac:dyDescent="0.25">
      <c r="A481" s="1" t="s">
        <v>33</v>
      </c>
      <c r="B481" s="1" t="s">
        <v>34</v>
      </c>
      <c r="C481" s="2">
        <v>44865</v>
      </c>
      <c r="D481" s="1" t="s">
        <v>73</v>
      </c>
      <c r="E481" s="1" t="s">
        <v>74</v>
      </c>
      <c r="F481" s="1" t="s">
        <v>37</v>
      </c>
      <c r="G481" s="1" t="s">
        <v>1294</v>
      </c>
      <c r="H481" s="1" t="s">
        <v>76</v>
      </c>
      <c r="I481" s="3">
        <v>117626</v>
      </c>
      <c r="J481" s="3">
        <v>0</v>
      </c>
      <c r="K481" s="1" t="s">
        <v>40</v>
      </c>
      <c r="L481" s="1" t="s">
        <v>340</v>
      </c>
      <c r="M481" s="1" t="s">
        <v>341</v>
      </c>
      <c r="N481" s="1" t="s">
        <v>79</v>
      </c>
      <c r="O481" s="1" t="s">
        <v>80</v>
      </c>
      <c r="P481" s="1" t="s">
        <v>43</v>
      </c>
      <c r="Q481" s="1" t="s">
        <v>43</v>
      </c>
      <c r="R481" s="3">
        <v>0</v>
      </c>
      <c r="S481" s="1" t="s">
        <v>44</v>
      </c>
      <c r="T481" s="1" t="s">
        <v>45</v>
      </c>
      <c r="U481" s="1" t="s">
        <v>1294</v>
      </c>
      <c r="V481" s="1" t="s">
        <v>46</v>
      </c>
      <c r="W481" s="1" t="s">
        <v>975</v>
      </c>
      <c r="X481" s="1" t="s">
        <v>1295</v>
      </c>
      <c r="Y481" s="1" t="s">
        <v>83</v>
      </c>
      <c r="Z481" s="1" t="s">
        <v>1230</v>
      </c>
      <c r="AA481" s="1" t="s">
        <v>51</v>
      </c>
      <c r="AB481" s="1" t="s">
        <v>1295</v>
      </c>
      <c r="AC481" s="1" t="s">
        <v>37</v>
      </c>
    </row>
    <row r="482" spans="1:29" hidden="1" x14ac:dyDescent="0.25">
      <c r="A482" s="1" t="s">
        <v>33</v>
      </c>
      <c r="B482" s="1" t="s">
        <v>34</v>
      </c>
      <c r="C482" s="2">
        <v>44865</v>
      </c>
      <c r="D482" s="1" t="s">
        <v>73</v>
      </c>
      <c r="E482" s="1" t="s">
        <v>74</v>
      </c>
      <c r="F482" s="1" t="s">
        <v>37</v>
      </c>
      <c r="G482" s="1" t="s">
        <v>1294</v>
      </c>
      <c r="H482" s="1" t="s">
        <v>76</v>
      </c>
      <c r="I482" s="3">
        <v>33334</v>
      </c>
      <c r="J482" s="3">
        <v>0</v>
      </c>
      <c r="K482" s="1" t="s">
        <v>40</v>
      </c>
      <c r="L482" s="1" t="s">
        <v>340</v>
      </c>
      <c r="M482" s="1" t="s">
        <v>341</v>
      </c>
      <c r="N482" s="1" t="s">
        <v>79</v>
      </c>
      <c r="O482" s="1" t="s">
        <v>80</v>
      </c>
      <c r="P482" s="1" t="s">
        <v>43</v>
      </c>
      <c r="Q482" s="1" t="s">
        <v>43</v>
      </c>
      <c r="R482" s="3">
        <v>0</v>
      </c>
      <c r="S482" s="1" t="s">
        <v>44</v>
      </c>
      <c r="T482" s="1" t="s">
        <v>45</v>
      </c>
      <c r="U482" s="1" t="s">
        <v>1294</v>
      </c>
      <c r="V482" s="1" t="s">
        <v>46</v>
      </c>
      <c r="W482" s="1" t="s">
        <v>975</v>
      </c>
      <c r="X482" s="1" t="s">
        <v>1295</v>
      </c>
      <c r="Y482" s="1" t="s">
        <v>83</v>
      </c>
      <c r="Z482" s="1" t="s">
        <v>1230</v>
      </c>
      <c r="AA482" s="1" t="s">
        <v>51</v>
      </c>
      <c r="AB482" s="1" t="s">
        <v>1295</v>
      </c>
      <c r="AC482" s="1" t="s">
        <v>37</v>
      </c>
    </row>
    <row r="483" spans="1:29" hidden="1" x14ac:dyDescent="0.25">
      <c r="A483" s="1" t="s">
        <v>33</v>
      </c>
      <c r="B483" s="1" t="s">
        <v>34</v>
      </c>
      <c r="C483" s="2">
        <v>44865</v>
      </c>
      <c r="D483" s="1" t="s">
        <v>73</v>
      </c>
      <c r="E483" s="1" t="s">
        <v>74</v>
      </c>
      <c r="F483" s="1" t="s">
        <v>37</v>
      </c>
      <c r="G483" s="1" t="s">
        <v>1294</v>
      </c>
      <c r="H483" s="1" t="s">
        <v>76</v>
      </c>
      <c r="I483" s="3">
        <v>157562</v>
      </c>
      <c r="J483" s="3">
        <v>0</v>
      </c>
      <c r="K483" s="1" t="s">
        <v>40</v>
      </c>
      <c r="L483" s="1" t="s">
        <v>450</v>
      </c>
      <c r="M483" s="1" t="s">
        <v>451</v>
      </c>
      <c r="N483" s="1" t="s">
        <v>79</v>
      </c>
      <c r="O483" s="1" t="s">
        <v>80</v>
      </c>
      <c r="P483" s="1" t="s">
        <v>43</v>
      </c>
      <c r="Q483" s="1" t="s">
        <v>43</v>
      </c>
      <c r="R483" s="3">
        <v>0</v>
      </c>
      <c r="S483" s="1" t="s">
        <v>44</v>
      </c>
      <c r="T483" s="1" t="s">
        <v>45</v>
      </c>
      <c r="U483" s="1" t="s">
        <v>1294</v>
      </c>
      <c r="V483" s="1" t="s">
        <v>46</v>
      </c>
      <c r="W483" s="1" t="s">
        <v>975</v>
      </c>
      <c r="X483" s="1" t="s">
        <v>1295</v>
      </c>
      <c r="Y483" s="1" t="s">
        <v>83</v>
      </c>
      <c r="Z483" s="1" t="s">
        <v>1230</v>
      </c>
      <c r="AA483" s="1" t="s">
        <v>51</v>
      </c>
      <c r="AB483" s="1" t="s">
        <v>1295</v>
      </c>
      <c r="AC483" s="1" t="s">
        <v>37</v>
      </c>
    </row>
    <row r="484" spans="1:29" hidden="1" x14ac:dyDescent="0.25">
      <c r="A484" s="1" t="s">
        <v>33</v>
      </c>
      <c r="B484" s="1" t="s">
        <v>34</v>
      </c>
      <c r="C484" s="2">
        <v>44865</v>
      </c>
      <c r="D484" s="1" t="s">
        <v>73</v>
      </c>
      <c r="E484" s="1" t="s">
        <v>74</v>
      </c>
      <c r="F484" s="1" t="s">
        <v>37</v>
      </c>
      <c r="G484" s="1" t="s">
        <v>1294</v>
      </c>
      <c r="H484" s="1" t="s">
        <v>76</v>
      </c>
      <c r="I484" s="3">
        <v>289262</v>
      </c>
      <c r="J484" s="3">
        <v>0</v>
      </c>
      <c r="K484" s="1" t="s">
        <v>40</v>
      </c>
      <c r="L484" s="1" t="s">
        <v>450</v>
      </c>
      <c r="M484" s="1" t="s">
        <v>451</v>
      </c>
      <c r="N484" s="1" t="s">
        <v>79</v>
      </c>
      <c r="O484" s="1" t="s">
        <v>80</v>
      </c>
      <c r="P484" s="1" t="s">
        <v>43</v>
      </c>
      <c r="Q484" s="1" t="s">
        <v>43</v>
      </c>
      <c r="R484" s="3">
        <v>0</v>
      </c>
      <c r="S484" s="1" t="s">
        <v>44</v>
      </c>
      <c r="T484" s="1" t="s">
        <v>45</v>
      </c>
      <c r="U484" s="1" t="s">
        <v>1294</v>
      </c>
      <c r="V484" s="1" t="s">
        <v>46</v>
      </c>
      <c r="W484" s="1" t="s">
        <v>975</v>
      </c>
      <c r="X484" s="1" t="s">
        <v>1295</v>
      </c>
      <c r="Y484" s="1" t="s">
        <v>83</v>
      </c>
      <c r="Z484" s="1" t="s">
        <v>1230</v>
      </c>
      <c r="AA484" s="1" t="s">
        <v>51</v>
      </c>
      <c r="AB484" s="1" t="s">
        <v>1295</v>
      </c>
      <c r="AC484" s="1" t="s">
        <v>37</v>
      </c>
    </row>
    <row r="485" spans="1:29" hidden="1" x14ac:dyDescent="0.25">
      <c r="A485" s="1" t="s">
        <v>33</v>
      </c>
      <c r="B485" s="1" t="s">
        <v>34</v>
      </c>
      <c r="C485" s="2">
        <v>44865</v>
      </c>
      <c r="D485" s="1" t="s">
        <v>73</v>
      </c>
      <c r="E485" s="1" t="s">
        <v>74</v>
      </c>
      <c r="F485" s="1" t="s">
        <v>37</v>
      </c>
      <c r="G485" s="1" t="s">
        <v>1294</v>
      </c>
      <c r="H485" s="1" t="s">
        <v>76</v>
      </c>
      <c r="I485" s="3">
        <v>101591</v>
      </c>
      <c r="J485" s="3">
        <v>0</v>
      </c>
      <c r="K485" s="1" t="s">
        <v>40</v>
      </c>
      <c r="L485" s="1" t="s">
        <v>41</v>
      </c>
      <c r="M485" s="1" t="s">
        <v>42</v>
      </c>
      <c r="N485" s="1" t="s">
        <v>79</v>
      </c>
      <c r="O485" s="1" t="s">
        <v>80</v>
      </c>
      <c r="P485" s="1" t="s">
        <v>43</v>
      </c>
      <c r="Q485" s="1" t="s">
        <v>43</v>
      </c>
      <c r="R485" s="3">
        <v>0</v>
      </c>
      <c r="S485" s="1" t="s">
        <v>44</v>
      </c>
      <c r="T485" s="1" t="s">
        <v>45</v>
      </c>
      <c r="U485" s="1" t="s">
        <v>1294</v>
      </c>
      <c r="V485" s="1" t="s">
        <v>46</v>
      </c>
      <c r="W485" s="1" t="s">
        <v>975</v>
      </c>
      <c r="X485" s="1" t="s">
        <v>1295</v>
      </c>
      <c r="Y485" s="1" t="s">
        <v>83</v>
      </c>
      <c r="Z485" s="1" t="s">
        <v>1230</v>
      </c>
      <c r="AA485" s="1" t="s">
        <v>51</v>
      </c>
      <c r="AB485" s="1" t="s">
        <v>1295</v>
      </c>
      <c r="AC485" s="1" t="s">
        <v>37</v>
      </c>
    </row>
    <row r="486" spans="1:29" hidden="1" x14ac:dyDescent="0.25">
      <c r="A486" s="1" t="s">
        <v>33</v>
      </c>
      <c r="B486" s="1" t="s">
        <v>34</v>
      </c>
      <c r="C486" s="2">
        <v>44865</v>
      </c>
      <c r="D486" s="1" t="s">
        <v>73</v>
      </c>
      <c r="E486" s="1" t="s">
        <v>74</v>
      </c>
      <c r="F486" s="1" t="s">
        <v>37</v>
      </c>
      <c r="G486" s="1" t="s">
        <v>1294</v>
      </c>
      <c r="H486" s="1" t="s">
        <v>76</v>
      </c>
      <c r="I486" s="3">
        <v>33334</v>
      </c>
      <c r="J486" s="3">
        <v>0</v>
      </c>
      <c r="K486" s="1" t="s">
        <v>40</v>
      </c>
      <c r="L486" s="1" t="s">
        <v>41</v>
      </c>
      <c r="M486" s="1" t="s">
        <v>42</v>
      </c>
      <c r="N486" s="1" t="s">
        <v>79</v>
      </c>
      <c r="O486" s="1" t="s">
        <v>80</v>
      </c>
      <c r="P486" s="1" t="s">
        <v>43</v>
      </c>
      <c r="Q486" s="1" t="s">
        <v>43</v>
      </c>
      <c r="R486" s="3">
        <v>0</v>
      </c>
      <c r="S486" s="1" t="s">
        <v>44</v>
      </c>
      <c r="T486" s="1" t="s">
        <v>45</v>
      </c>
      <c r="U486" s="1" t="s">
        <v>1294</v>
      </c>
      <c r="V486" s="1" t="s">
        <v>46</v>
      </c>
      <c r="W486" s="1" t="s">
        <v>975</v>
      </c>
      <c r="X486" s="1" t="s">
        <v>1295</v>
      </c>
      <c r="Y486" s="1" t="s">
        <v>83</v>
      </c>
      <c r="Z486" s="1" t="s">
        <v>1230</v>
      </c>
      <c r="AA486" s="1" t="s">
        <v>51</v>
      </c>
      <c r="AB486" s="1" t="s">
        <v>1295</v>
      </c>
      <c r="AC486" s="1" t="s">
        <v>37</v>
      </c>
    </row>
    <row r="487" spans="1:29" hidden="1" x14ac:dyDescent="0.25">
      <c r="A487" s="1" t="s">
        <v>33</v>
      </c>
      <c r="B487" s="1" t="s">
        <v>34</v>
      </c>
      <c r="C487" s="2">
        <v>44865</v>
      </c>
      <c r="D487" s="1" t="s">
        <v>73</v>
      </c>
      <c r="E487" s="1" t="s">
        <v>74</v>
      </c>
      <c r="F487" s="1" t="s">
        <v>37</v>
      </c>
      <c r="G487" s="1" t="s">
        <v>1294</v>
      </c>
      <c r="H487" s="1" t="s">
        <v>76</v>
      </c>
      <c r="I487" s="3">
        <v>400000</v>
      </c>
      <c r="J487" s="3">
        <v>0</v>
      </c>
      <c r="K487" s="1" t="s">
        <v>40</v>
      </c>
      <c r="L487" s="1" t="s">
        <v>41</v>
      </c>
      <c r="M487" s="1" t="s">
        <v>42</v>
      </c>
      <c r="N487" s="1" t="s">
        <v>79</v>
      </c>
      <c r="O487" s="1" t="s">
        <v>80</v>
      </c>
      <c r="P487" s="1" t="s">
        <v>43</v>
      </c>
      <c r="Q487" s="1" t="s">
        <v>43</v>
      </c>
      <c r="R487" s="3">
        <v>0</v>
      </c>
      <c r="S487" s="1" t="s">
        <v>44</v>
      </c>
      <c r="T487" s="1" t="s">
        <v>45</v>
      </c>
      <c r="U487" s="1" t="s">
        <v>1294</v>
      </c>
      <c r="V487" s="1" t="s">
        <v>46</v>
      </c>
      <c r="W487" s="1" t="s">
        <v>975</v>
      </c>
      <c r="X487" s="1" t="s">
        <v>1295</v>
      </c>
      <c r="Y487" s="1" t="s">
        <v>83</v>
      </c>
      <c r="Z487" s="1" t="s">
        <v>1230</v>
      </c>
      <c r="AA487" s="1" t="s">
        <v>51</v>
      </c>
      <c r="AB487" s="1" t="s">
        <v>1295</v>
      </c>
      <c r="AC487" s="1" t="s">
        <v>37</v>
      </c>
    </row>
    <row r="488" spans="1:29" hidden="1" x14ac:dyDescent="0.25">
      <c r="A488" s="1" t="s">
        <v>33</v>
      </c>
      <c r="B488" s="1" t="s">
        <v>34</v>
      </c>
      <c r="C488" s="2">
        <v>44865</v>
      </c>
      <c r="D488" s="1" t="s">
        <v>73</v>
      </c>
      <c r="E488" s="1" t="s">
        <v>74</v>
      </c>
      <c r="F488" s="1" t="s">
        <v>37</v>
      </c>
      <c r="G488" s="1" t="s">
        <v>1294</v>
      </c>
      <c r="H488" s="1" t="s">
        <v>76</v>
      </c>
      <c r="I488" s="3">
        <v>36024</v>
      </c>
      <c r="J488" s="3">
        <v>0</v>
      </c>
      <c r="K488" s="1" t="s">
        <v>40</v>
      </c>
      <c r="L488" s="1" t="s">
        <v>41</v>
      </c>
      <c r="M488" s="1" t="s">
        <v>42</v>
      </c>
      <c r="N488" s="1" t="s">
        <v>79</v>
      </c>
      <c r="O488" s="1" t="s">
        <v>80</v>
      </c>
      <c r="P488" s="1" t="s">
        <v>43</v>
      </c>
      <c r="Q488" s="1" t="s">
        <v>43</v>
      </c>
      <c r="R488" s="3">
        <v>0</v>
      </c>
      <c r="S488" s="1" t="s">
        <v>44</v>
      </c>
      <c r="T488" s="1" t="s">
        <v>45</v>
      </c>
      <c r="U488" s="1" t="s">
        <v>1294</v>
      </c>
      <c r="V488" s="1" t="s">
        <v>46</v>
      </c>
      <c r="W488" s="1" t="s">
        <v>975</v>
      </c>
      <c r="X488" s="1" t="s">
        <v>1295</v>
      </c>
      <c r="Y488" s="1" t="s">
        <v>83</v>
      </c>
      <c r="Z488" s="1" t="s">
        <v>1230</v>
      </c>
      <c r="AA488" s="1" t="s">
        <v>51</v>
      </c>
      <c r="AB488" s="1" t="s">
        <v>1295</v>
      </c>
      <c r="AC488" s="1" t="s">
        <v>37</v>
      </c>
    </row>
    <row r="489" spans="1:29" hidden="1" x14ac:dyDescent="0.25">
      <c r="A489" s="1" t="s">
        <v>33</v>
      </c>
      <c r="B489" s="1" t="s">
        <v>34</v>
      </c>
      <c r="C489" s="2">
        <v>44865</v>
      </c>
      <c r="D489" s="1" t="s">
        <v>73</v>
      </c>
      <c r="E489" s="1" t="s">
        <v>74</v>
      </c>
      <c r="F489" s="1" t="s">
        <v>37</v>
      </c>
      <c r="G489" s="1" t="s">
        <v>1294</v>
      </c>
      <c r="H489" s="1" t="s">
        <v>76</v>
      </c>
      <c r="I489" s="3">
        <v>466667</v>
      </c>
      <c r="J489" s="3">
        <v>0</v>
      </c>
      <c r="K489" s="1" t="s">
        <v>40</v>
      </c>
      <c r="L489" s="1" t="s">
        <v>54</v>
      </c>
      <c r="M489" s="1" t="s">
        <v>55</v>
      </c>
      <c r="N489" s="1" t="s">
        <v>79</v>
      </c>
      <c r="O489" s="1" t="s">
        <v>80</v>
      </c>
      <c r="P489" s="1" t="s">
        <v>43</v>
      </c>
      <c r="Q489" s="1" t="s">
        <v>43</v>
      </c>
      <c r="R489" s="3">
        <v>0</v>
      </c>
      <c r="S489" s="1" t="s">
        <v>44</v>
      </c>
      <c r="T489" s="1" t="s">
        <v>45</v>
      </c>
      <c r="U489" s="1" t="s">
        <v>1294</v>
      </c>
      <c r="V489" s="1" t="s">
        <v>46</v>
      </c>
      <c r="W489" s="1" t="s">
        <v>975</v>
      </c>
      <c r="X489" s="1" t="s">
        <v>1295</v>
      </c>
      <c r="Y489" s="1" t="s">
        <v>83</v>
      </c>
      <c r="Z489" s="1" t="s">
        <v>1230</v>
      </c>
      <c r="AA489" s="1" t="s">
        <v>51</v>
      </c>
      <c r="AB489" s="1" t="s">
        <v>1295</v>
      </c>
      <c r="AC489" s="1" t="s">
        <v>37</v>
      </c>
    </row>
    <row r="490" spans="1:29" hidden="1" x14ac:dyDescent="0.25">
      <c r="A490" s="1" t="s">
        <v>33</v>
      </c>
      <c r="B490" s="1" t="s">
        <v>34</v>
      </c>
      <c r="C490" s="2">
        <v>44865</v>
      </c>
      <c r="D490" s="1" t="s">
        <v>73</v>
      </c>
      <c r="E490" s="1" t="s">
        <v>74</v>
      </c>
      <c r="F490" s="1" t="s">
        <v>37</v>
      </c>
      <c r="G490" s="1" t="s">
        <v>1294</v>
      </c>
      <c r="H490" s="1" t="s">
        <v>76</v>
      </c>
      <c r="I490" s="3">
        <v>33334</v>
      </c>
      <c r="J490" s="3">
        <v>0</v>
      </c>
      <c r="K490" s="1" t="s">
        <v>40</v>
      </c>
      <c r="L490" s="1" t="s">
        <v>54</v>
      </c>
      <c r="M490" s="1" t="s">
        <v>55</v>
      </c>
      <c r="N490" s="1" t="s">
        <v>79</v>
      </c>
      <c r="O490" s="1" t="s">
        <v>80</v>
      </c>
      <c r="P490" s="1" t="s">
        <v>43</v>
      </c>
      <c r="Q490" s="1" t="s">
        <v>43</v>
      </c>
      <c r="R490" s="3">
        <v>0</v>
      </c>
      <c r="S490" s="1" t="s">
        <v>44</v>
      </c>
      <c r="T490" s="1" t="s">
        <v>45</v>
      </c>
      <c r="U490" s="1" t="s">
        <v>1294</v>
      </c>
      <c r="V490" s="1" t="s">
        <v>46</v>
      </c>
      <c r="W490" s="1" t="s">
        <v>975</v>
      </c>
      <c r="X490" s="1" t="s">
        <v>1295</v>
      </c>
      <c r="Y490" s="1" t="s">
        <v>83</v>
      </c>
      <c r="Z490" s="1" t="s">
        <v>1230</v>
      </c>
      <c r="AA490" s="1" t="s">
        <v>51</v>
      </c>
      <c r="AB490" s="1" t="s">
        <v>1295</v>
      </c>
      <c r="AC490" s="1" t="s">
        <v>37</v>
      </c>
    </row>
    <row r="491" spans="1:29" hidden="1" x14ac:dyDescent="0.25">
      <c r="A491" s="1" t="s">
        <v>33</v>
      </c>
      <c r="B491" s="1" t="s">
        <v>34</v>
      </c>
      <c r="C491" s="2">
        <v>44865</v>
      </c>
      <c r="D491" s="1" t="s">
        <v>73</v>
      </c>
      <c r="E491" s="1" t="s">
        <v>74</v>
      </c>
      <c r="F491" s="1" t="s">
        <v>37</v>
      </c>
      <c r="G491" s="1" t="s">
        <v>1294</v>
      </c>
      <c r="H491" s="1" t="s">
        <v>76</v>
      </c>
      <c r="I491" s="3">
        <v>214092</v>
      </c>
      <c r="J491" s="3">
        <v>0</v>
      </c>
      <c r="K491" s="1" t="s">
        <v>40</v>
      </c>
      <c r="L491" s="1" t="s">
        <v>54</v>
      </c>
      <c r="M491" s="1" t="s">
        <v>55</v>
      </c>
      <c r="N491" s="1" t="s">
        <v>79</v>
      </c>
      <c r="O491" s="1" t="s">
        <v>80</v>
      </c>
      <c r="P491" s="1" t="s">
        <v>43</v>
      </c>
      <c r="Q491" s="1" t="s">
        <v>43</v>
      </c>
      <c r="R491" s="3">
        <v>0</v>
      </c>
      <c r="S491" s="1" t="s">
        <v>44</v>
      </c>
      <c r="T491" s="1" t="s">
        <v>45</v>
      </c>
      <c r="U491" s="1" t="s">
        <v>1294</v>
      </c>
      <c r="V491" s="1" t="s">
        <v>46</v>
      </c>
      <c r="W491" s="1" t="s">
        <v>975</v>
      </c>
      <c r="X491" s="1" t="s">
        <v>1295</v>
      </c>
      <c r="Y491" s="1" t="s">
        <v>83</v>
      </c>
      <c r="Z491" s="1" t="s">
        <v>1230</v>
      </c>
      <c r="AA491" s="1" t="s">
        <v>51</v>
      </c>
      <c r="AB491" s="1" t="s">
        <v>1295</v>
      </c>
      <c r="AC491" s="1" t="s">
        <v>37</v>
      </c>
    </row>
    <row r="492" spans="1:29" hidden="1" x14ac:dyDescent="0.25">
      <c r="A492" s="1" t="s">
        <v>33</v>
      </c>
      <c r="B492" s="1" t="s">
        <v>34</v>
      </c>
      <c r="C492" s="2">
        <v>44865</v>
      </c>
      <c r="D492" s="1" t="s">
        <v>73</v>
      </c>
      <c r="E492" s="1" t="s">
        <v>74</v>
      </c>
      <c r="F492" s="1" t="s">
        <v>37</v>
      </c>
      <c r="G492" s="1" t="s">
        <v>1294</v>
      </c>
      <c r="H492" s="1" t="s">
        <v>76</v>
      </c>
      <c r="I492" s="3">
        <v>133334</v>
      </c>
      <c r="J492" s="3">
        <v>0</v>
      </c>
      <c r="K492" s="1" t="s">
        <v>40</v>
      </c>
      <c r="L492" s="1" t="s">
        <v>54</v>
      </c>
      <c r="M492" s="1" t="s">
        <v>55</v>
      </c>
      <c r="N492" s="1" t="s">
        <v>79</v>
      </c>
      <c r="O492" s="1" t="s">
        <v>80</v>
      </c>
      <c r="P492" s="1" t="s">
        <v>43</v>
      </c>
      <c r="Q492" s="1" t="s">
        <v>43</v>
      </c>
      <c r="R492" s="3">
        <v>0</v>
      </c>
      <c r="S492" s="1" t="s">
        <v>44</v>
      </c>
      <c r="T492" s="1" t="s">
        <v>45</v>
      </c>
      <c r="U492" s="1" t="s">
        <v>1294</v>
      </c>
      <c r="V492" s="1" t="s">
        <v>46</v>
      </c>
      <c r="W492" s="1" t="s">
        <v>975</v>
      </c>
      <c r="X492" s="1" t="s">
        <v>1295</v>
      </c>
      <c r="Y492" s="1" t="s">
        <v>83</v>
      </c>
      <c r="Z492" s="1" t="s">
        <v>1230</v>
      </c>
      <c r="AA492" s="1" t="s">
        <v>51</v>
      </c>
      <c r="AB492" s="1" t="s">
        <v>1295</v>
      </c>
      <c r="AC492" s="1" t="s">
        <v>37</v>
      </c>
    </row>
    <row r="493" spans="1:29" hidden="1" x14ac:dyDescent="0.25">
      <c r="A493" s="1" t="s">
        <v>33</v>
      </c>
      <c r="B493" s="1" t="s">
        <v>34</v>
      </c>
      <c r="C493" s="2">
        <v>44865</v>
      </c>
      <c r="D493" s="1" t="s">
        <v>73</v>
      </c>
      <c r="E493" s="1" t="s">
        <v>74</v>
      </c>
      <c r="F493" s="1" t="s">
        <v>37</v>
      </c>
      <c r="G493" s="1" t="s">
        <v>1294</v>
      </c>
      <c r="H493" s="1" t="s">
        <v>76</v>
      </c>
      <c r="I493" s="3">
        <v>33334</v>
      </c>
      <c r="J493" s="3">
        <v>0</v>
      </c>
      <c r="K493" s="1" t="s">
        <v>40</v>
      </c>
      <c r="L493" s="1" t="s">
        <v>54</v>
      </c>
      <c r="M493" s="1" t="s">
        <v>55</v>
      </c>
      <c r="N493" s="1" t="s">
        <v>79</v>
      </c>
      <c r="O493" s="1" t="s">
        <v>80</v>
      </c>
      <c r="P493" s="1" t="s">
        <v>43</v>
      </c>
      <c r="Q493" s="1" t="s">
        <v>43</v>
      </c>
      <c r="R493" s="3">
        <v>0</v>
      </c>
      <c r="S493" s="1" t="s">
        <v>44</v>
      </c>
      <c r="T493" s="1" t="s">
        <v>45</v>
      </c>
      <c r="U493" s="1" t="s">
        <v>1294</v>
      </c>
      <c r="V493" s="1" t="s">
        <v>46</v>
      </c>
      <c r="W493" s="1" t="s">
        <v>975</v>
      </c>
      <c r="X493" s="1" t="s">
        <v>1295</v>
      </c>
      <c r="Y493" s="1" t="s">
        <v>83</v>
      </c>
      <c r="Z493" s="1" t="s">
        <v>1230</v>
      </c>
      <c r="AA493" s="1" t="s">
        <v>51</v>
      </c>
      <c r="AB493" s="1" t="s">
        <v>1295</v>
      </c>
      <c r="AC493" s="1" t="s">
        <v>37</v>
      </c>
    </row>
    <row r="494" spans="1:29" hidden="1" x14ac:dyDescent="0.25">
      <c r="A494" s="1" t="s">
        <v>33</v>
      </c>
      <c r="B494" s="1" t="s">
        <v>34</v>
      </c>
      <c r="C494" s="2">
        <v>44865</v>
      </c>
      <c r="D494" s="1" t="s">
        <v>73</v>
      </c>
      <c r="E494" s="1" t="s">
        <v>74</v>
      </c>
      <c r="F494" s="1" t="s">
        <v>37</v>
      </c>
      <c r="G494" s="1" t="s">
        <v>1294</v>
      </c>
      <c r="H494" s="1" t="s">
        <v>76</v>
      </c>
      <c r="I494" s="3">
        <v>70658</v>
      </c>
      <c r="J494" s="3">
        <v>0</v>
      </c>
      <c r="K494" s="1" t="s">
        <v>40</v>
      </c>
      <c r="L494" s="1" t="s">
        <v>214</v>
      </c>
      <c r="M494" s="1" t="s">
        <v>215</v>
      </c>
      <c r="N494" s="1" t="s">
        <v>79</v>
      </c>
      <c r="O494" s="1" t="s">
        <v>80</v>
      </c>
      <c r="P494" s="1" t="s">
        <v>43</v>
      </c>
      <c r="Q494" s="1" t="s">
        <v>43</v>
      </c>
      <c r="R494" s="3">
        <v>0</v>
      </c>
      <c r="S494" s="1" t="s">
        <v>44</v>
      </c>
      <c r="T494" s="1" t="s">
        <v>45</v>
      </c>
      <c r="U494" s="1" t="s">
        <v>1294</v>
      </c>
      <c r="V494" s="1" t="s">
        <v>46</v>
      </c>
      <c r="W494" s="1" t="s">
        <v>975</v>
      </c>
      <c r="X494" s="1" t="s">
        <v>1295</v>
      </c>
      <c r="Y494" s="1" t="s">
        <v>83</v>
      </c>
      <c r="Z494" s="1" t="s">
        <v>1230</v>
      </c>
      <c r="AA494" s="1" t="s">
        <v>51</v>
      </c>
      <c r="AB494" s="1" t="s">
        <v>1295</v>
      </c>
      <c r="AC494" s="1" t="s">
        <v>37</v>
      </c>
    </row>
    <row r="495" spans="1:29" hidden="1" x14ac:dyDescent="0.25">
      <c r="A495" s="1" t="s">
        <v>33</v>
      </c>
      <c r="B495" s="1" t="s">
        <v>34</v>
      </c>
      <c r="C495" s="2">
        <v>44865</v>
      </c>
      <c r="D495" s="1" t="s">
        <v>73</v>
      </c>
      <c r="E495" s="1" t="s">
        <v>74</v>
      </c>
      <c r="F495" s="1" t="s">
        <v>37</v>
      </c>
      <c r="G495" s="1" t="s">
        <v>1294</v>
      </c>
      <c r="H495" s="1" t="s">
        <v>76</v>
      </c>
      <c r="I495" s="3">
        <v>33334</v>
      </c>
      <c r="J495" s="3">
        <v>0</v>
      </c>
      <c r="K495" s="1" t="s">
        <v>40</v>
      </c>
      <c r="L495" s="1" t="s">
        <v>214</v>
      </c>
      <c r="M495" s="1" t="s">
        <v>215</v>
      </c>
      <c r="N495" s="1" t="s">
        <v>79</v>
      </c>
      <c r="O495" s="1" t="s">
        <v>80</v>
      </c>
      <c r="P495" s="1" t="s">
        <v>43</v>
      </c>
      <c r="Q495" s="1" t="s">
        <v>43</v>
      </c>
      <c r="R495" s="3">
        <v>0</v>
      </c>
      <c r="S495" s="1" t="s">
        <v>44</v>
      </c>
      <c r="T495" s="1" t="s">
        <v>45</v>
      </c>
      <c r="U495" s="1" t="s">
        <v>1294</v>
      </c>
      <c r="V495" s="1" t="s">
        <v>46</v>
      </c>
      <c r="W495" s="1" t="s">
        <v>975</v>
      </c>
      <c r="X495" s="1" t="s">
        <v>1295</v>
      </c>
      <c r="Y495" s="1" t="s">
        <v>83</v>
      </c>
      <c r="Z495" s="1" t="s">
        <v>1230</v>
      </c>
      <c r="AA495" s="1" t="s">
        <v>51</v>
      </c>
      <c r="AB495" s="1" t="s">
        <v>1295</v>
      </c>
      <c r="AC495" s="1" t="s">
        <v>37</v>
      </c>
    </row>
    <row r="496" spans="1:29" hidden="1" x14ac:dyDescent="0.25">
      <c r="A496" s="1" t="s">
        <v>33</v>
      </c>
      <c r="B496" s="1" t="s">
        <v>34</v>
      </c>
      <c r="C496" s="2">
        <v>44865</v>
      </c>
      <c r="D496" s="1" t="s">
        <v>73</v>
      </c>
      <c r="E496" s="1" t="s">
        <v>74</v>
      </c>
      <c r="F496" s="1" t="s">
        <v>37</v>
      </c>
      <c r="G496" s="1" t="s">
        <v>1294</v>
      </c>
      <c r="H496" s="1" t="s">
        <v>76</v>
      </c>
      <c r="I496" s="3">
        <v>200001</v>
      </c>
      <c r="J496" s="3">
        <v>0</v>
      </c>
      <c r="K496" s="1" t="s">
        <v>40</v>
      </c>
      <c r="L496" s="1" t="s">
        <v>67</v>
      </c>
      <c r="M496" s="1" t="s">
        <v>68</v>
      </c>
      <c r="N496" s="1" t="s">
        <v>79</v>
      </c>
      <c r="O496" s="1" t="s">
        <v>80</v>
      </c>
      <c r="P496" s="1" t="s">
        <v>43</v>
      </c>
      <c r="Q496" s="1" t="s">
        <v>43</v>
      </c>
      <c r="R496" s="3">
        <v>0</v>
      </c>
      <c r="S496" s="1" t="s">
        <v>44</v>
      </c>
      <c r="T496" s="1" t="s">
        <v>45</v>
      </c>
      <c r="U496" s="1" t="s">
        <v>1294</v>
      </c>
      <c r="V496" s="1" t="s">
        <v>46</v>
      </c>
      <c r="W496" s="1" t="s">
        <v>975</v>
      </c>
      <c r="X496" s="1" t="s">
        <v>1295</v>
      </c>
      <c r="Y496" s="1" t="s">
        <v>83</v>
      </c>
      <c r="Z496" s="1" t="s">
        <v>1230</v>
      </c>
      <c r="AA496" s="1" t="s">
        <v>51</v>
      </c>
      <c r="AB496" s="1" t="s">
        <v>1295</v>
      </c>
      <c r="AC496" s="1" t="s">
        <v>37</v>
      </c>
    </row>
    <row r="497" spans="1:29" hidden="1" x14ac:dyDescent="0.25">
      <c r="A497" s="1" t="s">
        <v>33</v>
      </c>
      <c r="B497" s="1" t="s">
        <v>34</v>
      </c>
      <c r="C497" s="2">
        <v>44865</v>
      </c>
      <c r="D497" s="1" t="s">
        <v>73</v>
      </c>
      <c r="E497" s="1" t="s">
        <v>74</v>
      </c>
      <c r="F497" s="1" t="s">
        <v>37</v>
      </c>
      <c r="G497" s="1" t="s">
        <v>1294</v>
      </c>
      <c r="H497" s="1" t="s">
        <v>76</v>
      </c>
      <c r="I497" s="3">
        <v>33334</v>
      </c>
      <c r="J497" s="3">
        <v>0</v>
      </c>
      <c r="K497" s="1" t="s">
        <v>40</v>
      </c>
      <c r="L497" s="1" t="s">
        <v>340</v>
      </c>
      <c r="M497" s="1" t="s">
        <v>341</v>
      </c>
      <c r="N497" s="1" t="s">
        <v>79</v>
      </c>
      <c r="O497" s="1" t="s">
        <v>80</v>
      </c>
      <c r="P497" s="1" t="s">
        <v>43</v>
      </c>
      <c r="Q497" s="1" t="s">
        <v>43</v>
      </c>
      <c r="R497" s="3">
        <v>0</v>
      </c>
      <c r="S497" s="1" t="s">
        <v>44</v>
      </c>
      <c r="T497" s="1" t="s">
        <v>45</v>
      </c>
      <c r="U497" s="1" t="s">
        <v>1294</v>
      </c>
      <c r="V497" s="1" t="s">
        <v>46</v>
      </c>
      <c r="W497" s="1" t="s">
        <v>975</v>
      </c>
      <c r="X497" s="1" t="s">
        <v>1295</v>
      </c>
      <c r="Y497" s="1" t="s">
        <v>83</v>
      </c>
      <c r="Z497" s="1" t="s">
        <v>1230</v>
      </c>
      <c r="AA497" s="1" t="s">
        <v>51</v>
      </c>
      <c r="AB497" s="1" t="s">
        <v>1295</v>
      </c>
      <c r="AC497" s="1" t="s">
        <v>37</v>
      </c>
    </row>
    <row r="498" spans="1:29" hidden="1" x14ac:dyDescent="0.25">
      <c r="A498" s="1" t="s">
        <v>33</v>
      </c>
      <c r="B498" s="1" t="s">
        <v>34</v>
      </c>
      <c r="C498" s="2">
        <v>44865</v>
      </c>
      <c r="D498" s="1" t="s">
        <v>73</v>
      </c>
      <c r="E498" s="1" t="s">
        <v>74</v>
      </c>
      <c r="F498" s="1" t="s">
        <v>37</v>
      </c>
      <c r="G498" s="1" t="s">
        <v>1294</v>
      </c>
      <c r="H498" s="1" t="s">
        <v>76</v>
      </c>
      <c r="I498" s="3">
        <v>39209</v>
      </c>
      <c r="J498" s="3">
        <v>0</v>
      </c>
      <c r="K498" s="1" t="s">
        <v>40</v>
      </c>
      <c r="L498" s="1" t="s">
        <v>340</v>
      </c>
      <c r="M498" s="1" t="s">
        <v>341</v>
      </c>
      <c r="N498" s="1" t="s">
        <v>79</v>
      </c>
      <c r="O498" s="1" t="s">
        <v>80</v>
      </c>
      <c r="P498" s="1" t="s">
        <v>43</v>
      </c>
      <c r="Q498" s="1" t="s">
        <v>43</v>
      </c>
      <c r="R498" s="3">
        <v>0</v>
      </c>
      <c r="S498" s="1" t="s">
        <v>44</v>
      </c>
      <c r="T498" s="1" t="s">
        <v>45</v>
      </c>
      <c r="U498" s="1" t="s">
        <v>1294</v>
      </c>
      <c r="V498" s="1" t="s">
        <v>46</v>
      </c>
      <c r="W498" s="1" t="s">
        <v>975</v>
      </c>
      <c r="X498" s="1" t="s">
        <v>1295</v>
      </c>
      <c r="Y498" s="1" t="s">
        <v>83</v>
      </c>
      <c r="Z498" s="1" t="s">
        <v>1230</v>
      </c>
      <c r="AA498" s="1" t="s">
        <v>51</v>
      </c>
      <c r="AB498" s="1" t="s">
        <v>1295</v>
      </c>
      <c r="AC498" s="1" t="s">
        <v>37</v>
      </c>
    </row>
    <row r="499" spans="1:29" hidden="1" x14ac:dyDescent="0.25">
      <c r="A499" s="1" t="s">
        <v>33</v>
      </c>
      <c r="B499" s="1" t="s">
        <v>34</v>
      </c>
      <c r="C499" s="2">
        <v>44865</v>
      </c>
      <c r="D499" s="1" t="s">
        <v>73</v>
      </c>
      <c r="E499" s="1" t="s">
        <v>74</v>
      </c>
      <c r="F499" s="1" t="s">
        <v>37</v>
      </c>
      <c r="G499" s="1" t="s">
        <v>1294</v>
      </c>
      <c r="H499" s="1" t="s">
        <v>76</v>
      </c>
      <c r="I499" s="3">
        <v>104432</v>
      </c>
      <c r="J499" s="3">
        <v>0</v>
      </c>
      <c r="K499" s="1" t="s">
        <v>40</v>
      </c>
      <c r="L499" s="1" t="s">
        <v>340</v>
      </c>
      <c r="M499" s="1" t="s">
        <v>341</v>
      </c>
      <c r="N499" s="1" t="s">
        <v>79</v>
      </c>
      <c r="O499" s="1" t="s">
        <v>80</v>
      </c>
      <c r="P499" s="1" t="s">
        <v>43</v>
      </c>
      <c r="Q499" s="1" t="s">
        <v>43</v>
      </c>
      <c r="R499" s="3">
        <v>0</v>
      </c>
      <c r="S499" s="1" t="s">
        <v>44</v>
      </c>
      <c r="T499" s="1" t="s">
        <v>45</v>
      </c>
      <c r="U499" s="1" t="s">
        <v>1294</v>
      </c>
      <c r="V499" s="1" t="s">
        <v>46</v>
      </c>
      <c r="W499" s="1" t="s">
        <v>975</v>
      </c>
      <c r="X499" s="1" t="s">
        <v>1295</v>
      </c>
      <c r="Y499" s="1" t="s">
        <v>83</v>
      </c>
      <c r="Z499" s="1" t="s">
        <v>1230</v>
      </c>
      <c r="AA499" s="1" t="s">
        <v>51</v>
      </c>
      <c r="AB499" s="1" t="s">
        <v>1295</v>
      </c>
      <c r="AC499" s="1" t="s">
        <v>37</v>
      </c>
    </row>
    <row r="500" spans="1:29" x14ac:dyDescent="0.25">
      <c r="A500" s="1" t="s">
        <v>33</v>
      </c>
      <c r="B500" s="1" t="s">
        <v>34</v>
      </c>
      <c r="C500" s="2">
        <v>44875</v>
      </c>
      <c r="D500" s="1" t="s">
        <v>35</v>
      </c>
      <c r="E500" s="1" t="s">
        <v>36</v>
      </c>
      <c r="F500" s="1" t="s">
        <v>37</v>
      </c>
      <c r="G500" s="1" t="s">
        <v>1296</v>
      </c>
      <c r="H500" s="1" t="s">
        <v>1297</v>
      </c>
      <c r="I500" s="3">
        <v>0</v>
      </c>
      <c r="J500" s="54">
        <v>173803</v>
      </c>
      <c r="K500" s="1" t="s">
        <v>40</v>
      </c>
      <c r="L500" s="1" t="s">
        <v>41</v>
      </c>
      <c r="M500" s="1" t="s">
        <v>42</v>
      </c>
      <c r="N500" s="1" t="s">
        <v>37</v>
      </c>
      <c r="O500" s="1" t="s">
        <v>43</v>
      </c>
      <c r="P500" s="1" t="s">
        <v>43</v>
      </c>
      <c r="Q500" s="1" t="s">
        <v>43</v>
      </c>
      <c r="R500" s="3">
        <v>0</v>
      </c>
      <c r="S500" s="1" t="s">
        <v>44</v>
      </c>
      <c r="T500" s="1" t="s">
        <v>45</v>
      </c>
      <c r="U500" s="1" t="s">
        <v>1296</v>
      </c>
      <c r="V500" s="1" t="s">
        <v>46</v>
      </c>
      <c r="W500" s="1" t="s">
        <v>47</v>
      </c>
      <c r="X500" s="1" t="s">
        <v>1298</v>
      </c>
      <c r="Y500" s="1" t="s">
        <v>49</v>
      </c>
      <c r="Z500" s="1" t="s">
        <v>918</v>
      </c>
      <c r="AA500" s="1" t="s">
        <v>51</v>
      </c>
      <c r="AB500" s="1" t="s">
        <v>1298</v>
      </c>
      <c r="AC500" s="1" t="s">
        <v>37</v>
      </c>
    </row>
    <row r="501" spans="1:29" x14ac:dyDescent="0.25">
      <c r="A501" s="1" t="s">
        <v>33</v>
      </c>
      <c r="B501" s="1" t="s">
        <v>34</v>
      </c>
      <c r="C501" s="2">
        <v>44875</v>
      </c>
      <c r="D501" s="1" t="s">
        <v>35</v>
      </c>
      <c r="E501" s="1" t="s">
        <v>36</v>
      </c>
      <c r="F501" s="1" t="s">
        <v>37</v>
      </c>
      <c r="G501" s="1" t="s">
        <v>1299</v>
      </c>
      <c r="H501" s="1" t="s">
        <v>1300</v>
      </c>
      <c r="I501" s="3">
        <v>0</v>
      </c>
      <c r="J501" s="54">
        <v>37020</v>
      </c>
      <c r="K501" s="1" t="s">
        <v>40</v>
      </c>
      <c r="L501" s="1" t="s">
        <v>340</v>
      </c>
      <c r="M501" s="1" t="s">
        <v>341</v>
      </c>
      <c r="N501" s="1" t="s">
        <v>37</v>
      </c>
      <c r="O501" s="1" t="s">
        <v>43</v>
      </c>
      <c r="P501" s="1" t="s">
        <v>43</v>
      </c>
      <c r="Q501" s="1" t="s">
        <v>43</v>
      </c>
      <c r="R501" s="3">
        <v>0</v>
      </c>
      <c r="S501" s="1" t="s">
        <v>44</v>
      </c>
      <c r="T501" s="1" t="s">
        <v>45</v>
      </c>
      <c r="U501" s="1" t="s">
        <v>1299</v>
      </c>
      <c r="V501" s="1" t="s">
        <v>46</v>
      </c>
      <c r="W501" s="1" t="s">
        <v>47</v>
      </c>
      <c r="X501" s="1" t="s">
        <v>1301</v>
      </c>
      <c r="Y501" s="1" t="s">
        <v>49</v>
      </c>
      <c r="Z501" s="1" t="s">
        <v>918</v>
      </c>
      <c r="AA501" s="1" t="s">
        <v>51</v>
      </c>
      <c r="AB501" s="1" t="s">
        <v>1301</v>
      </c>
      <c r="AC501" s="1" t="s">
        <v>37</v>
      </c>
    </row>
    <row r="502" spans="1:29" x14ac:dyDescent="0.25">
      <c r="A502" s="1" t="s">
        <v>33</v>
      </c>
      <c r="B502" s="1" t="s">
        <v>34</v>
      </c>
      <c r="C502" s="2">
        <v>44876</v>
      </c>
      <c r="D502" s="1" t="s">
        <v>35</v>
      </c>
      <c r="E502" s="1" t="s">
        <v>36</v>
      </c>
      <c r="F502" s="1" t="s">
        <v>37</v>
      </c>
      <c r="G502" s="1" t="s">
        <v>1302</v>
      </c>
      <c r="H502" s="1" t="s">
        <v>1303</v>
      </c>
      <c r="I502" s="3">
        <v>0</v>
      </c>
      <c r="J502" s="54">
        <v>366954</v>
      </c>
      <c r="K502" s="1" t="s">
        <v>40</v>
      </c>
      <c r="L502" s="1" t="s">
        <v>67</v>
      </c>
      <c r="M502" s="1" t="s">
        <v>68</v>
      </c>
      <c r="N502" s="1" t="s">
        <v>37</v>
      </c>
      <c r="O502" s="1" t="s">
        <v>43</v>
      </c>
      <c r="P502" s="1" t="s">
        <v>43</v>
      </c>
      <c r="Q502" s="1" t="s">
        <v>43</v>
      </c>
      <c r="R502" s="3">
        <v>0</v>
      </c>
      <c r="S502" s="1" t="s">
        <v>44</v>
      </c>
      <c r="T502" s="1" t="s">
        <v>45</v>
      </c>
      <c r="U502" s="1" t="s">
        <v>1302</v>
      </c>
      <c r="V502" s="1" t="s">
        <v>46</v>
      </c>
      <c r="W502" s="1" t="s">
        <v>47</v>
      </c>
      <c r="X502" s="1" t="s">
        <v>1304</v>
      </c>
      <c r="Y502" s="1" t="s">
        <v>49</v>
      </c>
      <c r="Z502" s="1" t="s">
        <v>918</v>
      </c>
      <c r="AA502" s="1" t="s">
        <v>51</v>
      </c>
      <c r="AB502" s="1" t="s">
        <v>1304</v>
      </c>
      <c r="AC502" s="1" t="s">
        <v>37</v>
      </c>
    </row>
    <row r="503" spans="1:29" x14ac:dyDescent="0.25">
      <c r="A503" s="1" t="s">
        <v>33</v>
      </c>
      <c r="B503" s="1" t="s">
        <v>34</v>
      </c>
      <c r="C503" s="2">
        <v>44876</v>
      </c>
      <c r="D503" s="1" t="s">
        <v>35</v>
      </c>
      <c r="E503" s="1" t="s">
        <v>36</v>
      </c>
      <c r="F503" s="1" t="s">
        <v>37</v>
      </c>
      <c r="G503" s="1" t="s">
        <v>1305</v>
      </c>
      <c r="H503" s="1" t="s">
        <v>1306</v>
      </c>
      <c r="I503" s="3">
        <v>0</v>
      </c>
      <c r="J503" s="54">
        <v>40399</v>
      </c>
      <c r="K503" s="1" t="s">
        <v>40</v>
      </c>
      <c r="L503" s="1" t="s">
        <v>54</v>
      </c>
      <c r="M503" s="1" t="s">
        <v>55</v>
      </c>
      <c r="N503" s="1" t="s">
        <v>37</v>
      </c>
      <c r="O503" s="1" t="s">
        <v>43</v>
      </c>
      <c r="P503" s="1" t="s">
        <v>43</v>
      </c>
      <c r="Q503" s="1" t="s">
        <v>43</v>
      </c>
      <c r="R503" s="3">
        <v>0</v>
      </c>
      <c r="S503" s="1" t="s">
        <v>44</v>
      </c>
      <c r="T503" s="1" t="s">
        <v>45</v>
      </c>
      <c r="U503" s="1" t="s">
        <v>1305</v>
      </c>
      <c r="V503" s="1" t="s">
        <v>46</v>
      </c>
      <c r="W503" s="1" t="s">
        <v>47</v>
      </c>
      <c r="X503" s="1" t="s">
        <v>1307</v>
      </c>
      <c r="Y503" s="1" t="s">
        <v>49</v>
      </c>
      <c r="Z503" s="1" t="s">
        <v>918</v>
      </c>
      <c r="AA503" s="1" t="s">
        <v>51</v>
      </c>
      <c r="AB503" s="1" t="s">
        <v>1307</v>
      </c>
      <c r="AC503" s="1" t="s">
        <v>37</v>
      </c>
    </row>
    <row r="504" spans="1:29" x14ac:dyDescent="0.25">
      <c r="A504" s="1" t="s">
        <v>33</v>
      </c>
      <c r="B504" s="1" t="s">
        <v>34</v>
      </c>
      <c r="C504" s="2">
        <v>44880</v>
      </c>
      <c r="D504" s="1" t="s">
        <v>35</v>
      </c>
      <c r="E504" s="1" t="s">
        <v>36</v>
      </c>
      <c r="F504" s="1" t="s">
        <v>37</v>
      </c>
      <c r="G504" s="1" t="s">
        <v>1308</v>
      </c>
      <c r="H504" s="1" t="s">
        <v>1309</v>
      </c>
      <c r="I504" s="3">
        <v>0</v>
      </c>
      <c r="J504" s="54">
        <v>39606</v>
      </c>
      <c r="K504" s="1" t="s">
        <v>40</v>
      </c>
      <c r="L504" s="1" t="s">
        <v>54</v>
      </c>
      <c r="M504" s="1" t="s">
        <v>55</v>
      </c>
      <c r="N504" s="1" t="s">
        <v>37</v>
      </c>
      <c r="O504" s="1" t="s">
        <v>43</v>
      </c>
      <c r="P504" s="1" t="s">
        <v>43</v>
      </c>
      <c r="Q504" s="1" t="s">
        <v>43</v>
      </c>
      <c r="R504" s="3">
        <v>0</v>
      </c>
      <c r="S504" s="1" t="s">
        <v>44</v>
      </c>
      <c r="T504" s="1" t="s">
        <v>45</v>
      </c>
      <c r="U504" s="1" t="s">
        <v>1308</v>
      </c>
      <c r="V504" s="1" t="s">
        <v>46</v>
      </c>
      <c r="W504" s="1" t="s">
        <v>47</v>
      </c>
      <c r="X504" s="1" t="s">
        <v>1310</v>
      </c>
      <c r="Y504" s="1" t="s">
        <v>49</v>
      </c>
      <c r="Z504" s="1" t="s">
        <v>918</v>
      </c>
      <c r="AA504" s="1" t="s">
        <v>51</v>
      </c>
      <c r="AB504" s="1" t="s">
        <v>1310</v>
      </c>
      <c r="AC504" s="1" t="s">
        <v>37</v>
      </c>
    </row>
    <row r="505" spans="1:29" x14ac:dyDescent="0.25">
      <c r="A505" s="1" t="s">
        <v>33</v>
      </c>
      <c r="B505" s="1" t="s">
        <v>34</v>
      </c>
      <c r="C505" s="2">
        <v>44883</v>
      </c>
      <c r="D505" s="1" t="s">
        <v>35</v>
      </c>
      <c r="E505" s="1" t="s">
        <v>36</v>
      </c>
      <c r="F505" s="1" t="s">
        <v>37</v>
      </c>
      <c r="G505" s="1" t="s">
        <v>1311</v>
      </c>
      <c r="H505" s="1" t="s">
        <v>1312</v>
      </c>
      <c r="I505" s="3">
        <v>0</v>
      </c>
      <c r="J505" s="54">
        <v>66858</v>
      </c>
      <c r="K505" s="1" t="s">
        <v>40</v>
      </c>
      <c r="L505" s="1" t="s">
        <v>67</v>
      </c>
      <c r="M505" s="1" t="s">
        <v>68</v>
      </c>
      <c r="N505" s="1" t="s">
        <v>37</v>
      </c>
      <c r="O505" s="1" t="s">
        <v>43</v>
      </c>
      <c r="P505" s="1" t="s">
        <v>43</v>
      </c>
      <c r="Q505" s="1" t="s">
        <v>43</v>
      </c>
      <c r="R505" s="3">
        <v>0</v>
      </c>
      <c r="S505" s="1" t="s">
        <v>44</v>
      </c>
      <c r="T505" s="1" t="s">
        <v>45</v>
      </c>
      <c r="U505" s="1" t="s">
        <v>1311</v>
      </c>
      <c r="V505" s="1" t="s">
        <v>46</v>
      </c>
      <c r="W505" s="1" t="s">
        <v>47</v>
      </c>
      <c r="X505" s="1" t="s">
        <v>1313</v>
      </c>
      <c r="Y505" s="1" t="s">
        <v>49</v>
      </c>
      <c r="Z505" s="1" t="s">
        <v>918</v>
      </c>
      <c r="AA505" s="1" t="s">
        <v>51</v>
      </c>
      <c r="AB505" s="1" t="s">
        <v>1313</v>
      </c>
      <c r="AC505" s="1" t="s">
        <v>37</v>
      </c>
    </row>
    <row r="506" spans="1:29" x14ac:dyDescent="0.25">
      <c r="A506" s="1" t="s">
        <v>33</v>
      </c>
      <c r="B506" s="1" t="s">
        <v>34</v>
      </c>
      <c r="C506" s="2">
        <v>44886</v>
      </c>
      <c r="D506" s="1" t="s">
        <v>35</v>
      </c>
      <c r="E506" s="1" t="s">
        <v>36</v>
      </c>
      <c r="F506" s="1" t="s">
        <v>37</v>
      </c>
      <c r="G506" s="1" t="s">
        <v>1314</v>
      </c>
      <c r="H506" s="1" t="s">
        <v>1315</v>
      </c>
      <c r="I506" s="3">
        <v>0</v>
      </c>
      <c r="J506" s="54">
        <v>100000</v>
      </c>
      <c r="K506" s="1" t="s">
        <v>40</v>
      </c>
      <c r="L506" s="1" t="s">
        <v>340</v>
      </c>
      <c r="M506" s="1" t="s">
        <v>341</v>
      </c>
      <c r="N506" s="1" t="s">
        <v>37</v>
      </c>
      <c r="O506" s="1" t="s">
        <v>43</v>
      </c>
      <c r="P506" s="1" t="s">
        <v>43</v>
      </c>
      <c r="Q506" s="1" t="s">
        <v>43</v>
      </c>
      <c r="R506" s="3">
        <v>0</v>
      </c>
      <c r="S506" s="1" t="s">
        <v>44</v>
      </c>
      <c r="T506" s="1" t="s">
        <v>45</v>
      </c>
      <c r="U506" s="1" t="s">
        <v>1314</v>
      </c>
      <c r="V506" s="1" t="s">
        <v>46</v>
      </c>
      <c r="W506" s="1" t="s">
        <v>47</v>
      </c>
      <c r="X506" s="1" t="s">
        <v>1316</v>
      </c>
      <c r="Y506" s="1" t="s">
        <v>49</v>
      </c>
      <c r="Z506" s="1" t="s">
        <v>918</v>
      </c>
      <c r="AA506" s="1" t="s">
        <v>51</v>
      </c>
      <c r="AB506" s="1" t="s">
        <v>1316</v>
      </c>
      <c r="AC506" s="1" t="s">
        <v>37</v>
      </c>
    </row>
    <row r="507" spans="1:29" x14ac:dyDescent="0.25">
      <c r="A507" s="1" t="s">
        <v>33</v>
      </c>
      <c r="B507" s="1" t="s">
        <v>34</v>
      </c>
      <c r="C507" s="2">
        <v>44888</v>
      </c>
      <c r="D507" s="1" t="s">
        <v>35</v>
      </c>
      <c r="E507" s="1" t="s">
        <v>36</v>
      </c>
      <c r="F507" s="1" t="s">
        <v>37</v>
      </c>
      <c r="G507" s="1" t="s">
        <v>1317</v>
      </c>
      <c r="H507" s="1" t="s">
        <v>1318</v>
      </c>
      <c r="I507" s="3">
        <v>0</v>
      </c>
      <c r="J507" s="54">
        <v>526592</v>
      </c>
      <c r="K507" s="1" t="s">
        <v>40</v>
      </c>
      <c r="L507" s="1" t="s">
        <v>41</v>
      </c>
      <c r="M507" s="1" t="s">
        <v>42</v>
      </c>
      <c r="N507" s="1" t="s">
        <v>37</v>
      </c>
      <c r="O507" s="1" t="s">
        <v>43</v>
      </c>
      <c r="P507" s="1" t="s">
        <v>43</v>
      </c>
      <c r="Q507" s="1" t="s">
        <v>43</v>
      </c>
      <c r="R507" s="3">
        <v>0</v>
      </c>
      <c r="S507" s="1" t="s">
        <v>44</v>
      </c>
      <c r="T507" s="1" t="s">
        <v>45</v>
      </c>
      <c r="U507" s="1" t="s">
        <v>1317</v>
      </c>
      <c r="V507" s="1" t="s">
        <v>46</v>
      </c>
      <c r="W507" s="1" t="s">
        <v>47</v>
      </c>
      <c r="X507" s="1" t="s">
        <v>1319</v>
      </c>
      <c r="Y507" s="1" t="s">
        <v>49</v>
      </c>
      <c r="Z507" s="1" t="s">
        <v>918</v>
      </c>
      <c r="AA507" s="1" t="s">
        <v>51</v>
      </c>
      <c r="AB507" s="1" t="s">
        <v>1319</v>
      </c>
      <c r="AC507" s="1" t="s">
        <v>37</v>
      </c>
    </row>
    <row r="508" spans="1:29" x14ac:dyDescent="0.25">
      <c r="A508" s="1" t="s">
        <v>33</v>
      </c>
      <c r="B508" s="1" t="s">
        <v>34</v>
      </c>
      <c r="C508" s="2">
        <v>44889</v>
      </c>
      <c r="D508" s="1" t="s">
        <v>35</v>
      </c>
      <c r="E508" s="1" t="s">
        <v>36</v>
      </c>
      <c r="F508" s="1" t="s">
        <v>37</v>
      </c>
      <c r="G508" s="1" t="s">
        <v>1320</v>
      </c>
      <c r="H508" s="1" t="s">
        <v>1321</v>
      </c>
      <c r="I508" s="3">
        <v>0</v>
      </c>
      <c r="J508" s="54">
        <v>7697171</v>
      </c>
      <c r="K508" s="1" t="s">
        <v>40</v>
      </c>
      <c r="L508" s="1" t="s">
        <v>1250</v>
      </c>
      <c r="M508" s="1" t="s">
        <v>859</v>
      </c>
      <c r="N508" s="1" t="s">
        <v>37</v>
      </c>
      <c r="O508" s="1" t="s">
        <v>43</v>
      </c>
      <c r="P508" s="1" t="s">
        <v>43</v>
      </c>
      <c r="Q508" s="1" t="s">
        <v>43</v>
      </c>
      <c r="R508" s="3">
        <v>0</v>
      </c>
      <c r="S508" s="1" t="s">
        <v>44</v>
      </c>
      <c r="T508" s="1" t="s">
        <v>45</v>
      </c>
      <c r="U508" s="1" t="s">
        <v>1320</v>
      </c>
      <c r="V508" s="1" t="s">
        <v>46</v>
      </c>
      <c r="W508" s="1" t="s">
        <v>47</v>
      </c>
      <c r="X508" s="1" t="s">
        <v>1322</v>
      </c>
      <c r="Y508" s="1" t="s">
        <v>49</v>
      </c>
      <c r="Z508" s="1" t="s">
        <v>918</v>
      </c>
      <c r="AA508" s="1" t="s">
        <v>51</v>
      </c>
      <c r="AB508" s="1" t="s">
        <v>1322</v>
      </c>
      <c r="AC508" s="1" t="s">
        <v>37</v>
      </c>
    </row>
    <row r="509" spans="1:29" hidden="1" x14ac:dyDescent="0.25">
      <c r="A509" s="1" t="s">
        <v>33</v>
      </c>
      <c r="B509" s="1" t="s">
        <v>34</v>
      </c>
      <c r="C509" s="2">
        <v>44895</v>
      </c>
      <c r="D509" s="1" t="s">
        <v>73</v>
      </c>
      <c r="E509" s="1" t="s">
        <v>74</v>
      </c>
      <c r="F509" s="1" t="s">
        <v>37</v>
      </c>
      <c r="G509" s="1" t="s">
        <v>1331</v>
      </c>
      <c r="H509" s="1" t="s">
        <v>76</v>
      </c>
      <c r="I509" s="3">
        <v>1201838</v>
      </c>
      <c r="J509" s="3">
        <v>0</v>
      </c>
      <c r="K509" s="1" t="s">
        <v>40</v>
      </c>
      <c r="L509" s="1" t="s">
        <v>555</v>
      </c>
      <c r="M509" s="1" t="s">
        <v>556</v>
      </c>
      <c r="N509" s="1" t="s">
        <v>1323</v>
      </c>
      <c r="O509" s="1" t="s">
        <v>1324</v>
      </c>
      <c r="P509" s="1" t="s">
        <v>43</v>
      </c>
      <c r="Q509" s="1" t="s">
        <v>43</v>
      </c>
      <c r="R509" s="3">
        <v>0</v>
      </c>
      <c r="S509" s="1" t="s">
        <v>44</v>
      </c>
      <c r="T509" s="1" t="s">
        <v>45</v>
      </c>
      <c r="U509" s="1" t="s">
        <v>1331</v>
      </c>
      <c r="V509" s="1" t="s">
        <v>46</v>
      </c>
      <c r="W509" s="1" t="s">
        <v>975</v>
      </c>
      <c r="X509" s="1" t="s">
        <v>1332</v>
      </c>
      <c r="Y509" s="1" t="s">
        <v>83</v>
      </c>
      <c r="Z509" s="1" t="s">
        <v>1230</v>
      </c>
      <c r="AA509" s="1" t="s">
        <v>51</v>
      </c>
      <c r="AB509" s="1" t="s">
        <v>1332</v>
      </c>
      <c r="AC509" s="1" t="s">
        <v>37</v>
      </c>
    </row>
    <row r="510" spans="1:29" hidden="1" x14ac:dyDescent="0.25">
      <c r="A510" s="1" t="s">
        <v>33</v>
      </c>
      <c r="B510" s="1" t="s">
        <v>34</v>
      </c>
      <c r="C510" s="2">
        <v>44895</v>
      </c>
      <c r="D510" s="1" t="s">
        <v>73</v>
      </c>
      <c r="E510" s="1" t="s">
        <v>74</v>
      </c>
      <c r="F510" s="1" t="s">
        <v>37</v>
      </c>
      <c r="G510" s="1" t="s">
        <v>1331</v>
      </c>
      <c r="H510" s="1" t="s">
        <v>76</v>
      </c>
      <c r="I510" s="3">
        <v>40691</v>
      </c>
      <c r="J510" s="3">
        <v>0</v>
      </c>
      <c r="K510" s="1" t="s">
        <v>40</v>
      </c>
      <c r="L510" s="1" t="s">
        <v>854</v>
      </c>
      <c r="M510" s="1" t="s">
        <v>855</v>
      </c>
      <c r="N510" s="1" t="s">
        <v>89</v>
      </c>
      <c r="O510" s="1" t="s">
        <v>90</v>
      </c>
      <c r="P510" s="1" t="s">
        <v>43</v>
      </c>
      <c r="Q510" s="1" t="s">
        <v>43</v>
      </c>
      <c r="R510" s="3">
        <v>0</v>
      </c>
      <c r="S510" s="1" t="s">
        <v>44</v>
      </c>
      <c r="T510" s="1" t="s">
        <v>45</v>
      </c>
      <c r="U510" s="1" t="s">
        <v>1331</v>
      </c>
      <c r="V510" s="1" t="s">
        <v>46</v>
      </c>
      <c r="W510" s="1" t="s">
        <v>975</v>
      </c>
      <c r="X510" s="1" t="s">
        <v>1332</v>
      </c>
      <c r="Y510" s="1" t="s">
        <v>83</v>
      </c>
      <c r="Z510" s="1" t="s">
        <v>1230</v>
      </c>
      <c r="AA510" s="1" t="s">
        <v>51</v>
      </c>
      <c r="AB510" s="1" t="s">
        <v>1332</v>
      </c>
      <c r="AC510" s="1" t="s">
        <v>37</v>
      </c>
    </row>
    <row r="511" spans="1:29" hidden="1" x14ac:dyDescent="0.25">
      <c r="A511" s="1" t="s">
        <v>33</v>
      </c>
      <c r="B511" s="1" t="s">
        <v>34</v>
      </c>
      <c r="C511" s="2">
        <v>44895</v>
      </c>
      <c r="D511" s="1" t="s">
        <v>73</v>
      </c>
      <c r="E511" s="1" t="s">
        <v>74</v>
      </c>
      <c r="F511" s="1" t="s">
        <v>37</v>
      </c>
      <c r="G511" s="1" t="s">
        <v>1331</v>
      </c>
      <c r="H511" s="1" t="s">
        <v>76</v>
      </c>
      <c r="I511" s="3">
        <v>33334</v>
      </c>
      <c r="J511" s="3">
        <v>0</v>
      </c>
      <c r="K511" s="1" t="s">
        <v>40</v>
      </c>
      <c r="L511" s="1" t="s">
        <v>448</v>
      </c>
      <c r="M511" s="1" t="s">
        <v>449</v>
      </c>
      <c r="N511" s="1" t="s">
        <v>79</v>
      </c>
      <c r="O511" s="1" t="s">
        <v>80</v>
      </c>
      <c r="P511" s="1" t="s">
        <v>43</v>
      </c>
      <c r="Q511" s="1" t="s">
        <v>43</v>
      </c>
      <c r="R511" s="3">
        <v>0</v>
      </c>
      <c r="S511" s="1" t="s">
        <v>44</v>
      </c>
      <c r="T511" s="1" t="s">
        <v>45</v>
      </c>
      <c r="U511" s="1" t="s">
        <v>1331</v>
      </c>
      <c r="V511" s="1" t="s">
        <v>46</v>
      </c>
      <c r="W511" s="1" t="s">
        <v>975</v>
      </c>
      <c r="X511" s="1" t="s">
        <v>1332</v>
      </c>
      <c r="Y511" s="1" t="s">
        <v>83</v>
      </c>
      <c r="Z511" s="1" t="s">
        <v>1230</v>
      </c>
      <c r="AA511" s="1" t="s">
        <v>51</v>
      </c>
      <c r="AB511" s="1" t="s">
        <v>1332</v>
      </c>
      <c r="AC511" s="1" t="s">
        <v>37</v>
      </c>
    </row>
    <row r="512" spans="1:29" hidden="1" x14ac:dyDescent="0.25">
      <c r="A512" s="1" t="s">
        <v>33</v>
      </c>
      <c r="B512" s="1" t="s">
        <v>34</v>
      </c>
      <c r="C512" s="2">
        <v>44895</v>
      </c>
      <c r="D512" s="1" t="s">
        <v>73</v>
      </c>
      <c r="E512" s="1" t="s">
        <v>74</v>
      </c>
      <c r="F512" s="1" t="s">
        <v>37</v>
      </c>
      <c r="G512" s="1" t="s">
        <v>1331</v>
      </c>
      <c r="H512" s="1" t="s">
        <v>76</v>
      </c>
      <c r="I512" s="3">
        <v>33334</v>
      </c>
      <c r="J512" s="3">
        <v>0</v>
      </c>
      <c r="K512" s="1" t="s">
        <v>40</v>
      </c>
      <c r="L512" s="1" t="s">
        <v>472</v>
      </c>
      <c r="M512" s="1" t="s">
        <v>473</v>
      </c>
      <c r="N512" s="1" t="s">
        <v>79</v>
      </c>
      <c r="O512" s="1" t="s">
        <v>80</v>
      </c>
      <c r="P512" s="1" t="s">
        <v>43</v>
      </c>
      <c r="Q512" s="1" t="s">
        <v>43</v>
      </c>
      <c r="R512" s="3">
        <v>0</v>
      </c>
      <c r="S512" s="1" t="s">
        <v>44</v>
      </c>
      <c r="T512" s="1" t="s">
        <v>45</v>
      </c>
      <c r="U512" s="1" t="s">
        <v>1331</v>
      </c>
      <c r="V512" s="1" t="s">
        <v>46</v>
      </c>
      <c r="W512" s="1" t="s">
        <v>975</v>
      </c>
      <c r="X512" s="1" t="s">
        <v>1332</v>
      </c>
      <c r="Y512" s="1" t="s">
        <v>83</v>
      </c>
      <c r="Z512" s="1" t="s">
        <v>1230</v>
      </c>
      <c r="AA512" s="1" t="s">
        <v>51</v>
      </c>
      <c r="AB512" s="1" t="s">
        <v>1332</v>
      </c>
      <c r="AC512" s="1" t="s">
        <v>37</v>
      </c>
    </row>
    <row r="513" spans="1:29" hidden="1" x14ac:dyDescent="0.25">
      <c r="A513" s="1" t="s">
        <v>33</v>
      </c>
      <c r="B513" s="1" t="s">
        <v>34</v>
      </c>
      <c r="C513" s="2">
        <v>44895</v>
      </c>
      <c r="D513" s="1" t="s">
        <v>73</v>
      </c>
      <c r="E513" s="1" t="s">
        <v>74</v>
      </c>
      <c r="F513" s="1" t="s">
        <v>37</v>
      </c>
      <c r="G513" s="1" t="s">
        <v>1331</v>
      </c>
      <c r="H513" s="1" t="s">
        <v>76</v>
      </c>
      <c r="I513" s="3">
        <v>500000</v>
      </c>
      <c r="J513" s="3">
        <v>0</v>
      </c>
      <c r="K513" s="1" t="s">
        <v>40</v>
      </c>
      <c r="L513" s="1" t="s">
        <v>494</v>
      </c>
      <c r="M513" s="1" t="s">
        <v>495</v>
      </c>
      <c r="N513" s="1" t="s">
        <v>79</v>
      </c>
      <c r="O513" s="1" t="s">
        <v>80</v>
      </c>
      <c r="P513" s="1" t="s">
        <v>43</v>
      </c>
      <c r="Q513" s="1" t="s">
        <v>43</v>
      </c>
      <c r="R513" s="3">
        <v>0</v>
      </c>
      <c r="S513" s="1" t="s">
        <v>44</v>
      </c>
      <c r="T513" s="1" t="s">
        <v>45</v>
      </c>
      <c r="U513" s="1" t="s">
        <v>1331</v>
      </c>
      <c r="V513" s="1" t="s">
        <v>46</v>
      </c>
      <c r="W513" s="1" t="s">
        <v>975</v>
      </c>
      <c r="X513" s="1" t="s">
        <v>1332</v>
      </c>
      <c r="Y513" s="1" t="s">
        <v>83</v>
      </c>
      <c r="Z513" s="1" t="s">
        <v>1230</v>
      </c>
      <c r="AA513" s="1" t="s">
        <v>51</v>
      </c>
      <c r="AB513" s="1" t="s">
        <v>1332</v>
      </c>
      <c r="AC513" s="1" t="s">
        <v>37</v>
      </c>
    </row>
    <row r="514" spans="1:29" hidden="1" x14ac:dyDescent="0.25">
      <c r="A514" s="1" t="s">
        <v>33</v>
      </c>
      <c r="B514" s="1" t="s">
        <v>34</v>
      </c>
      <c r="C514" s="2">
        <v>44895</v>
      </c>
      <c r="D514" s="1" t="s">
        <v>73</v>
      </c>
      <c r="E514" s="1" t="s">
        <v>74</v>
      </c>
      <c r="F514" s="1" t="s">
        <v>37</v>
      </c>
      <c r="G514" s="1" t="s">
        <v>1331</v>
      </c>
      <c r="H514" s="1" t="s">
        <v>76</v>
      </c>
      <c r="I514" s="3">
        <v>100000</v>
      </c>
      <c r="J514" s="3">
        <v>0</v>
      </c>
      <c r="K514" s="1" t="s">
        <v>40</v>
      </c>
      <c r="L514" s="1" t="s">
        <v>434</v>
      </c>
      <c r="M514" s="1" t="s">
        <v>435</v>
      </c>
      <c r="N514" s="1" t="s">
        <v>79</v>
      </c>
      <c r="O514" s="1" t="s">
        <v>80</v>
      </c>
      <c r="P514" s="1" t="s">
        <v>43</v>
      </c>
      <c r="Q514" s="1" t="s">
        <v>43</v>
      </c>
      <c r="R514" s="3">
        <v>0</v>
      </c>
      <c r="S514" s="1" t="s">
        <v>44</v>
      </c>
      <c r="T514" s="1" t="s">
        <v>45</v>
      </c>
      <c r="U514" s="1" t="s">
        <v>1331</v>
      </c>
      <c r="V514" s="1" t="s">
        <v>46</v>
      </c>
      <c r="W514" s="1" t="s">
        <v>975</v>
      </c>
      <c r="X514" s="1" t="s">
        <v>1332</v>
      </c>
      <c r="Y514" s="1" t="s">
        <v>83</v>
      </c>
      <c r="Z514" s="1" t="s">
        <v>1230</v>
      </c>
      <c r="AA514" s="1" t="s">
        <v>51</v>
      </c>
      <c r="AB514" s="1" t="s">
        <v>1332</v>
      </c>
      <c r="AC514" s="1" t="s">
        <v>37</v>
      </c>
    </row>
    <row r="515" spans="1:29" hidden="1" x14ac:dyDescent="0.25">
      <c r="A515" s="1" t="s">
        <v>33</v>
      </c>
      <c r="B515" s="1" t="s">
        <v>34</v>
      </c>
      <c r="C515" s="2">
        <v>44895</v>
      </c>
      <c r="D515" s="1" t="s">
        <v>73</v>
      </c>
      <c r="E515" s="1" t="s">
        <v>74</v>
      </c>
      <c r="F515" s="1" t="s">
        <v>37</v>
      </c>
      <c r="G515" s="1" t="s">
        <v>1331</v>
      </c>
      <c r="H515" s="1" t="s">
        <v>76</v>
      </c>
      <c r="I515" s="3">
        <v>466667</v>
      </c>
      <c r="J515" s="3">
        <v>0</v>
      </c>
      <c r="K515" s="1" t="s">
        <v>40</v>
      </c>
      <c r="L515" s="1" t="s">
        <v>117</v>
      </c>
      <c r="M515" s="1" t="s">
        <v>118</v>
      </c>
      <c r="N515" s="1" t="s">
        <v>79</v>
      </c>
      <c r="O515" s="1" t="s">
        <v>80</v>
      </c>
      <c r="P515" s="1" t="s">
        <v>43</v>
      </c>
      <c r="Q515" s="1" t="s">
        <v>43</v>
      </c>
      <c r="R515" s="3">
        <v>0</v>
      </c>
      <c r="S515" s="1" t="s">
        <v>44</v>
      </c>
      <c r="T515" s="1" t="s">
        <v>45</v>
      </c>
      <c r="U515" s="1" t="s">
        <v>1331</v>
      </c>
      <c r="V515" s="1" t="s">
        <v>46</v>
      </c>
      <c r="W515" s="1" t="s">
        <v>975</v>
      </c>
      <c r="X515" s="1" t="s">
        <v>1332</v>
      </c>
      <c r="Y515" s="1" t="s">
        <v>83</v>
      </c>
      <c r="Z515" s="1" t="s">
        <v>1230</v>
      </c>
      <c r="AA515" s="1" t="s">
        <v>51</v>
      </c>
      <c r="AB515" s="1" t="s">
        <v>1332</v>
      </c>
      <c r="AC515" s="1" t="s">
        <v>37</v>
      </c>
    </row>
    <row r="516" spans="1:29" hidden="1" x14ac:dyDescent="0.25">
      <c r="A516" s="1" t="s">
        <v>33</v>
      </c>
      <c r="B516" s="1" t="s">
        <v>34</v>
      </c>
      <c r="C516" s="2">
        <v>44895</v>
      </c>
      <c r="D516" s="1" t="s">
        <v>73</v>
      </c>
      <c r="E516" s="1" t="s">
        <v>74</v>
      </c>
      <c r="F516" s="1" t="s">
        <v>37</v>
      </c>
      <c r="G516" s="1" t="s">
        <v>1331</v>
      </c>
      <c r="H516" s="1" t="s">
        <v>76</v>
      </c>
      <c r="I516" s="3">
        <v>248562</v>
      </c>
      <c r="J516" s="3">
        <v>0</v>
      </c>
      <c r="K516" s="1" t="s">
        <v>40</v>
      </c>
      <c r="L516" s="1" t="s">
        <v>1257</v>
      </c>
      <c r="M516" s="1" t="s">
        <v>789</v>
      </c>
      <c r="N516" s="1" t="s">
        <v>79</v>
      </c>
      <c r="O516" s="1" t="s">
        <v>80</v>
      </c>
      <c r="P516" s="1" t="s">
        <v>43</v>
      </c>
      <c r="Q516" s="1" t="s">
        <v>43</v>
      </c>
      <c r="R516" s="3">
        <v>0</v>
      </c>
      <c r="S516" s="1" t="s">
        <v>44</v>
      </c>
      <c r="T516" s="1" t="s">
        <v>45</v>
      </c>
      <c r="U516" s="1" t="s">
        <v>1331</v>
      </c>
      <c r="V516" s="1" t="s">
        <v>46</v>
      </c>
      <c r="W516" s="1" t="s">
        <v>975</v>
      </c>
      <c r="X516" s="1" t="s">
        <v>1332</v>
      </c>
      <c r="Y516" s="1" t="s">
        <v>83</v>
      </c>
      <c r="Z516" s="1" t="s">
        <v>1230</v>
      </c>
      <c r="AA516" s="1" t="s">
        <v>51</v>
      </c>
      <c r="AB516" s="1" t="s">
        <v>1332</v>
      </c>
      <c r="AC516" s="1" t="s">
        <v>37</v>
      </c>
    </row>
    <row r="517" spans="1:29" hidden="1" x14ac:dyDescent="0.25">
      <c r="A517" s="1" t="s">
        <v>33</v>
      </c>
      <c r="B517" s="1" t="s">
        <v>34</v>
      </c>
      <c r="C517" s="2">
        <v>44895</v>
      </c>
      <c r="D517" s="1" t="s">
        <v>73</v>
      </c>
      <c r="E517" s="1" t="s">
        <v>74</v>
      </c>
      <c r="F517" s="1" t="s">
        <v>37</v>
      </c>
      <c r="G517" s="1" t="s">
        <v>1331</v>
      </c>
      <c r="H517" s="1" t="s">
        <v>76</v>
      </c>
      <c r="I517" s="3">
        <v>33334</v>
      </c>
      <c r="J517" s="3">
        <v>0</v>
      </c>
      <c r="K517" s="1" t="s">
        <v>40</v>
      </c>
      <c r="L517" s="1" t="s">
        <v>1327</v>
      </c>
      <c r="M517" s="1" t="s">
        <v>790</v>
      </c>
      <c r="N517" s="1" t="s">
        <v>79</v>
      </c>
      <c r="O517" s="1" t="s">
        <v>80</v>
      </c>
      <c r="P517" s="1" t="s">
        <v>43</v>
      </c>
      <c r="Q517" s="1" t="s">
        <v>43</v>
      </c>
      <c r="R517" s="3">
        <v>0</v>
      </c>
      <c r="S517" s="1" t="s">
        <v>44</v>
      </c>
      <c r="T517" s="1" t="s">
        <v>45</v>
      </c>
      <c r="U517" s="1" t="s">
        <v>1331</v>
      </c>
      <c r="V517" s="1" t="s">
        <v>46</v>
      </c>
      <c r="W517" s="1" t="s">
        <v>975</v>
      </c>
      <c r="X517" s="1" t="s">
        <v>1332</v>
      </c>
      <c r="Y517" s="1" t="s">
        <v>83</v>
      </c>
      <c r="Z517" s="1" t="s">
        <v>1230</v>
      </c>
      <c r="AA517" s="1" t="s">
        <v>51</v>
      </c>
      <c r="AB517" s="1" t="s">
        <v>1332</v>
      </c>
      <c r="AC517" s="1" t="s">
        <v>37</v>
      </c>
    </row>
    <row r="518" spans="1:29" hidden="1" x14ac:dyDescent="0.25">
      <c r="A518" s="1" t="s">
        <v>33</v>
      </c>
      <c r="B518" s="1" t="s">
        <v>34</v>
      </c>
      <c r="C518" s="2">
        <v>44895</v>
      </c>
      <c r="D518" s="1" t="s">
        <v>73</v>
      </c>
      <c r="E518" s="1" t="s">
        <v>74</v>
      </c>
      <c r="F518" s="1" t="s">
        <v>37</v>
      </c>
      <c r="G518" s="1" t="s">
        <v>1331</v>
      </c>
      <c r="H518" s="1" t="s">
        <v>76</v>
      </c>
      <c r="I518" s="3">
        <v>133334</v>
      </c>
      <c r="J518" s="3">
        <v>0</v>
      </c>
      <c r="K518" s="1" t="s">
        <v>40</v>
      </c>
      <c r="L518" s="1" t="s">
        <v>1191</v>
      </c>
      <c r="M518" s="1" t="s">
        <v>791</v>
      </c>
      <c r="N518" s="1" t="s">
        <v>79</v>
      </c>
      <c r="O518" s="1" t="s">
        <v>80</v>
      </c>
      <c r="P518" s="1" t="s">
        <v>43</v>
      </c>
      <c r="Q518" s="1" t="s">
        <v>43</v>
      </c>
      <c r="R518" s="3">
        <v>0</v>
      </c>
      <c r="S518" s="1" t="s">
        <v>44</v>
      </c>
      <c r="T518" s="1" t="s">
        <v>45</v>
      </c>
      <c r="U518" s="1" t="s">
        <v>1331</v>
      </c>
      <c r="V518" s="1" t="s">
        <v>46</v>
      </c>
      <c r="W518" s="1" t="s">
        <v>975</v>
      </c>
      <c r="X518" s="1" t="s">
        <v>1332</v>
      </c>
      <c r="Y518" s="1" t="s">
        <v>83</v>
      </c>
      <c r="Z518" s="1" t="s">
        <v>1230</v>
      </c>
      <c r="AA518" s="1" t="s">
        <v>51</v>
      </c>
      <c r="AB518" s="1" t="s">
        <v>1332</v>
      </c>
      <c r="AC518" s="1" t="s">
        <v>37</v>
      </c>
    </row>
    <row r="519" spans="1:29" hidden="1" x14ac:dyDescent="0.25">
      <c r="A519" s="1" t="s">
        <v>33</v>
      </c>
      <c r="B519" s="1" t="s">
        <v>34</v>
      </c>
      <c r="C519" s="2">
        <v>44895</v>
      </c>
      <c r="D519" s="1" t="s">
        <v>73</v>
      </c>
      <c r="E519" s="1" t="s">
        <v>74</v>
      </c>
      <c r="F519" s="1" t="s">
        <v>37</v>
      </c>
      <c r="G519" s="1" t="s">
        <v>1331</v>
      </c>
      <c r="H519" s="1" t="s">
        <v>76</v>
      </c>
      <c r="I519" s="3">
        <v>100000</v>
      </c>
      <c r="J519" s="3">
        <v>0</v>
      </c>
      <c r="K519" s="1" t="s">
        <v>40</v>
      </c>
      <c r="L519" s="1" t="s">
        <v>476</v>
      </c>
      <c r="M519" s="1" t="s">
        <v>477</v>
      </c>
      <c r="N519" s="1" t="s">
        <v>79</v>
      </c>
      <c r="O519" s="1" t="s">
        <v>80</v>
      </c>
      <c r="P519" s="1" t="s">
        <v>43</v>
      </c>
      <c r="Q519" s="1" t="s">
        <v>43</v>
      </c>
      <c r="R519" s="3">
        <v>0</v>
      </c>
      <c r="S519" s="1" t="s">
        <v>44</v>
      </c>
      <c r="T519" s="1" t="s">
        <v>45</v>
      </c>
      <c r="U519" s="1" t="s">
        <v>1331</v>
      </c>
      <c r="V519" s="1" t="s">
        <v>46</v>
      </c>
      <c r="W519" s="1" t="s">
        <v>975</v>
      </c>
      <c r="X519" s="1" t="s">
        <v>1332</v>
      </c>
      <c r="Y519" s="1" t="s">
        <v>83</v>
      </c>
      <c r="Z519" s="1" t="s">
        <v>1230</v>
      </c>
      <c r="AA519" s="1" t="s">
        <v>51</v>
      </c>
      <c r="AB519" s="1" t="s">
        <v>1332</v>
      </c>
      <c r="AC519" s="1" t="s">
        <v>37</v>
      </c>
    </row>
    <row r="520" spans="1:29" hidden="1" x14ac:dyDescent="0.25">
      <c r="A520" s="1" t="s">
        <v>33</v>
      </c>
      <c r="B520" s="1" t="s">
        <v>34</v>
      </c>
      <c r="C520" s="2">
        <v>44895</v>
      </c>
      <c r="D520" s="1" t="s">
        <v>73</v>
      </c>
      <c r="E520" s="1" t="s">
        <v>74</v>
      </c>
      <c r="F520" s="1" t="s">
        <v>37</v>
      </c>
      <c r="G520" s="1" t="s">
        <v>1331</v>
      </c>
      <c r="H520" s="1" t="s">
        <v>76</v>
      </c>
      <c r="I520" s="3">
        <v>35074</v>
      </c>
      <c r="J520" s="3">
        <v>0</v>
      </c>
      <c r="K520" s="1" t="s">
        <v>40</v>
      </c>
      <c r="L520" s="1" t="s">
        <v>125</v>
      </c>
      <c r="M520" s="1" t="s">
        <v>126</v>
      </c>
      <c r="N520" s="1" t="s">
        <v>79</v>
      </c>
      <c r="O520" s="1" t="s">
        <v>80</v>
      </c>
      <c r="P520" s="1" t="s">
        <v>43</v>
      </c>
      <c r="Q520" s="1" t="s">
        <v>43</v>
      </c>
      <c r="R520" s="3">
        <v>0</v>
      </c>
      <c r="S520" s="1" t="s">
        <v>44</v>
      </c>
      <c r="T520" s="1" t="s">
        <v>45</v>
      </c>
      <c r="U520" s="1" t="s">
        <v>1331</v>
      </c>
      <c r="V520" s="1" t="s">
        <v>46</v>
      </c>
      <c r="W520" s="1" t="s">
        <v>975</v>
      </c>
      <c r="X520" s="1" t="s">
        <v>1332</v>
      </c>
      <c r="Y520" s="1" t="s">
        <v>83</v>
      </c>
      <c r="Z520" s="1" t="s">
        <v>1230</v>
      </c>
      <c r="AA520" s="1" t="s">
        <v>51</v>
      </c>
      <c r="AB520" s="1" t="s">
        <v>1332</v>
      </c>
      <c r="AC520" s="1" t="s">
        <v>37</v>
      </c>
    </row>
    <row r="521" spans="1:29" hidden="1" x14ac:dyDescent="0.25">
      <c r="A521" s="1" t="s">
        <v>33</v>
      </c>
      <c r="B521" s="1" t="s">
        <v>34</v>
      </c>
      <c r="C521" s="2">
        <v>44895</v>
      </c>
      <c r="D521" s="1" t="s">
        <v>73</v>
      </c>
      <c r="E521" s="1" t="s">
        <v>74</v>
      </c>
      <c r="F521" s="1" t="s">
        <v>37</v>
      </c>
      <c r="G521" s="1" t="s">
        <v>1331</v>
      </c>
      <c r="H521" s="1" t="s">
        <v>76</v>
      </c>
      <c r="I521" s="3">
        <v>93912</v>
      </c>
      <c r="J521" s="3">
        <v>0</v>
      </c>
      <c r="K521" s="1" t="s">
        <v>40</v>
      </c>
      <c r="L521" s="1" t="s">
        <v>825</v>
      </c>
      <c r="M521" s="1" t="s">
        <v>826</v>
      </c>
      <c r="N521" s="1" t="s">
        <v>79</v>
      </c>
      <c r="O521" s="1" t="s">
        <v>80</v>
      </c>
      <c r="P521" s="1" t="s">
        <v>43</v>
      </c>
      <c r="Q521" s="1" t="s">
        <v>43</v>
      </c>
      <c r="R521" s="3">
        <v>0</v>
      </c>
      <c r="S521" s="1" t="s">
        <v>44</v>
      </c>
      <c r="T521" s="1" t="s">
        <v>45</v>
      </c>
      <c r="U521" s="1" t="s">
        <v>1331</v>
      </c>
      <c r="V521" s="1" t="s">
        <v>46</v>
      </c>
      <c r="W521" s="1" t="s">
        <v>975</v>
      </c>
      <c r="X521" s="1" t="s">
        <v>1332</v>
      </c>
      <c r="Y521" s="1" t="s">
        <v>83</v>
      </c>
      <c r="Z521" s="1" t="s">
        <v>1230</v>
      </c>
      <c r="AA521" s="1" t="s">
        <v>51</v>
      </c>
      <c r="AB521" s="1" t="s">
        <v>1332</v>
      </c>
      <c r="AC521" s="1" t="s">
        <v>37</v>
      </c>
    </row>
    <row r="522" spans="1:29" hidden="1" x14ac:dyDescent="0.25">
      <c r="A522" s="1" t="s">
        <v>33</v>
      </c>
      <c r="B522" s="1" t="s">
        <v>34</v>
      </c>
      <c r="C522" s="2">
        <v>44895</v>
      </c>
      <c r="D522" s="1" t="s">
        <v>73</v>
      </c>
      <c r="E522" s="1" t="s">
        <v>74</v>
      </c>
      <c r="F522" s="1" t="s">
        <v>37</v>
      </c>
      <c r="G522" s="1" t="s">
        <v>1331</v>
      </c>
      <c r="H522" s="1" t="s">
        <v>76</v>
      </c>
      <c r="I522" s="3">
        <v>1201838</v>
      </c>
      <c r="J522" s="3">
        <v>0</v>
      </c>
      <c r="K522" s="1" t="s">
        <v>40</v>
      </c>
      <c r="L522" s="1" t="s">
        <v>555</v>
      </c>
      <c r="M522" s="1" t="s">
        <v>556</v>
      </c>
      <c r="N522" s="1" t="s">
        <v>1323</v>
      </c>
      <c r="O522" s="1" t="s">
        <v>1324</v>
      </c>
      <c r="P522" s="1" t="s">
        <v>43</v>
      </c>
      <c r="Q522" s="1" t="s">
        <v>43</v>
      </c>
      <c r="R522" s="3">
        <v>0</v>
      </c>
      <c r="S522" s="1" t="s">
        <v>44</v>
      </c>
      <c r="T522" s="1" t="s">
        <v>45</v>
      </c>
      <c r="U522" s="1" t="s">
        <v>1331</v>
      </c>
      <c r="V522" s="1" t="s">
        <v>46</v>
      </c>
      <c r="W522" s="1" t="s">
        <v>975</v>
      </c>
      <c r="X522" s="1" t="s">
        <v>1332</v>
      </c>
      <c r="Y522" s="1" t="s">
        <v>83</v>
      </c>
      <c r="Z522" s="1" t="s">
        <v>1230</v>
      </c>
      <c r="AA522" s="1" t="s">
        <v>51</v>
      </c>
      <c r="AB522" s="1" t="s">
        <v>1332</v>
      </c>
      <c r="AC522" s="1" t="s">
        <v>37</v>
      </c>
    </row>
    <row r="523" spans="1:29" hidden="1" x14ac:dyDescent="0.25">
      <c r="A523" s="1" t="s">
        <v>33</v>
      </c>
      <c r="B523" s="1" t="s">
        <v>34</v>
      </c>
      <c r="C523" s="2">
        <v>44895</v>
      </c>
      <c r="D523" s="1" t="s">
        <v>73</v>
      </c>
      <c r="E523" s="1" t="s">
        <v>74</v>
      </c>
      <c r="F523" s="1" t="s">
        <v>37</v>
      </c>
      <c r="G523" s="1" t="s">
        <v>1331</v>
      </c>
      <c r="H523" s="1" t="s">
        <v>76</v>
      </c>
      <c r="I523" s="3">
        <v>233334</v>
      </c>
      <c r="J523" s="3">
        <v>0</v>
      </c>
      <c r="K523" s="1" t="s">
        <v>40</v>
      </c>
      <c r="L523" s="1" t="s">
        <v>494</v>
      </c>
      <c r="M523" s="1" t="s">
        <v>495</v>
      </c>
      <c r="N523" s="1" t="s">
        <v>79</v>
      </c>
      <c r="O523" s="1" t="s">
        <v>80</v>
      </c>
      <c r="P523" s="1" t="s">
        <v>43</v>
      </c>
      <c r="Q523" s="1" t="s">
        <v>43</v>
      </c>
      <c r="R523" s="3">
        <v>0</v>
      </c>
      <c r="S523" s="1" t="s">
        <v>44</v>
      </c>
      <c r="T523" s="1" t="s">
        <v>45</v>
      </c>
      <c r="U523" s="1" t="s">
        <v>1331</v>
      </c>
      <c r="V523" s="1" t="s">
        <v>46</v>
      </c>
      <c r="W523" s="1" t="s">
        <v>975</v>
      </c>
      <c r="X523" s="1" t="s">
        <v>1332</v>
      </c>
      <c r="Y523" s="1" t="s">
        <v>83</v>
      </c>
      <c r="Z523" s="1" t="s">
        <v>1230</v>
      </c>
      <c r="AA523" s="1" t="s">
        <v>51</v>
      </c>
      <c r="AB523" s="1" t="s">
        <v>1332</v>
      </c>
      <c r="AC523" s="1" t="s">
        <v>37</v>
      </c>
    </row>
    <row r="524" spans="1:29" hidden="1" x14ac:dyDescent="0.25">
      <c r="A524" s="1" t="s">
        <v>33</v>
      </c>
      <c r="B524" s="1" t="s">
        <v>34</v>
      </c>
      <c r="C524" s="2">
        <v>44895</v>
      </c>
      <c r="D524" s="1" t="s">
        <v>73</v>
      </c>
      <c r="E524" s="1" t="s">
        <v>74</v>
      </c>
      <c r="F524" s="1" t="s">
        <v>37</v>
      </c>
      <c r="G524" s="1" t="s">
        <v>1331</v>
      </c>
      <c r="H524" s="1" t="s">
        <v>76</v>
      </c>
      <c r="I524" s="3">
        <v>36019</v>
      </c>
      <c r="J524" s="3">
        <v>0</v>
      </c>
      <c r="K524" s="1" t="s">
        <v>40</v>
      </c>
      <c r="L524" s="1" t="s">
        <v>141</v>
      </c>
      <c r="M524" s="1" t="s">
        <v>142</v>
      </c>
      <c r="N524" s="1" t="s">
        <v>79</v>
      </c>
      <c r="O524" s="1" t="s">
        <v>80</v>
      </c>
      <c r="P524" s="1" t="s">
        <v>43</v>
      </c>
      <c r="Q524" s="1" t="s">
        <v>43</v>
      </c>
      <c r="R524" s="3">
        <v>0</v>
      </c>
      <c r="S524" s="1" t="s">
        <v>44</v>
      </c>
      <c r="T524" s="1" t="s">
        <v>45</v>
      </c>
      <c r="U524" s="1" t="s">
        <v>1331</v>
      </c>
      <c r="V524" s="1" t="s">
        <v>46</v>
      </c>
      <c r="W524" s="1" t="s">
        <v>975</v>
      </c>
      <c r="X524" s="1" t="s">
        <v>1332</v>
      </c>
      <c r="Y524" s="1" t="s">
        <v>83</v>
      </c>
      <c r="Z524" s="1" t="s">
        <v>1230</v>
      </c>
      <c r="AA524" s="1" t="s">
        <v>51</v>
      </c>
      <c r="AB524" s="1" t="s">
        <v>1332</v>
      </c>
      <c r="AC524" s="1" t="s">
        <v>37</v>
      </c>
    </row>
    <row r="525" spans="1:29" hidden="1" x14ac:dyDescent="0.25">
      <c r="A525" s="1" t="s">
        <v>33</v>
      </c>
      <c r="B525" s="1" t="s">
        <v>34</v>
      </c>
      <c r="C525" s="2">
        <v>44895</v>
      </c>
      <c r="D525" s="1" t="s">
        <v>73</v>
      </c>
      <c r="E525" s="1" t="s">
        <v>74</v>
      </c>
      <c r="F525" s="1" t="s">
        <v>37</v>
      </c>
      <c r="G525" s="1" t="s">
        <v>1331</v>
      </c>
      <c r="H525" s="1" t="s">
        <v>76</v>
      </c>
      <c r="I525" s="3">
        <v>100000</v>
      </c>
      <c r="J525" s="3">
        <v>0</v>
      </c>
      <c r="K525" s="1" t="s">
        <v>40</v>
      </c>
      <c r="L525" s="1" t="s">
        <v>434</v>
      </c>
      <c r="M525" s="1" t="s">
        <v>435</v>
      </c>
      <c r="N525" s="1" t="s">
        <v>79</v>
      </c>
      <c r="O525" s="1" t="s">
        <v>80</v>
      </c>
      <c r="P525" s="1" t="s">
        <v>43</v>
      </c>
      <c r="Q525" s="1" t="s">
        <v>43</v>
      </c>
      <c r="R525" s="3">
        <v>0</v>
      </c>
      <c r="S525" s="1" t="s">
        <v>44</v>
      </c>
      <c r="T525" s="1" t="s">
        <v>45</v>
      </c>
      <c r="U525" s="1" t="s">
        <v>1331</v>
      </c>
      <c r="V525" s="1" t="s">
        <v>46</v>
      </c>
      <c r="W525" s="1" t="s">
        <v>975</v>
      </c>
      <c r="X525" s="1" t="s">
        <v>1332</v>
      </c>
      <c r="Y525" s="1" t="s">
        <v>83</v>
      </c>
      <c r="Z525" s="1" t="s">
        <v>1230</v>
      </c>
      <c r="AA525" s="1" t="s">
        <v>51</v>
      </c>
      <c r="AB525" s="1" t="s">
        <v>1332</v>
      </c>
      <c r="AC525" s="1" t="s">
        <v>37</v>
      </c>
    </row>
    <row r="526" spans="1:29" hidden="1" x14ac:dyDescent="0.25">
      <c r="A526" s="1" t="s">
        <v>33</v>
      </c>
      <c r="B526" s="1" t="s">
        <v>34</v>
      </c>
      <c r="C526" s="2">
        <v>44895</v>
      </c>
      <c r="D526" s="1" t="s">
        <v>73</v>
      </c>
      <c r="E526" s="1" t="s">
        <v>74</v>
      </c>
      <c r="F526" s="1" t="s">
        <v>37</v>
      </c>
      <c r="G526" s="1" t="s">
        <v>1331</v>
      </c>
      <c r="H526" s="1" t="s">
        <v>76</v>
      </c>
      <c r="I526" s="3">
        <v>33334</v>
      </c>
      <c r="J526" s="3">
        <v>0</v>
      </c>
      <c r="K526" s="1" t="s">
        <v>40</v>
      </c>
      <c r="L526" s="1" t="s">
        <v>816</v>
      </c>
      <c r="M526" s="1" t="s">
        <v>817</v>
      </c>
      <c r="N526" s="1" t="s">
        <v>79</v>
      </c>
      <c r="O526" s="1" t="s">
        <v>80</v>
      </c>
      <c r="P526" s="1" t="s">
        <v>43</v>
      </c>
      <c r="Q526" s="1" t="s">
        <v>43</v>
      </c>
      <c r="R526" s="3">
        <v>0</v>
      </c>
      <c r="S526" s="1" t="s">
        <v>44</v>
      </c>
      <c r="T526" s="1" t="s">
        <v>45</v>
      </c>
      <c r="U526" s="1" t="s">
        <v>1331</v>
      </c>
      <c r="V526" s="1" t="s">
        <v>46</v>
      </c>
      <c r="W526" s="1" t="s">
        <v>975</v>
      </c>
      <c r="X526" s="1" t="s">
        <v>1332</v>
      </c>
      <c r="Y526" s="1" t="s">
        <v>83</v>
      </c>
      <c r="Z526" s="1" t="s">
        <v>1230</v>
      </c>
      <c r="AA526" s="1" t="s">
        <v>51</v>
      </c>
      <c r="AB526" s="1" t="s">
        <v>1332</v>
      </c>
      <c r="AC526" s="1" t="s">
        <v>37</v>
      </c>
    </row>
    <row r="527" spans="1:29" hidden="1" x14ac:dyDescent="0.25">
      <c r="A527" s="1" t="s">
        <v>33</v>
      </c>
      <c r="B527" s="1" t="s">
        <v>34</v>
      </c>
      <c r="C527" s="2">
        <v>44895</v>
      </c>
      <c r="D527" s="1" t="s">
        <v>73</v>
      </c>
      <c r="E527" s="1" t="s">
        <v>74</v>
      </c>
      <c r="F527" s="1" t="s">
        <v>37</v>
      </c>
      <c r="G527" s="1" t="s">
        <v>1331</v>
      </c>
      <c r="H527" s="1" t="s">
        <v>76</v>
      </c>
      <c r="I527" s="3">
        <v>35258</v>
      </c>
      <c r="J527" s="3">
        <v>0</v>
      </c>
      <c r="K527" s="1" t="s">
        <v>40</v>
      </c>
      <c r="L527" s="1" t="s">
        <v>354</v>
      </c>
      <c r="M527" s="1" t="s">
        <v>355</v>
      </c>
      <c r="N527" s="1" t="s">
        <v>79</v>
      </c>
      <c r="O527" s="1" t="s">
        <v>80</v>
      </c>
      <c r="P527" s="1" t="s">
        <v>43</v>
      </c>
      <c r="Q527" s="1" t="s">
        <v>43</v>
      </c>
      <c r="R527" s="3">
        <v>0</v>
      </c>
      <c r="S527" s="1" t="s">
        <v>44</v>
      </c>
      <c r="T527" s="1" t="s">
        <v>45</v>
      </c>
      <c r="U527" s="1" t="s">
        <v>1331</v>
      </c>
      <c r="V527" s="1" t="s">
        <v>46</v>
      </c>
      <c r="W527" s="1" t="s">
        <v>975</v>
      </c>
      <c r="X527" s="1" t="s">
        <v>1332</v>
      </c>
      <c r="Y527" s="1" t="s">
        <v>83</v>
      </c>
      <c r="Z527" s="1" t="s">
        <v>1230</v>
      </c>
      <c r="AA527" s="1" t="s">
        <v>51</v>
      </c>
      <c r="AB527" s="1" t="s">
        <v>1332</v>
      </c>
      <c r="AC527" s="1" t="s">
        <v>37</v>
      </c>
    </row>
    <row r="528" spans="1:29" hidden="1" x14ac:dyDescent="0.25">
      <c r="A528" s="1" t="s">
        <v>33</v>
      </c>
      <c r="B528" s="1" t="s">
        <v>34</v>
      </c>
      <c r="C528" s="2">
        <v>44895</v>
      </c>
      <c r="D528" s="1" t="s">
        <v>73</v>
      </c>
      <c r="E528" s="1" t="s">
        <v>74</v>
      </c>
      <c r="F528" s="1" t="s">
        <v>37</v>
      </c>
      <c r="G528" s="1" t="s">
        <v>1331</v>
      </c>
      <c r="H528" s="1" t="s">
        <v>76</v>
      </c>
      <c r="I528" s="3">
        <v>66668</v>
      </c>
      <c r="J528" s="3">
        <v>0</v>
      </c>
      <c r="K528" s="1" t="s">
        <v>40</v>
      </c>
      <c r="L528" s="1" t="s">
        <v>117</v>
      </c>
      <c r="M528" s="1" t="s">
        <v>118</v>
      </c>
      <c r="N528" s="1" t="s">
        <v>79</v>
      </c>
      <c r="O528" s="1" t="s">
        <v>80</v>
      </c>
      <c r="P528" s="1" t="s">
        <v>43</v>
      </c>
      <c r="Q528" s="1" t="s">
        <v>43</v>
      </c>
      <c r="R528" s="3">
        <v>0</v>
      </c>
      <c r="S528" s="1" t="s">
        <v>44</v>
      </c>
      <c r="T528" s="1" t="s">
        <v>45</v>
      </c>
      <c r="U528" s="1" t="s">
        <v>1331</v>
      </c>
      <c r="V528" s="1" t="s">
        <v>46</v>
      </c>
      <c r="W528" s="1" t="s">
        <v>975</v>
      </c>
      <c r="X528" s="1" t="s">
        <v>1332</v>
      </c>
      <c r="Y528" s="1" t="s">
        <v>83</v>
      </c>
      <c r="Z528" s="1" t="s">
        <v>1230</v>
      </c>
      <c r="AA528" s="1" t="s">
        <v>51</v>
      </c>
      <c r="AB528" s="1" t="s">
        <v>1332</v>
      </c>
      <c r="AC528" s="1" t="s">
        <v>37</v>
      </c>
    </row>
    <row r="529" spans="1:29" hidden="1" x14ac:dyDescent="0.25">
      <c r="A529" s="1" t="s">
        <v>33</v>
      </c>
      <c r="B529" s="1" t="s">
        <v>34</v>
      </c>
      <c r="C529" s="2">
        <v>44895</v>
      </c>
      <c r="D529" s="1" t="s">
        <v>73</v>
      </c>
      <c r="E529" s="1" t="s">
        <v>74</v>
      </c>
      <c r="F529" s="1" t="s">
        <v>37</v>
      </c>
      <c r="G529" s="1" t="s">
        <v>1331</v>
      </c>
      <c r="H529" s="1" t="s">
        <v>76</v>
      </c>
      <c r="I529" s="3">
        <v>33334</v>
      </c>
      <c r="J529" s="3">
        <v>0</v>
      </c>
      <c r="K529" s="1" t="s">
        <v>40</v>
      </c>
      <c r="L529" s="1" t="s">
        <v>133</v>
      </c>
      <c r="M529" s="1" t="s">
        <v>134</v>
      </c>
      <c r="N529" s="1" t="s">
        <v>79</v>
      </c>
      <c r="O529" s="1" t="s">
        <v>80</v>
      </c>
      <c r="P529" s="1" t="s">
        <v>43</v>
      </c>
      <c r="Q529" s="1" t="s">
        <v>43</v>
      </c>
      <c r="R529" s="3">
        <v>0</v>
      </c>
      <c r="S529" s="1" t="s">
        <v>44</v>
      </c>
      <c r="T529" s="1" t="s">
        <v>45</v>
      </c>
      <c r="U529" s="1" t="s">
        <v>1331</v>
      </c>
      <c r="V529" s="1" t="s">
        <v>46</v>
      </c>
      <c r="W529" s="1" t="s">
        <v>975</v>
      </c>
      <c r="X529" s="1" t="s">
        <v>1332</v>
      </c>
      <c r="Y529" s="1" t="s">
        <v>83</v>
      </c>
      <c r="Z529" s="1" t="s">
        <v>1230</v>
      </c>
      <c r="AA529" s="1" t="s">
        <v>51</v>
      </c>
      <c r="AB529" s="1" t="s">
        <v>1332</v>
      </c>
      <c r="AC529" s="1" t="s">
        <v>37</v>
      </c>
    </row>
    <row r="530" spans="1:29" hidden="1" x14ac:dyDescent="0.25">
      <c r="A530" s="1" t="s">
        <v>33</v>
      </c>
      <c r="B530" s="1" t="s">
        <v>34</v>
      </c>
      <c r="C530" s="2">
        <v>44895</v>
      </c>
      <c r="D530" s="1" t="s">
        <v>73</v>
      </c>
      <c r="E530" s="1" t="s">
        <v>74</v>
      </c>
      <c r="F530" s="1" t="s">
        <v>37</v>
      </c>
      <c r="G530" s="1" t="s">
        <v>1331</v>
      </c>
      <c r="H530" s="1" t="s">
        <v>76</v>
      </c>
      <c r="I530" s="3">
        <v>100000</v>
      </c>
      <c r="J530" s="3">
        <v>0</v>
      </c>
      <c r="K530" s="1" t="s">
        <v>40</v>
      </c>
      <c r="L530" s="1" t="s">
        <v>669</v>
      </c>
      <c r="M530" s="1" t="s">
        <v>670</v>
      </c>
      <c r="N530" s="1" t="s">
        <v>79</v>
      </c>
      <c r="O530" s="1" t="s">
        <v>80</v>
      </c>
      <c r="P530" s="1" t="s">
        <v>43</v>
      </c>
      <c r="Q530" s="1" t="s">
        <v>43</v>
      </c>
      <c r="R530" s="3">
        <v>0</v>
      </c>
      <c r="S530" s="1" t="s">
        <v>44</v>
      </c>
      <c r="T530" s="1" t="s">
        <v>45</v>
      </c>
      <c r="U530" s="1" t="s">
        <v>1331</v>
      </c>
      <c r="V530" s="1" t="s">
        <v>46</v>
      </c>
      <c r="W530" s="1" t="s">
        <v>975</v>
      </c>
      <c r="X530" s="1" t="s">
        <v>1332</v>
      </c>
      <c r="Y530" s="1" t="s">
        <v>83</v>
      </c>
      <c r="Z530" s="1" t="s">
        <v>1230</v>
      </c>
      <c r="AA530" s="1" t="s">
        <v>51</v>
      </c>
      <c r="AB530" s="1" t="s">
        <v>1332</v>
      </c>
      <c r="AC530" s="1" t="s">
        <v>37</v>
      </c>
    </row>
    <row r="531" spans="1:29" hidden="1" x14ac:dyDescent="0.25">
      <c r="A531" s="1" t="s">
        <v>33</v>
      </c>
      <c r="B531" s="1" t="s">
        <v>34</v>
      </c>
      <c r="C531" s="2">
        <v>44895</v>
      </c>
      <c r="D531" s="1" t="s">
        <v>73</v>
      </c>
      <c r="E531" s="1" t="s">
        <v>74</v>
      </c>
      <c r="F531" s="1" t="s">
        <v>37</v>
      </c>
      <c r="G531" s="1" t="s">
        <v>1331</v>
      </c>
      <c r="H531" s="1" t="s">
        <v>76</v>
      </c>
      <c r="I531" s="3">
        <v>33334</v>
      </c>
      <c r="J531" s="3">
        <v>0</v>
      </c>
      <c r="K531" s="1" t="s">
        <v>40</v>
      </c>
      <c r="L531" s="1" t="s">
        <v>1147</v>
      </c>
      <c r="M531" s="1" t="s">
        <v>686</v>
      </c>
      <c r="N531" s="1" t="s">
        <v>79</v>
      </c>
      <c r="O531" s="1" t="s">
        <v>80</v>
      </c>
      <c r="P531" s="1" t="s">
        <v>43</v>
      </c>
      <c r="Q531" s="1" t="s">
        <v>43</v>
      </c>
      <c r="R531" s="3">
        <v>0</v>
      </c>
      <c r="S531" s="1" t="s">
        <v>44</v>
      </c>
      <c r="T531" s="1" t="s">
        <v>45</v>
      </c>
      <c r="U531" s="1" t="s">
        <v>1331</v>
      </c>
      <c r="V531" s="1" t="s">
        <v>46</v>
      </c>
      <c r="W531" s="1" t="s">
        <v>975</v>
      </c>
      <c r="X531" s="1" t="s">
        <v>1332</v>
      </c>
      <c r="Y531" s="1" t="s">
        <v>83</v>
      </c>
      <c r="Z531" s="1" t="s">
        <v>1230</v>
      </c>
      <c r="AA531" s="1" t="s">
        <v>51</v>
      </c>
      <c r="AB531" s="1" t="s">
        <v>1332</v>
      </c>
      <c r="AC531" s="1" t="s">
        <v>37</v>
      </c>
    </row>
    <row r="532" spans="1:29" hidden="1" x14ac:dyDescent="0.25">
      <c r="A532" s="1" t="s">
        <v>33</v>
      </c>
      <c r="B532" s="1" t="s">
        <v>34</v>
      </c>
      <c r="C532" s="2">
        <v>44895</v>
      </c>
      <c r="D532" s="1" t="s">
        <v>73</v>
      </c>
      <c r="E532" s="1" t="s">
        <v>74</v>
      </c>
      <c r="F532" s="1" t="s">
        <v>37</v>
      </c>
      <c r="G532" s="1" t="s">
        <v>1331</v>
      </c>
      <c r="H532" s="1" t="s">
        <v>76</v>
      </c>
      <c r="I532" s="3">
        <v>400000</v>
      </c>
      <c r="J532" s="3">
        <v>0</v>
      </c>
      <c r="K532" s="1" t="s">
        <v>40</v>
      </c>
      <c r="L532" s="1" t="s">
        <v>416</v>
      </c>
      <c r="M532" s="1" t="s">
        <v>417</v>
      </c>
      <c r="N532" s="1" t="s">
        <v>79</v>
      </c>
      <c r="O532" s="1" t="s">
        <v>80</v>
      </c>
      <c r="P532" s="1" t="s">
        <v>43</v>
      </c>
      <c r="Q532" s="1" t="s">
        <v>43</v>
      </c>
      <c r="R532" s="3">
        <v>0</v>
      </c>
      <c r="S532" s="1" t="s">
        <v>44</v>
      </c>
      <c r="T532" s="1" t="s">
        <v>45</v>
      </c>
      <c r="U532" s="1" t="s">
        <v>1331</v>
      </c>
      <c r="V532" s="1" t="s">
        <v>46</v>
      </c>
      <c r="W532" s="1" t="s">
        <v>975</v>
      </c>
      <c r="X532" s="1" t="s">
        <v>1332</v>
      </c>
      <c r="Y532" s="1" t="s">
        <v>83</v>
      </c>
      <c r="Z532" s="1" t="s">
        <v>1230</v>
      </c>
      <c r="AA532" s="1" t="s">
        <v>51</v>
      </c>
      <c r="AB532" s="1" t="s">
        <v>1332</v>
      </c>
      <c r="AC532" s="1" t="s">
        <v>37</v>
      </c>
    </row>
    <row r="533" spans="1:29" hidden="1" x14ac:dyDescent="0.25">
      <c r="A533" s="1" t="s">
        <v>33</v>
      </c>
      <c r="B533" s="1" t="s">
        <v>34</v>
      </c>
      <c r="C533" s="2">
        <v>44895</v>
      </c>
      <c r="D533" s="1" t="s">
        <v>73</v>
      </c>
      <c r="E533" s="1" t="s">
        <v>74</v>
      </c>
      <c r="F533" s="1" t="s">
        <v>37</v>
      </c>
      <c r="G533" s="1" t="s">
        <v>1331</v>
      </c>
      <c r="H533" s="1" t="s">
        <v>76</v>
      </c>
      <c r="I533" s="3">
        <v>133334</v>
      </c>
      <c r="J533" s="3">
        <v>0</v>
      </c>
      <c r="K533" s="1" t="s">
        <v>40</v>
      </c>
      <c r="L533" s="1" t="s">
        <v>601</v>
      </c>
      <c r="M533" s="1" t="s">
        <v>602</v>
      </c>
      <c r="N533" s="1" t="s">
        <v>79</v>
      </c>
      <c r="O533" s="1" t="s">
        <v>80</v>
      </c>
      <c r="P533" s="1" t="s">
        <v>43</v>
      </c>
      <c r="Q533" s="1" t="s">
        <v>43</v>
      </c>
      <c r="R533" s="3">
        <v>0</v>
      </c>
      <c r="S533" s="1" t="s">
        <v>44</v>
      </c>
      <c r="T533" s="1" t="s">
        <v>45</v>
      </c>
      <c r="U533" s="1" t="s">
        <v>1331</v>
      </c>
      <c r="V533" s="1" t="s">
        <v>46</v>
      </c>
      <c r="W533" s="1" t="s">
        <v>975</v>
      </c>
      <c r="X533" s="1" t="s">
        <v>1332</v>
      </c>
      <c r="Y533" s="1" t="s">
        <v>83</v>
      </c>
      <c r="Z533" s="1" t="s">
        <v>1230</v>
      </c>
      <c r="AA533" s="1" t="s">
        <v>51</v>
      </c>
      <c r="AB533" s="1" t="s">
        <v>1332</v>
      </c>
      <c r="AC533" s="1" t="s">
        <v>37</v>
      </c>
    </row>
    <row r="534" spans="1:29" hidden="1" x14ac:dyDescent="0.25">
      <c r="A534" s="1" t="s">
        <v>33</v>
      </c>
      <c r="B534" s="1" t="s">
        <v>34</v>
      </c>
      <c r="C534" s="2">
        <v>44895</v>
      </c>
      <c r="D534" s="1" t="s">
        <v>73</v>
      </c>
      <c r="E534" s="1" t="s">
        <v>74</v>
      </c>
      <c r="F534" s="1" t="s">
        <v>37</v>
      </c>
      <c r="G534" s="1" t="s">
        <v>1331</v>
      </c>
      <c r="H534" s="1" t="s">
        <v>76</v>
      </c>
      <c r="I534" s="3">
        <v>40427</v>
      </c>
      <c r="J534" s="3">
        <v>0</v>
      </c>
      <c r="K534" s="1" t="s">
        <v>40</v>
      </c>
      <c r="L534" s="1" t="s">
        <v>255</v>
      </c>
      <c r="M534" s="1" t="s">
        <v>256</v>
      </c>
      <c r="N534" s="1" t="s">
        <v>79</v>
      </c>
      <c r="O534" s="1" t="s">
        <v>80</v>
      </c>
      <c r="P534" s="1" t="s">
        <v>43</v>
      </c>
      <c r="Q534" s="1" t="s">
        <v>43</v>
      </c>
      <c r="R534" s="3">
        <v>0</v>
      </c>
      <c r="S534" s="1" t="s">
        <v>44</v>
      </c>
      <c r="T534" s="1" t="s">
        <v>45</v>
      </c>
      <c r="U534" s="1" t="s">
        <v>1331</v>
      </c>
      <c r="V534" s="1" t="s">
        <v>46</v>
      </c>
      <c r="W534" s="1" t="s">
        <v>975</v>
      </c>
      <c r="X534" s="1" t="s">
        <v>1332</v>
      </c>
      <c r="Y534" s="1" t="s">
        <v>83</v>
      </c>
      <c r="Z534" s="1" t="s">
        <v>1230</v>
      </c>
      <c r="AA534" s="1" t="s">
        <v>51</v>
      </c>
      <c r="AB534" s="1" t="s">
        <v>1332</v>
      </c>
      <c r="AC534" s="1" t="s">
        <v>37</v>
      </c>
    </row>
    <row r="535" spans="1:29" hidden="1" x14ac:dyDescent="0.25">
      <c r="A535" s="1" t="s">
        <v>33</v>
      </c>
      <c r="B535" s="1" t="s">
        <v>34</v>
      </c>
      <c r="C535" s="2">
        <v>44895</v>
      </c>
      <c r="D535" s="1" t="s">
        <v>73</v>
      </c>
      <c r="E535" s="1" t="s">
        <v>74</v>
      </c>
      <c r="F535" s="1" t="s">
        <v>37</v>
      </c>
      <c r="G535" s="1" t="s">
        <v>1331</v>
      </c>
      <c r="H535" s="1" t="s">
        <v>76</v>
      </c>
      <c r="I535" s="3">
        <v>233334</v>
      </c>
      <c r="J535" s="3">
        <v>0</v>
      </c>
      <c r="K535" s="1" t="s">
        <v>40</v>
      </c>
      <c r="L535" s="1" t="s">
        <v>652</v>
      </c>
      <c r="M535" s="1" t="s">
        <v>653</v>
      </c>
      <c r="N535" s="1" t="s">
        <v>79</v>
      </c>
      <c r="O535" s="1" t="s">
        <v>80</v>
      </c>
      <c r="P535" s="1" t="s">
        <v>43</v>
      </c>
      <c r="Q535" s="1" t="s">
        <v>43</v>
      </c>
      <c r="R535" s="3">
        <v>0</v>
      </c>
      <c r="S535" s="1" t="s">
        <v>44</v>
      </c>
      <c r="T535" s="1" t="s">
        <v>45</v>
      </c>
      <c r="U535" s="1" t="s">
        <v>1331</v>
      </c>
      <c r="V535" s="1" t="s">
        <v>46</v>
      </c>
      <c r="W535" s="1" t="s">
        <v>975</v>
      </c>
      <c r="X535" s="1" t="s">
        <v>1332</v>
      </c>
      <c r="Y535" s="1" t="s">
        <v>83</v>
      </c>
      <c r="Z535" s="1" t="s">
        <v>1230</v>
      </c>
      <c r="AA535" s="1" t="s">
        <v>51</v>
      </c>
      <c r="AB535" s="1" t="s">
        <v>1332</v>
      </c>
      <c r="AC535" s="1" t="s">
        <v>37</v>
      </c>
    </row>
    <row r="536" spans="1:29" hidden="1" x14ac:dyDescent="0.25">
      <c r="A536" s="1" t="s">
        <v>33</v>
      </c>
      <c r="B536" s="1" t="s">
        <v>34</v>
      </c>
      <c r="C536" s="2">
        <v>44895</v>
      </c>
      <c r="D536" s="1" t="s">
        <v>73</v>
      </c>
      <c r="E536" s="1" t="s">
        <v>74</v>
      </c>
      <c r="F536" s="1" t="s">
        <v>37</v>
      </c>
      <c r="G536" s="1" t="s">
        <v>1331</v>
      </c>
      <c r="H536" s="1" t="s">
        <v>76</v>
      </c>
      <c r="I536" s="3">
        <v>33334</v>
      </c>
      <c r="J536" s="3">
        <v>0</v>
      </c>
      <c r="K536" s="1" t="s">
        <v>40</v>
      </c>
      <c r="L536" s="1" t="s">
        <v>127</v>
      </c>
      <c r="M536" s="1" t="s">
        <v>128</v>
      </c>
      <c r="N536" s="1" t="s">
        <v>79</v>
      </c>
      <c r="O536" s="1" t="s">
        <v>80</v>
      </c>
      <c r="P536" s="1" t="s">
        <v>43</v>
      </c>
      <c r="Q536" s="1" t="s">
        <v>43</v>
      </c>
      <c r="R536" s="3">
        <v>0</v>
      </c>
      <c r="S536" s="1" t="s">
        <v>44</v>
      </c>
      <c r="T536" s="1" t="s">
        <v>45</v>
      </c>
      <c r="U536" s="1" t="s">
        <v>1331</v>
      </c>
      <c r="V536" s="1" t="s">
        <v>46</v>
      </c>
      <c r="W536" s="1" t="s">
        <v>975</v>
      </c>
      <c r="X536" s="1" t="s">
        <v>1332</v>
      </c>
      <c r="Y536" s="1" t="s">
        <v>83</v>
      </c>
      <c r="Z536" s="1" t="s">
        <v>1230</v>
      </c>
      <c r="AA536" s="1" t="s">
        <v>51</v>
      </c>
      <c r="AB536" s="1" t="s">
        <v>1332</v>
      </c>
      <c r="AC536" s="1" t="s">
        <v>37</v>
      </c>
    </row>
    <row r="537" spans="1:29" hidden="1" x14ac:dyDescent="0.25">
      <c r="A537" s="1" t="s">
        <v>33</v>
      </c>
      <c r="B537" s="1" t="s">
        <v>34</v>
      </c>
      <c r="C537" s="2">
        <v>44895</v>
      </c>
      <c r="D537" s="1" t="s">
        <v>73</v>
      </c>
      <c r="E537" s="1" t="s">
        <v>74</v>
      </c>
      <c r="F537" s="1" t="s">
        <v>37</v>
      </c>
      <c r="G537" s="1" t="s">
        <v>1331</v>
      </c>
      <c r="H537" s="1" t="s">
        <v>76</v>
      </c>
      <c r="I537" s="3">
        <v>113255</v>
      </c>
      <c r="J537" s="3">
        <v>0</v>
      </c>
      <c r="K537" s="1" t="s">
        <v>40</v>
      </c>
      <c r="L537" s="1" t="s">
        <v>1115</v>
      </c>
      <c r="M537" s="1" t="s">
        <v>672</v>
      </c>
      <c r="N537" s="1" t="s">
        <v>79</v>
      </c>
      <c r="O537" s="1" t="s">
        <v>80</v>
      </c>
      <c r="P537" s="1" t="s">
        <v>43</v>
      </c>
      <c r="Q537" s="1" t="s">
        <v>43</v>
      </c>
      <c r="R537" s="3">
        <v>0</v>
      </c>
      <c r="S537" s="1" t="s">
        <v>44</v>
      </c>
      <c r="T537" s="1" t="s">
        <v>45</v>
      </c>
      <c r="U537" s="1" t="s">
        <v>1331</v>
      </c>
      <c r="V537" s="1" t="s">
        <v>46</v>
      </c>
      <c r="W537" s="1" t="s">
        <v>975</v>
      </c>
      <c r="X537" s="1" t="s">
        <v>1332</v>
      </c>
      <c r="Y537" s="1" t="s">
        <v>83</v>
      </c>
      <c r="Z537" s="1" t="s">
        <v>1230</v>
      </c>
      <c r="AA537" s="1" t="s">
        <v>51</v>
      </c>
      <c r="AB537" s="1" t="s">
        <v>1332</v>
      </c>
      <c r="AC537" s="1" t="s">
        <v>37</v>
      </c>
    </row>
    <row r="538" spans="1:29" hidden="1" x14ac:dyDescent="0.25">
      <c r="A538" s="1" t="s">
        <v>33</v>
      </c>
      <c r="B538" s="1" t="s">
        <v>34</v>
      </c>
      <c r="C538" s="2">
        <v>44895</v>
      </c>
      <c r="D538" s="1" t="s">
        <v>73</v>
      </c>
      <c r="E538" s="1" t="s">
        <v>74</v>
      </c>
      <c r="F538" s="1" t="s">
        <v>37</v>
      </c>
      <c r="G538" s="1" t="s">
        <v>1331</v>
      </c>
      <c r="H538" s="1" t="s">
        <v>76</v>
      </c>
      <c r="I538" s="3">
        <v>40853</v>
      </c>
      <c r="J538" s="3">
        <v>0</v>
      </c>
      <c r="K538" s="1" t="s">
        <v>40</v>
      </c>
      <c r="L538" s="1" t="s">
        <v>1328</v>
      </c>
      <c r="M538" s="1" t="s">
        <v>668</v>
      </c>
      <c r="N538" s="1" t="s">
        <v>1329</v>
      </c>
      <c r="O538" s="1" t="s">
        <v>1330</v>
      </c>
      <c r="P538" s="1" t="s">
        <v>43</v>
      </c>
      <c r="Q538" s="1" t="s">
        <v>43</v>
      </c>
      <c r="R538" s="3">
        <v>0</v>
      </c>
      <c r="S538" s="1" t="s">
        <v>44</v>
      </c>
      <c r="T538" s="1" t="s">
        <v>45</v>
      </c>
      <c r="U538" s="1" t="s">
        <v>1331</v>
      </c>
      <c r="V538" s="1" t="s">
        <v>46</v>
      </c>
      <c r="W538" s="1" t="s">
        <v>975</v>
      </c>
      <c r="X538" s="1" t="s">
        <v>1332</v>
      </c>
      <c r="Y538" s="1" t="s">
        <v>83</v>
      </c>
      <c r="Z538" s="1" t="s">
        <v>1230</v>
      </c>
      <c r="AA538" s="1" t="s">
        <v>51</v>
      </c>
      <c r="AB538" s="1" t="s">
        <v>1332</v>
      </c>
      <c r="AC538" s="1" t="s">
        <v>37</v>
      </c>
    </row>
    <row r="539" spans="1:29" hidden="1" x14ac:dyDescent="0.25">
      <c r="A539" s="1" t="s">
        <v>33</v>
      </c>
      <c r="B539" s="1" t="s">
        <v>34</v>
      </c>
      <c r="C539" s="2">
        <v>44895</v>
      </c>
      <c r="D539" s="1" t="s">
        <v>73</v>
      </c>
      <c r="E539" s="1" t="s">
        <v>74</v>
      </c>
      <c r="F539" s="1" t="s">
        <v>37</v>
      </c>
      <c r="G539" s="1" t="s">
        <v>1331</v>
      </c>
      <c r="H539" s="1" t="s">
        <v>76</v>
      </c>
      <c r="I539" s="3">
        <v>71018</v>
      </c>
      <c r="J539" s="3">
        <v>0</v>
      </c>
      <c r="K539" s="1" t="s">
        <v>40</v>
      </c>
      <c r="L539" s="1" t="s">
        <v>1257</v>
      </c>
      <c r="M539" s="1" t="s">
        <v>789</v>
      </c>
      <c r="N539" s="1" t="s">
        <v>79</v>
      </c>
      <c r="O539" s="1" t="s">
        <v>80</v>
      </c>
      <c r="P539" s="1" t="s">
        <v>43</v>
      </c>
      <c r="Q539" s="1" t="s">
        <v>43</v>
      </c>
      <c r="R539" s="3">
        <v>0</v>
      </c>
      <c r="S539" s="1" t="s">
        <v>44</v>
      </c>
      <c r="T539" s="1" t="s">
        <v>45</v>
      </c>
      <c r="U539" s="1" t="s">
        <v>1331</v>
      </c>
      <c r="V539" s="1" t="s">
        <v>46</v>
      </c>
      <c r="W539" s="1" t="s">
        <v>975</v>
      </c>
      <c r="X539" s="1" t="s">
        <v>1332</v>
      </c>
      <c r="Y539" s="1" t="s">
        <v>83</v>
      </c>
      <c r="Z539" s="1" t="s">
        <v>1230</v>
      </c>
      <c r="AA539" s="1" t="s">
        <v>51</v>
      </c>
      <c r="AB539" s="1" t="s">
        <v>1332</v>
      </c>
      <c r="AC539" s="1" t="s">
        <v>37</v>
      </c>
    </row>
    <row r="540" spans="1:29" x14ac:dyDescent="0.25">
      <c r="A540" s="1" t="s">
        <v>33</v>
      </c>
      <c r="B540" s="1" t="s">
        <v>34</v>
      </c>
      <c r="C540" s="2">
        <v>44896</v>
      </c>
      <c r="D540" s="1" t="s">
        <v>35</v>
      </c>
      <c r="E540" s="1" t="s">
        <v>36</v>
      </c>
      <c r="F540" s="1" t="s">
        <v>37</v>
      </c>
      <c r="G540" s="1" t="s">
        <v>1333</v>
      </c>
      <c r="H540" s="1" t="s">
        <v>1334</v>
      </c>
      <c r="I540" s="3">
        <v>0</v>
      </c>
      <c r="J540" s="54">
        <v>36638</v>
      </c>
      <c r="K540" s="1" t="s">
        <v>40</v>
      </c>
      <c r="L540" s="1" t="s">
        <v>444</v>
      </c>
      <c r="M540" s="1" t="s">
        <v>445</v>
      </c>
      <c r="N540" s="1" t="s">
        <v>37</v>
      </c>
      <c r="O540" s="1" t="s">
        <v>43</v>
      </c>
      <c r="P540" s="1" t="s">
        <v>43</v>
      </c>
      <c r="Q540" s="1" t="s">
        <v>43</v>
      </c>
      <c r="R540" s="3">
        <v>0</v>
      </c>
      <c r="S540" s="1" t="s">
        <v>44</v>
      </c>
      <c r="T540" s="1" t="s">
        <v>45</v>
      </c>
      <c r="U540" s="1" t="s">
        <v>1333</v>
      </c>
      <c r="V540" s="1" t="s">
        <v>46</v>
      </c>
      <c r="W540" s="1" t="s">
        <v>47</v>
      </c>
      <c r="X540" s="1" t="s">
        <v>1335</v>
      </c>
      <c r="Y540" s="1" t="s">
        <v>49</v>
      </c>
      <c r="Z540" s="1" t="s">
        <v>918</v>
      </c>
      <c r="AA540" s="1" t="s">
        <v>51</v>
      </c>
      <c r="AB540" s="1" t="s">
        <v>1335</v>
      </c>
      <c r="AC540" s="1" t="s">
        <v>37</v>
      </c>
    </row>
    <row r="541" spans="1:29" x14ac:dyDescent="0.25">
      <c r="A541" s="1" t="s">
        <v>33</v>
      </c>
      <c r="B541" s="1" t="s">
        <v>34</v>
      </c>
      <c r="C541" s="2">
        <v>44902</v>
      </c>
      <c r="D541" s="1" t="s">
        <v>35</v>
      </c>
      <c r="E541" s="1" t="s">
        <v>36</v>
      </c>
      <c r="F541" s="1" t="s">
        <v>37</v>
      </c>
      <c r="G541" s="1" t="s">
        <v>1336</v>
      </c>
      <c r="H541" s="1" t="s">
        <v>1337</v>
      </c>
      <c r="I541" s="3">
        <v>0</v>
      </c>
      <c r="J541" s="54">
        <v>66666</v>
      </c>
      <c r="K541" s="1" t="s">
        <v>40</v>
      </c>
      <c r="L541" s="1" t="s">
        <v>444</v>
      </c>
      <c r="M541" s="1" t="s">
        <v>445</v>
      </c>
      <c r="N541" s="1" t="s">
        <v>37</v>
      </c>
      <c r="O541" s="1" t="s">
        <v>43</v>
      </c>
      <c r="P541" s="1" t="s">
        <v>43</v>
      </c>
      <c r="Q541" s="1" t="s">
        <v>43</v>
      </c>
      <c r="R541" s="3">
        <v>0</v>
      </c>
      <c r="S541" s="1" t="s">
        <v>44</v>
      </c>
      <c r="T541" s="1" t="s">
        <v>45</v>
      </c>
      <c r="U541" s="1" t="s">
        <v>1336</v>
      </c>
      <c r="V541" s="1" t="s">
        <v>46</v>
      </c>
      <c r="W541" s="1" t="s">
        <v>47</v>
      </c>
      <c r="X541" s="1" t="s">
        <v>1338</v>
      </c>
      <c r="Y541" s="1" t="s">
        <v>49</v>
      </c>
      <c r="Z541" s="1" t="s">
        <v>918</v>
      </c>
      <c r="AA541" s="1" t="s">
        <v>51</v>
      </c>
      <c r="AB541" s="1" t="s">
        <v>1338</v>
      </c>
      <c r="AC541" s="1" t="s">
        <v>37</v>
      </c>
    </row>
    <row r="542" spans="1:29" x14ac:dyDescent="0.25">
      <c r="A542" s="1" t="s">
        <v>33</v>
      </c>
      <c r="B542" s="1" t="s">
        <v>34</v>
      </c>
      <c r="C542" s="2">
        <v>44904</v>
      </c>
      <c r="D542" s="1" t="s">
        <v>35</v>
      </c>
      <c r="E542" s="1" t="s">
        <v>36</v>
      </c>
      <c r="F542" s="1" t="s">
        <v>37</v>
      </c>
      <c r="G542" s="1" t="s">
        <v>1339</v>
      </c>
      <c r="H542" s="1" t="s">
        <v>1340</v>
      </c>
      <c r="I542" s="3">
        <v>0</v>
      </c>
      <c r="J542" s="54">
        <v>366667</v>
      </c>
      <c r="K542" s="1" t="s">
        <v>40</v>
      </c>
      <c r="L542" s="1" t="s">
        <v>67</v>
      </c>
      <c r="M542" s="1" t="s">
        <v>68</v>
      </c>
      <c r="N542" s="1" t="s">
        <v>37</v>
      </c>
      <c r="O542" s="1" t="s">
        <v>43</v>
      </c>
      <c r="P542" s="1" t="s">
        <v>43</v>
      </c>
      <c r="Q542" s="1" t="s">
        <v>43</v>
      </c>
      <c r="R542" s="3">
        <v>0</v>
      </c>
      <c r="S542" s="1" t="s">
        <v>44</v>
      </c>
      <c r="T542" s="1" t="s">
        <v>45</v>
      </c>
      <c r="U542" s="1" t="s">
        <v>1339</v>
      </c>
      <c r="V542" s="1" t="s">
        <v>46</v>
      </c>
      <c r="W542" s="1" t="s">
        <v>47</v>
      </c>
      <c r="X542" s="1" t="s">
        <v>1341</v>
      </c>
      <c r="Y542" s="1" t="s">
        <v>49</v>
      </c>
      <c r="Z542" s="1" t="s">
        <v>918</v>
      </c>
      <c r="AA542" s="1" t="s">
        <v>51</v>
      </c>
      <c r="AB542" s="1" t="s">
        <v>1341</v>
      </c>
      <c r="AC542" s="1" t="s">
        <v>37</v>
      </c>
    </row>
    <row r="543" spans="1:29" x14ac:dyDescent="0.25">
      <c r="A543" s="1" t="s">
        <v>33</v>
      </c>
      <c r="B543" s="1" t="s">
        <v>34</v>
      </c>
      <c r="C543" s="2">
        <v>44907</v>
      </c>
      <c r="D543" s="1" t="s">
        <v>35</v>
      </c>
      <c r="E543" s="1" t="s">
        <v>36</v>
      </c>
      <c r="F543" s="1" t="s">
        <v>37</v>
      </c>
      <c r="G543" s="1" t="s">
        <v>1342</v>
      </c>
      <c r="H543" s="1" t="s">
        <v>1343</v>
      </c>
      <c r="I543" s="3">
        <v>0</v>
      </c>
      <c r="J543" s="54">
        <v>932666</v>
      </c>
      <c r="K543" s="1" t="s">
        <v>40</v>
      </c>
      <c r="L543" s="1" t="s">
        <v>41</v>
      </c>
      <c r="M543" s="1" t="s">
        <v>42</v>
      </c>
      <c r="N543" s="1" t="s">
        <v>37</v>
      </c>
      <c r="O543" s="1" t="s">
        <v>43</v>
      </c>
      <c r="P543" s="1" t="s">
        <v>43</v>
      </c>
      <c r="Q543" s="1" t="s">
        <v>43</v>
      </c>
      <c r="R543" s="3">
        <v>0</v>
      </c>
      <c r="S543" s="1" t="s">
        <v>44</v>
      </c>
      <c r="T543" s="1" t="s">
        <v>45</v>
      </c>
      <c r="U543" s="1" t="s">
        <v>1342</v>
      </c>
      <c r="V543" s="1" t="s">
        <v>46</v>
      </c>
      <c r="W543" s="1" t="s">
        <v>47</v>
      </c>
      <c r="X543" s="1" t="s">
        <v>1344</v>
      </c>
      <c r="Y543" s="1" t="s">
        <v>49</v>
      </c>
      <c r="Z543" s="1" t="s">
        <v>918</v>
      </c>
      <c r="AA543" s="1" t="s">
        <v>51</v>
      </c>
      <c r="AB543" s="1" t="s">
        <v>1344</v>
      </c>
      <c r="AC543" s="1" t="s">
        <v>37</v>
      </c>
    </row>
    <row r="544" spans="1:29" x14ac:dyDescent="0.25">
      <c r="A544" s="1" t="s">
        <v>33</v>
      </c>
      <c r="B544" s="1" t="s">
        <v>34</v>
      </c>
      <c r="C544" s="2">
        <v>44910</v>
      </c>
      <c r="D544" s="1" t="s">
        <v>35</v>
      </c>
      <c r="E544" s="1" t="s">
        <v>36</v>
      </c>
      <c r="F544" s="1" t="s">
        <v>37</v>
      </c>
      <c r="G544" s="1" t="s">
        <v>1345</v>
      </c>
      <c r="H544" s="1" t="s">
        <v>1346</v>
      </c>
      <c r="I544" s="3">
        <v>0</v>
      </c>
      <c r="J544" s="54">
        <v>502445</v>
      </c>
      <c r="K544" s="1" t="s">
        <v>40</v>
      </c>
      <c r="L544" s="1" t="s">
        <v>41</v>
      </c>
      <c r="M544" s="1" t="s">
        <v>42</v>
      </c>
      <c r="N544" s="1" t="s">
        <v>37</v>
      </c>
      <c r="O544" s="1" t="s">
        <v>43</v>
      </c>
      <c r="P544" s="1" t="s">
        <v>43</v>
      </c>
      <c r="Q544" s="1" t="s">
        <v>43</v>
      </c>
      <c r="R544" s="3">
        <v>0</v>
      </c>
      <c r="S544" s="1" t="s">
        <v>44</v>
      </c>
      <c r="T544" s="1" t="s">
        <v>45</v>
      </c>
      <c r="U544" s="1" t="s">
        <v>1345</v>
      </c>
      <c r="V544" s="1" t="s">
        <v>46</v>
      </c>
      <c r="W544" s="1" t="s">
        <v>47</v>
      </c>
      <c r="X544" s="1" t="s">
        <v>1347</v>
      </c>
      <c r="Y544" s="1" t="s">
        <v>49</v>
      </c>
      <c r="Z544" s="1" t="s">
        <v>918</v>
      </c>
      <c r="AA544" s="1" t="s">
        <v>51</v>
      </c>
      <c r="AB544" s="1" t="s">
        <v>1347</v>
      </c>
      <c r="AC544" s="1" t="s">
        <v>37</v>
      </c>
    </row>
    <row r="545" spans="1:29" x14ac:dyDescent="0.25">
      <c r="A545" s="1" t="s">
        <v>33</v>
      </c>
      <c r="B545" s="1" t="s">
        <v>34</v>
      </c>
      <c r="C545" s="2">
        <v>44918</v>
      </c>
      <c r="D545" s="1" t="s">
        <v>35</v>
      </c>
      <c r="E545" s="1" t="s">
        <v>36</v>
      </c>
      <c r="F545" s="1" t="s">
        <v>37</v>
      </c>
      <c r="G545" s="1" t="s">
        <v>1348</v>
      </c>
      <c r="H545" s="1" t="s">
        <v>1349</v>
      </c>
      <c r="I545" s="3">
        <v>0</v>
      </c>
      <c r="J545" s="54">
        <v>336569</v>
      </c>
      <c r="K545" s="1" t="s">
        <v>40</v>
      </c>
      <c r="L545" s="1" t="s">
        <v>54</v>
      </c>
      <c r="M545" s="1" t="s">
        <v>55</v>
      </c>
      <c r="N545" s="1" t="s">
        <v>37</v>
      </c>
      <c r="O545" s="1" t="s">
        <v>43</v>
      </c>
      <c r="P545" s="1" t="s">
        <v>43</v>
      </c>
      <c r="Q545" s="1" t="s">
        <v>43</v>
      </c>
      <c r="R545" s="3">
        <v>0</v>
      </c>
      <c r="S545" s="1" t="s">
        <v>44</v>
      </c>
      <c r="T545" s="1" t="s">
        <v>45</v>
      </c>
      <c r="U545" s="1" t="s">
        <v>1348</v>
      </c>
      <c r="V545" s="1" t="s">
        <v>46</v>
      </c>
      <c r="W545" s="1" t="s">
        <v>47</v>
      </c>
      <c r="X545" s="1" t="s">
        <v>1350</v>
      </c>
      <c r="Y545" s="1" t="s">
        <v>49</v>
      </c>
      <c r="Z545" s="1" t="s">
        <v>918</v>
      </c>
      <c r="AA545" s="1" t="s">
        <v>51</v>
      </c>
      <c r="AB545" s="1" t="s">
        <v>1350</v>
      </c>
      <c r="AC545" s="1" t="s">
        <v>37</v>
      </c>
    </row>
    <row r="546" spans="1:29" x14ac:dyDescent="0.25">
      <c r="A546" s="1" t="s">
        <v>33</v>
      </c>
      <c r="B546" s="1" t="s">
        <v>34</v>
      </c>
      <c r="C546" s="2">
        <v>44922</v>
      </c>
      <c r="D546" s="1" t="s">
        <v>35</v>
      </c>
      <c r="E546" s="1" t="s">
        <v>36</v>
      </c>
      <c r="F546" s="1" t="s">
        <v>37</v>
      </c>
      <c r="G546" s="1" t="s">
        <v>1351</v>
      </c>
      <c r="H546" s="1" t="s">
        <v>1352</v>
      </c>
      <c r="I546" s="3">
        <v>0</v>
      </c>
      <c r="J546" s="54">
        <v>2448848</v>
      </c>
      <c r="K546" s="1" t="s">
        <v>40</v>
      </c>
      <c r="L546" s="1" t="s">
        <v>54</v>
      </c>
      <c r="M546" s="1" t="s">
        <v>55</v>
      </c>
      <c r="N546" s="1" t="s">
        <v>37</v>
      </c>
      <c r="O546" s="1" t="s">
        <v>43</v>
      </c>
      <c r="P546" s="1" t="s">
        <v>43</v>
      </c>
      <c r="Q546" s="1" t="s">
        <v>43</v>
      </c>
      <c r="R546" s="3">
        <v>0</v>
      </c>
      <c r="S546" s="1" t="s">
        <v>44</v>
      </c>
      <c r="T546" s="1" t="s">
        <v>45</v>
      </c>
      <c r="U546" s="1" t="s">
        <v>1351</v>
      </c>
      <c r="V546" s="1" t="s">
        <v>46</v>
      </c>
      <c r="W546" s="1" t="s">
        <v>47</v>
      </c>
      <c r="X546" s="1" t="s">
        <v>1353</v>
      </c>
      <c r="Y546" s="1" t="s">
        <v>49</v>
      </c>
      <c r="Z546" s="1" t="s">
        <v>918</v>
      </c>
      <c r="AA546" s="1" t="s">
        <v>51</v>
      </c>
      <c r="AB546" s="1" t="s">
        <v>1353</v>
      </c>
      <c r="AC546" s="1" t="s">
        <v>37</v>
      </c>
    </row>
    <row r="547" spans="1:29" hidden="1" x14ac:dyDescent="0.25">
      <c r="A547" s="1" t="s">
        <v>33</v>
      </c>
      <c r="B547" s="1" t="s">
        <v>34</v>
      </c>
      <c r="C547" s="2">
        <v>44926</v>
      </c>
      <c r="D547" s="1" t="s">
        <v>73</v>
      </c>
      <c r="E547" s="1" t="s">
        <v>74</v>
      </c>
      <c r="F547" s="1" t="s">
        <v>37</v>
      </c>
      <c r="G547" s="1" t="s">
        <v>1354</v>
      </c>
      <c r="H547" s="1" t="s">
        <v>76</v>
      </c>
      <c r="I547" s="3">
        <v>34092</v>
      </c>
      <c r="J547" s="3">
        <v>0</v>
      </c>
      <c r="K547" s="1" t="s">
        <v>40</v>
      </c>
      <c r="L547" s="1" t="s">
        <v>246</v>
      </c>
      <c r="M547" s="1" t="s">
        <v>247</v>
      </c>
      <c r="N547" s="1" t="s">
        <v>79</v>
      </c>
      <c r="O547" s="1" t="s">
        <v>80</v>
      </c>
      <c r="P547" s="1" t="s">
        <v>43</v>
      </c>
      <c r="Q547" s="1" t="s">
        <v>43</v>
      </c>
      <c r="R547" s="3">
        <v>0</v>
      </c>
      <c r="S547" s="1" t="s">
        <v>44</v>
      </c>
      <c r="T547" s="1" t="s">
        <v>45</v>
      </c>
      <c r="U547" s="1" t="s">
        <v>1354</v>
      </c>
      <c r="V547" s="1" t="s">
        <v>46</v>
      </c>
      <c r="W547" s="1" t="s">
        <v>1325</v>
      </c>
      <c r="X547" s="1" t="s">
        <v>1355</v>
      </c>
      <c r="Y547" s="1" t="s">
        <v>83</v>
      </c>
      <c r="Z547" s="1" t="s">
        <v>1356</v>
      </c>
      <c r="AA547" s="1" t="s">
        <v>51</v>
      </c>
      <c r="AB547" s="1" t="s">
        <v>1357</v>
      </c>
      <c r="AC547" s="1" t="s">
        <v>37</v>
      </c>
    </row>
    <row r="548" spans="1:29" hidden="1" x14ac:dyDescent="0.25">
      <c r="A548" s="1" t="s">
        <v>33</v>
      </c>
      <c r="B548" s="1" t="s">
        <v>34</v>
      </c>
      <c r="C548" s="2">
        <v>44926</v>
      </c>
      <c r="D548" s="1" t="s">
        <v>73</v>
      </c>
      <c r="E548" s="1" t="s">
        <v>74</v>
      </c>
      <c r="F548" s="1" t="s">
        <v>37</v>
      </c>
      <c r="G548" s="1" t="s">
        <v>1354</v>
      </c>
      <c r="H548" s="1" t="s">
        <v>76</v>
      </c>
      <c r="I548" s="3">
        <v>33334</v>
      </c>
      <c r="J548" s="3">
        <v>0</v>
      </c>
      <c r="K548" s="1" t="s">
        <v>40</v>
      </c>
      <c r="L548" s="1" t="s">
        <v>595</v>
      </c>
      <c r="M548" s="1" t="s">
        <v>596</v>
      </c>
      <c r="N548" s="1" t="s">
        <v>79</v>
      </c>
      <c r="O548" s="1" t="s">
        <v>80</v>
      </c>
      <c r="P548" s="1" t="s">
        <v>43</v>
      </c>
      <c r="Q548" s="1" t="s">
        <v>43</v>
      </c>
      <c r="R548" s="3">
        <v>0</v>
      </c>
      <c r="S548" s="1" t="s">
        <v>44</v>
      </c>
      <c r="T548" s="1" t="s">
        <v>45</v>
      </c>
      <c r="U548" s="1" t="s">
        <v>1354</v>
      </c>
      <c r="V548" s="1" t="s">
        <v>46</v>
      </c>
      <c r="W548" s="1" t="s">
        <v>1325</v>
      </c>
      <c r="X548" s="1" t="s">
        <v>1355</v>
      </c>
      <c r="Y548" s="1" t="s">
        <v>83</v>
      </c>
      <c r="Z548" s="1" t="s">
        <v>1356</v>
      </c>
      <c r="AA548" s="1" t="s">
        <v>51</v>
      </c>
      <c r="AB548" s="1" t="s">
        <v>1357</v>
      </c>
      <c r="AC548" s="1" t="s">
        <v>37</v>
      </c>
    </row>
    <row r="549" spans="1:29" hidden="1" x14ac:dyDescent="0.25">
      <c r="A549" s="1" t="s">
        <v>33</v>
      </c>
      <c r="B549" s="1" t="s">
        <v>34</v>
      </c>
      <c r="C549" s="2">
        <v>44926</v>
      </c>
      <c r="D549" s="1" t="s">
        <v>73</v>
      </c>
      <c r="E549" s="1" t="s">
        <v>74</v>
      </c>
      <c r="F549" s="1" t="s">
        <v>37</v>
      </c>
      <c r="G549" s="1" t="s">
        <v>1354</v>
      </c>
      <c r="H549" s="1" t="s">
        <v>76</v>
      </c>
      <c r="I549" s="3">
        <v>432229</v>
      </c>
      <c r="J549" s="3">
        <v>0</v>
      </c>
      <c r="K549" s="1" t="s">
        <v>40</v>
      </c>
      <c r="L549" s="1" t="s">
        <v>141</v>
      </c>
      <c r="M549" s="1" t="s">
        <v>142</v>
      </c>
      <c r="N549" s="1" t="s">
        <v>79</v>
      </c>
      <c r="O549" s="1" t="s">
        <v>80</v>
      </c>
      <c r="P549" s="1" t="s">
        <v>43</v>
      </c>
      <c r="Q549" s="1" t="s">
        <v>43</v>
      </c>
      <c r="R549" s="3">
        <v>0</v>
      </c>
      <c r="S549" s="1" t="s">
        <v>44</v>
      </c>
      <c r="T549" s="1" t="s">
        <v>45</v>
      </c>
      <c r="U549" s="1" t="s">
        <v>1354</v>
      </c>
      <c r="V549" s="1" t="s">
        <v>46</v>
      </c>
      <c r="W549" s="1" t="s">
        <v>1325</v>
      </c>
      <c r="X549" s="1" t="s">
        <v>1355</v>
      </c>
      <c r="Y549" s="1" t="s">
        <v>83</v>
      </c>
      <c r="Z549" s="1" t="s">
        <v>1356</v>
      </c>
      <c r="AA549" s="1" t="s">
        <v>51</v>
      </c>
      <c r="AB549" s="1" t="s">
        <v>1357</v>
      </c>
      <c r="AC549" s="1" t="s">
        <v>37</v>
      </c>
    </row>
    <row r="550" spans="1:29" hidden="1" x14ac:dyDescent="0.25">
      <c r="A550" s="1" t="s">
        <v>33</v>
      </c>
      <c r="B550" s="1" t="s">
        <v>34</v>
      </c>
      <c r="C550" s="2">
        <v>44926</v>
      </c>
      <c r="D550" s="1" t="s">
        <v>73</v>
      </c>
      <c r="E550" s="1" t="s">
        <v>74</v>
      </c>
      <c r="F550" s="1" t="s">
        <v>37</v>
      </c>
      <c r="G550" s="1" t="s">
        <v>1354</v>
      </c>
      <c r="H550" s="1" t="s">
        <v>76</v>
      </c>
      <c r="I550" s="3">
        <v>33663</v>
      </c>
      <c r="J550" s="3">
        <v>0</v>
      </c>
      <c r="K550" s="1" t="s">
        <v>40</v>
      </c>
      <c r="L550" s="1" t="s">
        <v>377</v>
      </c>
      <c r="M550" s="1" t="s">
        <v>378</v>
      </c>
      <c r="N550" s="1" t="s">
        <v>79</v>
      </c>
      <c r="O550" s="1" t="s">
        <v>80</v>
      </c>
      <c r="P550" s="1" t="s">
        <v>43</v>
      </c>
      <c r="Q550" s="1" t="s">
        <v>43</v>
      </c>
      <c r="R550" s="3">
        <v>0</v>
      </c>
      <c r="S550" s="1" t="s">
        <v>44</v>
      </c>
      <c r="T550" s="1" t="s">
        <v>45</v>
      </c>
      <c r="U550" s="1" t="s">
        <v>1354</v>
      </c>
      <c r="V550" s="1" t="s">
        <v>46</v>
      </c>
      <c r="W550" s="1" t="s">
        <v>1325</v>
      </c>
      <c r="X550" s="1" t="s">
        <v>1355</v>
      </c>
      <c r="Y550" s="1" t="s">
        <v>83</v>
      </c>
      <c r="Z550" s="1" t="s">
        <v>1356</v>
      </c>
      <c r="AA550" s="1" t="s">
        <v>51</v>
      </c>
      <c r="AB550" s="1" t="s">
        <v>1357</v>
      </c>
      <c r="AC550" s="1" t="s">
        <v>37</v>
      </c>
    </row>
    <row r="551" spans="1:29" hidden="1" x14ac:dyDescent="0.25">
      <c r="A551" s="1" t="s">
        <v>33</v>
      </c>
      <c r="B551" s="1" t="s">
        <v>34</v>
      </c>
      <c r="C551" s="2">
        <v>44926</v>
      </c>
      <c r="D551" s="1" t="s">
        <v>73</v>
      </c>
      <c r="E551" s="1" t="s">
        <v>74</v>
      </c>
      <c r="F551" s="1" t="s">
        <v>37</v>
      </c>
      <c r="G551" s="1" t="s">
        <v>1354</v>
      </c>
      <c r="H551" s="1" t="s">
        <v>76</v>
      </c>
      <c r="I551" s="3">
        <v>166667</v>
      </c>
      <c r="J551" s="3">
        <v>0</v>
      </c>
      <c r="K551" s="1" t="s">
        <v>40</v>
      </c>
      <c r="L551" s="1" t="s">
        <v>354</v>
      </c>
      <c r="M551" s="1" t="s">
        <v>355</v>
      </c>
      <c r="N551" s="1" t="s">
        <v>79</v>
      </c>
      <c r="O551" s="1" t="s">
        <v>80</v>
      </c>
      <c r="P551" s="1" t="s">
        <v>43</v>
      </c>
      <c r="Q551" s="1" t="s">
        <v>43</v>
      </c>
      <c r="R551" s="3">
        <v>0</v>
      </c>
      <c r="S551" s="1" t="s">
        <v>44</v>
      </c>
      <c r="T551" s="1" t="s">
        <v>45</v>
      </c>
      <c r="U551" s="1" t="s">
        <v>1354</v>
      </c>
      <c r="V551" s="1" t="s">
        <v>46</v>
      </c>
      <c r="W551" s="1" t="s">
        <v>1325</v>
      </c>
      <c r="X551" s="1" t="s">
        <v>1355</v>
      </c>
      <c r="Y551" s="1" t="s">
        <v>83</v>
      </c>
      <c r="Z551" s="1" t="s">
        <v>1356</v>
      </c>
      <c r="AA551" s="1" t="s">
        <v>51</v>
      </c>
      <c r="AB551" s="1" t="s">
        <v>1357</v>
      </c>
      <c r="AC551" s="1" t="s">
        <v>37</v>
      </c>
    </row>
    <row r="552" spans="1:29" hidden="1" x14ac:dyDescent="0.25">
      <c r="A552" s="1" t="s">
        <v>33</v>
      </c>
      <c r="B552" s="1" t="s">
        <v>34</v>
      </c>
      <c r="C552" s="2">
        <v>44926</v>
      </c>
      <c r="D552" s="1" t="s">
        <v>73</v>
      </c>
      <c r="E552" s="1" t="s">
        <v>74</v>
      </c>
      <c r="F552" s="1" t="s">
        <v>37</v>
      </c>
      <c r="G552" s="1" t="s">
        <v>1354</v>
      </c>
      <c r="H552" s="1" t="s">
        <v>76</v>
      </c>
      <c r="I552" s="3">
        <v>500000</v>
      </c>
      <c r="J552" s="3">
        <v>0</v>
      </c>
      <c r="K552" s="1" t="s">
        <v>40</v>
      </c>
      <c r="L552" s="1" t="s">
        <v>117</v>
      </c>
      <c r="M552" s="1" t="s">
        <v>118</v>
      </c>
      <c r="N552" s="1" t="s">
        <v>79</v>
      </c>
      <c r="O552" s="1" t="s">
        <v>80</v>
      </c>
      <c r="P552" s="1" t="s">
        <v>43</v>
      </c>
      <c r="Q552" s="1" t="s">
        <v>43</v>
      </c>
      <c r="R552" s="3">
        <v>0</v>
      </c>
      <c r="S552" s="1" t="s">
        <v>44</v>
      </c>
      <c r="T552" s="1" t="s">
        <v>45</v>
      </c>
      <c r="U552" s="1" t="s">
        <v>1354</v>
      </c>
      <c r="V552" s="1" t="s">
        <v>46</v>
      </c>
      <c r="W552" s="1" t="s">
        <v>1325</v>
      </c>
      <c r="X552" s="1" t="s">
        <v>1355</v>
      </c>
      <c r="Y552" s="1" t="s">
        <v>83</v>
      </c>
      <c r="Z552" s="1" t="s">
        <v>1356</v>
      </c>
      <c r="AA552" s="1" t="s">
        <v>51</v>
      </c>
      <c r="AB552" s="1" t="s">
        <v>1357</v>
      </c>
      <c r="AC552" s="1" t="s">
        <v>37</v>
      </c>
    </row>
    <row r="553" spans="1:29" hidden="1" x14ac:dyDescent="0.25">
      <c r="A553" s="1" t="s">
        <v>33</v>
      </c>
      <c r="B553" s="1" t="s">
        <v>34</v>
      </c>
      <c r="C553" s="2">
        <v>44926</v>
      </c>
      <c r="D553" s="1" t="s">
        <v>73</v>
      </c>
      <c r="E553" s="1" t="s">
        <v>74</v>
      </c>
      <c r="F553" s="1" t="s">
        <v>37</v>
      </c>
      <c r="G553" s="1" t="s">
        <v>1354</v>
      </c>
      <c r="H553" s="1" t="s">
        <v>76</v>
      </c>
      <c r="I553" s="3">
        <v>300000</v>
      </c>
      <c r="J553" s="3">
        <v>0</v>
      </c>
      <c r="K553" s="1" t="s">
        <v>40</v>
      </c>
      <c r="L553" s="1" t="s">
        <v>669</v>
      </c>
      <c r="M553" s="1" t="s">
        <v>670</v>
      </c>
      <c r="N553" s="1" t="s">
        <v>79</v>
      </c>
      <c r="O553" s="1" t="s">
        <v>80</v>
      </c>
      <c r="P553" s="1" t="s">
        <v>43</v>
      </c>
      <c r="Q553" s="1" t="s">
        <v>43</v>
      </c>
      <c r="R553" s="3">
        <v>0</v>
      </c>
      <c r="S553" s="1" t="s">
        <v>44</v>
      </c>
      <c r="T553" s="1" t="s">
        <v>45</v>
      </c>
      <c r="U553" s="1" t="s">
        <v>1354</v>
      </c>
      <c r="V553" s="1" t="s">
        <v>46</v>
      </c>
      <c r="W553" s="1" t="s">
        <v>1325</v>
      </c>
      <c r="X553" s="1" t="s">
        <v>1355</v>
      </c>
      <c r="Y553" s="1" t="s">
        <v>83</v>
      </c>
      <c r="Z553" s="1" t="s">
        <v>1356</v>
      </c>
      <c r="AA553" s="1" t="s">
        <v>51</v>
      </c>
      <c r="AB553" s="1" t="s">
        <v>1357</v>
      </c>
      <c r="AC553" s="1" t="s">
        <v>37</v>
      </c>
    </row>
    <row r="554" spans="1:29" hidden="1" x14ac:dyDescent="0.25">
      <c r="A554" s="1" t="s">
        <v>33</v>
      </c>
      <c r="B554" s="1" t="s">
        <v>34</v>
      </c>
      <c r="C554" s="2">
        <v>44926</v>
      </c>
      <c r="D554" s="1" t="s">
        <v>73</v>
      </c>
      <c r="E554" s="1" t="s">
        <v>74</v>
      </c>
      <c r="F554" s="1" t="s">
        <v>37</v>
      </c>
      <c r="G554" s="1" t="s">
        <v>1354</v>
      </c>
      <c r="H554" s="1" t="s">
        <v>76</v>
      </c>
      <c r="I554" s="3">
        <v>500000</v>
      </c>
      <c r="J554" s="3">
        <v>0</v>
      </c>
      <c r="K554" s="1" t="s">
        <v>40</v>
      </c>
      <c r="L554" s="1" t="s">
        <v>416</v>
      </c>
      <c r="M554" s="1" t="s">
        <v>417</v>
      </c>
      <c r="N554" s="1" t="s">
        <v>79</v>
      </c>
      <c r="O554" s="1" t="s">
        <v>80</v>
      </c>
      <c r="P554" s="1" t="s">
        <v>43</v>
      </c>
      <c r="Q554" s="1" t="s">
        <v>43</v>
      </c>
      <c r="R554" s="3">
        <v>0</v>
      </c>
      <c r="S554" s="1" t="s">
        <v>44</v>
      </c>
      <c r="T554" s="1" t="s">
        <v>45</v>
      </c>
      <c r="U554" s="1" t="s">
        <v>1354</v>
      </c>
      <c r="V554" s="1" t="s">
        <v>46</v>
      </c>
      <c r="W554" s="1" t="s">
        <v>1325</v>
      </c>
      <c r="X554" s="1" t="s">
        <v>1355</v>
      </c>
      <c r="Y554" s="1" t="s">
        <v>83</v>
      </c>
      <c r="Z554" s="1" t="s">
        <v>1356</v>
      </c>
      <c r="AA554" s="1" t="s">
        <v>51</v>
      </c>
      <c r="AB554" s="1" t="s">
        <v>1357</v>
      </c>
      <c r="AC554" s="1" t="s">
        <v>37</v>
      </c>
    </row>
    <row r="555" spans="1:29" hidden="1" x14ac:dyDescent="0.25">
      <c r="A555" s="1" t="s">
        <v>33</v>
      </c>
      <c r="B555" s="1" t="s">
        <v>34</v>
      </c>
      <c r="C555" s="2">
        <v>44926</v>
      </c>
      <c r="D555" s="1" t="s">
        <v>73</v>
      </c>
      <c r="E555" s="1" t="s">
        <v>74</v>
      </c>
      <c r="F555" s="1" t="s">
        <v>37</v>
      </c>
      <c r="G555" s="1" t="s">
        <v>1354</v>
      </c>
      <c r="H555" s="1" t="s">
        <v>76</v>
      </c>
      <c r="I555" s="3">
        <v>238344</v>
      </c>
      <c r="J555" s="3">
        <v>0</v>
      </c>
      <c r="K555" s="1" t="s">
        <v>40</v>
      </c>
      <c r="L555" s="1" t="s">
        <v>91</v>
      </c>
      <c r="M555" s="1" t="s">
        <v>92</v>
      </c>
      <c r="N555" s="1" t="s">
        <v>79</v>
      </c>
      <c r="O555" s="1" t="s">
        <v>80</v>
      </c>
      <c r="P555" s="1" t="s">
        <v>43</v>
      </c>
      <c r="Q555" s="1" t="s">
        <v>43</v>
      </c>
      <c r="R555" s="3">
        <v>0</v>
      </c>
      <c r="S555" s="1" t="s">
        <v>44</v>
      </c>
      <c r="T555" s="1" t="s">
        <v>45</v>
      </c>
      <c r="U555" s="1" t="s">
        <v>1354</v>
      </c>
      <c r="V555" s="1" t="s">
        <v>46</v>
      </c>
      <c r="W555" s="1" t="s">
        <v>1325</v>
      </c>
      <c r="X555" s="1" t="s">
        <v>1355</v>
      </c>
      <c r="Y555" s="1" t="s">
        <v>83</v>
      </c>
      <c r="Z555" s="1" t="s">
        <v>1356</v>
      </c>
      <c r="AA555" s="1" t="s">
        <v>51</v>
      </c>
      <c r="AB555" s="1" t="s">
        <v>1357</v>
      </c>
      <c r="AC555" s="1" t="s">
        <v>37</v>
      </c>
    </row>
    <row r="556" spans="1:29" hidden="1" x14ac:dyDescent="0.25">
      <c r="A556" s="1" t="s">
        <v>33</v>
      </c>
      <c r="B556" s="1" t="s">
        <v>34</v>
      </c>
      <c r="C556" s="2">
        <v>44926</v>
      </c>
      <c r="D556" s="1" t="s">
        <v>73</v>
      </c>
      <c r="E556" s="1" t="s">
        <v>74</v>
      </c>
      <c r="F556" s="1" t="s">
        <v>37</v>
      </c>
      <c r="G556" s="1" t="s">
        <v>1354</v>
      </c>
      <c r="H556" s="1" t="s">
        <v>76</v>
      </c>
      <c r="I556" s="3">
        <v>98197</v>
      </c>
      <c r="J556" s="3">
        <v>0</v>
      </c>
      <c r="K556" s="1" t="s">
        <v>40</v>
      </c>
      <c r="L556" s="1" t="s">
        <v>470</v>
      </c>
      <c r="M556" s="1" t="s">
        <v>471</v>
      </c>
      <c r="N556" s="1" t="s">
        <v>79</v>
      </c>
      <c r="O556" s="1" t="s">
        <v>80</v>
      </c>
      <c r="P556" s="1" t="s">
        <v>43</v>
      </c>
      <c r="Q556" s="1" t="s">
        <v>43</v>
      </c>
      <c r="R556" s="3">
        <v>0</v>
      </c>
      <c r="S556" s="1" t="s">
        <v>44</v>
      </c>
      <c r="T556" s="1" t="s">
        <v>45</v>
      </c>
      <c r="U556" s="1" t="s">
        <v>1354</v>
      </c>
      <c r="V556" s="1" t="s">
        <v>46</v>
      </c>
      <c r="W556" s="1" t="s">
        <v>1325</v>
      </c>
      <c r="X556" s="1" t="s">
        <v>1355</v>
      </c>
      <c r="Y556" s="1" t="s">
        <v>83</v>
      </c>
      <c r="Z556" s="1" t="s">
        <v>1356</v>
      </c>
      <c r="AA556" s="1" t="s">
        <v>51</v>
      </c>
      <c r="AB556" s="1" t="s">
        <v>1357</v>
      </c>
      <c r="AC556" s="1" t="s">
        <v>37</v>
      </c>
    </row>
    <row r="557" spans="1:29" hidden="1" x14ac:dyDescent="0.25">
      <c r="A557" s="1" t="s">
        <v>33</v>
      </c>
      <c r="B557" s="1" t="s">
        <v>34</v>
      </c>
      <c r="C557" s="2">
        <v>44926</v>
      </c>
      <c r="D557" s="1" t="s">
        <v>73</v>
      </c>
      <c r="E557" s="1" t="s">
        <v>74</v>
      </c>
      <c r="F557" s="1" t="s">
        <v>37</v>
      </c>
      <c r="G557" s="1" t="s">
        <v>1354</v>
      </c>
      <c r="H557" s="1" t="s">
        <v>76</v>
      </c>
      <c r="I557" s="3">
        <v>72840</v>
      </c>
      <c r="J557" s="3">
        <v>0</v>
      </c>
      <c r="K557" s="1" t="s">
        <v>40</v>
      </c>
      <c r="L557" s="1" t="s">
        <v>870</v>
      </c>
      <c r="M557" s="1" t="s">
        <v>871</v>
      </c>
      <c r="N557" s="1" t="s">
        <v>79</v>
      </c>
      <c r="O557" s="1" t="s">
        <v>80</v>
      </c>
      <c r="P557" s="1" t="s">
        <v>43</v>
      </c>
      <c r="Q557" s="1" t="s">
        <v>43</v>
      </c>
      <c r="R557" s="3">
        <v>0</v>
      </c>
      <c r="S557" s="1" t="s">
        <v>44</v>
      </c>
      <c r="T557" s="1" t="s">
        <v>45</v>
      </c>
      <c r="U557" s="1" t="s">
        <v>1354</v>
      </c>
      <c r="V557" s="1" t="s">
        <v>46</v>
      </c>
      <c r="W557" s="1" t="s">
        <v>1325</v>
      </c>
      <c r="X557" s="1" t="s">
        <v>1355</v>
      </c>
      <c r="Y557" s="1" t="s">
        <v>83</v>
      </c>
      <c r="Z557" s="1" t="s">
        <v>1356</v>
      </c>
      <c r="AA557" s="1" t="s">
        <v>51</v>
      </c>
      <c r="AB557" s="1" t="s">
        <v>1358</v>
      </c>
      <c r="AC557" s="1" t="s">
        <v>37</v>
      </c>
    </row>
    <row r="558" spans="1:29" hidden="1" x14ac:dyDescent="0.25">
      <c r="A558" s="1" t="s">
        <v>33</v>
      </c>
      <c r="B558" s="1" t="s">
        <v>34</v>
      </c>
      <c r="C558" s="2">
        <v>44926</v>
      </c>
      <c r="D558" s="1" t="s">
        <v>73</v>
      </c>
      <c r="E558" s="1" t="s">
        <v>74</v>
      </c>
      <c r="F558" s="1" t="s">
        <v>37</v>
      </c>
      <c r="G558" s="1" t="s">
        <v>1354</v>
      </c>
      <c r="H558" s="1" t="s">
        <v>76</v>
      </c>
      <c r="I558" s="3">
        <v>33334</v>
      </c>
      <c r="J558" s="3">
        <v>0</v>
      </c>
      <c r="K558" s="1" t="s">
        <v>40</v>
      </c>
      <c r="L558" s="1" t="s">
        <v>737</v>
      </c>
      <c r="M558" s="1" t="s">
        <v>738</v>
      </c>
      <c r="N558" s="1" t="s">
        <v>79</v>
      </c>
      <c r="O558" s="1" t="s">
        <v>80</v>
      </c>
      <c r="P558" s="1" t="s">
        <v>43</v>
      </c>
      <c r="Q558" s="1" t="s">
        <v>43</v>
      </c>
      <c r="R558" s="3">
        <v>0</v>
      </c>
      <c r="S558" s="1" t="s">
        <v>44</v>
      </c>
      <c r="T558" s="1" t="s">
        <v>45</v>
      </c>
      <c r="U558" s="1" t="s">
        <v>1354</v>
      </c>
      <c r="V558" s="1" t="s">
        <v>46</v>
      </c>
      <c r="W558" s="1" t="s">
        <v>1325</v>
      </c>
      <c r="X558" s="1" t="s">
        <v>1355</v>
      </c>
      <c r="Y558" s="1" t="s">
        <v>83</v>
      </c>
      <c r="Z558" s="1" t="s">
        <v>1356</v>
      </c>
      <c r="AA558" s="1" t="s">
        <v>51</v>
      </c>
      <c r="AB558" s="1" t="s">
        <v>1358</v>
      </c>
      <c r="AC558" s="1" t="s">
        <v>37</v>
      </c>
    </row>
    <row r="559" spans="1:29" hidden="1" x14ac:dyDescent="0.25">
      <c r="A559" s="1" t="s">
        <v>33</v>
      </c>
      <c r="B559" s="1" t="s">
        <v>34</v>
      </c>
      <c r="C559" s="2">
        <v>44926</v>
      </c>
      <c r="D559" s="1" t="s">
        <v>73</v>
      </c>
      <c r="E559" s="1" t="s">
        <v>74</v>
      </c>
      <c r="F559" s="1" t="s">
        <v>37</v>
      </c>
      <c r="G559" s="1" t="s">
        <v>1354</v>
      </c>
      <c r="H559" s="1" t="s">
        <v>76</v>
      </c>
      <c r="I559" s="3">
        <v>433334</v>
      </c>
      <c r="J559" s="3">
        <v>0</v>
      </c>
      <c r="K559" s="1" t="s">
        <v>40</v>
      </c>
      <c r="L559" s="1" t="s">
        <v>510</v>
      </c>
      <c r="M559" s="1" t="s">
        <v>511</v>
      </c>
      <c r="N559" s="1" t="s">
        <v>79</v>
      </c>
      <c r="O559" s="1" t="s">
        <v>80</v>
      </c>
      <c r="P559" s="1" t="s">
        <v>43</v>
      </c>
      <c r="Q559" s="1" t="s">
        <v>43</v>
      </c>
      <c r="R559" s="3">
        <v>0</v>
      </c>
      <c r="S559" s="1" t="s">
        <v>44</v>
      </c>
      <c r="T559" s="1" t="s">
        <v>45</v>
      </c>
      <c r="U559" s="1" t="s">
        <v>1354</v>
      </c>
      <c r="V559" s="1" t="s">
        <v>46</v>
      </c>
      <c r="W559" s="1" t="s">
        <v>1325</v>
      </c>
      <c r="X559" s="1" t="s">
        <v>1355</v>
      </c>
      <c r="Y559" s="1" t="s">
        <v>83</v>
      </c>
      <c r="Z559" s="1" t="s">
        <v>1356</v>
      </c>
      <c r="AA559" s="1" t="s">
        <v>51</v>
      </c>
      <c r="AB559" s="1" t="s">
        <v>1359</v>
      </c>
      <c r="AC559" s="1" t="s">
        <v>37</v>
      </c>
    </row>
    <row r="560" spans="1:29" hidden="1" x14ac:dyDescent="0.25">
      <c r="A560" s="1" t="s">
        <v>33</v>
      </c>
      <c r="B560" s="1" t="s">
        <v>34</v>
      </c>
      <c r="C560" s="2">
        <v>44926</v>
      </c>
      <c r="D560" s="1" t="s">
        <v>73</v>
      </c>
      <c r="E560" s="1" t="s">
        <v>74</v>
      </c>
      <c r="F560" s="1" t="s">
        <v>37</v>
      </c>
      <c r="G560" s="1" t="s">
        <v>1354</v>
      </c>
      <c r="H560" s="1" t="s">
        <v>76</v>
      </c>
      <c r="I560" s="3">
        <v>33334</v>
      </c>
      <c r="J560" s="3">
        <v>0</v>
      </c>
      <c r="K560" s="1" t="s">
        <v>40</v>
      </c>
      <c r="L560" s="1" t="s">
        <v>1188</v>
      </c>
      <c r="M560" s="1" t="s">
        <v>716</v>
      </c>
      <c r="N560" s="1" t="s">
        <v>79</v>
      </c>
      <c r="O560" s="1" t="s">
        <v>80</v>
      </c>
      <c r="P560" s="1" t="s">
        <v>43</v>
      </c>
      <c r="Q560" s="1" t="s">
        <v>43</v>
      </c>
      <c r="R560" s="3">
        <v>0</v>
      </c>
      <c r="S560" s="1" t="s">
        <v>44</v>
      </c>
      <c r="T560" s="1" t="s">
        <v>45</v>
      </c>
      <c r="U560" s="1" t="s">
        <v>1354</v>
      </c>
      <c r="V560" s="1" t="s">
        <v>46</v>
      </c>
      <c r="W560" s="1" t="s">
        <v>1325</v>
      </c>
      <c r="X560" s="1" t="s">
        <v>1355</v>
      </c>
      <c r="Y560" s="1" t="s">
        <v>83</v>
      </c>
      <c r="Z560" s="1" t="s">
        <v>1356</v>
      </c>
      <c r="AA560" s="1" t="s">
        <v>51</v>
      </c>
      <c r="AB560" s="1" t="s">
        <v>1359</v>
      </c>
      <c r="AC560" s="1" t="s">
        <v>37</v>
      </c>
    </row>
    <row r="561" spans="1:29" hidden="1" x14ac:dyDescent="0.25">
      <c r="A561" s="1" t="s">
        <v>33</v>
      </c>
      <c r="B561" s="1" t="s">
        <v>34</v>
      </c>
      <c r="C561" s="2">
        <v>44926</v>
      </c>
      <c r="D561" s="1" t="s">
        <v>73</v>
      </c>
      <c r="E561" s="1" t="s">
        <v>74</v>
      </c>
      <c r="F561" s="1" t="s">
        <v>37</v>
      </c>
      <c r="G561" s="1" t="s">
        <v>1354</v>
      </c>
      <c r="H561" s="1" t="s">
        <v>76</v>
      </c>
      <c r="I561" s="3">
        <v>33334</v>
      </c>
      <c r="J561" s="3">
        <v>0</v>
      </c>
      <c r="K561" s="1" t="s">
        <v>40</v>
      </c>
      <c r="L561" s="1" t="s">
        <v>494</v>
      </c>
      <c r="M561" s="1" t="s">
        <v>495</v>
      </c>
      <c r="N561" s="1" t="s">
        <v>79</v>
      </c>
      <c r="O561" s="1" t="s">
        <v>80</v>
      </c>
      <c r="P561" s="1" t="s">
        <v>43</v>
      </c>
      <c r="Q561" s="1" t="s">
        <v>43</v>
      </c>
      <c r="R561" s="3">
        <v>0</v>
      </c>
      <c r="S561" s="1" t="s">
        <v>44</v>
      </c>
      <c r="T561" s="1" t="s">
        <v>45</v>
      </c>
      <c r="U561" s="1" t="s">
        <v>1354</v>
      </c>
      <c r="V561" s="1" t="s">
        <v>46</v>
      </c>
      <c r="W561" s="1" t="s">
        <v>1325</v>
      </c>
      <c r="X561" s="1" t="s">
        <v>1355</v>
      </c>
      <c r="Y561" s="1" t="s">
        <v>83</v>
      </c>
      <c r="Z561" s="1" t="s">
        <v>1356</v>
      </c>
      <c r="AA561" s="1" t="s">
        <v>51</v>
      </c>
      <c r="AB561" s="1" t="s">
        <v>1359</v>
      </c>
      <c r="AC561" s="1" t="s">
        <v>37</v>
      </c>
    </row>
    <row r="562" spans="1:29" hidden="1" x14ac:dyDescent="0.25">
      <c r="A562" s="1" t="s">
        <v>33</v>
      </c>
      <c r="B562" s="1" t="s">
        <v>34</v>
      </c>
      <c r="C562" s="2">
        <v>44926</v>
      </c>
      <c r="D562" s="1" t="s">
        <v>73</v>
      </c>
      <c r="E562" s="1" t="s">
        <v>74</v>
      </c>
      <c r="F562" s="1" t="s">
        <v>37</v>
      </c>
      <c r="G562" s="1" t="s">
        <v>1354</v>
      </c>
      <c r="H562" s="1" t="s">
        <v>76</v>
      </c>
      <c r="I562" s="3">
        <v>333334</v>
      </c>
      <c r="J562" s="3">
        <v>0</v>
      </c>
      <c r="K562" s="1" t="s">
        <v>40</v>
      </c>
      <c r="L562" s="1" t="s">
        <v>464</v>
      </c>
      <c r="M562" s="1" t="s">
        <v>465</v>
      </c>
      <c r="N562" s="1" t="s">
        <v>79</v>
      </c>
      <c r="O562" s="1" t="s">
        <v>80</v>
      </c>
      <c r="P562" s="1" t="s">
        <v>43</v>
      </c>
      <c r="Q562" s="1" t="s">
        <v>43</v>
      </c>
      <c r="R562" s="3">
        <v>0</v>
      </c>
      <c r="S562" s="1" t="s">
        <v>44</v>
      </c>
      <c r="T562" s="1" t="s">
        <v>45</v>
      </c>
      <c r="U562" s="1" t="s">
        <v>1354</v>
      </c>
      <c r="V562" s="1" t="s">
        <v>46</v>
      </c>
      <c r="W562" s="1" t="s">
        <v>1325</v>
      </c>
      <c r="X562" s="1" t="s">
        <v>1355</v>
      </c>
      <c r="Y562" s="1" t="s">
        <v>83</v>
      </c>
      <c r="Z562" s="1" t="s">
        <v>1356</v>
      </c>
      <c r="AA562" s="1" t="s">
        <v>51</v>
      </c>
      <c r="AB562" s="1" t="s">
        <v>1359</v>
      </c>
      <c r="AC562" s="1" t="s">
        <v>37</v>
      </c>
    </row>
    <row r="563" spans="1:29" hidden="1" x14ac:dyDescent="0.25">
      <c r="A563" s="1" t="s">
        <v>33</v>
      </c>
      <c r="B563" s="1" t="s">
        <v>34</v>
      </c>
      <c r="C563" s="2">
        <v>44926</v>
      </c>
      <c r="D563" s="1" t="s">
        <v>73</v>
      </c>
      <c r="E563" s="1" t="s">
        <v>74</v>
      </c>
      <c r="F563" s="1" t="s">
        <v>37</v>
      </c>
      <c r="G563" s="1" t="s">
        <v>1354</v>
      </c>
      <c r="H563" s="1" t="s">
        <v>76</v>
      </c>
      <c r="I563" s="3">
        <v>34203</v>
      </c>
      <c r="J563" s="3">
        <v>0</v>
      </c>
      <c r="K563" s="1" t="s">
        <v>40</v>
      </c>
      <c r="L563" s="1" t="s">
        <v>141</v>
      </c>
      <c r="M563" s="1" t="s">
        <v>142</v>
      </c>
      <c r="N563" s="1" t="s">
        <v>79</v>
      </c>
      <c r="O563" s="1" t="s">
        <v>80</v>
      </c>
      <c r="P563" s="1" t="s">
        <v>43</v>
      </c>
      <c r="Q563" s="1" t="s">
        <v>43</v>
      </c>
      <c r="R563" s="3">
        <v>0</v>
      </c>
      <c r="S563" s="1" t="s">
        <v>44</v>
      </c>
      <c r="T563" s="1" t="s">
        <v>45</v>
      </c>
      <c r="U563" s="1" t="s">
        <v>1354</v>
      </c>
      <c r="V563" s="1" t="s">
        <v>46</v>
      </c>
      <c r="W563" s="1" t="s">
        <v>1325</v>
      </c>
      <c r="X563" s="1" t="s">
        <v>1355</v>
      </c>
      <c r="Y563" s="1" t="s">
        <v>83</v>
      </c>
      <c r="Z563" s="1" t="s">
        <v>1356</v>
      </c>
      <c r="AA563" s="1" t="s">
        <v>51</v>
      </c>
      <c r="AB563" s="1" t="s">
        <v>1359</v>
      </c>
      <c r="AC563" s="1" t="s">
        <v>37</v>
      </c>
    </row>
    <row r="564" spans="1:29" hidden="1" x14ac:dyDescent="0.25">
      <c r="A564" s="1" t="s">
        <v>33</v>
      </c>
      <c r="B564" s="1" t="s">
        <v>34</v>
      </c>
      <c r="C564" s="2">
        <v>44926</v>
      </c>
      <c r="D564" s="1" t="s">
        <v>73</v>
      </c>
      <c r="E564" s="1" t="s">
        <v>74</v>
      </c>
      <c r="F564" s="1" t="s">
        <v>37</v>
      </c>
      <c r="G564" s="1" t="s">
        <v>1354</v>
      </c>
      <c r="H564" s="1" t="s">
        <v>76</v>
      </c>
      <c r="I564" s="3">
        <v>114662</v>
      </c>
      <c r="J564" s="3">
        <v>0</v>
      </c>
      <c r="K564" s="1" t="s">
        <v>40</v>
      </c>
      <c r="L564" s="1" t="s">
        <v>166</v>
      </c>
      <c r="M564" s="1" t="s">
        <v>167</v>
      </c>
      <c r="N564" s="1" t="s">
        <v>79</v>
      </c>
      <c r="O564" s="1" t="s">
        <v>80</v>
      </c>
      <c r="P564" s="1" t="s">
        <v>43</v>
      </c>
      <c r="Q564" s="1" t="s">
        <v>43</v>
      </c>
      <c r="R564" s="3">
        <v>0</v>
      </c>
      <c r="S564" s="1" t="s">
        <v>44</v>
      </c>
      <c r="T564" s="1" t="s">
        <v>45</v>
      </c>
      <c r="U564" s="1" t="s">
        <v>1354</v>
      </c>
      <c r="V564" s="1" t="s">
        <v>46</v>
      </c>
      <c r="W564" s="1" t="s">
        <v>1325</v>
      </c>
      <c r="X564" s="1" t="s">
        <v>1355</v>
      </c>
      <c r="Y564" s="1" t="s">
        <v>83</v>
      </c>
      <c r="Z564" s="1" t="s">
        <v>1356</v>
      </c>
      <c r="AA564" s="1" t="s">
        <v>51</v>
      </c>
      <c r="AB564" s="1" t="s">
        <v>1359</v>
      </c>
      <c r="AC564" s="1" t="s">
        <v>37</v>
      </c>
    </row>
    <row r="565" spans="1:29" hidden="1" x14ac:dyDescent="0.25">
      <c r="A565" s="1" t="s">
        <v>33</v>
      </c>
      <c r="B565" s="1" t="s">
        <v>34</v>
      </c>
      <c r="C565" s="2">
        <v>44926</v>
      </c>
      <c r="D565" s="1" t="s">
        <v>73</v>
      </c>
      <c r="E565" s="1" t="s">
        <v>74</v>
      </c>
      <c r="F565" s="1" t="s">
        <v>37</v>
      </c>
      <c r="G565" s="1" t="s">
        <v>1354</v>
      </c>
      <c r="H565" s="1" t="s">
        <v>76</v>
      </c>
      <c r="I565" s="3">
        <v>41686</v>
      </c>
      <c r="J565" s="3">
        <v>0</v>
      </c>
      <c r="K565" s="1" t="s">
        <v>40</v>
      </c>
      <c r="L565" s="1" t="s">
        <v>553</v>
      </c>
      <c r="M565" s="1" t="s">
        <v>554</v>
      </c>
      <c r="N565" s="1" t="s">
        <v>79</v>
      </c>
      <c r="O565" s="1" t="s">
        <v>80</v>
      </c>
      <c r="P565" s="1" t="s">
        <v>43</v>
      </c>
      <c r="Q565" s="1" t="s">
        <v>43</v>
      </c>
      <c r="R565" s="3">
        <v>0</v>
      </c>
      <c r="S565" s="1" t="s">
        <v>44</v>
      </c>
      <c r="T565" s="1" t="s">
        <v>45</v>
      </c>
      <c r="U565" s="1" t="s">
        <v>1354</v>
      </c>
      <c r="V565" s="1" t="s">
        <v>46</v>
      </c>
      <c r="W565" s="1" t="s">
        <v>1325</v>
      </c>
      <c r="X565" s="1" t="s">
        <v>1355</v>
      </c>
      <c r="Y565" s="1" t="s">
        <v>83</v>
      </c>
      <c r="Z565" s="1" t="s">
        <v>1356</v>
      </c>
      <c r="AA565" s="1" t="s">
        <v>51</v>
      </c>
      <c r="AB565" s="1" t="s">
        <v>1359</v>
      </c>
      <c r="AC565" s="1" t="s">
        <v>37</v>
      </c>
    </row>
    <row r="566" spans="1:29" hidden="1" x14ac:dyDescent="0.25">
      <c r="A566" s="1" t="s">
        <v>33</v>
      </c>
      <c r="B566" s="1" t="s">
        <v>34</v>
      </c>
      <c r="C566" s="2">
        <v>44926</v>
      </c>
      <c r="D566" s="1" t="s">
        <v>73</v>
      </c>
      <c r="E566" s="1" t="s">
        <v>74</v>
      </c>
      <c r="F566" s="1" t="s">
        <v>37</v>
      </c>
      <c r="G566" s="1" t="s">
        <v>1354</v>
      </c>
      <c r="H566" s="1" t="s">
        <v>76</v>
      </c>
      <c r="I566" s="3">
        <v>40542</v>
      </c>
      <c r="J566" s="3">
        <v>0</v>
      </c>
      <c r="K566" s="1" t="s">
        <v>40</v>
      </c>
      <c r="L566" s="1" t="s">
        <v>1360</v>
      </c>
      <c r="M566" s="1" t="s">
        <v>771</v>
      </c>
      <c r="N566" s="1" t="s">
        <v>79</v>
      </c>
      <c r="O566" s="1" t="s">
        <v>80</v>
      </c>
      <c r="P566" s="1" t="s">
        <v>43</v>
      </c>
      <c r="Q566" s="1" t="s">
        <v>43</v>
      </c>
      <c r="R566" s="3">
        <v>0</v>
      </c>
      <c r="S566" s="1" t="s">
        <v>44</v>
      </c>
      <c r="T566" s="1" t="s">
        <v>45</v>
      </c>
      <c r="U566" s="1" t="s">
        <v>1354</v>
      </c>
      <c r="V566" s="1" t="s">
        <v>46</v>
      </c>
      <c r="W566" s="1" t="s">
        <v>1325</v>
      </c>
      <c r="X566" s="1" t="s">
        <v>1355</v>
      </c>
      <c r="Y566" s="1" t="s">
        <v>83</v>
      </c>
      <c r="Z566" s="1" t="s">
        <v>1356</v>
      </c>
      <c r="AA566" s="1" t="s">
        <v>51</v>
      </c>
      <c r="AB566" s="1" t="s">
        <v>1359</v>
      </c>
      <c r="AC566" s="1" t="s">
        <v>37</v>
      </c>
    </row>
    <row r="567" spans="1:29" hidden="1" x14ac:dyDescent="0.25">
      <c r="A567" s="1" t="s">
        <v>33</v>
      </c>
      <c r="B567" s="1" t="s">
        <v>34</v>
      </c>
      <c r="C567" s="2">
        <v>44926</v>
      </c>
      <c r="D567" s="1" t="s">
        <v>73</v>
      </c>
      <c r="E567" s="1" t="s">
        <v>74</v>
      </c>
      <c r="F567" s="1" t="s">
        <v>37</v>
      </c>
      <c r="G567" s="1" t="s">
        <v>1354</v>
      </c>
      <c r="H567" s="1" t="s">
        <v>76</v>
      </c>
      <c r="I567" s="3">
        <v>466668</v>
      </c>
      <c r="J567" s="3">
        <v>0</v>
      </c>
      <c r="K567" s="1" t="s">
        <v>40</v>
      </c>
      <c r="L567" s="1" t="s">
        <v>117</v>
      </c>
      <c r="M567" s="1" t="s">
        <v>118</v>
      </c>
      <c r="N567" s="1" t="s">
        <v>79</v>
      </c>
      <c r="O567" s="1" t="s">
        <v>80</v>
      </c>
      <c r="P567" s="1" t="s">
        <v>43</v>
      </c>
      <c r="Q567" s="1" t="s">
        <v>43</v>
      </c>
      <c r="R567" s="3">
        <v>0</v>
      </c>
      <c r="S567" s="1" t="s">
        <v>44</v>
      </c>
      <c r="T567" s="1" t="s">
        <v>45</v>
      </c>
      <c r="U567" s="1" t="s">
        <v>1354</v>
      </c>
      <c r="V567" s="1" t="s">
        <v>46</v>
      </c>
      <c r="W567" s="1" t="s">
        <v>1325</v>
      </c>
      <c r="X567" s="1" t="s">
        <v>1355</v>
      </c>
      <c r="Y567" s="1" t="s">
        <v>83</v>
      </c>
      <c r="Z567" s="1" t="s">
        <v>1356</v>
      </c>
      <c r="AA567" s="1" t="s">
        <v>51</v>
      </c>
      <c r="AB567" s="1" t="s">
        <v>1359</v>
      </c>
      <c r="AC567" s="1" t="s">
        <v>37</v>
      </c>
    </row>
    <row r="568" spans="1:29" hidden="1" x14ac:dyDescent="0.25">
      <c r="A568" s="1" t="s">
        <v>33</v>
      </c>
      <c r="B568" s="1" t="s">
        <v>34</v>
      </c>
      <c r="C568" s="2">
        <v>44926</v>
      </c>
      <c r="D568" s="1" t="s">
        <v>73</v>
      </c>
      <c r="E568" s="1" t="s">
        <v>74</v>
      </c>
      <c r="F568" s="1" t="s">
        <v>37</v>
      </c>
      <c r="G568" s="1" t="s">
        <v>1354</v>
      </c>
      <c r="H568" s="1" t="s">
        <v>76</v>
      </c>
      <c r="I568" s="3">
        <v>233334</v>
      </c>
      <c r="J568" s="3">
        <v>0</v>
      </c>
      <c r="K568" s="1" t="s">
        <v>40</v>
      </c>
      <c r="L568" s="1" t="s">
        <v>669</v>
      </c>
      <c r="M568" s="1" t="s">
        <v>670</v>
      </c>
      <c r="N568" s="1" t="s">
        <v>79</v>
      </c>
      <c r="O568" s="1" t="s">
        <v>80</v>
      </c>
      <c r="P568" s="1" t="s">
        <v>43</v>
      </c>
      <c r="Q568" s="1" t="s">
        <v>43</v>
      </c>
      <c r="R568" s="3">
        <v>0</v>
      </c>
      <c r="S568" s="1" t="s">
        <v>44</v>
      </c>
      <c r="T568" s="1" t="s">
        <v>45</v>
      </c>
      <c r="U568" s="1" t="s">
        <v>1354</v>
      </c>
      <c r="V568" s="1" t="s">
        <v>46</v>
      </c>
      <c r="W568" s="1" t="s">
        <v>1325</v>
      </c>
      <c r="X568" s="1" t="s">
        <v>1355</v>
      </c>
      <c r="Y568" s="1" t="s">
        <v>83</v>
      </c>
      <c r="Z568" s="1" t="s">
        <v>1356</v>
      </c>
      <c r="AA568" s="1" t="s">
        <v>51</v>
      </c>
      <c r="AB568" s="1" t="s">
        <v>1359</v>
      </c>
      <c r="AC568" s="1" t="s">
        <v>37</v>
      </c>
    </row>
    <row r="569" spans="1:29" hidden="1" x14ac:dyDescent="0.25">
      <c r="A569" s="1" t="s">
        <v>33</v>
      </c>
      <c r="B569" s="1" t="s">
        <v>34</v>
      </c>
      <c r="C569" s="2">
        <v>44926</v>
      </c>
      <c r="D569" s="1" t="s">
        <v>73</v>
      </c>
      <c r="E569" s="1" t="s">
        <v>74</v>
      </c>
      <c r="F569" s="1" t="s">
        <v>37</v>
      </c>
      <c r="G569" s="1" t="s">
        <v>1354</v>
      </c>
      <c r="H569" s="1" t="s">
        <v>76</v>
      </c>
      <c r="I569" s="3">
        <v>100000</v>
      </c>
      <c r="J569" s="3">
        <v>0</v>
      </c>
      <c r="K569" s="1" t="s">
        <v>40</v>
      </c>
      <c r="L569" s="1" t="s">
        <v>783</v>
      </c>
      <c r="M569" s="1" t="s">
        <v>784</v>
      </c>
      <c r="N569" s="1" t="s">
        <v>79</v>
      </c>
      <c r="O569" s="1" t="s">
        <v>80</v>
      </c>
      <c r="P569" s="1" t="s">
        <v>43</v>
      </c>
      <c r="Q569" s="1" t="s">
        <v>43</v>
      </c>
      <c r="R569" s="3">
        <v>0</v>
      </c>
      <c r="S569" s="1" t="s">
        <v>44</v>
      </c>
      <c r="T569" s="1" t="s">
        <v>45</v>
      </c>
      <c r="U569" s="1" t="s">
        <v>1354</v>
      </c>
      <c r="V569" s="1" t="s">
        <v>46</v>
      </c>
      <c r="W569" s="1" t="s">
        <v>1325</v>
      </c>
      <c r="X569" s="1" t="s">
        <v>1355</v>
      </c>
      <c r="Y569" s="1" t="s">
        <v>83</v>
      </c>
      <c r="Z569" s="1" t="s">
        <v>1356</v>
      </c>
      <c r="AA569" s="1" t="s">
        <v>51</v>
      </c>
      <c r="AB569" s="1" t="s">
        <v>1359</v>
      </c>
      <c r="AC569" s="1" t="s">
        <v>37</v>
      </c>
    </row>
    <row r="570" spans="1:29" hidden="1" x14ac:dyDescent="0.25">
      <c r="A570" s="1" t="s">
        <v>33</v>
      </c>
      <c r="B570" s="1" t="s">
        <v>34</v>
      </c>
      <c r="C570" s="2">
        <v>44926</v>
      </c>
      <c r="D570" s="1" t="s">
        <v>73</v>
      </c>
      <c r="E570" s="1" t="s">
        <v>74</v>
      </c>
      <c r="F570" s="1" t="s">
        <v>37</v>
      </c>
      <c r="G570" s="1" t="s">
        <v>1354</v>
      </c>
      <c r="H570" s="1" t="s">
        <v>76</v>
      </c>
      <c r="I570" s="3">
        <v>33334</v>
      </c>
      <c r="J570" s="3">
        <v>0</v>
      </c>
      <c r="K570" s="1" t="s">
        <v>40</v>
      </c>
      <c r="L570" s="1" t="s">
        <v>416</v>
      </c>
      <c r="M570" s="1" t="s">
        <v>417</v>
      </c>
      <c r="N570" s="1" t="s">
        <v>79</v>
      </c>
      <c r="O570" s="1" t="s">
        <v>80</v>
      </c>
      <c r="P570" s="1" t="s">
        <v>43</v>
      </c>
      <c r="Q570" s="1" t="s">
        <v>43</v>
      </c>
      <c r="R570" s="3">
        <v>0</v>
      </c>
      <c r="S570" s="1" t="s">
        <v>44</v>
      </c>
      <c r="T570" s="1" t="s">
        <v>45</v>
      </c>
      <c r="U570" s="1" t="s">
        <v>1354</v>
      </c>
      <c r="V570" s="1" t="s">
        <v>46</v>
      </c>
      <c r="W570" s="1" t="s">
        <v>1325</v>
      </c>
      <c r="X570" s="1" t="s">
        <v>1355</v>
      </c>
      <c r="Y570" s="1" t="s">
        <v>83</v>
      </c>
      <c r="Z570" s="1" t="s">
        <v>1356</v>
      </c>
      <c r="AA570" s="1" t="s">
        <v>51</v>
      </c>
      <c r="AB570" s="1" t="s">
        <v>1359</v>
      </c>
      <c r="AC570" s="1" t="s">
        <v>37</v>
      </c>
    </row>
    <row r="571" spans="1:29" hidden="1" x14ac:dyDescent="0.25">
      <c r="A571" s="1" t="s">
        <v>33</v>
      </c>
      <c r="B571" s="1" t="s">
        <v>34</v>
      </c>
      <c r="C571" s="2">
        <v>44926</v>
      </c>
      <c r="D571" s="1" t="s">
        <v>73</v>
      </c>
      <c r="E571" s="1" t="s">
        <v>74</v>
      </c>
      <c r="F571" s="1" t="s">
        <v>37</v>
      </c>
      <c r="G571" s="1" t="s">
        <v>1354</v>
      </c>
      <c r="H571" s="1" t="s">
        <v>76</v>
      </c>
      <c r="I571" s="3">
        <v>366667</v>
      </c>
      <c r="J571" s="3">
        <v>0</v>
      </c>
      <c r="K571" s="1" t="s">
        <v>40</v>
      </c>
      <c r="L571" s="1" t="s">
        <v>601</v>
      </c>
      <c r="M571" s="1" t="s">
        <v>602</v>
      </c>
      <c r="N571" s="1" t="s">
        <v>79</v>
      </c>
      <c r="O571" s="1" t="s">
        <v>80</v>
      </c>
      <c r="P571" s="1" t="s">
        <v>43</v>
      </c>
      <c r="Q571" s="1" t="s">
        <v>43</v>
      </c>
      <c r="R571" s="3">
        <v>0</v>
      </c>
      <c r="S571" s="1" t="s">
        <v>44</v>
      </c>
      <c r="T571" s="1" t="s">
        <v>45</v>
      </c>
      <c r="U571" s="1" t="s">
        <v>1354</v>
      </c>
      <c r="V571" s="1" t="s">
        <v>46</v>
      </c>
      <c r="W571" s="1" t="s">
        <v>1325</v>
      </c>
      <c r="X571" s="1" t="s">
        <v>1355</v>
      </c>
      <c r="Y571" s="1" t="s">
        <v>83</v>
      </c>
      <c r="Z571" s="1" t="s">
        <v>1356</v>
      </c>
      <c r="AA571" s="1" t="s">
        <v>51</v>
      </c>
      <c r="AB571" s="1" t="s">
        <v>1359</v>
      </c>
      <c r="AC571" s="1" t="s">
        <v>37</v>
      </c>
    </row>
    <row r="572" spans="1:29" hidden="1" x14ac:dyDescent="0.25">
      <c r="A572" s="1" t="s">
        <v>33</v>
      </c>
      <c r="B572" s="1" t="s">
        <v>34</v>
      </c>
      <c r="C572" s="2">
        <v>44926</v>
      </c>
      <c r="D572" s="1" t="s">
        <v>73</v>
      </c>
      <c r="E572" s="1" t="s">
        <v>74</v>
      </c>
      <c r="F572" s="1" t="s">
        <v>37</v>
      </c>
      <c r="G572" s="1" t="s">
        <v>1354</v>
      </c>
      <c r="H572" s="1" t="s">
        <v>76</v>
      </c>
      <c r="I572" s="3">
        <v>182677</v>
      </c>
      <c r="J572" s="3">
        <v>0</v>
      </c>
      <c r="K572" s="1" t="s">
        <v>40</v>
      </c>
      <c r="L572" s="1" t="s">
        <v>498</v>
      </c>
      <c r="M572" s="1" t="s">
        <v>499</v>
      </c>
      <c r="N572" s="1" t="s">
        <v>79</v>
      </c>
      <c r="O572" s="1" t="s">
        <v>80</v>
      </c>
      <c r="P572" s="1" t="s">
        <v>43</v>
      </c>
      <c r="Q572" s="1" t="s">
        <v>43</v>
      </c>
      <c r="R572" s="3">
        <v>0</v>
      </c>
      <c r="S572" s="1" t="s">
        <v>44</v>
      </c>
      <c r="T572" s="1" t="s">
        <v>45</v>
      </c>
      <c r="U572" s="1" t="s">
        <v>1354</v>
      </c>
      <c r="V572" s="1" t="s">
        <v>46</v>
      </c>
      <c r="W572" s="1" t="s">
        <v>1325</v>
      </c>
      <c r="X572" s="1" t="s">
        <v>1355</v>
      </c>
      <c r="Y572" s="1" t="s">
        <v>83</v>
      </c>
      <c r="Z572" s="1" t="s">
        <v>1356</v>
      </c>
      <c r="AA572" s="1" t="s">
        <v>51</v>
      </c>
      <c r="AB572" s="1" t="s">
        <v>1359</v>
      </c>
      <c r="AC572" s="1" t="s">
        <v>37</v>
      </c>
    </row>
    <row r="573" spans="1:29" x14ac:dyDescent="0.25">
      <c r="A573" s="1" t="s">
        <v>33</v>
      </c>
      <c r="B573" s="1" t="s">
        <v>34</v>
      </c>
      <c r="C573" s="2">
        <v>44932</v>
      </c>
      <c r="D573" s="1" t="s">
        <v>35</v>
      </c>
      <c r="E573" s="1" t="s">
        <v>36</v>
      </c>
      <c r="F573" s="1" t="s">
        <v>37</v>
      </c>
      <c r="G573" s="1" t="s">
        <v>1361</v>
      </c>
      <c r="H573" s="1" t="s">
        <v>1362</v>
      </c>
      <c r="I573" s="3">
        <v>0</v>
      </c>
      <c r="J573" s="54">
        <v>196701</v>
      </c>
      <c r="K573" s="1" t="s">
        <v>40</v>
      </c>
      <c r="L573" s="1" t="s">
        <v>340</v>
      </c>
      <c r="M573" s="1" t="s">
        <v>341</v>
      </c>
      <c r="N573" s="1" t="s">
        <v>37</v>
      </c>
      <c r="O573" s="1" t="s">
        <v>43</v>
      </c>
      <c r="P573" s="1" t="s">
        <v>43</v>
      </c>
      <c r="Q573" s="1" t="s">
        <v>43</v>
      </c>
      <c r="R573" s="3">
        <v>0</v>
      </c>
      <c r="S573" s="1" t="s">
        <v>44</v>
      </c>
      <c r="T573" s="1" t="s">
        <v>45</v>
      </c>
      <c r="U573" s="1" t="s">
        <v>1361</v>
      </c>
      <c r="V573" s="1" t="s">
        <v>46</v>
      </c>
      <c r="W573" s="1" t="s">
        <v>47</v>
      </c>
      <c r="X573" s="1" t="s">
        <v>1363</v>
      </c>
      <c r="Y573" s="1" t="s">
        <v>49</v>
      </c>
      <c r="Z573" s="1" t="s">
        <v>918</v>
      </c>
      <c r="AA573" s="1" t="s">
        <v>51</v>
      </c>
      <c r="AB573" s="1" t="s">
        <v>1363</v>
      </c>
      <c r="AC573" s="1" t="s">
        <v>37</v>
      </c>
    </row>
    <row r="574" spans="1:29" x14ac:dyDescent="0.25">
      <c r="A574" s="1" t="s">
        <v>33</v>
      </c>
      <c r="B574" s="1" t="s">
        <v>34</v>
      </c>
      <c r="C574" s="2">
        <v>44938</v>
      </c>
      <c r="D574" s="1" t="s">
        <v>35</v>
      </c>
      <c r="E574" s="1" t="s">
        <v>36</v>
      </c>
      <c r="F574" s="1" t="s">
        <v>37</v>
      </c>
      <c r="G574" s="1" t="s">
        <v>1364</v>
      </c>
      <c r="H574" s="1" t="s">
        <v>1365</v>
      </c>
      <c r="I574" s="3">
        <v>0</v>
      </c>
      <c r="J574" s="54">
        <v>39265</v>
      </c>
      <c r="K574" s="1" t="s">
        <v>40</v>
      </c>
      <c r="L574" s="1" t="s">
        <v>41</v>
      </c>
      <c r="M574" s="1" t="s">
        <v>42</v>
      </c>
      <c r="N574" s="1" t="s">
        <v>37</v>
      </c>
      <c r="O574" s="1" t="s">
        <v>43</v>
      </c>
      <c r="P574" s="1" t="s">
        <v>43</v>
      </c>
      <c r="Q574" s="1" t="s">
        <v>43</v>
      </c>
      <c r="R574" s="3">
        <v>0</v>
      </c>
      <c r="S574" s="1" t="s">
        <v>44</v>
      </c>
      <c r="T574" s="1" t="s">
        <v>45</v>
      </c>
      <c r="U574" s="1" t="s">
        <v>1364</v>
      </c>
      <c r="V574" s="1" t="s">
        <v>46</v>
      </c>
      <c r="W574" s="1" t="s">
        <v>47</v>
      </c>
      <c r="X574" s="1" t="s">
        <v>1366</v>
      </c>
      <c r="Y574" s="1" t="s">
        <v>49</v>
      </c>
      <c r="Z574" s="1" t="s">
        <v>918</v>
      </c>
      <c r="AA574" s="1" t="s">
        <v>51</v>
      </c>
      <c r="AB574" s="1" t="s">
        <v>1366</v>
      </c>
      <c r="AC574" s="1" t="s">
        <v>37</v>
      </c>
    </row>
    <row r="575" spans="1:29" x14ac:dyDescent="0.25">
      <c r="A575" s="1" t="s">
        <v>33</v>
      </c>
      <c r="B575" s="1" t="s">
        <v>34</v>
      </c>
      <c r="C575" s="2">
        <v>44943</v>
      </c>
      <c r="D575" s="1" t="s">
        <v>35</v>
      </c>
      <c r="E575" s="1" t="s">
        <v>36</v>
      </c>
      <c r="F575" s="1" t="s">
        <v>37</v>
      </c>
      <c r="G575" s="1" t="s">
        <v>1367</v>
      </c>
      <c r="H575" s="1" t="s">
        <v>1368</v>
      </c>
      <c r="I575" s="3">
        <v>0</v>
      </c>
      <c r="J575" s="54">
        <v>638755</v>
      </c>
      <c r="K575" s="1" t="s">
        <v>40</v>
      </c>
      <c r="L575" s="1" t="s">
        <v>41</v>
      </c>
      <c r="M575" s="1" t="s">
        <v>42</v>
      </c>
      <c r="N575" s="1" t="s">
        <v>37</v>
      </c>
      <c r="O575" s="1" t="s">
        <v>43</v>
      </c>
      <c r="P575" s="1" t="s">
        <v>43</v>
      </c>
      <c r="Q575" s="1" t="s">
        <v>43</v>
      </c>
      <c r="R575" s="3">
        <v>0</v>
      </c>
      <c r="S575" s="1" t="s">
        <v>44</v>
      </c>
      <c r="T575" s="1" t="s">
        <v>45</v>
      </c>
      <c r="U575" s="1" t="s">
        <v>1367</v>
      </c>
      <c r="V575" s="1" t="s">
        <v>46</v>
      </c>
      <c r="W575" s="1" t="s">
        <v>47</v>
      </c>
      <c r="X575" s="1" t="s">
        <v>1369</v>
      </c>
      <c r="Y575" s="1" t="s">
        <v>49</v>
      </c>
      <c r="Z575" s="1" t="s">
        <v>918</v>
      </c>
      <c r="AA575" s="1" t="s">
        <v>51</v>
      </c>
      <c r="AB575" s="1" t="s">
        <v>1369</v>
      </c>
      <c r="AC575" s="1" t="s">
        <v>37</v>
      </c>
    </row>
    <row r="576" spans="1:29" x14ac:dyDescent="0.25">
      <c r="A576" s="1" t="s">
        <v>33</v>
      </c>
      <c r="B576" s="1" t="s">
        <v>34</v>
      </c>
      <c r="C576" s="2">
        <v>44953</v>
      </c>
      <c r="D576" s="1" t="s">
        <v>35</v>
      </c>
      <c r="E576" s="1" t="s">
        <v>36</v>
      </c>
      <c r="F576" s="1" t="s">
        <v>37</v>
      </c>
      <c r="G576" s="1" t="s">
        <v>1370</v>
      </c>
      <c r="H576" s="1" t="s">
        <v>1371</v>
      </c>
      <c r="I576" s="3">
        <v>0</v>
      </c>
      <c r="J576" s="54">
        <v>34289</v>
      </c>
      <c r="K576" s="1" t="s">
        <v>40</v>
      </c>
      <c r="L576" s="1" t="s">
        <v>340</v>
      </c>
      <c r="M576" s="1" t="s">
        <v>341</v>
      </c>
      <c r="N576" s="1" t="s">
        <v>37</v>
      </c>
      <c r="O576" s="1" t="s">
        <v>43</v>
      </c>
      <c r="P576" s="1" t="s">
        <v>43</v>
      </c>
      <c r="Q576" s="1" t="s">
        <v>43</v>
      </c>
      <c r="R576" s="3">
        <v>0</v>
      </c>
      <c r="S576" s="1" t="s">
        <v>44</v>
      </c>
      <c r="T576" s="1" t="s">
        <v>45</v>
      </c>
      <c r="U576" s="1" t="s">
        <v>1370</v>
      </c>
      <c r="V576" s="1" t="s">
        <v>46</v>
      </c>
      <c r="W576" s="1" t="s">
        <v>47</v>
      </c>
      <c r="X576" s="1" t="s">
        <v>1372</v>
      </c>
      <c r="Y576" s="1" t="s">
        <v>49</v>
      </c>
      <c r="Z576" s="1" t="s">
        <v>918</v>
      </c>
      <c r="AA576" s="1" t="s">
        <v>51</v>
      </c>
      <c r="AB576" s="1" t="s">
        <v>1372</v>
      </c>
      <c r="AC576" s="1" t="s">
        <v>37</v>
      </c>
    </row>
    <row r="577" spans="1:29" hidden="1" x14ac:dyDescent="0.25">
      <c r="A577" s="1" t="s">
        <v>33</v>
      </c>
      <c r="B577" s="1" t="s">
        <v>34</v>
      </c>
      <c r="C577" s="2">
        <v>44957</v>
      </c>
      <c r="D577" s="1" t="s">
        <v>73</v>
      </c>
      <c r="E577" s="1" t="s">
        <v>74</v>
      </c>
      <c r="F577" s="1" t="s">
        <v>37</v>
      </c>
      <c r="G577" s="1" t="s">
        <v>1373</v>
      </c>
      <c r="H577" s="1" t="s">
        <v>76</v>
      </c>
      <c r="I577" s="3">
        <v>980112</v>
      </c>
      <c r="J577" s="3">
        <v>0</v>
      </c>
      <c r="K577" s="1" t="s">
        <v>40</v>
      </c>
      <c r="L577" s="1" t="s">
        <v>492</v>
      </c>
      <c r="M577" s="1" t="s">
        <v>493</v>
      </c>
      <c r="N577" s="1" t="s">
        <v>1078</v>
      </c>
      <c r="O577" s="1" t="s">
        <v>1079</v>
      </c>
      <c r="P577" s="1" t="s">
        <v>43</v>
      </c>
      <c r="Q577" s="1" t="s">
        <v>43</v>
      </c>
      <c r="R577" s="3">
        <v>0</v>
      </c>
      <c r="S577" s="1" t="s">
        <v>44</v>
      </c>
      <c r="T577" s="1" t="s">
        <v>45</v>
      </c>
      <c r="U577" s="1" t="s">
        <v>1373</v>
      </c>
      <c r="V577" s="1" t="s">
        <v>46</v>
      </c>
      <c r="W577" s="1" t="s">
        <v>1325</v>
      </c>
      <c r="X577" s="1" t="s">
        <v>1374</v>
      </c>
      <c r="Y577" s="1" t="s">
        <v>83</v>
      </c>
      <c r="Z577" s="1" t="s">
        <v>1356</v>
      </c>
      <c r="AA577" s="1" t="s">
        <v>51</v>
      </c>
      <c r="AB577" s="1" t="s">
        <v>1374</v>
      </c>
      <c r="AC577" s="1" t="s">
        <v>37</v>
      </c>
    </row>
    <row r="578" spans="1:29" hidden="1" x14ac:dyDescent="0.25">
      <c r="A578" s="1" t="s">
        <v>33</v>
      </c>
      <c r="B578" s="1" t="s">
        <v>34</v>
      </c>
      <c r="C578" s="2">
        <v>44957</v>
      </c>
      <c r="D578" s="1" t="s">
        <v>73</v>
      </c>
      <c r="E578" s="1" t="s">
        <v>74</v>
      </c>
      <c r="F578" s="1" t="s">
        <v>37</v>
      </c>
      <c r="G578" s="1" t="s">
        <v>1373</v>
      </c>
      <c r="H578" s="1" t="s">
        <v>76</v>
      </c>
      <c r="I578" s="3">
        <v>154667</v>
      </c>
      <c r="J578" s="3">
        <v>0</v>
      </c>
      <c r="K578" s="1" t="s">
        <v>40</v>
      </c>
      <c r="L578" s="1" t="s">
        <v>767</v>
      </c>
      <c r="M578" s="1" t="s">
        <v>768</v>
      </c>
      <c r="N578" s="1" t="s">
        <v>295</v>
      </c>
      <c r="O578" s="1" t="s">
        <v>296</v>
      </c>
      <c r="P578" s="1" t="s">
        <v>43</v>
      </c>
      <c r="Q578" s="1" t="s">
        <v>43</v>
      </c>
      <c r="R578" s="3">
        <v>0</v>
      </c>
      <c r="S578" s="1" t="s">
        <v>44</v>
      </c>
      <c r="T578" s="1" t="s">
        <v>45</v>
      </c>
      <c r="U578" s="1" t="s">
        <v>1373</v>
      </c>
      <c r="V578" s="1" t="s">
        <v>46</v>
      </c>
      <c r="W578" s="1" t="s">
        <v>1325</v>
      </c>
      <c r="X578" s="1" t="s">
        <v>1374</v>
      </c>
      <c r="Y578" s="1" t="s">
        <v>83</v>
      </c>
      <c r="Z578" s="1" t="s">
        <v>1356</v>
      </c>
      <c r="AA578" s="1" t="s">
        <v>51</v>
      </c>
      <c r="AB578" s="1" t="s">
        <v>1374</v>
      </c>
      <c r="AC578" s="1" t="s">
        <v>37</v>
      </c>
    </row>
    <row r="579" spans="1:29" hidden="1" x14ac:dyDescent="0.25">
      <c r="A579" s="1" t="s">
        <v>33</v>
      </c>
      <c r="B579" s="1" t="s">
        <v>34</v>
      </c>
      <c r="C579" s="2">
        <v>44957</v>
      </c>
      <c r="D579" s="1" t="s">
        <v>73</v>
      </c>
      <c r="E579" s="1" t="s">
        <v>74</v>
      </c>
      <c r="F579" s="1" t="s">
        <v>37</v>
      </c>
      <c r="G579" s="1" t="s">
        <v>1373</v>
      </c>
      <c r="H579" s="1" t="s">
        <v>76</v>
      </c>
      <c r="I579" s="3">
        <v>38667</v>
      </c>
      <c r="J579" s="3">
        <v>0</v>
      </c>
      <c r="K579" s="1" t="s">
        <v>40</v>
      </c>
      <c r="L579" s="1" t="s">
        <v>387</v>
      </c>
      <c r="M579" s="1" t="s">
        <v>388</v>
      </c>
      <c r="N579" s="1" t="s">
        <v>79</v>
      </c>
      <c r="O579" s="1" t="s">
        <v>80</v>
      </c>
      <c r="P579" s="1" t="s">
        <v>43</v>
      </c>
      <c r="Q579" s="1" t="s">
        <v>43</v>
      </c>
      <c r="R579" s="3">
        <v>0</v>
      </c>
      <c r="S579" s="1" t="s">
        <v>44</v>
      </c>
      <c r="T579" s="1" t="s">
        <v>45</v>
      </c>
      <c r="U579" s="1" t="s">
        <v>1373</v>
      </c>
      <c r="V579" s="1" t="s">
        <v>46</v>
      </c>
      <c r="W579" s="1" t="s">
        <v>1325</v>
      </c>
      <c r="X579" s="1" t="s">
        <v>1374</v>
      </c>
      <c r="Y579" s="1" t="s">
        <v>83</v>
      </c>
      <c r="Z579" s="1" t="s">
        <v>1356</v>
      </c>
      <c r="AA579" s="1" t="s">
        <v>51</v>
      </c>
      <c r="AB579" s="1" t="s">
        <v>1374</v>
      </c>
      <c r="AC579" s="1" t="s">
        <v>37</v>
      </c>
    </row>
    <row r="580" spans="1:29" hidden="1" x14ac:dyDescent="0.25">
      <c r="A580" s="1" t="s">
        <v>33</v>
      </c>
      <c r="B580" s="1" t="s">
        <v>34</v>
      </c>
      <c r="C580" s="2">
        <v>44957</v>
      </c>
      <c r="D580" s="1" t="s">
        <v>73</v>
      </c>
      <c r="E580" s="1" t="s">
        <v>74</v>
      </c>
      <c r="F580" s="1" t="s">
        <v>37</v>
      </c>
      <c r="G580" s="1" t="s">
        <v>1373</v>
      </c>
      <c r="H580" s="1" t="s">
        <v>76</v>
      </c>
      <c r="I580" s="3">
        <v>154667</v>
      </c>
      <c r="J580" s="3">
        <v>0</v>
      </c>
      <c r="K580" s="1" t="s">
        <v>40</v>
      </c>
      <c r="L580" s="1" t="s">
        <v>464</v>
      </c>
      <c r="M580" s="1" t="s">
        <v>465</v>
      </c>
      <c r="N580" s="1" t="s">
        <v>79</v>
      </c>
      <c r="O580" s="1" t="s">
        <v>80</v>
      </c>
      <c r="P580" s="1" t="s">
        <v>43</v>
      </c>
      <c r="Q580" s="1" t="s">
        <v>43</v>
      </c>
      <c r="R580" s="3">
        <v>0</v>
      </c>
      <c r="S580" s="1" t="s">
        <v>44</v>
      </c>
      <c r="T580" s="1" t="s">
        <v>45</v>
      </c>
      <c r="U580" s="1" t="s">
        <v>1373</v>
      </c>
      <c r="V580" s="1" t="s">
        <v>46</v>
      </c>
      <c r="W580" s="1" t="s">
        <v>1325</v>
      </c>
      <c r="X580" s="1" t="s">
        <v>1374</v>
      </c>
      <c r="Y580" s="1" t="s">
        <v>83</v>
      </c>
      <c r="Z580" s="1" t="s">
        <v>1356</v>
      </c>
      <c r="AA580" s="1" t="s">
        <v>51</v>
      </c>
      <c r="AB580" s="1" t="s">
        <v>1374</v>
      </c>
      <c r="AC580" s="1" t="s">
        <v>37</v>
      </c>
    </row>
    <row r="581" spans="1:29" hidden="1" x14ac:dyDescent="0.25">
      <c r="A581" s="1" t="s">
        <v>33</v>
      </c>
      <c r="B581" s="1" t="s">
        <v>34</v>
      </c>
      <c r="C581" s="2">
        <v>44957</v>
      </c>
      <c r="D581" s="1" t="s">
        <v>73</v>
      </c>
      <c r="E581" s="1" t="s">
        <v>74</v>
      </c>
      <c r="F581" s="1" t="s">
        <v>37</v>
      </c>
      <c r="G581" s="1" t="s">
        <v>1373</v>
      </c>
      <c r="H581" s="1" t="s">
        <v>76</v>
      </c>
      <c r="I581" s="3">
        <v>38667</v>
      </c>
      <c r="J581" s="3">
        <v>0</v>
      </c>
      <c r="K581" s="1" t="s">
        <v>40</v>
      </c>
      <c r="L581" s="1" t="s">
        <v>152</v>
      </c>
      <c r="M581" s="1" t="s">
        <v>153</v>
      </c>
      <c r="N581" s="1" t="s">
        <v>79</v>
      </c>
      <c r="O581" s="1" t="s">
        <v>80</v>
      </c>
      <c r="P581" s="1" t="s">
        <v>43</v>
      </c>
      <c r="Q581" s="1" t="s">
        <v>43</v>
      </c>
      <c r="R581" s="3">
        <v>0</v>
      </c>
      <c r="S581" s="1" t="s">
        <v>44</v>
      </c>
      <c r="T581" s="1" t="s">
        <v>45</v>
      </c>
      <c r="U581" s="1" t="s">
        <v>1373</v>
      </c>
      <c r="V581" s="1" t="s">
        <v>46</v>
      </c>
      <c r="W581" s="1" t="s">
        <v>1325</v>
      </c>
      <c r="X581" s="1" t="s">
        <v>1374</v>
      </c>
      <c r="Y581" s="1" t="s">
        <v>83</v>
      </c>
      <c r="Z581" s="1" t="s">
        <v>1356</v>
      </c>
      <c r="AA581" s="1" t="s">
        <v>51</v>
      </c>
      <c r="AB581" s="1" t="s">
        <v>1374</v>
      </c>
      <c r="AC581" s="1" t="s">
        <v>37</v>
      </c>
    </row>
    <row r="582" spans="1:29" hidden="1" x14ac:dyDescent="0.25">
      <c r="A582" s="1" t="s">
        <v>33</v>
      </c>
      <c r="B582" s="1" t="s">
        <v>34</v>
      </c>
      <c r="C582" s="2">
        <v>44957</v>
      </c>
      <c r="D582" s="1" t="s">
        <v>73</v>
      </c>
      <c r="E582" s="1" t="s">
        <v>74</v>
      </c>
      <c r="F582" s="1" t="s">
        <v>37</v>
      </c>
      <c r="G582" s="1" t="s">
        <v>1373</v>
      </c>
      <c r="H582" s="1" t="s">
        <v>76</v>
      </c>
      <c r="I582" s="3">
        <v>38667</v>
      </c>
      <c r="J582" s="3">
        <v>0</v>
      </c>
      <c r="K582" s="1" t="s">
        <v>40</v>
      </c>
      <c r="L582" s="1" t="s">
        <v>297</v>
      </c>
      <c r="M582" s="1" t="s">
        <v>298</v>
      </c>
      <c r="N582" s="1" t="s">
        <v>79</v>
      </c>
      <c r="O582" s="1" t="s">
        <v>80</v>
      </c>
      <c r="P582" s="1" t="s">
        <v>43</v>
      </c>
      <c r="Q582" s="1" t="s">
        <v>43</v>
      </c>
      <c r="R582" s="3">
        <v>0</v>
      </c>
      <c r="S582" s="1" t="s">
        <v>44</v>
      </c>
      <c r="T582" s="1" t="s">
        <v>45</v>
      </c>
      <c r="U582" s="1" t="s">
        <v>1373</v>
      </c>
      <c r="V582" s="1" t="s">
        <v>46</v>
      </c>
      <c r="W582" s="1" t="s">
        <v>1325</v>
      </c>
      <c r="X582" s="1" t="s">
        <v>1374</v>
      </c>
      <c r="Y582" s="1" t="s">
        <v>83</v>
      </c>
      <c r="Z582" s="1" t="s">
        <v>1356</v>
      </c>
      <c r="AA582" s="1" t="s">
        <v>51</v>
      </c>
      <c r="AB582" s="1" t="s">
        <v>1374</v>
      </c>
      <c r="AC582" s="1" t="s">
        <v>37</v>
      </c>
    </row>
    <row r="583" spans="1:29" hidden="1" x14ac:dyDescent="0.25">
      <c r="A583" s="1" t="s">
        <v>33</v>
      </c>
      <c r="B583" s="1" t="s">
        <v>34</v>
      </c>
      <c r="C583" s="2">
        <v>44957</v>
      </c>
      <c r="D583" s="1" t="s">
        <v>73</v>
      </c>
      <c r="E583" s="1" t="s">
        <v>74</v>
      </c>
      <c r="F583" s="1" t="s">
        <v>37</v>
      </c>
      <c r="G583" s="1" t="s">
        <v>1373</v>
      </c>
      <c r="H583" s="1" t="s">
        <v>76</v>
      </c>
      <c r="I583" s="3">
        <v>38667</v>
      </c>
      <c r="J583" s="3">
        <v>0</v>
      </c>
      <c r="K583" s="1" t="s">
        <v>40</v>
      </c>
      <c r="L583" s="1" t="s">
        <v>103</v>
      </c>
      <c r="M583" s="1" t="s">
        <v>104</v>
      </c>
      <c r="N583" s="1" t="s">
        <v>79</v>
      </c>
      <c r="O583" s="1" t="s">
        <v>80</v>
      </c>
      <c r="P583" s="1" t="s">
        <v>43</v>
      </c>
      <c r="Q583" s="1" t="s">
        <v>43</v>
      </c>
      <c r="R583" s="3">
        <v>0</v>
      </c>
      <c r="S583" s="1" t="s">
        <v>44</v>
      </c>
      <c r="T583" s="1" t="s">
        <v>45</v>
      </c>
      <c r="U583" s="1" t="s">
        <v>1373</v>
      </c>
      <c r="V583" s="1" t="s">
        <v>46</v>
      </c>
      <c r="W583" s="1" t="s">
        <v>1325</v>
      </c>
      <c r="X583" s="1" t="s">
        <v>1374</v>
      </c>
      <c r="Y583" s="1" t="s">
        <v>83</v>
      </c>
      <c r="Z583" s="1" t="s">
        <v>1356</v>
      </c>
      <c r="AA583" s="1" t="s">
        <v>51</v>
      </c>
      <c r="AB583" s="1" t="s">
        <v>1374</v>
      </c>
      <c r="AC583" s="1" t="s">
        <v>37</v>
      </c>
    </row>
    <row r="584" spans="1:29" hidden="1" x14ac:dyDescent="0.25">
      <c r="A584" s="1" t="s">
        <v>33</v>
      </c>
      <c r="B584" s="1" t="s">
        <v>34</v>
      </c>
      <c r="C584" s="2">
        <v>44957</v>
      </c>
      <c r="D584" s="1" t="s">
        <v>73</v>
      </c>
      <c r="E584" s="1" t="s">
        <v>74</v>
      </c>
      <c r="F584" s="1" t="s">
        <v>37</v>
      </c>
      <c r="G584" s="1" t="s">
        <v>1373</v>
      </c>
      <c r="H584" s="1" t="s">
        <v>76</v>
      </c>
      <c r="I584" s="3">
        <v>116000</v>
      </c>
      <c r="J584" s="3">
        <v>0</v>
      </c>
      <c r="K584" s="1" t="s">
        <v>40</v>
      </c>
      <c r="L584" s="1" t="s">
        <v>533</v>
      </c>
      <c r="M584" s="1" t="s">
        <v>534</v>
      </c>
      <c r="N584" s="1" t="s">
        <v>79</v>
      </c>
      <c r="O584" s="1" t="s">
        <v>80</v>
      </c>
      <c r="P584" s="1" t="s">
        <v>43</v>
      </c>
      <c r="Q584" s="1" t="s">
        <v>43</v>
      </c>
      <c r="R584" s="3">
        <v>0</v>
      </c>
      <c r="S584" s="1" t="s">
        <v>44</v>
      </c>
      <c r="T584" s="1" t="s">
        <v>45</v>
      </c>
      <c r="U584" s="1" t="s">
        <v>1373</v>
      </c>
      <c r="V584" s="1" t="s">
        <v>46</v>
      </c>
      <c r="W584" s="1" t="s">
        <v>1325</v>
      </c>
      <c r="X584" s="1" t="s">
        <v>1374</v>
      </c>
      <c r="Y584" s="1" t="s">
        <v>83</v>
      </c>
      <c r="Z584" s="1" t="s">
        <v>1356</v>
      </c>
      <c r="AA584" s="1" t="s">
        <v>51</v>
      </c>
      <c r="AB584" s="1" t="s">
        <v>1374</v>
      </c>
      <c r="AC584" s="1" t="s">
        <v>37</v>
      </c>
    </row>
    <row r="585" spans="1:29" hidden="1" x14ac:dyDescent="0.25">
      <c r="A585" s="1" t="s">
        <v>33</v>
      </c>
      <c r="B585" s="1" t="s">
        <v>34</v>
      </c>
      <c r="C585" s="2">
        <v>44957</v>
      </c>
      <c r="D585" s="1" t="s">
        <v>73</v>
      </c>
      <c r="E585" s="1" t="s">
        <v>74</v>
      </c>
      <c r="F585" s="1" t="s">
        <v>37</v>
      </c>
      <c r="G585" s="1" t="s">
        <v>1373</v>
      </c>
      <c r="H585" s="1" t="s">
        <v>76</v>
      </c>
      <c r="I585" s="3">
        <v>154667</v>
      </c>
      <c r="J585" s="3">
        <v>0</v>
      </c>
      <c r="K585" s="1" t="s">
        <v>40</v>
      </c>
      <c r="L585" s="1" t="s">
        <v>117</v>
      </c>
      <c r="M585" s="1" t="s">
        <v>118</v>
      </c>
      <c r="N585" s="1" t="s">
        <v>79</v>
      </c>
      <c r="O585" s="1" t="s">
        <v>80</v>
      </c>
      <c r="P585" s="1" t="s">
        <v>43</v>
      </c>
      <c r="Q585" s="1" t="s">
        <v>43</v>
      </c>
      <c r="R585" s="3">
        <v>0</v>
      </c>
      <c r="S585" s="1" t="s">
        <v>44</v>
      </c>
      <c r="T585" s="1" t="s">
        <v>45</v>
      </c>
      <c r="U585" s="1" t="s">
        <v>1373</v>
      </c>
      <c r="V585" s="1" t="s">
        <v>46</v>
      </c>
      <c r="W585" s="1" t="s">
        <v>1325</v>
      </c>
      <c r="X585" s="1" t="s">
        <v>1374</v>
      </c>
      <c r="Y585" s="1" t="s">
        <v>83</v>
      </c>
      <c r="Z585" s="1" t="s">
        <v>1356</v>
      </c>
      <c r="AA585" s="1" t="s">
        <v>51</v>
      </c>
      <c r="AB585" s="1" t="s">
        <v>1374</v>
      </c>
      <c r="AC585" s="1" t="s">
        <v>37</v>
      </c>
    </row>
    <row r="586" spans="1:29" hidden="1" x14ac:dyDescent="0.25">
      <c r="A586" s="1" t="s">
        <v>33</v>
      </c>
      <c r="B586" s="1" t="s">
        <v>34</v>
      </c>
      <c r="C586" s="2">
        <v>44957</v>
      </c>
      <c r="D586" s="1" t="s">
        <v>73</v>
      </c>
      <c r="E586" s="1" t="s">
        <v>74</v>
      </c>
      <c r="F586" s="1" t="s">
        <v>37</v>
      </c>
      <c r="G586" s="1" t="s">
        <v>1373</v>
      </c>
      <c r="H586" s="1" t="s">
        <v>76</v>
      </c>
      <c r="I586" s="3">
        <v>116000</v>
      </c>
      <c r="J586" s="3">
        <v>0</v>
      </c>
      <c r="K586" s="1" t="s">
        <v>40</v>
      </c>
      <c r="L586" s="1" t="s">
        <v>160</v>
      </c>
      <c r="M586" s="1" t="s">
        <v>161</v>
      </c>
      <c r="N586" s="1" t="s">
        <v>79</v>
      </c>
      <c r="O586" s="1" t="s">
        <v>80</v>
      </c>
      <c r="P586" s="1" t="s">
        <v>43</v>
      </c>
      <c r="Q586" s="1" t="s">
        <v>43</v>
      </c>
      <c r="R586" s="3">
        <v>0</v>
      </c>
      <c r="S586" s="1" t="s">
        <v>44</v>
      </c>
      <c r="T586" s="1" t="s">
        <v>45</v>
      </c>
      <c r="U586" s="1" t="s">
        <v>1373</v>
      </c>
      <c r="V586" s="1" t="s">
        <v>46</v>
      </c>
      <c r="W586" s="1" t="s">
        <v>1325</v>
      </c>
      <c r="X586" s="1" t="s">
        <v>1374</v>
      </c>
      <c r="Y586" s="1" t="s">
        <v>83</v>
      </c>
      <c r="Z586" s="1" t="s">
        <v>1356</v>
      </c>
      <c r="AA586" s="1" t="s">
        <v>51</v>
      </c>
      <c r="AB586" s="1" t="s">
        <v>1374</v>
      </c>
      <c r="AC586" s="1" t="s">
        <v>37</v>
      </c>
    </row>
    <row r="587" spans="1:29" hidden="1" x14ac:dyDescent="0.25">
      <c r="A587" s="1" t="s">
        <v>33</v>
      </c>
      <c r="B587" s="1" t="s">
        <v>34</v>
      </c>
      <c r="C587" s="2">
        <v>44957</v>
      </c>
      <c r="D587" s="1" t="s">
        <v>73</v>
      </c>
      <c r="E587" s="1" t="s">
        <v>74</v>
      </c>
      <c r="F587" s="1" t="s">
        <v>37</v>
      </c>
      <c r="G587" s="1" t="s">
        <v>1373</v>
      </c>
      <c r="H587" s="1" t="s">
        <v>76</v>
      </c>
      <c r="I587" s="3">
        <v>77334</v>
      </c>
      <c r="J587" s="3">
        <v>0</v>
      </c>
      <c r="K587" s="1" t="s">
        <v>40</v>
      </c>
      <c r="L587" s="1" t="s">
        <v>133</v>
      </c>
      <c r="M587" s="1" t="s">
        <v>134</v>
      </c>
      <c r="N587" s="1" t="s">
        <v>79</v>
      </c>
      <c r="O587" s="1" t="s">
        <v>80</v>
      </c>
      <c r="P587" s="1" t="s">
        <v>43</v>
      </c>
      <c r="Q587" s="1" t="s">
        <v>43</v>
      </c>
      <c r="R587" s="3">
        <v>0</v>
      </c>
      <c r="S587" s="1" t="s">
        <v>44</v>
      </c>
      <c r="T587" s="1" t="s">
        <v>45</v>
      </c>
      <c r="U587" s="1" t="s">
        <v>1373</v>
      </c>
      <c r="V587" s="1" t="s">
        <v>46</v>
      </c>
      <c r="W587" s="1" t="s">
        <v>1325</v>
      </c>
      <c r="X587" s="1" t="s">
        <v>1374</v>
      </c>
      <c r="Y587" s="1" t="s">
        <v>83</v>
      </c>
      <c r="Z587" s="1" t="s">
        <v>1356</v>
      </c>
      <c r="AA587" s="1" t="s">
        <v>51</v>
      </c>
      <c r="AB587" s="1" t="s">
        <v>1374</v>
      </c>
      <c r="AC587" s="1" t="s">
        <v>37</v>
      </c>
    </row>
    <row r="588" spans="1:29" hidden="1" x14ac:dyDescent="0.25">
      <c r="A588" s="1" t="s">
        <v>33</v>
      </c>
      <c r="B588" s="1" t="s">
        <v>34</v>
      </c>
      <c r="C588" s="2">
        <v>44957</v>
      </c>
      <c r="D588" s="1" t="s">
        <v>73</v>
      </c>
      <c r="E588" s="1" t="s">
        <v>74</v>
      </c>
      <c r="F588" s="1" t="s">
        <v>37</v>
      </c>
      <c r="G588" s="1" t="s">
        <v>1373</v>
      </c>
      <c r="H588" s="1" t="s">
        <v>76</v>
      </c>
      <c r="I588" s="3">
        <v>38667</v>
      </c>
      <c r="J588" s="3">
        <v>0</v>
      </c>
      <c r="K588" s="1" t="s">
        <v>40</v>
      </c>
      <c r="L588" s="1" t="s">
        <v>577</v>
      </c>
      <c r="M588" s="1" t="s">
        <v>578</v>
      </c>
      <c r="N588" s="1" t="s">
        <v>79</v>
      </c>
      <c r="O588" s="1" t="s">
        <v>80</v>
      </c>
      <c r="P588" s="1" t="s">
        <v>43</v>
      </c>
      <c r="Q588" s="1" t="s">
        <v>43</v>
      </c>
      <c r="R588" s="3">
        <v>0</v>
      </c>
      <c r="S588" s="1" t="s">
        <v>44</v>
      </c>
      <c r="T588" s="1" t="s">
        <v>45</v>
      </c>
      <c r="U588" s="1" t="s">
        <v>1373</v>
      </c>
      <c r="V588" s="1" t="s">
        <v>46</v>
      </c>
      <c r="W588" s="1" t="s">
        <v>1325</v>
      </c>
      <c r="X588" s="1" t="s">
        <v>1374</v>
      </c>
      <c r="Y588" s="1" t="s">
        <v>83</v>
      </c>
      <c r="Z588" s="1" t="s">
        <v>1356</v>
      </c>
      <c r="AA588" s="1" t="s">
        <v>51</v>
      </c>
      <c r="AB588" s="1" t="s">
        <v>1374</v>
      </c>
      <c r="AC588" s="1" t="s">
        <v>37</v>
      </c>
    </row>
    <row r="589" spans="1:29" hidden="1" x14ac:dyDescent="0.25">
      <c r="A589" s="1" t="s">
        <v>33</v>
      </c>
      <c r="B589" s="1" t="s">
        <v>34</v>
      </c>
      <c r="C589" s="2">
        <v>44957</v>
      </c>
      <c r="D589" s="1" t="s">
        <v>73</v>
      </c>
      <c r="E589" s="1" t="s">
        <v>74</v>
      </c>
      <c r="F589" s="1" t="s">
        <v>37</v>
      </c>
      <c r="G589" s="1" t="s">
        <v>1373</v>
      </c>
      <c r="H589" s="1" t="s">
        <v>76</v>
      </c>
      <c r="I589" s="3">
        <v>386667</v>
      </c>
      <c r="J589" s="3">
        <v>0</v>
      </c>
      <c r="K589" s="1" t="s">
        <v>40</v>
      </c>
      <c r="L589" s="1" t="s">
        <v>669</v>
      </c>
      <c r="M589" s="1" t="s">
        <v>670</v>
      </c>
      <c r="N589" s="1" t="s">
        <v>79</v>
      </c>
      <c r="O589" s="1" t="s">
        <v>80</v>
      </c>
      <c r="P589" s="1" t="s">
        <v>43</v>
      </c>
      <c r="Q589" s="1" t="s">
        <v>43</v>
      </c>
      <c r="R589" s="3">
        <v>0</v>
      </c>
      <c r="S589" s="1" t="s">
        <v>44</v>
      </c>
      <c r="T589" s="1" t="s">
        <v>45</v>
      </c>
      <c r="U589" s="1" t="s">
        <v>1373</v>
      </c>
      <c r="V589" s="1" t="s">
        <v>46</v>
      </c>
      <c r="W589" s="1" t="s">
        <v>1325</v>
      </c>
      <c r="X589" s="1" t="s">
        <v>1374</v>
      </c>
      <c r="Y589" s="1" t="s">
        <v>83</v>
      </c>
      <c r="Z589" s="1" t="s">
        <v>1356</v>
      </c>
      <c r="AA589" s="1" t="s">
        <v>51</v>
      </c>
      <c r="AB589" s="1" t="s">
        <v>1374</v>
      </c>
      <c r="AC589" s="1" t="s">
        <v>37</v>
      </c>
    </row>
    <row r="590" spans="1:29" hidden="1" x14ac:dyDescent="0.25">
      <c r="A590" s="1" t="s">
        <v>33</v>
      </c>
      <c r="B590" s="1" t="s">
        <v>34</v>
      </c>
      <c r="C590" s="2">
        <v>44957</v>
      </c>
      <c r="D590" s="1" t="s">
        <v>73</v>
      </c>
      <c r="E590" s="1" t="s">
        <v>74</v>
      </c>
      <c r="F590" s="1" t="s">
        <v>37</v>
      </c>
      <c r="G590" s="1" t="s">
        <v>1373</v>
      </c>
      <c r="H590" s="1" t="s">
        <v>76</v>
      </c>
      <c r="I590" s="3">
        <v>38667</v>
      </c>
      <c r="J590" s="3">
        <v>0</v>
      </c>
      <c r="K590" s="1" t="s">
        <v>40</v>
      </c>
      <c r="L590" s="1" t="s">
        <v>825</v>
      </c>
      <c r="M590" s="1" t="s">
        <v>826</v>
      </c>
      <c r="N590" s="1" t="s">
        <v>79</v>
      </c>
      <c r="O590" s="1" t="s">
        <v>80</v>
      </c>
      <c r="P590" s="1" t="s">
        <v>43</v>
      </c>
      <c r="Q590" s="1" t="s">
        <v>43</v>
      </c>
      <c r="R590" s="3">
        <v>0</v>
      </c>
      <c r="S590" s="1" t="s">
        <v>44</v>
      </c>
      <c r="T590" s="1" t="s">
        <v>45</v>
      </c>
      <c r="U590" s="1" t="s">
        <v>1373</v>
      </c>
      <c r="V590" s="1" t="s">
        <v>46</v>
      </c>
      <c r="W590" s="1" t="s">
        <v>1325</v>
      </c>
      <c r="X590" s="1" t="s">
        <v>1374</v>
      </c>
      <c r="Y590" s="1" t="s">
        <v>83</v>
      </c>
      <c r="Z590" s="1" t="s">
        <v>1356</v>
      </c>
      <c r="AA590" s="1" t="s">
        <v>51</v>
      </c>
      <c r="AB590" s="1" t="s">
        <v>1374</v>
      </c>
      <c r="AC590" s="1" t="s">
        <v>37</v>
      </c>
    </row>
    <row r="591" spans="1:29" hidden="1" x14ac:dyDescent="0.25">
      <c r="A591" s="1" t="s">
        <v>33</v>
      </c>
      <c r="B591" s="1" t="s">
        <v>34</v>
      </c>
      <c r="C591" s="2">
        <v>44957</v>
      </c>
      <c r="D591" s="1" t="s">
        <v>73</v>
      </c>
      <c r="E591" s="1" t="s">
        <v>74</v>
      </c>
      <c r="F591" s="1" t="s">
        <v>37</v>
      </c>
      <c r="G591" s="1" t="s">
        <v>1373</v>
      </c>
      <c r="H591" s="1" t="s">
        <v>76</v>
      </c>
      <c r="I591" s="3">
        <v>38667</v>
      </c>
      <c r="J591" s="3">
        <v>0</v>
      </c>
      <c r="K591" s="1" t="s">
        <v>40</v>
      </c>
      <c r="L591" s="1" t="s">
        <v>1375</v>
      </c>
      <c r="M591" s="1" t="s">
        <v>850</v>
      </c>
      <c r="N591" s="1" t="s">
        <v>79</v>
      </c>
      <c r="O591" s="1" t="s">
        <v>80</v>
      </c>
      <c r="P591" s="1" t="s">
        <v>43</v>
      </c>
      <c r="Q591" s="1" t="s">
        <v>43</v>
      </c>
      <c r="R591" s="3">
        <v>0</v>
      </c>
      <c r="S591" s="1" t="s">
        <v>44</v>
      </c>
      <c r="T591" s="1" t="s">
        <v>45</v>
      </c>
      <c r="U591" s="1" t="s">
        <v>1373</v>
      </c>
      <c r="V591" s="1" t="s">
        <v>46</v>
      </c>
      <c r="W591" s="1" t="s">
        <v>1325</v>
      </c>
      <c r="X591" s="1" t="s">
        <v>1374</v>
      </c>
      <c r="Y591" s="1" t="s">
        <v>83</v>
      </c>
      <c r="Z591" s="1" t="s">
        <v>1356</v>
      </c>
      <c r="AA591" s="1" t="s">
        <v>51</v>
      </c>
      <c r="AB591" s="1" t="s">
        <v>1374</v>
      </c>
      <c r="AC591" s="1" t="s">
        <v>37</v>
      </c>
    </row>
    <row r="592" spans="1:29" hidden="1" x14ac:dyDescent="0.25">
      <c r="A592" s="1" t="s">
        <v>33</v>
      </c>
      <c r="B592" s="1" t="s">
        <v>34</v>
      </c>
      <c r="C592" s="2">
        <v>44957</v>
      </c>
      <c r="D592" s="1" t="s">
        <v>73</v>
      </c>
      <c r="E592" s="1" t="s">
        <v>74</v>
      </c>
      <c r="F592" s="1" t="s">
        <v>37</v>
      </c>
      <c r="G592" s="1" t="s">
        <v>1373</v>
      </c>
      <c r="H592" s="1" t="s">
        <v>76</v>
      </c>
      <c r="I592" s="3">
        <v>38667</v>
      </c>
      <c r="J592" s="3">
        <v>0</v>
      </c>
      <c r="K592" s="1" t="s">
        <v>40</v>
      </c>
      <c r="L592" s="1" t="s">
        <v>125</v>
      </c>
      <c r="M592" s="1" t="s">
        <v>126</v>
      </c>
      <c r="N592" s="1" t="s">
        <v>79</v>
      </c>
      <c r="O592" s="1" t="s">
        <v>80</v>
      </c>
      <c r="P592" s="1" t="s">
        <v>43</v>
      </c>
      <c r="Q592" s="1" t="s">
        <v>43</v>
      </c>
      <c r="R592" s="3">
        <v>0</v>
      </c>
      <c r="S592" s="1" t="s">
        <v>44</v>
      </c>
      <c r="T592" s="1" t="s">
        <v>45</v>
      </c>
      <c r="U592" s="1" t="s">
        <v>1373</v>
      </c>
      <c r="V592" s="1" t="s">
        <v>46</v>
      </c>
      <c r="W592" s="1" t="s">
        <v>1325</v>
      </c>
      <c r="X592" s="1" t="s">
        <v>1374</v>
      </c>
      <c r="Y592" s="1" t="s">
        <v>83</v>
      </c>
      <c r="Z592" s="1" t="s">
        <v>1356</v>
      </c>
      <c r="AA592" s="1" t="s">
        <v>51</v>
      </c>
      <c r="AB592" s="1" t="s">
        <v>1374</v>
      </c>
      <c r="AC592" s="1" t="s">
        <v>37</v>
      </c>
    </row>
    <row r="593" spans="1:29" hidden="1" x14ac:dyDescent="0.25">
      <c r="A593" s="1" t="s">
        <v>33</v>
      </c>
      <c r="B593" s="1" t="s">
        <v>34</v>
      </c>
      <c r="C593" s="2">
        <v>44957</v>
      </c>
      <c r="D593" s="1" t="s">
        <v>73</v>
      </c>
      <c r="E593" s="1" t="s">
        <v>74</v>
      </c>
      <c r="F593" s="1" t="s">
        <v>37</v>
      </c>
      <c r="G593" s="1" t="s">
        <v>1373</v>
      </c>
      <c r="H593" s="1" t="s">
        <v>76</v>
      </c>
      <c r="I593" s="3">
        <v>38667</v>
      </c>
      <c r="J593" s="3">
        <v>0</v>
      </c>
      <c r="K593" s="1" t="s">
        <v>40</v>
      </c>
      <c r="L593" s="1" t="s">
        <v>779</v>
      </c>
      <c r="M593" s="1" t="s">
        <v>780</v>
      </c>
      <c r="N593" s="1" t="s">
        <v>79</v>
      </c>
      <c r="O593" s="1" t="s">
        <v>80</v>
      </c>
      <c r="P593" s="1" t="s">
        <v>43</v>
      </c>
      <c r="Q593" s="1" t="s">
        <v>43</v>
      </c>
      <c r="R593" s="3">
        <v>0</v>
      </c>
      <c r="S593" s="1" t="s">
        <v>44</v>
      </c>
      <c r="T593" s="1" t="s">
        <v>45</v>
      </c>
      <c r="U593" s="1" t="s">
        <v>1373</v>
      </c>
      <c r="V593" s="1" t="s">
        <v>46</v>
      </c>
      <c r="W593" s="1" t="s">
        <v>1325</v>
      </c>
      <c r="X593" s="1" t="s">
        <v>1374</v>
      </c>
      <c r="Y593" s="1" t="s">
        <v>83</v>
      </c>
      <c r="Z593" s="1" t="s">
        <v>1356</v>
      </c>
      <c r="AA593" s="1" t="s">
        <v>51</v>
      </c>
      <c r="AB593" s="1" t="s">
        <v>1374</v>
      </c>
      <c r="AC593" s="1" t="s">
        <v>37</v>
      </c>
    </row>
    <row r="594" spans="1:29" hidden="1" x14ac:dyDescent="0.25">
      <c r="A594" s="1" t="s">
        <v>33</v>
      </c>
      <c r="B594" s="1" t="s">
        <v>34</v>
      </c>
      <c r="C594" s="2">
        <v>44957</v>
      </c>
      <c r="D594" s="1" t="s">
        <v>73</v>
      </c>
      <c r="E594" s="1" t="s">
        <v>74</v>
      </c>
      <c r="F594" s="1" t="s">
        <v>37</v>
      </c>
      <c r="G594" s="1" t="s">
        <v>1373</v>
      </c>
      <c r="H594" s="1" t="s">
        <v>76</v>
      </c>
      <c r="I594" s="3">
        <v>580000</v>
      </c>
      <c r="J594" s="3">
        <v>0</v>
      </c>
      <c r="K594" s="1" t="s">
        <v>40</v>
      </c>
      <c r="L594" s="1" t="s">
        <v>601</v>
      </c>
      <c r="M594" s="1" t="s">
        <v>602</v>
      </c>
      <c r="N594" s="1" t="s">
        <v>79</v>
      </c>
      <c r="O594" s="1" t="s">
        <v>80</v>
      </c>
      <c r="P594" s="1" t="s">
        <v>43</v>
      </c>
      <c r="Q594" s="1" t="s">
        <v>43</v>
      </c>
      <c r="R594" s="3">
        <v>0</v>
      </c>
      <c r="S594" s="1" t="s">
        <v>44</v>
      </c>
      <c r="T594" s="1" t="s">
        <v>45</v>
      </c>
      <c r="U594" s="1" t="s">
        <v>1373</v>
      </c>
      <c r="V594" s="1" t="s">
        <v>46</v>
      </c>
      <c r="W594" s="1" t="s">
        <v>1325</v>
      </c>
      <c r="X594" s="1" t="s">
        <v>1374</v>
      </c>
      <c r="Y594" s="1" t="s">
        <v>83</v>
      </c>
      <c r="Z594" s="1" t="s">
        <v>1356</v>
      </c>
      <c r="AA594" s="1" t="s">
        <v>51</v>
      </c>
      <c r="AB594" s="1" t="s">
        <v>1374</v>
      </c>
      <c r="AC594" s="1" t="s">
        <v>37</v>
      </c>
    </row>
    <row r="595" spans="1:29" hidden="1" x14ac:dyDescent="0.25">
      <c r="A595" s="1" t="s">
        <v>33</v>
      </c>
      <c r="B595" s="1" t="s">
        <v>34</v>
      </c>
      <c r="C595" s="2">
        <v>44957</v>
      </c>
      <c r="D595" s="1" t="s">
        <v>73</v>
      </c>
      <c r="E595" s="1" t="s">
        <v>74</v>
      </c>
      <c r="F595" s="1" t="s">
        <v>37</v>
      </c>
      <c r="G595" s="1" t="s">
        <v>1373</v>
      </c>
      <c r="H595" s="1" t="s">
        <v>76</v>
      </c>
      <c r="I595" s="3">
        <v>38667</v>
      </c>
      <c r="J595" s="3">
        <v>0</v>
      </c>
      <c r="K595" s="1" t="s">
        <v>40</v>
      </c>
      <c r="L595" s="1" t="s">
        <v>1376</v>
      </c>
      <c r="M595" s="1" t="s">
        <v>1377</v>
      </c>
      <c r="N595" s="1" t="s">
        <v>79</v>
      </c>
      <c r="O595" s="1" t="s">
        <v>80</v>
      </c>
      <c r="P595" s="1" t="s">
        <v>43</v>
      </c>
      <c r="Q595" s="1" t="s">
        <v>43</v>
      </c>
      <c r="R595" s="3">
        <v>0</v>
      </c>
      <c r="S595" s="1" t="s">
        <v>44</v>
      </c>
      <c r="T595" s="1" t="s">
        <v>45</v>
      </c>
      <c r="U595" s="1" t="s">
        <v>1373</v>
      </c>
      <c r="V595" s="1" t="s">
        <v>46</v>
      </c>
      <c r="W595" s="1" t="s">
        <v>1325</v>
      </c>
      <c r="X595" s="1" t="s">
        <v>1374</v>
      </c>
      <c r="Y595" s="1" t="s">
        <v>83</v>
      </c>
      <c r="Z595" s="1" t="s">
        <v>1356</v>
      </c>
      <c r="AA595" s="1" t="s">
        <v>51</v>
      </c>
      <c r="AB595" s="1" t="s">
        <v>1374</v>
      </c>
      <c r="AC595" s="1" t="s">
        <v>37</v>
      </c>
    </row>
    <row r="596" spans="1:29" hidden="1" x14ac:dyDescent="0.25">
      <c r="A596" s="1" t="s">
        <v>33</v>
      </c>
      <c r="B596" s="1" t="s">
        <v>34</v>
      </c>
      <c r="C596" s="2">
        <v>44957</v>
      </c>
      <c r="D596" s="1" t="s">
        <v>73</v>
      </c>
      <c r="E596" s="1" t="s">
        <v>74</v>
      </c>
      <c r="F596" s="1" t="s">
        <v>37</v>
      </c>
      <c r="G596" s="1" t="s">
        <v>1373</v>
      </c>
      <c r="H596" s="1" t="s">
        <v>76</v>
      </c>
      <c r="I596" s="3">
        <v>77334</v>
      </c>
      <c r="J596" s="3">
        <v>0</v>
      </c>
      <c r="K596" s="1" t="s">
        <v>40</v>
      </c>
      <c r="L596" s="1" t="s">
        <v>1378</v>
      </c>
      <c r="M596" s="1" t="s">
        <v>635</v>
      </c>
      <c r="N596" s="1" t="s">
        <v>79</v>
      </c>
      <c r="O596" s="1" t="s">
        <v>80</v>
      </c>
      <c r="P596" s="1" t="s">
        <v>43</v>
      </c>
      <c r="Q596" s="1" t="s">
        <v>43</v>
      </c>
      <c r="R596" s="3">
        <v>0</v>
      </c>
      <c r="S596" s="1" t="s">
        <v>44</v>
      </c>
      <c r="T596" s="1" t="s">
        <v>45</v>
      </c>
      <c r="U596" s="1" t="s">
        <v>1373</v>
      </c>
      <c r="V596" s="1" t="s">
        <v>46</v>
      </c>
      <c r="W596" s="1" t="s">
        <v>1325</v>
      </c>
      <c r="X596" s="1" t="s">
        <v>1374</v>
      </c>
      <c r="Y596" s="1" t="s">
        <v>83</v>
      </c>
      <c r="Z596" s="1" t="s">
        <v>1356</v>
      </c>
      <c r="AA596" s="1" t="s">
        <v>51</v>
      </c>
      <c r="AB596" s="1" t="s">
        <v>1374</v>
      </c>
      <c r="AC596" s="1" t="s">
        <v>37</v>
      </c>
    </row>
    <row r="597" spans="1:29" hidden="1" x14ac:dyDescent="0.25">
      <c r="A597" s="1" t="s">
        <v>33</v>
      </c>
      <c r="B597" s="1" t="s">
        <v>34</v>
      </c>
      <c r="C597" s="2">
        <v>44957</v>
      </c>
      <c r="D597" s="1" t="s">
        <v>73</v>
      </c>
      <c r="E597" s="1" t="s">
        <v>74</v>
      </c>
      <c r="F597" s="1" t="s">
        <v>37</v>
      </c>
      <c r="G597" s="1" t="s">
        <v>1373</v>
      </c>
      <c r="H597" s="1" t="s">
        <v>76</v>
      </c>
      <c r="I597" s="3">
        <v>309334</v>
      </c>
      <c r="J597" s="3">
        <v>0</v>
      </c>
      <c r="K597" s="1" t="s">
        <v>40</v>
      </c>
      <c r="L597" s="1" t="s">
        <v>1379</v>
      </c>
      <c r="M597" s="1" t="s">
        <v>717</v>
      </c>
      <c r="N597" s="1" t="s">
        <v>89</v>
      </c>
      <c r="O597" s="1" t="s">
        <v>90</v>
      </c>
      <c r="P597" s="1" t="s">
        <v>43</v>
      </c>
      <c r="Q597" s="1" t="s">
        <v>43</v>
      </c>
      <c r="R597" s="3">
        <v>0</v>
      </c>
      <c r="S597" s="1" t="s">
        <v>44</v>
      </c>
      <c r="T597" s="1" t="s">
        <v>45</v>
      </c>
      <c r="U597" s="1" t="s">
        <v>1373</v>
      </c>
      <c r="V597" s="1" t="s">
        <v>46</v>
      </c>
      <c r="W597" s="1" t="s">
        <v>1325</v>
      </c>
      <c r="X597" s="1" t="s">
        <v>1374</v>
      </c>
      <c r="Y597" s="1" t="s">
        <v>83</v>
      </c>
      <c r="Z597" s="1" t="s">
        <v>1356</v>
      </c>
      <c r="AA597" s="1" t="s">
        <v>51</v>
      </c>
      <c r="AB597" s="1" t="s">
        <v>1374</v>
      </c>
      <c r="AC597" s="1" t="s">
        <v>37</v>
      </c>
    </row>
    <row r="598" spans="1:29" hidden="1" x14ac:dyDescent="0.25">
      <c r="A598" s="1" t="s">
        <v>33</v>
      </c>
      <c r="B598" s="1" t="s">
        <v>34</v>
      </c>
      <c r="C598" s="2">
        <v>44957</v>
      </c>
      <c r="D598" s="1" t="s">
        <v>73</v>
      </c>
      <c r="E598" s="1" t="s">
        <v>74</v>
      </c>
      <c r="F598" s="1" t="s">
        <v>37</v>
      </c>
      <c r="G598" s="1" t="s">
        <v>1373</v>
      </c>
      <c r="H598" s="1" t="s">
        <v>76</v>
      </c>
      <c r="I598" s="3">
        <v>38667</v>
      </c>
      <c r="J598" s="3">
        <v>0</v>
      </c>
      <c r="K598" s="1" t="s">
        <v>40</v>
      </c>
      <c r="L598" s="1" t="s">
        <v>283</v>
      </c>
      <c r="M598" s="1" t="s">
        <v>284</v>
      </c>
      <c r="N598" s="1" t="s">
        <v>79</v>
      </c>
      <c r="O598" s="1" t="s">
        <v>80</v>
      </c>
      <c r="P598" s="1" t="s">
        <v>43</v>
      </c>
      <c r="Q598" s="1" t="s">
        <v>43</v>
      </c>
      <c r="R598" s="3">
        <v>0</v>
      </c>
      <c r="S598" s="1" t="s">
        <v>44</v>
      </c>
      <c r="T598" s="1" t="s">
        <v>45</v>
      </c>
      <c r="U598" s="1" t="s">
        <v>1373</v>
      </c>
      <c r="V598" s="1" t="s">
        <v>46</v>
      </c>
      <c r="W598" s="1" t="s">
        <v>1325</v>
      </c>
      <c r="X598" s="1" t="s">
        <v>1374</v>
      </c>
      <c r="Y598" s="1" t="s">
        <v>83</v>
      </c>
      <c r="Z598" s="1" t="s">
        <v>1356</v>
      </c>
      <c r="AA598" s="1" t="s">
        <v>51</v>
      </c>
      <c r="AB598" s="1" t="s">
        <v>1374</v>
      </c>
      <c r="AC598" s="1" t="s">
        <v>37</v>
      </c>
    </row>
    <row r="599" spans="1:29" hidden="1" x14ac:dyDescent="0.25">
      <c r="A599" s="1" t="s">
        <v>33</v>
      </c>
      <c r="B599" s="1" t="s">
        <v>34</v>
      </c>
      <c r="C599" s="2">
        <v>44957</v>
      </c>
      <c r="D599" s="1" t="s">
        <v>73</v>
      </c>
      <c r="E599" s="1" t="s">
        <v>74</v>
      </c>
      <c r="F599" s="1" t="s">
        <v>37</v>
      </c>
      <c r="G599" s="1" t="s">
        <v>1373</v>
      </c>
      <c r="H599" s="1" t="s">
        <v>76</v>
      </c>
      <c r="I599" s="3">
        <v>38667</v>
      </c>
      <c r="J599" s="3">
        <v>0</v>
      </c>
      <c r="K599" s="1" t="s">
        <v>40</v>
      </c>
      <c r="L599" s="1" t="s">
        <v>408</v>
      </c>
      <c r="M599" s="1" t="s">
        <v>409</v>
      </c>
      <c r="N599" s="1" t="s">
        <v>79</v>
      </c>
      <c r="O599" s="1" t="s">
        <v>80</v>
      </c>
      <c r="P599" s="1" t="s">
        <v>43</v>
      </c>
      <c r="Q599" s="1" t="s">
        <v>43</v>
      </c>
      <c r="R599" s="3">
        <v>0</v>
      </c>
      <c r="S599" s="1" t="s">
        <v>44</v>
      </c>
      <c r="T599" s="1" t="s">
        <v>45</v>
      </c>
      <c r="U599" s="1" t="s">
        <v>1373</v>
      </c>
      <c r="V599" s="1" t="s">
        <v>46</v>
      </c>
      <c r="W599" s="1" t="s">
        <v>1325</v>
      </c>
      <c r="X599" s="1" t="s">
        <v>1374</v>
      </c>
      <c r="Y599" s="1" t="s">
        <v>83</v>
      </c>
      <c r="Z599" s="1" t="s">
        <v>1356</v>
      </c>
      <c r="AA599" s="1" t="s">
        <v>51</v>
      </c>
      <c r="AB599" s="1" t="s">
        <v>1374</v>
      </c>
      <c r="AC599" s="1" t="s">
        <v>37</v>
      </c>
    </row>
    <row r="600" spans="1:29" hidden="1" x14ac:dyDescent="0.25">
      <c r="A600" s="1" t="s">
        <v>33</v>
      </c>
      <c r="B600" s="1" t="s">
        <v>34</v>
      </c>
      <c r="C600" s="2">
        <v>44957</v>
      </c>
      <c r="D600" s="1" t="s">
        <v>73</v>
      </c>
      <c r="E600" s="1" t="s">
        <v>74</v>
      </c>
      <c r="F600" s="1" t="s">
        <v>37</v>
      </c>
      <c r="G600" s="1" t="s">
        <v>1373</v>
      </c>
      <c r="H600" s="1" t="s">
        <v>76</v>
      </c>
      <c r="I600" s="3">
        <v>464000</v>
      </c>
      <c r="J600" s="3">
        <v>0</v>
      </c>
      <c r="K600" s="1" t="s">
        <v>40</v>
      </c>
      <c r="L600" s="1" t="s">
        <v>464</v>
      </c>
      <c r="M600" s="1" t="s">
        <v>465</v>
      </c>
      <c r="N600" s="1" t="s">
        <v>79</v>
      </c>
      <c r="O600" s="1" t="s">
        <v>80</v>
      </c>
      <c r="P600" s="1" t="s">
        <v>43</v>
      </c>
      <c r="Q600" s="1" t="s">
        <v>43</v>
      </c>
      <c r="R600" s="3">
        <v>0</v>
      </c>
      <c r="S600" s="1" t="s">
        <v>44</v>
      </c>
      <c r="T600" s="1" t="s">
        <v>45</v>
      </c>
      <c r="U600" s="1" t="s">
        <v>1373</v>
      </c>
      <c r="V600" s="1" t="s">
        <v>46</v>
      </c>
      <c r="W600" s="1" t="s">
        <v>1325</v>
      </c>
      <c r="X600" s="1" t="s">
        <v>1374</v>
      </c>
      <c r="Y600" s="1" t="s">
        <v>83</v>
      </c>
      <c r="Z600" s="1" t="s">
        <v>1356</v>
      </c>
      <c r="AA600" s="1" t="s">
        <v>51</v>
      </c>
      <c r="AB600" s="1" t="s">
        <v>1374</v>
      </c>
      <c r="AC600" s="1" t="s">
        <v>37</v>
      </c>
    </row>
    <row r="601" spans="1:29" hidden="1" x14ac:dyDescent="0.25">
      <c r="A601" s="1" t="s">
        <v>33</v>
      </c>
      <c r="B601" s="1" t="s">
        <v>34</v>
      </c>
      <c r="C601" s="2">
        <v>44957</v>
      </c>
      <c r="D601" s="1" t="s">
        <v>73</v>
      </c>
      <c r="E601" s="1" t="s">
        <v>74</v>
      </c>
      <c r="F601" s="1" t="s">
        <v>37</v>
      </c>
      <c r="G601" s="1" t="s">
        <v>1373</v>
      </c>
      <c r="H601" s="1" t="s">
        <v>76</v>
      </c>
      <c r="I601" s="3">
        <v>77334</v>
      </c>
      <c r="J601" s="3">
        <v>0</v>
      </c>
      <c r="K601" s="1" t="s">
        <v>40</v>
      </c>
      <c r="L601" s="1" t="s">
        <v>141</v>
      </c>
      <c r="M601" s="1" t="s">
        <v>142</v>
      </c>
      <c r="N601" s="1" t="s">
        <v>79</v>
      </c>
      <c r="O601" s="1" t="s">
        <v>80</v>
      </c>
      <c r="P601" s="1" t="s">
        <v>43</v>
      </c>
      <c r="Q601" s="1" t="s">
        <v>43</v>
      </c>
      <c r="R601" s="3">
        <v>0</v>
      </c>
      <c r="S601" s="1" t="s">
        <v>44</v>
      </c>
      <c r="T601" s="1" t="s">
        <v>45</v>
      </c>
      <c r="U601" s="1" t="s">
        <v>1373</v>
      </c>
      <c r="V601" s="1" t="s">
        <v>46</v>
      </c>
      <c r="W601" s="1" t="s">
        <v>1325</v>
      </c>
      <c r="X601" s="1" t="s">
        <v>1374</v>
      </c>
      <c r="Y601" s="1" t="s">
        <v>83</v>
      </c>
      <c r="Z601" s="1" t="s">
        <v>1356</v>
      </c>
      <c r="AA601" s="1" t="s">
        <v>51</v>
      </c>
      <c r="AB601" s="1" t="s">
        <v>1374</v>
      </c>
      <c r="AC601" s="1" t="s">
        <v>37</v>
      </c>
    </row>
    <row r="602" spans="1:29" hidden="1" x14ac:dyDescent="0.25">
      <c r="A602" s="1" t="s">
        <v>33</v>
      </c>
      <c r="B602" s="1" t="s">
        <v>34</v>
      </c>
      <c r="C602" s="2">
        <v>44957</v>
      </c>
      <c r="D602" s="1" t="s">
        <v>73</v>
      </c>
      <c r="E602" s="1" t="s">
        <v>74</v>
      </c>
      <c r="F602" s="1" t="s">
        <v>37</v>
      </c>
      <c r="G602" s="1" t="s">
        <v>1373</v>
      </c>
      <c r="H602" s="1" t="s">
        <v>76</v>
      </c>
      <c r="I602" s="3">
        <v>154667</v>
      </c>
      <c r="J602" s="3">
        <v>0</v>
      </c>
      <c r="K602" s="1" t="s">
        <v>40</v>
      </c>
      <c r="L602" s="1" t="s">
        <v>168</v>
      </c>
      <c r="M602" s="1" t="s">
        <v>169</v>
      </c>
      <c r="N602" s="1" t="s">
        <v>79</v>
      </c>
      <c r="O602" s="1" t="s">
        <v>80</v>
      </c>
      <c r="P602" s="1" t="s">
        <v>43</v>
      </c>
      <c r="Q602" s="1" t="s">
        <v>43</v>
      </c>
      <c r="R602" s="3">
        <v>0</v>
      </c>
      <c r="S602" s="1" t="s">
        <v>44</v>
      </c>
      <c r="T602" s="1" t="s">
        <v>45</v>
      </c>
      <c r="U602" s="1" t="s">
        <v>1373</v>
      </c>
      <c r="V602" s="1" t="s">
        <v>46</v>
      </c>
      <c r="W602" s="1" t="s">
        <v>1325</v>
      </c>
      <c r="X602" s="1" t="s">
        <v>1374</v>
      </c>
      <c r="Y602" s="1" t="s">
        <v>83</v>
      </c>
      <c r="Z602" s="1" t="s">
        <v>1356</v>
      </c>
      <c r="AA602" s="1" t="s">
        <v>51</v>
      </c>
      <c r="AB602" s="1" t="s">
        <v>1374</v>
      </c>
      <c r="AC602" s="1" t="s">
        <v>37</v>
      </c>
    </row>
    <row r="603" spans="1:29" hidden="1" x14ac:dyDescent="0.25">
      <c r="A603" s="1" t="s">
        <v>33</v>
      </c>
      <c r="B603" s="1" t="s">
        <v>34</v>
      </c>
      <c r="C603" s="2">
        <v>44957</v>
      </c>
      <c r="D603" s="1" t="s">
        <v>73</v>
      </c>
      <c r="E603" s="1" t="s">
        <v>74</v>
      </c>
      <c r="F603" s="1" t="s">
        <v>37</v>
      </c>
      <c r="G603" s="1" t="s">
        <v>1373</v>
      </c>
      <c r="H603" s="1" t="s">
        <v>76</v>
      </c>
      <c r="I603" s="3">
        <v>46362</v>
      </c>
      <c r="J603" s="3">
        <v>0</v>
      </c>
      <c r="K603" s="1" t="s">
        <v>40</v>
      </c>
      <c r="L603" s="1" t="s">
        <v>1360</v>
      </c>
      <c r="M603" s="1" t="s">
        <v>771</v>
      </c>
      <c r="N603" s="1" t="s">
        <v>79</v>
      </c>
      <c r="O603" s="1" t="s">
        <v>80</v>
      </c>
      <c r="P603" s="1" t="s">
        <v>43</v>
      </c>
      <c r="Q603" s="1" t="s">
        <v>43</v>
      </c>
      <c r="R603" s="3">
        <v>0</v>
      </c>
      <c r="S603" s="1" t="s">
        <v>44</v>
      </c>
      <c r="T603" s="1" t="s">
        <v>45</v>
      </c>
      <c r="U603" s="1" t="s">
        <v>1373</v>
      </c>
      <c r="V603" s="1" t="s">
        <v>46</v>
      </c>
      <c r="W603" s="1" t="s">
        <v>1325</v>
      </c>
      <c r="X603" s="1" t="s">
        <v>1374</v>
      </c>
      <c r="Y603" s="1" t="s">
        <v>83</v>
      </c>
      <c r="Z603" s="1" t="s">
        <v>1356</v>
      </c>
      <c r="AA603" s="1" t="s">
        <v>51</v>
      </c>
      <c r="AB603" s="1" t="s">
        <v>1374</v>
      </c>
      <c r="AC603" s="1" t="s">
        <v>37</v>
      </c>
    </row>
    <row r="604" spans="1:29" hidden="1" x14ac:dyDescent="0.25">
      <c r="A604" s="1" t="s">
        <v>33</v>
      </c>
      <c r="B604" s="1" t="s">
        <v>34</v>
      </c>
      <c r="C604" s="2">
        <v>44957</v>
      </c>
      <c r="D604" s="1" t="s">
        <v>73</v>
      </c>
      <c r="E604" s="1" t="s">
        <v>74</v>
      </c>
      <c r="F604" s="1" t="s">
        <v>37</v>
      </c>
      <c r="G604" s="1" t="s">
        <v>1373</v>
      </c>
      <c r="H604" s="1" t="s">
        <v>76</v>
      </c>
      <c r="I604" s="3">
        <v>309334</v>
      </c>
      <c r="J604" s="3">
        <v>0</v>
      </c>
      <c r="K604" s="1" t="s">
        <v>40</v>
      </c>
      <c r="L604" s="1" t="s">
        <v>773</v>
      </c>
      <c r="M604" s="1" t="s">
        <v>774</v>
      </c>
      <c r="N604" s="1" t="s">
        <v>79</v>
      </c>
      <c r="O604" s="1" t="s">
        <v>80</v>
      </c>
      <c r="P604" s="1" t="s">
        <v>43</v>
      </c>
      <c r="Q604" s="1" t="s">
        <v>43</v>
      </c>
      <c r="R604" s="3">
        <v>0</v>
      </c>
      <c r="S604" s="1" t="s">
        <v>44</v>
      </c>
      <c r="T604" s="1" t="s">
        <v>45</v>
      </c>
      <c r="U604" s="1" t="s">
        <v>1373</v>
      </c>
      <c r="V604" s="1" t="s">
        <v>46</v>
      </c>
      <c r="W604" s="1" t="s">
        <v>1325</v>
      </c>
      <c r="X604" s="1" t="s">
        <v>1374</v>
      </c>
      <c r="Y604" s="1" t="s">
        <v>83</v>
      </c>
      <c r="Z604" s="1" t="s">
        <v>1356</v>
      </c>
      <c r="AA604" s="1" t="s">
        <v>51</v>
      </c>
      <c r="AB604" s="1" t="s">
        <v>1374</v>
      </c>
      <c r="AC604" s="1" t="s">
        <v>37</v>
      </c>
    </row>
    <row r="605" spans="1:29" hidden="1" x14ac:dyDescent="0.25">
      <c r="A605" s="1" t="s">
        <v>33</v>
      </c>
      <c r="B605" s="1" t="s">
        <v>34</v>
      </c>
      <c r="C605" s="2">
        <v>44957</v>
      </c>
      <c r="D605" s="1" t="s">
        <v>73</v>
      </c>
      <c r="E605" s="1" t="s">
        <v>74</v>
      </c>
      <c r="F605" s="1" t="s">
        <v>37</v>
      </c>
      <c r="G605" s="1" t="s">
        <v>1373</v>
      </c>
      <c r="H605" s="1" t="s">
        <v>76</v>
      </c>
      <c r="I605" s="3">
        <v>464001</v>
      </c>
      <c r="J605" s="3">
        <v>0</v>
      </c>
      <c r="K605" s="1" t="s">
        <v>40</v>
      </c>
      <c r="L605" s="1" t="s">
        <v>117</v>
      </c>
      <c r="M605" s="1" t="s">
        <v>118</v>
      </c>
      <c r="N605" s="1" t="s">
        <v>79</v>
      </c>
      <c r="O605" s="1" t="s">
        <v>80</v>
      </c>
      <c r="P605" s="1" t="s">
        <v>43</v>
      </c>
      <c r="Q605" s="1" t="s">
        <v>43</v>
      </c>
      <c r="R605" s="3">
        <v>0</v>
      </c>
      <c r="S605" s="1" t="s">
        <v>44</v>
      </c>
      <c r="T605" s="1" t="s">
        <v>45</v>
      </c>
      <c r="U605" s="1" t="s">
        <v>1373</v>
      </c>
      <c r="V605" s="1" t="s">
        <v>46</v>
      </c>
      <c r="W605" s="1" t="s">
        <v>1325</v>
      </c>
      <c r="X605" s="1" t="s">
        <v>1374</v>
      </c>
      <c r="Y605" s="1" t="s">
        <v>83</v>
      </c>
      <c r="Z605" s="1" t="s">
        <v>1356</v>
      </c>
      <c r="AA605" s="1" t="s">
        <v>51</v>
      </c>
      <c r="AB605" s="1" t="s">
        <v>1374</v>
      </c>
      <c r="AC605" s="1" t="s">
        <v>37</v>
      </c>
    </row>
    <row r="606" spans="1:29" hidden="1" x14ac:dyDescent="0.25">
      <c r="A606" s="1" t="s">
        <v>33</v>
      </c>
      <c r="B606" s="1" t="s">
        <v>34</v>
      </c>
      <c r="C606" s="2">
        <v>44957</v>
      </c>
      <c r="D606" s="1" t="s">
        <v>73</v>
      </c>
      <c r="E606" s="1" t="s">
        <v>74</v>
      </c>
      <c r="F606" s="1" t="s">
        <v>37</v>
      </c>
      <c r="G606" s="1" t="s">
        <v>1373</v>
      </c>
      <c r="H606" s="1" t="s">
        <v>76</v>
      </c>
      <c r="I606" s="3">
        <v>116000</v>
      </c>
      <c r="J606" s="3">
        <v>0</v>
      </c>
      <c r="K606" s="1" t="s">
        <v>40</v>
      </c>
      <c r="L606" s="1" t="s">
        <v>133</v>
      </c>
      <c r="M606" s="1" t="s">
        <v>134</v>
      </c>
      <c r="N606" s="1" t="s">
        <v>79</v>
      </c>
      <c r="O606" s="1" t="s">
        <v>80</v>
      </c>
      <c r="P606" s="1" t="s">
        <v>43</v>
      </c>
      <c r="Q606" s="1" t="s">
        <v>43</v>
      </c>
      <c r="R606" s="3">
        <v>0</v>
      </c>
      <c r="S606" s="1" t="s">
        <v>44</v>
      </c>
      <c r="T606" s="1" t="s">
        <v>45</v>
      </c>
      <c r="U606" s="1" t="s">
        <v>1373</v>
      </c>
      <c r="V606" s="1" t="s">
        <v>46</v>
      </c>
      <c r="W606" s="1" t="s">
        <v>1325</v>
      </c>
      <c r="X606" s="1" t="s">
        <v>1374</v>
      </c>
      <c r="Y606" s="1" t="s">
        <v>83</v>
      </c>
      <c r="Z606" s="1" t="s">
        <v>1356</v>
      </c>
      <c r="AA606" s="1" t="s">
        <v>51</v>
      </c>
      <c r="AB606" s="1" t="s">
        <v>1374</v>
      </c>
      <c r="AC606" s="1" t="s">
        <v>37</v>
      </c>
    </row>
    <row r="607" spans="1:29" hidden="1" x14ac:dyDescent="0.25">
      <c r="A607" s="1" t="s">
        <v>33</v>
      </c>
      <c r="B607" s="1" t="s">
        <v>34</v>
      </c>
      <c r="C607" s="2">
        <v>44957</v>
      </c>
      <c r="D607" s="1" t="s">
        <v>73</v>
      </c>
      <c r="E607" s="1" t="s">
        <v>74</v>
      </c>
      <c r="F607" s="1" t="s">
        <v>37</v>
      </c>
      <c r="G607" s="1" t="s">
        <v>1373</v>
      </c>
      <c r="H607" s="1" t="s">
        <v>76</v>
      </c>
      <c r="I607" s="3">
        <v>43159</v>
      </c>
      <c r="J607" s="3">
        <v>0</v>
      </c>
      <c r="K607" s="1" t="s">
        <v>40</v>
      </c>
      <c r="L607" s="1" t="s">
        <v>1050</v>
      </c>
      <c r="M607" s="1" t="s">
        <v>785</v>
      </c>
      <c r="N607" s="1" t="s">
        <v>79</v>
      </c>
      <c r="O607" s="1" t="s">
        <v>80</v>
      </c>
      <c r="P607" s="1" t="s">
        <v>43</v>
      </c>
      <c r="Q607" s="1" t="s">
        <v>43</v>
      </c>
      <c r="R607" s="3">
        <v>0</v>
      </c>
      <c r="S607" s="1" t="s">
        <v>44</v>
      </c>
      <c r="T607" s="1" t="s">
        <v>45</v>
      </c>
      <c r="U607" s="1" t="s">
        <v>1373</v>
      </c>
      <c r="V607" s="1" t="s">
        <v>46</v>
      </c>
      <c r="W607" s="1" t="s">
        <v>1325</v>
      </c>
      <c r="X607" s="1" t="s">
        <v>1374</v>
      </c>
      <c r="Y607" s="1" t="s">
        <v>83</v>
      </c>
      <c r="Z607" s="1" t="s">
        <v>1356</v>
      </c>
      <c r="AA607" s="1" t="s">
        <v>51</v>
      </c>
      <c r="AB607" s="1" t="s">
        <v>1374</v>
      </c>
      <c r="AC607" s="1" t="s">
        <v>37</v>
      </c>
    </row>
    <row r="608" spans="1:29" hidden="1" x14ac:dyDescent="0.25">
      <c r="A608" s="1" t="s">
        <v>33</v>
      </c>
      <c r="B608" s="1" t="s">
        <v>34</v>
      </c>
      <c r="C608" s="2">
        <v>44957</v>
      </c>
      <c r="D608" s="1" t="s">
        <v>73</v>
      </c>
      <c r="E608" s="1" t="s">
        <v>74</v>
      </c>
      <c r="F608" s="1" t="s">
        <v>37</v>
      </c>
      <c r="G608" s="1" t="s">
        <v>1373</v>
      </c>
      <c r="H608" s="1" t="s">
        <v>76</v>
      </c>
      <c r="I608" s="3">
        <v>348001</v>
      </c>
      <c r="J608" s="3">
        <v>0</v>
      </c>
      <c r="K608" s="1" t="s">
        <v>40</v>
      </c>
      <c r="L608" s="1" t="s">
        <v>416</v>
      </c>
      <c r="M608" s="1" t="s">
        <v>417</v>
      </c>
      <c r="N608" s="1" t="s">
        <v>79</v>
      </c>
      <c r="O608" s="1" t="s">
        <v>80</v>
      </c>
      <c r="P608" s="1" t="s">
        <v>43</v>
      </c>
      <c r="Q608" s="1" t="s">
        <v>43</v>
      </c>
      <c r="R608" s="3">
        <v>0</v>
      </c>
      <c r="S608" s="1" t="s">
        <v>44</v>
      </c>
      <c r="T608" s="1" t="s">
        <v>45</v>
      </c>
      <c r="U608" s="1" t="s">
        <v>1373</v>
      </c>
      <c r="V608" s="1" t="s">
        <v>46</v>
      </c>
      <c r="W608" s="1" t="s">
        <v>1325</v>
      </c>
      <c r="X608" s="1" t="s">
        <v>1374</v>
      </c>
      <c r="Y608" s="1" t="s">
        <v>83</v>
      </c>
      <c r="Z608" s="1" t="s">
        <v>1356</v>
      </c>
      <c r="AA608" s="1" t="s">
        <v>51</v>
      </c>
      <c r="AB608" s="1" t="s">
        <v>1374</v>
      </c>
      <c r="AC608" s="1" t="s">
        <v>37</v>
      </c>
    </row>
    <row r="609" spans="1:29" hidden="1" x14ac:dyDescent="0.25">
      <c r="A609" s="1" t="s">
        <v>33</v>
      </c>
      <c r="B609" s="1" t="s">
        <v>34</v>
      </c>
      <c r="C609" s="2">
        <v>44957</v>
      </c>
      <c r="D609" s="1" t="s">
        <v>73</v>
      </c>
      <c r="E609" s="1" t="s">
        <v>74</v>
      </c>
      <c r="F609" s="1" t="s">
        <v>37</v>
      </c>
      <c r="G609" s="1" t="s">
        <v>1373</v>
      </c>
      <c r="H609" s="1" t="s">
        <v>76</v>
      </c>
      <c r="I609" s="3">
        <v>38667</v>
      </c>
      <c r="J609" s="3">
        <v>0</v>
      </c>
      <c r="K609" s="1" t="s">
        <v>40</v>
      </c>
      <c r="L609" s="1" t="s">
        <v>148</v>
      </c>
      <c r="M609" s="1" t="s">
        <v>149</v>
      </c>
      <c r="N609" s="1" t="s">
        <v>79</v>
      </c>
      <c r="O609" s="1" t="s">
        <v>80</v>
      </c>
      <c r="P609" s="1" t="s">
        <v>43</v>
      </c>
      <c r="Q609" s="1" t="s">
        <v>43</v>
      </c>
      <c r="R609" s="3">
        <v>0</v>
      </c>
      <c r="S609" s="1" t="s">
        <v>44</v>
      </c>
      <c r="T609" s="1" t="s">
        <v>45</v>
      </c>
      <c r="U609" s="1" t="s">
        <v>1373</v>
      </c>
      <c r="V609" s="1" t="s">
        <v>46</v>
      </c>
      <c r="W609" s="1" t="s">
        <v>1325</v>
      </c>
      <c r="X609" s="1" t="s">
        <v>1374</v>
      </c>
      <c r="Y609" s="1" t="s">
        <v>83</v>
      </c>
      <c r="Z609" s="1" t="s">
        <v>1356</v>
      </c>
      <c r="AA609" s="1" t="s">
        <v>51</v>
      </c>
      <c r="AB609" s="1" t="s">
        <v>1374</v>
      </c>
      <c r="AC609" s="1" t="s">
        <v>37</v>
      </c>
    </row>
    <row r="610" spans="1:29" hidden="1" x14ac:dyDescent="0.25">
      <c r="A610" s="1" t="s">
        <v>33</v>
      </c>
      <c r="B610" s="1" t="s">
        <v>34</v>
      </c>
      <c r="C610" s="2">
        <v>44957</v>
      </c>
      <c r="D610" s="1" t="s">
        <v>73</v>
      </c>
      <c r="E610" s="1" t="s">
        <v>74</v>
      </c>
      <c r="F610" s="1" t="s">
        <v>37</v>
      </c>
      <c r="G610" s="1" t="s">
        <v>1373</v>
      </c>
      <c r="H610" s="1" t="s">
        <v>76</v>
      </c>
      <c r="I610" s="3">
        <v>464001</v>
      </c>
      <c r="J610" s="3">
        <v>0</v>
      </c>
      <c r="K610" s="1" t="s">
        <v>40</v>
      </c>
      <c r="L610" s="1" t="s">
        <v>601</v>
      </c>
      <c r="M610" s="1" t="s">
        <v>602</v>
      </c>
      <c r="N610" s="1" t="s">
        <v>79</v>
      </c>
      <c r="O610" s="1" t="s">
        <v>80</v>
      </c>
      <c r="P610" s="1" t="s">
        <v>43</v>
      </c>
      <c r="Q610" s="1" t="s">
        <v>43</v>
      </c>
      <c r="R610" s="3">
        <v>0</v>
      </c>
      <c r="S610" s="1" t="s">
        <v>44</v>
      </c>
      <c r="T610" s="1" t="s">
        <v>45</v>
      </c>
      <c r="U610" s="1" t="s">
        <v>1373</v>
      </c>
      <c r="V610" s="1" t="s">
        <v>46</v>
      </c>
      <c r="W610" s="1" t="s">
        <v>1325</v>
      </c>
      <c r="X610" s="1" t="s">
        <v>1374</v>
      </c>
      <c r="Y610" s="1" t="s">
        <v>83</v>
      </c>
      <c r="Z610" s="1" t="s">
        <v>1356</v>
      </c>
      <c r="AA610" s="1" t="s">
        <v>51</v>
      </c>
      <c r="AB610" s="1" t="s">
        <v>1374</v>
      </c>
      <c r="AC610" s="1" t="s">
        <v>37</v>
      </c>
    </row>
    <row r="611" spans="1:29" hidden="1" x14ac:dyDescent="0.25">
      <c r="A611" s="1" t="s">
        <v>33</v>
      </c>
      <c r="B611" s="1" t="s">
        <v>34</v>
      </c>
      <c r="C611" s="2">
        <v>44957</v>
      </c>
      <c r="D611" s="1" t="s">
        <v>73</v>
      </c>
      <c r="E611" s="1" t="s">
        <v>74</v>
      </c>
      <c r="F611" s="1" t="s">
        <v>37</v>
      </c>
      <c r="G611" s="1" t="s">
        <v>1373</v>
      </c>
      <c r="H611" s="1" t="s">
        <v>76</v>
      </c>
      <c r="I611" s="3">
        <v>222823</v>
      </c>
      <c r="J611" s="3">
        <v>0</v>
      </c>
      <c r="K611" s="1" t="s">
        <v>40</v>
      </c>
      <c r="L611" s="1" t="s">
        <v>666</v>
      </c>
      <c r="M611" s="1" t="s">
        <v>667</v>
      </c>
      <c r="N611" s="1" t="s">
        <v>79</v>
      </c>
      <c r="O611" s="1" t="s">
        <v>80</v>
      </c>
      <c r="P611" s="1" t="s">
        <v>43</v>
      </c>
      <c r="Q611" s="1" t="s">
        <v>43</v>
      </c>
      <c r="R611" s="3">
        <v>0</v>
      </c>
      <c r="S611" s="1" t="s">
        <v>44</v>
      </c>
      <c r="T611" s="1" t="s">
        <v>45</v>
      </c>
      <c r="U611" s="1" t="s">
        <v>1373</v>
      </c>
      <c r="V611" s="1" t="s">
        <v>46</v>
      </c>
      <c r="W611" s="1" t="s">
        <v>1325</v>
      </c>
      <c r="X611" s="1" t="s">
        <v>1374</v>
      </c>
      <c r="Y611" s="1" t="s">
        <v>83</v>
      </c>
      <c r="Z611" s="1" t="s">
        <v>1356</v>
      </c>
      <c r="AA611" s="1" t="s">
        <v>51</v>
      </c>
      <c r="AB611" s="1" t="s">
        <v>1374</v>
      </c>
      <c r="AC611" s="1" t="s">
        <v>37</v>
      </c>
    </row>
    <row r="612" spans="1:29" x14ac:dyDescent="0.25">
      <c r="A612" s="1" t="s">
        <v>33</v>
      </c>
      <c r="B612" s="1" t="s">
        <v>34</v>
      </c>
      <c r="C612" s="2">
        <v>44959</v>
      </c>
      <c r="D612" s="1" t="s">
        <v>35</v>
      </c>
      <c r="E612" s="1" t="s">
        <v>36</v>
      </c>
      <c r="F612" s="1" t="s">
        <v>37</v>
      </c>
      <c r="G612" s="1" t="s">
        <v>1380</v>
      </c>
      <c r="H612" s="1" t="s">
        <v>1381</v>
      </c>
      <c r="I612" s="3">
        <v>0</v>
      </c>
      <c r="J612" s="54">
        <v>36238</v>
      </c>
      <c r="K612" s="1" t="s">
        <v>40</v>
      </c>
      <c r="L612" s="1" t="s">
        <v>340</v>
      </c>
      <c r="M612" s="1" t="s">
        <v>341</v>
      </c>
      <c r="N612" s="1" t="s">
        <v>37</v>
      </c>
      <c r="O612" s="1" t="s">
        <v>43</v>
      </c>
      <c r="P612" s="1" t="s">
        <v>43</v>
      </c>
      <c r="Q612" s="1" t="s">
        <v>43</v>
      </c>
      <c r="R612" s="3">
        <v>0</v>
      </c>
      <c r="S612" s="1" t="s">
        <v>44</v>
      </c>
      <c r="T612" s="1" t="s">
        <v>45</v>
      </c>
      <c r="U612" s="1" t="s">
        <v>1380</v>
      </c>
      <c r="V612" s="1" t="s">
        <v>46</v>
      </c>
      <c r="W612" s="1" t="s">
        <v>47</v>
      </c>
      <c r="X612" s="1" t="s">
        <v>1382</v>
      </c>
      <c r="Y612" s="1" t="s">
        <v>49</v>
      </c>
      <c r="Z612" s="1" t="s">
        <v>918</v>
      </c>
      <c r="AA612" s="1" t="s">
        <v>51</v>
      </c>
      <c r="AB612" s="1" t="s">
        <v>1382</v>
      </c>
      <c r="AC612" s="1" t="s">
        <v>37</v>
      </c>
    </row>
    <row r="613" spans="1:29" x14ac:dyDescent="0.25">
      <c r="A613" s="1" t="s">
        <v>33</v>
      </c>
      <c r="B613" s="1" t="s">
        <v>34</v>
      </c>
      <c r="C613" s="2">
        <v>44967</v>
      </c>
      <c r="D613" s="1" t="s">
        <v>35</v>
      </c>
      <c r="E613" s="1" t="s">
        <v>36</v>
      </c>
      <c r="F613" s="1" t="s">
        <v>37</v>
      </c>
      <c r="G613" s="1" t="s">
        <v>1383</v>
      </c>
      <c r="H613" s="1" t="s">
        <v>1384</v>
      </c>
      <c r="I613" s="3">
        <v>0</v>
      </c>
      <c r="J613" s="54">
        <v>33334</v>
      </c>
      <c r="K613" s="1" t="s">
        <v>40</v>
      </c>
      <c r="L613" s="1" t="s">
        <v>340</v>
      </c>
      <c r="M613" s="1" t="s">
        <v>341</v>
      </c>
      <c r="N613" s="1" t="s">
        <v>37</v>
      </c>
      <c r="O613" s="1" t="s">
        <v>43</v>
      </c>
      <c r="P613" s="1" t="s">
        <v>43</v>
      </c>
      <c r="Q613" s="1" t="s">
        <v>43</v>
      </c>
      <c r="R613" s="3">
        <v>0</v>
      </c>
      <c r="S613" s="1" t="s">
        <v>44</v>
      </c>
      <c r="T613" s="1" t="s">
        <v>45</v>
      </c>
      <c r="U613" s="1" t="s">
        <v>1383</v>
      </c>
      <c r="V613" s="1" t="s">
        <v>46</v>
      </c>
      <c r="W613" s="1" t="s">
        <v>47</v>
      </c>
      <c r="X613" s="1" t="s">
        <v>1385</v>
      </c>
      <c r="Y613" s="1" t="s">
        <v>49</v>
      </c>
      <c r="Z613" s="1" t="s">
        <v>918</v>
      </c>
      <c r="AA613" s="1" t="s">
        <v>51</v>
      </c>
      <c r="AB613" s="1" t="s">
        <v>1385</v>
      </c>
      <c r="AC613" s="1" t="s">
        <v>37</v>
      </c>
    </row>
    <row r="614" spans="1:29" x14ac:dyDescent="0.25">
      <c r="A614" s="1" t="s">
        <v>33</v>
      </c>
      <c r="B614" s="1" t="s">
        <v>34</v>
      </c>
      <c r="C614" s="2">
        <v>44967</v>
      </c>
      <c r="D614" s="1" t="s">
        <v>35</v>
      </c>
      <c r="E614" s="1" t="s">
        <v>36</v>
      </c>
      <c r="F614" s="1" t="s">
        <v>37</v>
      </c>
      <c r="G614" s="1" t="s">
        <v>1386</v>
      </c>
      <c r="H614" s="1" t="s">
        <v>1387</v>
      </c>
      <c r="I614" s="3">
        <v>0</v>
      </c>
      <c r="J614" s="54">
        <v>104433</v>
      </c>
      <c r="K614" s="1" t="s">
        <v>40</v>
      </c>
      <c r="L614" s="1" t="s">
        <v>340</v>
      </c>
      <c r="M614" s="1" t="s">
        <v>341</v>
      </c>
      <c r="N614" s="1" t="s">
        <v>37</v>
      </c>
      <c r="O614" s="1" t="s">
        <v>43</v>
      </c>
      <c r="P614" s="1" t="s">
        <v>43</v>
      </c>
      <c r="Q614" s="1" t="s">
        <v>43</v>
      </c>
      <c r="R614" s="3">
        <v>0</v>
      </c>
      <c r="S614" s="1" t="s">
        <v>44</v>
      </c>
      <c r="T614" s="1" t="s">
        <v>45</v>
      </c>
      <c r="U614" s="1" t="s">
        <v>1386</v>
      </c>
      <c r="V614" s="1" t="s">
        <v>46</v>
      </c>
      <c r="W614" s="1" t="s">
        <v>47</v>
      </c>
      <c r="X614" s="1" t="s">
        <v>1388</v>
      </c>
      <c r="Y614" s="1" t="s">
        <v>49</v>
      </c>
      <c r="Z614" s="1" t="s">
        <v>918</v>
      </c>
      <c r="AA614" s="1" t="s">
        <v>51</v>
      </c>
      <c r="AB614" s="1" t="s">
        <v>1388</v>
      </c>
      <c r="AC614" s="1" t="s">
        <v>37</v>
      </c>
    </row>
    <row r="615" spans="1:29" x14ac:dyDescent="0.25">
      <c r="A615" s="1" t="s">
        <v>33</v>
      </c>
      <c r="B615" s="1" t="s">
        <v>34</v>
      </c>
      <c r="C615" s="2">
        <v>44967</v>
      </c>
      <c r="D615" s="1" t="s">
        <v>35</v>
      </c>
      <c r="E615" s="1" t="s">
        <v>36</v>
      </c>
      <c r="F615" s="1" t="s">
        <v>37</v>
      </c>
      <c r="G615" s="1" t="s">
        <v>1389</v>
      </c>
      <c r="H615" s="1" t="s">
        <v>1390</v>
      </c>
      <c r="I615" s="3">
        <v>0</v>
      </c>
      <c r="J615" s="54">
        <v>38667</v>
      </c>
      <c r="K615" s="1" t="s">
        <v>40</v>
      </c>
      <c r="L615" s="1" t="s">
        <v>41</v>
      </c>
      <c r="M615" s="1" t="s">
        <v>42</v>
      </c>
      <c r="N615" s="1" t="s">
        <v>37</v>
      </c>
      <c r="O615" s="1" t="s">
        <v>43</v>
      </c>
      <c r="P615" s="1" t="s">
        <v>43</v>
      </c>
      <c r="Q615" s="1" t="s">
        <v>43</v>
      </c>
      <c r="R615" s="3">
        <v>0</v>
      </c>
      <c r="S615" s="1" t="s">
        <v>44</v>
      </c>
      <c r="T615" s="1" t="s">
        <v>45</v>
      </c>
      <c r="U615" s="1" t="s">
        <v>1389</v>
      </c>
      <c r="V615" s="1" t="s">
        <v>46</v>
      </c>
      <c r="W615" s="1" t="s">
        <v>47</v>
      </c>
      <c r="X615" s="1" t="s">
        <v>1391</v>
      </c>
      <c r="Y615" s="1" t="s">
        <v>49</v>
      </c>
      <c r="Z615" s="1" t="s">
        <v>918</v>
      </c>
      <c r="AA615" s="1" t="s">
        <v>51</v>
      </c>
      <c r="AB615" s="1" t="s">
        <v>1391</v>
      </c>
      <c r="AC615" s="1" t="s">
        <v>37</v>
      </c>
    </row>
    <row r="616" spans="1:29" x14ac:dyDescent="0.25">
      <c r="A616" s="1" t="s">
        <v>33</v>
      </c>
      <c r="B616" s="1" t="s">
        <v>34</v>
      </c>
      <c r="C616" s="2">
        <v>44974</v>
      </c>
      <c r="D616" s="1" t="s">
        <v>35</v>
      </c>
      <c r="E616" s="1" t="s">
        <v>36</v>
      </c>
      <c r="F616" s="1" t="s">
        <v>37</v>
      </c>
      <c r="G616" s="1" t="s">
        <v>1392</v>
      </c>
      <c r="H616" s="1" t="s">
        <v>1393</v>
      </c>
      <c r="I616" s="3">
        <v>0</v>
      </c>
      <c r="J616" s="54">
        <v>33334</v>
      </c>
      <c r="K616" s="1" t="s">
        <v>40</v>
      </c>
      <c r="L616" s="1" t="s">
        <v>340</v>
      </c>
      <c r="M616" s="1" t="s">
        <v>341</v>
      </c>
      <c r="N616" s="1" t="s">
        <v>37</v>
      </c>
      <c r="O616" s="1" t="s">
        <v>43</v>
      </c>
      <c r="P616" s="1" t="s">
        <v>43</v>
      </c>
      <c r="Q616" s="1" t="s">
        <v>43</v>
      </c>
      <c r="R616" s="3">
        <v>0</v>
      </c>
      <c r="S616" s="1" t="s">
        <v>44</v>
      </c>
      <c r="T616" s="1" t="s">
        <v>45</v>
      </c>
      <c r="U616" s="1" t="s">
        <v>1392</v>
      </c>
      <c r="V616" s="1" t="s">
        <v>46</v>
      </c>
      <c r="W616" s="1" t="s">
        <v>47</v>
      </c>
      <c r="X616" s="1" t="s">
        <v>1394</v>
      </c>
      <c r="Y616" s="1" t="s">
        <v>49</v>
      </c>
      <c r="Z616" s="1" t="s">
        <v>918</v>
      </c>
      <c r="AA616" s="1" t="s">
        <v>51</v>
      </c>
      <c r="AB616" s="1" t="s">
        <v>1394</v>
      </c>
      <c r="AC616" s="1" t="s">
        <v>37</v>
      </c>
    </row>
    <row r="617" spans="1:29" x14ac:dyDescent="0.25">
      <c r="A617" s="1" t="s">
        <v>33</v>
      </c>
      <c r="B617" s="1" t="s">
        <v>34</v>
      </c>
      <c r="C617" s="2">
        <v>44979</v>
      </c>
      <c r="D617" s="1" t="s">
        <v>35</v>
      </c>
      <c r="E617" s="1" t="s">
        <v>36</v>
      </c>
      <c r="F617" s="1" t="s">
        <v>37</v>
      </c>
      <c r="G617" s="1" t="s">
        <v>1395</v>
      </c>
      <c r="H617" s="1" t="s">
        <v>1396</v>
      </c>
      <c r="I617" s="3">
        <v>0</v>
      </c>
      <c r="J617" s="54">
        <v>106488</v>
      </c>
      <c r="K617" s="1" t="s">
        <v>40</v>
      </c>
      <c r="L617" s="1" t="s">
        <v>340</v>
      </c>
      <c r="M617" s="1" t="s">
        <v>341</v>
      </c>
      <c r="N617" s="1" t="s">
        <v>37</v>
      </c>
      <c r="O617" s="1" t="s">
        <v>43</v>
      </c>
      <c r="P617" s="1" t="s">
        <v>43</v>
      </c>
      <c r="Q617" s="1" t="s">
        <v>43</v>
      </c>
      <c r="R617" s="3">
        <v>0</v>
      </c>
      <c r="S617" s="1" t="s">
        <v>44</v>
      </c>
      <c r="T617" s="1" t="s">
        <v>45</v>
      </c>
      <c r="U617" s="1" t="s">
        <v>1395</v>
      </c>
      <c r="V617" s="1" t="s">
        <v>46</v>
      </c>
      <c r="W617" s="1" t="s">
        <v>47</v>
      </c>
      <c r="X617" s="1" t="s">
        <v>1397</v>
      </c>
      <c r="Y617" s="1" t="s">
        <v>49</v>
      </c>
      <c r="Z617" s="1" t="s">
        <v>918</v>
      </c>
      <c r="AA617" s="1" t="s">
        <v>51</v>
      </c>
      <c r="AB617" s="1" t="s">
        <v>1397</v>
      </c>
      <c r="AC617" s="1" t="s">
        <v>37</v>
      </c>
    </row>
    <row r="618" spans="1:29" x14ac:dyDescent="0.25">
      <c r="A618" s="1" t="s">
        <v>33</v>
      </c>
      <c r="B618" s="1" t="s">
        <v>34</v>
      </c>
      <c r="C618" s="2">
        <v>44984</v>
      </c>
      <c r="D618" s="1" t="s">
        <v>35</v>
      </c>
      <c r="E618" s="1" t="s">
        <v>36</v>
      </c>
      <c r="F618" s="1" t="s">
        <v>37</v>
      </c>
      <c r="G618" s="1" t="s">
        <v>1398</v>
      </c>
      <c r="H618" s="1" t="s">
        <v>1399</v>
      </c>
      <c r="I618" s="3">
        <v>0</v>
      </c>
      <c r="J618" s="54">
        <v>36196</v>
      </c>
      <c r="K618" s="1" t="s">
        <v>40</v>
      </c>
      <c r="L618" s="1" t="s">
        <v>54</v>
      </c>
      <c r="M618" s="1" t="s">
        <v>55</v>
      </c>
      <c r="N618" s="1" t="s">
        <v>37</v>
      </c>
      <c r="O618" s="1" t="s">
        <v>43</v>
      </c>
      <c r="P618" s="1" t="s">
        <v>43</v>
      </c>
      <c r="Q618" s="1" t="s">
        <v>43</v>
      </c>
      <c r="R618" s="3">
        <v>0</v>
      </c>
      <c r="S618" s="1" t="s">
        <v>44</v>
      </c>
      <c r="T618" s="1" t="s">
        <v>45</v>
      </c>
      <c r="U618" s="1" t="s">
        <v>1398</v>
      </c>
      <c r="V618" s="1" t="s">
        <v>46</v>
      </c>
      <c r="W618" s="1" t="s">
        <v>47</v>
      </c>
      <c r="X618" s="1" t="s">
        <v>1400</v>
      </c>
      <c r="Y618" s="1" t="s">
        <v>49</v>
      </c>
      <c r="Z618" s="1" t="s">
        <v>918</v>
      </c>
      <c r="AA618" s="1" t="s">
        <v>51</v>
      </c>
      <c r="AB618" s="1" t="s">
        <v>1400</v>
      </c>
      <c r="AC618" s="1" t="s">
        <v>37</v>
      </c>
    </row>
    <row r="619" spans="1:29" hidden="1" x14ac:dyDescent="0.25">
      <c r="A619" s="1" t="s">
        <v>33</v>
      </c>
      <c r="B619" s="1" t="s">
        <v>34</v>
      </c>
      <c r="C619" s="2">
        <v>44985</v>
      </c>
      <c r="D619" s="1" t="s">
        <v>73</v>
      </c>
      <c r="E619" s="1" t="s">
        <v>74</v>
      </c>
      <c r="F619" s="1" t="s">
        <v>37</v>
      </c>
      <c r="G619" s="1" t="s">
        <v>1403</v>
      </c>
      <c r="H619" s="1" t="s">
        <v>76</v>
      </c>
      <c r="I619" s="3">
        <v>116000</v>
      </c>
      <c r="J619" s="3">
        <v>0</v>
      </c>
      <c r="K619" s="1" t="s">
        <v>40</v>
      </c>
      <c r="L619" s="1" t="s">
        <v>577</v>
      </c>
      <c r="M619" s="1" t="s">
        <v>578</v>
      </c>
      <c r="N619" s="1" t="s">
        <v>79</v>
      </c>
      <c r="O619" s="1" t="s">
        <v>80</v>
      </c>
      <c r="P619" s="1" t="s">
        <v>43</v>
      </c>
      <c r="Q619" s="1" t="s">
        <v>43</v>
      </c>
      <c r="R619" s="3">
        <v>0</v>
      </c>
      <c r="S619" s="1" t="s">
        <v>44</v>
      </c>
      <c r="T619" s="1" t="s">
        <v>45</v>
      </c>
      <c r="U619" s="1" t="s">
        <v>1403</v>
      </c>
      <c r="V619" s="1" t="s">
        <v>46</v>
      </c>
      <c r="W619" s="1" t="s">
        <v>81</v>
      </c>
      <c r="X619" s="1" t="s">
        <v>1404</v>
      </c>
      <c r="Y619" s="1" t="s">
        <v>83</v>
      </c>
      <c r="Z619" s="1" t="s">
        <v>1405</v>
      </c>
      <c r="AA619" s="1" t="s">
        <v>51</v>
      </c>
      <c r="AB619" s="1" t="s">
        <v>1406</v>
      </c>
      <c r="AC619" s="1" t="s">
        <v>37</v>
      </c>
    </row>
    <row r="620" spans="1:29" hidden="1" x14ac:dyDescent="0.25">
      <c r="A620" s="1" t="s">
        <v>33</v>
      </c>
      <c r="B620" s="1" t="s">
        <v>34</v>
      </c>
      <c r="C620" s="2">
        <v>44985</v>
      </c>
      <c r="D620" s="1" t="s">
        <v>73</v>
      </c>
      <c r="E620" s="1" t="s">
        <v>74</v>
      </c>
      <c r="F620" s="1" t="s">
        <v>37</v>
      </c>
      <c r="G620" s="1" t="s">
        <v>1403</v>
      </c>
      <c r="H620" s="1" t="s">
        <v>76</v>
      </c>
      <c r="I620" s="3">
        <v>38667</v>
      </c>
      <c r="J620" s="3">
        <v>0</v>
      </c>
      <c r="K620" s="1" t="s">
        <v>40</v>
      </c>
      <c r="L620" s="1" t="s">
        <v>1081</v>
      </c>
      <c r="M620" s="1" t="s">
        <v>847</v>
      </c>
      <c r="N620" s="1" t="s">
        <v>79</v>
      </c>
      <c r="O620" s="1" t="s">
        <v>80</v>
      </c>
      <c r="P620" s="1" t="s">
        <v>43</v>
      </c>
      <c r="Q620" s="1" t="s">
        <v>43</v>
      </c>
      <c r="R620" s="3">
        <v>0</v>
      </c>
      <c r="S620" s="1" t="s">
        <v>44</v>
      </c>
      <c r="T620" s="1" t="s">
        <v>45</v>
      </c>
      <c r="U620" s="1" t="s">
        <v>1403</v>
      </c>
      <c r="V620" s="1" t="s">
        <v>46</v>
      </c>
      <c r="W620" s="1" t="s">
        <v>81</v>
      </c>
      <c r="X620" s="1" t="s">
        <v>1404</v>
      </c>
      <c r="Y620" s="1" t="s">
        <v>83</v>
      </c>
      <c r="Z620" s="1" t="s">
        <v>1405</v>
      </c>
      <c r="AA620" s="1" t="s">
        <v>51</v>
      </c>
      <c r="AB620" s="1" t="s">
        <v>1406</v>
      </c>
      <c r="AC620" s="1" t="s">
        <v>37</v>
      </c>
    </row>
    <row r="621" spans="1:29" hidden="1" x14ac:dyDescent="0.25">
      <c r="A621" s="1" t="s">
        <v>33</v>
      </c>
      <c r="B621" s="1" t="s">
        <v>34</v>
      </c>
      <c r="C621" s="2">
        <v>44985</v>
      </c>
      <c r="D621" s="1" t="s">
        <v>73</v>
      </c>
      <c r="E621" s="1" t="s">
        <v>74</v>
      </c>
      <c r="F621" s="1" t="s">
        <v>37</v>
      </c>
      <c r="G621" s="1" t="s">
        <v>1403</v>
      </c>
      <c r="H621" s="1" t="s">
        <v>76</v>
      </c>
      <c r="I621" s="3">
        <v>154667</v>
      </c>
      <c r="J621" s="3">
        <v>0</v>
      </c>
      <c r="K621" s="1" t="s">
        <v>40</v>
      </c>
      <c r="L621" s="1" t="s">
        <v>601</v>
      </c>
      <c r="M621" s="1" t="s">
        <v>602</v>
      </c>
      <c r="N621" s="1" t="s">
        <v>79</v>
      </c>
      <c r="O621" s="1" t="s">
        <v>80</v>
      </c>
      <c r="P621" s="1" t="s">
        <v>43</v>
      </c>
      <c r="Q621" s="1" t="s">
        <v>43</v>
      </c>
      <c r="R621" s="3">
        <v>0</v>
      </c>
      <c r="S621" s="1" t="s">
        <v>44</v>
      </c>
      <c r="T621" s="1" t="s">
        <v>45</v>
      </c>
      <c r="U621" s="1" t="s">
        <v>1403</v>
      </c>
      <c r="V621" s="1" t="s">
        <v>46</v>
      </c>
      <c r="W621" s="1" t="s">
        <v>81</v>
      </c>
      <c r="X621" s="1" t="s">
        <v>1404</v>
      </c>
      <c r="Y621" s="1" t="s">
        <v>83</v>
      </c>
      <c r="Z621" s="1" t="s">
        <v>1405</v>
      </c>
      <c r="AA621" s="1" t="s">
        <v>51</v>
      </c>
      <c r="AB621" s="1" t="s">
        <v>1406</v>
      </c>
      <c r="AC621" s="1" t="s">
        <v>37</v>
      </c>
    </row>
    <row r="622" spans="1:29" hidden="1" x14ac:dyDescent="0.25">
      <c r="A622" s="1" t="s">
        <v>33</v>
      </c>
      <c r="B622" s="1" t="s">
        <v>34</v>
      </c>
      <c r="C622" s="2">
        <v>44985</v>
      </c>
      <c r="D622" s="1" t="s">
        <v>73</v>
      </c>
      <c r="E622" s="1" t="s">
        <v>74</v>
      </c>
      <c r="F622" s="1" t="s">
        <v>37</v>
      </c>
      <c r="G622" s="1" t="s">
        <v>1403</v>
      </c>
      <c r="H622" s="1" t="s">
        <v>76</v>
      </c>
      <c r="I622" s="3">
        <v>77334</v>
      </c>
      <c r="J622" s="3">
        <v>0</v>
      </c>
      <c r="K622" s="1" t="s">
        <v>40</v>
      </c>
      <c r="L622" s="1" t="s">
        <v>601</v>
      </c>
      <c r="M622" s="1" t="s">
        <v>602</v>
      </c>
      <c r="N622" s="1" t="s">
        <v>79</v>
      </c>
      <c r="O622" s="1" t="s">
        <v>80</v>
      </c>
      <c r="P622" s="1" t="s">
        <v>43</v>
      </c>
      <c r="Q622" s="1" t="s">
        <v>43</v>
      </c>
      <c r="R622" s="3">
        <v>0</v>
      </c>
      <c r="S622" s="1" t="s">
        <v>44</v>
      </c>
      <c r="T622" s="1" t="s">
        <v>45</v>
      </c>
      <c r="U622" s="1" t="s">
        <v>1403</v>
      </c>
      <c r="V622" s="1" t="s">
        <v>46</v>
      </c>
      <c r="W622" s="1" t="s">
        <v>81</v>
      </c>
      <c r="X622" s="1" t="s">
        <v>1404</v>
      </c>
      <c r="Y622" s="1" t="s">
        <v>83</v>
      </c>
      <c r="Z622" s="1" t="s">
        <v>1405</v>
      </c>
      <c r="AA622" s="1" t="s">
        <v>51</v>
      </c>
      <c r="AB622" s="1" t="s">
        <v>1406</v>
      </c>
      <c r="AC622" s="1" t="s">
        <v>37</v>
      </c>
    </row>
    <row r="623" spans="1:29" hidden="1" x14ac:dyDescent="0.25">
      <c r="A623" s="1" t="s">
        <v>33</v>
      </c>
      <c r="B623" s="1" t="s">
        <v>34</v>
      </c>
      <c r="C623" s="2">
        <v>44985</v>
      </c>
      <c r="D623" s="1" t="s">
        <v>73</v>
      </c>
      <c r="E623" s="1" t="s">
        <v>74</v>
      </c>
      <c r="F623" s="1" t="s">
        <v>37</v>
      </c>
      <c r="G623" s="1" t="s">
        <v>1403</v>
      </c>
      <c r="H623" s="1" t="s">
        <v>76</v>
      </c>
      <c r="I623" s="3">
        <v>38667</v>
      </c>
      <c r="J623" s="3">
        <v>0</v>
      </c>
      <c r="K623" s="1" t="s">
        <v>40</v>
      </c>
      <c r="L623" s="1" t="s">
        <v>168</v>
      </c>
      <c r="M623" s="1" t="s">
        <v>169</v>
      </c>
      <c r="N623" s="1" t="s">
        <v>79</v>
      </c>
      <c r="O623" s="1" t="s">
        <v>80</v>
      </c>
      <c r="P623" s="1" t="s">
        <v>43</v>
      </c>
      <c r="Q623" s="1" t="s">
        <v>43</v>
      </c>
      <c r="R623" s="3">
        <v>0</v>
      </c>
      <c r="S623" s="1" t="s">
        <v>44</v>
      </c>
      <c r="T623" s="1" t="s">
        <v>45</v>
      </c>
      <c r="U623" s="1" t="s">
        <v>1403</v>
      </c>
      <c r="V623" s="1" t="s">
        <v>46</v>
      </c>
      <c r="W623" s="1" t="s">
        <v>81</v>
      </c>
      <c r="X623" s="1" t="s">
        <v>1404</v>
      </c>
      <c r="Y623" s="1" t="s">
        <v>83</v>
      </c>
      <c r="Z623" s="1" t="s">
        <v>1405</v>
      </c>
      <c r="AA623" s="1" t="s">
        <v>51</v>
      </c>
      <c r="AB623" s="1" t="s">
        <v>1406</v>
      </c>
      <c r="AC623" s="1" t="s">
        <v>37</v>
      </c>
    </row>
    <row r="624" spans="1:29" hidden="1" x14ac:dyDescent="0.25">
      <c r="A624" s="1" t="s">
        <v>33</v>
      </c>
      <c r="B624" s="1" t="s">
        <v>34</v>
      </c>
      <c r="C624" s="2">
        <v>44985</v>
      </c>
      <c r="D624" s="1" t="s">
        <v>73</v>
      </c>
      <c r="E624" s="1" t="s">
        <v>74</v>
      </c>
      <c r="F624" s="1" t="s">
        <v>37</v>
      </c>
      <c r="G624" s="1" t="s">
        <v>1403</v>
      </c>
      <c r="H624" s="1" t="s">
        <v>76</v>
      </c>
      <c r="I624" s="3">
        <v>38667</v>
      </c>
      <c r="J624" s="3">
        <v>0</v>
      </c>
      <c r="K624" s="1" t="s">
        <v>40</v>
      </c>
      <c r="L624" s="1" t="s">
        <v>293</v>
      </c>
      <c r="M624" s="1" t="s">
        <v>294</v>
      </c>
      <c r="N624" s="1" t="s">
        <v>295</v>
      </c>
      <c r="O624" s="1" t="s">
        <v>296</v>
      </c>
      <c r="P624" s="1" t="s">
        <v>43</v>
      </c>
      <c r="Q624" s="1" t="s">
        <v>43</v>
      </c>
      <c r="R624" s="3">
        <v>0</v>
      </c>
      <c r="S624" s="1" t="s">
        <v>44</v>
      </c>
      <c r="T624" s="1" t="s">
        <v>45</v>
      </c>
      <c r="U624" s="1" t="s">
        <v>1403</v>
      </c>
      <c r="V624" s="1" t="s">
        <v>46</v>
      </c>
      <c r="W624" s="1" t="s">
        <v>81</v>
      </c>
      <c r="X624" s="1" t="s">
        <v>1404</v>
      </c>
      <c r="Y624" s="1" t="s">
        <v>83</v>
      </c>
      <c r="Z624" s="1" t="s">
        <v>1405</v>
      </c>
      <c r="AA624" s="1" t="s">
        <v>51</v>
      </c>
      <c r="AB624" s="1" t="s">
        <v>1406</v>
      </c>
      <c r="AC624" s="1" t="s">
        <v>37</v>
      </c>
    </row>
    <row r="625" spans="1:29" hidden="1" x14ac:dyDescent="0.25">
      <c r="A625" s="1" t="s">
        <v>33</v>
      </c>
      <c r="B625" s="1" t="s">
        <v>34</v>
      </c>
      <c r="C625" s="2">
        <v>44985</v>
      </c>
      <c r="D625" s="1" t="s">
        <v>73</v>
      </c>
      <c r="E625" s="1" t="s">
        <v>74</v>
      </c>
      <c r="F625" s="1" t="s">
        <v>37</v>
      </c>
      <c r="G625" s="1" t="s">
        <v>1403</v>
      </c>
      <c r="H625" s="1" t="s">
        <v>76</v>
      </c>
      <c r="I625" s="3">
        <v>38667</v>
      </c>
      <c r="J625" s="3">
        <v>0</v>
      </c>
      <c r="K625" s="1" t="s">
        <v>40</v>
      </c>
      <c r="L625" s="1" t="s">
        <v>293</v>
      </c>
      <c r="M625" s="1" t="s">
        <v>294</v>
      </c>
      <c r="N625" s="1" t="s">
        <v>295</v>
      </c>
      <c r="O625" s="1" t="s">
        <v>296</v>
      </c>
      <c r="P625" s="1" t="s">
        <v>43</v>
      </c>
      <c r="Q625" s="1" t="s">
        <v>43</v>
      </c>
      <c r="R625" s="3">
        <v>0</v>
      </c>
      <c r="S625" s="1" t="s">
        <v>44</v>
      </c>
      <c r="T625" s="1" t="s">
        <v>45</v>
      </c>
      <c r="U625" s="1" t="s">
        <v>1403</v>
      </c>
      <c r="V625" s="1" t="s">
        <v>46</v>
      </c>
      <c r="W625" s="1" t="s">
        <v>81</v>
      </c>
      <c r="X625" s="1" t="s">
        <v>1404</v>
      </c>
      <c r="Y625" s="1" t="s">
        <v>83</v>
      </c>
      <c r="Z625" s="1" t="s">
        <v>1405</v>
      </c>
      <c r="AA625" s="1" t="s">
        <v>51</v>
      </c>
      <c r="AB625" s="1" t="s">
        <v>1406</v>
      </c>
      <c r="AC625" s="1" t="s">
        <v>37</v>
      </c>
    </row>
    <row r="626" spans="1:29" hidden="1" x14ac:dyDescent="0.25">
      <c r="A626" s="1" t="s">
        <v>33</v>
      </c>
      <c r="B626" s="1" t="s">
        <v>34</v>
      </c>
      <c r="C626" s="2">
        <v>44985</v>
      </c>
      <c r="D626" s="1" t="s">
        <v>73</v>
      </c>
      <c r="E626" s="1" t="s">
        <v>74</v>
      </c>
      <c r="F626" s="1" t="s">
        <v>37</v>
      </c>
      <c r="G626" s="1" t="s">
        <v>1403</v>
      </c>
      <c r="H626" s="1" t="s">
        <v>76</v>
      </c>
      <c r="I626" s="3">
        <v>92775</v>
      </c>
      <c r="J626" s="3">
        <v>0</v>
      </c>
      <c r="K626" s="1" t="s">
        <v>40</v>
      </c>
      <c r="L626" s="1" t="s">
        <v>1360</v>
      </c>
      <c r="M626" s="1" t="s">
        <v>771</v>
      </c>
      <c r="N626" s="1" t="s">
        <v>79</v>
      </c>
      <c r="O626" s="1" t="s">
        <v>80</v>
      </c>
      <c r="P626" s="1" t="s">
        <v>43</v>
      </c>
      <c r="Q626" s="1" t="s">
        <v>43</v>
      </c>
      <c r="R626" s="3">
        <v>0</v>
      </c>
      <c r="S626" s="1" t="s">
        <v>44</v>
      </c>
      <c r="T626" s="1" t="s">
        <v>45</v>
      </c>
      <c r="U626" s="1" t="s">
        <v>1403</v>
      </c>
      <c r="V626" s="1" t="s">
        <v>46</v>
      </c>
      <c r="W626" s="1" t="s">
        <v>81</v>
      </c>
      <c r="X626" s="1" t="s">
        <v>1404</v>
      </c>
      <c r="Y626" s="1" t="s">
        <v>83</v>
      </c>
      <c r="Z626" s="1" t="s">
        <v>1405</v>
      </c>
      <c r="AA626" s="1" t="s">
        <v>51</v>
      </c>
      <c r="AB626" s="1" t="s">
        <v>1406</v>
      </c>
      <c r="AC626" s="1" t="s">
        <v>37</v>
      </c>
    </row>
    <row r="627" spans="1:29" hidden="1" x14ac:dyDescent="0.25">
      <c r="A627" s="1" t="s">
        <v>33</v>
      </c>
      <c r="B627" s="1" t="s">
        <v>34</v>
      </c>
      <c r="C627" s="2">
        <v>44985</v>
      </c>
      <c r="D627" s="1" t="s">
        <v>73</v>
      </c>
      <c r="E627" s="1" t="s">
        <v>74</v>
      </c>
      <c r="F627" s="1" t="s">
        <v>37</v>
      </c>
      <c r="G627" s="1" t="s">
        <v>1403</v>
      </c>
      <c r="H627" s="1" t="s">
        <v>76</v>
      </c>
      <c r="I627" s="3">
        <v>580000</v>
      </c>
      <c r="J627" s="3">
        <v>0</v>
      </c>
      <c r="K627" s="1" t="s">
        <v>40</v>
      </c>
      <c r="L627" s="1" t="s">
        <v>464</v>
      </c>
      <c r="M627" s="1" t="s">
        <v>465</v>
      </c>
      <c r="N627" s="1" t="s">
        <v>79</v>
      </c>
      <c r="O627" s="1" t="s">
        <v>80</v>
      </c>
      <c r="P627" s="1" t="s">
        <v>43</v>
      </c>
      <c r="Q627" s="1" t="s">
        <v>43</v>
      </c>
      <c r="R627" s="3">
        <v>0</v>
      </c>
      <c r="S627" s="1" t="s">
        <v>44</v>
      </c>
      <c r="T627" s="1" t="s">
        <v>45</v>
      </c>
      <c r="U627" s="1" t="s">
        <v>1403</v>
      </c>
      <c r="V627" s="1" t="s">
        <v>46</v>
      </c>
      <c r="W627" s="1" t="s">
        <v>81</v>
      </c>
      <c r="X627" s="1" t="s">
        <v>1404</v>
      </c>
      <c r="Y627" s="1" t="s">
        <v>83</v>
      </c>
      <c r="Z627" s="1" t="s">
        <v>1405</v>
      </c>
      <c r="AA627" s="1" t="s">
        <v>51</v>
      </c>
      <c r="AB627" s="1" t="s">
        <v>1406</v>
      </c>
      <c r="AC627" s="1" t="s">
        <v>37</v>
      </c>
    </row>
    <row r="628" spans="1:29" hidden="1" x14ac:dyDescent="0.25">
      <c r="A628" s="1" t="s">
        <v>33</v>
      </c>
      <c r="B628" s="1" t="s">
        <v>34</v>
      </c>
      <c r="C628" s="2">
        <v>44985</v>
      </c>
      <c r="D628" s="1" t="s">
        <v>73</v>
      </c>
      <c r="E628" s="1" t="s">
        <v>74</v>
      </c>
      <c r="F628" s="1" t="s">
        <v>37</v>
      </c>
      <c r="G628" s="1" t="s">
        <v>1403</v>
      </c>
      <c r="H628" s="1" t="s">
        <v>76</v>
      </c>
      <c r="I628" s="3">
        <v>38667</v>
      </c>
      <c r="J628" s="3">
        <v>0</v>
      </c>
      <c r="K628" s="1" t="s">
        <v>40</v>
      </c>
      <c r="L628" s="1" t="s">
        <v>464</v>
      </c>
      <c r="M628" s="1" t="s">
        <v>465</v>
      </c>
      <c r="N628" s="1" t="s">
        <v>79</v>
      </c>
      <c r="O628" s="1" t="s">
        <v>80</v>
      </c>
      <c r="P628" s="1" t="s">
        <v>43</v>
      </c>
      <c r="Q628" s="1" t="s">
        <v>43</v>
      </c>
      <c r="R628" s="3">
        <v>0</v>
      </c>
      <c r="S628" s="1" t="s">
        <v>44</v>
      </c>
      <c r="T628" s="1" t="s">
        <v>45</v>
      </c>
      <c r="U628" s="1" t="s">
        <v>1403</v>
      </c>
      <c r="V628" s="1" t="s">
        <v>46</v>
      </c>
      <c r="W628" s="1" t="s">
        <v>81</v>
      </c>
      <c r="X628" s="1" t="s">
        <v>1404</v>
      </c>
      <c r="Y628" s="1" t="s">
        <v>83</v>
      </c>
      <c r="Z628" s="1" t="s">
        <v>1405</v>
      </c>
      <c r="AA628" s="1" t="s">
        <v>51</v>
      </c>
      <c r="AB628" s="1" t="s">
        <v>1406</v>
      </c>
      <c r="AC628" s="1" t="s">
        <v>37</v>
      </c>
    </row>
    <row r="629" spans="1:29" hidden="1" x14ac:dyDescent="0.25">
      <c r="A629" s="1" t="s">
        <v>33</v>
      </c>
      <c r="B629" s="1" t="s">
        <v>34</v>
      </c>
      <c r="C629" s="2">
        <v>44985</v>
      </c>
      <c r="D629" s="1" t="s">
        <v>73</v>
      </c>
      <c r="E629" s="1" t="s">
        <v>74</v>
      </c>
      <c r="F629" s="1" t="s">
        <v>37</v>
      </c>
      <c r="G629" s="1" t="s">
        <v>1403</v>
      </c>
      <c r="H629" s="1" t="s">
        <v>76</v>
      </c>
      <c r="I629" s="3">
        <v>193334</v>
      </c>
      <c r="J629" s="3">
        <v>0</v>
      </c>
      <c r="K629" s="1" t="s">
        <v>40</v>
      </c>
      <c r="L629" s="1" t="s">
        <v>141</v>
      </c>
      <c r="M629" s="1" t="s">
        <v>142</v>
      </c>
      <c r="N629" s="1" t="s">
        <v>79</v>
      </c>
      <c r="O629" s="1" t="s">
        <v>80</v>
      </c>
      <c r="P629" s="1" t="s">
        <v>43</v>
      </c>
      <c r="Q629" s="1" t="s">
        <v>43</v>
      </c>
      <c r="R629" s="3">
        <v>0</v>
      </c>
      <c r="S629" s="1" t="s">
        <v>44</v>
      </c>
      <c r="T629" s="1" t="s">
        <v>45</v>
      </c>
      <c r="U629" s="1" t="s">
        <v>1403</v>
      </c>
      <c r="V629" s="1" t="s">
        <v>46</v>
      </c>
      <c r="W629" s="1" t="s">
        <v>81</v>
      </c>
      <c r="X629" s="1" t="s">
        <v>1404</v>
      </c>
      <c r="Y629" s="1" t="s">
        <v>83</v>
      </c>
      <c r="Z629" s="1" t="s">
        <v>1405</v>
      </c>
      <c r="AA629" s="1" t="s">
        <v>51</v>
      </c>
      <c r="AB629" s="1" t="s">
        <v>1406</v>
      </c>
      <c r="AC629" s="1" t="s">
        <v>37</v>
      </c>
    </row>
    <row r="630" spans="1:29" hidden="1" x14ac:dyDescent="0.25">
      <c r="A630" s="1" t="s">
        <v>33</v>
      </c>
      <c r="B630" s="1" t="s">
        <v>34</v>
      </c>
      <c r="C630" s="2">
        <v>44985</v>
      </c>
      <c r="D630" s="1" t="s">
        <v>73</v>
      </c>
      <c r="E630" s="1" t="s">
        <v>74</v>
      </c>
      <c r="F630" s="1" t="s">
        <v>37</v>
      </c>
      <c r="G630" s="1" t="s">
        <v>1403</v>
      </c>
      <c r="H630" s="1" t="s">
        <v>76</v>
      </c>
      <c r="I630" s="3">
        <v>464000</v>
      </c>
      <c r="J630" s="3">
        <v>0</v>
      </c>
      <c r="K630" s="1" t="s">
        <v>40</v>
      </c>
      <c r="L630" s="1" t="s">
        <v>117</v>
      </c>
      <c r="M630" s="1" t="s">
        <v>118</v>
      </c>
      <c r="N630" s="1" t="s">
        <v>79</v>
      </c>
      <c r="O630" s="1" t="s">
        <v>80</v>
      </c>
      <c r="P630" s="1" t="s">
        <v>43</v>
      </c>
      <c r="Q630" s="1" t="s">
        <v>43</v>
      </c>
      <c r="R630" s="3">
        <v>0</v>
      </c>
      <c r="S630" s="1" t="s">
        <v>44</v>
      </c>
      <c r="T630" s="1" t="s">
        <v>45</v>
      </c>
      <c r="U630" s="1" t="s">
        <v>1403</v>
      </c>
      <c r="V630" s="1" t="s">
        <v>46</v>
      </c>
      <c r="W630" s="1" t="s">
        <v>81</v>
      </c>
      <c r="X630" s="1" t="s">
        <v>1404</v>
      </c>
      <c r="Y630" s="1" t="s">
        <v>83</v>
      </c>
      <c r="Z630" s="1" t="s">
        <v>1405</v>
      </c>
      <c r="AA630" s="1" t="s">
        <v>51</v>
      </c>
      <c r="AB630" s="1" t="s">
        <v>1406</v>
      </c>
      <c r="AC630" s="1" t="s">
        <v>37</v>
      </c>
    </row>
    <row r="631" spans="1:29" hidden="1" x14ac:dyDescent="0.25">
      <c r="A631" s="1" t="s">
        <v>33</v>
      </c>
      <c r="B631" s="1" t="s">
        <v>34</v>
      </c>
      <c r="C631" s="2">
        <v>44985</v>
      </c>
      <c r="D631" s="1" t="s">
        <v>73</v>
      </c>
      <c r="E631" s="1" t="s">
        <v>74</v>
      </c>
      <c r="F631" s="1" t="s">
        <v>37</v>
      </c>
      <c r="G631" s="1" t="s">
        <v>1403</v>
      </c>
      <c r="H631" s="1" t="s">
        <v>76</v>
      </c>
      <c r="I631" s="3">
        <v>386668</v>
      </c>
      <c r="J631" s="3">
        <v>0</v>
      </c>
      <c r="K631" s="1" t="s">
        <v>40</v>
      </c>
      <c r="L631" s="1" t="s">
        <v>117</v>
      </c>
      <c r="M631" s="1" t="s">
        <v>118</v>
      </c>
      <c r="N631" s="1" t="s">
        <v>79</v>
      </c>
      <c r="O631" s="1" t="s">
        <v>80</v>
      </c>
      <c r="P631" s="1" t="s">
        <v>43</v>
      </c>
      <c r="Q631" s="1" t="s">
        <v>43</v>
      </c>
      <c r="R631" s="3">
        <v>0</v>
      </c>
      <c r="S631" s="1" t="s">
        <v>44</v>
      </c>
      <c r="T631" s="1" t="s">
        <v>45</v>
      </c>
      <c r="U631" s="1" t="s">
        <v>1403</v>
      </c>
      <c r="V631" s="1" t="s">
        <v>46</v>
      </c>
      <c r="W631" s="1" t="s">
        <v>81</v>
      </c>
      <c r="X631" s="1" t="s">
        <v>1404</v>
      </c>
      <c r="Y631" s="1" t="s">
        <v>83</v>
      </c>
      <c r="Z631" s="1" t="s">
        <v>1405</v>
      </c>
      <c r="AA631" s="1" t="s">
        <v>51</v>
      </c>
      <c r="AB631" s="1" t="s">
        <v>1406</v>
      </c>
      <c r="AC631" s="1" t="s">
        <v>37</v>
      </c>
    </row>
    <row r="632" spans="1:29" hidden="1" x14ac:dyDescent="0.25">
      <c r="A632" s="1" t="s">
        <v>33</v>
      </c>
      <c r="B632" s="1" t="s">
        <v>34</v>
      </c>
      <c r="C632" s="2">
        <v>44985</v>
      </c>
      <c r="D632" s="1" t="s">
        <v>73</v>
      </c>
      <c r="E632" s="1" t="s">
        <v>74</v>
      </c>
      <c r="F632" s="1" t="s">
        <v>37</v>
      </c>
      <c r="G632" s="1" t="s">
        <v>1403</v>
      </c>
      <c r="H632" s="1" t="s">
        <v>76</v>
      </c>
      <c r="I632" s="3">
        <v>38667</v>
      </c>
      <c r="J632" s="3">
        <v>0</v>
      </c>
      <c r="K632" s="1" t="s">
        <v>40</v>
      </c>
      <c r="L632" s="1" t="s">
        <v>127</v>
      </c>
      <c r="M632" s="1" t="s">
        <v>128</v>
      </c>
      <c r="N632" s="1" t="s">
        <v>79</v>
      </c>
      <c r="O632" s="1" t="s">
        <v>80</v>
      </c>
      <c r="P632" s="1" t="s">
        <v>43</v>
      </c>
      <c r="Q632" s="1" t="s">
        <v>43</v>
      </c>
      <c r="R632" s="3">
        <v>0</v>
      </c>
      <c r="S632" s="1" t="s">
        <v>44</v>
      </c>
      <c r="T632" s="1" t="s">
        <v>45</v>
      </c>
      <c r="U632" s="1" t="s">
        <v>1403</v>
      </c>
      <c r="V632" s="1" t="s">
        <v>46</v>
      </c>
      <c r="W632" s="1" t="s">
        <v>81</v>
      </c>
      <c r="X632" s="1" t="s">
        <v>1404</v>
      </c>
      <c r="Y632" s="1" t="s">
        <v>83</v>
      </c>
      <c r="Z632" s="1" t="s">
        <v>1405</v>
      </c>
      <c r="AA632" s="1" t="s">
        <v>51</v>
      </c>
      <c r="AB632" s="1" t="s">
        <v>1406</v>
      </c>
      <c r="AC632" s="1" t="s">
        <v>37</v>
      </c>
    </row>
    <row r="633" spans="1:29" hidden="1" x14ac:dyDescent="0.25">
      <c r="A633" s="1" t="s">
        <v>33</v>
      </c>
      <c r="B633" s="1" t="s">
        <v>34</v>
      </c>
      <c r="C633" s="2">
        <v>44985</v>
      </c>
      <c r="D633" s="1" t="s">
        <v>73</v>
      </c>
      <c r="E633" s="1" t="s">
        <v>74</v>
      </c>
      <c r="F633" s="1" t="s">
        <v>37</v>
      </c>
      <c r="G633" s="1" t="s">
        <v>1403</v>
      </c>
      <c r="H633" s="1" t="s">
        <v>76</v>
      </c>
      <c r="I633" s="3">
        <v>38667</v>
      </c>
      <c r="J633" s="3">
        <v>0</v>
      </c>
      <c r="K633" s="1" t="s">
        <v>40</v>
      </c>
      <c r="L633" s="1" t="s">
        <v>152</v>
      </c>
      <c r="M633" s="1" t="s">
        <v>153</v>
      </c>
      <c r="N633" s="1" t="s">
        <v>79</v>
      </c>
      <c r="O633" s="1" t="s">
        <v>80</v>
      </c>
      <c r="P633" s="1" t="s">
        <v>43</v>
      </c>
      <c r="Q633" s="1" t="s">
        <v>43</v>
      </c>
      <c r="R633" s="3">
        <v>0</v>
      </c>
      <c r="S633" s="1" t="s">
        <v>44</v>
      </c>
      <c r="T633" s="1" t="s">
        <v>45</v>
      </c>
      <c r="U633" s="1" t="s">
        <v>1403</v>
      </c>
      <c r="V633" s="1" t="s">
        <v>46</v>
      </c>
      <c r="W633" s="1" t="s">
        <v>81</v>
      </c>
      <c r="X633" s="1" t="s">
        <v>1404</v>
      </c>
      <c r="Y633" s="1" t="s">
        <v>83</v>
      </c>
      <c r="Z633" s="1" t="s">
        <v>1405</v>
      </c>
      <c r="AA633" s="1" t="s">
        <v>51</v>
      </c>
      <c r="AB633" s="1" t="s">
        <v>1406</v>
      </c>
      <c r="AC633" s="1" t="s">
        <v>37</v>
      </c>
    </row>
    <row r="634" spans="1:29" hidden="1" x14ac:dyDescent="0.25">
      <c r="A634" s="1" t="s">
        <v>33</v>
      </c>
      <c r="B634" s="1" t="s">
        <v>34</v>
      </c>
      <c r="C634" s="2">
        <v>44985</v>
      </c>
      <c r="D634" s="1" t="s">
        <v>73</v>
      </c>
      <c r="E634" s="1" t="s">
        <v>74</v>
      </c>
      <c r="F634" s="1" t="s">
        <v>37</v>
      </c>
      <c r="G634" s="1" t="s">
        <v>1403</v>
      </c>
      <c r="H634" s="1" t="s">
        <v>76</v>
      </c>
      <c r="I634" s="3">
        <v>38667</v>
      </c>
      <c r="J634" s="3">
        <v>0</v>
      </c>
      <c r="K634" s="1" t="s">
        <v>40</v>
      </c>
      <c r="L634" s="1" t="s">
        <v>559</v>
      </c>
      <c r="M634" s="1" t="s">
        <v>560</v>
      </c>
      <c r="N634" s="1" t="s">
        <v>79</v>
      </c>
      <c r="O634" s="1" t="s">
        <v>80</v>
      </c>
      <c r="P634" s="1" t="s">
        <v>43</v>
      </c>
      <c r="Q634" s="1" t="s">
        <v>43</v>
      </c>
      <c r="R634" s="3">
        <v>0</v>
      </c>
      <c r="S634" s="1" t="s">
        <v>44</v>
      </c>
      <c r="T634" s="1" t="s">
        <v>45</v>
      </c>
      <c r="U634" s="1" t="s">
        <v>1403</v>
      </c>
      <c r="V634" s="1" t="s">
        <v>46</v>
      </c>
      <c r="W634" s="1" t="s">
        <v>81</v>
      </c>
      <c r="X634" s="1" t="s">
        <v>1404</v>
      </c>
      <c r="Y634" s="1" t="s">
        <v>83</v>
      </c>
      <c r="Z634" s="1" t="s">
        <v>1405</v>
      </c>
      <c r="AA634" s="1" t="s">
        <v>51</v>
      </c>
      <c r="AB634" s="1" t="s">
        <v>1407</v>
      </c>
      <c r="AC634" s="1" t="s">
        <v>37</v>
      </c>
    </row>
    <row r="635" spans="1:29" hidden="1" x14ac:dyDescent="0.25">
      <c r="A635" s="1" t="s">
        <v>33</v>
      </c>
      <c r="B635" s="1" t="s">
        <v>34</v>
      </c>
      <c r="C635" s="2">
        <v>44985</v>
      </c>
      <c r="D635" s="1" t="s">
        <v>73</v>
      </c>
      <c r="E635" s="1" t="s">
        <v>74</v>
      </c>
      <c r="F635" s="1" t="s">
        <v>37</v>
      </c>
      <c r="G635" s="1" t="s">
        <v>1403</v>
      </c>
      <c r="H635" s="1" t="s">
        <v>76</v>
      </c>
      <c r="I635" s="3">
        <v>270667</v>
      </c>
      <c r="J635" s="3">
        <v>0</v>
      </c>
      <c r="K635" s="1" t="s">
        <v>40</v>
      </c>
      <c r="L635" s="1" t="s">
        <v>559</v>
      </c>
      <c r="M635" s="1" t="s">
        <v>560</v>
      </c>
      <c r="N635" s="1" t="s">
        <v>79</v>
      </c>
      <c r="O635" s="1" t="s">
        <v>80</v>
      </c>
      <c r="P635" s="1" t="s">
        <v>43</v>
      </c>
      <c r="Q635" s="1" t="s">
        <v>43</v>
      </c>
      <c r="R635" s="3">
        <v>0</v>
      </c>
      <c r="S635" s="1" t="s">
        <v>44</v>
      </c>
      <c r="T635" s="1" t="s">
        <v>45</v>
      </c>
      <c r="U635" s="1" t="s">
        <v>1403</v>
      </c>
      <c r="V635" s="1" t="s">
        <v>46</v>
      </c>
      <c r="W635" s="1" t="s">
        <v>81</v>
      </c>
      <c r="X635" s="1" t="s">
        <v>1404</v>
      </c>
      <c r="Y635" s="1" t="s">
        <v>83</v>
      </c>
      <c r="Z635" s="1" t="s">
        <v>1405</v>
      </c>
      <c r="AA635" s="1" t="s">
        <v>51</v>
      </c>
      <c r="AB635" s="1" t="s">
        <v>1407</v>
      </c>
      <c r="AC635" s="1" t="s">
        <v>37</v>
      </c>
    </row>
    <row r="636" spans="1:29" hidden="1" x14ac:dyDescent="0.25">
      <c r="A636" s="1" t="s">
        <v>33</v>
      </c>
      <c r="B636" s="1" t="s">
        <v>34</v>
      </c>
      <c r="C636" s="2">
        <v>44985</v>
      </c>
      <c r="D636" s="1" t="s">
        <v>73</v>
      </c>
      <c r="E636" s="1" t="s">
        <v>74</v>
      </c>
      <c r="F636" s="1" t="s">
        <v>37</v>
      </c>
      <c r="G636" s="1" t="s">
        <v>1403</v>
      </c>
      <c r="H636" s="1" t="s">
        <v>76</v>
      </c>
      <c r="I636" s="3">
        <v>580000</v>
      </c>
      <c r="J636" s="3">
        <v>0</v>
      </c>
      <c r="K636" s="1" t="s">
        <v>40</v>
      </c>
      <c r="L636" s="1" t="s">
        <v>416</v>
      </c>
      <c r="M636" s="1" t="s">
        <v>417</v>
      </c>
      <c r="N636" s="1" t="s">
        <v>79</v>
      </c>
      <c r="O636" s="1" t="s">
        <v>80</v>
      </c>
      <c r="P636" s="1" t="s">
        <v>43</v>
      </c>
      <c r="Q636" s="1" t="s">
        <v>43</v>
      </c>
      <c r="R636" s="3">
        <v>0</v>
      </c>
      <c r="S636" s="1" t="s">
        <v>44</v>
      </c>
      <c r="T636" s="1" t="s">
        <v>45</v>
      </c>
      <c r="U636" s="1" t="s">
        <v>1403</v>
      </c>
      <c r="V636" s="1" t="s">
        <v>46</v>
      </c>
      <c r="W636" s="1" t="s">
        <v>81</v>
      </c>
      <c r="X636" s="1" t="s">
        <v>1404</v>
      </c>
      <c r="Y636" s="1" t="s">
        <v>83</v>
      </c>
      <c r="Z636" s="1" t="s">
        <v>1405</v>
      </c>
      <c r="AA636" s="1" t="s">
        <v>51</v>
      </c>
      <c r="AB636" s="1" t="s">
        <v>1407</v>
      </c>
      <c r="AC636" s="1" t="s">
        <v>37</v>
      </c>
    </row>
    <row r="637" spans="1:29" hidden="1" x14ac:dyDescent="0.25">
      <c r="A637" s="1" t="s">
        <v>33</v>
      </c>
      <c r="B637" s="1" t="s">
        <v>34</v>
      </c>
      <c r="C637" s="2">
        <v>44985</v>
      </c>
      <c r="D637" s="1" t="s">
        <v>73</v>
      </c>
      <c r="E637" s="1" t="s">
        <v>74</v>
      </c>
      <c r="F637" s="1" t="s">
        <v>37</v>
      </c>
      <c r="G637" s="1" t="s">
        <v>1403</v>
      </c>
      <c r="H637" s="1" t="s">
        <v>76</v>
      </c>
      <c r="I637" s="3">
        <v>232000</v>
      </c>
      <c r="J637" s="3">
        <v>0</v>
      </c>
      <c r="K637" s="1" t="s">
        <v>40</v>
      </c>
      <c r="L637" s="1" t="s">
        <v>416</v>
      </c>
      <c r="M637" s="1" t="s">
        <v>417</v>
      </c>
      <c r="N637" s="1" t="s">
        <v>79</v>
      </c>
      <c r="O637" s="1" t="s">
        <v>80</v>
      </c>
      <c r="P637" s="1" t="s">
        <v>43</v>
      </c>
      <c r="Q637" s="1" t="s">
        <v>43</v>
      </c>
      <c r="R637" s="3">
        <v>0</v>
      </c>
      <c r="S637" s="1" t="s">
        <v>44</v>
      </c>
      <c r="T637" s="1" t="s">
        <v>45</v>
      </c>
      <c r="U637" s="1" t="s">
        <v>1403</v>
      </c>
      <c r="V637" s="1" t="s">
        <v>46</v>
      </c>
      <c r="W637" s="1" t="s">
        <v>81</v>
      </c>
      <c r="X637" s="1" t="s">
        <v>1404</v>
      </c>
      <c r="Y637" s="1" t="s">
        <v>83</v>
      </c>
      <c r="Z637" s="1" t="s">
        <v>1405</v>
      </c>
      <c r="AA637" s="1" t="s">
        <v>51</v>
      </c>
      <c r="AB637" s="1" t="s">
        <v>1407</v>
      </c>
      <c r="AC637" s="1" t="s">
        <v>37</v>
      </c>
    </row>
    <row r="638" spans="1:29" hidden="1" x14ac:dyDescent="0.25">
      <c r="A638" s="1" t="s">
        <v>33</v>
      </c>
      <c r="B638" s="1" t="s">
        <v>34</v>
      </c>
      <c r="C638" s="2">
        <v>44985</v>
      </c>
      <c r="D638" s="1" t="s">
        <v>73</v>
      </c>
      <c r="E638" s="1" t="s">
        <v>74</v>
      </c>
      <c r="F638" s="1" t="s">
        <v>37</v>
      </c>
      <c r="G638" s="1" t="s">
        <v>1403</v>
      </c>
      <c r="H638" s="1" t="s">
        <v>76</v>
      </c>
      <c r="I638" s="3">
        <v>38667</v>
      </c>
      <c r="J638" s="3">
        <v>0</v>
      </c>
      <c r="K638" s="1" t="s">
        <v>40</v>
      </c>
      <c r="L638" s="1" t="s">
        <v>408</v>
      </c>
      <c r="M638" s="1" t="s">
        <v>409</v>
      </c>
      <c r="N638" s="1" t="s">
        <v>79</v>
      </c>
      <c r="O638" s="1" t="s">
        <v>80</v>
      </c>
      <c r="P638" s="1" t="s">
        <v>43</v>
      </c>
      <c r="Q638" s="1" t="s">
        <v>43</v>
      </c>
      <c r="R638" s="3">
        <v>0</v>
      </c>
      <c r="S638" s="1" t="s">
        <v>44</v>
      </c>
      <c r="T638" s="1" t="s">
        <v>45</v>
      </c>
      <c r="U638" s="1" t="s">
        <v>1403</v>
      </c>
      <c r="V638" s="1" t="s">
        <v>46</v>
      </c>
      <c r="W638" s="1" t="s">
        <v>81</v>
      </c>
      <c r="X638" s="1" t="s">
        <v>1404</v>
      </c>
      <c r="Y638" s="1" t="s">
        <v>83</v>
      </c>
      <c r="Z638" s="1" t="s">
        <v>1405</v>
      </c>
      <c r="AA638" s="1" t="s">
        <v>51</v>
      </c>
      <c r="AB638" s="1" t="s">
        <v>1407</v>
      </c>
      <c r="AC638" s="1" t="s">
        <v>37</v>
      </c>
    </row>
    <row r="639" spans="1:29" hidden="1" x14ac:dyDescent="0.25">
      <c r="A639" s="1" t="s">
        <v>33</v>
      </c>
      <c r="B639" s="1" t="s">
        <v>34</v>
      </c>
      <c r="C639" s="2">
        <v>44985</v>
      </c>
      <c r="D639" s="1" t="s">
        <v>73</v>
      </c>
      <c r="E639" s="1" t="s">
        <v>74</v>
      </c>
      <c r="F639" s="1" t="s">
        <v>37</v>
      </c>
      <c r="G639" s="1" t="s">
        <v>1403</v>
      </c>
      <c r="H639" s="1" t="s">
        <v>76</v>
      </c>
      <c r="I639" s="3">
        <v>77334</v>
      </c>
      <c r="J639" s="3">
        <v>0</v>
      </c>
      <c r="K639" s="1" t="s">
        <v>40</v>
      </c>
      <c r="L639" s="1" t="s">
        <v>408</v>
      </c>
      <c r="M639" s="1" t="s">
        <v>409</v>
      </c>
      <c r="N639" s="1" t="s">
        <v>79</v>
      </c>
      <c r="O639" s="1" t="s">
        <v>80</v>
      </c>
      <c r="P639" s="1" t="s">
        <v>43</v>
      </c>
      <c r="Q639" s="1" t="s">
        <v>43</v>
      </c>
      <c r="R639" s="3">
        <v>0</v>
      </c>
      <c r="S639" s="1" t="s">
        <v>44</v>
      </c>
      <c r="T639" s="1" t="s">
        <v>45</v>
      </c>
      <c r="U639" s="1" t="s">
        <v>1403</v>
      </c>
      <c r="V639" s="1" t="s">
        <v>46</v>
      </c>
      <c r="W639" s="1" t="s">
        <v>81</v>
      </c>
      <c r="X639" s="1" t="s">
        <v>1404</v>
      </c>
      <c r="Y639" s="1" t="s">
        <v>83</v>
      </c>
      <c r="Z639" s="1" t="s">
        <v>1405</v>
      </c>
      <c r="AA639" s="1" t="s">
        <v>51</v>
      </c>
      <c r="AB639" s="1" t="s">
        <v>1407</v>
      </c>
      <c r="AC639" s="1" t="s">
        <v>37</v>
      </c>
    </row>
    <row r="640" spans="1:29" hidden="1" x14ac:dyDescent="0.25">
      <c r="A640" s="1" t="s">
        <v>33</v>
      </c>
      <c r="B640" s="1" t="s">
        <v>34</v>
      </c>
      <c r="C640" s="2">
        <v>44985</v>
      </c>
      <c r="D640" s="1" t="s">
        <v>73</v>
      </c>
      <c r="E640" s="1" t="s">
        <v>74</v>
      </c>
      <c r="F640" s="1" t="s">
        <v>37</v>
      </c>
      <c r="G640" s="1" t="s">
        <v>1403</v>
      </c>
      <c r="H640" s="1" t="s">
        <v>76</v>
      </c>
      <c r="I640" s="3">
        <v>38667</v>
      </c>
      <c r="J640" s="3">
        <v>0</v>
      </c>
      <c r="K640" s="1" t="s">
        <v>40</v>
      </c>
      <c r="L640" s="1" t="s">
        <v>1401</v>
      </c>
      <c r="M640" s="1" t="s">
        <v>810</v>
      </c>
      <c r="N640" s="1" t="s">
        <v>79</v>
      </c>
      <c r="O640" s="1" t="s">
        <v>80</v>
      </c>
      <c r="P640" s="1" t="s">
        <v>43</v>
      </c>
      <c r="Q640" s="1" t="s">
        <v>43</v>
      </c>
      <c r="R640" s="3">
        <v>0</v>
      </c>
      <c r="S640" s="1" t="s">
        <v>44</v>
      </c>
      <c r="T640" s="1" t="s">
        <v>45</v>
      </c>
      <c r="U640" s="1" t="s">
        <v>1403</v>
      </c>
      <c r="V640" s="1" t="s">
        <v>46</v>
      </c>
      <c r="W640" s="1" t="s">
        <v>81</v>
      </c>
      <c r="X640" s="1" t="s">
        <v>1404</v>
      </c>
      <c r="Y640" s="1" t="s">
        <v>83</v>
      </c>
      <c r="Z640" s="1" t="s">
        <v>1405</v>
      </c>
      <c r="AA640" s="1" t="s">
        <v>51</v>
      </c>
      <c r="AB640" s="1" t="s">
        <v>1406</v>
      </c>
      <c r="AC640" s="1" t="s">
        <v>37</v>
      </c>
    </row>
    <row r="641" spans="1:29" hidden="1" x14ac:dyDescent="0.25">
      <c r="A641" s="1" t="s">
        <v>33</v>
      </c>
      <c r="B641" s="1" t="s">
        <v>34</v>
      </c>
      <c r="C641" s="2">
        <v>44985</v>
      </c>
      <c r="D641" s="1" t="s">
        <v>73</v>
      </c>
      <c r="E641" s="1" t="s">
        <v>74</v>
      </c>
      <c r="F641" s="1" t="s">
        <v>37</v>
      </c>
      <c r="G641" s="1" t="s">
        <v>1403</v>
      </c>
      <c r="H641" s="1" t="s">
        <v>76</v>
      </c>
      <c r="I641" s="3">
        <v>116001</v>
      </c>
      <c r="J641" s="3">
        <v>0</v>
      </c>
      <c r="K641" s="1" t="s">
        <v>40</v>
      </c>
      <c r="L641" s="1" t="s">
        <v>133</v>
      </c>
      <c r="M641" s="1" t="s">
        <v>134</v>
      </c>
      <c r="N641" s="1" t="s">
        <v>79</v>
      </c>
      <c r="O641" s="1" t="s">
        <v>80</v>
      </c>
      <c r="P641" s="1" t="s">
        <v>43</v>
      </c>
      <c r="Q641" s="1" t="s">
        <v>43</v>
      </c>
      <c r="R641" s="3">
        <v>0</v>
      </c>
      <c r="S641" s="1" t="s">
        <v>44</v>
      </c>
      <c r="T641" s="1" t="s">
        <v>45</v>
      </c>
      <c r="U641" s="1" t="s">
        <v>1403</v>
      </c>
      <c r="V641" s="1" t="s">
        <v>46</v>
      </c>
      <c r="W641" s="1" t="s">
        <v>81</v>
      </c>
      <c r="X641" s="1" t="s">
        <v>1404</v>
      </c>
      <c r="Y641" s="1" t="s">
        <v>83</v>
      </c>
      <c r="Z641" s="1" t="s">
        <v>1405</v>
      </c>
      <c r="AA641" s="1" t="s">
        <v>51</v>
      </c>
      <c r="AB641" s="1" t="s">
        <v>1406</v>
      </c>
      <c r="AC641" s="1" t="s">
        <v>37</v>
      </c>
    </row>
    <row r="642" spans="1:29" hidden="1" x14ac:dyDescent="0.25">
      <c r="A642" s="1" t="s">
        <v>33</v>
      </c>
      <c r="B642" s="1" t="s">
        <v>34</v>
      </c>
      <c r="C642" s="2">
        <v>44985</v>
      </c>
      <c r="D642" s="1" t="s">
        <v>73</v>
      </c>
      <c r="E642" s="1" t="s">
        <v>74</v>
      </c>
      <c r="F642" s="1" t="s">
        <v>37</v>
      </c>
      <c r="G642" s="1" t="s">
        <v>1403</v>
      </c>
      <c r="H642" s="1" t="s">
        <v>76</v>
      </c>
      <c r="I642" s="3">
        <v>502667</v>
      </c>
      <c r="J642" s="3">
        <v>0</v>
      </c>
      <c r="K642" s="1" t="s">
        <v>40</v>
      </c>
      <c r="L642" s="1" t="s">
        <v>133</v>
      </c>
      <c r="M642" s="1" t="s">
        <v>134</v>
      </c>
      <c r="N642" s="1" t="s">
        <v>79</v>
      </c>
      <c r="O642" s="1" t="s">
        <v>80</v>
      </c>
      <c r="P642" s="1" t="s">
        <v>43</v>
      </c>
      <c r="Q642" s="1" t="s">
        <v>43</v>
      </c>
      <c r="R642" s="3">
        <v>0</v>
      </c>
      <c r="S642" s="1" t="s">
        <v>44</v>
      </c>
      <c r="T642" s="1" t="s">
        <v>45</v>
      </c>
      <c r="U642" s="1" t="s">
        <v>1403</v>
      </c>
      <c r="V642" s="1" t="s">
        <v>46</v>
      </c>
      <c r="W642" s="1" t="s">
        <v>81</v>
      </c>
      <c r="X642" s="1" t="s">
        <v>1404</v>
      </c>
      <c r="Y642" s="1" t="s">
        <v>83</v>
      </c>
      <c r="Z642" s="1" t="s">
        <v>1405</v>
      </c>
      <c r="AA642" s="1" t="s">
        <v>51</v>
      </c>
      <c r="AB642" s="1" t="s">
        <v>1406</v>
      </c>
      <c r="AC642" s="1" t="s">
        <v>37</v>
      </c>
    </row>
    <row r="643" spans="1:29" hidden="1" x14ac:dyDescent="0.25">
      <c r="A643" s="1" t="s">
        <v>33</v>
      </c>
      <c r="B643" s="1" t="s">
        <v>34</v>
      </c>
      <c r="C643" s="2">
        <v>44985</v>
      </c>
      <c r="D643" s="1" t="s">
        <v>73</v>
      </c>
      <c r="E643" s="1" t="s">
        <v>74</v>
      </c>
      <c r="F643" s="1" t="s">
        <v>37</v>
      </c>
      <c r="G643" s="1" t="s">
        <v>1403</v>
      </c>
      <c r="H643" s="1" t="s">
        <v>76</v>
      </c>
      <c r="I643" s="3">
        <v>38667</v>
      </c>
      <c r="J643" s="3">
        <v>0</v>
      </c>
      <c r="K643" s="1" t="s">
        <v>40</v>
      </c>
      <c r="L643" s="1" t="s">
        <v>1402</v>
      </c>
      <c r="M643" s="1" t="s">
        <v>837</v>
      </c>
      <c r="N643" s="1" t="s">
        <v>79</v>
      </c>
      <c r="O643" s="1" t="s">
        <v>80</v>
      </c>
      <c r="P643" s="1" t="s">
        <v>43</v>
      </c>
      <c r="Q643" s="1" t="s">
        <v>43</v>
      </c>
      <c r="R643" s="3">
        <v>0</v>
      </c>
      <c r="S643" s="1" t="s">
        <v>44</v>
      </c>
      <c r="T643" s="1" t="s">
        <v>45</v>
      </c>
      <c r="U643" s="1" t="s">
        <v>1403</v>
      </c>
      <c r="V643" s="1" t="s">
        <v>46</v>
      </c>
      <c r="W643" s="1" t="s">
        <v>81</v>
      </c>
      <c r="X643" s="1" t="s">
        <v>1404</v>
      </c>
      <c r="Y643" s="1" t="s">
        <v>83</v>
      </c>
      <c r="Z643" s="1" t="s">
        <v>1405</v>
      </c>
      <c r="AA643" s="1" t="s">
        <v>51</v>
      </c>
      <c r="AB643" s="1" t="s">
        <v>1407</v>
      </c>
      <c r="AC643" s="1" t="s">
        <v>37</v>
      </c>
    </row>
    <row r="644" spans="1:29" hidden="1" x14ac:dyDescent="0.25">
      <c r="A644" s="1" t="s">
        <v>33</v>
      </c>
      <c r="B644" s="1" t="s">
        <v>34</v>
      </c>
      <c r="C644" s="2">
        <v>44985</v>
      </c>
      <c r="D644" s="1" t="s">
        <v>73</v>
      </c>
      <c r="E644" s="1" t="s">
        <v>74</v>
      </c>
      <c r="F644" s="1" t="s">
        <v>37</v>
      </c>
      <c r="G644" s="1" t="s">
        <v>1403</v>
      </c>
      <c r="H644" s="1" t="s">
        <v>76</v>
      </c>
      <c r="I644" s="3">
        <v>514488</v>
      </c>
      <c r="J644" s="3">
        <v>0</v>
      </c>
      <c r="K644" s="1" t="s">
        <v>40</v>
      </c>
      <c r="L644" s="1" t="s">
        <v>649</v>
      </c>
      <c r="M644" s="1" t="s">
        <v>650</v>
      </c>
      <c r="N644" s="1" t="s">
        <v>79</v>
      </c>
      <c r="O644" s="1" t="s">
        <v>80</v>
      </c>
      <c r="P644" s="1" t="s">
        <v>43</v>
      </c>
      <c r="Q644" s="1" t="s">
        <v>43</v>
      </c>
      <c r="R644" s="3">
        <v>0</v>
      </c>
      <c r="S644" s="1" t="s">
        <v>44</v>
      </c>
      <c r="T644" s="1" t="s">
        <v>45</v>
      </c>
      <c r="U644" s="1" t="s">
        <v>1403</v>
      </c>
      <c r="V644" s="1" t="s">
        <v>46</v>
      </c>
      <c r="W644" s="1" t="s">
        <v>81</v>
      </c>
      <c r="X644" s="1" t="s">
        <v>1404</v>
      </c>
      <c r="Y644" s="1" t="s">
        <v>83</v>
      </c>
      <c r="Z644" s="1" t="s">
        <v>1405</v>
      </c>
      <c r="AA644" s="1" t="s">
        <v>51</v>
      </c>
      <c r="AB644" s="1" t="s">
        <v>1407</v>
      </c>
      <c r="AC644" s="1" t="s">
        <v>37</v>
      </c>
    </row>
    <row r="645" spans="1:29" hidden="1" x14ac:dyDescent="0.25">
      <c r="A645" s="1" t="s">
        <v>33</v>
      </c>
      <c r="B645" s="1" t="s">
        <v>34</v>
      </c>
      <c r="C645" s="2">
        <v>44985</v>
      </c>
      <c r="D645" s="1" t="s">
        <v>73</v>
      </c>
      <c r="E645" s="1" t="s">
        <v>74</v>
      </c>
      <c r="F645" s="1" t="s">
        <v>37</v>
      </c>
      <c r="G645" s="1" t="s">
        <v>1403</v>
      </c>
      <c r="H645" s="1" t="s">
        <v>76</v>
      </c>
      <c r="I645" s="3">
        <v>38667</v>
      </c>
      <c r="J645" s="3">
        <v>0</v>
      </c>
      <c r="K645" s="1" t="s">
        <v>40</v>
      </c>
      <c r="L645" s="1" t="s">
        <v>438</v>
      </c>
      <c r="M645" s="1" t="s">
        <v>439</v>
      </c>
      <c r="N645" s="1" t="s">
        <v>79</v>
      </c>
      <c r="O645" s="1" t="s">
        <v>80</v>
      </c>
      <c r="P645" s="1" t="s">
        <v>43</v>
      </c>
      <c r="Q645" s="1" t="s">
        <v>43</v>
      </c>
      <c r="R645" s="3">
        <v>0</v>
      </c>
      <c r="S645" s="1" t="s">
        <v>44</v>
      </c>
      <c r="T645" s="1" t="s">
        <v>45</v>
      </c>
      <c r="U645" s="1" t="s">
        <v>1403</v>
      </c>
      <c r="V645" s="1" t="s">
        <v>46</v>
      </c>
      <c r="W645" s="1" t="s">
        <v>81</v>
      </c>
      <c r="X645" s="1" t="s">
        <v>1404</v>
      </c>
      <c r="Y645" s="1" t="s">
        <v>83</v>
      </c>
      <c r="Z645" s="1" t="s">
        <v>1405</v>
      </c>
      <c r="AA645" s="1" t="s">
        <v>51</v>
      </c>
      <c r="AB645" s="1" t="s">
        <v>1407</v>
      </c>
      <c r="AC645" s="1" t="s">
        <v>37</v>
      </c>
    </row>
    <row r="646" spans="1:29" hidden="1" x14ac:dyDescent="0.25">
      <c r="A646" s="1" t="s">
        <v>33</v>
      </c>
      <c r="B646" s="1" t="s">
        <v>34</v>
      </c>
      <c r="C646" s="2">
        <v>44985</v>
      </c>
      <c r="D646" s="1" t="s">
        <v>73</v>
      </c>
      <c r="E646" s="1" t="s">
        <v>74</v>
      </c>
      <c r="F646" s="1" t="s">
        <v>37</v>
      </c>
      <c r="G646" s="1" t="s">
        <v>1403</v>
      </c>
      <c r="H646" s="1" t="s">
        <v>76</v>
      </c>
      <c r="I646" s="3">
        <v>401082</v>
      </c>
      <c r="J646" s="3">
        <v>0</v>
      </c>
      <c r="K646" s="1" t="s">
        <v>40</v>
      </c>
      <c r="L646" s="1" t="s">
        <v>666</v>
      </c>
      <c r="M646" s="1" t="s">
        <v>667</v>
      </c>
      <c r="N646" s="1" t="s">
        <v>79</v>
      </c>
      <c r="O646" s="1" t="s">
        <v>80</v>
      </c>
      <c r="P646" s="1" t="s">
        <v>43</v>
      </c>
      <c r="Q646" s="1" t="s">
        <v>43</v>
      </c>
      <c r="R646" s="3">
        <v>0</v>
      </c>
      <c r="S646" s="1" t="s">
        <v>44</v>
      </c>
      <c r="T646" s="1" t="s">
        <v>45</v>
      </c>
      <c r="U646" s="1" t="s">
        <v>1403</v>
      </c>
      <c r="V646" s="1" t="s">
        <v>46</v>
      </c>
      <c r="W646" s="1" t="s">
        <v>81</v>
      </c>
      <c r="X646" s="1" t="s">
        <v>1404</v>
      </c>
      <c r="Y646" s="1" t="s">
        <v>83</v>
      </c>
      <c r="Z646" s="1" t="s">
        <v>1405</v>
      </c>
      <c r="AA646" s="1" t="s">
        <v>51</v>
      </c>
      <c r="AB646" s="1" t="s">
        <v>1407</v>
      </c>
      <c r="AC646" s="1" t="s">
        <v>37</v>
      </c>
    </row>
    <row r="647" spans="1:29" hidden="1" x14ac:dyDescent="0.25">
      <c r="A647" s="1" t="s">
        <v>33</v>
      </c>
      <c r="B647" s="1" t="s">
        <v>34</v>
      </c>
      <c r="C647" s="2">
        <v>44985</v>
      </c>
      <c r="D647" s="1" t="s">
        <v>73</v>
      </c>
      <c r="E647" s="1" t="s">
        <v>74</v>
      </c>
      <c r="F647" s="1" t="s">
        <v>37</v>
      </c>
      <c r="G647" s="1" t="s">
        <v>1403</v>
      </c>
      <c r="H647" s="1" t="s">
        <v>76</v>
      </c>
      <c r="I647" s="3">
        <v>502667</v>
      </c>
      <c r="J647" s="3">
        <v>0</v>
      </c>
      <c r="K647" s="1" t="s">
        <v>40</v>
      </c>
      <c r="L647" s="1" t="s">
        <v>669</v>
      </c>
      <c r="M647" s="1" t="s">
        <v>670</v>
      </c>
      <c r="N647" s="1" t="s">
        <v>79</v>
      </c>
      <c r="O647" s="1" t="s">
        <v>80</v>
      </c>
      <c r="P647" s="1" t="s">
        <v>43</v>
      </c>
      <c r="Q647" s="1" t="s">
        <v>43</v>
      </c>
      <c r="R647" s="3">
        <v>0</v>
      </c>
      <c r="S647" s="1" t="s">
        <v>44</v>
      </c>
      <c r="T647" s="1" t="s">
        <v>45</v>
      </c>
      <c r="U647" s="1" t="s">
        <v>1403</v>
      </c>
      <c r="V647" s="1" t="s">
        <v>46</v>
      </c>
      <c r="W647" s="1" t="s">
        <v>81</v>
      </c>
      <c r="X647" s="1" t="s">
        <v>1404</v>
      </c>
      <c r="Y647" s="1" t="s">
        <v>83</v>
      </c>
      <c r="Z647" s="1" t="s">
        <v>1405</v>
      </c>
      <c r="AA647" s="1" t="s">
        <v>51</v>
      </c>
      <c r="AB647" s="1" t="s">
        <v>1407</v>
      </c>
      <c r="AC647" s="1" t="s">
        <v>37</v>
      </c>
    </row>
    <row r="648" spans="1:29" hidden="1" x14ac:dyDescent="0.25">
      <c r="A648" s="1" t="s">
        <v>33</v>
      </c>
      <c r="B648" s="1" t="s">
        <v>34</v>
      </c>
      <c r="C648" s="2">
        <v>44985</v>
      </c>
      <c r="D648" s="1" t="s">
        <v>73</v>
      </c>
      <c r="E648" s="1" t="s">
        <v>74</v>
      </c>
      <c r="F648" s="1" t="s">
        <v>37</v>
      </c>
      <c r="G648" s="1" t="s">
        <v>1403</v>
      </c>
      <c r="H648" s="1" t="s">
        <v>76</v>
      </c>
      <c r="I648" s="3">
        <v>38933</v>
      </c>
      <c r="J648" s="3">
        <v>0</v>
      </c>
      <c r="K648" s="1" t="s">
        <v>40</v>
      </c>
      <c r="L648" s="1" t="s">
        <v>677</v>
      </c>
      <c r="M648" s="1" t="s">
        <v>678</v>
      </c>
      <c r="N648" s="1" t="s">
        <v>89</v>
      </c>
      <c r="O648" s="1" t="s">
        <v>90</v>
      </c>
      <c r="P648" s="1" t="s">
        <v>43</v>
      </c>
      <c r="Q648" s="1" t="s">
        <v>43</v>
      </c>
      <c r="R648" s="3">
        <v>0</v>
      </c>
      <c r="S648" s="1" t="s">
        <v>44</v>
      </c>
      <c r="T648" s="1" t="s">
        <v>45</v>
      </c>
      <c r="U648" s="1" t="s">
        <v>1403</v>
      </c>
      <c r="V648" s="1" t="s">
        <v>46</v>
      </c>
      <c r="W648" s="1" t="s">
        <v>81</v>
      </c>
      <c r="X648" s="1" t="s">
        <v>1404</v>
      </c>
      <c r="Y648" s="1" t="s">
        <v>83</v>
      </c>
      <c r="Z648" s="1" t="s">
        <v>1405</v>
      </c>
      <c r="AA648" s="1" t="s">
        <v>51</v>
      </c>
      <c r="AB648" s="1" t="s">
        <v>1407</v>
      </c>
      <c r="AC648" s="1" t="s">
        <v>37</v>
      </c>
    </row>
    <row r="649" spans="1:29" hidden="1" x14ac:dyDescent="0.25">
      <c r="A649" s="1" t="s">
        <v>33</v>
      </c>
      <c r="B649" s="1" t="s">
        <v>34</v>
      </c>
      <c r="C649" s="2">
        <v>44985</v>
      </c>
      <c r="D649" s="1" t="s">
        <v>73</v>
      </c>
      <c r="E649" s="1" t="s">
        <v>74</v>
      </c>
      <c r="F649" s="1" t="s">
        <v>37</v>
      </c>
      <c r="G649" s="1" t="s">
        <v>1403</v>
      </c>
      <c r="H649" s="1" t="s">
        <v>76</v>
      </c>
      <c r="I649" s="3">
        <v>300589</v>
      </c>
      <c r="J649" s="3">
        <v>0</v>
      </c>
      <c r="K649" s="1" t="s">
        <v>40</v>
      </c>
      <c r="L649" s="1" t="s">
        <v>677</v>
      </c>
      <c r="M649" s="1" t="s">
        <v>678</v>
      </c>
      <c r="N649" s="1" t="s">
        <v>89</v>
      </c>
      <c r="O649" s="1" t="s">
        <v>90</v>
      </c>
      <c r="P649" s="1" t="s">
        <v>43</v>
      </c>
      <c r="Q649" s="1" t="s">
        <v>43</v>
      </c>
      <c r="R649" s="3">
        <v>0</v>
      </c>
      <c r="S649" s="1" t="s">
        <v>44</v>
      </c>
      <c r="T649" s="1" t="s">
        <v>45</v>
      </c>
      <c r="U649" s="1" t="s">
        <v>1403</v>
      </c>
      <c r="V649" s="1" t="s">
        <v>46</v>
      </c>
      <c r="W649" s="1" t="s">
        <v>81</v>
      </c>
      <c r="X649" s="1" t="s">
        <v>1404</v>
      </c>
      <c r="Y649" s="1" t="s">
        <v>83</v>
      </c>
      <c r="Z649" s="1" t="s">
        <v>1405</v>
      </c>
      <c r="AA649" s="1" t="s">
        <v>51</v>
      </c>
      <c r="AB649" s="1" t="s">
        <v>1407</v>
      </c>
      <c r="AC649" s="1" t="s">
        <v>37</v>
      </c>
    </row>
    <row r="650" spans="1:29" hidden="1" x14ac:dyDescent="0.25">
      <c r="A650" s="1" t="s">
        <v>33</v>
      </c>
      <c r="B650" s="1" t="s">
        <v>34</v>
      </c>
      <c r="C650" s="2">
        <v>44985</v>
      </c>
      <c r="D650" s="1" t="s">
        <v>73</v>
      </c>
      <c r="E650" s="1" t="s">
        <v>74</v>
      </c>
      <c r="F650" s="1" t="s">
        <v>37</v>
      </c>
      <c r="G650" s="1" t="s">
        <v>1403</v>
      </c>
      <c r="H650" s="1" t="s">
        <v>76</v>
      </c>
      <c r="I650" s="3">
        <v>400785</v>
      </c>
      <c r="J650" s="3">
        <v>0</v>
      </c>
      <c r="K650" s="1" t="s">
        <v>40</v>
      </c>
      <c r="L650" s="1" t="s">
        <v>677</v>
      </c>
      <c r="M650" s="1" t="s">
        <v>678</v>
      </c>
      <c r="N650" s="1" t="s">
        <v>89</v>
      </c>
      <c r="O650" s="1" t="s">
        <v>90</v>
      </c>
      <c r="P650" s="1" t="s">
        <v>43</v>
      </c>
      <c r="Q650" s="1" t="s">
        <v>43</v>
      </c>
      <c r="R650" s="3">
        <v>0</v>
      </c>
      <c r="S650" s="1" t="s">
        <v>44</v>
      </c>
      <c r="T650" s="1" t="s">
        <v>45</v>
      </c>
      <c r="U650" s="1" t="s">
        <v>1403</v>
      </c>
      <c r="V650" s="1" t="s">
        <v>46</v>
      </c>
      <c r="W650" s="1" t="s">
        <v>81</v>
      </c>
      <c r="X650" s="1" t="s">
        <v>1404</v>
      </c>
      <c r="Y650" s="1" t="s">
        <v>83</v>
      </c>
      <c r="Z650" s="1" t="s">
        <v>1405</v>
      </c>
      <c r="AA650" s="1" t="s">
        <v>51</v>
      </c>
      <c r="AB650" s="1" t="s">
        <v>1407</v>
      </c>
      <c r="AC650" s="1" t="s">
        <v>37</v>
      </c>
    </row>
    <row r="651" spans="1:29" x14ac:dyDescent="0.25">
      <c r="A651" s="1" t="s">
        <v>33</v>
      </c>
      <c r="B651" s="1" t="s">
        <v>34</v>
      </c>
      <c r="C651" s="2">
        <v>44998</v>
      </c>
      <c r="D651" s="1" t="s">
        <v>35</v>
      </c>
      <c r="E651" s="1" t="s">
        <v>36</v>
      </c>
      <c r="F651" s="1" t="s">
        <v>37</v>
      </c>
      <c r="G651" s="1" t="s">
        <v>1408</v>
      </c>
      <c r="H651" s="1" t="s">
        <v>1409</v>
      </c>
      <c r="I651" s="3">
        <v>0</v>
      </c>
      <c r="J651" s="3">
        <v>116001</v>
      </c>
      <c r="K651" s="1" t="s">
        <v>40</v>
      </c>
      <c r="L651" s="1" t="s">
        <v>168</v>
      </c>
      <c r="M651" s="1" t="s">
        <v>169</v>
      </c>
      <c r="N651" s="1" t="s">
        <v>37</v>
      </c>
      <c r="O651" s="1" t="s">
        <v>43</v>
      </c>
      <c r="P651" s="1" t="s">
        <v>43</v>
      </c>
      <c r="Q651" s="1" t="s">
        <v>43</v>
      </c>
      <c r="R651" s="3">
        <v>0</v>
      </c>
      <c r="S651" s="1" t="s">
        <v>44</v>
      </c>
      <c r="T651" s="1" t="s">
        <v>45</v>
      </c>
      <c r="U651" s="1" t="s">
        <v>1408</v>
      </c>
      <c r="V651" s="1" t="s">
        <v>46</v>
      </c>
      <c r="W651" s="1" t="s">
        <v>47</v>
      </c>
      <c r="X651" s="1" t="s">
        <v>1410</v>
      </c>
      <c r="Y651" s="1" t="s">
        <v>49</v>
      </c>
      <c r="Z651" s="1" t="s">
        <v>918</v>
      </c>
      <c r="AA651" s="1" t="s">
        <v>51</v>
      </c>
      <c r="AB651" s="1" t="s">
        <v>1410</v>
      </c>
      <c r="AC651" s="1" t="s">
        <v>37</v>
      </c>
    </row>
    <row r="652" spans="1:29" x14ac:dyDescent="0.25">
      <c r="A652" s="1" t="s">
        <v>33</v>
      </c>
      <c r="B652" s="1" t="s">
        <v>34</v>
      </c>
      <c r="C652" s="2">
        <v>44998</v>
      </c>
      <c r="D652" s="1" t="s">
        <v>35</v>
      </c>
      <c r="E652" s="1" t="s">
        <v>36</v>
      </c>
      <c r="F652" s="1" t="s">
        <v>37</v>
      </c>
      <c r="G652" s="1" t="s">
        <v>1408</v>
      </c>
      <c r="H652" s="1" t="s">
        <v>1411</v>
      </c>
      <c r="I652" s="3">
        <v>0</v>
      </c>
      <c r="J652" s="3">
        <v>77334</v>
      </c>
      <c r="K652" s="1" t="s">
        <v>40</v>
      </c>
      <c r="L652" s="1" t="s">
        <v>141</v>
      </c>
      <c r="M652" s="1" t="s">
        <v>142</v>
      </c>
      <c r="N652" s="1" t="s">
        <v>37</v>
      </c>
      <c r="O652" s="1" t="s">
        <v>43</v>
      </c>
      <c r="P652" s="1" t="s">
        <v>43</v>
      </c>
      <c r="Q652" s="1" t="s">
        <v>43</v>
      </c>
      <c r="R652" s="3">
        <v>0</v>
      </c>
      <c r="S652" s="1" t="s">
        <v>44</v>
      </c>
      <c r="T652" s="1" t="s">
        <v>45</v>
      </c>
      <c r="U652" s="1" t="s">
        <v>1408</v>
      </c>
      <c r="V652" s="1" t="s">
        <v>46</v>
      </c>
      <c r="W652" s="1" t="s">
        <v>47</v>
      </c>
      <c r="X652" s="1" t="s">
        <v>1410</v>
      </c>
      <c r="Y652" s="1" t="s">
        <v>49</v>
      </c>
      <c r="Z652" s="1" t="s">
        <v>918</v>
      </c>
      <c r="AA652" s="1" t="s">
        <v>51</v>
      </c>
      <c r="AB652" s="1" t="s">
        <v>1410</v>
      </c>
      <c r="AC652" s="1" t="s">
        <v>37</v>
      </c>
    </row>
    <row r="653" spans="1:29" x14ac:dyDescent="0.25">
      <c r="A653" s="1" t="s">
        <v>33</v>
      </c>
      <c r="B653" s="1" t="s">
        <v>34</v>
      </c>
      <c r="C653" s="2">
        <v>44998</v>
      </c>
      <c r="D653" s="1" t="s">
        <v>35</v>
      </c>
      <c r="E653" s="1" t="s">
        <v>36</v>
      </c>
      <c r="F653" s="1" t="s">
        <v>37</v>
      </c>
      <c r="G653" s="1" t="s">
        <v>1408</v>
      </c>
      <c r="H653" s="1" t="s">
        <v>1411</v>
      </c>
      <c r="I653" s="3">
        <v>0</v>
      </c>
      <c r="J653" s="3">
        <v>116001</v>
      </c>
      <c r="K653" s="1" t="s">
        <v>40</v>
      </c>
      <c r="L653" s="1" t="s">
        <v>168</v>
      </c>
      <c r="M653" s="1" t="s">
        <v>169</v>
      </c>
      <c r="N653" s="1" t="s">
        <v>37</v>
      </c>
      <c r="O653" s="1" t="s">
        <v>43</v>
      </c>
      <c r="P653" s="1" t="s">
        <v>43</v>
      </c>
      <c r="Q653" s="1" t="s">
        <v>43</v>
      </c>
      <c r="R653" s="3">
        <v>0</v>
      </c>
      <c r="S653" s="1" t="s">
        <v>44</v>
      </c>
      <c r="T653" s="1" t="s">
        <v>45</v>
      </c>
      <c r="U653" s="1" t="s">
        <v>1408</v>
      </c>
      <c r="V653" s="1" t="s">
        <v>46</v>
      </c>
      <c r="W653" s="1" t="s">
        <v>47</v>
      </c>
      <c r="X653" s="1" t="s">
        <v>1410</v>
      </c>
      <c r="Y653" s="1" t="s">
        <v>49</v>
      </c>
      <c r="Z653" s="1" t="s">
        <v>918</v>
      </c>
      <c r="AA653" s="1" t="s">
        <v>51</v>
      </c>
      <c r="AB653" s="1" t="s">
        <v>1410</v>
      </c>
      <c r="AC653" s="1" t="s">
        <v>37</v>
      </c>
    </row>
    <row r="654" spans="1:29" x14ac:dyDescent="0.25">
      <c r="A654" s="1" t="s">
        <v>33</v>
      </c>
      <c r="B654" s="1" t="s">
        <v>34</v>
      </c>
      <c r="C654" s="2">
        <v>44999</v>
      </c>
      <c r="D654" s="1" t="s">
        <v>35</v>
      </c>
      <c r="E654" s="1" t="s">
        <v>36</v>
      </c>
      <c r="F654" s="1" t="s">
        <v>37</v>
      </c>
      <c r="G654" s="1" t="s">
        <v>1412</v>
      </c>
      <c r="H654" s="1" t="s">
        <v>1413</v>
      </c>
      <c r="I654" s="3">
        <v>0</v>
      </c>
      <c r="J654" s="3">
        <v>425333</v>
      </c>
      <c r="K654" s="1" t="s">
        <v>40</v>
      </c>
      <c r="L654" s="1" t="s">
        <v>601</v>
      </c>
      <c r="M654" s="1" t="s">
        <v>602</v>
      </c>
      <c r="N654" s="1" t="s">
        <v>37</v>
      </c>
      <c r="O654" s="1" t="s">
        <v>43</v>
      </c>
      <c r="P654" s="1" t="s">
        <v>43</v>
      </c>
      <c r="Q654" s="1" t="s">
        <v>43</v>
      </c>
      <c r="R654" s="3">
        <v>0</v>
      </c>
      <c r="S654" s="1" t="s">
        <v>44</v>
      </c>
      <c r="T654" s="1" t="s">
        <v>45</v>
      </c>
      <c r="U654" s="1" t="s">
        <v>1412</v>
      </c>
      <c r="V654" s="1" t="s">
        <v>46</v>
      </c>
      <c r="W654" s="1" t="s">
        <v>47</v>
      </c>
      <c r="X654" s="1" t="s">
        <v>1414</v>
      </c>
      <c r="Y654" s="1" t="s">
        <v>49</v>
      </c>
      <c r="Z654" s="1" t="s">
        <v>918</v>
      </c>
      <c r="AA654" s="1" t="s">
        <v>51</v>
      </c>
      <c r="AB654" s="1" t="s">
        <v>1414</v>
      </c>
      <c r="AC654" s="1" t="s">
        <v>37</v>
      </c>
    </row>
    <row r="655" spans="1:29" x14ac:dyDescent="0.25">
      <c r="A655" s="1" t="s">
        <v>33</v>
      </c>
      <c r="B655" s="1" t="s">
        <v>34</v>
      </c>
      <c r="C655" s="2">
        <v>44999</v>
      </c>
      <c r="D655" s="1" t="s">
        <v>35</v>
      </c>
      <c r="E655" s="1" t="s">
        <v>36</v>
      </c>
      <c r="F655" s="1" t="s">
        <v>37</v>
      </c>
      <c r="G655" s="1" t="s">
        <v>1412</v>
      </c>
      <c r="H655" s="1" t="s">
        <v>1415</v>
      </c>
      <c r="I655" s="3">
        <v>0</v>
      </c>
      <c r="J655" s="3">
        <v>233333</v>
      </c>
      <c r="K655" s="1" t="s">
        <v>40</v>
      </c>
      <c r="L655" s="1" t="s">
        <v>601</v>
      </c>
      <c r="M655" s="1" t="s">
        <v>602</v>
      </c>
      <c r="N655" s="1" t="s">
        <v>37</v>
      </c>
      <c r="O655" s="1" t="s">
        <v>43</v>
      </c>
      <c r="P655" s="1" t="s">
        <v>43</v>
      </c>
      <c r="Q655" s="1" t="s">
        <v>43</v>
      </c>
      <c r="R655" s="3">
        <v>0</v>
      </c>
      <c r="S655" s="1" t="s">
        <v>44</v>
      </c>
      <c r="T655" s="1" t="s">
        <v>45</v>
      </c>
      <c r="U655" s="1" t="s">
        <v>1412</v>
      </c>
      <c r="V655" s="1" t="s">
        <v>46</v>
      </c>
      <c r="W655" s="1" t="s">
        <v>47</v>
      </c>
      <c r="X655" s="1" t="s">
        <v>1414</v>
      </c>
      <c r="Y655" s="1" t="s">
        <v>49</v>
      </c>
      <c r="Z655" s="1" t="s">
        <v>918</v>
      </c>
      <c r="AA655" s="1" t="s">
        <v>51</v>
      </c>
      <c r="AB655" s="1" t="s">
        <v>1414</v>
      </c>
      <c r="AC655" s="1" t="s">
        <v>37</v>
      </c>
    </row>
    <row r="656" spans="1:29" x14ac:dyDescent="0.25">
      <c r="A656" s="1" t="s">
        <v>33</v>
      </c>
      <c r="B656" s="1" t="s">
        <v>34</v>
      </c>
      <c r="C656" s="2">
        <v>44999</v>
      </c>
      <c r="D656" s="1" t="s">
        <v>35</v>
      </c>
      <c r="E656" s="1" t="s">
        <v>36</v>
      </c>
      <c r="F656" s="1" t="s">
        <v>37</v>
      </c>
      <c r="G656" s="1" t="s">
        <v>1412</v>
      </c>
      <c r="H656" s="1" t="s">
        <v>1415</v>
      </c>
      <c r="I656" s="3">
        <v>0</v>
      </c>
      <c r="J656" s="3">
        <v>166667</v>
      </c>
      <c r="K656" s="1" t="s">
        <v>40</v>
      </c>
      <c r="L656" s="1" t="s">
        <v>601</v>
      </c>
      <c r="M656" s="1" t="s">
        <v>602</v>
      </c>
      <c r="N656" s="1" t="s">
        <v>37</v>
      </c>
      <c r="O656" s="1" t="s">
        <v>43</v>
      </c>
      <c r="P656" s="1" t="s">
        <v>43</v>
      </c>
      <c r="Q656" s="1" t="s">
        <v>43</v>
      </c>
      <c r="R656" s="3">
        <v>0</v>
      </c>
      <c r="S656" s="1" t="s">
        <v>44</v>
      </c>
      <c r="T656" s="1" t="s">
        <v>45</v>
      </c>
      <c r="U656" s="1" t="s">
        <v>1412</v>
      </c>
      <c r="V656" s="1" t="s">
        <v>46</v>
      </c>
      <c r="W656" s="1" t="s">
        <v>47</v>
      </c>
      <c r="X656" s="1" t="s">
        <v>1414</v>
      </c>
      <c r="Y656" s="1" t="s">
        <v>49</v>
      </c>
      <c r="Z656" s="1" t="s">
        <v>918</v>
      </c>
      <c r="AA656" s="1" t="s">
        <v>51</v>
      </c>
      <c r="AB656" s="1" t="s">
        <v>1414</v>
      </c>
      <c r="AC656" s="1" t="s">
        <v>37</v>
      </c>
    </row>
    <row r="657" spans="1:29" x14ac:dyDescent="0.25">
      <c r="A657" s="1" t="s">
        <v>33</v>
      </c>
      <c r="B657" s="1" t="s">
        <v>34</v>
      </c>
      <c r="C657" s="2">
        <v>44999</v>
      </c>
      <c r="D657" s="1" t="s">
        <v>35</v>
      </c>
      <c r="E657" s="1" t="s">
        <v>36</v>
      </c>
      <c r="F657" s="1" t="s">
        <v>37</v>
      </c>
      <c r="G657" s="1" t="s">
        <v>1412</v>
      </c>
      <c r="H657" s="1" t="s">
        <v>1415</v>
      </c>
      <c r="I657" s="3">
        <v>0</v>
      </c>
      <c r="J657" s="3">
        <v>933333</v>
      </c>
      <c r="K657" s="1" t="s">
        <v>40</v>
      </c>
      <c r="L657" s="1" t="s">
        <v>601</v>
      </c>
      <c r="M657" s="1" t="s">
        <v>602</v>
      </c>
      <c r="N657" s="1" t="s">
        <v>37</v>
      </c>
      <c r="O657" s="1" t="s">
        <v>43</v>
      </c>
      <c r="P657" s="1" t="s">
        <v>43</v>
      </c>
      <c r="Q657" s="1" t="s">
        <v>43</v>
      </c>
      <c r="R657" s="3">
        <v>0</v>
      </c>
      <c r="S657" s="1" t="s">
        <v>44</v>
      </c>
      <c r="T657" s="1" t="s">
        <v>45</v>
      </c>
      <c r="U657" s="1" t="s">
        <v>1412</v>
      </c>
      <c r="V657" s="1" t="s">
        <v>46</v>
      </c>
      <c r="W657" s="1" t="s">
        <v>47</v>
      </c>
      <c r="X657" s="1" t="s">
        <v>1414</v>
      </c>
      <c r="Y657" s="1" t="s">
        <v>49</v>
      </c>
      <c r="Z657" s="1" t="s">
        <v>918</v>
      </c>
      <c r="AA657" s="1" t="s">
        <v>51</v>
      </c>
      <c r="AB657" s="1" t="s">
        <v>1414</v>
      </c>
      <c r="AC657" s="1" t="s">
        <v>37</v>
      </c>
    </row>
    <row r="658" spans="1:29" x14ac:dyDescent="0.25">
      <c r="A658" s="1" t="s">
        <v>33</v>
      </c>
      <c r="B658" s="1" t="s">
        <v>34</v>
      </c>
      <c r="C658" s="2">
        <v>44999</v>
      </c>
      <c r="D658" s="1" t="s">
        <v>35</v>
      </c>
      <c r="E658" s="1" t="s">
        <v>36</v>
      </c>
      <c r="F658" s="1" t="s">
        <v>37</v>
      </c>
      <c r="G658" s="1" t="s">
        <v>1412</v>
      </c>
      <c r="H658" s="1" t="s">
        <v>1415</v>
      </c>
      <c r="I658" s="3">
        <v>0</v>
      </c>
      <c r="J658" s="3">
        <v>34388</v>
      </c>
      <c r="K658" s="1" t="s">
        <v>40</v>
      </c>
      <c r="L658" s="1" t="s">
        <v>255</v>
      </c>
      <c r="M658" s="1" t="s">
        <v>256</v>
      </c>
      <c r="N658" s="1" t="s">
        <v>37</v>
      </c>
      <c r="O658" s="1" t="s">
        <v>43</v>
      </c>
      <c r="P658" s="1" t="s">
        <v>43</v>
      </c>
      <c r="Q658" s="1" t="s">
        <v>43</v>
      </c>
      <c r="R658" s="3">
        <v>0</v>
      </c>
      <c r="S658" s="1" t="s">
        <v>44</v>
      </c>
      <c r="T658" s="1" t="s">
        <v>45</v>
      </c>
      <c r="U658" s="1" t="s">
        <v>1412</v>
      </c>
      <c r="V658" s="1" t="s">
        <v>46</v>
      </c>
      <c r="W658" s="1" t="s">
        <v>47</v>
      </c>
      <c r="X658" s="1" t="s">
        <v>1414</v>
      </c>
      <c r="Y658" s="1" t="s">
        <v>49</v>
      </c>
      <c r="Z658" s="1" t="s">
        <v>918</v>
      </c>
      <c r="AA658" s="1" t="s">
        <v>51</v>
      </c>
      <c r="AB658" s="1" t="s">
        <v>1414</v>
      </c>
      <c r="AC658" s="1" t="s">
        <v>37</v>
      </c>
    </row>
    <row r="659" spans="1:29" x14ac:dyDescent="0.25">
      <c r="A659" s="1" t="s">
        <v>33</v>
      </c>
      <c r="B659" s="1" t="s">
        <v>34</v>
      </c>
      <c r="C659" s="2">
        <v>44999</v>
      </c>
      <c r="D659" s="1" t="s">
        <v>35</v>
      </c>
      <c r="E659" s="1" t="s">
        <v>36</v>
      </c>
      <c r="F659" s="1" t="s">
        <v>37</v>
      </c>
      <c r="G659" s="1" t="s">
        <v>1412</v>
      </c>
      <c r="H659" s="1" t="s">
        <v>1415</v>
      </c>
      <c r="I659" s="3">
        <v>0</v>
      </c>
      <c r="J659" s="3">
        <v>34035</v>
      </c>
      <c r="K659" s="1" t="s">
        <v>40</v>
      </c>
      <c r="L659" s="1" t="s">
        <v>115</v>
      </c>
      <c r="M659" s="1" t="s">
        <v>116</v>
      </c>
      <c r="N659" s="1" t="s">
        <v>37</v>
      </c>
      <c r="O659" s="1" t="s">
        <v>43</v>
      </c>
      <c r="P659" s="1" t="s">
        <v>43</v>
      </c>
      <c r="Q659" s="1" t="s">
        <v>43</v>
      </c>
      <c r="R659" s="3">
        <v>0</v>
      </c>
      <c r="S659" s="1" t="s">
        <v>44</v>
      </c>
      <c r="T659" s="1" t="s">
        <v>45</v>
      </c>
      <c r="U659" s="1" t="s">
        <v>1412</v>
      </c>
      <c r="V659" s="1" t="s">
        <v>46</v>
      </c>
      <c r="W659" s="1" t="s">
        <v>47</v>
      </c>
      <c r="X659" s="1" t="s">
        <v>1414</v>
      </c>
      <c r="Y659" s="1" t="s">
        <v>49</v>
      </c>
      <c r="Z659" s="1" t="s">
        <v>918</v>
      </c>
      <c r="AA659" s="1" t="s">
        <v>51</v>
      </c>
      <c r="AB659" s="1" t="s">
        <v>1414</v>
      </c>
      <c r="AC659" s="1" t="s">
        <v>37</v>
      </c>
    </row>
    <row r="660" spans="1:29" x14ac:dyDescent="0.25">
      <c r="A660" s="1" t="s">
        <v>33</v>
      </c>
      <c r="B660" s="1" t="s">
        <v>34</v>
      </c>
      <c r="C660" s="2">
        <v>44999</v>
      </c>
      <c r="D660" s="1" t="s">
        <v>35</v>
      </c>
      <c r="E660" s="1" t="s">
        <v>36</v>
      </c>
      <c r="F660" s="1" t="s">
        <v>37</v>
      </c>
      <c r="G660" s="1" t="s">
        <v>1412</v>
      </c>
      <c r="H660" s="1" t="s">
        <v>1415</v>
      </c>
      <c r="I660" s="3">
        <v>0</v>
      </c>
      <c r="J660" s="3">
        <v>33333</v>
      </c>
      <c r="K660" s="1" t="s">
        <v>40</v>
      </c>
      <c r="L660" s="1" t="s">
        <v>779</v>
      </c>
      <c r="M660" s="1" t="s">
        <v>780</v>
      </c>
      <c r="N660" s="1" t="s">
        <v>37</v>
      </c>
      <c r="O660" s="1" t="s">
        <v>43</v>
      </c>
      <c r="P660" s="1" t="s">
        <v>43</v>
      </c>
      <c r="Q660" s="1" t="s">
        <v>43</v>
      </c>
      <c r="R660" s="3">
        <v>0</v>
      </c>
      <c r="S660" s="1" t="s">
        <v>44</v>
      </c>
      <c r="T660" s="1" t="s">
        <v>45</v>
      </c>
      <c r="U660" s="1" t="s">
        <v>1412</v>
      </c>
      <c r="V660" s="1" t="s">
        <v>46</v>
      </c>
      <c r="W660" s="1" t="s">
        <v>47</v>
      </c>
      <c r="X660" s="1" t="s">
        <v>1414</v>
      </c>
      <c r="Y660" s="1" t="s">
        <v>49</v>
      </c>
      <c r="Z660" s="1" t="s">
        <v>918</v>
      </c>
      <c r="AA660" s="1" t="s">
        <v>51</v>
      </c>
      <c r="AB660" s="1" t="s">
        <v>1414</v>
      </c>
      <c r="AC660" s="1" t="s">
        <v>37</v>
      </c>
    </row>
    <row r="661" spans="1:29" x14ac:dyDescent="0.25">
      <c r="A661" s="1" t="s">
        <v>33</v>
      </c>
      <c r="B661" s="1" t="s">
        <v>34</v>
      </c>
      <c r="C661" s="2">
        <v>44999</v>
      </c>
      <c r="D661" s="1" t="s">
        <v>35</v>
      </c>
      <c r="E661" s="1" t="s">
        <v>36</v>
      </c>
      <c r="F661" s="1" t="s">
        <v>37</v>
      </c>
      <c r="G661" s="1" t="s">
        <v>1412</v>
      </c>
      <c r="H661" s="1" t="s">
        <v>1415</v>
      </c>
      <c r="I661" s="3">
        <v>0</v>
      </c>
      <c r="J661" s="3">
        <v>68539</v>
      </c>
      <c r="K661" s="1" t="s">
        <v>40</v>
      </c>
      <c r="L661" s="1" t="s">
        <v>424</v>
      </c>
      <c r="M661" s="1" t="s">
        <v>425</v>
      </c>
      <c r="N661" s="1" t="s">
        <v>37</v>
      </c>
      <c r="O661" s="1" t="s">
        <v>43</v>
      </c>
      <c r="P661" s="1" t="s">
        <v>43</v>
      </c>
      <c r="Q661" s="1" t="s">
        <v>43</v>
      </c>
      <c r="R661" s="3">
        <v>0</v>
      </c>
      <c r="S661" s="1" t="s">
        <v>44</v>
      </c>
      <c r="T661" s="1" t="s">
        <v>45</v>
      </c>
      <c r="U661" s="1" t="s">
        <v>1412</v>
      </c>
      <c r="V661" s="1" t="s">
        <v>46</v>
      </c>
      <c r="W661" s="1" t="s">
        <v>47</v>
      </c>
      <c r="X661" s="1" t="s">
        <v>1414</v>
      </c>
      <c r="Y661" s="1" t="s">
        <v>49</v>
      </c>
      <c r="Z661" s="1" t="s">
        <v>918</v>
      </c>
      <c r="AA661" s="1" t="s">
        <v>51</v>
      </c>
      <c r="AB661" s="1" t="s">
        <v>1414</v>
      </c>
      <c r="AC661" s="1" t="s">
        <v>37</v>
      </c>
    </row>
    <row r="662" spans="1:29" x14ac:dyDescent="0.25">
      <c r="A662" s="1" t="s">
        <v>33</v>
      </c>
      <c r="B662" s="1" t="s">
        <v>34</v>
      </c>
      <c r="C662" s="2">
        <v>45008</v>
      </c>
      <c r="D662" s="1" t="s">
        <v>35</v>
      </c>
      <c r="E662" s="1" t="s">
        <v>36</v>
      </c>
      <c r="F662" s="1" t="s">
        <v>37</v>
      </c>
      <c r="G662" s="1" t="s">
        <v>1416</v>
      </c>
      <c r="H662" s="1" t="s">
        <v>1417</v>
      </c>
      <c r="I662" s="3">
        <v>0</v>
      </c>
      <c r="J662" s="3">
        <v>154668</v>
      </c>
      <c r="K662" s="1" t="s">
        <v>40</v>
      </c>
      <c r="L662" s="1" t="s">
        <v>93</v>
      </c>
      <c r="M662" s="1" t="s">
        <v>94</v>
      </c>
      <c r="N662" s="1" t="s">
        <v>37</v>
      </c>
      <c r="O662" s="1" t="s">
        <v>43</v>
      </c>
      <c r="P662" s="1" t="s">
        <v>43</v>
      </c>
      <c r="Q662" s="1" t="s">
        <v>43</v>
      </c>
      <c r="R662" s="3">
        <v>0</v>
      </c>
      <c r="S662" s="1" t="s">
        <v>44</v>
      </c>
      <c r="T662" s="1" t="s">
        <v>45</v>
      </c>
      <c r="U662" s="1" t="s">
        <v>1416</v>
      </c>
      <c r="V662" s="1" t="s">
        <v>46</v>
      </c>
      <c r="W662" s="1" t="s">
        <v>47</v>
      </c>
      <c r="X662" s="1" t="s">
        <v>1418</v>
      </c>
      <c r="Y662" s="1" t="s">
        <v>49</v>
      </c>
      <c r="Z662" s="1" t="s">
        <v>918</v>
      </c>
      <c r="AA662" s="1" t="s">
        <v>51</v>
      </c>
      <c r="AB662" s="1" t="s">
        <v>1418</v>
      </c>
      <c r="AC662" s="1" t="s">
        <v>37</v>
      </c>
    </row>
    <row r="663" spans="1:29" hidden="1" x14ac:dyDescent="0.25">
      <c r="A663" s="1" t="s">
        <v>33</v>
      </c>
      <c r="B663" s="1" t="s">
        <v>34</v>
      </c>
      <c r="C663" s="2">
        <v>45016</v>
      </c>
      <c r="D663" s="1" t="s">
        <v>73</v>
      </c>
      <c r="E663" s="1" t="s">
        <v>74</v>
      </c>
      <c r="F663" s="1" t="s">
        <v>37</v>
      </c>
      <c r="G663" s="1" t="s">
        <v>1419</v>
      </c>
      <c r="H663" s="1" t="s">
        <v>76</v>
      </c>
      <c r="I663" s="3">
        <v>154667</v>
      </c>
      <c r="J663" s="3">
        <v>0</v>
      </c>
      <c r="K663" s="1" t="s">
        <v>40</v>
      </c>
      <c r="L663" s="1" t="s">
        <v>601</v>
      </c>
      <c r="M663" s="1" t="s">
        <v>602</v>
      </c>
      <c r="N663" s="1" t="s">
        <v>79</v>
      </c>
      <c r="O663" s="1" t="s">
        <v>80</v>
      </c>
      <c r="P663" s="1" t="s">
        <v>43</v>
      </c>
      <c r="Q663" s="1" t="s">
        <v>43</v>
      </c>
      <c r="R663" s="3">
        <v>0</v>
      </c>
      <c r="S663" s="1" t="s">
        <v>44</v>
      </c>
      <c r="T663" s="1" t="s">
        <v>45</v>
      </c>
      <c r="U663" s="1" t="s">
        <v>1419</v>
      </c>
      <c r="V663" s="1" t="s">
        <v>46</v>
      </c>
      <c r="W663" s="1" t="s">
        <v>912</v>
      </c>
      <c r="X663" s="1" t="s">
        <v>1420</v>
      </c>
      <c r="Y663" s="1" t="s">
        <v>83</v>
      </c>
      <c r="Z663" s="1" t="s">
        <v>1326</v>
      </c>
      <c r="AA663" s="1" t="s">
        <v>51</v>
      </c>
      <c r="AB663" s="1" t="s">
        <v>1420</v>
      </c>
      <c r="AC663" s="1" t="s">
        <v>37</v>
      </c>
    </row>
    <row r="664" spans="1:29" hidden="1" x14ac:dyDescent="0.25">
      <c r="A664" s="1" t="s">
        <v>33</v>
      </c>
      <c r="B664" s="1" t="s">
        <v>34</v>
      </c>
      <c r="C664" s="2">
        <v>45016</v>
      </c>
      <c r="D664" s="1" t="s">
        <v>73</v>
      </c>
      <c r="E664" s="1" t="s">
        <v>74</v>
      </c>
      <c r="F664" s="1" t="s">
        <v>37</v>
      </c>
      <c r="G664" s="1" t="s">
        <v>1419</v>
      </c>
      <c r="H664" s="1" t="s">
        <v>76</v>
      </c>
      <c r="I664" s="3">
        <v>43160</v>
      </c>
      <c r="J664" s="3">
        <v>0</v>
      </c>
      <c r="K664" s="1" t="s">
        <v>40</v>
      </c>
      <c r="L664" s="1" t="s">
        <v>978</v>
      </c>
      <c r="M664" s="1" t="s">
        <v>874</v>
      </c>
      <c r="N664" s="1" t="s">
        <v>79</v>
      </c>
      <c r="O664" s="1" t="s">
        <v>80</v>
      </c>
      <c r="P664" s="1" t="s">
        <v>43</v>
      </c>
      <c r="Q664" s="1" t="s">
        <v>43</v>
      </c>
      <c r="R664" s="3">
        <v>0</v>
      </c>
      <c r="S664" s="1" t="s">
        <v>44</v>
      </c>
      <c r="T664" s="1" t="s">
        <v>45</v>
      </c>
      <c r="U664" s="1" t="s">
        <v>1419</v>
      </c>
      <c r="V664" s="1" t="s">
        <v>46</v>
      </c>
      <c r="W664" s="1" t="s">
        <v>912</v>
      </c>
      <c r="X664" s="1" t="s">
        <v>1420</v>
      </c>
      <c r="Y664" s="1" t="s">
        <v>83</v>
      </c>
      <c r="Z664" s="1" t="s">
        <v>1326</v>
      </c>
      <c r="AA664" s="1" t="s">
        <v>51</v>
      </c>
      <c r="AB664" s="1" t="s">
        <v>1420</v>
      </c>
      <c r="AC664" s="1" t="s">
        <v>37</v>
      </c>
    </row>
    <row r="665" spans="1:29" hidden="1" x14ac:dyDescent="0.25">
      <c r="A665" s="1" t="s">
        <v>33</v>
      </c>
      <c r="B665" s="1" t="s">
        <v>34</v>
      </c>
      <c r="C665" s="2">
        <v>45016</v>
      </c>
      <c r="D665" s="1" t="s">
        <v>73</v>
      </c>
      <c r="E665" s="1" t="s">
        <v>74</v>
      </c>
      <c r="F665" s="1" t="s">
        <v>37</v>
      </c>
      <c r="G665" s="1" t="s">
        <v>1419</v>
      </c>
      <c r="H665" s="1" t="s">
        <v>76</v>
      </c>
      <c r="I665" s="3">
        <v>139766</v>
      </c>
      <c r="J665" s="3">
        <v>0</v>
      </c>
      <c r="K665" s="1" t="s">
        <v>40</v>
      </c>
      <c r="L665" s="1" t="s">
        <v>551</v>
      </c>
      <c r="M665" s="1" t="s">
        <v>552</v>
      </c>
      <c r="N665" s="1" t="s">
        <v>89</v>
      </c>
      <c r="O665" s="1" t="s">
        <v>90</v>
      </c>
      <c r="P665" s="1" t="s">
        <v>43</v>
      </c>
      <c r="Q665" s="1" t="s">
        <v>43</v>
      </c>
      <c r="R665" s="3">
        <v>0</v>
      </c>
      <c r="S665" s="1" t="s">
        <v>44</v>
      </c>
      <c r="T665" s="1" t="s">
        <v>45</v>
      </c>
      <c r="U665" s="1" t="s">
        <v>1419</v>
      </c>
      <c r="V665" s="1" t="s">
        <v>46</v>
      </c>
      <c r="W665" s="1" t="s">
        <v>912</v>
      </c>
      <c r="X665" s="1" t="s">
        <v>1420</v>
      </c>
      <c r="Y665" s="1" t="s">
        <v>83</v>
      </c>
      <c r="Z665" s="1" t="s">
        <v>1326</v>
      </c>
      <c r="AA665" s="1" t="s">
        <v>51</v>
      </c>
      <c r="AB665" s="1" t="s">
        <v>1420</v>
      </c>
      <c r="AC665" s="1" t="s">
        <v>37</v>
      </c>
    </row>
    <row r="666" spans="1:29" hidden="1" x14ac:dyDescent="0.25">
      <c r="A666" s="1" t="s">
        <v>33</v>
      </c>
      <c r="B666" s="1" t="s">
        <v>34</v>
      </c>
      <c r="C666" s="2">
        <v>45016</v>
      </c>
      <c r="D666" s="1" t="s">
        <v>73</v>
      </c>
      <c r="E666" s="1" t="s">
        <v>74</v>
      </c>
      <c r="F666" s="1" t="s">
        <v>37</v>
      </c>
      <c r="G666" s="1" t="s">
        <v>1419</v>
      </c>
      <c r="H666" s="1" t="s">
        <v>76</v>
      </c>
      <c r="I666" s="3">
        <v>116000</v>
      </c>
      <c r="J666" s="3">
        <v>0</v>
      </c>
      <c r="K666" s="1" t="s">
        <v>40</v>
      </c>
      <c r="L666" s="1" t="s">
        <v>533</v>
      </c>
      <c r="M666" s="1" t="s">
        <v>534</v>
      </c>
      <c r="N666" s="1" t="s">
        <v>79</v>
      </c>
      <c r="O666" s="1" t="s">
        <v>80</v>
      </c>
      <c r="P666" s="1" t="s">
        <v>43</v>
      </c>
      <c r="Q666" s="1" t="s">
        <v>43</v>
      </c>
      <c r="R666" s="3">
        <v>0</v>
      </c>
      <c r="S666" s="1" t="s">
        <v>44</v>
      </c>
      <c r="T666" s="1" t="s">
        <v>45</v>
      </c>
      <c r="U666" s="1" t="s">
        <v>1419</v>
      </c>
      <c r="V666" s="1" t="s">
        <v>46</v>
      </c>
      <c r="W666" s="1" t="s">
        <v>912</v>
      </c>
      <c r="X666" s="1" t="s">
        <v>1420</v>
      </c>
      <c r="Y666" s="1" t="s">
        <v>83</v>
      </c>
      <c r="Z666" s="1" t="s">
        <v>1326</v>
      </c>
      <c r="AA666" s="1" t="s">
        <v>51</v>
      </c>
      <c r="AB666" s="1" t="s">
        <v>1420</v>
      </c>
      <c r="AC666" s="1" t="s">
        <v>37</v>
      </c>
    </row>
    <row r="667" spans="1:29" hidden="1" x14ac:dyDescent="0.25">
      <c r="A667" s="1" t="s">
        <v>33</v>
      </c>
      <c r="B667" s="1" t="s">
        <v>34</v>
      </c>
      <c r="C667" s="2">
        <v>45016</v>
      </c>
      <c r="D667" s="1" t="s">
        <v>73</v>
      </c>
      <c r="E667" s="1" t="s">
        <v>74</v>
      </c>
      <c r="F667" s="1" t="s">
        <v>37</v>
      </c>
      <c r="G667" s="1" t="s">
        <v>1419</v>
      </c>
      <c r="H667" s="1" t="s">
        <v>76</v>
      </c>
      <c r="I667" s="3">
        <v>38667</v>
      </c>
      <c r="J667" s="3">
        <v>0</v>
      </c>
      <c r="K667" s="1" t="s">
        <v>40</v>
      </c>
      <c r="L667" s="1" t="s">
        <v>115</v>
      </c>
      <c r="M667" s="1" t="s">
        <v>116</v>
      </c>
      <c r="N667" s="1" t="s">
        <v>79</v>
      </c>
      <c r="O667" s="1" t="s">
        <v>80</v>
      </c>
      <c r="P667" s="1" t="s">
        <v>43</v>
      </c>
      <c r="Q667" s="1" t="s">
        <v>43</v>
      </c>
      <c r="R667" s="3">
        <v>0</v>
      </c>
      <c r="S667" s="1" t="s">
        <v>44</v>
      </c>
      <c r="T667" s="1" t="s">
        <v>45</v>
      </c>
      <c r="U667" s="1" t="s">
        <v>1419</v>
      </c>
      <c r="V667" s="1" t="s">
        <v>46</v>
      </c>
      <c r="W667" s="1" t="s">
        <v>912</v>
      </c>
      <c r="X667" s="1" t="s">
        <v>1420</v>
      </c>
      <c r="Y667" s="1" t="s">
        <v>83</v>
      </c>
      <c r="Z667" s="1" t="s">
        <v>1326</v>
      </c>
      <c r="AA667" s="1" t="s">
        <v>51</v>
      </c>
      <c r="AB667" s="1" t="s">
        <v>1420</v>
      </c>
      <c r="AC667" s="1" t="s">
        <v>37</v>
      </c>
    </row>
    <row r="668" spans="1:29" hidden="1" x14ac:dyDescent="0.25">
      <c r="A668" s="1" t="s">
        <v>33</v>
      </c>
      <c r="B668" s="1" t="s">
        <v>34</v>
      </c>
      <c r="C668" s="2">
        <v>45016</v>
      </c>
      <c r="D668" s="1" t="s">
        <v>73</v>
      </c>
      <c r="E668" s="1" t="s">
        <v>74</v>
      </c>
      <c r="F668" s="1" t="s">
        <v>37</v>
      </c>
      <c r="G668" s="1" t="s">
        <v>1419</v>
      </c>
      <c r="H668" s="1" t="s">
        <v>76</v>
      </c>
      <c r="I668" s="3">
        <v>44192</v>
      </c>
      <c r="J668" s="3">
        <v>0</v>
      </c>
      <c r="K668" s="1" t="s">
        <v>40</v>
      </c>
      <c r="L668" s="1" t="s">
        <v>498</v>
      </c>
      <c r="M668" s="1" t="s">
        <v>499</v>
      </c>
      <c r="N668" s="1" t="s">
        <v>79</v>
      </c>
      <c r="O668" s="1" t="s">
        <v>80</v>
      </c>
      <c r="P668" s="1" t="s">
        <v>43</v>
      </c>
      <c r="Q668" s="1" t="s">
        <v>43</v>
      </c>
      <c r="R668" s="3">
        <v>0</v>
      </c>
      <c r="S668" s="1" t="s">
        <v>44</v>
      </c>
      <c r="T668" s="1" t="s">
        <v>45</v>
      </c>
      <c r="U668" s="1" t="s">
        <v>1419</v>
      </c>
      <c r="V668" s="1" t="s">
        <v>46</v>
      </c>
      <c r="W668" s="1" t="s">
        <v>912</v>
      </c>
      <c r="X668" s="1" t="s">
        <v>1420</v>
      </c>
      <c r="Y668" s="1" t="s">
        <v>83</v>
      </c>
      <c r="Z668" s="1" t="s">
        <v>1326</v>
      </c>
      <c r="AA668" s="1" t="s">
        <v>51</v>
      </c>
      <c r="AB668" s="1" t="s">
        <v>1420</v>
      </c>
      <c r="AC668" s="1" t="s">
        <v>37</v>
      </c>
    </row>
    <row r="669" spans="1:29" hidden="1" x14ac:dyDescent="0.25">
      <c r="A669" s="1" t="s">
        <v>33</v>
      </c>
      <c r="B669" s="1" t="s">
        <v>34</v>
      </c>
      <c r="C669" s="2">
        <v>45016</v>
      </c>
      <c r="D669" s="1" t="s">
        <v>73</v>
      </c>
      <c r="E669" s="1" t="s">
        <v>74</v>
      </c>
      <c r="F669" s="1" t="s">
        <v>37</v>
      </c>
      <c r="G669" s="1" t="s">
        <v>1419</v>
      </c>
      <c r="H669" s="1" t="s">
        <v>76</v>
      </c>
      <c r="I669" s="3">
        <v>603372</v>
      </c>
      <c r="J669" s="3">
        <v>0</v>
      </c>
      <c r="K669" s="1" t="s">
        <v>40</v>
      </c>
      <c r="L669" s="1" t="s">
        <v>1360</v>
      </c>
      <c r="M669" s="1" t="s">
        <v>771</v>
      </c>
      <c r="N669" s="1" t="s">
        <v>79</v>
      </c>
      <c r="O669" s="1" t="s">
        <v>80</v>
      </c>
      <c r="P669" s="1" t="s">
        <v>43</v>
      </c>
      <c r="Q669" s="1" t="s">
        <v>43</v>
      </c>
      <c r="R669" s="3">
        <v>0</v>
      </c>
      <c r="S669" s="1" t="s">
        <v>44</v>
      </c>
      <c r="T669" s="1" t="s">
        <v>45</v>
      </c>
      <c r="U669" s="1" t="s">
        <v>1419</v>
      </c>
      <c r="V669" s="1" t="s">
        <v>46</v>
      </c>
      <c r="W669" s="1" t="s">
        <v>912</v>
      </c>
      <c r="X669" s="1" t="s">
        <v>1420</v>
      </c>
      <c r="Y669" s="1" t="s">
        <v>83</v>
      </c>
      <c r="Z669" s="1" t="s">
        <v>1326</v>
      </c>
      <c r="AA669" s="1" t="s">
        <v>51</v>
      </c>
      <c r="AB669" s="1" t="s">
        <v>1420</v>
      </c>
      <c r="AC669" s="1" t="s">
        <v>37</v>
      </c>
    </row>
    <row r="670" spans="1:29" hidden="1" x14ac:dyDescent="0.25">
      <c r="A670" s="1" t="s">
        <v>33</v>
      </c>
      <c r="B670" s="1" t="s">
        <v>34</v>
      </c>
      <c r="C670" s="2">
        <v>45016</v>
      </c>
      <c r="D670" s="1" t="s">
        <v>73</v>
      </c>
      <c r="E670" s="1" t="s">
        <v>74</v>
      </c>
      <c r="F670" s="1" t="s">
        <v>37</v>
      </c>
      <c r="G670" s="1" t="s">
        <v>1419</v>
      </c>
      <c r="H670" s="1" t="s">
        <v>76</v>
      </c>
      <c r="I670" s="3">
        <v>41832</v>
      </c>
      <c r="J670" s="3">
        <v>0</v>
      </c>
      <c r="K670" s="1" t="s">
        <v>40</v>
      </c>
      <c r="L670" s="1" t="s">
        <v>1360</v>
      </c>
      <c r="M670" s="1" t="s">
        <v>771</v>
      </c>
      <c r="N670" s="1" t="s">
        <v>79</v>
      </c>
      <c r="O670" s="1" t="s">
        <v>80</v>
      </c>
      <c r="P670" s="1" t="s">
        <v>43</v>
      </c>
      <c r="Q670" s="1" t="s">
        <v>43</v>
      </c>
      <c r="R670" s="3">
        <v>0</v>
      </c>
      <c r="S670" s="1" t="s">
        <v>44</v>
      </c>
      <c r="T670" s="1" t="s">
        <v>45</v>
      </c>
      <c r="U670" s="1" t="s">
        <v>1419</v>
      </c>
      <c r="V670" s="1" t="s">
        <v>46</v>
      </c>
      <c r="W670" s="1" t="s">
        <v>912</v>
      </c>
      <c r="X670" s="1" t="s">
        <v>1420</v>
      </c>
      <c r="Y670" s="1" t="s">
        <v>83</v>
      </c>
      <c r="Z670" s="1" t="s">
        <v>1326</v>
      </c>
      <c r="AA670" s="1" t="s">
        <v>51</v>
      </c>
      <c r="AB670" s="1" t="s">
        <v>1420</v>
      </c>
      <c r="AC670" s="1" t="s">
        <v>37</v>
      </c>
    </row>
    <row r="671" spans="1:29" hidden="1" x14ac:dyDescent="0.25">
      <c r="A671" s="1" t="s">
        <v>33</v>
      </c>
      <c r="B671" s="1" t="s">
        <v>34</v>
      </c>
      <c r="C671" s="2">
        <v>45016</v>
      </c>
      <c r="D671" s="1" t="s">
        <v>73</v>
      </c>
      <c r="E671" s="1" t="s">
        <v>74</v>
      </c>
      <c r="F671" s="1" t="s">
        <v>37</v>
      </c>
      <c r="G671" s="1" t="s">
        <v>1419</v>
      </c>
      <c r="H671" s="1" t="s">
        <v>76</v>
      </c>
      <c r="I671" s="3">
        <v>38667</v>
      </c>
      <c r="J671" s="3">
        <v>0</v>
      </c>
      <c r="K671" s="1" t="s">
        <v>40</v>
      </c>
      <c r="L671" s="1" t="s">
        <v>773</v>
      </c>
      <c r="M671" s="1" t="s">
        <v>774</v>
      </c>
      <c r="N671" s="1" t="s">
        <v>79</v>
      </c>
      <c r="O671" s="1" t="s">
        <v>80</v>
      </c>
      <c r="P671" s="1" t="s">
        <v>43</v>
      </c>
      <c r="Q671" s="1" t="s">
        <v>43</v>
      </c>
      <c r="R671" s="3">
        <v>0</v>
      </c>
      <c r="S671" s="1" t="s">
        <v>44</v>
      </c>
      <c r="T671" s="1" t="s">
        <v>45</v>
      </c>
      <c r="U671" s="1" t="s">
        <v>1419</v>
      </c>
      <c r="V671" s="1" t="s">
        <v>46</v>
      </c>
      <c r="W671" s="1" t="s">
        <v>912</v>
      </c>
      <c r="X671" s="1" t="s">
        <v>1420</v>
      </c>
      <c r="Y671" s="1" t="s">
        <v>83</v>
      </c>
      <c r="Z671" s="1" t="s">
        <v>1326</v>
      </c>
      <c r="AA671" s="1" t="s">
        <v>51</v>
      </c>
      <c r="AB671" s="1" t="s">
        <v>1420</v>
      </c>
      <c r="AC671" s="1" t="s">
        <v>37</v>
      </c>
    </row>
    <row r="672" spans="1:29" hidden="1" x14ac:dyDescent="0.25">
      <c r="A672" s="1" t="s">
        <v>33</v>
      </c>
      <c r="B672" s="1" t="s">
        <v>34</v>
      </c>
      <c r="C672" s="2">
        <v>45016</v>
      </c>
      <c r="D672" s="1" t="s">
        <v>73</v>
      </c>
      <c r="E672" s="1" t="s">
        <v>74</v>
      </c>
      <c r="F672" s="1" t="s">
        <v>37</v>
      </c>
      <c r="G672" s="1" t="s">
        <v>1419</v>
      </c>
      <c r="H672" s="1" t="s">
        <v>76</v>
      </c>
      <c r="I672" s="3">
        <v>580000</v>
      </c>
      <c r="J672" s="3">
        <v>0</v>
      </c>
      <c r="K672" s="1" t="s">
        <v>40</v>
      </c>
      <c r="L672" s="1" t="s">
        <v>117</v>
      </c>
      <c r="M672" s="1" t="s">
        <v>118</v>
      </c>
      <c r="N672" s="1" t="s">
        <v>79</v>
      </c>
      <c r="O672" s="1" t="s">
        <v>80</v>
      </c>
      <c r="P672" s="1" t="s">
        <v>43</v>
      </c>
      <c r="Q672" s="1" t="s">
        <v>43</v>
      </c>
      <c r="R672" s="3">
        <v>0</v>
      </c>
      <c r="S672" s="1" t="s">
        <v>44</v>
      </c>
      <c r="T672" s="1" t="s">
        <v>45</v>
      </c>
      <c r="U672" s="1" t="s">
        <v>1419</v>
      </c>
      <c r="V672" s="1" t="s">
        <v>46</v>
      </c>
      <c r="W672" s="1" t="s">
        <v>912</v>
      </c>
      <c r="X672" s="1" t="s">
        <v>1420</v>
      </c>
      <c r="Y672" s="1" t="s">
        <v>83</v>
      </c>
      <c r="Z672" s="1" t="s">
        <v>1326</v>
      </c>
      <c r="AA672" s="1" t="s">
        <v>51</v>
      </c>
      <c r="AB672" s="1" t="s">
        <v>1420</v>
      </c>
      <c r="AC672" s="1" t="s">
        <v>37</v>
      </c>
    </row>
    <row r="673" spans="1:29" hidden="1" x14ac:dyDescent="0.25">
      <c r="A673" s="1" t="s">
        <v>33</v>
      </c>
      <c r="B673" s="1" t="s">
        <v>34</v>
      </c>
      <c r="C673" s="2">
        <v>45016</v>
      </c>
      <c r="D673" s="1" t="s">
        <v>73</v>
      </c>
      <c r="E673" s="1" t="s">
        <v>74</v>
      </c>
      <c r="F673" s="1" t="s">
        <v>37</v>
      </c>
      <c r="G673" s="1" t="s">
        <v>1419</v>
      </c>
      <c r="H673" s="1" t="s">
        <v>76</v>
      </c>
      <c r="I673" s="3">
        <v>425334</v>
      </c>
      <c r="J673" s="3">
        <v>0</v>
      </c>
      <c r="K673" s="1" t="s">
        <v>40</v>
      </c>
      <c r="L673" s="1" t="s">
        <v>117</v>
      </c>
      <c r="M673" s="1" t="s">
        <v>118</v>
      </c>
      <c r="N673" s="1" t="s">
        <v>79</v>
      </c>
      <c r="O673" s="1" t="s">
        <v>80</v>
      </c>
      <c r="P673" s="1" t="s">
        <v>43</v>
      </c>
      <c r="Q673" s="1" t="s">
        <v>43</v>
      </c>
      <c r="R673" s="3">
        <v>0</v>
      </c>
      <c r="S673" s="1" t="s">
        <v>44</v>
      </c>
      <c r="T673" s="1" t="s">
        <v>45</v>
      </c>
      <c r="U673" s="1" t="s">
        <v>1419</v>
      </c>
      <c r="V673" s="1" t="s">
        <v>46</v>
      </c>
      <c r="W673" s="1" t="s">
        <v>912</v>
      </c>
      <c r="X673" s="1" t="s">
        <v>1420</v>
      </c>
      <c r="Y673" s="1" t="s">
        <v>83</v>
      </c>
      <c r="Z673" s="1" t="s">
        <v>1326</v>
      </c>
      <c r="AA673" s="1" t="s">
        <v>51</v>
      </c>
      <c r="AB673" s="1" t="s">
        <v>1420</v>
      </c>
      <c r="AC673" s="1" t="s">
        <v>37</v>
      </c>
    </row>
    <row r="674" spans="1:29" hidden="1" x14ac:dyDescent="0.25">
      <c r="A674" s="1" t="s">
        <v>33</v>
      </c>
      <c r="B674" s="1" t="s">
        <v>34</v>
      </c>
      <c r="C674" s="2">
        <v>45016</v>
      </c>
      <c r="D674" s="1" t="s">
        <v>73</v>
      </c>
      <c r="E674" s="1" t="s">
        <v>74</v>
      </c>
      <c r="F674" s="1" t="s">
        <v>37</v>
      </c>
      <c r="G674" s="1" t="s">
        <v>1419</v>
      </c>
      <c r="H674" s="1" t="s">
        <v>76</v>
      </c>
      <c r="I674" s="3">
        <v>38667</v>
      </c>
      <c r="J674" s="3">
        <v>0</v>
      </c>
      <c r="K674" s="1" t="s">
        <v>40</v>
      </c>
      <c r="L674" s="1" t="s">
        <v>152</v>
      </c>
      <c r="M674" s="1" t="s">
        <v>153</v>
      </c>
      <c r="N674" s="1" t="s">
        <v>79</v>
      </c>
      <c r="O674" s="1" t="s">
        <v>80</v>
      </c>
      <c r="P674" s="1" t="s">
        <v>43</v>
      </c>
      <c r="Q674" s="1" t="s">
        <v>43</v>
      </c>
      <c r="R674" s="3">
        <v>0</v>
      </c>
      <c r="S674" s="1" t="s">
        <v>44</v>
      </c>
      <c r="T674" s="1" t="s">
        <v>45</v>
      </c>
      <c r="U674" s="1" t="s">
        <v>1419</v>
      </c>
      <c r="V674" s="1" t="s">
        <v>46</v>
      </c>
      <c r="W674" s="1" t="s">
        <v>912</v>
      </c>
      <c r="X674" s="1" t="s">
        <v>1420</v>
      </c>
      <c r="Y674" s="1" t="s">
        <v>83</v>
      </c>
      <c r="Z674" s="1" t="s">
        <v>1326</v>
      </c>
      <c r="AA674" s="1" t="s">
        <v>51</v>
      </c>
      <c r="AB674" s="1" t="s">
        <v>1420</v>
      </c>
      <c r="AC674" s="1" t="s">
        <v>37</v>
      </c>
    </row>
    <row r="675" spans="1:29" hidden="1" x14ac:dyDescent="0.25">
      <c r="A675" s="1" t="s">
        <v>33</v>
      </c>
      <c r="B675" s="1" t="s">
        <v>34</v>
      </c>
      <c r="C675" s="2">
        <v>45016</v>
      </c>
      <c r="D675" s="1" t="s">
        <v>73</v>
      </c>
      <c r="E675" s="1" t="s">
        <v>74</v>
      </c>
      <c r="F675" s="1" t="s">
        <v>37</v>
      </c>
      <c r="G675" s="1" t="s">
        <v>1419</v>
      </c>
      <c r="H675" s="1" t="s">
        <v>76</v>
      </c>
      <c r="I675" s="3">
        <v>43728</v>
      </c>
      <c r="J675" s="3">
        <v>0</v>
      </c>
      <c r="K675" s="1" t="s">
        <v>40</v>
      </c>
      <c r="L675" s="1" t="s">
        <v>416</v>
      </c>
      <c r="M675" s="1" t="s">
        <v>417</v>
      </c>
      <c r="N675" s="1" t="s">
        <v>79</v>
      </c>
      <c r="O675" s="1" t="s">
        <v>80</v>
      </c>
      <c r="P675" s="1" t="s">
        <v>43</v>
      </c>
      <c r="Q675" s="1" t="s">
        <v>43</v>
      </c>
      <c r="R675" s="3">
        <v>0</v>
      </c>
      <c r="S675" s="1" t="s">
        <v>44</v>
      </c>
      <c r="T675" s="1" t="s">
        <v>45</v>
      </c>
      <c r="U675" s="1" t="s">
        <v>1419</v>
      </c>
      <c r="V675" s="1" t="s">
        <v>46</v>
      </c>
      <c r="W675" s="1" t="s">
        <v>912</v>
      </c>
      <c r="X675" s="1" t="s">
        <v>1420</v>
      </c>
      <c r="Y675" s="1" t="s">
        <v>83</v>
      </c>
      <c r="Z675" s="1" t="s">
        <v>1326</v>
      </c>
      <c r="AA675" s="1" t="s">
        <v>51</v>
      </c>
      <c r="AB675" s="1" t="s">
        <v>1420</v>
      </c>
      <c r="AC675" s="1" t="s">
        <v>37</v>
      </c>
    </row>
    <row r="676" spans="1:29" hidden="1" x14ac:dyDescent="0.25">
      <c r="A676" s="1" t="s">
        <v>33</v>
      </c>
      <c r="B676" s="1" t="s">
        <v>34</v>
      </c>
      <c r="C676" s="2">
        <v>45016</v>
      </c>
      <c r="D676" s="1" t="s">
        <v>73</v>
      </c>
      <c r="E676" s="1" t="s">
        <v>74</v>
      </c>
      <c r="F676" s="1" t="s">
        <v>37</v>
      </c>
      <c r="G676" s="1" t="s">
        <v>1419</v>
      </c>
      <c r="H676" s="1" t="s">
        <v>76</v>
      </c>
      <c r="I676" s="3">
        <v>116001</v>
      </c>
      <c r="J676" s="3">
        <v>0</v>
      </c>
      <c r="K676" s="1" t="s">
        <v>40</v>
      </c>
      <c r="L676" s="1" t="s">
        <v>408</v>
      </c>
      <c r="M676" s="1" t="s">
        <v>409</v>
      </c>
      <c r="N676" s="1" t="s">
        <v>79</v>
      </c>
      <c r="O676" s="1" t="s">
        <v>80</v>
      </c>
      <c r="P676" s="1" t="s">
        <v>43</v>
      </c>
      <c r="Q676" s="1" t="s">
        <v>43</v>
      </c>
      <c r="R676" s="3">
        <v>0</v>
      </c>
      <c r="S676" s="1" t="s">
        <v>44</v>
      </c>
      <c r="T676" s="1" t="s">
        <v>45</v>
      </c>
      <c r="U676" s="1" t="s">
        <v>1419</v>
      </c>
      <c r="V676" s="1" t="s">
        <v>46</v>
      </c>
      <c r="W676" s="1" t="s">
        <v>912</v>
      </c>
      <c r="X676" s="1" t="s">
        <v>1420</v>
      </c>
      <c r="Y676" s="1" t="s">
        <v>83</v>
      </c>
      <c r="Z676" s="1" t="s">
        <v>1326</v>
      </c>
      <c r="AA676" s="1" t="s">
        <v>51</v>
      </c>
      <c r="AB676" s="1" t="s">
        <v>1420</v>
      </c>
      <c r="AC676" s="1" t="s">
        <v>37</v>
      </c>
    </row>
    <row r="677" spans="1:29" hidden="1" x14ac:dyDescent="0.25">
      <c r="A677" s="1" t="s">
        <v>33</v>
      </c>
      <c r="B677" s="1" t="s">
        <v>34</v>
      </c>
      <c r="C677" s="2">
        <v>45016</v>
      </c>
      <c r="D677" s="1" t="s">
        <v>73</v>
      </c>
      <c r="E677" s="1" t="s">
        <v>74</v>
      </c>
      <c r="F677" s="1" t="s">
        <v>37</v>
      </c>
      <c r="G677" s="1" t="s">
        <v>1419</v>
      </c>
      <c r="H677" s="1" t="s">
        <v>76</v>
      </c>
      <c r="I677" s="3">
        <v>38667</v>
      </c>
      <c r="J677" s="3">
        <v>0</v>
      </c>
      <c r="K677" s="1" t="s">
        <v>40</v>
      </c>
      <c r="L677" s="1" t="s">
        <v>408</v>
      </c>
      <c r="M677" s="1" t="s">
        <v>409</v>
      </c>
      <c r="N677" s="1" t="s">
        <v>79</v>
      </c>
      <c r="O677" s="1" t="s">
        <v>80</v>
      </c>
      <c r="P677" s="1" t="s">
        <v>43</v>
      </c>
      <c r="Q677" s="1" t="s">
        <v>43</v>
      </c>
      <c r="R677" s="3">
        <v>0</v>
      </c>
      <c r="S677" s="1" t="s">
        <v>44</v>
      </c>
      <c r="T677" s="1" t="s">
        <v>45</v>
      </c>
      <c r="U677" s="1" t="s">
        <v>1419</v>
      </c>
      <c r="V677" s="1" t="s">
        <v>46</v>
      </c>
      <c r="W677" s="1" t="s">
        <v>912</v>
      </c>
      <c r="X677" s="1" t="s">
        <v>1420</v>
      </c>
      <c r="Y677" s="1" t="s">
        <v>83</v>
      </c>
      <c r="Z677" s="1" t="s">
        <v>1326</v>
      </c>
      <c r="AA677" s="1" t="s">
        <v>51</v>
      </c>
      <c r="AB677" s="1" t="s">
        <v>1420</v>
      </c>
      <c r="AC677" s="1" t="s">
        <v>37</v>
      </c>
    </row>
    <row r="678" spans="1:29" hidden="1" x14ac:dyDescent="0.25">
      <c r="A678" s="1" t="s">
        <v>33</v>
      </c>
      <c r="B678" s="1" t="s">
        <v>34</v>
      </c>
      <c r="C678" s="2">
        <v>45016</v>
      </c>
      <c r="D678" s="1" t="s">
        <v>73</v>
      </c>
      <c r="E678" s="1" t="s">
        <v>74</v>
      </c>
      <c r="F678" s="1" t="s">
        <v>37</v>
      </c>
      <c r="G678" s="1" t="s">
        <v>1419</v>
      </c>
      <c r="H678" s="1" t="s">
        <v>76</v>
      </c>
      <c r="I678" s="3">
        <v>261127</v>
      </c>
      <c r="J678" s="3">
        <v>0</v>
      </c>
      <c r="K678" s="1" t="s">
        <v>40</v>
      </c>
      <c r="L678" s="1" t="s">
        <v>476</v>
      </c>
      <c r="M678" s="1" t="s">
        <v>477</v>
      </c>
      <c r="N678" s="1" t="s">
        <v>79</v>
      </c>
      <c r="O678" s="1" t="s">
        <v>80</v>
      </c>
      <c r="P678" s="1" t="s">
        <v>43</v>
      </c>
      <c r="Q678" s="1" t="s">
        <v>43</v>
      </c>
      <c r="R678" s="3">
        <v>0</v>
      </c>
      <c r="S678" s="1" t="s">
        <v>44</v>
      </c>
      <c r="T678" s="1" t="s">
        <v>45</v>
      </c>
      <c r="U678" s="1" t="s">
        <v>1419</v>
      </c>
      <c r="V678" s="1" t="s">
        <v>46</v>
      </c>
      <c r="W678" s="1" t="s">
        <v>912</v>
      </c>
      <c r="X678" s="1" t="s">
        <v>1420</v>
      </c>
      <c r="Y678" s="1" t="s">
        <v>83</v>
      </c>
      <c r="Z678" s="1" t="s">
        <v>1326</v>
      </c>
      <c r="AA678" s="1" t="s">
        <v>51</v>
      </c>
      <c r="AB678" s="1" t="s">
        <v>1420</v>
      </c>
      <c r="AC678" s="1" t="s">
        <v>37</v>
      </c>
    </row>
    <row r="679" spans="1:29" hidden="1" x14ac:dyDescent="0.25">
      <c r="A679" s="1" t="s">
        <v>33</v>
      </c>
      <c r="B679" s="1" t="s">
        <v>34</v>
      </c>
      <c r="C679" s="2">
        <v>45016</v>
      </c>
      <c r="D679" s="1" t="s">
        <v>73</v>
      </c>
      <c r="E679" s="1" t="s">
        <v>74</v>
      </c>
      <c r="F679" s="1" t="s">
        <v>37</v>
      </c>
      <c r="G679" s="1" t="s">
        <v>1419</v>
      </c>
      <c r="H679" s="1" t="s">
        <v>76</v>
      </c>
      <c r="I679" s="3">
        <v>154667</v>
      </c>
      <c r="J679" s="3">
        <v>0</v>
      </c>
      <c r="K679" s="1" t="s">
        <v>40</v>
      </c>
      <c r="L679" s="1" t="s">
        <v>133</v>
      </c>
      <c r="M679" s="1" t="s">
        <v>134</v>
      </c>
      <c r="N679" s="1" t="s">
        <v>79</v>
      </c>
      <c r="O679" s="1" t="s">
        <v>80</v>
      </c>
      <c r="P679" s="1" t="s">
        <v>43</v>
      </c>
      <c r="Q679" s="1" t="s">
        <v>43</v>
      </c>
      <c r="R679" s="3">
        <v>0</v>
      </c>
      <c r="S679" s="1" t="s">
        <v>44</v>
      </c>
      <c r="T679" s="1" t="s">
        <v>45</v>
      </c>
      <c r="U679" s="1" t="s">
        <v>1419</v>
      </c>
      <c r="V679" s="1" t="s">
        <v>46</v>
      </c>
      <c r="W679" s="1" t="s">
        <v>912</v>
      </c>
      <c r="X679" s="1" t="s">
        <v>1420</v>
      </c>
      <c r="Y679" s="1" t="s">
        <v>83</v>
      </c>
      <c r="Z679" s="1" t="s">
        <v>1326</v>
      </c>
      <c r="AA679" s="1" t="s">
        <v>51</v>
      </c>
      <c r="AB679" s="1" t="s">
        <v>1420</v>
      </c>
      <c r="AC679" s="1" t="s">
        <v>37</v>
      </c>
    </row>
    <row r="680" spans="1:29" hidden="1" x14ac:dyDescent="0.25">
      <c r="A680" s="1" t="s">
        <v>33</v>
      </c>
      <c r="B680" s="1" t="s">
        <v>34</v>
      </c>
      <c r="C680" s="2">
        <v>45016</v>
      </c>
      <c r="D680" s="1" t="s">
        <v>73</v>
      </c>
      <c r="E680" s="1" t="s">
        <v>74</v>
      </c>
      <c r="F680" s="1" t="s">
        <v>37</v>
      </c>
      <c r="G680" s="1" t="s">
        <v>1419</v>
      </c>
      <c r="H680" s="1" t="s">
        <v>76</v>
      </c>
      <c r="I680" s="3">
        <v>38667</v>
      </c>
      <c r="J680" s="3">
        <v>0</v>
      </c>
      <c r="K680" s="1" t="s">
        <v>40</v>
      </c>
      <c r="L680" s="1" t="s">
        <v>133</v>
      </c>
      <c r="M680" s="1" t="s">
        <v>134</v>
      </c>
      <c r="N680" s="1" t="s">
        <v>79</v>
      </c>
      <c r="O680" s="1" t="s">
        <v>80</v>
      </c>
      <c r="P680" s="1" t="s">
        <v>43</v>
      </c>
      <c r="Q680" s="1" t="s">
        <v>43</v>
      </c>
      <c r="R680" s="3">
        <v>0</v>
      </c>
      <c r="S680" s="1" t="s">
        <v>44</v>
      </c>
      <c r="T680" s="1" t="s">
        <v>45</v>
      </c>
      <c r="U680" s="1" t="s">
        <v>1419</v>
      </c>
      <c r="V680" s="1" t="s">
        <v>46</v>
      </c>
      <c r="W680" s="1" t="s">
        <v>912</v>
      </c>
      <c r="X680" s="1" t="s">
        <v>1420</v>
      </c>
      <c r="Y680" s="1" t="s">
        <v>83</v>
      </c>
      <c r="Z680" s="1" t="s">
        <v>1326</v>
      </c>
      <c r="AA680" s="1" t="s">
        <v>51</v>
      </c>
      <c r="AB680" s="1" t="s">
        <v>1420</v>
      </c>
      <c r="AC680" s="1" t="s">
        <v>37</v>
      </c>
    </row>
    <row r="681" spans="1:29" hidden="1" x14ac:dyDescent="0.25">
      <c r="A681" s="1" t="s">
        <v>33</v>
      </c>
      <c r="B681" s="1" t="s">
        <v>34</v>
      </c>
      <c r="C681" s="2">
        <v>45016</v>
      </c>
      <c r="D681" s="1" t="s">
        <v>73</v>
      </c>
      <c r="E681" s="1" t="s">
        <v>74</v>
      </c>
      <c r="F681" s="1" t="s">
        <v>37</v>
      </c>
      <c r="G681" s="1" t="s">
        <v>1419</v>
      </c>
      <c r="H681" s="1" t="s">
        <v>76</v>
      </c>
      <c r="I681" s="3">
        <v>501364</v>
      </c>
      <c r="J681" s="3">
        <v>0</v>
      </c>
      <c r="K681" s="1" t="s">
        <v>40</v>
      </c>
      <c r="L681" s="1" t="s">
        <v>1421</v>
      </c>
      <c r="M681" s="1" t="s">
        <v>613</v>
      </c>
      <c r="N681" s="1" t="s">
        <v>79</v>
      </c>
      <c r="O681" s="1" t="s">
        <v>80</v>
      </c>
      <c r="P681" s="1" t="s">
        <v>43</v>
      </c>
      <c r="Q681" s="1" t="s">
        <v>43</v>
      </c>
      <c r="R681" s="3">
        <v>0</v>
      </c>
      <c r="S681" s="1" t="s">
        <v>44</v>
      </c>
      <c r="T681" s="1" t="s">
        <v>45</v>
      </c>
      <c r="U681" s="1" t="s">
        <v>1419</v>
      </c>
      <c r="V681" s="1" t="s">
        <v>46</v>
      </c>
      <c r="W681" s="1" t="s">
        <v>912</v>
      </c>
      <c r="X681" s="1" t="s">
        <v>1420</v>
      </c>
      <c r="Y681" s="1" t="s">
        <v>83</v>
      </c>
      <c r="Z681" s="1" t="s">
        <v>1326</v>
      </c>
      <c r="AA681" s="1" t="s">
        <v>51</v>
      </c>
      <c r="AB681" s="1" t="s">
        <v>1420</v>
      </c>
      <c r="AC681" s="1" t="s">
        <v>37</v>
      </c>
    </row>
    <row r="682" spans="1:29" hidden="1" x14ac:dyDescent="0.25">
      <c r="A682" s="1" t="s">
        <v>33</v>
      </c>
      <c r="B682" s="1" t="s">
        <v>34</v>
      </c>
      <c r="C682" s="2">
        <v>45016</v>
      </c>
      <c r="D682" s="1" t="s">
        <v>73</v>
      </c>
      <c r="E682" s="1" t="s">
        <v>74</v>
      </c>
      <c r="F682" s="1" t="s">
        <v>37</v>
      </c>
      <c r="G682" s="1" t="s">
        <v>1419</v>
      </c>
      <c r="H682" s="1" t="s">
        <v>76</v>
      </c>
      <c r="I682" s="3">
        <v>200545</v>
      </c>
      <c r="J682" s="3">
        <v>0</v>
      </c>
      <c r="K682" s="1" t="s">
        <v>40</v>
      </c>
      <c r="L682" s="1" t="s">
        <v>1421</v>
      </c>
      <c r="M682" s="1" t="s">
        <v>613</v>
      </c>
      <c r="N682" s="1" t="s">
        <v>79</v>
      </c>
      <c r="O682" s="1" t="s">
        <v>80</v>
      </c>
      <c r="P682" s="1" t="s">
        <v>43</v>
      </c>
      <c r="Q682" s="1" t="s">
        <v>43</v>
      </c>
      <c r="R682" s="3">
        <v>0</v>
      </c>
      <c r="S682" s="1" t="s">
        <v>44</v>
      </c>
      <c r="T682" s="1" t="s">
        <v>45</v>
      </c>
      <c r="U682" s="1" t="s">
        <v>1419</v>
      </c>
      <c r="V682" s="1" t="s">
        <v>46</v>
      </c>
      <c r="W682" s="1" t="s">
        <v>912</v>
      </c>
      <c r="X682" s="1" t="s">
        <v>1420</v>
      </c>
      <c r="Y682" s="1" t="s">
        <v>83</v>
      </c>
      <c r="Z682" s="1" t="s">
        <v>1326</v>
      </c>
      <c r="AA682" s="1" t="s">
        <v>51</v>
      </c>
      <c r="AB682" s="1" t="s">
        <v>1420</v>
      </c>
      <c r="AC682" s="1" t="s">
        <v>37</v>
      </c>
    </row>
    <row r="683" spans="1:29" hidden="1" x14ac:dyDescent="0.25">
      <c r="A683" s="1" t="s">
        <v>33</v>
      </c>
      <c r="B683" s="1" t="s">
        <v>34</v>
      </c>
      <c r="C683" s="2">
        <v>45016</v>
      </c>
      <c r="D683" s="1" t="s">
        <v>73</v>
      </c>
      <c r="E683" s="1" t="s">
        <v>74</v>
      </c>
      <c r="F683" s="1" t="s">
        <v>37</v>
      </c>
      <c r="G683" s="1" t="s">
        <v>1419</v>
      </c>
      <c r="H683" s="1" t="s">
        <v>76</v>
      </c>
      <c r="I683" s="3">
        <v>623905</v>
      </c>
      <c r="J683" s="3">
        <v>0</v>
      </c>
      <c r="K683" s="1" t="s">
        <v>40</v>
      </c>
      <c r="L683" s="1" t="s">
        <v>618</v>
      </c>
      <c r="M683" s="1" t="s">
        <v>619</v>
      </c>
      <c r="N683" s="1" t="s">
        <v>79</v>
      </c>
      <c r="O683" s="1" t="s">
        <v>80</v>
      </c>
      <c r="P683" s="1" t="s">
        <v>43</v>
      </c>
      <c r="Q683" s="1" t="s">
        <v>43</v>
      </c>
      <c r="R683" s="3">
        <v>0</v>
      </c>
      <c r="S683" s="1" t="s">
        <v>44</v>
      </c>
      <c r="T683" s="1" t="s">
        <v>45</v>
      </c>
      <c r="U683" s="1" t="s">
        <v>1419</v>
      </c>
      <c r="V683" s="1" t="s">
        <v>46</v>
      </c>
      <c r="W683" s="1" t="s">
        <v>912</v>
      </c>
      <c r="X683" s="1" t="s">
        <v>1420</v>
      </c>
      <c r="Y683" s="1" t="s">
        <v>83</v>
      </c>
      <c r="Z683" s="1" t="s">
        <v>1326</v>
      </c>
      <c r="AA683" s="1" t="s">
        <v>51</v>
      </c>
      <c r="AB683" s="1" t="s">
        <v>1420</v>
      </c>
      <c r="AC683" s="1" t="s">
        <v>37</v>
      </c>
    </row>
    <row r="684" spans="1:29" hidden="1" x14ac:dyDescent="0.25">
      <c r="A684" s="1" t="s">
        <v>33</v>
      </c>
      <c r="B684" s="1" t="s">
        <v>34</v>
      </c>
      <c r="C684" s="2">
        <v>45016</v>
      </c>
      <c r="D684" s="1" t="s">
        <v>73</v>
      </c>
      <c r="E684" s="1" t="s">
        <v>74</v>
      </c>
      <c r="F684" s="1" t="s">
        <v>37</v>
      </c>
      <c r="G684" s="1" t="s">
        <v>1419</v>
      </c>
      <c r="H684" s="1" t="s">
        <v>76</v>
      </c>
      <c r="I684" s="3">
        <v>701574</v>
      </c>
      <c r="J684" s="3">
        <v>0</v>
      </c>
      <c r="K684" s="1" t="s">
        <v>40</v>
      </c>
      <c r="L684" s="1" t="s">
        <v>649</v>
      </c>
      <c r="M684" s="1" t="s">
        <v>650</v>
      </c>
      <c r="N684" s="1" t="s">
        <v>79</v>
      </c>
      <c r="O684" s="1" t="s">
        <v>80</v>
      </c>
      <c r="P684" s="1" t="s">
        <v>43</v>
      </c>
      <c r="Q684" s="1" t="s">
        <v>43</v>
      </c>
      <c r="R684" s="3">
        <v>0</v>
      </c>
      <c r="S684" s="1" t="s">
        <v>44</v>
      </c>
      <c r="T684" s="1" t="s">
        <v>45</v>
      </c>
      <c r="U684" s="1" t="s">
        <v>1419</v>
      </c>
      <c r="V684" s="1" t="s">
        <v>46</v>
      </c>
      <c r="W684" s="1" t="s">
        <v>912</v>
      </c>
      <c r="X684" s="1" t="s">
        <v>1420</v>
      </c>
      <c r="Y684" s="1" t="s">
        <v>83</v>
      </c>
      <c r="Z684" s="1" t="s">
        <v>1326</v>
      </c>
      <c r="AA684" s="1" t="s">
        <v>51</v>
      </c>
      <c r="AB684" s="1" t="s">
        <v>1420</v>
      </c>
      <c r="AC684" s="1" t="s">
        <v>37</v>
      </c>
    </row>
    <row r="685" spans="1:29" hidden="1" x14ac:dyDescent="0.25">
      <c r="A685" s="1" t="s">
        <v>33</v>
      </c>
      <c r="B685" s="1" t="s">
        <v>34</v>
      </c>
      <c r="C685" s="2">
        <v>45016</v>
      </c>
      <c r="D685" s="1" t="s">
        <v>73</v>
      </c>
      <c r="E685" s="1" t="s">
        <v>74</v>
      </c>
      <c r="F685" s="1" t="s">
        <v>37</v>
      </c>
      <c r="G685" s="1" t="s">
        <v>1419</v>
      </c>
      <c r="H685" s="1" t="s">
        <v>76</v>
      </c>
      <c r="I685" s="3">
        <v>618937</v>
      </c>
      <c r="J685" s="3">
        <v>0</v>
      </c>
      <c r="K685" s="1" t="s">
        <v>40</v>
      </c>
      <c r="L685" s="1" t="s">
        <v>649</v>
      </c>
      <c r="M685" s="1" t="s">
        <v>650</v>
      </c>
      <c r="N685" s="1" t="s">
        <v>79</v>
      </c>
      <c r="O685" s="1" t="s">
        <v>80</v>
      </c>
      <c r="P685" s="1" t="s">
        <v>43</v>
      </c>
      <c r="Q685" s="1" t="s">
        <v>43</v>
      </c>
      <c r="R685" s="3">
        <v>0</v>
      </c>
      <c r="S685" s="1" t="s">
        <v>44</v>
      </c>
      <c r="T685" s="1" t="s">
        <v>45</v>
      </c>
      <c r="U685" s="1" t="s">
        <v>1419</v>
      </c>
      <c r="V685" s="1" t="s">
        <v>46</v>
      </c>
      <c r="W685" s="1" t="s">
        <v>912</v>
      </c>
      <c r="X685" s="1" t="s">
        <v>1420</v>
      </c>
      <c r="Y685" s="1" t="s">
        <v>83</v>
      </c>
      <c r="Z685" s="1" t="s">
        <v>1326</v>
      </c>
      <c r="AA685" s="1" t="s">
        <v>51</v>
      </c>
      <c r="AB685" s="1" t="s">
        <v>1420</v>
      </c>
      <c r="AC685" s="1" t="s">
        <v>37</v>
      </c>
    </row>
    <row r="686" spans="1:29" hidden="1" x14ac:dyDescent="0.25">
      <c r="A686" s="1" t="s">
        <v>33</v>
      </c>
      <c r="B686" s="1" t="s">
        <v>34</v>
      </c>
      <c r="C686" s="2">
        <v>45016</v>
      </c>
      <c r="D686" s="1" t="s">
        <v>73</v>
      </c>
      <c r="E686" s="1" t="s">
        <v>74</v>
      </c>
      <c r="F686" s="1" t="s">
        <v>37</v>
      </c>
      <c r="G686" s="1" t="s">
        <v>1419</v>
      </c>
      <c r="H686" s="1" t="s">
        <v>76</v>
      </c>
      <c r="I686" s="3">
        <v>44380</v>
      </c>
      <c r="J686" s="3">
        <v>0</v>
      </c>
      <c r="K686" s="1" t="s">
        <v>40</v>
      </c>
      <c r="L686" s="1" t="s">
        <v>661</v>
      </c>
      <c r="M686" s="1" t="s">
        <v>662</v>
      </c>
      <c r="N686" s="1" t="s">
        <v>79</v>
      </c>
      <c r="O686" s="1" t="s">
        <v>80</v>
      </c>
      <c r="P686" s="1" t="s">
        <v>43</v>
      </c>
      <c r="Q686" s="1" t="s">
        <v>43</v>
      </c>
      <c r="R686" s="3">
        <v>0</v>
      </c>
      <c r="S686" s="1" t="s">
        <v>44</v>
      </c>
      <c r="T686" s="1" t="s">
        <v>45</v>
      </c>
      <c r="U686" s="1" t="s">
        <v>1419</v>
      </c>
      <c r="V686" s="1" t="s">
        <v>46</v>
      </c>
      <c r="W686" s="1" t="s">
        <v>912</v>
      </c>
      <c r="X686" s="1" t="s">
        <v>1420</v>
      </c>
      <c r="Y686" s="1" t="s">
        <v>83</v>
      </c>
      <c r="Z686" s="1" t="s">
        <v>1326</v>
      </c>
      <c r="AA686" s="1" t="s">
        <v>51</v>
      </c>
      <c r="AB686" s="1" t="s">
        <v>1420</v>
      </c>
      <c r="AC686" s="1" t="s">
        <v>37</v>
      </c>
    </row>
    <row r="687" spans="1:29" hidden="1" x14ac:dyDescent="0.25">
      <c r="A687" s="1" t="s">
        <v>33</v>
      </c>
      <c r="B687" s="1" t="s">
        <v>34</v>
      </c>
      <c r="C687" s="2">
        <v>45016</v>
      </c>
      <c r="D687" s="1" t="s">
        <v>73</v>
      </c>
      <c r="E687" s="1" t="s">
        <v>74</v>
      </c>
      <c r="F687" s="1" t="s">
        <v>37</v>
      </c>
      <c r="G687" s="1" t="s">
        <v>1419</v>
      </c>
      <c r="H687" s="1" t="s">
        <v>76</v>
      </c>
      <c r="I687" s="3">
        <v>154667</v>
      </c>
      <c r="J687" s="3">
        <v>0</v>
      </c>
      <c r="K687" s="1" t="s">
        <v>40</v>
      </c>
      <c r="L687" s="1" t="s">
        <v>395</v>
      </c>
      <c r="M687" s="1" t="s">
        <v>396</v>
      </c>
      <c r="N687" s="1" t="s">
        <v>89</v>
      </c>
      <c r="O687" s="1" t="s">
        <v>90</v>
      </c>
      <c r="P687" s="1" t="s">
        <v>43</v>
      </c>
      <c r="Q687" s="1" t="s">
        <v>43</v>
      </c>
      <c r="R687" s="3">
        <v>0</v>
      </c>
      <c r="S687" s="1" t="s">
        <v>44</v>
      </c>
      <c r="T687" s="1" t="s">
        <v>45</v>
      </c>
      <c r="U687" s="1" t="s">
        <v>1419</v>
      </c>
      <c r="V687" s="1" t="s">
        <v>46</v>
      </c>
      <c r="W687" s="1" t="s">
        <v>912</v>
      </c>
      <c r="X687" s="1" t="s">
        <v>1420</v>
      </c>
      <c r="Y687" s="1" t="s">
        <v>83</v>
      </c>
      <c r="Z687" s="1" t="s">
        <v>1326</v>
      </c>
      <c r="AA687" s="1" t="s">
        <v>51</v>
      </c>
      <c r="AB687" s="1" t="s">
        <v>1420</v>
      </c>
      <c r="AC687" s="1" t="s">
        <v>37</v>
      </c>
    </row>
    <row r="688" spans="1:29" hidden="1" x14ac:dyDescent="0.25">
      <c r="A688" s="1" t="s">
        <v>33</v>
      </c>
      <c r="B688" s="1" t="s">
        <v>34</v>
      </c>
      <c r="C688" s="2">
        <v>45016</v>
      </c>
      <c r="D688" s="1" t="s">
        <v>73</v>
      </c>
      <c r="E688" s="1" t="s">
        <v>74</v>
      </c>
      <c r="F688" s="1" t="s">
        <v>37</v>
      </c>
      <c r="G688" s="1" t="s">
        <v>1419</v>
      </c>
      <c r="H688" s="1" t="s">
        <v>76</v>
      </c>
      <c r="I688" s="3">
        <v>386667</v>
      </c>
      <c r="J688" s="3">
        <v>0</v>
      </c>
      <c r="K688" s="1" t="s">
        <v>40</v>
      </c>
      <c r="L688" s="1" t="s">
        <v>395</v>
      </c>
      <c r="M688" s="1" t="s">
        <v>396</v>
      </c>
      <c r="N688" s="1" t="s">
        <v>89</v>
      </c>
      <c r="O688" s="1" t="s">
        <v>90</v>
      </c>
      <c r="P688" s="1" t="s">
        <v>43</v>
      </c>
      <c r="Q688" s="1" t="s">
        <v>43</v>
      </c>
      <c r="R688" s="3">
        <v>0</v>
      </c>
      <c r="S688" s="1" t="s">
        <v>44</v>
      </c>
      <c r="T688" s="1" t="s">
        <v>45</v>
      </c>
      <c r="U688" s="1" t="s">
        <v>1419</v>
      </c>
      <c r="V688" s="1" t="s">
        <v>46</v>
      </c>
      <c r="W688" s="1" t="s">
        <v>912</v>
      </c>
      <c r="X688" s="1" t="s">
        <v>1420</v>
      </c>
      <c r="Y688" s="1" t="s">
        <v>83</v>
      </c>
      <c r="Z688" s="1" t="s">
        <v>1326</v>
      </c>
      <c r="AA688" s="1" t="s">
        <v>51</v>
      </c>
      <c r="AB688" s="1" t="s">
        <v>1420</v>
      </c>
      <c r="AC688" s="1" t="s">
        <v>37</v>
      </c>
    </row>
    <row r="689" spans="1:29" hidden="1" x14ac:dyDescent="0.25">
      <c r="A689" s="1" t="s">
        <v>33</v>
      </c>
      <c r="B689" s="1" t="s">
        <v>34</v>
      </c>
      <c r="C689" s="2">
        <v>45016</v>
      </c>
      <c r="D689" s="1" t="s">
        <v>73</v>
      </c>
      <c r="E689" s="1" t="s">
        <v>74</v>
      </c>
      <c r="F689" s="1" t="s">
        <v>37</v>
      </c>
      <c r="G689" s="1" t="s">
        <v>1419</v>
      </c>
      <c r="H689" s="1" t="s">
        <v>76</v>
      </c>
      <c r="I689" s="3">
        <v>77334</v>
      </c>
      <c r="J689" s="3">
        <v>0</v>
      </c>
      <c r="K689" s="1" t="s">
        <v>40</v>
      </c>
      <c r="L689" s="1" t="s">
        <v>669</v>
      </c>
      <c r="M689" s="1" t="s">
        <v>670</v>
      </c>
      <c r="N689" s="1" t="s">
        <v>79</v>
      </c>
      <c r="O689" s="1" t="s">
        <v>80</v>
      </c>
      <c r="P689" s="1" t="s">
        <v>43</v>
      </c>
      <c r="Q689" s="1" t="s">
        <v>43</v>
      </c>
      <c r="R689" s="3">
        <v>0</v>
      </c>
      <c r="S689" s="1" t="s">
        <v>44</v>
      </c>
      <c r="T689" s="1" t="s">
        <v>45</v>
      </c>
      <c r="U689" s="1" t="s">
        <v>1419</v>
      </c>
      <c r="V689" s="1" t="s">
        <v>46</v>
      </c>
      <c r="W689" s="1" t="s">
        <v>912</v>
      </c>
      <c r="X689" s="1" t="s">
        <v>1420</v>
      </c>
      <c r="Y689" s="1" t="s">
        <v>83</v>
      </c>
      <c r="Z689" s="1" t="s">
        <v>1326</v>
      </c>
      <c r="AA689" s="1" t="s">
        <v>51</v>
      </c>
      <c r="AB689" s="1" t="s">
        <v>1420</v>
      </c>
      <c r="AC689" s="1" t="s">
        <v>37</v>
      </c>
    </row>
    <row r="690" spans="1:29" hidden="1" x14ac:dyDescent="0.25">
      <c r="A690" s="1" t="s">
        <v>33</v>
      </c>
      <c r="B690" s="1" t="s">
        <v>34</v>
      </c>
      <c r="C690" s="2">
        <v>45016</v>
      </c>
      <c r="D690" s="1" t="s">
        <v>73</v>
      </c>
      <c r="E690" s="1" t="s">
        <v>74</v>
      </c>
      <c r="F690" s="1" t="s">
        <v>37</v>
      </c>
      <c r="G690" s="1" t="s">
        <v>1419</v>
      </c>
      <c r="H690" s="1" t="s">
        <v>76</v>
      </c>
      <c r="I690" s="3">
        <v>38667</v>
      </c>
      <c r="J690" s="3">
        <v>0</v>
      </c>
      <c r="K690" s="1" t="s">
        <v>40</v>
      </c>
      <c r="L690" s="1" t="s">
        <v>677</v>
      </c>
      <c r="M690" s="1" t="s">
        <v>678</v>
      </c>
      <c r="N690" s="1" t="s">
        <v>89</v>
      </c>
      <c r="O690" s="1" t="s">
        <v>90</v>
      </c>
      <c r="P690" s="1" t="s">
        <v>43</v>
      </c>
      <c r="Q690" s="1" t="s">
        <v>43</v>
      </c>
      <c r="R690" s="3">
        <v>0</v>
      </c>
      <c r="S690" s="1" t="s">
        <v>44</v>
      </c>
      <c r="T690" s="1" t="s">
        <v>45</v>
      </c>
      <c r="U690" s="1" t="s">
        <v>1419</v>
      </c>
      <c r="V690" s="1" t="s">
        <v>46</v>
      </c>
      <c r="W690" s="1" t="s">
        <v>912</v>
      </c>
      <c r="X690" s="1" t="s">
        <v>1420</v>
      </c>
      <c r="Y690" s="1" t="s">
        <v>83</v>
      </c>
      <c r="Z690" s="1" t="s">
        <v>1326</v>
      </c>
      <c r="AA690" s="1" t="s">
        <v>51</v>
      </c>
      <c r="AB690" s="1" t="s">
        <v>1420</v>
      </c>
      <c r="AC690" s="1" t="s">
        <v>37</v>
      </c>
    </row>
    <row r="691" spans="1:29" hidden="1" x14ac:dyDescent="0.25">
      <c r="A691" s="1" t="s">
        <v>33</v>
      </c>
      <c r="B691" s="1" t="s">
        <v>34</v>
      </c>
      <c r="C691" s="2">
        <v>45016</v>
      </c>
      <c r="D691" s="1" t="s">
        <v>73</v>
      </c>
      <c r="E691" s="1" t="s">
        <v>74</v>
      </c>
      <c r="F691" s="1" t="s">
        <v>37</v>
      </c>
      <c r="G691" s="1" t="s">
        <v>1419</v>
      </c>
      <c r="H691" s="1" t="s">
        <v>76</v>
      </c>
      <c r="I691" s="3">
        <v>38667</v>
      </c>
      <c r="J691" s="3">
        <v>0</v>
      </c>
      <c r="K691" s="1" t="s">
        <v>40</v>
      </c>
      <c r="L691" s="1" t="s">
        <v>682</v>
      </c>
      <c r="M691" s="1" t="s">
        <v>683</v>
      </c>
      <c r="N691" s="1" t="s">
        <v>79</v>
      </c>
      <c r="O691" s="1" t="s">
        <v>80</v>
      </c>
      <c r="P691" s="1" t="s">
        <v>43</v>
      </c>
      <c r="Q691" s="1" t="s">
        <v>43</v>
      </c>
      <c r="R691" s="3">
        <v>0</v>
      </c>
      <c r="S691" s="1" t="s">
        <v>44</v>
      </c>
      <c r="T691" s="1" t="s">
        <v>45</v>
      </c>
      <c r="U691" s="1" t="s">
        <v>1419</v>
      </c>
      <c r="V691" s="1" t="s">
        <v>46</v>
      </c>
      <c r="W691" s="1" t="s">
        <v>912</v>
      </c>
      <c r="X691" s="1" t="s">
        <v>1420</v>
      </c>
      <c r="Y691" s="1" t="s">
        <v>83</v>
      </c>
      <c r="Z691" s="1" t="s">
        <v>1326</v>
      </c>
      <c r="AA691" s="1" t="s">
        <v>51</v>
      </c>
      <c r="AB691" s="1" t="s">
        <v>1420</v>
      </c>
      <c r="AC691" s="1" t="s">
        <v>37</v>
      </c>
    </row>
    <row r="692" spans="1:29" hidden="1" x14ac:dyDescent="0.25">
      <c r="A692" s="1" t="s">
        <v>33</v>
      </c>
      <c r="B692" s="1" t="s">
        <v>34</v>
      </c>
      <c r="C692" s="2">
        <v>45016</v>
      </c>
      <c r="D692" s="1" t="s">
        <v>73</v>
      </c>
      <c r="E692" s="1" t="s">
        <v>74</v>
      </c>
      <c r="F692" s="1" t="s">
        <v>37</v>
      </c>
      <c r="G692" s="1" t="s">
        <v>1419</v>
      </c>
      <c r="H692" s="1" t="s">
        <v>76</v>
      </c>
      <c r="I692" s="3">
        <v>348001</v>
      </c>
      <c r="J692" s="3">
        <v>0</v>
      </c>
      <c r="K692" s="1" t="s">
        <v>40</v>
      </c>
      <c r="L692" s="1" t="s">
        <v>93</v>
      </c>
      <c r="M692" s="1" t="s">
        <v>94</v>
      </c>
      <c r="N692" s="1" t="s">
        <v>79</v>
      </c>
      <c r="O692" s="1" t="s">
        <v>80</v>
      </c>
      <c r="P692" s="1" t="s">
        <v>43</v>
      </c>
      <c r="Q692" s="1" t="s">
        <v>43</v>
      </c>
      <c r="R692" s="3">
        <v>0</v>
      </c>
      <c r="S692" s="1" t="s">
        <v>44</v>
      </c>
      <c r="T692" s="1" t="s">
        <v>45</v>
      </c>
      <c r="U692" s="1" t="s">
        <v>1419</v>
      </c>
      <c r="V692" s="1" t="s">
        <v>46</v>
      </c>
      <c r="W692" s="1" t="s">
        <v>912</v>
      </c>
      <c r="X692" s="1" t="s">
        <v>1420</v>
      </c>
      <c r="Y692" s="1" t="s">
        <v>83</v>
      </c>
      <c r="Z692" s="1" t="s">
        <v>1326</v>
      </c>
      <c r="AA692" s="1" t="s">
        <v>51</v>
      </c>
      <c r="AB692" s="1" t="s">
        <v>1420</v>
      </c>
      <c r="AC692" s="1" t="s">
        <v>37</v>
      </c>
    </row>
    <row r="693" spans="1:29" hidden="1" x14ac:dyDescent="0.25">
      <c r="A693" s="1" t="s">
        <v>33</v>
      </c>
      <c r="B693" s="1" t="s">
        <v>34</v>
      </c>
      <c r="C693" s="2">
        <v>45016</v>
      </c>
      <c r="D693" s="1" t="s">
        <v>73</v>
      </c>
      <c r="E693" s="1" t="s">
        <v>74</v>
      </c>
      <c r="F693" s="1" t="s">
        <v>37</v>
      </c>
      <c r="G693" s="1" t="s">
        <v>1419</v>
      </c>
      <c r="H693" s="1" t="s">
        <v>76</v>
      </c>
      <c r="I693" s="3">
        <v>77334</v>
      </c>
      <c r="J693" s="3">
        <v>0</v>
      </c>
      <c r="K693" s="1" t="s">
        <v>40</v>
      </c>
      <c r="L693" s="1" t="s">
        <v>706</v>
      </c>
      <c r="M693" s="1" t="s">
        <v>707</v>
      </c>
      <c r="N693" s="1" t="s">
        <v>79</v>
      </c>
      <c r="O693" s="1" t="s">
        <v>80</v>
      </c>
      <c r="P693" s="1" t="s">
        <v>43</v>
      </c>
      <c r="Q693" s="1" t="s">
        <v>43</v>
      </c>
      <c r="R693" s="3">
        <v>0</v>
      </c>
      <c r="S693" s="1" t="s">
        <v>44</v>
      </c>
      <c r="T693" s="1" t="s">
        <v>45</v>
      </c>
      <c r="U693" s="1" t="s">
        <v>1419</v>
      </c>
      <c r="V693" s="1" t="s">
        <v>46</v>
      </c>
      <c r="W693" s="1" t="s">
        <v>912</v>
      </c>
      <c r="X693" s="1" t="s">
        <v>1420</v>
      </c>
      <c r="Y693" s="1" t="s">
        <v>83</v>
      </c>
      <c r="Z693" s="1" t="s">
        <v>1326</v>
      </c>
      <c r="AA693" s="1" t="s">
        <v>51</v>
      </c>
      <c r="AB693" s="1" t="s">
        <v>1420</v>
      </c>
      <c r="AC693" s="1" t="s">
        <v>37</v>
      </c>
    </row>
    <row r="694" spans="1:29" hidden="1" x14ac:dyDescent="0.25">
      <c r="A694" s="1" t="s">
        <v>33</v>
      </c>
      <c r="B694" s="1" t="s">
        <v>34</v>
      </c>
      <c r="C694" s="2">
        <v>45016</v>
      </c>
      <c r="D694" s="1" t="s">
        <v>73</v>
      </c>
      <c r="E694" s="1" t="s">
        <v>74</v>
      </c>
      <c r="F694" s="1" t="s">
        <v>37</v>
      </c>
      <c r="G694" s="1" t="s">
        <v>1419</v>
      </c>
      <c r="H694" s="1" t="s">
        <v>76</v>
      </c>
      <c r="I694" s="3">
        <v>193334</v>
      </c>
      <c r="J694" s="3">
        <v>0</v>
      </c>
      <c r="K694" s="1" t="s">
        <v>40</v>
      </c>
      <c r="L694" s="1" t="s">
        <v>706</v>
      </c>
      <c r="M694" s="1" t="s">
        <v>707</v>
      </c>
      <c r="N694" s="1" t="s">
        <v>79</v>
      </c>
      <c r="O694" s="1" t="s">
        <v>80</v>
      </c>
      <c r="P694" s="1" t="s">
        <v>43</v>
      </c>
      <c r="Q694" s="1" t="s">
        <v>43</v>
      </c>
      <c r="R694" s="3">
        <v>0</v>
      </c>
      <c r="S694" s="1" t="s">
        <v>44</v>
      </c>
      <c r="T694" s="1" t="s">
        <v>45</v>
      </c>
      <c r="U694" s="1" t="s">
        <v>1419</v>
      </c>
      <c r="V694" s="1" t="s">
        <v>46</v>
      </c>
      <c r="W694" s="1" t="s">
        <v>912</v>
      </c>
      <c r="X694" s="1" t="s">
        <v>1420</v>
      </c>
      <c r="Y694" s="1" t="s">
        <v>83</v>
      </c>
      <c r="Z694" s="1" t="s">
        <v>1326</v>
      </c>
      <c r="AA694" s="1" t="s">
        <v>51</v>
      </c>
      <c r="AB694" s="1" t="s">
        <v>1420</v>
      </c>
      <c r="AC694" s="1" t="s">
        <v>37</v>
      </c>
    </row>
    <row r="695" spans="1:29" hidden="1" x14ac:dyDescent="0.25">
      <c r="A695" s="1" t="s">
        <v>33</v>
      </c>
      <c r="B695" s="1" t="s">
        <v>34</v>
      </c>
      <c r="C695" s="2">
        <v>45016</v>
      </c>
      <c r="D695" s="1" t="s">
        <v>73</v>
      </c>
      <c r="E695" s="1" t="s">
        <v>74</v>
      </c>
      <c r="F695" s="1" t="s">
        <v>37</v>
      </c>
      <c r="G695" s="1" t="s">
        <v>1419</v>
      </c>
      <c r="H695" s="1" t="s">
        <v>76</v>
      </c>
      <c r="I695" s="3">
        <v>38667</v>
      </c>
      <c r="J695" s="3">
        <v>0</v>
      </c>
      <c r="K695" s="1" t="s">
        <v>40</v>
      </c>
      <c r="L695" s="1" t="s">
        <v>1422</v>
      </c>
      <c r="M695" s="1" t="s">
        <v>733</v>
      </c>
      <c r="N695" s="1" t="s">
        <v>79</v>
      </c>
      <c r="O695" s="1" t="s">
        <v>80</v>
      </c>
      <c r="P695" s="1" t="s">
        <v>43</v>
      </c>
      <c r="Q695" s="1" t="s">
        <v>43</v>
      </c>
      <c r="R695" s="3">
        <v>0</v>
      </c>
      <c r="S695" s="1" t="s">
        <v>44</v>
      </c>
      <c r="T695" s="1" t="s">
        <v>45</v>
      </c>
      <c r="U695" s="1" t="s">
        <v>1419</v>
      </c>
      <c r="V695" s="1" t="s">
        <v>46</v>
      </c>
      <c r="W695" s="1" t="s">
        <v>912</v>
      </c>
      <c r="X695" s="1" t="s">
        <v>1420</v>
      </c>
      <c r="Y695" s="1" t="s">
        <v>83</v>
      </c>
      <c r="Z695" s="1" t="s">
        <v>1326</v>
      </c>
      <c r="AA695" s="1" t="s">
        <v>51</v>
      </c>
      <c r="AB695" s="1" t="s">
        <v>1420</v>
      </c>
      <c r="AC695" s="1" t="s">
        <v>37</v>
      </c>
    </row>
    <row r="696" spans="1:29" hidden="1" x14ac:dyDescent="0.25">
      <c r="A696" s="1" t="s">
        <v>33</v>
      </c>
      <c r="B696" s="1" t="s">
        <v>34</v>
      </c>
      <c r="C696" s="2">
        <v>45016</v>
      </c>
      <c r="D696" s="1" t="s">
        <v>73</v>
      </c>
      <c r="E696" s="1" t="s">
        <v>74</v>
      </c>
      <c r="F696" s="1" t="s">
        <v>37</v>
      </c>
      <c r="G696" s="1" t="s">
        <v>1419</v>
      </c>
      <c r="H696" s="1" t="s">
        <v>76</v>
      </c>
      <c r="I696" s="3">
        <v>502667</v>
      </c>
      <c r="J696" s="3">
        <v>0</v>
      </c>
      <c r="K696" s="1" t="s">
        <v>40</v>
      </c>
      <c r="L696" s="1" t="s">
        <v>113</v>
      </c>
      <c r="M696" s="1" t="s">
        <v>114</v>
      </c>
      <c r="N696" s="1" t="s">
        <v>79</v>
      </c>
      <c r="O696" s="1" t="s">
        <v>80</v>
      </c>
      <c r="P696" s="1" t="s">
        <v>43</v>
      </c>
      <c r="Q696" s="1" t="s">
        <v>43</v>
      </c>
      <c r="R696" s="3">
        <v>0</v>
      </c>
      <c r="S696" s="1" t="s">
        <v>44</v>
      </c>
      <c r="T696" s="1" t="s">
        <v>45</v>
      </c>
      <c r="U696" s="1" t="s">
        <v>1419</v>
      </c>
      <c r="V696" s="1" t="s">
        <v>46</v>
      </c>
      <c r="W696" s="1" t="s">
        <v>912</v>
      </c>
      <c r="X696" s="1" t="s">
        <v>1420</v>
      </c>
      <c r="Y696" s="1" t="s">
        <v>83</v>
      </c>
      <c r="Z696" s="1" t="s">
        <v>1326</v>
      </c>
      <c r="AA696" s="1" t="s">
        <v>51</v>
      </c>
      <c r="AB696" s="1" t="s">
        <v>1420</v>
      </c>
      <c r="AC696" s="1" t="s">
        <v>37</v>
      </c>
    </row>
    <row r="697" spans="1:29" hidden="1" x14ac:dyDescent="0.25">
      <c r="A697" s="1" t="s">
        <v>33</v>
      </c>
      <c r="B697" s="1" t="s">
        <v>34</v>
      </c>
      <c r="C697" s="2">
        <v>45016</v>
      </c>
      <c r="D697" s="1" t="s">
        <v>73</v>
      </c>
      <c r="E697" s="1" t="s">
        <v>74</v>
      </c>
      <c r="F697" s="1" t="s">
        <v>37</v>
      </c>
      <c r="G697" s="1" t="s">
        <v>1419</v>
      </c>
      <c r="H697" s="1" t="s">
        <v>76</v>
      </c>
      <c r="I697" s="3">
        <v>580000</v>
      </c>
      <c r="J697" s="3">
        <v>0</v>
      </c>
      <c r="K697" s="1" t="s">
        <v>40</v>
      </c>
      <c r="L697" s="1" t="s">
        <v>113</v>
      </c>
      <c r="M697" s="1" t="s">
        <v>114</v>
      </c>
      <c r="N697" s="1" t="s">
        <v>79</v>
      </c>
      <c r="O697" s="1" t="s">
        <v>80</v>
      </c>
      <c r="P697" s="1" t="s">
        <v>43</v>
      </c>
      <c r="Q697" s="1" t="s">
        <v>43</v>
      </c>
      <c r="R697" s="3">
        <v>0</v>
      </c>
      <c r="S697" s="1" t="s">
        <v>44</v>
      </c>
      <c r="T697" s="1" t="s">
        <v>45</v>
      </c>
      <c r="U697" s="1" t="s">
        <v>1419</v>
      </c>
      <c r="V697" s="1" t="s">
        <v>46</v>
      </c>
      <c r="W697" s="1" t="s">
        <v>912</v>
      </c>
      <c r="X697" s="1" t="s">
        <v>1420</v>
      </c>
      <c r="Y697" s="1" t="s">
        <v>83</v>
      </c>
      <c r="Z697" s="1" t="s">
        <v>1326</v>
      </c>
      <c r="AA697" s="1" t="s">
        <v>51</v>
      </c>
      <c r="AB697" s="1" t="s">
        <v>1420</v>
      </c>
      <c r="AC697" s="1" t="s">
        <v>37</v>
      </c>
    </row>
    <row r="698" spans="1:29" hidden="1" x14ac:dyDescent="0.25">
      <c r="A698" s="1" t="s">
        <v>33</v>
      </c>
      <c r="B698" s="1" t="s">
        <v>34</v>
      </c>
      <c r="C698" s="2">
        <v>45016</v>
      </c>
      <c r="D698" s="1" t="s">
        <v>73</v>
      </c>
      <c r="E698" s="1" t="s">
        <v>74</v>
      </c>
      <c r="F698" s="1" t="s">
        <v>37</v>
      </c>
      <c r="G698" s="1" t="s">
        <v>1419</v>
      </c>
      <c r="H698" s="1" t="s">
        <v>76</v>
      </c>
      <c r="I698" s="3">
        <v>116000</v>
      </c>
      <c r="J698" s="3">
        <v>0</v>
      </c>
      <c r="K698" s="1" t="s">
        <v>40</v>
      </c>
      <c r="L698" s="1" t="s">
        <v>747</v>
      </c>
      <c r="M698" s="1" t="s">
        <v>748</v>
      </c>
      <c r="N698" s="1" t="s">
        <v>1423</v>
      </c>
      <c r="O698" s="1" t="s">
        <v>1424</v>
      </c>
      <c r="P698" s="1" t="s">
        <v>43</v>
      </c>
      <c r="Q698" s="1" t="s">
        <v>43</v>
      </c>
      <c r="R698" s="3">
        <v>0</v>
      </c>
      <c r="S698" s="1" t="s">
        <v>44</v>
      </c>
      <c r="T698" s="1" t="s">
        <v>45</v>
      </c>
      <c r="U698" s="1" t="s">
        <v>1419</v>
      </c>
      <c r="V698" s="1" t="s">
        <v>46</v>
      </c>
      <c r="W698" s="1" t="s">
        <v>912</v>
      </c>
      <c r="X698" s="1" t="s">
        <v>1420</v>
      </c>
      <c r="Y698" s="1" t="s">
        <v>83</v>
      </c>
      <c r="Z698" s="1" t="s">
        <v>1326</v>
      </c>
      <c r="AA698" s="1" t="s">
        <v>51</v>
      </c>
      <c r="AB698" s="1" t="s">
        <v>1420</v>
      </c>
      <c r="AC698" s="1" t="s">
        <v>37</v>
      </c>
    </row>
    <row r="699" spans="1:29" x14ac:dyDescent="0.25">
      <c r="A699" s="1" t="s">
        <v>33</v>
      </c>
      <c r="B699" s="1" t="s">
        <v>34</v>
      </c>
      <c r="C699" s="2">
        <v>45030</v>
      </c>
      <c r="D699" s="1" t="s">
        <v>35</v>
      </c>
      <c r="E699" s="1" t="s">
        <v>36</v>
      </c>
      <c r="F699" s="1" t="s">
        <v>37</v>
      </c>
      <c r="G699" s="1" t="s">
        <v>1425</v>
      </c>
      <c r="H699" s="1" t="s">
        <v>1426</v>
      </c>
      <c r="I699" s="3">
        <v>0</v>
      </c>
      <c r="J699" s="3">
        <v>700000</v>
      </c>
      <c r="K699" s="1" t="s">
        <v>40</v>
      </c>
      <c r="L699" s="1" t="s">
        <v>601</v>
      </c>
      <c r="M699" s="1" t="s">
        <v>602</v>
      </c>
      <c r="N699" s="1" t="s">
        <v>37</v>
      </c>
      <c r="O699" s="1" t="s">
        <v>43</v>
      </c>
      <c r="P699" s="1" t="s">
        <v>43</v>
      </c>
      <c r="Q699" s="1" t="s">
        <v>43</v>
      </c>
      <c r="R699" s="3">
        <v>0</v>
      </c>
      <c r="S699" s="1" t="s">
        <v>44</v>
      </c>
      <c r="T699" s="1" t="s">
        <v>45</v>
      </c>
      <c r="U699" s="1" t="s">
        <v>1425</v>
      </c>
      <c r="V699" s="1" t="s">
        <v>46</v>
      </c>
      <c r="W699" s="1" t="s">
        <v>47</v>
      </c>
      <c r="X699" s="1" t="s">
        <v>1427</v>
      </c>
      <c r="Y699" s="1" t="s">
        <v>49</v>
      </c>
      <c r="Z699" s="1" t="s">
        <v>918</v>
      </c>
      <c r="AA699" s="1" t="s">
        <v>51</v>
      </c>
      <c r="AB699" s="1" t="s">
        <v>1427</v>
      </c>
      <c r="AC699" s="1" t="s">
        <v>37</v>
      </c>
    </row>
    <row r="700" spans="1:29" x14ac:dyDescent="0.25">
      <c r="A700" s="1" t="s">
        <v>33</v>
      </c>
      <c r="B700" s="1" t="s">
        <v>34</v>
      </c>
      <c r="C700" s="2">
        <v>45030</v>
      </c>
      <c r="D700" s="1" t="s">
        <v>35</v>
      </c>
      <c r="E700" s="1" t="s">
        <v>36</v>
      </c>
      <c r="F700" s="1" t="s">
        <v>37</v>
      </c>
      <c r="G700" s="1" t="s">
        <v>1425</v>
      </c>
      <c r="H700" s="1" t="s">
        <v>192</v>
      </c>
      <c r="I700" s="3">
        <v>0</v>
      </c>
      <c r="J700" s="3">
        <v>116000</v>
      </c>
      <c r="K700" s="1" t="s">
        <v>40</v>
      </c>
      <c r="L700" s="1" t="s">
        <v>148</v>
      </c>
      <c r="M700" s="1" t="s">
        <v>149</v>
      </c>
      <c r="N700" s="1" t="s">
        <v>37</v>
      </c>
      <c r="O700" s="1" t="s">
        <v>43</v>
      </c>
      <c r="P700" s="1" t="s">
        <v>43</v>
      </c>
      <c r="Q700" s="1" t="s">
        <v>43</v>
      </c>
      <c r="R700" s="3">
        <v>0</v>
      </c>
      <c r="S700" s="1" t="s">
        <v>44</v>
      </c>
      <c r="T700" s="1" t="s">
        <v>45</v>
      </c>
      <c r="U700" s="1" t="s">
        <v>1425</v>
      </c>
      <c r="V700" s="1" t="s">
        <v>46</v>
      </c>
      <c r="W700" s="1" t="s">
        <v>47</v>
      </c>
      <c r="X700" s="1" t="s">
        <v>1427</v>
      </c>
      <c r="Y700" s="1" t="s">
        <v>49</v>
      </c>
      <c r="Z700" s="1" t="s">
        <v>918</v>
      </c>
      <c r="AA700" s="1" t="s">
        <v>51</v>
      </c>
      <c r="AB700" s="1" t="s">
        <v>1427</v>
      </c>
      <c r="AC700" s="1" t="s">
        <v>37</v>
      </c>
    </row>
    <row r="701" spans="1:29" x14ac:dyDescent="0.25">
      <c r="A701" s="1" t="s">
        <v>33</v>
      </c>
      <c r="B701" s="1" t="s">
        <v>34</v>
      </c>
      <c r="C701" s="2">
        <v>45035</v>
      </c>
      <c r="D701" s="1" t="s">
        <v>35</v>
      </c>
      <c r="E701" s="1" t="s">
        <v>36</v>
      </c>
      <c r="F701" s="1" t="s">
        <v>37</v>
      </c>
      <c r="G701" s="1" t="s">
        <v>1428</v>
      </c>
      <c r="H701" s="1" t="s">
        <v>1429</v>
      </c>
      <c r="I701" s="3">
        <v>0</v>
      </c>
      <c r="J701" s="3">
        <v>1082667</v>
      </c>
      <c r="K701" s="1" t="s">
        <v>40</v>
      </c>
      <c r="L701" s="1" t="s">
        <v>113</v>
      </c>
      <c r="M701" s="1" t="s">
        <v>114</v>
      </c>
      <c r="N701" s="1" t="s">
        <v>37</v>
      </c>
      <c r="O701" s="1" t="s">
        <v>43</v>
      </c>
      <c r="P701" s="1" t="s">
        <v>43</v>
      </c>
      <c r="Q701" s="1" t="s">
        <v>43</v>
      </c>
      <c r="R701" s="3">
        <v>0</v>
      </c>
      <c r="S701" s="1" t="s">
        <v>44</v>
      </c>
      <c r="T701" s="1" t="s">
        <v>45</v>
      </c>
      <c r="U701" s="1" t="s">
        <v>1428</v>
      </c>
      <c r="V701" s="1" t="s">
        <v>46</v>
      </c>
      <c r="W701" s="1" t="s">
        <v>47</v>
      </c>
      <c r="X701" s="1" t="s">
        <v>1430</v>
      </c>
      <c r="Y701" s="1" t="s">
        <v>49</v>
      </c>
      <c r="Z701" s="1" t="s">
        <v>918</v>
      </c>
      <c r="AA701" s="1" t="s">
        <v>51</v>
      </c>
      <c r="AB701" s="1" t="s">
        <v>1430</v>
      </c>
      <c r="AC701" s="1" t="s">
        <v>37</v>
      </c>
    </row>
    <row r="702" spans="1:29" hidden="1" x14ac:dyDescent="0.25">
      <c r="A702" s="1" t="s">
        <v>33</v>
      </c>
      <c r="B702" s="1" t="s">
        <v>34</v>
      </c>
      <c r="C702" s="2">
        <v>45046</v>
      </c>
      <c r="D702" s="1" t="s">
        <v>73</v>
      </c>
      <c r="E702" s="1" t="s">
        <v>74</v>
      </c>
      <c r="F702" s="1" t="s">
        <v>37</v>
      </c>
      <c r="G702" s="1" t="s">
        <v>1431</v>
      </c>
      <c r="H702" s="1" t="s">
        <v>76</v>
      </c>
      <c r="I702" s="3">
        <v>386667</v>
      </c>
      <c r="J702" s="3">
        <v>0</v>
      </c>
      <c r="K702" s="1" t="s">
        <v>40</v>
      </c>
      <c r="L702" s="1" t="s">
        <v>506</v>
      </c>
      <c r="M702" s="1" t="s">
        <v>507</v>
      </c>
      <c r="N702" s="1" t="s">
        <v>295</v>
      </c>
      <c r="O702" s="1" t="s">
        <v>296</v>
      </c>
      <c r="P702" s="1" t="s">
        <v>43</v>
      </c>
      <c r="Q702" s="1" t="s">
        <v>43</v>
      </c>
      <c r="R702" s="3">
        <v>0</v>
      </c>
      <c r="S702" s="1" t="s">
        <v>44</v>
      </c>
      <c r="T702" s="1" t="s">
        <v>45</v>
      </c>
      <c r="U702" s="1" t="s">
        <v>1431</v>
      </c>
      <c r="V702" s="1" t="s">
        <v>46</v>
      </c>
      <c r="W702" s="1" t="s">
        <v>81</v>
      </c>
      <c r="X702" s="1" t="s">
        <v>1432</v>
      </c>
      <c r="Y702" s="1" t="s">
        <v>83</v>
      </c>
      <c r="Z702" s="1" t="s">
        <v>1405</v>
      </c>
      <c r="AA702" s="1" t="s">
        <v>51</v>
      </c>
      <c r="AB702" s="1" t="s">
        <v>1432</v>
      </c>
      <c r="AC702" s="1" t="s">
        <v>37</v>
      </c>
    </row>
    <row r="703" spans="1:29" hidden="1" x14ac:dyDescent="0.25">
      <c r="A703" s="1" t="s">
        <v>33</v>
      </c>
      <c r="B703" s="1" t="s">
        <v>34</v>
      </c>
      <c r="C703" s="2">
        <v>45046</v>
      </c>
      <c r="D703" s="1" t="s">
        <v>73</v>
      </c>
      <c r="E703" s="1" t="s">
        <v>74</v>
      </c>
      <c r="F703" s="1" t="s">
        <v>37</v>
      </c>
      <c r="G703" s="1" t="s">
        <v>1431</v>
      </c>
      <c r="H703" s="1" t="s">
        <v>76</v>
      </c>
      <c r="I703" s="3">
        <v>38667</v>
      </c>
      <c r="J703" s="3">
        <v>0</v>
      </c>
      <c r="K703" s="1" t="s">
        <v>40</v>
      </c>
      <c r="L703" s="1" t="s">
        <v>470</v>
      </c>
      <c r="M703" s="1" t="s">
        <v>471</v>
      </c>
      <c r="N703" s="1" t="s">
        <v>79</v>
      </c>
      <c r="O703" s="1" t="s">
        <v>80</v>
      </c>
      <c r="P703" s="1" t="s">
        <v>43</v>
      </c>
      <c r="Q703" s="1" t="s">
        <v>43</v>
      </c>
      <c r="R703" s="3">
        <v>0</v>
      </c>
      <c r="S703" s="1" t="s">
        <v>44</v>
      </c>
      <c r="T703" s="1" t="s">
        <v>45</v>
      </c>
      <c r="U703" s="1" t="s">
        <v>1431</v>
      </c>
      <c r="V703" s="1" t="s">
        <v>46</v>
      </c>
      <c r="W703" s="1" t="s">
        <v>81</v>
      </c>
      <c r="X703" s="1" t="s">
        <v>1432</v>
      </c>
      <c r="Y703" s="1" t="s">
        <v>83</v>
      </c>
      <c r="Z703" s="1" t="s">
        <v>1405</v>
      </c>
      <c r="AA703" s="1" t="s">
        <v>51</v>
      </c>
      <c r="AB703" s="1" t="s">
        <v>1432</v>
      </c>
      <c r="AC703" s="1" t="s">
        <v>37</v>
      </c>
    </row>
    <row r="704" spans="1:29" hidden="1" x14ac:dyDescent="0.25">
      <c r="A704" s="1" t="s">
        <v>33</v>
      </c>
      <c r="B704" s="1" t="s">
        <v>34</v>
      </c>
      <c r="C704" s="2">
        <v>45046</v>
      </c>
      <c r="D704" s="1" t="s">
        <v>73</v>
      </c>
      <c r="E704" s="1" t="s">
        <v>74</v>
      </c>
      <c r="F704" s="1" t="s">
        <v>37</v>
      </c>
      <c r="G704" s="1" t="s">
        <v>1431</v>
      </c>
      <c r="H704" s="1" t="s">
        <v>76</v>
      </c>
      <c r="I704" s="3">
        <v>502667</v>
      </c>
      <c r="J704" s="3">
        <v>0</v>
      </c>
      <c r="K704" s="1" t="s">
        <v>40</v>
      </c>
      <c r="L704" s="1" t="s">
        <v>113</v>
      </c>
      <c r="M704" s="1" t="s">
        <v>114</v>
      </c>
      <c r="N704" s="1" t="s">
        <v>79</v>
      </c>
      <c r="O704" s="1" t="s">
        <v>80</v>
      </c>
      <c r="P704" s="1" t="s">
        <v>43</v>
      </c>
      <c r="Q704" s="1" t="s">
        <v>43</v>
      </c>
      <c r="R704" s="3">
        <v>0</v>
      </c>
      <c r="S704" s="1" t="s">
        <v>44</v>
      </c>
      <c r="T704" s="1" t="s">
        <v>45</v>
      </c>
      <c r="U704" s="1" t="s">
        <v>1431</v>
      </c>
      <c r="V704" s="1" t="s">
        <v>46</v>
      </c>
      <c r="W704" s="1" t="s">
        <v>81</v>
      </c>
      <c r="X704" s="1" t="s">
        <v>1432</v>
      </c>
      <c r="Y704" s="1" t="s">
        <v>83</v>
      </c>
      <c r="Z704" s="1" t="s">
        <v>1405</v>
      </c>
      <c r="AA704" s="1" t="s">
        <v>51</v>
      </c>
      <c r="AB704" s="1" t="s">
        <v>1432</v>
      </c>
      <c r="AC704" s="1" t="s">
        <v>37</v>
      </c>
    </row>
    <row r="705" spans="1:29" hidden="1" x14ac:dyDescent="0.25">
      <c r="A705" s="1" t="s">
        <v>33</v>
      </c>
      <c r="B705" s="1" t="s">
        <v>34</v>
      </c>
      <c r="C705" s="2">
        <v>45046</v>
      </c>
      <c r="D705" s="1" t="s">
        <v>73</v>
      </c>
      <c r="E705" s="1" t="s">
        <v>74</v>
      </c>
      <c r="F705" s="1" t="s">
        <v>37</v>
      </c>
      <c r="G705" s="1" t="s">
        <v>1431</v>
      </c>
      <c r="H705" s="1" t="s">
        <v>76</v>
      </c>
      <c r="I705" s="3">
        <v>77334</v>
      </c>
      <c r="J705" s="3">
        <v>0</v>
      </c>
      <c r="K705" s="1" t="s">
        <v>40</v>
      </c>
      <c r="L705" s="1" t="s">
        <v>152</v>
      </c>
      <c r="M705" s="1" t="s">
        <v>153</v>
      </c>
      <c r="N705" s="1" t="s">
        <v>79</v>
      </c>
      <c r="O705" s="1" t="s">
        <v>80</v>
      </c>
      <c r="P705" s="1" t="s">
        <v>43</v>
      </c>
      <c r="Q705" s="1" t="s">
        <v>43</v>
      </c>
      <c r="R705" s="3">
        <v>0</v>
      </c>
      <c r="S705" s="1" t="s">
        <v>44</v>
      </c>
      <c r="T705" s="1" t="s">
        <v>45</v>
      </c>
      <c r="U705" s="1" t="s">
        <v>1431</v>
      </c>
      <c r="V705" s="1" t="s">
        <v>46</v>
      </c>
      <c r="W705" s="1" t="s">
        <v>81</v>
      </c>
      <c r="X705" s="1" t="s">
        <v>1432</v>
      </c>
      <c r="Y705" s="1" t="s">
        <v>83</v>
      </c>
      <c r="Z705" s="1" t="s">
        <v>1405</v>
      </c>
      <c r="AA705" s="1" t="s">
        <v>51</v>
      </c>
      <c r="AB705" s="1" t="s">
        <v>1432</v>
      </c>
      <c r="AC705" s="1" t="s">
        <v>37</v>
      </c>
    </row>
    <row r="706" spans="1:29" hidden="1" x14ac:dyDescent="0.25">
      <c r="A706" s="1" t="s">
        <v>33</v>
      </c>
      <c r="B706" s="1" t="s">
        <v>34</v>
      </c>
      <c r="C706" s="2">
        <v>45046</v>
      </c>
      <c r="D706" s="1" t="s">
        <v>73</v>
      </c>
      <c r="E706" s="1" t="s">
        <v>74</v>
      </c>
      <c r="F706" s="1" t="s">
        <v>37</v>
      </c>
      <c r="G706" s="1" t="s">
        <v>1431</v>
      </c>
      <c r="H706" s="1" t="s">
        <v>76</v>
      </c>
      <c r="I706" s="3">
        <v>116000</v>
      </c>
      <c r="J706" s="3">
        <v>0</v>
      </c>
      <c r="K706" s="1" t="s">
        <v>40</v>
      </c>
      <c r="L706" s="1" t="s">
        <v>377</v>
      </c>
      <c r="M706" s="1" t="s">
        <v>378</v>
      </c>
      <c r="N706" s="1" t="s">
        <v>79</v>
      </c>
      <c r="O706" s="1" t="s">
        <v>80</v>
      </c>
      <c r="P706" s="1" t="s">
        <v>43</v>
      </c>
      <c r="Q706" s="1" t="s">
        <v>43</v>
      </c>
      <c r="R706" s="3">
        <v>0</v>
      </c>
      <c r="S706" s="1" t="s">
        <v>44</v>
      </c>
      <c r="T706" s="1" t="s">
        <v>45</v>
      </c>
      <c r="U706" s="1" t="s">
        <v>1431</v>
      </c>
      <c r="V706" s="1" t="s">
        <v>46</v>
      </c>
      <c r="W706" s="1" t="s">
        <v>81</v>
      </c>
      <c r="X706" s="1" t="s">
        <v>1432</v>
      </c>
      <c r="Y706" s="1" t="s">
        <v>83</v>
      </c>
      <c r="Z706" s="1" t="s">
        <v>1405</v>
      </c>
      <c r="AA706" s="1" t="s">
        <v>51</v>
      </c>
      <c r="AB706" s="1" t="s">
        <v>1432</v>
      </c>
      <c r="AC706" s="1" t="s">
        <v>37</v>
      </c>
    </row>
    <row r="707" spans="1:29" hidden="1" x14ac:dyDescent="0.25">
      <c r="A707" s="1" t="s">
        <v>33</v>
      </c>
      <c r="B707" s="1" t="s">
        <v>34</v>
      </c>
      <c r="C707" s="2">
        <v>45046</v>
      </c>
      <c r="D707" s="1" t="s">
        <v>73</v>
      </c>
      <c r="E707" s="1" t="s">
        <v>74</v>
      </c>
      <c r="F707" s="1" t="s">
        <v>37</v>
      </c>
      <c r="G707" s="1" t="s">
        <v>1431</v>
      </c>
      <c r="H707" s="1" t="s">
        <v>76</v>
      </c>
      <c r="I707" s="3">
        <v>38667</v>
      </c>
      <c r="J707" s="3">
        <v>0</v>
      </c>
      <c r="K707" s="1" t="s">
        <v>40</v>
      </c>
      <c r="L707" s="1" t="s">
        <v>706</v>
      </c>
      <c r="M707" s="1" t="s">
        <v>707</v>
      </c>
      <c r="N707" s="1" t="s">
        <v>79</v>
      </c>
      <c r="O707" s="1" t="s">
        <v>80</v>
      </c>
      <c r="P707" s="1" t="s">
        <v>43</v>
      </c>
      <c r="Q707" s="1" t="s">
        <v>43</v>
      </c>
      <c r="R707" s="3">
        <v>0</v>
      </c>
      <c r="S707" s="1" t="s">
        <v>44</v>
      </c>
      <c r="T707" s="1" t="s">
        <v>45</v>
      </c>
      <c r="U707" s="1" t="s">
        <v>1431</v>
      </c>
      <c r="V707" s="1" t="s">
        <v>46</v>
      </c>
      <c r="W707" s="1" t="s">
        <v>81</v>
      </c>
      <c r="X707" s="1" t="s">
        <v>1432</v>
      </c>
      <c r="Y707" s="1" t="s">
        <v>83</v>
      </c>
      <c r="Z707" s="1" t="s">
        <v>1405</v>
      </c>
      <c r="AA707" s="1" t="s">
        <v>51</v>
      </c>
      <c r="AB707" s="1" t="s">
        <v>1432</v>
      </c>
      <c r="AC707" s="1" t="s">
        <v>37</v>
      </c>
    </row>
    <row r="708" spans="1:29" hidden="1" x14ac:dyDescent="0.25">
      <c r="A708" s="1" t="s">
        <v>33</v>
      </c>
      <c r="B708" s="1" t="s">
        <v>34</v>
      </c>
      <c r="C708" s="2">
        <v>45046</v>
      </c>
      <c r="D708" s="1" t="s">
        <v>73</v>
      </c>
      <c r="E708" s="1" t="s">
        <v>74</v>
      </c>
      <c r="F708" s="1" t="s">
        <v>37</v>
      </c>
      <c r="G708" s="1" t="s">
        <v>1431</v>
      </c>
      <c r="H708" s="1" t="s">
        <v>76</v>
      </c>
      <c r="I708" s="3">
        <v>348000</v>
      </c>
      <c r="J708" s="3">
        <v>0</v>
      </c>
      <c r="K708" s="1" t="s">
        <v>40</v>
      </c>
      <c r="L708" s="1" t="s">
        <v>533</v>
      </c>
      <c r="M708" s="1" t="s">
        <v>534</v>
      </c>
      <c r="N708" s="1" t="s">
        <v>79</v>
      </c>
      <c r="O708" s="1" t="s">
        <v>80</v>
      </c>
      <c r="P708" s="1" t="s">
        <v>43</v>
      </c>
      <c r="Q708" s="1" t="s">
        <v>43</v>
      </c>
      <c r="R708" s="3">
        <v>0</v>
      </c>
      <c r="S708" s="1" t="s">
        <v>44</v>
      </c>
      <c r="T708" s="1" t="s">
        <v>45</v>
      </c>
      <c r="U708" s="1" t="s">
        <v>1431</v>
      </c>
      <c r="V708" s="1" t="s">
        <v>46</v>
      </c>
      <c r="W708" s="1" t="s">
        <v>81</v>
      </c>
      <c r="X708" s="1" t="s">
        <v>1432</v>
      </c>
      <c r="Y708" s="1" t="s">
        <v>83</v>
      </c>
      <c r="Z708" s="1" t="s">
        <v>1405</v>
      </c>
      <c r="AA708" s="1" t="s">
        <v>51</v>
      </c>
      <c r="AB708" s="1" t="s">
        <v>1432</v>
      </c>
      <c r="AC708" s="1" t="s">
        <v>37</v>
      </c>
    </row>
    <row r="709" spans="1:29" hidden="1" x14ac:dyDescent="0.25">
      <c r="A709" s="1" t="s">
        <v>33</v>
      </c>
      <c r="B709" s="1" t="s">
        <v>34</v>
      </c>
      <c r="C709" s="2">
        <v>45046</v>
      </c>
      <c r="D709" s="1" t="s">
        <v>73</v>
      </c>
      <c r="E709" s="1" t="s">
        <v>74</v>
      </c>
      <c r="F709" s="1" t="s">
        <v>37</v>
      </c>
      <c r="G709" s="1" t="s">
        <v>1431</v>
      </c>
      <c r="H709" s="1" t="s">
        <v>76</v>
      </c>
      <c r="I709" s="3">
        <v>502668</v>
      </c>
      <c r="J709" s="3">
        <v>0</v>
      </c>
      <c r="K709" s="1" t="s">
        <v>40</v>
      </c>
      <c r="L709" s="1" t="s">
        <v>117</v>
      </c>
      <c r="M709" s="1" t="s">
        <v>118</v>
      </c>
      <c r="N709" s="1" t="s">
        <v>79</v>
      </c>
      <c r="O709" s="1" t="s">
        <v>80</v>
      </c>
      <c r="P709" s="1" t="s">
        <v>43</v>
      </c>
      <c r="Q709" s="1" t="s">
        <v>43</v>
      </c>
      <c r="R709" s="3">
        <v>0</v>
      </c>
      <c r="S709" s="1" t="s">
        <v>44</v>
      </c>
      <c r="T709" s="1" t="s">
        <v>45</v>
      </c>
      <c r="U709" s="1" t="s">
        <v>1431</v>
      </c>
      <c r="V709" s="1" t="s">
        <v>46</v>
      </c>
      <c r="W709" s="1" t="s">
        <v>81</v>
      </c>
      <c r="X709" s="1" t="s">
        <v>1432</v>
      </c>
      <c r="Y709" s="1" t="s">
        <v>83</v>
      </c>
      <c r="Z709" s="1" t="s">
        <v>1405</v>
      </c>
      <c r="AA709" s="1" t="s">
        <v>51</v>
      </c>
      <c r="AB709" s="1" t="s">
        <v>1432</v>
      </c>
      <c r="AC709" s="1" t="s">
        <v>37</v>
      </c>
    </row>
    <row r="710" spans="1:29" hidden="1" x14ac:dyDescent="0.25">
      <c r="A710" s="1" t="s">
        <v>33</v>
      </c>
      <c r="B710" s="1" t="s">
        <v>34</v>
      </c>
      <c r="C710" s="2">
        <v>45046</v>
      </c>
      <c r="D710" s="1" t="s">
        <v>73</v>
      </c>
      <c r="E710" s="1" t="s">
        <v>74</v>
      </c>
      <c r="F710" s="1" t="s">
        <v>37</v>
      </c>
      <c r="G710" s="1" t="s">
        <v>1431</v>
      </c>
      <c r="H710" s="1" t="s">
        <v>76</v>
      </c>
      <c r="I710" s="3">
        <v>304648</v>
      </c>
      <c r="J710" s="3">
        <v>0</v>
      </c>
      <c r="K710" s="1" t="s">
        <v>40</v>
      </c>
      <c r="L710" s="1" t="s">
        <v>476</v>
      </c>
      <c r="M710" s="1" t="s">
        <v>477</v>
      </c>
      <c r="N710" s="1" t="s">
        <v>79</v>
      </c>
      <c r="O710" s="1" t="s">
        <v>80</v>
      </c>
      <c r="P710" s="1" t="s">
        <v>43</v>
      </c>
      <c r="Q710" s="1" t="s">
        <v>43</v>
      </c>
      <c r="R710" s="3">
        <v>0</v>
      </c>
      <c r="S710" s="1" t="s">
        <v>44</v>
      </c>
      <c r="T710" s="1" t="s">
        <v>45</v>
      </c>
      <c r="U710" s="1" t="s">
        <v>1431</v>
      </c>
      <c r="V710" s="1" t="s">
        <v>46</v>
      </c>
      <c r="W710" s="1" t="s">
        <v>81</v>
      </c>
      <c r="X710" s="1" t="s">
        <v>1432</v>
      </c>
      <c r="Y710" s="1" t="s">
        <v>83</v>
      </c>
      <c r="Z710" s="1" t="s">
        <v>1405</v>
      </c>
      <c r="AA710" s="1" t="s">
        <v>51</v>
      </c>
      <c r="AB710" s="1" t="s">
        <v>1432</v>
      </c>
      <c r="AC710" s="1" t="s">
        <v>37</v>
      </c>
    </row>
    <row r="711" spans="1:29" hidden="1" x14ac:dyDescent="0.25">
      <c r="A711" s="1" t="s">
        <v>33</v>
      </c>
      <c r="B711" s="1" t="s">
        <v>34</v>
      </c>
      <c r="C711" s="2">
        <v>45046</v>
      </c>
      <c r="D711" s="1" t="s">
        <v>73</v>
      </c>
      <c r="E711" s="1" t="s">
        <v>74</v>
      </c>
      <c r="F711" s="1" t="s">
        <v>37</v>
      </c>
      <c r="G711" s="1" t="s">
        <v>1431</v>
      </c>
      <c r="H711" s="1" t="s">
        <v>76</v>
      </c>
      <c r="I711" s="3">
        <v>116000</v>
      </c>
      <c r="J711" s="3">
        <v>0</v>
      </c>
      <c r="K711" s="1" t="s">
        <v>40</v>
      </c>
      <c r="L711" s="1" t="s">
        <v>133</v>
      </c>
      <c r="M711" s="1" t="s">
        <v>134</v>
      </c>
      <c r="N711" s="1" t="s">
        <v>79</v>
      </c>
      <c r="O711" s="1" t="s">
        <v>80</v>
      </c>
      <c r="P711" s="1" t="s">
        <v>43</v>
      </c>
      <c r="Q711" s="1" t="s">
        <v>43</v>
      </c>
      <c r="R711" s="3">
        <v>0</v>
      </c>
      <c r="S711" s="1" t="s">
        <v>44</v>
      </c>
      <c r="T711" s="1" t="s">
        <v>45</v>
      </c>
      <c r="U711" s="1" t="s">
        <v>1431</v>
      </c>
      <c r="V711" s="1" t="s">
        <v>46</v>
      </c>
      <c r="W711" s="1" t="s">
        <v>81</v>
      </c>
      <c r="X711" s="1" t="s">
        <v>1432</v>
      </c>
      <c r="Y711" s="1" t="s">
        <v>83</v>
      </c>
      <c r="Z711" s="1" t="s">
        <v>1405</v>
      </c>
      <c r="AA711" s="1" t="s">
        <v>51</v>
      </c>
      <c r="AB711" s="1" t="s">
        <v>1432</v>
      </c>
      <c r="AC711" s="1" t="s">
        <v>37</v>
      </c>
    </row>
    <row r="712" spans="1:29" hidden="1" x14ac:dyDescent="0.25">
      <c r="A712" s="1" t="s">
        <v>33</v>
      </c>
      <c r="B712" s="1" t="s">
        <v>34</v>
      </c>
      <c r="C712" s="2">
        <v>45046</v>
      </c>
      <c r="D712" s="1" t="s">
        <v>73</v>
      </c>
      <c r="E712" s="1" t="s">
        <v>74</v>
      </c>
      <c r="F712" s="1" t="s">
        <v>37</v>
      </c>
      <c r="G712" s="1" t="s">
        <v>1431</v>
      </c>
      <c r="H712" s="1" t="s">
        <v>76</v>
      </c>
      <c r="I712" s="3">
        <v>116000</v>
      </c>
      <c r="J712" s="3">
        <v>0</v>
      </c>
      <c r="K712" s="1" t="s">
        <v>40</v>
      </c>
      <c r="L712" s="1" t="s">
        <v>669</v>
      </c>
      <c r="M712" s="1" t="s">
        <v>670</v>
      </c>
      <c r="N712" s="1" t="s">
        <v>79</v>
      </c>
      <c r="O712" s="1" t="s">
        <v>80</v>
      </c>
      <c r="P712" s="1" t="s">
        <v>43</v>
      </c>
      <c r="Q712" s="1" t="s">
        <v>43</v>
      </c>
      <c r="R712" s="3">
        <v>0</v>
      </c>
      <c r="S712" s="1" t="s">
        <v>44</v>
      </c>
      <c r="T712" s="1" t="s">
        <v>45</v>
      </c>
      <c r="U712" s="1" t="s">
        <v>1431</v>
      </c>
      <c r="V712" s="1" t="s">
        <v>46</v>
      </c>
      <c r="W712" s="1" t="s">
        <v>81</v>
      </c>
      <c r="X712" s="1" t="s">
        <v>1432</v>
      </c>
      <c r="Y712" s="1" t="s">
        <v>83</v>
      </c>
      <c r="Z712" s="1" t="s">
        <v>1405</v>
      </c>
      <c r="AA712" s="1" t="s">
        <v>51</v>
      </c>
      <c r="AB712" s="1" t="s">
        <v>1432</v>
      </c>
      <c r="AC712" s="1" t="s">
        <v>37</v>
      </c>
    </row>
    <row r="713" spans="1:29" hidden="1" x14ac:dyDescent="0.25">
      <c r="A713" s="1" t="s">
        <v>33</v>
      </c>
      <c r="B713" s="1" t="s">
        <v>34</v>
      </c>
      <c r="C713" s="2">
        <v>45046</v>
      </c>
      <c r="D713" s="1" t="s">
        <v>73</v>
      </c>
      <c r="E713" s="1" t="s">
        <v>74</v>
      </c>
      <c r="F713" s="1" t="s">
        <v>37</v>
      </c>
      <c r="G713" s="1" t="s">
        <v>1431</v>
      </c>
      <c r="H713" s="1" t="s">
        <v>76</v>
      </c>
      <c r="I713" s="3">
        <v>38781</v>
      </c>
      <c r="J713" s="3">
        <v>0</v>
      </c>
      <c r="K713" s="1" t="s">
        <v>40</v>
      </c>
      <c r="L713" s="1" t="s">
        <v>125</v>
      </c>
      <c r="M713" s="1" t="s">
        <v>126</v>
      </c>
      <c r="N713" s="1" t="s">
        <v>79</v>
      </c>
      <c r="O713" s="1" t="s">
        <v>80</v>
      </c>
      <c r="P713" s="1" t="s">
        <v>43</v>
      </c>
      <c r="Q713" s="1" t="s">
        <v>43</v>
      </c>
      <c r="R713" s="3">
        <v>0</v>
      </c>
      <c r="S713" s="1" t="s">
        <v>44</v>
      </c>
      <c r="T713" s="1" t="s">
        <v>45</v>
      </c>
      <c r="U713" s="1" t="s">
        <v>1431</v>
      </c>
      <c r="V713" s="1" t="s">
        <v>46</v>
      </c>
      <c r="W713" s="1" t="s">
        <v>81</v>
      </c>
      <c r="X713" s="1" t="s">
        <v>1432</v>
      </c>
      <c r="Y713" s="1" t="s">
        <v>83</v>
      </c>
      <c r="Z713" s="1" t="s">
        <v>1405</v>
      </c>
      <c r="AA713" s="1" t="s">
        <v>51</v>
      </c>
      <c r="AB713" s="1" t="s">
        <v>1432</v>
      </c>
      <c r="AC713" s="1" t="s">
        <v>37</v>
      </c>
    </row>
    <row r="714" spans="1:29" hidden="1" x14ac:dyDescent="0.25">
      <c r="A714" s="1" t="s">
        <v>33</v>
      </c>
      <c r="B714" s="1" t="s">
        <v>34</v>
      </c>
      <c r="C714" s="2">
        <v>45046</v>
      </c>
      <c r="D714" s="1" t="s">
        <v>73</v>
      </c>
      <c r="E714" s="1" t="s">
        <v>74</v>
      </c>
      <c r="F714" s="1" t="s">
        <v>37</v>
      </c>
      <c r="G714" s="1" t="s">
        <v>1431</v>
      </c>
      <c r="H714" s="1" t="s">
        <v>76</v>
      </c>
      <c r="I714" s="3">
        <v>270667</v>
      </c>
      <c r="J714" s="3">
        <v>0</v>
      </c>
      <c r="K714" s="1" t="s">
        <v>40</v>
      </c>
      <c r="L714" s="1" t="s">
        <v>569</v>
      </c>
      <c r="M714" s="1" t="s">
        <v>570</v>
      </c>
      <c r="N714" s="1" t="s">
        <v>79</v>
      </c>
      <c r="O714" s="1" t="s">
        <v>80</v>
      </c>
      <c r="P714" s="1" t="s">
        <v>43</v>
      </c>
      <c r="Q714" s="1" t="s">
        <v>43</v>
      </c>
      <c r="R714" s="3">
        <v>0</v>
      </c>
      <c r="S714" s="1" t="s">
        <v>44</v>
      </c>
      <c r="T714" s="1" t="s">
        <v>45</v>
      </c>
      <c r="U714" s="1" t="s">
        <v>1431</v>
      </c>
      <c r="V714" s="1" t="s">
        <v>46</v>
      </c>
      <c r="W714" s="1" t="s">
        <v>81</v>
      </c>
      <c r="X714" s="1" t="s">
        <v>1432</v>
      </c>
      <c r="Y714" s="1" t="s">
        <v>83</v>
      </c>
      <c r="Z714" s="1" t="s">
        <v>1405</v>
      </c>
      <c r="AA714" s="1" t="s">
        <v>51</v>
      </c>
      <c r="AB714" s="1" t="s">
        <v>1432</v>
      </c>
      <c r="AC714" s="1" t="s">
        <v>37</v>
      </c>
    </row>
    <row r="715" spans="1:29" hidden="1" x14ac:dyDescent="0.25">
      <c r="A715" s="1" t="s">
        <v>33</v>
      </c>
      <c r="B715" s="1" t="s">
        <v>34</v>
      </c>
      <c r="C715" s="2">
        <v>45046</v>
      </c>
      <c r="D715" s="1" t="s">
        <v>73</v>
      </c>
      <c r="E715" s="1" t="s">
        <v>74</v>
      </c>
      <c r="F715" s="1" t="s">
        <v>37</v>
      </c>
      <c r="G715" s="1" t="s">
        <v>1431</v>
      </c>
      <c r="H715" s="1" t="s">
        <v>76</v>
      </c>
      <c r="I715" s="3">
        <v>788092</v>
      </c>
      <c r="J715" s="3">
        <v>0</v>
      </c>
      <c r="K715" s="1" t="s">
        <v>40</v>
      </c>
      <c r="L715" s="1" t="s">
        <v>649</v>
      </c>
      <c r="M715" s="1" t="s">
        <v>650</v>
      </c>
      <c r="N715" s="1" t="s">
        <v>79</v>
      </c>
      <c r="O715" s="1" t="s">
        <v>80</v>
      </c>
      <c r="P715" s="1" t="s">
        <v>43</v>
      </c>
      <c r="Q715" s="1" t="s">
        <v>43</v>
      </c>
      <c r="R715" s="3">
        <v>0</v>
      </c>
      <c r="S715" s="1" t="s">
        <v>44</v>
      </c>
      <c r="T715" s="1" t="s">
        <v>45</v>
      </c>
      <c r="U715" s="1" t="s">
        <v>1431</v>
      </c>
      <c r="V715" s="1" t="s">
        <v>46</v>
      </c>
      <c r="W715" s="1" t="s">
        <v>81</v>
      </c>
      <c r="X715" s="1" t="s">
        <v>1432</v>
      </c>
      <c r="Y715" s="1" t="s">
        <v>83</v>
      </c>
      <c r="Z715" s="1" t="s">
        <v>1405</v>
      </c>
      <c r="AA715" s="1" t="s">
        <v>51</v>
      </c>
      <c r="AB715" s="1" t="s">
        <v>1432</v>
      </c>
      <c r="AC715" s="1" t="s">
        <v>37</v>
      </c>
    </row>
    <row r="716" spans="1:29" hidden="1" x14ac:dyDescent="0.25">
      <c r="A716" s="1" t="s">
        <v>33</v>
      </c>
      <c r="B716" s="1" t="s">
        <v>34</v>
      </c>
      <c r="C716" s="2">
        <v>45046</v>
      </c>
      <c r="D716" s="1" t="s">
        <v>73</v>
      </c>
      <c r="E716" s="1" t="s">
        <v>74</v>
      </c>
      <c r="F716" s="1" t="s">
        <v>37</v>
      </c>
      <c r="G716" s="1" t="s">
        <v>1431</v>
      </c>
      <c r="H716" s="1" t="s">
        <v>76</v>
      </c>
      <c r="I716" s="3">
        <v>41484</v>
      </c>
      <c r="J716" s="3">
        <v>0</v>
      </c>
      <c r="K716" s="1" t="s">
        <v>40</v>
      </c>
      <c r="L716" s="1" t="s">
        <v>438</v>
      </c>
      <c r="M716" s="1" t="s">
        <v>439</v>
      </c>
      <c r="N716" s="1" t="s">
        <v>79</v>
      </c>
      <c r="O716" s="1" t="s">
        <v>80</v>
      </c>
      <c r="P716" s="1" t="s">
        <v>43</v>
      </c>
      <c r="Q716" s="1" t="s">
        <v>43</v>
      </c>
      <c r="R716" s="3">
        <v>0</v>
      </c>
      <c r="S716" s="1" t="s">
        <v>44</v>
      </c>
      <c r="T716" s="1" t="s">
        <v>45</v>
      </c>
      <c r="U716" s="1" t="s">
        <v>1431</v>
      </c>
      <c r="V716" s="1" t="s">
        <v>46</v>
      </c>
      <c r="W716" s="1" t="s">
        <v>81</v>
      </c>
      <c r="X716" s="1" t="s">
        <v>1432</v>
      </c>
      <c r="Y716" s="1" t="s">
        <v>83</v>
      </c>
      <c r="Z716" s="1" t="s">
        <v>1405</v>
      </c>
      <c r="AA716" s="1" t="s">
        <v>51</v>
      </c>
      <c r="AB716" s="1" t="s">
        <v>1432</v>
      </c>
      <c r="AC716" s="1" t="s">
        <v>37</v>
      </c>
    </row>
    <row r="717" spans="1:29" hidden="1" x14ac:dyDescent="0.25">
      <c r="A717" s="1" t="s">
        <v>33</v>
      </c>
      <c r="B717" s="1" t="s">
        <v>34</v>
      </c>
      <c r="C717" s="2">
        <v>45046</v>
      </c>
      <c r="D717" s="1" t="s">
        <v>73</v>
      </c>
      <c r="E717" s="1" t="s">
        <v>74</v>
      </c>
      <c r="F717" s="1" t="s">
        <v>37</v>
      </c>
      <c r="G717" s="1" t="s">
        <v>1431</v>
      </c>
      <c r="H717" s="1" t="s">
        <v>76</v>
      </c>
      <c r="I717" s="3">
        <v>502667</v>
      </c>
      <c r="J717" s="3">
        <v>0</v>
      </c>
      <c r="K717" s="1" t="s">
        <v>40</v>
      </c>
      <c r="L717" s="1" t="s">
        <v>506</v>
      </c>
      <c r="M717" s="1" t="s">
        <v>507</v>
      </c>
      <c r="N717" s="1" t="s">
        <v>295</v>
      </c>
      <c r="O717" s="1" t="s">
        <v>296</v>
      </c>
      <c r="P717" s="1" t="s">
        <v>43</v>
      </c>
      <c r="Q717" s="1" t="s">
        <v>43</v>
      </c>
      <c r="R717" s="3">
        <v>0</v>
      </c>
      <c r="S717" s="1" t="s">
        <v>44</v>
      </c>
      <c r="T717" s="1" t="s">
        <v>45</v>
      </c>
      <c r="U717" s="1" t="s">
        <v>1431</v>
      </c>
      <c r="V717" s="1" t="s">
        <v>46</v>
      </c>
      <c r="W717" s="1" t="s">
        <v>81</v>
      </c>
      <c r="X717" s="1" t="s">
        <v>1432</v>
      </c>
      <c r="Y717" s="1" t="s">
        <v>83</v>
      </c>
      <c r="Z717" s="1" t="s">
        <v>1405</v>
      </c>
      <c r="AA717" s="1" t="s">
        <v>51</v>
      </c>
      <c r="AB717" s="1" t="s">
        <v>1432</v>
      </c>
      <c r="AC717" s="1" t="s">
        <v>37</v>
      </c>
    </row>
    <row r="718" spans="1:29" hidden="1" x14ac:dyDescent="0.25">
      <c r="A718" s="1" t="s">
        <v>33</v>
      </c>
      <c r="B718" s="1" t="s">
        <v>34</v>
      </c>
      <c r="C718" s="2">
        <v>45046</v>
      </c>
      <c r="D718" s="1" t="s">
        <v>73</v>
      </c>
      <c r="E718" s="1" t="s">
        <v>74</v>
      </c>
      <c r="F718" s="1" t="s">
        <v>37</v>
      </c>
      <c r="G718" s="1" t="s">
        <v>1431</v>
      </c>
      <c r="H718" s="1" t="s">
        <v>76</v>
      </c>
      <c r="I718" s="3">
        <v>116000</v>
      </c>
      <c r="J718" s="3">
        <v>0</v>
      </c>
      <c r="K718" s="1" t="s">
        <v>40</v>
      </c>
      <c r="L718" s="1" t="s">
        <v>559</v>
      </c>
      <c r="M718" s="1" t="s">
        <v>560</v>
      </c>
      <c r="N718" s="1" t="s">
        <v>79</v>
      </c>
      <c r="O718" s="1" t="s">
        <v>80</v>
      </c>
      <c r="P718" s="1" t="s">
        <v>43</v>
      </c>
      <c r="Q718" s="1" t="s">
        <v>43</v>
      </c>
      <c r="R718" s="3">
        <v>0</v>
      </c>
      <c r="S718" s="1" t="s">
        <v>44</v>
      </c>
      <c r="T718" s="1" t="s">
        <v>45</v>
      </c>
      <c r="U718" s="1" t="s">
        <v>1431</v>
      </c>
      <c r="V718" s="1" t="s">
        <v>46</v>
      </c>
      <c r="W718" s="1" t="s">
        <v>81</v>
      </c>
      <c r="X718" s="1" t="s">
        <v>1432</v>
      </c>
      <c r="Y718" s="1" t="s">
        <v>83</v>
      </c>
      <c r="Z718" s="1" t="s">
        <v>1405</v>
      </c>
      <c r="AA718" s="1" t="s">
        <v>51</v>
      </c>
      <c r="AB718" s="1" t="s">
        <v>1432</v>
      </c>
      <c r="AC718" s="1" t="s">
        <v>37</v>
      </c>
    </row>
    <row r="719" spans="1:29" hidden="1" x14ac:dyDescent="0.25">
      <c r="A719" s="1" t="s">
        <v>33</v>
      </c>
      <c r="B719" s="1" t="s">
        <v>34</v>
      </c>
      <c r="C719" s="2">
        <v>45046</v>
      </c>
      <c r="D719" s="1" t="s">
        <v>73</v>
      </c>
      <c r="E719" s="1" t="s">
        <v>74</v>
      </c>
      <c r="F719" s="1" t="s">
        <v>37</v>
      </c>
      <c r="G719" s="1" t="s">
        <v>1431</v>
      </c>
      <c r="H719" s="1" t="s">
        <v>76</v>
      </c>
      <c r="I719" s="3">
        <v>133398</v>
      </c>
      <c r="J719" s="3">
        <v>0</v>
      </c>
      <c r="K719" s="1" t="s">
        <v>40</v>
      </c>
      <c r="L719" s="1" t="s">
        <v>1433</v>
      </c>
      <c r="M719" s="1" t="s">
        <v>806</v>
      </c>
      <c r="N719" s="1" t="s">
        <v>79</v>
      </c>
      <c r="O719" s="1" t="s">
        <v>80</v>
      </c>
      <c r="P719" s="1" t="s">
        <v>43</v>
      </c>
      <c r="Q719" s="1" t="s">
        <v>43</v>
      </c>
      <c r="R719" s="3">
        <v>0</v>
      </c>
      <c r="S719" s="1" t="s">
        <v>44</v>
      </c>
      <c r="T719" s="1" t="s">
        <v>45</v>
      </c>
      <c r="U719" s="1" t="s">
        <v>1431</v>
      </c>
      <c r="V719" s="1" t="s">
        <v>46</v>
      </c>
      <c r="W719" s="1" t="s">
        <v>81</v>
      </c>
      <c r="X719" s="1" t="s">
        <v>1432</v>
      </c>
      <c r="Y719" s="1" t="s">
        <v>83</v>
      </c>
      <c r="Z719" s="1" t="s">
        <v>1405</v>
      </c>
      <c r="AA719" s="1" t="s">
        <v>51</v>
      </c>
      <c r="AB719" s="1" t="s">
        <v>1432</v>
      </c>
      <c r="AC719" s="1" t="s">
        <v>37</v>
      </c>
    </row>
    <row r="720" spans="1:29" hidden="1" x14ac:dyDescent="0.25">
      <c r="A720" s="1" t="s">
        <v>33</v>
      </c>
      <c r="B720" s="1" t="s">
        <v>34</v>
      </c>
      <c r="C720" s="2">
        <v>45046</v>
      </c>
      <c r="D720" s="1" t="s">
        <v>73</v>
      </c>
      <c r="E720" s="1" t="s">
        <v>74</v>
      </c>
      <c r="F720" s="1" t="s">
        <v>37</v>
      </c>
      <c r="G720" s="1" t="s">
        <v>1431</v>
      </c>
      <c r="H720" s="1" t="s">
        <v>76</v>
      </c>
      <c r="I720" s="3">
        <v>502668</v>
      </c>
      <c r="J720" s="3">
        <v>0</v>
      </c>
      <c r="K720" s="1" t="s">
        <v>40</v>
      </c>
      <c r="L720" s="1" t="s">
        <v>113</v>
      </c>
      <c r="M720" s="1" t="s">
        <v>114</v>
      </c>
      <c r="N720" s="1" t="s">
        <v>79</v>
      </c>
      <c r="O720" s="1" t="s">
        <v>80</v>
      </c>
      <c r="P720" s="1" t="s">
        <v>43</v>
      </c>
      <c r="Q720" s="1" t="s">
        <v>43</v>
      </c>
      <c r="R720" s="3">
        <v>0</v>
      </c>
      <c r="S720" s="1" t="s">
        <v>44</v>
      </c>
      <c r="T720" s="1" t="s">
        <v>45</v>
      </c>
      <c r="U720" s="1" t="s">
        <v>1431</v>
      </c>
      <c r="V720" s="1" t="s">
        <v>46</v>
      </c>
      <c r="W720" s="1" t="s">
        <v>81</v>
      </c>
      <c r="X720" s="1" t="s">
        <v>1432</v>
      </c>
      <c r="Y720" s="1" t="s">
        <v>83</v>
      </c>
      <c r="Z720" s="1" t="s">
        <v>1405</v>
      </c>
      <c r="AA720" s="1" t="s">
        <v>51</v>
      </c>
      <c r="AB720" s="1" t="s">
        <v>1432</v>
      </c>
      <c r="AC720" s="1" t="s">
        <v>37</v>
      </c>
    </row>
    <row r="721" spans="1:29" hidden="1" x14ac:dyDescent="0.25">
      <c r="A721" s="1" t="s">
        <v>33</v>
      </c>
      <c r="B721" s="1" t="s">
        <v>34</v>
      </c>
      <c r="C721" s="2">
        <v>45046</v>
      </c>
      <c r="D721" s="1" t="s">
        <v>73</v>
      </c>
      <c r="E721" s="1" t="s">
        <v>74</v>
      </c>
      <c r="F721" s="1" t="s">
        <v>37</v>
      </c>
      <c r="G721" s="1" t="s">
        <v>1431</v>
      </c>
      <c r="H721" s="1" t="s">
        <v>76</v>
      </c>
      <c r="I721" s="3">
        <v>116000</v>
      </c>
      <c r="J721" s="3">
        <v>0</v>
      </c>
      <c r="K721" s="1" t="s">
        <v>40</v>
      </c>
      <c r="L721" s="1" t="s">
        <v>152</v>
      </c>
      <c r="M721" s="1" t="s">
        <v>153</v>
      </c>
      <c r="N721" s="1" t="s">
        <v>79</v>
      </c>
      <c r="O721" s="1" t="s">
        <v>80</v>
      </c>
      <c r="P721" s="1" t="s">
        <v>43</v>
      </c>
      <c r="Q721" s="1" t="s">
        <v>43</v>
      </c>
      <c r="R721" s="3">
        <v>0</v>
      </c>
      <c r="S721" s="1" t="s">
        <v>44</v>
      </c>
      <c r="T721" s="1" t="s">
        <v>45</v>
      </c>
      <c r="U721" s="1" t="s">
        <v>1431</v>
      </c>
      <c r="V721" s="1" t="s">
        <v>46</v>
      </c>
      <c r="W721" s="1" t="s">
        <v>81</v>
      </c>
      <c r="X721" s="1" t="s">
        <v>1432</v>
      </c>
      <c r="Y721" s="1" t="s">
        <v>83</v>
      </c>
      <c r="Z721" s="1" t="s">
        <v>1405</v>
      </c>
      <c r="AA721" s="1" t="s">
        <v>51</v>
      </c>
      <c r="AB721" s="1" t="s">
        <v>1432</v>
      </c>
      <c r="AC721" s="1" t="s">
        <v>37</v>
      </c>
    </row>
    <row r="722" spans="1:29" hidden="1" x14ac:dyDescent="0.25">
      <c r="A722" s="1" t="s">
        <v>33</v>
      </c>
      <c r="B722" s="1" t="s">
        <v>34</v>
      </c>
      <c r="C722" s="2">
        <v>45046</v>
      </c>
      <c r="D722" s="1" t="s">
        <v>73</v>
      </c>
      <c r="E722" s="1" t="s">
        <v>74</v>
      </c>
      <c r="F722" s="1" t="s">
        <v>37</v>
      </c>
      <c r="G722" s="1" t="s">
        <v>1431</v>
      </c>
      <c r="H722" s="1" t="s">
        <v>76</v>
      </c>
      <c r="I722" s="3">
        <v>40786</v>
      </c>
      <c r="J722" s="3">
        <v>0</v>
      </c>
      <c r="K722" s="1" t="s">
        <v>40</v>
      </c>
      <c r="L722" s="1" t="s">
        <v>1434</v>
      </c>
      <c r="M722" s="1" t="s">
        <v>831</v>
      </c>
      <c r="N722" s="1" t="s">
        <v>79</v>
      </c>
      <c r="O722" s="1" t="s">
        <v>80</v>
      </c>
      <c r="P722" s="1" t="s">
        <v>43</v>
      </c>
      <c r="Q722" s="1" t="s">
        <v>43</v>
      </c>
      <c r="R722" s="3">
        <v>0</v>
      </c>
      <c r="S722" s="1" t="s">
        <v>44</v>
      </c>
      <c r="T722" s="1" t="s">
        <v>45</v>
      </c>
      <c r="U722" s="1" t="s">
        <v>1431</v>
      </c>
      <c r="V722" s="1" t="s">
        <v>46</v>
      </c>
      <c r="W722" s="1" t="s">
        <v>81</v>
      </c>
      <c r="X722" s="1" t="s">
        <v>1432</v>
      </c>
      <c r="Y722" s="1" t="s">
        <v>83</v>
      </c>
      <c r="Z722" s="1" t="s">
        <v>1405</v>
      </c>
      <c r="AA722" s="1" t="s">
        <v>51</v>
      </c>
      <c r="AB722" s="1" t="s">
        <v>1432</v>
      </c>
      <c r="AC722" s="1" t="s">
        <v>37</v>
      </c>
    </row>
    <row r="723" spans="1:29" hidden="1" x14ac:dyDescent="0.25">
      <c r="A723" s="1" t="s">
        <v>33</v>
      </c>
      <c r="B723" s="1" t="s">
        <v>34</v>
      </c>
      <c r="C723" s="2">
        <v>45046</v>
      </c>
      <c r="D723" s="1" t="s">
        <v>73</v>
      </c>
      <c r="E723" s="1" t="s">
        <v>74</v>
      </c>
      <c r="F723" s="1" t="s">
        <v>37</v>
      </c>
      <c r="G723" s="1" t="s">
        <v>1431</v>
      </c>
      <c r="H723" s="1" t="s">
        <v>76</v>
      </c>
      <c r="I723" s="3">
        <v>348000</v>
      </c>
      <c r="J723" s="3">
        <v>0</v>
      </c>
      <c r="K723" s="1" t="s">
        <v>40</v>
      </c>
      <c r="L723" s="1" t="s">
        <v>533</v>
      </c>
      <c r="M723" s="1" t="s">
        <v>534</v>
      </c>
      <c r="N723" s="1" t="s">
        <v>79</v>
      </c>
      <c r="O723" s="1" t="s">
        <v>80</v>
      </c>
      <c r="P723" s="1" t="s">
        <v>43</v>
      </c>
      <c r="Q723" s="1" t="s">
        <v>43</v>
      </c>
      <c r="R723" s="3">
        <v>0</v>
      </c>
      <c r="S723" s="1" t="s">
        <v>44</v>
      </c>
      <c r="T723" s="1" t="s">
        <v>45</v>
      </c>
      <c r="U723" s="1" t="s">
        <v>1431</v>
      </c>
      <c r="V723" s="1" t="s">
        <v>46</v>
      </c>
      <c r="W723" s="1" t="s">
        <v>81</v>
      </c>
      <c r="X723" s="1" t="s">
        <v>1432</v>
      </c>
      <c r="Y723" s="1" t="s">
        <v>83</v>
      </c>
      <c r="Z723" s="1" t="s">
        <v>1405</v>
      </c>
      <c r="AA723" s="1" t="s">
        <v>51</v>
      </c>
      <c r="AB723" s="1" t="s">
        <v>1432</v>
      </c>
      <c r="AC723" s="1" t="s">
        <v>37</v>
      </c>
    </row>
    <row r="724" spans="1:29" hidden="1" x14ac:dyDescent="0.25">
      <c r="A724" s="1" t="s">
        <v>33</v>
      </c>
      <c r="B724" s="1" t="s">
        <v>34</v>
      </c>
      <c r="C724" s="2">
        <v>45046</v>
      </c>
      <c r="D724" s="1" t="s">
        <v>73</v>
      </c>
      <c r="E724" s="1" t="s">
        <v>74</v>
      </c>
      <c r="F724" s="1" t="s">
        <v>37</v>
      </c>
      <c r="G724" s="1" t="s">
        <v>1431</v>
      </c>
      <c r="H724" s="1" t="s">
        <v>76</v>
      </c>
      <c r="I724" s="3">
        <v>464000</v>
      </c>
      <c r="J724" s="3">
        <v>0</v>
      </c>
      <c r="K724" s="1" t="s">
        <v>40</v>
      </c>
      <c r="L724" s="1" t="s">
        <v>117</v>
      </c>
      <c r="M724" s="1" t="s">
        <v>118</v>
      </c>
      <c r="N724" s="1" t="s">
        <v>79</v>
      </c>
      <c r="O724" s="1" t="s">
        <v>80</v>
      </c>
      <c r="P724" s="1" t="s">
        <v>43</v>
      </c>
      <c r="Q724" s="1" t="s">
        <v>43</v>
      </c>
      <c r="R724" s="3">
        <v>0</v>
      </c>
      <c r="S724" s="1" t="s">
        <v>44</v>
      </c>
      <c r="T724" s="1" t="s">
        <v>45</v>
      </c>
      <c r="U724" s="1" t="s">
        <v>1431</v>
      </c>
      <c r="V724" s="1" t="s">
        <v>46</v>
      </c>
      <c r="W724" s="1" t="s">
        <v>81</v>
      </c>
      <c r="X724" s="1" t="s">
        <v>1432</v>
      </c>
      <c r="Y724" s="1" t="s">
        <v>83</v>
      </c>
      <c r="Z724" s="1" t="s">
        <v>1405</v>
      </c>
      <c r="AA724" s="1" t="s">
        <v>51</v>
      </c>
      <c r="AB724" s="1" t="s">
        <v>1432</v>
      </c>
      <c r="AC724" s="1" t="s">
        <v>37</v>
      </c>
    </row>
    <row r="725" spans="1:29" hidden="1" x14ac:dyDescent="0.25">
      <c r="A725" s="1" t="s">
        <v>33</v>
      </c>
      <c r="B725" s="1" t="s">
        <v>34</v>
      </c>
      <c r="C725" s="2">
        <v>45046</v>
      </c>
      <c r="D725" s="1" t="s">
        <v>73</v>
      </c>
      <c r="E725" s="1" t="s">
        <v>74</v>
      </c>
      <c r="F725" s="1" t="s">
        <v>37</v>
      </c>
      <c r="G725" s="1" t="s">
        <v>1431</v>
      </c>
      <c r="H725" s="1" t="s">
        <v>76</v>
      </c>
      <c r="I725" s="3">
        <v>38667</v>
      </c>
      <c r="J725" s="3">
        <v>0</v>
      </c>
      <c r="K725" s="1" t="s">
        <v>40</v>
      </c>
      <c r="L725" s="1" t="s">
        <v>669</v>
      </c>
      <c r="M725" s="1" t="s">
        <v>670</v>
      </c>
      <c r="N725" s="1" t="s">
        <v>79</v>
      </c>
      <c r="O725" s="1" t="s">
        <v>80</v>
      </c>
      <c r="P725" s="1" t="s">
        <v>43</v>
      </c>
      <c r="Q725" s="1" t="s">
        <v>43</v>
      </c>
      <c r="R725" s="3">
        <v>0</v>
      </c>
      <c r="S725" s="1" t="s">
        <v>44</v>
      </c>
      <c r="T725" s="1" t="s">
        <v>45</v>
      </c>
      <c r="U725" s="1" t="s">
        <v>1431</v>
      </c>
      <c r="V725" s="1" t="s">
        <v>46</v>
      </c>
      <c r="W725" s="1" t="s">
        <v>81</v>
      </c>
      <c r="X725" s="1" t="s">
        <v>1432</v>
      </c>
      <c r="Y725" s="1" t="s">
        <v>83</v>
      </c>
      <c r="Z725" s="1" t="s">
        <v>1405</v>
      </c>
      <c r="AA725" s="1" t="s">
        <v>51</v>
      </c>
      <c r="AB725" s="1" t="s">
        <v>1432</v>
      </c>
      <c r="AC725" s="1" t="s">
        <v>37</v>
      </c>
    </row>
    <row r="726" spans="1:29" hidden="1" x14ac:dyDescent="0.25">
      <c r="A726" s="1" t="s">
        <v>33</v>
      </c>
      <c r="B726" s="1" t="s">
        <v>34</v>
      </c>
      <c r="C726" s="2">
        <v>45046</v>
      </c>
      <c r="D726" s="1" t="s">
        <v>73</v>
      </c>
      <c r="E726" s="1" t="s">
        <v>74</v>
      </c>
      <c r="F726" s="1" t="s">
        <v>37</v>
      </c>
      <c r="G726" s="1" t="s">
        <v>1431</v>
      </c>
      <c r="H726" s="1" t="s">
        <v>76</v>
      </c>
      <c r="I726" s="3">
        <v>116000</v>
      </c>
      <c r="J726" s="3">
        <v>0</v>
      </c>
      <c r="K726" s="1" t="s">
        <v>40</v>
      </c>
      <c r="L726" s="1" t="s">
        <v>601</v>
      </c>
      <c r="M726" s="1" t="s">
        <v>602</v>
      </c>
      <c r="N726" s="1" t="s">
        <v>79</v>
      </c>
      <c r="O726" s="1" t="s">
        <v>80</v>
      </c>
      <c r="P726" s="1" t="s">
        <v>43</v>
      </c>
      <c r="Q726" s="1" t="s">
        <v>43</v>
      </c>
      <c r="R726" s="3">
        <v>0</v>
      </c>
      <c r="S726" s="1" t="s">
        <v>44</v>
      </c>
      <c r="T726" s="1" t="s">
        <v>45</v>
      </c>
      <c r="U726" s="1" t="s">
        <v>1431</v>
      </c>
      <c r="V726" s="1" t="s">
        <v>46</v>
      </c>
      <c r="W726" s="1" t="s">
        <v>81</v>
      </c>
      <c r="X726" s="1" t="s">
        <v>1432</v>
      </c>
      <c r="Y726" s="1" t="s">
        <v>83</v>
      </c>
      <c r="Z726" s="1" t="s">
        <v>1405</v>
      </c>
      <c r="AA726" s="1" t="s">
        <v>51</v>
      </c>
      <c r="AB726" s="1" t="s">
        <v>1432</v>
      </c>
      <c r="AC726" s="1" t="s">
        <v>37</v>
      </c>
    </row>
    <row r="727" spans="1:29" hidden="1" x14ac:dyDescent="0.25">
      <c r="A727" s="1" t="s">
        <v>33</v>
      </c>
      <c r="B727" s="1" t="s">
        <v>34</v>
      </c>
      <c r="C727" s="2">
        <v>45046</v>
      </c>
      <c r="D727" s="1" t="s">
        <v>73</v>
      </c>
      <c r="E727" s="1" t="s">
        <v>74</v>
      </c>
      <c r="F727" s="1" t="s">
        <v>37</v>
      </c>
      <c r="G727" s="1" t="s">
        <v>1431</v>
      </c>
      <c r="H727" s="1" t="s">
        <v>76</v>
      </c>
      <c r="I727" s="3">
        <v>630474</v>
      </c>
      <c r="J727" s="3">
        <v>0</v>
      </c>
      <c r="K727" s="1" t="s">
        <v>40</v>
      </c>
      <c r="L727" s="1" t="s">
        <v>649</v>
      </c>
      <c r="M727" s="1" t="s">
        <v>650</v>
      </c>
      <c r="N727" s="1" t="s">
        <v>79</v>
      </c>
      <c r="O727" s="1" t="s">
        <v>80</v>
      </c>
      <c r="P727" s="1" t="s">
        <v>43</v>
      </c>
      <c r="Q727" s="1" t="s">
        <v>43</v>
      </c>
      <c r="R727" s="3">
        <v>0</v>
      </c>
      <c r="S727" s="1" t="s">
        <v>44</v>
      </c>
      <c r="T727" s="1" t="s">
        <v>45</v>
      </c>
      <c r="U727" s="1" t="s">
        <v>1431</v>
      </c>
      <c r="V727" s="1" t="s">
        <v>46</v>
      </c>
      <c r="W727" s="1" t="s">
        <v>81</v>
      </c>
      <c r="X727" s="1" t="s">
        <v>1432</v>
      </c>
      <c r="Y727" s="1" t="s">
        <v>83</v>
      </c>
      <c r="Z727" s="1" t="s">
        <v>1405</v>
      </c>
      <c r="AA727" s="1" t="s">
        <v>51</v>
      </c>
      <c r="AB727" s="1" t="s">
        <v>1432</v>
      </c>
      <c r="AC727" s="1" t="s">
        <v>37</v>
      </c>
    </row>
    <row r="728" spans="1:29" hidden="1" x14ac:dyDescent="0.25">
      <c r="A728" s="1" t="s">
        <v>33</v>
      </c>
      <c r="B728" s="1" t="s">
        <v>34</v>
      </c>
      <c r="C728" s="2">
        <v>45046</v>
      </c>
      <c r="D728" s="1" t="s">
        <v>73</v>
      </c>
      <c r="E728" s="1" t="s">
        <v>74</v>
      </c>
      <c r="F728" s="1" t="s">
        <v>37</v>
      </c>
      <c r="G728" s="1" t="s">
        <v>1431</v>
      </c>
      <c r="H728" s="1" t="s">
        <v>76</v>
      </c>
      <c r="I728" s="3">
        <v>141600</v>
      </c>
      <c r="J728" s="3">
        <v>0</v>
      </c>
      <c r="K728" s="1" t="s">
        <v>40</v>
      </c>
      <c r="L728" s="1" t="s">
        <v>754</v>
      </c>
      <c r="M728" s="1" t="s">
        <v>755</v>
      </c>
      <c r="N728" s="1" t="s">
        <v>79</v>
      </c>
      <c r="O728" s="1" t="s">
        <v>80</v>
      </c>
      <c r="P728" s="1" t="s">
        <v>43</v>
      </c>
      <c r="Q728" s="1" t="s">
        <v>43</v>
      </c>
      <c r="R728" s="3">
        <v>0</v>
      </c>
      <c r="S728" s="1" t="s">
        <v>44</v>
      </c>
      <c r="T728" s="1" t="s">
        <v>45</v>
      </c>
      <c r="U728" s="1" t="s">
        <v>1431</v>
      </c>
      <c r="V728" s="1" t="s">
        <v>46</v>
      </c>
      <c r="W728" s="1" t="s">
        <v>81</v>
      </c>
      <c r="X728" s="1" t="s">
        <v>1432</v>
      </c>
      <c r="Y728" s="1" t="s">
        <v>83</v>
      </c>
      <c r="Z728" s="1" t="s">
        <v>1405</v>
      </c>
      <c r="AA728" s="1" t="s">
        <v>51</v>
      </c>
      <c r="AB728" s="1" t="s">
        <v>1432</v>
      </c>
      <c r="AC728" s="1" t="s">
        <v>37</v>
      </c>
    </row>
    <row r="729" spans="1:29" hidden="1" x14ac:dyDescent="0.25">
      <c r="A729" s="1" t="s">
        <v>33</v>
      </c>
      <c r="B729" s="1" t="s">
        <v>34</v>
      </c>
      <c r="C729" s="2">
        <v>45046</v>
      </c>
      <c r="D729" s="1" t="s">
        <v>73</v>
      </c>
      <c r="E729" s="1" t="s">
        <v>74</v>
      </c>
      <c r="F729" s="1" t="s">
        <v>37</v>
      </c>
      <c r="G729" s="1" t="s">
        <v>1431</v>
      </c>
      <c r="H729" s="1" t="s">
        <v>76</v>
      </c>
      <c r="I729" s="3">
        <v>215029</v>
      </c>
      <c r="J729" s="3">
        <v>0</v>
      </c>
      <c r="K729" s="1" t="s">
        <v>40</v>
      </c>
      <c r="L729" s="1" t="s">
        <v>377</v>
      </c>
      <c r="M729" s="1" t="s">
        <v>378</v>
      </c>
      <c r="N729" s="1" t="s">
        <v>79</v>
      </c>
      <c r="O729" s="1" t="s">
        <v>80</v>
      </c>
      <c r="P729" s="1" t="s">
        <v>43</v>
      </c>
      <c r="Q729" s="1" t="s">
        <v>43</v>
      </c>
      <c r="R729" s="3">
        <v>0</v>
      </c>
      <c r="S729" s="1" t="s">
        <v>44</v>
      </c>
      <c r="T729" s="1" t="s">
        <v>45</v>
      </c>
      <c r="U729" s="1" t="s">
        <v>1431</v>
      </c>
      <c r="V729" s="1" t="s">
        <v>46</v>
      </c>
      <c r="W729" s="1" t="s">
        <v>81</v>
      </c>
      <c r="X729" s="1" t="s">
        <v>1432</v>
      </c>
      <c r="Y729" s="1" t="s">
        <v>83</v>
      </c>
      <c r="Z729" s="1" t="s">
        <v>1405</v>
      </c>
      <c r="AA729" s="1" t="s">
        <v>51</v>
      </c>
      <c r="AB729" s="1" t="s">
        <v>1432</v>
      </c>
      <c r="AC729" s="1" t="s">
        <v>37</v>
      </c>
    </row>
    <row r="730" spans="1:29" hidden="1" x14ac:dyDescent="0.25">
      <c r="A730" s="1" t="s">
        <v>33</v>
      </c>
      <c r="B730" s="1" t="s">
        <v>34</v>
      </c>
      <c r="C730" s="2">
        <v>45077</v>
      </c>
      <c r="D730" s="1" t="s">
        <v>73</v>
      </c>
      <c r="E730" s="1" t="s">
        <v>74</v>
      </c>
      <c r="F730" s="1" t="s">
        <v>37</v>
      </c>
      <c r="G730" s="1" t="s">
        <v>1018</v>
      </c>
      <c r="H730" s="1" t="s">
        <v>34</v>
      </c>
      <c r="I730" s="3">
        <v>193334</v>
      </c>
      <c r="J730" s="3">
        <v>0</v>
      </c>
      <c r="K730" s="1" t="s">
        <v>40</v>
      </c>
      <c r="L730" s="1" t="s">
        <v>786</v>
      </c>
      <c r="M730" s="1" t="s">
        <v>787</v>
      </c>
      <c r="N730" s="1" t="s">
        <v>89</v>
      </c>
      <c r="O730" s="1" t="s">
        <v>90</v>
      </c>
      <c r="P730" s="1" t="s">
        <v>43</v>
      </c>
      <c r="Q730" s="1" t="s">
        <v>43</v>
      </c>
      <c r="R730" s="3">
        <v>0</v>
      </c>
      <c r="S730" s="1" t="s">
        <v>44</v>
      </c>
      <c r="T730" s="1" t="s">
        <v>45</v>
      </c>
      <c r="U730" s="1" t="s">
        <v>1018</v>
      </c>
      <c r="V730" s="1" t="s">
        <v>46</v>
      </c>
      <c r="W730" s="1" t="s">
        <v>81</v>
      </c>
      <c r="X730" s="1" t="s">
        <v>1435</v>
      </c>
      <c r="Y730" s="1" t="s">
        <v>83</v>
      </c>
      <c r="Z730" s="1" t="s">
        <v>1405</v>
      </c>
      <c r="AA730" s="1" t="s">
        <v>51</v>
      </c>
      <c r="AB730" s="1" t="s">
        <v>1435</v>
      </c>
      <c r="AC730" s="1" t="s">
        <v>37</v>
      </c>
    </row>
    <row r="731" spans="1:29" hidden="1" x14ac:dyDescent="0.25">
      <c r="A731" s="1" t="s">
        <v>33</v>
      </c>
      <c r="B731" s="1" t="s">
        <v>34</v>
      </c>
      <c r="C731" s="2">
        <v>45077</v>
      </c>
      <c r="D731" s="1" t="s">
        <v>73</v>
      </c>
      <c r="E731" s="1" t="s">
        <v>74</v>
      </c>
      <c r="F731" s="1" t="s">
        <v>37</v>
      </c>
      <c r="G731" s="1" t="s">
        <v>1018</v>
      </c>
      <c r="H731" s="1" t="s">
        <v>34</v>
      </c>
      <c r="I731" s="3">
        <v>386667</v>
      </c>
      <c r="J731" s="3">
        <v>0</v>
      </c>
      <c r="K731" s="1" t="s">
        <v>40</v>
      </c>
      <c r="L731" s="1" t="s">
        <v>559</v>
      </c>
      <c r="M731" s="1" t="s">
        <v>560</v>
      </c>
      <c r="N731" s="1" t="s">
        <v>79</v>
      </c>
      <c r="O731" s="1" t="s">
        <v>80</v>
      </c>
      <c r="P731" s="1" t="s">
        <v>43</v>
      </c>
      <c r="Q731" s="1" t="s">
        <v>43</v>
      </c>
      <c r="R731" s="3">
        <v>0</v>
      </c>
      <c r="S731" s="1" t="s">
        <v>44</v>
      </c>
      <c r="T731" s="1" t="s">
        <v>45</v>
      </c>
      <c r="U731" s="1" t="s">
        <v>1018</v>
      </c>
      <c r="V731" s="1" t="s">
        <v>46</v>
      </c>
      <c r="W731" s="1" t="s">
        <v>81</v>
      </c>
      <c r="X731" s="1" t="s">
        <v>1435</v>
      </c>
      <c r="Y731" s="1" t="s">
        <v>83</v>
      </c>
      <c r="Z731" s="1" t="s">
        <v>1405</v>
      </c>
      <c r="AA731" s="1" t="s">
        <v>51</v>
      </c>
      <c r="AB731" s="1" t="s">
        <v>1435</v>
      </c>
      <c r="AC731" s="1" t="s">
        <v>37</v>
      </c>
    </row>
    <row r="732" spans="1:29" hidden="1" x14ac:dyDescent="0.25">
      <c r="A732" s="1" t="s">
        <v>33</v>
      </c>
      <c r="B732" s="1" t="s">
        <v>34</v>
      </c>
      <c r="C732" s="2">
        <v>45077</v>
      </c>
      <c r="D732" s="1" t="s">
        <v>73</v>
      </c>
      <c r="E732" s="1" t="s">
        <v>74</v>
      </c>
      <c r="F732" s="1" t="s">
        <v>37</v>
      </c>
      <c r="G732" s="1" t="s">
        <v>1018</v>
      </c>
      <c r="H732" s="1" t="s">
        <v>34</v>
      </c>
      <c r="I732" s="3">
        <v>344429</v>
      </c>
      <c r="J732" s="3">
        <v>0</v>
      </c>
      <c r="K732" s="1" t="s">
        <v>40</v>
      </c>
      <c r="L732" s="1" t="s">
        <v>490</v>
      </c>
      <c r="M732" s="1" t="s">
        <v>491</v>
      </c>
      <c r="N732" s="1" t="s">
        <v>79</v>
      </c>
      <c r="O732" s="1" t="s">
        <v>80</v>
      </c>
      <c r="P732" s="1" t="s">
        <v>43</v>
      </c>
      <c r="Q732" s="1" t="s">
        <v>43</v>
      </c>
      <c r="R732" s="3">
        <v>0</v>
      </c>
      <c r="S732" s="1" t="s">
        <v>44</v>
      </c>
      <c r="T732" s="1" t="s">
        <v>45</v>
      </c>
      <c r="U732" s="1" t="s">
        <v>1018</v>
      </c>
      <c r="V732" s="1" t="s">
        <v>46</v>
      </c>
      <c r="W732" s="1" t="s">
        <v>81</v>
      </c>
      <c r="X732" s="1" t="s">
        <v>1435</v>
      </c>
      <c r="Y732" s="1" t="s">
        <v>83</v>
      </c>
      <c r="Z732" s="1" t="s">
        <v>1405</v>
      </c>
      <c r="AA732" s="1" t="s">
        <v>51</v>
      </c>
      <c r="AB732" s="1" t="s">
        <v>1435</v>
      </c>
      <c r="AC732" s="1" t="s">
        <v>37</v>
      </c>
    </row>
    <row r="733" spans="1:29" hidden="1" x14ac:dyDescent="0.25">
      <c r="A733" s="1" t="s">
        <v>33</v>
      </c>
      <c r="B733" s="1" t="s">
        <v>34</v>
      </c>
      <c r="C733" s="2">
        <v>45077</v>
      </c>
      <c r="D733" s="1" t="s">
        <v>73</v>
      </c>
      <c r="E733" s="1" t="s">
        <v>74</v>
      </c>
      <c r="F733" s="1" t="s">
        <v>37</v>
      </c>
      <c r="G733" s="1" t="s">
        <v>1018</v>
      </c>
      <c r="H733" s="1" t="s">
        <v>34</v>
      </c>
      <c r="I733" s="3">
        <v>354897</v>
      </c>
      <c r="J733" s="3">
        <v>0</v>
      </c>
      <c r="K733" s="1" t="s">
        <v>40</v>
      </c>
      <c r="L733" s="1" t="s">
        <v>287</v>
      </c>
      <c r="M733" s="1" t="s">
        <v>288</v>
      </c>
      <c r="N733" s="1" t="s">
        <v>79</v>
      </c>
      <c r="O733" s="1" t="s">
        <v>80</v>
      </c>
      <c r="P733" s="1" t="s">
        <v>43</v>
      </c>
      <c r="Q733" s="1" t="s">
        <v>43</v>
      </c>
      <c r="R733" s="3">
        <v>0</v>
      </c>
      <c r="S733" s="1" t="s">
        <v>44</v>
      </c>
      <c r="T733" s="1" t="s">
        <v>45</v>
      </c>
      <c r="U733" s="1" t="s">
        <v>1018</v>
      </c>
      <c r="V733" s="1" t="s">
        <v>46</v>
      </c>
      <c r="W733" s="1" t="s">
        <v>81</v>
      </c>
      <c r="X733" s="1" t="s">
        <v>1435</v>
      </c>
      <c r="Y733" s="1" t="s">
        <v>83</v>
      </c>
      <c r="Z733" s="1" t="s">
        <v>1405</v>
      </c>
      <c r="AA733" s="1" t="s">
        <v>51</v>
      </c>
      <c r="AB733" s="1" t="s">
        <v>1435</v>
      </c>
      <c r="AC733" s="1" t="s">
        <v>37</v>
      </c>
    </row>
    <row r="734" spans="1:29" hidden="1" x14ac:dyDescent="0.25">
      <c r="A734" s="1" t="s">
        <v>33</v>
      </c>
      <c r="B734" s="1" t="s">
        <v>34</v>
      </c>
      <c r="C734" s="2">
        <v>45077</v>
      </c>
      <c r="D734" s="1" t="s">
        <v>73</v>
      </c>
      <c r="E734" s="1" t="s">
        <v>74</v>
      </c>
      <c r="F734" s="1" t="s">
        <v>37</v>
      </c>
      <c r="G734" s="1" t="s">
        <v>1018</v>
      </c>
      <c r="H734" s="1" t="s">
        <v>34</v>
      </c>
      <c r="I734" s="3">
        <v>580000</v>
      </c>
      <c r="J734" s="3">
        <v>0</v>
      </c>
      <c r="K734" s="1" t="s">
        <v>40</v>
      </c>
      <c r="L734" s="1" t="s">
        <v>113</v>
      </c>
      <c r="M734" s="1" t="s">
        <v>114</v>
      </c>
      <c r="N734" s="1" t="s">
        <v>79</v>
      </c>
      <c r="O734" s="1" t="s">
        <v>80</v>
      </c>
      <c r="P734" s="1" t="s">
        <v>43</v>
      </c>
      <c r="Q734" s="1" t="s">
        <v>43</v>
      </c>
      <c r="R734" s="3">
        <v>0</v>
      </c>
      <c r="S734" s="1" t="s">
        <v>44</v>
      </c>
      <c r="T734" s="1" t="s">
        <v>45</v>
      </c>
      <c r="U734" s="1" t="s">
        <v>1018</v>
      </c>
      <c r="V734" s="1" t="s">
        <v>46</v>
      </c>
      <c r="W734" s="1" t="s">
        <v>81</v>
      </c>
      <c r="X734" s="1" t="s">
        <v>1435</v>
      </c>
      <c r="Y734" s="1" t="s">
        <v>83</v>
      </c>
      <c r="Z734" s="1" t="s">
        <v>1405</v>
      </c>
      <c r="AA734" s="1" t="s">
        <v>51</v>
      </c>
      <c r="AB734" s="1" t="s">
        <v>1435</v>
      </c>
      <c r="AC734" s="1" t="s">
        <v>37</v>
      </c>
    </row>
    <row r="735" spans="1:29" hidden="1" x14ac:dyDescent="0.25">
      <c r="A735" s="1" t="s">
        <v>33</v>
      </c>
      <c r="B735" s="1" t="s">
        <v>34</v>
      </c>
      <c r="C735" s="2">
        <v>45077</v>
      </c>
      <c r="D735" s="1" t="s">
        <v>73</v>
      </c>
      <c r="E735" s="1" t="s">
        <v>74</v>
      </c>
      <c r="F735" s="1" t="s">
        <v>37</v>
      </c>
      <c r="G735" s="1" t="s">
        <v>1018</v>
      </c>
      <c r="H735" s="1" t="s">
        <v>34</v>
      </c>
      <c r="I735" s="3">
        <v>43802</v>
      </c>
      <c r="J735" s="3">
        <v>0</v>
      </c>
      <c r="K735" s="1" t="s">
        <v>40</v>
      </c>
      <c r="L735" s="1" t="s">
        <v>482</v>
      </c>
      <c r="M735" s="1" t="s">
        <v>483</v>
      </c>
      <c r="N735" s="1" t="s">
        <v>79</v>
      </c>
      <c r="O735" s="1" t="s">
        <v>80</v>
      </c>
      <c r="P735" s="1" t="s">
        <v>43</v>
      </c>
      <c r="Q735" s="1" t="s">
        <v>43</v>
      </c>
      <c r="R735" s="3">
        <v>0</v>
      </c>
      <c r="S735" s="1" t="s">
        <v>44</v>
      </c>
      <c r="T735" s="1" t="s">
        <v>45</v>
      </c>
      <c r="U735" s="1" t="s">
        <v>1018</v>
      </c>
      <c r="V735" s="1" t="s">
        <v>46</v>
      </c>
      <c r="W735" s="1" t="s">
        <v>81</v>
      </c>
      <c r="X735" s="1" t="s">
        <v>1435</v>
      </c>
      <c r="Y735" s="1" t="s">
        <v>83</v>
      </c>
      <c r="Z735" s="1" t="s">
        <v>1405</v>
      </c>
      <c r="AA735" s="1" t="s">
        <v>51</v>
      </c>
      <c r="AB735" s="1" t="s">
        <v>1435</v>
      </c>
      <c r="AC735" s="1" t="s">
        <v>37</v>
      </c>
    </row>
    <row r="736" spans="1:29" hidden="1" x14ac:dyDescent="0.25">
      <c r="A736" s="1" t="s">
        <v>33</v>
      </c>
      <c r="B736" s="1" t="s">
        <v>34</v>
      </c>
      <c r="C736" s="2">
        <v>45077</v>
      </c>
      <c r="D736" s="1" t="s">
        <v>73</v>
      </c>
      <c r="E736" s="1" t="s">
        <v>74</v>
      </c>
      <c r="F736" s="1" t="s">
        <v>37</v>
      </c>
      <c r="G736" s="1" t="s">
        <v>1018</v>
      </c>
      <c r="H736" s="1" t="s">
        <v>34</v>
      </c>
      <c r="I736" s="3">
        <v>502667</v>
      </c>
      <c r="J736" s="3">
        <v>0</v>
      </c>
      <c r="K736" s="1" t="s">
        <v>40</v>
      </c>
      <c r="L736" s="1" t="s">
        <v>152</v>
      </c>
      <c r="M736" s="1" t="s">
        <v>153</v>
      </c>
      <c r="N736" s="1" t="s">
        <v>79</v>
      </c>
      <c r="O736" s="1" t="s">
        <v>80</v>
      </c>
      <c r="P736" s="1" t="s">
        <v>43</v>
      </c>
      <c r="Q736" s="1" t="s">
        <v>43</v>
      </c>
      <c r="R736" s="3">
        <v>0</v>
      </c>
      <c r="S736" s="1" t="s">
        <v>44</v>
      </c>
      <c r="T736" s="1" t="s">
        <v>45</v>
      </c>
      <c r="U736" s="1" t="s">
        <v>1018</v>
      </c>
      <c r="V736" s="1" t="s">
        <v>46</v>
      </c>
      <c r="W736" s="1" t="s">
        <v>81</v>
      </c>
      <c r="X736" s="1" t="s">
        <v>1435</v>
      </c>
      <c r="Y736" s="1" t="s">
        <v>83</v>
      </c>
      <c r="Z736" s="1" t="s">
        <v>1405</v>
      </c>
      <c r="AA736" s="1" t="s">
        <v>51</v>
      </c>
      <c r="AB736" s="1" t="s">
        <v>1435</v>
      </c>
      <c r="AC736" s="1" t="s">
        <v>37</v>
      </c>
    </row>
    <row r="737" spans="1:29" hidden="1" x14ac:dyDescent="0.25">
      <c r="A737" s="1" t="s">
        <v>33</v>
      </c>
      <c r="B737" s="1" t="s">
        <v>34</v>
      </c>
      <c r="C737" s="2">
        <v>45077</v>
      </c>
      <c r="D737" s="1" t="s">
        <v>73</v>
      </c>
      <c r="E737" s="1" t="s">
        <v>74</v>
      </c>
      <c r="F737" s="1" t="s">
        <v>37</v>
      </c>
      <c r="G737" s="1" t="s">
        <v>1018</v>
      </c>
      <c r="H737" s="1" t="s">
        <v>34</v>
      </c>
      <c r="I737" s="3">
        <v>580000</v>
      </c>
      <c r="J737" s="3">
        <v>0</v>
      </c>
      <c r="K737" s="1" t="s">
        <v>40</v>
      </c>
      <c r="L737" s="1" t="s">
        <v>117</v>
      </c>
      <c r="M737" s="1" t="s">
        <v>118</v>
      </c>
      <c r="N737" s="1" t="s">
        <v>79</v>
      </c>
      <c r="O737" s="1" t="s">
        <v>80</v>
      </c>
      <c r="P737" s="1" t="s">
        <v>43</v>
      </c>
      <c r="Q737" s="1" t="s">
        <v>43</v>
      </c>
      <c r="R737" s="3">
        <v>0</v>
      </c>
      <c r="S737" s="1" t="s">
        <v>44</v>
      </c>
      <c r="T737" s="1" t="s">
        <v>45</v>
      </c>
      <c r="U737" s="1" t="s">
        <v>1018</v>
      </c>
      <c r="V737" s="1" t="s">
        <v>46</v>
      </c>
      <c r="W737" s="1" t="s">
        <v>81</v>
      </c>
      <c r="X737" s="1" t="s">
        <v>1435</v>
      </c>
      <c r="Y737" s="1" t="s">
        <v>83</v>
      </c>
      <c r="Z737" s="1" t="s">
        <v>1405</v>
      </c>
      <c r="AA737" s="1" t="s">
        <v>51</v>
      </c>
      <c r="AB737" s="1" t="s">
        <v>1435</v>
      </c>
      <c r="AC737" s="1" t="s">
        <v>37</v>
      </c>
    </row>
    <row r="738" spans="1:29" hidden="1" x14ac:dyDescent="0.25">
      <c r="A738" s="1" t="s">
        <v>33</v>
      </c>
      <c r="B738" s="1" t="s">
        <v>34</v>
      </c>
      <c r="C738" s="2">
        <v>45077</v>
      </c>
      <c r="D738" s="1" t="s">
        <v>73</v>
      </c>
      <c r="E738" s="1" t="s">
        <v>74</v>
      </c>
      <c r="F738" s="1" t="s">
        <v>37</v>
      </c>
      <c r="G738" s="1" t="s">
        <v>1018</v>
      </c>
      <c r="H738" s="1" t="s">
        <v>34</v>
      </c>
      <c r="I738" s="3">
        <v>502667</v>
      </c>
      <c r="J738" s="3">
        <v>0</v>
      </c>
      <c r="K738" s="1" t="s">
        <v>40</v>
      </c>
      <c r="L738" s="1" t="s">
        <v>669</v>
      </c>
      <c r="M738" s="1" t="s">
        <v>670</v>
      </c>
      <c r="N738" s="1" t="s">
        <v>79</v>
      </c>
      <c r="O738" s="1" t="s">
        <v>80</v>
      </c>
      <c r="P738" s="1" t="s">
        <v>43</v>
      </c>
      <c r="Q738" s="1" t="s">
        <v>43</v>
      </c>
      <c r="R738" s="3">
        <v>0</v>
      </c>
      <c r="S738" s="1" t="s">
        <v>44</v>
      </c>
      <c r="T738" s="1" t="s">
        <v>45</v>
      </c>
      <c r="U738" s="1" t="s">
        <v>1018</v>
      </c>
      <c r="V738" s="1" t="s">
        <v>46</v>
      </c>
      <c r="W738" s="1" t="s">
        <v>81</v>
      </c>
      <c r="X738" s="1" t="s">
        <v>1435</v>
      </c>
      <c r="Y738" s="1" t="s">
        <v>83</v>
      </c>
      <c r="Z738" s="1" t="s">
        <v>1405</v>
      </c>
      <c r="AA738" s="1" t="s">
        <v>51</v>
      </c>
      <c r="AB738" s="1" t="s">
        <v>1435</v>
      </c>
      <c r="AC738" s="1" t="s">
        <v>37</v>
      </c>
    </row>
    <row r="739" spans="1:29" hidden="1" x14ac:dyDescent="0.25">
      <c r="A739" s="1" t="s">
        <v>33</v>
      </c>
      <c r="B739" s="1" t="s">
        <v>34</v>
      </c>
      <c r="C739" s="2">
        <v>45077</v>
      </c>
      <c r="D739" s="1" t="s">
        <v>73</v>
      </c>
      <c r="E739" s="1" t="s">
        <v>74</v>
      </c>
      <c r="F739" s="1" t="s">
        <v>37</v>
      </c>
      <c r="G739" s="1" t="s">
        <v>1018</v>
      </c>
      <c r="H739" s="1" t="s">
        <v>34</v>
      </c>
      <c r="I739" s="3">
        <v>232115</v>
      </c>
      <c r="J739" s="3">
        <v>0</v>
      </c>
      <c r="K739" s="1" t="s">
        <v>40</v>
      </c>
      <c r="L739" s="1" t="s">
        <v>125</v>
      </c>
      <c r="M739" s="1" t="s">
        <v>126</v>
      </c>
      <c r="N739" s="1" t="s">
        <v>79</v>
      </c>
      <c r="O739" s="1" t="s">
        <v>80</v>
      </c>
      <c r="P739" s="1" t="s">
        <v>43</v>
      </c>
      <c r="Q739" s="1" t="s">
        <v>43</v>
      </c>
      <c r="R739" s="3">
        <v>0</v>
      </c>
      <c r="S739" s="1" t="s">
        <v>44</v>
      </c>
      <c r="T739" s="1" t="s">
        <v>45</v>
      </c>
      <c r="U739" s="1" t="s">
        <v>1018</v>
      </c>
      <c r="V739" s="1" t="s">
        <v>46</v>
      </c>
      <c r="W739" s="1" t="s">
        <v>81</v>
      </c>
      <c r="X739" s="1" t="s">
        <v>1435</v>
      </c>
      <c r="Y739" s="1" t="s">
        <v>83</v>
      </c>
      <c r="Z739" s="1" t="s">
        <v>1405</v>
      </c>
      <c r="AA739" s="1" t="s">
        <v>51</v>
      </c>
      <c r="AB739" s="1" t="s">
        <v>1435</v>
      </c>
      <c r="AC739" s="1" t="s">
        <v>37</v>
      </c>
    </row>
    <row r="740" spans="1:29" hidden="1" x14ac:dyDescent="0.25">
      <c r="A740" s="1" t="s">
        <v>33</v>
      </c>
      <c r="B740" s="1" t="s">
        <v>34</v>
      </c>
      <c r="C740" s="2">
        <v>45077</v>
      </c>
      <c r="D740" s="1" t="s">
        <v>73</v>
      </c>
      <c r="E740" s="1" t="s">
        <v>74</v>
      </c>
      <c r="F740" s="1" t="s">
        <v>37</v>
      </c>
      <c r="G740" s="1" t="s">
        <v>1018</v>
      </c>
      <c r="H740" s="1" t="s">
        <v>34</v>
      </c>
      <c r="I740" s="3">
        <v>41135</v>
      </c>
      <c r="J740" s="3">
        <v>0</v>
      </c>
      <c r="K740" s="1" t="s">
        <v>40</v>
      </c>
      <c r="L740" s="1" t="s">
        <v>115</v>
      </c>
      <c r="M740" s="1" t="s">
        <v>116</v>
      </c>
      <c r="N740" s="1" t="s">
        <v>79</v>
      </c>
      <c r="O740" s="1" t="s">
        <v>80</v>
      </c>
      <c r="P740" s="1" t="s">
        <v>43</v>
      </c>
      <c r="Q740" s="1" t="s">
        <v>43</v>
      </c>
      <c r="R740" s="3">
        <v>0</v>
      </c>
      <c r="S740" s="1" t="s">
        <v>44</v>
      </c>
      <c r="T740" s="1" t="s">
        <v>45</v>
      </c>
      <c r="U740" s="1" t="s">
        <v>1018</v>
      </c>
      <c r="V740" s="1" t="s">
        <v>46</v>
      </c>
      <c r="W740" s="1" t="s">
        <v>81</v>
      </c>
      <c r="X740" s="1" t="s">
        <v>1435</v>
      </c>
      <c r="Y740" s="1" t="s">
        <v>83</v>
      </c>
      <c r="Z740" s="1" t="s">
        <v>1405</v>
      </c>
      <c r="AA740" s="1" t="s">
        <v>51</v>
      </c>
      <c r="AB740" s="1" t="s">
        <v>1435</v>
      </c>
      <c r="AC740" s="1" t="s">
        <v>37</v>
      </c>
    </row>
    <row r="741" spans="1:29" hidden="1" x14ac:dyDescent="0.25">
      <c r="A741" s="1" t="s">
        <v>33</v>
      </c>
      <c r="B741" s="1" t="s">
        <v>34</v>
      </c>
      <c r="C741" s="2">
        <v>45077</v>
      </c>
      <c r="D741" s="1" t="s">
        <v>73</v>
      </c>
      <c r="E741" s="1" t="s">
        <v>74</v>
      </c>
      <c r="F741" s="1" t="s">
        <v>37</v>
      </c>
      <c r="G741" s="1" t="s">
        <v>1018</v>
      </c>
      <c r="H741" s="1" t="s">
        <v>34</v>
      </c>
      <c r="I741" s="3">
        <v>38667</v>
      </c>
      <c r="J741" s="3">
        <v>0</v>
      </c>
      <c r="K741" s="1" t="s">
        <v>40</v>
      </c>
      <c r="L741" s="1" t="s">
        <v>777</v>
      </c>
      <c r="M741" s="1" t="s">
        <v>778</v>
      </c>
      <c r="N741" s="1" t="s">
        <v>79</v>
      </c>
      <c r="O741" s="1" t="s">
        <v>80</v>
      </c>
      <c r="P741" s="1" t="s">
        <v>43</v>
      </c>
      <c r="Q741" s="1" t="s">
        <v>43</v>
      </c>
      <c r="R741" s="3">
        <v>0</v>
      </c>
      <c r="S741" s="1" t="s">
        <v>44</v>
      </c>
      <c r="T741" s="1" t="s">
        <v>45</v>
      </c>
      <c r="U741" s="1" t="s">
        <v>1018</v>
      </c>
      <c r="V741" s="1" t="s">
        <v>46</v>
      </c>
      <c r="W741" s="1" t="s">
        <v>81</v>
      </c>
      <c r="X741" s="1" t="s">
        <v>1435</v>
      </c>
      <c r="Y741" s="1" t="s">
        <v>83</v>
      </c>
      <c r="Z741" s="1" t="s">
        <v>1405</v>
      </c>
      <c r="AA741" s="1" t="s">
        <v>51</v>
      </c>
      <c r="AB741" s="1" t="s">
        <v>1435</v>
      </c>
      <c r="AC741" s="1" t="s">
        <v>37</v>
      </c>
    </row>
    <row r="742" spans="1:29" hidden="1" x14ac:dyDescent="0.25">
      <c r="A742" s="1" t="s">
        <v>33</v>
      </c>
      <c r="B742" s="1" t="s">
        <v>34</v>
      </c>
      <c r="C742" s="2">
        <v>45077</v>
      </c>
      <c r="D742" s="1" t="s">
        <v>73</v>
      </c>
      <c r="E742" s="1" t="s">
        <v>74</v>
      </c>
      <c r="F742" s="1" t="s">
        <v>37</v>
      </c>
      <c r="G742" s="1" t="s">
        <v>1018</v>
      </c>
      <c r="H742" s="1" t="s">
        <v>34</v>
      </c>
      <c r="I742" s="3">
        <v>154667</v>
      </c>
      <c r="J742" s="3">
        <v>0</v>
      </c>
      <c r="K742" s="1" t="s">
        <v>40</v>
      </c>
      <c r="L742" s="1" t="s">
        <v>601</v>
      </c>
      <c r="M742" s="1" t="s">
        <v>602</v>
      </c>
      <c r="N742" s="1" t="s">
        <v>79</v>
      </c>
      <c r="O742" s="1" t="s">
        <v>80</v>
      </c>
      <c r="P742" s="1" t="s">
        <v>43</v>
      </c>
      <c r="Q742" s="1" t="s">
        <v>43</v>
      </c>
      <c r="R742" s="3">
        <v>0</v>
      </c>
      <c r="S742" s="1" t="s">
        <v>44</v>
      </c>
      <c r="T742" s="1" t="s">
        <v>45</v>
      </c>
      <c r="U742" s="1" t="s">
        <v>1018</v>
      </c>
      <c r="V742" s="1" t="s">
        <v>46</v>
      </c>
      <c r="W742" s="1" t="s">
        <v>81</v>
      </c>
      <c r="X742" s="1" t="s">
        <v>1435</v>
      </c>
      <c r="Y742" s="1" t="s">
        <v>83</v>
      </c>
      <c r="Z742" s="1" t="s">
        <v>1405</v>
      </c>
      <c r="AA742" s="1" t="s">
        <v>51</v>
      </c>
      <c r="AB742" s="1" t="s">
        <v>1435</v>
      </c>
      <c r="AC742" s="1" t="s">
        <v>37</v>
      </c>
    </row>
    <row r="743" spans="1:29" hidden="1" x14ac:dyDescent="0.25">
      <c r="A743" s="1" t="s">
        <v>33</v>
      </c>
      <c r="B743" s="1" t="s">
        <v>34</v>
      </c>
      <c r="C743" s="2">
        <v>45077</v>
      </c>
      <c r="D743" s="1" t="s">
        <v>73</v>
      </c>
      <c r="E743" s="1" t="s">
        <v>74</v>
      </c>
      <c r="F743" s="1" t="s">
        <v>37</v>
      </c>
      <c r="G743" s="1" t="s">
        <v>1018</v>
      </c>
      <c r="H743" s="1" t="s">
        <v>34</v>
      </c>
      <c r="I743" s="3">
        <v>502667</v>
      </c>
      <c r="J743" s="3">
        <v>0</v>
      </c>
      <c r="K743" s="1" t="s">
        <v>40</v>
      </c>
      <c r="L743" s="1" t="s">
        <v>649</v>
      </c>
      <c r="M743" s="1" t="s">
        <v>650</v>
      </c>
      <c r="N743" s="1" t="s">
        <v>79</v>
      </c>
      <c r="O743" s="1" t="s">
        <v>80</v>
      </c>
      <c r="P743" s="1" t="s">
        <v>43</v>
      </c>
      <c r="Q743" s="1" t="s">
        <v>43</v>
      </c>
      <c r="R743" s="3">
        <v>0</v>
      </c>
      <c r="S743" s="1" t="s">
        <v>44</v>
      </c>
      <c r="T743" s="1" t="s">
        <v>45</v>
      </c>
      <c r="U743" s="1" t="s">
        <v>1018</v>
      </c>
      <c r="V743" s="1" t="s">
        <v>46</v>
      </c>
      <c r="W743" s="1" t="s">
        <v>81</v>
      </c>
      <c r="X743" s="1" t="s">
        <v>1435</v>
      </c>
      <c r="Y743" s="1" t="s">
        <v>83</v>
      </c>
      <c r="Z743" s="1" t="s">
        <v>1405</v>
      </c>
      <c r="AA743" s="1" t="s">
        <v>51</v>
      </c>
      <c r="AB743" s="1" t="s">
        <v>1435</v>
      </c>
      <c r="AC743" s="1" t="s">
        <v>37</v>
      </c>
    </row>
    <row r="744" spans="1:29" hidden="1" x14ac:dyDescent="0.25">
      <c r="A744" s="1" t="s">
        <v>33</v>
      </c>
      <c r="B744" s="1" t="s">
        <v>34</v>
      </c>
      <c r="C744" s="2">
        <v>45077</v>
      </c>
      <c r="D744" s="1" t="s">
        <v>73</v>
      </c>
      <c r="E744" s="1" t="s">
        <v>74</v>
      </c>
      <c r="F744" s="1" t="s">
        <v>37</v>
      </c>
      <c r="G744" s="1" t="s">
        <v>1018</v>
      </c>
      <c r="H744" s="1" t="s">
        <v>34</v>
      </c>
      <c r="I744" s="3">
        <v>41316</v>
      </c>
      <c r="J744" s="3">
        <v>0</v>
      </c>
      <c r="K744" s="1" t="s">
        <v>40</v>
      </c>
      <c r="L744" s="1" t="s">
        <v>438</v>
      </c>
      <c r="M744" s="1" t="s">
        <v>439</v>
      </c>
      <c r="N744" s="1" t="s">
        <v>79</v>
      </c>
      <c r="O744" s="1" t="s">
        <v>80</v>
      </c>
      <c r="P744" s="1" t="s">
        <v>43</v>
      </c>
      <c r="Q744" s="1" t="s">
        <v>43</v>
      </c>
      <c r="R744" s="3">
        <v>0</v>
      </c>
      <c r="S744" s="1" t="s">
        <v>44</v>
      </c>
      <c r="T744" s="1" t="s">
        <v>45</v>
      </c>
      <c r="U744" s="1" t="s">
        <v>1018</v>
      </c>
      <c r="V744" s="1" t="s">
        <v>46</v>
      </c>
      <c r="W744" s="1" t="s">
        <v>81</v>
      </c>
      <c r="X744" s="1" t="s">
        <v>1435</v>
      </c>
      <c r="Y744" s="1" t="s">
        <v>83</v>
      </c>
      <c r="Z744" s="1" t="s">
        <v>1405</v>
      </c>
      <c r="AA744" s="1" t="s">
        <v>51</v>
      </c>
      <c r="AB744" s="1" t="s">
        <v>1435</v>
      </c>
      <c r="AC744" s="1" t="s">
        <v>37</v>
      </c>
    </row>
    <row r="745" spans="1:29" hidden="1" x14ac:dyDescent="0.25">
      <c r="A745" s="1" t="s">
        <v>33</v>
      </c>
      <c r="B745" s="1" t="s">
        <v>34</v>
      </c>
      <c r="C745" s="2">
        <v>45077</v>
      </c>
      <c r="D745" s="1" t="s">
        <v>73</v>
      </c>
      <c r="E745" s="1" t="s">
        <v>74</v>
      </c>
      <c r="F745" s="1" t="s">
        <v>37</v>
      </c>
      <c r="G745" s="1" t="s">
        <v>1018</v>
      </c>
      <c r="H745" s="1" t="s">
        <v>34</v>
      </c>
      <c r="I745" s="3">
        <v>579340</v>
      </c>
      <c r="J745" s="3">
        <v>0</v>
      </c>
      <c r="K745" s="1" t="s">
        <v>40</v>
      </c>
      <c r="L745" s="1" t="s">
        <v>659</v>
      </c>
      <c r="M745" s="1" t="s">
        <v>660</v>
      </c>
      <c r="N745" s="1" t="s">
        <v>79</v>
      </c>
      <c r="O745" s="1" t="s">
        <v>80</v>
      </c>
      <c r="P745" s="1" t="s">
        <v>43</v>
      </c>
      <c r="Q745" s="1" t="s">
        <v>43</v>
      </c>
      <c r="R745" s="3">
        <v>0</v>
      </c>
      <c r="S745" s="1" t="s">
        <v>44</v>
      </c>
      <c r="T745" s="1" t="s">
        <v>45</v>
      </c>
      <c r="U745" s="1" t="s">
        <v>1018</v>
      </c>
      <c r="V745" s="1" t="s">
        <v>46</v>
      </c>
      <c r="W745" s="1" t="s">
        <v>81</v>
      </c>
      <c r="X745" s="1" t="s">
        <v>1435</v>
      </c>
      <c r="Y745" s="1" t="s">
        <v>83</v>
      </c>
      <c r="Z745" s="1" t="s">
        <v>1405</v>
      </c>
      <c r="AA745" s="1" t="s">
        <v>51</v>
      </c>
      <c r="AB745" s="1" t="s">
        <v>1435</v>
      </c>
      <c r="AC745" s="1" t="s">
        <v>37</v>
      </c>
    </row>
    <row r="746" spans="1:29" hidden="1" x14ac:dyDescent="0.25">
      <c r="A746" s="1" t="s">
        <v>33</v>
      </c>
      <c r="B746" s="1" t="s">
        <v>34</v>
      </c>
      <c r="C746" s="2">
        <v>45077</v>
      </c>
      <c r="D746" s="1" t="s">
        <v>73</v>
      </c>
      <c r="E746" s="1" t="s">
        <v>74</v>
      </c>
      <c r="F746" s="1" t="s">
        <v>37</v>
      </c>
      <c r="G746" s="1" t="s">
        <v>1018</v>
      </c>
      <c r="H746" s="1" t="s">
        <v>34</v>
      </c>
      <c r="I746" s="3">
        <v>150294</v>
      </c>
      <c r="J746" s="3">
        <v>0</v>
      </c>
      <c r="K746" s="1" t="s">
        <v>40</v>
      </c>
      <c r="L746" s="1" t="s">
        <v>854</v>
      </c>
      <c r="M746" s="1" t="s">
        <v>855</v>
      </c>
      <c r="N746" s="1" t="s">
        <v>89</v>
      </c>
      <c r="O746" s="1" t="s">
        <v>90</v>
      </c>
      <c r="P746" s="1" t="s">
        <v>43</v>
      </c>
      <c r="Q746" s="1" t="s">
        <v>43</v>
      </c>
      <c r="R746" s="3">
        <v>0</v>
      </c>
      <c r="S746" s="1" t="s">
        <v>44</v>
      </c>
      <c r="T746" s="1" t="s">
        <v>45</v>
      </c>
      <c r="U746" s="1" t="s">
        <v>1018</v>
      </c>
      <c r="V746" s="1" t="s">
        <v>46</v>
      </c>
      <c r="W746" s="1" t="s">
        <v>81</v>
      </c>
      <c r="X746" s="1" t="s">
        <v>1435</v>
      </c>
      <c r="Y746" s="1" t="s">
        <v>83</v>
      </c>
      <c r="Z746" s="1" t="s">
        <v>1405</v>
      </c>
      <c r="AA746" s="1" t="s">
        <v>51</v>
      </c>
      <c r="AB746" s="1" t="s">
        <v>1435</v>
      </c>
      <c r="AC746" s="1" t="s">
        <v>37</v>
      </c>
    </row>
    <row r="747" spans="1:29" hidden="1" x14ac:dyDescent="0.25">
      <c r="A747" s="1" t="s">
        <v>33</v>
      </c>
      <c r="B747" s="1" t="s">
        <v>34</v>
      </c>
      <c r="C747" s="2">
        <v>45077</v>
      </c>
      <c r="D747" s="1" t="s">
        <v>73</v>
      </c>
      <c r="E747" s="1" t="s">
        <v>74</v>
      </c>
      <c r="F747" s="1" t="s">
        <v>37</v>
      </c>
      <c r="G747" s="1" t="s">
        <v>1018</v>
      </c>
      <c r="H747" s="1" t="s">
        <v>34</v>
      </c>
      <c r="I747" s="3">
        <v>38667</v>
      </c>
      <c r="J747" s="3">
        <v>0</v>
      </c>
      <c r="K747" s="1" t="s">
        <v>40</v>
      </c>
      <c r="L747" s="1" t="s">
        <v>1436</v>
      </c>
      <c r="M747" s="1" t="s">
        <v>739</v>
      </c>
      <c r="N747" s="1" t="s">
        <v>295</v>
      </c>
      <c r="O747" s="1" t="s">
        <v>296</v>
      </c>
      <c r="P747" s="1" t="s">
        <v>43</v>
      </c>
      <c r="Q747" s="1" t="s">
        <v>43</v>
      </c>
      <c r="R747" s="3">
        <v>0</v>
      </c>
      <c r="S747" s="1" t="s">
        <v>44</v>
      </c>
      <c r="T747" s="1" t="s">
        <v>45</v>
      </c>
      <c r="U747" s="1" t="s">
        <v>1018</v>
      </c>
      <c r="V747" s="1" t="s">
        <v>46</v>
      </c>
      <c r="W747" s="1" t="s">
        <v>81</v>
      </c>
      <c r="X747" s="1" t="s">
        <v>1435</v>
      </c>
      <c r="Y747" s="1" t="s">
        <v>83</v>
      </c>
      <c r="Z747" s="1" t="s">
        <v>1405</v>
      </c>
      <c r="AA747" s="1" t="s">
        <v>51</v>
      </c>
      <c r="AB747" s="1" t="s">
        <v>1435</v>
      </c>
      <c r="AC747" s="1" t="s">
        <v>37</v>
      </c>
    </row>
    <row r="748" spans="1:29" hidden="1" x14ac:dyDescent="0.25">
      <c r="A748" s="1" t="s">
        <v>33</v>
      </c>
      <c r="B748" s="1" t="s">
        <v>34</v>
      </c>
      <c r="C748" s="2">
        <v>45077</v>
      </c>
      <c r="D748" s="1" t="s">
        <v>73</v>
      </c>
      <c r="E748" s="1" t="s">
        <v>74</v>
      </c>
      <c r="F748" s="1" t="s">
        <v>37</v>
      </c>
      <c r="G748" s="1" t="s">
        <v>1018</v>
      </c>
      <c r="H748" s="1" t="s">
        <v>34</v>
      </c>
      <c r="I748" s="3">
        <v>157732</v>
      </c>
      <c r="J748" s="3">
        <v>0</v>
      </c>
      <c r="K748" s="1" t="s">
        <v>40</v>
      </c>
      <c r="L748" s="1" t="s">
        <v>287</v>
      </c>
      <c r="M748" s="1" t="s">
        <v>288</v>
      </c>
      <c r="N748" s="1" t="s">
        <v>79</v>
      </c>
      <c r="O748" s="1" t="s">
        <v>80</v>
      </c>
      <c r="P748" s="1" t="s">
        <v>43</v>
      </c>
      <c r="Q748" s="1" t="s">
        <v>43</v>
      </c>
      <c r="R748" s="3">
        <v>0</v>
      </c>
      <c r="S748" s="1" t="s">
        <v>44</v>
      </c>
      <c r="T748" s="1" t="s">
        <v>45</v>
      </c>
      <c r="U748" s="1" t="s">
        <v>1018</v>
      </c>
      <c r="V748" s="1" t="s">
        <v>46</v>
      </c>
      <c r="W748" s="1" t="s">
        <v>81</v>
      </c>
      <c r="X748" s="1" t="s">
        <v>1435</v>
      </c>
      <c r="Y748" s="1" t="s">
        <v>83</v>
      </c>
      <c r="Z748" s="1" t="s">
        <v>1405</v>
      </c>
      <c r="AA748" s="1" t="s">
        <v>51</v>
      </c>
      <c r="AB748" s="1" t="s">
        <v>1435</v>
      </c>
      <c r="AC748" s="1" t="s">
        <v>37</v>
      </c>
    </row>
    <row r="749" spans="1:29" hidden="1" x14ac:dyDescent="0.25">
      <c r="A749" s="1" t="s">
        <v>33</v>
      </c>
      <c r="B749" s="1" t="s">
        <v>34</v>
      </c>
      <c r="C749" s="2">
        <v>45077</v>
      </c>
      <c r="D749" s="1" t="s">
        <v>73</v>
      </c>
      <c r="E749" s="1" t="s">
        <v>74</v>
      </c>
      <c r="F749" s="1" t="s">
        <v>37</v>
      </c>
      <c r="G749" s="1" t="s">
        <v>1018</v>
      </c>
      <c r="H749" s="1" t="s">
        <v>34</v>
      </c>
      <c r="I749" s="3">
        <v>541334</v>
      </c>
      <c r="J749" s="3">
        <v>0</v>
      </c>
      <c r="K749" s="1" t="s">
        <v>40</v>
      </c>
      <c r="L749" s="1" t="s">
        <v>113</v>
      </c>
      <c r="M749" s="1" t="s">
        <v>114</v>
      </c>
      <c r="N749" s="1" t="s">
        <v>79</v>
      </c>
      <c r="O749" s="1" t="s">
        <v>80</v>
      </c>
      <c r="P749" s="1" t="s">
        <v>43</v>
      </c>
      <c r="Q749" s="1" t="s">
        <v>43</v>
      </c>
      <c r="R749" s="3">
        <v>0</v>
      </c>
      <c r="S749" s="1" t="s">
        <v>44</v>
      </c>
      <c r="T749" s="1" t="s">
        <v>45</v>
      </c>
      <c r="U749" s="1" t="s">
        <v>1018</v>
      </c>
      <c r="V749" s="1" t="s">
        <v>46</v>
      </c>
      <c r="W749" s="1" t="s">
        <v>81</v>
      </c>
      <c r="X749" s="1" t="s">
        <v>1435</v>
      </c>
      <c r="Y749" s="1" t="s">
        <v>83</v>
      </c>
      <c r="Z749" s="1" t="s">
        <v>1405</v>
      </c>
      <c r="AA749" s="1" t="s">
        <v>51</v>
      </c>
      <c r="AB749" s="1" t="s">
        <v>1435</v>
      </c>
      <c r="AC749" s="1" t="s">
        <v>37</v>
      </c>
    </row>
    <row r="750" spans="1:29" hidden="1" x14ac:dyDescent="0.25">
      <c r="A750" s="1" t="s">
        <v>33</v>
      </c>
      <c r="B750" s="1" t="s">
        <v>34</v>
      </c>
      <c r="C750" s="2">
        <v>45077</v>
      </c>
      <c r="D750" s="1" t="s">
        <v>73</v>
      </c>
      <c r="E750" s="1" t="s">
        <v>74</v>
      </c>
      <c r="F750" s="1" t="s">
        <v>37</v>
      </c>
      <c r="G750" s="1" t="s">
        <v>1018</v>
      </c>
      <c r="H750" s="1" t="s">
        <v>34</v>
      </c>
      <c r="I750" s="3">
        <v>232001</v>
      </c>
      <c r="J750" s="3">
        <v>0</v>
      </c>
      <c r="K750" s="1" t="s">
        <v>40</v>
      </c>
      <c r="L750" s="1" t="s">
        <v>152</v>
      </c>
      <c r="M750" s="1" t="s">
        <v>153</v>
      </c>
      <c r="N750" s="1" t="s">
        <v>79</v>
      </c>
      <c r="O750" s="1" t="s">
        <v>80</v>
      </c>
      <c r="P750" s="1" t="s">
        <v>43</v>
      </c>
      <c r="Q750" s="1" t="s">
        <v>43</v>
      </c>
      <c r="R750" s="3">
        <v>0</v>
      </c>
      <c r="S750" s="1" t="s">
        <v>44</v>
      </c>
      <c r="T750" s="1" t="s">
        <v>45</v>
      </c>
      <c r="U750" s="1" t="s">
        <v>1018</v>
      </c>
      <c r="V750" s="1" t="s">
        <v>46</v>
      </c>
      <c r="W750" s="1" t="s">
        <v>81</v>
      </c>
      <c r="X750" s="1" t="s">
        <v>1435</v>
      </c>
      <c r="Y750" s="1" t="s">
        <v>83</v>
      </c>
      <c r="Z750" s="1" t="s">
        <v>1405</v>
      </c>
      <c r="AA750" s="1" t="s">
        <v>51</v>
      </c>
      <c r="AB750" s="1" t="s">
        <v>1435</v>
      </c>
      <c r="AC750" s="1" t="s">
        <v>37</v>
      </c>
    </row>
    <row r="751" spans="1:29" hidden="1" x14ac:dyDescent="0.25">
      <c r="A751" s="1" t="s">
        <v>33</v>
      </c>
      <c r="B751" s="1" t="s">
        <v>34</v>
      </c>
      <c r="C751" s="2">
        <v>45077</v>
      </c>
      <c r="D751" s="1" t="s">
        <v>73</v>
      </c>
      <c r="E751" s="1" t="s">
        <v>74</v>
      </c>
      <c r="F751" s="1" t="s">
        <v>37</v>
      </c>
      <c r="G751" s="1" t="s">
        <v>1018</v>
      </c>
      <c r="H751" s="1" t="s">
        <v>34</v>
      </c>
      <c r="I751" s="3">
        <v>464001</v>
      </c>
      <c r="J751" s="3">
        <v>0</v>
      </c>
      <c r="K751" s="1" t="s">
        <v>40</v>
      </c>
      <c r="L751" s="1" t="s">
        <v>117</v>
      </c>
      <c r="M751" s="1" t="s">
        <v>118</v>
      </c>
      <c r="N751" s="1" t="s">
        <v>79</v>
      </c>
      <c r="O751" s="1" t="s">
        <v>80</v>
      </c>
      <c r="P751" s="1" t="s">
        <v>43</v>
      </c>
      <c r="Q751" s="1" t="s">
        <v>43</v>
      </c>
      <c r="R751" s="3">
        <v>0</v>
      </c>
      <c r="S751" s="1" t="s">
        <v>44</v>
      </c>
      <c r="T751" s="1" t="s">
        <v>45</v>
      </c>
      <c r="U751" s="1" t="s">
        <v>1018</v>
      </c>
      <c r="V751" s="1" t="s">
        <v>46</v>
      </c>
      <c r="W751" s="1" t="s">
        <v>81</v>
      </c>
      <c r="X751" s="1" t="s">
        <v>1435</v>
      </c>
      <c r="Y751" s="1" t="s">
        <v>83</v>
      </c>
      <c r="Z751" s="1" t="s">
        <v>1405</v>
      </c>
      <c r="AA751" s="1" t="s">
        <v>51</v>
      </c>
      <c r="AB751" s="1" t="s">
        <v>1435</v>
      </c>
      <c r="AC751" s="1" t="s">
        <v>37</v>
      </c>
    </row>
    <row r="752" spans="1:29" hidden="1" x14ac:dyDescent="0.25">
      <c r="A752" s="1" t="s">
        <v>33</v>
      </c>
      <c r="B752" s="1" t="s">
        <v>34</v>
      </c>
      <c r="C752" s="2">
        <v>45077</v>
      </c>
      <c r="D752" s="1" t="s">
        <v>73</v>
      </c>
      <c r="E752" s="1" t="s">
        <v>74</v>
      </c>
      <c r="F752" s="1" t="s">
        <v>37</v>
      </c>
      <c r="G752" s="1" t="s">
        <v>1018</v>
      </c>
      <c r="H752" s="1" t="s">
        <v>34</v>
      </c>
      <c r="I752" s="3">
        <v>561636</v>
      </c>
      <c r="J752" s="3">
        <v>0</v>
      </c>
      <c r="K752" s="1" t="s">
        <v>40</v>
      </c>
      <c r="L752" s="1" t="s">
        <v>462</v>
      </c>
      <c r="M752" s="1" t="s">
        <v>463</v>
      </c>
      <c r="N752" s="1" t="s">
        <v>79</v>
      </c>
      <c r="O752" s="1" t="s">
        <v>80</v>
      </c>
      <c r="P752" s="1" t="s">
        <v>43</v>
      </c>
      <c r="Q752" s="1" t="s">
        <v>43</v>
      </c>
      <c r="R752" s="3">
        <v>0</v>
      </c>
      <c r="S752" s="1" t="s">
        <v>44</v>
      </c>
      <c r="T752" s="1" t="s">
        <v>45</v>
      </c>
      <c r="U752" s="1" t="s">
        <v>1018</v>
      </c>
      <c r="V752" s="1" t="s">
        <v>46</v>
      </c>
      <c r="W752" s="1" t="s">
        <v>81</v>
      </c>
      <c r="X752" s="1" t="s">
        <v>1435</v>
      </c>
      <c r="Y752" s="1" t="s">
        <v>83</v>
      </c>
      <c r="Z752" s="1" t="s">
        <v>1405</v>
      </c>
      <c r="AA752" s="1" t="s">
        <v>51</v>
      </c>
      <c r="AB752" s="1" t="s">
        <v>1435</v>
      </c>
      <c r="AC752" s="1" t="s">
        <v>37</v>
      </c>
    </row>
    <row r="753" spans="1:29" hidden="1" x14ac:dyDescent="0.25">
      <c r="A753" s="1" t="s">
        <v>33</v>
      </c>
      <c r="B753" s="1" t="s">
        <v>34</v>
      </c>
      <c r="C753" s="2">
        <v>45077</v>
      </c>
      <c r="D753" s="1" t="s">
        <v>73</v>
      </c>
      <c r="E753" s="1" t="s">
        <v>74</v>
      </c>
      <c r="F753" s="1" t="s">
        <v>37</v>
      </c>
      <c r="G753" s="1" t="s">
        <v>1018</v>
      </c>
      <c r="H753" s="1" t="s">
        <v>34</v>
      </c>
      <c r="I753" s="3">
        <v>580000</v>
      </c>
      <c r="J753" s="3">
        <v>0</v>
      </c>
      <c r="K753" s="1" t="s">
        <v>40</v>
      </c>
      <c r="L753" s="1" t="s">
        <v>669</v>
      </c>
      <c r="M753" s="1" t="s">
        <v>670</v>
      </c>
      <c r="N753" s="1" t="s">
        <v>79</v>
      </c>
      <c r="O753" s="1" t="s">
        <v>80</v>
      </c>
      <c r="P753" s="1" t="s">
        <v>43</v>
      </c>
      <c r="Q753" s="1" t="s">
        <v>43</v>
      </c>
      <c r="R753" s="3">
        <v>0</v>
      </c>
      <c r="S753" s="1" t="s">
        <v>44</v>
      </c>
      <c r="T753" s="1" t="s">
        <v>45</v>
      </c>
      <c r="U753" s="1" t="s">
        <v>1018</v>
      </c>
      <c r="V753" s="1" t="s">
        <v>46</v>
      </c>
      <c r="W753" s="1" t="s">
        <v>81</v>
      </c>
      <c r="X753" s="1" t="s">
        <v>1435</v>
      </c>
      <c r="Y753" s="1" t="s">
        <v>83</v>
      </c>
      <c r="Z753" s="1" t="s">
        <v>1405</v>
      </c>
      <c r="AA753" s="1" t="s">
        <v>51</v>
      </c>
      <c r="AB753" s="1" t="s">
        <v>1435</v>
      </c>
      <c r="AC753" s="1" t="s">
        <v>37</v>
      </c>
    </row>
    <row r="754" spans="1:29" hidden="1" x14ac:dyDescent="0.25">
      <c r="A754" s="1" t="s">
        <v>33</v>
      </c>
      <c r="B754" s="1" t="s">
        <v>34</v>
      </c>
      <c r="C754" s="2">
        <v>45077</v>
      </c>
      <c r="D754" s="1" t="s">
        <v>73</v>
      </c>
      <c r="E754" s="1" t="s">
        <v>74</v>
      </c>
      <c r="F754" s="1" t="s">
        <v>37</v>
      </c>
      <c r="G754" s="1" t="s">
        <v>1018</v>
      </c>
      <c r="H754" s="1" t="s">
        <v>34</v>
      </c>
      <c r="I754" s="3">
        <v>309335</v>
      </c>
      <c r="J754" s="3">
        <v>0</v>
      </c>
      <c r="K754" s="1" t="s">
        <v>40</v>
      </c>
      <c r="L754" s="1" t="s">
        <v>125</v>
      </c>
      <c r="M754" s="1" t="s">
        <v>126</v>
      </c>
      <c r="N754" s="1" t="s">
        <v>79</v>
      </c>
      <c r="O754" s="1" t="s">
        <v>80</v>
      </c>
      <c r="P754" s="1" t="s">
        <v>43</v>
      </c>
      <c r="Q754" s="1" t="s">
        <v>43</v>
      </c>
      <c r="R754" s="3">
        <v>0</v>
      </c>
      <c r="S754" s="1" t="s">
        <v>44</v>
      </c>
      <c r="T754" s="1" t="s">
        <v>45</v>
      </c>
      <c r="U754" s="1" t="s">
        <v>1018</v>
      </c>
      <c r="V754" s="1" t="s">
        <v>46</v>
      </c>
      <c r="W754" s="1" t="s">
        <v>81</v>
      </c>
      <c r="X754" s="1" t="s">
        <v>1435</v>
      </c>
      <c r="Y754" s="1" t="s">
        <v>83</v>
      </c>
      <c r="Z754" s="1" t="s">
        <v>1405</v>
      </c>
      <c r="AA754" s="1" t="s">
        <v>51</v>
      </c>
      <c r="AB754" s="1" t="s">
        <v>1435</v>
      </c>
      <c r="AC754" s="1" t="s">
        <v>37</v>
      </c>
    </row>
    <row r="755" spans="1:29" hidden="1" x14ac:dyDescent="0.25">
      <c r="A755" s="1" t="s">
        <v>33</v>
      </c>
      <c r="B755" s="1" t="s">
        <v>34</v>
      </c>
      <c r="C755" s="2">
        <v>45077</v>
      </c>
      <c r="D755" s="1" t="s">
        <v>73</v>
      </c>
      <c r="E755" s="1" t="s">
        <v>74</v>
      </c>
      <c r="F755" s="1" t="s">
        <v>37</v>
      </c>
      <c r="G755" s="1" t="s">
        <v>1018</v>
      </c>
      <c r="H755" s="1" t="s">
        <v>34</v>
      </c>
      <c r="I755" s="3">
        <v>116000</v>
      </c>
      <c r="J755" s="3">
        <v>0</v>
      </c>
      <c r="K755" s="1" t="s">
        <v>40</v>
      </c>
      <c r="L755" s="1" t="s">
        <v>1422</v>
      </c>
      <c r="M755" s="1" t="s">
        <v>733</v>
      </c>
      <c r="N755" s="1" t="s">
        <v>79</v>
      </c>
      <c r="O755" s="1" t="s">
        <v>80</v>
      </c>
      <c r="P755" s="1" t="s">
        <v>43</v>
      </c>
      <c r="Q755" s="1" t="s">
        <v>43</v>
      </c>
      <c r="R755" s="3">
        <v>0</v>
      </c>
      <c r="S755" s="1" t="s">
        <v>44</v>
      </c>
      <c r="T755" s="1" t="s">
        <v>45</v>
      </c>
      <c r="U755" s="1" t="s">
        <v>1018</v>
      </c>
      <c r="V755" s="1" t="s">
        <v>46</v>
      </c>
      <c r="W755" s="1" t="s">
        <v>81</v>
      </c>
      <c r="X755" s="1" t="s">
        <v>1435</v>
      </c>
      <c r="Y755" s="1" t="s">
        <v>83</v>
      </c>
      <c r="Z755" s="1" t="s">
        <v>1405</v>
      </c>
      <c r="AA755" s="1" t="s">
        <v>51</v>
      </c>
      <c r="AB755" s="1" t="s">
        <v>1435</v>
      </c>
      <c r="AC755" s="1" t="s">
        <v>37</v>
      </c>
    </row>
    <row r="756" spans="1:29" hidden="1" x14ac:dyDescent="0.25">
      <c r="A756" s="1" t="s">
        <v>33</v>
      </c>
      <c r="B756" s="1" t="s">
        <v>34</v>
      </c>
      <c r="C756" s="2">
        <v>45077</v>
      </c>
      <c r="D756" s="1" t="s">
        <v>73</v>
      </c>
      <c r="E756" s="1" t="s">
        <v>74</v>
      </c>
      <c r="F756" s="1" t="s">
        <v>37</v>
      </c>
      <c r="G756" s="1" t="s">
        <v>1018</v>
      </c>
      <c r="H756" s="1" t="s">
        <v>34</v>
      </c>
      <c r="I756" s="3">
        <v>41135</v>
      </c>
      <c r="J756" s="3">
        <v>0</v>
      </c>
      <c r="K756" s="1" t="s">
        <v>40</v>
      </c>
      <c r="L756" s="1" t="s">
        <v>115</v>
      </c>
      <c r="M756" s="1" t="s">
        <v>116</v>
      </c>
      <c r="N756" s="1" t="s">
        <v>79</v>
      </c>
      <c r="O756" s="1" t="s">
        <v>80</v>
      </c>
      <c r="P756" s="1" t="s">
        <v>43</v>
      </c>
      <c r="Q756" s="1" t="s">
        <v>43</v>
      </c>
      <c r="R756" s="3">
        <v>0</v>
      </c>
      <c r="S756" s="1" t="s">
        <v>44</v>
      </c>
      <c r="T756" s="1" t="s">
        <v>45</v>
      </c>
      <c r="U756" s="1" t="s">
        <v>1018</v>
      </c>
      <c r="V756" s="1" t="s">
        <v>46</v>
      </c>
      <c r="W756" s="1" t="s">
        <v>81</v>
      </c>
      <c r="X756" s="1" t="s">
        <v>1435</v>
      </c>
      <c r="Y756" s="1" t="s">
        <v>83</v>
      </c>
      <c r="Z756" s="1" t="s">
        <v>1405</v>
      </c>
      <c r="AA756" s="1" t="s">
        <v>51</v>
      </c>
      <c r="AB756" s="1" t="s">
        <v>1435</v>
      </c>
      <c r="AC756" s="1" t="s">
        <v>37</v>
      </c>
    </row>
    <row r="757" spans="1:29" hidden="1" x14ac:dyDescent="0.25">
      <c r="A757" s="1" t="s">
        <v>33</v>
      </c>
      <c r="B757" s="1" t="s">
        <v>34</v>
      </c>
      <c r="C757" s="2">
        <v>45077</v>
      </c>
      <c r="D757" s="1" t="s">
        <v>73</v>
      </c>
      <c r="E757" s="1" t="s">
        <v>74</v>
      </c>
      <c r="F757" s="1" t="s">
        <v>37</v>
      </c>
      <c r="G757" s="1" t="s">
        <v>1018</v>
      </c>
      <c r="H757" s="1" t="s">
        <v>34</v>
      </c>
      <c r="I757" s="3">
        <v>464001</v>
      </c>
      <c r="J757" s="3">
        <v>0</v>
      </c>
      <c r="K757" s="1" t="s">
        <v>40</v>
      </c>
      <c r="L757" s="1" t="s">
        <v>601</v>
      </c>
      <c r="M757" s="1" t="s">
        <v>602</v>
      </c>
      <c r="N757" s="1" t="s">
        <v>79</v>
      </c>
      <c r="O757" s="1" t="s">
        <v>80</v>
      </c>
      <c r="P757" s="1" t="s">
        <v>43</v>
      </c>
      <c r="Q757" s="1" t="s">
        <v>43</v>
      </c>
      <c r="R757" s="3">
        <v>0</v>
      </c>
      <c r="S757" s="1" t="s">
        <v>44</v>
      </c>
      <c r="T757" s="1" t="s">
        <v>45</v>
      </c>
      <c r="U757" s="1" t="s">
        <v>1018</v>
      </c>
      <c r="V757" s="1" t="s">
        <v>46</v>
      </c>
      <c r="W757" s="1" t="s">
        <v>81</v>
      </c>
      <c r="X757" s="1" t="s">
        <v>1435</v>
      </c>
      <c r="Y757" s="1" t="s">
        <v>83</v>
      </c>
      <c r="Z757" s="1" t="s">
        <v>1405</v>
      </c>
      <c r="AA757" s="1" t="s">
        <v>51</v>
      </c>
      <c r="AB757" s="1" t="s">
        <v>1435</v>
      </c>
      <c r="AC757" s="1" t="s">
        <v>37</v>
      </c>
    </row>
    <row r="758" spans="1:29" hidden="1" x14ac:dyDescent="0.25">
      <c r="A758" s="1" t="s">
        <v>33</v>
      </c>
      <c r="B758" s="1" t="s">
        <v>34</v>
      </c>
      <c r="C758" s="2">
        <v>45077</v>
      </c>
      <c r="D758" s="1" t="s">
        <v>73</v>
      </c>
      <c r="E758" s="1" t="s">
        <v>74</v>
      </c>
      <c r="F758" s="1" t="s">
        <v>37</v>
      </c>
      <c r="G758" s="1" t="s">
        <v>1018</v>
      </c>
      <c r="H758" s="1" t="s">
        <v>34</v>
      </c>
      <c r="I758" s="3">
        <v>580000</v>
      </c>
      <c r="J758" s="3">
        <v>0</v>
      </c>
      <c r="K758" s="1" t="s">
        <v>40</v>
      </c>
      <c r="L758" s="1" t="s">
        <v>649</v>
      </c>
      <c r="M758" s="1" t="s">
        <v>650</v>
      </c>
      <c r="N758" s="1" t="s">
        <v>79</v>
      </c>
      <c r="O758" s="1" t="s">
        <v>80</v>
      </c>
      <c r="P758" s="1" t="s">
        <v>43</v>
      </c>
      <c r="Q758" s="1" t="s">
        <v>43</v>
      </c>
      <c r="R758" s="3">
        <v>0</v>
      </c>
      <c r="S758" s="1" t="s">
        <v>44</v>
      </c>
      <c r="T758" s="1" t="s">
        <v>45</v>
      </c>
      <c r="U758" s="1" t="s">
        <v>1018</v>
      </c>
      <c r="V758" s="1" t="s">
        <v>46</v>
      </c>
      <c r="W758" s="1" t="s">
        <v>81</v>
      </c>
      <c r="X758" s="1" t="s">
        <v>1435</v>
      </c>
      <c r="Y758" s="1" t="s">
        <v>83</v>
      </c>
      <c r="Z758" s="1" t="s">
        <v>1405</v>
      </c>
      <c r="AA758" s="1" t="s">
        <v>51</v>
      </c>
      <c r="AB758" s="1" t="s">
        <v>1435</v>
      </c>
      <c r="AC758" s="1" t="s">
        <v>37</v>
      </c>
    </row>
    <row r="759" spans="1:29" hidden="1" x14ac:dyDescent="0.25">
      <c r="A759" s="1" t="s">
        <v>33</v>
      </c>
      <c r="B759" s="1" t="s">
        <v>34</v>
      </c>
      <c r="C759" s="2">
        <v>45077</v>
      </c>
      <c r="D759" s="1" t="s">
        <v>73</v>
      </c>
      <c r="E759" s="1" t="s">
        <v>74</v>
      </c>
      <c r="F759" s="1" t="s">
        <v>37</v>
      </c>
      <c r="G759" s="1" t="s">
        <v>1018</v>
      </c>
      <c r="H759" s="1" t="s">
        <v>34</v>
      </c>
      <c r="I759" s="3">
        <v>38667</v>
      </c>
      <c r="J759" s="3">
        <v>0</v>
      </c>
      <c r="K759" s="1" t="s">
        <v>40</v>
      </c>
      <c r="L759" s="1" t="s">
        <v>652</v>
      </c>
      <c r="M759" s="1" t="s">
        <v>653</v>
      </c>
      <c r="N759" s="1" t="s">
        <v>79</v>
      </c>
      <c r="O759" s="1" t="s">
        <v>80</v>
      </c>
      <c r="P759" s="1" t="s">
        <v>43</v>
      </c>
      <c r="Q759" s="1" t="s">
        <v>43</v>
      </c>
      <c r="R759" s="3">
        <v>0</v>
      </c>
      <c r="S759" s="1" t="s">
        <v>44</v>
      </c>
      <c r="T759" s="1" t="s">
        <v>45</v>
      </c>
      <c r="U759" s="1" t="s">
        <v>1018</v>
      </c>
      <c r="V759" s="1" t="s">
        <v>46</v>
      </c>
      <c r="W759" s="1" t="s">
        <v>81</v>
      </c>
      <c r="X759" s="1" t="s">
        <v>1435</v>
      </c>
      <c r="Y759" s="1" t="s">
        <v>83</v>
      </c>
      <c r="Z759" s="1" t="s">
        <v>1405</v>
      </c>
      <c r="AA759" s="1" t="s">
        <v>51</v>
      </c>
      <c r="AB759" s="1" t="s">
        <v>1435</v>
      </c>
      <c r="AC759" s="1" t="s">
        <v>37</v>
      </c>
    </row>
    <row r="760" spans="1:29" x14ac:dyDescent="0.25">
      <c r="A760" s="1" t="s">
        <v>33</v>
      </c>
      <c r="B760" s="1" t="s">
        <v>34</v>
      </c>
      <c r="C760" s="2">
        <v>45084</v>
      </c>
      <c r="D760" s="1" t="s">
        <v>35</v>
      </c>
      <c r="E760" s="1" t="s">
        <v>36</v>
      </c>
      <c r="F760" s="1" t="s">
        <v>37</v>
      </c>
      <c r="G760" s="1" t="s">
        <v>1437</v>
      </c>
      <c r="H760" s="1" t="s">
        <v>1438</v>
      </c>
      <c r="I760" s="3">
        <v>0</v>
      </c>
      <c r="J760" s="3">
        <v>116001</v>
      </c>
      <c r="K760" s="1" t="s">
        <v>40</v>
      </c>
      <c r="L760" s="1" t="s">
        <v>152</v>
      </c>
      <c r="M760" s="1" t="s">
        <v>153</v>
      </c>
      <c r="N760" s="1" t="s">
        <v>37</v>
      </c>
      <c r="O760" s="1" t="s">
        <v>43</v>
      </c>
      <c r="P760" s="1" t="s">
        <v>43</v>
      </c>
      <c r="Q760" s="1" t="s">
        <v>43</v>
      </c>
      <c r="R760" s="3">
        <v>0</v>
      </c>
      <c r="S760" s="1" t="s">
        <v>44</v>
      </c>
      <c r="T760" s="1" t="s">
        <v>45</v>
      </c>
      <c r="U760" s="1" t="s">
        <v>1437</v>
      </c>
      <c r="V760" s="1" t="s">
        <v>46</v>
      </c>
      <c r="W760" s="1" t="s">
        <v>47</v>
      </c>
      <c r="X760" s="1" t="s">
        <v>1439</v>
      </c>
      <c r="Y760" s="1" t="s">
        <v>49</v>
      </c>
      <c r="Z760" s="1" t="s">
        <v>1440</v>
      </c>
      <c r="AA760" s="1" t="s">
        <v>51</v>
      </c>
      <c r="AB760" s="1" t="s">
        <v>1439</v>
      </c>
      <c r="AC760" s="1" t="s">
        <v>37</v>
      </c>
    </row>
    <row r="761" spans="1:29" x14ac:dyDescent="0.25">
      <c r="A761" s="1" t="s">
        <v>33</v>
      </c>
      <c r="B761" s="1" t="s">
        <v>34</v>
      </c>
      <c r="C761" s="2">
        <v>45085</v>
      </c>
      <c r="D761" s="1" t="s">
        <v>35</v>
      </c>
      <c r="E761" s="1" t="s">
        <v>36</v>
      </c>
      <c r="F761" s="1" t="s">
        <v>37</v>
      </c>
      <c r="G761" s="1" t="s">
        <v>1441</v>
      </c>
      <c r="H761" s="1" t="s">
        <v>1442</v>
      </c>
      <c r="I761" s="3">
        <v>0</v>
      </c>
      <c r="J761" s="54">
        <v>313202</v>
      </c>
      <c r="K761" s="1" t="s">
        <v>40</v>
      </c>
      <c r="L761" s="1" t="s">
        <v>54</v>
      </c>
      <c r="M761" s="1" t="s">
        <v>55</v>
      </c>
      <c r="N761" s="1" t="s">
        <v>37</v>
      </c>
      <c r="O761" s="1" t="s">
        <v>43</v>
      </c>
      <c r="P761" s="1" t="s">
        <v>43</v>
      </c>
      <c r="Q761" s="1" t="s">
        <v>43</v>
      </c>
      <c r="R761" s="3">
        <v>0</v>
      </c>
      <c r="S761" s="1" t="s">
        <v>44</v>
      </c>
      <c r="T761" s="1" t="s">
        <v>45</v>
      </c>
      <c r="U761" s="1" t="s">
        <v>1441</v>
      </c>
      <c r="V761" s="1" t="s">
        <v>46</v>
      </c>
      <c r="W761" s="1" t="s">
        <v>47</v>
      </c>
      <c r="X761" s="1" t="s">
        <v>1443</v>
      </c>
      <c r="Y761" s="1" t="s">
        <v>49</v>
      </c>
      <c r="Z761" s="1" t="s">
        <v>1440</v>
      </c>
      <c r="AA761" s="1" t="s">
        <v>51</v>
      </c>
      <c r="AB761" s="1" t="s">
        <v>1443</v>
      </c>
      <c r="AC761" s="1" t="s">
        <v>37</v>
      </c>
    </row>
    <row r="762" spans="1:29" x14ac:dyDescent="0.25">
      <c r="A762" s="1" t="s">
        <v>33</v>
      </c>
      <c r="B762" s="1" t="s">
        <v>34</v>
      </c>
      <c r="C762" s="2">
        <v>45100</v>
      </c>
      <c r="D762" s="1" t="s">
        <v>35</v>
      </c>
      <c r="E762" s="1" t="s">
        <v>36</v>
      </c>
      <c r="F762" s="1" t="s">
        <v>37</v>
      </c>
      <c r="G762" s="1" t="s">
        <v>1444</v>
      </c>
      <c r="H762" s="1" t="s">
        <v>1445</v>
      </c>
      <c r="I762" s="3">
        <v>0</v>
      </c>
      <c r="J762" s="54">
        <v>151421</v>
      </c>
      <c r="K762" s="1" t="s">
        <v>40</v>
      </c>
      <c r="L762" s="1" t="s">
        <v>54</v>
      </c>
      <c r="M762" s="1" t="s">
        <v>55</v>
      </c>
      <c r="N762" s="1" t="s">
        <v>37</v>
      </c>
      <c r="O762" s="1" t="s">
        <v>43</v>
      </c>
      <c r="P762" s="1" t="s">
        <v>43</v>
      </c>
      <c r="Q762" s="1" t="s">
        <v>43</v>
      </c>
      <c r="R762" s="3">
        <v>0</v>
      </c>
      <c r="S762" s="1" t="s">
        <v>44</v>
      </c>
      <c r="T762" s="1" t="s">
        <v>45</v>
      </c>
      <c r="U762" s="1" t="s">
        <v>1444</v>
      </c>
      <c r="V762" s="1" t="s">
        <v>46</v>
      </c>
      <c r="W762" s="1" t="s">
        <v>47</v>
      </c>
      <c r="X762" s="1" t="s">
        <v>1443</v>
      </c>
      <c r="Y762" s="1" t="s">
        <v>49</v>
      </c>
      <c r="Z762" s="1" t="s">
        <v>1440</v>
      </c>
      <c r="AA762" s="1" t="s">
        <v>51</v>
      </c>
      <c r="AB762" s="1" t="s">
        <v>1443</v>
      </c>
      <c r="AC762" s="1" t="s">
        <v>37</v>
      </c>
    </row>
    <row r="763" spans="1:29" x14ac:dyDescent="0.25">
      <c r="A763" s="1" t="s">
        <v>33</v>
      </c>
      <c r="B763" s="1" t="s">
        <v>34</v>
      </c>
      <c r="C763" s="2">
        <v>45100</v>
      </c>
      <c r="D763" s="1" t="s">
        <v>35</v>
      </c>
      <c r="E763" s="1" t="s">
        <v>36</v>
      </c>
      <c r="F763" s="1" t="s">
        <v>37</v>
      </c>
      <c r="G763" s="1" t="s">
        <v>1446</v>
      </c>
      <c r="H763" s="1" t="s">
        <v>1447</v>
      </c>
      <c r="I763" s="3">
        <v>0</v>
      </c>
      <c r="J763" s="3">
        <v>1198667</v>
      </c>
      <c r="K763" s="1" t="s">
        <v>40</v>
      </c>
      <c r="L763" s="1" t="s">
        <v>601</v>
      </c>
      <c r="M763" s="1" t="s">
        <v>602</v>
      </c>
      <c r="N763" s="1" t="s">
        <v>37</v>
      </c>
      <c r="O763" s="1" t="s">
        <v>43</v>
      </c>
      <c r="P763" s="1" t="s">
        <v>43</v>
      </c>
      <c r="Q763" s="1" t="s">
        <v>43</v>
      </c>
      <c r="R763" s="3">
        <v>0</v>
      </c>
      <c r="S763" s="1" t="s">
        <v>44</v>
      </c>
      <c r="T763" s="1" t="s">
        <v>45</v>
      </c>
      <c r="U763" s="1" t="s">
        <v>1446</v>
      </c>
      <c r="V763" s="1" t="s">
        <v>46</v>
      </c>
      <c r="W763" s="1" t="s">
        <v>47</v>
      </c>
      <c r="X763" s="1" t="s">
        <v>1448</v>
      </c>
      <c r="Y763" s="1" t="s">
        <v>49</v>
      </c>
      <c r="Z763" s="1" t="s">
        <v>1440</v>
      </c>
      <c r="AA763" s="1" t="s">
        <v>51</v>
      </c>
      <c r="AB763" s="1" t="s">
        <v>1448</v>
      </c>
      <c r="AC763" s="1" t="s">
        <v>37</v>
      </c>
    </row>
    <row r="764" spans="1:29" x14ac:dyDescent="0.25">
      <c r="A764" s="1" t="s">
        <v>33</v>
      </c>
      <c r="B764" s="1" t="s">
        <v>34</v>
      </c>
      <c r="C764" s="2">
        <v>45100</v>
      </c>
      <c r="D764" s="1" t="s">
        <v>35</v>
      </c>
      <c r="E764" s="1" t="s">
        <v>36</v>
      </c>
      <c r="F764" s="1" t="s">
        <v>37</v>
      </c>
      <c r="G764" s="1" t="s">
        <v>1446</v>
      </c>
      <c r="H764" s="1" t="s">
        <v>350</v>
      </c>
      <c r="I764" s="3">
        <v>0</v>
      </c>
      <c r="J764" s="3">
        <v>232000</v>
      </c>
      <c r="K764" s="1" t="s">
        <v>40</v>
      </c>
      <c r="L764" s="1" t="s">
        <v>721</v>
      </c>
      <c r="M764" s="1" t="s">
        <v>722</v>
      </c>
      <c r="N764" s="1" t="s">
        <v>37</v>
      </c>
      <c r="O764" s="1" t="s">
        <v>43</v>
      </c>
      <c r="P764" s="1" t="s">
        <v>43</v>
      </c>
      <c r="Q764" s="1" t="s">
        <v>43</v>
      </c>
      <c r="R764" s="3">
        <v>0</v>
      </c>
      <c r="S764" s="1" t="s">
        <v>44</v>
      </c>
      <c r="T764" s="1" t="s">
        <v>45</v>
      </c>
      <c r="U764" s="1" t="s">
        <v>1446</v>
      </c>
      <c r="V764" s="1" t="s">
        <v>46</v>
      </c>
      <c r="W764" s="1" t="s">
        <v>47</v>
      </c>
      <c r="X764" s="1" t="s">
        <v>1448</v>
      </c>
      <c r="Y764" s="1" t="s">
        <v>49</v>
      </c>
      <c r="Z764" s="1" t="s">
        <v>1440</v>
      </c>
      <c r="AA764" s="1" t="s">
        <v>51</v>
      </c>
      <c r="AB764" s="1" t="s">
        <v>1448</v>
      </c>
      <c r="AC764" s="1" t="s">
        <v>37</v>
      </c>
    </row>
    <row r="765" spans="1:29" x14ac:dyDescent="0.25">
      <c r="A765" s="1" t="s">
        <v>33</v>
      </c>
      <c r="B765" s="1" t="s">
        <v>34</v>
      </c>
      <c r="C765" s="2">
        <v>45106</v>
      </c>
      <c r="D765" s="1" t="s">
        <v>35</v>
      </c>
      <c r="E765" s="1" t="s">
        <v>36</v>
      </c>
      <c r="F765" s="1" t="s">
        <v>37</v>
      </c>
      <c r="G765" s="1" t="s">
        <v>1449</v>
      </c>
      <c r="H765" s="1" t="s">
        <v>1450</v>
      </c>
      <c r="I765" s="3">
        <v>0</v>
      </c>
      <c r="J765" s="54">
        <v>151421</v>
      </c>
      <c r="K765" s="1" t="s">
        <v>40</v>
      </c>
      <c r="L765" s="1" t="s">
        <v>1451</v>
      </c>
      <c r="M765" s="1" t="s">
        <v>853</v>
      </c>
      <c r="N765" s="1" t="s">
        <v>37</v>
      </c>
      <c r="O765" s="1" t="s">
        <v>43</v>
      </c>
      <c r="P765" s="1" t="s">
        <v>43</v>
      </c>
      <c r="Q765" s="1" t="s">
        <v>43</v>
      </c>
      <c r="R765" s="3">
        <v>0</v>
      </c>
      <c r="S765" s="1" t="s">
        <v>44</v>
      </c>
      <c r="T765" s="1" t="s">
        <v>45</v>
      </c>
      <c r="U765" s="1" t="s">
        <v>1449</v>
      </c>
      <c r="V765" s="1" t="s">
        <v>46</v>
      </c>
      <c r="W765" s="1" t="s">
        <v>47</v>
      </c>
      <c r="X765" s="1" t="s">
        <v>1452</v>
      </c>
      <c r="Y765" s="1" t="s">
        <v>49</v>
      </c>
      <c r="Z765" s="1" t="s">
        <v>1440</v>
      </c>
      <c r="AA765" s="1" t="s">
        <v>51</v>
      </c>
      <c r="AB765" s="1" t="s">
        <v>1452</v>
      </c>
      <c r="AC765" s="1" t="s">
        <v>37</v>
      </c>
    </row>
    <row r="766" spans="1:29" hidden="1" x14ac:dyDescent="0.25">
      <c r="A766" s="1" t="s">
        <v>33</v>
      </c>
      <c r="B766" s="1" t="s">
        <v>34</v>
      </c>
      <c r="C766" s="2">
        <v>45107</v>
      </c>
      <c r="D766" s="1" t="s">
        <v>73</v>
      </c>
      <c r="E766" s="1" t="s">
        <v>74</v>
      </c>
      <c r="F766" s="1" t="s">
        <v>37</v>
      </c>
      <c r="G766" s="1" t="s">
        <v>1015</v>
      </c>
      <c r="H766" s="1" t="s">
        <v>34</v>
      </c>
      <c r="I766" s="3">
        <v>551079</v>
      </c>
      <c r="J766" s="3">
        <v>0</v>
      </c>
      <c r="K766" s="1" t="s">
        <v>40</v>
      </c>
      <c r="L766" s="1" t="s">
        <v>854</v>
      </c>
      <c r="M766" s="1" t="s">
        <v>855</v>
      </c>
      <c r="N766" s="1" t="s">
        <v>89</v>
      </c>
      <c r="O766" s="1" t="s">
        <v>90</v>
      </c>
      <c r="P766" s="1" t="s">
        <v>43</v>
      </c>
      <c r="Q766" s="1" t="s">
        <v>43</v>
      </c>
      <c r="R766" s="3">
        <v>0</v>
      </c>
      <c r="S766" s="1" t="s">
        <v>44</v>
      </c>
      <c r="T766" s="1" t="s">
        <v>45</v>
      </c>
      <c r="U766" s="1" t="s">
        <v>1015</v>
      </c>
      <c r="V766" s="1" t="s">
        <v>46</v>
      </c>
      <c r="W766" s="1" t="s">
        <v>81</v>
      </c>
      <c r="X766" s="1" t="s">
        <v>1453</v>
      </c>
      <c r="Y766" s="1" t="s">
        <v>83</v>
      </c>
      <c r="Z766" s="1" t="s">
        <v>1405</v>
      </c>
      <c r="AA766" s="1" t="s">
        <v>51</v>
      </c>
      <c r="AB766" s="1" t="s">
        <v>1453</v>
      </c>
      <c r="AC766" s="1" t="s">
        <v>37</v>
      </c>
    </row>
    <row r="767" spans="1:29" hidden="1" x14ac:dyDescent="0.25">
      <c r="A767" s="1" t="s">
        <v>33</v>
      </c>
      <c r="B767" s="1" t="s">
        <v>34</v>
      </c>
      <c r="C767" s="2">
        <v>45107</v>
      </c>
      <c r="D767" s="1" t="s">
        <v>73</v>
      </c>
      <c r="E767" s="1" t="s">
        <v>74</v>
      </c>
      <c r="F767" s="1" t="s">
        <v>37</v>
      </c>
      <c r="G767" s="1" t="s">
        <v>1015</v>
      </c>
      <c r="H767" s="1" t="s">
        <v>34</v>
      </c>
      <c r="I767" s="3">
        <v>580000</v>
      </c>
      <c r="J767" s="3">
        <v>0</v>
      </c>
      <c r="K767" s="1" t="s">
        <v>40</v>
      </c>
      <c r="L767" s="1" t="s">
        <v>113</v>
      </c>
      <c r="M767" s="1" t="s">
        <v>114</v>
      </c>
      <c r="N767" s="1" t="s">
        <v>79</v>
      </c>
      <c r="O767" s="1" t="s">
        <v>80</v>
      </c>
      <c r="P767" s="1" t="s">
        <v>43</v>
      </c>
      <c r="Q767" s="1" t="s">
        <v>43</v>
      </c>
      <c r="R767" s="3">
        <v>0</v>
      </c>
      <c r="S767" s="1" t="s">
        <v>44</v>
      </c>
      <c r="T767" s="1" t="s">
        <v>45</v>
      </c>
      <c r="U767" s="1" t="s">
        <v>1015</v>
      </c>
      <c r="V767" s="1" t="s">
        <v>46</v>
      </c>
      <c r="W767" s="1" t="s">
        <v>81</v>
      </c>
      <c r="X767" s="1" t="s">
        <v>1453</v>
      </c>
      <c r="Y767" s="1" t="s">
        <v>83</v>
      </c>
      <c r="Z767" s="1" t="s">
        <v>1405</v>
      </c>
      <c r="AA767" s="1" t="s">
        <v>51</v>
      </c>
      <c r="AB767" s="1" t="s">
        <v>1453</v>
      </c>
      <c r="AC767" s="1" t="s">
        <v>37</v>
      </c>
    </row>
    <row r="768" spans="1:29" hidden="1" x14ac:dyDescent="0.25">
      <c r="A768" s="1" t="s">
        <v>33</v>
      </c>
      <c r="B768" s="1" t="s">
        <v>34</v>
      </c>
      <c r="C768" s="2">
        <v>45107</v>
      </c>
      <c r="D768" s="1" t="s">
        <v>73</v>
      </c>
      <c r="E768" s="1" t="s">
        <v>74</v>
      </c>
      <c r="F768" s="1" t="s">
        <v>37</v>
      </c>
      <c r="G768" s="1" t="s">
        <v>1015</v>
      </c>
      <c r="H768" s="1" t="s">
        <v>34</v>
      </c>
      <c r="I768" s="3">
        <v>116000</v>
      </c>
      <c r="J768" s="3">
        <v>0</v>
      </c>
      <c r="K768" s="1" t="s">
        <v>40</v>
      </c>
      <c r="L768" s="1" t="s">
        <v>1454</v>
      </c>
      <c r="M768" s="1" t="s">
        <v>828</v>
      </c>
      <c r="N768" s="1" t="s">
        <v>79</v>
      </c>
      <c r="O768" s="1" t="s">
        <v>80</v>
      </c>
      <c r="P768" s="1" t="s">
        <v>43</v>
      </c>
      <c r="Q768" s="1" t="s">
        <v>43</v>
      </c>
      <c r="R768" s="3">
        <v>0</v>
      </c>
      <c r="S768" s="1" t="s">
        <v>44</v>
      </c>
      <c r="T768" s="1" t="s">
        <v>45</v>
      </c>
      <c r="U768" s="1" t="s">
        <v>1015</v>
      </c>
      <c r="V768" s="1" t="s">
        <v>46</v>
      </c>
      <c r="W768" s="1" t="s">
        <v>81</v>
      </c>
      <c r="X768" s="1" t="s">
        <v>1453</v>
      </c>
      <c r="Y768" s="1" t="s">
        <v>83</v>
      </c>
      <c r="Z768" s="1" t="s">
        <v>1405</v>
      </c>
      <c r="AA768" s="1" t="s">
        <v>51</v>
      </c>
      <c r="AB768" s="1" t="s">
        <v>1453</v>
      </c>
      <c r="AC768" s="1" t="s">
        <v>37</v>
      </c>
    </row>
    <row r="769" spans="1:29" hidden="1" x14ac:dyDescent="0.25">
      <c r="A769" s="1" t="s">
        <v>33</v>
      </c>
      <c r="B769" s="1" t="s">
        <v>34</v>
      </c>
      <c r="C769" s="2">
        <v>45107</v>
      </c>
      <c r="D769" s="1" t="s">
        <v>73</v>
      </c>
      <c r="E769" s="1" t="s">
        <v>74</v>
      </c>
      <c r="F769" s="1" t="s">
        <v>37</v>
      </c>
      <c r="G769" s="1" t="s">
        <v>1015</v>
      </c>
      <c r="H769" s="1" t="s">
        <v>34</v>
      </c>
      <c r="I769" s="3">
        <v>502667</v>
      </c>
      <c r="J769" s="3">
        <v>0</v>
      </c>
      <c r="K769" s="1" t="s">
        <v>40</v>
      </c>
      <c r="L769" s="1" t="s">
        <v>117</v>
      </c>
      <c r="M769" s="1" t="s">
        <v>118</v>
      </c>
      <c r="N769" s="1" t="s">
        <v>79</v>
      </c>
      <c r="O769" s="1" t="s">
        <v>80</v>
      </c>
      <c r="P769" s="1" t="s">
        <v>43</v>
      </c>
      <c r="Q769" s="1" t="s">
        <v>43</v>
      </c>
      <c r="R769" s="3">
        <v>0</v>
      </c>
      <c r="S769" s="1" t="s">
        <v>44</v>
      </c>
      <c r="T769" s="1" t="s">
        <v>45</v>
      </c>
      <c r="U769" s="1" t="s">
        <v>1015</v>
      </c>
      <c r="V769" s="1" t="s">
        <v>46</v>
      </c>
      <c r="W769" s="1" t="s">
        <v>81</v>
      </c>
      <c r="X769" s="1" t="s">
        <v>1453</v>
      </c>
      <c r="Y769" s="1" t="s">
        <v>83</v>
      </c>
      <c r="Z769" s="1" t="s">
        <v>1405</v>
      </c>
      <c r="AA769" s="1" t="s">
        <v>51</v>
      </c>
      <c r="AB769" s="1" t="s">
        <v>1453</v>
      </c>
      <c r="AC769" s="1" t="s">
        <v>37</v>
      </c>
    </row>
    <row r="770" spans="1:29" hidden="1" x14ac:dyDescent="0.25">
      <c r="A770" s="1" t="s">
        <v>33</v>
      </c>
      <c r="B770" s="1" t="s">
        <v>34</v>
      </c>
      <c r="C770" s="2">
        <v>45107</v>
      </c>
      <c r="D770" s="1" t="s">
        <v>73</v>
      </c>
      <c r="E770" s="1" t="s">
        <v>74</v>
      </c>
      <c r="F770" s="1" t="s">
        <v>37</v>
      </c>
      <c r="G770" s="1" t="s">
        <v>1015</v>
      </c>
      <c r="H770" s="1" t="s">
        <v>34</v>
      </c>
      <c r="I770" s="3">
        <v>77334</v>
      </c>
      <c r="J770" s="3">
        <v>0</v>
      </c>
      <c r="K770" s="1" t="s">
        <v>40</v>
      </c>
      <c r="L770" s="1" t="s">
        <v>133</v>
      </c>
      <c r="M770" s="1" t="s">
        <v>134</v>
      </c>
      <c r="N770" s="1" t="s">
        <v>79</v>
      </c>
      <c r="O770" s="1" t="s">
        <v>80</v>
      </c>
      <c r="P770" s="1" t="s">
        <v>43</v>
      </c>
      <c r="Q770" s="1" t="s">
        <v>43</v>
      </c>
      <c r="R770" s="3">
        <v>0</v>
      </c>
      <c r="S770" s="1" t="s">
        <v>44</v>
      </c>
      <c r="T770" s="1" t="s">
        <v>45</v>
      </c>
      <c r="U770" s="1" t="s">
        <v>1015</v>
      </c>
      <c r="V770" s="1" t="s">
        <v>46</v>
      </c>
      <c r="W770" s="1" t="s">
        <v>81</v>
      </c>
      <c r="X770" s="1" t="s">
        <v>1453</v>
      </c>
      <c r="Y770" s="1" t="s">
        <v>83</v>
      </c>
      <c r="Z770" s="1" t="s">
        <v>1405</v>
      </c>
      <c r="AA770" s="1" t="s">
        <v>51</v>
      </c>
      <c r="AB770" s="1" t="s">
        <v>1453</v>
      </c>
      <c r="AC770" s="1" t="s">
        <v>37</v>
      </c>
    </row>
    <row r="771" spans="1:29" hidden="1" x14ac:dyDescent="0.25">
      <c r="A771" s="1" t="s">
        <v>33</v>
      </c>
      <c r="B771" s="1" t="s">
        <v>34</v>
      </c>
      <c r="C771" s="2">
        <v>45107</v>
      </c>
      <c r="D771" s="1" t="s">
        <v>73</v>
      </c>
      <c r="E771" s="1" t="s">
        <v>74</v>
      </c>
      <c r="F771" s="1" t="s">
        <v>37</v>
      </c>
      <c r="G771" s="1" t="s">
        <v>1015</v>
      </c>
      <c r="H771" s="1" t="s">
        <v>34</v>
      </c>
      <c r="I771" s="3">
        <v>502667</v>
      </c>
      <c r="J771" s="3">
        <v>0</v>
      </c>
      <c r="K771" s="1" t="s">
        <v>40</v>
      </c>
      <c r="L771" s="1" t="s">
        <v>669</v>
      </c>
      <c r="M771" s="1" t="s">
        <v>670</v>
      </c>
      <c r="N771" s="1" t="s">
        <v>79</v>
      </c>
      <c r="O771" s="1" t="s">
        <v>80</v>
      </c>
      <c r="P771" s="1" t="s">
        <v>43</v>
      </c>
      <c r="Q771" s="1" t="s">
        <v>43</v>
      </c>
      <c r="R771" s="3">
        <v>0</v>
      </c>
      <c r="S771" s="1" t="s">
        <v>44</v>
      </c>
      <c r="T771" s="1" t="s">
        <v>45</v>
      </c>
      <c r="U771" s="1" t="s">
        <v>1015</v>
      </c>
      <c r="V771" s="1" t="s">
        <v>46</v>
      </c>
      <c r="W771" s="1" t="s">
        <v>81</v>
      </c>
      <c r="X771" s="1" t="s">
        <v>1453</v>
      </c>
      <c r="Y771" s="1" t="s">
        <v>83</v>
      </c>
      <c r="Z771" s="1" t="s">
        <v>1405</v>
      </c>
      <c r="AA771" s="1" t="s">
        <v>51</v>
      </c>
      <c r="AB771" s="1" t="s">
        <v>1453</v>
      </c>
      <c r="AC771" s="1" t="s">
        <v>37</v>
      </c>
    </row>
    <row r="772" spans="1:29" hidden="1" x14ac:dyDescent="0.25">
      <c r="A772" s="1" t="s">
        <v>33</v>
      </c>
      <c r="B772" s="1" t="s">
        <v>34</v>
      </c>
      <c r="C772" s="2">
        <v>45107</v>
      </c>
      <c r="D772" s="1" t="s">
        <v>73</v>
      </c>
      <c r="E772" s="1" t="s">
        <v>74</v>
      </c>
      <c r="F772" s="1" t="s">
        <v>37</v>
      </c>
      <c r="G772" s="1" t="s">
        <v>1015</v>
      </c>
      <c r="H772" s="1" t="s">
        <v>34</v>
      </c>
      <c r="I772" s="3">
        <v>38667</v>
      </c>
      <c r="J772" s="3">
        <v>0</v>
      </c>
      <c r="K772" s="1" t="s">
        <v>40</v>
      </c>
      <c r="L772" s="1" t="s">
        <v>692</v>
      </c>
      <c r="M772" s="1" t="s">
        <v>693</v>
      </c>
      <c r="N772" s="1" t="s">
        <v>79</v>
      </c>
      <c r="O772" s="1" t="s">
        <v>80</v>
      </c>
      <c r="P772" s="1" t="s">
        <v>43</v>
      </c>
      <c r="Q772" s="1" t="s">
        <v>43</v>
      </c>
      <c r="R772" s="3">
        <v>0</v>
      </c>
      <c r="S772" s="1" t="s">
        <v>44</v>
      </c>
      <c r="T772" s="1" t="s">
        <v>45</v>
      </c>
      <c r="U772" s="1" t="s">
        <v>1015</v>
      </c>
      <c r="V772" s="1" t="s">
        <v>46</v>
      </c>
      <c r="W772" s="1" t="s">
        <v>81</v>
      </c>
      <c r="X772" s="1" t="s">
        <v>1453</v>
      </c>
      <c r="Y772" s="1" t="s">
        <v>83</v>
      </c>
      <c r="Z772" s="1" t="s">
        <v>1405</v>
      </c>
      <c r="AA772" s="1" t="s">
        <v>51</v>
      </c>
      <c r="AB772" s="1" t="s">
        <v>1453</v>
      </c>
      <c r="AC772" s="1" t="s">
        <v>37</v>
      </c>
    </row>
    <row r="773" spans="1:29" hidden="1" x14ac:dyDescent="0.25">
      <c r="A773" s="1" t="s">
        <v>33</v>
      </c>
      <c r="B773" s="1" t="s">
        <v>34</v>
      </c>
      <c r="C773" s="2">
        <v>45107</v>
      </c>
      <c r="D773" s="1" t="s">
        <v>73</v>
      </c>
      <c r="E773" s="1" t="s">
        <v>74</v>
      </c>
      <c r="F773" s="1" t="s">
        <v>37</v>
      </c>
      <c r="G773" s="1" t="s">
        <v>1015</v>
      </c>
      <c r="H773" s="1" t="s">
        <v>34</v>
      </c>
      <c r="I773" s="3">
        <v>38667</v>
      </c>
      <c r="J773" s="3">
        <v>0</v>
      </c>
      <c r="K773" s="1" t="s">
        <v>40</v>
      </c>
      <c r="L773" s="1" t="s">
        <v>752</v>
      </c>
      <c r="M773" s="1" t="s">
        <v>753</v>
      </c>
      <c r="N773" s="1" t="s">
        <v>79</v>
      </c>
      <c r="O773" s="1" t="s">
        <v>80</v>
      </c>
      <c r="P773" s="1" t="s">
        <v>43</v>
      </c>
      <c r="Q773" s="1" t="s">
        <v>43</v>
      </c>
      <c r="R773" s="3">
        <v>0</v>
      </c>
      <c r="S773" s="1" t="s">
        <v>44</v>
      </c>
      <c r="T773" s="1" t="s">
        <v>45</v>
      </c>
      <c r="U773" s="1" t="s">
        <v>1015</v>
      </c>
      <c r="V773" s="1" t="s">
        <v>46</v>
      </c>
      <c r="W773" s="1" t="s">
        <v>81</v>
      </c>
      <c r="X773" s="1" t="s">
        <v>1453</v>
      </c>
      <c r="Y773" s="1" t="s">
        <v>83</v>
      </c>
      <c r="Z773" s="1" t="s">
        <v>1405</v>
      </c>
      <c r="AA773" s="1" t="s">
        <v>51</v>
      </c>
      <c r="AB773" s="1" t="s">
        <v>1453</v>
      </c>
      <c r="AC773" s="1" t="s">
        <v>37</v>
      </c>
    </row>
    <row r="774" spans="1:29" hidden="1" x14ac:dyDescent="0.25">
      <c r="A774" s="1" t="s">
        <v>33</v>
      </c>
      <c r="B774" s="1" t="s">
        <v>34</v>
      </c>
      <c r="C774" s="2">
        <v>45107</v>
      </c>
      <c r="D774" s="1" t="s">
        <v>73</v>
      </c>
      <c r="E774" s="1" t="s">
        <v>74</v>
      </c>
      <c r="F774" s="1" t="s">
        <v>37</v>
      </c>
      <c r="G774" s="1" t="s">
        <v>1015</v>
      </c>
      <c r="H774" s="1" t="s">
        <v>34</v>
      </c>
      <c r="I774" s="3">
        <v>755621</v>
      </c>
      <c r="J774" s="3">
        <v>0</v>
      </c>
      <c r="K774" s="1" t="s">
        <v>40</v>
      </c>
      <c r="L774" s="1" t="s">
        <v>537</v>
      </c>
      <c r="M774" s="1" t="s">
        <v>538</v>
      </c>
      <c r="N774" s="1" t="s">
        <v>79</v>
      </c>
      <c r="O774" s="1" t="s">
        <v>80</v>
      </c>
      <c r="P774" s="1" t="s">
        <v>43</v>
      </c>
      <c r="Q774" s="1" t="s">
        <v>43</v>
      </c>
      <c r="R774" s="3">
        <v>0</v>
      </c>
      <c r="S774" s="1" t="s">
        <v>44</v>
      </c>
      <c r="T774" s="1" t="s">
        <v>45</v>
      </c>
      <c r="U774" s="1" t="s">
        <v>1015</v>
      </c>
      <c r="V774" s="1" t="s">
        <v>46</v>
      </c>
      <c r="W774" s="1" t="s">
        <v>81</v>
      </c>
      <c r="X774" s="1" t="s">
        <v>1453</v>
      </c>
      <c r="Y774" s="1" t="s">
        <v>83</v>
      </c>
      <c r="Z774" s="1" t="s">
        <v>1405</v>
      </c>
      <c r="AA774" s="1" t="s">
        <v>51</v>
      </c>
      <c r="AB774" s="1" t="s">
        <v>1453</v>
      </c>
      <c r="AC774" s="1" t="s">
        <v>37</v>
      </c>
    </row>
    <row r="775" spans="1:29" hidden="1" x14ac:dyDescent="0.25">
      <c r="A775" s="1" t="s">
        <v>33</v>
      </c>
      <c r="B775" s="1" t="s">
        <v>34</v>
      </c>
      <c r="C775" s="2">
        <v>45107</v>
      </c>
      <c r="D775" s="1" t="s">
        <v>73</v>
      </c>
      <c r="E775" s="1" t="s">
        <v>74</v>
      </c>
      <c r="F775" s="1" t="s">
        <v>37</v>
      </c>
      <c r="G775" s="1" t="s">
        <v>1015</v>
      </c>
      <c r="H775" s="1" t="s">
        <v>34</v>
      </c>
      <c r="I775" s="3">
        <v>502667</v>
      </c>
      <c r="J775" s="3">
        <v>0</v>
      </c>
      <c r="K775" s="1" t="s">
        <v>40</v>
      </c>
      <c r="L775" s="1" t="s">
        <v>125</v>
      </c>
      <c r="M775" s="1" t="s">
        <v>126</v>
      </c>
      <c r="N775" s="1" t="s">
        <v>79</v>
      </c>
      <c r="O775" s="1" t="s">
        <v>80</v>
      </c>
      <c r="P775" s="1" t="s">
        <v>43</v>
      </c>
      <c r="Q775" s="1" t="s">
        <v>43</v>
      </c>
      <c r="R775" s="3">
        <v>0</v>
      </c>
      <c r="S775" s="1" t="s">
        <v>44</v>
      </c>
      <c r="T775" s="1" t="s">
        <v>45</v>
      </c>
      <c r="U775" s="1" t="s">
        <v>1015</v>
      </c>
      <c r="V775" s="1" t="s">
        <v>46</v>
      </c>
      <c r="W775" s="1" t="s">
        <v>81</v>
      </c>
      <c r="X775" s="1" t="s">
        <v>1453</v>
      </c>
      <c r="Y775" s="1" t="s">
        <v>83</v>
      </c>
      <c r="Z775" s="1" t="s">
        <v>1405</v>
      </c>
      <c r="AA775" s="1" t="s">
        <v>51</v>
      </c>
      <c r="AB775" s="1" t="s">
        <v>1453</v>
      </c>
      <c r="AC775" s="1" t="s">
        <v>37</v>
      </c>
    </row>
    <row r="776" spans="1:29" hidden="1" x14ac:dyDescent="0.25">
      <c r="A776" s="1" t="s">
        <v>33</v>
      </c>
      <c r="B776" s="1" t="s">
        <v>34</v>
      </c>
      <c r="C776" s="2">
        <v>45107</v>
      </c>
      <c r="D776" s="1" t="s">
        <v>73</v>
      </c>
      <c r="E776" s="1" t="s">
        <v>74</v>
      </c>
      <c r="F776" s="1" t="s">
        <v>37</v>
      </c>
      <c r="G776" s="1" t="s">
        <v>1015</v>
      </c>
      <c r="H776" s="1" t="s">
        <v>34</v>
      </c>
      <c r="I776" s="3">
        <v>193334</v>
      </c>
      <c r="J776" s="3">
        <v>0</v>
      </c>
      <c r="K776" s="1" t="s">
        <v>40</v>
      </c>
      <c r="L776" s="1" t="s">
        <v>1422</v>
      </c>
      <c r="M776" s="1" t="s">
        <v>733</v>
      </c>
      <c r="N776" s="1" t="s">
        <v>79</v>
      </c>
      <c r="O776" s="1" t="s">
        <v>80</v>
      </c>
      <c r="P776" s="1" t="s">
        <v>43</v>
      </c>
      <c r="Q776" s="1" t="s">
        <v>43</v>
      </c>
      <c r="R776" s="3">
        <v>0</v>
      </c>
      <c r="S776" s="1" t="s">
        <v>44</v>
      </c>
      <c r="T776" s="1" t="s">
        <v>45</v>
      </c>
      <c r="U776" s="1" t="s">
        <v>1015</v>
      </c>
      <c r="V776" s="1" t="s">
        <v>46</v>
      </c>
      <c r="W776" s="1" t="s">
        <v>81</v>
      </c>
      <c r="X776" s="1" t="s">
        <v>1453</v>
      </c>
      <c r="Y776" s="1" t="s">
        <v>83</v>
      </c>
      <c r="Z776" s="1" t="s">
        <v>1405</v>
      </c>
      <c r="AA776" s="1" t="s">
        <v>51</v>
      </c>
      <c r="AB776" s="1" t="s">
        <v>1453</v>
      </c>
      <c r="AC776" s="1" t="s">
        <v>37</v>
      </c>
    </row>
    <row r="777" spans="1:29" hidden="1" x14ac:dyDescent="0.25">
      <c r="A777" s="1" t="s">
        <v>33</v>
      </c>
      <c r="B777" s="1" t="s">
        <v>34</v>
      </c>
      <c r="C777" s="2">
        <v>45107</v>
      </c>
      <c r="D777" s="1" t="s">
        <v>73</v>
      </c>
      <c r="E777" s="1" t="s">
        <v>74</v>
      </c>
      <c r="F777" s="1" t="s">
        <v>37</v>
      </c>
      <c r="G777" s="1" t="s">
        <v>1015</v>
      </c>
      <c r="H777" s="1" t="s">
        <v>34</v>
      </c>
      <c r="I777" s="3">
        <v>38667</v>
      </c>
      <c r="J777" s="3">
        <v>0</v>
      </c>
      <c r="K777" s="1" t="s">
        <v>40</v>
      </c>
      <c r="L777" s="1" t="s">
        <v>115</v>
      </c>
      <c r="M777" s="1" t="s">
        <v>116</v>
      </c>
      <c r="N777" s="1" t="s">
        <v>79</v>
      </c>
      <c r="O777" s="1" t="s">
        <v>80</v>
      </c>
      <c r="P777" s="1" t="s">
        <v>43</v>
      </c>
      <c r="Q777" s="1" t="s">
        <v>43</v>
      </c>
      <c r="R777" s="3">
        <v>0</v>
      </c>
      <c r="S777" s="1" t="s">
        <v>44</v>
      </c>
      <c r="T777" s="1" t="s">
        <v>45</v>
      </c>
      <c r="U777" s="1" t="s">
        <v>1015</v>
      </c>
      <c r="V777" s="1" t="s">
        <v>46</v>
      </c>
      <c r="W777" s="1" t="s">
        <v>81</v>
      </c>
      <c r="X777" s="1" t="s">
        <v>1453</v>
      </c>
      <c r="Y777" s="1" t="s">
        <v>83</v>
      </c>
      <c r="Z777" s="1" t="s">
        <v>1405</v>
      </c>
      <c r="AA777" s="1" t="s">
        <v>51</v>
      </c>
      <c r="AB777" s="1" t="s">
        <v>1453</v>
      </c>
      <c r="AC777" s="1" t="s">
        <v>37</v>
      </c>
    </row>
    <row r="778" spans="1:29" hidden="1" x14ac:dyDescent="0.25">
      <c r="A778" s="1" t="s">
        <v>33</v>
      </c>
      <c r="B778" s="1" t="s">
        <v>34</v>
      </c>
      <c r="C778" s="2">
        <v>45107</v>
      </c>
      <c r="D778" s="1" t="s">
        <v>73</v>
      </c>
      <c r="E778" s="1" t="s">
        <v>74</v>
      </c>
      <c r="F778" s="1" t="s">
        <v>37</v>
      </c>
      <c r="G778" s="1" t="s">
        <v>1015</v>
      </c>
      <c r="H778" s="1" t="s">
        <v>34</v>
      </c>
      <c r="I778" s="3">
        <v>38667</v>
      </c>
      <c r="J778" s="3">
        <v>0</v>
      </c>
      <c r="K778" s="1" t="s">
        <v>40</v>
      </c>
      <c r="L778" s="1" t="s">
        <v>601</v>
      </c>
      <c r="M778" s="1" t="s">
        <v>602</v>
      </c>
      <c r="N778" s="1" t="s">
        <v>79</v>
      </c>
      <c r="O778" s="1" t="s">
        <v>80</v>
      </c>
      <c r="P778" s="1" t="s">
        <v>43</v>
      </c>
      <c r="Q778" s="1" t="s">
        <v>43</v>
      </c>
      <c r="R778" s="3">
        <v>0</v>
      </c>
      <c r="S778" s="1" t="s">
        <v>44</v>
      </c>
      <c r="T778" s="1" t="s">
        <v>45</v>
      </c>
      <c r="U778" s="1" t="s">
        <v>1015</v>
      </c>
      <c r="V778" s="1" t="s">
        <v>46</v>
      </c>
      <c r="W778" s="1" t="s">
        <v>81</v>
      </c>
      <c r="X778" s="1" t="s">
        <v>1453</v>
      </c>
      <c r="Y778" s="1" t="s">
        <v>83</v>
      </c>
      <c r="Z778" s="1" t="s">
        <v>1405</v>
      </c>
      <c r="AA778" s="1" t="s">
        <v>51</v>
      </c>
      <c r="AB778" s="1" t="s">
        <v>1453</v>
      </c>
      <c r="AC778" s="1" t="s">
        <v>37</v>
      </c>
    </row>
    <row r="779" spans="1:29" hidden="1" x14ac:dyDescent="0.25">
      <c r="A779" s="1" t="s">
        <v>33</v>
      </c>
      <c r="B779" s="1" t="s">
        <v>34</v>
      </c>
      <c r="C779" s="2">
        <v>45107</v>
      </c>
      <c r="D779" s="1" t="s">
        <v>73</v>
      </c>
      <c r="E779" s="1" t="s">
        <v>74</v>
      </c>
      <c r="F779" s="1" t="s">
        <v>37</v>
      </c>
      <c r="G779" s="1" t="s">
        <v>1015</v>
      </c>
      <c r="H779" s="1" t="s">
        <v>34</v>
      </c>
      <c r="I779" s="3">
        <v>502667</v>
      </c>
      <c r="J779" s="3">
        <v>0</v>
      </c>
      <c r="K779" s="1" t="s">
        <v>40</v>
      </c>
      <c r="L779" s="1" t="s">
        <v>649</v>
      </c>
      <c r="M779" s="1" t="s">
        <v>650</v>
      </c>
      <c r="N779" s="1" t="s">
        <v>79</v>
      </c>
      <c r="O779" s="1" t="s">
        <v>80</v>
      </c>
      <c r="P779" s="1" t="s">
        <v>43</v>
      </c>
      <c r="Q779" s="1" t="s">
        <v>43</v>
      </c>
      <c r="R779" s="3">
        <v>0</v>
      </c>
      <c r="S779" s="1" t="s">
        <v>44</v>
      </c>
      <c r="T779" s="1" t="s">
        <v>45</v>
      </c>
      <c r="U779" s="1" t="s">
        <v>1015</v>
      </c>
      <c r="V779" s="1" t="s">
        <v>46</v>
      </c>
      <c r="W779" s="1" t="s">
        <v>81</v>
      </c>
      <c r="X779" s="1" t="s">
        <v>1453</v>
      </c>
      <c r="Y779" s="1" t="s">
        <v>83</v>
      </c>
      <c r="Z779" s="1" t="s">
        <v>1405</v>
      </c>
      <c r="AA779" s="1" t="s">
        <v>51</v>
      </c>
      <c r="AB779" s="1" t="s">
        <v>1453</v>
      </c>
      <c r="AC779" s="1" t="s">
        <v>37</v>
      </c>
    </row>
    <row r="780" spans="1:29" hidden="1" x14ac:dyDescent="0.25">
      <c r="A780" s="1" t="s">
        <v>33</v>
      </c>
      <c r="B780" s="1" t="s">
        <v>34</v>
      </c>
      <c r="C780" s="2">
        <v>45107</v>
      </c>
      <c r="D780" s="1" t="s">
        <v>73</v>
      </c>
      <c r="E780" s="1" t="s">
        <v>74</v>
      </c>
      <c r="F780" s="1" t="s">
        <v>37</v>
      </c>
      <c r="G780" s="1" t="s">
        <v>1015</v>
      </c>
      <c r="H780" s="1" t="s">
        <v>34</v>
      </c>
      <c r="I780" s="3">
        <v>298173</v>
      </c>
      <c r="J780" s="3">
        <v>0</v>
      </c>
      <c r="K780" s="1" t="s">
        <v>40</v>
      </c>
      <c r="L780" s="1" t="s">
        <v>1050</v>
      </c>
      <c r="M780" s="1" t="s">
        <v>785</v>
      </c>
      <c r="N780" s="1" t="s">
        <v>79</v>
      </c>
      <c r="O780" s="1" t="s">
        <v>80</v>
      </c>
      <c r="P780" s="1" t="s">
        <v>43</v>
      </c>
      <c r="Q780" s="1" t="s">
        <v>43</v>
      </c>
      <c r="R780" s="3">
        <v>0</v>
      </c>
      <c r="S780" s="1" t="s">
        <v>44</v>
      </c>
      <c r="T780" s="1" t="s">
        <v>45</v>
      </c>
      <c r="U780" s="1" t="s">
        <v>1015</v>
      </c>
      <c r="V780" s="1" t="s">
        <v>46</v>
      </c>
      <c r="W780" s="1" t="s">
        <v>81</v>
      </c>
      <c r="X780" s="1" t="s">
        <v>1453</v>
      </c>
      <c r="Y780" s="1" t="s">
        <v>83</v>
      </c>
      <c r="Z780" s="1" t="s">
        <v>1405</v>
      </c>
      <c r="AA780" s="1" t="s">
        <v>51</v>
      </c>
      <c r="AB780" s="1" t="s">
        <v>1453</v>
      </c>
      <c r="AC780" s="1" t="s">
        <v>37</v>
      </c>
    </row>
    <row r="781" spans="1:29" hidden="1" x14ac:dyDescent="0.25">
      <c r="A781" s="1" t="s">
        <v>33</v>
      </c>
      <c r="B781" s="1" t="s">
        <v>34</v>
      </c>
      <c r="C781" s="2">
        <v>45107</v>
      </c>
      <c r="D781" s="1" t="s">
        <v>73</v>
      </c>
      <c r="E781" s="1" t="s">
        <v>74</v>
      </c>
      <c r="F781" s="1" t="s">
        <v>37</v>
      </c>
      <c r="G781" s="1" t="s">
        <v>1015</v>
      </c>
      <c r="H781" s="1" t="s">
        <v>34</v>
      </c>
      <c r="I781" s="3">
        <v>2941120</v>
      </c>
      <c r="J781" s="3">
        <v>0</v>
      </c>
      <c r="K781" s="1" t="s">
        <v>40</v>
      </c>
      <c r="L781" s="1" t="s">
        <v>1455</v>
      </c>
      <c r="M781" s="1" t="s">
        <v>1456</v>
      </c>
      <c r="N781" s="1" t="s">
        <v>1457</v>
      </c>
      <c r="O781" s="1" t="s">
        <v>1458</v>
      </c>
      <c r="P781" s="1" t="s">
        <v>43</v>
      </c>
      <c r="Q781" s="1" t="s">
        <v>43</v>
      </c>
      <c r="R781" s="3">
        <v>0</v>
      </c>
      <c r="S781" s="1" t="s">
        <v>44</v>
      </c>
      <c r="T781" s="1" t="s">
        <v>45</v>
      </c>
      <c r="U781" s="1" t="s">
        <v>1015</v>
      </c>
      <c r="V781" s="1" t="s">
        <v>46</v>
      </c>
      <c r="W781" s="1" t="s">
        <v>81</v>
      </c>
      <c r="X781" s="1" t="s">
        <v>1453</v>
      </c>
      <c r="Y781" s="1" t="s">
        <v>83</v>
      </c>
      <c r="Z781" s="1" t="s">
        <v>1405</v>
      </c>
      <c r="AA781" s="1" t="s">
        <v>51</v>
      </c>
      <c r="AB781" s="1" t="s">
        <v>1453</v>
      </c>
      <c r="AC781" s="1" t="s">
        <v>37</v>
      </c>
    </row>
    <row r="782" spans="1:29" hidden="1" x14ac:dyDescent="0.25">
      <c r="A782" s="1" t="s">
        <v>33</v>
      </c>
      <c r="B782" s="1" t="s">
        <v>34</v>
      </c>
      <c r="C782" s="2">
        <v>45107</v>
      </c>
      <c r="D782" s="1" t="s">
        <v>73</v>
      </c>
      <c r="E782" s="1" t="s">
        <v>74</v>
      </c>
      <c r="F782" s="1" t="s">
        <v>37</v>
      </c>
      <c r="G782" s="1" t="s">
        <v>1015</v>
      </c>
      <c r="H782" s="1" t="s">
        <v>34</v>
      </c>
      <c r="I782" s="3">
        <v>77334</v>
      </c>
      <c r="J782" s="3">
        <v>0</v>
      </c>
      <c r="K782" s="1" t="s">
        <v>40</v>
      </c>
      <c r="L782" s="1" t="s">
        <v>488</v>
      </c>
      <c r="M782" s="1" t="s">
        <v>489</v>
      </c>
      <c r="N782" s="1" t="s">
        <v>79</v>
      </c>
      <c r="O782" s="1" t="s">
        <v>80</v>
      </c>
      <c r="P782" s="1" t="s">
        <v>43</v>
      </c>
      <c r="Q782" s="1" t="s">
        <v>43</v>
      </c>
      <c r="R782" s="3">
        <v>0</v>
      </c>
      <c r="S782" s="1" t="s">
        <v>44</v>
      </c>
      <c r="T782" s="1" t="s">
        <v>45</v>
      </c>
      <c r="U782" s="1" t="s">
        <v>1015</v>
      </c>
      <c r="V782" s="1" t="s">
        <v>46</v>
      </c>
      <c r="W782" s="1" t="s">
        <v>81</v>
      </c>
      <c r="X782" s="1" t="s">
        <v>1453</v>
      </c>
      <c r="Y782" s="1" t="s">
        <v>83</v>
      </c>
      <c r="Z782" s="1" t="s">
        <v>1405</v>
      </c>
      <c r="AA782" s="1" t="s">
        <v>51</v>
      </c>
      <c r="AB782" s="1" t="s">
        <v>1453</v>
      </c>
      <c r="AC782" s="1" t="s">
        <v>37</v>
      </c>
    </row>
    <row r="783" spans="1:29" hidden="1" x14ac:dyDescent="0.25">
      <c r="A783" s="1" t="s">
        <v>33</v>
      </c>
      <c r="B783" s="1" t="s">
        <v>34</v>
      </c>
      <c r="C783" s="2">
        <v>45107</v>
      </c>
      <c r="D783" s="1" t="s">
        <v>73</v>
      </c>
      <c r="E783" s="1" t="s">
        <v>74</v>
      </c>
      <c r="F783" s="1" t="s">
        <v>37</v>
      </c>
      <c r="G783" s="1" t="s">
        <v>1015</v>
      </c>
      <c r="H783" s="1" t="s">
        <v>34</v>
      </c>
      <c r="I783" s="3">
        <v>2379971</v>
      </c>
      <c r="J783" s="3">
        <v>0</v>
      </c>
      <c r="K783" s="1" t="s">
        <v>40</v>
      </c>
      <c r="L783" s="1" t="s">
        <v>851</v>
      </c>
      <c r="M783" s="1" t="s">
        <v>852</v>
      </c>
      <c r="N783" s="1" t="s">
        <v>1459</v>
      </c>
      <c r="O783" s="1" t="s">
        <v>1460</v>
      </c>
      <c r="P783" s="1" t="s">
        <v>43</v>
      </c>
      <c r="Q783" s="1" t="s">
        <v>43</v>
      </c>
      <c r="R783" s="3">
        <v>0</v>
      </c>
      <c r="S783" s="1" t="s">
        <v>44</v>
      </c>
      <c r="T783" s="1" t="s">
        <v>45</v>
      </c>
      <c r="U783" s="1" t="s">
        <v>1015</v>
      </c>
      <c r="V783" s="1" t="s">
        <v>46</v>
      </c>
      <c r="W783" s="1" t="s">
        <v>81</v>
      </c>
      <c r="X783" s="1" t="s">
        <v>1453</v>
      </c>
      <c r="Y783" s="1" t="s">
        <v>83</v>
      </c>
      <c r="Z783" s="1" t="s">
        <v>1405</v>
      </c>
      <c r="AA783" s="1" t="s">
        <v>51</v>
      </c>
      <c r="AB783" s="1" t="s">
        <v>1453</v>
      </c>
      <c r="AC783" s="1" t="s">
        <v>37</v>
      </c>
    </row>
    <row r="784" spans="1:29" hidden="1" x14ac:dyDescent="0.25">
      <c r="A784" s="1" t="s">
        <v>33</v>
      </c>
      <c r="B784" s="1" t="s">
        <v>34</v>
      </c>
      <c r="C784" s="2">
        <v>45107</v>
      </c>
      <c r="D784" s="1" t="s">
        <v>73</v>
      </c>
      <c r="E784" s="1" t="s">
        <v>74</v>
      </c>
      <c r="F784" s="1" t="s">
        <v>37</v>
      </c>
      <c r="G784" s="1" t="s">
        <v>1015</v>
      </c>
      <c r="H784" s="1" t="s">
        <v>34</v>
      </c>
      <c r="I784" s="3">
        <v>502667</v>
      </c>
      <c r="J784" s="3">
        <v>0</v>
      </c>
      <c r="K784" s="1" t="s">
        <v>40</v>
      </c>
      <c r="L784" s="1" t="s">
        <v>113</v>
      </c>
      <c r="M784" s="1" t="s">
        <v>114</v>
      </c>
      <c r="N784" s="1" t="s">
        <v>79</v>
      </c>
      <c r="O784" s="1" t="s">
        <v>80</v>
      </c>
      <c r="P784" s="1" t="s">
        <v>43</v>
      </c>
      <c r="Q784" s="1" t="s">
        <v>43</v>
      </c>
      <c r="R784" s="3">
        <v>0</v>
      </c>
      <c r="S784" s="1" t="s">
        <v>44</v>
      </c>
      <c r="T784" s="1" t="s">
        <v>45</v>
      </c>
      <c r="U784" s="1" t="s">
        <v>1015</v>
      </c>
      <c r="V784" s="1" t="s">
        <v>46</v>
      </c>
      <c r="W784" s="1" t="s">
        <v>81</v>
      </c>
      <c r="X784" s="1" t="s">
        <v>1453</v>
      </c>
      <c r="Y784" s="1" t="s">
        <v>83</v>
      </c>
      <c r="Z784" s="1" t="s">
        <v>1405</v>
      </c>
      <c r="AA784" s="1" t="s">
        <v>51</v>
      </c>
      <c r="AB784" s="1" t="s">
        <v>1453</v>
      </c>
      <c r="AC784" s="1" t="s">
        <v>37</v>
      </c>
    </row>
    <row r="785" spans="1:29" hidden="1" x14ac:dyDescent="0.25">
      <c r="A785" s="1" t="s">
        <v>33</v>
      </c>
      <c r="B785" s="1" t="s">
        <v>34</v>
      </c>
      <c r="C785" s="2">
        <v>45107</v>
      </c>
      <c r="D785" s="1" t="s">
        <v>73</v>
      </c>
      <c r="E785" s="1" t="s">
        <v>74</v>
      </c>
      <c r="F785" s="1" t="s">
        <v>37</v>
      </c>
      <c r="G785" s="1" t="s">
        <v>1015</v>
      </c>
      <c r="H785" s="1" t="s">
        <v>34</v>
      </c>
      <c r="I785" s="3">
        <v>47209</v>
      </c>
      <c r="J785" s="3">
        <v>0</v>
      </c>
      <c r="K785" s="1" t="s">
        <v>40</v>
      </c>
      <c r="L785" s="1" t="s">
        <v>482</v>
      </c>
      <c r="M785" s="1" t="s">
        <v>483</v>
      </c>
      <c r="N785" s="1" t="s">
        <v>79</v>
      </c>
      <c r="O785" s="1" t="s">
        <v>80</v>
      </c>
      <c r="P785" s="1" t="s">
        <v>43</v>
      </c>
      <c r="Q785" s="1" t="s">
        <v>43</v>
      </c>
      <c r="R785" s="3">
        <v>0</v>
      </c>
      <c r="S785" s="1" t="s">
        <v>44</v>
      </c>
      <c r="T785" s="1" t="s">
        <v>45</v>
      </c>
      <c r="U785" s="1" t="s">
        <v>1015</v>
      </c>
      <c r="V785" s="1" t="s">
        <v>46</v>
      </c>
      <c r="W785" s="1" t="s">
        <v>81</v>
      </c>
      <c r="X785" s="1" t="s">
        <v>1453</v>
      </c>
      <c r="Y785" s="1" t="s">
        <v>83</v>
      </c>
      <c r="Z785" s="1" t="s">
        <v>1405</v>
      </c>
      <c r="AA785" s="1" t="s">
        <v>51</v>
      </c>
      <c r="AB785" s="1" t="s">
        <v>1453</v>
      </c>
      <c r="AC785" s="1" t="s">
        <v>37</v>
      </c>
    </row>
    <row r="786" spans="1:29" hidden="1" x14ac:dyDescent="0.25">
      <c r="A786" s="1" t="s">
        <v>33</v>
      </c>
      <c r="B786" s="1" t="s">
        <v>34</v>
      </c>
      <c r="C786" s="2">
        <v>45107</v>
      </c>
      <c r="D786" s="1" t="s">
        <v>73</v>
      </c>
      <c r="E786" s="1" t="s">
        <v>74</v>
      </c>
      <c r="F786" s="1" t="s">
        <v>37</v>
      </c>
      <c r="G786" s="1" t="s">
        <v>1015</v>
      </c>
      <c r="H786" s="1" t="s">
        <v>34</v>
      </c>
      <c r="I786" s="3">
        <v>309334</v>
      </c>
      <c r="J786" s="3">
        <v>0</v>
      </c>
      <c r="K786" s="1" t="s">
        <v>40</v>
      </c>
      <c r="L786" s="1" t="s">
        <v>1454</v>
      </c>
      <c r="M786" s="1" t="s">
        <v>828</v>
      </c>
      <c r="N786" s="1" t="s">
        <v>79</v>
      </c>
      <c r="O786" s="1" t="s">
        <v>80</v>
      </c>
      <c r="P786" s="1" t="s">
        <v>43</v>
      </c>
      <c r="Q786" s="1" t="s">
        <v>43</v>
      </c>
      <c r="R786" s="3">
        <v>0</v>
      </c>
      <c r="S786" s="1" t="s">
        <v>44</v>
      </c>
      <c r="T786" s="1" t="s">
        <v>45</v>
      </c>
      <c r="U786" s="1" t="s">
        <v>1015</v>
      </c>
      <c r="V786" s="1" t="s">
        <v>46</v>
      </c>
      <c r="W786" s="1" t="s">
        <v>81</v>
      </c>
      <c r="X786" s="1" t="s">
        <v>1453</v>
      </c>
      <c r="Y786" s="1" t="s">
        <v>83</v>
      </c>
      <c r="Z786" s="1" t="s">
        <v>1405</v>
      </c>
      <c r="AA786" s="1" t="s">
        <v>51</v>
      </c>
      <c r="AB786" s="1" t="s">
        <v>1453</v>
      </c>
      <c r="AC786" s="1" t="s">
        <v>37</v>
      </c>
    </row>
    <row r="787" spans="1:29" hidden="1" x14ac:dyDescent="0.25">
      <c r="A787" s="1" t="s">
        <v>33</v>
      </c>
      <c r="B787" s="1" t="s">
        <v>34</v>
      </c>
      <c r="C787" s="2">
        <v>45107</v>
      </c>
      <c r="D787" s="1" t="s">
        <v>73</v>
      </c>
      <c r="E787" s="1" t="s">
        <v>74</v>
      </c>
      <c r="F787" s="1" t="s">
        <v>37</v>
      </c>
      <c r="G787" s="1" t="s">
        <v>1015</v>
      </c>
      <c r="H787" s="1" t="s">
        <v>34</v>
      </c>
      <c r="I787" s="3">
        <v>193334</v>
      </c>
      <c r="J787" s="3">
        <v>0</v>
      </c>
      <c r="K787" s="1" t="s">
        <v>40</v>
      </c>
      <c r="L787" s="1" t="s">
        <v>773</v>
      </c>
      <c r="M787" s="1" t="s">
        <v>774</v>
      </c>
      <c r="N787" s="1" t="s">
        <v>79</v>
      </c>
      <c r="O787" s="1" t="s">
        <v>80</v>
      </c>
      <c r="P787" s="1" t="s">
        <v>43</v>
      </c>
      <c r="Q787" s="1" t="s">
        <v>43</v>
      </c>
      <c r="R787" s="3">
        <v>0</v>
      </c>
      <c r="S787" s="1" t="s">
        <v>44</v>
      </c>
      <c r="T787" s="1" t="s">
        <v>45</v>
      </c>
      <c r="U787" s="1" t="s">
        <v>1015</v>
      </c>
      <c r="V787" s="1" t="s">
        <v>46</v>
      </c>
      <c r="W787" s="1" t="s">
        <v>81</v>
      </c>
      <c r="X787" s="1" t="s">
        <v>1453</v>
      </c>
      <c r="Y787" s="1" t="s">
        <v>83</v>
      </c>
      <c r="Z787" s="1" t="s">
        <v>1405</v>
      </c>
      <c r="AA787" s="1" t="s">
        <v>51</v>
      </c>
      <c r="AB787" s="1" t="s">
        <v>1453</v>
      </c>
      <c r="AC787" s="1" t="s">
        <v>37</v>
      </c>
    </row>
    <row r="788" spans="1:29" hidden="1" x14ac:dyDescent="0.25">
      <c r="A788" s="1" t="s">
        <v>33</v>
      </c>
      <c r="B788" s="1" t="s">
        <v>34</v>
      </c>
      <c r="C788" s="2">
        <v>45107</v>
      </c>
      <c r="D788" s="1" t="s">
        <v>73</v>
      </c>
      <c r="E788" s="1" t="s">
        <v>74</v>
      </c>
      <c r="F788" s="1" t="s">
        <v>37</v>
      </c>
      <c r="G788" s="1" t="s">
        <v>1015</v>
      </c>
      <c r="H788" s="1" t="s">
        <v>34</v>
      </c>
      <c r="I788" s="3">
        <v>580000</v>
      </c>
      <c r="J788" s="3">
        <v>0</v>
      </c>
      <c r="K788" s="1" t="s">
        <v>40</v>
      </c>
      <c r="L788" s="1" t="s">
        <v>117</v>
      </c>
      <c r="M788" s="1" t="s">
        <v>118</v>
      </c>
      <c r="N788" s="1" t="s">
        <v>79</v>
      </c>
      <c r="O788" s="1" t="s">
        <v>80</v>
      </c>
      <c r="P788" s="1" t="s">
        <v>43</v>
      </c>
      <c r="Q788" s="1" t="s">
        <v>43</v>
      </c>
      <c r="R788" s="3">
        <v>0</v>
      </c>
      <c r="S788" s="1" t="s">
        <v>44</v>
      </c>
      <c r="T788" s="1" t="s">
        <v>45</v>
      </c>
      <c r="U788" s="1" t="s">
        <v>1015</v>
      </c>
      <c r="V788" s="1" t="s">
        <v>46</v>
      </c>
      <c r="W788" s="1" t="s">
        <v>81</v>
      </c>
      <c r="X788" s="1" t="s">
        <v>1453</v>
      </c>
      <c r="Y788" s="1" t="s">
        <v>83</v>
      </c>
      <c r="Z788" s="1" t="s">
        <v>1405</v>
      </c>
      <c r="AA788" s="1" t="s">
        <v>51</v>
      </c>
      <c r="AB788" s="1" t="s">
        <v>1453</v>
      </c>
      <c r="AC788" s="1" t="s">
        <v>37</v>
      </c>
    </row>
    <row r="789" spans="1:29" hidden="1" x14ac:dyDescent="0.25">
      <c r="A789" s="1" t="s">
        <v>33</v>
      </c>
      <c r="B789" s="1" t="s">
        <v>34</v>
      </c>
      <c r="C789" s="2">
        <v>45107</v>
      </c>
      <c r="D789" s="1" t="s">
        <v>73</v>
      </c>
      <c r="E789" s="1" t="s">
        <v>74</v>
      </c>
      <c r="F789" s="1" t="s">
        <v>37</v>
      </c>
      <c r="G789" s="1" t="s">
        <v>1015</v>
      </c>
      <c r="H789" s="1" t="s">
        <v>34</v>
      </c>
      <c r="I789" s="3">
        <v>580000</v>
      </c>
      <c r="J789" s="3">
        <v>0</v>
      </c>
      <c r="K789" s="1" t="s">
        <v>40</v>
      </c>
      <c r="L789" s="1" t="s">
        <v>669</v>
      </c>
      <c r="M789" s="1" t="s">
        <v>670</v>
      </c>
      <c r="N789" s="1" t="s">
        <v>79</v>
      </c>
      <c r="O789" s="1" t="s">
        <v>80</v>
      </c>
      <c r="P789" s="1" t="s">
        <v>43</v>
      </c>
      <c r="Q789" s="1" t="s">
        <v>43</v>
      </c>
      <c r="R789" s="3">
        <v>0</v>
      </c>
      <c r="S789" s="1" t="s">
        <v>44</v>
      </c>
      <c r="T789" s="1" t="s">
        <v>45</v>
      </c>
      <c r="U789" s="1" t="s">
        <v>1015</v>
      </c>
      <c r="V789" s="1" t="s">
        <v>46</v>
      </c>
      <c r="W789" s="1" t="s">
        <v>81</v>
      </c>
      <c r="X789" s="1" t="s">
        <v>1453</v>
      </c>
      <c r="Y789" s="1" t="s">
        <v>83</v>
      </c>
      <c r="Z789" s="1" t="s">
        <v>1405</v>
      </c>
      <c r="AA789" s="1" t="s">
        <v>51</v>
      </c>
      <c r="AB789" s="1" t="s">
        <v>1453</v>
      </c>
      <c r="AC789" s="1" t="s">
        <v>37</v>
      </c>
    </row>
    <row r="790" spans="1:29" hidden="1" x14ac:dyDescent="0.25">
      <c r="A790" s="1" t="s">
        <v>33</v>
      </c>
      <c r="B790" s="1" t="s">
        <v>34</v>
      </c>
      <c r="C790" s="2">
        <v>45107</v>
      </c>
      <c r="D790" s="1" t="s">
        <v>73</v>
      </c>
      <c r="E790" s="1" t="s">
        <v>74</v>
      </c>
      <c r="F790" s="1" t="s">
        <v>37</v>
      </c>
      <c r="G790" s="1" t="s">
        <v>1015</v>
      </c>
      <c r="H790" s="1" t="s">
        <v>34</v>
      </c>
      <c r="I790" s="3">
        <v>38667</v>
      </c>
      <c r="J790" s="3">
        <v>0</v>
      </c>
      <c r="K790" s="1" t="s">
        <v>40</v>
      </c>
      <c r="L790" s="1" t="s">
        <v>692</v>
      </c>
      <c r="M790" s="1" t="s">
        <v>693</v>
      </c>
      <c r="N790" s="1" t="s">
        <v>79</v>
      </c>
      <c r="O790" s="1" t="s">
        <v>80</v>
      </c>
      <c r="P790" s="1" t="s">
        <v>43</v>
      </c>
      <c r="Q790" s="1" t="s">
        <v>43</v>
      </c>
      <c r="R790" s="3">
        <v>0</v>
      </c>
      <c r="S790" s="1" t="s">
        <v>44</v>
      </c>
      <c r="T790" s="1" t="s">
        <v>45</v>
      </c>
      <c r="U790" s="1" t="s">
        <v>1015</v>
      </c>
      <c r="V790" s="1" t="s">
        <v>46</v>
      </c>
      <c r="W790" s="1" t="s">
        <v>81</v>
      </c>
      <c r="X790" s="1" t="s">
        <v>1453</v>
      </c>
      <c r="Y790" s="1" t="s">
        <v>83</v>
      </c>
      <c r="Z790" s="1" t="s">
        <v>1405</v>
      </c>
      <c r="AA790" s="1" t="s">
        <v>51</v>
      </c>
      <c r="AB790" s="1" t="s">
        <v>1453</v>
      </c>
      <c r="AC790" s="1" t="s">
        <v>37</v>
      </c>
    </row>
    <row r="791" spans="1:29" hidden="1" x14ac:dyDescent="0.25">
      <c r="A791" s="1" t="s">
        <v>33</v>
      </c>
      <c r="B791" s="1" t="s">
        <v>34</v>
      </c>
      <c r="C791" s="2">
        <v>45107</v>
      </c>
      <c r="D791" s="1" t="s">
        <v>73</v>
      </c>
      <c r="E791" s="1" t="s">
        <v>74</v>
      </c>
      <c r="F791" s="1" t="s">
        <v>37</v>
      </c>
      <c r="G791" s="1" t="s">
        <v>1015</v>
      </c>
      <c r="H791" s="1" t="s">
        <v>34</v>
      </c>
      <c r="I791" s="3">
        <v>174374</v>
      </c>
      <c r="J791" s="3">
        <v>0</v>
      </c>
      <c r="K791" s="1" t="s">
        <v>40</v>
      </c>
      <c r="L791" s="1" t="s">
        <v>537</v>
      </c>
      <c r="M791" s="1" t="s">
        <v>538</v>
      </c>
      <c r="N791" s="1" t="s">
        <v>79</v>
      </c>
      <c r="O791" s="1" t="s">
        <v>80</v>
      </c>
      <c r="P791" s="1" t="s">
        <v>43</v>
      </c>
      <c r="Q791" s="1" t="s">
        <v>43</v>
      </c>
      <c r="R791" s="3">
        <v>0</v>
      </c>
      <c r="S791" s="1" t="s">
        <v>44</v>
      </c>
      <c r="T791" s="1" t="s">
        <v>45</v>
      </c>
      <c r="U791" s="1" t="s">
        <v>1015</v>
      </c>
      <c r="V791" s="1" t="s">
        <v>46</v>
      </c>
      <c r="W791" s="1" t="s">
        <v>81</v>
      </c>
      <c r="X791" s="1" t="s">
        <v>1453</v>
      </c>
      <c r="Y791" s="1" t="s">
        <v>83</v>
      </c>
      <c r="Z791" s="1" t="s">
        <v>1405</v>
      </c>
      <c r="AA791" s="1" t="s">
        <v>51</v>
      </c>
      <c r="AB791" s="1" t="s">
        <v>1453</v>
      </c>
      <c r="AC791" s="1" t="s">
        <v>37</v>
      </c>
    </row>
    <row r="792" spans="1:29" hidden="1" x14ac:dyDescent="0.25">
      <c r="A792" s="1" t="s">
        <v>33</v>
      </c>
      <c r="B792" s="1" t="s">
        <v>34</v>
      </c>
      <c r="C792" s="2">
        <v>45107</v>
      </c>
      <c r="D792" s="1" t="s">
        <v>73</v>
      </c>
      <c r="E792" s="1" t="s">
        <v>74</v>
      </c>
      <c r="F792" s="1" t="s">
        <v>37</v>
      </c>
      <c r="G792" s="1" t="s">
        <v>1015</v>
      </c>
      <c r="H792" s="1" t="s">
        <v>34</v>
      </c>
      <c r="I792" s="3">
        <v>502667</v>
      </c>
      <c r="J792" s="3">
        <v>0</v>
      </c>
      <c r="K792" s="1" t="s">
        <v>40</v>
      </c>
      <c r="L792" s="1" t="s">
        <v>125</v>
      </c>
      <c r="M792" s="1" t="s">
        <v>126</v>
      </c>
      <c r="N792" s="1" t="s">
        <v>79</v>
      </c>
      <c r="O792" s="1" t="s">
        <v>80</v>
      </c>
      <c r="P792" s="1" t="s">
        <v>43</v>
      </c>
      <c r="Q792" s="1" t="s">
        <v>43</v>
      </c>
      <c r="R792" s="3">
        <v>0</v>
      </c>
      <c r="S792" s="1" t="s">
        <v>44</v>
      </c>
      <c r="T792" s="1" t="s">
        <v>45</v>
      </c>
      <c r="U792" s="1" t="s">
        <v>1015</v>
      </c>
      <c r="V792" s="1" t="s">
        <v>46</v>
      </c>
      <c r="W792" s="1" t="s">
        <v>81</v>
      </c>
      <c r="X792" s="1" t="s">
        <v>1453</v>
      </c>
      <c r="Y792" s="1" t="s">
        <v>83</v>
      </c>
      <c r="Z792" s="1" t="s">
        <v>1405</v>
      </c>
      <c r="AA792" s="1" t="s">
        <v>51</v>
      </c>
      <c r="AB792" s="1" t="s">
        <v>1453</v>
      </c>
      <c r="AC792" s="1" t="s">
        <v>37</v>
      </c>
    </row>
    <row r="793" spans="1:29" hidden="1" x14ac:dyDescent="0.25">
      <c r="A793" s="1" t="s">
        <v>33</v>
      </c>
      <c r="B793" s="1" t="s">
        <v>34</v>
      </c>
      <c r="C793" s="2">
        <v>45107</v>
      </c>
      <c r="D793" s="1" t="s">
        <v>73</v>
      </c>
      <c r="E793" s="1" t="s">
        <v>74</v>
      </c>
      <c r="F793" s="1" t="s">
        <v>37</v>
      </c>
      <c r="G793" s="1" t="s">
        <v>1015</v>
      </c>
      <c r="H793" s="1" t="s">
        <v>34</v>
      </c>
      <c r="I793" s="3">
        <v>41342</v>
      </c>
      <c r="J793" s="3">
        <v>0</v>
      </c>
      <c r="K793" s="1" t="s">
        <v>40</v>
      </c>
      <c r="L793" s="1" t="s">
        <v>569</v>
      </c>
      <c r="M793" s="1" t="s">
        <v>570</v>
      </c>
      <c r="N793" s="1" t="s">
        <v>79</v>
      </c>
      <c r="O793" s="1" t="s">
        <v>80</v>
      </c>
      <c r="P793" s="1" t="s">
        <v>43</v>
      </c>
      <c r="Q793" s="1" t="s">
        <v>43</v>
      </c>
      <c r="R793" s="3">
        <v>0</v>
      </c>
      <c r="S793" s="1" t="s">
        <v>44</v>
      </c>
      <c r="T793" s="1" t="s">
        <v>45</v>
      </c>
      <c r="U793" s="1" t="s">
        <v>1015</v>
      </c>
      <c r="V793" s="1" t="s">
        <v>46</v>
      </c>
      <c r="W793" s="1" t="s">
        <v>81</v>
      </c>
      <c r="X793" s="1" t="s">
        <v>1453</v>
      </c>
      <c r="Y793" s="1" t="s">
        <v>83</v>
      </c>
      <c r="Z793" s="1" t="s">
        <v>1405</v>
      </c>
      <c r="AA793" s="1" t="s">
        <v>51</v>
      </c>
      <c r="AB793" s="1" t="s">
        <v>1453</v>
      </c>
      <c r="AC793" s="1" t="s">
        <v>37</v>
      </c>
    </row>
    <row r="794" spans="1:29" hidden="1" x14ac:dyDescent="0.25">
      <c r="A794" s="1" t="s">
        <v>33</v>
      </c>
      <c r="B794" s="1" t="s">
        <v>34</v>
      </c>
      <c r="C794" s="2">
        <v>45107</v>
      </c>
      <c r="D794" s="1" t="s">
        <v>73</v>
      </c>
      <c r="E794" s="1" t="s">
        <v>74</v>
      </c>
      <c r="F794" s="1" t="s">
        <v>37</v>
      </c>
      <c r="G794" s="1" t="s">
        <v>1015</v>
      </c>
      <c r="H794" s="1" t="s">
        <v>34</v>
      </c>
      <c r="I794" s="3">
        <v>232001</v>
      </c>
      <c r="J794" s="3">
        <v>0</v>
      </c>
      <c r="K794" s="1" t="s">
        <v>40</v>
      </c>
      <c r="L794" s="1" t="s">
        <v>601</v>
      </c>
      <c r="M794" s="1" t="s">
        <v>602</v>
      </c>
      <c r="N794" s="1" t="s">
        <v>79</v>
      </c>
      <c r="O794" s="1" t="s">
        <v>80</v>
      </c>
      <c r="P794" s="1" t="s">
        <v>43</v>
      </c>
      <c r="Q794" s="1" t="s">
        <v>43</v>
      </c>
      <c r="R794" s="3">
        <v>0</v>
      </c>
      <c r="S794" s="1" t="s">
        <v>44</v>
      </c>
      <c r="T794" s="1" t="s">
        <v>45</v>
      </c>
      <c r="U794" s="1" t="s">
        <v>1015</v>
      </c>
      <c r="V794" s="1" t="s">
        <v>46</v>
      </c>
      <c r="W794" s="1" t="s">
        <v>81</v>
      </c>
      <c r="X794" s="1" t="s">
        <v>1453</v>
      </c>
      <c r="Y794" s="1" t="s">
        <v>83</v>
      </c>
      <c r="Z794" s="1" t="s">
        <v>1405</v>
      </c>
      <c r="AA794" s="1" t="s">
        <v>51</v>
      </c>
      <c r="AB794" s="1" t="s">
        <v>1453</v>
      </c>
      <c r="AC794" s="1" t="s">
        <v>37</v>
      </c>
    </row>
    <row r="795" spans="1:29" hidden="1" x14ac:dyDescent="0.25">
      <c r="A795" s="1" t="s">
        <v>33</v>
      </c>
      <c r="B795" s="1" t="s">
        <v>34</v>
      </c>
      <c r="C795" s="2">
        <v>45107</v>
      </c>
      <c r="D795" s="1" t="s">
        <v>73</v>
      </c>
      <c r="E795" s="1" t="s">
        <v>74</v>
      </c>
      <c r="F795" s="1" t="s">
        <v>37</v>
      </c>
      <c r="G795" s="1" t="s">
        <v>1015</v>
      </c>
      <c r="H795" s="1" t="s">
        <v>34</v>
      </c>
      <c r="I795" s="3">
        <v>580000</v>
      </c>
      <c r="J795" s="3">
        <v>0</v>
      </c>
      <c r="K795" s="1" t="s">
        <v>40</v>
      </c>
      <c r="L795" s="1" t="s">
        <v>649</v>
      </c>
      <c r="M795" s="1" t="s">
        <v>650</v>
      </c>
      <c r="N795" s="1" t="s">
        <v>79</v>
      </c>
      <c r="O795" s="1" t="s">
        <v>80</v>
      </c>
      <c r="P795" s="1" t="s">
        <v>43</v>
      </c>
      <c r="Q795" s="1" t="s">
        <v>43</v>
      </c>
      <c r="R795" s="3">
        <v>0</v>
      </c>
      <c r="S795" s="1" t="s">
        <v>44</v>
      </c>
      <c r="T795" s="1" t="s">
        <v>45</v>
      </c>
      <c r="U795" s="1" t="s">
        <v>1015</v>
      </c>
      <c r="V795" s="1" t="s">
        <v>46</v>
      </c>
      <c r="W795" s="1" t="s">
        <v>81</v>
      </c>
      <c r="X795" s="1" t="s">
        <v>1453</v>
      </c>
      <c r="Y795" s="1" t="s">
        <v>83</v>
      </c>
      <c r="Z795" s="1" t="s">
        <v>1405</v>
      </c>
      <c r="AA795" s="1" t="s">
        <v>51</v>
      </c>
      <c r="AB795" s="1" t="s">
        <v>1453</v>
      </c>
      <c r="AC795" s="1" t="s">
        <v>37</v>
      </c>
    </row>
    <row r="796" spans="1:29" hidden="1" x14ac:dyDescent="0.25">
      <c r="A796" s="1" t="s">
        <v>33</v>
      </c>
      <c r="B796" s="1" t="s">
        <v>34</v>
      </c>
      <c r="C796" s="2">
        <v>45107</v>
      </c>
      <c r="D796" s="1" t="s">
        <v>73</v>
      </c>
      <c r="E796" s="1" t="s">
        <v>74</v>
      </c>
      <c r="F796" s="1" t="s">
        <v>37</v>
      </c>
      <c r="G796" s="1" t="s">
        <v>1015</v>
      </c>
      <c r="H796" s="1" t="s">
        <v>34</v>
      </c>
      <c r="I796" s="3">
        <v>55863</v>
      </c>
      <c r="J796" s="3">
        <v>0</v>
      </c>
      <c r="K796" s="1" t="s">
        <v>40</v>
      </c>
      <c r="L796" s="1" t="s">
        <v>109</v>
      </c>
      <c r="M796" s="1" t="s">
        <v>110</v>
      </c>
      <c r="N796" s="1" t="s">
        <v>79</v>
      </c>
      <c r="O796" s="1" t="s">
        <v>80</v>
      </c>
      <c r="P796" s="1" t="s">
        <v>43</v>
      </c>
      <c r="Q796" s="1" t="s">
        <v>43</v>
      </c>
      <c r="R796" s="3">
        <v>0</v>
      </c>
      <c r="S796" s="1" t="s">
        <v>44</v>
      </c>
      <c r="T796" s="1" t="s">
        <v>45</v>
      </c>
      <c r="U796" s="1" t="s">
        <v>1015</v>
      </c>
      <c r="V796" s="1" t="s">
        <v>46</v>
      </c>
      <c r="W796" s="1" t="s">
        <v>81</v>
      </c>
      <c r="X796" s="1" t="s">
        <v>1453</v>
      </c>
      <c r="Y796" s="1" t="s">
        <v>83</v>
      </c>
      <c r="Z796" s="1" t="s">
        <v>1405</v>
      </c>
      <c r="AA796" s="1" t="s">
        <v>51</v>
      </c>
      <c r="AB796" s="1" t="s">
        <v>1453</v>
      </c>
      <c r="AC796" s="1" t="s">
        <v>37</v>
      </c>
    </row>
    <row r="797" spans="1:29" hidden="1" x14ac:dyDescent="0.25">
      <c r="A797" s="1" t="s">
        <v>33</v>
      </c>
      <c r="B797" s="1" t="s">
        <v>34</v>
      </c>
      <c r="C797" s="2">
        <v>45107</v>
      </c>
      <c r="D797" s="1" t="s">
        <v>73</v>
      </c>
      <c r="E797" s="1" t="s">
        <v>74</v>
      </c>
      <c r="F797" s="1" t="s">
        <v>37</v>
      </c>
      <c r="G797" s="1" t="s">
        <v>1015</v>
      </c>
      <c r="H797" s="1" t="s">
        <v>34</v>
      </c>
      <c r="I797" s="3">
        <v>350955</v>
      </c>
      <c r="J797" s="3">
        <v>0</v>
      </c>
      <c r="K797" s="1" t="s">
        <v>40</v>
      </c>
      <c r="L797" s="1" t="s">
        <v>614</v>
      </c>
      <c r="M797" s="1" t="s">
        <v>615</v>
      </c>
      <c r="N797" s="1" t="s">
        <v>79</v>
      </c>
      <c r="O797" s="1" t="s">
        <v>80</v>
      </c>
      <c r="P797" s="1" t="s">
        <v>43</v>
      </c>
      <c r="Q797" s="1" t="s">
        <v>43</v>
      </c>
      <c r="R797" s="3">
        <v>0</v>
      </c>
      <c r="S797" s="1" t="s">
        <v>44</v>
      </c>
      <c r="T797" s="1" t="s">
        <v>45</v>
      </c>
      <c r="U797" s="1" t="s">
        <v>1015</v>
      </c>
      <c r="V797" s="1" t="s">
        <v>46</v>
      </c>
      <c r="W797" s="1" t="s">
        <v>81</v>
      </c>
      <c r="X797" s="1" t="s">
        <v>1453</v>
      </c>
      <c r="Y797" s="1" t="s">
        <v>83</v>
      </c>
      <c r="Z797" s="1" t="s">
        <v>1405</v>
      </c>
      <c r="AA797" s="1" t="s">
        <v>51</v>
      </c>
      <c r="AB797" s="1" t="s">
        <v>1453</v>
      </c>
      <c r="AC797" s="1" t="s">
        <v>37</v>
      </c>
    </row>
    <row r="798" spans="1:29" hidden="1" x14ac:dyDescent="0.25">
      <c r="A798" s="1" t="s">
        <v>33</v>
      </c>
      <c r="B798" s="1" t="s">
        <v>34</v>
      </c>
      <c r="C798" s="2">
        <v>45107</v>
      </c>
      <c r="D798" s="1" t="s">
        <v>73</v>
      </c>
      <c r="E798" s="1" t="s">
        <v>74</v>
      </c>
      <c r="F798" s="1" t="s">
        <v>37</v>
      </c>
      <c r="G798" s="1" t="s">
        <v>1015</v>
      </c>
      <c r="H798" s="1" t="s">
        <v>34</v>
      </c>
      <c r="I798" s="3">
        <v>196924</v>
      </c>
      <c r="J798" s="3">
        <v>0</v>
      </c>
      <c r="K798" s="1" t="s">
        <v>40</v>
      </c>
      <c r="L798" s="1" t="s">
        <v>220</v>
      </c>
      <c r="M798" s="1" t="s">
        <v>221</v>
      </c>
      <c r="N798" s="1" t="s">
        <v>79</v>
      </c>
      <c r="O798" s="1" t="s">
        <v>80</v>
      </c>
      <c r="P798" s="1" t="s">
        <v>43</v>
      </c>
      <c r="Q798" s="1" t="s">
        <v>43</v>
      </c>
      <c r="R798" s="3">
        <v>0</v>
      </c>
      <c r="S798" s="1" t="s">
        <v>44</v>
      </c>
      <c r="T798" s="1" t="s">
        <v>45</v>
      </c>
      <c r="U798" s="1" t="s">
        <v>1015</v>
      </c>
      <c r="V798" s="1" t="s">
        <v>46</v>
      </c>
      <c r="W798" s="1" t="s">
        <v>81</v>
      </c>
      <c r="X798" s="1" t="s">
        <v>1453</v>
      </c>
      <c r="Y798" s="1" t="s">
        <v>83</v>
      </c>
      <c r="Z798" s="1" t="s">
        <v>1405</v>
      </c>
      <c r="AA798" s="1" t="s">
        <v>51</v>
      </c>
      <c r="AB798" s="1" t="s">
        <v>1453</v>
      </c>
      <c r="AC798" s="1" t="s">
        <v>37</v>
      </c>
    </row>
    <row r="799" spans="1:29" hidden="1" x14ac:dyDescent="0.25">
      <c r="A799" s="1" t="s">
        <v>33</v>
      </c>
      <c r="B799" s="1" t="s">
        <v>34</v>
      </c>
      <c r="C799" s="2">
        <v>45107</v>
      </c>
      <c r="D799" s="1" t="s">
        <v>73</v>
      </c>
      <c r="E799" s="1" t="s">
        <v>74</v>
      </c>
      <c r="F799" s="1" t="s">
        <v>37</v>
      </c>
      <c r="G799" s="1" t="s">
        <v>1015</v>
      </c>
      <c r="H799" s="1" t="s">
        <v>34</v>
      </c>
      <c r="I799" s="3">
        <v>2941120</v>
      </c>
      <c r="J799" s="3">
        <v>0</v>
      </c>
      <c r="K799" s="1" t="s">
        <v>40</v>
      </c>
      <c r="L799" s="1" t="s">
        <v>1455</v>
      </c>
      <c r="M799" s="1" t="s">
        <v>1456</v>
      </c>
      <c r="N799" s="1" t="s">
        <v>1457</v>
      </c>
      <c r="O799" s="1" t="s">
        <v>1458</v>
      </c>
      <c r="P799" s="1" t="s">
        <v>43</v>
      </c>
      <c r="Q799" s="1" t="s">
        <v>43</v>
      </c>
      <c r="R799" s="3">
        <v>0</v>
      </c>
      <c r="S799" s="1" t="s">
        <v>44</v>
      </c>
      <c r="T799" s="1" t="s">
        <v>45</v>
      </c>
      <c r="U799" s="1" t="s">
        <v>1015</v>
      </c>
      <c r="V799" s="1" t="s">
        <v>46</v>
      </c>
      <c r="W799" s="1" t="s">
        <v>81</v>
      </c>
      <c r="X799" s="1" t="s">
        <v>1453</v>
      </c>
      <c r="Y799" s="1" t="s">
        <v>83</v>
      </c>
      <c r="Z799" s="1" t="s">
        <v>1405</v>
      </c>
      <c r="AA799" s="1" t="s">
        <v>51</v>
      </c>
      <c r="AB799" s="1" t="s">
        <v>1453</v>
      </c>
      <c r="AC799" s="1" t="s">
        <v>37</v>
      </c>
    </row>
    <row r="800" spans="1:29" x14ac:dyDescent="0.25">
      <c r="A800" s="1" t="s">
        <v>33</v>
      </c>
      <c r="B800" s="1" t="s">
        <v>34</v>
      </c>
      <c r="C800" s="2">
        <v>45120</v>
      </c>
      <c r="D800" s="1" t="s">
        <v>35</v>
      </c>
      <c r="E800" s="1" t="s">
        <v>36</v>
      </c>
      <c r="F800" s="1" t="s">
        <v>37</v>
      </c>
      <c r="G800" s="1" t="s">
        <v>1461</v>
      </c>
      <c r="H800" s="1" t="s">
        <v>1462</v>
      </c>
      <c r="I800" s="3">
        <v>0</v>
      </c>
      <c r="J800" s="3">
        <v>148811</v>
      </c>
      <c r="K800" s="1" t="s">
        <v>40</v>
      </c>
      <c r="L800" s="1" t="s">
        <v>1454</v>
      </c>
      <c r="M800" s="1" t="s">
        <v>828</v>
      </c>
      <c r="N800" s="1" t="s">
        <v>37</v>
      </c>
      <c r="O800" s="1" t="s">
        <v>43</v>
      </c>
      <c r="P800" s="1" t="s">
        <v>43</v>
      </c>
      <c r="Q800" s="1" t="s">
        <v>43</v>
      </c>
      <c r="R800" s="3">
        <v>0</v>
      </c>
      <c r="S800" s="1" t="s">
        <v>44</v>
      </c>
      <c r="T800" s="1" t="s">
        <v>45</v>
      </c>
      <c r="U800" s="1" t="s">
        <v>1461</v>
      </c>
      <c r="V800" s="1" t="s">
        <v>46</v>
      </c>
      <c r="W800" s="1" t="s">
        <v>47</v>
      </c>
      <c r="X800" s="1" t="s">
        <v>1463</v>
      </c>
      <c r="Y800" s="1" t="s">
        <v>49</v>
      </c>
      <c r="Z800" s="1" t="s">
        <v>1440</v>
      </c>
      <c r="AA800" s="1" t="s">
        <v>51</v>
      </c>
      <c r="AB800" s="1" t="s">
        <v>1463</v>
      </c>
      <c r="AC800" s="1" t="s">
        <v>37</v>
      </c>
    </row>
    <row r="801" spans="1:29" x14ac:dyDescent="0.25">
      <c r="A801" s="1" t="s">
        <v>33</v>
      </c>
      <c r="B801" s="1" t="s">
        <v>34</v>
      </c>
      <c r="C801" s="2">
        <v>45120</v>
      </c>
      <c r="D801" s="1" t="s">
        <v>35</v>
      </c>
      <c r="E801" s="1" t="s">
        <v>36</v>
      </c>
      <c r="F801" s="1" t="s">
        <v>37</v>
      </c>
      <c r="G801" s="1" t="s">
        <v>1461</v>
      </c>
      <c r="H801" s="1" t="s">
        <v>363</v>
      </c>
      <c r="I801" s="3">
        <v>0</v>
      </c>
      <c r="J801" s="3">
        <v>309336</v>
      </c>
      <c r="K801" s="1" t="s">
        <v>40</v>
      </c>
      <c r="L801" s="1" t="s">
        <v>152</v>
      </c>
      <c r="M801" s="1" t="s">
        <v>153</v>
      </c>
      <c r="N801" s="1" t="s">
        <v>37</v>
      </c>
      <c r="O801" s="1" t="s">
        <v>43</v>
      </c>
      <c r="P801" s="1" t="s">
        <v>43</v>
      </c>
      <c r="Q801" s="1" t="s">
        <v>43</v>
      </c>
      <c r="R801" s="3">
        <v>0</v>
      </c>
      <c r="S801" s="1" t="s">
        <v>44</v>
      </c>
      <c r="T801" s="1" t="s">
        <v>45</v>
      </c>
      <c r="U801" s="1" t="s">
        <v>1461</v>
      </c>
      <c r="V801" s="1" t="s">
        <v>46</v>
      </c>
      <c r="W801" s="1" t="s">
        <v>47</v>
      </c>
      <c r="X801" s="1" t="s">
        <v>1463</v>
      </c>
      <c r="Y801" s="1" t="s">
        <v>49</v>
      </c>
      <c r="Z801" s="1" t="s">
        <v>1440</v>
      </c>
      <c r="AA801" s="1" t="s">
        <v>51</v>
      </c>
      <c r="AB801" s="1" t="s">
        <v>1463</v>
      </c>
      <c r="AC801" s="1" t="s">
        <v>37</v>
      </c>
    </row>
    <row r="802" spans="1:29" x14ac:dyDescent="0.25">
      <c r="A802" s="1" t="s">
        <v>33</v>
      </c>
      <c r="B802" s="1" t="s">
        <v>34</v>
      </c>
      <c r="C802" s="2">
        <v>45120</v>
      </c>
      <c r="D802" s="1" t="s">
        <v>35</v>
      </c>
      <c r="E802" s="1" t="s">
        <v>36</v>
      </c>
      <c r="F802" s="1" t="s">
        <v>37</v>
      </c>
      <c r="G802" s="1" t="s">
        <v>1461</v>
      </c>
      <c r="H802" s="1" t="s">
        <v>363</v>
      </c>
      <c r="I802" s="3">
        <v>0</v>
      </c>
      <c r="J802" s="3">
        <v>1082667</v>
      </c>
      <c r="K802" s="1" t="s">
        <v>40</v>
      </c>
      <c r="L802" s="1" t="s">
        <v>113</v>
      </c>
      <c r="M802" s="1" t="s">
        <v>114</v>
      </c>
      <c r="N802" s="1" t="s">
        <v>37</v>
      </c>
      <c r="O802" s="1" t="s">
        <v>43</v>
      </c>
      <c r="P802" s="1" t="s">
        <v>43</v>
      </c>
      <c r="Q802" s="1" t="s">
        <v>43</v>
      </c>
      <c r="R802" s="3">
        <v>0</v>
      </c>
      <c r="S802" s="1" t="s">
        <v>44</v>
      </c>
      <c r="T802" s="1" t="s">
        <v>45</v>
      </c>
      <c r="U802" s="1" t="s">
        <v>1461</v>
      </c>
      <c r="V802" s="1" t="s">
        <v>46</v>
      </c>
      <c r="W802" s="1" t="s">
        <v>47</v>
      </c>
      <c r="X802" s="1" t="s">
        <v>1463</v>
      </c>
      <c r="Y802" s="1" t="s">
        <v>49</v>
      </c>
      <c r="Z802" s="1" t="s">
        <v>1440</v>
      </c>
      <c r="AA802" s="1" t="s">
        <v>51</v>
      </c>
      <c r="AB802" s="1" t="s">
        <v>1463</v>
      </c>
      <c r="AC802" s="1" t="s">
        <v>37</v>
      </c>
    </row>
    <row r="803" spans="1:29" x14ac:dyDescent="0.25">
      <c r="A803" s="1" t="s">
        <v>33</v>
      </c>
      <c r="B803" s="1" t="s">
        <v>34</v>
      </c>
      <c r="C803" s="2">
        <v>45120</v>
      </c>
      <c r="D803" s="1" t="s">
        <v>35</v>
      </c>
      <c r="E803" s="1" t="s">
        <v>36</v>
      </c>
      <c r="F803" s="1" t="s">
        <v>37</v>
      </c>
      <c r="G803" s="1" t="s">
        <v>1461</v>
      </c>
      <c r="H803" s="1" t="s">
        <v>363</v>
      </c>
      <c r="I803" s="3">
        <v>0</v>
      </c>
      <c r="J803" s="3">
        <v>43802</v>
      </c>
      <c r="K803" s="1" t="s">
        <v>40</v>
      </c>
      <c r="L803" s="1" t="s">
        <v>482</v>
      </c>
      <c r="M803" s="1" t="s">
        <v>483</v>
      </c>
      <c r="N803" s="1" t="s">
        <v>37</v>
      </c>
      <c r="O803" s="1" t="s">
        <v>43</v>
      </c>
      <c r="P803" s="1" t="s">
        <v>43</v>
      </c>
      <c r="Q803" s="1" t="s">
        <v>43</v>
      </c>
      <c r="R803" s="3">
        <v>0</v>
      </c>
      <c r="S803" s="1" t="s">
        <v>44</v>
      </c>
      <c r="T803" s="1" t="s">
        <v>45</v>
      </c>
      <c r="U803" s="1" t="s">
        <v>1461</v>
      </c>
      <c r="V803" s="1" t="s">
        <v>46</v>
      </c>
      <c r="W803" s="1" t="s">
        <v>47</v>
      </c>
      <c r="X803" s="1" t="s">
        <v>1463</v>
      </c>
      <c r="Y803" s="1" t="s">
        <v>49</v>
      </c>
      <c r="Z803" s="1" t="s">
        <v>1440</v>
      </c>
      <c r="AA803" s="1" t="s">
        <v>51</v>
      </c>
      <c r="AB803" s="1" t="s">
        <v>1463</v>
      </c>
      <c r="AC803" s="1" t="s">
        <v>37</v>
      </c>
    </row>
    <row r="804" spans="1:29" x14ac:dyDescent="0.25">
      <c r="A804" s="1" t="s">
        <v>33</v>
      </c>
      <c r="B804" s="1" t="s">
        <v>34</v>
      </c>
      <c r="C804" s="2">
        <v>45120</v>
      </c>
      <c r="D804" s="1" t="s">
        <v>35</v>
      </c>
      <c r="E804" s="1" t="s">
        <v>36</v>
      </c>
      <c r="F804" s="1" t="s">
        <v>37</v>
      </c>
      <c r="G804" s="1" t="s">
        <v>1461</v>
      </c>
      <c r="H804" s="1" t="s">
        <v>363</v>
      </c>
      <c r="I804" s="3">
        <v>0</v>
      </c>
      <c r="J804" s="3">
        <v>38667</v>
      </c>
      <c r="K804" s="1" t="s">
        <v>40</v>
      </c>
      <c r="L804" s="1" t="s">
        <v>168</v>
      </c>
      <c r="M804" s="1" t="s">
        <v>169</v>
      </c>
      <c r="N804" s="1" t="s">
        <v>37</v>
      </c>
      <c r="O804" s="1" t="s">
        <v>43</v>
      </c>
      <c r="P804" s="1" t="s">
        <v>43</v>
      </c>
      <c r="Q804" s="1" t="s">
        <v>43</v>
      </c>
      <c r="R804" s="3">
        <v>0</v>
      </c>
      <c r="S804" s="1" t="s">
        <v>44</v>
      </c>
      <c r="T804" s="1" t="s">
        <v>45</v>
      </c>
      <c r="U804" s="1" t="s">
        <v>1461</v>
      </c>
      <c r="V804" s="1" t="s">
        <v>46</v>
      </c>
      <c r="W804" s="1" t="s">
        <v>47</v>
      </c>
      <c r="X804" s="1" t="s">
        <v>1463</v>
      </c>
      <c r="Y804" s="1" t="s">
        <v>49</v>
      </c>
      <c r="Z804" s="1" t="s">
        <v>1440</v>
      </c>
      <c r="AA804" s="1" t="s">
        <v>51</v>
      </c>
      <c r="AB804" s="1" t="s">
        <v>1463</v>
      </c>
      <c r="AC804" s="1" t="s">
        <v>37</v>
      </c>
    </row>
    <row r="805" spans="1:29" x14ac:dyDescent="0.25">
      <c r="A805" s="1" t="s">
        <v>33</v>
      </c>
      <c r="B805" s="1" t="s">
        <v>34</v>
      </c>
      <c r="C805" s="2">
        <v>45120</v>
      </c>
      <c r="D805" s="1" t="s">
        <v>35</v>
      </c>
      <c r="E805" s="1" t="s">
        <v>36</v>
      </c>
      <c r="F805" s="1" t="s">
        <v>37</v>
      </c>
      <c r="G805" s="1" t="s">
        <v>1461</v>
      </c>
      <c r="H805" s="1" t="s">
        <v>363</v>
      </c>
      <c r="I805" s="3">
        <v>0</v>
      </c>
      <c r="J805" s="3">
        <v>496038</v>
      </c>
      <c r="K805" s="1" t="s">
        <v>40</v>
      </c>
      <c r="L805" s="1" t="s">
        <v>1454</v>
      </c>
      <c r="M805" s="1" t="s">
        <v>828</v>
      </c>
      <c r="N805" s="1" t="s">
        <v>37</v>
      </c>
      <c r="O805" s="1" t="s">
        <v>43</v>
      </c>
      <c r="P805" s="1" t="s">
        <v>43</v>
      </c>
      <c r="Q805" s="1" t="s">
        <v>43</v>
      </c>
      <c r="R805" s="3">
        <v>0</v>
      </c>
      <c r="S805" s="1" t="s">
        <v>44</v>
      </c>
      <c r="T805" s="1" t="s">
        <v>45</v>
      </c>
      <c r="U805" s="1" t="s">
        <v>1461</v>
      </c>
      <c r="V805" s="1" t="s">
        <v>46</v>
      </c>
      <c r="W805" s="1" t="s">
        <v>47</v>
      </c>
      <c r="X805" s="1" t="s">
        <v>1463</v>
      </c>
      <c r="Y805" s="1" t="s">
        <v>49</v>
      </c>
      <c r="Z805" s="1" t="s">
        <v>1440</v>
      </c>
      <c r="AA805" s="1" t="s">
        <v>51</v>
      </c>
      <c r="AB805" s="1" t="s">
        <v>1463</v>
      </c>
      <c r="AC805" s="1" t="s">
        <v>37</v>
      </c>
    </row>
    <row r="806" spans="1:29" x14ac:dyDescent="0.25">
      <c r="A806" s="1" t="s">
        <v>33</v>
      </c>
      <c r="B806" s="1" t="s">
        <v>34</v>
      </c>
      <c r="C806" s="2">
        <v>45121</v>
      </c>
      <c r="D806" s="1" t="s">
        <v>35</v>
      </c>
      <c r="E806" s="1" t="s">
        <v>36</v>
      </c>
      <c r="F806" s="1" t="s">
        <v>37</v>
      </c>
      <c r="G806" s="1" t="s">
        <v>1464</v>
      </c>
      <c r="H806" s="1" t="s">
        <v>1465</v>
      </c>
      <c r="I806" s="3">
        <v>0</v>
      </c>
      <c r="J806" s="3">
        <v>270667</v>
      </c>
      <c r="K806" s="1" t="s">
        <v>40</v>
      </c>
      <c r="L806" s="1" t="s">
        <v>601</v>
      </c>
      <c r="M806" s="1" t="s">
        <v>602</v>
      </c>
      <c r="N806" s="1" t="s">
        <v>37</v>
      </c>
      <c r="O806" s="1" t="s">
        <v>43</v>
      </c>
      <c r="P806" s="1" t="s">
        <v>43</v>
      </c>
      <c r="Q806" s="1" t="s">
        <v>43</v>
      </c>
      <c r="R806" s="3">
        <v>0</v>
      </c>
      <c r="S806" s="1" t="s">
        <v>44</v>
      </c>
      <c r="T806" s="1" t="s">
        <v>45</v>
      </c>
      <c r="U806" s="1" t="s">
        <v>1464</v>
      </c>
      <c r="V806" s="1" t="s">
        <v>46</v>
      </c>
      <c r="W806" s="1" t="s">
        <v>47</v>
      </c>
      <c r="X806" s="1" t="s">
        <v>1466</v>
      </c>
      <c r="Y806" s="1" t="s">
        <v>49</v>
      </c>
      <c r="Z806" s="1" t="s">
        <v>1440</v>
      </c>
      <c r="AA806" s="1" t="s">
        <v>51</v>
      </c>
      <c r="AB806" s="1" t="s">
        <v>1466</v>
      </c>
      <c r="AC806" s="1" t="s">
        <v>37</v>
      </c>
    </row>
    <row r="807" spans="1:29" x14ac:dyDescent="0.25">
      <c r="A807" s="1" t="s">
        <v>33</v>
      </c>
      <c r="B807" s="1" t="s">
        <v>34</v>
      </c>
      <c r="C807" s="2">
        <v>45121</v>
      </c>
      <c r="D807" s="1" t="s">
        <v>35</v>
      </c>
      <c r="E807" s="1" t="s">
        <v>36</v>
      </c>
      <c r="F807" s="1" t="s">
        <v>37</v>
      </c>
      <c r="G807" s="1" t="s">
        <v>1464</v>
      </c>
      <c r="H807" s="1" t="s">
        <v>1465</v>
      </c>
      <c r="I807" s="3">
        <v>0</v>
      </c>
      <c r="J807" s="3">
        <v>38667</v>
      </c>
      <c r="K807" s="1" t="s">
        <v>40</v>
      </c>
      <c r="L807" s="1" t="s">
        <v>777</v>
      </c>
      <c r="M807" s="1" t="s">
        <v>778</v>
      </c>
      <c r="N807" s="1" t="s">
        <v>37</v>
      </c>
      <c r="O807" s="1" t="s">
        <v>43</v>
      </c>
      <c r="P807" s="1" t="s">
        <v>43</v>
      </c>
      <c r="Q807" s="1" t="s">
        <v>43</v>
      </c>
      <c r="R807" s="3">
        <v>0</v>
      </c>
      <c r="S807" s="1" t="s">
        <v>44</v>
      </c>
      <c r="T807" s="1" t="s">
        <v>45</v>
      </c>
      <c r="U807" s="1" t="s">
        <v>1464</v>
      </c>
      <c r="V807" s="1" t="s">
        <v>46</v>
      </c>
      <c r="W807" s="1" t="s">
        <v>47</v>
      </c>
      <c r="X807" s="1" t="s">
        <v>1466</v>
      </c>
      <c r="Y807" s="1" t="s">
        <v>49</v>
      </c>
      <c r="Z807" s="1" t="s">
        <v>1440</v>
      </c>
      <c r="AA807" s="1" t="s">
        <v>51</v>
      </c>
      <c r="AB807" s="1" t="s">
        <v>1466</v>
      </c>
      <c r="AC807" s="1" t="s">
        <v>37</v>
      </c>
    </row>
    <row r="808" spans="1:29" x14ac:dyDescent="0.25">
      <c r="A808" s="1" t="s">
        <v>33</v>
      </c>
      <c r="B808" s="1" t="s">
        <v>34</v>
      </c>
      <c r="C808" s="2">
        <v>45121</v>
      </c>
      <c r="D808" s="1" t="s">
        <v>35</v>
      </c>
      <c r="E808" s="1" t="s">
        <v>36</v>
      </c>
      <c r="F808" s="1" t="s">
        <v>37</v>
      </c>
      <c r="G808" s="1" t="s">
        <v>1464</v>
      </c>
      <c r="H808" s="1" t="s">
        <v>1465</v>
      </c>
      <c r="I808" s="3">
        <v>0</v>
      </c>
      <c r="J808" s="3">
        <v>193333</v>
      </c>
      <c r="K808" s="1" t="s">
        <v>40</v>
      </c>
      <c r="L808" s="1" t="s">
        <v>786</v>
      </c>
      <c r="M808" s="1" t="s">
        <v>787</v>
      </c>
      <c r="N808" s="1" t="s">
        <v>37</v>
      </c>
      <c r="O808" s="1" t="s">
        <v>43</v>
      </c>
      <c r="P808" s="1" t="s">
        <v>43</v>
      </c>
      <c r="Q808" s="1" t="s">
        <v>43</v>
      </c>
      <c r="R808" s="3">
        <v>0</v>
      </c>
      <c r="S808" s="1" t="s">
        <v>44</v>
      </c>
      <c r="T808" s="1" t="s">
        <v>45</v>
      </c>
      <c r="U808" s="1" t="s">
        <v>1464</v>
      </c>
      <c r="V808" s="1" t="s">
        <v>46</v>
      </c>
      <c r="W808" s="1" t="s">
        <v>47</v>
      </c>
      <c r="X808" s="1" t="s">
        <v>1466</v>
      </c>
      <c r="Y808" s="1" t="s">
        <v>49</v>
      </c>
      <c r="Z808" s="1" t="s">
        <v>1440</v>
      </c>
      <c r="AA808" s="1" t="s">
        <v>51</v>
      </c>
      <c r="AB808" s="1" t="s">
        <v>1466</v>
      </c>
      <c r="AC808" s="1" t="s">
        <v>37</v>
      </c>
    </row>
    <row r="809" spans="1:29" x14ac:dyDescent="0.25">
      <c r="A809" s="1" t="s">
        <v>33</v>
      </c>
      <c r="B809" s="1" t="s">
        <v>34</v>
      </c>
      <c r="C809" s="2">
        <v>45121</v>
      </c>
      <c r="D809" s="1" t="s">
        <v>35</v>
      </c>
      <c r="E809" s="1" t="s">
        <v>36</v>
      </c>
      <c r="F809" s="1" t="s">
        <v>37</v>
      </c>
      <c r="G809" s="1" t="s">
        <v>1467</v>
      </c>
      <c r="H809" s="1" t="s">
        <v>1468</v>
      </c>
      <c r="I809" s="3">
        <v>0</v>
      </c>
      <c r="J809" s="3">
        <v>41449</v>
      </c>
      <c r="K809" s="1" t="s">
        <v>40</v>
      </c>
      <c r="L809" s="1" t="s">
        <v>476</v>
      </c>
      <c r="M809" s="1" t="s">
        <v>477</v>
      </c>
      <c r="N809" s="1" t="s">
        <v>37</v>
      </c>
      <c r="O809" s="1" t="s">
        <v>43</v>
      </c>
      <c r="P809" s="1" t="s">
        <v>43</v>
      </c>
      <c r="Q809" s="1" t="s">
        <v>43</v>
      </c>
      <c r="R809" s="3">
        <v>0</v>
      </c>
      <c r="S809" s="1" t="s">
        <v>44</v>
      </c>
      <c r="T809" s="1" t="s">
        <v>45</v>
      </c>
      <c r="U809" s="1" t="s">
        <v>1467</v>
      </c>
      <c r="V809" s="1" t="s">
        <v>46</v>
      </c>
      <c r="W809" s="1" t="s">
        <v>47</v>
      </c>
      <c r="X809" s="1" t="s">
        <v>1469</v>
      </c>
      <c r="Y809" s="1" t="s">
        <v>49</v>
      </c>
      <c r="Z809" s="1" t="s">
        <v>1440</v>
      </c>
      <c r="AA809" s="1" t="s">
        <v>51</v>
      </c>
      <c r="AB809" s="1" t="s">
        <v>1469</v>
      </c>
      <c r="AC809" s="1" t="s">
        <v>37</v>
      </c>
    </row>
    <row r="810" spans="1:29" x14ac:dyDescent="0.25">
      <c r="A810" s="1" t="s">
        <v>33</v>
      </c>
      <c r="B810" s="1" t="s">
        <v>34</v>
      </c>
      <c r="C810" s="2">
        <v>45121</v>
      </c>
      <c r="D810" s="1" t="s">
        <v>35</v>
      </c>
      <c r="E810" s="1" t="s">
        <v>36</v>
      </c>
      <c r="F810" s="1" t="s">
        <v>37</v>
      </c>
      <c r="G810" s="1" t="s">
        <v>1467</v>
      </c>
      <c r="H810" s="1" t="s">
        <v>1468</v>
      </c>
      <c r="I810" s="3">
        <v>0</v>
      </c>
      <c r="J810" s="3">
        <v>77334</v>
      </c>
      <c r="K810" s="1" t="s">
        <v>40</v>
      </c>
      <c r="L810" s="1" t="s">
        <v>133</v>
      </c>
      <c r="M810" s="1" t="s">
        <v>134</v>
      </c>
      <c r="N810" s="1" t="s">
        <v>37</v>
      </c>
      <c r="O810" s="1" t="s">
        <v>43</v>
      </c>
      <c r="P810" s="1" t="s">
        <v>43</v>
      </c>
      <c r="Q810" s="1" t="s">
        <v>43</v>
      </c>
      <c r="R810" s="3">
        <v>0</v>
      </c>
      <c r="S810" s="1" t="s">
        <v>44</v>
      </c>
      <c r="T810" s="1" t="s">
        <v>45</v>
      </c>
      <c r="U810" s="1" t="s">
        <v>1467</v>
      </c>
      <c r="V810" s="1" t="s">
        <v>46</v>
      </c>
      <c r="W810" s="1" t="s">
        <v>47</v>
      </c>
      <c r="X810" s="1" t="s">
        <v>1469</v>
      </c>
      <c r="Y810" s="1" t="s">
        <v>49</v>
      </c>
      <c r="Z810" s="1" t="s">
        <v>1440</v>
      </c>
      <c r="AA810" s="1" t="s">
        <v>51</v>
      </c>
      <c r="AB810" s="1" t="s">
        <v>1469</v>
      </c>
      <c r="AC810" s="1" t="s">
        <v>37</v>
      </c>
    </row>
    <row r="811" spans="1:29" x14ac:dyDescent="0.25">
      <c r="A811" s="1" t="s">
        <v>33</v>
      </c>
      <c r="B811" s="1" t="s">
        <v>34</v>
      </c>
      <c r="C811" s="2">
        <v>45125</v>
      </c>
      <c r="D811" s="1" t="s">
        <v>35</v>
      </c>
      <c r="E811" s="1" t="s">
        <v>36</v>
      </c>
      <c r="F811" s="1" t="s">
        <v>37</v>
      </c>
      <c r="G811" s="1" t="s">
        <v>1470</v>
      </c>
      <c r="H811" s="1" t="s">
        <v>1471</v>
      </c>
      <c r="I811" s="3">
        <v>0</v>
      </c>
      <c r="J811" s="3">
        <v>502667</v>
      </c>
      <c r="K811" s="1" t="s">
        <v>40</v>
      </c>
      <c r="L811" s="1" t="s">
        <v>462</v>
      </c>
      <c r="M811" s="1" t="s">
        <v>463</v>
      </c>
      <c r="N811" s="1" t="s">
        <v>37</v>
      </c>
      <c r="O811" s="1" t="s">
        <v>43</v>
      </c>
      <c r="P811" s="1" t="s">
        <v>43</v>
      </c>
      <c r="Q811" s="1" t="s">
        <v>43</v>
      </c>
      <c r="R811" s="3">
        <v>0</v>
      </c>
      <c r="S811" s="1" t="s">
        <v>44</v>
      </c>
      <c r="T811" s="1" t="s">
        <v>45</v>
      </c>
      <c r="U811" s="1" t="s">
        <v>1470</v>
      </c>
      <c r="V811" s="1" t="s">
        <v>46</v>
      </c>
      <c r="W811" s="1" t="s">
        <v>47</v>
      </c>
      <c r="X811" s="1" t="s">
        <v>1472</v>
      </c>
      <c r="Y811" s="1" t="s">
        <v>49</v>
      </c>
      <c r="Z811" s="1" t="s">
        <v>1440</v>
      </c>
      <c r="AA811" s="1" t="s">
        <v>51</v>
      </c>
      <c r="AB811" s="1" t="s">
        <v>1472</v>
      </c>
      <c r="AC811" s="1" t="s">
        <v>37</v>
      </c>
    </row>
    <row r="812" spans="1:29" x14ac:dyDescent="0.25">
      <c r="A812" s="1" t="s">
        <v>33</v>
      </c>
      <c r="B812" s="1" t="s">
        <v>34</v>
      </c>
      <c r="C812" s="2">
        <v>45125</v>
      </c>
      <c r="D812" s="1" t="s">
        <v>35</v>
      </c>
      <c r="E812" s="1" t="s">
        <v>36</v>
      </c>
      <c r="F812" s="1" t="s">
        <v>37</v>
      </c>
      <c r="G812" s="1" t="s">
        <v>1470</v>
      </c>
      <c r="H812" s="1" t="s">
        <v>1471</v>
      </c>
      <c r="I812" s="3">
        <v>0</v>
      </c>
      <c r="J812" s="3">
        <v>151421</v>
      </c>
      <c r="K812" s="1" t="s">
        <v>40</v>
      </c>
      <c r="L812" s="1" t="s">
        <v>533</v>
      </c>
      <c r="M812" s="1" t="s">
        <v>534</v>
      </c>
      <c r="N812" s="1" t="s">
        <v>37</v>
      </c>
      <c r="O812" s="1" t="s">
        <v>43</v>
      </c>
      <c r="P812" s="1" t="s">
        <v>43</v>
      </c>
      <c r="Q812" s="1" t="s">
        <v>43</v>
      </c>
      <c r="R812" s="3">
        <v>0</v>
      </c>
      <c r="S812" s="1" t="s">
        <v>44</v>
      </c>
      <c r="T812" s="1" t="s">
        <v>45</v>
      </c>
      <c r="U812" s="1" t="s">
        <v>1470</v>
      </c>
      <c r="V812" s="1" t="s">
        <v>46</v>
      </c>
      <c r="W812" s="1" t="s">
        <v>47</v>
      </c>
      <c r="X812" s="1" t="s">
        <v>1472</v>
      </c>
      <c r="Y812" s="1" t="s">
        <v>49</v>
      </c>
      <c r="Z812" s="1" t="s">
        <v>1440</v>
      </c>
      <c r="AA812" s="1" t="s">
        <v>51</v>
      </c>
      <c r="AB812" s="1" t="s">
        <v>1472</v>
      </c>
      <c r="AC812" s="1" t="s">
        <v>37</v>
      </c>
    </row>
    <row r="813" spans="1:29" x14ac:dyDescent="0.25">
      <c r="A813" s="1" t="s">
        <v>33</v>
      </c>
      <c r="B813" s="1" t="s">
        <v>34</v>
      </c>
      <c r="C813" s="2">
        <v>45125</v>
      </c>
      <c r="D813" s="1" t="s">
        <v>35</v>
      </c>
      <c r="E813" s="1" t="s">
        <v>36</v>
      </c>
      <c r="F813" s="1" t="s">
        <v>37</v>
      </c>
      <c r="G813" s="1" t="s">
        <v>1473</v>
      </c>
      <c r="H813" s="1" t="s">
        <v>1474</v>
      </c>
      <c r="I813" s="3">
        <v>0</v>
      </c>
      <c r="J813" s="3">
        <v>33292</v>
      </c>
      <c r="K813" s="1" t="s">
        <v>40</v>
      </c>
      <c r="L813" s="1" t="s">
        <v>734</v>
      </c>
      <c r="M813" s="1" t="s">
        <v>735</v>
      </c>
      <c r="N813" s="1" t="s">
        <v>37</v>
      </c>
      <c r="O813" s="1" t="s">
        <v>43</v>
      </c>
      <c r="P813" s="1" t="s">
        <v>43</v>
      </c>
      <c r="Q813" s="1" t="s">
        <v>43</v>
      </c>
      <c r="R813" s="3">
        <v>0</v>
      </c>
      <c r="S813" s="1" t="s">
        <v>44</v>
      </c>
      <c r="T813" s="1" t="s">
        <v>45</v>
      </c>
      <c r="U813" s="1" t="s">
        <v>1473</v>
      </c>
      <c r="V813" s="1" t="s">
        <v>46</v>
      </c>
      <c r="W813" s="1" t="s">
        <v>47</v>
      </c>
      <c r="X813" s="1" t="s">
        <v>1475</v>
      </c>
      <c r="Y813" s="1" t="s">
        <v>49</v>
      </c>
      <c r="Z813" s="1" t="s">
        <v>1440</v>
      </c>
      <c r="AA813" s="1" t="s">
        <v>51</v>
      </c>
      <c r="AB813" s="1" t="s">
        <v>1475</v>
      </c>
      <c r="AC813" s="1" t="s">
        <v>37</v>
      </c>
    </row>
    <row r="814" spans="1:29" x14ac:dyDescent="0.25">
      <c r="A814" s="1" t="s">
        <v>33</v>
      </c>
      <c r="B814" s="1" t="s">
        <v>34</v>
      </c>
      <c r="C814" s="2">
        <v>45128</v>
      </c>
      <c r="D814" s="1" t="s">
        <v>35</v>
      </c>
      <c r="E814" s="1" t="s">
        <v>36</v>
      </c>
      <c r="F814" s="1" t="s">
        <v>37</v>
      </c>
      <c r="G814" s="1" t="s">
        <v>1476</v>
      </c>
      <c r="H814" s="1" t="s">
        <v>1477</v>
      </c>
      <c r="I814" s="3">
        <v>0</v>
      </c>
      <c r="J814" s="3">
        <v>38667</v>
      </c>
      <c r="K814" s="1" t="s">
        <v>40</v>
      </c>
      <c r="L814" s="1" t="s">
        <v>115</v>
      </c>
      <c r="M814" s="1" t="s">
        <v>116</v>
      </c>
      <c r="N814" s="1" t="s">
        <v>37</v>
      </c>
      <c r="O814" s="1" t="s">
        <v>43</v>
      </c>
      <c r="P814" s="1" t="s">
        <v>43</v>
      </c>
      <c r="Q814" s="1" t="s">
        <v>43</v>
      </c>
      <c r="R814" s="3">
        <v>0</v>
      </c>
      <c r="S814" s="1" t="s">
        <v>44</v>
      </c>
      <c r="T814" s="1" t="s">
        <v>45</v>
      </c>
      <c r="U814" s="1" t="s">
        <v>1476</v>
      </c>
      <c r="V814" s="1" t="s">
        <v>46</v>
      </c>
      <c r="W814" s="1" t="s">
        <v>47</v>
      </c>
      <c r="X814" s="1" t="s">
        <v>1478</v>
      </c>
      <c r="Y814" s="1" t="s">
        <v>49</v>
      </c>
      <c r="Z814" s="1" t="s">
        <v>1440</v>
      </c>
      <c r="AA814" s="1" t="s">
        <v>51</v>
      </c>
      <c r="AB814" s="1" t="s">
        <v>1478</v>
      </c>
      <c r="AC814" s="1" t="s">
        <v>37</v>
      </c>
    </row>
    <row r="815" spans="1:29" x14ac:dyDescent="0.25">
      <c r="A815" s="1" t="s">
        <v>33</v>
      </c>
      <c r="B815" s="1" t="s">
        <v>34</v>
      </c>
      <c r="C815" s="2">
        <v>45128</v>
      </c>
      <c r="D815" s="1" t="s">
        <v>35</v>
      </c>
      <c r="E815" s="1" t="s">
        <v>36</v>
      </c>
      <c r="F815" s="1" t="s">
        <v>37</v>
      </c>
      <c r="G815" s="1" t="s">
        <v>1476</v>
      </c>
      <c r="H815" s="1" t="s">
        <v>1477</v>
      </c>
      <c r="I815" s="3">
        <v>0</v>
      </c>
      <c r="J815" s="3">
        <v>386667</v>
      </c>
      <c r="K815" s="1" t="s">
        <v>40</v>
      </c>
      <c r="L815" s="1" t="s">
        <v>601</v>
      </c>
      <c r="M815" s="1" t="s">
        <v>602</v>
      </c>
      <c r="N815" s="1" t="s">
        <v>37</v>
      </c>
      <c r="O815" s="1" t="s">
        <v>43</v>
      </c>
      <c r="P815" s="1" t="s">
        <v>43</v>
      </c>
      <c r="Q815" s="1" t="s">
        <v>43</v>
      </c>
      <c r="R815" s="3">
        <v>0</v>
      </c>
      <c r="S815" s="1" t="s">
        <v>44</v>
      </c>
      <c r="T815" s="1" t="s">
        <v>45</v>
      </c>
      <c r="U815" s="1" t="s">
        <v>1476</v>
      </c>
      <c r="V815" s="1" t="s">
        <v>46</v>
      </c>
      <c r="W815" s="1" t="s">
        <v>47</v>
      </c>
      <c r="X815" s="1" t="s">
        <v>1478</v>
      </c>
      <c r="Y815" s="1" t="s">
        <v>49</v>
      </c>
      <c r="Z815" s="1" t="s">
        <v>1440</v>
      </c>
      <c r="AA815" s="1" t="s">
        <v>51</v>
      </c>
      <c r="AB815" s="1" t="s">
        <v>1478</v>
      </c>
      <c r="AC815" s="1" t="s">
        <v>37</v>
      </c>
    </row>
    <row r="816" spans="1:29" x14ac:dyDescent="0.25">
      <c r="A816" s="1" t="s">
        <v>33</v>
      </c>
      <c r="B816" s="1" t="s">
        <v>34</v>
      </c>
      <c r="C816" s="2">
        <v>45128</v>
      </c>
      <c r="D816" s="1" t="s">
        <v>35</v>
      </c>
      <c r="E816" s="1" t="s">
        <v>36</v>
      </c>
      <c r="F816" s="1" t="s">
        <v>37</v>
      </c>
      <c r="G816" s="1" t="s">
        <v>1479</v>
      </c>
      <c r="H816" s="1" t="s">
        <v>1480</v>
      </c>
      <c r="I816" s="3">
        <v>0</v>
      </c>
      <c r="J816" s="3">
        <v>847957</v>
      </c>
      <c r="K816" s="1" t="s">
        <v>40</v>
      </c>
      <c r="L816" s="1" t="s">
        <v>117</v>
      </c>
      <c r="M816" s="1" t="s">
        <v>118</v>
      </c>
      <c r="N816" s="1" t="s">
        <v>37</v>
      </c>
      <c r="O816" s="1" t="s">
        <v>43</v>
      </c>
      <c r="P816" s="1" t="s">
        <v>43</v>
      </c>
      <c r="Q816" s="1" t="s">
        <v>43</v>
      </c>
      <c r="R816" s="3">
        <v>0</v>
      </c>
      <c r="S816" s="1" t="s">
        <v>44</v>
      </c>
      <c r="T816" s="1" t="s">
        <v>45</v>
      </c>
      <c r="U816" s="1" t="s">
        <v>1479</v>
      </c>
      <c r="V816" s="1" t="s">
        <v>46</v>
      </c>
      <c r="W816" s="1" t="s">
        <v>47</v>
      </c>
      <c r="X816" s="1" t="s">
        <v>1481</v>
      </c>
      <c r="Y816" s="1" t="s">
        <v>49</v>
      </c>
      <c r="Z816" s="1" t="s">
        <v>1440</v>
      </c>
      <c r="AA816" s="1" t="s">
        <v>51</v>
      </c>
      <c r="AB816" s="1" t="s">
        <v>1481</v>
      </c>
      <c r="AC816" s="1" t="s">
        <v>37</v>
      </c>
    </row>
    <row r="817" spans="1:29" x14ac:dyDescent="0.25">
      <c r="A817" s="1" t="s">
        <v>33</v>
      </c>
      <c r="B817" s="1" t="s">
        <v>34</v>
      </c>
      <c r="C817" s="2">
        <v>45134</v>
      </c>
      <c r="D817" s="1" t="s">
        <v>35</v>
      </c>
      <c r="E817" s="1" t="s">
        <v>36</v>
      </c>
      <c r="F817" s="1" t="s">
        <v>37</v>
      </c>
      <c r="G817" s="1" t="s">
        <v>1482</v>
      </c>
      <c r="H817" s="1" t="s">
        <v>1483</v>
      </c>
      <c r="I817" s="3">
        <v>0</v>
      </c>
      <c r="J817" s="3">
        <v>31931</v>
      </c>
      <c r="K817" s="1" t="s">
        <v>40</v>
      </c>
      <c r="L817" s="1" t="s">
        <v>541</v>
      </c>
      <c r="M817" s="1" t="s">
        <v>542</v>
      </c>
      <c r="N817" s="1" t="s">
        <v>37</v>
      </c>
      <c r="O817" s="1" t="s">
        <v>43</v>
      </c>
      <c r="P817" s="1" t="s">
        <v>43</v>
      </c>
      <c r="Q817" s="1" t="s">
        <v>43</v>
      </c>
      <c r="R817" s="3">
        <v>0</v>
      </c>
      <c r="S817" s="1" t="s">
        <v>44</v>
      </c>
      <c r="T817" s="1" t="s">
        <v>45</v>
      </c>
      <c r="U817" s="1" t="s">
        <v>1482</v>
      </c>
      <c r="V817" s="1" t="s">
        <v>46</v>
      </c>
      <c r="W817" s="1" t="s">
        <v>47</v>
      </c>
      <c r="X817" s="1" t="s">
        <v>1484</v>
      </c>
      <c r="Y817" s="1" t="s">
        <v>49</v>
      </c>
      <c r="Z817" s="1" t="s">
        <v>1440</v>
      </c>
      <c r="AA817" s="1" t="s">
        <v>51</v>
      </c>
      <c r="AB817" s="1" t="s">
        <v>1484</v>
      </c>
      <c r="AC817" s="1" t="s">
        <v>37</v>
      </c>
    </row>
    <row r="818" spans="1:29" x14ac:dyDescent="0.25">
      <c r="A818" s="1" t="s">
        <v>33</v>
      </c>
      <c r="B818" s="1" t="s">
        <v>34</v>
      </c>
      <c r="C818" s="2">
        <v>45134</v>
      </c>
      <c r="D818" s="1" t="s">
        <v>35</v>
      </c>
      <c r="E818" s="1" t="s">
        <v>36</v>
      </c>
      <c r="F818" s="1" t="s">
        <v>37</v>
      </c>
      <c r="G818" s="1" t="s">
        <v>1482</v>
      </c>
      <c r="H818" s="1" t="s">
        <v>1483</v>
      </c>
      <c r="I818" s="3">
        <v>0</v>
      </c>
      <c r="J818" s="3">
        <v>67472</v>
      </c>
      <c r="K818" s="1" t="s">
        <v>40</v>
      </c>
      <c r="L818" s="1" t="s">
        <v>135</v>
      </c>
      <c r="M818" s="1" t="s">
        <v>136</v>
      </c>
      <c r="N818" s="1" t="s">
        <v>37</v>
      </c>
      <c r="O818" s="1" t="s">
        <v>43</v>
      </c>
      <c r="P818" s="1" t="s">
        <v>43</v>
      </c>
      <c r="Q818" s="1" t="s">
        <v>43</v>
      </c>
      <c r="R818" s="3">
        <v>0</v>
      </c>
      <c r="S818" s="1" t="s">
        <v>44</v>
      </c>
      <c r="T818" s="1" t="s">
        <v>45</v>
      </c>
      <c r="U818" s="1" t="s">
        <v>1482</v>
      </c>
      <c r="V818" s="1" t="s">
        <v>46</v>
      </c>
      <c r="W818" s="1" t="s">
        <v>47</v>
      </c>
      <c r="X818" s="1" t="s">
        <v>1484</v>
      </c>
      <c r="Y818" s="1" t="s">
        <v>49</v>
      </c>
      <c r="Z818" s="1" t="s">
        <v>1440</v>
      </c>
      <c r="AA818" s="1" t="s">
        <v>51</v>
      </c>
      <c r="AB818" s="1" t="s">
        <v>1484</v>
      </c>
      <c r="AC818" s="1" t="s">
        <v>37</v>
      </c>
    </row>
    <row r="819" spans="1:29" x14ac:dyDescent="0.25">
      <c r="A819" s="1" t="s">
        <v>33</v>
      </c>
      <c r="B819" s="1" t="s">
        <v>34</v>
      </c>
      <c r="C819" s="2">
        <v>45134</v>
      </c>
      <c r="D819" s="1" t="s">
        <v>35</v>
      </c>
      <c r="E819" s="1" t="s">
        <v>36</v>
      </c>
      <c r="F819" s="1" t="s">
        <v>37</v>
      </c>
      <c r="G819" s="1" t="s">
        <v>1482</v>
      </c>
      <c r="H819" s="1" t="s">
        <v>1483</v>
      </c>
      <c r="I819" s="3">
        <v>0</v>
      </c>
      <c r="J819" s="3">
        <v>60568</v>
      </c>
      <c r="K819" s="1" t="s">
        <v>40</v>
      </c>
      <c r="L819" s="1" t="s">
        <v>533</v>
      </c>
      <c r="M819" s="1" t="s">
        <v>534</v>
      </c>
      <c r="N819" s="1" t="s">
        <v>37</v>
      </c>
      <c r="O819" s="1" t="s">
        <v>43</v>
      </c>
      <c r="P819" s="1" t="s">
        <v>43</v>
      </c>
      <c r="Q819" s="1" t="s">
        <v>43</v>
      </c>
      <c r="R819" s="3">
        <v>0</v>
      </c>
      <c r="S819" s="1" t="s">
        <v>44</v>
      </c>
      <c r="T819" s="1" t="s">
        <v>45</v>
      </c>
      <c r="U819" s="1" t="s">
        <v>1482</v>
      </c>
      <c r="V819" s="1" t="s">
        <v>46</v>
      </c>
      <c r="W819" s="1" t="s">
        <v>47</v>
      </c>
      <c r="X819" s="1" t="s">
        <v>1484</v>
      </c>
      <c r="Y819" s="1" t="s">
        <v>49</v>
      </c>
      <c r="Z819" s="1" t="s">
        <v>1440</v>
      </c>
      <c r="AA819" s="1" t="s">
        <v>51</v>
      </c>
      <c r="AB819" s="1" t="s">
        <v>1484</v>
      </c>
      <c r="AC819" s="1" t="s">
        <v>37</v>
      </c>
    </row>
    <row r="820" spans="1:29" x14ac:dyDescent="0.25">
      <c r="A820" s="1" t="s">
        <v>33</v>
      </c>
      <c r="B820" s="1" t="s">
        <v>34</v>
      </c>
      <c r="C820" s="2">
        <v>45134</v>
      </c>
      <c r="D820" s="1" t="s">
        <v>35</v>
      </c>
      <c r="E820" s="1" t="s">
        <v>36</v>
      </c>
      <c r="F820" s="1" t="s">
        <v>37</v>
      </c>
      <c r="G820" s="1" t="s">
        <v>1482</v>
      </c>
      <c r="H820" s="1" t="s">
        <v>1483</v>
      </c>
      <c r="I820" s="3">
        <v>0</v>
      </c>
      <c r="J820" s="3">
        <v>32726</v>
      </c>
      <c r="K820" s="1" t="s">
        <v>40</v>
      </c>
      <c r="L820" s="1" t="s">
        <v>121</v>
      </c>
      <c r="M820" s="1" t="s">
        <v>122</v>
      </c>
      <c r="N820" s="1" t="s">
        <v>37</v>
      </c>
      <c r="O820" s="1" t="s">
        <v>43</v>
      </c>
      <c r="P820" s="1" t="s">
        <v>43</v>
      </c>
      <c r="Q820" s="1" t="s">
        <v>43</v>
      </c>
      <c r="R820" s="3">
        <v>0</v>
      </c>
      <c r="S820" s="1" t="s">
        <v>44</v>
      </c>
      <c r="T820" s="1" t="s">
        <v>45</v>
      </c>
      <c r="U820" s="1" t="s">
        <v>1482</v>
      </c>
      <c r="V820" s="1" t="s">
        <v>46</v>
      </c>
      <c r="W820" s="1" t="s">
        <v>47</v>
      </c>
      <c r="X820" s="1" t="s">
        <v>1484</v>
      </c>
      <c r="Y820" s="1" t="s">
        <v>49</v>
      </c>
      <c r="Z820" s="1" t="s">
        <v>1440</v>
      </c>
      <c r="AA820" s="1" t="s">
        <v>51</v>
      </c>
      <c r="AB820" s="1" t="s">
        <v>1484</v>
      </c>
      <c r="AC820" s="1" t="s">
        <v>37</v>
      </c>
    </row>
    <row r="821" spans="1:29" x14ac:dyDescent="0.25">
      <c r="A821" s="1" t="s">
        <v>33</v>
      </c>
      <c r="B821" s="1" t="s">
        <v>34</v>
      </c>
      <c r="C821" s="2">
        <v>45134</v>
      </c>
      <c r="D821" s="1" t="s">
        <v>35</v>
      </c>
      <c r="E821" s="1" t="s">
        <v>36</v>
      </c>
      <c r="F821" s="1" t="s">
        <v>37</v>
      </c>
      <c r="G821" s="1" t="s">
        <v>1482</v>
      </c>
      <c r="H821" s="1" t="s">
        <v>1483</v>
      </c>
      <c r="I821" s="3">
        <v>0</v>
      </c>
      <c r="J821" s="3">
        <v>1100585</v>
      </c>
      <c r="K821" s="1" t="s">
        <v>40</v>
      </c>
      <c r="L821" s="1" t="s">
        <v>117</v>
      </c>
      <c r="M821" s="1" t="s">
        <v>118</v>
      </c>
      <c r="N821" s="1" t="s">
        <v>37</v>
      </c>
      <c r="O821" s="1" t="s">
        <v>43</v>
      </c>
      <c r="P821" s="1" t="s">
        <v>43</v>
      </c>
      <c r="Q821" s="1" t="s">
        <v>43</v>
      </c>
      <c r="R821" s="3">
        <v>0</v>
      </c>
      <c r="S821" s="1" t="s">
        <v>44</v>
      </c>
      <c r="T821" s="1" t="s">
        <v>45</v>
      </c>
      <c r="U821" s="1" t="s">
        <v>1482</v>
      </c>
      <c r="V821" s="1" t="s">
        <v>46</v>
      </c>
      <c r="W821" s="1" t="s">
        <v>47</v>
      </c>
      <c r="X821" s="1" t="s">
        <v>1484</v>
      </c>
      <c r="Y821" s="1" t="s">
        <v>49</v>
      </c>
      <c r="Z821" s="1" t="s">
        <v>1440</v>
      </c>
      <c r="AA821" s="1" t="s">
        <v>51</v>
      </c>
      <c r="AB821" s="1" t="s">
        <v>1484</v>
      </c>
      <c r="AC821" s="1" t="s">
        <v>37</v>
      </c>
    </row>
    <row r="822" spans="1:29" x14ac:dyDescent="0.25">
      <c r="A822" s="1" t="s">
        <v>33</v>
      </c>
      <c r="B822" s="1" t="s">
        <v>34</v>
      </c>
      <c r="C822" s="2">
        <v>45134</v>
      </c>
      <c r="D822" s="1" t="s">
        <v>35</v>
      </c>
      <c r="E822" s="1" t="s">
        <v>36</v>
      </c>
      <c r="F822" s="1" t="s">
        <v>37</v>
      </c>
      <c r="G822" s="1" t="s">
        <v>1482</v>
      </c>
      <c r="H822" s="1" t="s">
        <v>1483</v>
      </c>
      <c r="I822" s="3">
        <v>0</v>
      </c>
      <c r="J822" s="3">
        <v>96575</v>
      </c>
      <c r="K822" s="1" t="s">
        <v>40</v>
      </c>
      <c r="L822" s="1" t="s">
        <v>133</v>
      </c>
      <c r="M822" s="1" t="s">
        <v>134</v>
      </c>
      <c r="N822" s="1" t="s">
        <v>37</v>
      </c>
      <c r="O822" s="1" t="s">
        <v>43</v>
      </c>
      <c r="P822" s="1" t="s">
        <v>43</v>
      </c>
      <c r="Q822" s="1" t="s">
        <v>43</v>
      </c>
      <c r="R822" s="3">
        <v>0</v>
      </c>
      <c r="S822" s="1" t="s">
        <v>44</v>
      </c>
      <c r="T822" s="1" t="s">
        <v>45</v>
      </c>
      <c r="U822" s="1" t="s">
        <v>1482</v>
      </c>
      <c r="V822" s="1" t="s">
        <v>46</v>
      </c>
      <c r="W822" s="1" t="s">
        <v>47</v>
      </c>
      <c r="X822" s="1" t="s">
        <v>1484</v>
      </c>
      <c r="Y822" s="1" t="s">
        <v>49</v>
      </c>
      <c r="Z822" s="1" t="s">
        <v>1440</v>
      </c>
      <c r="AA822" s="1" t="s">
        <v>51</v>
      </c>
      <c r="AB822" s="1" t="s">
        <v>1484</v>
      </c>
      <c r="AC822" s="1" t="s">
        <v>37</v>
      </c>
    </row>
    <row r="823" spans="1:29" x14ac:dyDescent="0.25">
      <c r="A823" s="1" t="s">
        <v>33</v>
      </c>
      <c r="B823" s="1" t="s">
        <v>34</v>
      </c>
      <c r="C823" s="2">
        <v>45135</v>
      </c>
      <c r="D823" s="1" t="s">
        <v>35</v>
      </c>
      <c r="E823" s="1" t="s">
        <v>36</v>
      </c>
      <c r="F823" s="1" t="s">
        <v>37</v>
      </c>
      <c r="G823" s="1" t="s">
        <v>1485</v>
      </c>
      <c r="H823" s="1" t="s">
        <v>1486</v>
      </c>
      <c r="I823" s="3">
        <v>0</v>
      </c>
      <c r="J823" s="3">
        <v>77334</v>
      </c>
      <c r="K823" s="1" t="s">
        <v>40</v>
      </c>
      <c r="L823" s="1" t="s">
        <v>488</v>
      </c>
      <c r="M823" s="1" t="s">
        <v>489</v>
      </c>
      <c r="N823" s="1" t="s">
        <v>37</v>
      </c>
      <c r="O823" s="1" t="s">
        <v>43</v>
      </c>
      <c r="P823" s="1" t="s">
        <v>43</v>
      </c>
      <c r="Q823" s="1" t="s">
        <v>43</v>
      </c>
      <c r="R823" s="3">
        <v>0</v>
      </c>
      <c r="S823" s="1" t="s">
        <v>44</v>
      </c>
      <c r="T823" s="1" t="s">
        <v>45</v>
      </c>
      <c r="U823" s="1" t="s">
        <v>1485</v>
      </c>
      <c r="V823" s="1" t="s">
        <v>46</v>
      </c>
      <c r="W823" s="1" t="s">
        <v>47</v>
      </c>
      <c r="X823" s="1" t="s">
        <v>1487</v>
      </c>
      <c r="Y823" s="1" t="s">
        <v>49</v>
      </c>
      <c r="Z823" s="1" t="s">
        <v>1440</v>
      </c>
      <c r="AA823" s="1" t="s">
        <v>51</v>
      </c>
      <c r="AB823" s="1" t="s">
        <v>1487</v>
      </c>
      <c r="AC823" s="1" t="s">
        <v>37</v>
      </c>
    </row>
    <row r="824" spans="1:29" x14ac:dyDescent="0.25">
      <c r="A824" s="1" t="s">
        <v>33</v>
      </c>
      <c r="B824" s="1" t="s">
        <v>34</v>
      </c>
      <c r="C824" s="2">
        <v>45135</v>
      </c>
      <c r="D824" s="1" t="s">
        <v>35</v>
      </c>
      <c r="E824" s="1" t="s">
        <v>36</v>
      </c>
      <c r="F824" s="1" t="s">
        <v>37</v>
      </c>
      <c r="G824" s="1" t="s">
        <v>1488</v>
      </c>
      <c r="H824" s="1" t="s">
        <v>1489</v>
      </c>
      <c r="I824" s="3">
        <v>0</v>
      </c>
      <c r="J824" s="3">
        <v>116000</v>
      </c>
      <c r="K824" s="1" t="s">
        <v>40</v>
      </c>
      <c r="L824" s="1" t="s">
        <v>133</v>
      </c>
      <c r="M824" s="1" t="s">
        <v>134</v>
      </c>
      <c r="N824" s="1" t="s">
        <v>37</v>
      </c>
      <c r="O824" s="1" t="s">
        <v>43</v>
      </c>
      <c r="P824" s="1" t="s">
        <v>43</v>
      </c>
      <c r="Q824" s="1" t="s">
        <v>43</v>
      </c>
      <c r="R824" s="3">
        <v>0</v>
      </c>
      <c r="S824" s="1" t="s">
        <v>44</v>
      </c>
      <c r="T824" s="1" t="s">
        <v>45</v>
      </c>
      <c r="U824" s="1" t="s">
        <v>1488</v>
      </c>
      <c r="V824" s="1" t="s">
        <v>46</v>
      </c>
      <c r="W824" s="1" t="s">
        <v>47</v>
      </c>
      <c r="X824" s="1" t="s">
        <v>1490</v>
      </c>
      <c r="Y824" s="1" t="s">
        <v>49</v>
      </c>
      <c r="Z824" s="1" t="s">
        <v>1440</v>
      </c>
      <c r="AA824" s="1" t="s">
        <v>51</v>
      </c>
      <c r="AB824" s="1" t="s">
        <v>1490</v>
      </c>
      <c r="AC824" s="1" t="s">
        <v>37</v>
      </c>
    </row>
    <row r="825" spans="1:29" hidden="1" x14ac:dyDescent="0.25">
      <c r="A825" s="1" t="s">
        <v>33</v>
      </c>
      <c r="B825" s="1" t="s">
        <v>34</v>
      </c>
      <c r="C825" s="2">
        <v>45138</v>
      </c>
      <c r="D825" s="1" t="s">
        <v>73</v>
      </c>
      <c r="E825" s="1" t="s">
        <v>74</v>
      </c>
      <c r="F825" s="1" t="s">
        <v>37</v>
      </c>
      <c r="G825" s="1" t="s">
        <v>991</v>
      </c>
      <c r="H825" s="1" t="s">
        <v>34</v>
      </c>
      <c r="I825" s="3">
        <v>77334</v>
      </c>
      <c r="J825" s="3">
        <v>0</v>
      </c>
      <c r="K825" s="1" t="s">
        <v>40</v>
      </c>
      <c r="L825" s="1" t="s">
        <v>1491</v>
      </c>
      <c r="M825" s="1" t="s">
        <v>634</v>
      </c>
      <c r="N825" s="1" t="s">
        <v>89</v>
      </c>
      <c r="O825" s="1" t="s">
        <v>90</v>
      </c>
      <c r="P825" s="1" t="s">
        <v>43</v>
      </c>
      <c r="Q825" s="1" t="s">
        <v>43</v>
      </c>
      <c r="R825" s="3">
        <v>0</v>
      </c>
      <c r="S825" s="1" t="s">
        <v>44</v>
      </c>
      <c r="T825" s="1" t="s">
        <v>45</v>
      </c>
      <c r="U825" s="1" t="s">
        <v>991</v>
      </c>
      <c r="V825" s="1" t="s">
        <v>46</v>
      </c>
      <c r="W825" s="1" t="s">
        <v>81</v>
      </c>
      <c r="X825" s="1" t="s">
        <v>1492</v>
      </c>
      <c r="Y825" s="1" t="s">
        <v>83</v>
      </c>
      <c r="Z825" s="1" t="s">
        <v>84</v>
      </c>
      <c r="AA825" s="1" t="s">
        <v>51</v>
      </c>
      <c r="AB825" s="1" t="s">
        <v>1493</v>
      </c>
      <c r="AC825" s="1" t="s">
        <v>37</v>
      </c>
    </row>
    <row r="826" spans="1:29" hidden="1" x14ac:dyDescent="0.25">
      <c r="A826" s="1" t="s">
        <v>33</v>
      </c>
      <c r="B826" s="1" t="s">
        <v>34</v>
      </c>
      <c r="C826" s="2">
        <v>45138</v>
      </c>
      <c r="D826" s="1" t="s">
        <v>73</v>
      </c>
      <c r="E826" s="1" t="s">
        <v>74</v>
      </c>
      <c r="F826" s="1" t="s">
        <v>37</v>
      </c>
      <c r="G826" s="1" t="s">
        <v>991</v>
      </c>
      <c r="H826" s="1" t="s">
        <v>34</v>
      </c>
      <c r="I826" s="3">
        <v>116000</v>
      </c>
      <c r="J826" s="3">
        <v>0</v>
      </c>
      <c r="K826" s="1" t="s">
        <v>40</v>
      </c>
      <c r="L826" s="1" t="s">
        <v>694</v>
      </c>
      <c r="M826" s="1" t="s">
        <v>695</v>
      </c>
      <c r="N826" s="1" t="s">
        <v>89</v>
      </c>
      <c r="O826" s="1" t="s">
        <v>90</v>
      </c>
      <c r="P826" s="1" t="s">
        <v>43</v>
      </c>
      <c r="Q826" s="1" t="s">
        <v>43</v>
      </c>
      <c r="R826" s="3">
        <v>0</v>
      </c>
      <c r="S826" s="1" t="s">
        <v>44</v>
      </c>
      <c r="T826" s="1" t="s">
        <v>45</v>
      </c>
      <c r="U826" s="1" t="s">
        <v>991</v>
      </c>
      <c r="V826" s="1" t="s">
        <v>46</v>
      </c>
      <c r="W826" s="1" t="s">
        <v>81</v>
      </c>
      <c r="X826" s="1" t="s">
        <v>1492</v>
      </c>
      <c r="Y826" s="1" t="s">
        <v>83</v>
      </c>
      <c r="Z826" s="1" t="s">
        <v>84</v>
      </c>
      <c r="AA826" s="1" t="s">
        <v>51</v>
      </c>
      <c r="AB826" s="1" t="s">
        <v>1493</v>
      </c>
      <c r="AC826" s="1" t="s">
        <v>37</v>
      </c>
    </row>
    <row r="827" spans="1:29" hidden="1" x14ac:dyDescent="0.25">
      <c r="A827" s="1" t="s">
        <v>33</v>
      </c>
      <c r="B827" s="1" t="s">
        <v>34</v>
      </c>
      <c r="C827" s="2">
        <v>45138</v>
      </c>
      <c r="D827" s="1" t="s">
        <v>73</v>
      </c>
      <c r="E827" s="1" t="s">
        <v>74</v>
      </c>
      <c r="F827" s="1" t="s">
        <v>37</v>
      </c>
      <c r="G827" s="1" t="s">
        <v>991</v>
      </c>
      <c r="H827" s="1" t="s">
        <v>34</v>
      </c>
      <c r="I827" s="3">
        <v>108694</v>
      </c>
      <c r="J827" s="3">
        <v>0</v>
      </c>
      <c r="K827" s="1" t="s">
        <v>40</v>
      </c>
      <c r="L827" s="1" t="s">
        <v>645</v>
      </c>
      <c r="M827" s="1" t="s">
        <v>646</v>
      </c>
      <c r="N827" s="1" t="s">
        <v>89</v>
      </c>
      <c r="O827" s="1" t="s">
        <v>90</v>
      </c>
      <c r="P827" s="1" t="s">
        <v>43</v>
      </c>
      <c r="Q827" s="1" t="s">
        <v>43</v>
      </c>
      <c r="R827" s="3">
        <v>0</v>
      </c>
      <c r="S827" s="1" t="s">
        <v>44</v>
      </c>
      <c r="T827" s="1" t="s">
        <v>45</v>
      </c>
      <c r="U827" s="1" t="s">
        <v>991</v>
      </c>
      <c r="V827" s="1" t="s">
        <v>46</v>
      </c>
      <c r="W827" s="1" t="s">
        <v>81</v>
      </c>
      <c r="X827" s="1" t="s">
        <v>1492</v>
      </c>
      <c r="Y827" s="1" t="s">
        <v>83</v>
      </c>
      <c r="Z827" s="1" t="s">
        <v>84</v>
      </c>
      <c r="AA827" s="1" t="s">
        <v>51</v>
      </c>
      <c r="AB827" s="1" t="s">
        <v>1493</v>
      </c>
      <c r="AC827" s="1" t="s">
        <v>37</v>
      </c>
    </row>
    <row r="828" spans="1:29" hidden="1" x14ac:dyDescent="0.25">
      <c r="A828" s="1" t="s">
        <v>33</v>
      </c>
      <c r="B828" s="1" t="s">
        <v>34</v>
      </c>
      <c r="C828" s="2">
        <v>45138</v>
      </c>
      <c r="D828" s="1" t="s">
        <v>73</v>
      </c>
      <c r="E828" s="1" t="s">
        <v>74</v>
      </c>
      <c r="F828" s="1" t="s">
        <v>37</v>
      </c>
      <c r="G828" s="1" t="s">
        <v>991</v>
      </c>
      <c r="H828" s="1" t="s">
        <v>34</v>
      </c>
      <c r="I828" s="3">
        <v>170876</v>
      </c>
      <c r="J828" s="3">
        <v>0</v>
      </c>
      <c r="K828" s="1" t="s">
        <v>40</v>
      </c>
      <c r="L828" s="1" t="s">
        <v>1494</v>
      </c>
      <c r="M828" s="1" t="s">
        <v>699</v>
      </c>
      <c r="N828" s="1" t="s">
        <v>79</v>
      </c>
      <c r="O828" s="1" t="s">
        <v>80</v>
      </c>
      <c r="P828" s="1" t="s">
        <v>43</v>
      </c>
      <c r="Q828" s="1" t="s">
        <v>43</v>
      </c>
      <c r="R828" s="3">
        <v>0</v>
      </c>
      <c r="S828" s="1" t="s">
        <v>44</v>
      </c>
      <c r="T828" s="1" t="s">
        <v>45</v>
      </c>
      <c r="U828" s="1" t="s">
        <v>991</v>
      </c>
      <c r="V828" s="1" t="s">
        <v>46</v>
      </c>
      <c r="W828" s="1" t="s">
        <v>81</v>
      </c>
      <c r="X828" s="1" t="s">
        <v>1492</v>
      </c>
      <c r="Y828" s="1" t="s">
        <v>83</v>
      </c>
      <c r="Z828" s="1" t="s">
        <v>84</v>
      </c>
      <c r="AA828" s="1" t="s">
        <v>51</v>
      </c>
      <c r="AB828" s="1" t="s">
        <v>1493</v>
      </c>
      <c r="AC828" s="1" t="s">
        <v>37</v>
      </c>
    </row>
    <row r="829" spans="1:29" hidden="1" x14ac:dyDescent="0.25">
      <c r="A829" s="1" t="s">
        <v>33</v>
      </c>
      <c r="B829" s="1" t="s">
        <v>34</v>
      </c>
      <c r="C829" s="2">
        <v>45138</v>
      </c>
      <c r="D829" s="1" t="s">
        <v>73</v>
      </c>
      <c r="E829" s="1" t="s">
        <v>74</v>
      </c>
      <c r="F829" s="1" t="s">
        <v>37</v>
      </c>
      <c r="G829" s="1" t="s">
        <v>991</v>
      </c>
      <c r="H829" s="1" t="s">
        <v>34</v>
      </c>
      <c r="I829" s="3">
        <v>580000</v>
      </c>
      <c r="J829" s="3">
        <v>0</v>
      </c>
      <c r="K829" s="1" t="s">
        <v>40</v>
      </c>
      <c r="L829" s="1" t="s">
        <v>113</v>
      </c>
      <c r="M829" s="1" t="s">
        <v>114</v>
      </c>
      <c r="N829" s="1" t="s">
        <v>79</v>
      </c>
      <c r="O829" s="1" t="s">
        <v>80</v>
      </c>
      <c r="P829" s="1" t="s">
        <v>43</v>
      </c>
      <c r="Q829" s="1" t="s">
        <v>43</v>
      </c>
      <c r="R829" s="3">
        <v>0</v>
      </c>
      <c r="S829" s="1" t="s">
        <v>44</v>
      </c>
      <c r="T829" s="1" t="s">
        <v>45</v>
      </c>
      <c r="U829" s="1" t="s">
        <v>991</v>
      </c>
      <c r="V829" s="1" t="s">
        <v>46</v>
      </c>
      <c r="W829" s="1" t="s">
        <v>81</v>
      </c>
      <c r="X829" s="1" t="s">
        <v>1492</v>
      </c>
      <c r="Y829" s="1" t="s">
        <v>83</v>
      </c>
      <c r="Z829" s="1" t="s">
        <v>84</v>
      </c>
      <c r="AA829" s="1" t="s">
        <v>51</v>
      </c>
      <c r="AB829" s="1" t="s">
        <v>1493</v>
      </c>
      <c r="AC829" s="1" t="s">
        <v>37</v>
      </c>
    </row>
    <row r="830" spans="1:29" hidden="1" x14ac:dyDescent="0.25">
      <c r="A830" s="1" t="s">
        <v>33</v>
      </c>
      <c r="B830" s="1" t="s">
        <v>34</v>
      </c>
      <c r="C830" s="2">
        <v>45138</v>
      </c>
      <c r="D830" s="1" t="s">
        <v>73</v>
      </c>
      <c r="E830" s="1" t="s">
        <v>74</v>
      </c>
      <c r="F830" s="1" t="s">
        <v>37</v>
      </c>
      <c r="G830" s="1" t="s">
        <v>991</v>
      </c>
      <c r="H830" s="1" t="s">
        <v>34</v>
      </c>
      <c r="I830" s="3">
        <v>43817</v>
      </c>
      <c r="J830" s="3">
        <v>0</v>
      </c>
      <c r="K830" s="1" t="s">
        <v>40</v>
      </c>
      <c r="L830" s="1" t="s">
        <v>1495</v>
      </c>
      <c r="M830" s="1" t="s">
        <v>772</v>
      </c>
      <c r="N830" s="1" t="s">
        <v>79</v>
      </c>
      <c r="O830" s="1" t="s">
        <v>80</v>
      </c>
      <c r="P830" s="1" t="s">
        <v>43</v>
      </c>
      <c r="Q830" s="1" t="s">
        <v>43</v>
      </c>
      <c r="R830" s="3">
        <v>0</v>
      </c>
      <c r="S830" s="1" t="s">
        <v>44</v>
      </c>
      <c r="T830" s="1" t="s">
        <v>45</v>
      </c>
      <c r="U830" s="1" t="s">
        <v>991</v>
      </c>
      <c r="V830" s="1" t="s">
        <v>46</v>
      </c>
      <c r="W830" s="1" t="s">
        <v>81</v>
      </c>
      <c r="X830" s="1" t="s">
        <v>1492</v>
      </c>
      <c r="Y830" s="1" t="s">
        <v>83</v>
      </c>
      <c r="Z830" s="1" t="s">
        <v>84</v>
      </c>
      <c r="AA830" s="1" t="s">
        <v>51</v>
      </c>
      <c r="AB830" s="1" t="s">
        <v>1493</v>
      </c>
      <c r="AC830" s="1" t="s">
        <v>37</v>
      </c>
    </row>
    <row r="831" spans="1:29" hidden="1" x14ac:dyDescent="0.25">
      <c r="A831" s="1" t="s">
        <v>33</v>
      </c>
      <c r="B831" s="1" t="s">
        <v>34</v>
      </c>
      <c r="C831" s="2">
        <v>45138</v>
      </c>
      <c r="D831" s="1" t="s">
        <v>73</v>
      </c>
      <c r="E831" s="1" t="s">
        <v>74</v>
      </c>
      <c r="F831" s="1" t="s">
        <v>37</v>
      </c>
      <c r="G831" s="1" t="s">
        <v>991</v>
      </c>
      <c r="H831" s="1" t="s">
        <v>34</v>
      </c>
      <c r="I831" s="3">
        <v>77334</v>
      </c>
      <c r="J831" s="3">
        <v>0</v>
      </c>
      <c r="K831" s="1" t="s">
        <v>40</v>
      </c>
      <c r="L831" s="1" t="s">
        <v>152</v>
      </c>
      <c r="M831" s="1" t="s">
        <v>153</v>
      </c>
      <c r="N831" s="1" t="s">
        <v>79</v>
      </c>
      <c r="O831" s="1" t="s">
        <v>80</v>
      </c>
      <c r="P831" s="1" t="s">
        <v>43</v>
      </c>
      <c r="Q831" s="1" t="s">
        <v>43</v>
      </c>
      <c r="R831" s="3">
        <v>0</v>
      </c>
      <c r="S831" s="1" t="s">
        <v>44</v>
      </c>
      <c r="T831" s="1" t="s">
        <v>45</v>
      </c>
      <c r="U831" s="1" t="s">
        <v>991</v>
      </c>
      <c r="V831" s="1" t="s">
        <v>46</v>
      </c>
      <c r="W831" s="1" t="s">
        <v>81</v>
      </c>
      <c r="X831" s="1" t="s">
        <v>1492</v>
      </c>
      <c r="Y831" s="1" t="s">
        <v>83</v>
      </c>
      <c r="Z831" s="1" t="s">
        <v>84</v>
      </c>
      <c r="AA831" s="1" t="s">
        <v>51</v>
      </c>
      <c r="AB831" s="1" t="s">
        <v>1493</v>
      </c>
      <c r="AC831" s="1" t="s">
        <v>37</v>
      </c>
    </row>
    <row r="832" spans="1:29" hidden="1" x14ac:dyDescent="0.25">
      <c r="A832" s="1" t="s">
        <v>33</v>
      </c>
      <c r="B832" s="1" t="s">
        <v>34</v>
      </c>
      <c r="C832" s="2">
        <v>45138</v>
      </c>
      <c r="D832" s="1" t="s">
        <v>73</v>
      </c>
      <c r="E832" s="1" t="s">
        <v>74</v>
      </c>
      <c r="F832" s="1" t="s">
        <v>37</v>
      </c>
      <c r="G832" s="1" t="s">
        <v>991</v>
      </c>
      <c r="H832" s="1" t="s">
        <v>34</v>
      </c>
      <c r="I832" s="3">
        <v>270668</v>
      </c>
      <c r="J832" s="3">
        <v>0</v>
      </c>
      <c r="K832" s="1" t="s">
        <v>40</v>
      </c>
      <c r="L832" s="1" t="s">
        <v>1454</v>
      </c>
      <c r="M832" s="1" t="s">
        <v>828</v>
      </c>
      <c r="N832" s="1" t="s">
        <v>79</v>
      </c>
      <c r="O832" s="1" t="s">
        <v>80</v>
      </c>
      <c r="P832" s="1" t="s">
        <v>43</v>
      </c>
      <c r="Q832" s="1" t="s">
        <v>43</v>
      </c>
      <c r="R832" s="3">
        <v>0</v>
      </c>
      <c r="S832" s="1" t="s">
        <v>44</v>
      </c>
      <c r="T832" s="1" t="s">
        <v>45</v>
      </c>
      <c r="U832" s="1" t="s">
        <v>991</v>
      </c>
      <c r="V832" s="1" t="s">
        <v>46</v>
      </c>
      <c r="W832" s="1" t="s">
        <v>81</v>
      </c>
      <c r="X832" s="1" t="s">
        <v>1492</v>
      </c>
      <c r="Y832" s="1" t="s">
        <v>83</v>
      </c>
      <c r="Z832" s="1" t="s">
        <v>84</v>
      </c>
      <c r="AA832" s="1" t="s">
        <v>51</v>
      </c>
      <c r="AB832" s="1" t="s">
        <v>1493</v>
      </c>
      <c r="AC832" s="1" t="s">
        <v>37</v>
      </c>
    </row>
    <row r="833" spans="1:29" hidden="1" x14ac:dyDescent="0.25">
      <c r="A833" s="1" t="s">
        <v>33</v>
      </c>
      <c r="B833" s="1" t="s">
        <v>34</v>
      </c>
      <c r="C833" s="2">
        <v>45138</v>
      </c>
      <c r="D833" s="1" t="s">
        <v>73</v>
      </c>
      <c r="E833" s="1" t="s">
        <v>74</v>
      </c>
      <c r="F833" s="1" t="s">
        <v>37</v>
      </c>
      <c r="G833" s="1" t="s">
        <v>991</v>
      </c>
      <c r="H833" s="1" t="s">
        <v>34</v>
      </c>
      <c r="I833" s="3">
        <v>336605</v>
      </c>
      <c r="J833" s="3">
        <v>0</v>
      </c>
      <c r="K833" s="1" t="s">
        <v>40</v>
      </c>
      <c r="L833" s="1" t="s">
        <v>129</v>
      </c>
      <c r="M833" s="1" t="s">
        <v>130</v>
      </c>
      <c r="N833" s="1" t="s">
        <v>79</v>
      </c>
      <c r="O833" s="1" t="s">
        <v>80</v>
      </c>
      <c r="P833" s="1" t="s">
        <v>43</v>
      </c>
      <c r="Q833" s="1" t="s">
        <v>43</v>
      </c>
      <c r="R833" s="3">
        <v>0</v>
      </c>
      <c r="S833" s="1" t="s">
        <v>44</v>
      </c>
      <c r="T833" s="1" t="s">
        <v>45</v>
      </c>
      <c r="U833" s="1" t="s">
        <v>991</v>
      </c>
      <c r="V833" s="1" t="s">
        <v>46</v>
      </c>
      <c r="W833" s="1" t="s">
        <v>81</v>
      </c>
      <c r="X833" s="1" t="s">
        <v>1492</v>
      </c>
      <c r="Y833" s="1" t="s">
        <v>83</v>
      </c>
      <c r="Z833" s="1" t="s">
        <v>84</v>
      </c>
      <c r="AA833" s="1" t="s">
        <v>51</v>
      </c>
      <c r="AB833" s="1" t="s">
        <v>1493</v>
      </c>
      <c r="AC833" s="1" t="s">
        <v>37</v>
      </c>
    </row>
    <row r="834" spans="1:29" hidden="1" x14ac:dyDescent="0.25">
      <c r="A834" s="1" t="s">
        <v>33</v>
      </c>
      <c r="B834" s="1" t="s">
        <v>34</v>
      </c>
      <c r="C834" s="2">
        <v>45138</v>
      </c>
      <c r="D834" s="1" t="s">
        <v>73</v>
      </c>
      <c r="E834" s="1" t="s">
        <v>74</v>
      </c>
      <c r="F834" s="1" t="s">
        <v>37</v>
      </c>
      <c r="G834" s="1" t="s">
        <v>991</v>
      </c>
      <c r="H834" s="1" t="s">
        <v>34</v>
      </c>
      <c r="I834" s="3">
        <v>580000</v>
      </c>
      <c r="J834" s="3">
        <v>0</v>
      </c>
      <c r="K834" s="1" t="s">
        <v>40</v>
      </c>
      <c r="L834" s="1" t="s">
        <v>773</v>
      </c>
      <c r="M834" s="1" t="s">
        <v>774</v>
      </c>
      <c r="N834" s="1" t="s">
        <v>79</v>
      </c>
      <c r="O834" s="1" t="s">
        <v>80</v>
      </c>
      <c r="P834" s="1" t="s">
        <v>43</v>
      </c>
      <c r="Q834" s="1" t="s">
        <v>43</v>
      </c>
      <c r="R834" s="3">
        <v>0</v>
      </c>
      <c r="S834" s="1" t="s">
        <v>44</v>
      </c>
      <c r="T834" s="1" t="s">
        <v>45</v>
      </c>
      <c r="U834" s="1" t="s">
        <v>991</v>
      </c>
      <c r="V834" s="1" t="s">
        <v>46</v>
      </c>
      <c r="W834" s="1" t="s">
        <v>81</v>
      </c>
      <c r="X834" s="1" t="s">
        <v>1492</v>
      </c>
      <c r="Y834" s="1" t="s">
        <v>83</v>
      </c>
      <c r="Z834" s="1" t="s">
        <v>84</v>
      </c>
      <c r="AA834" s="1" t="s">
        <v>51</v>
      </c>
      <c r="AB834" s="1" t="s">
        <v>1493</v>
      </c>
      <c r="AC834" s="1" t="s">
        <v>37</v>
      </c>
    </row>
    <row r="835" spans="1:29" hidden="1" x14ac:dyDescent="0.25">
      <c r="A835" s="1" t="s">
        <v>33</v>
      </c>
      <c r="B835" s="1" t="s">
        <v>34</v>
      </c>
      <c r="C835" s="2">
        <v>45138</v>
      </c>
      <c r="D835" s="1" t="s">
        <v>73</v>
      </c>
      <c r="E835" s="1" t="s">
        <v>74</v>
      </c>
      <c r="F835" s="1" t="s">
        <v>37</v>
      </c>
      <c r="G835" s="1" t="s">
        <v>991</v>
      </c>
      <c r="H835" s="1" t="s">
        <v>34</v>
      </c>
      <c r="I835" s="3">
        <v>502667</v>
      </c>
      <c r="J835" s="3">
        <v>0</v>
      </c>
      <c r="K835" s="1" t="s">
        <v>40</v>
      </c>
      <c r="L835" s="1" t="s">
        <v>117</v>
      </c>
      <c r="M835" s="1" t="s">
        <v>118</v>
      </c>
      <c r="N835" s="1" t="s">
        <v>79</v>
      </c>
      <c r="O835" s="1" t="s">
        <v>80</v>
      </c>
      <c r="P835" s="1" t="s">
        <v>43</v>
      </c>
      <c r="Q835" s="1" t="s">
        <v>43</v>
      </c>
      <c r="R835" s="3">
        <v>0</v>
      </c>
      <c r="S835" s="1" t="s">
        <v>44</v>
      </c>
      <c r="T835" s="1" t="s">
        <v>45</v>
      </c>
      <c r="U835" s="1" t="s">
        <v>991</v>
      </c>
      <c r="V835" s="1" t="s">
        <v>46</v>
      </c>
      <c r="W835" s="1" t="s">
        <v>81</v>
      </c>
      <c r="X835" s="1" t="s">
        <v>1492</v>
      </c>
      <c r="Y835" s="1" t="s">
        <v>83</v>
      </c>
      <c r="Z835" s="1" t="s">
        <v>84</v>
      </c>
      <c r="AA835" s="1" t="s">
        <v>51</v>
      </c>
      <c r="AB835" s="1" t="s">
        <v>1493</v>
      </c>
      <c r="AC835" s="1" t="s">
        <v>37</v>
      </c>
    </row>
    <row r="836" spans="1:29" hidden="1" x14ac:dyDescent="0.25">
      <c r="A836" s="1" t="s">
        <v>33</v>
      </c>
      <c r="B836" s="1" t="s">
        <v>34</v>
      </c>
      <c r="C836" s="2">
        <v>45138</v>
      </c>
      <c r="D836" s="1" t="s">
        <v>73</v>
      </c>
      <c r="E836" s="1" t="s">
        <v>74</v>
      </c>
      <c r="F836" s="1" t="s">
        <v>37</v>
      </c>
      <c r="G836" s="1" t="s">
        <v>991</v>
      </c>
      <c r="H836" s="1" t="s">
        <v>34</v>
      </c>
      <c r="I836" s="3">
        <v>38667</v>
      </c>
      <c r="J836" s="3">
        <v>0</v>
      </c>
      <c r="K836" s="1" t="s">
        <v>40</v>
      </c>
      <c r="L836" s="1" t="s">
        <v>133</v>
      </c>
      <c r="M836" s="1" t="s">
        <v>134</v>
      </c>
      <c r="N836" s="1" t="s">
        <v>79</v>
      </c>
      <c r="O836" s="1" t="s">
        <v>80</v>
      </c>
      <c r="P836" s="1" t="s">
        <v>43</v>
      </c>
      <c r="Q836" s="1" t="s">
        <v>43</v>
      </c>
      <c r="R836" s="3">
        <v>0</v>
      </c>
      <c r="S836" s="1" t="s">
        <v>44</v>
      </c>
      <c r="T836" s="1" t="s">
        <v>45</v>
      </c>
      <c r="U836" s="1" t="s">
        <v>991</v>
      </c>
      <c r="V836" s="1" t="s">
        <v>46</v>
      </c>
      <c r="W836" s="1" t="s">
        <v>81</v>
      </c>
      <c r="X836" s="1" t="s">
        <v>1492</v>
      </c>
      <c r="Y836" s="1" t="s">
        <v>83</v>
      </c>
      <c r="Z836" s="1" t="s">
        <v>84</v>
      </c>
      <c r="AA836" s="1" t="s">
        <v>51</v>
      </c>
      <c r="AB836" s="1" t="s">
        <v>1493</v>
      </c>
      <c r="AC836" s="1" t="s">
        <v>37</v>
      </c>
    </row>
    <row r="837" spans="1:29" hidden="1" x14ac:dyDescent="0.25">
      <c r="A837" s="1" t="s">
        <v>33</v>
      </c>
      <c r="B837" s="1" t="s">
        <v>34</v>
      </c>
      <c r="C837" s="2">
        <v>45138</v>
      </c>
      <c r="D837" s="1" t="s">
        <v>73</v>
      </c>
      <c r="E837" s="1" t="s">
        <v>74</v>
      </c>
      <c r="F837" s="1" t="s">
        <v>37</v>
      </c>
      <c r="G837" s="1" t="s">
        <v>991</v>
      </c>
      <c r="H837" s="1" t="s">
        <v>34</v>
      </c>
      <c r="I837" s="3">
        <v>502667</v>
      </c>
      <c r="J837" s="3">
        <v>0</v>
      </c>
      <c r="K837" s="1" t="s">
        <v>40</v>
      </c>
      <c r="L837" s="1" t="s">
        <v>669</v>
      </c>
      <c r="M837" s="1" t="s">
        <v>670</v>
      </c>
      <c r="N837" s="1" t="s">
        <v>79</v>
      </c>
      <c r="O837" s="1" t="s">
        <v>80</v>
      </c>
      <c r="P837" s="1" t="s">
        <v>43</v>
      </c>
      <c r="Q837" s="1" t="s">
        <v>43</v>
      </c>
      <c r="R837" s="3">
        <v>0</v>
      </c>
      <c r="S837" s="1" t="s">
        <v>44</v>
      </c>
      <c r="T837" s="1" t="s">
        <v>45</v>
      </c>
      <c r="U837" s="1" t="s">
        <v>991</v>
      </c>
      <c r="V837" s="1" t="s">
        <v>46</v>
      </c>
      <c r="W837" s="1" t="s">
        <v>81</v>
      </c>
      <c r="X837" s="1" t="s">
        <v>1492</v>
      </c>
      <c r="Y837" s="1" t="s">
        <v>83</v>
      </c>
      <c r="Z837" s="1" t="s">
        <v>84</v>
      </c>
      <c r="AA837" s="1" t="s">
        <v>51</v>
      </c>
      <c r="AB837" s="1" t="s">
        <v>1493</v>
      </c>
      <c r="AC837" s="1" t="s">
        <v>37</v>
      </c>
    </row>
    <row r="838" spans="1:29" hidden="1" x14ac:dyDescent="0.25">
      <c r="A838" s="1" t="s">
        <v>33</v>
      </c>
      <c r="B838" s="1" t="s">
        <v>34</v>
      </c>
      <c r="C838" s="2">
        <v>45138</v>
      </c>
      <c r="D838" s="1" t="s">
        <v>73</v>
      </c>
      <c r="E838" s="1" t="s">
        <v>74</v>
      </c>
      <c r="F838" s="1" t="s">
        <v>37</v>
      </c>
      <c r="G838" s="1" t="s">
        <v>991</v>
      </c>
      <c r="H838" s="1" t="s">
        <v>34</v>
      </c>
      <c r="I838" s="3">
        <v>43924</v>
      </c>
      <c r="J838" s="3">
        <v>0</v>
      </c>
      <c r="K838" s="1" t="s">
        <v>40</v>
      </c>
      <c r="L838" s="1" t="s">
        <v>689</v>
      </c>
      <c r="M838" s="1" t="s">
        <v>690</v>
      </c>
      <c r="N838" s="1" t="s">
        <v>79</v>
      </c>
      <c r="O838" s="1" t="s">
        <v>80</v>
      </c>
      <c r="P838" s="1" t="s">
        <v>43</v>
      </c>
      <c r="Q838" s="1" t="s">
        <v>43</v>
      </c>
      <c r="R838" s="3">
        <v>0</v>
      </c>
      <c r="S838" s="1" t="s">
        <v>44</v>
      </c>
      <c r="T838" s="1" t="s">
        <v>45</v>
      </c>
      <c r="U838" s="1" t="s">
        <v>991</v>
      </c>
      <c r="V838" s="1" t="s">
        <v>46</v>
      </c>
      <c r="W838" s="1" t="s">
        <v>81</v>
      </c>
      <c r="X838" s="1" t="s">
        <v>1492</v>
      </c>
      <c r="Y838" s="1" t="s">
        <v>83</v>
      </c>
      <c r="Z838" s="1" t="s">
        <v>84</v>
      </c>
      <c r="AA838" s="1" t="s">
        <v>51</v>
      </c>
      <c r="AB838" s="1" t="s">
        <v>1493</v>
      </c>
      <c r="AC838" s="1" t="s">
        <v>37</v>
      </c>
    </row>
    <row r="839" spans="1:29" hidden="1" x14ac:dyDescent="0.25">
      <c r="A839" s="1" t="s">
        <v>33</v>
      </c>
      <c r="B839" s="1" t="s">
        <v>34</v>
      </c>
      <c r="C839" s="2">
        <v>45138</v>
      </c>
      <c r="D839" s="1" t="s">
        <v>73</v>
      </c>
      <c r="E839" s="1" t="s">
        <v>74</v>
      </c>
      <c r="F839" s="1" t="s">
        <v>37</v>
      </c>
      <c r="G839" s="1" t="s">
        <v>991</v>
      </c>
      <c r="H839" s="1" t="s">
        <v>34</v>
      </c>
      <c r="I839" s="3">
        <v>557714</v>
      </c>
      <c r="J839" s="3">
        <v>0</v>
      </c>
      <c r="K839" s="1" t="s">
        <v>40</v>
      </c>
      <c r="L839" s="1" t="s">
        <v>761</v>
      </c>
      <c r="M839" s="1" t="s">
        <v>762</v>
      </c>
      <c r="N839" s="1" t="s">
        <v>79</v>
      </c>
      <c r="O839" s="1" t="s">
        <v>80</v>
      </c>
      <c r="P839" s="1" t="s">
        <v>43</v>
      </c>
      <c r="Q839" s="1" t="s">
        <v>43</v>
      </c>
      <c r="R839" s="3">
        <v>0</v>
      </c>
      <c r="S839" s="1" t="s">
        <v>44</v>
      </c>
      <c r="T839" s="1" t="s">
        <v>45</v>
      </c>
      <c r="U839" s="1" t="s">
        <v>991</v>
      </c>
      <c r="V839" s="1" t="s">
        <v>46</v>
      </c>
      <c r="W839" s="1" t="s">
        <v>81</v>
      </c>
      <c r="X839" s="1" t="s">
        <v>1492</v>
      </c>
      <c r="Y839" s="1" t="s">
        <v>83</v>
      </c>
      <c r="Z839" s="1" t="s">
        <v>84</v>
      </c>
      <c r="AA839" s="1" t="s">
        <v>51</v>
      </c>
      <c r="AB839" s="1" t="s">
        <v>1493</v>
      </c>
      <c r="AC839" s="1" t="s">
        <v>37</v>
      </c>
    </row>
    <row r="840" spans="1:29" hidden="1" x14ac:dyDescent="0.25">
      <c r="A840" s="1" t="s">
        <v>33</v>
      </c>
      <c r="B840" s="1" t="s">
        <v>34</v>
      </c>
      <c r="C840" s="2">
        <v>45138</v>
      </c>
      <c r="D840" s="1" t="s">
        <v>73</v>
      </c>
      <c r="E840" s="1" t="s">
        <v>74</v>
      </c>
      <c r="F840" s="1" t="s">
        <v>37</v>
      </c>
      <c r="G840" s="1" t="s">
        <v>991</v>
      </c>
      <c r="H840" s="1" t="s">
        <v>34</v>
      </c>
      <c r="I840" s="3">
        <v>309335</v>
      </c>
      <c r="J840" s="3">
        <v>0</v>
      </c>
      <c r="K840" s="1" t="s">
        <v>40</v>
      </c>
      <c r="L840" s="1" t="s">
        <v>125</v>
      </c>
      <c r="M840" s="1" t="s">
        <v>126</v>
      </c>
      <c r="N840" s="1" t="s">
        <v>79</v>
      </c>
      <c r="O840" s="1" t="s">
        <v>80</v>
      </c>
      <c r="P840" s="1" t="s">
        <v>43</v>
      </c>
      <c r="Q840" s="1" t="s">
        <v>43</v>
      </c>
      <c r="R840" s="3">
        <v>0</v>
      </c>
      <c r="S840" s="1" t="s">
        <v>44</v>
      </c>
      <c r="T840" s="1" t="s">
        <v>45</v>
      </c>
      <c r="U840" s="1" t="s">
        <v>991</v>
      </c>
      <c r="V840" s="1" t="s">
        <v>46</v>
      </c>
      <c r="W840" s="1" t="s">
        <v>81</v>
      </c>
      <c r="X840" s="1" t="s">
        <v>1492</v>
      </c>
      <c r="Y840" s="1" t="s">
        <v>83</v>
      </c>
      <c r="Z840" s="1" t="s">
        <v>84</v>
      </c>
      <c r="AA840" s="1" t="s">
        <v>51</v>
      </c>
      <c r="AB840" s="1" t="s">
        <v>1493</v>
      </c>
      <c r="AC840" s="1" t="s">
        <v>37</v>
      </c>
    </row>
    <row r="841" spans="1:29" hidden="1" x14ac:dyDescent="0.25">
      <c r="A841" s="1" t="s">
        <v>33</v>
      </c>
      <c r="B841" s="1" t="s">
        <v>34</v>
      </c>
      <c r="C841" s="2">
        <v>45138</v>
      </c>
      <c r="D841" s="1" t="s">
        <v>73</v>
      </c>
      <c r="E841" s="1" t="s">
        <v>74</v>
      </c>
      <c r="F841" s="1" t="s">
        <v>37</v>
      </c>
      <c r="G841" s="1" t="s">
        <v>991</v>
      </c>
      <c r="H841" s="1" t="s">
        <v>34</v>
      </c>
      <c r="I841" s="3">
        <v>270667</v>
      </c>
      <c r="J841" s="3">
        <v>0</v>
      </c>
      <c r="K841" s="1" t="s">
        <v>40</v>
      </c>
      <c r="L841" s="1" t="s">
        <v>601</v>
      </c>
      <c r="M841" s="1" t="s">
        <v>602</v>
      </c>
      <c r="N841" s="1" t="s">
        <v>79</v>
      </c>
      <c r="O841" s="1" t="s">
        <v>80</v>
      </c>
      <c r="P841" s="1" t="s">
        <v>43</v>
      </c>
      <c r="Q841" s="1" t="s">
        <v>43</v>
      </c>
      <c r="R841" s="3">
        <v>0</v>
      </c>
      <c r="S841" s="1" t="s">
        <v>44</v>
      </c>
      <c r="T841" s="1" t="s">
        <v>45</v>
      </c>
      <c r="U841" s="1" t="s">
        <v>991</v>
      </c>
      <c r="V841" s="1" t="s">
        <v>46</v>
      </c>
      <c r="W841" s="1" t="s">
        <v>81</v>
      </c>
      <c r="X841" s="1" t="s">
        <v>1492</v>
      </c>
      <c r="Y841" s="1" t="s">
        <v>83</v>
      </c>
      <c r="Z841" s="1" t="s">
        <v>84</v>
      </c>
      <c r="AA841" s="1" t="s">
        <v>51</v>
      </c>
      <c r="AB841" s="1" t="s">
        <v>1493</v>
      </c>
      <c r="AC841" s="1" t="s">
        <v>37</v>
      </c>
    </row>
    <row r="842" spans="1:29" hidden="1" x14ac:dyDescent="0.25">
      <c r="A842" s="1" t="s">
        <v>33</v>
      </c>
      <c r="B842" s="1" t="s">
        <v>34</v>
      </c>
      <c r="C842" s="2">
        <v>45138</v>
      </c>
      <c r="D842" s="1" t="s">
        <v>73</v>
      </c>
      <c r="E842" s="1" t="s">
        <v>74</v>
      </c>
      <c r="F842" s="1" t="s">
        <v>37</v>
      </c>
      <c r="G842" s="1" t="s">
        <v>991</v>
      </c>
      <c r="H842" s="1" t="s">
        <v>34</v>
      </c>
      <c r="I842" s="3">
        <v>82959</v>
      </c>
      <c r="J842" s="3">
        <v>0</v>
      </c>
      <c r="K842" s="1" t="s">
        <v>40</v>
      </c>
      <c r="L842" s="1" t="s">
        <v>498</v>
      </c>
      <c r="M842" s="1" t="s">
        <v>499</v>
      </c>
      <c r="N842" s="1" t="s">
        <v>79</v>
      </c>
      <c r="O842" s="1" t="s">
        <v>80</v>
      </c>
      <c r="P842" s="1" t="s">
        <v>43</v>
      </c>
      <c r="Q842" s="1" t="s">
        <v>43</v>
      </c>
      <c r="R842" s="3">
        <v>0</v>
      </c>
      <c r="S842" s="1" t="s">
        <v>44</v>
      </c>
      <c r="T842" s="1" t="s">
        <v>45</v>
      </c>
      <c r="U842" s="1" t="s">
        <v>991</v>
      </c>
      <c r="V842" s="1" t="s">
        <v>46</v>
      </c>
      <c r="W842" s="1" t="s">
        <v>81</v>
      </c>
      <c r="X842" s="1" t="s">
        <v>1492</v>
      </c>
      <c r="Y842" s="1" t="s">
        <v>83</v>
      </c>
      <c r="Z842" s="1" t="s">
        <v>84</v>
      </c>
      <c r="AA842" s="1" t="s">
        <v>51</v>
      </c>
      <c r="AB842" s="1" t="s">
        <v>1493</v>
      </c>
      <c r="AC842" s="1" t="s">
        <v>37</v>
      </c>
    </row>
    <row r="843" spans="1:29" hidden="1" x14ac:dyDescent="0.25">
      <c r="A843" s="1" t="s">
        <v>33</v>
      </c>
      <c r="B843" s="1" t="s">
        <v>34</v>
      </c>
      <c r="C843" s="2">
        <v>45138</v>
      </c>
      <c r="D843" s="1" t="s">
        <v>73</v>
      </c>
      <c r="E843" s="1" t="s">
        <v>74</v>
      </c>
      <c r="F843" s="1" t="s">
        <v>37</v>
      </c>
      <c r="G843" s="1" t="s">
        <v>991</v>
      </c>
      <c r="H843" s="1" t="s">
        <v>34</v>
      </c>
      <c r="I843" s="3">
        <v>350955</v>
      </c>
      <c r="J843" s="3">
        <v>0</v>
      </c>
      <c r="K843" s="1" t="s">
        <v>40</v>
      </c>
      <c r="L843" s="1" t="s">
        <v>614</v>
      </c>
      <c r="M843" s="1" t="s">
        <v>615</v>
      </c>
      <c r="N843" s="1" t="s">
        <v>79</v>
      </c>
      <c r="O843" s="1" t="s">
        <v>80</v>
      </c>
      <c r="P843" s="1" t="s">
        <v>43</v>
      </c>
      <c r="Q843" s="1" t="s">
        <v>43</v>
      </c>
      <c r="R843" s="3">
        <v>0</v>
      </c>
      <c r="S843" s="1" t="s">
        <v>44</v>
      </c>
      <c r="T843" s="1" t="s">
        <v>45</v>
      </c>
      <c r="U843" s="1" t="s">
        <v>991</v>
      </c>
      <c r="V843" s="1" t="s">
        <v>46</v>
      </c>
      <c r="W843" s="1" t="s">
        <v>81</v>
      </c>
      <c r="X843" s="1" t="s">
        <v>1492</v>
      </c>
      <c r="Y843" s="1" t="s">
        <v>83</v>
      </c>
      <c r="Z843" s="1" t="s">
        <v>84</v>
      </c>
      <c r="AA843" s="1" t="s">
        <v>51</v>
      </c>
      <c r="AB843" s="1" t="s">
        <v>1493</v>
      </c>
      <c r="AC843" s="1" t="s">
        <v>37</v>
      </c>
    </row>
    <row r="844" spans="1:29" hidden="1" x14ac:dyDescent="0.25">
      <c r="A844" s="1" t="s">
        <v>33</v>
      </c>
      <c r="B844" s="1" t="s">
        <v>34</v>
      </c>
      <c r="C844" s="2">
        <v>45138</v>
      </c>
      <c r="D844" s="1" t="s">
        <v>73</v>
      </c>
      <c r="E844" s="1" t="s">
        <v>74</v>
      </c>
      <c r="F844" s="1" t="s">
        <v>37</v>
      </c>
      <c r="G844" s="1" t="s">
        <v>991</v>
      </c>
      <c r="H844" s="1" t="s">
        <v>34</v>
      </c>
      <c r="I844" s="3">
        <v>126000</v>
      </c>
      <c r="J844" s="3">
        <v>0</v>
      </c>
      <c r="K844" s="1" t="s">
        <v>40</v>
      </c>
      <c r="L844" s="1" t="s">
        <v>807</v>
      </c>
      <c r="M844" s="1" t="s">
        <v>808</v>
      </c>
      <c r="N844" s="1" t="s">
        <v>79</v>
      </c>
      <c r="O844" s="1" t="s">
        <v>80</v>
      </c>
      <c r="P844" s="1" t="s">
        <v>43</v>
      </c>
      <c r="Q844" s="1" t="s">
        <v>43</v>
      </c>
      <c r="R844" s="3">
        <v>0</v>
      </c>
      <c r="S844" s="1" t="s">
        <v>44</v>
      </c>
      <c r="T844" s="1" t="s">
        <v>45</v>
      </c>
      <c r="U844" s="1" t="s">
        <v>991</v>
      </c>
      <c r="V844" s="1" t="s">
        <v>46</v>
      </c>
      <c r="W844" s="1" t="s">
        <v>81</v>
      </c>
      <c r="X844" s="1" t="s">
        <v>1492</v>
      </c>
      <c r="Y844" s="1" t="s">
        <v>83</v>
      </c>
      <c r="Z844" s="1" t="s">
        <v>84</v>
      </c>
      <c r="AA844" s="1" t="s">
        <v>51</v>
      </c>
      <c r="AB844" s="1" t="s">
        <v>1493</v>
      </c>
      <c r="AC844" s="1" t="s">
        <v>37</v>
      </c>
    </row>
    <row r="845" spans="1:29" hidden="1" x14ac:dyDescent="0.25">
      <c r="A845" s="1" t="s">
        <v>33</v>
      </c>
      <c r="B845" s="1" t="s">
        <v>34</v>
      </c>
      <c r="C845" s="2">
        <v>45138</v>
      </c>
      <c r="D845" s="1" t="s">
        <v>73</v>
      </c>
      <c r="E845" s="1" t="s">
        <v>74</v>
      </c>
      <c r="F845" s="1" t="s">
        <v>37</v>
      </c>
      <c r="G845" s="1" t="s">
        <v>991</v>
      </c>
      <c r="H845" s="1" t="s">
        <v>34</v>
      </c>
      <c r="I845" s="3">
        <v>2941120</v>
      </c>
      <c r="J845" s="3">
        <v>0</v>
      </c>
      <c r="K845" s="1" t="s">
        <v>40</v>
      </c>
      <c r="L845" s="1" t="s">
        <v>1455</v>
      </c>
      <c r="M845" s="1" t="s">
        <v>1456</v>
      </c>
      <c r="N845" s="1" t="s">
        <v>1457</v>
      </c>
      <c r="O845" s="1" t="s">
        <v>1458</v>
      </c>
      <c r="P845" s="1" t="s">
        <v>43</v>
      </c>
      <c r="Q845" s="1" t="s">
        <v>43</v>
      </c>
      <c r="R845" s="3">
        <v>0</v>
      </c>
      <c r="S845" s="1" t="s">
        <v>44</v>
      </c>
      <c r="T845" s="1" t="s">
        <v>45</v>
      </c>
      <c r="U845" s="1" t="s">
        <v>991</v>
      </c>
      <c r="V845" s="1" t="s">
        <v>46</v>
      </c>
      <c r="W845" s="1" t="s">
        <v>81</v>
      </c>
      <c r="X845" s="1" t="s">
        <v>1492</v>
      </c>
      <c r="Y845" s="1" t="s">
        <v>83</v>
      </c>
      <c r="Z845" s="1" t="s">
        <v>84</v>
      </c>
      <c r="AA845" s="1" t="s">
        <v>51</v>
      </c>
      <c r="AB845" s="1" t="s">
        <v>1496</v>
      </c>
      <c r="AC845" s="1" t="s">
        <v>37</v>
      </c>
    </row>
    <row r="846" spans="1:29" hidden="1" x14ac:dyDescent="0.25">
      <c r="A846" s="1" t="s">
        <v>33</v>
      </c>
      <c r="B846" s="1" t="s">
        <v>34</v>
      </c>
      <c r="C846" s="2">
        <v>45138</v>
      </c>
      <c r="D846" s="1" t="s">
        <v>73</v>
      </c>
      <c r="E846" s="1" t="s">
        <v>74</v>
      </c>
      <c r="F846" s="1" t="s">
        <v>37</v>
      </c>
      <c r="G846" s="1" t="s">
        <v>991</v>
      </c>
      <c r="H846" s="1" t="s">
        <v>34</v>
      </c>
      <c r="I846" s="3">
        <v>38667</v>
      </c>
      <c r="J846" s="3">
        <v>0</v>
      </c>
      <c r="K846" s="1" t="s">
        <v>40</v>
      </c>
      <c r="L846" s="1" t="s">
        <v>627</v>
      </c>
      <c r="M846" s="1" t="s">
        <v>628</v>
      </c>
      <c r="N846" s="1" t="s">
        <v>89</v>
      </c>
      <c r="O846" s="1" t="s">
        <v>90</v>
      </c>
      <c r="P846" s="1" t="s">
        <v>43</v>
      </c>
      <c r="Q846" s="1" t="s">
        <v>43</v>
      </c>
      <c r="R846" s="3">
        <v>0</v>
      </c>
      <c r="S846" s="1" t="s">
        <v>44</v>
      </c>
      <c r="T846" s="1" t="s">
        <v>45</v>
      </c>
      <c r="U846" s="1" t="s">
        <v>991</v>
      </c>
      <c r="V846" s="1" t="s">
        <v>46</v>
      </c>
      <c r="W846" s="1" t="s">
        <v>81</v>
      </c>
      <c r="X846" s="1" t="s">
        <v>1492</v>
      </c>
      <c r="Y846" s="1" t="s">
        <v>83</v>
      </c>
      <c r="Z846" s="1" t="s">
        <v>84</v>
      </c>
      <c r="AA846" s="1" t="s">
        <v>51</v>
      </c>
      <c r="AB846" s="1" t="s">
        <v>1497</v>
      </c>
      <c r="AC846" s="1" t="s">
        <v>37</v>
      </c>
    </row>
    <row r="847" spans="1:29" hidden="1" x14ac:dyDescent="0.25">
      <c r="A847" s="1" t="s">
        <v>33</v>
      </c>
      <c r="B847" s="1" t="s">
        <v>34</v>
      </c>
      <c r="C847" s="2">
        <v>45138</v>
      </c>
      <c r="D847" s="1" t="s">
        <v>73</v>
      </c>
      <c r="E847" s="1" t="s">
        <v>74</v>
      </c>
      <c r="F847" s="1" t="s">
        <v>37</v>
      </c>
      <c r="G847" s="1" t="s">
        <v>991</v>
      </c>
      <c r="H847" s="1" t="s">
        <v>34</v>
      </c>
      <c r="I847" s="3">
        <v>198256</v>
      </c>
      <c r="J847" s="3">
        <v>0</v>
      </c>
      <c r="K847" s="1" t="s">
        <v>40</v>
      </c>
      <c r="L847" s="1" t="s">
        <v>424</v>
      </c>
      <c r="M847" s="1" t="s">
        <v>425</v>
      </c>
      <c r="N847" s="1" t="s">
        <v>89</v>
      </c>
      <c r="O847" s="1" t="s">
        <v>90</v>
      </c>
      <c r="P847" s="1" t="s">
        <v>43</v>
      </c>
      <c r="Q847" s="1" t="s">
        <v>43</v>
      </c>
      <c r="R847" s="3">
        <v>0</v>
      </c>
      <c r="S847" s="1" t="s">
        <v>44</v>
      </c>
      <c r="T847" s="1" t="s">
        <v>45</v>
      </c>
      <c r="U847" s="1" t="s">
        <v>991</v>
      </c>
      <c r="V847" s="1" t="s">
        <v>46</v>
      </c>
      <c r="W847" s="1" t="s">
        <v>81</v>
      </c>
      <c r="X847" s="1" t="s">
        <v>1492</v>
      </c>
      <c r="Y847" s="1" t="s">
        <v>83</v>
      </c>
      <c r="Z847" s="1" t="s">
        <v>84</v>
      </c>
      <c r="AA847" s="1" t="s">
        <v>51</v>
      </c>
      <c r="AB847" s="1" t="s">
        <v>1497</v>
      </c>
      <c r="AC847" s="1" t="s">
        <v>37</v>
      </c>
    </row>
    <row r="848" spans="1:29" hidden="1" x14ac:dyDescent="0.25">
      <c r="A848" s="1" t="s">
        <v>33</v>
      </c>
      <c r="B848" s="1" t="s">
        <v>34</v>
      </c>
      <c r="C848" s="2">
        <v>45138</v>
      </c>
      <c r="D848" s="1" t="s">
        <v>73</v>
      </c>
      <c r="E848" s="1" t="s">
        <v>74</v>
      </c>
      <c r="F848" s="1" t="s">
        <v>37</v>
      </c>
      <c r="G848" s="1" t="s">
        <v>991</v>
      </c>
      <c r="H848" s="1" t="s">
        <v>34</v>
      </c>
      <c r="I848" s="3">
        <v>38667</v>
      </c>
      <c r="J848" s="3">
        <v>0</v>
      </c>
      <c r="K848" s="1" t="s">
        <v>40</v>
      </c>
      <c r="L848" s="1" t="s">
        <v>1491</v>
      </c>
      <c r="M848" s="1" t="s">
        <v>634</v>
      </c>
      <c r="N848" s="1" t="s">
        <v>89</v>
      </c>
      <c r="O848" s="1" t="s">
        <v>90</v>
      </c>
      <c r="P848" s="1" t="s">
        <v>43</v>
      </c>
      <c r="Q848" s="1" t="s">
        <v>43</v>
      </c>
      <c r="R848" s="3">
        <v>0</v>
      </c>
      <c r="S848" s="1" t="s">
        <v>44</v>
      </c>
      <c r="T848" s="1" t="s">
        <v>45</v>
      </c>
      <c r="U848" s="1" t="s">
        <v>991</v>
      </c>
      <c r="V848" s="1" t="s">
        <v>46</v>
      </c>
      <c r="W848" s="1" t="s">
        <v>81</v>
      </c>
      <c r="X848" s="1" t="s">
        <v>1492</v>
      </c>
      <c r="Y848" s="1" t="s">
        <v>83</v>
      </c>
      <c r="Z848" s="1" t="s">
        <v>84</v>
      </c>
      <c r="AA848" s="1" t="s">
        <v>51</v>
      </c>
      <c r="AB848" s="1" t="s">
        <v>1497</v>
      </c>
      <c r="AC848" s="1" t="s">
        <v>37</v>
      </c>
    </row>
    <row r="849" spans="1:29" hidden="1" x14ac:dyDescent="0.25">
      <c r="A849" s="1" t="s">
        <v>33</v>
      </c>
      <c r="B849" s="1" t="s">
        <v>34</v>
      </c>
      <c r="C849" s="2">
        <v>45138</v>
      </c>
      <c r="D849" s="1" t="s">
        <v>73</v>
      </c>
      <c r="E849" s="1" t="s">
        <v>74</v>
      </c>
      <c r="F849" s="1" t="s">
        <v>37</v>
      </c>
      <c r="G849" s="1" t="s">
        <v>991</v>
      </c>
      <c r="H849" s="1" t="s">
        <v>34</v>
      </c>
      <c r="I849" s="3">
        <v>425333</v>
      </c>
      <c r="J849" s="3">
        <v>0</v>
      </c>
      <c r="K849" s="1" t="s">
        <v>40</v>
      </c>
      <c r="L849" s="1" t="s">
        <v>694</v>
      </c>
      <c r="M849" s="1" t="s">
        <v>695</v>
      </c>
      <c r="N849" s="1" t="s">
        <v>89</v>
      </c>
      <c r="O849" s="1" t="s">
        <v>90</v>
      </c>
      <c r="P849" s="1" t="s">
        <v>43</v>
      </c>
      <c r="Q849" s="1" t="s">
        <v>43</v>
      </c>
      <c r="R849" s="3">
        <v>0</v>
      </c>
      <c r="S849" s="1" t="s">
        <v>44</v>
      </c>
      <c r="T849" s="1" t="s">
        <v>45</v>
      </c>
      <c r="U849" s="1" t="s">
        <v>991</v>
      </c>
      <c r="V849" s="1" t="s">
        <v>46</v>
      </c>
      <c r="W849" s="1" t="s">
        <v>81</v>
      </c>
      <c r="X849" s="1" t="s">
        <v>1492</v>
      </c>
      <c r="Y849" s="1" t="s">
        <v>83</v>
      </c>
      <c r="Z849" s="1" t="s">
        <v>84</v>
      </c>
      <c r="AA849" s="1" t="s">
        <v>51</v>
      </c>
      <c r="AB849" s="1" t="s">
        <v>1497</v>
      </c>
      <c r="AC849" s="1" t="s">
        <v>37</v>
      </c>
    </row>
    <row r="850" spans="1:29" hidden="1" x14ac:dyDescent="0.25">
      <c r="A850" s="1" t="s">
        <v>33</v>
      </c>
      <c r="B850" s="1" t="s">
        <v>34</v>
      </c>
      <c r="C850" s="2">
        <v>45138</v>
      </c>
      <c r="D850" s="1" t="s">
        <v>73</v>
      </c>
      <c r="E850" s="1" t="s">
        <v>74</v>
      </c>
      <c r="F850" s="1" t="s">
        <v>37</v>
      </c>
      <c r="G850" s="1" t="s">
        <v>991</v>
      </c>
      <c r="H850" s="1" t="s">
        <v>34</v>
      </c>
      <c r="I850" s="3">
        <v>38667</v>
      </c>
      <c r="J850" s="3">
        <v>0</v>
      </c>
      <c r="K850" s="1" t="s">
        <v>40</v>
      </c>
      <c r="L850" s="1" t="s">
        <v>408</v>
      </c>
      <c r="M850" s="1" t="s">
        <v>409</v>
      </c>
      <c r="N850" s="1" t="s">
        <v>79</v>
      </c>
      <c r="O850" s="1" t="s">
        <v>80</v>
      </c>
      <c r="P850" s="1" t="s">
        <v>43</v>
      </c>
      <c r="Q850" s="1" t="s">
        <v>43</v>
      </c>
      <c r="R850" s="3">
        <v>0</v>
      </c>
      <c r="S850" s="1" t="s">
        <v>44</v>
      </c>
      <c r="T850" s="1" t="s">
        <v>45</v>
      </c>
      <c r="U850" s="1" t="s">
        <v>991</v>
      </c>
      <c r="V850" s="1" t="s">
        <v>46</v>
      </c>
      <c r="W850" s="1" t="s">
        <v>81</v>
      </c>
      <c r="X850" s="1" t="s">
        <v>1492</v>
      </c>
      <c r="Y850" s="1" t="s">
        <v>83</v>
      </c>
      <c r="Z850" s="1" t="s">
        <v>84</v>
      </c>
      <c r="AA850" s="1" t="s">
        <v>51</v>
      </c>
      <c r="AB850" s="1" t="s">
        <v>1497</v>
      </c>
      <c r="AC850" s="1" t="s">
        <v>37</v>
      </c>
    </row>
    <row r="851" spans="1:29" hidden="1" x14ac:dyDescent="0.25">
      <c r="A851" s="1" t="s">
        <v>33</v>
      </c>
      <c r="B851" s="1" t="s">
        <v>34</v>
      </c>
      <c r="C851" s="2">
        <v>45138</v>
      </c>
      <c r="D851" s="1" t="s">
        <v>73</v>
      </c>
      <c r="E851" s="1" t="s">
        <v>74</v>
      </c>
      <c r="F851" s="1" t="s">
        <v>37</v>
      </c>
      <c r="G851" s="1" t="s">
        <v>991</v>
      </c>
      <c r="H851" s="1" t="s">
        <v>34</v>
      </c>
      <c r="I851" s="3">
        <v>38667</v>
      </c>
      <c r="J851" s="3">
        <v>0</v>
      </c>
      <c r="K851" s="1" t="s">
        <v>40</v>
      </c>
      <c r="L851" s="1" t="s">
        <v>287</v>
      </c>
      <c r="M851" s="1" t="s">
        <v>288</v>
      </c>
      <c r="N851" s="1" t="s">
        <v>79</v>
      </c>
      <c r="O851" s="1" t="s">
        <v>80</v>
      </c>
      <c r="P851" s="1" t="s">
        <v>43</v>
      </c>
      <c r="Q851" s="1" t="s">
        <v>43</v>
      </c>
      <c r="R851" s="3">
        <v>0</v>
      </c>
      <c r="S851" s="1" t="s">
        <v>44</v>
      </c>
      <c r="T851" s="1" t="s">
        <v>45</v>
      </c>
      <c r="U851" s="1" t="s">
        <v>991</v>
      </c>
      <c r="V851" s="1" t="s">
        <v>46</v>
      </c>
      <c r="W851" s="1" t="s">
        <v>81</v>
      </c>
      <c r="X851" s="1" t="s">
        <v>1492</v>
      </c>
      <c r="Y851" s="1" t="s">
        <v>83</v>
      </c>
      <c r="Z851" s="1" t="s">
        <v>84</v>
      </c>
      <c r="AA851" s="1" t="s">
        <v>51</v>
      </c>
      <c r="AB851" s="1" t="s">
        <v>1497</v>
      </c>
      <c r="AC851" s="1" t="s">
        <v>37</v>
      </c>
    </row>
    <row r="852" spans="1:29" hidden="1" x14ac:dyDescent="0.25">
      <c r="A852" s="1" t="s">
        <v>33</v>
      </c>
      <c r="B852" s="1" t="s">
        <v>34</v>
      </c>
      <c r="C852" s="2">
        <v>45138</v>
      </c>
      <c r="D852" s="1" t="s">
        <v>73</v>
      </c>
      <c r="E852" s="1" t="s">
        <v>74</v>
      </c>
      <c r="F852" s="1" t="s">
        <v>37</v>
      </c>
      <c r="G852" s="1" t="s">
        <v>991</v>
      </c>
      <c r="H852" s="1" t="s">
        <v>34</v>
      </c>
      <c r="I852" s="3">
        <v>541334</v>
      </c>
      <c r="J852" s="3">
        <v>0</v>
      </c>
      <c r="K852" s="1" t="s">
        <v>40</v>
      </c>
      <c r="L852" s="1" t="s">
        <v>113</v>
      </c>
      <c r="M852" s="1" t="s">
        <v>114</v>
      </c>
      <c r="N852" s="1" t="s">
        <v>79</v>
      </c>
      <c r="O852" s="1" t="s">
        <v>80</v>
      </c>
      <c r="P852" s="1" t="s">
        <v>43</v>
      </c>
      <c r="Q852" s="1" t="s">
        <v>43</v>
      </c>
      <c r="R852" s="3">
        <v>0</v>
      </c>
      <c r="S852" s="1" t="s">
        <v>44</v>
      </c>
      <c r="T852" s="1" t="s">
        <v>45</v>
      </c>
      <c r="U852" s="1" t="s">
        <v>991</v>
      </c>
      <c r="V852" s="1" t="s">
        <v>46</v>
      </c>
      <c r="W852" s="1" t="s">
        <v>81</v>
      </c>
      <c r="X852" s="1" t="s">
        <v>1492</v>
      </c>
      <c r="Y852" s="1" t="s">
        <v>83</v>
      </c>
      <c r="Z852" s="1" t="s">
        <v>84</v>
      </c>
      <c r="AA852" s="1" t="s">
        <v>51</v>
      </c>
      <c r="AB852" s="1" t="s">
        <v>1497</v>
      </c>
      <c r="AC852" s="1" t="s">
        <v>37</v>
      </c>
    </row>
    <row r="853" spans="1:29" hidden="1" x14ac:dyDescent="0.25">
      <c r="A853" s="1" t="s">
        <v>33</v>
      </c>
      <c r="B853" s="1" t="s">
        <v>34</v>
      </c>
      <c r="C853" s="2">
        <v>45138</v>
      </c>
      <c r="D853" s="1" t="s">
        <v>73</v>
      </c>
      <c r="E853" s="1" t="s">
        <v>74</v>
      </c>
      <c r="F853" s="1" t="s">
        <v>37</v>
      </c>
      <c r="G853" s="1" t="s">
        <v>991</v>
      </c>
      <c r="H853" s="1" t="s">
        <v>34</v>
      </c>
      <c r="I853" s="3">
        <v>38667</v>
      </c>
      <c r="J853" s="3">
        <v>0</v>
      </c>
      <c r="K853" s="1" t="s">
        <v>40</v>
      </c>
      <c r="L853" s="1" t="s">
        <v>440</v>
      </c>
      <c r="M853" s="1" t="s">
        <v>441</v>
      </c>
      <c r="N853" s="1" t="s">
        <v>79</v>
      </c>
      <c r="O853" s="1" t="s">
        <v>80</v>
      </c>
      <c r="P853" s="1" t="s">
        <v>43</v>
      </c>
      <c r="Q853" s="1" t="s">
        <v>43</v>
      </c>
      <c r="R853" s="3">
        <v>0</v>
      </c>
      <c r="S853" s="1" t="s">
        <v>44</v>
      </c>
      <c r="T853" s="1" t="s">
        <v>45</v>
      </c>
      <c r="U853" s="1" t="s">
        <v>991</v>
      </c>
      <c r="V853" s="1" t="s">
        <v>46</v>
      </c>
      <c r="W853" s="1" t="s">
        <v>81</v>
      </c>
      <c r="X853" s="1" t="s">
        <v>1492</v>
      </c>
      <c r="Y853" s="1" t="s">
        <v>83</v>
      </c>
      <c r="Z853" s="1" t="s">
        <v>84</v>
      </c>
      <c r="AA853" s="1" t="s">
        <v>51</v>
      </c>
      <c r="AB853" s="1" t="s">
        <v>1497</v>
      </c>
      <c r="AC853" s="1" t="s">
        <v>37</v>
      </c>
    </row>
    <row r="854" spans="1:29" hidden="1" x14ac:dyDescent="0.25">
      <c r="A854" s="1" t="s">
        <v>33</v>
      </c>
      <c r="B854" s="1" t="s">
        <v>34</v>
      </c>
      <c r="C854" s="2">
        <v>45138</v>
      </c>
      <c r="D854" s="1" t="s">
        <v>73</v>
      </c>
      <c r="E854" s="1" t="s">
        <v>74</v>
      </c>
      <c r="F854" s="1" t="s">
        <v>37</v>
      </c>
      <c r="G854" s="1" t="s">
        <v>991</v>
      </c>
      <c r="H854" s="1" t="s">
        <v>34</v>
      </c>
      <c r="I854" s="3">
        <v>38667</v>
      </c>
      <c r="J854" s="3">
        <v>0</v>
      </c>
      <c r="K854" s="1" t="s">
        <v>40</v>
      </c>
      <c r="L854" s="1" t="s">
        <v>1454</v>
      </c>
      <c r="M854" s="1" t="s">
        <v>828</v>
      </c>
      <c r="N854" s="1" t="s">
        <v>79</v>
      </c>
      <c r="O854" s="1" t="s">
        <v>80</v>
      </c>
      <c r="P854" s="1" t="s">
        <v>43</v>
      </c>
      <c r="Q854" s="1" t="s">
        <v>43</v>
      </c>
      <c r="R854" s="3">
        <v>0</v>
      </c>
      <c r="S854" s="1" t="s">
        <v>44</v>
      </c>
      <c r="T854" s="1" t="s">
        <v>45</v>
      </c>
      <c r="U854" s="1" t="s">
        <v>991</v>
      </c>
      <c r="V854" s="1" t="s">
        <v>46</v>
      </c>
      <c r="W854" s="1" t="s">
        <v>81</v>
      </c>
      <c r="X854" s="1" t="s">
        <v>1492</v>
      </c>
      <c r="Y854" s="1" t="s">
        <v>83</v>
      </c>
      <c r="Z854" s="1" t="s">
        <v>84</v>
      </c>
      <c r="AA854" s="1" t="s">
        <v>51</v>
      </c>
      <c r="AB854" s="1" t="s">
        <v>1497</v>
      </c>
      <c r="AC854" s="1" t="s">
        <v>37</v>
      </c>
    </row>
    <row r="855" spans="1:29" hidden="1" x14ac:dyDescent="0.25">
      <c r="A855" s="1" t="s">
        <v>33</v>
      </c>
      <c r="B855" s="1" t="s">
        <v>34</v>
      </c>
      <c r="C855" s="2">
        <v>45138</v>
      </c>
      <c r="D855" s="1" t="s">
        <v>73</v>
      </c>
      <c r="E855" s="1" t="s">
        <v>74</v>
      </c>
      <c r="F855" s="1" t="s">
        <v>37</v>
      </c>
      <c r="G855" s="1" t="s">
        <v>991</v>
      </c>
      <c r="H855" s="1" t="s">
        <v>34</v>
      </c>
      <c r="I855" s="3">
        <v>43859</v>
      </c>
      <c r="J855" s="3">
        <v>0</v>
      </c>
      <c r="K855" s="1" t="s">
        <v>40</v>
      </c>
      <c r="L855" s="1" t="s">
        <v>354</v>
      </c>
      <c r="M855" s="1" t="s">
        <v>355</v>
      </c>
      <c r="N855" s="1" t="s">
        <v>79</v>
      </c>
      <c r="O855" s="1" t="s">
        <v>80</v>
      </c>
      <c r="P855" s="1" t="s">
        <v>43</v>
      </c>
      <c r="Q855" s="1" t="s">
        <v>43</v>
      </c>
      <c r="R855" s="3">
        <v>0</v>
      </c>
      <c r="S855" s="1" t="s">
        <v>44</v>
      </c>
      <c r="T855" s="1" t="s">
        <v>45</v>
      </c>
      <c r="U855" s="1" t="s">
        <v>991</v>
      </c>
      <c r="V855" s="1" t="s">
        <v>46</v>
      </c>
      <c r="W855" s="1" t="s">
        <v>81</v>
      </c>
      <c r="X855" s="1" t="s">
        <v>1492</v>
      </c>
      <c r="Y855" s="1" t="s">
        <v>83</v>
      </c>
      <c r="Z855" s="1" t="s">
        <v>84</v>
      </c>
      <c r="AA855" s="1" t="s">
        <v>51</v>
      </c>
      <c r="AB855" s="1" t="s">
        <v>1497</v>
      </c>
      <c r="AC855" s="1" t="s">
        <v>37</v>
      </c>
    </row>
    <row r="856" spans="1:29" hidden="1" x14ac:dyDescent="0.25">
      <c r="A856" s="1" t="s">
        <v>33</v>
      </c>
      <c r="B856" s="1" t="s">
        <v>34</v>
      </c>
      <c r="C856" s="2">
        <v>45138</v>
      </c>
      <c r="D856" s="1" t="s">
        <v>73</v>
      </c>
      <c r="E856" s="1" t="s">
        <v>74</v>
      </c>
      <c r="F856" s="1" t="s">
        <v>37</v>
      </c>
      <c r="G856" s="1" t="s">
        <v>991</v>
      </c>
      <c r="H856" s="1" t="s">
        <v>34</v>
      </c>
      <c r="I856" s="3">
        <v>378680</v>
      </c>
      <c r="J856" s="3">
        <v>0</v>
      </c>
      <c r="K856" s="1" t="s">
        <v>40</v>
      </c>
      <c r="L856" s="1" t="s">
        <v>129</v>
      </c>
      <c r="M856" s="1" t="s">
        <v>130</v>
      </c>
      <c r="N856" s="1" t="s">
        <v>79</v>
      </c>
      <c r="O856" s="1" t="s">
        <v>80</v>
      </c>
      <c r="P856" s="1" t="s">
        <v>43</v>
      </c>
      <c r="Q856" s="1" t="s">
        <v>43</v>
      </c>
      <c r="R856" s="3">
        <v>0</v>
      </c>
      <c r="S856" s="1" t="s">
        <v>44</v>
      </c>
      <c r="T856" s="1" t="s">
        <v>45</v>
      </c>
      <c r="U856" s="1" t="s">
        <v>991</v>
      </c>
      <c r="V856" s="1" t="s">
        <v>46</v>
      </c>
      <c r="W856" s="1" t="s">
        <v>81</v>
      </c>
      <c r="X856" s="1" t="s">
        <v>1492</v>
      </c>
      <c r="Y856" s="1" t="s">
        <v>83</v>
      </c>
      <c r="Z856" s="1" t="s">
        <v>84</v>
      </c>
      <c r="AA856" s="1" t="s">
        <v>51</v>
      </c>
      <c r="AB856" s="1" t="s">
        <v>1497</v>
      </c>
      <c r="AC856" s="1" t="s">
        <v>37</v>
      </c>
    </row>
    <row r="857" spans="1:29" hidden="1" x14ac:dyDescent="0.25">
      <c r="A857" s="1" t="s">
        <v>33</v>
      </c>
      <c r="B857" s="1" t="s">
        <v>34</v>
      </c>
      <c r="C857" s="2">
        <v>45138</v>
      </c>
      <c r="D857" s="1" t="s">
        <v>73</v>
      </c>
      <c r="E857" s="1" t="s">
        <v>74</v>
      </c>
      <c r="F857" s="1" t="s">
        <v>37</v>
      </c>
      <c r="G857" s="1" t="s">
        <v>991</v>
      </c>
      <c r="H857" s="1" t="s">
        <v>34</v>
      </c>
      <c r="I857" s="3">
        <v>309334</v>
      </c>
      <c r="J857" s="3">
        <v>0</v>
      </c>
      <c r="K857" s="1" t="s">
        <v>40</v>
      </c>
      <c r="L857" s="1" t="s">
        <v>773</v>
      </c>
      <c r="M857" s="1" t="s">
        <v>774</v>
      </c>
      <c r="N857" s="1" t="s">
        <v>79</v>
      </c>
      <c r="O857" s="1" t="s">
        <v>80</v>
      </c>
      <c r="P857" s="1" t="s">
        <v>43</v>
      </c>
      <c r="Q857" s="1" t="s">
        <v>43</v>
      </c>
      <c r="R857" s="3">
        <v>0</v>
      </c>
      <c r="S857" s="1" t="s">
        <v>44</v>
      </c>
      <c r="T857" s="1" t="s">
        <v>45</v>
      </c>
      <c r="U857" s="1" t="s">
        <v>991</v>
      </c>
      <c r="V857" s="1" t="s">
        <v>46</v>
      </c>
      <c r="W857" s="1" t="s">
        <v>81</v>
      </c>
      <c r="X857" s="1" t="s">
        <v>1492</v>
      </c>
      <c r="Y857" s="1" t="s">
        <v>83</v>
      </c>
      <c r="Z857" s="1" t="s">
        <v>84</v>
      </c>
      <c r="AA857" s="1" t="s">
        <v>51</v>
      </c>
      <c r="AB857" s="1" t="s">
        <v>1497</v>
      </c>
      <c r="AC857" s="1" t="s">
        <v>37</v>
      </c>
    </row>
    <row r="858" spans="1:29" hidden="1" x14ac:dyDescent="0.25">
      <c r="A858" s="1" t="s">
        <v>33</v>
      </c>
      <c r="B858" s="1" t="s">
        <v>34</v>
      </c>
      <c r="C858" s="2">
        <v>45138</v>
      </c>
      <c r="D858" s="1" t="s">
        <v>73</v>
      </c>
      <c r="E858" s="1" t="s">
        <v>74</v>
      </c>
      <c r="F858" s="1" t="s">
        <v>37</v>
      </c>
      <c r="G858" s="1" t="s">
        <v>991</v>
      </c>
      <c r="H858" s="1" t="s">
        <v>34</v>
      </c>
      <c r="I858" s="3">
        <v>541334</v>
      </c>
      <c r="J858" s="3">
        <v>0</v>
      </c>
      <c r="K858" s="1" t="s">
        <v>40</v>
      </c>
      <c r="L858" s="1" t="s">
        <v>117</v>
      </c>
      <c r="M858" s="1" t="s">
        <v>118</v>
      </c>
      <c r="N858" s="1" t="s">
        <v>79</v>
      </c>
      <c r="O858" s="1" t="s">
        <v>80</v>
      </c>
      <c r="P858" s="1" t="s">
        <v>43</v>
      </c>
      <c r="Q858" s="1" t="s">
        <v>43</v>
      </c>
      <c r="R858" s="3">
        <v>0</v>
      </c>
      <c r="S858" s="1" t="s">
        <v>44</v>
      </c>
      <c r="T858" s="1" t="s">
        <v>45</v>
      </c>
      <c r="U858" s="1" t="s">
        <v>991</v>
      </c>
      <c r="V858" s="1" t="s">
        <v>46</v>
      </c>
      <c r="W858" s="1" t="s">
        <v>81</v>
      </c>
      <c r="X858" s="1" t="s">
        <v>1492</v>
      </c>
      <c r="Y858" s="1" t="s">
        <v>83</v>
      </c>
      <c r="Z858" s="1" t="s">
        <v>84</v>
      </c>
      <c r="AA858" s="1" t="s">
        <v>51</v>
      </c>
      <c r="AB858" s="1" t="s">
        <v>1497</v>
      </c>
      <c r="AC858" s="1" t="s">
        <v>37</v>
      </c>
    </row>
    <row r="859" spans="1:29" hidden="1" x14ac:dyDescent="0.25">
      <c r="A859" s="1" t="s">
        <v>33</v>
      </c>
      <c r="B859" s="1" t="s">
        <v>34</v>
      </c>
      <c r="C859" s="2">
        <v>45138</v>
      </c>
      <c r="D859" s="1" t="s">
        <v>73</v>
      </c>
      <c r="E859" s="1" t="s">
        <v>74</v>
      </c>
      <c r="F859" s="1" t="s">
        <v>37</v>
      </c>
      <c r="G859" s="1" t="s">
        <v>991</v>
      </c>
      <c r="H859" s="1" t="s">
        <v>34</v>
      </c>
      <c r="I859" s="3">
        <v>38667</v>
      </c>
      <c r="J859" s="3">
        <v>0</v>
      </c>
      <c r="K859" s="1" t="s">
        <v>40</v>
      </c>
      <c r="L859" s="1" t="s">
        <v>133</v>
      </c>
      <c r="M859" s="1" t="s">
        <v>134</v>
      </c>
      <c r="N859" s="1" t="s">
        <v>79</v>
      </c>
      <c r="O859" s="1" t="s">
        <v>80</v>
      </c>
      <c r="P859" s="1" t="s">
        <v>43</v>
      </c>
      <c r="Q859" s="1" t="s">
        <v>43</v>
      </c>
      <c r="R859" s="3">
        <v>0</v>
      </c>
      <c r="S859" s="1" t="s">
        <v>44</v>
      </c>
      <c r="T859" s="1" t="s">
        <v>45</v>
      </c>
      <c r="U859" s="1" t="s">
        <v>991</v>
      </c>
      <c r="V859" s="1" t="s">
        <v>46</v>
      </c>
      <c r="W859" s="1" t="s">
        <v>81</v>
      </c>
      <c r="X859" s="1" t="s">
        <v>1492</v>
      </c>
      <c r="Y859" s="1" t="s">
        <v>83</v>
      </c>
      <c r="Z859" s="1" t="s">
        <v>84</v>
      </c>
      <c r="AA859" s="1" t="s">
        <v>51</v>
      </c>
      <c r="AB859" s="1" t="s">
        <v>1497</v>
      </c>
      <c r="AC859" s="1" t="s">
        <v>37</v>
      </c>
    </row>
    <row r="860" spans="1:29" hidden="1" x14ac:dyDescent="0.25">
      <c r="A860" s="1" t="s">
        <v>33</v>
      </c>
      <c r="B860" s="1" t="s">
        <v>34</v>
      </c>
      <c r="C860" s="2">
        <v>45138</v>
      </c>
      <c r="D860" s="1" t="s">
        <v>73</v>
      </c>
      <c r="E860" s="1" t="s">
        <v>74</v>
      </c>
      <c r="F860" s="1" t="s">
        <v>37</v>
      </c>
      <c r="G860" s="1" t="s">
        <v>991</v>
      </c>
      <c r="H860" s="1" t="s">
        <v>34</v>
      </c>
      <c r="I860" s="3">
        <v>580000</v>
      </c>
      <c r="J860" s="3">
        <v>0</v>
      </c>
      <c r="K860" s="1" t="s">
        <v>40</v>
      </c>
      <c r="L860" s="1" t="s">
        <v>669</v>
      </c>
      <c r="M860" s="1" t="s">
        <v>670</v>
      </c>
      <c r="N860" s="1" t="s">
        <v>79</v>
      </c>
      <c r="O860" s="1" t="s">
        <v>80</v>
      </c>
      <c r="P860" s="1" t="s">
        <v>43</v>
      </c>
      <c r="Q860" s="1" t="s">
        <v>43</v>
      </c>
      <c r="R860" s="3">
        <v>0</v>
      </c>
      <c r="S860" s="1" t="s">
        <v>44</v>
      </c>
      <c r="T860" s="1" t="s">
        <v>45</v>
      </c>
      <c r="U860" s="1" t="s">
        <v>991</v>
      </c>
      <c r="V860" s="1" t="s">
        <v>46</v>
      </c>
      <c r="W860" s="1" t="s">
        <v>81</v>
      </c>
      <c r="X860" s="1" t="s">
        <v>1492</v>
      </c>
      <c r="Y860" s="1" t="s">
        <v>83</v>
      </c>
      <c r="Z860" s="1" t="s">
        <v>84</v>
      </c>
      <c r="AA860" s="1" t="s">
        <v>51</v>
      </c>
      <c r="AB860" s="1" t="s">
        <v>1497</v>
      </c>
      <c r="AC860" s="1" t="s">
        <v>37</v>
      </c>
    </row>
    <row r="861" spans="1:29" hidden="1" x14ac:dyDescent="0.25">
      <c r="A861" s="1" t="s">
        <v>33</v>
      </c>
      <c r="B861" s="1" t="s">
        <v>34</v>
      </c>
      <c r="C861" s="2">
        <v>45138</v>
      </c>
      <c r="D861" s="1" t="s">
        <v>73</v>
      </c>
      <c r="E861" s="1" t="s">
        <v>74</v>
      </c>
      <c r="F861" s="1" t="s">
        <v>37</v>
      </c>
      <c r="G861" s="1" t="s">
        <v>991</v>
      </c>
      <c r="H861" s="1" t="s">
        <v>34</v>
      </c>
      <c r="I861" s="3">
        <v>643516</v>
      </c>
      <c r="J861" s="3">
        <v>0</v>
      </c>
      <c r="K861" s="1" t="s">
        <v>40</v>
      </c>
      <c r="L861" s="1" t="s">
        <v>761</v>
      </c>
      <c r="M861" s="1" t="s">
        <v>762</v>
      </c>
      <c r="N861" s="1" t="s">
        <v>79</v>
      </c>
      <c r="O861" s="1" t="s">
        <v>80</v>
      </c>
      <c r="P861" s="1" t="s">
        <v>43</v>
      </c>
      <c r="Q861" s="1" t="s">
        <v>43</v>
      </c>
      <c r="R861" s="3">
        <v>0</v>
      </c>
      <c r="S861" s="1" t="s">
        <v>44</v>
      </c>
      <c r="T861" s="1" t="s">
        <v>45</v>
      </c>
      <c r="U861" s="1" t="s">
        <v>991</v>
      </c>
      <c r="V861" s="1" t="s">
        <v>46</v>
      </c>
      <c r="W861" s="1" t="s">
        <v>81</v>
      </c>
      <c r="X861" s="1" t="s">
        <v>1492</v>
      </c>
      <c r="Y861" s="1" t="s">
        <v>83</v>
      </c>
      <c r="Z861" s="1" t="s">
        <v>84</v>
      </c>
      <c r="AA861" s="1" t="s">
        <v>51</v>
      </c>
      <c r="AB861" s="1" t="s">
        <v>1497</v>
      </c>
      <c r="AC861" s="1" t="s">
        <v>37</v>
      </c>
    </row>
    <row r="862" spans="1:29" hidden="1" x14ac:dyDescent="0.25">
      <c r="A862" s="1" t="s">
        <v>33</v>
      </c>
      <c r="B862" s="1" t="s">
        <v>34</v>
      </c>
      <c r="C862" s="2">
        <v>45138</v>
      </c>
      <c r="D862" s="1" t="s">
        <v>73</v>
      </c>
      <c r="E862" s="1" t="s">
        <v>74</v>
      </c>
      <c r="F862" s="1" t="s">
        <v>37</v>
      </c>
      <c r="G862" s="1" t="s">
        <v>991</v>
      </c>
      <c r="H862" s="1" t="s">
        <v>34</v>
      </c>
      <c r="I862" s="3">
        <v>127474</v>
      </c>
      <c r="J862" s="3">
        <v>0</v>
      </c>
      <c r="K862" s="1" t="s">
        <v>40</v>
      </c>
      <c r="L862" s="1" t="s">
        <v>1375</v>
      </c>
      <c r="M862" s="1" t="s">
        <v>850</v>
      </c>
      <c r="N862" s="1" t="s">
        <v>79</v>
      </c>
      <c r="O862" s="1" t="s">
        <v>80</v>
      </c>
      <c r="P862" s="1" t="s">
        <v>43</v>
      </c>
      <c r="Q862" s="1" t="s">
        <v>43</v>
      </c>
      <c r="R862" s="3">
        <v>0</v>
      </c>
      <c r="S862" s="1" t="s">
        <v>44</v>
      </c>
      <c r="T862" s="1" t="s">
        <v>45</v>
      </c>
      <c r="U862" s="1" t="s">
        <v>991</v>
      </c>
      <c r="V862" s="1" t="s">
        <v>46</v>
      </c>
      <c r="W862" s="1" t="s">
        <v>81</v>
      </c>
      <c r="X862" s="1" t="s">
        <v>1492</v>
      </c>
      <c r="Y862" s="1" t="s">
        <v>83</v>
      </c>
      <c r="Z862" s="1" t="s">
        <v>84</v>
      </c>
      <c r="AA862" s="1" t="s">
        <v>51</v>
      </c>
      <c r="AB862" s="1" t="s">
        <v>1497</v>
      </c>
      <c r="AC862" s="1" t="s">
        <v>37</v>
      </c>
    </row>
    <row r="863" spans="1:29" hidden="1" x14ac:dyDescent="0.25">
      <c r="A863" s="1" t="s">
        <v>33</v>
      </c>
      <c r="B863" s="1" t="s">
        <v>34</v>
      </c>
      <c r="C863" s="2">
        <v>45138</v>
      </c>
      <c r="D863" s="1" t="s">
        <v>73</v>
      </c>
      <c r="E863" s="1" t="s">
        <v>74</v>
      </c>
      <c r="F863" s="1" t="s">
        <v>37</v>
      </c>
      <c r="G863" s="1" t="s">
        <v>991</v>
      </c>
      <c r="H863" s="1" t="s">
        <v>34</v>
      </c>
      <c r="I863" s="3">
        <v>464002</v>
      </c>
      <c r="J863" s="3">
        <v>0</v>
      </c>
      <c r="K863" s="1" t="s">
        <v>40</v>
      </c>
      <c r="L863" s="1" t="s">
        <v>125</v>
      </c>
      <c r="M863" s="1" t="s">
        <v>126</v>
      </c>
      <c r="N863" s="1" t="s">
        <v>79</v>
      </c>
      <c r="O863" s="1" t="s">
        <v>80</v>
      </c>
      <c r="P863" s="1" t="s">
        <v>43</v>
      </c>
      <c r="Q863" s="1" t="s">
        <v>43</v>
      </c>
      <c r="R863" s="3">
        <v>0</v>
      </c>
      <c r="S863" s="1" t="s">
        <v>44</v>
      </c>
      <c r="T863" s="1" t="s">
        <v>45</v>
      </c>
      <c r="U863" s="1" t="s">
        <v>991</v>
      </c>
      <c r="V863" s="1" t="s">
        <v>46</v>
      </c>
      <c r="W863" s="1" t="s">
        <v>81</v>
      </c>
      <c r="X863" s="1" t="s">
        <v>1492</v>
      </c>
      <c r="Y863" s="1" t="s">
        <v>83</v>
      </c>
      <c r="Z863" s="1" t="s">
        <v>84</v>
      </c>
      <c r="AA863" s="1" t="s">
        <v>51</v>
      </c>
      <c r="AB863" s="1" t="s">
        <v>1497</v>
      </c>
      <c r="AC863" s="1" t="s">
        <v>37</v>
      </c>
    </row>
    <row r="864" spans="1:29" hidden="1" x14ac:dyDescent="0.25">
      <c r="A864" s="1" t="s">
        <v>33</v>
      </c>
      <c r="B864" s="1" t="s">
        <v>34</v>
      </c>
      <c r="C864" s="2">
        <v>45138</v>
      </c>
      <c r="D864" s="1" t="s">
        <v>73</v>
      </c>
      <c r="E864" s="1" t="s">
        <v>74</v>
      </c>
      <c r="F864" s="1" t="s">
        <v>37</v>
      </c>
      <c r="G864" s="1" t="s">
        <v>991</v>
      </c>
      <c r="H864" s="1" t="s">
        <v>34</v>
      </c>
      <c r="I864" s="3">
        <v>42554</v>
      </c>
      <c r="J864" s="3">
        <v>0</v>
      </c>
      <c r="K864" s="1" t="s">
        <v>40</v>
      </c>
      <c r="L864" s="1" t="s">
        <v>721</v>
      </c>
      <c r="M864" s="1" t="s">
        <v>722</v>
      </c>
      <c r="N864" s="1" t="s">
        <v>79</v>
      </c>
      <c r="O864" s="1" t="s">
        <v>80</v>
      </c>
      <c r="P864" s="1" t="s">
        <v>43</v>
      </c>
      <c r="Q864" s="1" t="s">
        <v>43</v>
      </c>
      <c r="R864" s="3">
        <v>0</v>
      </c>
      <c r="S864" s="1" t="s">
        <v>44</v>
      </c>
      <c r="T864" s="1" t="s">
        <v>45</v>
      </c>
      <c r="U864" s="1" t="s">
        <v>991</v>
      </c>
      <c r="V864" s="1" t="s">
        <v>46</v>
      </c>
      <c r="W864" s="1" t="s">
        <v>81</v>
      </c>
      <c r="X864" s="1" t="s">
        <v>1492</v>
      </c>
      <c r="Y864" s="1" t="s">
        <v>83</v>
      </c>
      <c r="Z864" s="1" t="s">
        <v>84</v>
      </c>
      <c r="AA864" s="1" t="s">
        <v>51</v>
      </c>
      <c r="AB864" s="1" t="s">
        <v>1497</v>
      </c>
      <c r="AC864" s="1" t="s">
        <v>37</v>
      </c>
    </row>
    <row r="865" spans="1:29" hidden="1" x14ac:dyDescent="0.25">
      <c r="A865" s="1" t="s">
        <v>33</v>
      </c>
      <c r="B865" s="1" t="s">
        <v>34</v>
      </c>
      <c r="C865" s="2">
        <v>45138</v>
      </c>
      <c r="D865" s="1" t="s">
        <v>73</v>
      </c>
      <c r="E865" s="1" t="s">
        <v>74</v>
      </c>
      <c r="F865" s="1" t="s">
        <v>37</v>
      </c>
      <c r="G865" s="1" t="s">
        <v>991</v>
      </c>
      <c r="H865" s="1" t="s">
        <v>34</v>
      </c>
      <c r="I865" s="3">
        <v>270668</v>
      </c>
      <c r="J865" s="3">
        <v>0</v>
      </c>
      <c r="K865" s="1" t="s">
        <v>40</v>
      </c>
      <c r="L865" s="1" t="s">
        <v>601</v>
      </c>
      <c r="M865" s="1" t="s">
        <v>602</v>
      </c>
      <c r="N865" s="1" t="s">
        <v>79</v>
      </c>
      <c r="O865" s="1" t="s">
        <v>80</v>
      </c>
      <c r="P865" s="1" t="s">
        <v>43</v>
      </c>
      <c r="Q865" s="1" t="s">
        <v>43</v>
      </c>
      <c r="R865" s="3">
        <v>0</v>
      </c>
      <c r="S865" s="1" t="s">
        <v>44</v>
      </c>
      <c r="T865" s="1" t="s">
        <v>45</v>
      </c>
      <c r="U865" s="1" t="s">
        <v>991</v>
      </c>
      <c r="V865" s="1" t="s">
        <v>46</v>
      </c>
      <c r="W865" s="1" t="s">
        <v>81</v>
      </c>
      <c r="X865" s="1" t="s">
        <v>1492</v>
      </c>
      <c r="Y865" s="1" t="s">
        <v>83</v>
      </c>
      <c r="Z865" s="1" t="s">
        <v>84</v>
      </c>
      <c r="AA865" s="1" t="s">
        <v>51</v>
      </c>
      <c r="AB865" s="1" t="s">
        <v>1497</v>
      </c>
      <c r="AC865" s="1" t="s">
        <v>37</v>
      </c>
    </row>
    <row r="866" spans="1:29" hidden="1" x14ac:dyDescent="0.25">
      <c r="A866" s="1" t="s">
        <v>33</v>
      </c>
      <c r="B866" s="1" t="s">
        <v>34</v>
      </c>
      <c r="C866" s="2">
        <v>45138</v>
      </c>
      <c r="D866" s="1" t="s">
        <v>73</v>
      </c>
      <c r="E866" s="1" t="s">
        <v>74</v>
      </c>
      <c r="F866" s="1" t="s">
        <v>37</v>
      </c>
      <c r="G866" s="1" t="s">
        <v>991</v>
      </c>
      <c r="H866" s="1" t="s">
        <v>34</v>
      </c>
      <c r="I866" s="3">
        <v>116000</v>
      </c>
      <c r="J866" s="3">
        <v>0</v>
      </c>
      <c r="K866" s="1" t="s">
        <v>40</v>
      </c>
      <c r="L866" s="1" t="s">
        <v>535</v>
      </c>
      <c r="M866" s="1" t="s">
        <v>536</v>
      </c>
      <c r="N866" s="1" t="s">
        <v>79</v>
      </c>
      <c r="O866" s="1" t="s">
        <v>80</v>
      </c>
      <c r="P866" s="1" t="s">
        <v>43</v>
      </c>
      <c r="Q866" s="1" t="s">
        <v>43</v>
      </c>
      <c r="R866" s="3">
        <v>0</v>
      </c>
      <c r="S866" s="1" t="s">
        <v>44</v>
      </c>
      <c r="T866" s="1" t="s">
        <v>45</v>
      </c>
      <c r="U866" s="1" t="s">
        <v>991</v>
      </c>
      <c r="V866" s="1" t="s">
        <v>46</v>
      </c>
      <c r="W866" s="1" t="s">
        <v>81</v>
      </c>
      <c r="X866" s="1" t="s">
        <v>1492</v>
      </c>
      <c r="Y866" s="1" t="s">
        <v>83</v>
      </c>
      <c r="Z866" s="1" t="s">
        <v>84</v>
      </c>
      <c r="AA866" s="1" t="s">
        <v>51</v>
      </c>
      <c r="AB866" s="1" t="s">
        <v>1497</v>
      </c>
      <c r="AC866" s="1" t="s">
        <v>37</v>
      </c>
    </row>
    <row r="867" spans="1:29" hidden="1" x14ac:dyDescent="0.25">
      <c r="A867" s="1" t="s">
        <v>33</v>
      </c>
      <c r="B867" s="1" t="s">
        <v>34</v>
      </c>
      <c r="C867" s="2">
        <v>45138</v>
      </c>
      <c r="D867" s="1" t="s">
        <v>73</v>
      </c>
      <c r="E867" s="1" t="s">
        <v>74</v>
      </c>
      <c r="F867" s="1" t="s">
        <v>37</v>
      </c>
      <c r="G867" s="1" t="s">
        <v>991</v>
      </c>
      <c r="H867" s="1" t="s">
        <v>34</v>
      </c>
      <c r="I867" s="3">
        <v>3137195</v>
      </c>
      <c r="J867" s="3">
        <v>0</v>
      </c>
      <c r="K867" s="1" t="s">
        <v>40</v>
      </c>
      <c r="L867" s="1" t="s">
        <v>1455</v>
      </c>
      <c r="M867" s="1" t="s">
        <v>1456</v>
      </c>
      <c r="N867" s="1" t="s">
        <v>1457</v>
      </c>
      <c r="O867" s="1" t="s">
        <v>1458</v>
      </c>
      <c r="P867" s="1" t="s">
        <v>43</v>
      </c>
      <c r="Q867" s="1" t="s">
        <v>43</v>
      </c>
      <c r="R867" s="3">
        <v>0</v>
      </c>
      <c r="S867" s="1" t="s">
        <v>44</v>
      </c>
      <c r="T867" s="1" t="s">
        <v>45</v>
      </c>
      <c r="U867" s="1" t="s">
        <v>991</v>
      </c>
      <c r="V867" s="1" t="s">
        <v>46</v>
      </c>
      <c r="W867" s="1" t="s">
        <v>81</v>
      </c>
      <c r="X867" s="1" t="s">
        <v>1492</v>
      </c>
      <c r="Y867" s="1" t="s">
        <v>83</v>
      </c>
      <c r="Z867" s="1" t="s">
        <v>84</v>
      </c>
      <c r="AA867" s="1" t="s">
        <v>51</v>
      </c>
      <c r="AB867" s="1" t="s">
        <v>1498</v>
      </c>
      <c r="AC867" s="1" t="s">
        <v>37</v>
      </c>
    </row>
    <row r="868" spans="1:29" x14ac:dyDescent="0.25">
      <c r="A868" s="1" t="s">
        <v>33</v>
      </c>
      <c r="B868" s="1" t="s">
        <v>34</v>
      </c>
      <c r="C868" s="2">
        <v>45141</v>
      </c>
      <c r="D868" s="1" t="s">
        <v>35</v>
      </c>
      <c r="E868" s="1" t="s">
        <v>36</v>
      </c>
      <c r="F868" s="1" t="s">
        <v>37</v>
      </c>
      <c r="G868" s="1" t="s">
        <v>1499</v>
      </c>
      <c r="H868" s="1" t="s">
        <v>1500</v>
      </c>
      <c r="I868" s="3">
        <v>0</v>
      </c>
      <c r="J868" s="54">
        <v>405909</v>
      </c>
      <c r="K868" s="1" t="s">
        <v>40</v>
      </c>
      <c r="L868" s="1" t="s">
        <v>41</v>
      </c>
      <c r="M868" s="1" t="s">
        <v>42</v>
      </c>
      <c r="N868" s="1" t="s">
        <v>37</v>
      </c>
      <c r="O868" s="1" t="s">
        <v>43</v>
      </c>
      <c r="P868" s="1" t="s">
        <v>43</v>
      </c>
      <c r="Q868" s="1" t="s">
        <v>43</v>
      </c>
      <c r="R868" s="3">
        <v>0</v>
      </c>
      <c r="S868" s="1" t="s">
        <v>44</v>
      </c>
      <c r="T868" s="1" t="s">
        <v>45</v>
      </c>
      <c r="U868" s="1" t="s">
        <v>1499</v>
      </c>
      <c r="V868" s="1" t="s">
        <v>46</v>
      </c>
      <c r="W868" s="1" t="s">
        <v>47</v>
      </c>
      <c r="X868" s="1" t="s">
        <v>1501</v>
      </c>
      <c r="Y868" s="1" t="s">
        <v>49</v>
      </c>
      <c r="Z868" s="1" t="s">
        <v>1440</v>
      </c>
      <c r="AA868" s="1" t="s">
        <v>51</v>
      </c>
      <c r="AB868" s="1" t="s">
        <v>1501</v>
      </c>
      <c r="AC868" s="1" t="s">
        <v>37</v>
      </c>
    </row>
    <row r="869" spans="1:29" x14ac:dyDescent="0.25">
      <c r="A869" s="1" t="s">
        <v>33</v>
      </c>
      <c r="B869" s="1" t="s">
        <v>34</v>
      </c>
      <c r="C869" s="2">
        <v>45142</v>
      </c>
      <c r="D869" s="1" t="s">
        <v>35</v>
      </c>
      <c r="E869" s="1" t="s">
        <v>36</v>
      </c>
      <c r="F869" s="1" t="s">
        <v>37</v>
      </c>
      <c r="G869" s="1" t="s">
        <v>1502</v>
      </c>
      <c r="H869" s="1" t="s">
        <v>1503</v>
      </c>
      <c r="I869" s="3">
        <v>0</v>
      </c>
      <c r="J869" s="54">
        <v>348000</v>
      </c>
      <c r="K869" s="1" t="s">
        <v>40</v>
      </c>
      <c r="L869" s="1" t="s">
        <v>67</v>
      </c>
      <c r="M869" s="1" t="s">
        <v>68</v>
      </c>
      <c r="N869" s="1" t="s">
        <v>37</v>
      </c>
      <c r="O869" s="1" t="s">
        <v>43</v>
      </c>
      <c r="P869" s="1" t="s">
        <v>43</v>
      </c>
      <c r="Q869" s="1" t="s">
        <v>43</v>
      </c>
      <c r="R869" s="3">
        <v>0</v>
      </c>
      <c r="S869" s="1" t="s">
        <v>44</v>
      </c>
      <c r="T869" s="1" t="s">
        <v>45</v>
      </c>
      <c r="U869" s="1" t="s">
        <v>1502</v>
      </c>
      <c r="V869" s="1" t="s">
        <v>46</v>
      </c>
      <c r="W869" s="1" t="s">
        <v>47</v>
      </c>
      <c r="X869" s="1" t="s">
        <v>1504</v>
      </c>
      <c r="Y869" s="1" t="s">
        <v>49</v>
      </c>
      <c r="Z869" s="1" t="s">
        <v>1440</v>
      </c>
      <c r="AA869" s="1" t="s">
        <v>51</v>
      </c>
      <c r="AB869" s="1" t="s">
        <v>1504</v>
      </c>
      <c r="AC869" s="1" t="s">
        <v>37</v>
      </c>
    </row>
    <row r="870" spans="1:29" x14ac:dyDescent="0.25">
      <c r="A870" s="1" t="s">
        <v>33</v>
      </c>
      <c r="B870" s="1" t="s">
        <v>34</v>
      </c>
      <c r="C870" s="2">
        <v>45149</v>
      </c>
      <c r="D870" s="1" t="s">
        <v>35</v>
      </c>
      <c r="E870" s="1" t="s">
        <v>36</v>
      </c>
      <c r="F870" s="1" t="s">
        <v>37</v>
      </c>
      <c r="G870" s="1" t="s">
        <v>1505</v>
      </c>
      <c r="H870" s="1" t="s">
        <v>1506</v>
      </c>
      <c r="I870" s="3">
        <v>0</v>
      </c>
      <c r="J870" s="54">
        <v>38667</v>
      </c>
      <c r="K870" s="1" t="s">
        <v>40</v>
      </c>
      <c r="L870" s="1" t="s">
        <v>444</v>
      </c>
      <c r="M870" s="1" t="s">
        <v>445</v>
      </c>
      <c r="N870" s="1" t="s">
        <v>37</v>
      </c>
      <c r="O870" s="1" t="s">
        <v>43</v>
      </c>
      <c r="P870" s="1" t="s">
        <v>43</v>
      </c>
      <c r="Q870" s="1" t="s">
        <v>43</v>
      </c>
      <c r="R870" s="3">
        <v>0</v>
      </c>
      <c r="S870" s="1" t="s">
        <v>44</v>
      </c>
      <c r="T870" s="1" t="s">
        <v>45</v>
      </c>
      <c r="U870" s="1" t="s">
        <v>1505</v>
      </c>
      <c r="V870" s="1" t="s">
        <v>46</v>
      </c>
      <c r="W870" s="1" t="s">
        <v>47</v>
      </c>
      <c r="X870" s="1" t="s">
        <v>1507</v>
      </c>
      <c r="Y870" s="1" t="s">
        <v>49</v>
      </c>
      <c r="Z870" s="1" t="s">
        <v>1440</v>
      </c>
      <c r="AA870" s="1" t="s">
        <v>51</v>
      </c>
      <c r="AB870" s="1" t="s">
        <v>1507</v>
      </c>
      <c r="AC870" s="1" t="s">
        <v>37</v>
      </c>
    </row>
    <row r="871" spans="1:29" x14ac:dyDescent="0.25">
      <c r="A871" s="1" t="s">
        <v>33</v>
      </c>
      <c r="B871" s="1" t="s">
        <v>34</v>
      </c>
      <c r="C871" s="2">
        <v>45149</v>
      </c>
      <c r="D871" s="1" t="s">
        <v>35</v>
      </c>
      <c r="E871" s="1" t="s">
        <v>36</v>
      </c>
      <c r="F871" s="1" t="s">
        <v>37</v>
      </c>
      <c r="G871" s="1" t="s">
        <v>1508</v>
      </c>
      <c r="H871" s="1" t="s">
        <v>1509</v>
      </c>
      <c r="I871" s="3">
        <v>0</v>
      </c>
      <c r="J871" s="54">
        <v>1160000</v>
      </c>
      <c r="K871" s="1" t="s">
        <v>40</v>
      </c>
      <c r="L871" s="1" t="s">
        <v>41</v>
      </c>
      <c r="M871" s="1" t="s">
        <v>42</v>
      </c>
      <c r="N871" s="1" t="s">
        <v>37</v>
      </c>
      <c r="O871" s="1" t="s">
        <v>43</v>
      </c>
      <c r="P871" s="1" t="s">
        <v>43</v>
      </c>
      <c r="Q871" s="1" t="s">
        <v>43</v>
      </c>
      <c r="R871" s="3">
        <v>0</v>
      </c>
      <c r="S871" s="1" t="s">
        <v>44</v>
      </c>
      <c r="T871" s="1" t="s">
        <v>45</v>
      </c>
      <c r="U871" s="1" t="s">
        <v>1508</v>
      </c>
      <c r="V871" s="1" t="s">
        <v>46</v>
      </c>
      <c r="W871" s="1" t="s">
        <v>47</v>
      </c>
      <c r="X871" s="1" t="s">
        <v>1510</v>
      </c>
      <c r="Y871" s="1" t="s">
        <v>49</v>
      </c>
      <c r="Z871" s="1" t="s">
        <v>1440</v>
      </c>
      <c r="AA871" s="1" t="s">
        <v>51</v>
      </c>
      <c r="AB871" s="1" t="s">
        <v>1510</v>
      </c>
      <c r="AC871" s="1" t="s">
        <v>37</v>
      </c>
    </row>
    <row r="872" spans="1:29" x14ac:dyDescent="0.25">
      <c r="A872" s="1" t="s">
        <v>33</v>
      </c>
      <c r="B872" s="1" t="s">
        <v>34</v>
      </c>
      <c r="C872" s="2">
        <v>45160</v>
      </c>
      <c r="D872" s="1" t="s">
        <v>35</v>
      </c>
      <c r="E872" s="1" t="s">
        <v>36</v>
      </c>
      <c r="F872" s="1" t="s">
        <v>37</v>
      </c>
      <c r="G872" s="1" t="s">
        <v>1511</v>
      </c>
      <c r="H872" s="1" t="s">
        <v>1512</v>
      </c>
      <c r="I872" s="3">
        <v>0</v>
      </c>
      <c r="J872" s="54">
        <v>90853</v>
      </c>
      <c r="K872" s="1" t="s">
        <v>40</v>
      </c>
      <c r="L872" s="1" t="s">
        <v>54</v>
      </c>
      <c r="M872" s="1" t="s">
        <v>55</v>
      </c>
      <c r="N872" s="1" t="s">
        <v>37</v>
      </c>
      <c r="O872" s="1" t="s">
        <v>43</v>
      </c>
      <c r="P872" s="1" t="s">
        <v>43</v>
      </c>
      <c r="Q872" s="1" t="s">
        <v>43</v>
      </c>
      <c r="R872" s="3">
        <v>0</v>
      </c>
      <c r="S872" s="1" t="s">
        <v>44</v>
      </c>
      <c r="T872" s="1" t="s">
        <v>45</v>
      </c>
      <c r="U872" s="1" t="s">
        <v>1511</v>
      </c>
      <c r="V872" s="1" t="s">
        <v>46</v>
      </c>
      <c r="W872" s="1" t="s">
        <v>47</v>
      </c>
      <c r="X872" s="1" t="s">
        <v>1513</v>
      </c>
      <c r="Y872" s="1" t="s">
        <v>49</v>
      </c>
      <c r="Z872" s="1" t="s">
        <v>1440</v>
      </c>
      <c r="AA872" s="1" t="s">
        <v>51</v>
      </c>
      <c r="AB872" s="1" t="s">
        <v>1513</v>
      </c>
      <c r="AC872" s="1" t="s">
        <v>37</v>
      </c>
    </row>
    <row r="873" spans="1:29" x14ac:dyDescent="0.25">
      <c r="A873" s="1" t="s">
        <v>33</v>
      </c>
      <c r="B873" s="1" t="s">
        <v>34</v>
      </c>
      <c r="C873" s="2">
        <v>45160</v>
      </c>
      <c r="D873" s="1" t="s">
        <v>35</v>
      </c>
      <c r="E873" s="1" t="s">
        <v>36</v>
      </c>
      <c r="F873" s="1" t="s">
        <v>37</v>
      </c>
      <c r="G873" s="1" t="s">
        <v>1514</v>
      </c>
      <c r="H873" s="1" t="s">
        <v>1515</v>
      </c>
      <c r="I873" s="3">
        <v>0</v>
      </c>
      <c r="J873" s="54">
        <v>193333</v>
      </c>
      <c r="K873" s="1" t="s">
        <v>40</v>
      </c>
      <c r="L873" s="1" t="s">
        <v>444</v>
      </c>
      <c r="M873" s="1" t="s">
        <v>445</v>
      </c>
      <c r="N873" s="1" t="s">
        <v>37</v>
      </c>
      <c r="O873" s="1" t="s">
        <v>43</v>
      </c>
      <c r="P873" s="1" t="s">
        <v>43</v>
      </c>
      <c r="Q873" s="1" t="s">
        <v>43</v>
      </c>
      <c r="R873" s="3">
        <v>0</v>
      </c>
      <c r="S873" s="1" t="s">
        <v>44</v>
      </c>
      <c r="T873" s="1" t="s">
        <v>45</v>
      </c>
      <c r="U873" s="1" t="s">
        <v>1514</v>
      </c>
      <c r="V873" s="1" t="s">
        <v>46</v>
      </c>
      <c r="W873" s="1" t="s">
        <v>47</v>
      </c>
      <c r="X873" s="1" t="s">
        <v>1516</v>
      </c>
      <c r="Y873" s="1" t="s">
        <v>49</v>
      </c>
      <c r="Z873" s="1" t="s">
        <v>1440</v>
      </c>
      <c r="AA873" s="1" t="s">
        <v>51</v>
      </c>
      <c r="AB873" s="1" t="s">
        <v>1516</v>
      </c>
      <c r="AC873" s="1" t="s">
        <v>37</v>
      </c>
    </row>
    <row r="874" spans="1:29" x14ac:dyDescent="0.25">
      <c r="A874" s="1" t="s">
        <v>33</v>
      </c>
      <c r="B874" s="1" t="s">
        <v>34</v>
      </c>
      <c r="C874" s="2">
        <v>45163</v>
      </c>
      <c r="D874" s="1" t="s">
        <v>35</v>
      </c>
      <c r="E874" s="1" t="s">
        <v>36</v>
      </c>
      <c r="F874" s="1" t="s">
        <v>37</v>
      </c>
      <c r="G874" s="1" t="s">
        <v>1517</v>
      </c>
      <c r="H874" s="1" t="s">
        <v>1518</v>
      </c>
      <c r="I874" s="3">
        <v>0</v>
      </c>
      <c r="J874" s="54">
        <v>1435070</v>
      </c>
      <c r="K874" s="1" t="s">
        <v>40</v>
      </c>
      <c r="L874" s="1" t="s">
        <v>41</v>
      </c>
      <c r="M874" s="1" t="s">
        <v>42</v>
      </c>
      <c r="N874" s="1" t="s">
        <v>37</v>
      </c>
      <c r="O874" s="1" t="s">
        <v>43</v>
      </c>
      <c r="P874" s="1" t="s">
        <v>43</v>
      </c>
      <c r="Q874" s="1" t="s">
        <v>43</v>
      </c>
      <c r="R874" s="3">
        <v>0</v>
      </c>
      <c r="S874" s="1" t="s">
        <v>44</v>
      </c>
      <c r="T874" s="1" t="s">
        <v>45</v>
      </c>
      <c r="U874" s="1" t="s">
        <v>1517</v>
      </c>
      <c r="V874" s="1" t="s">
        <v>46</v>
      </c>
      <c r="W874" s="1" t="s">
        <v>47</v>
      </c>
      <c r="X874" s="1" t="s">
        <v>1519</v>
      </c>
      <c r="Y874" s="1" t="s">
        <v>49</v>
      </c>
      <c r="Z874" s="1" t="s">
        <v>1440</v>
      </c>
      <c r="AA874" s="1" t="s">
        <v>51</v>
      </c>
      <c r="AB874" s="1" t="s">
        <v>1519</v>
      </c>
      <c r="AC874" s="1" t="s">
        <v>37</v>
      </c>
    </row>
    <row r="875" spans="1:29" hidden="1" x14ac:dyDescent="0.25">
      <c r="A875" s="1" t="s">
        <v>33</v>
      </c>
      <c r="B875" s="1" t="s">
        <v>34</v>
      </c>
      <c r="C875" s="2">
        <v>45169</v>
      </c>
      <c r="D875" s="1" t="s">
        <v>73</v>
      </c>
      <c r="E875" s="1" t="s">
        <v>74</v>
      </c>
      <c r="F875" s="1" t="s">
        <v>37</v>
      </c>
      <c r="G875" s="1" t="s">
        <v>994</v>
      </c>
      <c r="H875" s="1" t="s">
        <v>34</v>
      </c>
      <c r="I875" s="3">
        <v>41801</v>
      </c>
      <c r="J875" s="3">
        <v>0</v>
      </c>
      <c r="K875" s="1" t="s">
        <v>40</v>
      </c>
      <c r="L875" s="1" t="s">
        <v>1379</v>
      </c>
      <c r="M875" s="1" t="s">
        <v>717</v>
      </c>
      <c r="N875" s="1" t="s">
        <v>89</v>
      </c>
      <c r="O875" s="1" t="s">
        <v>90</v>
      </c>
      <c r="P875" s="1" t="s">
        <v>43</v>
      </c>
      <c r="Q875" s="1" t="s">
        <v>43</v>
      </c>
      <c r="R875" s="3">
        <v>0</v>
      </c>
      <c r="S875" s="1" t="s">
        <v>44</v>
      </c>
      <c r="T875" s="1" t="s">
        <v>45</v>
      </c>
      <c r="U875" s="1" t="s">
        <v>994</v>
      </c>
      <c r="V875" s="1" t="s">
        <v>46</v>
      </c>
      <c r="W875" s="1" t="s">
        <v>81</v>
      </c>
      <c r="X875" s="1" t="s">
        <v>1520</v>
      </c>
      <c r="Y875" s="1" t="s">
        <v>83</v>
      </c>
      <c r="Z875" s="1" t="s">
        <v>84</v>
      </c>
      <c r="AA875" s="1" t="s">
        <v>51</v>
      </c>
      <c r="AB875" s="1" t="s">
        <v>1520</v>
      </c>
      <c r="AC875" s="1" t="s">
        <v>37</v>
      </c>
    </row>
    <row r="876" spans="1:29" hidden="1" x14ac:dyDescent="0.25">
      <c r="A876" s="1" t="s">
        <v>33</v>
      </c>
      <c r="B876" s="1" t="s">
        <v>34</v>
      </c>
      <c r="C876" s="2">
        <v>45169</v>
      </c>
      <c r="D876" s="1" t="s">
        <v>73</v>
      </c>
      <c r="E876" s="1" t="s">
        <v>74</v>
      </c>
      <c r="F876" s="1" t="s">
        <v>37</v>
      </c>
      <c r="G876" s="1" t="s">
        <v>994</v>
      </c>
      <c r="H876" s="1" t="s">
        <v>34</v>
      </c>
      <c r="I876" s="3">
        <v>41460</v>
      </c>
      <c r="J876" s="3">
        <v>0</v>
      </c>
      <c r="K876" s="1" t="s">
        <v>40</v>
      </c>
      <c r="L876" s="1" t="s">
        <v>246</v>
      </c>
      <c r="M876" s="1" t="s">
        <v>247</v>
      </c>
      <c r="N876" s="1" t="s">
        <v>79</v>
      </c>
      <c r="O876" s="1" t="s">
        <v>80</v>
      </c>
      <c r="P876" s="1" t="s">
        <v>43</v>
      </c>
      <c r="Q876" s="1" t="s">
        <v>43</v>
      </c>
      <c r="R876" s="3">
        <v>0</v>
      </c>
      <c r="S876" s="1" t="s">
        <v>44</v>
      </c>
      <c r="T876" s="1" t="s">
        <v>45</v>
      </c>
      <c r="U876" s="1" t="s">
        <v>994</v>
      </c>
      <c r="V876" s="1" t="s">
        <v>46</v>
      </c>
      <c r="W876" s="1" t="s">
        <v>81</v>
      </c>
      <c r="X876" s="1" t="s">
        <v>1520</v>
      </c>
      <c r="Y876" s="1" t="s">
        <v>83</v>
      </c>
      <c r="Z876" s="1" t="s">
        <v>84</v>
      </c>
      <c r="AA876" s="1" t="s">
        <v>51</v>
      </c>
      <c r="AB876" s="1" t="s">
        <v>1520</v>
      </c>
      <c r="AC876" s="1" t="s">
        <v>37</v>
      </c>
    </row>
    <row r="877" spans="1:29" hidden="1" x14ac:dyDescent="0.25">
      <c r="A877" s="1" t="s">
        <v>33</v>
      </c>
      <c r="B877" s="1" t="s">
        <v>34</v>
      </c>
      <c r="C877" s="2">
        <v>45169</v>
      </c>
      <c r="D877" s="1" t="s">
        <v>73</v>
      </c>
      <c r="E877" s="1" t="s">
        <v>74</v>
      </c>
      <c r="F877" s="1" t="s">
        <v>37</v>
      </c>
      <c r="G877" s="1" t="s">
        <v>994</v>
      </c>
      <c r="H877" s="1" t="s">
        <v>34</v>
      </c>
      <c r="I877" s="3">
        <v>502667</v>
      </c>
      <c r="J877" s="3">
        <v>0</v>
      </c>
      <c r="K877" s="1" t="s">
        <v>40</v>
      </c>
      <c r="L877" s="1" t="s">
        <v>510</v>
      </c>
      <c r="M877" s="1" t="s">
        <v>511</v>
      </c>
      <c r="N877" s="1" t="s">
        <v>79</v>
      </c>
      <c r="O877" s="1" t="s">
        <v>80</v>
      </c>
      <c r="P877" s="1" t="s">
        <v>43</v>
      </c>
      <c r="Q877" s="1" t="s">
        <v>43</v>
      </c>
      <c r="R877" s="3">
        <v>0</v>
      </c>
      <c r="S877" s="1" t="s">
        <v>44</v>
      </c>
      <c r="T877" s="1" t="s">
        <v>45</v>
      </c>
      <c r="U877" s="1" t="s">
        <v>994</v>
      </c>
      <c r="V877" s="1" t="s">
        <v>46</v>
      </c>
      <c r="W877" s="1" t="s">
        <v>81</v>
      </c>
      <c r="X877" s="1" t="s">
        <v>1520</v>
      </c>
      <c r="Y877" s="1" t="s">
        <v>83</v>
      </c>
      <c r="Z877" s="1" t="s">
        <v>84</v>
      </c>
      <c r="AA877" s="1" t="s">
        <v>51</v>
      </c>
      <c r="AB877" s="1" t="s">
        <v>1520</v>
      </c>
      <c r="AC877" s="1" t="s">
        <v>37</v>
      </c>
    </row>
    <row r="878" spans="1:29" hidden="1" x14ac:dyDescent="0.25">
      <c r="A878" s="1" t="s">
        <v>33</v>
      </c>
      <c r="B878" s="1" t="s">
        <v>34</v>
      </c>
      <c r="C878" s="2">
        <v>45169</v>
      </c>
      <c r="D878" s="1" t="s">
        <v>73</v>
      </c>
      <c r="E878" s="1" t="s">
        <v>74</v>
      </c>
      <c r="F878" s="1" t="s">
        <v>37</v>
      </c>
      <c r="G878" s="1" t="s">
        <v>994</v>
      </c>
      <c r="H878" s="1" t="s">
        <v>34</v>
      </c>
      <c r="I878" s="3">
        <v>47364</v>
      </c>
      <c r="J878" s="3">
        <v>0</v>
      </c>
      <c r="K878" s="1" t="s">
        <v>40</v>
      </c>
      <c r="L878" s="1" t="s">
        <v>587</v>
      </c>
      <c r="M878" s="1" t="s">
        <v>588</v>
      </c>
      <c r="N878" s="1" t="s">
        <v>79</v>
      </c>
      <c r="O878" s="1" t="s">
        <v>80</v>
      </c>
      <c r="P878" s="1" t="s">
        <v>43</v>
      </c>
      <c r="Q878" s="1" t="s">
        <v>43</v>
      </c>
      <c r="R878" s="3">
        <v>0</v>
      </c>
      <c r="S878" s="1" t="s">
        <v>44</v>
      </c>
      <c r="T878" s="1" t="s">
        <v>45</v>
      </c>
      <c r="U878" s="1" t="s">
        <v>994</v>
      </c>
      <c r="V878" s="1" t="s">
        <v>46</v>
      </c>
      <c r="W878" s="1" t="s">
        <v>81</v>
      </c>
      <c r="X878" s="1" t="s">
        <v>1520</v>
      </c>
      <c r="Y878" s="1" t="s">
        <v>83</v>
      </c>
      <c r="Z878" s="1" t="s">
        <v>84</v>
      </c>
      <c r="AA878" s="1" t="s">
        <v>51</v>
      </c>
      <c r="AB878" s="1" t="s">
        <v>1520</v>
      </c>
      <c r="AC878" s="1" t="s">
        <v>37</v>
      </c>
    </row>
    <row r="879" spans="1:29" hidden="1" x14ac:dyDescent="0.25">
      <c r="A879" s="1" t="s">
        <v>33</v>
      </c>
      <c r="B879" s="1" t="s">
        <v>34</v>
      </c>
      <c r="C879" s="2">
        <v>45169</v>
      </c>
      <c r="D879" s="1" t="s">
        <v>73</v>
      </c>
      <c r="E879" s="1" t="s">
        <v>74</v>
      </c>
      <c r="F879" s="1" t="s">
        <v>37</v>
      </c>
      <c r="G879" s="1" t="s">
        <v>994</v>
      </c>
      <c r="H879" s="1" t="s">
        <v>34</v>
      </c>
      <c r="I879" s="3">
        <v>580000</v>
      </c>
      <c r="J879" s="3">
        <v>0</v>
      </c>
      <c r="K879" s="1" t="s">
        <v>40</v>
      </c>
      <c r="L879" s="1" t="s">
        <v>113</v>
      </c>
      <c r="M879" s="1" t="s">
        <v>114</v>
      </c>
      <c r="N879" s="1" t="s">
        <v>79</v>
      </c>
      <c r="O879" s="1" t="s">
        <v>80</v>
      </c>
      <c r="P879" s="1" t="s">
        <v>43</v>
      </c>
      <c r="Q879" s="1" t="s">
        <v>43</v>
      </c>
      <c r="R879" s="3">
        <v>0</v>
      </c>
      <c r="S879" s="1" t="s">
        <v>44</v>
      </c>
      <c r="T879" s="1" t="s">
        <v>45</v>
      </c>
      <c r="U879" s="1" t="s">
        <v>994</v>
      </c>
      <c r="V879" s="1" t="s">
        <v>46</v>
      </c>
      <c r="W879" s="1" t="s">
        <v>81</v>
      </c>
      <c r="X879" s="1" t="s">
        <v>1520</v>
      </c>
      <c r="Y879" s="1" t="s">
        <v>83</v>
      </c>
      <c r="Z879" s="1" t="s">
        <v>84</v>
      </c>
      <c r="AA879" s="1" t="s">
        <v>51</v>
      </c>
      <c r="AB879" s="1" t="s">
        <v>1520</v>
      </c>
      <c r="AC879" s="1" t="s">
        <v>37</v>
      </c>
    </row>
    <row r="880" spans="1:29" hidden="1" x14ac:dyDescent="0.25">
      <c r="A880" s="1" t="s">
        <v>33</v>
      </c>
      <c r="B880" s="1" t="s">
        <v>34</v>
      </c>
      <c r="C880" s="2">
        <v>45169</v>
      </c>
      <c r="D880" s="1" t="s">
        <v>73</v>
      </c>
      <c r="E880" s="1" t="s">
        <v>74</v>
      </c>
      <c r="F880" s="1" t="s">
        <v>37</v>
      </c>
      <c r="G880" s="1" t="s">
        <v>994</v>
      </c>
      <c r="H880" s="1" t="s">
        <v>34</v>
      </c>
      <c r="I880" s="3">
        <v>43835</v>
      </c>
      <c r="J880" s="3">
        <v>0</v>
      </c>
      <c r="K880" s="1" t="s">
        <v>40</v>
      </c>
      <c r="L880" s="1" t="s">
        <v>754</v>
      </c>
      <c r="M880" s="1" t="s">
        <v>755</v>
      </c>
      <c r="N880" s="1" t="s">
        <v>79</v>
      </c>
      <c r="O880" s="1" t="s">
        <v>80</v>
      </c>
      <c r="P880" s="1" t="s">
        <v>43</v>
      </c>
      <c r="Q880" s="1" t="s">
        <v>43</v>
      </c>
      <c r="R880" s="3">
        <v>0</v>
      </c>
      <c r="S880" s="1" t="s">
        <v>44</v>
      </c>
      <c r="T880" s="1" t="s">
        <v>45</v>
      </c>
      <c r="U880" s="1" t="s">
        <v>994</v>
      </c>
      <c r="V880" s="1" t="s">
        <v>46</v>
      </c>
      <c r="W880" s="1" t="s">
        <v>81</v>
      </c>
      <c r="X880" s="1" t="s">
        <v>1520</v>
      </c>
      <c r="Y880" s="1" t="s">
        <v>83</v>
      </c>
      <c r="Z880" s="1" t="s">
        <v>84</v>
      </c>
      <c r="AA880" s="1" t="s">
        <v>51</v>
      </c>
      <c r="AB880" s="1" t="s">
        <v>1520</v>
      </c>
      <c r="AC880" s="1" t="s">
        <v>37</v>
      </c>
    </row>
    <row r="881" spans="1:29" hidden="1" x14ac:dyDescent="0.25">
      <c r="A881" s="1" t="s">
        <v>33</v>
      </c>
      <c r="B881" s="1" t="s">
        <v>34</v>
      </c>
      <c r="C881" s="2">
        <v>45169</v>
      </c>
      <c r="D881" s="1" t="s">
        <v>73</v>
      </c>
      <c r="E881" s="1" t="s">
        <v>74</v>
      </c>
      <c r="F881" s="1" t="s">
        <v>37</v>
      </c>
      <c r="G881" s="1" t="s">
        <v>994</v>
      </c>
      <c r="H881" s="1" t="s">
        <v>34</v>
      </c>
      <c r="I881" s="3">
        <v>116000</v>
      </c>
      <c r="J881" s="3">
        <v>0</v>
      </c>
      <c r="K881" s="1" t="s">
        <v>40</v>
      </c>
      <c r="L881" s="1" t="s">
        <v>440</v>
      </c>
      <c r="M881" s="1" t="s">
        <v>441</v>
      </c>
      <c r="N881" s="1" t="s">
        <v>79</v>
      </c>
      <c r="O881" s="1" t="s">
        <v>80</v>
      </c>
      <c r="P881" s="1" t="s">
        <v>43</v>
      </c>
      <c r="Q881" s="1" t="s">
        <v>43</v>
      </c>
      <c r="R881" s="3">
        <v>0</v>
      </c>
      <c r="S881" s="1" t="s">
        <v>44</v>
      </c>
      <c r="T881" s="1" t="s">
        <v>45</v>
      </c>
      <c r="U881" s="1" t="s">
        <v>994</v>
      </c>
      <c r="V881" s="1" t="s">
        <v>46</v>
      </c>
      <c r="W881" s="1" t="s">
        <v>81</v>
      </c>
      <c r="X881" s="1" t="s">
        <v>1520</v>
      </c>
      <c r="Y881" s="1" t="s">
        <v>83</v>
      </c>
      <c r="Z881" s="1" t="s">
        <v>84</v>
      </c>
      <c r="AA881" s="1" t="s">
        <v>51</v>
      </c>
      <c r="AB881" s="1" t="s">
        <v>1520</v>
      </c>
      <c r="AC881" s="1" t="s">
        <v>37</v>
      </c>
    </row>
    <row r="882" spans="1:29" hidden="1" x14ac:dyDescent="0.25">
      <c r="A882" s="1" t="s">
        <v>33</v>
      </c>
      <c r="B882" s="1" t="s">
        <v>34</v>
      </c>
      <c r="C882" s="2">
        <v>45169</v>
      </c>
      <c r="D882" s="1" t="s">
        <v>73</v>
      </c>
      <c r="E882" s="1" t="s">
        <v>74</v>
      </c>
      <c r="F882" s="1" t="s">
        <v>37</v>
      </c>
      <c r="G882" s="1" t="s">
        <v>994</v>
      </c>
      <c r="H882" s="1" t="s">
        <v>34</v>
      </c>
      <c r="I882" s="3">
        <v>327059</v>
      </c>
      <c r="J882" s="3">
        <v>0</v>
      </c>
      <c r="K882" s="1" t="s">
        <v>40</v>
      </c>
      <c r="L882" s="1" t="s">
        <v>436</v>
      </c>
      <c r="M882" s="1" t="s">
        <v>437</v>
      </c>
      <c r="N882" s="1" t="s">
        <v>79</v>
      </c>
      <c r="O882" s="1" t="s">
        <v>80</v>
      </c>
      <c r="P882" s="1" t="s">
        <v>43</v>
      </c>
      <c r="Q882" s="1" t="s">
        <v>43</v>
      </c>
      <c r="R882" s="3">
        <v>0</v>
      </c>
      <c r="S882" s="1" t="s">
        <v>44</v>
      </c>
      <c r="T882" s="1" t="s">
        <v>45</v>
      </c>
      <c r="U882" s="1" t="s">
        <v>994</v>
      </c>
      <c r="V882" s="1" t="s">
        <v>46</v>
      </c>
      <c r="W882" s="1" t="s">
        <v>81</v>
      </c>
      <c r="X882" s="1" t="s">
        <v>1520</v>
      </c>
      <c r="Y882" s="1" t="s">
        <v>83</v>
      </c>
      <c r="Z882" s="1" t="s">
        <v>84</v>
      </c>
      <c r="AA882" s="1" t="s">
        <v>51</v>
      </c>
      <c r="AB882" s="1" t="s">
        <v>1520</v>
      </c>
      <c r="AC882" s="1" t="s">
        <v>37</v>
      </c>
    </row>
    <row r="883" spans="1:29" hidden="1" x14ac:dyDescent="0.25">
      <c r="A883" s="1" t="s">
        <v>33</v>
      </c>
      <c r="B883" s="1" t="s">
        <v>34</v>
      </c>
      <c r="C883" s="2">
        <v>45169</v>
      </c>
      <c r="D883" s="1" t="s">
        <v>73</v>
      </c>
      <c r="E883" s="1" t="s">
        <v>74</v>
      </c>
      <c r="F883" s="1" t="s">
        <v>37</v>
      </c>
      <c r="G883" s="1" t="s">
        <v>994</v>
      </c>
      <c r="H883" s="1" t="s">
        <v>34</v>
      </c>
      <c r="I883" s="3">
        <v>38667</v>
      </c>
      <c r="J883" s="3">
        <v>0</v>
      </c>
      <c r="K883" s="1" t="s">
        <v>40</v>
      </c>
      <c r="L883" s="1" t="s">
        <v>835</v>
      </c>
      <c r="M883" s="1" t="s">
        <v>836</v>
      </c>
      <c r="N883" s="1" t="s">
        <v>79</v>
      </c>
      <c r="O883" s="1" t="s">
        <v>80</v>
      </c>
      <c r="P883" s="1" t="s">
        <v>43</v>
      </c>
      <c r="Q883" s="1" t="s">
        <v>43</v>
      </c>
      <c r="R883" s="3">
        <v>0</v>
      </c>
      <c r="S883" s="1" t="s">
        <v>44</v>
      </c>
      <c r="T883" s="1" t="s">
        <v>45</v>
      </c>
      <c r="U883" s="1" t="s">
        <v>994</v>
      </c>
      <c r="V883" s="1" t="s">
        <v>46</v>
      </c>
      <c r="W883" s="1" t="s">
        <v>81</v>
      </c>
      <c r="X883" s="1" t="s">
        <v>1520</v>
      </c>
      <c r="Y883" s="1" t="s">
        <v>83</v>
      </c>
      <c r="Z883" s="1" t="s">
        <v>84</v>
      </c>
      <c r="AA883" s="1" t="s">
        <v>51</v>
      </c>
      <c r="AB883" s="1" t="s">
        <v>1520</v>
      </c>
      <c r="AC883" s="1" t="s">
        <v>37</v>
      </c>
    </row>
    <row r="884" spans="1:29" hidden="1" x14ac:dyDescent="0.25">
      <c r="A884" s="1" t="s">
        <v>33</v>
      </c>
      <c r="B884" s="1" t="s">
        <v>34</v>
      </c>
      <c r="C884" s="2">
        <v>45169</v>
      </c>
      <c r="D884" s="1" t="s">
        <v>73</v>
      </c>
      <c r="E884" s="1" t="s">
        <v>74</v>
      </c>
      <c r="F884" s="1" t="s">
        <v>37</v>
      </c>
      <c r="G884" s="1" t="s">
        <v>994</v>
      </c>
      <c r="H884" s="1" t="s">
        <v>34</v>
      </c>
      <c r="I884" s="3">
        <v>84095</v>
      </c>
      <c r="J884" s="3">
        <v>0</v>
      </c>
      <c r="K884" s="1" t="s">
        <v>40</v>
      </c>
      <c r="L884" s="1" t="s">
        <v>1521</v>
      </c>
      <c r="M884" s="1" t="s">
        <v>864</v>
      </c>
      <c r="N884" s="1" t="s">
        <v>79</v>
      </c>
      <c r="O884" s="1" t="s">
        <v>80</v>
      </c>
      <c r="P884" s="1" t="s">
        <v>43</v>
      </c>
      <c r="Q884" s="1" t="s">
        <v>43</v>
      </c>
      <c r="R884" s="3">
        <v>0</v>
      </c>
      <c r="S884" s="1" t="s">
        <v>44</v>
      </c>
      <c r="T884" s="1" t="s">
        <v>45</v>
      </c>
      <c r="U884" s="1" t="s">
        <v>994</v>
      </c>
      <c r="V884" s="1" t="s">
        <v>46</v>
      </c>
      <c r="W884" s="1" t="s">
        <v>81</v>
      </c>
      <c r="X884" s="1" t="s">
        <v>1520</v>
      </c>
      <c r="Y884" s="1" t="s">
        <v>83</v>
      </c>
      <c r="Z884" s="1" t="s">
        <v>84</v>
      </c>
      <c r="AA884" s="1" t="s">
        <v>51</v>
      </c>
      <c r="AB884" s="1" t="s">
        <v>1520</v>
      </c>
      <c r="AC884" s="1" t="s">
        <v>37</v>
      </c>
    </row>
    <row r="885" spans="1:29" hidden="1" x14ac:dyDescent="0.25">
      <c r="A885" s="1" t="s">
        <v>33</v>
      </c>
      <c r="B885" s="1" t="s">
        <v>34</v>
      </c>
      <c r="C885" s="2">
        <v>45169</v>
      </c>
      <c r="D885" s="1" t="s">
        <v>73</v>
      </c>
      <c r="E885" s="1" t="s">
        <v>74</v>
      </c>
      <c r="F885" s="1" t="s">
        <v>37</v>
      </c>
      <c r="G885" s="1" t="s">
        <v>994</v>
      </c>
      <c r="H885" s="1" t="s">
        <v>34</v>
      </c>
      <c r="I885" s="3">
        <v>546983</v>
      </c>
      <c r="J885" s="3">
        <v>0</v>
      </c>
      <c r="K885" s="1" t="s">
        <v>40</v>
      </c>
      <c r="L885" s="1" t="s">
        <v>129</v>
      </c>
      <c r="M885" s="1" t="s">
        <v>130</v>
      </c>
      <c r="N885" s="1" t="s">
        <v>79</v>
      </c>
      <c r="O885" s="1" t="s">
        <v>80</v>
      </c>
      <c r="P885" s="1" t="s">
        <v>43</v>
      </c>
      <c r="Q885" s="1" t="s">
        <v>43</v>
      </c>
      <c r="R885" s="3">
        <v>0</v>
      </c>
      <c r="S885" s="1" t="s">
        <v>44</v>
      </c>
      <c r="T885" s="1" t="s">
        <v>45</v>
      </c>
      <c r="U885" s="1" t="s">
        <v>994</v>
      </c>
      <c r="V885" s="1" t="s">
        <v>46</v>
      </c>
      <c r="W885" s="1" t="s">
        <v>81</v>
      </c>
      <c r="X885" s="1" t="s">
        <v>1520</v>
      </c>
      <c r="Y885" s="1" t="s">
        <v>83</v>
      </c>
      <c r="Z885" s="1" t="s">
        <v>84</v>
      </c>
      <c r="AA885" s="1" t="s">
        <v>51</v>
      </c>
      <c r="AB885" s="1" t="s">
        <v>1520</v>
      </c>
      <c r="AC885" s="1" t="s">
        <v>37</v>
      </c>
    </row>
    <row r="886" spans="1:29" hidden="1" x14ac:dyDescent="0.25">
      <c r="A886" s="1" t="s">
        <v>33</v>
      </c>
      <c r="B886" s="1" t="s">
        <v>34</v>
      </c>
      <c r="C886" s="2">
        <v>45169</v>
      </c>
      <c r="D886" s="1" t="s">
        <v>73</v>
      </c>
      <c r="E886" s="1" t="s">
        <v>74</v>
      </c>
      <c r="F886" s="1" t="s">
        <v>37</v>
      </c>
      <c r="G886" s="1" t="s">
        <v>994</v>
      </c>
      <c r="H886" s="1" t="s">
        <v>34</v>
      </c>
      <c r="I886" s="3">
        <v>502668</v>
      </c>
      <c r="J886" s="3">
        <v>0</v>
      </c>
      <c r="K886" s="1" t="s">
        <v>40</v>
      </c>
      <c r="L886" s="1" t="s">
        <v>117</v>
      </c>
      <c r="M886" s="1" t="s">
        <v>118</v>
      </c>
      <c r="N886" s="1" t="s">
        <v>79</v>
      </c>
      <c r="O886" s="1" t="s">
        <v>80</v>
      </c>
      <c r="P886" s="1" t="s">
        <v>43</v>
      </c>
      <c r="Q886" s="1" t="s">
        <v>43</v>
      </c>
      <c r="R886" s="3">
        <v>0</v>
      </c>
      <c r="S886" s="1" t="s">
        <v>44</v>
      </c>
      <c r="T886" s="1" t="s">
        <v>45</v>
      </c>
      <c r="U886" s="1" t="s">
        <v>994</v>
      </c>
      <c r="V886" s="1" t="s">
        <v>46</v>
      </c>
      <c r="W886" s="1" t="s">
        <v>81</v>
      </c>
      <c r="X886" s="1" t="s">
        <v>1520</v>
      </c>
      <c r="Y886" s="1" t="s">
        <v>83</v>
      </c>
      <c r="Z886" s="1" t="s">
        <v>84</v>
      </c>
      <c r="AA886" s="1" t="s">
        <v>51</v>
      </c>
      <c r="AB886" s="1" t="s">
        <v>1520</v>
      </c>
      <c r="AC886" s="1" t="s">
        <v>37</v>
      </c>
    </row>
    <row r="887" spans="1:29" hidden="1" x14ac:dyDescent="0.25">
      <c r="A887" s="1" t="s">
        <v>33</v>
      </c>
      <c r="B887" s="1" t="s">
        <v>34</v>
      </c>
      <c r="C887" s="2">
        <v>45169</v>
      </c>
      <c r="D887" s="1" t="s">
        <v>73</v>
      </c>
      <c r="E887" s="1" t="s">
        <v>74</v>
      </c>
      <c r="F887" s="1" t="s">
        <v>37</v>
      </c>
      <c r="G887" s="1" t="s">
        <v>994</v>
      </c>
      <c r="H887" s="1" t="s">
        <v>34</v>
      </c>
      <c r="I887" s="3">
        <v>38667</v>
      </c>
      <c r="J887" s="3">
        <v>0</v>
      </c>
      <c r="K887" s="1" t="s">
        <v>40</v>
      </c>
      <c r="L887" s="1" t="s">
        <v>629</v>
      </c>
      <c r="M887" s="1" t="s">
        <v>630</v>
      </c>
      <c r="N887" s="1" t="s">
        <v>79</v>
      </c>
      <c r="O887" s="1" t="s">
        <v>80</v>
      </c>
      <c r="P887" s="1" t="s">
        <v>43</v>
      </c>
      <c r="Q887" s="1" t="s">
        <v>43</v>
      </c>
      <c r="R887" s="3">
        <v>0</v>
      </c>
      <c r="S887" s="1" t="s">
        <v>44</v>
      </c>
      <c r="T887" s="1" t="s">
        <v>45</v>
      </c>
      <c r="U887" s="1" t="s">
        <v>994</v>
      </c>
      <c r="V887" s="1" t="s">
        <v>46</v>
      </c>
      <c r="W887" s="1" t="s">
        <v>81</v>
      </c>
      <c r="X887" s="1" t="s">
        <v>1520</v>
      </c>
      <c r="Y887" s="1" t="s">
        <v>83</v>
      </c>
      <c r="Z887" s="1" t="s">
        <v>84</v>
      </c>
      <c r="AA887" s="1" t="s">
        <v>51</v>
      </c>
      <c r="AB887" s="1" t="s">
        <v>1520</v>
      </c>
      <c r="AC887" s="1" t="s">
        <v>37</v>
      </c>
    </row>
    <row r="888" spans="1:29" hidden="1" x14ac:dyDescent="0.25">
      <c r="A888" s="1" t="s">
        <v>33</v>
      </c>
      <c r="B888" s="1" t="s">
        <v>34</v>
      </c>
      <c r="C888" s="2">
        <v>45169</v>
      </c>
      <c r="D888" s="1" t="s">
        <v>73</v>
      </c>
      <c r="E888" s="1" t="s">
        <v>74</v>
      </c>
      <c r="F888" s="1" t="s">
        <v>37</v>
      </c>
      <c r="G888" s="1" t="s">
        <v>994</v>
      </c>
      <c r="H888" s="1" t="s">
        <v>34</v>
      </c>
      <c r="I888" s="3">
        <v>502667</v>
      </c>
      <c r="J888" s="3">
        <v>0</v>
      </c>
      <c r="K888" s="1" t="s">
        <v>40</v>
      </c>
      <c r="L888" s="1" t="s">
        <v>669</v>
      </c>
      <c r="M888" s="1" t="s">
        <v>670</v>
      </c>
      <c r="N888" s="1" t="s">
        <v>79</v>
      </c>
      <c r="O888" s="1" t="s">
        <v>80</v>
      </c>
      <c r="P888" s="1" t="s">
        <v>43</v>
      </c>
      <c r="Q888" s="1" t="s">
        <v>43</v>
      </c>
      <c r="R888" s="3">
        <v>0</v>
      </c>
      <c r="S888" s="1" t="s">
        <v>44</v>
      </c>
      <c r="T888" s="1" t="s">
        <v>45</v>
      </c>
      <c r="U888" s="1" t="s">
        <v>994</v>
      </c>
      <c r="V888" s="1" t="s">
        <v>46</v>
      </c>
      <c r="W888" s="1" t="s">
        <v>81</v>
      </c>
      <c r="X888" s="1" t="s">
        <v>1520</v>
      </c>
      <c r="Y888" s="1" t="s">
        <v>83</v>
      </c>
      <c r="Z888" s="1" t="s">
        <v>84</v>
      </c>
      <c r="AA888" s="1" t="s">
        <v>51</v>
      </c>
      <c r="AB888" s="1" t="s">
        <v>1520</v>
      </c>
      <c r="AC888" s="1" t="s">
        <v>37</v>
      </c>
    </row>
    <row r="889" spans="1:29" hidden="1" x14ac:dyDescent="0.25">
      <c r="A889" s="1" t="s">
        <v>33</v>
      </c>
      <c r="B889" s="1" t="s">
        <v>34</v>
      </c>
      <c r="C889" s="2">
        <v>45169</v>
      </c>
      <c r="D889" s="1" t="s">
        <v>73</v>
      </c>
      <c r="E889" s="1" t="s">
        <v>74</v>
      </c>
      <c r="F889" s="1" t="s">
        <v>37</v>
      </c>
      <c r="G889" s="1" t="s">
        <v>994</v>
      </c>
      <c r="H889" s="1" t="s">
        <v>34</v>
      </c>
      <c r="I889" s="3">
        <v>193334</v>
      </c>
      <c r="J889" s="3">
        <v>0</v>
      </c>
      <c r="K889" s="1" t="s">
        <v>40</v>
      </c>
      <c r="L889" s="1" t="s">
        <v>752</v>
      </c>
      <c r="M889" s="1" t="s">
        <v>753</v>
      </c>
      <c r="N889" s="1" t="s">
        <v>79</v>
      </c>
      <c r="O889" s="1" t="s">
        <v>80</v>
      </c>
      <c r="P889" s="1" t="s">
        <v>43</v>
      </c>
      <c r="Q889" s="1" t="s">
        <v>43</v>
      </c>
      <c r="R889" s="3">
        <v>0</v>
      </c>
      <c r="S889" s="1" t="s">
        <v>44</v>
      </c>
      <c r="T889" s="1" t="s">
        <v>45</v>
      </c>
      <c r="U889" s="1" t="s">
        <v>994</v>
      </c>
      <c r="V889" s="1" t="s">
        <v>46</v>
      </c>
      <c r="W889" s="1" t="s">
        <v>81</v>
      </c>
      <c r="X889" s="1" t="s">
        <v>1520</v>
      </c>
      <c r="Y889" s="1" t="s">
        <v>83</v>
      </c>
      <c r="Z889" s="1" t="s">
        <v>84</v>
      </c>
      <c r="AA889" s="1" t="s">
        <v>51</v>
      </c>
      <c r="AB889" s="1" t="s">
        <v>1520</v>
      </c>
      <c r="AC889" s="1" t="s">
        <v>37</v>
      </c>
    </row>
    <row r="890" spans="1:29" hidden="1" x14ac:dyDescent="0.25">
      <c r="A890" s="1" t="s">
        <v>33</v>
      </c>
      <c r="B890" s="1" t="s">
        <v>34</v>
      </c>
      <c r="C890" s="2">
        <v>45169</v>
      </c>
      <c r="D890" s="1" t="s">
        <v>73</v>
      </c>
      <c r="E890" s="1" t="s">
        <v>74</v>
      </c>
      <c r="F890" s="1" t="s">
        <v>37</v>
      </c>
      <c r="G890" s="1" t="s">
        <v>994</v>
      </c>
      <c r="H890" s="1" t="s">
        <v>34</v>
      </c>
      <c r="I890" s="3">
        <v>116000</v>
      </c>
      <c r="J890" s="3">
        <v>0</v>
      </c>
      <c r="K890" s="1" t="s">
        <v>40</v>
      </c>
      <c r="L890" s="1" t="s">
        <v>761</v>
      </c>
      <c r="M890" s="1" t="s">
        <v>762</v>
      </c>
      <c r="N890" s="1" t="s">
        <v>79</v>
      </c>
      <c r="O890" s="1" t="s">
        <v>80</v>
      </c>
      <c r="P890" s="1" t="s">
        <v>43</v>
      </c>
      <c r="Q890" s="1" t="s">
        <v>43</v>
      </c>
      <c r="R890" s="3">
        <v>0</v>
      </c>
      <c r="S890" s="1" t="s">
        <v>44</v>
      </c>
      <c r="T890" s="1" t="s">
        <v>45</v>
      </c>
      <c r="U890" s="1" t="s">
        <v>994</v>
      </c>
      <c r="V890" s="1" t="s">
        <v>46</v>
      </c>
      <c r="W890" s="1" t="s">
        <v>81</v>
      </c>
      <c r="X890" s="1" t="s">
        <v>1520</v>
      </c>
      <c r="Y890" s="1" t="s">
        <v>83</v>
      </c>
      <c r="Z890" s="1" t="s">
        <v>84</v>
      </c>
      <c r="AA890" s="1" t="s">
        <v>51</v>
      </c>
      <c r="AB890" s="1" t="s">
        <v>1520</v>
      </c>
      <c r="AC890" s="1" t="s">
        <v>37</v>
      </c>
    </row>
    <row r="891" spans="1:29" hidden="1" x14ac:dyDescent="0.25">
      <c r="A891" s="1" t="s">
        <v>33</v>
      </c>
      <c r="B891" s="1" t="s">
        <v>34</v>
      </c>
      <c r="C891" s="2">
        <v>45169</v>
      </c>
      <c r="D891" s="1" t="s">
        <v>73</v>
      </c>
      <c r="E891" s="1" t="s">
        <v>74</v>
      </c>
      <c r="F891" s="1" t="s">
        <v>37</v>
      </c>
      <c r="G891" s="1" t="s">
        <v>994</v>
      </c>
      <c r="H891" s="1" t="s">
        <v>34</v>
      </c>
      <c r="I891" s="3">
        <v>425334</v>
      </c>
      <c r="J891" s="3">
        <v>0</v>
      </c>
      <c r="K891" s="1" t="s">
        <v>40</v>
      </c>
      <c r="L891" s="1" t="s">
        <v>125</v>
      </c>
      <c r="M891" s="1" t="s">
        <v>126</v>
      </c>
      <c r="N891" s="1" t="s">
        <v>79</v>
      </c>
      <c r="O891" s="1" t="s">
        <v>80</v>
      </c>
      <c r="P891" s="1" t="s">
        <v>43</v>
      </c>
      <c r="Q891" s="1" t="s">
        <v>43</v>
      </c>
      <c r="R891" s="3">
        <v>0</v>
      </c>
      <c r="S891" s="1" t="s">
        <v>44</v>
      </c>
      <c r="T891" s="1" t="s">
        <v>45</v>
      </c>
      <c r="U891" s="1" t="s">
        <v>994</v>
      </c>
      <c r="V891" s="1" t="s">
        <v>46</v>
      </c>
      <c r="W891" s="1" t="s">
        <v>81</v>
      </c>
      <c r="X891" s="1" t="s">
        <v>1520</v>
      </c>
      <c r="Y891" s="1" t="s">
        <v>83</v>
      </c>
      <c r="Z891" s="1" t="s">
        <v>84</v>
      </c>
      <c r="AA891" s="1" t="s">
        <v>51</v>
      </c>
      <c r="AB891" s="1" t="s">
        <v>1520</v>
      </c>
      <c r="AC891" s="1" t="s">
        <v>37</v>
      </c>
    </row>
    <row r="892" spans="1:29" hidden="1" x14ac:dyDescent="0.25">
      <c r="A892" s="1" t="s">
        <v>33</v>
      </c>
      <c r="B892" s="1" t="s">
        <v>34</v>
      </c>
      <c r="C892" s="2">
        <v>45169</v>
      </c>
      <c r="D892" s="1" t="s">
        <v>73</v>
      </c>
      <c r="E892" s="1" t="s">
        <v>74</v>
      </c>
      <c r="F892" s="1" t="s">
        <v>37</v>
      </c>
      <c r="G892" s="1" t="s">
        <v>994</v>
      </c>
      <c r="H892" s="1" t="s">
        <v>34</v>
      </c>
      <c r="I892" s="3">
        <v>116001</v>
      </c>
      <c r="J892" s="3">
        <v>0</v>
      </c>
      <c r="K892" s="1" t="s">
        <v>40</v>
      </c>
      <c r="L892" s="1" t="s">
        <v>601</v>
      </c>
      <c r="M892" s="1" t="s">
        <v>602</v>
      </c>
      <c r="N892" s="1" t="s">
        <v>79</v>
      </c>
      <c r="O892" s="1" t="s">
        <v>80</v>
      </c>
      <c r="P892" s="1" t="s">
        <v>43</v>
      </c>
      <c r="Q892" s="1" t="s">
        <v>43</v>
      </c>
      <c r="R892" s="3">
        <v>0</v>
      </c>
      <c r="S892" s="1" t="s">
        <v>44</v>
      </c>
      <c r="T892" s="1" t="s">
        <v>45</v>
      </c>
      <c r="U892" s="1" t="s">
        <v>994</v>
      </c>
      <c r="V892" s="1" t="s">
        <v>46</v>
      </c>
      <c r="W892" s="1" t="s">
        <v>81</v>
      </c>
      <c r="X892" s="1" t="s">
        <v>1520</v>
      </c>
      <c r="Y892" s="1" t="s">
        <v>83</v>
      </c>
      <c r="Z892" s="1" t="s">
        <v>84</v>
      </c>
      <c r="AA892" s="1" t="s">
        <v>51</v>
      </c>
      <c r="AB892" s="1" t="s">
        <v>1520</v>
      </c>
      <c r="AC892" s="1" t="s">
        <v>37</v>
      </c>
    </row>
    <row r="893" spans="1:29" hidden="1" x14ac:dyDescent="0.25">
      <c r="A893" s="1" t="s">
        <v>33</v>
      </c>
      <c r="B893" s="1" t="s">
        <v>34</v>
      </c>
      <c r="C893" s="2">
        <v>45169</v>
      </c>
      <c r="D893" s="1" t="s">
        <v>73</v>
      </c>
      <c r="E893" s="1" t="s">
        <v>74</v>
      </c>
      <c r="F893" s="1" t="s">
        <v>37</v>
      </c>
      <c r="G893" s="1" t="s">
        <v>994</v>
      </c>
      <c r="H893" s="1" t="s">
        <v>34</v>
      </c>
      <c r="I893" s="3">
        <v>77334</v>
      </c>
      <c r="J893" s="3">
        <v>0</v>
      </c>
      <c r="K893" s="1" t="s">
        <v>40</v>
      </c>
      <c r="L893" s="1" t="s">
        <v>127</v>
      </c>
      <c r="M893" s="1" t="s">
        <v>128</v>
      </c>
      <c r="N893" s="1" t="s">
        <v>79</v>
      </c>
      <c r="O893" s="1" t="s">
        <v>80</v>
      </c>
      <c r="P893" s="1" t="s">
        <v>43</v>
      </c>
      <c r="Q893" s="1" t="s">
        <v>43</v>
      </c>
      <c r="R893" s="3">
        <v>0</v>
      </c>
      <c r="S893" s="1" t="s">
        <v>44</v>
      </c>
      <c r="T893" s="1" t="s">
        <v>45</v>
      </c>
      <c r="U893" s="1" t="s">
        <v>994</v>
      </c>
      <c r="V893" s="1" t="s">
        <v>46</v>
      </c>
      <c r="W893" s="1" t="s">
        <v>81</v>
      </c>
      <c r="X893" s="1" t="s">
        <v>1520</v>
      </c>
      <c r="Y893" s="1" t="s">
        <v>83</v>
      </c>
      <c r="Z893" s="1" t="s">
        <v>84</v>
      </c>
      <c r="AA893" s="1" t="s">
        <v>51</v>
      </c>
      <c r="AB893" s="1" t="s">
        <v>1520</v>
      </c>
      <c r="AC893" s="1" t="s">
        <v>37</v>
      </c>
    </row>
    <row r="894" spans="1:29" hidden="1" x14ac:dyDescent="0.25">
      <c r="A894" s="1" t="s">
        <v>33</v>
      </c>
      <c r="B894" s="1" t="s">
        <v>34</v>
      </c>
      <c r="C894" s="2">
        <v>45169</v>
      </c>
      <c r="D894" s="1" t="s">
        <v>73</v>
      </c>
      <c r="E894" s="1" t="s">
        <v>74</v>
      </c>
      <c r="F894" s="1" t="s">
        <v>37</v>
      </c>
      <c r="G894" s="1" t="s">
        <v>994</v>
      </c>
      <c r="H894" s="1" t="s">
        <v>34</v>
      </c>
      <c r="I894" s="3">
        <v>2941120</v>
      </c>
      <c r="J894" s="3">
        <v>0</v>
      </c>
      <c r="K894" s="1" t="s">
        <v>40</v>
      </c>
      <c r="L894" s="1" t="s">
        <v>1455</v>
      </c>
      <c r="M894" s="1" t="s">
        <v>1456</v>
      </c>
      <c r="N894" s="1" t="s">
        <v>1457</v>
      </c>
      <c r="O894" s="1" t="s">
        <v>1458</v>
      </c>
      <c r="P894" s="1" t="s">
        <v>43</v>
      </c>
      <c r="Q894" s="1" t="s">
        <v>43</v>
      </c>
      <c r="R894" s="3">
        <v>0</v>
      </c>
      <c r="S894" s="1" t="s">
        <v>44</v>
      </c>
      <c r="T894" s="1" t="s">
        <v>45</v>
      </c>
      <c r="U894" s="1" t="s">
        <v>994</v>
      </c>
      <c r="V894" s="1" t="s">
        <v>46</v>
      </c>
      <c r="W894" s="1" t="s">
        <v>81</v>
      </c>
      <c r="X894" s="1" t="s">
        <v>1520</v>
      </c>
      <c r="Y894" s="1" t="s">
        <v>83</v>
      </c>
      <c r="Z894" s="1" t="s">
        <v>84</v>
      </c>
      <c r="AA894" s="1" t="s">
        <v>51</v>
      </c>
      <c r="AB894" s="1" t="s">
        <v>1520</v>
      </c>
      <c r="AC894" s="1" t="s">
        <v>37</v>
      </c>
    </row>
    <row r="895" spans="1:29" hidden="1" x14ac:dyDescent="0.25">
      <c r="A895" s="1" t="s">
        <v>33</v>
      </c>
      <c r="B895" s="1" t="s">
        <v>34</v>
      </c>
      <c r="C895" s="2">
        <v>45169</v>
      </c>
      <c r="D895" s="1" t="s">
        <v>73</v>
      </c>
      <c r="E895" s="1" t="s">
        <v>74</v>
      </c>
      <c r="F895" s="1" t="s">
        <v>37</v>
      </c>
      <c r="G895" s="1" t="s">
        <v>994</v>
      </c>
      <c r="H895" s="1" t="s">
        <v>34</v>
      </c>
      <c r="I895" s="3">
        <v>541333</v>
      </c>
      <c r="J895" s="3">
        <v>0</v>
      </c>
      <c r="K895" s="1" t="s">
        <v>40</v>
      </c>
      <c r="L895" s="1" t="s">
        <v>393</v>
      </c>
      <c r="M895" s="1" t="s">
        <v>394</v>
      </c>
      <c r="N895" s="1" t="s">
        <v>89</v>
      </c>
      <c r="O895" s="1" t="s">
        <v>90</v>
      </c>
      <c r="P895" s="1" t="s">
        <v>43</v>
      </c>
      <c r="Q895" s="1" t="s">
        <v>43</v>
      </c>
      <c r="R895" s="3">
        <v>0</v>
      </c>
      <c r="S895" s="1" t="s">
        <v>44</v>
      </c>
      <c r="T895" s="1" t="s">
        <v>45</v>
      </c>
      <c r="U895" s="1" t="s">
        <v>994</v>
      </c>
      <c r="V895" s="1" t="s">
        <v>46</v>
      </c>
      <c r="W895" s="1" t="s">
        <v>81</v>
      </c>
      <c r="X895" s="1" t="s">
        <v>1520</v>
      </c>
      <c r="Y895" s="1" t="s">
        <v>83</v>
      </c>
      <c r="Z895" s="1" t="s">
        <v>84</v>
      </c>
      <c r="AA895" s="1" t="s">
        <v>51</v>
      </c>
      <c r="AB895" s="1" t="s">
        <v>1520</v>
      </c>
      <c r="AC895" s="1" t="s">
        <v>37</v>
      </c>
    </row>
    <row r="896" spans="1:29" hidden="1" x14ac:dyDescent="0.25">
      <c r="A896" s="1" t="s">
        <v>33</v>
      </c>
      <c r="B896" s="1" t="s">
        <v>34</v>
      </c>
      <c r="C896" s="2">
        <v>45169</v>
      </c>
      <c r="D896" s="1" t="s">
        <v>73</v>
      </c>
      <c r="E896" s="1" t="s">
        <v>74</v>
      </c>
      <c r="F896" s="1" t="s">
        <v>37</v>
      </c>
      <c r="G896" s="1" t="s">
        <v>994</v>
      </c>
      <c r="H896" s="1" t="s">
        <v>34</v>
      </c>
      <c r="I896" s="3">
        <v>154667</v>
      </c>
      <c r="J896" s="3">
        <v>0</v>
      </c>
      <c r="K896" s="1" t="s">
        <v>40</v>
      </c>
      <c r="L896" s="1" t="s">
        <v>1522</v>
      </c>
      <c r="M896" s="1" t="s">
        <v>658</v>
      </c>
      <c r="N896" s="1" t="s">
        <v>79</v>
      </c>
      <c r="O896" s="1" t="s">
        <v>80</v>
      </c>
      <c r="P896" s="1" t="s">
        <v>43</v>
      </c>
      <c r="Q896" s="1" t="s">
        <v>43</v>
      </c>
      <c r="R896" s="3">
        <v>0</v>
      </c>
      <c r="S896" s="1" t="s">
        <v>44</v>
      </c>
      <c r="T896" s="1" t="s">
        <v>45</v>
      </c>
      <c r="U896" s="1" t="s">
        <v>994</v>
      </c>
      <c r="V896" s="1" t="s">
        <v>46</v>
      </c>
      <c r="W896" s="1" t="s">
        <v>81</v>
      </c>
      <c r="X896" s="1" t="s">
        <v>1520</v>
      </c>
      <c r="Y896" s="1" t="s">
        <v>83</v>
      </c>
      <c r="Z896" s="1" t="s">
        <v>84</v>
      </c>
      <c r="AA896" s="1" t="s">
        <v>51</v>
      </c>
      <c r="AB896" s="1" t="s">
        <v>1520</v>
      </c>
      <c r="AC896" s="1" t="s">
        <v>37</v>
      </c>
    </row>
    <row r="897" spans="1:29" hidden="1" x14ac:dyDescent="0.25">
      <c r="A897" s="1" t="s">
        <v>33</v>
      </c>
      <c r="B897" s="1" t="s">
        <v>34</v>
      </c>
      <c r="C897" s="2">
        <v>45169</v>
      </c>
      <c r="D897" s="1" t="s">
        <v>73</v>
      </c>
      <c r="E897" s="1" t="s">
        <v>74</v>
      </c>
      <c r="F897" s="1" t="s">
        <v>37</v>
      </c>
      <c r="G897" s="1" t="s">
        <v>994</v>
      </c>
      <c r="H897" s="1" t="s">
        <v>34</v>
      </c>
      <c r="I897" s="3">
        <v>116000</v>
      </c>
      <c r="J897" s="3">
        <v>0</v>
      </c>
      <c r="K897" s="1" t="s">
        <v>40</v>
      </c>
      <c r="L897" s="1" t="s">
        <v>113</v>
      </c>
      <c r="M897" s="1" t="s">
        <v>114</v>
      </c>
      <c r="N897" s="1" t="s">
        <v>79</v>
      </c>
      <c r="O897" s="1" t="s">
        <v>80</v>
      </c>
      <c r="P897" s="1" t="s">
        <v>43</v>
      </c>
      <c r="Q897" s="1" t="s">
        <v>43</v>
      </c>
      <c r="R897" s="3">
        <v>0</v>
      </c>
      <c r="S897" s="1" t="s">
        <v>44</v>
      </c>
      <c r="T897" s="1" t="s">
        <v>45</v>
      </c>
      <c r="U897" s="1" t="s">
        <v>994</v>
      </c>
      <c r="V897" s="1" t="s">
        <v>46</v>
      </c>
      <c r="W897" s="1" t="s">
        <v>81</v>
      </c>
      <c r="X897" s="1" t="s">
        <v>1520</v>
      </c>
      <c r="Y897" s="1" t="s">
        <v>83</v>
      </c>
      <c r="Z897" s="1" t="s">
        <v>84</v>
      </c>
      <c r="AA897" s="1" t="s">
        <v>51</v>
      </c>
      <c r="AB897" s="1" t="s">
        <v>1520</v>
      </c>
      <c r="AC897" s="1" t="s">
        <v>37</v>
      </c>
    </row>
    <row r="898" spans="1:29" hidden="1" x14ac:dyDescent="0.25">
      <c r="A898" s="1" t="s">
        <v>33</v>
      </c>
      <c r="B898" s="1" t="s">
        <v>34</v>
      </c>
      <c r="C898" s="2">
        <v>45169</v>
      </c>
      <c r="D898" s="1" t="s">
        <v>73</v>
      </c>
      <c r="E898" s="1" t="s">
        <v>74</v>
      </c>
      <c r="F898" s="1" t="s">
        <v>37</v>
      </c>
      <c r="G898" s="1" t="s">
        <v>994</v>
      </c>
      <c r="H898" s="1" t="s">
        <v>34</v>
      </c>
      <c r="I898" s="3">
        <v>129654</v>
      </c>
      <c r="J898" s="3">
        <v>0</v>
      </c>
      <c r="K898" s="1" t="s">
        <v>40</v>
      </c>
      <c r="L898" s="1" t="s">
        <v>797</v>
      </c>
      <c r="M898" s="1" t="s">
        <v>798</v>
      </c>
      <c r="N898" s="1" t="s">
        <v>79</v>
      </c>
      <c r="O898" s="1" t="s">
        <v>80</v>
      </c>
      <c r="P898" s="1" t="s">
        <v>43</v>
      </c>
      <c r="Q898" s="1" t="s">
        <v>43</v>
      </c>
      <c r="R898" s="3">
        <v>0</v>
      </c>
      <c r="S898" s="1" t="s">
        <v>44</v>
      </c>
      <c r="T898" s="1" t="s">
        <v>45</v>
      </c>
      <c r="U898" s="1" t="s">
        <v>994</v>
      </c>
      <c r="V898" s="1" t="s">
        <v>46</v>
      </c>
      <c r="W898" s="1" t="s">
        <v>81</v>
      </c>
      <c r="X898" s="1" t="s">
        <v>1520</v>
      </c>
      <c r="Y898" s="1" t="s">
        <v>83</v>
      </c>
      <c r="Z898" s="1" t="s">
        <v>84</v>
      </c>
      <c r="AA898" s="1" t="s">
        <v>51</v>
      </c>
      <c r="AB898" s="1" t="s">
        <v>1520</v>
      </c>
      <c r="AC898" s="1" t="s">
        <v>37</v>
      </c>
    </row>
    <row r="899" spans="1:29" hidden="1" x14ac:dyDescent="0.25">
      <c r="A899" s="1" t="s">
        <v>33</v>
      </c>
      <c r="B899" s="1" t="s">
        <v>34</v>
      </c>
      <c r="C899" s="2">
        <v>45169</v>
      </c>
      <c r="D899" s="1" t="s">
        <v>73</v>
      </c>
      <c r="E899" s="1" t="s">
        <v>74</v>
      </c>
      <c r="F899" s="1" t="s">
        <v>37</v>
      </c>
      <c r="G899" s="1" t="s">
        <v>994</v>
      </c>
      <c r="H899" s="1" t="s">
        <v>34</v>
      </c>
      <c r="I899" s="3">
        <v>449706</v>
      </c>
      <c r="J899" s="3">
        <v>0</v>
      </c>
      <c r="K899" s="1" t="s">
        <v>40</v>
      </c>
      <c r="L899" s="1" t="s">
        <v>436</v>
      </c>
      <c r="M899" s="1" t="s">
        <v>437</v>
      </c>
      <c r="N899" s="1" t="s">
        <v>79</v>
      </c>
      <c r="O899" s="1" t="s">
        <v>80</v>
      </c>
      <c r="P899" s="1" t="s">
        <v>43</v>
      </c>
      <c r="Q899" s="1" t="s">
        <v>43</v>
      </c>
      <c r="R899" s="3">
        <v>0</v>
      </c>
      <c r="S899" s="1" t="s">
        <v>44</v>
      </c>
      <c r="T899" s="1" t="s">
        <v>45</v>
      </c>
      <c r="U899" s="1" t="s">
        <v>994</v>
      </c>
      <c r="V899" s="1" t="s">
        <v>46</v>
      </c>
      <c r="W899" s="1" t="s">
        <v>81</v>
      </c>
      <c r="X899" s="1" t="s">
        <v>1520</v>
      </c>
      <c r="Y899" s="1" t="s">
        <v>83</v>
      </c>
      <c r="Z899" s="1" t="s">
        <v>84</v>
      </c>
      <c r="AA899" s="1" t="s">
        <v>51</v>
      </c>
      <c r="AB899" s="1" t="s">
        <v>1520</v>
      </c>
      <c r="AC899" s="1" t="s">
        <v>37</v>
      </c>
    </row>
    <row r="900" spans="1:29" hidden="1" x14ac:dyDescent="0.25">
      <c r="A900" s="1" t="s">
        <v>33</v>
      </c>
      <c r="B900" s="1" t="s">
        <v>34</v>
      </c>
      <c r="C900" s="2">
        <v>45169</v>
      </c>
      <c r="D900" s="1" t="s">
        <v>73</v>
      </c>
      <c r="E900" s="1" t="s">
        <v>74</v>
      </c>
      <c r="F900" s="1" t="s">
        <v>37</v>
      </c>
      <c r="G900" s="1" t="s">
        <v>994</v>
      </c>
      <c r="H900" s="1" t="s">
        <v>34</v>
      </c>
      <c r="I900" s="3">
        <v>47691</v>
      </c>
      <c r="J900" s="3">
        <v>0</v>
      </c>
      <c r="K900" s="1" t="s">
        <v>40</v>
      </c>
      <c r="L900" s="1" t="s">
        <v>502</v>
      </c>
      <c r="M900" s="1" t="s">
        <v>503</v>
      </c>
      <c r="N900" s="1" t="s">
        <v>79</v>
      </c>
      <c r="O900" s="1" t="s">
        <v>80</v>
      </c>
      <c r="P900" s="1" t="s">
        <v>43</v>
      </c>
      <c r="Q900" s="1" t="s">
        <v>43</v>
      </c>
      <c r="R900" s="3">
        <v>0</v>
      </c>
      <c r="S900" s="1" t="s">
        <v>44</v>
      </c>
      <c r="T900" s="1" t="s">
        <v>45</v>
      </c>
      <c r="U900" s="1" t="s">
        <v>994</v>
      </c>
      <c r="V900" s="1" t="s">
        <v>46</v>
      </c>
      <c r="W900" s="1" t="s">
        <v>81</v>
      </c>
      <c r="X900" s="1" t="s">
        <v>1520</v>
      </c>
      <c r="Y900" s="1" t="s">
        <v>83</v>
      </c>
      <c r="Z900" s="1" t="s">
        <v>84</v>
      </c>
      <c r="AA900" s="1" t="s">
        <v>51</v>
      </c>
      <c r="AB900" s="1" t="s">
        <v>1520</v>
      </c>
      <c r="AC900" s="1" t="s">
        <v>37</v>
      </c>
    </row>
    <row r="901" spans="1:29" hidden="1" x14ac:dyDescent="0.25">
      <c r="A901" s="1" t="s">
        <v>33</v>
      </c>
      <c r="B901" s="1" t="s">
        <v>34</v>
      </c>
      <c r="C901" s="2">
        <v>45169</v>
      </c>
      <c r="D901" s="1" t="s">
        <v>73</v>
      </c>
      <c r="E901" s="1" t="s">
        <v>74</v>
      </c>
      <c r="F901" s="1" t="s">
        <v>37</v>
      </c>
      <c r="G901" s="1" t="s">
        <v>994</v>
      </c>
      <c r="H901" s="1" t="s">
        <v>34</v>
      </c>
      <c r="I901" s="3">
        <v>120471</v>
      </c>
      <c r="J901" s="3">
        <v>0</v>
      </c>
      <c r="K901" s="1" t="s">
        <v>40</v>
      </c>
      <c r="L901" s="1" t="s">
        <v>129</v>
      </c>
      <c r="M901" s="1" t="s">
        <v>130</v>
      </c>
      <c r="N901" s="1" t="s">
        <v>79</v>
      </c>
      <c r="O901" s="1" t="s">
        <v>80</v>
      </c>
      <c r="P901" s="1" t="s">
        <v>43</v>
      </c>
      <c r="Q901" s="1" t="s">
        <v>43</v>
      </c>
      <c r="R901" s="3">
        <v>0</v>
      </c>
      <c r="S901" s="1" t="s">
        <v>44</v>
      </c>
      <c r="T901" s="1" t="s">
        <v>45</v>
      </c>
      <c r="U901" s="1" t="s">
        <v>994</v>
      </c>
      <c r="V901" s="1" t="s">
        <v>46</v>
      </c>
      <c r="W901" s="1" t="s">
        <v>81</v>
      </c>
      <c r="X901" s="1" t="s">
        <v>1520</v>
      </c>
      <c r="Y901" s="1" t="s">
        <v>83</v>
      </c>
      <c r="Z901" s="1" t="s">
        <v>84</v>
      </c>
      <c r="AA901" s="1" t="s">
        <v>51</v>
      </c>
      <c r="AB901" s="1" t="s">
        <v>1520</v>
      </c>
      <c r="AC901" s="1" t="s">
        <v>37</v>
      </c>
    </row>
    <row r="902" spans="1:29" hidden="1" x14ac:dyDescent="0.25">
      <c r="A902" s="1" t="s">
        <v>33</v>
      </c>
      <c r="B902" s="1" t="s">
        <v>34</v>
      </c>
      <c r="C902" s="2">
        <v>45169</v>
      </c>
      <c r="D902" s="1" t="s">
        <v>73</v>
      </c>
      <c r="E902" s="1" t="s">
        <v>74</v>
      </c>
      <c r="F902" s="1" t="s">
        <v>37</v>
      </c>
      <c r="G902" s="1" t="s">
        <v>994</v>
      </c>
      <c r="H902" s="1" t="s">
        <v>34</v>
      </c>
      <c r="I902" s="3">
        <v>348001</v>
      </c>
      <c r="J902" s="3">
        <v>0</v>
      </c>
      <c r="K902" s="1" t="s">
        <v>40</v>
      </c>
      <c r="L902" s="1" t="s">
        <v>773</v>
      </c>
      <c r="M902" s="1" t="s">
        <v>774</v>
      </c>
      <c r="N902" s="1" t="s">
        <v>79</v>
      </c>
      <c r="O902" s="1" t="s">
        <v>80</v>
      </c>
      <c r="P902" s="1" t="s">
        <v>43</v>
      </c>
      <c r="Q902" s="1" t="s">
        <v>43</v>
      </c>
      <c r="R902" s="3">
        <v>0</v>
      </c>
      <c r="S902" s="1" t="s">
        <v>44</v>
      </c>
      <c r="T902" s="1" t="s">
        <v>45</v>
      </c>
      <c r="U902" s="1" t="s">
        <v>994</v>
      </c>
      <c r="V902" s="1" t="s">
        <v>46</v>
      </c>
      <c r="W902" s="1" t="s">
        <v>81</v>
      </c>
      <c r="X902" s="1" t="s">
        <v>1520</v>
      </c>
      <c r="Y902" s="1" t="s">
        <v>83</v>
      </c>
      <c r="Z902" s="1" t="s">
        <v>84</v>
      </c>
      <c r="AA902" s="1" t="s">
        <v>51</v>
      </c>
      <c r="AB902" s="1" t="s">
        <v>1520</v>
      </c>
      <c r="AC902" s="1" t="s">
        <v>37</v>
      </c>
    </row>
    <row r="903" spans="1:29" hidden="1" x14ac:dyDescent="0.25">
      <c r="A903" s="1" t="s">
        <v>33</v>
      </c>
      <c r="B903" s="1" t="s">
        <v>34</v>
      </c>
      <c r="C903" s="2">
        <v>45169</v>
      </c>
      <c r="D903" s="1" t="s">
        <v>73</v>
      </c>
      <c r="E903" s="1" t="s">
        <v>74</v>
      </c>
      <c r="F903" s="1" t="s">
        <v>37</v>
      </c>
      <c r="G903" s="1" t="s">
        <v>994</v>
      </c>
      <c r="H903" s="1" t="s">
        <v>34</v>
      </c>
      <c r="I903" s="3">
        <v>618667</v>
      </c>
      <c r="J903" s="3">
        <v>0</v>
      </c>
      <c r="K903" s="1" t="s">
        <v>40</v>
      </c>
      <c r="L903" s="1" t="s">
        <v>117</v>
      </c>
      <c r="M903" s="1" t="s">
        <v>118</v>
      </c>
      <c r="N903" s="1" t="s">
        <v>79</v>
      </c>
      <c r="O903" s="1" t="s">
        <v>80</v>
      </c>
      <c r="P903" s="1" t="s">
        <v>43</v>
      </c>
      <c r="Q903" s="1" t="s">
        <v>43</v>
      </c>
      <c r="R903" s="3">
        <v>0</v>
      </c>
      <c r="S903" s="1" t="s">
        <v>44</v>
      </c>
      <c r="T903" s="1" t="s">
        <v>45</v>
      </c>
      <c r="U903" s="1" t="s">
        <v>994</v>
      </c>
      <c r="V903" s="1" t="s">
        <v>46</v>
      </c>
      <c r="W903" s="1" t="s">
        <v>81</v>
      </c>
      <c r="X903" s="1" t="s">
        <v>1520</v>
      </c>
      <c r="Y903" s="1" t="s">
        <v>83</v>
      </c>
      <c r="Z903" s="1" t="s">
        <v>84</v>
      </c>
      <c r="AA903" s="1" t="s">
        <v>51</v>
      </c>
      <c r="AB903" s="1" t="s">
        <v>1520</v>
      </c>
      <c r="AC903" s="1" t="s">
        <v>37</v>
      </c>
    </row>
    <row r="904" spans="1:29" hidden="1" x14ac:dyDescent="0.25">
      <c r="A904" s="1" t="s">
        <v>33</v>
      </c>
      <c r="B904" s="1" t="s">
        <v>34</v>
      </c>
      <c r="C904" s="2">
        <v>45169</v>
      </c>
      <c r="D904" s="1" t="s">
        <v>73</v>
      </c>
      <c r="E904" s="1" t="s">
        <v>74</v>
      </c>
      <c r="F904" s="1" t="s">
        <v>37</v>
      </c>
      <c r="G904" s="1" t="s">
        <v>994</v>
      </c>
      <c r="H904" s="1" t="s">
        <v>34</v>
      </c>
      <c r="I904" s="3">
        <v>116000</v>
      </c>
      <c r="J904" s="3">
        <v>0</v>
      </c>
      <c r="K904" s="1" t="s">
        <v>40</v>
      </c>
      <c r="L904" s="1" t="s">
        <v>133</v>
      </c>
      <c r="M904" s="1" t="s">
        <v>134</v>
      </c>
      <c r="N904" s="1" t="s">
        <v>79</v>
      </c>
      <c r="O904" s="1" t="s">
        <v>80</v>
      </c>
      <c r="P904" s="1" t="s">
        <v>43</v>
      </c>
      <c r="Q904" s="1" t="s">
        <v>43</v>
      </c>
      <c r="R904" s="3">
        <v>0</v>
      </c>
      <c r="S904" s="1" t="s">
        <v>44</v>
      </c>
      <c r="T904" s="1" t="s">
        <v>45</v>
      </c>
      <c r="U904" s="1" t="s">
        <v>994</v>
      </c>
      <c r="V904" s="1" t="s">
        <v>46</v>
      </c>
      <c r="W904" s="1" t="s">
        <v>81</v>
      </c>
      <c r="X904" s="1" t="s">
        <v>1520</v>
      </c>
      <c r="Y904" s="1" t="s">
        <v>83</v>
      </c>
      <c r="Z904" s="1" t="s">
        <v>84</v>
      </c>
      <c r="AA904" s="1" t="s">
        <v>51</v>
      </c>
      <c r="AB904" s="1" t="s">
        <v>1520</v>
      </c>
      <c r="AC904" s="1" t="s">
        <v>37</v>
      </c>
    </row>
    <row r="905" spans="1:29" hidden="1" x14ac:dyDescent="0.25">
      <c r="A905" s="1" t="s">
        <v>33</v>
      </c>
      <c r="B905" s="1" t="s">
        <v>34</v>
      </c>
      <c r="C905" s="2">
        <v>45169</v>
      </c>
      <c r="D905" s="1" t="s">
        <v>73</v>
      </c>
      <c r="E905" s="1" t="s">
        <v>74</v>
      </c>
      <c r="F905" s="1" t="s">
        <v>37</v>
      </c>
      <c r="G905" s="1" t="s">
        <v>994</v>
      </c>
      <c r="H905" s="1" t="s">
        <v>34</v>
      </c>
      <c r="I905" s="3">
        <v>580000</v>
      </c>
      <c r="J905" s="3">
        <v>0</v>
      </c>
      <c r="K905" s="1" t="s">
        <v>40</v>
      </c>
      <c r="L905" s="1" t="s">
        <v>669</v>
      </c>
      <c r="M905" s="1" t="s">
        <v>670</v>
      </c>
      <c r="N905" s="1" t="s">
        <v>79</v>
      </c>
      <c r="O905" s="1" t="s">
        <v>80</v>
      </c>
      <c r="P905" s="1" t="s">
        <v>43</v>
      </c>
      <c r="Q905" s="1" t="s">
        <v>43</v>
      </c>
      <c r="R905" s="3">
        <v>0</v>
      </c>
      <c r="S905" s="1" t="s">
        <v>44</v>
      </c>
      <c r="T905" s="1" t="s">
        <v>45</v>
      </c>
      <c r="U905" s="1" t="s">
        <v>994</v>
      </c>
      <c r="V905" s="1" t="s">
        <v>46</v>
      </c>
      <c r="W905" s="1" t="s">
        <v>81</v>
      </c>
      <c r="X905" s="1" t="s">
        <v>1520</v>
      </c>
      <c r="Y905" s="1" t="s">
        <v>83</v>
      </c>
      <c r="Z905" s="1" t="s">
        <v>84</v>
      </c>
      <c r="AA905" s="1" t="s">
        <v>51</v>
      </c>
      <c r="AB905" s="1" t="s">
        <v>1520</v>
      </c>
      <c r="AC905" s="1" t="s">
        <v>37</v>
      </c>
    </row>
    <row r="906" spans="1:29" hidden="1" x14ac:dyDescent="0.25">
      <c r="A906" s="1" t="s">
        <v>33</v>
      </c>
      <c r="B906" s="1" t="s">
        <v>34</v>
      </c>
      <c r="C906" s="2">
        <v>45169</v>
      </c>
      <c r="D906" s="1" t="s">
        <v>73</v>
      </c>
      <c r="E906" s="1" t="s">
        <v>74</v>
      </c>
      <c r="F906" s="1" t="s">
        <v>37</v>
      </c>
      <c r="G906" s="1" t="s">
        <v>994</v>
      </c>
      <c r="H906" s="1" t="s">
        <v>34</v>
      </c>
      <c r="I906" s="3">
        <v>116001</v>
      </c>
      <c r="J906" s="3">
        <v>0</v>
      </c>
      <c r="K906" s="1" t="s">
        <v>40</v>
      </c>
      <c r="L906" s="1" t="s">
        <v>1523</v>
      </c>
      <c r="M906" s="1" t="s">
        <v>708</v>
      </c>
      <c r="N906" s="1" t="s">
        <v>79</v>
      </c>
      <c r="O906" s="1" t="s">
        <v>80</v>
      </c>
      <c r="P906" s="1" t="s">
        <v>43</v>
      </c>
      <c r="Q906" s="1" t="s">
        <v>43</v>
      </c>
      <c r="R906" s="3">
        <v>0</v>
      </c>
      <c r="S906" s="1" t="s">
        <v>44</v>
      </c>
      <c r="T906" s="1" t="s">
        <v>45</v>
      </c>
      <c r="U906" s="1" t="s">
        <v>994</v>
      </c>
      <c r="V906" s="1" t="s">
        <v>46</v>
      </c>
      <c r="W906" s="1" t="s">
        <v>81</v>
      </c>
      <c r="X906" s="1" t="s">
        <v>1520</v>
      </c>
      <c r="Y906" s="1" t="s">
        <v>83</v>
      </c>
      <c r="Z906" s="1" t="s">
        <v>84</v>
      </c>
      <c r="AA906" s="1" t="s">
        <v>51</v>
      </c>
      <c r="AB906" s="1" t="s">
        <v>1520</v>
      </c>
      <c r="AC906" s="1" t="s">
        <v>37</v>
      </c>
    </row>
    <row r="907" spans="1:29" hidden="1" x14ac:dyDescent="0.25">
      <c r="A907" s="1" t="s">
        <v>33</v>
      </c>
      <c r="B907" s="1" t="s">
        <v>34</v>
      </c>
      <c r="C907" s="2">
        <v>45169</v>
      </c>
      <c r="D907" s="1" t="s">
        <v>73</v>
      </c>
      <c r="E907" s="1" t="s">
        <v>74</v>
      </c>
      <c r="F907" s="1" t="s">
        <v>37</v>
      </c>
      <c r="G907" s="1" t="s">
        <v>994</v>
      </c>
      <c r="H907" s="1" t="s">
        <v>34</v>
      </c>
      <c r="I907" s="3">
        <v>464002</v>
      </c>
      <c r="J907" s="3">
        <v>0</v>
      </c>
      <c r="K907" s="1" t="s">
        <v>40</v>
      </c>
      <c r="L907" s="1" t="s">
        <v>752</v>
      </c>
      <c r="M907" s="1" t="s">
        <v>753</v>
      </c>
      <c r="N907" s="1" t="s">
        <v>79</v>
      </c>
      <c r="O907" s="1" t="s">
        <v>80</v>
      </c>
      <c r="P907" s="1" t="s">
        <v>43</v>
      </c>
      <c r="Q907" s="1" t="s">
        <v>43</v>
      </c>
      <c r="R907" s="3">
        <v>0</v>
      </c>
      <c r="S907" s="1" t="s">
        <v>44</v>
      </c>
      <c r="T907" s="1" t="s">
        <v>45</v>
      </c>
      <c r="U907" s="1" t="s">
        <v>994</v>
      </c>
      <c r="V907" s="1" t="s">
        <v>46</v>
      </c>
      <c r="W907" s="1" t="s">
        <v>81</v>
      </c>
      <c r="X907" s="1" t="s">
        <v>1520</v>
      </c>
      <c r="Y907" s="1" t="s">
        <v>83</v>
      </c>
      <c r="Z907" s="1" t="s">
        <v>84</v>
      </c>
      <c r="AA907" s="1" t="s">
        <v>51</v>
      </c>
      <c r="AB907" s="1" t="s">
        <v>1520</v>
      </c>
      <c r="AC907" s="1" t="s">
        <v>37</v>
      </c>
    </row>
    <row r="908" spans="1:29" hidden="1" x14ac:dyDescent="0.25">
      <c r="A908" s="1" t="s">
        <v>33</v>
      </c>
      <c r="B908" s="1" t="s">
        <v>34</v>
      </c>
      <c r="C908" s="2">
        <v>45169</v>
      </c>
      <c r="D908" s="1" t="s">
        <v>73</v>
      </c>
      <c r="E908" s="1" t="s">
        <v>74</v>
      </c>
      <c r="F908" s="1" t="s">
        <v>37</v>
      </c>
      <c r="G908" s="1" t="s">
        <v>994</v>
      </c>
      <c r="H908" s="1" t="s">
        <v>34</v>
      </c>
      <c r="I908" s="3">
        <v>348001</v>
      </c>
      <c r="J908" s="3">
        <v>0</v>
      </c>
      <c r="K908" s="1" t="s">
        <v>40</v>
      </c>
      <c r="L908" s="1" t="s">
        <v>125</v>
      </c>
      <c r="M908" s="1" t="s">
        <v>126</v>
      </c>
      <c r="N908" s="1" t="s">
        <v>79</v>
      </c>
      <c r="O908" s="1" t="s">
        <v>80</v>
      </c>
      <c r="P908" s="1" t="s">
        <v>43</v>
      </c>
      <c r="Q908" s="1" t="s">
        <v>43</v>
      </c>
      <c r="R908" s="3">
        <v>0</v>
      </c>
      <c r="S908" s="1" t="s">
        <v>44</v>
      </c>
      <c r="T908" s="1" t="s">
        <v>45</v>
      </c>
      <c r="U908" s="1" t="s">
        <v>994</v>
      </c>
      <c r="V908" s="1" t="s">
        <v>46</v>
      </c>
      <c r="W908" s="1" t="s">
        <v>81</v>
      </c>
      <c r="X908" s="1" t="s">
        <v>1520</v>
      </c>
      <c r="Y908" s="1" t="s">
        <v>83</v>
      </c>
      <c r="Z908" s="1" t="s">
        <v>84</v>
      </c>
      <c r="AA908" s="1" t="s">
        <v>51</v>
      </c>
      <c r="AB908" s="1" t="s">
        <v>1520</v>
      </c>
      <c r="AC908" s="1" t="s">
        <v>37</v>
      </c>
    </row>
    <row r="909" spans="1:29" hidden="1" x14ac:dyDescent="0.25">
      <c r="A909" s="1" t="s">
        <v>33</v>
      </c>
      <c r="B909" s="1" t="s">
        <v>34</v>
      </c>
      <c r="C909" s="2">
        <v>45169</v>
      </c>
      <c r="D909" s="1" t="s">
        <v>73</v>
      </c>
      <c r="E909" s="1" t="s">
        <v>74</v>
      </c>
      <c r="F909" s="1" t="s">
        <v>37</v>
      </c>
      <c r="G909" s="1" t="s">
        <v>994</v>
      </c>
      <c r="H909" s="1" t="s">
        <v>34</v>
      </c>
      <c r="I909" s="3">
        <v>464507</v>
      </c>
      <c r="J909" s="3">
        <v>0</v>
      </c>
      <c r="K909" s="1" t="s">
        <v>40</v>
      </c>
      <c r="L909" s="1" t="s">
        <v>115</v>
      </c>
      <c r="M909" s="1" t="s">
        <v>116</v>
      </c>
      <c r="N909" s="1" t="s">
        <v>79</v>
      </c>
      <c r="O909" s="1" t="s">
        <v>80</v>
      </c>
      <c r="P909" s="1" t="s">
        <v>43</v>
      </c>
      <c r="Q909" s="1" t="s">
        <v>43</v>
      </c>
      <c r="R909" s="3">
        <v>0</v>
      </c>
      <c r="S909" s="1" t="s">
        <v>44</v>
      </c>
      <c r="T909" s="1" t="s">
        <v>45</v>
      </c>
      <c r="U909" s="1" t="s">
        <v>994</v>
      </c>
      <c r="V909" s="1" t="s">
        <v>46</v>
      </c>
      <c r="W909" s="1" t="s">
        <v>81</v>
      </c>
      <c r="X909" s="1" t="s">
        <v>1520</v>
      </c>
      <c r="Y909" s="1" t="s">
        <v>83</v>
      </c>
      <c r="Z909" s="1" t="s">
        <v>84</v>
      </c>
      <c r="AA909" s="1" t="s">
        <v>51</v>
      </c>
      <c r="AB909" s="1" t="s">
        <v>1520</v>
      </c>
      <c r="AC909" s="1" t="s">
        <v>37</v>
      </c>
    </row>
    <row r="910" spans="1:29" hidden="1" x14ac:dyDescent="0.25">
      <c r="A910" s="1" t="s">
        <v>33</v>
      </c>
      <c r="B910" s="1" t="s">
        <v>34</v>
      </c>
      <c r="C910" s="2">
        <v>45169</v>
      </c>
      <c r="D910" s="1" t="s">
        <v>73</v>
      </c>
      <c r="E910" s="1" t="s">
        <v>74</v>
      </c>
      <c r="F910" s="1" t="s">
        <v>37</v>
      </c>
      <c r="G910" s="1" t="s">
        <v>994</v>
      </c>
      <c r="H910" s="1" t="s">
        <v>34</v>
      </c>
      <c r="I910" s="3">
        <v>116000</v>
      </c>
      <c r="J910" s="3">
        <v>0</v>
      </c>
      <c r="K910" s="1" t="s">
        <v>40</v>
      </c>
      <c r="L910" s="1" t="s">
        <v>601</v>
      </c>
      <c r="M910" s="1" t="s">
        <v>602</v>
      </c>
      <c r="N910" s="1" t="s">
        <v>79</v>
      </c>
      <c r="O910" s="1" t="s">
        <v>80</v>
      </c>
      <c r="P910" s="1" t="s">
        <v>43</v>
      </c>
      <c r="Q910" s="1" t="s">
        <v>43</v>
      </c>
      <c r="R910" s="3">
        <v>0</v>
      </c>
      <c r="S910" s="1" t="s">
        <v>44</v>
      </c>
      <c r="T910" s="1" t="s">
        <v>45</v>
      </c>
      <c r="U910" s="1" t="s">
        <v>994</v>
      </c>
      <c r="V910" s="1" t="s">
        <v>46</v>
      </c>
      <c r="W910" s="1" t="s">
        <v>81</v>
      </c>
      <c r="X910" s="1" t="s">
        <v>1520</v>
      </c>
      <c r="Y910" s="1" t="s">
        <v>83</v>
      </c>
      <c r="Z910" s="1" t="s">
        <v>84</v>
      </c>
      <c r="AA910" s="1" t="s">
        <v>51</v>
      </c>
      <c r="AB910" s="1" t="s">
        <v>1520</v>
      </c>
      <c r="AC910" s="1" t="s">
        <v>37</v>
      </c>
    </row>
    <row r="911" spans="1:29" hidden="1" x14ac:dyDescent="0.25">
      <c r="A911" s="1" t="s">
        <v>33</v>
      </c>
      <c r="B911" s="1" t="s">
        <v>34</v>
      </c>
      <c r="C911" s="2">
        <v>45169</v>
      </c>
      <c r="D911" s="1" t="s">
        <v>73</v>
      </c>
      <c r="E911" s="1" t="s">
        <v>74</v>
      </c>
      <c r="F911" s="1" t="s">
        <v>37</v>
      </c>
      <c r="G911" s="1" t="s">
        <v>994</v>
      </c>
      <c r="H911" s="1" t="s">
        <v>34</v>
      </c>
      <c r="I911" s="3">
        <v>3137195</v>
      </c>
      <c r="J911" s="3">
        <v>0</v>
      </c>
      <c r="K911" s="1" t="s">
        <v>40</v>
      </c>
      <c r="L911" s="1" t="s">
        <v>1455</v>
      </c>
      <c r="M911" s="1" t="s">
        <v>1456</v>
      </c>
      <c r="N911" s="1" t="s">
        <v>1457</v>
      </c>
      <c r="O911" s="1" t="s">
        <v>1458</v>
      </c>
      <c r="P911" s="1" t="s">
        <v>43</v>
      </c>
      <c r="Q911" s="1" t="s">
        <v>43</v>
      </c>
      <c r="R911" s="3">
        <v>0</v>
      </c>
      <c r="S911" s="1" t="s">
        <v>44</v>
      </c>
      <c r="T911" s="1" t="s">
        <v>45</v>
      </c>
      <c r="U911" s="1" t="s">
        <v>994</v>
      </c>
      <c r="V911" s="1" t="s">
        <v>46</v>
      </c>
      <c r="W911" s="1" t="s">
        <v>81</v>
      </c>
      <c r="X911" s="1" t="s">
        <v>1520</v>
      </c>
      <c r="Y911" s="1" t="s">
        <v>83</v>
      </c>
      <c r="Z911" s="1" t="s">
        <v>84</v>
      </c>
      <c r="AA911" s="1" t="s">
        <v>51</v>
      </c>
      <c r="AB911" s="1" t="s">
        <v>1520</v>
      </c>
      <c r="AC911" s="1" t="s">
        <v>37</v>
      </c>
    </row>
    <row r="912" spans="1:29" x14ac:dyDescent="0.25">
      <c r="A912" s="1" t="s">
        <v>33</v>
      </c>
      <c r="B912" s="1" t="s">
        <v>34</v>
      </c>
      <c r="C912" s="2">
        <v>45177</v>
      </c>
      <c r="D912" s="1" t="s">
        <v>35</v>
      </c>
      <c r="E912" s="1" t="s">
        <v>36</v>
      </c>
      <c r="F912" s="1" t="s">
        <v>37</v>
      </c>
      <c r="G912" s="1" t="s">
        <v>1524</v>
      </c>
      <c r="H912" s="1" t="s">
        <v>1525</v>
      </c>
      <c r="I912" s="3">
        <v>0</v>
      </c>
      <c r="J912" s="54">
        <v>293342</v>
      </c>
      <c r="K912" s="1" t="s">
        <v>40</v>
      </c>
      <c r="L912" s="1" t="s">
        <v>41</v>
      </c>
      <c r="M912" s="1" t="s">
        <v>42</v>
      </c>
      <c r="N912" s="1" t="s">
        <v>37</v>
      </c>
      <c r="O912" s="1" t="s">
        <v>43</v>
      </c>
      <c r="P912" s="1" t="s">
        <v>43</v>
      </c>
      <c r="Q912" s="1" t="s">
        <v>43</v>
      </c>
      <c r="R912" s="3">
        <v>0</v>
      </c>
      <c r="S912" s="1" t="s">
        <v>44</v>
      </c>
      <c r="T912" s="1" t="s">
        <v>45</v>
      </c>
      <c r="U912" s="1" t="s">
        <v>1524</v>
      </c>
      <c r="V912" s="1" t="s">
        <v>46</v>
      </c>
      <c r="W912" s="1" t="s">
        <v>47</v>
      </c>
      <c r="X912" s="1" t="s">
        <v>1526</v>
      </c>
      <c r="Y912" s="1" t="s">
        <v>49</v>
      </c>
      <c r="Z912" s="1" t="s">
        <v>1440</v>
      </c>
      <c r="AA912" s="1" t="s">
        <v>51</v>
      </c>
      <c r="AB912" s="1" t="s">
        <v>1526</v>
      </c>
      <c r="AC912" s="1" t="s">
        <v>37</v>
      </c>
    </row>
    <row r="913" spans="1:29" x14ac:dyDescent="0.25">
      <c r="A913" s="1" t="s">
        <v>33</v>
      </c>
      <c r="B913" s="1" t="s">
        <v>34</v>
      </c>
      <c r="C913" s="2">
        <v>45190</v>
      </c>
      <c r="D913" s="1" t="s">
        <v>35</v>
      </c>
      <c r="E913" s="1" t="s">
        <v>36</v>
      </c>
      <c r="F913" s="1" t="s">
        <v>37</v>
      </c>
      <c r="G913" s="1" t="s">
        <v>1527</v>
      </c>
      <c r="H913" s="1" t="s">
        <v>1528</v>
      </c>
      <c r="I913" s="3">
        <v>0</v>
      </c>
      <c r="J913" s="54">
        <v>2244000</v>
      </c>
      <c r="K913" s="1" t="s">
        <v>40</v>
      </c>
      <c r="L913" s="1" t="s">
        <v>41</v>
      </c>
      <c r="M913" s="1" t="s">
        <v>42</v>
      </c>
      <c r="N913" s="1" t="s">
        <v>37</v>
      </c>
      <c r="O913" s="1" t="s">
        <v>43</v>
      </c>
      <c r="P913" s="1" t="s">
        <v>43</v>
      </c>
      <c r="Q913" s="1" t="s">
        <v>43</v>
      </c>
      <c r="R913" s="3">
        <v>0</v>
      </c>
      <c r="S913" s="1" t="s">
        <v>44</v>
      </c>
      <c r="T913" s="1" t="s">
        <v>45</v>
      </c>
      <c r="U913" s="1" t="s">
        <v>1527</v>
      </c>
      <c r="V913" s="1" t="s">
        <v>46</v>
      </c>
      <c r="W913" s="1" t="s">
        <v>47</v>
      </c>
      <c r="X913" s="1" t="s">
        <v>1529</v>
      </c>
      <c r="Y913" s="1" t="s">
        <v>49</v>
      </c>
      <c r="Z913" s="1" t="s">
        <v>1440</v>
      </c>
      <c r="AA913" s="1" t="s">
        <v>51</v>
      </c>
      <c r="AB913" s="1" t="s">
        <v>1529</v>
      </c>
      <c r="AC913" s="1" t="s">
        <v>37</v>
      </c>
    </row>
    <row r="914" spans="1:29" hidden="1" x14ac:dyDescent="0.25">
      <c r="A914" s="1" t="s">
        <v>33</v>
      </c>
      <c r="B914" s="1" t="s">
        <v>34</v>
      </c>
      <c r="C914" s="2">
        <v>45199</v>
      </c>
      <c r="D914" s="1" t="s">
        <v>73</v>
      </c>
      <c r="E914" s="1" t="s">
        <v>74</v>
      </c>
      <c r="F914" s="1" t="s">
        <v>37</v>
      </c>
      <c r="G914" s="1" t="s">
        <v>997</v>
      </c>
      <c r="H914" s="1" t="s">
        <v>34</v>
      </c>
      <c r="I914" s="3">
        <v>77334</v>
      </c>
      <c r="J914" s="3">
        <v>0</v>
      </c>
      <c r="K914" s="1" t="s">
        <v>40</v>
      </c>
      <c r="L914" s="1" t="s">
        <v>1491</v>
      </c>
      <c r="M914" s="1" t="s">
        <v>634</v>
      </c>
      <c r="N914" s="1" t="s">
        <v>89</v>
      </c>
      <c r="O914" s="1" t="s">
        <v>90</v>
      </c>
      <c r="P914" s="1" t="s">
        <v>43</v>
      </c>
      <c r="Q914" s="1" t="s">
        <v>43</v>
      </c>
      <c r="R914" s="3">
        <v>0</v>
      </c>
      <c r="S914" s="1" t="s">
        <v>44</v>
      </c>
      <c r="T914" s="1" t="s">
        <v>45</v>
      </c>
      <c r="U914" s="1" t="s">
        <v>997</v>
      </c>
      <c r="V914" s="1" t="s">
        <v>46</v>
      </c>
      <c r="W914" s="1" t="s">
        <v>81</v>
      </c>
      <c r="X914" s="1" t="s">
        <v>1530</v>
      </c>
      <c r="Y914" s="1" t="s">
        <v>83</v>
      </c>
      <c r="Z914" s="1" t="s">
        <v>84</v>
      </c>
      <c r="AA914" s="1" t="s">
        <v>51</v>
      </c>
      <c r="AB914" s="1" t="s">
        <v>1530</v>
      </c>
      <c r="AC914" s="1" t="s">
        <v>37</v>
      </c>
    </row>
    <row r="915" spans="1:29" hidden="1" x14ac:dyDescent="0.25">
      <c r="A915" s="1" t="s">
        <v>33</v>
      </c>
      <c r="B915" s="1" t="s">
        <v>34</v>
      </c>
      <c r="C915" s="2">
        <v>45199</v>
      </c>
      <c r="D915" s="1" t="s">
        <v>73</v>
      </c>
      <c r="E915" s="1" t="s">
        <v>74</v>
      </c>
      <c r="F915" s="1" t="s">
        <v>37</v>
      </c>
      <c r="G915" s="1" t="s">
        <v>997</v>
      </c>
      <c r="H915" s="1" t="s">
        <v>34</v>
      </c>
      <c r="I915" s="3">
        <v>332740</v>
      </c>
      <c r="J915" s="3">
        <v>0</v>
      </c>
      <c r="K915" s="1" t="s">
        <v>40</v>
      </c>
      <c r="L915" s="1" t="s">
        <v>727</v>
      </c>
      <c r="M915" s="1" t="s">
        <v>728</v>
      </c>
      <c r="N915" s="1" t="s">
        <v>422</v>
      </c>
      <c r="O915" s="1" t="s">
        <v>423</v>
      </c>
      <c r="P915" s="1" t="s">
        <v>43</v>
      </c>
      <c r="Q915" s="1" t="s">
        <v>43</v>
      </c>
      <c r="R915" s="3">
        <v>0</v>
      </c>
      <c r="S915" s="1" t="s">
        <v>44</v>
      </c>
      <c r="T915" s="1" t="s">
        <v>45</v>
      </c>
      <c r="U915" s="1" t="s">
        <v>997</v>
      </c>
      <c r="V915" s="1" t="s">
        <v>46</v>
      </c>
      <c r="W915" s="1" t="s">
        <v>81</v>
      </c>
      <c r="X915" s="1" t="s">
        <v>1530</v>
      </c>
      <c r="Y915" s="1" t="s">
        <v>83</v>
      </c>
      <c r="Z915" s="1" t="s">
        <v>84</v>
      </c>
      <c r="AA915" s="1" t="s">
        <v>51</v>
      </c>
      <c r="AB915" s="1" t="s">
        <v>1530</v>
      </c>
      <c r="AC915" s="1" t="s">
        <v>37</v>
      </c>
    </row>
    <row r="916" spans="1:29" hidden="1" x14ac:dyDescent="0.25">
      <c r="A916" s="1" t="s">
        <v>33</v>
      </c>
      <c r="B916" s="1" t="s">
        <v>34</v>
      </c>
      <c r="C916" s="2">
        <v>45199</v>
      </c>
      <c r="D916" s="1" t="s">
        <v>73</v>
      </c>
      <c r="E916" s="1" t="s">
        <v>74</v>
      </c>
      <c r="F916" s="1" t="s">
        <v>37</v>
      </c>
      <c r="G916" s="1" t="s">
        <v>997</v>
      </c>
      <c r="H916" s="1" t="s">
        <v>34</v>
      </c>
      <c r="I916" s="3">
        <v>116000</v>
      </c>
      <c r="J916" s="3">
        <v>0</v>
      </c>
      <c r="K916" s="1" t="s">
        <v>40</v>
      </c>
      <c r="L916" s="1" t="s">
        <v>131</v>
      </c>
      <c r="M916" s="1" t="s">
        <v>132</v>
      </c>
      <c r="N916" s="1" t="s">
        <v>79</v>
      </c>
      <c r="O916" s="1" t="s">
        <v>80</v>
      </c>
      <c r="P916" s="1" t="s">
        <v>43</v>
      </c>
      <c r="Q916" s="1" t="s">
        <v>43</v>
      </c>
      <c r="R916" s="3">
        <v>0</v>
      </c>
      <c r="S916" s="1" t="s">
        <v>44</v>
      </c>
      <c r="T916" s="1" t="s">
        <v>45</v>
      </c>
      <c r="U916" s="1" t="s">
        <v>997</v>
      </c>
      <c r="V916" s="1" t="s">
        <v>46</v>
      </c>
      <c r="W916" s="1" t="s">
        <v>81</v>
      </c>
      <c r="X916" s="1" t="s">
        <v>1530</v>
      </c>
      <c r="Y916" s="1" t="s">
        <v>83</v>
      </c>
      <c r="Z916" s="1" t="s">
        <v>84</v>
      </c>
      <c r="AA916" s="1" t="s">
        <v>51</v>
      </c>
      <c r="AB916" s="1" t="s">
        <v>1530</v>
      </c>
      <c r="AC916" s="1" t="s">
        <v>37</v>
      </c>
    </row>
    <row r="917" spans="1:29" hidden="1" x14ac:dyDescent="0.25">
      <c r="A917" s="1" t="s">
        <v>33</v>
      </c>
      <c r="B917" s="1" t="s">
        <v>34</v>
      </c>
      <c r="C917" s="2">
        <v>45199</v>
      </c>
      <c r="D917" s="1" t="s">
        <v>73</v>
      </c>
      <c r="E917" s="1" t="s">
        <v>74</v>
      </c>
      <c r="F917" s="1" t="s">
        <v>37</v>
      </c>
      <c r="G917" s="1" t="s">
        <v>997</v>
      </c>
      <c r="H917" s="1" t="s">
        <v>34</v>
      </c>
      <c r="I917" s="3">
        <v>130374</v>
      </c>
      <c r="J917" s="3">
        <v>0</v>
      </c>
      <c r="K917" s="1" t="s">
        <v>40</v>
      </c>
      <c r="L917" s="1" t="s">
        <v>547</v>
      </c>
      <c r="M917" s="1" t="s">
        <v>548</v>
      </c>
      <c r="N917" s="1" t="s">
        <v>79</v>
      </c>
      <c r="O917" s="1" t="s">
        <v>80</v>
      </c>
      <c r="P917" s="1" t="s">
        <v>43</v>
      </c>
      <c r="Q917" s="1" t="s">
        <v>43</v>
      </c>
      <c r="R917" s="3">
        <v>0</v>
      </c>
      <c r="S917" s="1" t="s">
        <v>44</v>
      </c>
      <c r="T917" s="1" t="s">
        <v>45</v>
      </c>
      <c r="U917" s="1" t="s">
        <v>997</v>
      </c>
      <c r="V917" s="1" t="s">
        <v>46</v>
      </c>
      <c r="W917" s="1" t="s">
        <v>81</v>
      </c>
      <c r="X917" s="1" t="s">
        <v>1530</v>
      </c>
      <c r="Y917" s="1" t="s">
        <v>83</v>
      </c>
      <c r="Z917" s="1" t="s">
        <v>84</v>
      </c>
      <c r="AA917" s="1" t="s">
        <v>51</v>
      </c>
      <c r="AB917" s="1" t="s">
        <v>1530</v>
      </c>
      <c r="AC917" s="1" t="s">
        <v>37</v>
      </c>
    </row>
    <row r="918" spans="1:29" hidden="1" x14ac:dyDescent="0.25">
      <c r="A918" s="1" t="s">
        <v>33</v>
      </c>
      <c r="B918" s="1" t="s">
        <v>34</v>
      </c>
      <c r="C918" s="2">
        <v>45199</v>
      </c>
      <c r="D918" s="1" t="s">
        <v>73</v>
      </c>
      <c r="E918" s="1" t="s">
        <v>74</v>
      </c>
      <c r="F918" s="1" t="s">
        <v>37</v>
      </c>
      <c r="G918" s="1" t="s">
        <v>997</v>
      </c>
      <c r="H918" s="1" t="s">
        <v>34</v>
      </c>
      <c r="I918" s="3">
        <v>43272</v>
      </c>
      <c r="J918" s="3">
        <v>0</v>
      </c>
      <c r="K918" s="1" t="s">
        <v>40</v>
      </c>
      <c r="L918" s="1" t="s">
        <v>470</v>
      </c>
      <c r="M918" s="1" t="s">
        <v>471</v>
      </c>
      <c r="N918" s="1" t="s">
        <v>79</v>
      </c>
      <c r="O918" s="1" t="s">
        <v>80</v>
      </c>
      <c r="P918" s="1" t="s">
        <v>43</v>
      </c>
      <c r="Q918" s="1" t="s">
        <v>43</v>
      </c>
      <c r="R918" s="3">
        <v>0</v>
      </c>
      <c r="S918" s="1" t="s">
        <v>44</v>
      </c>
      <c r="T918" s="1" t="s">
        <v>45</v>
      </c>
      <c r="U918" s="1" t="s">
        <v>997</v>
      </c>
      <c r="V918" s="1" t="s">
        <v>46</v>
      </c>
      <c r="W918" s="1" t="s">
        <v>81</v>
      </c>
      <c r="X918" s="1" t="s">
        <v>1530</v>
      </c>
      <c r="Y918" s="1" t="s">
        <v>83</v>
      </c>
      <c r="Z918" s="1" t="s">
        <v>84</v>
      </c>
      <c r="AA918" s="1" t="s">
        <v>51</v>
      </c>
      <c r="AB918" s="1" t="s">
        <v>1530</v>
      </c>
      <c r="AC918" s="1" t="s">
        <v>37</v>
      </c>
    </row>
    <row r="919" spans="1:29" hidden="1" x14ac:dyDescent="0.25">
      <c r="A919" s="1" t="s">
        <v>33</v>
      </c>
      <c r="B919" s="1" t="s">
        <v>34</v>
      </c>
      <c r="C919" s="2">
        <v>45199</v>
      </c>
      <c r="D919" s="1" t="s">
        <v>73</v>
      </c>
      <c r="E919" s="1" t="s">
        <v>74</v>
      </c>
      <c r="F919" s="1" t="s">
        <v>37</v>
      </c>
      <c r="G919" s="1" t="s">
        <v>997</v>
      </c>
      <c r="H919" s="1" t="s">
        <v>34</v>
      </c>
      <c r="I919" s="3">
        <v>41918</v>
      </c>
      <c r="J919" s="3">
        <v>0</v>
      </c>
      <c r="K919" s="1" t="s">
        <v>40</v>
      </c>
      <c r="L919" s="1" t="s">
        <v>352</v>
      </c>
      <c r="M919" s="1" t="s">
        <v>353</v>
      </c>
      <c r="N919" s="1" t="s">
        <v>79</v>
      </c>
      <c r="O919" s="1" t="s">
        <v>80</v>
      </c>
      <c r="P919" s="1" t="s">
        <v>43</v>
      </c>
      <c r="Q919" s="1" t="s">
        <v>43</v>
      </c>
      <c r="R919" s="3">
        <v>0</v>
      </c>
      <c r="S919" s="1" t="s">
        <v>44</v>
      </c>
      <c r="T919" s="1" t="s">
        <v>45</v>
      </c>
      <c r="U919" s="1" t="s">
        <v>997</v>
      </c>
      <c r="V919" s="1" t="s">
        <v>46</v>
      </c>
      <c r="W919" s="1" t="s">
        <v>81</v>
      </c>
      <c r="X919" s="1" t="s">
        <v>1530</v>
      </c>
      <c r="Y919" s="1" t="s">
        <v>83</v>
      </c>
      <c r="Z919" s="1" t="s">
        <v>84</v>
      </c>
      <c r="AA919" s="1" t="s">
        <v>51</v>
      </c>
      <c r="AB919" s="1" t="s">
        <v>1530</v>
      </c>
      <c r="AC919" s="1" t="s">
        <v>37</v>
      </c>
    </row>
    <row r="920" spans="1:29" hidden="1" x14ac:dyDescent="0.25">
      <c r="A920" s="1" t="s">
        <v>33</v>
      </c>
      <c r="B920" s="1" t="s">
        <v>34</v>
      </c>
      <c r="C920" s="2">
        <v>45199</v>
      </c>
      <c r="D920" s="1" t="s">
        <v>73</v>
      </c>
      <c r="E920" s="1" t="s">
        <v>74</v>
      </c>
      <c r="F920" s="1" t="s">
        <v>37</v>
      </c>
      <c r="G920" s="1" t="s">
        <v>997</v>
      </c>
      <c r="H920" s="1" t="s">
        <v>34</v>
      </c>
      <c r="I920" s="3">
        <v>77334</v>
      </c>
      <c r="J920" s="3">
        <v>0</v>
      </c>
      <c r="K920" s="1" t="s">
        <v>40</v>
      </c>
      <c r="L920" s="1" t="s">
        <v>152</v>
      </c>
      <c r="M920" s="1" t="s">
        <v>153</v>
      </c>
      <c r="N920" s="1" t="s">
        <v>79</v>
      </c>
      <c r="O920" s="1" t="s">
        <v>80</v>
      </c>
      <c r="P920" s="1" t="s">
        <v>43</v>
      </c>
      <c r="Q920" s="1" t="s">
        <v>43</v>
      </c>
      <c r="R920" s="3">
        <v>0</v>
      </c>
      <c r="S920" s="1" t="s">
        <v>44</v>
      </c>
      <c r="T920" s="1" t="s">
        <v>45</v>
      </c>
      <c r="U920" s="1" t="s">
        <v>997</v>
      </c>
      <c r="V920" s="1" t="s">
        <v>46</v>
      </c>
      <c r="W920" s="1" t="s">
        <v>81</v>
      </c>
      <c r="X920" s="1" t="s">
        <v>1530</v>
      </c>
      <c r="Y920" s="1" t="s">
        <v>83</v>
      </c>
      <c r="Z920" s="1" t="s">
        <v>84</v>
      </c>
      <c r="AA920" s="1" t="s">
        <v>51</v>
      </c>
      <c r="AB920" s="1" t="s">
        <v>1530</v>
      </c>
      <c r="AC920" s="1" t="s">
        <v>37</v>
      </c>
    </row>
    <row r="921" spans="1:29" hidden="1" x14ac:dyDescent="0.25">
      <c r="A921" s="1" t="s">
        <v>33</v>
      </c>
      <c r="B921" s="1" t="s">
        <v>34</v>
      </c>
      <c r="C921" s="2">
        <v>45199</v>
      </c>
      <c r="D921" s="1" t="s">
        <v>73</v>
      </c>
      <c r="E921" s="1" t="s">
        <v>74</v>
      </c>
      <c r="F921" s="1" t="s">
        <v>37</v>
      </c>
      <c r="G921" s="1" t="s">
        <v>997</v>
      </c>
      <c r="H921" s="1" t="s">
        <v>34</v>
      </c>
      <c r="I921" s="3">
        <v>39418</v>
      </c>
      <c r="J921" s="3">
        <v>0</v>
      </c>
      <c r="K921" s="1" t="s">
        <v>40</v>
      </c>
      <c r="L921" s="1" t="s">
        <v>236</v>
      </c>
      <c r="M921" s="1" t="s">
        <v>237</v>
      </c>
      <c r="N921" s="1" t="s">
        <v>79</v>
      </c>
      <c r="O921" s="1" t="s">
        <v>80</v>
      </c>
      <c r="P921" s="1" t="s">
        <v>43</v>
      </c>
      <c r="Q921" s="1" t="s">
        <v>43</v>
      </c>
      <c r="R921" s="3">
        <v>0</v>
      </c>
      <c r="S921" s="1" t="s">
        <v>44</v>
      </c>
      <c r="T921" s="1" t="s">
        <v>45</v>
      </c>
      <c r="U921" s="1" t="s">
        <v>997</v>
      </c>
      <c r="V921" s="1" t="s">
        <v>46</v>
      </c>
      <c r="W921" s="1" t="s">
        <v>81</v>
      </c>
      <c r="X921" s="1" t="s">
        <v>1530</v>
      </c>
      <c r="Y921" s="1" t="s">
        <v>83</v>
      </c>
      <c r="Z921" s="1" t="s">
        <v>84</v>
      </c>
      <c r="AA921" s="1" t="s">
        <v>51</v>
      </c>
      <c r="AB921" s="1" t="s">
        <v>1530</v>
      </c>
      <c r="AC921" s="1" t="s">
        <v>37</v>
      </c>
    </row>
    <row r="922" spans="1:29" hidden="1" x14ac:dyDescent="0.25">
      <c r="A922" s="1" t="s">
        <v>33</v>
      </c>
      <c r="B922" s="1" t="s">
        <v>34</v>
      </c>
      <c r="C922" s="2">
        <v>45199</v>
      </c>
      <c r="D922" s="1" t="s">
        <v>73</v>
      </c>
      <c r="E922" s="1" t="s">
        <v>74</v>
      </c>
      <c r="F922" s="1" t="s">
        <v>37</v>
      </c>
      <c r="G922" s="1" t="s">
        <v>997</v>
      </c>
      <c r="H922" s="1" t="s">
        <v>34</v>
      </c>
      <c r="I922" s="3">
        <v>309334</v>
      </c>
      <c r="J922" s="3">
        <v>0</v>
      </c>
      <c r="K922" s="1" t="s">
        <v>40</v>
      </c>
      <c r="L922" s="1" t="s">
        <v>773</v>
      </c>
      <c r="M922" s="1" t="s">
        <v>774</v>
      </c>
      <c r="N922" s="1" t="s">
        <v>79</v>
      </c>
      <c r="O922" s="1" t="s">
        <v>80</v>
      </c>
      <c r="P922" s="1" t="s">
        <v>43</v>
      </c>
      <c r="Q922" s="1" t="s">
        <v>43</v>
      </c>
      <c r="R922" s="3">
        <v>0</v>
      </c>
      <c r="S922" s="1" t="s">
        <v>44</v>
      </c>
      <c r="T922" s="1" t="s">
        <v>45</v>
      </c>
      <c r="U922" s="1" t="s">
        <v>997</v>
      </c>
      <c r="V922" s="1" t="s">
        <v>46</v>
      </c>
      <c r="W922" s="1" t="s">
        <v>81</v>
      </c>
      <c r="X922" s="1" t="s">
        <v>1530</v>
      </c>
      <c r="Y922" s="1" t="s">
        <v>83</v>
      </c>
      <c r="Z922" s="1" t="s">
        <v>84</v>
      </c>
      <c r="AA922" s="1" t="s">
        <v>51</v>
      </c>
      <c r="AB922" s="1" t="s">
        <v>1530</v>
      </c>
      <c r="AC922" s="1" t="s">
        <v>37</v>
      </c>
    </row>
    <row r="923" spans="1:29" hidden="1" x14ac:dyDescent="0.25">
      <c r="A923" s="1" t="s">
        <v>33</v>
      </c>
      <c r="B923" s="1" t="s">
        <v>34</v>
      </c>
      <c r="C923" s="2">
        <v>45199</v>
      </c>
      <c r="D923" s="1" t="s">
        <v>73</v>
      </c>
      <c r="E923" s="1" t="s">
        <v>74</v>
      </c>
      <c r="F923" s="1" t="s">
        <v>37</v>
      </c>
      <c r="G923" s="1" t="s">
        <v>997</v>
      </c>
      <c r="H923" s="1" t="s">
        <v>34</v>
      </c>
      <c r="I923" s="3">
        <v>502667</v>
      </c>
      <c r="J923" s="3">
        <v>0</v>
      </c>
      <c r="K923" s="1" t="s">
        <v>40</v>
      </c>
      <c r="L923" s="1" t="s">
        <v>117</v>
      </c>
      <c r="M923" s="1" t="s">
        <v>118</v>
      </c>
      <c r="N923" s="1" t="s">
        <v>79</v>
      </c>
      <c r="O923" s="1" t="s">
        <v>80</v>
      </c>
      <c r="P923" s="1" t="s">
        <v>43</v>
      </c>
      <c r="Q923" s="1" t="s">
        <v>43</v>
      </c>
      <c r="R923" s="3">
        <v>0</v>
      </c>
      <c r="S923" s="1" t="s">
        <v>44</v>
      </c>
      <c r="T923" s="1" t="s">
        <v>45</v>
      </c>
      <c r="U923" s="1" t="s">
        <v>997</v>
      </c>
      <c r="V923" s="1" t="s">
        <v>46</v>
      </c>
      <c r="W923" s="1" t="s">
        <v>81</v>
      </c>
      <c r="X923" s="1" t="s">
        <v>1530</v>
      </c>
      <c r="Y923" s="1" t="s">
        <v>83</v>
      </c>
      <c r="Z923" s="1" t="s">
        <v>84</v>
      </c>
      <c r="AA923" s="1" t="s">
        <v>51</v>
      </c>
      <c r="AB923" s="1" t="s">
        <v>1530</v>
      </c>
      <c r="AC923" s="1" t="s">
        <v>37</v>
      </c>
    </row>
    <row r="924" spans="1:29" hidden="1" x14ac:dyDescent="0.25">
      <c r="A924" s="1" t="s">
        <v>33</v>
      </c>
      <c r="B924" s="1" t="s">
        <v>34</v>
      </c>
      <c r="C924" s="2">
        <v>45199</v>
      </c>
      <c r="D924" s="1" t="s">
        <v>73</v>
      </c>
      <c r="E924" s="1" t="s">
        <v>74</v>
      </c>
      <c r="F924" s="1" t="s">
        <v>37</v>
      </c>
      <c r="G924" s="1" t="s">
        <v>997</v>
      </c>
      <c r="H924" s="1" t="s">
        <v>34</v>
      </c>
      <c r="I924" s="3">
        <v>541334</v>
      </c>
      <c r="J924" s="3">
        <v>0</v>
      </c>
      <c r="K924" s="1" t="s">
        <v>40</v>
      </c>
      <c r="L924" s="1" t="s">
        <v>669</v>
      </c>
      <c r="M924" s="1" t="s">
        <v>670</v>
      </c>
      <c r="N924" s="1" t="s">
        <v>79</v>
      </c>
      <c r="O924" s="1" t="s">
        <v>80</v>
      </c>
      <c r="P924" s="1" t="s">
        <v>43</v>
      </c>
      <c r="Q924" s="1" t="s">
        <v>43</v>
      </c>
      <c r="R924" s="3">
        <v>0</v>
      </c>
      <c r="S924" s="1" t="s">
        <v>44</v>
      </c>
      <c r="T924" s="1" t="s">
        <v>45</v>
      </c>
      <c r="U924" s="1" t="s">
        <v>997</v>
      </c>
      <c r="V924" s="1" t="s">
        <v>46</v>
      </c>
      <c r="W924" s="1" t="s">
        <v>81</v>
      </c>
      <c r="X924" s="1" t="s">
        <v>1530</v>
      </c>
      <c r="Y924" s="1" t="s">
        <v>83</v>
      </c>
      <c r="Z924" s="1" t="s">
        <v>84</v>
      </c>
      <c r="AA924" s="1" t="s">
        <v>51</v>
      </c>
      <c r="AB924" s="1" t="s">
        <v>1530</v>
      </c>
      <c r="AC924" s="1" t="s">
        <v>37</v>
      </c>
    </row>
    <row r="925" spans="1:29" hidden="1" x14ac:dyDescent="0.25">
      <c r="A925" s="1" t="s">
        <v>33</v>
      </c>
      <c r="B925" s="1" t="s">
        <v>34</v>
      </c>
      <c r="C925" s="2">
        <v>45199</v>
      </c>
      <c r="D925" s="1" t="s">
        <v>73</v>
      </c>
      <c r="E925" s="1" t="s">
        <v>74</v>
      </c>
      <c r="F925" s="1" t="s">
        <v>37</v>
      </c>
      <c r="G925" s="1" t="s">
        <v>997</v>
      </c>
      <c r="H925" s="1" t="s">
        <v>34</v>
      </c>
      <c r="I925" s="3">
        <v>348001</v>
      </c>
      <c r="J925" s="3">
        <v>0</v>
      </c>
      <c r="K925" s="1" t="s">
        <v>40</v>
      </c>
      <c r="L925" s="1" t="s">
        <v>1523</v>
      </c>
      <c r="M925" s="1" t="s">
        <v>708</v>
      </c>
      <c r="N925" s="1" t="s">
        <v>79</v>
      </c>
      <c r="O925" s="1" t="s">
        <v>80</v>
      </c>
      <c r="P925" s="1" t="s">
        <v>43</v>
      </c>
      <c r="Q925" s="1" t="s">
        <v>43</v>
      </c>
      <c r="R925" s="3">
        <v>0</v>
      </c>
      <c r="S925" s="1" t="s">
        <v>44</v>
      </c>
      <c r="T925" s="1" t="s">
        <v>45</v>
      </c>
      <c r="U925" s="1" t="s">
        <v>997</v>
      </c>
      <c r="V925" s="1" t="s">
        <v>46</v>
      </c>
      <c r="W925" s="1" t="s">
        <v>81</v>
      </c>
      <c r="X925" s="1" t="s">
        <v>1530</v>
      </c>
      <c r="Y925" s="1" t="s">
        <v>83</v>
      </c>
      <c r="Z925" s="1" t="s">
        <v>84</v>
      </c>
      <c r="AA925" s="1" t="s">
        <v>51</v>
      </c>
      <c r="AB925" s="1" t="s">
        <v>1530</v>
      </c>
      <c r="AC925" s="1" t="s">
        <v>37</v>
      </c>
    </row>
    <row r="926" spans="1:29" hidden="1" x14ac:dyDescent="0.25">
      <c r="A926" s="1" t="s">
        <v>33</v>
      </c>
      <c r="B926" s="1" t="s">
        <v>34</v>
      </c>
      <c r="C926" s="2">
        <v>45199</v>
      </c>
      <c r="D926" s="1" t="s">
        <v>73</v>
      </c>
      <c r="E926" s="1" t="s">
        <v>74</v>
      </c>
      <c r="F926" s="1" t="s">
        <v>37</v>
      </c>
      <c r="G926" s="1" t="s">
        <v>997</v>
      </c>
      <c r="H926" s="1" t="s">
        <v>34</v>
      </c>
      <c r="I926" s="3">
        <v>38667</v>
      </c>
      <c r="J926" s="3">
        <v>0</v>
      </c>
      <c r="K926" s="1" t="s">
        <v>40</v>
      </c>
      <c r="L926" s="1" t="s">
        <v>285</v>
      </c>
      <c r="M926" s="1" t="s">
        <v>286</v>
      </c>
      <c r="N926" s="1" t="s">
        <v>79</v>
      </c>
      <c r="O926" s="1" t="s">
        <v>80</v>
      </c>
      <c r="P926" s="1" t="s">
        <v>43</v>
      </c>
      <c r="Q926" s="1" t="s">
        <v>43</v>
      </c>
      <c r="R926" s="3">
        <v>0</v>
      </c>
      <c r="S926" s="1" t="s">
        <v>44</v>
      </c>
      <c r="T926" s="1" t="s">
        <v>45</v>
      </c>
      <c r="U926" s="1" t="s">
        <v>997</v>
      </c>
      <c r="V926" s="1" t="s">
        <v>46</v>
      </c>
      <c r="W926" s="1" t="s">
        <v>81</v>
      </c>
      <c r="X926" s="1" t="s">
        <v>1530</v>
      </c>
      <c r="Y926" s="1" t="s">
        <v>83</v>
      </c>
      <c r="Z926" s="1" t="s">
        <v>84</v>
      </c>
      <c r="AA926" s="1" t="s">
        <v>51</v>
      </c>
      <c r="AB926" s="1" t="s">
        <v>1530</v>
      </c>
      <c r="AC926" s="1" t="s">
        <v>37</v>
      </c>
    </row>
    <row r="927" spans="1:29" hidden="1" x14ac:dyDescent="0.25">
      <c r="A927" s="1" t="s">
        <v>33</v>
      </c>
      <c r="B927" s="1" t="s">
        <v>34</v>
      </c>
      <c r="C927" s="2">
        <v>45199</v>
      </c>
      <c r="D927" s="1" t="s">
        <v>73</v>
      </c>
      <c r="E927" s="1" t="s">
        <v>74</v>
      </c>
      <c r="F927" s="1" t="s">
        <v>37</v>
      </c>
      <c r="G927" s="1" t="s">
        <v>997</v>
      </c>
      <c r="H927" s="1" t="s">
        <v>34</v>
      </c>
      <c r="I927" s="3">
        <v>425334</v>
      </c>
      <c r="J927" s="3">
        <v>0</v>
      </c>
      <c r="K927" s="1" t="s">
        <v>40</v>
      </c>
      <c r="L927" s="1" t="s">
        <v>125</v>
      </c>
      <c r="M927" s="1" t="s">
        <v>126</v>
      </c>
      <c r="N927" s="1" t="s">
        <v>79</v>
      </c>
      <c r="O927" s="1" t="s">
        <v>80</v>
      </c>
      <c r="P927" s="1" t="s">
        <v>43</v>
      </c>
      <c r="Q927" s="1" t="s">
        <v>43</v>
      </c>
      <c r="R927" s="3">
        <v>0</v>
      </c>
      <c r="S927" s="1" t="s">
        <v>44</v>
      </c>
      <c r="T927" s="1" t="s">
        <v>45</v>
      </c>
      <c r="U927" s="1" t="s">
        <v>997</v>
      </c>
      <c r="V927" s="1" t="s">
        <v>46</v>
      </c>
      <c r="W927" s="1" t="s">
        <v>81</v>
      </c>
      <c r="X927" s="1" t="s">
        <v>1530</v>
      </c>
      <c r="Y927" s="1" t="s">
        <v>83</v>
      </c>
      <c r="Z927" s="1" t="s">
        <v>84</v>
      </c>
      <c r="AA927" s="1" t="s">
        <v>51</v>
      </c>
      <c r="AB927" s="1" t="s">
        <v>1530</v>
      </c>
      <c r="AC927" s="1" t="s">
        <v>37</v>
      </c>
    </row>
    <row r="928" spans="1:29" hidden="1" x14ac:dyDescent="0.25">
      <c r="A928" s="1" t="s">
        <v>33</v>
      </c>
      <c r="B928" s="1" t="s">
        <v>34</v>
      </c>
      <c r="C928" s="2">
        <v>45199</v>
      </c>
      <c r="D928" s="1" t="s">
        <v>73</v>
      </c>
      <c r="E928" s="1" t="s">
        <v>74</v>
      </c>
      <c r="F928" s="1" t="s">
        <v>37</v>
      </c>
      <c r="G928" s="1" t="s">
        <v>997</v>
      </c>
      <c r="H928" s="1" t="s">
        <v>34</v>
      </c>
      <c r="I928" s="3">
        <v>116127</v>
      </c>
      <c r="J928" s="3">
        <v>0</v>
      </c>
      <c r="K928" s="1" t="s">
        <v>40</v>
      </c>
      <c r="L928" s="1" t="s">
        <v>115</v>
      </c>
      <c r="M928" s="1" t="s">
        <v>116</v>
      </c>
      <c r="N928" s="1" t="s">
        <v>79</v>
      </c>
      <c r="O928" s="1" t="s">
        <v>80</v>
      </c>
      <c r="P928" s="1" t="s">
        <v>43</v>
      </c>
      <c r="Q928" s="1" t="s">
        <v>43</v>
      </c>
      <c r="R928" s="3">
        <v>0</v>
      </c>
      <c r="S928" s="1" t="s">
        <v>44</v>
      </c>
      <c r="T928" s="1" t="s">
        <v>45</v>
      </c>
      <c r="U928" s="1" t="s">
        <v>997</v>
      </c>
      <c r="V928" s="1" t="s">
        <v>46</v>
      </c>
      <c r="W928" s="1" t="s">
        <v>81</v>
      </c>
      <c r="X928" s="1" t="s">
        <v>1530</v>
      </c>
      <c r="Y928" s="1" t="s">
        <v>83</v>
      </c>
      <c r="Z928" s="1" t="s">
        <v>84</v>
      </c>
      <c r="AA928" s="1" t="s">
        <v>51</v>
      </c>
      <c r="AB928" s="1" t="s">
        <v>1530</v>
      </c>
      <c r="AC928" s="1" t="s">
        <v>37</v>
      </c>
    </row>
    <row r="929" spans="1:29" hidden="1" x14ac:dyDescent="0.25">
      <c r="A929" s="1" t="s">
        <v>33</v>
      </c>
      <c r="B929" s="1" t="s">
        <v>34</v>
      </c>
      <c r="C929" s="2">
        <v>45199</v>
      </c>
      <c r="D929" s="1" t="s">
        <v>73</v>
      </c>
      <c r="E929" s="1" t="s">
        <v>74</v>
      </c>
      <c r="F929" s="1" t="s">
        <v>37</v>
      </c>
      <c r="G929" s="1" t="s">
        <v>997</v>
      </c>
      <c r="H929" s="1" t="s">
        <v>34</v>
      </c>
      <c r="I929" s="3">
        <v>38667</v>
      </c>
      <c r="J929" s="3">
        <v>0</v>
      </c>
      <c r="K929" s="1" t="s">
        <v>40</v>
      </c>
      <c r="L929" s="1" t="s">
        <v>601</v>
      </c>
      <c r="M929" s="1" t="s">
        <v>602</v>
      </c>
      <c r="N929" s="1" t="s">
        <v>79</v>
      </c>
      <c r="O929" s="1" t="s">
        <v>80</v>
      </c>
      <c r="P929" s="1" t="s">
        <v>43</v>
      </c>
      <c r="Q929" s="1" t="s">
        <v>43</v>
      </c>
      <c r="R929" s="3">
        <v>0</v>
      </c>
      <c r="S929" s="1" t="s">
        <v>44</v>
      </c>
      <c r="T929" s="1" t="s">
        <v>45</v>
      </c>
      <c r="U929" s="1" t="s">
        <v>997</v>
      </c>
      <c r="V929" s="1" t="s">
        <v>46</v>
      </c>
      <c r="W929" s="1" t="s">
        <v>81</v>
      </c>
      <c r="X929" s="1" t="s">
        <v>1530</v>
      </c>
      <c r="Y929" s="1" t="s">
        <v>83</v>
      </c>
      <c r="Z929" s="1" t="s">
        <v>84</v>
      </c>
      <c r="AA929" s="1" t="s">
        <v>51</v>
      </c>
      <c r="AB929" s="1" t="s">
        <v>1530</v>
      </c>
      <c r="AC929" s="1" t="s">
        <v>37</v>
      </c>
    </row>
    <row r="930" spans="1:29" hidden="1" x14ac:dyDescent="0.25">
      <c r="A930" s="1" t="s">
        <v>33</v>
      </c>
      <c r="B930" s="1" t="s">
        <v>34</v>
      </c>
      <c r="C930" s="2">
        <v>45199</v>
      </c>
      <c r="D930" s="1" t="s">
        <v>73</v>
      </c>
      <c r="E930" s="1" t="s">
        <v>74</v>
      </c>
      <c r="F930" s="1" t="s">
        <v>37</v>
      </c>
      <c r="G930" s="1" t="s">
        <v>997</v>
      </c>
      <c r="H930" s="1" t="s">
        <v>34</v>
      </c>
      <c r="I930" s="3">
        <v>100273</v>
      </c>
      <c r="J930" s="3">
        <v>0</v>
      </c>
      <c r="K930" s="1" t="s">
        <v>40</v>
      </c>
      <c r="L930" s="1" t="s">
        <v>248</v>
      </c>
      <c r="M930" s="1" t="s">
        <v>249</v>
      </c>
      <c r="N930" s="1" t="s">
        <v>79</v>
      </c>
      <c r="O930" s="1" t="s">
        <v>80</v>
      </c>
      <c r="P930" s="1" t="s">
        <v>43</v>
      </c>
      <c r="Q930" s="1" t="s">
        <v>43</v>
      </c>
      <c r="R930" s="3">
        <v>0</v>
      </c>
      <c r="S930" s="1" t="s">
        <v>44</v>
      </c>
      <c r="T930" s="1" t="s">
        <v>45</v>
      </c>
      <c r="U930" s="1" t="s">
        <v>997</v>
      </c>
      <c r="V930" s="1" t="s">
        <v>46</v>
      </c>
      <c r="W930" s="1" t="s">
        <v>81</v>
      </c>
      <c r="X930" s="1" t="s">
        <v>1530</v>
      </c>
      <c r="Y930" s="1" t="s">
        <v>83</v>
      </c>
      <c r="Z930" s="1" t="s">
        <v>84</v>
      </c>
      <c r="AA930" s="1" t="s">
        <v>51</v>
      </c>
      <c r="AB930" s="1" t="s">
        <v>1530</v>
      </c>
      <c r="AC930" s="1" t="s">
        <v>37</v>
      </c>
    </row>
    <row r="931" spans="1:29" hidden="1" x14ac:dyDescent="0.25">
      <c r="A931" s="1" t="s">
        <v>33</v>
      </c>
      <c r="B931" s="1" t="s">
        <v>34</v>
      </c>
      <c r="C931" s="2">
        <v>45199</v>
      </c>
      <c r="D931" s="1" t="s">
        <v>73</v>
      </c>
      <c r="E931" s="1" t="s">
        <v>74</v>
      </c>
      <c r="F931" s="1" t="s">
        <v>37</v>
      </c>
      <c r="G931" s="1" t="s">
        <v>997</v>
      </c>
      <c r="H931" s="1" t="s">
        <v>34</v>
      </c>
      <c r="I931" s="3">
        <v>683682</v>
      </c>
      <c r="J931" s="3">
        <v>0</v>
      </c>
      <c r="K931" s="1" t="s">
        <v>40</v>
      </c>
      <c r="L931" s="1" t="s">
        <v>91</v>
      </c>
      <c r="M931" s="1" t="s">
        <v>92</v>
      </c>
      <c r="N931" s="1" t="s">
        <v>79</v>
      </c>
      <c r="O931" s="1" t="s">
        <v>80</v>
      </c>
      <c r="P931" s="1" t="s">
        <v>43</v>
      </c>
      <c r="Q931" s="1" t="s">
        <v>43</v>
      </c>
      <c r="R931" s="3">
        <v>0</v>
      </c>
      <c r="S931" s="1" t="s">
        <v>44</v>
      </c>
      <c r="T931" s="1" t="s">
        <v>45</v>
      </c>
      <c r="U931" s="1" t="s">
        <v>997</v>
      </c>
      <c r="V931" s="1" t="s">
        <v>46</v>
      </c>
      <c r="W931" s="1" t="s">
        <v>81</v>
      </c>
      <c r="X931" s="1" t="s">
        <v>1530</v>
      </c>
      <c r="Y931" s="1" t="s">
        <v>83</v>
      </c>
      <c r="Z931" s="1" t="s">
        <v>84</v>
      </c>
      <c r="AA931" s="1" t="s">
        <v>51</v>
      </c>
      <c r="AB931" s="1" t="s">
        <v>1530</v>
      </c>
      <c r="AC931" s="1" t="s">
        <v>37</v>
      </c>
    </row>
    <row r="932" spans="1:29" hidden="1" x14ac:dyDescent="0.25">
      <c r="A932" s="1" t="s">
        <v>33</v>
      </c>
      <c r="B932" s="1" t="s">
        <v>34</v>
      </c>
      <c r="C932" s="2">
        <v>45199</v>
      </c>
      <c r="D932" s="1" t="s">
        <v>73</v>
      </c>
      <c r="E932" s="1" t="s">
        <v>74</v>
      </c>
      <c r="F932" s="1" t="s">
        <v>37</v>
      </c>
      <c r="G932" s="1" t="s">
        <v>997</v>
      </c>
      <c r="H932" s="1" t="s">
        <v>34</v>
      </c>
      <c r="I932" s="3">
        <v>415074</v>
      </c>
      <c r="J932" s="3">
        <v>0</v>
      </c>
      <c r="K932" s="1" t="s">
        <v>40</v>
      </c>
      <c r="L932" s="1" t="s">
        <v>1433</v>
      </c>
      <c r="M932" s="1" t="s">
        <v>806</v>
      </c>
      <c r="N932" s="1" t="s">
        <v>79</v>
      </c>
      <c r="O932" s="1" t="s">
        <v>80</v>
      </c>
      <c r="P932" s="1" t="s">
        <v>43</v>
      </c>
      <c r="Q932" s="1" t="s">
        <v>43</v>
      </c>
      <c r="R932" s="3">
        <v>0</v>
      </c>
      <c r="S932" s="1" t="s">
        <v>44</v>
      </c>
      <c r="T932" s="1" t="s">
        <v>45</v>
      </c>
      <c r="U932" s="1" t="s">
        <v>997</v>
      </c>
      <c r="V932" s="1" t="s">
        <v>46</v>
      </c>
      <c r="W932" s="1" t="s">
        <v>81</v>
      </c>
      <c r="X932" s="1" t="s">
        <v>1530</v>
      </c>
      <c r="Y932" s="1" t="s">
        <v>83</v>
      </c>
      <c r="Z932" s="1" t="s">
        <v>84</v>
      </c>
      <c r="AA932" s="1" t="s">
        <v>51</v>
      </c>
      <c r="AB932" s="1" t="s">
        <v>1530</v>
      </c>
      <c r="AC932" s="1" t="s">
        <v>37</v>
      </c>
    </row>
    <row r="933" spans="1:29" hidden="1" x14ac:dyDescent="0.25">
      <c r="A933" s="1" t="s">
        <v>33</v>
      </c>
      <c r="B933" s="1" t="s">
        <v>34</v>
      </c>
      <c r="C933" s="2">
        <v>45199</v>
      </c>
      <c r="D933" s="1" t="s">
        <v>73</v>
      </c>
      <c r="E933" s="1" t="s">
        <v>74</v>
      </c>
      <c r="F933" s="1" t="s">
        <v>37</v>
      </c>
      <c r="G933" s="1" t="s">
        <v>997</v>
      </c>
      <c r="H933" s="1" t="s">
        <v>34</v>
      </c>
      <c r="I933" s="3">
        <v>2941120</v>
      </c>
      <c r="J933" s="3">
        <v>0</v>
      </c>
      <c r="K933" s="1" t="s">
        <v>40</v>
      </c>
      <c r="L933" s="1" t="s">
        <v>1455</v>
      </c>
      <c r="M933" s="1" t="s">
        <v>1456</v>
      </c>
      <c r="N933" s="1" t="s">
        <v>1457</v>
      </c>
      <c r="O933" s="1" t="s">
        <v>1458</v>
      </c>
      <c r="P933" s="1" t="s">
        <v>43</v>
      </c>
      <c r="Q933" s="1" t="s">
        <v>43</v>
      </c>
      <c r="R933" s="3">
        <v>0</v>
      </c>
      <c r="S933" s="1" t="s">
        <v>44</v>
      </c>
      <c r="T933" s="1" t="s">
        <v>45</v>
      </c>
      <c r="U933" s="1" t="s">
        <v>997</v>
      </c>
      <c r="V933" s="1" t="s">
        <v>46</v>
      </c>
      <c r="W933" s="1" t="s">
        <v>81</v>
      </c>
      <c r="X933" s="1" t="s">
        <v>1530</v>
      </c>
      <c r="Y933" s="1" t="s">
        <v>83</v>
      </c>
      <c r="Z933" s="1" t="s">
        <v>84</v>
      </c>
      <c r="AA933" s="1" t="s">
        <v>51</v>
      </c>
      <c r="AB933" s="1" t="s">
        <v>1530</v>
      </c>
      <c r="AC933" s="1" t="s">
        <v>37</v>
      </c>
    </row>
    <row r="934" spans="1:29" hidden="1" x14ac:dyDescent="0.25">
      <c r="A934" s="1" t="s">
        <v>33</v>
      </c>
      <c r="B934" s="1" t="s">
        <v>34</v>
      </c>
      <c r="C934" s="2">
        <v>45199</v>
      </c>
      <c r="D934" s="1" t="s">
        <v>73</v>
      </c>
      <c r="E934" s="1" t="s">
        <v>74</v>
      </c>
      <c r="F934" s="1" t="s">
        <v>37</v>
      </c>
      <c r="G934" s="1" t="s">
        <v>997</v>
      </c>
      <c r="H934" s="1" t="s">
        <v>34</v>
      </c>
      <c r="I934" s="3">
        <v>116000</v>
      </c>
      <c r="J934" s="3">
        <v>0</v>
      </c>
      <c r="K934" s="1" t="s">
        <v>40</v>
      </c>
      <c r="L934" s="1" t="s">
        <v>1531</v>
      </c>
      <c r="M934" s="1" t="s">
        <v>711</v>
      </c>
      <c r="N934" s="1" t="s">
        <v>89</v>
      </c>
      <c r="O934" s="1" t="s">
        <v>90</v>
      </c>
      <c r="P934" s="1" t="s">
        <v>43</v>
      </c>
      <c r="Q934" s="1" t="s">
        <v>43</v>
      </c>
      <c r="R934" s="3">
        <v>0</v>
      </c>
      <c r="S934" s="1" t="s">
        <v>44</v>
      </c>
      <c r="T934" s="1" t="s">
        <v>45</v>
      </c>
      <c r="U934" s="1" t="s">
        <v>997</v>
      </c>
      <c r="V934" s="1" t="s">
        <v>46</v>
      </c>
      <c r="W934" s="1" t="s">
        <v>81</v>
      </c>
      <c r="X934" s="1" t="s">
        <v>1530</v>
      </c>
      <c r="Y934" s="1" t="s">
        <v>83</v>
      </c>
      <c r="Z934" s="1" t="s">
        <v>84</v>
      </c>
      <c r="AA934" s="1" t="s">
        <v>51</v>
      </c>
      <c r="AB934" s="1" t="s">
        <v>1530</v>
      </c>
      <c r="AC934" s="1" t="s">
        <v>37</v>
      </c>
    </row>
    <row r="935" spans="1:29" hidden="1" x14ac:dyDescent="0.25">
      <c r="A935" s="1" t="s">
        <v>33</v>
      </c>
      <c r="B935" s="1" t="s">
        <v>34</v>
      </c>
      <c r="C935" s="2">
        <v>45199</v>
      </c>
      <c r="D935" s="1" t="s">
        <v>73</v>
      </c>
      <c r="E935" s="1" t="s">
        <v>74</v>
      </c>
      <c r="F935" s="1" t="s">
        <v>37</v>
      </c>
      <c r="G935" s="1" t="s">
        <v>997</v>
      </c>
      <c r="H935" s="1" t="s">
        <v>34</v>
      </c>
      <c r="I935" s="3">
        <v>580000</v>
      </c>
      <c r="J935" s="3">
        <v>0</v>
      </c>
      <c r="K935" s="1" t="s">
        <v>40</v>
      </c>
      <c r="L935" s="1" t="s">
        <v>1491</v>
      </c>
      <c r="M935" s="1" t="s">
        <v>634</v>
      </c>
      <c r="N935" s="1" t="s">
        <v>89</v>
      </c>
      <c r="O935" s="1" t="s">
        <v>90</v>
      </c>
      <c r="P935" s="1" t="s">
        <v>43</v>
      </c>
      <c r="Q935" s="1" t="s">
        <v>43</v>
      </c>
      <c r="R935" s="3">
        <v>0</v>
      </c>
      <c r="S935" s="1" t="s">
        <v>44</v>
      </c>
      <c r="T935" s="1" t="s">
        <v>45</v>
      </c>
      <c r="U935" s="1" t="s">
        <v>997</v>
      </c>
      <c r="V935" s="1" t="s">
        <v>46</v>
      </c>
      <c r="W935" s="1" t="s">
        <v>81</v>
      </c>
      <c r="X935" s="1" t="s">
        <v>1530</v>
      </c>
      <c r="Y935" s="1" t="s">
        <v>83</v>
      </c>
      <c r="Z935" s="1" t="s">
        <v>84</v>
      </c>
      <c r="AA935" s="1" t="s">
        <v>51</v>
      </c>
      <c r="AB935" s="1" t="s">
        <v>1530</v>
      </c>
      <c r="AC935" s="1" t="s">
        <v>37</v>
      </c>
    </row>
    <row r="936" spans="1:29" hidden="1" x14ac:dyDescent="0.25">
      <c r="A936" s="1" t="s">
        <v>33</v>
      </c>
      <c r="B936" s="1" t="s">
        <v>34</v>
      </c>
      <c r="C936" s="2">
        <v>45199</v>
      </c>
      <c r="D936" s="1" t="s">
        <v>73</v>
      </c>
      <c r="E936" s="1" t="s">
        <v>74</v>
      </c>
      <c r="F936" s="1" t="s">
        <v>37</v>
      </c>
      <c r="G936" s="1" t="s">
        <v>997</v>
      </c>
      <c r="H936" s="1" t="s">
        <v>34</v>
      </c>
      <c r="I936" s="3">
        <v>221827</v>
      </c>
      <c r="J936" s="3">
        <v>0</v>
      </c>
      <c r="K936" s="1" t="s">
        <v>40</v>
      </c>
      <c r="L936" s="1" t="s">
        <v>727</v>
      </c>
      <c r="M936" s="1" t="s">
        <v>728</v>
      </c>
      <c r="N936" s="1" t="s">
        <v>422</v>
      </c>
      <c r="O936" s="1" t="s">
        <v>423</v>
      </c>
      <c r="P936" s="1" t="s">
        <v>43</v>
      </c>
      <c r="Q936" s="1" t="s">
        <v>43</v>
      </c>
      <c r="R936" s="3">
        <v>0</v>
      </c>
      <c r="S936" s="1" t="s">
        <v>44</v>
      </c>
      <c r="T936" s="1" t="s">
        <v>45</v>
      </c>
      <c r="U936" s="1" t="s">
        <v>997</v>
      </c>
      <c r="V936" s="1" t="s">
        <v>46</v>
      </c>
      <c r="W936" s="1" t="s">
        <v>81</v>
      </c>
      <c r="X936" s="1" t="s">
        <v>1530</v>
      </c>
      <c r="Y936" s="1" t="s">
        <v>83</v>
      </c>
      <c r="Z936" s="1" t="s">
        <v>84</v>
      </c>
      <c r="AA936" s="1" t="s">
        <v>51</v>
      </c>
      <c r="AB936" s="1" t="s">
        <v>1530</v>
      </c>
      <c r="AC936" s="1" t="s">
        <v>37</v>
      </c>
    </row>
    <row r="937" spans="1:29" hidden="1" x14ac:dyDescent="0.25">
      <c r="A937" s="1" t="s">
        <v>33</v>
      </c>
      <c r="B937" s="1" t="s">
        <v>34</v>
      </c>
      <c r="C937" s="2">
        <v>45199</v>
      </c>
      <c r="D937" s="1" t="s">
        <v>73</v>
      </c>
      <c r="E937" s="1" t="s">
        <v>74</v>
      </c>
      <c r="F937" s="1" t="s">
        <v>37</v>
      </c>
      <c r="G937" s="1" t="s">
        <v>997</v>
      </c>
      <c r="H937" s="1" t="s">
        <v>34</v>
      </c>
      <c r="I937" s="3">
        <v>77334</v>
      </c>
      <c r="J937" s="3">
        <v>0</v>
      </c>
      <c r="K937" s="1" t="s">
        <v>40</v>
      </c>
      <c r="L937" s="1" t="s">
        <v>131</v>
      </c>
      <c r="M937" s="1" t="s">
        <v>132</v>
      </c>
      <c r="N937" s="1" t="s">
        <v>79</v>
      </c>
      <c r="O937" s="1" t="s">
        <v>80</v>
      </c>
      <c r="P937" s="1" t="s">
        <v>43</v>
      </c>
      <c r="Q937" s="1" t="s">
        <v>43</v>
      </c>
      <c r="R937" s="3">
        <v>0</v>
      </c>
      <c r="S937" s="1" t="s">
        <v>44</v>
      </c>
      <c r="T937" s="1" t="s">
        <v>45</v>
      </c>
      <c r="U937" s="1" t="s">
        <v>997</v>
      </c>
      <c r="V937" s="1" t="s">
        <v>46</v>
      </c>
      <c r="W937" s="1" t="s">
        <v>81</v>
      </c>
      <c r="X937" s="1" t="s">
        <v>1530</v>
      </c>
      <c r="Y937" s="1" t="s">
        <v>83</v>
      </c>
      <c r="Z937" s="1" t="s">
        <v>84</v>
      </c>
      <c r="AA937" s="1" t="s">
        <v>51</v>
      </c>
      <c r="AB937" s="1" t="s">
        <v>1530</v>
      </c>
      <c r="AC937" s="1" t="s">
        <v>37</v>
      </c>
    </row>
    <row r="938" spans="1:29" hidden="1" x14ac:dyDescent="0.25">
      <c r="A938" s="1" t="s">
        <v>33</v>
      </c>
      <c r="B938" s="1" t="s">
        <v>34</v>
      </c>
      <c r="C938" s="2">
        <v>45199</v>
      </c>
      <c r="D938" s="1" t="s">
        <v>73</v>
      </c>
      <c r="E938" s="1" t="s">
        <v>74</v>
      </c>
      <c r="F938" s="1" t="s">
        <v>37</v>
      </c>
      <c r="G938" s="1" t="s">
        <v>997</v>
      </c>
      <c r="H938" s="1" t="s">
        <v>34</v>
      </c>
      <c r="I938" s="3">
        <v>116000</v>
      </c>
      <c r="J938" s="3">
        <v>0</v>
      </c>
      <c r="K938" s="1" t="s">
        <v>40</v>
      </c>
      <c r="L938" s="1" t="s">
        <v>77</v>
      </c>
      <c r="M938" s="1" t="s">
        <v>78</v>
      </c>
      <c r="N938" s="1" t="s">
        <v>79</v>
      </c>
      <c r="O938" s="1" t="s">
        <v>80</v>
      </c>
      <c r="P938" s="1" t="s">
        <v>43</v>
      </c>
      <c r="Q938" s="1" t="s">
        <v>43</v>
      </c>
      <c r="R938" s="3">
        <v>0</v>
      </c>
      <c r="S938" s="1" t="s">
        <v>44</v>
      </c>
      <c r="T938" s="1" t="s">
        <v>45</v>
      </c>
      <c r="U938" s="1" t="s">
        <v>997</v>
      </c>
      <c r="V938" s="1" t="s">
        <v>46</v>
      </c>
      <c r="W938" s="1" t="s">
        <v>81</v>
      </c>
      <c r="X938" s="1" t="s">
        <v>1530</v>
      </c>
      <c r="Y938" s="1" t="s">
        <v>83</v>
      </c>
      <c r="Z938" s="1" t="s">
        <v>84</v>
      </c>
      <c r="AA938" s="1" t="s">
        <v>51</v>
      </c>
      <c r="AB938" s="1" t="s">
        <v>1530</v>
      </c>
      <c r="AC938" s="1" t="s">
        <v>37</v>
      </c>
    </row>
    <row r="939" spans="1:29" hidden="1" x14ac:dyDescent="0.25">
      <c r="A939" s="1" t="s">
        <v>33</v>
      </c>
      <c r="B939" s="1" t="s">
        <v>34</v>
      </c>
      <c r="C939" s="2">
        <v>45199</v>
      </c>
      <c r="D939" s="1" t="s">
        <v>73</v>
      </c>
      <c r="E939" s="1" t="s">
        <v>74</v>
      </c>
      <c r="F939" s="1" t="s">
        <v>37</v>
      </c>
      <c r="G939" s="1" t="s">
        <v>997</v>
      </c>
      <c r="H939" s="1" t="s">
        <v>34</v>
      </c>
      <c r="I939" s="3">
        <v>502667</v>
      </c>
      <c r="J939" s="3">
        <v>0</v>
      </c>
      <c r="K939" s="1" t="s">
        <v>40</v>
      </c>
      <c r="L939" s="1" t="s">
        <v>113</v>
      </c>
      <c r="M939" s="1" t="s">
        <v>114</v>
      </c>
      <c r="N939" s="1" t="s">
        <v>79</v>
      </c>
      <c r="O939" s="1" t="s">
        <v>80</v>
      </c>
      <c r="P939" s="1" t="s">
        <v>43</v>
      </c>
      <c r="Q939" s="1" t="s">
        <v>43</v>
      </c>
      <c r="R939" s="3">
        <v>0</v>
      </c>
      <c r="S939" s="1" t="s">
        <v>44</v>
      </c>
      <c r="T939" s="1" t="s">
        <v>45</v>
      </c>
      <c r="U939" s="1" t="s">
        <v>997</v>
      </c>
      <c r="V939" s="1" t="s">
        <v>46</v>
      </c>
      <c r="W939" s="1" t="s">
        <v>81</v>
      </c>
      <c r="X939" s="1" t="s">
        <v>1530</v>
      </c>
      <c r="Y939" s="1" t="s">
        <v>83</v>
      </c>
      <c r="Z939" s="1" t="s">
        <v>84</v>
      </c>
      <c r="AA939" s="1" t="s">
        <v>51</v>
      </c>
      <c r="AB939" s="1" t="s">
        <v>1530</v>
      </c>
      <c r="AC939" s="1" t="s">
        <v>37</v>
      </c>
    </row>
    <row r="940" spans="1:29" hidden="1" x14ac:dyDescent="0.25">
      <c r="A940" s="1" t="s">
        <v>33</v>
      </c>
      <c r="B940" s="1" t="s">
        <v>34</v>
      </c>
      <c r="C940" s="2">
        <v>45199</v>
      </c>
      <c r="D940" s="1" t="s">
        <v>73</v>
      </c>
      <c r="E940" s="1" t="s">
        <v>74</v>
      </c>
      <c r="F940" s="1" t="s">
        <v>37</v>
      </c>
      <c r="G940" s="1" t="s">
        <v>997</v>
      </c>
      <c r="H940" s="1" t="s">
        <v>34</v>
      </c>
      <c r="I940" s="3">
        <v>580000</v>
      </c>
      <c r="J940" s="3">
        <v>0</v>
      </c>
      <c r="K940" s="1" t="s">
        <v>40</v>
      </c>
      <c r="L940" s="1" t="s">
        <v>117</v>
      </c>
      <c r="M940" s="1" t="s">
        <v>118</v>
      </c>
      <c r="N940" s="1" t="s">
        <v>79</v>
      </c>
      <c r="O940" s="1" t="s">
        <v>80</v>
      </c>
      <c r="P940" s="1" t="s">
        <v>43</v>
      </c>
      <c r="Q940" s="1" t="s">
        <v>43</v>
      </c>
      <c r="R940" s="3">
        <v>0</v>
      </c>
      <c r="S940" s="1" t="s">
        <v>44</v>
      </c>
      <c r="T940" s="1" t="s">
        <v>45</v>
      </c>
      <c r="U940" s="1" t="s">
        <v>997</v>
      </c>
      <c r="V940" s="1" t="s">
        <v>46</v>
      </c>
      <c r="W940" s="1" t="s">
        <v>81</v>
      </c>
      <c r="X940" s="1" t="s">
        <v>1530</v>
      </c>
      <c r="Y940" s="1" t="s">
        <v>83</v>
      </c>
      <c r="Z940" s="1" t="s">
        <v>84</v>
      </c>
      <c r="AA940" s="1" t="s">
        <v>51</v>
      </c>
      <c r="AB940" s="1" t="s">
        <v>1530</v>
      </c>
      <c r="AC940" s="1" t="s">
        <v>37</v>
      </c>
    </row>
    <row r="941" spans="1:29" hidden="1" x14ac:dyDescent="0.25">
      <c r="A941" s="1" t="s">
        <v>33</v>
      </c>
      <c r="B941" s="1" t="s">
        <v>34</v>
      </c>
      <c r="C941" s="2">
        <v>45199</v>
      </c>
      <c r="D941" s="1" t="s">
        <v>73</v>
      </c>
      <c r="E941" s="1" t="s">
        <v>74</v>
      </c>
      <c r="F941" s="1" t="s">
        <v>37</v>
      </c>
      <c r="G941" s="1" t="s">
        <v>997</v>
      </c>
      <c r="H941" s="1" t="s">
        <v>34</v>
      </c>
      <c r="I941" s="3">
        <v>541334</v>
      </c>
      <c r="J941" s="3">
        <v>0</v>
      </c>
      <c r="K941" s="1" t="s">
        <v>40</v>
      </c>
      <c r="L941" s="1" t="s">
        <v>669</v>
      </c>
      <c r="M941" s="1" t="s">
        <v>670</v>
      </c>
      <c r="N941" s="1" t="s">
        <v>79</v>
      </c>
      <c r="O941" s="1" t="s">
        <v>80</v>
      </c>
      <c r="P941" s="1" t="s">
        <v>43</v>
      </c>
      <c r="Q941" s="1" t="s">
        <v>43</v>
      </c>
      <c r="R941" s="3">
        <v>0</v>
      </c>
      <c r="S941" s="1" t="s">
        <v>44</v>
      </c>
      <c r="T941" s="1" t="s">
        <v>45</v>
      </c>
      <c r="U941" s="1" t="s">
        <v>997</v>
      </c>
      <c r="V941" s="1" t="s">
        <v>46</v>
      </c>
      <c r="W941" s="1" t="s">
        <v>81</v>
      </c>
      <c r="X941" s="1" t="s">
        <v>1530</v>
      </c>
      <c r="Y941" s="1" t="s">
        <v>83</v>
      </c>
      <c r="Z941" s="1" t="s">
        <v>84</v>
      </c>
      <c r="AA941" s="1" t="s">
        <v>51</v>
      </c>
      <c r="AB941" s="1" t="s">
        <v>1530</v>
      </c>
      <c r="AC941" s="1" t="s">
        <v>37</v>
      </c>
    </row>
    <row r="942" spans="1:29" hidden="1" x14ac:dyDescent="0.25">
      <c r="A942" s="1" t="s">
        <v>33</v>
      </c>
      <c r="B942" s="1" t="s">
        <v>34</v>
      </c>
      <c r="C942" s="2">
        <v>45199</v>
      </c>
      <c r="D942" s="1" t="s">
        <v>73</v>
      </c>
      <c r="E942" s="1" t="s">
        <v>74</v>
      </c>
      <c r="F942" s="1" t="s">
        <v>37</v>
      </c>
      <c r="G942" s="1" t="s">
        <v>997</v>
      </c>
      <c r="H942" s="1" t="s">
        <v>34</v>
      </c>
      <c r="I942" s="3">
        <v>193334</v>
      </c>
      <c r="J942" s="3">
        <v>0</v>
      </c>
      <c r="K942" s="1" t="s">
        <v>40</v>
      </c>
      <c r="L942" s="1" t="s">
        <v>125</v>
      </c>
      <c r="M942" s="1" t="s">
        <v>126</v>
      </c>
      <c r="N942" s="1" t="s">
        <v>79</v>
      </c>
      <c r="O942" s="1" t="s">
        <v>80</v>
      </c>
      <c r="P942" s="1" t="s">
        <v>43</v>
      </c>
      <c r="Q942" s="1" t="s">
        <v>43</v>
      </c>
      <c r="R942" s="3">
        <v>0</v>
      </c>
      <c r="S942" s="1" t="s">
        <v>44</v>
      </c>
      <c r="T942" s="1" t="s">
        <v>45</v>
      </c>
      <c r="U942" s="1" t="s">
        <v>997</v>
      </c>
      <c r="V942" s="1" t="s">
        <v>46</v>
      </c>
      <c r="W942" s="1" t="s">
        <v>81</v>
      </c>
      <c r="X942" s="1" t="s">
        <v>1530</v>
      </c>
      <c r="Y942" s="1" t="s">
        <v>83</v>
      </c>
      <c r="Z942" s="1" t="s">
        <v>84</v>
      </c>
      <c r="AA942" s="1" t="s">
        <v>51</v>
      </c>
      <c r="AB942" s="1" t="s">
        <v>1530</v>
      </c>
      <c r="AC942" s="1" t="s">
        <v>37</v>
      </c>
    </row>
    <row r="943" spans="1:29" hidden="1" x14ac:dyDescent="0.25">
      <c r="A943" s="1" t="s">
        <v>33</v>
      </c>
      <c r="B943" s="1" t="s">
        <v>34</v>
      </c>
      <c r="C943" s="2">
        <v>45199</v>
      </c>
      <c r="D943" s="1" t="s">
        <v>73</v>
      </c>
      <c r="E943" s="1" t="s">
        <v>74</v>
      </c>
      <c r="F943" s="1" t="s">
        <v>37</v>
      </c>
      <c r="G943" s="1" t="s">
        <v>997</v>
      </c>
      <c r="H943" s="1" t="s">
        <v>34</v>
      </c>
      <c r="I943" s="3">
        <v>502667</v>
      </c>
      <c r="J943" s="3">
        <v>0</v>
      </c>
      <c r="K943" s="1" t="s">
        <v>40</v>
      </c>
      <c r="L943" s="1" t="s">
        <v>601</v>
      </c>
      <c r="M943" s="1" t="s">
        <v>602</v>
      </c>
      <c r="N943" s="1" t="s">
        <v>79</v>
      </c>
      <c r="O943" s="1" t="s">
        <v>80</v>
      </c>
      <c r="P943" s="1" t="s">
        <v>43</v>
      </c>
      <c r="Q943" s="1" t="s">
        <v>43</v>
      </c>
      <c r="R943" s="3">
        <v>0</v>
      </c>
      <c r="S943" s="1" t="s">
        <v>44</v>
      </c>
      <c r="T943" s="1" t="s">
        <v>45</v>
      </c>
      <c r="U943" s="1" t="s">
        <v>997</v>
      </c>
      <c r="V943" s="1" t="s">
        <v>46</v>
      </c>
      <c r="W943" s="1" t="s">
        <v>81</v>
      </c>
      <c r="X943" s="1" t="s">
        <v>1530</v>
      </c>
      <c r="Y943" s="1" t="s">
        <v>83</v>
      </c>
      <c r="Z943" s="1" t="s">
        <v>84</v>
      </c>
      <c r="AA943" s="1" t="s">
        <v>51</v>
      </c>
      <c r="AB943" s="1" t="s">
        <v>1530</v>
      </c>
      <c r="AC943" s="1" t="s">
        <v>37</v>
      </c>
    </row>
    <row r="944" spans="1:29" hidden="1" x14ac:dyDescent="0.25">
      <c r="A944" s="1" t="s">
        <v>33</v>
      </c>
      <c r="B944" s="1" t="s">
        <v>34</v>
      </c>
      <c r="C944" s="2">
        <v>45199</v>
      </c>
      <c r="D944" s="1" t="s">
        <v>73</v>
      </c>
      <c r="E944" s="1" t="s">
        <v>74</v>
      </c>
      <c r="F944" s="1" t="s">
        <v>37</v>
      </c>
      <c r="G944" s="1" t="s">
        <v>997</v>
      </c>
      <c r="H944" s="1" t="s">
        <v>34</v>
      </c>
      <c r="I944" s="3">
        <v>43311</v>
      </c>
      <c r="J944" s="3">
        <v>0</v>
      </c>
      <c r="K944" s="1" t="s">
        <v>40</v>
      </c>
      <c r="L944" s="1" t="s">
        <v>820</v>
      </c>
      <c r="M944" s="1" t="s">
        <v>821</v>
      </c>
      <c r="N944" s="1" t="s">
        <v>79</v>
      </c>
      <c r="O944" s="1" t="s">
        <v>80</v>
      </c>
      <c r="P944" s="1" t="s">
        <v>43</v>
      </c>
      <c r="Q944" s="1" t="s">
        <v>43</v>
      </c>
      <c r="R944" s="3">
        <v>0</v>
      </c>
      <c r="S944" s="1" t="s">
        <v>44</v>
      </c>
      <c r="T944" s="1" t="s">
        <v>45</v>
      </c>
      <c r="U944" s="1" t="s">
        <v>997</v>
      </c>
      <c r="V944" s="1" t="s">
        <v>46</v>
      </c>
      <c r="W944" s="1" t="s">
        <v>81</v>
      </c>
      <c r="X944" s="1" t="s">
        <v>1530</v>
      </c>
      <c r="Y944" s="1" t="s">
        <v>83</v>
      </c>
      <c r="Z944" s="1" t="s">
        <v>84</v>
      </c>
      <c r="AA944" s="1" t="s">
        <v>51</v>
      </c>
      <c r="AB944" s="1" t="s">
        <v>1530</v>
      </c>
      <c r="AC944" s="1" t="s">
        <v>37</v>
      </c>
    </row>
    <row r="945" spans="1:29" hidden="1" x14ac:dyDescent="0.25">
      <c r="A945" s="1" t="s">
        <v>33</v>
      </c>
      <c r="B945" s="1" t="s">
        <v>34</v>
      </c>
      <c r="C945" s="2">
        <v>45199</v>
      </c>
      <c r="D945" s="1" t="s">
        <v>73</v>
      </c>
      <c r="E945" s="1" t="s">
        <v>74</v>
      </c>
      <c r="F945" s="1" t="s">
        <v>37</v>
      </c>
      <c r="G945" s="1" t="s">
        <v>997</v>
      </c>
      <c r="H945" s="1" t="s">
        <v>34</v>
      </c>
      <c r="I945" s="3">
        <v>601636</v>
      </c>
      <c r="J945" s="3">
        <v>0</v>
      </c>
      <c r="K945" s="1" t="s">
        <v>40</v>
      </c>
      <c r="L945" s="1" t="s">
        <v>248</v>
      </c>
      <c r="M945" s="1" t="s">
        <v>249</v>
      </c>
      <c r="N945" s="1" t="s">
        <v>79</v>
      </c>
      <c r="O945" s="1" t="s">
        <v>80</v>
      </c>
      <c r="P945" s="1" t="s">
        <v>43</v>
      </c>
      <c r="Q945" s="1" t="s">
        <v>43</v>
      </c>
      <c r="R945" s="3">
        <v>0</v>
      </c>
      <c r="S945" s="1" t="s">
        <v>44</v>
      </c>
      <c r="T945" s="1" t="s">
        <v>45</v>
      </c>
      <c r="U945" s="1" t="s">
        <v>997</v>
      </c>
      <c r="V945" s="1" t="s">
        <v>46</v>
      </c>
      <c r="W945" s="1" t="s">
        <v>81</v>
      </c>
      <c r="X945" s="1" t="s">
        <v>1530</v>
      </c>
      <c r="Y945" s="1" t="s">
        <v>83</v>
      </c>
      <c r="Z945" s="1" t="s">
        <v>84</v>
      </c>
      <c r="AA945" s="1" t="s">
        <v>51</v>
      </c>
      <c r="AB945" s="1" t="s">
        <v>1530</v>
      </c>
      <c r="AC945" s="1" t="s">
        <v>37</v>
      </c>
    </row>
    <row r="946" spans="1:29" hidden="1" x14ac:dyDescent="0.25">
      <c r="A946" s="1" t="s">
        <v>33</v>
      </c>
      <c r="B946" s="1" t="s">
        <v>34</v>
      </c>
      <c r="C946" s="2">
        <v>45199</v>
      </c>
      <c r="D946" s="1" t="s">
        <v>73</v>
      </c>
      <c r="E946" s="1" t="s">
        <v>74</v>
      </c>
      <c r="F946" s="1" t="s">
        <v>37</v>
      </c>
      <c r="G946" s="1" t="s">
        <v>997</v>
      </c>
      <c r="H946" s="1" t="s">
        <v>34</v>
      </c>
      <c r="I946" s="3">
        <v>569734</v>
      </c>
      <c r="J946" s="3">
        <v>0</v>
      </c>
      <c r="K946" s="1" t="s">
        <v>40</v>
      </c>
      <c r="L946" s="1" t="s">
        <v>91</v>
      </c>
      <c r="M946" s="1" t="s">
        <v>92</v>
      </c>
      <c r="N946" s="1" t="s">
        <v>79</v>
      </c>
      <c r="O946" s="1" t="s">
        <v>80</v>
      </c>
      <c r="P946" s="1" t="s">
        <v>43</v>
      </c>
      <c r="Q946" s="1" t="s">
        <v>43</v>
      </c>
      <c r="R946" s="3">
        <v>0</v>
      </c>
      <c r="S946" s="1" t="s">
        <v>44</v>
      </c>
      <c r="T946" s="1" t="s">
        <v>45</v>
      </c>
      <c r="U946" s="1" t="s">
        <v>997</v>
      </c>
      <c r="V946" s="1" t="s">
        <v>46</v>
      </c>
      <c r="W946" s="1" t="s">
        <v>81</v>
      </c>
      <c r="X946" s="1" t="s">
        <v>1530</v>
      </c>
      <c r="Y946" s="1" t="s">
        <v>83</v>
      </c>
      <c r="Z946" s="1" t="s">
        <v>84</v>
      </c>
      <c r="AA946" s="1" t="s">
        <v>51</v>
      </c>
      <c r="AB946" s="1" t="s">
        <v>1530</v>
      </c>
      <c r="AC946" s="1" t="s">
        <v>37</v>
      </c>
    </row>
    <row r="947" spans="1:29" hidden="1" x14ac:dyDescent="0.25">
      <c r="A947" s="1" t="s">
        <v>33</v>
      </c>
      <c r="B947" s="1" t="s">
        <v>34</v>
      </c>
      <c r="C947" s="2">
        <v>45199</v>
      </c>
      <c r="D947" s="1" t="s">
        <v>73</v>
      </c>
      <c r="E947" s="1" t="s">
        <v>74</v>
      </c>
      <c r="F947" s="1" t="s">
        <v>37</v>
      </c>
      <c r="G947" s="1" t="s">
        <v>997</v>
      </c>
      <c r="H947" s="1" t="s">
        <v>34</v>
      </c>
      <c r="I947" s="3">
        <v>2941120</v>
      </c>
      <c r="J947" s="3">
        <v>0</v>
      </c>
      <c r="K947" s="1" t="s">
        <v>40</v>
      </c>
      <c r="L947" s="1" t="s">
        <v>1455</v>
      </c>
      <c r="M947" s="1" t="s">
        <v>1456</v>
      </c>
      <c r="N947" s="1" t="s">
        <v>1457</v>
      </c>
      <c r="O947" s="1" t="s">
        <v>1458</v>
      </c>
      <c r="P947" s="1" t="s">
        <v>43</v>
      </c>
      <c r="Q947" s="1" t="s">
        <v>43</v>
      </c>
      <c r="R947" s="3">
        <v>0</v>
      </c>
      <c r="S947" s="1" t="s">
        <v>44</v>
      </c>
      <c r="T947" s="1" t="s">
        <v>45</v>
      </c>
      <c r="U947" s="1" t="s">
        <v>997</v>
      </c>
      <c r="V947" s="1" t="s">
        <v>46</v>
      </c>
      <c r="W947" s="1" t="s">
        <v>81</v>
      </c>
      <c r="X947" s="1" t="s">
        <v>1530</v>
      </c>
      <c r="Y947" s="1" t="s">
        <v>83</v>
      </c>
      <c r="Z947" s="1" t="s">
        <v>84</v>
      </c>
      <c r="AA947" s="1" t="s">
        <v>51</v>
      </c>
      <c r="AB947" s="1" t="s">
        <v>1530</v>
      </c>
      <c r="AC947" s="1" t="s">
        <v>37</v>
      </c>
    </row>
    <row r="948" spans="1:29" x14ac:dyDescent="0.25">
      <c r="A948" s="1" t="s">
        <v>33</v>
      </c>
      <c r="B948" s="1" t="s">
        <v>34</v>
      </c>
      <c r="C948" s="2">
        <v>45212</v>
      </c>
      <c r="D948" s="1" t="s">
        <v>35</v>
      </c>
      <c r="E948" s="1" t="s">
        <v>36</v>
      </c>
      <c r="F948" s="1" t="s">
        <v>37</v>
      </c>
      <c r="G948" s="1" t="s">
        <v>1532</v>
      </c>
      <c r="H948" s="1" t="s">
        <v>1533</v>
      </c>
      <c r="I948" s="3">
        <v>0</v>
      </c>
      <c r="J948" s="54">
        <v>62800</v>
      </c>
      <c r="K948" s="1" t="s">
        <v>40</v>
      </c>
      <c r="L948" s="1" t="s">
        <v>62</v>
      </c>
      <c r="M948" s="1" t="s">
        <v>63</v>
      </c>
      <c r="N948" s="1" t="s">
        <v>37</v>
      </c>
      <c r="O948" s="1" t="s">
        <v>43</v>
      </c>
      <c r="P948" s="1" t="s">
        <v>43</v>
      </c>
      <c r="Q948" s="1" t="s">
        <v>43</v>
      </c>
      <c r="R948" s="3">
        <v>0</v>
      </c>
      <c r="S948" s="1" t="s">
        <v>44</v>
      </c>
      <c r="T948" s="1" t="s">
        <v>45</v>
      </c>
      <c r="U948" s="1" t="s">
        <v>1532</v>
      </c>
      <c r="V948" s="1" t="s">
        <v>46</v>
      </c>
      <c r="W948" s="1" t="s">
        <v>47</v>
      </c>
      <c r="X948" s="1" t="s">
        <v>1534</v>
      </c>
      <c r="Y948" s="1" t="s">
        <v>49</v>
      </c>
      <c r="Z948" s="1" t="s">
        <v>1440</v>
      </c>
      <c r="AA948" s="1" t="s">
        <v>51</v>
      </c>
      <c r="AB948" s="1" t="s">
        <v>1534</v>
      </c>
      <c r="AC948" s="1" t="s">
        <v>37</v>
      </c>
    </row>
    <row r="949" spans="1:29" x14ac:dyDescent="0.25">
      <c r="A949" s="1" t="s">
        <v>33</v>
      </c>
      <c r="B949" s="1" t="s">
        <v>34</v>
      </c>
      <c r="C949" s="2">
        <v>45212</v>
      </c>
      <c r="D949" s="1" t="s">
        <v>35</v>
      </c>
      <c r="E949" s="1" t="s">
        <v>36</v>
      </c>
      <c r="F949" s="1" t="s">
        <v>37</v>
      </c>
      <c r="G949" s="1" t="s">
        <v>1535</v>
      </c>
      <c r="H949" s="1" t="s">
        <v>1536</v>
      </c>
      <c r="I949" s="3">
        <v>0</v>
      </c>
      <c r="J949" s="54">
        <v>34133</v>
      </c>
      <c r="K949" s="1" t="s">
        <v>40</v>
      </c>
      <c r="L949" s="1" t="s">
        <v>62</v>
      </c>
      <c r="M949" s="1" t="s">
        <v>63</v>
      </c>
      <c r="N949" s="1" t="s">
        <v>37</v>
      </c>
      <c r="O949" s="1" t="s">
        <v>43</v>
      </c>
      <c r="P949" s="1" t="s">
        <v>43</v>
      </c>
      <c r="Q949" s="1" t="s">
        <v>43</v>
      </c>
      <c r="R949" s="3">
        <v>0</v>
      </c>
      <c r="S949" s="1" t="s">
        <v>44</v>
      </c>
      <c r="T949" s="1" t="s">
        <v>45</v>
      </c>
      <c r="U949" s="1" t="s">
        <v>1535</v>
      </c>
      <c r="V949" s="1" t="s">
        <v>46</v>
      </c>
      <c r="W949" s="1" t="s">
        <v>47</v>
      </c>
      <c r="X949" s="1" t="s">
        <v>1537</v>
      </c>
      <c r="Y949" s="1" t="s">
        <v>49</v>
      </c>
      <c r="Z949" s="1" t="s">
        <v>1440</v>
      </c>
      <c r="AA949" s="1" t="s">
        <v>51</v>
      </c>
      <c r="AB949" s="1" t="s">
        <v>1537</v>
      </c>
      <c r="AC949" s="1" t="s">
        <v>37</v>
      </c>
    </row>
    <row r="950" spans="1:29" hidden="1" x14ac:dyDescent="0.25">
      <c r="A950" s="1" t="s">
        <v>33</v>
      </c>
      <c r="B950" s="1" t="s">
        <v>34</v>
      </c>
      <c r="C950" s="2">
        <v>45230</v>
      </c>
      <c r="D950" s="1" t="s">
        <v>73</v>
      </c>
      <c r="E950" s="1" t="s">
        <v>74</v>
      </c>
      <c r="F950" s="1" t="s">
        <v>37</v>
      </c>
      <c r="G950" s="1" t="s">
        <v>1000</v>
      </c>
      <c r="H950" s="1" t="s">
        <v>34</v>
      </c>
      <c r="I950" s="3">
        <v>3181511</v>
      </c>
      <c r="J950" s="3">
        <v>0</v>
      </c>
      <c r="K950" s="1" t="s">
        <v>40</v>
      </c>
      <c r="L950" s="1" t="s">
        <v>1538</v>
      </c>
      <c r="M950" s="1" t="s">
        <v>834</v>
      </c>
      <c r="N950" s="1" t="s">
        <v>1539</v>
      </c>
      <c r="O950" s="1" t="s">
        <v>1540</v>
      </c>
      <c r="P950" s="1" t="s">
        <v>43</v>
      </c>
      <c r="Q950" s="1" t="s">
        <v>43</v>
      </c>
      <c r="R950" s="3">
        <v>0</v>
      </c>
      <c r="S950" s="1" t="s">
        <v>44</v>
      </c>
      <c r="T950" s="1" t="s">
        <v>45</v>
      </c>
      <c r="U950" s="1" t="s">
        <v>1000</v>
      </c>
      <c r="V950" s="1" t="s">
        <v>46</v>
      </c>
      <c r="W950" s="1" t="s">
        <v>81</v>
      </c>
      <c r="X950" s="1" t="s">
        <v>1541</v>
      </c>
      <c r="Y950" s="1" t="s">
        <v>83</v>
      </c>
      <c r="Z950" s="1" t="s">
        <v>84</v>
      </c>
      <c r="AA950" s="1" t="s">
        <v>51</v>
      </c>
      <c r="AB950" s="1" t="s">
        <v>1541</v>
      </c>
      <c r="AC950" s="1" t="s">
        <v>37</v>
      </c>
    </row>
    <row r="951" spans="1:29" hidden="1" x14ac:dyDescent="0.25">
      <c r="A951" s="1" t="s">
        <v>33</v>
      </c>
      <c r="B951" s="1" t="s">
        <v>34</v>
      </c>
      <c r="C951" s="2">
        <v>45230</v>
      </c>
      <c r="D951" s="1" t="s">
        <v>73</v>
      </c>
      <c r="E951" s="1" t="s">
        <v>74</v>
      </c>
      <c r="F951" s="1" t="s">
        <v>37</v>
      </c>
      <c r="G951" s="1" t="s">
        <v>1000</v>
      </c>
      <c r="H951" s="1" t="s">
        <v>34</v>
      </c>
      <c r="I951" s="3">
        <v>38667</v>
      </c>
      <c r="J951" s="3">
        <v>0</v>
      </c>
      <c r="K951" s="1" t="s">
        <v>40</v>
      </c>
      <c r="L951" s="1" t="s">
        <v>694</v>
      </c>
      <c r="M951" s="1" t="s">
        <v>695</v>
      </c>
      <c r="N951" s="1" t="s">
        <v>89</v>
      </c>
      <c r="O951" s="1" t="s">
        <v>90</v>
      </c>
      <c r="P951" s="1" t="s">
        <v>43</v>
      </c>
      <c r="Q951" s="1" t="s">
        <v>43</v>
      </c>
      <c r="R951" s="3">
        <v>0</v>
      </c>
      <c r="S951" s="1" t="s">
        <v>44</v>
      </c>
      <c r="T951" s="1" t="s">
        <v>45</v>
      </c>
      <c r="U951" s="1" t="s">
        <v>1000</v>
      </c>
      <c r="V951" s="1" t="s">
        <v>46</v>
      </c>
      <c r="W951" s="1" t="s">
        <v>81</v>
      </c>
      <c r="X951" s="1" t="s">
        <v>1541</v>
      </c>
      <c r="Y951" s="1" t="s">
        <v>83</v>
      </c>
      <c r="Z951" s="1" t="s">
        <v>84</v>
      </c>
      <c r="AA951" s="1" t="s">
        <v>51</v>
      </c>
      <c r="AB951" s="1" t="s">
        <v>1541</v>
      </c>
      <c r="AC951" s="1" t="s">
        <v>37</v>
      </c>
    </row>
    <row r="952" spans="1:29" hidden="1" x14ac:dyDescent="0.25">
      <c r="A952" s="1" t="s">
        <v>33</v>
      </c>
      <c r="B952" s="1" t="s">
        <v>34</v>
      </c>
      <c r="C952" s="2">
        <v>45230</v>
      </c>
      <c r="D952" s="1" t="s">
        <v>73</v>
      </c>
      <c r="E952" s="1" t="s">
        <v>74</v>
      </c>
      <c r="F952" s="1" t="s">
        <v>37</v>
      </c>
      <c r="G952" s="1" t="s">
        <v>1000</v>
      </c>
      <c r="H952" s="1" t="s">
        <v>34</v>
      </c>
      <c r="I952" s="3">
        <v>425334</v>
      </c>
      <c r="J952" s="3">
        <v>0</v>
      </c>
      <c r="K952" s="1" t="s">
        <v>40</v>
      </c>
      <c r="L952" s="1" t="s">
        <v>1491</v>
      </c>
      <c r="M952" s="1" t="s">
        <v>634</v>
      </c>
      <c r="N952" s="1" t="s">
        <v>89</v>
      </c>
      <c r="O952" s="1" t="s">
        <v>90</v>
      </c>
      <c r="P952" s="1" t="s">
        <v>43</v>
      </c>
      <c r="Q952" s="1" t="s">
        <v>43</v>
      </c>
      <c r="R952" s="3">
        <v>0</v>
      </c>
      <c r="S952" s="1" t="s">
        <v>44</v>
      </c>
      <c r="T952" s="1" t="s">
        <v>45</v>
      </c>
      <c r="U952" s="1" t="s">
        <v>1000</v>
      </c>
      <c r="V952" s="1" t="s">
        <v>46</v>
      </c>
      <c r="W952" s="1" t="s">
        <v>81</v>
      </c>
      <c r="X952" s="1" t="s">
        <v>1541</v>
      </c>
      <c r="Y952" s="1" t="s">
        <v>83</v>
      </c>
      <c r="Z952" s="1" t="s">
        <v>84</v>
      </c>
      <c r="AA952" s="1" t="s">
        <v>51</v>
      </c>
      <c r="AB952" s="1" t="s">
        <v>1541</v>
      </c>
      <c r="AC952" s="1" t="s">
        <v>37</v>
      </c>
    </row>
    <row r="953" spans="1:29" hidden="1" x14ac:dyDescent="0.25">
      <c r="A953" s="1" t="s">
        <v>33</v>
      </c>
      <c r="B953" s="1" t="s">
        <v>34</v>
      </c>
      <c r="C953" s="2">
        <v>45230</v>
      </c>
      <c r="D953" s="1" t="s">
        <v>73</v>
      </c>
      <c r="E953" s="1" t="s">
        <v>74</v>
      </c>
      <c r="F953" s="1" t="s">
        <v>37</v>
      </c>
      <c r="G953" s="1" t="s">
        <v>1000</v>
      </c>
      <c r="H953" s="1" t="s">
        <v>34</v>
      </c>
      <c r="I953" s="3">
        <v>502667</v>
      </c>
      <c r="J953" s="3">
        <v>0</v>
      </c>
      <c r="K953" s="1" t="s">
        <v>40</v>
      </c>
      <c r="L953" s="1" t="s">
        <v>77</v>
      </c>
      <c r="M953" s="1" t="s">
        <v>78</v>
      </c>
      <c r="N953" s="1" t="s">
        <v>79</v>
      </c>
      <c r="O953" s="1" t="s">
        <v>80</v>
      </c>
      <c r="P953" s="1" t="s">
        <v>43</v>
      </c>
      <c r="Q953" s="1" t="s">
        <v>43</v>
      </c>
      <c r="R953" s="3">
        <v>0</v>
      </c>
      <c r="S953" s="1" t="s">
        <v>44</v>
      </c>
      <c r="T953" s="1" t="s">
        <v>45</v>
      </c>
      <c r="U953" s="1" t="s">
        <v>1000</v>
      </c>
      <c r="V953" s="1" t="s">
        <v>46</v>
      </c>
      <c r="W953" s="1" t="s">
        <v>81</v>
      </c>
      <c r="X953" s="1" t="s">
        <v>1541</v>
      </c>
      <c r="Y953" s="1" t="s">
        <v>83</v>
      </c>
      <c r="Z953" s="1" t="s">
        <v>84</v>
      </c>
      <c r="AA953" s="1" t="s">
        <v>51</v>
      </c>
      <c r="AB953" s="1" t="s">
        <v>1541</v>
      </c>
      <c r="AC953" s="1" t="s">
        <v>37</v>
      </c>
    </row>
    <row r="954" spans="1:29" hidden="1" x14ac:dyDescent="0.25">
      <c r="A954" s="1" t="s">
        <v>33</v>
      </c>
      <c r="B954" s="1" t="s">
        <v>34</v>
      </c>
      <c r="C954" s="2">
        <v>45230</v>
      </c>
      <c r="D954" s="1" t="s">
        <v>73</v>
      </c>
      <c r="E954" s="1" t="s">
        <v>74</v>
      </c>
      <c r="F954" s="1" t="s">
        <v>37</v>
      </c>
      <c r="G954" s="1" t="s">
        <v>1000</v>
      </c>
      <c r="H954" s="1" t="s">
        <v>34</v>
      </c>
      <c r="I954" s="3">
        <v>580000</v>
      </c>
      <c r="J954" s="3">
        <v>0</v>
      </c>
      <c r="K954" s="1" t="s">
        <v>40</v>
      </c>
      <c r="L954" s="1" t="s">
        <v>113</v>
      </c>
      <c r="M954" s="1" t="s">
        <v>114</v>
      </c>
      <c r="N954" s="1" t="s">
        <v>79</v>
      </c>
      <c r="O954" s="1" t="s">
        <v>80</v>
      </c>
      <c r="P954" s="1" t="s">
        <v>43</v>
      </c>
      <c r="Q954" s="1" t="s">
        <v>43</v>
      </c>
      <c r="R954" s="3">
        <v>0</v>
      </c>
      <c r="S954" s="1" t="s">
        <v>44</v>
      </c>
      <c r="T954" s="1" t="s">
        <v>45</v>
      </c>
      <c r="U954" s="1" t="s">
        <v>1000</v>
      </c>
      <c r="V954" s="1" t="s">
        <v>46</v>
      </c>
      <c r="W954" s="1" t="s">
        <v>81</v>
      </c>
      <c r="X954" s="1" t="s">
        <v>1541</v>
      </c>
      <c r="Y954" s="1" t="s">
        <v>83</v>
      </c>
      <c r="Z954" s="1" t="s">
        <v>84</v>
      </c>
      <c r="AA954" s="1" t="s">
        <v>51</v>
      </c>
      <c r="AB954" s="1" t="s">
        <v>1541</v>
      </c>
      <c r="AC954" s="1" t="s">
        <v>37</v>
      </c>
    </row>
    <row r="955" spans="1:29" hidden="1" x14ac:dyDescent="0.25">
      <c r="A955" s="1" t="s">
        <v>33</v>
      </c>
      <c r="B955" s="1" t="s">
        <v>34</v>
      </c>
      <c r="C955" s="2">
        <v>45230</v>
      </c>
      <c r="D955" s="1" t="s">
        <v>73</v>
      </c>
      <c r="E955" s="1" t="s">
        <v>74</v>
      </c>
      <c r="F955" s="1" t="s">
        <v>37</v>
      </c>
      <c r="G955" s="1" t="s">
        <v>1000</v>
      </c>
      <c r="H955" s="1" t="s">
        <v>34</v>
      </c>
      <c r="I955" s="3">
        <v>38667</v>
      </c>
      <c r="J955" s="3">
        <v>0</v>
      </c>
      <c r="K955" s="1" t="s">
        <v>40</v>
      </c>
      <c r="L955" s="1" t="s">
        <v>152</v>
      </c>
      <c r="M955" s="1" t="s">
        <v>153</v>
      </c>
      <c r="N955" s="1" t="s">
        <v>79</v>
      </c>
      <c r="O955" s="1" t="s">
        <v>80</v>
      </c>
      <c r="P955" s="1" t="s">
        <v>43</v>
      </c>
      <c r="Q955" s="1" t="s">
        <v>43</v>
      </c>
      <c r="R955" s="3">
        <v>0</v>
      </c>
      <c r="S955" s="1" t="s">
        <v>44</v>
      </c>
      <c r="T955" s="1" t="s">
        <v>45</v>
      </c>
      <c r="U955" s="1" t="s">
        <v>1000</v>
      </c>
      <c r="V955" s="1" t="s">
        <v>46</v>
      </c>
      <c r="W955" s="1" t="s">
        <v>81</v>
      </c>
      <c r="X955" s="1" t="s">
        <v>1541</v>
      </c>
      <c r="Y955" s="1" t="s">
        <v>83</v>
      </c>
      <c r="Z955" s="1" t="s">
        <v>84</v>
      </c>
      <c r="AA955" s="1" t="s">
        <v>51</v>
      </c>
      <c r="AB955" s="1" t="s">
        <v>1541</v>
      </c>
      <c r="AC955" s="1" t="s">
        <v>37</v>
      </c>
    </row>
    <row r="956" spans="1:29" hidden="1" x14ac:dyDescent="0.25">
      <c r="A956" s="1" t="s">
        <v>33</v>
      </c>
      <c r="B956" s="1" t="s">
        <v>34</v>
      </c>
      <c r="C956" s="2">
        <v>45230</v>
      </c>
      <c r="D956" s="1" t="s">
        <v>73</v>
      </c>
      <c r="E956" s="1" t="s">
        <v>74</v>
      </c>
      <c r="F956" s="1" t="s">
        <v>37</v>
      </c>
      <c r="G956" s="1" t="s">
        <v>1000</v>
      </c>
      <c r="H956" s="1" t="s">
        <v>34</v>
      </c>
      <c r="I956" s="3">
        <v>502667</v>
      </c>
      <c r="J956" s="3">
        <v>0</v>
      </c>
      <c r="K956" s="1" t="s">
        <v>40</v>
      </c>
      <c r="L956" s="1" t="s">
        <v>117</v>
      </c>
      <c r="M956" s="1" t="s">
        <v>118</v>
      </c>
      <c r="N956" s="1" t="s">
        <v>79</v>
      </c>
      <c r="O956" s="1" t="s">
        <v>80</v>
      </c>
      <c r="P956" s="1" t="s">
        <v>43</v>
      </c>
      <c r="Q956" s="1" t="s">
        <v>43</v>
      </c>
      <c r="R956" s="3">
        <v>0</v>
      </c>
      <c r="S956" s="1" t="s">
        <v>44</v>
      </c>
      <c r="T956" s="1" t="s">
        <v>45</v>
      </c>
      <c r="U956" s="1" t="s">
        <v>1000</v>
      </c>
      <c r="V956" s="1" t="s">
        <v>46</v>
      </c>
      <c r="W956" s="1" t="s">
        <v>81</v>
      </c>
      <c r="X956" s="1" t="s">
        <v>1541</v>
      </c>
      <c r="Y956" s="1" t="s">
        <v>83</v>
      </c>
      <c r="Z956" s="1" t="s">
        <v>84</v>
      </c>
      <c r="AA956" s="1" t="s">
        <v>51</v>
      </c>
      <c r="AB956" s="1" t="s">
        <v>1541</v>
      </c>
      <c r="AC956" s="1" t="s">
        <v>37</v>
      </c>
    </row>
    <row r="957" spans="1:29" hidden="1" x14ac:dyDescent="0.25">
      <c r="A957" s="1" t="s">
        <v>33</v>
      </c>
      <c r="B957" s="1" t="s">
        <v>34</v>
      </c>
      <c r="C957" s="2">
        <v>45230</v>
      </c>
      <c r="D957" s="1" t="s">
        <v>73</v>
      </c>
      <c r="E957" s="1" t="s">
        <v>74</v>
      </c>
      <c r="F957" s="1" t="s">
        <v>37</v>
      </c>
      <c r="G957" s="1" t="s">
        <v>1000</v>
      </c>
      <c r="H957" s="1" t="s">
        <v>34</v>
      </c>
      <c r="I957" s="3">
        <v>116000</v>
      </c>
      <c r="J957" s="3">
        <v>0</v>
      </c>
      <c r="K957" s="1" t="s">
        <v>40</v>
      </c>
      <c r="L957" s="1" t="s">
        <v>133</v>
      </c>
      <c r="M957" s="1" t="s">
        <v>134</v>
      </c>
      <c r="N957" s="1" t="s">
        <v>79</v>
      </c>
      <c r="O957" s="1" t="s">
        <v>80</v>
      </c>
      <c r="P957" s="1" t="s">
        <v>43</v>
      </c>
      <c r="Q957" s="1" t="s">
        <v>43</v>
      </c>
      <c r="R957" s="3">
        <v>0</v>
      </c>
      <c r="S957" s="1" t="s">
        <v>44</v>
      </c>
      <c r="T957" s="1" t="s">
        <v>45</v>
      </c>
      <c r="U957" s="1" t="s">
        <v>1000</v>
      </c>
      <c r="V957" s="1" t="s">
        <v>46</v>
      </c>
      <c r="W957" s="1" t="s">
        <v>81</v>
      </c>
      <c r="X957" s="1" t="s">
        <v>1541</v>
      </c>
      <c r="Y957" s="1" t="s">
        <v>83</v>
      </c>
      <c r="Z957" s="1" t="s">
        <v>84</v>
      </c>
      <c r="AA957" s="1" t="s">
        <v>51</v>
      </c>
      <c r="AB957" s="1" t="s">
        <v>1541</v>
      </c>
      <c r="AC957" s="1" t="s">
        <v>37</v>
      </c>
    </row>
    <row r="958" spans="1:29" hidden="1" x14ac:dyDescent="0.25">
      <c r="A958" s="1" t="s">
        <v>33</v>
      </c>
      <c r="B958" s="1" t="s">
        <v>34</v>
      </c>
      <c r="C958" s="2">
        <v>45230</v>
      </c>
      <c r="D958" s="1" t="s">
        <v>73</v>
      </c>
      <c r="E958" s="1" t="s">
        <v>74</v>
      </c>
      <c r="F958" s="1" t="s">
        <v>37</v>
      </c>
      <c r="G958" s="1" t="s">
        <v>1000</v>
      </c>
      <c r="H958" s="1" t="s">
        <v>34</v>
      </c>
      <c r="I958" s="3">
        <v>215310</v>
      </c>
      <c r="J958" s="3">
        <v>0</v>
      </c>
      <c r="K958" s="1" t="s">
        <v>40</v>
      </c>
      <c r="L958" s="1" t="s">
        <v>1542</v>
      </c>
      <c r="M958" s="1" t="s">
        <v>638</v>
      </c>
      <c r="N958" s="1" t="s">
        <v>79</v>
      </c>
      <c r="O958" s="1" t="s">
        <v>80</v>
      </c>
      <c r="P958" s="1" t="s">
        <v>43</v>
      </c>
      <c r="Q958" s="1" t="s">
        <v>43</v>
      </c>
      <c r="R958" s="3">
        <v>0</v>
      </c>
      <c r="S958" s="1" t="s">
        <v>44</v>
      </c>
      <c r="T958" s="1" t="s">
        <v>45</v>
      </c>
      <c r="U958" s="1" t="s">
        <v>1000</v>
      </c>
      <c r="V958" s="1" t="s">
        <v>46</v>
      </c>
      <c r="W958" s="1" t="s">
        <v>81</v>
      </c>
      <c r="X958" s="1" t="s">
        <v>1541</v>
      </c>
      <c r="Y958" s="1" t="s">
        <v>83</v>
      </c>
      <c r="Z958" s="1" t="s">
        <v>84</v>
      </c>
      <c r="AA958" s="1" t="s">
        <v>51</v>
      </c>
      <c r="AB958" s="1" t="s">
        <v>1541</v>
      </c>
      <c r="AC958" s="1" t="s">
        <v>37</v>
      </c>
    </row>
    <row r="959" spans="1:29" hidden="1" x14ac:dyDescent="0.25">
      <c r="A959" s="1" t="s">
        <v>33</v>
      </c>
      <c r="B959" s="1" t="s">
        <v>34</v>
      </c>
      <c r="C959" s="2">
        <v>45230</v>
      </c>
      <c r="D959" s="1" t="s">
        <v>73</v>
      </c>
      <c r="E959" s="1" t="s">
        <v>74</v>
      </c>
      <c r="F959" s="1" t="s">
        <v>37</v>
      </c>
      <c r="G959" s="1" t="s">
        <v>1000</v>
      </c>
      <c r="H959" s="1" t="s">
        <v>34</v>
      </c>
      <c r="I959" s="3">
        <v>77334</v>
      </c>
      <c r="J959" s="3">
        <v>0</v>
      </c>
      <c r="K959" s="1" t="s">
        <v>40</v>
      </c>
      <c r="L959" s="1" t="s">
        <v>125</v>
      </c>
      <c r="M959" s="1" t="s">
        <v>126</v>
      </c>
      <c r="N959" s="1" t="s">
        <v>79</v>
      </c>
      <c r="O959" s="1" t="s">
        <v>80</v>
      </c>
      <c r="P959" s="1" t="s">
        <v>43</v>
      </c>
      <c r="Q959" s="1" t="s">
        <v>43</v>
      </c>
      <c r="R959" s="3">
        <v>0</v>
      </c>
      <c r="S959" s="1" t="s">
        <v>44</v>
      </c>
      <c r="T959" s="1" t="s">
        <v>45</v>
      </c>
      <c r="U959" s="1" t="s">
        <v>1000</v>
      </c>
      <c r="V959" s="1" t="s">
        <v>46</v>
      </c>
      <c r="W959" s="1" t="s">
        <v>81</v>
      </c>
      <c r="X959" s="1" t="s">
        <v>1541</v>
      </c>
      <c r="Y959" s="1" t="s">
        <v>83</v>
      </c>
      <c r="Z959" s="1" t="s">
        <v>84</v>
      </c>
      <c r="AA959" s="1" t="s">
        <v>51</v>
      </c>
      <c r="AB959" s="1" t="s">
        <v>1541</v>
      </c>
      <c r="AC959" s="1" t="s">
        <v>37</v>
      </c>
    </row>
    <row r="960" spans="1:29" hidden="1" x14ac:dyDescent="0.25">
      <c r="A960" s="1" t="s">
        <v>33</v>
      </c>
      <c r="B960" s="1" t="s">
        <v>34</v>
      </c>
      <c r="C960" s="2">
        <v>45230</v>
      </c>
      <c r="D960" s="1" t="s">
        <v>73</v>
      </c>
      <c r="E960" s="1" t="s">
        <v>74</v>
      </c>
      <c r="F960" s="1" t="s">
        <v>37</v>
      </c>
      <c r="G960" s="1" t="s">
        <v>1000</v>
      </c>
      <c r="H960" s="1" t="s">
        <v>34</v>
      </c>
      <c r="I960" s="3">
        <v>425334</v>
      </c>
      <c r="J960" s="3">
        <v>0</v>
      </c>
      <c r="K960" s="1" t="s">
        <v>40</v>
      </c>
      <c r="L960" s="1" t="s">
        <v>601</v>
      </c>
      <c r="M960" s="1" t="s">
        <v>602</v>
      </c>
      <c r="N960" s="1" t="s">
        <v>79</v>
      </c>
      <c r="O960" s="1" t="s">
        <v>80</v>
      </c>
      <c r="P960" s="1" t="s">
        <v>43</v>
      </c>
      <c r="Q960" s="1" t="s">
        <v>43</v>
      </c>
      <c r="R960" s="3">
        <v>0</v>
      </c>
      <c r="S960" s="1" t="s">
        <v>44</v>
      </c>
      <c r="T960" s="1" t="s">
        <v>45</v>
      </c>
      <c r="U960" s="1" t="s">
        <v>1000</v>
      </c>
      <c r="V960" s="1" t="s">
        <v>46</v>
      </c>
      <c r="W960" s="1" t="s">
        <v>81</v>
      </c>
      <c r="X960" s="1" t="s">
        <v>1541</v>
      </c>
      <c r="Y960" s="1" t="s">
        <v>83</v>
      </c>
      <c r="Z960" s="1" t="s">
        <v>84</v>
      </c>
      <c r="AA960" s="1" t="s">
        <v>51</v>
      </c>
      <c r="AB960" s="1" t="s">
        <v>1541</v>
      </c>
      <c r="AC960" s="1" t="s">
        <v>37</v>
      </c>
    </row>
    <row r="961" spans="1:29" hidden="1" x14ac:dyDescent="0.25">
      <c r="A961" s="1" t="s">
        <v>33</v>
      </c>
      <c r="B961" s="1" t="s">
        <v>34</v>
      </c>
      <c r="C961" s="2">
        <v>45230</v>
      </c>
      <c r="D961" s="1" t="s">
        <v>73</v>
      </c>
      <c r="E961" s="1" t="s">
        <v>74</v>
      </c>
      <c r="F961" s="1" t="s">
        <v>37</v>
      </c>
      <c r="G961" s="1" t="s">
        <v>1000</v>
      </c>
      <c r="H961" s="1" t="s">
        <v>34</v>
      </c>
      <c r="I961" s="3">
        <v>860765</v>
      </c>
      <c r="J961" s="3">
        <v>0</v>
      </c>
      <c r="K961" s="1" t="s">
        <v>40</v>
      </c>
      <c r="L961" s="1" t="s">
        <v>91</v>
      </c>
      <c r="M961" s="1" t="s">
        <v>92</v>
      </c>
      <c r="N961" s="1" t="s">
        <v>79</v>
      </c>
      <c r="O961" s="1" t="s">
        <v>80</v>
      </c>
      <c r="P961" s="1" t="s">
        <v>43</v>
      </c>
      <c r="Q961" s="1" t="s">
        <v>43</v>
      </c>
      <c r="R961" s="3">
        <v>0</v>
      </c>
      <c r="S961" s="1" t="s">
        <v>44</v>
      </c>
      <c r="T961" s="1" t="s">
        <v>45</v>
      </c>
      <c r="U961" s="1" t="s">
        <v>1000</v>
      </c>
      <c r="V961" s="1" t="s">
        <v>46</v>
      </c>
      <c r="W961" s="1" t="s">
        <v>81</v>
      </c>
      <c r="X961" s="1" t="s">
        <v>1541</v>
      </c>
      <c r="Y961" s="1" t="s">
        <v>83</v>
      </c>
      <c r="Z961" s="1" t="s">
        <v>84</v>
      </c>
      <c r="AA961" s="1" t="s">
        <v>51</v>
      </c>
      <c r="AB961" s="1" t="s">
        <v>1541</v>
      </c>
      <c r="AC961" s="1" t="s">
        <v>37</v>
      </c>
    </row>
    <row r="962" spans="1:29" hidden="1" x14ac:dyDescent="0.25">
      <c r="A962" s="1" t="s">
        <v>33</v>
      </c>
      <c r="B962" s="1" t="s">
        <v>34</v>
      </c>
      <c r="C962" s="2">
        <v>45230</v>
      </c>
      <c r="D962" s="1" t="s">
        <v>73</v>
      </c>
      <c r="E962" s="1" t="s">
        <v>74</v>
      </c>
      <c r="F962" s="1" t="s">
        <v>37</v>
      </c>
      <c r="G962" s="1" t="s">
        <v>1000</v>
      </c>
      <c r="H962" s="1" t="s">
        <v>34</v>
      </c>
      <c r="I962" s="3">
        <v>126388</v>
      </c>
      <c r="J962" s="3">
        <v>0</v>
      </c>
      <c r="K962" s="1" t="s">
        <v>40</v>
      </c>
      <c r="L962" s="1" t="s">
        <v>649</v>
      </c>
      <c r="M962" s="1" t="s">
        <v>650</v>
      </c>
      <c r="N962" s="1" t="s">
        <v>79</v>
      </c>
      <c r="O962" s="1" t="s">
        <v>80</v>
      </c>
      <c r="P962" s="1" t="s">
        <v>43</v>
      </c>
      <c r="Q962" s="1" t="s">
        <v>43</v>
      </c>
      <c r="R962" s="3">
        <v>0</v>
      </c>
      <c r="S962" s="1" t="s">
        <v>44</v>
      </c>
      <c r="T962" s="1" t="s">
        <v>45</v>
      </c>
      <c r="U962" s="1" t="s">
        <v>1000</v>
      </c>
      <c r="V962" s="1" t="s">
        <v>46</v>
      </c>
      <c r="W962" s="1" t="s">
        <v>81</v>
      </c>
      <c r="X962" s="1" t="s">
        <v>1541</v>
      </c>
      <c r="Y962" s="1" t="s">
        <v>83</v>
      </c>
      <c r="Z962" s="1" t="s">
        <v>84</v>
      </c>
      <c r="AA962" s="1" t="s">
        <v>51</v>
      </c>
      <c r="AB962" s="1" t="s">
        <v>1541</v>
      </c>
      <c r="AC962" s="1" t="s">
        <v>37</v>
      </c>
    </row>
    <row r="963" spans="1:29" hidden="1" x14ac:dyDescent="0.25">
      <c r="A963" s="1" t="s">
        <v>33</v>
      </c>
      <c r="B963" s="1" t="s">
        <v>34</v>
      </c>
      <c r="C963" s="2">
        <v>45230</v>
      </c>
      <c r="D963" s="1" t="s">
        <v>73</v>
      </c>
      <c r="E963" s="1" t="s">
        <v>74</v>
      </c>
      <c r="F963" s="1" t="s">
        <v>37</v>
      </c>
      <c r="G963" s="1" t="s">
        <v>1000</v>
      </c>
      <c r="H963" s="1" t="s">
        <v>34</v>
      </c>
      <c r="I963" s="3">
        <v>784299</v>
      </c>
      <c r="J963" s="3">
        <v>0</v>
      </c>
      <c r="K963" s="1" t="s">
        <v>40</v>
      </c>
      <c r="L963" s="1" t="s">
        <v>1455</v>
      </c>
      <c r="M963" s="1" t="s">
        <v>1456</v>
      </c>
      <c r="N963" s="1" t="s">
        <v>1457</v>
      </c>
      <c r="O963" s="1" t="s">
        <v>1458</v>
      </c>
      <c r="P963" s="1" t="s">
        <v>43</v>
      </c>
      <c r="Q963" s="1" t="s">
        <v>43</v>
      </c>
      <c r="R963" s="3">
        <v>0</v>
      </c>
      <c r="S963" s="1" t="s">
        <v>44</v>
      </c>
      <c r="T963" s="1" t="s">
        <v>45</v>
      </c>
      <c r="U963" s="1" t="s">
        <v>1000</v>
      </c>
      <c r="V963" s="1" t="s">
        <v>46</v>
      </c>
      <c r="W963" s="1" t="s">
        <v>81</v>
      </c>
      <c r="X963" s="1" t="s">
        <v>1541</v>
      </c>
      <c r="Y963" s="1" t="s">
        <v>83</v>
      </c>
      <c r="Z963" s="1" t="s">
        <v>84</v>
      </c>
      <c r="AA963" s="1" t="s">
        <v>51</v>
      </c>
      <c r="AB963" s="1" t="s">
        <v>1541</v>
      </c>
      <c r="AC963" s="1" t="s">
        <v>37</v>
      </c>
    </row>
    <row r="964" spans="1:29" hidden="1" x14ac:dyDescent="0.25">
      <c r="A964" s="1" t="s">
        <v>33</v>
      </c>
      <c r="B964" s="1" t="s">
        <v>34</v>
      </c>
      <c r="C964" s="2">
        <v>45230</v>
      </c>
      <c r="D964" s="1" t="s">
        <v>73</v>
      </c>
      <c r="E964" s="1" t="s">
        <v>74</v>
      </c>
      <c r="F964" s="1" t="s">
        <v>37</v>
      </c>
      <c r="G964" s="1" t="s">
        <v>1000</v>
      </c>
      <c r="H964" s="1" t="s">
        <v>34</v>
      </c>
      <c r="I964" s="3">
        <v>1223658</v>
      </c>
      <c r="J964" s="3">
        <v>0</v>
      </c>
      <c r="K964" s="1" t="s">
        <v>40</v>
      </c>
      <c r="L964" s="1" t="s">
        <v>1538</v>
      </c>
      <c r="M964" s="1" t="s">
        <v>834</v>
      </c>
      <c r="N964" s="1" t="s">
        <v>1539</v>
      </c>
      <c r="O964" s="1" t="s">
        <v>1540</v>
      </c>
      <c r="P964" s="1" t="s">
        <v>43</v>
      </c>
      <c r="Q964" s="1" t="s">
        <v>43</v>
      </c>
      <c r="R964" s="3">
        <v>0</v>
      </c>
      <c r="S964" s="1" t="s">
        <v>44</v>
      </c>
      <c r="T964" s="1" t="s">
        <v>45</v>
      </c>
      <c r="U964" s="1" t="s">
        <v>1000</v>
      </c>
      <c r="V964" s="1" t="s">
        <v>46</v>
      </c>
      <c r="W964" s="1" t="s">
        <v>81</v>
      </c>
      <c r="X964" s="1" t="s">
        <v>1541</v>
      </c>
      <c r="Y964" s="1" t="s">
        <v>83</v>
      </c>
      <c r="Z964" s="1" t="s">
        <v>84</v>
      </c>
      <c r="AA964" s="1" t="s">
        <v>51</v>
      </c>
      <c r="AB964" s="1" t="s">
        <v>1541</v>
      </c>
      <c r="AC964" s="1" t="s">
        <v>37</v>
      </c>
    </row>
    <row r="965" spans="1:29" hidden="1" x14ac:dyDescent="0.25">
      <c r="A965" s="1" t="s">
        <v>33</v>
      </c>
      <c r="B965" s="1" t="s">
        <v>34</v>
      </c>
      <c r="C965" s="2">
        <v>45230</v>
      </c>
      <c r="D965" s="1" t="s">
        <v>73</v>
      </c>
      <c r="E965" s="1" t="s">
        <v>74</v>
      </c>
      <c r="F965" s="1" t="s">
        <v>37</v>
      </c>
      <c r="G965" s="1" t="s">
        <v>1000</v>
      </c>
      <c r="H965" s="1" t="s">
        <v>34</v>
      </c>
      <c r="I965" s="3">
        <v>140358</v>
      </c>
      <c r="J965" s="3">
        <v>0</v>
      </c>
      <c r="K965" s="1" t="s">
        <v>40</v>
      </c>
      <c r="L965" s="1" t="s">
        <v>656</v>
      </c>
      <c r="M965" s="1" t="s">
        <v>657</v>
      </c>
      <c r="N965" s="1" t="s">
        <v>89</v>
      </c>
      <c r="O965" s="1" t="s">
        <v>90</v>
      </c>
      <c r="P965" s="1" t="s">
        <v>43</v>
      </c>
      <c r="Q965" s="1" t="s">
        <v>43</v>
      </c>
      <c r="R965" s="3">
        <v>0</v>
      </c>
      <c r="S965" s="1" t="s">
        <v>44</v>
      </c>
      <c r="T965" s="1" t="s">
        <v>45</v>
      </c>
      <c r="U965" s="1" t="s">
        <v>1000</v>
      </c>
      <c r="V965" s="1" t="s">
        <v>46</v>
      </c>
      <c r="W965" s="1" t="s">
        <v>81</v>
      </c>
      <c r="X965" s="1" t="s">
        <v>1541</v>
      </c>
      <c r="Y965" s="1" t="s">
        <v>83</v>
      </c>
      <c r="Z965" s="1" t="s">
        <v>84</v>
      </c>
      <c r="AA965" s="1" t="s">
        <v>51</v>
      </c>
      <c r="AB965" s="1" t="s">
        <v>1541</v>
      </c>
      <c r="AC965" s="1" t="s">
        <v>37</v>
      </c>
    </row>
    <row r="966" spans="1:29" hidden="1" x14ac:dyDescent="0.25">
      <c r="A966" s="1" t="s">
        <v>33</v>
      </c>
      <c r="B966" s="1" t="s">
        <v>34</v>
      </c>
      <c r="C966" s="2">
        <v>45230</v>
      </c>
      <c r="D966" s="1" t="s">
        <v>73</v>
      </c>
      <c r="E966" s="1" t="s">
        <v>74</v>
      </c>
      <c r="F966" s="1" t="s">
        <v>37</v>
      </c>
      <c r="G966" s="1" t="s">
        <v>1000</v>
      </c>
      <c r="H966" s="1" t="s">
        <v>34</v>
      </c>
      <c r="I966" s="3">
        <v>580000</v>
      </c>
      <c r="J966" s="3">
        <v>0</v>
      </c>
      <c r="K966" s="1" t="s">
        <v>40</v>
      </c>
      <c r="L966" s="1" t="s">
        <v>77</v>
      </c>
      <c r="M966" s="1" t="s">
        <v>78</v>
      </c>
      <c r="N966" s="1" t="s">
        <v>79</v>
      </c>
      <c r="O966" s="1" t="s">
        <v>80</v>
      </c>
      <c r="P966" s="1" t="s">
        <v>43</v>
      </c>
      <c r="Q966" s="1" t="s">
        <v>43</v>
      </c>
      <c r="R966" s="3">
        <v>0</v>
      </c>
      <c r="S966" s="1" t="s">
        <v>44</v>
      </c>
      <c r="T966" s="1" t="s">
        <v>45</v>
      </c>
      <c r="U966" s="1" t="s">
        <v>1000</v>
      </c>
      <c r="V966" s="1" t="s">
        <v>46</v>
      </c>
      <c r="W966" s="1" t="s">
        <v>81</v>
      </c>
      <c r="X966" s="1" t="s">
        <v>1541</v>
      </c>
      <c r="Y966" s="1" t="s">
        <v>83</v>
      </c>
      <c r="Z966" s="1" t="s">
        <v>84</v>
      </c>
      <c r="AA966" s="1" t="s">
        <v>51</v>
      </c>
      <c r="AB966" s="1" t="s">
        <v>1541</v>
      </c>
      <c r="AC966" s="1" t="s">
        <v>37</v>
      </c>
    </row>
    <row r="967" spans="1:29" hidden="1" x14ac:dyDescent="0.25">
      <c r="A967" s="1" t="s">
        <v>33</v>
      </c>
      <c r="B967" s="1" t="s">
        <v>34</v>
      </c>
      <c r="C967" s="2">
        <v>45230</v>
      </c>
      <c r="D967" s="1" t="s">
        <v>73</v>
      </c>
      <c r="E967" s="1" t="s">
        <v>74</v>
      </c>
      <c r="F967" s="1" t="s">
        <v>37</v>
      </c>
      <c r="G967" s="1" t="s">
        <v>1000</v>
      </c>
      <c r="H967" s="1" t="s">
        <v>34</v>
      </c>
      <c r="I967" s="3">
        <v>541334</v>
      </c>
      <c r="J967" s="3">
        <v>0</v>
      </c>
      <c r="K967" s="1" t="s">
        <v>40</v>
      </c>
      <c r="L967" s="1" t="s">
        <v>117</v>
      </c>
      <c r="M967" s="1" t="s">
        <v>118</v>
      </c>
      <c r="N967" s="1" t="s">
        <v>79</v>
      </c>
      <c r="O967" s="1" t="s">
        <v>80</v>
      </c>
      <c r="P967" s="1" t="s">
        <v>43</v>
      </c>
      <c r="Q967" s="1" t="s">
        <v>43</v>
      </c>
      <c r="R967" s="3">
        <v>0</v>
      </c>
      <c r="S967" s="1" t="s">
        <v>44</v>
      </c>
      <c r="T967" s="1" t="s">
        <v>45</v>
      </c>
      <c r="U967" s="1" t="s">
        <v>1000</v>
      </c>
      <c r="V967" s="1" t="s">
        <v>46</v>
      </c>
      <c r="W967" s="1" t="s">
        <v>81</v>
      </c>
      <c r="X967" s="1" t="s">
        <v>1541</v>
      </c>
      <c r="Y967" s="1" t="s">
        <v>83</v>
      </c>
      <c r="Z967" s="1" t="s">
        <v>84</v>
      </c>
      <c r="AA967" s="1" t="s">
        <v>51</v>
      </c>
      <c r="AB967" s="1" t="s">
        <v>1541</v>
      </c>
      <c r="AC967" s="1" t="s">
        <v>37</v>
      </c>
    </row>
    <row r="968" spans="1:29" hidden="1" x14ac:dyDescent="0.25">
      <c r="A968" s="1" t="s">
        <v>33</v>
      </c>
      <c r="B968" s="1" t="s">
        <v>34</v>
      </c>
      <c r="C968" s="2">
        <v>45230</v>
      </c>
      <c r="D968" s="1" t="s">
        <v>73</v>
      </c>
      <c r="E968" s="1" t="s">
        <v>74</v>
      </c>
      <c r="F968" s="1" t="s">
        <v>37</v>
      </c>
      <c r="G968" s="1" t="s">
        <v>1000</v>
      </c>
      <c r="H968" s="1" t="s">
        <v>34</v>
      </c>
      <c r="I968" s="3">
        <v>77334</v>
      </c>
      <c r="J968" s="3">
        <v>0</v>
      </c>
      <c r="K968" s="1" t="s">
        <v>40</v>
      </c>
      <c r="L968" s="1" t="s">
        <v>133</v>
      </c>
      <c r="M968" s="1" t="s">
        <v>134</v>
      </c>
      <c r="N968" s="1" t="s">
        <v>79</v>
      </c>
      <c r="O968" s="1" t="s">
        <v>80</v>
      </c>
      <c r="P968" s="1" t="s">
        <v>43</v>
      </c>
      <c r="Q968" s="1" t="s">
        <v>43</v>
      </c>
      <c r="R968" s="3">
        <v>0</v>
      </c>
      <c r="S968" s="1" t="s">
        <v>44</v>
      </c>
      <c r="T968" s="1" t="s">
        <v>45</v>
      </c>
      <c r="U968" s="1" t="s">
        <v>1000</v>
      </c>
      <c r="V968" s="1" t="s">
        <v>46</v>
      </c>
      <c r="W968" s="1" t="s">
        <v>81</v>
      </c>
      <c r="X968" s="1" t="s">
        <v>1541</v>
      </c>
      <c r="Y968" s="1" t="s">
        <v>83</v>
      </c>
      <c r="Z968" s="1" t="s">
        <v>84</v>
      </c>
      <c r="AA968" s="1" t="s">
        <v>51</v>
      </c>
      <c r="AB968" s="1" t="s">
        <v>1541</v>
      </c>
      <c r="AC968" s="1" t="s">
        <v>37</v>
      </c>
    </row>
    <row r="969" spans="1:29" hidden="1" x14ac:dyDescent="0.25">
      <c r="A969" s="1" t="s">
        <v>33</v>
      </c>
      <c r="B969" s="1" t="s">
        <v>34</v>
      </c>
      <c r="C969" s="2">
        <v>45230</v>
      </c>
      <c r="D969" s="1" t="s">
        <v>73</v>
      </c>
      <c r="E969" s="1" t="s">
        <v>74</v>
      </c>
      <c r="F969" s="1" t="s">
        <v>37</v>
      </c>
      <c r="G969" s="1" t="s">
        <v>1000</v>
      </c>
      <c r="H969" s="1" t="s">
        <v>34</v>
      </c>
      <c r="I969" s="3">
        <v>688992</v>
      </c>
      <c r="J969" s="3">
        <v>0</v>
      </c>
      <c r="K969" s="1" t="s">
        <v>40</v>
      </c>
      <c r="L969" s="1" t="s">
        <v>1542</v>
      </c>
      <c r="M969" s="1" t="s">
        <v>638</v>
      </c>
      <c r="N969" s="1" t="s">
        <v>79</v>
      </c>
      <c r="O969" s="1" t="s">
        <v>80</v>
      </c>
      <c r="P969" s="1" t="s">
        <v>43</v>
      </c>
      <c r="Q969" s="1" t="s">
        <v>43</v>
      </c>
      <c r="R969" s="3">
        <v>0</v>
      </c>
      <c r="S969" s="1" t="s">
        <v>44</v>
      </c>
      <c r="T969" s="1" t="s">
        <v>45</v>
      </c>
      <c r="U969" s="1" t="s">
        <v>1000</v>
      </c>
      <c r="V969" s="1" t="s">
        <v>46</v>
      </c>
      <c r="W969" s="1" t="s">
        <v>81</v>
      </c>
      <c r="X969" s="1" t="s">
        <v>1541</v>
      </c>
      <c r="Y969" s="1" t="s">
        <v>83</v>
      </c>
      <c r="Z969" s="1" t="s">
        <v>84</v>
      </c>
      <c r="AA969" s="1" t="s">
        <v>51</v>
      </c>
      <c r="AB969" s="1" t="s">
        <v>1541</v>
      </c>
      <c r="AC969" s="1" t="s">
        <v>37</v>
      </c>
    </row>
    <row r="970" spans="1:29" hidden="1" x14ac:dyDescent="0.25">
      <c r="A970" s="1" t="s">
        <v>33</v>
      </c>
      <c r="B970" s="1" t="s">
        <v>34</v>
      </c>
      <c r="C970" s="2">
        <v>45230</v>
      </c>
      <c r="D970" s="1" t="s">
        <v>73</v>
      </c>
      <c r="E970" s="1" t="s">
        <v>74</v>
      </c>
      <c r="F970" s="1" t="s">
        <v>37</v>
      </c>
      <c r="G970" s="1" t="s">
        <v>1000</v>
      </c>
      <c r="H970" s="1" t="s">
        <v>34</v>
      </c>
      <c r="I970" s="3">
        <v>193334</v>
      </c>
      <c r="J970" s="3">
        <v>0</v>
      </c>
      <c r="K970" s="1" t="s">
        <v>40</v>
      </c>
      <c r="L970" s="1" t="s">
        <v>669</v>
      </c>
      <c r="M970" s="1" t="s">
        <v>670</v>
      </c>
      <c r="N970" s="1" t="s">
        <v>79</v>
      </c>
      <c r="O970" s="1" t="s">
        <v>80</v>
      </c>
      <c r="P970" s="1" t="s">
        <v>43</v>
      </c>
      <c r="Q970" s="1" t="s">
        <v>43</v>
      </c>
      <c r="R970" s="3">
        <v>0</v>
      </c>
      <c r="S970" s="1" t="s">
        <v>44</v>
      </c>
      <c r="T970" s="1" t="s">
        <v>45</v>
      </c>
      <c r="U970" s="1" t="s">
        <v>1000</v>
      </c>
      <c r="V970" s="1" t="s">
        <v>46</v>
      </c>
      <c r="W970" s="1" t="s">
        <v>81</v>
      </c>
      <c r="X970" s="1" t="s">
        <v>1541</v>
      </c>
      <c r="Y970" s="1" t="s">
        <v>83</v>
      </c>
      <c r="Z970" s="1" t="s">
        <v>84</v>
      </c>
      <c r="AA970" s="1" t="s">
        <v>51</v>
      </c>
      <c r="AB970" s="1" t="s">
        <v>1541</v>
      </c>
      <c r="AC970" s="1" t="s">
        <v>37</v>
      </c>
    </row>
    <row r="971" spans="1:29" hidden="1" x14ac:dyDescent="0.25">
      <c r="A971" s="1" t="s">
        <v>33</v>
      </c>
      <c r="B971" s="1" t="s">
        <v>34</v>
      </c>
      <c r="C971" s="2">
        <v>45230</v>
      </c>
      <c r="D971" s="1" t="s">
        <v>73</v>
      </c>
      <c r="E971" s="1" t="s">
        <v>74</v>
      </c>
      <c r="F971" s="1" t="s">
        <v>37</v>
      </c>
      <c r="G971" s="1" t="s">
        <v>1000</v>
      </c>
      <c r="H971" s="1" t="s">
        <v>34</v>
      </c>
      <c r="I971" s="3">
        <v>38667</v>
      </c>
      <c r="J971" s="3">
        <v>0</v>
      </c>
      <c r="K971" s="1" t="s">
        <v>40</v>
      </c>
      <c r="L971" s="1" t="s">
        <v>709</v>
      </c>
      <c r="M971" s="1" t="s">
        <v>710</v>
      </c>
      <c r="N971" s="1" t="s">
        <v>79</v>
      </c>
      <c r="O971" s="1" t="s">
        <v>80</v>
      </c>
      <c r="P971" s="1" t="s">
        <v>43</v>
      </c>
      <c r="Q971" s="1" t="s">
        <v>43</v>
      </c>
      <c r="R971" s="3">
        <v>0</v>
      </c>
      <c r="S971" s="1" t="s">
        <v>44</v>
      </c>
      <c r="T971" s="1" t="s">
        <v>45</v>
      </c>
      <c r="U971" s="1" t="s">
        <v>1000</v>
      </c>
      <c r="V971" s="1" t="s">
        <v>46</v>
      </c>
      <c r="W971" s="1" t="s">
        <v>81</v>
      </c>
      <c r="X971" s="1" t="s">
        <v>1541</v>
      </c>
      <c r="Y971" s="1" t="s">
        <v>83</v>
      </c>
      <c r="Z971" s="1" t="s">
        <v>84</v>
      </c>
      <c r="AA971" s="1" t="s">
        <v>51</v>
      </c>
      <c r="AB971" s="1" t="s">
        <v>1541</v>
      </c>
      <c r="AC971" s="1" t="s">
        <v>37</v>
      </c>
    </row>
    <row r="972" spans="1:29" hidden="1" x14ac:dyDescent="0.25">
      <c r="A972" s="1" t="s">
        <v>33</v>
      </c>
      <c r="B972" s="1" t="s">
        <v>34</v>
      </c>
      <c r="C972" s="2">
        <v>45230</v>
      </c>
      <c r="D972" s="1" t="s">
        <v>73</v>
      </c>
      <c r="E972" s="1" t="s">
        <v>74</v>
      </c>
      <c r="F972" s="1" t="s">
        <v>37</v>
      </c>
      <c r="G972" s="1" t="s">
        <v>1000</v>
      </c>
      <c r="H972" s="1" t="s">
        <v>34</v>
      </c>
      <c r="I972" s="3">
        <v>116000</v>
      </c>
      <c r="J972" s="3">
        <v>0</v>
      </c>
      <c r="K972" s="1" t="s">
        <v>40</v>
      </c>
      <c r="L972" s="1" t="s">
        <v>752</v>
      </c>
      <c r="M972" s="1" t="s">
        <v>753</v>
      </c>
      <c r="N972" s="1" t="s">
        <v>79</v>
      </c>
      <c r="O972" s="1" t="s">
        <v>80</v>
      </c>
      <c r="P972" s="1" t="s">
        <v>43</v>
      </c>
      <c r="Q972" s="1" t="s">
        <v>43</v>
      </c>
      <c r="R972" s="3">
        <v>0</v>
      </c>
      <c r="S972" s="1" t="s">
        <v>44</v>
      </c>
      <c r="T972" s="1" t="s">
        <v>45</v>
      </c>
      <c r="U972" s="1" t="s">
        <v>1000</v>
      </c>
      <c r="V972" s="1" t="s">
        <v>46</v>
      </c>
      <c r="W972" s="1" t="s">
        <v>81</v>
      </c>
      <c r="X972" s="1" t="s">
        <v>1541</v>
      </c>
      <c r="Y972" s="1" t="s">
        <v>83</v>
      </c>
      <c r="Z972" s="1" t="s">
        <v>84</v>
      </c>
      <c r="AA972" s="1" t="s">
        <v>51</v>
      </c>
      <c r="AB972" s="1" t="s">
        <v>1541</v>
      </c>
      <c r="AC972" s="1" t="s">
        <v>37</v>
      </c>
    </row>
    <row r="973" spans="1:29" hidden="1" x14ac:dyDescent="0.25">
      <c r="A973" s="1" t="s">
        <v>33</v>
      </c>
      <c r="B973" s="1" t="s">
        <v>34</v>
      </c>
      <c r="C973" s="2">
        <v>45230</v>
      </c>
      <c r="D973" s="1" t="s">
        <v>73</v>
      </c>
      <c r="E973" s="1" t="s">
        <v>74</v>
      </c>
      <c r="F973" s="1" t="s">
        <v>37</v>
      </c>
      <c r="G973" s="1" t="s">
        <v>1000</v>
      </c>
      <c r="H973" s="1" t="s">
        <v>34</v>
      </c>
      <c r="I973" s="3">
        <v>193334</v>
      </c>
      <c r="J973" s="3">
        <v>0</v>
      </c>
      <c r="K973" s="1" t="s">
        <v>40</v>
      </c>
      <c r="L973" s="1" t="s">
        <v>125</v>
      </c>
      <c r="M973" s="1" t="s">
        <v>126</v>
      </c>
      <c r="N973" s="1" t="s">
        <v>79</v>
      </c>
      <c r="O973" s="1" t="s">
        <v>80</v>
      </c>
      <c r="P973" s="1" t="s">
        <v>43</v>
      </c>
      <c r="Q973" s="1" t="s">
        <v>43</v>
      </c>
      <c r="R973" s="3">
        <v>0</v>
      </c>
      <c r="S973" s="1" t="s">
        <v>44</v>
      </c>
      <c r="T973" s="1" t="s">
        <v>45</v>
      </c>
      <c r="U973" s="1" t="s">
        <v>1000</v>
      </c>
      <c r="V973" s="1" t="s">
        <v>46</v>
      </c>
      <c r="W973" s="1" t="s">
        <v>81</v>
      </c>
      <c r="X973" s="1" t="s">
        <v>1541</v>
      </c>
      <c r="Y973" s="1" t="s">
        <v>83</v>
      </c>
      <c r="Z973" s="1" t="s">
        <v>84</v>
      </c>
      <c r="AA973" s="1" t="s">
        <v>51</v>
      </c>
      <c r="AB973" s="1" t="s">
        <v>1541</v>
      </c>
      <c r="AC973" s="1" t="s">
        <v>37</v>
      </c>
    </row>
    <row r="974" spans="1:29" hidden="1" x14ac:dyDescent="0.25">
      <c r="A974" s="1" t="s">
        <v>33</v>
      </c>
      <c r="B974" s="1" t="s">
        <v>34</v>
      </c>
      <c r="C974" s="2">
        <v>45230</v>
      </c>
      <c r="D974" s="1" t="s">
        <v>73</v>
      </c>
      <c r="E974" s="1" t="s">
        <v>74</v>
      </c>
      <c r="F974" s="1" t="s">
        <v>37</v>
      </c>
      <c r="G974" s="1" t="s">
        <v>1000</v>
      </c>
      <c r="H974" s="1" t="s">
        <v>34</v>
      </c>
      <c r="I974" s="3">
        <v>57590</v>
      </c>
      <c r="J974" s="3">
        <v>0</v>
      </c>
      <c r="K974" s="1" t="s">
        <v>40</v>
      </c>
      <c r="L974" s="1" t="s">
        <v>91</v>
      </c>
      <c r="M974" s="1" t="s">
        <v>92</v>
      </c>
      <c r="N974" s="1" t="s">
        <v>79</v>
      </c>
      <c r="O974" s="1" t="s">
        <v>80</v>
      </c>
      <c r="P974" s="1" t="s">
        <v>43</v>
      </c>
      <c r="Q974" s="1" t="s">
        <v>43</v>
      </c>
      <c r="R974" s="3">
        <v>0</v>
      </c>
      <c r="S974" s="1" t="s">
        <v>44</v>
      </c>
      <c r="T974" s="1" t="s">
        <v>45</v>
      </c>
      <c r="U974" s="1" t="s">
        <v>1000</v>
      </c>
      <c r="V974" s="1" t="s">
        <v>46</v>
      </c>
      <c r="W974" s="1" t="s">
        <v>81</v>
      </c>
      <c r="X974" s="1" t="s">
        <v>1541</v>
      </c>
      <c r="Y974" s="1" t="s">
        <v>83</v>
      </c>
      <c r="Z974" s="1" t="s">
        <v>84</v>
      </c>
      <c r="AA974" s="1" t="s">
        <v>51</v>
      </c>
      <c r="AB974" s="1" t="s">
        <v>1541</v>
      </c>
      <c r="AC974" s="1" t="s">
        <v>37</v>
      </c>
    </row>
    <row r="975" spans="1:29" hidden="1" x14ac:dyDescent="0.25">
      <c r="A975" s="1" t="s">
        <v>33</v>
      </c>
      <c r="B975" s="1" t="s">
        <v>34</v>
      </c>
      <c r="C975" s="2">
        <v>45230</v>
      </c>
      <c r="D975" s="1" t="s">
        <v>73</v>
      </c>
      <c r="E975" s="1" t="s">
        <v>74</v>
      </c>
      <c r="F975" s="1" t="s">
        <v>37</v>
      </c>
      <c r="G975" s="1" t="s">
        <v>1000</v>
      </c>
      <c r="H975" s="1" t="s">
        <v>34</v>
      </c>
      <c r="I975" s="3">
        <v>189582</v>
      </c>
      <c r="J975" s="3">
        <v>0</v>
      </c>
      <c r="K975" s="1" t="s">
        <v>40</v>
      </c>
      <c r="L975" s="1" t="s">
        <v>649</v>
      </c>
      <c r="M975" s="1" t="s">
        <v>650</v>
      </c>
      <c r="N975" s="1" t="s">
        <v>79</v>
      </c>
      <c r="O975" s="1" t="s">
        <v>80</v>
      </c>
      <c r="P975" s="1" t="s">
        <v>43</v>
      </c>
      <c r="Q975" s="1" t="s">
        <v>43</v>
      </c>
      <c r="R975" s="3">
        <v>0</v>
      </c>
      <c r="S975" s="1" t="s">
        <v>44</v>
      </c>
      <c r="T975" s="1" t="s">
        <v>45</v>
      </c>
      <c r="U975" s="1" t="s">
        <v>1000</v>
      </c>
      <c r="V975" s="1" t="s">
        <v>46</v>
      </c>
      <c r="W975" s="1" t="s">
        <v>81</v>
      </c>
      <c r="X975" s="1" t="s">
        <v>1541</v>
      </c>
      <c r="Y975" s="1" t="s">
        <v>83</v>
      </c>
      <c r="Z975" s="1" t="s">
        <v>84</v>
      </c>
      <c r="AA975" s="1" t="s">
        <v>51</v>
      </c>
      <c r="AB975" s="1" t="s">
        <v>1541</v>
      </c>
      <c r="AC975" s="1" t="s">
        <v>37</v>
      </c>
    </row>
    <row r="976" spans="1:29" x14ac:dyDescent="0.25">
      <c r="A976" s="1" t="s">
        <v>33</v>
      </c>
      <c r="B976" s="1" t="s">
        <v>34</v>
      </c>
      <c r="C976" s="2">
        <v>45254</v>
      </c>
      <c r="D976" s="1" t="s">
        <v>35</v>
      </c>
      <c r="E976" s="1" t="s">
        <v>36</v>
      </c>
      <c r="F976" s="1" t="s">
        <v>37</v>
      </c>
      <c r="G976" s="1" t="s">
        <v>1543</v>
      </c>
      <c r="H976" s="1" t="s">
        <v>1544</v>
      </c>
      <c r="I976" s="3">
        <v>0</v>
      </c>
      <c r="J976" s="54">
        <v>38667</v>
      </c>
      <c r="K976" s="1" t="s">
        <v>40</v>
      </c>
      <c r="L976" s="1" t="s">
        <v>340</v>
      </c>
      <c r="M976" s="1" t="s">
        <v>341</v>
      </c>
      <c r="N976" s="1" t="s">
        <v>37</v>
      </c>
      <c r="O976" s="1" t="s">
        <v>43</v>
      </c>
      <c r="P976" s="1" t="s">
        <v>43</v>
      </c>
      <c r="Q976" s="1" t="s">
        <v>43</v>
      </c>
      <c r="R976" s="3">
        <v>0</v>
      </c>
      <c r="S976" s="1" t="s">
        <v>44</v>
      </c>
      <c r="T976" s="1" t="s">
        <v>45</v>
      </c>
      <c r="U976" s="1" t="s">
        <v>1543</v>
      </c>
      <c r="V976" s="1" t="s">
        <v>46</v>
      </c>
      <c r="W976" s="1" t="s">
        <v>47</v>
      </c>
      <c r="X976" s="1" t="s">
        <v>1545</v>
      </c>
      <c r="Y976" s="1" t="s">
        <v>49</v>
      </c>
      <c r="Z976" s="1" t="s">
        <v>50</v>
      </c>
      <c r="AA976" s="1" t="s">
        <v>51</v>
      </c>
      <c r="AB976" s="1" t="s">
        <v>1545</v>
      </c>
      <c r="AC976" s="1" t="s">
        <v>37</v>
      </c>
    </row>
    <row r="977" spans="1:29" x14ac:dyDescent="0.25">
      <c r="A977" s="1" t="s">
        <v>33</v>
      </c>
      <c r="B977" s="1" t="s">
        <v>34</v>
      </c>
      <c r="C977" s="2">
        <v>45254</v>
      </c>
      <c r="D977" s="1" t="s">
        <v>35</v>
      </c>
      <c r="E977" s="1" t="s">
        <v>36</v>
      </c>
      <c r="F977" s="1" t="s">
        <v>37</v>
      </c>
      <c r="G977" s="1" t="s">
        <v>1546</v>
      </c>
      <c r="H977" s="1" t="s">
        <v>1547</v>
      </c>
      <c r="I977" s="3">
        <v>0</v>
      </c>
      <c r="J977" s="54">
        <v>38667</v>
      </c>
      <c r="K977" s="1" t="s">
        <v>40</v>
      </c>
      <c r="L977" s="1" t="s">
        <v>340</v>
      </c>
      <c r="M977" s="1" t="s">
        <v>341</v>
      </c>
      <c r="N977" s="1" t="s">
        <v>37</v>
      </c>
      <c r="O977" s="1" t="s">
        <v>43</v>
      </c>
      <c r="P977" s="1" t="s">
        <v>43</v>
      </c>
      <c r="Q977" s="1" t="s">
        <v>43</v>
      </c>
      <c r="R977" s="3">
        <v>0</v>
      </c>
      <c r="S977" s="1" t="s">
        <v>44</v>
      </c>
      <c r="T977" s="1" t="s">
        <v>45</v>
      </c>
      <c r="U977" s="1" t="s">
        <v>1546</v>
      </c>
      <c r="V977" s="1" t="s">
        <v>46</v>
      </c>
      <c r="W977" s="1" t="s">
        <v>47</v>
      </c>
      <c r="X977" s="1" t="s">
        <v>1548</v>
      </c>
      <c r="Y977" s="1" t="s">
        <v>49</v>
      </c>
      <c r="Z977" s="1" t="s">
        <v>50</v>
      </c>
      <c r="AA977" s="1" t="s">
        <v>51</v>
      </c>
      <c r="AB977" s="1" t="s">
        <v>1548</v>
      </c>
      <c r="AC977" s="1" t="s">
        <v>37</v>
      </c>
    </row>
    <row r="978" spans="1:29" x14ac:dyDescent="0.25">
      <c r="A978" s="1" t="s">
        <v>33</v>
      </c>
      <c r="B978" s="1" t="s">
        <v>34</v>
      </c>
      <c r="C978" s="2">
        <v>45254</v>
      </c>
      <c r="D978" s="1" t="s">
        <v>35</v>
      </c>
      <c r="E978" s="1" t="s">
        <v>36</v>
      </c>
      <c r="F978" s="1" t="s">
        <v>37</v>
      </c>
      <c r="G978" s="1" t="s">
        <v>1549</v>
      </c>
      <c r="H978" s="1" t="s">
        <v>1550</v>
      </c>
      <c r="I978" s="3">
        <v>0</v>
      </c>
      <c r="J978" s="54">
        <v>193334</v>
      </c>
      <c r="K978" s="1" t="s">
        <v>40</v>
      </c>
      <c r="L978" s="1" t="s">
        <v>67</v>
      </c>
      <c r="M978" s="1" t="s">
        <v>68</v>
      </c>
      <c r="N978" s="1" t="s">
        <v>37</v>
      </c>
      <c r="O978" s="1" t="s">
        <v>43</v>
      </c>
      <c r="P978" s="1" t="s">
        <v>43</v>
      </c>
      <c r="Q978" s="1" t="s">
        <v>43</v>
      </c>
      <c r="R978" s="3">
        <v>0</v>
      </c>
      <c r="S978" s="1" t="s">
        <v>44</v>
      </c>
      <c r="T978" s="1" t="s">
        <v>45</v>
      </c>
      <c r="U978" s="1" t="s">
        <v>1549</v>
      </c>
      <c r="V978" s="1" t="s">
        <v>46</v>
      </c>
      <c r="W978" s="1" t="s">
        <v>47</v>
      </c>
      <c r="X978" s="1" t="s">
        <v>1551</v>
      </c>
      <c r="Y978" s="1" t="s">
        <v>49</v>
      </c>
      <c r="Z978" s="1" t="s">
        <v>50</v>
      </c>
      <c r="AA978" s="1" t="s">
        <v>51</v>
      </c>
      <c r="AB978" s="1" t="s">
        <v>1551</v>
      </c>
      <c r="AC978" s="1" t="s">
        <v>37</v>
      </c>
    </row>
    <row r="979" spans="1:29" x14ac:dyDescent="0.25">
      <c r="A979" s="1" t="s">
        <v>33</v>
      </c>
      <c r="B979" s="1" t="s">
        <v>34</v>
      </c>
      <c r="C979" s="2">
        <v>45257</v>
      </c>
      <c r="D979" s="1" t="s">
        <v>35</v>
      </c>
      <c r="E979" s="1" t="s">
        <v>36</v>
      </c>
      <c r="F979" s="1" t="s">
        <v>37</v>
      </c>
      <c r="G979" s="1" t="s">
        <v>1552</v>
      </c>
      <c r="H979" s="1" t="s">
        <v>1553</v>
      </c>
      <c r="I979" s="3">
        <v>0</v>
      </c>
      <c r="J979" s="54">
        <v>929998</v>
      </c>
      <c r="K979" s="1" t="s">
        <v>40</v>
      </c>
      <c r="L979" s="1" t="s">
        <v>444</v>
      </c>
      <c r="M979" s="1" t="s">
        <v>445</v>
      </c>
      <c r="N979" s="1" t="s">
        <v>37</v>
      </c>
      <c r="O979" s="1" t="s">
        <v>43</v>
      </c>
      <c r="P979" s="1" t="s">
        <v>43</v>
      </c>
      <c r="Q979" s="1" t="s">
        <v>43</v>
      </c>
      <c r="R979" s="3">
        <v>0</v>
      </c>
      <c r="S979" s="1" t="s">
        <v>44</v>
      </c>
      <c r="T979" s="1" t="s">
        <v>45</v>
      </c>
      <c r="U979" s="1" t="s">
        <v>1552</v>
      </c>
      <c r="V979" s="1" t="s">
        <v>46</v>
      </c>
      <c r="W979" s="1" t="s">
        <v>47</v>
      </c>
      <c r="X979" s="1" t="s">
        <v>1554</v>
      </c>
      <c r="Y979" s="1" t="s">
        <v>49</v>
      </c>
      <c r="Z979" s="1" t="s">
        <v>50</v>
      </c>
      <c r="AA979" s="1" t="s">
        <v>51</v>
      </c>
      <c r="AB979" s="1" t="s">
        <v>1554</v>
      </c>
      <c r="AC979" s="1" t="s">
        <v>37</v>
      </c>
    </row>
    <row r="980" spans="1:29" hidden="1" x14ac:dyDescent="0.25">
      <c r="A980" s="1" t="s">
        <v>33</v>
      </c>
      <c r="B980" s="1" t="s">
        <v>34</v>
      </c>
      <c r="C980" s="2">
        <v>45260</v>
      </c>
      <c r="D980" s="1" t="s">
        <v>73</v>
      </c>
      <c r="E980" s="1" t="s">
        <v>74</v>
      </c>
      <c r="F980" s="1" t="s">
        <v>37</v>
      </c>
      <c r="G980" s="1" t="s">
        <v>1003</v>
      </c>
      <c r="H980" s="1" t="s">
        <v>34</v>
      </c>
      <c r="I980" s="3">
        <v>44434</v>
      </c>
      <c r="J980" s="3">
        <v>0</v>
      </c>
      <c r="K980" s="1" t="s">
        <v>40</v>
      </c>
      <c r="L980" s="1" t="s">
        <v>656</v>
      </c>
      <c r="M980" s="1" t="s">
        <v>657</v>
      </c>
      <c r="N980" s="1" t="s">
        <v>89</v>
      </c>
      <c r="O980" s="1" t="s">
        <v>90</v>
      </c>
      <c r="P980" s="1" t="s">
        <v>43</v>
      </c>
      <c r="Q980" s="1" t="s">
        <v>43</v>
      </c>
      <c r="R980" s="3">
        <v>0</v>
      </c>
      <c r="S980" s="1" t="s">
        <v>44</v>
      </c>
      <c r="T980" s="1" t="s">
        <v>45</v>
      </c>
      <c r="U980" s="1" t="s">
        <v>1003</v>
      </c>
      <c r="V980" s="1" t="s">
        <v>46</v>
      </c>
      <c r="W980" s="1" t="s">
        <v>81</v>
      </c>
      <c r="X980" s="1" t="s">
        <v>1555</v>
      </c>
      <c r="Y980" s="1" t="s">
        <v>83</v>
      </c>
      <c r="Z980" s="1" t="s">
        <v>84</v>
      </c>
      <c r="AA980" s="1" t="s">
        <v>51</v>
      </c>
      <c r="AB980" s="1" t="s">
        <v>1555</v>
      </c>
      <c r="AC980" s="1" t="s">
        <v>37</v>
      </c>
    </row>
    <row r="981" spans="1:29" hidden="1" x14ac:dyDescent="0.25">
      <c r="A981" s="1" t="s">
        <v>33</v>
      </c>
      <c r="B981" s="1" t="s">
        <v>34</v>
      </c>
      <c r="C981" s="2">
        <v>45260</v>
      </c>
      <c r="D981" s="1" t="s">
        <v>73</v>
      </c>
      <c r="E981" s="1" t="s">
        <v>74</v>
      </c>
      <c r="F981" s="1" t="s">
        <v>37</v>
      </c>
      <c r="G981" s="1" t="s">
        <v>1003</v>
      </c>
      <c r="H981" s="1" t="s">
        <v>34</v>
      </c>
      <c r="I981" s="3">
        <v>825132</v>
      </c>
      <c r="J981" s="3">
        <v>0</v>
      </c>
      <c r="K981" s="1" t="s">
        <v>40</v>
      </c>
      <c r="L981" s="1" t="s">
        <v>1531</v>
      </c>
      <c r="M981" s="1" t="s">
        <v>711</v>
      </c>
      <c r="N981" s="1" t="s">
        <v>89</v>
      </c>
      <c r="O981" s="1" t="s">
        <v>90</v>
      </c>
      <c r="P981" s="1" t="s">
        <v>43</v>
      </c>
      <c r="Q981" s="1" t="s">
        <v>43</v>
      </c>
      <c r="R981" s="3">
        <v>0</v>
      </c>
      <c r="S981" s="1" t="s">
        <v>44</v>
      </c>
      <c r="T981" s="1" t="s">
        <v>45</v>
      </c>
      <c r="U981" s="1" t="s">
        <v>1003</v>
      </c>
      <c r="V981" s="1" t="s">
        <v>46</v>
      </c>
      <c r="W981" s="1" t="s">
        <v>81</v>
      </c>
      <c r="X981" s="1" t="s">
        <v>1555</v>
      </c>
      <c r="Y981" s="1" t="s">
        <v>83</v>
      </c>
      <c r="Z981" s="1" t="s">
        <v>84</v>
      </c>
      <c r="AA981" s="1" t="s">
        <v>51</v>
      </c>
      <c r="AB981" s="1" t="s">
        <v>1555</v>
      </c>
      <c r="AC981" s="1" t="s">
        <v>37</v>
      </c>
    </row>
    <row r="982" spans="1:29" hidden="1" x14ac:dyDescent="0.25">
      <c r="A982" s="1" t="s">
        <v>33</v>
      </c>
      <c r="B982" s="1" t="s">
        <v>34</v>
      </c>
      <c r="C982" s="2">
        <v>45260</v>
      </c>
      <c r="D982" s="1" t="s">
        <v>73</v>
      </c>
      <c r="E982" s="1" t="s">
        <v>74</v>
      </c>
      <c r="F982" s="1" t="s">
        <v>37</v>
      </c>
      <c r="G982" s="1" t="s">
        <v>1003</v>
      </c>
      <c r="H982" s="1" t="s">
        <v>34</v>
      </c>
      <c r="I982" s="3">
        <v>502667</v>
      </c>
      <c r="J982" s="3">
        <v>0</v>
      </c>
      <c r="K982" s="1" t="s">
        <v>40</v>
      </c>
      <c r="L982" s="1" t="s">
        <v>77</v>
      </c>
      <c r="M982" s="1" t="s">
        <v>78</v>
      </c>
      <c r="N982" s="1" t="s">
        <v>79</v>
      </c>
      <c r="O982" s="1" t="s">
        <v>80</v>
      </c>
      <c r="P982" s="1" t="s">
        <v>43</v>
      </c>
      <c r="Q982" s="1" t="s">
        <v>43</v>
      </c>
      <c r="R982" s="3">
        <v>0</v>
      </c>
      <c r="S982" s="1" t="s">
        <v>44</v>
      </c>
      <c r="T982" s="1" t="s">
        <v>45</v>
      </c>
      <c r="U982" s="1" t="s">
        <v>1003</v>
      </c>
      <c r="V982" s="1" t="s">
        <v>46</v>
      </c>
      <c r="W982" s="1" t="s">
        <v>81</v>
      </c>
      <c r="X982" s="1" t="s">
        <v>1555</v>
      </c>
      <c r="Y982" s="1" t="s">
        <v>83</v>
      </c>
      <c r="Z982" s="1" t="s">
        <v>84</v>
      </c>
      <c r="AA982" s="1" t="s">
        <v>51</v>
      </c>
      <c r="AB982" s="1" t="s">
        <v>1555</v>
      </c>
      <c r="AC982" s="1" t="s">
        <v>37</v>
      </c>
    </row>
    <row r="983" spans="1:29" hidden="1" x14ac:dyDescent="0.25">
      <c r="A983" s="1" t="s">
        <v>33</v>
      </c>
      <c r="B983" s="1" t="s">
        <v>34</v>
      </c>
      <c r="C983" s="2">
        <v>45260</v>
      </c>
      <c r="D983" s="1" t="s">
        <v>73</v>
      </c>
      <c r="E983" s="1" t="s">
        <v>74</v>
      </c>
      <c r="F983" s="1" t="s">
        <v>37</v>
      </c>
      <c r="G983" s="1" t="s">
        <v>1003</v>
      </c>
      <c r="H983" s="1" t="s">
        <v>34</v>
      </c>
      <c r="I983" s="3">
        <v>502667</v>
      </c>
      <c r="J983" s="3">
        <v>0</v>
      </c>
      <c r="K983" s="1" t="s">
        <v>40</v>
      </c>
      <c r="L983" s="1" t="s">
        <v>470</v>
      </c>
      <c r="M983" s="1" t="s">
        <v>471</v>
      </c>
      <c r="N983" s="1" t="s">
        <v>79</v>
      </c>
      <c r="O983" s="1" t="s">
        <v>80</v>
      </c>
      <c r="P983" s="1" t="s">
        <v>43</v>
      </c>
      <c r="Q983" s="1" t="s">
        <v>43</v>
      </c>
      <c r="R983" s="3">
        <v>0</v>
      </c>
      <c r="S983" s="1" t="s">
        <v>44</v>
      </c>
      <c r="T983" s="1" t="s">
        <v>45</v>
      </c>
      <c r="U983" s="1" t="s">
        <v>1003</v>
      </c>
      <c r="V983" s="1" t="s">
        <v>46</v>
      </c>
      <c r="W983" s="1" t="s">
        <v>81</v>
      </c>
      <c r="X983" s="1" t="s">
        <v>1555</v>
      </c>
      <c r="Y983" s="1" t="s">
        <v>83</v>
      </c>
      <c r="Z983" s="1" t="s">
        <v>84</v>
      </c>
      <c r="AA983" s="1" t="s">
        <v>51</v>
      </c>
      <c r="AB983" s="1" t="s">
        <v>1555</v>
      </c>
      <c r="AC983" s="1" t="s">
        <v>37</v>
      </c>
    </row>
    <row r="984" spans="1:29" hidden="1" x14ac:dyDescent="0.25">
      <c r="A984" s="1" t="s">
        <v>33</v>
      </c>
      <c r="B984" s="1" t="s">
        <v>34</v>
      </c>
      <c r="C984" s="2">
        <v>45260</v>
      </c>
      <c r="D984" s="1" t="s">
        <v>73</v>
      </c>
      <c r="E984" s="1" t="s">
        <v>74</v>
      </c>
      <c r="F984" s="1" t="s">
        <v>37</v>
      </c>
      <c r="G984" s="1" t="s">
        <v>1003</v>
      </c>
      <c r="H984" s="1" t="s">
        <v>34</v>
      </c>
      <c r="I984" s="3">
        <v>502667</v>
      </c>
      <c r="J984" s="3">
        <v>0</v>
      </c>
      <c r="K984" s="1" t="s">
        <v>40</v>
      </c>
      <c r="L984" s="1" t="s">
        <v>113</v>
      </c>
      <c r="M984" s="1" t="s">
        <v>114</v>
      </c>
      <c r="N984" s="1" t="s">
        <v>79</v>
      </c>
      <c r="O984" s="1" t="s">
        <v>80</v>
      </c>
      <c r="P984" s="1" t="s">
        <v>43</v>
      </c>
      <c r="Q984" s="1" t="s">
        <v>43</v>
      </c>
      <c r="R984" s="3">
        <v>0</v>
      </c>
      <c r="S984" s="1" t="s">
        <v>44</v>
      </c>
      <c r="T984" s="1" t="s">
        <v>45</v>
      </c>
      <c r="U984" s="1" t="s">
        <v>1003</v>
      </c>
      <c r="V984" s="1" t="s">
        <v>46</v>
      </c>
      <c r="W984" s="1" t="s">
        <v>81</v>
      </c>
      <c r="X984" s="1" t="s">
        <v>1555</v>
      </c>
      <c r="Y984" s="1" t="s">
        <v>83</v>
      </c>
      <c r="Z984" s="1" t="s">
        <v>84</v>
      </c>
      <c r="AA984" s="1" t="s">
        <v>51</v>
      </c>
      <c r="AB984" s="1" t="s">
        <v>1555</v>
      </c>
      <c r="AC984" s="1" t="s">
        <v>37</v>
      </c>
    </row>
    <row r="985" spans="1:29" hidden="1" x14ac:dyDescent="0.25">
      <c r="A985" s="1" t="s">
        <v>33</v>
      </c>
      <c r="B985" s="1" t="s">
        <v>34</v>
      </c>
      <c r="C985" s="2">
        <v>45260</v>
      </c>
      <c r="D985" s="1" t="s">
        <v>73</v>
      </c>
      <c r="E985" s="1" t="s">
        <v>74</v>
      </c>
      <c r="F985" s="1" t="s">
        <v>37</v>
      </c>
      <c r="G985" s="1" t="s">
        <v>1003</v>
      </c>
      <c r="H985" s="1" t="s">
        <v>34</v>
      </c>
      <c r="I985" s="3">
        <v>38667</v>
      </c>
      <c r="J985" s="3">
        <v>0</v>
      </c>
      <c r="K985" s="1" t="s">
        <v>40</v>
      </c>
      <c r="L985" s="1" t="s">
        <v>802</v>
      </c>
      <c r="M985" s="1" t="s">
        <v>803</v>
      </c>
      <c r="N985" s="1" t="s">
        <v>79</v>
      </c>
      <c r="O985" s="1" t="s">
        <v>80</v>
      </c>
      <c r="P985" s="1" t="s">
        <v>43</v>
      </c>
      <c r="Q985" s="1" t="s">
        <v>43</v>
      </c>
      <c r="R985" s="3">
        <v>0</v>
      </c>
      <c r="S985" s="1" t="s">
        <v>44</v>
      </c>
      <c r="T985" s="1" t="s">
        <v>45</v>
      </c>
      <c r="U985" s="1" t="s">
        <v>1003</v>
      </c>
      <c r="V985" s="1" t="s">
        <v>46</v>
      </c>
      <c r="W985" s="1" t="s">
        <v>81</v>
      </c>
      <c r="X985" s="1" t="s">
        <v>1555</v>
      </c>
      <c r="Y985" s="1" t="s">
        <v>83</v>
      </c>
      <c r="Z985" s="1" t="s">
        <v>84</v>
      </c>
      <c r="AA985" s="1" t="s">
        <v>51</v>
      </c>
      <c r="AB985" s="1" t="s">
        <v>1555</v>
      </c>
      <c r="AC985" s="1" t="s">
        <v>37</v>
      </c>
    </row>
    <row r="986" spans="1:29" hidden="1" x14ac:dyDescent="0.25">
      <c r="A986" s="1" t="s">
        <v>33</v>
      </c>
      <c r="B986" s="1" t="s">
        <v>34</v>
      </c>
      <c r="C986" s="2">
        <v>45260</v>
      </c>
      <c r="D986" s="1" t="s">
        <v>73</v>
      </c>
      <c r="E986" s="1" t="s">
        <v>74</v>
      </c>
      <c r="F986" s="1" t="s">
        <v>37</v>
      </c>
      <c r="G986" s="1" t="s">
        <v>1003</v>
      </c>
      <c r="H986" s="1" t="s">
        <v>34</v>
      </c>
      <c r="I986" s="3">
        <v>39394</v>
      </c>
      <c r="J986" s="3">
        <v>0</v>
      </c>
      <c r="K986" s="1" t="s">
        <v>40</v>
      </c>
      <c r="L986" s="1" t="s">
        <v>168</v>
      </c>
      <c r="M986" s="1" t="s">
        <v>169</v>
      </c>
      <c r="N986" s="1" t="s">
        <v>79</v>
      </c>
      <c r="O986" s="1" t="s">
        <v>80</v>
      </c>
      <c r="P986" s="1" t="s">
        <v>43</v>
      </c>
      <c r="Q986" s="1" t="s">
        <v>43</v>
      </c>
      <c r="R986" s="3">
        <v>0</v>
      </c>
      <c r="S986" s="1" t="s">
        <v>44</v>
      </c>
      <c r="T986" s="1" t="s">
        <v>45</v>
      </c>
      <c r="U986" s="1" t="s">
        <v>1003</v>
      </c>
      <c r="V986" s="1" t="s">
        <v>46</v>
      </c>
      <c r="W986" s="1" t="s">
        <v>81</v>
      </c>
      <c r="X986" s="1" t="s">
        <v>1555</v>
      </c>
      <c r="Y986" s="1" t="s">
        <v>83</v>
      </c>
      <c r="Z986" s="1" t="s">
        <v>84</v>
      </c>
      <c r="AA986" s="1" t="s">
        <v>51</v>
      </c>
      <c r="AB986" s="1" t="s">
        <v>1555</v>
      </c>
      <c r="AC986" s="1" t="s">
        <v>37</v>
      </c>
    </row>
    <row r="987" spans="1:29" hidden="1" x14ac:dyDescent="0.25">
      <c r="A987" s="1" t="s">
        <v>33</v>
      </c>
      <c r="B987" s="1" t="s">
        <v>34</v>
      </c>
      <c r="C987" s="2">
        <v>45260</v>
      </c>
      <c r="D987" s="1" t="s">
        <v>73</v>
      </c>
      <c r="E987" s="1" t="s">
        <v>74</v>
      </c>
      <c r="F987" s="1" t="s">
        <v>37</v>
      </c>
      <c r="G987" s="1" t="s">
        <v>1003</v>
      </c>
      <c r="H987" s="1" t="s">
        <v>34</v>
      </c>
      <c r="I987" s="3">
        <v>80728</v>
      </c>
      <c r="J987" s="3">
        <v>0</v>
      </c>
      <c r="K987" s="1" t="s">
        <v>40</v>
      </c>
      <c r="L987" s="1" t="s">
        <v>1360</v>
      </c>
      <c r="M987" s="1" t="s">
        <v>771</v>
      </c>
      <c r="N987" s="1" t="s">
        <v>79</v>
      </c>
      <c r="O987" s="1" t="s">
        <v>80</v>
      </c>
      <c r="P987" s="1" t="s">
        <v>43</v>
      </c>
      <c r="Q987" s="1" t="s">
        <v>43</v>
      </c>
      <c r="R987" s="3">
        <v>0</v>
      </c>
      <c r="S987" s="1" t="s">
        <v>44</v>
      </c>
      <c r="T987" s="1" t="s">
        <v>45</v>
      </c>
      <c r="U987" s="1" t="s">
        <v>1003</v>
      </c>
      <c r="V987" s="1" t="s">
        <v>46</v>
      </c>
      <c r="W987" s="1" t="s">
        <v>81</v>
      </c>
      <c r="X987" s="1" t="s">
        <v>1555</v>
      </c>
      <c r="Y987" s="1" t="s">
        <v>83</v>
      </c>
      <c r="Z987" s="1" t="s">
        <v>84</v>
      </c>
      <c r="AA987" s="1" t="s">
        <v>51</v>
      </c>
      <c r="AB987" s="1" t="s">
        <v>1555</v>
      </c>
      <c r="AC987" s="1" t="s">
        <v>37</v>
      </c>
    </row>
    <row r="988" spans="1:29" hidden="1" x14ac:dyDescent="0.25">
      <c r="A988" s="1" t="s">
        <v>33</v>
      </c>
      <c r="B988" s="1" t="s">
        <v>34</v>
      </c>
      <c r="C988" s="2">
        <v>45260</v>
      </c>
      <c r="D988" s="1" t="s">
        <v>73</v>
      </c>
      <c r="E988" s="1" t="s">
        <v>74</v>
      </c>
      <c r="F988" s="1" t="s">
        <v>37</v>
      </c>
      <c r="G988" s="1" t="s">
        <v>1003</v>
      </c>
      <c r="H988" s="1" t="s">
        <v>34</v>
      </c>
      <c r="I988" s="3">
        <v>232000</v>
      </c>
      <c r="J988" s="3">
        <v>0</v>
      </c>
      <c r="K988" s="1" t="s">
        <v>40</v>
      </c>
      <c r="L988" s="1" t="s">
        <v>117</v>
      </c>
      <c r="M988" s="1" t="s">
        <v>118</v>
      </c>
      <c r="N988" s="1" t="s">
        <v>79</v>
      </c>
      <c r="O988" s="1" t="s">
        <v>80</v>
      </c>
      <c r="P988" s="1" t="s">
        <v>43</v>
      </c>
      <c r="Q988" s="1" t="s">
        <v>43</v>
      </c>
      <c r="R988" s="3">
        <v>0</v>
      </c>
      <c r="S988" s="1" t="s">
        <v>44</v>
      </c>
      <c r="T988" s="1" t="s">
        <v>45</v>
      </c>
      <c r="U988" s="1" t="s">
        <v>1003</v>
      </c>
      <c r="V988" s="1" t="s">
        <v>46</v>
      </c>
      <c r="W988" s="1" t="s">
        <v>81</v>
      </c>
      <c r="X988" s="1" t="s">
        <v>1555</v>
      </c>
      <c r="Y988" s="1" t="s">
        <v>83</v>
      </c>
      <c r="Z988" s="1" t="s">
        <v>84</v>
      </c>
      <c r="AA988" s="1" t="s">
        <v>51</v>
      </c>
      <c r="AB988" s="1" t="s">
        <v>1555</v>
      </c>
      <c r="AC988" s="1" t="s">
        <v>37</v>
      </c>
    </row>
    <row r="989" spans="1:29" hidden="1" x14ac:dyDescent="0.25">
      <c r="A989" s="1" t="s">
        <v>33</v>
      </c>
      <c r="B989" s="1" t="s">
        <v>34</v>
      </c>
      <c r="C989" s="2">
        <v>45260</v>
      </c>
      <c r="D989" s="1" t="s">
        <v>73</v>
      </c>
      <c r="E989" s="1" t="s">
        <v>74</v>
      </c>
      <c r="F989" s="1" t="s">
        <v>37</v>
      </c>
      <c r="G989" s="1" t="s">
        <v>1003</v>
      </c>
      <c r="H989" s="1" t="s">
        <v>34</v>
      </c>
      <c r="I989" s="3">
        <v>39588</v>
      </c>
      <c r="J989" s="3">
        <v>0</v>
      </c>
      <c r="K989" s="1" t="s">
        <v>40</v>
      </c>
      <c r="L989" s="1" t="s">
        <v>629</v>
      </c>
      <c r="M989" s="1" t="s">
        <v>630</v>
      </c>
      <c r="N989" s="1" t="s">
        <v>79</v>
      </c>
      <c r="O989" s="1" t="s">
        <v>80</v>
      </c>
      <c r="P989" s="1" t="s">
        <v>43</v>
      </c>
      <c r="Q989" s="1" t="s">
        <v>43</v>
      </c>
      <c r="R989" s="3">
        <v>0</v>
      </c>
      <c r="S989" s="1" t="s">
        <v>44</v>
      </c>
      <c r="T989" s="1" t="s">
        <v>45</v>
      </c>
      <c r="U989" s="1" t="s">
        <v>1003</v>
      </c>
      <c r="V989" s="1" t="s">
        <v>46</v>
      </c>
      <c r="W989" s="1" t="s">
        <v>81</v>
      </c>
      <c r="X989" s="1" t="s">
        <v>1555</v>
      </c>
      <c r="Y989" s="1" t="s">
        <v>83</v>
      </c>
      <c r="Z989" s="1" t="s">
        <v>84</v>
      </c>
      <c r="AA989" s="1" t="s">
        <v>51</v>
      </c>
      <c r="AB989" s="1" t="s">
        <v>1555</v>
      </c>
      <c r="AC989" s="1" t="s">
        <v>37</v>
      </c>
    </row>
    <row r="990" spans="1:29" hidden="1" x14ac:dyDescent="0.25">
      <c r="A990" s="1" t="s">
        <v>33</v>
      </c>
      <c r="B990" s="1" t="s">
        <v>34</v>
      </c>
      <c r="C990" s="2">
        <v>45260</v>
      </c>
      <c r="D990" s="1" t="s">
        <v>73</v>
      </c>
      <c r="E990" s="1" t="s">
        <v>74</v>
      </c>
      <c r="F990" s="1" t="s">
        <v>37</v>
      </c>
      <c r="G990" s="1" t="s">
        <v>1003</v>
      </c>
      <c r="H990" s="1" t="s">
        <v>34</v>
      </c>
      <c r="I990" s="3">
        <v>502667</v>
      </c>
      <c r="J990" s="3">
        <v>0</v>
      </c>
      <c r="K990" s="1" t="s">
        <v>40</v>
      </c>
      <c r="L990" s="1" t="s">
        <v>1542</v>
      </c>
      <c r="M990" s="1" t="s">
        <v>638</v>
      </c>
      <c r="N990" s="1" t="s">
        <v>79</v>
      </c>
      <c r="O990" s="1" t="s">
        <v>80</v>
      </c>
      <c r="P990" s="1" t="s">
        <v>43</v>
      </c>
      <c r="Q990" s="1" t="s">
        <v>43</v>
      </c>
      <c r="R990" s="3">
        <v>0</v>
      </c>
      <c r="S990" s="1" t="s">
        <v>44</v>
      </c>
      <c r="T990" s="1" t="s">
        <v>45</v>
      </c>
      <c r="U990" s="1" t="s">
        <v>1003</v>
      </c>
      <c r="V990" s="1" t="s">
        <v>46</v>
      </c>
      <c r="W990" s="1" t="s">
        <v>81</v>
      </c>
      <c r="X990" s="1" t="s">
        <v>1555</v>
      </c>
      <c r="Y990" s="1" t="s">
        <v>83</v>
      </c>
      <c r="Z990" s="1" t="s">
        <v>84</v>
      </c>
      <c r="AA990" s="1" t="s">
        <v>51</v>
      </c>
      <c r="AB990" s="1" t="s">
        <v>1555</v>
      </c>
      <c r="AC990" s="1" t="s">
        <v>37</v>
      </c>
    </row>
    <row r="991" spans="1:29" hidden="1" x14ac:dyDescent="0.25">
      <c r="A991" s="1" t="s">
        <v>33</v>
      </c>
      <c r="B991" s="1" t="s">
        <v>34</v>
      </c>
      <c r="C991" s="2">
        <v>45260</v>
      </c>
      <c r="D991" s="1" t="s">
        <v>73</v>
      </c>
      <c r="E991" s="1" t="s">
        <v>74</v>
      </c>
      <c r="F991" s="1" t="s">
        <v>37</v>
      </c>
      <c r="G991" s="1" t="s">
        <v>1003</v>
      </c>
      <c r="H991" s="1" t="s">
        <v>34</v>
      </c>
      <c r="I991" s="3">
        <v>580000</v>
      </c>
      <c r="J991" s="3">
        <v>0</v>
      </c>
      <c r="K991" s="1" t="s">
        <v>40</v>
      </c>
      <c r="L991" s="1" t="s">
        <v>669</v>
      </c>
      <c r="M991" s="1" t="s">
        <v>670</v>
      </c>
      <c r="N991" s="1" t="s">
        <v>79</v>
      </c>
      <c r="O991" s="1" t="s">
        <v>80</v>
      </c>
      <c r="P991" s="1" t="s">
        <v>43</v>
      </c>
      <c r="Q991" s="1" t="s">
        <v>43</v>
      </c>
      <c r="R991" s="3">
        <v>0</v>
      </c>
      <c r="S991" s="1" t="s">
        <v>44</v>
      </c>
      <c r="T991" s="1" t="s">
        <v>45</v>
      </c>
      <c r="U991" s="1" t="s">
        <v>1003</v>
      </c>
      <c r="V991" s="1" t="s">
        <v>46</v>
      </c>
      <c r="W991" s="1" t="s">
        <v>81</v>
      </c>
      <c r="X991" s="1" t="s">
        <v>1555</v>
      </c>
      <c r="Y991" s="1" t="s">
        <v>83</v>
      </c>
      <c r="Z991" s="1" t="s">
        <v>84</v>
      </c>
      <c r="AA991" s="1" t="s">
        <v>51</v>
      </c>
      <c r="AB991" s="1" t="s">
        <v>1555</v>
      </c>
      <c r="AC991" s="1" t="s">
        <v>37</v>
      </c>
    </row>
    <row r="992" spans="1:29" hidden="1" x14ac:dyDescent="0.25">
      <c r="A992" s="1" t="s">
        <v>33</v>
      </c>
      <c r="B992" s="1" t="s">
        <v>34</v>
      </c>
      <c r="C992" s="2">
        <v>45260</v>
      </c>
      <c r="D992" s="1" t="s">
        <v>73</v>
      </c>
      <c r="E992" s="1" t="s">
        <v>74</v>
      </c>
      <c r="F992" s="1" t="s">
        <v>37</v>
      </c>
      <c r="G992" s="1" t="s">
        <v>1003</v>
      </c>
      <c r="H992" s="1" t="s">
        <v>34</v>
      </c>
      <c r="I992" s="3">
        <v>116000</v>
      </c>
      <c r="J992" s="3">
        <v>0</v>
      </c>
      <c r="K992" s="1" t="s">
        <v>40</v>
      </c>
      <c r="L992" s="1" t="s">
        <v>127</v>
      </c>
      <c r="M992" s="1" t="s">
        <v>128</v>
      </c>
      <c r="N992" s="1" t="s">
        <v>79</v>
      </c>
      <c r="O992" s="1" t="s">
        <v>80</v>
      </c>
      <c r="P992" s="1" t="s">
        <v>43</v>
      </c>
      <c r="Q992" s="1" t="s">
        <v>43</v>
      </c>
      <c r="R992" s="3">
        <v>0</v>
      </c>
      <c r="S992" s="1" t="s">
        <v>44</v>
      </c>
      <c r="T992" s="1" t="s">
        <v>45</v>
      </c>
      <c r="U992" s="1" t="s">
        <v>1003</v>
      </c>
      <c r="V992" s="1" t="s">
        <v>46</v>
      </c>
      <c r="W992" s="1" t="s">
        <v>81</v>
      </c>
      <c r="X992" s="1" t="s">
        <v>1555</v>
      </c>
      <c r="Y992" s="1" t="s">
        <v>83</v>
      </c>
      <c r="Z992" s="1" t="s">
        <v>84</v>
      </c>
      <c r="AA992" s="1" t="s">
        <v>51</v>
      </c>
      <c r="AB992" s="1" t="s">
        <v>1555</v>
      </c>
      <c r="AC992" s="1" t="s">
        <v>37</v>
      </c>
    </row>
    <row r="993" spans="1:29" hidden="1" x14ac:dyDescent="0.25">
      <c r="A993" s="1" t="s">
        <v>33</v>
      </c>
      <c r="B993" s="1" t="s">
        <v>34</v>
      </c>
      <c r="C993" s="2">
        <v>45260</v>
      </c>
      <c r="D993" s="1" t="s">
        <v>73</v>
      </c>
      <c r="E993" s="1" t="s">
        <v>74</v>
      </c>
      <c r="F993" s="1" t="s">
        <v>37</v>
      </c>
      <c r="G993" s="1" t="s">
        <v>1003</v>
      </c>
      <c r="H993" s="1" t="s">
        <v>34</v>
      </c>
      <c r="I993" s="3">
        <v>599448</v>
      </c>
      <c r="J993" s="3">
        <v>0</v>
      </c>
      <c r="K993" s="1" t="s">
        <v>40</v>
      </c>
      <c r="L993" s="1" t="s">
        <v>1556</v>
      </c>
      <c r="M993" s="1" t="s">
        <v>1557</v>
      </c>
      <c r="N993" s="1" t="s">
        <v>89</v>
      </c>
      <c r="O993" s="1" t="s">
        <v>90</v>
      </c>
      <c r="P993" s="1" t="s">
        <v>43</v>
      </c>
      <c r="Q993" s="1" t="s">
        <v>43</v>
      </c>
      <c r="R993" s="3">
        <v>0</v>
      </c>
      <c r="S993" s="1" t="s">
        <v>44</v>
      </c>
      <c r="T993" s="1" t="s">
        <v>45</v>
      </c>
      <c r="U993" s="1" t="s">
        <v>1003</v>
      </c>
      <c r="V993" s="1" t="s">
        <v>46</v>
      </c>
      <c r="W993" s="1" t="s">
        <v>81</v>
      </c>
      <c r="X993" s="1" t="s">
        <v>1555</v>
      </c>
      <c r="Y993" s="1" t="s">
        <v>83</v>
      </c>
      <c r="Z993" s="1" t="s">
        <v>84</v>
      </c>
      <c r="AA993" s="1" t="s">
        <v>51</v>
      </c>
      <c r="AB993" s="1" t="s">
        <v>1555</v>
      </c>
      <c r="AC993" s="1" t="s">
        <v>37</v>
      </c>
    </row>
    <row r="994" spans="1:29" hidden="1" x14ac:dyDescent="0.25">
      <c r="A994" s="1" t="s">
        <v>33</v>
      </c>
      <c r="B994" s="1" t="s">
        <v>34</v>
      </c>
      <c r="C994" s="2">
        <v>45260</v>
      </c>
      <c r="D994" s="1" t="s">
        <v>73</v>
      </c>
      <c r="E994" s="1" t="s">
        <v>74</v>
      </c>
      <c r="F994" s="1" t="s">
        <v>37</v>
      </c>
      <c r="G994" s="1" t="s">
        <v>1003</v>
      </c>
      <c r="H994" s="1" t="s">
        <v>34</v>
      </c>
      <c r="I994" s="3">
        <v>0</v>
      </c>
      <c r="J994" s="3">
        <v>599448</v>
      </c>
      <c r="K994" s="1" t="s">
        <v>40</v>
      </c>
      <c r="L994" s="1" t="s">
        <v>1556</v>
      </c>
      <c r="M994" s="1" t="s">
        <v>1557</v>
      </c>
      <c r="N994" s="1" t="s">
        <v>89</v>
      </c>
      <c r="O994" s="1" t="s">
        <v>90</v>
      </c>
      <c r="P994" s="1" t="s">
        <v>43</v>
      </c>
      <c r="Q994" s="1" t="s">
        <v>43</v>
      </c>
      <c r="R994" s="3">
        <v>0</v>
      </c>
      <c r="S994" s="1" t="s">
        <v>44</v>
      </c>
      <c r="T994" s="1" t="s">
        <v>45</v>
      </c>
      <c r="U994" s="1" t="s">
        <v>1003</v>
      </c>
      <c r="V994" s="1" t="s">
        <v>46</v>
      </c>
      <c r="W994" s="1" t="s">
        <v>81</v>
      </c>
      <c r="X994" s="1" t="s">
        <v>1555</v>
      </c>
      <c r="Y994" s="1" t="s">
        <v>83</v>
      </c>
      <c r="Z994" s="1" t="s">
        <v>84</v>
      </c>
      <c r="AA994" s="1" t="s">
        <v>51</v>
      </c>
      <c r="AB994" s="1" t="s">
        <v>1555</v>
      </c>
      <c r="AC994" s="1" t="s">
        <v>37</v>
      </c>
    </row>
    <row r="995" spans="1:29" hidden="1" x14ac:dyDescent="0.25">
      <c r="A995" s="1" t="s">
        <v>33</v>
      </c>
      <c r="B995" s="1" t="s">
        <v>34</v>
      </c>
      <c r="C995" s="2">
        <v>45260</v>
      </c>
      <c r="D995" s="1" t="s">
        <v>73</v>
      </c>
      <c r="E995" s="1" t="s">
        <v>74</v>
      </c>
      <c r="F995" s="1" t="s">
        <v>37</v>
      </c>
      <c r="G995" s="1" t="s">
        <v>1003</v>
      </c>
      <c r="H995" s="1" t="s">
        <v>34</v>
      </c>
      <c r="I995" s="3">
        <v>38667</v>
      </c>
      <c r="J995" s="3">
        <v>0</v>
      </c>
      <c r="K995" s="1" t="s">
        <v>40</v>
      </c>
      <c r="L995" s="1" t="s">
        <v>1491</v>
      </c>
      <c r="M995" s="1" t="s">
        <v>634</v>
      </c>
      <c r="N995" s="1" t="s">
        <v>89</v>
      </c>
      <c r="O995" s="1" t="s">
        <v>90</v>
      </c>
      <c r="P995" s="1" t="s">
        <v>43</v>
      </c>
      <c r="Q995" s="1" t="s">
        <v>43</v>
      </c>
      <c r="R995" s="3">
        <v>0</v>
      </c>
      <c r="S995" s="1" t="s">
        <v>44</v>
      </c>
      <c r="T995" s="1" t="s">
        <v>45</v>
      </c>
      <c r="U995" s="1" t="s">
        <v>1003</v>
      </c>
      <c r="V995" s="1" t="s">
        <v>46</v>
      </c>
      <c r="W995" s="1" t="s">
        <v>81</v>
      </c>
      <c r="X995" s="1" t="s">
        <v>1555</v>
      </c>
      <c r="Y995" s="1" t="s">
        <v>83</v>
      </c>
      <c r="Z995" s="1" t="s">
        <v>84</v>
      </c>
      <c r="AA995" s="1" t="s">
        <v>51</v>
      </c>
      <c r="AB995" s="1" t="s">
        <v>1555</v>
      </c>
      <c r="AC995" s="1" t="s">
        <v>37</v>
      </c>
    </row>
    <row r="996" spans="1:29" hidden="1" x14ac:dyDescent="0.25">
      <c r="A996" s="1" t="s">
        <v>33</v>
      </c>
      <c r="B996" s="1" t="s">
        <v>34</v>
      </c>
      <c r="C996" s="2">
        <v>45260</v>
      </c>
      <c r="D996" s="1" t="s">
        <v>73</v>
      </c>
      <c r="E996" s="1" t="s">
        <v>74</v>
      </c>
      <c r="F996" s="1" t="s">
        <v>37</v>
      </c>
      <c r="G996" s="1" t="s">
        <v>1003</v>
      </c>
      <c r="H996" s="1" t="s">
        <v>34</v>
      </c>
      <c r="I996" s="3">
        <v>38667</v>
      </c>
      <c r="J996" s="3">
        <v>0</v>
      </c>
      <c r="K996" s="1" t="s">
        <v>40</v>
      </c>
      <c r="L996" s="1" t="s">
        <v>767</v>
      </c>
      <c r="M996" s="1" t="s">
        <v>768</v>
      </c>
      <c r="N996" s="1" t="s">
        <v>295</v>
      </c>
      <c r="O996" s="1" t="s">
        <v>296</v>
      </c>
      <c r="P996" s="1" t="s">
        <v>43</v>
      </c>
      <c r="Q996" s="1" t="s">
        <v>43</v>
      </c>
      <c r="R996" s="3">
        <v>0</v>
      </c>
      <c r="S996" s="1" t="s">
        <v>44</v>
      </c>
      <c r="T996" s="1" t="s">
        <v>45</v>
      </c>
      <c r="U996" s="1" t="s">
        <v>1003</v>
      </c>
      <c r="V996" s="1" t="s">
        <v>46</v>
      </c>
      <c r="W996" s="1" t="s">
        <v>81</v>
      </c>
      <c r="X996" s="1" t="s">
        <v>1555</v>
      </c>
      <c r="Y996" s="1" t="s">
        <v>83</v>
      </c>
      <c r="Z996" s="1" t="s">
        <v>84</v>
      </c>
      <c r="AA996" s="1" t="s">
        <v>51</v>
      </c>
      <c r="AB996" s="1" t="s">
        <v>1555</v>
      </c>
      <c r="AC996" s="1" t="s">
        <v>37</v>
      </c>
    </row>
    <row r="997" spans="1:29" hidden="1" x14ac:dyDescent="0.25">
      <c r="A997" s="1" t="s">
        <v>33</v>
      </c>
      <c r="B997" s="1" t="s">
        <v>34</v>
      </c>
      <c r="C997" s="2">
        <v>45260</v>
      </c>
      <c r="D997" s="1" t="s">
        <v>73</v>
      </c>
      <c r="E997" s="1" t="s">
        <v>74</v>
      </c>
      <c r="F997" s="1" t="s">
        <v>37</v>
      </c>
      <c r="G997" s="1" t="s">
        <v>1003</v>
      </c>
      <c r="H997" s="1" t="s">
        <v>34</v>
      </c>
      <c r="I997" s="3">
        <v>502667</v>
      </c>
      <c r="J997" s="3">
        <v>0</v>
      </c>
      <c r="K997" s="1" t="s">
        <v>40</v>
      </c>
      <c r="L997" s="1" t="s">
        <v>77</v>
      </c>
      <c r="M997" s="1" t="s">
        <v>78</v>
      </c>
      <c r="N997" s="1" t="s">
        <v>79</v>
      </c>
      <c r="O997" s="1" t="s">
        <v>80</v>
      </c>
      <c r="P997" s="1" t="s">
        <v>43</v>
      </c>
      <c r="Q997" s="1" t="s">
        <v>43</v>
      </c>
      <c r="R997" s="3">
        <v>0</v>
      </c>
      <c r="S997" s="1" t="s">
        <v>44</v>
      </c>
      <c r="T997" s="1" t="s">
        <v>45</v>
      </c>
      <c r="U997" s="1" t="s">
        <v>1003</v>
      </c>
      <c r="V997" s="1" t="s">
        <v>46</v>
      </c>
      <c r="W997" s="1" t="s">
        <v>81</v>
      </c>
      <c r="X997" s="1" t="s">
        <v>1555</v>
      </c>
      <c r="Y997" s="1" t="s">
        <v>83</v>
      </c>
      <c r="Z997" s="1" t="s">
        <v>84</v>
      </c>
      <c r="AA997" s="1" t="s">
        <v>51</v>
      </c>
      <c r="AB997" s="1" t="s">
        <v>1555</v>
      </c>
      <c r="AC997" s="1" t="s">
        <v>37</v>
      </c>
    </row>
    <row r="998" spans="1:29" hidden="1" x14ac:dyDescent="0.25">
      <c r="A998" s="1" t="s">
        <v>33</v>
      </c>
      <c r="B998" s="1" t="s">
        <v>34</v>
      </c>
      <c r="C998" s="2">
        <v>45260</v>
      </c>
      <c r="D998" s="1" t="s">
        <v>73</v>
      </c>
      <c r="E998" s="1" t="s">
        <v>74</v>
      </c>
      <c r="F998" s="1" t="s">
        <v>37</v>
      </c>
      <c r="G998" s="1" t="s">
        <v>1003</v>
      </c>
      <c r="H998" s="1" t="s">
        <v>34</v>
      </c>
      <c r="I998" s="3">
        <v>543622</v>
      </c>
      <c r="J998" s="3">
        <v>0</v>
      </c>
      <c r="K998" s="1" t="s">
        <v>40</v>
      </c>
      <c r="L998" s="1" t="s">
        <v>1433</v>
      </c>
      <c r="M998" s="1" t="s">
        <v>806</v>
      </c>
      <c r="N998" s="1" t="s">
        <v>79</v>
      </c>
      <c r="O998" s="1" t="s">
        <v>80</v>
      </c>
      <c r="P998" s="1" t="s">
        <v>43</v>
      </c>
      <c r="Q998" s="1" t="s">
        <v>43</v>
      </c>
      <c r="R998" s="3">
        <v>0</v>
      </c>
      <c r="S998" s="1" t="s">
        <v>44</v>
      </c>
      <c r="T998" s="1" t="s">
        <v>45</v>
      </c>
      <c r="U998" s="1" t="s">
        <v>1003</v>
      </c>
      <c r="V998" s="1" t="s">
        <v>46</v>
      </c>
      <c r="W998" s="1" t="s">
        <v>81</v>
      </c>
      <c r="X998" s="1" t="s">
        <v>1555</v>
      </c>
      <c r="Y998" s="1" t="s">
        <v>83</v>
      </c>
      <c r="Z998" s="1" t="s">
        <v>84</v>
      </c>
      <c r="AA998" s="1" t="s">
        <v>51</v>
      </c>
      <c r="AB998" s="1" t="s">
        <v>1555</v>
      </c>
      <c r="AC998" s="1" t="s">
        <v>37</v>
      </c>
    </row>
    <row r="999" spans="1:29" hidden="1" x14ac:dyDescent="0.25">
      <c r="A999" s="1" t="s">
        <v>33</v>
      </c>
      <c r="B999" s="1" t="s">
        <v>34</v>
      </c>
      <c r="C999" s="2">
        <v>45260</v>
      </c>
      <c r="D999" s="1" t="s">
        <v>73</v>
      </c>
      <c r="E999" s="1" t="s">
        <v>74</v>
      </c>
      <c r="F999" s="1" t="s">
        <v>37</v>
      </c>
      <c r="G999" s="1" t="s">
        <v>1003</v>
      </c>
      <c r="H999" s="1" t="s">
        <v>34</v>
      </c>
      <c r="I999" s="3">
        <v>580000</v>
      </c>
      <c r="J999" s="3">
        <v>0</v>
      </c>
      <c r="K999" s="1" t="s">
        <v>40</v>
      </c>
      <c r="L999" s="1" t="s">
        <v>470</v>
      </c>
      <c r="M999" s="1" t="s">
        <v>471</v>
      </c>
      <c r="N999" s="1" t="s">
        <v>79</v>
      </c>
      <c r="O999" s="1" t="s">
        <v>80</v>
      </c>
      <c r="P999" s="1" t="s">
        <v>43</v>
      </c>
      <c r="Q999" s="1" t="s">
        <v>43</v>
      </c>
      <c r="R999" s="3">
        <v>0</v>
      </c>
      <c r="S999" s="1" t="s">
        <v>44</v>
      </c>
      <c r="T999" s="1" t="s">
        <v>45</v>
      </c>
      <c r="U999" s="1" t="s">
        <v>1003</v>
      </c>
      <c r="V999" s="1" t="s">
        <v>46</v>
      </c>
      <c r="W999" s="1" t="s">
        <v>81</v>
      </c>
      <c r="X999" s="1" t="s">
        <v>1555</v>
      </c>
      <c r="Y999" s="1" t="s">
        <v>83</v>
      </c>
      <c r="Z999" s="1" t="s">
        <v>84</v>
      </c>
      <c r="AA999" s="1" t="s">
        <v>51</v>
      </c>
      <c r="AB999" s="1" t="s">
        <v>1555</v>
      </c>
      <c r="AC999" s="1" t="s">
        <v>37</v>
      </c>
    </row>
    <row r="1000" spans="1:29" hidden="1" x14ac:dyDescent="0.25">
      <c r="A1000" s="1" t="s">
        <v>33</v>
      </c>
      <c r="B1000" s="1" t="s">
        <v>34</v>
      </c>
      <c r="C1000" s="2">
        <v>45260</v>
      </c>
      <c r="D1000" s="1" t="s">
        <v>73</v>
      </c>
      <c r="E1000" s="1" t="s">
        <v>74</v>
      </c>
      <c r="F1000" s="1" t="s">
        <v>37</v>
      </c>
      <c r="G1000" s="1" t="s">
        <v>1003</v>
      </c>
      <c r="H1000" s="1" t="s">
        <v>34</v>
      </c>
      <c r="I1000" s="3">
        <v>77334</v>
      </c>
      <c r="J1000" s="3">
        <v>0</v>
      </c>
      <c r="K1000" s="1" t="s">
        <v>40</v>
      </c>
      <c r="L1000" s="1" t="s">
        <v>731</v>
      </c>
      <c r="M1000" s="1" t="s">
        <v>732</v>
      </c>
      <c r="N1000" s="1" t="s">
        <v>79</v>
      </c>
      <c r="O1000" s="1" t="s">
        <v>80</v>
      </c>
      <c r="P1000" s="1" t="s">
        <v>43</v>
      </c>
      <c r="Q1000" s="1" t="s">
        <v>43</v>
      </c>
      <c r="R1000" s="3">
        <v>0</v>
      </c>
      <c r="S1000" s="1" t="s">
        <v>44</v>
      </c>
      <c r="T1000" s="1" t="s">
        <v>45</v>
      </c>
      <c r="U1000" s="1" t="s">
        <v>1003</v>
      </c>
      <c r="V1000" s="1" t="s">
        <v>46</v>
      </c>
      <c r="W1000" s="1" t="s">
        <v>81</v>
      </c>
      <c r="X1000" s="1" t="s">
        <v>1555</v>
      </c>
      <c r="Y1000" s="1" t="s">
        <v>83</v>
      </c>
      <c r="Z1000" s="1" t="s">
        <v>84</v>
      </c>
      <c r="AA1000" s="1" t="s">
        <v>51</v>
      </c>
      <c r="AB1000" s="1" t="s">
        <v>1555</v>
      </c>
      <c r="AC1000" s="1" t="s">
        <v>37</v>
      </c>
    </row>
    <row r="1001" spans="1:29" hidden="1" x14ac:dyDescent="0.25">
      <c r="A1001" s="1" t="s">
        <v>33</v>
      </c>
      <c r="B1001" s="1" t="s">
        <v>34</v>
      </c>
      <c r="C1001" s="2">
        <v>45260</v>
      </c>
      <c r="D1001" s="1" t="s">
        <v>73</v>
      </c>
      <c r="E1001" s="1" t="s">
        <v>74</v>
      </c>
      <c r="F1001" s="1" t="s">
        <v>37</v>
      </c>
      <c r="G1001" s="1" t="s">
        <v>1003</v>
      </c>
      <c r="H1001" s="1" t="s">
        <v>34</v>
      </c>
      <c r="I1001" s="3">
        <v>580000</v>
      </c>
      <c r="J1001" s="3">
        <v>0</v>
      </c>
      <c r="K1001" s="1" t="s">
        <v>40</v>
      </c>
      <c r="L1001" s="1" t="s">
        <v>113</v>
      </c>
      <c r="M1001" s="1" t="s">
        <v>114</v>
      </c>
      <c r="N1001" s="1" t="s">
        <v>79</v>
      </c>
      <c r="O1001" s="1" t="s">
        <v>80</v>
      </c>
      <c r="P1001" s="1" t="s">
        <v>43</v>
      </c>
      <c r="Q1001" s="1" t="s">
        <v>43</v>
      </c>
      <c r="R1001" s="3">
        <v>0</v>
      </c>
      <c r="S1001" s="1" t="s">
        <v>44</v>
      </c>
      <c r="T1001" s="1" t="s">
        <v>45</v>
      </c>
      <c r="U1001" s="1" t="s">
        <v>1003</v>
      </c>
      <c r="V1001" s="1" t="s">
        <v>46</v>
      </c>
      <c r="W1001" s="1" t="s">
        <v>81</v>
      </c>
      <c r="X1001" s="1" t="s">
        <v>1555</v>
      </c>
      <c r="Y1001" s="1" t="s">
        <v>83</v>
      </c>
      <c r="Z1001" s="1" t="s">
        <v>84</v>
      </c>
      <c r="AA1001" s="1" t="s">
        <v>51</v>
      </c>
      <c r="AB1001" s="1" t="s">
        <v>1555</v>
      </c>
      <c r="AC1001" s="1" t="s">
        <v>37</v>
      </c>
    </row>
    <row r="1002" spans="1:29" hidden="1" x14ac:dyDescent="0.25">
      <c r="A1002" s="1" t="s">
        <v>33</v>
      </c>
      <c r="B1002" s="1" t="s">
        <v>34</v>
      </c>
      <c r="C1002" s="2">
        <v>45260</v>
      </c>
      <c r="D1002" s="1" t="s">
        <v>73</v>
      </c>
      <c r="E1002" s="1" t="s">
        <v>74</v>
      </c>
      <c r="F1002" s="1" t="s">
        <v>37</v>
      </c>
      <c r="G1002" s="1" t="s">
        <v>1003</v>
      </c>
      <c r="H1002" s="1" t="s">
        <v>34</v>
      </c>
      <c r="I1002" s="3">
        <v>38667</v>
      </c>
      <c r="J1002" s="3">
        <v>0</v>
      </c>
      <c r="K1002" s="1" t="s">
        <v>40</v>
      </c>
      <c r="L1002" s="1" t="s">
        <v>1558</v>
      </c>
      <c r="M1002" s="1" t="s">
        <v>765</v>
      </c>
      <c r="N1002" s="1" t="s">
        <v>79</v>
      </c>
      <c r="O1002" s="1" t="s">
        <v>80</v>
      </c>
      <c r="P1002" s="1" t="s">
        <v>43</v>
      </c>
      <c r="Q1002" s="1" t="s">
        <v>43</v>
      </c>
      <c r="R1002" s="3">
        <v>0</v>
      </c>
      <c r="S1002" s="1" t="s">
        <v>44</v>
      </c>
      <c r="T1002" s="1" t="s">
        <v>45</v>
      </c>
      <c r="U1002" s="1" t="s">
        <v>1003</v>
      </c>
      <c r="V1002" s="1" t="s">
        <v>46</v>
      </c>
      <c r="W1002" s="1" t="s">
        <v>81</v>
      </c>
      <c r="X1002" s="1" t="s">
        <v>1555</v>
      </c>
      <c r="Y1002" s="1" t="s">
        <v>83</v>
      </c>
      <c r="Z1002" s="1" t="s">
        <v>84</v>
      </c>
      <c r="AA1002" s="1" t="s">
        <v>51</v>
      </c>
      <c r="AB1002" s="1" t="s">
        <v>1555</v>
      </c>
      <c r="AC1002" s="1" t="s">
        <v>37</v>
      </c>
    </row>
    <row r="1003" spans="1:29" hidden="1" x14ac:dyDescent="0.25">
      <c r="A1003" s="1" t="s">
        <v>33</v>
      </c>
      <c r="B1003" s="1" t="s">
        <v>34</v>
      </c>
      <c r="C1003" s="2">
        <v>45260</v>
      </c>
      <c r="D1003" s="1" t="s">
        <v>73</v>
      </c>
      <c r="E1003" s="1" t="s">
        <v>74</v>
      </c>
      <c r="F1003" s="1" t="s">
        <v>37</v>
      </c>
      <c r="G1003" s="1" t="s">
        <v>1003</v>
      </c>
      <c r="H1003" s="1" t="s">
        <v>34</v>
      </c>
      <c r="I1003" s="3">
        <v>38667</v>
      </c>
      <c r="J1003" s="3">
        <v>0</v>
      </c>
      <c r="K1003" s="1" t="s">
        <v>40</v>
      </c>
      <c r="L1003" s="1" t="s">
        <v>152</v>
      </c>
      <c r="M1003" s="1" t="s">
        <v>153</v>
      </c>
      <c r="N1003" s="1" t="s">
        <v>79</v>
      </c>
      <c r="O1003" s="1" t="s">
        <v>80</v>
      </c>
      <c r="P1003" s="1" t="s">
        <v>43</v>
      </c>
      <c r="Q1003" s="1" t="s">
        <v>43</v>
      </c>
      <c r="R1003" s="3">
        <v>0</v>
      </c>
      <c r="S1003" s="1" t="s">
        <v>44</v>
      </c>
      <c r="T1003" s="1" t="s">
        <v>45</v>
      </c>
      <c r="U1003" s="1" t="s">
        <v>1003</v>
      </c>
      <c r="V1003" s="1" t="s">
        <v>46</v>
      </c>
      <c r="W1003" s="1" t="s">
        <v>81</v>
      </c>
      <c r="X1003" s="1" t="s">
        <v>1555</v>
      </c>
      <c r="Y1003" s="1" t="s">
        <v>83</v>
      </c>
      <c r="Z1003" s="1" t="s">
        <v>84</v>
      </c>
      <c r="AA1003" s="1" t="s">
        <v>51</v>
      </c>
      <c r="AB1003" s="1" t="s">
        <v>1555</v>
      </c>
      <c r="AC1003" s="1" t="s">
        <v>37</v>
      </c>
    </row>
    <row r="1004" spans="1:29" hidden="1" x14ac:dyDescent="0.25">
      <c r="A1004" s="1" t="s">
        <v>33</v>
      </c>
      <c r="B1004" s="1" t="s">
        <v>34</v>
      </c>
      <c r="C1004" s="2">
        <v>45260</v>
      </c>
      <c r="D1004" s="1" t="s">
        <v>73</v>
      </c>
      <c r="E1004" s="1" t="s">
        <v>74</v>
      </c>
      <c r="F1004" s="1" t="s">
        <v>37</v>
      </c>
      <c r="G1004" s="1" t="s">
        <v>1003</v>
      </c>
      <c r="H1004" s="1" t="s">
        <v>34</v>
      </c>
      <c r="I1004" s="3">
        <v>502667</v>
      </c>
      <c r="J1004" s="3">
        <v>0</v>
      </c>
      <c r="K1004" s="1" t="s">
        <v>40</v>
      </c>
      <c r="L1004" s="1" t="s">
        <v>1559</v>
      </c>
      <c r="M1004" s="1" t="s">
        <v>799</v>
      </c>
      <c r="N1004" s="1" t="s">
        <v>79</v>
      </c>
      <c r="O1004" s="1" t="s">
        <v>80</v>
      </c>
      <c r="P1004" s="1" t="s">
        <v>43</v>
      </c>
      <c r="Q1004" s="1" t="s">
        <v>43</v>
      </c>
      <c r="R1004" s="3">
        <v>0</v>
      </c>
      <c r="S1004" s="1" t="s">
        <v>44</v>
      </c>
      <c r="T1004" s="1" t="s">
        <v>45</v>
      </c>
      <c r="U1004" s="1" t="s">
        <v>1003</v>
      </c>
      <c r="V1004" s="1" t="s">
        <v>46</v>
      </c>
      <c r="W1004" s="1" t="s">
        <v>81</v>
      </c>
      <c r="X1004" s="1" t="s">
        <v>1555</v>
      </c>
      <c r="Y1004" s="1" t="s">
        <v>83</v>
      </c>
      <c r="Z1004" s="1" t="s">
        <v>84</v>
      </c>
      <c r="AA1004" s="1" t="s">
        <v>51</v>
      </c>
      <c r="AB1004" s="1" t="s">
        <v>1555</v>
      </c>
      <c r="AC1004" s="1" t="s">
        <v>37</v>
      </c>
    </row>
    <row r="1005" spans="1:29" hidden="1" x14ac:dyDescent="0.25">
      <c r="A1005" s="1" t="s">
        <v>33</v>
      </c>
      <c r="B1005" s="1" t="s">
        <v>34</v>
      </c>
      <c r="C1005" s="2">
        <v>45260</v>
      </c>
      <c r="D1005" s="1" t="s">
        <v>73</v>
      </c>
      <c r="E1005" s="1" t="s">
        <v>74</v>
      </c>
      <c r="F1005" s="1" t="s">
        <v>37</v>
      </c>
      <c r="G1005" s="1" t="s">
        <v>1003</v>
      </c>
      <c r="H1005" s="1" t="s">
        <v>34</v>
      </c>
      <c r="I1005" s="3">
        <v>270668</v>
      </c>
      <c r="J1005" s="3">
        <v>0</v>
      </c>
      <c r="K1005" s="1" t="s">
        <v>40</v>
      </c>
      <c r="L1005" s="1" t="s">
        <v>440</v>
      </c>
      <c r="M1005" s="1" t="s">
        <v>441</v>
      </c>
      <c r="N1005" s="1" t="s">
        <v>79</v>
      </c>
      <c r="O1005" s="1" t="s">
        <v>80</v>
      </c>
      <c r="P1005" s="1" t="s">
        <v>43</v>
      </c>
      <c r="Q1005" s="1" t="s">
        <v>43</v>
      </c>
      <c r="R1005" s="3">
        <v>0</v>
      </c>
      <c r="S1005" s="1" t="s">
        <v>44</v>
      </c>
      <c r="T1005" s="1" t="s">
        <v>45</v>
      </c>
      <c r="U1005" s="1" t="s">
        <v>1003</v>
      </c>
      <c r="V1005" s="1" t="s">
        <v>46</v>
      </c>
      <c r="W1005" s="1" t="s">
        <v>81</v>
      </c>
      <c r="X1005" s="1" t="s">
        <v>1555</v>
      </c>
      <c r="Y1005" s="1" t="s">
        <v>83</v>
      </c>
      <c r="Z1005" s="1" t="s">
        <v>84</v>
      </c>
      <c r="AA1005" s="1" t="s">
        <v>51</v>
      </c>
      <c r="AB1005" s="1" t="s">
        <v>1555</v>
      </c>
      <c r="AC1005" s="1" t="s">
        <v>37</v>
      </c>
    </row>
    <row r="1006" spans="1:29" hidden="1" x14ac:dyDescent="0.25">
      <c r="A1006" s="1" t="s">
        <v>33</v>
      </c>
      <c r="B1006" s="1" t="s">
        <v>34</v>
      </c>
      <c r="C1006" s="2">
        <v>45260</v>
      </c>
      <c r="D1006" s="1" t="s">
        <v>73</v>
      </c>
      <c r="E1006" s="1" t="s">
        <v>74</v>
      </c>
      <c r="F1006" s="1" t="s">
        <v>37</v>
      </c>
      <c r="G1006" s="1" t="s">
        <v>1003</v>
      </c>
      <c r="H1006" s="1" t="s">
        <v>34</v>
      </c>
      <c r="I1006" s="3">
        <v>130584</v>
      </c>
      <c r="J1006" s="3">
        <v>0</v>
      </c>
      <c r="K1006" s="1" t="s">
        <v>40</v>
      </c>
      <c r="L1006" s="1" t="s">
        <v>1560</v>
      </c>
      <c r="M1006" s="1" t="s">
        <v>827</v>
      </c>
      <c r="N1006" s="1" t="s">
        <v>79</v>
      </c>
      <c r="O1006" s="1" t="s">
        <v>80</v>
      </c>
      <c r="P1006" s="1" t="s">
        <v>43</v>
      </c>
      <c r="Q1006" s="1" t="s">
        <v>43</v>
      </c>
      <c r="R1006" s="3">
        <v>0</v>
      </c>
      <c r="S1006" s="1" t="s">
        <v>44</v>
      </c>
      <c r="T1006" s="1" t="s">
        <v>45</v>
      </c>
      <c r="U1006" s="1" t="s">
        <v>1003</v>
      </c>
      <c r="V1006" s="1" t="s">
        <v>46</v>
      </c>
      <c r="W1006" s="1" t="s">
        <v>81</v>
      </c>
      <c r="X1006" s="1" t="s">
        <v>1555</v>
      </c>
      <c r="Y1006" s="1" t="s">
        <v>83</v>
      </c>
      <c r="Z1006" s="1" t="s">
        <v>84</v>
      </c>
      <c r="AA1006" s="1" t="s">
        <v>51</v>
      </c>
      <c r="AB1006" s="1" t="s">
        <v>1555</v>
      </c>
      <c r="AC1006" s="1" t="s">
        <v>37</v>
      </c>
    </row>
    <row r="1007" spans="1:29" hidden="1" x14ac:dyDescent="0.25">
      <c r="A1007" s="1" t="s">
        <v>33</v>
      </c>
      <c r="B1007" s="1" t="s">
        <v>34</v>
      </c>
      <c r="C1007" s="2">
        <v>45260</v>
      </c>
      <c r="D1007" s="1" t="s">
        <v>73</v>
      </c>
      <c r="E1007" s="1" t="s">
        <v>74</v>
      </c>
      <c r="F1007" s="1" t="s">
        <v>37</v>
      </c>
      <c r="G1007" s="1" t="s">
        <v>1003</v>
      </c>
      <c r="H1007" s="1" t="s">
        <v>34</v>
      </c>
      <c r="I1007" s="3">
        <v>39394</v>
      </c>
      <c r="J1007" s="3">
        <v>0</v>
      </c>
      <c r="K1007" s="1" t="s">
        <v>40</v>
      </c>
      <c r="L1007" s="1" t="s">
        <v>168</v>
      </c>
      <c r="M1007" s="1" t="s">
        <v>169</v>
      </c>
      <c r="N1007" s="1" t="s">
        <v>79</v>
      </c>
      <c r="O1007" s="1" t="s">
        <v>80</v>
      </c>
      <c r="P1007" s="1" t="s">
        <v>43</v>
      </c>
      <c r="Q1007" s="1" t="s">
        <v>43</v>
      </c>
      <c r="R1007" s="3">
        <v>0</v>
      </c>
      <c r="S1007" s="1" t="s">
        <v>44</v>
      </c>
      <c r="T1007" s="1" t="s">
        <v>45</v>
      </c>
      <c r="U1007" s="1" t="s">
        <v>1003</v>
      </c>
      <c r="V1007" s="1" t="s">
        <v>46</v>
      </c>
      <c r="W1007" s="1" t="s">
        <v>81</v>
      </c>
      <c r="X1007" s="1" t="s">
        <v>1555</v>
      </c>
      <c r="Y1007" s="1" t="s">
        <v>83</v>
      </c>
      <c r="Z1007" s="1" t="s">
        <v>84</v>
      </c>
      <c r="AA1007" s="1" t="s">
        <v>51</v>
      </c>
      <c r="AB1007" s="1" t="s">
        <v>1555</v>
      </c>
      <c r="AC1007" s="1" t="s">
        <v>37</v>
      </c>
    </row>
    <row r="1008" spans="1:29" hidden="1" x14ac:dyDescent="0.25">
      <c r="A1008" s="1" t="s">
        <v>33</v>
      </c>
      <c r="B1008" s="1" t="s">
        <v>34</v>
      </c>
      <c r="C1008" s="2">
        <v>45260</v>
      </c>
      <c r="D1008" s="1" t="s">
        <v>73</v>
      </c>
      <c r="E1008" s="1" t="s">
        <v>74</v>
      </c>
      <c r="F1008" s="1" t="s">
        <v>37</v>
      </c>
      <c r="G1008" s="1" t="s">
        <v>1003</v>
      </c>
      <c r="H1008" s="1" t="s">
        <v>34</v>
      </c>
      <c r="I1008" s="3">
        <v>38667</v>
      </c>
      <c r="J1008" s="3">
        <v>0</v>
      </c>
      <c r="K1008" s="1" t="s">
        <v>40</v>
      </c>
      <c r="L1008" s="1" t="s">
        <v>867</v>
      </c>
      <c r="M1008" s="1" t="s">
        <v>868</v>
      </c>
      <c r="N1008" s="1" t="s">
        <v>79</v>
      </c>
      <c r="O1008" s="1" t="s">
        <v>80</v>
      </c>
      <c r="P1008" s="1" t="s">
        <v>43</v>
      </c>
      <c r="Q1008" s="1" t="s">
        <v>43</v>
      </c>
      <c r="R1008" s="3">
        <v>0</v>
      </c>
      <c r="S1008" s="1" t="s">
        <v>44</v>
      </c>
      <c r="T1008" s="1" t="s">
        <v>45</v>
      </c>
      <c r="U1008" s="1" t="s">
        <v>1003</v>
      </c>
      <c r="V1008" s="1" t="s">
        <v>46</v>
      </c>
      <c r="W1008" s="1" t="s">
        <v>81</v>
      </c>
      <c r="X1008" s="1" t="s">
        <v>1555</v>
      </c>
      <c r="Y1008" s="1" t="s">
        <v>83</v>
      </c>
      <c r="Z1008" s="1" t="s">
        <v>84</v>
      </c>
      <c r="AA1008" s="1" t="s">
        <v>51</v>
      </c>
      <c r="AB1008" s="1" t="s">
        <v>1555</v>
      </c>
      <c r="AC1008" s="1" t="s">
        <v>37</v>
      </c>
    </row>
    <row r="1009" spans="1:29" hidden="1" x14ac:dyDescent="0.25">
      <c r="A1009" s="1" t="s">
        <v>33</v>
      </c>
      <c r="B1009" s="1" t="s">
        <v>34</v>
      </c>
      <c r="C1009" s="2">
        <v>45260</v>
      </c>
      <c r="D1009" s="1" t="s">
        <v>73</v>
      </c>
      <c r="E1009" s="1" t="s">
        <v>74</v>
      </c>
      <c r="F1009" s="1" t="s">
        <v>37</v>
      </c>
      <c r="G1009" s="1" t="s">
        <v>1003</v>
      </c>
      <c r="H1009" s="1" t="s">
        <v>34</v>
      </c>
      <c r="I1009" s="3">
        <v>38667</v>
      </c>
      <c r="J1009" s="3">
        <v>0</v>
      </c>
      <c r="K1009" s="1" t="s">
        <v>40</v>
      </c>
      <c r="L1009" s="1" t="s">
        <v>133</v>
      </c>
      <c r="M1009" s="1" t="s">
        <v>134</v>
      </c>
      <c r="N1009" s="1" t="s">
        <v>79</v>
      </c>
      <c r="O1009" s="1" t="s">
        <v>80</v>
      </c>
      <c r="P1009" s="1" t="s">
        <v>43</v>
      </c>
      <c r="Q1009" s="1" t="s">
        <v>43</v>
      </c>
      <c r="R1009" s="3">
        <v>0</v>
      </c>
      <c r="S1009" s="1" t="s">
        <v>44</v>
      </c>
      <c r="T1009" s="1" t="s">
        <v>45</v>
      </c>
      <c r="U1009" s="1" t="s">
        <v>1003</v>
      </c>
      <c r="V1009" s="1" t="s">
        <v>46</v>
      </c>
      <c r="W1009" s="1" t="s">
        <v>81</v>
      </c>
      <c r="X1009" s="1" t="s">
        <v>1555</v>
      </c>
      <c r="Y1009" s="1" t="s">
        <v>83</v>
      </c>
      <c r="Z1009" s="1" t="s">
        <v>84</v>
      </c>
      <c r="AA1009" s="1" t="s">
        <v>51</v>
      </c>
      <c r="AB1009" s="1" t="s">
        <v>1555</v>
      </c>
      <c r="AC1009" s="1" t="s">
        <v>37</v>
      </c>
    </row>
    <row r="1010" spans="1:29" hidden="1" x14ac:dyDescent="0.25">
      <c r="A1010" s="1" t="s">
        <v>33</v>
      </c>
      <c r="B1010" s="1" t="s">
        <v>34</v>
      </c>
      <c r="C1010" s="2">
        <v>45260</v>
      </c>
      <c r="D1010" s="1" t="s">
        <v>73</v>
      </c>
      <c r="E1010" s="1" t="s">
        <v>74</v>
      </c>
      <c r="F1010" s="1" t="s">
        <v>37</v>
      </c>
      <c r="G1010" s="1" t="s">
        <v>1003</v>
      </c>
      <c r="H1010" s="1" t="s">
        <v>34</v>
      </c>
      <c r="I1010" s="3">
        <v>580000</v>
      </c>
      <c r="J1010" s="3">
        <v>0</v>
      </c>
      <c r="K1010" s="1" t="s">
        <v>40</v>
      </c>
      <c r="L1010" s="1" t="s">
        <v>1542</v>
      </c>
      <c r="M1010" s="1" t="s">
        <v>638</v>
      </c>
      <c r="N1010" s="1" t="s">
        <v>79</v>
      </c>
      <c r="O1010" s="1" t="s">
        <v>80</v>
      </c>
      <c r="P1010" s="1" t="s">
        <v>43</v>
      </c>
      <c r="Q1010" s="1" t="s">
        <v>43</v>
      </c>
      <c r="R1010" s="3">
        <v>0</v>
      </c>
      <c r="S1010" s="1" t="s">
        <v>44</v>
      </c>
      <c r="T1010" s="1" t="s">
        <v>45</v>
      </c>
      <c r="U1010" s="1" t="s">
        <v>1003</v>
      </c>
      <c r="V1010" s="1" t="s">
        <v>46</v>
      </c>
      <c r="W1010" s="1" t="s">
        <v>81</v>
      </c>
      <c r="X1010" s="1" t="s">
        <v>1555</v>
      </c>
      <c r="Y1010" s="1" t="s">
        <v>83</v>
      </c>
      <c r="Z1010" s="1" t="s">
        <v>84</v>
      </c>
      <c r="AA1010" s="1" t="s">
        <v>51</v>
      </c>
      <c r="AB1010" s="1" t="s">
        <v>1555</v>
      </c>
      <c r="AC1010" s="1" t="s">
        <v>37</v>
      </c>
    </row>
    <row r="1011" spans="1:29" hidden="1" x14ac:dyDescent="0.25">
      <c r="A1011" s="1" t="s">
        <v>33</v>
      </c>
      <c r="B1011" s="1" t="s">
        <v>34</v>
      </c>
      <c r="C1011" s="2">
        <v>45260</v>
      </c>
      <c r="D1011" s="1" t="s">
        <v>73</v>
      </c>
      <c r="E1011" s="1" t="s">
        <v>74</v>
      </c>
      <c r="F1011" s="1" t="s">
        <v>37</v>
      </c>
      <c r="G1011" s="1" t="s">
        <v>1003</v>
      </c>
      <c r="H1011" s="1" t="s">
        <v>34</v>
      </c>
      <c r="I1011" s="3">
        <v>309334</v>
      </c>
      <c r="J1011" s="3">
        <v>0</v>
      </c>
      <c r="K1011" s="1" t="s">
        <v>40</v>
      </c>
      <c r="L1011" s="1" t="s">
        <v>669</v>
      </c>
      <c r="M1011" s="1" t="s">
        <v>670</v>
      </c>
      <c r="N1011" s="1" t="s">
        <v>79</v>
      </c>
      <c r="O1011" s="1" t="s">
        <v>80</v>
      </c>
      <c r="P1011" s="1" t="s">
        <v>43</v>
      </c>
      <c r="Q1011" s="1" t="s">
        <v>43</v>
      </c>
      <c r="R1011" s="3">
        <v>0</v>
      </c>
      <c r="S1011" s="1" t="s">
        <v>44</v>
      </c>
      <c r="T1011" s="1" t="s">
        <v>45</v>
      </c>
      <c r="U1011" s="1" t="s">
        <v>1003</v>
      </c>
      <c r="V1011" s="1" t="s">
        <v>46</v>
      </c>
      <c r="W1011" s="1" t="s">
        <v>81</v>
      </c>
      <c r="X1011" s="1" t="s">
        <v>1555</v>
      </c>
      <c r="Y1011" s="1" t="s">
        <v>83</v>
      </c>
      <c r="Z1011" s="1" t="s">
        <v>84</v>
      </c>
      <c r="AA1011" s="1" t="s">
        <v>51</v>
      </c>
      <c r="AB1011" s="1" t="s">
        <v>1555</v>
      </c>
      <c r="AC1011" s="1" t="s">
        <v>37</v>
      </c>
    </row>
    <row r="1012" spans="1:29" hidden="1" x14ac:dyDescent="0.25">
      <c r="A1012" s="1" t="s">
        <v>33</v>
      </c>
      <c r="B1012" s="1" t="s">
        <v>34</v>
      </c>
      <c r="C1012" s="2">
        <v>45260</v>
      </c>
      <c r="D1012" s="1" t="s">
        <v>73</v>
      </c>
      <c r="E1012" s="1" t="s">
        <v>74</v>
      </c>
      <c r="F1012" s="1" t="s">
        <v>37</v>
      </c>
      <c r="G1012" s="1" t="s">
        <v>1003</v>
      </c>
      <c r="H1012" s="1" t="s">
        <v>34</v>
      </c>
      <c r="I1012" s="3">
        <v>38667</v>
      </c>
      <c r="J1012" s="3">
        <v>0</v>
      </c>
      <c r="K1012" s="1" t="s">
        <v>40</v>
      </c>
      <c r="L1012" s="1" t="s">
        <v>838</v>
      </c>
      <c r="M1012" s="1" t="s">
        <v>839</v>
      </c>
      <c r="N1012" s="1" t="s">
        <v>79</v>
      </c>
      <c r="O1012" s="1" t="s">
        <v>80</v>
      </c>
      <c r="P1012" s="1" t="s">
        <v>43</v>
      </c>
      <c r="Q1012" s="1" t="s">
        <v>43</v>
      </c>
      <c r="R1012" s="3">
        <v>0</v>
      </c>
      <c r="S1012" s="1" t="s">
        <v>44</v>
      </c>
      <c r="T1012" s="1" t="s">
        <v>45</v>
      </c>
      <c r="U1012" s="1" t="s">
        <v>1003</v>
      </c>
      <c r="V1012" s="1" t="s">
        <v>46</v>
      </c>
      <c r="W1012" s="1" t="s">
        <v>81</v>
      </c>
      <c r="X1012" s="1" t="s">
        <v>1555</v>
      </c>
      <c r="Y1012" s="1" t="s">
        <v>83</v>
      </c>
      <c r="Z1012" s="1" t="s">
        <v>84</v>
      </c>
      <c r="AA1012" s="1" t="s">
        <v>51</v>
      </c>
      <c r="AB1012" s="1" t="s">
        <v>1555</v>
      </c>
      <c r="AC1012" s="1" t="s">
        <v>37</v>
      </c>
    </row>
    <row r="1013" spans="1:29" hidden="1" x14ac:dyDescent="0.25">
      <c r="A1013" s="1" t="s">
        <v>33</v>
      </c>
      <c r="B1013" s="1" t="s">
        <v>34</v>
      </c>
      <c r="C1013" s="2">
        <v>45260</v>
      </c>
      <c r="D1013" s="1" t="s">
        <v>73</v>
      </c>
      <c r="E1013" s="1" t="s">
        <v>74</v>
      </c>
      <c r="F1013" s="1" t="s">
        <v>37</v>
      </c>
      <c r="G1013" s="1" t="s">
        <v>1003</v>
      </c>
      <c r="H1013" s="1" t="s">
        <v>34</v>
      </c>
      <c r="I1013" s="3">
        <v>502667</v>
      </c>
      <c r="J1013" s="3">
        <v>0</v>
      </c>
      <c r="K1013" s="1" t="s">
        <v>40</v>
      </c>
      <c r="L1013" s="1" t="s">
        <v>640</v>
      </c>
      <c r="M1013" s="1" t="s">
        <v>641</v>
      </c>
      <c r="N1013" s="1" t="s">
        <v>79</v>
      </c>
      <c r="O1013" s="1" t="s">
        <v>80</v>
      </c>
      <c r="P1013" s="1" t="s">
        <v>43</v>
      </c>
      <c r="Q1013" s="1" t="s">
        <v>43</v>
      </c>
      <c r="R1013" s="3">
        <v>0</v>
      </c>
      <c r="S1013" s="1" t="s">
        <v>44</v>
      </c>
      <c r="T1013" s="1" t="s">
        <v>45</v>
      </c>
      <c r="U1013" s="1" t="s">
        <v>1003</v>
      </c>
      <c r="V1013" s="1" t="s">
        <v>46</v>
      </c>
      <c r="W1013" s="1" t="s">
        <v>81</v>
      </c>
      <c r="X1013" s="1" t="s">
        <v>1555</v>
      </c>
      <c r="Y1013" s="1" t="s">
        <v>83</v>
      </c>
      <c r="Z1013" s="1" t="s">
        <v>84</v>
      </c>
      <c r="AA1013" s="1" t="s">
        <v>51</v>
      </c>
      <c r="AB1013" s="1" t="s">
        <v>1555</v>
      </c>
      <c r="AC1013" s="1" t="s">
        <v>37</v>
      </c>
    </row>
    <row r="1014" spans="1:29" hidden="1" x14ac:dyDescent="0.25">
      <c r="A1014" s="1" t="s">
        <v>33</v>
      </c>
      <c r="B1014" s="1" t="s">
        <v>34</v>
      </c>
      <c r="C1014" s="2">
        <v>45260</v>
      </c>
      <c r="D1014" s="1" t="s">
        <v>73</v>
      </c>
      <c r="E1014" s="1" t="s">
        <v>74</v>
      </c>
      <c r="F1014" s="1" t="s">
        <v>37</v>
      </c>
      <c r="G1014" s="1" t="s">
        <v>1003</v>
      </c>
      <c r="H1014" s="1" t="s">
        <v>34</v>
      </c>
      <c r="I1014" s="3">
        <v>87142</v>
      </c>
      <c r="J1014" s="3">
        <v>0</v>
      </c>
      <c r="K1014" s="1" t="s">
        <v>40</v>
      </c>
      <c r="L1014" s="1" t="s">
        <v>1402</v>
      </c>
      <c r="M1014" s="1" t="s">
        <v>837</v>
      </c>
      <c r="N1014" s="1" t="s">
        <v>79</v>
      </c>
      <c r="O1014" s="1" t="s">
        <v>80</v>
      </c>
      <c r="P1014" s="1" t="s">
        <v>43</v>
      </c>
      <c r="Q1014" s="1" t="s">
        <v>43</v>
      </c>
      <c r="R1014" s="3">
        <v>0</v>
      </c>
      <c r="S1014" s="1" t="s">
        <v>44</v>
      </c>
      <c r="T1014" s="1" t="s">
        <v>45</v>
      </c>
      <c r="U1014" s="1" t="s">
        <v>1003</v>
      </c>
      <c r="V1014" s="1" t="s">
        <v>46</v>
      </c>
      <c r="W1014" s="1" t="s">
        <v>81</v>
      </c>
      <c r="X1014" s="1" t="s">
        <v>1555</v>
      </c>
      <c r="Y1014" s="1" t="s">
        <v>83</v>
      </c>
      <c r="Z1014" s="1" t="s">
        <v>84</v>
      </c>
      <c r="AA1014" s="1" t="s">
        <v>51</v>
      </c>
      <c r="AB1014" s="1" t="s">
        <v>1555</v>
      </c>
      <c r="AC1014" s="1" t="s">
        <v>37</v>
      </c>
    </row>
    <row r="1015" spans="1:29" x14ac:dyDescent="0.25">
      <c r="A1015" s="1" t="s">
        <v>33</v>
      </c>
      <c r="B1015" s="1" t="s">
        <v>34</v>
      </c>
      <c r="C1015" s="2">
        <v>45265</v>
      </c>
      <c r="D1015" s="1" t="s">
        <v>35</v>
      </c>
      <c r="E1015" s="1" t="s">
        <v>36</v>
      </c>
      <c r="F1015" s="1" t="s">
        <v>37</v>
      </c>
      <c r="G1015" s="1" t="s">
        <v>1561</v>
      </c>
      <c r="H1015" s="1" t="s">
        <v>1562</v>
      </c>
      <c r="I1015" s="3">
        <v>0</v>
      </c>
      <c r="J1015" s="54">
        <v>245315</v>
      </c>
      <c r="K1015" s="1" t="s">
        <v>40</v>
      </c>
      <c r="L1015" s="1" t="s">
        <v>444</v>
      </c>
      <c r="M1015" s="1" t="s">
        <v>445</v>
      </c>
      <c r="N1015" s="1" t="s">
        <v>37</v>
      </c>
      <c r="O1015" s="1" t="s">
        <v>43</v>
      </c>
      <c r="P1015" s="1" t="s">
        <v>43</v>
      </c>
      <c r="Q1015" s="1" t="s">
        <v>43</v>
      </c>
      <c r="R1015" s="3">
        <v>0</v>
      </c>
      <c r="S1015" s="1" t="s">
        <v>44</v>
      </c>
      <c r="T1015" s="1" t="s">
        <v>45</v>
      </c>
      <c r="U1015" s="1" t="s">
        <v>1561</v>
      </c>
      <c r="V1015" s="1" t="s">
        <v>46</v>
      </c>
      <c r="W1015" s="1" t="s">
        <v>47</v>
      </c>
      <c r="X1015" s="1" t="s">
        <v>1563</v>
      </c>
      <c r="Y1015" s="1" t="s">
        <v>49</v>
      </c>
      <c r="Z1015" s="1" t="s">
        <v>50</v>
      </c>
      <c r="AA1015" s="1" t="s">
        <v>51</v>
      </c>
      <c r="AB1015" s="1" t="s">
        <v>1563</v>
      </c>
      <c r="AC1015" s="1" t="s">
        <v>37</v>
      </c>
    </row>
    <row r="1016" spans="1:29" x14ac:dyDescent="0.25">
      <c r="A1016" s="1" t="s">
        <v>33</v>
      </c>
      <c r="B1016" s="1" t="s">
        <v>34</v>
      </c>
      <c r="C1016" s="2">
        <v>45272</v>
      </c>
      <c r="D1016" s="1" t="s">
        <v>35</v>
      </c>
      <c r="E1016" s="1" t="s">
        <v>36</v>
      </c>
      <c r="F1016" s="1" t="s">
        <v>37</v>
      </c>
      <c r="G1016" s="1" t="s">
        <v>1564</v>
      </c>
      <c r="H1016" s="1" t="s">
        <v>1565</v>
      </c>
      <c r="I1016" s="3">
        <v>0</v>
      </c>
      <c r="J1016" s="54">
        <v>139674</v>
      </c>
      <c r="K1016" s="1" t="s">
        <v>40</v>
      </c>
      <c r="L1016" s="1" t="s">
        <v>444</v>
      </c>
      <c r="M1016" s="1" t="s">
        <v>445</v>
      </c>
      <c r="N1016" s="1" t="s">
        <v>37</v>
      </c>
      <c r="O1016" s="1" t="s">
        <v>43</v>
      </c>
      <c r="P1016" s="1" t="s">
        <v>43</v>
      </c>
      <c r="Q1016" s="1" t="s">
        <v>43</v>
      </c>
      <c r="R1016" s="3">
        <v>0</v>
      </c>
      <c r="S1016" s="1" t="s">
        <v>44</v>
      </c>
      <c r="T1016" s="1" t="s">
        <v>45</v>
      </c>
      <c r="U1016" s="1" t="s">
        <v>1564</v>
      </c>
      <c r="V1016" s="1" t="s">
        <v>46</v>
      </c>
      <c r="W1016" s="1" t="s">
        <v>47</v>
      </c>
      <c r="X1016" s="1" t="s">
        <v>1566</v>
      </c>
      <c r="Y1016" s="1" t="s">
        <v>49</v>
      </c>
      <c r="Z1016" s="1" t="s">
        <v>50</v>
      </c>
      <c r="AA1016" s="1" t="s">
        <v>51</v>
      </c>
      <c r="AB1016" s="1" t="s">
        <v>1566</v>
      </c>
      <c r="AC1016" s="1" t="s">
        <v>37</v>
      </c>
    </row>
    <row r="1017" spans="1:29" x14ac:dyDescent="0.25">
      <c r="A1017" s="1" t="s">
        <v>33</v>
      </c>
      <c r="B1017" s="1" t="s">
        <v>34</v>
      </c>
      <c r="C1017" s="2">
        <v>45273</v>
      </c>
      <c r="D1017" s="1" t="s">
        <v>35</v>
      </c>
      <c r="E1017" s="1" t="s">
        <v>36</v>
      </c>
      <c r="F1017" s="1" t="s">
        <v>37</v>
      </c>
      <c r="G1017" s="1" t="s">
        <v>1567</v>
      </c>
      <c r="H1017" s="1" t="s">
        <v>1568</v>
      </c>
      <c r="I1017" s="3">
        <v>0</v>
      </c>
      <c r="J1017" s="54">
        <v>193334</v>
      </c>
      <c r="K1017" s="1" t="s">
        <v>40</v>
      </c>
      <c r="L1017" s="1" t="s">
        <v>340</v>
      </c>
      <c r="M1017" s="1" t="s">
        <v>341</v>
      </c>
      <c r="N1017" s="1" t="s">
        <v>37</v>
      </c>
      <c r="O1017" s="1" t="s">
        <v>43</v>
      </c>
      <c r="P1017" s="1" t="s">
        <v>43</v>
      </c>
      <c r="Q1017" s="1" t="s">
        <v>43</v>
      </c>
      <c r="R1017" s="3">
        <v>0</v>
      </c>
      <c r="S1017" s="1" t="s">
        <v>44</v>
      </c>
      <c r="T1017" s="1" t="s">
        <v>45</v>
      </c>
      <c r="U1017" s="1" t="s">
        <v>1567</v>
      </c>
      <c r="V1017" s="1" t="s">
        <v>46</v>
      </c>
      <c r="W1017" s="1" t="s">
        <v>47</v>
      </c>
      <c r="X1017" s="1" t="s">
        <v>1569</v>
      </c>
      <c r="Y1017" s="1" t="s">
        <v>49</v>
      </c>
      <c r="Z1017" s="1" t="s">
        <v>50</v>
      </c>
      <c r="AA1017" s="1" t="s">
        <v>51</v>
      </c>
      <c r="AB1017" s="1" t="s">
        <v>1569</v>
      </c>
      <c r="AC1017" s="1" t="s">
        <v>37</v>
      </c>
    </row>
    <row r="1018" spans="1:29" x14ac:dyDescent="0.25">
      <c r="A1018" s="1" t="s">
        <v>33</v>
      </c>
      <c r="B1018" s="1" t="s">
        <v>34</v>
      </c>
      <c r="C1018" s="2">
        <v>45273</v>
      </c>
      <c r="D1018" s="1" t="s">
        <v>35</v>
      </c>
      <c r="E1018" s="1" t="s">
        <v>36</v>
      </c>
      <c r="F1018" s="1" t="s">
        <v>37</v>
      </c>
      <c r="G1018" s="1" t="s">
        <v>1570</v>
      </c>
      <c r="H1018" s="1" t="s">
        <v>1571</v>
      </c>
      <c r="I1018" s="3">
        <v>0</v>
      </c>
      <c r="J1018" s="54">
        <v>38667</v>
      </c>
      <c r="K1018" s="1" t="s">
        <v>40</v>
      </c>
      <c r="L1018" s="1" t="s">
        <v>340</v>
      </c>
      <c r="M1018" s="1" t="s">
        <v>341</v>
      </c>
      <c r="N1018" s="1" t="s">
        <v>37</v>
      </c>
      <c r="O1018" s="1" t="s">
        <v>43</v>
      </c>
      <c r="P1018" s="1" t="s">
        <v>43</v>
      </c>
      <c r="Q1018" s="1" t="s">
        <v>43</v>
      </c>
      <c r="R1018" s="3">
        <v>0</v>
      </c>
      <c r="S1018" s="1" t="s">
        <v>44</v>
      </c>
      <c r="T1018" s="1" t="s">
        <v>45</v>
      </c>
      <c r="U1018" s="1" t="s">
        <v>1570</v>
      </c>
      <c r="V1018" s="1" t="s">
        <v>46</v>
      </c>
      <c r="W1018" s="1" t="s">
        <v>47</v>
      </c>
      <c r="X1018" s="1" t="s">
        <v>1572</v>
      </c>
      <c r="Y1018" s="1" t="s">
        <v>49</v>
      </c>
      <c r="Z1018" s="1" t="s">
        <v>50</v>
      </c>
      <c r="AA1018" s="1" t="s">
        <v>51</v>
      </c>
      <c r="AB1018" s="1" t="s">
        <v>1572</v>
      </c>
      <c r="AC1018" s="1" t="s">
        <v>37</v>
      </c>
    </row>
    <row r="1019" spans="1:29" x14ac:dyDescent="0.25">
      <c r="A1019" s="1" t="s">
        <v>33</v>
      </c>
      <c r="B1019" s="1" t="s">
        <v>34</v>
      </c>
      <c r="C1019" s="2">
        <v>45278</v>
      </c>
      <c r="D1019" s="1" t="s">
        <v>35</v>
      </c>
      <c r="E1019" s="1" t="s">
        <v>36</v>
      </c>
      <c r="F1019" s="1" t="s">
        <v>37</v>
      </c>
      <c r="G1019" s="1" t="s">
        <v>1573</v>
      </c>
      <c r="H1019" s="1" t="s">
        <v>1574</v>
      </c>
      <c r="I1019" s="3">
        <v>0</v>
      </c>
      <c r="J1019" s="54">
        <v>38667</v>
      </c>
      <c r="K1019" s="1" t="s">
        <v>40</v>
      </c>
      <c r="L1019" s="1" t="s">
        <v>444</v>
      </c>
      <c r="M1019" s="1" t="s">
        <v>445</v>
      </c>
      <c r="N1019" s="1" t="s">
        <v>37</v>
      </c>
      <c r="O1019" s="1" t="s">
        <v>43</v>
      </c>
      <c r="P1019" s="1" t="s">
        <v>43</v>
      </c>
      <c r="Q1019" s="1" t="s">
        <v>43</v>
      </c>
      <c r="R1019" s="3">
        <v>0</v>
      </c>
      <c r="S1019" s="1" t="s">
        <v>44</v>
      </c>
      <c r="T1019" s="1" t="s">
        <v>45</v>
      </c>
      <c r="U1019" s="1" t="s">
        <v>1573</v>
      </c>
      <c r="V1019" s="1" t="s">
        <v>46</v>
      </c>
      <c r="W1019" s="1" t="s">
        <v>47</v>
      </c>
      <c r="X1019" s="1" t="s">
        <v>1575</v>
      </c>
      <c r="Y1019" s="1" t="s">
        <v>49</v>
      </c>
      <c r="Z1019" s="1" t="s">
        <v>50</v>
      </c>
      <c r="AA1019" s="1" t="s">
        <v>51</v>
      </c>
      <c r="AB1019" s="1" t="s">
        <v>1575</v>
      </c>
      <c r="AC1019" s="1" t="s">
        <v>37</v>
      </c>
    </row>
    <row r="1020" spans="1:29" x14ac:dyDescent="0.25">
      <c r="A1020" s="1" t="s">
        <v>33</v>
      </c>
      <c r="B1020" s="1" t="s">
        <v>34</v>
      </c>
      <c r="C1020" s="2">
        <v>45278</v>
      </c>
      <c r="D1020" s="1" t="s">
        <v>35</v>
      </c>
      <c r="E1020" s="1" t="s">
        <v>36</v>
      </c>
      <c r="F1020" s="1" t="s">
        <v>37</v>
      </c>
      <c r="G1020" s="1" t="s">
        <v>1576</v>
      </c>
      <c r="H1020" s="1" t="s">
        <v>1577</v>
      </c>
      <c r="I1020" s="3">
        <v>0</v>
      </c>
      <c r="J1020" s="54">
        <v>128029</v>
      </c>
      <c r="K1020" s="1" t="s">
        <v>40</v>
      </c>
      <c r="L1020" s="1" t="s">
        <v>54</v>
      </c>
      <c r="M1020" s="1" t="s">
        <v>55</v>
      </c>
      <c r="N1020" s="1" t="s">
        <v>37</v>
      </c>
      <c r="O1020" s="1" t="s">
        <v>43</v>
      </c>
      <c r="P1020" s="1" t="s">
        <v>43</v>
      </c>
      <c r="Q1020" s="1" t="s">
        <v>43</v>
      </c>
      <c r="R1020" s="3">
        <v>0</v>
      </c>
      <c r="S1020" s="1" t="s">
        <v>44</v>
      </c>
      <c r="T1020" s="1" t="s">
        <v>45</v>
      </c>
      <c r="U1020" s="1" t="s">
        <v>1576</v>
      </c>
      <c r="V1020" s="1" t="s">
        <v>46</v>
      </c>
      <c r="W1020" s="1" t="s">
        <v>47</v>
      </c>
      <c r="X1020" s="1" t="s">
        <v>1578</v>
      </c>
      <c r="Y1020" s="1" t="s">
        <v>49</v>
      </c>
      <c r="Z1020" s="1" t="s">
        <v>50</v>
      </c>
      <c r="AA1020" s="1" t="s">
        <v>51</v>
      </c>
      <c r="AB1020" s="1" t="s">
        <v>1578</v>
      </c>
      <c r="AC1020" s="1" t="s">
        <v>37</v>
      </c>
    </row>
    <row r="1021" spans="1:29" x14ac:dyDescent="0.25">
      <c r="A1021" s="1" t="s">
        <v>33</v>
      </c>
      <c r="B1021" s="1" t="s">
        <v>34</v>
      </c>
      <c r="C1021" s="2">
        <v>45281</v>
      </c>
      <c r="D1021" s="1" t="s">
        <v>35</v>
      </c>
      <c r="E1021" s="1" t="s">
        <v>36</v>
      </c>
      <c r="F1021" s="1" t="s">
        <v>37</v>
      </c>
      <c r="G1021" s="1" t="s">
        <v>1579</v>
      </c>
      <c r="H1021" s="1" t="s">
        <v>1580</v>
      </c>
      <c r="I1021" s="3">
        <v>0</v>
      </c>
      <c r="J1021" s="54">
        <v>38667</v>
      </c>
      <c r="K1021" s="1" t="s">
        <v>40</v>
      </c>
      <c r="L1021" s="1" t="s">
        <v>214</v>
      </c>
      <c r="M1021" s="1" t="s">
        <v>215</v>
      </c>
      <c r="N1021" s="1" t="s">
        <v>37</v>
      </c>
      <c r="O1021" s="1" t="s">
        <v>43</v>
      </c>
      <c r="P1021" s="1" t="s">
        <v>43</v>
      </c>
      <c r="Q1021" s="1" t="s">
        <v>43</v>
      </c>
      <c r="R1021" s="3">
        <v>0</v>
      </c>
      <c r="S1021" s="1" t="s">
        <v>44</v>
      </c>
      <c r="T1021" s="1" t="s">
        <v>45</v>
      </c>
      <c r="U1021" s="1" t="s">
        <v>1579</v>
      </c>
      <c r="V1021" s="1" t="s">
        <v>46</v>
      </c>
      <c r="W1021" s="1" t="s">
        <v>47</v>
      </c>
      <c r="X1021" s="1" t="s">
        <v>1581</v>
      </c>
      <c r="Y1021" s="1" t="s">
        <v>49</v>
      </c>
      <c r="Z1021" s="1" t="s">
        <v>50</v>
      </c>
      <c r="AA1021" s="1" t="s">
        <v>51</v>
      </c>
      <c r="AB1021" s="1" t="s">
        <v>1581</v>
      </c>
      <c r="AC1021" s="1" t="s">
        <v>37</v>
      </c>
    </row>
    <row r="1022" spans="1:29" x14ac:dyDescent="0.25">
      <c r="A1022" s="1" t="s">
        <v>33</v>
      </c>
      <c r="B1022" s="1" t="s">
        <v>34</v>
      </c>
      <c r="C1022" s="2">
        <v>45281</v>
      </c>
      <c r="D1022" s="1" t="s">
        <v>35</v>
      </c>
      <c r="E1022" s="1" t="s">
        <v>36</v>
      </c>
      <c r="F1022" s="1" t="s">
        <v>37</v>
      </c>
      <c r="G1022" s="1" t="s">
        <v>1582</v>
      </c>
      <c r="H1022" s="1" t="s">
        <v>1583</v>
      </c>
      <c r="I1022" s="3">
        <v>0</v>
      </c>
      <c r="J1022" s="54">
        <v>142908</v>
      </c>
      <c r="K1022" s="1" t="s">
        <v>40</v>
      </c>
      <c r="L1022" s="1" t="s">
        <v>54</v>
      </c>
      <c r="M1022" s="1" t="s">
        <v>55</v>
      </c>
      <c r="N1022" s="1" t="s">
        <v>37</v>
      </c>
      <c r="O1022" s="1" t="s">
        <v>43</v>
      </c>
      <c r="P1022" s="1" t="s">
        <v>43</v>
      </c>
      <c r="Q1022" s="1" t="s">
        <v>43</v>
      </c>
      <c r="R1022" s="3">
        <v>0</v>
      </c>
      <c r="S1022" s="1" t="s">
        <v>44</v>
      </c>
      <c r="T1022" s="1" t="s">
        <v>45</v>
      </c>
      <c r="U1022" s="1" t="s">
        <v>1582</v>
      </c>
      <c r="V1022" s="1" t="s">
        <v>46</v>
      </c>
      <c r="W1022" s="1" t="s">
        <v>47</v>
      </c>
      <c r="X1022" s="1" t="s">
        <v>1584</v>
      </c>
      <c r="Y1022" s="1" t="s">
        <v>49</v>
      </c>
      <c r="Z1022" s="1" t="s">
        <v>50</v>
      </c>
      <c r="AA1022" s="1" t="s">
        <v>51</v>
      </c>
      <c r="AB1022" s="1" t="s">
        <v>1584</v>
      </c>
      <c r="AC1022" s="1" t="s">
        <v>37</v>
      </c>
    </row>
    <row r="1023" spans="1:29" x14ac:dyDescent="0.25">
      <c r="A1023" s="1" t="s">
        <v>33</v>
      </c>
      <c r="B1023" s="1" t="s">
        <v>34</v>
      </c>
      <c r="C1023" s="2">
        <v>45282</v>
      </c>
      <c r="D1023" s="1" t="s">
        <v>35</v>
      </c>
      <c r="E1023" s="1" t="s">
        <v>36</v>
      </c>
      <c r="F1023" s="1" t="s">
        <v>37</v>
      </c>
      <c r="G1023" s="1" t="s">
        <v>1585</v>
      </c>
      <c r="H1023" s="1" t="s">
        <v>1586</v>
      </c>
      <c r="I1023" s="3">
        <v>0</v>
      </c>
      <c r="J1023" s="54">
        <v>773334</v>
      </c>
      <c r="K1023" s="1" t="s">
        <v>40</v>
      </c>
      <c r="L1023" s="1" t="s">
        <v>214</v>
      </c>
      <c r="M1023" s="1" t="s">
        <v>215</v>
      </c>
      <c r="N1023" s="1" t="s">
        <v>37</v>
      </c>
      <c r="O1023" s="1" t="s">
        <v>43</v>
      </c>
      <c r="P1023" s="1" t="s">
        <v>43</v>
      </c>
      <c r="Q1023" s="1" t="s">
        <v>43</v>
      </c>
      <c r="R1023" s="3">
        <v>0</v>
      </c>
      <c r="S1023" s="1" t="s">
        <v>44</v>
      </c>
      <c r="T1023" s="1" t="s">
        <v>45</v>
      </c>
      <c r="U1023" s="1" t="s">
        <v>1585</v>
      </c>
      <c r="V1023" s="1" t="s">
        <v>46</v>
      </c>
      <c r="W1023" s="1" t="s">
        <v>47</v>
      </c>
      <c r="X1023" s="1" t="s">
        <v>1587</v>
      </c>
      <c r="Y1023" s="1" t="s">
        <v>49</v>
      </c>
      <c r="Z1023" s="1" t="s">
        <v>50</v>
      </c>
      <c r="AA1023" s="1" t="s">
        <v>51</v>
      </c>
      <c r="AB1023" s="1" t="s">
        <v>1587</v>
      </c>
      <c r="AC1023" s="1" t="s">
        <v>37</v>
      </c>
    </row>
    <row r="1024" spans="1:29" x14ac:dyDescent="0.25">
      <c r="A1024" s="1" t="s">
        <v>33</v>
      </c>
      <c r="B1024" s="1" t="s">
        <v>34</v>
      </c>
      <c r="C1024" s="2">
        <v>45288</v>
      </c>
      <c r="D1024" s="1" t="s">
        <v>35</v>
      </c>
      <c r="E1024" s="1" t="s">
        <v>36</v>
      </c>
      <c r="F1024" s="1" t="s">
        <v>37</v>
      </c>
      <c r="G1024" s="1" t="s">
        <v>1588</v>
      </c>
      <c r="H1024" s="1" t="s">
        <v>1589</v>
      </c>
      <c r="I1024" s="3">
        <v>0</v>
      </c>
      <c r="J1024" s="54">
        <v>464769</v>
      </c>
      <c r="K1024" s="1" t="s">
        <v>40</v>
      </c>
      <c r="L1024" s="1" t="s">
        <v>67</v>
      </c>
      <c r="M1024" s="1" t="s">
        <v>68</v>
      </c>
      <c r="N1024" s="1" t="s">
        <v>37</v>
      </c>
      <c r="O1024" s="1" t="s">
        <v>43</v>
      </c>
      <c r="P1024" s="1" t="s">
        <v>43</v>
      </c>
      <c r="Q1024" s="1" t="s">
        <v>43</v>
      </c>
      <c r="R1024" s="3">
        <v>0</v>
      </c>
      <c r="S1024" s="1" t="s">
        <v>44</v>
      </c>
      <c r="T1024" s="1" t="s">
        <v>45</v>
      </c>
      <c r="U1024" s="1" t="s">
        <v>1588</v>
      </c>
      <c r="V1024" s="1" t="s">
        <v>46</v>
      </c>
      <c r="W1024" s="1" t="s">
        <v>47</v>
      </c>
      <c r="X1024" s="1" t="s">
        <v>1590</v>
      </c>
      <c r="Y1024" s="1" t="s">
        <v>49</v>
      </c>
      <c r="Z1024" s="1" t="s">
        <v>50</v>
      </c>
      <c r="AA1024" s="1" t="s">
        <v>51</v>
      </c>
      <c r="AB1024" s="1" t="s">
        <v>1590</v>
      </c>
      <c r="AC1024" s="1" t="s">
        <v>37</v>
      </c>
    </row>
    <row r="1025" spans="1:29" hidden="1" x14ac:dyDescent="0.25">
      <c r="A1025" s="1" t="s">
        <v>33</v>
      </c>
      <c r="B1025" s="1" t="s">
        <v>34</v>
      </c>
      <c r="C1025" s="2">
        <v>45291</v>
      </c>
      <c r="D1025" s="1" t="s">
        <v>73</v>
      </c>
      <c r="E1025" s="1" t="s">
        <v>74</v>
      </c>
      <c r="F1025" s="1" t="s">
        <v>37</v>
      </c>
      <c r="G1025" s="1" t="s">
        <v>1006</v>
      </c>
      <c r="H1025" s="1" t="s">
        <v>76</v>
      </c>
      <c r="I1025" s="3">
        <v>580000</v>
      </c>
      <c r="J1025" s="3">
        <v>0</v>
      </c>
      <c r="K1025" s="1" t="s">
        <v>40</v>
      </c>
      <c r="L1025" s="1" t="s">
        <v>77</v>
      </c>
      <c r="M1025" s="1" t="s">
        <v>78</v>
      </c>
      <c r="N1025" s="1" t="s">
        <v>79</v>
      </c>
      <c r="O1025" s="1" t="s">
        <v>80</v>
      </c>
      <c r="P1025" s="1" t="s">
        <v>43</v>
      </c>
      <c r="Q1025" s="1" t="s">
        <v>43</v>
      </c>
      <c r="R1025" s="3">
        <v>0</v>
      </c>
      <c r="S1025" s="1" t="s">
        <v>44</v>
      </c>
      <c r="T1025" s="1" t="s">
        <v>45</v>
      </c>
      <c r="U1025" s="1" t="s">
        <v>1006</v>
      </c>
      <c r="V1025" s="1" t="s">
        <v>46</v>
      </c>
      <c r="W1025" s="1" t="s">
        <v>1591</v>
      </c>
      <c r="X1025" s="1" t="s">
        <v>1592</v>
      </c>
      <c r="Y1025" s="1" t="s">
        <v>83</v>
      </c>
      <c r="Z1025" s="1" t="s">
        <v>1593</v>
      </c>
      <c r="AA1025" s="1" t="s">
        <v>51</v>
      </c>
      <c r="AB1025" s="1" t="s">
        <v>1592</v>
      </c>
      <c r="AC1025" s="1" t="s">
        <v>37</v>
      </c>
    </row>
    <row r="1026" spans="1:29" hidden="1" x14ac:dyDescent="0.25">
      <c r="A1026" s="1" t="s">
        <v>33</v>
      </c>
      <c r="B1026" s="1" t="s">
        <v>34</v>
      </c>
      <c r="C1026" s="2">
        <v>45291</v>
      </c>
      <c r="D1026" s="1" t="s">
        <v>73</v>
      </c>
      <c r="E1026" s="1" t="s">
        <v>74</v>
      </c>
      <c r="F1026" s="1" t="s">
        <v>37</v>
      </c>
      <c r="G1026" s="1" t="s">
        <v>1006</v>
      </c>
      <c r="H1026" s="1" t="s">
        <v>76</v>
      </c>
      <c r="I1026" s="3">
        <v>627256</v>
      </c>
      <c r="J1026" s="3">
        <v>0</v>
      </c>
      <c r="K1026" s="1" t="s">
        <v>40</v>
      </c>
      <c r="L1026" s="1" t="s">
        <v>1433</v>
      </c>
      <c r="M1026" s="1" t="s">
        <v>806</v>
      </c>
      <c r="N1026" s="1" t="s">
        <v>79</v>
      </c>
      <c r="O1026" s="1" t="s">
        <v>80</v>
      </c>
      <c r="P1026" s="1" t="s">
        <v>43</v>
      </c>
      <c r="Q1026" s="1" t="s">
        <v>43</v>
      </c>
      <c r="R1026" s="3">
        <v>0</v>
      </c>
      <c r="S1026" s="1" t="s">
        <v>44</v>
      </c>
      <c r="T1026" s="1" t="s">
        <v>45</v>
      </c>
      <c r="U1026" s="1" t="s">
        <v>1006</v>
      </c>
      <c r="V1026" s="1" t="s">
        <v>46</v>
      </c>
      <c r="W1026" s="1" t="s">
        <v>1591</v>
      </c>
      <c r="X1026" s="1" t="s">
        <v>1592</v>
      </c>
      <c r="Y1026" s="1" t="s">
        <v>83</v>
      </c>
      <c r="Z1026" s="1" t="s">
        <v>1593</v>
      </c>
      <c r="AA1026" s="1" t="s">
        <v>51</v>
      </c>
      <c r="AB1026" s="1" t="s">
        <v>1592</v>
      </c>
      <c r="AC1026" s="1" t="s">
        <v>37</v>
      </c>
    </row>
    <row r="1027" spans="1:29" hidden="1" x14ac:dyDescent="0.25">
      <c r="A1027" s="1" t="s">
        <v>33</v>
      </c>
      <c r="B1027" s="1" t="s">
        <v>34</v>
      </c>
      <c r="C1027" s="2">
        <v>45291</v>
      </c>
      <c r="D1027" s="1" t="s">
        <v>73</v>
      </c>
      <c r="E1027" s="1" t="s">
        <v>74</v>
      </c>
      <c r="F1027" s="1" t="s">
        <v>37</v>
      </c>
      <c r="G1027" s="1" t="s">
        <v>1006</v>
      </c>
      <c r="H1027" s="1" t="s">
        <v>76</v>
      </c>
      <c r="I1027" s="3">
        <v>502667</v>
      </c>
      <c r="J1027" s="3">
        <v>0</v>
      </c>
      <c r="K1027" s="1" t="s">
        <v>40</v>
      </c>
      <c r="L1027" s="1" t="s">
        <v>470</v>
      </c>
      <c r="M1027" s="1" t="s">
        <v>471</v>
      </c>
      <c r="N1027" s="1" t="s">
        <v>79</v>
      </c>
      <c r="O1027" s="1" t="s">
        <v>80</v>
      </c>
      <c r="P1027" s="1" t="s">
        <v>43</v>
      </c>
      <c r="Q1027" s="1" t="s">
        <v>43</v>
      </c>
      <c r="R1027" s="3">
        <v>0</v>
      </c>
      <c r="S1027" s="1" t="s">
        <v>44</v>
      </c>
      <c r="T1027" s="1" t="s">
        <v>45</v>
      </c>
      <c r="U1027" s="1" t="s">
        <v>1006</v>
      </c>
      <c r="V1027" s="1" t="s">
        <v>46</v>
      </c>
      <c r="W1027" s="1" t="s">
        <v>1591</v>
      </c>
      <c r="X1027" s="1" t="s">
        <v>1592</v>
      </c>
      <c r="Y1027" s="1" t="s">
        <v>83</v>
      </c>
      <c r="Z1027" s="1" t="s">
        <v>1593</v>
      </c>
      <c r="AA1027" s="1" t="s">
        <v>51</v>
      </c>
      <c r="AB1027" s="1" t="s">
        <v>1592</v>
      </c>
      <c r="AC1027" s="1" t="s">
        <v>37</v>
      </c>
    </row>
    <row r="1028" spans="1:29" hidden="1" x14ac:dyDescent="0.25">
      <c r="A1028" s="1" t="s">
        <v>33</v>
      </c>
      <c r="B1028" s="1" t="s">
        <v>34</v>
      </c>
      <c r="C1028" s="2">
        <v>45291</v>
      </c>
      <c r="D1028" s="1" t="s">
        <v>73</v>
      </c>
      <c r="E1028" s="1" t="s">
        <v>74</v>
      </c>
      <c r="F1028" s="1" t="s">
        <v>37</v>
      </c>
      <c r="G1028" s="1" t="s">
        <v>1006</v>
      </c>
      <c r="H1028" s="1" t="s">
        <v>76</v>
      </c>
      <c r="I1028" s="3">
        <v>38667</v>
      </c>
      <c r="J1028" s="3">
        <v>0</v>
      </c>
      <c r="K1028" s="1" t="s">
        <v>40</v>
      </c>
      <c r="L1028" s="1" t="s">
        <v>510</v>
      </c>
      <c r="M1028" s="1" t="s">
        <v>511</v>
      </c>
      <c r="N1028" s="1" t="s">
        <v>79</v>
      </c>
      <c r="O1028" s="1" t="s">
        <v>80</v>
      </c>
      <c r="P1028" s="1" t="s">
        <v>43</v>
      </c>
      <c r="Q1028" s="1" t="s">
        <v>43</v>
      </c>
      <c r="R1028" s="3">
        <v>0</v>
      </c>
      <c r="S1028" s="1" t="s">
        <v>44</v>
      </c>
      <c r="T1028" s="1" t="s">
        <v>45</v>
      </c>
      <c r="U1028" s="1" t="s">
        <v>1006</v>
      </c>
      <c r="V1028" s="1" t="s">
        <v>46</v>
      </c>
      <c r="W1028" s="1" t="s">
        <v>1591</v>
      </c>
      <c r="X1028" s="1" t="s">
        <v>1592</v>
      </c>
      <c r="Y1028" s="1" t="s">
        <v>83</v>
      </c>
      <c r="Z1028" s="1" t="s">
        <v>1593</v>
      </c>
      <c r="AA1028" s="1" t="s">
        <v>51</v>
      </c>
      <c r="AB1028" s="1" t="s">
        <v>1592</v>
      </c>
      <c r="AC1028" s="1" t="s">
        <v>37</v>
      </c>
    </row>
    <row r="1029" spans="1:29" hidden="1" x14ac:dyDescent="0.25">
      <c r="A1029" s="1" t="s">
        <v>33</v>
      </c>
      <c r="B1029" s="1" t="s">
        <v>34</v>
      </c>
      <c r="C1029" s="2">
        <v>45291</v>
      </c>
      <c r="D1029" s="1" t="s">
        <v>73</v>
      </c>
      <c r="E1029" s="1" t="s">
        <v>74</v>
      </c>
      <c r="F1029" s="1" t="s">
        <v>37</v>
      </c>
      <c r="G1029" s="1" t="s">
        <v>1006</v>
      </c>
      <c r="H1029" s="1" t="s">
        <v>76</v>
      </c>
      <c r="I1029" s="3">
        <v>43790</v>
      </c>
      <c r="J1029" s="3">
        <v>0</v>
      </c>
      <c r="K1029" s="1" t="s">
        <v>40</v>
      </c>
      <c r="L1029" s="1" t="s">
        <v>616</v>
      </c>
      <c r="M1029" s="1" t="s">
        <v>617</v>
      </c>
      <c r="N1029" s="1" t="s">
        <v>79</v>
      </c>
      <c r="O1029" s="1" t="s">
        <v>80</v>
      </c>
      <c r="P1029" s="1" t="s">
        <v>43</v>
      </c>
      <c r="Q1029" s="1" t="s">
        <v>43</v>
      </c>
      <c r="R1029" s="3">
        <v>0</v>
      </c>
      <c r="S1029" s="1" t="s">
        <v>44</v>
      </c>
      <c r="T1029" s="1" t="s">
        <v>45</v>
      </c>
      <c r="U1029" s="1" t="s">
        <v>1006</v>
      </c>
      <c r="V1029" s="1" t="s">
        <v>46</v>
      </c>
      <c r="W1029" s="1" t="s">
        <v>1591</v>
      </c>
      <c r="X1029" s="1" t="s">
        <v>1592</v>
      </c>
      <c r="Y1029" s="1" t="s">
        <v>83</v>
      </c>
      <c r="Z1029" s="1" t="s">
        <v>1593</v>
      </c>
      <c r="AA1029" s="1" t="s">
        <v>51</v>
      </c>
      <c r="AB1029" s="1" t="s">
        <v>1592</v>
      </c>
      <c r="AC1029" s="1" t="s">
        <v>37</v>
      </c>
    </row>
    <row r="1030" spans="1:29" hidden="1" x14ac:dyDescent="0.25">
      <c r="A1030" s="1" t="s">
        <v>33</v>
      </c>
      <c r="B1030" s="1" t="s">
        <v>34</v>
      </c>
      <c r="C1030" s="2">
        <v>45291</v>
      </c>
      <c r="D1030" s="1" t="s">
        <v>73</v>
      </c>
      <c r="E1030" s="1" t="s">
        <v>74</v>
      </c>
      <c r="F1030" s="1" t="s">
        <v>37</v>
      </c>
      <c r="G1030" s="1" t="s">
        <v>1006</v>
      </c>
      <c r="H1030" s="1" t="s">
        <v>76</v>
      </c>
      <c r="I1030" s="3">
        <v>502667</v>
      </c>
      <c r="J1030" s="3">
        <v>0</v>
      </c>
      <c r="K1030" s="1" t="s">
        <v>40</v>
      </c>
      <c r="L1030" s="1" t="s">
        <v>113</v>
      </c>
      <c r="M1030" s="1" t="s">
        <v>114</v>
      </c>
      <c r="N1030" s="1" t="s">
        <v>79</v>
      </c>
      <c r="O1030" s="1" t="s">
        <v>80</v>
      </c>
      <c r="P1030" s="1" t="s">
        <v>43</v>
      </c>
      <c r="Q1030" s="1" t="s">
        <v>43</v>
      </c>
      <c r="R1030" s="3">
        <v>0</v>
      </c>
      <c r="S1030" s="1" t="s">
        <v>44</v>
      </c>
      <c r="T1030" s="1" t="s">
        <v>45</v>
      </c>
      <c r="U1030" s="1" t="s">
        <v>1006</v>
      </c>
      <c r="V1030" s="1" t="s">
        <v>46</v>
      </c>
      <c r="W1030" s="1" t="s">
        <v>1591</v>
      </c>
      <c r="X1030" s="1" t="s">
        <v>1592</v>
      </c>
      <c r="Y1030" s="1" t="s">
        <v>83</v>
      </c>
      <c r="Z1030" s="1" t="s">
        <v>1593</v>
      </c>
      <c r="AA1030" s="1" t="s">
        <v>51</v>
      </c>
      <c r="AB1030" s="1" t="s">
        <v>1592</v>
      </c>
      <c r="AC1030" s="1" t="s">
        <v>37</v>
      </c>
    </row>
    <row r="1031" spans="1:29" hidden="1" x14ac:dyDescent="0.25">
      <c r="A1031" s="1" t="s">
        <v>33</v>
      </c>
      <c r="B1031" s="1" t="s">
        <v>34</v>
      </c>
      <c r="C1031" s="2">
        <v>45291</v>
      </c>
      <c r="D1031" s="1" t="s">
        <v>73</v>
      </c>
      <c r="E1031" s="1" t="s">
        <v>74</v>
      </c>
      <c r="F1031" s="1" t="s">
        <v>37</v>
      </c>
      <c r="G1031" s="1" t="s">
        <v>1006</v>
      </c>
      <c r="H1031" s="1" t="s">
        <v>76</v>
      </c>
      <c r="I1031" s="3">
        <v>85581</v>
      </c>
      <c r="J1031" s="3">
        <v>0</v>
      </c>
      <c r="K1031" s="1" t="s">
        <v>40</v>
      </c>
      <c r="L1031" s="1" t="s">
        <v>297</v>
      </c>
      <c r="M1031" s="1" t="s">
        <v>298</v>
      </c>
      <c r="N1031" s="1" t="s">
        <v>79</v>
      </c>
      <c r="O1031" s="1" t="s">
        <v>80</v>
      </c>
      <c r="P1031" s="1" t="s">
        <v>43</v>
      </c>
      <c r="Q1031" s="1" t="s">
        <v>43</v>
      </c>
      <c r="R1031" s="3">
        <v>0</v>
      </c>
      <c r="S1031" s="1" t="s">
        <v>44</v>
      </c>
      <c r="T1031" s="1" t="s">
        <v>45</v>
      </c>
      <c r="U1031" s="1" t="s">
        <v>1006</v>
      </c>
      <c r="V1031" s="1" t="s">
        <v>46</v>
      </c>
      <c r="W1031" s="1" t="s">
        <v>1591</v>
      </c>
      <c r="X1031" s="1" t="s">
        <v>1592</v>
      </c>
      <c r="Y1031" s="1" t="s">
        <v>83</v>
      </c>
      <c r="Z1031" s="1" t="s">
        <v>1593</v>
      </c>
      <c r="AA1031" s="1" t="s">
        <v>51</v>
      </c>
      <c r="AB1031" s="1" t="s">
        <v>1592</v>
      </c>
      <c r="AC1031" s="1" t="s">
        <v>37</v>
      </c>
    </row>
    <row r="1032" spans="1:29" hidden="1" x14ac:dyDescent="0.25">
      <c r="A1032" s="1" t="s">
        <v>33</v>
      </c>
      <c r="B1032" s="1" t="s">
        <v>34</v>
      </c>
      <c r="C1032" s="2">
        <v>45291</v>
      </c>
      <c r="D1032" s="1" t="s">
        <v>73</v>
      </c>
      <c r="E1032" s="1" t="s">
        <v>74</v>
      </c>
      <c r="F1032" s="1" t="s">
        <v>37</v>
      </c>
      <c r="G1032" s="1" t="s">
        <v>1006</v>
      </c>
      <c r="H1032" s="1" t="s">
        <v>76</v>
      </c>
      <c r="I1032" s="3">
        <v>38667</v>
      </c>
      <c r="J1032" s="3">
        <v>0</v>
      </c>
      <c r="K1032" s="1" t="s">
        <v>40</v>
      </c>
      <c r="L1032" s="1" t="s">
        <v>1559</v>
      </c>
      <c r="M1032" s="1" t="s">
        <v>799</v>
      </c>
      <c r="N1032" s="1" t="s">
        <v>79</v>
      </c>
      <c r="O1032" s="1" t="s">
        <v>80</v>
      </c>
      <c r="P1032" s="1" t="s">
        <v>43</v>
      </c>
      <c r="Q1032" s="1" t="s">
        <v>43</v>
      </c>
      <c r="R1032" s="3">
        <v>0</v>
      </c>
      <c r="S1032" s="1" t="s">
        <v>44</v>
      </c>
      <c r="T1032" s="1" t="s">
        <v>45</v>
      </c>
      <c r="U1032" s="1" t="s">
        <v>1006</v>
      </c>
      <c r="V1032" s="1" t="s">
        <v>46</v>
      </c>
      <c r="W1032" s="1" t="s">
        <v>1591</v>
      </c>
      <c r="X1032" s="1" t="s">
        <v>1592</v>
      </c>
      <c r="Y1032" s="1" t="s">
        <v>83</v>
      </c>
      <c r="Z1032" s="1" t="s">
        <v>1593</v>
      </c>
      <c r="AA1032" s="1" t="s">
        <v>51</v>
      </c>
      <c r="AB1032" s="1" t="s">
        <v>1592</v>
      </c>
      <c r="AC1032" s="1" t="s">
        <v>37</v>
      </c>
    </row>
    <row r="1033" spans="1:29" hidden="1" x14ac:dyDescent="0.25">
      <c r="A1033" s="1" t="s">
        <v>33</v>
      </c>
      <c r="B1033" s="1" t="s">
        <v>34</v>
      </c>
      <c r="C1033" s="2">
        <v>45291</v>
      </c>
      <c r="D1033" s="1" t="s">
        <v>73</v>
      </c>
      <c r="E1033" s="1" t="s">
        <v>74</v>
      </c>
      <c r="F1033" s="1" t="s">
        <v>37</v>
      </c>
      <c r="G1033" s="1" t="s">
        <v>1006</v>
      </c>
      <c r="H1033" s="1" t="s">
        <v>76</v>
      </c>
      <c r="I1033" s="3">
        <v>38667</v>
      </c>
      <c r="J1033" s="3">
        <v>0</v>
      </c>
      <c r="K1033" s="1" t="s">
        <v>40</v>
      </c>
      <c r="L1033" s="1" t="s">
        <v>440</v>
      </c>
      <c r="M1033" s="1" t="s">
        <v>441</v>
      </c>
      <c r="N1033" s="1" t="s">
        <v>79</v>
      </c>
      <c r="O1033" s="1" t="s">
        <v>80</v>
      </c>
      <c r="P1033" s="1" t="s">
        <v>43</v>
      </c>
      <c r="Q1033" s="1" t="s">
        <v>43</v>
      </c>
      <c r="R1033" s="3">
        <v>0</v>
      </c>
      <c r="S1033" s="1" t="s">
        <v>44</v>
      </c>
      <c r="T1033" s="1" t="s">
        <v>45</v>
      </c>
      <c r="U1033" s="1" t="s">
        <v>1006</v>
      </c>
      <c r="V1033" s="1" t="s">
        <v>46</v>
      </c>
      <c r="W1033" s="1" t="s">
        <v>1591</v>
      </c>
      <c r="X1033" s="1" t="s">
        <v>1592</v>
      </c>
      <c r="Y1033" s="1" t="s">
        <v>83</v>
      </c>
      <c r="Z1033" s="1" t="s">
        <v>1593</v>
      </c>
      <c r="AA1033" s="1" t="s">
        <v>51</v>
      </c>
      <c r="AB1033" s="1" t="s">
        <v>1592</v>
      </c>
      <c r="AC1033" s="1" t="s">
        <v>37</v>
      </c>
    </row>
    <row r="1034" spans="1:29" hidden="1" x14ac:dyDescent="0.25">
      <c r="A1034" s="1" t="s">
        <v>33</v>
      </c>
      <c r="B1034" s="1" t="s">
        <v>34</v>
      </c>
      <c r="C1034" s="2">
        <v>45291</v>
      </c>
      <c r="D1034" s="1" t="s">
        <v>73</v>
      </c>
      <c r="E1034" s="1" t="s">
        <v>74</v>
      </c>
      <c r="F1034" s="1" t="s">
        <v>37</v>
      </c>
      <c r="G1034" s="1" t="s">
        <v>1006</v>
      </c>
      <c r="H1034" s="1" t="s">
        <v>76</v>
      </c>
      <c r="I1034" s="3">
        <v>309334</v>
      </c>
      <c r="J1034" s="3">
        <v>0</v>
      </c>
      <c r="K1034" s="1" t="s">
        <v>40</v>
      </c>
      <c r="L1034" s="1" t="s">
        <v>848</v>
      </c>
      <c r="M1034" s="1" t="s">
        <v>849</v>
      </c>
      <c r="N1034" s="1" t="s">
        <v>79</v>
      </c>
      <c r="O1034" s="1" t="s">
        <v>80</v>
      </c>
      <c r="P1034" s="1" t="s">
        <v>43</v>
      </c>
      <c r="Q1034" s="1" t="s">
        <v>43</v>
      </c>
      <c r="R1034" s="3">
        <v>0</v>
      </c>
      <c r="S1034" s="1" t="s">
        <v>44</v>
      </c>
      <c r="T1034" s="1" t="s">
        <v>45</v>
      </c>
      <c r="U1034" s="1" t="s">
        <v>1006</v>
      </c>
      <c r="V1034" s="1" t="s">
        <v>46</v>
      </c>
      <c r="W1034" s="1" t="s">
        <v>1591</v>
      </c>
      <c r="X1034" s="1" t="s">
        <v>1592</v>
      </c>
      <c r="Y1034" s="1" t="s">
        <v>83</v>
      </c>
      <c r="Z1034" s="1" t="s">
        <v>1593</v>
      </c>
      <c r="AA1034" s="1" t="s">
        <v>51</v>
      </c>
      <c r="AB1034" s="1" t="s">
        <v>1592</v>
      </c>
      <c r="AC1034" s="1" t="s">
        <v>37</v>
      </c>
    </row>
    <row r="1035" spans="1:29" hidden="1" x14ac:dyDescent="0.25">
      <c r="A1035" s="1" t="s">
        <v>33</v>
      </c>
      <c r="B1035" s="1" t="s">
        <v>34</v>
      </c>
      <c r="C1035" s="2">
        <v>45291</v>
      </c>
      <c r="D1035" s="1" t="s">
        <v>73</v>
      </c>
      <c r="E1035" s="1" t="s">
        <v>74</v>
      </c>
      <c r="F1035" s="1" t="s">
        <v>37</v>
      </c>
      <c r="G1035" s="1" t="s">
        <v>1006</v>
      </c>
      <c r="H1035" s="1" t="s">
        <v>76</v>
      </c>
      <c r="I1035" s="3">
        <v>193334</v>
      </c>
      <c r="J1035" s="3">
        <v>0</v>
      </c>
      <c r="K1035" s="1" t="s">
        <v>40</v>
      </c>
      <c r="L1035" s="1" t="s">
        <v>168</v>
      </c>
      <c r="M1035" s="1" t="s">
        <v>169</v>
      </c>
      <c r="N1035" s="1" t="s">
        <v>79</v>
      </c>
      <c r="O1035" s="1" t="s">
        <v>80</v>
      </c>
      <c r="P1035" s="1" t="s">
        <v>43</v>
      </c>
      <c r="Q1035" s="1" t="s">
        <v>43</v>
      </c>
      <c r="R1035" s="3">
        <v>0</v>
      </c>
      <c r="S1035" s="1" t="s">
        <v>44</v>
      </c>
      <c r="T1035" s="1" t="s">
        <v>45</v>
      </c>
      <c r="U1035" s="1" t="s">
        <v>1006</v>
      </c>
      <c r="V1035" s="1" t="s">
        <v>46</v>
      </c>
      <c r="W1035" s="1" t="s">
        <v>1591</v>
      </c>
      <c r="X1035" s="1" t="s">
        <v>1592</v>
      </c>
      <c r="Y1035" s="1" t="s">
        <v>83</v>
      </c>
      <c r="Z1035" s="1" t="s">
        <v>1593</v>
      </c>
      <c r="AA1035" s="1" t="s">
        <v>51</v>
      </c>
      <c r="AB1035" s="1" t="s">
        <v>1592</v>
      </c>
      <c r="AC1035" s="1" t="s">
        <v>37</v>
      </c>
    </row>
    <row r="1036" spans="1:29" hidden="1" x14ac:dyDescent="0.25">
      <c r="A1036" s="1" t="s">
        <v>33</v>
      </c>
      <c r="B1036" s="1" t="s">
        <v>34</v>
      </c>
      <c r="C1036" s="2">
        <v>45291</v>
      </c>
      <c r="D1036" s="1" t="s">
        <v>73</v>
      </c>
      <c r="E1036" s="1" t="s">
        <v>74</v>
      </c>
      <c r="F1036" s="1" t="s">
        <v>37</v>
      </c>
      <c r="G1036" s="1" t="s">
        <v>1006</v>
      </c>
      <c r="H1036" s="1" t="s">
        <v>76</v>
      </c>
      <c r="I1036" s="3">
        <v>309334</v>
      </c>
      <c r="J1036" s="3">
        <v>0</v>
      </c>
      <c r="K1036" s="1" t="s">
        <v>40</v>
      </c>
      <c r="L1036" s="1" t="s">
        <v>117</v>
      </c>
      <c r="M1036" s="1" t="s">
        <v>118</v>
      </c>
      <c r="N1036" s="1" t="s">
        <v>79</v>
      </c>
      <c r="O1036" s="1" t="s">
        <v>80</v>
      </c>
      <c r="P1036" s="1" t="s">
        <v>43</v>
      </c>
      <c r="Q1036" s="1" t="s">
        <v>43</v>
      </c>
      <c r="R1036" s="3">
        <v>0</v>
      </c>
      <c r="S1036" s="1" t="s">
        <v>44</v>
      </c>
      <c r="T1036" s="1" t="s">
        <v>45</v>
      </c>
      <c r="U1036" s="1" t="s">
        <v>1006</v>
      </c>
      <c r="V1036" s="1" t="s">
        <v>46</v>
      </c>
      <c r="W1036" s="1" t="s">
        <v>1591</v>
      </c>
      <c r="X1036" s="1" t="s">
        <v>1592</v>
      </c>
      <c r="Y1036" s="1" t="s">
        <v>83</v>
      </c>
      <c r="Z1036" s="1" t="s">
        <v>1593</v>
      </c>
      <c r="AA1036" s="1" t="s">
        <v>51</v>
      </c>
      <c r="AB1036" s="1" t="s">
        <v>1592</v>
      </c>
      <c r="AC1036" s="1" t="s">
        <v>37</v>
      </c>
    </row>
    <row r="1037" spans="1:29" hidden="1" x14ac:dyDescent="0.25">
      <c r="A1037" s="1" t="s">
        <v>33</v>
      </c>
      <c r="B1037" s="1" t="s">
        <v>34</v>
      </c>
      <c r="C1037" s="2">
        <v>45291</v>
      </c>
      <c r="D1037" s="1" t="s">
        <v>73</v>
      </c>
      <c r="E1037" s="1" t="s">
        <v>74</v>
      </c>
      <c r="F1037" s="1" t="s">
        <v>37</v>
      </c>
      <c r="G1037" s="1" t="s">
        <v>1006</v>
      </c>
      <c r="H1037" s="1" t="s">
        <v>76</v>
      </c>
      <c r="I1037" s="3">
        <v>77334</v>
      </c>
      <c r="J1037" s="3">
        <v>0</v>
      </c>
      <c r="K1037" s="1" t="s">
        <v>40</v>
      </c>
      <c r="L1037" s="1" t="s">
        <v>115</v>
      </c>
      <c r="M1037" s="1" t="s">
        <v>116</v>
      </c>
      <c r="N1037" s="1" t="s">
        <v>79</v>
      </c>
      <c r="O1037" s="1" t="s">
        <v>80</v>
      </c>
      <c r="P1037" s="1" t="s">
        <v>43</v>
      </c>
      <c r="Q1037" s="1" t="s">
        <v>43</v>
      </c>
      <c r="R1037" s="3">
        <v>0</v>
      </c>
      <c r="S1037" s="1" t="s">
        <v>44</v>
      </c>
      <c r="T1037" s="1" t="s">
        <v>45</v>
      </c>
      <c r="U1037" s="1" t="s">
        <v>1006</v>
      </c>
      <c r="V1037" s="1" t="s">
        <v>46</v>
      </c>
      <c r="W1037" s="1" t="s">
        <v>1591</v>
      </c>
      <c r="X1037" s="1" t="s">
        <v>1592</v>
      </c>
      <c r="Y1037" s="1" t="s">
        <v>83</v>
      </c>
      <c r="Z1037" s="1" t="s">
        <v>1593</v>
      </c>
      <c r="AA1037" s="1" t="s">
        <v>51</v>
      </c>
      <c r="AB1037" s="1" t="s">
        <v>1592</v>
      </c>
      <c r="AC1037" s="1" t="s">
        <v>37</v>
      </c>
    </row>
    <row r="1038" spans="1:29" hidden="1" x14ac:dyDescent="0.25">
      <c r="A1038" s="1" t="s">
        <v>33</v>
      </c>
      <c r="B1038" s="1" t="s">
        <v>34</v>
      </c>
      <c r="C1038" s="2">
        <v>45291</v>
      </c>
      <c r="D1038" s="1" t="s">
        <v>73</v>
      </c>
      <c r="E1038" s="1" t="s">
        <v>74</v>
      </c>
      <c r="F1038" s="1" t="s">
        <v>37</v>
      </c>
      <c r="G1038" s="1" t="s">
        <v>1006</v>
      </c>
      <c r="H1038" s="1" t="s">
        <v>76</v>
      </c>
      <c r="I1038" s="3">
        <v>232001</v>
      </c>
      <c r="J1038" s="3">
        <v>0</v>
      </c>
      <c r="K1038" s="1" t="s">
        <v>40</v>
      </c>
      <c r="L1038" s="1" t="s">
        <v>601</v>
      </c>
      <c r="M1038" s="1" t="s">
        <v>602</v>
      </c>
      <c r="N1038" s="1" t="s">
        <v>79</v>
      </c>
      <c r="O1038" s="1" t="s">
        <v>80</v>
      </c>
      <c r="P1038" s="1" t="s">
        <v>43</v>
      </c>
      <c r="Q1038" s="1" t="s">
        <v>43</v>
      </c>
      <c r="R1038" s="3">
        <v>0</v>
      </c>
      <c r="S1038" s="1" t="s">
        <v>44</v>
      </c>
      <c r="T1038" s="1" t="s">
        <v>45</v>
      </c>
      <c r="U1038" s="1" t="s">
        <v>1006</v>
      </c>
      <c r="V1038" s="1" t="s">
        <v>46</v>
      </c>
      <c r="W1038" s="1" t="s">
        <v>1591</v>
      </c>
      <c r="X1038" s="1" t="s">
        <v>1592</v>
      </c>
      <c r="Y1038" s="1" t="s">
        <v>83</v>
      </c>
      <c r="Z1038" s="1" t="s">
        <v>1593</v>
      </c>
      <c r="AA1038" s="1" t="s">
        <v>51</v>
      </c>
      <c r="AB1038" s="1" t="s">
        <v>1592</v>
      </c>
      <c r="AC1038" s="1" t="s">
        <v>37</v>
      </c>
    </row>
    <row r="1039" spans="1:29" hidden="1" x14ac:dyDescent="0.25">
      <c r="A1039" s="1" t="s">
        <v>33</v>
      </c>
      <c r="B1039" s="1" t="s">
        <v>34</v>
      </c>
      <c r="C1039" s="2">
        <v>45291</v>
      </c>
      <c r="D1039" s="1" t="s">
        <v>73</v>
      </c>
      <c r="E1039" s="1" t="s">
        <v>74</v>
      </c>
      <c r="F1039" s="1" t="s">
        <v>37</v>
      </c>
      <c r="G1039" s="1" t="s">
        <v>1006</v>
      </c>
      <c r="H1039" s="1" t="s">
        <v>76</v>
      </c>
      <c r="I1039" s="3">
        <v>38667</v>
      </c>
      <c r="J1039" s="3">
        <v>0</v>
      </c>
      <c r="K1039" s="1" t="s">
        <v>40</v>
      </c>
      <c r="L1039" s="1" t="s">
        <v>1594</v>
      </c>
      <c r="M1039" s="1" t="s">
        <v>1595</v>
      </c>
      <c r="N1039" s="1" t="s">
        <v>295</v>
      </c>
      <c r="O1039" s="1" t="s">
        <v>296</v>
      </c>
      <c r="P1039" s="1" t="s">
        <v>43</v>
      </c>
      <c r="Q1039" s="1" t="s">
        <v>43</v>
      </c>
      <c r="R1039" s="3">
        <v>0</v>
      </c>
      <c r="S1039" s="1" t="s">
        <v>44</v>
      </c>
      <c r="T1039" s="1" t="s">
        <v>45</v>
      </c>
      <c r="U1039" s="1" t="s">
        <v>1006</v>
      </c>
      <c r="V1039" s="1" t="s">
        <v>46</v>
      </c>
      <c r="W1039" s="1" t="s">
        <v>1591</v>
      </c>
      <c r="X1039" s="1" t="s">
        <v>1592</v>
      </c>
      <c r="Y1039" s="1" t="s">
        <v>83</v>
      </c>
      <c r="Z1039" s="1" t="s">
        <v>1593</v>
      </c>
      <c r="AA1039" s="1" t="s">
        <v>51</v>
      </c>
      <c r="AB1039" s="1" t="s">
        <v>1592</v>
      </c>
      <c r="AC1039" s="1" t="s">
        <v>37</v>
      </c>
    </row>
    <row r="1040" spans="1:29" hidden="1" x14ac:dyDescent="0.25">
      <c r="A1040" s="1" t="s">
        <v>33</v>
      </c>
      <c r="B1040" s="1" t="s">
        <v>34</v>
      </c>
      <c r="C1040" s="2">
        <v>45291</v>
      </c>
      <c r="D1040" s="1" t="s">
        <v>73</v>
      </c>
      <c r="E1040" s="1" t="s">
        <v>74</v>
      </c>
      <c r="F1040" s="1" t="s">
        <v>37</v>
      </c>
      <c r="G1040" s="1" t="s">
        <v>1006</v>
      </c>
      <c r="H1040" s="1" t="s">
        <v>76</v>
      </c>
      <c r="I1040" s="3">
        <v>154667</v>
      </c>
      <c r="J1040" s="3">
        <v>0</v>
      </c>
      <c r="K1040" s="1" t="s">
        <v>40</v>
      </c>
      <c r="L1040" s="1" t="s">
        <v>77</v>
      </c>
      <c r="M1040" s="1" t="s">
        <v>78</v>
      </c>
      <c r="N1040" s="1" t="s">
        <v>79</v>
      </c>
      <c r="O1040" s="1" t="s">
        <v>80</v>
      </c>
      <c r="P1040" s="1" t="s">
        <v>43</v>
      </c>
      <c r="Q1040" s="1" t="s">
        <v>43</v>
      </c>
      <c r="R1040" s="3">
        <v>0</v>
      </c>
      <c r="S1040" s="1" t="s">
        <v>44</v>
      </c>
      <c r="T1040" s="1" t="s">
        <v>45</v>
      </c>
      <c r="U1040" s="1" t="s">
        <v>1006</v>
      </c>
      <c r="V1040" s="1" t="s">
        <v>46</v>
      </c>
      <c r="W1040" s="1" t="s">
        <v>1591</v>
      </c>
      <c r="X1040" s="1" t="s">
        <v>1592</v>
      </c>
      <c r="Y1040" s="1" t="s">
        <v>83</v>
      </c>
      <c r="Z1040" s="1" t="s">
        <v>1593</v>
      </c>
      <c r="AA1040" s="1" t="s">
        <v>51</v>
      </c>
      <c r="AB1040" s="1" t="s">
        <v>1592</v>
      </c>
      <c r="AC1040" s="1" t="s">
        <v>37</v>
      </c>
    </row>
    <row r="1041" spans="1:29" hidden="1" x14ac:dyDescent="0.25">
      <c r="A1041" s="1" t="s">
        <v>33</v>
      </c>
      <c r="B1041" s="1" t="s">
        <v>34</v>
      </c>
      <c r="C1041" s="2">
        <v>45291</v>
      </c>
      <c r="D1041" s="1" t="s">
        <v>73</v>
      </c>
      <c r="E1041" s="1" t="s">
        <v>74</v>
      </c>
      <c r="F1041" s="1" t="s">
        <v>37</v>
      </c>
      <c r="G1041" s="1" t="s">
        <v>1006</v>
      </c>
      <c r="H1041" s="1" t="s">
        <v>76</v>
      </c>
      <c r="I1041" s="3">
        <v>238301</v>
      </c>
      <c r="J1041" s="3">
        <v>0</v>
      </c>
      <c r="K1041" s="1" t="s">
        <v>40</v>
      </c>
      <c r="L1041" s="1" t="s">
        <v>1433</v>
      </c>
      <c r="M1041" s="1" t="s">
        <v>806</v>
      </c>
      <c r="N1041" s="1" t="s">
        <v>79</v>
      </c>
      <c r="O1041" s="1" t="s">
        <v>80</v>
      </c>
      <c r="P1041" s="1" t="s">
        <v>43</v>
      </c>
      <c r="Q1041" s="1" t="s">
        <v>43</v>
      </c>
      <c r="R1041" s="3">
        <v>0</v>
      </c>
      <c r="S1041" s="1" t="s">
        <v>44</v>
      </c>
      <c r="T1041" s="1" t="s">
        <v>45</v>
      </c>
      <c r="U1041" s="1" t="s">
        <v>1006</v>
      </c>
      <c r="V1041" s="1" t="s">
        <v>46</v>
      </c>
      <c r="W1041" s="1" t="s">
        <v>1591</v>
      </c>
      <c r="X1041" s="1" t="s">
        <v>1592</v>
      </c>
      <c r="Y1041" s="1" t="s">
        <v>83</v>
      </c>
      <c r="Z1041" s="1" t="s">
        <v>1593</v>
      </c>
      <c r="AA1041" s="1" t="s">
        <v>51</v>
      </c>
      <c r="AB1041" s="1" t="s">
        <v>1592</v>
      </c>
      <c r="AC1041" s="1" t="s">
        <v>37</v>
      </c>
    </row>
    <row r="1042" spans="1:29" hidden="1" x14ac:dyDescent="0.25">
      <c r="A1042" s="1" t="s">
        <v>33</v>
      </c>
      <c r="B1042" s="1" t="s">
        <v>34</v>
      </c>
      <c r="C1042" s="2">
        <v>45291</v>
      </c>
      <c r="D1042" s="1" t="s">
        <v>73</v>
      </c>
      <c r="E1042" s="1" t="s">
        <v>74</v>
      </c>
      <c r="F1042" s="1" t="s">
        <v>37</v>
      </c>
      <c r="G1042" s="1" t="s">
        <v>1006</v>
      </c>
      <c r="H1042" s="1" t="s">
        <v>76</v>
      </c>
      <c r="I1042" s="3">
        <v>39600</v>
      </c>
      <c r="J1042" s="3">
        <v>0</v>
      </c>
      <c r="K1042" s="1" t="s">
        <v>40</v>
      </c>
      <c r="L1042" s="1" t="s">
        <v>1596</v>
      </c>
      <c r="M1042" s="1" t="s">
        <v>696</v>
      </c>
      <c r="N1042" s="1" t="s">
        <v>79</v>
      </c>
      <c r="O1042" s="1" t="s">
        <v>80</v>
      </c>
      <c r="P1042" s="1" t="s">
        <v>43</v>
      </c>
      <c r="Q1042" s="1" t="s">
        <v>43</v>
      </c>
      <c r="R1042" s="3">
        <v>0</v>
      </c>
      <c r="S1042" s="1" t="s">
        <v>44</v>
      </c>
      <c r="T1042" s="1" t="s">
        <v>45</v>
      </c>
      <c r="U1042" s="1" t="s">
        <v>1006</v>
      </c>
      <c r="V1042" s="1" t="s">
        <v>46</v>
      </c>
      <c r="W1042" s="1" t="s">
        <v>1591</v>
      </c>
      <c r="X1042" s="1" t="s">
        <v>1592</v>
      </c>
      <c r="Y1042" s="1" t="s">
        <v>83</v>
      </c>
      <c r="Z1042" s="1" t="s">
        <v>1593</v>
      </c>
      <c r="AA1042" s="1" t="s">
        <v>51</v>
      </c>
      <c r="AB1042" s="1" t="s">
        <v>1592</v>
      </c>
      <c r="AC1042" s="1" t="s">
        <v>37</v>
      </c>
    </row>
    <row r="1043" spans="1:29" hidden="1" x14ac:dyDescent="0.25">
      <c r="A1043" s="1" t="s">
        <v>33</v>
      </c>
      <c r="B1043" s="1" t="s">
        <v>34</v>
      </c>
      <c r="C1043" s="2">
        <v>45291</v>
      </c>
      <c r="D1043" s="1" t="s">
        <v>73</v>
      </c>
      <c r="E1043" s="1" t="s">
        <v>74</v>
      </c>
      <c r="F1043" s="1" t="s">
        <v>37</v>
      </c>
      <c r="G1043" s="1" t="s">
        <v>1006</v>
      </c>
      <c r="H1043" s="1" t="s">
        <v>76</v>
      </c>
      <c r="I1043" s="3">
        <v>580000</v>
      </c>
      <c r="J1043" s="3">
        <v>0</v>
      </c>
      <c r="K1043" s="1" t="s">
        <v>40</v>
      </c>
      <c r="L1043" s="1" t="s">
        <v>113</v>
      </c>
      <c r="M1043" s="1" t="s">
        <v>114</v>
      </c>
      <c r="N1043" s="1" t="s">
        <v>79</v>
      </c>
      <c r="O1043" s="1" t="s">
        <v>80</v>
      </c>
      <c r="P1043" s="1" t="s">
        <v>43</v>
      </c>
      <c r="Q1043" s="1" t="s">
        <v>43</v>
      </c>
      <c r="R1043" s="3">
        <v>0</v>
      </c>
      <c r="S1043" s="1" t="s">
        <v>44</v>
      </c>
      <c r="T1043" s="1" t="s">
        <v>45</v>
      </c>
      <c r="U1043" s="1" t="s">
        <v>1006</v>
      </c>
      <c r="V1043" s="1" t="s">
        <v>46</v>
      </c>
      <c r="W1043" s="1" t="s">
        <v>1591</v>
      </c>
      <c r="X1043" s="1" t="s">
        <v>1592</v>
      </c>
      <c r="Y1043" s="1" t="s">
        <v>83</v>
      </c>
      <c r="Z1043" s="1" t="s">
        <v>1593</v>
      </c>
      <c r="AA1043" s="1" t="s">
        <v>51</v>
      </c>
      <c r="AB1043" s="1" t="s">
        <v>1592</v>
      </c>
      <c r="AC1043" s="1" t="s">
        <v>37</v>
      </c>
    </row>
    <row r="1044" spans="1:29" hidden="1" x14ac:dyDescent="0.25">
      <c r="A1044" s="1" t="s">
        <v>33</v>
      </c>
      <c r="B1044" s="1" t="s">
        <v>34</v>
      </c>
      <c r="C1044" s="2">
        <v>45291</v>
      </c>
      <c r="D1044" s="1" t="s">
        <v>73</v>
      </c>
      <c r="E1044" s="1" t="s">
        <v>74</v>
      </c>
      <c r="F1044" s="1" t="s">
        <v>37</v>
      </c>
      <c r="G1044" s="1" t="s">
        <v>1006</v>
      </c>
      <c r="H1044" s="1" t="s">
        <v>76</v>
      </c>
      <c r="I1044" s="3">
        <v>464001</v>
      </c>
      <c r="J1044" s="3">
        <v>0</v>
      </c>
      <c r="K1044" s="1" t="s">
        <v>40</v>
      </c>
      <c r="L1044" s="1" t="s">
        <v>117</v>
      </c>
      <c r="M1044" s="1" t="s">
        <v>118</v>
      </c>
      <c r="N1044" s="1" t="s">
        <v>79</v>
      </c>
      <c r="O1044" s="1" t="s">
        <v>80</v>
      </c>
      <c r="P1044" s="1" t="s">
        <v>43</v>
      </c>
      <c r="Q1044" s="1" t="s">
        <v>43</v>
      </c>
      <c r="R1044" s="3">
        <v>0</v>
      </c>
      <c r="S1044" s="1" t="s">
        <v>44</v>
      </c>
      <c r="T1044" s="1" t="s">
        <v>45</v>
      </c>
      <c r="U1044" s="1" t="s">
        <v>1006</v>
      </c>
      <c r="V1044" s="1" t="s">
        <v>46</v>
      </c>
      <c r="W1044" s="1" t="s">
        <v>1591</v>
      </c>
      <c r="X1044" s="1" t="s">
        <v>1592</v>
      </c>
      <c r="Y1044" s="1" t="s">
        <v>83</v>
      </c>
      <c r="Z1044" s="1" t="s">
        <v>1593</v>
      </c>
      <c r="AA1044" s="1" t="s">
        <v>51</v>
      </c>
      <c r="AB1044" s="1" t="s">
        <v>1592</v>
      </c>
      <c r="AC1044" s="1" t="s">
        <v>37</v>
      </c>
    </row>
    <row r="1045" spans="1:29" hidden="1" x14ac:dyDescent="0.25">
      <c r="A1045" s="1" t="s">
        <v>33</v>
      </c>
      <c r="B1045" s="1" t="s">
        <v>34</v>
      </c>
      <c r="C1045" s="2">
        <v>45291</v>
      </c>
      <c r="D1045" s="1" t="s">
        <v>73</v>
      </c>
      <c r="E1045" s="1" t="s">
        <v>74</v>
      </c>
      <c r="F1045" s="1" t="s">
        <v>37</v>
      </c>
      <c r="G1045" s="1" t="s">
        <v>1006</v>
      </c>
      <c r="H1045" s="1" t="s">
        <v>76</v>
      </c>
      <c r="I1045" s="3">
        <v>38667</v>
      </c>
      <c r="J1045" s="3">
        <v>0</v>
      </c>
      <c r="K1045" s="1" t="s">
        <v>40</v>
      </c>
      <c r="L1045" s="1" t="s">
        <v>838</v>
      </c>
      <c r="M1045" s="1" t="s">
        <v>839</v>
      </c>
      <c r="N1045" s="1" t="s">
        <v>79</v>
      </c>
      <c r="O1045" s="1" t="s">
        <v>80</v>
      </c>
      <c r="P1045" s="1" t="s">
        <v>43</v>
      </c>
      <c r="Q1045" s="1" t="s">
        <v>43</v>
      </c>
      <c r="R1045" s="3">
        <v>0</v>
      </c>
      <c r="S1045" s="1" t="s">
        <v>44</v>
      </c>
      <c r="T1045" s="1" t="s">
        <v>45</v>
      </c>
      <c r="U1045" s="1" t="s">
        <v>1006</v>
      </c>
      <c r="V1045" s="1" t="s">
        <v>46</v>
      </c>
      <c r="W1045" s="1" t="s">
        <v>1591</v>
      </c>
      <c r="X1045" s="1" t="s">
        <v>1592</v>
      </c>
      <c r="Y1045" s="1" t="s">
        <v>83</v>
      </c>
      <c r="Z1045" s="1" t="s">
        <v>1593</v>
      </c>
      <c r="AA1045" s="1" t="s">
        <v>51</v>
      </c>
      <c r="AB1045" s="1" t="s">
        <v>1592</v>
      </c>
      <c r="AC1045" s="1" t="s">
        <v>37</v>
      </c>
    </row>
    <row r="1046" spans="1:29" hidden="1" x14ac:dyDescent="0.25">
      <c r="A1046" s="1" t="s">
        <v>33</v>
      </c>
      <c r="B1046" s="1" t="s">
        <v>34</v>
      </c>
      <c r="C1046" s="2">
        <v>45291</v>
      </c>
      <c r="D1046" s="1" t="s">
        <v>73</v>
      </c>
      <c r="E1046" s="1" t="s">
        <v>74</v>
      </c>
      <c r="F1046" s="1" t="s">
        <v>37</v>
      </c>
      <c r="G1046" s="1" t="s">
        <v>1006</v>
      </c>
      <c r="H1046" s="1" t="s">
        <v>76</v>
      </c>
      <c r="I1046" s="3">
        <v>464000</v>
      </c>
      <c r="J1046" s="3">
        <v>0</v>
      </c>
      <c r="K1046" s="1" t="s">
        <v>40</v>
      </c>
      <c r="L1046" s="1" t="s">
        <v>125</v>
      </c>
      <c r="M1046" s="1" t="s">
        <v>126</v>
      </c>
      <c r="N1046" s="1" t="s">
        <v>79</v>
      </c>
      <c r="O1046" s="1" t="s">
        <v>80</v>
      </c>
      <c r="P1046" s="1" t="s">
        <v>43</v>
      </c>
      <c r="Q1046" s="1" t="s">
        <v>43</v>
      </c>
      <c r="R1046" s="3">
        <v>0</v>
      </c>
      <c r="S1046" s="1" t="s">
        <v>44</v>
      </c>
      <c r="T1046" s="1" t="s">
        <v>45</v>
      </c>
      <c r="U1046" s="1" t="s">
        <v>1006</v>
      </c>
      <c r="V1046" s="1" t="s">
        <v>46</v>
      </c>
      <c r="W1046" s="1" t="s">
        <v>1591</v>
      </c>
      <c r="X1046" s="1" t="s">
        <v>1592</v>
      </c>
      <c r="Y1046" s="1" t="s">
        <v>83</v>
      </c>
      <c r="Z1046" s="1" t="s">
        <v>1593</v>
      </c>
      <c r="AA1046" s="1" t="s">
        <v>51</v>
      </c>
      <c r="AB1046" s="1" t="s">
        <v>1592</v>
      </c>
      <c r="AC1046" s="1" t="s">
        <v>37</v>
      </c>
    </row>
    <row r="1047" spans="1:29" hidden="1" x14ac:dyDescent="0.25">
      <c r="A1047" s="1" t="s">
        <v>33</v>
      </c>
      <c r="B1047" s="1" t="s">
        <v>34</v>
      </c>
      <c r="C1047" s="2">
        <v>45291</v>
      </c>
      <c r="D1047" s="1" t="s">
        <v>73</v>
      </c>
      <c r="E1047" s="1" t="s">
        <v>74</v>
      </c>
      <c r="F1047" s="1" t="s">
        <v>37</v>
      </c>
      <c r="G1047" s="1" t="s">
        <v>1006</v>
      </c>
      <c r="H1047" s="1" t="s">
        <v>76</v>
      </c>
      <c r="I1047" s="3">
        <v>270667</v>
      </c>
      <c r="J1047" s="3">
        <v>0</v>
      </c>
      <c r="K1047" s="1" t="s">
        <v>40</v>
      </c>
      <c r="L1047" s="1" t="s">
        <v>673</v>
      </c>
      <c r="M1047" s="1" t="s">
        <v>674</v>
      </c>
      <c r="N1047" s="1" t="s">
        <v>79</v>
      </c>
      <c r="O1047" s="1" t="s">
        <v>80</v>
      </c>
      <c r="P1047" s="1" t="s">
        <v>43</v>
      </c>
      <c r="Q1047" s="1" t="s">
        <v>43</v>
      </c>
      <c r="R1047" s="3">
        <v>0</v>
      </c>
      <c r="S1047" s="1" t="s">
        <v>44</v>
      </c>
      <c r="T1047" s="1" t="s">
        <v>45</v>
      </c>
      <c r="U1047" s="1" t="s">
        <v>1006</v>
      </c>
      <c r="V1047" s="1" t="s">
        <v>46</v>
      </c>
      <c r="W1047" s="1" t="s">
        <v>1591</v>
      </c>
      <c r="X1047" s="1" t="s">
        <v>1592</v>
      </c>
      <c r="Y1047" s="1" t="s">
        <v>83</v>
      </c>
      <c r="Z1047" s="1" t="s">
        <v>1593</v>
      </c>
      <c r="AA1047" s="1" t="s">
        <v>51</v>
      </c>
      <c r="AB1047" s="1" t="s">
        <v>1592</v>
      </c>
      <c r="AC1047" s="1" t="s">
        <v>37</v>
      </c>
    </row>
    <row r="1048" spans="1:29" hidden="1" x14ac:dyDescent="0.25">
      <c r="A1048" s="1" t="s">
        <v>33</v>
      </c>
      <c r="B1048" s="1" t="s">
        <v>34</v>
      </c>
      <c r="C1048" s="2">
        <v>45291</v>
      </c>
      <c r="D1048" s="1" t="s">
        <v>73</v>
      </c>
      <c r="E1048" s="1" t="s">
        <v>74</v>
      </c>
      <c r="F1048" s="1" t="s">
        <v>37</v>
      </c>
      <c r="G1048" s="1" t="s">
        <v>1006</v>
      </c>
      <c r="H1048" s="1" t="s">
        <v>76</v>
      </c>
      <c r="I1048" s="3">
        <v>42706</v>
      </c>
      <c r="J1048" s="3">
        <v>0</v>
      </c>
      <c r="K1048" s="1" t="s">
        <v>40</v>
      </c>
      <c r="L1048" s="1" t="s">
        <v>119</v>
      </c>
      <c r="M1048" s="1" t="s">
        <v>120</v>
      </c>
      <c r="N1048" s="1" t="s">
        <v>79</v>
      </c>
      <c r="O1048" s="1" t="s">
        <v>80</v>
      </c>
      <c r="P1048" s="1" t="s">
        <v>43</v>
      </c>
      <c r="Q1048" s="1" t="s">
        <v>43</v>
      </c>
      <c r="R1048" s="3">
        <v>0</v>
      </c>
      <c r="S1048" s="1" t="s">
        <v>44</v>
      </c>
      <c r="T1048" s="1" t="s">
        <v>45</v>
      </c>
      <c r="U1048" s="1" t="s">
        <v>1006</v>
      </c>
      <c r="V1048" s="1" t="s">
        <v>46</v>
      </c>
      <c r="W1048" s="1" t="s">
        <v>1591</v>
      </c>
      <c r="X1048" s="1" t="s">
        <v>1592</v>
      </c>
      <c r="Y1048" s="1" t="s">
        <v>83</v>
      </c>
      <c r="Z1048" s="1" t="s">
        <v>1593</v>
      </c>
      <c r="AA1048" s="1" t="s">
        <v>51</v>
      </c>
      <c r="AB1048" s="1" t="s">
        <v>1592</v>
      </c>
      <c r="AC1048" s="1" t="s">
        <v>37</v>
      </c>
    </row>
    <row r="1049" spans="1:29" hidden="1" x14ac:dyDescent="0.25">
      <c r="A1049" s="1" t="s">
        <v>33</v>
      </c>
      <c r="B1049" s="1" t="s">
        <v>34</v>
      </c>
      <c r="C1049" s="2">
        <v>45291</v>
      </c>
      <c r="D1049" s="1" t="s">
        <v>73</v>
      </c>
      <c r="E1049" s="1" t="s">
        <v>74</v>
      </c>
      <c r="F1049" s="1" t="s">
        <v>37</v>
      </c>
      <c r="G1049" s="1" t="s">
        <v>1006</v>
      </c>
      <c r="H1049" s="1" t="s">
        <v>76</v>
      </c>
      <c r="I1049" s="3">
        <v>154668</v>
      </c>
      <c r="J1049" s="3">
        <v>0</v>
      </c>
      <c r="K1049" s="1" t="s">
        <v>40</v>
      </c>
      <c r="L1049" s="1" t="s">
        <v>601</v>
      </c>
      <c r="M1049" s="1" t="s">
        <v>602</v>
      </c>
      <c r="N1049" s="1" t="s">
        <v>79</v>
      </c>
      <c r="O1049" s="1" t="s">
        <v>80</v>
      </c>
      <c r="P1049" s="1" t="s">
        <v>43</v>
      </c>
      <c r="Q1049" s="1" t="s">
        <v>43</v>
      </c>
      <c r="R1049" s="3">
        <v>0</v>
      </c>
      <c r="S1049" s="1" t="s">
        <v>44</v>
      </c>
      <c r="T1049" s="1" t="s">
        <v>45</v>
      </c>
      <c r="U1049" s="1" t="s">
        <v>1006</v>
      </c>
      <c r="V1049" s="1" t="s">
        <v>46</v>
      </c>
      <c r="W1049" s="1" t="s">
        <v>1591</v>
      </c>
      <c r="X1049" s="1" t="s">
        <v>1592</v>
      </c>
      <c r="Y1049" s="1" t="s">
        <v>83</v>
      </c>
      <c r="Z1049" s="1" t="s">
        <v>1593</v>
      </c>
      <c r="AA1049" s="1" t="s">
        <v>51</v>
      </c>
      <c r="AB1049" s="1" t="s">
        <v>1592</v>
      </c>
      <c r="AC1049" s="1" t="s">
        <v>37</v>
      </c>
    </row>
    <row r="1050" spans="1:29" hidden="1" x14ac:dyDescent="0.25">
      <c r="A1050" s="1" t="s">
        <v>33</v>
      </c>
      <c r="B1050" s="1" t="s">
        <v>34</v>
      </c>
      <c r="C1050" s="2">
        <v>45291</v>
      </c>
      <c r="D1050" s="1" t="s">
        <v>73</v>
      </c>
      <c r="E1050" s="1" t="s">
        <v>74</v>
      </c>
      <c r="F1050" s="1" t="s">
        <v>37</v>
      </c>
      <c r="G1050" s="1" t="s">
        <v>1006</v>
      </c>
      <c r="H1050" s="1" t="s">
        <v>76</v>
      </c>
      <c r="I1050" s="3">
        <v>701909</v>
      </c>
      <c r="J1050" s="3">
        <v>0</v>
      </c>
      <c r="K1050" s="1" t="s">
        <v>40</v>
      </c>
      <c r="L1050" s="1" t="s">
        <v>1597</v>
      </c>
      <c r="M1050" s="1" t="s">
        <v>700</v>
      </c>
      <c r="N1050" s="1" t="s">
        <v>79</v>
      </c>
      <c r="O1050" s="1" t="s">
        <v>80</v>
      </c>
      <c r="P1050" s="1" t="s">
        <v>43</v>
      </c>
      <c r="Q1050" s="1" t="s">
        <v>43</v>
      </c>
      <c r="R1050" s="3">
        <v>0</v>
      </c>
      <c r="S1050" s="1" t="s">
        <v>44</v>
      </c>
      <c r="T1050" s="1" t="s">
        <v>45</v>
      </c>
      <c r="U1050" s="1" t="s">
        <v>1006</v>
      </c>
      <c r="V1050" s="1" t="s">
        <v>46</v>
      </c>
      <c r="W1050" s="1" t="s">
        <v>1591</v>
      </c>
      <c r="X1050" s="1" t="s">
        <v>1592</v>
      </c>
      <c r="Y1050" s="1" t="s">
        <v>83</v>
      </c>
      <c r="Z1050" s="1" t="s">
        <v>1593</v>
      </c>
      <c r="AA1050" s="1" t="s">
        <v>51</v>
      </c>
      <c r="AB1050" s="1" t="s">
        <v>1592</v>
      </c>
      <c r="AC1050" s="1" t="s">
        <v>37</v>
      </c>
    </row>
    <row r="1051" spans="1:29" hidden="1" x14ac:dyDescent="0.25">
      <c r="A1051" s="1" t="s">
        <v>33</v>
      </c>
      <c r="B1051" s="1" t="s">
        <v>34</v>
      </c>
      <c r="C1051" s="2">
        <v>45291</v>
      </c>
      <c r="D1051" s="1" t="s">
        <v>73</v>
      </c>
      <c r="E1051" s="1" t="s">
        <v>74</v>
      </c>
      <c r="F1051" s="1" t="s">
        <v>37</v>
      </c>
      <c r="G1051" s="1" t="s">
        <v>1006</v>
      </c>
      <c r="H1051" s="1" t="s">
        <v>76</v>
      </c>
      <c r="I1051" s="3">
        <v>46691</v>
      </c>
      <c r="J1051" s="3">
        <v>0</v>
      </c>
      <c r="K1051" s="1" t="s">
        <v>40</v>
      </c>
      <c r="L1051" s="1" t="s">
        <v>620</v>
      </c>
      <c r="M1051" s="1" t="s">
        <v>621</v>
      </c>
      <c r="N1051" s="1" t="s">
        <v>89</v>
      </c>
      <c r="O1051" s="1" t="s">
        <v>90</v>
      </c>
      <c r="P1051" s="1" t="s">
        <v>43</v>
      </c>
      <c r="Q1051" s="1" t="s">
        <v>43</v>
      </c>
      <c r="R1051" s="3">
        <v>0</v>
      </c>
      <c r="S1051" s="1" t="s">
        <v>44</v>
      </c>
      <c r="T1051" s="1" t="s">
        <v>45</v>
      </c>
      <c r="U1051" s="1" t="s">
        <v>1006</v>
      </c>
      <c r="V1051" s="1" t="s">
        <v>46</v>
      </c>
      <c r="W1051" s="1" t="s">
        <v>1591</v>
      </c>
      <c r="X1051" s="1" t="s">
        <v>1592</v>
      </c>
      <c r="Y1051" s="1" t="s">
        <v>83</v>
      </c>
      <c r="Z1051" s="1" t="s">
        <v>1593</v>
      </c>
      <c r="AA1051" s="1" t="s">
        <v>51</v>
      </c>
      <c r="AB1051" s="1" t="s">
        <v>1592</v>
      </c>
      <c r="AC1051" s="1" t="s">
        <v>37</v>
      </c>
    </row>
    <row r="1052" spans="1:29" x14ac:dyDescent="0.25">
      <c r="A1052" s="1" t="s">
        <v>33</v>
      </c>
      <c r="B1052" s="1" t="s">
        <v>34</v>
      </c>
      <c r="C1052" s="2">
        <v>45291</v>
      </c>
      <c r="D1052" s="1" t="s">
        <v>238</v>
      </c>
      <c r="E1052" s="1" t="s">
        <v>239</v>
      </c>
      <c r="F1052" s="1" t="s">
        <v>37</v>
      </c>
      <c r="G1052" s="1" t="s">
        <v>1598</v>
      </c>
      <c r="H1052" s="1" t="s">
        <v>1599</v>
      </c>
      <c r="I1052" s="3">
        <v>62800</v>
      </c>
      <c r="J1052" s="3">
        <v>0</v>
      </c>
      <c r="K1052" s="1" t="s">
        <v>40</v>
      </c>
      <c r="L1052" s="1" t="s">
        <v>62</v>
      </c>
      <c r="M1052" s="1" t="s">
        <v>63</v>
      </c>
      <c r="N1052" s="1" t="s">
        <v>37</v>
      </c>
      <c r="O1052" s="1" t="s">
        <v>43</v>
      </c>
      <c r="P1052" s="1" t="s">
        <v>43</v>
      </c>
      <c r="Q1052" s="1" t="s">
        <v>43</v>
      </c>
      <c r="R1052" s="3">
        <v>0</v>
      </c>
      <c r="S1052" s="1" t="s">
        <v>44</v>
      </c>
      <c r="T1052" s="1" t="s">
        <v>45</v>
      </c>
      <c r="U1052" s="1" t="s">
        <v>1598</v>
      </c>
      <c r="V1052" s="1" t="s">
        <v>46</v>
      </c>
      <c r="W1052" s="1" t="s">
        <v>81</v>
      </c>
      <c r="X1052" s="1" t="s">
        <v>1600</v>
      </c>
      <c r="Y1052" s="1" t="s">
        <v>245</v>
      </c>
      <c r="Z1052" s="1" t="s">
        <v>84</v>
      </c>
      <c r="AA1052" s="1" t="s">
        <v>51</v>
      </c>
      <c r="AB1052" s="1" t="s">
        <v>1600</v>
      </c>
      <c r="AC1052" s="1" t="s">
        <v>37</v>
      </c>
    </row>
    <row r="1053" spans="1:29" x14ac:dyDescent="0.25">
      <c r="A1053" s="1" t="s">
        <v>33</v>
      </c>
      <c r="B1053" s="1" t="s">
        <v>34</v>
      </c>
      <c r="C1053" s="2">
        <v>45308</v>
      </c>
      <c r="D1053" s="1" t="s">
        <v>35</v>
      </c>
      <c r="E1053" s="1" t="s">
        <v>36</v>
      </c>
      <c r="F1053" s="1" t="s">
        <v>37</v>
      </c>
      <c r="G1053" s="1" t="s">
        <v>1601</v>
      </c>
      <c r="H1053" s="1" t="s">
        <v>1602</v>
      </c>
      <c r="I1053" s="3">
        <v>0</v>
      </c>
      <c r="J1053" s="3">
        <v>760732</v>
      </c>
      <c r="K1053" s="1" t="s">
        <v>40</v>
      </c>
      <c r="L1053" s="1" t="s">
        <v>1597</v>
      </c>
      <c r="M1053" s="1" t="s">
        <v>700</v>
      </c>
      <c r="N1053" s="1" t="s">
        <v>37</v>
      </c>
      <c r="O1053" s="1" t="s">
        <v>43</v>
      </c>
      <c r="P1053" s="1" t="s">
        <v>43</v>
      </c>
      <c r="Q1053" s="1" t="s">
        <v>43</v>
      </c>
      <c r="R1053" s="3">
        <v>0</v>
      </c>
      <c r="S1053" s="1" t="s">
        <v>44</v>
      </c>
      <c r="T1053" s="1" t="s">
        <v>45</v>
      </c>
      <c r="U1053" s="1" t="s">
        <v>1601</v>
      </c>
      <c r="V1053" s="1" t="s">
        <v>46</v>
      </c>
      <c r="W1053" s="1" t="s">
        <v>47</v>
      </c>
      <c r="X1053" s="1" t="s">
        <v>1603</v>
      </c>
      <c r="Y1053" s="1" t="s">
        <v>49</v>
      </c>
      <c r="Z1053" s="1" t="s">
        <v>50</v>
      </c>
      <c r="AA1053" s="1" t="s">
        <v>51</v>
      </c>
      <c r="AB1053" s="1" t="s">
        <v>1603</v>
      </c>
      <c r="AC1053" s="1" t="s">
        <v>37</v>
      </c>
    </row>
    <row r="1054" spans="1:29" x14ac:dyDescent="0.25">
      <c r="A1054" s="1" t="s">
        <v>33</v>
      </c>
      <c r="B1054" s="1" t="s">
        <v>34</v>
      </c>
      <c r="C1054" s="2">
        <v>45310</v>
      </c>
      <c r="D1054" s="1" t="s">
        <v>35</v>
      </c>
      <c r="E1054" s="1" t="s">
        <v>36</v>
      </c>
      <c r="F1054" s="1" t="s">
        <v>37</v>
      </c>
      <c r="G1054" s="1" t="s">
        <v>1604</v>
      </c>
      <c r="H1054" s="1" t="s">
        <v>1605</v>
      </c>
      <c r="I1054" s="3">
        <v>0</v>
      </c>
      <c r="J1054" s="3">
        <v>193333</v>
      </c>
      <c r="K1054" s="1" t="s">
        <v>40</v>
      </c>
      <c r="L1054" s="1" t="s">
        <v>125</v>
      </c>
      <c r="M1054" s="1" t="s">
        <v>126</v>
      </c>
      <c r="N1054" s="1" t="s">
        <v>37</v>
      </c>
      <c r="O1054" s="1" t="s">
        <v>43</v>
      </c>
      <c r="P1054" s="1" t="s">
        <v>43</v>
      </c>
      <c r="Q1054" s="1" t="s">
        <v>43</v>
      </c>
      <c r="R1054" s="3">
        <v>0</v>
      </c>
      <c r="S1054" s="1" t="s">
        <v>44</v>
      </c>
      <c r="T1054" s="1" t="s">
        <v>45</v>
      </c>
      <c r="U1054" s="1" t="s">
        <v>1604</v>
      </c>
      <c r="V1054" s="1" t="s">
        <v>46</v>
      </c>
      <c r="W1054" s="1" t="s">
        <v>81</v>
      </c>
      <c r="X1054" s="1" t="s">
        <v>1606</v>
      </c>
      <c r="Y1054" s="1" t="s">
        <v>49</v>
      </c>
      <c r="Z1054" s="1" t="s">
        <v>50</v>
      </c>
      <c r="AA1054" s="1" t="s">
        <v>51</v>
      </c>
      <c r="AB1054" s="1" t="s">
        <v>1607</v>
      </c>
      <c r="AC1054" s="1" t="s">
        <v>37</v>
      </c>
    </row>
    <row r="1055" spans="1:29" x14ac:dyDescent="0.25">
      <c r="A1055" s="1" t="s">
        <v>33</v>
      </c>
      <c r="B1055" s="1" t="s">
        <v>34</v>
      </c>
      <c r="C1055" s="2">
        <v>45314</v>
      </c>
      <c r="D1055" s="1" t="s">
        <v>35</v>
      </c>
      <c r="E1055" s="1" t="s">
        <v>36</v>
      </c>
      <c r="F1055" s="1" t="s">
        <v>37</v>
      </c>
      <c r="G1055" s="1" t="s">
        <v>1608</v>
      </c>
      <c r="H1055" s="1" t="s">
        <v>1609</v>
      </c>
      <c r="I1055" s="3">
        <v>0</v>
      </c>
      <c r="J1055" s="3">
        <v>8733758</v>
      </c>
      <c r="K1055" s="1" t="s">
        <v>40</v>
      </c>
      <c r="L1055" s="1" t="s">
        <v>1610</v>
      </c>
      <c r="M1055" s="1" t="s">
        <v>1611</v>
      </c>
      <c r="N1055" s="1" t="s">
        <v>37</v>
      </c>
      <c r="O1055" s="1" t="s">
        <v>43</v>
      </c>
      <c r="P1055" s="1" t="s">
        <v>43</v>
      </c>
      <c r="Q1055" s="1" t="s">
        <v>43</v>
      </c>
      <c r="R1055" s="3">
        <v>0</v>
      </c>
      <c r="S1055" s="1" t="s">
        <v>44</v>
      </c>
      <c r="T1055" s="1" t="s">
        <v>45</v>
      </c>
      <c r="U1055" s="1" t="s">
        <v>1608</v>
      </c>
      <c r="V1055" s="1" t="s">
        <v>46</v>
      </c>
      <c r="W1055" s="1" t="s">
        <v>47</v>
      </c>
      <c r="X1055" s="1" t="s">
        <v>1612</v>
      </c>
      <c r="Y1055" s="1" t="s">
        <v>49</v>
      </c>
      <c r="Z1055" s="1" t="s">
        <v>50</v>
      </c>
      <c r="AA1055" s="1" t="s">
        <v>51</v>
      </c>
      <c r="AB1055" s="1" t="s">
        <v>1612</v>
      </c>
      <c r="AC1055" s="1" t="s">
        <v>37</v>
      </c>
    </row>
    <row r="1056" spans="1:29" x14ac:dyDescent="0.25">
      <c r="A1056" s="1" t="s">
        <v>33</v>
      </c>
      <c r="B1056" s="1" t="s">
        <v>34</v>
      </c>
      <c r="C1056" s="2">
        <v>45316</v>
      </c>
      <c r="D1056" s="1" t="s">
        <v>35</v>
      </c>
      <c r="E1056" s="1" t="s">
        <v>36</v>
      </c>
      <c r="F1056" s="1" t="s">
        <v>37</v>
      </c>
      <c r="G1056" s="1" t="s">
        <v>1613</v>
      </c>
      <c r="H1056" s="1" t="s">
        <v>1614</v>
      </c>
      <c r="I1056" s="3">
        <v>0</v>
      </c>
      <c r="J1056" s="3">
        <v>88151</v>
      </c>
      <c r="K1056" s="1" t="s">
        <v>40</v>
      </c>
      <c r="L1056" s="1" t="s">
        <v>656</v>
      </c>
      <c r="M1056" s="1" t="s">
        <v>657</v>
      </c>
      <c r="N1056" s="1" t="s">
        <v>37</v>
      </c>
      <c r="O1056" s="1" t="s">
        <v>43</v>
      </c>
      <c r="P1056" s="1" t="s">
        <v>43</v>
      </c>
      <c r="Q1056" s="1" t="s">
        <v>43</v>
      </c>
      <c r="R1056" s="3">
        <v>0</v>
      </c>
      <c r="S1056" s="1" t="s">
        <v>44</v>
      </c>
      <c r="T1056" s="1" t="s">
        <v>45</v>
      </c>
      <c r="U1056" s="1" t="s">
        <v>1613</v>
      </c>
      <c r="V1056" s="1" t="s">
        <v>46</v>
      </c>
      <c r="W1056" s="1" t="s">
        <v>81</v>
      </c>
      <c r="X1056" s="1" t="s">
        <v>1615</v>
      </c>
      <c r="Y1056" s="1" t="s">
        <v>49</v>
      </c>
      <c r="Z1056" s="1" t="s">
        <v>50</v>
      </c>
      <c r="AA1056" s="1" t="s">
        <v>51</v>
      </c>
      <c r="AB1056" s="1" t="s">
        <v>1616</v>
      </c>
      <c r="AC1056" s="1" t="s">
        <v>37</v>
      </c>
    </row>
    <row r="1057" spans="1:29" x14ac:dyDescent="0.25">
      <c r="A1057" s="1" t="s">
        <v>33</v>
      </c>
      <c r="B1057" s="1" t="s">
        <v>34</v>
      </c>
      <c r="C1057" s="2">
        <v>45316</v>
      </c>
      <c r="D1057" s="1" t="s">
        <v>35</v>
      </c>
      <c r="E1057" s="1" t="s">
        <v>36</v>
      </c>
      <c r="F1057" s="1" t="s">
        <v>37</v>
      </c>
      <c r="G1057" s="1" t="s">
        <v>1613</v>
      </c>
      <c r="H1057" s="1" t="s">
        <v>1614</v>
      </c>
      <c r="I1057" s="3">
        <v>0</v>
      </c>
      <c r="J1057" s="3">
        <v>38667</v>
      </c>
      <c r="K1057" s="1" t="s">
        <v>40</v>
      </c>
      <c r="L1057" s="1" t="s">
        <v>152</v>
      </c>
      <c r="M1057" s="1" t="s">
        <v>153</v>
      </c>
      <c r="N1057" s="1" t="s">
        <v>37</v>
      </c>
      <c r="O1057" s="1" t="s">
        <v>43</v>
      </c>
      <c r="P1057" s="1" t="s">
        <v>43</v>
      </c>
      <c r="Q1057" s="1" t="s">
        <v>43</v>
      </c>
      <c r="R1057" s="3">
        <v>0</v>
      </c>
      <c r="S1057" s="1" t="s">
        <v>44</v>
      </c>
      <c r="T1057" s="1" t="s">
        <v>45</v>
      </c>
      <c r="U1057" s="1" t="s">
        <v>1613</v>
      </c>
      <c r="V1057" s="1" t="s">
        <v>46</v>
      </c>
      <c r="W1057" s="1" t="s">
        <v>81</v>
      </c>
      <c r="X1057" s="1" t="s">
        <v>1616</v>
      </c>
      <c r="Y1057" s="1" t="s">
        <v>49</v>
      </c>
      <c r="Z1057" s="1" t="s">
        <v>84</v>
      </c>
      <c r="AA1057" s="1" t="s">
        <v>51</v>
      </c>
      <c r="AB1057" s="1" t="s">
        <v>1616</v>
      </c>
      <c r="AC1057" s="1" t="s">
        <v>37</v>
      </c>
    </row>
    <row r="1058" spans="1:29" x14ac:dyDescent="0.25">
      <c r="A1058" s="1" t="s">
        <v>33</v>
      </c>
      <c r="B1058" s="1" t="s">
        <v>34</v>
      </c>
      <c r="C1058" s="2">
        <v>45316</v>
      </c>
      <c r="D1058" s="1" t="s">
        <v>35</v>
      </c>
      <c r="E1058" s="1" t="s">
        <v>36</v>
      </c>
      <c r="F1058" s="1" t="s">
        <v>37</v>
      </c>
      <c r="G1058" s="1" t="s">
        <v>1613</v>
      </c>
      <c r="H1058" s="1" t="s">
        <v>1614</v>
      </c>
      <c r="I1058" s="3">
        <v>0</v>
      </c>
      <c r="J1058" s="3">
        <v>39598</v>
      </c>
      <c r="K1058" s="1" t="s">
        <v>40</v>
      </c>
      <c r="L1058" s="1" t="s">
        <v>236</v>
      </c>
      <c r="M1058" s="1" t="s">
        <v>237</v>
      </c>
      <c r="N1058" s="1" t="s">
        <v>37</v>
      </c>
      <c r="O1058" s="1" t="s">
        <v>43</v>
      </c>
      <c r="P1058" s="1" t="s">
        <v>43</v>
      </c>
      <c r="Q1058" s="1" t="s">
        <v>43</v>
      </c>
      <c r="R1058" s="3">
        <v>0</v>
      </c>
      <c r="S1058" s="1" t="s">
        <v>44</v>
      </c>
      <c r="T1058" s="1" t="s">
        <v>45</v>
      </c>
      <c r="U1058" s="1" t="s">
        <v>1613</v>
      </c>
      <c r="V1058" s="1" t="s">
        <v>46</v>
      </c>
      <c r="W1058" s="1" t="s">
        <v>81</v>
      </c>
      <c r="X1058" s="1" t="s">
        <v>1616</v>
      </c>
      <c r="Y1058" s="1" t="s">
        <v>49</v>
      </c>
      <c r="Z1058" s="1" t="s">
        <v>84</v>
      </c>
      <c r="AA1058" s="1" t="s">
        <v>51</v>
      </c>
      <c r="AB1058" s="1" t="s">
        <v>1616</v>
      </c>
      <c r="AC1058" s="1" t="s">
        <v>37</v>
      </c>
    </row>
    <row r="1059" spans="1:29" x14ac:dyDescent="0.25">
      <c r="A1059" s="1" t="s">
        <v>33</v>
      </c>
      <c r="B1059" s="1" t="s">
        <v>34</v>
      </c>
      <c r="C1059" s="2">
        <v>45316</v>
      </c>
      <c r="D1059" s="1" t="s">
        <v>35</v>
      </c>
      <c r="E1059" s="1" t="s">
        <v>36</v>
      </c>
      <c r="F1059" s="1" t="s">
        <v>37</v>
      </c>
      <c r="G1059" s="1" t="s">
        <v>1613</v>
      </c>
      <c r="H1059" s="1" t="s">
        <v>1614</v>
      </c>
      <c r="I1059" s="3">
        <v>0</v>
      </c>
      <c r="J1059" s="3">
        <v>42733</v>
      </c>
      <c r="K1059" s="1" t="s">
        <v>40</v>
      </c>
      <c r="L1059" s="1" t="s">
        <v>352</v>
      </c>
      <c r="M1059" s="1" t="s">
        <v>353</v>
      </c>
      <c r="N1059" s="1" t="s">
        <v>37</v>
      </c>
      <c r="O1059" s="1" t="s">
        <v>43</v>
      </c>
      <c r="P1059" s="1" t="s">
        <v>43</v>
      </c>
      <c r="Q1059" s="1" t="s">
        <v>43</v>
      </c>
      <c r="R1059" s="3">
        <v>0</v>
      </c>
      <c r="S1059" s="1" t="s">
        <v>44</v>
      </c>
      <c r="T1059" s="1" t="s">
        <v>45</v>
      </c>
      <c r="U1059" s="1" t="s">
        <v>1613</v>
      </c>
      <c r="V1059" s="1" t="s">
        <v>46</v>
      </c>
      <c r="W1059" s="1" t="s">
        <v>81</v>
      </c>
      <c r="X1059" s="1" t="s">
        <v>1616</v>
      </c>
      <c r="Y1059" s="1" t="s">
        <v>49</v>
      </c>
      <c r="Z1059" s="1" t="s">
        <v>84</v>
      </c>
      <c r="AA1059" s="1" t="s">
        <v>51</v>
      </c>
      <c r="AB1059" s="1" t="s">
        <v>1616</v>
      </c>
      <c r="AC1059" s="1" t="s">
        <v>37</v>
      </c>
    </row>
    <row r="1060" spans="1:29" x14ac:dyDescent="0.25">
      <c r="A1060" s="1" t="s">
        <v>33</v>
      </c>
      <c r="B1060" s="1" t="s">
        <v>34</v>
      </c>
      <c r="C1060" s="2">
        <v>45316</v>
      </c>
      <c r="D1060" s="1" t="s">
        <v>35</v>
      </c>
      <c r="E1060" s="1" t="s">
        <v>36</v>
      </c>
      <c r="F1060" s="1" t="s">
        <v>37</v>
      </c>
      <c r="G1060" s="1" t="s">
        <v>1613</v>
      </c>
      <c r="H1060" s="1" t="s">
        <v>1614</v>
      </c>
      <c r="I1060" s="3">
        <v>0</v>
      </c>
      <c r="J1060" s="3">
        <v>77334</v>
      </c>
      <c r="K1060" s="1" t="s">
        <v>40</v>
      </c>
      <c r="L1060" s="1" t="s">
        <v>152</v>
      </c>
      <c r="M1060" s="1" t="s">
        <v>153</v>
      </c>
      <c r="N1060" s="1" t="s">
        <v>37</v>
      </c>
      <c r="O1060" s="1" t="s">
        <v>43</v>
      </c>
      <c r="P1060" s="1" t="s">
        <v>43</v>
      </c>
      <c r="Q1060" s="1" t="s">
        <v>43</v>
      </c>
      <c r="R1060" s="3">
        <v>0</v>
      </c>
      <c r="S1060" s="1" t="s">
        <v>44</v>
      </c>
      <c r="T1060" s="1" t="s">
        <v>45</v>
      </c>
      <c r="U1060" s="1" t="s">
        <v>1613</v>
      </c>
      <c r="V1060" s="1" t="s">
        <v>46</v>
      </c>
      <c r="W1060" s="1" t="s">
        <v>81</v>
      </c>
      <c r="X1060" s="1" t="s">
        <v>1616</v>
      </c>
      <c r="Y1060" s="1" t="s">
        <v>49</v>
      </c>
      <c r="Z1060" s="1" t="s">
        <v>84</v>
      </c>
      <c r="AA1060" s="1" t="s">
        <v>51</v>
      </c>
      <c r="AB1060" s="1" t="s">
        <v>1616</v>
      </c>
      <c r="AC1060" s="1" t="s">
        <v>37</v>
      </c>
    </row>
    <row r="1061" spans="1:29" x14ac:dyDescent="0.25">
      <c r="A1061" s="1" t="s">
        <v>33</v>
      </c>
      <c r="B1061" s="1" t="s">
        <v>34</v>
      </c>
      <c r="C1061" s="2">
        <v>45320</v>
      </c>
      <c r="D1061" s="1" t="s">
        <v>35</v>
      </c>
      <c r="E1061" s="1" t="s">
        <v>36</v>
      </c>
      <c r="F1061" s="1" t="s">
        <v>37</v>
      </c>
      <c r="G1061" s="1" t="s">
        <v>1617</v>
      </c>
      <c r="H1061" s="1" t="s">
        <v>1618</v>
      </c>
      <c r="I1061" s="3">
        <v>0</v>
      </c>
      <c r="J1061" s="54">
        <v>165475</v>
      </c>
      <c r="K1061" s="1" t="s">
        <v>40</v>
      </c>
      <c r="L1061" s="1" t="s">
        <v>214</v>
      </c>
      <c r="M1061" s="1" t="s">
        <v>215</v>
      </c>
      <c r="N1061" s="1" t="s">
        <v>37</v>
      </c>
      <c r="O1061" s="1" t="s">
        <v>43</v>
      </c>
      <c r="P1061" s="1" t="s">
        <v>43</v>
      </c>
      <c r="Q1061" s="1" t="s">
        <v>43</v>
      </c>
      <c r="R1061" s="3">
        <v>0</v>
      </c>
      <c r="S1061" s="1" t="s">
        <v>44</v>
      </c>
      <c r="T1061" s="1" t="s">
        <v>45</v>
      </c>
      <c r="U1061" s="1" t="s">
        <v>1617</v>
      </c>
      <c r="V1061" s="1" t="s">
        <v>46</v>
      </c>
      <c r="W1061" s="1" t="s">
        <v>47</v>
      </c>
      <c r="X1061" s="1" t="s">
        <v>1619</v>
      </c>
      <c r="Y1061" s="1" t="s">
        <v>49</v>
      </c>
      <c r="Z1061" s="1" t="s">
        <v>50</v>
      </c>
      <c r="AA1061" s="1" t="s">
        <v>51</v>
      </c>
      <c r="AB1061" s="1" t="s">
        <v>1619</v>
      </c>
      <c r="AC1061" s="1" t="s">
        <v>37</v>
      </c>
    </row>
    <row r="1062" spans="1:29" hidden="1" x14ac:dyDescent="0.25">
      <c r="A1062" s="1" t="s">
        <v>33</v>
      </c>
      <c r="B1062" s="1" t="s">
        <v>34</v>
      </c>
      <c r="C1062" s="2">
        <v>45322</v>
      </c>
      <c r="D1062" s="1" t="s">
        <v>73</v>
      </c>
      <c r="E1062" s="1" t="s">
        <v>74</v>
      </c>
      <c r="F1062" s="1" t="s">
        <v>37</v>
      </c>
      <c r="G1062" s="1" t="s">
        <v>1009</v>
      </c>
      <c r="H1062" s="1" t="s">
        <v>34</v>
      </c>
      <c r="I1062" s="3">
        <v>86667</v>
      </c>
      <c r="J1062" s="3">
        <v>0</v>
      </c>
      <c r="K1062" s="1" t="s">
        <v>40</v>
      </c>
      <c r="L1062" s="1" t="s">
        <v>1531</v>
      </c>
      <c r="M1062" s="1" t="s">
        <v>711</v>
      </c>
      <c r="N1062" s="1" t="s">
        <v>89</v>
      </c>
      <c r="O1062" s="1" t="s">
        <v>90</v>
      </c>
      <c r="P1062" s="1" t="s">
        <v>43</v>
      </c>
      <c r="Q1062" s="1" t="s">
        <v>43</v>
      </c>
      <c r="R1062" s="3">
        <v>0</v>
      </c>
      <c r="S1062" s="1" t="s">
        <v>44</v>
      </c>
      <c r="T1062" s="1" t="s">
        <v>45</v>
      </c>
      <c r="U1062" s="1" t="s">
        <v>1009</v>
      </c>
      <c r="V1062" s="1" t="s">
        <v>46</v>
      </c>
      <c r="W1062" s="1" t="s">
        <v>81</v>
      </c>
      <c r="X1062" s="1" t="s">
        <v>1620</v>
      </c>
      <c r="Y1062" s="1" t="s">
        <v>83</v>
      </c>
      <c r="Z1062" s="1" t="s">
        <v>84</v>
      </c>
      <c r="AA1062" s="1" t="s">
        <v>51</v>
      </c>
      <c r="AB1062" s="1" t="s">
        <v>1620</v>
      </c>
      <c r="AC1062" s="1" t="s">
        <v>37</v>
      </c>
    </row>
    <row r="1063" spans="1:29" hidden="1" x14ac:dyDescent="0.25">
      <c r="A1063" s="1" t="s">
        <v>33</v>
      </c>
      <c r="B1063" s="1" t="s">
        <v>34</v>
      </c>
      <c r="C1063" s="2">
        <v>45322</v>
      </c>
      <c r="D1063" s="1" t="s">
        <v>73</v>
      </c>
      <c r="E1063" s="1" t="s">
        <v>74</v>
      </c>
      <c r="F1063" s="1" t="s">
        <v>37</v>
      </c>
      <c r="G1063" s="1" t="s">
        <v>1009</v>
      </c>
      <c r="H1063" s="1" t="s">
        <v>34</v>
      </c>
      <c r="I1063" s="3">
        <v>86667</v>
      </c>
      <c r="J1063" s="3">
        <v>0</v>
      </c>
      <c r="K1063" s="1" t="s">
        <v>40</v>
      </c>
      <c r="L1063" s="1" t="s">
        <v>506</v>
      </c>
      <c r="M1063" s="1" t="s">
        <v>507</v>
      </c>
      <c r="N1063" s="1" t="s">
        <v>295</v>
      </c>
      <c r="O1063" s="1" t="s">
        <v>296</v>
      </c>
      <c r="P1063" s="1" t="s">
        <v>43</v>
      </c>
      <c r="Q1063" s="1" t="s">
        <v>43</v>
      </c>
      <c r="R1063" s="3">
        <v>0</v>
      </c>
      <c r="S1063" s="1" t="s">
        <v>44</v>
      </c>
      <c r="T1063" s="1" t="s">
        <v>45</v>
      </c>
      <c r="U1063" s="1" t="s">
        <v>1009</v>
      </c>
      <c r="V1063" s="1" t="s">
        <v>46</v>
      </c>
      <c r="W1063" s="1" t="s">
        <v>81</v>
      </c>
      <c r="X1063" s="1" t="s">
        <v>1620</v>
      </c>
      <c r="Y1063" s="1" t="s">
        <v>83</v>
      </c>
      <c r="Z1063" s="1" t="s">
        <v>84</v>
      </c>
      <c r="AA1063" s="1" t="s">
        <v>51</v>
      </c>
      <c r="AB1063" s="1" t="s">
        <v>1620</v>
      </c>
      <c r="AC1063" s="1" t="s">
        <v>37</v>
      </c>
    </row>
    <row r="1064" spans="1:29" hidden="1" x14ac:dyDescent="0.25">
      <c r="A1064" s="1" t="s">
        <v>33</v>
      </c>
      <c r="B1064" s="1" t="s">
        <v>34</v>
      </c>
      <c r="C1064" s="2">
        <v>45322</v>
      </c>
      <c r="D1064" s="1" t="s">
        <v>73</v>
      </c>
      <c r="E1064" s="1" t="s">
        <v>74</v>
      </c>
      <c r="F1064" s="1" t="s">
        <v>37</v>
      </c>
      <c r="G1064" s="1" t="s">
        <v>1009</v>
      </c>
      <c r="H1064" s="1" t="s">
        <v>34</v>
      </c>
      <c r="I1064" s="3">
        <v>520000</v>
      </c>
      <c r="J1064" s="3">
        <v>0</v>
      </c>
      <c r="K1064" s="1" t="s">
        <v>40</v>
      </c>
      <c r="L1064" s="1" t="s">
        <v>77</v>
      </c>
      <c r="M1064" s="1" t="s">
        <v>78</v>
      </c>
      <c r="N1064" s="1" t="s">
        <v>79</v>
      </c>
      <c r="O1064" s="1" t="s">
        <v>80</v>
      </c>
      <c r="P1064" s="1" t="s">
        <v>43</v>
      </c>
      <c r="Q1064" s="1" t="s">
        <v>43</v>
      </c>
      <c r="R1064" s="3">
        <v>0</v>
      </c>
      <c r="S1064" s="1" t="s">
        <v>44</v>
      </c>
      <c r="T1064" s="1" t="s">
        <v>45</v>
      </c>
      <c r="U1064" s="1" t="s">
        <v>1009</v>
      </c>
      <c r="V1064" s="1" t="s">
        <v>46</v>
      </c>
      <c r="W1064" s="1" t="s">
        <v>81</v>
      </c>
      <c r="X1064" s="1" t="s">
        <v>1620</v>
      </c>
      <c r="Y1064" s="1" t="s">
        <v>83</v>
      </c>
      <c r="Z1064" s="1" t="s">
        <v>84</v>
      </c>
      <c r="AA1064" s="1" t="s">
        <v>51</v>
      </c>
      <c r="AB1064" s="1" t="s">
        <v>1620</v>
      </c>
      <c r="AC1064" s="1" t="s">
        <v>37</v>
      </c>
    </row>
    <row r="1065" spans="1:29" hidden="1" x14ac:dyDescent="0.25">
      <c r="A1065" s="1" t="s">
        <v>33</v>
      </c>
      <c r="B1065" s="1" t="s">
        <v>34</v>
      </c>
      <c r="C1065" s="2">
        <v>45322</v>
      </c>
      <c r="D1065" s="1" t="s">
        <v>73</v>
      </c>
      <c r="E1065" s="1" t="s">
        <v>74</v>
      </c>
      <c r="F1065" s="1" t="s">
        <v>37</v>
      </c>
      <c r="G1065" s="1" t="s">
        <v>1009</v>
      </c>
      <c r="H1065" s="1" t="s">
        <v>34</v>
      </c>
      <c r="I1065" s="3">
        <v>86668</v>
      </c>
      <c r="J1065" s="3">
        <v>0</v>
      </c>
      <c r="K1065" s="1" t="s">
        <v>40</v>
      </c>
      <c r="L1065" s="1" t="s">
        <v>246</v>
      </c>
      <c r="M1065" s="1" t="s">
        <v>247</v>
      </c>
      <c r="N1065" s="1" t="s">
        <v>79</v>
      </c>
      <c r="O1065" s="1" t="s">
        <v>80</v>
      </c>
      <c r="P1065" s="1" t="s">
        <v>43</v>
      </c>
      <c r="Q1065" s="1" t="s">
        <v>43</v>
      </c>
      <c r="R1065" s="3">
        <v>0</v>
      </c>
      <c r="S1065" s="1" t="s">
        <v>44</v>
      </c>
      <c r="T1065" s="1" t="s">
        <v>45</v>
      </c>
      <c r="U1065" s="1" t="s">
        <v>1009</v>
      </c>
      <c r="V1065" s="1" t="s">
        <v>46</v>
      </c>
      <c r="W1065" s="1" t="s">
        <v>81</v>
      </c>
      <c r="X1065" s="1" t="s">
        <v>1620</v>
      </c>
      <c r="Y1065" s="1" t="s">
        <v>83</v>
      </c>
      <c r="Z1065" s="1" t="s">
        <v>84</v>
      </c>
      <c r="AA1065" s="1" t="s">
        <v>51</v>
      </c>
      <c r="AB1065" s="1" t="s">
        <v>1620</v>
      </c>
      <c r="AC1065" s="1" t="s">
        <v>37</v>
      </c>
    </row>
    <row r="1066" spans="1:29" hidden="1" x14ac:dyDescent="0.25">
      <c r="A1066" s="1" t="s">
        <v>33</v>
      </c>
      <c r="B1066" s="1" t="s">
        <v>34</v>
      </c>
      <c r="C1066" s="2">
        <v>45322</v>
      </c>
      <c r="D1066" s="1" t="s">
        <v>73</v>
      </c>
      <c r="E1066" s="1" t="s">
        <v>74</v>
      </c>
      <c r="F1066" s="1" t="s">
        <v>37</v>
      </c>
      <c r="G1066" s="1" t="s">
        <v>1009</v>
      </c>
      <c r="H1066" s="1" t="s">
        <v>34</v>
      </c>
      <c r="I1066" s="3">
        <v>216668</v>
      </c>
      <c r="J1066" s="3">
        <v>0</v>
      </c>
      <c r="K1066" s="1" t="s">
        <v>40</v>
      </c>
      <c r="L1066" s="1" t="s">
        <v>1522</v>
      </c>
      <c r="M1066" s="1" t="s">
        <v>658</v>
      </c>
      <c r="N1066" s="1" t="s">
        <v>79</v>
      </c>
      <c r="O1066" s="1" t="s">
        <v>80</v>
      </c>
      <c r="P1066" s="1" t="s">
        <v>43</v>
      </c>
      <c r="Q1066" s="1" t="s">
        <v>43</v>
      </c>
      <c r="R1066" s="3">
        <v>0</v>
      </c>
      <c r="S1066" s="1" t="s">
        <v>44</v>
      </c>
      <c r="T1066" s="1" t="s">
        <v>45</v>
      </c>
      <c r="U1066" s="1" t="s">
        <v>1009</v>
      </c>
      <c r="V1066" s="1" t="s">
        <v>46</v>
      </c>
      <c r="W1066" s="1" t="s">
        <v>81</v>
      </c>
      <c r="X1066" s="1" t="s">
        <v>1620</v>
      </c>
      <c r="Y1066" s="1" t="s">
        <v>83</v>
      </c>
      <c r="Z1066" s="1" t="s">
        <v>84</v>
      </c>
      <c r="AA1066" s="1" t="s">
        <v>51</v>
      </c>
      <c r="AB1066" s="1" t="s">
        <v>1620</v>
      </c>
      <c r="AC1066" s="1" t="s">
        <v>37</v>
      </c>
    </row>
    <row r="1067" spans="1:29" hidden="1" x14ac:dyDescent="0.25">
      <c r="A1067" s="1" t="s">
        <v>33</v>
      </c>
      <c r="B1067" s="1" t="s">
        <v>34</v>
      </c>
      <c r="C1067" s="2">
        <v>45322</v>
      </c>
      <c r="D1067" s="1" t="s">
        <v>73</v>
      </c>
      <c r="E1067" s="1" t="s">
        <v>74</v>
      </c>
      <c r="F1067" s="1" t="s">
        <v>37</v>
      </c>
      <c r="G1067" s="1" t="s">
        <v>1009</v>
      </c>
      <c r="H1067" s="1" t="s">
        <v>34</v>
      </c>
      <c r="I1067" s="3">
        <v>563334</v>
      </c>
      <c r="J1067" s="3">
        <v>0</v>
      </c>
      <c r="K1067" s="1" t="s">
        <v>40</v>
      </c>
      <c r="L1067" s="1" t="s">
        <v>1494</v>
      </c>
      <c r="M1067" s="1" t="s">
        <v>699</v>
      </c>
      <c r="N1067" s="1" t="s">
        <v>79</v>
      </c>
      <c r="O1067" s="1" t="s">
        <v>80</v>
      </c>
      <c r="P1067" s="1" t="s">
        <v>43</v>
      </c>
      <c r="Q1067" s="1" t="s">
        <v>43</v>
      </c>
      <c r="R1067" s="3">
        <v>0</v>
      </c>
      <c r="S1067" s="1" t="s">
        <v>44</v>
      </c>
      <c r="T1067" s="1" t="s">
        <v>45</v>
      </c>
      <c r="U1067" s="1" t="s">
        <v>1009</v>
      </c>
      <c r="V1067" s="1" t="s">
        <v>46</v>
      </c>
      <c r="W1067" s="1" t="s">
        <v>81</v>
      </c>
      <c r="X1067" s="1" t="s">
        <v>1620</v>
      </c>
      <c r="Y1067" s="1" t="s">
        <v>83</v>
      </c>
      <c r="Z1067" s="1" t="s">
        <v>84</v>
      </c>
      <c r="AA1067" s="1" t="s">
        <v>51</v>
      </c>
      <c r="AB1067" s="1" t="s">
        <v>1620</v>
      </c>
      <c r="AC1067" s="1" t="s">
        <v>37</v>
      </c>
    </row>
    <row r="1068" spans="1:29" hidden="1" x14ac:dyDescent="0.25">
      <c r="A1068" s="1" t="s">
        <v>33</v>
      </c>
      <c r="B1068" s="1" t="s">
        <v>34</v>
      </c>
      <c r="C1068" s="2">
        <v>45322</v>
      </c>
      <c r="D1068" s="1" t="s">
        <v>73</v>
      </c>
      <c r="E1068" s="1" t="s">
        <v>74</v>
      </c>
      <c r="F1068" s="1" t="s">
        <v>37</v>
      </c>
      <c r="G1068" s="1" t="s">
        <v>1009</v>
      </c>
      <c r="H1068" s="1" t="s">
        <v>34</v>
      </c>
      <c r="I1068" s="3">
        <v>130000</v>
      </c>
      <c r="J1068" s="3">
        <v>0</v>
      </c>
      <c r="K1068" s="1" t="s">
        <v>40</v>
      </c>
      <c r="L1068" s="1" t="s">
        <v>152</v>
      </c>
      <c r="M1068" s="1" t="s">
        <v>153</v>
      </c>
      <c r="N1068" s="1" t="s">
        <v>79</v>
      </c>
      <c r="O1068" s="1" t="s">
        <v>80</v>
      </c>
      <c r="P1068" s="1" t="s">
        <v>43</v>
      </c>
      <c r="Q1068" s="1" t="s">
        <v>43</v>
      </c>
      <c r="R1068" s="3">
        <v>0</v>
      </c>
      <c r="S1068" s="1" t="s">
        <v>44</v>
      </c>
      <c r="T1068" s="1" t="s">
        <v>45</v>
      </c>
      <c r="U1068" s="1" t="s">
        <v>1009</v>
      </c>
      <c r="V1068" s="1" t="s">
        <v>46</v>
      </c>
      <c r="W1068" s="1" t="s">
        <v>81</v>
      </c>
      <c r="X1068" s="1" t="s">
        <v>1620</v>
      </c>
      <c r="Y1068" s="1" t="s">
        <v>83</v>
      </c>
      <c r="Z1068" s="1" t="s">
        <v>84</v>
      </c>
      <c r="AA1068" s="1" t="s">
        <v>51</v>
      </c>
      <c r="AB1068" s="1" t="s">
        <v>1620</v>
      </c>
      <c r="AC1068" s="1" t="s">
        <v>37</v>
      </c>
    </row>
    <row r="1069" spans="1:29" hidden="1" x14ac:dyDescent="0.25">
      <c r="A1069" s="1" t="s">
        <v>33</v>
      </c>
      <c r="B1069" s="1" t="s">
        <v>34</v>
      </c>
      <c r="C1069" s="2">
        <v>45322</v>
      </c>
      <c r="D1069" s="1" t="s">
        <v>73</v>
      </c>
      <c r="E1069" s="1" t="s">
        <v>74</v>
      </c>
      <c r="F1069" s="1" t="s">
        <v>37</v>
      </c>
      <c r="G1069" s="1" t="s">
        <v>1009</v>
      </c>
      <c r="H1069" s="1" t="s">
        <v>34</v>
      </c>
      <c r="I1069" s="3">
        <v>173334</v>
      </c>
      <c r="J1069" s="3">
        <v>0</v>
      </c>
      <c r="K1069" s="1" t="s">
        <v>40</v>
      </c>
      <c r="L1069" s="1" t="s">
        <v>1621</v>
      </c>
      <c r="M1069" s="1" t="s">
        <v>824</v>
      </c>
      <c r="N1069" s="1" t="s">
        <v>79</v>
      </c>
      <c r="O1069" s="1" t="s">
        <v>80</v>
      </c>
      <c r="P1069" s="1" t="s">
        <v>43</v>
      </c>
      <c r="Q1069" s="1" t="s">
        <v>43</v>
      </c>
      <c r="R1069" s="3">
        <v>0</v>
      </c>
      <c r="S1069" s="1" t="s">
        <v>44</v>
      </c>
      <c r="T1069" s="1" t="s">
        <v>45</v>
      </c>
      <c r="U1069" s="1" t="s">
        <v>1009</v>
      </c>
      <c r="V1069" s="1" t="s">
        <v>46</v>
      </c>
      <c r="W1069" s="1" t="s">
        <v>81</v>
      </c>
      <c r="X1069" s="1" t="s">
        <v>1620</v>
      </c>
      <c r="Y1069" s="1" t="s">
        <v>83</v>
      </c>
      <c r="Z1069" s="1" t="s">
        <v>84</v>
      </c>
      <c r="AA1069" s="1" t="s">
        <v>51</v>
      </c>
      <c r="AB1069" s="1" t="s">
        <v>1620</v>
      </c>
      <c r="AC1069" s="1" t="s">
        <v>37</v>
      </c>
    </row>
    <row r="1070" spans="1:29" hidden="1" x14ac:dyDescent="0.25">
      <c r="A1070" s="1" t="s">
        <v>33</v>
      </c>
      <c r="B1070" s="1" t="s">
        <v>34</v>
      </c>
      <c r="C1070" s="2">
        <v>45322</v>
      </c>
      <c r="D1070" s="1" t="s">
        <v>73</v>
      </c>
      <c r="E1070" s="1" t="s">
        <v>74</v>
      </c>
      <c r="F1070" s="1" t="s">
        <v>37</v>
      </c>
      <c r="G1070" s="1" t="s">
        <v>1009</v>
      </c>
      <c r="H1070" s="1" t="s">
        <v>34</v>
      </c>
      <c r="I1070" s="3">
        <v>310058</v>
      </c>
      <c r="J1070" s="3">
        <v>0</v>
      </c>
      <c r="K1070" s="1" t="s">
        <v>40</v>
      </c>
      <c r="L1070" s="1" t="s">
        <v>1360</v>
      </c>
      <c r="M1070" s="1" t="s">
        <v>771</v>
      </c>
      <c r="N1070" s="1" t="s">
        <v>79</v>
      </c>
      <c r="O1070" s="1" t="s">
        <v>80</v>
      </c>
      <c r="P1070" s="1" t="s">
        <v>43</v>
      </c>
      <c r="Q1070" s="1" t="s">
        <v>43</v>
      </c>
      <c r="R1070" s="3">
        <v>0</v>
      </c>
      <c r="S1070" s="1" t="s">
        <v>44</v>
      </c>
      <c r="T1070" s="1" t="s">
        <v>45</v>
      </c>
      <c r="U1070" s="1" t="s">
        <v>1009</v>
      </c>
      <c r="V1070" s="1" t="s">
        <v>46</v>
      </c>
      <c r="W1070" s="1" t="s">
        <v>81</v>
      </c>
      <c r="X1070" s="1" t="s">
        <v>1620</v>
      </c>
      <c r="Y1070" s="1" t="s">
        <v>83</v>
      </c>
      <c r="Z1070" s="1" t="s">
        <v>84</v>
      </c>
      <c r="AA1070" s="1" t="s">
        <v>51</v>
      </c>
      <c r="AB1070" s="1" t="s">
        <v>1620</v>
      </c>
      <c r="AC1070" s="1" t="s">
        <v>37</v>
      </c>
    </row>
    <row r="1071" spans="1:29" hidden="1" x14ac:dyDescent="0.25">
      <c r="A1071" s="1" t="s">
        <v>33</v>
      </c>
      <c r="B1071" s="1" t="s">
        <v>34</v>
      </c>
      <c r="C1071" s="2">
        <v>45322</v>
      </c>
      <c r="D1071" s="1" t="s">
        <v>73</v>
      </c>
      <c r="E1071" s="1" t="s">
        <v>74</v>
      </c>
      <c r="F1071" s="1" t="s">
        <v>37</v>
      </c>
      <c r="G1071" s="1" t="s">
        <v>1009</v>
      </c>
      <c r="H1071" s="1" t="s">
        <v>34</v>
      </c>
      <c r="I1071" s="3">
        <v>43334</v>
      </c>
      <c r="J1071" s="3">
        <v>0</v>
      </c>
      <c r="K1071" s="1" t="s">
        <v>40</v>
      </c>
      <c r="L1071" s="1" t="s">
        <v>773</v>
      </c>
      <c r="M1071" s="1" t="s">
        <v>774</v>
      </c>
      <c r="N1071" s="1" t="s">
        <v>79</v>
      </c>
      <c r="O1071" s="1" t="s">
        <v>80</v>
      </c>
      <c r="P1071" s="1" t="s">
        <v>43</v>
      </c>
      <c r="Q1071" s="1" t="s">
        <v>43</v>
      </c>
      <c r="R1071" s="3">
        <v>0</v>
      </c>
      <c r="S1071" s="1" t="s">
        <v>44</v>
      </c>
      <c r="T1071" s="1" t="s">
        <v>45</v>
      </c>
      <c r="U1071" s="1" t="s">
        <v>1009</v>
      </c>
      <c r="V1071" s="1" t="s">
        <v>46</v>
      </c>
      <c r="W1071" s="1" t="s">
        <v>81</v>
      </c>
      <c r="X1071" s="1" t="s">
        <v>1620</v>
      </c>
      <c r="Y1071" s="1" t="s">
        <v>83</v>
      </c>
      <c r="Z1071" s="1" t="s">
        <v>84</v>
      </c>
      <c r="AA1071" s="1" t="s">
        <v>51</v>
      </c>
      <c r="AB1071" s="1" t="s">
        <v>1620</v>
      </c>
      <c r="AC1071" s="1" t="s">
        <v>37</v>
      </c>
    </row>
    <row r="1072" spans="1:29" hidden="1" x14ac:dyDescent="0.25">
      <c r="A1072" s="1" t="s">
        <v>33</v>
      </c>
      <c r="B1072" s="1" t="s">
        <v>34</v>
      </c>
      <c r="C1072" s="2">
        <v>45322</v>
      </c>
      <c r="D1072" s="1" t="s">
        <v>73</v>
      </c>
      <c r="E1072" s="1" t="s">
        <v>74</v>
      </c>
      <c r="F1072" s="1" t="s">
        <v>37</v>
      </c>
      <c r="G1072" s="1" t="s">
        <v>1009</v>
      </c>
      <c r="H1072" s="1" t="s">
        <v>34</v>
      </c>
      <c r="I1072" s="3">
        <v>563334</v>
      </c>
      <c r="J1072" s="3">
        <v>0</v>
      </c>
      <c r="K1072" s="1" t="s">
        <v>40</v>
      </c>
      <c r="L1072" s="1" t="s">
        <v>117</v>
      </c>
      <c r="M1072" s="1" t="s">
        <v>118</v>
      </c>
      <c r="N1072" s="1" t="s">
        <v>79</v>
      </c>
      <c r="O1072" s="1" t="s">
        <v>80</v>
      </c>
      <c r="P1072" s="1" t="s">
        <v>43</v>
      </c>
      <c r="Q1072" s="1" t="s">
        <v>43</v>
      </c>
      <c r="R1072" s="3">
        <v>0</v>
      </c>
      <c r="S1072" s="1" t="s">
        <v>44</v>
      </c>
      <c r="T1072" s="1" t="s">
        <v>45</v>
      </c>
      <c r="U1072" s="1" t="s">
        <v>1009</v>
      </c>
      <c r="V1072" s="1" t="s">
        <v>46</v>
      </c>
      <c r="W1072" s="1" t="s">
        <v>81</v>
      </c>
      <c r="X1072" s="1" t="s">
        <v>1620</v>
      </c>
      <c r="Y1072" s="1" t="s">
        <v>83</v>
      </c>
      <c r="Z1072" s="1" t="s">
        <v>84</v>
      </c>
      <c r="AA1072" s="1" t="s">
        <v>51</v>
      </c>
      <c r="AB1072" s="1" t="s">
        <v>1620</v>
      </c>
      <c r="AC1072" s="1" t="s">
        <v>37</v>
      </c>
    </row>
    <row r="1073" spans="1:29" hidden="1" x14ac:dyDescent="0.25">
      <c r="A1073" s="1" t="s">
        <v>33</v>
      </c>
      <c r="B1073" s="1" t="s">
        <v>34</v>
      </c>
      <c r="C1073" s="2">
        <v>45322</v>
      </c>
      <c r="D1073" s="1" t="s">
        <v>73</v>
      </c>
      <c r="E1073" s="1" t="s">
        <v>74</v>
      </c>
      <c r="F1073" s="1" t="s">
        <v>37</v>
      </c>
      <c r="G1073" s="1" t="s">
        <v>1009</v>
      </c>
      <c r="H1073" s="1" t="s">
        <v>34</v>
      </c>
      <c r="I1073" s="3">
        <v>658878</v>
      </c>
      <c r="J1073" s="3">
        <v>0</v>
      </c>
      <c r="K1073" s="1" t="s">
        <v>40</v>
      </c>
      <c r="L1073" s="1" t="s">
        <v>160</v>
      </c>
      <c r="M1073" s="1" t="s">
        <v>161</v>
      </c>
      <c r="N1073" s="1" t="s">
        <v>79</v>
      </c>
      <c r="O1073" s="1" t="s">
        <v>80</v>
      </c>
      <c r="P1073" s="1" t="s">
        <v>43</v>
      </c>
      <c r="Q1073" s="1" t="s">
        <v>43</v>
      </c>
      <c r="R1073" s="3">
        <v>0</v>
      </c>
      <c r="S1073" s="1" t="s">
        <v>44</v>
      </c>
      <c r="T1073" s="1" t="s">
        <v>45</v>
      </c>
      <c r="U1073" s="1" t="s">
        <v>1009</v>
      </c>
      <c r="V1073" s="1" t="s">
        <v>46</v>
      </c>
      <c r="W1073" s="1" t="s">
        <v>81</v>
      </c>
      <c r="X1073" s="1" t="s">
        <v>1620</v>
      </c>
      <c r="Y1073" s="1" t="s">
        <v>83</v>
      </c>
      <c r="Z1073" s="1" t="s">
        <v>84</v>
      </c>
      <c r="AA1073" s="1" t="s">
        <v>51</v>
      </c>
      <c r="AB1073" s="1" t="s">
        <v>1620</v>
      </c>
      <c r="AC1073" s="1" t="s">
        <v>37</v>
      </c>
    </row>
    <row r="1074" spans="1:29" hidden="1" x14ac:dyDescent="0.25">
      <c r="A1074" s="1" t="s">
        <v>33</v>
      </c>
      <c r="B1074" s="1" t="s">
        <v>34</v>
      </c>
      <c r="C1074" s="2">
        <v>45322</v>
      </c>
      <c r="D1074" s="1" t="s">
        <v>73</v>
      </c>
      <c r="E1074" s="1" t="s">
        <v>74</v>
      </c>
      <c r="F1074" s="1" t="s">
        <v>37</v>
      </c>
      <c r="G1074" s="1" t="s">
        <v>1009</v>
      </c>
      <c r="H1074" s="1" t="s">
        <v>34</v>
      </c>
      <c r="I1074" s="3">
        <v>43334</v>
      </c>
      <c r="J1074" s="3">
        <v>0</v>
      </c>
      <c r="K1074" s="1" t="s">
        <v>40</v>
      </c>
      <c r="L1074" s="1" t="s">
        <v>222</v>
      </c>
      <c r="M1074" s="1" t="s">
        <v>223</v>
      </c>
      <c r="N1074" s="1" t="s">
        <v>79</v>
      </c>
      <c r="O1074" s="1" t="s">
        <v>80</v>
      </c>
      <c r="P1074" s="1" t="s">
        <v>43</v>
      </c>
      <c r="Q1074" s="1" t="s">
        <v>43</v>
      </c>
      <c r="R1074" s="3">
        <v>0</v>
      </c>
      <c r="S1074" s="1" t="s">
        <v>44</v>
      </c>
      <c r="T1074" s="1" t="s">
        <v>45</v>
      </c>
      <c r="U1074" s="1" t="s">
        <v>1009</v>
      </c>
      <c r="V1074" s="1" t="s">
        <v>46</v>
      </c>
      <c r="W1074" s="1" t="s">
        <v>81</v>
      </c>
      <c r="X1074" s="1" t="s">
        <v>1620</v>
      </c>
      <c r="Y1074" s="1" t="s">
        <v>83</v>
      </c>
      <c r="Z1074" s="1" t="s">
        <v>84</v>
      </c>
      <c r="AA1074" s="1" t="s">
        <v>51</v>
      </c>
      <c r="AB1074" s="1" t="s">
        <v>1620</v>
      </c>
      <c r="AC1074" s="1" t="s">
        <v>37</v>
      </c>
    </row>
    <row r="1075" spans="1:29" hidden="1" x14ac:dyDescent="0.25">
      <c r="A1075" s="1" t="s">
        <v>33</v>
      </c>
      <c r="B1075" s="1" t="s">
        <v>34</v>
      </c>
      <c r="C1075" s="2">
        <v>45322</v>
      </c>
      <c r="D1075" s="1" t="s">
        <v>73</v>
      </c>
      <c r="E1075" s="1" t="s">
        <v>74</v>
      </c>
      <c r="F1075" s="1" t="s">
        <v>37</v>
      </c>
      <c r="G1075" s="1" t="s">
        <v>1009</v>
      </c>
      <c r="H1075" s="1" t="s">
        <v>34</v>
      </c>
      <c r="I1075" s="3">
        <v>43334</v>
      </c>
      <c r="J1075" s="3">
        <v>0</v>
      </c>
      <c r="K1075" s="1" t="s">
        <v>40</v>
      </c>
      <c r="L1075" s="1" t="s">
        <v>669</v>
      </c>
      <c r="M1075" s="1" t="s">
        <v>670</v>
      </c>
      <c r="N1075" s="1" t="s">
        <v>79</v>
      </c>
      <c r="O1075" s="1" t="s">
        <v>80</v>
      </c>
      <c r="P1075" s="1" t="s">
        <v>43</v>
      </c>
      <c r="Q1075" s="1" t="s">
        <v>43</v>
      </c>
      <c r="R1075" s="3">
        <v>0</v>
      </c>
      <c r="S1075" s="1" t="s">
        <v>44</v>
      </c>
      <c r="T1075" s="1" t="s">
        <v>45</v>
      </c>
      <c r="U1075" s="1" t="s">
        <v>1009</v>
      </c>
      <c r="V1075" s="1" t="s">
        <v>46</v>
      </c>
      <c r="W1075" s="1" t="s">
        <v>81</v>
      </c>
      <c r="X1075" s="1" t="s">
        <v>1620</v>
      </c>
      <c r="Y1075" s="1" t="s">
        <v>83</v>
      </c>
      <c r="Z1075" s="1" t="s">
        <v>84</v>
      </c>
      <c r="AA1075" s="1" t="s">
        <v>51</v>
      </c>
      <c r="AB1075" s="1" t="s">
        <v>1620</v>
      </c>
      <c r="AC1075" s="1" t="s">
        <v>37</v>
      </c>
    </row>
    <row r="1076" spans="1:29" hidden="1" x14ac:dyDescent="0.25">
      <c r="A1076" s="1" t="s">
        <v>33</v>
      </c>
      <c r="B1076" s="1" t="s">
        <v>34</v>
      </c>
      <c r="C1076" s="2">
        <v>45322</v>
      </c>
      <c r="D1076" s="1" t="s">
        <v>73</v>
      </c>
      <c r="E1076" s="1" t="s">
        <v>74</v>
      </c>
      <c r="F1076" s="1" t="s">
        <v>37</v>
      </c>
      <c r="G1076" s="1" t="s">
        <v>1009</v>
      </c>
      <c r="H1076" s="1" t="s">
        <v>34</v>
      </c>
      <c r="I1076" s="3">
        <v>43334</v>
      </c>
      <c r="J1076" s="3">
        <v>0</v>
      </c>
      <c r="K1076" s="1" t="s">
        <v>40</v>
      </c>
      <c r="L1076" s="1" t="s">
        <v>709</v>
      </c>
      <c r="M1076" s="1" t="s">
        <v>710</v>
      </c>
      <c r="N1076" s="1" t="s">
        <v>79</v>
      </c>
      <c r="O1076" s="1" t="s">
        <v>80</v>
      </c>
      <c r="P1076" s="1" t="s">
        <v>43</v>
      </c>
      <c r="Q1076" s="1" t="s">
        <v>43</v>
      </c>
      <c r="R1076" s="3">
        <v>0</v>
      </c>
      <c r="S1076" s="1" t="s">
        <v>44</v>
      </c>
      <c r="T1076" s="1" t="s">
        <v>45</v>
      </c>
      <c r="U1076" s="1" t="s">
        <v>1009</v>
      </c>
      <c r="V1076" s="1" t="s">
        <v>46</v>
      </c>
      <c r="W1076" s="1" t="s">
        <v>81</v>
      </c>
      <c r="X1076" s="1" t="s">
        <v>1620</v>
      </c>
      <c r="Y1076" s="1" t="s">
        <v>83</v>
      </c>
      <c r="Z1076" s="1" t="s">
        <v>84</v>
      </c>
      <c r="AA1076" s="1" t="s">
        <v>51</v>
      </c>
      <c r="AB1076" s="1" t="s">
        <v>1620</v>
      </c>
      <c r="AC1076" s="1" t="s">
        <v>37</v>
      </c>
    </row>
    <row r="1077" spans="1:29" hidden="1" x14ac:dyDescent="0.25">
      <c r="A1077" s="1" t="s">
        <v>33</v>
      </c>
      <c r="B1077" s="1" t="s">
        <v>34</v>
      </c>
      <c r="C1077" s="2">
        <v>45322</v>
      </c>
      <c r="D1077" s="1" t="s">
        <v>73</v>
      </c>
      <c r="E1077" s="1" t="s">
        <v>74</v>
      </c>
      <c r="F1077" s="1" t="s">
        <v>37</v>
      </c>
      <c r="G1077" s="1" t="s">
        <v>1009</v>
      </c>
      <c r="H1077" s="1" t="s">
        <v>34</v>
      </c>
      <c r="I1077" s="3">
        <v>43334</v>
      </c>
      <c r="J1077" s="3">
        <v>0</v>
      </c>
      <c r="K1077" s="1" t="s">
        <v>40</v>
      </c>
      <c r="L1077" s="1" t="s">
        <v>1622</v>
      </c>
      <c r="M1077" s="1" t="s">
        <v>746</v>
      </c>
      <c r="N1077" s="1" t="s">
        <v>79</v>
      </c>
      <c r="O1077" s="1" t="s">
        <v>80</v>
      </c>
      <c r="P1077" s="1" t="s">
        <v>43</v>
      </c>
      <c r="Q1077" s="1" t="s">
        <v>43</v>
      </c>
      <c r="R1077" s="3">
        <v>0</v>
      </c>
      <c r="S1077" s="1" t="s">
        <v>44</v>
      </c>
      <c r="T1077" s="1" t="s">
        <v>45</v>
      </c>
      <c r="U1077" s="1" t="s">
        <v>1009</v>
      </c>
      <c r="V1077" s="1" t="s">
        <v>46</v>
      </c>
      <c r="W1077" s="1" t="s">
        <v>81</v>
      </c>
      <c r="X1077" s="1" t="s">
        <v>1620</v>
      </c>
      <c r="Y1077" s="1" t="s">
        <v>83</v>
      </c>
      <c r="Z1077" s="1" t="s">
        <v>84</v>
      </c>
      <c r="AA1077" s="1" t="s">
        <v>51</v>
      </c>
      <c r="AB1077" s="1" t="s">
        <v>1620</v>
      </c>
      <c r="AC1077" s="1" t="s">
        <v>37</v>
      </c>
    </row>
    <row r="1078" spans="1:29" hidden="1" x14ac:dyDescent="0.25">
      <c r="A1078" s="1" t="s">
        <v>33</v>
      </c>
      <c r="B1078" s="1" t="s">
        <v>34</v>
      </c>
      <c r="C1078" s="2">
        <v>45322</v>
      </c>
      <c r="D1078" s="1" t="s">
        <v>73</v>
      </c>
      <c r="E1078" s="1" t="s">
        <v>74</v>
      </c>
      <c r="F1078" s="1" t="s">
        <v>37</v>
      </c>
      <c r="G1078" s="1" t="s">
        <v>1009</v>
      </c>
      <c r="H1078" s="1" t="s">
        <v>34</v>
      </c>
      <c r="I1078" s="3">
        <v>476667</v>
      </c>
      <c r="J1078" s="3">
        <v>0</v>
      </c>
      <c r="K1078" s="1" t="s">
        <v>40</v>
      </c>
      <c r="L1078" s="1" t="s">
        <v>1623</v>
      </c>
      <c r="M1078" s="1" t="s">
        <v>1624</v>
      </c>
      <c r="N1078" s="1" t="s">
        <v>79</v>
      </c>
      <c r="O1078" s="1" t="s">
        <v>80</v>
      </c>
      <c r="P1078" s="1" t="s">
        <v>43</v>
      </c>
      <c r="Q1078" s="1" t="s">
        <v>43</v>
      </c>
      <c r="R1078" s="3">
        <v>0</v>
      </c>
      <c r="S1078" s="1" t="s">
        <v>44</v>
      </c>
      <c r="T1078" s="1" t="s">
        <v>45</v>
      </c>
      <c r="U1078" s="1" t="s">
        <v>1009</v>
      </c>
      <c r="V1078" s="1" t="s">
        <v>46</v>
      </c>
      <c r="W1078" s="1" t="s">
        <v>81</v>
      </c>
      <c r="X1078" s="1" t="s">
        <v>1620</v>
      </c>
      <c r="Y1078" s="1" t="s">
        <v>83</v>
      </c>
      <c r="Z1078" s="1" t="s">
        <v>84</v>
      </c>
      <c r="AA1078" s="1" t="s">
        <v>51</v>
      </c>
      <c r="AB1078" s="1" t="s">
        <v>1620</v>
      </c>
      <c r="AC1078" s="1" t="s">
        <v>37</v>
      </c>
    </row>
    <row r="1079" spans="1:29" hidden="1" x14ac:dyDescent="0.25">
      <c r="A1079" s="1" t="s">
        <v>33</v>
      </c>
      <c r="B1079" s="1" t="s">
        <v>34</v>
      </c>
      <c r="C1079" s="2">
        <v>45322</v>
      </c>
      <c r="D1079" s="1" t="s">
        <v>73</v>
      </c>
      <c r="E1079" s="1" t="s">
        <v>74</v>
      </c>
      <c r="F1079" s="1" t="s">
        <v>37</v>
      </c>
      <c r="G1079" s="1" t="s">
        <v>1009</v>
      </c>
      <c r="H1079" s="1" t="s">
        <v>34</v>
      </c>
      <c r="I1079" s="3">
        <v>408272</v>
      </c>
      <c r="J1079" s="3">
        <v>0</v>
      </c>
      <c r="K1079" s="1" t="s">
        <v>40</v>
      </c>
      <c r="L1079" s="1" t="s">
        <v>838</v>
      </c>
      <c r="M1079" s="1" t="s">
        <v>839</v>
      </c>
      <c r="N1079" s="1" t="s">
        <v>79</v>
      </c>
      <c r="O1079" s="1" t="s">
        <v>80</v>
      </c>
      <c r="P1079" s="1" t="s">
        <v>43</v>
      </c>
      <c r="Q1079" s="1" t="s">
        <v>43</v>
      </c>
      <c r="R1079" s="3">
        <v>0</v>
      </c>
      <c r="S1079" s="1" t="s">
        <v>44</v>
      </c>
      <c r="T1079" s="1" t="s">
        <v>45</v>
      </c>
      <c r="U1079" s="1" t="s">
        <v>1009</v>
      </c>
      <c r="V1079" s="1" t="s">
        <v>46</v>
      </c>
      <c r="W1079" s="1" t="s">
        <v>81</v>
      </c>
      <c r="X1079" s="1" t="s">
        <v>1620</v>
      </c>
      <c r="Y1079" s="1" t="s">
        <v>83</v>
      </c>
      <c r="Z1079" s="1" t="s">
        <v>84</v>
      </c>
      <c r="AA1079" s="1" t="s">
        <v>51</v>
      </c>
      <c r="AB1079" s="1" t="s">
        <v>1620</v>
      </c>
      <c r="AC1079" s="1" t="s">
        <v>37</v>
      </c>
    </row>
    <row r="1080" spans="1:29" hidden="1" x14ac:dyDescent="0.25">
      <c r="A1080" s="1" t="s">
        <v>33</v>
      </c>
      <c r="B1080" s="1" t="s">
        <v>34</v>
      </c>
      <c r="C1080" s="2">
        <v>45322</v>
      </c>
      <c r="D1080" s="1" t="s">
        <v>73</v>
      </c>
      <c r="E1080" s="1" t="s">
        <v>74</v>
      </c>
      <c r="F1080" s="1" t="s">
        <v>37</v>
      </c>
      <c r="G1080" s="1" t="s">
        <v>1009</v>
      </c>
      <c r="H1080" s="1" t="s">
        <v>34</v>
      </c>
      <c r="I1080" s="3">
        <v>476668</v>
      </c>
      <c r="J1080" s="3">
        <v>0</v>
      </c>
      <c r="K1080" s="1" t="s">
        <v>40</v>
      </c>
      <c r="L1080" s="1" t="s">
        <v>125</v>
      </c>
      <c r="M1080" s="1" t="s">
        <v>126</v>
      </c>
      <c r="N1080" s="1" t="s">
        <v>79</v>
      </c>
      <c r="O1080" s="1" t="s">
        <v>80</v>
      </c>
      <c r="P1080" s="1" t="s">
        <v>43</v>
      </c>
      <c r="Q1080" s="1" t="s">
        <v>43</v>
      </c>
      <c r="R1080" s="3">
        <v>0</v>
      </c>
      <c r="S1080" s="1" t="s">
        <v>44</v>
      </c>
      <c r="T1080" s="1" t="s">
        <v>45</v>
      </c>
      <c r="U1080" s="1" t="s">
        <v>1009</v>
      </c>
      <c r="V1080" s="1" t="s">
        <v>46</v>
      </c>
      <c r="W1080" s="1" t="s">
        <v>81</v>
      </c>
      <c r="X1080" s="1" t="s">
        <v>1620</v>
      </c>
      <c r="Y1080" s="1" t="s">
        <v>83</v>
      </c>
      <c r="Z1080" s="1" t="s">
        <v>84</v>
      </c>
      <c r="AA1080" s="1" t="s">
        <v>51</v>
      </c>
      <c r="AB1080" s="1" t="s">
        <v>1620</v>
      </c>
      <c r="AC1080" s="1" t="s">
        <v>37</v>
      </c>
    </row>
    <row r="1081" spans="1:29" hidden="1" x14ac:dyDescent="0.25">
      <c r="A1081" s="1" t="s">
        <v>33</v>
      </c>
      <c r="B1081" s="1" t="s">
        <v>34</v>
      </c>
      <c r="C1081" s="2">
        <v>45322</v>
      </c>
      <c r="D1081" s="1" t="s">
        <v>73</v>
      </c>
      <c r="E1081" s="1" t="s">
        <v>74</v>
      </c>
      <c r="F1081" s="1" t="s">
        <v>37</v>
      </c>
      <c r="G1081" s="1" t="s">
        <v>1009</v>
      </c>
      <c r="H1081" s="1" t="s">
        <v>34</v>
      </c>
      <c r="I1081" s="3">
        <v>433334</v>
      </c>
      <c r="J1081" s="3">
        <v>0</v>
      </c>
      <c r="K1081" s="1" t="s">
        <v>40</v>
      </c>
      <c r="L1081" s="1" t="s">
        <v>840</v>
      </c>
      <c r="M1081" s="1" t="s">
        <v>841</v>
      </c>
      <c r="N1081" s="1" t="s">
        <v>79</v>
      </c>
      <c r="O1081" s="1" t="s">
        <v>80</v>
      </c>
      <c r="P1081" s="1" t="s">
        <v>43</v>
      </c>
      <c r="Q1081" s="1" t="s">
        <v>43</v>
      </c>
      <c r="R1081" s="3">
        <v>0</v>
      </c>
      <c r="S1081" s="1" t="s">
        <v>44</v>
      </c>
      <c r="T1081" s="1" t="s">
        <v>45</v>
      </c>
      <c r="U1081" s="1" t="s">
        <v>1009</v>
      </c>
      <c r="V1081" s="1" t="s">
        <v>46</v>
      </c>
      <c r="W1081" s="1" t="s">
        <v>81</v>
      </c>
      <c r="X1081" s="1" t="s">
        <v>1620</v>
      </c>
      <c r="Y1081" s="1" t="s">
        <v>83</v>
      </c>
      <c r="Z1081" s="1" t="s">
        <v>84</v>
      </c>
      <c r="AA1081" s="1" t="s">
        <v>51</v>
      </c>
      <c r="AB1081" s="1" t="s">
        <v>1620</v>
      </c>
      <c r="AC1081" s="1" t="s">
        <v>37</v>
      </c>
    </row>
    <row r="1082" spans="1:29" hidden="1" x14ac:dyDescent="0.25">
      <c r="A1082" s="1" t="s">
        <v>33</v>
      </c>
      <c r="B1082" s="1" t="s">
        <v>34</v>
      </c>
      <c r="C1082" s="2">
        <v>45322</v>
      </c>
      <c r="D1082" s="1" t="s">
        <v>73</v>
      </c>
      <c r="E1082" s="1" t="s">
        <v>74</v>
      </c>
      <c r="F1082" s="1" t="s">
        <v>37</v>
      </c>
      <c r="G1082" s="1" t="s">
        <v>1009</v>
      </c>
      <c r="H1082" s="1" t="s">
        <v>34</v>
      </c>
      <c r="I1082" s="3">
        <v>650000</v>
      </c>
      <c r="J1082" s="3">
        <v>0</v>
      </c>
      <c r="K1082" s="1" t="s">
        <v>40</v>
      </c>
      <c r="L1082" s="1" t="s">
        <v>673</v>
      </c>
      <c r="M1082" s="1" t="s">
        <v>674</v>
      </c>
      <c r="N1082" s="1" t="s">
        <v>79</v>
      </c>
      <c r="O1082" s="1" t="s">
        <v>80</v>
      </c>
      <c r="P1082" s="1" t="s">
        <v>43</v>
      </c>
      <c r="Q1082" s="1" t="s">
        <v>43</v>
      </c>
      <c r="R1082" s="3">
        <v>0</v>
      </c>
      <c r="S1082" s="1" t="s">
        <v>44</v>
      </c>
      <c r="T1082" s="1" t="s">
        <v>45</v>
      </c>
      <c r="U1082" s="1" t="s">
        <v>1009</v>
      </c>
      <c r="V1082" s="1" t="s">
        <v>46</v>
      </c>
      <c r="W1082" s="1" t="s">
        <v>81</v>
      </c>
      <c r="X1082" s="1" t="s">
        <v>1620</v>
      </c>
      <c r="Y1082" s="1" t="s">
        <v>83</v>
      </c>
      <c r="Z1082" s="1" t="s">
        <v>84</v>
      </c>
      <c r="AA1082" s="1" t="s">
        <v>51</v>
      </c>
      <c r="AB1082" s="1" t="s">
        <v>1620</v>
      </c>
      <c r="AC1082" s="1" t="s">
        <v>37</v>
      </c>
    </row>
    <row r="1083" spans="1:29" hidden="1" x14ac:dyDescent="0.25">
      <c r="A1083" s="1" t="s">
        <v>33</v>
      </c>
      <c r="B1083" s="1" t="s">
        <v>34</v>
      </c>
      <c r="C1083" s="2">
        <v>45322</v>
      </c>
      <c r="D1083" s="1" t="s">
        <v>73</v>
      </c>
      <c r="E1083" s="1" t="s">
        <v>74</v>
      </c>
      <c r="F1083" s="1" t="s">
        <v>37</v>
      </c>
      <c r="G1083" s="1" t="s">
        <v>1009</v>
      </c>
      <c r="H1083" s="1" t="s">
        <v>34</v>
      </c>
      <c r="I1083" s="3">
        <v>43334</v>
      </c>
      <c r="J1083" s="3">
        <v>0</v>
      </c>
      <c r="K1083" s="1" t="s">
        <v>40</v>
      </c>
      <c r="L1083" s="1" t="s">
        <v>601</v>
      </c>
      <c r="M1083" s="1" t="s">
        <v>602</v>
      </c>
      <c r="N1083" s="1" t="s">
        <v>79</v>
      </c>
      <c r="O1083" s="1" t="s">
        <v>80</v>
      </c>
      <c r="P1083" s="1" t="s">
        <v>43</v>
      </c>
      <c r="Q1083" s="1" t="s">
        <v>43</v>
      </c>
      <c r="R1083" s="3">
        <v>0</v>
      </c>
      <c r="S1083" s="1" t="s">
        <v>44</v>
      </c>
      <c r="T1083" s="1" t="s">
        <v>45</v>
      </c>
      <c r="U1083" s="1" t="s">
        <v>1009</v>
      </c>
      <c r="V1083" s="1" t="s">
        <v>46</v>
      </c>
      <c r="W1083" s="1" t="s">
        <v>81</v>
      </c>
      <c r="X1083" s="1" t="s">
        <v>1620</v>
      </c>
      <c r="Y1083" s="1" t="s">
        <v>83</v>
      </c>
      <c r="Z1083" s="1" t="s">
        <v>84</v>
      </c>
      <c r="AA1083" s="1" t="s">
        <v>51</v>
      </c>
      <c r="AB1083" s="1" t="s">
        <v>1620</v>
      </c>
      <c r="AC1083" s="1" t="s">
        <v>37</v>
      </c>
    </row>
    <row r="1084" spans="1:29" hidden="1" x14ac:dyDescent="0.25">
      <c r="A1084" s="1" t="s">
        <v>33</v>
      </c>
      <c r="B1084" s="1" t="s">
        <v>34</v>
      </c>
      <c r="C1084" s="2">
        <v>45322</v>
      </c>
      <c r="D1084" s="1" t="s">
        <v>73</v>
      </c>
      <c r="E1084" s="1" t="s">
        <v>74</v>
      </c>
      <c r="F1084" s="1" t="s">
        <v>37</v>
      </c>
      <c r="G1084" s="1" t="s">
        <v>1009</v>
      </c>
      <c r="H1084" s="1" t="s">
        <v>34</v>
      </c>
      <c r="I1084" s="3">
        <v>701909</v>
      </c>
      <c r="J1084" s="3">
        <v>0</v>
      </c>
      <c r="K1084" s="1" t="s">
        <v>40</v>
      </c>
      <c r="L1084" s="1" t="s">
        <v>93</v>
      </c>
      <c r="M1084" s="1" t="s">
        <v>94</v>
      </c>
      <c r="N1084" s="1" t="s">
        <v>79</v>
      </c>
      <c r="O1084" s="1" t="s">
        <v>80</v>
      </c>
      <c r="P1084" s="1" t="s">
        <v>43</v>
      </c>
      <c r="Q1084" s="1" t="s">
        <v>43</v>
      </c>
      <c r="R1084" s="3">
        <v>0</v>
      </c>
      <c r="S1084" s="1" t="s">
        <v>44</v>
      </c>
      <c r="T1084" s="1" t="s">
        <v>45</v>
      </c>
      <c r="U1084" s="1" t="s">
        <v>1009</v>
      </c>
      <c r="V1084" s="1" t="s">
        <v>46</v>
      </c>
      <c r="W1084" s="1" t="s">
        <v>81</v>
      </c>
      <c r="X1084" s="1" t="s">
        <v>1620</v>
      </c>
      <c r="Y1084" s="1" t="s">
        <v>83</v>
      </c>
      <c r="Z1084" s="1" t="s">
        <v>84</v>
      </c>
      <c r="AA1084" s="1" t="s">
        <v>51</v>
      </c>
      <c r="AB1084" s="1" t="s">
        <v>1620</v>
      </c>
      <c r="AC1084" s="1" t="s">
        <v>37</v>
      </c>
    </row>
    <row r="1085" spans="1:29" hidden="1" x14ac:dyDescent="0.25">
      <c r="A1085" s="1" t="s">
        <v>33</v>
      </c>
      <c r="B1085" s="1" t="s">
        <v>34</v>
      </c>
      <c r="C1085" s="2">
        <v>45322</v>
      </c>
      <c r="D1085" s="1" t="s">
        <v>73</v>
      </c>
      <c r="E1085" s="1" t="s">
        <v>74</v>
      </c>
      <c r="F1085" s="1" t="s">
        <v>37</v>
      </c>
      <c r="G1085" s="1" t="s">
        <v>1009</v>
      </c>
      <c r="H1085" s="1" t="s">
        <v>34</v>
      </c>
      <c r="I1085" s="3">
        <v>1039733</v>
      </c>
      <c r="J1085" s="3">
        <v>0</v>
      </c>
      <c r="K1085" s="1" t="s">
        <v>40</v>
      </c>
      <c r="L1085" s="1" t="s">
        <v>1610</v>
      </c>
      <c r="M1085" s="1" t="s">
        <v>1611</v>
      </c>
      <c r="N1085" s="1" t="s">
        <v>1075</v>
      </c>
      <c r="O1085" s="1" t="s">
        <v>1076</v>
      </c>
      <c r="P1085" s="1" t="s">
        <v>43</v>
      </c>
      <c r="Q1085" s="1" t="s">
        <v>43</v>
      </c>
      <c r="R1085" s="3">
        <v>0</v>
      </c>
      <c r="S1085" s="1" t="s">
        <v>44</v>
      </c>
      <c r="T1085" s="1" t="s">
        <v>45</v>
      </c>
      <c r="U1085" s="1" t="s">
        <v>1009</v>
      </c>
      <c r="V1085" s="1" t="s">
        <v>46</v>
      </c>
      <c r="W1085" s="1" t="s">
        <v>81</v>
      </c>
      <c r="X1085" s="1" t="s">
        <v>1620</v>
      </c>
      <c r="Y1085" s="1" t="s">
        <v>83</v>
      </c>
      <c r="Z1085" s="1" t="s">
        <v>84</v>
      </c>
      <c r="AA1085" s="1" t="s">
        <v>51</v>
      </c>
      <c r="AB1085" s="1" t="s">
        <v>1620</v>
      </c>
      <c r="AC1085" s="1" t="s">
        <v>37</v>
      </c>
    </row>
    <row r="1086" spans="1:29" hidden="1" x14ac:dyDescent="0.25">
      <c r="A1086" s="1" t="s">
        <v>33</v>
      </c>
      <c r="B1086" s="1" t="s">
        <v>34</v>
      </c>
      <c r="C1086" s="2">
        <v>45322</v>
      </c>
      <c r="D1086" s="1" t="s">
        <v>73</v>
      </c>
      <c r="E1086" s="1" t="s">
        <v>74</v>
      </c>
      <c r="F1086" s="1" t="s">
        <v>37</v>
      </c>
      <c r="G1086" s="1" t="s">
        <v>1009</v>
      </c>
      <c r="H1086" s="1" t="s">
        <v>34</v>
      </c>
      <c r="I1086" s="3">
        <v>693334</v>
      </c>
      <c r="J1086" s="3">
        <v>0</v>
      </c>
      <c r="K1086" s="1" t="s">
        <v>40</v>
      </c>
      <c r="L1086" s="1" t="s">
        <v>77</v>
      </c>
      <c r="M1086" s="1" t="s">
        <v>78</v>
      </c>
      <c r="N1086" s="1" t="s">
        <v>79</v>
      </c>
      <c r="O1086" s="1" t="s">
        <v>80</v>
      </c>
      <c r="P1086" s="1" t="s">
        <v>43</v>
      </c>
      <c r="Q1086" s="1" t="s">
        <v>43</v>
      </c>
      <c r="R1086" s="3">
        <v>0</v>
      </c>
      <c r="S1086" s="1" t="s">
        <v>44</v>
      </c>
      <c r="T1086" s="1" t="s">
        <v>45</v>
      </c>
      <c r="U1086" s="1" t="s">
        <v>1009</v>
      </c>
      <c r="V1086" s="1" t="s">
        <v>46</v>
      </c>
      <c r="W1086" s="1" t="s">
        <v>81</v>
      </c>
      <c r="X1086" s="1" t="s">
        <v>1620</v>
      </c>
      <c r="Y1086" s="1" t="s">
        <v>83</v>
      </c>
      <c r="Z1086" s="1" t="s">
        <v>84</v>
      </c>
      <c r="AA1086" s="1" t="s">
        <v>51</v>
      </c>
      <c r="AB1086" s="1" t="s">
        <v>1620</v>
      </c>
      <c r="AC1086" s="1" t="s">
        <v>37</v>
      </c>
    </row>
    <row r="1087" spans="1:29" hidden="1" x14ac:dyDescent="0.25">
      <c r="A1087" s="1" t="s">
        <v>33</v>
      </c>
      <c r="B1087" s="1" t="s">
        <v>34</v>
      </c>
      <c r="C1087" s="2">
        <v>45322</v>
      </c>
      <c r="D1087" s="1" t="s">
        <v>73</v>
      </c>
      <c r="E1087" s="1" t="s">
        <v>74</v>
      </c>
      <c r="F1087" s="1" t="s">
        <v>37</v>
      </c>
      <c r="G1087" s="1" t="s">
        <v>1009</v>
      </c>
      <c r="H1087" s="1" t="s">
        <v>34</v>
      </c>
      <c r="I1087" s="3">
        <v>476667</v>
      </c>
      <c r="J1087" s="3">
        <v>0</v>
      </c>
      <c r="K1087" s="1" t="s">
        <v>40</v>
      </c>
      <c r="L1087" s="1" t="s">
        <v>1433</v>
      </c>
      <c r="M1087" s="1" t="s">
        <v>806</v>
      </c>
      <c r="N1087" s="1" t="s">
        <v>79</v>
      </c>
      <c r="O1087" s="1" t="s">
        <v>80</v>
      </c>
      <c r="P1087" s="1" t="s">
        <v>43</v>
      </c>
      <c r="Q1087" s="1" t="s">
        <v>43</v>
      </c>
      <c r="R1087" s="3">
        <v>0</v>
      </c>
      <c r="S1087" s="1" t="s">
        <v>44</v>
      </c>
      <c r="T1087" s="1" t="s">
        <v>45</v>
      </c>
      <c r="U1087" s="1" t="s">
        <v>1009</v>
      </c>
      <c r="V1087" s="1" t="s">
        <v>46</v>
      </c>
      <c r="W1087" s="1" t="s">
        <v>81</v>
      </c>
      <c r="X1087" s="1" t="s">
        <v>1620</v>
      </c>
      <c r="Y1087" s="1" t="s">
        <v>83</v>
      </c>
      <c r="Z1087" s="1" t="s">
        <v>84</v>
      </c>
      <c r="AA1087" s="1" t="s">
        <v>51</v>
      </c>
      <c r="AB1087" s="1" t="s">
        <v>1620</v>
      </c>
      <c r="AC1087" s="1" t="s">
        <v>37</v>
      </c>
    </row>
    <row r="1088" spans="1:29" hidden="1" x14ac:dyDescent="0.25">
      <c r="A1088" s="1" t="s">
        <v>33</v>
      </c>
      <c r="B1088" s="1" t="s">
        <v>34</v>
      </c>
      <c r="C1088" s="2">
        <v>45322</v>
      </c>
      <c r="D1088" s="1" t="s">
        <v>73</v>
      </c>
      <c r="E1088" s="1" t="s">
        <v>74</v>
      </c>
      <c r="F1088" s="1" t="s">
        <v>37</v>
      </c>
      <c r="G1088" s="1" t="s">
        <v>1009</v>
      </c>
      <c r="H1088" s="1" t="s">
        <v>34</v>
      </c>
      <c r="I1088" s="3">
        <v>606667</v>
      </c>
      <c r="J1088" s="3">
        <v>0</v>
      </c>
      <c r="K1088" s="1" t="s">
        <v>40</v>
      </c>
      <c r="L1088" s="1" t="s">
        <v>470</v>
      </c>
      <c r="M1088" s="1" t="s">
        <v>471</v>
      </c>
      <c r="N1088" s="1" t="s">
        <v>79</v>
      </c>
      <c r="O1088" s="1" t="s">
        <v>80</v>
      </c>
      <c r="P1088" s="1" t="s">
        <v>43</v>
      </c>
      <c r="Q1088" s="1" t="s">
        <v>43</v>
      </c>
      <c r="R1088" s="3">
        <v>0</v>
      </c>
      <c r="S1088" s="1" t="s">
        <v>44</v>
      </c>
      <c r="T1088" s="1" t="s">
        <v>45</v>
      </c>
      <c r="U1088" s="1" t="s">
        <v>1009</v>
      </c>
      <c r="V1088" s="1" t="s">
        <v>46</v>
      </c>
      <c r="W1088" s="1" t="s">
        <v>81</v>
      </c>
      <c r="X1088" s="1" t="s">
        <v>1620</v>
      </c>
      <c r="Y1088" s="1" t="s">
        <v>83</v>
      </c>
      <c r="Z1088" s="1" t="s">
        <v>84</v>
      </c>
      <c r="AA1088" s="1" t="s">
        <v>51</v>
      </c>
      <c r="AB1088" s="1" t="s">
        <v>1620</v>
      </c>
      <c r="AC1088" s="1" t="s">
        <v>37</v>
      </c>
    </row>
    <row r="1089" spans="1:29" hidden="1" x14ac:dyDescent="0.25">
      <c r="A1089" s="1" t="s">
        <v>33</v>
      </c>
      <c r="B1089" s="1" t="s">
        <v>34</v>
      </c>
      <c r="C1089" s="2">
        <v>45322</v>
      </c>
      <c r="D1089" s="1" t="s">
        <v>73</v>
      </c>
      <c r="E1089" s="1" t="s">
        <v>74</v>
      </c>
      <c r="F1089" s="1" t="s">
        <v>37</v>
      </c>
      <c r="G1089" s="1" t="s">
        <v>1009</v>
      </c>
      <c r="H1089" s="1" t="s">
        <v>34</v>
      </c>
      <c r="I1089" s="3">
        <v>346667</v>
      </c>
      <c r="J1089" s="3">
        <v>0</v>
      </c>
      <c r="K1089" s="1" t="s">
        <v>40</v>
      </c>
      <c r="L1089" s="1" t="s">
        <v>139</v>
      </c>
      <c r="M1089" s="1" t="s">
        <v>140</v>
      </c>
      <c r="N1089" s="1" t="s">
        <v>79</v>
      </c>
      <c r="O1089" s="1" t="s">
        <v>80</v>
      </c>
      <c r="P1089" s="1" t="s">
        <v>43</v>
      </c>
      <c r="Q1089" s="1" t="s">
        <v>43</v>
      </c>
      <c r="R1089" s="3">
        <v>0</v>
      </c>
      <c r="S1089" s="1" t="s">
        <v>44</v>
      </c>
      <c r="T1089" s="1" t="s">
        <v>45</v>
      </c>
      <c r="U1089" s="1" t="s">
        <v>1009</v>
      </c>
      <c r="V1089" s="1" t="s">
        <v>46</v>
      </c>
      <c r="W1089" s="1" t="s">
        <v>81</v>
      </c>
      <c r="X1089" s="1" t="s">
        <v>1620</v>
      </c>
      <c r="Y1089" s="1" t="s">
        <v>83</v>
      </c>
      <c r="Z1089" s="1" t="s">
        <v>84</v>
      </c>
      <c r="AA1089" s="1" t="s">
        <v>51</v>
      </c>
      <c r="AB1089" s="1" t="s">
        <v>1620</v>
      </c>
      <c r="AC1089" s="1" t="s">
        <v>37</v>
      </c>
    </row>
    <row r="1090" spans="1:29" hidden="1" x14ac:dyDescent="0.25">
      <c r="A1090" s="1" t="s">
        <v>33</v>
      </c>
      <c r="B1090" s="1" t="s">
        <v>34</v>
      </c>
      <c r="C1090" s="2">
        <v>45322</v>
      </c>
      <c r="D1090" s="1" t="s">
        <v>73</v>
      </c>
      <c r="E1090" s="1" t="s">
        <v>74</v>
      </c>
      <c r="F1090" s="1" t="s">
        <v>37</v>
      </c>
      <c r="G1090" s="1" t="s">
        <v>1009</v>
      </c>
      <c r="H1090" s="1" t="s">
        <v>34</v>
      </c>
      <c r="I1090" s="3">
        <v>693334</v>
      </c>
      <c r="J1090" s="3">
        <v>0</v>
      </c>
      <c r="K1090" s="1" t="s">
        <v>40</v>
      </c>
      <c r="L1090" s="1" t="s">
        <v>1522</v>
      </c>
      <c r="M1090" s="1" t="s">
        <v>658</v>
      </c>
      <c r="N1090" s="1" t="s">
        <v>79</v>
      </c>
      <c r="O1090" s="1" t="s">
        <v>80</v>
      </c>
      <c r="P1090" s="1" t="s">
        <v>43</v>
      </c>
      <c r="Q1090" s="1" t="s">
        <v>43</v>
      </c>
      <c r="R1090" s="3">
        <v>0</v>
      </c>
      <c r="S1090" s="1" t="s">
        <v>44</v>
      </c>
      <c r="T1090" s="1" t="s">
        <v>45</v>
      </c>
      <c r="U1090" s="1" t="s">
        <v>1009</v>
      </c>
      <c r="V1090" s="1" t="s">
        <v>46</v>
      </c>
      <c r="W1090" s="1" t="s">
        <v>81</v>
      </c>
      <c r="X1090" s="1" t="s">
        <v>1620</v>
      </c>
      <c r="Y1090" s="1" t="s">
        <v>83</v>
      </c>
      <c r="Z1090" s="1" t="s">
        <v>84</v>
      </c>
      <c r="AA1090" s="1" t="s">
        <v>51</v>
      </c>
      <c r="AB1090" s="1" t="s">
        <v>1620</v>
      </c>
      <c r="AC1090" s="1" t="s">
        <v>37</v>
      </c>
    </row>
    <row r="1091" spans="1:29" hidden="1" x14ac:dyDescent="0.25">
      <c r="A1091" s="1" t="s">
        <v>33</v>
      </c>
      <c r="B1091" s="1" t="s">
        <v>34</v>
      </c>
      <c r="C1091" s="2">
        <v>45322</v>
      </c>
      <c r="D1091" s="1" t="s">
        <v>73</v>
      </c>
      <c r="E1091" s="1" t="s">
        <v>74</v>
      </c>
      <c r="F1091" s="1" t="s">
        <v>37</v>
      </c>
      <c r="G1091" s="1" t="s">
        <v>1009</v>
      </c>
      <c r="H1091" s="1" t="s">
        <v>34</v>
      </c>
      <c r="I1091" s="3">
        <v>260000</v>
      </c>
      <c r="J1091" s="3">
        <v>0</v>
      </c>
      <c r="K1091" s="1" t="s">
        <v>40</v>
      </c>
      <c r="L1091" s="1" t="s">
        <v>1494</v>
      </c>
      <c r="M1091" s="1" t="s">
        <v>699</v>
      </c>
      <c r="N1091" s="1" t="s">
        <v>79</v>
      </c>
      <c r="O1091" s="1" t="s">
        <v>80</v>
      </c>
      <c r="P1091" s="1" t="s">
        <v>43</v>
      </c>
      <c r="Q1091" s="1" t="s">
        <v>43</v>
      </c>
      <c r="R1091" s="3">
        <v>0</v>
      </c>
      <c r="S1091" s="1" t="s">
        <v>44</v>
      </c>
      <c r="T1091" s="1" t="s">
        <v>45</v>
      </c>
      <c r="U1091" s="1" t="s">
        <v>1009</v>
      </c>
      <c r="V1091" s="1" t="s">
        <v>46</v>
      </c>
      <c r="W1091" s="1" t="s">
        <v>81</v>
      </c>
      <c r="X1091" s="1" t="s">
        <v>1620</v>
      </c>
      <c r="Y1091" s="1" t="s">
        <v>83</v>
      </c>
      <c r="Z1091" s="1" t="s">
        <v>84</v>
      </c>
      <c r="AA1091" s="1" t="s">
        <v>51</v>
      </c>
      <c r="AB1091" s="1" t="s">
        <v>1620</v>
      </c>
      <c r="AC1091" s="1" t="s">
        <v>37</v>
      </c>
    </row>
    <row r="1092" spans="1:29" hidden="1" x14ac:dyDescent="0.25">
      <c r="A1092" s="1" t="s">
        <v>33</v>
      </c>
      <c r="B1092" s="1" t="s">
        <v>34</v>
      </c>
      <c r="C1092" s="2">
        <v>45322</v>
      </c>
      <c r="D1092" s="1" t="s">
        <v>73</v>
      </c>
      <c r="E1092" s="1" t="s">
        <v>74</v>
      </c>
      <c r="F1092" s="1" t="s">
        <v>37</v>
      </c>
      <c r="G1092" s="1" t="s">
        <v>1009</v>
      </c>
      <c r="H1092" s="1" t="s">
        <v>34</v>
      </c>
      <c r="I1092" s="3">
        <v>520000</v>
      </c>
      <c r="J1092" s="3">
        <v>0</v>
      </c>
      <c r="K1092" s="1" t="s">
        <v>40</v>
      </c>
      <c r="L1092" s="1" t="s">
        <v>464</v>
      </c>
      <c r="M1092" s="1" t="s">
        <v>465</v>
      </c>
      <c r="N1092" s="1" t="s">
        <v>79</v>
      </c>
      <c r="O1092" s="1" t="s">
        <v>80</v>
      </c>
      <c r="P1092" s="1" t="s">
        <v>43</v>
      </c>
      <c r="Q1092" s="1" t="s">
        <v>43</v>
      </c>
      <c r="R1092" s="3">
        <v>0</v>
      </c>
      <c r="S1092" s="1" t="s">
        <v>44</v>
      </c>
      <c r="T1092" s="1" t="s">
        <v>45</v>
      </c>
      <c r="U1092" s="1" t="s">
        <v>1009</v>
      </c>
      <c r="V1092" s="1" t="s">
        <v>46</v>
      </c>
      <c r="W1092" s="1" t="s">
        <v>81</v>
      </c>
      <c r="X1092" s="1" t="s">
        <v>1620</v>
      </c>
      <c r="Y1092" s="1" t="s">
        <v>83</v>
      </c>
      <c r="Z1092" s="1" t="s">
        <v>84</v>
      </c>
      <c r="AA1092" s="1" t="s">
        <v>51</v>
      </c>
      <c r="AB1092" s="1" t="s">
        <v>1620</v>
      </c>
      <c r="AC1092" s="1" t="s">
        <v>37</v>
      </c>
    </row>
    <row r="1093" spans="1:29" hidden="1" x14ac:dyDescent="0.25">
      <c r="A1093" s="1" t="s">
        <v>33</v>
      </c>
      <c r="B1093" s="1" t="s">
        <v>34</v>
      </c>
      <c r="C1093" s="2">
        <v>45322</v>
      </c>
      <c r="D1093" s="1" t="s">
        <v>73</v>
      </c>
      <c r="E1093" s="1" t="s">
        <v>74</v>
      </c>
      <c r="F1093" s="1" t="s">
        <v>37</v>
      </c>
      <c r="G1093" s="1" t="s">
        <v>1009</v>
      </c>
      <c r="H1093" s="1" t="s">
        <v>34</v>
      </c>
      <c r="I1093" s="3">
        <v>43334</v>
      </c>
      <c r="J1093" s="3">
        <v>0</v>
      </c>
      <c r="K1093" s="1" t="s">
        <v>40</v>
      </c>
      <c r="L1093" s="1" t="s">
        <v>440</v>
      </c>
      <c r="M1093" s="1" t="s">
        <v>441</v>
      </c>
      <c r="N1093" s="1" t="s">
        <v>79</v>
      </c>
      <c r="O1093" s="1" t="s">
        <v>80</v>
      </c>
      <c r="P1093" s="1" t="s">
        <v>43</v>
      </c>
      <c r="Q1093" s="1" t="s">
        <v>43</v>
      </c>
      <c r="R1093" s="3">
        <v>0</v>
      </c>
      <c r="S1093" s="1" t="s">
        <v>44</v>
      </c>
      <c r="T1093" s="1" t="s">
        <v>45</v>
      </c>
      <c r="U1093" s="1" t="s">
        <v>1009</v>
      </c>
      <c r="V1093" s="1" t="s">
        <v>46</v>
      </c>
      <c r="W1093" s="1" t="s">
        <v>81</v>
      </c>
      <c r="X1093" s="1" t="s">
        <v>1620</v>
      </c>
      <c r="Y1093" s="1" t="s">
        <v>83</v>
      </c>
      <c r="Z1093" s="1" t="s">
        <v>84</v>
      </c>
      <c r="AA1093" s="1" t="s">
        <v>51</v>
      </c>
      <c r="AB1093" s="1" t="s">
        <v>1620</v>
      </c>
      <c r="AC1093" s="1" t="s">
        <v>37</v>
      </c>
    </row>
    <row r="1094" spans="1:29" hidden="1" x14ac:dyDescent="0.25">
      <c r="A1094" s="1" t="s">
        <v>33</v>
      </c>
      <c r="B1094" s="1" t="s">
        <v>34</v>
      </c>
      <c r="C1094" s="2">
        <v>45322</v>
      </c>
      <c r="D1094" s="1" t="s">
        <v>73</v>
      </c>
      <c r="E1094" s="1" t="s">
        <v>74</v>
      </c>
      <c r="F1094" s="1" t="s">
        <v>37</v>
      </c>
      <c r="G1094" s="1" t="s">
        <v>1009</v>
      </c>
      <c r="H1094" s="1" t="s">
        <v>34</v>
      </c>
      <c r="I1094" s="3">
        <v>693334</v>
      </c>
      <c r="J1094" s="3">
        <v>0</v>
      </c>
      <c r="K1094" s="1" t="s">
        <v>40</v>
      </c>
      <c r="L1094" s="1" t="s">
        <v>117</v>
      </c>
      <c r="M1094" s="1" t="s">
        <v>118</v>
      </c>
      <c r="N1094" s="1" t="s">
        <v>79</v>
      </c>
      <c r="O1094" s="1" t="s">
        <v>80</v>
      </c>
      <c r="P1094" s="1" t="s">
        <v>43</v>
      </c>
      <c r="Q1094" s="1" t="s">
        <v>43</v>
      </c>
      <c r="R1094" s="3">
        <v>0</v>
      </c>
      <c r="S1094" s="1" t="s">
        <v>44</v>
      </c>
      <c r="T1094" s="1" t="s">
        <v>45</v>
      </c>
      <c r="U1094" s="1" t="s">
        <v>1009</v>
      </c>
      <c r="V1094" s="1" t="s">
        <v>46</v>
      </c>
      <c r="W1094" s="1" t="s">
        <v>81</v>
      </c>
      <c r="X1094" s="1" t="s">
        <v>1620</v>
      </c>
      <c r="Y1094" s="1" t="s">
        <v>83</v>
      </c>
      <c r="Z1094" s="1" t="s">
        <v>84</v>
      </c>
      <c r="AA1094" s="1" t="s">
        <v>51</v>
      </c>
      <c r="AB1094" s="1" t="s">
        <v>1620</v>
      </c>
      <c r="AC1094" s="1" t="s">
        <v>37</v>
      </c>
    </row>
    <row r="1095" spans="1:29" hidden="1" x14ac:dyDescent="0.25">
      <c r="A1095" s="1" t="s">
        <v>33</v>
      </c>
      <c r="B1095" s="1" t="s">
        <v>34</v>
      </c>
      <c r="C1095" s="2">
        <v>45322</v>
      </c>
      <c r="D1095" s="1" t="s">
        <v>73</v>
      </c>
      <c r="E1095" s="1" t="s">
        <v>74</v>
      </c>
      <c r="F1095" s="1" t="s">
        <v>37</v>
      </c>
      <c r="G1095" s="1" t="s">
        <v>1009</v>
      </c>
      <c r="H1095" s="1" t="s">
        <v>34</v>
      </c>
      <c r="I1095" s="3">
        <v>760244</v>
      </c>
      <c r="J1095" s="3">
        <v>0</v>
      </c>
      <c r="K1095" s="1" t="s">
        <v>40</v>
      </c>
      <c r="L1095" s="1" t="s">
        <v>160</v>
      </c>
      <c r="M1095" s="1" t="s">
        <v>161</v>
      </c>
      <c r="N1095" s="1" t="s">
        <v>79</v>
      </c>
      <c r="O1095" s="1" t="s">
        <v>80</v>
      </c>
      <c r="P1095" s="1" t="s">
        <v>43</v>
      </c>
      <c r="Q1095" s="1" t="s">
        <v>43</v>
      </c>
      <c r="R1095" s="3">
        <v>0</v>
      </c>
      <c r="S1095" s="1" t="s">
        <v>44</v>
      </c>
      <c r="T1095" s="1" t="s">
        <v>45</v>
      </c>
      <c r="U1095" s="1" t="s">
        <v>1009</v>
      </c>
      <c r="V1095" s="1" t="s">
        <v>46</v>
      </c>
      <c r="W1095" s="1" t="s">
        <v>81</v>
      </c>
      <c r="X1095" s="1" t="s">
        <v>1620</v>
      </c>
      <c r="Y1095" s="1" t="s">
        <v>83</v>
      </c>
      <c r="Z1095" s="1" t="s">
        <v>84</v>
      </c>
      <c r="AA1095" s="1" t="s">
        <v>51</v>
      </c>
      <c r="AB1095" s="1" t="s">
        <v>1620</v>
      </c>
      <c r="AC1095" s="1" t="s">
        <v>37</v>
      </c>
    </row>
    <row r="1096" spans="1:29" hidden="1" x14ac:dyDescent="0.25">
      <c r="A1096" s="1" t="s">
        <v>33</v>
      </c>
      <c r="B1096" s="1" t="s">
        <v>34</v>
      </c>
      <c r="C1096" s="2">
        <v>45322</v>
      </c>
      <c r="D1096" s="1" t="s">
        <v>73</v>
      </c>
      <c r="E1096" s="1" t="s">
        <v>74</v>
      </c>
      <c r="F1096" s="1" t="s">
        <v>37</v>
      </c>
      <c r="G1096" s="1" t="s">
        <v>1009</v>
      </c>
      <c r="H1096" s="1" t="s">
        <v>34</v>
      </c>
      <c r="I1096" s="3">
        <v>303334</v>
      </c>
      <c r="J1096" s="3">
        <v>0</v>
      </c>
      <c r="K1096" s="1" t="s">
        <v>40</v>
      </c>
      <c r="L1096" s="1" t="s">
        <v>1623</v>
      </c>
      <c r="M1096" s="1" t="s">
        <v>1624</v>
      </c>
      <c r="N1096" s="1" t="s">
        <v>79</v>
      </c>
      <c r="O1096" s="1" t="s">
        <v>80</v>
      </c>
      <c r="P1096" s="1" t="s">
        <v>43</v>
      </c>
      <c r="Q1096" s="1" t="s">
        <v>43</v>
      </c>
      <c r="R1096" s="3">
        <v>0</v>
      </c>
      <c r="S1096" s="1" t="s">
        <v>44</v>
      </c>
      <c r="T1096" s="1" t="s">
        <v>45</v>
      </c>
      <c r="U1096" s="1" t="s">
        <v>1009</v>
      </c>
      <c r="V1096" s="1" t="s">
        <v>46</v>
      </c>
      <c r="W1096" s="1" t="s">
        <v>81</v>
      </c>
      <c r="X1096" s="1" t="s">
        <v>1620</v>
      </c>
      <c r="Y1096" s="1" t="s">
        <v>83</v>
      </c>
      <c r="Z1096" s="1" t="s">
        <v>84</v>
      </c>
      <c r="AA1096" s="1" t="s">
        <v>51</v>
      </c>
      <c r="AB1096" s="1" t="s">
        <v>1620</v>
      </c>
      <c r="AC1096" s="1" t="s">
        <v>37</v>
      </c>
    </row>
    <row r="1097" spans="1:29" hidden="1" x14ac:dyDescent="0.25">
      <c r="A1097" s="1" t="s">
        <v>33</v>
      </c>
      <c r="B1097" s="1" t="s">
        <v>34</v>
      </c>
      <c r="C1097" s="2">
        <v>45322</v>
      </c>
      <c r="D1097" s="1" t="s">
        <v>73</v>
      </c>
      <c r="E1097" s="1" t="s">
        <v>74</v>
      </c>
      <c r="F1097" s="1" t="s">
        <v>37</v>
      </c>
      <c r="G1097" s="1" t="s">
        <v>1009</v>
      </c>
      <c r="H1097" s="1" t="s">
        <v>34</v>
      </c>
      <c r="I1097" s="3">
        <v>182469</v>
      </c>
      <c r="J1097" s="3">
        <v>0</v>
      </c>
      <c r="K1097" s="1" t="s">
        <v>40</v>
      </c>
      <c r="L1097" s="1" t="s">
        <v>838</v>
      </c>
      <c r="M1097" s="1" t="s">
        <v>839</v>
      </c>
      <c r="N1097" s="1" t="s">
        <v>79</v>
      </c>
      <c r="O1097" s="1" t="s">
        <v>80</v>
      </c>
      <c r="P1097" s="1" t="s">
        <v>43</v>
      </c>
      <c r="Q1097" s="1" t="s">
        <v>43</v>
      </c>
      <c r="R1097" s="3">
        <v>0</v>
      </c>
      <c r="S1097" s="1" t="s">
        <v>44</v>
      </c>
      <c r="T1097" s="1" t="s">
        <v>45</v>
      </c>
      <c r="U1097" s="1" t="s">
        <v>1009</v>
      </c>
      <c r="V1097" s="1" t="s">
        <v>46</v>
      </c>
      <c r="W1097" s="1" t="s">
        <v>81</v>
      </c>
      <c r="X1097" s="1" t="s">
        <v>1620</v>
      </c>
      <c r="Y1097" s="1" t="s">
        <v>83</v>
      </c>
      <c r="Z1097" s="1" t="s">
        <v>84</v>
      </c>
      <c r="AA1097" s="1" t="s">
        <v>51</v>
      </c>
      <c r="AB1097" s="1" t="s">
        <v>1620</v>
      </c>
      <c r="AC1097" s="1" t="s">
        <v>37</v>
      </c>
    </row>
    <row r="1098" spans="1:29" hidden="1" x14ac:dyDescent="0.25">
      <c r="A1098" s="1" t="s">
        <v>33</v>
      </c>
      <c r="B1098" s="1" t="s">
        <v>34</v>
      </c>
      <c r="C1098" s="2">
        <v>45322</v>
      </c>
      <c r="D1098" s="1" t="s">
        <v>73</v>
      </c>
      <c r="E1098" s="1" t="s">
        <v>74</v>
      </c>
      <c r="F1098" s="1" t="s">
        <v>37</v>
      </c>
      <c r="G1098" s="1" t="s">
        <v>1009</v>
      </c>
      <c r="H1098" s="1" t="s">
        <v>34</v>
      </c>
      <c r="I1098" s="3">
        <v>216669</v>
      </c>
      <c r="J1098" s="3">
        <v>0</v>
      </c>
      <c r="K1098" s="1" t="s">
        <v>40</v>
      </c>
      <c r="L1098" s="1" t="s">
        <v>125</v>
      </c>
      <c r="M1098" s="1" t="s">
        <v>126</v>
      </c>
      <c r="N1098" s="1" t="s">
        <v>79</v>
      </c>
      <c r="O1098" s="1" t="s">
        <v>80</v>
      </c>
      <c r="P1098" s="1" t="s">
        <v>43</v>
      </c>
      <c r="Q1098" s="1" t="s">
        <v>43</v>
      </c>
      <c r="R1098" s="3">
        <v>0</v>
      </c>
      <c r="S1098" s="1" t="s">
        <v>44</v>
      </c>
      <c r="T1098" s="1" t="s">
        <v>45</v>
      </c>
      <c r="U1098" s="1" t="s">
        <v>1009</v>
      </c>
      <c r="V1098" s="1" t="s">
        <v>46</v>
      </c>
      <c r="W1098" s="1" t="s">
        <v>81</v>
      </c>
      <c r="X1098" s="1" t="s">
        <v>1620</v>
      </c>
      <c r="Y1098" s="1" t="s">
        <v>83</v>
      </c>
      <c r="Z1098" s="1" t="s">
        <v>84</v>
      </c>
      <c r="AA1098" s="1" t="s">
        <v>51</v>
      </c>
      <c r="AB1098" s="1" t="s">
        <v>1620</v>
      </c>
      <c r="AC1098" s="1" t="s">
        <v>37</v>
      </c>
    </row>
    <row r="1099" spans="1:29" hidden="1" x14ac:dyDescent="0.25">
      <c r="A1099" s="1" t="s">
        <v>33</v>
      </c>
      <c r="B1099" s="1" t="s">
        <v>34</v>
      </c>
      <c r="C1099" s="2">
        <v>45322</v>
      </c>
      <c r="D1099" s="1" t="s">
        <v>73</v>
      </c>
      <c r="E1099" s="1" t="s">
        <v>74</v>
      </c>
      <c r="F1099" s="1" t="s">
        <v>37</v>
      </c>
      <c r="G1099" s="1" t="s">
        <v>1009</v>
      </c>
      <c r="H1099" s="1" t="s">
        <v>34</v>
      </c>
      <c r="I1099" s="3">
        <v>520001</v>
      </c>
      <c r="J1099" s="3">
        <v>0</v>
      </c>
      <c r="K1099" s="1" t="s">
        <v>40</v>
      </c>
      <c r="L1099" s="1" t="s">
        <v>673</v>
      </c>
      <c r="M1099" s="1" t="s">
        <v>674</v>
      </c>
      <c r="N1099" s="1" t="s">
        <v>79</v>
      </c>
      <c r="O1099" s="1" t="s">
        <v>80</v>
      </c>
      <c r="P1099" s="1" t="s">
        <v>43</v>
      </c>
      <c r="Q1099" s="1" t="s">
        <v>43</v>
      </c>
      <c r="R1099" s="3">
        <v>0</v>
      </c>
      <c r="S1099" s="1" t="s">
        <v>44</v>
      </c>
      <c r="T1099" s="1" t="s">
        <v>45</v>
      </c>
      <c r="U1099" s="1" t="s">
        <v>1009</v>
      </c>
      <c r="V1099" s="1" t="s">
        <v>46</v>
      </c>
      <c r="W1099" s="1" t="s">
        <v>81</v>
      </c>
      <c r="X1099" s="1" t="s">
        <v>1620</v>
      </c>
      <c r="Y1099" s="1" t="s">
        <v>83</v>
      </c>
      <c r="Z1099" s="1" t="s">
        <v>84</v>
      </c>
      <c r="AA1099" s="1" t="s">
        <v>51</v>
      </c>
      <c r="AB1099" s="1" t="s">
        <v>1620</v>
      </c>
      <c r="AC1099" s="1" t="s">
        <v>37</v>
      </c>
    </row>
    <row r="1100" spans="1:29" hidden="1" x14ac:dyDescent="0.25">
      <c r="A1100" s="1" t="s">
        <v>33</v>
      </c>
      <c r="B1100" s="1" t="s">
        <v>34</v>
      </c>
      <c r="C1100" s="2">
        <v>45322</v>
      </c>
      <c r="D1100" s="1" t="s">
        <v>73</v>
      </c>
      <c r="E1100" s="1" t="s">
        <v>74</v>
      </c>
      <c r="F1100" s="1" t="s">
        <v>37</v>
      </c>
      <c r="G1100" s="1" t="s">
        <v>1009</v>
      </c>
      <c r="H1100" s="1" t="s">
        <v>34</v>
      </c>
      <c r="I1100" s="3">
        <v>43334</v>
      </c>
      <c r="J1100" s="3">
        <v>0</v>
      </c>
      <c r="K1100" s="1" t="s">
        <v>40</v>
      </c>
      <c r="L1100" s="1" t="s">
        <v>601</v>
      </c>
      <c r="M1100" s="1" t="s">
        <v>602</v>
      </c>
      <c r="N1100" s="1" t="s">
        <v>79</v>
      </c>
      <c r="O1100" s="1" t="s">
        <v>80</v>
      </c>
      <c r="P1100" s="1" t="s">
        <v>43</v>
      </c>
      <c r="Q1100" s="1" t="s">
        <v>43</v>
      </c>
      <c r="R1100" s="3">
        <v>0</v>
      </c>
      <c r="S1100" s="1" t="s">
        <v>44</v>
      </c>
      <c r="T1100" s="1" t="s">
        <v>45</v>
      </c>
      <c r="U1100" s="1" t="s">
        <v>1009</v>
      </c>
      <c r="V1100" s="1" t="s">
        <v>46</v>
      </c>
      <c r="W1100" s="1" t="s">
        <v>81</v>
      </c>
      <c r="X1100" s="1" t="s">
        <v>1620</v>
      </c>
      <c r="Y1100" s="1" t="s">
        <v>83</v>
      </c>
      <c r="Z1100" s="1" t="s">
        <v>84</v>
      </c>
      <c r="AA1100" s="1" t="s">
        <v>51</v>
      </c>
      <c r="AB1100" s="1" t="s">
        <v>1620</v>
      </c>
      <c r="AC1100" s="1" t="s">
        <v>37</v>
      </c>
    </row>
    <row r="1101" spans="1:29" hidden="1" x14ac:dyDescent="0.25">
      <c r="A1101" s="1" t="s">
        <v>33</v>
      </c>
      <c r="B1101" s="1" t="s">
        <v>34</v>
      </c>
      <c r="C1101" s="2">
        <v>45322</v>
      </c>
      <c r="D1101" s="1" t="s">
        <v>73</v>
      </c>
      <c r="E1101" s="1" t="s">
        <v>74</v>
      </c>
      <c r="F1101" s="1" t="s">
        <v>37</v>
      </c>
      <c r="G1101" s="1" t="s">
        <v>1009</v>
      </c>
      <c r="H1101" s="1" t="s">
        <v>34</v>
      </c>
      <c r="I1101" s="3">
        <v>438312</v>
      </c>
      <c r="J1101" s="3">
        <v>0</v>
      </c>
      <c r="K1101" s="1" t="s">
        <v>40</v>
      </c>
      <c r="L1101" s="1" t="s">
        <v>1625</v>
      </c>
      <c r="M1101" s="1" t="s">
        <v>749</v>
      </c>
      <c r="N1101" s="1" t="s">
        <v>79</v>
      </c>
      <c r="O1101" s="1" t="s">
        <v>80</v>
      </c>
      <c r="P1101" s="1" t="s">
        <v>43</v>
      </c>
      <c r="Q1101" s="1" t="s">
        <v>43</v>
      </c>
      <c r="R1101" s="3">
        <v>0</v>
      </c>
      <c r="S1101" s="1" t="s">
        <v>44</v>
      </c>
      <c r="T1101" s="1" t="s">
        <v>45</v>
      </c>
      <c r="U1101" s="1" t="s">
        <v>1009</v>
      </c>
      <c r="V1101" s="1" t="s">
        <v>46</v>
      </c>
      <c r="W1101" s="1" t="s">
        <v>81</v>
      </c>
      <c r="X1101" s="1" t="s">
        <v>1620</v>
      </c>
      <c r="Y1101" s="1" t="s">
        <v>83</v>
      </c>
      <c r="Z1101" s="1" t="s">
        <v>84</v>
      </c>
      <c r="AA1101" s="1" t="s">
        <v>51</v>
      </c>
      <c r="AB1101" s="1" t="s">
        <v>1620</v>
      </c>
      <c r="AC1101" s="1" t="s">
        <v>37</v>
      </c>
    </row>
    <row r="1102" spans="1:29" hidden="1" x14ac:dyDescent="0.25">
      <c r="A1102" s="1" t="s">
        <v>33</v>
      </c>
      <c r="B1102" s="1" t="s">
        <v>34</v>
      </c>
      <c r="C1102" s="2">
        <v>45322</v>
      </c>
      <c r="D1102" s="1" t="s">
        <v>73</v>
      </c>
      <c r="E1102" s="1" t="s">
        <v>74</v>
      </c>
      <c r="F1102" s="1" t="s">
        <v>37</v>
      </c>
      <c r="G1102" s="1" t="s">
        <v>1009</v>
      </c>
      <c r="H1102" s="1" t="s">
        <v>34</v>
      </c>
      <c r="I1102" s="3">
        <v>1109049</v>
      </c>
      <c r="J1102" s="3">
        <v>0</v>
      </c>
      <c r="K1102" s="1" t="s">
        <v>40</v>
      </c>
      <c r="L1102" s="1" t="s">
        <v>1610</v>
      </c>
      <c r="M1102" s="1" t="s">
        <v>1611</v>
      </c>
      <c r="N1102" s="1" t="s">
        <v>1075</v>
      </c>
      <c r="O1102" s="1" t="s">
        <v>1076</v>
      </c>
      <c r="P1102" s="1" t="s">
        <v>43</v>
      </c>
      <c r="Q1102" s="1" t="s">
        <v>43</v>
      </c>
      <c r="R1102" s="3">
        <v>0</v>
      </c>
      <c r="S1102" s="1" t="s">
        <v>44</v>
      </c>
      <c r="T1102" s="1" t="s">
        <v>45</v>
      </c>
      <c r="U1102" s="1" t="s">
        <v>1009</v>
      </c>
      <c r="V1102" s="1" t="s">
        <v>46</v>
      </c>
      <c r="W1102" s="1" t="s">
        <v>81</v>
      </c>
      <c r="X1102" s="1" t="s">
        <v>1620</v>
      </c>
      <c r="Y1102" s="1" t="s">
        <v>83</v>
      </c>
      <c r="Z1102" s="1" t="s">
        <v>84</v>
      </c>
      <c r="AA1102" s="1" t="s">
        <v>51</v>
      </c>
      <c r="AB1102" s="1" t="s">
        <v>1620</v>
      </c>
      <c r="AC1102" s="1" t="s">
        <v>37</v>
      </c>
    </row>
    <row r="1103" spans="1:29" x14ac:dyDescent="0.25">
      <c r="A1103" s="1" t="s">
        <v>33</v>
      </c>
      <c r="B1103" s="1" t="s">
        <v>34</v>
      </c>
      <c r="C1103" s="2">
        <v>45323</v>
      </c>
      <c r="D1103" s="1" t="s">
        <v>35</v>
      </c>
      <c r="E1103" s="1" t="s">
        <v>36</v>
      </c>
      <c r="F1103" s="1" t="s">
        <v>37</v>
      </c>
      <c r="G1103" s="1" t="s">
        <v>1626</v>
      </c>
      <c r="H1103" s="1" t="s">
        <v>1627</v>
      </c>
      <c r="I1103" s="3">
        <v>0</v>
      </c>
      <c r="J1103" s="3">
        <v>1283205</v>
      </c>
      <c r="K1103" s="1" t="s">
        <v>40</v>
      </c>
      <c r="L1103" s="1" t="s">
        <v>160</v>
      </c>
      <c r="M1103" s="1" t="s">
        <v>161</v>
      </c>
      <c r="N1103" s="1" t="s">
        <v>37</v>
      </c>
      <c r="O1103" s="1" t="s">
        <v>43</v>
      </c>
      <c r="P1103" s="1" t="s">
        <v>43</v>
      </c>
      <c r="Q1103" s="1" t="s">
        <v>43</v>
      </c>
      <c r="R1103" s="3">
        <v>0</v>
      </c>
      <c r="S1103" s="1" t="s">
        <v>44</v>
      </c>
      <c r="T1103" s="1" t="s">
        <v>45</v>
      </c>
      <c r="U1103" s="1" t="s">
        <v>1626</v>
      </c>
      <c r="V1103" s="1" t="s">
        <v>46</v>
      </c>
      <c r="W1103" s="1" t="s">
        <v>47</v>
      </c>
      <c r="X1103" s="1" t="s">
        <v>1628</v>
      </c>
      <c r="Y1103" s="1" t="s">
        <v>49</v>
      </c>
      <c r="Z1103" s="1" t="s">
        <v>50</v>
      </c>
      <c r="AA1103" s="1" t="s">
        <v>51</v>
      </c>
      <c r="AB1103" s="1" t="s">
        <v>1628</v>
      </c>
      <c r="AC1103" s="1" t="s">
        <v>37</v>
      </c>
    </row>
    <row r="1104" spans="1:29" x14ac:dyDescent="0.25">
      <c r="A1104" s="1" t="s">
        <v>33</v>
      </c>
      <c r="B1104" s="1" t="s">
        <v>34</v>
      </c>
      <c r="C1104" s="2">
        <v>45328</v>
      </c>
      <c r="D1104" s="1" t="s">
        <v>35</v>
      </c>
      <c r="E1104" s="1" t="s">
        <v>36</v>
      </c>
      <c r="F1104" s="1" t="s">
        <v>37</v>
      </c>
      <c r="G1104" s="1" t="s">
        <v>1629</v>
      </c>
      <c r="H1104" s="1" t="s">
        <v>1630</v>
      </c>
      <c r="I1104" s="3">
        <v>0</v>
      </c>
      <c r="J1104" s="3">
        <v>89162</v>
      </c>
      <c r="K1104" s="1" t="s">
        <v>40</v>
      </c>
      <c r="L1104" s="1" t="s">
        <v>773</v>
      </c>
      <c r="M1104" s="1" t="s">
        <v>774</v>
      </c>
      <c r="N1104" s="1" t="s">
        <v>37</v>
      </c>
      <c r="O1104" s="1" t="s">
        <v>43</v>
      </c>
      <c r="P1104" s="1" t="s">
        <v>43</v>
      </c>
      <c r="Q1104" s="1" t="s">
        <v>43</v>
      </c>
      <c r="R1104" s="3">
        <v>0</v>
      </c>
      <c r="S1104" s="1" t="s">
        <v>44</v>
      </c>
      <c r="T1104" s="1" t="s">
        <v>45</v>
      </c>
      <c r="U1104" s="1" t="s">
        <v>1629</v>
      </c>
      <c r="V1104" s="1" t="s">
        <v>46</v>
      </c>
      <c r="W1104" s="1" t="s">
        <v>47</v>
      </c>
      <c r="X1104" s="1" t="s">
        <v>1631</v>
      </c>
      <c r="Y1104" s="1" t="s">
        <v>49</v>
      </c>
      <c r="Z1104" s="1" t="s">
        <v>50</v>
      </c>
      <c r="AA1104" s="1" t="s">
        <v>51</v>
      </c>
      <c r="AB1104" s="1" t="s">
        <v>1631</v>
      </c>
      <c r="AC1104" s="1" t="s">
        <v>37</v>
      </c>
    </row>
    <row r="1105" spans="1:29" x14ac:dyDescent="0.25">
      <c r="A1105" s="1" t="s">
        <v>33</v>
      </c>
      <c r="B1105" s="1" t="s">
        <v>34</v>
      </c>
      <c r="C1105" s="2">
        <v>45330</v>
      </c>
      <c r="D1105" s="1" t="s">
        <v>35</v>
      </c>
      <c r="E1105" s="1" t="s">
        <v>36</v>
      </c>
      <c r="F1105" s="1" t="s">
        <v>37</v>
      </c>
      <c r="G1105" s="1" t="s">
        <v>1632</v>
      </c>
      <c r="H1105" s="1" t="s">
        <v>1633</v>
      </c>
      <c r="I1105" s="3">
        <v>0</v>
      </c>
      <c r="J1105" s="3">
        <v>573954</v>
      </c>
      <c r="K1105" s="1" t="s">
        <v>40</v>
      </c>
      <c r="L1105" s="1" t="s">
        <v>129</v>
      </c>
      <c r="M1105" s="1" t="s">
        <v>130</v>
      </c>
      <c r="N1105" s="1" t="s">
        <v>37</v>
      </c>
      <c r="O1105" s="1" t="s">
        <v>43</v>
      </c>
      <c r="P1105" s="1" t="s">
        <v>43</v>
      </c>
      <c r="Q1105" s="1" t="s">
        <v>43</v>
      </c>
      <c r="R1105" s="3">
        <v>0</v>
      </c>
      <c r="S1105" s="1" t="s">
        <v>44</v>
      </c>
      <c r="T1105" s="1" t="s">
        <v>45</v>
      </c>
      <c r="U1105" s="1" t="s">
        <v>1632</v>
      </c>
      <c r="V1105" s="1" t="s">
        <v>46</v>
      </c>
      <c r="W1105" s="1" t="s">
        <v>47</v>
      </c>
      <c r="X1105" s="1" t="s">
        <v>1634</v>
      </c>
      <c r="Y1105" s="1" t="s">
        <v>49</v>
      </c>
      <c r="Z1105" s="1" t="s">
        <v>50</v>
      </c>
      <c r="AA1105" s="1" t="s">
        <v>51</v>
      </c>
      <c r="AB1105" s="1" t="s">
        <v>1634</v>
      </c>
      <c r="AC1105" s="1" t="s">
        <v>37</v>
      </c>
    </row>
    <row r="1106" spans="1:29" x14ac:dyDescent="0.25">
      <c r="A1106" s="1" t="s">
        <v>33</v>
      </c>
      <c r="B1106" s="1" t="s">
        <v>34</v>
      </c>
      <c r="C1106" s="2">
        <v>45331</v>
      </c>
      <c r="D1106" s="1" t="s">
        <v>35</v>
      </c>
      <c r="E1106" s="1" t="s">
        <v>36</v>
      </c>
      <c r="F1106" s="1" t="s">
        <v>37</v>
      </c>
      <c r="G1106" s="1" t="s">
        <v>1635</v>
      </c>
      <c r="H1106" s="1" t="s">
        <v>1636</v>
      </c>
      <c r="I1106" s="3">
        <v>0</v>
      </c>
      <c r="J1106" s="3">
        <v>24705408</v>
      </c>
      <c r="K1106" s="1" t="s">
        <v>40</v>
      </c>
      <c r="L1106" s="1" t="s">
        <v>1455</v>
      </c>
      <c r="M1106" s="1" t="s">
        <v>1456</v>
      </c>
      <c r="N1106" s="1" t="s">
        <v>37</v>
      </c>
      <c r="O1106" s="1" t="s">
        <v>43</v>
      </c>
      <c r="P1106" s="1" t="s">
        <v>43</v>
      </c>
      <c r="Q1106" s="1" t="s">
        <v>43</v>
      </c>
      <c r="R1106" s="3">
        <v>0</v>
      </c>
      <c r="S1106" s="1" t="s">
        <v>44</v>
      </c>
      <c r="T1106" s="1" t="s">
        <v>45</v>
      </c>
      <c r="U1106" s="1" t="s">
        <v>1635</v>
      </c>
      <c r="V1106" s="1" t="s">
        <v>46</v>
      </c>
      <c r="W1106" s="1" t="s">
        <v>47</v>
      </c>
      <c r="X1106" s="1" t="s">
        <v>1637</v>
      </c>
      <c r="Y1106" s="1" t="s">
        <v>49</v>
      </c>
      <c r="Z1106" s="1" t="s">
        <v>50</v>
      </c>
      <c r="AA1106" s="1" t="s">
        <v>51</v>
      </c>
      <c r="AB1106" s="1" t="s">
        <v>1637</v>
      </c>
      <c r="AC1106" s="1" t="s">
        <v>37</v>
      </c>
    </row>
    <row r="1107" spans="1:29" x14ac:dyDescent="0.25">
      <c r="A1107" s="1" t="s">
        <v>33</v>
      </c>
      <c r="B1107" s="1" t="s">
        <v>34</v>
      </c>
      <c r="C1107" s="2">
        <v>45331</v>
      </c>
      <c r="D1107" s="1" t="s">
        <v>35</v>
      </c>
      <c r="E1107" s="1" t="s">
        <v>36</v>
      </c>
      <c r="F1107" s="1" t="s">
        <v>37</v>
      </c>
      <c r="G1107" s="1" t="s">
        <v>1638</v>
      </c>
      <c r="H1107" s="1" t="s">
        <v>1639</v>
      </c>
      <c r="I1107" s="3">
        <v>0</v>
      </c>
      <c r="J1107" s="3">
        <v>40517</v>
      </c>
      <c r="K1107" s="1" t="s">
        <v>40</v>
      </c>
      <c r="L1107" s="1" t="s">
        <v>721</v>
      </c>
      <c r="M1107" s="1" t="s">
        <v>722</v>
      </c>
      <c r="N1107" s="1" t="s">
        <v>37</v>
      </c>
      <c r="O1107" s="1" t="s">
        <v>43</v>
      </c>
      <c r="P1107" s="1" t="s">
        <v>43</v>
      </c>
      <c r="Q1107" s="1" t="s">
        <v>43</v>
      </c>
      <c r="R1107" s="3">
        <v>0</v>
      </c>
      <c r="S1107" s="1" t="s">
        <v>44</v>
      </c>
      <c r="T1107" s="1" t="s">
        <v>45</v>
      </c>
      <c r="U1107" s="1" t="s">
        <v>1638</v>
      </c>
      <c r="V1107" s="1" t="s">
        <v>46</v>
      </c>
      <c r="W1107" s="1" t="s">
        <v>47</v>
      </c>
      <c r="X1107" s="1" t="s">
        <v>1640</v>
      </c>
      <c r="Y1107" s="1" t="s">
        <v>49</v>
      </c>
      <c r="Z1107" s="1" t="s">
        <v>50</v>
      </c>
      <c r="AA1107" s="1" t="s">
        <v>51</v>
      </c>
      <c r="AB1107" s="1" t="s">
        <v>1640</v>
      </c>
      <c r="AC1107" s="1" t="s">
        <v>37</v>
      </c>
    </row>
    <row r="1108" spans="1:29" x14ac:dyDescent="0.25">
      <c r="A1108" s="1" t="s">
        <v>33</v>
      </c>
      <c r="B1108" s="1" t="s">
        <v>34</v>
      </c>
      <c r="C1108" s="2">
        <v>45331</v>
      </c>
      <c r="D1108" s="1" t="s">
        <v>35</v>
      </c>
      <c r="E1108" s="1" t="s">
        <v>36</v>
      </c>
      <c r="F1108" s="1" t="s">
        <v>37</v>
      </c>
      <c r="G1108" s="1" t="s">
        <v>1638</v>
      </c>
      <c r="H1108" s="1" t="s">
        <v>192</v>
      </c>
      <c r="I1108" s="3">
        <v>0</v>
      </c>
      <c r="J1108" s="3">
        <v>38667</v>
      </c>
      <c r="K1108" s="1" t="s">
        <v>40</v>
      </c>
      <c r="L1108" s="1" t="s">
        <v>115</v>
      </c>
      <c r="M1108" s="1" t="s">
        <v>116</v>
      </c>
      <c r="N1108" s="1" t="s">
        <v>37</v>
      </c>
      <c r="O1108" s="1" t="s">
        <v>43</v>
      </c>
      <c r="P1108" s="1" t="s">
        <v>43</v>
      </c>
      <c r="Q1108" s="1" t="s">
        <v>43</v>
      </c>
      <c r="R1108" s="3">
        <v>0</v>
      </c>
      <c r="S1108" s="1" t="s">
        <v>44</v>
      </c>
      <c r="T1108" s="1" t="s">
        <v>45</v>
      </c>
      <c r="U1108" s="1" t="s">
        <v>1638</v>
      </c>
      <c r="V1108" s="1" t="s">
        <v>46</v>
      </c>
      <c r="W1108" s="1" t="s">
        <v>47</v>
      </c>
      <c r="X1108" s="1" t="s">
        <v>1640</v>
      </c>
      <c r="Y1108" s="1" t="s">
        <v>49</v>
      </c>
      <c r="Z1108" s="1" t="s">
        <v>50</v>
      </c>
      <c r="AA1108" s="1" t="s">
        <v>51</v>
      </c>
      <c r="AB1108" s="1" t="s">
        <v>1640</v>
      </c>
      <c r="AC1108" s="1" t="s">
        <v>37</v>
      </c>
    </row>
    <row r="1109" spans="1:29" x14ac:dyDescent="0.25">
      <c r="A1109" s="1" t="s">
        <v>33</v>
      </c>
      <c r="B1109" s="1" t="s">
        <v>34</v>
      </c>
      <c r="C1109" s="2">
        <v>45336</v>
      </c>
      <c r="D1109" s="1" t="s">
        <v>35</v>
      </c>
      <c r="E1109" s="1" t="s">
        <v>36</v>
      </c>
      <c r="F1109" s="1" t="s">
        <v>37</v>
      </c>
      <c r="G1109" s="1" t="s">
        <v>1641</v>
      </c>
      <c r="H1109" s="1" t="s">
        <v>1642</v>
      </c>
      <c r="I1109" s="3">
        <v>0</v>
      </c>
      <c r="J1109" s="3">
        <v>2822667</v>
      </c>
      <c r="K1109" s="1" t="s">
        <v>40</v>
      </c>
      <c r="L1109" s="1" t="s">
        <v>470</v>
      </c>
      <c r="M1109" s="1" t="s">
        <v>471</v>
      </c>
      <c r="N1109" s="1" t="s">
        <v>37</v>
      </c>
      <c r="O1109" s="1" t="s">
        <v>43</v>
      </c>
      <c r="P1109" s="1" t="s">
        <v>43</v>
      </c>
      <c r="Q1109" s="1" t="s">
        <v>43</v>
      </c>
      <c r="R1109" s="3">
        <v>0</v>
      </c>
      <c r="S1109" s="1" t="s">
        <v>44</v>
      </c>
      <c r="T1109" s="1" t="s">
        <v>45</v>
      </c>
      <c r="U1109" s="1" t="s">
        <v>1641</v>
      </c>
      <c r="V1109" s="1" t="s">
        <v>46</v>
      </c>
      <c r="W1109" s="1" t="s">
        <v>47</v>
      </c>
      <c r="X1109" s="1" t="s">
        <v>1643</v>
      </c>
      <c r="Y1109" s="1" t="s">
        <v>49</v>
      </c>
      <c r="Z1109" s="1" t="s">
        <v>50</v>
      </c>
      <c r="AA1109" s="1" t="s">
        <v>51</v>
      </c>
      <c r="AB1109" s="1" t="s">
        <v>1643</v>
      </c>
      <c r="AC1109" s="1" t="s">
        <v>37</v>
      </c>
    </row>
    <row r="1110" spans="1:29" x14ac:dyDescent="0.25">
      <c r="A1110" s="1" t="s">
        <v>33</v>
      </c>
      <c r="B1110" s="1" t="s">
        <v>34</v>
      </c>
      <c r="C1110" s="2">
        <v>45337</v>
      </c>
      <c r="D1110" s="1" t="s">
        <v>35</v>
      </c>
      <c r="E1110" s="1" t="s">
        <v>36</v>
      </c>
      <c r="F1110" s="1" t="s">
        <v>37</v>
      </c>
      <c r="G1110" s="1" t="s">
        <v>1644</v>
      </c>
      <c r="H1110" s="1" t="s">
        <v>1645</v>
      </c>
      <c r="I1110" s="3">
        <v>0</v>
      </c>
      <c r="J1110" s="3">
        <v>780001</v>
      </c>
      <c r="K1110" s="1" t="s">
        <v>40</v>
      </c>
      <c r="L1110" s="1" t="s">
        <v>1623</v>
      </c>
      <c r="M1110" s="1" t="s">
        <v>1624</v>
      </c>
      <c r="N1110" s="1" t="s">
        <v>37</v>
      </c>
      <c r="O1110" s="1" t="s">
        <v>43</v>
      </c>
      <c r="P1110" s="1" t="s">
        <v>43</v>
      </c>
      <c r="Q1110" s="1" t="s">
        <v>43</v>
      </c>
      <c r="R1110" s="3">
        <v>0</v>
      </c>
      <c r="S1110" s="1" t="s">
        <v>44</v>
      </c>
      <c r="T1110" s="1" t="s">
        <v>45</v>
      </c>
      <c r="U1110" s="1" t="s">
        <v>1644</v>
      </c>
      <c r="V1110" s="1" t="s">
        <v>46</v>
      </c>
      <c r="W1110" s="1" t="s">
        <v>47</v>
      </c>
      <c r="X1110" s="1" t="s">
        <v>1646</v>
      </c>
      <c r="Y1110" s="1" t="s">
        <v>49</v>
      </c>
      <c r="Z1110" s="1" t="s">
        <v>50</v>
      </c>
      <c r="AA1110" s="1" t="s">
        <v>51</v>
      </c>
      <c r="AB1110" s="1" t="s">
        <v>1646</v>
      </c>
      <c r="AC1110" s="1" t="s">
        <v>37</v>
      </c>
    </row>
    <row r="1111" spans="1:29" x14ac:dyDescent="0.25">
      <c r="A1111" s="1" t="s">
        <v>33</v>
      </c>
      <c r="B1111" s="1" t="s">
        <v>34</v>
      </c>
      <c r="C1111" s="2">
        <v>45337</v>
      </c>
      <c r="D1111" s="1" t="s">
        <v>35</v>
      </c>
      <c r="E1111" s="1" t="s">
        <v>36</v>
      </c>
      <c r="F1111" s="1" t="s">
        <v>37</v>
      </c>
      <c r="G1111" s="1" t="s">
        <v>1644</v>
      </c>
      <c r="H1111" s="1" t="s">
        <v>192</v>
      </c>
      <c r="I1111" s="3">
        <v>0</v>
      </c>
      <c r="J1111" s="3">
        <v>303334</v>
      </c>
      <c r="K1111" s="1" t="s">
        <v>40</v>
      </c>
      <c r="L1111" s="1" t="s">
        <v>838</v>
      </c>
      <c r="M1111" s="1" t="s">
        <v>839</v>
      </c>
      <c r="N1111" s="1" t="s">
        <v>37</v>
      </c>
      <c r="O1111" s="1" t="s">
        <v>43</v>
      </c>
      <c r="P1111" s="1" t="s">
        <v>43</v>
      </c>
      <c r="Q1111" s="1" t="s">
        <v>43</v>
      </c>
      <c r="R1111" s="3">
        <v>0</v>
      </c>
      <c r="S1111" s="1" t="s">
        <v>44</v>
      </c>
      <c r="T1111" s="1" t="s">
        <v>45</v>
      </c>
      <c r="U1111" s="1" t="s">
        <v>1644</v>
      </c>
      <c r="V1111" s="1" t="s">
        <v>46</v>
      </c>
      <c r="W1111" s="1" t="s">
        <v>47</v>
      </c>
      <c r="X1111" s="1" t="s">
        <v>1646</v>
      </c>
      <c r="Y1111" s="1" t="s">
        <v>49</v>
      </c>
      <c r="Z1111" s="1" t="s">
        <v>50</v>
      </c>
      <c r="AA1111" s="1" t="s">
        <v>51</v>
      </c>
      <c r="AB1111" s="1" t="s">
        <v>1646</v>
      </c>
      <c r="AC1111" s="1" t="s">
        <v>37</v>
      </c>
    </row>
    <row r="1112" spans="1:29" x14ac:dyDescent="0.25">
      <c r="A1112" s="1" t="s">
        <v>33</v>
      </c>
      <c r="B1112" s="1" t="s">
        <v>34</v>
      </c>
      <c r="C1112" s="2">
        <v>45337</v>
      </c>
      <c r="D1112" s="1" t="s">
        <v>35</v>
      </c>
      <c r="E1112" s="1" t="s">
        <v>36</v>
      </c>
      <c r="F1112" s="1" t="s">
        <v>37</v>
      </c>
      <c r="G1112" s="1" t="s">
        <v>1644</v>
      </c>
      <c r="H1112" s="1" t="s">
        <v>192</v>
      </c>
      <c r="I1112" s="3">
        <v>0</v>
      </c>
      <c r="J1112" s="3">
        <v>43334</v>
      </c>
      <c r="K1112" s="1" t="s">
        <v>40</v>
      </c>
      <c r="L1112" s="1" t="s">
        <v>669</v>
      </c>
      <c r="M1112" s="1" t="s">
        <v>670</v>
      </c>
      <c r="N1112" s="1" t="s">
        <v>37</v>
      </c>
      <c r="O1112" s="1" t="s">
        <v>43</v>
      </c>
      <c r="P1112" s="1" t="s">
        <v>43</v>
      </c>
      <c r="Q1112" s="1" t="s">
        <v>43</v>
      </c>
      <c r="R1112" s="3">
        <v>0</v>
      </c>
      <c r="S1112" s="1" t="s">
        <v>44</v>
      </c>
      <c r="T1112" s="1" t="s">
        <v>45</v>
      </c>
      <c r="U1112" s="1" t="s">
        <v>1644</v>
      </c>
      <c r="V1112" s="1" t="s">
        <v>46</v>
      </c>
      <c r="W1112" s="1" t="s">
        <v>47</v>
      </c>
      <c r="X1112" s="1" t="s">
        <v>1646</v>
      </c>
      <c r="Y1112" s="1" t="s">
        <v>49</v>
      </c>
      <c r="Z1112" s="1" t="s">
        <v>50</v>
      </c>
      <c r="AA1112" s="1" t="s">
        <v>51</v>
      </c>
      <c r="AB1112" s="1" t="s">
        <v>1646</v>
      </c>
      <c r="AC1112" s="1" t="s">
        <v>37</v>
      </c>
    </row>
    <row r="1113" spans="1:29" x14ac:dyDescent="0.25">
      <c r="A1113" s="1" t="s">
        <v>33</v>
      </c>
      <c r="B1113" s="1" t="s">
        <v>34</v>
      </c>
      <c r="C1113" s="2">
        <v>45337</v>
      </c>
      <c r="D1113" s="1" t="s">
        <v>35</v>
      </c>
      <c r="E1113" s="1" t="s">
        <v>36</v>
      </c>
      <c r="F1113" s="1" t="s">
        <v>37</v>
      </c>
      <c r="G1113" s="1" t="s">
        <v>1647</v>
      </c>
      <c r="H1113" s="1" t="s">
        <v>1648</v>
      </c>
      <c r="I1113" s="3">
        <v>0</v>
      </c>
      <c r="J1113" s="3">
        <v>116000</v>
      </c>
      <c r="K1113" s="1" t="s">
        <v>40</v>
      </c>
      <c r="L1113" s="1" t="s">
        <v>838</v>
      </c>
      <c r="M1113" s="1" t="s">
        <v>839</v>
      </c>
      <c r="N1113" s="1" t="s">
        <v>37</v>
      </c>
      <c r="O1113" s="1" t="s">
        <v>43</v>
      </c>
      <c r="P1113" s="1" t="s">
        <v>43</v>
      </c>
      <c r="Q1113" s="1" t="s">
        <v>43</v>
      </c>
      <c r="R1113" s="3">
        <v>0</v>
      </c>
      <c r="S1113" s="1" t="s">
        <v>44</v>
      </c>
      <c r="T1113" s="1" t="s">
        <v>45</v>
      </c>
      <c r="U1113" s="1" t="s">
        <v>1647</v>
      </c>
      <c r="V1113" s="1" t="s">
        <v>46</v>
      </c>
      <c r="W1113" s="1" t="s">
        <v>47</v>
      </c>
      <c r="X1113" s="1" t="s">
        <v>1649</v>
      </c>
      <c r="Y1113" s="1" t="s">
        <v>49</v>
      </c>
      <c r="Z1113" s="1" t="s">
        <v>50</v>
      </c>
      <c r="AA1113" s="1" t="s">
        <v>51</v>
      </c>
      <c r="AB1113" s="1" t="s">
        <v>1649</v>
      </c>
      <c r="AC1113" s="1" t="s">
        <v>37</v>
      </c>
    </row>
    <row r="1114" spans="1:29" x14ac:dyDescent="0.25">
      <c r="A1114" s="1" t="s">
        <v>33</v>
      </c>
      <c r="B1114" s="1" t="s">
        <v>34</v>
      </c>
      <c r="C1114" s="2">
        <v>45337</v>
      </c>
      <c r="D1114" s="1" t="s">
        <v>35</v>
      </c>
      <c r="E1114" s="1" t="s">
        <v>36</v>
      </c>
      <c r="F1114" s="1" t="s">
        <v>37</v>
      </c>
      <c r="G1114" s="1" t="s">
        <v>1650</v>
      </c>
      <c r="H1114" s="1" t="s">
        <v>1651</v>
      </c>
      <c r="I1114" s="3">
        <v>0</v>
      </c>
      <c r="J1114" s="3">
        <v>38667</v>
      </c>
      <c r="K1114" s="1" t="s">
        <v>40</v>
      </c>
      <c r="L1114" s="1" t="s">
        <v>838</v>
      </c>
      <c r="M1114" s="1" t="s">
        <v>839</v>
      </c>
      <c r="N1114" s="1" t="s">
        <v>37</v>
      </c>
      <c r="O1114" s="1" t="s">
        <v>43</v>
      </c>
      <c r="P1114" s="1" t="s">
        <v>43</v>
      </c>
      <c r="Q1114" s="1" t="s">
        <v>43</v>
      </c>
      <c r="R1114" s="3">
        <v>0</v>
      </c>
      <c r="S1114" s="1" t="s">
        <v>44</v>
      </c>
      <c r="T1114" s="1" t="s">
        <v>45</v>
      </c>
      <c r="U1114" s="1" t="s">
        <v>1650</v>
      </c>
      <c r="V1114" s="1" t="s">
        <v>46</v>
      </c>
      <c r="W1114" s="1" t="s">
        <v>47</v>
      </c>
      <c r="X1114" s="1" t="s">
        <v>1652</v>
      </c>
      <c r="Y1114" s="1" t="s">
        <v>49</v>
      </c>
      <c r="Z1114" s="1" t="s">
        <v>50</v>
      </c>
      <c r="AA1114" s="1" t="s">
        <v>51</v>
      </c>
      <c r="AB1114" s="1" t="s">
        <v>1652</v>
      </c>
      <c r="AC1114" s="1" t="s">
        <v>37</v>
      </c>
    </row>
    <row r="1115" spans="1:29" x14ac:dyDescent="0.25">
      <c r="A1115" s="1" t="s">
        <v>33</v>
      </c>
      <c r="B1115" s="1" t="s">
        <v>34</v>
      </c>
      <c r="C1115" s="2">
        <v>45338</v>
      </c>
      <c r="D1115" s="1" t="s">
        <v>35</v>
      </c>
      <c r="E1115" s="1" t="s">
        <v>36</v>
      </c>
      <c r="F1115" s="1" t="s">
        <v>37</v>
      </c>
      <c r="G1115" s="1" t="s">
        <v>1653</v>
      </c>
      <c r="H1115" s="1" t="s">
        <v>1654</v>
      </c>
      <c r="I1115" s="3">
        <v>0</v>
      </c>
      <c r="J1115" s="3">
        <v>154668</v>
      </c>
      <c r="K1115" s="1" t="s">
        <v>40</v>
      </c>
      <c r="L1115" s="1" t="s">
        <v>440</v>
      </c>
      <c r="M1115" s="1" t="s">
        <v>441</v>
      </c>
      <c r="N1115" s="1" t="s">
        <v>37</v>
      </c>
      <c r="O1115" s="1" t="s">
        <v>43</v>
      </c>
      <c r="P1115" s="1" t="s">
        <v>43</v>
      </c>
      <c r="Q1115" s="1" t="s">
        <v>43</v>
      </c>
      <c r="R1115" s="3">
        <v>0</v>
      </c>
      <c r="S1115" s="1" t="s">
        <v>44</v>
      </c>
      <c r="T1115" s="1" t="s">
        <v>45</v>
      </c>
      <c r="U1115" s="1" t="s">
        <v>1653</v>
      </c>
      <c r="V1115" s="1" t="s">
        <v>46</v>
      </c>
      <c r="W1115" s="1" t="s">
        <v>47</v>
      </c>
      <c r="X1115" s="1" t="s">
        <v>1655</v>
      </c>
      <c r="Y1115" s="1" t="s">
        <v>49</v>
      </c>
      <c r="Z1115" s="1" t="s">
        <v>50</v>
      </c>
      <c r="AA1115" s="1" t="s">
        <v>51</v>
      </c>
      <c r="AB1115" s="1" t="s">
        <v>1655</v>
      </c>
      <c r="AC1115" s="1" t="s">
        <v>37</v>
      </c>
    </row>
    <row r="1116" spans="1:29" x14ac:dyDescent="0.25">
      <c r="A1116" s="1" t="s">
        <v>33</v>
      </c>
      <c r="B1116" s="1" t="s">
        <v>34</v>
      </c>
      <c r="C1116" s="2">
        <v>45338</v>
      </c>
      <c r="D1116" s="1" t="s">
        <v>35</v>
      </c>
      <c r="E1116" s="1" t="s">
        <v>36</v>
      </c>
      <c r="F1116" s="1" t="s">
        <v>37</v>
      </c>
      <c r="G1116" s="1" t="s">
        <v>1653</v>
      </c>
      <c r="H1116" s="1" t="s">
        <v>192</v>
      </c>
      <c r="I1116" s="3">
        <v>0</v>
      </c>
      <c r="J1116" s="3">
        <v>38667</v>
      </c>
      <c r="K1116" s="1" t="s">
        <v>40</v>
      </c>
      <c r="L1116" s="1" t="s">
        <v>168</v>
      </c>
      <c r="M1116" s="1" t="s">
        <v>169</v>
      </c>
      <c r="N1116" s="1" t="s">
        <v>37</v>
      </c>
      <c r="O1116" s="1" t="s">
        <v>43</v>
      </c>
      <c r="P1116" s="1" t="s">
        <v>43</v>
      </c>
      <c r="Q1116" s="1" t="s">
        <v>43</v>
      </c>
      <c r="R1116" s="3">
        <v>0</v>
      </c>
      <c r="S1116" s="1" t="s">
        <v>44</v>
      </c>
      <c r="T1116" s="1" t="s">
        <v>45</v>
      </c>
      <c r="U1116" s="1" t="s">
        <v>1653</v>
      </c>
      <c r="V1116" s="1" t="s">
        <v>46</v>
      </c>
      <c r="W1116" s="1" t="s">
        <v>47</v>
      </c>
      <c r="X1116" s="1" t="s">
        <v>1655</v>
      </c>
      <c r="Y1116" s="1" t="s">
        <v>49</v>
      </c>
      <c r="Z1116" s="1" t="s">
        <v>50</v>
      </c>
      <c r="AA1116" s="1" t="s">
        <v>51</v>
      </c>
      <c r="AB1116" s="1" t="s">
        <v>1655</v>
      </c>
      <c r="AC1116" s="1" t="s">
        <v>37</v>
      </c>
    </row>
    <row r="1117" spans="1:29" x14ac:dyDescent="0.25">
      <c r="A1117" s="1" t="s">
        <v>33</v>
      </c>
      <c r="B1117" s="1" t="s">
        <v>34</v>
      </c>
      <c r="C1117" s="2">
        <v>45338</v>
      </c>
      <c r="D1117" s="1" t="s">
        <v>35</v>
      </c>
      <c r="E1117" s="1" t="s">
        <v>36</v>
      </c>
      <c r="F1117" s="1" t="s">
        <v>37</v>
      </c>
      <c r="G1117" s="1" t="s">
        <v>1653</v>
      </c>
      <c r="H1117" s="1" t="s">
        <v>192</v>
      </c>
      <c r="I1117" s="3">
        <v>0</v>
      </c>
      <c r="J1117" s="3">
        <v>46786</v>
      </c>
      <c r="K1117" s="1" t="s">
        <v>40</v>
      </c>
      <c r="L1117" s="1" t="s">
        <v>656</v>
      </c>
      <c r="M1117" s="1" t="s">
        <v>657</v>
      </c>
      <c r="N1117" s="1" t="s">
        <v>37</v>
      </c>
      <c r="O1117" s="1" t="s">
        <v>43</v>
      </c>
      <c r="P1117" s="1" t="s">
        <v>43</v>
      </c>
      <c r="Q1117" s="1" t="s">
        <v>43</v>
      </c>
      <c r="R1117" s="3">
        <v>0</v>
      </c>
      <c r="S1117" s="1" t="s">
        <v>44</v>
      </c>
      <c r="T1117" s="1" t="s">
        <v>45</v>
      </c>
      <c r="U1117" s="1" t="s">
        <v>1653</v>
      </c>
      <c r="V1117" s="1" t="s">
        <v>46</v>
      </c>
      <c r="W1117" s="1" t="s">
        <v>47</v>
      </c>
      <c r="X1117" s="1" t="s">
        <v>1655</v>
      </c>
      <c r="Y1117" s="1" t="s">
        <v>49</v>
      </c>
      <c r="Z1117" s="1" t="s">
        <v>50</v>
      </c>
      <c r="AA1117" s="1" t="s">
        <v>51</v>
      </c>
      <c r="AB1117" s="1" t="s">
        <v>1655</v>
      </c>
      <c r="AC1117" s="1" t="s">
        <v>37</v>
      </c>
    </row>
    <row r="1118" spans="1:29" x14ac:dyDescent="0.25">
      <c r="A1118" s="1" t="s">
        <v>33</v>
      </c>
      <c r="B1118" s="1" t="s">
        <v>34</v>
      </c>
      <c r="C1118" s="2">
        <v>45338</v>
      </c>
      <c r="D1118" s="1" t="s">
        <v>35</v>
      </c>
      <c r="E1118" s="1" t="s">
        <v>36</v>
      </c>
      <c r="F1118" s="1" t="s">
        <v>37</v>
      </c>
      <c r="G1118" s="1" t="s">
        <v>1653</v>
      </c>
      <c r="H1118" s="1" t="s">
        <v>192</v>
      </c>
      <c r="I1118" s="3">
        <v>0</v>
      </c>
      <c r="J1118" s="3">
        <v>82276</v>
      </c>
      <c r="K1118" s="1" t="s">
        <v>40</v>
      </c>
      <c r="L1118" s="1" t="s">
        <v>731</v>
      </c>
      <c r="M1118" s="1" t="s">
        <v>732</v>
      </c>
      <c r="N1118" s="1" t="s">
        <v>37</v>
      </c>
      <c r="O1118" s="1" t="s">
        <v>43</v>
      </c>
      <c r="P1118" s="1" t="s">
        <v>43</v>
      </c>
      <c r="Q1118" s="1" t="s">
        <v>43</v>
      </c>
      <c r="R1118" s="3">
        <v>0</v>
      </c>
      <c r="S1118" s="1" t="s">
        <v>44</v>
      </c>
      <c r="T1118" s="1" t="s">
        <v>45</v>
      </c>
      <c r="U1118" s="1" t="s">
        <v>1653</v>
      </c>
      <c r="V1118" s="1" t="s">
        <v>46</v>
      </c>
      <c r="W1118" s="1" t="s">
        <v>47</v>
      </c>
      <c r="X1118" s="1" t="s">
        <v>1655</v>
      </c>
      <c r="Y1118" s="1" t="s">
        <v>49</v>
      </c>
      <c r="Z1118" s="1" t="s">
        <v>50</v>
      </c>
      <c r="AA1118" s="1" t="s">
        <v>51</v>
      </c>
      <c r="AB1118" s="1" t="s">
        <v>1655</v>
      </c>
      <c r="AC1118" s="1" t="s">
        <v>37</v>
      </c>
    </row>
    <row r="1119" spans="1:29" x14ac:dyDescent="0.25">
      <c r="A1119" s="1" t="s">
        <v>33</v>
      </c>
      <c r="B1119" s="1" t="s">
        <v>34</v>
      </c>
      <c r="C1119" s="2">
        <v>45338</v>
      </c>
      <c r="D1119" s="1" t="s">
        <v>35</v>
      </c>
      <c r="E1119" s="1" t="s">
        <v>36</v>
      </c>
      <c r="F1119" s="1" t="s">
        <v>37</v>
      </c>
      <c r="G1119" s="1" t="s">
        <v>1653</v>
      </c>
      <c r="H1119" s="1" t="s">
        <v>192</v>
      </c>
      <c r="I1119" s="3">
        <v>0</v>
      </c>
      <c r="J1119" s="3">
        <v>124000</v>
      </c>
      <c r="K1119" s="1" t="s">
        <v>40</v>
      </c>
      <c r="L1119" s="1" t="s">
        <v>1560</v>
      </c>
      <c r="M1119" s="1" t="s">
        <v>827</v>
      </c>
      <c r="N1119" s="1" t="s">
        <v>37</v>
      </c>
      <c r="O1119" s="1" t="s">
        <v>43</v>
      </c>
      <c r="P1119" s="1" t="s">
        <v>43</v>
      </c>
      <c r="Q1119" s="1" t="s">
        <v>43</v>
      </c>
      <c r="R1119" s="3">
        <v>0</v>
      </c>
      <c r="S1119" s="1" t="s">
        <v>44</v>
      </c>
      <c r="T1119" s="1" t="s">
        <v>45</v>
      </c>
      <c r="U1119" s="1" t="s">
        <v>1653</v>
      </c>
      <c r="V1119" s="1" t="s">
        <v>46</v>
      </c>
      <c r="W1119" s="1" t="s">
        <v>47</v>
      </c>
      <c r="X1119" s="1" t="s">
        <v>1655</v>
      </c>
      <c r="Y1119" s="1" t="s">
        <v>49</v>
      </c>
      <c r="Z1119" s="1" t="s">
        <v>50</v>
      </c>
      <c r="AA1119" s="1" t="s">
        <v>51</v>
      </c>
      <c r="AB1119" s="1" t="s">
        <v>1655</v>
      </c>
      <c r="AC1119" s="1" t="s">
        <v>37</v>
      </c>
    </row>
    <row r="1120" spans="1:29" x14ac:dyDescent="0.25">
      <c r="A1120" s="1" t="s">
        <v>33</v>
      </c>
      <c r="B1120" s="1" t="s">
        <v>34</v>
      </c>
      <c r="C1120" s="2">
        <v>45338</v>
      </c>
      <c r="D1120" s="1" t="s">
        <v>35</v>
      </c>
      <c r="E1120" s="1" t="s">
        <v>36</v>
      </c>
      <c r="F1120" s="1" t="s">
        <v>37</v>
      </c>
      <c r="G1120" s="1" t="s">
        <v>1653</v>
      </c>
      <c r="H1120" s="1" t="s">
        <v>192</v>
      </c>
      <c r="I1120" s="3">
        <v>0</v>
      </c>
      <c r="J1120" s="3">
        <v>38667</v>
      </c>
      <c r="K1120" s="1" t="s">
        <v>40</v>
      </c>
      <c r="L1120" s="1" t="s">
        <v>440</v>
      </c>
      <c r="M1120" s="1" t="s">
        <v>441</v>
      </c>
      <c r="N1120" s="1" t="s">
        <v>37</v>
      </c>
      <c r="O1120" s="1" t="s">
        <v>43</v>
      </c>
      <c r="P1120" s="1" t="s">
        <v>43</v>
      </c>
      <c r="Q1120" s="1" t="s">
        <v>43</v>
      </c>
      <c r="R1120" s="3">
        <v>0</v>
      </c>
      <c r="S1120" s="1" t="s">
        <v>44</v>
      </c>
      <c r="T1120" s="1" t="s">
        <v>45</v>
      </c>
      <c r="U1120" s="1" t="s">
        <v>1653</v>
      </c>
      <c r="V1120" s="1" t="s">
        <v>46</v>
      </c>
      <c r="W1120" s="1" t="s">
        <v>47</v>
      </c>
      <c r="X1120" s="1" t="s">
        <v>1655</v>
      </c>
      <c r="Y1120" s="1" t="s">
        <v>49</v>
      </c>
      <c r="Z1120" s="1" t="s">
        <v>50</v>
      </c>
      <c r="AA1120" s="1" t="s">
        <v>51</v>
      </c>
      <c r="AB1120" s="1" t="s">
        <v>1655</v>
      </c>
      <c r="AC1120" s="1" t="s">
        <v>37</v>
      </c>
    </row>
    <row r="1121" spans="1:29" x14ac:dyDescent="0.25">
      <c r="A1121" s="1" t="s">
        <v>33</v>
      </c>
      <c r="B1121" s="1" t="s">
        <v>34</v>
      </c>
      <c r="C1121" s="2">
        <v>45338</v>
      </c>
      <c r="D1121" s="1" t="s">
        <v>35</v>
      </c>
      <c r="E1121" s="1" t="s">
        <v>36</v>
      </c>
      <c r="F1121" s="1" t="s">
        <v>37</v>
      </c>
      <c r="G1121" s="1" t="s">
        <v>1653</v>
      </c>
      <c r="H1121" s="1" t="s">
        <v>192</v>
      </c>
      <c r="I1121" s="3">
        <v>0</v>
      </c>
      <c r="J1121" s="3">
        <v>196972</v>
      </c>
      <c r="K1121" s="1" t="s">
        <v>40</v>
      </c>
      <c r="L1121" s="1" t="s">
        <v>168</v>
      </c>
      <c r="M1121" s="1" t="s">
        <v>169</v>
      </c>
      <c r="N1121" s="1" t="s">
        <v>37</v>
      </c>
      <c r="O1121" s="1" t="s">
        <v>43</v>
      </c>
      <c r="P1121" s="1" t="s">
        <v>43</v>
      </c>
      <c r="Q1121" s="1" t="s">
        <v>43</v>
      </c>
      <c r="R1121" s="3">
        <v>0</v>
      </c>
      <c r="S1121" s="1" t="s">
        <v>44</v>
      </c>
      <c r="T1121" s="1" t="s">
        <v>45</v>
      </c>
      <c r="U1121" s="1" t="s">
        <v>1653</v>
      </c>
      <c r="V1121" s="1" t="s">
        <v>46</v>
      </c>
      <c r="W1121" s="1" t="s">
        <v>47</v>
      </c>
      <c r="X1121" s="1" t="s">
        <v>1655</v>
      </c>
      <c r="Y1121" s="1" t="s">
        <v>49</v>
      </c>
      <c r="Z1121" s="1" t="s">
        <v>50</v>
      </c>
      <c r="AA1121" s="1" t="s">
        <v>51</v>
      </c>
      <c r="AB1121" s="1" t="s">
        <v>1655</v>
      </c>
      <c r="AC1121" s="1" t="s">
        <v>37</v>
      </c>
    </row>
    <row r="1122" spans="1:29" x14ac:dyDescent="0.25">
      <c r="A1122" s="1" t="s">
        <v>33</v>
      </c>
      <c r="B1122" s="1" t="s">
        <v>34</v>
      </c>
      <c r="C1122" s="2">
        <v>45338</v>
      </c>
      <c r="D1122" s="1" t="s">
        <v>35</v>
      </c>
      <c r="E1122" s="1" t="s">
        <v>36</v>
      </c>
      <c r="F1122" s="1" t="s">
        <v>37</v>
      </c>
      <c r="G1122" s="1" t="s">
        <v>1656</v>
      </c>
      <c r="H1122" s="1" t="s">
        <v>1657</v>
      </c>
      <c r="I1122" s="3">
        <v>0</v>
      </c>
      <c r="J1122" s="3">
        <v>43334</v>
      </c>
      <c r="K1122" s="1" t="s">
        <v>40</v>
      </c>
      <c r="L1122" s="1" t="s">
        <v>669</v>
      </c>
      <c r="M1122" s="1" t="s">
        <v>670</v>
      </c>
      <c r="N1122" s="1" t="s">
        <v>37</v>
      </c>
      <c r="O1122" s="1" t="s">
        <v>43</v>
      </c>
      <c r="P1122" s="1" t="s">
        <v>43</v>
      </c>
      <c r="Q1122" s="1" t="s">
        <v>43</v>
      </c>
      <c r="R1122" s="3">
        <v>0</v>
      </c>
      <c r="S1122" s="1" t="s">
        <v>44</v>
      </c>
      <c r="T1122" s="1" t="s">
        <v>45</v>
      </c>
      <c r="U1122" s="1" t="s">
        <v>1656</v>
      </c>
      <c r="V1122" s="1" t="s">
        <v>46</v>
      </c>
      <c r="W1122" s="1" t="s">
        <v>47</v>
      </c>
      <c r="X1122" s="1" t="s">
        <v>1658</v>
      </c>
      <c r="Y1122" s="1" t="s">
        <v>49</v>
      </c>
      <c r="Z1122" s="1" t="s">
        <v>50</v>
      </c>
      <c r="AA1122" s="1" t="s">
        <v>51</v>
      </c>
      <c r="AB1122" s="1" t="s">
        <v>1658</v>
      </c>
      <c r="AC1122" s="1" t="s">
        <v>37</v>
      </c>
    </row>
    <row r="1123" spans="1:29" x14ac:dyDescent="0.25">
      <c r="A1123" s="1" t="s">
        <v>33</v>
      </c>
      <c r="B1123" s="1" t="s">
        <v>34</v>
      </c>
      <c r="C1123" s="2">
        <v>45342</v>
      </c>
      <c r="D1123" s="1" t="s">
        <v>35</v>
      </c>
      <c r="E1123" s="1" t="s">
        <v>36</v>
      </c>
      <c r="F1123" s="1" t="s">
        <v>37</v>
      </c>
      <c r="G1123" s="1" t="s">
        <v>1659</v>
      </c>
      <c r="H1123" s="1" t="s">
        <v>1660</v>
      </c>
      <c r="I1123" s="3">
        <v>0</v>
      </c>
      <c r="J1123" s="3">
        <v>641603</v>
      </c>
      <c r="K1123" s="1" t="s">
        <v>40</v>
      </c>
      <c r="L1123" s="1" t="s">
        <v>160</v>
      </c>
      <c r="M1123" s="1" t="s">
        <v>161</v>
      </c>
      <c r="N1123" s="1" t="s">
        <v>37</v>
      </c>
      <c r="O1123" s="1" t="s">
        <v>43</v>
      </c>
      <c r="P1123" s="1" t="s">
        <v>43</v>
      </c>
      <c r="Q1123" s="1" t="s">
        <v>43</v>
      </c>
      <c r="R1123" s="3">
        <v>0</v>
      </c>
      <c r="S1123" s="1" t="s">
        <v>44</v>
      </c>
      <c r="T1123" s="1" t="s">
        <v>45</v>
      </c>
      <c r="U1123" s="1" t="s">
        <v>1659</v>
      </c>
      <c r="V1123" s="1" t="s">
        <v>46</v>
      </c>
      <c r="W1123" s="1" t="s">
        <v>47</v>
      </c>
      <c r="X1123" s="1" t="s">
        <v>1661</v>
      </c>
      <c r="Y1123" s="1" t="s">
        <v>49</v>
      </c>
      <c r="Z1123" s="1" t="s">
        <v>50</v>
      </c>
      <c r="AA1123" s="1" t="s">
        <v>51</v>
      </c>
      <c r="AB1123" s="1" t="s">
        <v>1661</v>
      </c>
      <c r="AC1123" s="1" t="s">
        <v>37</v>
      </c>
    </row>
    <row r="1124" spans="1:29" x14ac:dyDescent="0.25">
      <c r="A1124" s="1" t="s">
        <v>33</v>
      </c>
      <c r="B1124" s="1" t="s">
        <v>34</v>
      </c>
      <c r="C1124" s="2">
        <v>45343</v>
      </c>
      <c r="D1124" s="1" t="s">
        <v>35</v>
      </c>
      <c r="E1124" s="1" t="s">
        <v>36</v>
      </c>
      <c r="F1124" s="1" t="s">
        <v>37</v>
      </c>
      <c r="G1124" s="1" t="s">
        <v>1662</v>
      </c>
      <c r="H1124" s="1" t="s">
        <v>1663</v>
      </c>
      <c r="I1124" s="3">
        <v>0</v>
      </c>
      <c r="J1124" s="3">
        <v>260000</v>
      </c>
      <c r="K1124" s="1" t="s">
        <v>40</v>
      </c>
      <c r="L1124" s="1" t="s">
        <v>838</v>
      </c>
      <c r="M1124" s="1" t="s">
        <v>839</v>
      </c>
      <c r="N1124" s="1" t="s">
        <v>37</v>
      </c>
      <c r="O1124" s="1" t="s">
        <v>43</v>
      </c>
      <c r="P1124" s="1" t="s">
        <v>43</v>
      </c>
      <c r="Q1124" s="1" t="s">
        <v>43</v>
      </c>
      <c r="R1124" s="3">
        <v>0</v>
      </c>
      <c r="S1124" s="1" t="s">
        <v>44</v>
      </c>
      <c r="T1124" s="1" t="s">
        <v>45</v>
      </c>
      <c r="U1124" s="1" t="s">
        <v>1662</v>
      </c>
      <c r="V1124" s="1" t="s">
        <v>46</v>
      </c>
      <c r="W1124" s="1" t="s">
        <v>47</v>
      </c>
      <c r="X1124" s="1" t="s">
        <v>1664</v>
      </c>
      <c r="Y1124" s="1" t="s">
        <v>49</v>
      </c>
      <c r="Z1124" s="1" t="s">
        <v>50</v>
      </c>
      <c r="AA1124" s="1" t="s">
        <v>51</v>
      </c>
      <c r="AB1124" s="1" t="s">
        <v>1664</v>
      </c>
      <c r="AC1124" s="1" t="s">
        <v>37</v>
      </c>
    </row>
    <row r="1125" spans="1:29" x14ac:dyDescent="0.25">
      <c r="A1125" s="1" t="s">
        <v>33</v>
      </c>
      <c r="B1125" s="1" t="s">
        <v>34</v>
      </c>
      <c r="C1125" s="2">
        <v>45343</v>
      </c>
      <c r="D1125" s="1" t="s">
        <v>35</v>
      </c>
      <c r="E1125" s="1" t="s">
        <v>36</v>
      </c>
      <c r="F1125" s="1" t="s">
        <v>37</v>
      </c>
      <c r="G1125" s="1" t="s">
        <v>1665</v>
      </c>
      <c r="H1125" s="1" t="s">
        <v>1666</v>
      </c>
      <c r="I1125" s="3">
        <v>0</v>
      </c>
      <c r="J1125" s="3">
        <v>780000</v>
      </c>
      <c r="K1125" s="1" t="s">
        <v>40</v>
      </c>
      <c r="L1125" s="1" t="s">
        <v>1433</v>
      </c>
      <c r="M1125" s="1" t="s">
        <v>806</v>
      </c>
      <c r="N1125" s="1" t="s">
        <v>37</v>
      </c>
      <c r="O1125" s="1" t="s">
        <v>43</v>
      </c>
      <c r="P1125" s="1" t="s">
        <v>43</v>
      </c>
      <c r="Q1125" s="1" t="s">
        <v>43</v>
      </c>
      <c r="R1125" s="3">
        <v>0</v>
      </c>
      <c r="S1125" s="1" t="s">
        <v>44</v>
      </c>
      <c r="T1125" s="1" t="s">
        <v>45</v>
      </c>
      <c r="U1125" s="1" t="s">
        <v>1665</v>
      </c>
      <c r="V1125" s="1" t="s">
        <v>46</v>
      </c>
      <c r="W1125" s="1" t="s">
        <v>47</v>
      </c>
      <c r="X1125" s="1" t="s">
        <v>1667</v>
      </c>
      <c r="Y1125" s="1" t="s">
        <v>49</v>
      </c>
      <c r="Z1125" s="1" t="s">
        <v>50</v>
      </c>
      <c r="AA1125" s="1" t="s">
        <v>51</v>
      </c>
      <c r="AB1125" s="1" t="s">
        <v>1667</v>
      </c>
      <c r="AC1125" s="1" t="s">
        <v>37</v>
      </c>
    </row>
    <row r="1126" spans="1:29" x14ac:dyDescent="0.25">
      <c r="A1126" s="1" t="s">
        <v>33</v>
      </c>
      <c r="B1126" s="1" t="s">
        <v>34</v>
      </c>
      <c r="C1126" s="2">
        <v>45350</v>
      </c>
      <c r="D1126" s="1" t="s">
        <v>35</v>
      </c>
      <c r="E1126" s="1" t="s">
        <v>36</v>
      </c>
      <c r="F1126" s="1" t="s">
        <v>37</v>
      </c>
      <c r="G1126" s="1" t="s">
        <v>1668</v>
      </c>
      <c r="H1126" s="1" t="s">
        <v>1669</v>
      </c>
      <c r="I1126" s="3">
        <v>0</v>
      </c>
      <c r="J1126" s="3">
        <v>565457</v>
      </c>
      <c r="K1126" s="1" t="s">
        <v>40</v>
      </c>
      <c r="L1126" s="1" t="s">
        <v>452</v>
      </c>
      <c r="M1126" s="1" t="s">
        <v>453</v>
      </c>
      <c r="N1126" s="1" t="s">
        <v>37</v>
      </c>
      <c r="O1126" s="1" t="s">
        <v>43</v>
      </c>
      <c r="P1126" s="1" t="s">
        <v>43</v>
      </c>
      <c r="Q1126" s="1" t="s">
        <v>43</v>
      </c>
      <c r="R1126" s="3">
        <v>0</v>
      </c>
      <c r="S1126" s="1" t="s">
        <v>44</v>
      </c>
      <c r="T1126" s="1" t="s">
        <v>45</v>
      </c>
      <c r="U1126" s="1" t="s">
        <v>1668</v>
      </c>
      <c r="V1126" s="1" t="s">
        <v>46</v>
      </c>
      <c r="W1126" s="1" t="s">
        <v>47</v>
      </c>
      <c r="X1126" s="1" t="s">
        <v>1670</v>
      </c>
      <c r="Y1126" s="1" t="s">
        <v>49</v>
      </c>
      <c r="Z1126" s="1" t="s">
        <v>50</v>
      </c>
      <c r="AA1126" s="1" t="s">
        <v>51</v>
      </c>
      <c r="AB1126" s="1" t="s">
        <v>1670</v>
      </c>
      <c r="AC1126" s="1" t="s">
        <v>37</v>
      </c>
    </row>
    <row r="1127" spans="1:29" x14ac:dyDescent="0.25">
      <c r="A1127" s="1" t="s">
        <v>33</v>
      </c>
      <c r="B1127" s="1" t="s">
        <v>34</v>
      </c>
      <c r="C1127" s="2">
        <v>45350</v>
      </c>
      <c r="D1127" s="1" t="s">
        <v>35</v>
      </c>
      <c r="E1127" s="1" t="s">
        <v>36</v>
      </c>
      <c r="F1127" s="1" t="s">
        <v>37</v>
      </c>
      <c r="G1127" s="1" t="s">
        <v>1668</v>
      </c>
      <c r="H1127" s="1" t="s">
        <v>192</v>
      </c>
      <c r="I1127" s="3">
        <v>0</v>
      </c>
      <c r="J1127" s="3">
        <v>47392</v>
      </c>
      <c r="K1127" s="1" t="s">
        <v>40</v>
      </c>
      <c r="L1127" s="1" t="s">
        <v>283</v>
      </c>
      <c r="M1127" s="1" t="s">
        <v>284</v>
      </c>
      <c r="N1127" s="1" t="s">
        <v>37</v>
      </c>
      <c r="O1127" s="1" t="s">
        <v>43</v>
      </c>
      <c r="P1127" s="1" t="s">
        <v>43</v>
      </c>
      <c r="Q1127" s="1" t="s">
        <v>43</v>
      </c>
      <c r="R1127" s="3">
        <v>0</v>
      </c>
      <c r="S1127" s="1" t="s">
        <v>44</v>
      </c>
      <c r="T1127" s="1" t="s">
        <v>45</v>
      </c>
      <c r="U1127" s="1" t="s">
        <v>1668</v>
      </c>
      <c r="V1127" s="1" t="s">
        <v>46</v>
      </c>
      <c r="W1127" s="1" t="s">
        <v>47</v>
      </c>
      <c r="X1127" s="1" t="s">
        <v>1670</v>
      </c>
      <c r="Y1127" s="1" t="s">
        <v>49</v>
      </c>
      <c r="Z1127" s="1" t="s">
        <v>50</v>
      </c>
      <c r="AA1127" s="1" t="s">
        <v>51</v>
      </c>
      <c r="AB1127" s="1" t="s">
        <v>1670</v>
      </c>
      <c r="AC1127" s="1" t="s">
        <v>37</v>
      </c>
    </row>
    <row r="1128" spans="1:29" hidden="1" x14ac:dyDescent="0.25">
      <c r="A1128" s="1" t="s">
        <v>33</v>
      </c>
      <c r="B1128" s="1" t="s">
        <v>34</v>
      </c>
      <c r="C1128" s="2">
        <v>45351</v>
      </c>
      <c r="D1128" s="1" t="s">
        <v>73</v>
      </c>
      <c r="E1128" s="1" t="s">
        <v>74</v>
      </c>
      <c r="F1128" s="1" t="s">
        <v>37</v>
      </c>
      <c r="G1128" s="1" t="s">
        <v>1012</v>
      </c>
      <c r="H1128" s="1" t="s">
        <v>34</v>
      </c>
      <c r="I1128" s="3">
        <v>46773</v>
      </c>
      <c r="J1128" s="3">
        <v>0</v>
      </c>
      <c r="K1128" s="1" t="s">
        <v>40</v>
      </c>
      <c r="L1128" s="1" t="s">
        <v>1671</v>
      </c>
      <c r="M1128" s="1" t="s">
        <v>676</v>
      </c>
      <c r="N1128" s="1" t="s">
        <v>928</v>
      </c>
      <c r="O1128" s="1" t="s">
        <v>929</v>
      </c>
      <c r="P1128" s="1" t="s">
        <v>43</v>
      </c>
      <c r="Q1128" s="1" t="s">
        <v>43</v>
      </c>
      <c r="R1128" s="3">
        <v>0</v>
      </c>
      <c r="S1128" s="1" t="s">
        <v>44</v>
      </c>
      <c r="T1128" s="1" t="s">
        <v>45</v>
      </c>
      <c r="U1128" s="1" t="s">
        <v>1012</v>
      </c>
      <c r="V1128" s="1" t="s">
        <v>46</v>
      </c>
      <c r="W1128" s="1" t="s">
        <v>81</v>
      </c>
      <c r="X1128" s="1" t="s">
        <v>1672</v>
      </c>
      <c r="Y1128" s="1" t="s">
        <v>83</v>
      </c>
      <c r="Z1128" s="1" t="s">
        <v>84</v>
      </c>
      <c r="AA1128" s="1" t="s">
        <v>51</v>
      </c>
      <c r="AB1128" s="1" t="s">
        <v>1672</v>
      </c>
      <c r="AC1128" s="1" t="s">
        <v>37</v>
      </c>
    </row>
    <row r="1129" spans="1:29" hidden="1" x14ac:dyDescent="0.25">
      <c r="A1129" s="1" t="s">
        <v>33</v>
      </c>
      <c r="B1129" s="1" t="s">
        <v>34</v>
      </c>
      <c r="C1129" s="2">
        <v>45351</v>
      </c>
      <c r="D1129" s="1" t="s">
        <v>73</v>
      </c>
      <c r="E1129" s="1" t="s">
        <v>74</v>
      </c>
      <c r="F1129" s="1" t="s">
        <v>37</v>
      </c>
      <c r="G1129" s="1" t="s">
        <v>1012</v>
      </c>
      <c r="H1129" s="1" t="s">
        <v>34</v>
      </c>
      <c r="I1129" s="3">
        <v>43334</v>
      </c>
      <c r="J1129" s="3">
        <v>0</v>
      </c>
      <c r="K1129" s="1" t="s">
        <v>40</v>
      </c>
      <c r="L1129" s="1" t="s">
        <v>723</v>
      </c>
      <c r="M1129" s="1" t="s">
        <v>724</v>
      </c>
      <c r="N1129" s="1" t="s">
        <v>89</v>
      </c>
      <c r="O1129" s="1" t="s">
        <v>90</v>
      </c>
      <c r="P1129" s="1" t="s">
        <v>43</v>
      </c>
      <c r="Q1129" s="1" t="s">
        <v>43</v>
      </c>
      <c r="R1129" s="3">
        <v>0</v>
      </c>
      <c r="S1129" s="1" t="s">
        <v>44</v>
      </c>
      <c r="T1129" s="1" t="s">
        <v>45</v>
      </c>
      <c r="U1129" s="1" t="s">
        <v>1012</v>
      </c>
      <c r="V1129" s="1" t="s">
        <v>46</v>
      </c>
      <c r="W1129" s="1" t="s">
        <v>81</v>
      </c>
      <c r="X1129" s="1" t="s">
        <v>1672</v>
      </c>
      <c r="Y1129" s="1" t="s">
        <v>83</v>
      </c>
      <c r="Z1129" s="1" t="s">
        <v>84</v>
      </c>
      <c r="AA1129" s="1" t="s">
        <v>51</v>
      </c>
      <c r="AB1129" s="1" t="s">
        <v>1672</v>
      </c>
      <c r="AC1129" s="1" t="s">
        <v>37</v>
      </c>
    </row>
    <row r="1130" spans="1:29" hidden="1" x14ac:dyDescent="0.25">
      <c r="A1130" s="1" t="s">
        <v>33</v>
      </c>
      <c r="B1130" s="1" t="s">
        <v>34</v>
      </c>
      <c r="C1130" s="2">
        <v>45351</v>
      </c>
      <c r="D1130" s="1" t="s">
        <v>73</v>
      </c>
      <c r="E1130" s="1" t="s">
        <v>74</v>
      </c>
      <c r="F1130" s="1" t="s">
        <v>37</v>
      </c>
      <c r="G1130" s="1" t="s">
        <v>1012</v>
      </c>
      <c r="H1130" s="1" t="s">
        <v>34</v>
      </c>
      <c r="I1130" s="3">
        <v>130000</v>
      </c>
      <c r="J1130" s="3">
        <v>0</v>
      </c>
      <c r="K1130" s="1" t="s">
        <v>40</v>
      </c>
      <c r="L1130" s="1" t="s">
        <v>636</v>
      </c>
      <c r="M1130" s="1" t="s">
        <v>637</v>
      </c>
      <c r="N1130" s="1" t="s">
        <v>89</v>
      </c>
      <c r="O1130" s="1" t="s">
        <v>90</v>
      </c>
      <c r="P1130" s="1" t="s">
        <v>43</v>
      </c>
      <c r="Q1130" s="1" t="s">
        <v>43</v>
      </c>
      <c r="R1130" s="3">
        <v>0</v>
      </c>
      <c r="S1130" s="1" t="s">
        <v>44</v>
      </c>
      <c r="T1130" s="1" t="s">
        <v>45</v>
      </c>
      <c r="U1130" s="1" t="s">
        <v>1012</v>
      </c>
      <c r="V1130" s="1" t="s">
        <v>46</v>
      </c>
      <c r="W1130" s="1" t="s">
        <v>81</v>
      </c>
      <c r="X1130" s="1" t="s">
        <v>1672</v>
      </c>
      <c r="Y1130" s="1" t="s">
        <v>83</v>
      </c>
      <c r="Z1130" s="1" t="s">
        <v>84</v>
      </c>
      <c r="AA1130" s="1" t="s">
        <v>51</v>
      </c>
      <c r="AB1130" s="1" t="s">
        <v>1672</v>
      </c>
      <c r="AC1130" s="1" t="s">
        <v>37</v>
      </c>
    </row>
    <row r="1131" spans="1:29" hidden="1" x14ac:dyDescent="0.25">
      <c r="A1131" s="1" t="s">
        <v>33</v>
      </c>
      <c r="B1131" s="1" t="s">
        <v>34</v>
      </c>
      <c r="C1131" s="2">
        <v>45351</v>
      </c>
      <c r="D1131" s="1" t="s">
        <v>73</v>
      </c>
      <c r="E1131" s="1" t="s">
        <v>74</v>
      </c>
      <c r="F1131" s="1" t="s">
        <v>37</v>
      </c>
      <c r="G1131" s="1" t="s">
        <v>1012</v>
      </c>
      <c r="H1131" s="1" t="s">
        <v>34</v>
      </c>
      <c r="I1131" s="3">
        <v>130694</v>
      </c>
      <c r="J1131" s="3">
        <v>0</v>
      </c>
      <c r="K1131" s="1" t="s">
        <v>40</v>
      </c>
      <c r="L1131" s="1" t="s">
        <v>723</v>
      </c>
      <c r="M1131" s="1" t="s">
        <v>724</v>
      </c>
      <c r="N1131" s="1" t="s">
        <v>89</v>
      </c>
      <c r="O1131" s="1" t="s">
        <v>90</v>
      </c>
      <c r="P1131" s="1" t="s">
        <v>43</v>
      </c>
      <c r="Q1131" s="1" t="s">
        <v>43</v>
      </c>
      <c r="R1131" s="3">
        <v>0</v>
      </c>
      <c r="S1131" s="1" t="s">
        <v>44</v>
      </c>
      <c r="T1131" s="1" t="s">
        <v>45</v>
      </c>
      <c r="U1131" s="1" t="s">
        <v>1012</v>
      </c>
      <c r="V1131" s="1" t="s">
        <v>46</v>
      </c>
      <c r="W1131" s="1" t="s">
        <v>81</v>
      </c>
      <c r="X1131" s="1" t="s">
        <v>1672</v>
      </c>
      <c r="Y1131" s="1" t="s">
        <v>83</v>
      </c>
      <c r="Z1131" s="1" t="s">
        <v>84</v>
      </c>
      <c r="AA1131" s="1" t="s">
        <v>51</v>
      </c>
      <c r="AB1131" s="1" t="s">
        <v>1672</v>
      </c>
      <c r="AC1131" s="1" t="s">
        <v>37</v>
      </c>
    </row>
    <row r="1132" spans="1:29" hidden="1" x14ac:dyDescent="0.25">
      <c r="A1132" s="1" t="s">
        <v>33</v>
      </c>
      <c r="B1132" s="1" t="s">
        <v>34</v>
      </c>
      <c r="C1132" s="2">
        <v>45351</v>
      </c>
      <c r="D1132" s="1" t="s">
        <v>73</v>
      </c>
      <c r="E1132" s="1" t="s">
        <v>74</v>
      </c>
      <c r="F1132" s="1" t="s">
        <v>37</v>
      </c>
      <c r="G1132" s="1" t="s">
        <v>1012</v>
      </c>
      <c r="H1132" s="1" t="s">
        <v>34</v>
      </c>
      <c r="I1132" s="3">
        <v>47394</v>
      </c>
      <c r="J1132" s="3">
        <v>0</v>
      </c>
      <c r="K1132" s="1" t="s">
        <v>40</v>
      </c>
      <c r="L1132" s="1" t="s">
        <v>283</v>
      </c>
      <c r="M1132" s="1" t="s">
        <v>284</v>
      </c>
      <c r="N1132" s="1" t="s">
        <v>79</v>
      </c>
      <c r="O1132" s="1" t="s">
        <v>80</v>
      </c>
      <c r="P1132" s="1" t="s">
        <v>43</v>
      </c>
      <c r="Q1132" s="1" t="s">
        <v>43</v>
      </c>
      <c r="R1132" s="3">
        <v>0</v>
      </c>
      <c r="S1132" s="1" t="s">
        <v>44</v>
      </c>
      <c r="T1132" s="1" t="s">
        <v>45</v>
      </c>
      <c r="U1132" s="1" t="s">
        <v>1012</v>
      </c>
      <c r="V1132" s="1" t="s">
        <v>46</v>
      </c>
      <c r="W1132" s="1" t="s">
        <v>81</v>
      </c>
      <c r="X1132" s="1" t="s">
        <v>1672</v>
      </c>
      <c r="Y1132" s="1" t="s">
        <v>83</v>
      </c>
      <c r="Z1132" s="1" t="s">
        <v>84</v>
      </c>
      <c r="AA1132" s="1" t="s">
        <v>51</v>
      </c>
      <c r="AB1132" s="1" t="s">
        <v>1672</v>
      </c>
      <c r="AC1132" s="1" t="s">
        <v>37</v>
      </c>
    </row>
    <row r="1133" spans="1:29" hidden="1" x14ac:dyDescent="0.25">
      <c r="A1133" s="1" t="s">
        <v>33</v>
      </c>
      <c r="B1133" s="1" t="s">
        <v>34</v>
      </c>
      <c r="C1133" s="2">
        <v>45351</v>
      </c>
      <c r="D1133" s="1" t="s">
        <v>73</v>
      </c>
      <c r="E1133" s="1" t="s">
        <v>74</v>
      </c>
      <c r="F1133" s="1" t="s">
        <v>37</v>
      </c>
      <c r="G1133" s="1" t="s">
        <v>1012</v>
      </c>
      <c r="H1133" s="1" t="s">
        <v>34</v>
      </c>
      <c r="I1133" s="3">
        <v>563334</v>
      </c>
      <c r="J1133" s="3">
        <v>0</v>
      </c>
      <c r="K1133" s="1" t="s">
        <v>40</v>
      </c>
      <c r="L1133" s="1" t="s">
        <v>77</v>
      </c>
      <c r="M1133" s="1" t="s">
        <v>78</v>
      </c>
      <c r="N1133" s="1" t="s">
        <v>79</v>
      </c>
      <c r="O1133" s="1" t="s">
        <v>80</v>
      </c>
      <c r="P1133" s="1" t="s">
        <v>43</v>
      </c>
      <c r="Q1133" s="1" t="s">
        <v>43</v>
      </c>
      <c r="R1133" s="3">
        <v>0</v>
      </c>
      <c r="S1133" s="1" t="s">
        <v>44</v>
      </c>
      <c r="T1133" s="1" t="s">
        <v>45</v>
      </c>
      <c r="U1133" s="1" t="s">
        <v>1012</v>
      </c>
      <c r="V1133" s="1" t="s">
        <v>46</v>
      </c>
      <c r="W1133" s="1" t="s">
        <v>81</v>
      </c>
      <c r="X1133" s="1" t="s">
        <v>1672</v>
      </c>
      <c r="Y1133" s="1" t="s">
        <v>83</v>
      </c>
      <c r="Z1133" s="1" t="s">
        <v>84</v>
      </c>
      <c r="AA1133" s="1" t="s">
        <v>51</v>
      </c>
      <c r="AB1133" s="1" t="s">
        <v>1672</v>
      </c>
      <c r="AC1133" s="1" t="s">
        <v>37</v>
      </c>
    </row>
    <row r="1134" spans="1:29" hidden="1" x14ac:dyDescent="0.25">
      <c r="A1134" s="1" t="s">
        <v>33</v>
      </c>
      <c r="B1134" s="1" t="s">
        <v>34</v>
      </c>
      <c r="C1134" s="2">
        <v>45351</v>
      </c>
      <c r="D1134" s="1" t="s">
        <v>73</v>
      </c>
      <c r="E1134" s="1" t="s">
        <v>74</v>
      </c>
      <c r="F1134" s="1" t="s">
        <v>37</v>
      </c>
      <c r="G1134" s="1" t="s">
        <v>1012</v>
      </c>
      <c r="H1134" s="1" t="s">
        <v>34</v>
      </c>
      <c r="I1134" s="3">
        <v>303334</v>
      </c>
      <c r="J1134" s="3">
        <v>0</v>
      </c>
      <c r="K1134" s="1" t="s">
        <v>40</v>
      </c>
      <c r="L1134" s="1" t="s">
        <v>1433</v>
      </c>
      <c r="M1134" s="1" t="s">
        <v>806</v>
      </c>
      <c r="N1134" s="1" t="s">
        <v>79</v>
      </c>
      <c r="O1134" s="1" t="s">
        <v>80</v>
      </c>
      <c r="P1134" s="1" t="s">
        <v>43</v>
      </c>
      <c r="Q1134" s="1" t="s">
        <v>43</v>
      </c>
      <c r="R1134" s="3">
        <v>0</v>
      </c>
      <c r="S1134" s="1" t="s">
        <v>44</v>
      </c>
      <c r="T1134" s="1" t="s">
        <v>45</v>
      </c>
      <c r="U1134" s="1" t="s">
        <v>1012</v>
      </c>
      <c r="V1134" s="1" t="s">
        <v>46</v>
      </c>
      <c r="W1134" s="1" t="s">
        <v>81</v>
      </c>
      <c r="X1134" s="1" t="s">
        <v>1672</v>
      </c>
      <c r="Y1134" s="1" t="s">
        <v>83</v>
      </c>
      <c r="Z1134" s="1" t="s">
        <v>84</v>
      </c>
      <c r="AA1134" s="1" t="s">
        <v>51</v>
      </c>
      <c r="AB1134" s="1" t="s">
        <v>1672</v>
      </c>
      <c r="AC1134" s="1" t="s">
        <v>37</v>
      </c>
    </row>
    <row r="1135" spans="1:29" hidden="1" x14ac:dyDescent="0.25">
      <c r="A1135" s="1" t="s">
        <v>33</v>
      </c>
      <c r="B1135" s="1" t="s">
        <v>34</v>
      </c>
      <c r="C1135" s="2">
        <v>45351</v>
      </c>
      <c r="D1135" s="1" t="s">
        <v>73</v>
      </c>
      <c r="E1135" s="1" t="s">
        <v>74</v>
      </c>
      <c r="F1135" s="1" t="s">
        <v>37</v>
      </c>
      <c r="G1135" s="1" t="s">
        <v>1012</v>
      </c>
      <c r="H1135" s="1" t="s">
        <v>34</v>
      </c>
      <c r="I1135" s="3">
        <v>606667</v>
      </c>
      <c r="J1135" s="3">
        <v>0</v>
      </c>
      <c r="K1135" s="1" t="s">
        <v>40</v>
      </c>
      <c r="L1135" s="1" t="s">
        <v>470</v>
      </c>
      <c r="M1135" s="1" t="s">
        <v>471</v>
      </c>
      <c r="N1135" s="1" t="s">
        <v>79</v>
      </c>
      <c r="O1135" s="1" t="s">
        <v>80</v>
      </c>
      <c r="P1135" s="1" t="s">
        <v>43</v>
      </c>
      <c r="Q1135" s="1" t="s">
        <v>43</v>
      </c>
      <c r="R1135" s="3">
        <v>0</v>
      </c>
      <c r="S1135" s="1" t="s">
        <v>44</v>
      </c>
      <c r="T1135" s="1" t="s">
        <v>45</v>
      </c>
      <c r="U1135" s="1" t="s">
        <v>1012</v>
      </c>
      <c r="V1135" s="1" t="s">
        <v>46</v>
      </c>
      <c r="W1135" s="1" t="s">
        <v>81</v>
      </c>
      <c r="X1135" s="1" t="s">
        <v>1672</v>
      </c>
      <c r="Y1135" s="1" t="s">
        <v>83</v>
      </c>
      <c r="Z1135" s="1" t="s">
        <v>84</v>
      </c>
      <c r="AA1135" s="1" t="s">
        <v>51</v>
      </c>
      <c r="AB1135" s="1" t="s">
        <v>1672</v>
      </c>
      <c r="AC1135" s="1" t="s">
        <v>37</v>
      </c>
    </row>
    <row r="1136" spans="1:29" hidden="1" x14ac:dyDescent="0.25">
      <c r="A1136" s="1" t="s">
        <v>33</v>
      </c>
      <c r="B1136" s="1" t="s">
        <v>34</v>
      </c>
      <c r="C1136" s="2">
        <v>45351</v>
      </c>
      <c r="D1136" s="1" t="s">
        <v>73</v>
      </c>
      <c r="E1136" s="1" t="s">
        <v>74</v>
      </c>
      <c r="F1136" s="1" t="s">
        <v>37</v>
      </c>
      <c r="G1136" s="1" t="s">
        <v>1012</v>
      </c>
      <c r="H1136" s="1" t="s">
        <v>34</v>
      </c>
      <c r="I1136" s="3">
        <v>43334</v>
      </c>
      <c r="J1136" s="3">
        <v>0</v>
      </c>
      <c r="K1136" s="1" t="s">
        <v>40</v>
      </c>
      <c r="L1136" s="1" t="s">
        <v>616</v>
      </c>
      <c r="M1136" s="1" t="s">
        <v>617</v>
      </c>
      <c r="N1136" s="1" t="s">
        <v>79</v>
      </c>
      <c r="O1136" s="1" t="s">
        <v>80</v>
      </c>
      <c r="P1136" s="1" t="s">
        <v>43</v>
      </c>
      <c r="Q1136" s="1" t="s">
        <v>43</v>
      </c>
      <c r="R1136" s="3">
        <v>0</v>
      </c>
      <c r="S1136" s="1" t="s">
        <v>44</v>
      </c>
      <c r="T1136" s="1" t="s">
        <v>45</v>
      </c>
      <c r="U1136" s="1" t="s">
        <v>1012</v>
      </c>
      <c r="V1136" s="1" t="s">
        <v>46</v>
      </c>
      <c r="W1136" s="1" t="s">
        <v>81</v>
      </c>
      <c r="X1136" s="1" t="s">
        <v>1672</v>
      </c>
      <c r="Y1136" s="1" t="s">
        <v>83</v>
      </c>
      <c r="Z1136" s="1" t="s">
        <v>84</v>
      </c>
      <c r="AA1136" s="1" t="s">
        <v>51</v>
      </c>
      <c r="AB1136" s="1" t="s">
        <v>1672</v>
      </c>
      <c r="AC1136" s="1" t="s">
        <v>37</v>
      </c>
    </row>
    <row r="1137" spans="1:29" hidden="1" x14ac:dyDescent="0.25">
      <c r="A1137" s="1" t="s">
        <v>33</v>
      </c>
      <c r="B1137" s="1" t="s">
        <v>34</v>
      </c>
      <c r="C1137" s="2">
        <v>45351</v>
      </c>
      <c r="D1137" s="1" t="s">
        <v>73</v>
      </c>
      <c r="E1137" s="1" t="s">
        <v>74</v>
      </c>
      <c r="F1137" s="1" t="s">
        <v>37</v>
      </c>
      <c r="G1137" s="1" t="s">
        <v>1012</v>
      </c>
      <c r="H1137" s="1" t="s">
        <v>34</v>
      </c>
      <c r="I1137" s="3">
        <v>563334</v>
      </c>
      <c r="J1137" s="3">
        <v>0</v>
      </c>
      <c r="K1137" s="1" t="s">
        <v>40</v>
      </c>
      <c r="L1137" s="1" t="s">
        <v>1522</v>
      </c>
      <c r="M1137" s="1" t="s">
        <v>658</v>
      </c>
      <c r="N1137" s="1" t="s">
        <v>79</v>
      </c>
      <c r="O1137" s="1" t="s">
        <v>80</v>
      </c>
      <c r="P1137" s="1" t="s">
        <v>43</v>
      </c>
      <c r="Q1137" s="1" t="s">
        <v>43</v>
      </c>
      <c r="R1137" s="3">
        <v>0</v>
      </c>
      <c r="S1137" s="1" t="s">
        <v>44</v>
      </c>
      <c r="T1137" s="1" t="s">
        <v>45</v>
      </c>
      <c r="U1137" s="1" t="s">
        <v>1012</v>
      </c>
      <c r="V1137" s="1" t="s">
        <v>46</v>
      </c>
      <c r="W1137" s="1" t="s">
        <v>81</v>
      </c>
      <c r="X1137" s="1" t="s">
        <v>1672</v>
      </c>
      <c r="Y1137" s="1" t="s">
        <v>83</v>
      </c>
      <c r="Z1137" s="1" t="s">
        <v>84</v>
      </c>
      <c r="AA1137" s="1" t="s">
        <v>51</v>
      </c>
      <c r="AB1137" s="1" t="s">
        <v>1672</v>
      </c>
      <c r="AC1137" s="1" t="s">
        <v>37</v>
      </c>
    </row>
    <row r="1138" spans="1:29" hidden="1" x14ac:dyDescent="0.25">
      <c r="A1138" s="1" t="s">
        <v>33</v>
      </c>
      <c r="B1138" s="1" t="s">
        <v>34</v>
      </c>
      <c r="C1138" s="2">
        <v>45351</v>
      </c>
      <c r="D1138" s="1" t="s">
        <v>73</v>
      </c>
      <c r="E1138" s="1" t="s">
        <v>74</v>
      </c>
      <c r="F1138" s="1" t="s">
        <v>37</v>
      </c>
      <c r="G1138" s="1" t="s">
        <v>1012</v>
      </c>
      <c r="H1138" s="1" t="s">
        <v>34</v>
      </c>
      <c r="I1138" s="3">
        <v>43334</v>
      </c>
      <c r="J1138" s="3">
        <v>0</v>
      </c>
      <c r="K1138" s="1" t="s">
        <v>40</v>
      </c>
      <c r="L1138" s="1" t="s">
        <v>1673</v>
      </c>
      <c r="M1138" s="1" t="s">
        <v>663</v>
      </c>
      <c r="N1138" s="1" t="s">
        <v>79</v>
      </c>
      <c r="O1138" s="1" t="s">
        <v>80</v>
      </c>
      <c r="P1138" s="1" t="s">
        <v>43</v>
      </c>
      <c r="Q1138" s="1" t="s">
        <v>43</v>
      </c>
      <c r="R1138" s="3">
        <v>0</v>
      </c>
      <c r="S1138" s="1" t="s">
        <v>44</v>
      </c>
      <c r="T1138" s="1" t="s">
        <v>45</v>
      </c>
      <c r="U1138" s="1" t="s">
        <v>1012</v>
      </c>
      <c r="V1138" s="1" t="s">
        <v>46</v>
      </c>
      <c r="W1138" s="1" t="s">
        <v>81</v>
      </c>
      <c r="X1138" s="1" t="s">
        <v>1672</v>
      </c>
      <c r="Y1138" s="1" t="s">
        <v>83</v>
      </c>
      <c r="Z1138" s="1" t="s">
        <v>84</v>
      </c>
      <c r="AA1138" s="1" t="s">
        <v>51</v>
      </c>
      <c r="AB1138" s="1" t="s">
        <v>1672</v>
      </c>
      <c r="AC1138" s="1" t="s">
        <v>37</v>
      </c>
    </row>
    <row r="1139" spans="1:29" hidden="1" x14ac:dyDescent="0.25">
      <c r="A1139" s="1" t="s">
        <v>33</v>
      </c>
      <c r="B1139" s="1" t="s">
        <v>34</v>
      </c>
      <c r="C1139" s="2">
        <v>45351</v>
      </c>
      <c r="D1139" s="1" t="s">
        <v>73</v>
      </c>
      <c r="E1139" s="1" t="s">
        <v>74</v>
      </c>
      <c r="F1139" s="1" t="s">
        <v>37</v>
      </c>
      <c r="G1139" s="1" t="s">
        <v>1012</v>
      </c>
      <c r="H1139" s="1" t="s">
        <v>34</v>
      </c>
      <c r="I1139" s="3">
        <v>216667</v>
      </c>
      <c r="J1139" s="3">
        <v>0</v>
      </c>
      <c r="K1139" s="1" t="s">
        <v>40</v>
      </c>
      <c r="L1139" s="1" t="s">
        <v>1494</v>
      </c>
      <c r="M1139" s="1" t="s">
        <v>699</v>
      </c>
      <c r="N1139" s="1" t="s">
        <v>79</v>
      </c>
      <c r="O1139" s="1" t="s">
        <v>80</v>
      </c>
      <c r="P1139" s="1" t="s">
        <v>43</v>
      </c>
      <c r="Q1139" s="1" t="s">
        <v>43</v>
      </c>
      <c r="R1139" s="3">
        <v>0</v>
      </c>
      <c r="S1139" s="1" t="s">
        <v>44</v>
      </c>
      <c r="T1139" s="1" t="s">
        <v>45</v>
      </c>
      <c r="U1139" s="1" t="s">
        <v>1012</v>
      </c>
      <c r="V1139" s="1" t="s">
        <v>46</v>
      </c>
      <c r="W1139" s="1" t="s">
        <v>81</v>
      </c>
      <c r="X1139" s="1" t="s">
        <v>1672</v>
      </c>
      <c r="Y1139" s="1" t="s">
        <v>83</v>
      </c>
      <c r="Z1139" s="1" t="s">
        <v>84</v>
      </c>
      <c r="AA1139" s="1" t="s">
        <v>51</v>
      </c>
      <c r="AB1139" s="1" t="s">
        <v>1672</v>
      </c>
      <c r="AC1139" s="1" t="s">
        <v>37</v>
      </c>
    </row>
    <row r="1140" spans="1:29" hidden="1" x14ac:dyDescent="0.25">
      <c r="A1140" s="1" t="s">
        <v>33</v>
      </c>
      <c r="B1140" s="1" t="s">
        <v>34</v>
      </c>
      <c r="C1140" s="2">
        <v>45351</v>
      </c>
      <c r="D1140" s="1" t="s">
        <v>73</v>
      </c>
      <c r="E1140" s="1" t="s">
        <v>74</v>
      </c>
      <c r="F1140" s="1" t="s">
        <v>37</v>
      </c>
      <c r="G1140" s="1" t="s">
        <v>1012</v>
      </c>
      <c r="H1140" s="1" t="s">
        <v>34</v>
      </c>
      <c r="I1140" s="3">
        <v>563334</v>
      </c>
      <c r="J1140" s="3">
        <v>0</v>
      </c>
      <c r="K1140" s="1" t="s">
        <v>40</v>
      </c>
      <c r="L1140" s="1" t="s">
        <v>113</v>
      </c>
      <c r="M1140" s="1" t="s">
        <v>114</v>
      </c>
      <c r="N1140" s="1" t="s">
        <v>79</v>
      </c>
      <c r="O1140" s="1" t="s">
        <v>80</v>
      </c>
      <c r="P1140" s="1" t="s">
        <v>43</v>
      </c>
      <c r="Q1140" s="1" t="s">
        <v>43</v>
      </c>
      <c r="R1140" s="3">
        <v>0</v>
      </c>
      <c r="S1140" s="1" t="s">
        <v>44</v>
      </c>
      <c r="T1140" s="1" t="s">
        <v>45</v>
      </c>
      <c r="U1140" s="1" t="s">
        <v>1012</v>
      </c>
      <c r="V1140" s="1" t="s">
        <v>46</v>
      </c>
      <c r="W1140" s="1" t="s">
        <v>81</v>
      </c>
      <c r="X1140" s="1" t="s">
        <v>1672</v>
      </c>
      <c r="Y1140" s="1" t="s">
        <v>83</v>
      </c>
      <c r="Z1140" s="1" t="s">
        <v>84</v>
      </c>
      <c r="AA1140" s="1" t="s">
        <v>51</v>
      </c>
      <c r="AB1140" s="1" t="s">
        <v>1672</v>
      </c>
      <c r="AC1140" s="1" t="s">
        <v>37</v>
      </c>
    </row>
    <row r="1141" spans="1:29" hidden="1" x14ac:dyDescent="0.25">
      <c r="A1141" s="1" t="s">
        <v>33</v>
      </c>
      <c r="B1141" s="1" t="s">
        <v>34</v>
      </c>
      <c r="C1141" s="2">
        <v>45351</v>
      </c>
      <c r="D1141" s="1" t="s">
        <v>73</v>
      </c>
      <c r="E1141" s="1" t="s">
        <v>74</v>
      </c>
      <c r="F1141" s="1" t="s">
        <v>37</v>
      </c>
      <c r="G1141" s="1" t="s">
        <v>1012</v>
      </c>
      <c r="H1141" s="1" t="s">
        <v>34</v>
      </c>
      <c r="I1141" s="3">
        <v>216667</v>
      </c>
      <c r="J1141" s="3">
        <v>0</v>
      </c>
      <c r="K1141" s="1" t="s">
        <v>40</v>
      </c>
      <c r="L1141" s="1" t="s">
        <v>1674</v>
      </c>
      <c r="M1141" s="1" t="s">
        <v>769</v>
      </c>
      <c r="N1141" s="1" t="s">
        <v>79</v>
      </c>
      <c r="O1141" s="1" t="s">
        <v>80</v>
      </c>
      <c r="P1141" s="1" t="s">
        <v>43</v>
      </c>
      <c r="Q1141" s="1" t="s">
        <v>43</v>
      </c>
      <c r="R1141" s="3">
        <v>0</v>
      </c>
      <c r="S1141" s="1" t="s">
        <v>44</v>
      </c>
      <c r="T1141" s="1" t="s">
        <v>45</v>
      </c>
      <c r="U1141" s="1" t="s">
        <v>1012</v>
      </c>
      <c r="V1141" s="1" t="s">
        <v>46</v>
      </c>
      <c r="W1141" s="1" t="s">
        <v>81</v>
      </c>
      <c r="X1141" s="1" t="s">
        <v>1672</v>
      </c>
      <c r="Y1141" s="1" t="s">
        <v>83</v>
      </c>
      <c r="Z1141" s="1" t="s">
        <v>84</v>
      </c>
      <c r="AA1141" s="1" t="s">
        <v>51</v>
      </c>
      <c r="AB1141" s="1" t="s">
        <v>1672</v>
      </c>
      <c r="AC1141" s="1" t="s">
        <v>37</v>
      </c>
    </row>
    <row r="1142" spans="1:29" hidden="1" x14ac:dyDescent="0.25">
      <c r="A1142" s="1" t="s">
        <v>33</v>
      </c>
      <c r="B1142" s="1" t="s">
        <v>34</v>
      </c>
      <c r="C1142" s="2">
        <v>45351</v>
      </c>
      <c r="D1142" s="1" t="s">
        <v>73</v>
      </c>
      <c r="E1142" s="1" t="s">
        <v>74</v>
      </c>
      <c r="F1142" s="1" t="s">
        <v>37</v>
      </c>
      <c r="G1142" s="1" t="s">
        <v>1012</v>
      </c>
      <c r="H1142" s="1" t="s">
        <v>34</v>
      </c>
      <c r="I1142" s="3">
        <v>86667</v>
      </c>
      <c r="J1142" s="3">
        <v>0</v>
      </c>
      <c r="K1142" s="1" t="s">
        <v>40</v>
      </c>
      <c r="L1142" s="1" t="s">
        <v>464</v>
      </c>
      <c r="M1142" s="1" t="s">
        <v>465</v>
      </c>
      <c r="N1142" s="1" t="s">
        <v>79</v>
      </c>
      <c r="O1142" s="1" t="s">
        <v>80</v>
      </c>
      <c r="P1142" s="1" t="s">
        <v>43</v>
      </c>
      <c r="Q1142" s="1" t="s">
        <v>43</v>
      </c>
      <c r="R1142" s="3">
        <v>0</v>
      </c>
      <c r="S1142" s="1" t="s">
        <v>44</v>
      </c>
      <c r="T1142" s="1" t="s">
        <v>45</v>
      </c>
      <c r="U1142" s="1" t="s">
        <v>1012</v>
      </c>
      <c r="V1142" s="1" t="s">
        <v>46</v>
      </c>
      <c r="W1142" s="1" t="s">
        <v>81</v>
      </c>
      <c r="X1142" s="1" t="s">
        <v>1672</v>
      </c>
      <c r="Y1142" s="1" t="s">
        <v>83</v>
      </c>
      <c r="Z1142" s="1" t="s">
        <v>84</v>
      </c>
      <c r="AA1142" s="1" t="s">
        <v>51</v>
      </c>
      <c r="AB1142" s="1" t="s">
        <v>1672</v>
      </c>
      <c r="AC1142" s="1" t="s">
        <v>37</v>
      </c>
    </row>
    <row r="1143" spans="1:29" hidden="1" x14ac:dyDescent="0.25">
      <c r="A1143" s="1" t="s">
        <v>33</v>
      </c>
      <c r="B1143" s="1" t="s">
        <v>34</v>
      </c>
      <c r="C1143" s="2">
        <v>45351</v>
      </c>
      <c r="D1143" s="1" t="s">
        <v>73</v>
      </c>
      <c r="E1143" s="1" t="s">
        <v>74</v>
      </c>
      <c r="F1143" s="1" t="s">
        <v>37</v>
      </c>
      <c r="G1143" s="1" t="s">
        <v>1012</v>
      </c>
      <c r="H1143" s="1" t="s">
        <v>34</v>
      </c>
      <c r="I1143" s="3">
        <v>563334</v>
      </c>
      <c r="J1143" s="3">
        <v>0</v>
      </c>
      <c r="K1143" s="1" t="s">
        <v>40</v>
      </c>
      <c r="L1143" s="1" t="s">
        <v>117</v>
      </c>
      <c r="M1143" s="1" t="s">
        <v>118</v>
      </c>
      <c r="N1143" s="1" t="s">
        <v>79</v>
      </c>
      <c r="O1143" s="1" t="s">
        <v>80</v>
      </c>
      <c r="P1143" s="1" t="s">
        <v>43</v>
      </c>
      <c r="Q1143" s="1" t="s">
        <v>43</v>
      </c>
      <c r="R1143" s="3">
        <v>0</v>
      </c>
      <c r="S1143" s="1" t="s">
        <v>44</v>
      </c>
      <c r="T1143" s="1" t="s">
        <v>45</v>
      </c>
      <c r="U1143" s="1" t="s">
        <v>1012</v>
      </c>
      <c r="V1143" s="1" t="s">
        <v>46</v>
      </c>
      <c r="W1143" s="1" t="s">
        <v>81</v>
      </c>
      <c r="X1143" s="1" t="s">
        <v>1672</v>
      </c>
      <c r="Y1143" s="1" t="s">
        <v>83</v>
      </c>
      <c r="Z1143" s="1" t="s">
        <v>84</v>
      </c>
      <c r="AA1143" s="1" t="s">
        <v>51</v>
      </c>
      <c r="AB1143" s="1" t="s">
        <v>1672</v>
      </c>
      <c r="AC1143" s="1" t="s">
        <v>37</v>
      </c>
    </row>
    <row r="1144" spans="1:29" hidden="1" x14ac:dyDescent="0.25">
      <c r="A1144" s="1" t="s">
        <v>33</v>
      </c>
      <c r="B1144" s="1" t="s">
        <v>34</v>
      </c>
      <c r="C1144" s="2">
        <v>45351</v>
      </c>
      <c r="D1144" s="1" t="s">
        <v>73</v>
      </c>
      <c r="E1144" s="1" t="s">
        <v>74</v>
      </c>
      <c r="F1144" s="1" t="s">
        <v>37</v>
      </c>
      <c r="G1144" s="1" t="s">
        <v>1012</v>
      </c>
      <c r="H1144" s="1" t="s">
        <v>34</v>
      </c>
      <c r="I1144" s="3">
        <v>658878</v>
      </c>
      <c r="J1144" s="3">
        <v>0</v>
      </c>
      <c r="K1144" s="1" t="s">
        <v>40</v>
      </c>
      <c r="L1144" s="1" t="s">
        <v>160</v>
      </c>
      <c r="M1144" s="1" t="s">
        <v>161</v>
      </c>
      <c r="N1144" s="1" t="s">
        <v>79</v>
      </c>
      <c r="O1144" s="1" t="s">
        <v>80</v>
      </c>
      <c r="P1144" s="1" t="s">
        <v>43</v>
      </c>
      <c r="Q1144" s="1" t="s">
        <v>43</v>
      </c>
      <c r="R1144" s="3">
        <v>0</v>
      </c>
      <c r="S1144" s="1" t="s">
        <v>44</v>
      </c>
      <c r="T1144" s="1" t="s">
        <v>45</v>
      </c>
      <c r="U1144" s="1" t="s">
        <v>1012</v>
      </c>
      <c r="V1144" s="1" t="s">
        <v>46</v>
      </c>
      <c r="W1144" s="1" t="s">
        <v>81</v>
      </c>
      <c r="X1144" s="1" t="s">
        <v>1672</v>
      </c>
      <c r="Y1144" s="1" t="s">
        <v>83</v>
      </c>
      <c r="Z1144" s="1" t="s">
        <v>84</v>
      </c>
      <c r="AA1144" s="1" t="s">
        <v>51</v>
      </c>
      <c r="AB1144" s="1" t="s">
        <v>1672</v>
      </c>
      <c r="AC1144" s="1" t="s">
        <v>37</v>
      </c>
    </row>
    <row r="1145" spans="1:29" hidden="1" x14ac:dyDescent="0.25">
      <c r="A1145" s="1" t="s">
        <v>33</v>
      </c>
      <c r="B1145" s="1" t="s">
        <v>34</v>
      </c>
      <c r="C1145" s="2">
        <v>45351</v>
      </c>
      <c r="D1145" s="1" t="s">
        <v>73</v>
      </c>
      <c r="E1145" s="1" t="s">
        <v>74</v>
      </c>
      <c r="F1145" s="1" t="s">
        <v>37</v>
      </c>
      <c r="G1145" s="1" t="s">
        <v>1012</v>
      </c>
      <c r="H1145" s="1" t="s">
        <v>34</v>
      </c>
      <c r="I1145" s="3">
        <v>43645</v>
      </c>
      <c r="J1145" s="3">
        <v>0</v>
      </c>
      <c r="K1145" s="1" t="s">
        <v>40</v>
      </c>
      <c r="L1145" s="1" t="s">
        <v>285</v>
      </c>
      <c r="M1145" s="1" t="s">
        <v>286</v>
      </c>
      <c r="N1145" s="1" t="s">
        <v>79</v>
      </c>
      <c r="O1145" s="1" t="s">
        <v>80</v>
      </c>
      <c r="P1145" s="1" t="s">
        <v>43</v>
      </c>
      <c r="Q1145" s="1" t="s">
        <v>43</v>
      </c>
      <c r="R1145" s="3">
        <v>0</v>
      </c>
      <c r="S1145" s="1" t="s">
        <v>44</v>
      </c>
      <c r="T1145" s="1" t="s">
        <v>45</v>
      </c>
      <c r="U1145" s="1" t="s">
        <v>1012</v>
      </c>
      <c r="V1145" s="1" t="s">
        <v>46</v>
      </c>
      <c r="W1145" s="1" t="s">
        <v>81</v>
      </c>
      <c r="X1145" s="1" t="s">
        <v>1672</v>
      </c>
      <c r="Y1145" s="1" t="s">
        <v>83</v>
      </c>
      <c r="Z1145" s="1" t="s">
        <v>84</v>
      </c>
      <c r="AA1145" s="1" t="s">
        <v>51</v>
      </c>
      <c r="AB1145" s="1" t="s">
        <v>1672</v>
      </c>
      <c r="AC1145" s="1" t="s">
        <v>37</v>
      </c>
    </row>
    <row r="1146" spans="1:29" hidden="1" x14ac:dyDescent="0.25">
      <c r="A1146" s="1" t="s">
        <v>33</v>
      </c>
      <c r="B1146" s="1" t="s">
        <v>34</v>
      </c>
      <c r="C1146" s="2">
        <v>45351</v>
      </c>
      <c r="D1146" s="1" t="s">
        <v>73</v>
      </c>
      <c r="E1146" s="1" t="s">
        <v>74</v>
      </c>
      <c r="F1146" s="1" t="s">
        <v>37</v>
      </c>
      <c r="G1146" s="1" t="s">
        <v>1012</v>
      </c>
      <c r="H1146" s="1" t="s">
        <v>34</v>
      </c>
      <c r="I1146" s="3">
        <v>46384</v>
      </c>
      <c r="J1146" s="3">
        <v>0</v>
      </c>
      <c r="K1146" s="1" t="s">
        <v>40</v>
      </c>
      <c r="L1146" s="1" t="s">
        <v>537</v>
      </c>
      <c r="M1146" s="1" t="s">
        <v>538</v>
      </c>
      <c r="N1146" s="1" t="s">
        <v>79</v>
      </c>
      <c r="O1146" s="1" t="s">
        <v>80</v>
      </c>
      <c r="P1146" s="1" t="s">
        <v>43</v>
      </c>
      <c r="Q1146" s="1" t="s">
        <v>43</v>
      </c>
      <c r="R1146" s="3">
        <v>0</v>
      </c>
      <c r="S1146" s="1" t="s">
        <v>44</v>
      </c>
      <c r="T1146" s="1" t="s">
        <v>45</v>
      </c>
      <c r="U1146" s="1" t="s">
        <v>1012</v>
      </c>
      <c r="V1146" s="1" t="s">
        <v>46</v>
      </c>
      <c r="W1146" s="1" t="s">
        <v>81</v>
      </c>
      <c r="X1146" s="1" t="s">
        <v>1672</v>
      </c>
      <c r="Y1146" s="1" t="s">
        <v>83</v>
      </c>
      <c r="Z1146" s="1" t="s">
        <v>84</v>
      </c>
      <c r="AA1146" s="1" t="s">
        <v>51</v>
      </c>
      <c r="AB1146" s="1" t="s">
        <v>1672</v>
      </c>
      <c r="AC1146" s="1" t="s">
        <v>37</v>
      </c>
    </row>
    <row r="1147" spans="1:29" hidden="1" x14ac:dyDescent="0.25">
      <c r="A1147" s="1" t="s">
        <v>33</v>
      </c>
      <c r="B1147" s="1" t="s">
        <v>34</v>
      </c>
      <c r="C1147" s="2">
        <v>45351</v>
      </c>
      <c r="D1147" s="1" t="s">
        <v>73</v>
      </c>
      <c r="E1147" s="1" t="s">
        <v>74</v>
      </c>
      <c r="F1147" s="1" t="s">
        <v>37</v>
      </c>
      <c r="G1147" s="1" t="s">
        <v>1012</v>
      </c>
      <c r="H1147" s="1" t="s">
        <v>34</v>
      </c>
      <c r="I1147" s="3">
        <v>43334</v>
      </c>
      <c r="J1147" s="3">
        <v>0</v>
      </c>
      <c r="K1147" s="1" t="s">
        <v>40</v>
      </c>
      <c r="L1147" s="1" t="s">
        <v>125</v>
      </c>
      <c r="M1147" s="1" t="s">
        <v>126</v>
      </c>
      <c r="N1147" s="1" t="s">
        <v>79</v>
      </c>
      <c r="O1147" s="1" t="s">
        <v>80</v>
      </c>
      <c r="P1147" s="1" t="s">
        <v>43</v>
      </c>
      <c r="Q1147" s="1" t="s">
        <v>43</v>
      </c>
      <c r="R1147" s="3">
        <v>0</v>
      </c>
      <c r="S1147" s="1" t="s">
        <v>44</v>
      </c>
      <c r="T1147" s="1" t="s">
        <v>45</v>
      </c>
      <c r="U1147" s="1" t="s">
        <v>1012</v>
      </c>
      <c r="V1147" s="1" t="s">
        <v>46</v>
      </c>
      <c r="W1147" s="1" t="s">
        <v>81</v>
      </c>
      <c r="X1147" s="1" t="s">
        <v>1672</v>
      </c>
      <c r="Y1147" s="1" t="s">
        <v>83</v>
      </c>
      <c r="Z1147" s="1" t="s">
        <v>84</v>
      </c>
      <c r="AA1147" s="1" t="s">
        <v>51</v>
      </c>
      <c r="AB1147" s="1" t="s">
        <v>1672</v>
      </c>
      <c r="AC1147" s="1" t="s">
        <v>37</v>
      </c>
    </row>
    <row r="1148" spans="1:29" hidden="1" x14ac:dyDescent="0.25">
      <c r="A1148" s="1" t="s">
        <v>33</v>
      </c>
      <c r="B1148" s="1" t="s">
        <v>34</v>
      </c>
      <c r="C1148" s="2">
        <v>45351</v>
      </c>
      <c r="D1148" s="1" t="s">
        <v>73</v>
      </c>
      <c r="E1148" s="1" t="s">
        <v>74</v>
      </c>
      <c r="F1148" s="1" t="s">
        <v>37</v>
      </c>
      <c r="G1148" s="1" t="s">
        <v>1012</v>
      </c>
      <c r="H1148" s="1" t="s">
        <v>34</v>
      </c>
      <c r="I1148" s="3">
        <v>130000</v>
      </c>
      <c r="J1148" s="3">
        <v>0</v>
      </c>
      <c r="K1148" s="1" t="s">
        <v>40</v>
      </c>
      <c r="L1148" s="1" t="s">
        <v>673</v>
      </c>
      <c r="M1148" s="1" t="s">
        <v>674</v>
      </c>
      <c r="N1148" s="1" t="s">
        <v>79</v>
      </c>
      <c r="O1148" s="1" t="s">
        <v>80</v>
      </c>
      <c r="P1148" s="1" t="s">
        <v>43</v>
      </c>
      <c r="Q1148" s="1" t="s">
        <v>43</v>
      </c>
      <c r="R1148" s="3">
        <v>0</v>
      </c>
      <c r="S1148" s="1" t="s">
        <v>44</v>
      </c>
      <c r="T1148" s="1" t="s">
        <v>45</v>
      </c>
      <c r="U1148" s="1" t="s">
        <v>1012</v>
      </c>
      <c r="V1148" s="1" t="s">
        <v>46</v>
      </c>
      <c r="W1148" s="1" t="s">
        <v>81</v>
      </c>
      <c r="X1148" s="1" t="s">
        <v>1672</v>
      </c>
      <c r="Y1148" s="1" t="s">
        <v>83</v>
      </c>
      <c r="Z1148" s="1" t="s">
        <v>84</v>
      </c>
      <c r="AA1148" s="1" t="s">
        <v>51</v>
      </c>
      <c r="AB1148" s="1" t="s">
        <v>1672</v>
      </c>
      <c r="AC1148" s="1" t="s">
        <v>37</v>
      </c>
    </row>
    <row r="1149" spans="1:29" hidden="1" x14ac:dyDescent="0.25">
      <c r="A1149" s="1" t="s">
        <v>33</v>
      </c>
      <c r="B1149" s="1" t="s">
        <v>34</v>
      </c>
      <c r="C1149" s="2">
        <v>45351</v>
      </c>
      <c r="D1149" s="1" t="s">
        <v>73</v>
      </c>
      <c r="E1149" s="1" t="s">
        <v>74</v>
      </c>
      <c r="F1149" s="1" t="s">
        <v>37</v>
      </c>
      <c r="G1149" s="1" t="s">
        <v>1012</v>
      </c>
      <c r="H1149" s="1" t="s">
        <v>34</v>
      </c>
      <c r="I1149" s="3">
        <v>328734</v>
      </c>
      <c r="J1149" s="3">
        <v>0</v>
      </c>
      <c r="K1149" s="1" t="s">
        <v>40</v>
      </c>
      <c r="L1149" s="1" t="s">
        <v>1625</v>
      </c>
      <c r="M1149" s="1" t="s">
        <v>749</v>
      </c>
      <c r="N1149" s="1" t="s">
        <v>79</v>
      </c>
      <c r="O1149" s="1" t="s">
        <v>80</v>
      </c>
      <c r="P1149" s="1" t="s">
        <v>43</v>
      </c>
      <c r="Q1149" s="1" t="s">
        <v>43</v>
      </c>
      <c r="R1149" s="3">
        <v>0</v>
      </c>
      <c r="S1149" s="1" t="s">
        <v>44</v>
      </c>
      <c r="T1149" s="1" t="s">
        <v>45</v>
      </c>
      <c r="U1149" s="1" t="s">
        <v>1012</v>
      </c>
      <c r="V1149" s="1" t="s">
        <v>46</v>
      </c>
      <c r="W1149" s="1" t="s">
        <v>81</v>
      </c>
      <c r="X1149" s="1" t="s">
        <v>1672</v>
      </c>
      <c r="Y1149" s="1" t="s">
        <v>83</v>
      </c>
      <c r="Z1149" s="1" t="s">
        <v>84</v>
      </c>
      <c r="AA1149" s="1" t="s">
        <v>51</v>
      </c>
      <c r="AB1149" s="1" t="s">
        <v>1672</v>
      </c>
      <c r="AC1149" s="1" t="s">
        <v>37</v>
      </c>
    </row>
    <row r="1150" spans="1:29" hidden="1" x14ac:dyDescent="0.25">
      <c r="A1150" s="1" t="s">
        <v>33</v>
      </c>
      <c r="B1150" s="1" t="s">
        <v>34</v>
      </c>
      <c r="C1150" s="2">
        <v>45351</v>
      </c>
      <c r="D1150" s="1" t="s">
        <v>73</v>
      </c>
      <c r="E1150" s="1" t="s">
        <v>74</v>
      </c>
      <c r="F1150" s="1" t="s">
        <v>37</v>
      </c>
      <c r="G1150" s="1" t="s">
        <v>1012</v>
      </c>
      <c r="H1150" s="1" t="s">
        <v>34</v>
      </c>
      <c r="I1150" s="3">
        <v>1039733</v>
      </c>
      <c r="J1150" s="3">
        <v>0</v>
      </c>
      <c r="K1150" s="1" t="s">
        <v>40</v>
      </c>
      <c r="L1150" s="1" t="s">
        <v>1610</v>
      </c>
      <c r="M1150" s="1" t="s">
        <v>1611</v>
      </c>
      <c r="N1150" s="1" t="s">
        <v>1075</v>
      </c>
      <c r="O1150" s="1" t="s">
        <v>1076</v>
      </c>
      <c r="P1150" s="1" t="s">
        <v>43</v>
      </c>
      <c r="Q1150" s="1" t="s">
        <v>43</v>
      </c>
      <c r="R1150" s="3">
        <v>0</v>
      </c>
      <c r="S1150" s="1" t="s">
        <v>44</v>
      </c>
      <c r="T1150" s="1" t="s">
        <v>45</v>
      </c>
      <c r="U1150" s="1" t="s">
        <v>1012</v>
      </c>
      <c r="V1150" s="1" t="s">
        <v>46</v>
      </c>
      <c r="W1150" s="1" t="s">
        <v>81</v>
      </c>
      <c r="X1150" s="1" t="s">
        <v>1672</v>
      </c>
      <c r="Y1150" s="1" t="s">
        <v>83</v>
      </c>
      <c r="Z1150" s="1" t="s">
        <v>84</v>
      </c>
      <c r="AA1150" s="1" t="s">
        <v>51</v>
      </c>
      <c r="AB1150" s="1" t="s">
        <v>1672</v>
      </c>
      <c r="AC1150" s="1" t="s">
        <v>37</v>
      </c>
    </row>
    <row r="1151" spans="1:29" hidden="1" x14ac:dyDescent="0.25">
      <c r="A1151" s="1" t="s">
        <v>33</v>
      </c>
      <c r="B1151" s="1" t="s">
        <v>34</v>
      </c>
      <c r="C1151" s="2">
        <v>45351</v>
      </c>
      <c r="D1151" s="1" t="s">
        <v>73</v>
      </c>
      <c r="E1151" s="1" t="s">
        <v>74</v>
      </c>
      <c r="F1151" s="1" t="s">
        <v>37</v>
      </c>
      <c r="G1151" s="1" t="s">
        <v>1012</v>
      </c>
      <c r="H1151" s="1" t="s">
        <v>34</v>
      </c>
      <c r="I1151" s="3">
        <v>606667</v>
      </c>
      <c r="J1151" s="3">
        <v>0</v>
      </c>
      <c r="K1151" s="1" t="s">
        <v>40</v>
      </c>
      <c r="L1151" s="1" t="s">
        <v>77</v>
      </c>
      <c r="M1151" s="1" t="s">
        <v>78</v>
      </c>
      <c r="N1151" s="1" t="s">
        <v>79</v>
      </c>
      <c r="O1151" s="1" t="s">
        <v>80</v>
      </c>
      <c r="P1151" s="1" t="s">
        <v>43</v>
      </c>
      <c r="Q1151" s="1" t="s">
        <v>43</v>
      </c>
      <c r="R1151" s="3">
        <v>0</v>
      </c>
      <c r="S1151" s="1" t="s">
        <v>44</v>
      </c>
      <c r="T1151" s="1" t="s">
        <v>45</v>
      </c>
      <c r="U1151" s="1" t="s">
        <v>1012</v>
      </c>
      <c r="V1151" s="1" t="s">
        <v>46</v>
      </c>
      <c r="W1151" s="1" t="s">
        <v>81</v>
      </c>
      <c r="X1151" s="1" t="s">
        <v>1672</v>
      </c>
      <c r="Y1151" s="1" t="s">
        <v>83</v>
      </c>
      <c r="Z1151" s="1" t="s">
        <v>84</v>
      </c>
      <c r="AA1151" s="1" t="s">
        <v>51</v>
      </c>
      <c r="AB1151" s="1" t="s">
        <v>1672</v>
      </c>
      <c r="AC1151" s="1" t="s">
        <v>37</v>
      </c>
    </row>
    <row r="1152" spans="1:29" hidden="1" x14ac:dyDescent="0.25">
      <c r="A1152" s="1" t="s">
        <v>33</v>
      </c>
      <c r="B1152" s="1" t="s">
        <v>34</v>
      </c>
      <c r="C1152" s="2">
        <v>45351</v>
      </c>
      <c r="D1152" s="1" t="s">
        <v>73</v>
      </c>
      <c r="E1152" s="1" t="s">
        <v>74</v>
      </c>
      <c r="F1152" s="1" t="s">
        <v>37</v>
      </c>
      <c r="G1152" s="1" t="s">
        <v>1012</v>
      </c>
      <c r="H1152" s="1" t="s">
        <v>34</v>
      </c>
      <c r="I1152" s="3">
        <v>520000</v>
      </c>
      <c r="J1152" s="3">
        <v>0</v>
      </c>
      <c r="K1152" s="1" t="s">
        <v>40</v>
      </c>
      <c r="L1152" s="1" t="s">
        <v>470</v>
      </c>
      <c r="M1152" s="1" t="s">
        <v>471</v>
      </c>
      <c r="N1152" s="1" t="s">
        <v>79</v>
      </c>
      <c r="O1152" s="1" t="s">
        <v>80</v>
      </c>
      <c r="P1152" s="1" t="s">
        <v>43</v>
      </c>
      <c r="Q1152" s="1" t="s">
        <v>43</v>
      </c>
      <c r="R1152" s="3">
        <v>0</v>
      </c>
      <c r="S1152" s="1" t="s">
        <v>44</v>
      </c>
      <c r="T1152" s="1" t="s">
        <v>45</v>
      </c>
      <c r="U1152" s="1" t="s">
        <v>1012</v>
      </c>
      <c r="V1152" s="1" t="s">
        <v>46</v>
      </c>
      <c r="W1152" s="1" t="s">
        <v>81</v>
      </c>
      <c r="X1152" s="1" t="s">
        <v>1672</v>
      </c>
      <c r="Y1152" s="1" t="s">
        <v>83</v>
      </c>
      <c r="Z1152" s="1" t="s">
        <v>84</v>
      </c>
      <c r="AA1152" s="1" t="s">
        <v>51</v>
      </c>
      <c r="AB1152" s="1" t="s">
        <v>1672</v>
      </c>
      <c r="AC1152" s="1" t="s">
        <v>37</v>
      </c>
    </row>
    <row r="1153" spans="1:29" hidden="1" x14ac:dyDescent="0.25">
      <c r="A1153" s="1" t="s">
        <v>33</v>
      </c>
      <c r="B1153" s="1" t="s">
        <v>34</v>
      </c>
      <c r="C1153" s="2">
        <v>45351</v>
      </c>
      <c r="D1153" s="1" t="s">
        <v>73</v>
      </c>
      <c r="E1153" s="1" t="s">
        <v>74</v>
      </c>
      <c r="F1153" s="1" t="s">
        <v>37</v>
      </c>
      <c r="G1153" s="1" t="s">
        <v>1012</v>
      </c>
      <c r="H1153" s="1" t="s">
        <v>34</v>
      </c>
      <c r="I1153" s="3">
        <v>346667</v>
      </c>
      <c r="J1153" s="3">
        <v>0</v>
      </c>
      <c r="K1153" s="1" t="s">
        <v>40</v>
      </c>
      <c r="L1153" s="1" t="s">
        <v>844</v>
      </c>
      <c r="M1153" s="1" t="s">
        <v>845</v>
      </c>
      <c r="N1153" s="1" t="s">
        <v>79</v>
      </c>
      <c r="O1153" s="1" t="s">
        <v>80</v>
      </c>
      <c r="P1153" s="1" t="s">
        <v>43</v>
      </c>
      <c r="Q1153" s="1" t="s">
        <v>43</v>
      </c>
      <c r="R1153" s="3">
        <v>0</v>
      </c>
      <c r="S1153" s="1" t="s">
        <v>44</v>
      </c>
      <c r="T1153" s="1" t="s">
        <v>45</v>
      </c>
      <c r="U1153" s="1" t="s">
        <v>1012</v>
      </c>
      <c r="V1153" s="1" t="s">
        <v>46</v>
      </c>
      <c r="W1153" s="1" t="s">
        <v>81</v>
      </c>
      <c r="X1153" s="1" t="s">
        <v>1672</v>
      </c>
      <c r="Y1153" s="1" t="s">
        <v>83</v>
      </c>
      <c r="Z1153" s="1" t="s">
        <v>84</v>
      </c>
      <c r="AA1153" s="1" t="s">
        <v>51</v>
      </c>
      <c r="AB1153" s="1" t="s">
        <v>1672</v>
      </c>
      <c r="AC1153" s="1" t="s">
        <v>37</v>
      </c>
    </row>
    <row r="1154" spans="1:29" hidden="1" x14ac:dyDescent="0.25">
      <c r="A1154" s="1" t="s">
        <v>33</v>
      </c>
      <c r="B1154" s="1" t="s">
        <v>34</v>
      </c>
      <c r="C1154" s="2">
        <v>45351</v>
      </c>
      <c r="D1154" s="1" t="s">
        <v>73</v>
      </c>
      <c r="E1154" s="1" t="s">
        <v>74</v>
      </c>
      <c r="F1154" s="1" t="s">
        <v>37</v>
      </c>
      <c r="G1154" s="1" t="s">
        <v>1012</v>
      </c>
      <c r="H1154" s="1" t="s">
        <v>34</v>
      </c>
      <c r="I1154" s="3">
        <v>520000</v>
      </c>
      <c r="J1154" s="3">
        <v>0</v>
      </c>
      <c r="K1154" s="1" t="s">
        <v>40</v>
      </c>
      <c r="L1154" s="1" t="s">
        <v>1522</v>
      </c>
      <c r="M1154" s="1" t="s">
        <v>658</v>
      </c>
      <c r="N1154" s="1" t="s">
        <v>79</v>
      </c>
      <c r="O1154" s="1" t="s">
        <v>80</v>
      </c>
      <c r="P1154" s="1" t="s">
        <v>43</v>
      </c>
      <c r="Q1154" s="1" t="s">
        <v>43</v>
      </c>
      <c r="R1154" s="3">
        <v>0</v>
      </c>
      <c r="S1154" s="1" t="s">
        <v>44</v>
      </c>
      <c r="T1154" s="1" t="s">
        <v>45</v>
      </c>
      <c r="U1154" s="1" t="s">
        <v>1012</v>
      </c>
      <c r="V1154" s="1" t="s">
        <v>46</v>
      </c>
      <c r="W1154" s="1" t="s">
        <v>81</v>
      </c>
      <c r="X1154" s="1" t="s">
        <v>1672</v>
      </c>
      <c r="Y1154" s="1" t="s">
        <v>83</v>
      </c>
      <c r="Z1154" s="1" t="s">
        <v>84</v>
      </c>
      <c r="AA1154" s="1" t="s">
        <v>51</v>
      </c>
      <c r="AB1154" s="1" t="s">
        <v>1672</v>
      </c>
      <c r="AC1154" s="1" t="s">
        <v>37</v>
      </c>
    </row>
    <row r="1155" spans="1:29" hidden="1" x14ac:dyDescent="0.25">
      <c r="A1155" s="1" t="s">
        <v>33</v>
      </c>
      <c r="B1155" s="1" t="s">
        <v>34</v>
      </c>
      <c r="C1155" s="2">
        <v>45351</v>
      </c>
      <c r="D1155" s="1" t="s">
        <v>73</v>
      </c>
      <c r="E1155" s="1" t="s">
        <v>74</v>
      </c>
      <c r="F1155" s="1" t="s">
        <v>37</v>
      </c>
      <c r="G1155" s="1" t="s">
        <v>1012</v>
      </c>
      <c r="H1155" s="1" t="s">
        <v>34</v>
      </c>
      <c r="I1155" s="3">
        <v>43334</v>
      </c>
      <c r="J1155" s="3">
        <v>0</v>
      </c>
      <c r="K1155" s="1" t="s">
        <v>40</v>
      </c>
      <c r="L1155" s="1" t="s">
        <v>1673</v>
      </c>
      <c r="M1155" s="1" t="s">
        <v>663</v>
      </c>
      <c r="N1155" s="1" t="s">
        <v>79</v>
      </c>
      <c r="O1155" s="1" t="s">
        <v>80</v>
      </c>
      <c r="P1155" s="1" t="s">
        <v>43</v>
      </c>
      <c r="Q1155" s="1" t="s">
        <v>43</v>
      </c>
      <c r="R1155" s="3">
        <v>0</v>
      </c>
      <c r="S1155" s="1" t="s">
        <v>44</v>
      </c>
      <c r="T1155" s="1" t="s">
        <v>45</v>
      </c>
      <c r="U1155" s="1" t="s">
        <v>1012</v>
      </c>
      <c r="V1155" s="1" t="s">
        <v>46</v>
      </c>
      <c r="W1155" s="1" t="s">
        <v>81</v>
      </c>
      <c r="X1155" s="1" t="s">
        <v>1672</v>
      </c>
      <c r="Y1155" s="1" t="s">
        <v>83</v>
      </c>
      <c r="Z1155" s="1" t="s">
        <v>84</v>
      </c>
      <c r="AA1155" s="1" t="s">
        <v>51</v>
      </c>
      <c r="AB1155" s="1" t="s">
        <v>1672</v>
      </c>
      <c r="AC1155" s="1" t="s">
        <v>37</v>
      </c>
    </row>
    <row r="1156" spans="1:29" hidden="1" x14ac:dyDescent="0.25">
      <c r="A1156" s="1" t="s">
        <v>33</v>
      </c>
      <c r="B1156" s="1" t="s">
        <v>34</v>
      </c>
      <c r="C1156" s="2">
        <v>45351</v>
      </c>
      <c r="D1156" s="1" t="s">
        <v>73</v>
      </c>
      <c r="E1156" s="1" t="s">
        <v>74</v>
      </c>
      <c r="F1156" s="1" t="s">
        <v>37</v>
      </c>
      <c r="G1156" s="1" t="s">
        <v>1012</v>
      </c>
      <c r="H1156" s="1" t="s">
        <v>34</v>
      </c>
      <c r="I1156" s="3">
        <v>606667</v>
      </c>
      <c r="J1156" s="3">
        <v>0</v>
      </c>
      <c r="K1156" s="1" t="s">
        <v>40</v>
      </c>
      <c r="L1156" s="1" t="s">
        <v>113</v>
      </c>
      <c r="M1156" s="1" t="s">
        <v>114</v>
      </c>
      <c r="N1156" s="1" t="s">
        <v>79</v>
      </c>
      <c r="O1156" s="1" t="s">
        <v>80</v>
      </c>
      <c r="P1156" s="1" t="s">
        <v>43</v>
      </c>
      <c r="Q1156" s="1" t="s">
        <v>43</v>
      </c>
      <c r="R1156" s="3">
        <v>0</v>
      </c>
      <c r="S1156" s="1" t="s">
        <v>44</v>
      </c>
      <c r="T1156" s="1" t="s">
        <v>45</v>
      </c>
      <c r="U1156" s="1" t="s">
        <v>1012</v>
      </c>
      <c r="V1156" s="1" t="s">
        <v>46</v>
      </c>
      <c r="W1156" s="1" t="s">
        <v>81</v>
      </c>
      <c r="X1156" s="1" t="s">
        <v>1672</v>
      </c>
      <c r="Y1156" s="1" t="s">
        <v>83</v>
      </c>
      <c r="Z1156" s="1" t="s">
        <v>84</v>
      </c>
      <c r="AA1156" s="1" t="s">
        <v>51</v>
      </c>
      <c r="AB1156" s="1" t="s">
        <v>1672</v>
      </c>
      <c r="AC1156" s="1" t="s">
        <v>37</v>
      </c>
    </row>
    <row r="1157" spans="1:29" hidden="1" x14ac:dyDescent="0.25">
      <c r="A1157" s="1" t="s">
        <v>33</v>
      </c>
      <c r="B1157" s="1" t="s">
        <v>34</v>
      </c>
      <c r="C1157" s="2">
        <v>45351</v>
      </c>
      <c r="D1157" s="1" t="s">
        <v>73</v>
      </c>
      <c r="E1157" s="1" t="s">
        <v>74</v>
      </c>
      <c r="F1157" s="1" t="s">
        <v>37</v>
      </c>
      <c r="G1157" s="1" t="s">
        <v>1012</v>
      </c>
      <c r="H1157" s="1" t="s">
        <v>34</v>
      </c>
      <c r="I1157" s="3">
        <v>43334</v>
      </c>
      <c r="J1157" s="3">
        <v>0</v>
      </c>
      <c r="K1157" s="1" t="s">
        <v>40</v>
      </c>
      <c r="L1157" s="1" t="s">
        <v>1674</v>
      </c>
      <c r="M1157" s="1" t="s">
        <v>769</v>
      </c>
      <c r="N1157" s="1" t="s">
        <v>79</v>
      </c>
      <c r="O1157" s="1" t="s">
        <v>80</v>
      </c>
      <c r="P1157" s="1" t="s">
        <v>43</v>
      </c>
      <c r="Q1157" s="1" t="s">
        <v>43</v>
      </c>
      <c r="R1157" s="3">
        <v>0</v>
      </c>
      <c r="S1157" s="1" t="s">
        <v>44</v>
      </c>
      <c r="T1157" s="1" t="s">
        <v>45</v>
      </c>
      <c r="U1157" s="1" t="s">
        <v>1012</v>
      </c>
      <c r="V1157" s="1" t="s">
        <v>46</v>
      </c>
      <c r="W1157" s="1" t="s">
        <v>81</v>
      </c>
      <c r="X1157" s="1" t="s">
        <v>1672</v>
      </c>
      <c r="Y1157" s="1" t="s">
        <v>83</v>
      </c>
      <c r="Z1157" s="1" t="s">
        <v>84</v>
      </c>
      <c r="AA1157" s="1" t="s">
        <v>51</v>
      </c>
      <c r="AB1157" s="1" t="s">
        <v>1672</v>
      </c>
      <c r="AC1157" s="1" t="s">
        <v>37</v>
      </c>
    </row>
    <row r="1158" spans="1:29" hidden="1" x14ac:dyDescent="0.25">
      <c r="A1158" s="1" t="s">
        <v>33</v>
      </c>
      <c r="B1158" s="1" t="s">
        <v>34</v>
      </c>
      <c r="C1158" s="2">
        <v>45351</v>
      </c>
      <c r="D1158" s="1" t="s">
        <v>73</v>
      </c>
      <c r="E1158" s="1" t="s">
        <v>74</v>
      </c>
      <c r="F1158" s="1" t="s">
        <v>37</v>
      </c>
      <c r="G1158" s="1" t="s">
        <v>1012</v>
      </c>
      <c r="H1158" s="1" t="s">
        <v>34</v>
      </c>
      <c r="I1158" s="3">
        <v>43334</v>
      </c>
      <c r="J1158" s="3">
        <v>0</v>
      </c>
      <c r="K1158" s="1" t="s">
        <v>40</v>
      </c>
      <c r="L1158" s="1" t="s">
        <v>152</v>
      </c>
      <c r="M1158" s="1" t="s">
        <v>153</v>
      </c>
      <c r="N1158" s="1" t="s">
        <v>79</v>
      </c>
      <c r="O1158" s="1" t="s">
        <v>80</v>
      </c>
      <c r="P1158" s="1" t="s">
        <v>43</v>
      </c>
      <c r="Q1158" s="1" t="s">
        <v>43</v>
      </c>
      <c r="R1158" s="3">
        <v>0</v>
      </c>
      <c r="S1158" s="1" t="s">
        <v>44</v>
      </c>
      <c r="T1158" s="1" t="s">
        <v>45</v>
      </c>
      <c r="U1158" s="1" t="s">
        <v>1012</v>
      </c>
      <c r="V1158" s="1" t="s">
        <v>46</v>
      </c>
      <c r="W1158" s="1" t="s">
        <v>81</v>
      </c>
      <c r="X1158" s="1" t="s">
        <v>1672</v>
      </c>
      <c r="Y1158" s="1" t="s">
        <v>83</v>
      </c>
      <c r="Z1158" s="1" t="s">
        <v>84</v>
      </c>
      <c r="AA1158" s="1" t="s">
        <v>51</v>
      </c>
      <c r="AB1158" s="1" t="s">
        <v>1672</v>
      </c>
      <c r="AC1158" s="1" t="s">
        <v>37</v>
      </c>
    </row>
    <row r="1159" spans="1:29" hidden="1" x14ac:dyDescent="0.25">
      <c r="A1159" s="1" t="s">
        <v>33</v>
      </c>
      <c r="B1159" s="1" t="s">
        <v>34</v>
      </c>
      <c r="C1159" s="2">
        <v>45351</v>
      </c>
      <c r="D1159" s="1" t="s">
        <v>73</v>
      </c>
      <c r="E1159" s="1" t="s">
        <v>74</v>
      </c>
      <c r="F1159" s="1" t="s">
        <v>37</v>
      </c>
      <c r="G1159" s="1" t="s">
        <v>1012</v>
      </c>
      <c r="H1159" s="1" t="s">
        <v>34</v>
      </c>
      <c r="I1159" s="3">
        <v>43334</v>
      </c>
      <c r="J1159" s="3">
        <v>0</v>
      </c>
      <c r="K1159" s="1" t="s">
        <v>40</v>
      </c>
      <c r="L1159" s="1" t="s">
        <v>440</v>
      </c>
      <c r="M1159" s="1" t="s">
        <v>441</v>
      </c>
      <c r="N1159" s="1" t="s">
        <v>79</v>
      </c>
      <c r="O1159" s="1" t="s">
        <v>80</v>
      </c>
      <c r="P1159" s="1" t="s">
        <v>43</v>
      </c>
      <c r="Q1159" s="1" t="s">
        <v>43</v>
      </c>
      <c r="R1159" s="3">
        <v>0</v>
      </c>
      <c r="S1159" s="1" t="s">
        <v>44</v>
      </c>
      <c r="T1159" s="1" t="s">
        <v>45</v>
      </c>
      <c r="U1159" s="1" t="s">
        <v>1012</v>
      </c>
      <c r="V1159" s="1" t="s">
        <v>46</v>
      </c>
      <c r="W1159" s="1" t="s">
        <v>81</v>
      </c>
      <c r="X1159" s="1" t="s">
        <v>1672</v>
      </c>
      <c r="Y1159" s="1" t="s">
        <v>83</v>
      </c>
      <c r="Z1159" s="1" t="s">
        <v>84</v>
      </c>
      <c r="AA1159" s="1" t="s">
        <v>51</v>
      </c>
      <c r="AB1159" s="1" t="s">
        <v>1672</v>
      </c>
      <c r="AC1159" s="1" t="s">
        <v>37</v>
      </c>
    </row>
    <row r="1160" spans="1:29" hidden="1" x14ac:dyDescent="0.25">
      <c r="A1160" s="1" t="s">
        <v>33</v>
      </c>
      <c r="B1160" s="1" t="s">
        <v>34</v>
      </c>
      <c r="C1160" s="2">
        <v>45351</v>
      </c>
      <c r="D1160" s="1" t="s">
        <v>73</v>
      </c>
      <c r="E1160" s="1" t="s">
        <v>74</v>
      </c>
      <c r="F1160" s="1" t="s">
        <v>37</v>
      </c>
      <c r="G1160" s="1" t="s">
        <v>1012</v>
      </c>
      <c r="H1160" s="1" t="s">
        <v>34</v>
      </c>
      <c r="I1160" s="3">
        <v>520001</v>
      </c>
      <c r="J1160" s="3">
        <v>0</v>
      </c>
      <c r="K1160" s="1" t="s">
        <v>40</v>
      </c>
      <c r="L1160" s="1" t="s">
        <v>117</v>
      </c>
      <c r="M1160" s="1" t="s">
        <v>118</v>
      </c>
      <c r="N1160" s="1" t="s">
        <v>79</v>
      </c>
      <c r="O1160" s="1" t="s">
        <v>80</v>
      </c>
      <c r="P1160" s="1" t="s">
        <v>43</v>
      </c>
      <c r="Q1160" s="1" t="s">
        <v>43</v>
      </c>
      <c r="R1160" s="3">
        <v>0</v>
      </c>
      <c r="S1160" s="1" t="s">
        <v>44</v>
      </c>
      <c r="T1160" s="1" t="s">
        <v>45</v>
      </c>
      <c r="U1160" s="1" t="s">
        <v>1012</v>
      </c>
      <c r="V1160" s="1" t="s">
        <v>46</v>
      </c>
      <c r="W1160" s="1" t="s">
        <v>81</v>
      </c>
      <c r="X1160" s="1" t="s">
        <v>1672</v>
      </c>
      <c r="Y1160" s="1" t="s">
        <v>83</v>
      </c>
      <c r="Z1160" s="1" t="s">
        <v>84</v>
      </c>
      <c r="AA1160" s="1" t="s">
        <v>51</v>
      </c>
      <c r="AB1160" s="1" t="s">
        <v>1672</v>
      </c>
      <c r="AC1160" s="1" t="s">
        <v>37</v>
      </c>
    </row>
    <row r="1161" spans="1:29" hidden="1" x14ac:dyDescent="0.25">
      <c r="A1161" s="1" t="s">
        <v>33</v>
      </c>
      <c r="B1161" s="1" t="s">
        <v>34</v>
      </c>
      <c r="C1161" s="2">
        <v>45351</v>
      </c>
      <c r="D1161" s="1" t="s">
        <v>73</v>
      </c>
      <c r="E1161" s="1" t="s">
        <v>74</v>
      </c>
      <c r="F1161" s="1" t="s">
        <v>37</v>
      </c>
      <c r="G1161" s="1" t="s">
        <v>1012</v>
      </c>
      <c r="H1161" s="1" t="s">
        <v>34</v>
      </c>
      <c r="I1161" s="3">
        <v>86667</v>
      </c>
      <c r="J1161" s="3">
        <v>0</v>
      </c>
      <c r="K1161" s="1" t="s">
        <v>40</v>
      </c>
      <c r="L1161" s="1" t="s">
        <v>133</v>
      </c>
      <c r="M1161" s="1" t="s">
        <v>134</v>
      </c>
      <c r="N1161" s="1" t="s">
        <v>79</v>
      </c>
      <c r="O1161" s="1" t="s">
        <v>80</v>
      </c>
      <c r="P1161" s="1" t="s">
        <v>43</v>
      </c>
      <c r="Q1161" s="1" t="s">
        <v>43</v>
      </c>
      <c r="R1161" s="3">
        <v>0</v>
      </c>
      <c r="S1161" s="1" t="s">
        <v>44</v>
      </c>
      <c r="T1161" s="1" t="s">
        <v>45</v>
      </c>
      <c r="U1161" s="1" t="s">
        <v>1012</v>
      </c>
      <c r="V1161" s="1" t="s">
        <v>46</v>
      </c>
      <c r="W1161" s="1" t="s">
        <v>81</v>
      </c>
      <c r="X1161" s="1" t="s">
        <v>1672</v>
      </c>
      <c r="Y1161" s="1" t="s">
        <v>83</v>
      </c>
      <c r="Z1161" s="1" t="s">
        <v>84</v>
      </c>
      <c r="AA1161" s="1" t="s">
        <v>51</v>
      </c>
      <c r="AB1161" s="1" t="s">
        <v>1672</v>
      </c>
      <c r="AC1161" s="1" t="s">
        <v>37</v>
      </c>
    </row>
    <row r="1162" spans="1:29" hidden="1" x14ac:dyDescent="0.25">
      <c r="A1162" s="1" t="s">
        <v>33</v>
      </c>
      <c r="B1162" s="1" t="s">
        <v>34</v>
      </c>
      <c r="C1162" s="2">
        <v>45351</v>
      </c>
      <c r="D1162" s="1" t="s">
        <v>73</v>
      </c>
      <c r="E1162" s="1" t="s">
        <v>74</v>
      </c>
      <c r="F1162" s="1" t="s">
        <v>37</v>
      </c>
      <c r="G1162" s="1" t="s">
        <v>1012</v>
      </c>
      <c r="H1162" s="1" t="s">
        <v>34</v>
      </c>
      <c r="I1162" s="3">
        <v>43334</v>
      </c>
      <c r="J1162" s="3">
        <v>0</v>
      </c>
      <c r="K1162" s="1" t="s">
        <v>40</v>
      </c>
      <c r="L1162" s="1" t="s">
        <v>669</v>
      </c>
      <c r="M1162" s="1" t="s">
        <v>670</v>
      </c>
      <c r="N1162" s="1" t="s">
        <v>79</v>
      </c>
      <c r="O1162" s="1" t="s">
        <v>80</v>
      </c>
      <c r="P1162" s="1" t="s">
        <v>43</v>
      </c>
      <c r="Q1162" s="1" t="s">
        <v>43</v>
      </c>
      <c r="R1162" s="3">
        <v>0</v>
      </c>
      <c r="S1162" s="1" t="s">
        <v>44</v>
      </c>
      <c r="T1162" s="1" t="s">
        <v>45</v>
      </c>
      <c r="U1162" s="1" t="s">
        <v>1012</v>
      </c>
      <c r="V1162" s="1" t="s">
        <v>46</v>
      </c>
      <c r="W1162" s="1" t="s">
        <v>81</v>
      </c>
      <c r="X1162" s="1" t="s">
        <v>1672</v>
      </c>
      <c r="Y1162" s="1" t="s">
        <v>83</v>
      </c>
      <c r="Z1162" s="1" t="s">
        <v>84</v>
      </c>
      <c r="AA1162" s="1" t="s">
        <v>51</v>
      </c>
      <c r="AB1162" s="1" t="s">
        <v>1672</v>
      </c>
      <c r="AC1162" s="1" t="s">
        <v>37</v>
      </c>
    </row>
    <row r="1163" spans="1:29" hidden="1" x14ac:dyDescent="0.25">
      <c r="A1163" s="1" t="s">
        <v>33</v>
      </c>
      <c r="B1163" s="1" t="s">
        <v>34</v>
      </c>
      <c r="C1163" s="2">
        <v>45351</v>
      </c>
      <c r="D1163" s="1" t="s">
        <v>73</v>
      </c>
      <c r="E1163" s="1" t="s">
        <v>74</v>
      </c>
      <c r="F1163" s="1" t="s">
        <v>37</v>
      </c>
      <c r="G1163" s="1" t="s">
        <v>1012</v>
      </c>
      <c r="H1163" s="1" t="s">
        <v>34</v>
      </c>
      <c r="I1163" s="3">
        <v>130000</v>
      </c>
      <c r="J1163" s="3">
        <v>0</v>
      </c>
      <c r="K1163" s="1" t="s">
        <v>40</v>
      </c>
      <c r="L1163" s="1" t="s">
        <v>838</v>
      </c>
      <c r="M1163" s="1" t="s">
        <v>839</v>
      </c>
      <c r="N1163" s="1" t="s">
        <v>79</v>
      </c>
      <c r="O1163" s="1" t="s">
        <v>80</v>
      </c>
      <c r="P1163" s="1" t="s">
        <v>43</v>
      </c>
      <c r="Q1163" s="1" t="s">
        <v>43</v>
      </c>
      <c r="R1163" s="3">
        <v>0</v>
      </c>
      <c r="S1163" s="1" t="s">
        <v>44</v>
      </c>
      <c r="T1163" s="1" t="s">
        <v>45</v>
      </c>
      <c r="U1163" s="1" t="s">
        <v>1012</v>
      </c>
      <c r="V1163" s="1" t="s">
        <v>46</v>
      </c>
      <c r="W1163" s="1" t="s">
        <v>81</v>
      </c>
      <c r="X1163" s="1" t="s">
        <v>1672</v>
      </c>
      <c r="Y1163" s="1" t="s">
        <v>83</v>
      </c>
      <c r="Z1163" s="1" t="s">
        <v>84</v>
      </c>
      <c r="AA1163" s="1" t="s">
        <v>51</v>
      </c>
      <c r="AB1163" s="1" t="s">
        <v>1672</v>
      </c>
      <c r="AC1163" s="1" t="s">
        <v>37</v>
      </c>
    </row>
    <row r="1164" spans="1:29" hidden="1" x14ac:dyDescent="0.25">
      <c r="A1164" s="1" t="s">
        <v>33</v>
      </c>
      <c r="B1164" s="1" t="s">
        <v>34</v>
      </c>
      <c r="C1164" s="2">
        <v>45351</v>
      </c>
      <c r="D1164" s="1" t="s">
        <v>73</v>
      </c>
      <c r="E1164" s="1" t="s">
        <v>74</v>
      </c>
      <c r="F1164" s="1" t="s">
        <v>37</v>
      </c>
      <c r="G1164" s="1" t="s">
        <v>1012</v>
      </c>
      <c r="H1164" s="1" t="s">
        <v>34</v>
      </c>
      <c r="I1164" s="3">
        <v>43334</v>
      </c>
      <c r="J1164" s="3">
        <v>0</v>
      </c>
      <c r="K1164" s="1" t="s">
        <v>40</v>
      </c>
      <c r="L1164" s="1" t="s">
        <v>631</v>
      </c>
      <c r="M1164" s="1" t="s">
        <v>632</v>
      </c>
      <c r="N1164" s="1" t="s">
        <v>79</v>
      </c>
      <c r="O1164" s="1" t="s">
        <v>80</v>
      </c>
      <c r="P1164" s="1" t="s">
        <v>43</v>
      </c>
      <c r="Q1164" s="1" t="s">
        <v>43</v>
      </c>
      <c r="R1164" s="3">
        <v>0</v>
      </c>
      <c r="S1164" s="1" t="s">
        <v>44</v>
      </c>
      <c r="T1164" s="1" t="s">
        <v>45</v>
      </c>
      <c r="U1164" s="1" t="s">
        <v>1012</v>
      </c>
      <c r="V1164" s="1" t="s">
        <v>46</v>
      </c>
      <c r="W1164" s="1" t="s">
        <v>81</v>
      </c>
      <c r="X1164" s="1" t="s">
        <v>1672</v>
      </c>
      <c r="Y1164" s="1" t="s">
        <v>83</v>
      </c>
      <c r="Z1164" s="1" t="s">
        <v>84</v>
      </c>
      <c r="AA1164" s="1" t="s">
        <v>51</v>
      </c>
      <c r="AB1164" s="1" t="s">
        <v>1672</v>
      </c>
      <c r="AC1164" s="1" t="s">
        <v>37</v>
      </c>
    </row>
    <row r="1165" spans="1:29" hidden="1" x14ac:dyDescent="0.25">
      <c r="A1165" s="1" t="s">
        <v>33</v>
      </c>
      <c r="B1165" s="1" t="s">
        <v>34</v>
      </c>
      <c r="C1165" s="2">
        <v>45351</v>
      </c>
      <c r="D1165" s="1" t="s">
        <v>73</v>
      </c>
      <c r="E1165" s="1" t="s">
        <v>74</v>
      </c>
      <c r="F1165" s="1" t="s">
        <v>37</v>
      </c>
      <c r="G1165" s="1" t="s">
        <v>1012</v>
      </c>
      <c r="H1165" s="1" t="s">
        <v>34</v>
      </c>
      <c r="I1165" s="3">
        <v>44745</v>
      </c>
      <c r="J1165" s="3">
        <v>0</v>
      </c>
      <c r="K1165" s="1" t="s">
        <v>40</v>
      </c>
      <c r="L1165" s="1" t="s">
        <v>1625</v>
      </c>
      <c r="M1165" s="1" t="s">
        <v>749</v>
      </c>
      <c r="N1165" s="1" t="s">
        <v>79</v>
      </c>
      <c r="O1165" s="1" t="s">
        <v>80</v>
      </c>
      <c r="P1165" s="1" t="s">
        <v>43</v>
      </c>
      <c r="Q1165" s="1" t="s">
        <v>43</v>
      </c>
      <c r="R1165" s="3">
        <v>0</v>
      </c>
      <c r="S1165" s="1" t="s">
        <v>44</v>
      </c>
      <c r="T1165" s="1" t="s">
        <v>45</v>
      </c>
      <c r="U1165" s="1" t="s">
        <v>1012</v>
      </c>
      <c r="V1165" s="1" t="s">
        <v>46</v>
      </c>
      <c r="W1165" s="1" t="s">
        <v>81</v>
      </c>
      <c r="X1165" s="1" t="s">
        <v>1672</v>
      </c>
      <c r="Y1165" s="1" t="s">
        <v>83</v>
      </c>
      <c r="Z1165" s="1" t="s">
        <v>84</v>
      </c>
      <c r="AA1165" s="1" t="s">
        <v>51</v>
      </c>
      <c r="AB1165" s="1" t="s">
        <v>1672</v>
      </c>
      <c r="AC1165" s="1" t="s">
        <v>37</v>
      </c>
    </row>
    <row r="1166" spans="1:29" hidden="1" x14ac:dyDescent="0.25">
      <c r="A1166" s="1" t="s">
        <v>33</v>
      </c>
      <c r="B1166" s="1" t="s">
        <v>34</v>
      </c>
      <c r="C1166" s="2">
        <v>45351</v>
      </c>
      <c r="D1166" s="1" t="s">
        <v>73</v>
      </c>
      <c r="E1166" s="1" t="s">
        <v>74</v>
      </c>
      <c r="F1166" s="1" t="s">
        <v>37</v>
      </c>
      <c r="G1166" s="1" t="s">
        <v>1012</v>
      </c>
      <c r="H1166" s="1" t="s">
        <v>34</v>
      </c>
      <c r="I1166" s="3">
        <v>86668</v>
      </c>
      <c r="J1166" s="3">
        <v>0</v>
      </c>
      <c r="K1166" s="1" t="s">
        <v>40</v>
      </c>
      <c r="L1166" s="1" t="s">
        <v>115</v>
      </c>
      <c r="M1166" s="1" t="s">
        <v>116</v>
      </c>
      <c r="N1166" s="1" t="s">
        <v>79</v>
      </c>
      <c r="O1166" s="1" t="s">
        <v>80</v>
      </c>
      <c r="P1166" s="1" t="s">
        <v>43</v>
      </c>
      <c r="Q1166" s="1" t="s">
        <v>43</v>
      </c>
      <c r="R1166" s="3">
        <v>0</v>
      </c>
      <c r="S1166" s="1" t="s">
        <v>44</v>
      </c>
      <c r="T1166" s="1" t="s">
        <v>45</v>
      </c>
      <c r="U1166" s="1" t="s">
        <v>1012</v>
      </c>
      <c r="V1166" s="1" t="s">
        <v>46</v>
      </c>
      <c r="W1166" s="1" t="s">
        <v>81</v>
      </c>
      <c r="X1166" s="1" t="s">
        <v>1672</v>
      </c>
      <c r="Y1166" s="1" t="s">
        <v>83</v>
      </c>
      <c r="Z1166" s="1" t="s">
        <v>84</v>
      </c>
      <c r="AA1166" s="1" t="s">
        <v>51</v>
      </c>
      <c r="AB1166" s="1" t="s">
        <v>1672</v>
      </c>
      <c r="AC1166" s="1" t="s">
        <v>37</v>
      </c>
    </row>
    <row r="1167" spans="1:29" hidden="1" x14ac:dyDescent="0.25">
      <c r="A1167" s="1" t="s">
        <v>33</v>
      </c>
      <c r="B1167" s="1" t="s">
        <v>34</v>
      </c>
      <c r="C1167" s="2">
        <v>45351</v>
      </c>
      <c r="D1167" s="1" t="s">
        <v>73</v>
      </c>
      <c r="E1167" s="1" t="s">
        <v>74</v>
      </c>
      <c r="F1167" s="1" t="s">
        <v>37</v>
      </c>
      <c r="G1167" s="1" t="s">
        <v>1012</v>
      </c>
      <c r="H1167" s="1" t="s">
        <v>34</v>
      </c>
      <c r="I1167" s="3">
        <v>540249</v>
      </c>
      <c r="J1167" s="3">
        <v>0</v>
      </c>
      <c r="K1167" s="1" t="s">
        <v>40</v>
      </c>
      <c r="L1167" s="1" t="s">
        <v>567</v>
      </c>
      <c r="M1167" s="1" t="s">
        <v>568</v>
      </c>
      <c r="N1167" s="1" t="s">
        <v>79</v>
      </c>
      <c r="O1167" s="1" t="s">
        <v>80</v>
      </c>
      <c r="P1167" s="1" t="s">
        <v>43</v>
      </c>
      <c r="Q1167" s="1" t="s">
        <v>43</v>
      </c>
      <c r="R1167" s="3">
        <v>0</v>
      </c>
      <c r="S1167" s="1" t="s">
        <v>44</v>
      </c>
      <c r="T1167" s="1" t="s">
        <v>45</v>
      </c>
      <c r="U1167" s="1" t="s">
        <v>1012</v>
      </c>
      <c r="V1167" s="1" t="s">
        <v>46</v>
      </c>
      <c r="W1167" s="1" t="s">
        <v>81</v>
      </c>
      <c r="X1167" s="1" t="s">
        <v>1672</v>
      </c>
      <c r="Y1167" s="1" t="s">
        <v>83</v>
      </c>
      <c r="Z1167" s="1" t="s">
        <v>84</v>
      </c>
      <c r="AA1167" s="1" t="s">
        <v>51</v>
      </c>
      <c r="AB1167" s="1" t="s">
        <v>1672</v>
      </c>
      <c r="AC1167" s="1" t="s">
        <v>37</v>
      </c>
    </row>
    <row r="1168" spans="1:29" hidden="1" x14ac:dyDescent="0.25">
      <c r="A1168" s="1" t="s">
        <v>33</v>
      </c>
      <c r="B1168" s="1" t="s">
        <v>34</v>
      </c>
      <c r="C1168" s="2">
        <v>45351</v>
      </c>
      <c r="D1168" s="1" t="s">
        <v>73</v>
      </c>
      <c r="E1168" s="1" t="s">
        <v>74</v>
      </c>
      <c r="F1168" s="1" t="s">
        <v>37</v>
      </c>
      <c r="G1168" s="1" t="s">
        <v>1012</v>
      </c>
      <c r="H1168" s="1" t="s">
        <v>34</v>
      </c>
      <c r="I1168" s="3">
        <v>43334</v>
      </c>
      <c r="J1168" s="3">
        <v>0</v>
      </c>
      <c r="K1168" s="1" t="s">
        <v>40</v>
      </c>
      <c r="L1168" s="1" t="s">
        <v>498</v>
      </c>
      <c r="M1168" s="1" t="s">
        <v>499</v>
      </c>
      <c r="N1168" s="1" t="s">
        <v>79</v>
      </c>
      <c r="O1168" s="1" t="s">
        <v>80</v>
      </c>
      <c r="P1168" s="1" t="s">
        <v>43</v>
      </c>
      <c r="Q1168" s="1" t="s">
        <v>43</v>
      </c>
      <c r="R1168" s="3">
        <v>0</v>
      </c>
      <c r="S1168" s="1" t="s">
        <v>44</v>
      </c>
      <c r="T1168" s="1" t="s">
        <v>45</v>
      </c>
      <c r="U1168" s="1" t="s">
        <v>1012</v>
      </c>
      <c r="V1168" s="1" t="s">
        <v>46</v>
      </c>
      <c r="W1168" s="1" t="s">
        <v>81</v>
      </c>
      <c r="X1168" s="1" t="s">
        <v>1672</v>
      </c>
      <c r="Y1168" s="1" t="s">
        <v>83</v>
      </c>
      <c r="Z1168" s="1" t="s">
        <v>84</v>
      </c>
      <c r="AA1168" s="1" t="s">
        <v>51</v>
      </c>
      <c r="AB1168" s="1" t="s">
        <v>1672</v>
      </c>
      <c r="AC1168" s="1" t="s">
        <v>37</v>
      </c>
    </row>
    <row r="1169" spans="1:29" hidden="1" x14ac:dyDescent="0.25">
      <c r="A1169" s="1" t="s">
        <v>33</v>
      </c>
      <c r="B1169" s="1" t="s">
        <v>34</v>
      </c>
      <c r="C1169" s="2">
        <v>45351</v>
      </c>
      <c r="D1169" s="1" t="s">
        <v>73</v>
      </c>
      <c r="E1169" s="1" t="s">
        <v>74</v>
      </c>
      <c r="F1169" s="1" t="s">
        <v>37</v>
      </c>
      <c r="G1169" s="1" t="s">
        <v>1012</v>
      </c>
      <c r="H1169" s="1" t="s">
        <v>34</v>
      </c>
      <c r="I1169" s="3">
        <v>216667</v>
      </c>
      <c r="J1169" s="3">
        <v>0</v>
      </c>
      <c r="K1169" s="1" t="s">
        <v>40</v>
      </c>
      <c r="L1169" s="1" t="s">
        <v>127</v>
      </c>
      <c r="M1169" s="1" t="s">
        <v>128</v>
      </c>
      <c r="N1169" s="1" t="s">
        <v>79</v>
      </c>
      <c r="O1169" s="1" t="s">
        <v>80</v>
      </c>
      <c r="P1169" s="1" t="s">
        <v>43</v>
      </c>
      <c r="Q1169" s="1" t="s">
        <v>43</v>
      </c>
      <c r="R1169" s="3">
        <v>0</v>
      </c>
      <c r="S1169" s="1" t="s">
        <v>44</v>
      </c>
      <c r="T1169" s="1" t="s">
        <v>45</v>
      </c>
      <c r="U1169" s="1" t="s">
        <v>1012</v>
      </c>
      <c r="V1169" s="1" t="s">
        <v>46</v>
      </c>
      <c r="W1169" s="1" t="s">
        <v>81</v>
      </c>
      <c r="X1169" s="1" t="s">
        <v>1672</v>
      </c>
      <c r="Y1169" s="1" t="s">
        <v>83</v>
      </c>
      <c r="Z1169" s="1" t="s">
        <v>84</v>
      </c>
      <c r="AA1169" s="1" t="s">
        <v>51</v>
      </c>
      <c r="AB1169" s="1" t="s">
        <v>1672</v>
      </c>
      <c r="AC1169" s="1" t="s">
        <v>37</v>
      </c>
    </row>
    <row r="1170" spans="1:29" hidden="1" x14ac:dyDescent="0.25">
      <c r="A1170" s="1" t="s">
        <v>33</v>
      </c>
      <c r="B1170" s="1" t="s">
        <v>34</v>
      </c>
      <c r="C1170" s="2">
        <v>45351</v>
      </c>
      <c r="D1170" s="1" t="s">
        <v>73</v>
      </c>
      <c r="E1170" s="1" t="s">
        <v>74</v>
      </c>
      <c r="F1170" s="1" t="s">
        <v>37</v>
      </c>
      <c r="G1170" s="1" t="s">
        <v>1012</v>
      </c>
      <c r="H1170" s="1" t="s">
        <v>34</v>
      </c>
      <c r="I1170" s="3">
        <v>274487</v>
      </c>
      <c r="J1170" s="3">
        <v>0</v>
      </c>
      <c r="K1170" s="1" t="s">
        <v>40</v>
      </c>
      <c r="L1170" s="1" t="s">
        <v>162</v>
      </c>
      <c r="M1170" s="1" t="s">
        <v>163</v>
      </c>
      <c r="N1170" s="1" t="s">
        <v>79</v>
      </c>
      <c r="O1170" s="1" t="s">
        <v>80</v>
      </c>
      <c r="P1170" s="1" t="s">
        <v>43</v>
      </c>
      <c r="Q1170" s="1" t="s">
        <v>43</v>
      </c>
      <c r="R1170" s="3">
        <v>0</v>
      </c>
      <c r="S1170" s="1" t="s">
        <v>44</v>
      </c>
      <c r="T1170" s="1" t="s">
        <v>45</v>
      </c>
      <c r="U1170" s="1" t="s">
        <v>1012</v>
      </c>
      <c r="V1170" s="1" t="s">
        <v>46</v>
      </c>
      <c r="W1170" s="1" t="s">
        <v>81</v>
      </c>
      <c r="X1170" s="1" t="s">
        <v>1672</v>
      </c>
      <c r="Y1170" s="1" t="s">
        <v>83</v>
      </c>
      <c r="Z1170" s="1" t="s">
        <v>84</v>
      </c>
      <c r="AA1170" s="1" t="s">
        <v>51</v>
      </c>
      <c r="AB1170" s="1" t="s">
        <v>1672</v>
      </c>
      <c r="AC1170" s="1" t="s">
        <v>37</v>
      </c>
    </row>
    <row r="1171" spans="1:29" hidden="1" x14ac:dyDescent="0.25">
      <c r="A1171" s="1" t="s">
        <v>33</v>
      </c>
      <c r="B1171" s="1" t="s">
        <v>34</v>
      </c>
      <c r="C1171" s="2">
        <v>45351</v>
      </c>
      <c r="D1171" s="1" t="s">
        <v>73</v>
      </c>
      <c r="E1171" s="1" t="s">
        <v>74</v>
      </c>
      <c r="F1171" s="1" t="s">
        <v>37</v>
      </c>
      <c r="G1171" s="1" t="s">
        <v>1012</v>
      </c>
      <c r="H1171" s="1" t="s">
        <v>34</v>
      </c>
      <c r="I1171" s="3">
        <v>970417</v>
      </c>
      <c r="J1171" s="3">
        <v>0</v>
      </c>
      <c r="K1171" s="1" t="s">
        <v>40</v>
      </c>
      <c r="L1171" s="1" t="s">
        <v>1610</v>
      </c>
      <c r="M1171" s="1" t="s">
        <v>1611</v>
      </c>
      <c r="N1171" s="1" t="s">
        <v>1075</v>
      </c>
      <c r="O1171" s="1" t="s">
        <v>1076</v>
      </c>
      <c r="P1171" s="1" t="s">
        <v>43</v>
      </c>
      <c r="Q1171" s="1" t="s">
        <v>43</v>
      </c>
      <c r="R1171" s="3">
        <v>0</v>
      </c>
      <c r="S1171" s="1" t="s">
        <v>44</v>
      </c>
      <c r="T1171" s="1" t="s">
        <v>45</v>
      </c>
      <c r="U1171" s="1" t="s">
        <v>1012</v>
      </c>
      <c r="V1171" s="1" t="s">
        <v>46</v>
      </c>
      <c r="W1171" s="1" t="s">
        <v>81</v>
      </c>
      <c r="X1171" s="1" t="s">
        <v>1672</v>
      </c>
      <c r="Y1171" s="1" t="s">
        <v>83</v>
      </c>
      <c r="Z1171" s="1" t="s">
        <v>84</v>
      </c>
      <c r="AA1171" s="1" t="s">
        <v>51</v>
      </c>
      <c r="AB1171" s="1" t="s">
        <v>1672</v>
      </c>
      <c r="AC1171" s="1" t="s">
        <v>37</v>
      </c>
    </row>
    <row r="1172" spans="1:29" x14ac:dyDescent="0.25">
      <c r="A1172" s="1" t="s">
        <v>33</v>
      </c>
      <c r="B1172" s="1" t="s">
        <v>34</v>
      </c>
      <c r="C1172" s="2">
        <v>45357</v>
      </c>
      <c r="D1172" s="1" t="s">
        <v>35</v>
      </c>
      <c r="E1172" s="1" t="s">
        <v>36</v>
      </c>
      <c r="F1172" s="1" t="s">
        <v>37</v>
      </c>
      <c r="G1172" s="1" t="s">
        <v>1675</v>
      </c>
      <c r="H1172" s="1" t="s">
        <v>1676</v>
      </c>
      <c r="I1172" s="3">
        <v>0</v>
      </c>
      <c r="J1172" s="54">
        <v>3206666</v>
      </c>
      <c r="K1172" s="1" t="s">
        <v>40</v>
      </c>
      <c r="L1172" s="1" t="s">
        <v>62</v>
      </c>
      <c r="M1172" s="1" t="s">
        <v>63</v>
      </c>
      <c r="N1172" s="1" t="s">
        <v>37</v>
      </c>
      <c r="O1172" s="1" t="s">
        <v>43</v>
      </c>
      <c r="P1172" s="1" t="s">
        <v>43</v>
      </c>
      <c r="Q1172" s="1" t="s">
        <v>43</v>
      </c>
      <c r="R1172" s="3">
        <v>0</v>
      </c>
      <c r="S1172" s="1" t="s">
        <v>44</v>
      </c>
      <c r="T1172" s="1" t="s">
        <v>45</v>
      </c>
      <c r="U1172" s="1" t="s">
        <v>1675</v>
      </c>
      <c r="V1172" s="1" t="s">
        <v>46</v>
      </c>
      <c r="W1172" s="1" t="s">
        <v>47</v>
      </c>
      <c r="X1172" s="1" t="s">
        <v>1677</v>
      </c>
      <c r="Y1172" s="1" t="s">
        <v>49</v>
      </c>
      <c r="Z1172" s="1" t="s">
        <v>50</v>
      </c>
      <c r="AA1172" s="1" t="s">
        <v>51</v>
      </c>
      <c r="AB1172" s="1" t="s">
        <v>1677</v>
      </c>
      <c r="AC1172" s="1" t="s">
        <v>37</v>
      </c>
    </row>
    <row r="1173" spans="1:29" x14ac:dyDescent="0.25">
      <c r="A1173" s="1" t="s">
        <v>33</v>
      </c>
      <c r="B1173" s="1" t="s">
        <v>34</v>
      </c>
      <c r="C1173" s="2">
        <v>45357</v>
      </c>
      <c r="D1173" s="1" t="s">
        <v>35</v>
      </c>
      <c r="E1173" s="1" t="s">
        <v>36</v>
      </c>
      <c r="F1173" s="1" t="s">
        <v>37</v>
      </c>
      <c r="G1173" s="1" t="s">
        <v>1678</v>
      </c>
      <c r="H1173" s="1" t="s">
        <v>1679</v>
      </c>
      <c r="I1173" s="3">
        <v>0</v>
      </c>
      <c r="J1173" s="54">
        <v>823333</v>
      </c>
      <c r="K1173" s="1" t="s">
        <v>40</v>
      </c>
      <c r="L1173" s="1" t="s">
        <v>62</v>
      </c>
      <c r="M1173" s="1" t="s">
        <v>63</v>
      </c>
      <c r="N1173" s="1" t="s">
        <v>37</v>
      </c>
      <c r="O1173" s="1" t="s">
        <v>43</v>
      </c>
      <c r="P1173" s="1" t="s">
        <v>43</v>
      </c>
      <c r="Q1173" s="1" t="s">
        <v>43</v>
      </c>
      <c r="R1173" s="3">
        <v>0</v>
      </c>
      <c r="S1173" s="1" t="s">
        <v>44</v>
      </c>
      <c r="T1173" s="1" t="s">
        <v>45</v>
      </c>
      <c r="U1173" s="1" t="s">
        <v>1678</v>
      </c>
      <c r="V1173" s="1" t="s">
        <v>46</v>
      </c>
      <c r="W1173" s="1" t="s">
        <v>47</v>
      </c>
      <c r="X1173" s="1" t="s">
        <v>1680</v>
      </c>
      <c r="Y1173" s="1" t="s">
        <v>49</v>
      </c>
      <c r="Z1173" s="1" t="s">
        <v>50</v>
      </c>
      <c r="AA1173" s="1" t="s">
        <v>51</v>
      </c>
      <c r="AB1173" s="1" t="s">
        <v>1680</v>
      </c>
      <c r="AC1173" s="1" t="s">
        <v>37</v>
      </c>
    </row>
    <row r="1174" spans="1:29" x14ac:dyDescent="0.25">
      <c r="A1174" s="1" t="s">
        <v>33</v>
      </c>
      <c r="B1174" s="1" t="s">
        <v>34</v>
      </c>
      <c r="C1174" s="2">
        <v>45357</v>
      </c>
      <c r="D1174" s="1" t="s">
        <v>35</v>
      </c>
      <c r="E1174" s="1" t="s">
        <v>36</v>
      </c>
      <c r="F1174" s="1" t="s">
        <v>37</v>
      </c>
      <c r="G1174" s="1" t="s">
        <v>1681</v>
      </c>
      <c r="H1174" s="1" t="s">
        <v>1682</v>
      </c>
      <c r="I1174" s="3">
        <v>0</v>
      </c>
      <c r="J1174" s="54">
        <v>580005</v>
      </c>
      <c r="K1174" s="1" t="s">
        <v>40</v>
      </c>
      <c r="L1174" s="1" t="s">
        <v>41</v>
      </c>
      <c r="M1174" s="1" t="s">
        <v>42</v>
      </c>
      <c r="N1174" s="1" t="s">
        <v>37</v>
      </c>
      <c r="O1174" s="1" t="s">
        <v>43</v>
      </c>
      <c r="P1174" s="1" t="s">
        <v>43</v>
      </c>
      <c r="Q1174" s="1" t="s">
        <v>43</v>
      </c>
      <c r="R1174" s="3">
        <v>0</v>
      </c>
      <c r="S1174" s="1" t="s">
        <v>44</v>
      </c>
      <c r="T1174" s="1" t="s">
        <v>45</v>
      </c>
      <c r="U1174" s="1" t="s">
        <v>1681</v>
      </c>
      <c r="V1174" s="1" t="s">
        <v>46</v>
      </c>
      <c r="W1174" s="1" t="s">
        <v>47</v>
      </c>
      <c r="X1174" s="1" t="s">
        <v>1683</v>
      </c>
      <c r="Y1174" s="1" t="s">
        <v>49</v>
      </c>
      <c r="Z1174" s="1" t="s">
        <v>50</v>
      </c>
      <c r="AA1174" s="1" t="s">
        <v>51</v>
      </c>
      <c r="AB1174" s="1" t="s">
        <v>1683</v>
      </c>
      <c r="AC1174" s="1" t="s">
        <v>37</v>
      </c>
    </row>
    <row r="1175" spans="1:29" x14ac:dyDescent="0.25">
      <c r="A1175" s="1" t="s">
        <v>33</v>
      </c>
      <c r="B1175" s="1" t="s">
        <v>34</v>
      </c>
      <c r="C1175" s="2">
        <v>45372</v>
      </c>
      <c r="D1175" s="1" t="s">
        <v>35</v>
      </c>
      <c r="E1175" s="1" t="s">
        <v>36</v>
      </c>
      <c r="F1175" s="1" t="s">
        <v>37</v>
      </c>
      <c r="G1175" s="1" t="s">
        <v>1684</v>
      </c>
      <c r="H1175" s="1" t="s">
        <v>1685</v>
      </c>
      <c r="I1175" s="3">
        <v>0</v>
      </c>
      <c r="J1175" s="54">
        <v>1591529</v>
      </c>
      <c r="K1175" s="1" t="s">
        <v>40</v>
      </c>
      <c r="L1175" s="1" t="s">
        <v>54</v>
      </c>
      <c r="M1175" s="1" t="s">
        <v>55</v>
      </c>
      <c r="N1175" s="1" t="s">
        <v>37</v>
      </c>
      <c r="O1175" s="1" t="s">
        <v>43</v>
      </c>
      <c r="P1175" s="1" t="s">
        <v>43</v>
      </c>
      <c r="Q1175" s="1" t="s">
        <v>43</v>
      </c>
      <c r="R1175" s="3">
        <v>0</v>
      </c>
      <c r="S1175" s="1" t="s">
        <v>44</v>
      </c>
      <c r="T1175" s="1" t="s">
        <v>45</v>
      </c>
      <c r="U1175" s="1" t="s">
        <v>1684</v>
      </c>
      <c r="V1175" s="1" t="s">
        <v>46</v>
      </c>
      <c r="W1175" s="1" t="s">
        <v>47</v>
      </c>
      <c r="X1175" s="1" t="s">
        <v>1686</v>
      </c>
      <c r="Y1175" s="1" t="s">
        <v>49</v>
      </c>
      <c r="Z1175" s="1" t="s">
        <v>50</v>
      </c>
      <c r="AA1175" s="1" t="s">
        <v>51</v>
      </c>
      <c r="AB1175" s="1" t="s">
        <v>1686</v>
      </c>
      <c r="AC1175" s="1" t="s">
        <v>37</v>
      </c>
    </row>
    <row r="1176" spans="1:29" x14ac:dyDescent="0.25">
      <c r="A1176" s="1" t="s">
        <v>33</v>
      </c>
      <c r="B1176" s="1" t="s">
        <v>34</v>
      </c>
      <c r="C1176" s="2">
        <v>45373</v>
      </c>
      <c r="D1176" s="1" t="s">
        <v>35</v>
      </c>
      <c r="E1176" s="1" t="s">
        <v>36</v>
      </c>
      <c r="F1176" s="1" t="s">
        <v>37</v>
      </c>
      <c r="G1176" s="1" t="s">
        <v>1687</v>
      </c>
      <c r="H1176" s="1" t="s">
        <v>1688</v>
      </c>
      <c r="I1176" s="3">
        <v>0</v>
      </c>
      <c r="J1176" s="54">
        <v>1246373</v>
      </c>
      <c r="K1176" s="1" t="s">
        <v>40</v>
      </c>
      <c r="L1176" s="1" t="s">
        <v>67</v>
      </c>
      <c r="M1176" s="1" t="s">
        <v>68</v>
      </c>
      <c r="N1176" s="1" t="s">
        <v>37</v>
      </c>
      <c r="O1176" s="1" t="s">
        <v>43</v>
      </c>
      <c r="P1176" s="1" t="s">
        <v>43</v>
      </c>
      <c r="Q1176" s="1" t="s">
        <v>43</v>
      </c>
      <c r="R1176" s="3">
        <v>0</v>
      </c>
      <c r="S1176" s="1" t="s">
        <v>44</v>
      </c>
      <c r="T1176" s="1" t="s">
        <v>45</v>
      </c>
      <c r="U1176" s="1" t="s">
        <v>1687</v>
      </c>
      <c r="V1176" s="1" t="s">
        <v>46</v>
      </c>
      <c r="W1176" s="1" t="s">
        <v>47</v>
      </c>
      <c r="X1176" s="1" t="s">
        <v>1689</v>
      </c>
      <c r="Y1176" s="1" t="s">
        <v>49</v>
      </c>
      <c r="Z1176" s="1" t="s">
        <v>50</v>
      </c>
      <c r="AA1176" s="1" t="s">
        <v>51</v>
      </c>
      <c r="AB1176" s="1" t="s">
        <v>1689</v>
      </c>
      <c r="AC1176" s="1" t="s">
        <v>37</v>
      </c>
    </row>
    <row r="1177" spans="1:29" x14ac:dyDescent="0.25">
      <c r="A1177" s="1" t="s">
        <v>33</v>
      </c>
      <c r="B1177" s="1" t="s">
        <v>34</v>
      </c>
      <c r="C1177" s="2">
        <v>45377</v>
      </c>
      <c r="D1177" s="1" t="s">
        <v>35</v>
      </c>
      <c r="E1177" s="1" t="s">
        <v>36</v>
      </c>
      <c r="F1177" s="1" t="s">
        <v>37</v>
      </c>
      <c r="G1177" s="1" t="s">
        <v>1690</v>
      </c>
      <c r="H1177" s="1" t="s">
        <v>1691</v>
      </c>
      <c r="I1177" s="3">
        <v>0</v>
      </c>
      <c r="J1177" s="54">
        <v>1958908</v>
      </c>
      <c r="K1177" s="1" t="s">
        <v>40</v>
      </c>
      <c r="L1177" s="1" t="s">
        <v>214</v>
      </c>
      <c r="M1177" s="1" t="s">
        <v>215</v>
      </c>
      <c r="N1177" s="1" t="s">
        <v>37</v>
      </c>
      <c r="O1177" s="1" t="s">
        <v>43</v>
      </c>
      <c r="P1177" s="1" t="s">
        <v>43</v>
      </c>
      <c r="Q1177" s="1" t="s">
        <v>43</v>
      </c>
      <c r="R1177" s="3">
        <v>0</v>
      </c>
      <c r="S1177" s="1" t="s">
        <v>44</v>
      </c>
      <c r="T1177" s="1" t="s">
        <v>45</v>
      </c>
      <c r="U1177" s="1" t="s">
        <v>1690</v>
      </c>
      <c r="V1177" s="1" t="s">
        <v>46</v>
      </c>
      <c r="W1177" s="1" t="s">
        <v>47</v>
      </c>
      <c r="X1177" s="1" t="s">
        <v>1692</v>
      </c>
      <c r="Y1177" s="1" t="s">
        <v>49</v>
      </c>
      <c r="Z1177" s="1" t="s">
        <v>50</v>
      </c>
      <c r="AA1177" s="1" t="s">
        <v>51</v>
      </c>
      <c r="AB1177" s="1" t="s">
        <v>1692</v>
      </c>
      <c r="AC1177" s="1" t="s">
        <v>37</v>
      </c>
    </row>
    <row r="1178" spans="1:29" hidden="1" x14ac:dyDescent="0.25">
      <c r="A1178" s="1" t="s">
        <v>33</v>
      </c>
      <c r="B1178" s="1" t="s">
        <v>34</v>
      </c>
      <c r="C1178" s="2">
        <v>45382</v>
      </c>
      <c r="D1178" s="1" t="s">
        <v>73</v>
      </c>
      <c r="E1178" s="1" t="s">
        <v>74</v>
      </c>
      <c r="F1178" s="1" t="s">
        <v>37</v>
      </c>
      <c r="G1178" s="1" t="s">
        <v>982</v>
      </c>
      <c r="H1178" s="1" t="s">
        <v>34</v>
      </c>
      <c r="I1178" s="3">
        <v>125810</v>
      </c>
      <c r="J1178" s="3">
        <v>0</v>
      </c>
      <c r="K1178" s="1" t="s">
        <v>40</v>
      </c>
      <c r="L1178" s="1" t="s">
        <v>723</v>
      </c>
      <c r="M1178" s="1" t="s">
        <v>724</v>
      </c>
      <c r="N1178" s="1" t="s">
        <v>89</v>
      </c>
      <c r="O1178" s="1" t="s">
        <v>90</v>
      </c>
      <c r="P1178" s="1" t="s">
        <v>43</v>
      </c>
      <c r="Q1178" s="1" t="s">
        <v>43</v>
      </c>
      <c r="R1178" s="3">
        <v>0</v>
      </c>
      <c r="S1178" s="1" t="s">
        <v>44</v>
      </c>
      <c r="T1178" s="1" t="s">
        <v>45</v>
      </c>
      <c r="U1178" s="1" t="s">
        <v>982</v>
      </c>
      <c r="V1178" s="1" t="s">
        <v>46</v>
      </c>
      <c r="W1178" s="1" t="s">
        <v>81</v>
      </c>
      <c r="X1178" s="1" t="s">
        <v>1693</v>
      </c>
      <c r="Y1178" s="1" t="s">
        <v>83</v>
      </c>
      <c r="Z1178" s="1" t="s">
        <v>84</v>
      </c>
      <c r="AA1178" s="1" t="s">
        <v>51</v>
      </c>
      <c r="AB1178" s="1" t="s">
        <v>1693</v>
      </c>
      <c r="AC1178" s="1" t="s">
        <v>37</v>
      </c>
    </row>
    <row r="1179" spans="1:29" hidden="1" x14ac:dyDescent="0.25">
      <c r="A1179" s="1" t="s">
        <v>33</v>
      </c>
      <c r="B1179" s="1" t="s">
        <v>34</v>
      </c>
      <c r="C1179" s="2">
        <v>45382</v>
      </c>
      <c r="D1179" s="1" t="s">
        <v>73</v>
      </c>
      <c r="E1179" s="1" t="s">
        <v>74</v>
      </c>
      <c r="F1179" s="1" t="s">
        <v>37</v>
      </c>
      <c r="G1179" s="1" t="s">
        <v>982</v>
      </c>
      <c r="H1179" s="1" t="s">
        <v>34</v>
      </c>
      <c r="I1179" s="3">
        <v>563334</v>
      </c>
      <c r="J1179" s="3">
        <v>0</v>
      </c>
      <c r="K1179" s="1" t="s">
        <v>40</v>
      </c>
      <c r="L1179" s="1" t="s">
        <v>77</v>
      </c>
      <c r="M1179" s="1" t="s">
        <v>78</v>
      </c>
      <c r="N1179" s="1" t="s">
        <v>79</v>
      </c>
      <c r="O1179" s="1" t="s">
        <v>80</v>
      </c>
      <c r="P1179" s="1" t="s">
        <v>43</v>
      </c>
      <c r="Q1179" s="1" t="s">
        <v>43</v>
      </c>
      <c r="R1179" s="3">
        <v>0</v>
      </c>
      <c r="S1179" s="1" t="s">
        <v>44</v>
      </c>
      <c r="T1179" s="1" t="s">
        <v>45</v>
      </c>
      <c r="U1179" s="1" t="s">
        <v>982</v>
      </c>
      <c r="V1179" s="1" t="s">
        <v>46</v>
      </c>
      <c r="W1179" s="1" t="s">
        <v>81</v>
      </c>
      <c r="X1179" s="1" t="s">
        <v>1693</v>
      </c>
      <c r="Y1179" s="1" t="s">
        <v>83</v>
      </c>
      <c r="Z1179" s="1" t="s">
        <v>84</v>
      </c>
      <c r="AA1179" s="1" t="s">
        <v>51</v>
      </c>
      <c r="AB1179" s="1" t="s">
        <v>1693</v>
      </c>
      <c r="AC1179" s="1" t="s">
        <v>37</v>
      </c>
    </row>
    <row r="1180" spans="1:29" hidden="1" x14ac:dyDescent="0.25">
      <c r="A1180" s="1" t="s">
        <v>33</v>
      </c>
      <c r="B1180" s="1" t="s">
        <v>34</v>
      </c>
      <c r="C1180" s="2">
        <v>45382</v>
      </c>
      <c r="D1180" s="1" t="s">
        <v>73</v>
      </c>
      <c r="E1180" s="1" t="s">
        <v>74</v>
      </c>
      <c r="F1180" s="1" t="s">
        <v>37</v>
      </c>
      <c r="G1180" s="1" t="s">
        <v>982</v>
      </c>
      <c r="H1180" s="1" t="s">
        <v>34</v>
      </c>
      <c r="I1180" s="3">
        <v>563334</v>
      </c>
      <c r="J1180" s="3">
        <v>0</v>
      </c>
      <c r="K1180" s="1" t="s">
        <v>40</v>
      </c>
      <c r="L1180" s="1" t="s">
        <v>470</v>
      </c>
      <c r="M1180" s="1" t="s">
        <v>471</v>
      </c>
      <c r="N1180" s="1" t="s">
        <v>79</v>
      </c>
      <c r="O1180" s="1" t="s">
        <v>80</v>
      </c>
      <c r="P1180" s="1" t="s">
        <v>43</v>
      </c>
      <c r="Q1180" s="1" t="s">
        <v>43</v>
      </c>
      <c r="R1180" s="3">
        <v>0</v>
      </c>
      <c r="S1180" s="1" t="s">
        <v>44</v>
      </c>
      <c r="T1180" s="1" t="s">
        <v>45</v>
      </c>
      <c r="U1180" s="1" t="s">
        <v>982</v>
      </c>
      <c r="V1180" s="1" t="s">
        <v>46</v>
      </c>
      <c r="W1180" s="1" t="s">
        <v>81</v>
      </c>
      <c r="X1180" s="1" t="s">
        <v>1693</v>
      </c>
      <c r="Y1180" s="1" t="s">
        <v>83</v>
      </c>
      <c r="Z1180" s="1" t="s">
        <v>84</v>
      </c>
      <c r="AA1180" s="1" t="s">
        <v>51</v>
      </c>
      <c r="AB1180" s="1" t="s">
        <v>1693</v>
      </c>
      <c r="AC1180" s="1" t="s">
        <v>37</v>
      </c>
    </row>
    <row r="1181" spans="1:29" hidden="1" x14ac:dyDescent="0.25">
      <c r="A1181" s="1" t="s">
        <v>33</v>
      </c>
      <c r="B1181" s="1" t="s">
        <v>34</v>
      </c>
      <c r="C1181" s="2">
        <v>45382</v>
      </c>
      <c r="D1181" s="1" t="s">
        <v>73</v>
      </c>
      <c r="E1181" s="1" t="s">
        <v>74</v>
      </c>
      <c r="F1181" s="1" t="s">
        <v>37</v>
      </c>
      <c r="G1181" s="1" t="s">
        <v>982</v>
      </c>
      <c r="H1181" s="1" t="s">
        <v>34</v>
      </c>
      <c r="I1181" s="3">
        <v>476667</v>
      </c>
      <c r="J1181" s="3">
        <v>0</v>
      </c>
      <c r="K1181" s="1" t="s">
        <v>40</v>
      </c>
      <c r="L1181" s="1" t="s">
        <v>844</v>
      </c>
      <c r="M1181" s="1" t="s">
        <v>845</v>
      </c>
      <c r="N1181" s="1" t="s">
        <v>79</v>
      </c>
      <c r="O1181" s="1" t="s">
        <v>80</v>
      </c>
      <c r="P1181" s="1" t="s">
        <v>43</v>
      </c>
      <c r="Q1181" s="1" t="s">
        <v>43</v>
      </c>
      <c r="R1181" s="3">
        <v>0</v>
      </c>
      <c r="S1181" s="1" t="s">
        <v>44</v>
      </c>
      <c r="T1181" s="1" t="s">
        <v>45</v>
      </c>
      <c r="U1181" s="1" t="s">
        <v>982</v>
      </c>
      <c r="V1181" s="1" t="s">
        <v>46</v>
      </c>
      <c r="W1181" s="1" t="s">
        <v>81</v>
      </c>
      <c r="X1181" s="1" t="s">
        <v>1693</v>
      </c>
      <c r="Y1181" s="1" t="s">
        <v>83</v>
      </c>
      <c r="Z1181" s="1" t="s">
        <v>84</v>
      </c>
      <c r="AA1181" s="1" t="s">
        <v>51</v>
      </c>
      <c r="AB1181" s="1" t="s">
        <v>1693</v>
      </c>
      <c r="AC1181" s="1" t="s">
        <v>37</v>
      </c>
    </row>
    <row r="1182" spans="1:29" hidden="1" x14ac:dyDescent="0.25">
      <c r="A1182" s="1" t="s">
        <v>33</v>
      </c>
      <c r="B1182" s="1" t="s">
        <v>34</v>
      </c>
      <c r="C1182" s="2">
        <v>45382</v>
      </c>
      <c r="D1182" s="1" t="s">
        <v>73</v>
      </c>
      <c r="E1182" s="1" t="s">
        <v>74</v>
      </c>
      <c r="F1182" s="1" t="s">
        <v>37</v>
      </c>
      <c r="G1182" s="1" t="s">
        <v>982</v>
      </c>
      <c r="H1182" s="1" t="s">
        <v>34</v>
      </c>
      <c r="I1182" s="3">
        <v>650000</v>
      </c>
      <c r="J1182" s="3">
        <v>0</v>
      </c>
      <c r="K1182" s="1" t="s">
        <v>40</v>
      </c>
      <c r="L1182" s="1" t="s">
        <v>1522</v>
      </c>
      <c r="M1182" s="1" t="s">
        <v>658</v>
      </c>
      <c r="N1182" s="1" t="s">
        <v>79</v>
      </c>
      <c r="O1182" s="1" t="s">
        <v>80</v>
      </c>
      <c r="P1182" s="1" t="s">
        <v>43</v>
      </c>
      <c r="Q1182" s="1" t="s">
        <v>43</v>
      </c>
      <c r="R1182" s="3">
        <v>0</v>
      </c>
      <c r="S1182" s="1" t="s">
        <v>44</v>
      </c>
      <c r="T1182" s="1" t="s">
        <v>45</v>
      </c>
      <c r="U1182" s="1" t="s">
        <v>982</v>
      </c>
      <c r="V1182" s="1" t="s">
        <v>46</v>
      </c>
      <c r="W1182" s="1" t="s">
        <v>81</v>
      </c>
      <c r="X1182" s="1" t="s">
        <v>1693</v>
      </c>
      <c r="Y1182" s="1" t="s">
        <v>83</v>
      </c>
      <c r="Z1182" s="1" t="s">
        <v>84</v>
      </c>
      <c r="AA1182" s="1" t="s">
        <v>51</v>
      </c>
      <c r="AB1182" s="1" t="s">
        <v>1693</v>
      </c>
      <c r="AC1182" s="1" t="s">
        <v>37</v>
      </c>
    </row>
    <row r="1183" spans="1:29" hidden="1" x14ac:dyDescent="0.25">
      <c r="A1183" s="1" t="s">
        <v>33</v>
      </c>
      <c r="B1183" s="1" t="s">
        <v>34</v>
      </c>
      <c r="C1183" s="2">
        <v>45382</v>
      </c>
      <c r="D1183" s="1" t="s">
        <v>73</v>
      </c>
      <c r="E1183" s="1" t="s">
        <v>74</v>
      </c>
      <c r="F1183" s="1" t="s">
        <v>37</v>
      </c>
      <c r="G1183" s="1" t="s">
        <v>982</v>
      </c>
      <c r="H1183" s="1" t="s">
        <v>34</v>
      </c>
      <c r="I1183" s="3">
        <v>43334</v>
      </c>
      <c r="J1183" s="3">
        <v>0</v>
      </c>
      <c r="K1183" s="1" t="s">
        <v>40</v>
      </c>
      <c r="L1183" s="1" t="s">
        <v>152</v>
      </c>
      <c r="M1183" s="1" t="s">
        <v>153</v>
      </c>
      <c r="N1183" s="1" t="s">
        <v>79</v>
      </c>
      <c r="O1183" s="1" t="s">
        <v>80</v>
      </c>
      <c r="P1183" s="1" t="s">
        <v>43</v>
      </c>
      <c r="Q1183" s="1" t="s">
        <v>43</v>
      </c>
      <c r="R1183" s="3">
        <v>0</v>
      </c>
      <c r="S1183" s="1" t="s">
        <v>44</v>
      </c>
      <c r="T1183" s="1" t="s">
        <v>45</v>
      </c>
      <c r="U1183" s="1" t="s">
        <v>982</v>
      </c>
      <c r="V1183" s="1" t="s">
        <v>46</v>
      </c>
      <c r="W1183" s="1" t="s">
        <v>81</v>
      </c>
      <c r="X1183" s="1" t="s">
        <v>1693</v>
      </c>
      <c r="Y1183" s="1" t="s">
        <v>83</v>
      </c>
      <c r="Z1183" s="1" t="s">
        <v>84</v>
      </c>
      <c r="AA1183" s="1" t="s">
        <v>51</v>
      </c>
      <c r="AB1183" s="1" t="s">
        <v>1693</v>
      </c>
      <c r="AC1183" s="1" t="s">
        <v>37</v>
      </c>
    </row>
    <row r="1184" spans="1:29" hidden="1" x14ac:dyDescent="0.25">
      <c r="A1184" s="1" t="s">
        <v>33</v>
      </c>
      <c r="B1184" s="1" t="s">
        <v>34</v>
      </c>
      <c r="C1184" s="2">
        <v>45382</v>
      </c>
      <c r="D1184" s="1" t="s">
        <v>73</v>
      </c>
      <c r="E1184" s="1" t="s">
        <v>74</v>
      </c>
      <c r="F1184" s="1" t="s">
        <v>37</v>
      </c>
      <c r="G1184" s="1" t="s">
        <v>982</v>
      </c>
      <c r="H1184" s="1" t="s">
        <v>34</v>
      </c>
      <c r="I1184" s="3">
        <v>43334</v>
      </c>
      <c r="J1184" s="3">
        <v>0</v>
      </c>
      <c r="K1184" s="1" t="s">
        <v>40</v>
      </c>
      <c r="L1184" s="1" t="s">
        <v>1694</v>
      </c>
      <c r="M1184" s="1" t="s">
        <v>815</v>
      </c>
      <c r="N1184" s="1" t="s">
        <v>79</v>
      </c>
      <c r="O1184" s="1" t="s">
        <v>80</v>
      </c>
      <c r="P1184" s="1" t="s">
        <v>43</v>
      </c>
      <c r="Q1184" s="1" t="s">
        <v>43</v>
      </c>
      <c r="R1184" s="3">
        <v>0</v>
      </c>
      <c r="S1184" s="1" t="s">
        <v>44</v>
      </c>
      <c r="T1184" s="1" t="s">
        <v>45</v>
      </c>
      <c r="U1184" s="1" t="s">
        <v>982</v>
      </c>
      <c r="V1184" s="1" t="s">
        <v>46</v>
      </c>
      <c r="W1184" s="1" t="s">
        <v>81</v>
      </c>
      <c r="X1184" s="1" t="s">
        <v>1693</v>
      </c>
      <c r="Y1184" s="1" t="s">
        <v>83</v>
      </c>
      <c r="Z1184" s="1" t="s">
        <v>84</v>
      </c>
      <c r="AA1184" s="1" t="s">
        <v>51</v>
      </c>
      <c r="AB1184" s="1" t="s">
        <v>1693</v>
      </c>
      <c r="AC1184" s="1" t="s">
        <v>37</v>
      </c>
    </row>
    <row r="1185" spans="1:29" hidden="1" x14ac:dyDescent="0.25">
      <c r="A1185" s="1" t="s">
        <v>33</v>
      </c>
      <c r="B1185" s="1" t="s">
        <v>34</v>
      </c>
      <c r="C1185" s="2">
        <v>45382</v>
      </c>
      <c r="D1185" s="1" t="s">
        <v>73</v>
      </c>
      <c r="E1185" s="1" t="s">
        <v>74</v>
      </c>
      <c r="F1185" s="1" t="s">
        <v>37</v>
      </c>
      <c r="G1185" s="1" t="s">
        <v>982</v>
      </c>
      <c r="H1185" s="1" t="s">
        <v>34</v>
      </c>
      <c r="I1185" s="3">
        <v>346667</v>
      </c>
      <c r="J1185" s="3">
        <v>0</v>
      </c>
      <c r="K1185" s="1" t="s">
        <v>40</v>
      </c>
      <c r="L1185" s="1" t="s">
        <v>1049</v>
      </c>
      <c r="M1185" s="1" t="s">
        <v>869</v>
      </c>
      <c r="N1185" s="1" t="s">
        <v>79</v>
      </c>
      <c r="O1185" s="1" t="s">
        <v>80</v>
      </c>
      <c r="P1185" s="1" t="s">
        <v>43</v>
      </c>
      <c r="Q1185" s="1" t="s">
        <v>43</v>
      </c>
      <c r="R1185" s="3">
        <v>0</v>
      </c>
      <c r="S1185" s="1" t="s">
        <v>44</v>
      </c>
      <c r="T1185" s="1" t="s">
        <v>45</v>
      </c>
      <c r="U1185" s="1" t="s">
        <v>982</v>
      </c>
      <c r="V1185" s="1" t="s">
        <v>46</v>
      </c>
      <c r="W1185" s="1" t="s">
        <v>81</v>
      </c>
      <c r="X1185" s="1" t="s">
        <v>1693</v>
      </c>
      <c r="Y1185" s="1" t="s">
        <v>83</v>
      </c>
      <c r="Z1185" s="1" t="s">
        <v>84</v>
      </c>
      <c r="AA1185" s="1" t="s">
        <v>51</v>
      </c>
      <c r="AB1185" s="1" t="s">
        <v>1693</v>
      </c>
      <c r="AC1185" s="1" t="s">
        <v>37</v>
      </c>
    </row>
    <row r="1186" spans="1:29" hidden="1" x14ac:dyDescent="0.25">
      <c r="A1186" s="1" t="s">
        <v>33</v>
      </c>
      <c r="B1186" s="1" t="s">
        <v>34</v>
      </c>
      <c r="C1186" s="2">
        <v>45382</v>
      </c>
      <c r="D1186" s="1" t="s">
        <v>73</v>
      </c>
      <c r="E1186" s="1" t="s">
        <v>74</v>
      </c>
      <c r="F1186" s="1" t="s">
        <v>37</v>
      </c>
      <c r="G1186" s="1" t="s">
        <v>982</v>
      </c>
      <c r="H1186" s="1" t="s">
        <v>34</v>
      </c>
      <c r="I1186" s="3">
        <v>130000</v>
      </c>
      <c r="J1186" s="3">
        <v>0</v>
      </c>
      <c r="K1186" s="1" t="s">
        <v>40</v>
      </c>
      <c r="L1186" s="1" t="s">
        <v>133</v>
      </c>
      <c r="M1186" s="1" t="s">
        <v>134</v>
      </c>
      <c r="N1186" s="1" t="s">
        <v>79</v>
      </c>
      <c r="O1186" s="1" t="s">
        <v>80</v>
      </c>
      <c r="P1186" s="1" t="s">
        <v>43</v>
      </c>
      <c r="Q1186" s="1" t="s">
        <v>43</v>
      </c>
      <c r="R1186" s="3">
        <v>0</v>
      </c>
      <c r="S1186" s="1" t="s">
        <v>44</v>
      </c>
      <c r="T1186" s="1" t="s">
        <v>45</v>
      </c>
      <c r="U1186" s="1" t="s">
        <v>982</v>
      </c>
      <c r="V1186" s="1" t="s">
        <v>46</v>
      </c>
      <c r="W1186" s="1" t="s">
        <v>81</v>
      </c>
      <c r="X1186" s="1" t="s">
        <v>1693</v>
      </c>
      <c r="Y1186" s="1" t="s">
        <v>83</v>
      </c>
      <c r="Z1186" s="1" t="s">
        <v>84</v>
      </c>
      <c r="AA1186" s="1" t="s">
        <v>51</v>
      </c>
      <c r="AB1186" s="1" t="s">
        <v>1693</v>
      </c>
      <c r="AC1186" s="1" t="s">
        <v>37</v>
      </c>
    </row>
    <row r="1187" spans="1:29" hidden="1" x14ac:dyDescent="0.25">
      <c r="A1187" s="1" t="s">
        <v>33</v>
      </c>
      <c r="B1187" s="1" t="s">
        <v>34</v>
      </c>
      <c r="C1187" s="2">
        <v>45382</v>
      </c>
      <c r="D1187" s="1" t="s">
        <v>73</v>
      </c>
      <c r="E1187" s="1" t="s">
        <v>74</v>
      </c>
      <c r="F1187" s="1" t="s">
        <v>37</v>
      </c>
      <c r="G1187" s="1" t="s">
        <v>982</v>
      </c>
      <c r="H1187" s="1" t="s">
        <v>34</v>
      </c>
      <c r="I1187" s="3">
        <v>46019</v>
      </c>
      <c r="J1187" s="3">
        <v>0</v>
      </c>
      <c r="K1187" s="1" t="s">
        <v>40</v>
      </c>
      <c r="L1187" s="1" t="s">
        <v>462</v>
      </c>
      <c r="M1187" s="1" t="s">
        <v>463</v>
      </c>
      <c r="N1187" s="1" t="s">
        <v>79</v>
      </c>
      <c r="O1187" s="1" t="s">
        <v>80</v>
      </c>
      <c r="P1187" s="1" t="s">
        <v>43</v>
      </c>
      <c r="Q1187" s="1" t="s">
        <v>43</v>
      </c>
      <c r="R1187" s="3">
        <v>0</v>
      </c>
      <c r="S1187" s="1" t="s">
        <v>44</v>
      </c>
      <c r="T1187" s="1" t="s">
        <v>45</v>
      </c>
      <c r="U1187" s="1" t="s">
        <v>982</v>
      </c>
      <c r="V1187" s="1" t="s">
        <v>46</v>
      </c>
      <c r="W1187" s="1" t="s">
        <v>81</v>
      </c>
      <c r="X1187" s="1" t="s">
        <v>1693</v>
      </c>
      <c r="Y1187" s="1" t="s">
        <v>83</v>
      </c>
      <c r="Z1187" s="1" t="s">
        <v>84</v>
      </c>
      <c r="AA1187" s="1" t="s">
        <v>51</v>
      </c>
      <c r="AB1187" s="1" t="s">
        <v>1693</v>
      </c>
      <c r="AC1187" s="1" t="s">
        <v>37</v>
      </c>
    </row>
    <row r="1188" spans="1:29" hidden="1" x14ac:dyDescent="0.25">
      <c r="A1188" s="1" t="s">
        <v>33</v>
      </c>
      <c r="B1188" s="1" t="s">
        <v>34</v>
      </c>
      <c r="C1188" s="2">
        <v>45382</v>
      </c>
      <c r="D1188" s="1" t="s">
        <v>73</v>
      </c>
      <c r="E1188" s="1" t="s">
        <v>74</v>
      </c>
      <c r="F1188" s="1" t="s">
        <v>37</v>
      </c>
      <c r="G1188" s="1" t="s">
        <v>982</v>
      </c>
      <c r="H1188" s="1" t="s">
        <v>34</v>
      </c>
      <c r="I1188" s="3">
        <v>675311</v>
      </c>
      <c r="J1188" s="3">
        <v>0</v>
      </c>
      <c r="K1188" s="1" t="s">
        <v>40</v>
      </c>
      <c r="L1188" s="1" t="s">
        <v>567</v>
      </c>
      <c r="M1188" s="1" t="s">
        <v>568</v>
      </c>
      <c r="N1188" s="1" t="s">
        <v>79</v>
      </c>
      <c r="O1188" s="1" t="s">
        <v>80</v>
      </c>
      <c r="P1188" s="1" t="s">
        <v>43</v>
      </c>
      <c r="Q1188" s="1" t="s">
        <v>43</v>
      </c>
      <c r="R1188" s="3">
        <v>0</v>
      </c>
      <c r="S1188" s="1" t="s">
        <v>44</v>
      </c>
      <c r="T1188" s="1" t="s">
        <v>45</v>
      </c>
      <c r="U1188" s="1" t="s">
        <v>982</v>
      </c>
      <c r="V1188" s="1" t="s">
        <v>46</v>
      </c>
      <c r="W1188" s="1" t="s">
        <v>81</v>
      </c>
      <c r="X1188" s="1" t="s">
        <v>1693</v>
      </c>
      <c r="Y1188" s="1" t="s">
        <v>83</v>
      </c>
      <c r="Z1188" s="1" t="s">
        <v>84</v>
      </c>
      <c r="AA1188" s="1" t="s">
        <v>51</v>
      </c>
      <c r="AB1188" s="1" t="s">
        <v>1693</v>
      </c>
      <c r="AC1188" s="1" t="s">
        <v>37</v>
      </c>
    </row>
    <row r="1189" spans="1:29" hidden="1" x14ac:dyDescent="0.25">
      <c r="A1189" s="1" t="s">
        <v>33</v>
      </c>
      <c r="B1189" s="1" t="s">
        <v>34</v>
      </c>
      <c r="C1189" s="2">
        <v>45382</v>
      </c>
      <c r="D1189" s="1" t="s">
        <v>73</v>
      </c>
      <c r="E1189" s="1" t="s">
        <v>74</v>
      </c>
      <c r="F1189" s="1" t="s">
        <v>37</v>
      </c>
      <c r="G1189" s="1" t="s">
        <v>982</v>
      </c>
      <c r="H1189" s="1" t="s">
        <v>34</v>
      </c>
      <c r="I1189" s="3">
        <v>767046</v>
      </c>
      <c r="J1189" s="3">
        <v>0</v>
      </c>
      <c r="K1189" s="1" t="s">
        <v>40</v>
      </c>
      <c r="L1189" s="1" t="s">
        <v>616</v>
      </c>
      <c r="M1189" s="1" t="s">
        <v>617</v>
      </c>
      <c r="N1189" s="1" t="s">
        <v>79</v>
      </c>
      <c r="O1189" s="1" t="s">
        <v>80</v>
      </c>
      <c r="P1189" s="1" t="s">
        <v>43</v>
      </c>
      <c r="Q1189" s="1" t="s">
        <v>43</v>
      </c>
      <c r="R1189" s="3">
        <v>0</v>
      </c>
      <c r="S1189" s="1" t="s">
        <v>44</v>
      </c>
      <c r="T1189" s="1" t="s">
        <v>45</v>
      </c>
      <c r="U1189" s="1" t="s">
        <v>982</v>
      </c>
      <c r="V1189" s="1" t="s">
        <v>46</v>
      </c>
      <c r="W1189" s="1" t="s">
        <v>81</v>
      </c>
      <c r="X1189" s="1" t="s">
        <v>1693</v>
      </c>
      <c r="Y1189" s="1" t="s">
        <v>83</v>
      </c>
      <c r="Z1189" s="1" t="s">
        <v>84</v>
      </c>
      <c r="AA1189" s="1" t="s">
        <v>51</v>
      </c>
      <c r="AB1189" s="1" t="s">
        <v>1693</v>
      </c>
      <c r="AC1189" s="1" t="s">
        <v>37</v>
      </c>
    </row>
    <row r="1190" spans="1:29" hidden="1" x14ac:dyDescent="0.25">
      <c r="A1190" s="1" t="s">
        <v>33</v>
      </c>
      <c r="B1190" s="1" t="s">
        <v>34</v>
      </c>
      <c r="C1190" s="2">
        <v>45382</v>
      </c>
      <c r="D1190" s="1" t="s">
        <v>73</v>
      </c>
      <c r="E1190" s="1" t="s">
        <v>74</v>
      </c>
      <c r="F1190" s="1" t="s">
        <v>37</v>
      </c>
      <c r="G1190" s="1" t="s">
        <v>982</v>
      </c>
      <c r="H1190" s="1" t="s">
        <v>34</v>
      </c>
      <c r="I1190" s="3">
        <v>419904</v>
      </c>
      <c r="J1190" s="3">
        <v>0</v>
      </c>
      <c r="K1190" s="1" t="s">
        <v>40</v>
      </c>
      <c r="L1190" s="1" t="s">
        <v>502</v>
      </c>
      <c r="M1190" s="1" t="s">
        <v>503</v>
      </c>
      <c r="N1190" s="1" t="s">
        <v>79</v>
      </c>
      <c r="O1190" s="1" t="s">
        <v>80</v>
      </c>
      <c r="P1190" s="1" t="s">
        <v>43</v>
      </c>
      <c r="Q1190" s="1" t="s">
        <v>43</v>
      </c>
      <c r="R1190" s="3">
        <v>0</v>
      </c>
      <c r="S1190" s="1" t="s">
        <v>44</v>
      </c>
      <c r="T1190" s="1" t="s">
        <v>45</v>
      </c>
      <c r="U1190" s="1" t="s">
        <v>982</v>
      </c>
      <c r="V1190" s="1" t="s">
        <v>46</v>
      </c>
      <c r="W1190" s="1" t="s">
        <v>81</v>
      </c>
      <c r="X1190" s="1" t="s">
        <v>1693</v>
      </c>
      <c r="Y1190" s="1" t="s">
        <v>83</v>
      </c>
      <c r="Z1190" s="1" t="s">
        <v>84</v>
      </c>
      <c r="AA1190" s="1" t="s">
        <v>51</v>
      </c>
      <c r="AB1190" s="1" t="s">
        <v>1693</v>
      </c>
      <c r="AC1190" s="1" t="s">
        <v>37</v>
      </c>
    </row>
    <row r="1191" spans="1:29" hidden="1" x14ac:dyDescent="0.25">
      <c r="A1191" s="1" t="s">
        <v>33</v>
      </c>
      <c r="B1191" s="1" t="s">
        <v>34</v>
      </c>
      <c r="C1191" s="2">
        <v>45382</v>
      </c>
      <c r="D1191" s="1" t="s">
        <v>73</v>
      </c>
      <c r="E1191" s="1" t="s">
        <v>74</v>
      </c>
      <c r="F1191" s="1" t="s">
        <v>37</v>
      </c>
      <c r="G1191" s="1" t="s">
        <v>982</v>
      </c>
      <c r="H1191" s="1" t="s">
        <v>34</v>
      </c>
      <c r="I1191" s="3">
        <v>1039733</v>
      </c>
      <c r="J1191" s="3">
        <v>0</v>
      </c>
      <c r="K1191" s="1" t="s">
        <v>40</v>
      </c>
      <c r="L1191" s="1" t="s">
        <v>1610</v>
      </c>
      <c r="M1191" s="1" t="s">
        <v>1611</v>
      </c>
      <c r="N1191" s="1" t="s">
        <v>1075</v>
      </c>
      <c r="O1191" s="1" t="s">
        <v>1076</v>
      </c>
      <c r="P1191" s="1" t="s">
        <v>43</v>
      </c>
      <c r="Q1191" s="1" t="s">
        <v>43</v>
      </c>
      <c r="R1191" s="3">
        <v>0</v>
      </c>
      <c r="S1191" s="1" t="s">
        <v>44</v>
      </c>
      <c r="T1191" s="1" t="s">
        <v>45</v>
      </c>
      <c r="U1191" s="1" t="s">
        <v>982</v>
      </c>
      <c r="V1191" s="1" t="s">
        <v>46</v>
      </c>
      <c r="W1191" s="1" t="s">
        <v>81</v>
      </c>
      <c r="X1191" s="1" t="s">
        <v>1693</v>
      </c>
      <c r="Y1191" s="1" t="s">
        <v>83</v>
      </c>
      <c r="Z1191" s="1" t="s">
        <v>84</v>
      </c>
      <c r="AA1191" s="1" t="s">
        <v>51</v>
      </c>
      <c r="AB1191" s="1" t="s">
        <v>1693</v>
      </c>
      <c r="AC1191" s="1" t="s">
        <v>37</v>
      </c>
    </row>
    <row r="1192" spans="1:29" hidden="1" x14ac:dyDescent="0.25">
      <c r="A1192" s="1" t="s">
        <v>33</v>
      </c>
      <c r="B1192" s="1" t="s">
        <v>34</v>
      </c>
      <c r="C1192" s="2">
        <v>45382</v>
      </c>
      <c r="D1192" s="1" t="s">
        <v>73</v>
      </c>
      <c r="E1192" s="1" t="s">
        <v>74</v>
      </c>
      <c r="F1192" s="1" t="s">
        <v>37</v>
      </c>
      <c r="G1192" s="1" t="s">
        <v>982</v>
      </c>
      <c r="H1192" s="1" t="s">
        <v>34</v>
      </c>
      <c r="I1192" s="3">
        <v>390001</v>
      </c>
      <c r="J1192" s="3">
        <v>0</v>
      </c>
      <c r="K1192" s="1" t="s">
        <v>40</v>
      </c>
      <c r="L1192" s="1" t="s">
        <v>838</v>
      </c>
      <c r="M1192" s="1" t="s">
        <v>839</v>
      </c>
      <c r="N1192" s="1" t="s">
        <v>79</v>
      </c>
      <c r="O1192" s="1" t="s">
        <v>80</v>
      </c>
      <c r="P1192" s="1" t="s">
        <v>43</v>
      </c>
      <c r="Q1192" s="1" t="s">
        <v>43</v>
      </c>
      <c r="R1192" s="3">
        <v>0</v>
      </c>
      <c r="S1192" s="1" t="s">
        <v>44</v>
      </c>
      <c r="T1192" s="1" t="s">
        <v>45</v>
      </c>
      <c r="U1192" s="1" t="s">
        <v>982</v>
      </c>
      <c r="V1192" s="1" t="s">
        <v>46</v>
      </c>
      <c r="W1192" s="1" t="s">
        <v>81</v>
      </c>
      <c r="X1192" s="1" t="s">
        <v>1693</v>
      </c>
      <c r="Y1192" s="1" t="s">
        <v>83</v>
      </c>
      <c r="Z1192" s="1" t="s">
        <v>84</v>
      </c>
      <c r="AA1192" s="1" t="s">
        <v>51</v>
      </c>
      <c r="AB1192" s="1" t="s">
        <v>1693</v>
      </c>
      <c r="AC1192" s="1" t="s">
        <v>37</v>
      </c>
    </row>
    <row r="1193" spans="1:29" hidden="1" x14ac:dyDescent="0.25">
      <c r="A1193" s="1" t="s">
        <v>33</v>
      </c>
      <c r="B1193" s="1" t="s">
        <v>34</v>
      </c>
      <c r="C1193" s="2">
        <v>45382</v>
      </c>
      <c r="D1193" s="1" t="s">
        <v>73</v>
      </c>
      <c r="E1193" s="1" t="s">
        <v>74</v>
      </c>
      <c r="F1193" s="1" t="s">
        <v>37</v>
      </c>
      <c r="G1193" s="1" t="s">
        <v>982</v>
      </c>
      <c r="H1193" s="1" t="s">
        <v>34</v>
      </c>
      <c r="I1193" s="3">
        <v>86667</v>
      </c>
      <c r="J1193" s="3">
        <v>0</v>
      </c>
      <c r="K1193" s="1" t="s">
        <v>40</v>
      </c>
      <c r="L1193" s="1" t="s">
        <v>1531</v>
      </c>
      <c r="M1193" s="1" t="s">
        <v>711</v>
      </c>
      <c r="N1193" s="1" t="s">
        <v>89</v>
      </c>
      <c r="O1193" s="1" t="s">
        <v>90</v>
      </c>
      <c r="P1193" s="1" t="s">
        <v>43</v>
      </c>
      <c r="Q1193" s="1" t="s">
        <v>43</v>
      </c>
      <c r="R1193" s="3">
        <v>0</v>
      </c>
      <c r="S1193" s="1" t="s">
        <v>44</v>
      </c>
      <c r="T1193" s="1" t="s">
        <v>45</v>
      </c>
      <c r="U1193" s="1" t="s">
        <v>982</v>
      </c>
      <c r="V1193" s="1" t="s">
        <v>46</v>
      </c>
      <c r="W1193" s="1" t="s">
        <v>81</v>
      </c>
      <c r="X1193" s="1" t="s">
        <v>1693</v>
      </c>
      <c r="Y1193" s="1" t="s">
        <v>83</v>
      </c>
      <c r="Z1193" s="1" t="s">
        <v>84</v>
      </c>
      <c r="AA1193" s="1" t="s">
        <v>51</v>
      </c>
      <c r="AB1193" s="1" t="s">
        <v>1693</v>
      </c>
      <c r="AC1193" s="1" t="s">
        <v>37</v>
      </c>
    </row>
    <row r="1194" spans="1:29" hidden="1" x14ac:dyDescent="0.25">
      <c r="A1194" s="1" t="s">
        <v>33</v>
      </c>
      <c r="B1194" s="1" t="s">
        <v>34</v>
      </c>
      <c r="C1194" s="2">
        <v>45382</v>
      </c>
      <c r="D1194" s="1" t="s">
        <v>73</v>
      </c>
      <c r="E1194" s="1" t="s">
        <v>74</v>
      </c>
      <c r="F1194" s="1" t="s">
        <v>37</v>
      </c>
      <c r="G1194" s="1" t="s">
        <v>982</v>
      </c>
      <c r="H1194" s="1" t="s">
        <v>34</v>
      </c>
      <c r="I1194" s="3">
        <v>44938</v>
      </c>
      <c r="J1194" s="3">
        <v>0</v>
      </c>
      <c r="K1194" s="1" t="s">
        <v>40</v>
      </c>
      <c r="L1194" s="1" t="s">
        <v>792</v>
      </c>
      <c r="M1194" s="1" t="s">
        <v>793</v>
      </c>
      <c r="N1194" s="1" t="s">
        <v>89</v>
      </c>
      <c r="O1194" s="1" t="s">
        <v>90</v>
      </c>
      <c r="P1194" s="1" t="s">
        <v>43</v>
      </c>
      <c r="Q1194" s="1" t="s">
        <v>43</v>
      </c>
      <c r="R1194" s="3">
        <v>0</v>
      </c>
      <c r="S1194" s="1" t="s">
        <v>44</v>
      </c>
      <c r="T1194" s="1" t="s">
        <v>45</v>
      </c>
      <c r="U1194" s="1" t="s">
        <v>982</v>
      </c>
      <c r="V1194" s="1" t="s">
        <v>46</v>
      </c>
      <c r="W1194" s="1" t="s">
        <v>81</v>
      </c>
      <c r="X1194" s="1" t="s">
        <v>1693</v>
      </c>
      <c r="Y1194" s="1" t="s">
        <v>83</v>
      </c>
      <c r="Z1194" s="1" t="s">
        <v>84</v>
      </c>
      <c r="AA1194" s="1" t="s">
        <v>51</v>
      </c>
      <c r="AB1194" s="1" t="s">
        <v>1693</v>
      </c>
      <c r="AC1194" s="1" t="s">
        <v>37</v>
      </c>
    </row>
    <row r="1195" spans="1:29" hidden="1" x14ac:dyDescent="0.25">
      <c r="A1195" s="1" t="s">
        <v>33</v>
      </c>
      <c r="B1195" s="1" t="s">
        <v>34</v>
      </c>
      <c r="C1195" s="2">
        <v>45382</v>
      </c>
      <c r="D1195" s="1" t="s">
        <v>73</v>
      </c>
      <c r="E1195" s="1" t="s">
        <v>74</v>
      </c>
      <c r="F1195" s="1" t="s">
        <v>37</v>
      </c>
      <c r="G1195" s="1" t="s">
        <v>982</v>
      </c>
      <c r="H1195" s="1" t="s">
        <v>34</v>
      </c>
      <c r="I1195" s="3">
        <v>178517</v>
      </c>
      <c r="J1195" s="3">
        <v>0</v>
      </c>
      <c r="K1195" s="1" t="s">
        <v>40</v>
      </c>
      <c r="L1195" s="1" t="s">
        <v>680</v>
      </c>
      <c r="M1195" s="1" t="s">
        <v>681</v>
      </c>
      <c r="N1195" s="1" t="s">
        <v>89</v>
      </c>
      <c r="O1195" s="1" t="s">
        <v>90</v>
      </c>
      <c r="P1195" s="1" t="s">
        <v>43</v>
      </c>
      <c r="Q1195" s="1" t="s">
        <v>43</v>
      </c>
      <c r="R1195" s="3">
        <v>0</v>
      </c>
      <c r="S1195" s="1" t="s">
        <v>44</v>
      </c>
      <c r="T1195" s="1" t="s">
        <v>45</v>
      </c>
      <c r="U1195" s="1" t="s">
        <v>982</v>
      </c>
      <c r="V1195" s="1" t="s">
        <v>46</v>
      </c>
      <c r="W1195" s="1" t="s">
        <v>81</v>
      </c>
      <c r="X1195" s="1" t="s">
        <v>1693</v>
      </c>
      <c r="Y1195" s="1" t="s">
        <v>83</v>
      </c>
      <c r="Z1195" s="1" t="s">
        <v>84</v>
      </c>
      <c r="AA1195" s="1" t="s">
        <v>51</v>
      </c>
      <c r="AB1195" s="1" t="s">
        <v>1693</v>
      </c>
      <c r="AC1195" s="1" t="s">
        <v>37</v>
      </c>
    </row>
    <row r="1196" spans="1:29" hidden="1" x14ac:dyDescent="0.25">
      <c r="A1196" s="1" t="s">
        <v>33</v>
      </c>
      <c r="B1196" s="1" t="s">
        <v>34</v>
      </c>
      <c r="C1196" s="2">
        <v>45382</v>
      </c>
      <c r="D1196" s="1" t="s">
        <v>73</v>
      </c>
      <c r="E1196" s="1" t="s">
        <v>74</v>
      </c>
      <c r="F1196" s="1" t="s">
        <v>37</v>
      </c>
      <c r="G1196" s="1" t="s">
        <v>982</v>
      </c>
      <c r="H1196" s="1" t="s">
        <v>34</v>
      </c>
      <c r="I1196" s="3">
        <v>693334</v>
      </c>
      <c r="J1196" s="3">
        <v>0</v>
      </c>
      <c r="K1196" s="1" t="s">
        <v>40</v>
      </c>
      <c r="L1196" s="1" t="s">
        <v>77</v>
      </c>
      <c r="M1196" s="1" t="s">
        <v>78</v>
      </c>
      <c r="N1196" s="1" t="s">
        <v>79</v>
      </c>
      <c r="O1196" s="1" t="s">
        <v>80</v>
      </c>
      <c r="P1196" s="1" t="s">
        <v>43</v>
      </c>
      <c r="Q1196" s="1" t="s">
        <v>43</v>
      </c>
      <c r="R1196" s="3">
        <v>0</v>
      </c>
      <c r="S1196" s="1" t="s">
        <v>44</v>
      </c>
      <c r="T1196" s="1" t="s">
        <v>45</v>
      </c>
      <c r="U1196" s="1" t="s">
        <v>982</v>
      </c>
      <c r="V1196" s="1" t="s">
        <v>46</v>
      </c>
      <c r="W1196" s="1" t="s">
        <v>81</v>
      </c>
      <c r="X1196" s="1" t="s">
        <v>1693</v>
      </c>
      <c r="Y1196" s="1" t="s">
        <v>83</v>
      </c>
      <c r="Z1196" s="1" t="s">
        <v>84</v>
      </c>
      <c r="AA1196" s="1" t="s">
        <v>51</v>
      </c>
      <c r="AB1196" s="1" t="s">
        <v>1693</v>
      </c>
      <c r="AC1196" s="1" t="s">
        <v>37</v>
      </c>
    </row>
    <row r="1197" spans="1:29" hidden="1" x14ac:dyDescent="0.25">
      <c r="A1197" s="1" t="s">
        <v>33</v>
      </c>
      <c r="B1197" s="1" t="s">
        <v>34</v>
      </c>
      <c r="C1197" s="2">
        <v>45382</v>
      </c>
      <c r="D1197" s="1" t="s">
        <v>73</v>
      </c>
      <c r="E1197" s="1" t="s">
        <v>74</v>
      </c>
      <c r="F1197" s="1" t="s">
        <v>37</v>
      </c>
      <c r="G1197" s="1" t="s">
        <v>982</v>
      </c>
      <c r="H1197" s="1" t="s">
        <v>34</v>
      </c>
      <c r="I1197" s="3">
        <v>693334</v>
      </c>
      <c r="J1197" s="3">
        <v>0</v>
      </c>
      <c r="K1197" s="1" t="s">
        <v>40</v>
      </c>
      <c r="L1197" s="1" t="s">
        <v>470</v>
      </c>
      <c r="M1197" s="1" t="s">
        <v>471</v>
      </c>
      <c r="N1197" s="1" t="s">
        <v>79</v>
      </c>
      <c r="O1197" s="1" t="s">
        <v>80</v>
      </c>
      <c r="P1197" s="1" t="s">
        <v>43</v>
      </c>
      <c r="Q1197" s="1" t="s">
        <v>43</v>
      </c>
      <c r="R1197" s="3">
        <v>0</v>
      </c>
      <c r="S1197" s="1" t="s">
        <v>44</v>
      </c>
      <c r="T1197" s="1" t="s">
        <v>45</v>
      </c>
      <c r="U1197" s="1" t="s">
        <v>982</v>
      </c>
      <c r="V1197" s="1" t="s">
        <v>46</v>
      </c>
      <c r="W1197" s="1" t="s">
        <v>81</v>
      </c>
      <c r="X1197" s="1" t="s">
        <v>1693</v>
      </c>
      <c r="Y1197" s="1" t="s">
        <v>83</v>
      </c>
      <c r="Z1197" s="1" t="s">
        <v>84</v>
      </c>
      <c r="AA1197" s="1" t="s">
        <v>51</v>
      </c>
      <c r="AB1197" s="1" t="s">
        <v>1693</v>
      </c>
      <c r="AC1197" s="1" t="s">
        <v>37</v>
      </c>
    </row>
    <row r="1198" spans="1:29" hidden="1" x14ac:dyDescent="0.25">
      <c r="A1198" s="1" t="s">
        <v>33</v>
      </c>
      <c r="B1198" s="1" t="s">
        <v>34</v>
      </c>
      <c r="C1198" s="2">
        <v>45382</v>
      </c>
      <c r="D1198" s="1" t="s">
        <v>73</v>
      </c>
      <c r="E1198" s="1" t="s">
        <v>74</v>
      </c>
      <c r="F1198" s="1" t="s">
        <v>37</v>
      </c>
      <c r="G1198" s="1" t="s">
        <v>982</v>
      </c>
      <c r="H1198" s="1" t="s">
        <v>34</v>
      </c>
      <c r="I1198" s="3">
        <v>476668</v>
      </c>
      <c r="J1198" s="3">
        <v>0</v>
      </c>
      <c r="K1198" s="1" t="s">
        <v>40</v>
      </c>
      <c r="L1198" s="1" t="s">
        <v>1522</v>
      </c>
      <c r="M1198" s="1" t="s">
        <v>658</v>
      </c>
      <c r="N1198" s="1" t="s">
        <v>79</v>
      </c>
      <c r="O1198" s="1" t="s">
        <v>80</v>
      </c>
      <c r="P1198" s="1" t="s">
        <v>43</v>
      </c>
      <c r="Q1198" s="1" t="s">
        <v>43</v>
      </c>
      <c r="R1198" s="3">
        <v>0</v>
      </c>
      <c r="S1198" s="1" t="s">
        <v>44</v>
      </c>
      <c r="T1198" s="1" t="s">
        <v>45</v>
      </c>
      <c r="U1198" s="1" t="s">
        <v>982</v>
      </c>
      <c r="V1198" s="1" t="s">
        <v>46</v>
      </c>
      <c r="W1198" s="1" t="s">
        <v>81</v>
      </c>
      <c r="X1198" s="1" t="s">
        <v>1693</v>
      </c>
      <c r="Y1198" s="1" t="s">
        <v>83</v>
      </c>
      <c r="Z1198" s="1" t="s">
        <v>84</v>
      </c>
      <c r="AA1198" s="1" t="s">
        <v>51</v>
      </c>
      <c r="AB1198" s="1" t="s">
        <v>1693</v>
      </c>
      <c r="AC1198" s="1" t="s">
        <v>37</v>
      </c>
    </row>
    <row r="1199" spans="1:29" hidden="1" x14ac:dyDescent="0.25">
      <c r="A1199" s="1" t="s">
        <v>33</v>
      </c>
      <c r="B1199" s="1" t="s">
        <v>34</v>
      </c>
      <c r="C1199" s="2">
        <v>45382</v>
      </c>
      <c r="D1199" s="1" t="s">
        <v>73</v>
      </c>
      <c r="E1199" s="1" t="s">
        <v>74</v>
      </c>
      <c r="F1199" s="1" t="s">
        <v>37</v>
      </c>
      <c r="G1199" s="1" t="s">
        <v>982</v>
      </c>
      <c r="H1199" s="1" t="s">
        <v>34</v>
      </c>
      <c r="I1199" s="3">
        <v>390000</v>
      </c>
      <c r="J1199" s="3">
        <v>0</v>
      </c>
      <c r="K1199" s="1" t="s">
        <v>40</v>
      </c>
      <c r="L1199" s="1" t="s">
        <v>464</v>
      </c>
      <c r="M1199" s="1" t="s">
        <v>465</v>
      </c>
      <c r="N1199" s="1" t="s">
        <v>79</v>
      </c>
      <c r="O1199" s="1" t="s">
        <v>80</v>
      </c>
      <c r="P1199" s="1" t="s">
        <v>43</v>
      </c>
      <c r="Q1199" s="1" t="s">
        <v>43</v>
      </c>
      <c r="R1199" s="3">
        <v>0</v>
      </c>
      <c r="S1199" s="1" t="s">
        <v>44</v>
      </c>
      <c r="T1199" s="1" t="s">
        <v>45</v>
      </c>
      <c r="U1199" s="1" t="s">
        <v>982</v>
      </c>
      <c r="V1199" s="1" t="s">
        <v>46</v>
      </c>
      <c r="W1199" s="1" t="s">
        <v>81</v>
      </c>
      <c r="X1199" s="1" t="s">
        <v>1693</v>
      </c>
      <c r="Y1199" s="1" t="s">
        <v>83</v>
      </c>
      <c r="Z1199" s="1" t="s">
        <v>84</v>
      </c>
      <c r="AA1199" s="1" t="s">
        <v>51</v>
      </c>
      <c r="AB1199" s="1" t="s">
        <v>1693</v>
      </c>
      <c r="AC1199" s="1" t="s">
        <v>37</v>
      </c>
    </row>
    <row r="1200" spans="1:29" hidden="1" x14ac:dyDescent="0.25">
      <c r="A1200" s="1" t="s">
        <v>33</v>
      </c>
      <c r="B1200" s="1" t="s">
        <v>34</v>
      </c>
      <c r="C1200" s="2">
        <v>45382</v>
      </c>
      <c r="D1200" s="1" t="s">
        <v>73</v>
      </c>
      <c r="E1200" s="1" t="s">
        <v>74</v>
      </c>
      <c r="F1200" s="1" t="s">
        <v>37</v>
      </c>
      <c r="G1200" s="1" t="s">
        <v>982</v>
      </c>
      <c r="H1200" s="1" t="s">
        <v>34</v>
      </c>
      <c r="I1200" s="3">
        <v>346667</v>
      </c>
      <c r="J1200" s="3">
        <v>0</v>
      </c>
      <c r="K1200" s="1" t="s">
        <v>40</v>
      </c>
      <c r="L1200" s="1" t="s">
        <v>377</v>
      </c>
      <c r="M1200" s="1" t="s">
        <v>378</v>
      </c>
      <c r="N1200" s="1" t="s">
        <v>79</v>
      </c>
      <c r="O1200" s="1" t="s">
        <v>80</v>
      </c>
      <c r="P1200" s="1" t="s">
        <v>43</v>
      </c>
      <c r="Q1200" s="1" t="s">
        <v>43</v>
      </c>
      <c r="R1200" s="3">
        <v>0</v>
      </c>
      <c r="S1200" s="1" t="s">
        <v>44</v>
      </c>
      <c r="T1200" s="1" t="s">
        <v>45</v>
      </c>
      <c r="U1200" s="1" t="s">
        <v>982</v>
      </c>
      <c r="V1200" s="1" t="s">
        <v>46</v>
      </c>
      <c r="W1200" s="1" t="s">
        <v>81</v>
      </c>
      <c r="X1200" s="1" t="s">
        <v>1693</v>
      </c>
      <c r="Y1200" s="1" t="s">
        <v>83</v>
      </c>
      <c r="Z1200" s="1" t="s">
        <v>84</v>
      </c>
      <c r="AA1200" s="1" t="s">
        <v>51</v>
      </c>
      <c r="AB1200" s="1" t="s">
        <v>1693</v>
      </c>
      <c r="AC1200" s="1" t="s">
        <v>37</v>
      </c>
    </row>
    <row r="1201" spans="1:29" hidden="1" x14ac:dyDescent="0.25">
      <c r="A1201" s="1" t="s">
        <v>33</v>
      </c>
      <c r="B1201" s="1" t="s">
        <v>34</v>
      </c>
      <c r="C1201" s="2">
        <v>45382</v>
      </c>
      <c r="D1201" s="1" t="s">
        <v>73</v>
      </c>
      <c r="E1201" s="1" t="s">
        <v>74</v>
      </c>
      <c r="F1201" s="1" t="s">
        <v>37</v>
      </c>
      <c r="G1201" s="1" t="s">
        <v>982</v>
      </c>
      <c r="H1201" s="1" t="s">
        <v>34</v>
      </c>
      <c r="I1201" s="3">
        <v>570153</v>
      </c>
      <c r="J1201" s="3">
        <v>0</v>
      </c>
      <c r="K1201" s="1" t="s">
        <v>40</v>
      </c>
      <c r="L1201" s="1" t="s">
        <v>168</v>
      </c>
      <c r="M1201" s="1" t="s">
        <v>169</v>
      </c>
      <c r="N1201" s="1" t="s">
        <v>79</v>
      </c>
      <c r="O1201" s="1" t="s">
        <v>80</v>
      </c>
      <c r="P1201" s="1" t="s">
        <v>43</v>
      </c>
      <c r="Q1201" s="1" t="s">
        <v>43</v>
      </c>
      <c r="R1201" s="3">
        <v>0</v>
      </c>
      <c r="S1201" s="1" t="s">
        <v>44</v>
      </c>
      <c r="T1201" s="1" t="s">
        <v>45</v>
      </c>
      <c r="U1201" s="1" t="s">
        <v>982</v>
      </c>
      <c r="V1201" s="1" t="s">
        <v>46</v>
      </c>
      <c r="W1201" s="1" t="s">
        <v>81</v>
      </c>
      <c r="X1201" s="1" t="s">
        <v>1693</v>
      </c>
      <c r="Y1201" s="1" t="s">
        <v>83</v>
      </c>
      <c r="Z1201" s="1" t="s">
        <v>84</v>
      </c>
      <c r="AA1201" s="1" t="s">
        <v>51</v>
      </c>
      <c r="AB1201" s="1" t="s">
        <v>1693</v>
      </c>
      <c r="AC1201" s="1" t="s">
        <v>37</v>
      </c>
    </row>
    <row r="1202" spans="1:29" hidden="1" x14ac:dyDescent="0.25">
      <c r="A1202" s="1" t="s">
        <v>33</v>
      </c>
      <c r="B1202" s="1" t="s">
        <v>34</v>
      </c>
      <c r="C1202" s="2">
        <v>45382</v>
      </c>
      <c r="D1202" s="1" t="s">
        <v>73</v>
      </c>
      <c r="E1202" s="1" t="s">
        <v>74</v>
      </c>
      <c r="F1202" s="1" t="s">
        <v>37</v>
      </c>
      <c r="G1202" s="1" t="s">
        <v>982</v>
      </c>
      <c r="H1202" s="1" t="s">
        <v>34</v>
      </c>
      <c r="I1202" s="3">
        <v>216667</v>
      </c>
      <c r="J1202" s="3">
        <v>0</v>
      </c>
      <c r="K1202" s="1" t="s">
        <v>40</v>
      </c>
      <c r="L1202" s="1" t="s">
        <v>1049</v>
      </c>
      <c r="M1202" s="1" t="s">
        <v>869</v>
      </c>
      <c r="N1202" s="1" t="s">
        <v>79</v>
      </c>
      <c r="O1202" s="1" t="s">
        <v>80</v>
      </c>
      <c r="P1202" s="1" t="s">
        <v>43</v>
      </c>
      <c r="Q1202" s="1" t="s">
        <v>43</v>
      </c>
      <c r="R1202" s="3">
        <v>0</v>
      </c>
      <c r="S1202" s="1" t="s">
        <v>44</v>
      </c>
      <c r="T1202" s="1" t="s">
        <v>45</v>
      </c>
      <c r="U1202" s="1" t="s">
        <v>982</v>
      </c>
      <c r="V1202" s="1" t="s">
        <v>46</v>
      </c>
      <c r="W1202" s="1" t="s">
        <v>81</v>
      </c>
      <c r="X1202" s="1" t="s">
        <v>1693</v>
      </c>
      <c r="Y1202" s="1" t="s">
        <v>83</v>
      </c>
      <c r="Z1202" s="1" t="s">
        <v>84</v>
      </c>
      <c r="AA1202" s="1" t="s">
        <v>51</v>
      </c>
      <c r="AB1202" s="1" t="s">
        <v>1693</v>
      </c>
      <c r="AC1202" s="1" t="s">
        <v>37</v>
      </c>
    </row>
    <row r="1203" spans="1:29" hidden="1" x14ac:dyDescent="0.25">
      <c r="A1203" s="1" t="s">
        <v>33</v>
      </c>
      <c r="B1203" s="1" t="s">
        <v>34</v>
      </c>
      <c r="C1203" s="2">
        <v>45382</v>
      </c>
      <c r="D1203" s="1" t="s">
        <v>73</v>
      </c>
      <c r="E1203" s="1" t="s">
        <v>74</v>
      </c>
      <c r="F1203" s="1" t="s">
        <v>37</v>
      </c>
      <c r="G1203" s="1" t="s">
        <v>982</v>
      </c>
      <c r="H1203" s="1" t="s">
        <v>34</v>
      </c>
      <c r="I1203" s="3">
        <v>520000</v>
      </c>
      <c r="J1203" s="3">
        <v>0</v>
      </c>
      <c r="K1203" s="1" t="s">
        <v>40</v>
      </c>
      <c r="L1203" s="1" t="s">
        <v>160</v>
      </c>
      <c r="M1203" s="1" t="s">
        <v>161</v>
      </c>
      <c r="N1203" s="1" t="s">
        <v>79</v>
      </c>
      <c r="O1203" s="1" t="s">
        <v>80</v>
      </c>
      <c r="P1203" s="1" t="s">
        <v>43</v>
      </c>
      <c r="Q1203" s="1" t="s">
        <v>43</v>
      </c>
      <c r="R1203" s="3">
        <v>0</v>
      </c>
      <c r="S1203" s="1" t="s">
        <v>44</v>
      </c>
      <c r="T1203" s="1" t="s">
        <v>45</v>
      </c>
      <c r="U1203" s="1" t="s">
        <v>982</v>
      </c>
      <c r="V1203" s="1" t="s">
        <v>46</v>
      </c>
      <c r="W1203" s="1" t="s">
        <v>81</v>
      </c>
      <c r="X1203" s="1" t="s">
        <v>1693</v>
      </c>
      <c r="Y1203" s="1" t="s">
        <v>83</v>
      </c>
      <c r="Z1203" s="1" t="s">
        <v>84</v>
      </c>
      <c r="AA1203" s="1" t="s">
        <v>51</v>
      </c>
      <c r="AB1203" s="1" t="s">
        <v>1693</v>
      </c>
      <c r="AC1203" s="1" t="s">
        <v>37</v>
      </c>
    </row>
    <row r="1204" spans="1:29" hidden="1" x14ac:dyDescent="0.25">
      <c r="A1204" s="1" t="s">
        <v>33</v>
      </c>
      <c r="B1204" s="1" t="s">
        <v>34</v>
      </c>
      <c r="C1204" s="2">
        <v>45382</v>
      </c>
      <c r="D1204" s="1" t="s">
        <v>73</v>
      </c>
      <c r="E1204" s="1" t="s">
        <v>74</v>
      </c>
      <c r="F1204" s="1" t="s">
        <v>37</v>
      </c>
      <c r="G1204" s="1" t="s">
        <v>982</v>
      </c>
      <c r="H1204" s="1" t="s">
        <v>34</v>
      </c>
      <c r="I1204" s="3">
        <v>45607</v>
      </c>
      <c r="J1204" s="3">
        <v>0</v>
      </c>
      <c r="K1204" s="1" t="s">
        <v>40</v>
      </c>
      <c r="L1204" s="1" t="s">
        <v>804</v>
      </c>
      <c r="M1204" s="1" t="s">
        <v>805</v>
      </c>
      <c r="N1204" s="1" t="s">
        <v>79</v>
      </c>
      <c r="O1204" s="1" t="s">
        <v>80</v>
      </c>
      <c r="P1204" s="1" t="s">
        <v>43</v>
      </c>
      <c r="Q1204" s="1" t="s">
        <v>43</v>
      </c>
      <c r="R1204" s="3">
        <v>0</v>
      </c>
      <c r="S1204" s="1" t="s">
        <v>44</v>
      </c>
      <c r="T1204" s="1" t="s">
        <v>45</v>
      </c>
      <c r="U1204" s="1" t="s">
        <v>982</v>
      </c>
      <c r="V1204" s="1" t="s">
        <v>46</v>
      </c>
      <c r="W1204" s="1" t="s">
        <v>81</v>
      </c>
      <c r="X1204" s="1" t="s">
        <v>1693</v>
      </c>
      <c r="Y1204" s="1" t="s">
        <v>83</v>
      </c>
      <c r="Z1204" s="1" t="s">
        <v>84</v>
      </c>
      <c r="AA1204" s="1" t="s">
        <v>51</v>
      </c>
      <c r="AB1204" s="1" t="s">
        <v>1693</v>
      </c>
      <c r="AC1204" s="1" t="s">
        <v>37</v>
      </c>
    </row>
    <row r="1205" spans="1:29" hidden="1" x14ac:dyDescent="0.25">
      <c r="A1205" s="1" t="s">
        <v>33</v>
      </c>
      <c r="B1205" s="1" t="s">
        <v>34</v>
      </c>
      <c r="C1205" s="2">
        <v>45382</v>
      </c>
      <c r="D1205" s="1" t="s">
        <v>73</v>
      </c>
      <c r="E1205" s="1" t="s">
        <v>74</v>
      </c>
      <c r="F1205" s="1" t="s">
        <v>37</v>
      </c>
      <c r="G1205" s="1" t="s">
        <v>982</v>
      </c>
      <c r="H1205" s="1" t="s">
        <v>34</v>
      </c>
      <c r="I1205" s="3">
        <v>43334</v>
      </c>
      <c r="J1205" s="3">
        <v>0</v>
      </c>
      <c r="K1205" s="1" t="s">
        <v>40</v>
      </c>
      <c r="L1205" s="1" t="s">
        <v>133</v>
      </c>
      <c r="M1205" s="1" t="s">
        <v>134</v>
      </c>
      <c r="N1205" s="1" t="s">
        <v>79</v>
      </c>
      <c r="O1205" s="1" t="s">
        <v>80</v>
      </c>
      <c r="P1205" s="1" t="s">
        <v>43</v>
      </c>
      <c r="Q1205" s="1" t="s">
        <v>43</v>
      </c>
      <c r="R1205" s="3">
        <v>0</v>
      </c>
      <c r="S1205" s="1" t="s">
        <v>44</v>
      </c>
      <c r="T1205" s="1" t="s">
        <v>45</v>
      </c>
      <c r="U1205" s="1" t="s">
        <v>982</v>
      </c>
      <c r="V1205" s="1" t="s">
        <v>46</v>
      </c>
      <c r="W1205" s="1" t="s">
        <v>81</v>
      </c>
      <c r="X1205" s="1" t="s">
        <v>1693</v>
      </c>
      <c r="Y1205" s="1" t="s">
        <v>83</v>
      </c>
      <c r="Z1205" s="1" t="s">
        <v>84</v>
      </c>
      <c r="AA1205" s="1" t="s">
        <v>51</v>
      </c>
      <c r="AB1205" s="1" t="s">
        <v>1693</v>
      </c>
      <c r="AC1205" s="1" t="s">
        <v>37</v>
      </c>
    </row>
    <row r="1206" spans="1:29" hidden="1" x14ac:dyDescent="0.25">
      <c r="A1206" s="1" t="s">
        <v>33</v>
      </c>
      <c r="B1206" s="1" t="s">
        <v>34</v>
      </c>
      <c r="C1206" s="2">
        <v>45382</v>
      </c>
      <c r="D1206" s="1" t="s">
        <v>73</v>
      </c>
      <c r="E1206" s="1" t="s">
        <v>74</v>
      </c>
      <c r="F1206" s="1" t="s">
        <v>37</v>
      </c>
      <c r="G1206" s="1" t="s">
        <v>982</v>
      </c>
      <c r="H1206" s="1" t="s">
        <v>34</v>
      </c>
      <c r="I1206" s="3">
        <v>46019</v>
      </c>
      <c r="J1206" s="3">
        <v>0</v>
      </c>
      <c r="K1206" s="1" t="s">
        <v>40</v>
      </c>
      <c r="L1206" s="1" t="s">
        <v>462</v>
      </c>
      <c r="M1206" s="1" t="s">
        <v>463</v>
      </c>
      <c r="N1206" s="1" t="s">
        <v>79</v>
      </c>
      <c r="O1206" s="1" t="s">
        <v>80</v>
      </c>
      <c r="P1206" s="1" t="s">
        <v>43</v>
      </c>
      <c r="Q1206" s="1" t="s">
        <v>43</v>
      </c>
      <c r="R1206" s="3">
        <v>0</v>
      </c>
      <c r="S1206" s="1" t="s">
        <v>44</v>
      </c>
      <c r="T1206" s="1" t="s">
        <v>45</v>
      </c>
      <c r="U1206" s="1" t="s">
        <v>982</v>
      </c>
      <c r="V1206" s="1" t="s">
        <v>46</v>
      </c>
      <c r="W1206" s="1" t="s">
        <v>81</v>
      </c>
      <c r="X1206" s="1" t="s">
        <v>1693</v>
      </c>
      <c r="Y1206" s="1" t="s">
        <v>83</v>
      </c>
      <c r="Z1206" s="1" t="s">
        <v>84</v>
      </c>
      <c r="AA1206" s="1" t="s">
        <v>51</v>
      </c>
      <c r="AB1206" s="1" t="s">
        <v>1693</v>
      </c>
      <c r="AC1206" s="1" t="s">
        <v>37</v>
      </c>
    </row>
    <row r="1207" spans="1:29" hidden="1" x14ac:dyDescent="0.25">
      <c r="A1207" s="1" t="s">
        <v>33</v>
      </c>
      <c r="B1207" s="1" t="s">
        <v>34</v>
      </c>
      <c r="C1207" s="2">
        <v>45382</v>
      </c>
      <c r="D1207" s="1" t="s">
        <v>73</v>
      </c>
      <c r="E1207" s="1" t="s">
        <v>74</v>
      </c>
      <c r="F1207" s="1" t="s">
        <v>37</v>
      </c>
      <c r="G1207" s="1" t="s">
        <v>982</v>
      </c>
      <c r="H1207" s="1" t="s">
        <v>34</v>
      </c>
      <c r="I1207" s="3">
        <v>43334</v>
      </c>
      <c r="J1207" s="3">
        <v>0</v>
      </c>
      <c r="K1207" s="1" t="s">
        <v>40</v>
      </c>
      <c r="L1207" s="1" t="s">
        <v>150</v>
      </c>
      <c r="M1207" s="1" t="s">
        <v>151</v>
      </c>
      <c r="N1207" s="1" t="s">
        <v>79</v>
      </c>
      <c r="O1207" s="1" t="s">
        <v>80</v>
      </c>
      <c r="P1207" s="1" t="s">
        <v>43</v>
      </c>
      <c r="Q1207" s="1" t="s">
        <v>43</v>
      </c>
      <c r="R1207" s="3">
        <v>0</v>
      </c>
      <c r="S1207" s="1" t="s">
        <v>44</v>
      </c>
      <c r="T1207" s="1" t="s">
        <v>45</v>
      </c>
      <c r="U1207" s="1" t="s">
        <v>982</v>
      </c>
      <c r="V1207" s="1" t="s">
        <v>46</v>
      </c>
      <c r="W1207" s="1" t="s">
        <v>81</v>
      </c>
      <c r="X1207" s="1" t="s">
        <v>1693</v>
      </c>
      <c r="Y1207" s="1" t="s">
        <v>83</v>
      </c>
      <c r="Z1207" s="1" t="s">
        <v>84</v>
      </c>
      <c r="AA1207" s="1" t="s">
        <v>51</v>
      </c>
      <c r="AB1207" s="1" t="s">
        <v>1693</v>
      </c>
      <c r="AC1207" s="1" t="s">
        <v>37</v>
      </c>
    </row>
    <row r="1208" spans="1:29" hidden="1" x14ac:dyDescent="0.25">
      <c r="A1208" s="1" t="s">
        <v>33</v>
      </c>
      <c r="B1208" s="1" t="s">
        <v>34</v>
      </c>
      <c r="C1208" s="2">
        <v>45382</v>
      </c>
      <c r="D1208" s="1" t="s">
        <v>73</v>
      </c>
      <c r="E1208" s="1" t="s">
        <v>74</v>
      </c>
      <c r="F1208" s="1" t="s">
        <v>37</v>
      </c>
      <c r="G1208" s="1" t="s">
        <v>982</v>
      </c>
      <c r="H1208" s="1" t="s">
        <v>34</v>
      </c>
      <c r="I1208" s="3">
        <v>43334</v>
      </c>
      <c r="J1208" s="3">
        <v>0</v>
      </c>
      <c r="K1208" s="1" t="s">
        <v>40</v>
      </c>
      <c r="L1208" s="1" t="s">
        <v>1622</v>
      </c>
      <c r="M1208" s="1" t="s">
        <v>746</v>
      </c>
      <c r="N1208" s="1" t="s">
        <v>79</v>
      </c>
      <c r="O1208" s="1" t="s">
        <v>80</v>
      </c>
      <c r="P1208" s="1" t="s">
        <v>43</v>
      </c>
      <c r="Q1208" s="1" t="s">
        <v>43</v>
      </c>
      <c r="R1208" s="3">
        <v>0</v>
      </c>
      <c r="S1208" s="1" t="s">
        <v>44</v>
      </c>
      <c r="T1208" s="1" t="s">
        <v>45</v>
      </c>
      <c r="U1208" s="1" t="s">
        <v>982</v>
      </c>
      <c r="V1208" s="1" t="s">
        <v>46</v>
      </c>
      <c r="W1208" s="1" t="s">
        <v>81</v>
      </c>
      <c r="X1208" s="1" t="s">
        <v>1693</v>
      </c>
      <c r="Y1208" s="1" t="s">
        <v>83</v>
      </c>
      <c r="Z1208" s="1" t="s">
        <v>84</v>
      </c>
      <c r="AA1208" s="1" t="s">
        <v>51</v>
      </c>
      <c r="AB1208" s="1" t="s">
        <v>1693</v>
      </c>
      <c r="AC1208" s="1" t="s">
        <v>37</v>
      </c>
    </row>
    <row r="1209" spans="1:29" hidden="1" x14ac:dyDescent="0.25">
      <c r="A1209" s="1" t="s">
        <v>33</v>
      </c>
      <c r="B1209" s="1" t="s">
        <v>34</v>
      </c>
      <c r="C1209" s="2">
        <v>45382</v>
      </c>
      <c r="D1209" s="1" t="s">
        <v>73</v>
      </c>
      <c r="E1209" s="1" t="s">
        <v>74</v>
      </c>
      <c r="F1209" s="1" t="s">
        <v>37</v>
      </c>
      <c r="G1209" s="1" t="s">
        <v>982</v>
      </c>
      <c r="H1209" s="1" t="s">
        <v>34</v>
      </c>
      <c r="I1209" s="3">
        <v>45021</v>
      </c>
      <c r="J1209" s="3">
        <v>0</v>
      </c>
      <c r="K1209" s="1" t="s">
        <v>40</v>
      </c>
      <c r="L1209" s="1" t="s">
        <v>567</v>
      </c>
      <c r="M1209" s="1" t="s">
        <v>568</v>
      </c>
      <c r="N1209" s="1" t="s">
        <v>79</v>
      </c>
      <c r="O1209" s="1" t="s">
        <v>80</v>
      </c>
      <c r="P1209" s="1" t="s">
        <v>43</v>
      </c>
      <c r="Q1209" s="1" t="s">
        <v>43</v>
      </c>
      <c r="R1209" s="3">
        <v>0</v>
      </c>
      <c r="S1209" s="1" t="s">
        <v>44</v>
      </c>
      <c r="T1209" s="1" t="s">
        <v>45</v>
      </c>
      <c r="U1209" s="1" t="s">
        <v>982</v>
      </c>
      <c r="V1209" s="1" t="s">
        <v>46</v>
      </c>
      <c r="W1209" s="1" t="s">
        <v>81</v>
      </c>
      <c r="X1209" s="1" t="s">
        <v>1693</v>
      </c>
      <c r="Y1209" s="1" t="s">
        <v>83</v>
      </c>
      <c r="Z1209" s="1" t="s">
        <v>84</v>
      </c>
      <c r="AA1209" s="1" t="s">
        <v>51</v>
      </c>
      <c r="AB1209" s="1" t="s">
        <v>1693</v>
      </c>
      <c r="AC1209" s="1" t="s">
        <v>37</v>
      </c>
    </row>
    <row r="1210" spans="1:29" hidden="1" x14ac:dyDescent="0.25">
      <c r="A1210" s="1" t="s">
        <v>33</v>
      </c>
      <c r="B1210" s="1" t="s">
        <v>34</v>
      </c>
      <c r="C1210" s="2">
        <v>45382</v>
      </c>
      <c r="D1210" s="1" t="s">
        <v>73</v>
      </c>
      <c r="E1210" s="1" t="s">
        <v>74</v>
      </c>
      <c r="F1210" s="1" t="s">
        <v>37</v>
      </c>
      <c r="G1210" s="1" t="s">
        <v>982</v>
      </c>
      <c r="H1210" s="1" t="s">
        <v>34</v>
      </c>
      <c r="I1210" s="3">
        <v>563334</v>
      </c>
      <c r="J1210" s="3">
        <v>0</v>
      </c>
      <c r="K1210" s="1" t="s">
        <v>40</v>
      </c>
      <c r="L1210" s="1" t="s">
        <v>601</v>
      </c>
      <c r="M1210" s="1" t="s">
        <v>602</v>
      </c>
      <c r="N1210" s="1" t="s">
        <v>79</v>
      </c>
      <c r="O1210" s="1" t="s">
        <v>80</v>
      </c>
      <c r="P1210" s="1" t="s">
        <v>43</v>
      </c>
      <c r="Q1210" s="1" t="s">
        <v>43</v>
      </c>
      <c r="R1210" s="3">
        <v>0</v>
      </c>
      <c r="S1210" s="1" t="s">
        <v>44</v>
      </c>
      <c r="T1210" s="1" t="s">
        <v>45</v>
      </c>
      <c r="U1210" s="1" t="s">
        <v>982</v>
      </c>
      <c r="V1210" s="1" t="s">
        <v>46</v>
      </c>
      <c r="W1210" s="1" t="s">
        <v>81</v>
      </c>
      <c r="X1210" s="1" t="s">
        <v>1693</v>
      </c>
      <c r="Y1210" s="1" t="s">
        <v>83</v>
      </c>
      <c r="Z1210" s="1" t="s">
        <v>84</v>
      </c>
      <c r="AA1210" s="1" t="s">
        <v>51</v>
      </c>
      <c r="AB1210" s="1" t="s">
        <v>1693</v>
      </c>
      <c r="AC1210" s="1" t="s">
        <v>37</v>
      </c>
    </row>
    <row r="1211" spans="1:29" hidden="1" x14ac:dyDescent="0.25">
      <c r="A1211" s="1" t="s">
        <v>33</v>
      </c>
      <c r="B1211" s="1" t="s">
        <v>34</v>
      </c>
      <c r="C1211" s="2">
        <v>45382</v>
      </c>
      <c r="D1211" s="1" t="s">
        <v>73</v>
      </c>
      <c r="E1211" s="1" t="s">
        <v>74</v>
      </c>
      <c r="F1211" s="1" t="s">
        <v>37</v>
      </c>
      <c r="G1211" s="1" t="s">
        <v>982</v>
      </c>
      <c r="H1211" s="1" t="s">
        <v>34</v>
      </c>
      <c r="I1211" s="3">
        <v>43334</v>
      </c>
      <c r="J1211" s="3">
        <v>0</v>
      </c>
      <c r="K1211" s="1" t="s">
        <v>40</v>
      </c>
      <c r="L1211" s="1" t="s">
        <v>649</v>
      </c>
      <c r="M1211" s="1" t="s">
        <v>650</v>
      </c>
      <c r="N1211" s="1" t="s">
        <v>79</v>
      </c>
      <c r="O1211" s="1" t="s">
        <v>80</v>
      </c>
      <c r="P1211" s="1" t="s">
        <v>43</v>
      </c>
      <c r="Q1211" s="1" t="s">
        <v>43</v>
      </c>
      <c r="R1211" s="3">
        <v>0</v>
      </c>
      <c r="S1211" s="1" t="s">
        <v>44</v>
      </c>
      <c r="T1211" s="1" t="s">
        <v>45</v>
      </c>
      <c r="U1211" s="1" t="s">
        <v>982</v>
      </c>
      <c r="V1211" s="1" t="s">
        <v>46</v>
      </c>
      <c r="W1211" s="1" t="s">
        <v>81</v>
      </c>
      <c r="X1211" s="1" t="s">
        <v>1693</v>
      </c>
      <c r="Y1211" s="1" t="s">
        <v>83</v>
      </c>
      <c r="Z1211" s="1" t="s">
        <v>84</v>
      </c>
      <c r="AA1211" s="1" t="s">
        <v>51</v>
      </c>
      <c r="AB1211" s="1" t="s">
        <v>1693</v>
      </c>
      <c r="AC1211" s="1" t="s">
        <v>37</v>
      </c>
    </row>
    <row r="1212" spans="1:29" hidden="1" x14ac:dyDescent="0.25">
      <c r="A1212" s="1" t="s">
        <v>33</v>
      </c>
      <c r="B1212" s="1" t="s">
        <v>34</v>
      </c>
      <c r="C1212" s="2">
        <v>45382</v>
      </c>
      <c r="D1212" s="1" t="s">
        <v>73</v>
      </c>
      <c r="E1212" s="1" t="s">
        <v>74</v>
      </c>
      <c r="F1212" s="1" t="s">
        <v>37</v>
      </c>
      <c r="G1212" s="1" t="s">
        <v>982</v>
      </c>
      <c r="H1212" s="1" t="s">
        <v>34</v>
      </c>
      <c r="I1212" s="3">
        <v>407720</v>
      </c>
      <c r="J1212" s="3">
        <v>0</v>
      </c>
      <c r="K1212" s="1" t="s">
        <v>40</v>
      </c>
      <c r="L1212" s="1" t="s">
        <v>647</v>
      </c>
      <c r="M1212" s="1" t="s">
        <v>648</v>
      </c>
      <c r="N1212" s="1" t="s">
        <v>79</v>
      </c>
      <c r="O1212" s="1" t="s">
        <v>80</v>
      </c>
      <c r="P1212" s="1" t="s">
        <v>43</v>
      </c>
      <c r="Q1212" s="1" t="s">
        <v>43</v>
      </c>
      <c r="R1212" s="3">
        <v>0</v>
      </c>
      <c r="S1212" s="1" t="s">
        <v>44</v>
      </c>
      <c r="T1212" s="1" t="s">
        <v>45</v>
      </c>
      <c r="U1212" s="1" t="s">
        <v>982</v>
      </c>
      <c r="V1212" s="1" t="s">
        <v>46</v>
      </c>
      <c r="W1212" s="1" t="s">
        <v>81</v>
      </c>
      <c r="X1212" s="1" t="s">
        <v>1693</v>
      </c>
      <c r="Y1212" s="1" t="s">
        <v>83</v>
      </c>
      <c r="Z1212" s="1" t="s">
        <v>84</v>
      </c>
      <c r="AA1212" s="1" t="s">
        <v>51</v>
      </c>
      <c r="AB1212" s="1" t="s">
        <v>1693</v>
      </c>
      <c r="AC1212" s="1" t="s">
        <v>37</v>
      </c>
    </row>
    <row r="1213" spans="1:29" hidden="1" x14ac:dyDescent="0.25">
      <c r="A1213" s="1" t="s">
        <v>33</v>
      </c>
      <c r="B1213" s="1" t="s">
        <v>34</v>
      </c>
      <c r="C1213" s="2">
        <v>45382</v>
      </c>
      <c r="D1213" s="1" t="s">
        <v>73</v>
      </c>
      <c r="E1213" s="1" t="s">
        <v>74</v>
      </c>
      <c r="F1213" s="1" t="s">
        <v>37</v>
      </c>
      <c r="G1213" s="1" t="s">
        <v>982</v>
      </c>
      <c r="H1213" s="1" t="s">
        <v>34</v>
      </c>
      <c r="I1213" s="3">
        <v>1109049</v>
      </c>
      <c r="J1213" s="3">
        <v>0</v>
      </c>
      <c r="K1213" s="1" t="s">
        <v>40</v>
      </c>
      <c r="L1213" s="1" t="s">
        <v>1610</v>
      </c>
      <c r="M1213" s="1" t="s">
        <v>1611</v>
      </c>
      <c r="N1213" s="1" t="s">
        <v>1075</v>
      </c>
      <c r="O1213" s="1" t="s">
        <v>1076</v>
      </c>
      <c r="P1213" s="1" t="s">
        <v>43</v>
      </c>
      <c r="Q1213" s="1" t="s">
        <v>43</v>
      </c>
      <c r="R1213" s="3">
        <v>0</v>
      </c>
      <c r="S1213" s="1" t="s">
        <v>44</v>
      </c>
      <c r="T1213" s="1" t="s">
        <v>45</v>
      </c>
      <c r="U1213" s="1" t="s">
        <v>982</v>
      </c>
      <c r="V1213" s="1" t="s">
        <v>46</v>
      </c>
      <c r="W1213" s="1" t="s">
        <v>81</v>
      </c>
      <c r="X1213" s="1" t="s">
        <v>1693</v>
      </c>
      <c r="Y1213" s="1" t="s">
        <v>83</v>
      </c>
      <c r="Z1213" s="1" t="s">
        <v>84</v>
      </c>
      <c r="AA1213" s="1" t="s">
        <v>51</v>
      </c>
      <c r="AB1213" s="1" t="s">
        <v>1693</v>
      </c>
      <c r="AC1213" s="1" t="s">
        <v>37</v>
      </c>
    </row>
    <row r="1214" spans="1:29" x14ac:dyDescent="0.25">
      <c r="A1214" s="1" t="s">
        <v>33</v>
      </c>
      <c r="B1214" s="1" t="s">
        <v>34</v>
      </c>
      <c r="C1214" s="2">
        <v>45383</v>
      </c>
      <c r="D1214" s="1" t="s">
        <v>238</v>
      </c>
      <c r="E1214" s="1" t="s">
        <v>239</v>
      </c>
      <c r="F1214" s="1" t="s">
        <v>37</v>
      </c>
      <c r="G1214" s="1" t="s">
        <v>1695</v>
      </c>
      <c r="H1214" s="1" t="s">
        <v>1696</v>
      </c>
      <c r="I1214" s="3">
        <v>0</v>
      </c>
      <c r="J1214" s="3">
        <v>1</v>
      </c>
      <c r="K1214" s="1" t="s">
        <v>40</v>
      </c>
      <c r="L1214" s="1" t="s">
        <v>1455</v>
      </c>
      <c r="M1214" s="1" t="s">
        <v>1456</v>
      </c>
      <c r="N1214" s="1" t="s">
        <v>37</v>
      </c>
      <c r="O1214" s="1" t="s">
        <v>43</v>
      </c>
      <c r="P1214" s="1" t="s">
        <v>43</v>
      </c>
      <c r="Q1214" s="1" t="s">
        <v>43</v>
      </c>
      <c r="R1214" s="3">
        <v>0</v>
      </c>
      <c r="S1214" s="1" t="s">
        <v>44</v>
      </c>
      <c r="T1214" s="1" t="s">
        <v>45</v>
      </c>
      <c r="U1214" s="1" t="s">
        <v>1695</v>
      </c>
      <c r="V1214" s="1" t="s">
        <v>46</v>
      </c>
      <c r="W1214" s="1" t="s">
        <v>81</v>
      </c>
      <c r="X1214" s="1" t="s">
        <v>1697</v>
      </c>
      <c r="Y1214" s="1" t="s">
        <v>245</v>
      </c>
      <c r="Z1214" s="1" t="s">
        <v>84</v>
      </c>
      <c r="AA1214" s="1" t="s">
        <v>51</v>
      </c>
      <c r="AB1214" s="1" t="s">
        <v>1698</v>
      </c>
      <c r="AC1214" s="1" t="s">
        <v>37</v>
      </c>
    </row>
    <row r="1215" spans="1:29" x14ac:dyDescent="0.25">
      <c r="A1215" s="1" t="s">
        <v>33</v>
      </c>
      <c r="B1215" s="1" t="s">
        <v>34</v>
      </c>
      <c r="C1215" s="2">
        <v>45384</v>
      </c>
      <c r="D1215" s="1" t="s">
        <v>35</v>
      </c>
      <c r="E1215" s="1" t="s">
        <v>36</v>
      </c>
      <c r="F1215" s="1" t="s">
        <v>37</v>
      </c>
      <c r="G1215" s="1" t="s">
        <v>1699</v>
      </c>
      <c r="H1215" s="1" t="s">
        <v>1700</v>
      </c>
      <c r="I1215" s="3">
        <v>0</v>
      </c>
      <c r="J1215" s="3">
        <v>43333</v>
      </c>
      <c r="K1215" s="1" t="s">
        <v>40</v>
      </c>
      <c r="L1215" s="1" t="s">
        <v>1625</v>
      </c>
      <c r="M1215" s="1" t="s">
        <v>749</v>
      </c>
      <c r="N1215" s="1" t="s">
        <v>37</v>
      </c>
      <c r="O1215" s="1" t="s">
        <v>43</v>
      </c>
      <c r="P1215" s="1" t="s">
        <v>43</v>
      </c>
      <c r="Q1215" s="1" t="s">
        <v>43</v>
      </c>
      <c r="R1215" s="3">
        <v>0</v>
      </c>
      <c r="S1215" s="1" t="s">
        <v>44</v>
      </c>
      <c r="T1215" s="1" t="s">
        <v>45</v>
      </c>
      <c r="U1215" s="1" t="s">
        <v>1699</v>
      </c>
      <c r="V1215" s="1" t="s">
        <v>46</v>
      </c>
      <c r="W1215" s="1" t="s">
        <v>47</v>
      </c>
      <c r="X1215" s="1" t="s">
        <v>1701</v>
      </c>
      <c r="Y1215" s="1" t="s">
        <v>49</v>
      </c>
      <c r="Z1215" s="1" t="s">
        <v>50</v>
      </c>
      <c r="AA1215" s="1" t="s">
        <v>51</v>
      </c>
      <c r="AB1215" s="1" t="s">
        <v>1701</v>
      </c>
      <c r="AC1215" s="1" t="s">
        <v>37</v>
      </c>
    </row>
    <row r="1216" spans="1:29" x14ac:dyDescent="0.25">
      <c r="A1216" s="1" t="s">
        <v>33</v>
      </c>
      <c r="B1216" s="1" t="s">
        <v>34</v>
      </c>
      <c r="C1216" s="2">
        <v>45384</v>
      </c>
      <c r="D1216" s="1" t="s">
        <v>35</v>
      </c>
      <c r="E1216" s="1" t="s">
        <v>36</v>
      </c>
      <c r="F1216" s="1" t="s">
        <v>37</v>
      </c>
      <c r="G1216" s="1" t="s">
        <v>1699</v>
      </c>
      <c r="H1216" s="1" t="s">
        <v>363</v>
      </c>
      <c r="I1216" s="3">
        <v>0</v>
      </c>
      <c r="J1216" s="3">
        <v>433335</v>
      </c>
      <c r="K1216" s="1" t="s">
        <v>40</v>
      </c>
      <c r="L1216" s="1" t="s">
        <v>838</v>
      </c>
      <c r="M1216" s="1" t="s">
        <v>839</v>
      </c>
      <c r="N1216" s="1" t="s">
        <v>37</v>
      </c>
      <c r="O1216" s="1" t="s">
        <v>43</v>
      </c>
      <c r="P1216" s="1" t="s">
        <v>43</v>
      </c>
      <c r="Q1216" s="1" t="s">
        <v>43</v>
      </c>
      <c r="R1216" s="3">
        <v>0</v>
      </c>
      <c r="S1216" s="1" t="s">
        <v>44</v>
      </c>
      <c r="T1216" s="1" t="s">
        <v>45</v>
      </c>
      <c r="U1216" s="1" t="s">
        <v>1699</v>
      </c>
      <c r="V1216" s="1" t="s">
        <v>46</v>
      </c>
      <c r="W1216" s="1" t="s">
        <v>47</v>
      </c>
      <c r="X1216" s="1" t="s">
        <v>1701</v>
      </c>
      <c r="Y1216" s="1" t="s">
        <v>49</v>
      </c>
      <c r="Z1216" s="1" t="s">
        <v>50</v>
      </c>
      <c r="AA1216" s="1" t="s">
        <v>51</v>
      </c>
      <c r="AB1216" s="1" t="s">
        <v>1701</v>
      </c>
      <c r="AC1216" s="1" t="s">
        <v>37</v>
      </c>
    </row>
    <row r="1217" spans="1:29" x14ac:dyDescent="0.25">
      <c r="A1217" s="1" t="s">
        <v>33</v>
      </c>
      <c r="B1217" s="1" t="s">
        <v>34</v>
      </c>
      <c r="C1217" s="2">
        <v>45385</v>
      </c>
      <c r="D1217" s="1" t="s">
        <v>35</v>
      </c>
      <c r="E1217" s="1" t="s">
        <v>36</v>
      </c>
      <c r="F1217" s="1" t="s">
        <v>37</v>
      </c>
      <c r="G1217" s="1" t="s">
        <v>1702</v>
      </c>
      <c r="H1217" s="1" t="s">
        <v>1703</v>
      </c>
      <c r="I1217" s="3">
        <v>0</v>
      </c>
      <c r="J1217" s="3">
        <v>43334</v>
      </c>
      <c r="K1217" s="1" t="s">
        <v>40</v>
      </c>
      <c r="L1217" s="1" t="s">
        <v>498</v>
      </c>
      <c r="M1217" s="1" t="s">
        <v>499</v>
      </c>
      <c r="N1217" s="1" t="s">
        <v>37</v>
      </c>
      <c r="O1217" s="1" t="s">
        <v>43</v>
      </c>
      <c r="P1217" s="1" t="s">
        <v>43</v>
      </c>
      <c r="Q1217" s="1" t="s">
        <v>43</v>
      </c>
      <c r="R1217" s="3">
        <v>0</v>
      </c>
      <c r="S1217" s="1" t="s">
        <v>44</v>
      </c>
      <c r="T1217" s="1" t="s">
        <v>45</v>
      </c>
      <c r="U1217" s="1" t="s">
        <v>1702</v>
      </c>
      <c r="V1217" s="1" t="s">
        <v>46</v>
      </c>
      <c r="W1217" s="1" t="s">
        <v>47</v>
      </c>
      <c r="X1217" s="1" t="s">
        <v>1704</v>
      </c>
      <c r="Y1217" s="1" t="s">
        <v>49</v>
      </c>
      <c r="Z1217" s="1" t="s">
        <v>50</v>
      </c>
      <c r="AA1217" s="1" t="s">
        <v>51</v>
      </c>
      <c r="AB1217" s="1" t="s">
        <v>1704</v>
      </c>
      <c r="AC1217" s="1" t="s">
        <v>37</v>
      </c>
    </row>
    <row r="1218" spans="1:29" x14ac:dyDescent="0.25">
      <c r="A1218" s="1" t="s">
        <v>33</v>
      </c>
      <c r="B1218" s="1" t="s">
        <v>34</v>
      </c>
      <c r="C1218" s="2">
        <v>45390</v>
      </c>
      <c r="D1218" s="1" t="s">
        <v>35</v>
      </c>
      <c r="E1218" s="1" t="s">
        <v>36</v>
      </c>
      <c r="F1218" s="1" t="s">
        <v>37</v>
      </c>
      <c r="G1218" s="1" t="s">
        <v>1705</v>
      </c>
      <c r="H1218" s="1" t="s">
        <v>1706</v>
      </c>
      <c r="I1218" s="3">
        <v>0</v>
      </c>
      <c r="J1218" s="54">
        <v>223828</v>
      </c>
      <c r="K1218" s="1" t="s">
        <v>40</v>
      </c>
      <c r="L1218" s="1" t="s">
        <v>54</v>
      </c>
      <c r="M1218" s="1" t="s">
        <v>55</v>
      </c>
      <c r="N1218" s="1" t="s">
        <v>37</v>
      </c>
      <c r="O1218" s="1" t="s">
        <v>43</v>
      </c>
      <c r="P1218" s="1" t="s">
        <v>43</v>
      </c>
      <c r="Q1218" s="1" t="s">
        <v>43</v>
      </c>
      <c r="R1218" s="3">
        <v>0</v>
      </c>
      <c r="S1218" s="1" t="s">
        <v>44</v>
      </c>
      <c r="T1218" s="1" t="s">
        <v>45</v>
      </c>
      <c r="U1218" s="1" t="s">
        <v>1705</v>
      </c>
      <c r="V1218" s="1" t="s">
        <v>46</v>
      </c>
      <c r="W1218" s="1" t="s">
        <v>47</v>
      </c>
      <c r="X1218" s="1" t="s">
        <v>1707</v>
      </c>
      <c r="Y1218" s="1" t="s">
        <v>49</v>
      </c>
      <c r="Z1218" s="1" t="s">
        <v>50</v>
      </c>
      <c r="AA1218" s="1" t="s">
        <v>51</v>
      </c>
      <c r="AB1218" s="1" t="s">
        <v>1707</v>
      </c>
      <c r="AC1218" s="1" t="s">
        <v>37</v>
      </c>
    </row>
    <row r="1219" spans="1:29" x14ac:dyDescent="0.25">
      <c r="A1219" s="1" t="s">
        <v>33</v>
      </c>
      <c r="B1219" s="1" t="s">
        <v>34</v>
      </c>
      <c r="C1219" s="2">
        <v>45391</v>
      </c>
      <c r="D1219" s="1" t="s">
        <v>35</v>
      </c>
      <c r="E1219" s="1" t="s">
        <v>36</v>
      </c>
      <c r="F1219" s="1" t="s">
        <v>37</v>
      </c>
      <c r="G1219" s="1" t="s">
        <v>1708</v>
      </c>
      <c r="H1219" s="1" t="s">
        <v>1709</v>
      </c>
      <c r="I1219" s="3">
        <v>0</v>
      </c>
      <c r="J1219" s="3">
        <v>38667</v>
      </c>
      <c r="K1219" s="1" t="s">
        <v>40</v>
      </c>
      <c r="L1219" s="1" t="s">
        <v>510</v>
      </c>
      <c r="M1219" s="1" t="s">
        <v>511</v>
      </c>
      <c r="N1219" s="1" t="s">
        <v>37</v>
      </c>
      <c r="O1219" s="1" t="s">
        <v>43</v>
      </c>
      <c r="P1219" s="1" t="s">
        <v>43</v>
      </c>
      <c r="Q1219" s="1" t="s">
        <v>43</v>
      </c>
      <c r="R1219" s="3">
        <v>0</v>
      </c>
      <c r="S1219" s="1" t="s">
        <v>44</v>
      </c>
      <c r="T1219" s="1" t="s">
        <v>45</v>
      </c>
      <c r="U1219" s="1" t="s">
        <v>1708</v>
      </c>
      <c r="V1219" s="1" t="s">
        <v>46</v>
      </c>
      <c r="W1219" s="1" t="s">
        <v>47</v>
      </c>
      <c r="X1219" s="1" t="s">
        <v>1710</v>
      </c>
      <c r="Y1219" s="1" t="s">
        <v>49</v>
      </c>
      <c r="Z1219" s="1" t="s">
        <v>50</v>
      </c>
      <c r="AA1219" s="1" t="s">
        <v>51</v>
      </c>
      <c r="AB1219" s="1" t="s">
        <v>1710</v>
      </c>
      <c r="AC1219" s="1" t="s">
        <v>37</v>
      </c>
    </row>
    <row r="1220" spans="1:29" x14ac:dyDescent="0.25">
      <c r="A1220" s="1" t="s">
        <v>33</v>
      </c>
      <c r="B1220" s="1" t="s">
        <v>34</v>
      </c>
      <c r="C1220" s="2">
        <v>45391</v>
      </c>
      <c r="D1220" s="1" t="s">
        <v>35</v>
      </c>
      <c r="E1220" s="1" t="s">
        <v>36</v>
      </c>
      <c r="F1220" s="1" t="s">
        <v>37</v>
      </c>
      <c r="G1220" s="1" t="s">
        <v>1708</v>
      </c>
      <c r="H1220" s="1" t="s">
        <v>363</v>
      </c>
      <c r="I1220" s="3">
        <v>0</v>
      </c>
      <c r="J1220" s="3">
        <v>38667</v>
      </c>
      <c r="K1220" s="1" t="s">
        <v>40</v>
      </c>
      <c r="L1220" s="1" t="s">
        <v>616</v>
      </c>
      <c r="M1220" s="1" t="s">
        <v>617</v>
      </c>
      <c r="N1220" s="1" t="s">
        <v>37</v>
      </c>
      <c r="O1220" s="1" t="s">
        <v>43</v>
      </c>
      <c r="P1220" s="1" t="s">
        <v>43</v>
      </c>
      <c r="Q1220" s="1" t="s">
        <v>43</v>
      </c>
      <c r="R1220" s="3">
        <v>0</v>
      </c>
      <c r="S1220" s="1" t="s">
        <v>44</v>
      </c>
      <c r="T1220" s="1" t="s">
        <v>45</v>
      </c>
      <c r="U1220" s="1" t="s">
        <v>1708</v>
      </c>
      <c r="V1220" s="1" t="s">
        <v>46</v>
      </c>
      <c r="W1220" s="1" t="s">
        <v>47</v>
      </c>
      <c r="X1220" s="1" t="s">
        <v>1710</v>
      </c>
      <c r="Y1220" s="1" t="s">
        <v>49</v>
      </c>
      <c r="Z1220" s="1" t="s">
        <v>50</v>
      </c>
      <c r="AA1220" s="1" t="s">
        <v>51</v>
      </c>
      <c r="AB1220" s="1" t="s">
        <v>1710</v>
      </c>
      <c r="AC1220" s="1" t="s">
        <v>37</v>
      </c>
    </row>
    <row r="1221" spans="1:29" x14ac:dyDescent="0.25">
      <c r="A1221" s="1" t="s">
        <v>33</v>
      </c>
      <c r="B1221" s="1" t="s">
        <v>34</v>
      </c>
      <c r="C1221" s="2">
        <v>45391</v>
      </c>
      <c r="D1221" s="1" t="s">
        <v>35</v>
      </c>
      <c r="E1221" s="1" t="s">
        <v>36</v>
      </c>
      <c r="F1221" s="1" t="s">
        <v>37</v>
      </c>
      <c r="G1221" s="1" t="s">
        <v>1708</v>
      </c>
      <c r="H1221" s="1" t="s">
        <v>363</v>
      </c>
      <c r="I1221" s="3">
        <v>0</v>
      </c>
      <c r="J1221" s="3">
        <v>77334</v>
      </c>
      <c r="K1221" s="1" t="s">
        <v>40</v>
      </c>
      <c r="L1221" s="1" t="s">
        <v>297</v>
      </c>
      <c r="M1221" s="1" t="s">
        <v>298</v>
      </c>
      <c r="N1221" s="1" t="s">
        <v>37</v>
      </c>
      <c r="O1221" s="1" t="s">
        <v>43</v>
      </c>
      <c r="P1221" s="1" t="s">
        <v>43</v>
      </c>
      <c r="Q1221" s="1" t="s">
        <v>43</v>
      </c>
      <c r="R1221" s="3">
        <v>0</v>
      </c>
      <c r="S1221" s="1" t="s">
        <v>44</v>
      </c>
      <c r="T1221" s="1" t="s">
        <v>45</v>
      </c>
      <c r="U1221" s="1" t="s">
        <v>1708</v>
      </c>
      <c r="V1221" s="1" t="s">
        <v>46</v>
      </c>
      <c r="W1221" s="1" t="s">
        <v>47</v>
      </c>
      <c r="X1221" s="1" t="s">
        <v>1710</v>
      </c>
      <c r="Y1221" s="1" t="s">
        <v>49</v>
      </c>
      <c r="Z1221" s="1" t="s">
        <v>50</v>
      </c>
      <c r="AA1221" s="1" t="s">
        <v>51</v>
      </c>
      <c r="AB1221" s="1" t="s">
        <v>1710</v>
      </c>
      <c r="AC1221" s="1" t="s">
        <v>37</v>
      </c>
    </row>
    <row r="1222" spans="1:29" x14ac:dyDescent="0.25">
      <c r="A1222" s="1" t="s">
        <v>33</v>
      </c>
      <c r="B1222" s="1" t="s">
        <v>34</v>
      </c>
      <c r="C1222" s="2">
        <v>45394</v>
      </c>
      <c r="D1222" s="1" t="s">
        <v>35</v>
      </c>
      <c r="E1222" s="1" t="s">
        <v>36</v>
      </c>
      <c r="F1222" s="1" t="s">
        <v>37</v>
      </c>
      <c r="G1222" s="1" t="s">
        <v>1711</v>
      </c>
      <c r="H1222" s="1" t="s">
        <v>1712</v>
      </c>
      <c r="I1222" s="3">
        <v>0</v>
      </c>
      <c r="J1222" s="3">
        <v>43334</v>
      </c>
      <c r="K1222" s="1" t="s">
        <v>40</v>
      </c>
      <c r="L1222" s="1" t="s">
        <v>285</v>
      </c>
      <c r="M1222" s="1" t="s">
        <v>286</v>
      </c>
      <c r="N1222" s="1" t="s">
        <v>37</v>
      </c>
      <c r="O1222" s="1" t="s">
        <v>43</v>
      </c>
      <c r="P1222" s="1" t="s">
        <v>43</v>
      </c>
      <c r="Q1222" s="1" t="s">
        <v>43</v>
      </c>
      <c r="R1222" s="3">
        <v>0</v>
      </c>
      <c r="S1222" s="1" t="s">
        <v>44</v>
      </c>
      <c r="T1222" s="1" t="s">
        <v>45</v>
      </c>
      <c r="U1222" s="1" t="s">
        <v>1711</v>
      </c>
      <c r="V1222" s="1" t="s">
        <v>46</v>
      </c>
      <c r="W1222" s="1" t="s">
        <v>47</v>
      </c>
      <c r="X1222" s="1" t="s">
        <v>1713</v>
      </c>
      <c r="Y1222" s="1" t="s">
        <v>49</v>
      </c>
      <c r="Z1222" s="1" t="s">
        <v>50</v>
      </c>
      <c r="AA1222" s="1" t="s">
        <v>51</v>
      </c>
      <c r="AB1222" s="1" t="s">
        <v>1713</v>
      </c>
      <c r="AC1222" s="1" t="s">
        <v>37</v>
      </c>
    </row>
    <row r="1223" spans="1:29" x14ac:dyDescent="0.25">
      <c r="A1223" s="1" t="s">
        <v>33</v>
      </c>
      <c r="B1223" s="1" t="s">
        <v>34</v>
      </c>
      <c r="C1223" s="2">
        <v>45394</v>
      </c>
      <c r="D1223" s="1" t="s">
        <v>35</v>
      </c>
      <c r="E1223" s="1" t="s">
        <v>36</v>
      </c>
      <c r="F1223" s="1" t="s">
        <v>37</v>
      </c>
      <c r="G1223" s="1" t="s">
        <v>1711</v>
      </c>
      <c r="H1223" s="1" t="s">
        <v>363</v>
      </c>
      <c r="I1223" s="3">
        <v>0</v>
      </c>
      <c r="J1223" s="3">
        <v>129999</v>
      </c>
      <c r="K1223" s="1" t="s">
        <v>40</v>
      </c>
      <c r="L1223" s="1" t="s">
        <v>115</v>
      </c>
      <c r="M1223" s="1" t="s">
        <v>116</v>
      </c>
      <c r="N1223" s="1" t="s">
        <v>37</v>
      </c>
      <c r="O1223" s="1" t="s">
        <v>43</v>
      </c>
      <c r="P1223" s="1" t="s">
        <v>43</v>
      </c>
      <c r="Q1223" s="1" t="s">
        <v>43</v>
      </c>
      <c r="R1223" s="3">
        <v>0</v>
      </c>
      <c r="S1223" s="1" t="s">
        <v>44</v>
      </c>
      <c r="T1223" s="1" t="s">
        <v>45</v>
      </c>
      <c r="U1223" s="1" t="s">
        <v>1711</v>
      </c>
      <c r="V1223" s="1" t="s">
        <v>46</v>
      </c>
      <c r="W1223" s="1" t="s">
        <v>47</v>
      </c>
      <c r="X1223" s="1" t="s">
        <v>1713</v>
      </c>
      <c r="Y1223" s="1" t="s">
        <v>49</v>
      </c>
      <c r="Z1223" s="1" t="s">
        <v>50</v>
      </c>
      <c r="AA1223" s="1" t="s">
        <v>51</v>
      </c>
      <c r="AB1223" s="1" t="s">
        <v>1713</v>
      </c>
      <c r="AC1223" s="1" t="s">
        <v>37</v>
      </c>
    </row>
    <row r="1224" spans="1:29" x14ac:dyDescent="0.25">
      <c r="A1224" s="1" t="s">
        <v>33</v>
      </c>
      <c r="B1224" s="1" t="s">
        <v>34</v>
      </c>
      <c r="C1224" s="2">
        <v>45394</v>
      </c>
      <c r="D1224" s="1" t="s">
        <v>35</v>
      </c>
      <c r="E1224" s="1" t="s">
        <v>36</v>
      </c>
      <c r="F1224" s="1" t="s">
        <v>37</v>
      </c>
      <c r="G1224" s="1" t="s">
        <v>1714</v>
      </c>
      <c r="H1224" s="1" t="s">
        <v>1715</v>
      </c>
      <c r="I1224" s="3">
        <v>0</v>
      </c>
      <c r="J1224" s="3">
        <v>43334</v>
      </c>
      <c r="K1224" s="1" t="s">
        <v>40</v>
      </c>
      <c r="L1224" s="1" t="s">
        <v>669</v>
      </c>
      <c r="M1224" s="1" t="s">
        <v>670</v>
      </c>
      <c r="N1224" s="1" t="s">
        <v>37</v>
      </c>
      <c r="O1224" s="1" t="s">
        <v>43</v>
      </c>
      <c r="P1224" s="1" t="s">
        <v>43</v>
      </c>
      <c r="Q1224" s="1" t="s">
        <v>43</v>
      </c>
      <c r="R1224" s="3">
        <v>0</v>
      </c>
      <c r="S1224" s="1" t="s">
        <v>44</v>
      </c>
      <c r="T1224" s="1" t="s">
        <v>45</v>
      </c>
      <c r="U1224" s="1" t="s">
        <v>1714</v>
      </c>
      <c r="V1224" s="1" t="s">
        <v>46</v>
      </c>
      <c r="W1224" s="1" t="s">
        <v>47</v>
      </c>
      <c r="X1224" s="1" t="s">
        <v>1716</v>
      </c>
      <c r="Y1224" s="1" t="s">
        <v>49</v>
      </c>
      <c r="Z1224" s="1" t="s">
        <v>50</v>
      </c>
      <c r="AA1224" s="1" t="s">
        <v>51</v>
      </c>
      <c r="AB1224" s="1" t="s">
        <v>1716</v>
      </c>
      <c r="AC1224" s="1" t="s">
        <v>37</v>
      </c>
    </row>
    <row r="1225" spans="1:29" x14ac:dyDescent="0.25">
      <c r="A1225" s="1" t="s">
        <v>33</v>
      </c>
      <c r="B1225" s="1" t="s">
        <v>34</v>
      </c>
      <c r="C1225" s="2">
        <v>45398</v>
      </c>
      <c r="D1225" s="1" t="s">
        <v>35</v>
      </c>
      <c r="E1225" s="1" t="s">
        <v>36</v>
      </c>
      <c r="F1225" s="1" t="s">
        <v>37</v>
      </c>
      <c r="G1225" s="1" t="s">
        <v>1717</v>
      </c>
      <c r="H1225" s="1" t="s">
        <v>1718</v>
      </c>
      <c r="I1225" s="3">
        <v>0</v>
      </c>
      <c r="J1225" s="3">
        <v>433334</v>
      </c>
      <c r="K1225" s="1" t="s">
        <v>40</v>
      </c>
      <c r="L1225" s="1" t="s">
        <v>838</v>
      </c>
      <c r="M1225" s="1" t="s">
        <v>839</v>
      </c>
      <c r="N1225" s="1" t="s">
        <v>37</v>
      </c>
      <c r="O1225" s="1" t="s">
        <v>43</v>
      </c>
      <c r="P1225" s="1" t="s">
        <v>43</v>
      </c>
      <c r="Q1225" s="1" t="s">
        <v>43</v>
      </c>
      <c r="R1225" s="3">
        <v>0</v>
      </c>
      <c r="S1225" s="1" t="s">
        <v>44</v>
      </c>
      <c r="T1225" s="1" t="s">
        <v>45</v>
      </c>
      <c r="U1225" s="1" t="s">
        <v>1717</v>
      </c>
      <c r="V1225" s="1" t="s">
        <v>46</v>
      </c>
      <c r="W1225" s="1" t="s">
        <v>47</v>
      </c>
      <c r="X1225" s="1" t="s">
        <v>1719</v>
      </c>
      <c r="Y1225" s="1" t="s">
        <v>49</v>
      </c>
      <c r="Z1225" s="1" t="s">
        <v>50</v>
      </c>
      <c r="AA1225" s="1" t="s">
        <v>51</v>
      </c>
      <c r="AB1225" s="1" t="s">
        <v>1719</v>
      </c>
      <c r="AC1225" s="1" t="s">
        <v>37</v>
      </c>
    </row>
    <row r="1226" spans="1:29" x14ac:dyDescent="0.25">
      <c r="A1226" s="1" t="s">
        <v>33</v>
      </c>
      <c r="B1226" s="1" t="s">
        <v>34</v>
      </c>
      <c r="C1226" s="2">
        <v>45398</v>
      </c>
      <c r="D1226" s="1" t="s">
        <v>35</v>
      </c>
      <c r="E1226" s="1" t="s">
        <v>36</v>
      </c>
      <c r="F1226" s="1" t="s">
        <v>37</v>
      </c>
      <c r="G1226" s="1" t="s">
        <v>1720</v>
      </c>
      <c r="H1226" s="1" t="s">
        <v>1721</v>
      </c>
      <c r="I1226" s="3">
        <v>0</v>
      </c>
      <c r="J1226" s="3">
        <v>1300000</v>
      </c>
      <c r="K1226" s="1" t="s">
        <v>40</v>
      </c>
      <c r="L1226" s="1" t="s">
        <v>844</v>
      </c>
      <c r="M1226" s="1" t="s">
        <v>845</v>
      </c>
      <c r="N1226" s="1" t="s">
        <v>37</v>
      </c>
      <c r="O1226" s="1" t="s">
        <v>43</v>
      </c>
      <c r="P1226" s="1" t="s">
        <v>43</v>
      </c>
      <c r="Q1226" s="1" t="s">
        <v>43</v>
      </c>
      <c r="R1226" s="3">
        <v>0</v>
      </c>
      <c r="S1226" s="1" t="s">
        <v>44</v>
      </c>
      <c r="T1226" s="1" t="s">
        <v>45</v>
      </c>
      <c r="U1226" s="1" t="s">
        <v>1720</v>
      </c>
      <c r="V1226" s="1" t="s">
        <v>46</v>
      </c>
      <c r="W1226" s="1" t="s">
        <v>47</v>
      </c>
      <c r="X1226" s="1" t="s">
        <v>1722</v>
      </c>
      <c r="Y1226" s="1" t="s">
        <v>49</v>
      </c>
      <c r="Z1226" s="1" t="s">
        <v>50</v>
      </c>
      <c r="AA1226" s="1" t="s">
        <v>51</v>
      </c>
      <c r="AB1226" s="1" t="s">
        <v>1722</v>
      </c>
      <c r="AC1226" s="1" t="s">
        <v>37</v>
      </c>
    </row>
    <row r="1227" spans="1:29" x14ac:dyDescent="0.25">
      <c r="A1227" s="1" t="s">
        <v>33</v>
      </c>
      <c r="B1227" s="1" t="s">
        <v>34</v>
      </c>
      <c r="C1227" s="2">
        <v>45400</v>
      </c>
      <c r="D1227" s="1" t="s">
        <v>35</v>
      </c>
      <c r="E1227" s="1" t="s">
        <v>36</v>
      </c>
      <c r="F1227" s="1" t="s">
        <v>37</v>
      </c>
      <c r="G1227" s="1" t="s">
        <v>1723</v>
      </c>
      <c r="H1227" s="1" t="s">
        <v>1724</v>
      </c>
      <c r="I1227" s="3">
        <v>0</v>
      </c>
      <c r="J1227" s="3">
        <v>47692</v>
      </c>
      <c r="K1227" s="1" t="s">
        <v>40</v>
      </c>
      <c r="L1227" s="1" t="s">
        <v>127</v>
      </c>
      <c r="M1227" s="1" t="s">
        <v>128</v>
      </c>
      <c r="N1227" s="1" t="s">
        <v>37</v>
      </c>
      <c r="O1227" s="1" t="s">
        <v>43</v>
      </c>
      <c r="P1227" s="1" t="s">
        <v>43</v>
      </c>
      <c r="Q1227" s="1" t="s">
        <v>43</v>
      </c>
      <c r="R1227" s="3">
        <v>0</v>
      </c>
      <c r="S1227" s="1" t="s">
        <v>44</v>
      </c>
      <c r="T1227" s="1" t="s">
        <v>45</v>
      </c>
      <c r="U1227" s="1" t="s">
        <v>1723</v>
      </c>
      <c r="V1227" s="1" t="s">
        <v>46</v>
      </c>
      <c r="W1227" s="1" t="s">
        <v>47</v>
      </c>
      <c r="X1227" s="1" t="s">
        <v>1725</v>
      </c>
      <c r="Y1227" s="1" t="s">
        <v>49</v>
      </c>
      <c r="Z1227" s="1" t="s">
        <v>50</v>
      </c>
      <c r="AA1227" s="1" t="s">
        <v>51</v>
      </c>
      <c r="AB1227" s="1" t="s">
        <v>1725</v>
      </c>
      <c r="AC1227" s="1" t="s">
        <v>37</v>
      </c>
    </row>
    <row r="1228" spans="1:29" x14ac:dyDescent="0.25">
      <c r="A1228" s="1" t="s">
        <v>33</v>
      </c>
      <c r="B1228" s="1" t="s">
        <v>34</v>
      </c>
      <c r="C1228" s="2">
        <v>45400</v>
      </c>
      <c r="D1228" s="1" t="s">
        <v>35</v>
      </c>
      <c r="E1228" s="1" t="s">
        <v>36</v>
      </c>
      <c r="F1228" s="1" t="s">
        <v>37</v>
      </c>
      <c r="G1228" s="1" t="s">
        <v>1726</v>
      </c>
      <c r="H1228" s="1" t="s">
        <v>1727</v>
      </c>
      <c r="I1228" s="3">
        <v>0</v>
      </c>
      <c r="J1228" s="54">
        <v>130000</v>
      </c>
      <c r="K1228" s="1" t="s">
        <v>40</v>
      </c>
      <c r="L1228" s="1" t="s">
        <v>340</v>
      </c>
      <c r="M1228" s="1" t="s">
        <v>341</v>
      </c>
      <c r="N1228" s="1" t="s">
        <v>37</v>
      </c>
      <c r="O1228" s="1" t="s">
        <v>43</v>
      </c>
      <c r="P1228" s="1" t="s">
        <v>43</v>
      </c>
      <c r="Q1228" s="1" t="s">
        <v>43</v>
      </c>
      <c r="R1228" s="3">
        <v>0</v>
      </c>
      <c r="S1228" s="1" t="s">
        <v>44</v>
      </c>
      <c r="T1228" s="1" t="s">
        <v>45</v>
      </c>
      <c r="U1228" s="1" t="s">
        <v>1726</v>
      </c>
      <c r="V1228" s="1" t="s">
        <v>46</v>
      </c>
      <c r="W1228" s="1" t="s">
        <v>47</v>
      </c>
      <c r="X1228" s="1" t="s">
        <v>1728</v>
      </c>
      <c r="Y1228" s="1" t="s">
        <v>49</v>
      </c>
      <c r="Z1228" s="1" t="s">
        <v>50</v>
      </c>
      <c r="AA1228" s="1" t="s">
        <v>51</v>
      </c>
      <c r="AB1228" s="1" t="s">
        <v>1728</v>
      </c>
      <c r="AC1228" s="1" t="s">
        <v>37</v>
      </c>
    </row>
    <row r="1229" spans="1:29" x14ac:dyDescent="0.25">
      <c r="A1229" s="1" t="s">
        <v>33</v>
      </c>
      <c r="B1229" s="1" t="s">
        <v>34</v>
      </c>
      <c r="C1229" s="2">
        <v>45404</v>
      </c>
      <c r="D1229" s="1" t="s">
        <v>35</v>
      </c>
      <c r="E1229" s="1" t="s">
        <v>36</v>
      </c>
      <c r="F1229" s="1" t="s">
        <v>37</v>
      </c>
      <c r="G1229" s="1" t="s">
        <v>1729</v>
      </c>
      <c r="H1229" s="1" t="s">
        <v>1730</v>
      </c>
      <c r="I1229" s="3">
        <v>0</v>
      </c>
      <c r="J1229" s="54">
        <v>948331</v>
      </c>
      <c r="K1229" s="1" t="s">
        <v>40</v>
      </c>
      <c r="L1229" s="1" t="s">
        <v>54</v>
      </c>
      <c r="M1229" s="1" t="s">
        <v>55</v>
      </c>
      <c r="N1229" s="1" t="s">
        <v>37</v>
      </c>
      <c r="O1229" s="1" t="s">
        <v>43</v>
      </c>
      <c r="P1229" s="1" t="s">
        <v>43</v>
      </c>
      <c r="Q1229" s="1" t="s">
        <v>43</v>
      </c>
      <c r="R1229" s="3">
        <v>0</v>
      </c>
      <c r="S1229" s="1" t="s">
        <v>44</v>
      </c>
      <c r="T1229" s="1" t="s">
        <v>45</v>
      </c>
      <c r="U1229" s="1" t="s">
        <v>1729</v>
      </c>
      <c r="V1229" s="1" t="s">
        <v>46</v>
      </c>
      <c r="W1229" s="1" t="s">
        <v>47</v>
      </c>
      <c r="X1229" s="1" t="s">
        <v>1731</v>
      </c>
      <c r="Y1229" s="1" t="s">
        <v>49</v>
      </c>
      <c r="Z1229" s="1" t="s">
        <v>50</v>
      </c>
      <c r="AA1229" s="1" t="s">
        <v>51</v>
      </c>
      <c r="AB1229" s="1" t="s">
        <v>1731</v>
      </c>
      <c r="AC1229" s="1" t="s">
        <v>37</v>
      </c>
    </row>
    <row r="1230" spans="1:29" x14ac:dyDescent="0.25">
      <c r="A1230" s="1" t="s">
        <v>33</v>
      </c>
      <c r="B1230" s="1" t="s">
        <v>34</v>
      </c>
      <c r="C1230" s="2">
        <v>45406</v>
      </c>
      <c r="D1230" s="1" t="s">
        <v>35</v>
      </c>
      <c r="E1230" s="1" t="s">
        <v>36</v>
      </c>
      <c r="F1230" s="1" t="s">
        <v>37</v>
      </c>
      <c r="G1230" s="1" t="s">
        <v>1732</v>
      </c>
      <c r="H1230" s="1" t="s">
        <v>1733</v>
      </c>
      <c r="I1230" s="3">
        <v>0</v>
      </c>
      <c r="J1230" s="3">
        <v>4267999</v>
      </c>
      <c r="K1230" s="1" t="s">
        <v>40</v>
      </c>
      <c r="L1230" s="1" t="s">
        <v>77</v>
      </c>
      <c r="M1230" s="1" t="s">
        <v>78</v>
      </c>
      <c r="N1230" s="1" t="s">
        <v>37</v>
      </c>
      <c r="O1230" s="1" t="s">
        <v>43</v>
      </c>
      <c r="P1230" s="1" t="s">
        <v>43</v>
      </c>
      <c r="Q1230" s="1" t="s">
        <v>43</v>
      </c>
      <c r="R1230" s="3">
        <v>0</v>
      </c>
      <c r="S1230" s="1" t="s">
        <v>44</v>
      </c>
      <c r="T1230" s="1" t="s">
        <v>45</v>
      </c>
      <c r="U1230" s="1" t="s">
        <v>1732</v>
      </c>
      <c r="V1230" s="1" t="s">
        <v>46</v>
      </c>
      <c r="W1230" s="1" t="s">
        <v>47</v>
      </c>
      <c r="X1230" s="1" t="s">
        <v>1734</v>
      </c>
      <c r="Y1230" s="1" t="s">
        <v>49</v>
      </c>
      <c r="Z1230" s="1" t="s">
        <v>50</v>
      </c>
      <c r="AA1230" s="1" t="s">
        <v>51</v>
      </c>
      <c r="AB1230" s="1" t="s">
        <v>1734</v>
      </c>
      <c r="AC1230" s="1" t="s">
        <v>37</v>
      </c>
    </row>
    <row r="1231" spans="1:29" x14ac:dyDescent="0.25">
      <c r="A1231" s="1" t="s">
        <v>33</v>
      </c>
      <c r="B1231" s="1" t="s">
        <v>34</v>
      </c>
      <c r="C1231" s="2">
        <v>45407</v>
      </c>
      <c r="D1231" s="1" t="s">
        <v>35</v>
      </c>
      <c r="E1231" s="1" t="s">
        <v>36</v>
      </c>
      <c r="F1231" s="1" t="s">
        <v>37</v>
      </c>
      <c r="G1231" s="1" t="s">
        <v>1735</v>
      </c>
      <c r="H1231" s="1" t="s">
        <v>1736</v>
      </c>
      <c r="I1231" s="3">
        <v>0</v>
      </c>
      <c r="J1231" s="3">
        <v>38667</v>
      </c>
      <c r="K1231" s="1" t="s">
        <v>40</v>
      </c>
      <c r="L1231" s="1" t="s">
        <v>1594</v>
      </c>
      <c r="M1231" s="1" t="s">
        <v>1595</v>
      </c>
      <c r="N1231" s="1" t="s">
        <v>37</v>
      </c>
      <c r="O1231" s="1" t="s">
        <v>43</v>
      </c>
      <c r="P1231" s="1" t="s">
        <v>43</v>
      </c>
      <c r="Q1231" s="1" t="s">
        <v>43</v>
      </c>
      <c r="R1231" s="3">
        <v>0</v>
      </c>
      <c r="S1231" s="1" t="s">
        <v>44</v>
      </c>
      <c r="T1231" s="1" t="s">
        <v>45</v>
      </c>
      <c r="U1231" s="1" t="s">
        <v>1735</v>
      </c>
      <c r="V1231" s="1" t="s">
        <v>46</v>
      </c>
      <c r="W1231" s="1" t="s">
        <v>47</v>
      </c>
      <c r="X1231" s="1" t="s">
        <v>1737</v>
      </c>
      <c r="Y1231" s="1" t="s">
        <v>49</v>
      </c>
      <c r="Z1231" s="1" t="s">
        <v>50</v>
      </c>
      <c r="AA1231" s="1" t="s">
        <v>51</v>
      </c>
      <c r="AB1231" s="1" t="s">
        <v>1737</v>
      </c>
      <c r="AC1231" s="1" t="s">
        <v>37</v>
      </c>
    </row>
    <row r="1232" spans="1:29" x14ac:dyDescent="0.25">
      <c r="A1232" s="1" t="s">
        <v>33</v>
      </c>
      <c r="B1232" s="1" t="s">
        <v>34</v>
      </c>
      <c r="C1232" s="2">
        <v>45407</v>
      </c>
      <c r="D1232" s="1" t="s">
        <v>35</v>
      </c>
      <c r="E1232" s="1" t="s">
        <v>36</v>
      </c>
      <c r="F1232" s="1" t="s">
        <v>37</v>
      </c>
      <c r="G1232" s="1" t="s">
        <v>1735</v>
      </c>
      <c r="H1232" s="1" t="s">
        <v>363</v>
      </c>
      <c r="I1232" s="3">
        <v>0</v>
      </c>
      <c r="J1232" s="3">
        <v>129999</v>
      </c>
      <c r="K1232" s="1" t="s">
        <v>40</v>
      </c>
      <c r="L1232" s="1" t="s">
        <v>152</v>
      </c>
      <c r="M1232" s="1" t="s">
        <v>153</v>
      </c>
      <c r="N1232" s="1" t="s">
        <v>37</v>
      </c>
      <c r="O1232" s="1" t="s">
        <v>43</v>
      </c>
      <c r="P1232" s="1" t="s">
        <v>43</v>
      </c>
      <c r="Q1232" s="1" t="s">
        <v>43</v>
      </c>
      <c r="R1232" s="3">
        <v>0</v>
      </c>
      <c r="S1232" s="1" t="s">
        <v>44</v>
      </c>
      <c r="T1232" s="1" t="s">
        <v>45</v>
      </c>
      <c r="U1232" s="1" t="s">
        <v>1735</v>
      </c>
      <c r="V1232" s="1" t="s">
        <v>46</v>
      </c>
      <c r="W1232" s="1" t="s">
        <v>47</v>
      </c>
      <c r="X1232" s="1" t="s">
        <v>1737</v>
      </c>
      <c r="Y1232" s="1" t="s">
        <v>49</v>
      </c>
      <c r="Z1232" s="1" t="s">
        <v>50</v>
      </c>
      <c r="AA1232" s="1" t="s">
        <v>51</v>
      </c>
      <c r="AB1232" s="1" t="s">
        <v>1737</v>
      </c>
      <c r="AC1232" s="1" t="s">
        <v>37</v>
      </c>
    </row>
    <row r="1233" spans="1:29" x14ac:dyDescent="0.25">
      <c r="A1233" s="1" t="s">
        <v>33</v>
      </c>
      <c r="B1233" s="1" t="s">
        <v>34</v>
      </c>
      <c r="C1233" s="2">
        <v>45407</v>
      </c>
      <c r="D1233" s="1" t="s">
        <v>35</v>
      </c>
      <c r="E1233" s="1" t="s">
        <v>36</v>
      </c>
      <c r="F1233" s="1" t="s">
        <v>37</v>
      </c>
      <c r="G1233" s="1" t="s">
        <v>1735</v>
      </c>
      <c r="H1233" s="1" t="s">
        <v>363</v>
      </c>
      <c r="I1233" s="3">
        <v>0</v>
      </c>
      <c r="J1233" s="3">
        <v>43333</v>
      </c>
      <c r="K1233" s="1" t="s">
        <v>40</v>
      </c>
      <c r="L1233" s="1" t="s">
        <v>490</v>
      </c>
      <c r="M1233" s="1" t="s">
        <v>491</v>
      </c>
      <c r="N1233" s="1" t="s">
        <v>37</v>
      </c>
      <c r="O1233" s="1" t="s">
        <v>43</v>
      </c>
      <c r="P1233" s="1" t="s">
        <v>43</v>
      </c>
      <c r="Q1233" s="1" t="s">
        <v>43</v>
      </c>
      <c r="R1233" s="3">
        <v>0</v>
      </c>
      <c r="S1233" s="1" t="s">
        <v>44</v>
      </c>
      <c r="T1233" s="1" t="s">
        <v>45</v>
      </c>
      <c r="U1233" s="1" t="s">
        <v>1735</v>
      </c>
      <c r="V1233" s="1" t="s">
        <v>46</v>
      </c>
      <c r="W1233" s="1" t="s">
        <v>47</v>
      </c>
      <c r="X1233" s="1" t="s">
        <v>1737</v>
      </c>
      <c r="Y1233" s="1" t="s">
        <v>49</v>
      </c>
      <c r="Z1233" s="1" t="s">
        <v>50</v>
      </c>
      <c r="AA1233" s="1" t="s">
        <v>51</v>
      </c>
      <c r="AB1233" s="1" t="s">
        <v>1737</v>
      </c>
      <c r="AC1233" s="1" t="s">
        <v>37</v>
      </c>
    </row>
    <row r="1234" spans="1:29" x14ac:dyDescent="0.25">
      <c r="A1234" s="1" t="s">
        <v>33</v>
      </c>
      <c r="B1234" s="1" t="s">
        <v>34</v>
      </c>
      <c r="C1234" s="2">
        <v>45407</v>
      </c>
      <c r="D1234" s="1" t="s">
        <v>35</v>
      </c>
      <c r="E1234" s="1" t="s">
        <v>36</v>
      </c>
      <c r="F1234" s="1" t="s">
        <v>37</v>
      </c>
      <c r="G1234" s="1" t="s">
        <v>1735</v>
      </c>
      <c r="H1234" s="1" t="s">
        <v>363</v>
      </c>
      <c r="I1234" s="3">
        <v>0</v>
      </c>
      <c r="J1234" s="3">
        <v>129999</v>
      </c>
      <c r="K1234" s="1" t="s">
        <v>40</v>
      </c>
      <c r="L1234" s="1" t="s">
        <v>125</v>
      </c>
      <c r="M1234" s="1" t="s">
        <v>126</v>
      </c>
      <c r="N1234" s="1" t="s">
        <v>37</v>
      </c>
      <c r="O1234" s="1" t="s">
        <v>43</v>
      </c>
      <c r="P1234" s="1" t="s">
        <v>43</v>
      </c>
      <c r="Q1234" s="1" t="s">
        <v>43</v>
      </c>
      <c r="R1234" s="3">
        <v>0</v>
      </c>
      <c r="S1234" s="1" t="s">
        <v>44</v>
      </c>
      <c r="T1234" s="1" t="s">
        <v>45</v>
      </c>
      <c r="U1234" s="1" t="s">
        <v>1735</v>
      </c>
      <c r="V1234" s="1" t="s">
        <v>46</v>
      </c>
      <c r="W1234" s="1" t="s">
        <v>47</v>
      </c>
      <c r="X1234" s="1" t="s">
        <v>1737</v>
      </c>
      <c r="Y1234" s="1" t="s">
        <v>49</v>
      </c>
      <c r="Z1234" s="1" t="s">
        <v>50</v>
      </c>
      <c r="AA1234" s="1" t="s">
        <v>51</v>
      </c>
      <c r="AB1234" s="1" t="s">
        <v>1737</v>
      </c>
      <c r="AC1234" s="1" t="s">
        <v>37</v>
      </c>
    </row>
    <row r="1235" spans="1:29" x14ac:dyDescent="0.25">
      <c r="A1235" s="1" t="s">
        <v>33</v>
      </c>
      <c r="B1235" s="1" t="s">
        <v>34</v>
      </c>
      <c r="C1235" s="2">
        <v>45407</v>
      </c>
      <c r="D1235" s="1" t="s">
        <v>35</v>
      </c>
      <c r="E1235" s="1" t="s">
        <v>36</v>
      </c>
      <c r="F1235" s="1" t="s">
        <v>37</v>
      </c>
      <c r="G1235" s="1" t="s">
        <v>1735</v>
      </c>
      <c r="H1235" s="1" t="s">
        <v>363</v>
      </c>
      <c r="I1235" s="3">
        <v>0</v>
      </c>
      <c r="J1235" s="3">
        <v>43333</v>
      </c>
      <c r="K1235" s="1" t="s">
        <v>40</v>
      </c>
      <c r="L1235" s="1" t="s">
        <v>440</v>
      </c>
      <c r="M1235" s="1" t="s">
        <v>441</v>
      </c>
      <c r="N1235" s="1" t="s">
        <v>37</v>
      </c>
      <c r="O1235" s="1" t="s">
        <v>43</v>
      </c>
      <c r="P1235" s="1" t="s">
        <v>43</v>
      </c>
      <c r="Q1235" s="1" t="s">
        <v>43</v>
      </c>
      <c r="R1235" s="3">
        <v>0</v>
      </c>
      <c r="S1235" s="1" t="s">
        <v>44</v>
      </c>
      <c r="T1235" s="1" t="s">
        <v>45</v>
      </c>
      <c r="U1235" s="1" t="s">
        <v>1735</v>
      </c>
      <c r="V1235" s="1" t="s">
        <v>46</v>
      </c>
      <c r="W1235" s="1" t="s">
        <v>47</v>
      </c>
      <c r="X1235" s="1" t="s">
        <v>1737</v>
      </c>
      <c r="Y1235" s="1" t="s">
        <v>49</v>
      </c>
      <c r="Z1235" s="1" t="s">
        <v>50</v>
      </c>
      <c r="AA1235" s="1" t="s">
        <v>51</v>
      </c>
      <c r="AB1235" s="1" t="s">
        <v>1737</v>
      </c>
      <c r="AC1235" s="1" t="s">
        <v>37</v>
      </c>
    </row>
    <row r="1236" spans="1:29" x14ac:dyDescent="0.25">
      <c r="A1236" s="1" t="s">
        <v>33</v>
      </c>
      <c r="B1236" s="1" t="s">
        <v>34</v>
      </c>
      <c r="C1236" s="2">
        <v>45407</v>
      </c>
      <c r="D1236" s="1" t="s">
        <v>35</v>
      </c>
      <c r="E1236" s="1" t="s">
        <v>36</v>
      </c>
      <c r="F1236" s="1" t="s">
        <v>37</v>
      </c>
      <c r="G1236" s="1" t="s">
        <v>1735</v>
      </c>
      <c r="H1236" s="1" t="s">
        <v>363</v>
      </c>
      <c r="I1236" s="3">
        <v>0</v>
      </c>
      <c r="J1236" s="3">
        <v>43333</v>
      </c>
      <c r="K1236" s="1" t="s">
        <v>40</v>
      </c>
      <c r="L1236" s="1" t="s">
        <v>152</v>
      </c>
      <c r="M1236" s="1" t="s">
        <v>153</v>
      </c>
      <c r="N1236" s="1" t="s">
        <v>37</v>
      </c>
      <c r="O1236" s="1" t="s">
        <v>43</v>
      </c>
      <c r="P1236" s="1" t="s">
        <v>43</v>
      </c>
      <c r="Q1236" s="1" t="s">
        <v>43</v>
      </c>
      <c r="R1236" s="3">
        <v>0</v>
      </c>
      <c r="S1236" s="1" t="s">
        <v>44</v>
      </c>
      <c r="T1236" s="1" t="s">
        <v>45</v>
      </c>
      <c r="U1236" s="1" t="s">
        <v>1735</v>
      </c>
      <c r="V1236" s="1" t="s">
        <v>46</v>
      </c>
      <c r="W1236" s="1" t="s">
        <v>47</v>
      </c>
      <c r="X1236" s="1" t="s">
        <v>1737</v>
      </c>
      <c r="Y1236" s="1" t="s">
        <v>49</v>
      </c>
      <c r="Z1236" s="1" t="s">
        <v>50</v>
      </c>
      <c r="AA1236" s="1" t="s">
        <v>51</v>
      </c>
      <c r="AB1236" s="1" t="s">
        <v>1737</v>
      </c>
      <c r="AC1236" s="1" t="s">
        <v>37</v>
      </c>
    </row>
    <row r="1237" spans="1:29" x14ac:dyDescent="0.25">
      <c r="A1237" s="1" t="s">
        <v>33</v>
      </c>
      <c r="B1237" s="1" t="s">
        <v>34</v>
      </c>
      <c r="C1237" s="2">
        <v>45407</v>
      </c>
      <c r="D1237" s="1" t="s">
        <v>35</v>
      </c>
      <c r="E1237" s="1" t="s">
        <v>36</v>
      </c>
      <c r="F1237" s="1" t="s">
        <v>37</v>
      </c>
      <c r="G1237" s="1" t="s">
        <v>1735</v>
      </c>
      <c r="H1237" s="1" t="s">
        <v>363</v>
      </c>
      <c r="I1237" s="3">
        <v>0</v>
      </c>
      <c r="J1237" s="3">
        <v>599295</v>
      </c>
      <c r="K1237" s="1" t="s">
        <v>40</v>
      </c>
      <c r="L1237" s="1" t="s">
        <v>1049</v>
      </c>
      <c r="M1237" s="1" t="s">
        <v>869</v>
      </c>
      <c r="N1237" s="1" t="s">
        <v>37</v>
      </c>
      <c r="O1237" s="1" t="s">
        <v>43</v>
      </c>
      <c r="P1237" s="1" t="s">
        <v>43</v>
      </c>
      <c r="Q1237" s="1" t="s">
        <v>43</v>
      </c>
      <c r="R1237" s="3">
        <v>0</v>
      </c>
      <c r="S1237" s="1" t="s">
        <v>44</v>
      </c>
      <c r="T1237" s="1" t="s">
        <v>45</v>
      </c>
      <c r="U1237" s="1" t="s">
        <v>1735</v>
      </c>
      <c r="V1237" s="1" t="s">
        <v>46</v>
      </c>
      <c r="W1237" s="1" t="s">
        <v>47</v>
      </c>
      <c r="X1237" s="1" t="s">
        <v>1737</v>
      </c>
      <c r="Y1237" s="1" t="s">
        <v>49</v>
      </c>
      <c r="Z1237" s="1" t="s">
        <v>50</v>
      </c>
      <c r="AA1237" s="1" t="s">
        <v>51</v>
      </c>
      <c r="AB1237" s="1" t="s">
        <v>1737</v>
      </c>
      <c r="AC1237" s="1" t="s">
        <v>37</v>
      </c>
    </row>
    <row r="1238" spans="1:29" x14ac:dyDescent="0.25">
      <c r="A1238" s="1" t="s">
        <v>33</v>
      </c>
      <c r="B1238" s="1" t="s">
        <v>34</v>
      </c>
      <c r="C1238" s="2">
        <v>45407</v>
      </c>
      <c r="D1238" s="1" t="s">
        <v>35</v>
      </c>
      <c r="E1238" s="1" t="s">
        <v>36</v>
      </c>
      <c r="F1238" s="1" t="s">
        <v>37</v>
      </c>
      <c r="G1238" s="1" t="s">
        <v>1735</v>
      </c>
      <c r="H1238" s="1" t="s">
        <v>363</v>
      </c>
      <c r="I1238" s="3">
        <v>0</v>
      </c>
      <c r="J1238" s="3">
        <v>585941</v>
      </c>
      <c r="K1238" s="1" t="s">
        <v>40</v>
      </c>
      <c r="L1238" s="1" t="s">
        <v>168</v>
      </c>
      <c r="M1238" s="1" t="s">
        <v>169</v>
      </c>
      <c r="N1238" s="1" t="s">
        <v>37</v>
      </c>
      <c r="O1238" s="1" t="s">
        <v>43</v>
      </c>
      <c r="P1238" s="1" t="s">
        <v>43</v>
      </c>
      <c r="Q1238" s="1" t="s">
        <v>43</v>
      </c>
      <c r="R1238" s="3">
        <v>0</v>
      </c>
      <c r="S1238" s="1" t="s">
        <v>44</v>
      </c>
      <c r="T1238" s="1" t="s">
        <v>45</v>
      </c>
      <c r="U1238" s="1" t="s">
        <v>1735</v>
      </c>
      <c r="V1238" s="1" t="s">
        <v>46</v>
      </c>
      <c r="W1238" s="1" t="s">
        <v>47</v>
      </c>
      <c r="X1238" s="1" t="s">
        <v>1737</v>
      </c>
      <c r="Y1238" s="1" t="s">
        <v>49</v>
      </c>
      <c r="Z1238" s="1" t="s">
        <v>50</v>
      </c>
      <c r="AA1238" s="1" t="s">
        <v>51</v>
      </c>
      <c r="AB1238" s="1" t="s">
        <v>1737</v>
      </c>
      <c r="AC1238" s="1" t="s">
        <v>37</v>
      </c>
    </row>
    <row r="1239" spans="1:29" x14ac:dyDescent="0.25">
      <c r="A1239" s="1" t="s">
        <v>33</v>
      </c>
      <c r="B1239" s="1" t="s">
        <v>34</v>
      </c>
      <c r="C1239" s="2">
        <v>45407</v>
      </c>
      <c r="D1239" s="1" t="s">
        <v>35</v>
      </c>
      <c r="E1239" s="1" t="s">
        <v>36</v>
      </c>
      <c r="F1239" s="1" t="s">
        <v>37</v>
      </c>
      <c r="G1239" s="1" t="s">
        <v>1738</v>
      </c>
      <c r="H1239" s="1" t="s">
        <v>1739</v>
      </c>
      <c r="I1239" s="3">
        <v>0</v>
      </c>
      <c r="J1239" s="3">
        <v>1160000</v>
      </c>
      <c r="K1239" s="1" t="s">
        <v>40</v>
      </c>
      <c r="L1239" s="1" t="s">
        <v>77</v>
      </c>
      <c r="M1239" s="1" t="s">
        <v>78</v>
      </c>
      <c r="N1239" s="1" t="s">
        <v>37</v>
      </c>
      <c r="O1239" s="1" t="s">
        <v>43</v>
      </c>
      <c r="P1239" s="1" t="s">
        <v>43</v>
      </c>
      <c r="Q1239" s="1" t="s">
        <v>43</v>
      </c>
      <c r="R1239" s="3">
        <v>0</v>
      </c>
      <c r="S1239" s="1" t="s">
        <v>44</v>
      </c>
      <c r="T1239" s="1" t="s">
        <v>45</v>
      </c>
      <c r="U1239" s="1" t="s">
        <v>1738</v>
      </c>
      <c r="V1239" s="1" t="s">
        <v>46</v>
      </c>
      <c r="W1239" s="1" t="s">
        <v>47</v>
      </c>
      <c r="X1239" s="1" t="s">
        <v>1740</v>
      </c>
      <c r="Y1239" s="1" t="s">
        <v>49</v>
      </c>
      <c r="Z1239" s="1" t="s">
        <v>50</v>
      </c>
      <c r="AA1239" s="1" t="s">
        <v>51</v>
      </c>
      <c r="AB1239" s="1" t="s">
        <v>1740</v>
      </c>
      <c r="AC1239" s="1" t="s">
        <v>37</v>
      </c>
    </row>
    <row r="1240" spans="1:29" x14ac:dyDescent="0.25">
      <c r="A1240" s="1" t="s">
        <v>33</v>
      </c>
      <c r="B1240" s="1" t="s">
        <v>34</v>
      </c>
      <c r="C1240" s="2">
        <v>45407</v>
      </c>
      <c r="D1240" s="1" t="s">
        <v>35</v>
      </c>
      <c r="E1240" s="1" t="s">
        <v>36</v>
      </c>
      <c r="F1240" s="1" t="s">
        <v>37</v>
      </c>
      <c r="G1240" s="1" t="s">
        <v>1741</v>
      </c>
      <c r="H1240" s="1" t="s">
        <v>1742</v>
      </c>
      <c r="I1240" s="3">
        <v>0</v>
      </c>
      <c r="J1240" s="3">
        <v>918764</v>
      </c>
      <c r="K1240" s="1" t="s">
        <v>40</v>
      </c>
      <c r="L1240" s="1" t="s">
        <v>93</v>
      </c>
      <c r="M1240" s="1" t="s">
        <v>94</v>
      </c>
      <c r="N1240" s="1" t="s">
        <v>37</v>
      </c>
      <c r="O1240" s="1" t="s">
        <v>43</v>
      </c>
      <c r="P1240" s="1" t="s">
        <v>43</v>
      </c>
      <c r="Q1240" s="1" t="s">
        <v>43</v>
      </c>
      <c r="R1240" s="3">
        <v>0</v>
      </c>
      <c r="S1240" s="1" t="s">
        <v>44</v>
      </c>
      <c r="T1240" s="1" t="s">
        <v>45</v>
      </c>
      <c r="U1240" s="1" t="s">
        <v>1741</v>
      </c>
      <c r="V1240" s="1" t="s">
        <v>46</v>
      </c>
      <c r="W1240" s="1" t="s">
        <v>47</v>
      </c>
      <c r="X1240" s="1" t="s">
        <v>1743</v>
      </c>
      <c r="Y1240" s="1" t="s">
        <v>49</v>
      </c>
      <c r="Z1240" s="1" t="s">
        <v>50</v>
      </c>
      <c r="AA1240" s="1" t="s">
        <v>51</v>
      </c>
      <c r="AB1240" s="1" t="s">
        <v>1743</v>
      </c>
      <c r="AC1240" s="1" t="s">
        <v>37</v>
      </c>
    </row>
    <row r="1241" spans="1:29" x14ac:dyDescent="0.25">
      <c r="A1241" s="1" t="s">
        <v>33</v>
      </c>
      <c r="B1241" s="1" t="s">
        <v>34</v>
      </c>
      <c r="C1241" s="2">
        <v>45408</v>
      </c>
      <c r="D1241" s="1" t="s">
        <v>35</v>
      </c>
      <c r="E1241" s="1" t="s">
        <v>36</v>
      </c>
      <c r="F1241" s="1" t="s">
        <v>37</v>
      </c>
      <c r="G1241" s="1" t="s">
        <v>1744</v>
      </c>
      <c r="H1241" s="1" t="s">
        <v>1745</v>
      </c>
      <c r="I1241" s="3">
        <v>0</v>
      </c>
      <c r="J1241" s="54">
        <v>43333</v>
      </c>
      <c r="K1241" s="1" t="s">
        <v>40</v>
      </c>
      <c r="L1241" s="1" t="s">
        <v>67</v>
      </c>
      <c r="M1241" s="1" t="s">
        <v>68</v>
      </c>
      <c r="N1241" s="1" t="s">
        <v>37</v>
      </c>
      <c r="O1241" s="1" t="s">
        <v>43</v>
      </c>
      <c r="P1241" s="1" t="s">
        <v>43</v>
      </c>
      <c r="Q1241" s="1" t="s">
        <v>43</v>
      </c>
      <c r="R1241" s="3">
        <v>0</v>
      </c>
      <c r="S1241" s="1" t="s">
        <v>44</v>
      </c>
      <c r="T1241" s="1" t="s">
        <v>45</v>
      </c>
      <c r="U1241" s="1" t="s">
        <v>1744</v>
      </c>
      <c r="V1241" s="1" t="s">
        <v>46</v>
      </c>
      <c r="W1241" s="1" t="s">
        <v>47</v>
      </c>
      <c r="X1241" s="1" t="s">
        <v>1746</v>
      </c>
      <c r="Y1241" s="1" t="s">
        <v>49</v>
      </c>
      <c r="Z1241" s="1" t="s">
        <v>50</v>
      </c>
      <c r="AA1241" s="1" t="s">
        <v>51</v>
      </c>
      <c r="AB1241" s="1" t="s">
        <v>1746</v>
      </c>
      <c r="AC1241" s="1" t="s">
        <v>37</v>
      </c>
    </row>
    <row r="1242" spans="1:29" x14ac:dyDescent="0.25">
      <c r="A1242" s="1" t="s">
        <v>33</v>
      </c>
      <c r="B1242" s="1" t="s">
        <v>34</v>
      </c>
      <c r="C1242" s="2">
        <v>45411</v>
      </c>
      <c r="D1242" s="1" t="s">
        <v>35</v>
      </c>
      <c r="E1242" s="1" t="s">
        <v>36</v>
      </c>
      <c r="F1242" s="1" t="s">
        <v>37</v>
      </c>
      <c r="G1242" s="1" t="s">
        <v>1747</v>
      </c>
      <c r="H1242" s="1" t="s">
        <v>1748</v>
      </c>
      <c r="I1242" s="3">
        <v>0</v>
      </c>
      <c r="J1242" s="54">
        <v>135371</v>
      </c>
      <c r="K1242" s="1" t="s">
        <v>40</v>
      </c>
      <c r="L1242" s="1" t="s">
        <v>54</v>
      </c>
      <c r="M1242" s="1" t="s">
        <v>55</v>
      </c>
      <c r="N1242" s="1" t="s">
        <v>37</v>
      </c>
      <c r="O1242" s="1" t="s">
        <v>43</v>
      </c>
      <c r="P1242" s="1" t="s">
        <v>43</v>
      </c>
      <c r="Q1242" s="1" t="s">
        <v>43</v>
      </c>
      <c r="R1242" s="3">
        <v>0</v>
      </c>
      <c r="S1242" s="1" t="s">
        <v>44</v>
      </c>
      <c r="T1242" s="1" t="s">
        <v>45</v>
      </c>
      <c r="U1242" s="1" t="s">
        <v>1747</v>
      </c>
      <c r="V1242" s="1" t="s">
        <v>46</v>
      </c>
      <c r="W1242" s="1" t="s">
        <v>47</v>
      </c>
      <c r="X1242" s="1" t="s">
        <v>1749</v>
      </c>
      <c r="Y1242" s="1" t="s">
        <v>49</v>
      </c>
      <c r="Z1242" s="1" t="s">
        <v>50</v>
      </c>
      <c r="AA1242" s="1" t="s">
        <v>51</v>
      </c>
      <c r="AB1242" s="1" t="s">
        <v>1749</v>
      </c>
      <c r="AC1242" s="1" t="s">
        <v>37</v>
      </c>
    </row>
    <row r="1243" spans="1:29" hidden="1" x14ac:dyDescent="0.25">
      <c r="A1243" s="1" t="s">
        <v>33</v>
      </c>
      <c r="B1243" s="1" t="s">
        <v>34</v>
      </c>
      <c r="C1243" s="2">
        <v>45412</v>
      </c>
      <c r="D1243" s="1" t="s">
        <v>73</v>
      </c>
      <c r="E1243" s="1" t="s">
        <v>74</v>
      </c>
      <c r="F1243" s="1" t="s">
        <v>37</v>
      </c>
      <c r="G1243" s="1" t="s">
        <v>985</v>
      </c>
      <c r="H1243" s="1" t="s">
        <v>34</v>
      </c>
      <c r="I1243" s="3">
        <v>650000</v>
      </c>
      <c r="J1243" s="3">
        <v>0</v>
      </c>
      <c r="K1243" s="1" t="s">
        <v>40</v>
      </c>
      <c r="L1243" s="1" t="s">
        <v>1522</v>
      </c>
      <c r="M1243" s="1" t="s">
        <v>658</v>
      </c>
      <c r="N1243" s="1" t="s">
        <v>79</v>
      </c>
      <c r="O1243" s="1" t="s">
        <v>80</v>
      </c>
      <c r="P1243" s="1" t="s">
        <v>43</v>
      </c>
      <c r="Q1243" s="1" t="s">
        <v>43</v>
      </c>
      <c r="R1243" s="3">
        <v>0</v>
      </c>
      <c r="S1243" s="1" t="s">
        <v>44</v>
      </c>
      <c r="T1243" s="1" t="s">
        <v>45</v>
      </c>
      <c r="U1243" s="1" t="s">
        <v>985</v>
      </c>
      <c r="V1243" s="1" t="s">
        <v>46</v>
      </c>
      <c r="W1243" s="1" t="s">
        <v>81</v>
      </c>
      <c r="X1243" s="1" t="s">
        <v>1750</v>
      </c>
      <c r="Y1243" s="1" t="s">
        <v>83</v>
      </c>
      <c r="Z1243" s="1" t="s">
        <v>84</v>
      </c>
      <c r="AA1243" s="1" t="s">
        <v>51</v>
      </c>
      <c r="AB1243" s="1" t="s">
        <v>1750</v>
      </c>
      <c r="AC1243" s="1" t="s">
        <v>37</v>
      </c>
    </row>
    <row r="1244" spans="1:29" hidden="1" x14ac:dyDescent="0.25">
      <c r="A1244" s="1" t="s">
        <v>33</v>
      </c>
      <c r="B1244" s="1" t="s">
        <v>34</v>
      </c>
      <c r="C1244" s="2">
        <v>45412</v>
      </c>
      <c r="D1244" s="1" t="s">
        <v>73</v>
      </c>
      <c r="E1244" s="1" t="s">
        <v>74</v>
      </c>
      <c r="F1244" s="1" t="s">
        <v>37</v>
      </c>
      <c r="G1244" s="1" t="s">
        <v>985</v>
      </c>
      <c r="H1244" s="1" t="s">
        <v>34</v>
      </c>
      <c r="I1244" s="3">
        <v>43334</v>
      </c>
      <c r="J1244" s="3">
        <v>0</v>
      </c>
      <c r="K1244" s="1" t="s">
        <v>40</v>
      </c>
      <c r="L1244" s="1" t="s">
        <v>1495</v>
      </c>
      <c r="M1244" s="1" t="s">
        <v>772</v>
      </c>
      <c r="N1244" s="1" t="s">
        <v>79</v>
      </c>
      <c r="O1244" s="1" t="s">
        <v>80</v>
      </c>
      <c r="P1244" s="1" t="s">
        <v>43</v>
      </c>
      <c r="Q1244" s="1" t="s">
        <v>43</v>
      </c>
      <c r="R1244" s="3">
        <v>0</v>
      </c>
      <c r="S1244" s="1" t="s">
        <v>44</v>
      </c>
      <c r="T1244" s="1" t="s">
        <v>45</v>
      </c>
      <c r="U1244" s="1" t="s">
        <v>985</v>
      </c>
      <c r="V1244" s="1" t="s">
        <v>46</v>
      </c>
      <c r="W1244" s="1" t="s">
        <v>81</v>
      </c>
      <c r="X1244" s="1" t="s">
        <v>1750</v>
      </c>
      <c r="Y1244" s="1" t="s">
        <v>83</v>
      </c>
      <c r="Z1244" s="1" t="s">
        <v>84</v>
      </c>
      <c r="AA1244" s="1" t="s">
        <v>51</v>
      </c>
      <c r="AB1244" s="1" t="s">
        <v>1750</v>
      </c>
      <c r="AC1244" s="1" t="s">
        <v>37</v>
      </c>
    </row>
    <row r="1245" spans="1:29" hidden="1" x14ac:dyDescent="0.25">
      <c r="A1245" s="1" t="s">
        <v>33</v>
      </c>
      <c r="B1245" s="1" t="s">
        <v>34</v>
      </c>
      <c r="C1245" s="2">
        <v>45412</v>
      </c>
      <c r="D1245" s="1" t="s">
        <v>73</v>
      </c>
      <c r="E1245" s="1" t="s">
        <v>74</v>
      </c>
      <c r="F1245" s="1" t="s">
        <v>37</v>
      </c>
      <c r="G1245" s="1" t="s">
        <v>985</v>
      </c>
      <c r="H1245" s="1" t="s">
        <v>34</v>
      </c>
      <c r="I1245" s="3">
        <v>650000</v>
      </c>
      <c r="J1245" s="3">
        <v>0</v>
      </c>
      <c r="K1245" s="1" t="s">
        <v>40</v>
      </c>
      <c r="L1245" s="1" t="s">
        <v>464</v>
      </c>
      <c r="M1245" s="1" t="s">
        <v>465</v>
      </c>
      <c r="N1245" s="1" t="s">
        <v>79</v>
      </c>
      <c r="O1245" s="1" t="s">
        <v>80</v>
      </c>
      <c r="P1245" s="1" t="s">
        <v>43</v>
      </c>
      <c r="Q1245" s="1" t="s">
        <v>43</v>
      </c>
      <c r="R1245" s="3">
        <v>0</v>
      </c>
      <c r="S1245" s="1" t="s">
        <v>44</v>
      </c>
      <c r="T1245" s="1" t="s">
        <v>45</v>
      </c>
      <c r="U1245" s="1" t="s">
        <v>985</v>
      </c>
      <c r="V1245" s="1" t="s">
        <v>46</v>
      </c>
      <c r="W1245" s="1" t="s">
        <v>81</v>
      </c>
      <c r="X1245" s="1" t="s">
        <v>1750</v>
      </c>
      <c r="Y1245" s="1" t="s">
        <v>83</v>
      </c>
      <c r="Z1245" s="1" t="s">
        <v>84</v>
      </c>
      <c r="AA1245" s="1" t="s">
        <v>51</v>
      </c>
      <c r="AB1245" s="1" t="s">
        <v>1750</v>
      </c>
      <c r="AC1245" s="1" t="s">
        <v>37</v>
      </c>
    </row>
    <row r="1246" spans="1:29" hidden="1" x14ac:dyDescent="0.25">
      <c r="A1246" s="1" t="s">
        <v>33</v>
      </c>
      <c r="B1246" s="1" t="s">
        <v>34</v>
      </c>
      <c r="C1246" s="2">
        <v>45412</v>
      </c>
      <c r="D1246" s="1" t="s">
        <v>73</v>
      </c>
      <c r="E1246" s="1" t="s">
        <v>74</v>
      </c>
      <c r="F1246" s="1" t="s">
        <v>37</v>
      </c>
      <c r="G1246" s="1" t="s">
        <v>985</v>
      </c>
      <c r="H1246" s="1" t="s">
        <v>34</v>
      </c>
      <c r="I1246" s="3">
        <v>47260</v>
      </c>
      <c r="J1246" s="3">
        <v>0</v>
      </c>
      <c r="K1246" s="1" t="s">
        <v>40</v>
      </c>
      <c r="L1246" s="1" t="s">
        <v>352</v>
      </c>
      <c r="M1246" s="1" t="s">
        <v>353</v>
      </c>
      <c r="N1246" s="1" t="s">
        <v>79</v>
      </c>
      <c r="O1246" s="1" t="s">
        <v>80</v>
      </c>
      <c r="P1246" s="1" t="s">
        <v>43</v>
      </c>
      <c r="Q1246" s="1" t="s">
        <v>43</v>
      </c>
      <c r="R1246" s="3">
        <v>0</v>
      </c>
      <c r="S1246" s="1" t="s">
        <v>44</v>
      </c>
      <c r="T1246" s="1" t="s">
        <v>45</v>
      </c>
      <c r="U1246" s="1" t="s">
        <v>985</v>
      </c>
      <c r="V1246" s="1" t="s">
        <v>46</v>
      </c>
      <c r="W1246" s="1" t="s">
        <v>81</v>
      </c>
      <c r="X1246" s="1" t="s">
        <v>1750</v>
      </c>
      <c r="Y1246" s="1" t="s">
        <v>83</v>
      </c>
      <c r="Z1246" s="1" t="s">
        <v>84</v>
      </c>
      <c r="AA1246" s="1" t="s">
        <v>51</v>
      </c>
      <c r="AB1246" s="1" t="s">
        <v>1750</v>
      </c>
      <c r="AC1246" s="1" t="s">
        <v>37</v>
      </c>
    </row>
    <row r="1247" spans="1:29" hidden="1" x14ac:dyDescent="0.25">
      <c r="A1247" s="1" t="s">
        <v>33</v>
      </c>
      <c r="B1247" s="1" t="s">
        <v>34</v>
      </c>
      <c r="C1247" s="2">
        <v>45412</v>
      </c>
      <c r="D1247" s="1" t="s">
        <v>73</v>
      </c>
      <c r="E1247" s="1" t="s">
        <v>74</v>
      </c>
      <c r="F1247" s="1" t="s">
        <v>37</v>
      </c>
      <c r="G1247" s="1" t="s">
        <v>985</v>
      </c>
      <c r="H1247" s="1" t="s">
        <v>34</v>
      </c>
      <c r="I1247" s="3">
        <v>86667</v>
      </c>
      <c r="J1247" s="3">
        <v>0</v>
      </c>
      <c r="K1247" s="1" t="s">
        <v>40</v>
      </c>
      <c r="L1247" s="1" t="s">
        <v>440</v>
      </c>
      <c r="M1247" s="1" t="s">
        <v>441</v>
      </c>
      <c r="N1247" s="1" t="s">
        <v>79</v>
      </c>
      <c r="O1247" s="1" t="s">
        <v>80</v>
      </c>
      <c r="P1247" s="1" t="s">
        <v>43</v>
      </c>
      <c r="Q1247" s="1" t="s">
        <v>43</v>
      </c>
      <c r="R1247" s="3">
        <v>0</v>
      </c>
      <c r="S1247" s="1" t="s">
        <v>44</v>
      </c>
      <c r="T1247" s="1" t="s">
        <v>45</v>
      </c>
      <c r="U1247" s="1" t="s">
        <v>985</v>
      </c>
      <c r="V1247" s="1" t="s">
        <v>46</v>
      </c>
      <c r="W1247" s="1" t="s">
        <v>81</v>
      </c>
      <c r="X1247" s="1" t="s">
        <v>1750</v>
      </c>
      <c r="Y1247" s="1" t="s">
        <v>83</v>
      </c>
      <c r="Z1247" s="1" t="s">
        <v>84</v>
      </c>
      <c r="AA1247" s="1" t="s">
        <v>51</v>
      </c>
      <c r="AB1247" s="1" t="s">
        <v>1750</v>
      </c>
      <c r="AC1247" s="1" t="s">
        <v>37</v>
      </c>
    </row>
    <row r="1248" spans="1:29" hidden="1" x14ac:dyDescent="0.25">
      <c r="A1248" s="1" t="s">
        <v>33</v>
      </c>
      <c r="B1248" s="1" t="s">
        <v>34</v>
      </c>
      <c r="C1248" s="2">
        <v>45412</v>
      </c>
      <c r="D1248" s="1" t="s">
        <v>73</v>
      </c>
      <c r="E1248" s="1" t="s">
        <v>74</v>
      </c>
      <c r="F1248" s="1" t="s">
        <v>37</v>
      </c>
      <c r="G1248" s="1" t="s">
        <v>985</v>
      </c>
      <c r="H1248" s="1" t="s">
        <v>34</v>
      </c>
      <c r="I1248" s="3">
        <v>43896</v>
      </c>
      <c r="J1248" s="3">
        <v>0</v>
      </c>
      <c r="K1248" s="1" t="s">
        <v>40</v>
      </c>
      <c r="L1248" s="1" t="s">
        <v>156</v>
      </c>
      <c r="M1248" s="1" t="s">
        <v>157</v>
      </c>
      <c r="N1248" s="1" t="s">
        <v>79</v>
      </c>
      <c r="O1248" s="1" t="s">
        <v>80</v>
      </c>
      <c r="P1248" s="1" t="s">
        <v>43</v>
      </c>
      <c r="Q1248" s="1" t="s">
        <v>43</v>
      </c>
      <c r="R1248" s="3">
        <v>0</v>
      </c>
      <c r="S1248" s="1" t="s">
        <v>44</v>
      </c>
      <c r="T1248" s="1" t="s">
        <v>45</v>
      </c>
      <c r="U1248" s="1" t="s">
        <v>985</v>
      </c>
      <c r="V1248" s="1" t="s">
        <v>46</v>
      </c>
      <c r="W1248" s="1" t="s">
        <v>81</v>
      </c>
      <c r="X1248" s="1" t="s">
        <v>1750</v>
      </c>
      <c r="Y1248" s="1" t="s">
        <v>83</v>
      </c>
      <c r="Z1248" s="1" t="s">
        <v>84</v>
      </c>
      <c r="AA1248" s="1" t="s">
        <v>51</v>
      </c>
      <c r="AB1248" s="1" t="s">
        <v>1750</v>
      </c>
      <c r="AC1248" s="1" t="s">
        <v>37</v>
      </c>
    </row>
    <row r="1249" spans="1:29" hidden="1" x14ac:dyDescent="0.25">
      <c r="A1249" s="1" t="s">
        <v>33</v>
      </c>
      <c r="B1249" s="1" t="s">
        <v>34</v>
      </c>
      <c r="C1249" s="2">
        <v>45412</v>
      </c>
      <c r="D1249" s="1" t="s">
        <v>73</v>
      </c>
      <c r="E1249" s="1" t="s">
        <v>74</v>
      </c>
      <c r="F1249" s="1" t="s">
        <v>37</v>
      </c>
      <c r="G1249" s="1" t="s">
        <v>985</v>
      </c>
      <c r="H1249" s="1" t="s">
        <v>34</v>
      </c>
      <c r="I1249" s="3">
        <v>43334</v>
      </c>
      <c r="J1249" s="3">
        <v>0</v>
      </c>
      <c r="K1249" s="1" t="s">
        <v>40</v>
      </c>
      <c r="L1249" s="1" t="s">
        <v>168</v>
      </c>
      <c r="M1249" s="1" t="s">
        <v>169</v>
      </c>
      <c r="N1249" s="1" t="s">
        <v>79</v>
      </c>
      <c r="O1249" s="1" t="s">
        <v>80</v>
      </c>
      <c r="P1249" s="1" t="s">
        <v>43</v>
      </c>
      <c r="Q1249" s="1" t="s">
        <v>43</v>
      </c>
      <c r="R1249" s="3">
        <v>0</v>
      </c>
      <c r="S1249" s="1" t="s">
        <v>44</v>
      </c>
      <c r="T1249" s="1" t="s">
        <v>45</v>
      </c>
      <c r="U1249" s="1" t="s">
        <v>985</v>
      </c>
      <c r="V1249" s="1" t="s">
        <v>46</v>
      </c>
      <c r="W1249" s="1" t="s">
        <v>81</v>
      </c>
      <c r="X1249" s="1" t="s">
        <v>1750</v>
      </c>
      <c r="Y1249" s="1" t="s">
        <v>83</v>
      </c>
      <c r="Z1249" s="1" t="s">
        <v>84</v>
      </c>
      <c r="AA1249" s="1" t="s">
        <v>51</v>
      </c>
      <c r="AB1249" s="1" t="s">
        <v>1750</v>
      </c>
      <c r="AC1249" s="1" t="s">
        <v>37</v>
      </c>
    </row>
    <row r="1250" spans="1:29" hidden="1" x14ac:dyDescent="0.25">
      <c r="A1250" s="1" t="s">
        <v>33</v>
      </c>
      <c r="B1250" s="1" t="s">
        <v>34</v>
      </c>
      <c r="C1250" s="2">
        <v>45412</v>
      </c>
      <c r="D1250" s="1" t="s">
        <v>73</v>
      </c>
      <c r="E1250" s="1" t="s">
        <v>74</v>
      </c>
      <c r="F1250" s="1" t="s">
        <v>37</v>
      </c>
      <c r="G1250" s="1" t="s">
        <v>985</v>
      </c>
      <c r="H1250" s="1" t="s">
        <v>34</v>
      </c>
      <c r="I1250" s="3">
        <v>45788</v>
      </c>
      <c r="J1250" s="3">
        <v>0</v>
      </c>
      <c r="K1250" s="1" t="s">
        <v>40</v>
      </c>
      <c r="L1250" s="1" t="s">
        <v>571</v>
      </c>
      <c r="M1250" s="1" t="s">
        <v>572</v>
      </c>
      <c r="N1250" s="1" t="s">
        <v>79</v>
      </c>
      <c r="O1250" s="1" t="s">
        <v>80</v>
      </c>
      <c r="P1250" s="1" t="s">
        <v>43</v>
      </c>
      <c r="Q1250" s="1" t="s">
        <v>43</v>
      </c>
      <c r="R1250" s="3">
        <v>0</v>
      </c>
      <c r="S1250" s="1" t="s">
        <v>44</v>
      </c>
      <c r="T1250" s="1" t="s">
        <v>45</v>
      </c>
      <c r="U1250" s="1" t="s">
        <v>985</v>
      </c>
      <c r="V1250" s="1" t="s">
        <v>46</v>
      </c>
      <c r="W1250" s="1" t="s">
        <v>81</v>
      </c>
      <c r="X1250" s="1" t="s">
        <v>1750</v>
      </c>
      <c r="Y1250" s="1" t="s">
        <v>83</v>
      </c>
      <c r="Z1250" s="1" t="s">
        <v>84</v>
      </c>
      <c r="AA1250" s="1" t="s">
        <v>51</v>
      </c>
      <c r="AB1250" s="1" t="s">
        <v>1750</v>
      </c>
      <c r="AC1250" s="1" t="s">
        <v>37</v>
      </c>
    </row>
    <row r="1251" spans="1:29" hidden="1" x14ac:dyDescent="0.25">
      <c r="A1251" s="1" t="s">
        <v>33</v>
      </c>
      <c r="B1251" s="1" t="s">
        <v>34</v>
      </c>
      <c r="C1251" s="2">
        <v>45412</v>
      </c>
      <c r="D1251" s="1" t="s">
        <v>73</v>
      </c>
      <c r="E1251" s="1" t="s">
        <v>74</v>
      </c>
      <c r="F1251" s="1" t="s">
        <v>37</v>
      </c>
      <c r="G1251" s="1" t="s">
        <v>985</v>
      </c>
      <c r="H1251" s="1" t="s">
        <v>34</v>
      </c>
      <c r="I1251" s="3">
        <v>55768</v>
      </c>
      <c r="J1251" s="3">
        <v>0</v>
      </c>
      <c r="K1251" s="1" t="s">
        <v>40</v>
      </c>
      <c r="L1251" s="1" t="s">
        <v>395</v>
      </c>
      <c r="M1251" s="1" t="s">
        <v>396</v>
      </c>
      <c r="N1251" s="1" t="s">
        <v>928</v>
      </c>
      <c r="O1251" s="1" t="s">
        <v>929</v>
      </c>
      <c r="P1251" s="1" t="s">
        <v>43</v>
      </c>
      <c r="Q1251" s="1" t="s">
        <v>43</v>
      </c>
      <c r="R1251" s="3">
        <v>0</v>
      </c>
      <c r="S1251" s="1" t="s">
        <v>44</v>
      </c>
      <c r="T1251" s="1" t="s">
        <v>45</v>
      </c>
      <c r="U1251" s="1" t="s">
        <v>985</v>
      </c>
      <c r="V1251" s="1" t="s">
        <v>46</v>
      </c>
      <c r="W1251" s="1" t="s">
        <v>81</v>
      </c>
      <c r="X1251" s="1" t="s">
        <v>1750</v>
      </c>
      <c r="Y1251" s="1" t="s">
        <v>83</v>
      </c>
      <c r="Z1251" s="1" t="s">
        <v>84</v>
      </c>
      <c r="AA1251" s="1" t="s">
        <v>51</v>
      </c>
      <c r="AB1251" s="1" t="s">
        <v>1750</v>
      </c>
      <c r="AC1251" s="1" t="s">
        <v>37</v>
      </c>
    </row>
    <row r="1252" spans="1:29" hidden="1" x14ac:dyDescent="0.25">
      <c r="A1252" s="1" t="s">
        <v>33</v>
      </c>
      <c r="B1252" s="1" t="s">
        <v>34</v>
      </c>
      <c r="C1252" s="2">
        <v>45412</v>
      </c>
      <c r="D1252" s="1" t="s">
        <v>73</v>
      </c>
      <c r="E1252" s="1" t="s">
        <v>74</v>
      </c>
      <c r="F1252" s="1" t="s">
        <v>37</v>
      </c>
      <c r="G1252" s="1" t="s">
        <v>985</v>
      </c>
      <c r="H1252" s="1" t="s">
        <v>34</v>
      </c>
      <c r="I1252" s="3">
        <v>390000</v>
      </c>
      <c r="J1252" s="3">
        <v>0</v>
      </c>
      <c r="K1252" s="1" t="s">
        <v>40</v>
      </c>
      <c r="L1252" s="1" t="s">
        <v>1522</v>
      </c>
      <c r="M1252" s="1" t="s">
        <v>658</v>
      </c>
      <c r="N1252" s="1" t="s">
        <v>79</v>
      </c>
      <c r="O1252" s="1" t="s">
        <v>80</v>
      </c>
      <c r="P1252" s="1" t="s">
        <v>43</v>
      </c>
      <c r="Q1252" s="1" t="s">
        <v>43</v>
      </c>
      <c r="R1252" s="3">
        <v>0</v>
      </c>
      <c r="S1252" s="1" t="s">
        <v>44</v>
      </c>
      <c r="T1252" s="1" t="s">
        <v>45</v>
      </c>
      <c r="U1252" s="1" t="s">
        <v>985</v>
      </c>
      <c r="V1252" s="1" t="s">
        <v>46</v>
      </c>
      <c r="W1252" s="1" t="s">
        <v>81</v>
      </c>
      <c r="X1252" s="1" t="s">
        <v>1750</v>
      </c>
      <c r="Y1252" s="1" t="s">
        <v>83</v>
      </c>
      <c r="Z1252" s="1" t="s">
        <v>84</v>
      </c>
      <c r="AA1252" s="1" t="s">
        <v>51</v>
      </c>
      <c r="AB1252" s="1" t="s">
        <v>1750</v>
      </c>
      <c r="AC1252" s="1" t="s">
        <v>37</v>
      </c>
    </row>
    <row r="1253" spans="1:29" hidden="1" x14ac:dyDescent="0.25">
      <c r="A1253" s="1" t="s">
        <v>33</v>
      </c>
      <c r="B1253" s="1" t="s">
        <v>34</v>
      </c>
      <c r="C1253" s="2">
        <v>45412</v>
      </c>
      <c r="D1253" s="1" t="s">
        <v>73</v>
      </c>
      <c r="E1253" s="1" t="s">
        <v>74</v>
      </c>
      <c r="F1253" s="1" t="s">
        <v>37</v>
      </c>
      <c r="G1253" s="1" t="s">
        <v>985</v>
      </c>
      <c r="H1253" s="1" t="s">
        <v>34</v>
      </c>
      <c r="I1253" s="3">
        <v>43334</v>
      </c>
      <c r="J1253" s="3">
        <v>0</v>
      </c>
      <c r="K1253" s="1" t="s">
        <v>40</v>
      </c>
      <c r="L1253" s="1" t="s">
        <v>494</v>
      </c>
      <c r="M1253" s="1" t="s">
        <v>495</v>
      </c>
      <c r="N1253" s="1" t="s">
        <v>79</v>
      </c>
      <c r="O1253" s="1" t="s">
        <v>80</v>
      </c>
      <c r="P1253" s="1" t="s">
        <v>43</v>
      </c>
      <c r="Q1253" s="1" t="s">
        <v>43</v>
      </c>
      <c r="R1253" s="3">
        <v>0</v>
      </c>
      <c r="S1253" s="1" t="s">
        <v>44</v>
      </c>
      <c r="T1253" s="1" t="s">
        <v>45</v>
      </c>
      <c r="U1253" s="1" t="s">
        <v>985</v>
      </c>
      <c r="V1253" s="1" t="s">
        <v>46</v>
      </c>
      <c r="W1253" s="1" t="s">
        <v>81</v>
      </c>
      <c r="X1253" s="1" t="s">
        <v>1750</v>
      </c>
      <c r="Y1253" s="1" t="s">
        <v>83</v>
      </c>
      <c r="Z1253" s="1" t="s">
        <v>84</v>
      </c>
      <c r="AA1253" s="1" t="s">
        <v>51</v>
      </c>
      <c r="AB1253" s="1" t="s">
        <v>1750</v>
      </c>
      <c r="AC1253" s="1" t="s">
        <v>37</v>
      </c>
    </row>
    <row r="1254" spans="1:29" hidden="1" x14ac:dyDescent="0.25">
      <c r="A1254" s="1" t="s">
        <v>33</v>
      </c>
      <c r="B1254" s="1" t="s">
        <v>34</v>
      </c>
      <c r="C1254" s="2">
        <v>45412</v>
      </c>
      <c r="D1254" s="1" t="s">
        <v>73</v>
      </c>
      <c r="E1254" s="1" t="s">
        <v>74</v>
      </c>
      <c r="F1254" s="1" t="s">
        <v>37</v>
      </c>
      <c r="G1254" s="1" t="s">
        <v>985</v>
      </c>
      <c r="H1254" s="1" t="s">
        <v>34</v>
      </c>
      <c r="I1254" s="3">
        <v>173334</v>
      </c>
      <c r="J1254" s="3">
        <v>0</v>
      </c>
      <c r="K1254" s="1" t="s">
        <v>40</v>
      </c>
      <c r="L1254" s="1" t="s">
        <v>464</v>
      </c>
      <c r="M1254" s="1" t="s">
        <v>465</v>
      </c>
      <c r="N1254" s="1" t="s">
        <v>79</v>
      </c>
      <c r="O1254" s="1" t="s">
        <v>80</v>
      </c>
      <c r="P1254" s="1" t="s">
        <v>43</v>
      </c>
      <c r="Q1254" s="1" t="s">
        <v>43</v>
      </c>
      <c r="R1254" s="3">
        <v>0</v>
      </c>
      <c r="S1254" s="1" t="s">
        <v>44</v>
      </c>
      <c r="T1254" s="1" t="s">
        <v>45</v>
      </c>
      <c r="U1254" s="1" t="s">
        <v>985</v>
      </c>
      <c r="V1254" s="1" t="s">
        <v>46</v>
      </c>
      <c r="W1254" s="1" t="s">
        <v>81</v>
      </c>
      <c r="X1254" s="1" t="s">
        <v>1750</v>
      </c>
      <c r="Y1254" s="1" t="s">
        <v>83</v>
      </c>
      <c r="Z1254" s="1" t="s">
        <v>84</v>
      </c>
      <c r="AA1254" s="1" t="s">
        <v>51</v>
      </c>
      <c r="AB1254" s="1" t="s">
        <v>1750</v>
      </c>
      <c r="AC1254" s="1" t="s">
        <v>37</v>
      </c>
    </row>
    <row r="1255" spans="1:29" hidden="1" x14ac:dyDescent="0.25">
      <c r="A1255" s="1" t="s">
        <v>33</v>
      </c>
      <c r="B1255" s="1" t="s">
        <v>34</v>
      </c>
      <c r="C1255" s="2">
        <v>45412</v>
      </c>
      <c r="D1255" s="1" t="s">
        <v>73</v>
      </c>
      <c r="E1255" s="1" t="s">
        <v>74</v>
      </c>
      <c r="F1255" s="1" t="s">
        <v>37</v>
      </c>
      <c r="G1255" s="1" t="s">
        <v>985</v>
      </c>
      <c r="H1255" s="1" t="s">
        <v>34</v>
      </c>
      <c r="I1255" s="3">
        <v>43334</v>
      </c>
      <c r="J1255" s="3">
        <v>0</v>
      </c>
      <c r="K1255" s="1" t="s">
        <v>40</v>
      </c>
      <c r="L1255" s="1" t="s">
        <v>115</v>
      </c>
      <c r="M1255" s="1" t="s">
        <v>116</v>
      </c>
      <c r="N1255" s="1" t="s">
        <v>79</v>
      </c>
      <c r="O1255" s="1" t="s">
        <v>80</v>
      </c>
      <c r="P1255" s="1" t="s">
        <v>43</v>
      </c>
      <c r="Q1255" s="1" t="s">
        <v>43</v>
      </c>
      <c r="R1255" s="3">
        <v>0</v>
      </c>
      <c r="S1255" s="1" t="s">
        <v>44</v>
      </c>
      <c r="T1255" s="1" t="s">
        <v>45</v>
      </c>
      <c r="U1255" s="1" t="s">
        <v>985</v>
      </c>
      <c r="V1255" s="1" t="s">
        <v>46</v>
      </c>
      <c r="W1255" s="1" t="s">
        <v>81</v>
      </c>
      <c r="X1255" s="1" t="s">
        <v>1750</v>
      </c>
      <c r="Y1255" s="1" t="s">
        <v>83</v>
      </c>
      <c r="Z1255" s="1" t="s">
        <v>84</v>
      </c>
      <c r="AA1255" s="1" t="s">
        <v>51</v>
      </c>
      <c r="AB1255" s="1" t="s">
        <v>1750</v>
      </c>
      <c r="AC1255" s="1" t="s">
        <v>37</v>
      </c>
    </row>
    <row r="1256" spans="1:29" hidden="1" x14ac:dyDescent="0.25">
      <c r="A1256" s="1" t="s">
        <v>33</v>
      </c>
      <c r="B1256" s="1" t="s">
        <v>34</v>
      </c>
      <c r="C1256" s="2">
        <v>45412</v>
      </c>
      <c r="D1256" s="1" t="s">
        <v>73</v>
      </c>
      <c r="E1256" s="1" t="s">
        <v>74</v>
      </c>
      <c r="F1256" s="1" t="s">
        <v>37</v>
      </c>
      <c r="G1256" s="1" t="s">
        <v>985</v>
      </c>
      <c r="H1256" s="1" t="s">
        <v>34</v>
      </c>
      <c r="I1256" s="3">
        <v>346667</v>
      </c>
      <c r="J1256" s="3">
        <v>0</v>
      </c>
      <c r="K1256" s="1" t="s">
        <v>40</v>
      </c>
      <c r="L1256" s="1" t="s">
        <v>567</v>
      </c>
      <c r="M1256" s="1" t="s">
        <v>568</v>
      </c>
      <c r="N1256" s="1" t="s">
        <v>79</v>
      </c>
      <c r="O1256" s="1" t="s">
        <v>80</v>
      </c>
      <c r="P1256" s="1" t="s">
        <v>43</v>
      </c>
      <c r="Q1256" s="1" t="s">
        <v>43</v>
      </c>
      <c r="R1256" s="3">
        <v>0</v>
      </c>
      <c r="S1256" s="1" t="s">
        <v>44</v>
      </c>
      <c r="T1256" s="1" t="s">
        <v>45</v>
      </c>
      <c r="U1256" s="1" t="s">
        <v>985</v>
      </c>
      <c r="V1256" s="1" t="s">
        <v>46</v>
      </c>
      <c r="W1256" s="1" t="s">
        <v>81</v>
      </c>
      <c r="X1256" s="1" t="s">
        <v>1750</v>
      </c>
      <c r="Y1256" s="1" t="s">
        <v>83</v>
      </c>
      <c r="Z1256" s="1" t="s">
        <v>84</v>
      </c>
      <c r="AA1256" s="1" t="s">
        <v>51</v>
      </c>
      <c r="AB1256" s="1" t="s">
        <v>1750</v>
      </c>
      <c r="AC1256" s="1" t="s">
        <v>37</v>
      </c>
    </row>
    <row r="1257" spans="1:29" hidden="1" x14ac:dyDescent="0.25">
      <c r="A1257" s="1" t="s">
        <v>33</v>
      </c>
      <c r="B1257" s="1" t="s">
        <v>34</v>
      </c>
      <c r="C1257" s="2">
        <v>45412</v>
      </c>
      <c r="D1257" s="1" t="s">
        <v>73</v>
      </c>
      <c r="E1257" s="1" t="s">
        <v>74</v>
      </c>
      <c r="F1257" s="1" t="s">
        <v>37</v>
      </c>
      <c r="G1257" s="1" t="s">
        <v>985</v>
      </c>
      <c r="H1257" s="1" t="s">
        <v>34</v>
      </c>
      <c r="I1257" s="3">
        <v>50513</v>
      </c>
      <c r="J1257" s="3">
        <v>0</v>
      </c>
      <c r="K1257" s="1" t="s">
        <v>40</v>
      </c>
      <c r="L1257" s="1" t="s">
        <v>1402</v>
      </c>
      <c r="M1257" s="1" t="s">
        <v>837</v>
      </c>
      <c r="N1257" s="1" t="s">
        <v>79</v>
      </c>
      <c r="O1257" s="1" t="s">
        <v>80</v>
      </c>
      <c r="P1257" s="1" t="s">
        <v>43</v>
      </c>
      <c r="Q1257" s="1" t="s">
        <v>43</v>
      </c>
      <c r="R1257" s="3">
        <v>0</v>
      </c>
      <c r="S1257" s="1" t="s">
        <v>44</v>
      </c>
      <c r="T1257" s="1" t="s">
        <v>45</v>
      </c>
      <c r="U1257" s="1" t="s">
        <v>985</v>
      </c>
      <c r="V1257" s="1" t="s">
        <v>46</v>
      </c>
      <c r="W1257" s="1" t="s">
        <v>81</v>
      </c>
      <c r="X1257" s="1" t="s">
        <v>1750</v>
      </c>
      <c r="Y1257" s="1" t="s">
        <v>83</v>
      </c>
      <c r="Z1257" s="1" t="s">
        <v>84</v>
      </c>
      <c r="AA1257" s="1" t="s">
        <v>51</v>
      </c>
      <c r="AB1257" s="1" t="s">
        <v>1750</v>
      </c>
      <c r="AC1257" s="1" t="s">
        <v>37</v>
      </c>
    </row>
    <row r="1258" spans="1:29" hidden="1" x14ac:dyDescent="0.25">
      <c r="A1258" s="1" t="s">
        <v>33</v>
      </c>
      <c r="B1258" s="1" t="s">
        <v>34</v>
      </c>
      <c r="C1258" s="2">
        <v>45412</v>
      </c>
      <c r="D1258" s="1" t="s">
        <v>73</v>
      </c>
      <c r="E1258" s="1" t="s">
        <v>74</v>
      </c>
      <c r="F1258" s="1" t="s">
        <v>37</v>
      </c>
      <c r="G1258" s="1" t="s">
        <v>985</v>
      </c>
      <c r="H1258" s="1" t="s">
        <v>34</v>
      </c>
      <c r="I1258" s="3">
        <v>260000</v>
      </c>
      <c r="J1258" s="3">
        <v>0</v>
      </c>
      <c r="K1258" s="1" t="s">
        <v>40</v>
      </c>
      <c r="L1258" s="1" t="s">
        <v>601</v>
      </c>
      <c r="M1258" s="1" t="s">
        <v>602</v>
      </c>
      <c r="N1258" s="1" t="s">
        <v>79</v>
      </c>
      <c r="O1258" s="1" t="s">
        <v>80</v>
      </c>
      <c r="P1258" s="1" t="s">
        <v>43</v>
      </c>
      <c r="Q1258" s="1" t="s">
        <v>43</v>
      </c>
      <c r="R1258" s="3">
        <v>0</v>
      </c>
      <c r="S1258" s="1" t="s">
        <v>44</v>
      </c>
      <c r="T1258" s="1" t="s">
        <v>45</v>
      </c>
      <c r="U1258" s="1" t="s">
        <v>985</v>
      </c>
      <c r="V1258" s="1" t="s">
        <v>46</v>
      </c>
      <c r="W1258" s="1" t="s">
        <v>81</v>
      </c>
      <c r="X1258" s="1" t="s">
        <v>1750</v>
      </c>
      <c r="Y1258" s="1" t="s">
        <v>83</v>
      </c>
      <c r="Z1258" s="1" t="s">
        <v>84</v>
      </c>
      <c r="AA1258" s="1" t="s">
        <v>51</v>
      </c>
      <c r="AB1258" s="1" t="s">
        <v>1750</v>
      </c>
      <c r="AC1258" s="1" t="s">
        <v>37</v>
      </c>
    </row>
    <row r="1259" spans="1:29" hidden="1" x14ac:dyDescent="0.25">
      <c r="A1259" s="1" t="s">
        <v>33</v>
      </c>
      <c r="B1259" s="1" t="s">
        <v>34</v>
      </c>
      <c r="C1259" s="2">
        <v>45412</v>
      </c>
      <c r="D1259" s="1" t="s">
        <v>73</v>
      </c>
      <c r="E1259" s="1" t="s">
        <v>74</v>
      </c>
      <c r="F1259" s="1" t="s">
        <v>37</v>
      </c>
      <c r="G1259" s="1" t="s">
        <v>985</v>
      </c>
      <c r="H1259" s="1" t="s">
        <v>34</v>
      </c>
      <c r="I1259" s="3">
        <v>433334</v>
      </c>
      <c r="J1259" s="3">
        <v>0</v>
      </c>
      <c r="K1259" s="1" t="s">
        <v>40</v>
      </c>
      <c r="L1259" s="1" t="s">
        <v>567</v>
      </c>
      <c r="M1259" s="1" t="s">
        <v>568</v>
      </c>
      <c r="N1259" s="1" t="s">
        <v>79</v>
      </c>
      <c r="O1259" s="1" t="s">
        <v>80</v>
      </c>
      <c r="P1259" s="1" t="s">
        <v>43</v>
      </c>
      <c r="Q1259" s="1" t="s">
        <v>43</v>
      </c>
      <c r="R1259" s="3">
        <v>0</v>
      </c>
      <c r="S1259" s="1" t="s">
        <v>44</v>
      </c>
      <c r="T1259" s="1" t="s">
        <v>45</v>
      </c>
      <c r="U1259" s="1" t="s">
        <v>985</v>
      </c>
      <c r="V1259" s="1" t="s">
        <v>46</v>
      </c>
      <c r="W1259" s="1" t="s">
        <v>81</v>
      </c>
      <c r="X1259" s="1" t="s">
        <v>1750</v>
      </c>
      <c r="Y1259" s="1" t="s">
        <v>83</v>
      </c>
      <c r="Z1259" s="1" t="s">
        <v>84</v>
      </c>
      <c r="AA1259" s="1" t="s">
        <v>51</v>
      </c>
      <c r="AB1259" s="1" t="s">
        <v>1750</v>
      </c>
      <c r="AC1259" s="1" t="s">
        <v>37</v>
      </c>
    </row>
    <row r="1260" spans="1:29" hidden="1" x14ac:dyDescent="0.25">
      <c r="A1260" s="1" t="s">
        <v>33</v>
      </c>
      <c r="B1260" s="1" t="s">
        <v>34</v>
      </c>
      <c r="C1260" s="2">
        <v>45412</v>
      </c>
      <c r="D1260" s="1" t="s">
        <v>73</v>
      </c>
      <c r="E1260" s="1" t="s">
        <v>74</v>
      </c>
      <c r="F1260" s="1" t="s">
        <v>37</v>
      </c>
      <c r="G1260" s="1" t="s">
        <v>985</v>
      </c>
      <c r="H1260" s="1" t="s">
        <v>34</v>
      </c>
      <c r="I1260" s="3">
        <v>173334</v>
      </c>
      <c r="J1260" s="3">
        <v>0</v>
      </c>
      <c r="K1260" s="1" t="s">
        <v>40</v>
      </c>
      <c r="L1260" s="1" t="s">
        <v>601</v>
      </c>
      <c r="M1260" s="1" t="s">
        <v>602</v>
      </c>
      <c r="N1260" s="1" t="s">
        <v>79</v>
      </c>
      <c r="O1260" s="1" t="s">
        <v>80</v>
      </c>
      <c r="P1260" s="1" t="s">
        <v>43</v>
      </c>
      <c r="Q1260" s="1" t="s">
        <v>43</v>
      </c>
      <c r="R1260" s="3">
        <v>0</v>
      </c>
      <c r="S1260" s="1" t="s">
        <v>44</v>
      </c>
      <c r="T1260" s="1" t="s">
        <v>45</v>
      </c>
      <c r="U1260" s="1" t="s">
        <v>985</v>
      </c>
      <c r="V1260" s="1" t="s">
        <v>46</v>
      </c>
      <c r="W1260" s="1" t="s">
        <v>81</v>
      </c>
      <c r="X1260" s="1" t="s">
        <v>1750</v>
      </c>
      <c r="Y1260" s="1" t="s">
        <v>83</v>
      </c>
      <c r="Z1260" s="1" t="s">
        <v>84</v>
      </c>
      <c r="AA1260" s="1" t="s">
        <v>51</v>
      </c>
      <c r="AB1260" s="1" t="s">
        <v>1750</v>
      </c>
      <c r="AC1260" s="1" t="s">
        <v>37</v>
      </c>
    </row>
    <row r="1261" spans="1:29" hidden="1" x14ac:dyDescent="0.25">
      <c r="A1261" s="1" t="s">
        <v>33</v>
      </c>
      <c r="B1261" s="1" t="s">
        <v>34</v>
      </c>
      <c r="C1261" s="2">
        <v>45412</v>
      </c>
      <c r="D1261" s="1" t="s">
        <v>73</v>
      </c>
      <c r="E1261" s="1" t="s">
        <v>74</v>
      </c>
      <c r="F1261" s="1" t="s">
        <v>37</v>
      </c>
      <c r="G1261" s="1" t="s">
        <v>985</v>
      </c>
      <c r="H1261" s="1" t="s">
        <v>34</v>
      </c>
      <c r="I1261" s="3">
        <v>173334</v>
      </c>
      <c r="J1261" s="3">
        <v>0</v>
      </c>
      <c r="K1261" s="1" t="s">
        <v>40</v>
      </c>
      <c r="L1261" s="1" t="s">
        <v>222</v>
      </c>
      <c r="M1261" s="1" t="s">
        <v>223</v>
      </c>
      <c r="N1261" s="1" t="s">
        <v>79</v>
      </c>
      <c r="O1261" s="1" t="s">
        <v>80</v>
      </c>
      <c r="P1261" s="1" t="s">
        <v>43</v>
      </c>
      <c r="Q1261" s="1" t="s">
        <v>43</v>
      </c>
      <c r="R1261" s="3">
        <v>0</v>
      </c>
      <c r="S1261" s="1" t="s">
        <v>44</v>
      </c>
      <c r="T1261" s="1" t="s">
        <v>45</v>
      </c>
      <c r="U1261" s="1" t="s">
        <v>985</v>
      </c>
      <c r="V1261" s="1" t="s">
        <v>46</v>
      </c>
      <c r="W1261" s="1" t="s">
        <v>81</v>
      </c>
      <c r="X1261" s="1" t="s">
        <v>1750</v>
      </c>
      <c r="Y1261" s="1" t="s">
        <v>83</v>
      </c>
      <c r="Z1261" s="1" t="s">
        <v>84</v>
      </c>
      <c r="AA1261" s="1" t="s">
        <v>51</v>
      </c>
      <c r="AB1261" s="1" t="s">
        <v>1750</v>
      </c>
      <c r="AC1261" s="1" t="s">
        <v>37</v>
      </c>
    </row>
    <row r="1262" spans="1:29" hidden="1" x14ac:dyDescent="0.25">
      <c r="A1262" s="1" t="s">
        <v>33</v>
      </c>
      <c r="B1262" s="1" t="s">
        <v>34</v>
      </c>
      <c r="C1262" s="2">
        <v>45412</v>
      </c>
      <c r="D1262" s="1" t="s">
        <v>73</v>
      </c>
      <c r="E1262" s="1" t="s">
        <v>74</v>
      </c>
      <c r="F1262" s="1" t="s">
        <v>37</v>
      </c>
      <c r="G1262" s="1" t="s">
        <v>985</v>
      </c>
      <c r="H1262" s="1" t="s">
        <v>34</v>
      </c>
      <c r="I1262" s="3">
        <v>433334</v>
      </c>
      <c r="J1262" s="3">
        <v>0</v>
      </c>
      <c r="K1262" s="1" t="s">
        <v>40</v>
      </c>
      <c r="L1262" s="1" t="s">
        <v>669</v>
      </c>
      <c r="M1262" s="1" t="s">
        <v>670</v>
      </c>
      <c r="N1262" s="1" t="s">
        <v>79</v>
      </c>
      <c r="O1262" s="1" t="s">
        <v>80</v>
      </c>
      <c r="P1262" s="1" t="s">
        <v>43</v>
      </c>
      <c r="Q1262" s="1" t="s">
        <v>43</v>
      </c>
      <c r="R1262" s="3">
        <v>0</v>
      </c>
      <c r="S1262" s="1" t="s">
        <v>44</v>
      </c>
      <c r="T1262" s="1" t="s">
        <v>45</v>
      </c>
      <c r="U1262" s="1" t="s">
        <v>985</v>
      </c>
      <c r="V1262" s="1" t="s">
        <v>46</v>
      </c>
      <c r="W1262" s="1" t="s">
        <v>81</v>
      </c>
      <c r="X1262" s="1" t="s">
        <v>1750</v>
      </c>
      <c r="Y1262" s="1" t="s">
        <v>83</v>
      </c>
      <c r="Z1262" s="1" t="s">
        <v>84</v>
      </c>
      <c r="AA1262" s="1" t="s">
        <v>51</v>
      </c>
      <c r="AB1262" s="1" t="s">
        <v>1750</v>
      </c>
      <c r="AC1262" s="1" t="s">
        <v>37</v>
      </c>
    </row>
    <row r="1263" spans="1:29" hidden="1" x14ac:dyDescent="0.25">
      <c r="A1263" s="1" t="s">
        <v>33</v>
      </c>
      <c r="B1263" s="1" t="s">
        <v>34</v>
      </c>
      <c r="C1263" s="2">
        <v>45412</v>
      </c>
      <c r="D1263" s="1" t="s">
        <v>73</v>
      </c>
      <c r="E1263" s="1" t="s">
        <v>74</v>
      </c>
      <c r="F1263" s="1" t="s">
        <v>37</v>
      </c>
      <c r="G1263" s="1" t="s">
        <v>985</v>
      </c>
      <c r="H1263" s="1" t="s">
        <v>34</v>
      </c>
      <c r="I1263" s="3">
        <v>93008</v>
      </c>
      <c r="J1263" s="3">
        <v>0</v>
      </c>
      <c r="K1263" s="1" t="s">
        <v>40</v>
      </c>
      <c r="L1263" s="1" t="s">
        <v>794</v>
      </c>
      <c r="M1263" s="1" t="s">
        <v>795</v>
      </c>
      <c r="N1263" s="1" t="s">
        <v>79</v>
      </c>
      <c r="O1263" s="1" t="s">
        <v>80</v>
      </c>
      <c r="P1263" s="1" t="s">
        <v>43</v>
      </c>
      <c r="Q1263" s="1" t="s">
        <v>43</v>
      </c>
      <c r="R1263" s="3">
        <v>0</v>
      </c>
      <c r="S1263" s="1" t="s">
        <v>44</v>
      </c>
      <c r="T1263" s="1" t="s">
        <v>45</v>
      </c>
      <c r="U1263" s="1" t="s">
        <v>985</v>
      </c>
      <c r="V1263" s="1" t="s">
        <v>46</v>
      </c>
      <c r="W1263" s="1" t="s">
        <v>81</v>
      </c>
      <c r="X1263" s="1" t="s">
        <v>1750</v>
      </c>
      <c r="Y1263" s="1" t="s">
        <v>83</v>
      </c>
      <c r="Z1263" s="1" t="s">
        <v>84</v>
      </c>
      <c r="AA1263" s="1" t="s">
        <v>51</v>
      </c>
      <c r="AB1263" s="1" t="s">
        <v>1750</v>
      </c>
      <c r="AC1263" s="1" t="s">
        <v>37</v>
      </c>
    </row>
    <row r="1264" spans="1:29" hidden="1" x14ac:dyDescent="0.25">
      <c r="A1264" s="1" t="s">
        <v>33</v>
      </c>
      <c r="B1264" s="1" t="s">
        <v>34</v>
      </c>
      <c r="C1264" s="2">
        <v>45412</v>
      </c>
      <c r="D1264" s="1" t="s">
        <v>73</v>
      </c>
      <c r="E1264" s="1" t="s">
        <v>74</v>
      </c>
      <c r="F1264" s="1" t="s">
        <v>37</v>
      </c>
      <c r="G1264" s="1" t="s">
        <v>985</v>
      </c>
      <c r="H1264" s="1" t="s">
        <v>34</v>
      </c>
      <c r="I1264" s="3">
        <v>650000</v>
      </c>
      <c r="J1264" s="3">
        <v>0</v>
      </c>
      <c r="K1264" s="1" t="s">
        <v>40</v>
      </c>
      <c r="L1264" s="1" t="s">
        <v>669</v>
      </c>
      <c r="M1264" s="1" t="s">
        <v>670</v>
      </c>
      <c r="N1264" s="1" t="s">
        <v>79</v>
      </c>
      <c r="O1264" s="1" t="s">
        <v>80</v>
      </c>
      <c r="P1264" s="1" t="s">
        <v>43</v>
      </c>
      <c r="Q1264" s="1" t="s">
        <v>43</v>
      </c>
      <c r="R1264" s="3">
        <v>0</v>
      </c>
      <c r="S1264" s="1" t="s">
        <v>44</v>
      </c>
      <c r="T1264" s="1" t="s">
        <v>45</v>
      </c>
      <c r="U1264" s="1" t="s">
        <v>985</v>
      </c>
      <c r="V1264" s="1" t="s">
        <v>46</v>
      </c>
      <c r="W1264" s="1" t="s">
        <v>81</v>
      </c>
      <c r="X1264" s="1" t="s">
        <v>1750</v>
      </c>
      <c r="Y1264" s="1" t="s">
        <v>83</v>
      </c>
      <c r="Z1264" s="1" t="s">
        <v>84</v>
      </c>
      <c r="AA1264" s="1" t="s">
        <v>51</v>
      </c>
      <c r="AB1264" s="1" t="s">
        <v>1750</v>
      </c>
      <c r="AC1264" s="1" t="s">
        <v>37</v>
      </c>
    </row>
    <row r="1265" spans="1:29" hidden="1" x14ac:dyDescent="0.25">
      <c r="A1265" s="1" t="s">
        <v>33</v>
      </c>
      <c r="B1265" s="1" t="s">
        <v>34</v>
      </c>
      <c r="C1265" s="2">
        <v>45412</v>
      </c>
      <c r="D1265" s="1" t="s">
        <v>73</v>
      </c>
      <c r="E1265" s="1" t="s">
        <v>74</v>
      </c>
      <c r="F1265" s="1" t="s">
        <v>37</v>
      </c>
      <c r="G1265" s="1" t="s">
        <v>985</v>
      </c>
      <c r="H1265" s="1" t="s">
        <v>34</v>
      </c>
      <c r="I1265" s="3">
        <v>6644794</v>
      </c>
      <c r="J1265" s="3">
        <v>0</v>
      </c>
      <c r="K1265" s="1" t="s">
        <v>40</v>
      </c>
      <c r="L1265" s="1" t="s">
        <v>1751</v>
      </c>
      <c r="M1265" s="1" t="s">
        <v>720</v>
      </c>
      <c r="N1265" s="1" t="s">
        <v>1323</v>
      </c>
      <c r="O1265" s="1" t="s">
        <v>1324</v>
      </c>
      <c r="P1265" s="1" t="s">
        <v>43</v>
      </c>
      <c r="Q1265" s="1" t="s">
        <v>43</v>
      </c>
      <c r="R1265" s="3">
        <v>0</v>
      </c>
      <c r="S1265" s="1" t="s">
        <v>44</v>
      </c>
      <c r="T1265" s="1" t="s">
        <v>45</v>
      </c>
      <c r="U1265" s="1" t="s">
        <v>985</v>
      </c>
      <c r="V1265" s="1" t="s">
        <v>46</v>
      </c>
      <c r="W1265" s="1" t="s">
        <v>81</v>
      </c>
      <c r="X1265" s="1" t="s">
        <v>1750</v>
      </c>
      <c r="Y1265" s="1" t="s">
        <v>83</v>
      </c>
      <c r="Z1265" s="1" t="s">
        <v>84</v>
      </c>
      <c r="AA1265" s="1" t="s">
        <v>51</v>
      </c>
      <c r="AB1265" s="1" t="s">
        <v>1750</v>
      </c>
      <c r="AC1265" s="1" t="s">
        <v>37</v>
      </c>
    </row>
    <row r="1266" spans="1:29" hidden="1" x14ac:dyDescent="0.25">
      <c r="A1266" s="1" t="s">
        <v>33</v>
      </c>
      <c r="B1266" s="1" t="s">
        <v>34</v>
      </c>
      <c r="C1266" s="2">
        <v>45412</v>
      </c>
      <c r="D1266" s="1" t="s">
        <v>73</v>
      </c>
      <c r="E1266" s="1" t="s">
        <v>74</v>
      </c>
      <c r="F1266" s="1" t="s">
        <v>37</v>
      </c>
      <c r="G1266" s="1" t="s">
        <v>985</v>
      </c>
      <c r="H1266" s="1" t="s">
        <v>34</v>
      </c>
      <c r="I1266" s="3">
        <v>346667</v>
      </c>
      <c r="J1266" s="3">
        <v>0</v>
      </c>
      <c r="K1266" s="1" t="s">
        <v>40</v>
      </c>
      <c r="L1266" s="1" t="s">
        <v>781</v>
      </c>
      <c r="M1266" s="1" t="s">
        <v>782</v>
      </c>
      <c r="N1266" s="1" t="s">
        <v>79</v>
      </c>
      <c r="O1266" s="1" t="s">
        <v>80</v>
      </c>
      <c r="P1266" s="1" t="s">
        <v>43</v>
      </c>
      <c r="Q1266" s="1" t="s">
        <v>43</v>
      </c>
      <c r="R1266" s="3">
        <v>0</v>
      </c>
      <c r="S1266" s="1" t="s">
        <v>44</v>
      </c>
      <c r="T1266" s="1" t="s">
        <v>45</v>
      </c>
      <c r="U1266" s="1" t="s">
        <v>985</v>
      </c>
      <c r="V1266" s="1" t="s">
        <v>46</v>
      </c>
      <c r="W1266" s="1" t="s">
        <v>81</v>
      </c>
      <c r="X1266" s="1" t="s">
        <v>1750</v>
      </c>
      <c r="Y1266" s="1" t="s">
        <v>83</v>
      </c>
      <c r="Z1266" s="1" t="s">
        <v>84</v>
      </c>
      <c r="AA1266" s="1" t="s">
        <v>51</v>
      </c>
      <c r="AB1266" s="1" t="s">
        <v>1750</v>
      </c>
      <c r="AC1266" s="1" t="s">
        <v>37</v>
      </c>
    </row>
    <row r="1267" spans="1:29" hidden="1" x14ac:dyDescent="0.25">
      <c r="A1267" s="1" t="s">
        <v>33</v>
      </c>
      <c r="B1267" s="1" t="s">
        <v>34</v>
      </c>
      <c r="C1267" s="2">
        <v>45412</v>
      </c>
      <c r="D1267" s="1" t="s">
        <v>73</v>
      </c>
      <c r="E1267" s="1" t="s">
        <v>74</v>
      </c>
      <c r="F1267" s="1" t="s">
        <v>37</v>
      </c>
      <c r="G1267" s="1" t="s">
        <v>985</v>
      </c>
      <c r="H1267" s="1" t="s">
        <v>34</v>
      </c>
      <c r="I1267" s="3">
        <v>173334</v>
      </c>
      <c r="J1267" s="3">
        <v>0</v>
      </c>
      <c r="K1267" s="1" t="s">
        <v>40</v>
      </c>
      <c r="L1267" s="1" t="s">
        <v>160</v>
      </c>
      <c r="M1267" s="1" t="s">
        <v>161</v>
      </c>
      <c r="N1267" s="1" t="s">
        <v>79</v>
      </c>
      <c r="O1267" s="1" t="s">
        <v>80</v>
      </c>
      <c r="P1267" s="1" t="s">
        <v>43</v>
      </c>
      <c r="Q1267" s="1" t="s">
        <v>43</v>
      </c>
      <c r="R1267" s="3">
        <v>0</v>
      </c>
      <c r="S1267" s="1" t="s">
        <v>44</v>
      </c>
      <c r="T1267" s="1" t="s">
        <v>45</v>
      </c>
      <c r="U1267" s="1" t="s">
        <v>985</v>
      </c>
      <c r="V1267" s="1" t="s">
        <v>46</v>
      </c>
      <c r="W1267" s="1" t="s">
        <v>81</v>
      </c>
      <c r="X1267" s="1" t="s">
        <v>1750</v>
      </c>
      <c r="Y1267" s="1" t="s">
        <v>83</v>
      </c>
      <c r="Z1267" s="1" t="s">
        <v>84</v>
      </c>
      <c r="AA1267" s="1" t="s">
        <v>51</v>
      </c>
      <c r="AB1267" s="1" t="s">
        <v>1750</v>
      </c>
      <c r="AC1267" s="1" t="s">
        <v>37</v>
      </c>
    </row>
    <row r="1268" spans="1:29" hidden="1" x14ac:dyDescent="0.25">
      <c r="A1268" s="1" t="s">
        <v>33</v>
      </c>
      <c r="B1268" s="1" t="s">
        <v>34</v>
      </c>
      <c r="C1268" s="2">
        <v>45412</v>
      </c>
      <c r="D1268" s="1" t="s">
        <v>73</v>
      </c>
      <c r="E1268" s="1" t="s">
        <v>74</v>
      </c>
      <c r="F1268" s="1" t="s">
        <v>37</v>
      </c>
      <c r="G1268" s="1" t="s">
        <v>985</v>
      </c>
      <c r="H1268" s="1" t="s">
        <v>34</v>
      </c>
      <c r="I1268" s="3">
        <v>48564</v>
      </c>
      <c r="J1268" s="3">
        <v>0</v>
      </c>
      <c r="K1268" s="1" t="s">
        <v>40</v>
      </c>
      <c r="L1268" s="1" t="s">
        <v>230</v>
      </c>
      <c r="M1268" s="1" t="s">
        <v>231</v>
      </c>
      <c r="N1268" s="1" t="s">
        <v>79</v>
      </c>
      <c r="O1268" s="1" t="s">
        <v>80</v>
      </c>
      <c r="P1268" s="1" t="s">
        <v>43</v>
      </c>
      <c r="Q1268" s="1" t="s">
        <v>43</v>
      </c>
      <c r="R1268" s="3">
        <v>0</v>
      </c>
      <c r="S1268" s="1" t="s">
        <v>44</v>
      </c>
      <c r="T1268" s="1" t="s">
        <v>45</v>
      </c>
      <c r="U1268" s="1" t="s">
        <v>985</v>
      </c>
      <c r="V1268" s="1" t="s">
        <v>46</v>
      </c>
      <c r="W1268" s="1" t="s">
        <v>81</v>
      </c>
      <c r="X1268" s="1" t="s">
        <v>1750</v>
      </c>
      <c r="Y1268" s="1" t="s">
        <v>83</v>
      </c>
      <c r="Z1268" s="1" t="s">
        <v>84</v>
      </c>
      <c r="AA1268" s="1" t="s">
        <v>51</v>
      </c>
      <c r="AB1268" s="1" t="s">
        <v>1750</v>
      </c>
      <c r="AC1268" s="1" t="s">
        <v>37</v>
      </c>
    </row>
    <row r="1269" spans="1:29" hidden="1" x14ac:dyDescent="0.25">
      <c r="A1269" s="1" t="s">
        <v>33</v>
      </c>
      <c r="B1269" s="1" t="s">
        <v>34</v>
      </c>
      <c r="C1269" s="2">
        <v>45412</v>
      </c>
      <c r="D1269" s="1" t="s">
        <v>73</v>
      </c>
      <c r="E1269" s="1" t="s">
        <v>74</v>
      </c>
      <c r="F1269" s="1" t="s">
        <v>37</v>
      </c>
      <c r="G1269" s="1" t="s">
        <v>985</v>
      </c>
      <c r="H1269" s="1" t="s">
        <v>34</v>
      </c>
      <c r="I1269" s="3">
        <v>46019</v>
      </c>
      <c r="J1269" s="3">
        <v>0</v>
      </c>
      <c r="K1269" s="1" t="s">
        <v>40</v>
      </c>
      <c r="L1269" s="1" t="s">
        <v>462</v>
      </c>
      <c r="M1269" s="1" t="s">
        <v>463</v>
      </c>
      <c r="N1269" s="1" t="s">
        <v>79</v>
      </c>
      <c r="O1269" s="1" t="s">
        <v>80</v>
      </c>
      <c r="P1269" s="1" t="s">
        <v>43</v>
      </c>
      <c r="Q1269" s="1" t="s">
        <v>43</v>
      </c>
      <c r="R1269" s="3">
        <v>0</v>
      </c>
      <c r="S1269" s="1" t="s">
        <v>44</v>
      </c>
      <c r="T1269" s="1" t="s">
        <v>45</v>
      </c>
      <c r="U1269" s="1" t="s">
        <v>985</v>
      </c>
      <c r="V1269" s="1" t="s">
        <v>46</v>
      </c>
      <c r="W1269" s="1" t="s">
        <v>81</v>
      </c>
      <c r="X1269" s="1" t="s">
        <v>1750</v>
      </c>
      <c r="Y1269" s="1" t="s">
        <v>83</v>
      </c>
      <c r="Z1269" s="1" t="s">
        <v>84</v>
      </c>
      <c r="AA1269" s="1" t="s">
        <v>51</v>
      </c>
      <c r="AB1269" s="1" t="s">
        <v>1750</v>
      </c>
      <c r="AC1269" s="1" t="s">
        <v>37</v>
      </c>
    </row>
    <row r="1270" spans="1:29" hidden="1" x14ac:dyDescent="0.25">
      <c r="A1270" s="1" t="s">
        <v>33</v>
      </c>
      <c r="B1270" s="1" t="s">
        <v>34</v>
      </c>
      <c r="C1270" s="2">
        <v>45412</v>
      </c>
      <c r="D1270" s="1" t="s">
        <v>73</v>
      </c>
      <c r="E1270" s="1" t="s">
        <v>74</v>
      </c>
      <c r="F1270" s="1" t="s">
        <v>37</v>
      </c>
      <c r="G1270" s="1" t="s">
        <v>985</v>
      </c>
      <c r="H1270" s="1" t="s">
        <v>34</v>
      </c>
      <c r="I1270" s="3">
        <v>7119422</v>
      </c>
      <c r="J1270" s="3">
        <v>0</v>
      </c>
      <c r="K1270" s="1" t="s">
        <v>40</v>
      </c>
      <c r="L1270" s="1" t="s">
        <v>1751</v>
      </c>
      <c r="M1270" s="1" t="s">
        <v>720</v>
      </c>
      <c r="N1270" s="1" t="s">
        <v>1323</v>
      </c>
      <c r="O1270" s="1" t="s">
        <v>1324</v>
      </c>
      <c r="P1270" s="1" t="s">
        <v>43</v>
      </c>
      <c r="Q1270" s="1" t="s">
        <v>43</v>
      </c>
      <c r="R1270" s="3">
        <v>0</v>
      </c>
      <c r="S1270" s="1" t="s">
        <v>44</v>
      </c>
      <c r="T1270" s="1" t="s">
        <v>45</v>
      </c>
      <c r="U1270" s="1" t="s">
        <v>985</v>
      </c>
      <c r="V1270" s="1" t="s">
        <v>46</v>
      </c>
      <c r="W1270" s="1" t="s">
        <v>81</v>
      </c>
      <c r="X1270" s="1" t="s">
        <v>1750</v>
      </c>
      <c r="Y1270" s="1" t="s">
        <v>83</v>
      </c>
      <c r="Z1270" s="1" t="s">
        <v>84</v>
      </c>
      <c r="AA1270" s="1" t="s">
        <v>51</v>
      </c>
      <c r="AB1270" s="1" t="s">
        <v>1750</v>
      </c>
      <c r="AC1270" s="1" t="s">
        <v>37</v>
      </c>
    </row>
    <row r="1271" spans="1:29" hidden="1" x14ac:dyDescent="0.25">
      <c r="A1271" s="1" t="s">
        <v>33</v>
      </c>
      <c r="B1271" s="1" t="s">
        <v>34</v>
      </c>
      <c r="C1271" s="2">
        <v>45412</v>
      </c>
      <c r="D1271" s="1" t="s">
        <v>73</v>
      </c>
      <c r="E1271" s="1" t="s">
        <v>74</v>
      </c>
      <c r="F1271" s="1" t="s">
        <v>37</v>
      </c>
      <c r="G1271" s="1" t="s">
        <v>985</v>
      </c>
      <c r="H1271" s="1" t="s">
        <v>34</v>
      </c>
      <c r="I1271" s="3">
        <v>216667</v>
      </c>
      <c r="J1271" s="3">
        <v>0</v>
      </c>
      <c r="K1271" s="1" t="s">
        <v>40</v>
      </c>
      <c r="L1271" s="1" t="s">
        <v>781</v>
      </c>
      <c r="M1271" s="1" t="s">
        <v>782</v>
      </c>
      <c r="N1271" s="1" t="s">
        <v>79</v>
      </c>
      <c r="O1271" s="1" t="s">
        <v>80</v>
      </c>
      <c r="P1271" s="1" t="s">
        <v>43</v>
      </c>
      <c r="Q1271" s="1" t="s">
        <v>43</v>
      </c>
      <c r="R1271" s="3">
        <v>0</v>
      </c>
      <c r="S1271" s="1" t="s">
        <v>44</v>
      </c>
      <c r="T1271" s="1" t="s">
        <v>45</v>
      </c>
      <c r="U1271" s="1" t="s">
        <v>985</v>
      </c>
      <c r="V1271" s="1" t="s">
        <v>46</v>
      </c>
      <c r="W1271" s="1" t="s">
        <v>81</v>
      </c>
      <c r="X1271" s="1" t="s">
        <v>1750</v>
      </c>
      <c r="Y1271" s="1" t="s">
        <v>83</v>
      </c>
      <c r="Z1271" s="1" t="s">
        <v>84</v>
      </c>
      <c r="AA1271" s="1" t="s">
        <v>51</v>
      </c>
      <c r="AB1271" s="1" t="s">
        <v>1750</v>
      </c>
      <c r="AC1271" s="1" t="s">
        <v>37</v>
      </c>
    </row>
    <row r="1272" spans="1:29" hidden="1" x14ac:dyDescent="0.25">
      <c r="A1272" s="1" t="s">
        <v>33</v>
      </c>
      <c r="B1272" s="1" t="s">
        <v>34</v>
      </c>
      <c r="C1272" s="2">
        <v>45412</v>
      </c>
      <c r="D1272" s="1" t="s">
        <v>73</v>
      </c>
      <c r="E1272" s="1" t="s">
        <v>74</v>
      </c>
      <c r="F1272" s="1" t="s">
        <v>37</v>
      </c>
      <c r="G1272" s="1" t="s">
        <v>985</v>
      </c>
      <c r="H1272" s="1" t="s">
        <v>34</v>
      </c>
      <c r="I1272" s="3">
        <v>194254</v>
      </c>
      <c r="J1272" s="3">
        <v>0</v>
      </c>
      <c r="K1272" s="1" t="s">
        <v>40</v>
      </c>
      <c r="L1272" s="1" t="s">
        <v>230</v>
      </c>
      <c r="M1272" s="1" t="s">
        <v>231</v>
      </c>
      <c r="N1272" s="1" t="s">
        <v>79</v>
      </c>
      <c r="O1272" s="1" t="s">
        <v>80</v>
      </c>
      <c r="P1272" s="1" t="s">
        <v>43</v>
      </c>
      <c r="Q1272" s="1" t="s">
        <v>43</v>
      </c>
      <c r="R1272" s="3">
        <v>0</v>
      </c>
      <c r="S1272" s="1" t="s">
        <v>44</v>
      </c>
      <c r="T1272" s="1" t="s">
        <v>45</v>
      </c>
      <c r="U1272" s="1" t="s">
        <v>985</v>
      </c>
      <c r="V1272" s="1" t="s">
        <v>46</v>
      </c>
      <c r="W1272" s="1" t="s">
        <v>81</v>
      </c>
      <c r="X1272" s="1" t="s">
        <v>1750</v>
      </c>
      <c r="Y1272" s="1" t="s">
        <v>83</v>
      </c>
      <c r="Z1272" s="1" t="s">
        <v>84</v>
      </c>
      <c r="AA1272" s="1" t="s">
        <v>51</v>
      </c>
      <c r="AB1272" s="1" t="s">
        <v>1750</v>
      </c>
      <c r="AC1272" s="1" t="s">
        <v>37</v>
      </c>
    </row>
    <row r="1273" spans="1:29" hidden="1" x14ac:dyDescent="0.25">
      <c r="A1273" s="1" t="s">
        <v>33</v>
      </c>
      <c r="B1273" s="1" t="s">
        <v>34</v>
      </c>
      <c r="C1273" s="2">
        <v>45412</v>
      </c>
      <c r="D1273" s="1" t="s">
        <v>73</v>
      </c>
      <c r="E1273" s="1" t="s">
        <v>74</v>
      </c>
      <c r="F1273" s="1" t="s">
        <v>37</v>
      </c>
      <c r="G1273" s="1" t="s">
        <v>985</v>
      </c>
      <c r="H1273" s="1" t="s">
        <v>34</v>
      </c>
      <c r="I1273" s="3">
        <v>86667</v>
      </c>
      <c r="J1273" s="3">
        <v>0</v>
      </c>
      <c r="K1273" s="1" t="s">
        <v>40</v>
      </c>
      <c r="L1273" s="1" t="s">
        <v>95</v>
      </c>
      <c r="M1273" s="1" t="s">
        <v>96</v>
      </c>
      <c r="N1273" s="1" t="s">
        <v>79</v>
      </c>
      <c r="O1273" s="1" t="s">
        <v>80</v>
      </c>
      <c r="P1273" s="1" t="s">
        <v>43</v>
      </c>
      <c r="Q1273" s="1" t="s">
        <v>43</v>
      </c>
      <c r="R1273" s="3">
        <v>0</v>
      </c>
      <c r="S1273" s="1" t="s">
        <v>44</v>
      </c>
      <c r="T1273" s="1" t="s">
        <v>45</v>
      </c>
      <c r="U1273" s="1" t="s">
        <v>985</v>
      </c>
      <c r="V1273" s="1" t="s">
        <v>46</v>
      </c>
      <c r="W1273" s="1" t="s">
        <v>81</v>
      </c>
      <c r="X1273" s="1" t="s">
        <v>1750</v>
      </c>
      <c r="Y1273" s="1" t="s">
        <v>83</v>
      </c>
      <c r="Z1273" s="1" t="s">
        <v>84</v>
      </c>
      <c r="AA1273" s="1" t="s">
        <v>51</v>
      </c>
      <c r="AB1273" s="1" t="s">
        <v>1750</v>
      </c>
      <c r="AC1273" s="1" t="s">
        <v>37</v>
      </c>
    </row>
    <row r="1274" spans="1:29" hidden="1" x14ac:dyDescent="0.25">
      <c r="A1274" s="1" t="s">
        <v>33</v>
      </c>
      <c r="B1274" s="1" t="s">
        <v>34</v>
      </c>
      <c r="C1274" s="2">
        <v>45412</v>
      </c>
      <c r="D1274" s="1" t="s">
        <v>73</v>
      </c>
      <c r="E1274" s="1" t="s">
        <v>74</v>
      </c>
      <c r="F1274" s="1" t="s">
        <v>37</v>
      </c>
      <c r="G1274" s="1" t="s">
        <v>985</v>
      </c>
      <c r="H1274" s="1" t="s">
        <v>34</v>
      </c>
      <c r="I1274" s="3">
        <v>476667</v>
      </c>
      <c r="J1274" s="3">
        <v>0</v>
      </c>
      <c r="K1274" s="1" t="s">
        <v>40</v>
      </c>
      <c r="L1274" s="1" t="s">
        <v>125</v>
      </c>
      <c r="M1274" s="1" t="s">
        <v>126</v>
      </c>
      <c r="N1274" s="1" t="s">
        <v>79</v>
      </c>
      <c r="O1274" s="1" t="s">
        <v>80</v>
      </c>
      <c r="P1274" s="1" t="s">
        <v>43</v>
      </c>
      <c r="Q1274" s="1" t="s">
        <v>43</v>
      </c>
      <c r="R1274" s="3">
        <v>0</v>
      </c>
      <c r="S1274" s="1" t="s">
        <v>44</v>
      </c>
      <c r="T1274" s="1" t="s">
        <v>45</v>
      </c>
      <c r="U1274" s="1" t="s">
        <v>985</v>
      </c>
      <c r="V1274" s="1" t="s">
        <v>46</v>
      </c>
      <c r="W1274" s="1" t="s">
        <v>81</v>
      </c>
      <c r="X1274" s="1" t="s">
        <v>1750</v>
      </c>
      <c r="Y1274" s="1" t="s">
        <v>83</v>
      </c>
      <c r="Z1274" s="1" t="s">
        <v>84</v>
      </c>
      <c r="AA1274" s="1" t="s">
        <v>51</v>
      </c>
      <c r="AB1274" s="1" t="s">
        <v>1750</v>
      </c>
      <c r="AC1274" s="1" t="s">
        <v>37</v>
      </c>
    </row>
    <row r="1275" spans="1:29" hidden="1" x14ac:dyDescent="0.25">
      <c r="A1275" s="1" t="s">
        <v>33</v>
      </c>
      <c r="B1275" s="1" t="s">
        <v>34</v>
      </c>
      <c r="C1275" s="2">
        <v>45412</v>
      </c>
      <c r="D1275" s="1" t="s">
        <v>73</v>
      </c>
      <c r="E1275" s="1" t="s">
        <v>74</v>
      </c>
      <c r="F1275" s="1" t="s">
        <v>37</v>
      </c>
      <c r="G1275" s="1" t="s">
        <v>985</v>
      </c>
      <c r="H1275" s="1" t="s">
        <v>34</v>
      </c>
      <c r="I1275" s="3">
        <v>45473</v>
      </c>
      <c r="J1275" s="3">
        <v>0</v>
      </c>
      <c r="K1275" s="1" t="s">
        <v>40</v>
      </c>
      <c r="L1275" s="1" t="s">
        <v>109</v>
      </c>
      <c r="M1275" s="1" t="s">
        <v>110</v>
      </c>
      <c r="N1275" s="1" t="s">
        <v>79</v>
      </c>
      <c r="O1275" s="1" t="s">
        <v>80</v>
      </c>
      <c r="P1275" s="1" t="s">
        <v>43</v>
      </c>
      <c r="Q1275" s="1" t="s">
        <v>43</v>
      </c>
      <c r="R1275" s="3">
        <v>0</v>
      </c>
      <c r="S1275" s="1" t="s">
        <v>44</v>
      </c>
      <c r="T1275" s="1" t="s">
        <v>45</v>
      </c>
      <c r="U1275" s="1" t="s">
        <v>985</v>
      </c>
      <c r="V1275" s="1" t="s">
        <v>46</v>
      </c>
      <c r="W1275" s="1" t="s">
        <v>81</v>
      </c>
      <c r="X1275" s="1" t="s">
        <v>1750</v>
      </c>
      <c r="Y1275" s="1" t="s">
        <v>83</v>
      </c>
      <c r="Z1275" s="1" t="s">
        <v>84</v>
      </c>
      <c r="AA1275" s="1" t="s">
        <v>51</v>
      </c>
      <c r="AB1275" s="1" t="s">
        <v>1750</v>
      </c>
      <c r="AC1275" s="1" t="s">
        <v>37</v>
      </c>
    </row>
    <row r="1276" spans="1:29" hidden="1" x14ac:dyDescent="0.25">
      <c r="A1276" s="1" t="s">
        <v>33</v>
      </c>
      <c r="B1276" s="1" t="s">
        <v>34</v>
      </c>
      <c r="C1276" s="2">
        <v>45412</v>
      </c>
      <c r="D1276" s="1" t="s">
        <v>73</v>
      </c>
      <c r="E1276" s="1" t="s">
        <v>74</v>
      </c>
      <c r="F1276" s="1" t="s">
        <v>37</v>
      </c>
      <c r="G1276" s="1" t="s">
        <v>985</v>
      </c>
      <c r="H1276" s="1" t="s">
        <v>34</v>
      </c>
      <c r="I1276" s="3">
        <v>43334</v>
      </c>
      <c r="J1276" s="3">
        <v>0</v>
      </c>
      <c r="K1276" s="1" t="s">
        <v>40</v>
      </c>
      <c r="L1276" s="1" t="s">
        <v>127</v>
      </c>
      <c r="M1276" s="1" t="s">
        <v>128</v>
      </c>
      <c r="N1276" s="1" t="s">
        <v>79</v>
      </c>
      <c r="O1276" s="1" t="s">
        <v>80</v>
      </c>
      <c r="P1276" s="1" t="s">
        <v>43</v>
      </c>
      <c r="Q1276" s="1" t="s">
        <v>43</v>
      </c>
      <c r="R1276" s="3">
        <v>0</v>
      </c>
      <c r="S1276" s="1" t="s">
        <v>44</v>
      </c>
      <c r="T1276" s="1" t="s">
        <v>45</v>
      </c>
      <c r="U1276" s="1" t="s">
        <v>985</v>
      </c>
      <c r="V1276" s="1" t="s">
        <v>46</v>
      </c>
      <c r="W1276" s="1" t="s">
        <v>81</v>
      </c>
      <c r="X1276" s="1" t="s">
        <v>1750</v>
      </c>
      <c r="Y1276" s="1" t="s">
        <v>83</v>
      </c>
      <c r="Z1276" s="1" t="s">
        <v>84</v>
      </c>
      <c r="AA1276" s="1" t="s">
        <v>51</v>
      </c>
      <c r="AB1276" s="1" t="s">
        <v>1750</v>
      </c>
      <c r="AC1276" s="1" t="s">
        <v>37</v>
      </c>
    </row>
    <row r="1277" spans="1:29" hidden="1" x14ac:dyDescent="0.25">
      <c r="A1277" s="1" t="s">
        <v>33</v>
      </c>
      <c r="B1277" s="1" t="s">
        <v>34</v>
      </c>
      <c r="C1277" s="2">
        <v>45412</v>
      </c>
      <c r="D1277" s="1" t="s">
        <v>73</v>
      </c>
      <c r="E1277" s="1" t="s">
        <v>74</v>
      </c>
      <c r="F1277" s="1" t="s">
        <v>37</v>
      </c>
      <c r="G1277" s="1" t="s">
        <v>985</v>
      </c>
      <c r="H1277" s="1" t="s">
        <v>34</v>
      </c>
      <c r="I1277" s="3">
        <v>130000</v>
      </c>
      <c r="J1277" s="3">
        <v>0</v>
      </c>
      <c r="K1277" s="1" t="s">
        <v>40</v>
      </c>
      <c r="L1277" s="1" t="s">
        <v>127</v>
      </c>
      <c r="M1277" s="1" t="s">
        <v>128</v>
      </c>
      <c r="N1277" s="1" t="s">
        <v>79</v>
      </c>
      <c r="O1277" s="1" t="s">
        <v>80</v>
      </c>
      <c r="P1277" s="1" t="s">
        <v>43</v>
      </c>
      <c r="Q1277" s="1" t="s">
        <v>43</v>
      </c>
      <c r="R1277" s="3">
        <v>0</v>
      </c>
      <c r="S1277" s="1" t="s">
        <v>44</v>
      </c>
      <c r="T1277" s="1" t="s">
        <v>45</v>
      </c>
      <c r="U1277" s="1" t="s">
        <v>985</v>
      </c>
      <c r="V1277" s="1" t="s">
        <v>46</v>
      </c>
      <c r="W1277" s="1" t="s">
        <v>81</v>
      </c>
      <c r="X1277" s="1" t="s">
        <v>1750</v>
      </c>
      <c r="Y1277" s="1" t="s">
        <v>83</v>
      </c>
      <c r="Z1277" s="1" t="s">
        <v>84</v>
      </c>
      <c r="AA1277" s="1" t="s">
        <v>51</v>
      </c>
      <c r="AB1277" s="1" t="s">
        <v>1750</v>
      </c>
      <c r="AC1277" s="1" t="s">
        <v>37</v>
      </c>
    </row>
    <row r="1278" spans="1:29" hidden="1" x14ac:dyDescent="0.25">
      <c r="A1278" s="1" t="s">
        <v>33</v>
      </c>
      <c r="B1278" s="1" t="s">
        <v>34</v>
      </c>
      <c r="C1278" s="2">
        <v>45412</v>
      </c>
      <c r="D1278" s="1" t="s">
        <v>73</v>
      </c>
      <c r="E1278" s="1" t="s">
        <v>74</v>
      </c>
      <c r="F1278" s="1" t="s">
        <v>37</v>
      </c>
      <c r="G1278" s="1" t="s">
        <v>985</v>
      </c>
      <c r="H1278" s="1" t="s">
        <v>34</v>
      </c>
      <c r="I1278" s="3">
        <v>563334</v>
      </c>
      <c r="J1278" s="3">
        <v>0</v>
      </c>
      <c r="K1278" s="1" t="s">
        <v>40</v>
      </c>
      <c r="L1278" s="1" t="s">
        <v>303</v>
      </c>
      <c r="M1278" s="1" t="s">
        <v>304</v>
      </c>
      <c r="N1278" s="1" t="s">
        <v>295</v>
      </c>
      <c r="O1278" s="1" t="s">
        <v>296</v>
      </c>
      <c r="P1278" s="1" t="s">
        <v>43</v>
      </c>
      <c r="Q1278" s="1" t="s">
        <v>43</v>
      </c>
      <c r="R1278" s="3">
        <v>0</v>
      </c>
      <c r="S1278" s="1" t="s">
        <v>44</v>
      </c>
      <c r="T1278" s="1" t="s">
        <v>45</v>
      </c>
      <c r="U1278" s="1" t="s">
        <v>985</v>
      </c>
      <c r="V1278" s="1" t="s">
        <v>46</v>
      </c>
      <c r="W1278" s="1" t="s">
        <v>81</v>
      </c>
      <c r="X1278" s="1" t="s">
        <v>1750</v>
      </c>
      <c r="Y1278" s="1" t="s">
        <v>83</v>
      </c>
      <c r="Z1278" s="1" t="s">
        <v>84</v>
      </c>
      <c r="AA1278" s="1" t="s">
        <v>51</v>
      </c>
      <c r="AB1278" s="1" t="s">
        <v>1750</v>
      </c>
      <c r="AC1278" s="1" t="s">
        <v>37</v>
      </c>
    </row>
    <row r="1279" spans="1:29" hidden="1" x14ac:dyDescent="0.25">
      <c r="A1279" s="1" t="s">
        <v>33</v>
      </c>
      <c r="B1279" s="1" t="s">
        <v>34</v>
      </c>
      <c r="C1279" s="2">
        <v>45412</v>
      </c>
      <c r="D1279" s="1" t="s">
        <v>73</v>
      </c>
      <c r="E1279" s="1" t="s">
        <v>74</v>
      </c>
      <c r="F1279" s="1" t="s">
        <v>37</v>
      </c>
      <c r="G1279" s="1" t="s">
        <v>985</v>
      </c>
      <c r="H1279" s="1" t="s">
        <v>34</v>
      </c>
      <c r="I1279" s="3">
        <v>563334</v>
      </c>
      <c r="J1279" s="3">
        <v>0</v>
      </c>
      <c r="K1279" s="1" t="s">
        <v>40</v>
      </c>
      <c r="L1279" s="1" t="s">
        <v>77</v>
      </c>
      <c r="M1279" s="1" t="s">
        <v>78</v>
      </c>
      <c r="N1279" s="1" t="s">
        <v>79</v>
      </c>
      <c r="O1279" s="1" t="s">
        <v>80</v>
      </c>
      <c r="P1279" s="1" t="s">
        <v>43</v>
      </c>
      <c r="Q1279" s="1" t="s">
        <v>43</v>
      </c>
      <c r="R1279" s="3">
        <v>0</v>
      </c>
      <c r="S1279" s="1" t="s">
        <v>44</v>
      </c>
      <c r="T1279" s="1" t="s">
        <v>45</v>
      </c>
      <c r="U1279" s="1" t="s">
        <v>985</v>
      </c>
      <c r="V1279" s="1" t="s">
        <v>46</v>
      </c>
      <c r="W1279" s="1" t="s">
        <v>81</v>
      </c>
      <c r="X1279" s="1" t="s">
        <v>1750</v>
      </c>
      <c r="Y1279" s="1" t="s">
        <v>83</v>
      </c>
      <c r="Z1279" s="1" t="s">
        <v>84</v>
      </c>
      <c r="AA1279" s="1" t="s">
        <v>51</v>
      </c>
      <c r="AB1279" s="1" t="s">
        <v>1750</v>
      </c>
      <c r="AC1279" s="1" t="s">
        <v>37</v>
      </c>
    </row>
    <row r="1280" spans="1:29" hidden="1" x14ac:dyDescent="0.25">
      <c r="A1280" s="1" t="s">
        <v>33</v>
      </c>
      <c r="B1280" s="1" t="s">
        <v>34</v>
      </c>
      <c r="C1280" s="2">
        <v>45412</v>
      </c>
      <c r="D1280" s="1" t="s">
        <v>73</v>
      </c>
      <c r="E1280" s="1" t="s">
        <v>74</v>
      </c>
      <c r="F1280" s="1" t="s">
        <v>37</v>
      </c>
      <c r="G1280" s="1" t="s">
        <v>985</v>
      </c>
      <c r="H1280" s="1" t="s">
        <v>34</v>
      </c>
      <c r="I1280" s="3">
        <v>43334</v>
      </c>
      <c r="J1280" s="3">
        <v>0</v>
      </c>
      <c r="K1280" s="1" t="s">
        <v>40</v>
      </c>
      <c r="L1280" s="1" t="s">
        <v>470</v>
      </c>
      <c r="M1280" s="1" t="s">
        <v>471</v>
      </c>
      <c r="N1280" s="1" t="s">
        <v>79</v>
      </c>
      <c r="O1280" s="1" t="s">
        <v>80</v>
      </c>
      <c r="P1280" s="1" t="s">
        <v>43</v>
      </c>
      <c r="Q1280" s="1" t="s">
        <v>43</v>
      </c>
      <c r="R1280" s="3">
        <v>0</v>
      </c>
      <c r="S1280" s="1" t="s">
        <v>44</v>
      </c>
      <c r="T1280" s="1" t="s">
        <v>45</v>
      </c>
      <c r="U1280" s="1" t="s">
        <v>985</v>
      </c>
      <c r="V1280" s="1" t="s">
        <v>46</v>
      </c>
      <c r="W1280" s="1" t="s">
        <v>81</v>
      </c>
      <c r="X1280" s="1" t="s">
        <v>1750</v>
      </c>
      <c r="Y1280" s="1" t="s">
        <v>83</v>
      </c>
      <c r="Z1280" s="1" t="s">
        <v>84</v>
      </c>
      <c r="AA1280" s="1" t="s">
        <v>51</v>
      </c>
      <c r="AB1280" s="1" t="s">
        <v>1750</v>
      </c>
      <c r="AC1280" s="1" t="s">
        <v>37</v>
      </c>
    </row>
    <row r="1281" spans="1:29" hidden="1" x14ac:dyDescent="0.25">
      <c r="A1281" s="1" t="s">
        <v>33</v>
      </c>
      <c r="B1281" s="1" t="s">
        <v>34</v>
      </c>
      <c r="C1281" s="2">
        <v>45412</v>
      </c>
      <c r="D1281" s="1" t="s">
        <v>73</v>
      </c>
      <c r="E1281" s="1" t="s">
        <v>74</v>
      </c>
      <c r="F1281" s="1" t="s">
        <v>37</v>
      </c>
      <c r="G1281" s="1" t="s">
        <v>985</v>
      </c>
      <c r="H1281" s="1" t="s">
        <v>34</v>
      </c>
      <c r="I1281" s="3">
        <v>1039733</v>
      </c>
      <c r="J1281" s="3">
        <v>0</v>
      </c>
      <c r="K1281" s="1" t="s">
        <v>40</v>
      </c>
      <c r="L1281" s="1" t="s">
        <v>1610</v>
      </c>
      <c r="M1281" s="1" t="s">
        <v>1611</v>
      </c>
      <c r="N1281" s="1" t="s">
        <v>1075</v>
      </c>
      <c r="O1281" s="1" t="s">
        <v>1076</v>
      </c>
      <c r="P1281" s="1" t="s">
        <v>43</v>
      </c>
      <c r="Q1281" s="1" t="s">
        <v>43</v>
      </c>
      <c r="R1281" s="3">
        <v>0</v>
      </c>
      <c r="S1281" s="1" t="s">
        <v>44</v>
      </c>
      <c r="T1281" s="1" t="s">
        <v>45</v>
      </c>
      <c r="U1281" s="1" t="s">
        <v>985</v>
      </c>
      <c r="V1281" s="1" t="s">
        <v>46</v>
      </c>
      <c r="W1281" s="1" t="s">
        <v>81</v>
      </c>
      <c r="X1281" s="1" t="s">
        <v>1750</v>
      </c>
      <c r="Y1281" s="1" t="s">
        <v>83</v>
      </c>
      <c r="Z1281" s="1" t="s">
        <v>84</v>
      </c>
      <c r="AA1281" s="1" t="s">
        <v>51</v>
      </c>
      <c r="AB1281" s="1" t="s">
        <v>1750</v>
      </c>
      <c r="AC1281" s="1" t="s">
        <v>37</v>
      </c>
    </row>
    <row r="1282" spans="1:29" hidden="1" x14ac:dyDescent="0.25">
      <c r="A1282" s="1" t="s">
        <v>33</v>
      </c>
      <c r="B1282" s="1" t="s">
        <v>34</v>
      </c>
      <c r="C1282" s="2">
        <v>45412</v>
      </c>
      <c r="D1282" s="1" t="s">
        <v>73</v>
      </c>
      <c r="E1282" s="1" t="s">
        <v>74</v>
      </c>
      <c r="F1282" s="1" t="s">
        <v>37</v>
      </c>
      <c r="G1282" s="1" t="s">
        <v>985</v>
      </c>
      <c r="H1282" s="1" t="s">
        <v>34</v>
      </c>
      <c r="I1282" s="3">
        <v>650000</v>
      </c>
      <c r="J1282" s="3">
        <v>0</v>
      </c>
      <c r="K1282" s="1" t="s">
        <v>40</v>
      </c>
      <c r="L1282" s="1" t="s">
        <v>303</v>
      </c>
      <c r="M1282" s="1" t="s">
        <v>304</v>
      </c>
      <c r="N1282" s="1" t="s">
        <v>295</v>
      </c>
      <c r="O1282" s="1" t="s">
        <v>296</v>
      </c>
      <c r="P1282" s="1" t="s">
        <v>43</v>
      </c>
      <c r="Q1282" s="1" t="s">
        <v>43</v>
      </c>
      <c r="R1282" s="3">
        <v>0</v>
      </c>
      <c r="S1282" s="1" t="s">
        <v>44</v>
      </c>
      <c r="T1282" s="1" t="s">
        <v>45</v>
      </c>
      <c r="U1282" s="1" t="s">
        <v>985</v>
      </c>
      <c r="V1282" s="1" t="s">
        <v>46</v>
      </c>
      <c r="W1282" s="1" t="s">
        <v>81</v>
      </c>
      <c r="X1282" s="1" t="s">
        <v>1750</v>
      </c>
      <c r="Y1282" s="1" t="s">
        <v>83</v>
      </c>
      <c r="Z1282" s="1" t="s">
        <v>84</v>
      </c>
      <c r="AA1282" s="1" t="s">
        <v>51</v>
      </c>
      <c r="AB1282" s="1" t="s">
        <v>1750</v>
      </c>
      <c r="AC1282" s="1" t="s">
        <v>37</v>
      </c>
    </row>
    <row r="1283" spans="1:29" hidden="1" x14ac:dyDescent="0.25">
      <c r="A1283" s="1" t="s">
        <v>33</v>
      </c>
      <c r="B1283" s="1" t="s">
        <v>34</v>
      </c>
      <c r="C1283" s="2">
        <v>45412</v>
      </c>
      <c r="D1283" s="1" t="s">
        <v>73</v>
      </c>
      <c r="E1283" s="1" t="s">
        <v>74</v>
      </c>
      <c r="F1283" s="1" t="s">
        <v>37</v>
      </c>
      <c r="G1283" s="1" t="s">
        <v>985</v>
      </c>
      <c r="H1283" s="1" t="s">
        <v>34</v>
      </c>
      <c r="I1283" s="3">
        <v>650000</v>
      </c>
      <c r="J1283" s="3">
        <v>0</v>
      </c>
      <c r="K1283" s="1" t="s">
        <v>40</v>
      </c>
      <c r="L1283" s="1" t="s">
        <v>77</v>
      </c>
      <c r="M1283" s="1" t="s">
        <v>78</v>
      </c>
      <c r="N1283" s="1" t="s">
        <v>79</v>
      </c>
      <c r="O1283" s="1" t="s">
        <v>80</v>
      </c>
      <c r="P1283" s="1" t="s">
        <v>43</v>
      </c>
      <c r="Q1283" s="1" t="s">
        <v>43</v>
      </c>
      <c r="R1283" s="3">
        <v>0</v>
      </c>
      <c r="S1283" s="1" t="s">
        <v>44</v>
      </c>
      <c r="T1283" s="1" t="s">
        <v>45</v>
      </c>
      <c r="U1283" s="1" t="s">
        <v>985</v>
      </c>
      <c r="V1283" s="1" t="s">
        <v>46</v>
      </c>
      <c r="W1283" s="1" t="s">
        <v>81</v>
      </c>
      <c r="X1283" s="1" t="s">
        <v>1750</v>
      </c>
      <c r="Y1283" s="1" t="s">
        <v>83</v>
      </c>
      <c r="Z1283" s="1" t="s">
        <v>84</v>
      </c>
      <c r="AA1283" s="1" t="s">
        <v>51</v>
      </c>
      <c r="AB1283" s="1" t="s">
        <v>1750</v>
      </c>
      <c r="AC1283" s="1" t="s">
        <v>37</v>
      </c>
    </row>
    <row r="1284" spans="1:29" hidden="1" x14ac:dyDescent="0.25">
      <c r="A1284" s="1" t="s">
        <v>33</v>
      </c>
      <c r="B1284" s="1" t="s">
        <v>34</v>
      </c>
      <c r="C1284" s="2">
        <v>45412</v>
      </c>
      <c r="D1284" s="1" t="s">
        <v>73</v>
      </c>
      <c r="E1284" s="1" t="s">
        <v>74</v>
      </c>
      <c r="F1284" s="1" t="s">
        <v>37</v>
      </c>
      <c r="G1284" s="1" t="s">
        <v>985</v>
      </c>
      <c r="H1284" s="1" t="s">
        <v>34</v>
      </c>
      <c r="I1284" s="3">
        <v>346667</v>
      </c>
      <c r="J1284" s="3">
        <v>0</v>
      </c>
      <c r="K1284" s="1" t="s">
        <v>40</v>
      </c>
      <c r="L1284" s="1" t="s">
        <v>470</v>
      </c>
      <c r="M1284" s="1" t="s">
        <v>471</v>
      </c>
      <c r="N1284" s="1" t="s">
        <v>79</v>
      </c>
      <c r="O1284" s="1" t="s">
        <v>80</v>
      </c>
      <c r="P1284" s="1" t="s">
        <v>43</v>
      </c>
      <c r="Q1284" s="1" t="s">
        <v>43</v>
      </c>
      <c r="R1284" s="3">
        <v>0</v>
      </c>
      <c r="S1284" s="1" t="s">
        <v>44</v>
      </c>
      <c r="T1284" s="1" t="s">
        <v>45</v>
      </c>
      <c r="U1284" s="1" t="s">
        <v>985</v>
      </c>
      <c r="V1284" s="1" t="s">
        <v>46</v>
      </c>
      <c r="W1284" s="1" t="s">
        <v>81</v>
      </c>
      <c r="X1284" s="1" t="s">
        <v>1750</v>
      </c>
      <c r="Y1284" s="1" t="s">
        <v>83</v>
      </c>
      <c r="Z1284" s="1" t="s">
        <v>84</v>
      </c>
      <c r="AA1284" s="1" t="s">
        <v>51</v>
      </c>
      <c r="AB1284" s="1" t="s">
        <v>1750</v>
      </c>
      <c r="AC1284" s="1" t="s">
        <v>37</v>
      </c>
    </row>
    <row r="1285" spans="1:29" hidden="1" x14ac:dyDescent="0.25">
      <c r="A1285" s="1" t="s">
        <v>33</v>
      </c>
      <c r="B1285" s="1" t="s">
        <v>34</v>
      </c>
      <c r="C1285" s="2">
        <v>45412</v>
      </c>
      <c r="D1285" s="1" t="s">
        <v>73</v>
      </c>
      <c r="E1285" s="1" t="s">
        <v>74</v>
      </c>
      <c r="F1285" s="1" t="s">
        <v>37</v>
      </c>
      <c r="G1285" s="1" t="s">
        <v>985</v>
      </c>
      <c r="H1285" s="1" t="s">
        <v>34</v>
      </c>
      <c r="I1285" s="3">
        <v>1039733</v>
      </c>
      <c r="J1285" s="3">
        <v>0</v>
      </c>
      <c r="K1285" s="1" t="s">
        <v>40</v>
      </c>
      <c r="L1285" s="1" t="s">
        <v>1610</v>
      </c>
      <c r="M1285" s="1" t="s">
        <v>1611</v>
      </c>
      <c r="N1285" s="1" t="s">
        <v>1075</v>
      </c>
      <c r="O1285" s="1" t="s">
        <v>1076</v>
      </c>
      <c r="P1285" s="1" t="s">
        <v>43</v>
      </c>
      <c r="Q1285" s="1" t="s">
        <v>43</v>
      </c>
      <c r="R1285" s="3">
        <v>0</v>
      </c>
      <c r="S1285" s="1" t="s">
        <v>44</v>
      </c>
      <c r="T1285" s="1" t="s">
        <v>45</v>
      </c>
      <c r="U1285" s="1" t="s">
        <v>985</v>
      </c>
      <c r="V1285" s="1" t="s">
        <v>46</v>
      </c>
      <c r="W1285" s="1" t="s">
        <v>81</v>
      </c>
      <c r="X1285" s="1" t="s">
        <v>1750</v>
      </c>
      <c r="Y1285" s="1" t="s">
        <v>83</v>
      </c>
      <c r="Z1285" s="1" t="s">
        <v>84</v>
      </c>
      <c r="AA1285" s="1" t="s">
        <v>51</v>
      </c>
      <c r="AB1285" s="1" t="s">
        <v>1750</v>
      </c>
      <c r="AC1285" s="1" t="s">
        <v>37</v>
      </c>
    </row>
    <row r="1286" spans="1:29" hidden="1" x14ac:dyDescent="0.25">
      <c r="A1286" s="1" t="s">
        <v>33</v>
      </c>
      <c r="B1286" s="1" t="s">
        <v>34</v>
      </c>
      <c r="C1286" s="2">
        <v>45412</v>
      </c>
      <c r="D1286" s="1" t="s">
        <v>73</v>
      </c>
      <c r="E1286" s="1" t="s">
        <v>74</v>
      </c>
      <c r="F1286" s="1" t="s">
        <v>37</v>
      </c>
      <c r="G1286" s="1" t="s">
        <v>985</v>
      </c>
      <c r="H1286" s="1" t="s">
        <v>34</v>
      </c>
      <c r="I1286" s="3">
        <v>536434</v>
      </c>
      <c r="J1286" s="3">
        <v>0</v>
      </c>
      <c r="K1286" s="1" t="s">
        <v>40</v>
      </c>
      <c r="L1286" s="1" t="s">
        <v>152</v>
      </c>
      <c r="M1286" s="1" t="s">
        <v>153</v>
      </c>
      <c r="N1286" s="1" t="s">
        <v>79</v>
      </c>
      <c r="O1286" s="1" t="s">
        <v>80</v>
      </c>
      <c r="P1286" s="1" t="s">
        <v>43</v>
      </c>
      <c r="Q1286" s="1" t="s">
        <v>43</v>
      </c>
      <c r="R1286" s="3">
        <v>0</v>
      </c>
      <c r="S1286" s="1" t="s">
        <v>44</v>
      </c>
      <c r="T1286" s="1" t="s">
        <v>45</v>
      </c>
      <c r="U1286" s="1" t="s">
        <v>985</v>
      </c>
      <c r="V1286" s="1" t="s">
        <v>46</v>
      </c>
      <c r="W1286" s="1" t="s">
        <v>81</v>
      </c>
      <c r="X1286" s="1" t="s">
        <v>1750</v>
      </c>
      <c r="Y1286" s="1" t="s">
        <v>83</v>
      </c>
      <c r="Z1286" s="1" t="s">
        <v>84</v>
      </c>
      <c r="AA1286" s="1" t="s">
        <v>51</v>
      </c>
      <c r="AB1286" s="1" t="s">
        <v>1750</v>
      </c>
      <c r="AC1286" s="1" t="s">
        <v>37</v>
      </c>
    </row>
    <row r="1287" spans="1:29" hidden="1" x14ac:dyDescent="0.25">
      <c r="A1287" s="1" t="s">
        <v>33</v>
      </c>
      <c r="B1287" s="1" t="s">
        <v>34</v>
      </c>
      <c r="C1287" s="2">
        <v>45412</v>
      </c>
      <c r="D1287" s="1" t="s">
        <v>73</v>
      </c>
      <c r="E1287" s="1" t="s">
        <v>74</v>
      </c>
      <c r="F1287" s="1" t="s">
        <v>37</v>
      </c>
      <c r="G1287" s="1" t="s">
        <v>985</v>
      </c>
      <c r="H1287" s="1" t="s">
        <v>34</v>
      </c>
      <c r="I1287" s="3">
        <v>109578</v>
      </c>
      <c r="J1287" s="3">
        <v>0</v>
      </c>
      <c r="K1287" s="1" t="s">
        <v>40</v>
      </c>
      <c r="L1287" s="1" t="s">
        <v>408</v>
      </c>
      <c r="M1287" s="1" t="s">
        <v>409</v>
      </c>
      <c r="N1287" s="1" t="s">
        <v>79</v>
      </c>
      <c r="O1287" s="1" t="s">
        <v>80</v>
      </c>
      <c r="P1287" s="1" t="s">
        <v>43</v>
      </c>
      <c r="Q1287" s="1" t="s">
        <v>43</v>
      </c>
      <c r="R1287" s="3">
        <v>0</v>
      </c>
      <c r="S1287" s="1" t="s">
        <v>44</v>
      </c>
      <c r="T1287" s="1" t="s">
        <v>45</v>
      </c>
      <c r="U1287" s="1" t="s">
        <v>985</v>
      </c>
      <c r="V1287" s="1" t="s">
        <v>46</v>
      </c>
      <c r="W1287" s="1" t="s">
        <v>81</v>
      </c>
      <c r="X1287" s="1" t="s">
        <v>1750</v>
      </c>
      <c r="Y1287" s="1" t="s">
        <v>83</v>
      </c>
      <c r="Z1287" s="1" t="s">
        <v>84</v>
      </c>
      <c r="AA1287" s="1" t="s">
        <v>51</v>
      </c>
      <c r="AB1287" s="1" t="s">
        <v>1750</v>
      </c>
      <c r="AC1287" s="1" t="s">
        <v>37</v>
      </c>
    </row>
    <row r="1288" spans="1:29" x14ac:dyDescent="0.25">
      <c r="A1288" s="1" t="s">
        <v>33</v>
      </c>
      <c r="B1288" s="1" t="s">
        <v>34</v>
      </c>
      <c r="C1288" s="2">
        <v>45415</v>
      </c>
      <c r="D1288" s="1" t="s">
        <v>35</v>
      </c>
      <c r="E1288" s="1" t="s">
        <v>36</v>
      </c>
      <c r="F1288" s="1" t="s">
        <v>37</v>
      </c>
      <c r="G1288" s="1" t="s">
        <v>1752</v>
      </c>
      <c r="H1288" s="1" t="s">
        <v>1753</v>
      </c>
      <c r="I1288" s="3">
        <v>0</v>
      </c>
      <c r="J1288" s="54"/>
      <c r="K1288" s="1" t="s">
        <v>40</v>
      </c>
      <c r="L1288" s="1" t="s">
        <v>214</v>
      </c>
      <c r="M1288" s="1" t="s">
        <v>215</v>
      </c>
      <c r="N1288" s="1" t="s">
        <v>37</v>
      </c>
      <c r="O1288" s="1" t="s">
        <v>43</v>
      </c>
      <c r="P1288" s="1" t="s">
        <v>43</v>
      </c>
      <c r="Q1288" s="1" t="s">
        <v>43</v>
      </c>
      <c r="R1288" s="3">
        <v>0</v>
      </c>
      <c r="S1288" s="1" t="s">
        <v>44</v>
      </c>
      <c r="T1288" s="1" t="s">
        <v>45</v>
      </c>
      <c r="U1288" s="1" t="s">
        <v>1752</v>
      </c>
      <c r="V1288" s="1" t="s">
        <v>46</v>
      </c>
      <c r="W1288" s="1" t="s">
        <v>47</v>
      </c>
      <c r="X1288" s="1" t="s">
        <v>1754</v>
      </c>
      <c r="Y1288" s="1" t="s">
        <v>49</v>
      </c>
      <c r="Z1288" s="1" t="s">
        <v>50</v>
      </c>
      <c r="AA1288" s="1" t="s">
        <v>51</v>
      </c>
      <c r="AB1288" s="1" t="s">
        <v>1754</v>
      </c>
      <c r="AC1288" s="1" t="s">
        <v>37</v>
      </c>
    </row>
    <row r="1289" spans="1:29" x14ac:dyDescent="0.25">
      <c r="A1289" s="1" t="s">
        <v>33</v>
      </c>
      <c r="B1289" s="1" t="s">
        <v>34</v>
      </c>
      <c r="C1289" s="2">
        <v>45419</v>
      </c>
      <c r="D1289" s="1" t="s">
        <v>35</v>
      </c>
      <c r="E1289" s="1" t="s">
        <v>36</v>
      </c>
      <c r="F1289" s="1" t="s">
        <v>37</v>
      </c>
      <c r="G1289" s="1" t="s">
        <v>1755</v>
      </c>
      <c r="H1289" s="1" t="s">
        <v>1756</v>
      </c>
      <c r="I1289" s="3">
        <v>0</v>
      </c>
      <c r="J1289" s="3">
        <v>77333</v>
      </c>
      <c r="K1289" s="1" t="s">
        <v>40</v>
      </c>
      <c r="L1289" s="1" t="s">
        <v>77</v>
      </c>
      <c r="M1289" s="1" t="s">
        <v>78</v>
      </c>
      <c r="N1289" s="1" t="s">
        <v>37</v>
      </c>
      <c r="O1289" s="1" t="s">
        <v>43</v>
      </c>
      <c r="P1289" s="1" t="s">
        <v>43</v>
      </c>
      <c r="Q1289" s="1" t="s">
        <v>43</v>
      </c>
      <c r="R1289" s="3">
        <v>0</v>
      </c>
      <c r="S1289" s="1" t="s">
        <v>44</v>
      </c>
      <c r="T1289" s="1" t="s">
        <v>45</v>
      </c>
      <c r="U1289" s="1" t="s">
        <v>1755</v>
      </c>
      <c r="V1289" s="1" t="s">
        <v>46</v>
      </c>
      <c r="W1289" s="1" t="s">
        <v>47</v>
      </c>
      <c r="X1289" s="1" t="s">
        <v>1757</v>
      </c>
      <c r="Y1289" s="1" t="s">
        <v>49</v>
      </c>
      <c r="Z1289" s="1" t="s">
        <v>50</v>
      </c>
      <c r="AA1289" s="1" t="s">
        <v>51</v>
      </c>
      <c r="AB1289" s="1" t="s">
        <v>1757</v>
      </c>
      <c r="AC1289" s="1" t="s">
        <v>37</v>
      </c>
    </row>
    <row r="1290" spans="1:29" x14ac:dyDescent="0.25">
      <c r="A1290" s="1" t="s">
        <v>33</v>
      </c>
      <c r="B1290" s="1" t="s">
        <v>34</v>
      </c>
      <c r="C1290" s="2">
        <v>45419</v>
      </c>
      <c r="D1290" s="1" t="s">
        <v>35</v>
      </c>
      <c r="E1290" s="1" t="s">
        <v>36</v>
      </c>
      <c r="F1290" s="1" t="s">
        <v>37</v>
      </c>
      <c r="G1290" s="1" t="s">
        <v>1758</v>
      </c>
      <c r="H1290" s="1" t="s">
        <v>1759</v>
      </c>
      <c r="I1290" s="3">
        <v>0</v>
      </c>
      <c r="J1290" s="3">
        <v>896868</v>
      </c>
      <c r="K1290" s="1" t="s">
        <v>40</v>
      </c>
      <c r="L1290" s="1" t="s">
        <v>616</v>
      </c>
      <c r="M1290" s="1" t="s">
        <v>617</v>
      </c>
      <c r="N1290" s="1" t="s">
        <v>37</v>
      </c>
      <c r="O1290" s="1" t="s">
        <v>43</v>
      </c>
      <c r="P1290" s="1" t="s">
        <v>43</v>
      </c>
      <c r="Q1290" s="1" t="s">
        <v>43</v>
      </c>
      <c r="R1290" s="3">
        <v>0</v>
      </c>
      <c r="S1290" s="1" t="s">
        <v>44</v>
      </c>
      <c r="T1290" s="1" t="s">
        <v>45</v>
      </c>
      <c r="U1290" s="1" t="s">
        <v>1758</v>
      </c>
      <c r="V1290" s="1" t="s">
        <v>46</v>
      </c>
      <c r="W1290" s="1" t="s">
        <v>47</v>
      </c>
      <c r="X1290" s="1" t="s">
        <v>1760</v>
      </c>
      <c r="Y1290" s="1" t="s">
        <v>49</v>
      </c>
      <c r="Z1290" s="1" t="s">
        <v>50</v>
      </c>
      <c r="AA1290" s="1" t="s">
        <v>51</v>
      </c>
      <c r="AB1290" s="1" t="s">
        <v>1760</v>
      </c>
      <c r="AC1290" s="1" t="s">
        <v>37</v>
      </c>
    </row>
    <row r="1291" spans="1:29" x14ac:dyDescent="0.25">
      <c r="A1291" s="1" t="s">
        <v>33</v>
      </c>
      <c r="B1291" s="1" t="s">
        <v>34</v>
      </c>
      <c r="C1291" s="2">
        <v>45420</v>
      </c>
      <c r="D1291" s="1" t="s">
        <v>35</v>
      </c>
      <c r="E1291" s="1" t="s">
        <v>36</v>
      </c>
      <c r="F1291" s="1" t="s">
        <v>37</v>
      </c>
      <c r="G1291" s="1" t="s">
        <v>1761</v>
      </c>
      <c r="H1291" s="1" t="s">
        <v>1762</v>
      </c>
      <c r="I1291" s="3">
        <v>0</v>
      </c>
      <c r="J1291" s="54"/>
      <c r="K1291" s="1" t="s">
        <v>40</v>
      </c>
      <c r="L1291" s="1" t="s">
        <v>214</v>
      </c>
      <c r="M1291" s="1" t="s">
        <v>215</v>
      </c>
      <c r="N1291" s="1" t="s">
        <v>37</v>
      </c>
      <c r="O1291" s="1" t="s">
        <v>43</v>
      </c>
      <c r="P1291" s="1" t="s">
        <v>43</v>
      </c>
      <c r="Q1291" s="1" t="s">
        <v>43</v>
      </c>
      <c r="R1291" s="3">
        <v>0</v>
      </c>
      <c r="S1291" s="1" t="s">
        <v>44</v>
      </c>
      <c r="T1291" s="1" t="s">
        <v>45</v>
      </c>
      <c r="U1291" s="1" t="s">
        <v>1761</v>
      </c>
      <c r="V1291" s="1" t="s">
        <v>46</v>
      </c>
      <c r="W1291" s="1" t="s">
        <v>47</v>
      </c>
      <c r="X1291" s="1" t="s">
        <v>1763</v>
      </c>
      <c r="Y1291" s="1" t="s">
        <v>49</v>
      </c>
      <c r="Z1291" s="1" t="s">
        <v>50</v>
      </c>
      <c r="AA1291" s="1" t="s">
        <v>51</v>
      </c>
      <c r="AB1291" s="1" t="s">
        <v>1763</v>
      </c>
      <c r="AC1291" s="1" t="s">
        <v>37</v>
      </c>
    </row>
    <row r="1292" spans="1:29" x14ac:dyDescent="0.25">
      <c r="A1292" s="1" t="s">
        <v>33</v>
      </c>
      <c r="B1292" s="1" t="s">
        <v>34</v>
      </c>
      <c r="C1292" s="2">
        <v>45427</v>
      </c>
      <c r="D1292" s="1" t="s">
        <v>35</v>
      </c>
      <c r="E1292" s="1" t="s">
        <v>36</v>
      </c>
      <c r="F1292" s="1" t="s">
        <v>37</v>
      </c>
      <c r="G1292" s="1" t="s">
        <v>1764</v>
      </c>
      <c r="H1292" s="1" t="s">
        <v>1765</v>
      </c>
      <c r="I1292" s="3">
        <v>0</v>
      </c>
      <c r="J1292" s="54"/>
      <c r="K1292" s="1" t="s">
        <v>40</v>
      </c>
      <c r="L1292" s="1" t="s">
        <v>214</v>
      </c>
      <c r="M1292" s="1" t="s">
        <v>215</v>
      </c>
      <c r="N1292" s="1" t="s">
        <v>37</v>
      </c>
      <c r="O1292" s="1" t="s">
        <v>43</v>
      </c>
      <c r="P1292" s="1" t="s">
        <v>43</v>
      </c>
      <c r="Q1292" s="1" t="s">
        <v>43</v>
      </c>
      <c r="R1292" s="3">
        <v>0</v>
      </c>
      <c r="S1292" s="1" t="s">
        <v>44</v>
      </c>
      <c r="T1292" s="1" t="s">
        <v>45</v>
      </c>
      <c r="U1292" s="1" t="s">
        <v>1764</v>
      </c>
      <c r="V1292" s="1" t="s">
        <v>46</v>
      </c>
      <c r="W1292" s="1" t="s">
        <v>47</v>
      </c>
      <c r="X1292" s="1" t="s">
        <v>1766</v>
      </c>
      <c r="Y1292" s="1" t="s">
        <v>49</v>
      </c>
      <c r="Z1292" s="1" t="s">
        <v>50</v>
      </c>
      <c r="AA1292" s="1" t="s">
        <v>51</v>
      </c>
      <c r="AB1292" s="1" t="s">
        <v>1766</v>
      </c>
      <c r="AC1292" s="1" t="s">
        <v>37</v>
      </c>
    </row>
    <row r="1293" spans="1:29" x14ac:dyDescent="0.25">
      <c r="A1293" s="1" t="s">
        <v>33</v>
      </c>
      <c r="B1293" s="1" t="s">
        <v>34</v>
      </c>
      <c r="C1293" s="2">
        <v>45433</v>
      </c>
      <c r="D1293" s="1" t="s">
        <v>35</v>
      </c>
      <c r="E1293" s="1" t="s">
        <v>36</v>
      </c>
      <c r="F1293" s="1" t="s">
        <v>37</v>
      </c>
      <c r="G1293" s="1" t="s">
        <v>1767</v>
      </c>
      <c r="H1293" s="1" t="s">
        <v>1768</v>
      </c>
      <c r="I1293" s="3">
        <v>0</v>
      </c>
      <c r="J1293" s="3">
        <v>1300000</v>
      </c>
      <c r="K1293" s="1" t="s">
        <v>40</v>
      </c>
      <c r="L1293" s="1" t="s">
        <v>470</v>
      </c>
      <c r="M1293" s="1" t="s">
        <v>471</v>
      </c>
      <c r="N1293" s="1" t="s">
        <v>37</v>
      </c>
      <c r="O1293" s="1" t="s">
        <v>43</v>
      </c>
      <c r="P1293" s="1" t="s">
        <v>43</v>
      </c>
      <c r="Q1293" s="1" t="s">
        <v>43</v>
      </c>
      <c r="R1293" s="3">
        <v>0</v>
      </c>
      <c r="S1293" s="1" t="s">
        <v>44</v>
      </c>
      <c r="T1293" s="1" t="s">
        <v>45</v>
      </c>
      <c r="U1293" s="1" t="s">
        <v>1767</v>
      </c>
      <c r="V1293" s="1" t="s">
        <v>46</v>
      </c>
      <c r="W1293" s="1" t="s">
        <v>47</v>
      </c>
      <c r="X1293" s="1" t="s">
        <v>1769</v>
      </c>
      <c r="Y1293" s="1" t="s">
        <v>49</v>
      </c>
      <c r="Z1293" s="1" t="s">
        <v>50</v>
      </c>
      <c r="AA1293" s="1" t="s">
        <v>51</v>
      </c>
      <c r="AB1293" s="1" t="s">
        <v>1769</v>
      </c>
      <c r="AC1293" s="1" t="s">
        <v>37</v>
      </c>
    </row>
    <row r="1294" spans="1:29" x14ac:dyDescent="0.25">
      <c r="A1294" s="1" t="s">
        <v>33</v>
      </c>
      <c r="B1294" s="1" t="s">
        <v>34</v>
      </c>
      <c r="C1294" s="2">
        <v>45436</v>
      </c>
      <c r="D1294" s="1" t="s">
        <v>35</v>
      </c>
      <c r="E1294" s="1" t="s">
        <v>36</v>
      </c>
      <c r="F1294" s="1" t="s">
        <v>37</v>
      </c>
      <c r="G1294" s="1" t="s">
        <v>1770</v>
      </c>
      <c r="H1294" s="1" t="s">
        <v>1771</v>
      </c>
      <c r="I1294" s="3">
        <v>0</v>
      </c>
      <c r="J1294" s="54">
        <v>479370</v>
      </c>
      <c r="K1294" s="1" t="s">
        <v>40</v>
      </c>
      <c r="L1294" s="1" t="s">
        <v>214</v>
      </c>
      <c r="M1294" s="1" t="s">
        <v>215</v>
      </c>
      <c r="N1294" s="1" t="s">
        <v>37</v>
      </c>
      <c r="O1294" s="1" t="s">
        <v>43</v>
      </c>
      <c r="P1294" s="1" t="s">
        <v>43</v>
      </c>
      <c r="Q1294" s="1" t="s">
        <v>43</v>
      </c>
      <c r="R1294" s="3">
        <v>0</v>
      </c>
      <c r="S1294" s="1" t="s">
        <v>44</v>
      </c>
      <c r="T1294" s="1" t="s">
        <v>45</v>
      </c>
      <c r="U1294" s="1" t="s">
        <v>1770</v>
      </c>
      <c r="V1294" s="1" t="s">
        <v>46</v>
      </c>
      <c r="W1294" s="1" t="s">
        <v>47</v>
      </c>
      <c r="X1294" s="1" t="s">
        <v>1772</v>
      </c>
      <c r="Y1294" s="1" t="s">
        <v>49</v>
      </c>
      <c r="Z1294" s="1" t="s">
        <v>50</v>
      </c>
      <c r="AA1294" s="1" t="s">
        <v>51</v>
      </c>
      <c r="AB1294" s="1" t="s">
        <v>1772</v>
      </c>
      <c r="AC1294" s="1" t="s">
        <v>37</v>
      </c>
    </row>
    <row r="1295" spans="1:29" x14ac:dyDescent="0.25">
      <c r="A1295" s="1" t="s">
        <v>33</v>
      </c>
      <c r="B1295" s="1" t="s">
        <v>34</v>
      </c>
      <c r="C1295" s="2">
        <v>45441</v>
      </c>
      <c r="D1295" s="1" t="s">
        <v>35</v>
      </c>
      <c r="E1295" s="1" t="s">
        <v>36</v>
      </c>
      <c r="F1295" s="1" t="s">
        <v>37</v>
      </c>
      <c r="G1295" s="1" t="s">
        <v>1773</v>
      </c>
      <c r="H1295" s="1" t="s">
        <v>1774</v>
      </c>
      <c r="I1295" s="3">
        <v>0</v>
      </c>
      <c r="J1295" s="3">
        <v>348766</v>
      </c>
      <c r="K1295" s="1" t="s">
        <v>40</v>
      </c>
      <c r="L1295" s="1" t="s">
        <v>547</v>
      </c>
      <c r="M1295" s="1" t="s">
        <v>548</v>
      </c>
      <c r="N1295" s="1" t="s">
        <v>37</v>
      </c>
      <c r="O1295" s="1" t="s">
        <v>43</v>
      </c>
      <c r="P1295" s="1" t="s">
        <v>43</v>
      </c>
      <c r="Q1295" s="1" t="s">
        <v>43</v>
      </c>
      <c r="R1295" s="3">
        <v>0</v>
      </c>
      <c r="S1295" s="1" t="s">
        <v>44</v>
      </c>
      <c r="T1295" s="1" t="s">
        <v>45</v>
      </c>
      <c r="U1295" s="1" t="s">
        <v>1773</v>
      </c>
      <c r="V1295" s="1" t="s">
        <v>46</v>
      </c>
      <c r="W1295" s="1" t="s">
        <v>47</v>
      </c>
      <c r="X1295" s="1" t="s">
        <v>1775</v>
      </c>
      <c r="Y1295" s="1" t="s">
        <v>49</v>
      </c>
      <c r="Z1295" s="1" t="s">
        <v>50</v>
      </c>
      <c r="AA1295" s="1" t="s">
        <v>51</v>
      </c>
      <c r="AB1295" s="1" t="s">
        <v>1775</v>
      </c>
      <c r="AC1295" s="1" t="s">
        <v>37</v>
      </c>
    </row>
    <row r="1296" spans="1:29" x14ac:dyDescent="0.25">
      <c r="A1296" s="1" t="s">
        <v>33</v>
      </c>
      <c r="B1296" s="1" t="s">
        <v>34</v>
      </c>
      <c r="C1296" s="2">
        <v>45443</v>
      </c>
      <c r="D1296" s="1" t="s">
        <v>35</v>
      </c>
      <c r="E1296" s="1" t="s">
        <v>36</v>
      </c>
      <c r="F1296" s="1" t="s">
        <v>37</v>
      </c>
      <c r="G1296" s="1" t="s">
        <v>1776</v>
      </c>
      <c r="H1296" s="1" t="s">
        <v>1777</v>
      </c>
      <c r="I1296" s="3">
        <v>0</v>
      </c>
      <c r="J1296" s="3">
        <v>59803145</v>
      </c>
      <c r="K1296" s="1" t="s">
        <v>40</v>
      </c>
      <c r="L1296" s="1" t="s">
        <v>1751</v>
      </c>
      <c r="M1296" s="1" t="s">
        <v>720</v>
      </c>
      <c r="N1296" s="1" t="s">
        <v>37</v>
      </c>
      <c r="O1296" s="1" t="s">
        <v>43</v>
      </c>
      <c r="P1296" s="1" t="s">
        <v>43</v>
      </c>
      <c r="Q1296" s="1" t="s">
        <v>43</v>
      </c>
      <c r="R1296" s="3">
        <v>0</v>
      </c>
      <c r="S1296" s="1" t="s">
        <v>44</v>
      </c>
      <c r="T1296" s="1" t="s">
        <v>45</v>
      </c>
      <c r="U1296" s="1" t="s">
        <v>1776</v>
      </c>
      <c r="V1296" s="1" t="s">
        <v>46</v>
      </c>
      <c r="W1296" s="1" t="s">
        <v>47</v>
      </c>
      <c r="X1296" s="1" t="s">
        <v>1778</v>
      </c>
      <c r="Y1296" s="1" t="s">
        <v>49</v>
      </c>
      <c r="Z1296" s="1" t="s">
        <v>50</v>
      </c>
      <c r="AA1296" s="1" t="s">
        <v>51</v>
      </c>
      <c r="AB1296" s="1" t="s">
        <v>1778</v>
      </c>
      <c r="AC1296" s="1" t="s">
        <v>37</v>
      </c>
    </row>
    <row r="1297" spans="1:29" hidden="1" x14ac:dyDescent="0.25">
      <c r="A1297" s="1" t="s">
        <v>33</v>
      </c>
      <c r="B1297" s="1" t="s">
        <v>34</v>
      </c>
      <c r="C1297" s="2">
        <v>45443</v>
      </c>
      <c r="D1297" s="1" t="s">
        <v>73</v>
      </c>
      <c r="E1297" s="1" t="s">
        <v>74</v>
      </c>
      <c r="F1297" s="1" t="s">
        <v>37</v>
      </c>
      <c r="G1297" s="1" t="s">
        <v>988</v>
      </c>
      <c r="H1297" s="1" t="s">
        <v>34</v>
      </c>
      <c r="I1297" s="3">
        <v>7119422</v>
      </c>
      <c r="J1297" s="3">
        <v>0</v>
      </c>
      <c r="K1297" s="1" t="s">
        <v>40</v>
      </c>
      <c r="L1297" s="1" t="s">
        <v>1751</v>
      </c>
      <c r="M1297" s="1" t="s">
        <v>720</v>
      </c>
      <c r="N1297" s="1" t="s">
        <v>1323</v>
      </c>
      <c r="O1297" s="1" t="s">
        <v>1324</v>
      </c>
      <c r="P1297" s="1" t="s">
        <v>43</v>
      </c>
      <c r="Q1297" s="1" t="s">
        <v>43</v>
      </c>
      <c r="R1297" s="3">
        <v>0</v>
      </c>
      <c r="S1297" s="1" t="s">
        <v>44</v>
      </c>
      <c r="T1297" s="1" t="s">
        <v>45</v>
      </c>
      <c r="U1297" s="1" t="s">
        <v>988</v>
      </c>
      <c r="V1297" s="1" t="s">
        <v>46</v>
      </c>
      <c r="W1297" s="1" t="s">
        <v>81</v>
      </c>
      <c r="X1297" s="1" t="s">
        <v>1779</v>
      </c>
      <c r="Y1297" s="1" t="s">
        <v>83</v>
      </c>
      <c r="Z1297" s="1" t="s">
        <v>84</v>
      </c>
      <c r="AA1297" s="1" t="s">
        <v>51</v>
      </c>
      <c r="AB1297" s="1" t="s">
        <v>1779</v>
      </c>
      <c r="AC1297" s="1" t="s">
        <v>37</v>
      </c>
    </row>
    <row r="1298" spans="1:29" hidden="1" x14ac:dyDescent="0.25">
      <c r="A1298" s="1" t="s">
        <v>33</v>
      </c>
      <c r="B1298" s="1" t="s">
        <v>34</v>
      </c>
      <c r="C1298" s="2">
        <v>45443</v>
      </c>
      <c r="D1298" s="1" t="s">
        <v>73</v>
      </c>
      <c r="E1298" s="1" t="s">
        <v>74</v>
      </c>
      <c r="F1298" s="1" t="s">
        <v>37</v>
      </c>
      <c r="G1298" s="1" t="s">
        <v>988</v>
      </c>
      <c r="H1298" s="1" t="s">
        <v>34</v>
      </c>
      <c r="I1298" s="3">
        <v>173334</v>
      </c>
      <c r="J1298" s="3">
        <v>0</v>
      </c>
      <c r="K1298" s="1" t="s">
        <v>40</v>
      </c>
      <c r="L1298" s="1" t="s">
        <v>303</v>
      </c>
      <c r="M1298" s="1" t="s">
        <v>304</v>
      </c>
      <c r="N1298" s="1" t="s">
        <v>295</v>
      </c>
      <c r="O1298" s="1" t="s">
        <v>296</v>
      </c>
      <c r="P1298" s="1" t="s">
        <v>43</v>
      </c>
      <c r="Q1298" s="1" t="s">
        <v>43</v>
      </c>
      <c r="R1298" s="3">
        <v>0</v>
      </c>
      <c r="S1298" s="1" t="s">
        <v>44</v>
      </c>
      <c r="T1298" s="1" t="s">
        <v>45</v>
      </c>
      <c r="U1298" s="1" t="s">
        <v>988</v>
      </c>
      <c r="V1298" s="1" t="s">
        <v>46</v>
      </c>
      <c r="W1298" s="1" t="s">
        <v>81</v>
      </c>
      <c r="X1298" s="1" t="s">
        <v>1779</v>
      </c>
      <c r="Y1298" s="1" t="s">
        <v>83</v>
      </c>
      <c r="Z1298" s="1" t="s">
        <v>84</v>
      </c>
      <c r="AA1298" s="1" t="s">
        <v>51</v>
      </c>
      <c r="AB1298" s="1" t="s">
        <v>1779</v>
      </c>
      <c r="AC1298" s="1" t="s">
        <v>37</v>
      </c>
    </row>
    <row r="1299" spans="1:29" hidden="1" x14ac:dyDescent="0.25">
      <c r="A1299" s="1" t="s">
        <v>33</v>
      </c>
      <c r="B1299" s="1" t="s">
        <v>34</v>
      </c>
      <c r="C1299" s="2">
        <v>45443</v>
      </c>
      <c r="D1299" s="1" t="s">
        <v>73</v>
      </c>
      <c r="E1299" s="1" t="s">
        <v>74</v>
      </c>
      <c r="F1299" s="1" t="s">
        <v>37</v>
      </c>
      <c r="G1299" s="1" t="s">
        <v>988</v>
      </c>
      <c r="H1299" s="1" t="s">
        <v>34</v>
      </c>
      <c r="I1299" s="3">
        <v>260000</v>
      </c>
      <c r="J1299" s="3">
        <v>0</v>
      </c>
      <c r="K1299" s="1" t="s">
        <v>40</v>
      </c>
      <c r="L1299" s="1" t="s">
        <v>559</v>
      </c>
      <c r="M1299" s="1" t="s">
        <v>560</v>
      </c>
      <c r="N1299" s="1" t="s">
        <v>79</v>
      </c>
      <c r="O1299" s="1" t="s">
        <v>80</v>
      </c>
      <c r="P1299" s="1" t="s">
        <v>43</v>
      </c>
      <c r="Q1299" s="1" t="s">
        <v>43</v>
      </c>
      <c r="R1299" s="3">
        <v>0</v>
      </c>
      <c r="S1299" s="1" t="s">
        <v>44</v>
      </c>
      <c r="T1299" s="1" t="s">
        <v>45</v>
      </c>
      <c r="U1299" s="1" t="s">
        <v>988</v>
      </c>
      <c r="V1299" s="1" t="s">
        <v>46</v>
      </c>
      <c r="W1299" s="1" t="s">
        <v>81</v>
      </c>
      <c r="X1299" s="1" t="s">
        <v>1779</v>
      </c>
      <c r="Y1299" s="1" t="s">
        <v>83</v>
      </c>
      <c r="Z1299" s="1" t="s">
        <v>84</v>
      </c>
      <c r="AA1299" s="1" t="s">
        <v>51</v>
      </c>
      <c r="AB1299" s="1" t="s">
        <v>1779</v>
      </c>
      <c r="AC1299" s="1" t="s">
        <v>37</v>
      </c>
    </row>
    <row r="1300" spans="1:29" hidden="1" x14ac:dyDescent="0.25">
      <c r="A1300" s="1" t="s">
        <v>33</v>
      </c>
      <c r="B1300" s="1" t="s">
        <v>34</v>
      </c>
      <c r="C1300" s="2">
        <v>45443</v>
      </c>
      <c r="D1300" s="1" t="s">
        <v>73</v>
      </c>
      <c r="E1300" s="1" t="s">
        <v>74</v>
      </c>
      <c r="F1300" s="1" t="s">
        <v>37</v>
      </c>
      <c r="G1300" s="1" t="s">
        <v>988</v>
      </c>
      <c r="H1300" s="1" t="s">
        <v>34</v>
      </c>
      <c r="I1300" s="3">
        <v>650000</v>
      </c>
      <c r="J1300" s="3">
        <v>0</v>
      </c>
      <c r="K1300" s="1" t="s">
        <v>40</v>
      </c>
      <c r="L1300" s="1" t="s">
        <v>470</v>
      </c>
      <c r="M1300" s="1" t="s">
        <v>471</v>
      </c>
      <c r="N1300" s="1" t="s">
        <v>79</v>
      </c>
      <c r="O1300" s="1" t="s">
        <v>80</v>
      </c>
      <c r="P1300" s="1" t="s">
        <v>43</v>
      </c>
      <c r="Q1300" s="1" t="s">
        <v>43</v>
      </c>
      <c r="R1300" s="3">
        <v>0</v>
      </c>
      <c r="S1300" s="1" t="s">
        <v>44</v>
      </c>
      <c r="T1300" s="1" t="s">
        <v>45</v>
      </c>
      <c r="U1300" s="1" t="s">
        <v>988</v>
      </c>
      <c r="V1300" s="1" t="s">
        <v>46</v>
      </c>
      <c r="W1300" s="1" t="s">
        <v>81</v>
      </c>
      <c r="X1300" s="1" t="s">
        <v>1779</v>
      </c>
      <c r="Y1300" s="1" t="s">
        <v>83</v>
      </c>
      <c r="Z1300" s="1" t="s">
        <v>84</v>
      </c>
      <c r="AA1300" s="1" t="s">
        <v>51</v>
      </c>
      <c r="AB1300" s="1" t="s">
        <v>1779</v>
      </c>
      <c r="AC1300" s="1" t="s">
        <v>37</v>
      </c>
    </row>
    <row r="1301" spans="1:29" hidden="1" x14ac:dyDescent="0.25">
      <c r="A1301" s="1" t="s">
        <v>33</v>
      </c>
      <c r="B1301" s="1" t="s">
        <v>34</v>
      </c>
      <c r="C1301" s="2">
        <v>45443</v>
      </c>
      <c r="D1301" s="1" t="s">
        <v>73</v>
      </c>
      <c r="E1301" s="1" t="s">
        <v>74</v>
      </c>
      <c r="F1301" s="1" t="s">
        <v>37</v>
      </c>
      <c r="G1301" s="1" t="s">
        <v>988</v>
      </c>
      <c r="H1301" s="1" t="s">
        <v>34</v>
      </c>
      <c r="I1301" s="3">
        <v>86667</v>
      </c>
      <c r="J1301" s="3">
        <v>0</v>
      </c>
      <c r="K1301" s="1" t="s">
        <v>40</v>
      </c>
      <c r="L1301" s="1" t="s">
        <v>440</v>
      </c>
      <c r="M1301" s="1" t="s">
        <v>441</v>
      </c>
      <c r="N1301" s="1" t="s">
        <v>79</v>
      </c>
      <c r="O1301" s="1" t="s">
        <v>80</v>
      </c>
      <c r="P1301" s="1" t="s">
        <v>43</v>
      </c>
      <c r="Q1301" s="1" t="s">
        <v>43</v>
      </c>
      <c r="R1301" s="3">
        <v>0</v>
      </c>
      <c r="S1301" s="1" t="s">
        <v>44</v>
      </c>
      <c r="T1301" s="1" t="s">
        <v>45</v>
      </c>
      <c r="U1301" s="1" t="s">
        <v>988</v>
      </c>
      <c r="V1301" s="1" t="s">
        <v>46</v>
      </c>
      <c r="W1301" s="1" t="s">
        <v>81</v>
      </c>
      <c r="X1301" s="1" t="s">
        <v>1779</v>
      </c>
      <c r="Y1301" s="1" t="s">
        <v>83</v>
      </c>
      <c r="Z1301" s="1" t="s">
        <v>84</v>
      </c>
      <c r="AA1301" s="1" t="s">
        <v>51</v>
      </c>
      <c r="AB1301" s="1" t="s">
        <v>1779</v>
      </c>
      <c r="AC1301" s="1" t="s">
        <v>37</v>
      </c>
    </row>
    <row r="1302" spans="1:29" hidden="1" x14ac:dyDescent="0.25">
      <c r="A1302" s="1" t="s">
        <v>33</v>
      </c>
      <c r="B1302" s="1" t="s">
        <v>34</v>
      </c>
      <c r="C1302" s="2">
        <v>45443</v>
      </c>
      <c r="D1302" s="1" t="s">
        <v>73</v>
      </c>
      <c r="E1302" s="1" t="s">
        <v>74</v>
      </c>
      <c r="F1302" s="1" t="s">
        <v>37</v>
      </c>
      <c r="G1302" s="1" t="s">
        <v>988</v>
      </c>
      <c r="H1302" s="1" t="s">
        <v>34</v>
      </c>
      <c r="I1302" s="3">
        <v>275939</v>
      </c>
      <c r="J1302" s="3">
        <v>0</v>
      </c>
      <c r="K1302" s="1" t="s">
        <v>40</v>
      </c>
      <c r="L1302" s="1" t="s">
        <v>166</v>
      </c>
      <c r="M1302" s="1" t="s">
        <v>167</v>
      </c>
      <c r="N1302" s="1" t="s">
        <v>79</v>
      </c>
      <c r="O1302" s="1" t="s">
        <v>80</v>
      </c>
      <c r="P1302" s="1" t="s">
        <v>43</v>
      </c>
      <c r="Q1302" s="1" t="s">
        <v>43</v>
      </c>
      <c r="R1302" s="3">
        <v>0</v>
      </c>
      <c r="S1302" s="1" t="s">
        <v>44</v>
      </c>
      <c r="T1302" s="1" t="s">
        <v>45</v>
      </c>
      <c r="U1302" s="1" t="s">
        <v>988</v>
      </c>
      <c r="V1302" s="1" t="s">
        <v>46</v>
      </c>
      <c r="W1302" s="1" t="s">
        <v>81</v>
      </c>
      <c r="X1302" s="1" t="s">
        <v>1779</v>
      </c>
      <c r="Y1302" s="1" t="s">
        <v>83</v>
      </c>
      <c r="Z1302" s="1" t="s">
        <v>84</v>
      </c>
      <c r="AA1302" s="1" t="s">
        <v>51</v>
      </c>
      <c r="AB1302" s="1" t="s">
        <v>1779</v>
      </c>
      <c r="AC1302" s="1" t="s">
        <v>37</v>
      </c>
    </row>
    <row r="1303" spans="1:29" hidden="1" x14ac:dyDescent="0.25">
      <c r="A1303" s="1" t="s">
        <v>33</v>
      </c>
      <c r="B1303" s="1" t="s">
        <v>34</v>
      </c>
      <c r="C1303" s="2">
        <v>45443</v>
      </c>
      <c r="D1303" s="1" t="s">
        <v>73</v>
      </c>
      <c r="E1303" s="1" t="s">
        <v>74</v>
      </c>
      <c r="F1303" s="1" t="s">
        <v>37</v>
      </c>
      <c r="G1303" s="1" t="s">
        <v>988</v>
      </c>
      <c r="H1303" s="1" t="s">
        <v>34</v>
      </c>
      <c r="I1303" s="3">
        <v>43334</v>
      </c>
      <c r="J1303" s="3">
        <v>0</v>
      </c>
      <c r="K1303" s="1" t="s">
        <v>40</v>
      </c>
      <c r="L1303" s="1" t="s">
        <v>354</v>
      </c>
      <c r="M1303" s="1" t="s">
        <v>355</v>
      </c>
      <c r="N1303" s="1" t="s">
        <v>79</v>
      </c>
      <c r="O1303" s="1" t="s">
        <v>80</v>
      </c>
      <c r="P1303" s="1" t="s">
        <v>43</v>
      </c>
      <c r="Q1303" s="1" t="s">
        <v>43</v>
      </c>
      <c r="R1303" s="3">
        <v>0</v>
      </c>
      <c r="S1303" s="1" t="s">
        <v>44</v>
      </c>
      <c r="T1303" s="1" t="s">
        <v>45</v>
      </c>
      <c r="U1303" s="1" t="s">
        <v>988</v>
      </c>
      <c r="V1303" s="1" t="s">
        <v>46</v>
      </c>
      <c r="W1303" s="1" t="s">
        <v>81</v>
      </c>
      <c r="X1303" s="1" t="s">
        <v>1779</v>
      </c>
      <c r="Y1303" s="1" t="s">
        <v>83</v>
      </c>
      <c r="Z1303" s="1" t="s">
        <v>84</v>
      </c>
      <c r="AA1303" s="1" t="s">
        <v>51</v>
      </c>
      <c r="AB1303" s="1" t="s">
        <v>1779</v>
      </c>
      <c r="AC1303" s="1" t="s">
        <v>37</v>
      </c>
    </row>
    <row r="1304" spans="1:29" hidden="1" x14ac:dyDescent="0.25">
      <c r="A1304" s="1" t="s">
        <v>33</v>
      </c>
      <c r="B1304" s="1" t="s">
        <v>34</v>
      </c>
      <c r="C1304" s="2">
        <v>45443</v>
      </c>
      <c r="D1304" s="1" t="s">
        <v>73</v>
      </c>
      <c r="E1304" s="1" t="s">
        <v>74</v>
      </c>
      <c r="F1304" s="1" t="s">
        <v>37</v>
      </c>
      <c r="G1304" s="1" t="s">
        <v>988</v>
      </c>
      <c r="H1304" s="1" t="s">
        <v>34</v>
      </c>
      <c r="I1304" s="3">
        <v>728453</v>
      </c>
      <c r="J1304" s="3">
        <v>0</v>
      </c>
      <c r="K1304" s="1" t="s">
        <v>40</v>
      </c>
      <c r="L1304" s="1" t="s">
        <v>230</v>
      </c>
      <c r="M1304" s="1" t="s">
        <v>231</v>
      </c>
      <c r="N1304" s="1" t="s">
        <v>79</v>
      </c>
      <c r="O1304" s="1" t="s">
        <v>80</v>
      </c>
      <c r="P1304" s="1" t="s">
        <v>43</v>
      </c>
      <c r="Q1304" s="1" t="s">
        <v>43</v>
      </c>
      <c r="R1304" s="3">
        <v>0</v>
      </c>
      <c r="S1304" s="1" t="s">
        <v>44</v>
      </c>
      <c r="T1304" s="1" t="s">
        <v>45</v>
      </c>
      <c r="U1304" s="1" t="s">
        <v>988</v>
      </c>
      <c r="V1304" s="1" t="s">
        <v>46</v>
      </c>
      <c r="W1304" s="1" t="s">
        <v>81</v>
      </c>
      <c r="X1304" s="1" t="s">
        <v>1779</v>
      </c>
      <c r="Y1304" s="1" t="s">
        <v>83</v>
      </c>
      <c r="Z1304" s="1" t="s">
        <v>84</v>
      </c>
      <c r="AA1304" s="1" t="s">
        <v>51</v>
      </c>
      <c r="AB1304" s="1" t="s">
        <v>1779</v>
      </c>
      <c r="AC1304" s="1" t="s">
        <v>37</v>
      </c>
    </row>
    <row r="1305" spans="1:29" hidden="1" x14ac:dyDescent="0.25">
      <c r="A1305" s="1" t="s">
        <v>33</v>
      </c>
      <c r="B1305" s="1" t="s">
        <v>34</v>
      </c>
      <c r="C1305" s="2">
        <v>45443</v>
      </c>
      <c r="D1305" s="1" t="s">
        <v>73</v>
      </c>
      <c r="E1305" s="1" t="s">
        <v>74</v>
      </c>
      <c r="F1305" s="1" t="s">
        <v>37</v>
      </c>
      <c r="G1305" s="1" t="s">
        <v>988</v>
      </c>
      <c r="H1305" s="1" t="s">
        <v>34</v>
      </c>
      <c r="I1305" s="3">
        <v>130000</v>
      </c>
      <c r="J1305" s="3">
        <v>0</v>
      </c>
      <c r="K1305" s="1" t="s">
        <v>40</v>
      </c>
      <c r="L1305" s="1" t="s">
        <v>669</v>
      </c>
      <c r="M1305" s="1" t="s">
        <v>670</v>
      </c>
      <c r="N1305" s="1" t="s">
        <v>79</v>
      </c>
      <c r="O1305" s="1" t="s">
        <v>80</v>
      </c>
      <c r="P1305" s="1" t="s">
        <v>43</v>
      </c>
      <c r="Q1305" s="1" t="s">
        <v>43</v>
      </c>
      <c r="R1305" s="3">
        <v>0</v>
      </c>
      <c r="S1305" s="1" t="s">
        <v>44</v>
      </c>
      <c r="T1305" s="1" t="s">
        <v>45</v>
      </c>
      <c r="U1305" s="1" t="s">
        <v>988</v>
      </c>
      <c r="V1305" s="1" t="s">
        <v>46</v>
      </c>
      <c r="W1305" s="1" t="s">
        <v>81</v>
      </c>
      <c r="X1305" s="1" t="s">
        <v>1779</v>
      </c>
      <c r="Y1305" s="1" t="s">
        <v>83</v>
      </c>
      <c r="Z1305" s="1" t="s">
        <v>84</v>
      </c>
      <c r="AA1305" s="1" t="s">
        <v>51</v>
      </c>
      <c r="AB1305" s="1" t="s">
        <v>1779</v>
      </c>
      <c r="AC1305" s="1" t="s">
        <v>37</v>
      </c>
    </row>
    <row r="1306" spans="1:29" hidden="1" x14ac:dyDescent="0.25">
      <c r="A1306" s="1" t="s">
        <v>33</v>
      </c>
      <c r="B1306" s="1" t="s">
        <v>34</v>
      </c>
      <c r="C1306" s="2">
        <v>45443</v>
      </c>
      <c r="D1306" s="1" t="s">
        <v>73</v>
      </c>
      <c r="E1306" s="1" t="s">
        <v>74</v>
      </c>
      <c r="F1306" s="1" t="s">
        <v>37</v>
      </c>
      <c r="G1306" s="1" t="s">
        <v>988</v>
      </c>
      <c r="H1306" s="1" t="s">
        <v>34</v>
      </c>
      <c r="I1306" s="3">
        <v>650000</v>
      </c>
      <c r="J1306" s="3">
        <v>0</v>
      </c>
      <c r="K1306" s="1" t="s">
        <v>40</v>
      </c>
      <c r="L1306" s="1" t="s">
        <v>125</v>
      </c>
      <c r="M1306" s="1" t="s">
        <v>126</v>
      </c>
      <c r="N1306" s="1" t="s">
        <v>79</v>
      </c>
      <c r="O1306" s="1" t="s">
        <v>80</v>
      </c>
      <c r="P1306" s="1" t="s">
        <v>43</v>
      </c>
      <c r="Q1306" s="1" t="s">
        <v>43</v>
      </c>
      <c r="R1306" s="3">
        <v>0</v>
      </c>
      <c r="S1306" s="1" t="s">
        <v>44</v>
      </c>
      <c r="T1306" s="1" t="s">
        <v>45</v>
      </c>
      <c r="U1306" s="1" t="s">
        <v>988</v>
      </c>
      <c r="V1306" s="1" t="s">
        <v>46</v>
      </c>
      <c r="W1306" s="1" t="s">
        <v>81</v>
      </c>
      <c r="X1306" s="1" t="s">
        <v>1779</v>
      </c>
      <c r="Y1306" s="1" t="s">
        <v>83</v>
      </c>
      <c r="Z1306" s="1" t="s">
        <v>84</v>
      </c>
      <c r="AA1306" s="1" t="s">
        <v>51</v>
      </c>
      <c r="AB1306" s="1" t="s">
        <v>1779</v>
      </c>
      <c r="AC1306" s="1" t="s">
        <v>37</v>
      </c>
    </row>
    <row r="1307" spans="1:29" hidden="1" x14ac:dyDescent="0.25">
      <c r="A1307" s="1" t="s">
        <v>33</v>
      </c>
      <c r="B1307" s="1" t="s">
        <v>34</v>
      </c>
      <c r="C1307" s="2">
        <v>45443</v>
      </c>
      <c r="D1307" s="1" t="s">
        <v>73</v>
      </c>
      <c r="E1307" s="1" t="s">
        <v>74</v>
      </c>
      <c r="F1307" s="1" t="s">
        <v>37</v>
      </c>
      <c r="G1307" s="1" t="s">
        <v>988</v>
      </c>
      <c r="H1307" s="1" t="s">
        <v>34</v>
      </c>
      <c r="I1307" s="3">
        <v>43334</v>
      </c>
      <c r="J1307" s="3">
        <v>0</v>
      </c>
      <c r="K1307" s="1" t="s">
        <v>40</v>
      </c>
      <c r="L1307" s="1" t="s">
        <v>148</v>
      </c>
      <c r="M1307" s="1" t="s">
        <v>149</v>
      </c>
      <c r="N1307" s="1" t="s">
        <v>79</v>
      </c>
      <c r="O1307" s="1" t="s">
        <v>80</v>
      </c>
      <c r="P1307" s="1" t="s">
        <v>43</v>
      </c>
      <c r="Q1307" s="1" t="s">
        <v>43</v>
      </c>
      <c r="R1307" s="3">
        <v>0</v>
      </c>
      <c r="S1307" s="1" t="s">
        <v>44</v>
      </c>
      <c r="T1307" s="1" t="s">
        <v>45</v>
      </c>
      <c r="U1307" s="1" t="s">
        <v>988</v>
      </c>
      <c r="V1307" s="1" t="s">
        <v>46</v>
      </c>
      <c r="W1307" s="1" t="s">
        <v>81</v>
      </c>
      <c r="X1307" s="1" t="s">
        <v>1779</v>
      </c>
      <c r="Y1307" s="1" t="s">
        <v>83</v>
      </c>
      <c r="Z1307" s="1" t="s">
        <v>84</v>
      </c>
      <c r="AA1307" s="1" t="s">
        <v>51</v>
      </c>
      <c r="AB1307" s="1" t="s">
        <v>1779</v>
      </c>
      <c r="AC1307" s="1" t="s">
        <v>37</v>
      </c>
    </row>
    <row r="1308" spans="1:29" hidden="1" x14ac:dyDescent="0.25">
      <c r="A1308" s="1" t="s">
        <v>33</v>
      </c>
      <c r="B1308" s="1" t="s">
        <v>34</v>
      </c>
      <c r="C1308" s="2">
        <v>45443</v>
      </c>
      <c r="D1308" s="1" t="s">
        <v>73</v>
      </c>
      <c r="E1308" s="1" t="s">
        <v>74</v>
      </c>
      <c r="F1308" s="1" t="s">
        <v>37</v>
      </c>
      <c r="G1308" s="1" t="s">
        <v>988</v>
      </c>
      <c r="H1308" s="1" t="s">
        <v>34</v>
      </c>
      <c r="I1308" s="3">
        <v>650000</v>
      </c>
      <c r="J1308" s="3">
        <v>0</v>
      </c>
      <c r="K1308" s="1" t="s">
        <v>40</v>
      </c>
      <c r="L1308" s="1" t="s">
        <v>601</v>
      </c>
      <c r="M1308" s="1" t="s">
        <v>602</v>
      </c>
      <c r="N1308" s="1" t="s">
        <v>79</v>
      </c>
      <c r="O1308" s="1" t="s">
        <v>80</v>
      </c>
      <c r="P1308" s="1" t="s">
        <v>43</v>
      </c>
      <c r="Q1308" s="1" t="s">
        <v>43</v>
      </c>
      <c r="R1308" s="3">
        <v>0</v>
      </c>
      <c r="S1308" s="1" t="s">
        <v>44</v>
      </c>
      <c r="T1308" s="1" t="s">
        <v>45</v>
      </c>
      <c r="U1308" s="1" t="s">
        <v>988</v>
      </c>
      <c r="V1308" s="1" t="s">
        <v>46</v>
      </c>
      <c r="W1308" s="1" t="s">
        <v>81</v>
      </c>
      <c r="X1308" s="1" t="s">
        <v>1779</v>
      </c>
      <c r="Y1308" s="1" t="s">
        <v>83</v>
      </c>
      <c r="Z1308" s="1" t="s">
        <v>84</v>
      </c>
      <c r="AA1308" s="1" t="s">
        <v>51</v>
      </c>
      <c r="AB1308" s="1" t="s">
        <v>1779</v>
      </c>
      <c r="AC1308" s="1" t="s">
        <v>37</v>
      </c>
    </row>
    <row r="1309" spans="1:29" hidden="1" x14ac:dyDescent="0.25">
      <c r="A1309" s="1" t="s">
        <v>33</v>
      </c>
      <c r="B1309" s="1" t="s">
        <v>34</v>
      </c>
      <c r="C1309" s="2">
        <v>45443</v>
      </c>
      <c r="D1309" s="1" t="s">
        <v>73</v>
      </c>
      <c r="E1309" s="1" t="s">
        <v>74</v>
      </c>
      <c r="F1309" s="1" t="s">
        <v>37</v>
      </c>
      <c r="G1309" s="1" t="s">
        <v>988</v>
      </c>
      <c r="H1309" s="1" t="s">
        <v>34</v>
      </c>
      <c r="I1309" s="3">
        <v>478324</v>
      </c>
      <c r="J1309" s="3">
        <v>0</v>
      </c>
      <c r="K1309" s="1" t="s">
        <v>40</v>
      </c>
      <c r="L1309" s="1" t="s">
        <v>152</v>
      </c>
      <c r="M1309" s="1" t="s">
        <v>153</v>
      </c>
      <c r="N1309" s="1" t="s">
        <v>79</v>
      </c>
      <c r="O1309" s="1" t="s">
        <v>80</v>
      </c>
      <c r="P1309" s="1" t="s">
        <v>43</v>
      </c>
      <c r="Q1309" s="1" t="s">
        <v>43</v>
      </c>
      <c r="R1309" s="3">
        <v>0</v>
      </c>
      <c r="S1309" s="1" t="s">
        <v>44</v>
      </c>
      <c r="T1309" s="1" t="s">
        <v>45</v>
      </c>
      <c r="U1309" s="1" t="s">
        <v>988</v>
      </c>
      <c r="V1309" s="1" t="s">
        <v>46</v>
      </c>
      <c r="W1309" s="1" t="s">
        <v>81</v>
      </c>
      <c r="X1309" s="1" t="s">
        <v>1779</v>
      </c>
      <c r="Y1309" s="1" t="s">
        <v>83</v>
      </c>
      <c r="Z1309" s="1" t="s">
        <v>84</v>
      </c>
      <c r="AA1309" s="1" t="s">
        <v>51</v>
      </c>
      <c r="AB1309" s="1" t="s">
        <v>1779</v>
      </c>
      <c r="AC1309" s="1" t="s">
        <v>37</v>
      </c>
    </row>
    <row r="1310" spans="1:29" hidden="1" x14ac:dyDescent="0.25">
      <c r="A1310" s="1" t="s">
        <v>33</v>
      </c>
      <c r="B1310" s="1" t="s">
        <v>34</v>
      </c>
      <c r="C1310" s="2">
        <v>45443</v>
      </c>
      <c r="D1310" s="1" t="s">
        <v>73</v>
      </c>
      <c r="E1310" s="1" t="s">
        <v>74</v>
      </c>
      <c r="F1310" s="1" t="s">
        <v>37</v>
      </c>
      <c r="G1310" s="1" t="s">
        <v>988</v>
      </c>
      <c r="H1310" s="1" t="s">
        <v>34</v>
      </c>
      <c r="I1310" s="3">
        <v>346578</v>
      </c>
      <c r="J1310" s="3">
        <v>0</v>
      </c>
      <c r="K1310" s="1" t="s">
        <v>40</v>
      </c>
      <c r="L1310" s="1" t="s">
        <v>1610</v>
      </c>
      <c r="M1310" s="1" t="s">
        <v>1611</v>
      </c>
      <c r="N1310" s="1" t="s">
        <v>1075</v>
      </c>
      <c r="O1310" s="1" t="s">
        <v>1076</v>
      </c>
      <c r="P1310" s="1" t="s">
        <v>43</v>
      </c>
      <c r="Q1310" s="1" t="s">
        <v>43</v>
      </c>
      <c r="R1310" s="3">
        <v>0</v>
      </c>
      <c r="S1310" s="1" t="s">
        <v>44</v>
      </c>
      <c r="T1310" s="1" t="s">
        <v>45</v>
      </c>
      <c r="U1310" s="1" t="s">
        <v>988</v>
      </c>
      <c r="V1310" s="1" t="s">
        <v>46</v>
      </c>
      <c r="W1310" s="1" t="s">
        <v>81</v>
      </c>
      <c r="X1310" s="1" t="s">
        <v>1779</v>
      </c>
      <c r="Y1310" s="1" t="s">
        <v>83</v>
      </c>
      <c r="Z1310" s="1" t="s">
        <v>84</v>
      </c>
      <c r="AA1310" s="1" t="s">
        <v>51</v>
      </c>
      <c r="AB1310" s="1" t="s">
        <v>1779</v>
      </c>
      <c r="AC1310" s="1" t="s">
        <v>37</v>
      </c>
    </row>
    <row r="1311" spans="1:29" hidden="1" x14ac:dyDescent="0.25">
      <c r="A1311" s="1" t="s">
        <v>33</v>
      </c>
      <c r="B1311" s="1" t="s">
        <v>34</v>
      </c>
      <c r="C1311" s="2">
        <v>45443</v>
      </c>
      <c r="D1311" s="1" t="s">
        <v>73</v>
      </c>
      <c r="E1311" s="1" t="s">
        <v>74</v>
      </c>
      <c r="F1311" s="1" t="s">
        <v>37</v>
      </c>
      <c r="G1311" s="1" t="s">
        <v>988</v>
      </c>
      <c r="H1311" s="1" t="s">
        <v>34</v>
      </c>
      <c r="I1311" s="3">
        <v>7594050</v>
      </c>
      <c r="J1311" s="3">
        <v>0</v>
      </c>
      <c r="K1311" s="1" t="s">
        <v>40</v>
      </c>
      <c r="L1311" s="1" t="s">
        <v>1751</v>
      </c>
      <c r="M1311" s="1" t="s">
        <v>720</v>
      </c>
      <c r="N1311" s="1" t="s">
        <v>1323</v>
      </c>
      <c r="O1311" s="1" t="s">
        <v>1324</v>
      </c>
      <c r="P1311" s="1" t="s">
        <v>43</v>
      </c>
      <c r="Q1311" s="1" t="s">
        <v>43</v>
      </c>
      <c r="R1311" s="3">
        <v>0</v>
      </c>
      <c r="S1311" s="1" t="s">
        <v>44</v>
      </c>
      <c r="T1311" s="1" t="s">
        <v>45</v>
      </c>
      <c r="U1311" s="1" t="s">
        <v>988</v>
      </c>
      <c r="V1311" s="1" t="s">
        <v>46</v>
      </c>
      <c r="W1311" s="1" t="s">
        <v>81</v>
      </c>
      <c r="X1311" s="1" t="s">
        <v>1779</v>
      </c>
      <c r="Y1311" s="1" t="s">
        <v>83</v>
      </c>
      <c r="Z1311" s="1" t="s">
        <v>84</v>
      </c>
      <c r="AA1311" s="1" t="s">
        <v>51</v>
      </c>
      <c r="AB1311" s="1" t="s">
        <v>1779</v>
      </c>
      <c r="AC1311" s="1" t="s">
        <v>37</v>
      </c>
    </row>
    <row r="1312" spans="1:29" hidden="1" x14ac:dyDescent="0.25">
      <c r="A1312" s="1" t="s">
        <v>33</v>
      </c>
      <c r="B1312" s="1" t="s">
        <v>34</v>
      </c>
      <c r="C1312" s="2">
        <v>45443</v>
      </c>
      <c r="D1312" s="1" t="s">
        <v>73</v>
      </c>
      <c r="E1312" s="1" t="s">
        <v>74</v>
      </c>
      <c r="F1312" s="1" t="s">
        <v>37</v>
      </c>
      <c r="G1312" s="1" t="s">
        <v>988</v>
      </c>
      <c r="H1312" s="1" t="s">
        <v>34</v>
      </c>
      <c r="I1312" s="3">
        <v>693334</v>
      </c>
      <c r="J1312" s="3">
        <v>0</v>
      </c>
      <c r="K1312" s="1" t="s">
        <v>40</v>
      </c>
      <c r="L1312" s="1" t="s">
        <v>303</v>
      </c>
      <c r="M1312" s="1" t="s">
        <v>304</v>
      </c>
      <c r="N1312" s="1" t="s">
        <v>295</v>
      </c>
      <c r="O1312" s="1" t="s">
        <v>296</v>
      </c>
      <c r="P1312" s="1" t="s">
        <v>43</v>
      </c>
      <c r="Q1312" s="1" t="s">
        <v>43</v>
      </c>
      <c r="R1312" s="3">
        <v>0</v>
      </c>
      <c r="S1312" s="1" t="s">
        <v>44</v>
      </c>
      <c r="T1312" s="1" t="s">
        <v>45</v>
      </c>
      <c r="U1312" s="1" t="s">
        <v>988</v>
      </c>
      <c r="V1312" s="1" t="s">
        <v>46</v>
      </c>
      <c r="W1312" s="1" t="s">
        <v>81</v>
      </c>
      <c r="X1312" s="1" t="s">
        <v>1779</v>
      </c>
      <c r="Y1312" s="1" t="s">
        <v>83</v>
      </c>
      <c r="Z1312" s="1" t="s">
        <v>84</v>
      </c>
      <c r="AA1312" s="1" t="s">
        <v>51</v>
      </c>
      <c r="AB1312" s="1" t="s">
        <v>1779</v>
      </c>
      <c r="AC1312" s="1" t="s">
        <v>37</v>
      </c>
    </row>
    <row r="1313" spans="1:29" hidden="1" x14ac:dyDescent="0.25">
      <c r="A1313" s="1" t="s">
        <v>33</v>
      </c>
      <c r="B1313" s="1" t="s">
        <v>34</v>
      </c>
      <c r="C1313" s="2">
        <v>45443</v>
      </c>
      <c r="D1313" s="1" t="s">
        <v>73</v>
      </c>
      <c r="E1313" s="1" t="s">
        <v>74</v>
      </c>
      <c r="F1313" s="1" t="s">
        <v>37</v>
      </c>
      <c r="G1313" s="1" t="s">
        <v>988</v>
      </c>
      <c r="H1313" s="1" t="s">
        <v>34</v>
      </c>
      <c r="I1313" s="3">
        <v>430218</v>
      </c>
      <c r="J1313" s="3">
        <v>0</v>
      </c>
      <c r="K1313" s="1" t="s">
        <v>40</v>
      </c>
      <c r="L1313" s="1" t="s">
        <v>359</v>
      </c>
      <c r="M1313" s="1" t="s">
        <v>360</v>
      </c>
      <c r="N1313" s="1" t="s">
        <v>422</v>
      </c>
      <c r="O1313" s="1" t="s">
        <v>423</v>
      </c>
      <c r="P1313" s="1" t="s">
        <v>43</v>
      </c>
      <c r="Q1313" s="1" t="s">
        <v>43</v>
      </c>
      <c r="R1313" s="3">
        <v>0</v>
      </c>
      <c r="S1313" s="1" t="s">
        <v>44</v>
      </c>
      <c r="T1313" s="1" t="s">
        <v>45</v>
      </c>
      <c r="U1313" s="1" t="s">
        <v>988</v>
      </c>
      <c r="V1313" s="1" t="s">
        <v>46</v>
      </c>
      <c r="W1313" s="1" t="s">
        <v>81</v>
      </c>
      <c r="X1313" s="1" t="s">
        <v>1779</v>
      </c>
      <c r="Y1313" s="1" t="s">
        <v>83</v>
      </c>
      <c r="Z1313" s="1" t="s">
        <v>84</v>
      </c>
      <c r="AA1313" s="1" t="s">
        <v>51</v>
      </c>
      <c r="AB1313" s="1" t="s">
        <v>1779</v>
      </c>
      <c r="AC1313" s="1" t="s">
        <v>37</v>
      </c>
    </row>
    <row r="1314" spans="1:29" hidden="1" x14ac:dyDescent="0.25">
      <c r="A1314" s="1" t="s">
        <v>33</v>
      </c>
      <c r="B1314" s="1" t="s">
        <v>34</v>
      </c>
      <c r="C1314" s="2">
        <v>45443</v>
      </c>
      <c r="D1314" s="1" t="s">
        <v>73</v>
      </c>
      <c r="E1314" s="1" t="s">
        <v>74</v>
      </c>
      <c r="F1314" s="1" t="s">
        <v>37</v>
      </c>
      <c r="G1314" s="1" t="s">
        <v>988</v>
      </c>
      <c r="H1314" s="1" t="s">
        <v>34</v>
      </c>
      <c r="I1314" s="3">
        <v>520001</v>
      </c>
      <c r="J1314" s="3">
        <v>0</v>
      </c>
      <c r="K1314" s="1" t="s">
        <v>40</v>
      </c>
      <c r="L1314" s="1" t="s">
        <v>470</v>
      </c>
      <c r="M1314" s="1" t="s">
        <v>471</v>
      </c>
      <c r="N1314" s="1" t="s">
        <v>79</v>
      </c>
      <c r="O1314" s="1" t="s">
        <v>80</v>
      </c>
      <c r="P1314" s="1" t="s">
        <v>43</v>
      </c>
      <c r="Q1314" s="1" t="s">
        <v>43</v>
      </c>
      <c r="R1314" s="3">
        <v>0</v>
      </c>
      <c r="S1314" s="1" t="s">
        <v>44</v>
      </c>
      <c r="T1314" s="1" t="s">
        <v>45</v>
      </c>
      <c r="U1314" s="1" t="s">
        <v>988</v>
      </c>
      <c r="V1314" s="1" t="s">
        <v>46</v>
      </c>
      <c r="W1314" s="1" t="s">
        <v>81</v>
      </c>
      <c r="X1314" s="1" t="s">
        <v>1779</v>
      </c>
      <c r="Y1314" s="1" t="s">
        <v>83</v>
      </c>
      <c r="Z1314" s="1" t="s">
        <v>84</v>
      </c>
      <c r="AA1314" s="1" t="s">
        <v>51</v>
      </c>
      <c r="AB1314" s="1" t="s">
        <v>1779</v>
      </c>
      <c r="AC1314" s="1" t="s">
        <v>37</v>
      </c>
    </row>
    <row r="1315" spans="1:29" hidden="1" x14ac:dyDescent="0.25">
      <c r="A1315" s="1" t="s">
        <v>33</v>
      </c>
      <c r="B1315" s="1" t="s">
        <v>34</v>
      </c>
      <c r="C1315" s="2">
        <v>45443</v>
      </c>
      <c r="D1315" s="1" t="s">
        <v>73</v>
      </c>
      <c r="E1315" s="1" t="s">
        <v>74</v>
      </c>
      <c r="F1315" s="1" t="s">
        <v>37</v>
      </c>
      <c r="G1315" s="1" t="s">
        <v>988</v>
      </c>
      <c r="H1315" s="1" t="s">
        <v>34</v>
      </c>
      <c r="I1315" s="3">
        <v>43334</v>
      </c>
      <c r="J1315" s="3">
        <v>0</v>
      </c>
      <c r="K1315" s="1" t="s">
        <v>40</v>
      </c>
      <c r="L1315" s="1" t="s">
        <v>729</v>
      </c>
      <c r="M1315" s="1" t="s">
        <v>730</v>
      </c>
      <c r="N1315" s="1" t="s">
        <v>79</v>
      </c>
      <c r="O1315" s="1" t="s">
        <v>80</v>
      </c>
      <c r="P1315" s="1" t="s">
        <v>43</v>
      </c>
      <c r="Q1315" s="1" t="s">
        <v>43</v>
      </c>
      <c r="R1315" s="3">
        <v>0</v>
      </c>
      <c r="S1315" s="1" t="s">
        <v>44</v>
      </c>
      <c r="T1315" s="1" t="s">
        <v>45</v>
      </c>
      <c r="U1315" s="1" t="s">
        <v>988</v>
      </c>
      <c r="V1315" s="1" t="s">
        <v>46</v>
      </c>
      <c r="W1315" s="1" t="s">
        <v>81</v>
      </c>
      <c r="X1315" s="1" t="s">
        <v>1779</v>
      </c>
      <c r="Y1315" s="1" t="s">
        <v>83</v>
      </c>
      <c r="Z1315" s="1" t="s">
        <v>84</v>
      </c>
      <c r="AA1315" s="1" t="s">
        <v>51</v>
      </c>
      <c r="AB1315" s="1" t="s">
        <v>1779</v>
      </c>
      <c r="AC1315" s="1" t="s">
        <v>37</v>
      </c>
    </row>
    <row r="1316" spans="1:29" hidden="1" x14ac:dyDescent="0.25">
      <c r="A1316" s="1" t="s">
        <v>33</v>
      </c>
      <c r="B1316" s="1" t="s">
        <v>34</v>
      </c>
      <c r="C1316" s="2">
        <v>45443</v>
      </c>
      <c r="D1316" s="1" t="s">
        <v>73</v>
      </c>
      <c r="E1316" s="1" t="s">
        <v>74</v>
      </c>
      <c r="F1316" s="1" t="s">
        <v>37</v>
      </c>
      <c r="G1316" s="1" t="s">
        <v>988</v>
      </c>
      <c r="H1316" s="1" t="s">
        <v>34</v>
      </c>
      <c r="I1316" s="3">
        <v>433334</v>
      </c>
      <c r="J1316" s="3">
        <v>0</v>
      </c>
      <c r="K1316" s="1" t="s">
        <v>40</v>
      </c>
      <c r="L1316" s="1" t="s">
        <v>377</v>
      </c>
      <c r="M1316" s="1" t="s">
        <v>378</v>
      </c>
      <c r="N1316" s="1" t="s">
        <v>79</v>
      </c>
      <c r="O1316" s="1" t="s">
        <v>80</v>
      </c>
      <c r="P1316" s="1" t="s">
        <v>43</v>
      </c>
      <c r="Q1316" s="1" t="s">
        <v>43</v>
      </c>
      <c r="R1316" s="3">
        <v>0</v>
      </c>
      <c r="S1316" s="1" t="s">
        <v>44</v>
      </c>
      <c r="T1316" s="1" t="s">
        <v>45</v>
      </c>
      <c r="U1316" s="1" t="s">
        <v>988</v>
      </c>
      <c r="V1316" s="1" t="s">
        <v>46</v>
      </c>
      <c r="W1316" s="1" t="s">
        <v>81</v>
      </c>
      <c r="X1316" s="1" t="s">
        <v>1779</v>
      </c>
      <c r="Y1316" s="1" t="s">
        <v>83</v>
      </c>
      <c r="Z1316" s="1" t="s">
        <v>84</v>
      </c>
      <c r="AA1316" s="1" t="s">
        <v>51</v>
      </c>
      <c r="AB1316" s="1" t="s">
        <v>1779</v>
      </c>
      <c r="AC1316" s="1" t="s">
        <v>37</v>
      </c>
    </row>
    <row r="1317" spans="1:29" hidden="1" x14ac:dyDescent="0.25">
      <c r="A1317" s="1" t="s">
        <v>33</v>
      </c>
      <c r="B1317" s="1" t="s">
        <v>34</v>
      </c>
      <c r="C1317" s="2">
        <v>45443</v>
      </c>
      <c r="D1317" s="1" t="s">
        <v>73</v>
      </c>
      <c r="E1317" s="1" t="s">
        <v>74</v>
      </c>
      <c r="F1317" s="1" t="s">
        <v>37</v>
      </c>
      <c r="G1317" s="1" t="s">
        <v>988</v>
      </c>
      <c r="H1317" s="1" t="s">
        <v>34</v>
      </c>
      <c r="I1317" s="3">
        <v>50573</v>
      </c>
      <c r="J1317" s="3">
        <v>0</v>
      </c>
      <c r="K1317" s="1" t="s">
        <v>40</v>
      </c>
      <c r="L1317" s="1" t="s">
        <v>553</v>
      </c>
      <c r="M1317" s="1" t="s">
        <v>554</v>
      </c>
      <c r="N1317" s="1" t="s">
        <v>79</v>
      </c>
      <c r="O1317" s="1" t="s">
        <v>80</v>
      </c>
      <c r="P1317" s="1" t="s">
        <v>43</v>
      </c>
      <c r="Q1317" s="1" t="s">
        <v>43</v>
      </c>
      <c r="R1317" s="3">
        <v>0</v>
      </c>
      <c r="S1317" s="1" t="s">
        <v>44</v>
      </c>
      <c r="T1317" s="1" t="s">
        <v>45</v>
      </c>
      <c r="U1317" s="1" t="s">
        <v>988</v>
      </c>
      <c r="V1317" s="1" t="s">
        <v>46</v>
      </c>
      <c r="W1317" s="1" t="s">
        <v>81</v>
      </c>
      <c r="X1317" s="1" t="s">
        <v>1779</v>
      </c>
      <c r="Y1317" s="1" t="s">
        <v>83</v>
      </c>
      <c r="Z1317" s="1" t="s">
        <v>84</v>
      </c>
      <c r="AA1317" s="1" t="s">
        <v>51</v>
      </c>
      <c r="AB1317" s="1" t="s">
        <v>1779</v>
      </c>
      <c r="AC1317" s="1" t="s">
        <v>37</v>
      </c>
    </row>
    <row r="1318" spans="1:29" hidden="1" x14ac:dyDescent="0.25">
      <c r="A1318" s="1" t="s">
        <v>33</v>
      </c>
      <c r="B1318" s="1" t="s">
        <v>34</v>
      </c>
      <c r="C1318" s="2">
        <v>45443</v>
      </c>
      <c r="D1318" s="1" t="s">
        <v>73</v>
      </c>
      <c r="E1318" s="1" t="s">
        <v>74</v>
      </c>
      <c r="F1318" s="1" t="s">
        <v>37</v>
      </c>
      <c r="G1318" s="1" t="s">
        <v>988</v>
      </c>
      <c r="H1318" s="1" t="s">
        <v>34</v>
      </c>
      <c r="I1318" s="3">
        <v>43334</v>
      </c>
      <c r="J1318" s="3">
        <v>0</v>
      </c>
      <c r="K1318" s="1" t="s">
        <v>40</v>
      </c>
      <c r="L1318" s="1" t="s">
        <v>133</v>
      </c>
      <c r="M1318" s="1" t="s">
        <v>134</v>
      </c>
      <c r="N1318" s="1" t="s">
        <v>79</v>
      </c>
      <c r="O1318" s="1" t="s">
        <v>80</v>
      </c>
      <c r="P1318" s="1" t="s">
        <v>43</v>
      </c>
      <c r="Q1318" s="1" t="s">
        <v>43</v>
      </c>
      <c r="R1318" s="3">
        <v>0</v>
      </c>
      <c r="S1318" s="1" t="s">
        <v>44</v>
      </c>
      <c r="T1318" s="1" t="s">
        <v>45</v>
      </c>
      <c r="U1318" s="1" t="s">
        <v>988</v>
      </c>
      <c r="V1318" s="1" t="s">
        <v>46</v>
      </c>
      <c r="W1318" s="1" t="s">
        <v>81</v>
      </c>
      <c r="X1318" s="1" t="s">
        <v>1779</v>
      </c>
      <c r="Y1318" s="1" t="s">
        <v>83</v>
      </c>
      <c r="Z1318" s="1" t="s">
        <v>84</v>
      </c>
      <c r="AA1318" s="1" t="s">
        <v>51</v>
      </c>
      <c r="AB1318" s="1" t="s">
        <v>1779</v>
      </c>
      <c r="AC1318" s="1" t="s">
        <v>37</v>
      </c>
    </row>
    <row r="1319" spans="1:29" hidden="1" x14ac:dyDescent="0.25">
      <c r="A1319" s="1" t="s">
        <v>33</v>
      </c>
      <c r="B1319" s="1" t="s">
        <v>34</v>
      </c>
      <c r="C1319" s="2">
        <v>45443</v>
      </c>
      <c r="D1319" s="1" t="s">
        <v>73</v>
      </c>
      <c r="E1319" s="1" t="s">
        <v>74</v>
      </c>
      <c r="F1319" s="1" t="s">
        <v>37</v>
      </c>
      <c r="G1319" s="1" t="s">
        <v>988</v>
      </c>
      <c r="H1319" s="1" t="s">
        <v>34</v>
      </c>
      <c r="I1319" s="3">
        <v>606667</v>
      </c>
      <c r="J1319" s="3">
        <v>0</v>
      </c>
      <c r="K1319" s="1" t="s">
        <v>40</v>
      </c>
      <c r="L1319" s="1" t="s">
        <v>125</v>
      </c>
      <c r="M1319" s="1" t="s">
        <v>126</v>
      </c>
      <c r="N1319" s="1" t="s">
        <v>79</v>
      </c>
      <c r="O1319" s="1" t="s">
        <v>80</v>
      </c>
      <c r="P1319" s="1" t="s">
        <v>43</v>
      </c>
      <c r="Q1319" s="1" t="s">
        <v>43</v>
      </c>
      <c r="R1319" s="3">
        <v>0</v>
      </c>
      <c r="S1319" s="1" t="s">
        <v>44</v>
      </c>
      <c r="T1319" s="1" t="s">
        <v>45</v>
      </c>
      <c r="U1319" s="1" t="s">
        <v>988</v>
      </c>
      <c r="V1319" s="1" t="s">
        <v>46</v>
      </c>
      <c r="W1319" s="1" t="s">
        <v>81</v>
      </c>
      <c r="X1319" s="1" t="s">
        <v>1779</v>
      </c>
      <c r="Y1319" s="1" t="s">
        <v>83</v>
      </c>
      <c r="Z1319" s="1" t="s">
        <v>84</v>
      </c>
      <c r="AA1319" s="1" t="s">
        <v>51</v>
      </c>
      <c r="AB1319" s="1" t="s">
        <v>1779</v>
      </c>
      <c r="AC1319" s="1" t="s">
        <v>37</v>
      </c>
    </row>
    <row r="1320" spans="1:29" hidden="1" x14ac:dyDescent="0.25">
      <c r="A1320" s="1" t="s">
        <v>33</v>
      </c>
      <c r="B1320" s="1" t="s">
        <v>34</v>
      </c>
      <c r="C1320" s="2">
        <v>45443</v>
      </c>
      <c r="D1320" s="1" t="s">
        <v>73</v>
      </c>
      <c r="E1320" s="1" t="s">
        <v>74</v>
      </c>
      <c r="F1320" s="1" t="s">
        <v>37</v>
      </c>
      <c r="G1320" s="1" t="s">
        <v>988</v>
      </c>
      <c r="H1320" s="1" t="s">
        <v>34</v>
      </c>
      <c r="I1320" s="3">
        <v>86667</v>
      </c>
      <c r="J1320" s="3">
        <v>0</v>
      </c>
      <c r="K1320" s="1" t="s">
        <v>40</v>
      </c>
      <c r="L1320" s="1" t="s">
        <v>1780</v>
      </c>
      <c r="M1320" s="1" t="s">
        <v>664</v>
      </c>
      <c r="N1320" s="1" t="s">
        <v>79</v>
      </c>
      <c r="O1320" s="1" t="s">
        <v>80</v>
      </c>
      <c r="P1320" s="1" t="s">
        <v>43</v>
      </c>
      <c r="Q1320" s="1" t="s">
        <v>43</v>
      </c>
      <c r="R1320" s="3">
        <v>0</v>
      </c>
      <c r="S1320" s="1" t="s">
        <v>44</v>
      </c>
      <c r="T1320" s="1" t="s">
        <v>45</v>
      </c>
      <c r="U1320" s="1" t="s">
        <v>988</v>
      </c>
      <c r="V1320" s="1" t="s">
        <v>46</v>
      </c>
      <c r="W1320" s="1" t="s">
        <v>81</v>
      </c>
      <c r="X1320" s="1" t="s">
        <v>1779</v>
      </c>
      <c r="Y1320" s="1" t="s">
        <v>83</v>
      </c>
      <c r="Z1320" s="1" t="s">
        <v>84</v>
      </c>
      <c r="AA1320" s="1" t="s">
        <v>51</v>
      </c>
      <c r="AB1320" s="1" t="s">
        <v>1779</v>
      </c>
      <c r="AC1320" s="1" t="s">
        <v>37</v>
      </c>
    </row>
    <row r="1321" spans="1:29" hidden="1" x14ac:dyDescent="0.25">
      <c r="A1321" s="1" t="s">
        <v>33</v>
      </c>
      <c r="B1321" s="1" t="s">
        <v>34</v>
      </c>
      <c r="C1321" s="2">
        <v>45443</v>
      </c>
      <c r="D1321" s="1" t="s">
        <v>73</v>
      </c>
      <c r="E1321" s="1" t="s">
        <v>74</v>
      </c>
      <c r="F1321" s="1" t="s">
        <v>37</v>
      </c>
      <c r="G1321" s="1" t="s">
        <v>988</v>
      </c>
      <c r="H1321" s="1" t="s">
        <v>34</v>
      </c>
      <c r="I1321" s="3">
        <v>43334</v>
      </c>
      <c r="J1321" s="3">
        <v>0</v>
      </c>
      <c r="K1321" s="1" t="s">
        <v>40</v>
      </c>
      <c r="L1321" s="1" t="s">
        <v>115</v>
      </c>
      <c r="M1321" s="1" t="s">
        <v>116</v>
      </c>
      <c r="N1321" s="1" t="s">
        <v>79</v>
      </c>
      <c r="O1321" s="1" t="s">
        <v>80</v>
      </c>
      <c r="P1321" s="1" t="s">
        <v>43</v>
      </c>
      <c r="Q1321" s="1" t="s">
        <v>43</v>
      </c>
      <c r="R1321" s="3">
        <v>0</v>
      </c>
      <c r="S1321" s="1" t="s">
        <v>44</v>
      </c>
      <c r="T1321" s="1" t="s">
        <v>45</v>
      </c>
      <c r="U1321" s="1" t="s">
        <v>988</v>
      </c>
      <c r="V1321" s="1" t="s">
        <v>46</v>
      </c>
      <c r="W1321" s="1" t="s">
        <v>81</v>
      </c>
      <c r="X1321" s="1" t="s">
        <v>1779</v>
      </c>
      <c r="Y1321" s="1" t="s">
        <v>83</v>
      </c>
      <c r="Z1321" s="1" t="s">
        <v>84</v>
      </c>
      <c r="AA1321" s="1" t="s">
        <v>51</v>
      </c>
      <c r="AB1321" s="1" t="s">
        <v>1779</v>
      </c>
      <c r="AC1321" s="1" t="s">
        <v>37</v>
      </c>
    </row>
    <row r="1322" spans="1:29" hidden="1" x14ac:dyDescent="0.25">
      <c r="A1322" s="1" t="s">
        <v>33</v>
      </c>
      <c r="B1322" s="1" t="s">
        <v>34</v>
      </c>
      <c r="C1322" s="2">
        <v>45443</v>
      </c>
      <c r="D1322" s="1" t="s">
        <v>73</v>
      </c>
      <c r="E1322" s="1" t="s">
        <v>74</v>
      </c>
      <c r="F1322" s="1" t="s">
        <v>37</v>
      </c>
      <c r="G1322" s="1" t="s">
        <v>988</v>
      </c>
      <c r="H1322" s="1" t="s">
        <v>34</v>
      </c>
      <c r="I1322" s="3">
        <v>650000</v>
      </c>
      <c r="J1322" s="3">
        <v>0</v>
      </c>
      <c r="K1322" s="1" t="s">
        <v>40</v>
      </c>
      <c r="L1322" s="1" t="s">
        <v>601</v>
      </c>
      <c r="M1322" s="1" t="s">
        <v>602</v>
      </c>
      <c r="N1322" s="1" t="s">
        <v>79</v>
      </c>
      <c r="O1322" s="1" t="s">
        <v>80</v>
      </c>
      <c r="P1322" s="1" t="s">
        <v>43</v>
      </c>
      <c r="Q1322" s="1" t="s">
        <v>43</v>
      </c>
      <c r="R1322" s="3">
        <v>0</v>
      </c>
      <c r="S1322" s="1" t="s">
        <v>44</v>
      </c>
      <c r="T1322" s="1" t="s">
        <v>45</v>
      </c>
      <c r="U1322" s="1" t="s">
        <v>988</v>
      </c>
      <c r="V1322" s="1" t="s">
        <v>46</v>
      </c>
      <c r="W1322" s="1" t="s">
        <v>81</v>
      </c>
      <c r="X1322" s="1" t="s">
        <v>1779</v>
      </c>
      <c r="Y1322" s="1" t="s">
        <v>83</v>
      </c>
      <c r="Z1322" s="1" t="s">
        <v>84</v>
      </c>
      <c r="AA1322" s="1" t="s">
        <v>51</v>
      </c>
      <c r="AB1322" s="1" t="s">
        <v>1779</v>
      </c>
      <c r="AC1322" s="1" t="s">
        <v>37</v>
      </c>
    </row>
    <row r="1323" spans="1:29" hidden="1" x14ac:dyDescent="0.25">
      <c r="A1323" s="1" t="s">
        <v>33</v>
      </c>
      <c r="B1323" s="1" t="s">
        <v>34</v>
      </c>
      <c r="C1323" s="2">
        <v>45443</v>
      </c>
      <c r="D1323" s="1" t="s">
        <v>73</v>
      </c>
      <c r="E1323" s="1" t="s">
        <v>74</v>
      </c>
      <c r="F1323" s="1" t="s">
        <v>37</v>
      </c>
      <c r="G1323" s="1" t="s">
        <v>988</v>
      </c>
      <c r="H1323" s="1" t="s">
        <v>34</v>
      </c>
      <c r="I1323" s="3">
        <v>130000</v>
      </c>
      <c r="J1323" s="3">
        <v>0</v>
      </c>
      <c r="K1323" s="1" t="s">
        <v>40</v>
      </c>
      <c r="L1323" s="1" t="s">
        <v>127</v>
      </c>
      <c r="M1323" s="1" t="s">
        <v>128</v>
      </c>
      <c r="N1323" s="1" t="s">
        <v>79</v>
      </c>
      <c r="O1323" s="1" t="s">
        <v>80</v>
      </c>
      <c r="P1323" s="1" t="s">
        <v>43</v>
      </c>
      <c r="Q1323" s="1" t="s">
        <v>43</v>
      </c>
      <c r="R1323" s="3">
        <v>0</v>
      </c>
      <c r="S1323" s="1" t="s">
        <v>44</v>
      </c>
      <c r="T1323" s="1" t="s">
        <v>45</v>
      </c>
      <c r="U1323" s="1" t="s">
        <v>988</v>
      </c>
      <c r="V1323" s="1" t="s">
        <v>46</v>
      </c>
      <c r="W1323" s="1" t="s">
        <v>81</v>
      </c>
      <c r="X1323" s="1" t="s">
        <v>1779</v>
      </c>
      <c r="Y1323" s="1" t="s">
        <v>83</v>
      </c>
      <c r="Z1323" s="1" t="s">
        <v>84</v>
      </c>
      <c r="AA1323" s="1" t="s">
        <v>51</v>
      </c>
      <c r="AB1323" s="1" t="s">
        <v>1779</v>
      </c>
      <c r="AC1323" s="1" t="s">
        <v>37</v>
      </c>
    </row>
    <row r="1324" spans="1:29" hidden="1" x14ac:dyDescent="0.25">
      <c r="A1324" s="1" t="s">
        <v>33</v>
      </c>
      <c r="B1324" s="1" t="s">
        <v>34</v>
      </c>
      <c r="C1324" s="2">
        <v>45443</v>
      </c>
      <c r="D1324" s="1" t="s">
        <v>73</v>
      </c>
      <c r="E1324" s="1" t="s">
        <v>74</v>
      </c>
      <c r="F1324" s="1" t="s">
        <v>37</v>
      </c>
      <c r="G1324" s="1" t="s">
        <v>988</v>
      </c>
      <c r="H1324" s="1" t="s">
        <v>34</v>
      </c>
      <c r="I1324" s="3">
        <v>318883</v>
      </c>
      <c r="J1324" s="3">
        <v>0</v>
      </c>
      <c r="K1324" s="1" t="s">
        <v>40</v>
      </c>
      <c r="L1324" s="1" t="s">
        <v>152</v>
      </c>
      <c r="M1324" s="1" t="s">
        <v>153</v>
      </c>
      <c r="N1324" s="1" t="s">
        <v>79</v>
      </c>
      <c r="O1324" s="1" t="s">
        <v>80</v>
      </c>
      <c r="P1324" s="1" t="s">
        <v>43</v>
      </c>
      <c r="Q1324" s="1" t="s">
        <v>43</v>
      </c>
      <c r="R1324" s="3">
        <v>0</v>
      </c>
      <c r="S1324" s="1" t="s">
        <v>44</v>
      </c>
      <c r="T1324" s="1" t="s">
        <v>45</v>
      </c>
      <c r="U1324" s="1" t="s">
        <v>988</v>
      </c>
      <c r="V1324" s="1" t="s">
        <v>46</v>
      </c>
      <c r="W1324" s="1" t="s">
        <v>81</v>
      </c>
      <c r="X1324" s="1" t="s">
        <v>1779</v>
      </c>
      <c r="Y1324" s="1" t="s">
        <v>83</v>
      </c>
      <c r="Z1324" s="1" t="s">
        <v>84</v>
      </c>
      <c r="AA1324" s="1" t="s">
        <v>51</v>
      </c>
      <c r="AB1324" s="1" t="s">
        <v>1779</v>
      </c>
      <c r="AC1324" s="1" t="s">
        <v>37</v>
      </c>
    </row>
    <row r="1325" spans="1:29" x14ac:dyDescent="0.25">
      <c r="A1325" s="1" t="s">
        <v>33</v>
      </c>
      <c r="B1325" s="1" t="s">
        <v>34</v>
      </c>
      <c r="C1325" s="2">
        <v>45447</v>
      </c>
      <c r="D1325" s="1" t="s">
        <v>35</v>
      </c>
      <c r="E1325" s="1" t="s">
        <v>36</v>
      </c>
      <c r="F1325" s="1" t="s">
        <v>37</v>
      </c>
      <c r="G1325" s="1" t="s">
        <v>1781</v>
      </c>
      <c r="H1325" s="1" t="s">
        <v>1782</v>
      </c>
      <c r="I1325" s="3">
        <v>0</v>
      </c>
      <c r="J1325" s="54">
        <v>430199</v>
      </c>
      <c r="K1325" s="1" t="s">
        <v>40</v>
      </c>
      <c r="L1325" s="1" t="s">
        <v>62</v>
      </c>
      <c r="M1325" s="1" t="s">
        <v>63</v>
      </c>
      <c r="N1325" s="1" t="s">
        <v>37</v>
      </c>
      <c r="O1325" s="1" t="s">
        <v>43</v>
      </c>
      <c r="P1325" s="1" t="s">
        <v>43</v>
      </c>
      <c r="Q1325" s="1" t="s">
        <v>43</v>
      </c>
      <c r="R1325" s="3">
        <v>0</v>
      </c>
      <c r="S1325" s="1" t="s">
        <v>44</v>
      </c>
      <c r="T1325" s="1" t="s">
        <v>45</v>
      </c>
      <c r="U1325" s="1" t="s">
        <v>1781</v>
      </c>
      <c r="V1325" s="1" t="s">
        <v>46</v>
      </c>
      <c r="W1325" s="1" t="s">
        <v>47</v>
      </c>
      <c r="X1325" s="1" t="s">
        <v>1783</v>
      </c>
      <c r="Y1325" s="1" t="s">
        <v>49</v>
      </c>
      <c r="Z1325" s="1" t="s">
        <v>50</v>
      </c>
      <c r="AA1325" s="1" t="s">
        <v>51</v>
      </c>
      <c r="AB1325" s="1" t="s">
        <v>1783</v>
      </c>
      <c r="AC1325" s="1" t="s">
        <v>37</v>
      </c>
    </row>
    <row r="1326" spans="1:29" x14ac:dyDescent="0.25">
      <c r="A1326" s="1" t="s">
        <v>33</v>
      </c>
      <c r="B1326" s="1" t="s">
        <v>34</v>
      </c>
      <c r="C1326" s="2">
        <v>45454</v>
      </c>
      <c r="D1326" s="1" t="s">
        <v>35</v>
      </c>
      <c r="E1326" s="1" t="s">
        <v>36</v>
      </c>
      <c r="F1326" s="1" t="s">
        <v>37</v>
      </c>
      <c r="G1326" s="1" t="s">
        <v>1784</v>
      </c>
      <c r="H1326" s="1" t="s">
        <v>1785</v>
      </c>
      <c r="I1326" s="3">
        <v>0</v>
      </c>
      <c r="J1326" s="54">
        <v>69637</v>
      </c>
      <c r="K1326" s="1" t="s">
        <v>40</v>
      </c>
      <c r="L1326" s="1" t="s">
        <v>1250</v>
      </c>
      <c r="M1326" s="1" t="s">
        <v>859</v>
      </c>
      <c r="N1326" s="1" t="s">
        <v>37</v>
      </c>
      <c r="O1326" s="1" t="s">
        <v>43</v>
      </c>
      <c r="P1326" s="1" t="s">
        <v>43</v>
      </c>
      <c r="Q1326" s="1" t="s">
        <v>43</v>
      </c>
      <c r="R1326" s="3">
        <v>0</v>
      </c>
      <c r="S1326" s="1" t="s">
        <v>44</v>
      </c>
      <c r="T1326" s="1" t="s">
        <v>45</v>
      </c>
      <c r="U1326" s="1" t="s">
        <v>1784</v>
      </c>
      <c r="V1326" s="1" t="s">
        <v>46</v>
      </c>
      <c r="W1326" s="1" t="s">
        <v>47</v>
      </c>
      <c r="X1326" s="1" t="s">
        <v>1786</v>
      </c>
      <c r="Y1326" s="1" t="s">
        <v>49</v>
      </c>
      <c r="Z1326" s="1" t="s">
        <v>50</v>
      </c>
      <c r="AA1326" s="1" t="s">
        <v>51</v>
      </c>
      <c r="AB1326" s="1" t="s">
        <v>1786</v>
      </c>
      <c r="AC1326" s="1" t="s">
        <v>37</v>
      </c>
    </row>
    <row r="1327" spans="1:29" x14ac:dyDescent="0.25">
      <c r="A1327" s="1" t="s">
        <v>33</v>
      </c>
      <c r="B1327" s="1" t="s">
        <v>34</v>
      </c>
      <c r="C1327" s="2">
        <v>45460</v>
      </c>
      <c r="D1327" s="1" t="s">
        <v>35</v>
      </c>
      <c r="E1327" s="1" t="s">
        <v>36</v>
      </c>
      <c r="F1327" s="1" t="s">
        <v>37</v>
      </c>
      <c r="G1327" s="1" t="s">
        <v>1787</v>
      </c>
      <c r="H1327" s="1" t="s">
        <v>1788</v>
      </c>
      <c r="I1327" s="3">
        <v>0</v>
      </c>
      <c r="J1327" s="54">
        <v>346664</v>
      </c>
      <c r="K1327" s="1" t="s">
        <v>40</v>
      </c>
      <c r="L1327" s="1" t="s">
        <v>41</v>
      </c>
      <c r="M1327" s="1" t="s">
        <v>42</v>
      </c>
      <c r="N1327" s="1" t="s">
        <v>37</v>
      </c>
      <c r="O1327" s="1" t="s">
        <v>43</v>
      </c>
      <c r="P1327" s="1" t="s">
        <v>43</v>
      </c>
      <c r="Q1327" s="1" t="s">
        <v>43</v>
      </c>
      <c r="R1327" s="3">
        <v>0</v>
      </c>
      <c r="S1327" s="1" t="s">
        <v>44</v>
      </c>
      <c r="T1327" s="1" t="s">
        <v>45</v>
      </c>
      <c r="U1327" s="1" t="s">
        <v>1787</v>
      </c>
      <c r="V1327" s="1" t="s">
        <v>46</v>
      </c>
      <c r="W1327" s="1" t="s">
        <v>47</v>
      </c>
      <c r="X1327" s="1" t="s">
        <v>1789</v>
      </c>
      <c r="Y1327" s="1" t="s">
        <v>49</v>
      </c>
      <c r="Z1327" s="1" t="s">
        <v>50</v>
      </c>
      <c r="AA1327" s="1" t="s">
        <v>51</v>
      </c>
      <c r="AB1327" s="1" t="s">
        <v>1789</v>
      </c>
      <c r="AC1327" s="1" t="s">
        <v>37</v>
      </c>
    </row>
    <row r="1328" spans="1:29" hidden="1" x14ac:dyDescent="0.25">
      <c r="A1328" s="1" t="s">
        <v>33</v>
      </c>
      <c r="B1328" s="1" t="s">
        <v>34</v>
      </c>
      <c r="C1328" s="2">
        <v>45473</v>
      </c>
      <c r="D1328" s="1" t="s">
        <v>73</v>
      </c>
      <c r="E1328" s="1" t="s">
        <v>74</v>
      </c>
      <c r="F1328" s="1" t="s">
        <v>37</v>
      </c>
      <c r="G1328" s="1" t="s">
        <v>957</v>
      </c>
      <c r="H1328" s="1" t="s">
        <v>34</v>
      </c>
      <c r="I1328" s="3">
        <v>7119422</v>
      </c>
      <c r="J1328" s="3">
        <v>0</v>
      </c>
      <c r="K1328" s="1" t="s">
        <v>40</v>
      </c>
      <c r="L1328" s="1" t="s">
        <v>1751</v>
      </c>
      <c r="M1328" s="1" t="s">
        <v>720</v>
      </c>
      <c r="N1328" s="1" t="s">
        <v>1323</v>
      </c>
      <c r="O1328" s="1" t="s">
        <v>1324</v>
      </c>
      <c r="P1328" s="1" t="s">
        <v>43</v>
      </c>
      <c r="Q1328" s="1" t="s">
        <v>43</v>
      </c>
      <c r="R1328" s="3">
        <v>0</v>
      </c>
      <c r="S1328" s="1" t="s">
        <v>44</v>
      </c>
      <c r="T1328" s="1" t="s">
        <v>45</v>
      </c>
      <c r="U1328" s="1" t="s">
        <v>957</v>
      </c>
      <c r="V1328" s="1" t="s">
        <v>46</v>
      </c>
      <c r="W1328" s="1" t="s">
        <v>81</v>
      </c>
      <c r="X1328" s="1" t="s">
        <v>1790</v>
      </c>
      <c r="Y1328" s="1" t="s">
        <v>83</v>
      </c>
      <c r="Z1328" s="1" t="s">
        <v>84</v>
      </c>
      <c r="AA1328" s="1" t="s">
        <v>51</v>
      </c>
      <c r="AB1328" s="1" t="s">
        <v>1790</v>
      </c>
      <c r="AC1328" s="1" t="s">
        <v>37</v>
      </c>
    </row>
    <row r="1329" spans="1:29" hidden="1" x14ac:dyDescent="0.25">
      <c r="A1329" s="1" t="s">
        <v>33</v>
      </c>
      <c r="B1329" s="1" t="s">
        <v>34</v>
      </c>
      <c r="C1329" s="2">
        <v>45473</v>
      </c>
      <c r="D1329" s="1" t="s">
        <v>73</v>
      </c>
      <c r="E1329" s="1" t="s">
        <v>74</v>
      </c>
      <c r="F1329" s="1" t="s">
        <v>37</v>
      </c>
      <c r="G1329" s="1" t="s">
        <v>957</v>
      </c>
      <c r="H1329" s="1" t="s">
        <v>34</v>
      </c>
      <c r="I1329" s="3">
        <v>43334</v>
      </c>
      <c r="J1329" s="3">
        <v>0</v>
      </c>
      <c r="K1329" s="1" t="s">
        <v>40</v>
      </c>
      <c r="L1329" s="1" t="s">
        <v>829</v>
      </c>
      <c r="M1329" s="1" t="s">
        <v>830</v>
      </c>
      <c r="N1329" s="1" t="s">
        <v>89</v>
      </c>
      <c r="O1329" s="1" t="s">
        <v>90</v>
      </c>
      <c r="P1329" s="1" t="s">
        <v>43</v>
      </c>
      <c r="Q1329" s="1" t="s">
        <v>43</v>
      </c>
      <c r="R1329" s="3">
        <v>0</v>
      </c>
      <c r="S1329" s="1" t="s">
        <v>44</v>
      </c>
      <c r="T1329" s="1" t="s">
        <v>45</v>
      </c>
      <c r="U1329" s="1" t="s">
        <v>957</v>
      </c>
      <c r="V1329" s="1" t="s">
        <v>46</v>
      </c>
      <c r="W1329" s="1" t="s">
        <v>81</v>
      </c>
      <c r="X1329" s="1" t="s">
        <v>1790</v>
      </c>
      <c r="Y1329" s="1" t="s">
        <v>83</v>
      </c>
      <c r="Z1329" s="1" t="s">
        <v>84</v>
      </c>
      <c r="AA1329" s="1" t="s">
        <v>51</v>
      </c>
      <c r="AB1329" s="1" t="s">
        <v>1790</v>
      </c>
      <c r="AC1329" s="1" t="s">
        <v>37</v>
      </c>
    </row>
    <row r="1330" spans="1:29" hidden="1" x14ac:dyDescent="0.25">
      <c r="A1330" s="1" t="s">
        <v>33</v>
      </c>
      <c r="B1330" s="1" t="s">
        <v>34</v>
      </c>
      <c r="C1330" s="2">
        <v>45473</v>
      </c>
      <c r="D1330" s="1" t="s">
        <v>73</v>
      </c>
      <c r="E1330" s="1" t="s">
        <v>74</v>
      </c>
      <c r="F1330" s="1" t="s">
        <v>37</v>
      </c>
      <c r="G1330" s="1" t="s">
        <v>957</v>
      </c>
      <c r="H1330" s="1" t="s">
        <v>34</v>
      </c>
      <c r="I1330" s="3">
        <v>650001</v>
      </c>
      <c r="J1330" s="3">
        <v>0</v>
      </c>
      <c r="K1330" s="1" t="s">
        <v>40</v>
      </c>
      <c r="L1330" s="1" t="s">
        <v>303</v>
      </c>
      <c r="M1330" s="1" t="s">
        <v>304</v>
      </c>
      <c r="N1330" s="1" t="s">
        <v>295</v>
      </c>
      <c r="O1330" s="1" t="s">
        <v>296</v>
      </c>
      <c r="P1330" s="1" t="s">
        <v>43</v>
      </c>
      <c r="Q1330" s="1" t="s">
        <v>43</v>
      </c>
      <c r="R1330" s="3">
        <v>0</v>
      </c>
      <c r="S1330" s="1" t="s">
        <v>44</v>
      </c>
      <c r="T1330" s="1" t="s">
        <v>45</v>
      </c>
      <c r="U1330" s="1" t="s">
        <v>957</v>
      </c>
      <c r="V1330" s="1" t="s">
        <v>46</v>
      </c>
      <c r="W1330" s="1" t="s">
        <v>81</v>
      </c>
      <c r="X1330" s="1" t="s">
        <v>1790</v>
      </c>
      <c r="Y1330" s="1" t="s">
        <v>83</v>
      </c>
      <c r="Z1330" s="1" t="s">
        <v>84</v>
      </c>
      <c r="AA1330" s="1" t="s">
        <v>51</v>
      </c>
      <c r="AB1330" s="1" t="s">
        <v>1790</v>
      </c>
      <c r="AC1330" s="1" t="s">
        <v>37</v>
      </c>
    </row>
    <row r="1331" spans="1:29" hidden="1" x14ac:dyDescent="0.25">
      <c r="A1331" s="1" t="s">
        <v>33</v>
      </c>
      <c r="B1331" s="1" t="s">
        <v>34</v>
      </c>
      <c r="C1331" s="2">
        <v>45473</v>
      </c>
      <c r="D1331" s="1" t="s">
        <v>73</v>
      </c>
      <c r="E1331" s="1" t="s">
        <v>74</v>
      </c>
      <c r="F1331" s="1" t="s">
        <v>37</v>
      </c>
      <c r="G1331" s="1" t="s">
        <v>957</v>
      </c>
      <c r="H1331" s="1" t="s">
        <v>34</v>
      </c>
      <c r="I1331" s="3">
        <v>136608</v>
      </c>
      <c r="J1331" s="3">
        <v>0</v>
      </c>
      <c r="K1331" s="1" t="s">
        <v>40</v>
      </c>
      <c r="L1331" s="1" t="s">
        <v>1231</v>
      </c>
      <c r="M1331" s="1" t="s">
        <v>796</v>
      </c>
      <c r="N1331" s="1" t="s">
        <v>79</v>
      </c>
      <c r="O1331" s="1" t="s">
        <v>80</v>
      </c>
      <c r="P1331" s="1" t="s">
        <v>43</v>
      </c>
      <c r="Q1331" s="1" t="s">
        <v>43</v>
      </c>
      <c r="R1331" s="3">
        <v>0</v>
      </c>
      <c r="S1331" s="1" t="s">
        <v>44</v>
      </c>
      <c r="T1331" s="1" t="s">
        <v>45</v>
      </c>
      <c r="U1331" s="1" t="s">
        <v>957</v>
      </c>
      <c r="V1331" s="1" t="s">
        <v>46</v>
      </c>
      <c r="W1331" s="1" t="s">
        <v>81</v>
      </c>
      <c r="X1331" s="1" t="s">
        <v>1790</v>
      </c>
      <c r="Y1331" s="1" t="s">
        <v>83</v>
      </c>
      <c r="Z1331" s="1" t="s">
        <v>84</v>
      </c>
      <c r="AA1331" s="1" t="s">
        <v>51</v>
      </c>
      <c r="AB1331" s="1" t="s">
        <v>1790</v>
      </c>
      <c r="AC1331" s="1" t="s">
        <v>37</v>
      </c>
    </row>
    <row r="1332" spans="1:29" hidden="1" x14ac:dyDescent="0.25">
      <c r="A1332" s="1" t="s">
        <v>33</v>
      </c>
      <c r="B1332" s="1" t="s">
        <v>34</v>
      </c>
      <c r="C1332" s="2">
        <v>45473</v>
      </c>
      <c r="D1332" s="1" t="s">
        <v>73</v>
      </c>
      <c r="E1332" s="1" t="s">
        <v>74</v>
      </c>
      <c r="F1332" s="1" t="s">
        <v>37</v>
      </c>
      <c r="G1332" s="1" t="s">
        <v>957</v>
      </c>
      <c r="H1332" s="1" t="s">
        <v>34</v>
      </c>
      <c r="I1332" s="3">
        <v>43334</v>
      </c>
      <c r="J1332" s="3">
        <v>0</v>
      </c>
      <c r="K1332" s="1" t="s">
        <v>40</v>
      </c>
      <c r="L1332" s="1" t="s">
        <v>709</v>
      </c>
      <c r="M1332" s="1" t="s">
        <v>710</v>
      </c>
      <c r="N1332" s="1" t="s">
        <v>79</v>
      </c>
      <c r="O1332" s="1" t="s">
        <v>80</v>
      </c>
      <c r="P1332" s="1" t="s">
        <v>43</v>
      </c>
      <c r="Q1332" s="1" t="s">
        <v>43</v>
      </c>
      <c r="R1332" s="3">
        <v>0</v>
      </c>
      <c r="S1332" s="1" t="s">
        <v>44</v>
      </c>
      <c r="T1332" s="1" t="s">
        <v>45</v>
      </c>
      <c r="U1332" s="1" t="s">
        <v>957</v>
      </c>
      <c r="V1332" s="1" t="s">
        <v>46</v>
      </c>
      <c r="W1332" s="1" t="s">
        <v>81</v>
      </c>
      <c r="X1332" s="1" t="s">
        <v>1790</v>
      </c>
      <c r="Y1332" s="1" t="s">
        <v>83</v>
      </c>
      <c r="Z1332" s="1" t="s">
        <v>84</v>
      </c>
      <c r="AA1332" s="1" t="s">
        <v>51</v>
      </c>
      <c r="AB1332" s="1" t="s">
        <v>1790</v>
      </c>
      <c r="AC1332" s="1" t="s">
        <v>37</v>
      </c>
    </row>
    <row r="1333" spans="1:29" hidden="1" x14ac:dyDescent="0.25">
      <c r="A1333" s="1" t="s">
        <v>33</v>
      </c>
      <c r="B1333" s="1" t="s">
        <v>34</v>
      </c>
      <c r="C1333" s="2">
        <v>45473</v>
      </c>
      <c r="D1333" s="1" t="s">
        <v>73</v>
      </c>
      <c r="E1333" s="1" t="s">
        <v>74</v>
      </c>
      <c r="F1333" s="1" t="s">
        <v>37</v>
      </c>
      <c r="G1333" s="1" t="s">
        <v>957</v>
      </c>
      <c r="H1333" s="1" t="s">
        <v>34</v>
      </c>
      <c r="I1333" s="3">
        <v>219465</v>
      </c>
      <c r="J1333" s="3">
        <v>0</v>
      </c>
      <c r="K1333" s="1" t="s">
        <v>40</v>
      </c>
      <c r="L1333" s="1" t="s">
        <v>369</v>
      </c>
      <c r="M1333" s="1" t="s">
        <v>370</v>
      </c>
      <c r="N1333" s="1" t="s">
        <v>79</v>
      </c>
      <c r="O1333" s="1" t="s">
        <v>80</v>
      </c>
      <c r="P1333" s="1" t="s">
        <v>43</v>
      </c>
      <c r="Q1333" s="1" t="s">
        <v>43</v>
      </c>
      <c r="R1333" s="3">
        <v>0</v>
      </c>
      <c r="S1333" s="1" t="s">
        <v>44</v>
      </c>
      <c r="T1333" s="1" t="s">
        <v>45</v>
      </c>
      <c r="U1333" s="1" t="s">
        <v>957</v>
      </c>
      <c r="V1333" s="1" t="s">
        <v>46</v>
      </c>
      <c r="W1333" s="1" t="s">
        <v>81</v>
      </c>
      <c r="X1333" s="1" t="s">
        <v>1790</v>
      </c>
      <c r="Y1333" s="1" t="s">
        <v>83</v>
      </c>
      <c r="Z1333" s="1" t="s">
        <v>84</v>
      </c>
      <c r="AA1333" s="1" t="s">
        <v>51</v>
      </c>
      <c r="AB1333" s="1" t="s">
        <v>1790</v>
      </c>
      <c r="AC1333" s="1" t="s">
        <v>37</v>
      </c>
    </row>
    <row r="1334" spans="1:29" hidden="1" x14ac:dyDescent="0.25">
      <c r="A1334" s="1" t="s">
        <v>33</v>
      </c>
      <c r="B1334" s="1" t="s">
        <v>34</v>
      </c>
      <c r="C1334" s="2">
        <v>45473</v>
      </c>
      <c r="D1334" s="1" t="s">
        <v>73</v>
      </c>
      <c r="E1334" s="1" t="s">
        <v>74</v>
      </c>
      <c r="F1334" s="1" t="s">
        <v>37</v>
      </c>
      <c r="G1334" s="1" t="s">
        <v>957</v>
      </c>
      <c r="H1334" s="1" t="s">
        <v>34</v>
      </c>
      <c r="I1334" s="3">
        <v>476667</v>
      </c>
      <c r="J1334" s="3">
        <v>0</v>
      </c>
      <c r="K1334" s="1" t="s">
        <v>40</v>
      </c>
      <c r="L1334" s="1" t="s">
        <v>1780</v>
      </c>
      <c r="M1334" s="1" t="s">
        <v>664</v>
      </c>
      <c r="N1334" s="1" t="s">
        <v>79</v>
      </c>
      <c r="O1334" s="1" t="s">
        <v>80</v>
      </c>
      <c r="P1334" s="1" t="s">
        <v>43</v>
      </c>
      <c r="Q1334" s="1" t="s">
        <v>43</v>
      </c>
      <c r="R1334" s="3">
        <v>0</v>
      </c>
      <c r="S1334" s="1" t="s">
        <v>44</v>
      </c>
      <c r="T1334" s="1" t="s">
        <v>45</v>
      </c>
      <c r="U1334" s="1" t="s">
        <v>957</v>
      </c>
      <c r="V1334" s="1" t="s">
        <v>46</v>
      </c>
      <c r="W1334" s="1" t="s">
        <v>81</v>
      </c>
      <c r="X1334" s="1" t="s">
        <v>1790</v>
      </c>
      <c r="Y1334" s="1" t="s">
        <v>83</v>
      </c>
      <c r="Z1334" s="1" t="s">
        <v>84</v>
      </c>
      <c r="AA1334" s="1" t="s">
        <v>51</v>
      </c>
      <c r="AB1334" s="1" t="s">
        <v>1790</v>
      </c>
      <c r="AC1334" s="1" t="s">
        <v>37</v>
      </c>
    </row>
    <row r="1335" spans="1:29" hidden="1" x14ac:dyDescent="0.25">
      <c r="A1335" s="1" t="s">
        <v>33</v>
      </c>
      <c r="B1335" s="1" t="s">
        <v>34</v>
      </c>
      <c r="C1335" s="2">
        <v>45473</v>
      </c>
      <c r="D1335" s="1" t="s">
        <v>73</v>
      </c>
      <c r="E1335" s="1" t="s">
        <v>74</v>
      </c>
      <c r="F1335" s="1" t="s">
        <v>37</v>
      </c>
      <c r="G1335" s="1" t="s">
        <v>957</v>
      </c>
      <c r="H1335" s="1" t="s">
        <v>34</v>
      </c>
      <c r="I1335" s="3">
        <v>650000</v>
      </c>
      <c r="J1335" s="3">
        <v>0</v>
      </c>
      <c r="K1335" s="1" t="s">
        <v>40</v>
      </c>
      <c r="L1335" s="1" t="s">
        <v>470</v>
      </c>
      <c r="M1335" s="1" t="s">
        <v>471</v>
      </c>
      <c r="N1335" s="1" t="s">
        <v>79</v>
      </c>
      <c r="O1335" s="1" t="s">
        <v>80</v>
      </c>
      <c r="P1335" s="1" t="s">
        <v>43</v>
      </c>
      <c r="Q1335" s="1" t="s">
        <v>43</v>
      </c>
      <c r="R1335" s="3">
        <v>0</v>
      </c>
      <c r="S1335" s="1" t="s">
        <v>44</v>
      </c>
      <c r="T1335" s="1" t="s">
        <v>45</v>
      </c>
      <c r="U1335" s="1" t="s">
        <v>957</v>
      </c>
      <c r="V1335" s="1" t="s">
        <v>46</v>
      </c>
      <c r="W1335" s="1" t="s">
        <v>81</v>
      </c>
      <c r="X1335" s="1" t="s">
        <v>1790</v>
      </c>
      <c r="Y1335" s="1" t="s">
        <v>83</v>
      </c>
      <c r="Z1335" s="1" t="s">
        <v>84</v>
      </c>
      <c r="AA1335" s="1" t="s">
        <v>51</v>
      </c>
      <c r="AB1335" s="1" t="s">
        <v>1790</v>
      </c>
      <c r="AC1335" s="1" t="s">
        <v>37</v>
      </c>
    </row>
    <row r="1336" spans="1:29" hidden="1" x14ac:dyDescent="0.25">
      <c r="A1336" s="1" t="s">
        <v>33</v>
      </c>
      <c r="B1336" s="1" t="s">
        <v>34</v>
      </c>
      <c r="C1336" s="2">
        <v>45473</v>
      </c>
      <c r="D1336" s="1" t="s">
        <v>73</v>
      </c>
      <c r="E1336" s="1" t="s">
        <v>74</v>
      </c>
      <c r="F1336" s="1" t="s">
        <v>37</v>
      </c>
      <c r="G1336" s="1" t="s">
        <v>957</v>
      </c>
      <c r="H1336" s="1" t="s">
        <v>34</v>
      </c>
      <c r="I1336" s="3">
        <v>43334</v>
      </c>
      <c r="J1336" s="3">
        <v>0</v>
      </c>
      <c r="K1336" s="1" t="s">
        <v>40</v>
      </c>
      <c r="L1336" s="1" t="s">
        <v>1558</v>
      </c>
      <c r="M1336" s="1" t="s">
        <v>765</v>
      </c>
      <c r="N1336" s="1" t="s">
        <v>79</v>
      </c>
      <c r="O1336" s="1" t="s">
        <v>80</v>
      </c>
      <c r="P1336" s="1" t="s">
        <v>43</v>
      </c>
      <c r="Q1336" s="1" t="s">
        <v>43</v>
      </c>
      <c r="R1336" s="3">
        <v>0</v>
      </c>
      <c r="S1336" s="1" t="s">
        <v>44</v>
      </c>
      <c r="T1336" s="1" t="s">
        <v>45</v>
      </c>
      <c r="U1336" s="1" t="s">
        <v>957</v>
      </c>
      <c r="V1336" s="1" t="s">
        <v>46</v>
      </c>
      <c r="W1336" s="1" t="s">
        <v>81</v>
      </c>
      <c r="X1336" s="1" t="s">
        <v>1790</v>
      </c>
      <c r="Y1336" s="1" t="s">
        <v>83</v>
      </c>
      <c r="Z1336" s="1" t="s">
        <v>84</v>
      </c>
      <c r="AA1336" s="1" t="s">
        <v>51</v>
      </c>
      <c r="AB1336" s="1" t="s">
        <v>1790</v>
      </c>
      <c r="AC1336" s="1" t="s">
        <v>37</v>
      </c>
    </row>
    <row r="1337" spans="1:29" hidden="1" x14ac:dyDescent="0.25">
      <c r="A1337" s="1" t="s">
        <v>33</v>
      </c>
      <c r="B1337" s="1" t="s">
        <v>34</v>
      </c>
      <c r="C1337" s="2">
        <v>45473</v>
      </c>
      <c r="D1337" s="1" t="s">
        <v>73</v>
      </c>
      <c r="E1337" s="1" t="s">
        <v>74</v>
      </c>
      <c r="F1337" s="1" t="s">
        <v>37</v>
      </c>
      <c r="G1337" s="1" t="s">
        <v>957</v>
      </c>
      <c r="H1337" s="1" t="s">
        <v>34</v>
      </c>
      <c r="I1337" s="3">
        <v>48178</v>
      </c>
      <c r="J1337" s="3">
        <v>0</v>
      </c>
      <c r="K1337" s="1" t="s">
        <v>40</v>
      </c>
      <c r="L1337" s="1" t="s">
        <v>832</v>
      </c>
      <c r="M1337" s="1" t="s">
        <v>833</v>
      </c>
      <c r="N1337" s="1" t="s">
        <v>79</v>
      </c>
      <c r="O1337" s="1" t="s">
        <v>80</v>
      </c>
      <c r="P1337" s="1" t="s">
        <v>43</v>
      </c>
      <c r="Q1337" s="1" t="s">
        <v>43</v>
      </c>
      <c r="R1337" s="3">
        <v>0</v>
      </c>
      <c r="S1337" s="1" t="s">
        <v>44</v>
      </c>
      <c r="T1337" s="1" t="s">
        <v>45</v>
      </c>
      <c r="U1337" s="1" t="s">
        <v>957</v>
      </c>
      <c r="V1337" s="1" t="s">
        <v>46</v>
      </c>
      <c r="W1337" s="1" t="s">
        <v>81</v>
      </c>
      <c r="X1337" s="1" t="s">
        <v>1790</v>
      </c>
      <c r="Y1337" s="1" t="s">
        <v>83</v>
      </c>
      <c r="Z1337" s="1" t="s">
        <v>84</v>
      </c>
      <c r="AA1337" s="1" t="s">
        <v>51</v>
      </c>
      <c r="AB1337" s="1" t="s">
        <v>1790</v>
      </c>
      <c r="AC1337" s="1" t="s">
        <v>37</v>
      </c>
    </row>
    <row r="1338" spans="1:29" hidden="1" x14ac:dyDescent="0.25">
      <c r="A1338" s="1" t="s">
        <v>33</v>
      </c>
      <c r="B1338" s="1" t="s">
        <v>34</v>
      </c>
      <c r="C1338" s="2">
        <v>45473</v>
      </c>
      <c r="D1338" s="1" t="s">
        <v>73</v>
      </c>
      <c r="E1338" s="1" t="s">
        <v>74</v>
      </c>
      <c r="F1338" s="1" t="s">
        <v>37</v>
      </c>
      <c r="G1338" s="1" t="s">
        <v>957</v>
      </c>
      <c r="H1338" s="1" t="s">
        <v>34</v>
      </c>
      <c r="I1338" s="3">
        <v>130000</v>
      </c>
      <c r="J1338" s="3">
        <v>0</v>
      </c>
      <c r="K1338" s="1" t="s">
        <v>40</v>
      </c>
      <c r="L1338" s="1" t="s">
        <v>377</v>
      </c>
      <c r="M1338" s="1" t="s">
        <v>378</v>
      </c>
      <c r="N1338" s="1" t="s">
        <v>79</v>
      </c>
      <c r="O1338" s="1" t="s">
        <v>80</v>
      </c>
      <c r="P1338" s="1" t="s">
        <v>43</v>
      </c>
      <c r="Q1338" s="1" t="s">
        <v>43</v>
      </c>
      <c r="R1338" s="3">
        <v>0</v>
      </c>
      <c r="S1338" s="1" t="s">
        <v>44</v>
      </c>
      <c r="T1338" s="1" t="s">
        <v>45</v>
      </c>
      <c r="U1338" s="1" t="s">
        <v>957</v>
      </c>
      <c r="V1338" s="1" t="s">
        <v>46</v>
      </c>
      <c r="W1338" s="1" t="s">
        <v>81</v>
      </c>
      <c r="X1338" s="1" t="s">
        <v>1790</v>
      </c>
      <c r="Y1338" s="1" t="s">
        <v>83</v>
      </c>
      <c r="Z1338" s="1" t="s">
        <v>84</v>
      </c>
      <c r="AA1338" s="1" t="s">
        <v>51</v>
      </c>
      <c r="AB1338" s="1" t="s">
        <v>1790</v>
      </c>
      <c r="AC1338" s="1" t="s">
        <v>37</v>
      </c>
    </row>
    <row r="1339" spans="1:29" hidden="1" x14ac:dyDescent="0.25">
      <c r="A1339" s="1" t="s">
        <v>33</v>
      </c>
      <c r="B1339" s="1" t="s">
        <v>34</v>
      </c>
      <c r="C1339" s="2">
        <v>45473</v>
      </c>
      <c r="D1339" s="1" t="s">
        <v>73</v>
      </c>
      <c r="E1339" s="1" t="s">
        <v>74</v>
      </c>
      <c r="F1339" s="1" t="s">
        <v>37</v>
      </c>
      <c r="G1339" s="1" t="s">
        <v>957</v>
      </c>
      <c r="H1339" s="1" t="s">
        <v>34</v>
      </c>
      <c r="I1339" s="3">
        <v>650000</v>
      </c>
      <c r="J1339" s="3">
        <v>0</v>
      </c>
      <c r="K1339" s="1" t="s">
        <v>40</v>
      </c>
      <c r="L1339" s="1" t="s">
        <v>125</v>
      </c>
      <c r="M1339" s="1" t="s">
        <v>126</v>
      </c>
      <c r="N1339" s="1" t="s">
        <v>79</v>
      </c>
      <c r="O1339" s="1" t="s">
        <v>80</v>
      </c>
      <c r="P1339" s="1" t="s">
        <v>43</v>
      </c>
      <c r="Q1339" s="1" t="s">
        <v>43</v>
      </c>
      <c r="R1339" s="3">
        <v>0</v>
      </c>
      <c r="S1339" s="1" t="s">
        <v>44</v>
      </c>
      <c r="T1339" s="1" t="s">
        <v>45</v>
      </c>
      <c r="U1339" s="1" t="s">
        <v>957</v>
      </c>
      <c r="V1339" s="1" t="s">
        <v>46</v>
      </c>
      <c r="W1339" s="1" t="s">
        <v>81</v>
      </c>
      <c r="X1339" s="1" t="s">
        <v>1790</v>
      </c>
      <c r="Y1339" s="1" t="s">
        <v>83</v>
      </c>
      <c r="Z1339" s="1" t="s">
        <v>84</v>
      </c>
      <c r="AA1339" s="1" t="s">
        <v>51</v>
      </c>
      <c r="AB1339" s="1" t="s">
        <v>1790</v>
      </c>
      <c r="AC1339" s="1" t="s">
        <v>37</v>
      </c>
    </row>
    <row r="1340" spans="1:29" hidden="1" x14ac:dyDescent="0.25">
      <c r="A1340" s="1" t="s">
        <v>33</v>
      </c>
      <c r="B1340" s="1" t="s">
        <v>34</v>
      </c>
      <c r="C1340" s="2">
        <v>45473</v>
      </c>
      <c r="D1340" s="1" t="s">
        <v>73</v>
      </c>
      <c r="E1340" s="1" t="s">
        <v>74</v>
      </c>
      <c r="F1340" s="1" t="s">
        <v>37</v>
      </c>
      <c r="G1340" s="1" t="s">
        <v>957</v>
      </c>
      <c r="H1340" s="1" t="s">
        <v>34</v>
      </c>
      <c r="I1340" s="3">
        <v>476667</v>
      </c>
      <c r="J1340" s="3">
        <v>0</v>
      </c>
      <c r="K1340" s="1" t="s">
        <v>40</v>
      </c>
      <c r="L1340" s="1" t="s">
        <v>567</v>
      </c>
      <c r="M1340" s="1" t="s">
        <v>568</v>
      </c>
      <c r="N1340" s="1" t="s">
        <v>79</v>
      </c>
      <c r="O1340" s="1" t="s">
        <v>80</v>
      </c>
      <c r="P1340" s="1" t="s">
        <v>43</v>
      </c>
      <c r="Q1340" s="1" t="s">
        <v>43</v>
      </c>
      <c r="R1340" s="3">
        <v>0</v>
      </c>
      <c r="S1340" s="1" t="s">
        <v>44</v>
      </c>
      <c r="T1340" s="1" t="s">
        <v>45</v>
      </c>
      <c r="U1340" s="1" t="s">
        <v>957</v>
      </c>
      <c r="V1340" s="1" t="s">
        <v>46</v>
      </c>
      <c r="W1340" s="1" t="s">
        <v>81</v>
      </c>
      <c r="X1340" s="1" t="s">
        <v>1790</v>
      </c>
      <c r="Y1340" s="1" t="s">
        <v>83</v>
      </c>
      <c r="Z1340" s="1" t="s">
        <v>84</v>
      </c>
      <c r="AA1340" s="1" t="s">
        <v>51</v>
      </c>
      <c r="AB1340" s="1" t="s">
        <v>1790</v>
      </c>
      <c r="AC1340" s="1" t="s">
        <v>37</v>
      </c>
    </row>
    <row r="1341" spans="1:29" hidden="1" x14ac:dyDescent="0.25">
      <c r="A1341" s="1" t="s">
        <v>33</v>
      </c>
      <c r="B1341" s="1" t="s">
        <v>34</v>
      </c>
      <c r="C1341" s="2">
        <v>45473</v>
      </c>
      <c r="D1341" s="1" t="s">
        <v>73</v>
      </c>
      <c r="E1341" s="1" t="s">
        <v>74</v>
      </c>
      <c r="F1341" s="1" t="s">
        <v>37</v>
      </c>
      <c r="G1341" s="1" t="s">
        <v>957</v>
      </c>
      <c r="H1341" s="1" t="s">
        <v>34</v>
      </c>
      <c r="I1341" s="3">
        <v>7119422</v>
      </c>
      <c r="J1341" s="3">
        <v>0</v>
      </c>
      <c r="K1341" s="1" t="s">
        <v>40</v>
      </c>
      <c r="L1341" s="1" t="s">
        <v>1751</v>
      </c>
      <c r="M1341" s="1" t="s">
        <v>720</v>
      </c>
      <c r="N1341" s="1" t="s">
        <v>1323</v>
      </c>
      <c r="O1341" s="1" t="s">
        <v>1324</v>
      </c>
      <c r="P1341" s="1" t="s">
        <v>43</v>
      </c>
      <c r="Q1341" s="1" t="s">
        <v>43</v>
      </c>
      <c r="R1341" s="3">
        <v>0</v>
      </c>
      <c r="S1341" s="1" t="s">
        <v>44</v>
      </c>
      <c r="T1341" s="1" t="s">
        <v>45</v>
      </c>
      <c r="U1341" s="1" t="s">
        <v>957</v>
      </c>
      <c r="V1341" s="1" t="s">
        <v>46</v>
      </c>
      <c r="W1341" s="1" t="s">
        <v>81</v>
      </c>
      <c r="X1341" s="1" t="s">
        <v>1790</v>
      </c>
      <c r="Y1341" s="1" t="s">
        <v>83</v>
      </c>
      <c r="Z1341" s="1" t="s">
        <v>84</v>
      </c>
      <c r="AA1341" s="1" t="s">
        <v>51</v>
      </c>
      <c r="AB1341" s="1" t="s">
        <v>1790</v>
      </c>
      <c r="AC1341" s="1" t="s">
        <v>37</v>
      </c>
    </row>
    <row r="1342" spans="1:29" hidden="1" x14ac:dyDescent="0.25">
      <c r="A1342" s="1" t="s">
        <v>33</v>
      </c>
      <c r="B1342" s="1" t="s">
        <v>34</v>
      </c>
      <c r="C1342" s="2">
        <v>45473</v>
      </c>
      <c r="D1342" s="1" t="s">
        <v>73</v>
      </c>
      <c r="E1342" s="1" t="s">
        <v>74</v>
      </c>
      <c r="F1342" s="1" t="s">
        <v>37</v>
      </c>
      <c r="G1342" s="1" t="s">
        <v>957</v>
      </c>
      <c r="H1342" s="1" t="s">
        <v>34</v>
      </c>
      <c r="I1342" s="3">
        <v>650000</v>
      </c>
      <c r="J1342" s="3">
        <v>0</v>
      </c>
      <c r="K1342" s="1" t="s">
        <v>40</v>
      </c>
      <c r="L1342" s="1" t="s">
        <v>567</v>
      </c>
      <c r="M1342" s="1" t="s">
        <v>568</v>
      </c>
      <c r="N1342" s="1" t="s">
        <v>79</v>
      </c>
      <c r="O1342" s="1" t="s">
        <v>80</v>
      </c>
      <c r="P1342" s="1" t="s">
        <v>43</v>
      </c>
      <c r="Q1342" s="1" t="s">
        <v>43</v>
      </c>
      <c r="R1342" s="3">
        <v>0</v>
      </c>
      <c r="S1342" s="1" t="s">
        <v>44</v>
      </c>
      <c r="T1342" s="1" t="s">
        <v>45</v>
      </c>
      <c r="U1342" s="1" t="s">
        <v>957</v>
      </c>
      <c r="V1342" s="1" t="s">
        <v>46</v>
      </c>
      <c r="W1342" s="1" t="s">
        <v>81</v>
      </c>
      <c r="X1342" s="1" t="s">
        <v>1790</v>
      </c>
      <c r="Y1342" s="1" t="s">
        <v>83</v>
      </c>
      <c r="Z1342" s="1" t="s">
        <v>84</v>
      </c>
      <c r="AA1342" s="1" t="s">
        <v>51</v>
      </c>
      <c r="AB1342" s="1" t="s">
        <v>1790</v>
      </c>
      <c r="AC1342" s="1" t="s">
        <v>37</v>
      </c>
    </row>
    <row r="1343" spans="1:29" hidden="1" x14ac:dyDescent="0.25">
      <c r="A1343" s="1" t="s">
        <v>33</v>
      </c>
      <c r="B1343" s="1" t="s">
        <v>34</v>
      </c>
      <c r="C1343" s="2">
        <v>45473</v>
      </c>
      <c r="D1343" s="1" t="s">
        <v>73</v>
      </c>
      <c r="E1343" s="1" t="s">
        <v>74</v>
      </c>
      <c r="F1343" s="1" t="s">
        <v>37</v>
      </c>
      <c r="G1343" s="1" t="s">
        <v>957</v>
      </c>
      <c r="H1343" s="1" t="s">
        <v>34</v>
      </c>
      <c r="I1343" s="3">
        <v>216667</v>
      </c>
      <c r="J1343" s="3">
        <v>0</v>
      </c>
      <c r="K1343" s="1" t="s">
        <v>40</v>
      </c>
      <c r="L1343" s="1" t="s">
        <v>127</v>
      </c>
      <c r="M1343" s="1" t="s">
        <v>128</v>
      </c>
      <c r="N1343" s="1" t="s">
        <v>79</v>
      </c>
      <c r="O1343" s="1" t="s">
        <v>80</v>
      </c>
      <c r="P1343" s="1" t="s">
        <v>43</v>
      </c>
      <c r="Q1343" s="1" t="s">
        <v>43</v>
      </c>
      <c r="R1343" s="3">
        <v>0</v>
      </c>
      <c r="S1343" s="1" t="s">
        <v>44</v>
      </c>
      <c r="T1343" s="1" t="s">
        <v>45</v>
      </c>
      <c r="U1343" s="1" t="s">
        <v>957</v>
      </c>
      <c r="V1343" s="1" t="s">
        <v>46</v>
      </c>
      <c r="W1343" s="1" t="s">
        <v>81</v>
      </c>
      <c r="X1343" s="1" t="s">
        <v>1790</v>
      </c>
      <c r="Y1343" s="1" t="s">
        <v>83</v>
      </c>
      <c r="Z1343" s="1" t="s">
        <v>84</v>
      </c>
      <c r="AA1343" s="1" t="s">
        <v>51</v>
      </c>
      <c r="AB1343" s="1" t="s">
        <v>1790</v>
      </c>
      <c r="AC1343" s="1" t="s">
        <v>37</v>
      </c>
    </row>
    <row r="1344" spans="1:29" hidden="1" x14ac:dyDescent="0.25">
      <c r="A1344" s="1" t="s">
        <v>33</v>
      </c>
      <c r="B1344" s="1" t="s">
        <v>34</v>
      </c>
      <c r="C1344" s="2">
        <v>45473</v>
      </c>
      <c r="D1344" s="1" t="s">
        <v>73</v>
      </c>
      <c r="E1344" s="1" t="s">
        <v>74</v>
      </c>
      <c r="F1344" s="1" t="s">
        <v>37</v>
      </c>
      <c r="G1344" s="1" t="s">
        <v>957</v>
      </c>
      <c r="H1344" s="1" t="s">
        <v>34</v>
      </c>
      <c r="I1344" s="3">
        <v>43334</v>
      </c>
      <c r="J1344" s="3">
        <v>0</v>
      </c>
      <c r="K1344" s="1" t="s">
        <v>40</v>
      </c>
      <c r="L1344" s="1" t="s">
        <v>162</v>
      </c>
      <c r="M1344" s="1" t="s">
        <v>163</v>
      </c>
      <c r="N1344" s="1" t="s">
        <v>79</v>
      </c>
      <c r="O1344" s="1" t="s">
        <v>80</v>
      </c>
      <c r="P1344" s="1" t="s">
        <v>43</v>
      </c>
      <c r="Q1344" s="1" t="s">
        <v>43</v>
      </c>
      <c r="R1344" s="3">
        <v>0</v>
      </c>
      <c r="S1344" s="1" t="s">
        <v>44</v>
      </c>
      <c r="T1344" s="1" t="s">
        <v>45</v>
      </c>
      <c r="U1344" s="1" t="s">
        <v>957</v>
      </c>
      <c r="V1344" s="1" t="s">
        <v>46</v>
      </c>
      <c r="W1344" s="1" t="s">
        <v>81</v>
      </c>
      <c r="X1344" s="1" t="s">
        <v>1790</v>
      </c>
      <c r="Y1344" s="1" t="s">
        <v>83</v>
      </c>
      <c r="Z1344" s="1" t="s">
        <v>84</v>
      </c>
      <c r="AA1344" s="1" t="s">
        <v>51</v>
      </c>
      <c r="AB1344" s="1" t="s">
        <v>1790</v>
      </c>
      <c r="AC1344" s="1" t="s">
        <v>37</v>
      </c>
    </row>
    <row r="1345" spans="1:29" hidden="1" x14ac:dyDescent="0.25">
      <c r="A1345" s="1" t="s">
        <v>33</v>
      </c>
      <c r="B1345" s="1" t="s">
        <v>34</v>
      </c>
      <c r="C1345" s="2">
        <v>45473</v>
      </c>
      <c r="D1345" s="1" t="s">
        <v>73</v>
      </c>
      <c r="E1345" s="1" t="s">
        <v>74</v>
      </c>
      <c r="F1345" s="1" t="s">
        <v>37</v>
      </c>
      <c r="G1345" s="1" t="s">
        <v>957</v>
      </c>
      <c r="H1345" s="1" t="s">
        <v>34</v>
      </c>
      <c r="I1345" s="3">
        <v>131679</v>
      </c>
      <c r="J1345" s="3">
        <v>0</v>
      </c>
      <c r="K1345" s="1" t="s">
        <v>40</v>
      </c>
      <c r="L1345" s="1" t="s">
        <v>369</v>
      </c>
      <c r="M1345" s="1" t="s">
        <v>370</v>
      </c>
      <c r="N1345" s="1" t="s">
        <v>79</v>
      </c>
      <c r="O1345" s="1" t="s">
        <v>80</v>
      </c>
      <c r="P1345" s="1" t="s">
        <v>43</v>
      </c>
      <c r="Q1345" s="1" t="s">
        <v>43</v>
      </c>
      <c r="R1345" s="3">
        <v>0</v>
      </c>
      <c r="S1345" s="1" t="s">
        <v>44</v>
      </c>
      <c r="T1345" s="1" t="s">
        <v>45</v>
      </c>
      <c r="U1345" s="1" t="s">
        <v>957</v>
      </c>
      <c r="V1345" s="1" t="s">
        <v>46</v>
      </c>
      <c r="W1345" s="1" t="s">
        <v>81</v>
      </c>
      <c r="X1345" s="1" t="s">
        <v>1790</v>
      </c>
      <c r="Y1345" s="1" t="s">
        <v>83</v>
      </c>
      <c r="Z1345" s="1" t="s">
        <v>84</v>
      </c>
      <c r="AA1345" s="1" t="s">
        <v>51</v>
      </c>
      <c r="AB1345" s="1" t="s">
        <v>1790</v>
      </c>
      <c r="AC1345" s="1" t="s">
        <v>37</v>
      </c>
    </row>
    <row r="1346" spans="1:29" hidden="1" x14ac:dyDescent="0.25">
      <c r="A1346" s="1" t="s">
        <v>33</v>
      </c>
      <c r="B1346" s="1" t="s">
        <v>34</v>
      </c>
      <c r="C1346" s="2">
        <v>45473</v>
      </c>
      <c r="D1346" s="1" t="s">
        <v>73</v>
      </c>
      <c r="E1346" s="1" t="s">
        <v>74</v>
      </c>
      <c r="F1346" s="1" t="s">
        <v>37</v>
      </c>
      <c r="G1346" s="1" t="s">
        <v>957</v>
      </c>
      <c r="H1346" s="1" t="s">
        <v>34</v>
      </c>
      <c r="I1346" s="3">
        <v>86667</v>
      </c>
      <c r="J1346" s="3">
        <v>0</v>
      </c>
      <c r="K1346" s="1" t="s">
        <v>40</v>
      </c>
      <c r="L1346" s="1" t="s">
        <v>222</v>
      </c>
      <c r="M1346" s="1" t="s">
        <v>223</v>
      </c>
      <c r="N1346" s="1" t="s">
        <v>79</v>
      </c>
      <c r="O1346" s="1" t="s">
        <v>80</v>
      </c>
      <c r="P1346" s="1" t="s">
        <v>43</v>
      </c>
      <c r="Q1346" s="1" t="s">
        <v>43</v>
      </c>
      <c r="R1346" s="3">
        <v>0</v>
      </c>
      <c r="S1346" s="1" t="s">
        <v>44</v>
      </c>
      <c r="T1346" s="1" t="s">
        <v>45</v>
      </c>
      <c r="U1346" s="1" t="s">
        <v>957</v>
      </c>
      <c r="V1346" s="1" t="s">
        <v>46</v>
      </c>
      <c r="W1346" s="1" t="s">
        <v>81</v>
      </c>
      <c r="X1346" s="1" t="s">
        <v>1790</v>
      </c>
      <c r="Y1346" s="1" t="s">
        <v>83</v>
      </c>
      <c r="Z1346" s="1" t="s">
        <v>84</v>
      </c>
      <c r="AA1346" s="1" t="s">
        <v>51</v>
      </c>
      <c r="AB1346" s="1" t="s">
        <v>1790</v>
      </c>
      <c r="AC1346" s="1" t="s">
        <v>37</v>
      </c>
    </row>
    <row r="1347" spans="1:29" hidden="1" x14ac:dyDescent="0.25">
      <c r="A1347" s="1" t="s">
        <v>33</v>
      </c>
      <c r="B1347" s="1" t="s">
        <v>34</v>
      </c>
      <c r="C1347" s="2">
        <v>45473</v>
      </c>
      <c r="D1347" s="1" t="s">
        <v>73</v>
      </c>
      <c r="E1347" s="1" t="s">
        <v>74</v>
      </c>
      <c r="F1347" s="1" t="s">
        <v>37</v>
      </c>
      <c r="G1347" s="1" t="s">
        <v>957</v>
      </c>
      <c r="H1347" s="1" t="s">
        <v>34</v>
      </c>
      <c r="I1347" s="3">
        <v>43334</v>
      </c>
      <c r="J1347" s="3">
        <v>0</v>
      </c>
      <c r="K1347" s="1" t="s">
        <v>40</v>
      </c>
      <c r="L1347" s="1" t="s">
        <v>125</v>
      </c>
      <c r="M1347" s="1" t="s">
        <v>126</v>
      </c>
      <c r="N1347" s="1" t="s">
        <v>79</v>
      </c>
      <c r="O1347" s="1" t="s">
        <v>80</v>
      </c>
      <c r="P1347" s="1" t="s">
        <v>43</v>
      </c>
      <c r="Q1347" s="1" t="s">
        <v>43</v>
      </c>
      <c r="R1347" s="3">
        <v>0</v>
      </c>
      <c r="S1347" s="1" t="s">
        <v>44</v>
      </c>
      <c r="T1347" s="1" t="s">
        <v>45</v>
      </c>
      <c r="U1347" s="1" t="s">
        <v>957</v>
      </c>
      <c r="V1347" s="1" t="s">
        <v>46</v>
      </c>
      <c r="W1347" s="1" t="s">
        <v>81</v>
      </c>
      <c r="X1347" s="1" t="s">
        <v>1790</v>
      </c>
      <c r="Y1347" s="1" t="s">
        <v>83</v>
      </c>
      <c r="Z1347" s="1" t="s">
        <v>84</v>
      </c>
      <c r="AA1347" s="1" t="s">
        <v>51</v>
      </c>
      <c r="AB1347" s="1" t="s">
        <v>1790</v>
      </c>
      <c r="AC1347" s="1" t="s">
        <v>37</v>
      </c>
    </row>
    <row r="1348" spans="1:29" hidden="1" x14ac:dyDescent="0.25">
      <c r="A1348" s="1" t="s">
        <v>33</v>
      </c>
      <c r="B1348" s="1" t="s">
        <v>34</v>
      </c>
      <c r="C1348" s="2">
        <v>45473</v>
      </c>
      <c r="D1348" s="1" t="s">
        <v>73</v>
      </c>
      <c r="E1348" s="1" t="s">
        <v>74</v>
      </c>
      <c r="F1348" s="1" t="s">
        <v>37</v>
      </c>
      <c r="G1348" s="1" t="s">
        <v>957</v>
      </c>
      <c r="H1348" s="1" t="s">
        <v>34</v>
      </c>
      <c r="I1348" s="3">
        <v>563334</v>
      </c>
      <c r="J1348" s="3">
        <v>0</v>
      </c>
      <c r="K1348" s="1" t="s">
        <v>40</v>
      </c>
      <c r="L1348" s="1" t="s">
        <v>303</v>
      </c>
      <c r="M1348" s="1" t="s">
        <v>304</v>
      </c>
      <c r="N1348" s="1" t="s">
        <v>295</v>
      </c>
      <c r="O1348" s="1" t="s">
        <v>296</v>
      </c>
      <c r="P1348" s="1" t="s">
        <v>43</v>
      </c>
      <c r="Q1348" s="1" t="s">
        <v>43</v>
      </c>
      <c r="R1348" s="3">
        <v>0</v>
      </c>
      <c r="S1348" s="1" t="s">
        <v>44</v>
      </c>
      <c r="T1348" s="1" t="s">
        <v>45</v>
      </c>
      <c r="U1348" s="1" t="s">
        <v>957</v>
      </c>
      <c r="V1348" s="1" t="s">
        <v>46</v>
      </c>
      <c r="W1348" s="1" t="s">
        <v>81</v>
      </c>
      <c r="X1348" s="1" t="s">
        <v>1790</v>
      </c>
      <c r="Y1348" s="1" t="s">
        <v>83</v>
      </c>
      <c r="Z1348" s="1" t="s">
        <v>84</v>
      </c>
      <c r="AA1348" s="1" t="s">
        <v>51</v>
      </c>
      <c r="AB1348" s="1" t="s">
        <v>1790</v>
      </c>
      <c r="AC1348" s="1" t="s">
        <v>37</v>
      </c>
    </row>
    <row r="1349" spans="1:29" hidden="1" x14ac:dyDescent="0.25">
      <c r="A1349" s="1" t="s">
        <v>33</v>
      </c>
      <c r="B1349" s="1" t="s">
        <v>34</v>
      </c>
      <c r="C1349" s="2">
        <v>45473</v>
      </c>
      <c r="D1349" s="1" t="s">
        <v>73</v>
      </c>
      <c r="E1349" s="1" t="s">
        <v>74</v>
      </c>
      <c r="F1349" s="1" t="s">
        <v>37</v>
      </c>
      <c r="G1349" s="1" t="s">
        <v>957</v>
      </c>
      <c r="H1349" s="1" t="s">
        <v>34</v>
      </c>
      <c r="I1349" s="3">
        <v>86668</v>
      </c>
      <c r="J1349" s="3">
        <v>0</v>
      </c>
      <c r="K1349" s="1" t="s">
        <v>40</v>
      </c>
      <c r="L1349" s="1" t="s">
        <v>1558</v>
      </c>
      <c r="M1349" s="1" t="s">
        <v>765</v>
      </c>
      <c r="N1349" s="1" t="s">
        <v>79</v>
      </c>
      <c r="O1349" s="1" t="s">
        <v>80</v>
      </c>
      <c r="P1349" s="1" t="s">
        <v>43</v>
      </c>
      <c r="Q1349" s="1" t="s">
        <v>43</v>
      </c>
      <c r="R1349" s="3">
        <v>0</v>
      </c>
      <c r="S1349" s="1" t="s">
        <v>44</v>
      </c>
      <c r="T1349" s="1" t="s">
        <v>45</v>
      </c>
      <c r="U1349" s="1" t="s">
        <v>957</v>
      </c>
      <c r="V1349" s="1" t="s">
        <v>46</v>
      </c>
      <c r="W1349" s="1" t="s">
        <v>81</v>
      </c>
      <c r="X1349" s="1" t="s">
        <v>1790</v>
      </c>
      <c r="Y1349" s="1" t="s">
        <v>83</v>
      </c>
      <c r="Z1349" s="1" t="s">
        <v>84</v>
      </c>
      <c r="AA1349" s="1" t="s">
        <v>51</v>
      </c>
      <c r="AB1349" s="1" t="s">
        <v>1790</v>
      </c>
      <c r="AC1349" s="1" t="s">
        <v>37</v>
      </c>
    </row>
    <row r="1350" spans="1:29" hidden="1" x14ac:dyDescent="0.25">
      <c r="A1350" s="1" t="s">
        <v>33</v>
      </c>
      <c r="B1350" s="1" t="s">
        <v>34</v>
      </c>
      <c r="C1350" s="2">
        <v>45473</v>
      </c>
      <c r="D1350" s="1" t="s">
        <v>73</v>
      </c>
      <c r="E1350" s="1" t="s">
        <v>74</v>
      </c>
      <c r="F1350" s="1" t="s">
        <v>37</v>
      </c>
      <c r="G1350" s="1" t="s">
        <v>957</v>
      </c>
      <c r="H1350" s="1" t="s">
        <v>34</v>
      </c>
      <c r="I1350" s="3">
        <v>137968</v>
      </c>
      <c r="J1350" s="3">
        <v>0</v>
      </c>
      <c r="K1350" s="1" t="s">
        <v>40</v>
      </c>
      <c r="L1350" s="1" t="s">
        <v>712</v>
      </c>
      <c r="M1350" s="1" t="s">
        <v>713</v>
      </c>
      <c r="N1350" s="1" t="s">
        <v>79</v>
      </c>
      <c r="O1350" s="1" t="s">
        <v>80</v>
      </c>
      <c r="P1350" s="1" t="s">
        <v>43</v>
      </c>
      <c r="Q1350" s="1" t="s">
        <v>43</v>
      </c>
      <c r="R1350" s="3">
        <v>0</v>
      </c>
      <c r="S1350" s="1" t="s">
        <v>44</v>
      </c>
      <c r="T1350" s="1" t="s">
        <v>45</v>
      </c>
      <c r="U1350" s="1" t="s">
        <v>957</v>
      </c>
      <c r="V1350" s="1" t="s">
        <v>46</v>
      </c>
      <c r="W1350" s="1" t="s">
        <v>81</v>
      </c>
      <c r="X1350" s="1" t="s">
        <v>1790</v>
      </c>
      <c r="Y1350" s="1" t="s">
        <v>83</v>
      </c>
      <c r="Z1350" s="1" t="s">
        <v>84</v>
      </c>
      <c r="AA1350" s="1" t="s">
        <v>51</v>
      </c>
      <c r="AB1350" s="1" t="s">
        <v>1790</v>
      </c>
      <c r="AC1350" s="1" t="s">
        <v>37</v>
      </c>
    </row>
    <row r="1351" spans="1:29" hidden="1" x14ac:dyDescent="0.25">
      <c r="A1351" s="1" t="s">
        <v>33</v>
      </c>
      <c r="B1351" s="1" t="s">
        <v>34</v>
      </c>
      <c r="C1351" s="2">
        <v>45473</v>
      </c>
      <c r="D1351" s="1" t="s">
        <v>73</v>
      </c>
      <c r="E1351" s="1" t="s">
        <v>74</v>
      </c>
      <c r="F1351" s="1" t="s">
        <v>37</v>
      </c>
      <c r="G1351" s="1" t="s">
        <v>957</v>
      </c>
      <c r="H1351" s="1" t="s">
        <v>34</v>
      </c>
      <c r="I1351" s="3">
        <v>563334</v>
      </c>
      <c r="J1351" s="3">
        <v>0</v>
      </c>
      <c r="K1351" s="1" t="s">
        <v>40</v>
      </c>
      <c r="L1351" s="1" t="s">
        <v>470</v>
      </c>
      <c r="M1351" s="1" t="s">
        <v>471</v>
      </c>
      <c r="N1351" s="1" t="s">
        <v>79</v>
      </c>
      <c r="O1351" s="1" t="s">
        <v>80</v>
      </c>
      <c r="P1351" s="1" t="s">
        <v>43</v>
      </c>
      <c r="Q1351" s="1" t="s">
        <v>43</v>
      </c>
      <c r="R1351" s="3">
        <v>0</v>
      </c>
      <c r="S1351" s="1" t="s">
        <v>44</v>
      </c>
      <c r="T1351" s="1" t="s">
        <v>45</v>
      </c>
      <c r="U1351" s="1" t="s">
        <v>957</v>
      </c>
      <c r="V1351" s="1" t="s">
        <v>46</v>
      </c>
      <c r="W1351" s="1" t="s">
        <v>81</v>
      </c>
      <c r="X1351" s="1" t="s">
        <v>1790</v>
      </c>
      <c r="Y1351" s="1" t="s">
        <v>83</v>
      </c>
      <c r="Z1351" s="1" t="s">
        <v>84</v>
      </c>
      <c r="AA1351" s="1" t="s">
        <v>51</v>
      </c>
      <c r="AB1351" s="1" t="s">
        <v>1790</v>
      </c>
      <c r="AC1351" s="1" t="s">
        <v>37</v>
      </c>
    </row>
    <row r="1352" spans="1:29" hidden="1" x14ac:dyDescent="0.25">
      <c r="A1352" s="1" t="s">
        <v>33</v>
      </c>
      <c r="B1352" s="1" t="s">
        <v>34</v>
      </c>
      <c r="C1352" s="2">
        <v>45473</v>
      </c>
      <c r="D1352" s="1" t="s">
        <v>73</v>
      </c>
      <c r="E1352" s="1" t="s">
        <v>74</v>
      </c>
      <c r="F1352" s="1" t="s">
        <v>37</v>
      </c>
      <c r="G1352" s="1" t="s">
        <v>957</v>
      </c>
      <c r="H1352" s="1" t="s">
        <v>34</v>
      </c>
      <c r="I1352" s="3">
        <v>520000</v>
      </c>
      <c r="J1352" s="3">
        <v>0</v>
      </c>
      <c r="K1352" s="1" t="s">
        <v>40</v>
      </c>
      <c r="L1352" s="1" t="s">
        <v>152</v>
      </c>
      <c r="M1352" s="1" t="s">
        <v>153</v>
      </c>
      <c r="N1352" s="1" t="s">
        <v>79</v>
      </c>
      <c r="O1352" s="1" t="s">
        <v>80</v>
      </c>
      <c r="P1352" s="1" t="s">
        <v>43</v>
      </c>
      <c r="Q1352" s="1" t="s">
        <v>43</v>
      </c>
      <c r="R1352" s="3">
        <v>0</v>
      </c>
      <c r="S1352" s="1" t="s">
        <v>44</v>
      </c>
      <c r="T1352" s="1" t="s">
        <v>45</v>
      </c>
      <c r="U1352" s="1" t="s">
        <v>957</v>
      </c>
      <c r="V1352" s="1" t="s">
        <v>46</v>
      </c>
      <c r="W1352" s="1" t="s">
        <v>81</v>
      </c>
      <c r="X1352" s="1" t="s">
        <v>1790</v>
      </c>
      <c r="Y1352" s="1" t="s">
        <v>83</v>
      </c>
      <c r="Z1352" s="1" t="s">
        <v>84</v>
      </c>
      <c r="AA1352" s="1" t="s">
        <v>51</v>
      </c>
      <c r="AB1352" s="1" t="s">
        <v>1790</v>
      </c>
      <c r="AC1352" s="1" t="s">
        <v>37</v>
      </c>
    </row>
    <row r="1353" spans="1:29" x14ac:dyDescent="0.25">
      <c r="A1353" s="1" t="s">
        <v>33</v>
      </c>
      <c r="B1353" s="1" t="s">
        <v>34</v>
      </c>
      <c r="C1353" s="2">
        <v>45476</v>
      </c>
      <c r="D1353" s="1" t="s">
        <v>35</v>
      </c>
      <c r="E1353" s="1" t="s">
        <v>36</v>
      </c>
      <c r="F1353" s="1" t="s">
        <v>37</v>
      </c>
      <c r="G1353" s="1" t="s">
        <v>1791</v>
      </c>
      <c r="H1353" s="1" t="s">
        <v>1792</v>
      </c>
      <c r="I1353" s="3">
        <v>0</v>
      </c>
      <c r="J1353" s="3">
        <v>86667</v>
      </c>
      <c r="K1353" s="1" t="s">
        <v>40</v>
      </c>
      <c r="L1353" s="1" t="s">
        <v>77</v>
      </c>
      <c r="M1353" s="1" t="s">
        <v>78</v>
      </c>
      <c r="N1353" s="1" t="s">
        <v>37</v>
      </c>
      <c r="O1353" s="1" t="s">
        <v>43</v>
      </c>
      <c r="P1353" s="1" t="s">
        <v>43</v>
      </c>
      <c r="Q1353" s="1" t="s">
        <v>43</v>
      </c>
      <c r="R1353" s="3">
        <v>0</v>
      </c>
      <c r="S1353" s="1" t="s">
        <v>44</v>
      </c>
      <c r="T1353" s="1" t="s">
        <v>45</v>
      </c>
      <c r="U1353" s="1" t="s">
        <v>1791</v>
      </c>
      <c r="V1353" s="1" t="s">
        <v>46</v>
      </c>
      <c r="W1353" s="1" t="s">
        <v>47</v>
      </c>
      <c r="X1353" s="1" t="s">
        <v>1793</v>
      </c>
      <c r="Y1353" s="1" t="s">
        <v>49</v>
      </c>
      <c r="Z1353" s="1" t="s">
        <v>50</v>
      </c>
      <c r="AA1353" s="1" t="s">
        <v>51</v>
      </c>
      <c r="AB1353" s="1" t="s">
        <v>1793</v>
      </c>
      <c r="AC1353" s="1" t="s">
        <v>37</v>
      </c>
    </row>
    <row r="1354" spans="1:29" x14ac:dyDescent="0.25">
      <c r="A1354" s="1" t="s">
        <v>33</v>
      </c>
      <c r="B1354" s="1" t="s">
        <v>34</v>
      </c>
      <c r="C1354" s="2">
        <v>45477</v>
      </c>
      <c r="D1354" s="1" t="s">
        <v>35</v>
      </c>
      <c r="E1354" s="1" t="s">
        <v>36</v>
      </c>
      <c r="F1354" s="1" t="s">
        <v>37</v>
      </c>
      <c r="G1354" s="1" t="s">
        <v>1794</v>
      </c>
      <c r="H1354" s="1" t="s">
        <v>1795</v>
      </c>
      <c r="I1354" s="3">
        <v>0</v>
      </c>
      <c r="J1354" s="3">
        <v>1300000</v>
      </c>
      <c r="K1354" s="1" t="s">
        <v>40</v>
      </c>
      <c r="L1354" s="1" t="s">
        <v>77</v>
      </c>
      <c r="M1354" s="1" t="s">
        <v>78</v>
      </c>
      <c r="N1354" s="1" t="s">
        <v>37</v>
      </c>
      <c r="O1354" s="1" t="s">
        <v>43</v>
      </c>
      <c r="P1354" s="1" t="s">
        <v>43</v>
      </c>
      <c r="Q1354" s="1" t="s">
        <v>43</v>
      </c>
      <c r="R1354" s="3">
        <v>0</v>
      </c>
      <c r="S1354" s="1" t="s">
        <v>44</v>
      </c>
      <c r="T1354" s="1" t="s">
        <v>45</v>
      </c>
      <c r="U1354" s="1" t="s">
        <v>1794</v>
      </c>
      <c r="V1354" s="1" t="s">
        <v>46</v>
      </c>
      <c r="W1354" s="1" t="s">
        <v>47</v>
      </c>
      <c r="X1354" s="1" t="s">
        <v>1796</v>
      </c>
      <c r="Y1354" s="1" t="s">
        <v>49</v>
      </c>
      <c r="Z1354" s="1" t="s">
        <v>50</v>
      </c>
      <c r="AA1354" s="1" t="s">
        <v>51</v>
      </c>
      <c r="AB1354" s="1" t="s">
        <v>1796</v>
      </c>
      <c r="AC1354" s="1" t="s">
        <v>37</v>
      </c>
    </row>
    <row r="1355" spans="1:29" x14ac:dyDescent="0.25">
      <c r="A1355" s="1" t="s">
        <v>33</v>
      </c>
      <c r="B1355" s="1" t="s">
        <v>34</v>
      </c>
      <c r="C1355" s="2">
        <v>45477</v>
      </c>
      <c r="D1355" s="1" t="s">
        <v>35</v>
      </c>
      <c r="E1355" s="1" t="s">
        <v>36</v>
      </c>
      <c r="F1355" s="1" t="s">
        <v>37</v>
      </c>
      <c r="G1355" s="1" t="s">
        <v>1797</v>
      </c>
      <c r="H1355" s="1" t="s">
        <v>1798</v>
      </c>
      <c r="I1355" s="3">
        <v>0</v>
      </c>
      <c r="J1355" s="54">
        <v>43333</v>
      </c>
      <c r="K1355" s="1" t="s">
        <v>40</v>
      </c>
      <c r="L1355" s="1" t="s">
        <v>41</v>
      </c>
      <c r="M1355" s="1" t="s">
        <v>42</v>
      </c>
      <c r="N1355" s="1" t="s">
        <v>37</v>
      </c>
      <c r="O1355" s="1" t="s">
        <v>43</v>
      </c>
      <c r="P1355" s="1" t="s">
        <v>43</v>
      </c>
      <c r="Q1355" s="1" t="s">
        <v>43</v>
      </c>
      <c r="R1355" s="3">
        <v>0</v>
      </c>
      <c r="S1355" s="1" t="s">
        <v>44</v>
      </c>
      <c r="T1355" s="1" t="s">
        <v>45</v>
      </c>
      <c r="U1355" s="1" t="s">
        <v>1797</v>
      </c>
      <c r="V1355" s="1" t="s">
        <v>46</v>
      </c>
      <c r="W1355" s="1" t="s">
        <v>47</v>
      </c>
      <c r="X1355" s="1" t="s">
        <v>1799</v>
      </c>
      <c r="Y1355" s="1" t="s">
        <v>49</v>
      </c>
      <c r="Z1355" s="1" t="s">
        <v>50</v>
      </c>
      <c r="AA1355" s="1" t="s">
        <v>51</v>
      </c>
      <c r="AB1355" s="1" t="s">
        <v>1799</v>
      </c>
      <c r="AC1355" s="1" t="s">
        <v>37</v>
      </c>
    </row>
    <row r="1356" spans="1:29" x14ac:dyDescent="0.25">
      <c r="A1356" s="1" t="s">
        <v>33</v>
      </c>
      <c r="B1356" s="1" t="s">
        <v>34</v>
      </c>
      <c r="C1356" s="2">
        <v>45502</v>
      </c>
      <c r="D1356" s="1" t="s">
        <v>35</v>
      </c>
      <c r="E1356" s="1" t="s">
        <v>36</v>
      </c>
      <c r="F1356" s="1" t="s">
        <v>37</v>
      </c>
      <c r="G1356" s="1" t="s">
        <v>1800</v>
      </c>
      <c r="H1356" s="1" t="s">
        <v>1801</v>
      </c>
      <c r="I1356" s="3">
        <v>0</v>
      </c>
      <c r="J1356" s="54">
        <v>878869</v>
      </c>
      <c r="K1356" s="1" t="s">
        <v>40</v>
      </c>
      <c r="L1356" s="1" t="s">
        <v>214</v>
      </c>
      <c r="M1356" s="1" t="s">
        <v>215</v>
      </c>
      <c r="N1356" s="1" t="s">
        <v>37</v>
      </c>
      <c r="O1356" s="1" t="s">
        <v>43</v>
      </c>
      <c r="P1356" s="1" t="s">
        <v>43</v>
      </c>
      <c r="Q1356" s="1" t="s">
        <v>43</v>
      </c>
      <c r="R1356" s="3">
        <v>0</v>
      </c>
      <c r="S1356" s="1" t="s">
        <v>44</v>
      </c>
      <c r="T1356" s="1" t="s">
        <v>45</v>
      </c>
      <c r="U1356" s="1" t="s">
        <v>1800</v>
      </c>
      <c r="V1356" s="1" t="s">
        <v>46</v>
      </c>
      <c r="W1356" s="1" t="s">
        <v>47</v>
      </c>
      <c r="X1356" s="1" t="s">
        <v>1802</v>
      </c>
      <c r="Y1356" s="1" t="s">
        <v>49</v>
      </c>
      <c r="Z1356" s="1" t="s">
        <v>50</v>
      </c>
      <c r="AA1356" s="1" t="s">
        <v>51</v>
      </c>
      <c r="AB1356" s="1" t="s">
        <v>1802</v>
      </c>
      <c r="AC1356" s="1" t="s">
        <v>37</v>
      </c>
    </row>
    <row r="1357" spans="1:29" x14ac:dyDescent="0.25">
      <c r="A1357" s="1" t="s">
        <v>33</v>
      </c>
      <c r="B1357" s="1" t="s">
        <v>34</v>
      </c>
      <c r="C1357" s="2">
        <v>45503</v>
      </c>
      <c r="D1357" s="1" t="s">
        <v>35</v>
      </c>
      <c r="E1357" s="1" t="s">
        <v>36</v>
      </c>
      <c r="F1357" s="1" t="s">
        <v>37</v>
      </c>
      <c r="G1357" s="1" t="s">
        <v>1803</v>
      </c>
      <c r="H1357" s="1" t="s">
        <v>1804</v>
      </c>
      <c r="I1357" s="3">
        <v>0</v>
      </c>
      <c r="J1357" s="3">
        <v>38667</v>
      </c>
      <c r="K1357" s="1" t="s">
        <v>40</v>
      </c>
      <c r="L1357" s="1" t="s">
        <v>1376</v>
      </c>
      <c r="M1357" s="1" t="s">
        <v>1377</v>
      </c>
      <c r="N1357" s="1" t="s">
        <v>37</v>
      </c>
      <c r="O1357" s="1" t="s">
        <v>43</v>
      </c>
      <c r="P1357" s="1" t="s">
        <v>43</v>
      </c>
      <c r="Q1357" s="1" t="s">
        <v>43</v>
      </c>
      <c r="R1357" s="3">
        <v>0</v>
      </c>
      <c r="S1357" s="1" t="s">
        <v>44</v>
      </c>
      <c r="T1357" s="1" t="s">
        <v>45</v>
      </c>
      <c r="U1357" s="1" t="s">
        <v>1803</v>
      </c>
      <c r="V1357" s="1" t="s">
        <v>46</v>
      </c>
      <c r="W1357" s="1" t="s">
        <v>47</v>
      </c>
      <c r="X1357" s="1" t="s">
        <v>1805</v>
      </c>
      <c r="Y1357" s="1" t="s">
        <v>49</v>
      </c>
      <c r="Z1357" s="1" t="s">
        <v>50</v>
      </c>
      <c r="AA1357" s="1" t="s">
        <v>51</v>
      </c>
      <c r="AB1357" s="1" t="s">
        <v>1805</v>
      </c>
      <c r="AC1357" s="1" t="s">
        <v>37</v>
      </c>
    </row>
    <row r="1358" spans="1:29" x14ac:dyDescent="0.25">
      <c r="A1358" s="1" t="s">
        <v>33</v>
      </c>
      <c r="B1358" s="1" t="s">
        <v>34</v>
      </c>
      <c r="C1358" s="2">
        <v>45503</v>
      </c>
      <c r="D1358" s="1" t="s">
        <v>35</v>
      </c>
      <c r="E1358" s="1" t="s">
        <v>36</v>
      </c>
      <c r="F1358" s="1" t="s">
        <v>37</v>
      </c>
      <c r="G1358" s="1" t="s">
        <v>1803</v>
      </c>
      <c r="H1358" s="1" t="s">
        <v>350</v>
      </c>
      <c r="I1358" s="3">
        <v>0</v>
      </c>
      <c r="J1358" s="3">
        <v>116000</v>
      </c>
      <c r="K1358" s="1" t="s">
        <v>40</v>
      </c>
      <c r="L1358" s="1" t="s">
        <v>283</v>
      </c>
      <c r="M1358" s="1" t="s">
        <v>284</v>
      </c>
      <c r="N1358" s="1" t="s">
        <v>37</v>
      </c>
      <c r="O1358" s="1" t="s">
        <v>43</v>
      </c>
      <c r="P1358" s="1" t="s">
        <v>43</v>
      </c>
      <c r="Q1358" s="1" t="s">
        <v>43</v>
      </c>
      <c r="R1358" s="3">
        <v>0</v>
      </c>
      <c r="S1358" s="1" t="s">
        <v>44</v>
      </c>
      <c r="T1358" s="1" t="s">
        <v>45</v>
      </c>
      <c r="U1358" s="1" t="s">
        <v>1803</v>
      </c>
      <c r="V1358" s="1" t="s">
        <v>46</v>
      </c>
      <c r="W1358" s="1" t="s">
        <v>47</v>
      </c>
      <c r="X1358" s="1" t="s">
        <v>1805</v>
      </c>
      <c r="Y1358" s="1" t="s">
        <v>49</v>
      </c>
      <c r="Z1358" s="1" t="s">
        <v>50</v>
      </c>
      <c r="AA1358" s="1" t="s">
        <v>51</v>
      </c>
      <c r="AB1358" s="1" t="s">
        <v>1805</v>
      </c>
      <c r="AC1358" s="1" t="s">
        <v>37</v>
      </c>
    </row>
    <row r="1359" spans="1:29" x14ac:dyDescent="0.25">
      <c r="A1359" s="1" t="s">
        <v>33</v>
      </c>
      <c r="B1359" s="1" t="s">
        <v>34</v>
      </c>
      <c r="C1359" s="2">
        <v>45503</v>
      </c>
      <c r="D1359" s="1" t="s">
        <v>35</v>
      </c>
      <c r="E1359" s="1" t="s">
        <v>36</v>
      </c>
      <c r="F1359" s="1" t="s">
        <v>37</v>
      </c>
      <c r="G1359" s="1" t="s">
        <v>1803</v>
      </c>
      <c r="H1359" s="1" t="s">
        <v>350</v>
      </c>
      <c r="I1359" s="3">
        <v>0</v>
      </c>
      <c r="J1359" s="3">
        <v>580001</v>
      </c>
      <c r="K1359" s="1" t="s">
        <v>40</v>
      </c>
      <c r="L1359" s="1" t="s">
        <v>408</v>
      </c>
      <c r="M1359" s="1" t="s">
        <v>409</v>
      </c>
      <c r="N1359" s="1" t="s">
        <v>37</v>
      </c>
      <c r="O1359" s="1" t="s">
        <v>43</v>
      </c>
      <c r="P1359" s="1" t="s">
        <v>43</v>
      </c>
      <c r="Q1359" s="1" t="s">
        <v>43</v>
      </c>
      <c r="R1359" s="3">
        <v>0</v>
      </c>
      <c r="S1359" s="1" t="s">
        <v>44</v>
      </c>
      <c r="T1359" s="1" t="s">
        <v>45</v>
      </c>
      <c r="U1359" s="1" t="s">
        <v>1803</v>
      </c>
      <c r="V1359" s="1" t="s">
        <v>46</v>
      </c>
      <c r="W1359" s="1" t="s">
        <v>47</v>
      </c>
      <c r="X1359" s="1" t="s">
        <v>1805</v>
      </c>
      <c r="Y1359" s="1" t="s">
        <v>49</v>
      </c>
      <c r="Z1359" s="1" t="s">
        <v>50</v>
      </c>
      <c r="AA1359" s="1" t="s">
        <v>51</v>
      </c>
      <c r="AB1359" s="1" t="s">
        <v>1805</v>
      </c>
      <c r="AC1359" s="1" t="s">
        <v>37</v>
      </c>
    </row>
    <row r="1360" spans="1:29" x14ac:dyDescent="0.25">
      <c r="A1360" s="1" t="s">
        <v>33</v>
      </c>
      <c r="B1360" s="1" t="s">
        <v>34</v>
      </c>
      <c r="C1360" s="2">
        <v>45503</v>
      </c>
      <c r="D1360" s="1" t="s">
        <v>35</v>
      </c>
      <c r="E1360" s="1" t="s">
        <v>36</v>
      </c>
      <c r="F1360" s="1" t="s">
        <v>37</v>
      </c>
      <c r="G1360" s="1" t="s">
        <v>1803</v>
      </c>
      <c r="H1360" s="1" t="s">
        <v>350</v>
      </c>
      <c r="I1360" s="3">
        <v>0</v>
      </c>
      <c r="J1360" s="3">
        <v>41458</v>
      </c>
      <c r="K1360" s="1" t="s">
        <v>40</v>
      </c>
      <c r="L1360" s="1" t="s">
        <v>246</v>
      </c>
      <c r="M1360" s="1" t="s">
        <v>247</v>
      </c>
      <c r="N1360" s="1" t="s">
        <v>37</v>
      </c>
      <c r="O1360" s="1" t="s">
        <v>43</v>
      </c>
      <c r="P1360" s="1" t="s">
        <v>43</v>
      </c>
      <c r="Q1360" s="1" t="s">
        <v>43</v>
      </c>
      <c r="R1360" s="3">
        <v>0</v>
      </c>
      <c r="S1360" s="1" t="s">
        <v>44</v>
      </c>
      <c r="T1360" s="1" t="s">
        <v>45</v>
      </c>
      <c r="U1360" s="1" t="s">
        <v>1803</v>
      </c>
      <c r="V1360" s="1" t="s">
        <v>46</v>
      </c>
      <c r="W1360" s="1" t="s">
        <v>47</v>
      </c>
      <c r="X1360" s="1" t="s">
        <v>1805</v>
      </c>
      <c r="Y1360" s="1" t="s">
        <v>49</v>
      </c>
      <c r="Z1360" s="1" t="s">
        <v>50</v>
      </c>
      <c r="AA1360" s="1" t="s">
        <v>51</v>
      </c>
      <c r="AB1360" s="1" t="s">
        <v>1805</v>
      </c>
      <c r="AC1360" s="1" t="s">
        <v>37</v>
      </c>
    </row>
    <row r="1361" spans="1:29" x14ac:dyDescent="0.25">
      <c r="A1361" s="1" t="s">
        <v>33</v>
      </c>
      <c r="B1361" s="1" t="s">
        <v>34</v>
      </c>
      <c r="C1361" s="2">
        <v>45503</v>
      </c>
      <c r="D1361" s="1" t="s">
        <v>35</v>
      </c>
      <c r="E1361" s="1" t="s">
        <v>36</v>
      </c>
      <c r="F1361" s="1" t="s">
        <v>37</v>
      </c>
      <c r="G1361" s="1" t="s">
        <v>1803</v>
      </c>
      <c r="H1361" s="1" t="s">
        <v>350</v>
      </c>
      <c r="I1361" s="3">
        <v>0</v>
      </c>
      <c r="J1361" s="3">
        <v>1429810</v>
      </c>
      <c r="K1361" s="1" t="s">
        <v>40</v>
      </c>
      <c r="L1361" s="1" t="s">
        <v>470</v>
      </c>
      <c r="M1361" s="1" t="s">
        <v>471</v>
      </c>
      <c r="N1361" s="1" t="s">
        <v>37</v>
      </c>
      <c r="O1361" s="1" t="s">
        <v>43</v>
      </c>
      <c r="P1361" s="1" t="s">
        <v>43</v>
      </c>
      <c r="Q1361" s="1" t="s">
        <v>43</v>
      </c>
      <c r="R1361" s="3">
        <v>0</v>
      </c>
      <c r="S1361" s="1" t="s">
        <v>44</v>
      </c>
      <c r="T1361" s="1" t="s">
        <v>45</v>
      </c>
      <c r="U1361" s="1" t="s">
        <v>1803</v>
      </c>
      <c r="V1361" s="1" t="s">
        <v>46</v>
      </c>
      <c r="W1361" s="1" t="s">
        <v>47</v>
      </c>
      <c r="X1361" s="1" t="s">
        <v>1805</v>
      </c>
      <c r="Y1361" s="1" t="s">
        <v>49</v>
      </c>
      <c r="Z1361" s="1" t="s">
        <v>50</v>
      </c>
      <c r="AA1361" s="1" t="s">
        <v>51</v>
      </c>
      <c r="AB1361" s="1" t="s">
        <v>1805</v>
      </c>
      <c r="AC1361" s="1" t="s">
        <v>37</v>
      </c>
    </row>
    <row r="1362" spans="1:29" hidden="1" x14ac:dyDescent="0.25">
      <c r="A1362" s="1" t="s">
        <v>33</v>
      </c>
      <c r="B1362" s="1" t="s">
        <v>34</v>
      </c>
      <c r="C1362" s="2">
        <v>45504</v>
      </c>
      <c r="D1362" s="1" t="s">
        <v>73</v>
      </c>
      <c r="E1362" s="1" t="s">
        <v>74</v>
      </c>
      <c r="F1362" s="1" t="s">
        <v>37</v>
      </c>
      <c r="G1362" s="1" t="s">
        <v>960</v>
      </c>
      <c r="H1362" s="1" t="s">
        <v>76</v>
      </c>
      <c r="I1362" s="3">
        <v>7119422</v>
      </c>
      <c r="J1362" s="3">
        <v>0</v>
      </c>
      <c r="K1362" s="1" t="s">
        <v>40</v>
      </c>
      <c r="L1362" s="1" t="s">
        <v>1751</v>
      </c>
      <c r="M1362" s="1" t="s">
        <v>720</v>
      </c>
      <c r="N1362" s="1" t="s">
        <v>1323</v>
      </c>
      <c r="O1362" s="1" t="s">
        <v>1324</v>
      </c>
      <c r="P1362" s="1" t="s">
        <v>43</v>
      </c>
      <c r="Q1362" s="1" t="s">
        <v>43</v>
      </c>
      <c r="R1362" s="3">
        <v>0</v>
      </c>
      <c r="S1362" s="1" t="s">
        <v>44</v>
      </c>
      <c r="T1362" s="1" t="s">
        <v>45</v>
      </c>
      <c r="U1362" s="1" t="s">
        <v>960</v>
      </c>
      <c r="V1362" s="1" t="s">
        <v>46</v>
      </c>
      <c r="W1362" s="1" t="s">
        <v>912</v>
      </c>
      <c r="X1362" s="1" t="s">
        <v>1806</v>
      </c>
      <c r="Y1362" s="1" t="s">
        <v>83</v>
      </c>
      <c r="Z1362" s="1" t="s">
        <v>1326</v>
      </c>
      <c r="AA1362" s="1" t="s">
        <v>51</v>
      </c>
      <c r="AB1362" s="1" t="s">
        <v>1806</v>
      </c>
      <c r="AC1362" s="1" t="s">
        <v>37</v>
      </c>
    </row>
    <row r="1363" spans="1:29" hidden="1" x14ac:dyDescent="0.25">
      <c r="A1363" s="1" t="s">
        <v>33</v>
      </c>
      <c r="B1363" s="1" t="s">
        <v>34</v>
      </c>
      <c r="C1363" s="2">
        <v>45504</v>
      </c>
      <c r="D1363" s="1" t="s">
        <v>73</v>
      </c>
      <c r="E1363" s="1" t="s">
        <v>74</v>
      </c>
      <c r="F1363" s="1" t="s">
        <v>37</v>
      </c>
      <c r="G1363" s="1" t="s">
        <v>960</v>
      </c>
      <c r="H1363" s="1" t="s">
        <v>76</v>
      </c>
      <c r="I1363" s="3">
        <v>43334</v>
      </c>
      <c r="J1363" s="3">
        <v>0</v>
      </c>
      <c r="K1363" s="1" t="s">
        <v>40</v>
      </c>
      <c r="L1363" s="1" t="s">
        <v>303</v>
      </c>
      <c r="M1363" s="1" t="s">
        <v>304</v>
      </c>
      <c r="N1363" s="1" t="s">
        <v>295</v>
      </c>
      <c r="O1363" s="1" t="s">
        <v>296</v>
      </c>
      <c r="P1363" s="1" t="s">
        <v>43</v>
      </c>
      <c r="Q1363" s="1" t="s">
        <v>43</v>
      </c>
      <c r="R1363" s="3">
        <v>0</v>
      </c>
      <c r="S1363" s="1" t="s">
        <v>44</v>
      </c>
      <c r="T1363" s="1" t="s">
        <v>45</v>
      </c>
      <c r="U1363" s="1" t="s">
        <v>960</v>
      </c>
      <c r="V1363" s="1" t="s">
        <v>46</v>
      </c>
      <c r="W1363" s="1" t="s">
        <v>912</v>
      </c>
      <c r="X1363" s="1" t="s">
        <v>1806</v>
      </c>
      <c r="Y1363" s="1" t="s">
        <v>83</v>
      </c>
      <c r="Z1363" s="1" t="s">
        <v>1326</v>
      </c>
      <c r="AA1363" s="1" t="s">
        <v>51</v>
      </c>
      <c r="AB1363" s="1" t="s">
        <v>1806</v>
      </c>
      <c r="AC1363" s="1" t="s">
        <v>37</v>
      </c>
    </row>
    <row r="1364" spans="1:29" hidden="1" x14ac:dyDescent="0.25">
      <c r="A1364" s="1" t="s">
        <v>33</v>
      </c>
      <c r="B1364" s="1" t="s">
        <v>34</v>
      </c>
      <c r="C1364" s="2">
        <v>45504</v>
      </c>
      <c r="D1364" s="1" t="s">
        <v>73</v>
      </c>
      <c r="E1364" s="1" t="s">
        <v>74</v>
      </c>
      <c r="F1364" s="1" t="s">
        <v>37</v>
      </c>
      <c r="G1364" s="1" t="s">
        <v>960</v>
      </c>
      <c r="H1364" s="1" t="s">
        <v>76</v>
      </c>
      <c r="I1364" s="3">
        <v>650000</v>
      </c>
      <c r="J1364" s="3">
        <v>0</v>
      </c>
      <c r="K1364" s="1" t="s">
        <v>40</v>
      </c>
      <c r="L1364" s="1" t="s">
        <v>152</v>
      </c>
      <c r="M1364" s="1" t="s">
        <v>153</v>
      </c>
      <c r="N1364" s="1" t="s">
        <v>79</v>
      </c>
      <c r="O1364" s="1" t="s">
        <v>80</v>
      </c>
      <c r="P1364" s="1" t="s">
        <v>43</v>
      </c>
      <c r="Q1364" s="1" t="s">
        <v>43</v>
      </c>
      <c r="R1364" s="3">
        <v>0</v>
      </c>
      <c r="S1364" s="1" t="s">
        <v>44</v>
      </c>
      <c r="T1364" s="1" t="s">
        <v>45</v>
      </c>
      <c r="U1364" s="1" t="s">
        <v>960</v>
      </c>
      <c r="V1364" s="1" t="s">
        <v>46</v>
      </c>
      <c r="W1364" s="1" t="s">
        <v>912</v>
      </c>
      <c r="X1364" s="1" t="s">
        <v>1806</v>
      </c>
      <c r="Y1364" s="1" t="s">
        <v>83</v>
      </c>
      <c r="Z1364" s="1" t="s">
        <v>1326</v>
      </c>
      <c r="AA1364" s="1" t="s">
        <v>51</v>
      </c>
      <c r="AB1364" s="1" t="s">
        <v>1806</v>
      </c>
      <c r="AC1364" s="1" t="s">
        <v>37</v>
      </c>
    </row>
    <row r="1365" spans="1:29" hidden="1" x14ac:dyDescent="0.25">
      <c r="A1365" s="1" t="s">
        <v>33</v>
      </c>
      <c r="B1365" s="1" t="s">
        <v>34</v>
      </c>
      <c r="C1365" s="2">
        <v>45504</v>
      </c>
      <c r="D1365" s="1" t="s">
        <v>73</v>
      </c>
      <c r="E1365" s="1" t="s">
        <v>74</v>
      </c>
      <c r="F1365" s="1" t="s">
        <v>37</v>
      </c>
      <c r="G1365" s="1" t="s">
        <v>960</v>
      </c>
      <c r="H1365" s="1" t="s">
        <v>76</v>
      </c>
      <c r="I1365" s="3">
        <v>45657</v>
      </c>
      <c r="J1365" s="3">
        <v>0</v>
      </c>
      <c r="K1365" s="1" t="s">
        <v>40</v>
      </c>
      <c r="L1365" s="1" t="s">
        <v>391</v>
      </c>
      <c r="M1365" s="1" t="s">
        <v>392</v>
      </c>
      <c r="N1365" s="1" t="s">
        <v>79</v>
      </c>
      <c r="O1365" s="1" t="s">
        <v>80</v>
      </c>
      <c r="P1365" s="1" t="s">
        <v>43</v>
      </c>
      <c r="Q1365" s="1" t="s">
        <v>43</v>
      </c>
      <c r="R1365" s="3">
        <v>0</v>
      </c>
      <c r="S1365" s="1" t="s">
        <v>44</v>
      </c>
      <c r="T1365" s="1" t="s">
        <v>45</v>
      </c>
      <c r="U1365" s="1" t="s">
        <v>960</v>
      </c>
      <c r="V1365" s="1" t="s">
        <v>46</v>
      </c>
      <c r="W1365" s="1" t="s">
        <v>912</v>
      </c>
      <c r="X1365" s="1" t="s">
        <v>1806</v>
      </c>
      <c r="Y1365" s="1" t="s">
        <v>83</v>
      </c>
      <c r="Z1365" s="1" t="s">
        <v>1326</v>
      </c>
      <c r="AA1365" s="1" t="s">
        <v>51</v>
      </c>
      <c r="AB1365" s="1" t="s">
        <v>1806</v>
      </c>
      <c r="AC1365" s="1" t="s">
        <v>37</v>
      </c>
    </row>
    <row r="1366" spans="1:29" hidden="1" x14ac:dyDescent="0.25">
      <c r="A1366" s="1" t="s">
        <v>33</v>
      </c>
      <c r="B1366" s="1" t="s">
        <v>34</v>
      </c>
      <c r="C1366" s="2">
        <v>45504</v>
      </c>
      <c r="D1366" s="1" t="s">
        <v>73</v>
      </c>
      <c r="E1366" s="1" t="s">
        <v>74</v>
      </c>
      <c r="F1366" s="1" t="s">
        <v>37</v>
      </c>
      <c r="G1366" s="1" t="s">
        <v>960</v>
      </c>
      <c r="H1366" s="1" t="s">
        <v>76</v>
      </c>
      <c r="I1366" s="3">
        <v>43907</v>
      </c>
      <c r="J1366" s="3">
        <v>0</v>
      </c>
      <c r="K1366" s="1" t="s">
        <v>40</v>
      </c>
      <c r="L1366" s="1" t="s">
        <v>1694</v>
      </c>
      <c r="M1366" s="1" t="s">
        <v>815</v>
      </c>
      <c r="N1366" s="1" t="s">
        <v>79</v>
      </c>
      <c r="O1366" s="1" t="s">
        <v>80</v>
      </c>
      <c r="P1366" s="1" t="s">
        <v>43</v>
      </c>
      <c r="Q1366" s="1" t="s">
        <v>43</v>
      </c>
      <c r="R1366" s="3">
        <v>0</v>
      </c>
      <c r="S1366" s="1" t="s">
        <v>44</v>
      </c>
      <c r="T1366" s="1" t="s">
        <v>45</v>
      </c>
      <c r="U1366" s="1" t="s">
        <v>960</v>
      </c>
      <c r="V1366" s="1" t="s">
        <v>46</v>
      </c>
      <c r="W1366" s="1" t="s">
        <v>912</v>
      </c>
      <c r="X1366" s="1" t="s">
        <v>1806</v>
      </c>
      <c r="Y1366" s="1" t="s">
        <v>83</v>
      </c>
      <c r="Z1366" s="1" t="s">
        <v>1326</v>
      </c>
      <c r="AA1366" s="1" t="s">
        <v>51</v>
      </c>
      <c r="AB1366" s="1" t="s">
        <v>1806</v>
      </c>
      <c r="AC1366" s="1" t="s">
        <v>37</v>
      </c>
    </row>
    <row r="1367" spans="1:29" hidden="1" x14ac:dyDescent="0.25">
      <c r="A1367" s="1" t="s">
        <v>33</v>
      </c>
      <c r="B1367" s="1" t="s">
        <v>34</v>
      </c>
      <c r="C1367" s="2">
        <v>45504</v>
      </c>
      <c r="D1367" s="1" t="s">
        <v>73</v>
      </c>
      <c r="E1367" s="1" t="s">
        <v>74</v>
      </c>
      <c r="F1367" s="1" t="s">
        <v>37</v>
      </c>
      <c r="G1367" s="1" t="s">
        <v>960</v>
      </c>
      <c r="H1367" s="1" t="s">
        <v>76</v>
      </c>
      <c r="I1367" s="3">
        <v>225612</v>
      </c>
      <c r="J1367" s="3">
        <v>0</v>
      </c>
      <c r="K1367" s="1" t="s">
        <v>40</v>
      </c>
      <c r="L1367" s="1" t="s">
        <v>166</v>
      </c>
      <c r="M1367" s="1" t="s">
        <v>167</v>
      </c>
      <c r="N1367" s="1" t="s">
        <v>79</v>
      </c>
      <c r="O1367" s="1" t="s">
        <v>80</v>
      </c>
      <c r="P1367" s="1" t="s">
        <v>43</v>
      </c>
      <c r="Q1367" s="1" t="s">
        <v>43</v>
      </c>
      <c r="R1367" s="3">
        <v>0</v>
      </c>
      <c r="S1367" s="1" t="s">
        <v>44</v>
      </c>
      <c r="T1367" s="1" t="s">
        <v>45</v>
      </c>
      <c r="U1367" s="1" t="s">
        <v>960</v>
      </c>
      <c r="V1367" s="1" t="s">
        <v>46</v>
      </c>
      <c r="W1367" s="1" t="s">
        <v>912</v>
      </c>
      <c r="X1367" s="1" t="s">
        <v>1806</v>
      </c>
      <c r="Y1367" s="1" t="s">
        <v>83</v>
      </c>
      <c r="Z1367" s="1" t="s">
        <v>1326</v>
      </c>
      <c r="AA1367" s="1" t="s">
        <v>51</v>
      </c>
      <c r="AB1367" s="1" t="s">
        <v>1806</v>
      </c>
      <c r="AC1367" s="1" t="s">
        <v>37</v>
      </c>
    </row>
    <row r="1368" spans="1:29" hidden="1" x14ac:dyDescent="0.25">
      <c r="A1368" s="1" t="s">
        <v>33</v>
      </c>
      <c r="B1368" s="1" t="s">
        <v>34</v>
      </c>
      <c r="C1368" s="2">
        <v>45504</v>
      </c>
      <c r="D1368" s="1" t="s">
        <v>73</v>
      </c>
      <c r="E1368" s="1" t="s">
        <v>74</v>
      </c>
      <c r="F1368" s="1" t="s">
        <v>37</v>
      </c>
      <c r="G1368" s="1" t="s">
        <v>960</v>
      </c>
      <c r="H1368" s="1" t="s">
        <v>76</v>
      </c>
      <c r="I1368" s="3">
        <v>132542</v>
      </c>
      <c r="J1368" s="3">
        <v>0</v>
      </c>
      <c r="K1368" s="1" t="s">
        <v>40</v>
      </c>
      <c r="L1368" s="1" t="s">
        <v>91</v>
      </c>
      <c r="M1368" s="1" t="s">
        <v>92</v>
      </c>
      <c r="N1368" s="1" t="s">
        <v>79</v>
      </c>
      <c r="O1368" s="1" t="s">
        <v>80</v>
      </c>
      <c r="P1368" s="1" t="s">
        <v>43</v>
      </c>
      <c r="Q1368" s="1" t="s">
        <v>43</v>
      </c>
      <c r="R1368" s="3">
        <v>0</v>
      </c>
      <c r="S1368" s="1" t="s">
        <v>44</v>
      </c>
      <c r="T1368" s="1" t="s">
        <v>45</v>
      </c>
      <c r="U1368" s="1" t="s">
        <v>960</v>
      </c>
      <c r="V1368" s="1" t="s">
        <v>46</v>
      </c>
      <c r="W1368" s="1" t="s">
        <v>912</v>
      </c>
      <c r="X1368" s="1" t="s">
        <v>1806</v>
      </c>
      <c r="Y1368" s="1" t="s">
        <v>83</v>
      </c>
      <c r="Z1368" s="1" t="s">
        <v>1326</v>
      </c>
      <c r="AA1368" s="1" t="s">
        <v>51</v>
      </c>
      <c r="AB1368" s="1" t="s">
        <v>1806</v>
      </c>
      <c r="AC1368" s="1" t="s">
        <v>37</v>
      </c>
    </row>
    <row r="1369" spans="1:29" hidden="1" x14ac:dyDescent="0.25">
      <c r="A1369" s="1" t="s">
        <v>33</v>
      </c>
      <c r="B1369" s="1" t="s">
        <v>34</v>
      </c>
      <c r="C1369" s="2">
        <v>45504</v>
      </c>
      <c r="D1369" s="1" t="s">
        <v>73</v>
      </c>
      <c r="E1369" s="1" t="s">
        <v>74</v>
      </c>
      <c r="F1369" s="1" t="s">
        <v>37</v>
      </c>
      <c r="G1369" s="1" t="s">
        <v>960</v>
      </c>
      <c r="H1369" s="1" t="s">
        <v>76</v>
      </c>
      <c r="I1369" s="3">
        <v>650000</v>
      </c>
      <c r="J1369" s="3">
        <v>0</v>
      </c>
      <c r="K1369" s="1" t="s">
        <v>40</v>
      </c>
      <c r="L1369" s="1" t="s">
        <v>470</v>
      </c>
      <c r="M1369" s="1" t="s">
        <v>471</v>
      </c>
      <c r="N1369" s="1" t="s">
        <v>79</v>
      </c>
      <c r="O1369" s="1" t="s">
        <v>80</v>
      </c>
      <c r="P1369" s="1" t="s">
        <v>43</v>
      </c>
      <c r="Q1369" s="1" t="s">
        <v>43</v>
      </c>
      <c r="R1369" s="3">
        <v>0</v>
      </c>
      <c r="S1369" s="1" t="s">
        <v>44</v>
      </c>
      <c r="T1369" s="1" t="s">
        <v>45</v>
      </c>
      <c r="U1369" s="1" t="s">
        <v>960</v>
      </c>
      <c r="V1369" s="1" t="s">
        <v>46</v>
      </c>
      <c r="W1369" s="1" t="s">
        <v>912</v>
      </c>
      <c r="X1369" s="1" t="s">
        <v>1806</v>
      </c>
      <c r="Y1369" s="1" t="s">
        <v>83</v>
      </c>
      <c r="Z1369" s="1" t="s">
        <v>1326</v>
      </c>
      <c r="AA1369" s="1" t="s">
        <v>51</v>
      </c>
      <c r="AB1369" s="1" t="s">
        <v>1806</v>
      </c>
      <c r="AC1369" s="1" t="s">
        <v>37</v>
      </c>
    </row>
    <row r="1370" spans="1:29" hidden="1" x14ac:dyDescent="0.25">
      <c r="A1370" s="1" t="s">
        <v>33</v>
      </c>
      <c r="B1370" s="1" t="s">
        <v>34</v>
      </c>
      <c r="C1370" s="2">
        <v>45504</v>
      </c>
      <c r="D1370" s="1" t="s">
        <v>73</v>
      </c>
      <c r="E1370" s="1" t="s">
        <v>74</v>
      </c>
      <c r="F1370" s="1" t="s">
        <v>37</v>
      </c>
      <c r="G1370" s="1" t="s">
        <v>960</v>
      </c>
      <c r="H1370" s="1" t="s">
        <v>76</v>
      </c>
      <c r="I1370" s="3">
        <v>390001</v>
      </c>
      <c r="J1370" s="3">
        <v>0</v>
      </c>
      <c r="K1370" s="1" t="s">
        <v>40</v>
      </c>
      <c r="L1370" s="1" t="s">
        <v>567</v>
      </c>
      <c r="M1370" s="1" t="s">
        <v>568</v>
      </c>
      <c r="N1370" s="1" t="s">
        <v>79</v>
      </c>
      <c r="O1370" s="1" t="s">
        <v>80</v>
      </c>
      <c r="P1370" s="1" t="s">
        <v>43</v>
      </c>
      <c r="Q1370" s="1" t="s">
        <v>43</v>
      </c>
      <c r="R1370" s="3">
        <v>0</v>
      </c>
      <c r="S1370" s="1" t="s">
        <v>44</v>
      </c>
      <c r="T1370" s="1" t="s">
        <v>45</v>
      </c>
      <c r="U1370" s="1" t="s">
        <v>960</v>
      </c>
      <c r="V1370" s="1" t="s">
        <v>46</v>
      </c>
      <c r="W1370" s="1" t="s">
        <v>912</v>
      </c>
      <c r="X1370" s="1" t="s">
        <v>1806</v>
      </c>
      <c r="Y1370" s="1" t="s">
        <v>83</v>
      </c>
      <c r="Z1370" s="1" t="s">
        <v>1326</v>
      </c>
      <c r="AA1370" s="1" t="s">
        <v>51</v>
      </c>
      <c r="AB1370" s="1" t="s">
        <v>1806</v>
      </c>
      <c r="AC1370" s="1" t="s">
        <v>37</v>
      </c>
    </row>
    <row r="1371" spans="1:29" hidden="1" x14ac:dyDescent="0.25">
      <c r="A1371" s="1" t="s">
        <v>33</v>
      </c>
      <c r="B1371" s="1" t="s">
        <v>34</v>
      </c>
      <c r="C1371" s="2">
        <v>45504</v>
      </c>
      <c r="D1371" s="1" t="s">
        <v>73</v>
      </c>
      <c r="E1371" s="1" t="s">
        <v>74</v>
      </c>
      <c r="F1371" s="1" t="s">
        <v>37</v>
      </c>
      <c r="G1371" s="1" t="s">
        <v>960</v>
      </c>
      <c r="H1371" s="1" t="s">
        <v>76</v>
      </c>
      <c r="I1371" s="3">
        <v>7594050</v>
      </c>
      <c r="J1371" s="3">
        <v>0</v>
      </c>
      <c r="K1371" s="1" t="s">
        <v>40</v>
      </c>
      <c r="L1371" s="1" t="s">
        <v>1751</v>
      </c>
      <c r="M1371" s="1" t="s">
        <v>720</v>
      </c>
      <c r="N1371" s="1" t="s">
        <v>1323</v>
      </c>
      <c r="O1371" s="1" t="s">
        <v>1324</v>
      </c>
      <c r="P1371" s="1" t="s">
        <v>43</v>
      </c>
      <c r="Q1371" s="1" t="s">
        <v>43</v>
      </c>
      <c r="R1371" s="3">
        <v>0</v>
      </c>
      <c r="S1371" s="1" t="s">
        <v>44</v>
      </c>
      <c r="T1371" s="1" t="s">
        <v>45</v>
      </c>
      <c r="U1371" s="1" t="s">
        <v>960</v>
      </c>
      <c r="V1371" s="1" t="s">
        <v>46</v>
      </c>
      <c r="W1371" s="1" t="s">
        <v>912</v>
      </c>
      <c r="X1371" s="1" t="s">
        <v>1806</v>
      </c>
      <c r="Y1371" s="1" t="s">
        <v>83</v>
      </c>
      <c r="Z1371" s="1" t="s">
        <v>1326</v>
      </c>
      <c r="AA1371" s="1" t="s">
        <v>51</v>
      </c>
      <c r="AB1371" s="1" t="s">
        <v>1806</v>
      </c>
      <c r="AC1371" s="1" t="s">
        <v>37</v>
      </c>
    </row>
    <row r="1372" spans="1:29" hidden="1" x14ac:dyDescent="0.25">
      <c r="A1372" s="1" t="s">
        <v>33</v>
      </c>
      <c r="B1372" s="1" t="s">
        <v>34</v>
      </c>
      <c r="C1372" s="2">
        <v>45504</v>
      </c>
      <c r="D1372" s="1" t="s">
        <v>73</v>
      </c>
      <c r="E1372" s="1" t="s">
        <v>74</v>
      </c>
      <c r="F1372" s="1" t="s">
        <v>37</v>
      </c>
      <c r="G1372" s="1" t="s">
        <v>960</v>
      </c>
      <c r="H1372" s="1" t="s">
        <v>76</v>
      </c>
      <c r="I1372" s="3">
        <v>54399</v>
      </c>
      <c r="J1372" s="3">
        <v>0</v>
      </c>
      <c r="K1372" s="1" t="s">
        <v>40</v>
      </c>
      <c r="L1372" s="1" t="s">
        <v>854</v>
      </c>
      <c r="M1372" s="1" t="s">
        <v>855</v>
      </c>
      <c r="N1372" s="1" t="s">
        <v>89</v>
      </c>
      <c r="O1372" s="1" t="s">
        <v>90</v>
      </c>
      <c r="P1372" s="1" t="s">
        <v>43</v>
      </c>
      <c r="Q1372" s="1" t="s">
        <v>43</v>
      </c>
      <c r="R1372" s="3">
        <v>0</v>
      </c>
      <c r="S1372" s="1" t="s">
        <v>44</v>
      </c>
      <c r="T1372" s="1" t="s">
        <v>45</v>
      </c>
      <c r="U1372" s="1" t="s">
        <v>960</v>
      </c>
      <c r="V1372" s="1" t="s">
        <v>46</v>
      </c>
      <c r="W1372" s="1" t="s">
        <v>912</v>
      </c>
      <c r="X1372" s="1" t="s">
        <v>1806</v>
      </c>
      <c r="Y1372" s="1" t="s">
        <v>83</v>
      </c>
      <c r="Z1372" s="1" t="s">
        <v>1326</v>
      </c>
      <c r="AA1372" s="1" t="s">
        <v>51</v>
      </c>
      <c r="AB1372" s="1" t="s">
        <v>1806</v>
      </c>
      <c r="AC1372" s="1" t="s">
        <v>37</v>
      </c>
    </row>
    <row r="1373" spans="1:29" hidden="1" x14ac:dyDescent="0.25">
      <c r="A1373" s="1" t="s">
        <v>33</v>
      </c>
      <c r="B1373" s="1" t="s">
        <v>34</v>
      </c>
      <c r="C1373" s="2">
        <v>45504</v>
      </c>
      <c r="D1373" s="1" t="s">
        <v>73</v>
      </c>
      <c r="E1373" s="1" t="s">
        <v>74</v>
      </c>
      <c r="F1373" s="1" t="s">
        <v>37</v>
      </c>
      <c r="G1373" s="1" t="s">
        <v>960</v>
      </c>
      <c r="H1373" s="1" t="s">
        <v>76</v>
      </c>
      <c r="I1373" s="3">
        <v>86667</v>
      </c>
      <c r="J1373" s="3">
        <v>0</v>
      </c>
      <c r="K1373" s="1" t="s">
        <v>40</v>
      </c>
      <c r="L1373" s="1" t="s">
        <v>152</v>
      </c>
      <c r="M1373" s="1" t="s">
        <v>153</v>
      </c>
      <c r="N1373" s="1" t="s">
        <v>79</v>
      </c>
      <c r="O1373" s="1" t="s">
        <v>80</v>
      </c>
      <c r="P1373" s="1" t="s">
        <v>43</v>
      </c>
      <c r="Q1373" s="1" t="s">
        <v>43</v>
      </c>
      <c r="R1373" s="3">
        <v>0</v>
      </c>
      <c r="S1373" s="1" t="s">
        <v>44</v>
      </c>
      <c r="T1373" s="1" t="s">
        <v>45</v>
      </c>
      <c r="U1373" s="1" t="s">
        <v>960</v>
      </c>
      <c r="V1373" s="1" t="s">
        <v>46</v>
      </c>
      <c r="W1373" s="1" t="s">
        <v>912</v>
      </c>
      <c r="X1373" s="1" t="s">
        <v>1806</v>
      </c>
      <c r="Y1373" s="1" t="s">
        <v>83</v>
      </c>
      <c r="Z1373" s="1" t="s">
        <v>1326</v>
      </c>
      <c r="AA1373" s="1" t="s">
        <v>51</v>
      </c>
      <c r="AB1373" s="1" t="s">
        <v>1806</v>
      </c>
      <c r="AC1373" s="1" t="s">
        <v>37</v>
      </c>
    </row>
    <row r="1374" spans="1:29" hidden="1" x14ac:dyDescent="0.25">
      <c r="A1374" s="1" t="s">
        <v>33</v>
      </c>
      <c r="B1374" s="1" t="s">
        <v>34</v>
      </c>
      <c r="C1374" s="2">
        <v>45504</v>
      </c>
      <c r="D1374" s="1" t="s">
        <v>73</v>
      </c>
      <c r="E1374" s="1" t="s">
        <v>74</v>
      </c>
      <c r="F1374" s="1" t="s">
        <v>37</v>
      </c>
      <c r="G1374" s="1" t="s">
        <v>960</v>
      </c>
      <c r="H1374" s="1" t="s">
        <v>76</v>
      </c>
      <c r="I1374" s="3">
        <v>631714</v>
      </c>
      <c r="J1374" s="3">
        <v>0</v>
      </c>
      <c r="K1374" s="1" t="s">
        <v>40</v>
      </c>
      <c r="L1374" s="1" t="s">
        <v>166</v>
      </c>
      <c r="M1374" s="1" t="s">
        <v>167</v>
      </c>
      <c r="N1374" s="1" t="s">
        <v>79</v>
      </c>
      <c r="O1374" s="1" t="s">
        <v>80</v>
      </c>
      <c r="P1374" s="1" t="s">
        <v>43</v>
      </c>
      <c r="Q1374" s="1" t="s">
        <v>43</v>
      </c>
      <c r="R1374" s="3">
        <v>0</v>
      </c>
      <c r="S1374" s="1" t="s">
        <v>44</v>
      </c>
      <c r="T1374" s="1" t="s">
        <v>45</v>
      </c>
      <c r="U1374" s="1" t="s">
        <v>960</v>
      </c>
      <c r="V1374" s="1" t="s">
        <v>46</v>
      </c>
      <c r="W1374" s="1" t="s">
        <v>912</v>
      </c>
      <c r="X1374" s="1" t="s">
        <v>1806</v>
      </c>
      <c r="Y1374" s="1" t="s">
        <v>83</v>
      </c>
      <c r="Z1374" s="1" t="s">
        <v>1326</v>
      </c>
      <c r="AA1374" s="1" t="s">
        <v>51</v>
      </c>
      <c r="AB1374" s="1" t="s">
        <v>1806</v>
      </c>
      <c r="AC1374" s="1" t="s">
        <v>37</v>
      </c>
    </row>
    <row r="1375" spans="1:29" hidden="1" x14ac:dyDescent="0.25">
      <c r="A1375" s="1" t="s">
        <v>33</v>
      </c>
      <c r="B1375" s="1" t="s">
        <v>34</v>
      </c>
      <c r="C1375" s="2">
        <v>45504</v>
      </c>
      <c r="D1375" s="1" t="s">
        <v>73</v>
      </c>
      <c r="E1375" s="1" t="s">
        <v>74</v>
      </c>
      <c r="F1375" s="1" t="s">
        <v>37</v>
      </c>
      <c r="G1375" s="1" t="s">
        <v>960</v>
      </c>
      <c r="H1375" s="1" t="s">
        <v>76</v>
      </c>
      <c r="I1375" s="3">
        <v>681803</v>
      </c>
      <c r="J1375" s="3">
        <v>0</v>
      </c>
      <c r="K1375" s="1" t="s">
        <v>40</v>
      </c>
      <c r="L1375" s="1" t="s">
        <v>701</v>
      </c>
      <c r="M1375" s="1" t="s">
        <v>702</v>
      </c>
      <c r="N1375" s="1" t="s">
        <v>79</v>
      </c>
      <c r="O1375" s="1" t="s">
        <v>80</v>
      </c>
      <c r="P1375" s="1" t="s">
        <v>43</v>
      </c>
      <c r="Q1375" s="1" t="s">
        <v>43</v>
      </c>
      <c r="R1375" s="3">
        <v>0</v>
      </c>
      <c r="S1375" s="1" t="s">
        <v>44</v>
      </c>
      <c r="T1375" s="1" t="s">
        <v>45</v>
      </c>
      <c r="U1375" s="1" t="s">
        <v>960</v>
      </c>
      <c r="V1375" s="1" t="s">
        <v>46</v>
      </c>
      <c r="W1375" s="1" t="s">
        <v>912</v>
      </c>
      <c r="X1375" s="1" t="s">
        <v>1806</v>
      </c>
      <c r="Y1375" s="1" t="s">
        <v>83</v>
      </c>
      <c r="Z1375" s="1" t="s">
        <v>1326</v>
      </c>
      <c r="AA1375" s="1" t="s">
        <v>51</v>
      </c>
      <c r="AB1375" s="1" t="s">
        <v>1806</v>
      </c>
      <c r="AC1375" s="1" t="s">
        <v>37</v>
      </c>
    </row>
    <row r="1376" spans="1:29" hidden="1" x14ac:dyDescent="0.25">
      <c r="A1376" s="1" t="s">
        <v>33</v>
      </c>
      <c r="B1376" s="1" t="s">
        <v>34</v>
      </c>
      <c r="C1376" s="2">
        <v>45504</v>
      </c>
      <c r="D1376" s="1" t="s">
        <v>73</v>
      </c>
      <c r="E1376" s="1" t="s">
        <v>74</v>
      </c>
      <c r="F1376" s="1" t="s">
        <v>37</v>
      </c>
      <c r="G1376" s="1" t="s">
        <v>960</v>
      </c>
      <c r="H1376" s="1" t="s">
        <v>76</v>
      </c>
      <c r="I1376" s="3">
        <v>767046</v>
      </c>
      <c r="J1376" s="3">
        <v>0</v>
      </c>
      <c r="K1376" s="1" t="s">
        <v>40</v>
      </c>
      <c r="L1376" s="1" t="s">
        <v>761</v>
      </c>
      <c r="M1376" s="1" t="s">
        <v>762</v>
      </c>
      <c r="N1376" s="1" t="s">
        <v>79</v>
      </c>
      <c r="O1376" s="1" t="s">
        <v>80</v>
      </c>
      <c r="P1376" s="1" t="s">
        <v>43</v>
      </c>
      <c r="Q1376" s="1" t="s">
        <v>43</v>
      </c>
      <c r="R1376" s="3">
        <v>0</v>
      </c>
      <c r="S1376" s="1" t="s">
        <v>44</v>
      </c>
      <c r="T1376" s="1" t="s">
        <v>45</v>
      </c>
      <c r="U1376" s="1" t="s">
        <v>960</v>
      </c>
      <c r="V1376" s="1" t="s">
        <v>46</v>
      </c>
      <c r="W1376" s="1" t="s">
        <v>912</v>
      </c>
      <c r="X1376" s="1" t="s">
        <v>1806</v>
      </c>
      <c r="Y1376" s="1" t="s">
        <v>83</v>
      </c>
      <c r="Z1376" s="1" t="s">
        <v>1326</v>
      </c>
      <c r="AA1376" s="1" t="s">
        <v>51</v>
      </c>
      <c r="AB1376" s="1" t="s">
        <v>1806</v>
      </c>
      <c r="AC1376" s="1" t="s">
        <v>37</v>
      </c>
    </row>
    <row r="1377" spans="1:29" hidden="1" x14ac:dyDescent="0.25">
      <c r="A1377" s="1" t="s">
        <v>33</v>
      </c>
      <c r="B1377" s="1" t="s">
        <v>34</v>
      </c>
      <c r="C1377" s="2">
        <v>45504</v>
      </c>
      <c r="D1377" s="1" t="s">
        <v>73</v>
      </c>
      <c r="E1377" s="1" t="s">
        <v>74</v>
      </c>
      <c r="F1377" s="1" t="s">
        <v>37</v>
      </c>
      <c r="G1377" s="1" t="s">
        <v>960</v>
      </c>
      <c r="H1377" s="1" t="s">
        <v>76</v>
      </c>
      <c r="I1377" s="3">
        <v>216667</v>
      </c>
      <c r="J1377" s="3">
        <v>0</v>
      </c>
      <c r="K1377" s="1" t="s">
        <v>40</v>
      </c>
      <c r="L1377" s="1" t="s">
        <v>470</v>
      </c>
      <c r="M1377" s="1" t="s">
        <v>471</v>
      </c>
      <c r="N1377" s="1" t="s">
        <v>79</v>
      </c>
      <c r="O1377" s="1" t="s">
        <v>80</v>
      </c>
      <c r="P1377" s="1" t="s">
        <v>43</v>
      </c>
      <c r="Q1377" s="1" t="s">
        <v>43</v>
      </c>
      <c r="R1377" s="3">
        <v>0</v>
      </c>
      <c r="S1377" s="1" t="s">
        <v>44</v>
      </c>
      <c r="T1377" s="1" t="s">
        <v>45</v>
      </c>
      <c r="U1377" s="1" t="s">
        <v>960</v>
      </c>
      <c r="V1377" s="1" t="s">
        <v>46</v>
      </c>
      <c r="W1377" s="1" t="s">
        <v>912</v>
      </c>
      <c r="X1377" s="1" t="s">
        <v>1806</v>
      </c>
      <c r="Y1377" s="1" t="s">
        <v>83</v>
      </c>
      <c r="Z1377" s="1" t="s">
        <v>1326</v>
      </c>
      <c r="AA1377" s="1" t="s">
        <v>51</v>
      </c>
      <c r="AB1377" s="1" t="s">
        <v>1806</v>
      </c>
      <c r="AC1377" s="1" t="s">
        <v>37</v>
      </c>
    </row>
    <row r="1378" spans="1:29" hidden="1" x14ac:dyDescent="0.25">
      <c r="A1378" s="1" t="s">
        <v>33</v>
      </c>
      <c r="B1378" s="1" t="s">
        <v>34</v>
      </c>
      <c r="C1378" s="2">
        <v>45504</v>
      </c>
      <c r="D1378" s="1" t="s">
        <v>73</v>
      </c>
      <c r="E1378" s="1" t="s">
        <v>74</v>
      </c>
      <c r="F1378" s="1" t="s">
        <v>37</v>
      </c>
      <c r="G1378" s="1" t="s">
        <v>960</v>
      </c>
      <c r="H1378" s="1" t="s">
        <v>76</v>
      </c>
      <c r="I1378" s="3">
        <v>46008</v>
      </c>
      <c r="J1378" s="3">
        <v>0</v>
      </c>
      <c r="K1378" s="1" t="s">
        <v>40</v>
      </c>
      <c r="L1378" s="1" t="s">
        <v>141</v>
      </c>
      <c r="M1378" s="1" t="s">
        <v>142</v>
      </c>
      <c r="N1378" s="1" t="s">
        <v>79</v>
      </c>
      <c r="O1378" s="1" t="s">
        <v>80</v>
      </c>
      <c r="P1378" s="1" t="s">
        <v>43</v>
      </c>
      <c r="Q1378" s="1" t="s">
        <v>43</v>
      </c>
      <c r="R1378" s="3">
        <v>0</v>
      </c>
      <c r="S1378" s="1" t="s">
        <v>44</v>
      </c>
      <c r="T1378" s="1" t="s">
        <v>45</v>
      </c>
      <c r="U1378" s="1" t="s">
        <v>960</v>
      </c>
      <c r="V1378" s="1" t="s">
        <v>46</v>
      </c>
      <c r="W1378" s="1" t="s">
        <v>912</v>
      </c>
      <c r="X1378" s="1" t="s">
        <v>1806</v>
      </c>
      <c r="Y1378" s="1" t="s">
        <v>83</v>
      </c>
      <c r="Z1378" s="1" t="s">
        <v>1326</v>
      </c>
      <c r="AA1378" s="1" t="s">
        <v>51</v>
      </c>
      <c r="AB1378" s="1" t="s">
        <v>1806</v>
      </c>
      <c r="AC1378" s="1" t="s">
        <v>37</v>
      </c>
    </row>
    <row r="1379" spans="1:29" hidden="1" x14ac:dyDescent="0.25">
      <c r="A1379" s="1" t="s">
        <v>33</v>
      </c>
      <c r="B1379" s="1" t="s">
        <v>34</v>
      </c>
      <c r="C1379" s="2">
        <v>45504</v>
      </c>
      <c r="D1379" s="1" t="s">
        <v>73</v>
      </c>
      <c r="E1379" s="1" t="s">
        <v>74</v>
      </c>
      <c r="F1379" s="1" t="s">
        <v>37</v>
      </c>
      <c r="G1379" s="1" t="s">
        <v>960</v>
      </c>
      <c r="H1379" s="1" t="s">
        <v>76</v>
      </c>
      <c r="I1379" s="3">
        <v>43334</v>
      </c>
      <c r="J1379" s="3">
        <v>0</v>
      </c>
      <c r="K1379" s="1" t="s">
        <v>40</v>
      </c>
      <c r="L1379" s="1" t="s">
        <v>377</v>
      </c>
      <c r="M1379" s="1" t="s">
        <v>378</v>
      </c>
      <c r="N1379" s="1" t="s">
        <v>79</v>
      </c>
      <c r="O1379" s="1" t="s">
        <v>80</v>
      </c>
      <c r="P1379" s="1" t="s">
        <v>43</v>
      </c>
      <c r="Q1379" s="1" t="s">
        <v>43</v>
      </c>
      <c r="R1379" s="3">
        <v>0</v>
      </c>
      <c r="S1379" s="1" t="s">
        <v>44</v>
      </c>
      <c r="T1379" s="1" t="s">
        <v>45</v>
      </c>
      <c r="U1379" s="1" t="s">
        <v>960</v>
      </c>
      <c r="V1379" s="1" t="s">
        <v>46</v>
      </c>
      <c r="W1379" s="1" t="s">
        <v>912</v>
      </c>
      <c r="X1379" s="1" t="s">
        <v>1806</v>
      </c>
      <c r="Y1379" s="1" t="s">
        <v>83</v>
      </c>
      <c r="Z1379" s="1" t="s">
        <v>1326</v>
      </c>
      <c r="AA1379" s="1" t="s">
        <v>51</v>
      </c>
      <c r="AB1379" s="1" t="s">
        <v>1806</v>
      </c>
      <c r="AC1379" s="1" t="s">
        <v>37</v>
      </c>
    </row>
    <row r="1380" spans="1:29" hidden="1" x14ac:dyDescent="0.25">
      <c r="A1380" s="1" t="s">
        <v>33</v>
      </c>
      <c r="B1380" s="1" t="s">
        <v>34</v>
      </c>
      <c r="C1380" s="2">
        <v>45504</v>
      </c>
      <c r="D1380" s="1" t="s">
        <v>73</v>
      </c>
      <c r="E1380" s="1" t="s">
        <v>74</v>
      </c>
      <c r="F1380" s="1" t="s">
        <v>37</v>
      </c>
      <c r="G1380" s="1" t="s">
        <v>960</v>
      </c>
      <c r="H1380" s="1" t="s">
        <v>76</v>
      </c>
      <c r="I1380" s="3">
        <v>346667</v>
      </c>
      <c r="J1380" s="3">
        <v>0</v>
      </c>
      <c r="K1380" s="1" t="s">
        <v>40</v>
      </c>
      <c r="L1380" s="1" t="s">
        <v>567</v>
      </c>
      <c r="M1380" s="1" t="s">
        <v>568</v>
      </c>
      <c r="N1380" s="1" t="s">
        <v>79</v>
      </c>
      <c r="O1380" s="1" t="s">
        <v>80</v>
      </c>
      <c r="P1380" s="1" t="s">
        <v>43</v>
      </c>
      <c r="Q1380" s="1" t="s">
        <v>43</v>
      </c>
      <c r="R1380" s="3">
        <v>0</v>
      </c>
      <c r="S1380" s="1" t="s">
        <v>44</v>
      </c>
      <c r="T1380" s="1" t="s">
        <v>45</v>
      </c>
      <c r="U1380" s="1" t="s">
        <v>960</v>
      </c>
      <c r="V1380" s="1" t="s">
        <v>46</v>
      </c>
      <c r="W1380" s="1" t="s">
        <v>912</v>
      </c>
      <c r="X1380" s="1" t="s">
        <v>1806</v>
      </c>
      <c r="Y1380" s="1" t="s">
        <v>83</v>
      </c>
      <c r="Z1380" s="1" t="s">
        <v>1326</v>
      </c>
      <c r="AA1380" s="1" t="s">
        <v>51</v>
      </c>
      <c r="AB1380" s="1" t="s">
        <v>1806</v>
      </c>
      <c r="AC1380" s="1" t="s">
        <v>37</v>
      </c>
    </row>
    <row r="1381" spans="1:29" hidden="1" x14ac:dyDescent="0.25">
      <c r="A1381" s="1" t="s">
        <v>33</v>
      </c>
      <c r="B1381" s="1" t="s">
        <v>34</v>
      </c>
      <c r="C1381" s="2">
        <v>45504</v>
      </c>
      <c r="D1381" s="1" t="s">
        <v>73</v>
      </c>
      <c r="E1381" s="1" t="s">
        <v>74</v>
      </c>
      <c r="F1381" s="1" t="s">
        <v>37</v>
      </c>
      <c r="G1381" s="1" t="s">
        <v>960</v>
      </c>
      <c r="H1381" s="1" t="s">
        <v>76</v>
      </c>
      <c r="I1381" s="3">
        <v>130000</v>
      </c>
      <c r="J1381" s="3">
        <v>0</v>
      </c>
      <c r="K1381" s="1" t="s">
        <v>40</v>
      </c>
      <c r="L1381" s="1" t="s">
        <v>152</v>
      </c>
      <c r="M1381" s="1" t="s">
        <v>153</v>
      </c>
      <c r="N1381" s="1" t="s">
        <v>79</v>
      </c>
      <c r="O1381" s="1" t="s">
        <v>80</v>
      </c>
      <c r="P1381" s="1" t="s">
        <v>43</v>
      </c>
      <c r="Q1381" s="1" t="s">
        <v>43</v>
      </c>
      <c r="R1381" s="3">
        <v>0</v>
      </c>
      <c r="S1381" s="1" t="s">
        <v>44</v>
      </c>
      <c r="T1381" s="1" t="s">
        <v>45</v>
      </c>
      <c r="U1381" s="1" t="s">
        <v>960</v>
      </c>
      <c r="V1381" s="1" t="s">
        <v>46</v>
      </c>
      <c r="W1381" s="1" t="s">
        <v>912</v>
      </c>
      <c r="X1381" s="1" t="s">
        <v>1806</v>
      </c>
      <c r="Y1381" s="1" t="s">
        <v>83</v>
      </c>
      <c r="Z1381" s="1" t="s">
        <v>1326</v>
      </c>
      <c r="AA1381" s="1" t="s">
        <v>51</v>
      </c>
      <c r="AB1381" s="1" t="s">
        <v>1806</v>
      </c>
      <c r="AC1381" s="1" t="s">
        <v>37</v>
      </c>
    </row>
    <row r="1382" spans="1:29" hidden="1" x14ac:dyDescent="0.25">
      <c r="A1382" s="1" t="s">
        <v>33</v>
      </c>
      <c r="B1382" s="1" t="s">
        <v>34</v>
      </c>
      <c r="C1382" s="2">
        <v>45504</v>
      </c>
      <c r="D1382" s="1" t="s">
        <v>73</v>
      </c>
      <c r="E1382" s="1" t="s">
        <v>74</v>
      </c>
      <c r="F1382" s="1" t="s">
        <v>37</v>
      </c>
      <c r="G1382" s="1" t="s">
        <v>960</v>
      </c>
      <c r="H1382" s="1" t="s">
        <v>76</v>
      </c>
      <c r="I1382" s="3">
        <v>43334</v>
      </c>
      <c r="J1382" s="3">
        <v>0</v>
      </c>
      <c r="K1382" s="1" t="s">
        <v>40</v>
      </c>
      <c r="L1382" s="1" t="s">
        <v>372</v>
      </c>
      <c r="M1382" s="1" t="s">
        <v>373</v>
      </c>
      <c r="N1382" s="1" t="s">
        <v>79</v>
      </c>
      <c r="O1382" s="1" t="s">
        <v>80</v>
      </c>
      <c r="P1382" s="1" t="s">
        <v>43</v>
      </c>
      <c r="Q1382" s="1" t="s">
        <v>43</v>
      </c>
      <c r="R1382" s="3">
        <v>0</v>
      </c>
      <c r="S1382" s="1" t="s">
        <v>44</v>
      </c>
      <c r="T1382" s="1" t="s">
        <v>45</v>
      </c>
      <c r="U1382" s="1" t="s">
        <v>960</v>
      </c>
      <c r="V1382" s="1" t="s">
        <v>46</v>
      </c>
      <c r="W1382" s="1" t="s">
        <v>912</v>
      </c>
      <c r="X1382" s="1" t="s">
        <v>1806</v>
      </c>
      <c r="Y1382" s="1" t="s">
        <v>83</v>
      </c>
      <c r="Z1382" s="1" t="s">
        <v>1326</v>
      </c>
      <c r="AA1382" s="1" t="s">
        <v>51</v>
      </c>
      <c r="AB1382" s="1" t="s">
        <v>1806</v>
      </c>
      <c r="AC1382" s="1" t="s">
        <v>37</v>
      </c>
    </row>
    <row r="1383" spans="1:29" hidden="1" x14ac:dyDescent="0.25">
      <c r="A1383" s="1" t="s">
        <v>33</v>
      </c>
      <c r="B1383" s="1" t="s">
        <v>34</v>
      </c>
      <c r="C1383" s="2">
        <v>45504</v>
      </c>
      <c r="D1383" s="1" t="s">
        <v>73</v>
      </c>
      <c r="E1383" s="1" t="s">
        <v>74</v>
      </c>
      <c r="F1383" s="1" t="s">
        <v>37</v>
      </c>
      <c r="G1383" s="1" t="s">
        <v>960</v>
      </c>
      <c r="H1383" s="1" t="s">
        <v>76</v>
      </c>
      <c r="I1383" s="3">
        <v>216667</v>
      </c>
      <c r="J1383" s="3">
        <v>0</v>
      </c>
      <c r="K1383" s="1" t="s">
        <v>40</v>
      </c>
      <c r="L1383" s="1" t="s">
        <v>375</v>
      </c>
      <c r="M1383" s="1" t="s">
        <v>376</v>
      </c>
      <c r="N1383" s="1" t="s">
        <v>79</v>
      </c>
      <c r="O1383" s="1" t="s">
        <v>80</v>
      </c>
      <c r="P1383" s="1" t="s">
        <v>43</v>
      </c>
      <c r="Q1383" s="1" t="s">
        <v>43</v>
      </c>
      <c r="R1383" s="3">
        <v>0</v>
      </c>
      <c r="S1383" s="1" t="s">
        <v>44</v>
      </c>
      <c r="T1383" s="1" t="s">
        <v>45</v>
      </c>
      <c r="U1383" s="1" t="s">
        <v>960</v>
      </c>
      <c r="V1383" s="1" t="s">
        <v>46</v>
      </c>
      <c r="W1383" s="1" t="s">
        <v>912</v>
      </c>
      <c r="X1383" s="1" t="s">
        <v>1806</v>
      </c>
      <c r="Y1383" s="1" t="s">
        <v>83</v>
      </c>
      <c r="Z1383" s="1" t="s">
        <v>1326</v>
      </c>
      <c r="AA1383" s="1" t="s">
        <v>51</v>
      </c>
      <c r="AB1383" s="1" t="s">
        <v>1806</v>
      </c>
      <c r="AC1383" s="1" t="s">
        <v>37</v>
      </c>
    </row>
    <row r="1384" spans="1:29" hidden="1" x14ac:dyDescent="0.25">
      <c r="A1384" s="1" t="s">
        <v>33</v>
      </c>
      <c r="B1384" s="1" t="s">
        <v>34</v>
      </c>
      <c r="C1384" s="2">
        <v>45504</v>
      </c>
      <c r="D1384" s="1" t="s">
        <v>73</v>
      </c>
      <c r="E1384" s="1" t="s">
        <v>74</v>
      </c>
      <c r="F1384" s="1" t="s">
        <v>37</v>
      </c>
      <c r="G1384" s="1" t="s">
        <v>960</v>
      </c>
      <c r="H1384" s="1" t="s">
        <v>76</v>
      </c>
      <c r="I1384" s="3">
        <v>146567</v>
      </c>
      <c r="J1384" s="3">
        <v>0</v>
      </c>
      <c r="K1384" s="1" t="s">
        <v>40</v>
      </c>
      <c r="L1384" s="1" t="s">
        <v>156</v>
      </c>
      <c r="M1384" s="1" t="s">
        <v>157</v>
      </c>
      <c r="N1384" s="1" t="s">
        <v>79</v>
      </c>
      <c r="O1384" s="1" t="s">
        <v>80</v>
      </c>
      <c r="P1384" s="1" t="s">
        <v>43</v>
      </c>
      <c r="Q1384" s="1" t="s">
        <v>43</v>
      </c>
      <c r="R1384" s="3">
        <v>0</v>
      </c>
      <c r="S1384" s="1" t="s">
        <v>44</v>
      </c>
      <c r="T1384" s="1" t="s">
        <v>45</v>
      </c>
      <c r="U1384" s="1" t="s">
        <v>960</v>
      </c>
      <c r="V1384" s="1" t="s">
        <v>46</v>
      </c>
      <c r="W1384" s="1" t="s">
        <v>912</v>
      </c>
      <c r="X1384" s="1" t="s">
        <v>1806</v>
      </c>
      <c r="Y1384" s="1" t="s">
        <v>83</v>
      </c>
      <c r="Z1384" s="1" t="s">
        <v>1326</v>
      </c>
      <c r="AA1384" s="1" t="s">
        <v>51</v>
      </c>
      <c r="AB1384" s="1" t="s">
        <v>1806</v>
      </c>
      <c r="AC1384" s="1" t="s">
        <v>37</v>
      </c>
    </row>
    <row r="1385" spans="1:29" hidden="1" x14ac:dyDescent="0.25">
      <c r="A1385" s="1" t="s">
        <v>33</v>
      </c>
      <c r="B1385" s="1" t="s">
        <v>34</v>
      </c>
      <c r="C1385" s="2">
        <v>45504</v>
      </c>
      <c r="D1385" s="1" t="s">
        <v>73</v>
      </c>
      <c r="E1385" s="1" t="s">
        <v>74</v>
      </c>
      <c r="F1385" s="1" t="s">
        <v>37</v>
      </c>
      <c r="G1385" s="1" t="s">
        <v>960</v>
      </c>
      <c r="H1385" s="1" t="s">
        <v>76</v>
      </c>
      <c r="I1385" s="3">
        <v>346667</v>
      </c>
      <c r="J1385" s="3">
        <v>0</v>
      </c>
      <c r="K1385" s="1" t="s">
        <v>40</v>
      </c>
      <c r="L1385" s="1" t="s">
        <v>222</v>
      </c>
      <c r="M1385" s="1" t="s">
        <v>223</v>
      </c>
      <c r="N1385" s="1" t="s">
        <v>79</v>
      </c>
      <c r="O1385" s="1" t="s">
        <v>80</v>
      </c>
      <c r="P1385" s="1" t="s">
        <v>43</v>
      </c>
      <c r="Q1385" s="1" t="s">
        <v>43</v>
      </c>
      <c r="R1385" s="3">
        <v>0</v>
      </c>
      <c r="S1385" s="1" t="s">
        <v>44</v>
      </c>
      <c r="T1385" s="1" t="s">
        <v>45</v>
      </c>
      <c r="U1385" s="1" t="s">
        <v>960</v>
      </c>
      <c r="V1385" s="1" t="s">
        <v>46</v>
      </c>
      <c r="W1385" s="1" t="s">
        <v>912</v>
      </c>
      <c r="X1385" s="1" t="s">
        <v>1806</v>
      </c>
      <c r="Y1385" s="1" t="s">
        <v>83</v>
      </c>
      <c r="Z1385" s="1" t="s">
        <v>1326</v>
      </c>
      <c r="AA1385" s="1" t="s">
        <v>51</v>
      </c>
      <c r="AB1385" s="1" t="s">
        <v>1806</v>
      </c>
      <c r="AC1385" s="1" t="s">
        <v>37</v>
      </c>
    </row>
    <row r="1386" spans="1:29" hidden="1" x14ac:dyDescent="0.25">
      <c r="A1386" s="1" t="s">
        <v>33</v>
      </c>
      <c r="B1386" s="1" t="s">
        <v>34</v>
      </c>
      <c r="C1386" s="2">
        <v>45504</v>
      </c>
      <c r="D1386" s="1" t="s">
        <v>73</v>
      </c>
      <c r="E1386" s="1" t="s">
        <v>74</v>
      </c>
      <c r="F1386" s="1" t="s">
        <v>37</v>
      </c>
      <c r="G1386" s="1" t="s">
        <v>960</v>
      </c>
      <c r="H1386" s="1" t="s">
        <v>76</v>
      </c>
      <c r="I1386" s="3">
        <v>173334</v>
      </c>
      <c r="J1386" s="3">
        <v>0</v>
      </c>
      <c r="K1386" s="1" t="s">
        <v>40</v>
      </c>
      <c r="L1386" s="1" t="s">
        <v>115</v>
      </c>
      <c r="M1386" s="1" t="s">
        <v>116</v>
      </c>
      <c r="N1386" s="1" t="s">
        <v>79</v>
      </c>
      <c r="O1386" s="1" t="s">
        <v>80</v>
      </c>
      <c r="P1386" s="1" t="s">
        <v>43</v>
      </c>
      <c r="Q1386" s="1" t="s">
        <v>43</v>
      </c>
      <c r="R1386" s="3">
        <v>0</v>
      </c>
      <c r="S1386" s="1" t="s">
        <v>44</v>
      </c>
      <c r="T1386" s="1" t="s">
        <v>45</v>
      </c>
      <c r="U1386" s="1" t="s">
        <v>960</v>
      </c>
      <c r="V1386" s="1" t="s">
        <v>46</v>
      </c>
      <c r="W1386" s="1" t="s">
        <v>912</v>
      </c>
      <c r="X1386" s="1" t="s">
        <v>1806</v>
      </c>
      <c r="Y1386" s="1" t="s">
        <v>83</v>
      </c>
      <c r="Z1386" s="1" t="s">
        <v>1326</v>
      </c>
      <c r="AA1386" s="1" t="s">
        <v>51</v>
      </c>
      <c r="AB1386" s="1" t="s">
        <v>1806</v>
      </c>
      <c r="AC1386" s="1" t="s">
        <v>37</v>
      </c>
    </row>
    <row r="1387" spans="1:29" hidden="1" x14ac:dyDescent="0.25">
      <c r="A1387" s="1" t="s">
        <v>33</v>
      </c>
      <c r="B1387" s="1" t="s">
        <v>34</v>
      </c>
      <c r="C1387" s="2">
        <v>45504</v>
      </c>
      <c r="D1387" s="1" t="s">
        <v>73</v>
      </c>
      <c r="E1387" s="1" t="s">
        <v>74</v>
      </c>
      <c r="F1387" s="1" t="s">
        <v>37</v>
      </c>
      <c r="G1387" s="1" t="s">
        <v>960</v>
      </c>
      <c r="H1387" s="1" t="s">
        <v>76</v>
      </c>
      <c r="I1387" s="3">
        <v>86685</v>
      </c>
      <c r="J1387" s="3">
        <v>0</v>
      </c>
      <c r="K1387" s="1" t="s">
        <v>40</v>
      </c>
      <c r="L1387" s="1" t="s">
        <v>156</v>
      </c>
      <c r="M1387" s="1" t="s">
        <v>157</v>
      </c>
      <c r="N1387" s="1" t="s">
        <v>79</v>
      </c>
      <c r="O1387" s="1" t="s">
        <v>80</v>
      </c>
      <c r="P1387" s="1" t="s">
        <v>43</v>
      </c>
      <c r="Q1387" s="1" t="s">
        <v>43</v>
      </c>
      <c r="R1387" s="3">
        <v>0</v>
      </c>
      <c r="S1387" s="1" t="s">
        <v>44</v>
      </c>
      <c r="T1387" s="1" t="s">
        <v>45</v>
      </c>
      <c r="U1387" s="1" t="s">
        <v>960</v>
      </c>
      <c r="V1387" s="1" t="s">
        <v>46</v>
      </c>
      <c r="W1387" s="1" t="s">
        <v>912</v>
      </c>
      <c r="X1387" s="1" t="s">
        <v>1806</v>
      </c>
      <c r="Y1387" s="1" t="s">
        <v>83</v>
      </c>
      <c r="Z1387" s="1" t="s">
        <v>1326</v>
      </c>
      <c r="AA1387" s="1" t="s">
        <v>51</v>
      </c>
      <c r="AB1387" s="1" t="s">
        <v>1806</v>
      </c>
      <c r="AC1387" s="1" t="s">
        <v>37</v>
      </c>
    </row>
    <row r="1388" spans="1:29" hidden="1" x14ac:dyDescent="0.25">
      <c r="A1388" s="1" t="s">
        <v>33</v>
      </c>
      <c r="B1388" s="1" t="s">
        <v>34</v>
      </c>
      <c r="C1388" s="2">
        <v>45504</v>
      </c>
      <c r="D1388" s="1" t="s">
        <v>73</v>
      </c>
      <c r="E1388" s="1" t="s">
        <v>74</v>
      </c>
      <c r="F1388" s="1" t="s">
        <v>37</v>
      </c>
      <c r="G1388" s="1" t="s">
        <v>960</v>
      </c>
      <c r="H1388" s="1" t="s">
        <v>76</v>
      </c>
      <c r="I1388" s="3">
        <v>693334</v>
      </c>
      <c r="J1388" s="3">
        <v>0</v>
      </c>
      <c r="K1388" s="1" t="s">
        <v>40</v>
      </c>
      <c r="L1388" s="1" t="s">
        <v>115</v>
      </c>
      <c r="M1388" s="1" t="s">
        <v>116</v>
      </c>
      <c r="N1388" s="1" t="s">
        <v>79</v>
      </c>
      <c r="O1388" s="1" t="s">
        <v>80</v>
      </c>
      <c r="P1388" s="1" t="s">
        <v>43</v>
      </c>
      <c r="Q1388" s="1" t="s">
        <v>43</v>
      </c>
      <c r="R1388" s="3">
        <v>0</v>
      </c>
      <c r="S1388" s="1" t="s">
        <v>44</v>
      </c>
      <c r="T1388" s="1" t="s">
        <v>45</v>
      </c>
      <c r="U1388" s="1" t="s">
        <v>960</v>
      </c>
      <c r="V1388" s="1" t="s">
        <v>46</v>
      </c>
      <c r="W1388" s="1" t="s">
        <v>912</v>
      </c>
      <c r="X1388" s="1" t="s">
        <v>1806</v>
      </c>
      <c r="Y1388" s="1" t="s">
        <v>83</v>
      </c>
      <c r="Z1388" s="1" t="s">
        <v>1326</v>
      </c>
      <c r="AA1388" s="1" t="s">
        <v>51</v>
      </c>
      <c r="AB1388" s="1" t="s">
        <v>1806</v>
      </c>
      <c r="AC1388" s="1" t="s">
        <v>37</v>
      </c>
    </row>
    <row r="1389" spans="1:29" hidden="1" x14ac:dyDescent="0.25">
      <c r="A1389" s="1" t="s">
        <v>33</v>
      </c>
      <c r="B1389" s="1" t="s">
        <v>34</v>
      </c>
      <c r="C1389" s="2">
        <v>45504</v>
      </c>
      <c r="D1389" s="1" t="s">
        <v>73</v>
      </c>
      <c r="E1389" s="1" t="s">
        <v>74</v>
      </c>
      <c r="F1389" s="1" t="s">
        <v>37</v>
      </c>
      <c r="G1389" s="1" t="s">
        <v>960</v>
      </c>
      <c r="H1389" s="1" t="s">
        <v>76</v>
      </c>
      <c r="I1389" s="3">
        <v>130000</v>
      </c>
      <c r="J1389" s="3">
        <v>0</v>
      </c>
      <c r="K1389" s="1" t="s">
        <v>40</v>
      </c>
      <c r="L1389" s="1" t="s">
        <v>601</v>
      </c>
      <c r="M1389" s="1" t="s">
        <v>602</v>
      </c>
      <c r="N1389" s="1" t="s">
        <v>79</v>
      </c>
      <c r="O1389" s="1" t="s">
        <v>80</v>
      </c>
      <c r="P1389" s="1" t="s">
        <v>43</v>
      </c>
      <c r="Q1389" s="1" t="s">
        <v>43</v>
      </c>
      <c r="R1389" s="3">
        <v>0</v>
      </c>
      <c r="S1389" s="1" t="s">
        <v>44</v>
      </c>
      <c r="T1389" s="1" t="s">
        <v>45</v>
      </c>
      <c r="U1389" s="1" t="s">
        <v>960</v>
      </c>
      <c r="V1389" s="1" t="s">
        <v>46</v>
      </c>
      <c r="W1389" s="1" t="s">
        <v>912</v>
      </c>
      <c r="X1389" s="1" t="s">
        <v>1806</v>
      </c>
      <c r="Y1389" s="1" t="s">
        <v>83</v>
      </c>
      <c r="Z1389" s="1" t="s">
        <v>1326</v>
      </c>
      <c r="AA1389" s="1" t="s">
        <v>51</v>
      </c>
      <c r="AB1389" s="1" t="s">
        <v>1806</v>
      </c>
      <c r="AC1389" s="1" t="s">
        <v>37</v>
      </c>
    </row>
    <row r="1390" spans="1:29" hidden="1" x14ac:dyDescent="0.25">
      <c r="A1390" s="1" t="s">
        <v>33</v>
      </c>
      <c r="B1390" s="1" t="s">
        <v>34</v>
      </c>
      <c r="C1390" s="2">
        <v>45504</v>
      </c>
      <c r="D1390" s="1" t="s">
        <v>73</v>
      </c>
      <c r="E1390" s="1" t="s">
        <v>74</v>
      </c>
      <c r="F1390" s="1" t="s">
        <v>37</v>
      </c>
      <c r="G1390" s="1" t="s">
        <v>960</v>
      </c>
      <c r="H1390" s="1" t="s">
        <v>76</v>
      </c>
      <c r="I1390" s="3">
        <v>44621</v>
      </c>
      <c r="J1390" s="3">
        <v>0</v>
      </c>
      <c r="K1390" s="1" t="s">
        <v>40</v>
      </c>
      <c r="L1390" s="1" t="s">
        <v>109</v>
      </c>
      <c r="M1390" s="1" t="s">
        <v>110</v>
      </c>
      <c r="N1390" s="1" t="s">
        <v>79</v>
      </c>
      <c r="O1390" s="1" t="s">
        <v>80</v>
      </c>
      <c r="P1390" s="1" t="s">
        <v>43</v>
      </c>
      <c r="Q1390" s="1" t="s">
        <v>43</v>
      </c>
      <c r="R1390" s="3">
        <v>0</v>
      </c>
      <c r="S1390" s="1" t="s">
        <v>44</v>
      </c>
      <c r="T1390" s="1" t="s">
        <v>45</v>
      </c>
      <c r="U1390" s="1" t="s">
        <v>960</v>
      </c>
      <c r="V1390" s="1" t="s">
        <v>46</v>
      </c>
      <c r="W1390" s="1" t="s">
        <v>912</v>
      </c>
      <c r="X1390" s="1" t="s">
        <v>1806</v>
      </c>
      <c r="Y1390" s="1" t="s">
        <v>83</v>
      </c>
      <c r="Z1390" s="1" t="s">
        <v>1326</v>
      </c>
      <c r="AA1390" s="1" t="s">
        <v>51</v>
      </c>
      <c r="AB1390" s="1" t="s">
        <v>1806</v>
      </c>
      <c r="AC1390" s="1" t="s">
        <v>37</v>
      </c>
    </row>
    <row r="1391" spans="1:29" hidden="1" x14ac:dyDescent="0.25">
      <c r="A1391" s="1" t="s">
        <v>33</v>
      </c>
      <c r="B1391" s="1" t="s">
        <v>34</v>
      </c>
      <c r="C1391" s="2">
        <v>45504</v>
      </c>
      <c r="D1391" s="1" t="s">
        <v>73</v>
      </c>
      <c r="E1391" s="1" t="s">
        <v>74</v>
      </c>
      <c r="F1391" s="1" t="s">
        <v>37</v>
      </c>
      <c r="G1391" s="1" t="s">
        <v>960</v>
      </c>
      <c r="H1391" s="1" t="s">
        <v>76</v>
      </c>
      <c r="I1391" s="3">
        <v>633103</v>
      </c>
      <c r="J1391" s="3">
        <v>0</v>
      </c>
      <c r="K1391" s="1" t="s">
        <v>40</v>
      </c>
      <c r="L1391" s="1" t="s">
        <v>1807</v>
      </c>
      <c r="M1391" s="1" t="s">
        <v>875</v>
      </c>
      <c r="N1391" s="1" t="s">
        <v>79</v>
      </c>
      <c r="O1391" s="1" t="s">
        <v>80</v>
      </c>
      <c r="P1391" s="1" t="s">
        <v>43</v>
      </c>
      <c r="Q1391" s="1" t="s">
        <v>43</v>
      </c>
      <c r="R1391" s="3">
        <v>0</v>
      </c>
      <c r="S1391" s="1" t="s">
        <v>44</v>
      </c>
      <c r="T1391" s="1" t="s">
        <v>45</v>
      </c>
      <c r="U1391" s="1" t="s">
        <v>960</v>
      </c>
      <c r="V1391" s="1" t="s">
        <v>46</v>
      </c>
      <c r="W1391" s="1" t="s">
        <v>912</v>
      </c>
      <c r="X1391" s="1" t="s">
        <v>1806</v>
      </c>
      <c r="Y1391" s="1" t="s">
        <v>83</v>
      </c>
      <c r="Z1391" s="1" t="s">
        <v>1326</v>
      </c>
      <c r="AA1391" s="1" t="s">
        <v>51</v>
      </c>
      <c r="AB1391" s="1" t="s">
        <v>1806</v>
      </c>
      <c r="AC1391" s="1" t="s">
        <v>37</v>
      </c>
    </row>
    <row r="1392" spans="1:29" x14ac:dyDescent="0.25">
      <c r="A1392" s="1" t="s">
        <v>33</v>
      </c>
      <c r="B1392" s="1" t="s">
        <v>34</v>
      </c>
      <c r="C1392" s="2">
        <v>45512</v>
      </c>
      <c r="D1392" s="1" t="s">
        <v>35</v>
      </c>
      <c r="E1392" s="1" t="s">
        <v>36</v>
      </c>
      <c r="F1392" s="1" t="s">
        <v>37</v>
      </c>
      <c r="G1392" s="1" t="s">
        <v>1808</v>
      </c>
      <c r="H1392" s="1" t="s">
        <v>1809</v>
      </c>
      <c r="I1392" s="3">
        <v>0</v>
      </c>
      <c r="J1392" s="54">
        <v>350635</v>
      </c>
      <c r="K1392" s="1" t="s">
        <v>40</v>
      </c>
      <c r="L1392" s="1" t="s">
        <v>41</v>
      </c>
      <c r="M1392" s="1" t="s">
        <v>42</v>
      </c>
      <c r="N1392" s="1" t="s">
        <v>37</v>
      </c>
      <c r="O1392" s="1" t="s">
        <v>43</v>
      </c>
      <c r="P1392" s="1" t="s">
        <v>43</v>
      </c>
      <c r="Q1392" s="1" t="s">
        <v>43</v>
      </c>
      <c r="R1392" s="3">
        <v>0</v>
      </c>
      <c r="S1392" s="1" t="s">
        <v>44</v>
      </c>
      <c r="T1392" s="1" t="s">
        <v>45</v>
      </c>
      <c r="U1392" s="1" t="s">
        <v>1808</v>
      </c>
      <c r="V1392" s="1" t="s">
        <v>46</v>
      </c>
      <c r="W1392" s="1" t="s">
        <v>47</v>
      </c>
      <c r="X1392" s="1" t="s">
        <v>1810</v>
      </c>
      <c r="Y1392" s="1" t="s">
        <v>49</v>
      </c>
      <c r="Z1392" s="1" t="s">
        <v>50</v>
      </c>
      <c r="AA1392" s="1" t="s">
        <v>51</v>
      </c>
      <c r="AB1392" s="1" t="s">
        <v>1810</v>
      </c>
      <c r="AC1392" s="1" t="s">
        <v>37</v>
      </c>
    </row>
    <row r="1393" spans="1:29" x14ac:dyDescent="0.25">
      <c r="A1393" s="1" t="s">
        <v>33</v>
      </c>
      <c r="B1393" s="1" t="s">
        <v>34</v>
      </c>
      <c r="C1393" s="2">
        <v>45519</v>
      </c>
      <c r="D1393" s="1" t="s">
        <v>35</v>
      </c>
      <c r="E1393" s="1" t="s">
        <v>36</v>
      </c>
      <c r="F1393" s="1" t="s">
        <v>37</v>
      </c>
      <c r="G1393" s="1" t="s">
        <v>1811</v>
      </c>
      <c r="H1393" s="1" t="s">
        <v>1812</v>
      </c>
      <c r="I1393" s="3">
        <v>0</v>
      </c>
      <c r="J1393" s="54">
        <v>50232</v>
      </c>
      <c r="K1393" s="1" t="s">
        <v>40</v>
      </c>
      <c r="L1393" s="1" t="s">
        <v>54</v>
      </c>
      <c r="M1393" s="1" t="s">
        <v>55</v>
      </c>
      <c r="N1393" s="1" t="s">
        <v>37</v>
      </c>
      <c r="O1393" s="1" t="s">
        <v>43</v>
      </c>
      <c r="P1393" s="1" t="s">
        <v>43</v>
      </c>
      <c r="Q1393" s="1" t="s">
        <v>43</v>
      </c>
      <c r="R1393" s="3">
        <v>0</v>
      </c>
      <c r="S1393" s="1" t="s">
        <v>44</v>
      </c>
      <c r="T1393" s="1" t="s">
        <v>45</v>
      </c>
      <c r="U1393" s="1" t="s">
        <v>1811</v>
      </c>
      <c r="V1393" s="1" t="s">
        <v>46</v>
      </c>
      <c r="W1393" s="1" t="s">
        <v>47</v>
      </c>
      <c r="X1393" s="1" t="s">
        <v>1813</v>
      </c>
      <c r="Y1393" s="1" t="s">
        <v>49</v>
      </c>
      <c r="Z1393" s="1" t="s">
        <v>50</v>
      </c>
      <c r="AA1393" s="1" t="s">
        <v>51</v>
      </c>
      <c r="AB1393" s="1" t="s">
        <v>1813</v>
      </c>
      <c r="AC1393" s="1" t="s">
        <v>37</v>
      </c>
    </row>
    <row r="1394" spans="1:29" x14ac:dyDescent="0.25">
      <c r="A1394" s="1" t="s">
        <v>33</v>
      </c>
      <c r="B1394" s="1" t="s">
        <v>34</v>
      </c>
      <c r="C1394" s="2">
        <v>45524</v>
      </c>
      <c r="D1394" s="1" t="s">
        <v>35</v>
      </c>
      <c r="E1394" s="1" t="s">
        <v>36</v>
      </c>
      <c r="F1394" s="1" t="s">
        <v>37</v>
      </c>
      <c r="G1394" s="1" t="s">
        <v>1814</v>
      </c>
      <c r="H1394" s="1" t="s">
        <v>1815</v>
      </c>
      <c r="I1394" s="3">
        <v>0</v>
      </c>
      <c r="J1394" s="54"/>
      <c r="K1394" s="1" t="s">
        <v>40</v>
      </c>
      <c r="L1394" s="1" t="s">
        <v>214</v>
      </c>
      <c r="M1394" s="1" t="s">
        <v>215</v>
      </c>
      <c r="N1394" s="1" t="s">
        <v>37</v>
      </c>
      <c r="O1394" s="1" t="s">
        <v>43</v>
      </c>
      <c r="P1394" s="1" t="s">
        <v>43</v>
      </c>
      <c r="Q1394" s="1" t="s">
        <v>43</v>
      </c>
      <c r="R1394" s="3">
        <v>0</v>
      </c>
      <c r="S1394" s="1" t="s">
        <v>44</v>
      </c>
      <c r="T1394" s="1" t="s">
        <v>45</v>
      </c>
      <c r="U1394" s="1" t="s">
        <v>1814</v>
      </c>
      <c r="V1394" s="1" t="s">
        <v>46</v>
      </c>
      <c r="W1394" s="1" t="s">
        <v>47</v>
      </c>
      <c r="X1394" s="1" t="s">
        <v>1816</v>
      </c>
      <c r="Y1394" s="1" t="s">
        <v>49</v>
      </c>
      <c r="Z1394" s="1" t="s">
        <v>50</v>
      </c>
      <c r="AA1394" s="1" t="s">
        <v>51</v>
      </c>
      <c r="AB1394" s="1" t="s">
        <v>1816</v>
      </c>
      <c r="AC1394" s="1" t="s">
        <v>37</v>
      </c>
    </row>
    <row r="1395" spans="1:29" x14ac:dyDescent="0.25">
      <c r="A1395" s="1" t="s">
        <v>33</v>
      </c>
      <c r="B1395" s="1" t="s">
        <v>34</v>
      </c>
      <c r="C1395" s="2">
        <v>45525</v>
      </c>
      <c r="D1395" s="1" t="s">
        <v>35</v>
      </c>
      <c r="E1395" s="1" t="s">
        <v>36</v>
      </c>
      <c r="F1395" s="1" t="s">
        <v>37</v>
      </c>
      <c r="G1395" s="1" t="s">
        <v>1817</v>
      </c>
      <c r="H1395" s="1" t="s">
        <v>1818</v>
      </c>
      <c r="I1395" s="3">
        <v>0</v>
      </c>
      <c r="J1395" s="54">
        <v>33333</v>
      </c>
      <c r="K1395" s="1" t="s">
        <v>40</v>
      </c>
      <c r="L1395" s="1" t="s">
        <v>62</v>
      </c>
      <c r="M1395" s="1" t="s">
        <v>63</v>
      </c>
      <c r="N1395" s="1" t="s">
        <v>37</v>
      </c>
      <c r="O1395" s="1" t="s">
        <v>43</v>
      </c>
      <c r="P1395" s="1" t="s">
        <v>43</v>
      </c>
      <c r="Q1395" s="1" t="s">
        <v>43</v>
      </c>
      <c r="R1395" s="3">
        <v>0</v>
      </c>
      <c r="S1395" s="1" t="s">
        <v>44</v>
      </c>
      <c r="T1395" s="1" t="s">
        <v>45</v>
      </c>
      <c r="U1395" s="1" t="s">
        <v>1817</v>
      </c>
      <c r="V1395" s="1" t="s">
        <v>46</v>
      </c>
      <c r="W1395" s="1" t="s">
        <v>47</v>
      </c>
      <c r="X1395" s="1" t="s">
        <v>1819</v>
      </c>
      <c r="Y1395" s="1" t="s">
        <v>49</v>
      </c>
      <c r="Z1395" s="1" t="s">
        <v>50</v>
      </c>
      <c r="AA1395" s="1" t="s">
        <v>51</v>
      </c>
      <c r="AB1395" s="1" t="s">
        <v>1819</v>
      </c>
      <c r="AC1395" s="1" t="s">
        <v>37</v>
      </c>
    </row>
    <row r="1396" spans="1:29" hidden="1" x14ac:dyDescent="0.25">
      <c r="A1396" s="1" t="s">
        <v>33</v>
      </c>
      <c r="B1396" s="1" t="s">
        <v>34</v>
      </c>
      <c r="C1396" s="2">
        <v>45535</v>
      </c>
      <c r="D1396" s="1" t="s">
        <v>73</v>
      </c>
      <c r="E1396" s="1" t="s">
        <v>74</v>
      </c>
      <c r="F1396" s="1" t="s">
        <v>37</v>
      </c>
      <c r="G1396" s="1" t="s">
        <v>963</v>
      </c>
      <c r="H1396" s="1" t="s">
        <v>34</v>
      </c>
      <c r="I1396" s="3">
        <v>3322397</v>
      </c>
      <c r="J1396" s="3">
        <v>0</v>
      </c>
      <c r="K1396" s="1" t="s">
        <v>40</v>
      </c>
      <c r="L1396" s="1" t="s">
        <v>1751</v>
      </c>
      <c r="M1396" s="1" t="s">
        <v>720</v>
      </c>
      <c r="N1396" s="1" t="s">
        <v>1323</v>
      </c>
      <c r="O1396" s="1" t="s">
        <v>1324</v>
      </c>
      <c r="P1396" s="1" t="s">
        <v>43</v>
      </c>
      <c r="Q1396" s="1" t="s">
        <v>43</v>
      </c>
      <c r="R1396" s="3">
        <v>0</v>
      </c>
      <c r="S1396" s="1" t="s">
        <v>44</v>
      </c>
      <c r="T1396" s="1" t="s">
        <v>45</v>
      </c>
      <c r="U1396" s="1" t="s">
        <v>963</v>
      </c>
      <c r="V1396" s="1" t="s">
        <v>46</v>
      </c>
      <c r="W1396" s="1" t="s">
        <v>81</v>
      </c>
      <c r="X1396" s="1" t="s">
        <v>1820</v>
      </c>
      <c r="Y1396" s="1" t="s">
        <v>83</v>
      </c>
      <c r="Z1396" s="1" t="s">
        <v>84</v>
      </c>
      <c r="AA1396" s="1" t="s">
        <v>51</v>
      </c>
      <c r="AB1396" s="1" t="s">
        <v>1820</v>
      </c>
      <c r="AC1396" s="1" t="s">
        <v>37</v>
      </c>
    </row>
    <row r="1397" spans="1:29" hidden="1" x14ac:dyDescent="0.25">
      <c r="A1397" s="1" t="s">
        <v>33</v>
      </c>
      <c r="B1397" s="1" t="s">
        <v>34</v>
      </c>
      <c r="C1397" s="2">
        <v>45535</v>
      </c>
      <c r="D1397" s="1" t="s">
        <v>73</v>
      </c>
      <c r="E1397" s="1" t="s">
        <v>74</v>
      </c>
      <c r="F1397" s="1" t="s">
        <v>37</v>
      </c>
      <c r="G1397" s="1" t="s">
        <v>963</v>
      </c>
      <c r="H1397" s="1" t="s">
        <v>34</v>
      </c>
      <c r="I1397" s="3">
        <v>221875</v>
      </c>
      <c r="J1397" s="3">
        <v>0</v>
      </c>
      <c r="K1397" s="1" t="s">
        <v>40</v>
      </c>
      <c r="L1397" s="1" t="s">
        <v>148</v>
      </c>
      <c r="M1397" s="1" t="s">
        <v>149</v>
      </c>
      <c r="N1397" s="1" t="s">
        <v>79</v>
      </c>
      <c r="O1397" s="1" t="s">
        <v>80</v>
      </c>
      <c r="P1397" s="1" t="s">
        <v>43</v>
      </c>
      <c r="Q1397" s="1" t="s">
        <v>43</v>
      </c>
      <c r="R1397" s="3">
        <v>0</v>
      </c>
      <c r="S1397" s="1" t="s">
        <v>44</v>
      </c>
      <c r="T1397" s="1" t="s">
        <v>45</v>
      </c>
      <c r="U1397" s="1" t="s">
        <v>963</v>
      </c>
      <c r="V1397" s="1" t="s">
        <v>46</v>
      </c>
      <c r="W1397" s="1" t="s">
        <v>81</v>
      </c>
      <c r="X1397" s="1" t="s">
        <v>1820</v>
      </c>
      <c r="Y1397" s="1" t="s">
        <v>83</v>
      </c>
      <c r="Z1397" s="1" t="s">
        <v>84</v>
      </c>
      <c r="AA1397" s="1" t="s">
        <v>51</v>
      </c>
      <c r="AB1397" s="1" t="s">
        <v>1820</v>
      </c>
      <c r="AC1397" s="1" t="s">
        <v>37</v>
      </c>
    </row>
    <row r="1398" spans="1:29" hidden="1" x14ac:dyDescent="0.25">
      <c r="A1398" s="1" t="s">
        <v>33</v>
      </c>
      <c r="B1398" s="1" t="s">
        <v>34</v>
      </c>
      <c r="C1398" s="2">
        <v>45535</v>
      </c>
      <c r="D1398" s="1" t="s">
        <v>73</v>
      </c>
      <c r="E1398" s="1" t="s">
        <v>74</v>
      </c>
      <c r="F1398" s="1" t="s">
        <v>37</v>
      </c>
      <c r="G1398" s="1" t="s">
        <v>963</v>
      </c>
      <c r="H1398" s="1" t="s">
        <v>34</v>
      </c>
      <c r="I1398" s="3">
        <v>48700</v>
      </c>
      <c r="J1398" s="3">
        <v>0</v>
      </c>
      <c r="K1398" s="1" t="s">
        <v>40</v>
      </c>
      <c r="L1398" s="1" t="s">
        <v>1807</v>
      </c>
      <c r="M1398" s="1" t="s">
        <v>875</v>
      </c>
      <c r="N1398" s="1" t="s">
        <v>79</v>
      </c>
      <c r="O1398" s="1" t="s">
        <v>80</v>
      </c>
      <c r="P1398" s="1" t="s">
        <v>43</v>
      </c>
      <c r="Q1398" s="1" t="s">
        <v>43</v>
      </c>
      <c r="R1398" s="3">
        <v>0</v>
      </c>
      <c r="S1398" s="1" t="s">
        <v>44</v>
      </c>
      <c r="T1398" s="1" t="s">
        <v>45</v>
      </c>
      <c r="U1398" s="1" t="s">
        <v>963</v>
      </c>
      <c r="V1398" s="1" t="s">
        <v>46</v>
      </c>
      <c r="W1398" s="1" t="s">
        <v>81</v>
      </c>
      <c r="X1398" s="1" t="s">
        <v>1820</v>
      </c>
      <c r="Y1398" s="1" t="s">
        <v>83</v>
      </c>
      <c r="Z1398" s="1" t="s">
        <v>84</v>
      </c>
      <c r="AA1398" s="1" t="s">
        <v>51</v>
      </c>
      <c r="AB1398" s="1" t="s">
        <v>1820</v>
      </c>
      <c r="AC1398" s="1" t="s">
        <v>37</v>
      </c>
    </row>
    <row r="1399" spans="1:29" hidden="1" x14ac:dyDescent="0.25">
      <c r="A1399" s="1" t="s">
        <v>33</v>
      </c>
      <c r="B1399" s="1" t="s">
        <v>34</v>
      </c>
      <c r="C1399" s="2">
        <v>45535</v>
      </c>
      <c r="D1399" s="1" t="s">
        <v>73</v>
      </c>
      <c r="E1399" s="1" t="s">
        <v>74</v>
      </c>
      <c r="F1399" s="1" t="s">
        <v>37</v>
      </c>
      <c r="G1399" s="1" t="s">
        <v>963</v>
      </c>
      <c r="H1399" s="1" t="s">
        <v>34</v>
      </c>
      <c r="I1399" s="3">
        <v>43334</v>
      </c>
      <c r="J1399" s="3">
        <v>0</v>
      </c>
      <c r="K1399" s="1" t="s">
        <v>40</v>
      </c>
      <c r="L1399" s="1" t="s">
        <v>246</v>
      </c>
      <c r="M1399" s="1" t="s">
        <v>247</v>
      </c>
      <c r="N1399" s="1" t="s">
        <v>79</v>
      </c>
      <c r="O1399" s="1" t="s">
        <v>80</v>
      </c>
      <c r="P1399" s="1" t="s">
        <v>43</v>
      </c>
      <c r="Q1399" s="1" t="s">
        <v>43</v>
      </c>
      <c r="R1399" s="3">
        <v>0</v>
      </c>
      <c r="S1399" s="1" t="s">
        <v>44</v>
      </c>
      <c r="T1399" s="1" t="s">
        <v>45</v>
      </c>
      <c r="U1399" s="1" t="s">
        <v>963</v>
      </c>
      <c r="V1399" s="1" t="s">
        <v>46</v>
      </c>
      <c r="W1399" s="1" t="s">
        <v>81</v>
      </c>
      <c r="X1399" s="1" t="s">
        <v>1820</v>
      </c>
      <c r="Y1399" s="1" t="s">
        <v>83</v>
      </c>
      <c r="Z1399" s="1" t="s">
        <v>84</v>
      </c>
      <c r="AA1399" s="1" t="s">
        <v>51</v>
      </c>
      <c r="AB1399" s="1" t="s">
        <v>1820</v>
      </c>
      <c r="AC1399" s="1" t="s">
        <v>37</v>
      </c>
    </row>
    <row r="1400" spans="1:29" hidden="1" x14ac:dyDescent="0.25">
      <c r="A1400" s="1" t="s">
        <v>33</v>
      </c>
      <c r="B1400" s="1" t="s">
        <v>34</v>
      </c>
      <c r="C1400" s="2">
        <v>45535</v>
      </c>
      <c r="D1400" s="1" t="s">
        <v>73</v>
      </c>
      <c r="E1400" s="1" t="s">
        <v>74</v>
      </c>
      <c r="F1400" s="1" t="s">
        <v>37</v>
      </c>
      <c r="G1400" s="1" t="s">
        <v>963</v>
      </c>
      <c r="H1400" s="1" t="s">
        <v>34</v>
      </c>
      <c r="I1400" s="3">
        <v>45694</v>
      </c>
      <c r="J1400" s="3">
        <v>0</v>
      </c>
      <c r="K1400" s="1" t="s">
        <v>40</v>
      </c>
      <c r="L1400" s="1" t="s">
        <v>129</v>
      </c>
      <c r="M1400" s="1" t="s">
        <v>130</v>
      </c>
      <c r="N1400" s="1" t="s">
        <v>79</v>
      </c>
      <c r="O1400" s="1" t="s">
        <v>80</v>
      </c>
      <c r="P1400" s="1" t="s">
        <v>43</v>
      </c>
      <c r="Q1400" s="1" t="s">
        <v>43</v>
      </c>
      <c r="R1400" s="3">
        <v>0</v>
      </c>
      <c r="S1400" s="1" t="s">
        <v>44</v>
      </c>
      <c r="T1400" s="1" t="s">
        <v>45</v>
      </c>
      <c r="U1400" s="1" t="s">
        <v>963</v>
      </c>
      <c r="V1400" s="1" t="s">
        <v>46</v>
      </c>
      <c r="W1400" s="1" t="s">
        <v>81</v>
      </c>
      <c r="X1400" s="1" t="s">
        <v>1820</v>
      </c>
      <c r="Y1400" s="1" t="s">
        <v>83</v>
      </c>
      <c r="Z1400" s="1" t="s">
        <v>84</v>
      </c>
      <c r="AA1400" s="1" t="s">
        <v>51</v>
      </c>
      <c r="AB1400" s="1" t="s">
        <v>1820</v>
      </c>
      <c r="AC1400" s="1" t="s">
        <v>37</v>
      </c>
    </row>
    <row r="1401" spans="1:29" hidden="1" x14ac:dyDescent="0.25">
      <c r="A1401" s="1" t="s">
        <v>33</v>
      </c>
      <c r="B1401" s="1" t="s">
        <v>34</v>
      </c>
      <c r="C1401" s="2">
        <v>45535</v>
      </c>
      <c r="D1401" s="1" t="s">
        <v>73</v>
      </c>
      <c r="E1401" s="1" t="s">
        <v>74</v>
      </c>
      <c r="F1401" s="1" t="s">
        <v>37</v>
      </c>
      <c r="G1401" s="1" t="s">
        <v>963</v>
      </c>
      <c r="H1401" s="1" t="s">
        <v>34</v>
      </c>
      <c r="I1401" s="3">
        <v>46066</v>
      </c>
      <c r="J1401" s="3">
        <v>0</v>
      </c>
      <c r="K1401" s="1" t="s">
        <v>40</v>
      </c>
      <c r="L1401" s="1" t="s">
        <v>721</v>
      </c>
      <c r="M1401" s="1" t="s">
        <v>722</v>
      </c>
      <c r="N1401" s="1" t="s">
        <v>79</v>
      </c>
      <c r="O1401" s="1" t="s">
        <v>80</v>
      </c>
      <c r="P1401" s="1" t="s">
        <v>43</v>
      </c>
      <c r="Q1401" s="1" t="s">
        <v>43</v>
      </c>
      <c r="R1401" s="3">
        <v>0</v>
      </c>
      <c r="S1401" s="1" t="s">
        <v>44</v>
      </c>
      <c r="T1401" s="1" t="s">
        <v>45</v>
      </c>
      <c r="U1401" s="1" t="s">
        <v>963</v>
      </c>
      <c r="V1401" s="1" t="s">
        <v>46</v>
      </c>
      <c r="W1401" s="1" t="s">
        <v>81</v>
      </c>
      <c r="X1401" s="1" t="s">
        <v>1820</v>
      </c>
      <c r="Y1401" s="1" t="s">
        <v>83</v>
      </c>
      <c r="Z1401" s="1" t="s">
        <v>84</v>
      </c>
      <c r="AA1401" s="1" t="s">
        <v>51</v>
      </c>
      <c r="AB1401" s="1" t="s">
        <v>1820</v>
      </c>
      <c r="AC1401" s="1" t="s">
        <v>37</v>
      </c>
    </row>
    <row r="1402" spans="1:29" hidden="1" x14ac:dyDescent="0.25">
      <c r="A1402" s="1" t="s">
        <v>33</v>
      </c>
      <c r="B1402" s="1" t="s">
        <v>34</v>
      </c>
      <c r="C1402" s="2">
        <v>45535</v>
      </c>
      <c r="D1402" s="1" t="s">
        <v>73</v>
      </c>
      <c r="E1402" s="1" t="s">
        <v>74</v>
      </c>
      <c r="F1402" s="1" t="s">
        <v>37</v>
      </c>
      <c r="G1402" s="1" t="s">
        <v>963</v>
      </c>
      <c r="H1402" s="1" t="s">
        <v>34</v>
      </c>
      <c r="I1402" s="3">
        <v>260000</v>
      </c>
      <c r="J1402" s="3">
        <v>0</v>
      </c>
      <c r="K1402" s="1" t="s">
        <v>40</v>
      </c>
      <c r="L1402" s="1" t="s">
        <v>567</v>
      </c>
      <c r="M1402" s="1" t="s">
        <v>568</v>
      </c>
      <c r="N1402" s="1" t="s">
        <v>79</v>
      </c>
      <c r="O1402" s="1" t="s">
        <v>80</v>
      </c>
      <c r="P1402" s="1" t="s">
        <v>43</v>
      </c>
      <c r="Q1402" s="1" t="s">
        <v>43</v>
      </c>
      <c r="R1402" s="3">
        <v>0</v>
      </c>
      <c r="S1402" s="1" t="s">
        <v>44</v>
      </c>
      <c r="T1402" s="1" t="s">
        <v>45</v>
      </c>
      <c r="U1402" s="1" t="s">
        <v>963</v>
      </c>
      <c r="V1402" s="1" t="s">
        <v>46</v>
      </c>
      <c r="W1402" s="1" t="s">
        <v>81</v>
      </c>
      <c r="X1402" s="1" t="s">
        <v>1820</v>
      </c>
      <c r="Y1402" s="1" t="s">
        <v>83</v>
      </c>
      <c r="Z1402" s="1" t="s">
        <v>84</v>
      </c>
      <c r="AA1402" s="1" t="s">
        <v>51</v>
      </c>
      <c r="AB1402" s="1" t="s">
        <v>1820</v>
      </c>
      <c r="AC1402" s="1" t="s">
        <v>37</v>
      </c>
    </row>
    <row r="1403" spans="1:29" hidden="1" x14ac:dyDescent="0.25">
      <c r="A1403" s="1" t="s">
        <v>33</v>
      </c>
      <c r="B1403" s="1" t="s">
        <v>34</v>
      </c>
      <c r="C1403" s="2">
        <v>45535</v>
      </c>
      <c r="D1403" s="1" t="s">
        <v>73</v>
      </c>
      <c r="E1403" s="1" t="s">
        <v>74</v>
      </c>
      <c r="F1403" s="1" t="s">
        <v>37</v>
      </c>
      <c r="G1403" s="1" t="s">
        <v>963</v>
      </c>
      <c r="H1403" s="1" t="s">
        <v>34</v>
      </c>
      <c r="I1403" s="3">
        <v>476667</v>
      </c>
      <c r="J1403" s="3">
        <v>0</v>
      </c>
      <c r="K1403" s="1" t="s">
        <v>40</v>
      </c>
      <c r="L1403" s="1" t="s">
        <v>150</v>
      </c>
      <c r="M1403" s="1" t="s">
        <v>151</v>
      </c>
      <c r="N1403" s="1" t="s">
        <v>79</v>
      </c>
      <c r="O1403" s="1" t="s">
        <v>80</v>
      </c>
      <c r="P1403" s="1" t="s">
        <v>43</v>
      </c>
      <c r="Q1403" s="1" t="s">
        <v>43</v>
      </c>
      <c r="R1403" s="3">
        <v>0</v>
      </c>
      <c r="S1403" s="1" t="s">
        <v>44</v>
      </c>
      <c r="T1403" s="1" t="s">
        <v>45</v>
      </c>
      <c r="U1403" s="1" t="s">
        <v>963</v>
      </c>
      <c r="V1403" s="1" t="s">
        <v>46</v>
      </c>
      <c r="W1403" s="1" t="s">
        <v>81</v>
      </c>
      <c r="X1403" s="1" t="s">
        <v>1820</v>
      </c>
      <c r="Y1403" s="1" t="s">
        <v>83</v>
      </c>
      <c r="Z1403" s="1" t="s">
        <v>84</v>
      </c>
      <c r="AA1403" s="1" t="s">
        <v>51</v>
      </c>
      <c r="AB1403" s="1" t="s">
        <v>1820</v>
      </c>
      <c r="AC1403" s="1" t="s">
        <v>37</v>
      </c>
    </row>
    <row r="1404" spans="1:29" hidden="1" x14ac:dyDescent="0.25">
      <c r="A1404" s="1" t="s">
        <v>33</v>
      </c>
      <c r="B1404" s="1" t="s">
        <v>34</v>
      </c>
      <c r="C1404" s="2">
        <v>45535</v>
      </c>
      <c r="D1404" s="1" t="s">
        <v>73</v>
      </c>
      <c r="E1404" s="1" t="s">
        <v>74</v>
      </c>
      <c r="F1404" s="1" t="s">
        <v>37</v>
      </c>
      <c r="G1404" s="1" t="s">
        <v>963</v>
      </c>
      <c r="H1404" s="1" t="s">
        <v>34</v>
      </c>
      <c r="I1404" s="3">
        <v>346667</v>
      </c>
      <c r="J1404" s="3">
        <v>0</v>
      </c>
      <c r="K1404" s="1" t="s">
        <v>40</v>
      </c>
      <c r="L1404" s="1" t="s">
        <v>115</v>
      </c>
      <c r="M1404" s="1" t="s">
        <v>116</v>
      </c>
      <c r="N1404" s="1" t="s">
        <v>79</v>
      </c>
      <c r="O1404" s="1" t="s">
        <v>80</v>
      </c>
      <c r="P1404" s="1" t="s">
        <v>43</v>
      </c>
      <c r="Q1404" s="1" t="s">
        <v>43</v>
      </c>
      <c r="R1404" s="3">
        <v>0</v>
      </c>
      <c r="S1404" s="1" t="s">
        <v>44</v>
      </c>
      <c r="T1404" s="1" t="s">
        <v>45</v>
      </c>
      <c r="U1404" s="1" t="s">
        <v>963</v>
      </c>
      <c r="V1404" s="1" t="s">
        <v>46</v>
      </c>
      <c r="W1404" s="1" t="s">
        <v>81</v>
      </c>
      <c r="X1404" s="1" t="s">
        <v>1820</v>
      </c>
      <c r="Y1404" s="1" t="s">
        <v>83</v>
      </c>
      <c r="Z1404" s="1" t="s">
        <v>84</v>
      </c>
      <c r="AA1404" s="1" t="s">
        <v>51</v>
      </c>
      <c r="AB1404" s="1" t="s">
        <v>1820</v>
      </c>
      <c r="AC1404" s="1" t="s">
        <v>37</v>
      </c>
    </row>
    <row r="1405" spans="1:29" hidden="1" x14ac:dyDescent="0.25">
      <c r="A1405" s="1" t="s">
        <v>33</v>
      </c>
      <c r="B1405" s="1" t="s">
        <v>34</v>
      </c>
      <c r="C1405" s="2">
        <v>45535</v>
      </c>
      <c r="D1405" s="1" t="s">
        <v>73</v>
      </c>
      <c r="E1405" s="1" t="s">
        <v>74</v>
      </c>
      <c r="F1405" s="1" t="s">
        <v>37</v>
      </c>
      <c r="G1405" s="1" t="s">
        <v>963</v>
      </c>
      <c r="H1405" s="1" t="s">
        <v>34</v>
      </c>
      <c r="I1405" s="3">
        <v>390001</v>
      </c>
      <c r="J1405" s="3">
        <v>0</v>
      </c>
      <c r="K1405" s="1" t="s">
        <v>40</v>
      </c>
      <c r="L1405" s="1" t="s">
        <v>601</v>
      </c>
      <c r="M1405" s="1" t="s">
        <v>602</v>
      </c>
      <c r="N1405" s="1" t="s">
        <v>79</v>
      </c>
      <c r="O1405" s="1" t="s">
        <v>80</v>
      </c>
      <c r="P1405" s="1" t="s">
        <v>43</v>
      </c>
      <c r="Q1405" s="1" t="s">
        <v>43</v>
      </c>
      <c r="R1405" s="3">
        <v>0</v>
      </c>
      <c r="S1405" s="1" t="s">
        <v>44</v>
      </c>
      <c r="T1405" s="1" t="s">
        <v>45</v>
      </c>
      <c r="U1405" s="1" t="s">
        <v>963</v>
      </c>
      <c r="V1405" s="1" t="s">
        <v>46</v>
      </c>
      <c r="W1405" s="1" t="s">
        <v>81</v>
      </c>
      <c r="X1405" s="1" t="s">
        <v>1820</v>
      </c>
      <c r="Y1405" s="1" t="s">
        <v>83</v>
      </c>
      <c r="Z1405" s="1" t="s">
        <v>84</v>
      </c>
      <c r="AA1405" s="1" t="s">
        <v>51</v>
      </c>
      <c r="AB1405" s="1" t="s">
        <v>1820</v>
      </c>
      <c r="AC1405" s="1" t="s">
        <v>37</v>
      </c>
    </row>
    <row r="1406" spans="1:29" hidden="1" x14ac:dyDescent="0.25">
      <c r="A1406" s="1" t="s">
        <v>33</v>
      </c>
      <c r="B1406" s="1" t="s">
        <v>34</v>
      </c>
      <c r="C1406" s="2">
        <v>45535</v>
      </c>
      <c r="D1406" s="1" t="s">
        <v>73</v>
      </c>
      <c r="E1406" s="1" t="s">
        <v>74</v>
      </c>
      <c r="F1406" s="1" t="s">
        <v>37</v>
      </c>
      <c r="G1406" s="1" t="s">
        <v>963</v>
      </c>
      <c r="H1406" s="1" t="s">
        <v>34</v>
      </c>
      <c r="I1406" s="3">
        <v>43334</v>
      </c>
      <c r="J1406" s="3">
        <v>0</v>
      </c>
      <c r="K1406" s="1" t="s">
        <v>40</v>
      </c>
      <c r="L1406" s="1" t="s">
        <v>1674</v>
      </c>
      <c r="M1406" s="1" t="s">
        <v>769</v>
      </c>
      <c r="N1406" s="1" t="s">
        <v>79</v>
      </c>
      <c r="O1406" s="1" t="s">
        <v>80</v>
      </c>
      <c r="P1406" s="1" t="s">
        <v>43</v>
      </c>
      <c r="Q1406" s="1" t="s">
        <v>43</v>
      </c>
      <c r="R1406" s="3">
        <v>0</v>
      </c>
      <c r="S1406" s="1" t="s">
        <v>44</v>
      </c>
      <c r="T1406" s="1" t="s">
        <v>45</v>
      </c>
      <c r="U1406" s="1" t="s">
        <v>963</v>
      </c>
      <c r="V1406" s="1" t="s">
        <v>46</v>
      </c>
      <c r="W1406" s="1" t="s">
        <v>81</v>
      </c>
      <c r="X1406" s="1" t="s">
        <v>1820</v>
      </c>
      <c r="Y1406" s="1" t="s">
        <v>83</v>
      </c>
      <c r="Z1406" s="1" t="s">
        <v>84</v>
      </c>
      <c r="AA1406" s="1" t="s">
        <v>51</v>
      </c>
      <c r="AB1406" s="1" t="s">
        <v>1820</v>
      </c>
      <c r="AC1406" s="1" t="s">
        <v>37</v>
      </c>
    </row>
    <row r="1407" spans="1:29" hidden="1" x14ac:dyDescent="0.25">
      <c r="A1407" s="1" t="s">
        <v>33</v>
      </c>
      <c r="B1407" s="1" t="s">
        <v>34</v>
      </c>
      <c r="C1407" s="2">
        <v>45535</v>
      </c>
      <c r="D1407" s="1" t="s">
        <v>73</v>
      </c>
      <c r="E1407" s="1" t="s">
        <v>74</v>
      </c>
      <c r="F1407" s="1" t="s">
        <v>37</v>
      </c>
      <c r="G1407" s="1" t="s">
        <v>963</v>
      </c>
      <c r="H1407" s="1" t="s">
        <v>34</v>
      </c>
      <c r="I1407" s="3">
        <v>43334</v>
      </c>
      <c r="J1407" s="3">
        <v>0</v>
      </c>
      <c r="K1407" s="1" t="s">
        <v>40</v>
      </c>
      <c r="L1407" s="1" t="s">
        <v>811</v>
      </c>
      <c r="M1407" s="1" t="s">
        <v>812</v>
      </c>
      <c r="N1407" s="1" t="s">
        <v>79</v>
      </c>
      <c r="O1407" s="1" t="s">
        <v>80</v>
      </c>
      <c r="P1407" s="1" t="s">
        <v>43</v>
      </c>
      <c r="Q1407" s="1" t="s">
        <v>43</v>
      </c>
      <c r="R1407" s="3">
        <v>0</v>
      </c>
      <c r="S1407" s="1" t="s">
        <v>44</v>
      </c>
      <c r="T1407" s="1" t="s">
        <v>45</v>
      </c>
      <c r="U1407" s="1" t="s">
        <v>963</v>
      </c>
      <c r="V1407" s="1" t="s">
        <v>46</v>
      </c>
      <c r="W1407" s="1" t="s">
        <v>81</v>
      </c>
      <c r="X1407" s="1" t="s">
        <v>1820</v>
      </c>
      <c r="Y1407" s="1" t="s">
        <v>83</v>
      </c>
      <c r="Z1407" s="1" t="s">
        <v>84</v>
      </c>
      <c r="AA1407" s="1" t="s">
        <v>51</v>
      </c>
      <c r="AB1407" s="1" t="s">
        <v>1820</v>
      </c>
      <c r="AC1407" s="1" t="s">
        <v>37</v>
      </c>
    </row>
    <row r="1408" spans="1:29" hidden="1" x14ac:dyDescent="0.25">
      <c r="A1408" s="1" t="s">
        <v>33</v>
      </c>
      <c r="B1408" s="1" t="s">
        <v>34</v>
      </c>
      <c r="C1408" s="2">
        <v>45535</v>
      </c>
      <c r="D1408" s="1" t="s">
        <v>73</v>
      </c>
      <c r="E1408" s="1" t="s">
        <v>74</v>
      </c>
      <c r="F1408" s="1" t="s">
        <v>37</v>
      </c>
      <c r="G1408" s="1" t="s">
        <v>963</v>
      </c>
      <c r="H1408" s="1" t="s">
        <v>34</v>
      </c>
      <c r="I1408" s="3">
        <v>43334</v>
      </c>
      <c r="J1408" s="3">
        <v>0</v>
      </c>
      <c r="K1408" s="1" t="s">
        <v>40</v>
      </c>
      <c r="L1408" s="1" t="s">
        <v>236</v>
      </c>
      <c r="M1408" s="1" t="s">
        <v>237</v>
      </c>
      <c r="N1408" s="1" t="s">
        <v>79</v>
      </c>
      <c r="O1408" s="1" t="s">
        <v>80</v>
      </c>
      <c r="P1408" s="1" t="s">
        <v>43</v>
      </c>
      <c r="Q1408" s="1" t="s">
        <v>43</v>
      </c>
      <c r="R1408" s="3">
        <v>0</v>
      </c>
      <c r="S1408" s="1" t="s">
        <v>44</v>
      </c>
      <c r="T1408" s="1" t="s">
        <v>45</v>
      </c>
      <c r="U1408" s="1" t="s">
        <v>963</v>
      </c>
      <c r="V1408" s="1" t="s">
        <v>46</v>
      </c>
      <c r="W1408" s="1" t="s">
        <v>81</v>
      </c>
      <c r="X1408" s="1" t="s">
        <v>1820</v>
      </c>
      <c r="Y1408" s="1" t="s">
        <v>83</v>
      </c>
      <c r="Z1408" s="1" t="s">
        <v>84</v>
      </c>
      <c r="AA1408" s="1" t="s">
        <v>51</v>
      </c>
      <c r="AB1408" s="1" t="s">
        <v>1820</v>
      </c>
      <c r="AC1408" s="1" t="s">
        <v>37</v>
      </c>
    </row>
    <row r="1409" spans="1:29" hidden="1" x14ac:dyDescent="0.25">
      <c r="A1409" s="1" t="s">
        <v>33</v>
      </c>
      <c r="B1409" s="1" t="s">
        <v>34</v>
      </c>
      <c r="C1409" s="2">
        <v>45535</v>
      </c>
      <c r="D1409" s="1" t="s">
        <v>73</v>
      </c>
      <c r="E1409" s="1" t="s">
        <v>74</v>
      </c>
      <c r="F1409" s="1" t="s">
        <v>37</v>
      </c>
      <c r="G1409" s="1" t="s">
        <v>963</v>
      </c>
      <c r="H1409" s="1" t="s">
        <v>34</v>
      </c>
      <c r="I1409" s="3">
        <v>44459</v>
      </c>
      <c r="J1409" s="3">
        <v>0</v>
      </c>
      <c r="K1409" s="1" t="s">
        <v>40</v>
      </c>
      <c r="L1409" s="1" t="s">
        <v>168</v>
      </c>
      <c r="M1409" s="1" t="s">
        <v>169</v>
      </c>
      <c r="N1409" s="1" t="s">
        <v>79</v>
      </c>
      <c r="O1409" s="1" t="s">
        <v>80</v>
      </c>
      <c r="P1409" s="1" t="s">
        <v>43</v>
      </c>
      <c r="Q1409" s="1" t="s">
        <v>43</v>
      </c>
      <c r="R1409" s="3">
        <v>0</v>
      </c>
      <c r="S1409" s="1" t="s">
        <v>44</v>
      </c>
      <c r="T1409" s="1" t="s">
        <v>45</v>
      </c>
      <c r="U1409" s="1" t="s">
        <v>963</v>
      </c>
      <c r="V1409" s="1" t="s">
        <v>46</v>
      </c>
      <c r="W1409" s="1" t="s">
        <v>81</v>
      </c>
      <c r="X1409" s="1" t="s">
        <v>1820</v>
      </c>
      <c r="Y1409" s="1" t="s">
        <v>83</v>
      </c>
      <c r="Z1409" s="1" t="s">
        <v>84</v>
      </c>
      <c r="AA1409" s="1" t="s">
        <v>51</v>
      </c>
      <c r="AB1409" s="1" t="s">
        <v>1820</v>
      </c>
      <c r="AC1409" s="1" t="s">
        <v>37</v>
      </c>
    </row>
    <row r="1410" spans="1:29" hidden="1" x14ac:dyDescent="0.25">
      <c r="A1410" s="1" t="s">
        <v>33</v>
      </c>
      <c r="B1410" s="1" t="s">
        <v>34</v>
      </c>
      <c r="C1410" s="2">
        <v>45535</v>
      </c>
      <c r="D1410" s="1" t="s">
        <v>73</v>
      </c>
      <c r="E1410" s="1" t="s">
        <v>74</v>
      </c>
      <c r="F1410" s="1" t="s">
        <v>37</v>
      </c>
      <c r="G1410" s="1" t="s">
        <v>963</v>
      </c>
      <c r="H1410" s="1" t="s">
        <v>34</v>
      </c>
      <c r="I1410" s="3">
        <v>130000</v>
      </c>
      <c r="J1410" s="3">
        <v>0</v>
      </c>
      <c r="K1410" s="1" t="s">
        <v>40</v>
      </c>
      <c r="L1410" s="1" t="s">
        <v>166</v>
      </c>
      <c r="M1410" s="1" t="s">
        <v>167</v>
      </c>
      <c r="N1410" s="1" t="s">
        <v>79</v>
      </c>
      <c r="O1410" s="1" t="s">
        <v>80</v>
      </c>
      <c r="P1410" s="1" t="s">
        <v>43</v>
      </c>
      <c r="Q1410" s="1" t="s">
        <v>43</v>
      </c>
      <c r="R1410" s="3">
        <v>0</v>
      </c>
      <c r="S1410" s="1" t="s">
        <v>44</v>
      </c>
      <c r="T1410" s="1" t="s">
        <v>45</v>
      </c>
      <c r="U1410" s="1" t="s">
        <v>963</v>
      </c>
      <c r="V1410" s="1" t="s">
        <v>46</v>
      </c>
      <c r="W1410" s="1" t="s">
        <v>81</v>
      </c>
      <c r="X1410" s="1" t="s">
        <v>1820</v>
      </c>
      <c r="Y1410" s="1" t="s">
        <v>83</v>
      </c>
      <c r="Z1410" s="1" t="s">
        <v>84</v>
      </c>
      <c r="AA1410" s="1" t="s">
        <v>51</v>
      </c>
      <c r="AB1410" s="1" t="s">
        <v>1820</v>
      </c>
      <c r="AC1410" s="1" t="s">
        <v>37</v>
      </c>
    </row>
    <row r="1411" spans="1:29" hidden="1" x14ac:dyDescent="0.25">
      <c r="A1411" s="1" t="s">
        <v>33</v>
      </c>
      <c r="B1411" s="1" t="s">
        <v>34</v>
      </c>
      <c r="C1411" s="2">
        <v>45535</v>
      </c>
      <c r="D1411" s="1" t="s">
        <v>73</v>
      </c>
      <c r="E1411" s="1" t="s">
        <v>74</v>
      </c>
      <c r="F1411" s="1" t="s">
        <v>37</v>
      </c>
      <c r="G1411" s="1" t="s">
        <v>963</v>
      </c>
      <c r="H1411" s="1" t="s">
        <v>34</v>
      </c>
      <c r="I1411" s="3">
        <v>563334</v>
      </c>
      <c r="J1411" s="3">
        <v>0</v>
      </c>
      <c r="K1411" s="1" t="s">
        <v>40</v>
      </c>
      <c r="L1411" s="1" t="s">
        <v>1821</v>
      </c>
      <c r="M1411" s="1" t="s">
        <v>703</v>
      </c>
      <c r="N1411" s="1" t="s">
        <v>79</v>
      </c>
      <c r="O1411" s="1" t="s">
        <v>80</v>
      </c>
      <c r="P1411" s="1" t="s">
        <v>43</v>
      </c>
      <c r="Q1411" s="1" t="s">
        <v>43</v>
      </c>
      <c r="R1411" s="3">
        <v>0</v>
      </c>
      <c r="S1411" s="1" t="s">
        <v>44</v>
      </c>
      <c r="T1411" s="1" t="s">
        <v>45</v>
      </c>
      <c r="U1411" s="1" t="s">
        <v>963</v>
      </c>
      <c r="V1411" s="1" t="s">
        <v>46</v>
      </c>
      <c r="W1411" s="1" t="s">
        <v>81</v>
      </c>
      <c r="X1411" s="1" t="s">
        <v>1820</v>
      </c>
      <c r="Y1411" s="1" t="s">
        <v>83</v>
      </c>
      <c r="Z1411" s="1" t="s">
        <v>84</v>
      </c>
      <c r="AA1411" s="1" t="s">
        <v>51</v>
      </c>
      <c r="AB1411" s="1" t="s">
        <v>1820</v>
      </c>
      <c r="AC1411" s="1" t="s">
        <v>37</v>
      </c>
    </row>
    <row r="1412" spans="1:29" hidden="1" x14ac:dyDescent="0.25">
      <c r="A1412" s="1" t="s">
        <v>33</v>
      </c>
      <c r="B1412" s="1" t="s">
        <v>34</v>
      </c>
      <c r="C1412" s="2">
        <v>45535</v>
      </c>
      <c r="D1412" s="1" t="s">
        <v>73</v>
      </c>
      <c r="E1412" s="1" t="s">
        <v>74</v>
      </c>
      <c r="F1412" s="1" t="s">
        <v>37</v>
      </c>
      <c r="G1412" s="1" t="s">
        <v>963</v>
      </c>
      <c r="H1412" s="1" t="s">
        <v>34</v>
      </c>
      <c r="I1412" s="3">
        <v>563334</v>
      </c>
      <c r="J1412" s="3">
        <v>0</v>
      </c>
      <c r="K1412" s="1" t="s">
        <v>40</v>
      </c>
      <c r="L1412" s="1" t="s">
        <v>125</v>
      </c>
      <c r="M1412" s="1" t="s">
        <v>126</v>
      </c>
      <c r="N1412" s="1" t="s">
        <v>79</v>
      </c>
      <c r="O1412" s="1" t="s">
        <v>80</v>
      </c>
      <c r="P1412" s="1" t="s">
        <v>43</v>
      </c>
      <c r="Q1412" s="1" t="s">
        <v>43</v>
      </c>
      <c r="R1412" s="3">
        <v>0</v>
      </c>
      <c r="S1412" s="1" t="s">
        <v>44</v>
      </c>
      <c r="T1412" s="1" t="s">
        <v>45</v>
      </c>
      <c r="U1412" s="1" t="s">
        <v>963</v>
      </c>
      <c r="V1412" s="1" t="s">
        <v>46</v>
      </c>
      <c r="W1412" s="1" t="s">
        <v>81</v>
      </c>
      <c r="X1412" s="1" t="s">
        <v>1820</v>
      </c>
      <c r="Y1412" s="1" t="s">
        <v>83</v>
      </c>
      <c r="Z1412" s="1" t="s">
        <v>84</v>
      </c>
      <c r="AA1412" s="1" t="s">
        <v>51</v>
      </c>
      <c r="AB1412" s="1" t="s">
        <v>1820</v>
      </c>
      <c r="AC1412" s="1" t="s">
        <v>37</v>
      </c>
    </row>
    <row r="1413" spans="1:29" hidden="1" x14ac:dyDescent="0.25">
      <c r="A1413" s="1" t="s">
        <v>33</v>
      </c>
      <c r="B1413" s="1" t="s">
        <v>34</v>
      </c>
      <c r="C1413" s="2">
        <v>45535</v>
      </c>
      <c r="D1413" s="1" t="s">
        <v>73</v>
      </c>
      <c r="E1413" s="1" t="s">
        <v>74</v>
      </c>
      <c r="F1413" s="1" t="s">
        <v>37</v>
      </c>
      <c r="G1413" s="1" t="s">
        <v>963</v>
      </c>
      <c r="H1413" s="1" t="s">
        <v>34</v>
      </c>
      <c r="I1413" s="3">
        <v>130000</v>
      </c>
      <c r="J1413" s="3">
        <v>0</v>
      </c>
      <c r="K1413" s="1" t="s">
        <v>40</v>
      </c>
      <c r="L1413" s="1" t="s">
        <v>1822</v>
      </c>
      <c r="M1413" s="1" t="s">
        <v>633</v>
      </c>
      <c r="N1413" s="1" t="s">
        <v>79</v>
      </c>
      <c r="O1413" s="1" t="s">
        <v>80</v>
      </c>
      <c r="P1413" s="1" t="s">
        <v>43</v>
      </c>
      <c r="Q1413" s="1" t="s">
        <v>43</v>
      </c>
      <c r="R1413" s="3">
        <v>0</v>
      </c>
      <c r="S1413" s="1" t="s">
        <v>44</v>
      </c>
      <c r="T1413" s="1" t="s">
        <v>45</v>
      </c>
      <c r="U1413" s="1" t="s">
        <v>963</v>
      </c>
      <c r="V1413" s="1" t="s">
        <v>46</v>
      </c>
      <c r="W1413" s="1" t="s">
        <v>81</v>
      </c>
      <c r="X1413" s="1" t="s">
        <v>1820</v>
      </c>
      <c r="Y1413" s="1" t="s">
        <v>83</v>
      </c>
      <c r="Z1413" s="1" t="s">
        <v>84</v>
      </c>
      <c r="AA1413" s="1" t="s">
        <v>51</v>
      </c>
      <c r="AB1413" s="1" t="s">
        <v>1820</v>
      </c>
      <c r="AC1413" s="1" t="s">
        <v>37</v>
      </c>
    </row>
    <row r="1414" spans="1:29" hidden="1" x14ac:dyDescent="0.25">
      <c r="A1414" s="1" t="s">
        <v>33</v>
      </c>
      <c r="B1414" s="1" t="s">
        <v>34</v>
      </c>
      <c r="C1414" s="2">
        <v>45535</v>
      </c>
      <c r="D1414" s="1" t="s">
        <v>73</v>
      </c>
      <c r="E1414" s="1" t="s">
        <v>74</v>
      </c>
      <c r="F1414" s="1" t="s">
        <v>37</v>
      </c>
      <c r="G1414" s="1" t="s">
        <v>963</v>
      </c>
      <c r="H1414" s="1" t="s">
        <v>34</v>
      </c>
      <c r="I1414" s="3">
        <v>162394</v>
      </c>
      <c r="J1414" s="3">
        <v>0</v>
      </c>
      <c r="K1414" s="1" t="s">
        <v>40</v>
      </c>
      <c r="L1414" s="1" t="s">
        <v>636</v>
      </c>
      <c r="M1414" s="1" t="s">
        <v>637</v>
      </c>
      <c r="N1414" s="1" t="s">
        <v>89</v>
      </c>
      <c r="O1414" s="1" t="s">
        <v>90</v>
      </c>
      <c r="P1414" s="1" t="s">
        <v>43</v>
      </c>
      <c r="Q1414" s="1" t="s">
        <v>43</v>
      </c>
      <c r="R1414" s="3">
        <v>0</v>
      </c>
      <c r="S1414" s="1" t="s">
        <v>44</v>
      </c>
      <c r="T1414" s="1" t="s">
        <v>45</v>
      </c>
      <c r="U1414" s="1" t="s">
        <v>963</v>
      </c>
      <c r="V1414" s="1" t="s">
        <v>46</v>
      </c>
      <c r="W1414" s="1" t="s">
        <v>81</v>
      </c>
      <c r="X1414" s="1" t="s">
        <v>1820</v>
      </c>
      <c r="Y1414" s="1" t="s">
        <v>83</v>
      </c>
      <c r="Z1414" s="1" t="s">
        <v>84</v>
      </c>
      <c r="AA1414" s="1" t="s">
        <v>51</v>
      </c>
      <c r="AB1414" s="1" t="s">
        <v>1820</v>
      </c>
      <c r="AC1414" s="1" t="s">
        <v>37</v>
      </c>
    </row>
    <row r="1415" spans="1:29" hidden="1" x14ac:dyDescent="0.25">
      <c r="A1415" s="1" t="s">
        <v>33</v>
      </c>
      <c r="B1415" s="1" t="s">
        <v>34</v>
      </c>
      <c r="C1415" s="2">
        <v>45535</v>
      </c>
      <c r="D1415" s="1" t="s">
        <v>73</v>
      </c>
      <c r="E1415" s="1" t="s">
        <v>74</v>
      </c>
      <c r="F1415" s="1" t="s">
        <v>37</v>
      </c>
      <c r="G1415" s="1" t="s">
        <v>963</v>
      </c>
      <c r="H1415" s="1" t="s">
        <v>34</v>
      </c>
      <c r="I1415" s="3">
        <v>276396</v>
      </c>
      <c r="J1415" s="3">
        <v>0</v>
      </c>
      <c r="K1415" s="1" t="s">
        <v>40</v>
      </c>
      <c r="L1415" s="1" t="s">
        <v>721</v>
      </c>
      <c r="M1415" s="1" t="s">
        <v>722</v>
      </c>
      <c r="N1415" s="1" t="s">
        <v>79</v>
      </c>
      <c r="O1415" s="1" t="s">
        <v>80</v>
      </c>
      <c r="P1415" s="1" t="s">
        <v>43</v>
      </c>
      <c r="Q1415" s="1" t="s">
        <v>43</v>
      </c>
      <c r="R1415" s="3">
        <v>0</v>
      </c>
      <c r="S1415" s="1" t="s">
        <v>44</v>
      </c>
      <c r="T1415" s="1" t="s">
        <v>45</v>
      </c>
      <c r="U1415" s="1" t="s">
        <v>963</v>
      </c>
      <c r="V1415" s="1" t="s">
        <v>46</v>
      </c>
      <c r="W1415" s="1" t="s">
        <v>81</v>
      </c>
      <c r="X1415" s="1" t="s">
        <v>1820</v>
      </c>
      <c r="Y1415" s="1" t="s">
        <v>83</v>
      </c>
      <c r="Z1415" s="1" t="s">
        <v>84</v>
      </c>
      <c r="AA1415" s="1" t="s">
        <v>51</v>
      </c>
      <c r="AB1415" s="1" t="s">
        <v>1820</v>
      </c>
      <c r="AC1415" s="1" t="s">
        <v>37</v>
      </c>
    </row>
    <row r="1416" spans="1:29" hidden="1" x14ac:dyDescent="0.25">
      <c r="A1416" s="1" t="s">
        <v>33</v>
      </c>
      <c r="B1416" s="1" t="s">
        <v>34</v>
      </c>
      <c r="C1416" s="2">
        <v>45535</v>
      </c>
      <c r="D1416" s="1" t="s">
        <v>73</v>
      </c>
      <c r="E1416" s="1" t="s">
        <v>74</v>
      </c>
      <c r="F1416" s="1" t="s">
        <v>37</v>
      </c>
      <c r="G1416" s="1" t="s">
        <v>963</v>
      </c>
      <c r="H1416" s="1" t="s">
        <v>34</v>
      </c>
      <c r="I1416" s="3">
        <v>260000</v>
      </c>
      <c r="J1416" s="3">
        <v>0</v>
      </c>
      <c r="K1416" s="1" t="s">
        <v>40</v>
      </c>
      <c r="L1416" s="1" t="s">
        <v>567</v>
      </c>
      <c r="M1416" s="1" t="s">
        <v>568</v>
      </c>
      <c r="N1416" s="1" t="s">
        <v>79</v>
      </c>
      <c r="O1416" s="1" t="s">
        <v>80</v>
      </c>
      <c r="P1416" s="1" t="s">
        <v>43</v>
      </c>
      <c r="Q1416" s="1" t="s">
        <v>43</v>
      </c>
      <c r="R1416" s="3">
        <v>0</v>
      </c>
      <c r="S1416" s="1" t="s">
        <v>44</v>
      </c>
      <c r="T1416" s="1" t="s">
        <v>45</v>
      </c>
      <c r="U1416" s="1" t="s">
        <v>963</v>
      </c>
      <c r="V1416" s="1" t="s">
        <v>46</v>
      </c>
      <c r="W1416" s="1" t="s">
        <v>81</v>
      </c>
      <c r="X1416" s="1" t="s">
        <v>1820</v>
      </c>
      <c r="Y1416" s="1" t="s">
        <v>83</v>
      </c>
      <c r="Z1416" s="1" t="s">
        <v>84</v>
      </c>
      <c r="AA1416" s="1" t="s">
        <v>51</v>
      </c>
      <c r="AB1416" s="1" t="s">
        <v>1820</v>
      </c>
      <c r="AC1416" s="1" t="s">
        <v>37</v>
      </c>
    </row>
    <row r="1417" spans="1:29" hidden="1" x14ac:dyDescent="0.25">
      <c r="A1417" s="1" t="s">
        <v>33</v>
      </c>
      <c r="B1417" s="1" t="s">
        <v>34</v>
      </c>
      <c r="C1417" s="2">
        <v>45535</v>
      </c>
      <c r="D1417" s="1" t="s">
        <v>73</v>
      </c>
      <c r="E1417" s="1" t="s">
        <v>74</v>
      </c>
      <c r="F1417" s="1" t="s">
        <v>37</v>
      </c>
      <c r="G1417" s="1" t="s">
        <v>963</v>
      </c>
      <c r="H1417" s="1" t="s">
        <v>34</v>
      </c>
      <c r="I1417" s="3">
        <v>260000</v>
      </c>
      <c r="J1417" s="3">
        <v>0</v>
      </c>
      <c r="K1417" s="1" t="s">
        <v>40</v>
      </c>
      <c r="L1417" s="1" t="s">
        <v>127</v>
      </c>
      <c r="M1417" s="1" t="s">
        <v>128</v>
      </c>
      <c r="N1417" s="1" t="s">
        <v>79</v>
      </c>
      <c r="O1417" s="1" t="s">
        <v>80</v>
      </c>
      <c r="P1417" s="1" t="s">
        <v>43</v>
      </c>
      <c r="Q1417" s="1" t="s">
        <v>43</v>
      </c>
      <c r="R1417" s="3">
        <v>0</v>
      </c>
      <c r="S1417" s="1" t="s">
        <v>44</v>
      </c>
      <c r="T1417" s="1" t="s">
        <v>45</v>
      </c>
      <c r="U1417" s="1" t="s">
        <v>963</v>
      </c>
      <c r="V1417" s="1" t="s">
        <v>46</v>
      </c>
      <c r="W1417" s="1" t="s">
        <v>81</v>
      </c>
      <c r="X1417" s="1" t="s">
        <v>1820</v>
      </c>
      <c r="Y1417" s="1" t="s">
        <v>83</v>
      </c>
      <c r="Z1417" s="1" t="s">
        <v>84</v>
      </c>
      <c r="AA1417" s="1" t="s">
        <v>51</v>
      </c>
      <c r="AB1417" s="1" t="s">
        <v>1820</v>
      </c>
      <c r="AC1417" s="1" t="s">
        <v>37</v>
      </c>
    </row>
    <row r="1418" spans="1:29" hidden="1" x14ac:dyDescent="0.25">
      <c r="A1418" s="1" t="s">
        <v>33</v>
      </c>
      <c r="B1418" s="1" t="s">
        <v>34</v>
      </c>
      <c r="C1418" s="2">
        <v>45535</v>
      </c>
      <c r="D1418" s="1" t="s">
        <v>73</v>
      </c>
      <c r="E1418" s="1" t="s">
        <v>74</v>
      </c>
      <c r="F1418" s="1" t="s">
        <v>37</v>
      </c>
      <c r="G1418" s="1" t="s">
        <v>963</v>
      </c>
      <c r="H1418" s="1" t="s">
        <v>34</v>
      </c>
      <c r="I1418" s="3">
        <v>43334</v>
      </c>
      <c r="J1418" s="3">
        <v>0</v>
      </c>
      <c r="K1418" s="1" t="s">
        <v>40</v>
      </c>
      <c r="L1418" s="1" t="s">
        <v>697</v>
      </c>
      <c r="M1418" s="1" t="s">
        <v>698</v>
      </c>
      <c r="N1418" s="1" t="s">
        <v>79</v>
      </c>
      <c r="O1418" s="1" t="s">
        <v>80</v>
      </c>
      <c r="P1418" s="1" t="s">
        <v>43</v>
      </c>
      <c r="Q1418" s="1" t="s">
        <v>43</v>
      </c>
      <c r="R1418" s="3">
        <v>0</v>
      </c>
      <c r="S1418" s="1" t="s">
        <v>44</v>
      </c>
      <c r="T1418" s="1" t="s">
        <v>45</v>
      </c>
      <c r="U1418" s="1" t="s">
        <v>963</v>
      </c>
      <c r="V1418" s="1" t="s">
        <v>46</v>
      </c>
      <c r="W1418" s="1" t="s">
        <v>81</v>
      </c>
      <c r="X1418" s="1" t="s">
        <v>1820</v>
      </c>
      <c r="Y1418" s="1" t="s">
        <v>83</v>
      </c>
      <c r="Z1418" s="1" t="s">
        <v>84</v>
      </c>
      <c r="AA1418" s="1" t="s">
        <v>51</v>
      </c>
      <c r="AB1418" s="1" t="s">
        <v>1820</v>
      </c>
      <c r="AC1418" s="1" t="s">
        <v>37</v>
      </c>
    </row>
    <row r="1419" spans="1:29" hidden="1" x14ac:dyDescent="0.25">
      <c r="A1419" s="1" t="s">
        <v>33</v>
      </c>
      <c r="B1419" s="1" t="s">
        <v>34</v>
      </c>
      <c r="C1419" s="2">
        <v>45535</v>
      </c>
      <c r="D1419" s="1" t="s">
        <v>73</v>
      </c>
      <c r="E1419" s="1" t="s">
        <v>74</v>
      </c>
      <c r="F1419" s="1" t="s">
        <v>37</v>
      </c>
      <c r="G1419" s="1" t="s">
        <v>963</v>
      </c>
      <c r="H1419" s="1" t="s">
        <v>34</v>
      </c>
      <c r="I1419" s="3">
        <v>47394</v>
      </c>
      <c r="J1419" s="3">
        <v>0</v>
      </c>
      <c r="K1419" s="1" t="s">
        <v>40</v>
      </c>
      <c r="L1419" s="1" t="s">
        <v>1823</v>
      </c>
      <c r="M1419" s="1" t="s">
        <v>856</v>
      </c>
      <c r="N1419" s="1" t="s">
        <v>79</v>
      </c>
      <c r="O1419" s="1" t="s">
        <v>80</v>
      </c>
      <c r="P1419" s="1" t="s">
        <v>43</v>
      </c>
      <c r="Q1419" s="1" t="s">
        <v>43</v>
      </c>
      <c r="R1419" s="3">
        <v>0</v>
      </c>
      <c r="S1419" s="1" t="s">
        <v>44</v>
      </c>
      <c r="T1419" s="1" t="s">
        <v>45</v>
      </c>
      <c r="U1419" s="1" t="s">
        <v>963</v>
      </c>
      <c r="V1419" s="1" t="s">
        <v>46</v>
      </c>
      <c r="W1419" s="1" t="s">
        <v>81</v>
      </c>
      <c r="X1419" s="1" t="s">
        <v>1820</v>
      </c>
      <c r="Y1419" s="1" t="s">
        <v>83</v>
      </c>
      <c r="Z1419" s="1" t="s">
        <v>84</v>
      </c>
      <c r="AA1419" s="1" t="s">
        <v>51</v>
      </c>
      <c r="AB1419" s="1" t="s">
        <v>1820</v>
      </c>
      <c r="AC1419" s="1" t="s">
        <v>37</v>
      </c>
    </row>
    <row r="1420" spans="1:29" hidden="1" x14ac:dyDescent="0.25">
      <c r="A1420" s="1" t="s">
        <v>33</v>
      </c>
      <c r="B1420" s="1" t="s">
        <v>34</v>
      </c>
      <c r="C1420" s="2">
        <v>45535</v>
      </c>
      <c r="D1420" s="1" t="s">
        <v>73</v>
      </c>
      <c r="E1420" s="1" t="s">
        <v>74</v>
      </c>
      <c r="F1420" s="1" t="s">
        <v>37</v>
      </c>
      <c r="G1420" s="1" t="s">
        <v>963</v>
      </c>
      <c r="H1420" s="1" t="s">
        <v>34</v>
      </c>
      <c r="I1420" s="3">
        <v>650000</v>
      </c>
      <c r="J1420" s="3">
        <v>0</v>
      </c>
      <c r="K1420" s="1" t="s">
        <v>40</v>
      </c>
      <c r="L1420" s="1" t="s">
        <v>125</v>
      </c>
      <c r="M1420" s="1" t="s">
        <v>126</v>
      </c>
      <c r="N1420" s="1" t="s">
        <v>79</v>
      </c>
      <c r="O1420" s="1" t="s">
        <v>80</v>
      </c>
      <c r="P1420" s="1" t="s">
        <v>43</v>
      </c>
      <c r="Q1420" s="1" t="s">
        <v>43</v>
      </c>
      <c r="R1420" s="3">
        <v>0</v>
      </c>
      <c r="S1420" s="1" t="s">
        <v>44</v>
      </c>
      <c r="T1420" s="1" t="s">
        <v>45</v>
      </c>
      <c r="U1420" s="1" t="s">
        <v>963</v>
      </c>
      <c r="V1420" s="1" t="s">
        <v>46</v>
      </c>
      <c r="W1420" s="1" t="s">
        <v>81</v>
      </c>
      <c r="X1420" s="1" t="s">
        <v>1820</v>
      </c>
      <c r="Y1420" s="1" t="s">
        <v>83</v>
      </c>
      <c r="Z1420" s="1" t="s">
        <v>84</v>
      </c>
      <c r="AA1420" s="1" t="s">
        <v>51</v>
      </c>
      <c r="AB1420" s="1" t="s">
        <v>1820</v>
      </c>
      <c r="AC1420" s="1" t="s">
        <v>37</v>
      </c>
    </row>
    <row r="1421" spans="1:29" hidden="1" x14ac:dyDescent="0.25">
      <c r="A1421" s="1" t="s">
        <v>33</v>
      </c>
      <c r="B1421" s="1" t="s">
        <v>34</v>
      </c>
      <c r="C1421" s="2">
        <v>45535</v>
      </c>
      <c r="D1421" s="1" t="s">
        <v>73</v>
      </c>
      <c r="E1421" s="1" t="s">
        <v>74</v>
      </c>
      <c r="F1421" s="1" t="s">
        <v>37</v>
      </c>
      <c r="G1421" s="1" t="s">
        <v>963</v>
      </c>
      <c r="H1421" s="1" t="s">
        <v>34</v>
      </c>
      <c r="I1421" s="3">
        <v>43334</v>
      </c>
      <c r="J1421" s="3">
        <v>0</v>
      </c>
      <c r="K1421" s="1" t="s">
        <v>40</v>
      </c>
      <c r="L1421" s="1" t="s">
        <v>687</v>
      </c>
      <c r="M1421" s="1" t="s">
        <v>688</v>
      </c>
      <c r="N1421" s="1" t="s">
        <v>79</v>
      </c>
      <c r="O1421" s="1" t="s">
        <v>80</v>
      </c>
      <c r="P1421" s="1" t="s">
        <v>43</v>
      </c>
      <c r="Q1421" s="1" t="s">
        <v>43</v>
      </c>
      <c r="R1421" s="3">
        <v>0</v>
      </c>
      <c r="S1421" s="1" t="s">
        <v>44</v>
      </c>
      <c r="T1421" s="1" t="s">
        <v>45</v>
      </c>
      <c r="U1421" s="1" t="s">
        <v>963</v>
      </c>
      <c r="V1421" s="1" t="s">
        <v>46</v>
      </c>
      <c r="W1421" s="1" t="s">
        <v>81</v>
      </c>
      <c r="X1421" s="1" t="s">
        <v>1820</v>
      </c>
      <c r="Y1421" s="1" t="s">
        <v>83</v>
      </c>
      <c r="Z1421" s="1" t="s">
        <v>84</v>
      </c>
      <c r="AA1421" s="1" t="s">
        <v>51</v>
      </c>
      <c r="AB1421" s="1" t="s">
        <v>1820</v>
      </c>
      <c r="AC1421" s="1" t="s">
        <v>37</v>
      </c>
    </row>
    <row r="1422" spans="1:29" hidden="1" x14ac:dyDescent="0.25">
      <c r="A1422" s="1" t="s">
        <v>33</v>
      </c>
      <c r="B1422" s="1" t="s">
        <v>34</v>
      </c>
      <c r="C1422" s="2">
        <v>45535</v>
      </c>
      <c r="D1422" s="1" t="s">
        <v>73</v>
      </c>
      <c r="E1422" s="1" t="s">
        <v>74</v>
      </c>
      <c r="F1422" s="1" t="s">
        <v>37</v>
      </c>
      <c r="G1422" s="1" t="s">
        <v>963</v>
      </c>
      <c r="H1422" s="1" t="s">
        <v>34</v>
      </c>
      <c r="I1422" s="3">
        <v>43768</v>
      </c>
      <c r="J1422" s="3">
        <v>0</v>
      </c>
      <c r="K1422" s="1" t="s">
        <v>40</v>
      </c>
      <c r="L1422" s="1" t="s">
        <v>301</v>
      </c>
      <c r="M1422" s="1" t="s">
        <v>302</v>
      </c>
      <c r="N1422" s="1" t="s">
        <v>79</v>
      </c>
      <c r="O1422" s="1" t="s">
        <v>80</v>
      </c>
      <c r="P1422" s="1" t="s">
        <v>43</v>
      </c>
      <c r="Q1422" s="1" t="s">
        <v>43</v>
      </c>
      <c r="R1422" s="3">
        <v>0</v>
      </c>
      <c r="S1422" s="1" t="s">
        <v>44</v>
      </c>
      <c r="T1422" s="1" t="s">
        <v>45</v>
      </c>
      <c r="U1422" s="1" t="s">
        <v>963</v>
      </c>
      <c r="V1422" s="1" t="s">
        <v>46</v>
      </c>
      <c r="W1422" s="1" t="s">
        <v>81</v>
      </c>
      <c r="X1422" s="1" t="s">
        <v>1820</v>
      </c>
      <c r="Y1422" s="1" t="s">
        <v>83</v>
      </c>
      <c r="Z1422" s="1" t="s">
        <v>84</v>
      </c>
      <c r="AA1422" s="1" t="s">
        <v>51</v>
      </c>
      <c r="AB1422" s="1" t="s">
        <v>1820</v>
      </c>
      <c r="AC1422" s="1" t="s">
        <v>37</v>
      </c>
    </row>
    <row r="1423" spans="1:29" hidden="1" x14ac:dyDescent="0.25">
      <c r="A1423" s="1" t="s">
        <v>33</v>
      </c>
      <c r="B1423" s="1" t="s">
        <v>34</v>
      </c>
      <c r="C1423" s="2">
        <v>45535</v>
      </c>
      <c r="D1423" s="1" t="s">
        <v>73</v>
      </c>
      <c r="E1423" s="1" t="s">
        <v>74</v>
      </c>
      <c r="F1423" s="1" t="s">
        <v>37</v>
      </c>
      <c r="G1423" s="1" t="s">
        <v>963</v>
      </c>
      <c r="H1423" s="1" t="s">
        <v>34</v>
      </c>
      <c r="I1423" s="3">
        <v>433334</v>
      </c>
      <c r="J1423" s="3">
        <v>0</v>
      </c>
      <c r="K1423" s="1" t="s">
        <v>40</v>
      </c>
      <c r="L1423" s="1" t="s">
        <v>150</v>
      </c>
      <c r="M1423" s="1" t="s">
        <v>151</v>
      </c>
      <c r="N1423" s="1" t="s">
        <v>79</v>
      </c>
      <c r="O1423" s="1" t="s">
        <v>80</v>
      </c>
      <c r="P1423" s="1" t="s">
        <v>43</v>
      </c>
      <c r="Q1423" s="1" t="s">
        <v>43</v>
      </c>
      <c r="R1423" s="3">
        <v>0</v>
      </c>
      <c r="S1423" s="1" t="s">
        <v>44</v>
      </c>
      <c r="T1423" s="1" t="s">
        <v>45</v>
      </c>
      <c r="U1423" s="1" t="s">
        <v>963</v>
      </c>
      <c r="V1423" s="1" t="s">
        <v>46</v>
      </c>
      <c r="W1423" s="1" t="s">
        <v>81</v>
      </c>
      <c r="X1423" s="1" t="s">
        <v>1820</v>
      </c>
      <c r="Y1423" s="1" t="s">
        <v>83</v>
      </c>
      <c r="Z1423" s="1" t="s">
        <v>84</v>
      </c>
      <c r="AA1423" s="1" t="s">
        <v>51</v>
      </c>
      <c r="AB1423" s="1" t="s">
        <v>1820</v>
      </c>
      <c r="AC1423" s="1" t="s">
        <v>37</v>
      </c>
    </row>
    <row r="1424" spans="1:29" hidden="1" x14ac:dyDescent="0.25">
      <c r="A1424" s="1" t="s">
        <v>33</v>
      </c>
      <c r="B1424" s="1" t="s">
        <v>34</v>
      </c>
      <c r="C1424" s="2">
        <v>45535</v>
      </c>
      <c r="D1424" s="1" t="s">
        <v>73</v>
      </c>
      <c r="E1424" s="1" t="s">
        <v>74</v>
      </c>
      <c r="F1424" s="1" t="s">
        <v>37</v>
      </c>
      <c r="G1424" s="1" t="s">
        <v>963</v>
      </c>
      <c r="H1424" s="1" t="s">
        <v>34</v>
      </c>
      <c r="I1424" s="3">
        <v>43334</v>
      </c>
      <c r="J1424" s="3">
        <v>0</v>
      </c>
      <c r="K1424" s="1" t="s">
        <v>40</v>
      </c>
      <c r="L1424" s="1" t="s">
        <v>152</v>
      </c>
      <c r="M1424" s="1" t="s">
        <v>153</v>
      </c>
      <c r="N1424" s="1" t="s">
        <v>79</v>
      </c>
      <c r="O1424" s="1" t="s">
        <v>80</v>
      </c>
      <c r="P1424" s="1" t="s">
        <v>43</v>
      </c>
      <c r="Q1424" s="1" t="s">
        <v>43</v>
      </c>
      <c r="R1424" s="3">
        <v>0</v>
      </c>
      <c r="S1424" s="1" t="s">
        <v>44</v>
      </c>
      <c r="T1424" s="1" t="s">
        <v>45</v>
      </c>
      <c r="U1424" s="1" t="s">
        <v>963</v>
      </c>
      <c r="V1424" s="1" t="s">
        <v>46</v>
      </c>
      <c r="W1424" s="1" t="s">
        <v>81</v>
      </c>
      <c r="X1424" s="1" t="s">
        <v>1820</v>
      </c>
      <c r="Y1424" s="1" t="s">
        <v>83</v>
      </c>
      <c r="Z1424" s="1" t="s">
        <v>84</v>
      </c>
      <c r="AA1424" s="1" t="s">
        <v>51</v>
      </c>
      <c r="AB1424" s="1" t="s">
        <v>1820</v>
      </c>
      <c r="AC1424" s="1" t="s">
        <v>37</v>
      </c>
    </row>
    <row r="1425" spans="1:29" hidden="1" x14ac:dyDescent="0.25">
      <c r="A1425" s="1" t="s">
        <v>33</v>
      </c>
      <c r="B1425" s="1" t="s">
        <v>34</v>
      </c>
      <c r="C1425" s="2">
        <v>45535</v>
      </c>
      <c r="D1425" s="1" t="s">
        <v>73</v>
      </c>
      <c r="E1425" s="1" t="s">
        <v>74</v>
      </c>
      <c r="F1425" s="1" t="s">
        <v>37</v>
      </c>
      <c r="G1425" s="1" t="s">
        <v>963</v>
      </c>
      <c r="H1425" s="1" t="s">
        <v>34</v>
      </c>
      <c r="I1425" s="3">
        <v>44459</v>
      </c>
      <c r="J1425" s="3">
        <v>0</v>
      </c>
      <c r="K1425" s="1" t="s">
        <v>40</v>
      </c>
      <c r="L1425" s="1" t="s">
        <v>168</v>
      </c>
      <c r="M1425" s="1" t="s">
        <v>169</v>
      </c>
      <c r="N1425" s="1" t="s">
        <v>79</v>
      </c>
      <c r="O1425" s="1" t="s">
        <v>80</v>
      </c>
      <c r="P1425" s="1" t="s">
        <v>43</v>
      </c>
      <c r="Q1425" s="1" t="s">
        <v>43</v>
      </c>
      <c r="R1425" s="3">
        <v>0</v>
      </c>
      <c r="S1425" s="1" t="s">
        <v>44</v>
      </c>
      <c r="T1425" s="1" t="s">
        <v>45</v>
      </c>
      <c r="U1425" s="1" t="s">
        <v>963</v>
      </c>
      <c r="V1425" s="1" t="s">
        <v>46</v>
      </c>
      <c r="W1425" s="1" t="s">
        <v>81</v>
      </c>
      <c r="X1425" s="1" t="s">
        <v>1820</v>
      </c>
      <c r="Y1425" s="1" t="s">
        <v>83</v>
      </c>
      <c r="Z1425" s="1" t="s">
        <v>84</v>
      </c>
      <c r="AA1425" s="1" t="s">
        <v>51</v>
      </c>
      <c r="AB1425" s="1" t="s">
        <v>1820</v>
      </c>
      <c r="AC1425" s="1" t="s">
        <v>37</v>
      </c>
    </row>
    <row r="1426" spans="1:29" hidden="1" x14ac:dyDescent="0.25">
      <c r="A1426" s="1" t="s">
        <v>33</v>
      </c>
      <c r="B1426" s="1" t="s">
        <v>34</v>
      </c>
      <c r="C1426" s="2">
        <v>45535</v>
      </c>
      <c r="D1426" s="1" t="s">
        <v>73</v>
      </c>
      <c r="E1426" s="1" t="s">
        <v>74</v>
      </c>
      <c r="F1426" s="1" t="s">
        <v>37</v>
      </c>
      <c r="G1426" s="1" t="s">
        <v>963</v>
      </c>
      <c r="H1426" s="1" t="s">
        <v>34</v>
      </c>
      <c r="I1426" s="3">
        <v>43334</v>
      </c>
      <c r="J1426" s="3">
        <v>0</v>
      </c>
      <c r="K1426" s="1" t="s">
        <v>40</v>
      </c>
      <c r="L1426" s="1" t="s">
        <v>133</v>
      </c>
      <c r="M1426" s="1" t="s">
        <v>134</v>
      </c>
      <c r="N1426" s="1" t="s">
        <v>79</v>
      </c>
      <c r="O1426" s="1" t="s">
        <v>80</v>
      </c>
      <c r="P1426" s="1" t="s">
        <v>43</v>
      </c>
      <c r="Q1426" s="1" t="s">
        <v>43</v>
      </c>
      <c r="R1426" s="3">
        <v>0</v>
      </c>
      <c r="S1426" s="1" t="s">
        <v>44</v>
      </c>
      <c r="T1426" s="1" t="s">
        <v>45</v>
      </c>
      <c r="U1426" s="1" t="s">
        <v>963</v>
      </c>
      <c r="V1426" s="1" t="s">
        <v>46</v>
      </c>
      <c r="W1426" s="1" t="s">
        <v>81</v>
      </c>
      <c r="X1426" s="1" t="s">
        <v>1820</v>
      </c>
      <c r="Y1426" s="1" t="s">
        <v>83</v>
      </c>
      <c r="Z1426" s="1" t="s">
        <v>84</v>
      </c>
      <c r="AA1426" s="1" t="s">
        <v>51</v>
      </c>
      <c r="AB1426" s="1" t="s">
        <v>1820</v>
      </c>
      <c r="AC1426" s="1" t="s">
        <v>37</v>
      </c>
    </row>
    <row r="1427" spans="1:29" hidden="1" x14ac:dyDescent="0.25">
      <c r="A1427" s="1" t="s">
        <v>33</v>
      </c>
      <c r="B1427" s="1" t="s">
        <v>34</v>
      </c>
      <c r="C1427" s="2">
        <v>45535</v>
      </c>
      <c r="D1427" s="1" t="s">
        <v>73</v>
      </c>
      <c r="E1427" s="1" t="s">
        <v>74</v>
      </c>
      <c r="F1427" s="1" t="s">
        <v>37</v>
      </c>
      <c r="G1427" s="1" t="s">
        <v>963</v>
      </c>
      <c r="H1427" s="1" t="s">
        <v>34</v>
      </c>
      <c r="I1427" s="3">
        <v>216667</v>
      </c>
      <c r="J1427" s="3">
        <v>0</v>
      </c>
      <c r="K1427" s="1" t="s">
        <v>40</v>
      </c>
      <c r="L1427" s="1" t="s">
        <v>1821</v>
      </c>
      <c r="M1427" s="1" t="s">
        <v>703</v>
      </c>
      <c r="N1427" s="1" t="s">
        <v>79</v>
      </c>
      <c r="O1427" s="1" t="s">
        <v>80</v>
      </c>
      <c r="P1427" s="1" t="s">
        <v>43</v>
      </c>
      <c r="Q1427" s="1" t="s">
        <v>43</v>
      </c>
      <c r="R1427" s="3">
        <v>0</v>
      </c>
      <c r="S1427" s="1" t="s">
        <v>44</v>
      </c>
      <c r="T1427" s="1" t="s">
        <v>45</v>
      </c>
      <c r="U1427" s="1" t="s">
        <v>963</v>
      </c>
      <c r="V1427" s="1" t="s">
        <v>46</v>
      </c>
      <c r="W1427" s="1" t="s">
        <v>81</v>
      </c>
      <c r="X1427" s="1" t="s">
        <v>1820</v>
      </c>
      <c r="Y1427" s="1" t="s">
        <v>83</v>
      </c>
      <c r="Z1427" s="1" t="s">
        <v>84</v>
      </c>
      <c r="AA1427" s="1" t="s">
        <v>51</v>
      </c>
      <c r="AB1427" s="1" t="s">
        <v>1820</v>
      </c>
      <c r="AC1427" s="1" t="s">
        <v>37</v>
      </c>
    </row>
    <row r="1428" spans="1:29" hidden="1" x14ac:dyDescent="0.25">
      <c r="A1428" s="1" t="s">
        <v>33</v>
      </c>
      <c r="B1428" s="1" t="s">
        <v>34</v>
      </c>
      <c r="C1428" s="2">
        <v>45535</v>
      </c>
      <c r="D1428" s="1" t="s">
        <v>73</v>
      </c>
      <c r="E1428" s="1" t="s">
        <v>74</v>
      </c>
      <c r="F1428" s="1" t="s">
        <v>37</v>
      </c>
      <c r="G1428" s="1" t="s">
        <v>963</v>
      </c>
      <c r="H1428" s="1" t="s">
        <v>34</v>
      </c>
      <c r="I1428" s="3">
        <v>520000</v>
      </c>
      <c r="J1428" s="3">
        <v>0</v>
      </c>
      <c r="K1428" s="1" t="s">
        <v>40</v>
      </c>
      <c r="L1428" s="1" t="s">
        <v>119</v>
      </c>
      <c r="M1428" s="1" t="s">
        <v>120</v>
      </c>
      <c r="N1428" s="1" t="s">
        <v>79</v>
      </c>
      <c r="O1428" s="1" t="s">
        <v>80</v>
      </c>
      <c r="P1428" s="1" t="s">
        <v>43</v>
      </c>
      <c r="Q1428" s="1" t="s">
        <v>43</v>
      </c>
      <c r="R1428" s="3">
        <v>0</v>
      </c>
      <c r="S1428" s="1" t="s">
        <v>44</v>
      </c>
      <c r="T1428" s="1" t="s">
        <v>45</v>
      </c>
      <c r="U1428" s="1" t="s">
        <v>963</v>
      </c>
      <c r="V1428" s="1" t="s">
        <v>46</v>
      </c>
      <c r="W1428" s="1" t="s">
        <v>81</v>
      </c>
      <c r="X1428" s="1" t="s">
        <v>1820</v>
      </c>
      <c r="Y1428" s="1" t="s">
        <v>83</v>
      </c>
      <c r="Z1428" s="1" t="s">
        <v>84</v>
      </c>
      <c r="AA1428" s="1" t="s">
        <v>51</v>
      </c>
      <c r="AB1428" s="1" t="s">
        <v>1820</v>
      </c>
      <c r="AC1428" s="1" t="s">
        <v>37</v>
      </c>
    </row>
    <row r="1429" spans="1:29" x14ac:dyDescent="0.25">
      <c r="A1429" s="1" t="s">
        <v>33</v>
      </c>
      <c r="B1429" s="1" t="s">
        <v>34</v>
      </c>
      <c r="C1429" s="2">
        <v>45537</v>
      </c>
      <c r="D1429" s="1" t="s">
        <v>35</v>
      </c>
      <c r="E1429" s="1" t="s">
        <v>36</v>
      </c>
      <c r="F1429" s="1" t="s">
        <v>37</v>
      </c>
      <c r="G1429" s="1" t="s">
        <v>1824</v>
      </c>
      <c r="H1429" s="1" t="s">
        <v>1825</v>
      </c>
      <c r="I1429" s="3">
        <v>0</v>
      </c>
      <c r="J1429" s="54">
        <v>1434034</v>
      </c>
      <c r="K1429" s="1" t="s">
        <v>40</v>
      </c>
      <c r="L1429" s="1" t="s">
        <v>41</v>
      </c>
      <c r="M1429" s="1" t="s">
        <v>42</v>
      </c>
      <c r="N1429" s="1" t="s">
        <v>37</v>
      </c>
      <c r="O1429" s="1" t="s">
        <v>43</v>
      </c>
      <c r="P1429" s="1" t="s">
        <v>43</v>
      </c>
      <c r="Q1429" s="1" t="s">
        <v>43</v>
      </c>
      <c r="R1429" s="3">
        <v>0</v>
      </c>
      <c r="S1429" s="1" t="s">
        <v>44</v>
      </c>
      <c r="T1429" s="1" t="s">
        <v>45</v>
      </c>
      <c r="U1429" s="1" t="s">
        <v>1824</v>
      </c>
      <c r="V1429" s="1" t="s">
        <v>46</v>
      </c>
      <c r="W1429" s="1" t="s">
        <v>47</v>
      </c>
      <c r="X1429" s="1" t="s">
        <v>1826</v>
      </c>
      <c r="Y1429" s="1" t="s">
        <v>49</v>
      </c>
      <c r="Z1429" s="1" t="s">
        <v>50</v>
      </c>
      <c r="AA1429" s="1" t="s">
        <v>51</v>
      </c>
      <c r="AB1429" s="1" t="s">
        <v>1826</v>
      </c>
      <c r="AC1429" s="1" t="s">
        <v>37</v>
      </c>
    </row>
    <row r="1430" spans="1:29" x14ac:dyDescent="0.25">
      <c r="A1430" s="1" t="s">
        <v>33</v>
      </c>
      <c r="B1430" s="1" t="s">
        <v>34</v>
      </c>
      <c r="C1430" s="2">
        <v>45538</v>
      </c>
      <c r="D1430" s="1" t="s">
        <v>35</v>
      </c>
      <c r="E1430" s="1" t="s">
        <v>36</v>
      </c>
      <c r="F1430" s="1" t="s">
        <v>37</v>
      </c>
      <c r="G1430" s="1" t="s">
        <v>1827</v>
      </c>
      <c r="H1430" s="1" t="s">
        <v>1828</v>
      </c>
      <c r="I1430" s="3">
        <v>0</v>
      </c>
      <c r="J1430" s="54">
        <v>43333</v>
      </c>
      <c r="K1430" s="1" t="s">
        <v>40</v>
      </c>
      <c r="L1430" s="1" t="s">
        <v>62</v>
      </c>
      <c r="M1430" s="1" t="s">
        <v>63</v>
      </c>
      <c r="N1430" s="1" t="s">
        <v>37</v>
      </c>
      <c r="O1430" s="1" t="s">
        <v>43</v>
      </c>
      <c r="P1430" s="1" t="s">
        <v>43</v>
      </c>
      <c r="Q1430" s="1" t="s">
        <v>43</v>
      </c>
      <c r="R1430" s="3">
        <v>0</v>
      </c>
      <c r="S1430" s="1" t="s">
        <v>44</v>
      </c>
      <c r="T1430" s="1" t="s">
        <v>45</v>
      </c>
      <c r="U1430" s="1" t="s">
        <v>1827</v>
      </c>
      <c r="V1430" s="1" t="s">
        <v>46</v>
      </c>
      <c r="W1430" s="1" t="s">
        <v>47</v>
      </c>
      <c r="X1430" s="1" t="s">
        <v>1829</v>
      </c>
      <c r="Y1430" s="1" t="s">
        <v>49</v>
      </c>
      <c r="Z1430" s="1" t="s">
        <v>50</v>
      </c>
      <c r="AA1430" s="1" t="s">
        <v>51</v>
      </c>
      <c r="AB1430" s="1" t="s">
        <v>1829</v>
      </c>
      <c r="AC1430" s="1" t="s">
        <v>37</v>
      </c>
    </row>
    <row r="1431" spans="1:29" x14ac:dyDescent="0.25">
      <c r="A1431" s="1" t="s">
        <v>33</v>
      </c>
      <c r="B1431" s="1" t="s">
        <v>34</v>
      </c>
      <c r="C1431" s="2">
        <v>45559</v>
      </c>
      <c r="D1431" s="1" t="s">
        <v>35</v>
      </c>
      <c r="E1431" s="1" t="s">
        <v>36</v>
      </c>
      <c r="F1431" s="1" t="s">
        <v>37</v>
      </c>
      <c r="G1431" s="1" t="s">
        <v>1830</v>
      </c>
      <c r="H1431" s="1" t="s">
        <v>1831</v>
      </c>
      <c r="I1431" s="3">
        <v>0</v>
      </c>
      <c r="J1431" s="54">
        <v>1340066</v>
      </c>
      <c r="K1431" s="1" t="s">
        <v>40</v>
      </c>
      <c r="L1431" s="1" t="s">
        <v>444</v>
      </c>
      <c r="M1431" s="1" t="s">
        <v>445</v>
      </c>
      <c r="N1431" s="1" t="s">
        <v>37</v>
      </c>
      <c r="O1431" s="1" t="s">
        <v>43</v>
      </c>
      <c r="P1431" s="1" t="s">
        <v>43</v>
      </c>
      <c r="Q1431" s="1" t="s">
        <v>43</v>
      </c>
      <c r="R1431" s="3">
        <v>0</v>
      </c>
      <c r="S1431" s="1" t="s">
        <v>44</v>
      </c>
      <c r="T1431" s="1" t="s">
        <v>45</v>
      </c>
      <c r="U1431" s="1" t="s">
        <v>1830</v>
      </c>
      <c r="V1431" s="1" t="s">
        <v>46</v>
      </c>
      <c r="W1431" s="1" t="s">
        <v>47</v>
      </c>
      <c r="X1431" s="1" t="s">
        <v>1832</v>
      </c>
      <c r="Y1431" s="1" t="s">
        <v>49</v>
      </c>
      <c r="Z1431" s="1" t="s">
        <v>50</v>
      </c>
      <c r="AA1431" s="1" t="s">
        <v>51</v>
      </c>
      <c r="AB1431" s="1" t="s">
        <v>1832</v>
      </c>
      <c r="AC1431" s="1" t="s">
        <v>37</v>
      </c>
    </row>
    <row r="1432" spans="1:29" x14ac:dyDescent="0.25">
      <c r="A1432" s="1" t="s">
        <v>33</v>
      </c>
      <c r="B1432" s="1" t="s">
        <v>34</v>
      </c>
      <c r="C1432" s="2">
        <v>45560</v>
      </c>
      <c r="D1432" s="1" t="s">
        <v>35</v>
      </c>
      <c r="E1432" s="1" t="s">
        <v>36</v>
      </c>
      <c r="F1432" s="1" t="s">
        <v>37</v>
      </c>
      <c r="G1432" s="1" t="s">
        <v>1833</v>
      </c>
      <c r="H1432" s="1" t="s">
        <v>1834</v>
      </c>
      <c r="I1432" s="3">
        <v>0</v>
      </c>
      <c r="J1432" s="54"/>
      <c r="K1432" s="1" t="s">
        <v>40</v>
      </c>
      <c r="L1432" s="1" t="s">
        <v>62</v>
      </c>
      <c r="M1432" s="1" t="s">
        <v>63</v>
      </c>
      <c r="N1432" s="1" t="s">
        <v>37</v>
      </c>
      <c r="O1432" s="1" t="s">
        <v>43</v>
      </c>
      <c r="P1432" s="1" t="s">
        <v>43</v>
      </c>
      <c r="Q1432" s="1" t="s">
        <v>43</v>
      </c>
      <c r="R1432" s="3">
        <v>0</v>
      </c>
      <c r="S1432" s="1" t="s">
        <v>44</v>
      </c>
      <c r="T1432" s="1" t="s">
        <v>45</v>
      </c>
      <c r="U1432" s="1" t="s">
        <v>1833</v>
      </c>
      <c r="V1432" s="1" t="s">
        <v>46</v>
      </c>
      <c r="W1432" s="1" t="s">
        <v>47</v>
      </c>
      <c r="X1432" s="1" t="s">
        <v>1835</v>
      </c>
      <c r="Y1432" s="1" t="s">
        <v>49</v>
      </c>
      <c r="Z1432" s="1" t="s">
        <v>50</v>
      </c>
      <c r="AA1432" s="1" t="s">
        <v>51</v>
      </c>
      <c r="AB1432" s="1" t="s">
        <v>1835</v>
      </c>
      <c r="AC1432" s="1" t="s">
        <v>37</v>
      </c>
    </row>
    <row r="1433" spans="1:29" hidden="1" x14ac:dyDescent="0.25">
      <c r="A1433" s="1" t="s">
        <v>33</v>
      </c>
      <c r="B1433" s="1" t="s">
        <v>34</v>
      </c>
      <c r="C1433" s="2">
        <v>45565</v>
      </c>
      <c r="D1433" s="1" t="s">
        <v>73</v>
      </c>
      <c r="E1433" s="1" t="s">
        <v>74</v>
      </c>
      <c r="F1433" s="1" t="s">
        <v>37</v>
      </c>
      <c r="G1433" s="1" t="s">
        <v>966</v>
      </c>
      <c r="H1433" s="1" t="s">
        <v>34</v>
      </c>
      <c r="I1433" s="3">
        <v>476668</v>
      </c>
      <c r="J1433" s="3">
        <v>0</v>
      </c>
      <c r="K1433" s="1" t="s">
        <v>40</v>
      </c>
      <c r="L1433" s="1" t="s">
        <v>1836</v>
      </c>
      <c r="M1433" s="1" t="s">
        <v>1837</v>
      </c>
      <c r="N1433" s="1" t="s">
        <v>89</v>
      </c>
      <c r="O1433" s="1" t="s">
        <v>90</v>
      </c>
      <c r="P1433" s="1" t="s">
        <v>43</v>
      </c>
      <c r="Q1433" s="1" t="s">
        <v>43</v>
      </c>
      <c r="R1433" s="3">
        <v>0</v>
      </c>
      <c r="S1433" s="1" t="s">
        <v>44</v>
      </c>
      <c r="T1433" s="1" t="s">
        <v>45</v>
      </c>
      <c r="U1433" s="1" t="s">
        <v>966</v>
      </c>
      <c r="V1433" s="1" t="s">
        <v>46</v>
      </c>
      <c r="W1433" s="1" t="s">
        <v>81</v>
      </c>
      <c r="X1433" s="1" t="s">
        <v>1838</v>
      </c>
      <c r="Y1433" s="1" t="s">
        <v>83</v>
      </c>
      <c r="Z1433" s="1" t="s">
        <v>84</v>
      </c>
      <c r="AA1433" s="1" t="s">
        <v>51</v>
      </c>
      <c r="AB1433" s="1" t="s">
        <v>1838</v>
      </c>
      <c r="AC1433" s="1" t="s">
        <v>37</v>
      </c>
    </row>
    <row r="1434" spans="1:29" hidden="1" x14ac:dyDescent="0.25">
      <c r="A1434" s="1" t="s">
        <v>33</v>
      </c>
      <c r="B1434" s="1" t="s">
        <v>34</v>
      </c>
      <c r="C1434" s="2">
        <v>45565</v>
      </c>
      <c r="D1434" s="1" t="s">
        <v>73</v>
      </c>
      <c r="E1434" s="1" t="s">
        <v>74</v>
      </c>
      <c r="F1434" s="1" t="s">
        <v>37</v>
      </c>
      <c r="G1434" s="1" t="s">
        <v>966</v>
      </c>
      <c r="H1434" s="1" t="s">
        <v>34</v>
      </c>
      <c r="I1434" s="3">
        <v>52519</v>
      </c>
      <c r="J1434" s="3">
        <v>0</v>
      </c>
      <c r="K1434" s="1" t="s">
        <v>40</v>
      </c>
      <c r="L1434" s="1" t="s">
        <v>105</v>
      </c>
      <c r="M1434" s="1" t="s">
        <v>106</v>
      </c>
      <c r="N1434" s="1" t="s">
        <v>79</v>
      </c>
      <c r="O1434" s="1" t="s">
        <v>80</v>
      </c>
      <c r="P1434" s="1" t="s">
        <v>43</v>
      </c>
      <c r="Q1434" s="1" t="s">
        <v>43</v>
      </c>
      <c r="R1434" s="3">
        <v>0</v>
      </c>
      <c r="S1434" s="1" t="s">
        <v>44</v>
      </c>
      <c r="T1434" s="1" t="s">
        <v>45</v>
      </c>
      <c r="U1434" s="1" t="s">
        <v>966</v>
      </c>
      <c r="V1434" s="1" t="s">
        <v>46</v>
      </c>
      <c r="W1434" s="1" t="s">
        <v>81</v>
      </c>
      <c r="X1434" s="1" t="s">
        <v>1838</v>
      </c>
      <c r="Y1434" s="1" t="s">
        <v>83</v>
      </c>
      <c r="Z1434" s="1" t="s">
        <v>84</v>
      </c>
      <c r="AA1434" s="1" t="s">
        <v>51</v>
      </c>
      <c r="AB1434" s="1" t="s">
        <v>1838</v>
      </c>
      <c r="AC1434" s="1" t="s">
        <v>37</v>
      </c>
    </row>
    <row r="1435" spans="1:29" hidden="1" x14ac:dyDescent="0.25">
      <c r="A1435" s="1" t="s">
        <v>33</v>
      </c>
      <c r="B1435" s="1" t="s">
        <v>34</v>
      </c>
      <c r="C1435" s="2">
        <v>45565</v>
      </c>
      <c r="D1435" s="1" t="s">
        <v>73</v>
      </c>
      <c r="E1435" s="1" t="s">
        <v>74</v>
      </c>
      <c r="F1435" s="1" t="s">
        <v>37</v>
      </c>
      <c r="G1435" s="1" t="s">
        <v>966</v>
      </c>
      <c r="H1435" s="1" t="s">
        <v>34</v>
      </c>
      <c r="I1435" s="3">
        <v>273984</v>
      </c>
      <c r="J1435" s="3">
        <v>0</v>
      </c>
      <c r="K1435" s="1" t="s">
        <v>40</v>
      </c>
      <c r="L1435" s="1" t="s">
        <v>1433</v>
      </c>
      <c r="M1435" s="1" t="s">
        <v>806</v>
      </c>
      <c r="N1435" s="1" t="s">
        <v>79</v>
      </c>
      <c r="O1435" s="1" t="s">
        <v>80</v>
      </c>
      <c r="P1435" s="1" t="s">
        <v>43</v>
      </c>
      <c r="Q1435" s="1" t="s">
        <v>43</v>
      </c>
      <c r="R1435" s="3">
        <v>0</v>
      </c>
      <c r="S1435" s="1" t="s">
        <v>44</v>
      </c>
      <c r="T1435" s="1" t="s">
        <v>45</v>
      </c>
      <c r="U1435" s="1" t="s">
        <v>966</v>
      </c>
      <c r="V1435" s="1" t="s">
        <v>46</v>
      </c>
      <c r="W1435" s="1" t="s">
        <v>81</v>
      </c>
      <c r="X1435" s="1" t="s">
        <v>1838</v>
      </c>
      <c r="Y1435" s="1" t="s">
        <v>83</v>
      </c>
      <c r="Z1435" s="1" t="s">
        <v>84</v>
      </c>
      <c r="AA1435" s="1" t="s">
        <v>51</v>
      </c>
      <c r="AB1435" s="1" t="s">
        <v>1838</v>
      </c>
      <c r="AC1435" s="1" t="s">
        <v>37</v>
      </c>
    </row>
    <row r="1436" spans="1:29" hidden="1" x14ac:dyDescent="0.25">
      <c r="A1436" s="1" t="s">
        <v>33</v>
      </c>
      <c r="B1436" s="1" t="s">
        <v>34</v>
      </c>
      <c r="C1436" s="2">
        <v>45565</v>
      </c>
      <c r="D1436" s="1" t="s">
        <v>73</v>
      </c>
      <c r="E1436" s="1" t="s">
        <v>74</v>
      </c>
      <c r="F1436" s="1" t="s">
        <v>37</v>
      </c>
      <c r="G1436" s="1" t="s">
        <v>966</v>
      </c>
      <c r="H1436" s="1" t="s">
        <v>34</v>
      </c>
      <c r="I1436" s="3">
        <v>43334</v>
      </c>
      <c r="J1436" s="3">
        <v>0</v>
      </c>
      <c r="K1436" s="1" t="s">
        <v>40</v>
      </c>
      <c r="L1436" s="1" t="s">
        <v>684</v>
      </c>
      <c r="M1436" s="1" t="s">
        <v>685</v>
      </c>
      <c r="N1436" s="1" t="s">
        <v>79</v>
      </c>
      <c r="O1436" s="1" t="s">
        <v>80</v>
      </c>
      <c r="P1436" s="1" t="s">
        <v>43</v>
      </c>
      <c r="Q1436" s="1" t="s">
        <v>43</v>
      </c>
      <c r="R1436" s="3">
        <v>0</v>
      </c>
      <c r="S1436" s="1" t="s">
        <v>44</v>
      </c>
      <c r="T1436" s="1" t="s">
        <v>45</v>
      </c>
      <c r="U1436" s="1" t="s">
        <v>966</v>
      </c>
      <c r="V1436" s="1" t="s">
        <v>46</v>
      </c>
      <c r="W1436" s="1" t="s">
        <v>81</v>
      </c>
      <c r="X1436" s="1" t="s">
        <v>1838</v>
      </c>
      <c r="Y1436" s="1" t="s">
        <v>83</v>
      </c>
      <c r="Z1436" s="1" t="s">
        <v>84</v>
      </c>
      <c r="AA1436" s="1" t="s">
        <v>51</v>
      </c>
      <c r="AB1436" s="1" t="s">
        <v>1838</v>
      </c>
      <c r="AC1436" s="1" t="s">
        <v>37</v>
      </c>
    </row>
    <row r="1437" spans="1:29" hidden="1" x14ac:dyDescent="0.25">
      <c r="A1437" s="1" t="s">
        <v>33</v>
      </c>
      <c r="B1437" s="1" t="s">
        <v>34</v>
      </c>
      <c r="C1437" s="2">
        <v>45565</v>
      </c>
      <c r="D1437" s="1" t="s">
        <v>73</v>
      </c>
      <c r="E1437" s="1" t="s">
        <v>74</v>
      </c>
      <c r="F1437" s="1" t="s">
        <v>37</v>
      </c>
      <c r="G1437" s="1" t="s">
        <v>966</v>
      </c>
      <c r="H1437" s="1" t="s">
        <v>34</v>
      </c>
      <c r="I1437" s="3">
        <v>130000</v>
      </c>
      <c r="J1437" s="3">
        <v>0</v>
      </c>
      <c r="K1437" s="1" t="s">
        <v>40</v>
      </c>
      <c r="L1437" s="1" t="s">
        <v>375</v>
      </c>
      <c r="M1437" s="1" t="s">
        <v>376</v>
      </c>
      <c r="N1437" s="1" t="s">
        <v>79</v>
      </c>
      <c r="O1437" s="1" t="s">
        <v>80</v>
      </c>
      <c r="P1437" s="1" t="s">
        <v>43</v>
      </c>
      <c r="Q1437" s="1" t="s">
        <v>43</v>
      </c>
      <c r="R1437" s="3">
        <v>0</v>
      </c>
      <c r="S1437" s="1" t="s">
        <v>44</v>
      </c>
      <c r="T1437" s="1" t="s">
        <v>45</v>
      </c>
      <c r="U1437" s="1" t="s">
        <v>966</v>
      </c>
      <c r="V1437" s="1" t="s">
        <v>46</v>
      </c>
      <c r="W1437" s="1" t="s">
        <v>81</v>
      </c>
      <c r="X1437" s="1" t="s">
        <v>1838</v>
      </c>
      <c r="Y1437" s="1" t="s">
        <v>83</v>
      </c>
      <c r="Z1437" s="1" t="s">
        <v>84</v>
      </c>
      <c r="AA1437" s="1" t="s">
        <v>51</v>
      </c>
      <c r="AB1437" s="1" t="s">
        <v>1838</v>
      </c>
      <c r="AC1437" s="1" t="s">
        <v>37</v>
      </c>
    </row>
    <row r="1438" spans="1:29" hidden="1" x14ac:dyDescent="0.25">
      <c r="A1438" s="1" t="s">
        <v>33</v>
      </c>
      <c r="B1438" s="1" t="s">
        <v>34</v>
      </c>
      <c r="C1438" s="2">
        <v>45565</v>
      </c>
      <c r="D1438" s="1" t="s">
        <v>73</v>
      </c>
      <c r="E1438" s="1" t="s">
        <v>74</v>
      </c>
      <c r="F1438" s="1" t="s">
        <v>37</v>
      </c>
      <c r="G1438" s="1" t="s">
        <v>966</v>
      </c>
      <c r="H1438" s="1" t="s">
        <v>34</v>
      </c>
      <c r="I1438" s="3">
        <v>563334</v>
      </c>
      <c r="J1438" s="3">
        <v>0</v>
      </c>
      <c r="K1438" s="1" t="s">
        <v>40</v>
      </c>
      <c r="L1438" s="1" t="s">
        <v>113</v>
      </c>
      <c r="M1438" s="1" t="s">
        <v>114</v>
      </c>
      <c r="N1438" s="1" t="s">
        <v>79</v>
      </c>
      <c r="O1438" s="1" t="s">
        <v>80</v>
      </c>
      <c r="P1438" s="1" t="s">
        <v>43</v>
      </c>
      <c r="Q1438" s="1" t="s">
        <v>43</v>
      </c>
      <c r="R1438" s="3">
        <v>0</v>
      </c>
      <c r="S1438" s="1" t="s">
        <v>44</v>
      </c>
      <c r="T1438" s="1" t="s">
        <v>45</v>
      </c>
      <c r="U1438" s="1" t="s">
        <v>966</v>
      </c>
      <c r="V1438" s="1" t="s">
        <v>46</v>
      </c>
      <c r="W1438" s="1" t="s">
        <v>81</v>
      </c>
      <c r="X1438" s="1" t="s">
        <v>1838</v>
      </c>
      <c r="Y1438" s="1" t="s">
        <v>83</v>
      </c>
      <c r="Z1438" s="1" t="s">
        <v>84</v>
      </c>
      <c r="AA1438" s="1" t="s">
        <v>51</v>
      </c>
      <c r="AB1438" s="1" t="s">
        <v>1838</v>
      </c>
      <c r="AC1438" s="1" t="s">
        <v>37</v>
      </c>
    </row>
    <row r="1439" spans="1:29" hidden="1" x14ac:dyDescent="0.25">
      <c r="A1439" s="1" t="s">
        <v>33</v>
      </c>
      <c r="B1439" s="1" t="s">
        <v>34</v>
      </c>
      <c r="C1439" s="2">
        <v>45565</v>
      </c>
      <c r="D1439" s="1" t="s">
        <v>73</v>
      </c>
      <c r="E1439" s="1" t="s">
        <v>74</v>
      </c>
      <c r="F1439" s="1" t="s">
        <v>37</v>
      </c>
      <c r="G1439" s="1" t="s">
        <v>966</v>
      </c>
      <c r="H1439" s="1" t="s">
        <v>34</v>
      </c>
      <c r="I1439" s="3">
        <v>43334</v>
      </c>
      <c r="J1439" s="3">
        <v>0</v>
      </c>
      <c r="K1439" s="1" t="s">
        <v>40</v>
      </c>
      <c r="L1439" s="1" t="s">
        <v>379</v>
      </c>
      <c r="M1439" s="1" t="s">
        <v>380</v>
      </c>
      <c r="N1439" s="1" t="s">
        <v>79</v>
      </c>
      <c r="O1439" s="1" t="s">
        <v>80</v>
      </c>
      <c r="P1439" s="1" t="s">
        <v>43</v>
      </c>
      <c r="Q1439" s="1" t="s">
        <v>43</v>
      </c>
      <c r="R1439" s="3">
        <v>0</v>
      </c>
      <c r="S1439" s="1" t="s">
        <v>44</v>
      </c>
      <c r="T1439" s="1" t="s">
        <v>45</v>
      </c>
      <c r="U1439" s="1" t="s">
        <v>966</v>
      </c>
      <c r="V1439" s="1" t="s">
        <v>46</v>
      </c>
      <c r="W1439" s="1" t="s">
        <v>81</v>
      </c>
      <c r="X1439" s="1" t="s">
        <v>1838</v>
      </c>
      <c r="Y1439" s="1" t="s">
        <v>83</v>
      </c>
      <c r="Z1439" s="1" t="s">
        <v>84</v>
      </c>
      <c r="AA1439" s="1" t="s">
        <v>51</v>
      </c>
      <c r="AB1439" s="1" t="s">
        <v>1838</v>
      </c>
      <c r="AC1439" s="1" t="s">
        <v>37</v>
      </c>
    </row>
    <row r="1440" spans="1:29" hidden="1" x14ac:dyDescent="0.25">
      <c r="A1440" s="1" t="s">
        <v>33</v>
      </c>
      <c r="B1440" s="1" t="s">
        <v>34</v>
      </c>
      <c r="C1440" s="2">
        <v>45565</v>
      </c>
      <c r="D1440" s="1" t="s">
        <v>73</v>
      </c>
      <c r="E1440" s="1" t="s">
        <v>74</v>
      </c>
      <c r="F1440" s="1" t="s">
        <v>37</v>
      </c>
      <c r="G1440" s="1" t="s">
        <v>966</v>
      </c>
      <c r="H1440" s="1" t="s">
        <v>34</v>
      </c>
      <c r="I1440" s="3">
        <v>173334</v>
      </c>
      <c r="J1440" s="3">
        <v>0</v>
      </c>
      <c r="K1440" s="1" t="s">
        <v>40</v>
      </c>
      <c r="L1440" s="1" t="s">
        <v>756</v>
      </c>
      <c r="M1440" s="1" t="s">
        <v>757</v>
      </c>
      <c r="N1440" s="1" t="s">
        <v>79</v>
      </c>
      <c r="O1440" s="1" t="s">
        <v>80</v>
      </c>
      <c r="P1440" s="1" t="s">
        <v>43</v>
      </c>
      <c r="Q1440" s="1" t="s">
        <v>43</v>
      </c>
      <c r="R1440" s="3">
        <v>0</v>
      </c>
      <c r="S1440" s="1" t="s">
        <v>44</v>
      </c>
      <c r="T1440" s="1" t="s">
        <v>45</v>
      </c>
      <c r="U1440" s="1" t="s">
        <v>966</v>
      </c>
      <c r="V1440" s="1" t="s">
        <v>46</v>
      </c>
      <c r="W1440" s="1" t="s">
        <v>81</v>
      </c>
      <c r="X1440" s="1" t="s">
        <v>1838</v>
      </c>
      <c r="Y1440" s="1" t="s">
        <v>83</v>
      </c>
      <c r="Z1440" s="1" t="s">
        <v>84</v>
      </c>
      <c r="AA1440" s="1" t="s">
        <v>51</v>
      </c>
      <c r="AB1440" s="1" t="s">
        <v>1838</v>
      </c>
      <c r="AC1440" s="1" t="s">
        <v>37</v>
      </c>
    </row>
    <row r="1441" spans="1:29" hidden="1" x14ac:dyDescent="0.25">
      <c r="A1441" s="1" t="s">
        <v>33</v>
      </c>
      <c r="B1441" s="1" t="s">
        <v>34</v>
      </c>
      <c r="C1441" s="2">
        <v>45565</v>
      </c>
      <c r="D1441" s="1" t="s">
        <v>73</v>
      </c>
      <c r="E1441" s="1" t="s">
        <v>74</v>
      </c>
      <c r="F1441" s="1" t="s">
        <v>37</v>
      </c>
      <c r="G1441" s="1" t="s">
        <v>966</v>
      </c>
      <c r="H1441" s="1" t="s">
        <v>34</v>
      </c>
      <c r="I1441" s="3">
        <v>563334</v>
      </c>
      <c r="J1441" s="3">
        <v>0</v>
      </c>
      <c r="K1441" s="1" t="s">
        <v>40</v>
      </c>
      <c r="L1441" s="1" t="s">
        <v>117</v>
      </c>
      <c r="M1441" s="1" t="s">
        <v>118</v>
      </c>
      <c r="N1441" s="1" t="s">
        <v>79</v>
      </c>
      <c r="O1441" s="1" t="s">
        <v>80</v>
      </c>
      <c r="P1441" s="1" t="s">
        <v>43</v>
      </c>
      <c r="Q1441" s="1" t="s">
        <v>43</v>
      </c>
      <c r="R1441" s="3">
        <v>0</v>
      </c>
      <c r="S1441" s="1" t="s">
        <v>44</v>
      </c>
      <c r="T1441" s="1" t="s">
        <v>45</v>
      </c>
      <c r="U1441" s="1" t="s">
        <v>966</v>
      </c>
      <c r="V1441" s="1" t="s">
        <v>46</v>
      </c>
      <c r="W1441" s="1" t="s">
        <v>81</v>
      </c>
      <c r="X1441" s="1" t="s">
        <v>1838</v>
      </c>
      <c r="Y1441" s="1" t="s">
        <v>83</v>
      </c>
      <c r="Z1441" s="1" t="s">
        <v>84</v>
      </c>
      <c r="AA1441" s="1" t="s">
        <v>51</v>
      </c>
      <c r="AB1441" s="1" t="s">
        <v>1838</v>
      </c>
      <c r="AC1441" s="1" t="s">
        <v>37</v>
      </c>
    </row>
    <row r="1442" spans="1:29" hidden="1" x14ac:dyDescent="0.25">
      <c r="A1442" s="1" t="s">
        <v>33</v>
      </c>
      <c r="B1442" s="1" t="s">
        <v>34</v>
      </c>
      <c r="C1442" s="2">
        <v>45565</v>
      </c>
      <c r="D1442" s="1" t="s">
        <v>73</v>
      </c>
      <c r="E1442" s="1" t="s">
        <v>74</v>
      </c>
      <c r="F1442" s="1" t="s">
        <v>37</v>
      </c>
      <c r="G1442" s="1" t="s">
        <v>966</v>
      </c>
      <c r="H1442" s="1" t="s">
        <v>34</v>
      </c>
      <c r="I1442" s="3">
        <v>216667</v>
      </c>
      <c r="J1442" s="3">
        <v>0</v>
      </c>
      <c r="K1442" s="1" t="s">
        <v>40</v>
      </c>
      <c r="L1442" s="1" t="s">
        <v>669</v>
      </c>
      <c r="M1442" s="1" t="s">
        <v>670</v>
      </c>
      <c r="N1442" s="1" t="s">
        <v>79</v>
      </c>
      <c r="O1442" s="1" t="s">
        <v>80</v>
      </c>
      <c r="P1442" s="1" t="s">
        <v>43</v>
      </c>
      <c r="Q1442" s="1" t="s">
        <v>43</v>
      </c>
      <c r="R1442" s="3">
        <v>0</v>
      </c>
      <c r="S1442" s="1" t="s">
        <v>44</v>
      </c>
      <c r="T1442" s="1" t="s">
        <v>45</v>
      </c>
      <c r="U1442" s="1" t="s">
        <v>966</v>
      </c>
      <c r="V1442" s="1" t="s">
        <v>46</v>
      </c>
      <c r="W1442" s="1" t="s">
        <v>81</v>
      </c>
      <c r="X1442" s="1" t="s">
        <v>1838</v>
      </c>
      <c r="Y1442" s="1" t="s">
        <v>83</v>
      </c>
      <c r="Z1442" s="1" t="s">
        <v>84</v>
      </c>
      <c r="AA1442" s="1" t="s">
        <v>51</v>
      </c>
      <c r="AB1442" s="1" t="s">
        <v>1838</v>
      </c>
      <c r="AC1442" s="1" t="s">
        <v>37</v>
      </c>
    </row>
    <row r="1443" spans="1:29" hidden="1" x14ac:dyDescent="0.25">
      <c r="A1443" s="1" t="s">
        <v>33</v>
      </c>
      <c r="B1443" s="1" t="s">
        <v>34</v>
      </c>
      <c r="C1443" s="2">
        <v>45565</v>
      </c>
      <c r="D1443" s="1" t="s">
        <v>73</v>
      </c>
      <c r="E1443" s="1" t="s">
        <v>74</v>
      </c>
      <c r="F1443" s="1" t="s">
        <v>37</v>
      </c>
      <c r="G1443" s="1" t="s">
        <v>966</v>
      </c>
      <c r="H1443" s="1" t="s">
        <v>34</v>
      </c>
      <c r="I1443" s="3">
        <v>144163</v>
      </c>
      <c r="J1443" s="3">
        <v>0</v>
      </c>
      <c r="K1443" s="1" t="s">
        <v>40</v>
      </c>
      <c r="L1443" s="1" t="s">
        <v>783</v>
      </c>
      <c r="M1443" s="1" t="s">
        <v>784</v>
      </c>
      <c r="N1443" s="1" t="s">
        <v>79</v>
      </c>
      <c r="O1443" s="1" t="s">
        <v>80</v>
      </c>
      <c r="P1443" s="1" t="s">
        <v>43</v>
      </c>
      <c r="Q1443" s="1" t="s">
        <v>43</v>
      </c>
      <c r="R1443" s="3">
        <v>0</v>
      </c>
      <c r="S1443" s="1" t="s">
        <v>44</v>
      </c>
      <c r="T1443" s="1" t="s">
        <v>45</v>
      </c>
      <c r="U1443" s="1" t="s">
        <v>966</v>
      </c>
      <c r="V1443" s="1" t="s">
        <v>46</v>
      </c>
      <c r="W1443" s="1" t="s">
        <v>81</v>
      </c>
      <c r="X1443" s="1" t="s">
        <v>1838</v>
      </c>
      <c r="Y1443" s="1" t="s">
        <v>83</v>
      </c>
      <c r="Z1443" s="1" t="s">
        <v>84</v>
      </c>
      <c r="AA1443" s="1" t="s">
        <v>51</v>
      </c>
      <c r="AB1443" s="1" t="s">
        <v>1838</v>
      </c>
      <c r="AC1443" s="1" t="s">
        <v>37</v>
      </c>
    </row>
    <row r="1444" spans="1:29" hidden="1" x14ac:dyDescent="0.25">
      <c r="A1444" s="1" t="s">
        <v>33</v>
      </c>
      <c r="B1444" s="1" t="s">
        <v>34</v>
      </c>
      <c r="C1444" s="2">
        <v>45565</v>
      </c>
      <c r="D1444" s="1" t="s">
        <v>73</v>
      </c>
      <c r="E1444" s="1" t="s">
        <v>74</v>
      </c>
      <c r="F1444" s="1" t="s">
        <v>37</v>
      </c>
      <c r="G1444" s="1" t="s">
        <v>966</v>
      </c>
      <c r="H1444" s="1" t="s">
        <v>34</v>
      </c>
      <c r="I1444" s="3">
        <v>650000</v>
      </c>
      <c r="J1444" s="3">
        <v>0</v>
      </c>
      <c r="K1444" s="1" t="s">
        <v>40</v>
      </c>
      <c r="L1444" s="1" t="s">
        <v>125</v>
      </c>
      <c r="M1444" s="1" t="s">
        <v>126</v>
      </c>
      <c r="N1444" s="1" t="s">
        <v>79</v>
      </c>
      <c r="O1444" s="1" t="s">
        <v>80</v>
      </c>
      <c r="P1444" s="1" t="s">
        <v>43</v>
      </c>
      <c r="Q1444" s="1" t="s">
        <v>43</v>
      </c>
      <c r="R1444" s="3">
        <v>0</v>
      </c>
      <c r="S1444" s="1" t="s">
        <v>44</v>
      </c>
      <c r="T1444" s="1" t="s">
        <v>45</v>
      </c>
      <c r="U1444" s="1" t="s">
        <v>966</v>
      </c>
      <c r="V1444" s="1" t="s">
        <v>46</v>
      </c>
      <c r="W1444" s="1" t="s">
        <v>81</v>
      </c>
      <c r="X1444" s="1" t="s">
        <v>1838</v>
      </c>
      <c r="Y1444" s="1" t="s">
        <v>83</v>
      </c>
      <c r="Z1444" s="1" t="s">
        <v>84</v>
      </c>
      <c r="AA1444" s="1" t="s">
        <v>51</v>
      </c>
      <c r="AB1444" s="1" t="s">
        <v>1838</v>
      </c>
      <c r="AC1444" s="1" t="s">
        <v>37</v>
      </c>
    </row>
    <row r="1445" spans="1:29" hidden="1" x14ac:dyDescent="0.25">
      <c r="A1445" s="1" t="s">
        <v>33</v>
      </c>
      <c r="B1445" s="1" t="s">
        <v>34</v>
      </c>
      <c r="C1445" s="2">
        <v>45565</v>
      </c>
      <c r="D1445" s="1" t="s">
        <v>73</v>
      </c>
      <c r="E1445" s="1" t="s">
        <v>74</v>
      </c>
      <c r="F1445" s="1" t="s">
        <v>37</v>
      </c>
      <c r="G1445" s="1" t="s">
        <v>966</v>
      </c>
      <c r="H1445" s="1" t="s">
        <v>34</v>
      </c>
      <c r="I1445" s="3">
        <v>43334</v>
      </c>
      <c r="J1445" s="3">
        <v>0</v>
      </c>
      <c r="K1445" s="1" t="s">
        <v>40</v>
      </c>
      <c r="L1445" s="1" t="s">
        <v>622</v>
      </c>
      <c r="M1445" s="1" t="s">
        <v>623</v>
      </c>
      <c r="N1445" s="1" t="s">
        <v>79</v>
      </c>
      <c r="O1445" s="1" t="s">
        <v>80</v>
      </c>
      <c r="P1445" s="1" t="s">
        <v>43</v>
      </c>
      <c r="Q1445" s="1" t="s">
        <v>43</v>
      </c>
      <c r="R1445" s="3">
        <v>0</v>
      </c>
      <c r="S1445" s="1" t="s">
        <v>44</v>
      </c>
      <c r="T1445" s="1" t="s">
        <v>45</v>
      </c>
      <c r="U1445" s="1" t="s">
        <v>966</v>
      </c>
      <c r="V1445" s="1" t="s">
        <v>46</v>
      </c>
      <c r="W1445" s="1" t="s">
        <v>81</v>
      </c>
      <c r="X1445" s="1" t="s">
        <v>1838</v>
      </c>
      <c r="Y1445" s="1" t="s">
        <v>83</v>
      </c>
      <c r="Z1445" s="1" t="s">
        <v>84</v>
      </c>
      <c r="AA1445" s="1" t="s">
        <v>51</v>
      </c>
      <c r="AB1445" s="1" t="s">
        <v>1838</v>
      </c>
      <c r="AC1445" s="1" t="s">
        <v>37</v>
      </c>
    </row>
    <row r="1446" spans="1:29" hidden="1" x14ac:dyDescent="0.25">
      <c r="A1446" s="1" t="s">
        <v>33</v>
      </c>
      <c r="B1446" s="1" t="s">
        <v>34</v>
      </c>
      <c r="C1446" s="2">
        <v>45565</v>
      </c>
      <c r="D1446" s="1" t="s">
        <v>73</v>
      </c>
      <c r="E1446" s="1" t="s">
        <v>74</v>
      </c>
      <c r="F1446" s="1" t="s">
        <v>37</v>
      </c>
      <c r="G1446" s="1" t="s">
        <v>966</v>
      </c>
      <c r="H1446" s="1" t="s">
        <v>34</v>
      </c>
      <c r="I1446" s="3">
        <v>130000</v>
      </c>
      <c r="J1446" s="3">
        <v>0</v>
      </c>
      <c r="K1446" s="1" t="s">
        <v>40</v>
      </c>
      <c r="L1446" s="1" t="s">
        <v>115</v>
      </c>
      <c r="M1446" s="1" t="s">
        <v>116</v>
      </c>
      <c r="N1446" s="1" t="s">
        <v>79</v>
      </c>
      <c r="O1446" s="1" t="s">
        <v>80</v>
      </c>
      <c r="P1446" s="1" t="s">
        <v>43</v>
      </c>
      <c r="Q1446" s="1" t="s">
        <v>43</v>
      </c>
      <c r="R1446" s="3">
        <v>0</v>
      </c>
      <c r="S1446" s="1" t="s">
        <v>44</v>
      </c>
      <c r="T1446" s="1" t="s">
        <v>45</v>
      </c>
      <c r="U1446" s="1" t="s">
        <v>966</v>
      </c>
      <c r="V1446" s="1" t="s">
        <v>46</v>
      </c>
      <c r="W1446" s="1" t="s">
        <v>81</v>
      </c>
      <c r="X1446" s="1" t="s">
        <v>1838</v>
      </c>
      <c r="Y1446" s="1" t="s">
        <v>83</v>
      </c>
      <c r="Z1446" s="1" t="s">
        <v>84</v>
      </c>
      <c r="AA1446" s="1" t="s">
        <v>51</v>
      </c>
      <c r="AB1446" s="1" t="s">
        <v>1838</v>
      </c>
      <c r="AC1446" s="1" t="s">
        <v>37</v>
      </c>
    </row>
    <row r="1447" spans="1:29" hidden="1" x14ac:dyDescent="0.25">
      <c r="A1447" s="1" t="s">
        <v>33</v>
      </c>
      <c r="B1447" s="1" t="s">
        <v>34</v>
      </c>
      <c r="C1447" s="2">
        <v>45565</v>
      </c>
      <c r="D1447" s="1" t="s">
        <v>73</v>
      </c>
      <c r="E1447" s="1" t="s">
        <v>74</v>
      </c>
      <c r="F1447" s="1" t="s">
        <v>37</v>
      </c>
      <c r="G1447" s="1" t="s">
        <v>966</v>
      </c>
      <c r="H1447" s="1" t="s">
        <v>34</v>
      </c>
      <c r="I1447" s="3">
        <v>44906</v>
      </c>
      <c r="J1447" s="3">
        <v>0</v>
      </c>
      <c r="K1447" s="1" t="s">
        <v>40</v>
      </c>
      <c r="L1447" s="1" t="s">
        <v>777</v>
      </c>
      <c r="M1447" s="1" t="s">
        <v>778</v>
      </c>
      <c r="N1447" s="1" t="s">
        <v>79</v>
      </c>
      <c r="O1447" s="1" t="s">
        <v>80</v>
      </c>
      <c r="P1447" s="1" t="s">
        <v>43</v>
      </c>
      <c r="Q1447" s="1" t="s">
        <v>43</v>
      </c>
      <c r="R1447" s="3">
        <v>0</v>
      </c>
      <c r="S1447" s="1" t="s">
        <v>44</v>
      </c>
      <c r="T1447" s="1" t="s">
        <v>45</v>
      </c>
      <c r="U1447" s="1" t="s">
        <v>966</v>
      </c>
      <c r="V1447" s="1" t="s">
        <v>46</v>
      </c>
      <c r="W1447" s="1" t="s">
        <v>81</v>
      </c>
      <c r="X1447" s="1" t="s">
        <v>1838</v>
      </c>
      <c r="Y1447" s="1" t="s">
        <v>83</v>
      </c>
      <c r="Z1447" s="1" t="s">
        <v>84</v>
      </c>
      <c r="AA1447" s="1" t="s">
        <v>51</v>
      </c>
      <c r="AB1447" s="1" t="s">
        <v>1838</v>
      </c>
      <c r="AC1447" s="1" t="s">
        <v>37</v>
      </c>
    </row>
    <row r="1448" spans="1:29" hidden="1" x14ac:dyDescent="0.25">
      <c r="A1448" s="1" t="s">
        <v>33</v>
      </c>
      <c r="B1448" s="1" t="s">
        <v>34</v>
      </c>
      <c r="C1448" s="2">
        <v>45565</v>
      </c>
      <c r="D1448" s="1" t="s">
        <v>73</v>
      </c>
      <c r="E1448" s="1" t="s">
        <v>74</v>
      </c>
      <c r="F1448" s="1" t="s">
        <v>37</v>
      </c>
      <c r="G1448" s="1" t="s">
        <v>966</v>
      </c>
      <c r="H1448" s="1" t="s">
        <v>34</v>
      </c>
      <c r="I1448" s="3">
        <v>650000</v>
      </c>
      <c r="J1448" s="3">
        <v>0</v>
      </c>
      <c r="K1448" s="1" t="s">
        <v>40</v>
      </c>
      <c r="L1448" s="1" t="s">
        <v>119</v>
      </c>
      <c r="M1448" s="1" t="s">
        <v>120</v>
      </c>
      <c r="N1448" s="1" t="s">
        <v>79</v>
      </c>
      <c r="O1448" s="1" t="s">
        <v>80</v>
      </c>
      <c r="P1448" s="1" t="s">
        <v>43</v>
      </c>
      <c r="Q1448" s="1" t="s">
        <v>43</v>
      </c>
      <c r="R1448" s="3">
        <v>0</v>
      </c>
      <c r="S1448" s="1" t="s">
        <v>44</v>
      </c>
      <c r="T1448" s="1" t="s">
        <v>45</v>
      </c>
      <c r="U1448" s="1" t="s">
        <v>966</v>
      </c>
      <c r="V1448" s="1" t="s">
        <v>46</v>
      </c>
      <c r="W1448" s="1" t="s">
        <v>81</v>
      </c>
      <c r="X1448" s="1" t="s">
        <v>1838</v>
      </c>
      <c r="Y1448" s="1" t="s">
        <v>83</v>
      </c>
      <c r="Z1448" s="1" t="s">
        <v>84</v>
      </c>
      <c r="AA1448" s="1" t="s">
        <v>51</v>
      </c>
      <c r="AB1448" s="1" t="s">
        <v>1838</v>
      </c>
      <c r="AC1448" s="1" t="s">
        <v>37</v>
      </c>
    </row>
    <row r="1449" spans="1:29" hidden="1" x14ac:dyDescent="0.25">
      <c r="A1449" s="1" t="s">
        <v>33</v>
      </c>
      <c r="B1449" s="1" t="s">
        <v>34</v>
      </c>
      <c r="C1449" s="2">
        <v>45565</v>
      </c>
      <c r="D1449" s="1" t="s">
        <v>73</v>
      </c>
      <c r="E1449" s="1" t="s">
        <v>74</v>
      </c>
      <c r="F1449" s="1" t="s">
        <v>37</v>
      </c>
      <c r="G1449" s="1" t="s">
        <v>966</v>
      </c>
      <c r="H1449" s="1" t="s">
        <v>34</v>
      </c>
      <c r="I1449" s="3">
        <v>130000</v>
      </c>
      <c r="J1449" s="3">
        <v>0</v>
      </c>
      <c r="K1449" s="1" t="s">
        <v>40</v>
      </c>
      <c r="L1449" s="1" t="s">
        <v>567</v>
      </c>
      <c r="M1449" s="1" t="s">
        <v>568</v>
      </c>
      <c r="N1449" s="1" t="s">
        <v>79</v>
      </c>
      <c r="O1449" s="1" t="s">
        <v>80</v>
      </c>
      <c r="P1449" s="1" t="s">
        <v>43</v>
      </c>
      <c r="Q1449" s="1" t="s">
        <v>43</v>
      </c>
      <c r="R1449" s="3">
        <v>0</v>
      </c>
      <c r="S1449" s="1" t="s">
        <v>44</v>
      </c>
      <c r="T1449" s="1" t="s">
        <v>45</v>
      </c>
      <c r="U1449" s="1" t="s">
        <v>966</v>
      </c>
      <c r="V1449" s="1" t="s">
        <v>46</v>
      </c>
      <c r="W1449" s="1" t="s">
        <v>81</v>
      </c>
      <c r="X1449" s="1" t="s">
        <v>1838</v>
      </c>
      <c r="Y1449" s="1" t="s">
        <v>83</v>
      </c>
      <c r="Z1449" s="1" t="s">
        <v>84</v>
      </c>
      <c r="AA1449" s="1" t="s">
        <v>51</v>
      </c>
      <c r="AB1449" s="1" t="s">
        <v>1838</v>
      </c>
      <c r="AC1449" s="1" t="s">
        <v>37</v>
      </c>
    </row>
    <row r="1450" spans="1:29" hidden="1" x14ac:dyDescent="0.25">
      <c r="A1450" s="1" t="s">
        <v>33</v>
      </c>
      <c r="B1450" s="1" t="s">
        <v>34</v>
      </c>
      <c r="C1450" s="2">
        <v>45565</v>
      </c>
      <c r="D1450" s="1" t="s">
        <v>73</v>
      </c>
      <c r="E1450" s="1" t="s">
        <v>74</v>
      </c>
      <c r="F1450" s="1" t="s">
        <v>37</v>
      </c>
      <c r="G1450" s="1" t="s">
        <v>966</v>
      </c>
      <c r="H1450" s="1" t="s">
        <v>34</v>
      </c>
      <c r="I1450" s="3">
        <v>88902</v>
      </c>
      <c r="J1450" s="3">
        <v>0</v>
      </c>
      <c r="K1450" s="1" t="s">
        <v>40</v>
      </c>
      <c r="L1450" s="1" t="s">
        <v>750</v>
      </c>
      <c r="M1450" s="1" t="s">
        <v>751</v>
      </c>
      <c r="N1450" s="1" t="s">
        <v>79</v>
      </c>
      <c r="O1450" s="1" t="s">
        <v>80</v>
      </c>
      <c r="P1450" s="1" t="s">
        <v>43</v>
      </c>
      <c r="Q1450" s="1" t="s">
        <v>43</v>
      </c>
      <c r="R1450" s="3">
        <v>0</v>
      </c>
      <c r="S1450" s="1" t="s">
        <v>44</v>
      </c>
      <c r="T1450" s="1" t="s">
        <v>45</v>
      </c>
      <c r="U1450" s="1" t="s">
        <v>966</v>
      </c>
      <c r="V1450" s="1" t="s">
        <v>46</v>
      </c>
      <c r="W1450" s="1" t="s">
        <v>81</v>
      </c>
      <c r="X1450" s="1" t="s">
        <v>1838</v>
      </c>
      <c r="Y1450" s="1" t="s">
        <v>83</v>
      </c>
      <c r="Z1450" s="1" t="s">
        <v>84</v>
      </c>
      <c r="AA1450" s="1" t="s">
        <v>51</v>
      </c>
      <c r="AB1450" s="1" t="s">
        <v>1838</v>
      </c>
      <c r="AC1450" s="1" t="s">
        <v>37</v>
      </c>
    </row>
    <row r="1451" spans="1:29" hidden="1" x14ac:dyDescent="0.25">
      <c r="A1451" s="1" t="s">
        <v>33</v>
      </c>
      <c r="B1451" s="1" t="s">
        <v>34</v>
      </c>
      <c r="C1451" s="2">
        <v>45565</v>
      </c>
      <c r="D1451" s="1" t="s">
        <v>73</v>
      </c>
      <c r="E1451" s="1" t="s">
        <v>74</v>
      </c>
      <c r="F1451" s="1" t="s">
        <v>37</v>
      </c>
      <c r="G1451" s="1" t="s">
        <v>966</v>
      </c>
      <c r="H1451" s="1" t="s">
        <v>34</v>
      </c>
      <c r="I1451" s="3">
        <v>50453</v>
      </c>
      <c r="J1451" s="3">
        <v>0</v>
      </c>
      <c r="K1451" s="1" t="s">
        <v>40</v>
      </c>
      <c r="L1451" s="1" t="s">
        <v>498</v>
      </c>
      <c r="M1451" s="1" t="s">
        <v>499</v>
      </c>
      <c r="N1451" s="1" t="s">
        <v>79</v>
      </c>
      <c r="O1451" s="1" t="s">
        <v>80</v>
      </c>
      <c r="P1451" s="1" t="s">
        <v>43</v>
      </c>
      <c r="Q1451" s="1" t="s">
        <v>43</v>
      </c>
      <c r="R1451" s="3">
        <v>0</v>
      </c>
      <c r="S1451" s="1" t="s">
        <v>44</v>
      </c>
      <c r="T1451" s="1" t="s">
        <v>45</v>
      </c>
      <c r="U1451" s="1" t="s">
        <v>966</v>
      </c>
      <c r="V1451" s="1" t="s">
        <v>46</v>
      </c>
      <c r="W1451" s="1" t="s">
        <v>81</v>
      </c>
      <c r="X1451" s="1" t="s">
        <v>1838</v>
      </c>
      <c r="Y1451" s="1" t="s">
        <v>83</v>
      </c>
      <c r="Z1451" s="1" t="s">
        <v>84</v>
      </c>
      <c r="AA1451" s="1" t="s">
        <v>51</v>
      </c>
      <c r="AB1451" s="1" t="s">
        <v>1838</v>
      </c>
      <c r="AC1451" s="1" t="s">
        <v>37</v>
      </c>
    </row>
    <row r="1452" spans="1:29" hidden="1" x14ac:dyDescent="0.25">
      <c r="A1452" s="1" t="s">
        <v>33</v>
      </c>
      <c r="B1452" s="1" t="s">
        <v>34</v>
      </c>
      <c r="C1452" s="2">
        <v>45565</v>
      </c>
      <c r="D1452" s="1" t="s">
        <v>73</v>
      </c>
      <c r="E1452" s="1" t="s">
        <v>74</v>
      </c>
      <c r="F1452" s="1" t="s">
        <v>37</v>
      </c>
      <c r="G1452" s="1" t="s">
        <v>966</v>
      </c>
      <c r="H1452" s="1" t="s">
        <v>34</v>
      </c>
      <c r="I1452" s="3">
        <v>633103</v>
      </c>
      <c r="J1452" s="3">
        <v>0</v>
      </c>
      <c r="K1452" s="1" t="s">
        <v>40</v>
      </c>
      <c r="L1452" s="1" t="s">
        <v>1839</v>
      </c>
      <c r="M1452" s="1" t="s">
        <v>679</v>
      </c>
      <c r="N1452" s="1" t="s">
        <v>79</v>
      </c>
      <c r="O1452" s="1" t="s">
        <v>80</v>
      </c>
      <c r="P1452" s="1" t="s">
        <v>43</v>
      </c>
      <c r="Q1452" s="1" t="s">
        <v>43</v>
      </c>
      <c r="R1452" s="3">
        <v>0</v>
      </c>
      <c r="S1452" s="1" t="s">
        <v>44</v>
      </c>
      <c r="T1452" s="1" t="s">
        <v>45</v>
      </c>
      <c r="U1452" s="1" t="s">
        <v>966</v>
      </c>
      <c r="V1452" s="1" t="s">
        <v>46</v>
      </c>
      <c r="W1452" s="1" t="s">
        <v>81</v>
      </c>
      <c r="X1452" s="1" t="s">
        <v>1838</v>
      </c>
      <c r="Y1452" s="1" t="s">
        <v>83</v>
      </c>
      <c r="Z1452" s="1" t="s">
        <v>84</v>
      </c>
      <c r="AA1452" s="1" t="s">
        <v>51</v>
      </c>
      <c r="AB1452" s="1" t="s">
        <v>1838</v>
      </c>
      <c r="AC1452" s="1" t="s">
        <v>37</v>
      </c>
    </row>
    <row r="1453" spans="1:29" hidden="1" x14ac:dyDescent="0.25">
      <c r="A1453" s="1" t="s">
        <v>33</v>
      </c>
      <c r="B1453" s="1" t="s">
        <v>34</v>
      </c>
      <c r="C1453" s="2">
        <v>45565</v>
      </c>
      <c r="D1453" s="1" t="s">
        <v>73</v>
      </c>
      <c r="E1453" s="1" t="s">
        <v>74</v>
      </c>
      <c r="F1453" s="1" t="s">
        <v>37</v>
      </c>
      <c r="G1453" s="1" t="s">
        <v>966</v>
      </c>
      <c r="H1453" s="1" t="s">
        <v>34</v>
      </c>
      <c r="I1453" s="3">
        <v>173334</v>
      </c>
      <c r="J1453" s="3">
        <v>0</v>
      </c>
      <c r="K1453" s="1" t="s">
        <v>40</v>
      </c>
      <c r="L1453" s="1" t="s">
        <v>1836</v>
      </c>
      <c r="M1453" s="1" t="s">
        <v>1837</v>
      </c>
      <c r="N1453" s="1" t="s">
        <v>89</v>
      </c>
      <c r="O1453" s="1" t="s">
        <v>90</v>
      </c>
      <c r="P1453" s="1" t="s">
        <v>43</v>
      </c>
      <c r="Q1453" s="1" t="s">
        <v>43</v>
      </c>
      <c r="R1453" s="3">
        <v>0</v>
      </c>
      <c r="S1453" s="1" t="s">
        <v>44</v>
      </c>
      <c r="T1453" s="1" t="s">
        <v>45</v>
      </c>
      <c r="U1453" s="1" t="s">
        <v>966</v>
      </c>
      <c r="V1453" s="1" t="s">
        <v>46</v>
      </c>
      <c r="W1453" s="1" t="s">
        <v>81</v>
      </c>
      <c r="X1453" s="1" t="s">
        <v>1838</v>
      </c>
      <c r="Y1453" s="1" t="s">
        <v>83</v>
      </c>
      <c r="Z1453" s="1" t="s">
        <v>84</v>
      </c>
      <c r="AA1453" s="1" t="s">
        <v>51</v>
      </c>
      <c r="AB1453" s="1" t="s">
        <v>1838</v>
      </c>
      <c r="AC1453" s="1" t="s">
        <v>37</v>
      </c>
    </row>
    <row r="1454" spans="1:29" hidden="1" x14ac:dyDescent="0.25">
      <c r="A1454" s="1" t="s">
        <v>33</v>
      </c>
      <c r="B1454" s="1" t="s">
        <v>34</v>
      </c>
      <c r="C1454" s="2">
        <v>45565</v>
      </c>
      <c r="D1454" s="1" t="s">
        <v>73</v>
      </c>
      <c r="E1454" s="1" t="s">
        <v>74</v>
      </c>
      <c r="F1454" s="1" t="s">
        <v>37</v>
      </c>
      <c r="G1454" s="1" t="s">
        <v>966</v>
      </c>
      <c r="H1454" s="1" t="s">
        <v>34</v>
      </c>
      <c r="I1454" s="3">
        <v>346667</v>
      </c>
      <c r="J1454" s="3">
        <v>0</v>
      </c>
      <c r="K1454" s="1" t="s">
        <v>40</v>
      </c>
      <c r="L1454" s="1" t="s">
        <v>1840</v>
      </c>
      <c r="M1454" s="1" t="s">
        <v>770</v>
      </c>
      <c r="N1454" s="1" t="s">
        <v>89</v>
      </c>
      <c r="O1454" s="1" t="s">
        <v>90</v>
      </c>
      <c r="P1454" s="1" t="s">
        <v>43</v>
      </c>
      <c r="Q1454" s="1" t="s">
        <v>43</v>
      </c>
      <c r="R1454" s="3">
        <v>0</v>
      </c>
      <c r="S1454" s="1" t="s">
        <v>44</v>
      </c>
      <c r="T1454" s="1" t="s">
        <v>45</v>
      </c>
      <c r="U1454" s="1" t="s">
        <v>966</v>
      </c>
      <c r="V1454" s="1" t="s">
        <v>46</v>
      </c>
      <c r="W1454" s="1" t="s">
        <v>81</v>
      </c>
      <c r="X1454" s="1" t="s">
        <v>1838</v>
      </c>
      <c r="Y1454" s="1" t="s">
        <v>83</v>
      </c>
      <c r="Z1454" s="1" t="s">
        <v>84</v>
      </c>
      <c r="AA1454" s="1" t="s">
        <v>51</v>
      </c>
      <c r="AB1454" s="1" t="s">
        <v>1838</v>
      </c>
      <c r="AC1454" s="1" t="s">
        <v>37</v>
      </c>
    </row>
    <row r="1455" spans="1:29" hidden="1" x14ac:dyDescent="0.25">
      <c r="A1455" s="1" t="s">
        <v>33</v>
      </c>
      <c r="B1455" s="1" t="s">
        <v>34</v>
      </c>
      <c r="C1455" s="2">
        <v>45565</v>
      </c>
      <c r="D1455" s="1" t="s">
        <v>73</v>
      </c>
      <c r="E1455" s="1" t="s">
        <v>74</v>
      </c>
      <c r="F1455" s="1" t="s">
        <v>37</v>
      </c>
      <c r="G1455" s="1" t="s">
        <v>966</v>
      </c>
      <c r="H1455" s="1" t="s">
        <v>34</v>
      </c>
      <c r="I1455" s="3">
        <v>682746</v>
      </c>
      <c r="J1455" s="3">
        <v>0</v>
      </c>
      <c r="K1455" s="1" t="s">
        <v>40</v>
      </c>
      <c r="L1455" s="1" t="s">
        <v>105</v>
      </c>
      <c r="M1455" s="1" t="s">
        <v>106</v>
      </c>
      <c r="N1455" s="1" t="s">
        <v>79</v>
      </c>
      <c r="O1455" s="1" t="s">
        <v>80</v>
      </c>
      <c r="P1455" s="1" t="s">
        <v>43</v>
      </c>
      <c r="Q1455" s="1" t="s">
        <v>43</v>
      </c>
      <c r="R1455" s="3">
        <v>0</v>
      </c>
      <c r="S1455" s="1" t="s">
        <v>44</v>
      </c>
      <c r="T1455" s="1" t="s">
        <v>45</v>
      </c>
      <c r="U1455" s="1" t="s">
        <v>966</v>
      </c>
      <c r="V1455" s="1" t="s">
        <v>46</v>
      </c>
      <c r="W1455" s="1" t="s">
        <v>81</v>
      </c>
      <c r="X1455" s="1" t="s">
        <v>1838</v>
      </c>
      <c r="Y1455" s="1" t="s">
        <v>83</v>
      </c>
      <c r="Z1455" s="1" t="s">
        <v>84</v>
      </c>
      <c r="AA1455" s="1" t="s">
        <v>51</v>
      </c>
      <c r="AB1455" s="1" t="s">
        <v>1838</v>
      </c>
      <c r="AC1455" s="1" t="s">
        <v>37</v>
      </c>
    </row>
    <row r="1456" spans="1:29" hidden="1" x14ac:dyDescent="0.25">
      <c r="A1456" s="1" t="s">
        <v>33</v>
      </c>
      <c r="B1456" s="1" t="s">
        <v>34</v>
      </c>
      <c r="C1456" s="2">
        <v>45565</v>
      </c>
      <c r="D1456" s="1" t="s">
        <v>73</v>
      </c>
      <c r="E1456" s="1" t="s">
        <v>74</v>
      </c>
      <c r="F1456" s="1" t="s">
        <v>37</v>
      </c>
      <c r="G1456" s="1" t="s">
        <v>966</v>
      </c>
      <c r="H1456" s="1" t="s">
        <v>34</v>
      </c>
      <c r="I1456" s="3">
        <v>456641</v>
      </c>
      <c r="J1456" s="3">
        <v>0</v>
      </c>
      <c r="K1456" s="1" t="s">
        <v>40</v>
      </c>
      <c r="L1456" s="1" t="s">
        <v>1433</v>
      </c>
      <c r="M1456" s="1" t="s">
        <v>806</v>
      </c>
      <c r="N1456" s="1" t="s">
        <v>79</v>
      </c>
      <c r="O1456" s="1" t="s">
        <v>80</v>
      </c>
      <c r="P1456" s="1" t="s">
        <v>43</v>
      </c>
      <c r="Q1456" s="1" t="s">
        <v>43</v>
      </c>
      <c r="R1456" s="3">
        <v>0</v>
      </c>
      <c r="S1456" s="1" t="s">
        <v>44</v>
      </c>
      <c r="T1456" s="1" t="s">
        <v>45</v>
      </c>
      <c r="U1456" s="1" t="s">
        <v>966</v>
      </c>
      <c r="V1456" s="1" t="s">
        <v>46</v>
      </c>
      <c r="W1456" s="1" t="s">
        <v>81</v>
      </c>
      <c r="X1456" s="1" t="s">
        <v>1838</v>
      </c>
      <c r="Y1456" s="1" t="s">
        <v>83</v>
      </c>
      <c r="Z1456" s="1" t="s">
        <v>84</v>
      </c>
      <c r="AA1456" s="1" t="s">
        <v>51</v>
      </c>
      <c r="AB1456" s="1" t="s">
        <v>1838</v>
      </c>
      <c r="AC1456" s="1" t="s">
        <v>37</v>
      </c>
    </row>
    <row r="1457" spans="1:29" hidden="1" x14ac:dyDescent="0.25">
      <c r="A1457" s="1" t="s">
        <v>33</v>
      </c>
      <c r="B1457" s="1" t="s">
        <v>34</v>
      </c>
      <c r="C1457" s="2">
        <v>45565</v>
      </c>
      <c r="D1457" s="1" t="s">
        <v>73</v>
      </c>
      <c r="E1457" s="1" t="s">
        <v>74</v>
      </c>
      <c r="F1457" s="1" t="s">
        <v>37</v>
      </c>
      <c r="G1457" s="1" t="s">
        <v>966</v>
      </c>
      <c r="H1457" s="1" t="s">
        <v>34</v>
      </c>
      <c r="I1457" s="3">
        <v>45515</v>
      </c>
      <c r="J1457" s="3">
        <v>0</v>
      </c>
      <c r="K1457" s="1" t="s">
        <v>40</v>
      </c>
      <c r="L1457" s="1" t="s">
        <v>91</v>
      </c>
      <c r="M1457" s="1" t="s">
        <v>92</v>
      </c>
      <c r="N1457" s="1" t="s">
        <v>79</v>
      </c>
      <c r="O1457" s="1" t="s">
        <v>80</v>
      </c>
      <c r="P1457" s="1" t="s">
        <v>43</v>
      </c>
      <c r="Q1457" s="1" t="s">
        <v>43</v>
      </c>
      <c r="R1457" s="3">
        <v>0</v>
      </c>
      <c r="S1457" s="1" t="s">
        <v>44</v>
      </c>
      <c r="T1457" s="1" t="s">
        <v>45</v>
      </c>
      <c r="U1457" s="1" t="s">
        <v>966</v>
      </c>
      <c r="V1457" s="1" t="s">
        <v>46</v>
      </c>
      <c r="W1457" s="1" t="s">
        <v>81</v>
      </c>
      <c r="X1457" s="1" t="s">
        <v>1838</v>
      </c>
      <c r="Y1457" s="1" t="s">
        <v>83</v>
      </c>
      <c r="Z1457" s="1" t="s">
        <v>84</v>
      </c>
      <c r="AA1457" s="1" t="s">
        <v>51</v>
      </c>
      <c r="AB1457" s="1" t="s">
        <v>1838</v>
      </c>
      <c r="AC1457" s="1" t="s">
        <v>37</v>
      </c>
    </row>
    <row r="1458" spans="1:29" hidden="1" x14ac:dyDescent="0.25">
      <c r="A1458" s="1" t="s">
        <v>33</v>
      </c>
      <c r="B1458" s="1" t="s">
        <v>34</v>
      </c>
      <c r="C1458" s="2">
        <v>45565</v>
      </c>
      <c r="D1458" s="1" t="s">
        <v>73</v>
      </c>
      <c r="E1458" s="1" t="s">
        <v>74</v>
      </c>
      <c r="F1458" s="1" t="s">
        <v>37</v>
      </c>
      <c r="G1458" s="1" t="s">
        <v>966</v>
      </c>
      <c r="H1458" s="1" t="s">
        <v>34</v>
      </c>
      <c r="I1458" s="3">
        <v>650000</v>
      </c>
      <c r="J1458" s="3">
        <v>0</v>
      </c>
      <c r="K1458" s="1" t="s">
        <v>40</v>
      </c>
      <c r="L1458" s="1" t="s">
        <v>113</v>
      </c>
      <c r="M1458" s="1" t="s">
        <v>114</v>
      </c>
      <c r="N1458" s="1" t="s">
        <v>79</v>
      </c>
      <c r="O1458" s="1" t="s">
        <v>80</v>
      </c>
      <c r="P1458" s="1" t="s">
        <v>43</v>
      </c>
      <c r="Q1458" s="1" t="s">
        <v>43</v>
      </c>
      <c r="R1458" s="3">
        <v>0</v>
      </c>
      <c r="S1458" s="1" t="s">
        <v>44</v>
      </c>
      <c r="T1458" s="1" t="s">
        <v>45</v>
      </c>
      <c r="U1458" s="1" t="s">
        <v>966</v>
      </c>
      <c r="V1458" s="1" t="s">
        <v>46</v>
      </c>
      <c r="W1458" s="1" t="s">
        <v>81</v>
      </c>
      <c r="X1458" s="1" t="s">
        <v>1838</v>
      </c>
      <c r="Y1458" s="1" t="s">
        <v>83</v>
      </c>
      <c r="Z1458" s="1" t="s">
        <v>84</v>
      </c>
      <c r="AA1458" s="1" t="s">
        <v>51</v>
      </c>
      <c r="AB1458" s="1" t="s">
        <v>1838</v>
      </c>
      <c r="AC1458" s="1" t="s">
        <v>37</v>
      </c>
    </row>
    <row r="1459" spans="1:29" hidden="1" x14ac:dyDescent="0.25">
      <c r="A1459" s="1" t="s">
        <v>33</v>
      </c>
      <c r="B1459" s="1" t="s">
        <v>34</v>
      </c>
      <c r="C1459" s="2">
        <v>45565</v>
      </c>
      <c r="D1459" s="1" t="s">
        <v>73</v>
      </c>
      <c r="E1459" s="1" t="s">
        <v>74</v>
      </c>
      <c r="F1459" s="1" t="s">
        <v>37</v>
      </c>
      <c r="G1459" s="1" t="s">
        <v>966</v>
      </c>
      <c r="H1459" s="1" t="s">
        <v>34</v>
      </c>
      <c r="I1459" s="3">
        <v>173334</v>
      </c>
      <c r="J1459" s="3">
        <v>0</v>
      </c>
      <c r="K1459" s="1" t="s">
        <v>40</v>
      </c>
      <c r="L1459" s="1" t="s">
        <v>756</v>
      </c>
      <c r="M1459" s="1" t="s">
        <v>757</v>
      </c>
      <c r="N1459" s="1" t="s">
        <v>79</v>
      </c>
      <c r="O1459" s="1" t="s">
        <v>80</v>
      </c>
      <c r="P1459" s="1" t="s">
        <v>43</v>
      </c>
      <c r="Q1459" s="1" t="s">
        <v>43</v>
      </c>
      <c r="R1459" s="3">
        <v>0</v>
      </c>
      <c r="S1459" s="1" t="s">
        <v>44</v>
      </c>
      <c r="T1459" s="1" t="s">
        <v>45</v>
      </c>
      <c r="U1459" s="1" t="s">
        <v>966</v>
      </c>
      <c r="V1459" s="1" t="s">
        <v>46</v>
      </c>
      <c r="W1459" s="1" t="s">
        <v>81</v>
      </c>
      <c r="X1459" s="1" t="s">
        <v>1838</v>
      </c>
      <c r="Y1459" s="1" t="s">
        <v>83</v>
      </c>
      <c r="Z1459" s="1" t="s">
        <v>84</v>
      </c>
      <c r="AA1459" s="1" t="s">
        <v>51</v>
      </c>
      <c r="AB1459" s="1" t="s">
        <v>1838</v>
      </c>
      <c r="AC1459" s="1" t="s">
        <v>37</v>
      </c>
    </row>
    <row r="1460" spans="1:29" hidden="1" x14ac:dyDescent="0.25">
      <c r="A1460" s="1" t="s">
        <v>33</v>
      </c>
      <c r="B1460" s="1" t="s">
        <v>34</v>
      </c>
      <c r="C1460" s="2">
        <v>45565</v>
      </c>
      <c r="D1460" s="1" t="s">
        <v>73</v>
      </c>
      <c r="E1460" s="1" t="s">
        <v>74</v>
      </c>
      <c r="F1460" s="1" t="s">
        <v>37</v>
      </c>
      <c r="G1460" s="1" t="s">
        <v>966</v>
      </c>
      <c r="H1460" s="1" t="s">
        <v>34</v>
      </c>
      <c r="I1460" s="3">
        <v>650000</v>
      </c>
      <c r="J1460" s="3">
        <v>0</v>
      </c>
      <c r="K1460" s="1" t="s">
        <v>40</v>
      </c>
      <c r="L1460" s="1" t="s">
        <v>117</v>
      </c>
      <c r="M1460" s="1" t="s">
        <v>118</v>
      </c>
      <c r="N1460" s="1" t="s">
        <v>79</v>
      </c>
      <c r="O1460" s="1" t="s">
        <v>80</v>
      </c>
      <c r="P1460" s="1" t="s">
        <v>43</v>
      </c>
      <c r="Q1460" s="1" t="s">
        <v>43</v>
      </c>
      <c r="R1460" s="3">
        <v>0</v>
      </c>
      <c r="S1460" s="1" t="s">
        <v>44</v>
      </c>
      <c r="T1460" s="1" t="s">
        <v>45</v>
      </c>
      <c r="U1460" s="1" t="s">
        <v>966</v>
      </c>
      <c r="V1460" s="1" t="s">
        <v>46</v>
      </c>
      <c r="W1460" s="1" t="s">
        <v>81</v>
      </c>
      <c r="X1460" s="1" t="s">
        <v>1838</v>
      </c>
      <c r="Y1460" s="1" t="s">
        <v>83</v>
      </c>
      <c r="Z1460" s="1" t="s">
        <v>84</v>
      </c>
      <c r="AA1460" s="1" t="s">
        <v>51</v>
      </c>
      <c r="AB1460" s="1" t="s">
        <v>1838</v>
      </c>
      <c r="AC1460" s="1" t="s">
        <v>37</v>
      </c>
    </row>
    <row r="1461" spans="1:29" hidden="1" x14ac:dyDescent="0.25">
      <c r="A1461" s="1" t="s">
        <v>33</v>
      </c>
      <c r="B1461" s="1" t="s">
        <v>34</v>
      </c>
      <c r="C1461" s="2">
        <v>45565</v>
      </c>
      <c r="D1461" s="1" t="s">
        <v>73</v>
      </c>
      <c r="E1461" s="1" t="s">
        <v>74</v>
      </c>
      <c r="F1461" s="1" t="s">
        <v>37</v>
      </c>
      <c r="G1461" s="1" t="s">
        <v>966</v>
      </c>
      <c r="H1461" s="1" t="s">
        <v>34</v>
      </c>
      <c r="I1461" s="3">
        <v>178855</v>
      </c>
      <c r="J1461" s="3">
        <v>0</v>
      </c>
      <c r="K1461" s="1" t="s">
        <v>40</v>
      </c>
      <c r="L1461" s="1" t="s">
        <v>121</v>
      </c>
      <c r="M1461" s="1" t="s">
        <v>122</v>
      </c>
      <c r="N1461" s="1" t="s">
        <v>79</v>
      </c>
      <c r="O1461" s="1" t="s">
        <v>80</v>
      </c>
      <c r="P1461" s="1" t="s">
        <v>43</v>
      </c>
      <c r="Q1461" s="1" t="s">
        <v>43</v>
      </c>
      <c r="R1461" s="3">
        <v>0</v>
      </c>
      <c r="S1461" s="1" t="s">
        <v>44</v>
      </c>
      <c r="T1461" s="1" t="s">
        <v>45</v>
      </c>
      <c r="U1461" s="1" t="s">
        <v>966</v>
      </c>
      <c r="V1461" s="1" t="s">
        <v>46</v>
      </c>
      <c r="W1461" s="1" t="s">
        <v>81</v>
      </c>
      <c r="X1461" s="1" t="s">
        <v>1838</v>
      </c>
      <c r="Y1461" s="1" t="s">
        <v>83</v>
      </c>
      <c r="Z1461" s="1" t="s">
        <v>84</v>
      </c>
      <c r="AA1461" s="1" t="s">
        <v>51</v>
      </c>
      <c r="AB1461" s="1" t="s">
        <v>1838</v>
      </c>
      <c r="AC1461" s="1" t="s">
        <v>37</v>
      </c>
    </row>
    <row r="1462" spans="1:29" hidden="1" x14ac:dyDescent="0.25">
      <c r="A1462" s="1" t="s">
        <v>33</v>
      </c>
      <c r="B1462" s="1" t="s">
        <v>34</v>
      </c>
      <c r="C1462" s="2">
        <v>45565</v>
      </c>
      <c r="D1462" s="1" t="s">
        <v>73</v>
      </c>
      <c r="E1462" s="1" t="s">
        <v>74</v>
      </c>
      <c r="F1462" s="1" t="s">
        <v>37</v>
      </c>
      <c r="G1462" s="1" t="s">
        <v>966</v>
      </c>
      <c r="H1462" s="1" t="s">
        <v>34</v>
      </c>
      <c r="I1462" s="3">
        <v>44124</v>
      </c>
      <c r="J1462" s="3">
        <v>0</v>
      </c>
      <c r="K1462" s="1" t="s">
        <v>40</v>
      </c>
      <c r="L1462" s="1" t="s">
        <v>744</v>
      </c>
      <c r="M1462" s="1" t="s">
        <v>745</v>
      </c>
      <c r="N1462" s="1" t="s">
        <v>79</v>
      </c>
      <c r="O1462" s="1" t="s">
        <v>80</v>
      </c>
      <c r="P1462" s="1" t="s">
        <v>43</v>
      </c>
      <c r="Q1462" s="1" t="s">
        <v>43</v>
      </c>
      <c r="R1462" s="3">
        <v>0</v>
      </c>
      <c r="S1462" s="1" t="s">
        <v>44</v>
      </c>
      <c r="T1462" s="1" t="s">
        <v>45</v>
      </c>
      <c r="U1462" s="1" t="s">
        <v>966</v>
      </c>
      <c r="V1462" s="1" t="s">
        <v>46</v>
      </c>
      <c r="W1462" s="1" t="s">
        <v>81</v>
      </c>
      <c r="X1462" s="1" t="s">
        <v>1838</v>
      </c>
      <c r="Y1462" s="1" t="s">
        <v>83</v>
      </c>
      <c r="Z1462" s="1" t="s">
        <v>84</v>
      </c>
      <c r="AA1462" s="1" t="s">
        <v>51</v>
      </c>
      <c r="AB1462" s="1" t="s">
        <v>1838</v>
      </c>
      <c r="AC1462" s="1" t="s">
        <v>37</v>
      </c>
    </row>
    <row r="1463" spans="1:29" hidden="1" x14ac:dyDescent="0.25">
      <c r="A1463" s="1" t="s">
        <v>33</v>
      </c>
      <c r="B1463" s="1" t="s">
        <v>34</v>
      </c>
      <c r="C1463" s="2">
        <v>45565</v>
      </c>
      <c r="D1463" s="1" t="s">
        <v>73</v>
      </c>
      <c r="E1463" s="1" t="s">
        <v>74</v>
      </c>
      <c r="F1463" s="1" t="s">
        <v>37</v>
      </c>
      <c r="G1463" s="1" t="s">
        <v>966</v>
      </c>
      <c r="H1463" s="1" t="s">
        <v>34</v>
      </c>
      <c r="I1463" s="3">
        <v>480545</v>
      </c>
      <c r="J1463" s="3">
        <v>0</v>
      </c>
      <c r="K1463" s="1" t="s">
        <v>40</v>
      </c>
      <c r="L1463" s="1" t="s">
        <v>783</v>
      </c>
      <c r="M1463" s="1" t="s">
        <v>784</v>
      </c>
      <c r="N1463" s="1" t="s">
        <v>79</v>
      </c>
      <c r="O1463" s="1" t="s">
        <v>80</v>
      </c>
      <c r="P1463" s="1" t="s">
        <v>43</v>
      </c>
      <c r="Q1463" s="1" t="s">
        <v>43</v>
      </c>
      <c r="R1463" s="3">
        <v>0</v>
      </c>
      <c r="S1463" s="1" t="s">
        <v>44</v>
      </c>
      <c r="T1463" s="1" t="s">
        <v>45</v>
      </c>
      <c r="U1463" s="1" t="s">
        <v>966</v>
      </c>
      <c r="V1463" s="1" t="s">
        <v>46</v>
      </c>
      <c r="W1463" s="1" t="s">
        <v>81</v>
      </c>
      <c r="X1463" s="1" t="s">
        <v>1838</v>
      </c>
      <c r="Y1463" s="1" t="s">
        <v>83</v>
      </c>
      <c r="Z1463" s="1" t="s">
        <v>84</v>
      </c>
      <c r="AA1463" s="1" t="s">
        <v>51</v>
      </c>
      <c r="AB1463" s="1" t="s">
        <v>1838</v>
      </c>
      <c r="AC1463" s="1" t="s">
        <v>37</v>
      </c>
    </row>
    <row r="1464" spans="1:29" hidden="1" x14ac:dyDescent="0.25">
      <c r="A1464" s="1" t="s">
        <v>33</v>
      </c>
      <c r="B1464" s="1" t="s">
        <v>34</v>
      </c>
      <c r="C1464" s="2">
        <v>45565</v>
      </c>
      <c r="D1464" s="1" t="s">
        <v>73</v>
      </c>
      <c r="E1464" s="1" t="s">
        <v>74</v>
      </c>
      <c r="F1464" s="1" t="s">
        <v>37</v>
      </c>
      <c r="G1464" s="1" t="s">
        <v>966</v>
      </c>
      <c r="H1464" s="1" t="s">
        <v>34</v>
      </c>
      <c r="I1464" s="3">
        <v>43334</v>
      </c>
      <c r="J1464" s="3">
        <v>0</v>
      </c>
      <c r="K1464" s="1" t="s">
        <v>40</v>
      </c>
      <c r="L1464" s="1" t="s">
        <v>825</v>
      </c>
      <c r="M1464" s="1" t="s">
        <v>826</v>
      </c>
      <c r="N1464" s="1" t="s">
        <v>79</v>
      </c>
      <c r="O1464" s="1" t="s">
        <v>80</v>
      </c>
      <c r="P1464" s="1" t="s">
        <v>43</v>
      </c>
      <c r="Q1464" s="1" t="s">
        <v>43</v>
      </c>
      <c r="R1464" s="3">
        <v>0</v>
      </c>
      <c r="S1464" s="1" t="s">
        <v>44</v>
      </c>
      <c r="T1464" s="1" t="s">
        <v>45</v>
      </c>
      <c r="U1464" s="1" t="s">
        <v>966</v>
      </c>
      <c r="V1464" s="1" t="s">
        <v>46</v>
      </c>
      <c r="W1464" s="1" t="s">
        <v>81</v>
      </c>
      <c r="X1464" s="1" t="s">
        <v>1838</v>
      </c>
      <c r="Y1464" s="1" t="s">
        <v>83</v>
      </c>
      <c r="Z1464" s="1" t="s">
        <v>84</v>
      </c>
      <c r="AA1464" s="1" t="s">
        <v>51</v>
      </c>
      <c r="AB1464" s="1" t="s">
        <v>1838</v>
      </c>
      <c r="AC1464" s="1" t="s">
        <v>37</v>
      </c>
    </row>
    <row r="1465" spans="1:29" hidden="1" x14ac:dyDescent="0.25">
      <c r="A1465" s="1" t="s">
        <v>33</v>
      </c>
      <c r="B1465" s="1" t="s">
        <v>34</v>
      </c>
      <c r="C1465" s="2">
        <v>45565</v>
      </c>
      <c r="D1465" s="1" t="s">
        <v>73</v>
      </c>
      <c r="E1465" s="1" t="s">
        <v>74</v>
      </c>
      <c r="F1465" s="1" t="s">
        <v>37</v>
      </c>
      <c r="G1465" s="1" t="s">
        <v>966</v>
      </c>
      <c r="H1465" s="1" t="s">
        <v>34</v>
      </c>
      <c r="I1465" s="3">
        <v>155270</v>
      </c>
      <c r="J1465" s="3">
        <v>0</v>
      </c>
      <c r="K1465" s="1" t="s">
        <v>40</v>
      </c>
      <c r="L1465" s="1" t="s">
        <v>537</v>
      </c>
      <c r="M1465" s="1" t="s">
        <v>538</v>
      </c>
      <c r="N1465" s="1" t="s">
        <v>79</v>
      </c>
      <c r="O1465" s="1" t="s">
        <v>80</v>
      </c>
      <c r="P1465" s="1" t="s">
        <v>43</v>
      </c>
      <c r="Q1465" s="1" t="s">
        <v>43</v>
      </c>
      <c r="R1465" s="3">
        <v>0</v>
      </c>
      <c r="S1465" s="1" t="s">
        <v>44</v>
      </c>
      <c r="T1465" s="1" t="s">
        <v>45</v>
      </c>
      <c r="U1465" s="1" t="s">
        <v>966</v>
      </c>
      <c r="V1465" s="1" t="s">
        <v>46</v>
      </c>
      <c r="W1465" s="1" t="s">
        <v>81</v>
      </c>
      <c r="X1465" s="1" t="s">
        <v>1838</v>
      </c>
      <c r="Y1465" s="1" t="s">
        <v>83</v>
      </c>
      <c r="Z1465" s="1" t="s">
        <v>84</v>
      </c>
      <c r="AA1465" s="1" t="s">
        <v>51</v>
      </c>
      <c r="AB1465" s="1" t="s">
        <v>1838</v>
      </c>
      <c r="AC1465" s="1" t="s">
        <v>37</v>
      </c>
    </row>
    <row r="1466" spans="1:29" hidden="1" x14ac:dyDescent="0.25">
      <c r="A1466" s="1" t="s">
        <v>33</v>
      </c>
      <c r="B1466" s="1" t="s">
        <v>34</v>
      </c>
      <c r="C1466" s="2">
        <v>45565</v>
      </c>
      <c r="D1466" s="1" t="s">
        <v>73</v>
      </c>
      <c r="E1466" s="1" t="s">
        <v>74</v>
      </c>
      <c r="F1466" s="1" t="s">
        <v>37</v>
      </c>
      <c r="G1466" s="1" t="s">
        <v>966</v>
      </c>
      <c r="H1466" s="1" t="s">
        <v>34</v>
      </c>
      <c r="I1466" s="3">
        <v>650000</v>
      </c>
      <c r="J1466" s="3">
        <v>0</v>
      </c>
      <c r="K1466" s="1" t="s">
        <v>40</v>
      </c>
      <c r="L1466" s="1" t="s">
        <v>125</v>
      </c>
      <c r="M1466" s="1" t="s">
        <v>126</v>
      </c>
      <c r="N1466" s="1" t="s">
        <v>79</v>
      </c>
      <c r="O1466" s="1" t="s">
        <v>80</v>
      </c>
      <c r="P1466" s="1" t="s">
        <v>43</v>
      </c>
      <c r="Q1466" s="1" t="s">
        <v>43</v>
      </c>
      <c r="R1466" s="3">
        <v>0</v>
      </c>
      <c r="S1466" s="1" t="s">
        <v>44</v>
      </c>
      <c r="T1466" s="1" t="s">
        <v>45</v>
      </c>
      <c r="U1466" s="1" t="s">
        <v>966</v>
      </c>
      <c r="V1466" s="1" t="s">
        <v>46</v>
      </c>
      <c r="W1466" s="1" t="s">
        <v>81</v>
      </c>
      <c r="X1466" s="1" t="s">
        <v>1838</v>
      </c>
      <c r="Y1466" s="1" t="s">
        <v>83</v>
      </c>
      <c r="Z1466" s="1" t="s">
        <v>84</v>
      </c>
      <c r="AA1466" s="1" t="s">
        <v>51</v>
      </c>
      <c r="AB1466" s="1" t="s">
        <v>1838</v>
      </c>
      <c r="AC1466" s="1" t="s">
        <v>37</v>
      </c>
    </row>
    <row r="1467" spans="1:29" hidden="1" x14ac:dyDescent="0.25">
      <c r="A1467" s="1" t="s">
        <v>33</v>
      </c>
      <c r="B1467" s="1" t="s">
        <v>34</v>
      </c>
      <c r="C1467" s="2">
        <v>45565</v>
      </c>
      <c r="D1467" s="1" t="s">
        <v>73</v>
      </c>
      <c r="E1467" s="1" t="s">
        <v>74</v>
      </c>
      <c r="F1467" s="1" t="s">
        <v>37</v>
      </c>
      <c r="G1467" s="1" t="s">
        <v>966</v>
      </c>
      <c r="H1467" s="1" t="s">
        <v>34</v>
      </c>
      <c r="I1467" s="3">
        <v>173334</v>
      </c>
      <c r="J1467" s="3">
        <v>0</v>
      </c>
      <c r="K1467" s="1" t="s">
        <v>40</v>
      </c>
      <c r="L1467" s="1" t="s">
        <v>115</v>
      </c>
      <c r="M1467" s="1" t="s">
        <v>116</v>
      </c>
      <c r="N1467" s="1" t="s">
        <v>79</v>
      </c>
      <c r="O1467" s="1" t="s">
        <v>80</v>
      </c>
      <c r="P1467" s="1" t="s">
        <v>43</v>
      </c>
      <c r="Q1467" s="1" t="s">
        <v>43</v>
      </c>
      <c r="R1467" s="3">
        <v>0</v>
      </c>
      <c r="S1467" s="1" t="s">
        <v>44</v>
      </c>
      <c r="T1467" s="1" t="s">
        <v>45</v>
      </c>
      <c r="U1467" s="1" t="s">
        <v>966</v>
      </c>
      <c r="V1467" s="1" t="s">
        <v>46</v>
      </c>
      <c r="W1467" s="1" t="s">
        <v>81</v>
      </c>
      <c r="X1467" s="1" t="s">
        <v>1838</v>
      </c>
      <c r="Y1467" s="1" t="s">
        <v>83</v>
      </c>
      <c r="Z1467" s="1" t="s">
        <v>84</v>
      </c>
      <c r="AA1467" s="1" t="s">
        <v>51</v>
      </c>
      <c r="AB1467" s="1" t="s">
        <v>1838</v>
      </c>
      <c r="AC1467" s="1" t="s">
        <v>37</v>
      </c>
    </row>
    <row r="1468" spans="1:29" hidden="1" x14ac:dyDescent="0.25">
      <c r="A1468" s="1" t="s">
        <v>33</v>
      </c>
      <c r="B1468" s="1" t="s">
        <v>34</v>
      </c>
      <c r="C1468" s="2">
        <v>45565</v>
      </c>
      <c r="D1468" s="1" t="s">
        <v>73</v>
      </c>
      <c r="E1468" s="1" t="s">
        <v>74</v>
      </c>
      <c r="F1468" s="1" t="s">
        <v>37</v>
      </c>
      <c r="G1468" s="1" t="s">
        <v>966</v>
      </c>
      <c r="H1468" s="1" t="s">
        <v>34</v>
      </c>
      <c r="I1468" s="3">
        <v>173334</v>
      </c>
      <c r="J1468" s="3">
        <v>0</v>
      </c>
      <c r="K1468" s="1" t="s">
        <v>40</v>
      </c>
      <c r="L1468" s="1" t="s">
        <v>119</v>
      </c>
      <c r="M1468" s="1" t="s">
        <v>120</v>
      </c>
      <c r="N1468" s="1" t="s">
        <v>79</v>
      </c>
      <c r="O1468" s="1" t="s">
        <v>80</v>
      </c>
      <c r="P1468" s="1" t="s">
        <v>43</v>
      </c>
      <c r="Q1468" s="1" t="s">
        <v>43</v>
      </c>
      <c r="R1468" s="3">
        <v>0</v>
      </c>
      <c r="S1468" s="1" t="s">
        <v>44</v>
      </c>
      <c r="T1468" s="1" t="s">
        <v>45</v>
      </c>
      <c r="U1468" s="1" t="s">
        <v>966</v>
      </c>
      <c r="V1468" s="1" t="s">
        <v>46</v>
      </c>
      <c r="W1468" s="1" t="s">
        <v>81</v>
      </c>
      <c r="X1468" s="1" t="s">
        <v>1838</v>
      </c>
      <c r="Y1468" s="1" t="s">
        <v>83</v>
      </c>
      <c r="Z1468" s="1" t="s">
        <v>84</v>
      </c>
      <c r="AA1468" s="1" t="s">
        <v>51</v>
      </c>
      <c r="AB1468" s="1" t="s">
        <v>1838</v>
      </c>
      <c r="AC1468" s="1" t="s">
        <v>37</v>
      </c>
    </row>
    <row r="1469" spans="1:29" hidden="1" x14ac:dyDescent="0.25">
      <c r="A1469" s="1" t="s">
        <v>33</v>
      </c>
      <c r="B1469" s="1" t="s">
        <v>34</v>
      </c>
      <c r="C1469" s="2">
        <v>45565</v>
      </c>
      <c r="D1469" s="1" t="s">
        <v>73</v>
      </c>
      <c r="E1469" s="1" t="s">
        <v>74</v>
      </c>
      <c r="F1469" s="1" t="s">
        <v>37</v>
      </c>
      <c r="G1469" s="1" t="s">
        <v>966</v>
      </c>
      <c r="H1469" s="1" t="s">
        <v>34</v>
      </c>
      <c r="I1469" s="3">
        <v>650000</v>
      </c>
      <c r="J1469" s="3">
        <v>0</v>
      </c>
      <c r="K1469" s="1" t="s">
        <v>40</v>
      </c>
      <c r="L1469" s="1" t="s">
        <v>567</v>
      </c>
      <c r="M1469" s="1" t="s">
        <v>568</v>
      </c>
      <c r="N1469" s="1" t="s">
        <v>79</v>
      </c>
      <c r="O1469" s="1" t="s">
        <v>80</v>
      </c>
      <c r="P1469" s="1" t="s">
        <v>43</v>
      </c>
      <c r="Q1469" s="1" t="s">
        <v>43</v>
      </c>
      <c r="R1469" s="3">
        <v>0</v>
      </c>
      <c r="S1469" s="1" t="s">
        <v>44</v>
      </c>
      <c r="T1469" s="1" t="s">
        <v>45</v>
      </c>
      <c r="U1469" s="1" t="s">
        <v>966</v>
      </c>
      <c r="V1469" s="1" t="s">
        <v>46</v>
      </c>
      <c r="W1469" s="1" t="s">
        <v>81</v>
      </c>
      <c r="X1469" s="1" t="s">
        <v>1838</v>
      </c>
      <c r="Y1469" s="1" t="s">
        <v>83</v>
      </c>
      <c r="Z1469" s="1" t="s">
        <v>84</v>
      </c>
      <c r="AA1469" s="1" t="s">
        <v>51</v>
      </c>
      <c r="AB1469" s="1" t="s">
        <v>1838</v>
      </c>
      <c r="AC1469" s="1" t="s">
        <v>37</v>
      </c>
    </row>
    <row r="1470" spans="1:29" hidden="1" x14ac:dyDescent="0.25">
      <c r="A1470" s="1" t="s">
        <v>33</v>
      </c>
      <c r="B1470" s="1" t="s">
        <v>34</v>
      </c>
      <c r="C1470" s="2">
        <v>45565</v>
      </c>
      <c r="D1470" s="1" t="s">
        <v>73</v>
      </c>
      <c r="E1470" s="1" t="s">
        <v>74</v>
      </c>
      <c r="F1470" s="1" t="s">
        <v>37</v>
      </c>
      <c r="G1470" s="1" t="s">
        <v>966</v>
      </c>
      <c r="H1470" s="1" t="s">
        <v>34</v>
      </c>
      <c r="I1470" s="3">
        <v>48700</v>
      </c>
      <c r="J1470" s="3">
        <v>0</v>
      </c>
      <c r="K1470" s="1" t="s">
        <v>40</v>
      </c>
      <c r="L1470" s="1" t="s">
        <v>1839</v>
      </c>
      <c r="M1470" s="1" t="s">
        <v>679</v>
      </c>
      <c r="N1470" s="1" t="s">
        <v>79</v>
      </c>
      <c r="O1470" s="1" t="s">
        <v>80</v>
      </c>
      <c r="P1470" s="1" t="s">
        <v>43</v>
      </c>
      <c r="Q1470" s="1" t="s">
        <v>43</v>
      </c>
      <c r="R1470" s="3">
        <v>0</v>
      </c>
      <c r="S1470" s="1" t="s">
        <v>44</v>
      </c>
      <c r="T1470" s="1" t="s">
        <v>45</v>
      </c>
      <c r="U1470" s="1" t="s">
        <v>966</v>
      </c>
      <c r="V1470" s="1" t="s">
        <v>46</v>
      </c>
      <c r="W1470" s="1" t="s">
        <v>81</v>
      </c>
      <c r="X1470" s="1" t="s">
        <v>1838</v>
      </c>
      <c r="Y1470" s="1" t="s">
        <v>83</v>
      </c>
      <c r="Z1470" s="1" t="s">
        <v>84</v>
      </c>
      <c r="AA1470" s="1" t="s">
        <v>51</v>
      </c>
      <c r="AB1470" s="1" t="s">
        <v>1838</v>
      </c>
      <c r="AC1470" s="1" t="s">
        <v>37</v>
      </c>
    </row>
    <row r="1471" spans="1:29" hidden="1" x14ac:dyDescent="0.25">
      <c r="A1471" s="1" t="s">
        <v>33</v>
      </c>
      <c r="B1471" s="1" t="s">
        <v>34</v>
      </c>
      <c r="C1471" s="2">
        <v>45565</v>
      </c>
      <c r="D1471" s="1" t="s">
        <v>73</v>
      </c>
      <c r="E1471" s="1" t="s">
        <v>74</v>
      </c>
      <c r="F1471" s="1" t="s">
        <v>37</v>
      </c>
      <c r="G1471" s="1" t="s">
        <v>966</v>
      </c>
      <c r="H1471" s="1" t="s">
        <v>34</v>
      </c>
      <c r="I1471" s="3">
        <v>469469</v>
      </c>
      <c r="J1471" s="3">
        <v>0</v>
      </c>
      <c r="K1471" s="1" t="s">
        <v>40</v>
      </c>
      <c r="L1471" s="1" t="s">
        <v>121</v>
      </c>
      <c r="M1471" s="1" t="s">
        <v>122</v>
      </c>
      <c r="N1471" s="1" t="s">
        <v>79</v>
      </c>
      <c r="O1471" s="1" t="s">
        <v>80</v>
      </c>
      <c r="P1471" s="1" t="s">
        <v>43</v>
      </c>
      <c r="Q1471" s="1" t="s">
        <v>43</v>
      </c>
      <c r="R1471" s="3">
        <v>0</v>
      </c>
      <c r="S1471" s="1" t="s">
        <v>44</v>
      </c>
      <c r="T1471" s="1" t="s">
        <v>45</v>
      </c>
      <c r="U1471" s="1" t="s">
        <v>966</v>
      </c>
      <c r="V1471" s="1" t="s">
        <v>46</v>
      </c>
      <c r="W1471" s="1" t="s">
        <v>81</v>
      </c>
      <c r="X1471" s="1" t="s">
        <v>1838</v>
      </c>
      <c r="Y1471" s="1" t="s">
        <v>83</v>
      </c>
      <c r="Z1471" s="1" t="s">
        <v>84</v>
      </c>
      <c r="AA1471" s="1" t="s">
        <v>51</v>
      </c>
      <c r="AB1471" s="1" t="s">
        <v>1838</v>
      </c>
      <c r="AC1471" s="1" t="s">
        <v>37</v>
      </c>
    </row>
    <row r="1472" spans="1:29" x14ac:dyDescent="0.25">
      <c r="A1472" s="1" t="s">
        <v>33</v>
      </c>
      <c r="B1472" s="1" t="s">
        <v>34</v>
      </c>
      <c r="C1472" s="2">
        <v>45566</v>
      </c>
      <c r="D1472" s="1" t="s">
        <v>35</v>
      </c>
      <c r="E1472" s="1" t="s">
        <v>36</v>
      </c>
      <c r="F1472" s="1" t="s">
        <v>37</v>
      </c>
      <c r="G1472" s="1" t="s">
        <v>1841</v>
      </c>
      <c r="H1472" s="1" t="s">
        <v>1842</v>
      </c>
      <c r="I1472" s="3">
        <v>0</v>
      </c>
      <c r="J1472" s="54">
        <v>263877</v>
      </c>
      <c r="K1472" s="1" t="s">
        <v>40</v>
      </c>
      <c r="L1472" s="1" t="s">
        <v>62</v>
      </c>
      <c r="M1472" s="1" t="s">
        <v>63</v>
      </c>
      <c r="N1472" s="1" t="s">
        <v>37</v>
      </c>
      <c r="O1472" s="1" t="s">
        <v>43</v>
      </c>
      <c r="P1472" s="1" t="s">
        <v>43</v>
      </c>
      <c r="Q1472" s="1" t="s">
        <v>43</v>
      </c>
      <c r="R1472" s="3">
        <v>0</v>
      </c>
      <c r="S1472" s="1" t="s">
        <v>44</v>
      </c>
      <c r="T1472" s="1" t="s">
        <v>45</v>
      </c>
      <c r="U1472" s="1" t="s">
        <v>1841</v>
      </c>
      <c r="V1472" s="1" t="s">
        <v>46</v>
      </c>
      <c r="W1472" s="1" t="s">
        <v>47</v>
      </c>
      <c r="X1472" s="1" t="s">
        <v>1843</v>
      </c>
      <c r="Y1472" s="1" t="s">
        <v>49</v>
      </c>
      <c r="Z1472" s="1" t="s">
        <v>50</v>
      </c>
      <c r="AA1472" s="1" t="s">
        <v>51</v>
      </c>
      <c r="AB1472" s="1" t="s">
        <v>1843</v>
      </c>
      <c r="AC1472" s="1" t="s">
        <v>37</v>
      </c>
    </row>
    <row r="1473" spans="1:29" x14ac:dyDescent="0.25">
      <c r="A1473" s="1" t="s">
        <v>33</v>
      </c>
      <c r="B1473" s="1" t="s">
        <v>34</v>
      </c>
      <c r="C1473" s="2">
        <v>45567</v>
      </c>
      <c r="D1473" s="1" t="s">
        <v>35</v>
      </c>
      <c r="E1473" s="1" t="s">
        <v>36</v>
      </c>
      <c r="F1473" s="1" t="s">
        <v>37</v>
      </c>
      <c r="G1473" s="1" t="s">
        <v>1844</v>
      </c>
      <c r="H1473" s="1" t="s">
        <v>1845</v>
      </c>
      <c r="I1473" s="3">
        <v>0</v>
      </c>
      <c r="J1473" s="3">
        <v>86667</v>
      </c>
      <c r="K1473" s="1" t="s">
        <v>40</v>
      </c>
      <c r="L1473" s="1" t="s">
        <v>750</v>
      </c>
      <c r="M1473" s="1" t="s">
        <v>751</v>
      </c>
      <c r="N1473" s="1" t="s">
        <v>37</v>
      </c>
      <c r="O1473" s="1" t="s">
        <v>43</v>
      </c>
      <c r="P1473" s="1" t="s">
        <v>43</v>
      </c>
      <c r="Q1473" s="1" t="s">
        <v>43</v>
      </c>
      <c r="R1473" s="3">
        <v>0</v>
      </c>
      <c r="S1473" s="1" t="s">
        <v>44</v>
      </c>
      <c r="T1473" s="1" t="s">
        <v>45</v>
      </c>
      <c r="U1473" s="1" t="s">
        <v>1844</v>
      </c>
      <c r="V1473" s="1" t="s">
        <v>46</v>
      </c>
      <c r="W1473" s="1" t="s">
        <v>47</v>
      </c>
      <c r="X1473" s="1" t="s">
        <v>1846</v>
      </c>
      <c r="Y1473" s="1" t="s">
        <v>49</v>
      </c>
      <c r="Z1473" s="1" t="s">
        <v>50</v>
      </c>
      <c r="AA1473" s="1" t="s">
        <v>51</v>
      </c>
      <c r="AB1473" s="1" t="s">
        <v>1846</v>
      </c>
      <c r="AC1473" s="1" t="s">
        <v>37</v>
      </c>
    </row>
    <row r="1474" spans="1:29" x14ac:dyDescent="0.25">
      <c r="A1474" s="1" t="s">
        <v>33</v>
      </c>
      <c r="B1474" s="1" t="s">
        <v>34</v>
      </c>
      <c r="C1474" s="2">
        <v>45567</v>
      </c>
      <c r="D1474" s="1" t="s">
        <v>35</v>
      </c>
      <c r="E1474" s="1" t="s">
        <v>36</v>
      </c>
      <c r="F1474" s="1" t="s">
        <v>37</v>
      </c>
      <c r="G1474" s="1" t="s">
        <v>1847</v>
      </c>
      <c r="H1474" s="1" t="s">
        <v>1848</v>
      </c>
      <c r="I1474" s="3">
        <v>0</v>
      </c>
      <c r="J1474" s="3">
        <v>44968</v>
      </c>
      <c r="K1474" s="1" t="s">
        <v>40</v>
      </c>
      <c r="L1474" s="1" t="s">
        <v>498</v>
      </c>
      <c r="M1474" s="1" t="s">
        <v>499</v>
      </c>
      <c r="N1474" s="1" t="s">
        <v>37</v>
      </c>
      <c r="O1474" s="1" t="s">
        <v>43</v>
      </c>
      <c r="P1474" s="1" t="s">
        <v>43</v>
      </c>
      <c r="Q1474" s="1" t="s">
        <v>43</v>
      </c>
      <c r="R1474" s="3">
        <v>0</v>
      </c>
      <c r="S1474" s="1" t="s">
        <v>44</v>
      </c>
      <c r="T1474" s="1" t="s">
        <v>45</v>
      </c>
      <c r="U1474" s="1" t="s">
        <v>1847</v>
      </c>
      <c r="V1474" s="1" t="s">
        <v>46</v>
      </c>
      <c r="W1474" s="1" t="s">
        <v>47</v>
      </c>
      <c r="X1474" s="1" t="s">
        <v>1849</v>
      </c>
      <c r="Y1474" s="1" t="s">
        <v>49</v>
      </c>
      <c r="Z1474" s="1" t="s">
        <v>50</v>
      </c>
      <c r="AA1474" s="1" t="s">
        <v>51</v>
      </c>
      <c r="AB1474" s="1" t="s">
        <v>1849</v>
      </c>
      <c r="AC1474" s="1" t="s">
        <v>37</v>
      </c>
    </row>
    <row r="1475" spans="1:29" x14ac:dyDescent="0.25">
      <c r="A1475" s="1" t="s">
        <v>33</v>
      </c>
      <c r="B1475" s="1" t="s">
        <v>34</v>
      </c>
      <c r="C1475" s="2">
        <v>45569</v>
      </c>
      <c r="D1475" s="1" t="s">
        <v>35</v>
      </c>
      <c r="E1475" s="1" t="s">
        <v>36</v>
      </c>
      <c r="F1475" s="1" t="s">
        <v>37</v>
      </c>
      <c r="G1475" s="1" t="s">
        <v>1850</v>
      </c>
      <c r="H1475" s="1" t="s">
        <v>1851</v>
      </c>
      <c r="I1475" s="3">
        <v>0</v>
      </c>
      <c r="J1475" s="3">
        <v>216667</v>
      </c>
      <c r="K1475" s="1" t="s">
        <v>40</v>
      </c>
      <c r="L1475" s="1" t="s">
        <v>756</v>
      </c>
      <c r="M1475" s="1" t="s">
        <v>757</v>
      </c>
      <c r="N1475" s="1" t="s">
        <v>37</v>
      </c>
      <c r="O1475" s="1" t="s">
        <v>43</v>
      </c>
      <c r="P1475" s="1" t="s">
        <v>43</v>
      </c>
      <c r="Q1475" s="1" t="s">
        <v>43</v>
      </c>
      <c r="R1475" s="3">
        <v>0</v>
      </c>
      <c r="S1475" s="1" t="s">
        <v>44</v>
      </c>
      <c r="T1475" s="1" t="s">
        <v>45</v>
      </c>
      <c r="U1475" s="1" t="s">
        <v>1850</v>
      </c>
      <c r="V1475" s="1" t="s">
        <v>46</v>
      </c>
      <c r="W1475" s="1" t="s">
        <v>47</v>
      </c>
      <c r="X1475" s="1" t="s">
        <v>1852</v>
      </c>
      <c r="Y1475" s="1" t="s">
        <v>49</v>
      </c>
      <c r="Z1475" s="1" t="s">
        <v>50</v>
      </c>
      <c r="AA1475" s="1" t="s">
        <v>51</v>
      </c>
      <c r="AB1475" s="1" t="s">
        <v>1852</v>
      </c>
      <c r="AC1475" s="1" t="s">
        <v>37</v>
      </c>
    </row>
    <row r="1476" spans="1:29" x14ac:dyDescent="0.25">
      <c r="A1476" s="1" t="s">
        <v>33</v>
      </c>
      <c r="B1476" s="1" t="s">
        <v>34</v>
      </c>
      <c r="C1476" s="2">
        <v>45569</v>
      </c>
      <c r="D1476" s="1" t="s">
        <v>35</v>
      </c>
      <c r="E1476" s="1" t="s">
        <v>36</v>
      </c>
      <c r="F1476" s="1" t="s">
        <v>37</v>
      </c>
      <c r="G1476" s="1" t="s">
        <v>1853</v>
      </c>
      <c r="H1476" s="1" t="s">
        <v>1854</v>
      </c>
      <c r="I1476" s="3">
        <v>0</v>
      </c>
      <c r="J1476" s="3">
        <v>216667</v>
      </c>
      <c r="K1476" s="1" t="s">
        <v>40</v>
      </c>
      <c r="L1476" s="1" t="s">
        <v>756</v>
      </c>
      <c r="M1476" s="1" t="s">
        <v>757</v>
      </c>
      <c r="N1476" s="1" t="s">
        <v>37</v>
      </c>
      <c r="O1476" s="1" t="s">
        <v>43</v>
      </c>
      <c r="P1476" s="1" t="s">
        <v>43</v>
      </c>
      <c r="Q1476" s="1" t="s">
        <v>43</v>
      </c>
      <c r="R1476" s="3">
        <v>0</v>
      </c>
      <c r="S1476" s="1" t="s">
        <v>44</v>
      </c>
      <c r="T1476" s="1" t="s">
        <v>45</v>
      </c>
      <c r="U1476" s="1" t="s">
        <v>1853</v>
      </c>
      <c r="V1476" s="1" t="s">
        <v>46</v>
      </c>
      <c r="W1476" s="1" t="s">
        <v>47</v>
      </c>
      <c r="X1476" s="1" t="s">
        <v>1855</v>
      </c>
      <c r="Y1476" s="1" t="s">
        <v>49</v>
      </c>
      <c r="Z1476" s="1" t="s">
        <v>50</v>
      </c>
      <c r="AA1476" s="1" t="s">
        <v>51</v>
      </c>
      <c r="AB1476" s="1" t="s">
        <v>1855</v>
      </c>
      <c r="AC1476" s="1" t="s">
        <v>37</v>
      </c>
    </row>
    <row r="1477" spans="1:29" x14ac:dyDescent="0.25">
      <c r="A1477" s="1" t="s">
        <v>33</v>
      </c>
      <c r="B1477" s="1" t="s">
        <v>34</v>
      </c>
      <c r="C1477" s="2">
        <v>45572</v>
      </c>
      <c r="D1477" s="1" t="s">
        <v>35</v>
      </c>
      <c r="E1477" s="1" t="s">
        <v>36</v>
      </c>
      <c r="F1477" s="1" t="s">
        <v>37</v>
      </c>
      <c r="G1477" s="1" t="s">
        <v>1856</v>
      </c>
      <c r="H1477" s="1" t="s">
        <v>1857</v>
      </c>
      <c r="I1477" s="3">
        <v>0</v>
      </c>
      <c r="J1477" s="3">
        <v>216667</v>
      </c>
      <c r="K1477" s="1" t="s">
        <v>40</v>
      </c>
      <c r="L1477" s="1" t="s">
        <v>669</v>
      </c>
      <c r="M1477" s="1" t="s">
        <v>670</v>
      </c>
      <c r="N1477" s="1" t="s">
        <v>37</v>
      </c>
      <c r="O1477" s="1" t="s">
        <v>43</v>
      </c>
      <c r="P1477" s="1" t="s">
        <v>43</v>
      </c>
      <c r="Q1477" s="1" t="s">
        <v>43</v>
      </c>
      <c r="R1477" s="3">
        <v>0</v>
      </c>
      <c r="S1477" s="1" t="s">
        <v>44</v>
      </c>
      <c r="T1477" s="1" t="s">
        <v>45</v>
      </c>
      <c r="U1477" s="1" t="s">
        <v>1856</v>
      </c>
      <c r="V1477" s="1" t="s">
        <v>46</v>
      </c>
      <c r="W1477" s="1" t="s">
        <v>47</v>
      </c>
      <c r="X1477" s="1" t="s">
        <v>1858</v>
      </c>
      <c r="Y1477" s="1" t="s">
        <v>49</v>
      </c>
      <c r="Z1477" s="1" t="s">
        <v>50</v>
      </c>
      <c r="AA1477" s="1" t="s">
        <v>51</v>
      </c>
      <c r="AB1477" s="1" t="s">
        <v>1858</v>
      </c>
      <c r="AC1477" s="1" t="s">
        <v>37</v>
      </c>
    </row>
    <row r="1478" spans="1:29" x14ac:dyDescent="0.25">
      <c r="A1478" s="1" t="s">
        <v>33</v>
      </c>
      <c r="B1478" s="1" t="s">
        <v>34</v>
      </c>
      <c r="C1478" s="2">
        <v>45574</v>
      </c>
      <c r="D1478" s="1" t="s">
        <v>35</v>
      </c>
      <c r="E1478" s="1" t="s">
        <v>36</v>
      </c>
      <c r="F1478" s="1" t="s">
        <v>37</v>
      </c>
      <c r="G1478" s="1" t="s">
        <v>1859</v>
      </c>
      <c r="H1478" s="1" t="s">
        <v>1860</v>
      </c>
      <c r="I1478" s="3">
        <v>0</v>
      </c>
      <c r="J1478" s="3">
        <v>983136</v>
      </c>
      <c r="K1478" s="1" t="s">
        <v>40</v>
      </c>
      <c r="L1478" s="1" t="s">
        <v>718</v>
      </c>
      <c r="M1478" s="1" t="s">
        <v>719</v>
      </c>
      <c r="N1478" s="1" t="s">
        <v>37</v>
      </c>
      <c r="O1478" s="1" t="s">
        <v>43</v>
      </c>
      <c r="P1478" s="1" t="s">
        <v>43</v>
      </c>
      <c r="Q1478" s="1" t="s">
        <v>43</v>
      </c>
      <c r="R1478" s="3">
        <v>0</v>
      </c>
      <c r="S1478" s="1" t="s">
        <v>44</v>
      </c>
      <c r="T1478" s="1" t="s">
        <v>45</v>
      </c>
      <c r="U1478" s="1" t="s">
        <v>1859</v>
      </c>
      <c r="V1478" s="1" t="s">
        <v>46</v>
      </c>
      <c r="W1478" s="1" t="s">
        <v>47</v>
      </c>
      <c r="X1478" s="1" t="s">
        <v>1861</v>
      </c>
      <c r="Y1478" s="1" t="s">
        <v>49</v>
      </c>
      <c r="Z1478" s="1" t="s">
        <v>50</v>
      </c>
      <c r="AA1478" s="1" t="s">
        <v>51</v>
      </c>
      <c r="AB1478" s="1" t="s">
        <v>1861</v>
      </c>
      <c r="AC1478" s="1" t="s">
        <v>37</v>
      </c>
    </row>
    <row r="1479" spans="1:29" x14ac:dyDescent="0.25">
      <c r="A1479" s="1" t="s">
        <v>33</v>
      </c>
      <c r="B1479" s="1" t="s">
        <v>34</v>
      </c>
      <c r="C1479" s="2">
        <v>45576</v>
      </c>
      <c r="D1479" s="1" t="s">
        <v>35</v>
      </c>
      <c r="E1479" s="1" t="s">
        <v>36</v>
      </c>
      <c r="F1479" s="1" t="s">
        <v>37</v>
      </c>
      <c r="G1479" s="1" t="s">
        <v>1862</v>
      </c>
      <c r="H1479" s="1" t="s">
        <v>1863</v>
      </c>
      <c r="I1479" s="3">
        <v>0</v>
      </c>
      <c r="J1479" s="3">
        <v>390000</v>
      </c>
      <c r="K1479" s="1" t="s">
        <v>40</v>
      </c>
      <c r="L1479" s="1" t="s">
        <v>649</v>
      </c>
      <c r="M1479" s="1" t="s">
        <v>650</v>
      </c>
      <c r="N1479" s="1" t="s">
        <v>37</v>
      </c>
      <c r="O1479" s="1" t="s">
        <v>43</v>
      </c>
      <c r="P1479" s="1" t="s">
        <v>43</v>
      </c>
      <c r="Q1479" s="1" t="s">
        <v>43</v>
      </c>
      <c r="R1479" s="3">
        <v>0</v>
      </c>
      <c r="S1479" s="1" t="s">
        <v>44</v>
      </c>
      <c r="T1479" s="1" t="s">
        <v>45</v>
      </c>
      <c r="U1479" s="1" t="s">
        <v>1862</v>
      </c>
      <c r="V1479" s="1" t="s">
        <v>46</v>
      </c>
      <c r="W1479" s="1" t="s">
        <v>47</v>
      </c>
      <c r="X1479" s="1" t="s">
        <v>1864</v>
      </c>
      <c r="Y1479" s="1" t="s">
        <v>49</v>
      </c>
      <c r="Z1479" s="1" t="s">
        <v>50</v>
      </c>
      <c r="AA1479" s="1" t="s">
        <v>51</v>
      </c>
      <c r="AB1479" s="1" t="s">
        <v>1864</v>
      </c>
      <c r="AC1479" s="1" t="s">
        <v>37</v>
      </c>
    </row>
    <row r="1480" spans="1:29" x14ac:dyDescent="0.25">
      <c r="A1480" s="1" t="s">
        <v>33</v>
      </c>
      <c r="B1480" s="1" t="s">
        <v>34</v>
      </c>
      <c r="C1480" s="2">
        <v>45576</v>
      </c>
      <c r="D1480" s="1" t="s">
        <v>35</v>
      </c>
      <c r="E1480" s="1" t="s">
        <v>36</v>
      </c>
      <c r="F1480" s="1" t="s">
        <v>37</v>
      </c>
      <c r="G1480" s="1" t="s">
        <v>1862</v>
      </c>
      <c r="H1480" s="1" t="s">
        <v>1865</v>
      </c>
      <c r="I1480" s="3">
        <v>0</v>
      </c>
      <c r="J1480" s="3">
        <v>216667</v>
      </c>
      <c r="K1480" s="1" t="s">
        <v>40</v>
      </c>
      <c r="L1480" s="1" t="s">
        <v>148</v>
      </c>
      <c r="M1480" s="1" t="s">
        <v>149</v>
      </c>
      <c r="N1480" s="1" t="s">
        <v>37</v>
      </c>
      <c r="O1480" s="1" t="s">
        <v>43</v>
      </c>
      <c r="P1480" s="1" t="s">
        <v>43</v>
      </c>
      <c r="Q1480" s="1" t="s">
        <v>43</v>
      </c>
      <c r="R1480" s="3">
        <v>0</v>
      </c>
      <c r="S1480" s="1" t="s">
        <v>44</v>
      </c>
      <c r="T1480" s="1" t="s">
        <v>45</v>
      </c>
      <c r="U1480" s="1" t="s">
        <v>1862</v>
      </c>
      <c r="V1480" s="1" t="s">
        <v>46</v>
      </c>
      <c r="W1480" s="1" t="s">
        <v>47</v>
      </c>
      <c r="X1480" s="1" t="s">
        <v>1864</v>
      </c>
      <c r="Y1480" s="1" t="s">
        <v>49</v>
      </c>
      <c r="Z1480" s="1" t="s">
        <v>50</v>
      </c>
      <c r="AA1480" s="1" t="s">
        <v>51</v>
      </c>
      <c r="AB1480" s="1" t="s">
        <v>1864</v>
      </c>
      <c r="AC1480" s="1" t="s">
        <v>37</v>
      </c>
    </row>
    <row r="1481" spans="1:29" x14ac:dyDescent="0.25">
      <c r="A1481" s="1" t="s">
        <v>33</v>
      </c>
      <c r="B1481" s="1" t="s">
        <v>34</v>
      </c>
      <c r="C1481" s="2">
        <v>45576</v>
      </c>
      <c r="D1481" s="1" t="s">
        <v>35</v>
      </c>
      <c r="E1481" s="1" t="s">
        <v>36</v>
      </c>
      <c r="F1481" s="1" t="s">
        <v>37</v>
      </c>
      <c r="G1481" s="1" t="s">
        <v>1862</v>
      </c>
      <c r="H1481" s="1" t="s">
        <v>1865</v>
      </c>
      <c r="I1481" s="3">
        <v>0</v>
      </c>
      <c r="J1481" s="3">
        <v>4246667</v>
      </c>
      <c r="K1481" s="1" t="s">
        <v>40</v>
      </c>
      <c r="L1481" s="1" t="s">
        <v>567</v>
      </c>
      <c r="M1481" s="1" t="s">
        <v>568</v>
      </c>
      <c r="N1481" s="1" t="s">
        <v>37</v>
      </c>
      <c r="O1481" s="1" t="s">
        <v>43</v>
      </c>
      <c r="P1481" s="1" t="s">
        <v>43</v>
      </c>
      <c r="Q1481" s="1" t="s">
        <v>43</v>
      </c>
      <c r="R1481" s="3">
        <v>0</v>
      </c>
      <c r="S1481" s="1" t="s">
        <v>44</v>
      </c>
      <c r="T1481" s="1" t="s">
        <v>45</v>
      </c>
      <c r="U1481" s="1" t="s">
        <v>1862</v>
      </c>
      <c r="V1481" s="1" t="s">
        <v>46</v>
      </c>
      <c r="W1481" s="1" t="s">
        <v>47</v>
      </c>
      <c r="X1481" s="1" t="s">
        <v>1864</v>
      </c>
      <c r="Y1481" s="1" t="s">
        <v>49</v>
      </c>
      <c r="Z1481" s="1" t="s">
        <v>50</v>
      </c>
      <c r="AA1481" s="1" t="s">
        <v>51</v>
      </c>
      <c r="AB1481" s="1" t="s">
        <v>1864</v>
      </c>
      <c r="AC1481" s="1" t="s">
        <v>37</v>
      </c>
    </row>
    <row r="1482" spans="1:29" x14ac:dyDescent="0.25">
      <c r="A1482" s="1" t="s">
        <v>33</v>
      </c>
      <c r="B1482" s="1" t="s">
        <v>34</v>
      </c>
      <c r="C1482" s="2">
        <v>45576</v>
      </c>
      <c r="D1482" s="1" t="s">
        <v>35</v>
      </c>
      <c r="E1482" s="1" t="s">
        <v>36</v>
      </c>
      <c r="F1482" s="1" t="s">
        <v>37</v>
      </c>
      <c r="G1482" s="1" t="s">
        <v>1862</v>
      </c>
      <c r="H1482" s="1" t="s">
        <v>1865</v>
      </c>
      <c r="I1482" s="3">
        <v>0</v>
      </c>
      <c r="J1482" s="3">
        <v>43333</v>
      </c>
      <c r="K1482" s="1" t="s">
        <v>40</v>
      </c>
      <c r="L1482" s="1" t="s">
        <v>252</v>
      </c>
      <c r="M1482" s="1" t="s">
        <v>253</v>
      </c>
      <c r="N1482" s="1" t="s">
        <v>37</v>
      </c>
      <c r="O1482" s="1" t="s">
        <v>43</v>
      </c>
      <c r="P1482" s="1" t="s">
        <v>43</v>
      </c>
      <c r="Q1482" s="1" t="s">
        <v>43</v>
      </c>
      <c r="R1482" s="3">
        <v>0</v>
      </c>
      <c r="S1482" s="1" t="s">
        <v>44</v>
      </c>
      <c r="T1482" s="1" t="s">
        <v>45</v>
      </c>
      <c r="U1482" s="1" t="s">
        <v>1862</v>
      </c>
      <c r="V1482" s="1" t="s">
        <v>46</v>
      </c>
      <c r="W1482" s="1" t="s">
        <v>47</v>
      </c>
      <c r="X1482" s="1" t="s">
        <v>1864</v>
      </c>
      <c r="Y1482" s="1" t="s">
        <v>49</v>
      </c>
      <c r="Z1482" s="1" t="s">
        <v>50</v>
      </c>
      <c r="AA1482" s="1" t="s">
        <v>51</v>
      </c>
      <c r="AB1482" s="1" t="s">
        <v>1864</v>
      </c>
      <c r="AC1482" s="1" t="s">
        <v>37</v>
      </c>
    </row>
    <row r="1483" spans="1:29" x14ac:dyDescent="0.25">
      <c r="A1483" s="1" t="s">
        <v>33</v>
      </c>
      <c r="B1483" s="1" t="s">
        <v>34</v>
      </c>
      <c r="C1483" s="2">
        <v>45576</v>
      </c>
      <c r="D1483" s="1" t="s">
        <v>35</v>
      </c>
      <c r="E1483" s="1" t="s">
        <v>36</v>
      </c>
      <c r="F1483" s="1" t="s">
        <v>37</v>
      </c>
      <c r="G1483" s="1" t="s">
        <v>1862</v>
      </c>
      <c r="H1483" s="1" t="s">
        <v>1865</v>
      </c>
      <c r="I1483" s="3">
        <v>0</v>
      </c>
      <c r="J1483" s="3">
        <v>1690001</v>
      </c>
      <c r="K1483" s="1" t="s">
        <v>40</v>
      </c>
      <c r="L1483" s="1" t="s">
        <v>115</v>
      </c>
      <c r="M1483" s="1" t="s">
        <v>116</v>
      </c>
      <c r="N1483" s="1" t="s">
        <v>37</v>
      </c>
      <c r="O1483" s="1" t="s">
        <v>43</v>
      </c>
      <c r="P1483" s="1" t="s">
        <v>43</v>
      </c>
      <c r="Q1483" s="1" t="s">
        <v>43</v>
      </c>
      <c r="R1483" s="3">
        <v>0</v>
      </c>
      <c r="S1483" s="1" t="s">
        <v>44</v>
      </c>
      <c r="T1483" s="1" t="s">
        <v>45</v>
      </c>
      <c r="U1483" s="1" t="s">
        <v>1862</v>
      </c>
      <c r="V1483" s="1" t="s">
        <v>46</v>
      </c>
      <c r="W1483" s="1" t="s">
        <v>47</v>
      </c>
      <c r="X1483" s="1" t="s">
        <v>1864</v>
      </c>
      <c r="Y1483" s="1" t="s">
        <v>49</v>
      </c>
      <c r="Z1483" s="1" t="s">
        <v>50</v>
      </c>
      <c r="AA1483" s="1" t="s">
        <v>51</v>
      </c>
      <c r="AB1483" s="1" t="s">
        <v>1864</v>
      </c>
      <c r="AC1483" s="1" t="s">
        <v>37</v>
      </c>
    </row>
    <row r="1484" spans="1:29" x14ac:dyDescent="0.25">
      <c r="A1484" s="1" t="s">
        <v>33</v>
      </c>
      <c r="B1484" s="1" t="s">
        <v>34</v>
      </c>
      <c r="C1484" s="2">
        <v>45576</v>
      </c>
      <c r="D1484" s="1" t="s">
        <v>35</v>
      </c>
      <c r="E1484" s="1" t="s">
        <v>36</v>
      </c>
      <c r="F1484" s="1" t="s">
        <v>37</v>
      </c>
      <c r="G1484" s="1" t="s">
        <v>1862</v>
      </c>
      <c r="H1484" s="1" t="s">
        <v>1865</v>
      </c>
      <c r="I1484" s="3">
        <v>0</v>
      </c>
      <c r="J1484" s="3">
        <v>996667</v>
      </c>
      <c r="K1484" s="1" t="s">
        <v>40</v>
      </c>
      <c r="L1484" s="1" t="s">
        <v>119</v>
      </c>
      <c r="M1484" s="1" t="s">
        <v>120</v>
      </c>
      <c r="N1484" s="1" t="s">
        <v>37</v>
      </c>
      <c r="O1484" s="1" t="s">
        <v>43</v>
      </c>
      <c r="P1484" s="1" t="s">
        <v>43</v>
      </c>
      <c r="Q1484" s="1" t="s">
        <v>43</v>
      </c>
      <c r="R1484" s="3">
        <v>0</v>
      </c>
      <c r="S1484" s="1" t="s">
        <v>44</v>
      </c>
      <c r="T1484" s="1" t="s">
        <v>45</v>
      </c>
      <c r="U1484" s="1" t="s">
        <v>1862</v>
      </c>
      <c r="V1484" s="1" t="s">
        <v>46</v>
      </c>
      <c r="W1484" s="1" t="s">
        <v>47</v>
      </c>
      <c r="X1484" s="1" t="s">
        <v>1864</v>
      </c>
      <c r="Y1484" s="1" t="s">
        <v>49</v>
      </c>
      <c r="Z1484" s="1" t="s">
        <v>50</v>
      </c>
      <c r="AA1484" s="1" t="s">
        <v>51</v>
      </c>
      <c r="AB1484" s="1" t="s">
        <v>1864</v>
      </c>
      <c r="AC1484" s="1" t="s">
        <v>37</v>
      </c>
    </row>
    <row r="1485" spans="1:29" x14ac:dyDescent="0.25">
      <c r="A1485" s="1" t="s">
        <v>33</v>
      </c>
      <c r="B1485" s="1" t="s">
        <v>34</v>
      </c>
      <c r="C1485" s="2">
        <v>45576</v>
      </c>
      <c r="D1485" s="1" t="s">
        <v>35</v>
      </c>
      <c r="E1485" s="1" t="s">
        <v>36</v>
      </c>
      <c r="F1485" s="1" t="s">
        <v>37</v>
      </c>
      <c r="G1485" s="1" t="s">
        <v>1862</v>
      </c>
      <c r="H1485" s="1" t="s">
        <v>1865</v>
      </c>
      <c r="I1485" s="3">
        <v>0</v>
      </c>
      <c r="J1485" s="3">
        <v>86667</v>
      </c>
      <c r="K1485" s="1" t="s">
        <v>40</v>
      </c>
      <c r="L1485" s="1" t="s">
        <v>1625</v>
      </c>
      <c r="M1485" s="1" t="s">
        <v>749</v>
      </c>
      <c r="N1485" s="1" t="s">
        <v>37</v>
      </c>
      <c r="O1485" s="1" t="s">
        <v>43</v>
      </c>
      <c r="P1485" s="1" t="s">
        <v>43</v>
      </c>
      <c r="Q1485" s="1" t="s">
        <v>43</v>
      </c>
      <c r="R1485" s="3">
        <v>0</v>
      </c>
      <c r="S1485" s="1" t="s">
        <v>44</v>
      </c>
      <c r="T1485" s="1" t="s">
        <v>45</v>
      </c>
      <c r="U1485" s="1" t="s">
        <v>1862</v>
      </c>
      <c r="V1485" s="1" t="s">
        <v>46</v>
      </c>
      <c r="W1485" s="1" t="s">
        <v>47</v>
      </c>
      <c r="X1485" s="1" t="s">
        <v>1864</v>
      </c>
      <c r="Y1485" s="1" t="s">
        <v>49</v>
      </c>
      <c r="Z1485" s="1" t="s">
        <v>50</v>
      </c>
      <c r="AA1485" s="1" t="s">
        <v>51</v>
      </c>
      <c r="AB1485" s="1" t="s">
        <v>1864</v>
      </c>
      <c r="AC1485" s="1" t="s">
        <v>37</v>
      </c>
    </row>
    <row r="1486" spans="1:29" x14ac:dyDescent="0.25">
      <c r="A1486" s="1" t="s">
        <v>33</v>
      </c>
      <c r="B1486" s="1" t="s">
        <v>34</v>
      </c>
      <c r="C1486" s="2">
        <v>45576</v>
      </c>
      <c r="D1486" s="1" t="s">
        <v>35</v>
      </c>
      <c r="E1486" s="1" t="s">
        <v>36</v>
      </c>
      <c r="F1486" s="1" t="s">
        <v>37</v>
      </c>
      <c r="G1486" s="1" t="s">
        <v>1862</v>
      </c>
      <c r="H1486" s="1" t="s">
        <v>1865</v>
      </c>
      <c r="I1486" s="3">
        <v>0</v>
      </c>
      <c r="J1486" s="3">
        <v>3076666</v>
      </c>
      <c r="K1486" s="1" t="s">
        <v>40</v>
      </c>
      <c r="L1486" s="1" t="s">
        <v>601</v>
      </c>
      <c r="M1486" s="1" t="s">
        <v>602</v>
      </c>
      <c r="N1486" s="1" t="s">
        <v>37</v>
      </c>
      <c r="O1486" s="1" t="s">
        <v>43</v>
      </c>
      <c r="P1486" s="1" t="s">
        <v>43</v>
      </c>
      <c r="Q1486" s="1" t="s">
        <v>43</v>
      </c>
      <c r="R1486" s="3">
        <v>0</v>
      </c>
      <c r="S1486" s="1" t="s">
        <v>44</v>
      </c>
      <c r="T1486" s="1" t="s">
        <v>45</v>
      </c>
      <c r="U1486" s="1" t="s">
        <v>1862</v>
      </c>
      <c r="V1486" s="1" t="s">
        <v>46</v>
      </c>
      <c r="W1486" s="1" t="s">
        <v>47</v>
      </c>
      <c r="X1486" s="1" t="s">
        <v>1864</v>
      </c>
      <c r="Y1486" s="1" t="s">
        <v>49</v>
      </c>
      <c r="Z1486" s="1" t="s">
        <v>50</v>
      </c>
      <c r="AA1486" s="1" t="s">
        <v>51</v>
      </c>
      <c r="AB1486" s="1" t="s">
        <v>1864</v>
      </c>
      <c r="AC1486" s="1" t="s">
        <v>37</v>
      </c>
    </row>
    <row r="1487" spans="1:29" x14ac:dyDescent="0.25">
      <c r="A1487" s="1" t="s">
        <v>33</v>
      </c>
      <c r="B1487" s="1" t="s">
        <v>34</v>
      </c>
      <c r="C1487" s="2">
        <v>45576</v>
      </c>
      <c r="D1487" s="1" t="s">
        <v>35</v>
      </c>
      <c r="E1487" s="1" t="s">
        <v>36</v>
      </c>
      <c r="F1487" s="1" t="s">
        <v>37</v>
      </c>
      <c r="G1487" s="1" t="s">
        <v>1862</v>
      </c>
      <c r="H1487" s="1" t="s">
        <v>1865</v>
      </c>
      <c r="I1487" s="3">
        <v>0</v>
      </c>
      <c r="J1487" s="3">
        <v>260000</v>
      </c>
      <c r="K1487" s="1" t="s">
        <v>40</v>
      </c>
      <c r="L1487" s="1" t="s">
        <v>721</v>
      </c>
      <c r="M1487" s="1" t="s">
        <v>722</v>
      </c>
      <c r="N1487" s="1" t="s">
        <v>37</v>
      </c>
      <c r="O1487" s="1" t="s">
        <v>43</v>
      </c>
      <c r="P1487" s="1" t="s">
        <v>43</v>
      </c>
      <c r="Q1487" s="1" t="s">
        <v>43</v>
      </c>
      <c r="R1487" s="3">
        <v>0</v>
      </c>
      <c r="S1487" s="1" t="s">
        <v>44</v>
      </c>
      <c r="T1487" s="1" t="s">
        <v>45</v>
      </c>
      <c r="U1487" s="1" t="s">
        <v>1862</v>
      </c>
      <c r="V1487" s="1" t="s">
        <v>46</v>
      </c>
      <c r="W1487" s="1" t="s">
        <v>47</v>
      </c>
      <c r="X1487" s="1" t="s">
        <v>1864</v>
      </c>
      <c r="Y1487" s="1" t="s">
        <v>49</v>
      </c>
      <c r="Z1487" s="1" t="s">
        <v>50</v>
      </c>
      <c r="AA1487" s="1" t="s">
        <v>51</v>
      </c>
      <c r="AB1487" s="1" t="s">
        <v>1864</v>
      </c>
      <c r="AC1487" s="1" t="s">
        <v>37</v>
      </c>
    </row>
    <row r="1488" spans="1:29" x14ac:dyDescent="0.25">
      <c r="A1488" s="1" t="s">
        <v>33</v>
      </c>
      <c r="B1488" s="1" t="s">
        <v>34</v>
      </c>
      <c r="C1488" s="2">
        <v>45576</v>
      </c>
      <c r="D1488" s="1" t="s">
        <v>35</v>
      </c>
      <c r="E1488" s="1" t="s">
        <v>36</v>
      </c>
      <c r="F1488" s="1" t="s">
        <v>37</v>
      </c>
      <c r="G1488" s="1" t="s">
        <v>1862</v>
      </c>
      <c r="H1488" s="1" t="s">
        <v>1865</v>
      </c>
      <c r="I1488" s="3">
        <v>0</v>
      </c>
      <c r="J1488" s="3">
        <v>43811</v>
      </c>
      <c r="K1488" s="1" t="s">
        <v>40</v>
      </c>
      <c r="L1488" s="1" t="s">
        <v>1402</v>
      </c>
      <c r="M1488" s="1" t="s">
        <v>837</v>
      </c>
      <c r="N1488" s="1" t="s">
        <v>37</v>
      </c>
      <c r="O1488" s="1" t="s">
        <v>43</v>
      </c>
      <c r="P1488" s="1" t="s">
        <v>43</v>
      </c>
      <c r="Q1488" s="1" t="s">
        <v>43</v>
      </c>
      <c r="R1488" s="3">
        <v>0</v>
      </c>
      <c r="S1488" s="1" t="s">
        <v>44</v>
      </c>
      <c r="T1488" s="1" t="s">
        <v>45</v>
      </c>
      <c r="U1488" s="1" t="s">
        <v>1862</v>
      </c>
      <c r="V1488" s="1" t="s">
        <v>46</v>
      </c>
      <c r="W1488" s="1" t="s">
        <v>47</v>
      </c>
      <c r="X1488" s="1" t="s">
        <v>1864</v>
      </c>
      <c r="Y1488" s="1" t="s">
        <v>49</v>
      </c>
      <c r="Z1488" s="1" t="s">
        <v>50</v>
      </c>
      <c r="AA1488" s="1" t="s">
        <v>51</v>
      </c>
      <c r="AB1488" s="1" t="s">
        <v>1864</v>
      </c>
      <c r="AC1488" s="1" t="s">
        <v>37</v>
      </c>
    </row>
    <row r="1489" spans="1:29" x14ac:dyDescent="0.25">
      <c r="A1489" s="1" t="s">
        <v>33</v>
      </c>
      <c r="B1489" s="1" t="s">
        <v>34</v>
      </c>
      <c r="C1489" s="2">
        <v>45576</v>
      </c>
      <c r="D1489" s="1" t="s">
        <v>35</v>
      </c>
      <c r="E1489" s="1" t="s">
        <v>36</v>
      </c>
      <c r="F1489" s="1" t="s">
        <v>37</v>
      </c>
      <c r="G1489" s="1" t="s">
        <v>1862</v>
      </c>
      <c r="H1489" s="1" t="s">
        <v>1865</v>
      </c>
      <c r="I1489" s="3">
        <v>0</v>
      </c>
      <c r="J1489" s="3">
        <v>1560000</v>
      </c>
      <c r="K1489" s="1" t="s">
        <v>40</v>
      </c>
      <c r="L1489" s="1" t="s">
        <v>119</v>
      </c>
      <c r="M1489" s="1" t="s">
        <v>120</v>
      </c>
      <c r="N1489" s="1" t="s">
        <v>37</v>
      </c>
      <c r="O1489" s="1" t="s">
        <v>43</v>
      </c>
      <c r="P1489" s="1" t="s">
        <v>43</v>
      </c>
      <c r="Q1489" s="1" t="s">
        <v>43</v>
      </c>
      <c r="R1489" s="3">
        <v>0</v>
      </c>
      <c r="S1489" s="1" t="s">
        <v>44</v>
      </c>
      <c r="T1489" s="1" t="s">
        <v>45</v>
      </c>
      <c r="U1489" s="1" t="s">
        <v>1862</v>
      </c>
      <c r="V1489" s="1" t="s">
        <v>46</v>
      </c>
      <c r="W1489" s="1" t="s">
        <v>47</v>
      </c>
      <c r="X1489" s="1" t="s">
        <v>1864</v>
      </c>
      <c r="Y1489" s="1" t="s">
        <v>49</v>
      </c>
      <c r="Z1489" s="1" t="s">
        <v>50</v>
      </c>
      <c r="AA1489" s="1" t="s">
        <v>51</v>
      </c>
      <c r="AB1489" s="1" t="s">
        <v>1864</v>
      </c>
      <c r="AC1489" s="1" t="s">
        <v>37</v>
      </c>
    </row>
    <row r="1490" spans="1:29" x14ac:dyDescent="0.25">
      <c r="A1490" s="1" t="s">
        <v>33</v>
      </c>
      <c r="B1490" s="1" t="s">
        <v>34</v>
      </c>
      <c r="C1490" s="2">
        <v>45580</v>
      </c>
      <c r="D1490" s="1" t="s">
        <v>35</v>
      </c>
      <c r="E1490" s="1" t="s">
        <v>36</v>
      </c>
      <c r="F1490" s="1" t="s">
        <v>37</v>
      </c>
      <c r="G1490" s="1" t="s">
        <v>1866</v>
      </c>
      <c r="H1490" s="1" t="s">
        <v>1867</v>
      </c>
      <c r="I1490" s="3">
        <v>0</v>
      </c>
      <c r="J1490" s="3">
        <v>563334</v>
      </c>
      <c r="K1490" s="1" t="s">
        <v>40</v>
      </c>
      <c r="L1490" s="1" t="s">
        <v>150</v>
      </c>
      <c r="M1490" s="1" t="s">
        <v>151</v>
      </c>
      <c r="N1490" s="1" t="s">
        <v>37</v>
      </c>
      <c r="O1490" s="1" t="s">
        <v>43</v>
      </c>
      <c r="P1490" s="1" t="s">
        <v>43</v>
      </c>
      <c r="Q1490" s="1" t="s">
        <v>43</v>
      </c>
      <c r="R1490" s="3">
        <v>0</v>
      </c>
      <c r="S1490" s="1" t="s">
        <v>44</v>
      </c>
      <c r="T1490" s="1" t="s">
        <v>45</v>
      </c>
      <c r="U1490" s="1" t="s">
        <v>1866</v>
      </c>
      <c r="V1490" s="1" t="s">
        <v>46</v>
      </c>
      <c r="W1490" s="1" t="s">
        <v>47</v>
      </c>
      <c r="X1490" s="1" t="s">
        <v>1868</v>
      </c>
      <c r="Y1490" s="1" t="s">
        <v>49</v>
      </c>
      <c r="Z1490" s="1" t="s">
        <v>50</v>
      </c>
      <c r="AA1490" s="1" t="s">
        <v>51</v>
      </c>
      <c r="AB1490" s="1" t="s">
        <v>1868</v>
      </c>
      <c r="AC1490" s="1" t="s">
        <v>37</v>
      </c>
    </row>
    <row r="1491" spans="1:29" x14ac:dyDescent="0.25">
      <c r="A1491" s="1" t="s">
        <v>33</v>
      </c>
      <c r="B1491" s="1" t="s">
        <v>34</v>
      </c>
      <c r="C1491" s="2">
        <v>45583</v>
      </c>
      <c r="D1491" s="1" t="s">
        <v>35</v>
      </c>
      <c r="E1491" s="1" t="s">
        <v>36</v>
      </c>
      <c r="F1491" s="1" t="s">
        <v>37</v>
      </c>
      <c r="G1491" s="1" t="s">
        <v>1869</v>
      </c>
      <c r="H1491" s="1" t="s">
        <v>1870</v>
      </c>
      <c r="I1491" s="3">
        <v>0</v>
      </c>
      <c r="J1491" s="3">
        <v>43334</v>
      </c>
      <c r="K1491" s="1" t="s">
        <v>40</v>
      </c>
      <c r="L1491" s="1" t="s">
        <v>744</v>
      </c>
      <c r="M1491" s="1" t="s">
        <v>745</v>
      </c>
      <c r="N1491" s="1" t="s">
        <v>37</v>
      </c>
      <c r="O1491" s="1" t="s">
        <v>43</v>
      </c>
      <c r="P1491" s="1" t="s">
        <v>43</v>
      </c>
      <c r="Q1491" s="1" t="s">
        <v>43</v>
      </c>
      <c r="R1491" s="3">
        <v>0</v>
      </c>
      <c r="S1491" s="1" t="s">
        <v>44</v>
      </c>
      <c r="T1491" s="1" t="s">
        <v>45</v>
      </c>
      <c r="U1491" s="1" t="s">
        <v>1869</v>
      </c>
      <c r="V1491" s="1" t="s">
        <v>46</v>
      </c>
      <c r="W1491" s="1" t="s">
        <v>47</v>
      </c>
      <c r="X1491" s="1" t="s">
        <v>1871</v>
      </c>
      <c r="Y1491" s="1" t="s">
        <v>49</v>
      </c>
      <c r="Z1491" s="1" t="s">
        <v>50</v>
      </c>
      <c r="AA1491" s="1" t="s">
        <v>51</v>
      </c>
      <c r="AB1491" s="1" t="s">
        <v>1871</v>
      </c>
      <c r="AC1491" s="1" t="s">
        <v>37</v>
      </c>
    </row>
    <row r="1492" spans="1:29" x14ac:dyDescent="0.25">
      <c r="A1492" s="1" t="s">
        <v>33</v>
      </c>
      <c r="B1492" s="1" t="s">
        <v>34</v>
      </c>
      <c r="C1492" s="2">
        <v>45588</v>
      </c>
      <c r="D1492" s="1" t="s">
        <v>35</v>
      </c>
      <c r="E1492" s="1" t="s">
        <v>36</v>
      </c>
      <c r="F1492" s="1" t="s">
        <v>37</v>
      </c>
      <c r="G1492" s="1" t="s">
        <v>1872</v>
      </c>
      <c r="H1492" s="1" t="s">
        <v>1873</v>
      </c>
      <c r="I1492" s="3">
        <v>0</v>
      </c>
      <c r="J1492" s="3">
        <v>6326667</v>
      </c>
      <c r="K1492" s="1" t="s">
        <v>40</v>
      </c>
      <c r="L1492" s="1" t="s">
        <v>77</v>
      </c>
      <c r="M1492" s="1" t="s">
        <v>78</v>
      </c>
      <c r="N1492" s="1" t="s">
        <v>37</v>
      </c>
      <c r="O1492" s="1" t="s">
        <v>43</v>
      </c>
      <c r="P1492" s="1" t="s">
        <v>43</v>
      </c>
      <c r="Q1492" s="1" t="s">
        <v>43</v>
      </c>
      <c r="R1492" s="3">
        <v>0</v>
      </c>
      <c r="S1492" s="1" t="s">
        <v>44</v>
      </c>
      <c r="T1492" s="1" t="s">
        <v>45</v>
      </c>
      <c r="U1492" s="1" t="s">
        <v>1872</v>
      </c>
      <c r="V1492" s="1" t="s">
        <v>46</v>
      </c>
      <c r="W1492" s="1" t="s">
        <v>47</v>
      </c>
      <c r="X1492" s="1" t="s">
        <v>1874</v>
      </c>
      <c r="Y1492" s="1" t="s">
        <v>49</v>
      </c>
      <c r="Z1492" s="1" t="s">
        <v>50</v>
      </c>
      <c r="AA1492" s="1" t="s">
        <v>51</v>
      </c>
      <c r="AB1492" s="1" t="s">
        <v>1874</v>
      </c>
      <c r="AC1492" s="1" t="s">
        <v>37</v>
      </c>
    </row>
    <row r="1493" spans="1:29" x14ac:dyDescent="0.25">
      <c r="A1493" s="1" t="s">
        <v>33</v>
      </c>
      <c r="B1493" s="1" t="s">
        <v>34</v>
      </c>
      <c r="C1493" s="2">
        <v>45596</v>
      </c>
      <c r="D1493" s="1" t="s">
        <v>238</v>
      </c>
      <c r="E1493" s="1" t="s">
        <v>239</v>
      </c>
      <c r="F1493" s="1" t="s">
        <v>37</v>
      </c>
      <c r="G1493" s="1" t="s">
        <v>1875</v>
      </c>
      <c r="H1493" s="1" t="s">
        <v>1876</v>
      </c>
      <c r="I1493" s="3">
        <v>0</v>
      </c>
      <c r="J1493" s="3">
        <v>393640</v>
      </c>
      <c r="K1493" s="1" t="s">
        <v>40</v>
      </c>
      <c r="L1493" s="1" t="s">
        <v>794</v>
      </c>
      <c r="M1493" s="1" t="s">
        <v>795</v>
      </c>
      <c r="N1493" s="1" t="s">
        <v>37</v>
      </c>
      <c r="O1493" s="1" t="s">
        <v>43</v>
      </c>
      <c r="P1493" s="1" t="s">
        <v>43</v>
      </c>
      <c r="Q1493" s="1" t="s">
        <v>43</v>
      </c>
      <c r="R1493" s="3">
        <v>0</v>
      </c>
      <c r="S1493" s="1" t="s">
        <v>44</v>
      </c>
      <c r="T1493" s="1" t="s">
        <v>45</v>
      </c>
      <c r="U1493" s="1" t="s">
        <v>1875</v>
      </c>
      <c r="V1493" s="1" t="s">
        <v>46</v>
      </c>
      <c r="W1493" s="1" t="s">
        <v>81</v>
      </c>
      <c r="X1493" s="1" t="s">
        <v>1877</v>
      </c>
      <c r="Y1493" s="1" t="s">
        <v>245</v>
      </c>
      <c r="Z1493" s="1" t="s">
        <v>84</v>
      </c>
      <c r="AA1493" s="1" t="s">
        <v>51</v>
      </c>
      <c r="AB1493" s="1" t="s">
        <v>1877</v>
      </c>
      <c r="AC1493" s="1" t="s">
        <v>37</v>
      </c>
    </row>
    <row r="1494" spans="1:29" x14ac:dyDescent="0.25">
      <c r="A1494" s="1" t="s">
        <v>33</v>
      </c>
      <c r="B1494" s="1" t="s">
        <v>34</v>
      </c>
      <c r="C1494" s="2">
        <v>45596</v>
      </c>
      <c r="D1494" s="1" t="s">
        <v>238</v>
      </c>
      <c r="E1494" s="1" t="s">
        <v>239</v>
      </c>
      <c r="F1494" s="1" t="s">
        <v>37</v>
      </c>
      <c r="G1494" s="1" t="s">
        <v>1875</v>
      </c>
      <c r="H1494" s="1" t="s">
        <v>1878</v>
      </c>
      <c r="J1494" s="3">
        <v>0</v>
      </c>
      <c r="K1494" s="1" t="s">
        <v>40</v>
      </c>
      <c r="L1494" s="1" t="s">
        <v>214</v>
      </c>
      <c r="M1494" s="1" t="s">
        <v>215</v>
      </c>
      <c r="N1494" s="1" t="s">
        <v>37</v>
      </c>
      <c r="O1494" s="1" t="s">
        <v>43</v>
      </c>
      <c r="P1494" s="1" t="s">
        <v>43</v>
      </c>
      <c r="Q1494" s="1" t="s">
        <v>43</v>
      </c>
      <c r="R1494" s="3">
        <v>0</v>
      </c>
      <c r="S1494" s="1" t="s">
        <v>44</v>
      </c>
      <c r="T1494" s="1" t="s">
        <v>45</v>
      </c>
      <c r="U1494" s="1" t="s">
        <v>1875</v>
      </c>
      <c r="V1494" s="1" t="s">
        <v>46</v>
      </c>
      <c r="W1494" s="1" t="s">
        <v>81</v>
      </c>
      <c r="X1494" s="1" t="s">
        <v>1877</v>
      </c>
      <c r="Y1494" s="1" t="s">
        <v>245</v>
      </c>
      <c r="Z1494" s="1" t="s">
        <v>84</v>
      </c>
      <c r="AA1494" s="1" t="s">
        <v>51</v>
      </c>
      <c r="AB1494" s="1" t="s">
        <v>1877</v>
      </c>
      <c r="AC1494" s="1" t="s">
        <v>37</v>
      </c>
    </row>
    <row r="1495" spans="1:29" x14ac:dyDescent="0.25">
      <c r="A1495" s="1" t="s">
        <v>33</v>
      </c>
      <c r="B1495" s="1" t="s">
        <v>34</v>
      </c>
      <c r="C1495" s="2">
        <v>45596</v>
      </c>
      <c r="D1495" s="1" t="s">
        <v>238</v>
      </c>
      <c r="E1495" s="1" t="s">
        <v>239</v>
      </c>
      <c r="F1495" s="1" t="s">
        <v>37</v>
      </c>
      <c r="G1495" s="1" t="s">
        <v>1875</v>
      </c>
      <c r="H1495" s="1" t="s">
        <v>1879</v>
      </c>
      <c r="I1495" s="3">
        <v>0</v>
      </c>
      <c r="J1495" s="3">
        <v>1213334</v>
      </c>
      <c r="K1495" s="1" t="s">
        <v>40</v>
      </c>
      <c r="L1495" s="1" t="s">
        <v>669</v>
      </c>
      <c r="M1495" s="1" t="s">
        <v>670</v>
      </c>
      <c r="N1495" s="1" t="s">
        <v>37</v>
      </c>
      <c r="O1495" s="1" t="s">
        <v>43</v>
      </c>
      <c r="P1495" s="1" t="s">
        <v>43</v>
      </c>
      <c r="Q1495" s="1" t="s">
        <v>43</v>
      </c>
      <c r="R1495" s="3">
        <v>0</v>
      </c>
      <c r="S1495" s="1" t="s">
        <v>44</v>
      </c>
      <c r="T1495" s="1" t="s">
        <v>45</v>
      </c>
      <c r="U1495" s="1" t="s">
        <v>1875</v>
      </c>
      <c r="V1495" s="1" t="s">
        <v>46</v>
      </c>
      <c r="W1495" s="1" t="s">
        <v>81</v>
      </c>
      <c r="X1495" s="1" t="s">
        <v>1877</v>
      </c>
      <c r="Y1495" s="1" t="s">
        <v>245</v>
      </c>
      <c r="Z1495" s="1" t="s">
        <v>84</v>
      </c>
      <c r="AA1495" s="1" t="s">
        <v>51</v>
      </c>
      <c r="AB1495" s="1" t="s">
        <v>1877</v>
      </c>
      <c r="AC1495" s="1" t="s">
        <v>37</v>
      </c>
    </row>
    <row r="1496" spans="1:29" x14ac:dyDescent="0.25">
      <c r="A1496" s="1" t="s">
        <v>33</v>
      </c>
      <c r="B1496" s="1" t="s">
        <v>34</v>
      </c>
      <c r="C1496" s="2">
        <v>45596</v>
      </c>
      <c r="D1496" s="1" t="s">
        <v>238</v>
      </c>
      <c r="E1496" s="1" t="s">
        <v>239</v>
      </c>
      <c r="F1496" s="1" t="s">
        <v>37</v>
      </c>
      <c r="G1496" s="1" t="s">
        <v>1875</v>
      </c>
      <c r="H1496" s="1" t="s">
        <v>1878</v>
      </c>
      <c r="J1496" s="3">
        <v>0</v>
      </c>
      <c r="K1496" s="1" t="s">
        <v>40</v>
      </c>
      <c r="L1496" s="1" t="s">
        <v>214</v>
      </c>
      <c r="M1496" s="1" t="s">
        <v>215</v>
      </c>
      <c r="N1496" s="1" t="s">
        <v>37</v>
      </c>
      <c r="O1496" s="1" t="s">
        <v>43</v>
      </c>
      <c r="P1496" s="1" t="s">
        <v>43</v>
      </c>
      <c r="Q1496" s="1" t="s">
        <v>43</v>
      </c>
      <c r="R1496" s="3">
        <v>0</v>
      </c>
      <c r="S1496" s="1" t="s">
        <v>44</v>
      </c>
      <c r="T1496" s="1" t="s">
        <v>45</v>
      </c>
      <c r="U1496" s="1" t="s">
        <v>1875</v>
      </c>
      <c r="V1496" s="1" t="s">
        <v>46</v>
      </c>
      <c r="W1496" s="1" t="s">
        <v>81</v>
      </c>
      <c r="X1496" s="1" t="s">
        <v>1877</v>
      </c>
      <c r="Y1496" s="1" t="s">
        <v>245</v>
      </c>
      <c r="Z1496" s="1" t="s">
        <v>84</v>
      </c>
      <c r="AA1496" s="1" t="s">
        <v>51</v>
      </c>
      <c r="AB1496" s="1" t="s">
        <v>1877</v>
      </c>
      <c r="AC1496" s="1" t="s">
        <v>37</v>
      </c>
    </row>
    <row r="1497" spans="1:29" x14ac:dyDescent="0.25">
      <c r="A1497" s="1" t="s">
        <v>33</v>
      </c>
      <c r="B1497" s="1" t="s">
        <v>34</v>
      </c>
      <c r="C1497" s="2">
        <v>45596</v>
      </c>
      <c r="D1497" s="1" t="s">
        <v>238</v>
      </c>
      <c r="E1497" s="1" t="s">
        <v>239</v>
      </c>
      <c r="F1497" s="1" t="s">
        <v>37</v>
      </c>
      <c r="G1497" s="1" t="s">
        <v>1875</v>
      </c>
      <c r="H1497" s="1" t="s">
        <v>1880</v>
      </c>
      <c r="I1497" s="3">
        <v>0</v>
      </c>
      <c r="J1497" s="3">
        <v>130002</v>
      </c>
      <c r="K1497" s="1" t="s">
        <v>40</v>
      </c>
      <c r="L1497" s="1" t="s">
        <v>1622</v>
      </c>
      <c r="M1497" s="1" t="s">
        <v>746</v>
      </c>
      <c r="N1497" s="1" t="s">
        <v>37</v>
      </c>
      <c r="O1497" s="1" t="s">
        <v>43</v>
      </c>
      <c r="P1497" s="1" t="s">
        <v>43</v>
      </c>
      <c r="Q1497" s="1" t="s">
        <v>43</v>
      </c>
      <c r="R1497" s="3">
        <v>0</v>
      </c>
      <c r="S1497" s="1" t="s">
        <v>44</v>
      </c>
      <c r="T1497" s="1" t="s">
        <v>45</v>
      </c>
      <c r="U1497" s="1" t="s">
        <v>1875</v>
      </c>
      <c r="V1497" s="1" t="s">
        <v>46</v>
      </c>
      <c r="W1497" s="1" t="s">
        <v>81</v>
      </c>
      <c r="X1497" s="1" t="s">
        <v>1877</v>
      </c>
      <c r="Y1497" s="1" t="s">
        <v>245</v>
      </c>
      <c r="Z1497" s="1" t="s">
        <v>84</v>
      </c>
      <c r="AA1497" s="1" t="s">
        <v>51</v>
      </c>
      <c r="AB1497" s="1" t="s">
        <v>1877</v>
      </c>
      <c r="AC1497" s="1" t="s">
        <v>37</v>
      </c>
    </row>
    <row r="1498" spans="1:29" x14ac:dyDescent="0.25">
      <c r="A1498" s="1" t="s">
        <v>33</v>
      </c>
      <c r="B1498" s="1" t="s">
        <v>34</v>
      </c>
      <c r="C1498" s="2">
        <v>45596</v>
      </c>
      <c r="D1498" s="1" t="s">
        <v>238</v>
      </c>
      <c r="E1498" s="1" t="s">
        <v>239</v>
      </c>
      <c r="F1498" s="1" t="s">
        <v>37</v>
      </c>
      <c r="G1498" s="1" t="s">
        <v>1875</v>
      </c>
      <c r="H1498" s="1" t="s">
        <v>1878</v>
      </c>
      <c r="J1498" s="3">
        <v>0</v>
      </c>
      <c r="K1498" s="1" t="s">
        <v>40</v>
      </c>
      <c r="L1498" s="1" t="s">
        <v>214</v>
      </c>
      <c r="M1498" s="1" t="s">
        <v>215</v>
      </c>
      <c r="N1498" s="1" t="s">
        <v>37</v>
      </c>
      <c r="O1498" s="1" t="s">
        <v>43</v>
      </c>
      <c r="P1498" s="1" t="s">
        <v>43</v>
      </c>
      <c r="Q1498" s="1" t="s">
        <v>43</v>
      </c>
      <c r="R1498" s="3">
        <v>0</v>
      </c>
      <c r="S1498" s="1" t="s">
        <v>44</v>
      </c>
      <c r="T1498" s="1" t="s">
        <v>45</v>
      </c>
      <c r="U1498" s="1" t="s">
        <v>1875</v>
      </c>
      <c r="V1498" s="1" t="s">
        <v>46</v>
      </c>
      <c r="W1498" s="1" t="s">
        <v>81</v>
      </c>
      <c r="X1498" s="1" t="s">
        <v>1877</v>
      </c>
      <c r="Y1498" s="1" t="s">
        <v>245</v>
      </c>
      <c r="Z1498" s="1" t="s">
        <v>84</v>
      </c>
      <c r="AA1498" s="1" t="s">
        <v>51</v>
      </c>
      <c r="AB1498" s="1" t="s">
        <v>1877</v>
      </c>
      <c r="AC1498" s="1" t="s">
        <v>37</v>
      </c>
    </row>
    <row r="1499" spans="1:29" x14ac:dyDescent="0.25">
      <c r="A1499" s="1" t="s">
        <v>33</v>
      </c>
      <c r="B1499" s="1" t="s">
        <v>34</v>
      </c>
      <c r="C1499" s="2">
        <v>45596</v>
      </c>
      <c r="D1499" s="1" t="s">
        <v>238</v>
      </c>
      <c r="E1499" s="1" t="s">
        <v>239</v>
      </c>
      <c r="F1499" s="1" t="s">
        <v>37</v>
      </c>
      <c r="G1499" s="1" t="s">
        <v>1875</v>
      </c>
      <c r="H1499" s="1" t="s">
        <v>1881</v>
      </c>
      <c r="I1499" s="3">
        <v>0</v>
      </c>
      <c r="J1499" s="3">
        <v>771082</v>
      </c>
      <c r="K1499" s="1" t="s">
        <v>40</v>
      </c>
      <c r="L1499" s="1" t="s">
        <v>701</v>
      </c>
      <c r="M1499" s="1" t="s">
        <v>702</v>
      </c>
      <c r="N1499" s="1" t="s">
        <v>37</v>
      </c>
      <c r="O1499" s="1" t="s">
        <v>43</v>
      </c>
      <c r="P1499" s="1" t="s">
        <v>43</v>
      </c>
      <c r="Q1499" s="1" t="s">
        <v>43</v>
      </c>
      <c r="R1499" s="3">
        <v>0</v>
      </c>
      <c r="S1499" s="1" t="s">
        <v>44</v>
      </c>
      <c r="T1499" s="1" t="s">
        <v>45</v>
      </c>
      <c r="U1499" s="1" t="s">
        <v>1875</v>
      </c>
      <c r="V1499" s="1" t="s">
        <v>46</v>
      </c>
      <c r="W1499" s="1" t="s">
        <v>81</v>
      </c>
      <c r="X1499" s="1" t="s">
        <v>1877</v>
      </c>
      <c r="Y1499" s="1" t="s">
        <v>245</v>
      </c>
      <c r="Z1499" s="1" t="s">
        <v>84</v>
      </c>
      <c r="AA1499" s="1" t="s">
        <v>51</v>
      </c>
      <c r="AB1499" s="1" t="s">
        <v>1877</v>
      </c>
      <c r="AC1499" s="1" t="s">
        <v>37</v>
      </c>
    </row>
    <row r="1500" spans="1:29" x14ac:dyDescent="0.25">
      <c r="A1500" s="1" t="s">
        <v>33</v>
      </c>
      <c r="B1500" s="1" t="s">
        <v>34</v>
      </c>
      <c r="C1500" s="2">
        <v>45596</v>
      </c>
      <c r="D1500" s="1" t="s">
        <v>238</v>
      </c>
      <c r="E1500" s="1" t="s">
        <v>239</v>
      </c>
      <c r="F1500" s="1" t="s">
        <v>37</v>
      </c>
      <c r="G1500" s="1" t="s">
        <v>1875</v>
      </c>
      <c r="H1500" s="1" t="s">
        <v>1878</v>
      </c>
      <c r="J1500" s="3">
        <v>0</v>
      </c>
      <c r="K1500" s="1" t="s">
        <v>40</v>
      </c>
      <c r="L1500" s="1" t="s">
        <v>214</v>
      </c>
      <c r="M1500" s="1" t="s">
        <v>215</v>
      </c>
      <c r="N1500" s="1" t="s">
        <v>37</v>
      </c>
      <c r="O1500" s="1" t="s">
        <v>43</v>
      </c>
      <c r="P1500" s="1" t="s">
        <v>43</v>
      </c>
      <c r="Q1500" s="1" t="s">
        <v>43</v>
      </c>
      <c r="R1500" s="3">
        <v>0</v>
      </c>
      <c r="S1500" s="1" t="s">
        <v>44</v>
      </c>
      <c r="T1500" s="1" t="s">
        <v>45</v>
      </c>
      <c r="U1500" s="1" t="s">
        <v>1875</v>
      </c>
      <c r="V1500" s="1" t="s">
        <v>46</v>
      </c>
      <c r="W1500" s="1" t="s">
        <v>81</v>
      </c>
      <c r="X1500" s="1" t="s">
        <v>1877</v>
      </c>
      <c r="Y1500" s="1" t="s">
        <v>245</v>
      </c>
      <c r="Z1500" s="1" t="s">
        <v>84</v>
      </c>
      <c r="AA1500" s="1" t="s">
        <v>51</v>
      </c>
      <c r="AB1500" s="1" t="s">
        <v>1877</v>
      </c>
      <c r="AC1500" s="1" t="s">
        <v>37</v>
      </c>
    </row>
    <row r="1501" spans="1:29" hidden="1" x14ac:dyDescent="0.25">
      <c r="A1501" s="1" t="s">
        <v>33</v>
      </c>
      <c r="B1501" s="1" t="s">
        <v>34</v>
      </c>
      <c r="C1501" s="2">
        <v>45596</v>
      </c>
      <c r="D1501" s="1" t="s">
        <v>73</v>
      </c>
      <c r="E1501" s="1" t="s">
        <v>74</v>
      </c>
      <c r="F1501" s="1" t="s">
        <v>37</v>
      </c>
      <c r="G1501" s="1" t="s">
        <v>969</v>
      </c>
      <c r="H1501" s="1" t="s">
        <v>76</v>
      </c>
      <c r="I1501" s="3">
        <v>563334</v>
      </c>
      <c r="J1501" s="3">
        <v>0</v>
      </c>
      <c r="K1501" s="1" t="s">
        <v>40</v>
      </c>
      <c r="L1501" s="1" t="s">
        <v>250</v>
      </c>
      <c r="M1501" s="1" t="s">
        <v>251</v>
      </c>
      <c r="N1501" s="1" t="s">
        <v>79</v>
      </c>
      <c r="O1501" s="1" t="s">
        <v>80</v>
      </c>
      <c r="P1501" s="1" t="s">
        <v>43</v>
      </c>
      <c r="Q1501" s="1" t="s">
        <v>43</v>
      </c>
      <c r="R1501" s="3">
        <v>0</v>
      </c>
      <c r="S1501" s="1" t="s">
        <v>44</v>
      </c>
      <c r="T1501" s="1" t="s">
        <v>45</v>
      </c>
      <c r="U1501" s="1" t="s">
        <v>969</v>
      </c>
      <c r="V1501" s="1" t="s">
        <v>46</v>
      </c>
      <c r="W1501" s="1" t="s">
        <v>81</v>
      </c>
      <c r="X1501" s="1" t="s">
        <v>1882</v>
      </c>
      <c r="Y1501" s="1" t="s">
        <v>83</v>
      </c>
      <c r="Z1501" s="1" t="s">
        <v>84</v>
      </c>
      <c r="AA1501" s="1" t="s">
        <v>51</v>
      </c>
      <c r="AB1501" s="1" t="s">
        <v>1882</v>
      </c>
      <c r="AC1501" s="1" t="s">
        <v>37</v>
      </c>
    </row>
    <row r="1502" spans="1:29" hidden="1" x14ac:dyDescent="0.25">
      <c r="A1502" s="1" t="s">
        <v>33</v>
      </c>
      <c r="B1502" s="1" t="s">
        <v>34</v>
      </c>
      <c r="C1502" s="2">
        <v>45596</v>
      </c>
      <c r="D1502" s="1" t="s">
        <v>73</v>
      </c>
      <c r="E1502" s="1" t="s">
        <v>74</v>
      </c>
      <c r="F1502" s="1" t="s">
        <v>37</v>
      </c>
      <c r="G1502" s="1" t="s">
        <v>969</v>
      </c>
      <c r="H1502" s="1" t="s">
        <v>76</v>
      </c>
      <c r="I1502" s="3">
        <v>650000</v>
      </c>
      <c r="J1502" s="3">
        <v>0</v>
      </c>
      <c r="K1502" s="1" t="s">
        <v>40</v>
      </c>
      <c r="L1502" s="1" t="s">
        <v>117</v>
      </c>
      <c r="M1502" s="1" t="s">
        <v>118</v>
      </c>
      <c r="N1502" s="1" t="s">
        <v>79</v>
      </c>
      <c r="O1502" s="1" t="s">
        <v>80</v>
      </c>
      <c r="P1502" s="1" t="s">
        <v>43</v>
      </c>
      <c r="Q1502" s="1" t="s">
        <v>43</v>
      </c>
      <c r="R1502" s="3">
        <v>0</v>
      </c>
      <c r="S1502" s="1" t="s">
        <v>44</v>
      </c>
      <c r="T1502" s="1" t="s">
        <v>45</v>
      </c>
      <c r="U1502" s="1" t="s">
        <v>969</v>
      </c>
      <c r="V1502" s="1" t="s">
        <v>46</v>
      </c>
      <c r="W1502" s="1" t="s">
        <v>81</v>
      </c>
      <c r="X1502" s="1" t="s">
        <v>1882</v>
      </c>
      <c r="Y1502" s="1" t="s">
        <v>83</v>
      </c>
      <c r="Z1502" s="1" t="s">
        <v>84</v>
      </c>
      <c r="AA1502" s="1" t="s">
        <v>51</v>
      </c>
      <c r="AB1502" s="1" t="s">
        <v>1882</v>
      </c>
      <c r="AC1502" s="1" t="s">
        <v>37</v>
      </c>
    </row>
    <row r="1503" spans="1:29" hidden="1" x14ac:dyDescent="0.25">
      <c r="A1503" s="1" t="s">
        <v>33</v>
      </c>
      <c r="B1503" s="1" t="s">
        <v>34</v>
      </c>
      <c r="C1503" s="2">
        <v>45596</v>
      </c>
      <c r="D1503" s="1" t="s">
        <v>73</v>
      </c>
      <c r="E1503" s="1" t="s">
        <v>74</v>
      </c>
      <c r="F1503" s="1" t="s">
        <v>37</v>
      </c>
      <c r="G1503" s="1" t="s">
        <v>969</v>
      </c>
      <c r="H1503" s="1" t="s">
        <v>76</v>
      </c>
      <c r="I1503" s="3">
        <v>650000</v>
      </c>
      <c r="J1503" s="3">
        <v>0</v>
      </c>
      <c r="K1503" s="1" t="s">
        <v>40</v>
      </c>
      <c r="L1503" s="1" t="s">
        <v>113</v>
      </c>
      <c r="M1503" s="1" t="s">
        <v>114</v>
      </c>
      <c r="N1503" s="1" t="s">
        <v>79</v>
      </c>
      <c r="O1503" s="1" t="s">
        <v>80</v>
      </c>
      <c r="P1503" s="1" t="s">
        <v>43</v>
      </c>
      <c r="Q1503" s="1" t="s">
        <v>43</v>
      </c>
      <c r="R1503" s="3">
        <v>0</v>
      </c>
      <c r="S1503" s="1" t="s">
        <v>44</v>
      </c>
      <c r="T1503" s="1" t="s">
        <v>45</v>
      </c>
      <c r="U1503" s="1" t="s">
        <v>969</v>
      </c>
      <c r="V1503" s="1" t="s">
        <v>46</v>
      </c>
      <c r="W1503" s="1" t="s">
        <v>81</v>
      </c>
      <c r="X1503" s="1" t="s">
        <v>1882</v>
      </c>
      <c r="Y1503" s="1" t="s">
        <v>83</v>
      </c>
      <c r="Z1503" s="1" t="s">
        <v>84</v>
      </c>
      <c r="AA1503" s="1" t="s">
        <v>51</v>
      </c>
      <c r="AB1503" s="1" t="s">
        <v>1882</v>
      </c>
      <c r="AC1503" s="1" t="s">
        <v>37</v>
      </c>
    </row>
    <row r="1504" spans="1:29" hidden="1" x14ac:dyDescent="0.25">
      <c r="A1504" s="1" t="s">
        <v>33</v>
      </c>
      <c r="B1504" s="1" t="s">
        <v>34</v>
      </c>
      <c r="C1504" s="2">
        <v>45596</v>
      </c>
      <c r="D1504" s="1" t="s">
        <v>73</v>
      </c>
      <c r="E1504" s="1" t="s">
        <v>74</v>
      </c>
      <c r="F1504" s="1" t="s">
        <v>37</v>
      </c>
      <c r="G1504" s="1" t="s">
        <v>969</v>
      </c>
      <c r="H1504" s="1" t="s">
        <v>76</v>
      </c>
      <c r="I1504" s="3">
        <v>650000</v>
      </c>
      <c r="J1504" s="3">
        <v>0</v>
      </c>
      <c r="K1504" s="1" t="s">
        <v>40</v>
      </c>
      <c r="L1504" s="1" t="s">
        <v>125</v>
      </c>
      <c r="M1504" s="1" t="s">
        <v>126</v>
      </c>
      <c r="N1504" s="1" t="s">
        <v>79</v>
      </c>
      <c r="O1504" s="1" t="s">
        <v>80</v>
      </c>
      <c r="P1504" s="1" t="s">
        <v>43</v>
      </c>
      <c r="Q1504" s="1" t="s">
        <v>43</v>
      </c>
      <c r="R1504" s="3">
        <v>0</v>
      </c>
      <c r="S1504" s="1" t="s">
        <v>44</v>
      </c>
      <c r="T1504" s="1" t="s">
        <v>45</v>
      </c>
      <c r="U1504" s="1" t="s">
        <v>969</v>
      </c>
      <c r="V1504" s="1" t="s">
        <v>46</v>
      </c>
      <c r="W1504" s="1" t="s">
        <v>81</v>
      </c>
      <c r="X1504" s="1" t="s">
        <v>1882</v>
      </c>
      <c r="Y1504" s="1" t="s">
        <v>83</v>
      </c>
      <c r="Z1504" s="1" t="s">
        <v>84</v>
      </c>
      <c r="AA1504" s="1" t="s">
        <v>51</v>
      </c>
      <c r="AB1504" s="1" t="s">
        <v>1882</v>
      </c>
      <c r="AC1504" s="1" t="s">
        <v>37</v>
      </c>
    </row>
    <row r="1505" spans="1:29" hidden="1" x14ac:dyDescent="0.25">
      <c r="A1505" s="1" t="s">
        <v>33</v>
      </c>
      <c r="B1505" s="1" t="s">
        <v>34</v>
      </c>
      <c r="C1505" s="2">
        <v>45596</v>
      </c>
      <c r="D1505" s="1" t="s">
        <v>73</v>
      </c>
      <c r="E1505" s="1" t="s">
        <v>74</v>
      </c>
      <c r="F1505" s="1" t="s">
        <v>37</v>
      </c>
      <c r="G1505" s="1" t="s">
        <v>969</v>
      </c>
      <c r="H1505" s="1" t="s">
        <v>76</v>
      </c>
      <c r="I1505" s="3">
        <v>86667</v>
      </c>
      <c r="J1505" s="3">
        <v>0</v>
      </c>
      <c r="K1505" s="1" t="s">
        <v>40</v>
      </c>
      <c r="L1505" s="1" t="s">
        <v>115</v>
      </c>
      <c r="M1505" s="1" t="s">
        <v>116</v>
      </c>
      <c r="N1505" s="1" t="s">
        <v>79</v>
      </c>
      <c r="O1505" s="1" t="s">
        <v>80</v>
      </c>
      <c r="P1505" s="1" t="s">
        <v>43</v>
      </c>
      <c r="Q1505" s="1" t="s">
        <v>43</v>
      </c>
      <c r="R1505" s="3">
        <v>0</v>
      </c>
      <c r="S1505" s="1" t="s">
        <v>44</v>
      </c>
      <c r="T1505" s="1" t="s">
        <v>45</v>
      </c>
      <c r="U1505" s="1" t="s">
        <v>969</v>
      </c>
      <c r="V1505" s="1" t="s">
        <v>46</v>
      </c>
      <c r="W1505" s="1" t="s">
        <v>81</v>
      </c>
      <c r="X1505" s="1" t="s">
        <v>1882</v>
      </c>
      <c r="Y1505" s="1" t="s">
        <v>83</v>
      </c>
      <c r="Z1505" s="1" t="s">
        <v>84</v>
      </c>
      <c r="AA1505" s="1" t="s">
        <v>51</v>
      </c>
      <c r="AB1505" s="1" t="s">
        <v>1882</v>
      </c>
      <c r="AC1505" s="1" t="s">
        <v>37</v>
      </c>
    </row>
    <row r="1506" spans="1:29" hidden="1" x14ac:dyDescent="0.25">
      <c r="A1506" s="1" t="s">
        <v>33</v>
      </c>
      <c r="B1506" s="1" t="s">
        <v>34</v>
      </c>
      <c r="C1506" s="2">
        <v>45596</v>
      </c>
      <c r="D1506" s="1" t="s">
        <v>73</v>
      </c>
      <c r="E1506" s="1" t="s">
        <v>74</v>
      </c>
      <c r="F1506" s="1" t="s">
        <v>37</v>
      </c>
      <c r="G1506" s="1" t="s">
        <v>969</v>
      </c>
      <c r="H1506" s="1" t="s">
        <v>76</v>
      </c>
      <c r="I1506" s="3">
        <v>563334</v>
      </c>
      <c r="J1506" s="3">
        <v>0</v>
      </c>
      <c r="K1506" s="1" t="s">
        <v>40</v>
      </c>
      <c r="L1506" s="1" t="s">
        <v>567</v>
      </c>
      <c r="M1506" s="1" t="s">
        <v>568</v>
      </c>
      <c r="N1506" s="1" t="s">
        <v>79</v>
      </c>
      <c r="O1506" s="1" t="s">
        <v>80</v>
      </c>
      <c r="P1506" s="1" t="s">
        <v>43</v>
      </c>
      <c r="Q1506" s="1" t="s">
        <v>43</v>
      </c>
      <c r="R1506" s="3">
        <v>0</v>
      </c>
      <c r="S1506" s="1" t="s">
        <v>44</v>
      </c>
      <c r="T1506" s="1" t="s">
        <v>45</v>
      </c>
      <c r="U1506" s="1" t="s">
        <v>969</v>
      </c>
      <c r="V1506" s="1" t="s">
        <v>46</v>
      </c>
      <c r="W1506" s="1" t="s">
        <v>81</v>
      </c>
      <c r="X1506" s="1" t="s">
        <v>1882</v>
      </c>
      <c r="Y1506" s="1" t="s">
        <v>83</v>
      </c>
      <c r="Z1506" s="1" t="s">
        <v>84</v>
      </c>
      <c r="AA1506" s="1" t="s">
        <v>51</v>
      </c>
      <c r="AB1506" s="1" t="s">
        <v>1882</v>
      </c>
      <c r="AC1506" s="1" t="s">
        <v>37</v>
      </c>
    </row>
    <row r="1507" spans="1:29" hidden="1" x14ac:dyDescent="0.25">
      <c r="A1507" s="1" t="s">
        <v>33</v>
      </c>
      <c r="B1507" s="1" t="s">
        <v>34</v>
      </c>
      <c r="C1507" s="2">
        <v>45596</v>
      </c>
      <c r="D1507" s="1" t="s">
        <v>73</v>
      </c>
      <c r="E1507" s="1" t="s">
        <v>74</v>
      </c>
      <c r="F1507" s="1" t="s">
        <v>37</v>
      </c>
      <c r="G1507" s="1" t="s">
        <v>969</v>
      </c>
      <c r="H1507" s="1" t="s">
        <v>76</v>
      </c>
      <c r="I1507" s="3">
        <v>402423</v>
      </c>
      <c r="J1507" s="3">
        <v>0</v>
      </c>
      <c r="K1507" s="1" t="s">
        <v>40</v>
      </c>
      <c r="L1507" s="1" t="s">
        <v>121</v>
      </c>
      <c r="M1507" s="1" t="s">
        <v>122</v>
      </c>
      <c r="N1507" s="1" t="s">
        <v>79</v>
      </c>
      <c r="O1507" s="1" t="s">
        <v>80</v>
      </c>
      <c r="P1507" s="1" t="s">
        <v>43</v>
      </c>
      <c r="Q1507" s="1" t="s">
        <v>43</v>
      </c>
      <c r="R1507" s="3">
        <v>0</v>
      </c>
      <c r="S1507" s="1" t="s">
        <v>44</v>
      </c>
      <c r="T1507" s="1" t="s">
        <v>45</v>
      </c>
      <c r="U1507" s="1" t="s">
        <v>969</v>
      </c>
      <c r="V1507" s="1" t="s">
        <v>46</v>
      </c>
      <c r="W1507" s="1" t="s">
        <v>81</v>
      </c>
      <c r="X1507" s="1" t="s">
        <v>1882</v>
      </c>
      <c r="Y1507" s="1" t="s">
        <v>83</v>
      </c>
      <c r="Z1507" s="1" t="s">
        <v>84</v>
      </c>
      <c r="AA1507" s="1" t="s">
        <v>51</v>
      </c>
      <c r="AB1507" s="1" t="s">
        <v>1882</v>
      </c>
      <c r="AC1507" s="1" t="s">
        <v>37</v>
      </c>
    </row>
    <row r="1508" spans="1:29" hidden="1" x14ac:dyDescent="0.25">
      <c r="A1508" s="1" t="s">
        <v>33</v>
      </c>
      <c r="B1508" s="1" t="s">
        <v>34</v>
      </c>
      <c r="C1508" s="2">
        <v>45596</v>
      </c>
      <c r="D1508" s="1" t="s">
        <v>73</v>
      </c>
      <c r="E1508" s="1" t="s">
        <v>74</v>
      </c>
      <c r="F1508" s="1" t="s">
        <v>37</v>
      </c>
      <c r="G1508" s="1" t="s">
        <v>969</v>
      </c>
      <c r="H1508" s="1" t="s">
        <v>76</v>
      </c>
      <c r="I1508" s="3">
        <v>390000</v>
      </c>
      <c r="J1508" s="3">
        <v>0</v>
      </c>
      <c r="K1508" s="1" t="s">
        <v>40</v>
      </c>
      <c r="L1508" s="1" t="s">
        <v>704</v>
      </c>
      <c r="M1508" s="1" t="s">
        <v>705</v>
      </c>
      <c r="N1508" s="1" t="s">
        <v>79</v>
      </c>
      <c r="O1508" s="1" t="s">
        <v>80</v>
      </c>
      <c r="P1508" s="1" t="s">
        <v>43</v>
      </c>
      <c r="Q1508" s="1" t="s">
        <v>43</v>
      </c>
      <c r="R1508" s="3">
        <v>0</v>
      </c>
      <c r="S1508" s="1" t="s">
        <v>44</v>
      </c>
      <c r="T1508" s="1" t="s">
        <v>45</v>
      </c>
      <c r="U1508" s="1" t="s">
        <v>969</v>
      </c>
      <c r="V1508" s="1" t="s">
        <v>46</v>
      </c>
      <c r="W1508" s="1" t="s">
        <v>81</v>
      </c>
      <c r="X1508" s="1" t="s">
        <v>1882</v>
      </c>
      <c r="Y1508" s="1" t="s">
        <v>83</v>
      </c>
      <c r="Z1508" s="1" t="s">
        <v>84</v>
      </c>
      <c r="AA1508" s="1" t="s">
        <v>51</v>
      </c>
      <c r="AB1508" s="1" t="s">
        <v>1882</v>
      </c>
      <c r="AC1508" s="1" t="s">
        <v>37</v>
      </c>
    </row>
    <row r="1509" spans="1:29" hidden="1" x14ac:dyDescent="0.25">
      <c r="A1509" s="1" t="s">
        <v>33</v>
      </c>
      <c r="B1509" s="1" t="s">
        <v>34</v>
      </c>
      <c r="C1509" s="2">
        <v>45596</v>
      </c>
      <c r="D1509" s="1" t="s">
        <v>73</v>
      </c>
      <c r="E1509" s="1" t="s">
        <v>74</v>
      </c>
      <c r="F1509" s="1" t="s">
        <v>37</v>
      </c>
      <c r="G1509" s="1" t="s">
        <v>969</v>
      </c>
      <c r="H1509" s="1" t="s">
        <v>76</v>
      </c>
      <c r="I1509" s="3">
        <v>45938</v>
      </c>
      <c r="J1509" s="3">
        <v>0</v>
      </c>
      <c r="K1509" s="1" t="s">
        <v>40</v>
      </c>
      <c r="L1509" s="1" t="s">
        <v>95</v>
      </c>
      <c r="M1509" s="1" t="s">
        <v>96</v>
      </c>
      <c r="N1509" s="1" t="s">
        <v>79</v>
      </c>
      <c r="O1509" s="1" t="s">
        <v>80</v>
      </c>
      <c r="P1509" s="1" t="s">
        <v>43</v>
      </c>
      <c r="Q1509" s="1" t="s">
        <v>43</v>
      </c>
      <c r="R1509" s="3">
        <v>0</v>
      </c>
      <c r="S1509" s="1" t="s">
        <v>44</v>
      </c>
      <c r="T1509" s="1" t="s">
        <v>45</v>
      </c>
      <c r="U1509" s="1" t="s">
        <v>969</v>
      </c>
      <c r="V1509" s="1" t="s">
        <v>46</v>
      </c>
      <c r="W1509" s="1" t="s">
        <v>81</v>
      </c>
      <c r="X1509" s="1" t="s">
        <v>1882</v>
      </c>
      <c r="Y1509" s="1" t="s">
        <v>83</v>
      </c>
      <c r="Z1509" s="1" t="s">
        <v>84</v>
      </c>
      <c r="AA1509" s="1" t="s">
        <v>51</v>
      </c>
      <c r="AB1509" s="1" t="s">
        <v>1882</v>
      </c>
      <c r="AC1509" s="1" t="s">
        <v>37</v>
      </c>
    </row>
    <row r="1510" spans="1:29" hidden="1" x14ac:dyDescent="0.25">
      <c r="A1510" s="1" t="s">
        <v>33</v>
      </c>
      <c r="B1510" s="1" t="s">
        <v>34</v>
      </c>
      <c r="C1510" s="2">
        <v>45596</v>
      </c>
      <c r="D1510" s="1" t="s">
        <v>73</v>
      </c>
      <c r="E1510" s="1" t="s">
        <v>74</v>
      </c>
      <c r="F1510" s="1" t="s">
        <v>37</v>
      </c>
      <c r="G1510" s="1" t="s">
        <v>969</v>
      </c>
      <c r="H1510" s="1" t="s">
        <v>76</v>
      </c>
      <c r="I1510" s="3">
        <v>260000</v>
      </c>
      <c r="J1510" s="3">
        <v>0</v>
      </c>
      <c r="K1510" s="1" t="s">
        <v>40</v>
      </c>
      <c r="L1510" s="1" t="s">
        <v>133</v>
      </c>
      <c r="M1510" s="1" t="s">
        <v>134</v>
      </c>
      <c r="N1510" s="1" t="s">
        <v>79</v>
      </c>
      <c r="O1510" s="1" t="s">
        <v>80</v>
      </c>
      <c r="P1510" s="1" t="s">
        <v>43</v>
      </c>
      <c r="Q1510" s="1" t="s">
        <v>43</v>
      </c>
      <c r="R1510" s="3">
        <v>0</v>
      </c>
      <c r="S1510" s="1" t="s">
        <v>44</v>
      </c>
      <c r="T1510" s="1" t="s">
        <v>45</v>
      </c>
      <c r="U1510" s="1" t="s">
        <v>969</v>
      </c>
      <c r="V1510" s="1" t="s">
        <v>46</v>
      </c>
      <c r="W1510" s="1" t="s">
        <v>81</v>
      </c>
      <c r="X1510" s="1" t="s">
        <v>1882</v>
      </c>
      <c r="Y1510" s="1" t="s">
        <v>83</v>
      </c>
      <c r="Z1510" s="1" t="s">
        <v>84</v>
      </c>
      <c r="AA1510" s="1" t="s">
        <v>51</v>
      </c>
      <c r="AB1510" s="1" t="s">
        <v>1882</v>
      </c>
      <c r="AC1510" s="1" t="s">
        <v>37</v>
      </c>
    </row>
    <row r="1511" spans="1:29" hidden="1" x14ac:dyDescent="0.25">
      <c r="A1511" s="1" t="s">
        <v>33</v>
      </c>
      <c r="B1511" s="1" t="s">
        <v>34</v>
      </c>
      <c r="C1511" s="2">
        <v>45596</v>
      </c>
      <c r="D1511" s="1" t="s">
        <v>73</v>
      </c>
      <c r="E1511" s="1" t="s">
        <v>74</v>
      </c>
      <c r="F1511" s="1" t="s">
        <v>37</v>
      </c>
      <c r="G1511" s="1" t="s">
        <v>969</v>
      </c>
      <c r="H1511" s="1" t="s">
        <v>76</v>
      </c>
      <c r="I1511" s="3">
        <v>776349</v>
      </c>
      <c r="J1511" s="3">
        <v>0</v>
      </c>
      <c r="K1511" s="1" t="s">
        <v>40</v>
      </c>
      <c r="L1511" s="1" t="s">
        <v>537</v>
      </c>
      <c r="M1511" s="1" t="s">
        <v>538</v>
      </c>
      <c r="N1511" s="1" t="s">
        <v>79</v>
      </c>
      <c r="O1511" s="1" t="s">
        <v>80</v>
      </c>
      <c r="P1511" s="1" t="s">
        <v>43</v>
      </c>
      <c r="Q1511" s="1" t="s">
        <v>43</v>
      </c>
      <c r="R1511" s="3">
        <v>0</v>
      </c>
      <c r="S1511" s="1" t="s">
        <v>44</v>
      </c>
      <c r="T1511" s="1" t="s">
        <v>45</v>
      </c>
      <c r="U1511" s="1" t="s">
        <v>969</v>
      </c>
      <c r="V1511" s="1" t="s">
        <v>46</v>
      </c>
      <c r="W1511" s="1" t="s">
        <v>81</v>
      </c>
      <c r="X1511" s="1" t="s">
        <v>1882</v>
      </c>
      <c r="Y1511" s="1" t="s">
        <v>83</v>
      </c>
      <c r="Z1511" s="1" t="s">
        <v>84</v>
      </c>
      <c r="AA1511" s="1" t="s">
        <v>51</v>
      </c>
      <c r="AB1511" s="1" t="s">
        <v>1882</v>
      </c>
      <c r="AC1511" s="1" t="s">
        <v>37</v>
      </c>
    </row>
    <row r="1512" spans="1:29" hidden="1" x14ac:dyDescent="0.25">
      <c r="A1512" s="1" t="s">
        <v>33</v>
      </c>
      <c r="B1512" s="1" t="s">
        <v>34</v>
      </c>
      <c r="C1512" s="2">
        <v>45596</v>
      </c>
      <c r="D1512" s="1" t="s">
        <v>73</v>
      </c>
      <c r="E1512" s="1" t="s">
        <v>74</v>
      </c>
      <c r="F1512" s="1" t="s">
        <v>37</v>
      </c>
      <c r="G1512" s="1" t="s">
        <v>969</v>
      </c>
      <c r="H1512" s="1" t="s">
        <v>76</v>
      </c>
      <c r="I1512" s="3">
        <v>130000</v>
      </c>
      <c r="J1512" s="3">
        <v>0</v>
      </c>
      <c r="K1512" s="1" t="s">
        <v>40</v>
      </c>
      <c r="L1512" s="1" t="s">
        <v>299</v>
      </c>
      <c r="M1512" s="1" t="s">
        <v>300</v>
      </c>
      <c r="N1512" s="1" t="s">
        <v>79</v>
      </c>
      <c r="O1512" s="1" t="s">
        <v>80</v>
      </c>
      <c r="P1512" s="1" t="s">
        <v>43</v>
      </c>
      <c r="Q1512" s="1" t="s">
        <v>43</v>
      </c>
      <c r="R1512" s="3">
        <v>0</v>
      </c>
      <c r="S1512" s="1" t="s">
        <v>44</v>
      </c>
      <c r="T1512" s="1" t="s">
        <v>45</v>
      </c>
      <c r="U1512" s="1" t="s">
        <v>969</v>
      </c>
      <c r="V1512" s="1" t="s">
        <v>46</v>
      </c>
      <c r="W1512" s="1" t="s">
        <v>81</v>
      </c>
      <c r="X1512" s="1" t="s">
        <v>1882</v>
      </c>
      <c r="Y1512" s="1" t="s">
        <v>83</v>
      </c>
      <c r="Z1512" s="1" t="s">
        <v>84</v>
      </c>
      <c r="AA1512" s="1" t="s">
        <v>51</v>
      </c>
      <c r="AB1512" s="1" t="s">
        <v>1882</v>
      </c>
      <c r="AC1512" s="1" t="s">
        <v>37</v>
      </c>
    </row>
    <row r="1513" spans="1:29" hidden="1" x14ac:dyDescent="0.25">
      <c r="A1513" s="1" t="s">
        <v>33</v>
      </c>
      <c r="B1513" s="1" t="s">
        <v>34</v>
      </c>
      <c r="C1513" s="2">
        <v>45596</v>
      </c>
      <c r="D1513" s="1" t="s">
        <v>73</v>
      </c>
      <c r="E1513" s="1" t="s">
        <v>74</v>
      </c>
      <c r="F1513" s="1" t="s">
        <v>37</v>
      </c>
      <c r="G1513" s="1" t="s">
        <v>969</v>
      </c>
      <c r="H1513" s="1" t="s">
        <v>76</v>
      </c>
      <c r="I1513" s="3">
        <v>46681</v>
      </c>
      <c r="J1513" s="3">
        <v>0</v>
      </c>
      <c r="K1513" s="1" t="s">
        <v>40</v>
      </c>
      <c r="L1513" s="1" t="s">
        <v>625</v>
      </c>
      <c r="M1513" s="1" t="s">
        <v>626</v>
      </c>
      <c r="N1513" s="1" t="s">
        <v>79</v>
      </c>
      <c r="O1513" s="1" t="s">
        <v>80</v>
      </c>
      <c r="P1513" s="1" t="s">
        <v>43</v>
      </c>
      <c r="Q1513" s="1" t="s">
        <v>43</v>
      </c>
      <c r="R1513" s="3">
        <v>0</v>
      </c>
      <c r="S1513" s="1" t="s">
        <v>44</v>
      </c>
      <c r="T1513" s="1" t="s">
        <v>45</v>
      </c>
      <c r="U1513" s="1" t="s">
        <v>969</v>
      </c>
      <c r="V1513" s="1" t="s">
        <v>46</v>
      </c>
      <c r="W1513" s="1" t="s">
        <v>81</v>
      </c>
      <c r="X1513" s="1" t="s">
        <v>1882</v>
      </c>
      <c r="Y1513" s="1" t="s">
        <v>83</v>
      </c>
      <c r="Z1513" s="1" t="s">
        <v>84</v>
      </c>
      <c r="AA1513" s="1" t="s">
        <v>51</v>
      </c>
      <c r="AB1513" s="1" t="s">
        <v>1882</v>
      </c>
      <c r="AC1513" s="1" t="s">
        <v>37</v>
      </c>
    </row>
    <row r="1514" spans="1:29" hidden="1" x14ac:dyDescent="0.25">
      <c r="A1514" s="1" t="s">
        <v>33</v>
      </c>
      <c r="B1514" s="1" t="s">
        <v>34</v>
      </c>
      <c r="C1514" s="2">
        <v>45596</v>
      </c>
      <c r="D1514" s="1" t="s">
        <v>73</v>
      </c>
      <c r="E1514" s="1" t="s">
        <v>74</v>
      </c>
      <c r="F1514" s="1" t="s">
        <v>37</v>
      </c>
      <c r="G1514" s="1" t="s">
        <v>969</v>
      </c>
      <c r="H1514" s="1" t="s">
        <v>76</v>
      </c>
      <c r="I1514" s="3">
        <v>650000</v>
      </c>
      <c r="J1514" s="3">
        <v>0</v>
      </c>
      <c r="K1514" s="1" t="s">
        <v>40</v>
      </c>
      <c r="L1514" s="1" t="s">
        <v>125</v>
      </c>
      <c r="M1514" s="1" t="s">
        <v>126</v>
      </c>
      <c r="N1514" s="1" t="s">
        <v>79</v>
      </c>
      <c r="O1514" s="1" t="s">
        <v>80</v>
      </c>
      <c r="P1514" s="1" t="s">
        <v>43</v>
      </c>
      <c r="Q1514" s="1" t="s">
        <v>43</v>
      </c>
      <c r="R1514" s="3">
        <v>0</v>
      </c>
      <c r="S1514" s="1" t="s">
        <v>44</v>
      </c>
      <c r="T1514" s="1" t="s">
        <v>45</v>
      </c>
      <c r="U1514" s="1" t="s">
        <v>969</v>
      </c>
      <c r="V1514" s="1" t="s">
        <v>46</v>
      </c>
      <c r="W1514" s="1" t="s">
        <v>81</v>
      </c>
      <c r="X1514" s="1" t="s">
        <v>1882</v>
      </c>
      <c r="Y1514" s="1" t="s">
        <v>83</v>
      </c>
      <c r="Z1514" s="1" t="s">
        <v>84</v>
      </c>
      <c r="AA1514" s="1" t="s">
        <v>51</v>
      </c>
      <c r="AB1514" s="1" t="s">
        <v>1882</v>
      </c>
      <c r="AC1514" s="1" t="s">
        <v>37</v>
      </c>
    </row>
    <row r="1515" spans="1:29" hidden="1" x14ac:dyDescent="0.25">
      <c r="A1515" s="1" t="s">
        <v>33</v>
      </c>
      <c r="B1515" s="1" t="s">
        <v>34</v>
      </c>
      <c r="C1515" s="2">
        <v>45596</v>
      </c>
      <c r="D1515" s="1" t="s">
        <v>73</v>
      </c>
      <c r="E1515" s="1" t="s">
        <v>74</v>
      </c>
      <c r="F1515" s="1" t="s">
        <v>37</v>
      </c>
      <c r="G1515" s="1" t="s">
        <v>969</v>
      </c>
      <c r="H1515" s="1" t="s">
        <v>76</v>
      </c>
      <c r="I1515" s="3">
        <v>693334</v>
      </c>
      <c r="J1515" s="3">
        <v>0</v>
      </c>
      <c r="K1515" s="1" t="s">
        <v>40</v>
      </c>
      <c r="L1515" s="1" t="s">
        <v>119</v>
      </c>
      <c r="M1515" s="1" t="s">
        <v>120</v>
      </c>
      <c r="N1515" s="1" t="s">
        <v>79</v>
      </c>
      <c r="O1515" s="1" t="s">
        <v>80</v>
      </c>
      <c r="P1515" s="1" t="s">
        <v>43</v>
      </c>
      <c r="Q1515" s="1" t="s">
        <v>43</v>
      </c>
      <c r="R1515" s="3">
        <v>0</v>
      </c>
      <c r="S1515" s="1" t="s">
        <v>44</v>
      </c>
      <c r="T1515" s="1" t="s">
        <v>45</v>
      </c>
      <c r="U1515" s="1" t="s">
        <v>969</v>
      </c>
      <c r="V1515" s="1" t="s">
        <v>46</v>
      </c>
      <c r="W1515" s="1" t="s">
        <v>81</v>
      </c>
      <c r="X1515" s="1" t="s">
        <v>1882</v>
      </c>
      <c r="Y1515" s="1" t="s">
        <v>83</v>
      </c>
      <c r="Z1515" s="1" t="s">
        <v>84</v>
      </c>
      <c r="AA1515" s="1" t="s">
        <v>51</v>
      </c>
      <c r="AB1515" s="1" t="s">
        <v>1882</v>
      </c>
      <c r="AC1515" s="1" t="s">
        <v>37</v>
      </c>
    </row>
    <row r="1516" spans="1:29" hidden="1" x14ac:dyDescent="0.25">
      <c r="A1516" s="1" t="s">
        <v>33</v>
      </c>
      <c r="B1516" s="1" t="s">
        <v>34</v>
      </c>
      <c r="C1516" s="2">
        <v>45596</v>
      </c>
      <c r="D1516" s="1" t="s">
        <v>73</v>
      </c>
      <c r="E1516" s="1" t="s">
        <v>74</v>
      </c>
      <c r="F1516" s="1" t="s">
        <v>37</v>
      </c>
      <c r="G1516" s="1" t="s">
        <v>969</v>
      </c>
      <c r="H1516" s="1" t="s">
        <v>76</v>
      </c>
      <c r="I1516" s="3">
        <v>693334</v>
      </c>
      <c r="J1516" s="3">
        <v>0</v>
      </c>
      <c r="K1516" s="1" t="s">
        <v>40</v>
      </c>
      <c r="L1516" s="1" t="s">
        <v>567</v>
      </c>
      <c r="M1516" s="1" t="s">
        <v>568</v>
      </c>
      <c r="N1516" s="1" t="s">
        <v>79</v>
      </c>
      <c r="O1516" s="1" t="s">
        <v>80</v>
      </c>
      <c r="P1516" s="1" t="s">
        <v>43</v>
      </c>
      <c r="Q1516" s="1" t="s">
        <v>43</v>
      </c>
      <c r="R1516" s="3">
        <v>0</v>
      </c>
      <c r="S1516" s="1" t="s">
        <v>44</v>
      </c>
      <c r="T1516" s="1" t="s">
        <v>45</v>
      </c>
      <c r="U1516" s="1" t="s">
        <v>969</v>
      </c>
      <c r="V1516" s="1" t="s">
        <v>46</v>
      </c>
      <c r="W1516" s="1" t="s">
        <v>81</v>
      </c>
      <c r="X1516" s="1" t="s">
        <v>1882</v>
      </c>
      <c r="Y1516" s="1" t="s">
        <v>83</v>
      </c>
      <c r="Z1516" s="1" t="s">
        <v>84</v>
      </c>
      <c r="AA1516" s="1" t="s">
        <v>51</v>
      </c>
      <c r="AB1516" s="1" t="s">
        <v>1882</v>
      </c>
      <c r="AC1516" s="1" t="s">
        <v>37</v>
      </c>
    </row>
    <row r="1517" spans="1:29" hidden="1" x14ac:dyDescent="0.25">
      <c r="A1517" s="1" t="s">
        <v>33</v>
      </c>
      <c r="B1517" s="1" t="s">
        <v>34</v>
      </c>
      <c r="C1517" s="2">
        <v>45596</v>
      </c>
      <c r="D1517" s="1" t="s">
        <v>73</v>
      </c>
      <c r="E1517" s="1" t="s">
        <v>74</v>
      </c>
      <c r="F1517" s="1" t="s">
        <v>37</v>
      </c>
      <c r="G1517" s="1" t="s">
        <v>969</v>
      </c>
      <c r="H1517" s="1" t="s">
        <v>76</v>
      </c>
      <c r="I1517" s="3">
        <v>650000</v>
      </c>
      <c r="J1517" s="3">
        <v>0</v>
      </c>
      <c r="K1517" s="1" t="s">
        <v>40</v>
      </c>
      <c r="L1517" s="1" t="s">
        <v>250</v>
      </c>
      <c r="M1517" s="1" t="s">
        <v>251</v>
      </c>
      <c r="N1517" s="1" t="s">
        <v>79</v>
      </c>
      <c r="O1517" s="1" t="s">
        <v>80</v>
      </c>
      <c r="P1517" s="1" t="s">
        <v>43</v>
      </c>
      <c r="Q1517" s="1" t="s">
        <v>43</v>
      </c>
      <c r="R1517" s="3">
        <v>0</v>
      </c>
      <c r="S1517" s="1" t="s">
        <v>44</v>
      </c>
      <c r="T1517" s="1" t="s">
        <v>45</v>
      </c>
      <c r="U1517" s="1" t="s">
        <v>969</v>
      </c>
      <c r="V1517" s="1" t="s">
        <v>46</v>
      </c>
      <c r="W1517" s="1" t="s">
        <v>81</v>
      </c>
      <c r="X1517" s="1" t="s">
        <v>1882</v>
      </c>
      <c r="Y1517" s="1" t="s">
        <v>83</v>
      </c>
      <c r="Z1517" s="1" t="s">
        <v>84</v>
      </c>
      <c r="AA1517" s="1" t="s">
        <v>51</v>
      </c>
      <c r="AB1517" s="1" t="s">
        <v>1882</v>
      </c>
      <c r="AC1517" s="1" t="s">
        <v>37</v>
      </c>
    </row>
    <row r="1518" spans="1:29" hidden="1" x14ac:dyDescent="0.25">
      <c r="A1518" s="1" t="s">
        <v>33</v>
      </c>
      <c r="B1518" s="1" t="s">
        <v>34</v>
      </c>
      <c r="C1518" s="2">
        <v>45596</v>
      </c>
      <c r="D1518" s="1" t="s">
        <v>73</v>
      </c>
      <c r="E1518" s="1" t="s">
        <v>74</v>
      </c>
      <c r="F1518" s="1" t="s">
        <v>37</v>
      </c>
      <c r="G1518" s="1" t="s">
        <v>969</v>
      </c>
      <c r="H1518" s="1" t="s">
        <v>76</v>
      </c>
      <c r="I1518" s="3">
        <v>43334</v>
      </c>
      <c r="J1518" s="3">
        <v>0</v>
      </c>
      <c r="K1518" s="1" t="s">
        <v>40</v>
      </c>
      <c r="L1518" s="1" t="s">
        <v>152</v>
      </c>
      <c r="M1518" s="1" t="s">
        <v>153</v>
      </c>
      <c r="N1518" s="1" t="s">
        <v>79</v>
      </c>
      <c r="O1518" s="1" t="s">
        <v>80</v>
      </c>
      <c r="P1518" s="1" t="s">
        <v>43</v>
      </c>
      <c r="Q1518" s="1" t="s">
        <v>43</v>
      </c>
      <c r="R1518" s="3">
        <v>0</v>
      </c>
      <c r="S1518" s="1" t="s">
        <v>44</v>
      </c>
      <c r="T1518" s="1" t="s">
        <v>45</v>
      </c>
      <c r="U1518" s="1" t="s">
        <v>969</v>
      </c>
      <c r="V1518" s="1" t="s">
        <v>46</v>
      </c>
      <c r="W1518" s="1" t="s">
        <v>81</v>
      </c>
      <c r="X1518" s="1" t="s">
        <v>1882</v>
      </c>
      <c r="Y1518" s="1" t="s">
        <v>83</v>
      </c>
      <c r="Z1518" s="1" t="s">
        <v>84</v>
      </c>
      <c r="AA1518" s="1" t="s">
        <v>51</v>
      </c>
      <c r="AB1518" s="1" t="s">
        <v>1882</v>
      </c>
      <c r="AC1518" s="1" t="s">
        <v>37</v>
      </c>
    </row>
    <row r="1519" spans="1:29" hidden="1" x14ac:dyDescent="0.25">
      <c r="A1519" s="1" t="s">
        <v>33</v>
      </c>
      <c r="B1519" s="1" t="s">
        <v>34</v>
      </c>
      <c r="C1519" s="2">
        <v>45596</v>
      </c>
      <c r="D1519" s="1" t="s">
        <v>73</v>
      </c>
      <c r="E1519" s="1" t="s">
        <v>74</v>
      </c>
      <c r="F1519" s="1" t="s">
        <v>37</v>
      </c>
      <c r="G1519" s="1" t="s">
        <v>969</v>
      </c>
      <c r="H1519" s="1" t="s">
        <v>76</v>
      </c>
      <c r="I1519" s="3">
        <v>43689</v>
      </c>
      <c r="J1519" s="3">
        <v>0</v>
      </c>
      <c r="K1519" s="1" t="s">
        <v>40</v>
      </c>
      <c r="L1519" s="1" t="s">
        <v>301</v>
      </c>
      <c r="M1519" s="1" t="s">
        <v>302</v>
      </c>
      <c r="N1519" s="1" t="s">
        <v>79</v>
      </c>
      <c r="O1519" s="1" t="s">
        <v>80</v>
      </c>
      <c r="P1519" s="1" t="s">
        <v>43</v>
      </c>
      <c r="Q1519" s="1" t="s">
        <v>43</v>
      </c>
      <c r="R1519" s="3">
        <v>0</v>
      </c>
      <c r="S1519" s="1" t="s">
        <v>44</v>
      </c>
      <c r="T1519" s="1" t="s">
        <v>45</v>
      </c>
      <c r="U1519" s="1" t="s">
        <v>969</v>
      </c>
      <c r="V1519" s="1" t="s">
        <v>46</v>
      </c>
      <c r="W1519" s="1" t="s">
        <v>81</v>
      </c>
      <c r="X1519" s="1" t="s">
        <v>1882</v>
      </c>
      <c r="Y1519" s="1" t="s">
        <v>83</v>
      </c>
      <c r="Z1519" s="1" t="s">
        <v>84</v>
      </c>
      <c r="AA1519" s="1" t="s">
        <v>51</v>
      </c>
      <c r="AB1519" s="1" t="s">
        <v>1882</v>
      </c>
      <c r="AC1519" s="1" t="s">
        <v>37</v>
      </c>
    </row>
    <row r="1520" spans="1:29" hidden="1" x14ac:dyDescent="0.25">
      <c r="A1520" s="1" t="s">
        <v>33</v>
      </c>
      <c r="B1520" s="1" t="s">
        <v>34</v>
      </c>
      <c r="C1520" s="2">
        <v>45596</v>
      </c>
      <c r="D1520" s="1" t="s">
        <v>73</v>
      </c>
      <c r="E1520" s="1" t="s">
        <v>74</v>
      </c>
      <c r="F1520" s="1" t="s">
        <v>37</v>
      </c>
      <c r="G1520" s="1" t="s">
        <v>969</v>
      </c>
      <c r="H1520" s="1" t="s">
        <v>76</v>
      </c>
      <c r="I1520" s="3">
        <v>650000</v>
      </c>
      <c r="J1520" s="3">
        <v>0</v>
      </c>
      <c r="K1520" s="1" t="s">
        <v>40</v>
      </c>
      <c r="L1520" s="1" t="s">
        <v>117</v>
      </c>
      <c r="M1520" s="1" t="s">
        <v>118</v>
      </c>
      <c r="N1520" s="1" t="s">
        <v>79</v>
      </c>
      <c r="O1520" s="1" t="s">
        <v>80</v>
      </c>
      <c r="P1520" s="1" t="s">
        <v>43</v>
      </c>
      <c r="Q1520" s="1" t="s">
        <v>43</v>
      </c>
      <c r="R1520" s="3">
        <v>0</v>
      </c>
      <c r="S1520" s="1" t="s">
        <v>44</v>
      </c>
      <c r="T1520" s="1" t="s">
        <v>45</v>
      </c>
      <c r="U1520" s="1" t="s">
        <v>969</v>
      </c>
      <c r="V1520" s="1" t="s">
        <v>46</v>
      </c>
      <c r="W1520" s="1" t="s">
        <v>81</v>
      </c>
      <c r="X1520" s="1" t="s">
        <v>1882</v>
      </c>
      <c r="Y1520" s="1" t="s">
        <v>83</v>
      </c>
      <c r="Z1520" s="1" t="s">
        <v>84</v>
      </c>
      <c r="AA1520" s="1" t="s">
        <v>51</v>
      </c>
      <c r="AB1520" s="1" t="s">
        <v>1882</v>
      </c>
      <c r="AC1520" s="1" t="s">
        <v>37</v>
      </c>
    </row>
    <row r="1521" spans="1:29" hidden="1" x14ac:dyDescent="0.25">
      <c r="A1521" s="1" t="s">
        <v>33</v>
      </c>
      <c r="B1521" s="1" t="s">
        <v>34</v>
      </c>
      <c r="C1521" s="2">
        <v>45596</v>
      </c>
      <c r="D1521" s="1" t="s">
        <v>73</v>
      </c>
      <c r="E1521" s="1" t="s">
        <v>74</v>
      </c>
      <c r="F1521" s="1" t="s">
        <v>37</v>
      </c>
      <c r="G1521" s="1" t="s">
        <v>969</v>
      </c>
      <c r="H1521" s="1" t="s">
        <v>76</v>
      </c>
      <c r="I1521" s="3">
        <v>86667</v>
      </c>
      <c r="J1521" s="3">
        <v>0</v>
      </c>
      <c r="K1521" s="1" t="s">
        <v>40</v>
      </c>
      <c r="L1521" s="1" t="s">
        <v>150</v>
      </c>
      <c r="M1521" s="1" t="s">
        <v>151</v>
      </c>
      <c r="N1521" s="1" t="s">
        <v>79</v>
      </c>
      <c r="O1521" s="1" t="s">
        <v>80</v>
      </c>
      <c r="P1521" s="1" t="s">
        <v>43</v>
      </c>
      <c r="Q1521" s="1" t="s">
        <v>43</v>
      </c>
      <c r="R1521" s="3">
        <v>0</v>
      </c>
      <c r="S1521" s="1" t="s">
        <v>44</v>
      </c>
      <c r="T1521" s="1" t="s">
        <v>45</v>
      </c>
      <c r="U1521" s="1" t="s">
        <v>969</v>
      </c>
      <c r="V1521" s="1" t="s">
        <v>46</v>
      </c>
      <c r="W1521" s="1" t="s">
        <v>81</v>
      </c>
      <c r="X1521" s="1" t="s">
        <v>1882</v>
      </c>
      <c r="Y1521" s="1" t="s">
        <v>83</v>
      </c>
      <c r="Z1521" s="1" t="s">
        <v>84</v>
      </c>
      <c r="AA1521" s="1" t="s">
        <v>51</v>
      </c>
      <c r="AB1521" s="1" t="s">
        <v>1882</v>
      </c>
      <c r="AC1521" s="1" t="s">
        <v>37</v>
      </c>
    </row>
    <row r="1522" spans="1:29" hidden="1" x14ac:dyDescent="0.25">
      <c r="A1522" s="1" t="s">
        <v>33</v>
      </c>
      <c r="B1522" s="1" t="s">
        <v>34</v>
      </c>
      <c r="C1522" s="2">
        <v>45596</v>
      </c>
      <c r="D1522" s="1" t="s">
        <v>73</v>
      </c>
      <c r="E1522" s="1" t="s">
        <v>74</v>
      </c>
      <c r="F1522" s="1" t="s">
        <v>37</v>
      </c>
      <c r="G1522" s="1" t="s">
        <v>969</v>
      </c>
      <c r="H1522" s="1" t="s">
        <v>76</v>
      </c>
      <c r="I1522" s="3">
        <v>693334</v>
      </c>
      <c r="J1522" s="3">
        <v>0</v>
      </c>
      <c r="K1522" s="1" t="s">
        <v>40</v>
      </c>
      <c r="L1522" s="1" t="s">
        <v>704</v>
      </c>
      <c r="M1522" s="1" t="s">
        <v>705</v>
      </c>
      <c r="N1522" s="1" t="s">
        <v>79</v>
      </c>
      <c r="O1522" s="1" t="s">
        <v>80</v>
      </c>
      <c r="P1522" s="1" t="s">
        <v>43</v>
      </c>
      <c r="Q1522" s="1" t="s">
        <v>43</v>
      </c>
      <c r="R1522" s="3">
        <v>0</v>
      </c>
      <c r="S1522" s="1" t="s">
        <v>44</v>
      </c>
      <c r="T1522" s="1" t="s">
        <v>45</v>
      </c>
      <c r="U1522" s="1" t="s">
        <v>969</v>
      </c>
      <c r="V1522" s="1" t="s">
        <v>46</v>
      </c>
      <c r="W1522" s="1" t="s">
        <v>81</v>
      </c>
      <c r="X1522" s="1" t="s">
        <v>1882</v>
      </c>
      <c r="Y1522" s="1" t="s">
        <v>83</v>
      </c>
      <c r="Z1522" s="1" t="s">
        <v>84</v>
      </c>
      <c r="AA1522" s="1" t="s">
        <v>51</v>
      </c>
      <c r="AB1522" s="1" t="s">
        <v>1882</v>
      </c>
      <c r="AC1522" s="1" t="s">
        <v>37</v>
      </c>
    </row>
    <row r="1523" spans="1:29" hidden="1" x14ac:dyDescent="0.25">
      <c r="A1523" s="1" t="s">
        <v>33</v>
      </c>
      <c r="B1523" s="1" t="s">
        <v>34</v>
      </c>
      <c r="C1523" s="2">
        <v>45596</v>
      </c>
      <c r="D1523" s="1" t="s">
        <v>73</v>
      </c>
      <c r="E1523" s="1" t="s">
        <v>74</v>
      </c>
      <c r="F1523" s="1" t="s">
        <v>37</v>
      </c>
      <c r="G1523" s="1" t="s">
        <v>969</v>
      </c>
      <c r="H1523" s="1" t="s">
        <v>76</v>
      </c>
      <c r="I1523" s="3">
        <v>86667</v>
      </c>
      <c r="J1523" s="3">
        <v>0</v>
      </c>
      <c r="K1523" s="1" t="s">
        <v>40</v>
      </c>
      <c r="L1523" s="1" t="s">
        <v>133</v>
      </c>
      <c r="M1523" s="1" t="s">
        <v>134</v>
      </c>
      <c r="N1523" s="1" t="s">
        <v>79</v>
      </c>
      <c r="O1523" s="1" t="s">
        <v>80</v>
      </c>
      <c r="P1523" s="1" t="s">
        <v>43</v>
      </c>
      <c r="Q1523" s="1" t="s">
        <v>43</v>
      </c>
      <c r="R1523" s="3">
        <v>0</v>
      </c>
      <c r="S1523" s="1" t="s">
        <v>44</v>
      </c>
      <c r="T1523" s="1" t="s">
        <v>45</v>
      </c>
      <c r="U1523" s="1" t="s">
        <v>969</v>
      </c>
      <c r="V1523" s="1" t="s">
        <v>46</v>
      </c>
      <c r="W1523" s="1" t="s">
        <v>81</v>
      </c>
      <c r="X1523" s="1" t="s">
        <v>1882</v>
      </c>
      <c r="Y1523" s="1" t="s">
        <v>83</v>
      </c>
      <c r="Z1523" s="1" t="s">
        <v>84</v>
      </c>
      <c r="AA1523" s="1" t="s">
        <v>51</v>
      </c>
      <c r="AB1523" s="1" t="s">
        <v>1882</v>
      </c>
      <c r="AC1523" s="1" t="s">
        <v>37</v>
      </c>
    </row>
    <row r="1524" spans="1:29" hidden="1" x14ac:dyDescent="0.25">
      <c r="A1524" s="1" t="s">
        <v>33</v>
      </c>
      <c r="B1524" s="1" t="s">
        <v>34</v>
      </c>
      <c r="C1524" s="2">
        <v>45596</v>
      </c>
      <c r="D1524" s="1" t="s">
        <v>73</v>
      </c>
      <c r="E1524" s="1" t="s">
        <v>74</v>
      </c>
      <c r="F1524" s="1" t="s">
        <v>37</v>
      </c>
      <c r="G1524" s="1" t="s">
        <v>969</v>
      </c>
      <c r="H1524" s="1" t="s">
        <v>76</v>
      </c>
      <c r="I1524" s="3">
        <v>43334</v>
      </c>
      <c r="J1524" s="3">
        <v>0</v>
      </c>
      <c r="K1524" s="1" t="s">
        <v>40</v>
      </c>
      <c r="L1524" s="1" t="s">
        <v>669</v>
      </c>
      <c r="M1524" s="1" t="s">
        <v>670</v>
      </c>
      <c r="N1524" s="1" t="s">
        <v>79</v>
      </c>
      <c r="O1524" s="1" t="s">
        <v>80</v>
      </c>
      <c r="P1524" s="1" t="s">
        <v>43</v>
      </c>
      <c r="Q1524" s="1" t="s">
        <v>43</v>
      </c>
      <c r="R1524" s="3">
        <v>0</v>
      </c>
      <c r="S1524" s="1" t="s">
        <v>44</v>
      </c>
      <c r="T1524" s="1" t="s">
        <v>45</v>
      </c>
      <c r="U1524" s="1" t="s">
        <v>969</v>
      </c>
      <c r="V1524" s="1" t="s">
        <v>46</v>
      </c>
      <c r="W1524" s="1" t="s">
        <v>81</v>
      </c>
      <c r="X1524" s="1" t="s">
        <v>1882</v>
      </c>
      <c r="Y1524" s="1" t="s">
        <v>83</v>
      </c>
      <c r="Z1524" s="1" t="s">
        <v>84</v>
      </c>
      <c r="AA1524" s="1" t="s">
        <v>51</v>
      </c>
      <c r="AB1524" s="1" t="s">
        <v>1882</v>
      </c>
      <c r="AC1524" s="1" t="s">
        <v>37</v>
      </c>
    </row>
    <row r="1525" spans="1:29" hidden="1" x14ac:dyDescent="0.25">
      <c r="A1525" s="1" t="s">
        <v>33</v>
      </c>
      <c r="B1525" s="1" t="s">
        <v>34</v>
      </c>
      <c r="C1525" s="2">
        <v>45596</v>
      </c>
      <c r="D1525" s="1" t="s">
        <v>73</v>
      </c>
      <c r="E1525" s="1" t="s">
        <v>74</v>
      </c>
      <c r="F1525" s="1" t="s">
        <v>37</v>
      </c>
      <c r="G1525" s="1" t="s">
        <v>969</v>
      </c>
      <c r="H1525" s="1" t="s">
        <v>76</v>
      </c>
      <c r="I1525" s="3">
        <v>517566</v>
      </c>
      <c r="J1525" s="3">
        <v>0</v>
      </c>
      <c r="K1525" s="1" t="s">
        <v>40</v>
      </c>
      <c r="L1525" s="1" t="s">
        <v>537</v>
      </c>
      <c r="M1525" s="1" t="s">
        <v>538</v>
      </c>
      <c r="N1525" s="1" t="s">
        <v>79</v>
      </c>
      <c r="O1525" s="1" t="s">
        <v>80</v>
      </c>
      <c r="P1525" s="1" t="s">
        <v>43</v>
      </c>
      <c r="Q1525" s="1" t="s">
        <v>43</v>
      </c>
      <c r="R1525" s="3">
        <v>0</v>
      </c>
      <c r="S1525" s="1" t="s">
        <v>44</v>
      </c>
      <c r="T1525" s="1" t="s">
        <v>45</v>
      </c>
      <c r="U1525" s="1" t="s">
        <v>969</v>
      </c>
      <c r="V1525" s="1" t="s">
        <v>46</v>
      </c>
      <c r="W1525" s="1" t="s">
        <v>81</v>
      </c>
      <c r="X1525" s="1" t="s">
        <v>1882</v>
      </c>
      <c r="Y1525" s="1" t="s">
        <v>83</v>
      </c>
      <c r="Z1525" s="1" t="s">
        <v>84</v>
      </c>
      <c r="AA1525" s="1" t="s">
        <v>51</v>
      </c>
      <c r="AB1525" s="1" t="s">
        <v>1882</v>
      </c>
      <c r="AC1525" s="1" t="s">
        <v>37</v>
      </c>
    </row>
    <row r="1526" spans="1:29" hidden="1" x14ac:dyDescent="0.25">
      <c r="A1526" s="1" t="s">
        <v>33</v>
      </c>
      <c r="B1526" s="1" t="s">
        <v>34</v>
      </c>
      <c r="C1526" s="2">
        <v>45596</v>
      </c>
      <c r="D1526" s="1" t="s">
        <v>73</v>
      </c>
      <c r="E1526" s="1" t="s">
        <v>74</v>
      </c>
      <c r="F1526" s="1" t="s">
        <v>37</v>
      </c>
      <c r="G1526" s="1" t="s">
        <v>969</v>
      </c>
      <c r="H1526" s="1" t="s">
        <v>76</v>
      </c>
      <c r="I1526" s="3">
        <v>787784</v>
      </c>
      <c r="J1526" s="3">
        <v>0</v>
      </c>
      <c r="K1526" s="1" t="s">
        <v>40</v>
      </c>
      <c r="L1526" s="1" t="s">
        <v>105</v>
      </c>
      <c r="M1526" s="1" t="s">
        <v>106</v>
      </c>
      <c r="N1526" s="1" t="s">
        <v>79</v>
      </c>
      <c r="O1526" s="1" t="s">
        <v>80</v>
      </c>
      <c r="P1526" s="1" t="s">
        <v>43</v>
      </c>
      <c r="Q1526" s="1" t="s">
        <v>43</v>
      </c>
      <c r="R1526" s="3">
        <v>0</v>
      </c>
      <c r="S1526" s="1" t="s">
        <v>44</v>
      </c>
      <c r="T1526" s="1" t="s">
        <v>45</v>
      </c>
      <c r="U1526" s="1" t="s">
        <v>969</v>
      </c>
      <c r="V1526" s="1" t="s">
        <v>46</v>
      </c>
      <c r="W1526" s="1" t="s">
        <v>81</v>
      </c>
      <c r="X1526" s="1" t="s">
        <v>1883</v>
      </c>
      <c r="Y1526" s="1" t="s">
        <v>83</v>
      </c>
      <c r="Z1526" s="1" t="s">
        <v>84</v>
      </c>
      <c r="AA1526" s="1" t="s">
        <v>51</v>
      </c>
      <c r="AB1526" s="1" t="s">
        <v>1883</v>
      </c>
      <c r="AC1526" s="1" t="s">
        <v>37</v>
      </c>
    </row>
    <row r="1527" spans="1:29" hidden="1" x14ac:dyDescent="0.25">
      <c r="A1527" s="1" t="s">
        <v>33</v>
      </c>
      <c r="B1527" s="1" t="s">
        <v>34</v>
      </c>
      <c r="C1527" s="2">
        <v>45596</v>
      </c>
      <c r="D1527" s="1" t="s">
        <v>73</v>
      </c>
      <c r="E1527" s="1" t="s">
        <v>74</v>
      </c>
      <c r="F1527" s="1" t="s">
        <v>37</v>
      </c>
      <c r="G1527" s="1" t="s">
        <v>969</v>
      </c>
      <c r="H1527" s="1" t="s">
        <v>76</v>
      </c>
      <c r="I1527" s="3">
        <v>655189</v>
      </c>
      <c r="J1527" s="3">
        <v>0</v>
      </c>
      <c r="K1527" s="1" t="s">
        <v>40</v>
      </c>
      <c r="L1527" s="1" t="s">
        <v>105</v>
      </c>
      <c r="M1527" s="1" t="s">
        <v>106</v>
      </c>
      <c r="N1527" s="1" t="s">
        <v>79</v>
      </c>
      <c r="O1527" s="1" t="s">
        <v>80</v>
      </c>
      <c r="P1527" s="1" t="s">
        <v>43</v>
      </c>
      <c r="Q1527" s="1" t="s">
        <v>43</v>
      </c>
      <c r="R1527" s="3">
        <v>0</v>
      </c>
      <c r="S1527" s="1" t="s">
        <v>44</v>
      </c>
      <c r="T1527" s="1" t="s">
        <v>45</v>
      </c>
      <c r="U1527" s="1" t="s">
        <v>969</v>
      </c>
      <c r="V1527" s="1" t="s">
        <v>46</v>
      </c>
      <c r="W1527" s="1" t="s">
        <v>81</v>
      </c>
      <c r="X1527" s="1" t="s">
        <v>1883</v>
      </c>
      <c r="Y1527" s="1" t="s">
        <v>83</v>
      </c>
      <c r="Z1527" s="1" t="s">
        <v>84</v>
      </c>
      <c r="AA1527" s="1" t="s">
        <v>51</v>
      </c>
      <c r="AB1527" s="1" t="s">
        <v>1883</v>
      </c>
      <c r="AC1527" s="1" t="s">
        <v>37</v>
      </c>
    </row>
    <row r="1528" spans="1:29" hidden="1" x14ac:dyDescent="0.25">
      <c r="A1528" s="1" t="s">
        <v>33</v>
      </c>
      <c r="B1528" s="1" t="s">
        <v>34</v>
      </c>
      <c r="C1528" s="2">
        <v>45596</v>
      </c>
      <c r="D1528" s="1" t="s">
        <v>73</v>
      </c>
      <c r="E1528" s="1" t="s">
        <v>74</v>
      </c>
      <c r="F1528" s="1" t="s">
        <v>37</v>
      </c>
      <c r="G1528" s="1" t="s">
        <v>969</v>
      </c>
      <c r="H1528" s="1" t="s">
        <v>76</v>
      </c>
      <c r="I1528" s="3">
        <v>650000</v>
      </c>
      <c r="J1528" s="3">
        <v>0</v>
      </c>
      <c r="K1528" s="1" t="s">
        <v>40</v>
      </c>
      <c r="L1528" s="1" t="s">
        <v>113</v>
      </c>
      <c r="M1528" s="1" t="s">
        <v>114</v>
      </c>
      <c r="N1528" s="1" t="s">
        <v>79</v>
      </c>
      <c r="O1528" s="1" t="s">
        <v>80</v>
      </c>
      <c r="P1528" s="1" t="s">
        <v>43</v>
      </c>
      <c r="Q1528" s="1" t="s">
        <v>43</v>
      </c>
      <c r="R1528" s="3">
        <v>0</v>
      </c>
      <c r="S1528" s="1" t="s">
        <v>44</v>
      </c>
      <c r="T1528" s="1" t="s">
        <v>45</v>
      </c>
      <c r="U1528" s="1" t="s">
        <v>969</v>
      </c>
      <c r="V1528" s="1" t="s">
        <v>46</v>
      </c>
      <c r="W1528" s="1" t="s">
        <v>81</v>
      </c>
      <c r="X1528" s="1" t="s">
        <v>1883</v>
      </c>
      <c r="Y1528" s="1" t="s">
        <v>83</v>
      </c>
      <c r="Z1528" s="1" t="s">
        <v>84</v>
      </c>
      <c r="AA1528" s="1" t="s">
        <v>51</v>
      </c>
      <c r="AB1528" s="1" t="s">
        <v>1883</v>
      </c>
      <c r="AC1528" s="1" t="s">
        <v>37</v>
      </c>
    </row>
    <row r="1529" spans="1:29" hidden="1" x14ac:dyDescent="0.25">
      <c r="A1529" s="1" t="s">
        <v>33</v>
      </c>
      <c r="B1529" s="1" t="s">
        <v>34</v>
      </c>
      <c r="C1529" s="2">
        <v>45596</v>
      </c>
      <c r="D1529" s="1" t="s">
        <v>73</v>
      </c>
      <c r="E1529" s="1" t="s">
        <v>74</v>
      </c>
      <c r="F1529" s="1" t="s">
        <v>37</v>
      </c>
      <c r="G1529" s="1" t="s">
        <v>969</v>
      </c>
      <c r="H1529" s="1" t="s">
        <v>76</v>
      </c>
      <c r="I1529" s="3">
        <v>767046</v>
      </c>
      <c r="J1529" s="3">
        <v>0</v>
      </c>
      <c r="K1529" s="1" t="s">
        <v>40</v>
      </c>
      <c r="L1529" s="1" t="s">
        <v>1522</v>
      </c>
      <c r="M1529" s="1" t="s">
        <v>658</v>
      </c>
      <c r="N1529" s="1" t="s">
        <v>79</v>
      </c>
      <c r="O1529" s="1" t="s">
        <v>80</v>
      </c>
      <c r="P1529" s="1" t="s">
        <v>43</v>
      </c>
      <c r="Q1529" s="1" t="s">
        <v>43</v>
      </c>
      <c r="R1529" s="3">
        <v>0</v>
      </c>
      <c r="S1529" s="1" t="s">
        <v>44</v>
      </c>
      <c r="T1529" s="1" t="s">
        <v>45</v>
      </c>
      <c r="U1529" s="1" t="s">
        <v>969</v>
      </c>
      <c r="V1529" s="1" t="s">
        <v>46</v>
      </c>
      <c r="W1529" s="1" t="s">
        <v>81</v>
      </c>
      <c r="X1529" s="1" t="s">
        <v>1883</v>
      </c>
      <c r="Y1529" s="1" t="s">
        <v>83</v>
      </c>
      <c r="Z1529" s="1" t="s">
        <v>84</v>
      </c>
      <c r="AA1529" s="1" t="s">
        <v>51</v>
      </c>
      <c r="AB1529" s="1" t="s">
        <v>1883</v>
      </c>
      <c r="AC1529" s="1" t="s">
        <v>37</v>
      </c>
    </row>
    <row r="1530" spans="1:29" x14ac:dyDescent="0.25">
      <c r="A1530" s="1" t="s">
        <v>33</v>
      </c>
      <c r="B1530" s="1" t="s">
        <v>34</v>
      </c>
      <c r="C1530" s="2">
        <v>45601</v>
      </c>
      <c r="D1530" s="1" t="s">
        <v>35</v>
      </c>
      <c r="E1530" s="1" t="s">
        <v>36</v>
      </c>
      <c r="F1530" s="1" t="s">
        <v>37</v>
      </c>
      <c r="G1530" s="1" t="s">
        <v>1884</v>
      </c>
      <c r="H1530" s="1" t="s">
        <v>1885</v>
      </c>
      <c r="I1530" s="3">
        <v>0</v>
      </c>
      <c r="J1530" s="54"/>
      <c r="K1530" s="1" t="s">
        <v>40</v>
      </c>
      <c r="L1530" s="1" t="s">
        <v>62</v>
      </c>
      <c r="M1530" s="1" t="s">
        <v>63</v>
      </c>
      <c r="N1530" s="1" t="s">
        <v>37</v>
      </c>
      <c r="O1530" s="1" t="s">
        <v>43</v>
      </c>
      <c r="P1530" s="1" t="s">
        <v>43</v>
      </c>
      <c r="Q1530" s="1" t="s">
        <v>43</v>
      </c>
      <c r="R1530" s="3">
        <v>0</v>
      </c>
      <c r="S1530" s="1" t="s">
        <v>44</v>
      </c>
      <c r="T1530" s="1" t="s">
        <v>45</v>
      </c>
      <c r="U1530" s="1" t="s">
        <v>1884</v>
      </c>
      <c r="V1530" s="1" t="s">
        <v>46</v>
      </c>
      <c r="W1530" s="1" t="s">
        <v>47</v>
      </c>
      <c r="X1530" s="1" t="s">
        <v>1886</v>
      </c>
      <c r="Y1530" s="1" t="s">
        <v>49</v>
      </c>
      <c r="Z1530" s="1" t="s">
        <v>50</v>
      </c>
      <c r="AA1530" s="1" t="s">
        <v>51</v>
      </c>
      <c r="AB1530" s="1" t="s">
        <v>1886</v>
      </c>
      <c r="AC1530" s="1" t="s">
        <v>37</v>
      </c>
    </row>
    <row r="1531" spans="1:29" x14ac:dyDescent="0.25">
      <c r="A1531" s="1" t="s">
        <v>33</v>
      </c>
      <c r="B1531" s="1" t="s">
        <v>34</v>
      </c>
      <c r="C1531" s="2">
        <v>45602</v>
      </c>
      <c r="D1531" s="1" t="s">
        <v>35</v>
      </c>
      <c r="E1531" s="1" t="s">
        <v>36</v>
      </c>
      <c r="F1531" s="1" t="s">
        <v>37</v>
      </c>
      <c r="G1531" s="1" t="s">
        <v>1887</v>
      </c>
      <c r="H1531" s="1" t="s">
        <v>1888</v>
      </c>
      <c r="I1531" s="3">
        <v>0</v>
      </c>
      <c r="J1531" s="54">
        <v>43334</v>
      </c>
      <c r="K1531" s="1" t="s">
        <v>40</v>
      </c>
      <c r="L1531" s="1" t="s">
        <v>340</v>
      </c>
      <c r="M1531" s="1" t="s">
        <v>341</v>
      </c>
      <c r="N1531" s="1" t="s">
        <v>37</v>
      </c>
      <c r="O1531" s="1" t="s">
        <v>43</v>
      </c>
      <c r="P1531" s="1" t="s">
        <v>43</v>
      </c>
      <c r="Q1531" s="1" t="s">
        <v>43</v>
      </c>
      <c r="R1531" s="3">
        <v>0</v>
      </c>
      <c r="S1531" s="1" t="s">
        <v>44</v>
      </c>
      <c r="T1531" s="1" t="s">
        <v>45</v>
      </c>
      <c r="U1531" s="1" t="s">
        <v>1887</v>
      </c>
      <c r="V1531" s="1" t="s">
        <v>46</v>
      </c>
      <c r="W1531" s="1" t="s">
        <v>47</v>
      </c>
      <c r="X1531" s="1" t="s">
        <v>1889</v>
      </c>
      <c r="Y1531" s="1" t="s">
        <v>49</v>
      </c>
      <c r="Z1531" s="1" t="s">
        <v>50</v>
      </c>
      <c r="AA1531" s="1" t="s">
        <v>51</v>
      </c>
      <c r="AB1531" s="1" t="s">
        <v>1889</v>
      </c>
      <c r="AC1531" s="1" t="s">
        <v>37</v>
      </c>
    </row>
    <row r="1532" spans="1:29" x14ac:dyDescent="0.25">
      <c r="A1532" s="1" t="s">
        <v>33</v>
      </c>
      <c r="B1532" s="1" t="s">
        <v>34</v>
      </c>
      <c r="C1532" s="2">
        <v>45604</v>
      </c>
      <c r="D1532" s="1" t="s">
        <v>35</v>
      </c>
      <c r="E1532" s="1" t="s">
        <v>36</v>
      </c>
      <c r="F1532" s="1" t="s">
        <v>37</v>
      </c>
      <c r="G1532" s="1" t="s">
        <v>1890</v>
      </c>
      <c r="H1532" s="1" t="s">
        <v>1891</v>
      </c>
      <c r="I1532" s="3">
        <v>0</v>
      </c>
      <c r="J1532" s="54">
        <v>2340539</v>
      </c>
      <c r="K1532" s="1" t="s">
        <v>40</v>
      </c>
      <c r="L1532" s="1" t="s">
        <v>67</v>
      </c>
      <c r="M1532" s="1" t="s">
        <v>68</v>
      </c>
      <c r="N1532" s="1" t="s">
        <v>37</v>
      </c>
      <c r="O1532" s="1" t="s">
        <v>43</v>
      </c>
      <c r="P1532" s="1" t="s">
        <v>43</v>
      </c>
      <c r="Q1532" s="1" t="s">
        <v>43</v>
      </c>
      <c r="R1532" s="3">
        <v>0</v>
      </c>
      <c r="S1532" s="1" t="s">
        <v>44</v>
      </c>
      <c r="T1532" s="1" t="s">
        <v>45</v>
      </c>
      <c r="U1532" s="1" t="s">
        <v>1890</v>
      </c>
      <c r="V1532" s="1" t="s">
        <v>46</v>
      </c>
      <c r="W1532" s="1" t="s">
        <v>47</v>
      </c>
      <c r="X1532" s="1" t="s">
        <v>1892</v>
      </c>
      <c r="Y1532" s="1" t="s">
        <v>49</v>
      </c>
      <c r="Z1532" s="1" t="s">
        <v>50</v>
      </c>
      <c r="AA1532" s="1" t="s">
        <v>51</v>
      </c>
      <c r="AB1532" s="1" t="s">
        <v>1892</v>
      </c>
      <c r="AC1532" s="1" t="s">
        <v>37</v>
      </c>
    </row>
    <row r="1533" spans="1:29" x14ac:dyDescent="0.25">
      <c r="A1533" s="1" t="s">
        <v>33</v>
      </c>
      <c r="B1533" s="1" t="s">
        <v>34</v>
      </c>
      <c r="C1533" s="2">
        <v>45608</v>
      </c>
      <c r="D1533" s="1" t="s">
        <v>35</v>
      </c>
      <c r="E1533" s="1" t="s">
        <v>36</v>
      </c>
      <c r="F1533" s="1" t="s">
        <v>37</v>
      </c>
      <c r="G1533" s="1" t="s">
        <v>1893</v>
      </c>
      <c r="H1533" s="1" t="s">
        <v>1894</v>
      </c>
      <c r="I1533" s="3">
        <v>0</v>
      </c>
      <c r="J1533" s="54">
        <v>841079</v>
      </c>
      <c r="K1533" s="1" t="s">
        <v>40</v>
      </c>
      <c r="L1533" s="1" t="s">
        <v>41</v>
      </c>
      <c r="M1533" s="1" t="s">
        <v>42</v>
      </c>
      <c r="N1533" s="1" t="s">
        <v>37</v>
      </c>
      <c r="O1533" s="1" t="s">
        <v>43</v>
      </c>
      <c r="P1533" s="1" t="s">
        <v>43</v>
      </c>
      <c r="Q1533" s="1" t="s">
        <v>43</v>
      </c>
      <c r="R1533" s="3">
        <v>0</v>
      </c>
      <c r="S1533" s="1" t="s">
        <v>44</v>
      </c>
      <c r="T1533" s="1" t="s">
        <v>45</v>
      </c>
      <c r="U1533" s="1" t="s">
        <v>1893</v>
      </c>
      <c r="V1533" s="1" t="s">
        <v>46</v>
      </c>
      <c r="W1533" s="1" t="s">
        <v>47</v>
      </c>
      <c r="X1533" s="1" t="s">
        <v>1895</v>
      </c>
      <c r="Y1533" s="1" t="s">
        <v>49</v>
      </c>
      <c r="Z1533" s="1" t="s">
        <v>50</v>
      </c>
      <c r="AA1533" s="1" t="s">
        <v>51</v>
      </c>
      <c r="AB1533" s="1" t="s">
        <v>1895</v>
      </c>
      <c r="AC1533" s="1" t="s">
        <v>37</v>
      </c>
    </row>
    <row r="1534" spans="1:29" x14ac:dyDescent="0.25">
      <c r="A1534" s="1" t="s">
        <v>33</v>
      </c>
      <c r="B1534" s="1" t="s">
        <v>34</v>
      </c>
      <c r="C1534" s="2">
        <v>45609</v>
      </c>
      <c r="D1534" s="1" t="s">
        <v>35</v>
      </c>
      <c r="E1534" s="1" t="s">
        <v>36</v>
      </c>
      <c r="F1534" s="1" t="s">
        <v>37</v>
      </c>
      <c r="G1534" s="1" t="s">
        <v>1896</v>
      </c>
      <c r="H1534" s="1" t="s">
        <v>1897</v>
      </c>
      <c r="I1534" s="3">
        <v>0</v>
      </c>
      <c r="J1534" s="54">
        <v>346667</v>
      </c>
      <c r="K1534" s="1" t="s">
        <v>40</v>
      </c>
      <c r="L1534" s="1" t="s">
        <v>214</v>
      </c>
      <c r="M1534" s="1" t="s">
        <v>215</v>
      </c>
      <c r="N1534" s="1" t="s">
        <v>37</v>
      </c>
      <c r="O1534" s="1" t="s">
        <v>43</v>
      </c>
      <c r="P1534" s="1" t="s">
        <v>43</v>
      </c>
      <c r="Q1534" s="1" t="s">
        <v>43</v>
      </c>
      <c r="R1534" s="3">
        <v>0</v>
      </c>
      <c r="S1534" s="1" t="s">
        <v>44</v>
      </c>
      <c r="T1534" s="1" t="s">
        <v>45</v>
      </c>
      <c r="U1534" s="1" t="s">
        <v>1896</v>
      </c>
      <c r="V1534" s="1" t="s">
        <v>46</v>
      </c>
      <c r="W1534" s="1" t="s">
        <v>47</v>
      </c>
      <c r="X1534" s="1" t="s">
        <v>1898</v>
      </c>
      <c r="Y1534" s="1" t="s">
        <v>49</v>
      </c>
      <c r="Z1534" s="1" t="s">
        <v>50</v>
      </c>
      <c r="AA1534" s="1" t="s">
        <v>51</v>
      </c>
      <c r="AB1534" s="1" t="s">
        <v>1898</v>
      </c>
      <c r="AC1534" s="1" t="s">
        <v>37</v>
      </c>
    </row>
    <row r="1535" spans="1:29" x14ac:dyDescent="0.25">
      <c r="A1535" s="1" t="s">
        <v>33</v>
      </c>
      <c r="B1535" s="1" t="s">
        <v>34</v>
      </c>
      <c r="C1535" s="2">
        <v>45614</v>
      </c>
      <c r="D1535" s="1" t="s">
        <v>35</v>
      </c>
      <c r="E1535" s="1" t="s">
        <v>36</v>
      </c>
      <c r="F1535" s="1" t="s">
        <v>37</v>
      </c>
      <c r="G1535" s="1" t="s">
        <v>1899</v>
      </c>
      <c r="H1535" s="1" t="s">
        <v>1900</v>
      </c>
      <c r="I1535" s="3">
        <v>0</v>
      </c>
      <c r="J1535" s="54">
        <v>780000</v>
      </c>
      <c r="K1535" s="1" t="s">
        <v>40</v>
      </c>
      <c r="L1535" s="1" t="s">
        <v>214</v>
      </c>
      <c r="M1535" s="1" t="s">
        <v>215</v>
      </c>
      <c r="N1535" s="1" t="s">
        <v>37</v>
      </c>
      <c r="O1535" s="1" t="s">
        <v>43</v>
      </c>
      <c r="P1535" s="1" t="s">
        <v>43</v>
      </c>
      <c r="Q1535" s="1" t="s">
        <v>43</v>
      </c>
      <c r="R1535" s="3">
        <v>0</v>
      </c>
      <c r="S1535" s="1" t="s">
        <v>44</v>
      </c>
      <c r="T1535" s="1" t="s">
        <v>45</v>
      </c>
      <c r="U1535" s="1" t="s">
        <v>1899</v>
      </c>
      <c r="V1535" s="1" t="s">
        <v>46</v>
      </c>
      <c r="W1535" s="1" t="s">
        <v>47</v>
      </c>
      <c r="X1535" s="1" t="s">
        <v>1901</v>
      </c>
      <c r="Y1535" s="1" t="s">
        <v>49</v>
      </c>
      <c r="Z1535" s="1" t="s">
        <v>50</v>
      </c>
      <c r="AA1535" s="1" t="s">
        <v>51</v>
      </c>
      <c r="AB1535" s="1" t="s">
        <v>1901</v>
      </c>
      <c r="AC1535" s="1" t="s">
        <v>37</v>
      </c>
    </row>
    <row r="1536" spans="1:29" x14ac:dyDescent="0.25">
      <c r="A1536" s="1" t="s">
        <v>33</v>
      </c>
      <c r="B1536" s="1" t="s">
        <v>34</v>
      </c>
      <c r="C1536" s="2">
        <v>45616</v>
      </c>
      <c r="D1536" s="1" t="s">
        <v>35</v>
      </c>
      <c r="E1536" s="1" t="s">
        <v>36</v>
      </c>
      <c r="F1536" s="1" t="s">
        <v>37</v>
      </c>
      <c r="G1536" s="1" t="s">
        <v>1902</v>
      </c>
      <c r="H1536" s="1" t="s">
        <v>1903</v>
      </c>
      <c r="I1536" s="3">
        <v>0</v>
      </c>
      <c r="J1536" s="54">
        <v>520001</v>
      </c>
      <c r="K1536" s="1" t="s">
        <v>40</v>
      </c>
      <c r="L1536" s="1" t="s">
        <v>214</v>
      </c>
      <c r="M1536" s="1" t="s">
        <v>215</v>
      </c>
      <c r="N1536" s="1" t="s">
        <v>37</v>
      </c>
      <c r="O1536" s="1" t="s">
        <v>43</v>
      </c>
      <c r="P1536" s="1" t="s">
        <v>43</v>
      </c>
      <c r="Q1536" s="1" t="s">
        <v>43</v>
      </c>
      <c r="R1536" s="3">
        <v>0</v>
      </c>
      <c r="S1536" s="1" t="s">
        <v>44</v>
      </c>
      <c r="T1536" s="1" t="s">
        <v>45</v>
      </c>
      <c r="U1536" s="1" t="s">
        <v>1902</v>
      </c>
      <c r="V1536" s="1" t="s">
        <v>46</v>
      </c>
      <c r="W1536" s="1" t="s">
        <v>47</v>
      </c>
      <c r="X1536" s="1" t="s">
        <v>1904</v>
      </c>
      <c r="Y1536" s="1" t="s">
        <v>49</v>
      </c>
      <c r="Z1536" s="1" t="s">
        <v>50</v>
      </c>
      <c r="AA1536" s="1" t="s">
        <v>51</v>
      </c>
      <c r="AB1536" s="1" t="s">
        <v>1904</v>
      </c>
      <c r="AC1536" s="1" t="s">
        <v>37</v>
      </c>
    </row>
    <row r="1537" spans="1:29" x14ac:dyDescent="0.25">
      <c r="A1537" s="1" t="s">
        <v>33</v>
      </c>
      <c r="B1537" s="1" t="s">
        <v>34</v>
      </c>
      <c r="C1537" s="2">
        <v>45618</v>
      </c>
      <c r="D1537" s="1" t="s">
        <v>35</v>
      </c>
      <c r="E1537" s="1" t="s">
        <v>36</v>
      </c>
      <c r="F1537" s="1" t="s">
        <v>37</v>
      </c>
      <c r="G1537" s="1" t="s">
        <v>1905</v>
      </c>
      <c r="H1537" s="1" t="s">
        <v>1906</v>
      </c>
      <c r="I1537" s="3">
        <v>0</v>
      </c>
      <c r="J1537" s="54">
        <v>216667</v>
      </c>
      <c r="K1537" s="1" t="s">
        <v>40</v>
      </c>
      <c r="L1537" s="1" t="s">
        <v>67</v>
      </c>
      <c r="M1537" s="1" t="s">
        <v>68</v>
      </c>
      <c r="N1537" s="1" t="s">
        <v>37</v>
      </c>
      <c r="O1537" s="1" t="s">
        <v>43</v>
      </c>
      <c r="P1537" s="1" t="s">
        <v>43</v>
      </c>
      <c r="Q1537" s="1" t="s">
        <v>43</v>
      </c>
      <c r="R1537" s="3">
        <v>0</v>
      </c>
      <c r="S1537" s="1" t="s">
        <v>44</v>
      </c>
      <c r="T1537" s="1" t="s">
        <v>45</v>
      </c>
      <c r="U1537" s="1" t="s">
        <v>1905</v>
      </c>
      <c r="V1537" s="1" t="s">
        <v>46</v>
      </c>
      <c r="W1537" s="1" t="s">
        <v>47</v>
      </c>
      <c r="X1537" s="1" t="s">
        <v>1907</v>
      </c>
      <c r="Y1537" s="1" t="s">
        <v>49</v>
      </c>
      <c r="Z1537" s="1" t="s">
        <v>50</v>
      </c>
      <c r="AA1537" s="1" t="s">
        <v>51</v>
      </c>
      <c r="AB1537" s="1" t="s">
        <v>1907</v>
      </c>
      <c r="AC1537" s="1" t="s">
        <v>37</v>
      </c>
    </row>
    <row r="1538" spans="1:29" x14ac:dyDescent="0.25">
      <c r="A1538" s="1" t="s">
        <v>33</v>
      </c>
      <c r="B1538" s="1" t="s">
        <v>34</v>
      </c>
      <c r="C1538" s="2">
        <v>45622</v>
      </c>
      <c r="D1538" s="1" t="s">
        <v>35</v>
      </c>
      <c r="E1538" s="1" t="s">
        <v>36</v>
      </c>
      <c r="F1538" s="1" t="s">
        <v>37</v>
      </c>
      <c r="G1538" s="1" t="s">
        <v>1908</v>
      </c>
      <c r="H1538" s="1" t="s">
        <v>1909</v>
      </c>
      <c r="I1538" s="3">
        <v>0</v>
      </c>
      <c r="J1538" s="54">
        <v>1752669</v>
      </c>
      <c r="K1538" s="1" t="s">
        <v>40</v>
      </c>
      <c r="L1538" s="1" t="s">
        <v>54</v>
      </c>
      <c r="M1538" s="1" t="s">
        <v>55</v>
      </c>
      <c r="N1538" s="1" t="s">
        <v>37</v>
      </c>
      <c r="O1538" s="1" t="s">
        <v>43</v>
      </c>
      <c r="P1538" s="1" t="s">
        <v>43</v>
      </c>
      <c r="Q1538" s="1" t="s">
        <v>43</v>
      </c>
      <c r="R1538" s="3">
        <v>0</v>
      </c>
      <c r="S1538" s="1" t="s">
        <v>44</v>
      </c>
      <c r="T1538" s="1" t="s">
        <v>45</v>
      </c>
      <c r="U1538" s="1" t="s">
        <v>1908</v>
      </c>
      <c r="V1538" s="1" t="s">
        <v>46</v>
      </c>
      <c r="W1538" s="1" t="s">
        <v>47</v>
      </c>
      <c r="X1538" s="1" t="s">
        <v>1910</v>
      </c>
      <c r="Y1538" s="1" t="s">
        <v>49</v>
      </c>
      <c r="Z1538" s="1" t="s">
        <v>50</v>
      </c>
      <c r="AA1538" s="1" t="s">
        <v>51</v>
      </c>
      <c r="AB1538" s="1" t="s">
        <v>1910</v>
      </c>
      <c r="AC1538" s="1" t="s">
        <v>37</v>
      </c>
    </row>
    <row r="1539" spans="1:29" x14ac:dyDescent="0.25">
      <c r="A1539" s="1" t="s">
        <v>33</v>
      </c>
      <c r="B1539" s="1" t="s">
        <v>34</v>
      </c>
      <c r="C1539" s="2">
        <v>45622</v>
      </c>
      <c r="D1539" s="1" t="s">
        <v>35</v>
      </c>
      <c r="E1539" s="1" t="s">
        <v>36</v>
      </c>
      <c r="F1539" s="1" t="s">
        <v>37</v>
      </c>
      <c r="G1539" s="1" t="s">
        <v>1911</v>
      </c>
      <c r="H1539" s="1" t="s">
        <v>1912</v>
      </c>
      <c r="I1539" s="3">
        <v>0</v>
      </c>
      <c r="J1539" s="54">
        <v>780001</v>
      </c>
      <c r="K1539" s="1" t="s">
        <v>40</v>
      </c>
      <c r="L1539" s="1" t="s">
        <v>214</v>
      </c>
      <c r="M1539" s="1" t="s">
        <v>215</v>
      </c>
      <c r="N1539" s="1" t="s">
        <v>37</v>
      </c>
      <c r="O1539" s="1" t="s">
        <v>43</v>
      </c>
      <c r="P1539" s="1" t="s">
        <v>43</v>
      </c>
      <c r="Q1539" s="1" t="s">
        <v>43</v>
      </c>
      <c r="R1539" s="3">
        <v>0</v>
      </c>
      <c r="S1539" s="1" t="s">
        <v>44</v>
      </c>
      <c r="T1539" s="1" t="s">
        <v>45</v>
      </c>
      <c r="U1539" s="1" t="s">
        <v>1911</v>
      </c>
      <c r="V1539" s="1" t="s">
        <v>46</v>
      </c>
      <c r="W1539" s="1" t="s">
        <v>47</v>
      </c>
      <c r="X1539" s="1" t="s">
        <v>1913</v>
      </c>
      <c r="Y1539" s="1" t="s">
        <v>49</v>
      </c>
      <c r="Z1539" s="1" t="s">
        <v>50</v>
      </c>
      <c r="AA1539" s="1" t="s">
        <v>51</v>
      </c>
      <c r="AB1539" s="1" t="s">
        <v>1913</v>
      </c>
      <c r="AC1539" s="1" t="s">
        <v>37</v>
      </c>
    </row>
    <row r="1540" spans="1:29" x14ac:dyDescent="0.25">
      <c r="A1540" s="1" t="s">
        <v>33</v>
      </c>
      <c r="B1540" s="1" t="s">
        <v>34</v>
      </c>
      <c r="C1540" s="2">
        <v>45623</v>
      </c>
      <c r="D1540" s="1" t="s">
        <v>35</v>
      </c>
      <c r="E1540" s="1" t="s">
        <v>36</v>
      </c>
      <c r="F1540" s="1" t="s">
        <v>37</v>
      </c>
      <c r="G1540" s="1" t="s">
        <v>1914</v>
      </c>
      <c r="H1540" s="1" t="s">
        <v>1915</v>
      </c>
      <c r="I1540" s="3">
        <v>0</v>
      </c>
      <c r="J1540" s="54">
        <v>563333</v>
      </c>
      <c r="K1540" s="1" t="s">
        <v>40</v>
      </c>
      <c r="L1540" s="1" t="s">
        <v>62</v>
      </c>
      <c r="M1540" s="1" t="s">
        <v>63</v>
      </c>
      <c r="N1540" s="1" t="s">
        <v>37</v>
      </c>
      <c r="O1540" s="1" t="s">
        <v>43</v>
      </c>
      <c r="P1540" s="1" t="s">
        <v>43</v>
      </c>
      <c r="Q1540" s="1" t="s">
        <v>43</v>
      </c>
      <c r="R1540" s="3">
        <v>0</v>
      </c>
      <c r="S1540" s="1" t="s">
        <v>44</v>
      </c>
      <c r="T1540" s="1" t="s">
        <v>45</v>
      </c>
      <c r="U1540" s="1" t="s">
        <v>1914</v>
      </c>
      <c r="V1540" s="1" t="s">
        <v>46</v>
      </c>
      <c r="W1540" s="1" t="s">
        <v>47</v>
      </c>
      <c r="X1540" s="1" t="s">
        <v>1916</v>
      </c>
      <c r="Y1540" s="1" t="s">
        <v>49</v>
      </c>
      <c r="Z1540" s="1" t="s">
        <v>50</v>
      </c>
      <c r="AA1540" s="1" t="s">
        <v>51</v>
      </c>
      <c r="AB1540" s="1" t="s">
        <v>1916</v>
      </c>
      <c r="AC1540" s="1" t="s">
        <v>37</v>
      </c>
    </row>
    <row r="1541" spans="1:29" x14ac:dyDescent="0.25">
      <c r="A1541" s="1" t="s">
        <v>33</v>
      </c>
      <c r="B1541" s="1" t="s">
        <v>34</v>
      </c>
      <c r="C1541" s="2">
        <v>45625</v>
      </c>
      <c r="D1541" s="1" t="s">
        <v>35</v>
      </c>
      <c r="E1541" s="1" t="s">
        <v>36</v>
      </c>
      <c r="F1541" s="1" t="s">
        <v>37</v>
      </c>
      <c r="G1541" s="1" t="s">
        <v>1917</v>
      </c>
      <c r="H1541" s="1" t="s">
        <v>1918</v>
      </c>
      <c r="I1541" s="3">
        <v>0</v>
      </c>
      <c r="J1541" s="54"/>
      <c r="K1541" s="1" t="s">
        <v>40</v>
      </c>
      <c r="L1541" s="1" t="s">
        <v>54</v>
      </c>
      <c r="M1541" s="1" t="s">
        <v>55</v>
      </c>
      <c r="N1541" s="1" t="s">
        <v>37</v>
      </c>
      <c r="O1541" s="1" t="s">
        <v>43</v>
      </c>
      <c r="P1541" s="1" t="s">
        <v>43</v>
      </c>
      <c r="Q1541" s="1" t="s">
        <v>43</v>
      </c>
      <c r="R1541" s="3">
        <v>0</v>
      </c>
      <c r="S1541" s="1" t="s">
        <v>44</v>
      </c>
      <c r="T1541" s="1" t="s">
        <v>45</v>
      </c>
      <c r="U1541" s="1" t="s">
        <v>1917</v>
      </c>
      <c r="V1541" s="1" t="s">
        <v>46</v>
      </c>
      <c r="W1541" s="1" t="s">
        <v>47</v>
      </c>
      <c r="X1541" s="1" t="s">
        <v>1919</v>
      </c>
      <c r="Y1541" s="1" t="s">
        <v>49</v>
      </c>
      <c r="Z1541" s="1" t="s">
        <v>50</v>
      </c>
      <c r="AA1541" s="1" t="s">
        <v>51</v>
      </c>
      <c r="AB1541" s="1" t="s">
        <v>1919</v>
      </c>
      <c r="AC1541" s="1" t="s">
        <v>37</v>
      </c>
    </row>
    <row r="1542" spans="1:29" hidden="1" x14ac:dyDescent="0.25">
      <c r="A1542" s="1" t="s">
        <v>33</v>
      </c>
      <c r="B1542" s="1" t="s">
        <v>34</v>
      </c>
      <c r="C1542" s="2">
        <v>45626</v>
      </c>
      <c r="D1542" s="1" t="s">
        <v>73</v>
      </c>
      <c r="E1542" s="1" t="s">
        <v>74</v>
      </c>
      <c r="F1542" s="1" t="s">
        <v>37</v>
      </c>
      <c r="G1542" s="1" t="s">
        <v>972</v>
      </c>
      <c r="H1542" s="1" t="s">
        <v>76</v>
      </c>
      <c r="I1542" s="3">
        <v>50841</v>
      </c>
      <c r="J1542" s="3">
        <v>0</v>
      </c>
      <c r="K1542" s="1" t="s">
        <v>1920</v>
      </c>
      <c r="L1542" s="1" t="s">
        <v>642</v>
      </c>
      <c r="M1542" s="1" t="s">
        <v>643</v>
      </c>
      <c r="N1542" s="1" t="s">
        <v>928</v>
      </c>
      <c r="O1542" s="1" t="s">
        <v>929</v>
      </c>
      <c r="P1542" s="1" t="s">
        <v>46</v>
      </c>
      <c r="Q1542" s="1" t="s">
        <v>37</v>
      </c>
      <c r="R1542" s="3">
        <v>0</v>
      </c>
      <c r="S1542" s="1" t="s">
        <v>44</v>
      </c>
      <c r="T1542" s="1" t="s">
        <v>45</v>
      </c>
      <c r="U1542" s="1" t="s">
        <v>972</v>
      </c>
      <c r="V1542" s="1" t="s">
        <v>46</v>
      </c>
      <c r="W1542" s="1" t="s">
        <v>1591</v>
      </c>
      <c r="X1542" s="1" t="s">
        <v>1921</v>
      </c>
      <c r="Y1542" s="1" t="s">
        <v>83</v>
      </c>
      <c r="Z1542" s="1" t="s">
        <v>84</v>
      </c>
      <c r="AA1542" s="1" t="s">
        <v>51</v>
      </c>
      <c r="AB1542" s="1" t="s">
        <v>1922</v>
      </c>
      <c r="AC1542" s="1" t="s">
        <v>37</v>
      </c>
    </row>
    <row r="1543" spans="1:29" hidden="1" x14ac:dyDescent="0.25">
      <c r="A1543" s="1" t="s">
        <v>33</v>
      </c>
      <c r="B1543" s="1" t="s">
        <v>34</v>
      </c>
      <c r="C1543" s="2">
        <v>45626</v>
      </c>
      <c r="D1543" s="1" t="s">
        <v>73</v>
      </c>
      <c r="E1543" s="1" t="s">
        <v>74</v>
      </c>
      <c r="F1543" s="1" t="s">
        <v>37</v>
      </c>
      <c r="G1543" s="1" t="s">
        <v>972</v>
      </c>
      <c r="H1543" s="1" t="s">
        <v>76</v>
      </c>
      <c r="I1543" s="3">
        <v>46490</v>
      </c>
      <c r="J1543" s="3">
        <v>0</v>
      </c>
      <c r="K1543" s="1" t="s">
        <v>1920</v>
      </c>
      <c r="L1543" s="1" t="s">
        <v>1923</v>
      </c>
      <c r="M1543" s="1" t="s">
        <v>612</v>
      </c>
      <c r="N1543" s="1" t="s">
        <v>89</v>
      </c>
      <c r="O1543" s="1" t="s">
        <v>90</v>
      </c>
      <c r="P1543" s="1" t="s">
        <v>46</v>
      </c>
      <c r="Q1543" s="1" t="s">
        <v>37</v>
      </c>
      <c r="R1543" s="3">
        <v>0</v>
      </c>
      <c r="S1543" s="1" t="s">
        <v>44</v>
      </c>
      <c r="T1543" s="1" t="s">
        <v>45</v>
      </c>
      <c r="U1543" s="1" t="s">
        <v>972</v>
      </c>
      <c r="V1543" s="1" t="s">
        <v>46</v>
      </c>
      <c r="W1543" s="1" t="s">
        <v>1591</v>
      </c>
      <c r="X1543" s="1" t="s">
        <v>1921</v>
      </c>
      <c r="Y1543" s="1" t="s">
        <v>83</v>
      </c>
      <c r="Z1543" s="1" t="s">
        <v>84</v>
      </c>
      <c r="AA1543" s="1" t="s">
        <v>51</v>
      </c>
      <c r="AB1543" s="1" t="s">
        <v>1924</v>
      </c>
      <c r="AC1543" s="1" t="s">
        <v>37</v>
      </c>
    </row>
    <row r="1544" spans="1:29" hidden="1" x14ac:dyDescent="0.25">
      <c r="A1544" s="1" t="s">
        <v>33</v>
      </c>
      <c r="B1544" s="1" t="s">
        <v>34</v>
      </c>
      <c r="C1544" s="2">
        <v>45626</v>
      </c>
      <c r="D1544" s="1" t="s">
        <v>73</v>
      </c>
      <c r="E1544" s="1" t="s">
        <v>74</v>
      </c>
      <c r="F1544" s="1" t="s">
        <v>37</v>
      </c>
      <c r="G1544" s="1" t="s">
        <v>972</v>
      </c>
      <c r="H1544" s="1" t="s">
        <v>76</v>
      </c>
      <c r="I1544" s="3">
        <v>130000</v>
      </c>
      <c r="J1544" s="3">
        <v>0</v>
      </c>
      <c r="K1544" s="1" t="s">
        <v>1920</v>
      </c>
      <c r="L1544" s="1" t="s">
        <v>250</v>
      </c>
      <c r="M1544" s="1" t="s">
        <v>251</v>
      </c>
      <c r="N1544" s="1" t="s">
        <v>79</v>
      </c>
      <c r="O1544" s="1" t="s">
        <v>80</v>
      </c>
      <c r="P1544" s="1" t="s">
        <v>46</v>
      </c>
      <c r="Q1544" s="1" t="s">
        <v>37</v>
      </c>
      <c r="R1544" s="3">
        <v>0</v>
      </c>
      <c r="S1544" s="1" t="s">
        <v>44</v>
      </c>
      <c r="T1544" s="1" t="s">
        <v>45</v>
      </c>
      <c r="U1544" s="1" t="s">
        <v>972</v>
      </c>
      <c r="V1544" s="1" t="s">
        <v>46</v>
      </c>
      <c r="W1544" s="1" t="s">
        <v>1591</v>
      </c>
      <c r="X1544" s="1" t="s">
        <v>1921</v>
      </c>
      <c r="Y1544" s="1" t="s">
        <v>83</v>
      </c>
      <c r="Z1544" s="1" t="s">
        <v>84</v>
      </c>
      <c r="AA1544" s="1" t="s">
        <v>51</v>
      </c>
      <c r="AB1544" s="1" t="s">
        <v>1922</v>
      </c>
      <c r="AC1544" s="1" t="s">
        <v>37</v>
      </c>
    </row>
    <row r="1545" spans="1:29" hidden="1" x14ac:dyDescent="0.25">
      <c r="A1545" s="1" t="s">
        <v>33</v>
      </c>
      <c r="B1545" s="1" t="s">
        <v>34</v>
      </c>
      <c r="C1545" s="2">
        <v>45626</v>
      </c>
      <c r="D1545" s="1" t="s">
        <v>73</v>
      </c>
      <c r="E1545" s="1" t="s">
        <v>74</v>
      </c>
      <c r="F1545" s="1" t="s">
        <v>37</v>
      </c>
      <c r="G1545" s="1" t="s">
        <v>972</v>
      </c>
      <c r="H1545" s="1" t="s">
        <v>76</v>
      </c>
      <c r="I1545" s="3">
        <v>260000</v>
      </c>
      <c r="J1545" s="3">
        <v>0</v>
      </c>
      <c r="K1545" s="1" t="s">
        <v>1920</v>
      </c>
      <c r="L1545" s="1" t="s">
        <v>105</v>
      </c>
      <c r="M1545" s="1" t="s">
        <v>106</v>
      </c>
      <c r="N1545" s="1" t="s">
        <v>79</v>
      </c>
      <c r="O1545" s="1" t="s">
        <v>80</v>
      </c>
      <c r="P1545" s="1" t="s">
        <v>46</v>
      </c>
      <c r="Q1545" s="1" t="s">
        <v>37</v>
      </c>
      <c r="R1545" s="3">
        <v>0</v>
      </c>
      <c r="S1545" s="1" t="s">
        <v>44</v>
      </c>
      <c r="T1545" s="1" t="s">
        <v>45</v>
      </c>
      <c r="U1545" s="1" t="s">
        <v>972</v>
      </c>
      <c r="V1545" s="1" t="s">
        <v>46</v>
      </c>
      <c r="W1545" s="1" t="s">
        <v>1591</v>
      </c>
      <c r="X1545" s="1" t="s">
        <v>1921</v>
      </c>
      <c r="Y1545" s="1" t="s">
        <v>83</v>
      </c>
      <c r="Z1545" s="1" t="s">
        <v>84</v>
      </c>
      <c r="AA1545" s="1" t="s">
        <v>51</v>
      </c>
      <c r="AB1545" s="1" t="s">
        <v>1922</v>
      </c>
      <c r="AC1545" s="1" t="s">
        <v>37</v>
      </c>
    </row>
    <row r="1546" spans="1:29" hidden="1" x14ac:dyDescent="0.25">
      <c r="A1546" s="1" t="s">
        <v>33</v>
      </c>
      <c r="B1546" s="1" t="s">
        <v>34</v>
      </c>
      <c r="C1546" s="2">
        <v>45626</v>
      </c>
      <c r="D1546" s="1" t="s">
        <v>73</v>
      </c>
      <c r="E1546" s="1" t="s">
        <v>74</v>
      </c>
      <c r="F1546" s="1" t="s">
        <v>37</v>
      </c>
      <c r="G1546" s="1" t="s">
        <v>972</v>
      </c>
      <c r="H1546" s="1" t="s">
        <v>76</v>
      </c>
      <c r="I1546" s="3">
        <v>86667</v>
      </c>
      <c r="J1546" s="3">
        <v>0</v>
      </c>
      <c r="K1546" s="1" t="s">
        <v>1920</v>
      </c>
      <c r="L1546" s="1" t="s">
        <v>397</v>
      </c>
      <c r="M1546" s="1" t="s">
        <v>398</v>
      </c>
      <c r="N1546" s="1" t="s">
        <v>79</v>
      </c>
      <c r="O1546" s="1" t="s">
        <v>80</v>
      </c>
      <c r="P1546" s="1" t="s">
        <v>46</v>
      </c>
      <c r="Q1546" s="1" t="s">
        <v>37</v>
      </c>
      <c r="R1546" s="3">
        <v>0</v>
      </c>
      <c r="S1546" s="1" t="s">
        <v>44</v>
      </c>
      <c r="T1546" s="1" t="s">
        <v>45</v>
      </c>
      <c r="U1546" s="1" t="s">
        <v>972</v>
      </c>
      <c r="V1546" s="1" t="s">
        <v>46</v>
      </c>
      <c r="W1546" s="1" t="s">
        <v>1591</v>
      </c>
      <c r="X1546" s="1" t="s">
        <v>1921</v>
      </c>
      <c r="Y1546" s="1" t="s">
        <v>83</v>
      </c>
      <c r="Z1546" s="1" t="s">
        <v>84</v>
      </c>
      <c r="AA1546" s="1" t="s">
        <v>51</v>
      </c>
      <c r="AB1546" s="1" t="s">
        <v>1922</v>
      </c>
      <c r="AC1546" s="1" t="s">
        <v>37</v>
      </c>
    </row>
    <row r="1547" spans="1:29" hidden="1" x14ac:dyDescent="0.25">
      <c r="A1547" s="1" t="s">
        <v>33</v>
      </c>
      <c r="B1547" s="1" t="s">
        <v>34</v>
      </c>
      <c r="C1547" s="2">
        <v>45626</v>
      </c>
      <c r="D1547" s="1" t="s">
        <v>73</v>
      </c>
      <c r="E1547" s="1" t="s">
        <v>74</v>
      </c>
      <c r="F1547" s="1" t="s">
        <v>37</v>
      </c>
      <c r="G1547" s="1" t="s">
        <v>972</v>
      </c>
      <c r="H1547" s="1" t="s">
        <v>76</v>
      </c>
      <c r="I1547" s="3">
        <v>650000</v>
      </c>
      <c r="J1547" s="3">
        <v>0</v>
      </c>
      <c r="K1547" s="1" t="s">
        <v>1920</v>
      </c>
      <c r="L1547" s="1" t="s">
        <v>113</v>
      </c>
      <c r="M1547" s="1" t="s">
        <v>114</v>
      </c>
      <c r="N1547" s="1" t="s">
        <v>79</v>
      </c>
      <c r="O1547" s="1" t="s">
        <v>80</v>
      </c>
      <c r="P1547" s="1" t="s">
        <v>46</v>
      </c>
      <c r="Q1547" s="1" t="s">
        <v>37</v>
      </c>
      <c r="R1547" s="3">
        <v>0</v>
      </c>
      <c r="S1547" s="1" t="s">
        <v>44</v>
      </c>
      <c r="T1547" s="1" t="s">
        <v>45</v>
      </c>
      <c r="U1547" s="1" t="s">
        <v>972</v>
      </c>
      <c r="V1547" s="1" t="s">
        <v>46</v>
      </c>
      <c r="W1547" s="1" t="s">
        <v>1591</v>
      </c>
      <c r="X1547" s="1" t="s">
        <v>1921</v>
      </c>
      <c r="Y1547" s="1" t="s">
        <v>83</v>
      </c>
      <c r="Z1547" s="1" t="s">
        <v>84</v>
      </c>
      <c r="AA1547" s="1" t="s">
        <v>51</v>
      </c>
      <c r="AB1547" s="1" t="s">
        <v>1922</v>
      </c>
      <c r="AC1547" s="1" t="s">
        <v>37</v>
      </c>
    </row>
    <row r="1548" spans="1:29" hidden="1" x14ac:dyDescent="0.25">
      <c r="A1548" s="1" t="s">
        <v>33</v>
      </c>
      <c r="B1548" s="1" t="s">
        <v>34</v>
      </c>
      <c r="C1548" s="2">
        <v>45626</v>
      </c>
      <c r="D1548" s="1" t="s">
        <v>73</v>
      </c>
      <c r="E1548" s="1" t="s">
        <v>74</v>
      </c>
      <c r="F1548" s="1" t="s">
        <v>37</v>
      </c>
      <c r="G1548" s="1" t="s">
        <v>972</v>
      </c>
      <c r="H1548" s="1" t="s">
        <v>76</v>
      </c>
      <c r="I1548" s="3">
        <v>43334</v>
      </c>
      <c r="J1548" s="3">
        <v>0</v>
      </c>
      <c r="K1548" s="1" t="s">
        <v>1920</v>
      </c>
      <c r="L1548" s="1" t="s">
        <v>220</v>
      </c>
      <c r="M1548" s="1" t="s">
        <v>221</v>
      </c>
      <c r="N1548" s="1" t="s">
        <v>79</v>
      </c>
      <c r="O1548" s="1" t="s">
        <v>80</v>
      </c>
      <c r="P1548" s="1" t="s">
        <v>46</v>
      </c>
      <c r="Q1548" s="1" t="s">
        <v>37</v>
      </c>
      <c r="R1548" s="3">
        <v>0</v>
      </c>
      <c r="S1548" s="1" t="s">
        <v>44</v>
      </c>
      <c r="T1548" s="1" t="s">
        <v>45</v>
      </c>
      <c r="U1548" s="1" t="s">
        <v>972</v>
      </c>
      <c r="V1548" s="1" t="s">
        <v>46</v>
      </c>
      <c r="W1548" s="1" t="s">
        <v>1591</v>
      </c>
      <c r="X1548" s="1" t="s">
        <v>1921</v>
      </c>
      <c r="Y1548" s="1" t="s">
        <v>83</v>
      </c>
      <c r="Z1548" s="1" t="s">
        <v>84</v>
      </c>
      <c r="AA1548" s="1" t="s">
        <v>51</v>
      </c>
      <c r="AB1548" s="1" t="s">
        <v>1922</v>
      </c>
      <c r="AC1548" s="1" t="s">
        <v>37</v>
      </c>
    </row>
    <row r="1549" spans="1:29" hidden="1" x14ac:dyDescent="0.25">
      <c r="A1549" s="1" t="s">
        <v>33</v>
      </c>
      <c r="B1549" s="1" t="s">
        <v>34</v>
      </c>
      <c r="C1549" s="2">
        <v>45626</v>
      </c>
      <c r="D1549" s="1" t="s">
        <v>73</v>
      </c>
      <c r="E1549" s="1" t="s">
        <v>74</v>
      </c>
      <c r="F1549" s="1" t="s">
        <v>37</v>
      </c>
      <c r="G1549" s="1" t="s">
        <v>972</v>
      </c>
      <c r="H1549" s="1" t="s">
        <v>76</v>
      </c>
      <c r="I1549" s="3">
        <v>650000</v>
      </c>
      <c r="J1549" s="3">
        <v>0</v>
      </c>
      <c r="K1549" s="1" t="s">
        <v>1920</v>
      </c>
      <c r="L1549" s="1" t="s">
        <v>117</v>
      </c>
      <c r="M1549" s="1" t="s">
        <v>118</v>
      </c>
      <c r="N1549" s="1" t="s">
        <v>79</v>
      </c>
      <c r="O1549" s="1" t="s">
        <v>80</v>
      </c>
      <c r="P1549" s="1" t="s">
        <v>46</v>
      </c>
      <c r="Q1549" s="1" t="s">
        <v>37</v>
      </c>
      <c r="R1549" s="3">
        <v>0</v>
      </c>
      <c r="S1549" s="1" t="s">
        <v>44</v>
      </c>
      <c r="T1549" s="1" t="s">
        <v>45</v>
      </c>
      <c r="U1549" s="1" t="s">
        <v>972</v>
      </c>
      <c r="V1549" s="1" t="s">
        <v>46</v>
      </c>
      <c r="W1549" s="1" t="s">
        <v>1591</v>
      </c>
      <c r="X1549" s="1" t="s">
        <v>1921</v>
      </c>
      <c r="Y1549" s="1" t="s">
        <v>83</v>
      </c>
      <c r="Z1549" s="1" t="s">
        <v>84</v>
      </c>
      <c r="AA1549" s="1" t="s">
        <v>51</v>
      </c>
      <c r="AB1549" s="1" t="s">
        <v>1922</v>
      </c>
      <c r="AC1549" s="1" t="s">
        <v>37</v>
      </c>
    </row>
    <row r="1550" spans="1:29" hidden="1" x14ac:dyDescent="0.25">
      <c r="A1550" s="1" t="s">
        <v>33</v>
      </c>
      <c r="B1550" s="1" t="s">
        <v>34</v>
      </c>
      <c r="C1550" s="2">
        <v>45626</v>
      </c>
      <c r="D1550" s="1" t="s">
        <v>73</v>
      </c>
      <c r="E1550" s="1" t="s">
        <v>74</v>
      </c>
      <c r="F1550" s="1" t="s">
        <v>37</v>
      </c>
      <c r="G1550" s="1" t="s">
        <v>972</v>
      </c>
      <c r="H1550" s="1" t="s">
        <v>76</v>
      </c>
      <c r="I1550" s="3">
        <v>563334</v>
      </c>
      <c r="J1550" s="3">
        <v>0</v>
      </c>
      <c r="K1550" s="1" t="s">
        <v>1920</v>
      </c>
      <c r="L1550" s="1" t="s">
        <v>135</v>
      </c>
      <c r="M1550" s="1" t="s">
        <v>136</v>
      </c>
      <c r="N1550" s="1" t="s">
        <v>79</v>
      </c>
      <c r="O1550" s="1" t="s">
        <v>80</v>
      </c>
      <c r="P1550" s="1" t="s">
        <v>46</v>
      </c>
      <c r="Q1550" s="1" t="s">
        <v>37</v>
      </c>
      <c r="R1550" s="3">
        <v>0</v>
      </c>
      <c r="S1550" s="1" t="s">
        <v>44</v>
      </c>
      <c r="T1550" s="1" t="s">
        <v>45</v>
      </c>
      <c r="U1550" s="1" t="s">
        <v>972</v>
      </c>
      <c r="V1550" s="1" t="s">
        <v>46</v>
      </c>
      <c r="W1550" s="1" t="s">
        <v>1591</v>
      </c>
      <c r="X1550" s="1" t="s">
        <v>1921</v>
      </c>
      <c r="Y1550" s="1" t="s">
        <v>83</v>
      </c>
      <c r="Z1550" s="1" t="s">
        <v>84</v>
      </c>
      <c r="AA1550" s="1" t="s">
        <v>51</v>
      </c>
      <c r="AB1550" s="1" t="s">
        <v>1922</v>
      </c>
      <c r="AC1550" s="1" t="s">
        <v>37</v>
      </c>
    </row>
    <row r="1551" spans="1:29" hidden="1" x14ac:dyDescent="0.25">
      <c r="A1551" s="1" t="s">
        <v>33</v>
      </c>
      <c r="B1551" s="1" t="s">
        <v>34</v>
      </c>
      <c r="C1551" s="2">
        <v>45626</v>
      </c>
      <c r="D1551" s="1" t="s">
        <v>73</v>
      </c>
      <c r="E1551" s="1" t="s">
        <v>74</v>
      </c>
      <c r="F1551" s="1" t="s">
        <v>37</v>
      </c>
      <c r="G1551" s="1" t="s">
        <v>972</v>
      </c>
      <c r="H1551" s="1" t="s">
        <v>76</v>
      </c>
      <c r="I1551" s="3">
        <v>650000</v>
      </c>
      <c r="J1551" s="3">
        <v>0</v>
      </c>
      <c r="K1551" s="1" t="s">
        <v>1920</v>
      </c>
      <c r="L1551" s="1" t="s">
        <v>150</v>
      </c>
      <c r="M1551" s="1" t="s">
        <v>151</v>
      </c>
      <c r="N1551" s="1" t="s">
        <v>79</v>
      </c>
      <c r="O1551" s="1" t="s">
        <v>80</v>
      </c>
      <c r="P1551" s="1" t="s">
        <v>46</v>
      </c>
      <c r="Q1551" s="1" t="s">
        <v>37</v>
      </c>
      <c r="R1551" s="3">
        <v>0</v>
      </c>
      <c r="S1551" s="1" t="s">
        <v>44</v>
      </c>
      <c r="T1551" s="1" t="s">
        <v>45</v>
      </c>
      <c r="U1551" s="1" t="s">
        <v>972</v>
      </c>
      <c r="V1551" s="1" t="s">
        <v>46</v>
      </c>
      <c r="W1551" s="1" t="s">
        <v>1591</v>
      </c>
      <c r="X1551" s="1" t="s">
        <v>1921</v>
      </c>
      <c r="Y1551" s="1" t="s">
        <v>83</v>
      </c>
      <c r="Z1551" s="1" t="s">
        <v>84</v>
      </c>
      <c r="AA1551" s="1" t="s">
        <v>51</v>
      </c>
      <c r="AB1551" s="1" t="s">
        <v>1922</v>
      </c>
      <c r="AC1551" s="1" t="s">
        <v>37</v>
      </c>
    </row>
    <row r="1552" spans="1:29" hidden="1" x14ac:dyDescent="0.25">
      <c r="A1552" s="1" t="s">
        <v>33</v>
      </c>
      <c r="B1552" s="1" t="s">
        <v>34</v>
      </c>
      <c r="C1552" s="2">
        <v>45626</v>
      </c>
      <c r="D1552" s="1" t="s">
        <v>73</v>
      </c>
      <c r="E1552" s="1" t="s">
        <v>74</v>
      </c>
      <c r="F1552" s="1" t="s">
        <v>37</v>
      </c>
      <c r="G1552" s="1" t="s">
        <v>972</v>
      </c>
      <c r="H1552" s="1" t="s">
        <v>76</v>
      </c>
      <c r="I1552" s="3">
        <v>43334</v>
      </c>
      <c r="J1552" s="3">
        <v>0</v>
      </c>
      <c r="K1552" s="1" t="s">
        <v>1920</v>
      </c>
      <c r="L1552" s="1" t="s">
        <v>783</v>
      </c>
      <c r="M1552" s="1" t="s">
        <v>784</v>
      </c>
      <c r="N1552" s="1" t="s">
        <v>79</v>
      </c>
      <c r="O1552" s="1" t="s">
        <v>80</v>
      </c>
      <c r="P1552" s="1" t="s">
        <v>46</v>
      </c>
      <c r="Q1552" s="1" t="s">
        <v>37</v>
      </c>
      <c r="R1552" s="3">
        <v>0</v>
      </c>
      <c r="S1552" s="1" t="s">
        <v>44</v>
      </c>
      <c r="T1552" s="1" t="s">
        <v>45</v>
      </c>
      <c r="U1552" s="1" t="s">
        <v>972</v>
      </c>
      <c r="V1552" s="1" t="s">
        <v>46</v>
      </c>
      <c r="W1552" s="1" t="s">
        <v>1591</v>
      </c>
      <c r="X1552" s="1" t="s">
        <v>1921</v>
      </c>
      <c r="Y1552" s="1" t="s">
        <v>83</v>
      </c>
      <c r="Z1552" s="1" t="s">
        <v>84</v>
      </c>
      <c r="AA1552" s="1" t="s">
        <v>51</v>
      </c>
      <c r="AB1552" s="1" t="s">
        <v>1922</v>
      </c>
      <c r="AC1552" s="1" t="s">
        <v>37</v>
      </c>
    </row>
    <row r="1553" spans="1:29" hidden="1" x14ac:dyDescent="0.25">
      <c r="A1553" s="1" t="s">
        <v>33</v>
      </c>
      <c r="B1553" s="1" t="s">
        <v>34</v>
      </c>
      <c r="C1553" s="2">
        <v>45626</v>
      </c>
      <c r="D1553" s="1" t="s">
        <v>73</v>
      </c>
      <c r="E1553" s="1" t="s">
        <v>74</v>
      </c>
      <c r="F1553" s="1" t="s">
        <v>37</v>
      </c>
      <c r="G1553" s="1" t="s">
        <v>972</v>
      </c>
      <c r="H1553" s="1" t="s">
        <v>76</v>
      </c>
      <c r="I1553" s="3">
        <v>43901</v>
      </c>
      <c r="J1553" s="3">
        <v>0</v>
      </c>
      <c r="K1553" s="1" t="s">
        <v>1920</v>
      </c>
      <c r="L1553" s="1" t="s">
        <v>154</v>
      </c>
      <c r="M1553" s="1" t="s">
        <v>155</v>
      </c>
      <c r="N1553" s="1" t="s">
        <v>79</v>
      </c>
      <c r="O1553" s="1" t="s">
        <v>80</v>
      </c>
      <c r="P1553" s="1" t="s">
        <v>46</v>
      </c>
      <c r="Q1553" s="1" t="s">
        <v>37</v>
      </c>
      <c r="R1553" s="3">
        <v>0</v>
      </c>
      <c r="S1553" s="1" t="s">
        <v>44</v>
      </c>
      <c r="T1553" s="1" t="s">
        <v>45</v>
      </c>
      <c r="U1553" s="1" t="s">
        <v>972</v>
      </c>
      <c r="V1553" s="1" t="s">
        <v>46</v>
      </c>
      <c r="W1553" s="1" t="s">
        <v>1591</v>
      </c>
      <c r="X1553" s="1" t="s">
        <v>1921</v>
      </c>
      <c r="Y1553" s="1" t="s">
        <v>83</v>
      </c>
      <c r="Z1553" s="1" t="s">
        <v>84</v>
      </c>
      <c r="AA1553" s="1" t="s">
        <v>51</v>
      </c>
      <c r="AB1553" s="1" t="s">
        <v>1922</v>
      </c>
      <c r="AC1553" s="1" t="s">
        <v>37</v>
      </c>
    </row>
    <row r="1554" spans="1:29" hidden="1" x14ac:dyDescent="0.25">
      <c r="A1554" s="1" t="s">
        <v>33</v>
      </c>
      <c r="B1554" s="1" t="s">
        <v>34</v>
      </c>
      <c r="C1554" s="2">
        <v>45626</v>
      </c>
      <c r="D1554" s="1" t="s">
        <v>73</v>
      </c>
      <c r="E1554" s="1" t="s">
        <v>74</v>
      </c>
      <c r="F1554" s="1" t="s">
        <v>37</v>
      </c>
      <c r="G1554" s="1" t="s">
        <v>972</v>
      </c>
      <c r="H1554" s="1" t="s">
        <v>76</v>
      </c>
      <c r="I1554" s="3">
        <v>346668</v>
      </c>
      <c r="J1554" s="3">
        <v>0</v>
      </c>
      <c r="K1554" s="1" t="s">
        <v>1920</v>
      </c>
      <c r="L1554" s="1" t="s">
        <v>537</v>
      </c>
      <c r="M1554" s="1" t="s">
        <v>538</v>
      </c>
      <c r="N1554" s="1" t="s">
        <v>79</v>
      </c>
      <c r="O1554" s="1" t="s">
        <v>80</v>
      </c>
      <c r="P1554" s="1" t="s">
        <v>46</v>
      </c>
      <c r="Q1554" s="1" t="s">
        <v>37</v>
      </c>
      <c r="R1554" s="3">
        <v>0</v>
      </c>
      <c r="S1554" s="1" t="s">
        <v>44</v>
      </c>
      <c r="T1554" s="1" t="s">
        <v>45</v>
      </c>
      <c r="U1554" s="1" t="s">
        <v>972</v>
      </c>
      <c r="V1554" s="1" t="s">
        <v>46</v>
      </c>
      <c r="W1554" s="1" t="s">
        <v>1591</v>
      </c>
      <c r="X1554" s="1" t="s">
        <v>1921</v>
      </c>
      <c r="Y1554" s="1" t="s">
        <v>83</v>
      </c>
      <c r="Z1554" s="1" t="s">
        <v>84</v>
      </c>
      <c r="AA1554" s="1" t="s">
        <v>51</v>
      </c>
      <c r="AB1554" s="1" t="s">
        <v>1922</v>
      </c>
      <c r="AC1554" s="1" t="s">
        <v>37</v>
      </c>
    </row>
    <row r="1555" spans="1:29" hidden="1" x14ac:dyDescent="0.25">
      <c r="A1555" s="1" t="s">
        <v>33</v>
      </c>
      <c r="B1555" s="1" t="s">
        <v>34</v>
      </c>
      <c r="C1555" s="2">
        <v>45626</v>
      </c>
      <c r="D1555" s="1" t="s">
        <v>73</v>
      </c>
      <c r="E1555" s="1" t="s">
        <v>74</v>
      </c>
      <c r="F1555" s="1" t="s">
        <v>37</v>
      </c>
      <c r="G1555" s="1" t="s">
        <v>972</v>
      </c>
      <c r="H1555" s="1" t="s">
        <v>76</v>
      </c>
      <c r="I1555" s="3">
        <v>650000</v>
      </c>
      <c r="J1555" s="3">
        <v>0</v>
      </c>
      <c r="K1555" s="1" t="s">
        <v>1920</v>
      </c>
      <c r="L1555" s="1" t="s">
        <v>125</v>
      </c>
      <c r="M1555" s="1" t="s">
        <v>126</v>
      </c>
      <c r="N1555" s="1" t="s">
        <v>79</v>
      </c>
      <c r="O1555" s="1" t="s">
        <v>80</v>
      </c>
      <c r="P1555" s="1" t="s">
        <v>46</v>
      </c>
      <c r="Q1555" s="1" t="s">
        <v>37</v>
      </c>
      <c r="R1555" s="3">
        <v>0</v>
      </c>
      <c r="S1555" s="1" t="s">
        <v>44</v>
      </c>
      <c r="T1555" s="1" t="s">
        <v>45</v>
      </c>
      <c r="U1555" s="1" t="s">
        <v>972</v>
      </c>
      <c r="V1555" s="1" t="s">
        <v>46</v>
      </c>
      <c r="W1555" s="1" t="s">
        <v>1591</v>
      </c>
      <c r="X1555" s="1" t="s">
        <v>1921</v>
      </c>
      <c r="Y1555" s="1" t="s">
        <v>83</v>
      </c>
      <c r="Z1555" s="1" t="s">
        <v>84</v>
      </c>
      <c r="AA1555" s="1" t="s">
        <v>51</v>
      </c>
      <c r="AB1555" s="1" t="s">
        <v>1922</v>
      </c>
      <c r="AC1555" s="1" t="s">
        <v>37</v>
      </c>
    </row>
    <row r="1556" spans="1:29" hidden="1" x14ac:dyDescent="0.25">
      <c r="A1556" s="1" t="s">
        <v>33</v>
      </c>
      <c r="B1556" s="1" t="s">
        <v>34</v>
      </c>
      <c r="C1556" s="2">
        <v>45626</v>
      </c>
      <c r="D1556" s="1" t="s">
        <v>73</v>
      </c>
      <c r="E1556" s="1" t="s">
        <v>74</v>
      </c>
      <c r="F1556" s="1" t="s">
        <v>37</v>
      </c>
      <c r="G1556" s="1" t="s">
        <v>972</v>
      </c>
      <c r="H1556" s="1" t="s">
        <v>76</v>
      </c>
      <c r="I1556" s="3">
        <v>476667</v>
      </c>
      <c r="J1556" s="3">
        <v>0</v>
      </c>
      <c r="K1556" s="1" t="s">
        <v>1920</v>
      </c>
      <c r="L1556" s="1" t="s">
        <v>704</v>
      </c>
      <c r="M1556" s="1" t="s">
        <v>705</v>
      </c>
      <c r="N1556" s="1" t="s">
        <v>79</v>
      </c>
      <c r="O1556" s="1" t="s">
        <v>80</v>
      </c>
      <c r="P1556" s="1" t="s">
        <v>46</v>
      </c>
      <c r="Q1556" s="1" t="s">
        <v>37</v>
      </c>
      <c r="R1556" s="3">
        <v>0</v>
      </c>
      <c r="S1556" s="1" t="s">
        <v>44</v>
      </c>
      <c r="T1556" s="1" t="s">
        <v>45</v>
      </c>
      <c r="U1556" s="1" t="s">
        <v>972</v>
      </c>
      <c r="V1556" s="1" t="s">
        <v>46</v>
      </c>
      <c r="W1556" s="1" t="s">
        <v>1591</v>
      </c>
      <c r="X1556" s="1" t="s">
        <v>1921</v>
      </c>
      <c r="Y1556" s="1" t="s">
        <v>83</v>
      </c>
      <c r="Z1556" s="1" t="s">
        <v>84</v>
      </c>
      <c r="AA1556" s="1" t="s">
        <v>51</v>
      </c>
      <c r="AB1556" s="1" t="s">
        <v>1922</v>
      </c>
      <c r="AC1556" s="1" t="s">
        <v>37</v>
      </c>
    </row>
    <row r="1557" spans="1:29" hidden="1" x14ac:dyDescent="0.25">
      <c r="A1557" s="1" t="s">
        <v>33</v>
      </c>
      <c r="B1557" s="1" t="s">
        <v>34</v>
      </c>
      <c r="C1557" s="2">
        <v>45626</v>
      </c>
      <c r="D1557" s="1" t="s">
        <v>73</v>
      </c>
      <c r="E1557" s="1" t="s">
        <v>74</v>
      </c>
      <c r="F1557" s="1" t="s">
        <v>37</v>
      </c>
      <c r="G1557" s="1" t="s">
        <v>972</v>
      </c>
      <c r="H1557" s="1" t="s">
        <v>76</v>
      </c>
      <c r="I1557" s="3">
        <v>606667</v>
      </c>
      <c r="J1557" s="3">
        <v>0</v>
      </c>
      <c r="K1557" s="1" t="s">
        <v>1920</v>
      </c>
      <c r="L1557" s="1" t="s">
        <v>119</v>
      </c>
      <c r="M1557" s="1" t="s">
        <v>120</v>
      </c>
      <c r="N1557" s="1" t="s">
        <v>79</v>
      </c>
      <c r="O1557" s="1" t="s">
        <v>80</v>
      </c>
      <c r="P1557" s="1" t="s">
        <v>46</v>
      </c>
      <c r="Q1557" s="1" t="s">
        <v>37</v>
      </c>
      <c r="R1557" s="3">
        <v>0</v>
      </c>
      <c r="S1557" s="1" t="s">
        <v>44</v>
      </c>
      <c r="T1557" s="1" t="s">
        <v>45</v>
      </c>
      <c r="U1557" s="1" t="s">
        <v>972</v>
      </c>
      <c r="V1557" s="1" t="s">
        <v>46</v>
      </c>
      <c r="W1557" s="1" t="s">
        <v>1591</v>
      </c>
      <c r="X1557" s="1" t="s">
        <v>1921</v>
      </c>
      <c r="Y1557" s="1" t="s">
        <v>83</v>
      </c>
      <c r="Z1557" s="1" t="s">
        <v>84</v>
      </c>
      <c r="AA1557" s="1" t="s">
        <v>51</v>
      </c>
      <c r="AB1557" s="1" t="s">
        <v>1922</v>
      </c>
      <c r="AC1557" s="1" t="s">
        <v>37</v>
      </c>
    </row>
    <row r="1558" spans="1:29" hidden="1" x14ac:dyDescent="0.25">
      <c r="A1558" s="1" t="s">
        <v>33</v>
      </c>
      <c r="B1558" s="1" t="s">
        <v>34</v>
      </c>
      <c r="C1558" s="2">
        <v>45626</v>
      </c>
      <c r="D1558" s="1" t="s">
        <v>73</v>
      </c>
      <c r="E1558" s="1" t="s">
        <v>74</v>
      </c>
      <c r="F1558" s="1" t="s">
        <v>37</v>
      </c>
      <c r="G1558" s="1" t="s">
        <v>972</v>
      </c>
      <c r="H1558" s="1" t="s">
        <v>76</v>
      </c>
      <c r="I1558" s="3">
        <v>390000</v>
      </c>
      <c r="J1558" s="3">
        <v>0</v>
      </c>
      <c r="K1558" s="1" t="s">
        <v>1920</v>
      </c>
      <c r="L1558" s="1" t="s">
        <v>567</v>
      </c>
      <c r="M1558" s="1" t="s">
        <v>568</v>
      </c>
      <c r="N1558" s="1" t="s">
        <v>79</v>
      </c>
      <c r="O1558" s="1" t="s">
        <v>80</v>
      </c>
      <c r="P1558" s="1" t="s">
        <v>46</v>
      </c>
      <c r="Q1558" s="1" t="s">
        <v>37</v>
      </c>
      <c r="R1558" s="3">
        <v>0</v>
      </c>
      <c r="S1558" s="1" t="s">
        <v>44</v>
      </c>
      <c r="T1558" s="1" t="s">
        <v>45</v>
      </c>
      <c r="U1558" s="1" t="s">
        <v>972</v>
      </c>
      <c r="V1558" s="1" t="s">
        <v>46</v>
      </c>
      <c r="W1558" s="1" t="s">
        <v>1591</v>
      </c>
      <c r="X1558" s="1" t="s">
        <v>1921</v>
      </c>
      <c r="Y1558" s="1" t="s">
        <v>83</v>
      </c>
      <c r="Z1558" s="1" t="s">
        <v>84</v>
      </c>
      <c r="AA1558" s="1" t="s">
        <v>51</v>
      </c>
      <c r="AB1558" s="1" t="s">
        <v>1922</v>
      </c>
      <c r="AC1558" s="1" t="s">
        <v>37</v>
      </c>
    </row>
    <row r="1559" spans="1:29" hidden="1" x14ac:dyDescent="0.25">
      <c r="A1559" s="1" t="s">
        <v>33</v>
      </c>
      <c r="B1559" s="1" t="s">
        <v>34</v>
      </c>
      <c r="C1559" s="2">
        <v>45626</v>
      </c>
      <c r="D1559" s="1" t="s">
        <v>73</v>
      </c>
      <c r="E1559" s="1" t="s">
        <v>74</v>
      </c>
      <c r="F1559" s="1" t="s">
        <v>37</v>
      </c>
      <c r="G1559" s="1" t="s">
        <v>972</v>
      </c>
      <c r="H1559" s="1" t="s">
        <v>76</v>
      </c>
      <c r="I1559" s="3">
        <v>43334</v>
      </c>
      <c r="J1559" s="3">
        <v>0</v>
      </c>
      <c r="K1559" s="1" t="s">
        <v>1920</v>
      </c>
      <c r="L1559" s="1" t="s">
        <v>127</v>
      </c>
      <c r="M1559" s="1" t="s">
        <v>128</v>
      </c>
      <c r="N1559" s="1" t="s">
        <v>79</v>
      </c>
      <c r="O1559" s="1" t="s">
        <v>80</v>
      </c>
      <c r="P1559" s="1" t="s">
        <v>46</v>
      </c>
      <c r="Q1559" s="1" t="s">
        <v>37</v>
      </c>
      <c r="R1559" s="3">
        <v>0</v>
      </c>
      <c r="S1559" s="1" t="s">
        <v>44</v>
      </c>
      <c r="T1559" s="1" t="s">
        <v>45</v>
      </c>
      <c r="U1559" s="1" t="s">
        <v>972</v>
      </c>
      <c r="V1559" s="1" t="s">
        <v>46</v>
      </c>
      <c r="W1559" s="1" t="s">
        <v>1591</v>
      </c>
      <c r="X1559" s="1" t="s">
        <v>1921</v>
      </c>
      <c r="Y1559" s="1" t="s">
        <v>83</v>
      </c>
      <c r="Z1559" s="1" t="s">
        <v>84</v>
      </c>
      <c r="AA1559" s="1" t="s">
        <v>51</v>
      </c>
      <c r="AB1559" s="1" t="s">
        <v>1922</v>
      </c>
      <c r="AC1559" s="1" t="s">
        <v>37</v>
      </c>
    </row>
    <row r="1560" spans="1:29" hidden="1" x14ac:dyDescent="0.25">
      <c r="A1560" s="1" t="s">
        <v>33</v>
      </c>
      <c r="B1560" s="1" t="s">
        <v>34</v>
      </c>
      <c r="C1560" s="2">
        <v>45626</v>
      </c>
      <c r="D1560" s="1" t="s">
        <v>73</v>
      </c>
      <c r="E1560" s="1" t="s">
        <v>74</v>
      </c>
      <c r="F1560" s="1" t="s">
        <v>37</v>
      </c>
      <c r="G1560" s="1" t="s">
        <v>972</v>
      </c>
      <c r="H1560" s="1" t="s">
        <v>76</v>
      </c>
      <c r="I1560" s="3">
        <v>544493</v>
      </c>
      <c r="J1560" s="3">
        <v>0</v>
      </c>
      <c r="K1560" s="1" t="s">
        <v>1920</v>
      </c>
      <c r="L1560" s="1" t="s">
        <v>636</v>
      </c>
      <c r="M1560" s="1" t="s">
        <v>637</v>
      </c>
      <c r="N1560" s="1" t="s">
        <v>89</v>
      </c>
      <c r="O1560" s="1" t="s">
        <v>90</v>
      </c>
      <c r="P1560" s="1" t="s">
        <v>46</v>
      </c>
      <c r="Q1560" s="1" t="s">
        <v>37</v>
      </c>
      <c r="R1560" s="3">
        <v>0</v>
      </c>
      <c r="S1560" s="1" t="s">
        <v>44</v>
      </c>
      <c r="T1560" s="1" t="s">
        <v>45</v>
      </c>
      <c r="U1560" s="1" t="s">
        <v>972</v>
      </c>
      <c r="V1560" s="1" t="s">
        <v>46</v>
      </c>
      <c r="W1560" s="1" t="s">
        <v>1591</v>
      </c>
      <c r="X1560" s="1" t="s">
        <v>1921</v>
      </c>
      <c r="Y1560" s="1" t="s">
        <v>83</v>
      </c>
      <c r="Z1560" s="1" t="s">
        <v>84</v>
      </c>
      <c r="AA1560" s="1" t="s">
        <v>51</v>
      </c>
      <c r="AB1560" s="1" t="s">
        <v>1925</v>
      </c>
      <c r="AC1560" s="1" t="s">
        <v>37</v>
      </c>
    </row>
    <row r="1561" spans="1:29" hidden="1" x14ac:dyDescent="0.25">
      <c r="A1561" s="1" t="s">
        <v>33</v>
      </c>
      <c r="B1561" s="1" t="s">
        <v>34</v>
      </c>
      <c r="C1561" s="2">
        <v>45626</v>
      </c>
      <c r="D1561" s="1" t="s">
        <v>73</v>
      </c>
      <c r="E1561" s="1" t="s">
        <v>74</v>
      </c>
      <c r="F1561" s="1" t="s">
        <v>37</v>
      </c>
      <c r="G1561" s="1" t="s">
        <v>972</v>
      </c>
      <c r="H1561" s="1" t="s">
        <v>76</v>
      </c>
      <c r="I1561" s="3">
        <v>1509986</v>
      </c>
      <c r="J1561" s="3">
        <v>0</v>
      </c>
      <c r="K1561" s="1" t="s">
        <v>1920</v>
      </c>
      <c r="L1561" s="1" t="s">
        <v>87</v>
      </c>
      <c r="M1561" s="1" t="s">
        <v>88</v>
      </c>
      <c r="N1561" s="1" t="s">
        <v>89</v>
      </c>
      <c r="O1561" s="1" t="s">
        <v>90</v>
      </c>
      <c r="P1561" s="1" t="s">
        <v>46</v>
      </c>
      <c r="Q1561" s="1" t="s">
        <v>37</v>
      </c>
      <c r="R1561" s="3">
        <v>0</v>
      </c>
      <c r="S1561" s="1" t="s">
        <v>44</v>
      </c>
      <c r="T1561" s="1" t="s">
        <v>45</v>
      </c>
      <c r="U1561" s="1" t="s">
        <v>972</v>
      </c>
      <c r="V1561" s="1" t="s">
        <v>46</v>
      </c>
      <c r="W1561" s="1" t="s">
        <v>1591</v>
      </c>
      <c r="X1561" s="1" t="s">
        <v>1921</v>
      </c>
      <c r="Y1561" s="1" t="s">
        <v>83</v>
      </c>
      <c r="Z1561" s="1" t="s">
        <v>84</v>
      </c>
      <c r="AA1561" s="1" t="s">
        <v>51</v>
      </c>
      <c r="AB1561" s="1" t="s">
        <v>1925</v>
      </c>
      <c r="AC1561" s="1" t="s">
        <v>37</v>
      </c>
    </row>
    <row r="1562" spans="1:29" hidden="1" x14ac:dyDescent="0.25">
      <c r="A1562" s="1" t="s">
        <v>33</v>
      </c>
      <c r="B1562" s="1" t="s">
        <v>34</v>
      </c>
      <c r="C1562" s="2">
        <v>45626</v>
      </c>
      <c r="D1562" s="1" t="s">
        <v>73</v>
      </c>
      <c r="E1562" s="1" t="s">
        <v>74</v>
      </c>
      <c r="F1562" s="1" t="s">
        <v>37</v>
      </c>
      <c r="G1562" s="1" t="s">
        <v>972</v>
      </c>
      <c r="H1562" s="1" t="s">
        <v>76</v>
      </c>
      <c r="I1562" s="3">
        <v>346667</v>
      </c>
      <c r="J1562" s="3">
        <v>0</v>
      </c>
      <c r="K1562" s="1" t="s">
        <v>1920</v>
      </c>
      <c r="L1562" s="1" t="s">
        <v>105</v>
      </c>
      <c r="M1562" s="1" t="s">
        <v>106</v>
      </c>
      <c r="N1562" s="1" t="s">
        <v>79</v>
      </c>
      <c r="O1562" s="1" t="s">
        <v>80</v>
      </c>
      <c r="P1562" s="1" t="s">
        <v>46</v>
      </c>
      <c r="Q1562" s="1" t="s">
        <v>37</v>
      </c>
      <c r="R1562" s="3">
        <v>0</v>
      </c>
      <c r="S1562" s="1" t="s">
        <v>44</v>
      </c>
      <c r="T1562" s="1" t="s">
        <v>45</v>
      </c>
      <c r="U1562" s="1" t="s">
        <v>972</v>
      </c>
      <c r="V1562" s="1" t="s">
        <v>46</v>
      </c>
      <c r="W1562" s="1" t="s">
        <v>1591</v>
      </c>
      <c r="X1562" s="1" t="s">
        <v>1921</v>
      </c>
      <c r="Y1562" s="1" t="s">
        <v>83</v>
      </c>
      <c r="Z1562" s="1" t="s">
        <v>84</v>
      </c>
      <c r="AA1562" s="1" t="s">
        <v>51</v>
      </c>
      <c r="AB1562" s="1" t="s">
        <v>1925</v>
      </c>
      <c r="AC1562" s="1" t="s">
        <v>37</v>
      </c>
    </row>
    <row r="1563" spans="1:29" hidden="1" x14ac:dyDescent="0.25">
      <c r="A1563" s="1" t="s">
        <v>33</v>
      </c>
      <c r="B1563" s="1" t="s">
        <v>34</v>
      </c>
      <c r="C1563" s="2">
        <v>45626</v>
      </c>
      <c r="D1563" s="1" t="s">
        <v>73</v>
      </c>
      <c r="E1563" s="1" t="s">
        <v>74</v>
      </c>
      <c r="F1563" s="1" t="s">
        <v>37</v>
      </c>
      <c r="G1563" s="1" t="s">
        <v>972</v>
      </c>
      <c r="H1563" s="1" t="s">
        <v>76</v>
      </c>
      <c r="I1563" s="3">
        <v>650000</v>
      </c>
      <c r="J1563" s="3">
        <v>0</v>
      </c>
      <c r="K1563" s="1" t="s">
        <v>1920</v>
      </c>
      <c r="L1563" s="1" t="s">
        <v>113</v>
      </c>
      <c r="M1563" s="1" t="s">
        <v>114</v>
      </c>
      <c r="N1563" s="1" t="s">
        <v>79</v>
      </c>
      <c r="O1563" s="1" t="s">
        <v>80</v>
      </c>
      <c r="P1563" s="1" t="s">
        <v>46</v>
      </c>
      <c r="Q1563" s="1" t="s">
        <v>37</v>
      </c>
      <c r="R1563" s="3">
        <v>0</v>
      </c>
      <c r="S1563" s="1" t="s">
        <v>44</v>
      </c>
      <c r="T1563" s="1" t="s">
        <v>45</v>
      </c>
      <c r="U1563" s="1" t="s">
        <v>972</v>
      </c>
      <c r="V1563" s="1" t="s">
        <v>46</v>
      </c>
      <c r="W1563" s="1" t="s">
        <v>1591</v>
      </c>
      <c r="X1563" s="1" t="s">
        <v>1921</v>
      </c>
      <c r="Y1563" s="1" t="s">
        <v>83</v>
      </c>
      <c r="Z1563" s="1" t="s">
        <v>84</v>
      </c>
      <c r="AA1563" s="1" t="s">
        <v>51</v>
      </c>
      <c r="AB1563" s="1" t="s">
        <v>1925</v>
      </c>
      <c r="AC1563" s="1" t="s">
        <v>37</v>
      </c>
    </row>
    <row r="1564" spans="1:29" hidden="1" x14ac:dyDescent="0.25">
      <c r="A1564" s="1" t="s">
        <v>33</v>
      </c>
      <c r="B1564" s="1" t="s">
        <v>34</v>
      </c>
      <c r="C1564" s="2">
        <v>45626</v>
      </c>
      <c r="D1564" s="1" t="s">
        <v>73</v>
      </c>
      <c r="E1564" s="1" t="s">
        <v>74</v>
      </c>
      <c r="F1564" s="1" t="s">
        <v>37</v>
      </c>
      <c r="G1564" s="1" t="s">
        <v>972</v>
      </c>
      <c r="H1564" s="1" t="s">
        <v>76</v>
      </c>
      <c r="I1564" s="3">
        <v>43334</v>
      </c>
      <c r="J1564" s="3">
        <v>0</v>
      </c>
      <c r="K1564" s="1" t="s">
        <v>1920</v>
      </c>
      <c r="L1564" s="1" t="s">
        <v>156</v>
      </c>
      <c r="M1564" s="1" t="s">
        <v>157</v>
      </c>
      <c r="N1564" s="1" t="s">
        <v>79</v>
      </c>
      <c r="O1564" s="1" t="s">
        <v>80</v>
      </c>
      <c r="P1564" s="1" t="s">
        <v>46</v>
      </c>
      <c r="Q1564" s="1" t="s">
        <v>37</v>
      </c>
      <c r="R1564" s="3">
        <v>0</v>
      </c>
      <c r="S1564" s="1" t="s">
        <v>44</v>
      </c>
      <c r="T1564" s="1" t="s">
        <v>45</v>
      </c>
      <c r="U1564" s="1" t="s">
        <v>972</v>
      </c>
      <c r="V1564" s="1" t="s">
        <v>46</v>
      </c>
      <c r="W1564" s="1" t="s">
        <v>1591</v>
      </c>
      <c r="X1564" s="1" t="s">
        <v>1921</v>
      </c>
      <c r="Y1564" s="1" t="s">
        <v>83</v>
      </c>
      <c r="Z1564" s="1" t="s">
        <v>84</v>
      </c>
      <c r="AA1564" s="1" t="s">
        <v>51</v>
      </c>
      <c r="AB1564" s="1" t="s">
        <v>1925</v>
      </c>
      <c r="AC1564" s="1" t="s">
        <v>37</v>
      </c>
    </row>
    <row r="1565" spans="1:29" hidden="1" x14ac:dyDescent="0.25">
      <c r="A1565" s="1" t="s">
        <v>33</v>
      </c>
      <c r="B1565" s="1" t="s">
        <v>34</v>
      </c>
      <c r="C1565" s="2">
        <v>45626</v>
      </c>
      <c r="D1565" s="1" t="s">
        <v>73</v>
      </c>
      <c r="E1565" s="1" t="s">
        <v>74</v>
      </c>
      <c r="F1565" s="1" t="s">
        <v>37</v>
      </c>
      <c r="G1565" s="1" t="s">
        <v>972</v>
      </c>
      <c r="H1565" s="1" t="s">
        <v>76</v>
      </c>
      <c r="I1565" s="3">
        <v>650000</v>
      </c>
      <c r="J1565" s="3">
        <v>0</v>
      </c>
      <c r="K1565" s="1" t="s">
        <v>1920</v>
      </c>
      <c r="L1565" s="1" t="s">
        <v>117</v>
      </c>
      <c r="M1565" s="1" t="s">
        <v>118</v>
      </c>
      <c r="N1565" s="1" t="s">
        <v>79</v>
      </c>
      <c r="O1565" s="1" t="s">
        <v>80</v>
      </c>
      <c r="P1565" s="1" t="s">
        <v>46</v>
      </c>
      <c r="Q1565" s="1" t="s">
        <v>37</v>
      </c>
      <c r="R1565" s="3">
        <v>0</v>
      </c>
      <c r="S1565" s="1" t="s">
        <v>44</v>
      </c>
      <c r="T1565" s="1" t="s">
        <v>45</v>
      </c>
      <c r="U1565" s="1" t="s">
        <v>972</v>
      </c>
      <c r="V1565" s="1" t="s">
        <v>46</v>
      </c>
      <c r="W1565" s="1" t="s">
        <v>1591</v>
      </c>
      <c r="X1565" s="1" t="s">
        <v>1921</v>
      </c>
      <c r="Y1565" s="1" t="s">
        <v>83</v>
      </c>
      <c r="Z1565" s="1" t="s">
        <v>84</v>
      </c>
      <c r="AA1565" s="1" t="s">
        <v>51</v>
      </c>
      <c r="AB1565" s="1" t="s">
        <v>1925</v>
      </c>
      <c r="AC1565" s="1" t="s">
        <v>37</v>
      </c>
    </row>
    <row r="1566" spans="1:29" hidden="1" x14ac:dyDescent="0.25">
      <c r="A1566" s="1" t="s">
        <v>33</v>
      </c>
      <c r="B1566" s="1" t="s">
        <v>34</v>
      </c>
      <c r="C1566" s="2">
        <v>45626</v>
      </c>
      <c r="D1566" s="1" t="s">
        <v>73</v>
      </c>
      <c r="E1566" s="1" t="s">
        <v>74</v>
      </c>
      <c r="F1566" s="1" t="s">
        <v>37</v>
      </c>
      <c r="G1566" s="1" t="s">
        <v>972</v>
      </c>
      <c r="H1566" s="1" t="s">
        <v>76</v>
      </c>
      <c r="I1566" s="3">
        <v>86667</v>
      </c>
      <c r="J1566" s="3">
        <v>0</v>
      </c>
      <c r="K1566" s="1" t="s">
        <v>1920</v>
      </c>
      <c r="L1566" s="1" t="s">
        <v>133</v>
      </c>
      <c r="M1566" s="1" t="s">
        <v>134</v>
      </c>
      <c r="N1566" s="1" t="s">
        <v>79</v>
      </c>
      <c r="O1566" s="1" t="s">
        <v>80</v>
      </c>
      <c r="P1566" s="1" t="s">
        <v>46</v>
      </c>
      <c r="Q1566" s="1" t="s">
        <v>37</v>
      </c>
      <c r="R1566" s="3">
        <v>0</v>
      </c>
      <c r="S1566" s="1" t="s">
        <v>44</v>
      </c>
      <c r="T1566" s="1" t="s">
        <v>45</v>
      </c>
      <c r="U1566" s="1" t="s">
        <v>972</v>
      </c>
      <c r="V1566" s="1" t="s">
        <v>46</v>
      </c>
      <c r="W1566" s="1" t="s">
        <v>1591</v>
      </c>
      <c r="X1566" s="1" t="s">
        <v>1921</v>
      </c>
      <c r="Y1566" s="1" t="s">
        <v>83</v>
      </c>
      <c r="Z1566" s="1" t="s">
        <v>84</v>
      </c>
      <c r="AA1566" s="1" t="s">
        <v>51</v>
      </c>
      <c r="AB1566" s="1" t="s">
        <v>1925</v>
      </c>
      <c r="AC1566" s="1" t="s">
        <v>37</v>
      </c>
    </row>
    <row r="1567" spans="1:29" hidden="1" x14ac:dyDescent="0.25">
      <c r="A1567" s="1" t="s">
        <v>33</v>
      </c>
      <c r="B1567" s="1" t="s">
        <v>34</v>
      </c>
      <c r="C1567" s="2">
        <v>45626</v>
      </c>
      <c r="D1567" s="1" t="s">
        <v>73</v>
      </c>
      <c r="E1567" s="1" t="s">
        <v>74</v>
      </c>
      <c r="F1567" s="1" t="s">
        <v>37</v>
      </c>
      <c r="G1567" s="1" t="s">
        <v>972</v>
      </c>
      <c r="H1567" s="1" t="s">
        <v>76</v>
      </c>
      <c r="I1567" s="3">
        <v>650000</v>
      </c>
      <c r="J1567" s="3">
        <v>0</v>
      </c>
      <c r="K1567" s="1" t="s">
        <v>1920</v>
      </c>
      <c r="L1567" s="1" t="s">
        <v>135</v>
      </c>
      <c r="M1567" s="1" t="s">
        <v>136</v>
      </c>
      <c r="N1567" s="1" t="s">
        <v>79</v>
      </c>
      <c r="O1567" s="1" t="s">
        <v>80</v>
      </c>
      <c r="P1567" s="1" t="s">
        <v>46</v>
      </c>
      <c r="Q1567" s="1" t="s">
        <v>37</v>
      </c>
      <c r="R1567" s="3">
        <v>0</v>
      </c>
      <c r="S1567" s="1" t="s">
        <v>44</v>
      </c>
      <c r="T1567" s="1" t="s">
        <v>45</v>
      </c>
      <c r="U1567" s="1" t="s">
        <v>972</v>
      </c>
      <c r="V1567" s="1" t="s">
        <v>46</v>
      </c>
      <c r="W1567" s="1" t="s">
        <v>1591</v>
      </c>
      <c r="X1567" s="1" t="s">
        <v>1921</v>
      </c>
      <c r="Y1567" s="1" t="s">
        <v>83</v>
      </c>
      <c r="Z1567" s="1" t="s">
        <v>84</v>
      </c>
      <c r="AA1567" s="1" t="s">
        <v>51</v>
      </c>
      <c r="AB1567" s="1" t="s">
        <v>1925</v>
      </c>
      <c r="AC1567" s="1" t="s">
        <v>37</v>
      </c>
    </row>
    <row r="1568" spans="1:29" hidden="1" x14ac:dyDescent="0.25">
      <c r="A1568" s="1" t="s">
        <v>33</v>
      </c>
      <c r="B1568" s="1" t="s">
        <v>34</v>
      </c>
      <c r="C1568" s="2">
        <v>45626</v>
      </c>
      <c r="D1568" s="1" t="s">
        <v>73</v>
      </c>
      <c r="E1568" s="1" t="s">
        <v>74</v>
      </c>
      <c r="F1568" s="1" t="s">
        <v>37</v>
      </c>
      <c r="G1568" s="1" t="s">
        <v>972</v>
      </c>
      <c r="H1568" s="1" t="s">
        <v>76</v>
      </c>
      <c r="I1568" s="3">
        <v>43334</v>
      </c>
      <c r="J1568" s="3">
        <v>0</v>
      </c>
      <c r="K1568" s="1" t="s">
        <v>1920</v>
      </c>
      <c r="L1568" s="1" t="s">
        <v>150</v>
      </c>
      <c r="M1568" s="1" t="s">
        <v>151</v>
      </c>
      <c r="N1568" s="1" t="s">
        <v>79</v>
      </c>
      <c r="O1568" s="1" t="s">
        <v>80</v>
      </c>
      <c r="P1568" s="1" t="s">
        <v>46</v>
      </c>
      <c r="Q1568" s="1" t="s">
        <v>37</v>
      </c>
      <c r="R1568" s="3">
        <v>0</v>
      </c>
      <c r="S1568" s="1" t="s">
        <v>44</v>
      </c>
      <c r="T1568" s="1" t="s">
        <v>45</v>
      </c>
      <c r="U1568" s="1" t="s">
        <v>972</v>
      </c>
      <c r="V1568" s="1" t="s">
        <v>46</v>
      </c>
      <c r="W1568" s="1" t="s">
        <v>1591</v>
      </c>
      <c r="X1568" s="1" t="s">
        <v>1921</v>
      </c>
      <c r="Y1568" s="1" t="s">
        <v>83</v>
      </c>
      <c r="Z1568" s="1" t="s">
        <v>84</v>
      </c>
      <c r="AA1568" s="1" t="s">
        <v>51</v>
      </c>
      <c r="AB1568" s="1" t="s">
        <v>1925</v>
      </c>
      <c r="AC1568" s="1" t="s">
        <v>37</v>
      </c>
    </row>
    <row r="1569" spans="1:29" hidden="1" x14ac:dyDescent="0.25">
      <c r="A1569" s="1" t="s">
        <v>33</v>
      </c>
      <c r="B1569" s="1" t="s">
        <v>34</v>
      </c>
      <c r="C1569" s="2">
        <v>45626</v>
      </c>
      <c r="D1569" s="1" t="s">
        <v>73</v>
      </c>
      <c r="E1569" s="1" t="s">
        <v>74</v>
      </c>
      <c r="F1569" s="1" t="s">
        <v>37</v>
      </c>
      <c r="G1569" s="1" t="s">
        <v>972</v>
      </c>
      <c r="H1569" s="1" t="s">
        <v>76</v>
      </c>
      <c r="I1569" s="3">
        <v>303334</v>
      </c>
      <c r="J1569" s="3">
        <v>0</v>
      </c>
      <c r="K1569" s="1" t="s">
        <v>1920</v>
      </c>
      <c r="L1569" s="1" t="s">
        <v>537</v>
      </c>
      <c r="M1569" s="1" t="s">
        <v>538</v>
      </c>
      <c r="N1569" s="1" t="s">
        <v>79</v>
      </c>
      <c r="O1569" s="1" t="s">
        <v>80</v>
      </c>
      <c r="P1569" s="1" t="s">
        <v>46</v>
      </c>
      <c r="Q1569" s="1" t="s">
        <v>37</v>
      </c>
      <c r="R1569" s="3">
        <v>0</v>
      </c>
      <c r="S1569" s="1" t="s">
        <v>44</v>
      </c>
      <c r="T1569" s="1" t="s">
        <v>45</v>
      </c>
      <c r="U1569" s="1" t="s">
        <v>972</v>
      </c>
      <c r="V1569" s="1" t="s">
        <v>46</v>
      </c>
      <c r="W1569" s="1" t="s">
        <v>1591</v>
      </c>
      <c r="X1569" s="1" t="s">
        <v>1921</v>
      </c>
      <c r="Y1569" s="1" t="s">
        <v>83</v>
      </c>
      <c r="Z1569" s="1" t="s">
        <v>84</v>
      </c>
      <c r="AA1569" s="1" t="s">
        <v>51</v>
      </c>
      <c r="AB1569" s="1" t="s">
        <v>1925</v>
      </c>
      <c r="AC1569" s="1" t="s">
        <v>37</v>
      </c>
    </row>
    <row r="1570" spans="1:29" hidden="1" x14ac:dyDescent="0.25">
      <c r="A1570" s="1" t="s">
        <v>33</v>
      </c>
      <c r="B1570" s="1" t="s">
        <v>34</v>
      </c>
      <c r="C1570" s="2">
        <v>45626</v>
      </c>
      <c r="D1570" s="1" t="s">
        <v>73</v>
      </c>
      <c r="E1570" s="1" t="s">
        <v>74</v>
      </c>
      <c r="F1570" s="1" t="s">
        <v>37</v>
      </c>
      <c r="G1570" s="1" t="s">
        <v>972</v>
      </c>
      <c r="H1570" s="1" t="s">
        <v>76</v>
      </c>
      <c r="I1570" s="3">
        <v>650000</v>
      </c>
      <c r="J1570" s="3">
        <v>0</v>
      </c>
      <c r="K1570" s="1" t="s">
        <v>1920</v>
      </c>
      <c r="L1570" s="1" t="s">
        <v>125</v>
      </c>
      <c r="M1570" s="1" t="s">
        <v>126</v>
      </c>
      <c r="N1570" s="1" t="s">
        <v>79</v>
      </c>
      <c r="O1570" s="1" t="s">
        <v>80</v>
      </c>
      <c r="P1570" s="1" t="s">
        <v>46</v>
      </c>
      <c r="Q1570" s="1" t="s">
        <v>37</v>
      </c>
      <c r="R1570" s="3">
        <v>0</v>
      </c>
      <c r="S1570" s="1" t="s">
        <v>44</v>
      </c>
      <c r="T1570" s="1" t="s">
        <v>45</v>
      </c>
      <c r="U1570" s="1" t="s">
        <v>972</v>
      </c>
      <c r="V1570" s="1" t="s">
        <v>46</v>
      </c>
      <c r="W1570" s="1" t="s">
        <v>1591</v>
      </c>
      <c r="X1570" s="1" t="s">
        <v>1921</v>
      </c>
      <c r="Y1570" s="1" t="s">
        <v>83</v>
      </c>
      <c r="Z1570" s="1" t="s">
        <v>84</v>
      </c>
      <c r="AA1570" s="1" t="s">
        <v>51</v>
      </c>
      <c r="AB1570" s="1" t="s">
        <v>1925</v>
      </c>
      <c r="AC1570" s="1" t="s">
        <v>37</v>
      </c>
    </row>
    <row r="1571" spans="1:29" hidden="1" x14ac:dyDescent="0.25">
      <c r="A1571" s="1" t="s">
        <v>33</v>
      </c>
      <c r="B1571" s="1" t="s">
        <v>34</v>
      </c>
      <c r="C1571" s="2">
        <v>45626</v>
      </c>
      <c r="D1571" s="1" t="s">
        <v>73</v>
      </c>
      <c r="E1571" s="1" t="s">
        <v>74</v>
      </c>
      <c r="F1571" s="1" t="s">
        <v>37</v>
      </c>
      <c r="G1571" s="1" t="s">
        <v>972</v>
      </c>
      <c r="H1571" s="1" t="s">
        <v>76</v>
      </c>
      <c r="I1571" s="3">
        <v>260001</v>
      </c>
      <c r="J1571" s="3">
        <v>0</v>
      </c>
      <c r="K1571" s="1" t="s">
        <v>1920</v>
      </c>
      <c r="L1571" s="1" t="s">
        <v>307</v>
      </c>
      <c r="M1571" s="1" t="s">
        <v>308</v>
      </c>
      <c r="N1571" s="1" t="s">
        <v>79</v>
      </c>
      <c r="O1571" s="1" t="s">
        <v>80</v>
      </c>
      <c r="P1571" s="1" t="s">
        <v>46</v>
      </c>
      <c r="Q1571" s="1" t="s">
        <v>37</v>
      </c>
      <c r="R1571" s="3">
        <v>0</v>
      </c>
      <c r="S1571" s="1" t="s">
        <v>44</v>
      </c>
      <c r="T1571" s="1" t="s">
        <v>45</v>
      </c>
      <c r="U1571" s="1" t="s">
        <v>972</v>
      </c>
      <c r="V1571" s="1" t="s">
        <v>46</v>
      </c>
      <c r="W1571" s="1" t="s">
        <v>1591</v>
      </c>
      <c r="X1571" s="1" t="s">
        <v>1921</v>
      </c>
      <c r="Y1571" s="1" t="s">
        <v>83</v>
      </c>
      <c r="Z1571" s="1" t="s">
        <v>84</v>
      </c>
      <c r="AA1571" s="1" t="s">
        <v>51</v>
      </c>
      <c r="AB1571" s="1" t="s">
        <v>1925</v>
      </c>
      <c r="AC1571" s="1" t="s">
        <v>37</v>
      </c>
    </row>
    <row r="1572" spans="1:29" hidden="1" x14ac:dyDescent="0.25">
      <c r="A1572" s="1" t="s">
        <v>33</v>
      </c>
      <c r="B1572" s="1" t="s">
        <v>34</v>
      </c>
      <c r="C1572" s="2">
        <v>45626</v>
      </c>
      <c r="D1572" s="1" t="s">
        <v>73</v>
      </c>
      <c r="E1572" s="1" t="s">
        <v>74</v>
      </c>
      <c r="F1572" s="1" t="s">
        <v>37</v>
      </c>
      <c r="G1572" s="1" t="s">
        <v>972</v>
      </c>
      <c r="H1572" s="1" t="s">
        <v>76</v>
      </c>
      <c r="I1572" s="3">
        <v>390000</v>
      </c>
      <c r="J1572" s="3">
        <v>0</v>
      </c>
      <c r="K1572" s="1" t="s">
        <v>1920</v>
      </c>
      <c r="L1572" s="1" t="s">
        <v>119</v>
      </c>
      <c r="M1572" s="1" t="s">
        <v>120</v>
      </c>
      <c r="N1572" s="1" t="s">
        <v>79</v>
      </c>
      <c r="O1572" s="1" t="s">
        <v>80</v>
      </c>
      <c r="P1572" s="1" t="s">
        <v>46</v>
      </c>
      <c r="Q1572" s="1" t="s">
        <v>37</v>
      </c>
      <c r="R1572" s="3">
        <v>0</v>
      </c>
      <c r="S1572" s="1" t="s">
        <v>44</v>
      </c>
      <c r="T1572" s="1" t="s">
        <v>45</v>
      </c>
      <c r="U1572" s="1" t="s">
        <v>972</v>
      </c>
      <c r="V1572" s="1" t="s">
        <v>46</v>
      </c>
      <c r="W1572" s="1" t="s">
        <v>1591</v>
      </c>
      <c r="X1572" s="1" t="s">
        <v>1921</v>
      </c>
      <c r="Y1572" s="1" t="s">
        <v>83</v>
      </c>
      <c r="Z1572" s="1" t="s">
        <v>84</v>
      </c>
      <c r="AA1572" s="1" t="s">
        <v>51</v>
      </c>
      <c r="AB1572" s="1" t="s">
        <v>1925</v>
      </c>
      <c r="AC1572" s="1" t="s">
        <v>37</v>
      </c>
    </row>
    <row r="1573" spans="1:29" hidden="1" x14ac:dyDescent="0.25">
      <c r="A1573" s="1" t="s">
        <v>33</v>
      </c>
      <c r="B1573" s="1" t="s">
        <v>34</v>
      </c>
      <c r="C1573" s="2">
        <v>45626</v>
      </c>
      <c r="D1573" s="1" t="s">
        <v>73</v>
      </c>
      <c r="E1573" s="1" t="s">
        <v>74</v>
      </c>
      <c r="F1573" s="1" t="s">
        <v>37</v>
      </c>
      <c r="G1573" s="1" t="s">
        <v>972</v>
      </c>
      <c r="H1573" s="1" t="s">
        <v>76</v>
      </c>
      <c r="I1573" s="3">
        <v>347511</v>
      </c>
      <c r="J1573" s="3">
        <v>0</v>
      </c>
      <c r="K1573" s="1" t="s">
        <v>1920</v>
      </c>
      <c r="L1573" s="1" t="s">
        <v>1625</v>
      </c>
      <c r="M1573" s="1" t="s">
        <v>749</v>
      </c>
      <c r="N1573" s="1" t="s">
        <v>79</v>
      </c>
      <c r="O1573" s="1" t="s">
        <v>80</v>
      </c>
      <c r="P1573" s="1" t="s">
        <v>46</v>
      </c>
      <c r="Q1573" s="1" t="s">
        <v>37</v>
      </c>
      <c r="R1573" s="3">
        <v>0</v>
      </c>
      <c r="S1573" s="1" t="s">
        <v>44</v>
      </c>
      <c r="T1573" s="1" t="s">
        <v>45</v>
      </c>
      <c r="U1573" s="1" t="s">
        <v>972</v>
      </c>
      <c r="V1573" s="1" t="s">
        <v>46</v>
      </c>
      <c r="W1573" s="1" t="s">
        <v>1591</v>
      </c>
      <c r="X1573" s="1" t="s">
        <v>1921</v>
      </c>
      <c r="Y1573" s="1" t="s">
        <v>83</v>
      </c>
      <c r="Z1573" s="1" t="s">
        <v>84</v>
      </c>
      <c r="AA1573" s="1" t="s">
        <v>51</v>
      </c>
      <c r="AB1573" s="1" t="s">
        <v>1925</v>
      </c>
      <c r="AC1573" s="1" t="s">
        <v>37</v>
      </c>
    </row>
    <row r="1574" spans="1:29" hidden="1" x14ac:dyDescent="0.25">
      <c r="A1574" s="1" t="s">
        <v>33</v>
      </c>
      <c r="B1574" s="1" t="s">
        <v>34</v>
      </c>
      <c r="C1574" s="2">
        <v>45626</v>
      </c>
      <c r="D1574" s="1" t="s">
        <v>73</v>
      </c>
      <c r="E1574" s="1" t="s">
        <v>74</v>
      </c>
      <c r="F1574" s="1" t="s">
        <v>37</v>
      </c>
      <c r="G1574" s="1" t="s">
        <v>972</v>
      </c>
      <c r="H1574" s="1" t="s">
        <v>76</v>
      </c>
      <c r="I1574" s="3">
        <v>117555</v>
      </c>
      <c r="J1574" s="3">
        <v>0</v>
      </c>
      <c r="K1574" s="1" t="s">
        <v>1920</v>
      </c>
      <c r="L1574" s="1" t="s">
        <v>307</v>
      </c>
      <c r="M1574" s="1" t="s">
        <v>308</v>
      </c>
      <c r="N1574" s="1" t="s">
        <v>79</v>
      </c>
      <c r="O1574" s="1" t="s">
        <v>80</v>
      </c>
      <c r="P1574" s="1" t="s">
        <v>46</v>
      </c>
      <c r="Q1574" s="1" t="s">
        <v>37</v>
      </c>
      <c r="R1574" s="3">
        <v>0</v>
      </c>
      <c r="S1574" s="1" t="s">
        <v>44</v>
      </c>
      <c r="T1574" s="1" t="s">
        <v>45</v>
      </c>
      <c r="U1574" s="1" t="s">
        <v>972</v>
      </c>
      <c r="V1574" s="1" t="s">
        <v>46</v>
      </c>
      <c r="W1574" s="1" t="s">
        <v>1591</v>
      </c>
      <c r="X1574" s="1" t="s">
        <v>1921</v>
      </c>
      <c r="Y1574" s="1" t="s">
        <v>83</v>
      </c>
      <c r="Z1574" s="1" t="s">
        <v>84</v>
      </c>
      <c r="AA1574" s="1" t="s">
        <v>51</v>
      </c>
      <c r="AB1574" s="1" t="s">
        <v>1925</v>
      </c>
      <c r="AC1574" s="1" t="s">
        <v>37</v>
      </c>
    </row>
    <row r="1575" spans="1:29" x14ac:dyDescent="0.25">
      <c r="A1575" s="1" t="s">
        <v>33</v>
      </c>
      <c r="B1575" s="1" t="s">
        <v>34</v>
      </c>
      <c r="C1575" s="2">
        <v>45629</v>
      </c>
      <c r="D1575" s="1" t="s">
        <v>35</v>
      </c>
      <c r="E1575" s="1" t="s">
        <v>36</v>
      </c>
      <c r="F1575" s="1" t="s">
        <v>37</v>
      </c>
      <c r="G1575" s="1" t="s">
        <v>1926</v>
      </c>
      <c r="H1575" s="1" t="s">
        <v>1927</v>
      </c>
      <c r="I1575" s="3">
        <v>0</v>
      </c>
      <c r="J1575" s="54">
        <v>433334</v>
      </c>
      <c r="K1575" s="1" t="s">
        <v>40</v>
      </c>
      <c r="L1575" s="1" t="s">
        <v>62</v>
      </c>
      <c r="M1575" s="1" t="s">
        <v>63</v>
      </c>
      <c r="N1575" s="1" t="s">
        <v>37</v>
      </c>
      <c r="O1575" s="1" t="s">
        <v>43</v>
      </c>
      <c r="P1575" s="1" t="s">
        <v>43</v>
      </c>
      <c r="Q1575" s="1" t="s">
        <v>43</v>
      </c>
      <c r="R1575" s="3">
        <v>0</v>
      </c>
      <c r="S1575" s="1" t="s">
        <v>44</v>
      </c>
      <c r="T1575" s="1" t="s">
        <v>45</v>
      </c>
      <c r="U1575" s="1" t="s">
        <v>1926</v>
      </c>
      <c r="V1575" s="1" t="s">
        <v>46</v>
      </c>
      <c r="W1575" s="1" t="s">
        <v>47</v>
      </c>
      <c r="X1575" s="1" t="s">
        <v>1928</v>
      </c>
      <c r="Y1575" s="1" t="s">
        <v>49</v>
      </c>
      <c r="Z1575" s="1" t="s">
        <v>50</v>
      </c>
      <c r="AA1575" s="1" t="s">
        <v>51</v>
      </c>
      <c r="AB1575" s="1" t="s">
        <v>1928</v>
      </c>
      <c r="AC1575" s="1" t="s">
        <v>37</v>
      </c>
    </row>
    <row r="1576" spans="1:29" x14ac:dyDescent="0.25">
      <c r="A1576" s="1" t="s">
        <v>33</v>
      </c>
      <c r="B1576" s="1" t="s">
        <v>34</v>
      </c>
      <c r="C1576" s="2">
        <v>45629</v>
      </c>
      <c r="D1576" s="1" t="s">
        <v>35</v>
      </c>
      <c r="E1576" s="1" t="s">
        <v>36</v>
      </c>
      <c r="F1576" s="1" t="s">
        <v>37</v>
      </c>
      <c r="G1576" s="1" t="s">
        <v>1929</v>
      </c>
      <c r="H1576" s="1" t="s">
        <v>1930</v>
      </c>
      <c r="I1576" s="3">
        <v>0</v>
      </c>
      <c r="J1576" s="54"/>
      <c r="K1576" s="1" t="s">
        <v>40</v>
      </c>
      <c r="L1576" s="1" t="s">
        <v>54</v>
      </c>
      <c r="M1576" s="1" t="s">
        <v>55</v>
      </c>
      <c r="N1576" s="1" t="s">
        <v>37</v>
      </c>
      <c r="O1576" s="1" t="s">
        <v>43</v>
      </c>
      <c r="P1576" s="1" t="s">
        <v>43</v>
      </c>
      <c r="Q1576" s="1" t="s">
        <v>43</v>
      </c>
      <c r="R1576" s="3">
        <v>0</v>
      </c>
      <c r="S1576" s="1" t="s">
        <v>44</v>
      </c>
      <c r="T1576" s="1" t="s">
        <v>45</v>
      </c>
      <c r="U1576" s="1" t="s">
        <v>1929</v>
      </c>
      <c r="V1576" s="1" t="s">
        <v>46</v>
      </c>
      <c r="W1576" s="1" t="s">
        <v>47</v>
      </c>
      <c r="X1576" s="1" t="s">
        <v>1931</v>
      </c>
      <c r="Y1576" s="1" t="s">
        <v>49</v>
      </c>
      <c r="Z1576" s="1" t="s">
        <v>50</v>
      </c>
      <c r="AA1576" s="1" t="s">
        <v>51</v>
      </c>
      <c r="AB1576" s="1" t="s">
        <v>1931</v>
      </c>
      <c r="AC1576" s="1" t="s">
        <v>37</v>
      </c>
    </row>
    <row r="1577" spans="1:29" x14ac:dyDescent="0.25">
      <c r="A1577" s="1" t="s">
        <v>33</v>
      </c>
      <c r="B1577" s="1" t="s">
        <v>34</v>
      </c>
      <c r="C1577" s="2">
        <v>45630</v>
      </c>
      <c r="D1577" s="1" t="s">
        <v>35</v>
      </c>
      <c r="E1577" s="1" t="s">
        <v>36</v>
      </c>
      <c r="F1577" s="1" t="s">
        <v>37</v>
      </c>
      <c r="G1577" s="1" t="s">
        <v>1932</v>
      </c>
      <c r="H1577" s="1" t="s">
        <v>1933</v>
      </c>
      <c r="I1577" s="3">
        <v>0</v>
      </c>
      <c r="J1577" s="54"/>
      <c r="K1577" s="1" t="s">
        <v>40</v>
      </c>
      <c r="L1577" s="1" t="s">
        <v>62</v>
      </c>
      <c r="M1577" s="1" t="s">
        <v>63</v>
      </c>
      <c r="N1577" s="1" t="s">
        <v>37</v>
      </c>
      <c r="O1577" s="1" t="s">
        <v>43</v>
      </c>
      <c r="P1577" s="1" t="s">
        <v>43</v>
      </c>
      <c r="Q1577" s="1" t="s">
        <v>43</v>
      </c>
      <c r="R1577" s="3">
        <v>0</v>
      </c>
      <c r="S1577" s="1" t="s">
        <v>44</v>
      </c>
      <c r="T1577" s="1" t="s">
        <v>45</v>
      </c>
      <c r="U1577" s="1" t="s">
        <v>1932</v>
      </c>
      <c r="V1577" s="1" t="s">
        <v>46</v>
      </c>
      <c r="W1577" s="1" t="s">
        <v>47</v>
      </c>
      <c r="X1577" s="1" t="s">
        <v>1934</v>
      </c>
      <c r="Y1577" s="1" t="s">
        <v>49</v>
      </c>
      <c r="Z1577" s="1" t="s">
        <v>50</v>
      </c>
      <c r="AA1577" s="1" t="s">
        <v>51</v>
      </c>
      <c r="AB1577" s="1" t="s">
        <v>1934</v>
      </c>
      <c r="AC1577" s="1" t="s">
        <v>37</v>
      </c>
    </row>
    <row r="1578" spans="1:29" x14ac:dyDescent="0.25">
      <c r="A1578" s="1" t="s">
        <v>33</v>
      </c>
      <c r="B1578" s="1" t="s">
        <v>34</v>
      </c>
      <c r="C1578" s="2">
        <v>45632</v>
      </c>
      <c r="D1578" s="1" t="s">
        <v>35</v>
      </c>
      <c r="E1578" s="1" t="s">
        <v>36</v>
      </c>
      <c r="F1578" s="1" t="s">
        <v>37</v>
      </c>
      <c r="G1578" s="1" t="s">
        <v>1935</v>
      </c>
      <c r="H1578" s="1" t="s">
        <v>1936</v>
      </c>
      <c r="I1578" s="3">
        <v>0</v>
      </c>
      <c r="J1578" s="54">
        <v>1343333</v>
      </c>
      <c r="K1578" s="1" t="s">
        <v>40</v>
      </c>
      <c r="L1578" s="1" t="s">
        <v>67</v>
      </c>
      <c r="M1578" s="1" t="s">
        <v>68</v>
      </c>
      <c r="N1578" s="1" t="s">
        <v>37</v>
      </c>
      <c r="O1578" s="1" t="s">
        <v>43</v>
      </c>
      <c r="P1578" s="1" t="s">
        <v>43</v>
      </c>
      <c r="Q1578" s="1" t="s">
        <v>43</v>
      </c>
      <c r="R1578" s="3">
        <v>0</v>
      </c>
      <c r="S1578" s="1" t="s">
        <v>44</v>
      </c>
      <c r="T1578" s="1" t="s">
        <v>45</v>
      </c>
      <c r="U1578" s="1" t="s">
        <v>1935</v>
      </c>
      <c r="V1578" s="1" t="s">
        <v>46</v>
      </c>
      <c r="W1578" s="1" t="s">
        <v>47</v>
      </c>
      <c r="X1578" s="1" t="s">
        <v>1937</v>
      </c>
      <c r="Y1578" s="1" t="s">
        <v>49</v>
      </c>
      <c r="Z1578" s="1" t="s">
        <v>50</v>
      </c>
      <c r="AA1578" s="1" t="s">
        <v>51</v>
      </c>
      <c r="AB1578" s="1" t="s">
        <v>1937</v>
      </c>
      <c r="AC1578" s="1" t="s">
        <v>37</v>
      </c>
    </row>
    <row r="1579" spans="1:29" x14ac:dyDescent="0.25">
      <c r="A1579" s="1" t="s">
        <v>33</v>
      </c>
      <c r="B1579" s="1" t="s">
        <v>34</v>
      </c>
      <c r="C1579" s="2">
        <v>45637</v>
      </c>
      <c r="D1579" s="1" t="s">
        <v>35</v>
      </c>
      <c r="E1579" s="1" t="s">
        <v>36</v>
      </c>
      <c r="F1579" s="1" t="s">
        <v>37</v>
      </c>
      <c r="G1579" s="1" t="s">
        <v>1938</v>
      </c>
      <c r="H1579" s="1" t="s">
        <v>1939</v>
      </c>
      <c r="I1579" s="3">
        <v>0</v>
      </c>
      <c r="J1579" s="54">
        <v>2463259</v>
      </c>
      <c r="K1579" s="1" t="s">
        <v>40</v>
      </c>
      <c r="L1579" s="1" t="s">
        <v>62</v>
      </c>
      <c r="M1579" s="1" t="s">
        <v>63</v>
      </c>
      <c r="N1579" s="1" t="s">
        <v>37</v>
      </c>
      <c r="O1579" s="1" t="s">
        <v>43</v>
      </c>
      <c r="P1579" s="1" t="s">
        <v>43</v>
      </c>
      <c r="Q1579" s="1" t="s">
        <v>43</v>
      </c>
      <c r="R1579" s="3">
        <v>0</v>
      </c>
      <c r="S1579" s="1" t="s">
        <v>44</v>
      </c>
      <c r="T1579" s="1" t="s">
        <v>45</v>
      </c>
      <c r="U1579" s="1" t="s">
        <v>1938</v>
      </c>
      <c r="V1579" s="1" t="s">
        <v>46</v>
      </c>
      <c r="W1579" s="1" t="s">
        <v>47</v>
      </c>
      <c r="X1579" s="1" t="s">
        <v>1940</v>
      </c>
      <c r="Y1579" s="1" t="s">
        <v>49</v>
      </c>
      <c r="Z1579" s="1" t="s">
        <v>50</v>
      </c>
      <c r="AA1579" s="1" t="s">
        <v>51</v>
      </c>
      <c r="AB1579" s="1" t="s">
        <v>1940</v>
      </c>
      <c r="AC1579" s="1" t="s">
        <v>37</v>
      </c>
    </row>
    <row r="1580" spans="1:29" x14ac:dyDescent="0.25">
      <c r="A1580" s="1" t="s">
        <v>33</v>
      </c>
      <c r="B1580" s="1" t="s">
        <v>34</v>
      </c>
      <c r="C1580" s="2">
        <v>45639</v>
      </c>
      <c r="D1580" s="1" t="s">
        <v>35</v>
      </c>
      <c r="E1580" s="1" t="s">
        <v>36</v>
      </c>
      <c r="F1580" s="1" t="s">
        <v>37</v>
      </c>
      <c r="G1580" s="1" t="s">
        <v>1941</v>
      </c>
      <c r="H1580" s="1" t="s">
        <v>1942</v>
      </c>
      <c r="I1580" s="3">
        <v>0</v>
      </c>
      <c r="J1580" s="54"/>
      <c r="K1580" s="1" t="s">
        <v>40</v>
      </c>
      <c r="L1580" s="1" t="s">
        <v>67</v>
      </c>
      <c r="M1580" s="1" t="s">
        <v>68</v>
      </c>
      <c r="N1580" s="1" t="s">
        <v>37</v>
      </c>
      <c r="O1580" s="1" t="s">
        <v>43</v>
      </c>
      <c r="P1580" s="1" t="s">
        <v>43</v>
      </c>
      <c r="Q1580" s="1" t="s">
        <v>43</v>
      </c>
      <c r="R1580" s="3">
        <v>0</v>
      </c>
      <c r="S1580" s="1" t="s">
        <v>44</v>
      </c>
      <c r="T1580" s="1" t="s">
        <v>45</v>
      </c>
      <c r="U1580" s="1" t="s">
        <v>1941</v>
      </c>
      <c r="V1580" s="1" t="s">
        <v>46</v>
      </c>
      <c r="W1580" s="1" t="s">
        <v>47</v>
      </c>
      <c r="X1580" s="1" t="s">
        <v>1943</v>
      </c>
      <c r="Y1580" s="1" t="s">
        <v>49</v>
      </c>
      <c r="Z1580" s="1" t="s">
        <v>50</v>
      </c>
      <c r="AA1580" s="1" t="s">
        <v>51</v>
      </c>
      <c r="AB1580" s="1" t="s">
        <v>1943</v>
      </c>
      <c r="AC1580" s="1" t="s">
        <v>37</v>
      </c>
    </row>
    <row r="1581" spans="1:29" x14ac:dyDescent="0.25">
      <c r="A1581" s="1" t="s">
        <v>33</v>
      </c>
      <c r="B1581" s="1" t="s">
        <v>34</v>
      </c>
      <c r="C1581" s="2">
        <v>45642</v>
      </c>
      <c r="D1581" s="1" t="s">
        <v>35</v>
      </c>
      <c r="E1581" s="1" t="s">
        <v>36</v>
      </c>
      <c r="F1581" s="1" t="s">
        <v>37</v>
      </c>
      <c r="G1581" s="1" t="s">
        <v>1944</v>
      </c>
      <c r="H1581" s="1" t="s">
        <v>1945</v>
      </c>
      <c r="I1581" s="3">
        <v>0</v>
      </c>
      <c r="J1581" s="54">
        <v>2783402</v>
      </c>
      <c r="K1581" s="1" t="s">
        <v>40</v>
      </c>
      <c r="L1581" s="1" t="s">
        <v>54</v>
      </c>
      <c r="M1581" s="1" t="s">
        <v>55</v>
      </c>
      <c r="N1581" s="1" t="s">
        <v>37</v>
      </c>
      <c r="O1581" s="1" t="s">
        <v>43</v>
      </c>
      <c r="P1581" s="1" t="s">
        <v>43</v>
      </c>
      <c r="Q1581" s="1" t="s">
        <v>43</v>
      </c>
      <c r="R1581" s="3">
        <v>0</v>
      </c>
      <c r="S1581" s="1" t="s">
        <v>44</v>
      </c>
      <c r="T1581" s="1" t="s">
        <v>45</v>
      </c>
      <c r="U1581" s="1" t="s">
        <v>1944</v>
      </c>
      <c r="V1581" s="1" t="s">
        <v>46</v>
      </c>
      <c r="W1581" s="1" t="s">
        <v>47</v>
      </c>
      <c r="X1581" s="1" t="s">
        <v>1946</v>
      </c>
      <c r="Y1581" s="1" t="s">
        <v>49</v>
      </c>
      <c r="Z1581" s="1" t="s">
        <v>50</v>
      </c>
      <c r="AA1581" s="1" t="s">
        <v>51</v>
      </c>
      <c r="AB1581" s="1" t="s">
        <v>1946</v>
      </c>
      <c r="AC1581" s="1" t="s">
        <v>37</v>
      </c>
    </row>
    <row r="1582" spans="1:29" x14ac:dyDescent="0.25">
      <c r="A1582" s="1" t="s">
        <v>33</v>
      </c>
      <c r="B1582" s="1" t="s">
        <v>34</v>
      </c>
      <c r="C1582" s="2">
        <v>45645</v>
      </c>
      <c r="D1582" s="1" t="s">
        <v>35</v>
      </c>
      <c r="E1582" s="1" t="s">
        <v>36</v>
      </c>
      <c r="F1582" s="1" t="s">
        <v>37</v>
      </c>
      <c r="G1582" s="1" t="s">
        <v>1947</v>
      </c>
      <c r="H1582" s="1" t="s">
        <v>1948</v>
      </c>
      <c r="I1582" s="3">
        <v>0</v>
      </c>
      <c r="J1582" s="54"/>
      <c r="K1582" s="1" t="s">
        <v>40</v>
      </c>
      <c r="L1582" s="1" t="s">
        <v>54</v>
      </c>
      <c r="M1582" s="1" t="s">
        <v>55</v>
      </c>
      <c r="N1582" s="1" t="s">
        <v>37</v>
      </c>
      <c r="O1582" s="1" t="s">
        <v>43</v>
      </c>
      <c r="P1582" s="1" t="s">
        <v>43</v>
      </c>
      <c r="Q1582" s="1" t="s">
        <v>43</v>
      </c>
      <c r="R1582" s="3">
        <v>0</v>
      </c>
      <c r="S1582" s="1" t="s">
        <v>44</v>
      </c>
      <c r="T1582" s="1" t="s">
        <v>45</v>
      </c>
      <c r="U1582" s="1" t="s">
        <v>1947</v>
      </c>
      <c r="V1582" s="1" t="s">
        <v>46</v>
      </c>
      <c r="W1582" s="1" t="s">
        <v>47</v>
      </c>
      <c r="X1582" s="1" t="s">
        <v>1949</v>
      </c>
      <c r="Y1582" s="1" t="s">
        <v>49</v>
      </c>
      <c r="Z1582" s="1" t="s">
        <v>50</v>
      </c>
      <c r="AA1582" s="1" t="s">
        <v>51</v>
      </c>
      <c r="AB1582" s="1" t="s">
        <v>1949</v>
      </c>
      <c r="AC1582" s="1" t="s">
        <v>37</v>
      </c>
    </row>
    <row r="1583" spans="1:29" hidden="1" x14ac:dyDescent="0.25">
      <c r="A1583" s="1" t="s">
        <v>33</v>
      </c>
      <c r="B1583" s="1" t="s">
        <v>34</v>
      </c>
      <c r="C1583" s="2">
        <v>45657</v>
      </c>
      <c r="D1583" s="1" t="s">
        <v>73</v>
      </c>
      <c r="E1583" s="1" t="s">
        <v>74</v>
      </c>
      <c r="F1583" s="1" t="s">
        <v>37</v>
      </c>
      <c r="G1583" s="1" t="s">
        <v>954</v>
      </c>
      <c r="H1583" s="1" t="s">
        <v>76</v>
      </c>
      <c r="I1583" s="3">
        <v>44833</v>
      </c>
      <c r="J1583" s="3">
        <v>0</v>
      </c>
      <c r="K1583" s="1" t="s">
        <v>40</v>
      </c>
      <c r="L1583" s="1" t="s">
        <v>156</v>
      </c>
      <c r="M1583" s="1" t="s">
        <v>157</v>
      </c>
      <c r="N1583" s="1" t="s">
        <v>79</v>
      </c>
      <c r="O1583" s="1" t="s">
        <v>80</v>
      </c>
      <c r="P1583" s="1" t="s">
        <v>43</v>
      </c>
      <c r="Q1583" s="1" t="s">
        <v>43</v>
      </c>
      <c r="R1583" s="3">
        <v>0</v>
      </c>
      <c r="S1583" s="1" t="s">
        <v>44</v>
      </c>
      <c r="T1583" s="1" t="s">
        <v>45</v>
      </c>
      <c r="U1583" s="1" t="s">
        <v>954</v>
      </c>
      <c r="V1583" s="1" t="s">
        <v>46</v>
      </c>
      <c r="W1583" s="1" t="s">
        <v>81</v>
      </c>
      <c r="X1583" s="1" t="s">
        <v>1950</v>
      </c>
      <c r="Y1583" s="1" t="s">
        <v>83</v>
      </c>
      <c r="Z1583" s="1" t="s">
        <v>84</v>
      </c>
      <c r="AA1583" s="1" t="s">
        <v>51</v>
      </c>
      <c r="AB1583" s="1" t="s">
        <v>1950</v>
      </c>
      <c r="AC1583" s="1" t="s">
        <v>37</v>
      </c>
    </row>
    <row r="1584" spans="1:29" hidden="1" x14ac:dyDescent="0.25">
      <c r="A1584" s="1" t="s">
        <v>33</v>
      </c>
      <c r="B1584" s="1" t="s">
        <v>34</v>
      </c>
      <c r="C1584" s="2">
        <v>45657</v>
      </c>
      <c r="D1584" s="1" t="s">
        <v>73</v>
      </c>
      <c r="E1584" s="1" t="s">
        <v>74</v>
      </c>
      <c r="F1584" s="1" t="s">
        <v>37</v>
      </c>
      <c r="G1584" s="1" t="s">
        <v>954</v>
      </c>
      <c r="H1584" s="1" t="s">
        <v>76</v>
      </c>
      <c r="I1584" s="3">
        <v>43334</v>
      </c>
      <c r="J1584" s="3">
        <v>0</v>
      </c>
      <c r="K1584" s="1" t="s">
        <v>40</v>
      </c>
      <c r="L1584" s="1" t="s">
        <v>133</v>
      </c>
      <c r="M1584" s="1" t="s">
        <v>134</v>
      </c>
      <c r="N1584" s="1" t="s">
        <v>79</v>
      </c>
      <c r="O1584" s="1" t="s">
        <v>80</v>
      </c>
      <c r="P1584" s="1" t="s">
        <v>43</v>
      </c>
      <c r="Q1584" s="1" t="s">
        <v>43</v>
      </c>
      <c r="R1584" s="3">
        <v>0</v>
      </c>
      <c r="S1584" s="1" t="s">
        <v>44</v>
      </c>
      <c r="T1584" s="1" t="s">
        <v>45</v>
      </c>
      <c r="U1584" s="1" t="s">
        <v>954</v>
      </c>
      <c r="V1584" s="1" t="s">
        <v>46</v>
      </c>
      <c r="W1584" s="1" t="s">
        <v>81</v>
      </c>
      <c r="X1584" s="1" t="s">
        <v>1950</v>
      </c>
      <c r="Y1584" s="1" t="s">
        <v>83</v>
      </c>
      <c r="Z1584" s="1" t="s">
        <v>84</v>
      </c>
      <c r="AA1584" s="1" t="s">
        <v>51</v>
      </c>
      <c r="AB1584" s="1" t="s">
        <v>1950</v>
      </c>
      <c r="AC1584" s="1" t="s">
        <v>37</v>
      </c>
    </row>
    <row r="1585" spans="1:29" hidden="1" x14ac:dyDescent="0.25">
      <c r="A1585" s="1" t="s">
        <v>33</v>
      </c>
      <c r="B1585" s="1" t="s">
        <v>34</v>
      </c>
      <c r="C1585" s="2">
        <v>45657</v>
      </c>
      <c r="D1585" s="1" t="s">
        <v>73</v>
      </c>
      <c r="E1585" s="1" t="s">
        <v>74</v>
      </c>
      <c r="F1585" s="1" t="s">
        <v>37</v>
      </c>
      <c r="G1585" s="1" t="s">
        <v>954</v>
      </c>
      <c r="H1585" s="1" t="s">
        <v>76</v>
      </c>
      <c r="I1585" s="3">
        <v>48255</v>
      </c>
      <c r="J1585" s="3">
        <v>0</v>
      </c>
      <c r="K1585" s="1" t="s">
        <v>40</v>
      </c>
      <c r="L1585" s="1" t="s">
        <v>222</v>
      </c>
      <c r="M1585" s="1" t="s">
        <v>223</v>
      </c>
      <c r="N1585" s="1" t="s">
        <v>79</v>
      </c>
      <c r="O1585" s="1" t="s">
        <v>80</v>
      </c>
      <c r="P1585" s="1" t="s">
        <v>43</v>
      </c>
      <c r="Q1585" s="1" t="s">
        <v>43</v>
      </c>
      <c r="R1585" s="3">
        <v>0</v>
      </c>
      <c r="S1585" s="1" t="s">
        <v>44</v>
      </c>
      <c r="T1585" s="1" t="s">
        <v>45</v>
      </c>
      <c r="U1585" s="1" t="s">
        <v>954</v>
      </c>
      <c r="V1585" s="1" t="s">
        <v>46</v>
      </c>
      <c r="W1585" s="1" t="s">
        <v>81</v>
      </c>
      <c r="X1585" s="1" t="s">
        <v>1950</v>
      </c>
      <c r="Y1585" s="1" t="s">
        <v>83</v>
      </c>
      <c r="Z1585" s="1" t="s">
        <v>84</v>
      </c>
      <c r="AA1585" s="1" t="s">
        <v>51</v>
      </c>
      <c r="AB1585" s="1" t="s">
        <v>1950</v>
      </c>
      <c r="AC1585" s="1" t="s">
        <v>37</v>
      </c>
    </row>
    <row r="1586" spans="1:29" hidden="1" x14ac:dyDescent="0.25">
      <c r="A1586" s="1" t="s">
        <v>33</v>
      </c>
      <c r="B1586" s="1" t="s">
        <v>34</v>
      </c>
      <c r="C1586" s="2">
        <v>45657</v>
      </c>
      <c r="D1586" s="1" t="s">
        <v>73</v>
      </c>
      <c r="E1586" s="1" t="s">
        <v>74</v>
      </c>
      <c r="F1586" s="1" t="s">
        <v>37</v>
      </c>
      <c r="G1586" s="1" t="s">
        <v>954</v>
      </c>
      <c r="H1586" s="1" t="s">
        <v>76</v>
      </c>
      <c r="I1586" s="3">
        <v>100310</v>
      </c>
      <c r="J1586" s="3">
        <v>0</v>
      </c>
      <c r="K1586" s="1" t="s">
        <v>40</v>
      </c>
      <c r="L1586" s="1" t="s">
        <v>383</v>
      </c>
      <c r="M1586" s="1" t="s">
        <v>384</v>
      </c>
      <c r="N1586" s="1" t="s">
        <v>79</v>
      </c>
      <c r="O1586" s="1" t="s">
        <v>80</v>
      </c>
      <c r="P1586" s="1" t="s">
        <v>43</v>
      </c>
      <c r="Q1586" s="1" t="s">
        <v>43</v>
      </c>
      <c r="R1586" s="3">
        <v>0</v>
      </c>
      <c r="S1586" s="1" t="s">
        <v>44</v>
      </c>
      <c r="T1586" s="1" t="s">
        <v>45</v>
      </c>
      <c r="U1586" s="1" t="s">
        <v>954</v>
      </c>
      <c r="V1586" s="1" t="s">
        <v>46</v>
      </c>
      <c r="W1586" s="1" t="s">
        <v>81</v>
      </c>
      <c r="X1586" s="1" t="s">
        <v>1950</v>
      </c>
      <c r="Y1586" s="1" t="s">
        <v>83</v>
      </c>
      <c r="Z1586" s="1" t="s">
        <v>84</v>
      </c>
      <c r="AA1586" s="1" t="s">
        <v>51</v>
      </c>
      <c r="AB1586" s="1" t="s">
        <v>1950</v>
      </c>
      <c r="AC1586" s="1" t="s">
        <v>37</v>
      </c>
    </row>
    <row r="1587" spans="1:29" hidden="1" x14ac:dyDescent="0.25">
      <c r="A1587" s="1" t="s">
        <v>33</v>
      </c>
      <c r="B1587" s="1" t="s">
        <v>34</v>
      </c>
      <c r="C1587" s="2">
        <v>45657</v>
      </c>
      <c r="D1587" s="1" t="s">
        <v>73</v>
      </c>
      <c r="E1587" s="1" t="s">
        <v>74</v>
      </c>
      <c r="F1587" s="1" t="s">
        <v>37</v>
      </c>
      <c r="G1587" s="1" t="s">
        <v>954</v>
      </c>
      <c r="H1587" s="1" t="s">
        <v>76</v>
      </c>
      <c r="I1587" s="3">
        <v>650000</v>
      </c>
      <c r="J1587" s="3">
        <v>0</v>
      </c>
      <c r="K1587" s="1" t="s">
        <v>40</v>
      </c>
      <c r="L1587" s="1" t="s">
        <v>77</v>
      </c>
      <c r="M1587" s="1" t="s">
        <v>78</v>
      </c>
      <c r="N1587" s="1" t="s">
        <v>79</v>
      </c>
      <c r="O1587" s="1" t="s">
        <v>80</v>
      </c>
      <c r="P1587" s="1" t="s">
        <v>43</v>
      </c>
      <c r="Q1587" s="1" t="s">
        <v>43</v>
      </c>
      <c r="R1587" s="3">
        <v>0</v>
      </c>
      <c r="S1587" s="1" t="s">
        <v>44</v>
      </c>
      <c r="T1587" s="1" t="s">
        <v>45</v>
      </c>
      <c r="U1587" s="1" t="s">
        <v>954</v>
      </c>
      <c r="V1587" s="1" t="s">
        <v>46</v>
      </c>
      <c r="W1587" s="1" t="s">
        <v>81</v>
      </c>
      <c r="X1587" s="1" t="s">
        <v>1950</v>
      </c>
      <c r="Y1587" s="1" t="s">
        <v>83</v>
      </c>
      <c r="Z1587" s="1" t="s">
        <v>84</v>
      </c>
      <c r="AA1587" s="1" t="s">
        <v>51</v>
      </c>
      <c r="AB1587" s="1" t="s">
        <v>1950</v>
      </c>
      <c r="AC1587" s="1" t="s">
        <v>37</v>
      </c>
    </row>
    <row r="1588" spans="1:29" hidden="1" x14ac:dyDescent="0.25">
      <c r="A1588" s="1" t="s">
        <v>33</v>
      </c>
      <c r="B1588" s="1" t="s">
        <v>34</v>
      </c>
      <c r="C1588" s="2">
        <v>45657</v>
      </c>
      <c r="D1588" s="1" t="s">
        <v>73</v>
      </c>
      <c r="E1588" s="1" t="s">
        <v>74</v>
      </c>
      <c r="F1588" s="1" t="s">
        <v>37</v>
      </c>
      <c r="G1588" s="1" t="s">
        <v>954</v>
      </c>
      <c r="H1588" s="1" t="s">
        <v>76</v>
      </c>
      <c r="I1588" s="3">
        <v>46543</v>
      </c>
      <c r="J1588" s="3">
        <v>0</v>
      </c>
      <c r="K1588" s="1" t="s">
        <v>40</v>
      </c>
      <c r="L1588" s="1" t="s">
        <v>385</v>
      </c>
      <c r="M1588" s="1" t="s">
        <v>386</v>
      </c>
      <c r="N1588" s="1" t="s">
        <v>79</v>
      </c>
      <c r="O1588" s="1" t="s">
        <v>80</v>
      </c>
      <c r="P1588" s="1" t="s">
        <v>43</v>
      </c>
      <c r="Q1588" s="1" t="s">
        <v>43</v>
      </c>
      <c r="R1588" s="3">
        <v>0</v>
      </c>
      <c r="S1588" s="1" t="s">
        <v>44</v>
      </c>
      <c r="T1588" s="1" t="s">
        <v>45</v>
      </c>
      <c r="U1588" s="1" t="s">
        <v>954</v>
      </c>
      <c r="V1588" s="1" t="s">
        <v>46</v>
      </c>
      <c r="W1588" s="1" t="s">
        <v>81</v>
      </c>
      <c r="X1588" s="1" t="s">
        <v>1950</v>
      </c>
      <c r="Y1588" s="1" t="s">
        <v>83</v>
      </c>
      <c r="Z1588" s="1" t="s">
        <v>84</v>
      </c>
      <c r="AA1588" s="1" t="s">
        <v>51</v>
      </c>
      <c r="AB1588" s="1" t="s">
        <v>1950</v>
      </c>
      <c r="AC1588" s="1" t="s">
        <v>37</v>
      </c>
    </row>
    <row r="1589" spans="1:29" hidden="1" x14ac:dyDescent="0.25">
      <c r="A1589" s="1" t="s">
        <v>33</v>
      </c>
      <c r="B1589" s="1" t="s">
        <v>34</v>
      </c>
      <c r="C1589" s="2">
        <v>45657</v>
      </c>
      <c r="D1589" s="1" t="s">
        <v>73</v>
      </c>
      <c r="E1589" s="1" t="s">
        <v>74</v>
      </c>
      <c r="F1589" s="1" t="s">
        <v>37</v>
      </c>
      <c r="G1589" s="1" t="s">
        <v>954</v>
      </c>
      <c r="H1589" s="1" t="s">
        <v>76</v>
      </c>
      <c r="I1589" s="3">
        <v>47108</v>
      </c>
      <c r="J1589" s="3">
        <v>0</v>
      </c>
      <c r="K1589" s="1" t="s">
        <v>40</v>
      </c>
      <c r="L1589" s="1" t="s">
        <v>569</v>
      </c>
      <c r="M1589" s="1" t="s">
        <v>570</v>
      </c>
      <c r="N1589" s="1" t="s">
        <v>79</v>
      </c>
      <c r="O1589" s="1" t="s">
        <v>80</v>
      </c>
      <c r="P1589" s="1" t="s">
        <v>43</v>
      </c>
      <c r="Q1589" s="1" t="s">
        <v>43</v>
      </c>
      <c r="R1589" s="3">
        <v>0</v>
      </c>
      <c r="S1589" s="1" t="s">
        <v>44</v>
      </c>
      <c r="T1589" s="1" t="s">
        <v>45</v>
      </c>
      <c r="U1589" s="1" t="s">
        <v>954</v>
      </c>
      <c r="V1589" s="1" t="s">
        <v>46</v>
      </c>
      <c r="W1589" s="1" t="s">
        <v>81</v>
      </c>
      <c r="X1589" s="1" t="s">
        <v>1950</v>
      </c>
      <c r="Y1589" s="1" t="s">
        <v>83</v>
      </c>
      <c r="Z1589" s="1" t="s">
        <v>84</v>
      </c>
      <c r="AA1589" s="1" t="s">
        <v>51</v>
      </c>
      <c r="AB1589" s="1" t="s">
        <v>1950</v>
      </c>
      <c r="AC1589" s="1" t="s">
        <v>37</v>
      </c>
    </row>
    <row r="1590" spans="1:29" hidden="1" x14ac:dyDescent="0.25">
      <c r="A1590" s="1" t="s">
        <v>33</v>
      </c>
      <c r="B1590" s="1" t="s">
        <v>34</v>
      </c>
      <c r="C1590" s="2">
        <v>45657</v>
      </c>
      <c r="D1590" s="1" t="s">
        <v>73</v>
      </c>
      <c r="E1590" s="1" t="s">
        <v>74</v>
      </c>
      <c r="F1590" s="1" t="s">
        <v>37</v>
      </c>
      <c r="G1590" s="1" t="s">
        <v>954</v>
      </c>
      <c r="H1590" s="1" t="s">
        <v>76</v>
      </c>
      <c r="I1590" s="3">
        <v>139004</v>
      </c>
      <c r="J1590" s="3">
        <v>0</v>
      </c>
      <c r="K1590" s="1" t="s">
        <v>40</v>
      </c>
      <c r="L1590" s="1" t="s">
        <v>1625</v>
      </c>
      <c r="M1590" s="1" t="s">
        <v>749</v>
      </c>
      <c r="N1590" s="1" t="s">
        <v>79</v>
      </c>
      <c r="O1590" s="1" t="s">
        <v>80</v>
      </c>
      <c r="P1590" s="1" t="s">
        <v>43</v>
      </c>
      <c r="Q1590" s="1" t="s">
        <v>43</v>
      </c>
      <c r="R1590" s="3">
        <v>0</v>
      </c>
      <c r="S1590" s="1" t="s">
        <v>44</v>
      </c>
      <c r="T1590" s="1" t="s">
        <v>45</v>
      </c>
      <c r="U1590" s="1" t="s">
        <v>954</v>
      </c>
      <c r="V1590" s="1" t="s">
        <v>46</v>
      </c>
      <c r="W1590" s="1" t="s">
        <v>81</v>
      </c>
      <c r="X1590" s="1" t="s">
        <v>1950</v>
      </c>
      <c r="Y1590" s="1" t="s">
        <v>83</v>
      </c>
      <c r="Z1590" s="1" t="s">
        <v>84</v>
      </c>
      <c r="AA1590" s="1" t="s">
        <v>51</v>
      </c>
      <c r="AB1590" s="1" t="s">
        <v>1950</v>
      </c>
      <c r="AC1590" s="1" t="s">
        <v>37</v>
      </c>
    </row>
    <row r="1591" spans="1:29" hidden="1" x14ac:dyDescent="0.25">
      <c r="A1591" s="1" t="s">
        <v>33</v>
      </c>
      <c r="B1591" s="1" t="s">
        <v>34</v>
      </c>
      <c r="C1591" s="2">
        <v>45657</v>
      </c>
      <c r="D1591" s="1" t="s">
        <v>73</v>
      </c>
      <c r="E1591" s="1" t="s">
        <v>74</v>
      </c>
      <c r="F1591" s="1" t="s">
        <v>37</v>
      </c>
      <c r="G1591" s="1" t="s">
        <v>954</v>
      </c>
      <c r="H1591" s="1" t="s">
        <v>76</v>
      </c>
      <c r="I1591" s="3">
        <v>49796</v>
      </c>
      <c r="J1591" s="3">
        <v>0</v>
      </c>
      <c r="K1591" s="1" t="s">
        <v>40</v>
      </c>
      <c r="L1591" s="1" t="s">
        <v>230</v>
      </c>
      <c r="M1591" s="1" t="s">
        <v>231</v>
      </c>
      <c r="N1591" s="1" t="s">
        <v>79</v>
      </c>
      <c r="O1591" s="1" t="s">
        <v>80</v>
      </c>
      <c r="P1591" s="1" t="s">
        <v>43</v>
      </c>
      <c r="Q1591" s="1" t="s">
        <v>43</v>
      </c>
      <c r="R1591" s="3">
        <v>0</v>
      </c>
      <c r="S1591" s="1" t="s">
        <v>44</v>
      </c>
      <c r="T1591" s="1" t="s">
        <v>45</v>
      </c>
      <c r="U1591" s="1" t="s">
        <v>954</v>
      </c>
      <c r="V1591" s="1" t="s">
        <v>46</v>
      </c>
      <c r="W1591" s="1" t="s">
        <v>81</v>
      </c>
      <c r="X1591" s="1" t="s">
        <v>1950</v>
      </c>
      <c r="Y1591" s="1" t="s">
        <v>83</v>
      </c>
      <c r="Z1591" s="1" t="s">
        <v>84</v>
      </c>
      <c r="AA1591" s="1" t="s">
        <v>51</v>
      </c>
      <c r="AB1591" s="1" t="s">
        <v>1950</v>
      </c>
      <c r="AC1591" s="1" t="s">
        <v>37</v>
      </c>
    </row>
    <row r="1592" spans="1:29" hidden="1" x14ac:dyDescent="0.25">
      <c r="A1592" s="1" t="s">
        <v>33</v>
      </c>
      <c r="B1592" s="1" t="s">
        <v>34</v>
      </c>
      <c r="C1592" s="2">
        <v>45657</v>
      </c>
      <c r="D1592" s="1" t="s">
        <v>73</v>
      </c>
      <c r="E1592" s="1" t="s">
        <v>74</v>
      </c>
      <c r="F1592" s="1" t="s">
        <v>37</v>
      </c>
      <c r="G1592" s="1" t="s">
        <v>954</v>
      </c>
      <c r="H1592" s="1" t="s">
        <v>76</v>
      </c>
      <c r="I1592" s="3">
        <v>216667</v>
      </c>
      <c r="J1592" s="3">
        <v>0</v>
      </c>
      <c r="K1592" s="1" t="s">
        <v>40</v>
      </c>
      <c r="L1592" s="1" t="s">
        <v>1951</v>
      </c>
      <c r="M1592" s="1" t="s">
        <v>809</v>
      </c>
      <c r="N1592" s="1" t="s">
        <v>79</v>
      </c>
      <c r="O1592" s="1" t="s">
        <v>80</v>
      </c>
      <c r="P1592" s="1" t="s">
        <v>43</v>
      </c>
      <c r="Q1592" s="1" t="s">
        <v>43</v>
      </c>
      <c r="R1592" s="3">
        <v>0</v>
      </c>
      <c r="S1592" s="1" t="s">
        <v>44</v>
      </c>
      <c r="T1592" s="1" t="s">
        <v>45</v>
      </c>
      <c r="U1592" s="1" t="s">
        <v>954</v>
      </c>
      <c r="V1592" s="1" t="s">
        <v>46</v>
      </c>
      <c r="W1592" s="1" t="s">
        <v>81</v>
      </c>
      <c r="X1592" s="1" t="s">
        <v>1950</v>
      </c>
      <c r="Y1592" s="1" t="s">
        <v>83</v>
      </c>
      <c r="Z1592" s="1" t="s">
        <v>84</v>
      </c>
      <c r="AA1592" s="1" t="s">
        <v>51</v>
      </c>
      <c r="AB1592" s="1" t="s">
        <v>1950</v>
      </c>
      <c r="AC1592" s="1" t="s">
        <v>37</v>
      </c>
    </row>
    <row r="1593" spans="1:29" hidden="1" x14ac:dyDescent="0.25">
      <c r="A1593" s="1" t="s">
        <v>33</v>
      </c>
      <c r="B1593" s="1" t="s">
        <v>34</v>
      </c>
      <c r="C1593" s="2">
        <v>45657</v>
      </c>
      <c r="D1593" s="1" t="s">
        <v>73</v>
      </c>
      <c r="E1593" s="1" t="s">
        <v>74</v>
      </c>
      <c r="F1593" s="1" t="s">
        <v>37</v>
      </c>
      <c r="G1593" s="1" t="s">
        <v>954</v>
      </c>
      <c r="H1593" s="1" t="s">
        <v>76</v>
      </c>
      <c r="I1593" s="3">
        <v>43334</v>
      </c>
      <c r="J1593" s="3">
        <v>0</v>
      </c>
      <c r="K1593" s="1" t="s">
        <v>40</v>
      </c>
      <c r="L1593" s="1" t="s">
        <v>397</v>
      </c>
      <c r="M1593" s="1" t="s">
        <v>398</v>
      </c>
      <c r="N1593" s="1" t="s">
        <v>79</v>
      </c>
      <c r="O1593" s="1" t="s">
        <v>80</v>
      </c>
      <c r="P1593" s="1" t="s">
        <v>43</v>
      </c>
      <c r="Q1593" s="1" t="s">
        <v>43</v>
      </c>
      <c r="R1593" s="3">
        <v>0</v>
      </c>
      <c r="S1593" s="1" t="s">
        <v>44</v>
      </c>
      <c r="T1593" s="1" t="s">
        <v>45</v>
      </c>
      <c r="U1593" s="1" t="s">
        <v>954</v>
      </c>
      <c r="V1593" s="1" t="s">
        <v>46</v>
      </c>
      <c r="W1593" s="1" t="s">
        <v>81</v>
      </c>
      <c r="X1593" s="1" t="s">
        <v>1950</v>
      </c>
      <c r="Y1593" s="1" t="s">
        <v>83</v>
      </c>
      <c r="Z1593" s="1" t="s">
        <v>84</v>
      </c>
      <c r="AA1593" s="1" t="s">
        <v>51</v>
      </c>
      <c r="AB1593" s="1" t="s">
        <v>1950</v>
      </c>
      <c r="AC1593" s="1" t="s">
        <v>37</v>
      </c>
    </row>
    <row r="1594" spans="1:29" hidden="1" x14ac:dyDescent="0.25">
      <c r="A1594" s="1" t="s">
        <v>33</v>
      </c>
      <c r="B1594" s="1" t="s">
        <v>34</v>
      </c>
      <c r="C1594" s="2">
        <v>45657</v>
      </c>
      <c r="D1594" s="1" t="s">
        <v>73</v>
      </c>
      <c r="E1594" s="1" t="s">
        <v>74</v>
      </c>
      <c r="F1594" s="1" t="s">
        <v>37</v>
      </c>
      <c r="G1594" s="1" t="s">
        <v>954</v>
      </c>
      <c r="H1594" s="1" t="s">
        <v>76</v>
      </c>
      <c r="I1594" s="3">
        <v>650000</v>
      </c>
      <c r="J1594" s="3">
        <v>0</v>
      </c>
      <c r="K1594" s="1" t="s">
        <v>40</v>
      </c>
      <c r="L1594" s="1" t="s">
        <v>117</v>
      </c>
      <c r="M1594" s="1" t="s">
        <v>118</v>
      </c>
      <c r="N1594" s="1" t="s">
        <v>79</v>
      </c>
      <c r="O1594" s="1" t="s">
        <v>80</v>
      </c>
      <c r="P1594" s="1" t="s">
        <v>43</v>
      </c>
      <c r="Q1594" s="1" t="s">
        <v>43</v>
      </c>
      <c r="R1594" s="3">
        <v>0</v>
      </c>
      <c r="S1594" s="1" t="s">
        <v>44</v>
      </c>
      <c r="T1594" s="1" t="s">
        <v>45</v>
      </c>
      <c r="U1594" s="1" t="s">
        <v>954</v>
      </c>
      <c r="V1594" s="1" t="s">
        <v>46</v>
      </c>
      <c r="W1594" s="1" t="s">
        <v>81</v>
      </c>
      <c r="X1594" s="1" t="s">
        <v>1950</v>
      </c>
      <c r="Y1594" s="1" t="s">
        <v>83</v>
      </c>
      <c r="Z1594" s="1" t="s">
        <v>84</v>
      </c>
      <c r="AA1594" s="1" t="s">
        <v>51</v>
      </c>
      <c r="AB1594" s="1" t="s">
        <v>1950</v>
      </c>
      <c r="AC1594" s="1" t="s">
        <v>37</v>
      </c>
    </row>
    <row r="1595" spans="1:29" hidden="1" x14ac:dyDescent="0.25">
      <c r="A1595" s="1" t="s">
        <v>33</v>
      </c>
      <c r="B1595" s="1" t="s">
        <v>34</v>
      </c>
      <c r="C1595" s="2">
        <v>45657</v>
      </c>
      <c r="D1595" s="1" t="s">
        <v>73</v>
      </c>
      <c r="E1595" s="1" t="s">
        <v>74</v>
      </c>
      <c r="F1595" s="1" t="s">
        <v>37</v>
      </c>
      <c r="G1595" s="1" t="s">
        <v>954</v>
      </c>
      <c r="H1595" s="1" t="s">
        <v>76</v>
      </c>
      <c r="I1595" s="3">
        <v>650000</v>
      </c>
      <c r="J1595" s="3">
        <v>0</v>
      </c>
      <c r="K1595" s="1" t="s">
        <v>40</v>
      </c>
      <c r="L1595" s="1" t="s">
        <v>125</v>
      </c>
      <c r="M1595" s="1" t="s">
        <v>126</v>
      </c>
      <c r="N1595" s="1" t="s">
        <v>79</v>
      </c>
      <c r="O1595" s="1" t="s">
        <v>80</v>
      </c>
      <c r="P1595" s="1" t="s">
        <v>43</v>
      </c>
      <c r="Q1595" s="1" t="s">
        <v>43</v>
      </c>
      <c r="R1595" s="3">
        <v>0</v>
      </c>
      <c r="S1595" s="1" t="s">
        <v>44</v>
      </c>
      <c r="T1595" s="1" t="s">
        <v>45</v>
      </c>
      <c r="U1595" s="1" t="s">
        <v>954</v>
      </c>
      <c r="V1595" s="1" t="s">
        <v>46</v>
      </c>
      <c r="W1595" s="1" t="s">
        <v>81</v>
      </c>
      <c r="X1595" s="1" t="s">
        <v>1950</v>
      </c>
      <c r="Y1595" s="1" t="s">
        <v>83</v>
      </c>
      <c r="Z1595" s="1" t="s">
        <v>84</v>
      </c>
      <c r="AA1595" s="1" t="s">
        <v>51</v>
      </c>
      <c r="AB1595" s="1" t="s">
        <v>1950</v>
      </c>
      <c r="AC1595" s="1" t="s">
        <v>37</v>
      </c>
    </row>
    <row r="1596" spans="1:29" hidden="1" x14ac:dyDescent="0.25">
      <c r="A1596" s="1" t="s">
        <v>33</v>
      </c>
      <c r="B1596" s="1" t="s">
        <v>34</v>
      </c>
      <c r="C1596" s="2">
        <v>45657</v>
      </c>
      <c r="D1596" s="1" t="s">
        <v>73</v>
      </c>
      <c r="E1596" s="1" t="s">
        <v>74</v>
      </c>
      <c r="F1596" s="1" t="s">
        <v>37</v>
      </c>
      <c r="G1596" s="1" t="s">
        <v>954</v>
      </c>
      <c r="H1596" s="1" t="s">
        <v>76</v>
      </c>
      <c r="I1596" s="3">
        <v>303334</v>
      </c>
      <c r="J1596" s="3">
        <v>0</v>
      </c>
      <c r="K1596" s="1" t="s">
        <v>40</v>
      </c>
      <c r="L1596" s="1" t="s">
        <v>119</v>
      </c>
      <c r="M1596" s="1" t="s">
        <v>120</v>
      </c>
      <c r="N1596" s="1" t="s">
        <v>79</v>
      </c>
      <c r="O1596" s="1" t="s">
        <v>80</v>
      </c>
      <c r="P1596" s="1" t="s">
        <v>43</v>
      </c>
      <c r="Q1596" s="1" t="s">
        <v>43</v>
      </c>
      <c r="R1596" s="3">
        <v>0</v>
      </c>
      <c r="S1596" s="1" t="s">
        <v>44</v>
      </c>
      <c r="T1596" s="1" t="s">
        <v>45</v>
      </c>
      <c r="U1596" s="1" t="s">
        <v>954</v>
      </c>
      <c r="V1596" s="1" t="s">
        <v>46</v>
      </c>
      <c r="W1596" s="1" t="s">
        <v>81</v>
      </c>
      <c r="X1596" s="1" t="s">
        <v>1950</v>
      </c>
      <c r="Y1596" s="1" t="s">
        <v>83</v>
      </c>
      <c r="Z1596" s="1" t="s">
        <v>84</v>
      </c>
      <c r="AA1596" s="1" t="s">
        <v>51</v>
      </c>
      <c r="AB1596" s="1" t="s">
        <v>1950</v>
      </c>
      <c r="AC1596" s="1" t="s">
        <v>37</v>
      </c>
    </row>
    <row r="1597" spans="1:29" hidden="1" x14ac:dyDescent="0.25">
      <c r="A1597" s="1" t="s">
        <v>33</v>
      </c>
      <c r="B1597" s="1" t="s">
        <v>34</v>
      </c>
      <c r="C1597" s="2">
        <v>45657</v>
      </c>
      <c r="D1597" s="1" t="s">
        <v>73</v>
      </c>
      <c r="E1597" s="1" t="s">
        <v>74</v>
      </c>
      <c r="F1597" s="1" t="s">
        <v>37</v>
      </c>
      <c r="G1597" s="1" t="s">
        <v>954</v>
      </c>
      <c r="H1597" s="1" t="s">
        <v>76</v>
      </c>
      <c r="I1597" s="3">
        <v>562463</v>
      </c>
      <c r="J1597" s="3">
        <v>0</v>
      </c>
      <c r="K1597" s="1" t="s">
        <v>40</v>
      </c>
      <c r="L1597" s="1" t="s">
        <v>87</v>
      </c>
      <c r="M1597" s="1" t="s">
        <v>88</v>
      </c>
      <c r="N1597" s="1" t="s">
        <v>89</v>
      </c>
      <c r="O1597" s="1" t="s">
        <v>90</v>
      </c>
      <c r="P1597" s="1" t="s">
        <v>43</v>
      </c>
      <c r="Q1597" s="1" t="s">
        <v>43</v>
      </c>
      <c r="R1597" s="3">
        <v>0</v>
      </c>
      <c r="S1597" s="1" t="s">
        <v>44</v>
      </c>
      <c r="T1597" s="1" t="s">
        <v>45</v>
      </c>
      <c r="U1597" s="1" t="s">
        <v>954</v>
      </c>
      <c r="V1597" s="1" t="s">
        <v>46</v>
      </c>
      <c r="W1597" s="1" t="s">
        <v>81</v>
      </c>
      <c r="X1597" s="1" t="s">
        <v>1950</v>
      </c>
      <c r="Y1597" s="1" t="s">
        <v>83</v>
      </c>
      <c r="Z1597" s="1" t="s">
        <v>84</v>
      </c>
      <c r="AA1597" s="1" t="s">
        <v>51</v>
      </c>
      <c r="AB1597" s="1" t="s">
        <v>1950</v>
      </c>
      <c r="AC1597" s="1" t="s">
        <v>37</v>
      </c>
    </row>
    <row r="1598" spans="1:29" hidden="1" x14ac:dyDescent="0.25">
      <c r="A1598" s="1" t="s">
        <v>33</v>
      </c>
      <c r="B1598" s="1" t="s">
        <v>34</v>
      </c>
      <c r="C1598" s="2">
        <v>45657</v>
      </c>
      <c r="D1598" s="1" t="s">
        <v>73</v>
      </c>
      <c r="E1598" s="1" t="s">
        <v>74</v>
      </c>
      <c r="F1598" s="1" t="s">
        <v>37</v>
      </c>
      <c r="G1598" s="1" t="s">
        <v>954</v>
      </c>
      <c r="H1598" s="1" t="s">
        <v>76</v>
      </c>
      <c r="I1598" s="3">
        <v>1514488</v>
      </c>
      <c r="J1598" s="3">
        <v>0</v>
      </c>
      <c r="K1598" s="1" t="s">
        <v>40</v>
      </c>
      <c r="L1598" s="1" t="s">
        <v>242</v>
      </c>
      <c r="M1598" s="1" t="s">
        <v>243</v>
      </c>
      <c r="N1598" s="1" t="s">
        <v>295</v>
      </c>
      <c r="O1598" s="1" t="s">
        <v>296</v>
      </c>
      <c r="P1598" s="1" t="s">
        <v>43</v>
      </c>
      <c r="Q1598" s="1" t="s">
        <v>43</v>
      </c>
      <c r="R1598" s="3">
        <v>0</v>
      </c>
      <c r="S1598" s="1" t="s">
        <v>44</v>
      </c>
      <c r="T1598" s="1" t="s">
        <v>45</v>
      </c>
      <c r="U1598" s="1" t="s">
        <v>954</v>
      </c>
      <c r="V1598" s="1" t="s">
        <v>46</v>
      </c>
      <c r="W1598" s="1" t="s">
        <v>81</v>
      </c>
      <c r="X1598" s="1" t="s">
        <v>1950</v>
      </c>
      <c r="Y1598" s="1" t="s">
        <v>83</v>
      </c>
      <c r="Z1598" s="1" t="s">
        <v>84</v>
      </c>
      <c r="AA1598" s="1" t="s">
        <v>51</v>
      </c>
      <c r="AB1598" s="1" t="s">
        <v>1950</v>
      </c>
      <c r="AC1598" s="1" t="s">
        <v>37</v>
      </c>
    </row>
    <row r="1599" spans="1:29" hidden="1" x14ac:dyDescent="0.25">
      <c r="A1599" s="1" t="s">
        <v>33</v>
      </c>
      <c r="B1599" s="1" t="s">
        <v>34</v>
      </c>
      <c r="C1599" s="2">
        <v>45657</v>
      </c>
      <c r="D1599" s="1" t="s">
        <v>73</v>
      </c>
      <c r="E1599" s="1" t="s">
        <v>74</v>
      </c>
      <c r="F1599" s="1" t="s">
        <v>37</v>
      </c>
      <c r="G1599" s="1" t="s">
        <v>954</v>
      </c>
      <c r="H1599" s="1" t="s">
        <v>76</v>
      </c>
      <c r="I1599" s="3">
        <v>563334</v>
      </c>
      <c r="J1599" s="3">
        <v>0</v>
      </c>
      <c r="K1599" s="1" t="s">
        <v>40</v>
      </c>
      <c r="L1599" s="1" t="s">
        <v>77</v>
      </c>
      <c r="M1599" s="1" t="s">
        <v>78</v>
      </c>
      <c r="N1599" s="1" t="s">
        <v>79</v>
      </c>
      <c r="O1599" s="1" t="s">
        <v>80</v>
      </c>
      <c r="P1599" s="1" t="s">
        <v>43</v>
      </c>
      <c r="Q1599" s="1" t="s">
        <v>43</v>
      </c>
      <c r="R1599" s="3">
        <v>0</v>
      </c>
      <c r="S1599" s="1" t="s">
        <v>44</v>
      </c>
      <c r="T1599" s="1" t="s">
        <v>45</v>
      </c>
      <c r="U1599" s="1" t="s">
        <v>954</v>
      </c>
      <c r="V1599" s="1" t="s">
        <v>46</v>
      </c>
      <c r="W1599" s="1" t="s">
        <v>81</v>
      </c>
      <c r="X1599" s="1" t="s">
        <v>1950</v>
      </c>
      <c r="Y1599" s="1" t="s">
        <v>83</v>
      </c>
      <c r="Z1599" s="1" t="s">
        <v>84</v>
      </c>
      <c r="AA1599" s="1" t="s">
        <v>51</v>
      </c>
      <c r="AB1599" s="1" t="s">
        <v>1950</v>
      </c>
      <c r="AC1599" s="1" t="s">
        <v>37</v>
      </c>
    </row>
    <row r="1600" spans="1:29" hidden="1" x14ac:dyDescent="0.25">
      <c r="A1600" s="1" t="s">
        <v>33</v>
      </c>
      <c r="B1600" s="1" t="s">
        <v>34</v>
      </c>
      <c r="C1600" s="2">
        <v>45657</v>
      </c>
      <c r="D1600" s="1" t="s">
        <v>73</v>
      </c>
      <c r="E1600" s="1" t="s">
        <v>74</v>
      </c>
      <c r="F1600" s="1" t="s">
        <v>37</v>
      </c>
      <c r="G1600" s="1" t="s">
        <v>954</v>
      </c>
      <c r="H1600" s="1" t="s">
        <v>76</v>
      </c>
      <c r="I1600" s="3">
        <v>50404</v>
      </c>
      <c r="J1600" s="3">
        <v>0</v>
      </c>
      <c r="K1600" s="1" t="s">
        <v>40</v>
      </c>
      <c r="L1600" s="1" t="s">
        <v>85</v>
      </c>
      <c r="M1600" s="1" t="s">
        <v>86</v>
      </c>
      <c r="N1600" s="1" t="s">
        <v>79</v>
      </c>
      <c r="O1600" s="1" t="s">
        <v>80</v>
      </c>
      <c r="P1600" s="1" t="s">
        <v>43</v>
      </c>
      <c r="Q1600" s="1" t="s">
        <v>43</v>
      </c>
      <c r="R1600" s="3">
        <v>0</v>
      </c>
      <c r="S1600" s="1" t="s">
        <v>44</v>
      </c>
      <c r="T1600" s="1" t="s">
        <v>45</v>
      </c>
      <c r="U1600" s="1" t="s">
        <v>954</v>
      </c>
      <c r="V1600" s="1" t="s">
        <v>46</v>
      </c>
      <c r="W1600" s="1" t="s">
        <v>81</v>
      </c>
      <c r="X1600" s="1" t="s">
        <v>1950</v>
      </c>
      <c r="Y1600" s="1" t="s">
        <v>83</v>
      </c>
      <c r="Z1600" s="1" t="s">
        <v>84</v>
      </c>
      <c r="AA1600" s="1" t="s">
        <v>51</v>
      </c>
      <c r="AB1600" s="1" t="s">
        <v>1950</v>
      </c>
      <c r="AC1600" s="1" t="s">
        <v>37</v>
      </c>
    </row>
    <row r="1601" spans="1:29" hidden="1" x14ac:dyDescent="0.25">
      <c r="A1601" s="1" t="s">
        <v>33</v>
      </c>
      <c r="B1601" s="1" t="s">
        <v>34</v>
      </c>
      <c r="C1601" s="2">
        <v>45657</v>
      </c>
      <c r="D1601" s="1" t="s">
        <v>73</v>
      </c>
      <c r="E1601" s="1" t="s">
        <v>74</v>
      </c>
      <c r="F1601" s="1" t="s">
        <v>37</v>
      </c>
      <c r="G1601" s="1" t="s">
        <v>954</v>
      </c>
      <c r="H1601" s="1" t="s">
        <v>76</v>
      </c>
      <c r="I1601" s="3">
        <v>650000</v>
      </c>
      <c r="J1601" s="3">
        <v>0</v>
      </c>
      <c r="K1601" s="1" t="s">
        <v>40</v>
      </c>
      <c r="L1601" s="1" t="s">
        <v>125</v>
      </c>
      <c r="M1601" s="1" t="s">
        <v>126</v>
      </c>
      <c r="N1601" s="1" t="s">
        <v>79</v>
      </c>
      <c r="O1601" s="1" t="s">
        <v>80</v>
      </c>
      <c r="P1601" s="1" t="s">
        <v>43</v>
      </c>
      <c r="Q1601" s="1" t="s">
        <v>43</v>
      </c>
      <c r="R1601" s="3">
        <v>0</v>
      </c>
      <c r="S1601" s="1" t="s">
        <v>44</v>
      </c>
      <c r="T1601" s="1" t="s">
        <v>45</v>
      </c>
      <c r="U1601" s="1" t="s">
        <v>954</v>
      </c>
      <c r="V1601" s="1" t="s">
        <v>46</v>
      </c>
      <c r="W1601" s="1" t="s">
        <v>81</v>
      </c>
      <c r="X1601" s="1" t="s">
        <v>1950</v>
      </c>
      <c r="Y1601" s="1" t="s">
        <v>83</v>
      </c>
      <c r="Z1601" s="1" t="s">
        <v>84</v>
      </c>
      <c r="AA1601" s="1" t="s">
        <v>51</v>
      </c>
      <c r="AB1601" s="1" t="s">
        <v>1950</v>
      </c>
      <c r="AC1601" s="1" t="s">
        <v>37</v>
      </c>
    </row>
    <row r="1602" spans="1:29" hidden="1" x14ac:dyDescent="0.25">
      <c r="A1602" s="1" t="s">
        <v>33</v>
      </c>
      <c r="B1602" s="1" t="s">
        <v>34</v>
      </c>
      <c r="C1602" s="2">
        <v>45657</v>
      </c>
      <c r="D1602" s="1" t="s">
        <v>73</v>
      </c>
      <c r="E1602" s="1" t="s">
        <v>74</v>
      </c>
      <c r="F1602" s="1" t="s">
        <v>37</v>
      </c>
      <c r="G1602" s="1" t="s">
        <v>954</v>
      </c>
      <c r="H1602" s="1" t="s">
        <v>76</v>
      </c>
      <c r="I1602" s="3">
        <v>260001</v>
      </c>
      <c r="J1602" s="3">
        <v>0</v>
      </c>
      <c r="K1602" s="1" t="s">
        <v>40</v>
      </c>
      <c r="L1602" s="1" t="s">
        <v>119</v>
      </c>
      <c r="M1602" s="1" t="s">
        <v>120</v>
      </c>
      <c r="N1602" s="1" t="s">
        <v>79</v>
      </c>
      <c r="O1602" s="1" t="s">
        <v>80</v>
      </c>
      <c r="P1602" s="1" t="s">
        <v>43</v>
      </c>
      <c r="Q1602" s="1" t="s">
        <v>43</v>
      </c>
      <c r="R1602" s="3">
        <v>0</v>
      </c>
      <c r="S1602" s="1" t="s">
        <v>44</v>
      </c>
      <c r="T1602" s="1" t="s">
        <v>45</v>
      </c>
      <c r="U1602" s="1" t="s">
        <v>954</v>
      </c>
      <c r="V1602" s="1" t="s">
        <v>46</v>
      </c>
      <c r="W1602" s="1" t="s">
        <v>81</v>
      </c>
      <c r="X1602" s="1" t="s">
        <v>1950</v>
      </c>
      <c r="Y1602" s="1" t="s">
        <v>83</v>
      </c>
      <c r="Z1602" s="1" t="s">
        <v>84</v>
      </c>
      <c r="AA1602" s="1" t="s">
        <v>51</v>
      </c>
      <c r="AB1602" s="1" t="s">
        <v>1950</v>
      </c>
      <c r="AC1602" s="1" t="s">
        <v>37</v>
      </c>
    </row>
    <row r="1603" spans="1:29" hidden="1" x14ac:dyDescent="0.25">
      <c r="A1603" s="1" t="s">
        <v>33</v>
      </c>
      <c r="B1603" s="1" t="s">
        <v>34</v>
      </c>
      <c r="C1603" s="2">
        <v>45657</v>
      </c>
      <c r="D1603" s="1" t="s">
        <v>73</v>
      </c>
      <c r="E1603" s="1" t="s">
        <v>74</v>
      </c>
      <c r="F1603" s="1" t="s">
        <v>37</v>
      </c>
      <c r="G1603" s="1" t="s">
        <v>954</v>
      </c>
      <c r="H1603" s="1" t="s">
        <v>76</v>
      </c>
      <c r="I1603" s="3">
        <v>43765</v>
      </c>
      <c r="J1603" s="3">
        <v>0</v>
      </c>
      <c r="K1603" s="1" t="s">
        <v>40</v>
      </c>
      <c r="L1603" s="1" t="s">
        <v>1952</v>
      </c>
      <c r="M1603" s="1" t="s">
        <v>766</v>
      </c>
      <c r="N1603" s="1" t="s">
        <v>79</v>
      </c>
      <c r="O1603" s="1" t="s">
        <v>80</v>
      </c>
      <c r="P1603" s="1" t="s">
        <v>43</v>
      </c>
      <c r="Q1603" s="1" t="s">
        <v>43</v>
      </c>
      <c r="R1603" s="3">
        <v>0</v>
      </c>
      <c r="S1603" s="1" t="s">
        <v>44</v>
      </c>
      <c r="T1603" s="1" t="s">
        <v>45</v>
      </c>
      <c r="U1603" s="1" t="s">
        <v>954</v>
      </c>
      <c r="V1603" s="1" t="s">
        <v>46</v>
      </c>
      <c r="W1603" s="1" t="s">
        <v>81</v>
      </c>
      <c r="X1603" s="1" t="s">
        <v>1950</v>
      </c>
      <c r="Y1603" s="1" t="s">
        <v>83</v>
      </c>
      <c r="Z1603" s="1" t="s">
        <v>84</v>
      </c>
      <c r="AA1603" s="1" t="s">
        <v>51</v>
      </c>
      <c r="AB1603" s="1" t="s">
        <v>1950</v>
      </c>
      <c r="AC1603" s="1" t="s">
        <v>37</v>
      </c>
    </row>
    <row r="1604" spans="1:29" hidden="1" x14ac:dyDescent="0.25">
      <c r="A1604" s="1" t="s">
        <v>33</v>
      </c>
      <c r="B1604" s="1" t="s">
        <v>34</v>
      </c>
      <c r="C1604" s="2">
        <v>45657</v>
      </c>
      <c r="D1604" s="1" t="s">
        <v>73</v>
      </c>
      <c r="E1604" s="1" t="s">
        <v>74</v>
      </c>
      <c r="F1604" s="1" t="s">
        <v>37</v>
      </c>
      <c r="G1604" s="1" t="s">
        <v>954</v>
      </c>
      <c r="H1604" s="1" t="s">
        <v>76</v>
      </c>
      <c r="I1604" s="3">
        <v>86667</v>
      </c>
      <c r="J1604" s="3">
        <v>0</v>
      </c>
      <c r="K1604" s="1" t="s">
        <v>40</v>
      </c>
      <c r="L1604" s="1" t="s">
        <v>307</v>
      </c>
      <c r="M1604" s="1" t="s">
        <v>308</v>
      </c>
      <c r="N1604" s="1" t="s">
        <v>79</v>
      </c>
      <c r="O1604" s="1" t="s">
        <v>80</v>
      </c>
      <c r="P1604" s="1" t="s">
        <v>43</v>
      </c>
      <c r="Q1604" s="1" t="s">
        <v>43</v>
      </c>
      <c r="R1604" s="3">
        <v>0</v>
      </c>
      <c r="S1604" s="1" t="s">
        <v>44</v>
      </c>
      <c r="T1604" s="1" t="s">
        <v>45</v>
      </c>
      <c r="U1604" s="1" t="s">
        <v>954</v>
      </c>
      <c r="V1604" s="1" t="s">
        <v>46</v>
      </c>
      <c r="W1604" s="1" t="s">
        <v>81</v>
      </c>
      <c r="X1604" s="1" t="s">
        <v>1950</v>
      </c>
      <c r="Y1604" s="1" t="s">
        <v>83</v>
      </c>
      <c r="Z1604" s="1" t="s">
        <v>84</v>
      </c>
      <c r="AA1604" s="1" t="s">
        <v>51</v>
      </c>
      <c r="AB1604" s="1" t="s">
        <v>1950</v>
      </c>
      <c r="AC1604" s="1" t="s">
        <v>37</v>
      </c>
    </row>
    <row r="1605" spans="1:29" hidden="1" x14ac:dyDescent="0.25">
      <c r="A1605" s="1" t="s">
        <v>33</v>
      </c>
      <c r="B1605" s="1" t="s">
        <v>34</v>
      </c>
      <c r="C1605" s="2">
        <v>45657</v>
      </c>
      <c r="D1605" s="1" t="s">
        <v>73</v>
      </c>
      <c r="E1605" s="1" t="s">
        <v>74</v>
      </c>
      <c r="F1605" s="1" t="s">
        <v>37</v>
      </c>
      <c r="G1605" s="1" t="s">
        <v>954</v>
      </c>
      <c r="H1605" s="1" t="s">
        <v>76</v>
      </c>
      <c r="I1605" s="3">
        <v>43334</v>
      </c>
      <c r="J1605" s="3">
        <v>0</v>
      </c>
      <c r="K1605" s="1" t="s">
        <v>40</v>
      </c>
      <c r="L1605" s="1" t="s">
        <v>109</v>
      </c>
      <c r="M1605" s="1" t="s">
        <v>110</v>
      </c>
      <c r="N1605" s="1" t="s">
        <v>79</v>
      </c>
      <c r="O1605" s="1" t="s">
        <v>80</v>
      </c>
      <c r="P1605" s="1" t="s">
        <v>43</v>
      </c>
      <c r="Q1605" s="1" t="s">
        <v>43</v>
      </c>
      <c r="R1605" s="3">
        <v>0</v>
      </c>
      <c r="S1605" s="1" t="s">
        <v>44</v>
      </c>
      <c r="T1605" s="1" t="s">
        <v>45</v>
      </c>
      <c r="U1605" s="1" t="s">
        <v>954</v>
      </c>
      <c r="V1605" s="1" t="s">
        <v>46</v>
      </c>
      <c r="W1605" s="1" t="s">
        <v>81</v>
      </c>
      <c r="X1605" s="1" t="s">
        <v>1950</v>
      </c>
      <c r="Y1605" s="1" t="s">
        <v>83</v>
      </c>
      <c r="Z1605" s="1" t="s">
        <v>84</v>
      </c>
      <c r="AA1605" s="1" t="s">
        <v>51</v>
      </c>
      <c r="AB1605" s="1" t="s">
        <v>1950</v>
      </c>
      <c r="AC1605" s="1" t="s">
        <v>37</v>
      </c>
    </row>
    <row r="1606" spans="1:29" hidden="1" x14ac:dyDescent="0.25">
      <c r="A1606" s="1" t="s">
        <v>33</v>
      </c>
      <c r="B1606" s="1" t="s">
        <v>34</v>
      </c>
      <c r="C1606" s="2">
        <v>45657</v>
      </c>
      <c r="D1606" s="1" t="s">
        <v>73</v>
      </c>
      <c r="E1606" s="1" t="s">
        <v>74</v>
      </c>
      <c r="F1606" s="1" t="s">
        <v>37</v>
      </c>
      <c r="G1606" s="1" t="s">
        <v>954</v>
      </c>
      <c r="H1606" s="1" t="s">
        <v>76</v>
      </c>
      <c r="I1606" s="3">
        <v>346667</v>
      </c>
      <c r="J1606" s="3">
        <v>0</v>
      </c>
      <c r="K1606" s="1" t="s">
        <v>40</v>
      </c>
      <c r="L1606" s="1" t="s">
        <v>1951</v>
      </c>
      <c r="M1606" s="1" t="s">
        <v>809</v>
      </c>
      <c r="N1606" s="1" t="s">
        <v>79</v>
      </c>
      <c r="O1606" s="1" t="s">
        <v>80</v>
      </c>
      <c r="P1606" s="1" t="s">
        <v>43</v>
      </c>
      <c r="Q1606" s="1" t="s">
        <v>43</v>
      </c>
      <c r="R1606" s="3">
        <v>0</v>
      </c>
      <c r="S1606" s="1" t="s">
        <v>44</v>
      </c>
      <c r="T1606" s="1" t="s">
        <v>45</v>
      </c>
      <c r="U1606" s="1" t="s">
        <v>954</v>
      </c>
      <c r="V1606" s="1" t="s">
        <v>46</v>
      </c>
      <c r="W1606" s="1" t="s">
        <v>81</v>
      </c>
      <c r="X1606" s="1" t="s">
        <v>1950</v>
      </c>
      <c r="Y1606" s="1" t="s">
        <v>83</v>
      </c>
      <c r="Z1606" s="1" t="s">
        <v>84</v>
      </c>
      <c r="AA1606" s="1" t="s">
        <v>51</v>
      </c>
      <c r="AB1606" s="1" t="s">
        <v>1950</v>
      </c>
      <c r="AC1606" s="1" t="s">
        <v>37</v>
      </c>
    </row>
    <row r="1607" spans="1:29" hidden="1" x14ac:dyDescent="0.25">
      <c r="A1607" s="1" t="s">
        <v>33</v>
      </c>
      <c r="B1607" s="1" t="s">
        <v>34</v>
      </c>
      <c r="C1607" s="2">
        <v>45657</v>
      </c>
      <c r="D1607" s="1" t="s">
        <v>73</v>
      </c>
      <c r="E1607" s="1" t="s">
        <v>74</v>
      </c>
      <c r="F1607" s="1" t="s">
        <v>37</v>
      </c>
      <c r="G1607" s="1" t="s">
        <v>954</v>
      </c>
      <c r="H1607" s="1" t="s">
        <v>76</v>
      </c>
      <c r="I1607" s="3">
        <v>621965</v>
      </c>
      <c r="J1607" s="3">
        <v>0</v>
      </c>
      <c r="K1607" s="1" t="s">
        <v>40</v>
      </c>
      <c r="L1607" s="1" t="s">
        <v>141</v>
      </c>
      <c r="M1607" s="1" t="s">
        <v>142</v>
      </c>
      <c r="N1607" s="1" t="s">
        <v>79</v>
      </c>
      <c r="O1607" s="1" t="s">
        <v>80</v>
      </c>
      <c r="P1607" s="1" t="s">
        <v>43</v>
      </c>
      <c r="Q1607" s="1" t="s">
        <v>43</v>
      </c>
      <c r="R1607" s="3">
        <v>0</v>
      </c>
      <c r="S1607" s="1" t="s">
        <v>44</v>
      </c>
      <c r="T1607" s="1" t="s">
        <v>45</v>
      </c>
      <c r="U1607" s="1" t="s">
        <v>954</v>
      </c>
      <c r="V1607" s="1" t="s">
        <v>46</v>
      </c>
      <c r="W1607" s="1" t="s">
        <v>81</v>
      </c>
      <c r="X1607" s="1" t="s">
        <v>1950</v>
      </c>
      <c r="Y1607" s="1" t="s">
        <v>83</v>
      </c>
      <c r="Z1607" s="1" t="s">
        <v>84</v>
      </c>
      <c r="AA1607" s="1" t="s">
        <v>51</v>
      </c>
      <c r="AB1607" s="1" t="s">
        <v>1950</v>
      </c>
      <c r="AC1607" s="1" t="s">
        <v>37</v>
      </c>
    </row>
    <row r="1608" spans="1:29" hidden="1" x14ac:dyDescent="0.25">
      <c r="A1608" s="1" t="s">
        <v>33</v>
      </c>
      <c r="B1608" s="1" t="s">
        <v>34</v>
      </c>
      <c r="C1608" s="2">
        <v>45657</v>
      </c>
      <c r="D1608" s="1" t="s">
        <v>73</v>
      </c>
      <c r="E1608" s="1" t="s">
        <v>74</v>
      </c>
      <c r="F1608" s="1" t="s">
        <v>37</v>
      </c>
      <c r="G1608" s="1" t="s">
        <v>954</v>
      </c>
      <c r="H1608" s="1" t="s">
        <v>76</v>
      </c>
      <c r="I1608" s="3">
        <v>650000</v>
      </c>
      <c r="J1608" s="3">
        <v>0</v>
      </c>
      <c r="K1608" s="1" t="s">
        <v>40</v>
      </c>
      <c r="L1608" s="1" t="s">
        <v>117</v>
      </c>
      <c r="M1608" s="1" t="s">
        <v>118</v>
      </c>
      <c r="N1608" s="1" t="s">
        <v>79</v>
      </c>
      <c r="O1608" s="1" t="s">
        <v>80</v>
      </c>
      <c r="P1608" s="1" t="s">
        <v>43</v>
      </c>
      <c r="Q1608" s="1" t="s">
        <v>43</v>
      </c>
      <c r="R1608" s="3">
        <v>0</v>
      </c>
      <c r="S1608" s="1" t="s">
        <v>44</v>
      </c>
      <c r="T1608" s="1" t="s">
        <v>45</v>
      </c>
      <c r="U1608" s="1" t="s">
        <v>954</v>
      </c>
      <c r="V1608" s="1" t="s">
        <v>46</v>
      </c>
      <c r="W1608" s="1" t="s">
        <v>81</v>
      </c>
      <c r="X1608" s="1" t="s">
        <v>1950</v>
      </c>
      <c r="Y1608" s="1" t="s">
        <v>83</v>
      </c>
      <c r="Z1608" s="1" t="s">
        <v>84</v>
      </c>
      <c r="AA1608" s="1" t="s">
        <v>51</v>
      </c>
      <c r="AB1608" s="1" t="s">
        <v>1950</v>
      </c>
      <c r="AC1608" s="1" t="s">
        <v>37</v>
      </c>
    </row>
    <row r="1609" spans="1:29" hidden="1" x14ac:dyDescent="0.25">
      <c r="A1609" s="1" t="s">
        <v>33</v>
      </c>
      <c r="B1609" s="1" t="s">
        <v>34</v>
      </c>
      <c r="C1609" s="2">
        <v>45657</v>
      </c>
      <c r="D1609" s="1" t="s">
        <v>73</v>
      </c>
      <c r="E1609" s="1" t="s">
        <v>74</v>
      </c>
      <c r="F1609" s="1" t="s">
        <v>37</v>
      </c>
      <c r="G1609" s="1" t="s">
        <v>954</v>
      </c>
      <c r="H1609" s="1" t="s">
        <v>76</v>
      </c>
      <c r="I1609" s="3">
        <v>43334</v>
      </c>
      <c r="J1609" s="3">
        <v>0</v>
      </c>
      <c r="K1609" s="1" t="s">
        <v>40</v>
      </c>
      <c r="L1609" s="1" t="s">
        <v>704</v>
      </c>
      <c r="M1609" s="1" t="s">
        <v>705</v>
      </c>
      <c r="N1609" s="1" t="s">
        <v>79</v>
      </c>
      <c r="O1609" s="1" t="s">
        <v>80</v>
      </c>
      <c r="P1609" s="1" t="s">
        <v>43</v>
      </c>
      <c r="Q1609" s="1" t="s">
        <v>43</v>
      </c>
      <c r="R1609" s="3">
        <v>0</v>
      </c>
      <c r="S1609" s="1" t="s">
        <v>44</v>
      </c>
      <c r="T1609" s="1" t="s">
        <v>45</v>
      </c>
      <c r="U1609" s="1" t="s">
        <v>954</v>
      </c>
      <c r="V1609" s="1" t="s">
        <v>46</v>
      </c>
      <c r="W1609" s="1" t="s">
        <v>81</v>
      </c>
      <c r="X1609" s="1" t="s">
        <v>1950</v>
      </c>
      <c r="Y1609" s="1" t="s">
        <v>83</v>
      </c>
      <c r="Z1609" s="1" t="s">
        <v>84</v>
      </c>
      <c r="AA1609" s="1" t="s">
        <v>51</v>
      </c>
      <c r="AB1609" s="1" t="s">
        <v>1950</v>
      </c>
      <c r="AC1609" s="1" t="s">
        <v>37</v>
      </c>
    </row>
    <row r="1610" spans="1:29" hidden="1" x14ac:dyDescent="0.25">
      <c r="A1610" s="1" t="s">
        <v>33</v>
      </c>
      <c r="B1610" s="1" t="s">
        <v>34</v>
      </c>
      <c r="C1610" s="2">
        <v>45657</v>
      </c>
      <c r="D1610" s="1" t="s">
        <v>73</v>
      </c>
      <c r="E1610" s="1" t="s">
        <v>74</v>
      </c>
      <c r="F1610" s="1" t="s">
        <v>37</v>
      </c>
      <c r="G1610" s="1" t="s">
        <v>954</v>
      </c>
      <c r="H1610" s="1" t="s">
        <v>76</v>
      </c>
      <c r="I1610" s="3">
        <v>475752</v>
      </c>
      <c r="J1610" s="3">
        <v>0</v>
      </c>
      <c r="K1610" s="1" t="s">
        <v>40</v>
      </c>
      <c r="L1610" s="1" t="s">
        <v>865</v>
      </c>
      <c r="M1610" s="1" t="s">
        <v>866</v>
      </c>
      <c r="N1610" s="1" t="s">
        <v>79</v>
      </c>
      <c r="O1610" s="1" t="s">
        <v>80</v>
      </c>
      <c r="P1610" s="1" t="s">
        <v>43</v>
      </c>
      <c r="Q1610" s="1" t="s">
        <v>43</v>
      </c>
      <c r="R1610" s="3">
        <v>0</v>
      </c>
      <c r="S1610" s="1" t="s">
        <v>44</v>
      </c>
      <c r="T1610" s="1" t="s">
        <v>45</v>
      </c>
      <c r="U1610" s="1" t="s">
        <v>954</v>
      </c>
      <c r="V1610" s="1" t="s">
        <v>46</v>
      </c>
      <c r="W1610" s="1" t="s">
        <v>81</v>
      </c>
      <c r="X1610" s="1" t="s">
        <v>1950</v>
      </c>
      <c r="Y1610" s="1" t="s">
        <v>83</v>
      </c>
      <c r="Z1610" s="1" t="s">
        <v>84</v>
      </c>
      <c r="AA1610" s="1" t="s">
        <v>51</v>
      </c>
      <c r="AB1610" s="1" t="s">
        <v>1950</v>
      </c>
      <c r="AC1610" s="1" t="s">
        <v>37</v>
      </c>
    </row>
    <row r="1611" spans="1:29" hidden="1" x14ac:dyDescent="0.25">
      <c r="A1611" s="1" t="s">
        <v>33</v>
      </c>
      <c r="B1611" s="1" t="s">
        <v>34</v>
      </c>
      <c r="C1611" s="2">
        <v>45657</v>
      </c>
      <c r="D1611" s="1" t="s">
        <v>73</v>
      </c>
      <c r="E1611" s="1" t="s">
        <v>74</v>
      </c>
      <c r="F1611" s="1" t="s">
        <v>37</v>
      </c>
      <c r="G1611" s="1" t="s">
        <v>954</v>
      </c>
      <c r="H1611" s="1" t="s">
        <v>76</v>
      </c>
      <c r="I1611" s="3">
        <v>86667</v>
      </c>
      <c r="J1611" s="3">
        <v>0</v>
      </c>
      <c r="K1611" s="1" t="s">
        <v>40</v>
      </c>
      <c r="L1611" s="1" t="s">
        <v>133</v>
      </c>
      <c r="M1611" s="1" t="s">
        <v>134</v>
      </c>
      <c r="N1611" s="1" t="s">
        <v>79</v>
      </c>
      <c r="O1611" s="1" t="s">
        <v>80</v>
      </c>
      <c r="P1611" s="1" t="s">
        <v>43</v>
      </c>
      <c r="Q1611" s="1" t="s">
        <v>43</v>
      </c>
      <c r="R1611" s="3">
        <v>0</v>
      </c>
      <c r="S1611" s="1" t="s">
        <v>44</v>
      </c>
      <c r="T1611" s="1" t="s">
        <v>45</v>
      </c>
      <c r="U1611" s="1" t="s">
        <v>954</v>
      </c>
      <c r="V1611" s="1" t="s">
        <v>46</v>
      </c>
      <c r="W1611" s="1" t="s">
        <v>81</v>
      </c>
      <c r="X1611" s="1" t="s">
        <v>1950</v>
      </c>
      <c r="Y1611" s="1" t="s">
        <v>83</v>
      </c>
      <c r="Z1611" s="1" t="s">
        <v>84</v>
      </c>
      <c r="AA1611" s="1" t="s">
        <v>51</v>
      </c>
      <c r="AB1611" s="1" t="s">
        <v>1950</v>
      </c>
      <c r="AC1611" s="1" t="s">
        <v>37</v>
      </c>
    </row>
    <row r="1612" spans="1:29" hidden="1" x14ac:dyDescent="0.25">
      <c r="A1612" s="1" t="s">
        <v>33</v>
      </c>
      <c r="B1612" s="1" t="s">
        <v>34</v>
      </c>
      <c r="C1612" s="2">
        <v>45657</v>
      </c>
      <c r="D1612" s="1" t="s">
        <v>73</v>
      </c>
      <c r="E1612" s="1" t="s">
        <v>74</v>
      </c>
      <c r="F1612" s="1" t="s">
        <v>37</v>
      </c>
      <c r="G1612" s="1" t="s">
        <v>954</v>
      </c>
      <c r="H1612" s="1" t="s">
        <v>76</v>
      </c>
      <c r="I1612" s="3">
        <v>47607</v>
      </c>
      <c r="J1612" s="3">
        <v>0</v>
      </c>
      <c r="K1612" s="1" t="s">
        <v>40</v>
      </c>
      <c r="L1612" s="1" t="s">
        <v>654</v>
      </c>
      <c r="M1612" s="1" t="s">
        <v>655</v>
      </c>
      <c r="N1612" s="1" t="s">
        <v>79</v>
      </c>
      <c r="O1612" s="1" t="s">
        <v>80</v>
      </c>
      <c r="P1612" s="1" t="s">
        <v>43</v>
      </c>
      <c r="Q1612" s="1" t="s">
        <v>43</v>
      </c>
      <c r="R1612" s="3">
        <v>0</v>
      </c>
      <c r="S1612" s="1" t="s">
        <v>44</v>
      </c>
      <c r="T1612" s="1" t="s">
        <v>45</v>
      </c>
      <c r="U1612" s="1" t="s">
        <v>954</v>
      </c>
      <c r="V1612" s="1" t="s">
        <v>46</v>
      </c>
      <c r="W1612" s="1" t="s">
        <v>81</v>
      </c>
      <c r="X1612" s="1" t="s">
        <v>1950</v>
      </c>
      <c r="Y1612" s="1" t="s">
        <v>83</v>
      </c>
      <c r="Z1612" s="1" t="s">
        <v>84</v>
      </c>
      <c r="AA1612" s="1" t="s">
        <v>51</v>
      </c>
      <c r="AB1612" s="1" t="s">
        <v>1950</v>
      </c>
      <c r="AC1612" s="1" t="s">
        <v>37</v>
      </c>
    </row>
    <row r="1613" spans="1:29" hidden="1" x14ac:dyDescent="0.25">
      <c r="A1613" s="1" t="s">
        <v>33</v>
      </c>
      <c r="B1613" s="1" t="s">
        <v>34</v>
      </c>
      <c r="C1613" s="2">
        <v>45657</v>
      </c>
      <c r="D1613" s="1" t="s">
        <v>73</v>
      </c>
      <c r="E1613" s="1" t="s">
        <v>74</v>
      </c>
      <c r="F1613" s="1" t="s">
        <v>37</v>
      </c>
      <c r="G1613" s="1" t="s">
        <v>954</v>
      </c>
      <c r="H1613" s="1" t="s">
        <v>76</v>
      </c>
      <c r="I1613" s="3">
        <v>44512</v>
      </c>
      <c r="J1613" s="3">
        <v>0</v>
      </c>
      <c r="K1613" s="1" t="s">
        <v>40</v>
      </c>
      <c r="L1613" s="1" t="s">
        <v>498</v>
      </c>
      <c r="M1613" s="1" t="s">
        <v>499</v>
      </c>
      <c r="N1613" s="1" t="s">
        <v>79</v>
      </c>
      <c r="O1613" s="1" t="s">
        <v>80</v>
      </c>
      <c r="P1613" s="1" t="s">
        <v>43</v>
      </c>
      <c r="Q1613" s="1" t="s">
        <v>43</v>
      </c>
      <c r="R1613" s="3">
        <v>0</v>
      </c>
      <c r="S1613" s="1" t="s">
        <v>44</v>
      </c>
      <c r="T1613" s="1" t="s">
        <v>45</v>
      </c>
      <c r="U1613" s="1" t="s">
        <v>954</v>
      </c>
      <c r="V1613" s="1" t="s">
        <v>46</v>
      </c>
      <c r="W1613" s="1" t="s">
        <v>81</v>
      </c>
      <c r="X1613" s="1" t="s">
        <v>1950</v>
      </c>
      <c r="Y1613" s="1" t="s">
        <v>83</v>
      </c>
      <c r="Z1613" s="1" t="s">
        <v>84</v>
      </c>
      <c r="AA1613" s="1" t="s">
        <v>51</v>
      </c>
      <c r="AB1613" s="1" t="s">
        <v>1950</v>
      </c>
      <c r="AC1613" s="1" t="s">
        <v>37</v>
      </c>
    </row>
    <row r="1614" spans="1:29" hidden="1" x14ac:dyDescent="0.25">
      <c r="A1614" s="1" t="s">
        <v>33</v>
      </c>
      <c r="B1614" s="1" t="s">
        <v>34</v>
      </c>
      <c r="C1614" s="2">
        <v>45688</v>
      </c>
      <c r="D1614" s="1" t="s">
        <v>73</v>
      </c>
      <c r="E1614" s="1" t="s">
        <v>74</v>
      </c>
      <c r="F1614" s="1" t="s">
        <v>37</v>
      </c>
      <c r="G1614" s="1" t="s">
        <v>75</v>
      </c>
      <c r="H1614" s="1" t="s">
        <v>76</v>
      </c>
      <c r="I1614" s="3">
        <v>711750</v>
      </c>
      <c r="J1614" s="3">
        <v>0</v>
      </c>
      <c r="K1614" s="1" t="s">
        <v>40</v>
      </c>
      <c r="L1614" s="1" t="s">
        <v>77</v>
      </c>
      <c r="M1614" s="1" t="s">
        <v>78</v>
      </c>
      <c r="N1614" s="1" t="s">
        <v>79</v>
      </c>
      <c r="O1614" s="1" t="s">
        <v>80</v>
      </c>
      <c r="P1614" s="1" t="s">
        <v>43</v>
      </c>
      <c r="Q1614" s="1" t="s">
        <v>43</v>
      </c>
      <c r="R1614" s="3">
        <v>0</v>
      </c>
      <c r="S1614" s="1" t="s">
        <v>44</v>
      </c>
      <c r="T1614" s="1" t="s">
        <v>45</v>
      </c>
      <c r="U1614" s="1" t="s">
        <v>75</v>
      </c>
      <c r="V1614" s="1" t="s">
        <v>46</v>
      </c>
      <c r="W1614" s="1" t="s">
        <v>81</v>
      </c>
      <c r="X1614" s="1" t="s">
        <v>82</v>
      </c>
      <c r="Y1614" s="1" t="s">
        <v>83</v>
      </c>
      <c r="Z1614" s="1" t="s">
        <v>84</v>
      </c>
      <c r="AA1614" s="1" t="s">
        <v>51</v>
      </c>
      <c r="AB1614" s="1" t="s">
        <v>82</v>
      </c>
      <c r="AC1614" s="1" t="s">
        <v>37</v>
      </c>
    </row>
    <row r="1615" spans="1:29" hidden="1" x14ac:dyDescent="0.25">
      <c r="A1615" s="1" t="s">
        <v>33</v>
      </c>
      <c r="B1615" s="1" t="s">
        <v>34</v>
      </c>
      <c r="C1615" s="2">
        <v>45688</v>
      </c>
      <c r="D1615" s="1" t="s">
        <v>73</v>
      </c>
      <c r="E1615" s="1" t="s">
        <v>74</v>
      </c>
      <c r="F1615" s="1" t="s">
        <v>37</v>
      </c>
      <c r="G1615" s="1" t="s">
        <v>75</v>
      </c>
      <c r="H1615" s="1" t="s">
        <v>76</v>
      </c>
      <c r="I1615" s="3">
        <v>711750</v>
      </c>
      <c r="J1615" s="3">
        <v>0</v>
      </c>
      <c r="K1615" s="1" t="s">
        <v>40</v>
      </c>
      <c r="L1615" s="1" t="s">
        <v>77</v>
      </c>
      <c r="M1615" s="1" t="s">
        <v>78</v>
      </c>
      <c r="N1615" s="1" t="s">
        <v>79</v>
      </c>
      <c r="O1615" s="1" t="s">
        <v>80</v>
      </c>
      <c r="P1615" s="1" t="s">
        <v>43</v>
      </c>
      <c r="Q1615" s="1" t="s">
        <v>43</v>
      </c>
      <c r="R1615" s="3">
        <v>0</v>
      </c>
      <c r="S1615" s="1" t="s">
        <v>44</v>
      </c>
      <c r="T1615" s="1" t="s">
        <v>45</v>
      </c>
      <c r="U1615" s="1" t="s">
        <v>75</v>
      </c>
      <c r="V1615" s="1" t="s">
        <v>46</v>
      </c>
      <c r="W1615" s="1" t="s">
        <v>81</v>
      </c>
      <c r="X1615" s="1" t="s">
        <v>82</v>
      </c>
      <c r="Y1615" s="1" t="s">
        <v>83</v>
      </c>
      <c r="Z1615" s="1" t="s">
        <v>84</v>
      </c>
      <c r="AA1615" s="1" t="s">
        <v>51</v>
      </c>
      <c r="AB1615" s="1" t="s">
        <v>82</v>
      </c>
      <c r="AC1615" s="1" t="s">
        <v>37</v>
      </c>
    </row>
    <row r="1616" spans="1:29" hidden="1" x14ac:dyDescent="0.25">
      <c r="A1616" s="1" t="s">
        <v>33</v>
      </c>
      <c r="B1616" s="1" t="s">
        <v>34</v>
      </c>
      <c r="C1616" s="2">
        <v>45688</v>
      </c>
      <c r="D1616" s="1" t="s">
        <v>73</v>
      </c>
      <c r="E1616" s="1" t="s">
        <v>74</v>
      </c>
      <c r="F1616" s="1" t="s">
        <v>37</v>
      </c>
      <c r="G1616" s="1" t="s">
        <v>75</v>
      </c>
      <c r="H1616" s="1" t="s">
        <v>76</v>
      </c>
      <c r="I1616" s="3">
        <v>49214</v>
      </c>
      <c r="J1616" s="3">
        <v>0</v>
      </c>
      <c r="K1616" s="1" t="s">
        <v>40</v>
      </c>
      <c r="L1616" s="1" t="s">
        <v>85</v>
      </c>
      <c r="M1616" s="1" t="s">
        <v>86</v>
      </c>
      <c r="N1616" s="1" t="s">
        <v>79</v>
      </c>
      <c r="O1616" s="1" t="s">
        <v>80</v>
      </c>
      <c r="P1616" s="1" t="s">
        <v>43</v>
      </c>
      <c r="Q1616" s="1" t="s">
        <v>43</v>
      </c>
      <c r="R1616" s="3">
        <v>0</v>
      </c>
      <c r="S1616" s="1" t="s">
        <v>44</v>
      </c>
      <c r="T1616" s="1" t="s">
        <v>45</v>
      </c>
      <c r="U1616" s="1" t="s">
        <v>75</v>
      </c>
      <c r="V1616" s="1" t="s">
        <v>46</v>
      </c>
      <c r="W1616" s="1" t="s">
        <v>81</v>
      </c>
      <c r="X1616" s="1" t="s">
        <v>82</v>
      </c>
      <c r="Y1616" s="1" t="s">
        <v>83</v>
      </c>
      <c r="Z1616" s="1" t="s">
        <v>84</v>
      </c>
      <c r="AA1616" s="1" t="s">
        <v>51</v>
      </c>
      <c r="AB1616" s="1" t="s">
        <v>82</v>
      </c>
      <c r="AC1616" s="1" t="s">
        <v>37</v>
      </c>
    </row>
    <row r="1617" spans="1:29" hidden="1" x14ac:dyDescent="0.25">
      <c r="A1617" s="1" t="s">
        <v>33</v>
      </c>
      <c r="B1617" s="1" t="s">
        <v>34</v>
      </c>
      <c r="C1617" s="2">
        <v>45688</v>
      </c>
      <c r="D1617" s="1" t="s">
        <v>73</v>
      </c>
      <c r="E1617" s="1" t="s">
        <v>74</v>
      </c>
      <c r="F1617" s="1" t="s">
        <v>37</v>
      </c>
      <c r="G1617" s="1" t="s">
        <v>75</v>
      </c>
      <c r="H1617" s="1" t="s">
        <v>76</v>
      </c>
      <c r="I1617" s="3">
        <v>449970</v>
      </c>
      <c r="J1617" s="3">
        <v>0</v>
      </c>
      <c r="K1617" s="1" t="s">
        <v>40</v>
      </c>
      <c r="L1617" s="1" t="s">
        <v>87</v>
      </c>
      <c r="M1617" s="1" t="s">
        <v>88</v>
      </c>
      <c r="N1617" s="1" t="s">
        <v>89</v>
      </c>
      <c r="O1617" s="1" t="s">
        <v>90</v>
      </c>
      <c r="P1617" s="1" t="s">
        <v>43</v>
      </c>
      <c r="Q1617" s="1" t="s">
        <v>43</v>
      </c>
      <c r="R1617" s="3">
        <v>0</v>
      </c>
      <c r="S1617" s="1" t="s">
        <v>44</v>
      </c>
      <c r="T1617" s="1" t="s">
        <v>45</v>
      </c>
      <c r="U1617" s="1" t="s">
        <v>75</v>
      </c>
      <c r="V1617" s="1" t="s">
        <v>46</v>
      </c>
      <c r="W1617" s="1" t="s">
        <v>81</v>
      </c>
      <c r="X1617" s="1" t="s">
        <v>82</v>
      </c>
      <c r="Y1617" s="1" t="s">
        <v>83</v>
      </c>
      <c r="Z1617" s="1" t="s">
        <v>84</v>
      </c>
      <c r="AA1617" s="1" t="s">
        <v>51</v>
      </c>
      <c r="AB1617" s="1" t="s">
        <v>82</v>
      </c>
      <c r="AC1617" s="1" t="s">
        <v>37</v>
      </c>
    </row>
    <row r="1618" spans="1:29" hidden="1" x14ac:dyDescent="0.25">
      <c r="A1618" s="1" t="s">
        <v>33</v>
      </c>
      <c r="B1618" s="1" t="s">
        <v>34</v>
      </c>
      <c r="C1618" s="2">
        <v>45688</v>
      </c>
      <c r="D1618" s="1" t="s">
        <v>73</v>
      </c>
      <c r="E1618" s="1" t="s">
        <v>74</v>
      </c>
      <c r="F1618" s="1" t="s">
        <v>37</v>
      </c>
      <c r="G1618" s="1" t="s">
        <v>75</v>
      </c>
      <c r="H1618" s="1" t="s">
        <v>76</v>
      </c>
      <c r="I1618" s="3">
        <v>47450</v>
      </c>
      <c r="J1618" s="3">
        <v>0</v>
      </c>
      <c r="K1618" s="1" t="s">
        <v>40</v>
      </c>
      <c r="L1618" s="1" t="s">
        <v>91</v>
      </c>
      <c r="M1618" s="1" t="s">
        <v>92</v>
      </c>
      <c r="N1618" s="1" t="s">
        <v>79</v>
      </c>
      <c r="O1618" s="1" t="s">
        <v>80</v>
      </c>
      <c r="P1618" s="1" t="s">
        <v>43</v>
      </c>
      <c r="Q1618" s="1" t="s">
        <v>43</v>
      </c>
      <c r="R1618" s="3">
        <v>0</v>
      </c>
      <c r="S1618" s="1" t="s">
        <v>44</v>
      </c>
      <c r="T1618" s="1" t="s">
        <v>45</v>
      </c>
      <c r="U1618" s="1" t="s">
        <v>75</v>
      </c>
      <c r="V1618" s="1" t="s">
        <v>46</v>
      </c>
      <c r="W1618" s="1" t="s">
        <v>81</v>
      </c>
      <c r="X1618" s="1" t="s">
        <v>82</v>
      </c>
      <c r="Y1618" s="1" t="s">
        <v>83</v>
      </c>
      <c r="Z1618" s="1" t="s">
        <v>84</v>
      </c>
      <c r="AA1618" s="1" t="s">
        <v>51</v>
      </c>
      <c r="AB1618" s="1" t="s">
        <v>82</v>
      </c>
      <c r="AC1618" s="1" t="s">
        <v>37</v>
      </c>
    </row>
    <row r="1619" spans="1:29" hidden="1" x14ac:dyDescent="0.25">
      <c r="A1619" s="1" t="s">
        <v>33</v>
      </c>
      <c r="B1619" s="1" t="s">
        <v>34</v>
      </c>
      <c r="C1619" s="2">
        <v>45688</v>
      </c>
      <c r="D1619" s="1" t="s">
        <v>73</v>
      </c>
      <c r="E1619" s="1" t="s">
        <v>74</v>
      </c>
      <c r="F1619" s="1" t="s">
        <v>37</v>
      </c>
      <c r="G1619" s="1" t="s">
        <v>75</v>
      </c>
      <c r="H1619" s="1" t="s">
        <v>76</v>
      </c>
      <c r="I1619" s="3">
        <v>152520</v>
      </c>
      <c r="J1619" s="3">
        <v>0</v>
      </c>
      <c r="K1619" s="1" t="s">
        <v>40</v>
      </c>
      <c r="L1619" s="1" t="s">
        <v>93</v>
      </c>
      <c r="M1619" s="1" t="s">
        <v>94</v>
      </c>
      <c r="N1619" s="1" t="s">
        <v>79</v>
      </c>
      <c r="O1619" s="1" t="s">
        <v>80</v>
      </c>
      <c r="P1619" s="1" t="s">
        <v>43</v>
      </c>
      <c r="Q1619" s="1" t="s">
        <v>43</v>
      </c>
      <c r="R1619" s="3">
        <v>0</v>
      </c>
      <c r="S1619" s="1" t="s">
        <v>44</v>
      </c>
      <c r="T1619" s="1" t="s">
        <v>45</v>
      </c>
      <c r="U1619" s="1" t="s">
        <v>75</v>
      </c>
      <c r="V1619" s="1" t="s">
        <v>46</v>
      </c>
      <c r="W1619" s="1" t="s">
        <v>81</v>
      </c>
      <c r="X1619" s="1" t="s">
        <v>82</v>
      </c>
      <c r="Y1619" s="1" t="s">
        <v>83</v>
      </c>
      <c r="Z1619" s="1" t="s">
        <v>84</v>
      </c>
      <c r="AA1619" s="1" t="s">
        <v>51</v>
      </c>
      <c r="AB1619" s="1" t="s">
        <v>82</v>
      </c>
      <c r="AC1619" s="1" t="s">
        <v>37</v>
      </c>
    </row>
    <row r="1620" spans="1:29" hidden="1" x14ac:dyDescent="0.25">
      <c r="A1620" s="1" t="s">
        <v>33</v>
      </c>
      <c r="B1620" s="1" t="s">
        <v>34</v>
      </c>
      <c r="C1620" s="2">
        <v>45688</v>
      </c>
      <c r="D1620" s="1" t="s">
        <v>73</v>
      </c>
      <c r="E1620" s="1" t="s">
        <v>74</v>
      </c>
      <c r="F1620" s="1" t="s">
        <v>37</v>
      </c>
      <c r="G1620" s="1" t="s">
        <v>75</v>
      </c>
      <c r="H1620" s="1" t="s">
        <v>76</v>
      </c>
      <c r="I1620" s="3">
        <v>142350</v>
      </c>
      <c r="J1620" s="3">
        <v>0</v>
      </c>
      <c r="K1620" s="1" t="s">
        <v>40</v>
      </c>
      <c r="L1620" s="1" t="s">
        <v>95</v>
      </c>
      <c r="M1620" s="1" t="s">
        <v>96</v>
      </c>
      <c r="N1620" s="1" t="s">
        <v>79</v>
      </c>
      <c r="O1620" s="1" t="s">
        <v>80</v>
      </c>
      <c r="P1620" s="1" t="s">
        <v>43</v>
      </c>
      <c r="Q1620" s="1" t="s">
        <v>43</v>
      </c>
      <c r="R1620" s="3">
        <v>0</v>
      </c>
      <c r="S1620" s="1" t="s">
        <v>44</v>
      </c>
      <c r="T1620" s="1" t="s">
        <v>45</v>
      </c>
      <c r="U1620" s="1" t="s">
        <v>75</v>
      </c>
      <c r="V1620" s="1" t="s">
        <v>46</v>
      </c>
      <c r="W1620" s="1" t="s">
        <v>81</v>
      </c>
      <c r="X1620" s="1" t="s">
        <v>82</v>
      </c>
      <c r="Y1620" s="1" t="s">
        <v>83</v>
      </c>
      <c r="Z1620" s="1" t="s">
        <v>84</v>
      </c>
      <c r="AA1620" s="1" t="s">
        <v>51</v>
      </c>
      <c r="AB1620" s="1" t="s">
        <v>82</v>
      </c>
      <c r="AC1620" s="1" t="s">
        <v>37</v>
      </c>
    </row>
    <row r="1621" spans="1:29" hidden="1" x14ac:dyDescent="0.25">
      <c r="A1621" s="1" t="s">
        <v>33</v>
      </c>
      <c r="B1621" s="1" t="s">
        <v>34</v>
      </c>
      <c r="C1621" s="2">
        <v>45688</v>
      </c>
      <c r="D1621" s="1" t="s">
        <v>73</v>
      </c>
      <c r="E1621" s="1" t="s">
        <v>74</v>
      </c>
      <c r="F1621" s="1" t="s">
        <v>37</v>
      </c>
      <c r="G1621" s="1" t="s">
        <v>75</v>
      </c>
      <c r="H1621" s="1" t="s">
        <v>76</v>
      </c>
      <c r="I1621" s="3">
        <v>47450</v>
      </c>
      <c r="J1621" s="3">
        <v>0</v>
      </c>
      <c r="K1621" s="1" t="s">
        <v>40</v>
      </c>
      <c r="L1621" s="1" t="s">
        <v>97</v>
      </c>
      <c r="M1621" s="1" t="s">
        <v>98</v>
      </c>
      <c r="N1621" s="1" t="s">
        <v>79</v>
      </c>
      <c r="O1621" s="1" t="s">
        <v>80</v>
      </c>
      <c r="P1621" s="1" t="s">
        <v>43</v>
      </c>
      <c r="Q1621" s="1" t="s">
        <v>43</v>
      </c>
      <c r="R1621" s="3">
        <v>0</v>
      </c>
      <c r="S1621" s="1" t="s">
        <v>44</v>
      </c>
      <c r="T1621" s="1" t="s">
        <v>45</v>
      </c>
      <c r="U1621" s="1" t="s">
        <v>75</v>
      </c>
      <c r="V1621" s="1" t="s">
        <v>46</v>
      </c>
      <c r="W1621" s="1" t="s">
        <v>81</v>
      </c>
      <c r="X1621" s="1" t="s">
        <v>82</v>
      </c>
      <c r="Y1621" s="1" t="s">
        <v>83</v>
      </c>
      <c r="Z1621" s="1" t="s">
        <v>84</v>
      </c>
      <c r="AA1621" s="1" t="s">
        <v>51</v>
      </c>
      <c r="AB1621" s="1" t="s">
        <v>82</v>
      </c>
      <c r="AC1621" s="1" t="s">
        <v>37</v>
      </c>
    </row>
    <row r="1622" spans="1:29" hidden="1" x14ac:dyDescent="0.25">
      <c r="A1622" s="1" t="s">
        <v>33</v>
      </c>
      <c r="B1622" s="1" t="s">
        <v>34</v>
      </c>
      <c r="C1622" s="2">
        <v>45688</v>
      </c>
      <c r="D1622" s="1" t="s">
        <v>73</v>
      </c>
      <c r="E1622" s="1" t="s">
        <v>74</v>
      </c>
      <c r="F1622" s="1" t="s">
        <v>37</v>
      </c>
      <c r="G1622" s="1" t="s">
        <v>75</v>
      </c>
      <c r="H1622" s="1" t="s">
        <v>76</v>
      </c>
      <c r="I1622" s="3">
        <v>379600</v>
      </c>
      <c r="J1622" s="3">
        <v>0</v>
      </c>
      <c r="K1622" s="1" t="s">
        <v>40</v>
      </c>
      <c r="L1622" s="1" t="s">
        <v>99</v>
      </c>
      <c r="M1622" s="1" t="s">
        <v>100</v>
      </c>
      <c r="N1622" s="1" t="s">
        <v>79</v>
      </c>
      <c r="O1622" s="1" t="s">
        <v>80</v>
      </c>
      <c r="P1622" s="1" t="s">
        <v>43</v>
      </c>
      <c r="Q1622" s="1" t="s">
        <v>43</v>
      </c>
      <c r="R1622" s="3">
        <v>0</v>
      </c>
      <c r="S1622" s="1" t="s">
        <v>44</v>
      </c>
      <c r="T1622" s="1" t="s">
        <v>45</v>
      </c>
      <c r="U1622" s="1" t="s">
        <v>75</v>
      </c>
      <c r="V1622" s="1" t="s">
        <v>46</v>
      </c>
      <c r="W1622" s="1" t="s">
        <v>81</v>
      </c>
      <c r="X1622" s="1" t="s">
        <v>82</v>
      </c>
      <c r="Y1622" s="1" t="s">
        <v>83</v>
      </c>
      <c r="Z1622" s="1" t="s">
        <v>84</v>
      </c>
      <c r="AA1622" s="1" t="s">
        <v>51</v>
      </c>
      <c r="AB1622" s="1" t="s">
        <v>82</v>
      </c>
      <c r="AC1622" s="1" t="s">
        <v>37</v>
      </c>
    </row>
    <row r="1623" spans="1:29" hidden="1" x14ac:dyDescent="0.25">
      <c r="A1623" s="1" t="s">
        <v>33</v>
      </c>
      <c r="B1623" s="1" t="s">
        <v>34</v>
      </c>
      <c r="C1623" s="2">
        <v>45688</v>
      </c>
      <c r="D1623" s="1" t="s">
        <v>73</v>
      </c>
      <c r="E1623" s="1" t="s">
        <v>74</v>
      </c>
      <c r="F1623" s="1" t="s">
        <v>37</v>
      </c>
      <c r="G1623" s="1" t="s">
        <v>75</v>
      </c>
      <c r="H1623" s="1" t="s">
        <v>76</v>
      </c>
      <c r="I1623" s="3">
        <v>94900</v>
      </c>
      <c r="J1623" s="3">
        <v>0</v>
      </c>
      <c r="K1623" s="1" t="s">
        <v>40</v>
      </c>
      <c r="L1623" s="1" t="s">
        <v>101</v>
      </c>
      <c r="M1623" s="1" t="s">
        <v>102</v>
      </c>
      <c r="N1623" s="1" t="s">
        <v>79</v>
      </c>
      <c r="O1623" s="1" t="s">
        <v>80</v>
      </c>
      <c r="P1623" s="1" t="s">
        <v>43</v>
      </c>
      <c r="Q1623" s="1" t="s">
        <v>43</v>
      </c>
      <c r="R1623" s="3">
        <v>0</v>
      </c>
      <c r="S1623" s="1" t="s">
        <v>44</v>
      </c>
      <c r="T1623" s="1" t="s">
        <v>45</v>
      </c>
      <c r="U1623" s="1" t="s">
        <v>75</v>
      </c>
      <c r="V1623" s="1" t="s">
        <v>46</v>
      </c>
      <c r="W1623" s="1" t="s">
        <v>81</v>
      </c>
      <c r="X1623" s="1" t="s">
        <v>82</v>
      </c>
      <c r="Y1623" s="1" t="s">
        <v>83</v>
      </c>
      <c r="Z1623" s="1" t="s">
        <v>84</v>
      </c>
      <c r="AA1623" s="1" t="s">
        <v>51</v>
      </c>
      <c r="AB1623" s="1" t="s">
        <v>82</v>
      </c>
      <c r="AC1623" s="1" t="s">
        <v>37</v>
      </c>
    </row>
    <row r="1624" spans="1:29" hidden="1" x14ac:dyDescent="0.25">
      <c r="A1624" s="1" t="s">
        <v>33</v>
      </c>
      <c r="B1624" s="1" t="s">
        <v>34</v>
      </c>
      <c r="C1624" s="2">
        <v>45688</v>
      </c>
      <c r="D1624" s="1" t="s">
        <v>73</v>
      </c>
      <c r="E1624" s="1" t="s">
        <v>74</v>
      </c>
      <c r="F1624" s="1" t="s">
        <v>37</v>
      </c>
      <c r="G1624" s="1" t="s">
        <v>75</v>
      </c>
      <c r="H1624" s="1" t="s">
        <v>76</v>
      </c>
      <c r="I1624" s="3">
        <v>47450</v>
      </c>
      <c r="J1624" s="3">
        <v>0</v>
      </c>
      <c r="K1624" s="1" t="s">
        <v>40</v>
      </c>
      <c r="L1624" s="1" t="s">
        <v>103</v>
      </c>
      <c r="M1624" s="1" t="s">
        <v>104</v>
      </c>
      <c r="N1624" s="1" t="s">
        <v>79</v>
      </c>
      <c r="O1624" s="1" t="s">
        <v>80</v>
      </c>
      <c r="P1624" s="1" t="s">
        <v>43</v>
      </c>
      <c r="Q1624" s="1" t="s">
        <v>43</v>
      </c>
      <c r="R1624" s="3">
        <v>0</v>
      </c>
      <c r="S1624" s="1" t="s">
        <v>44</v>
      </c>
      <c r="T1624" s="1" t="s">
        <v>45</v>
      </c>
      <c r="U1624" s="1" t="s">
        <v>75</v>
      </c>
      <c r="V1624" s="1" t="s">
        <v>46</v>
      </c>
      <c r="W1624" s="1" t="s">
        <v>81</v>
      </c>
      <c r="X1624" s="1" t="s">
        <v>82</v>
      </c>
      <c r="Y1624" s="1" t="s">
        <v>83</v>
      </c>
      <c r="Z1624" s="1" t="s">
        <v>84</v>
      </c>
      <c r="AA1624" s="1" t="s">
        <v>51</v>
      </c>
      <c r="AB1624" s="1" t="s">
        <v>82</v>
      </c>
      <c r="AC1624" s="1" t="s">
        <v>37</v>
      </c>
    </row>
    <row r="1625" spans="1:29" hidden="1" x14ac:dyDescent="0.25">
      <c r="A1625" s="1" t="s">
        <v>33</v>
      </c>
      <c r="B1625" s="1" t="s">
        <v>34</v>
      </c>
      <c r="C1625" s="2">
        <v>45688</v>
      </c>
      <c r="D1625" s="1" t="s">
        <v>73</v>
      </c>
      <c r="E1625" s="1" t="s">
        <v>74</v>
      </c>
      <c r="F1625" s="1" t="s">
        <v>37</v>
      </c>
      <c r="G1625" s="1" t="s">
        <v>75</v>
      </c>
      <c r="H1625" s="1" t="s">
        <v>76</v>
      </c>
      <c r="I1625" s="3">
        <v>664300</v>
      </c>
      <c r="J1625" s="3">
        <v>0</v>
      </c>
      <c r="K1625" s="1" t="s">
        <v>40</v>
      </c>
      <c r="L1625" s="1" t="s">
        <v>105</v>
      </c>
      <c r="M1625" s="1" t="s">
        <v>106</v>
      </c>
      <c r="N1625" s="1" t="s">
        <v>79</v>
      </c>
      <c r="O1625" s="1" t="s">
        <v>80</v>
      </c>
      <c r="P1625" s="1" t="s">
        <v>43</v>
      </c>
      <c r="Q1625" s="1" t="s">
        <v>43</v>
      </c>
      <c r="R1625" s="3">
        <v>0</v>
      </c>
      <c r="S1625" s="1" t="s">
        <v>44</v>
      </c>
      <c r="T1625" s="1" t="s">
        <v>45</v>
      </c>
      <c r="U1625" s="1" t="s">
        <v>75</v>
      </c>
      <c r="V1625" s="1" t="s">
        <v>46</v>
      </c>
      <c r="W1625" s="1" t="s">
        <v>81</v>
      </c>
      <c r="X1625" s="1" t="s">
        <v>82</v>
      </c>
      <c r="Y1625" s="1" t="s">
        <v>83</v>
      </c>
      <c r="Z1625" s="1" t="s">
        <v>84</v>
      </c>
      <c r="AA1625" s="1" t="s">
        <v>51</v>
      </c>
      <c r="AB1625" s="1" t="s">
        <v>82</v>
      </c>
      <c r="AC1625" s="1" t="s">
        <v>37</v>
      </c>
    </row>
    <row r="1626" spans="1:29" hidden="1" x14ac:dyDescent="0.25">
      <c r="A1626" s="1" t="s">
        <v>33</v>
      </c>
      <c r="B1626" s="1" t="s">
        <v>34</v>
      </c>
      <c r="C1626" s="2">
        <v>45688</v>
      </c>
      <c r="D1626" s="1" t="s">
        <v>73</v>
      </c>
      <c r="E1626" s="1" t="s">
        <v>74</v>
      </c>
      <c r="F1626" s="1" t="s">
        <v>37</v>
      </c>
      <c r="G1626" s="1" t="s">
        <v>75</v>
      </c>
      <c r="H1626" s="1" t="s">
        <v>76</v>
      </c>
      <c r="I1626" s="3">
        <v>284700</v>
      </c>
      <c r="J1626" s="3">
        <v>0</v>
      </c>
      <c r="K1626" s="1" t="s">
        <v>40</v>
      </c>
      <c r="L1626" s="1" t="s">
        <v>105</v>
      </c>
      <c r="M1626" s="1" t="s">
        <v>106</v>
      </c>
      <c r="N1626" s="1" t="s">
        <v>79</v>
      </c>
      <c r="O1626" s="1" t="s">
        <v>80</v>
      </c>
      <c r="P1626" s="1" t="s">
        <v>43</v>
      </c>
      <c r="Q1626" s="1" t="s">
        <v>43</v>
      </c>
      <c r="R1626" s="3">
        <v>0</v>
      </c>
      <c r="S1626" s="1" t="s">
        <v>44</v>
      </c>
      <c r="T1626" s="1" t="s">
        <v>45</v>
      </c>
      <c r="U1626" s="1" t="s">
        <v>75</v>
      </c>
      <c r="V1626" s="1" t="s">
        <v>46</v>
      </c>
      <c r="W1626" s="1" t="s">
        <v>81</v>
      </c>
      <c r="X1626" s="1" t="s">
        <v>82</v>
      </c>
      <c r="Y1626" s="1" t="s">
        <v>83</v>
      </c>
      <c r="Z1626" s="1" t="s">
        <v>84</v>
      </c>
      <c r="AA1626" s="1" t="s">
        <v>51</v>
      </c>
      <c r="AB1626" s="1" t="s">
        <v>82</v>
      </c>
      <c r="AC1626" s="1" t="s">
        <v>37</v>
      </c>
    </row>
    <row r="1627" spans="1:29" hidden="1" x14ac:dyDescent="0.25">
      <c r="A1627" s="1" t="s">
        <v>33</v>
      </c>
      <c r="B1627" s="1" t="s">
        <v>34</v>
      </c>
      <c r="C1627" s="2">
        <v>45688</v>
      </c>
      <c r="D1627" s="1" t="s">
        <v>73</v>
      </c>
      <c r="E1627" s="1" t="s">
        <v>74</v>
      </c>
      <c r="F1627" s="1" t="s">
        <v>37</v>
      </c>
      <c r="G1627" s="1" t="s">
        <v>75</v>
      </c>
      <c r="H1627" s="1" t="s">
        <v>76</v>
      </c>
      <c r="I1627" s="3">
        <v>48077</v>
      </c>
      <c r="J1627" s="3">
        <v>0</v>
      </c>
      <c r="K1627" s="1" t="s">
        <v>40</v>
      </c>
      <c r="L1627" s="1" t="s">
        <v>107</v>
      </c>
      <c r="M1627" s="1" t="s">
        <v>108</v>
      </c>
      <c r="N1627" s="1" t="s">
        <v>79</v>
      </c>
      <c r="O1627" s="1" t="s">
        <v>80</v>
      </c>
      <c r="P1627" s="1" t="s">
        <v>43</v>
      </c>
      <c r="Q1627" s="1" t="s">
        <v>43</v>
      </c>
      <c r="R1627" s="3">
        <v>0</v>
      </c>
      <c r="S1627" s="1" t="s">
        <v>44</v>
      </c>
      <c r="T1627" s="1" t="s">
        <v>45</v>
      </c>
      <c r="U1627" s="1" t="s">
        <v>75</v>
      </c>
      <c r="V1627" s="1" t="s">
        <v>46</v>
      </c>
      <c r="W1627" s="1" t="s">
        <v>81</v>
      </c>
      <c r="X1627" s="1" t="s">
        <v>82</v>
      </c>
      <c r="Y1627" s="1" t="s">
        <v>83</v>
      </c>
      <c r="Z1627" s="1" t="s">
        <v>84</v>
      </c>
      <c r="AA1627" s="1" t="s">
        <v>51</v>
      </c>
      <c r="AB1627" s="1" t="s">
        <v>82</v>
      </c>
      <c r="AC1627" s="1" t="s">
        <v>37</v>
      </c>
    </row>
    <row r="1628" spans="1:29" hidden="1" x14ac:dyDescent="0.25">
      <c r="A1628" s="1" t="s">
        <v>33</v>
      </c>
      <c r="B1628" s="1" t="s">
        <v>34</v>
      </c>
      <c r="C1628" s="2">
        <v>45688</v>
      </c>
      <c r="D1628" s="1" t="s">
        <v>73</v>
      </c>
      <c r="E1628" s="1" t="s">
        <v>74</v>
      </c>
      <c r="F1628" s="1" t="s">
        <v>37</v>
      </c>
      <c r="G1628" s="1" t="s">
        <v>75</v>
      </c>
      <c r="H1628" s="1" t="s">
        <v>76</v>
      </c>
      <c r="I1628" s="3">
        <v>47450</v>
      </c>
      <c r="J1628" s="3">
        <v>0</v>
      </c>
      <c r="K1628" s="1" t="s">
        <v>40</v>
      </c>
      <c r="L1628" s="1" t="s">
        <v>109</v>
      </c>
      <c r="M1628" s="1" t="s">
        <v>110</v>
      </c>
      <c r="N1628" s="1" t="s">
        <v>79</v>
      </c>
      <c r="O1628" s="1" t="s">
        <v>80</v>
      </c>
      <c r="P1628" s="1" t="s">
        <v>43</v>
      </c>
      <c r="Q1628" s="1" t="s">
        <v>43</v>
      </c>
      <c r="R1628" s="3">
        <v>0</v>
      </c>
      <c r="S1628" s="1" t="s">
        <v>44</v>
      </c>
      <c r="T1628" s="1" t="s">
        <v>45</v>
      </c>
      <c r="U1628" s="1" t="s">
        <v>75</v>
      </c>
      <c r="V1628" s="1" t="s">
        <v>46</v>
      </c>
      <c r="W1628" s="1" t="s">
        <v>81</v>
      </c>
      <c r="X1628" s="1" t="s">
        <v>82</v>
      </c>
      <c r="Y1628" s="1" t="s">
        <v>83</v>
      </c>
      <c r="Z1628" s="1" t="s">
        <v>84</v>
      </c>
      <c r="AA1628" s="1" t="s">
        <v>51</v>
      </c>
      <c r="AB1628" s="1" t="s">
        <v>82</v>
      </c>
      <c r="AC1628" s="1" t="s">
        <v>37</v>
      </c>
    </row>
    <row r="1629" spans="1:29" hidden="1" x14ac:dyDescent="0.25">
      <c r="A1629" s="1" t="s">
        <v>33</v>
      </c>
      <c r="B1629" s="1" t="s">
        <v>34</v>
      </c>
      <c r="C1629" s="2">
        <v>45688</v>
      </c>
      <c r="D1629" s="1" t="s">
        <v>73</v>
      </c>
      <c r="E1629" s="1" t="s">
        <v>74</v>
      </c>
      <c r="F1629" s="1" t="s">
        <v>37</v>
      </c>
      <c r="G1629" s="1" t="s">
        <v>75</v>
      </c>
      <c r="H1629" s="1" t="s">
        <v>76</v>
      </c>
      <c r="I1629" s="3">
        <v>149633</v>
      </c>
      <c r="J1629" s="3">
        <v>0</v>
      </c>
      <c r="K1629" s="1" t="s">
        <v>40</v>
      </c>
      <c r="L1629" s="1" t="s">
        <v>111</v>
      </c>
      <c r="M1629" s="1" t="s">
        <v>112</v>
      </c>
      <c r="N1629" s="1" t="s">
        <v>79</v>
      </c>
      <c r="O1629" s="1" t="s">
        <v>80</v>
      </c>
      <c r="P1629" s="1" t="s">
        <v>43</v>
      </c>
      <c r="Q1629" s="1" t="s">
        <v>43</v>
      </c>
      <c r="R1629" s="3">
        <v>0</v>
      </c>
      <c r="S1629" s="1" t="s">
        <v>44</v>
      </c>
      <c r="T1629" s="1" t="s">
        <v>45</v>
      </c>
      <c r="U1629" s="1" t="s">
        <v>75</v>
      </c>
      <c r="V1629" s="1" t="s">
        <v>46</v>
      </c>
      <c r="W1629" s="1" t="s">
        <v>81</v>
      </c>
      <c r="X1629" s="1" t="s">
        <v>82</v>
      </c>
      <c r="Y1629" s="1" t="s">
        <v>83</v>
      </c>
      <c r="Z1629" s="1" t="s">
        <v>84</v>
      </c>
      <c r="AA1629" s="1" t="s">
        <v>51</v>
      </c>
      <c r="AB1629" s="1" t="s">
        <v>82</v>
      </c>
      <c r="AC1629" s="1" t="s">
        <v>37</v>
      </c>
    </row>
    <row r="1630" spans="1:29" hidden="1" x14ac:dyDescent="0.25">
      <c r="A1630" s="1" t="s">
        <v>33</v>
      </c>
      <c r="B1630" s="1" t="s">
        <v>34</v>
      </c>
      <c r="C1630" s="2">
        <v>45688</v>
      </c>
      <c r="D1630" s="1" t="s">
        <v>73</v>
      </c>
      <c r="E1630" s="1" t="s">
        <v>74</v>
      </c>
      <c r="F1630" s="1" t="s">
        <v>37</v>
      </c>
      <c r="G1630" s="1" t="s">
        <v>75</v>
      </c>
      <c r="H1630" s="1" t="s">
        <v>76</v>
      </c>
      <c r="I1630" s="3">
        <v>49878</v>
      </c>
      <c r="J1630" s="3">
        <v>0</v>
      </c>
      <c r="K1630" s="1" t="s">
        <v>40</v>
      </c>
      <c r="L1630" s="1" t="s">
        <v>111</v>
      </c>
      <c r="M1630" s="1" t="s">
        <v>112</v>
      </c>
      <c r="N1630" s="1" t="s">
        <v>79</v>
      </c>
      <c r="O1630" s="1" t="s">
        <v>80</v>
      </c>
      <c r="P1630" s="1" t="s">
        <v>43</v>
      </c>
      <c r="Q1630" s="1" t="s">
        <v>43</v>
      </c>
      <c r="R1630" s="3">
        <v>0</v>
      </c>
      <c r="S1630" s="1" t="s">
        <v>44</v>
      </c>
      <c r="T1630" s="1" t="s">
        <v>45</v>
      </c>
      <c r="U1630" s="1" t="s">
        <v>75</v>
      </c>
      <c r="V1630" s="1" t="s">
        <v>46</v>
      </c>
      <c r="W1630" s="1" t="s">
        <v>81</v>
      </c>
      <c r="X1630" s="1" t="s">
        <v>82</v>
      </c>
      <c r="Y1630" s="1" t="s">
        <v>83</v>
      </c>
      <c r="Z1630" s="1" t="s">
        <v>84</v>
      </c>
      <c r="AA1630" s="1" t="s">
        <v>51</v>
      </c>
      <c r="AB1630" s="1" t="s">
        <v>82</v>
      </c>
      <c r="AC1630" s="1" t="s">
        <v>37</v>
      </c>
    </row>
    <row r="1631" spans="1:29" hidden="1" x14ac:dyDescent="0.25">
      <c r="A1631" s="1" t="s">
        <v>33</v>
      </c>
      <c r="B1631" s="1" t="s">
        <v>34</v>
      </c>
      <c r="C1631" s="2">
        <v>45688</v>
      </c>
      <c r="D1631" s="1" t="s">
        <v>73</v>
      </c>
      <c r="E1631" s="1" t="s">
        <v>74</v>
      </c>
      <c r="F1631" s="1" t="s">
        <v>37</v>
      </c>
      <c r="G1631" s="1" t="s">
        <v>75</v>
      </c>
      <c r="H1631" s="1" t="s">
        <v>76</v>
      </c>
      <c r="I1631" s="3">
        <v>474500</v>
      </c>
      <c r="J1631" s="3">
        <v>0</v>
      </c>
      <c r="K1631" s="1" t="s">
        <v>40</v>
      </c>
      <c r="L1631" s="1" t="s">
        <v>113</v>
      </c>
      <c r="M1631" s="1" t="s">
        <v>114</v>
      </c>
      <c r="N1631" s="1" t="s">
        <v>79</v>
      </c>
      <c r="O1631" s="1" t="s">
        <v>80</v>
      </c>
      <c r="P1631" s="1" t="s">
        <v>43</v>
      </c>
      <c r="Q1631" s="1" t="s">
        <v>43</v>
      </c>
      <c r="R1631" s="3">
        <v>0</v>
      </c>
      <c r="S1631" s="1" t="s">
        <v>44</v>
      </c>
      <c r="T1631" s="1" t="s">
        <v>45</v>
      </c>
      <c r="U1631" s="1" t="s">
        <v>75</v>
      </c>
      <c r="V1631" s="1" t="s">
        <v>46</v>
      </c>
      <c r="W1631" s="1" t="s">
        <v>81</v>
      </c>
      <c r="X1631" s="1" t="s">
        <v>82</v>
      </c>
      <c r="Y1631" s="1" t="s">
        <v>83</v>
      </c>
      <c r="Z1631" s="1" t="s">
        <v>84</v>
      </c>
      <c r="AA1631" s="1" t="s">
        <v>51</v>
      </c>
      <c r="AB1631" s="1" t="s">
        <v>82</v>
      </c>
      <c r="AC1631" s="1" t="s">
        <v>37</v>
      </c>
    </row>
    <row r="1632" spans="1:29" hidden="1" x14ac:dyDescent="0.25">
      <c r="A1632" s="1" t="s">
        <v>33</v>
      </c>
      <c r="B1632" s="1" t="s">
        <v>34</v>
      </c>
      <c r="C1632" s="2">
        <v>45688</v>
      </c>
      <c r="D1632" s="1" t="s">
        <v>73</v>
      </c>
      <c r="E1632" s="1" t="s">
        <v>74</v>
      </c>
      <c r="F1632" s="1" t="s">
        <v>37</v>
      </c>
      <c r="G1632" s="1" t="s">
        <v>75</v>
      </c>
      <c r="H1632" s="1" t="s">
        <v>76</v>
      </c>
      <c r="I1632" s="3">
        <v>711750</v>
      </c>
      <c r="J1632" s="3">
        <v>0</v>
      </c>
      <c r="K1632" s="1" t="s">
        <v>40</v>
      </c>
      <c r="L1632" s="1" t="s">
        <v>115</v>
      </c>
      <c r="M1632" s="1" t="s">
        <v>116</v>
      </c>
      <c r="N1632" s="1" t="s">
        <v>79</v>
      </c>
      <c r="O1632" s="1" t="s">
        <v>80</v>
      </c>
      <c r="P1632" s="1" t="s">
        <v>43</v>
      </c>
      <c r="Q1632" s="1" t="s">
        <v>43</v>
      </c>
      <c r="R1632" s="3">
        <v>0</v>
      </c>
      <c r="S1632" s="1" t="s">
        <v>44</v>
      </c>
      <c r="T1632" s="1" t="s">
        <v>45</v>
      </c>
      <c r="U1632" s="1" t="s">
        <v>75</v>
      </c>
      <c r="V1632" s="1" t="s">
        <v>46</v>
      </c>
      <c r="W1632" s="1" t="s">
        <v>81</v>
      </c>
      <c r="X1632" s="1" t="s">
        <v>82</v>
      </c>
      <c r="Y1632" s="1" t="s">
        <v>83</v>
      </c>
      <c r="Z1632" s="1" t="s">
        <v>84</v>
      </c>
      <c r="AA1632" s="1" t="s">
        <v>51</v>
      </c>
      <c r="AB1632" s="1" t="s">
        <v>82</v>
      </c>
      <c r="AC1632" s="1" t="s">
        <v>37</v>
      </c>
    </row>
    <row r="1633" spans="1:29" hidden="1" x14ac:dyDescent="0.25">
      <c r="A1633" s="1" t="s">
        <v>33</v>
      </c>
      <c r="B1633" s="1" t="s">
        <v>34</v>
      </c>
      <c r="C1633" s="2">
        <v>45688</v>
      </c>
      <c r="D1633" s="1" t="s">
        <v>73</v>
      </c>
      <c r="E1633" s="1" t="s">
        <v>74</v>
      </c>
      <c r="F1633" s="1" t="s">
        <v>37</v>
      </c>
      <c r="G1633" s="1" t="s">
        <v>75</v>
      </c>
      <c r="H1633" s="1" t="s">
        <v>76</v>
      </c>
      <c r="I1633" s="3">
        <v>616850</v>
      </c>
      <c r="J1633" s="3">
        <v>0</v>
      </c>
      <c r="K1633" s="1" t="s">
        <v>40</v>
      </c>
      <c r="L1633" s="1" t="s">
        <v>115</v>
      </c>
      <c r="M1633" s="1" t="s">
        <v>116</v>
      </c>
      <c r="N1633" s="1" t="s">
        <v>79</v>
      </c>
      <c r="O1633" s="1" t="s">
        <v>80</v>
      </c>
      <c r="P1633" s="1" t="s">
        <v>43</v>
      </c>
      <c r="Q1633" s="1" t="s">
        <v>43</v>
      </c>
      <c r="R1633" s="3">
        <v>0</v>
      </c>
      <c r="S1633" s="1" t="s">
        <v>44</v>
      </c>
      <c r="T1633" s="1" t="s">
        <v>45</v>
      </c>
      <c r="U1633" s="1" t="s">
        <v>75</v>
      </c>
      <c r="V1633" s="1" t="s">
        <v>46</v>
      </c>
      <c r="W1633" s="1" t="s">
        <v>81</v>
      </c>
      <c r="X1633" s="1" t="s">
        <v>82</v>
      </c>
      <c r="Y1633" s="1" t="s">
        <v>83</v>
      </c>
      <c r="Z1633" s="1" t="s">
        <v>84</v>
      </c>
      <c r="AA1633" s="1" t="s">
        <v>51</v>
      </c>
      <c r="AB1633" s="1" t="s">
        <v>82</v>
      </c>
      <c r="AC1633" s="1" t="s">
        <v>37</v>
      </c>
    </row>
    <row r="1634" spans="1:29" hidden="1" x14ac:dyDescent="0.25">
      <c r="A1634" s="1" t="s">
        <v>33</v>
      </c>
      <c r="B1634" s="1" t="s">
        <v>34</v>
      </c>
      <c r="C1634" s="2">
        <v>45688</v>
      </c>
      <c r="D1634" s="1" t="s">
        <v>73</v>
      </c>
      <c r="E1634" s="1" t="s">
        <v>74</v>
      </c>
      <c r="F1634" s="1" t="s">
        <v>37</v>
      </c>
      <c r="G1634" s="1" t="s">
        <v>75</v>
      </c>
      <c r="H1634" s="1" t="s">
        <v>76</v>
      </c>
      <c r="I1634" s="3">
        <v>711750</v>
      </c>
      <c r="J1634" s="3">
        <v>0</v>
      </c>
      <c r="K1634" s="1" t="s">
        <v>40</v>
      </c>
      <c r="L1634" s="1" t="s">
        <v>117</v>
      </c>
      <c r="M1634" s="1" t="s">
        <v>118</v>
      </c>
      <c r="N1634" s="1" t="s">
        <v>79</v>
      </c>
      <c r="O1634" s="1" t="s">
        <v>80</v>
      </c>
      <c r="P1634" s="1" t="s">
        <v>43</v>
      </c>
      <c r="Q1634" s="1" t="s">
        <v>43</v>
      </c>
      <c r="R1634" s="3">
        <v>0</v>
      </c>
      <c r="S1634" s="1" t="s">
        <v>44</v>
      </c>
      <c r="T1634" s="1" t="s">
        <v>45</v>
      </c>
      <c r="U1634" s="1" t="s">
        <v>75</v>
      </c>
      <c r="V1634" s="1" t="s">
        <v>46</v>
      </c>
      <c r="W1634" s="1" t="s">
        <v>81</v>
      </c>
      <c r="X1634" s="1" t="s">
        <v>82</v>
      </c>
      <c r="Y1634" s="1" t="s">
        <v>83</v>
      </c>
      <c r="Z1634" s="1" t="s">
        <v>84</v>
      </c>
      <c r="AA1634" s="1" t="s">
        <v>51</v>
      </c>
      <c r="AB1634" s="1" t="s">
        <v>82</v>
      </c>
      <c r="AC1634" s="1" t="s">
        <v>37</v>
      </c>
    </row>
    <row r="1635" spans="1:29" hidden="1" x14ac:dyDescent="0.25">
      <c r="A1635" s="1" t="s">
        <v>33</v>
      </c>
      <c r="B1635" s="1" t="s">
        <v>34</v>
      </c>
      <c r="C1635" s="2">
        <v>45688</v>
      </c>
      <c r="D1635" s="1" t="s">
        <v>73</v>
      </c>
      <c r="E1635" s="1" t="s">
        <v>74</v>
      </c>
      <c r="F1635" s="1" t="s">
        <v>37</v>
      </c>
      <c r="G1635" s="1" t="s">
        <v>75</v>
      </c>
      <c r="H1635" s="1" t="s">
        <v>76</v>
      </c>
      <c r="I1635" s="3">
        <v>664300</v>
      </c>
      <c r="J1635" s="3">
        <v>0</v>
      </c>
      <c r="K1635" s="1" t="s">
        <v>40</v>
      </c>
      <c r="L1635" s="1" t="s">
        <v>119</v>
      </c>
      <c r="M1635" s="1" t="s">
        <v>120</v>
      </c>
      <c r="N1635" s="1" t="s">
        <v>79</v>
      </c>
      <c r="O1635" s="1" t="s">
        <v>80</v>
      </c>
      <c r="P1635" s="1" t="s">
        <v>43</v>
      </c>
      <c r="Q1635" s="1" t="s">
        <v>43</v>
      </c>
      <c r="R1635" s="3">
        <v>0</v>
      </c>
      <c r="S1635" s="1" t="s">
        <v>44</v>
      </c>
      <c r="T1635" s="1" t="s">
        <v>45</v>
      </c>
      <c r="U1635" s="1" t="s">
        <v>75</v>
      </c>
      <c r="V1635" s="1" t="s">
        <v>46</v>
      </c>
      <c r="W1635" s="1" t="s">
        <v>81</v>
      </c>
      <c r="X1635" s="1" t="s">
        <v>82</v>
      </c>
      <c r="Y1635" s="1" t="s">
        <v>83</v>
      </c>
      <c r="Z1635" s="1" t="s">
        <v>84</v>
      </c>
      <c r="AA1635" s="1" t="s">
        <v>51</v>
      </c>
      <c r="AB1635" s="1" t="s">
        <v>82</v>
      </c>
      <c r="AC1635" s="1" t="s">
        <v>37</v>
      </c>
    </row>
    <row r="1636" spans="1:29" hidden="1" x14ac:dyDescent="0.25">
      <c r="A1636" s="1" t="s">
        <v>33</v>
      </c>
      <c r="B1636" s="1" t="s">
        <v>34</v>
      </c>
      <c r="C1636" s="2">
        <v>45688</v>
      </c>
      <c r="D1636" s="1" t="s">
        <v>73</v>
      </c>
      <c r="E1636" s="1" t="s">
        <v>74</v>
      </c>
      <c r="F1636" s="1" t="s">
        <v>37</v>
      </c>
      <c r="G1636" s="1" t="s">
        <v>75</v>
      </c>
      <c r="H1636" s="1" t="s">
        <v>76</v>
      </c>
      <c r="I1636" s="3">
        <v>47450</v>
      </c>
      <c r="J1636" s="3">
        <v>0</v>
      </c>
      <c r="K1636" s="1" t="s">
        <v>40</v>
      </c>
      <c r="L1636" s="1" t="s">
        <v>121</v>
      </c>
      <c r="M1636" s="1" t="s">
        <v>122</v>
      </c>
      <c r="N1636" s="1" t="s">
        <v>79</v>
      </c>
      <c r="O1636" s="1" t="s">
        <v>80</v>
      </c>
      <c r="P1636" s="1" t="s">
        <v>43</v>
      </c>
      <c r="Q1636" s="1" t="s">
        <v>43</v>
      </c>
      <c r="R1636" s="3">
        <v>0</v>
      </c>
      <c r="S1636" s="1" t="s">
        <v>44</v>
      </c>
      <c r="T1636" s="1" t="s">
        <v>45</v>
      </c>
      <c r="U1636" s="1" t="s">
        <v>75</v>
      </c>
      <c r="V1636" s="1" t="s">
        <v>46</v>
      </c>
      <c r="W1636" s="1" t="s">
        <v>81</v>
      </c>
      <c r="X1636" s="1" t="s">
        <v>82</v>
      </c>
      <c r="Y1636" s="1" t="s">
        <v>83</v>
      </c>
      <c r="Z1636" s="1" t="s">
        <v>84</v>
      </c>
      <c r="AA1636" s="1" t="s">
        <v>51</v>
      </c>
      <c r="AB1636" s="1" t="s">
        <v>82</v>
      </c>
      <c r="AC1636" s="1" t="s">
        <v>37</v>
      </c>
    </row>
    <row r="1637" spans="1:29" hidden="1" x14ac:dyDescent="0.25">
      <c r="A1637" s="1" t="s">
        <v>33</v>
      </c>
      <c r="B1637" s="1" t="s">
        <v>34</v>
      </c>
      <c r="C1637" s="2">
        <v>45688</v>
      </c>
      <c r="D1637" s="1" t="s">
        <v>73</v>
      </c>
      <c r="E1637" s="1" t="s">
        <v>74</v>
      </c>
      <c r="F1637" s="1" t="s">
        <v>37</v>
      </c>
      <c r="G1637" s="1" t="s">
        <v>75</v>
      </c>
      <c r="H1637" s="1" t="s">
        <v>76</v>
      </c>
      <c r="I1637" s="3">
        <v>50885</v>
      </c>
      <c r="J1637" s="3">
        <v>0</v>
      </c>
      <c r="K1637" s="1" t="s">
        <v>40</v>
      </c>
      <c r="L1637" s="1" t="s">
        <v>123</v>
      </c>
      <c r="M1637" s="1" t="s">
        <v>124</v>
      </c>
      <c r="N1637" s="1" t="s">
        <v>79</v>
      </c>
      <c r="O1637" s="1" t="s">
        <v>80</v>
      </c>
      <c r="P1637" s="1" t="s">
        <v>43</v>
      </c>
      <c r="Q1637" s="1" t="s">
        <v>43</v>
      </c>
      <c r="R1637" s="3">
        <v>0</v>
      </c>
      <c r="S1637" s="1" t="s">
        <v>44</v>
      </c>
      <c r="T1637" s="1" t="s">
        <v>45</v>
      </c>
      <c r="U1637" s="1" t="s">
        <v>75</v>
      </c>
      <c r="V1637" s="1" t="s">
        <v>46</v>
      </c>
      <c r="W1637" s="1" t="s">
        <v>81</v>
      </c>
      <c r="X1637" s="1" t="s">
        <v>82</v>
      </c>
      <c r="Y1637" s="1" t="s">
        <v>83</v>
      </c>
      <c r="Z1637" s="1" t="s">
        <v>84</v>
      </c>
      <c r="AA1637" s="1" t="s">
        <v>51</v>
      </c>
      <c r="AB1637" s="1" t="s">
        <v>82</v>
      </c>
      <c r="AC1637" s="1" t="s">
        <v>37</v>
      </c>
    </row>
    <row r="1638" spans="1:29" hidden="1" x14ac:dyDescent="0.25">
      <c r="A1638" s="1" t="s">
        <v>33</v>
      </c>
      <c r="B1638" s="1" t="s">
        <v>34</v>
      </c>
      <c r="C1638" s="2">
        <v>45688</v>
      </c>
      <c r="D1638" s="1" t="s">
        <v>73</v>
      </c>
      <c r="E1638" s="1" t="s">
        <v>74</v>
      </c>
      <c r="F1638" s="1" t="s">
        <v>37</v>
      </c>
      <c r="G1638" s="1" t="s">
        <v>75</v>
      </c>
      <c r="H1638" s="1" t="s">
        <v>76</v>
      </c>
      <c r="I1638" s="3">
        <v>711750</v>
      </c>
      <c r="J1638" s="3">
        <v>0</v>
      </c>
      <c r="K1638" s="1" t="s">
        <v>40</v>
      </c>
      <c r="L1638" s="1" t="s">
        <v>125</v>
      </c>
      <c r="M1638" s="1" t="s">
        <v>126</v>
      </c>
      <c r="N1638" s="1" t="s">
        <v>79</v>
      </c>
      <c r="O1638" s="1" t="s">
        <v>80</v>
      </c>
      <c r="P1638" s="1" t="s">
        <v>43</v>
      </c>
      <c r="Q1638" s="1" t="s">
        <v>43</v>
      </c>
      <c r="R1638" s="3">
        <v>0</v>
      </c>
      <c r="S1638" s="1" t="s">
        <v>44</v>
      </c>
      <c r="T1638" s="1" t="s">
        <v>45</v>
      </c>
      <c r="U1638" s="1" t="s">
        <v>75</v>
      </c>
      <c r="V1638" s="1" t="s">
        <v>46</v>
      </c>
      <c r="W1638" s="1" t="s">
        <v>81</v>
      </c>
      <c r="X1638" s="1" t="s">
        <v>82</v>
      </c>
      <c r="Y1638" s="1" t="s">
        <v>83</v>
      </c>
      <c r="Z1638" s="1" t="s">
        <v>84</v>
      </c>
      <c r="AA1638" s="1" t="s">
        <v>51</v>
      </c>
      <c r="AB1638" s="1" t="s">
        <v>82</v>
      </c>
      <c r="AC1638" s="1" t="s">
        <v>37</v>
      </c>
    </row>
    <row r="1639" spans="1:29" hidden="1" x14ac:dyDescent="0.25">
      <c r="A1639" s="1" t="s">
        <v>33</v>
      </c>
      <c r="B1639" s="1" t="s">
        <v>34</v>
      </c>
      <c r="C1639" s="2">
        <v>45688</v>
      </c>
      <c r="D1639" s="1" t="s">
        <v>73</v>
      </c>
      <c r="E1639" s="1" t="s">
        <v>74</v>
      </c>
      <c r="F1639" s="1" t="s">
        <v>37</v>
      </c>
      <c r="G1639" s="1" t="s">
        <v>75</v>
      </c>
      <c r="H1639" s="1" t="s">
        <v>76</v>
      </c>
      <c r="I1639" s="3">
        <v>711750</v>
      </c>
      <c r="J1639" s="3">
        <v>0</v>
      </c>
      <c r="K1639" s="1" t="s">
        <v>40</v>
      </c>
      <c r="L1639" s="1" t="s">
        <v>125</v>
      </c>
      <c r="M1639" s="1" t="s">
        <v>126</v>
      </c>
      <c r="N1639" s="1" t="s">
        <v>79</v>
      </c>
      <c r="O1639" s="1" t="s">
        <v>80</v>
      </c>
      <c r="P1639" s="1" t="s">
        <v>43</v>
      </c>
      <c r="Q1639" s="1" t="s">
        <v>43</v>
      </c>
      <c r="R1639" s="3">
        <v>0</v>
      </c>
      <c r="S1639" s="1" t="s">
        <v>44</v>
      </c>
      <c r="T1639" s="1" t="s">
        <v>45</v>
      </c>
      <c r="U1639" s="1" t="s">
        <v>75</v>
      </c>
      <c r="V1639" s="1" t="s">
        <v>46</v>
      </c>
      <c r="W1639" s="1" t="s">
        <v>81</v>
      </c>
      <c r="X1639" s="1" t="s">
        <v>82</v>
      </c>
      <c r="Y1639" s="1" t="s">
        <v>83</v>
      </c>
      <c r="Z1639" s="1" t="s">
        <v>84</v>
      </c>
      <c r="AA1639" s="1" t="s">
        <v>51</v>
      </c>
      <c r="AB1639" s="1" t="s">
        <v>82</v>
      </c>
      <c r="AC1639" s="1" t="s">
        <v>37</v>
      </c>
    </row>
    <row r="1640" spans="1:29" hidden="1" x14ac:dyDescent="0.25">
      <c r="A1640" s="1" t="s">
        <v>33</v>
      </c>
      <c r="B1640" s="1" t="s">
        <v>34</v>
      </c>
      <c r="C1640" s="2">
        <v>45688</v>
      </c>
      <c r="D1640" s="1" t="s">
        <v>73</v>
      </c>
      <c r="E1640" s="1" t="s">
        <v>74</v>
      </c>
      <c r="F1640" s="1" t="s">
        <v>37</v>
      </c>
      <c r="G1640" s="1" t="s">
        <v>75</v>
      </c>
      <c r="H1640" s="1" t="s">
        <v>76</v>
      </c>
      <c r="I1640" s="3">
        <v>47450</v>
      </c>
      <c r="J1640" s="3">
        <v>0</v>
      </c>
      <c r="K1640" s="1" t="s">
        <v>40</v>
      </c>
      <c r="L1640" s="1" t="s">
        <v>127</v>
      </c>
      <c r="M1640" s="1" t="s">
        <v>128</v>
      </c>
      <c r="N1640" s="1" t="s">
        <v>79</v>
      </c>
      <c r="O1640" s="1" t="s">
        <v>80</v>
      </c>
      <c r="P1640" s="1" t="s">
        <v>43</v>
      </c>
      <c r="Q1640" s="1" t="s">
        <v>43</v>
      </c>
      <c r="R1640" s="3">
        <v>0</v>
      </c>
      <c r="S1640" s="1" t="s">
        <v>44</v>
      </c>
      <c r="T1640" s="1" t="s">
        <v>45</v>
      </c>
      <c r="U1640" s="1" t="s">
        <v>75</v>
      </c>
      <c r="V1640" s="1" t="s">
        <v>46</v>
      </c>
      <c r="W1640" s="1" t="s">
        <v>81</v>
      </c>
      <c r="X1640" s="1" t="s">
        <v>82</v>
      </c>
      <c r="Y1640" s="1" t="s">
        <v>83</v>
      </c>
      <c r="Z1640" s="1" t="s">
        <v>84</v>
      </c>
      <c r="AA1640" s="1" t="s">
        <v>51</v>
      </c>
      <c r="AB1640" s="1" t="s">
        <v>82</v>
      </c>
      <c r="AC1640" s="1" t="s">
        <v>37</v>
      </c>
    </row>
    <row r="1641" spans="1:29" hidden="1" x14ac:dyDescent="0.25">
      <c r="A1641" s="1" t="s">
        <v>33</v>
      </c>
      <c r="B1641" s="1" t="s">
        <v>34</v>
      </c>
      <c r="C1641" s="2">
        <v>45688</v>
      </c>
      <c r="D1641" s="1" t="s">
        <v>73</v>
      </c>
      <c r="E1641" s="1" t="s">
        <v>74</v>
      </c>
      <c r="F1641" s="1" t="s">
        <v>37</v>
      </c>
      <c r="G1641" s="1" t="s">
        <v>75</v>
      </c>
      <c r="H1641" s="1" t="s">
        <v>76</v>
      </c>
      <c r="I1641" s="3">
        <v>284700</v>
      </c>
      <c r="J1641" s="3">
        <v>0</v>
      </c>
      <c r="K1641" s="1" t="s">
        <v>40</v>
      </c>
      <c r="L1641" s="1" t="s">
        <v>129</v>
      </c>
      <c r="M1641" s="1" t="s">
        <v>130</v>
      </c>
      <c r="N1641" s="1" t="s">
        <v>79</v>
      </c>
      <c r="O1641" s="1" t="s">
        <v>80</v>
      </c>
      <c r="P1641" s="1" t="s">
        <v>43</v>
      </c>
      <c r="Q1641" s="1" t="s">
        <v>43</v>
      </c>
      <c r="R1641" s="3">
        <v>0</v>
      </c>
      <c r="S1641" s="1" t="s">
        <v>44</v>
      </c>
      <c r="T1641" s="1" t="s">
        <v>45</v>
      </c>
      <c r="U1641" s="1" t="s">
        <v>75</v>
      </c>
      <c r="V1641" s="1" t="s">
        <v>46</v>
      </c>
      <c r="W1641" s="1" t="s">
        <v>81</v>
      </c>
      <c r="X1641" s="1" t="s">
        <v>82</v>
      </c>
      <c r="Y1641" s="1" t="s">
        <v>83</v>
      </c>
      <c r="Z1641" s="1" t="s">
        <v>84</v>
      </c>
      <c r="AA1641" s="1" t="s">
        <v>51</v>
      </c>
      <c r="AB1641" s="1" t="s">
        <v>82</v>
      </c>
      <c r="AC1641" s="1" t="s">
        <v>37</v>
      </c>
    </row>
    <row r="1642" spans="1:29" hidden="1" x14ac:dyDescent="0.25">
      <c r="A1642" s="1" t="s">
        <v>33</v>
      </c>
      <c r="B1642" s="1" t="s">
        <v>34</v>
      </c>
      <c r="C1642" s="2">
        <v>45688</v>
      </c>
      <c r="D1642" s="1" t="s">
        <v>73</v>
      </c>
      <c r="E1642" s="1" t="s">
        <v>74</v>
      </c>
      <c r="F1642" s="1" t="s">
        <v>37</v>
      </c>
      <c r="G1642" s="1" t="s">
        <v>75</v>
      </c>
      <c r="H1642" s="1" t="s">
        <v>76</v>
      </c>
      <c r="I1642" s="3">
        <v>99291</v>
      </c>
      <c r="J1642" s="3">
        <v>0</v>
      </c>
      <c r="K1642" s="1" t="s">
        <v>40</v>
      </c>
      <c r="L1642" s="1" t="s">
        <v>131</v>
      </c>
      <c r="M1642" s="1" t="s">
        <v>132</v>
      </c>
      <c r="N1642" s="1" t="s">
        <v>79</v>
      </c>
      <c r="O1642" s="1" t="s">
        <v>80</v>
      </c>
      <c r="P1642" s="1" t="s">
        <v>43</v>
      </c>
      <c r="Q1642" s="1" t="s">
        <v>43</v>
      </c>
      <c r="R1642" s="3">
        <v>0</v>
      </c>
      <c r="S1642" s="1" t="s">
        <v>44</v>
      </c>
      <c r="T1642" s="1" t="s">
        <v>45</v>
      </c>
      <c r="U1642" s="1" t="s">
        <v>75</v>
      </c>
      <c r="V1642" s="1" t="s">
        <v>46</v>
      </c>
      <c r="W1642" s="1" t="s">
        <v>81</v>
      </c>
      <c r="X1642" s="1" t="s">
        <v>82</v>
      </c>
      <c r="Y1642" s="1" t="s">
        <v>83</v>
      </c>
      <c r="Z1642" s="1" t="s">
        <v>84</v>
      </c>
      <c r="AA1642" s="1" t="s">
        <v>51</v>
      </c>
      <c r="AB1642" s="1" t="s">
        <v>82</v>
      </c>
      <c r="AC1642" s="1" t="s">
        <v>37</v>
      </c>
    </row>
    <row r="1643" spans="1:29" hidden="1" x14ac:dyDescent="0.25">
      <c r="A1643" s="1" t="s">
        <v>33</v>
      </c>
      <c r="B1643" s="1" t="s">
        <v>34</v>
      </c>
      <c r="C1643" s="2">
        <v>45688</v>
      </c>
      <c r="D1643" s="1" t="s">
        <v>73</v>
      </c>
      <c r="E1643" s="1" t="s">
        <v>74</v>
      </c>
      <c r="F1643" s="1" t="s">
        <v>37</v>
      </c>
      <c r="G1643" s="1" t="s">
        <v>75</v>
      </c>
      <c r="H1643" s="1" t="s">
        <v>76</v>
      </c>
      <c r="I1643" s="3">
        <v>47450</v>
      </c>
      <c r="J1643" s="3">
        <v>0</v>
      </c>
      <c r="K1643" s="1" t="s">
        <v>40</v>
      </c>
      <c r="L1643" s="1" t="s">
        <v>133</v>
      </c>
      <c r="M1643" s="1" t="s">
        <v>134</v>
      </c>
      <c r="N1643" s="1" t="s">
        <v>79</v>
      </c>
      <c r="O1643" s="1" t="s">
        <v>80</v>
      </c>
      <c r="P1643" s="1" t="s">
        <v>43</v>
      </c>
      <c r="Q1643" s="1" t="s">
        <v>43</v>
      </c>
      <c r="R1643" s="3">
        <v>0</v>
      </c>
      <c r="S1643" s="1" t="s">
        <v>44</v>
      </c>
      <c r="T1643" s="1" t="s">
        <v>45</v>
      </c>
      <c r="U1643" s="1" t="s">
        <v>75</v>
      </c>
      <c r="V1643" s="1" t="s">
        <v>46</v>
      </c>
      <c r="W1643" s="1" t="s">
        <v>81</v>
      </c>
      <c r="X1643" s="1" t="s">
        <v>82</v>
      </c>
      <c r="Y1643" s="1" t="s">
        <v>83</v>
      </c>
      <c r="Z1643" s="1" t="s">
        <v>84</v>
      </c>
      <c r="AA1643" s="1" t="s">
        <v>51</v>
      </c>
      <c r="AB1643" s="1" t="s">
        <v>82</v>
      </c>
      <c r="AC1643" s="1" t="s">
        <v>37</v>
      </c>
    </row>
    <row r="1644" spans="1:29" hidden="1" x14ac:dyDescent="0.25">
      <c r="A1644" s="1" t="s">
        <v>33</v>
      </c>
      <c r="B1644" s="1" t="s">
        <v>34</v>
      </c>
      <c r="C1644" s="2">
        <v>45688</v>
      </c>
      <c r="D1644" s="1" t="s">
        <v>73</v>
      </c>
      <c r="E1644" s="1" t="s">
        <v>74</v>
      </c>
      <c r="F1644" s="1" t="s">
        <v>37</v>
      </c>
      <c r="G1644" s="1" t="s">
        <v>75</v>
      </c>
      <c r="H1644" s="1" t="s">
        <v>76</v>
      </c>
      <c r="I1644" s="3">
        <v>711750</v>
      </c>
      <c r="J1644" s="3">
        <v>0</v>
      </c>
      <c r="K1644" s="1" t="s">
        <v>40</v>
      </c>
      <c r="L1644" s="1" t="s">
        <v>135</v>
      </c>
      <c r="M1644" s="1" t="s">
        <v>136</v>
      </c>
      <c r="N1644" s="1" t="s">
        <v>79</v>
      </c>
      <c r="O1644" s="1" t="s">
        <v>80</v>
      </c>
      <c r="P1644" s="1" t="s">
        <v>43</v>
      </c>
      <c r="Q1644" s="1" t="s">
        <v>43</v>
      </c>
      <c r="R1644" s="3">
        <v>0</v>
      </c>
      <c r="S1644" s="1" t="s">
        <v>44</v>
      </c>
      <c r="T1644" s="1" t="s">
        <v>45</v>
      </c>
      <c r="U1644" s="1" t="s">
        <v>75</v>
      </c>
      <c r="V1644" s="1" t="s">
        <v>46</v>
      </c>
      <c r="W1644" s="1" t="s">
        <v>81</v>
      </c>
      <c r="X1644" s="1" t="s">
        <v>82</v>
      </c>
      <c r="Y1644" s="1" t="s">
        <v>83</v>
      </c>
      <c r="Z1644" s="1" t="s">
        <v>84</v>
      </c>
      <c r="AA1644" s="1" t="s">
        <v>51</v>
      </c>
      <c r="AB1644" s="1" t="s">
        <v>82</v>
      </c>
      <c r="AC1644" s="1" t="s">
        <v>37</v>
      </c>
    </row>
    <row r="1645" spans="1:29" hidden="1" x14ac:dyDescent="0.25">
      <c r="A1645" s="1" t="s">
        <v>33</v>
      </c>
      <c r="B1645" s="1" t="s">
        <v>34</v>
      </c>
      <c r="C1645" s="2">
        <v>45688</v>
      </c>
      <c r="D1645" s="1" t="s">
        <v>73</v>
      </c>
      <c r="E1645" s="1" t="s">
        <v>74</v>
      </c>
      <c r="F1645" s="1" t="s">
        <v>37</v>
      </c>
      <c r="G1645" s="1" t="s">
        <v>75</v>
      </c>
      <c r="H1645" s="1" t="s">
        <v>76</v>
      </c>
      <c r="I1645" s="3">
        <v>616850</v>
      </c>
      <c r="J1645" s="3">
        <v>0</v>
      </c>
      <c r="K1645" s="1" t="s">
        <v>40</v>
      </c>
      <c r="L1645" s="1" t="s">
        <v>135</v>
      </c>
      <c r="M1645" s="1" t="s">
        <v>136</v>
      </c>
      <c r="N1645" s="1" t="s">
        <v>79</v>
      </c>
      <c r="O1645" s="1" t="s">
        <v>80</v>
      </c>
      <c r="P1645" s="1" t="s">
        <v>43</v>
      </c>
      <c r="Q1645" s="1" t="s">
        <v>43</v>
      </c>
      <c r="R1645" s="3">
        <v>0</v>
      </c>
      <c r="S1645" s="1" t="s">
        <v>44</v>
      </c>
      <c r="T1645" s="1" t="s">
        <v>45</v>
      </c>
      <c r="U1645" s="1" t="s">
        <v>75</v>
      </c>
      <c r="V1645" s="1" t="s">
        <v>46</v>
      </c>
      <c r="W1645" s="1" t="s">
        <v>81</v>
      </c>
      <c r="X1645" s="1" t="s">
        <v>82</v>
      </c>
      <c r="Y1645" s="1" t="s">
        <v>83</v>
      </c>
      <c r="Z1645" s="1" t="s">
        <v>84</v>
      </c>
      <c r="AA1645" s="1" t="s">
        <v>51</v>
      </c>
      <c r="AB1645" s="1" t="s">
        <v>82</v>
      </c>
      <c r="AC1645" s="1" t="s">
        <v>37</v>
      </c>
    </row>
    <row r="1646" spans="1:29" hidden="1" x14ac:dyDescent="0.25">
      <c r="A1646" s="1" t="s">
        <v>33</v>
      </c>
      <c r="B1646" s="1" t="s">
        <v>34</v>
      </c>
      <c r="C1646" s="2">
        <v>45688</v>
      </c>
      <c r="D1646" s="1" t="s">
        <v>73</v>
      </c>
      <c r="E1646" s="1" t="s">
        <v>74</v>
      </c>
      <c r="F1646" s="1" t="s">
        <v>37</v>
      </c>
      <c r="G1646" s="1" t="s">
        <v>75</v>
      </c>
      <c r="H1646" s="1" t="s">
        <v>76</v>
      </c>
      <c r="I1646" s="3">
        <v>569400</v>
      </c>
      <c r="J1646" s="3">
        <v>0</v>
      </c>
      <c r="K1646" s="1" t="s">
        <v>40</v>
      </c>
      <c r="L1646" s="1" t="s">
        <v>137</v>
      </c>
      <c r="M1646" s="1" t="s">
        <v>138</v>
      </c>
      <c r="N1646" s="1" t="s">
        <v>89</v>
      </c>
      <c r="O1646" s="1" t="s">
        <v>90</v>
      </c>
      <c r="P1646" s="1" t="s">
        <v>43</v>
      </c>
      <c r="Q1646" s="1" t="s">
        <v>43</v>
      </c>
      <c r="R1646" s="3">
        <v>0</v>
      </c>
      <c r="S1646" s="1" t="s">
        <v>44</v>
      </c>
      <c r="T1646" s="1" t="s">
        <v>45</v>
      </c>
      <c r="U1646" s="1" t="s">
        <v>75</v>
      </c>
      <c r="V1646" s="1" t="s">
        <v>46</v>
      </c>
      <c r="W1646" s="1" t="s">
        <v>81</v>
      </c>
      <c r="X1646" s="1" t="s">
        <v>82</v>
      </c>
      <c r="Y1646" s="1" t="s">
        <v>83</v>
      </c>
      <c r="Z1646" s="1" t="s">
        <v>84</v>
      </c>
      <c r="AA1646" s="1" t="s">
        <v>51</v>
      </c>
      <c r="AB1646" s="1" t="s">
        <v>82</v>
      </c>
      <c r="AC1646" s="1" t="s">
        <v>37</v>
      </c>
    </row>
    <row r="1647" spans="1:29" hidden="1" x14ac:dyDescent="0.25">
      <c r="A1647" s="1" t="s">
        <v>33</v>
      </c>
      <c r="B1647" s="1" t="s">
        <v>34</v>
      </c>
      <c r="C1647" s="2">
        <v>45688</v>
      </c>
      <c r="D1647" s="1" t="s">
        <v>73</v>
      </c>
      <c r="E1647" s="1" t="s">
        <v>74</v>
      </c>
      <c r="F1647" s="1" t="s">
        <v>37</v>
      </c>
      <c r="G1647" s="1" t="s">
        <v>75</v>
      </c>
      <c r="H1647" s="1" t="s">
        <v>76</v>
      </c>
      <c r="I1647" s="3">
        <v>142350</v>
      </c>
      <c r="J1647" s="3">
        <v>0</v>
      </c>
      <c r="K1647" s="1" t="s">
        <v>40</v>
      </c>
      <c r="L1647" s="1" t="s">
        <v>139</v>
      </c>
      <c r="M1647" s="1" t="s">
        <v>140</v>
      </c>
      <c r="N1647" s="1" t="s">
        <v>79</v>
      </c>
      <c r="O1647" s="1" t="s">
        <v>80</v>
      </c>
      <c r="P1647" s="1" t="s">
        <v>43</v>
      </c>
      <c r="Q1647" s="1" t="s">
        <v>43</v>
      </c>
      <c r="R1647" s="3">
        <v>0</v>
      </c>
      <c r="S1647" s="1" t="s">
        <v>44</v>
      </c>
      <c r="T1647" s="1" t="s">
        <v>45</v>
      </c>
      <c r="U1647" s="1" t="s">
        <v>75</v>
      </c>
      <c r="V1647" s="1" t="s">
        <v>46</v>
      </c>
      <c r="W1647" s="1" t="s">
        <v>81</v>
      </c>
      <c r="X1647" s="1" t="s">
        <v>82</v>
      </c>
      <c r="Y1647" s="1" t="s">
        <v>83</v>
      </c>
      <c r="Z1647" s="1" t="s">
        <v>84</v>
      </c>
      <c r="AA1647" s="1" t="s">
        <v>51</v>
      </c>
      <c r="AB1647" s="1" t="s">
        <v>82</v>
      </c>
      <c r="AC1647" s="1" t="s">
        <v>37</v>
      </c>
    </row>
    <row r="1648" spans="1:29" hidden="1" x14ac:dyDescent="0.25">
      <c r="A1648" s="1" t="s">
        <v>33</v>
      </c>
      <c r="B1648" s="1" t="s">
        <v>34</v>
      </c>
      <c r="C1648" s="2">
        <v>45688</v>
      </c>
      <c r="D1648" s="1" t="s">
        <v>73</v>
      </c>
      <c r="E1648" s="1" t="s">
        <v>74</v>
      </c>
      <c r="F1648" s="1" t="s">
        <v>37</v>
      </c>
      <c r="G1648" s="1" t="s">
        <v>75</v>
      </c>
      <c r="H1648" s="1" t="s">
        <v>76</v>
      </c>
      <c r="I1648" s="3">
        <v>379600</v>
      </c>
      <c r="J1648" s="3">
        <v>0</v>
      </c>
      <c r="K1648" s="1" t="s">
        <v>40</v>
      </c>
      <c r="L1648" s="1" t="s">
        <v>139</v>
      </c>
      <c r="M1648" s="1" t="s">
        <v>140</v>
      </c>
      <c r="N1648" s="1" t="s">
        <v>79</v>
      </c>
      <c r="O1648" s="1" t="s">
        <v>80</v>
      </c>
      <c r="P1648" s="1" t="s">
        <v>43</v>
      </c>
      <c r="Q1648" s="1" t="s">
        <v>43</v>
      </c>
      <c r="R1648" s="3">
        <v>0</v>
      </c>
      <c r="S1648" s="1" t="s">
        <v>44</v>
      </c>
      <c r="T1648" s="1" t="s">
        <v>45</v>
      </c>
      <c r="U1648" s="1" t="s">
        <v>75</v>
      </c>
      <c r="V1648" s="1" t="s">
        <v>46</v>
      </c>
      <c r="W1648" s="1" t="s">
        <v>81</v>
      </c>
      <c r="X1648" s="1" t="s">
        <v>82</v>
      </c>
      <c r="Y1648" s="1" t="s">
        <v>83</v>
      </c>
      <c r="Z1648" s="1" t="s">
        <v>84</v>
      </c>
      <c r="AA1648" s="1" t="s">
        <v>51</v>
      </c>
      <c r="AB1648" s="1" t="s">
        <v>82</v>
      </c>
      <c r="AC1648" s="1" t="s">
        <v>37</v>
      </c>
    </row>
    <row r="1649" spans="1:29" hidden="1" x14ac:dyDescent="0.25">
      <c r="A1649" s="1" t="s">
        <v>33</v>
      </c>
      <c r="B1649" s="1" t="s">
        <v>34</v>
      </c>
      <c r="C1649" s="2">
        <v>45688</v>
      </c>
      <c r="D1649" s="1" t="s">
        <v>73</v>
      </c>
      <c r="E1649" s="1" t="s">
        <v>74</v>
      </c>
      <c r="F1649" s="1" t="s">
        <v>37</v>
      </c>
      <c r="G1649" s="1" t="s">
        <v>75</v>
      </c>
      <c r="H1649" s="1" t="s">
        <v>76</v>
      </c>
      <c r="I1649" s="3">
        <v>47450</v>
      </c>
      <c r="J1649" s="3">
        <v>0</v>
      </c>
      <c r="K1649" s="1" t="s">
        <v>40</v>
      </c>
      <c r="L1649" s="1" t="s">
        <v>141</v>
      </c>
      <c r="M1649" s="1" t="s">
        <v>142</v>
      </c>
      <c r="N1649" s="1" t="s">
        <v>79</v>
      </c>
      <c r="O1649" s="1" t="s">
        <v>80</v>
      </c>
      <c r="P1649" s="1" t="s">
        <v>43</v>
      </c>
      <c r="Q1649" s="1" t="s">
        <v>43</v>
      </c>
      <c r="R1649" s="3">
        <v>0</v>
      </c>
      <c r="S1649" s="1" t="s">
        <v>44</v>
      </c>
      <c r="T1649" s="1" t="s">
        <v>45</v>
      </c>
      <c r="U1649" s="1" t="s">
        <v>75</v>
      </c>
      <c r="V1649" s="1" t="s">
        <v>46</v>
      </c>
      <c r="W1649" s="1" t="s">
        <v>81</v>
      </c>
      <c r="X1649" s="1" t="s">
        <v>82</v>
      </c>
      <c r="Y1649" s="1" t="s">
        <v>83</v>
      </c>
      <c r="Z1649" s="1" t="s">
        <v>84</v>
      </c>
      <c r="AA1649" s="1" t="s">
        <v>51</v>
      </c>
      <c r="AB1649" s="1" t="s">
        <v>82</v>
      </c>
      <c r="AC1649" s="1" t="s">
        <v>37</v>
      </c>
    </row>
    <row r="1650" spans="1:29" hidden="1" x14ac:dyDescent="0.25">
      <c r="A1650" s="1" t="s">
        <v>33</v>
      </c>
      <c r="B1650" s="1" t="s">
        <v>34</v>
      </c>
      <c r="C1650" s="2">
        <v>45688</v>
      </c>
      <c r="D1650" s="1" t="s">
        <v>73</v>
      </c>
      <c r="E1650" s="1" t="s">
        <v>74</v>
      </c>
      <c r="F1650" s="1" t="s">
        <v>37</v>
      </c>
      <c r="G1650" s="1" t="s">
        <v>75</v>
      </c>
      <c r="H1650" s="1" t="s">
        <v>76</v>
      </c>
      <c r="I1650" s="3">
        <v>284700</v>
      </c>
      <c r="J1650" s="3">
        <v>0</v>
      </c>
      <c r="K1650" s="1" t="s">
        <v>40</v>
      </c>
      <c r="L1650" s="1" t="s">
        <v>141</v>
      </c>
      <c r="M1650" s="1" t="s">
        <v>142</v>
      </c>
      <c r="N1650" s="1" t="s">
        <v>79</v>
      </c>
      <c r="O1650" s="1" t="s">
        <v>80</v>
      </c>
      <c r="P1650" s="1" t="s">
        <v>43</v>
      </c>
      <c r="Q1650" s="1" t="s">
        <v>43</v>
      </c>
      <c r="R1650" s="3">
        <v>0</v>
      </c>
      <c r="S1650" s="1" t="s">
        <v>44</v>
      </c>
      <c r="T1650" s="1" t="s">
        <v>45</v>
      </c>
      <c r="U1650" s="1" t="s">
        <v>75</v>
      </c>
      <c r="V1650" s="1" t="s">
        <v>46</v>
      </c>
      <c r="W1650" s="1" t="s">
        <v>81</v>
      </c>
      <c r="X1650" s="1" t="s">
        <v>82</v>
      </c>
      <c r="Y1650" s="1" t="s">
        <v>83</v>
      </c>
      <c r="Z1650" s="1" t="s">
        <v>84</v>
      </c>
      <c r="AA1650" s="1" t="s">
        <v>51</v>
      </c>
      <c r="AB1650" s="1" t="s">
        <v>82</v>
      </c>
      <c r="AC1650" s="1" t="s">
        <v>37</v>
      </c>
    </row>
    <row r="1651" spans="1:29" x14ac:dyDescent="0.25">
      <c r="A1651" s="1" t="s">
        <v>33</v>
      </c>
      <c r="B1651" s="1" t="s">
        <v>34</v>
      </c>
      <c r="C1651" s="2">
        <v>45667</v>
      </c>
      <c r="D1651" s="1" t="s">
        <v>35</v>
      </c>
      <c r="E1651" s="1" t="s">
        <v>36</v>
      </c>
      <c r="F1651" s="1" t="s">
        <v>37</v>
      </c>
      <c r="G1651" s="1" t="s">
        <v>65</v>
      </c>
      <c r="H1651" s="1" t="s">
        <v>66</v>
      </c>
      <c r="I1651" s="3">
        <v>0</v>
      </c>
      <c r="J1651" s="54">
        <v>780001</v>
      </c>
      <c r="K1651" s="1" t="s">
        <v>40</v>
      </c>
      <c r="L1651" s="1" t="s">
        <v>67</v>
      </c>
      <c r="M1651" s="1" t="s">
        <v>68</v>
      </c>
      <c r="N1651" s="1" t="s">
        <v>37</v>
      </c>
      <c r="O1651" s="1" t="s">
        <v>43</v>
      </c>
      <c r="P1651" s="1" t="s">
        <v>43</v>
      </c>
      <c r="Q1651" s="1" t="s">
        <v>43</v>
      </c>
      <c r="R1651" s="3">
        <v>0</v>
      </c>
      <c r="S1651" s="1" t="s">
        <v>44</v>
      </c>
      <c r="T1651" s="1" t="s">
        <v>45</v>
      </c>
      <c r="U1651" s="1" t="s">
        <v>65</v>
      </c>
      <c r="V1651" s="1" t="s">
        <v>46</v>
      </c>
      <c r="W1651" s="1" t="s">
        <v>47</v>
      </c>
      <c r="X1651" s="1" t="s">
        <v>69</v>
      </c>
      <c r="Y1651" s="1" t="s">
        <v>49</v>
      </c>
      <c r="Z1651" s="1" t="s">
        <v>50</v>
      </c>
      <c r="AA1651" s="1" t="s">
        <v>51</v>
      </c>
      <c r="AB1651" s="1" t="s">
        <v>69</v>
      </c>
      <c r="AC1651" s="1" t="s">
        <v>37</v>
      </c>
    </row>
    <row r="1652" spans="1:29" x14ac:dyDescent="0.25">
      <c r="A1652" s="1" t="s">
        <v>33</v>
      </c>
      <c r="B1652" s="1" t="s">
        <v>34</v>
      </c>
      <c r="C1652" s="2">
        <v>45667</v>
      </c>
      <c r="D1652" s="1" t="s">
        <v>35</v>
      </c>
      <c r="E1652" s="1" t="s">
        <v>36</v>
      </c>
      <c r="F1652" s="1" t="s">
        <v>37</v>
      </c>
      <c r="G1652" s="1" t="s">
        <v>70</v>
      </c>
      <c r="H1652" s="1" t="s">
        <v>71</v>
      </c>
      <c r="I1652" s="3">
        <v>0</v>
      </c>
      <c r="J1652" s="54">
        <v>942452</v>
      </c>
      <c r="K1652" s="1" t="s">
        <v>40</v>
      </c>
      <c r="L1652" s="1" t="s">
        <v>41</v>
      </c>
      <c r="M1652" s="1" t="s">
        <v>42</v>
      </c>
      <c r="N1652" s="1" t="s">
        <v>37</v>
      </c>
      <c r="O1652" s="1" t="s">
        <v>43</v>
      </c>
      <c r="P1652" s="1" t="s">
        <v>43</v>
      </c>
      <c r="Q1652" s="1" t="s">
        <v>43</v>
      </c>
      <c r="R1652" s="3">
        <v>0</v>
      </c>
      <c r="S1652" s="1" t="s">
        <v>44</v>
      </c>
      <c r="T1652" s="1" t="s">
        <v>45</v>
      </c>
      <c r="U1652" s="1" t="s">
        <v>70</v>
      </c>
      <c r="V1652" s="1" t="s">
        <v>46</v>
      </c>
      <c r="W1652" s="1" t="s">
        <v>47</v>
      </c>
      <c r="X1652" s="1" t="s">
        <v>72</v>
      </c>
      <c r="Y1652" s="1" t="s">
        <v>49</v>
      </c>
      <c r="Z1652" s="1" t="s">
        <v>50</v>
      </c>
      <c r="AA1652" s="1" t="s">
        <v>51</v>
      </c>
      <c r="AB1652" s="1" t="s">
        <v>72</v>
      </c>
      <c r="AC1652" s="1" t="s">
        <v>37</v>
      </c>
    </row>
    <row r="1653" spans="1:29" x14ac:dyDescent="0.25">
      <c r="A1653" s="1" t="s">
        <v>33</v>
      </c>
      <c r="B1653" s="1" t="s">
        <v>34</v>
      </c>
      <c r="C1653" s="2">
        <v>45671</v>
      </c>
      <c r="D1653" s="1" t="s">
        <v>35</v>
      </c>
      <c r="E1653" s="1" t="s">
        <v>36</v>
      </c>
      <c r="F1653" s="1" t="s">
        <v>37</v>
      </c>
      <c r="G1653" s="1" t="s">
        <v>60</v>
      </c>
      <c r="H1653" s="1" t="s">
        <v>61</v>
      </c>
      <c r="I1653" s="3">
        <v>0</v>
      </c>
      <c r="J1653" s="54"/>
      <c r="K1653" s="1" t="s">
        <v>40</v>
      </c>
      <c r="L1653" s="1" t="s">
        <v>62</v>
      </c>
      <c r="M1653" s="1" t="s">
        <v>63</v>
      </c>
      <c r="N1653" s="1" t="s">
        <v>37</v>
      </c>
      <c r="O1653" s="1" t="s">
        <v>43</v>
      </c>
      <c r="P1653" s="1" t="s">
        <v>43</v>
      </c>
      <c r="Q1653" s="1" t="s">
        <v>43</v>
      </c>
      <c r="R1653" s="3">
        <v>0</v>
      </c>
      <c r="S1653" s="1" t="s">
        <v>44</v>
      </c>
      <c r="T1653" s="1" t="s">
        <v>45</v>
      </c>
      <c r="U1653" s="1" t="s">
        <v>60</v>
      </c>
      <c r="V1653" s="1" t="s">
        <v>46</v>
      </c>
      <c r="W1653" s="1" t="s">
        <v>47</v>
      </c>
      <c r="X1653" s="1" t="s">
        <v>64</v>
      </c>
      <c r="Y1653" s="1" t="s">
        <v>49</v>
      </c>
      <c r="Z1653" s="1" t="s">
        <v>50</v>
      </c>
      <c r="AA1653" s="1" t="s">
        <v>51</v>
      </c>
      <c r="AB1653" s="1" t="s">
        <v>64</v>
      </c>
      <c r="AC1653" s="1" t="s">
        <v>37</v>
      </c>
    </row>
    <row r="1654" spans="1:29" x14ac:dyDescent="0.25">
      <c r="A1654" s="1" t="s">
        <v>33</v>
      </c>
      <c r="B1654" s="1" t="s">
        <v>34</v>
      </c>
      <c r="C1654" s="2">
        <v>45674</v>
      </c>
      <c r="D1654" s="1" t="s">
        <v>35</v>
      </c>
      <c r="E1654" s="1" t="s">
        <v>36</v>
      </c>
      <c r="F1654" s="1" t="s">
        <v>37</v>
      </c>
      <c r="G1654" s="1" t="s">
        <v>57</v>
      </c>
      <c r="H1654" s="1" t="s">
        <v>58</v>
      </c>
      <c r="I1654" s="3">
        <v>0</v>
      </c>
      <c r="J1654" s="54"/>
      <c r="K1654" s="1" t="s">
        <v>40</v>
      </c>
      <c r="L1654" s="1" t="s">
        <v>54</v>
      </c>
      <c r="M1654" s="1" t="s">
        <v>55</v>
      </c>
      <c r="N1654" s="1" t="s">
        <v>37</v>
      </c>
      <c r="O1654" s="1" t="s">
        <v>43</v>
      </c>
      <c r="P1654" s="1" t="s">
        <v>43</v>
      </c>
      <c r="Q1654" s="1" t="s">
        <v>43</v>
      </c>
      <c r="R1654" s="3">
        <v>0</v>
      </c>
      <c r="S1654" s="1" t="s">
        <v>44</v>
      </c>
      <c r="T1654" s="1" t="s">
        <v>45</v>
      </c>
      <c r="U1654" s="1" t="s">
        <v>57</v>
      </c>
      <c r="V1654" s="1" t="s">
        <v>46</v>
      </c>
      <c r="W1654" s="1" t="s">
        <v>47</v>
      </c>
      <c r="X1654" s="1" t="s">
        <v>59</v>
      </c>
      <c r="Y1654" s="1" t="s">
        <v>49</v>
      </c>
      <c r="Z1654" s="1" t="s">
        <v>50</v>
      </c>
      <c r="AA1654" s="1" t="s">
        <v>51</v>
      </c>
      <c r="AB1654" s="1" t="s">
        <v>59</v>
      </c>
      <c r="AC1654" s="1" t="s">
        <v>37</v>
      </c>
    </row>
    <row r="1655" spans="1:29" x14ac:dyDescent="0.25">
      <c r="A1655" s="1" t="s">
        <v>33</v>
      </c>
      <c r="B1655" s="1" t="s">
        <v>34</v>
      </c>
      <c r="C1655" s="2">
        <v>45679</v>
      </c>
      <c r="D1655" s="1" t="s">
        <v>35</v>
      </c>
      <c r="E1655" s="1" t="s">
        <v>36</v>
      </c>
      <c r="F1655" s="1" t="s">
        <v>37</v>
      </c>
      <c r="G1655" s="1" t="s">
        <v>52</v>
      </c>
      <c r="H1655" s="1" t="s">
        <v>53</v>
      </c>
      <c r="I1655" s="3">
        <v>0</v>
      </c>
      <c r="J1655" s="54">
        <v>718378</v>
      </c>
      <c r="K1655" s="1" t="s">
        <v>40</v>
      </c>
      <c r="L1655" s="1" t="s">
        <v>54</v>
      </c>
      <c r="M1655" s="1" t="s">
        <v>55</v>
      </c>
      <c r="N1655" s="1" t="s">
        <v>37</v>
      </c>
      <c r="O1655" s="1" t="s">
        <v>43</v>
      </c>
      <c r="P1655" s="1" t="s">
        <v>43</v>
      </c>
      <c r="Q1655" s="1" t="s">
        <v>43</v>
      </c>
      <c r="R1655" s="3">
        <v>0</v>
      </c>
      <c r="S1655" s="1" t="s">
        <v>44</v>
      </c>
      <c r="T1655" s="1" t="s">
        <v>45</v>
      </c>
      <c r="U1655" s="1" t="s">
        <v>52</v>
      </c>
      <c r="V1655" s="1" t="s">
        <v>46</v>
      </c>
      <c r="W1655" s="1" t="s">
        <v>47</v>
      </c>
      <c r="X1655" s="1" t="s">
        <v>56</v>
      </c>
      <c r="Y1655" s="1" t="s">
        <v>49</v>
      </c>
      <c r="Z1655" s="1" t="s">
        <v>50</v>
      </c>
      <c r="AA1655" s="1" t="s">
        <v>51</v>
      </c>
      <c r="AB1655" s="1" t="s">
        <v>56</v>
      </c>
      <c r="AC1655" s="1" t="s">
        <v>37</v>
      </c>
    </row>
    <row r="1656" spans="1:29" x14ac:dyDescent="0.25">
      <c r="A1656" s="1" t="s">
        <v>33</v>
      </c>
      <c r="B1656" s="1" t="s">
        <v>34</v>
      </c>
      <c r="C1656" s="2">
        <v>45681</v>
      </c>
      <c r="D1656" s="1" t="s">
        <v>35</v>
      </c>
      <c r="E1656" s="1" t="s">
        <v>36</v>
      </c>
      <c r="F1656" s="1" t="s">
        <v>37</v>
      </c>
      <c r="G1656" s="1" t="s">
        <v>38</v>
      </c>
      <c r="H1656" s="1" t="s">
        <v>39</v>
      </c>
      <c r="I1656" s="3">
        <v>0</v>
      </c>
      <c r="J1656" s="54"/>
      <c r="K1656" s="1" t="s">
        <v>40</v>
      </c>
      <c r="L1656" s="1" t="s">
        <v>41</v>
      </c>
      <c r="M1656" s="1" t="s">
        <v>42</v>
      </c>
      <c r="N1656" s="1" t="s">
        <v>37</v>
      </c>
      <c r="O1656" s="1" t="s">
        <v>43</v>
      </c>
      <c r="P1656" s="1" t="s">
        <v>43</v>
      </c>
      <c r="Q1656" s="1" t="s">
        <v>43</v>
      </c>
      <c r="R1656" s="3">
        <v>0</v>
      </c>
      <c r="S1656" s="1" t="s">
        <v>44</v>
      </c>
      <c r="T1656" s="1" t="s">
        <v>45</v>
      </c>
      <c r="U1656" s="1" t="s">
        <v>38</v>
      </c>
      <c r="V1656" s="1" t="s">
        <v>46</v>
      </c>
      <c r="W1656" s="1" t="s">
        <v>47</v>
      </c>
      <c r="X1656" s="1" t="s">
        <v>48</v>
      </c>
      <c r="Y1656" s="1" t="s">
        <v>49</v>
      </c>
      <c r="Z1656" s="1" t="s">
        <v>50</v>
      </c>
      <c r="AA1656" s="1" t="s">
        <v>51</v>
      </c>
      <c r="AB1656" s="1" t="s">
        <v>48</v>
      </c>
      <c r="AC1656" s="1" t="s">
        <v>37</v>
      </c>
    </row>
    <row r="1657" spans="1:29" hidden="1" x14ac:dyDescent="0.25">
      <c r="A1657" s="1" t="s">
        <v>33</v>
      </c>
      <c r="B1657" s="1" t="s">
        <v>34</v>
      </c>
      <c r="C1657" s="2">
        <v>45716</v>
      </c>
      <c r="D1657" s="1" t="s">
        <v>73</v>
      </c>
      <c r="E1657" s="1" t="s">
        <v>74</v>
      </c>
      <c r="F1657" s="1" t="s">
        <v>37</v>
      </c>
      <c r="G1657" s="1" t="s">
        <v>143</v>
      </c>
      <c r="H1657" s="1" t="s">
        <v>76</v>
      </c>
      <c r="I1657" s="3">
        <v>153230</v>
      </c>
      <c r="J1657" s="3">
        <v>0</v>
      </c>
      <c r="K1657" s="1" t="s">
        <v>40</v>
      </c>
      <c r="L1657" s="1" t="s">
        <v>144</v>
      </c>
      <c r="M1657" s="1" t="s">
        <v>145</v>
      </c>
      <c r="N1657" s="1" t="s">
        <v>79</v>
      </c>
      <c r="O1657" s="1" t="s">
        <v>80</v>
      </c>
      <c r="P1657" s="1" t="s">
        <v>43</v>
      </c>
      <c r="Q1657" s="1" t="s">
        <v>43</v>
      </c>
      <c r="R1657" s="3">
        <v>0</v>
      </c>
      <c r="S1657" s="1" t="s">
        <v>44</v>
      </c>
      <c r="T1657" s="1" t="s">
        <v>45</v>
      </c>
      <c r="U1657" s="1" t="s">
        <v>143</v>
      </c>
      <c r="V1657" s="1" t="s">
        <v>46</v>
      </c>
      <c r="W1657" s="1" t="s">
        <v>81</v>
      </c>
      <c r="X1657" s="1" t="s">
        <v>146</v>
      </c>
      <c r="Y1657" s="1" t="s">
        <v>83</v>
      </c>
      <c r="Z1657" s="1" t="s">
        <v>147</v>
      </c>
      <c r="AA1657" s="1" t="s">
        <v>51</v>
      </c>
      <c r="AB1657" s="1" t="s">
        <v>146</v>
      </c>
      <c r="AC1657" s="1" t="s">
        <v>37</v>
      </c>
    </row>
    <row r="1658" spans="1:29" hidden="1" x14ac:dyDescent="0.25">
      <c r="A1658" s="1" t="s">
        <v>33</v>
      </c>
      <c r="B1658" s="1" t="s">
        <v>34</v>
      </c>
      <c r="C1658" s="2">
        <v>45716</v>
      </c>
      <c r="D1658" s="1" t="s">
        <v>73</v>
      </c>
      <c r="E1658" s="1" t="s">
        <v>74</v>
      </c>
      <c r="F1658" s="1" t="s">
        <v>37</v>
      </c>
      <c r="G1658" s="1" t="s">
        <v>143</v>
      </c>
      <c r="H1658" s="1" t="s">
        <v>76</v>
      </c>
      <c r="I1658" s="3">
        <v>616850</v>
      </c>
      <c r="J1658" s="3">
        <v>0</v>
      </c>
      <c r="K1658" s="1" t="s">
        <v>40</v>
      </c>
      <c r="L1658" s="1" t="s">
        <v>148</v>
      </c>
      <c r="M1658" s="1" t="s">
        <v>149</v>
      </c>
      <c r="N1658" s="1" t="s">
        <v>79</v>
      </c>
      <c r="O1658" s="1" t="s">
        <v>80</v>
      </c>
      <c r="P1658" s="1" t="s">
        <v>43</v>
      </c>
      <c r="Q1658" s="1" t="s">
        <v>43</v>
      </c>
      <c r="R1658" s="3">
        <v>0</v>
      </c>
      <c r="S1658" s="1" t="s">
        <v>44</v>
      </c>
      <c r="T1658" s="1" t="s">
        <v>45</v>
      </c>
      <c r="U1658" s="1" t="s">
        <v>143</v>
      </c>
      <c r="V1658" s="1" t="s">
        <v>46</v>
      </c>
      <c r="W1658" s="1" t="s">
        <v>81</v>
      </c>
      <c r="X1658" s="1" t="s">
        <v>146</v>
      </c>
      <c r="Y1658" s="1" t="s">
        <v>83</v>
      </c>
      <c r="Z1658" s="1" t="s">
        <v>147</v>
      </c>
      <c r="AA1658" s="1" t="s">
        <v>51</v>
      </c>
      <c r="AB1658" s="1" t="s">
        <v>146</v>
      </c>
      <c r="AC1658" s="1" t="s">
        <v>37</v>
      </c>
    </row>
    <row r="1659" spans="1:29" hidden="1" x14ac:dyDescent="0.25">
      <c r="A1659" s="1" t="s">
        <v>33</v>
      </c>
      <c r="B1659" s="1" t="s">
        <v>34</v>
      </c>
      <c r="C1659" s="2">
        <v>45716</v>
      </c>
      <c r="D1659" s="1" t="s">
        <v>73</v>
      </c>
      <c r="E1659" s="1" t="s">
        <v>74</v>
      </c>
      <c r="F1659" s="1" t="s">
        <v>37</v>
      </c>
      <c r="G1659" s="1" t="s">
        <v>143</v>
      </c>
      <c r="H1659" s="1" t="s">
        <v>76</v>
      </c>
      <c r="I1659" s="3">
        <v>47450</v>
      </c>
      <c r="J1659" s="3">
        <v>0</v>
      </c>
      <c r="K1659" s="1" t="s">
        <v>40</v>
      </c>
      <c r="L1659" s="1" t="s">
        <v>150</v>
      </c>
      <c r="M1659" s="1" t="s">
        <v>151</v>
      </c>
      <c r="N1659" s="1" t="s">
        <v>79</v>
      </c>
      <c r="O1659" s="1" t="s">
        <v>80</v>
      </c>
      <c r="P1659" s="1" t="s">
        <v>43</v>
      </c>
      <c r="Q1659" s="1" t="s">
        <v>43</v>
      </c>
      <c r="R1659" s="3">
        <v>0</v>
      </c>
      <c r="S1659" s="1" t="s">
        <v>44</v>
      </c>
      <c r="T1659" s="1" t="s">
        <v>45</v>
      </c>
      <c r="U1659" s="1" t="s">
        <v>143</v>
      </c>
      <c r="V1659" s="1" t="s">
        <v>46</v>
      </c>
      <c r="W1659" s="1" t="s">
        <v>81</v>
      </c>
      <c r="X1659" s="1" t="s">
        <v>146</v>
      </c>
      <c r="Y1659" s="1" t="s">
        <v>83</v>
      </c>
      <c r="Z1659" s="1" t="s">
        <v>147</v>
      </c>
      <c r="AA1659" s="1" t="s">
        <v>51</v>
      </c>
      <c r="AB1659" s="1" t="s">
        <v>146</v>
      </c>
      <c r="AC1659" s="1" t="s">
        <v>37</v>
      </c>
    </row>
    <row r="1660" spans="1:29" hidden="1" x14ac:dyDescent="0.25">
      <c r="A1660" s="1" t="s">
        <v>33</v>
      </c>
      <c r="B1660" s="1" t="s">
        <v>34</v>
      </c>
      <c r="C1660" s="2">
        <v>45716</v>
      </c>
      <c r="D1660" s="1" t="s">
        <v>73</v>
      </c>
      <c r="E1660" s="1" t="s">
        <v>74</v>
      </c>
      <c r="F1660" s="1" t="s">
        <v>37</v>
      </c>
      <c r="G1660" s="1" t="s">
        <v>143</v>
      </c>
      <c r="H1660" s="1" t="s">
        <v>76</v>
      </c>
      <c r="I1660" s="3">
        <v>711750</v>
      </c>
      <c r="J1660" s="3">
        <v>0</v>
      </c>
      <c r="K1660" s="1" t="s">
        <v>40</v>
      </c>
      <c r="L1660" s="1" t="s">
        <v>117</v>
      </c>
      <c r="M1660" s="1" t="s">
        <v>118</v>
      </c>
      <c r="N1660" s="1" t="s">
        <v>79</v>
      </c>
      <c r="O1660" s="1" t="s">
        <v>80</v>
      </c>
      <c r="P1660" s="1" t="s">
        <v>43</v>
      </c>
      <c r="Q1660" s="1" t="s">
        <v>43</v>
      </c>
      <c r="R1660" s="3">
        <v>0</v>
      </c>
      <c r="S1660" s="1" t="s">
        <v>44</v>
      </c>
      <c r="T1660" s="1" t="s">
        <v>45</v>
      </c>
      <c r="U1660" s="1" t="s">
        <v>143</v>
      </c>
      <c r="V1660" s="1" t="s">
        <v>46</v>
      </c>
      <c r="W1660" s="1" t="s">
        <v>81</v>
      </c>
      <c r="X1660" s="1" t="s">
        <v>146</v>
      </c>
      <c r="Y1660" s="1" t="s">
        <v>83</v>
      </c>
      <c r="Z1660" s="1" t="s">
        <v>147</v>
      </c>
      <c r="AA1660" s="1" t="s">
        <v>51</v>
      </c>
      <c r="AB1660" s="1" t="s">
        <v>146</v>
      </c>
      <c r="AC1660" s="1" t="s">
        <v>37</v>
      </c>
    </row>
    <row r="1661" spans="1:29" hidden="1" x14ac:dyDescent="0.25">
      <c r="A1661" s="1" t="s">
        <v>33</v>
      </c>
      <c r="B1661" s="1" t="s">
        <v>34</v>
      </c>
      <c r="C1661" s="2">
        <v>45716</v>
      </c>
      <c r="D1661" s="1" t="s">
        <v>73</v>
      </c>
      <c r="E1661" s="1" t="s">
        <v>74</v>
      </c>
      <c r="F1661" s="1" t="s">
        <v>37</v>
      </c>
      <c r="G1661" s="1" t="s">
        <v>143</v>
      </c>
      <c r="H1661" s="1" t="s">
        <v>76</v>
      </c>
      <c r="I1661" s="3">
        <v>189800</v>
      </c>
      <c r="J1661" s="3">
        <v>0</v>
      </c>
      <c r="K1661" s="1" t="s">
        <v>40</v>
      </c>
      <c r="L1661" s="1" t="s">
        <v>152</v>
      </c>
      <c r="M1661" s="1" t="s">
        <v>153</v>
      </c>
      <c r="N1661" s="1" t="s">
        <v>79</v>
      </c>
      <c r="O1661" s="1" t="s">
        <v>80</v>
      </c>
      <c r="P1661" s="1" t="s">
        <v>43</v>
      </c>
      <c r="Q1661" s="1" t="s">
        <v>43</v>
      </c>
      <c r="R1661" s="3">
        <v>0</v>
      </c>
      <c r="S1661" s="1" t="s">
        <v>44</v>
      </c>
      <c r="T1661" s="1" t="s">
        <v>45</v>
      </c>
      <c r="U1661" s="1" t="s">
        <v>143</v>
      </c>
      <c r="V1661" s="1" t="s">
        <v>46</v>
      </c>
      <c r="W1661" s="1" t="s">
        <v>81</v>
      </c>
      <c r="X1661" s="1" t="s">
        <v>146</v>
      </c>
      <c r="Y1661" s="1" t="s">
        <v>83</v>
      </c>
      <c r="Z1661" s="1" t="s">
        <v>147</v>
      </c>
      <c r="AA1661" s="1" t="s">
        <v>51</v>
      </c>
      <c r="AB1661" s="1" t="s">
        <v>146</v>
      </c>
      <c r="AC1661" s="1" t="s">
        <v>37</v>
      </c>
    </row>
    <row r="1662" spans="1:29" hidden="1" x14ac:dyDescent="0.25">
      <c r="A1662" s="1" t="s">
        <v>33</v>
      </c>
      <c r="B1662" s="1" t="s">
        <v>34</v>
      </c>
      <c r="C1662" s="2">
        <v>45716</v>
      </c>
      <c r="D1662" s="1" t="s">
        <v>73</v>
      </c>
      <c r="E1662" s="1" t="s">
        <v>74</v>
      </c>
      <c r="F1662" s="1" t="s">
        <v>37</v>
      </c>
      <c r="G1662" s="1" t="s">
        <v>143</v>
      </c>
      <c r="H1662" s="1" t="s">
        <v>76</v>
      </c>
      <c r="I1662" s="3">
        <v>47450</v>
      </c>
      <c r="J1662" s="3">
        <v>0</v>
      </c>
      <c r="K1662" s="1" t="s">
        <v>40</v>
      </c>
      <c r="L1662" s="1" t="s">
        <v>77</v>
      </c>
      <c r="M1662" s="1" t="s">
        <v>78</v>
      </c>
      <c r="N1662" s="1" t="s">
        <v>79</v>
      </c>
      <c r="O1662" s="1" t="s">
        <v>80</v>
      </c>
      <c r="P1662" s="1" t="s">
        <v>43</v>
      </c>
      <c r="Q1662" s="1" t="s">
        <v>43</v>
      </c>
      <c r="R1662" s="3">
        <v>0</v>
      </c>
      <c r="S1662" s="1" t="s">
        <v>44</v>
      </c>
      <c r="T1662" s="1" t="s">
        <v>45</v>
      </c>
      <c r="U1662" s="1" t="s">
        <v>143</v>
      </c>
      <c r="V1662" s="1" t="s">
        <v>46</v>
      </c>
      <c r="W1662" s="1" t="s">
        <v>81</v>
      </c>
      <c r="X1662" s="1" t="s">
        <v>146</v>
      </c>
      <c r="Y1662" s="1" t="s">
        <v>83</v>
      </c>
      <c r="Z1662" s="1" t="s">
        <v>147</v>
      </c>
      <c r="AA1662" s="1" t="s">
        <v>51</v>
      </c>
      <c r="AB1662" s="1" t="s">
        <v>146</v>
      </c>
      <c r="AC1662" s="1" t="s">
        <v>37</v>
      </c>
    </row>
    <row r="1663" spans="1:29" hidden="1" x14ac:dyDescent="0.25">
      <c r="A1663" s="1" t="s">
        <v>33</v>
      </c>
      <c r="B1663" s="1" t="s">
        <v>34</v>
      </c>
      <c r="C1663" s="2">
        <v>45716</v>
      </c>
      <c r="D1663" s="1" t="s">
        <v>73</v>
      </c>
      <c r="E1663" s="1" t="s">
        <v>74</v>
      </c>
      <c r="F1663" s="1" t="s">
        <v>37</v>
      </c>
      <c r="G1663" s="1" t="s">
        <v>143</v>
      </c>
      <c r="H1663" s="1" t="s">
        <v>76</v>
      </c>
      <c r="I1663" s="3">
        <v>49552</v>
      </c>
      <c r="J1663" s="3">
        <v>0</v>
      </c>
      <c r="K1663" s="1" t="s">
        <v>40</v>
      </c>
      <c r="L1663" s="1" t="s">
        <v>154</v>
      </c>
      <c r="M1663" s="1" t="s">
        <v>155</v>
      </c>
      <c r="N1663" s="1" t="s">
        <v>89</v>
      </c>
      <c r="O1663" s="1" t="s">
        <v>90</v>
      </c>
      <c r="P1663" s="1" t="s">
        <v>43</v>
      </c>
      <c r="Q1663" s="1" t="s">
        <v>43</v>
      </c>
      <c r="R1663" s="3">
        <v>0</v>
      </c>
      <c r="S1663" s="1" t="s">
        <v>44</v>
      </c>
      <c r="T1663" s="1" t="s">
        <v>45</v>
      </c>
      <c r="U1663" s="1" t="s">
        <v>143</v>
      </c>
      <c r="V1663" s="1" t="s">
        <v>46</v>
      </c>
      <c r="W1663" s="1" t="s">
        <v>81</v>
      </c>
      <c r="X1663" s="1" t="s">
        <v>146</v>
      </c>
      <c r="Y1663" s="1" t="s">
        <v>83</v>
      </c>
      <c r="Z1663" s="1" t="s">
        <v>147</v>
      </c>
      <c r="AA1663" s="1" t="s">
        <v>51</v>
      </c>
      <c r="AB1663" s="1" t="s">
        <v>146</v>
      </c>
      <c r="AC1663" s="1" t="s">
        <v>37</v>
      </c>
    </row>
    <row r="1664" spans="1:29" hidden="1" x14ac:dyDescent="0.25">
      <c r="A1664" s="1" t="s">
        <v>33</v>
      </c>
      <c r="B1664" s="1" t="s">
        <v>34</v>
      </c>
      <c r="C1664" s="2">
        <v>45716</v>
      </c>
      <c r="D1664" s="1" t="s">
        <v>73</v>
      </c>
      <c r="E1664" s="1" t="s">
        <v>74</v>
      </c>
      <c r="F1664" s="1" t="s">
        <v>37</v>
      </c>
      <c r="G1664" s="1" t="s">
        <v>143</v>
      </c>
      <c r="H1664" s="1" t="s">
        <v>76</v>
      </c>
      <c r="I1664" s="3">
        <v>49352</v>
      </c>
      <c r="J1664" s="3">
        <v>0</v>
      </c>
      <c r="K1664" s="1" t="s">
        <v>40</v>
      </c>
      <c r="L1664" s="1" t="s">
        <v>156</v>
      </c>
      <c r="M1664" s="1" t="s">
        <v>157</v>
      </c>
      <c r="N1664" s="1" t="s">
        <v>89</v>
      </c>
      <c r="O1664" s="1" t="s">
        <v>90</v>
      </c>
      <c r="P1664" s="1" t="s">
        <v>43</v>
      </c>
      <c r="Q1664" s="1" t="s">
        <v>43</v>
      </c>
      <c r="R1664" s="3">
        <v>0</v>
      </c>
      <c r="S1664" s="1" t="s">
        <v>44</v>
      </c>
      <c r="T1664" s="1" t="s">
        <v>45</v>
      </c>
      <c r="U1664" s="1" t="s">
        <v>143</v>
      </c>
      <c r="V1664" s="1" t="s">
        <v>46</v>
      </c>
      <c r="W1664" s="1" t="s">
        <v>81</v>
      </c>
      <c r="X1664" s="1" t="s">
        <v>146</v>
      </c>
      <c r="Y1664" s="1" t="s">
        <v>83</v>
      </c>
      <c r="Z1664" s="1" t="s">
        <v>147</v>
      </c>
      <c r="AA1664" s="1" t="s">
        <v>51</v>
      </c>
      <c r="AB1664" s="1" t="s">
        <v>146</v>
      </c>
      <c r="AC1664" s="1" t="s">
        <v>37</v>
      </c>
    </row>
    <row r="1665" spans="1:29" hidden="1" x14ac:dyDescent="0.25">
      <c r="A1665" s="1" t="s">
        <v>33</v>
      </c>
      <c r="B1665" s="1" t="s">
        <v>34</v>
      </c>
      <c r="C1665" s="2">
        <v>45716</v>
      </c>
      <c r="D1665" s="1" t="s">
        <v>73</v>
      </c>
      <c r="E1665" s="1" t="s">
        <v>74</v>
      </c>
      <c r="F1665" s="1" t="s">
        <v>37</v>
      </c>
      <c r="G1665" s="1" t="s">
        <v>143</v>
      </c>
      <c r="H1665" s="1" t="s">
        <v>76</v>
      </c>
      <c r="I1665" s="3">
        <v>711750</v>
      </c>
      <c r="J1665" s="3">
        <v>0</v>
      </c>
      <c r="K1665" s="1" t="s">
        <v>40</v>
      </c>
      <c r="L1665" s="1" t="s">
        <v>113</v>
      </c>
      <c r="M1665" s="1" t="s">
        <v>114</v>
      </c>
      <c r="N1665" s="1" t="s">
        <v>89</v>
      </c>
      <c r="O1665" s="1" t="s">
        <v>90</v>
      </c>
      <c r="P1665" s="1" t="s">
        <v>43</v>
      </c>
      <c r="Q1665" s="1" t="s">
        <v>43</v>
      </c>
      <c r="R1665" s="3">
        <v>0</v>
      </c>
      <c r="S1665" s="1" t="s">
        <v>44</v>
      </c>
      <c r="T1665" s="1" t="s">
        <v>45</v>
      </c>
      <c r="U1665" s="1" t="s">
        <v>143</v>
      </c>
      <c r="V1665" s="1" t="s">
        <v>46</v>
      </c>
      <c r="W1665" s="1" t="s">
        <v>81</v>
      </c>
      <c r="X1665" s="1" t="s">
        <v>146</v>
      </c>
      <c r="Y1665" s="1" t="s">
        <v>83</v>
      </c>
      <c r="Z1665" s="1" t="s">
        <v>147</v>
      </c>
      <c r="AA1665" s="1" t="s">
        <v>51</v>
      </c>
      <c r="AB1665" s="1" t="s">
        <v>146</v>
      </c>
      <c r="AC1665" s="1" t="s">
        <v>37</v>
      </c>
    </row>
    <row r="1666" spans="1:29" hidden="1" x14ac:dyDescent="0.25">
      <c r="A1666" s="1" t="s">
        <v>33</v>
      </c>
      <c r="B1666" s="1" t="s">
        <v>34</v>
      </c>
      <c r="C1666" s="2">
        <v>45716</v>
      </c>
      <c r="D1666" s="1" t="s">
        <v>73</v>
      </c>
      <c r="E1666" s="1" t="s">
        <v>74</v>
      </c>
      <c r="F1666" s="1" t="s">
        <v>37</v>
      </c>
      <c r="G1666" s="1" t="s">
        <v>143</v>
      </c>
      <c r="H1666" s="1" t="s">
        <v>76</v>
      </c>
      <c r="I1666" s="3">
        <v>427050</v>
      </c>
      <c r="J1666" s="3">
        <v>0</v>
      </c>
      <c r="K1666" s="1" t="s">
        <v>40</v>
      </c>
      <c r="L1666" s="1" t="s">
        <v>105</v>
      </c>
      <c r="M1666" s="1" t="s">
        <v>106</v>
      </c>
      <c r="N1666" s="1" t="s">
        <v>89</v>
      </c>
      <c r="O1666" s="1" t="s">
        <v>90</v>
      </c>
      <c r="P1666" s="1" t="s">
        <v>43</v>
      </c>
      <c r="Q1666" s="1" t="s">
        <v>43</v>
      </c>
      <c r="R1666" s="3">
        <v>0</v>
      </c>
      <c r="S1666" s="1" t="s">
        <v>44</v>
      </c>
      <c r="T1666" s="1" t="s">
        <v>45</v>
      </c>
      <c r="U1666" s="1" t="s">
        <v>143</v>
      </c>
      <c r="V1666" s="1" t="s">
        <v>46</v>
      </c>
      <c r="W1666" s="1" t="s">
        <v>81</v>
      </c>
      <c r="X1666" s="1" t="s">
        <v>146</v>
      </c>
      <c r="Y1666" s="1" t="s">
        <v>83</v>
      </c>
      <c r="Z1666" s="1" t="s">
        <v>147</v>
      </c>
      <c r="AA1666" s="1" t="s">
        <v>51</v>
      </c>
      <c r="AB1666" s="1" t="s">
        <v>146</v>
      </c>
      <c r="AC1666" s="1" t="s">
        <v>37</v>
      </c>
    </row>
    <row r="1667" spans="1:29" hidden="1" x14ac:dyDescent="0.25">
      <c r="A1667" s="1" t="s">
        <v>33</v>
      </c>
      <c r="B1667" s="1" t="s">
        <v>34</v>
      </c>
      <c r="C1667" s="2">
        <v>45716</v>
      </c>
      <c r="D1667" s="1" t="s">
        <v>73</v>
      </c>
      <c r="E1667" s="1" t="s">
        <v>74</v>
      </c>
      <c r="F1667" s="1" t="s">
        <v>37</v>
      </c>
      <c r="G1667" s="1" t="s">
        <v>143</v>
      </c>
      <c r="H1667" s="1" t="s">
        <v>76</v>
      </c>
      <c r="I1667" s="3">
        <v>142350</v>
      </c>
      <c r="J1667" s="3">
        <v>0</v>
      </c>
      <c r="K1667" s="1" t="s">
        <v>40</v>
      </c>
      <c r="L1667" s="1" t="s">
        <v>158</v>
      </c>
      <c r="M1667" s="1" t="s">
        <v>159</v>
      </c>
      <c r="N1667" s="1" t="s">
        <v>79</v>
      </c>
      <c r="O1667" s="1" t="s">
        <v>80</v>
      </c>
      <c r="P1667" s="1" t="s">
        <v>43</v>
      </c>
      <c r="Q1667" s="1" t="s">
        <v>43</v>
      </c>
      <c r="R1667" s="3">
        <v>0</v>
      </c>
      <c r="S1667" s="1" t="s">
        <v>44</v>
      </c>
      <c r="T1667" s="1" t="s">
        <v>45</v>
      </c>
      <c r="U1667" s="1" t="s">
        <v>143</v>
      </c>
      <c r="V1667" s="1" t="s">
        <v>46</v>
      </c>
      <c r="W1667" s="1" t="s">
        <v>81</v>
      </c>
      <c r="X1667" s="1" t="s">
        <v>146</v>
      </c>
      <c r="Y1667" s="1" t="s">
        <v>83</v>
      </c>
      <c r="Z1667" s="1" t="s">
        <v>147</v>
      </c>
      <c r="AA1667" s="1" t="s">
        <v>51</v>
      </c>
      <c r="AB1667" s="1" t="s">
        <v>146</v>
      </c>
      <c r="AC1667" s="1" t="s">
        <v>37</v>
      </c>
    </row>
    <row r="1668" spans="1:29" hidden="1" x14ac:dyDescent="0.25">
      <c r="A1668" s="1" t="s">
        <v>33</v>
      </c>
      <c r="B1668" s="1" t="s">
        <v>34</v>
      </c>
      <c r="C1668" s="2">
        <v>45716</v>
      </c>
      <c r="D1668" s="1" t="s">
        <v>73</v>
      </c>
      <c r="E1668" s="1" t="s">
        <v>74</v>
      </c>
      <c r="F1668" s="1" t="s">
        <v>37</v>
      </c>
      <c r="G1668" s="1" t="s">
        <v>143</v>
      </c>
      <c r="H1668" s="1" t="s">
        <v>76</v>
      </c>
      <c r="I1668" s="3">
        <v>711750</v>
      </c>
      <c r="J1668" s="3">
        <v>0</v>
      </c>
      <c r="K1668" s="1" t="s">
        <v>40</v>
      </c>
      <c r="L1668" s="1" t="s">
        <v>125</v>
      </c>
      <c r="M1668" s="1" t="s">
        <v>126</v>
      </c>
      <c r="N1668" s="1" t="s">
        <v>79</v>
      </c>
      <c r="O1668" s="1" t="s">
        <v>80</v>
      </c>
      <c r="P1668" s="1" t="s">
        <v>43</v>
      </c>
      <c r="Q1668" s="1" t="s">
        <v>43</v>
      </c>
      <c r="R1668" s="3">
        <v>0</v>
      </c>
      <c r="S1668" s="1" t="s">
        <v>44</v>
      </c>
      <c r="T1668" s="1" t="s">
        <v>45</v>
      </c>
      <c r="U1668" s="1" t="s">
        <v>143</v>
      </c>
      <c r="V1668" s="1" t="s">
        <v>46</v>
      </c>
      <c r="W1668" s="1" t="s">
        <v>81</v>
      </c>
      <c r="X1668" s="1" t="s">
        <v>146</v>
      </c>
      <c r="Y1668" s="1" t="s">
        <v>83</v>
      </c>
      <c r="Z1668" s="1" t="s">
        <v>147</v>
      </c>
      <c r="AA1668" s="1" t="s">
        <v>51</v>
      </c>
      <c r="AB1668" s="1" t="s">
        <v>146</v>
      </c>
      <c r="AC1668" s="1" t="s">
        <v>37</v>
      </c>
    </row>
    <row r="1669" spans="1:29" hidden="1" x14ac:dyDescent="0.25">
      <c r="A1669" s="1" t="s">
        <v>33</v>
      </c>
      <c r="B1669" s="1" t="s">
        <v>34</v>
      </c>
      <c r="C1669" s="2">
        <v>45716</v>
      </c>
      <c r="D1669" s="1" t="s">
        <v>73</v>
      </c>
      <c r="E1669" s="1" t="s">
        <v>74</v>
      </c>
      <c r="F1669" s="1" t="s">
        <v>37</v>
      </c>
      <c r="G1669" s="1" t="s">
        <v>143</v>
      </c>
      <c r="H1669" s="1" t="s">
        <v>76</v>
      </c>
      <c r="I1669" s="3">
        <v>635698</v>
      </c>
      <c r="J1669" s="3">
        <v>0</v>
      </c>
      <c r="K1669" s="1" t="s">
        <v>40</v>
      </c>
      <c r="L1669" s="1" t="s">
        <v>160</v>
      </c>
      <c r="M1669" s="1" t="s">
        <v>161</v>
      </c>
      <c r="N1669" s="1" t="s">
        <v>79</v>
      </c>
      <c r="O1669" s="1" t="s">
        <v>80</v>
      </c>
      <c r="P1669" s="1" t="s">
        <v>43</v>
      </c>
      <c r="Q1669" s="1" t="s">
        <v>43</v>
      </c>
      <c r="R1669" s="3">
        <v>0</v>
      </c>
      <c r="S1669" s="1" t="s">
        <v>44</v>
      </c>
      <c r="T1669" s="1" t="s">
        <v>45</v>
      </c>
      <c r="U1669" s="1" t="s">
        <v>143</v>
      </c>
      <c r="V1669" s="1" t="s">
        <v>46</v>
      </c>
      <c r="W1669" s="1" t="s">
        <v>81</v>
      </c>
      <c r="X1669" s="1" t="s">
        <v>146</v>
      </c>
      <c r="Y1669" s="1" t="s">
        <v>83</v>
      </c>
      <c r="Z1669" s="1" t="s">
        <v>147</v>
      </c>
      <c r="AA1669" s="1" t="s">
        <v>51</v>
      </c>
      <c r="AB1669" s="1" t="s">
        <v>146</v>
      </c>
      <c r="AC1669" s="1" t="s">
        <v>37</v>
      </c>
    </row>
    <row r="1670" spans="1:29" hidden="1" x14ac:dyDescent="0.25">
      <c r="A1670" s="1" t="s">
        <v>33</v>
      </c>
      <c r="B1670" s="1" t="s">
        <v>34</v>
      </c>
      <c r="C1670" s="2">
        <v>45716</v>
      </c>
      <c r="D1670" s="1" t="s">
        <v>73</v>
      </c>
      <c r="E1670" s="1" t="s">
        <v>74</v>
      </c>
      <c r="F1670" s="1" t="s">
        <v>37</v>
      </c>
      <c r="G1670" s="1" t="s">
        <v>143</v>
      </c>
      <c r="H1670" s="1" t="s">
        <v>76</v>
      </c>
      <c r="I1670" s="3">
        <v>356951</v>
      </c>
      <c r="J1670" s="3">
        <v>0</v>
      </c>
      <c r="K1670" s="1" t="s">
        <v>40</v>
      </c>
      <c r="L1670" s="1" t="s">
        <v>162</v>
      </c>
      <c r="M1670" s="1" t="s">
        <v>163</v>
      </c>
      <c r="N1670" s="1" t="s">
        <v>79</v>
      </c>
      <c r="O1670" s="1" t="s">
        <v>80</v>
      </c>
      <c r="P1670" s="1" t="s">
        <v>43</v>
      </c>
      <c r="Q1670" s="1" t="s">
        <v>43</v>
      </c>
      <c r="R1670" s="3">
        <v>0</v>
      </c>
      <c r="S1670" s="1" t="s">
        <v>44</v>
      </c>
      <c r="T1670" s="1" t="s">
        <v>45</v>
      </c>
      <c r="U1670" s="1" t="s">
        <v>143</v>
      </c>
      <c r="V1670" s="1" t="s">
        <v>46</v>
      </c>
      <c r="W1670" s="1" t="s">
        <v>81</v>
      </c>
      <c r="X1670" s="1" t="s">
        <v>146</v>
      </c>
      <c r="Y1670" s="1" t="s">
        <v>83</v>
      </c>
      <c r="Z1670" s="1" t="s">
        <v>147</v>
      </c>
      <c r="AA1670" s="1" t="s">
        <v>51</v>
      </c>
      <c r="AB1670" s="1" t="s">
        <v>146</v>
      </c>
      <c r="AC1670" s="1" t="s">
        <v>37</v>
      </c>
    </row>
    <row r="1671" spans="1:29" hidden="1" x14ac:dyDescent="0.25">
      <c r="A1671" s="1" t="s">
        <v>33</v>
      </c>
      <c r="B1671" s="1" t="s">
        <v>34</v>
      </c>
      <c r="C1671" s="2">
        <v>45716</v>
      </c>
      <c r="D1671" s="1" t="s">
        <v>73</v>
      </c>
      <c r="E1671" s="1" t="s">
        <v>74</v>
      </c>
      <c r="F1671" s="1" t="s">
        <v>37</v>
      </c>
      <c r="G1671" s="1" t="s">
        <v>143</v>
      </c>
      <c r="H1671" s="1" t="s">
        <v>76</v>
      </c>
      <c r="I1671" s="3">
        <v>47450</v>
      </c>
      <c r="J1671" s="3">
        <v>0</v>
      </c>
      <c r="K1671" s="1" t="s">
        <v>40</v>
      </c>
      <c r="L1671" s="1" t="s">
        <v>127</v>
      </c>
      <c r="M1671" s="1" t="s">
        <v>128</v>
      </c>
      <c r="N1671" s="1" t="s">
        <v>79</v>
      </c>
      <c r="O1671" s="1" t="s">
        <v>80</v>
      </c>
      <c r="P1671" s="1" t="s">
        <v>43</v>
      </c>
      <c r="Q1671" s="1" t="s">
        <v>43</v>
      </c>
      <c r="R1671" s="3">
        <v>0</v>
      </c>
      <c r="S1671" s="1" t="s">
        <v>44</v>
      </c>
      <c r="T1671" s="1" t="s">
        <v>45</v>
      </c>
      <c r="U1671" s="1" t="s">
        <v>143</v>
      </c>
      <c r="V1671" s="1" t="s">
        <v>46</v>
      </c>
      <c r="W1671" s="1" t="s">
        <v>81</v>
      </c>
      <c r="X1671" s="1" t="s">
        <v>146</v>
      </c>
      <c r="Y1671" s="1" t="s">
        <v>83</v>
      </c>
      <c r="Z1671" s="1" t="s">
        <v>147</v>
      </c>
      <c r="AA1671" s="1" t="s">
        <v>51</v>
      </c>
      <c r="AB1671" s="1" t="s">
        <v>146</v>
      </c>
      <c r="AC1671" s="1" t="s">
        <v>37</v>
      </c>
    </row>
    <row r="1672" spans="1:29" hidden="1" x14ac:dyDescent="0.25">
      <c r="A1672" s="1" t="s">
        <v>33</v>
      </c>
      <c r="B1672" s="1" t="s">
        <v>34</v>
      </c>
      <c r="C1672" s="2">
        <v>45716</v>
      </c>
      <c r="D1672" s="1" t="s">
        <v>73</v>
      </c>
      <c r="E1672" s="1" t="s">
        <v>74</v>
      </c>
      <c r="F1672" s="1" t="s">
        <v>37</v>
      </c>
      <c r="G1672" s="1" t="s">
        <v>143</v>
      </c>
      <c r="H1672" s="1" t="s">
        <v>76</v>
      </c>
      <c r="I1672" s="3">
        <v>47450</v>
      </c>
      <c r="J1672" s="3">
        <v>0</v>
      </c>
      <c r="K1672" s="1" t="s">
        <v>40</v>
      </c>
      <c r="L1672" s="1" t="s">
        <v>101</v>
      </c>
      <c r="M1672" s="1" t="s">
        <v>102</v>
      </c>
      <c r="N1672" s="1" t="s">
        <v>79</v>
      </c>
      <c r="O1672" s="1" t="s">
        <v>80</v>
      </c>
      <c r="P1672" s="1" t="s">
        <v>43</v>
      </c>
      <c r="Q1672" s="1" t="s">
        <v>43</v>
      </c>
      <c r="R1672" s="3">
        <v>0</v>
      </c>
      <c r="S1672" s="1" t="s">
        <v>44</v>
      </c>
      <c r="T1672" s="1" t="s">
        <v>45</v>
      </c>
      <c r="U1672" s="1" t="s">
        <v>143</v>
      </c>
      <c r="V1672" s="1" t="s">
        <v>46</v>
      </c>
      <c r="W1672" s="1" t="s">
        <v>81</v>
      </c>
      <c r="X1672" s="1" t="s">
        <v>146</v>
      </c>
      <c r="Y1672" s="1" t="s">
        <v>83</v>
      </c>
      <c r="Z1672" s="1" t="s">
        <v>147</v>
      </c>
      <c r="AA1672" s="1" t="s">
        <v>51</v>
      </c>
      <c r="AB1672" s="1" t="s">
        <v>146</v>
      </c>
      <c r="AC1672" s="1" t="s">
        <v>37</v>
      </c>
    </row>
    <row r="1673" spans="1:29" hidden="1" x14ac:dyDescent="0.25">
      <c r="A1673" s="1" t="s">
        <v>33</v>
      </c>
      <c r="B1673" s="1" t="s">
        <v>34</v>
      </c>
      <c r="C1673" s="2">
        <v>45716</v>
      </c>
      <c r="D1673" s="1" t="s">
        <v>73</v>
      </c>
      <c r="E1673" s="1" t="s">
        <v>74</v>
      </c>
      <c r="F1673" s="1" t="s">
        <v>37</v>
      </c>
      <c r="G1673" s="1" t="s">
        <v>143</v>
      </c>
      <c r="H1673" s="1" t="s">
        <v>76</v>
      </c>
      <c r="I1673" s="3">
        <v>237250</v>
      </c>
      <c r="J1673" s="3">
        <v>0</v>
      </c>
      <c r="K1673" s="1" t="s">
        <v>40</v>
      </c>
      <c r="L1673" s="1" t="s">
        <v>115</v>
      </c>
      <c r="M1673" s="1" t="s">
        <v>116</v>
      </c>
      <c r="N1673" s="1" t="s">
        <v>79</v>
      </c>
      <c r="O1673" s="1" t="s">
        <v>80</v>
      </c>
      <c r="P1673" s="1" t="s">
        <v>43</v>
      </c>
      <c r="Q1673" s="1" t="s">
        <v>43</v>
      </c>
      <c r="R1673" s="3">
        <v>0</v>
      </c>
      <c r="S1673" s="1" t="s">
        <v>44</v>
      </c>
      <c r="T1673" s="1" t="s">
        <v>45</v>
      </c>
      <c r="U1673" s="1" t="s">
        <v>143</v>
      </c>
      <c r="V1673" s="1" t="s">
        <v>46</v>
      </c>
      <c r="W1673" s="1" t="s">
        <v>81</v>
      </c>
      <c r="X1673" s="1" t="s">
        <v>146</v>
      </c>
      <c r="Y1673" s="1" t="s">
        <v>83</v>
      </c>
      <c r="Z1673" s="1" t="s">
        <v>147</v>
      </c>
      <c r="AA1673" s="1" t="s">
        <v>51</v>
      </c>
      <c r="AB1673" s="1" t="s">
        <v>146</v>
      </c>
      <c r="AC1673" s="1" t="s">
        <v>37</v>
      </c>
    </row>
    <row r="1674" spans="1:29" hidden="1" x14ac:dyDescent="0.25">
      <c r="A1674" s="1" t="s">
        <v>33</v>
      </c>
      <c r="B1674" s="1" t="s">
        <v>34</v>
      </c>
      <c r="C1674" s="2">
        <v>45716</v>
      </c>
      <c r="D1674" s="1" t="s">
        <v>73</v>
      </c>
      <c r="E1674" s="1" t="s">
        <v>74</v>
      </c>
      <c r="F1674" s="1" t="s">
        <v>37</v>
      </c>
      <c r="G1674" s="1" t="s">
        <v>143</v>
      </c>
      <c r="H1674" s="1" t="s">
        <v>76</v>
      </c>
      <c r="I1674" s="3">
        <v>664300</v>
      </c>
      <c r="J1674" s="3">
        <v>0</v>
      </c>
      <c r="K1674" s="1" t="s">
        <v>40</v>
      </c>
      <c r="L1674" s="1" t="s">
        <v>119</v>
      </c>
      <c r="M1674" s="1" t="s">
        <v>120</v>
      </c>
      <c r="N1674" s="1" t="s">
        <v>79</v>
      </c>
      <c r="O1674" s="1" t="s">
        <v>80</v>
      </c>
      <c r="P1674" s="1" t="s">
        <v>43</v>
      </c>
      <c r="Q1674" s="1" t="s">
        <v>43</v>
      </c>
      <c r="R1674" s="3">
        <v>0</v>
      </c>
      <c r="S1674" s="1" t="s">
        <v>44</v>
      </c>
      <c r="T1674" s="1" t="s">
        <v>45</v>
      </c>
      <c r="U1674" s="1" t="s">
        <v>143</v>
      </c>
      <c r="V1674" s="1" t="s">
        <v>46</v>
      </c>
      <c r="W1674" s="1" t="s">
        <v>81</v>
      </c>
      <c r="X1674" s="1" t="s">
        <v>146</v>
      </c>
      <c r="Y1674" s="1" t="s">
        <v>83</v>
      </c>
      <c r="Z1674" s="1" t="s">
        <v>147</v>
      </c>
      <c r="AA1674" s="1" t="s">
        <v>51</v>
      </c>
      <c r="AB1674" s="1" t="s">
        <v>146</v>
      </c>
      <c r="AC1674" s="1" t="s">
        <v>37</v>
      </c>
    </row>
    <row r="1675" spans="1:29" hidden="1" x14ac:dyDescent="0.25">
      <c r="A1675" s="1" t="s">
        <v>33</v>
      </c>
      <c r="B1675" s="1" t="s">
        <v>34</v>
      </c>
      <c r="C1675" s="2">
        <v>45716</v>
      </c>
      <c r="D1675" s="1" t="s">
        <v>73</v>
      </c>
      <c r="E1675" s="1" t="s">
        <v>74</v>
      </c>
      <c r="F1675" s="1" t="s">
        <v>37</v>
      </c>
      <c r="G1675" s="1" t="s">
        <v>143</v>
      </c>
      <c r="H1675" s="1" t="s">
        <v>76</v>
      </c>
      <c r="I1675" s="3">
        <v>474500</v>
      </c>
      <c r="J1675" s="3">
        <v>0</v>
      </c>
      <c r="K1675" s="1" t="s">
        <v>40</v>
      </c>
      <c r="L1675" s="1" t="s">
        <v>148</v>
      </c>
      <c r="M1675" s="1" t="s">
        <v>149</v>
      </c>
      <c r="N1675" s="1" t="s">
        <v>79</v>
      </c>
      <c r="O1675" s="1" t="s">
        <v>80</v>
      </c>
      <c r="P1675" s="1" t="s">
        <v>43</v>
      </c>
      <c r="Q1675" s="1" t="s">
        <v>43</v>
      </c>
      <c r="R1675" s="3">
        <v>0</v>
      </c>
      <c r="S1675" s="1" t="s">
        <v>44</v>
      </c>
      <c r="T1675" s="1" t="s">
        <v>45</v>
      </c>
      <c r="U1675" s="1" t="s">
        <v>143</v>
      </c>
      <c r="V1675" s="1" t="s">
        <v>46</v>
      </c>
      <c r="W1675" s="1" t="s">
        <v>81</v>
      </c>
      <c r="X1675" s="1" t="s">
        <v>146</v>
      </c>
      <c r="Y1675" s="1" t="s">
        <v>83</v>
      </c>
      <c r="Z1675" s="1" t="s">
        <v>147</v>
      </c>
      <c r="AA1675" s="1" t="s">
        <v>51</v>
      </c>
      <c r="AB1675" s="1" t="s">
        <v>146</v>
      </c>
      <c r="AC1675" s="1" t="s">
        <v>37</v>
      </c>
    </row>
    <row r="1676" spans="1:29" hidden="1" x14ac:dyDescent="0.25">
      <c r="A1676" s="1" t="s">
        <v>33</v>
      </c>
      <c r="B1676" s="1" t="s">
        <v>34</v>
      </c>
      <c r="C1676" s="2">
        <v>45716</v>
      </c>
      <c r="D1676" s="1" t="s">
        <v>73</v>
      </c>
      <c r="E1676" s="1" t="s">
        <v>74</v>
      </c>
      <c r="F1676" s="1" t="s">
        <v>37</v>
      </c>
      <c r="G1676" s="1" t="s">
        <v>143</v>
      </c>
      <c r="H1676" s="1" t="s">
        <v>76</v>
      </c>
      <c r="I1676" s="3">
        <v>569400</v>
      </c>
      <c r="J1676" s="3">
        <v>0</v>
      </c>
      <c r="K1676" s="1" t="s">
        <v>40</v>
      </c>
      <c r="L1676" s="1" t="s">
        <v>117</v>
      </c>
      <c r="M1676" s="1" t="s">
        <v>118</v>
      </c>
      <c r="N1676" s="1" t="s">
        <v>79</v>
      </c>
      <c r="O1676" s="1" t="s">
        <v>80</v>
      </c>
      <c r="P1676" s="1" t="s">
        <v>43</v>
      </c>
      <c r="Q1676" s="1" t="s">
        <v>43</v>
      </c>
      <c r="R1676" s="3">
        <v>0</v>
      </c>
      <c r="S1676" s="1" t="s">
        <v>44</v>
      </c>
      <c r="T1676" s="1" t="s">
        <v>45</v>
      </c>
      <c r="U1676" s="1" t="s">
        <v>143</v>
      </c>
      <c r="V1676" s="1" t="s">
        <v>46</v>
      </c>
      <c r="W1676" s="1" t="s">
        <v>81</v>
      </c>
      <c r="X1676" s="1" t="s">
        <v>146</v>
      </c>
      <c r="Y1676" s="1" t="s">
        <v>83</v>
      </c>
      <c r="Z1676" s="1" t="s">
        <v>147</v>
      </c>
      <c r="AA1676" s="1" t="s">
        <v>51</v>
      </c>
      <c r="AB1676" s="1" t="s">
        <v>146</v>
      </c>
      <c r="AC1676" s="1" t="s">
        <v>37</v>
      </c>
    </row>
    <row r="1677" spans="1:29" hidden="1" x14ac:dyDescent="0.25">
      <c r="A1677" s="1" t="s">
        <v>33</v>
      </c>
      <c r="B1677" s="1" t="s">
        <v>34</v>
      </c>
      <c r="C1677" s="2">
        <v>45716</v>
      </c>
      <c r="D1677" s="1" t="s">
        <v>73</v>
      </c>
      <c r="E1677" s="1" t="s">
        <v>74</v>
      </c>
      <c r="F1677" s="1" t="s">
        <v>37</v>
      </c>
      <c r="G1677" s="1" t="s">
        <v>143</v>
      </c>
      <c r="H1677" s="1" t="s">
        <v>76</v>
      </c>
      <c r="I1677" s="3">
        <v>47450</v>
      </c>
      <c r="J1677" s="3">
        <v>0</v>
      </c>
      <c r="K1677" s="1" t="s">
        <v>40</v>
      </c>
      <c r="L1677" s="1" t="s">
        <v>164</v>
      </c>
      <c r="M1677" s="1" t="s">
        <v>165</v>
      </c>
      <c r="N1677" s="1" t="s">
        <v>79</v>
      </c>
      <c r="O1677" s="1" t="s">
        <v>80</v>
      </c>
      <c r="P1677" s="1" t="s">
        <v>43</v>
      </c>
      <c r="Q1677" s="1" t="s">
        <v>43</v>
      </c>
      <c r="R1677" s="3">
        <v>0</v>
      </c>
      <c r="S1677" s="1" t="s">
        <v>44</v>
      </c>
      <c r="T1677" s="1" t="s">
        <v>45</v>
      </c>
      <c r="U1677" s="1" t="s">
        <v>143</v>
      </c>
      <c r="V1677" s="1" t="s">
        <v>46</v>
      </c>
      <c r="W1677" s="1" t="s">
        <v>81</v>
      </c>
      <c r="X1677" s="1" t="s">
        <v>146</v>
      </c>
      <c r="Y1677" s="1" t="s">
        <v>83</v>
      </c>
      <c r="Z1677" s="1" t="s">
        <v>147</v>
      </c>
      <c r="AA1677" s="1" t="s">
        <v>51</v>
      </c>
      <c r="AB1677" s="1" t="s">
        <v>146</v>
      </c>
      <c r="AC1677" s="1" t="s">
        <v>37</v>
      </c>
    </row>
    <row r="1678" spans="1:29" hidden="1" x14ac:dyDescent="0.25">
      <c r="A1678" s="1" t="s">
        <v>33</v>
      </c>
      <c r="B1678" s="1" t="s">
        <v>34</v>
      </c>
      <c r="C1678" s="2">
        <v>45716</v>
      </c>
      <c r="D1678" s="1" t="s">
        <v>73</v>
      </c>
      <c r="E1678" s="1" t="s">
        <v>74</v>
      </c>
      <c r="F1678" s="1" t="s">
        <v>37</v>
      </c>
      <c r="G1678" s="1" t="s">
        <v>143</v>
      </c>
      <c r="H1678" s="1" t="s">
        <v>76</v>
      </c>
      <c r="I1678" s="3">
        <v>191497</v>
      </c>
      <c r="J1678" s="3">
        <v>0</v>
      </c>
      <c r="K1678" s="1" t="s">
        <v>40</v>
      </c>
      <c r="L1678" s="1" t="s">
        <v>111</v>
      </c>
      <c r="M1678" s="1" t="s">
        <v>112</v>
      </c>
      <c r="N1678" s="1" t="s">
        <v>79</v>
      </c>
      <c r="O1678" s="1" t="s">
        <v>80</v>
      </c>
      <c r="P1678" s="1" t="s">
        <v>43</v>
      </c>
      <c r="Q1678" s="1" t="s">
        <v>43</v>
      </c>
      <c r="R1678" s="3">
        <v>0</v>
      </c>
      <c r="S1678" s="1" t="s">
        <v>44</v>
      </c>
      <c r="T1678" s="1" t="s">
        <v>45</v>
      </c>
      <c r="U1678" s="1" t="s">
        <v>143</v>
      </c>
      <c r="V1678" s="1" t="s">
        <v>46</v>
      </c>
      <c r="W1678" s="1" t="s">
        <v>81</v>
      </c>
      <c r="X1678" s="1" t="s">
        <v>146</v>
      </c>
      <c r="Y1678" s="1" t="s">
        <v>83</v>
      </c>
      <c r="Z1678" s="1" t="s">
        <v>147</v>
      </c>
      <c r="AA1678" s="1" t="s">
        <v>51</v>
      </c>
      <c r="AB1678" s="1" t="s">
        <v>146</v>
      </c>
      <c r="AC1678" s="1" t="s">
        <v>37</v>
      </c>
    </row>
    <row r="1679" spans="1:29" hidden="1" x14ac:dyDescent="0.25">
      <c r="A1679" s="1" t="s">
        <v>33</v>
      </c>
      <c r="B1679" s="1" t="s">
        <v>34</v>
      </c>
      <c r="C1679" s="2">
        <v>45716</v>
      </c>
      <c r="D1679" s="1" t="s">
        <v>73</v>
      </c>
      <c r="E1679" s="1" t="s">
        <v>74</v>
      </c>
      <c r="F1679" s="1" t="s">
        <v>37</v>
      </c>
      <c r="G1679" s="1" t="s">
        <v>143</v>
      </c>
      <c r="H1679" s="1" t="s">
        <v>76</v>
      </c>
      <c r="I1679" s="3">
        <v>237250</v>
      </c>
      <c r="J1679" s="3">
        <v>0</v>
      </c>
      <c r="K1679" s="1" t="s">
        <v>40</v>
      </c>
      <c r="L1679" s="1" t="s">
        <v>99</v>
      </c>
      <c r="M1679" s="1" t="s">
        <v>100</v>
      </c>
      <c r="N1679" s="1" t="s">
        <v>79</v>
      </c>
      <c r="O1679" s="1" t="s">
        <v>80</v>
      </c>
      <c r="P1679" s="1" t="s">
        <v>43</v>
      </c>
      <c r="Q1679" s="1" t="s">
        <v>43</v>
      </c>
      <c r="R1679" s="3">
        <v>0</v>
      </c>
      <c r="S1679" s="1" t="s">
        <v>44</v>
      </c>
      <c r="T1679" s="1" t="s">
        <v>45</v>
      </c>
      <c r="U1679" s="1" t="s">
        <v>143</v>
      </c>
      <c r="V1679" s="1" t="s">
        <v>46</v>
      </c>
      <c r="W1679" s="1" t="s">
        <v>81</v>
      </c>
      <c r="X1679" s="1" t="s">
        <v>146</v>
      </c>
      <c r="Y1679" s="1" t="s">
        <v>83</v>
      </c>
      <c r="Z1679" s="1" t="s">
        <v>147</v>
      </c>
      <c r="AA1679" s="1" t="s">
        <v>51</v>
      </c>
      <c r="AB1679" s="1" t="s">
        <v>146</v>
      </c>
      <c r="AC1679" s="1" t="s">
        <v>37</v>
      </c>
    </row>
    <row r="1680" spans="1:29" hidden="1" x14ac:dyDescent="0.25">
      <c r="A1680" s="1" t="s">
        <v>33</v>
      </c>
      <c r="B1680" s="1" t="s">
        <v>34</v>
      </c>
      <c r="C1680" s="2">
        <v>45716</v>
      </c>
      <c r="D1680" s="1" t="s">
        <v>73</v>
      </c>
      <c r="E1680" s="1" t="s">
        <v>74</v>
      </c>
      <c r="F1680" s="1" t="s">
        <v>37</v>
      </c>
      <c r="G1680" s="1" t="s">
        <v>143</v>
      </c>
      <c r="H1680" s="1" t="s">
        <v>76</v>
      </c>
      <c r="I1680" s="3">
        <v>47450</v>
      </c>
      <c r="J1680" s="3">
        <v>0</v>
      </c>
      <c r="K1680" s="1" t="s">
        <v>40</v>
      </c>
      <c r="L1680" s="1" t="s">
        <v>166</v>
      </c>
      <c r="M1680" s="1" t="s">
        <v>167</v>
      </c>
      <c r="N1680" s="1" t="s">
        <v>79</v>
      </c>
      <c r="O1680" s="1" t="s">
        <v>80</v>
      </c>
      <c r="P1680" s="1" t="s">
        <v>43</v>
      </c>
      <c r="Q1680" s="1" t="s">
        <v>43</v>
      </c>
      <c r="R1680" s="3">
        <v>0</v>
      </c>
      <c r="S1680" s="1" t="s">
        <v>44</v>
      </c>
      <c r="T1680" s="1" t="s">
        <v>45</v>
      </c>
      <c r="U1680" s="1" t="s">
        <v>143</v>
      </c>
      <c r="V1680" s="1" t="s">
        <v>46</v>
      </c>
      <c r="W1680" s="1" t="s">
        <v>81</v>
      </c>
      <c r="X1680" s="1" t="s">
        <v>146</v>
      </c>
      <c r="Y1680" s="1" t="s">
        <v>83</v>
      </c>
      <c r="Z1680" s="1" t="s">
        <v>147</v>
      </c>
      <c r="AA1680" s="1" t="s">
        <v>51</v>
      </c>
      <c r="AB1680" s="1" t="s">
        <v>146</v>
      </c>
      <c r="AC1680" s="1" t="s">
        <v>37</v>
      </c>
    </row>
    <row r="1681" spans="1:29" hidden="1" x14ac:dyDescent="0.25">
      <c r="A1681" s="1" t="s">
        <v>33</v>
      </c>
      <c r="B1681" s="1" t="s">
        <v>34</v>
      </c>
      <c r="C1681" s="2">
        <v>45716</v>
      </c>
      <c r="D1681" s="1" t="s">
        <v>73</v>
      </c>
      <c r="E1681" s="1" t="s">
        <v>74</v>
      </c>
      <c r="F1681" s="1" t="s">
        <v>37</v>
      </c>
      <c r="G1681" s="1" t="s">
        <v>143</v>
      </c>
      <c r="H1681" s="1" t="s">
        <v>76</v>
      </c>
      <c r="I1681" s="3">
        <v>47450</v>
      </c>
      <c r="J1681" s="3">
        <v>0</v>
      </c>
      <c r="K1681" s="1" t="s">
        <v>40</v>
      </c>
      <c r="L1681" s="1" t="s">
        <v>168</v>
      </c>
      <c r="M1681" s="1" t="s">
        <v>169</v>
      </c>
      <c r="N1681" s="1" t="s">
        <v>89</v>
      </c>
      <c r="O1681" s="1" t="s">
        <v>90</v>
      </c>
      <c r="P1681" s="1" t="s">
        <v>43</v>
      </c>
      <c r="Q1681" s="1" t="s">
        <v>43</v>
      </c>
      <c r="R1681" s="3">
        <v>0</v>
      </c>
      <c r="S1681" s="1" t="s">
        <v>44</v>
      </c>
      <c r="T1681" s="1" t="s">
        <v>45</v>
      </c>
      <c r="U1681" s="1" t="s">
        <v>143</v>
      </c>
      <c r="V1681" s="1" t="s">
        <v>46</v>
      </c>
      <c r="W1681" s="1" t="s">
        <v>81</v>
      </c>
      <c r="X1681" s="1" t="s">
        <v>146</v>
      </c>
      <c r="Y1681" s="1" t="s">
        <v>83</v>
      </c>
      <c r="Z1681" s="1" t="s">
        <v>147</v>
      </c>
      <c r="AA1681" s="1" t="s">
        <v>51</v>
      </c>
      <c r="AB1681" s="1" t="s">
        <v>146</v>
      </c>
      <c r="AC1681" s="1" t="s">
        <v>37</v>
      </c>
    </row>
    <row r="1682" spans="1:29" hidden="1" x14ac:dyDescent="0.25">
      <c r="A1682" s="1" t="s">
        <v>33</v>
      </c>
      <c r="B1682" s="1" t="s">
        <v>34</v>
      </c>
      <c r="C1682" s="2">
        <v>45716</v>
      </c>
      <c r="D1682" s="1" t="s">
        <v>73</v>
      </c>
      <c r="E1682" s="1" t="s">
        <v>74</v>
      </c>
      <c r="F1682" s="1" t="s">
        <v>37</v>
      </c>
      <c r="G1682" s="1" t="s">
        <v>143</v>
      </c>
      <c r="H1682" s="1" t="s">
        <v>76</v>
      </c>
      <c r="I1682" s="3">
        <v>711750</v>
      </c>
      <c r="J1682" s="3">
        <v>0</v>
      </c>
      <c r="K1682" s="1" t="s">
        <v>40</v>
      </c>
      <c r="L1682" s="1" t="s">
        <v>113</v>
      </c>
      <c r="M1682" s="1" t="s">
        <v>114</v>
      </c>
      <c r="N1682" s="1" t="s">
        <v>89</v>
      </c>
      <c r="O1682" s="1" t="s">
        <v>90</v>
      </c>
      <c r="P1682" s="1" t="s">
        <v>43</v>
      </c>
      <c r="Q1682" s="1" t="s">
        <v>43</v>
      </c>
      <c r="R1682" s="3">
        <v>0</v>
      </c>
      <c r="S1682" s="1" t="s">
        <v>44</v>
      </c>
      <c r="T1682" s="1" t="s">
        <v>45</v>
      </c>
      <c r="U1682" s="1" t="s">
        <v>143</v>
      </c>
      <c r="V1682" s="1" t="s">
        <v>46</v>
      </c>
      <c r="W1682" s="1" t="s">
        <v>81</v>
      </c>
      <c r="X1682" s="1" t="s">
        <v>146</v>
      </c>
      <c r="Y1682" s="1" t="s">
        <v>83</v>
      </c>
      <c r="Z1682" s="1" t="s">
        <v>147</v>
      </c>
      <c r="AA1682" s="1" t="s">
        <v>51</v>
      </c>
      <c r="AB1682" s="1" t="s">
        <v>146</v>
      </c>
      <c r="AC1682" s="1" t="s">
        <v>37</v>
      </c>
    </row>
    <row r="1683" spans="1:29" hidden="1" x14ac:dyDescent="0.25">
      <c r="A1683" s="1" t="s">
        <v>33</v>
      </c>
      <c r="B1683" s="1" t="s">
        <v>34</v>
      </c>
      <c r="C1683" s="2">
        <v>45716</v>
      </c>
      <c r="D1683" s="1" t="s">
        <v>73</v>
      </c>
      <c r="E1683" s="1" t="s">
        <v>74</v>
      </c>
      <c r="F1683" s="1" t="s">
        <v>37</v>
      </c>
      <c r="G1683" s="1" t="s">
        <v>143</v>
      </c>
      <c r="H1683" s="1" t="s">
        <v>76</v>
      </c>
      <c r="I1683" s="3">
        <v>664300</v>
      </c>
      <c r="J1683" s="3">
        <v>0</v>
      </c>
      <c r="K1683" s="1" t="s">
        <v>40</v>
      </c>
      <c r="L1683" s="1" t="s">
        <v>105</v>
      </c>
      <c r="M1683" s="1" t="s">
        <v>106</v>
      </c>
      <c r="N1683" s="1" t="s">
        <v>89</v>
      </c>
      <c r="O1683" s="1" t="s">
        <v>90</v>
      </c>
      <c r="P1683" s="1" t="s">
        <v>43</v>
      </c>
      <c r="Q1683" s="1" t="s">
        <v>43</v>
      </c>
      <c r="R1683" s="3">
        <v>0</v>
      </c>
      <c r="S1683" s="1" t="s">
        <v>44</v>
      </c>
      <c r="T1683" s="1" t="s">
        <v>45</v>
      </c>
      <c r="U1683" s="1" t="s">
        <v>143</v>
      </c>
      <c r="V1683" s="1" t="s">
        <v>46</v>
      </c>
      <c r="W1683" s="1" t="s">
        <v>81</v>
      </c>
      <c r="X1683" s="1" t="s">
        <v>146</v>
      </c>
      <c r="Y1683" s="1" t="s">
        <v>83</v>
      </c>
      <c r="Z1683" s="1" t="s">
        <v>147</v>
      </c>
      <c r="AA1683" s="1" t="s">
        <v>51</v>
      </c>
      <c r="AB1683" s="1" t="s">
        <v>146</v>
      </c>
      <c r="AC1683" s="1" t="s">
        <v>37</v>
      </c>
    </row>
    <row r="1684" spans="1:29" hidden="1" x14ac:dyDescent="0.25">
      <c r="A1684" s="1" t="s">
        <v>33</v>
      </c>
      <c r="B1684" s="1" t="s">
        <v>34</v>
      </c>
      <c r="C1684" s="2">
        <v>45716</v>
      </c>
      <c r="D1684" s="1" t="s">
        <v>73</v>
      </c>
      <c r="E1684" s="1" t="s">
        <v>74</v>
      </c>
      <c r="F1684" s="1" t="s">
        <v>37</v>
      </c>
      <c r="G1684" s="1" t="s">
        <v>143</v>
      </c>
      <c r="H1684" s="1" t="s">
        <v>76</v>
      </c>
      <c r="I1684" s="3">
        <v>142350</v>
      </c>
      <c r="J1684" s="3">
        <v>0</v>
      </c>
      <c r="K1684" s="1" t="s">
        <v>40</v>
      </c>
      <c r="L1684" s="1" t="s">
        <v>137</v>
      </c>
      <c r="M1684" s="1" t="s">
        <v>138</v>
      </c>
      <c r="N1684" s="1" t="s">
        <v>79</v>
      </c>
      <c r="O1684" s="1" t="s">
        <v>80</v>
      </c>
      <c r="P1684" s="1" t="s">
        <v>43</v>
      </c>
      <c r="Q1684" s="1" t="s">
        <v>43</v>
      </c>
      <c r="R1684" s="3">
        <v>0</v>
      </c>
      <c r="S1684" s="1" t="s">
        <v>44</v>
      </c>
      <c r="T1684" s="1" t="s">
        <v>45</v>
      </c>
      <c r="U1684" s="1" t="s">
        <v>143</v>
      </c>
      <c r="V1684" s="1" t="s">
        <v>46</v>
      </c>
      <c r="W1684" s="1" t="s">
        <v>81</v>
      </c>
      <c r="X1684" s="1" t="s">
        <v>146</v>
      </c>
      <c r="Y1684" s="1" t="s">
        <v>83</v>
      </c>
      <c r="Z1684" s="1" t="s">
        <v>147</v>
      </c>
      <c r="AA1684" s="1" t="s">
        <v>51</v>
      </c>
      <c r="AB1684" s="1" t="s">
        <v>146</v>
      </c>
      <c r="AC1684" s="1" t="s">
        <v>37</v>
      </c>
    </row>
    <row r="1685" spans="1:29" x14ac:dyDescent="0.25">
      <c r="A1685" s="1" t="s">
        <v>33</v>
      </c>
      <c r="B1685" s="1" t="s">
        <v>34</v>
      </c>
      <c r="C1685" s="2">
        <v>45701</v>
      </c>
      <c r="D1685" s="1" t="s">
        <v>35</v>
      </c>
      <c r="E1685" s="1" t="s">
        <v>36</v>
      </c>
      <c r="F1685" s="1" t="s">
        <v>37</v>
      </c>
      <c r="G1685" s="1" t="s">
        <v>198</v>
      </c>
      <c r="H1685" s="1" t="s">
        <v>199</v>
      </c>
      <c r="I1685" s="3">
        <v>0</v>
      </c>
      <c r="J1685" s="3">
        <v>7713333</v>
      </c>
      <c r="K1685" s="1" t="s">
        <v>40</v>
      </c>
      <c r="L1685" s="1" t="s">
        <v>117</v>
      </c>
      <c r="M1685" s="1" t="s">
        <v>118</v>
      </c>
      <c r="N1685" s="1" t="s">
        <v>37</v>
      </c>
      <c r="O1685" s="1" t="s">
        <v>43</v>
      </c>
      <c r="P1685" s="1" t="s">
        <v>43</v>
      </c>
      <c r="Q1685" s="1" t="s">
        <v>43</v>
      </c>
      <c r="R1685" s="3">
        <v>0</v>
      </c>
      <c r="S1685" s="1" t="s">
        <v>44</v>
      </c>
      <c r="T1685" s="1" t="s">
        <v>45</v>
      </c>
      <c r="U1685" s="1" t="s">
        <v>198</v>
      </c>
      <c r="V1685" s="1" t="s">
        <v>46</v>
      </c>
      <c r="W1685" s="1" t="s">
        <v>47</v>
      </c>
      <c r="X1685" s="1" t="s">
        <v>200</v>
      </c>
      <c r="Y1685" s="1" t="s">
        <v>49</v>
      </c>
      <c r="Z1685" s="1" t="s">
        <v>50</v>
      </c>
      <c r="AA1685" s="1" t="s">
        <v>51</v>
      </c>
      <c r="AB1685" s="1" t="s">
        <v>200</v>
      </c>
      <c r="AC1685" s="1" t="s">
        <v>37</v>
      </c>
    </row>
    <row r="1686" spans="1:29" x14ac:dyDescent="0.25">
      <c r="A1686" s="1" t="s">
        <v>33</v>
      </c>
      <c r="B1686" s="1" t="s">
        <v>34</v>
      </c>
      <c r="C1686" s="2">
        <v>45706</v>
      </c>
      <c r="D1686" s="1" t="s">
        <v>35</v>
      </c>
      <c r="E1686" s="1" t="s">
        <v>36</v>
      </c>
      <c r="F1686" s="1" t="s">
        <v>37</v>
      </c>
      <c r="G1686" s="1" t="s">
        <v>195</v>
      </c>
      <c r="H1686" s="1" t="s">
        <v>196</v>
      </c>
      <c r="I1686" s="3">
        <v>0</v>
      </c>
      <c r="J1686" s="3">
        <v>50862</v>
      </c>
      <c r="K1686" s="1" t="s">
        <v>40</v>
      </c>
      <c r="L1686" s="1" t="s">
        <v>129</v>
      </c>
      <c r="M1686" s="1" t="s">
        <v>130</v>
      </c>
      <c r="N1686" s="1" t="s">
        <v>37</v>
      </c>
      <c r="O1686" s="1" t="s">
        <v>43</v>
      </c>
      <c r="P1686" s="1" t="s">
        <v>43</v>
      </c>
      <c r="Q1686" s="1" t="s">
        <v>43</v>
      </c>
      <c r="R1686" s="3">
        <v>0</v>
      </c>
      <c r="S1686" s="1" t="s">
        <v>44</v>
      </c>
      <c r="T1686" s="1" t="s">
        <v>45</v>
      </c>
      <c r="U1686" s="1" t="s">
        <v>195</v>
      </c>
      <c r="V1686" s="1" t="s">
        <v>46</v>
      </c>
      <c r="W1686" s="1" t="s">
        <v>47</v>
      </c>
      <c r="X1686" s="1" t="s">
        <v>197</v>
      </c>
      <c r="Y1686" s="1" t="s">
        <v>49</v>
      </c>
      <c r="Z1686" s="1" t="s">
        <v>50</v>
      </c>
      <c r="AA1686" s="1" t="s">
        <v>51</v>
      </c>
      <c r="AB1686" s="1" t="s">
        <v>197</v>
      </c>
      <c r="AC1686" s="1" t="s">
        <v>37</v>
      </c>
    </row>
    <row r="1687" spans="1:29" x14ac:dyDescent="0.25">
      <c r="A1687" s="1" t="s">
        <v>33</v>
      </c>
      <c r="B1687" s="1" t="s">
        <v>34</v>
      </c>
      <c r="C1687" s="2">
        <v>45709</v>
      </c>
      <c r="D1687" s="1" t="s">
        <v>35</v>
      </c>
      <c r="E1687" s="1" t="s">
        <v>36</v>
      </c>
      <c r="F1687" s="1" t="s">
        <v>37</v>
      </c>
      <c r="G1687" s="1" t="s">
        <v>179</v>
      </c>
      <c r="H1687" s="1" t="s">
        <v>180</v>
      </c>
      <c r="I1687" s="3">
        <v>0</v>
      </c>
      <c r="J1687" s="3">
        <v>44768</v>
      </c>
      <c r="K1687" s="1" t="s">
        <v>40</v>
      </c>
      <c r="L1687" s="1" t="s">
        <v>109</v>
      </c>
      <c r="M1687" s="1" t="s">
        <v>110</v>
      </c>
      <c r="N1687" s="1" t="s">
        <v>37</v>
      </c>
      <c r="O1687" s="1" t="s">
        <v>43</v>
      </c>
      <c r="P1687" s="1" t="s">
        <v>43</v>
      </c>
      <c r="Q1687" s="1" t="s">
        <v>43</v>
      </c>
      <c r="R1687" s="3">
        <v>0</v>
      </c>
      <c r="S1687" s="1" t="s">
        <v>44</v>
      </c>
      <c r="T1687" s="1" t="s">
        <v>45</v>
      </c>
      <c r="U1687" s="1" t="s">
        <v>179</v>
      </c>
      <c r="V1687" s="1" t="s">
        <v>46</v>
      </c>
      <c r="W1687" s="1" t="s">
        <v>47</v>
      </c>
      <c r="X1687" s="1" t="s">
        <v>181</v>
      </c>
      <c r="Y1687" s="1" t="s">
        <v>49</v>
      </c>
      <c r="Z1687" s="1" t="s">
        <v>50</v>
      </c>
      <c r="AA1687" s="1" t="s">
        <v>51</v>
      </c>
      <c r="AB1687" s="1" t="s">
        <v>181</v>
      </c>
      <c r="AC1687" s="1" t="s">
        <v>37</v>
      </c>
    </row>
    <row r="1688" spans="1:29" x14ac:dyDescent="0.25">
      <c r="A1688" s="1" t="s">
        <v>33</v>
      </c>
      <c r="B1688" s="1" t="s">
        <v>34</v>
      </c>
      <c r="C1688" s="2">
        <v>45709</v>
      </c>
      <c r="D1688" s="1" t="s">
        <v>35</v>
      </c>
      <c r="E1688" s="1" t="s">
        <v>36</v>
      </c>
      <c r="F1688" s="1" t="s">
        <v>37</v>
      </c>
      <c r="G1688" s="1" t="s">
        <v>182</v>
      </c>
      <c r="H1688" s="1" t="s">
        <v>183</v>
      </c>
      <c r="I1688" s="3">
        <v>0</v>
      </c>
      <c r="J1688" s="3">
        <v>44768</v>
      </c>
      <c r="K1688" s="1" t="s">
        <v>40</v>
      </c>
      <c r="L1688" s="1" t="s">
        <v>109</v>
      </c>
      <c r="M1688" s="1" t="s">
        <v>110</v>
      </c>
      <c r="N1688" s="1" t="s">
        <v>37</v>
      </c>
      <c r="O1688" s="1" t="s">
        <v>43</v>
      </c>
      <c r="P1688" s="1" t="s">
        <v>43</v>
      </c>
      <c r="Q1688" s="1" t="s">
        <v>43</v>
      </c>
      <c r="R1688" s="3">
        <v>0</v>
      </c>
      <c r="S1688" s="1" t="s">
        <v>44</v>
      </c>
      <c r="T1688" s="1" t="s">
        <v>45</v>
      </c>
      <c r="U1688" s="1" t="s">
        <v>182</v>
      </c>
      <c r="V1688" s="1" t="s">
        <v>46</v>
      </c>
      <c r="W1688" s="1" t="s">
        <v>47</v>
      </c>
      <c r="X1688" s="1" t="s">
        <v>184</v>
      </c>
      <c r="Y1688" s="1" t="s">
        <v>49</v>
      </c>
      <c r="Z1688" s="1" t="s">
        <v>50</v>
      </c>
      <c r="AA1688" s="1" t="s">
        <v>51</v>
      </c>
      <c r="AB1688" s="1" t="s">
        <v>184</v>
      </c>
      <c r="AC1688" s="1" t="s">
        <v>37</v>
      </c>
    </row>
    <row r="1689" spans="1:29" x14ac:dyDescent="0.25">
      <c r="A1689" s="1" t="s">
        <v>33</v>
      </c>
      <c r="B1689" s="1" t="s">
        <v>34</v>
      </c>
      <c r="C1689" s="2">
        <v>45709</v>
      </c>
      <c r="D1689" s="1" t="s">
        <v>35</v>
      </c>
      <c r="E1689" s="1" t="s">
        <v>36</v>
      </c>
      <c r="F1689" s="1" t="s">
        <v>37</v>
      </c>
      <c r="G1689" s="1" t="s">
        <v>185</v>
      </c>
      <c r="H1689" s="1" t="s">
        <v>186</v>
      </c>
      <c r="I1689" s="3">
        <v>0</v>
      </c>
      <c r="J1689" s="3">
        <v>47450</v>
      </c>
      <c r="K1689" s="1" t="s">
        <v>40</v>
      </c>
      <c r="L1689" s="1" t="s">
        <v>127</v>
      </c>
      <c r="M1689" s="1" t="s">
        <v>128</v>
      </c>
      <c r="N1689" s="1" t="s">
        <v>37</v>
      </c>
      <c r="O1689" s="1" t="s">
        <v>43</v>
      </c>
      <c r="P1689" s="1" t="s">
        <v>43</v>
      </c>
      <c r="Q1689" s="1" t="s">
        <v>43</v>
      </c>
      <c r="R1689" s="3">
        <v>0</v>
      </c>
      <c r="S1689" s="1" t="s">
        <v>44</v>
      </c>
      <c r="T1689" s="1" t="s">
        <v>45</v>
      </c>
      <c r="U1689" s="1" t="s">
        <v>185</v>
      </c>
      <c r="V1689" s="1" t="s">
        <v>46</v>
      </c>
      <c r="W1689" s="1" t="s">
        <v>47</v>
      </c>
      <c r="X1689" s="1" t="s">
        <v>187</v>
      </c>
      <c r="Y1689" s="1" t="s">
        <v>49</v>
      </c>
      <c r="Z1689" s="1" t="s">
        <v>50</v>
      </c>
      <c r="AA1689" s="1" t="s">
        <v>51</v>
      </c>
      <c r="AB1689" s="1" t="s">
        <v>187</v>
      </c>
      <c r="AC1689" s="1" t="s">
        <v>37</v>
      </c>
    </row>
    <row r="1690" spans="1:29" x14ac:dyDescent="0.25">
      <c r="A1690" s="1" t="s">
        <v>33</v>
      </c>
      <c r="B1690" s="1" t="s">
        <v>34</v>
      </c>
      <c r="C1690" s="2">
        <v>45709</v>
      </c>
      <c r="D1690" s="1" t="s">
        <v>35</v>
      </c>
      <c r="E1690" s="1" t="s">
        <v>36</v>
      </c>
      <c r="F1690" s="1" t="s">
        <v>37</v>
      </c>
      <c r="G1690" s="1" t="s">
        <v>188</v>
      </c>
      <c r="H1690" s="1" t="s">
        <v>189</v>
      </c>
      <c r="I1690" s="3">
        <v>0</v>
      </c>
      <c r="J1690" s="3">
        <v>47450</v>
      </c>
      <c r="K1690" s="1" t="s">
        <v>40</v>
      </c>
      <c r="L1690" s="1" t="s">
        <v>127</v>
      </c>
      <c r="M1690" s="1" t="s">
        <v>128</v>
      </c>
      <c r="N1690" s="1" t="s">
        <v>37</v>
      </c>
      <c r="O1690" s="1" t="s">
        <v>43</v>
      </c>
      <c r="P1690" s="1" t="s">
        <v>43</v>
      </c>
      <c r="Q1690" s="1" t="s">
        <v>43</v>
      </c>
      <c r="R1690" s="3">
        <v>0</v>
      </c>
      <c r="S1690" s="1" t="s">
        <v>44</v>
      </c>
      <c r="T1690" s="1" t="s">
        <v>45</v>
      </c>
      <c r="U1690" s="1" t="s">
        <v>188</v>
      </c>
      <c r="V1690" s="1" t="s">
        <v>46</v>
      </c>
      <c r="W1690" s="1" t="s">
        <v>47</v>
      </c>
      <c r="X1690" s="1" t="s">
        <v>190</v>
      </c>
      <c r="Y1690" s="1" t="s">
        <v>49</v>
      </c>
      <c r="Z1690" s="1" t="s">
        <v>50</v>
      </c>
      <c r="AA1690" s="1" t="s">
        <v>51</v>
      </c>
      <c r="AB1690" s="1" t="s">
        <v>190</v>
      </c>
      <c r="AC1690" s="1" t="s">
        <v>37</v>
      </c>
    </row>
    <row r="1691" spans="1:29" x14ac:dyDescent="0.25">
      <c r="A1691" s="1" t="s">
        <v>33</v>
      </c>
      <c r="B1691" s="1" t="s">
        <v>34</v>
      </c>
      <c r="C1691" s="2">
        <v>45709</v>
      </c>
      <c r="D1691" s="1" t="s">
        <v>35</v>
      </c>
      <c r="E1691" s="1" t="s">
        <v>36</v>
      </c>
      <c r="F1691" s="1" t="s">
        <v>37</v>
      </c>
      <c r="G1691" s="1" t="s">
        <v>191</v>
      </c>
      <c r="H1691" s="1" t="s">
        <v>192</v>
      </c>
      <c r="I1691" s="3">
        <v>0</v>
      </c>
      <c r="J1691" s="3">
        <v>43431</v>
      </c>
      <c r="K1691" s="1" t="s">
        <v>40</v>
      </c>
      <c r="L1691" s="1" t="s">
        <v>148</v>
      </c>
      <c r="M1691" s="1" t="s">
        <v>149</v>
      </c>
      <c r="N1691" s="1" t="s">
        <v>37</v>
      </c>
      <c r="O1691" s="1" t="s">
        <v>43</v>
      </c>
      <c r="P1691" s="1" t="s">
        <v>43</v>
      </c>
      <c r="Q1691" s="1" t="s">
        <v>43</v>
      </c>
      <c r="R1691" s="3">
        <v>0</v>
      </c>
      <c r="S1691" s="1" t="s">
        <v>44</v>
      </c>
      <c r="T1691" s="1" t="s">
        <v>45</v>
      </c>
      <c r="U1691" s="1" t="s">
        <v>191</v>
      </c>
      <c r="V1691" s="1" t="s">
        <v>46</v>
      </c>
      <c r="W1691" s="1" t="s">
        <v>47</v>
      </c>
      <c r="X1691" s="1" t="s">
        <v>193</v>
      </c>
      <c r="Y1691" s="1" t="s">
        <v>49</v>
      </c>
      <c r="Z1691" s="1" t="s">
        <v>50</v>
      </c>
      <c r="AA1691" s="1" t="s">
        <v>51</v>
      </c>
      <c r="AB1691" s="1" t="s">
        <v>193</v>
      </c>
      <c r="AC1691" s="1" t="s">
        <v>37</v>
      </c>
    </row>
    <row r="1692" spans="1:29" x14ac:dyDescent="0.25">
      <c r="A1692" s="1" t="s">
        <v>33</v>
      </c>
      <c r="B1692" s="1" t="s">
        <v>34</v>
      </c>
      <c r="C1692" s="2">
        <v>45709</v>
      </c>
      <c r="D1692" s="1" t="s">
        <v>35</v>
      </c>
      <c r="E1692" s="1" t="s">
        <v>36</v>
      </c>
      <c r="F1692" s="1" t="s">
        <v>37</v>
      </c>
      <c r="G1692" s="1" t="s">
        <v>191</v>
      </c>
      <c r="H1692" s="1" t="s">
        <v>192</v>
      </c>
      <c r="I1692" s="3">
        <v>0</v>
      </c>
      <c r="J1692" s="3">
        <v>86667</v>
      </c>
      <c r="K1692" s="1" t="s">
        <v>40</v>
      </c>
      <c r="L1692" s="1" t="s">
        <v>91</v>
      </c>
      <c r="M1692" s="1" t="s">
        <v>92</v>
      </c>
      <c r="N1692" s="1" t="s">
        <v>37</v>
      </c>
      <c r="O1692" s="1" t="s">
        <v>43</v>
      </c>
      <c r="P1692" s="1" t="s">
        <v>43</v>
      </c>
      <c r="Q1692" s="1" t="s">
        <v>43</v>
      </c>
      <c r="R1692" s="3">
        <v>0</v>
      </c>
      <c r="S1692" s="1" t="s">
        <v>44</v>
      </c>
      <c r="T1692" s="1" t="s">
        <v>45</v>
      </c>
      <c r="U1692" s="1" t="s">
        <v>191</v>
      </c>
      <c r="V1692" s="1" t="s">
        <v>46</v>
      </c>
      <c r="W1692" s="1" t="s">
        <v>47</v>
      </c>
      <c r="X1692" s="1" t="s">
        <v>193</v>
      </c>
      <c r="Y1692" s="1" t="s">
        <v>49</v>
      </c>
      <c r="Z1692" s="1" t="s">
        <v>50</v>
      </c>
      <c r="AA1692" s="1" t="s">
        <v>51</v>
      </c>
      <c r="AB1692" s="1" t="s">
        <v>193</v>
      </c>
      <c r="AC1692" s="1" t="s">
        <v>37</v>
      </c>
    </row>
    <row r="1693" spans="1:29" x14ac:dyDescent="0.25">
      <c r="A1693" s="1" t="s">
        <v>33</v>
      </c>
      <c r="B1693" s="1" t="s">
        <v>34</v>
      </c>
      <c r="C1693" s="2">
        <v>45709</v>
      </c>
      <c r="D1693" s="1" t="s">
        <v>35</v>
      </c>
      <c r="E1693" s="1" t="s">
        <v>36</v>
      </c>
      <c r="F1693" s="1" t="s">
        <v>37</v>
      </c>
      <c r="G1693" s="1" t="s">
        <v>191</v>
      </c>
      <c r="H1693" s="1" t="s">
        <v>192</v>
      </c>
      <c r="I1693" s="3">
        <v>0</v>
      </c>
      <c r="J1693" s="3">
        <v>1213333</v>
      </c>
      <c r="K1693" s="1" t="s">
        <v>40</v>
      </c>
      <c r="L1693" s="1" t="s">
        <v>115</v>
      </c>
      <c r="M1693" s="1" t="s">
        <v>116</v>
      </c>
      <c r="N1693" s="1" t="s">
        <v>37</v>
      </c>
      <c r="O1693" s="1" t="s">
        <v>43</v>
      </c>
      <c r="P1693" s="1" t="s">
        <v>43</v>
      </c>
      <c r="Q1693" s="1" t="s">
        <v>43</v>
      </c>
      <c r="R1693" s="3">
        <v>0</v>
      </c>
      <c r="S1693" s="1" t="s">
        <v>44</v>
      </c>
      <c r="T1693" s="1" t="s">
        <v>45</v>
      </c>
      <c r="U1693" s="1" t="s">
        <v>191</v>
      </c>
      <c r="V1693" s="1" t="s">
        <v>46</v>
      </c>
      <c r="W1693" s="1" t="s">
        <v>47</v>
      </c>
      <c r="X1693" s="1" t="s">
        <v>193</v>
      </c>
      <c r="Y1693" s="1" t="s">
        <v>49</v>
      </c>
      <c r="Z1693" s="1" t="s">
        <v>50</v>
      </c>
      <c r="AA1693" s="1" t="s">
        <v>51</v>
      </c>
      <c r="AB1693" s="1" t="s">
        <v>193</v>
      </c>
      <c r="AC1693" s="1" t="s">
        <v>37</v>
      </c>
    </row>
    <row r="1694" spans="1:29" x14ac:dyDescent="0.25">
      <c r="A1694" s="1" t="s">
        <v>33</v>
      </c>
      <c r="B1694" s="1" t="s">
        <v>34</v>
      </c>
      <c r="C1694" s="2">
        <v>45709</v>
      </c>
      <c r="D1694" s="1" t="s">
        <v>35</v>
      </c>
      <c r="E1694" s="1" t="s">
        <v>36</v>
      </c>
      <c r="F1694" s="1" t="s">
        <v>37</v>
      </c>
      <c r="G1694" s="1" t="s">
        <v>191</v>
      </c>
      <c r="H1694" s="1" t="s">
        <v>194</v>
      </c>
      <c r="I1694" s="3">
        <v>0</v>
      </c>
      <c r="J1694" s="3">
        <v>1993333</v>
      </c>
      <c r="K1694" s="1" t="s">
        <v>40</v>
      </c>
      <c r="L1694" s="1" t="s">
        <v>119</v>
      </c>
      <c r="M1694" s="1" t="s">
        <v>120</v>
      </c>
      <c r="N1694" s="1" t="s">
        <v>37</v>
      </c>
      <c r="O1694" s="1" t="s">
        <v>43</v>
      </c>
      <c r="P1694" s="1" t="s">
        <v>43</v>
      </c>
      <c r="Q1694" s="1" t="s">
        <v>43</v>
      </c>
      <c r="R1694" s="3">
        <v>0</v>
      </c>
      <c r="S1694" s="1" t="s">
        <v>44</v>
      </c>
      <c r="T1694" s="1" t="s">
        <v>45</v>
      </c>
      <c r="U1694" s="1" t="s">
        <v>191</v>
      </c>
      <c r="V1694" s="1" t="s">
        <v>46</v>
      </c>
      <c r="W1694" s="1" t="s">
        <v>47</v>
      </c>
      <c r="X1694" s="1" t="s">
        <v>193</v>
      </c>
      <c r="Y1694" s="1" t="s">
        <v>49</v>
      </c>
      <c r="Z1694" s="1" t="s">
        <v>50</v>
      </c>
      <c r="AA1694" s="1" t="s">
        <v>51</v>
      </c>
      <c r="AB1694" s="1" t="s">
        <v>193</v>
      </c>
      <c r="AC1694" s="1" t="s">
        <v>37</v>
      </c>
    </row>
    <row r="1695" spans="1:29" x14ac:dyDescent="0.25">
      <c r="A1695" s="1" t="s">
        <v>33</v>
      </c>
      <c r="B1695" s="1" t="s">
        <v>34</v>
      </c>
      <c r="C1695" s="2">
        <v>45712</v>
      </c>
      <c r="D1695" s="1" t="s">
        <v>35</v>
      </c>
      <c r="E1695" s="1" t="s">
        <v>36</v>
      </c>
      <c r="F1695" s="1" t="s">
        <v>37</v>
      </c>
      <c r="G1695" s="1" t="s">
        <v>176</v>
      </c>
      <c r="H1695" s="1" t="s">
        <v>177</v>
      </c>
      <c r="I1695" s="3">
        <v>0</v>
      </c>
      <c r="J1695" s="3">
        <v>91488</v>
      </c>
      <c r="K1695" s="1" t="s">
        <v>40</v>
      </c>
      <c r="L1695" s="1" t="s">
        <v>129</v>
      </c>
      <c r="M1695" s="1" t="s">
        <v>130</v>
      </c>
      <c r="N1695" s="1" t="s">
        <v>37</v>
      </c>
      <c r="O1695" s="1" t="s">
        <v>43</v>
      </c>
      <c r="P1695" s="1" t="s">
        <v>43</v>
      </c>
      <c r="Q1695" s="1" t="s">
        <v>43</v>
      </c>
      <c r="R1695" s="3">
        <v>0</v>
      </c>
      <c r="S1695" s="1" t="s">
        <v>44</v>
      </c>
      <c r="T1695" s="1" t="s">
        <v>45</v>
      </c>
      <c r="U1695" s="1" t="s">
        <v>176</v>
      </c>
      <c r="V1695" s="1" t="s">
        <v>46</v>
      </c>
      <c r="W1695" s="1" t="s">
        <v>47</v>
      </c>
      <c r="X1695" s="1" t="s">
        <v>178</v>
      </c>
      <c r="Y1695" s="1" t="s">
        <v>49</v>
      </c>
      <c r="Z1695" s="1" t="s">
        <v>50</v>
      </c>
      <c r="AA1695" s="1" t="s">
        <v>51</v>
      </c>
      <c r="AB1695" s="1" t="s">
        <v>178</v>
      </c>
      <c r="AC1695" s="1" t="s">
        <v>37</v>
      </c>
    </row>
    <row r="1696" spans="1:29" x14ac:dyDescent="0.25">
      <c r="A1696" s="1" t="s">
        <v>33</v>
      </c>
      <c r="B1696" s="1" t="s">
        <v>34</v>
      </c>
      <c r="C1696" s="2">
        <v>45713</v>
      </c>
      <c r="D1696" s="1" t="s">
        <v>35</v>
      </c>
      <c r="E1696" s="1" t="s">
        <v>36</v>
      </c>
      <c r="F1696" s="1" t="s">
        <v>37</v>
      </c>
      <c r="G1696" s="1" t="s">
        <v>170</v>
      </c>
      <c r="H1696" s="1" t="s">
        <v>171</v>
      </c>
      <c r="I1696" s="3">
        <v>0</v>
      </c>
      <c r="J1696" s="3">
        <v>130000</v>
      </c>
      <c r="K1696" s="1" t="s">
        <v>40</v>
      </c>
      <c r="L1696" s="1" t="s">
        <v>95</v>
      </c>
      <c r="M1696" s="1" t="s">
        <v>96</v>
      </c>
      <c r="N1696" s="1" t="s">
        <v>37</v>
      </c>
      <c r="O1696" s="1" t="s">
        <v>43</v>
      </c>
      <c r="P1696" s="1" t="s">
        <v>43</v>
      </c>
      <c r="Q1696" s="1" t="s">
        <v>43</v>
      </c>
      <c r="R1696" s="3">
        <v>0</v>
      </c>
      <c r="S1696" s="1" t="s">
        <v>44</v>
      </c>
      <c r="T1696" s="1" t="s">
        <v>45</v>
      </c>
      <c r="U1696" s="1" t="s">
        <v>170</v>
      </c>
      <c r="V1696" s="1" t="s">
        <v>46</v>
      </c>
      <c r="W1696" s="1" t="s">
        <v>47</v>
      </c>
      <c r="X1696" s="1" t="s">
        <v>172</v>
      </c>
      <c r="Y1696" s="1" t="s">
        <v>49</v>
      </c>
      <c r="Z1696" s="1" t="s">
        <v>50</v>
      </c>
      <c r="AA1696" s="1" t="s">
        <v>51</v>
      </c>
      <c r="AB1696" s="1" t="s">
        <v>172</v>
      </c>
      <c r="AC1696" s="1" t="s">
        <v>37</v>
      </c>
    </row>
    <row r="1697" spans="1:29" x14ac:dyDescent="0.25">
      <c r="A1697" s="1" t="s">
        <v>33</v>
      </c>
      <c r="B1697" s="1" t="s">
        <v>34</v>
      </c>
      <c r="C1697" s="2">
        <v>45713</v>
      </c>
      <c r="D1697" s="1" t="s">
        <v>35</v>
      </c>
      <c r="E1697" s="1" t="s">
        <v>36</v>
      </c>
      <c r="F1697" s="1" t="s">
        <v>37</v>
      </c>
      <c r="G1697" s="1" t="s">
        <v>173</v>
      </c>
      <c r="H1697" s="1" t="s">
        <v>174</v>
      </c>
      <c r="I1697" s="3">
        <v>0</v>
      </c>
      <c r="J1697" s="3">
        <v>596267</v>
      </c>
      <c r="K1697" s="1" t="s">
        <v>40</v>
      </c>
      <c r="L1697" s="1" t="s">
        <v>105</v>
      </c>
      <c r="M1697" s="1" t="s">
        <v>106</v>
      </c>
      <c r="N1697" s="1" t="s">
        <v>37</v>
      </c>
      <c r="O1697" s="1" t="s">
        <v>43</v>
      </c>
      <c r="P1697" s="1" t="s">
        <v>43</v>
      </c>
      <c r="Q1697" s="1" t="s">
        <v>43</v>
      </c>
      <c r="R1697" s="3">
        <v>0</v>
      </c>
      <c r="S1697" s="1" t="s">
        <v>44</v>
      </c>
      <c r="T1697" s="1" t="s">
        <v>45</v>
      </c>
      <c r="U1697" s="1" t="s">
        <v>173</v>
      </c>
      <c r="V1697" s="1" t="s">
        <v>46</v>
      </c>
      <c r="W1697" s="1" t="s">
        <v>47</v>
      </c>
      <c r="X1697" s="1" t="s">
        <v>175</v>
      </c>
      <c r="Y1697" s="1" t="s">
        <v>49</v>
      </c>
      <c r="Z1697" s="1" t="s">
        <v>50</v>
      </c>
      <c r="AA1697" s="1" t="s">
        <v>51</v>
      </c>
      <c r="AB1697" s="1" t="s">
        <v>175</v>
      </c>
      <c r="AC1697" s="1" t="s">
        <v>37</v>
      </c>
    </row>
    <row r="1698" spans="1:29" x14ac:dyDescent="0.25">
      <c r="A1698" s="1" t="s">
        <v>33</v>
      </c>
      <c r="B1698" s="1" t="s">
        <v>34</v>
      </c>
      <c r="C1698" s="2">
        <v>45720</v>
      </c>
      <c r="D1698" s="1" t="s">
        <v>35</v>
      </c>
      <c r="E1698" s="1" t="s">
        <v>36</v>
      </c>
      <c r="F1698" s="1" t="s">
        <v>37</v>
      </c>
      <c r="G1698" s="1" t="s">
        <v>212</v>
      </c>
      <c r="H1698" s="1" t="s">
        <v>213</v>
      </c>
      <c r="I1698" s="3">
        <v>0</v>
      </c>
      <c r="J1698" s="54">
        <v>133690</v>
      </c>
      <c r="K1698" s="1" t="s">
        <v>40</v>
      </c>
      <c r="L1698" s="1" t="s">
        <v>214</v>
      </c>
      <c r="M1698" s="1" t="s">
        <v>215</v>
      </c>
      <c r="N1698" s="1" t="s">
        <v>37</v>
      </c>
      <c r="O1698" s="1" t="s">
        <v>43</v>
      </c>
      <c r="P1698" s="1" t="s">
        <v>43</v>
      </c>
      <c r="Q1698" s="1" t="s">
        <v>43</v>
      </c>
      <c r="R1698" s="3">
        <v>0</v>
      </c>
      <c r="S1698" s="1" t="s">
        <v>44</v>
      </c>
      <c r="T1698" s="1" t="s">
        <v>45</v>
      </c>
      <c r="U1698" s="1" t="s">
        <v>212</v>
      </c>
      <c r="V1698" s="1" t="s">
        <v>46</v>
      </c>
      <c r="W1698" s="1" t="s">
        <v>47</v>
      </c>
      <c r="X1698" s="1" t="s">
        <v>216</v>
      </c>
      <c r="Y1698" s="1" t="s">
        <v>49</v>
      </c>
      <c r="Z1698" s="1" t="s">
        <v>50</v>
      </c>
      <c r="AA1698" s="1" t="s">
        <v>51</v>
      </c>
      <c r="AB1698" s="1" t="s">
        <v>216</v>
      </c>
      <c r="AC1698" s="1" t="s">
        <v>37</v>
      </c>
    </row>
    <row r="1699" spans="1:29" x14ac:dyDescent="0.25">
      <c r="A1699" s="1" t="s">
        <v>33</v>
      </c>
      <c r="B1699" s="1" t="s">
        <v>34</v>
      </c>
      <c r="C1699" s="2">
        <v>45728</v>
      </c>
      <c r="D1699" s="1" t="s">
        <v>238</v>
      </c>
      <c r="E1699" s="1" t="s">
        <v>239</v>
      </c>
      <c r="F1699" s="1" t="s">
        <v>37</v>
      </c>
      <c r="G1699" s="1" t="s">
        <v>240</v>
      </c>
      <c r="H1699" s="1" t="s">
        <v>241</v>
      </c>
      <c r="I1699" s="3">
        <v>0</v>
      </c>
      <c r="J1699" s="3">
        <v>2165553</v>
      </c>
      <c r="K1699" s="1" t="s">
        <v>40</v>
      </c>
      <c r="L1699" s="1" t="s">
        <v>242</v>
      </c>
      <c r="M1699" s="1" t="s">
        <v>243</v>
      </c>
      <c r="N1699" s="1" t="s">
        <v>37</v>
      </c>
      <c r="O1699" s="1" t="s">
        <v>43</v>
      </c>
      <c r="P1699" s="1" t="s">
        <v>43</v>
      </c>
      <c r="Q1699" s="1" t="s">
        <v>43</v>
      </c>
      <c r="R1699" s="3">
        <v>0</v>
      </c>
      <c r="S1699" s="1" t="s">
        <v>44</v>
      </c>
      <c r="T1699" s="1" t="s">
        <v>45</v>
      </c>
      <c r="U1699" s="1" t="s">
        <v>240</v>
      </c>
      <c r="V1699" s="1" t="s">
        <v>46</v>
      </c>
      <c r="W1699" s="1" t="s">
        <v>81</v>
      </c>
      <c r="X1699" s="1" t="s">
        <v>244</v>
      </c>
      <c r="Y1699" s="1" t="s">
        <v>245</v>
      </c>
      <c r="Z1699" s="1" t="s">
        <v>84</v>
      </c>
      <c r="AA1699" s="1" t="s">
        <v>51</v>
      </c>
      <c r="AB1699" s="1" t="s">
        <v>244</v>
      </c>
      <c r="AC1699" s="1" t="s">
        <v>37</v>
      </c>
    </row>
    <row r="1700" spans="1:29" x14ac:dyDescent="0.25">
      <c r="A1700" s="1" t="s">
        <v>33</v>
      </c>
      <c r="B1700" s="1" t="s">
        <v>34</v>
      </c>
      <c r="C1700" s="2">
        <v>45728</v>
      </c>
      <c r="D1700" s="1" t="s">
        <v>238</v>
      </c>
      <c r="E1700" s="1" t="s">
        <v>239</v>
      </c>
      <c r="F1700" s="1" t="s">
        <v>37</v>
      </c>
      <c r="G1700" s="1" t="s">
        <v>240</v>
      </c>
      <c r="H1700" s="1" t="s">
        <v>241</v>
      </c>
      <c r="J1700" s="3">
        <v>0</v>
      </c>
      <c r="K1700" s="1" t="s">
        <v>40</v>
      </c>
      <c r="L1700" s="1" t="s">
        <v>62</v>
      </c>
      <c r="M1700" s="1" t="s">
        <v>63</v>
      </c>
      <c r="N1700" s="1" t="s">
        <v>37</v>
      </c>
      <c r="O1700" s="1" t="s">
        <v>43</v>
      </c>
      <c r="P1700" s="1" t="s">
        <v>43</v>
      </c>
      <c r="Q1700" s="1" t="s">
        <v>43</v>
      </c>
      <c r="R1700" s="3">
        <v>0</v>
      </c>
      <c r="S1700" s="1" t="s">
        <v>44</v>
      </c>
      <c r="T1700" s="1" t="s">
        <v>45</v>
      </c>
      <c r="U1700" s="1" t="s">
        <v>240</v>
      </c>
      <c r="V1700" s="1" t="s">
        <v>46</v>
      </c>
      <c r="W1700" s="1" t="s">
        <v>81</v>
      </c>
      <c r="X1700" s="1" t="s">
        <v>244</v>
      </c>
      <c r="Y1700" s="1" t="s">
        <v>245</v>
      </c>
      <c r="Z1700" s="1" t="s">
        <v>84</v>
      </c>
      <c r="AA1700" s="1" t="s">
        <v>51</v>
      </c>
      <c r="AB1700" s="1" t="s">
        <v>244</v>
      </c>
      <c r="AC1700" s="1" t="s">
        <v>37</v>
      </c>
    </row>
    <row r="1701" spans="1:29" x14ac:dyDescent="0.25">
      <c r="A1701" s="1" t="s">
        <v>33</v>
      </c>
      <c r="B1701" s="1" t="s">
        <v>34</v>
      </c>
      <c r="C1701" s="2">
        <v>45728</v>
      </c>
      <c r="D1701" s="1" t="s">
        <v>238</v>
      </c>
      <c r="E1701" s="1" t="s">
        <v>239</v>
      </c>
      <c r="F1701" s="1" t="s">
        <v>37</v>
      </c>
      <c r="G1701" s="1" t="s">
        <v>240</v>
      </c>
      <c r="H1701" s="1" t="s">
        <v>241</v>
      </c>
      <c r="I1701" s="3">
        <v>0</v>
      </c>
      <c r="J1701" s="3">
        <v>43333</v>
      </c>
      <c r="K1701" s="1" t="s">
        <v>40</v>
      </c>
      <c r="L1701" s="1" t="s">
        <v>246</v>
      </c>
      <c r="M1701" s="1" t="s">
        <v>247</v>
      </c>
      <c r="N1701" s="1" t="s">
        <v>37</v>
      </c>
      <c r="O1701" s="1" t="s">
        <v>43</v>
      </c>
      <c r="P1701" s="1" t="s">
        <v>43</v>
      </c>
      <c r="Q1701" s="1" t="s">
        <v>43</v>
      </c>
      <c r="R1701" s="3">
        <v>0</v>
      </c>
      <c r="S1701" s="1" t="s">
        <v>44</v>
      </c>
      <c r="T1701" s="1" t="s">
        <v>45</v>
      </c>
      <c r="U1701" s="1" t="s">
        <v>240</v>
      </c>
      <c r="V1701" s="1" t="s">
        <v>46</v>
      </c>
      <c r="W1701" s="1" t="s">
        <v>81</v>
      </c>
      <c r="X1701" s="1" t="s">
        <v>244</v>
      </c>
      <c r="Y1701" s="1" t="s">
        <v>245</v>
      </c>
      <c r="Z1701" s="1" t="s">
        <v>84</v>
      </c>
      <c r="AA1701" s="1" t="s">
        <v>51</v>
      </c>
      <c r="AB1701" s="1" t="s">
        <v>244</v>
      </c>
      <c r="AC1701" s="1" t="s">
        <v>37</v>
      </c>
    </row>
    <row r="1702" spans="1:29" hidden="1" x14ac:dyDescent="0.25">
      <c r="A1702" s="1" t="s">
        <v>33</v>
      </c>
      <c r="B1702" s="1" t="s">
        <v>34</v>
      </c>
      <c r="C1702" s="2">
        <v>45747</v>
      </c>
      <c r="D1702" s="1" t="s">
        <v>73</v>
      </c>
      <c r="E1702" s="1" t="s">
        <v>74</v>
      </c>
      <c r="F1702" s="1" t="s">
        <v>37</v>
      </c>
      <c r="G1702" s="1" t="s">
        <v>217</v>
      </c>
      <c r="H1702" s="1" t="s">
        <v>76</v>
      </c>
      <c r="I1702" s="3">
        <v>521950</v>
      </c>
      <c r="J1702" s="3">
        <v>0</v>
      </c>
      <c r="K1702" s="1" t="s">
        <v>40</v>
      </c>
      <c r="L1702" s="1" t="s">
        <v>119</v>
      </c>
      <c r="M1702" s="1" t="s">
        <v>120</v>
      </c>
      <c r="N1702" s="1" t="s">
        <v>79</v>
      </c>
      <c r="O1702" s="1" t="s">
        <v>80</v>
      </c>
      <c r="P1702" s="1" t="s">
        <v>43</v>
      </c>
      <c r="Q1702" s="1" t="s">
        <v>43</v>
      </c>
      <c r="R1702" s="3">
        <v>0</v>
      </c>
      <c r="S1702" s="1" t="s">
        <v>44</v>
      </c>
      <c r="T1702" s="1" t="s">
        <v>45</v>
      </c>
      <c r="U1702" s="1" t="s">
        <v>217</v>
      </c>
      <c r="V1702" s="1" t="s">
        <v>46</v>
      </c>
      <c r="W1702" s="1" t="s">
        <v>81</v>
      </c>
      <c r="X1702" s="1" t="s">
        <v>218</v>
      </c>
      <c r="Y1702" s="1" t="s">
        <v>83</v>
      </c>
      <c r="Z1702" s="1" t="s">
        <v>219</v>
      </c>
      <c r="AA1702" s="1" t="s">
        <v>51</v>
      </c>
      <c r="AB1702" s="1" t="s">
        <v>218</v>
      </c>
      <c r="AC1702" s="1" t="s">
        <v>37</v>
      </c>
    </row>
    <row r="1703" spans="1:29" hidden="1" x14ac:dyDescent="0.25">
      <c r="A1703" s="1" t="s">
        <v>33</v>
      </c>
      <c r="B1703" s="1" t="s">
        <v>34</v>
      </c>
      <c r="C1703" s="2">
        <v>45747</v>
      </c>
      <c r="D1703" s="1" t="s">
        <v>73</v>
      </c>
      <c r="E1703" s="1" t="s">
        <v>74</v>
      </c>
      <c r="F1703" s="1" t="s">
        <v>37</v>
      </c>
      <c r="G1703" s="1" t="s">
        <v>217</v>
      </c>
      <c r="H1703" s="1" t="s">
        <v>76</v>
      </c>
      <c r="I1703" s="3">
        <v>94900</v>
      </c>
      <c r="J1703" s="3">
        <v>0</v>
      </c>
      <c r="K1703" s="1" t="s">
        <v>40</v>
      </c>
      <c r="L1703" s="1" t="s">
        <v>125</v>
      </c>
      <c r="M1703" s="1" t="s">
        <v>126</v>
      </c>
      <c r="N1703" s="1" t="s">
        <v>79</v>
      </c>
      <c r="O1703" s="1" t="s">
        <v>80</v>
      </c>
      <c r="P1703" s="1" t="s">
        <v>43</v>
      </c>
      <c r="Q1703" s="1" t="s">
        <v>43</v>
      </c>
      <c r="R1703" s="3">
        <v>0</v>
      </c>
      <c r="S1703" s="1" t="s">
        <v>44</v>
      </c>
      <c r="T1703" s="1" t="s">
        <v>45</v>
      </c>
      <c r="U1703" s="1" t="s">
        <v>217</v>
      </c>
      <c r="V1703" s="1" t="s">
        <v>46</v>
      </c>
      <c r="W1703" s="1" t="s">
        <v>81</v>
      </c>
      <c r="X1703" s="1" t="s">
        <v>218</v>
      </c>
      <c r="Y1703" s="1" t="s">
        <v>83</v>
      </c>
      <c r="Z1703" s="1" t="s">
        <v>219</v>
      </c>
      <c r="AA1703" s="1" t="s">
        <v>51</v>
      </c>
      <c r="AB1703" s="1" t="s">
        <v>218</v>
      </c>
      <c r="AC1703" s="1" t="s">
        <v>37</v>
      </c>
    </row>
    <row r="1704" spans="1:29" hidden="1" x14ac:dyDescent="0.25">
      <c r="A1704" s="1" t="s">
        <v>33</v>
      </c>
      <c r="B1704" s="1" t="s">
        <v>34</v>
      </c>
      <c r="C1704" s="2">
        <v>45747</v>
      </c>
      <c r="D1704" s="1" t="s">
        <v>73</v>
      </c>
      <c r="E1704" s="1" t="s">
        <v>74</v>
      </c>
      <c r="F1704" s="1" t="s">
        <v>37</v>
      </c>
      <c r="G1704" s="1" t="s">
        <v>217</v>
      </c>
      <c r="H1704" s="1" t="s">
        <v>76</v>
      </c>
      <c r="I1704" s="3">
        <v>759200</v>
      </c>
      <c r="J1704" s="3">
        <v>0</v>
      </c>
      <c r="K1704" s="1" t="s">
        <v>40</v>
      </c>
      <c r="L1704" s="1" t="s">
        <v>117</v>
      </c>
      <c r="M1704" s="1" t="s">
        <v>118</v>
      </c>
      <c r="N1704" s="1" t="s">
        <v>79</v>
      </c>
      <c r="O1704" s="1" t="s">
        <v>80</v>
      </c>
      <c r="P1704" s="1" t="s">
        <v>43</v>
      </c>
      <c r="Q1704" s="1" t="s">
        <v>43</v>
      </c>
      <c r="R1704" s="3">
        <v>0</v>
      </c>
      <c r="S1704" s="1" t="s">
        <v>44</v>
      </c>
      <c r="T1704" s="1" t="s">
        <v>45</v>
      </c>
      <c r="U1704" s="1" t="s">
        <v>217</v>
      </c>
      <c r="V1704" s="1" t="s">
        <v>46</v>
      </c>
      <c r="W1704" s="1" t="s">
        <v>81</v>
      </c>
      <c r="X1704" s="1" t="s">
        <v>218</v>
      </c>
      <c r="Y1704" s="1" t="s">
        <v>83</v>
      </c>
      <c r="Z1704" s="1" t="s">
        <v>219</v>
      </c>
      <c r="AA1704" s="1" t="s">
        <v>51</v>
      </c>
      <c r="AB1704" s="1" t="s">
        <v>218</v>
      </c>
      <c r="AC1704" s="1" t="s">
        <v>37</v>
      </c>
    </row>
    <row r="1705" spans="1:29" hidden="1" x14ac:dyDescent="0.25">
      <c r="A1705" s="1" t="s">
        <v>33</v>
      </c>
      <c r="B1705" s="1" t="s">
        <v>34</v>
      </c>
      <c r="C1705" s="2">
        <v>45747</v>
      </c>
      <c r="D1705" s="1" t="s">
        <v>73</v>
      </c>
      <c r="E1705" s="1" t="s">
        <v>74</v>
      </c>
      <c r="F1705" s="1" t="s">
        <v>37</v>
      </c>
      <c r="G1705" s="1" t="s">
        <v>217</v>
      </c>
      <c r="H1705" s="1" t="s">
        <v>76</v>
      </c>
      <c r="I1705" s="3">
        <v>47450</v>
      </c>
      <c r="J1705" s="3">
        <v>0</v>
      </c>
      <c r="K1705" s="1" t="s">
        <v>40</v>
      </c>
      <c r="L1705" s="1" t="s">
        <v>220</v>
      </c>
      <c r="M1705" s="1" t="s">
        <v>221</v>
      </c>
      <c r="N1705" s="1" t="s">
        <v>79</v>
      </c>
      <c r="O1705" s="1" t="s">
        <v>80</v>
      </c>
      <c r="P1705" s="1" t="s">
        <v>43</v>
      </c>
      <c r="Q1705" s="1" t="s">
        <v>43</v>
      </c>
      <c r="R1705" s="3">
        <v>0</v>
      </c>
      <c r="S1705" s="1" t="s">
        <v>44</v>
      </c>
      <c r="T1705" s="1" t="s">
        <v>45</v>
      </c>
      <c r="U1705" s="1" t="s">
        <v>217</v>
      </c>
      <c r="V1705" s="1" t="s">
        <v>46</v>
      </c>
      <c r="W1705" s="1" t="s">
        <v>81</v>
      </c>
      <c r="X1705" s="1" t="s">
        <v>218</v>
      </c>
      <c r="Y1705" s="1" t="s">
        <v>83</v>
      </c>
      <c r="Z1705" s="1" t="s">
        <v>219</v>
      </c>
      <c r="AA1705" s="1" t="s">
        <v>51</v>
      </c>
      <c r="AB1705" s="1" t="s">
        <v>218</v>
      </c>
      <c r="AC1705" s="1" t="s">
        <v>37</v>
      </c>
    </row>
    <row r="1706" spans="1:29" hidden="1" x14ac:dyDescent="0.25">
      <c r="A1706" s="1" t="s">
        <v>33</v>
      </c>
      <c r="B1706" s="1" t="s">
        <v>34</v>
      </c>
      <c r="C1706" s="2">
        <v>45747</v>
      </c>
      <c r="D1706" s="1" t="s">
        <v>73</v>
      </c>
      <c r="E1706" s="1" t="s">
        <v>74</v>
      </c>
      <c r="F1706" s="1" t="s">
        <v>37</v>
      </c>
      <c r="G1706" s="1" t="s">
        <v>217</v>
      </c>
      <c r="H1706" s="1" t="s">
        <v>76</v>
      </c>
      <c r="I1706" s="3">
        <v>47450</v>
      </c>
      <c r="J1706" s="3">
        <v>0</v>
      </c>
      <c r="K1706" s="1" t="s">
        <v>40</v>
      </c>
      <c r="L1706" s="1" t="s">
        <v>111</v>
      </c>
      <c r="M1706" s="1" t="s">
        <v>112</v>
      </c>
      <c r="N1706" s="1" t="s">
        <v>79</v>
      </c>
      <c r="O1706" s="1" t="s">
        <v>80</v>
      </c>
      <c r="P1706" s="1" t="s">
        <v>43</v>
      </c>
      <c r="Q1706" s="1" t="s">
        <v>43</v>
      </c>
      <c r="R1706" s="3">
        <v>0</v>
      </c>
      <c r="S1706" s="1" t="s">
        <v>44</v>
      </c>
      <c r="T1706" s="1" t="s">
        <v>45</v>
      </c>
      <c r="U1706" s="1" t="s">
        <v>217</v>
      </c>
      <c r="V1706" s="1" t="s">
        <v>46</v>
      </c>
      <c r="W1706" s="1" t="s">
        <v>81</v>
      </c>
      <c r="X1706" s="1" t="s">
        <v>218</v>
      </c>
      <c r="Y1706" s="1" t="s">
        <v>83</v>
      </c>
      <c r="Z1706" s="1" t="s">
        <v>219</v>
      </c>
      <c r="AA1706" s="1" t="s">
        <v>51</v>
      </c>
      <c r="AB1706" s="1" t="s">
        <v>218</v>
      </c>
      <c r="AC1706" s="1" t="s">
        <v>37</v>
      </c>
    </row>
    <row r="1707" spans="1:29" hidden="1" x14ac:dyDescent="0.25">
      <c r="A1707" s="1" t="s">
        <v>33</v>
      </c>
      <c r="B1707" s="1" t="s">
        <v>34</v>
      </c>
      <c r="C1707" s="2">
        <v>45747</v>
      </c>
      <c r="D1707" s="1" t="s">
        <v>73</v>
      </c>
      <c r="E1707" s="1" t="s">
        <v>74</v>
      </c>
      <c r="F1707" s="1" t="s">
        <v>37</v>
      </c>
      <c r="G1707" s="1" t="s">
        <v>217</v>
      </c>
      <c r="H1707" s="1" t="s">
        <v>76</v>
      </c>
      <c r="I1707" s="3">
        <v>47450</v>
      </c>
      <c r="J1707" s="3">
        <v>0</v>
      </c>
      <c r="K1707" s="1" t="s">
        <v>40</v>
      </c>
      <c r="L1707" s="1" t="s">
        <v>222</v>
      </c>
      <c r="M1707" s="1" t="s">
        <v>223</v>
      </c>
      <c r="N1707" s="1" t="s">
        <v>79</v>
      </c>
      <c r="O1707" s="1" t="s">
        <v>80</v>
      </c>
      <c r="P1707" s="1" t="s">
        <v>43</v>
      </c>
      <c r="Q1707" s="1" t="s">
        <v>43</v>
      </c>
      <c r="R1707" s="3">
        <v>0</v>
      </c>
      <c r="S1707" s="1" t="s">
        <v>44</v>
      </c>
      <c r="T1707" s="1" t="s">
        <v>45</v>
      </c>
      <c r="U1707" s="1" t="s">
        <v>217</v>
      </c>
      <c r="V1707" s="1" t="s">
        <v>46</v>
      </c>
      <c r="W1707" s="1" t="s">
        <v>81</v>
      </c>
      <c r="X1707" s="1" t="s">
        <v>218</v>
      </c>
      <c r="Y1707" s="1" t="s">
        <v>83</v>
      </c>
      <c r="Z1707" s="1" t="s">
        <v>219</v>
      </c>
      <c r="AA1707" s="1" t="s">
        <v>51</v>
      </c>
      <c r="AB1707" s="1" t="s">
        <v>218</v>
      </c>
      <c r="AC1707" s="1" t="s">
        <v>37</v>
      </c>
    </row>
    <row r="1708" spans="1:29" hidden="1" x14ac:dyDescent="0.25">
      <c r="A1708" s="1" t="s">
        <v>33</v>
      </c>
      <c r="B1708" s="1" t="s">
        <v>34</v>
      </c>
      <c r="C1708" s="2">
        <v>45747</v>
      </c>
      <c r="D1708" s="1" t="s">
        <v>73</v>
      </c>
      <c r="E1708" s="1" t="s">
        <v>74</v>
      </c>
      <c r="F1708" s="1" t="s">
        <v>37</v>
      </c>
      <c r="G1708" s="1" t="s">
        <v>217</v>
      </c>
      <c r="H1708" s="1" t="s">
        <v>76</v>
      </c>
      <c r="I1708" s="3">
        <v>142350</v>
      </c>
      <c r="J1708" s="3">
        <v>0</v>
      </c>
      <c r="K1708" s="1" t="s">
        <v>40</v>
      </c>
      <c r="L1708" s="1" t="s">
        <v>224</v>
      </c>
      <c r="M1708" s="1" t="s">
        <v>225</v>
      </c>
      <c r="N1708" s="1" t="s">
        <v>79</v>
      </c>
      <c r="O1708" s="1" t="s">
        <v>80</v>
      </c>
      <c r="P1708" s="1" t="s">
        <v>43</v>
      </c>
      <c r="Q1708" s="1" t="s">
        <v>43</v>
      </c>
      <c r="R1708" s="3">
        <v>0</v>
      </c>
      <c r="S1708" s="1" t="s">
        <v>44</v>
      </c>
      <c r="T1708" s="1" t="s">
        <v>45</v>
      </c>
      <c r="U1708" s="1" t="s">
        <v>217</v>
      </c>
      <c r="V1708" s="1" t="s">
        <v>46</v>
      </c>
      <c r="W1708" s="1" t="s">
        <v>81</v>
      </c>
      <c r="X1708" s="1" t="s">
        <v>218</v>
      </c>
      <c r="Y1708" s="1" t="s">
        <v>83</v>
      </c>
      <c r="Z1708" s="1" t="s">
        <v>219</v>
      </c>
      <c r="AA1708" s="1" t="s">
        <v>51</v>
      </c>
      <c r="AB1708" s="1" t="s">
        <v>218</v>
      </c>
      <c r="AC1708" s="1" t="s">
        <v>37</v>
      </c>
    </row>
    <row r="1709" spans="1:29" hidden="1" x14ac:dyDescent="0.25">
      <c r="A1709" s="1" t="s">
        <v>33</v>
      </c>
      <c r="B1709" s="1" t="s">
        <v>34</v>
      </c>
      <c r="C1709" s="2">
        <v>45747</v>
      </c>
      <c r="D1709" s="1" t="s">
        <v>73</v>
      </c>
      <c r="E1709" s="1" t="s">
        <v>74</v>
      </c>
      <c r="F1709" s="1" t="s">
        <v>37</v>
      </c>
      <c r="G1709" s="1" t="s">
        <v>217</v>
      </c>
      <c r="H1709" s="1" t="s">
        <v>76</v>
      </c>
      <c r="I1709" s="3">
        <v>47450</v>
      </c>
      <c r="J1709" s="3">
        <v>0</v>
      </c>
      <c r="K1709" s="1" t="s">
        <v>40</v>
      </c>
      <c r="L1709" s="1" t="s">
        <v>226</v>
      </c>
      <c r="M1709" s="1" t="s">
        <v>227</v>
      </c>
      <c r="N1709" s="1" t="s">
        <v>79</v>
      </c>
      <c r="O1709" s="1" t="s">
        <v>80</v>
      </c>
      <c r="P1709" s="1" t="s">
        <v>43</v>
      </c>
      <c r="Q1709" s="1" t="s">
        <v>43</v>
      </c>
      <c r="R1709" s="3">
        <v>0</v>
      </c>
      <c r="S1709" s="1" t="s">
        <v>44</v>
      </c>
      <c r="T1709" s="1" t="s">
        <v>45</v>
      </c>
      <c r="U1709" s="1" t="s">
        <v>217</v>
      </c>
      <c r="V1709" s="1" t="s">
        <v>46</v>
      </c>
      <c r="W1709" s="1" t="s">
        <v>81</v>
      </c>
      <c r="X1709" s="1" t="s">
        <v>218</v>
      </c>
      <c r="Y1709" s="1" t="s">
        <v>83</v>
      </c>
      <c r="Z1709" s="1" t="s">
        <v>219</v>
      </c>
      <c r="AA1709" s="1" t="s">
        <v>51</v>
      </c>
      <c r="AB1709" s="1" t="s">
        <v>218</v>
      </c>
      <c r="AC1709" s="1" t="s">
        <v>37</v>
      </c>
    </row>
    <row r="1710" spans="1:29" hidden="1" x14ac:dyDescent="0.25">
      <c r="A1710" s="1" t="s">
        <v>33</v>
      </c>
      <c r="B1710" s="1" t="s">
        <v>34</v>
      </c>
      <c r="C1710" s="2">
        <v>45747</v>
      </c>
      <c r="D1710" s="1" t="s">
        <v>73</v>
      </c>
      <c r="E1710" s="1" t="s">
        <v>74</v>
      </c>
      <c r="F1710" s="1" t="s">
        <v>37</v>
      </c>
      <c r="G1710" s="1" t="s">
        <v>217</v>
      </c>
      <c r="H1710" s="1" t="s">
        <v>76</v>
      </c>
      <c r="I1710" s="3">
        <v>53738</v>
      </c>
      <c r="J1710" s="3">
        <v>0</v>
      </c>
      <c r="K1710" s="1" t="s">
        <v>40</v>
      </c>
      <c r="L1710" s="1" t="s">
        <v>228</v>
      </c>
      <c r="M1710" s="1" t="s">
        <v>229</v>
      </c>
      <c r="N1710" s="1" t="s">
        <v>79</v>
      </c>
      <c r="O1710" s="1" t="s">
        <v>80</v>
      </c>
      <c r="P1710" s="1" t="s">
        <v>43</v>
      </c>
      <c r="Q1710" s="1" t="s">
        <v>43</v>
      </c>
      <c r="R1710" s="3">
        <v>0</v>
      </c>
      <c r="S1710" s="1" t="s">
        <v>44</v>
      </c>
      <c r="T1710" s="1" t="s">
        <v>45</v>
      </c>
      <c r="U1710" s="1" t="s">
        <v>217</v>
      </c>
      <c r="V1710" s="1" t="s">
        <v>46</v>
      </c>
      <c r="W1710" s="1" t="s">
        <v>81</v>
      </c>
      <c r="X1710" s="1" t="s">
        <v>218</v>
      </c>
      <c r="Y1710" s="1" t="s">
        <v>83</v>
      </c>
      <c r="Z1710" s="1" t="s">
        <v>219</v>
      </c>
      <c r="AA1710" s="1" t="s">
        <v>51</v>
      </c>
      <c r="AB1710" s="1" t="s">
        <v>218</v>
      </c>
      <c r="AC1710" s="1" t="s">
        <v>37</v>
      </c>
    </row>
    <row r="1711" spans="1:29" hidden="1" x14ac:dyDescent="0.25">
      <c r="A1711" s="1" t="s">
        <v>33</v>
      </c>
      <c r="B1711" s="1" t="s">
        <v>34</v>
      </c>
      <c r="C1711" s="2">
        <v>45747</v>
      </c>
      <c r="D1711" s="1" t="s">
        <v>73</v>
      </c>
      <c r="E1711" s="1" t="s">
        <v>74</v>
      </c>
      <c r="F1711" s="1" t="s">
        <v>37</v>
      </c>
      <c r="G1711" s="1" t="s">
        <v>217</v>
      </c>
      <c r="H1711" s="1" t="s">
        <v>76</v>
      </c>
      <c r="I1711" s="3">
        <v>142350</v>
      </c>
      <c r="J1711" s="3">
        <v>0</v>
      </c>
      <c r="K1711" s="1" t="s">
        <v>40</v>
      </c>
      <c r="L1711" s="1" t="s">
        <v>230</v>
      </c>
      <c r="M1711" s="1" t="s">
        <v>231</v>
      </c>
      <c r="N1711" s="1" t="s">
        <v>79</v>
      </c>
      <c r="O1711" s="1" t="s">
        <v>80</v>
      </c>
      <c r="P1711" s="1" t="s">
        <v>43</v>
      </c>
      <c r="Q1711" s="1" t="s">
        <v>43</v>
      </c>
      <c r="R1711" s="3">
        <v>0</v>
      </c>
      <c r="S1711" s="1" t="s">
        <v>44</v>
      </c>
      <c r="T1711" s="1" t="s">
        <v>45</v>
      </c>
      <c r="U1711" s="1" t="s">
        <v>217</v>
      </c>
      <c r="V1711" s="1" t="s">
        <v>46</v>
      </c>
      <c r="W1711" s="1" t="s">
        <v>81</v>
      </c>
      <c r="X1711" s="1" t="s">
        <v>218</v>
      </c>
      <c r="Y1711" s="1" t="s">
        <v>83</v>
      </c>
      <c r="Z1711" s="1" t="s">
        <v>219</v>
      </c>
      <c r="AA1711" s="1" t="s">
        <v>51</v>
      </c>
      <c r="AB1711" s="1" t="s">
        <v>218</v>
      </c>
      <c r="AC1711" s="1" t="s">
        <v>37</v>
      </c>
    </row>
    <row r="1712" spans="1:29" hidden="1" x14ac:dyDescent="0.25">
      <c r="A1712" s="1" t="s">
        <v>33</v>
      </c>
      <c r="B1712" s="1" t="s">
        <v>34</v>
      </c>
      <c r="C1712" s="2">
        <v>45747</v>
      </c>
      <c r="D1712" s="1" t="s">
        <v>73</v>
      </c>
      <c r="E1712" s="1" t="s">
        <v>74</v>
      </c>
      <c r="F1712" s="1" t="s">
        <v>37</v>
      </c>
      <c r="G1712" s="1" t="s">
        <v>217</v>
      </c>
      <c r="H1712" s="1" t="s">
        <v>76</v>
      </c>
      <c r="I1712" s="3">
        <v>142350</v>
      </c>
      <c r="J1712" s="3">
        <v>0</v>
      </c>
      <c r="K1712" s="1" t="s">
        <v>40</v>
      </c>
      <c r="L1712" s="1" t="s">
        <v>115</v>
      </c>
      <c r="M1712" s="1" t="s">
        <v>116</v>
      </c>
      <c r="N1712" s="1" t="s">
        <v>79</v>
      </c>
      <c r="O1712" s="1" t="s">
        <v>80</v>
      </c>
      <c r="P1712" s="1" t="s">
        <v>43</v>
      </c>
      <c r="Q1712" s="1" t="s">
        <v>43</v>
      </c>
      <c r="R1712" s="3">
        <v>0</v>
      </c>
      <c r="S1712" s="1" t="s">
        <v>44</v>
      </c>
      <c r="T1712" s="1" t="s">
        <v>45</v>
      </c>
      <c r="U1712" s="1" t="s">
        <v>217</v>
      </c>
      <c r="V1712" s="1" t="s">
        <v>46</v>
      </c>
      <c r="W1712" s="1" t="s">
        <v>81</v>
      </c>
      <c r="X1712" s="1" t="s">
        <v>218</v>
      </c>
      <c r="Y1712" s="1" t="s">
        <v>83</v>
      </c>
      <c r="Z1712" s="1" t="s">
        <v>219</v>
      </c>
      <c r="AA1712" s="1" t="s">
        <v>51</v>
      </c>
      <c r="AB1712" s="1" t="s">
        <v>218</v>
      </c>
      <c r="AC1712" s="1" t="s">
        <v>37</v>
      </c>
    </row>
    <row r="1713" spans="1:29" hidden="1" x14ac:dyDescent="0.25">
      <c r="A1713" s="1" t="s">
        <v>33</v>
      </c>
      <c r="B1713" s="1" t="s">
        <v>34</v>
      </c>
      <c r="C1713" s="2">
        <v>45747</v>
      </c>
      <c r="D1713" s="1" t="s">
        <v>73</v>
      </c>
      <c r="E1713" s="1" t="s">
        <v>74</v>
      </c>
      <c r="F1713" s="1" t="s">
        <v>37</v>
      </c>
      <c r="G1713" s="1" t="s">
        <v>217</v>
      </c>
      <c r="H1713" s="1" t="s">
        <v>76</v>
      </c>
      <c r="I1713" s="3">
        <v>54913</v>
      </c>
      <c r="J1713" s="3">
        <v>0</v>
      </c>
      <c r="K1713" s="1" t="s">
        <v>40</v>
      </c>
      <c r="L1713" s="1" t="s">
        <v>232</v>
      </c>
      <c r="M1713" s="1" t="s">
        <v>233</v>
      </c>
      <c r="N1713" s="1" t="s">
        <v>79</v>
      </c>
      <c r="O1713" s="1" t="s">
        <v>80</v>
      </c>
      <c r="P1713" s="1" t="s">
        <v>43</v>
      </c>
      <c r="Q1713" s="1" t="s">
        <v>43</v>
      </c>
      <c r="R1713" s="3">
        <v>0</v>
      </c>
      <c r="S1713" s="1" t="s">
        <v>44</v>
      </c>
      <c r="T1713" s="1" t="s">
        <v>45</v>
      </c>
      <c r="U1713" s="1" t="s">
        <v>217</v>
      </c>
      <c r="V1713" s="1" t="s">
        <v>46</v>
      </c>
      <c r="W1713" s="1" t="s">
        <v>81</v>
      </c>
      <c r="X1713" s="1" t="s">
        <v>218</v>
      </c>
      <c r="Y1713" s="1" t="s">
        <v>83</v>
      </c>
      <c r="Z1713" s="1" t="s">
        <v>219</v>
      </c>
      <c r="AA1713" s="1" t="s">
        <v>51</v>
      </c>
      <c r="AB1713" s="1" t="s">
        <v>218</v>
      </c>
      <c r="AC1713" s="1" t="s">
        <v>37</v>
      </c>
    </row>
    <row r="1714" spans="1:29" hidden="1" x14ac:dyDescent="0.25">
      <c r="A1714" s="1" t="s">
        <v>33</v>
      </c>
      <c r="B1714" s="1" t="s">
        <v>34</v>
      </c>
      <c r="C1714" s="2">
        <v>45747</v>
      </c>
      <c r="D1714" s="1" t="s">
        <v>73</v>
      </c>
      <c r="E1714" s="1" t="s">
        <v>74</v>
      </c>
      <c r="F1714" s="1" t="s">
        <v>37</v>
      </c>
      <c r="G1714" s="1" t="s">
        <v>217</v>
      </c>
      <c r="H1714" s="1" t="s">
        <v>76</v>
      </c>
      <c r="I1714" s="3">
        <v>488878</v>
      </c>
      <c r="J1714" s="3">
        <v>0</v>
      </c>
      <c r="K1714" s="1" t="s">
        <v>40</v>
      </c>
      <c r="L1714" s="1" t="s">
        <v>156</v>
      </c>
      <c r="M1714" s="1" t="s">
        <v>157</v>
      </c>
      <c r="N1714" s="1" t="s">
        <v>79</v>
      </c>
      <c r="O1714" s="1" t="s">
        <v>80</v>
      </c>
      <c r="P1714" s="1" t="s">
        <v>43</v>
      </c>
      <c r="Q1714" s="1" t="s">
        <v>43</v>
      </c>
      <c r="R1714" s="3">
        <v>0</v>
      </c>
      <c r="S1714" s="1" t="s">
        <v>44</v>
      </c>
      <c r="T1714" s="1" t="s">
        <v>45</v>
      </c>
      <c r="U1714" s="1" t="s">
        <v>217</v>
      </c>
      <c r="V1714" s="1" t="s">
        <v>46</v>
      </c>
      <c r="W1714" s="1" t="s">
        <v>81</v>
      </c>
      <c r="X1714" s="1" t="s">
        <v>218</v>
      </c>
      <c r="Y1714" s="1" t="s">
        <v>83</v>
      </c>
      <c r="Z1714" s="1" t="s">
        <v>219</v>
      </c>
      <c r="AA1714" s="1" t="s">
        <v>51</v>
      </c>
      <c r="AB1714" s="1" t="s">
        <v>218</v>
      </c>
      <c r="AC1714" s="1" t="s">
        <v>37</v>
      </c>
    </row>
    <row r="1715" spans="1:29" hidden="1" x14ac:dyDescent="0.25">
      <c r="A1715" s="1" t="s">
        <v>33</v>
      </c>
      <c r="B1715" s="1" t="s">
        <v>34</v>
      </c>
      <c r="C1715" s="2">
        <v>45747</v>
      </c>
      <c r="D1715" s="1" t="s">
        <v>73</v>
      </c>
      <c r="E1715" s="1" t="s">
        <v>74</v>
      </c>
      <c r="F1715" s="1" t="s">
        <v>37</v>
      </c>
      <c r="G1715" s="1" t="s">
        <v>217</v>
      </c>
      <c r="H1715" s="1" t="s">
        <v>76</v>
      </c>
      <c r="I1715" s="3">
        <v>332150</v>
      </c>
      <c r="J1715" s="3">
        <v>0</v>
      </c>
      <c r="K1715" s="1" t="s">
        <v>40</v>
      </c>
      <c r="L1715" s="1" t="s">
        <v>113</v>
      </c>
      <c r="M1715" s="1" t="s">
        <v>114</v>
      </c>
      <c r="N1715" s="1" t="s">
        <v>79</v>
      </c>
      <c r="O1715" s="1" t="s">
        <v>80</v>
      </c>
      <c r="P1715" s="1" t="s">
        <v>43</v>
      </c>
      <c r="Q1715" s="1" t="s">
        <v>43</v>
      </c>
      <c r="R1715" s="3">
        <v>0</v>
      </c>
      <c r="S1715" s="1" t="s">
        <v>44</v>
      </c>
      <c r="T1715" s="1" t="s">
        <v>45</v>
      </c>
      <c r="U1715" s="1" t="s">
        <v>217</v>
      </c>
      <c r="V1715" s="1" t="s">
        <v>46</v>
      </c>
      <c r="W1715" s="1" t="s">
        <v>81</v>
      </c>
      <c r="X1715" s="1" t="s">
        <v>218</v>
      </c>
      <c r="Y1715" s="1" t="s">
        <v>83</v>
      </c>
      <c r="Z1715" s="1" t="s">
        <v>219</v>
      </c>
      <c r="AA1715" s="1" t="s">
        <v>51</v>
      </c>
      <c r="AB1715" s="1" t="s">
        <v>218</v>
      </c>
      <c r="AC1715" s="1" t="s">
        <v>37</v>
      </c>
    </row>
    <row r="1716" spans="1:29" hidden="1" x14ac:dyDescent="0.25">
      <c r="A1716" s="1" t="s">
        <v>33</v>
      </c>
      <c r="B1716" s="1" t="s">
        <v>34</v>
      </c>
      <c r="C1716" s="2">
        <v>45747</v>
      </c>
      <c r="D1716" s="1" t="s">
        <v>73</v>
      </c>
      <c r="E1716" s="1" t="s">
        <v>74</v>
      </c>
      <c r="F1716" s="1" t="s">
        <v>37</v>
      </c>
      <c r="G1716" s="1" t="s">
        <v>217</v>
      </c>
      <c r="H1716" s="1" t="s">
        <v>76</v>
      </c>
      <c r="I1716" s="3">
        <v>664300</v>
      </c>
      <c r="J1716" s="3">
        <v>0</v>
      </c>
      <c r="K1716" s="1" t="s">
        <v>40</v>
      </c>
      <c r="L1716" s="1" t="s">
        <v>105</v>
      </c>
      <c r="M1716" s="1" t="s">
        <v>106</v>
      </c>
      <c r="N1716" s="1" t="s">
        <v>79</v>
      </c>
      <c r="O1716" s="1" t="s">
        <v>80</v>
      </c>
      <c r="P1716" s="1" t="s">
        <v>43</v>
      </c>
      <c r="Q1716" s="1" t="s">
        <v>43</v>
      </c>
      <c r="R1716" s="3">
        <v>0</v>
      </c>
      <c r="S1716" s="1" t="s">
        <v>44</v>
      </c>
      <c r="T1716" s="1" t="s">
        <v>45</v>
      </c>
      <c r="U1716" s="1" t="s">
        <v>217</v>
      </c>
      <c r="V1716" s="1" t="s">
        <v>46</v>
      </c>
      <c r="W1716" s="1" t="s">
        <v>81</v>
      </c>
      <c r="X1716" s="1" t="s">
        <v>218</v>
      </c>
      <c r="Y1716" s="1" t="s">
        <v>83</v>
      </c>
      <c r="Z1716" s="1" t="s">
        <v>219</v>
      </c>
      <c r="AA1716" s="1" t="s">
        <v>51</v>
      </c>
      <c r="AB1716" s="1" t="s">
        <v>218</v>
      </c>
      <c r="AC1716" s="1" t="s">
        <v>37</v>
      </c>
    </row>
    <row r="1717" spans="1:29" hidden="1" x14ac:dyDescent="0.25">
      <c r="A1717" s="1" t="s">
        <v>33</v>
      </c>
      <c r="B1717" s="1" t="s">
        <v>34</v>
      </c>
      <c r="C1717" s="2">
        <v>45747</v>
      </c>
      <c r="D1717" s="1" t="s">
        <v>73</v>
      </c>
      <c r="E1717" s="1" t="s">
        <v>74</v>
      </c>
      <c r="F1717" s="1" t="s">
        <v>37</v>
      </c>
      <c r="G1717" s="1" t="s">
        <v>217</v>
      </c>
      <c r="H1717" s="1" t="s">
        <v>76</v>
      </c>
      <c r="I1717" s="3">
        <v>759200</v>
      </c>
      <c r="J1717" s="3">
        <v>0</v>
      </c>
      <c r="K1717" s="1" t="s">
        <v>40</v>
      </c>
      <c r="L1717" s="1" t="s">
        <v>137</v>
      </c>
      <c r="M1717" s="1" t="s">
        <v>138</v>
      </c>
      <c r="N1717" s="1" t="s">
        <v>89</v>
      </c>
      <c r="O1717" s="1" t="s">
        <v>90</v>
      </c>
      <c r="P1717" s="1" t="s">
        <v>43</v>
      </c>
      <c r="Q1717" s="1" t="s">
        <v>43</v>
      </c>
      <c r="R1717" s="3">
        <v>0</v>
      </c>
      <c r="S1717" s="1" t="s">
        <v>44</v>
      </c>
      <c r="T1717" s="1" t="s">
        <v>45</v>
      </c>
      <c r="U1717" s="1" t="s">
        <v>217</v>
      </c>
      <c r="V1717" s="1" t="s">
        <v>46</v>
      </c>
      <c r="W1717" s="1" t="s">
        <v>81</v>
      </c>
      <c r="X1717" s="1" t="s">
        <v>218</v>
      </c>
      <c r="Y1717" s="1" t="s">
        <v>83</v>
      </c>
      <c r="Z1717" s="1" t="s">
        <v>219</v>
      </c>
      <c r="AA1717" s="1" t="s">
        <v>51</v>
      </c>
      <c r="AB1717" s="1" t="s">
        <v>218</v>
      </c>
      <c r="AC1717" s="1" t="s">
        <v>37</v>
      </c>
    </row>
    <row r="1718" spans="1:29" hidden="1" x14ac:dyDescent="0.25">
      <c r="A1718" s="1" t="s">
        <v>33</v>
      </c>
      <c r="B1718" s="1" t="s">
        <v>34</v>
      </c>
      <c r="C1718" s="2">
        <v>45747</v>
      </c>
      <c r="D1718" s="1" t="s">
        <v>73</v>
      </c>
      <c r="E1718" s="1" t="s">
        <v>74</v>
      </c>
      <c r="F1718" s="1" t="s">
        <v>37</v>
      </c>
      <c r="G1718" s="1" t="s">
        <v>217</v>
      </c>
      <c r="H1718" s="1" t="s">
        <v>76</v>
      </c>
      <c r="I1718" s="3">
        <v>355605</v>
      </c>
      <c r="J1718" s="3">
        <v>0</v>
      </c>
      <c r="K1718" s="1" t="s">
        <v>40</v>
      </c>
      <c r="L1718" s="1" t="s">
        <v>234</v>
      </c>
      <c r="M1718" s="1" t="s">
        <v>235</v>
      </c>
      <c r="N1718" s="1" t="s">
        <v>89</v>
      </c>
      <c r="O1718" s="1" t="s">
        <v>90</v>
      </c>
      <c r="P1718" s="1" t="s">
        <v>43</v>
      </c>
      <c r="Q1718" s="1" t="s">
        <v>43</v>
      </c>
      <c r="R1718" s="3">
        <v>0</v>
      </c>
      <c r="S1718" s="1" t="s">
        <v>44</v>
      </c>
      <c r="T1718" s="1" t="s">
        <v>45</v>
      </c>
      <c r="U1718" s="1" t="s">
        <v>217</v>
      </c>
      <c r="V1718" s="1" t="s">
        <v>46</v>
      </c>
      <c r="W1718" s="1" t="s">
        <v>81</v>
      </c>
      <c r="X1718" s="1" t="s">
        <v>218</v>
      </c>
      <c r="Y1718" s="1" t="s">
        <v>83</v>
      </c>
      <c r="Z1718" s="1" t="s">
        <v>219</v>
      </c>
      <c r="AA1718" s="1" t="s">
        <v>51</v>
      </c>
      <c r="AB1718" s="1" t="s">
        <v>218</v>
      </c>
      <c r="AC1718" s="1" t="s">
        <v>37</v>
      </c>
    </row>
    <row r="1719" spans="1:29" hidden="1" x14ac:dyDescent="0.25">
      <c r="A1719" s="1" t="s">
        <v>33</v>
      </c>
      <c r="B1719" s="1" t="s">
        <v>34</v>
      </c>
      <c r="C1719" s="2">
        <v>45747</v>
      </c>
      <c r="D1719" s="1" t="s">
        <v>73</v>
      </c>
      <c r="E1719" s="1" t="s">
        <v>74</v>
      </c>
      <c r="F1719" s="1" t="s">
        <v>37</v>
      </c>
      <c r="G1719" s="1" t="s">
        <v>217</v>
      </c>
      <c r="H1719" s="1" t="s">
        <v>76</v>
      </c>
      <c r="I1719" s="3">
        <v>95962</v>
      </c>
      <c r="J1719" s="3">
        <v>0</v>
      </c>
      <c r="K1719" s="1" t="s">
        <v>40</v>
      </c>
      <c r="L1719" s="1" t="s">
        <v>252</v>
      </c>
      <c r="M1719" s="1" t="s">
        <v>253</v>
      </c>
      <c r="N1719" s="1" t="s">
        <v>89</v>
      </c>
      <c r="O1719" s="1" t="s">
        <v>90</v>
      </c>
      <c r="P1719" s="1" t="s">
        <v>43</v>
      </c>
      <c r="Q1719" s="1" t="s">
        <v>43</v>
      </c>
      <c r="R1719" s="3">
        <v>0</v>
      </c>
      <c r="S1719" s="1" t="s">
        <v>44</v>
      </c>
      <c r="T1719" s="1" t="s">
        <v>45</v>
      </c>
      <c r="U1719" s="1" t="s">
        <v>217</v>
      </c>
      <c r="V1719" s="1" t="s">
        <v>46</v>
      </c>
      <c r="W1719" s="1" t="s">
        <v>81</v>
      </c>
      <c r="X1719" s="1" t="s">
        <v>218</v>
      </c>
      <c r="Y1719" s="1" t="s">
        <v>83</v>
      </c>
      <c r="Z1719" s="1" t="s">
        <v>219</v>
      </c>
      <c r="AA1719" s="1" t="s">
        <v>51</v>
      </c>
      <c r="AB1719" s="1" t="s">
        <v>218</v>
      </c>
      <c r="AC1719" s="1" t="s">
        <v>37</v>
      </c>
    </row>
    <row r="1720" spans="1:29" hidden="1" x14ac:dyDescent="0.25">
      <c r="A1720" s="1" t="s">
        <v>33</v>
      </c>
      <c r="B1720" s="1" t="s">
        <v>34</v>
      </c>
      <c r="C1720" s="2">
        <v>45747</v>
      </c>
      <c r="D1720" s="1" t="s">
        <v>73</v>
      </c>
      <c r="E1720" s="1" t="s">
        <v>74</v>
      </c>
      <c r="F1720" s="1" t="s">
        <v>37</v>
      </c>
      <c r="G1720" s="1" t="s">
        <v>217</v>
      </c>
      <c r="H1720" s="1" t="s">
        <v>76</v>
      </c>
      <c r="I1720" s="3">
        <v>711750</v>
      </c>
      <c r="J1720" s="3">
        <v>0</v>
      </c>
      <c r="K1720" s="1" t="s">
        <v>40</v>
      </c>
      <c r="L1720" s="1" t="s">
        <v>125</v>
      </c>
      <c r="M1720" s="1" t="s">
        <v>126</v>
      </c>
      <c r="N1720" s="1" t="s">
        <v>79</v>
      </c>
      <c r="O1720" s="1" t="s">
        <v>80</v>
      </c>
      <c r="P1720" s="1" t="s">
        <v>43</v>
      </c>
      <c r="Q1720" s="1" t="s">
        <v>43</v>
      </c>
      <c r="R1720" s="3">
        <v>0</v>
      </c>
      <c r="S1720" s="1" t="s">
        <v>44</v>
      </c>
      <c r="T1720" s="1" t="s">
        <v>45</v>
      </c>
      <c r="U1720" s="1" t="s">
        <v>217</v>
      </c>
      <c r="V1720" s="1" t="s">
        <v>46</v>
      </c>
      <c r="W1720" s="1" t="s">
        <v>81</v>
      </c>
      <c r="X1720" s="1" t="s">
        <v>218</v>
      </c>
      <c r="Y1720" s="1" t="s">
        <v>83</v>
      </c>
      <c r="Z1720" s="1" t="s">
        <v>219</v>
      </c>
      <c r="AA1720" s="1" t="s">
        <v>51</v>
      </c>
      <c r="AB1720" s="1" t="s">
        <v>218</v>
      </c>
      <c r="AC1720" s="1" t="s">
        <v>37</v>
      </c>
    </row>
    <row r="1721" spans="1:29" hidden="1" x14ac:dyDescent="0.25">
      <c r="A1721" s="1" t="s">
        <v>33</v>
      </c>
      <c r="B1721" s="1" t="s">
        <v>34</v>
      </c>
      <c r="C1721" s="2">
        <v>45747</v>
      </c>
      <c r="D1721" s="1" t="s">
        <v>73</v>
      </c>
      <c r="E1721" s="1" t="s">
        <v>74</v>
      </c>
      <c r="F1721" s="1" t="s">
        <v>37</v>
      </c>
      <c r="G1721" s="1" t="s">
        <v>217</v>
      </c>
      <c r="H1721" s="1" t="s">
        <v>76</v>
      </c>
      <c r="I1721" s="3">
        <v>97800</v>
      </c>
      <c r="J1721" s="3">
        <v>0</v>
      </c>
      <c r="K1721" s="1" t="s">
        <v>40</v>
      </c>
      <c r="L1721" s="1" t="s">
        <v>160</v>
      </c>
      <c r="M1721" s="1" t="s">
        <v>161</v>
      </c>
      <c r="N1721" s="1" t="s">
        <v>79</v>
      </c>
      <c r="O1721" s="1" t="s">
        <v>80</v>
      </c>
      <c r="P1721" s="1" t="s">
        <v>43</v>
      </c>
      <c r="Q1721" s="1" t="s">
        <v>43</v>
      </c>
      <c r="R1721" s="3">
        <v>0</v>
      </c>
      <c r="S1721" s="1" t="s">
        <v>44</v>
      </c>
      <c r="T1721" s="1" t="s">
        <v>45</v>
      </c>
      <c r="U1721" s="1" t="s">
        <v>217</v>
      </c>
      <c r="V1721" s="1" t="s">
        <v>46</v>
      </c>
      <c r="W1721" s="1" t="s">
        <v>81</v>
      </c>
      <c r="X1721" s="1" t="s">
        <v>218</v>
      </c>
      <c r="Y1721" s="1" t="s">
        <v>83</v>
      </c>
      <c r="Z1721" s="1" t="s">
        <v>219</v>
      </c>
      <c r="AA1721" s="1" t="s">
        <v>51</v>
      </c>
      <c r="AB1721" s="1" t="s">
        <v>218</v>
      </c>
      <c r="AC1721" s="1" t="s">
        <v>37</v>
      </c>
    </row>
    <row r="1722" spans="1:29" hidden="1" x14ac:dyDescent="0.25">
      <c r="A1722" s="1" t="s">
        <v>33</v>
      </c>
      <c r="B1722" s="1" t="s">
        <v>34</v>
      </c>
      <c r="C1722" s="2">
        <v>45747</v>
      </c>
      <c r="D1722" s="1" t="s">
        <v>73</v>
      </c>
      <c r="E1722" s="1" t="s">
        <v>74</v>
      </c>
      <c r="F1722" s="1" t="s">
        <v>37</v>
      </c>
      <c r="G1722" s="1" t="s">
        <v>217</v>
      </c>
      <c r="H1722" s="1" t="s">
        <v>76</v>
      </c>
      <c r="I1722" s="3">
        <v>152979</v>
      </c>
      <c r="J1722" s="3">
        <v>0</v>
      </c>
      <c r="K1722" s="1" t="s">
        <v>40</v>
      </c>
      <c r="L1722" s="1" t="s">
        <v>162</v>
      </c>
      <c r="M1722" s="1" t="s">
        <v>163</v>
      </c>
      <c r="N1722" s="1" t="s">
        <v>79</v>
      </c>
      <c r="O1722" s="1" t="s">
        <v>80</v>
      </c>
      <c r="P1722" s="1" t="s">
        <v>43</v>
      </c>
      <c r="Q1722" s="1" t="s">
        <v>43</v>
      </c>
      <c r="R1722" s="3">
        <v>0</v>
      </c>
      <c r="S1722" s="1" t="s">
        <v>44</v>
      </c>
      <c r="T1722" s="1" t="s">
        <v>45</v>
      </c>
      <c r="U1722" s="1" t="s">
        <v>217</v>
      </c>
      <c r="V1722" s="1" t="s">
        <v>46</v>
      </c>
      <c r="W1722" s="1" t="s">
        <v>81</v>
      </c>
      <c r="X1722" s="1" t="s">
        <v>218</v>
      </c>
      <c r="Y1722" s="1" t="s">
        <v>83</v>
      </c>
      <c r="Z1722" s="1" t="s">
        <v>219</v>
      </c>
      <c r="AA1722" s="1" t="s">
        <v>51</v>
      </c>
      <c r="AB1722" s="1" t="s">
        <v>218</v>
      </c>
      <c r="AC1722" s="1" t="s">
        <v>37</v>
      </c>
    </row>
    <row r="1723" spans="1:29" hidden="1" x14ac:dyDescent="0.25">
      <c r="A1723" s="1" t="s">
        <v>33</v>
      </c>
      <c r="B1723" s="1" t="s">
        <v>34</v>
      </c>
      <c r="C1723" s="2">
        <v>45747</v>
      </c>
      <c r="D1723" s="1" t="s">
        <v>73</v>
      </c>
      <c r="E1723" s="1" t="s">
        <v>74</v>
      </c>
      <c r="F1723" s="1" t="s">
        <v>37</v>
      </c>
      <c r="G1723" s="1" t="s">
        <v>217</v>
      </c>
      <c r="H1723" s="1" t="s">
        <v>76</v>
      </c>
      <c r="I1723" s="3">
        <v>284700</v>
      </c>
      <c r="J1723" s="3">
        <v>0</v>
      </c>
      <c r="K1723" s="1" t="s">
        <v>40</v>
      </c>
      <c r="L1723" s="1" t="s">
        <v>148</v>
      </c>
      <c r="M1723" s="1" t="s">
        <v>149</v>
      </c>
      <c r="N1723" s="1" t="s">
        <v>79</v>
      </c>
      <c r="O1723" s="1" t="s">
        <v>80</v>
      </c>
      <c r="P1723" s="1" t="s">
        <v>43</v>
      </c>
      <c r="Q1723" s="1" t="s">
        <v>43</v>
      </c>
      <c r="R1723" s="3">
        <v>0</v>
      </c>
      <c r="S1723" s="1" t="s">
        <v>44</v>
      </c>
      <c r="T1723" s="1" t="s">
        <v>45</v>
      </c>
      <c r="U1723" s="1" t="s">
        <v>217</v>
      </c>
      <c r="V1723" s="1" t="s">
        <v>46</v>
      </c>
      <c r="W1723" s="1" t="s">
        <v>81</v>
      </c>
      <c r="X1723" s="1" t="s">
        <v>218</v>
      </c>
      <c r="Y1723" s="1" t="s">
        <v>83</v>
      </c>
      <c r="Z1723" s="1" t="s">
        <v>219</v>
      </c>
      <c r="AA1723" s="1" t="s">
        <v>51</v>
      </c>
      <c r="AB1723" s="1" t="s">
        <v>218</v>
      </c>
      <c r="AC1723" s="1" t="s">
        <v>37</v>
      </c>
    </row>
    <row r="1724" spans="1:29" hidden="1" x14ac:dyDescent="0.25">
      <c r="A1724" s="1" t="s">
        <v>33</v>
      </c>
      <c r="B1724" s="1" t="s">
        <v>34</v>
      </c>
      <c r="C1724" s="2">
        <v>45747</v>
      </c>
      <c r="D1724" s="1" t="s">
        <v>73</v>
      </c>
      <c r="E1724" s="1" t="s">
        <v>74</v>
      </c>
      <c r="F1724" s="1" t="s">
        <v>37</v>
      </c>
      <c r="G1724" s="1" t="s">
        <v>217</v>
      </c>
      <c r="H1724" s="1" t="s">
        <v>76</v>
      </c>
      <c r="I1724" s="3">
        <v>711750</v>
      </c>
      <c r="J1724" s="3">
        <v>0</v>
      </c>
      <c r="K1724" s="1" t="s">
        <v>40</v>
      </c>
      <c r="L1724" s="1" t="s">
        <v>117</v>
      </c>
      <c r="M1724" s="1" t="s">
        <v>118</v>
      </c>
      <c r="N1724" s="1" t="s">
        <v>79</v>
      </c>
      <c r="O1724" s="1" t="s">
        <v>80</v>
      </c>
      <c r="P1724" s="1" t="s">
        <v>43</v>
      </c>
      <c r="Q1724" s="1" t="s">
        <v>43</v>
      </c>
      <c r="R1724" s="3">
        <v>0</v>
      </c>
      <c r="S1724" s="1" t="s">
        <v>44</v>
      </c>
      <c r="T1724" s="1" t="s">
        <v>45</v>
      </c>
      <c r="U1724" s="1" t="s">
        <v>217</v>
      </c>
      <c r="V1724" s="1" t="s">
        <v>46</v>
      </c>
      <c r="W1724" s="1" t="s">
        <v>81</v>
      </c>
      <c r="X1724" s="1" t="s">
        <v>218</v>
      </c>
      <c r="Y1724" s="1" t="s">
        <v>83</v>
      </c>
      <c r="Z1724" s="1" t="s">
        <v>219</v>
      </c>
      <c r="AA1724" s="1" t="s">
        <v>51</v>
      </c>
      <c r="AB1724" s="1" t="s">
        <v>218</v>
      </c>
      <c r="AC1724" s="1" t="s">
        <v>37</v>
      </c>
    </row>
    <row r="1725" spans="1:29" hidden="1" x14ac:dyDescent="0.25">
      <c r="A1725" s="1" t="s">
        <v>33</v>
      </c>
      <c r="B1725" s="1" t="s">
        <v>34</v>
      </c>
      <c r="C1725" s="2">
        <v>45747</v>
      </c>
      <c r="D1725" s="1" t="s">
        <v>73</v>
      </c>
      <c r="E1725" s="1" t="s">
        <v>74</v>
      </c>
      <c r="F1725" s="1" t="s">
        <v>37</v>
      </c>
      <c r="G1725" s="1" t="s">
        <v>217</v>
      </c>
      <c r="H1725" s="1" t="s">
        <v>76</v>
      </c>
      <c r="I1725" s="3">
        <v>108639</v>
      </c>
      <c r="J1725" s="3">
        <v>0</v>
      </c>
      <c r="K1725" s="1" t="s">
        <v>40</v>
      </c>
      <c r="L1725" s="1" t="s">
        <v>156</v>
      </c>
      <c r="M1725" s="1" t="s">
        <v>157</v>
      </c>
      <c r="N1725" s="1" t="s">
        <v>79</v>
      </c>
      <c r="O1725" s="1" t="s">
        <v>80</v>
      </c>
      <c r="P1725" s="1" t="s">
        <v>43</v>
      </c>
      <c r="Q1725" s="1" t="s">
        <v>43</v>
      </c>
      <c r="R1725" s="3">
        <v>0</v>
      </c>
      <c r="S1725" s="1" t="s">
        <v>44</v>
      </c>
      <c r="T1725" s="1" t="s">
        <v>45</v>
      </c>
      <c r="U1725" s="1" t="s">
        <v>217</v>
      </c>
      <c r="V1725" s="1" t="s">
        <v>46</v>
      </c>
      <c r="W1725" s="1" t="s">
        <v>81</v>
      </c>
      <c r="X1725" s="1" t="s">
        <v>218</v>
      </c>
      <c r="Y1725" s="1" t="s">
        <v>83</v>
      </c>
      <c r="Z1725" s="1" t="s">
        <v>219</v>
      </c>
      <c r="AA1725" s="1" t="s">
        <v>51</v>
      </c>
      <c r="AB1725" s="1" t="s">
        <v>218</v>
      </c>
      <c r="AC1725" s="1" t="s">
        <v>37</v>
      </c>
    </row>
    <row r="1726" spans="1:29" hidden="1" x14ac:dyDescent="0.25">
      <c r="A1726" s="1" t="s">
        <v>33</v>
      </c>
      <c r="B1726" s="1" t="s">
        <v>34</v>
      </c>
      <c r="C1726" s="2">
        <v>45747</v>
      </c>
      <c r="D1726" s="1" t="s">
        <v>73</v>
      </c>
      <c r="E1726" s="1" t="s">
        <v>74</v>
      </c>
      <c r="F1726" s="1" t="s">
        <v>37</v>
      </c>
      <c r="G1726" s="1" t="s">
        <v>217</v>
      </c>
      <c r="H1726" s="1" t="s">
        <v>76</v>
      </c>
      <c r="I1726" s="3">
        <v>47450</v>
      </c>
      <c r="J1726" s="3">
        <v>0</v>
      </c>
      <c r="K1726" s="1" t="s">
        <v>40</v>
      </c>
      <c r="L1726" s="1" t="s">
        <v>236</v>
      </c>
      <c r="M1726" s="1" t="s">
        <v>237</v>
      </c>
      <c r="N1726" s="1" t="s">
        <v>79</v>
      </c>
      <c r="O1726" s="1" t="s">
        <v>80</v>
      </c>
      <c r="P1726" s="1" t="s">
        <v>43</v>
      </c>
      <c r="Q1726" s="1" t="s">
        <v>43</v>
      </c>
      <c r="R1726" s="3">
        <v>0</v>
      </c>
      <c r="S1726" s="1" t="s">
        <v>44</v>
      </c>
      <c r="T1726" s="1" t="s">
        <v>45</v>
      </c>
      <c r="U1726" s="1" t="s">
        <v>217</v>
      </c>
      <c r="V1726" s="1" t="s">
        <v>46</v>
      </c>
      <c r="W1726" s="1" t="s">
        <v>81</v>
      </c>
      <c r="X1726" s="1" t="s">
        <v>218</v>
      </c>
      <c r="Y1726" s="1" t="s">
        <v>83</v>
      </c>
      <c r="Z1726" s="1" t="s">
        <v>219</v>
      </c>
      <c r="AA1726" s="1" t="s">
        <v>51</v>
      </c>
      <c r="AB1726" s="1" t="s">
        <v>218</v>
      </c>
      <c r="AC1726" s="1" t="s">
        <v>37</v>
      </c>
    </row>
    <row r="1727" spans="1:29" hidden="1" x14ac:dyDescent="0.25">
      <c r="A1727" s="1" t="s">
        <v>33</v>
      </c>
      <c r="B1727" s="1" t="s">
        <v>34</v>
      </c>
      <c r="C1727" s="2">
        <v>45747</v>
      </c>
      <c r="D1727" s="1" t="s">
        <v>73</v>
      </c>
      <c r="E1727" s="1" t="s">
        <v>74</v>
      </c>
      <c r="F1727" s="1" t="s">
        <v>37</v>
      </c>
      <c r="G1727" s="1" t="s">
        <v>217</v>
      </c>
      <c r="H1727" s="1" t="s">
        <v>76</v>
      </c>
      <c r="I1727" s="3">
        <v>47450</v>
      </c>
      <c r="J1727" s="3">
        <v>0</v>
      </c>
      <c r="K1727" s="1" t="s">
        <v>40</v>
      </c>
      <c r="L1727" s="1" t="s">
        <v>152</v>
      </c>
      <c r="M1727" s="1" t="s">
        <v>153</v>
      </c>
      <c r="N1727" s="1" t="s">
        <v>79</v>
      </c>
      <c r="O1727" s="1" t="s">
        <v>80</v>
      </c>
      <c r="P1727" s="1" t="s">
        <v>43</v>
      </c>
      <c r="Q1727" s="1" t="s">
        <v>43</v>
      </c>
      <c r="R1727" s="3">
        <v>0</v>
      </c>
      <c r="S1727" s="1" t="s">
        <v>44</v>
      </c>
      <c r="T1727" s="1" t="s">
        <v>45</v>
      </c>
      <c r="U1727" s="1" t="s">
        <v>217</v>
      </c>
      <c r="V1727" s="1" t="s">
        <v>46</v>
      </c>
      <c r="W1727" s="1" t="s">
        <v>81</v>
      </c>
      <c r="X1727" s="1" t="s">
        <v>218</v>
      </c>
      <c r="Y1727" s="1" t="s">
        <v>83</v>
      </c>
      <c r="Z1727" s="1" t="s">
        <v>219</v>
      </c>
      <c r="AA1727" s="1" t="s">
        <v>51</v>
      </c>
      <c r="AB1727" s="1" t="s">
        <v>218</v>
      </c>
      <c r="AC1727" s="1" t="s">
        <v>37</v>
      </c>
    </row>
    <row r="1728" spans="1:29" hidden="1" x14ac:dyDescent="0.25">
      <c r="A1728" s="1" t="s">
        <v>33</v>
      </c>
      <c r="B1728" s="1" t="s">
        <v>34</v>
      </c>
      <c r="C1728" s="2">
        <v>45747</v>
      </c>
      <c r="D1728" s="1" t="s">
        <v>73</v>
      </c>
      <c r="E1728" s="1" t="s">
        <v>74</v>
      </c>
      <c r="F1728" s="1" t="s">
        <v>37</v>
      </c>
      <c r="G1728" s="1" t="s">
        <v>217</v>
      </c>
      <c r="H1728" s="1" t="s">
        <v>76</v>
      </c>
      <c r="I1728" s="3">
        <v>711750</v>
      </c>
      <c r="J1728" s="3">
        <v>0</v>
      </c>
      <c r="K1728" s="1" t="s">
        <v>40</v>
      </c>
      <c r="L1728" s="1" t="s">
        <v>113</v>
      </c>
      <c r="M1728" s="1" t="s">
        <v>114</v>
      </c>
      <c r="N1728" s="1" t="s">
        <v>79</v>
      </c>
      <c r="O1728" s="1" t="s">
        <v>80</v>
      </c>
      <c r="P1728" s="1" t="s">
        <v>43</v>
      </c>
      <c r="Q1728" s="1" t="s">
        <v>43</v>
      </c>
      <c r="R1728" s="3">
        <v>0</v>
      </c>
      <c r="S1728" s="1" t="s">
        <v>44</v>
      </c>
      <c r="T1728" s="1" t="s">
        <v>45</v>
      </c>
      <c r="U1728" s="1" t="s">
        <v>217</v>
      </c>
      <c r="V1728" s="1" t="s">
        <v>46</v>
      </c>
      <c r="W1728" s="1" t="s">
        <v>81</v>
      </c>
      <c r="X1728" s="1" t="s">
        <v>218</v>
      </c>
      <c r="Y1728" s="1" t="s">
        <v>83</v>
      </c>
      <c r="Z1728" s="1" t="s">
        <v>219</v>
      </c>
      <c r="AA1728" s="1" t="s">
        <v>51</v>
      </c>
      <c r="AB1728" s="1" t="s">
        <v>218</v>
      </c>
      <c r="AC1728" s="1" t="s">
        <v>37</v>
      </c>
    </row>
    <row r="1729" spans="1:29" hidden="1" x14ac:dyDescent="0.25">
      <c r="A1729" s="1" t="s">
        <v>33</v>
      </c>
      <c r="B1729" s="1" t="s">
        <v>34</v>
      </c>
      <c r="C1729" s="2">
        <v>45747</v>
      </c>
      <c r="D1729" s="1" t="s">
        <v>73</v>
      </c>
      <c r="E1729" s="1" t="s">
        <v>74</v>
      </c>
      <c r="F1729" s="1" t="s">
        <v>37</v>
      </c>
      <c r="G1729" s="1" t="s">
        <v>217</v>
      </c>
      <c r="H1729" s="1" t="s">
        <v>76</v>
      </c>
      <c r="I1729" s="3">
        <v>379600</v>
      </c>
      <c r="J1729" s="3">
        <v>0</v>
      </c>
      <c r="K1729" s="1" t="s">
        <v>40</v>
      </c>
      <c r="L1729" s="1" t="s">
        <v>105</v>
      </c>
      <c r="M1729" s="1" t="s">
        <v>106</v>
      </c>
      <c r="N1729" s="1" t="s">
        <v>79</v>
      </c>
      <c r="O1729" s="1" t="s">
        <v>80</v>
      </c>
      <c r="P1729" s="1" t="s">
        <v>43</v>
      </c>
      <c r="Q1729" s="1" t="s">
        <v>43</v>
      </c>
      <c r="R1729" s="3">
        <v>0</v>
      </c>
      <c r="S1729" s="1" t="s">
        <v>44</v>
      </c>
      <c r="T1729" s="1" t="s">
        <v>45</v>
      </c>
      <c r="U1729" s="1" t="s">
        <v>217</v>
      </c>
      <c r="V1729" s="1" t="s">
        <v>46</v>
      </c>
      <c r="W1729" s="1" t="s">
        <v>81</v>
      </c>
      <c r="X1729" s="1" t="s">
        <v>218</v>
      </c>
      <c r="Y1729" s="1" t="s">
        <v>83</v>
      </c>
      <c r="Z1729" s="1" t="s">
        <v>219</v>
      </c>
      <c r="AA1729" s="1" t="s">
        <v>51</v>
      </c>
      <c r="AB1729" s="1" t="s">
        <v>218</v>
      </c>
      <c r="AC1729" s="1" t="s">
        <v>37</v>
      </c>
    </row>
    <row r="1730" spans="1:29" x14ac:dyDescent="0.25">
      <c r="A1730" s="1" t="s">
        <v>33</v>
      </c>
      <c r="B1730" s="1" t="s">
        <v>34</v>
      </c>
      <c r="C1730" s="2">
        <v>45728</v>
      </c>
      <c r="D1730" s="1" t="s">
        <v>238</v>
      </c>
      <c r="E1730" s="1" t="s">
        <v>239</v>
      </c>
      <c r="F1730" s="1" t="s">
        <v>37</v>
      </c>
      <c r="G1730" s="1" t="s">
        <v>240</v>
      </c>
      <c r="H1730" s="1" t="s">
        <v>241</v>
      </c>
      <c r="J1730" s="3">
        <v>0</v>
      </c>
      <c r="K1730" s="1" t="s">
        <v>40</v>
      </c>
      <c r="L1730" s="1" t="s">
        <v>62</v>
      </c>
      <c r="M1730" s="1" t="s">
        <v>63</v>
      </c>
      <c r="N1730" s="1" t="s">
        <v>37</v>
      </c>
      <c r="O1730" s="1" t="s">
        <v>43</v>
      </c>
      <c r="P1730" s="1" t="s">
        <v>43</v>
      </c>
      <c r="Q1730" s="1" t="s">
        <v>43</v>
      </c>
      <c r="R1730" s="3">
        <v>0</v>
      </c>
      <c r="S1730" s="1" t="s">
        <v>44</v>
      </c>
      <c r="T1730" s="1" t="s">
        <v>45</v>
      </c>
      <c r="U1730" s="1" t="s">
        <v>240</v>
      </c>
      <c r="V1730" s="1" t="s">
        <v>46</v>
      </c>
      <c r="W1730" s="1" t="s">
        <v>81</v>
      </c>
      <c r="X1730" s="1" t="s">
        <v>244</v>
      </c>
      <c r="Y1730" s="1" t="s">
        <v>245</v>
      </c>
      <c r="Z1730" s="1" t="s">
        <v>84</v>
      </c>
      <c r="AA1730" s="1" t="s">
        <v>51</v>
      </c>
      <c r="AB1730" s="1" t="s">
        <v>244</v>
      </c>
      <c r="AC1730" s="1" t="s">
        <v>37</v>
      </c>
    </row>
    <row r="1731" spans="1:29" x14ac:dyDescent="0.25">
      <c r="A1731" s="1" t="s">
        <v>33</v>
      </c>
      <c r="B1731" s="1" t="s">
        <v>34</v>
      </c>
      <c r="C1731" s="2">
        <v>45728</v>
      </c>
      <c r="D1731" s="1" t="s">
        <v>238</v>
      </c>
      <c r="E1731" s="1" t="s">
        <v>239</v>
      </c>
      <c r="F1731" s="1" t="s">
        <v>37</v>
      </c>
      <c r="G1731" s="1" t="s">
        <v>240</v>
      </c>
      <c r="H1731" s="1" t="s">
        <v>241</v>
      </c>
      <c r="I1731" s="3">
        <v>0</v>
      </c>
      <c r="J1731" s="3">
        <v>45076</v>
      </c>
      <c r="K1731" s="1" t="s">
        <v>40</v>
      </c>
      <c r="L1731" s="1" t="s">
        <v>105</v>
      </c>
      <c r="M1731" s="1" t="s">
        <v>106</v>
      </c>
      <c r="N1731" s="1" t="s">
        <v>37</v>
      </c>
      <c r="O1731" s="1" t="s">
        <v>43</v>
      </c>
      <c r="P1731" s="1" t="s">
        <v>43</v>
      </c>
      <c r="Q1731" s="1" t="s">
        <v>43</v>
      </c>
      <c r="R1731" s="3">
        <v>0</v>
      </c>
      <c r="S1731" s="1" t="s">
        <v>44</v>
      </c>
      <c r="T1731" s="1" t="s">
        <v>45</v>
      </c>
      <c r="U1731" s="1" t="s">
        <v>240</v>
      </c>
      <c r="V1731" s="1" t="s">
        <v>46</v>
      </c>
      <c r="W1731" s="1" t="s">
        <v>81</v>
      </c>
      <c r="X1731" s="1" t="s">
        <v>244</v>
      </c>
      <c r="Y1731" s="1" t="s">
        <v>245</v>
      </c>
      <c r="Z1731" s="1" t="s">
        <v>84</v>
      </c>
      <c r="AA1731" s="1" t="s">
        <v>51</v>
      </c>
      <c r="AB1731" s="1" t="s">
        <v>244</v>
      </c>
      <c r="AC1731" s="1" t="s">
        <v>37</v>
      </c>
    </row>
    <row r="1732" spans="1:29" x14ac:dyDescent="0.25">
      <c r="A1732" s="1" t="s">
        <v>33</v>
      </c>
      <c r="B1732" s="1" t="s">
        <v>34</v>
      </c>
      <c r="C1732" s="2">
        <v>45728</v>
      </c>
      <c r="D1732" s="1" t="s">
        <v>238</v>
      </c>
      <c r="E1732" s="1" t="s">
        <v>239</v>
      </c>
      <c r="F1732" s="1" t="s">
        <v>37</v>
      </c>
      <c r="G1732" s="1" t="s">
        <v>240</v>
      </c>
      <c r="H1732" s="1" t="s">
        <v>241</v>
      </c>
      <c r="J1732" s="3">
        <v>0</v>
      </c>
      <c r="K1732" s="1" t="s">
        <v>40</v>
      </c>
      <c r="L1732" s="1" t="s">
        <v>62</v>
      </c>
      <c r="M1732" s="1" t="s">
        <v>63</v>
      </c>
      <c r="N1732" s="1" t="s">
        <v>37</v>
      </c>
      <c r="O1732" s="1" t="s">
        <v>43</v>
      </c>
      <c r="P1732" s="1" t="s">
        <v>43</v>
      </c>
      <c r="Q1732" s="1" t="s">
        <v>43</v>
      </c>
      <c r="R1732" s="3">
        <v>0</v>
      </c>
      <c r="S1732" s="1" t="s">
        <v>44</v>
      </c>
      <c r="T1732" s="1" t="s">
        <v>45</v>
      </c>
      <c r="U1732" s="1" t="s">
        <v>240</v>
      </c>
      <c r="V1732" s="1" t="s">
        <v>46</v>
      </c>
      <c r="W1732" s="1" t="s">
        <v>81</v>
      </c>
      <c r="X1732" s="1" t="s">
        <v>244</v>
      </c>
      <c r="Y1732" s="1" t="s">
        <v>245</v>
      </c>
      <c r="Z1732" s="1" t="s">
        <v>84</v>
      </c>
      <c r="AA1732" s="1" t="s">
        <v>51</v>
      </c>
      <c r="AB1732" s="1" t="s">
        <v>244</v>
      </c>
      <c r="AC1732" s="1" t="s">
        <v>37</v>
      </c>
    </row>
    <row r="1733" spans="1:29" x14ac:dyDescent="0.25">
      <c r="A1733" s="1" t="s">
        <v>33</v>
      </c>
      <c r="B1733" s="1" t="s">
        <v>34</v>
      </c>
      <c r="C1733" s="2">
        <v>45728</v>
      </c>
      <c r="D1733" s="1" t="s">
        <v>238</v>
      </c>
      <c r="E1733" s="1" t="s">
        <v>239</v>
      </c>
      <c r="F1733" s="1" t="s">
        <v>37</v>
      </c>
      <c r="G1733" s="1" t="s">
        <v>240</v>
      </c>
      <c r="H1733" s="1" t="s">
        <v>241</v>
      </c>
      <c r="I1733" s="3">
        <v>0</v>
      </c>
      <c r="J1733" s="3">
        <v>139300</v>
      </c>
      <c r="K1733" s="1" t="s">
        <v>40</v>
      </c>
      <c r="L1733" s="1" t="s">
        <v>248</v>
      </c>
      <c r="M1733" s="1" t="s">
        <v>249</v>
      </c>
      <c r="N1733" s="1" t="s">
        <v>37</v>
      </c>
      <c r="O1733" s="1" t="s">
        <v>43</v>
      </c>
      <c r="P1733" s="1" t="s">
        <v>43</v>
      </c>
      <c r="Q1733" s="1" t="s">
        <v>43</v>
      </c>
      <c r="R1733" s="3">
        <v>0</v>
      </c>
      <c r="S1733" s="1" t="s">
        <v>44</v>
      </c>
      <c r="T1733" s="1" t="s">
        <v>45</v>
      </c>
      <c r="U1733" s="1" t="s">
        <v>240</v>
      </c>
      <c r="V1733" s="1" t="s">
        <v>46</v>
      </c>
      <c r="W1733" s="1" t="s">
        <v>81</v>
      </c>
      <c r="X1733" s="1" t="s">
        <v>244</v>
      </c>
      <c r="Y1733" s="1" t="s">
        <v>245</v>
      </c>
      <c r="Z1733" s="1" t="s">
        <v>84</v>
      </c>
      <c r="AA1733" s="1" t="s">
        <v>51</v>
      </c>
      <c r="AB1733" s="1" t="s">
        <v>244</v>
      </c>
      <c r="AC1733" s="1" t="s">
        <v>37</v>
      </c>
    </row>
    <row r="1734" spans="1:29" x14ac:dyDescent="0.25">
      <c r="A1734" s="1" t="s">
        <v>33</v>
      </c>
      <c r="B1734" s="1" t="s">
        <v>34</v>
      </c>
      <c r="C1734" s="2">
        <v>45728</v>
      </c>
      <c r="D1734" s="1" t="s">
        <v>238</v>
      </c>
      <c r="E1734" s="1" t="s">
        <v>239</v>
      </c>
      <c r="F1734" s="1" t="s">
        <v>37</v>
      </c>
      <c r="G1734" s="1" t="s">
        <v>240</v>
      </c>
      <c r="H1734" s="1" t="s">
        <v>241</v>
      </c>
      <c r="I1734" s="3">
        <v>0</v>
      </c>
      <c r="J1734" s="3">
        <v>1213333</v>
      </c>
      <c r="K1734" s="1" t="s">
        <v>40</v>
      </c>
      <c r="L1734" s="1" t="s">
        <v>250</v>
      </c>
      <c r="M1734" s="1" t="s">
        <v>251</v>
      </c>
      <c r="N1734" s="1" t="s">
        <v>37</v>
      </c>
      <c r="O1734" s="1" t="s">
        <v>43</v>
      </c>
      <c r="P1734" s="1" t="s">
        <v>43</v>
      </c>
      <c r="Q1734" s="1" t="s">
        <v>43</v>
      </c>
      <c r="R1734" s="3">
        <v>0</v>
      </c>
      <c r="S1734" s="1" t="s">
        <v>44</v>
      </c>
      <c r="T1734" s="1" t="s">
        <v>45</v>
      </c>
      <c r="U1734" s="1" t="s">
        <v>240</v>
      </c>
      <c r="V1734" s="1" t="s">
        <v>46</v>
      </c>
      <c r="W1734" s="1" t="s">
        <v>81</v>
      </c>
      <c r="X1734" s="1" t="s">
        <v>244</v>
      </c>
      <c r="Y1734" s="1" t="s">
        <v>245</v>
      </c>
      <c r="Z1734" s="1" t="s">
        <v>84</v>
      </c>
      <c r="AA1734" s="1" t="s">
        <v>51</v>
      </c>
      <c r="AB1734" s="1" t="s">
        <v>244</v>
      </c>
      <c r="AC1734" s="1" t="s">
        <v>37</v>
      </c>
    </row>
    <row r="1735" spans="1:29" x14ac:dyDescent="0.25">
      <c r="A1735" s="1" t="s">
        <v>33</v>
      </c>
      <c r="B1735" s="1" t="s">
        <v>34</v>
      </c>
      <c r="C1735" s="2">
        <v>45728</v>
      </c>
      <c r="D1735" s="1" t="s">
        <v>238</v>
      </c>
      <c r="E1735" s="1" t="s">
        <v>239</v>
      </c>
      <c r="F1735" s="1" t="s">
        <v>37</v>
      </c>
      <c r="G1735" s="1" t="s">
        <v>240</v>
      </c>
      <c r="H1735" s="1" t="s">
        <v>241</v>
      </c>
      <c r="J1735" s="3">
        <v>0</v>
      </c>
      <c r="K1735" s="1" t="s">
        <v>40</v>
      </c>
      <c r="L1735" s="1" t="s">
        <v>62</v>
      </c>
      <c r="M1735" s="1" t="s">
        <v>63</v>
      </c>
      <c r="N1735" s="1" t="s">
        <v>37</v>
      </c>
      <c r="O1735" s="1" t="s">
        <v>43</v>
      </c>
      <c r="P1735" s="1" t="s">
        <v>43</v>
      </c>
      <c r="Q1735" s="1" t="s">
        <v>43</v>
      </c>
      <c r="R1735" s="3">
        <v>0</v>
      </c>
      <c r="S1735" s="1" t="s">
        <v>44</v>
      </c>
      <c r="T1735" s="1" t="s">
        <v>45</v>
      </c>
      <c r="U1735" s="1" t="s">
        <v>240</v>
      </c>
      <c r="V1735" s="1" t="s">
        <v>46</v>
      </c>
      <c r="W1735" s="1" t="s">
        <v>81</v>
      </c>
      <c r="X1735" s="1" t="s">
        <v>244</v>
      </c>
      <c r="Y1735" s="1" t="s">
        <v>245</v>
      </c>
      <c r="Z1735" s="1" t="s">
        <v>84</v>
      </c>
      <c r="AA1735" s="1" t="s">
        <v>51</v>
      </c>
      <c r="AB1735" s="1" t="s">
        <v>244</v>
      </c>
      <c r="AC1735" s="1" t="s">
        <v>37</v>
      </c>
    </row>
    <row r="1736" spans="1:29" x14ac:dyDescent="0.25">
      <c r="A1736" s="1" t="s">
        <v>33</v>
      </c>
      <c r="B1736" s="1" t="s">
        <v>34</v>
      </c>
      <c r="C1736" s="2">
        <v>45728</v>
      </c>
      <c r="D1736" s="1" t="s">
        <v>238</v>
      </c>
      <c r="E1736" s="1" t="s">
        <v>239</v>
      </c>
      <c r="F1736" s="1" t="s">
        <v>37</v>
      </c>
      <c r="G1736" s="1" t="s">
        <v>240</v>
      </c>
      <c r="H1736" s="1" t="s">
        <v>241</v>
      </c>
      <c r="I1736" s="3">
        <v>0</v>
      </c>
      <c r="J1736" s="3">
        <v>216667</v>
      </c>
      <c r="K1736" s="1" t="s">
        <v>40</v>
      </c>
      <c r="L1736" s="1" t="s">
        <v>105</v>
      </c>
      <c r="M1736" s="1" t="s">
        <v>106</v>
      </c>
      <c r="N1736" s="1" t="s">
        <v>37</v>
      </c>
      <c r="O1736" s="1" t="s">
        <v>43</v>
      </c>
      <c r="P1736" s="1" t="s">
        <v>43</v>
      </c>
      <c r="Q1736" s="1" t="s">
        <v>43</v>
      </c>
      <c r="R1736" s="3">
        <v>0</v>
      </c>
      <c r="S1736" s="1" t="s">
        <v>44</v>
      </c>
      <c r="T1736" s="1" t="s">
        <v>45</v>
      </c>
      <c r="U1736" s="1" t="s">
        <v>240</v>
      </c>
      <c r="V1736" s="1" t="s">
        <v>46</v>
      </c>
      <c r="W1736" s="1" t="s">
        <v>81</v>
      </c>
      <c r="X1736" s="1" t="s">
        <v>244</v>
      </c>
      <c r="Y1736" s="1" t="s">
        <v>245</v>
      </c>
      <c r="Z1736" s="1" t="s">
        <v>84</v>
      </c>
      <c r="AA1736" s="1" t="s">
        <v>51</v>
      </c>
      <c r="AB1736" s="1" t="s">
        <v>244</v>
      </c>
      <c r="AC1736" s="1" t="s">
        <v>37</v>
      </c>
    </row>
    <row r="1737" spans="1:29" x14ac:dyDescent="0.25">
      <c r="A1737" s="1" t="s">
        <v>33</v>
      </c>
      <c r="B1737" s="1" t="s">
        <v>34</v>
      </c>
      <c r="C1737" s="2">
        <v>45728</v>
      </c>
      <c r="D1737" s="1" t="s">
        <v>238</v>
      </c>
      <c r="E1737" s="1" t="s">
        <v>239</v>
      </c>
      <c r="F1737" s="1" t="s">
        <v>37</v>
      </c>
      <c r="G1737" s="1" t="s">
        <v>240</v>
      </c>
      <c r="H1737" s="1" t="s">
        <v>241</v>
      </c>
      <c r="J1737" s="3">
        <v>0</v>
      </c>
      <c r="K1737" s="1" t="s">
        <v>40</v>
      </c>
      <c r="L1737" s="1" t="s">
        <v>62</v>
      </c>
      <c r="M1737" s="1" t="s">
        <v>63</v>
      </c>
      <c r="N1737" s="1" t="s">
        <v>37</v>
      </c>
      <c r="O1737" s="1" t="s">
        <v>43</v>
      </c>
      <c r="P1737" s="1" t="s">
        <v>43</v>
      </c>
      <c r="Q1737" s="1" t="s">
        <v>43</v>
      </c>
      <c r="R1737" s="3">
        <v>0</v>
      </c>
      <c r="S1737" s="1" t="s">
        <v>44</v>
      </c>
      <c r="T1737" s="1" t="s">
        <v>45</v>
      </c>
      <c r="U1737" s="1" t="s">
        <v>240</v>
      </c>
      <c r="V1737" s="1" t="s">
        <v>46</v>
      </c>
      <c r="W1737" s="1" t="s">
        <v>81</v>
      </c>
      <c r="X1737" s="1" t="s">
        <v>244</v>
      </c>
      <c r="Y1737" s="1" t="s">
        <v>245</v>
      </c>
      <c r="Z1737" s="1" t="s">
        <v>84</v>
      </c>
      <c r="AA1737" s="1" t="s">
        <v>51</v>
      </c>
      <c r="AB1737" s="1" t="s">
        <v>244</v>
      </c>
      <c r="AC1737" s="1" t="s">
        <v>37</v>
      </c>
    </row>
    <row r="1738" spans="1:29" x14ac:dyDescent="0.25">
      <c r="A1738" s="1" t="s">
        <v>33</v>
      </c>
      <c r="B1738" s="1" t="s">
        <v>34</v>
      </c>
      <c r="C1738" s="2">
        <v>45728</v>
      </c>
      <c r="D1738" s="1" t="s">
        <v>238</v>
      </c>
      <c r="E1738" s="1" t="s">
        <v>239</v>
      </c>
      <c r="F1738" s="1" t="s">
        <v>37</v>
      </c>
      <c r="G1738" s="1" t="s">
        <v>240</v>
      </c>
      <c r="H1738" s="1" t="s">
        <v>241</v>
      </c>
      <c r="I1738" s="3">
        <v>0</v>
      </c>
      <c r="J1738" s="3">
        <v>130000</v>
      </c>
      <c r="K1738" s="1" t="s">
        <v>40</v>
      </c>
      <c r="L1738" s="1" t="s">
        <v>105</v>
      </c>
      <c r="M1738" s="1" t="s">
        <v>106</v>
      </c>
      <c r="N1738" s="1" t="s">
        <v>37</v>
      </c>
      <c r="O1738" s="1" t="s">
        <v>43</v>
      </c>
      <c r="P1738" s="1" t="s">
        <v>43</v>
      </c>
      <c r="Q1738" s="1" t="s">
        <v>43</v>
      </c>
      <c r="R1738" s="3">
        <v>0</v>
      </c>
      <c r="S1738" s="1" t="s">
        <v>44</v>
      </c>
      <c r="T1738" s="1" t="s">
        <v>45</v>
      </c>
      <c r="U1738" s="1" t="s">
        <v>240</v>
      </c>
      <c r="V1738" s="1" t="s">
        <v>46</v>
      </c>
      <c r="W1738" s="1" t="s">
        <v>81</v>
      </c>
      <c r="X1738" s="1" t="s">
        <v>244</v>
      </c>
      <c r="Y1738" s="1" t="s">
        <v>245</v>
      </c>
      <c r="Z1738" s="1" t="s">
        <v>84</v>
      </c>
      <c r="AA1738" s="1" t="s">
        <v>51</v>
      </c>
      <c r="AB1738" s="1" t="s">
        <v>244</v>
      </c>
      <c r="AC1738" s="1" t="s">
        <v>37</v>
      </c>
    </row>
    <row r="1739" spans="1:29" x14ac:dyDescent="0.25">
      <c r="A1739" s="1" t="s">
        <v>33</v>
      </c>
      <c r="B1739" s="1" t="s">
        <v>34</v>
      </c>
      <c r="C1739" s="2">
        <v>45728</v>
      </c>
      <c r="D1739" s="1" t="s">
        <v>238</v>
      </c>
      <c r="E1739" s="1" t="s">
        <v>239</v>
      </c>
      <c r="F1739" s="1" t="s">
        <v>37</v>
      </c>
      <c r="G1739" s="1" t="s">
        <v>240</v>
      </c>
      <c r="H1739" s="1" t="s">
        <v>241</v>
      </c>
      <c r="J1739" s="3">
        <v>0</v>
      </c>
      <c r="K1739" s="1" t="s">
        <v>40</v>
      </c>
      <c r="L1739" s="1" t="s">
        <v>62</v>
      </c>
      <c r="M1739" s="1" t="s">
        <v>63</v>
      </c>
      <c r="N1739" s="1" t="s">
        <v>37</v>
      </c>
      <c r="O1739" s="1" t="s">
        <v>43</v>
      </c>
      <c r="P1739" s="1" t="s">
        <v>43</v>
      </c>
      <c r="Q1739" s="1" t="s">
        <v>43</v>
      </c>
      <c r="R1739" s="3">
        <v>0</v>
      </c>
      <c r="S1739" s="1" t="s">
        <v>44</v>
      </c>
      <c r="T1739" s="1" t="s">
        <v>45</v>
      </c>
      <c r="U1739" s="1" t="s">
        <v>240</v>
      </c>
      <c r="V1739" s="1" t="s">
        <v>46</v>
      </c>
      <c r="W1739" s="1" t="s">
        <v>81</v>
      </c>
      <c r="X1739" s="1" t="s">
        <v>244</v>
      </c>
      <c r="Y1739" s="1" t="s">
        <v>245</v>
      </c>
      <c r="Z1739" s="1" t="s">
        <v>84</v>
      </c>
      <c r="AA1739" s="1" t="s">
        <v>51</v>
      </c>
      <c r="AB1739" s="1" t="s">
        <v>244</v>
      </c>
      <c r="AC1739" s="1" t="s">
        <v>37</v>
      </c>
    </row>
    <row r="1740" spans="1:29" x14ac:dyDescent="0.25">
      <c r="A1740" s="1" t="s">
        <v>33</v>
      </c>
      <c r="B1740" s="1" t="s">
        <v>34</v>
      </c>
      <c r="C1740" s="2">
        <v>45728</v>
      </c>
      <c r="D1740" s="1" t="s">
        <v>238</v>
      </c>
      <c r="E1740" s="1" t="s">
        <v>239</v>
      </c>
      <c r="F1740" s="1" t="s">
        <v>37</v>
      </c>
      <c r="G1740" s="1" t="s">
        <v>240</v>
      </c>
      <c r="H1740" s="1" t="s">
        <v>241</v>
      </c>
      <c r="I1740" s="3">
        <v>0</v>
      </c>
      <c r="J1740" s="3">
        <v>130000</v>
      </c>
      <c r="K1740" s="1" t="s">
        <v>40</v>
      </c>
      <c r="L1740" s="1" t="s">
        <v>105</v>
      </c>
      <c r="M1740" s="1" t="s">
        <v>106</v>
      </c>
      <c r="N1740" s="1" t="s">
        <v>37</v>
      </c>
      <c r="O1740" s="1" t="s">
        <v>43</v>
      </c>
      <c r="P1740" s="1" t="s">
        <v>43</v>
      </c>
      <c r="Q1740" s="1" t="s">
        <v>43</v>
      </c>
      <c r="R1740" s="3">
        <v>0</v>
      </c>
      <c r="S1740" s="1" t="s">
        <v>44</v>
      </c>
      <c r="T1740" s="1" t="s">
        <v>45</v>
      </c>
      <c r="U1740" s="1" t="s">
        <v>240</v>
      </c>
      <c r="V1740" s="1" t="s">
        <v>46</v>
      </c>
      <c r="W1740" s="1" t="s">
        <v>81</v>
      </c>
      <c r="X1740" s="1" t="s">
        <v>244</v>
      </c>
      <c r="Y1740" s="1" t="s">
        <v>245</v>
      </c>
      <c r="Z1740" s="1" t="s">
        <v>84</v>
      </c>
      <c r="AA1740" s="1" t="s">
        <v>51</v>
      </c>
      <c r="AB1740" s="1" t="s">
        <v>244</v>
      </c>
      <c r="AC1740" s="1" t="s">
        <v>37</v>
      </c>
    </row>
    <row r="1741" spans="1:29" x14ac:dyDescent="0.25">
      <c r="A1741" s="1" t="s">
        <v>33</v>
      </c>
      <c r="B1741" s="1" t="s">
        <v>34</v>
      </c>
      <c r="C1741" s="2">
        <v>45728</v>
      </c>
      <c r="D1741" s="1" t="s">
        <v>238</v>
      </c>
      <c r="E1741" s="1" t="s">
        <v>239</v>
      </c>
      <c r="F1741" s="1" t="s">
        <v>37</v>
      </c>
      <c r="G1741" s="1" t="s">
        <v>240</v>
      </c>
      <c r="H1741" s="1" t="s">
        <v>241</v>
      </c>
      <c r="I1741" s="3">
        <v>0</v>
      </c>
      <c r="J1741" s="3">
        <v>43333</v>
      </c>
      <c r="K1741" s="1" t="s">
        <v>40</v>
      </c>
      <c r="L1741" s="1" t="s">
        <v>220</v>
      </c>
      <c r="M1741" s="1" t="s">
        <v>221</v>
      </c>
      <c r="N1741" s="1" t="s">
        <v>37</v>
      </c>
      <c r="O1741" s="1" t="s">
        <v>43</v>
      </c>
      <c r="P1741" s="1" t="s">
        <v>43</v>
      </c>
      <c r="Q1741" s="1" t="s">
        <v>43</v>
      </c>
      <c r="R1741" s="3">
        <v>0</v>
      </c>
      <c r="S1741" s="1" t="s">
        <v>44</v>
      </c>
      <c r="T1741" s="1" t="s">
        <v>45</v>
      </c>
      <c r="U1741" s="1" t="s">
        <v>240</v>
      </c>
      <c r="V1741" s="1" t="s">
        <v>46</v>
      </c>
      <c r="W1741" s="1" t="s">
        <v>81</v>
      </c>
      <c r="X1741" s="1" t="s">
        <v>244</v>
      </c>
      <c r="Y1741" s="1" t="s">
        <v>245</v>
      </c>
      <c r="Z1741" s="1" t="s">
        <v>84</v>
      </c>
      <c r="AA1741" s="1" t="s">
        <v>51</v>
      </c>
      <c r="AB1741" s="1" t="s">
        <v>244</v>
      </c>
      <c r="AC1741" s="1" t="s">
        <v>37</v>
      </c>
    </row>
    <row r="1742" spans="1:29" x14ac:dyDescent="0.25">
      <c r="A1742" s="1" t="s">
        <v>33</v>
      </c>
      <c r="B1742" s="1" t="s">
        <v>34</v>
      </c>
      <c r="C1742" s="2">
        <v>45728</v>
      </c>
      <c r="D1742" s="1" t="s">
        <v>238</v>
      </c>
      <c r="E1742" s="1" t="s">
        <v>239</v>
      </c>
      <c r="F1742" s="1" t="s">
        <v>37</v>
      </c>
      <c r="G1742" s="1" t="s">
        <v>240</v>
      </c>
      <c r="H1742" s="1" t="s">
        <v>241</v>
      </c>
      <c r="I1742" s="3">
        <v>0</v>
      </c>
      <c r="J1742" s="3">
        <v>173333</v>
      </c>
      <c r="K1742" s="1" t="s">
        <v>40</v>
      </c>
      <c r="L1742" s="1" t="s">
        <v>105</v>
      </c>
      <c r="M1742" s="1" t="s">
        <v>106</v>
      </c>
      <c r="N1742" s="1" t="s">
        <v>37</v>
      </c>
      <c r="O1742" s="1" t="s">
        <v>43</v>
      </c>
      <c r="P1742" s="1" t="s">
        <v>43</v>
      </c>
      <c r="Q1742" s="1" t="s">
        <v>43</v>
      </c>
      <c r="R1742" s="3">
        <v>0</v>
      </c>
      <c r="S1742" s="1" t="s">
        <v>44</v>
      </c>
      <c r="T1742" s="1" t="s">
        <v>45</v>
      </c>
      <c r="U1742" s="1" t="s">
        <v>240</v>
      </c>
      <c r="V1742" s="1" t="s">
        <v>46</v>
      </c>
      <c r="W1742" s="1" t="s">
        <v>81</v>
      </c>
      <c r="X1742" s="1" t="s">
        <v>244</v>
      </c>
      <c r="Y1742" s="1" t="s">
        <v>245</v>
      </c>
      <c r="Z1742" s="1" t="s">
        <v>84</v>
      </c>
      <c r="AA1742" s="1" t="s">
        <v>51</v>
      </c>
      <c r="AB1742" s="1" t="s">
        <v>244</v>
      </c>
      <c r="AC1742" s="1" t="s">
        <v>37</v>
      </c>
    </row>
    <row r="1743" spans="1:29" x14ac:dyDescent="0.25">
      <c r="A1743" s="1" t="s">
        <v>33</v>
      </c>
      <c r="B1743" s="1" t="s">
        <v>34</v>
      </c>
      <c r="C1743" s="2">
        <v>45728</v>
      </c>
      <c r="D1743" s="1" t="s">
        <v>238</v>
      </c>
      <c r="E1743" s="1" t="s">
        <v>239</v>
      </c>
      <c r="F1743" s="1" t="s">
        <v>37</v>
      </c>
      <c r="G1743" s="1" t="s">
        <v>240</v>
      </c>
      <c r="H1743" s="1" t="s">
        <v>241</v>
      </c>
      <c r="I1743" s="3">
        <v>0</v>
      </c>
      <c r="J1743" s="3">
        <v>216667</v>
      </c>
      <c r="K1743" s="1" t="s">
        <v>40</v>
      </c>
      <c r="L1743" s="1" t="s">
        <v>105</v>
      </c>
      <c r="M1743" s="1" t="s">
        <v>106</v>
      </c>
      <c r="N1743" s="1" t="s">
        <v>37</v>
      </c>
      <c r="O1743" s="1" t="s">
        <v>43</v>
      </c>
      <c r="P1743" s="1" t="s">
        <v>43</v>
      </c>
      <c r="Q1743" s="1" t="s">
        <v>43</v>
      </c>
      <c r="R1743" s="3">
        <v>0</v>
      </c>
      <c r="S1743" s="1" t="s">
        <v>44</v>
      </c>
      <c r="T1743" s="1" t="s">
        <v>45</v>
      </c>
      <c r="U1743" s="1" t="s">
        <v>240</v>
      </c>
      <c r="V1743" s="1" t="s">
        <v>46</v>
      </c>
      <c r="W1743" s="1" t="s">
        <v>81</v>
      </c>
      <c r="X1743" s="1" t="s">
        <v>244</v>
      </c>
      <c r="Y1743" s="1" t="s">
        <v>245</v>
      </c>
      <c r="Z1743" s="1" t="s">
        <v>84</v>
      </c>
      <c r="AA1743" s="1" t="s">
        <v>51</v>
      </c>
      <c r="AB1743" s="1" t="s">
        <v>244</v>
      </c>
      <c r="AC1743" s="1" t="s">
        <v>37</v>
      </c>
    </row>
    <row r="1744" spans="1:29" x14ac:dyDescent="0.25">
      <c r="A1744" s="1" t="s">
        <v>33</v>
      </c>
      <c r="B1744" s="1" t="s">
        <v>34</v>
      </c>
      <c r="C1744" s="2">
        <v>45728</v>
      </c>
      <c r="D1744" s="1" t="s">
        <v>238</v>
      </c>
      <c r="E1744" s="1" t="s">
        <v>239</v>
      </c>
      <c r="F1744" s="1" t="s">
        <v>37</v>
      </c>
      <c r="G1744" s="1" t="s">
        <v>240</v>
      </c>
      <c r="H1744" s="1" t="s">
        <v>241</v>
      </c>
      <c r="J1744" s="3">
        <v>0</v>
      </c>
      <c r="K1744" s="1" t="s">
        <v>40</v>
      </c>
      <c r="L1744" s="1" t="s">
        <v>62</v>
      </c>
      <c r="M1744" s="1" t="s">
        <v>63</v>
      </c>
      <c r="N1744" s="1" t="s">
        <v>37</v>
      </c>
      <c r="O1744" s="1" t="s">
        <v>43</v>
      </c>
      <c r="P1744" s="1" t="s">
        <v>43</v>
      </c>
      <c r="Q1744" s="1" t="s">
        <v>43</v>
      </c>
      <c r="R1744" s="3">
        <v>0</v>
      </c>
      <c r="S1744" s="1" t="s">
        <v>44</v>
      </c>
      <c r="T1744" s="1" t="s">
        <v>45</v>
      </c>
      <c r="U1744" s="1" t="s">
        <v>240</v>
      </c>
      <c r="V1744" s="1" t="s">
        <v>46</v>
      </c>
      <c r="W1744" s="1" t="s">
        <v>81</v>
      </c>
      <c r="X1744" s="1" t="s">
        <v>244</v>
      </c>
      <c r="Y1744" s="1" t="s">
        <v>245</v>
      </c>
      <c r="Z1744" s="1" t="s">
        <v>84</v>
      </c>
      <c r="AA1744" s="1" t="s">
        <v>51</v>
      </c>
      <c r="AB1744" s="1" t="s">
        <v>244</v>
      </c>
      <c r="AC1744" s="1" t="s">
        <v>37</v>
      </c>
    </row>
    <row r="1745" spans="1:29" x14ac:dyDescent="0.25">
      <c r="A1745" s="1" t="s">
        <v>33</v>
      </c>
      <c r="B1745" s="1" t="s">
        <v>34</v>
      </c>
      <c r="C1745" s="2">
        <v>45728</v>
      </c>
      <c r="D1745" s="1" t="s">
        <v>238</v>
      </c>
      <c r="E1745" s="1" t="s">
        <v>239</v>
      </c>
      <c r="F1745" s="1" t="s">
        <v>37</v>
      </c>
      <c r="G1745" s="1" t="s">
        <v>240</v>
      </c>
      <c r="H1745" s="1" t="s">
        <v>241</v>
      </c>
      <c r="I1745" s="3">
        <v>0</v>
      </c>
      <c r="J1745" s="3">
        <v>216667</v>
      </c>
      <c r="K1745" s="1" t="s">
        <v>40</v>
      </c>
      <c r="L1745" s="1" t="s">
        <v>105</v>
      </c>
      <c r="M1745" s="1" t="s">
        <v>106</v>
      </c>
      <c r="N1745" s="1" t="s">
        <v>37</v>
      </c>
      <c r="O1745" s="1" t="s">
        <v>43</v>
      </c>
      <c r="P1745" s="1" t="s">
        <v>43</v>
      </c>
      <c r="Q1745" s="1" t="s">
        <v>43</v>
      </c>
      <c r="R1745" s="3">
        <v>0</v>
      </c>
      <c r="S1745" s="1" t="s">
        <v>44</v>
      </c>
      <c r="T1745" s="1" t="s">
        <v>45</v>
      </c>
      <c r="U1745" s="1" t="s">
        <v>240</v>
      </c>
      <c r="V1745" s="1" t="s">
        <v>46</v>
      </c>
      <c r="W1745" s="1" t="s">
        <v>81</v>
      </c>
      <c r="X1745" s="1" t="s">
        <v>244</v>
      </c>
      <c r="Y1745" s="1" t="s">
        <v>245</v>
      </c>
      <c r="Z1745" s="1" t="s">
        <v>84</v>
      </c>
      <c r="AA1745" s="1" t="s">
        <v>51</v>
      </c>
      <c r="AB1745" s="1" t="s">
        <v>244</v>
      </c>
      <c r="AC1745" s="1" t="s">
        <v>37</v>
      </c>
    </row>
    <row r="1746" spans="1:29" x14ac:dyDescent="0.25">
      <c r="A1746" s="1" t="s">
        <v>33</v>
      </c>
      <c r="B1746" s="1" t="s">
        <v>34</v>
      </c>
      <c r="C1746" s="2">
        <v>45728</v>
      </c>
      <c r="D1746" s="1" t="s">
        <v>238</v>
      </c>
      <c r="E1746" s="1" t="s">
        <v>239</v>
      </c>
      <c r="F1746" s="1" t="s">
        <v>37</v>
      </c>
      <c r="G1746" s="1" t="s">
        <v>240</v>
      </c>
      <c r="H1746" s="1" t="s">
        <v>241</v>
      </c>
      <c r="I1746" s="3">
        <v>0</v>
      </c>
      <c r="J1746" s="3">
        <v>216667</v>
      </c>
      <c r="K1746" s="1" t="s">
        <v>40</v>
      </c>
      <c r="L1746" s="1" t="s">
        <v>250</v>
      </c>
      <c r="M1746" s="1" t="s">
        <v>251</v>
      </c>
      <c r="N1746" s="1" t="s">
        <v>37</v>
      </c>
      <c r="O1746" s="1" t="s">
        <v>43</v>
      </c>
      <c r="P1746" s="1" t="s">
        <v>43</v>
      </c>
      <c r="Q1746" s="1" t="s">
        <v>43</v>
      </c>
      <c r="R1746" s="3">
        <v>0</v>
      </c>
      <c r="S1746" s="1" t="s">
        <v>44</v>
      </c>
      <c r="T1746" s="1" t="s">
        <v>45</v>
      </c>
      <c r="U1746" s="1" t="s">
        <v>240</v>
      </c>
      <c r="V1746" s="1" t="s">
        <v>46</v>
      </c>
      <c r="W1746" s="1" t="s">
        <v>81</v>
      </c>
      <c r="X1746" s="1" t="s">
        <v>244</v>
      </c>
      <c r="Y1746" s="1" t="s">
        <v>245</v>
      </c>
      <c r="Z1746" s="1" t="s">
        <v>84</v>
      </c>
      <c r="AA1746" s="1" t="s">
        <v>51</v>
      </c>
      <c r="AB1746" s="1" t="s">
        <v>244</v>
      </c>
      <c r="AC1746" s="1" t="s">
        <v>37</v>
      </c>
    </row>
    <row r="1747" spans="1:29" x14ac:dyDescent="0.25">
      <c r="A1747" s="1" t="s">
        <v>33</v>
      </c>
      <c r="B1747" s="1" t="s">
        <v>34</v>
      </c>
      <c r="C1747" s="2">
        <v>45728</v>
      </c>
      <c r="D1747" s="1" t="s">
        <v>238</v>
      </c>
      <c r="E1747" s="1" t="s">
        <v>239</v>
      </c>
      <c r="F1747" s="1" t="s">
        <v>37</v>
      </c>
      <c r="G1747" s="1" t="s">
        <v>240</v>
      </c>
      <c r="H1747" s="1" t="s">
        <v>241</v>
      </c>
      <c r="J1747" s="3">
        <v>0</v>
      </c>
      <c r="K1747" s="1" t="s">
        <v>40</v>
      </c>
      <c r="L1747" s="1" t="s">
        <v>62</v>
      </c>
      <c r="M1747" s="1" t="s">
        <v>63</v>
      </c>
      <c r="N1747" s="1" t="s">
        <v>37</v>
      </c>
      <c r="O1747" s="1" t="s">
        <v>43</v>
      </c>
      <c r="P1747" s="1" t="s">
        <v>43</v>
      </c>
      <c r="Q1747" s="1" t="s">
        <v>43</v>
      </c>
      <c r="R1747" s="3">
        <v>0</v>
      </c>
      <c r="S1747" s="1" t="s">
        <v>44</v>
      </c>
      <c r="T1747" s="1" t="s">
        <v>45</v>
      </c>
      <c r="U1747" s="1" t="s">
        <v>240</v>
      </c>
      <c r="V1747" s="1" t="s">
        <v>46</v>
      </c>
      <c r="W1747" s="1" t="s">
        <v>81</v>
      </c>
      <c r="X1747" s="1" t="s">
        <v>244</v>
      </c>
      <c r="Y1747" s="1" t="s">
        <v>245</v>
      </c>
      <c r="Z1747" s="1" t="s">
        <v>84</v>
      </c>
      <c r="AA1747" s="1" t="s">
        <v>51</v>
      </c>
      <c r="AB1747" s="1" t="s">
        <v>244</v>
      </c>
      <c r="AC1747" s="1" t="s">
        <v>37</v>
      </c>
    </row>
    <row r="1748" spans="1:29" x14ac:dyDescent="0.25">
      <c r="A1748" s="1" t="s">
        <v>33</v>
      </c>
      <c r="B1748" s="1" t="s">
        <v>34</v>
      </c>
      <c r="C1748" s="2">
        <v>45728</v>
      </c>
      <c r="D1748" s="1" t="s">
        <v>238</v>
      </c>
      <c r="E1748" s="1" t="s">
        <v>239</v>
      </c>
      <c r="F1748" s="1" t="s">
        <v>37</v>
      </c>
      <c r="G1748" s="1" t="s">
        <v>240</v>
      </c>
      <c r="H1748" s="1" t="s">
        <v>241</v>
      </c>
      <c r="I1748" s="3">
        <v>0</v>
      </c>
      <c r="J1748" s="3">
        <v>86667</v>
      </c>
      <c r="K1748" s="1" t="s">
        <v>40</v>
      </c>
      <c r="L1748" s="1" t="s">
        <v>77</v>
      </c>
      <c r="M1748" s="1" t="s">
        <v>78</v>
      </c>
      <c r="N1748" s="1" t="s">
        <v>37</v>
      </c>
      <c r="O1748" s="1" t="s">
        <v>43</v>
      </c>
      <c r="P1748" s="1" t="s">
        <v>43</v>
      </c>
      <c r="Q1748" s="1" t="s">
        <v>43</v>
      </c>
      <c r="R1748" s="3">
        <v>0</v>
      </c>
      <c r="S1748" s="1" t="s">
        <v>44</v>
      </c>
      <c r="T1748" s="1" t="s">
        <v>45</v>
      </c>
      <c r="U1748" s="1" t="s">
        <v>240</v>
      </c>
      <c r="V1748" s="1" t="s">
        <v>46</v>
      </c>
      <c r="W1748" s="1" t="s">
        <v>81</v>
      </c>
      <c r="X1748" s="1" t="s">
        <v>244</v>
      </c>
      <c r="Y1748" s="1" t="s">
        <v>245</v>
      </c>
      <c r="Z1748" s="1" t="s">
        <v>84</v>
      </c>
      <c r="AA1748" s="1" t="s">
        <v>51</v>
      </c>
      <c r="AB1748" s="1" t="s">
        <v>244</v>
      </c>
      <c r="AC1748" s="1" t="s">
        <v>37</v>
      </c>
    </row>
    <row r="1749" spans="1:29" x14ac:dyDescent="0.25">
      <c r="A1749" s="1" t="s">
        <v>33</v>
      </c>
      <c r="B1749" s="1" t="s">
        <v>34</v>
      </c>
      <c r="C1749" s="2">
        <v>45728</v>
      </c>
      <c r="D1749" s="1" t="s">
        <v>238</v>
      </c>
      <c r="E1749" s="1" t="s">
        <v>239</v>
      </c>
      <c r="F1749" s="1" t="s">
        <v>37</v>
      </c>
      <c r="G1749" s="1" t="s">
        <v>240</v>
      </c>
      <c r="H1749" s="1" t="s">
        <v>241</v>
      </c>
      <c r="J1749" s="3">
        <v>0</v>
      </c>
      <c r="K1749" s="1" t="s">
        <v>40</v>
      </c>
      <c r="L1749" s="1" t="s">
        <v>62</v>
      </c>
      <c r="M1749" s="1" t="s">
        <v>63</v>
      </c>
      <c r="N1749" s="1" t="s">
        <v>37</v>
      </c>
      <c r="O1749" s="1" t="s">
        <v>43</v>
      </c>
      <c r="P1749" s="1" t="s">
        <v>43</v>
      </c>
      <c r="Q1749" s="1" t="s">
        <v>43</v>
      </c>
      <c r="R1749" s="3">
        <v>0</v>
      </c>
      <c r="S1749" s="1" t="s">
        <v>44</v>
      </c>
      <c r="T1749" s="1" t="s">
        <v>45</v>
      </c>
      <c r="U1749" s="1" t="s">
        <v>240</v>
      </c>
      <c r="V1749" s="1" t="s">
        <v>46</v>
      </c>
      <c r="W1749" s="1" t="s">
        <v>81</v>
      </c>
      <c r="X1749" s="1" t="s">
        <v>244</v>
      </c>
      <c r="Y1749" s="1" t="s">
        <v>245</v>
      </c>
      <c r="Z1749" s="1" t="s">
        <v>84</v>
      </c>
      <c r="AA1749" s="1" t="s">
        <v>51</v>
      </c>
      <c r="AB1749" s="1" t="s">
        <v>244</v>
      </c>
      <c r="AC1749" s="1" t="s">
        <v>37</v>
      </c>
    </row>
    <row r="1750" spans="1:29" x14ac:dyDescent="0.25">
      <c r="A1750" s="1" t="s">
        <v>33</v>
      </c>
      <c r="B1750" s="1" t="s">
        <v>34</v>
      </c>
      <c r="C1750" s="2">
        <v>45728</v>
      </c>
      <c r="D1750" s="1" t="s">
        <v>238</v>
      </c>
      <c r="E1750" s="1" t="s">
        <v>239</v>
      </c>
      <c r="F1750" s="1" t="s">
        <v>37</v>
      </c>
      <c r="G1750" s="1" t="s">
        <v>240</v>
      </c>
      <c r="H1750" s="1" t="s">
        <v>241</v>
      </c>
      <c r="I1750" s="3">
        <v>0</v>
      </c>
      <c r="J1750" s="3">
        <v>1300000</v>
      </c>
      <c r="K1750" s="1" t="s">
        <v>40</v>
      </c>
      <c r="L1750" s="1" t="s">
        <v>105</v>
      </c>
      <c r="M1750" s="1" t="s">
        <v>106</v>
      </c>
      <c r="N1750" s="1" t="s">
        <v>37</v>
      </c>
      <c r="O1750" s="1" t="s">
        <v>43</v>
      </c>
      <c r="P1750" s="1" t="s">
        <v>43</v>
      </c>
      <c r="Q1750" s="1" t="s">
        <v>43</v>
      </c>
      <c r="R1750" s="3">
        <v>0</v>
      </c>
      <c r="S1750" s="1" t="s">
        <v>44</v>
      </c>
      <c r="T1750" s="1" t="s">
        <v>45</v>
      </c>
      <c r="U1750" s="1" t="s">
        <v>240</v>
      </c>
      <c r="V1750" s="1" t="s">
        <v>46</v>
      </c>
      <c r="W1750" s="1" t="s">
        <v>81</v>
      </c>
      <c r="X1750" s="1" t="s">
        <v>244</v>
      </c>
      <c r="Y1750" s="1" t="s">
        <v>245</v>
      </c>
      <c r="Z1750" s="1" t="s">
        <v>84</v>
      </c>
      <c r="AA1750" s="1" t="s">
        <v>51</v>
      </c>
      <c r="AB1750" s="1" t="s">
        <v>244</v>
      </c>
      <c r="AC1750" s="1" t="s">
        <v>37</v>
      </c>
    </row>
    <row r="1751" spans="1:29" x14ac:dyDescent="0.25">
      <c r="A1751" s="1" t="s">
        <v>33</v>
      </c>
      <c r="B1751" s="1" t="s">
        <v>34</v>
      </c>
      <c r="C1751" s="2">
        <v>45728</v>
      </c>
      <c r="D1751" s="1" t="s">
        <v>238</v>
      </c>
      <c r="E1751" s="1" t="s">
        <v>239</v>
      </c>
      <c r="F1751" s="1" t="s">
        <v>37</v>
      </c>
      <c r="G1751" s="1" t="s">
        <v>240</v>
      </c>
      <c r="H1751" s="1" t="s">
        <v>241</v>
      </c>
      <c r="I1751" s="3">
        <v>0</v>
      </c>
      <c r="J1751" s="3">
        <v>216667</v>
      </c>
      <c r="K1751" s="1" t="s">
        <v>40</v>
      </c>
      <c r="L1751" s="1" t="s">
        <v>105</v>
      </c>
      <c r="M1751" s="1" t="s">
        <v>106</v>
      </c>
      <c r="N1751" s="1" t="s">
        <v>37</v>
      </c>
      <c r="O1751" s="1" t="s">
        <v>43</v>
      </c>
      <c r="P1751" s="1" t="s">
        <v>43</v>
      </c>
      <c r="Q1751" s="1" t="s">
        <v>43</v>
      </c>
      <c r="R1751" s="3">
        <v>0</v>
      </c>
      <c r="S1751" s="1" t="s">
        <v>44</v>
      </c>
      <c r="T1751" s="1" t="s">
        <v>45</v>
      </c>
      <c r="U1751" s="1" t="s">
        <v>240</v>
      </c>
      <c r="V1751" s="1" t="s">
        <v>46</v>
      </c>
      <c r="W1751" s="1" t="s">
        <v>81</v>
      </c>
      <c r="X1751" s="1" t="s">
        <v>244</v>
      </c>
      <c r="Y1751" s="1" t="s">
        <v>245</v>
      </c>
      <c r="Z1751" s="1" t="s">
        <v>84</v>
      </c>
      <c r="AA1751" s="1" t="s">
        <v>51</v>
      </c>
      <c r="AB1751" s="1" t="s">
        <v>244</v>
      </c>
      <c r="AC1751" s="1" t="s">
        <v>37</v>
      </c>
    </row>
    <row r="1752" spans="1:29" x14ac:dyDescent="0.25">
      <c r="A1752" s="1" t="s">
        <v>33</v>
      </c>
      <c r="B1752" s="1" t="s">
        <v>34</v>
      </c>
      <c r="C1752" s="2">
        <v>45728</v>
      </c>
      <c r="D1752" s="1" t="s">
        <v>238</v>
      </c>
      <c r="E1752" s="1" t="s">
        <v>239</v>
      </c>
      <c r="F1752" s="1" t="s">
        <v>37</v>
      </c>
      <c r="G1752" s="1" t="s">
        <v>240</v>
      </c>
      <c r="H1752" s="1" t="s">
        <v>241</v>
      </c>
      <c r="I1752" s="3">
        <v>0</v>
      </c>
      <c r="J1752" s="3">
        <v>946592</v>
      </c>
      <c r="K1752" s="1" t="s">
        <v>40</v>
      </c>
      <c r="L1752" s="1" t="s">
        <v>105</v>
      </c>
      <c r="M1752" s="1" t="s">
        <v>106</v>
      </c>
      <c r="N1752" s="1" t="s">
        <v>37</v>
      </c>
      <c r="O1752" s="1" t="s">
        <v>43</v>
      </c>
      <c r="P1752" s="1" t="s">
        <v>43</v>
      </c>
      <c r="Q1752" s="1" t="s">
        <v>43</v>
      </c>
      <c r="R1752" s="3">
        <v>0</v>
      </c>
      <c r="S1752" s="1" t="s">
        <v>44</v>
      </c>
      <c r="T1752" s="1" t="s">
        <v>45</v>
      </c>
      <c r="U1752" s="1" t="s">
        <v>240</v>
      </c>
      <c r="V1752" s="1" t="s">
        <v>46</v>
      </c>
      <c r="W1752" s="1" t="s">
        <v>81</v>
      </c>
      <c r="X1752" s="1" t="s">
        <v>244</v>
      </c>
      <c r="Y1752" s="1" t="s">
        <v>245</v>
      </c>
      <c r="Z1752" s="1" t="s">
        <v>84</v>
      </c>
      <c r="AA1752" s="1" t="s">
        <v>51</v>
      </c>
      <c r="AB1752" s="1" t="s">
        <v>244</v>
      </c>
      <c r="AC1752" s="1" t="s">
        <v>37</v>
      </c>
    </row>
    <row r="1753" spans="1:29" x14ac:dyDescent="0.25">
      <c r="A1753" s="1" t="s">
        <v>33</v>
      </c>
      <c r="B1753" s="1" t="s">
        <v>34</v>
      </c>
      <c r="C1753" s="2">
        <v>45728</v>
      </c>
      <c r="D1753" s="1" t="s">
        <v>238</v>
      </c>
      <c r="E1753" s="1" t="s">
        <v>239</v>
      </c>
      <c r="F1753" s="1" t="s">
        <v>37</v>
      </c>
      <c r="G1753" s="1" t="s">
        <v>240</v>
      </c>
      <c r="H1753" s="1" t="s">
        <v>241</v>
      </c>
      <c r="J1753" s="3">
        <v>0</v>
      </c>
      <c r="K1753" s="1" t="s">
        <v>40</v>
      </c>
      <c r="L1753" s="1" t="s">
        <v>62</v>
      </c>
      <c r="M1753" s="1" t="s">
        <v>63</v>
      </c>
      <c r="N1753" s="1" t="s">
        <v>37</v>
      </c>
      <c r="O1753" s="1" t="s">
        <v>43</v>
      </c>
      <c r="P1753" s="1" t="s">
        <v>43</v>
      </c>
      <c r="Q1753" s="1" t="s">
        <v>43</v>
      </c>
      <c r="R1753" s="3">
        <v>0</v>
      </c>
      <c r="S1753" s="1" t="s">
        <v>44</v>
      </c>
      <c r="T1753" s="1" t="s">
        <v>45</v>
      </c>
      <c r="U1753" s="1" t="s">
        <v>240</v>
      </c>
      <c r="V1753" s="1" t="s">
        <v>46</v>
      </c>
      <c r="W1753" s="1" t="s">
        <v>81</v>
      </c>
      <c r="X1753" s="1" t="s">
        <v>244</v>
      </c>
      <c r="Y1753" s="1" t="s">
        <v>245</v>
      </c>
      <c r="Z1753" s="1" t="s">
        <v>84</v>
      </c>
      <c r="AA1753" s="1" t="s">
        <v>51</v>
      </c>
      <c r="AB1753" s="1" t="s">
        <v>244</v>
      </c>
      <c r="AC1753" s="1" t="s">
        <v>37</v>
      </c>
    </row>
    <row r="1754" spans="1:29" x14ac:dyDescent="0.25">
      <c r="A1754" s="1" t="s">
        <v>33</v>
      </c>
      <c r="B1754" s="1" t="s">
        <v>34</v>
      </c>
      <c r="C1754" s="2">
        <v>45730</v>
      </c>
      <c r="D1754" s="1" t="s">
        <v>35</v>
      </c>
      <c r="E1754" s="1" t="s">
        <v>36</v>
      </c>
      <c r="F1754" s="1" t="s">
        <v>37</v>
      </c>
      <c r="G1754" s="1" t="s">
        <v>209</v>
      </c>
      <c r="H1754" s="1" t="s">
        <v>210</v>
      </c>
      <c r="I1754" s="3">
        <v>0</v>
      </c>
      <c r="J1754" s="54">
        <v>190195</v>
      </c>
      <c r="K1754" s="1" t="s">
        <v>40</v>
      </c>
      <c r="L1754" s="1" t="s">
        <v>67</v>
      </c>
      <c r="M1754" s="1" t="s">
        <v>68</v>
      </c>
      <c r="N1754" s="1" t="s">
        <v>37</v>
      </c>
      <c r="O1754" s="1" t="s">
        <v>43</v>
      </c>
      <c r="P1754" s="1" t="s">
        <v>43</v>
      </c>
      <c r="Q1754" s="1" t="s">
        <v>43</v>
      </c>
      <c r="R1754" s="3">
        <v>0</v>
      </c>
      <c r="S1754" s="1" t="s">
        <v>44</v>
      </c>
      <c r="T1754" s="1" t="s">
        <v>45</v>
      </c>
      <c r="U1754" s="1" t="s">
        <v>209</v>
      </c>
      <c r="V1754" s="1" t="s">
        <v>46</v>
      </c>
      <c r="W1754" s="1" t="s">
        <v>47</v>
      </c>
      <c r="X1754" s="1" t="s">
        <v>211</v>
      </c>
      <c r="Y1754" s="1" t="s">
        <v>49</v>
      </c>
      <c r="Z1754" s="1" t="s">
        <v>50</v>
      </c>
      <c r="AA1754" s="1" t="s">
        <v>51</v>
      </c>
      <c r="AB1754" s="1" t="s">
        <v>211</v>
      </c>
      <c r="AC1754" s="1" t="s">
        <v>37</v>
      </c>
    </row>
    <row r="1755" spans="1:29" x14ac:dyDescent="0.25">
      <c r="A1755" s="1" t="s">
        <v>33</v>
      </c>
      <c r="B1755" s="1" t="s">
        <v>34</v>
      </c>
      <c r="C1755" s="2">
        <v>45736</v>
      </c>
      <c r="D1755" s="1" t="s">
        <v>35</v>
      </c>
      <c r="E1755" s="1" t="s">
        <v>36</v>
      </c>
      <c r="F1755" s="1" t="s">
        <v>37</v>
      </c>
      <c r="G1755" s="1" t="s">
        <v>204</v>
      </c>
      <c r="H1755" s="1" t="s">
        <v>205</v>
      </c>
      <c r="I1755" s="3">
        <v>0</v>
      </c>
      <c r="J1755" s="54">
        <v>1012955</v>
      </c>
      <c r="K1755" s="1" t="s">
        <v>40</v>
      </c>
      <c r="L1755" s="1" t="s">
        <v>206</v>
      </c>
      <c r="M1755" s="1" t="s">
        <v>207</v>
      </c>
      <c r="N1755" s="1" t="s">
        <v>37</v>
      </c>
      <c r="O1755" s="1" t="s">
        <v>43</v>
      </c>
      <c r="P1755" s="1" t="s">
        <v>43</v>
      </c>
      <c r="Q1755" s="1" t="s">
        <v>43</v>
      </c>
      <c r="R1755" s="3">
        <v>0</v>
      </c>
      <c r="S1755" s="1" t="s">
        <v>44</v>
      </c>
      <c r="T1755" s="1" t="s">
        <v>45</v>
      </c>
      <c r="U1755" s="1" t="s">
        <v>204</v>
      </c>
      <c r="V1755" s="1" t="s">
        <v>46</v>
      </c>
      <c r="W1755" s="1" t="s">
        <v>47</v>
      </c>
      <c r="X1755" s="1" t="s">
        <v>208</v>
      </c>
      <c r="Y1755" s="1" t="s">
        <v>49</v>
      </c>
      <c r="Z1755" s="1" t="s">
        <v>50</v>
      </c>
      <c r="AA1755" s="1" t="s">
        <v>51</v>
      </c>
      <c r="AB1755" s="1" t="s">
        <v>208</v>
      </c>
      <c r="AC1755" s="1" t="s">
        <v>37</v>
      </c>
    </row>
    <row r="1756" spans="1:29" x14ac:dyDescent="0.25">
      <c r="A1756" s="1" t="s">
        <v>33</v>
      </c>
      <c r="B1756" s="1" t="s">
        <v>34</v>
      </c>
      <c r="C1756" s="2">
        <v>45741</v>
      </c>
      <c r="D1756" s="1" t="s">
        <v>35</v>
      </c>
      <c r="E1756" s="1" t="s">
        <v>36</v>
      </c>
      <c r="F1756" s="1" t="s">
        <v>37</v>
      </c>
      <c r="G1756" s="1" t="s">
        <v>201</v>
      </c>
      <c r="H1756" s="1" t="s">
        <v>202</v>
      </c>
      <c r="I1756" s="3">
        <v>0</v>
      </c>
      <c r="J1756" s="54">
        <v>1423500</v>
      </c>
      <c r="K1756" s="1" t="s">
        <v>40</v>
      </c>
      <c r="L1756" s="1" t="s">
        <v>62</v>
      </c>
      <c r="M1756" s="1" t="s">
        <v>63</v>
      </c>
      <c r="N1756" s="1" t="s">
        <v>37</v>
      </c>
      <c r="O1756" s="1" t="s">
        <v>43</v>
      </c>
      <c r="P1756" s="1" t="s">
        <v>43</v>
      </c>
      <c r="Q1756" s="1" t="s">
        <v>43</v>
      </c>
      <c r="R1756" s="3">
        <v>0</v>
      </c>
      <c r="S1756" s="1" t="s">
        <v>44</v>
      </c>
      <c r="T1756" s="1" t="s">
        <v>45</v>
      </c>
      <c r="U1756" s="1" t="s">
        <v>201</v>
      </c>
      <c r="V1756" s="1" t="s">
        <v>46</v>
      </c>
      <c r="W1756" s="1" t="s">
        <v>47</v>
      </c>
      <c r="X1756" s="1" t="s">
        <v>203</v>
      </c>
      <c r="Y1756" s="1" t="s">
        <v>49</v>
      </c>
      <c r="Z1756" s="1" t="s">
        <v>50</v>
      </c>
      <c r="AA1756" s="1" t="s">
        <v>51</v>
      </c>
      <c r="AB1756" s="1" t="s">
        <v>203</v>
      </c>
      <c r="AC1756" s="1" t="s">
        <v>37</v>
      </c>
    </row>
    <row r="1757" spans="1:29" x14ac:dyDescent="0.25">
      <c r="A1757" s="1" t="s">
        <v>33</v>
      </c>
      <c r="B1757" s="1" t="s">
        <v>34</v>
      </c>
      <c r="C1757" s="2">
        <v>45763</v>
      </c>
      <c r="D1757" s="1" t="s">
        <v>35</v>
      </c>
      <c r="E1757" s="1" t="s">
        <v>36</v>
      </c>
      <c r="F1757" s="1" t="s">
        <v>37</v>
      </c>
      <c r="G1757" s="1" t="s">
        <v>272</v>
      </c>
      <c r="H1757" s="1" t="s">
        <v>273</v>
      </c>
      <c r="I1757" s="3">
        <v>0</v>
      </c>
      <c r="J1757" s="54">
        <v>86667</v>
      </c>
      <c r="K1757" s="1" t="s">
        <v>40</v>
      </c>
      <c r="L1757" s="1" t="s">
        <v>54</v>
      </c>
      <c r="M1757" s="1" t="s">
        <v>55</v>
      </c>
      <c r="N1757" s="1" t="s">
        <v>37</v>
      </c>
      <c r="O1757" s="1" t="s">
        <v>43</v>
      </c>
      <c r="P1757" s="1" t="s">
        <v>43</v>
      </c>
      <c r="Q1757" s="1" t="s">
        <v>43</v>
      </c>
      <c r="R1757" s="3">
        <v>0</v>
      </c>
      <c r="S1757" s="1" t="s">
        <v>44</v>
      </c>
      <c r="T1757" s="1" t="s">
        <v>45</v>
      </c>
      <c r="U1757" s="1" t="s">
        <v>272</v>
      </c>
      <c r="V1757" s="1" t="s">
        <v>46</v>
      </c>
      <c r="W1757" s="1" t="s">
        <v>47</v>
      </c>
      <c r="X1757" s="1" t="s">
        <v>274</v>
      </c>
      <c r="Y1757" s="1" t="s">
        <v>49</v>
      </c>
      <c r="Z1757" s="1" t="s">
        <v>50</v>
      </c>
      <c r="AA1757" s="1" t="s">
        <v>51</v>
      </c>
      <c r="AB1757" s="1" t="s">
        <v>274</v>
      </c>
      <c r="AC1757" s="1" t="s">
        <v>37</v>
      </c>
    </row>
    <row r="1758" spans="1:29" x14ac:dyDescent="0.25">
      <c r="A1758" s="1" t="s">
        <v>33</v>
      </c>
      <c r="B1758" s="1" t="s">
        <v>34</v>
      </c>
      <c r="C1758" s="2">
        <v>45763</v>
      </c>
      <c r="D1758" s="1" t="s">
        <v>35</v>
      </c>
      <c r="E1758" s="1" t="s">
        <v>36</v>
      </c>
      <c r="F1758" s="1" t="s">
        <v>37</v>
      </c>
      <c r="G1758" s="1" t="s">
        <v>269</v>
      </c>
      <c r="H1758" s="1" t="s">
        <v>270</v>
      </c>
      <c r="I1758" s="3">
        <v>0</v>
      </c>
      <c r="J1758" s="54">
        <v>2562300</v>
      </c>
      <c r="K1758" s="1" t="s">
        <v>40</v>
      </c>
      <c r="L1758" s="1" t="s">
        <v>62</v>
      </c>
      <c r="M1758" s="1" t="s">
        <v>63</v>
      </c>
      <c r="N1758" s="1" t="s">
        <v>37</v>
      </c>
      <c r="O1758" s="1" t="s">
        <v>43</v>
      </c>
      <c r="P1758" s="1" t="s">
        <v>43</v>
      </c>
      <c r="Q1758" s="1" t="s">
        <v>43</v>
      </c>
      <c r="R1758" s="3">
        <v>0</v>
      </c>
      <c r="S1758" s="1" t="s">
        <v>44</v>
      </c>
      <c r="T1758" s="1" t="s">
        <v>45</v>
      </c>
      <c r="U1758" s="1" t="s">
        <v>269</v>
      </c>
      <c r="V1758" s="1" t="s">
        <v>46</v>
      </c>
      <c r="W1758" s="1" t="s">
        <v>47</v>
      </c>
      <c r="X1758" s="1" t="s">
        <v>271</v>
      </c>
      <c r="Y1758" s="1" t="s">
        <v>49</v>
      </c>
      <c r="Z1758" s="1" t="s">
        <v>50</v>
      </c>
      <c r="AA1758" s="1" t="s">
        <v>51</v>
      </c>
      <c r="AB1758" s="1" t="s">
        <v>271</v>
      </c>
      <c r="AC1758" s="1" t="s">
        <v>37</v>
      </c>
    </row>
    <row r="1759" spans="1:29" x14ac:dyDescent="0.25">
      <c r="A1759" s="1" t="s">
        <v>33</v>
      </c>
      <c r="B1759" s="1" t="s">
        <v>34</v>
      </c>
      <c r="C1759" s="2">
        <v>45768</v>
      </c>
      <c r="D1759" s="1" t="s">
        <v>35</v>
      </c>
      <c r="E1759" s="1" t="s">
        <v>36</v>
      </c>
      <c r="F1759" s="1" t="s">
        <v>37</v>
      </c>
      <c r="G1759" s="1" t="s">
        <v>266</v>
      </c>
      <c r="H1759" s="1" t="s">
        <v>267</v>
      </c>
      <c r="I1759" s="3">
        <v>0</v>
      </c>
      <c r="J1759" s="54">
        <v>255603</v>
      </c>
      <c r="K1759" s="1" t="s">
        <v>40</v>
      </c>
      <c r="L1759" s="1" t="s">
        <v>54</v>
      </c>
      <c r="M1759" s="1" t="s">
        <v>55</v>
      </c>
      <c r="N1759" s="1" t="s">
        <v>37</v>
      </c>
      <c r="O1759" s="1" t="s">
        <v>43</v>
      </c>
      <c r="P1759" s="1" t="s">
        <v>43</v>
      </c>
      <c r="Q1759" s="1" t="s">
        <v>43</v>
      </c>
      <c r="R1759" s="3">
        <v>0</v>
      </c>
      <c r="S1759" s="1" t="s">
        <v>44</v>
      </c>
      <c r="T1759" s="1" t="s">
        <v>45</v>
      </c>
      <c r="U1759" s="1" t="s">
        <v>266</v>
      </c>
      <c r="V1759" s="1" t="s">
        <v>46</v>
      </c>
      <c r="W1759" s="1" t="s">
        <v>47</v>
      </c>
      <c r="X1759" s="1" t="s">
        <v>268</v>
      </c>
      <c r="Y1759" s="1" t="s">
        <v>49</v>
      </c>
      <c r="Z1759" s="1" t="s">
        <v>50</v>
      </c>
      <c r="AA1759" s="1" t="s">
        <v>51</v>
      </c>
      <c r="AB1759" s="1" t="s">
        <v>268</v>
      </c>
      <c r="AC1759" s="1" t="s">
        <v>37</v>
      </c>
    </row>
    <row r="1760" spans="1:29" hidden="1" x14ac:dyDescent="0.25">
      <c r="A1760" s="1" t="s">
        <v>33</v>
      </c>
      <c r="B1760" s="1" t="s">
        <v>34</v>
      </c>
      <c r="C1760" s="2">
        <v>45777</v>
      </c>
      <c r="D1760" s="1" t="s">
        <v>73</v>
      </c>
      <c r="E1760" s="1" t="s">
        <v>74</v>
      </c>
      <c r="F1760" s="1" t="s">
        <v>37</v>
      </c>
      <c r="G1760" s="1" t="s">
        <v>254</v>
      </c>
      <c r="H1760" s="1" t="s">
        <v>76</v>
      </c>
      <c r="I1760" s="3">
        <v>94900</v>
      </c>
      <c r="J1760" s="3">
        <v>0</v>
      </c>
      <c r="K1760" s="1" t="s">
        <v>40</v>
      </c>
      <c r="L1760" s="1" t="s">
        <v>255</v>
      </c>
      <c r="M1760" s="1" t="s">
        <v>256</v>
      </c>
      <c r="N1760" s="1" t="s">
        <v>79</v>
      </c>
      <c r="O1760" s="1" t="s">
        <v>80</v>
      </c>
      <c r="P1760" s="1" t="s">
        <v>43</v>
      </c>
      <c r="Q1760" s="1" t="s">
        <v>43</v>
      </c>
      <c r="R1760" s="3">
        <v>0</v>
      </c>
      <c r="S1760" s="1" t="s">
        <v>44</v>
      </c>
      <c r="T1760" s="1" t="s">
        <v>45</v>
      </c>
      <c r="U1760" s="1" t="s">
        <v>254</v>
      </c>
      <c r="V1760" s="1" t="s">
        <v>46</v>
      </c>
      <c r="W1760" s="1" t="s">
        <v>81</v>
      </c>
      <c r="X1760" s="1" t="s">
        <v>257</v>
      </c>
      <c r="Y1760" s="1" t="s">
        <v>83</v>
      </c>
      <c r="Z1760" s="1" t="s">
        <v>219</v>
      </c>
      <c r="AA1760" s="1" t="s">
        <v>51</v>
      </c>
      <c r="AB1760" s="1" t="s">
        <v>257</v>
      </c>
      <c r="AC1760" s="1" t="s">
        <v>37</v>
      </c>
    </row>
    <row r="1761" spans="1:29" hidden="1" x14ac:dyDescent="0.25">
      <c r="A1761" s="1" t="s">
        <v>33</v>
      </c>
      <c r="B1761" s="1" t="s">
        <v>34</v>
      </c>
      <c r="C1761" s="2">
        <v>45777</v>
      </c>
      <c r="D1761" s="1" t="s">
        <v>73</v>
      </c>
      <c r="E1761" s="1" t="s">
        <v>74</v>
      </c>
      <c r="F1761" s="1" t="s">
        <v>37</v>
      </c>
      <c r="G1761" s="1" t="s">
        <v>254</v>
      </c>
      <c r="H1761" s="1" t="s">
        <v>76</v>
      </c>
      <c r="I1761" s="3">
        <v>711750</v>
      </c>
      <c r="J1761" s="3">
        <v>0</v>
      </c>
      <c r="K1761" s="1" t="s">
        <v>40</v>
      </c>
      <c r="L1761" s="1" t="s">
        <v>125</v>
      </c>
      <c r="M1761" s="1" t="s">
        <v>126</v>
      </c>
      <c r="N1761" s="1" t="s">
        <v>79</v>
      </c>
      <c r="O1761" s="1" t="s">
        <v>80</v>
      </c>
      <c r="P1761" s="1" t="s">
        <v>43</v>
      </c>
      <c r="Q1761" s="1" t="s">
        <v>43</v>
      </c>
      <c r="R1761" s="3">
        <v>0</v>
      </c>
      <c r="S1761" s="1" t="s">
        <v>44</v>
      </c>
      <c r="T1761" s="1" t="s">
        <v>45</v>
      </c>
      <c r="U1761" s="1" t="s">
        <v>254</v>
      </c>
      <c r="V1761" s="1" t="s">
        <v>46</v>
      </c>
      <c r="W1761" s="1" t="s">
        <v>81</v>
      </c>
      <c r="X1761" s="1" t="s">
        <v>257</v>
      </c>
      <c r="Y1761" s="1" t="s">
        <v>83</v>
      </c>
      <c r="Z1761" s="1" t="s">
        <v>219</v>
      </c>
      <c r="AA1761" s="1" t="s">
        <v>51</v>
      </c>
      <c r="AB1761" s="1" t="s">
        <v>257</v>
      </c>
      <c r="AC1761" s="1" t="s">
        <v>37</v>
      </c>
    </row>
    <row r="1762" spans="1:29" hidden="1" x14ac:dyDescent="0.25">
      <c r="A1762" s="1" t="s">
        <v>33</v>
      </c>
      <c r="B1762" s="1" t="s">
        <v>34</v>
      </c>
      <c r="C1762" s="2">
        <v>45777</v>
      </c>
      <c r="D1762" s="1" t="s">
        <v>73</v>
      </c>
      <c r="E1762" s="1" t="s">
        <v>74</v>
      </c>
      <c r="F1762" s="1" t="s">
        <v>37</v>
      </c>
      <c r="G1762" s="1" t="s">
        <v>254</v>
      </c>
      <c r="H1762" s="1" t="s">
        <v>76</v>
      </c>
      <c r="I1762" s="3">
        <v>142350</v>
      </c>
      <c r="J1762" s="3">
        <v>0</v>
      </c>
      <c r="K1762" s="1" t="s">
        <v>40</v>
      </c>
      <c r="L1762" s="1" t="s">
        <v>258</v>
      </c>
      <c r="M1762" s="1" t="s">
        <v>259</v>
      </c>
      <c r="N1762" s="1" t="s">
        <v>79</v>
      </c>
      <c r="O1762" s="1" t="s">
        <v>80</v>
      </c>
      <c r="P1762" s="1" t="s">
        <v>43</v>
      </c>
      <c r="Q1762" s="1" t="s">
        <v>43</v>
      </c>
      <c r="R1762" s="3">
        <v>0</v>
      </c>
      <c r="S1762" s="1" t="s">
        <v>44</v>
      </c>
      <c r="T1762" s="1" t="s">
        <v>45</v>
      </c>
      <c r="U1762" s="1" t="s">
        <v>254</v>
      </c>
      <c r="V1762" s="1" t="s">
        <v>46</v>
      </c>
      <c r="W1762" s="1" t="s">
        <v>81</v>
      </c>
      <c r="X1762" s="1" t="s">
        <v>257</v>
      </c>
      <c r="Y1762" s="1" t="s">
        <v>83</v>
      </c>
      <c r="Z1762" s="1" t="s">
        <v>219</v>
      </c>
      <c r="AA1762" s="1" t="s">
        <v>51</v>
      </c>
      <c r="AB1762" s="1" t="s">
        <v>257</v>
      </c>
      <c r="AC1762" s="1" t="s">
        <v>37</v>
      </c>
    </row>
    <row r="1763" spans="1:29" hidden="1" x14ac:dyDescent="0.25">
      <c r="A1763" s="1" t="s">
        <v>33</v>
      </c>
      <c r="B1763" s="1" t="s">
        <v>34</v>
      </c>
      <c r="C1763" s="2">
        <v>45777</v>
      </c>
      <c r="D1763" s="1" t="s">
        <v>73</v>
      </c>
      <c r="E1763" s="1" t="s">
        <v>74</v>
      </c>
      <c r="F1763" s="1" t="s">
        <v>37</v>
      </c>
      <c r="G1763" s="1" t="s">
        <v>254</v>
      </c>
      <c r="H1763" s="1" t="s">
        <v>76</v>
      </c>
      <c r="I1763" s="3">
        <v>711750</v>
      </c>
      <c r="J1763" s="3">
        <v>0</v>
      </c>
      <c r="K1763" s="1" t="s">
        <v>40</v>
      </c>
      <c r="L1763" s="1" t="s">
        <v>119</v>
      </c>
      <c r="M1763" s="1" t="s">
        <v>120</v>
      </c>
      <c r="N1763" s="1" t="s">
        <v>79</v>
      </c>
      <c r="O1763" s="1" t="s">
        <v>80</v>
      </c>
      <c r="P1763" s="1" t="s">
        <v>43</v>
      </c>
      <c r="Q1763" s="1" t="s">
        <v>43</v>
      </c>
      <c r="R1763" s="3">
        <v>0</v>
      </c>
      <c r="S1763" s="1" t="s">
        <v>44</v>
      </c>
      <c r="T1763" s="1" t="s">
        <v>45</v>
      </c>
      <c r="U1763" s="1" t="s">
        <v>254</v>
      </c>
      <c r="V1763" s="1" t="s">
        <v>46</v>
      </c>
      <c r="W1763" s="1" t="s">
        <v>81</v>
      </c>
      <c r="X1763" s="1" t="s">
        <v>257</v>
      </c>
      <c r="Y1763" s="1" t="s">
        <v>83</v>
      </c>
      <c r="Z1763" s="1" t="s">
        <v>219</v>
      </c>
      <c r="AA1763" s="1" t="s">
        <v>51</v>
      </c>
      <c r="AB1763" s="1" t="s">
        <v>257</v>
      </c>
      <c r="AC1763" s="1" t="s">
        <v>37</v>
      </c>
    </row>
    <row r="1764" spans="1:29" hidden="1" x14ac:dyDescent="0.25">
      <c r="A1764" s="1" t="s">
        <v>33</v>
      </c>
      <c r="B1764" s="1" t="s">
        <v>34</v>
      </c>
      <c r="C1764" s="2">
        <v>45777</v>
      </c>
      <c r="D1764" s="1" t="s">
        <v>73</v>
      </c>
      <c r="E1764" s="1" t="s">
        <v>74</v>
      </c>
      <c r="F1764" s="1" t="s">
        <v>37</v>
      </c>
      <c r="G1764" s="1" t="s">
        <v>254</v>
      </c>
      <c r="H1764" s="1" t="s">
        <v>76</v>
      </c>
      <c r="I1764" s="3">
        <v>94900</v>
      </c>
      <c r="J1764" s="3">
        <v>0</v>
      </c>
      <c r="K1764" s="1" t="s">
        <v>40</v>
      </c>
      <c r="L1764" s="1" t="s">
        <v>115</v>
      </c>
      <c r="M1764" s="1" t="s">
        <v>116</v>
      </c>
      <c r="N1764" s="1" t="s">
        <v>79</v>
      </c>
      <c r="O1764" s="1" t="s">
        <v>80</v>
      </c>
      <c r="P1764" s="1" t="s">
        <v>43</v>
      </c>
      <c r="Q1764" s="1" t="s">
        <v>43</v>
      </c>
      <c r="R1764" s="3">
        <v>0</v>
      </c>
      <c r="S1764" s="1" t="s">
        <v>44</v>
      </c>
      <c r="T1764" s="1" t="s">
        <v>45</v>
      </c>
      <c r="U1764" s="1" t="s">
        <v>254</v>
      </c>
      <c r="V1764" s="1" t="s">
        <v>46</v>
      </c>
      <c r="W1764" s="1" t="s">
        <v>81</v>
      </c>
      <c r="X1764" s="1" t="s">
        <v>257</v>
      </c>
      <c r="Y1764" s="1" t="s">
        <v>83</v>
      </c>
      <c r="Z1764" s="1" t="s">
        <v>219</v>
      </c>
      <c r="AA1764" s="1" t="s">
        <v>51</v>
      </c>
      <c r="AB1764" s="1" t="s">
        <v>257</v>
      </c>
      <c r="AC1764" s="1" t="s">
        <v>37</v>
      </c>
    </row>
    <row r="1765" spans="1:29" hidden="1" x14ac:dyDescent="0.25">
      <c r="A1765" s="1" t="s">
        <v>33</v>
      </c>
      <c r="B1765" s="1" t="s">
        <v>34</v>
      </c>
      <c r="C1765" s="2">
        <v>45777</v>
      </c>
      <c r="D1765" s="1" t="s">
        <v>73</v>
      </c>
      <c r="E1765" s="1" t="s">
        <v>74</v>
      </c>
      <c r="F1765" s="1" t="s">
        <v>37</v>
      </c>
      <c r="G1765" s="1" t="s">
        <v>254</v>
      </c>
      <c r="H1765" s="1" t="s">
        <v>76</v>
      </c>
      <c r="I1765" s="3">
        <v>616850</v>
      </c>
      <c r="J1765" s="3">
        <v>0</v>
      </c>
      <c r="K1765" s="1" t="s">
        <v>40</v>
      </c>
      <c r="L1765" s="1" t="s">
        <v>117</v>
      </c>
      <c r="M1765" s="1" t="s">
        <v>118</v>
      </c>
      <c r="N1765" s="1" t="s">
        <v>79</v>
      </c>
      <c r="O1765" s="1" t="s">
        <v>80</v>
      </c>
      <c r="P1765" s="1" t="s">
        <v>43</v>
      </c>
      <c r="Q1765" s="1" t="s">
        <v>43</v>
      </c>
      <c r="R1765" s="3">
        <v>0</v>
      </c>
      <c r="S1765" s="1" t="s">
        <v>44</v>
      </c>
      <c r="T1765" s="1" t="s">
        <v>45</v>
      </c>
      <c r="U1765" s="1" t="s">
        <v>254</v>
      </c>
      <c r="V1765" s="1" t="s">
        <v>46</v>
      </c>
      <c r="W1765" s="1" t="s">
        <v>81</v>
      </c>
      <c r="X1765" s="1" t="s">
        <v>257</v>
      </c>
      <c r="Y1765" s="1" t="s">
        <v>83</v>
      </c>
      <c r="Z1765" s="1" t="s">
        <v>219</v>
      </c>
      <c r="AA1765" s="1" t="s">
        <v>51</v>
      </c>
      <c r="AB1765" s="1" t="s">
        <v>257</v>
      </c>
      <c r="AC1765" s="1" t="s">
        <v>37</v>
      </c>
    </row>
    <row r="1766" spans="1:29" hidden="1" x14ac:dyDescent="0.25">
      <c r="A1766" s="1" t="s">
        <v>33</v>
      </c>
      <c r="B1766" s="1" t="s">
        <v>34</v>
      </c>
      <c r="C1766" s="2">
        <v>45777</v>
      </c>
      <c r="D1766" s="1" t="s">
        <v>73</v>
      </c>
      <c r="E1766" s="1" t="s">
        <v>74</v>
      </c>
      <c r="F1766" s="1" t="s">
        <v>37</v>
      </c>
      <c r="G1766" s="1" t="s">
        <v>254</v>
      </c>
      <c r="H1766" s="1" t="s">
        <v>76</v>
      </c>
      <c r="I1766" s="3">
        <v>47450</v>
      </c>
      <c r="J1766" s="3">
        <v>0</v>
      </c>
      <c r="K1766" s="1" t="s">
        <v>40</v>
      </c>
      <c r="L1766" s="1" t="s">
        <v>91</v>
      </c>
      <c r="M1766" s="1" t="s">
        <v>92</v>
      </c>
      <c r="N1766" s="1" t="s">
        <v>79</v>
      </c>
      <c r="O1766" s="1" t="s">
        <v>80</v>
      </c>
      <c r="P1766" s="1" t="s">
        <v>43</v>
      </c>
      <c r="Q1766" s="1" t="s">
        <v>43</v>
      </c>
      <c r="R1766" s="3">
        <v>0</v>
      </c>
      <c r="S1766" s="1" t="s">
        <v>44</v>
      </c>
      <c r="T1766" s="1" t="s">
        <v>45</v>
      </c>
      <c r="U1766" s="1" t="s">
        <v>254</v>
      </c>
      <c r="V1766" s="1" t="s">
        <v>46</v>
      </c>
      <c r="W1766" s="1" t="s">
        <v>81</v>
      </c>
      <c r="X1766" s="1" t="s">
        <v>257</v>
      </c>
      <c r="Y1766" s="1" t="s">
        <v>83</v>
      </c>
      <c r="Z1766" s="1" t="s">
        <v>219</v>
      </c>
      <c r="AA1766" s="1" t="s">
        <v>51</v>
      </c>
      <c r="AB1766" s="1" t="s">
        <v>257</v>
      </c>
      <c r="AC1766" s="1" t="s">
        <v>37</v>
      </c>
    </row>
    <row r="1767" spans="1:29" hidden="1" x14ac:dyDescent="0.25">
      <c r="A1767" s="1" t="s">
        <v>33</v>
      </c>
      <c r="B1767" s="1" t="s">
        <v>34</v>
      </c>
      <c r="C1767" s="2">
        <v>45777</v>
      </c>
      <c r="D1767" s="1" t="s">
        <v>73</v>
      </c>
      <c r="E1767" s="1" t="s">
        <v>74</v>
      </c>
      <c r="F1767" s="1" t="s">
        <v>37</v>
      </c>
      <c r="G1767" s="1" t="s">
        <v>254</v>
      </c>
      <c r="H1767" s="1" t="s">
        <v>76</v>
      </c>
      <c r="I1767" s="3">
        <v>171590</v>
      </c>
      <c r="J1767" s="3">
        <v>0</v>
      </c>
      <c r="K1767" s="1" t="s">
        <v>40</v>
      </c>
      <c r="L1767" s="1" t="s">
        <v>275</v>
      </c>
      <c r="M1767" s="1" t="s">
        <v>276</v>
      </c>
      <c r="N1767" s="1" t="s">
        <v>79</v>
      </c>
      <c r="O1767" s="1" t="s">
        <v>80</v>
      </c>
      <c r="P1767" s="1" t="s">
        <v>43</v>
      </c>
      <c r="Q1767" s="1" t="s">
        <v>43</v>
      </c>
      <c r="R1767" s="3">
        <v>0</v>
      </c>
      <c r="S1767" s="1" t="s">
        <v>44</v>
      </c>
      <c r="T1767" s="1" t="s">
        <v>45</v>
      </c>
      <c r="U1767" s="1" t="s">
        <v>254</v>
      </c>
      <c r="V1767" s="1" t="s">
        <v>46</v>
      </c>
      <c r="W1767" s="1" t="s">
        <v>81</v>
      </c>
      <c r="X1767" s="1" t="s">
        <v>257</v>
      </c>
      <c r="Y1767" s="1" t="s">
        <v>83</v>
      </c>
      <c r="Z1767" s="1" t="s">
        <v>219</v>
      </c>
      <c r="AA1767" s="1" t="s">
        <v>51</v>
      </c>
      <c r="AB1767" s="1" t="s">
        <v>257</v>
      </c>
      <c r="AC1767" s="1" t="s">
        <v>37</v>
      </c>
    </row>
    <row r="1768" spans="1:29" hidden="1" x14ac:dyDescent="0.25">
      <c r="A1768" s="1" t="s">
        <v>33</v>
      </c>
      <c r="B1768" s="1" t="s">
        <v>34</v>
      </c>
      <c r="C1768" s="2">
        <v>45777</v>
      </c>
      <c r="D1768" s="1" t="s">
        <v>73</v>
      </c>
      <c r="E1768" s="1" t="s">
        <v>74</v>
      </c>
      <c r="F1768" s="1" t="s">
        <v>37</v>
      </c>
      <c r="G1768" s="1" t="s">
        <v>254</v>
      </c>
      <c r="H1768" s="1" t="s">
        <v>76</v>
      </c>
      <c r="I1768" s="3">
        <v>47450</v>
      </c>
      <c r="J1768" s="3">
        <v>0</v>
      </c>
      <c r="K1768" s="1" t="s">
        <v>40</v>
      </c>
      <c r="L1768" s="1" t="s">
        <v>127</v>
      </c>
      <c r="M1768" s="1" t="s">
        <v>128</v>
      </c>
      <c r="N1768" s="1" t="s">
        <v>79</v>
      </c>
      <c r="O1768" s="1" t="s">
        <v>80</v>
      </c>
      <c r="P1768" s="1" t="s">
        <v>43</v>
      </c>
      <c r="Q1768" s="1" t="s">
        <v>43</v>
      </c>
      <c r="R1768" s="3">
        <v>0</v>
      </c>
      <c r="S1768" s="1" t="s">
        <v>44</v>
      </c>
      <c r="T1768" s="1" t="s">
        <v>45</v>
      </c>
      <c r="U1768" s="1" t="s">
        <v>254</v>
      </c>
      <c r="V1768" s="1" t="s">
        <v>46</v>
      </c>
      <c r="W1768" s="1" t="s">
        <v>81</v>
      </c>
      <c r="X1768" s="1" t="s">
        <v>257</v>
      </c>
      <c r="Y1768" s="1" t="s">
        <v>83</v>
      </c>
      <c r="Z1768" s="1" t="s">
        <v>219</v>
      </c>
      <c r="AA1768" s="1" t="s">
        <v>51</v>
      </c>
      <c r="AB1768" s="1" t="s">
        <v>257</v>
      </c>
      <c r="AC1768" s="1" t="s">
        <v>37</v>
      </c>
    </row>
    <row r="1769" spans="1:29" hidden="1" x14ac:dyDescent="0.25">
      <c r="A1769" s="1" t="s">
        <v>33</v>
      </c>
      <c r="B1769" s="1" t="s">
        <v>34</v>
      </c>
      <c r="C1769" s="2">
        <v>45777</v>
      </c>
      <c r="D1769" s="1" t="s">
        <v>73</v>
      </c>
      <c r="E1769" s="1" t="s">
        <v>74</v>
      </c>
      <c r="F1769" s="1" t="s">
        <v>37</v>
      </c>
      <c r="G1769" s="1" t="s">
        <v>254</v>
      </c>
      <c r="H1769" s="1" t="s">
        <v>76</v>
      </c>
      <c r="I1769" s="3">
        <v>51145</v>
      </c>
      <c r="J1769" s="3">
        <v>0</v>
      </c>
      <c r="K1769" s="1" t="s">
        <v>40</v>
      </c>
      <c r="L1769" s="1" t="s">
        <v>285</v>
      </c>
      <c r="M1769" s="1" t="s">
        <v>286</v>
      </c>
      <c r="N1769" s="1" t="s">
        <v>79</v>
      </c>
      <c r="O1769" s="1" t="s">
        <v>80</v>
      </c>
      <c r="P1769" s="1" t="s">
        <v>43</v>
      </c>
      <c r="Q1769" s="1" t="s">
        <v>43</v>
      </c>
      <c r="R1769" s="3">
        <v>0</v>
      </c>
      <c r="S1769" s="1" t="s">
        <v>44</v>
      </c>
      <c r="T1769" s="1" t="s">
        <v>45</v>
      </c>
      <c r="U1769" s="1" t="s">
        <v>254</v>
      </c>
      <c r="V1769" s="1" t="s">
        <v>46</v>
      </c>
      <c r="W1769" s="1" t="s">
        <v>81</v>
      </c>
      <c r="X1769" s="1" t="s">
        <v>257</v>
      </c>
      <c r="Y1769" s="1" t="s">
        <v>83</v>
      </c>
      <c r="Z1769" s="1" t="s">
        <v>219</v>
      </c>
      <c r="AA1769" s="1" t="s">
        <v>51</v>
      </c>
      <c r="AB1769" s="1" t="s">
        <v>257</v>
      </c>
      <c r="AC1769" s="1" t="s">
        <v>37</v>
      </c>
    </row>
    <row r="1770" spans="1:29" hidden="1" x14ac:dyDescent="0.25">
      <c r="A1770" s="1" t="s">
        <v>33</v>
      </c>
      <c r="B1770" s="1" t="s">
        <v>34</v>
      </c>
      <c r="C1770" s="2">
        <v>45777</v>
      </c>
      <c r="D1770" s="1" t="s">
        <v>73</v>
      </c>
      <c r="E1770" s="1" t="s">
        <v>74</v>
      </c>
      <c r="F1770" s="1" t="s">
        <v>37</v>
      </c>
      <c r="G1770" s="1" t="s">
        <v>254</v>
      </c>
      <c r="H1770" s="1" t="s">
        <v>76</v>
      </c>
      <c r="I1770" s="3">
        <v>94900</v>
      </c>
      <c r="J1770" s="3">
        <v>0</v>
      </c>
      <c r="K1770" s="1" t="s">
        <v>40</v>
      </c>
      <c r="L1770" s="1" t="s">
        <v>150</v>
      </c>
      <c r="M1770" s="1" t="s">
        <v>151</v>
      </c>
      <c r="N1770" s="1" t="s">
        <v>79</v>
      </c>
      <c r="O1770" s="1" t="s">
        <v>80</v>
      </c>
      <c r="P1770" s="1" t="s">
        <v>43</v>
      </c>
      <c r="Q1770" s="1" t="s">
        <v>43</v>
      </c>
      <c r="R1770" s="3">
        <v>0</v>
      </c>
      <c r="S1770" s="1" t="s">
        <v>44</v>
      </c>
      <c r="T1770" s="1" t="s">
        <v>45</v>
      </c>
      <c r="U1770" s="1" t="s">
        <v>254</v>
      </c>
      <c r="V1770" s="1" t="s">
        <v>46</v>
      </c>
      <c r="W1770" s="1" t="s">
        <v>81</v>
      </c>
      <c r="X1770" s="1" t="s">
        <v>257</v>
      </c>
      <c r="Y1770" s="1" t="s">
        <v>83</v>
      </c>
      <c r="Z1770" s="1" t="s">
        <v>219</v>
      </c>
      <c r="AA1770" s="1" t="s">
        <v>51</v>
      </c>
      <c r="AB1770" s="1" t="s">
        <v>257</v>
      </c>
      <c r="AC1770" s="1" t="s">
        <v>37</v>
      </c>
    </row>
    <row r="1771" spans="1:29" hidden="1" x14ac:dyDescent="0.25">
      <c r="A1771" s="1" t="s">
        <v>33</v>
      </c>
      <c r="B1771" s="1" t="s">
        <v>34</v>
      </c>
      <c r="C1771" s="2">
        <v>45777</v>
      </c>
      <c r="D1771" s="1" t="s">
        <v>73</v>
      </c>
      <c r="E1771" s="1" t="s">
        <v>74</v>
      </c>
      <c r="F1771" s="1" t="s">
        <v>37</v>
      </c>
      <c r="G1771" s="1" t="s">
        <v>254</v>
      </c>
      <c r="H1771" s="1" t="s">
        <v>76</v>
      </c>
      <c r="I1771" s="3">
        <v>569400</v>
      </c>
      <c r="J1771" s="3">
        <v>0</v>
      </c>
      <c r="K1771" s="1" t="s">
        <v>40</v>
      </c>
      <c r="L1771" s="1" t="s">
        <v>287</v>
      </c>
      <c r="M1771" s="1" t="s">
        <v>288</v>
      </c>
      <c r="N1771" s="1" t="s">
        <v>79</v>
      </c>
      <c r="O1771" s="1" t="s">
        <v>80</v>
      </c>
      <c r="P1771" s="1" t="s">
        <v>43</v>
      </c>
      <c r="Q1771" s="1" t="s">
        <v>43</v>
      </c>
      <c r="R1771" s="3">
        <v>0</v>
      </c>
      <c r="S1771" s="1" t="s">
        <v>44</v>
      </c>
      <c r="T1771" s="1" t="s">
        <v>45</v>
      </c>
      <c r="U1771" s="1" t="s">
        <v>254</v>
      </c>
      <c r="V1771" s="1" t="s">
        <v>46</v>
      </c>
      <c r="W1771" s="1" t="s">
        <v>81</v>
      </c>
      <c r="X1771" s="1" t="s">
        <v>257</v>
      </c>
      <c r="Y1771" s="1" t="s">
        <v>83</v>
      </c>
      <c r="Z1771" s="1" t="s">
        <v>219</v>
      </c>
      <c r="AA1771" s="1" t="s">
        <v>51</v>
      </c>
      <c r="AB1771" s="1" t="s">
        <v>257</v>
      </c>
      <c r="AC1771" s="1" t="s">
        <v>37</v>
      </c>
    </row>
    <row r="1772" spans="1:29" hidden="1" x14ac:dyDescent="0.25">
      <c r="A1772" s="1" t="s">
        <v>33</v>
      </c>
      <c r="B1772" s="1" t="s">
        <v>34</v>
      </c>
      <c r="C1772" s="2">
        <v>45777</v>
      </c>
      <c r="D1772" s="1" t="s">
        <v>73</v>
      </c>
      <c r="E1772" s="1" t="s">
        <v>74</v>
      </c>
      <c r="F1772" s="1" t="s">
        <v>37</v>
      </c>
      <c r="G1772" s="1" t="s">
        <v>254</v>
      </c>
      <c r="H1772" s="1" t="s">
        <v>76</v>
      </c>
      <c r="I1772" s="3">
        <v>47450</v>
      </c>
      <c r="J1772" s="3">
        <v>0</v>
      </c>
      <c r="K1772" s="1" t="s">
        <v>40</v>
      </c>
      <c r="L1772" s="1" t="s">
        <v>279</v>
      </c>
      <c r="M1772" s="1" t="s">
        <v>280</v>
      </c>
      <c r="N1772" s="1" t="s">
        <v>79</v>
      </c>
      <c r="O1772" s="1" t="s">
        <v>80</v>
      </c>
      <c r="P1772" s="1" t="s">
        <v>43</v>
      </c>
      <c r="Q1772" s="1" t="s">
        <v>43</v>
      </c>
      <c r="R1772" s="3">
        <v>0</v>
      </c>
      <c r="S1772" s="1" t="s">
        <v>44</v>
      </c>
      <c r="T1772" s="1" t="s">
        <v>45</v>
      </c>
      <c r="U1772" s="1" t="s">
        <v>254</v>
      </c>
      <c r="V1772" s="1" t="s">
        <v>46</v>
      </c>
      <c r="W1772" s="1" t="s">
        <v>81</v>
      </c>
      <c r="X1772" s="1" t="s">
        <v>257</v>
      </c>
      <c r="Y1772" s="1" t="s">
        <v>83</v>
      </c>
      <c r="Z1772" s="1" t="s">
        <v>219</v>
      </c>
      <c r="AA1772" s="1" t="s">
        <v>51</v>
      </c>
      <c r="AB1772" s="1" t="s">
        <v>257</v>
      </c>
      <c r="AC1772" s="1" t="s">
        <v>37</v>
      </c>
    </row>
    <row r="1773" spans="1:29" hidden="1" x14ac:dyDescent="0.25">
      <c r="A1773" s="1" t="s">
        <v>33</v>
      </c>
      <c r="B1773" s="1" t="s">
        <v>34</v>
      </c>
      <c r="C1773" s="2">
        <v>45777</v>
      </c>
      <c r="D1773" s="1" t="s">
        <v>73</v>
      </c>
      <c r="E1773" s="1" t="s">
        <v>74</v>
      </c>
      <c r="F1773" s="1" t="s">
        <v>37</v>
      </c>
      <c r="G1773" s="1" t="s">
        <v>254</v>
      </c>
      <c r="H1773" s="1" t="s">
        <v>76</v>
      </c>
      <c r="I1773" s="3">
        <v>94900</v>
      </c>
      <c r="J1773" s="3">
        <v>0</v>
      </c>
      <c r="K1773" s="1" t="s">
        <v>40</v>
      </c>
      <c r="L1773" s="1" t="s">
        <v>119</v>
      </c>
      <c r="M1773" s="1" t="s">
        <v>120</v>
      </c>
      <c r="N1773" s="1" t="s">
        <v>79</v>
      </c>
      <c r="O1773" s="1" t="s">
        <v>80</v>
      </c>
      <c r="P1773" s="1" t="s">
        <v>43</v>
      </c>
      <c r="Q1773" s="1" t="s">
        <v>43</v>
      </c>
      <c r="R1773" s="3">
        <v>0</v>
      </c>
      <c r="S1773" s="1" t="s">
        <v>44</v>
      </c>
      <c r="T1773" s="1" t="s">
        <v>45</v>
      </c>
      <c r="U1773" s="1" t="s">
        <v>254</v>
      </c>
      <c r="V1773" s="1" t="s">
        <v>46</v>
      </c>
      <c r="W1773" s="1" t="s">
        <v>81</v>
      </c>
      <c r="X1773" s="1" t="s">
        <v>257</v>
      </c>
      <c r="Y1773" s="1" t="s">
        <v>83</v>
      </c>
      <c r="Z1773" s="1" t="s">
        <v>219</v>
      </c>
      <c r="AA1773" s="1" t="s">
        <v>51</v>
      </c>
      <c r="AB1773" s="1" t="s">
        <v>257</v>
      </c>
      <c r="AC1773" s="1" t="s">
        <v>37</v>
      </c>
    </row>
    <row r="1774" spans="1:29" hidden="1" x14ac:dyDescent="0.25">
      <c r="A1774" s="1" t="s">
        <v>33</v>
      </c>
      <c r="B1774" s="1" t="s">
        <v>34</v>
      </c>
      <c r="C1774" s="2">
        <v>45777</v>
      </c>
      <c r="D1774" s="1" t="s">
        <v>73</v>
      </c>
      <c r="E1774" s="1" t="s">
        <v>74</v>
      </c>
      <c r="F1774" s="1" t="s">
        <v>37</v>
      </c>
      <c r="G1774" s="1" t="s">
        <v>254</v>
      </c>
      <c r="H1774" s="1" t="s">
        <v>76</v>
      </c>
      <c r="I1774" s="3">
        <v>237250</v>
      </c>
      <c r="J1774" s="3">
        <v>0</v>
      </c>
      <c r="K1774" s="1" t="s">
        <v>40</v>
      </c>
      <c r="L1774" s="1" t="s">
        <v>148</v>
      </c>
      <c r="M1774" s="1" t="s">
        <v>149</v>
      </c>
      <c r="N1774" s="1" t="s">
        <v>79</v>
      </c>
      <c r="O1774" s="1" t="s">
        <v>80</v>
      </c>
      <c r="P1774" s="1" t="s">
        <v>43</v>
      </c>
      <c r="Q1774" s="1" t="s">
        <v>43</v>
      </c>
      <c r="R1774" s="3">
        <v>0</v>
      </c>
      <c r="S1774" s="1" t="s">
        <v>44</v>
      </c>
      <c r="T1774" s="1" t="s">
        <v>45</v>
      </c>
      <c r="U1774" s="1" t="s">
        <v>254</v>
      </c>
      <c r="V1774" s="1" t="s">
        <v>46</v>
      </c>
      <c r="W1774" s="1" t="s">
        <v>81</v>
      </c>
      <c r="X1774" s="1" t="s">
        <v>257</v>
      </c>
      <c r="Y1774" s="1" t="s">
        <v>83</v>
      </c>
      <c r="Z1774" s="1" t="s">
        <v>219</v>
      </c>
      <c r="AA1774" s="1" t="s">
        <v>51</v>
      </c>
      <c r="AB1774" s="1" t="s">
        <v>257</v>
      </c>
      <c r="AC1774" s="1" t="s">
        <v>37</v>
      </c>
    </row>
    <row r="1775" spans="1:29" hidden="1" x14ac:dyDescent="0.25">
      <c r="A1775" s="1" t="s">
        <v>33</v>
      </c>
      <c r="B1775" s="1" t="s">
        <v>34</v>
      </c>
      <c r="C1775" s="2">
        <v>45777</v>
      </c>
      <c r="D1775" s="1" t="s">
        <v>73</v>
      </c>
      <c r="E1775" s="1" t="s">
        <v>74</v>
      </c>
      <c r="F1775" s="1" t="s">
        <v>37</v>
      </c>
      <c r="G1775" s="1" t="s">
        <v>254</v>
      </c>
      <c r="H1775" s="1" t="s">
        <v>76</v>
      </c>
      <c r="I1775" s="3">
        <v>47450</v>
      </c>
      <c r="J1775" s="3">
        <v>0</v>
      </c>
      <c r="K1775" s="1" t="s">
        <v>40</v>
      </c>
      <c r="L1775" s="1" t="s">
        <v>281</v>
      </c>
      <c r="M1775" s="1" t="s">
        <v>282</v>
      </c>
      <c r="N1775" s="1" t="s">
        <v>79</v>
      </c>
      <c r="O1775" s="1" t="s">
        <v>80</v>
      </c>
      <c r="P1775" s="1" t="s">
        <v>43</v>
      </c>
      <c r="Q1775" s="1" t="s">
        <v>43</v>
      </c>
      <c r="R1775" s="3">
        <v>0</v>
      </c>
      <c r="S1775" s="1" t="s">
        <v>44</v>
      </c>
      <c r="T1775" s="1" t="s">
        <v>45</v>
      </c>
      <c r="U1775" s="1" t="s">
        <v>254</v>
      </c>
      <c r="V1775" s="1" t="s">
        <v>46</v>
      </c>
      <c r="W1775" s="1" t="s">
        <v>81</v>
      </c>
      <c r="X1775" s="1" t="s">
        <v>257</v>
      </c>
      <c r="Y1775" s="1" t="s">
        <v>83</v>
      </c>
      <c r="Z1775" s="1" t="s">
        <v>219</v>
      </c>
      <c r="AA1775" s="1" t="s">
        <v>51</v>
      </c>
      <c r="AB1775" s="1" t="s">
        <v>257</v>
      </c>
      <c r="AC1775" s="1" t="s">
        <v>37</v>
      </c>
    </row>
    <row r="1776" spans="1:29" hidden="1" x14ac:dyDescent="0.25">
      <c r="A1776" s="1" t="s">
        <v>33</v>
      </c>
      <c r="B1776" s="1" t="s">
        <v>34</v>
      </c>
      <c r="C1776" s="2">
        <v>45777</v>
      </c>
      <c r="D1776" s="1" t="s">
        <v>73</v>
      </c>
      <c r="E1776" s="1" t="s">
        <v>74</v>
      </c>
      <c r="F1776" s="1" t="s">
        <v>37</v>
      </c>
      <c r="G1776" s="1" t="s">
        <v>254</v>
      </c>
      <c r="H1776" s="1" t="s">
        <v>76</v>
      </c>
      <c r="I1776" s="3">
        <v>142350</v>
      </c>
      <c r="J1776" s="3">
        <v>0</v>
      </c>
      <c r="K1776" s="1" t="s">
        <v>40</v>
      </c>
      <c r="L1776" s="1" t="s">
        <v>168</v>
      </c>
      <c r="M1776" s="1" t="s">
        <v>169</v>
      </c>
      <c r="N1776" s="1" t="s">
        <v>79</v>
      </c>
      <c r="O1776" s="1" t="s">
        <v>80</v>
      </c>
      <c r="P1776" s="1" t="s">
        <v>43</v>
      </c>
      <c r="Q1776" s="1" t="s">
        <v>43</v>
      </c>
      <c r="R1776" s="3">
        <v>0</v>
      </c>
      <c r="S1776" s="1" t="s">
        <v>44</v>
      </c>
      <c r="T1776" s="1" t="s">
        <v>45</v>
      </c>
      <c r="U1776" s="1" t="s">
        <v>254</v>
      </c>
      <c r="V1776" s="1" t="s">
        <v>46</v>
      </c>
      <c r="W1776" s="1" t="s">
        <v>81</v>
      </c>
      <c r="X1776" s="1" t="s">
        <v>257</v>
      </c>
      <c r="Y1776" s="1" t="s">
        <v>83</v>
      </c>
      <c r="Z1776" s="1" t="s">
        <v>219</v>
      </c>
      <c r="AA1776" s="1" t="s">
        <v>51</v>
      </c>
      <c r="AB1776" s="1" t="s">
        <v>257</v>
      </c>
      <c r="AC1776" s="1" t="s">
        <v>37</v>
      </c>
    </row>
    <row r="1777" spans="1:29" hidden="1" x14ac:dyDescent="0.25">
      <c r="A1777" s="1" t="s">
        <v>33</v>
      </c>
      <c r="B1777" s="1" t="s">
        <v>34</v>
      </c>
      <c r="C1777" s="2">
        <v>45777</v>
      </c>
      <c r="D1777" s="1" t="s">
        <v>73</v>
      </c>
      <c r="E1777" s="1" t="s">
        <v>74</v>
      </c>
      <c r="F1777" s="1" t="s">
        <v>37</v>
      </c>
      <c r="G1777" s="1" t="s">
        <v>254</v>
      </c>
      <c r="H1777" s="1" t="s">
        <v>76</v>
      </c>
      <c r="I1777" s="3">
        <v>47450</v>
      </c>
      <c r="J1777" s="3">
        <v>0</v>
      </c>
      <c r="K1777" s="1" t="s">
        <v>40</v>
      </c>
      <c r="L1777" s="1" t="s">
        <v>152</v>
      </c>
      <c r="M1777" s="1" t="s">
        <v>153</v>
      </c>
      <c r="N1777" s="1" t="s">
        <v>79</v>
      </c>
      <c r="O1777" s="1" t="s">
        <v>80</v>
      </c>
      <c r="P1777" s="1" t="s">
        <v>43</v>
      </c>
      <c r="Q1777" s="1" t="s">
        <v>43</v>
      </c>
      <c r="R1777" s="3">
        <v>0</v>
      </c>
      <c r="S1777" s="1" t="s">
        <v>44</v>
      </c>
      <c r="T1777" s="1" t="s">
        <v>45</v>
      </c>
      <c r="U1777" s="1" t="s">
        <v>254</v>
      </c>
      <c r="V1777" s="1" t="s">
        <v>46</v>
      </c>
      <c r="W1777" s="1" t="s">
        <v>81</v>
      </c>
      <c r="X1777" s="1" t="s">
        <v>257</v>
      </c>
      <c r="Y1777" s="1" t="s">
        <v>83</v>
      </c>
      <c r="Z1777" s="1" t="s">
        <v>219</v>
      </c>
      <c r="AA1777" s="1" t="s">
        <v>51</v>
      </c>
      <c r="AB1777" s="1" t="s">
        <v>257</v>
      </c>
      <c r="AC1777" s="1" t="s">
        <v>37</v>
      </c>
    </row>
    <row r="1778" spans="1:29" hidden="1" x14ac:dyDescent="0.25">
      <c r="A1778" s="1" t="s">
        <v>33</v>
      </c>
      <c r="B1778" s="1" t="s">
        <v>34</v>
      </c>
      <c r="C1778" s="2">
        <v>45777</v>
      </c>
      <c r="D1778" s="1" t="s">
        <v>73</v>
      </c>
      <c r="E1778" s="1" t="s">
        <v>74</v>
      </c>
      <c r="F1778" s="1" t="s">
        <v>37</v>
      </c>
      <c r="G1778" s="1" t="s">
        <v>254</v>
      </c>
      <c r="H1778" s="1" t="s">
        <v>76</v>
      </c>
      <c r="I1778" s="3">
        <v>391625</v>
      </c>
      <c r="J1778" s="3">
        <v>0</v>
      </c>
      <c r="K1778" s="1" t="s">
        <v>40</v>
      </c>
      <c r="L1778" s="1" t="s">
        <v>283</v>
      </c>
      <c r="M1778" s="1" t="s">
        <v>284</v>
      </c>
      <c r="N1778" s="1" t="s">
        <v>79</v>
      </c>
      <c r="O1778" s="1" t="s">
        <v>80</v>
      </c>
      <c r="P1778" s="1" t="s">
        <v>43</v>
      </c>
      <c r="Q1778" s="1" t="s">
        <v>43</v>
      </c>
      <c r="R1778" s="3">
        <v>0</v>
      </c>
      <c r="S1778" s="1" t="s">
        <v>44</v>
      </c>
      <c r="T1778" s="1" t="s">
        <v>45</v>
      </c>
      <c r="U1778" s="1" t="s">
        <v>254</v>
      </c>
      <c r="V1778" s="1" t="s">
        <v>46</v>
      </c>
      <c r="W1778" s="1" t="s">
        <v>81</v>
      </c>
      <c r="X1778" s="1" t="s">
        <v>257</v>
      </c>
      <c r="Y1778" s="1" t="s">
        <v>83</v>
      </c>
      <c r="Z1778" s="1" t="s">
        <v>219</v>
      </c>
      <c r="AA1778" s="1" t="s">
        <v>51</v>
      </c>
      <c r="AB1778" s="1" t="s">
        <v>257</v>
      </c>
      <c r="AC1778" s="1" t="s">
        <v>37</v>
      </c>
    </row>
    <row r="1779" spans="1:29" hidden="1" x14ac:dyDescent="0.25">
      <c r="A1779" s="1" t="s">
        <v>33</v>
      </c>
      <c r="B1779" s="1" t="s">
        <v>34</v>
      </c>
      <c r="C1779" s="2">
        <v>45777</v>
      </c>
      <c r="D1779" s="1" t="s">
        <v>73</v>
      </c>
      <c r="E1779" s="1" t="s">
        <v>74</v>
      </c>
      <c r="F1779" s="1" t="s">
        <v>37</v>
      </c>
      <c r="G1779" s="1" t="s">
        <v>254</v>
      </c>
      <c r="H1779" s="1" t="s">
        <v>76</v>
      </c>
      <c r="I1779" s="3">
        <v>427050</v>
      </c>
      <c r="J1779" s="3">
        <v>0</v>
      </c>
      <c r="K1779" s="1" t="s">
        <v>40</v>
      </c>
      <c r="L1779" s="1" t="s">
        <v>105</v>
      </c>
      <c r="M1779" s="1" t="s">
        <v>106</v>
      </c>
      <c r="N1779" s="1" t="s">
        <v>79</v>
      </c>
      <c r="O1779" s="1" t="s">
        <v>80</v>
      </c>
      <c r="P1779" s="1" t="s">
        <v>43</v>
      </c>
      <c r="Q1779" s="1" t="s">
        <v>43</v>
      </c>
      <c r="R1779" s="3">
        <v>0</v>
      </c>
      <c r="S1779" s="1" t="s">
        <v>44</v>
      </c>
      <c r="T1779" s="1" t="s">
        <v>45</v>
      </c>
      <c r="U1779" s="1" t="s">
        <v>254</v>
      </c>
      <c r="V1779" s="1" t="s">
        <v>46</v>
      </c>
      <c r="W1779" s="1" t="s">
        <v>81</v>
      </c>
      <c r="X1779" s="1" t="s">
        <v>257</v>
      </c>
      <c r="Y1779" s="1" t="s">
        <v>83</v>
      </c>
      <c r="Z1779" s="1" t="s">
        <v>219</v>
      </c>
      <c r="AA1779" s="1" t="s">
        <v>51</v>
      </c>
      <c r="AB1779" s="1" t="s">
        <v>257</v>
      </c>
      <c r="AC1779" s="1" t="s">
        <v>37</v>
      </c>
    </row>
    <row r="1780" spans="1:29" hidden="1" x14ac:dyDescent="0.25">
      <c r="A1780" s="1" t="s">
        <v>33</v>
      </c>
      <c r="B1780" s="1" t="s">
        <v>34</v>
      </c>
      <c r="C1780" s="2">
        <v>45777</v>
      </c>
      <c r="D1780" s="1" t="s">
        <v>73</v>
      </c>
      <c r="E1780" s="1" t="s">
        <v>74</v>
      </c>
      <c r="F1780" s="1" t="s">
        <v>37</v>
      </c>
      <c r="G1780" s="1" t="s">
        <v>254</v>
      </c>
      <c r="H1780" s="1" t="s">
        <v>76</v>
      </c>
      <c r="I1780" s="3">
        <v>284700</v>
      </c>
      <c r="J1780" s="3">
        <v>0</v>
      </c>
      <c r="K1780" s="1" t="s">
        <v>40</v>
      </c>
      <c r="L1780" s="1" t="s">
        <v>137</v>
      </c>
      <c r="M1780" s="1" t="s">
        <v>138</v>
      </c>
      <c r="N1780" s="1" t="s">
        <v>89</v>
      </c>
      <c r="O1780" s="1" t="s">
        <v>90</v>
      </c>
      <c r="P1780" s="1" t="s">
        <v>43</v>
      </c>
      <c r="Q1780" s="1" t="s">
        <v>43</v>
      </c>
      <c r="R1780" s="3">
        <v>0</v>
      </c>
      <c r="S1780" s="1" t="s">
        <v>44</v>
      </c>
      <c r="T1780" s="1" t="s">
        <v>45</v>
      </c>
      <c r="U1780" s="1" t="s">
        <v>254</v>
      </c>
      <c r="V1780" s="1" t="s">
        <v>46</v>
      </c>
      <c r="W1780" s="1" t="s">
        <v>81</v>
      </c>
      <c r="X1780" s="1" t="s">
        <v>257</v>
      </c>
      <c r="Y1780" s="1" t="s">
        <v>83</v>
      </c>
      <c r="Z1780" s="1" t="s">
        <v>219</v>
      </c>
      <c r="AA1780" s="1" t="s">
        <v>51</v>
      </c>
      <c r="AB1780" s="1" t="s">
        <v>257</v>
      </c>
      <c r="AC1780" s="1" t="s">
        <v>37</v>
      </c>
    </row>
    <row r="1781" spans="1:29" hidden="1" x14ac:dyDescent="0.25">
      <c r="A1781" s="1" t="s">
        <v>33</v>
      </c>
      <c r="B1781" s="1" t="s">
        <v>34</v>
      </c>
      <c r="C1781" s="2">
        <v>45777</v>
      </c>
      <c r="D1781" s="1" t="s">
        <v>73</v>
      </c>
      <c r="E1781" s="1" t="s">
        <v>74</v>
      </c>
      <c r="F1781" s="1" t="s">
        <v>37</v>
      </c>
      <c r="G1781" s="1" t="s">
        <v>254</v>
      </c>
      <c r="H1781" s="1" t="s">
        <v>76</v>
      </c>
      <c r="I1781" s="3">
        <v>523716</v>
      </c>
      <c r="J1781" s="3">
        <v>0</v>
      </c>
      <c r="K1781" s="1" t="s">
        <v>40</v>
      </c>
      <c r="L1781" s="1" t="s">
        <v>277</v>
      </c>
      <c r="M1781" s="1" t="s">
        <v>278</v>
      </c>
      <c r="N1781" s="1" t="s">
        <v>89</v>
      </c>
      <c r="O1781" s="1" t="s">
        <v>90</v>
      </c>
      <c r="P1781" s="1" t="s">
        <v>43</v>
      </c>
      <c r="Q1781" s="1" t="s">
        <v>43</v>
      </c>
      <c r="R1781" s="3">
        <v>0</v>
      </c>
      <c r="S1781" s="1" t="s">
        <v>44</v>
      </c>
      <c r="T1781" s="1" t="s">
        <v>45</v>
      </c>
      <c r="U1781" s="1" t="s">
        <v>254</v>
      </c>
      <c r="V1781" s="1" t="s">
        <v>46</v>
      </c>
      <c r="W1781" s="1" t="s">
        <v>81</v>
      </c>
      <c r="X1781" s="1" t="s">
        <v>257</v>
      </c>
      <c r="Y1781" s="1" t="s">
        <v>83</v>
      </c>
      <c r="Z1781" s="1" t="s">
        <v>219</v>
      </c>
      <c r="AA1781" s="1" t="s">
        <v>51</v>
      </c>
      <c r="AB1781" s="1" t="s">
        <v>257</v>
      </c>
      <c r="AC1781" s="1" t="s">
        <v>37</v>
      </c>
    </row>
    <row r="1782" spans="1:29" hidden="1" x14ac:dyDescent="0.25">
      <c r="A1782" s="1" t="s">
        <v>33</v>
      </c>
      <c r="B1782" s="1" t="s">
        <v>34</v>
      </c>
      <c r="C1782" s="2">
        <v>45777</v>
      </c>
      <c r="D1782" s="1" t="s">
        <v>73</v>
      </c>
      <c r="E1782" s="1" t="s">
        <v>74</v>
      </c>
      <c r="F1782" s="1" t="s">
        <v>37</v>
      </c>
      <c r="G1782" s="1" t="s">
        <v>254</v>
      </c>
      <c r="H1782" s="1" t="s">
        <v>76</v>
      </c>
      <c r="I1782" s="3">
        <v>142350</v>
      </c>
      <c r="J1782" s="3">
        <v>0</v>
      </c>
      <c r="K1782" s="1" t="s">
        <v>40</v>
      </c>
      <c r="L1782" s="1" t="s">
        <v>246</v>
      </c>
      <c r="M1782" s="1" t="s">
        <v>247</v>
      </c>
      <c r="N1782" s="1" t="s">
        <v>79</v>
      </c>
      <c r="O1782" s="1" t="s">
        <v>80</v>
      </c>
      <c r="P1782" s="1" t="s">
        <v>43</v>
      </c>
      <c r="Q1782" s="1" t="s">
        <v>43</v>
      </c>
      <c r="R1782" s="3">
        <v>0</v>
      </c>
      <c r="S1782" s="1" t="s">
        <v>44</v>
      </c>
      <c r="T1782" s="1" t="s">
        <v>45</v>
      </c>
      <c r="U1782" s="1" t="s">
        <v>254</v>
      </c>
      <c r="V1782" s="1" t="s">
        <v>46</v>
      </c>
      <c r="W1782" s="1" t="s">
        <v>81</v>
      </c>
      <c r="X1782" s="1" t="s">
        <v>257</v>
      </c>
      <c r="Y1782" s="1" t="s">
        <v>83</v>
      </c>
      <c r="Z1782" s="1" t="s">
        <v>219</v>
      </c>
      <c r="AA1782" s="1" t="s">
        <v>51</v>
      </c>
      <c r="AB1782" s="1" t="s">
        <v>257</v>
      </c>
      <c r="AC1782" s="1" t="s">
        <v>37</v>
      </c>
    </row>
    <row r="1783" spans="1:29" hidden="1" x14ac:dyDescent="0.25">
      <c r="A1783" s="1" t="s">
        <v>33</v>
      </c>
      <c r="B1783" s="1" t="s">
        <v>34</v>
      </c>
      <c r="C1783" s="2">
        <v>45777</v>
      </c>
      <c r="D1783" s="1" t="s">
        <v>73</v>
      </c>
      <c r="E1783" s="1" t="s">
        <v>74</v>
      </c>
      <c r="F1783" s="1" t="s">
        <v>37</v>
      </c>
      <c r="G1783" s="1" t="s">
        <v>254</v>
      </c>
      <c r="H1783" s="1" t="s">
        <v>76</v>
      </c>
      <c r="I1783" s="3">
        <v>616850</v>
      </c>
      <c r="J1783" s="3">
        <v>0</v>
      </c>
      <c r="K1783" s="1" t="s">
        <v>40</v>
      </c>
      <c r="L1783" s="1" t="s">
        <v>125</v>
      </c>
      <c r="M1783" s="1" t="s">
        <v>126</v>
      </c>
      <c r="N1783" s="1" t="s">
        <v>79</v>
      </c>
      <c r="O1783" s="1" t="s">
        <v>80</v>
      </c>
      <c r="P1783" s="1" t="s">
        <v>43</v>
      </c>
      <c r="Q1783" s="1" t="s">
        <v>43</v>
      </c>
      <c r="R1783" s="3">
        <v>0</v>
      </c>
      <c r="S1783" s="1" t="s">
        <v>44</v>
      </c>
      <c r="T1783" s="1" t="s">
        <v>45</v>
      </c>
      <c r="U1783" s="1" t="s">
        <v>254</v>
      </c>
      <c r="V1783" s="1" t="s">
        <v>46</v>
      </c>
      <c r="W1783" s="1" t="s">
        <v>81</v>
      </c>
      <c r="X1783" s="1" t="s">
        <v>257</v>
      </c>
      <c r="Y1783" s="1" t="s">
        <v>83</v>
      </c>
      <c r="Z1783" s="1" t="s">
        <v>219</v>
      </c>
      <c r="AA1783" s="1" t="s">
        <v>51</v>
      </c>
      <c r="AB1783" s="1" t="s">
        <v>257</v>
      </c>
      <c r="AC1783" s="1" t="s">
        <v>37</v>
      </c>
    </row>
    <row r="1784" spans="1:29" hidden="1" x14ac:dyDescent="0.25">
      <c r="A1784" s="1" t="s">
        <v>33</v>
      </c>
      <c r="B1784" s="1" t="s">
        <v>34</v>
      </c>
      <c r="C1784" s="2">
        <v>45777</v>
      </c>
      <c r="D1784" s="1" t="s">
        <v>73</v>
      </c>
      <c r="E1784" s="1" t="s">
        <v>74</v>
      </c>
      <c r="F1784" s="1" t="s">
        <v>37</v>
      </c>
      <c r="G1784" s="1" t="s">
        <v>254</v>
      </c>
      <c r="H1784" s="1" t="s">
        <v>76</v>
      </c>
      <c r="I1784" s="3">
        <v>148176</v>
      </c>
      <c r="J1784" s="3">
        <v>0</v>
      </c>
      <c r="K1784" s="1" t="s">
        <v>40</v>
      </c>
      <c r="L1784" s="1" t="s">
        <v>232</v>
      </c>
      <c r="M1784" s="1" t="s">
        <v>233</v>
      </c>
      <c r="N1784" s="1" t="s">
        <v>79</v>
      </c>
      <c r="O1784" s="1" t="s">
        <v>80</v>
      </c>
      <c r="P1784" s="1" t="s">
        <v>43</v>
      </c>
      <c r="Q1784" s="1" t="s">
        <v>43</v>
      </c>
      <c r="R1784" s="3">
        <v>0</v>
      </c>
      <c r="S1784" s="1" t="s">
        <v>44</v>
      </c>
      <c r="T1784" s="1" t="s">
        <v>45</v>
      </c>
      <c r="U1784" s="1" t="s">
        <v>254</v>
      </c>
      <c r="V1784" s="1" t="s">
        <v>46</v>
      </c>
      <c r="W1784" s="1" t="s">
        <v>81</v>
      </c>
      <c r="X1784" s="1" t="s">
        <v>257</v>
      </c>
      <c r="Y1784" s="1" t="s">
        <v>83</v>
      </c>
      <c r="Z1784" s="1" t="s">
        <v>219</v>
      </c>
      <c r="AA1784" s="1" t="s">
        <v>51</v>
      </c>
      <c r="AB1784" s="1" t="s">
        <v>257</v>
      </c>
      <c r="AC1784" s="1" t="s">
        <v>37</v>
      </c>
    </row>
    <row r="1785" spans="1:29" hidden="1" x14ac:dyDescent="0.25">
      <c r="A1785" s="1" t="s">
        <v>33</v>
      </c>
      <c r="B1785" s="1" t="s">
        <v>34</v>
      </c>
      <c r="C1785" s="2">
        <v>45777</v>
      </c>
      <c r="D1785" s="1" t="s">
        <v>73</v>
      </c>
      <c r="E1785" s="1" t="s">
        <v>74</v>
      </c>
      <c r="F1785" s="1" t="s">
        <v>37</v>
      </c>
      <c r="G1785" s="1" t="s">
        <v>254</v>
      </c>
      <c r="H1785" s="1" t="s">
        <v>76</v>
      </c>
      <c r="I1785" s="3">
        <v>616850</v>
      </c>
      <c r="J1785" s="3">
        <v>0</v>
      </c>
      <c r="K1785" s="1" t="s">
        <v>40</v>
      </c>
      <c r="L1785" s="1" t="s">
        <v>113</v>
      </c>
      <c r="M1785" s="1" t="s">
        <v>114</v>
      </c>
      <c r="N1785" s="1" t="s">
        <v>79</v>
      </c>
      <c r="O1785" s="1" t="s">
        <v>80</v>
      </c>
      <c r="P1785" s="1" t="s">
        <v>43</v>
      </c>
      <c r="Q1785" s="1" t="s">
        <v>43</v>
      </c>
      <c r="R1785" s="3">
        <v>0</v>
      </c>
      <c r="S1785" s="1" t="s">
        <v>44</v>
      </c>
      <c r="T1785" s="1" t="s">
        <v>45</v>
      </c>
      <c r="U1785" s="1" t="s">
        <v>254</v>
      </c>
      <c r="V1785" s="1" t="s">
        <v>46</v>
      </c>
      <c r="W1785" s="1" t="s">
        <v>81</v>
      </c>
      <c r="X1785" s="1" t="s">
        <v>257</v>
      </c>
      <c r="Y1785" s="1" t="s">
        <v>83</v>
      </c>
      <c r="Z1785" s="1" t="s">
        <v>219</v>
      </c>
      <c r="AA1785" s="1" t="s">
        <v>51</v>
      </c>
      <c r="AB1785" s="1" t="s">
        <v>257</v>
      </c>
      <c r="AC1785" s="1" t="s">
        <v>37</v>
      </c>
    </row>
    <row r="1786" spans="1:29" hidden="1" x14ac:dyDescent="0.25">
      <c r="A1786" s="1" t="s">
        <v>33</v>
      </c>
      <c r="B1786" s="1" t="s">
        <v>34</v>
      </c>
      <c r="C1786" s="2">
        <v>45777</v>
      </c>
      <c r="D1786" s="1" t="s">
        <v>73</v>
      </c>
      <c r="E1786" s="1" t="s">
        <v>74</v>
      </c>
      <c r="F1786" s="1" t="s">
        <v>37</v>
      </c>
      <c r="G1786" s="1" t="s">
        <v>254</v>
      </c>
      <c r="H1786" s="1" t="s">
        <v>76</v>
      </c>
      <c r="I1786" s="3">
        <v>664300</v>
      </c>
      <c r="J1786" s="3">
        <v>0</v>
      </c>
      <c r="K1786" s="1" t="s">
        <v>40</v>
      </c>
      <c r="L1786" s="1" t="s">
        <v>105</v>
      </c>
      <c r="M1786" s="1" t="s">
        <v>106</v>
      </c>
      <c r="N1786" s="1" t="s">
        <v>79</v>
      </c>
      <c r="O1786" s="1" t="s">
        <v>80</v>
      </c>
      <c r="P1786" s="1" t="s">
        <v>43</v>
      </c>
      <c r="Q1786" s="1" t="s">
        <v>43</v>
      </c>
      <c r="R1786" s="3">
        <v>0</v>
      </c>
      <c r="S1786" s="1" t="s">
        <v>44</v>
      </c>
      <c r="T1786" s="1" t="s">
        <v>45</v>
      </c>
      <c r="U1786" s="1" t="s">
        <v>254</v>
      </c>
      <c r="V1786" s="1" t="s">
        <v>46</v>
      </c>
      <c r="W1786" s="1" t="s">
        <v>81</v>
      </c>
      <c r="X1786" s="1" t="s">
        <v>257</v>
      </c>
      <c r="Y1786" s="1" t="s">
        <v>83</v>
      </c>
      <c r="Z1786" s="1" t="s">
        <v>219</v>
      </c>
      <c r="AA1786" s="1" t="s">
        <v>51</v>
      </c>
      <c r="AB1786" s="1" t="s">
        <v>257</v>
      </c>
      <c r="AC1786" s="1" t="s">
        <v>37</v>
      </c>
    </row>
    <row r="1787" spans="1:29" hidden="1" x14ac:dyDescent="0.25">
      <c r="A1787" s="1" t="s">
        <v>33</v>
      </c>
      <c r="B1787" s="1" t="s">
        <v>34</v>
      </c>
      <c r="C1787" s="2">
        <v>45777</v>
      </c>
      <c r="D1787" s="1" t="s">
        <v>73</v>
      </c>
      <c r="E1787" s="1" t="s">
        <v>74</v>
      </c>
      <c r="F1787" s="1" t="s">
        <v>37</v>
      </c>
      <c r="G1787" s="1" t="s">
        <v>254</v>
      </c>
      <c r="H1787" s="1" t="s">
        <v>76</v>
      </c>
      <c r="I1787" s="3">
        <v>711750</v>
      </c>
      <c r="J1787" s="3">
        <v>0</v>
      </c>
      <c r="K1787" s="1" t="s">
        <v>40</v>
      </c>
      <c r="L1787" s="1" t="s">
        <v>137</v>
      </c>
      <c r="M1787" s="1" t="s">
        <v>138</v>
      </c>
      <c r="N1787" s="1" t="s">
        <v>89</v>
      </c>
      <c r="O1787" s="1" t="s">
        <v>90</v>
      </c>
      <c r="P1787" s="1" t="s">
        <v>43</v>
      </c>
      <c r="Q1787" s="1" t="s">
        <v>43</v>
      </c>
      <c r="R1787" s="3">
        <v>0</v>
      </c>
      <c r="S1787" s="1" t="s">
        <v>44</v>
      </c>
      <c r="T1787" s="1" t="s">
        <v>45</v>
      </c>
      <c r="U1787" s="1" t="s">
        <v>254</v>
      </c>
      <c r="V1787" s="1" t="s">
        <v>46</v>
      </c>
      <c r="W1787" s="1" t="s">
        <v>81</v>
      </c>
      <c r="X1787" s="1" t="s">
        <v>257</v>
      </c>
      <c r="Y1787" s="1" t="s">
        <v>83</v>
      </c>
      <c r="Z1787" s="1" t="s">
        <v>219</v>
      </c>
      <c r="AA1787" s="1" t="s">
        <v>51</v>
      </c>
      <c r="AB1787" s="1" t="s">
        <v>257</v>
      </c>
      <c r="AC1787" s="1" t="s">
        <v>37</v>
      </c>
    </row>
    <row r="1788" spans="1:29" x14ac:dyDescent="0.25">
      <c r="A1788" s="1" t="s">
        <v>33</v>
      </c>
      <c r="B1788" s="1" t="s">
        <v>34</v>
      </c>
      <c r="C1788" s="2">
        <v>45769</v>
      </c>
      <c r="D1788" s="1" t="s">
        <v>35</v>
      </c>
      <c r="E1788" s="1" t="s">
        <v>36</v>
      </c>
      <c r="F1788" s="1" t="s">
        <v>37</v>
      </c>
      <c r="G1788" s="1" t="s">
        <v>263</v>
      </c>
      <c r="H1788" s="1" t="s">
        <v>264</v>
      </c>
      <c r="I1788" s="3">
        <v>0</v>
      </c>
      <c r="J1788" s="54">
        <v>47450</v>
      </c>
      <c r="K1788" s="1" t="s">
        <v>40</v>
      </c>
      <c r="L1788" s="1" t="s">
        <v>54</v>
      </c>
      <c r="M1788" s="1" t="s">
        <v>55</v>
      </c>
      <c r="N1788" s="1" t="s">
        <v>37</v>
      </c>
      <c r="O1788" s="1" t="s">
        <v>43</v>
      </c>
      <c r="P1788" s="1" t="s">
        <v>43</v>
      </c>
      <c r="Q1788" s="1" t="s">
        <v>43</v>
      </c>
      <c r="R1788" s="3">
        <v>0</v>
      </c>
      <c r="S1788" s="1" t="s">
        <v>44</v>
      </c>
      <c r="T1788" s="1" t="s">
        <v>45</v>
      </c>
      <c r="U1788" s="1" t="s">
        <v>263</v>
      </c>
      <c r="V1788" s="1" t="s">
        <v>46</v>
      </c>
      <c r="W1788" s="1" t="s">
        <v>47</v>
      </c>
      <c r="X1788" s="1" t="s">
        <v>265</v>
      </c>
      <c r="Y1788" s="1" t="s">
        <v>49</v>
      </c>
      <c r="Z1788" s="1" t="s">
        <v>50</v>
      </c>
      <c r="AA1788" s="1" t="s">
        <v>51</v>
      </c>
      <c r="AB1788" s="1" t="s">
        <v>265</v>
      </c>
      <c r="AC1788" s="1" t="s">
        <v>37</v>
      </c>
    </row>
    <row r="1789" spans="1:29" x14ac:dyDescent="0.25">
      <c r="A1789" s="1" t="s">
        <v>33</v>
      </c>
      <c r="B1789" s="1" t="s">
        <v>34</v>
      </c>
      <c r="C1789" s="2">
        <v>45776</v>
      </c>
      <c r="D1789" s="1" t="s">
        <v>35</v>
      </c>
      <c r="E1789" s="1" t="s">
        <v>36</v>
      </c>
      <c r="F1789" s="1" t="s">
        <v>37</v>
      </c>
      <c r="G1789" s="1" t="s">
        <v>260</v>
      </c>
      <c r="H1789" s="1" t="s">
        <v>261</v>
      </c>
      <c r="I1789" s="3">
        <v>0</v>
      </c>
      <c r="J1789" s="54">
        <v>3090938</v>
      </c>
      <c r="K1789" s="1" t="s">
        <v>40</v>
      </c>
      <c r="L1789" s="1" t="s">
        <v>206</v>
      </c>
      <c r="M1789" s="1" t="s">
        <v>207</v>
      </c>
      <c r="N1789" s="1" t="s">
        <v>37</v>
      </c>
      <c r="O1789" s="1" t="s">
        <v>43</v>
      </c>
      <c r="P1789" s="1" t="s">
        <v>43</v>
      </c>
      <c r="Q1789" s="1" t="s">
        <v>43</v>
      </c>
      <c r="R1789" s="3">
        <v>0</v>
      </c>
      <c r="S1789" s="1" t="s">
        <v>44</v>
      </c>
      <c r="T1789" s="1" t="s">
        <v>45</v>
      </c>
      <c r="U1789" s="1" t="s">
        <v>260</v>
      </c>
      <c r="V1789" s="1" t="s">
        <v>46</v>
      </c>
      <c r="W1789" s="1" t="s">
        <v>47</v>
      </c>
      <c r="X1789" s="1" t="s">
        <v>262</v>
      </c>
      <c r="Y1789" s="1" t="s">
        <v>49</v>
      </c>
      <c r="Z1789" s="1" t="s">
        <v>50</v>
      </c>
      <c r="AA1789" s="1" t="s">
        <v>51</v>
      </c>
      <c r="AB1789" s="1" t="s">
        <v>262</v>
      </c>
      <c r="AC1789" s="1" t="s">
        <v>37</v>
      </c>
    </row>
    <row r="1790" spans="1:29" hidden="1" x14ac:dyDescent="0.25">
      <c r="A1790" s="1" t="s">
        <v>33</v>
      </c>
      <c r="B1790" s="1" t="s">
        <v>34</v>
      </c>
      <c r="C1790" s="2">
        <v>45808</v>
      </c>
      <c r="D1790" s="1" t="s">
        <v>73</v>
      </c>
      <c r="E1790" s="1" t="s">
        <v>74</v>
      </c>
      <c r="F1790" s="1" t="s">
        <v>37</v>
      </c>
      <c r="G1790" s="1" t="s">
        <v>289</v>
      </c>
      <c r="H1790" s="1" t="s">
        <v>76</v>
      </c>
      <c r="I1790" s="3">
        <v>711750</v>
      </c>
      <c r="J1790" s="3">
        <v>0</v>
      </c>
      <c r="K1790" s="1" t="s">
        <v>40</v>
      </c>
      <c r="L1790" s="1" t="s">
        <v>125</v>
      </c>
      <c r="M1790" s="1" t="s">
        <v>126</v>
      </c>
      <c r="N1790" s="1" t="s">
        <v>79</v>
      </c>
      <c r="O1790" s="1" t="s">
        <v>80</v>
      </c>
      <c r="P1790" s="1" t="s">
        <v>43</v>
      </c>
      <c r="Q1790" s="1" t="s">
        <v>43</v>
      </c>
      <c r="R1790" s="3">
        <v>0</v>
      </c>
      <c r="S1790" s="1" t="s">
        <v>44</v>
      </c>
      <c r="T1790" s="1" t="s">
        <v>45</v>
      </c>
      <c r="U1790" s="1" t="s">
        <v>289</v>
      </c>
      <c r="V1790" s="1" t="s">
        <v>46</v>
      </c>
      <c r="W1790" s="1" t="s">
        <v>81</v>
      </c>
      <c r="X1790" s="1" t="s">
        <v>290</v>
      </c>
      <c r="Y1790" s="1" t="s">
        <v>83</v>
      </c>
      <c r="Z1790" s="1" t="s">
        <v>219</v>
      </c>
      <c r="AA1790" s="1" t="s">
        <v>51</v>
      </c>
      <c r="AB1790" s="1" t="s">
        <v>290</v>
      </c>
      <c r="AC1790" s="1" t="s">
        <v>37</v>
      </c>
    </row>
    <row r="1791" spans="1:29" hidden="1" x14ac:dyDescent="0.25">
      <c r="A1791" s="1" t="s">
        <v>33</v>
      </c>
      <c r="B1791" s="1" t="s">
        <v>34</v>
      </c>
      <c r="C1791" s="2">
        <v>45808</v>
      </c>
      <c r="D1791" s="1" t="s">
        <v>73</v>
      </c>
      <c r="E1791" s="1" t="s">
        <v>74</v>
      </c>
      <c r="F1791" s="1" t="s">
        <v>37</v>
      </c>
      <c r="G1791" s="1" t="s">
        <v>289</v>
      </c>
      <c r="H1791" s="1" t="s">
        <v>76</v>
      </c>
      <c r="I1791" s="3">
        <v>47450</v>
      </c>
      <c r="J1791" s="3">
        <v>0</v>
      </c>
      <c r="K1791" s="1" t="s">
        <v>40</v>
      </c>
      <c r="L1791" s="1" t="s">
        <v>285</v>
      </c>
      <c r="M1791" s="1" t="s">
        <v>286</v>
      </c>
      <c r="N1791" s="1" t="s">
        <v>79</v>
      </c>
      <c r="O1791" s="1" t="s">
        <v>80</v>
      </c>
      <c r="P1791" s="1" t="s">
        <v>43</v>
      </c>
      <c r="Q1791" s="1" t="s">
        <v>43</v>
      </c>
      <c r="R1791" s="3">
        <v>0</v>
      </c>
      <c r="S1791" s="1" t="s">
        <v>44</v>
      </c>
      <c r="T1791" s="1" t="s">
        <v>45</v>
      </c>
      <c r="U1791" s="1" t="s">
        <v>289</v>
      </c>
      <c r="V1791" s="1" t="s">
        <v>46</v>
      </c>
      <c r="W1791" s="1" t="s">
        <v>81</v>
      </c>
      <c r="X1791" s="1" t="s">
        <v>290</v>
      </c>
      <c r="Y1791" s="1" t="s">
        <v>83</v>
      </c>
      <c r="Z1791" s="1" t="s">
        <v>219</v>
      </c>
      <c r="AA1791" s="1" t="s">
        <v>51</v>
      </c>
      <c r="AB1791" s="1" t="s">
        <v>290</v>
      </c>
      <c r="AC1791" s="1" t="s">
        <v>37</v>
      </c>
    </row>
    <row r="1792" spans="1:29" hidden="1" x14ac:dyDescent="0.25">
      <c r="A1792" s="1" t="s">
        <v>33</v>
      </c>
      <c r="B1792" s="1" t="s">
        <v>34</v>
      </c>
      <c r="C1792" s="2">
        <v>45808</v>
      </c>
      <c r="D1792" s="1" t="s">
        <v>73</v>
      </c>
      <c r="E1792" s="1" t="s">
        <v>74</v>
      </c>
      <c r="F1792" s="1" t="s">
        <v>37</v>
      </c>
      <c r="G1792" s="1" t="s">
        <v>289</v>
      </c>
      <c r="H1792" s="1" t="s">
        <v>76</v>
      </c>
      <c r="I1792" s="3">
        <v>271345</v>
      </c>
      <c r="J1792" s="3">
        <v>0</v>
      </c>
      <c r="K1792" s="1" t="s">
        <v>40</v>
      </c>
      <c r="L1792" s="1" t="s">
        <v>291</v>
      </c>
      <c r="M1792" s="1" t="s">
        <v>292</v>
      </c>
      <c r="N1792" s="1" t="s">
        <v>79</v>
      </c>
      <c r="O1792" s="1" t="s">
        <v>80</v>
      </c>
      <c r="P1792" s="1" t="s">
        <v>43</v>
      </c>
      <c r="Q1792" s="1" t="s">
        <v>43</v>
      </c>
      <c r="R1792" s="3">
        <v>0</v>
      </c>
      <c r="S1792" s="1" t="s">
        <v>44</v>
      </c>
      <c r="T1792" s="1" t="s">
        <v>45</v>
      </c>
      <c r="U1792" s="1" t="s">
        <v>289</v>
      </c>
      <c r="V1792" s="1" t="s">
        <v>46</v>
      </c>
      <c r="W1792" s="1" t="s">
        <v>81</v>
      </c>
      <c r="X1792" s="1" t="s">
        <v>290</v>
      </c>
      <c r="Y1792" s="1" t="s">
        <v>83</v>
      </c>
      <c r="Z1792" s="1" t="s">
        <v>219</v>
      </c>
      <c r="AA1792" s="1" t="s">
        <v>51</v>
      </c>
      <c r="AB1792" s="1" t="s">
        <v>290</v>
      </c>
      <c r="AC1792" s="1" t="s">
        <v>37</v>
      </c>
    </row>
    <row r="1793" spans="1:29" hidden="1" x14ac:dyDescent="0.25">
      <c r="A1793" s="1" t="s">
        <v>33</v>
      </c>
      <c r="B1793" s="1" t="s">
        <v>34</v>
      </c>
      <c r="C1793" s="2">
        <v>45808</v>
      </c>
      <c r="D1793" s="1" t="s">
        <v>73</v>
      </c>
      <c r="E1793" s="1" t="s">
        <v>74</v>
      </c>
      <c r="F1793" s="1" t="s">
        <v>37</v>
      </c>
      <c r="G1793" s="1" t="s">
        <v>289</v>
      </c>
      <c r="H1793" s="1" t="s">
        <v>76</v>
      </c>
      <c r="I1793" s="3">
        <v>711750</v>
      </c>
      <c r="J1793" s="3">
        <v>0</v>
      </c>
      <c r="K1793" s="1" t="s">
        <v>40</v>
      </c>
      <c r="L1793" s="1" t="s">
        <v>113</v>
      </c>
      <c r="M1793" s="1" t="s">
        <v>114</v>
      </c>
      <c r="N1793" s="1" t="s">
        <v>79</v>
      </c>
      <c r="O1793" s="1" t="s">
        <v>80</v>
      </c>
      <c r="P1793" s="1" t="s">
        <v>43</v>
      </c>
      <c r="Q1793" s="1" t="s">
        <v>43</v>
      </c>
      <c r="R1793" s="3">
        <v>0</v>
      </c>
      <c r="S1793" s="1" t="s">
        <v>44</v>
      </c>
      <c r="T1793" s="1" t="s">
        <v>45</v>
      </c>
      <c r="U1793" s="1" t="s">
        <v>289</v>
      </c>
      <c r="V1793" s="1" t="s">
        <v>46</v>
      </c>
      <c r="W1793" s="1" t="s">
        <v>81</v>
      </c>
      <c r="X1793" s="1" t="s">
        <v>290</v>
      </c>
      <c r="Y1793" s="1" t="s">
        <v>83</v>
      </c>
      <c r="Z1793" s="1" t="s">
        <v>219</v>
      </c>
      <c r="AA1793" s="1" t="s">
        <v>51</v>
      </c>
      <c r="AB1793" s="1" t="s">
        <v>290</v>
      </c>
      <c r="AC1793" s="1" t="s">
        <v>37</v>
      </c>
    </row>
    <row r="1794" spans="1:29" hidden="1" x14ac:dyDescent="0.25">
      <c r="A1794" s="1" t="s">
        <v>33</v>
      </c>
      <c r="B1794" s="1" t="s">
        <v>34</v>
      </c>
      <c r="C1794" s="2">
        <v>45808</v>
      </c>
      <c r="D1794" s="1" t="s">
        <v>73</v>
      </c>
      <c r="E1794" s="1" t="s">
        <v>74</v>
      </c>
      <c r="F1794" s="1" t="s">
        <v>37</v>
      </c>
      <c r="G1794" s="1" t="s">
        <v>289</v>
      </c>
      <c r="H1794" s="1" t="s">
        <v>76</v>
      </c>
      <c r="I1794" s="3">
        <v>142350</v>
      </c>
      <c r="J1794" s="3">
        <v>0</v>
      </c>
      <c r="K1794" s="1" t="s">
        <v>40</v>
      </c>
      <c r="L1794" s="1" t="s">
        <v>293</v>
      </c>
      <c r="M1794" s="1" t="s">
        <v>294</v>
      </c>
      <c r="N1794" s="1" t="s">
        <v>295</v>
      </c>
      <c r="O1794" s="1" t="s">
        <v>296</v>
      </c>
      <c r="P1794" s="1" t="s">
        <v>43</v>
      </c>
      <c r="Q1794" s="1" t="s">
        <v>43</v>
      </c>
      <c r="R1794" s="3">
        <v>0</v>
      </c>
      <c r="S1794" s="1" t="s">
        <v>44</v>
      </c>
      <c r="T1794" s="1" t="s">
        <v>45</v>
      </c>
      <c r="U1794" s="1" t="s">
        <v>289</v>
      </c>
      <c r="V1794" s="1" t="s">
        <v>46</v>
      </c>
      <c r="W1794" s="1" t="s">
        <v>81</v>
      </c>
      <c r="X1794" s="1" t="s">
        <v>290</v>
      </c>
      <c r="Y1794" s="1" t="s">
        <v>83</v>
      </c>
      <c r="Z1794" s="1" t="s">
        <v>219</v>
      </c>
      <c r="AA1794" s="1" t="s">
        <v>51</v>
      </c>
      <c r="AB1794" s="1" t="s">
        <v>290</v>
      </c>
      <c r="AC1794" s="1" t="s">
        <v>37</v>
      </c>
    </row>
    <row r="1795" spans="1:29" hidden="1" x14ac:dyDescent="0.25">
      <c r="A1795" s="1" t="s">
        <v>33</v>
      </c>
      <c r="B1795" s="1" t="s">
        <v>34</v>
      </c>
      <c r="C1795" s="2">
        <v>45808</v>
      </c>
      <c r="D1795" s="1" t="s">
        <v>73</v>
      </c>
      <c r="E1795" s="1" t="s">
        <v>74</v>
      </c>
      <c r="F1795" s="1" t="s">
        <v>37</v>
      </c>
      <c r="G1795" s="1" t="s">
        <v>289</v>
      </c>
      <c r="H1795" s="1" t="s">
        <v>76</v>
      </c>
      <c r="I1795" s="3">
        <v>142350</v>
      </c>
      <c r="J1795" s="3">
        <v>0</v>
      </c>
      <c r="K1795" s="1" t="s">
        <v>40</v>
      </c>
      <c r="L1795" s="1" t="s">
        <v>133</v>
      </c>
      <c r="M1795" s="1" t="s">
        <v>134</v>
      </c>
      <c r="N1795" s="1" t="s">
        <v>79</v>
      </c>
      <c r="O1795" s="1" t="s">
        <v>80</v>
      </c>
      <c r="P1795" s="1" t="s">
        <v>43</v>
      </c>
      <c r="Q1795" s="1" t="s">
        <v>43</v>
      </c>
      <c r="R1795" s="3">
        <v>0</v>
      </c>
      <c r="S1795" s="1" t="s">
        <v>44</v>
      </c>
      <c r="T1795" s="1" t="s">
        <v>45</v>
      </c>
      <c r="U1795" s="1" t="s">
        <v>289</v>
      </c>
      <c r="V1795" s="1" t="s">
        <v>46</v>
      </c>
      <c r="W1795" s="1" t="s">
        <v>81</v>
      </c>
      <c r="X1795" s="1" t="s">
        <v>290</v>
      </c>
      <c r="Y1795" s="1" t="s">
        <v>83</v>
      </c>
      <c r="Z1795" s="1" t="s">
        <v>219</v>
      </c>
      <c r="AA1795" s="1" t="s">
        <v>51</v>
      </c>
      <c r="AB1795" s="1" t="s">
        <v>290</v>
      </c>
      <c r="AC1795" s="1" t="s">
        <v>37</v>
      </c>
    </row>
    <row r="1796" spans="1:29" hidden="1" x14ac:dyDescent="0.25">
      <c r="A1796" s="1" t="s">
        <v>33</v>
      </c>
      <c r="B1796" s="1" t="s">
        <v>34</v>
      </c>
      <c r="C1796" s="2">
        <v>45808</v>
      </c>
      <c r="D1796" s="1" t="s">
        <v>73</v>
      </c>
      <c r="E1796" s="1" t="s">
        <v>74</v>
      </c>
      <c r="F1796" s="1" t="s">
        <v>37</v>
      </c>
      <c r="G1796" s="1" t="s">
        <v>289</v>
      </c>
      <c r="H1796" s="1" t="s">
        <v>76</v>
      </c>
      <c r="I1796" s="3">
        <v>759200</v>
      </c>
      <c r="J1796" s="3">
        <v>0</v>
      </c>
      <c r="K1796" s="1" t="s">
        <v>40</v>
      </c>
      <c r="L1796" s="1" t="s">
        <v>297</v>
      </c>
      <c r="M1796" s="1" t="s">
        <v>298</v>
      </c>
      <c r="N1796" s="1" t="s">
        <v>79</v>
      </c>
      <c r="O1796" s="1" t="s">
        <v>80</v>
      </c>
      <c r="P1796" s="1" t="s">
        <v>43</v>
      </c>
      <c r="Q1796" s="1" t="s">
        <v>43</v>
      </c>
      <c r="R1796" s="3">
        <v>0</v>
      </c>
      <c r="S1796" s="1" t="s">
        <v>44</v>
      </c>
      <c r="T1796" s="1" t="s">
        <v>45</v>
      </c>
      <c r="U1796" s="1" t="s">
        <v>289</v>
      </c>
      <c r="V1796" s="1" t="s">
        <v>46</v>
      </c>
      <c r="W1796" s="1" t="s">
        <v>81</v>
      </c>
      <c r="X1796" s="1" t="s">
        <v>290</v>
      </c>
      <c r="Y1796" s="1" t="s">
        <v>83</v>
      </c>
      <c r="Z1796" s="1" t="s">
        <v>219</v>
      </c>
      <c r="AA1796" s="1" t="s">
        <v>51</v>
      </c>
      <c r="AB1796" s="1" t="s">
        <v>290</v>
      </c>
      <c r="AC1796" s="1" t="s">
        <v>37</v>
      </c>
    </row>
    <row r="1797" spans="1:29" hidden="1" x14ac:dyDescent="0.25">
      <c r="A1797" s="1" t="s">
        <v>33</v>
      </c>
      <c r="B1797" s="1" t="s">
        <v>34</v>
      </c>
      <c r="C1797" s="2">
        <v>45808</v>
      </c>
      <c r="D1797" s="1" t="s">
        <v>73</v>
      </c>
      <c r="E1797" s="1" t="s">
        <v>74</v>
      </c>
      <c r="F1797" s="1" t="s">
        <v>37</v>
      </c>
      <c r="G1797" s="1" t="s">
        <v>289</v>
      </c>
      <c r="H1797" s="1" t="s">
        <v>76</v>
      </c>
      <c r="I1797" s="3">
        <v>664300</v>
      </c>
      <c r="J1797" s="3">
        <v>0</v>
      </c>
      <c r="K1797" s="1" t="s">
        <v>40</v>
      </c>
      <c r="L1797" s="1" t="s">
        <v>119</v>
      </c>
      <c r="M1797" s="1" t="s">
        <v>120</v>
      </c>
      <c r="N1797" s="1" t="s">
        <v>79</v>
      </c>
      <c r="O1797" s="1" t="s">
        <v>80</v>
      </c>
      <c r="P1797" s="1" t="s">
        <v>43</v>
      </c>
      <c r="Q1797" s="1" t="s">
        <v>43</v>
      </c>
      <c r="R1797" s="3">
        <v>0</v>
      </c>
      <c r="S1797" s="1" t="s">
        <v>44</v>
      </c>
      <c r="T1797" s="1" t="s">
        <v>45</v>
      </c>
      <c r="U1797" s="1" t="s">
        <v>289</v>
      </c>
      <c r="V1797" s="1" t="s">
        <v>46</v>
      </c>
      <c r="W1797" s="1" t="s">
        <v>81</v>
      </c>
      <c r="X1797" s="1" t="s">
        <v>290</v>
      </c>
      <c r="Y1797" s="1" t="s">
        <v>83</v>
      </c>
      <c r="Z1797" s="1" t="s">
        <v>219</v>
      </c>
      <c r="AA1797" s="1" t="s">
        <v>51</v>
      </c>
      <c r="AB1797" s="1" t="s">
        <v>290</v>
      </c>
      <c r="AC1797" s="1" t="s">
        <v>37</v>
      </c>
    </row>
    <row r="1798" spans="1:29" hidden="1" x14ac:dyDescent="0.25">
      <c r="A1798" s="1" t="s">
        <v>33</v>
      </c>
      <c r="B1798" s="1" t="s">
        <v>34</v>
      </c>
      <c r="C1798" s="2">
        <v>45808</v>
      </c>
      <c r="D1798" s="1" t="s">
        <v>73</v>
      </c>
      <c r="E1798" s="1" t="s">
        <v>74</v>
      </c>
      <c r="F1798" s="1" t="s">
        <v>37</v>
      </c>
      <c r="G1798" s="1" t="s">
        <v>289</v>
      </c>
      <c r="H1798" s="1" t="s">
        <v>76</v>
      </c>
      <c r="I1798" s="3">
        <v>616850</v>
      </c>
      <c r="J1798" s="3">
        <v>0</v>
      </c>
      <c r="K1798" s="1" t="s">
        <v>40</v>
      </c>
      <c r="L1798" s="1" t="s">
        <v>148</v>
      </c>
      <c r="M1798" s="1" t="s">
        <v>149</v>
      </c>
      <c r="N1798" s="1" t="s">
        <v>79</v>
      </c>
      <c r="O1798" s="1" t="s">
        <v>80</v>
      </c>
      <c r="P1798" s="1" t="s">
        <v>43</v>
      </c>
      <c r="Q1798" s="1" t="s">
        <v>43</v>
      </c>
      <c r="R1798" s="3">
        <v>0</v>
      </c>
      <c r="S1798" s="1" t="s">
        <v>44</v>
      </c>
      <c r="T1798" s="1" t="s">
        <v>45</v>
      </c>
      <c r="U1798" s="1" t="s">
        <v>289</v>
      </c>
      <c r="V1798" s="1" t="s">
        <v>46</v>
      </c>
      <c r="W1798" s="1" t="s">
        <v>81</v>
      </c>
      <c r="X1798" s="1" t="s">
        <v>290</v>
      </c>
      <c r="Y1798" s="1" t="s">
        <v>83</v>
      </c>
      <c r="Z1798" s="1" t="s">
        <v>219</v>
      </c>
      <c r="AA1798" s="1" t="s">
        <v>51</v>
      </c>
      <c r="AB1798" s="1" t="s">
        <v>290</v>
      </c>
      <c r="AC1798" s="1" t="s">
        <v>37</v>
      </c>
    </row>
    <row r="1799" spans="1:29" hidden="1" x14ac:dyDescent="0.25">
      <c r="A1799" s="1" t="s">
        <v>33</v>
      </c>
      <c r="B1799" s="1" t="s">
        <v>34</v>
      </c>
      <c r="C1799" s="2">
        <v>45808</v>
      </c>
      <c r="D1799" s="1" t="s">
        <v>73</v>
      </c>
      <c r="E1799" s="1" t="s">
        <v>74</v>
      </c>
      <c r="F1799" s="1" t="s">
        <v>37</v>
      </c>
      <c r="G1799" s="1" t="s">
        <v>289</v>
      </c>
      <c r="H1799" s="1" t="s">
        <v>76</v>
      </c>
      <c r="I1799" s="3">
        <v>429714</v>
      </c>
      <c r="J1799" s="3">
        <v>0</v>
      </c>
      <c r="K1799" s="1" t="s">
        <v>40</v>
      </c>
      <c r="L1799" s="1" t="s">
        <v>299</v>
      </c>
      <c r="M1799" s="1" t="s">
        <v>300</v>
      </c>
      <c r="N1799" s="1" t="s">
        <v>79</v>
      </c>
      <c r="O1799" s="1" t="s">
        <v>80</v>
      </c>
      <c r="P1799" s="1" t="s">
        <v>43</v>
      </c>
      <c r="Q1799" s="1" t="s">
        <v>43</v>
      </c>
      <c r="R1799" s="3">
        <v>0</v>
      </c>
      <c r="S1799" s="1" t="s">
        <v>44</v>
      </c>
      <c r="T1799" s="1" t="s">
        <v>45</v>
      </c>
      <c r="U1799" s="1" t="s">
        <v>289</v>
      </c>
      <c r="V1799" s="1" t="s">
        <v>46</v>
      </c>
      <c r="W1799" s="1" t="s">
        <v>81</v>
      </c>
      <c r="X1799" s="1" t="s">
        <v>290</v>
      </c>
      <c r="Y1799" s="1" t="s">
        <v>83</v>
      </c>
      <c r="Z1799" s="1" t="s">
        <v>219</v>
      </c>
      <c r="AA1799" s="1" t="s">
        <v>51</v>
      </c>
      <c r="AB1799" s="1" t="s">
        <v>290</v>
      </c>
      <c r="AC1799" s="1" t="s">
        <v>37</v>
      </c>
    </row>
    <row r="1800" spans="1:29" hidden="1" x14ac:dyDescent="0.25">
      <c r="A1800" s="1" t="s">
        <v>33</v>
      </c>
      <c r="B1800" s="1" t="s">
        <v>34</v>
      </c>
      <c r="C1800" s="2">
        <v>45808</v>
      </c>
      <c r="D1800" s="1" t="s">
        <v>73</v>
      </c>
      <c r="E1800" s="1" t="s">
        <v>74</v>
      </c>
      <c r="F1800" s="1" t="s">
        <v>37</v>
      </c>
      <c r="G1800" s="1" t="s">
        <v>289</v>
      </c>
      <c r="H1800" s="1" t="s">
        <v>76</v>
      </c>
      <c r="I1800" s="3">
        <v>47450</v>
      </c>
      <c r="J1800" s="3">
        <v>0</v>
      </c>
      <c r="K1800" s="1" t="s">
        <v>40</v>
      </c>
      <c r="L1800" s="1" t="s">
        <v>301</v>
      </c>
      <c r="M1800" s="1" t="s">
        <v>302</v>
      </c>
      <c r="N1800" s="1" t="s">
        <v>79</v>
      </c>
      <c r="O1800" s="1" t="s">
        <v>80</v>
      </c>
      <c r="P1800" s="1" t="s">
        <v>43</v>
      </c>
      <c r="Q1800" s="1" t="s">
        <v>43</v>
      </c>
      <c r="R1800" s="3">
        <v>0</v>
      </c>
      <c r="S1800" s="1" t="s">
        <v>44</v>
      </c>
      <c r="T1800" s="1" t="s">
        <v>45</v>
      </c>
      <c r="U1800" s="1" t="s">
        <v>289</v>
      </c>
      <c r="V1800" s="1" t="s">
        <v>46</v>
      </c>
      <c r="W1800" s="1" t="s">
        <v>81</v>
      </c>
      <c r="X1800" s="1" t="s">
        <v>290</v>
      </c>
      <c r="Y1800" s="1" t="s">
        <v>83</v>
      </c>
      <c r="Z1800" s="1" t="s">
        <v>219</v>
      </c>
      <c r="AA1800" s="1" t="s">
        <v>51</v>
      </c>
      <c r="AB1800" s="1" t="s">
        <v>290</v>
      </c>
      <c r="AC1800" s="1" t="s">
        <v>37</v>
      </c>
    </row>
    <row r="1801" spans="1:29" hidden="1" x14ac:dyDescent="0.25">
      <c r="A1801" s="1" t="s">
        <v>33</v>
      </c>
      <c r="B1801" s="1" t="s">
        <v>34</v>
      </c>
      <c r="C1801" s="2">
        <v>45808</v>
      </c>
      <c r="D1801" s="1" t="s">
        <v>73</v>
      </c>
      <c r="E1801" s="1" t="s">
        <v>74</v>
      </c>
      <c r="F1801" s="1" t="s">
        <v>37</v>
      </c>
      <c r="G1801" s="1" t="s">
        <v>289</v>
      </c>
      <c r="H1801" s="1" t="s">
        <v>76</v>
      </c>
      <c r="I1801" s="3">
        <v>314229</v>
      </c>
      <c r="J1801" s="3">
        <v>0</v>
      </c>
      <c r="K1801" s="1" t="s">
        <v>40</v>
      </c>
      <c r="L1801" s="1" t="s">
        <v>277</v>
      </c>
      <c r="M1801" s="1" t="s">
        <v>278</v>
      </c>
      <c r="N1801" s="1" t="s">
        <v>89</v>
      </c>
      <c r="O1801" s="1" t="s">
        <v>90</v>
      </c>
      <c r="P1801" s="1" t="s">
        <v>43</v>
      </c>
      <c r="Q1801" s="1" t="s">
        <v>43</v>
      </c>
      <c r="R1801" s="3">
        <v>0</v>
      </c>
      <c r="S1801" s="1" t="s">
        <v>44</v>
      </c>
      <c r="T1801" s="1" t="s">
        <v>45</v>
      </c>
      <c r="U1801" s="1" t="s">
        <v>289</v>
      </c>
      <c r="V1801" s="1" t="s">
        <v>46</v>
      </c>
      <c r="W1801" s="1" t="s">
        <v>81</v>
      </c>
      <c r="X1801" s="1" t="s">
        <v>290</v>
      </c>
      <c r="Y1801" s="1" t="s">
        <v>83</v>
      </c>
      <c r="Z1801" s="1" t="s">
        <v>219</v>
      </c>
      <c r="AA1801" s="1" t="s">
        <v>51</v>
      </c>
      <c r="AB1801" s="1" t="s">
        <v>290</v>
      </c>
      <c r="AC1801" s="1" t="s">
        <v>37</v>
      </c>
    </row>
    <row r="1802" spans="1:29" hidden="1" x14ac:dyDescent="0.25">
      <c r="A1802" s="1" t="s">
        <v>33</v>
      </c>
      <c r="B1802" s="1" t="s">
        <v>34</v>
      </c>
      <c r="C1802" s="2">
        <v>45808</v>
      </c>
      <c r="D1802" s="1" t="s">
        <v>73</v>
      </c>
      <c r="E1802" s="1" t="s">
        <v>74</v>
      </c>
      <c r="F1802" s="1" t="s">
        <v>37</v>
      </c>
      <c r="G1802" s="1" t="s">
        <v>289</v>
      </c>
      <c r="H1802" s="1" t="s">
        <v>76</v>
      </c>
      <c r="I1802" s="3">
        <v>759200</v>
      </c>
      <c r="J1802" s="3">
        <v>0</v>
      </c>
      <c r="K1802" s="1" t="s">
        <v>40</v>
      </c>
      <c r="L1802" s="1" t="s">
        <v>303</v>
      </c>
      <c r="M1802" s="1" t="s">
        <v>304</v>
      </c>
      <c r="N1802" s="1" t="s">
        <v>295</v>
      </c>
      <c r="O1802" s="1" t="s">
        <v>296</v>
      </c>
      <c r="P1802" s="1" t="s">
        <v>43</v>
      </c>
      <c r="Q1802" s="1" t="s">
        <v>43</v>
      </c>
      <c r="R1802" s="3">
        <v>0</v>
      </c>
      <c r="S1802" s="1" t="s">
        <v>44</v>
      </c>
      <c r="T1802" s="1" t="s">
        <v>45</v>
      </c>
      <c r="U1802" s="1" t="s">
        <v>289</v>
      </c>
      <c r="V1802" s="1" t="s">
        <v>46</v>
      </c>
      <c r="W1802" s="1" t="s">
        <v>81</v>
      </c>
      <c r="X1802" s="1" t="s">
        <v>290</v>
      </c>
      <c r="Y1802" s="1" t="s">
        <v>83</v>
      </c>
      <c r="Z1802" s="1" t="s">
        <v>219</v>
      </c>
      <c r="AA1802" s="1" t="s">
        <v>51</v>
      </c>
      <c r="AB1802" s="1" t="s">
        <v>290</v>
      </c>
      <c r="AC1802" s="1" t="s">
        <v>37</v>
      </c>
    </row>
    <row r="1803" spans="1:29" hidden="1" x14ac:dyDescent="0.25">
      <c r="A1803" s="1" t="s">
        <v>33</v>
      </c>
      <c r="B1803" s="1" t="s">
        <v>34</v>
      </c>
      <c r="C1803" s="2">
        <v>45808</v>
      </c>
      <c r="D1803" s="1" t="s">
        <v>73</v>
      </c>
      <c r="E1803" s="1" t="s">
        <v>74</v>
      </c>
      <c r="F1803" s="1" t="s">
        <v>37</v>
      </c>
      <c r="G1803" s="1" t="s">
        <v>289</v>
      </c>
      <c r="H1803" s="1" t="s">
        <v>76</v>
      </c>
      <c r="I1803" s="3">
        <v>704586</v>
      </c>
      <c r="J1803" s="3">
        <v>0</v>
      </c>
      <c r="K1803" s="1" t="s">
        <v>40</v>
      </c>
      <c r="L1803" s="1" t="s">
        <v>305</v>
      </c>
      <c r="M1803" s="1" t="s">
        <v>306</v>
      </c>
      <c r="N1803" s="1" t="s">
        <v>89</v>
      </c>
      <c r="O1803" s="1" t="s">
        <v>90</v>
      </c>
      <c r="P1803" s="1" t="s">
        <v>43</v>
      </c>
      <c r="Q1803" s="1" t="s">
        <v>43</v>
      </c>
      <c r="R1803" s="3">
        <v>0</v>
      </c>
      <c r="S1803" s="1" t="s">
        <v>44</v>
      </c>
      <c r="T1803" s="1" t="s">
        <v>45</v>
      </c>
      <c r="U1803" s="1" t="s">
        <v>289</v>
      </c>
      <c r="V1803" s="1" t="s">
        <v>46</v>
      </c>
      <c r="W1803" s="1" t="s">
        <v>81</v>
      </c>
      <c r="X1803" s="1" t="s">
        <v>290</v>
      </c>
      <c r="Y1803" s="1" t="s">
        <v>83</v>
      </c>
      <c r="Z1803" s="1" t="s">
        <v>219</v>
      </c>
      <c r="AA1803" s="1" t="s">
        <v>51</v>
      </c>
      <c r="AB1803" s="1" t="s">
        <v>290</v>
      </c>
      <c r="AC1803" s="1" t="s">
        <v>37</v>
      </c>
    </row>
    <row r="1804" spans="1:29" hidden="1" x14ac:dyDescent="0.25">
      <c r="A1804" s="1" t="s">
        <v>33</v>
      </c>
      <c r="B1804" s="1" t="s">
        <v>34</v>
      </c>
      <c r="C1804" s="2">
        <v>45808</v>
      </c>
      <c r="D1804" s="1" t="s">
        <v>73</v>
      </c>
      <c r="E1804" s="1" t="s">
        <v>74</v>
      </c>
      <c r="F1804" s="1" t="s">
        <v>37</v>
      </c>
      <c r="G1804" s="1" t="s">
        <v>289</v>
      </c>
      <c r="H1804" s="1" t="s">
        <v>76</v>
      </c>
      <c r="I1804" s="3">
        <v>94900</v>
      </c>
      <c r="J1804" s="3">
        <v>0</v>
      </c>
      <c r="K1804" s="1" t="s">
        <v>40</v>
      </c>
      <c r="L1804" s="1" t="s">
        <v>226</v>
      </c>
      <c r="M1804" s="1" t="s">
        <v>227</v>
      </c>
      <c r="N1804" s="1" t="s">
        <v>79</v>
      </c>
      <c r="O1804" s="1" t="s">
        <v>80</v>
      </c>
      <c r="P1804" s="1" t="s">
        <v>43</v>
      </c>
      <c r="Q1804" s="1" t="s">
        <v>43</v>
      </c>
      <c r="R1804" s="3">
        <v>0</v>
      </c>
      <c r="S1804" s="1" t="s">
        <v>44</v>
      </c>
      <c r="T1804" s="1" t="s">
        <v>45</v>
      </c>
      <c r="U1804" s="1" t="s">
        <v>289</v>
      </c>
      <c r="V1804" s="1" t="s">
        <v>46</v>
      </c>
      <c r="W1804" s="1" t="s">
        <v>81</v>
      </c>
      <c r="X1804" s="1" t="s">
        <v>290</v>
      </c>
      <c r="Y1804" s="1" t="s">
        <v>83</v>
      </c>
      <c r="Z1804" s="1" t="s">
        <v>219</v>
      </c>
      <c r="AA1804" s="1" t="s">
        <v>51</v>
      </c>
      <c r="AB1804" s="1" t="s">
        <v>290</v>
      </c>
      <c r="AC1804" s="1" t="s">
        <v>37</v>
      </c>
    </row>
    <row r="1805" spans="1:29" hidden="1" x14ac:dyDescent="0.25">
      <c r="A1805" s="1" t="s">
        <v>33</v>
      </c>
      <c r="B1805" s="1" t="s">
        <v>34</v>
      </c>
      <c r="C1805" s="2">
        <v>45808</v>
      </c>
      <c r="D1805" s="1" t="s">
        <v>73</v>
      </c>
      <c r="E1805" s="1" t="s">
        <v>74</v>
      </c>
      <c r="F1805" s="1" t="s">
        <v>37</v>
      </c>
      <c r="G1805" s="1" t="s">
        <v>289</v>
      </c>
      <c r="H1805" s="1" t="s">
        <v>76</v>
      </c>
      <c r="I1805" s="3">
        <v>189800</v>
      </c>
      <c r="J1805" s="3">
        <v>0</v>
      </c>
      <c r="K1805" s="1" t="s">
        <v>40</v>
      </c>
      <c r="L1805" s="1" t="s">
        <v>115</v>
      </c>
      <c r="M1805" s="1" t="s">
        <v>116</v>
      </c>
      <c r="N1805" s="1" t="s">
        <v>79</v>
      </c>
      <c r="O1805" s="1" t="s">
        <v>80</v>
      </c>
      <c r="P1805" s="1" t="s">
        <v>43</v>
      </c>
      <c r="Q1805" s="1" t="s">
        <v>43</v>
      </c>
      <c r="R1805" s="3">
        <v>0</v>
      </c>
      <c r="S1805" s="1" t="s">
        <v>44</v>
      </c>
      <c r="T1805" s="1" t="s">
        <v>45</v>
      </c>
      <c r="U1805" s="1" t="s">
        <v>289</v>
      </c>
      <c r="V1805" s="1" t="s">
        <v>46</v>
      </c>
      <c r="W1805" s="1" t="s">
        <v>81</v>
      </c>
      <c r="X1805" s="1" t="s">
        <v>290</v>
      </c>
      <c r="Y1805" s="1" t="s">
        <v>83</v>
      </c>
      <c r="Z1805" s="1" t="s">
        <v>219</v>
      </c>
      <c r="AA1805" s="1" t="s">
        <v>51</v>
      </c>
      <c r="AB1805" s="1" t="s">
        <v>290</v>
      </c>
      <c r="AC1805" s="1" t="s">
        <v>37</v>
      </c>
    </row>
    <row r="1806" spans="1:29" hidden="1" x14ac:dyDescent="0.25">
      <c r="A1806" s="1" t="s">
        <v>33</v>
      </c>
      <c r="B1806" s="1" t="s">
        <v>34</v>
      </c>
      <c r="C1806" s="2">
        <v>45808</v>
      </c>
      <c r="D1806" s="1" t="s">
        <v>73</v>
      </c>
      <c r="E1806" s="1" t="s">
        <v>74</v>
      </c>
      <c r="F1806" s="1" t="s">
        <v>37</v>
      </c>
      <c r="G1806" s="1" t="s">
        <v>289</v>
      </c>
      <c r="H1806" s="1" t="s">
        <v>76</v>
      </c>
      <c r="I1806" s="3">
        <v>379600</v>
      </c>
      <c r="J1806" s="3">
        <v>0</v>
      </c>
      <c r="K1806" s="1" t="s">
        <v>40</v>
      </c>
      <c r="L1806" s="1" t="s">
        <v>150</v>
      </c>
      <c r="M1806" s="1" t="s">
        <v>151</v>
      </c>
      <c r="N1806" s="1" t="s">
        <v>79</v>
      </c>
      <c r="O1806" s="1" t="s">
        <v>80</v>
      </c>
      <c r="P1806" s="1" t="s">
        <v>43</v>
      </c>
      <c r="Q1806" s="1" t="s">
        <v>43</v>
      </c>
      <c r="R1806" s="3">
        <v>0</v>
      </c>
      <c r="S1806" s="1" t="s">
        <v>44</v>
      </c>
      <c r="T1806" s="1" t="s">
        <v>45</v>
      </c>
      <c r="U1806" s="1" t="s">
        <v>289</v>
      </c>
      <c r="V1806" s="1" t="s">
        <v>46</v>
      </c>
      <c r="W1806" s="1" t="s">
        <v>81</v>
      </c>
      <c r="X1806" s="1" t="s">
        <v>290</v>
      </c>
      <c r="Y1806" s="1" t="s">
        <v>83</v>
      </c>
      <c r="Z1806" s="1" t="s">
        <v>219</v>
      </c>
      <c r="AA1806" s="1" t="s">
        <v>51</v>
      </c>
      <c r="AB1806" s="1" t="s">
        <v>290</v>
      </c>
      <c r="AC1806" s="1" t="s">
        <v>37</v>
      </c>
    </row>
    <row r="1807" spans="1:29" hidden="1" x14ac:dyDescent="0.25">
      <c r="A1807" s="1" t="s">
        <v>33</v>
      </c>
      <c r="B1807" s="1" t="s">
        <v>34</v>
      </c>
      <c r="C1807" s="2">
        <v>45808</v>
      </c>
      <c r="D1807" s="1" t="s">
        <v>73</v>
      </c>
      <c r="E1807" s="1" t="s">
        <v>74</v>
      </c>
      <c r="F1807" s="1" t="s">
        <v>37</v>
      </c>
      <c r="G1807" s="1" t="s">
        <v>289</v>
      </c>
      <c r="H1807" s="1" t="s">
        <v>76</v>
      </c>
      <c r="I1807" s="3">
        <v>47450</v>
      </c>
      <c r="J1807" s="3">
        <v>0</v>
      </c>
      <c r="K1807" s="1" t="s">
        <v>40</v>
      </c>
      <c r="L1807" s="1" t="s">
        <v>224</v>
      </c>
      <c r="M1807" s="1" t="s">
        <v>225</v>
      </c>
      <c r="N1807" s="1" t="s">
        <v>79</v>
      </c>
      <c r="O1807" s="1" t="s">
        <v>80</v>
      </c>
      <c r="P1807" s="1" t="s">
        <v>43</v>
      </c>
      <c r="Q1807" s="1" t="s">
        <v>43</v>
      </c>
      <c r="R1807" s="3">
        <v>0</v>
      </c>
      <c r="S1807" s="1" t="s">
        <v>44</v>
      </c>
      <c r="T1807" s="1" t="s">
        <v>45</v>
      </c>
      <c r="U1807" s="1" t="s">
        <v>289</v>
      </c>
      <c r="V1807" s="1" t="s">
        <v>46</v>
      </c>
      <c r="W1807" s="1" t="s">
        <v>81</v>
      </c>
      <c r="X1807" s="1" t="s">
        <v>290</v>
      </c>
      <c r="Y1807" s="1" t="s">
        <v>83</v>
      </c>
      <c r="Z1807" s="1" t="s">
        <v>219</v>
      </c>
      <c r="AA1807" s="1" t="s">
        <v>51</v>
      </c>
      <c r="AB1807" s="1" t="s">
        <v>290</v>
      </c>
      <c r="AC1807" s="1" t="s">
        <v>37</v>
      </c>
    </row>
    <row r="1808" spans="1:29" hidden="1" x14ac:dyDescent="0.25">
      <c r="A1808" s="1" t="s">
        <v>33</v>
      </c>
      <c r="B1808" s="1" t="s">
        <v>34</v>
      </c>
      <c r="C1808" s="2">
        <v>45808</v>
      </c>
      <c r="D1808" s="1" t="s">
        <v>73</v>
      </c>
      <c r="E1808" s="1" t="s">
        <v>74</v>
      </c>
      <c r="F1808" s="1" t="s">
        <v>37</v>
      </c>
      <c r="G1808" s="1" t="s">
        <v>289</v>
      </c>
      <c r="H1808" s="1" t="s">
        <v>76</v>
      </c>
      <c r="I1808" s="3">
        <v>521950</v>
      </c>
      <c r="J1808" s="3">
        <v>0</v>
      </c>
      <c r="K1808" s="1" t="s">
        <v>40</v>
      </c>
      <c r="L1808" s="1" t="s">
        <v>279</v>
      </c>
      <c r="M1808" s="1" t="s">
        <v>280</v>
      </c>
      <c r="N1808" s="1" t="s">
        <v>79</v>
      </c>
      <c r="O1808" s="1" t="s">
        <v>80</v>
      </c>
      <c r="P1808" s="1" t="s">
        <v>43</v>
      </c>
      <c r="Q1808" s="1" t="s">
        <v>43</v>
      </c>
      <c r="R1808" s="3">
        <v>0</v>
      </c>
      <c r="S1808" s="1" t="s">
        <v>44</v>
      </c>
      <c r="T1808" s="1" t="s">
        <v>45</v>
      </c>
      <c r="U1808" s="1" t="s">
        <v>289</v>
      </c>
      <c r="V1808" s="1" t="s">
        <v>46</v>
      </c>
      <c r="W1808" s="1" t="s">
        <v>81</v>
      </c>
      <c r="X1808" s="1" t="s">
        <v>290</v>
      </c>
      <c r="Y1808" s="1" t="s">
        <v>83</v>
      </c>
      <c r="Z1808" s="1" t="s">
        <v>219</v>
      </c>
      <c r="AA1808" s="1" t="s">
        <v>51</v>
      </c>
      <c r="AB1808" s="1" t="s">
        <v>290</v>
      </c>
      <c r="AC1808" s="1" t="s">
        <v>37</v>
      </c>
    </row>
    <row r="1809" spans="1:29" hidden="1" x14ac:dyDescent="0.25">
      <c r="A1809" s="1" t="s">
        <v>33</v>
      </c>
      <c r="B1809" s="1" t="s">
        <v>34</v>
      </c>
      <c r="C1809" s="2">
        <v>45808</v>
      </c>
      <c r="D1809" s="1" t="s">
        <v>73</v>
      </c>
      <c r="E1809" s="1" t="s">
        <v>74</v>
      </c>
      <c r="F1809" s="1" t="s">
        <v>37</v>
      </c>
      <c r="G1809" s="1" t="s">
        <v>289</v>
      </c>
      <c r="H1809" s="1" t="s">
        <v>76</v>
      </c>
      <c r="I1809" s="3">
        <v>189800</v>
      </c>
      <c r="J1809" s="3">
        <v>0</v>
      </c>
      <c r="K1809" s="1" t="s">
        <v>40</v>
      </c>
      <c r="L1809" s="1" t="s">
        <v>307</v>
      </c>
      <c r="M1809" s="1" t="s">
        <v>308</v>
      </c>
      <c r="N1809" s="1" t="s">
        <v>79</v>
      </c>
      <c r="O1809" s="1" t="s">
        <v>80</v>
      </c>
      <c r="P1809" s="1" t="s">
        <v>43</v>
      </c>
      <c r="Q1809" s="1" t="s">
        <v>43</v>
      </c>
      <c r="R1809" s="3">
        <v>0</v>
      </c>
      <c r="S1809" s="1" t="s">
        <v>44</v>
      </c>
      <c r="T1809" s="1" t="s">
        <v>45</v>
      </c>
      <c r="U1809" s="1" t="s">
        <v>289</v>
      </c>
      <c r="V1809" s="1" t="s">
        <v>46</v>
      </c>
      <c r="W1809" s="1" t="s">
        <v>81</v>
      </c>
      <c r="X1809" s="1" t="s">
        <v>290</v>
      </c>
      <c r="Y1809" s="1" t="s">
        <v>83</v>
      </c>
      <c r="Z1809" s="1" t="s">
        <v>219</v>
      </c>
      <c r="AA1809" s="1" t="s">
        <v>51</v>
      </c>
      <c r="AB1809" s="1" t="s">
        <v>290</v>
      </c>
      <c r="AC1809" s="1" t="s">
        <v>37</v>
      </c>
    </row>
    <row r="1810" spans="1:29" hidden="1" x14ac:dyDescent="0.25">
      <c r="A1810" s="1" t="s">
        <v>33</v>
      </c>
      <c r="B1810" s="1" t="s">
        <v>34</v>
      </c>
      <c r="C1810" s="2">
        <v>45808</v>
      </c>
      <c r="D1810" s="1" t="s">
        <v>73</v>
      </c>
      <c r="E1810" s="1" t="s">
        <v>74</v>
      </c>
      <c r="F1810" s="1" t="s">
        <v>37</v>
      </c>
      <c r="G1810" s="1" t="s">
        <v>289</v>
      </c>
      <c r="H1810" s="1" t="s">
        <v>76</v>
      </c>
      <c r="I1810" s="3">
        <v>47450</v>
      </c>
      <c r="J1810" s="3">
        <v>0</v>
      </c>
      <c r="K1810" s="1" t="s">
        <v>40</v>
      </c>
      <c r="L1810" s="1" t="s">
        <v>111</v>
      </c>
      <c r="M1810" s="1" t="s">
        <v>112</v>
      </c>
      <c r="N1810" s="1" t="s">
        <v>79</v>
      </c>
      <c r="O1810" s="1" t="s">
        <v>80</v>
      </c>
      <c r="P1810" s="1" t="s">
        <v>43</v>
      </c>
      <c r="Q1810" s="1" t="s">
        <v>43</v>
      </c>
      <c r="R1810" s="3">
        <v>0</v>
      </c>
      <c r="S1810" s="1" t="s">
        <v>44</v>
      </c>
      <c r="T1810" s="1" t="s">
        <v>45</v>
      </c>
      <c r="U1810" s="1" t="s">
        <v>289</v>
      </c>
      <c r="V1810" s="1" t="s">
        <v>46</v>
      </c>
      <c r="W1810" s="1" t="s">
        <v>81</v>
      </c>
      <c r="X1810" s="1" t="s">
        <v>290</v>
      </c>
      <c r="Y1810" s="1" t="s">
        <v>83</v>
      </c>
      <c r="Z1810" s="1" t="s">
        <v>219</v>
      </c>
      <c r="AA1810" s="1" t="s">
        <v>51</v>
      </c>
      <c r="AB1810" s="1" t="s">
        <v>290</v>
      </c>
      <c r="AC1810" s="1" t="s">
        <v>37</v>
      </c>
    </row>
    <row r="1811" spans="1:29" hidden="1" x14ac:dyDescent="0.25">
      <c r="A1811" s="1" t="s">
        <v>33</v>
      </c>
      <c r="B1811" s="1" t="s">
        <v>34</v>
      </c>
      <c r="C1811" s="2">
        <v>45808</v>
      </c>
      <c r="D1811" s="1" t="s">
        <v>73</v>
      </c>
      <c r="E1811" s="1" t="s">
        <v>74</v>
      </c>
      <c r="F1811" s="1" t="s">
        <v>37</v>
      </c>
      <c r="G1811" s="1" t="s">
        <v>289</v>
      </c>
      <c r="H1811" s="1" t="s">
        <v>76</v>
      </c>
      <c r="I1811" s="3">
        <v>142350</v>
      </c>
      <c r="J1811" s="3">
        <v>0</v>
      </c>
      <c r="K1811" s="1" t="s">
        <v>40</v>
      </c>
      <c r="L1811" s="1" t="s">
        <v>168</v>
      </c>
      <c r="M1811" s="1" t="s">
        <v>169</v>
      </c>
      <c r="N1811" s="1" t="s">
        <v>79</v>
      </c>
      <c r="O1811" s="1" t="s">
        <v>80</v>
      </c>
      <c r="P1811" s="1" t="s">
        <v>43</v>
      </c>
      <c r="Q1811" s="1" t="s">
        <v>43</v>
      </c>
      <c r="R1811" s="3">
        <v>0</v>
      </c>
      <c r="S1811" s="1" t="s">
        <v>44</v>
      </c>
      <c r="T1811" s="1" t="s">
        <v>45</v>
      </c>
      <c r="U1811" s="1" t="s">
        <v>289</v>
      </c>
      <c r="V1811" s="1" t="s">
        <v>46</v>
      </c>
      <c r="W1811" s="1" t="s">
        <v>81</v>
      </c>
      <c r="X1811" s="1" t="s">
        <v>290</v>
      </c>
      <c r="Y1811" s="1" t="s">
        <v>83</v>
      </c>
      <c r="Z1811" s="1" t="s">
        <v>219</v>
      </c>
      <c r="AA1811" s="1" t="s">
        <v>51</v>
      </c>
      <c r="AB1811" s="1" t="s">
        <v>290</v>
      </c>
      <c r="AC1811" s="1" t="s">
        <v>37</v>
      </c>
    </row>
    <row r="1812" spans="1:29" hidden="1" x14ac:dyDescent="0.25">
      <c r="A1812" s="1" t="s">
        <v>33</v>
      </c>
      <c r="B1812" s="1" t="s">
        <v>34</v>
      </c>
      <c r="C1812" s="2">
        <v>45808</v>
      </c>
      <c r="D1812" s="1" t="s">
        <v>73</v>
      </c>
      <c r="E1812" s="1" t="s">
        <v>74</v>
      </c>
      <c r="F1812" s="1" t="s">
        <v>37</v>
      </c>
      <c r="G1812" s="1" t="s">
        <v>289</v>
      </c>
      <c r="H1812" s="1" t="s">
        <v>76</v>
      </c>
      <c r="I1812" s="3">
        <v>711750</v>
      </c>
      <c r="J1812" s="3">
        <v>0</v>
      </c>
      <c r="K1812" s="1" t="s">
        <v>40</v>
      </c>
      <c r="L1812" s="1" t="s">
        <v>113</v>
      </c>
      <c r="M1812" s="1" t="s">
        <v>114</v>
      </c>
      <c r="N1812" s="1" t="s">
        <v>79</v>
      </c>
      <c r="O1812" s="1" t="s">
        <v>80</v>
      </c>
      <c r="P1812" s="1" t="s">
        <v>43</v>
      </c>
      <c r="Q1812" s="1" t="s">
        <v>43</v>
      </c>
      <c r="R1812" s="3">
        <v>0</v>
      </c>
      <c r="S1812" s="1" t="s">
        <v>44</v>
      </c>
      <c r="T1812" s="1" t="s">
        <v>45</v>
      </c>
      <c r="U1812" s="1" t="s">
        <v>289</v>
      </c>
      <c r="V1812" s="1" t="s">
        <v>46</v>
      </c>
      <c r="W1812" s="1" t="s">
        <v>81</v>
      </c>
      <c r="X1812" s="1" t="s">
        <v>290</v>
      </c>
      <c r="Y1812" s="1" t="s">
        <v>83</v>
      </c>
      <c r="Z1812" s="1" t="s">
        <v>219</v>
      </c>
      <c r="AA1812" s="1" t="s">
        <v>51</v>
      </c>
      <c r="AB1812" s="1" t="s">
        <v>290</v>
      </c>
      <c r="AC1812" s="1" t="s">
        <v>37</v>
      </c>
    </row>
    <row r="1813" spans="1:29" hidden="1" x14ac:dyDescent="0.25">
      <c r="A1813" s="1" t="s">
        <v>33</v>
      </c>
      <c r="B1813" s="1" t="s">
        <v>34</v>
      </c>
      <c r="C1813" s="2">
        <v>45808</v>
      </c>
      <c r="D1813" s="1" t="s">
        <v>73</v>
      </c>
      <c r="E1813" s="1" t="s">
        <v>74</v>
      </c>
      <c r="F1813" s="1" t="s">
        <v>37</v>
      </c>
      <c r="G1813" s="1" t="s">
        <v>289</v>
      </c>
      <c r="H1813" s="1" t="s">
        <v>76</v>
      </c>
      <c r="I1813" s="3">
        <v>427050</v>
      </c>
      <c r="J1813" s="3">
        <v>0</v>
      </c>
      <c r="K1813" s="1" t="s">
        <v>40</v>
      </c>
      <c r="L1813" s="1" t="s">
        <v>105</v>
      </c>
      <c r="M1813" s="1" t="s">
        <v>106</v>
      </c>
      <c r="N1813" s="1" t="s">
        <v>79</v>
      </c>
      <c r="O1813" s="1" t="s">
        <v>80</v>
      </c>
      <c r="P1813" s="1" t="s">
        <v>43</v>
      </c>
      <c r="Q1813" s="1" t="s">
        <v>43</v>
      </c>
      <c r="R1813" s="3">
        <v>0</v>
      </c>
      <c r="S1813" s="1" t="s">
        <v>44</v>
      </c>
      <c r="T1813" s="1" t="s">
        <v>45</v>
      </c>
      <c r="U1813" s="1" t="s">
        <v>289</v>
      </c>
      <c r="V1813" s="1" t="s">
        <v>46</v>
      </c>
      <c r="W1813" s="1" t="s">
        <v>81</v>
      </c>
      <c r="X1813" s="1" t="s">
        <v>290</v>
      </c>
      <c r="Y1813" s="1" t="s">
        <v>83</v>
      </c>
      <c r="Z1813" s="1" t="s">
        <v>219</v>
      </c>
      <c r="AA1813" s="1" t="s">
        <v>51</v>
      </c>
      <c r="AB1813" s="1" t="s">
        <v>290</v>
      </c>
      <c r="AC1813" s="1" t="s">
        <v>37</v>
      </c>
    </row>
    <row r="1814" spans="1:29" hidden="1" x14ac:dyDescent="0.25">
      <c r="A1814" s="1" t="s">
        <v>33</v>
      </c>
      <c r="B1814" s="1" t="s">
        <v>34</v>
      </c>
      <c r="C1814" s="2">
        <v>45808</v>
      </c>
      <c r="D1814" s="1" t="s">
        <v>73</v>
      </c>
      <c r="E1814" s="1" t="s">
        <v>74</v>
      </c>
      <c r="F1814" s="1" t="s">
        <v>37</v>
      </c>
      <c r="G1814" s="1" t="s">
        <v>289</v>
      </c>
      <c r="H1814" s="1" t="s">
        <v>76</v>
      </c>
      <c r="I1814" s="3">
        <v>142350</v>
      </c>
      <c r="J1814" s="3">
        <v>0</v>
      </c>
      <c r="K1814" s="1" t="s">
        <v>40</v>
      </c>
      <c r="L1814" s="1" t="s">
        <v>148</v>
      </c>
      <c r="M1814" s="1" t="s">
        <v>149</v>
      </c>
      <c r="N1814" s="1" t="s">
        <v>79</v>
      </c>
      <c r="O1814" s="1" t="s">
        <v>80</v>
      </c>
      <c r="P1814" s="1" t="s">
        <v>43</v>
      </c>
      <c r="Q1814" s="1" t="s">
        <v>43</v>
      </c>
      <c r="R1814" s="3">
        <v>0</v>
      </c>
      <c r="S1814" s="1" t="s">
        <v>44</v>
      </c>
      <c r="T1814" s="1" t="s">
        <v>45</v>
      </c>
      <c r="U1814" s="1" t="s">
        <v>289</v>
      </c>
      <c r="V1814" s="1" t="s">
        <v>46</v>
      </c>
      <c r="W1814" s="1" t="s">
        <v>81</v>
      </c>
      <c r="X1814" s="1" t="s">
        <v>290</v>
      </c>
      <c r="Y1814" s="1" t="s">
        <v>83</v>
      </c>
      <c r="Z1814" s="1" t="s">
        <v>219</v>
      </c>
      <c r="AA1814" s="1" t="s">
        <v>51</v>
      </c>
      <c r="AB1814" s="1" t="s">
        <v>290</v>
      </c>
      <c r="AC1814" s="1" t="s">
        <v>37</v>
      </c>
    </row>
    <row r="1815" spans="1:29" hidden="1" x14ac:dyDescent="0.25">
      <c r="A1815" s="1" t="s">
        <v>33</v>
      </c>
      <c r="B1815" s="1" t="s">
        <v>34</v>
      </c>
      <c r="C1815" s="2">
        <v>45808</v>
      </c>
      <c r="D1815" s="1" t="s">
        <v>73</v>
      </c>
      <c r="E1815" s="1" t="s">
        <v>74</v>
      </c>
      <c r="F1815" s="1" t="s">
        <v>37</v>
      </c>
      <c r="G1815" s="1" t="s">
        <v>289</v>
      </c>
      <c r="H1815" s="1" t="s">
        <v>76</v>
      </c>
      <c r="I1815" s="3">
        <v>616850</v>
      </c>
      <c r="J1815" s="3">
        <v>0</v>
      </c>
      <c r="K1815" s="1" t="s">
        <v>40</v>
      </c>
      <c r="L1815" s="1" t="s">
        <v>125</v>
      </c>
      <c r="M1815" s="1" t="s">
        <v>126</v>
      </c>
      <c r="N1815" s="1" t="s">
        <v>79</v>
      </c>
      <c r="O1815" s="1" t="s">
        <v>80</v>
      </c>
      <c r="P1815" s="1" t="s">
        <v>43</v>
      </c>
      <c r="Q1815" s="1" t="s">
        <v>43</v>
      </c>
      <c r="R1815" s="3">
        <v>0</v>
      </c>
      <c r="S1815" s="1" t="s">
        <v>44</v>
      </c>
      <c r="T1815" s="1" t="s">
        <v>45</v>
      </c>
      <c r="U1815" s="1" t="s">
        <v>289</v>
      </c>
      <c r="V1815" s="1" t="s">
        <v>46</v>
      </c>
      <c r="W1815" s="1" t="s">
        <v>81</v>
      </c>
      <c r="X1815" s="1" t="s">
        <v>290</v>
      </c>
      <c r="Y1815" s="1" t="s">
        <v>83</v>
      </c>
      <c r="Z1815" s="1" t="s">
        <v>219</v>
      </c>
      <c r="AA1815" s="1" t="s">
        <v>51</v>
      </c>
      <c r="AB1815" s="1" t="s">
        <v>290</v>
      </c>
      <c r="AC1815" s="1" t="s">
        <v>37</v>
      </c>
    </row>
    <row r="1816" spans="1:29" hidden="1" x14ac:dyDescent="0.25">
      <c r="A1816" s="1" t="s">
        <v>33</v>
      </c>
      <c r="B1816" s="1" t="s">
        <v>34</v>
      </c>
      <c r="C1816" s="2">
        <v>45808</v>
      </c>
      <c r="D1816" s="1" t="s">
        <v>73</v>
      </c>
      <c r="E1816" s="1" t="s">
        <v>74</v>
      </c>
      <c r="F1816" s="1" t="s">
        <v>37</v>
      </c>
      <c r="G1816" s="1" t="s">
        <v>289</v>
      </c>
      <c r="H1816" s="1" t="s">
        <v>76</v>
      </c>
      <c r="I1816" s="3">
        <v>569400</v>
      </c>
      <c r="J1816" s="3">
        <v>0</v>
      </c>
      <c r="K1816" s="1" t="s">
        <v>40</v>
      </c>
      <c r="L1816" s="1" t="s">
        <v>297</v>
      </c>
      <c r="M1816" s="1" t="s">
        <v>298</v>
      </c>
      <c r="N1816" s="1" t="s">
        <v>79</v>
      </c>
      <c r="O1816" s="1" t="s">
        <v>80</v>
      </c>
      <c r="P1816" s="1" t="s">
        <v>43</v>
      </c>
      <c r="Q1816" s="1" t="s">
        <v>43</v>
      </c>
      <c r="R1816" s="3">
        <v>0</v>
      </c>
      <c r="S1816" s="1" t="s">
        <v>44</v>
      </c>
      <c r="T1816" s="1" t="s">
        <v>45</v>
      </c>
      <c r="U1816" s="1" t="s">
        <v>289</v>
      </c>
      <c r="V1816" s="1" t="s">
        <v>46</v>
      </c>
      <c r="W1816" s="1" t="s">
        <v>81</v>
      </c>
      <c r="X1816" s="1" t="s">
        <v>290</v>
      </c>
      <c r="Y1816" s="1" t="s">
        <v>83</v>
      </c>
      <c r="Z1816" s="1" t="s">
        <v>219</v>
      </c>
      <c r="AA1816" s="1" t="s">
        <v>51</v>
      </c>
      <c r="AB1816" s="1" t="s">
        <v>290</v>
      </c>
      <c r="AC1816" s="1" t="s">
        <v>37</v>
      </c>
    </row>
    <row r="1817" spans="1:29" hidden="1" x14ac:dyDescent="0.25">
      <c r="A1817" s="1" t="s">
        <v>33</v>
      </c>
      <c r="B1817" s="1" t="s">
        <v>34</v>
      </c>
      <c r="C1817" s="2">
        <v>45808</v>
      </c>
      <c r="D1817" s="1" t="s">
        <v>73</v>
      </c>
      <c r="E1817" s="1" t="s">
        <v>74</v>
      </c>
      <c r="F1817" s="1" t="s">
        <v>37</v>
      </c>
      <c r="G1817" s="1" t="s">
        <v>289</v>
      </c>
      <c r="H1817" s="1" t="s">
        <v>76</v>
      </c>
      <c r="I1817" s="3">
        <v>47450</v>
      </c>
      <c r="J1817" s="3">
        <v>0</v>
      </c>
      <c r="K1817" s="1" t="s">
        <v>40</v>
      </c>
      <c r="L1817" s="1" t="s">
        <v>309</v>
      </c>
      <c r="M1817" s="1" t="s">
        <v>310</v>
      </c>
      <c r="N1817" s="1" t="s">
        <v>79</v>
      </c>
      <c r="O1817" s="1" t="s">
        <v>80</v>
      </c>
      <c r="P1817" s="1" t="s">
        <v>43</v>
      </c>
      <c r="Q1817" s="1" t="s">
        <v>43</v>
      </c>
      <c r="R1817" s="3">
        <v>0</v>
      </c>
      <c r="S1817" s="1" t="s">
        <v>44</v>
      </c>
      <c r="T1817" s="1" t="s">
        <v>45</v>
      </c>
      <c r="U1817" s="1" t="s">
        <v>289</v>
      </c>
      <c r="V1817" s="1" t="s">
        <v>46</v>
      </c>
      <c r="W1817" s="1" t="s">
        <v>81</v>
      </c>
      <c r="X1817" s="1" t="s">
        <v>290</v>
      </c>
      <c r="Y1817" s="1" t="s">
        <v>83</v>
      </c>
      <c r="Z1817" s="1" t="s">
        <v>219</v>
      </c>
      <c r="AA1817" s="1" t="s">
        <v>51</v>
      </c>
      <c r="AB1817" s="1" t="s">
        <v>290</v>
      </c>
      <c r="AC1817" s="1" t="s">
        <v>37</v>
      </c>
    </row>
    <row r="1818" spans="1:29" hidden="1" x14ac:dyDescent="0.25">
      <c r="A1818" s="1" t="s">
        <v>33</v>
      </c>
      <c r="B1818" s="1" t="s">
        <v>34</v>
      </c>
      <c r="C1818" s="2">
        <v>45808</v>
      </c>
      <c r="D1818" s="1" t="s">
        <v>73</v>
      </c>
      <c r="E1818" s="1" t="s">
        <v>74</v>
      </c>
      <c r="F1818" s="1" t="s">
        <v>37</v>
      </c>
      <c r="G1818" s="1" t="s">
        <v>289</v>
      </c>
      <c r="H1818" s="1" t="s">
        <v>76</v>
      </c>
      <c r="I1818" s="3">
        <v>237250</v>
      </c>
      <c r="J1818" s="3">
        <v>0</v>
      </c>
      <c r="K1818" s="1" t="s">
        <v>40</v>
      </c>
      <c r="L1818" s="1" t="s">
        <v>287</v>
      </c>
      <c r="M1818" s="1" t="s">
        <v>288</v>
      </c>
      <c r="N1818" s="1" t="s">
        <v>79</v>
      </c>
      <c r="O1818" s="1" t="s">
        <v>80</v>
      </c>
      <c r="P1818" s="1" t="s">
        <v>43</v>
      </c>
      <c r="Q1818" s="1" t="s">
        <v>43</v>
      </c>
      <c r="R1818" s="3">
        <v>0</v>
      </c>
      <c r="S1818" s="1" t="s">
        <v>44</v>
      </c>
      <c r="T1818" s="1" t="s">
        <v>45</v>
      </c>
      <c r="U1818" s="1" t="s">
        <v>289</v>
      </c>
      <c r="V1818" s="1" t="s">
        <v>46</v>
      </c>
      <c r="W1818" s="1" t="s">
        <v>81</v>
      </c>
      <c r="X1818" s="1" t="s">
        <v>290</v>
      </c>
      <c r="Y1818" s="1" t="s">
        <v>83</v>
      </c>
      <c r="Z1818" s="1" t="s">
        <v>219</v>
      </c>
      <c r="AA1818" s="1" t="s">
        <v>51</v>
      </c>
      <c r="AB1818" s="1" t="s">
        <v>290</v>
      </c>
      <c r="AC1818" s="1" t="s">
        <v>37</v>
      </c>
    </row>
    <row r="1819" spans="1:29" hidden="1" x14ac:dyDescent="0.25">
      <c r="A1819" s="1" t="s">
        <v>33</v>
      </c>
      <c r="B1819" s="1" t="s">
        <v>34</v>
      </c>
      <c r="C1819" s="2">
        <v>45808</v>
      </c>
      <c r="D1819" s="1" t="s">
        <v>73</v>
      </c>
      <c r="E1819" s="1" t="s">
        <v>74</v>
      </c>
      <c r="F1819" s="1" t="s">
        <v>37</v>
      </c>
      <c r="G1819" s="1" t="s">
        <v>289</v>
      </c>
      <c r="H1819" s="1" t="s">
        <v>76</v>
      </c>
      <c r="I1819" s="3">
        <v>142350</v>
      </c>
      <c r="J1819" s="3">
        <v>0</v>
      </c>
      <c r="K1819" s="1" t="s">
        <v>40</v>
      </c>
      <c r="L1819" s="1" t="s">
        <v>246</v>
      </c>
      <c r="M1819" s="1" t="s">
        <v>247</v>
      </c>
      <c r="N1819" s="1" t="s">
        <v>79</v>
      </c>
      <c r="O1819" s="1" t="s">
        <v>80</v>
      </c>
      <c r="P1819" s="1" t="s">
        <v>43</v>
      </c>
      <c r="Q1819" s="1" t="s">
        <v>43</v>
      </c>
      <c r="R1819" s="3">
        <v>0</v>
      </c>
      <c r="S1819" s="1" t="s">
        <v>44</v>
      </c>
      <c r="T1819" s="1" t="s">
        <v>45</v>
      </c>
      <c r="U1819" s="1" t="s">
        <v>289</v>
      </c>
      <c r="V1819" s="1" t="s">
        <v>46</v>
      </c>
      <c r="W1819" s="1" t="s">
        <v>81</v>
      </c>
      <c r="X1819" s="1" t="s">
        <v>290</v>
      </c>
      <c r="Y1819" s="1" t="s">
        <v>83</v>
      </c>
      <c r="Z1819" s="1" t="s">
        <v>219</v>
      </c>
      <c r="AA1819" s="1" t="s">
        <v>51</v>
      </c>
      <c r="AB1819" s="1" t="s">
        <v>290</v>
      </c>
      <c r="AC1819" s="1" t="s">
        <v>37</v>
      </c>
    </row>
    <row r="1820" spans="1:29" hidden="1" x14ac:dyDescent="0.25">
      <c r="A1820" s="1" t="s">
        <v>33</v>
      </c>
      <c r="B1820" s="1" t="s">
        <v>34</v>
      </c>
      <c r="C1820" s="2">
        <v>45808</v>
      </c>
      <c r="D1820" s="1" t="s">
        <v>73</v>
      </c>
      <c r="E1820" s="1" t="s">
        <v>74</v>
      </c>
      <c r="F1820" s="1" t="s">
        <v>37</v>
      </c>
      <c r="G1820" s="1" t="s">
        <v>289</v>
      </c>
      <c r="H1820" s="1" t="s">
        <v>76</v>
      </c>
      <c r="I1820" s="3">
        <v>379600</v>
      </c>
      <c r="J1820" s="3">
        <v>0</v>
      </c>
      <c r="K1820" s="1" t="s">
        <v>40</v>
      </c>
      <c r="L1820" s="1" t="s">
        <v>303</v>
      </c>
      <c r="M1820" s="1" t="s">
        <v>304</v>
      </c>
      <c r="N1820" s="1" t="s">
        <v>295</v>
      </c>
      <c r="O1820" s="1" t="s">
        <v>296</v>
      </c>
      <c r="P1820" s="1" t="s">
        <v>43</v>
      </c>
      <c r="Q1820" s="1" t="s">
        <v>43</v>
      </c>
      <c r="R1820" s="3">
        <v>0</v>
      </c>
      <c r="S1820" s="1" t="s">
        <v>44</v>
      </c>
      <c r="T1820" s="1" t="s">
        <v>45</v>
      </c>
      <c r="U1820" s="1" t="s">
        <v>289</v>
      </c>
      <c r="V1820" s="1" t="s">
        <v>46</v>
      </c>
      <c r="W1820" s="1" t="s">
        <v>81</v>
      </c>
      <c r="X1820" s="1" t="s">
        <v>290</v>
      </c>
      <c r="Y1820" s="1" t="s">
        <v>83</v>
      </c>
      <c r="Z1820" s="1" t="s">
        <v>219</v>
      </c>
      <c r="AA1820" s="1" t="s">
        <v>51</v>
      </c>
      <c r="AB1820" s="1" t="s">
        <v>290</v>
      </c>
      <c r="AC1820" s="1" t="s">
        <v>37</v>
      </c>
    </row>
    <row r="1821" spans="1:29" hidden="1" x14ac:dyDescent="0.25">
      <c r="A1821" s="1" t="s">
        <v>33</v>
      </c>
      <c r="B1821" s="1" t="s">
        <v>34</v>
      </c>
      <c r="C1821" s="2">
        <v>45808</v>
      </c>
      <c r="D1821" s="1" t="s">
        <v>73</v>
      </c>
      <c r="E1821" s="1" t="s">
        <v>74</v>
      </c>
      <c r="F1821" s="1" t="s">
        <v>37</v>
      </c>
      <c r="G1821" s="1" t="s">
        <v>289</v>
      </c>
      <c r="H1821" s="1" t="s">
        <v>76</v>
      </c>
      <c r="I1821" s="3">
        <v>785573</v>
      </c>
      <c r="J1821" s="3">
        <v>0</v>
      </c>
      <c r="K1821" s="1" t="s">
        <v>40</v>
      </c>
      <c r="L1821" s="1" t="s">
        <v>277</v>
      </c>
      <c r="M1821" s="1" t="s">
        <v>278</v>
      </c>
      <c r="N1821" s="1" t="s">
        <v>89</v>
      </c>
      <c r="O1821" s="1" t="s">
        <v>90</v>
      </c>
      <c r="P1821" s="1" t="s">
        <v>43</v>
      </c>
      <c r="Q1821" s="1" t="s">
        <v>43</v>
      </c>
      <c r="R1821" s="3">
        <v>0</v>
      </c>
      <c r="S1821" s="1" t="s">
        <v>44</v>
      </c>
      <c r="T1821" s="1" t="s">
        <v>45</v>
      </c>
      <c r="U1821" s="1" t="s">
        <v>289</v>
      </c>
      <c r="V1821" s="1" t="s">
        <v>46</v>
      </c>
      <c r="W1821" s="1" t="s">
        <v>81</v>
      </c>
      <c r="X1821" s="1" t="s">
        <v>290</v>
      </c>
      <c r="Y1821" s="1" t="s">
        <v>83</v>
      </c>
      <c r="Z1821" s="1" t="s">
        <v>219</v>
      </c>
      <c r="AA1821" s="1" t="s">
        <v>51</v>
      </c>
      <c r="AB1821" s="1" t="s">
        <v>290</v>
      </c>
      <c r="AC1821" s="1" t="s">
        <v>37</v>
      </c>
    </row>
    <row r="1822" spans="1:29" x14ac:dyDescent="0.25">
      <c r="A1822" s="1" t="s">
        <v>33</v>
      </c>
      <c r="B1822" s="1" t="s">
        <v>34</v>
      </c>
      <c r="C1822" s="2">
        <v>45779</v>
      </c>
      <c r="D1822" s="1" t="s">
        <v>35</v>
      </c>
      <c r="E1822" s="1" t="s">
        <v>36</v>
      </c>
      <c r="F1822" s="1" t="s">
        <v>37</v>
      </c>
      <c r="G1822" s="1" t="s">
        <v>338</v>
      </c>
      <c r="H1822" s="1" t="s">
        <v>339</v>
      </c>
      <c r="I1822" s="3">
        <v>0</v>
      </c>
      <c r="J1822" s="54">
        <v>143578</v>
      </c>
      <c r="K1822" s="1" t="s">
        <v>40</v>
      </c>
      <c r="L1822" s="1" t="s">
        <v>340</v>
      </c>
      <c r="M1822" s="1" t="s">
        <v>341</v>
      </c>
      <c r="N1822" s="1" t="s">
        <v>37</v>
      </c>
      <c r="O1822" s="1" t="s">
        <v>43</v>
      </c>
      <c r="P1822" s="1" t="s">
        <v>43</v>
      </c>
      <c r="Q1822" s="1" t="s">
        <v>43</v>
      </c>
      <c r="R1822" s="3">
        <v>0</v>
      </c>
      <c r="S1822" s="1" t="s">
        <v>44</v>
      </c>
      <c r="T1822" s="1" t="s">
        <v>45</v>
      </c>
      <c r="U1822" s="1" t="s">
        <v>338</v>
      </c>
      <c r="V1822" s="1" t="s">
        <v>46</v>
      </c>
      <c r="W1822" s="1" t="s">
        <v>47</v>
      </c>
      <c r="X1822" s="1" t="s">
        <v>342</v>
      </c>
      <c r="Y1822" s="1" t="s">
        <v>49</v>
      </c>
      <c r="Z1822" s="1" t="s">
        <v>50</v>
      </c>
      <c r="AA1822" s="1" t="s">
        <v>51</v>
      </c>
      <c r="AB1822" s="1" t="s">
        <v>342</v>
      </c>
      <c r="AC1822" s="1" t="s">
        <v>37</v>
      </c>
    </row>
    <row r="1823" spans="1:29" x14ac:dyDescent="0.25">
      <c r="A1823" s="1" t="s">
        <v>33</v>
      </c>
      <c r="B1823" s="1" t="s">
        <v>34</v>
      </c>
      <c r="C1823" s="2">
        <v>45779</v>
      </c>
      <c r="D1823" s="1" t="s">
        <v>35</v>
      </c>
      <c r="E1823" s="1" t="s">
        <v>36</v>
      </c>
      <c r="F1823" s="1" t="s">
        <v>37</v>
      </c>
      <c r="G1823" s="1" t="s">
        <v>343</v>
      </c>
      <c r="H1823" s="1" t="s">
        <v>344</v>
      </c>
      <c r="I1823" s="3">
        <v>0</v>
      </c>
      <c r="J1823" s="54">
        <v>47860</v>
      </c>
      <c r="K1823" s="1" t="s">
        <v>40</v>
      </c>
      <c r="L1823" s="1" t="s">
        <v>340</v>
      </c>
      <c r="M1823" s="1" t="s">
        <v>341</v>
      </c>
      <c r="N1823" s="1" t="s">
        <v>37</v>
      </c>
      <c r="O1823" s="1" t="s">
        <v>43</v>
      </c>
      <c r="P1823" s="1" t="s">
        <v>43</v>
      </c>
      <c r="Q1823" s="1" t="s">
        <v>43</v>
      </c>
      <c r="R1823" s="3">
        <v>0</v>
      </c>
      <c r="S1823" s="1" t="s">
        <v>44</v>
      </c>
      <c r="T1823" s="1" t="s">
        <v>45</v>
      </c>
      <c r="U1823" s="1" t="s">
        <v>343</v>
      </c>
      <c r="V1823" s="1" t="s">
        <v>46</v>
      </c>
      <c r="W1823" s="1" t="s">
        <v>47</v>
      </c>
      <c r="X1823" s="1" t="s">
        <v>345</v>
      </c>
      <c r="Y1823" s="1" t="s">
        <v>49</v>
      </c>
      <c r="Z1823" s="1" t="s">
        <v>50</v>
      </c>
      <c r="AA1823" s="1" t="s">
        <v>51</v>
      </c>
      <c r="AB1823" s="1" t="s">
        <v>345</v>
      </c>
      <c r="AC1823" s="1" t="s">
        <v>37</v>
      </c>
    </row>
    <row r="1824" spans="1:29" x14ac:dyDescent="0.25">
      <c r="A1824" s="1" t="s">
        <v>33</v>
      </c>
      <c r="B1824" s="1" t="s">
        <v>34</v>
      </c>
      <c r="C1824" s="2">
        <v>45779</v>
      </c>
      <c r="D1824" s="1" t="s">
        <v>35</v>
      </c>
      <c r="E1824" s="1" t="s">
        <v>36</v>
      </c>
      <c r="F1824" s="1" t="s">
        <v>37</v>
      </c>
      <c r="G1824" s="1" t="s">
        <v>346</v>
      </c>
      <c r="H1824" s="1" t="s">
        <v>347</v>
      </c>
      <c r="I1824" s="3">
        <v>0</v>
      </c>
      <c r="J1824" s="54">
        <v>142350</v>
      </c>
      <c r="K1824" s="1" t="s">
        <v>40</v>
      </c>
      <c r="L1824" s="1" t="s">
        <v>340</v>
      </c>
      <c r="M1824" s="1" t="s">
        <v>341</v>
      </c>
      <c r="N1824" s="1" t="s">
        <v>37</v>
      </c>
      <c r="O1824" s="1" t="s">
        <v>43</v>
      </c>
      <c r="P1824" s="1" t="s">
        <v>43</v>
      </c>
      <c r="Q1824" s="1" t="s">
        <v>43</v>
      </c>
      <c r="R1824" s="3">
        <v>0</v>
      </c>
      <c r="S1824" s="1" t="s">
        <v>44</v>
      </c>
      <c r="T1824" s="1" t="s">
        <v>45</v>
      </c>
      <c r="U1824" s="1" t="s">
        <v>346</v>
      </c>
      <c r="V1824" s="1" t="s">
        <v>46</v>
      </c>
      <c r="W1824" s="1" t="s">
        <v>47</v>
      </c>
      <c r="X1824" s="1" t="s">
        <v>348</v>
      </c>
      <c r="Y1824" s="1" t="s">
        <v>49</v>
      </c>
      <c r="Z1824" s="1" t="s">
        <v>50</v>
      </c>
      <c r="AA1824" s="1" t="s">
        <v>51</v>
      </c>
      <c r="AB1824" s="1" t="s">
        <v>348</v>
      </c>
      <c r="AC1824" s="1" t="s">
        <v>37</v>
      </c>
    </row>
    <row r="1825" spans="1:29" x14ac:dyDescent="0.25">
      <c r="A1825" s="1" t="s">
        <v>33</v>
      </c>
      <c r="B1825" s="1" t="s">
        <v>34</v>
      </c>
      <c r="C1825" s="2">
        <v>45782</v>
      </c>
      <c r="D1825" s="1" t="s">
        <v>35</v>
      </c>
      <c r="E1825" s="1" t="s">
        <v>36</v>
      </c>
      <c r="F1825" s="1" t="s">
        <v>37</v>
      </c>
      <c r="G1825" s="1" t="s">
        <v>335</v>
      </c>
      <c r="H1825" s="1" t="s">
        <v>336</v>
      </c>
      <c r="I1825" s="3">
        <v>0</v>
      </c>
      <c r="J1825" s="54">
        <v>142350</v>
      </c>
      <c r="K1825" s="1" t="s">
        <v>40</v>
      </c>
      <c r="L1825" s="1" t="s">
        <v>54</v>
      </c>
      <c r="M1825" s="1" t="s">
        <v>55</v>
      </c>
      <c r="N1825" s="1" t="s">
        <v>37</v>
      </c>
      <c r="O1825" s="1" t="s">
        <v>43</v>
      </c>
      <c r="P1825" s="1" t="s">
        <v>43</v>
      </c>
      <c r="Q1825" s="1" t="s">
        <v>43</v>
      </c>
      <c r="R1825" s="3">
        <v>0</v>
      </c>
      <c r="S1825" s="1" t="s">
        <v>44</v>
      </c>
      <c r="T1825" s="1" t="s">
        <v>45</v>
      </c>
      <c r="U1825" s="1" t="s">
        <v>335</v>
      </c>
      <c r="V1825" s="1" t="s">
        <v>46</v>
      </c>
      <c r="W1825" s="1" t="s">
        <v>47</v>
      </c>
      <c r="X1825" s="1" t="s">
        <v>337</v>
      </c>
      <c r="Y1825" s="1" t="s">
        <v>49</v>
      </c>
      <c r="Z1825" s="1" t="s">
        <v>50</v>
      </c>
      <c r="AA1825" s="1" t="s">
        <v>51</v>
      </c>
      <c r="AB1825" s="1" t="s">
        <v>337</v>
      </c>
      <c r="AC1825" s="1" t="s">
        <v>37</v>
      </c>
    </row>
    <row r="1826" spans="1:29" x14ac:dyDescent="0.25">
      <c r="A1826" s="1" t="s">
        <v>33</v>
      </c>
      <c r="B1826" s="1" t="s">
        <v>34</v>
      </c>
      <c r="C1826" s="2">
        <v>45784</v>
      </c>
      <c r="D1826" s="1" t="s">
        <v>35</v>
      </c>
      <c r="E1826" s="1" t="s">
        <v>36</v>
      </c>
      <c r="F1826" s="1" t="s">
        <v>37</v>
      </c>
      <c r="G1826" s="1" t="s">
        <v>329</v>
      </c>
      <c r="H1826" s="1" t="s">
        <v>330</v>
      </c>
      <c r="I1826" s="3">
        <v>0</v>
      </c>
      <c r="J1826" s="54">
        <v>380155</v>
      </c>
      <c r="K1826" s="1" t="s">
        <v>40</v>
      </c>
      <c r="L1826" s="1" t="s">
        <v>214</v>
      </c>
      <c r="M1826" s="1" t="s">
        <v>215</v>
      </c>
      <c r="N1826" s="1" t="s">
        <v>37</v>
      </c>
      <c r="O1826" s="1" t="s">
        <v>43</v>
      </c>
      <c r="P1826" s="1" t="s">
        <v>43</v>
      </c>
      <c r="Q1826" s="1" t="s">
        <v>43</v>
      </c>
      <c r="R1826" s="3">
        <v>0</v>
      </c>
      <c r="S1826" s="1" t="s">
        <v>44</v>
      </c>
      <c r="T1826" s="1" t="s">
        <v>45</v>
      </c>
      <c r="U1826" s="1" t="s">
        <v>329</v>
      </c>
      <c r="V1826" s="1" t="s">
        <v>46</v>
      </c>
      <c r="W1826" s="1" t="s">
        <v>47</v>
      </c>
      <c r="X1826" s="1" t="s">
        <v>331</v>
      </c>
      <c r="Y1826" s="1" t="s">
        <v>49</v>
      </c>
      <c r="Z1826" s="1" t="s">
        <v>50</v>
      </c>
      <c r="AA1826" s="1" t="s">
        <v>51</v>
      </c>
      <c r="AB1826" s="1" t="s">
        <v>331</v>
      </c>
      <c r="AC1826" s="1" t="s">
        <v>37</v>
      </c>
    </row>
    <row r="1827" spans="1:29" x14ac:dyDescent="0.25">
      <c r="A1827" s="1" t="s">
        <v>33</v>
      </c>
      <c r="B1827" s="1" t="s">
        <v>34</v>
      </c>
      <c r="C1827" s="2">
        <v>45784</v>
      </c>
      <c r="D1827" s="1" t="s">
        <v>35</v>
      </c>
      <c r="E1827" s="1" t="s">
        <v>36</v>
      </c>
      <c r="F1827" s="1" t="s">
        <v>37</v>
      </c>
      <c r="G1827" s="1" t="s">
        <v>332</v>
      </c>
      <c r="H1827" s="1" t="s">
        <v>333</v>
      </c>
      <c r="I1827" s="3">
        <v>0</v>
      </c>
      <c r="J1827" s="54">
        <v>142350</v>
      </c>
      <c r="K1827" s="1" t="s">
        <v>40</v>
      </c>
      <c r="L1827" s="1" t="s">
        <v>62</v>
      </c>
      <c r="M1827" s="1" t="s">
        <v>63</v>
      </c>
      <c r="N1827" s="1" t="s">
        <v>37</v>
      </c>
      <c r="O1827" s="1" t="s">
        <v>43</v>
      </c>
      <c r="P1827" s="1" t="s">
        <v>43</v>
      </c>
      <c r="Q1827" s="1" t="s">
        <v>43</v>
      </c>
      <c r="R1827" s="3">
        <v>0</v>
      </c>
      <c r="S1827" s="1" t="s">
        <v>44</v>
      </c>
      <c r="T1827" s="1" t="s">
        <v>45</v>
      </c>
      <c r="U1827" s="1" t="s">
        <v>332</v>
      </c>
      <c r="V1827" s="1" t="s">
        <v>46</v>
      </c>
      <c r="W1827" s="1" t="s">
        <v>47</v>
      </c>
      <c r="X1827" s="1" t="s">
        <v>334</v>
      </c>
      <c r="Y1827" s="1" t="s">
        <v>49</v>
      </c>
      <c r="Z1827" s="1" t="s">
        <v>50</v>
      </c>
      <c r="AA1827" s="1" t="s">
        <v>51</v>
      </c>
      <c r="AB1827" s="1" t="s">
        <v>334</v>
      </c>
      <c r="AC1827" s="1" t="s">
        <v>37</v>
      </c>
    </row>
    <row r="1828" spans="1:29" x14ac:dyDescent="0.25">
      <c r="A1828" s="1" t="s">
        <v>33</v>
      </c>
      <c r="B1828" s="1" t="s">
        <v>34</v>
      </c>
      <c r="C1828" s="2">
        <v>45785</v>
      </c>
      <c r="D1828" s="1" t="s">
        <v>35</v>
      </c>
      <c r="E1828" s="1" t="s">
        <v>36</v>
      </c>
      <c r="F1828" s="1" t="s">
        <v>37</v>
      </c>
      <c r="G1828" s="1" t="s">
        <v>323</v>
      </c>
      <c r="H1828" s="1" t="s">
        <v>324</v>
      </c>
      <c r="I1828" s="3">
        <v>0</v>
      </c>
      <c r="J1828" s="54">
        <v>47450</v>
      </c>
      <c r="K1828" s="1" t="s">
        <v>40</v>
      </c>
      <c r="L1828" s="1" t="s">
        <v>214</v>
      </c>
      <c r="M1828" s="1" t="s">
        <v>215</v>
      </c>
      <c r="N1828" s="1" t="s">
        <v>37</v>
      </c>
      <c r="O1828" s="1" t="s">
        <v>43</v>
      </c>
      <c r="P1828" s="1" t="s">
        <v>43</v>
      </c>
      <c r="Q1828" s="1" t="s">
        <v>43</v>
      </c>
      <c r="R1828" s="3">
        <v>0</v>
      </c>
      <c r="S1828" s="1" t="s">
        <v>44</v>
      </c>
      <c r="T1828" s="1" t="s">
        <v>45</v>
      </c>
      <c r="U1828" s="1" t="s">
        <v>323</v>
      </c>
      <c r="V1828" s="1" t="s">
        <v>46</v>
      </c>
      <c r="W1828" s="1" t="s">
        <v>47</v>
      </c>
      <c r="X1828" s="1" t="s">
        <v>325</v>
      </c>
      <c r="Y1828" s="1" t="s">
        <v>49</v>
      </c>
      <c r="Z1828" s="1" t="s">
        <v>50</v>
      </c>
      <c r="AA1828" s="1" t="s">
        <v>51</v>
      </c>
      <c r="AB1828" s="1" t="s">
        <v>325</v>
      </c>
      <c r="AC1828" s="1" t="s">
        <v>37</v>
      </c>
    </row>
    <row r="1829" spans="1:29" x14ac:dyDescent="0.25">
      <c r="A1829" s="1" t="s">
        <v>33</v>
      </c>
      <c r="B1829" s="1" t="s">
        <v>34</v>
      </c>
      <c r="C1829" s="2">
        <v>45785</v>
      </c>
      <c r="D1829" s="1" t="s">
        <v>35</v>
      </c>
      <c r="E1829" s="1" t="s">
        <v>36</v>
      </c>
      <c r="F1829" s="1" t="s">
        <v>37</v>
      </c>
      <c r="G1829" s="1" t="s">
        <v>326</v>
      </c>
      <c r="H1829" s="1" t="s">
        <v>327</v>
      </c>
      <c r="I1829" s="3">
        <v>0</v>
      </c>
      <c r="J1829" s="54">
        <v>720066</v>
      </c>
      <c r="K1829" s="1" t="s">
        <v>40</v>
      </c>
      <c r="L1829" s="1" t="s">
        <v>214</v>
      </c>
      <c r="M1829" s="1" t="s">
        <v>215</v>
      </c>
      <c r="N1829" s="1" t="s">
        <v>37</v>
      </c>
      <c r="O1829" s="1" t="s">
        <v>43</v>
      </c>
      <c r="P1829" s="1" t="s">
        <v>43</v>
      </c>
      <c r="Q1829" s="1" t="s">
        <v>43</v>
      </c>
      <c r="R1829" s="3">
        <v>0</v>
      </c>
      <c r="S1829" s="1" t="s">
        <v>44</v>
      </c>
      <c r="T1829" s="1" t="s">
        <v>45</v>
      </c>
      <c r="U1829" s="1" t="s">
        <v>326</v>
      </c>
      <c r="V1829" s="1" t="s">
        <v>46</v>
      </c>
      <c r="W1829" s="1" t="s">
        <v>47</v>
      </c>
      <c r="X1829" s="1" t="s">
        <v>328</v>
      </c>
      <c r="Y1829" s="1" t="s">
        <v>49</v>
      </c>
      <c r="Z1829" s="1" t="s">
        <v>50</v>
      </c>
      <c r="AA1829" s="1" t="s">
        <v>51</v>
      </c>
      <c r="AB1829" s="1" t="s">
        <v>328</v>
      </c>
      <c r="AC1829" s="1" t="s">
        <v>37</v>
      </c>
    </row>
    <row r="1830" spans="1:29" x14ac:dyDescent="0.25">
      <c r="A1830" s="1" t="s">
        <v>33</v>
      </c>
      <c r="B1830" s="1" t="s">
        <v>34</v>
      </c>
      <c r="C1830" s="2">
        <v>45786</v>
      </c>
      <c r="D1830" s="1" t="s">
        <v>35</v>
      </c>
      <c r="E1830" s="1" t="s">
        <v>36</v>
      </c>
      <c r="F1830" s="1" t="s">
        <v>37</v>
      </c>
      <c r="G1830" s="1" t="s">
        <v>320</v>
      </c>
      <c r="H1830" s="1" t="s">
        <v>321</v>
      </c>
      <c r="I1830" s="3">
        <v>0</v>
      </c>
      <c r="J1830" s="54">
        <v>919887</v>
      </c>
      <c r="K1830" s="1" t="s">
        <v>40</v>
      </c>
      <c r="L1830" s="1" t="s">
        <v>206</v>
      </c>
      <c r="M1830" s="1" t="s">
        <v>207</v>
      </c>
      <c r="N1830" s="1" t="s">
        <v>37</v>
      </c>
      <c r="O1830" s="1" t="s">
        <v>43</v>
      </c>
      <c r="P1830" s="1" t="s">
        <v>43</v>
      </c>
      <c r="Q1830" s="1" t="s">
        <v>43</v>
      </c>
      <c r="R1830" s="3">
        <v>0</v>
      </c>
      <c r="S1830" s="1" t="s">
        <v>44</v>
      </c>
      <c r="T1830" s="1" t="s">
        <v>45</v>
      </c>
      <c r="U1830" s="1" t="s">
        <v>320</v>
      </c>
      <c r="V1830" s="1" t="s">
        <v>46</v>
      </c>
      <c r="W1830" s="1" t="s">
        <v>47</v>
      </c>
      <c r="X1830" s="1" t="s">
        <v>322</v>
      </c>
      <c r="Y1830" s="1" t="s">
        <v>49</v>
      </c>
      <c r="Z1830" s="1" t="s">
        <v>50</v>
      </c>
      <c r="AA1830" s="1" t="s">
        <v>51</v>
      </c>
      <c r="AB1830" s="1" t="s">
        <v>322</v>
      </c>
      <c r="AC1830" s="1" t="s">
        <v>37</v>
      </c>
    </row>
    <row r="1831" spans="1:29" x14ac:dyDescent="0.25">
      <c r="A1831" s="1" t="s">
        <v>33</v>
      </c>
      <c r="B1831" s="1" t="s">
        <v>34</v>
      </c>
      <c r="C1831" s="2">
        <v>45798</v>
      </c>
      <c r="D1831" s="1" t="s">
        <v>35</v>
      </c>
      <c r="E1831" s="1" t="s">
        <v>36</v>
      </c>
      <c r="F1831" s="1" t="s">
        <v>37</v>
      </c>
      <c r="G1831" s="1" t="s">
        <v>314</v>
      </c>
      <c r="H1831" s="1" t="s">
        <v>315</v>
      </c>
      <c r="I1831" s="3">
        <v>0</v>
      </c>
      <c r="J1831" s="54">
        <v>128121</v>
      </c>
      <c r="K1831" s="1" t="s">
        <v>40</v>
      </c>
      <c r="L1831" s="1" t="s">
        <v>206</v>
      </c>
      <c r="M1831" s="1" t="s">
        <v>207</v>
      </c>
      <c r="N1831" s="1" t="s">
        <v>37</v>
      </c>
      <c r="O1831" s="1" t="s">
        <v>43</v>
      </c>
      <c r="P1831" s="1" t="s">
        <v>43</v>
      </c>
      <c r="Q1831" s="1" t="s">
        <v>43</v>
      </c>
      <c r="R1831" s="3">
        <v>0</v>
      </c>
      <c r="S1831" s="1" t="s">
        <v>44</v>
      </c>
      <c r="T1831" s="1" t="s">
        <v>45</v>
      </c>
      <c r="U1831" s="1" t="s">
        <v>314</v>
      </c>
      <c r="V1831" s="1" t="s">
        <v>46</v>
      </c>
      <c r="W1831" s="1" t="s">
        <v>47</v>
      </c>
      <c r="X1831" s="1" t="s">
        <v>316</v>
      </c>
      <c r="Y1831" s="1" t="s">
        <v>49</v>
      </c>
      <c r="Z1831" s="1" t="s">
        <v>50</v>
      </c>
      <c r="AA1831" s="1" t="s">
        <v>51</v>
      </c>
      <c r="AB1831" s="1" t="s">
        <v>316</v>
      </c>
      <c r="AC1831" s="1" t="s">
        <v>37</v>
      </c>
    </row>
    <row r="1832" spans="1:29" x14ac:dyDescent="0.25">
      <c r="A1832" s="1" t="s">
        <v>33</v>
      </c>
      <c r="B1832" s="1" t="s">
        <v>34</v>
      </c>
      <c r="C1832" s="2">
        <v>45798</v>
      </c>
      <c r="D1832" s="1" t="s">
        <v>35</v>
      </c>
      <c r="E1832" s="1" t="s">
        <v>36</v>
      </c>
      <c r="F1832" s="1" t="s">
        <v>37</v>
      </c>
      <c r="G1832" s="1" t="s">
        <v>317</v>
      </c>
      <c r="H1832" s="1" t="s">
        <v>318</v>
      </c>
      <c r="I1832" s="3">
        <v>0</v>
      </c>
      <c r="J1832" s="54">
        <v>1198257</v>
      </c>
      <c r="K1832" s="1" t="s">
        <v>40</v>
      </c>
      <c r="L1832" s="1" t="s">
        <v>62</v>
      </c>
      <c r="M1832" s="1" t="s">
        <v>63</v>
      </c>
      <c r="N1832" s="1" t="s">
        <v>37</v>
      </c>
      <c r="O1832" s="1" t="s">
        <v>43</v>
      </c>
      <c r="P1832" s="1" t="s">
        <v>43</v>
      </c>
      <c r="Q1832" s="1" t="s">
        <v>43</v>
      </c>
      <c r="R1832" s="3">
        <v>0</v>
      </c>
      <c r="S1832" s="1" t="s">
        <v>44</v>
      </c>
      <c r="T1832" s="1" t="s">
        <v>45</v>
      </c>
      <c r="U1832" s="1" t="s">
        <v>317</v>
      </c>
      <c r="V1832" s="1" t="s">
        <v>46</v>
      </c>
      <c r="W1832" s="1" t="s">
        <v>47</v>
      </c>
      <c r="X1832" s="1" t="s">
        <v>319</v>
      </c>
      <c r="Y1832" s="1" t="s">
        <v>49</v>
      </c>
      <c r="Z1832" s="1" t="s">
        <v>50</v>
      </c>
      <c r="AA1832" s="1" t="s">
        <v>51</v>
      </c>
      <c r="AB1832" s="1" t="s">
        <v>319</v>
      </c>
      <c r="AC1832" s="1" t="s">
        <v>37</v>
      </c>
    </row>
    <row r="1833" spans="1:29" x14ac:dyDescent="0.25">
      <c r="A1833" s="1" t="s">
        <v>33</v>
      </c>
      <c r="B1833" s="1" t="s">
        <v>34</v>
      </c>
      <c r="C1833" s="2">
        <v>45804</v>
      </c>
      <c r="D1833" s="1" t="s">
        <v>35</v>
      </c>
      <c r="E1833" s="1" t="s">
        <v>36</v>
      </c>
      <c r="F1833" s="1" t="s">
        <v>37</v>
      </c>
      <c r="G1833" s="1" t="s">
        <v>311</v>
      </c>
      <c r="H1833" s="1" t="s">
        <v>312</v>
      </c>
      <c r="I1833" s="3">
        <v>0</v>
      </c>
      <c r="J1833" s="54">
        <v>142350</v>
      </c>
      <c r="K1833" s="1" t="s">
        <v>40</v>
      </c>
      <c r="L1833" s="1" t="s">
        <v>62</v>
      </c>
      <c r="M1833" s="1" t="s">
        <v>63</v>
      </c>
      <c r="N1833" s="1" t="s">
        <v>37</v>
      </c>
      <c r="O1833" s="1" t="s">
        <v>43</v>
      </c>
      <c r="P1833" s="1" t="s">
        <v>43</v>
      </c>
      <c r="Q1833" s="1" t="s">
        <v>43</v>
      </c>
      <c r="R1833" s="3">
        <v>0</v>
      </c>
      <c r="S1833" s="1" t="s">
        <v>44</v>
      </c>
      <c r="T1833" s="1" t="s">
        <v>45</v>
      </c>
      <c r="U1833" s="1" t="s">
        <v>311</v>
      </c>
      <c r="V1833" s="1" t="s">
        <v>46</v>
      </c>
      <c r="W1833" s="1" t="s">
        <v>47</v>
      </c>
      <c r="X1833" s="1" t="s">
        <v>313</v>
      </c>
      <c r="Y1833" s="1" t="s">
        <v>49</v>
      </c>
      <c r="Z1833" s="1" t="s">
        <v>50</v>
      </c>
      <c r="AA1833" s="1" t="s">
        <v>51</v>
      </c>
      <c r="AB1833" s="1" t="s">
        <v>313</v>
      </c>
      <c r="AC1833" s="1" t="s">
        <v>37</v>
      </c>
    </row>
    <row r="1834" spans="1:29" x14ac:dyDescent="0.25">
      <c r="A1834" s="1" t="s">
        <v>33</v>
      </c>
      <c r="B1834" s="1" t="s">
        <v>34</v>
      </c>
      <c r="C1834" s="2">
        <v>45812</v>
      </c>
      <c r="D1834" s="1" t="s">
        <v>35</v>
      </c>
      <c r="E1834" s="1" t="s">
        <v>36</v>
      </c>
      <c r="F1834" s="1" t="s">
        <v>37</v>
      </c>
      <c r="G1834" s="1" t="s">
        <v>400</v>
      </c>
      <c r="H1834" s="1" t="s">
        <v>401</v>
      </c>
      <c r="I1834" s="3">
        <v>0</v>
      </c>
      <c r="J1834" s="54">
        <v>901550</v>
      </c>
      <c r="K1834" s="1" t="s">
        <v>40</v>
      </c>
      <c r="L1834" s="1" t="s">
        <v>214</v>
      </c>
      <c r="M1834" s="1" t="s">
        <v>215</v>
      </c>
      <c r="N1834" s="1" t="s">
        <v>37</v>
      </c>
      <c r="O1834" s="1" t="s">
        <v>43</v>
      </c>
      <c r="P1834" s="1" t="s">
        <v>43</v>
      </c>
      <c r="Q1834" s="1" t="s">
        <v>43</v>
      </c>
      <c r="R1834" s="3">
        <v>0</v>
      </c>
      <c r="S1834" s="1" t="s">
        <v>44</v>
      </c>
      <c r="T1834" s="1" t="s">
        <v>45</v>
      </c>
      <c r="U1834" s="1" t="s">
        <v>400</v>
      </c>
      <c r="V1834" s="1" t="s">
        <v>46</v>
      </c>
      <c r="W1834" s="1" t="s">
        <v>47</v>
      </c>
      <c r="X1834" s="1" t="s">
        <v>402</v>
      </c>
      <c r="Y1834" s="1" t="s">
        <v>49</v>
      </c>
      <c r="Z1834" s="1" t="s">
        <v>50</v>
      </c>
      <c r="AA1834" s="1" t="s">
        <v>51</v>
      </c>
      <c r="AB1834" s="1" t="s">
        <v>402</v>
      </c>
      <c r="AC1834" s="1" t="s">
        <v>37</v>
      </c>
    </row>
    <row r="1835" spans="1:29" x14ac:dyDescent="0.25">
      <c r="A1835" s="1" t="s">
        <v>33</v>
      </c>
      <c r="B1835" s="1" t="s">
        <v>34</v>
      </c>
      <c r="C1835" s="2">
        <v>45812</v>
      </c>
      <c r="D1835" s="1" t="s">
        <v>35</v>
      </c>
      <c r="E1835" s="1" t="s">
        <v>36</v>
      </c>
      <c r="F1835" s="1" t="s">
        <v>37</v>
      </c>
      <c r="G1835" s="1" t="s">
        <v>403</v>
      </c>
      <c r="H1835" s="1" t="s">
        <v>404</v>
      </c>
      <c r="I1835" s="3">
        <v>0</v>
      </c>
      <c r="J1835" s="54">
        <v>616852</v>
      </c>
      <c r="K1835" s="1" t="s">
        <v>40</v>
      </c>
      <c r="L1835" s="1" t="s">
        <v>214</v>
      </c>
      <c r="M1835" s="1" t="s">
        <v>215</v>
      </c>
      <c r="N1835" s="1" t="s">
        <v>37</v>
      </c>
      <c r="O1835" s="1" t="s">
        <v>43</v>
      </c>
      <c r="P1835" s="1" t="s">
        <v>43</v>
      </c>
      <c r="Q1835" s="1" t="s">
        <v>43</v>
      </c>
      <c r="R1835" s="3">
        <v>0</v>
      </c>
      <c r="S1835" s="1" t="s">
        <v>44</v>
      </c>
      <c r="T1835" s="1" t="s">
        <v>45</v>
      </c>
      <c r="U1835" s="1" t="s">
        <v>403</v>
      </c>
      <c r="V1835" s="1" t="s">
        <v>46</v>
      </c>
      <c r="W1835" s="1" t="s">
        <v>47</v>
      </c>
      <c r="X1835" s="1" t="s">
        <v>405</v>
      </c>
      <c r="Y1835" s="1" t="s">
        <v>49</v>
      </c>
      <c r="Z1835" s="1" t="s">
        <v>50</v>
      </c>
      <c r="AA1835" s="1" t="s">
        <v>51</v>
      </c>
      <c r="AB1835" s="1" t="s">
        <v>405</v>
      </c>
      <c r="AC1835" s="1" t="s">
        <v>37</v>
      </c>
    </row>
    <row r="1836" spans="1:29" x14ac:dyDescent="0.25">
      <c r="A1836" s="1" t="s">
        <v>33</v>
      </c>
      <c r="B1836" s="1" t="s">
        <v>34</v>
      </c>
      <c r="C1836" s="2">
        <v>45813</v>
      </c>
      <c r="D1836" s="1" t="s">
        <v>35</v>
      </c>
      <c r="E1836" s="1" t="s">
        <v>36</v>
      </c>
      <c r="F1836" s="1" t="s">
        <v>37</v>
      </c>
      <c r="G1836" s="1" t="s">
        <v>371</v>
      </c>
      <c r="H1836" s="1" t="s">
        <v>350</v>
      </c>
      <c r="I1836" s="3">
        <v>0</v>
      </c>
      <c r="J1836" s="3">
        <v>46413</v>
      </c>
      <c r="K1836" s="1" t="s">
        <v>40</v>
      </c>
      <c r="L1836" s="1" t="s">
        <v>372</v>
      </c>
      <c r="M1836" s="1" t="s">
        <v>373</v>
      </c>
      <c r="N1836" s="1" t="s">
        <v>37</v>
      </c>
      <c r="O1836" s="1" t="s">
        <v>43</v>
      </c>
      <c r="P1836" s="1" t="s">
        <v>43</v>
      </c>
      <c r="Q1836" s="1" t="s">
        <v>43</v>
      </c>
      <c r="R1836" s="3">
        <v>0</v>
      </c>
      <c r="S1836" s="1" t="s">
        <v>44</v>
      </c>
      <c r="T1836" s="1" t="s">
        <v>45</v>
      </c>
      <c r="U1836" s="1" t="s">
        <v>371</v>
      </c>
      <c r="V1836" s="1" t="s">
        <v>46</v>
      </c>
      <c r="W1836" s="1" t="s">
        <v>47</v>
      </c>
      <c r="X1836" s="1" t="s">
        <v>374</v>
      </c>
      <c r="Y1836" s="1" t="s">
        <v>49</v>
      </c>
      <c r="Z1836" s="1" t="s">
        <v>50</v>
      </c>
      <c r="AA1836" s="1" t="s">
        <v>51</v>
      </c>
      <c r="AB1836" s="1" t="s">
        <v>374</v>
      </c>
      <c r="AC1836" s="1" t="s">
        <v>37</v>
      </c>
    </row>
    <row r="1837" spans="1:29" x14ac:dyDescent="0.25">
      <c r="A1837" s="1" t="s">
        <v>33</v>
      </c>
      <c r="B1837" s="1" t="s">
        <v>34</v>
      </c>
      <c r="C1837" s="2">
        <v>45813</v>
      </c>
      <c r="D1837" s="1" t="s">
        <v>35</v>
      </c>
      <c r="E1837" s="1" t="s">
        <v>36</v>
      </c>
      <c r="F1837" s="1" t="s">
        <v>37</v>
      </c>
      <c r="G1837" s="1" t="s">
        <v>371</v>
      </c>
      <c r="H1837" s="1" t="s">
        <v>350</v>
      </c>
      <c r="I1837" s="3">
        <v>0</v>
      </c>
      <c r="J1837" s="3">
        <v>129999</v>
      </c>
      <c r="K1837" s="1" t="s">
        <v>40</v>
      </c>
      <c r="L1837" s="1" t="s">
        <v>375</v>
      </c>
      <c r="M1837" s="1" t="s">
        <v>376</v>
      </c>
      <c r="N1837" s="1" t="s">
        <v>37</v>
      </c>
      <c r="O1837" s="1" t="s">
        <v>43</v>
      </c>
      <c r="P1837" s="1" t="s">
        <v>43</v>
      </c>
      <c r="Q1837" s="1" t="s">
        <v>43</v>
      </c>
      <c r="R1837" s="3">
        <v>0</v>
      </c>
      <c r="S1837" s="1" t="s">
        <v>44</v>
      </c>
      <c r="T1837" s="1" t="s">
        <v>45</v>
      </c>
      <c r="U1837" s="1" t="s">
        <v>371</v>
      </c>
      <c r="V1837" s="1" t="s">
        <v>46</v>
      </c>
      <c r="W1837" s="1" t="s">
        <v>47</v>
      </c>
      <c r="X1837" s="1" t="s">
        <v>374</v>
      </c>
      <c r="Y1837" s="1" t="s">
        <v>49</v>
      </c>
      <c r="Z1837" s="1" t="s">
        <v>50</v>
      </c>
      <c r="AA1837" s="1" t="s">
        <v>51</v>
      </c>
      <c r="AB1837" s="1" t="s">
        <v>374</v>
      </c>
      <c r="AC1837" s="1" t="s">
        <v>37</v>
      </c>
    </row>
    <row r="1838" spans="1:29" x14ac:dyDescent="0.25">
      <c r="A1838" s="1" t="s">
        <v>33</v>
      </c>
      <c r="B1838" s="1" t="s">
        <v>34</v>
      </c>
      <c r="C1838" s="2">
        <v>45813</v>
      </c>
      <c r="D1838" s="1" t="s">
        <v>35</v>
      </c>
      <c r="E1838" s="1" t="s">
        <v>36</v>
      </c>
      <c r="F1838" s="1" t="s">
        <v>37</v>
      </c>
      <c r="G1838" s="1" t="s">
        <v>371</v>
      </c>
      <c r="H1838" s="1" t="s">
        <v>350</v>
      </c>
      <c r="I1838" s="3">
        <v>0</v>
      </c>
      <c r="J1838" s="3">
        <v>67820</v>
      </c>
      <c r="K1838" s="1" t="s">
        <v>40</v>
      </c>
      <c r="L1838" s="1" t="s">
        <v>377</v>
      </c>
      <c r="M1838" s="1" t="s">
        <v>378</v>
      </c>
      <c r="N1838" s="1" t="s">
        <v>37</v>
      </c>
      <c r="O1838" s="1" t="s">
        <v>43</v>
      </c>
      <c r="P1838" s="1" t="s">
        <v>43</v>
      </c>
      <c r="Q1838" s="1" t="s">
        <v>43</v>
      </c>
      <c r="R1838" s="3">
        <v>0</v>
      </c>
      <c r="S1838" s="1" t="s">
        <v>44</v>
      </c>
      <c r="T1838" s="1" t="s">
        <v>45</v>
      </c>
      <c r="U1838" s="1" t="s">
        <v>371</v>
      </c>
      <c r="V1838" s="1" t="s">
        <v>46</v>
      </c>
      <c r="W1838" s="1" t="s">
        <v>47</v>
      </c>
      <c r="X1838" s="1" t="s">
        <v>374</v>
      </c>
      <c r="Y1838" s="1" t="s">
        <v>49</v>
      </c>
      <c r="Z1838" s="1" t="s">
        <v>50</v>
      </c>
      <c r="AA1838" s="1" t="s">
        <v>51</v>
      </c>
      <c r="AB1838" s="1" t="s">
        <v>374</v>
      </c>
      <c r="AC1838" s="1" t="s">
        <v>37</v>
      </c>
    </row>
    <row r="1839" spans="1:29" x14ac:dyDescent="0.25">
      <c r="A1839" s="1" t="s">
        <v>33</v>
      </c>
      <c r="B1839" s="1" t="s">
        <v>34</v>
      </c>
      <c r="C1839" s="2">
        <v>45813</v>
      </c>
      <c r="D1839" s="1" t="s">
        <v>35</v>
      </c>
      <c r="E1839" s="1" t="s">
        <v>36</v>
      </c>
      <c r="F1839" s="1" t="s">
        <v>37</v>
      </c>
      <c r="G1839" s="1" t="s">
        <v>371</v>
      </c>
      <c r="H1839" s="1" t="s">
        <v>350</v>
      </c>
      <c r="I1839" s="3">
        <v>0</v>
      </c>
      <c r="J1839" s="3">
        <v>43333</v>
      </c>
      <c r="K1839" s="1" t="s">
        <v>40</v>
      </c>
      <c r="L1839" s="1" t="s">
        <v>379</v>
      </c>
      <c r="M1839" s="1" t="s">
        <v>380</v>
      </c>
      <c r="N1839" s="1" t="s">
        <v>37</v>
      </c>
      <c r="O1839" s="1" t="s">
        <v>43</v>
      </c>
      <c r="P1839" s="1" t="s">
        <v>43</v>
      </c>
      <c r="Q1839" s="1" t="s">
        <v>43</v>
      </c>
      <c r="R1839" s="3">
        <v>0</v>
      </c>
      <c r="S1839" s="1" t="s">
        <v>44</v>
      </c>
      <c r="T1839" s="1" t="s">
        <v>45</v>
      </c>
      <c r="U1839" s="1" t="s">
        <v>371</v>
      </c>
      <c r="V1839" s="1" t="s">
        <v>46</v>
      </c>
      <c r="W1839" s="1" t="s">
        <v>47</v>
      </c>
      <c r="X1839" s="1" t="s">
        <v>374</v>
      </c>
      <c r="Y1839" s="1" t="s">
        <v>49</v>
      </c>
      <c r="Z1839" s="1" t="s">
        <v>50</v>
      </c>
      <c r="AA1839" s="1" t="s">
        <v>51</v>
      </c>
      <c r="AB1839" s="1" t="s">
        <v>374</v>
      </c>
      <c r="AC1839" s="1" t="s">
        <v>37</v>
      </c>
    </row>
    <row r="1840" spans="1:29" x14ac:dyDescent="0.25">
      <c r="A1840" s="1" t="s">
        <v>33</v>
      </c>
      <c r="B1840" s="1" t="s">
        <v>34</v>
      </c>
      <c r="C1840" s="2">
        <v>45813</v>
      </c>
      <c r="D1840" s="1" t="s">
        <v>35</v>
      </c>
      <c r="E1840" s="1" t="s">
        <v>36</v>
      </c>
      <c r="F1840" s="1" t="s">
        <v>37</v>
      </c>
      <c r="G1840" s="1" t="s">
        <v>371</v>
      </c>
      <c r="H1840" s="1" t="s">
        <v>350</v>
      </c>
      <c r="I1840" s="3">
        <v>0</v>
      </c>
      <c r="J1840" s="3">
        <v>43333</v>
      </c>
      <c r="K1840" s="1" t="s">
        <v>40</v>
      </c>
      <c r="L1840" s="1" t="s">
        <v>381</v>
      </c>
      <c r="M1840" s="1" t="s">
        <v>382</v>
      </c>
      <c r="N1840" s="1" t="s">
        <v>37</v>
      </c>
      <c r="O1840" s="1" t="s">
        <v>43</v>
      </c>
      <c r="P1840" s="1" t="s">
        <v>43</v>
      </c>
      <c r="Q1840" s="1" t="s">
        <v>43</v>
      </c>
      <c r="R1840" s="3">
        <v>0</v>
      </c>
      <c r="S1840" s="1" t="s">
        <v>44</v>
      </c>
      <c r="T1840" s="1" t="s">
        <v>45</v>
      </c>
      <c r="U1840" s="1" t="s">
        <v>371</v>
      </c>
      <c r="V1840" s="1" t="s">
        <v>46</v>
      </c>
      <c r="W1840" s="1" t="s">
        <v>47</v>
      </c>
      <c r="X1840" s="1" t="s">
        <v>374</v>
      </c>
      <c r="Y1840" s="1" t="s">
        <v>49</v>
      </c>
      <c r="Z1840" s="1" t="s">
        <v>50</v>
      </c>
      <c r="AA1840" s="1" t="s">
        <v>51</v>
      </c>
      <c r="AB1840" s="1" t="s">
        <v>374</v>
      </c>
      <c r="AC1840" s="1" t="s">
        <v>37</v>
      </c>
    </row>
    <row r="1841" spans="1:29" x14ac:dyDescent="0.25">
      <c r="A1841" s="1" t="s">
        <v>33</v>
      </c>
      <c r="B1841" s="1" t="s">
        <v>34</v>
      </c>
      <c r="C1841" s="2">
        <v>45813</v>
      </c>
      <c r="D1841" s="1" t="s">
        <v>35</v>
      </c>
      <c r="E1841" s="1" t="s">
        <v>36</v>
      </c>
      <c r="F1841" s="1" t="s">
        <v>37</v>
      </c>
      <c r="G1841" s="1" t="s">
        <v>371</v>
      </c>
      <c r="H1841" s="1" t="s">
        <v>350</v>
      </c>
      <c r="I1841" s="3">
        <v>0</v>
      </c>
      <c r="J1841" s="3">
        <v>97095</v>
      </c>
      <c r="K1841" s="1" t="s">
        <v>40</v>
      </c>
      <c r="L1841" s="1" t="s">
        <v>383</v>
      </c>
      <c r="M1841" s="1" t="s">
        <v>384</v>
      </c>
      <c r="N1841" s="1" t="s">
        <v>37</v>
      </c>
      <c r="O1841" s="1" t="s">
        <v>43</v>
      </c>
      <c r="P1841" s="1" t="s">
        <v>43</v>
      </c>
      <c r="Q1841" s="1" t="s">
        <v>43</v>
      </c>
      <c r="R1841" s="3">
        <v>0</v>
      </c>
      <c r="S1841" s="1" t="s">
        <v>44</v>
      </c>
      <c r="T1841" s="1" t="s">
        <v>45</v>
      </c>
      <c r="U1841" s="1" t="s">
        <v>371</v>
      </c>
      <c r="V1841" s="1" t="s">
        <v>46</v>
      </c>
      <c r="W1841" s="1" t="s">
        <v>47</v>
      </c>
      <c r="X1841" s="1" t="s">
        <v>374</v>
      </c>
      <c r="Y1841" s="1" t="s">
        <v>49</v>
      </c>
      <c r="Z1841" s="1" t="s">
        <v>50</v>
      </c>
      <c r="AA1841" s="1" t="s">
        <v>51</v>
      </c>
      <c r="AB1841" s="1" t="s">
        <v>374</v>
      </c>
      <c r="AC1841" s="1" t="s">
        <v>37</v>
      </c>
    </row>
    <row r="1842" spans="1:29" x14ac:dyDescent="0.25">
      <c r="A1842" s="1" t="s">
        <v>33</v>
      </c>
      <c r="B1842" s="1" t="s">
        <v>34</v>
      </c>
      <c r="C1842" s="2">
        <v>45813</v>
      </c>
      <c r="D1842" s="1" t="s">
        <v>35</v>
      </c>
      <c r="E1842" s="1" t="s">
        <v>36</v>
      </c>
      <c r="F1842" s="1" t="s">
        <v>37</v>
      </c>
      <c r="G1842" s="1" t="s">
        <v>371</v>
      </c>
      <c r="H1842" s="1" t="s">
        <v>350</v>
      </c>
      <c r="I1842" s="3">
        <v>0</v>
      </c>
      <c r="J1842" s="3">
        <v>146148</v>
      </c>
      <c r="K1842" s="1" t="s">
        <v>40</v>
      </c>
      <c r="L1842" s="1" t="s">
        <v>385</v>
      </c>
      <c r="M1842" s="1" t="s">
        <v>386</v>
      </c>
      <c r="N1842" s="1" t="s">
        <v>37</v>
      </c>
      <c r="O1842" s="1" t="s">
        <v>43</v>
      </c>
      <c r="P1842" s="1" t="s">
        <v>43</v>
      </c>
      <c r="Q1842" s="1" t="s">
        <v>43</v>
      </c>
      <c r="R1842" s="3">
        <v>0</v>
      </c>
      <c r="S1842" s="1" t="s">
        <v>44</v>
      </c>
      <c r="T1842" s="1" t="s">
        <v>45</v>
      </c>
      <c r="U1842" s="1" t="s">
        <v>371</v>
      </c>
      <c r="V1842" s="1" t="s">
        <v>46</v>
      </c>
      <c r="W1842" s="1" t="s">
        <v>47</v>
      </c>
      <c r="X1842" s="1" t="s">
        <v>374</v>
      </c>
      <c r="Y1842" s="1" t="s">
        <v>49</v>
      </c>
      <c r="Z1842" s="1" t="s">
        <v>50</v>
      </c>
      <c r="AA1842" s="1" t="s">
        <v>51</v>
      </c>
      <c r="AB1842" s="1" t="s">
        <v>374</v>
      </c>
      <c r="AC1842" s="1" t="s">
        <v>37</v>
      </c>
    </row>
    <row r="1843" spans="1:29" x14ac:dyDescent="0.25">
      <c r="A1843" s="1" t="s">
        <v>33</v>
      </c>
      <c r="B1843" s="1" t="s">
        <v>34</v>
      </c>
      <c r="C1843" s="2">
        <v>45813</v>
      </c>
      <c r="D1843" s="1" t="s">
        <v>35</v>
      </c>
      <c r="E1843" s="1" t="s">
        <v>36</v>
      </c>
      <c r="F1843" s="1" t="s">
        <v>37</v>
      </c>
      <c r="G1843" s="1" t="s">
        <v>371</v>
      </c>
      <c r="H1843" s="1" t="s">
        <v>350</v>
      </c>
      <c r="I1843" s="3">
        <v>0</v>
      </c>
      <c r="J1843" s="3">
        <v>923577</v>
      </c>
      <c r="K1843" s="1" t="s">
        <v>40</v>
      </c>
      <c r="L1843" s="1" t="s">
        <v>141</v>
      </c>
      <c r="M1843" s="1" t="s">
        <v>142</v>
      </c>
      <c r="N1843" s="1" t="s">
        <v>37</v>
      </c>
      <c r="O1843" s="1" t="s">
        <v>43</v>
      </c>
      <c r="P1843" s="1" t="s">
        <v>43</v>
      </c>
      <c r="Q1843" s="1" t="s">
        <v>43</v>
      </c>
      <c r="R1843" s="3">
        <v>0</v>
      </c>
      <c r="S1843" s="1" t="s">
        <v>44</v>
      </c>
      <c r="T1843" s="1" t="s">
        <v>45</v>
      </c>
      <c r="U1843" s="1" t="s">
        <v>371</v>
      </c>
      <c r="V1843" s="1" t="s">
        <v>46</v>
      </c>
      <c r="W1843" s="1" t="s">
        <v>47</v>
      </c>
      <c r="X1843" s="1" t="s">
        <v>374</v>
      </c>
      <c r="Y1843" s="1" t="s">
        <v>49</v>
      </c>
      <c r="Z1843" s="1" t="s">
        <v>50</v>
      </c>
      <c r="AA1843" s="1" t="s">
        <v>51</v>
      </c>
      <c r="AB1843" s="1" t="s">
        <v>374</v>
      </c>
      <c r="AC1843" s="1" t="s">
        <v>37</v>
      </c>
    </row>
    <row r="1844" spans="1:29" x14ac:dyDescent="0.25">
      <c r="A1844" s="1" t="s">
        <v>33</v>
      </c>
      <c r="B1844" s="1" t="s">
        <v>34</v>
      </c>
      <c r="C1844" s="2">
        <v>45813</v>
      </c>
      <c r="D1844" s="1" t="s">
        <v>35</v>
      </c>
      <c r="E1844" s="1" t="s">
        <v>36</v>
      </c>
      <c r="F1844" s="1" t="s">
        <v>37</v>
      </c>
      <c r="G1844" s="1" t="s">
        <v>371</v>
      </c>
      <c r="H1844" s="1" t="s">
        <v>350</v>
      </c>
      <c r="I1844" s="3">
        <v>0</v>
      </c>
      <c r="J1844" s="3">
        <v>36529</v>
      </c>
      <c r="K1844" s="1" t="s">
        <v>40</v>
      </c>
      <c r="L1844" s="1" t="s">
        <v>387</v>
      </c>
      <c r="M1844" s="1" t="s">
        <v>388</v>
      </c>
      <c r="N1844" s="1" t="s">
        <v>37</v>
      </c>
      <c r="O1844" s="1" t="s">
        <v>43</v>
      </c>
      <c r="P1844" s="1" t="s">
        <v>43</v>
      </c>
      <c r="Q1844" s="1" t="s">
        <v>43</v>
      </c>
      <c r="R1844" s="3">
        <v>0</v>
      </c>
      <c r="S1844" s="1" t="s">
        <v>44</v>
      </c>
      <c r="T1844" s="1" t="s">
        <v>45</v>
      </c>
      <c r="U1844" s="1" t="s">
        <v>371</v>
      </c>
      <c r="V1844" s="1" t="s">
        <v>46</v>
      </c>
      <c r="W1844" s="1" t="s">
        <v>47</v>
      </c>
      <c r="X1844" s="1" t="s">
        <v>374</v>
      </c>
      <c r="Y1844" s="1" t="s">
        <v>49</v>
      </c>
      <c r="Z1844" s="1" t="s">
        <v>50</v>
      </c>
      <c r="AA1844" s="1" t="s">
        <v>51</v>
      </c>
      <c r="AB1844" s="1" t="s">
        <v>374</v>
      </c>
      <c r="AC1844" s="1" t="s">
        <v>37</v>
      </c>
    </row>
    <row r="1845" spans="1:29" x14ac:dyDescent="0.25">
      <c r="A1845" s="1" t="s">
        <v>33</v>
      </c>
      <c r="B1845" s="1" t="s">
        <v>34</v>
      </c>
      <c r="C1845" s="2">
        <v>45813</v>
      </c>
      <c r="D1845" s="1" t="s">
        <v>35</v>
      </c>
      <c r="E1845" s="1" t="s">
        <v>36</v>
      </c>
      <c r="F1845" s="1" t="s">
        <v>37</v>
      </c>
      <c r="G1845" s="1" t="s">
        <v>371</v>
      </c>
      <c r="H1845" s="1" t="s">
        <v>350</v>
      </c>
      <c r="I1845" s="3">
        <v>0</v>
      </c>
      <c r="J1845" s="3">
        <v>43333</v>
      </c>
      <c r="K1845" s="1" t="s">
        <v>40</v>
      </c>
      <c r="L1845" s="1" t="s">
        <v>389</v>
      </c>
      <c r="M1845" s="1" t="s">
        <v>390</v>
      </c>
      <c r="N1845" s="1" t="s">
        <v>37</v>
      </c>
      <c r="O1845" s="1" t="s">
        <v>43</v>
      </c>
      <c r="P1845" s="1" t="s">
        <v>43</v>
      </c>
      <c r="Q1845" s="1" t="s">
        <v>43</v>
      </c>
      <c r="R1845" s="3">
        <v>0</v>
      </c>
      <c r="S1845" s="1" t="s">
        <v>44</v>
      </c>
      <c r="T1845" s="1" t="s">
        <v>45</v>
      </c>
      <c r="U1845" s="1" t="s">
        <v>371</v>
      </c>
      <c r="V1845" s="1" t="s">
        <v>46</v>
      </c>
      <c r="W1845" s="1" t="s">
        <v>47</v>
      </c>
      <c r="X1845" s="1" t="s">
        <v>374</v>
      </c>
      <c r="Y1845" s="1" t="s">
        <v>49</v>
      </c>
      <c r="Z1845" s="1" t="s">
        <v>50</v>
      </c>
      <c r="AA1845" s="1" t="s">
        <v>51</v>
      </c>
      <c r="AB1845" s="1" t="s">
        <v>374</v>
      </c>
      <c r="AC1845" s="1" t="s">
        <v>37</v>
      </c>
    </row>
    <row r="1846" spans="1:29" x14ac:dyDescent="0.25">
      <c r="A1846" s="1" t="s">
        <v>33</v>
      </c>
      <c r="B1846" s="1" t="s">
        <v>34</v>
      </c>
      <c r="C1846" s="2">
        <v>45813</v>
      </c>
      <c r="D1846" s="1" t="s">
        <v>35</v>
      </c>
      <c r="E1846" s="1" t="s">
        <v>36</v>
      </c>
      <c r="F1846" s="1" t="s">
        <v>37</v>
      </c>
      <c r="G1846" s="1" t="s">
        <v>371</v>
      </c>
      <c r="H1846" s="1" t="s">
        <v>350</v>
      </c>
      <c r="I1846" s="3">
        <v>0</v>
      </c>
      <c r="J1846" s="3">
        <v>45614</v>
      </c>
      <c r="K1846" s="1" t="s">
        <v>40</v>
      </c>
      <c r="L1846" s="1" t="s">
        <v>301</v>
      </c>
      <c r="M1846" s="1" t="s">
        <v>302</v>
      </c>
      <c r="N1846" s="1" t="s">
        <v>37</v>
      </c>
      <c r="O1846" s="1" t="s">
        <v>43</v>
      </c>
      <c r="P1846" s="1" t="s">
        <v>43</v>
      </c>
      <c r="Q1846" s="1" t="s">
        <v>43</v>
      </c>
      <c r="R1846" s="3">
        <v>0</v>
      </c>
      <c r="S1846" s="1" t="s">
        <v>44</v>
      </c>
      <c r="T1846" s="1" t="s">
        <v>45</v>
      </c>
      <c r="U1846" s="1" t="s">
        <v>371</v>
      </c>
      <c r="V1846" s="1" t="s">
        <v>46</v>
      </c>
      <c r="W1846" s="1" t="s">
        <v>47</v>
      </c>
      <c r="X1846" s="1" t="s">
        <v>374</v>
      </c>
      <c r="Y1846" s="1" t="s">
        <v>49</v>
      </c>
      <c r="Z1846" s="1" t="s">
        <v>50</v>
      </c>
      <c r="AA1846" s="1" t="s">
        <v>51</v>
      </c>
      <c r="AB1846" s="1" t="s">
        <v>374</v>
      </c>
      <c r="AC1846" s="1" t="s">
        <v>37</v>
      </c>
    </row>
    <row r="1847" spans="1:29" x14ac:dyDescent="0.25">
      <c r="A1847" s="1" t="s">
        <v>33</v>
      </c>
      <c r="B1847" s="1" t="s">
        <v>34</v>
      </c>
      <c r="C1847" s="2">
        <v>45813</v>
      </c>
      <c r="D1847" s="1" t="s">
        <v>35</v>
      </c>
      <c r="E1847" s="1" t="s">
        <v>36</v>
      </c>
      <c r="F1847" s="1" t="s">
        <v>37</v>
      </c>
      <c r="G1847" s="1" t="s">
        <v>371</v>
      </c>
      <c r="H1847" s="1" t="s">
        <v>350</v>
      </c>
      <c r="I1847" s="3">
        <v>0</v>
      </c>
      <c r="J1847" s="3">
        <v>48060</v>
      </c>
      <c r="K1847" s="1" t="s">
        <v>40</v>
      </c>
      <c r="L1847" s="1" t="s">
        <v>391</v>
      </c>
      <c r="M1847" s="1" t="s">
        <v>392</v>
      </c>
      <c r="N1847" s="1" t="s">
        <v>37</v>
      </c>
      <c r="O1847" s="1" t="s">
        <v>43</v>
      </c>
      <c r="P1847" s="1" t="s">
        <v>43</v>
      </c>
      <c r="Q1847" s="1" t="s">
        <v>43</v>
      </c>
      <c r="R1847" s="3">
        <v>0</v>
      </c>
      <c r="S1847" s="1" t="s">
        <v>44</v>
      </c>
      <c r="T1847" s="1" t="s">
        <v>45</v>
      </c>
      <c r="U1847" s="1" t="s">
        <v>371</v>
      </c>
      <c r="V1847" s="1" t="s">
        <v>46</v>
      </c>
      <c r="W1847" s="1" t="s">
        <v>47</v>
      </c>
      <c r="X1847" s="1" t="s">
        <v>374</v>
      </c>
      <c r="Y1847" s="1" t="s">
        <v>49</v>
      </c>
      <c r="Z1847" s="1" t="s">
        <v>50</v>
      </c>
      <c r="AA1847" s="1" t="s">
        <v>51</v>
      </c>
      <c r="AB1847" s="1" t="s">
        <v>374</v>
      </c>
      <c r="AC1847" s="1" t="s">
        <v>37</v>
      </c>
    </row>
    <row r="1848" spans="1:29" x14ac:dyDescent="0.25">
      <c r="A1848" s="1" t="s">
        <v>33</v>
      </c>
      <c r="B1848" s="1" t="s">
        <v>34</v>
      </c>
      <c r="C1848" s="2">
        <v>45813</v>
      </c>
      <c r="D1848" s="1" t="s">
        <v>35</v>
      </c>
      <c r="E1848" s="1" t="s">
        <v>36</v>
      </c>
      <c r="F1848" s="1" t="s">
        <v>37</v>
      </c>
      <c r="G1848" s="1" t="s">
        <v>371</v>
      </c>
      <c r="H1848" s="1" t="s">
        <v>350</v>
      </c>
      <c r="I1848" s="3">
        <v>0</v>
      </c>
      <c r="J1848" s="3">
        <v>43333</v>
      </c>
      <c r="K1848" s="1" t="s">
        <v>40</v>
      </c>
      <c r="L1848" s="1" t="s">
        <v>393</v>
      </c>
      <c r="M1848" s="1" t="s">
        <v>394</v>
      </c>
      <c r="N1848" s="1" t="s">
        <v>37</v>
      </c>
      <c r="O1848" s="1" t="s">
        <v>43</v>
      </c>
      <c r="P1848" s="1" t="s">
        <v>43</v>
      </c>
      <c r="Q1848" s="1" t="s">
        <v>43</v>
      </c>
      <c r="R1848" s="3">
        <v>0</v>
      </c>
      <c r="S1848" s="1" t="s">
        <v>44</v>
      </c>
      <c r="T1848" s="1" t="s">
        <v>45</v>
      </c>
      <c r="U1848" s="1" t="s">
        <v>371</v>
      </c>
      <c r="V1848" s="1" t="s">
        <v>46</v>
      </c>
      <c r="W1848" s="1" t="s">
        <v>47</v>
      </c>
      <c r="X1848" s="1" t="s">
        <v>374</v>
      </c>
      <c r="Y1848" s="1" t="s">
        <v>49</v>
      </c>
      <c r="Z1848" s="1" t="s">
        <v>50</v>
      </c>
      <c r="AA1848" s="1" t="s">
        <v>51</v>
      </c>
      <c r="AB1848" s="1" t="s">
        <v>374</v>
      </c>
      <c r="AC1848" s="1" t="s">
        <v>37</v>
      </c>
    </row>
    <row r="1849" spans="1:29" x14ac:dyDescent="0.25">
      <c r="A1849" s="1" t="s">
        <v>33</v>
      </c>
      <c r="B1849" s="1" t="s">
        <v>34</v>
      </c>
      <c r="C1849" s="2">
        <v>45813</v>
      </c>
      <c r="D1849" s="1" t="s">
        <v>35</v>
      </c>
      <c r="E1849" s="1" t="s">
        <v>36</v>
      </c>
      <c r="F1849" s="1" t="s">
        <v>37</v>
      </c>
      <c r="G1849" s="1" t="s">
        <v>371</v>
      </c>
      <c r="H1849" s="1" t="s">
        <v>350</v>
      </c>
      <c r="I1849" s="3">
        <v>0</v>
      </c>
      <c r="J1849" s="3">
        <v>38667</v>
      </c>
      <c r="K1849" s="1" t="s">
        <v>40</v>
      </c>
      <c r="L1849" s="1" t="s">
        <v>293</v>
      </c>
      <c r="M1849" s="1" t="s">
        <v>294</v>
      </c>
      <c r="N1849" s="1" t="s">
        <v>37</v>
      </c>
      <c r="O1849" s="1" t="s">
        <v>43</v>
      </c>
      <c r="P1849" s="1" t="s">
        <v>43</v>
      </c>
      <c r="Q1849" s="1" t="s">
        <v>43</v>
      </c>
      <c r="R1849" s="3">
        <v>0</v>
      </c>
      <c r="S1849" s="1" t="s">
        <v>44</v>
      </c>
      <c r="T1849" s="1" t="s">
        <v>45</v>
      </c>
      <c r="U1849" s="1" t="s">
        <v>371</v>
      </c>
      <c r="V1849" s="1" t="s">
        <v>46</v>
      </c>
      <c r="W1849" s="1" t="s">
        <v>47</v>
      </c>
      <c r="X1849" s="1" t="s">
        <v>374</v>
      </c>
      <c r="Y1849" s="1" t="s">
        <v>49</v>
      </c>
      <c r="Z1849" s="1" t="s">
        <v>50</v>
      </c>
      <c r="AA1849" s="1" t="s">
        <v>51</v>
      </c>
      <c r="AB1849" s="1" t="s">
        <v>374</v>
      </c>
      <c r="AC1849" s="1" t="s">
        <v>37</v>
      </c>
    </row>
    <row r="1850" spans="1:29" x14ac:dyDescent="0.25">
      <c r="A1850" s="1" t="s">
        <v>33</v>
      </c>
      <c r="B1850" s="1" t="s">
        <v>34</v>
      </c>
      <c r="C1850" s="2">
        <v>45813</v>
      </c>
      <c r="D1850" s="1" t="s">
        <v>35</v>
      </c>
      <c r="E1850" s="1" t="s">
        <v>36</v>
      </c>
      <c r="F1850" s="1" t="s">
        <v>37</v>
      </c>
      <c r="G1850" s="1" t="s">
        <v>371</v>
      </c>
      <c r="H1850" s="1" t="s">
        <v>350</v>
      </c>
      <c r="I1850" s="3">
        <v>0</v>
      </c>
      <c r="J1850" s="3">
        <v>52113</v>
      </c>
      <c r="K1850" s="1" t="s">
        <v>40</v>
      </c>
      <c r="L1850" s="1" t="s">
        <v>395</v>
      </c>
      <c r="M1850" s="1" t="s">
        <v>396</v>
      </c>
      <c r="N1850" s="1" t="s">
        <v>37</v>
      </c>
      <c r="O1850" s="1" t="s">
        <v>43</v>
      </c>
      <c r="P1850" s="1" t="s">
        <v>43</v>
      </c>
      <c r="Q1850" s="1" t="s">
        <v>43</v>
      </c>
      <c r="R1850" s="3">
        <v>0</v>
      </c>
      <c r="S1850" s="1" t="s">
        <v>44</v>
      </c>
      <c r="T1850" s="1" t="s">
        <v>45</v>
      </c>
      <c r="U1850" s="1" t="s">
        <v>371</v>
      </c>
      <c r="V1850" s="1" t="s">
        <v>46</v>
      </c>
      <c r="W1850" s="1" t="s">
        <v>47</v>
      </c>
      <c r="X1850" s="1" t="s">
        <v>374</v>
      </c>
      <c r="Y1850" s="1" t="s">
        <v>49</v>
      </c>
      <c r="Z1850" s="1" t="s">
        <v>50</v>
      </c>
      <c r="AA1850" s="1" t="s">
        <v>51</v>
      </c>
      <c r="AB1850" s="1" t="s">
        <v>374</v>
      </c>
      <c r="AC1850" s="1" t="s">
        <v>37</v>
      </c>
    </row>
    <row r="1851" spans="1:29" x14ac:dyDescent="0.25">
      <c r="A1851" s="1" t="s">
        <v>33</v>
      </c>
      <c r="B1851" s="1" t="s">
        <v>34</v>
      </c>
      <c r="C1851" s="2">
        <v>45813</v>
      </c>
      <c r="D1851" s="1" t="s">
        <v>35</v>
      </c>
      <c r="E1851" s="1" t="s">
        <v>36</v>
      </c>
      <c r="F1851" s="1" t="s">
        <v>37</v>
      </c>
      <c r="G1851" s="1" t="s">
        <v>371</v>
      </c>
      <c r="H1851" s="1" t="s">
        <v>350</v>
      </c>
      <c r="I1851" s="3">
        <v>0</v>
      </c>
      <c r="J1851" s="3">
        <v>193335</v>
      </c>
      <c r="K1851" s="1" t="s">
        <v>40</v>
      </c>
      <c r="L1851" s="1" t="s">
        <v>93</v>
      </c>
      <c r="M1851" s="1" t="s">
        <v>94</v>
      </c>
      <c r="N1851" s="1" t="s">
        <v>37</v>
      </c>
      <c r="O1851" s="1" t="s">
        <v>43</v>
      </c>
      <c r="P1851" s="1" t="s">
        <v>43</v>
      </c>
      <c r="Q1851" s="1" t="s">
        <v>43</v>
      </c>
      <c r="R1851" s="3">
        <v>0</v>
      </c>
      <c r="S1851" s="1" t="s">
        <v>44</v>
      </c>
      <c r="T1851" s="1" t="s">
        <v>45</v>
      </c>
      <c r="U1851" s="1" t="s">
        <v>371</v>
      </c>
      <c r="V1851" s="1" t="s">
        <v>46</v>
      </c>
      <c r="W1851" s="1" t="s">
        <v>47</v>
      </c>
      <c r="X1851" s="1" t="s">
        <v>374</v>
      </c>
      <c r="Y1851" s="1" t="s">
        <v>49</v>
      </c>
      <c r="Z1851" s="1" t="s">
        <v>50</v>
      </c>
      <c r="AA1851" s="1" t="s">
        <v>51</v>
      </c>
      <c r="AB1851" s="1" t="s">
        <v>374</v>
      </c>
      <c r="AC1851" s="1" t="s">
        <v>37</v>
      </c>
    </row>
    <row r="1852" spans="1:29" x14ac:dyDescent="0.25">
      <c r="A1852" s="1" t="s">
        <v>33</v>
      </c>
      <c r="B1852" s="1" t="s">
        <v>34</v>
      </c>
      <c r="C1852" s="2">
        <v>45813</v>
      </c>
      <c r="D1852" s="1" t="s">
        <v>35</v>
      </c>
      <c r="E1852" s="1" t="s">
        <v>36</v>
      </c>
      <c r="F1852" s="1" t="s">
        <v>37</v>
      </c>
      <c r="G1852" s="1" t="s">
        <v>371</v>
      </c>
      <c r="H1852" s="1" t="s">
        <v>350</v>
      </c>
      <c r="I1852" s="3">
        <v>0</v>
      </c>
      <c r="J1852" s="3">
        <v>129999</v>
      </c>
      <c r="K1852" s="1" t="s">
        <v>40</v>
      </c>
      <c r="L1852" s="1" t="s">
        <v>168</v>
      </c>
      <c r="M1852" s="1" t="s">
        <v>169</v>
      </c>
      <c r="N1852" s="1" t="s">
        <v>37</v>
      </c>
      <c r="O1852" s="1" t="s">
        <v>43</v>
      </c>
      <c r="P1852" s="1" t="s">
        <v>43</v>
      </c>
      <c r="Q1852" s="1" t="s">
        <v>43</v>
      </c>
      <c r="R1852" s="3">
        <v>0</v>
      </c>
      <c r="S1852" s="1" t="s">
        <v>44</v>
      </c>
      <c r="T1852" s="1" t="s">
        <v>45</v>
      </c>
      <c r="U1852" s="1" t="s">
        <v>371</v>
      </c>
      <c r="V1852" s="1" t="s">
        <v>46</v>
      </c>
      <c r="W1852" s="1" t="s">
        <v>47</v>
      </c>
      <c r="X1852" s="1" t="s">
        <v>374</v>
      </c>
      <c r="Y1852" s="1" t="s">
        <v>49</v>
      </c>
      <c r="Z1852" s="1" t="s">
        <v>50</v>
      </c>
      <c r="AA1852" s="1" t="s">
        <v>51</v>
      </c>
      <c r="AB1852" s="1" t="s">
        <v>374</v>
      </c>
      <c r="AC1852" s="1" t="s">
        <v>37</v>
      </c>
    </row>
    <row r="1853" spans="1:29" x14ac:dyDescent="0.25">
      <c r="A1853" s="1" t="s">
        <v>33</v>
      </c>
      <c r="B1853" s="1" t="s">
        <v>34</v>
      </c>
      <c r="C1853" s="2">
        <v>45813</v>
      </c>
      <c r="D1853" s="1" t="s">
        <v>35</v>
      </c>
      <c r="E1853" s="1" t="s">
        <v>36</v>
      </c>
      <c r="F1853" s="1" t="s">
        <v>37</v>
      </c>
      <c r="G1853" s="1" t="s">
        <v>371</v>
      </c>
      <c r="H1853" s="1" t="s">
        <v>350</v>
      </c>
      <c r="I1853" s="3">
        <v>0</v>
      </c>
      <c r="J1853" s="3">
        <v>47450</v>
      </c>
      <c r="K1853" s="1" t="s">
        <v>40</v>
      </c>
      <c r="L1853" s="1" t="s">
        <v>103</v>
      </c>
      <c r="M1853" s="1" t="s">
        <v>104</v>
      </c>
      <c r="N1853" s="1" t="s">
        <v>37</v>
      </c>
      <c r="O1853" s="1" t="s">
        <v>43</v>
      </c>
      <c r="P1853" s="1" t="s">
        <v>43</v>
      </c>
      <c r="Q1853" s="1" t="s">
        <v>43</v>
      </c>
      <c r="R1853" s="3">
        <v>0</v>
      </c>
      <c r="S1853" s="1" t="s">
        <v>44</v>
      </c>
      <c r="T1853" s="1" t="s">
        <v>45</v>
      </c>
      <c r="U1853" s="1" t="s">
        <v>371</v>
      </c>
      <c r="V1853" s="1" t="s">
        <v>46</v>
      </c>
      <c r="W1853" s="1" t="s">
        <v>47</v>
      </c>
      <c r="X1853" s="1" t="s">
        <v>374</v>
      </c>
      <c r="Y1853" s="1" t="s">
        <v>49</v>
      </c>
      <c r="Z1853" s="1" t="s">
        <v>50</v>
      </c>
      <c r="AA1853" s="1" t="s">
        <v>51</v>
      </c>
      <c r="AB1853" s="1" t="s">
        <v>374</v>
      </c>
      <c r="AC1853" s="1" t="s">
        <v>37</v>
      </c>
    </row>
    <row r="1854" spans="1:29" x14ac:dyDescent="0.25">
      <c r="A1854" s="1" t="s">
        <v>33</v>
      </c>
      <c r="B1854" s="1" t="s">
        <v>34</v>
      </c>
      <c r="C1854" s="2">
        <v>45813</v>
      </c>
      <c r="D1854" s="1" t="s">
        <v>35</v>
      </c>
      <c r="E1854" s="1" t="s">
        <v>36</v>
      </c>
      <c r="F1854" s="1" t="s">
        <v>37</v>
      </c>
      <c r="G1854" s="1" t="s">
        <v>371</v>
      </c>
      <c r="H1854" s="1" t="s">
        <v>350</v>
      </c>
      <c r="I1854" s="3">
        <v>0</v>
      </c>
      <c r="J1854" s="3">
        <v>86666</v>
      </c>
      <c r="K1854" s="1" t="s">
        <v>40</v>
      </c>
      <c r="L1854" s="1" t="s">
        <v>397</v>
      </c>
      <c r="M1854" s="1" t="s">
        <v>398</v>
      </c>
      <c r="N1854" s="1" t="s">
        <v>37</v>
      </c>
      <c r="O1854" s="1" t="s">
        <v>43</v>
      </c>
      <c r="P1854" s="1" t="s">
        <v>43</v>
      </c>
      <c r="Q1854" s="1" t="s">
        <v>43</v>
      </c>
      <c r="R1854" s="3">
        <v>0</v>
      </c>
      <c r="S1854" s="1" t="s">
        <v>44</v>
      </c>
      <c r="T1854" s="1" t="s">
        <v>45</v>
      </c>
      <c r="U1854" s="1" t="s">
        <v>371</v>
      </c>
      <c r="V1854" s="1" t="s">
        <v>46</v>
      </c>
      <c r="W1854" s="1" t="s">
        <v>47</v>
      </c>
      <c r="X1854" s="1" t="s">
        <v>374</v>
      </c>
      <c r="Y1854" s="1" t="s">
        <v>49</v>
      </c>
      <c r="Z1854" s="1" t="s">
        <v>50</v>
      </c>
      <c r="AA1854" s="1" t="s">
        <v>51</v>
      </c>
      <c r="AB1854" s="1" t="s">
        <v>374</v>
      </c>
      <c r="AC1854" s="1" t="s">
        <v>37</v>
      </c>
    </row>
    <row r="1855" spans="1:29" x14ac:dyDescent="0.25">
      <c r="A1855" s="1" t="s">
        <v>33</v>
      </c>
      <c r="B1855" s="1" t="s">
        <v>34</v>
      </c>
      <c r="C1855" s="2">
        <v>45813</v>
      </c>
      <c r="D1855" s="1" t="s">
        <v>35</v>
      </c>
      <c r="E1855" s="1" t="s">
        <v>36</v>
      </c>
      <c r="F1855" s="1" t="s">
        <v>37</v>
      </c>
      <c r="G1855" s="1" t="s">
        <v>371</v>
      </c>
      <c r="H1855" s="1" t="s">
        <v>350</v>
      </c>
      <c r="I1855" s="3">
        <v>0</v>
      </c>
      <c r="J1855" s="3">
        <v>109447</v>
      </c>
      <c r="K1855" s="1" t="s">
        <v>40</v>
      </c>
      <c r="L1855" s="1" t="s">
        <v>166</v>
      </c>
      <c r="M1855" s="1" t="s">
        <v>167</v>
      </c>
      <c r="N1855" s="1" t="s">
        <v>37</v>
      </c>
      <c r="O1855" s="1" t="s">
        <v>43</v>
      </c>
      <c r="P1855" s="1" t="s">
        <v>43</v>
      </c>
      <c r="Q1855" s="1" t="s">
        <v>43</v>
      </c>
      <c r="R1855" s="3">
        <v>0</v>
      </c>
      <c r="S1855" s="1" t="s">
        <v>44</v>
      </c>
      <c r="T1855" s="1" t="s">
        <v>45</v>
      </c>
      <c r="U1855" s="1" t="s">
        <v>371</v>
      </c>
      <c r="V1855" s="1" t="s">
        <v>46</v>
      </c>
      <c r="W1855" s="1" t="s">
        <v>47</v>
      </c>
      <c r="X1855" s="1" t="s">
        <v>374</v>
      </c>
      <c r="Y1855" s="1" t="s">
        <v>49</v>
      </c>
      <c r="Z1855" s="1" t="s">
        <v>50</v>
      </c>
      <c r="AA1855" s="1" t="s">
        <v>51</v>
      </c>
      <c r="AB1855" s="1" t="s">
        <v>374</v>
      </c>
      <c r="AC1855" s="1" t="s">
        <v>37</v>
      </c>
    </row>
    <row r="1856" spans="1:29" x14ac:dyDescent="0.25">
      <c r="A1856" s="1" t="s">
        <v>33</v>
      </c>
      <c r="B1856" s="1" t="s">
        <v>34</v>
      </c>
      <c r="C1856" s="2">
        <v>45813</v>
      </c>
      <c r="D1856" s="1" t="s">
        <v>35</v>
      </c>
      <c r="E1856" s="1" t="s">
        <v>36</v>
      </c>
      <c r="F1856" s="1" t="s">
        <v>37</v>
      </c>
      <c r="G1856" s="1" t="s">
        <v>371</v>
      </c>
      <c r="H1856" s="1" t="s">
        <v>399</v>
      </c>
      <c r="I1856" s="3">
        <v>0</v>
      </c>
      <c r="J1856" s="3">
        <v>48903</v>
      </c>
      <c r="K1856" s="1" t="s">
        <v>40</v>
      </c>
      <c r="L1856" s="1" t="s">
        <v>291</v>
      </c>
      <c r="M1856" s="1" t="s">
        <v>292</v>
      </c>
      <c r="N1856" s="1" t="s">
        <v>37</v>
      </c>
      <c r="O1856" s="1" t="s">
        <v>43</v>
      </c>
      <c r="P1856" s="1" t="s">
        <v>43</v>
      </c>
      <c r="Q1856" s="1" t="s">
        <v>43</v>
      </c>
      <c r="R1856" s="3">
        <v>0</v>
      </c>
      <c r="S1856" s="1" t="s">
        <v>44</v>
      </c>
      <c r="T1856" s="1" t="s">
        <v>45</v>
      </c>
      <c r="U1856" s="1" t="s">
        <v>371</v>
      </c>
      <c r="V1856" s="1" t="s">
        <v>46</v>
      </c>
      <c r="W1856" s="1" t="s">
        <v>47</v>
      </c>
      <c r="X1856" s="1" t="s">
        <v>374</v>
      </c>
      <c r="Y1856" s="1" t="s">
        <v>49</v>
      </c>
      <c r="Z1856" s="1" t="s">
        <v>50</v>
      </c>
      <c r="AA1856" s="1" t="s">
        <v>51</v>
      </c>
      <c r="AB1856" s="1" t="s">
        <v>374</v>
      </c>
      <c r="AC1856" s="1" t="s">
        <v>37</v>
      </c>
    </row>
    <row r="1857" spans="1:29" x14ac:dyDescent="0.25">
      <c r="A1857" s="1" t="s">
        <v>33</v>
      </c>
      <c r="B1857" s="1" t="s">
        <v>34</v>
      </c>
      <c r="C1857" s="2">
        <v>45818</v>
      </c>
      <c r="D1857" s="1" t="s">
        <v>35</v>
      </c>
      <c r="E1857" s="1" t="s">
        <v>36</v>
      </c>
      <c r="F1857" s="1" t="s">
        <v>37</v>
      </c>
      <c r="G1857" s="1" t="s">
        <v>366</v>
      </c>
      <c r="H1857" s="1" t="s">
        <v>363</v>
      </c>
      <c r="I1857" s="3">
        <v>0</v>
      </c>
      <c r="J1857" s="3">
        <v>833380</v>
      </c>
      <c r="K1857" s="1" t="s">
        <v>40</v>
      </c>
      <c r="L1857" s="1" t="s">
        <v>277</v>
      </c>
      <c r="M1857" s="1" t="s">
        <v>278</v>
      </c>
      <c r="N1857" s="1" t="s">
        <v>37</v>
      </c>
      <c r="O1857" s="1" t="s">
        <v>43</v>
      </c>
      <c r="P1857" s="1" t="s">
        <v>43</v>
      </c>
      <c r="Q1857" s="1" t="s">
        <v>43</v>
      </c>
      <c r="R1857" s="3">
        <v>0</v>
      </c>
      <c r="S1857" s="1" t="s">
        <v>44</v>
      </c>
      <c r="T1857" s="1" t="s">
        <v>45</v>
      </c>
      <c r="U1857" s="1" t="s">
        <v>366</v>
      </c>
      <c r="V1857" s="1" t="s">
        <v>46</v>
      </c>
      <c r="W1857" s="1" t="s">
        <v>47</v>
      </c>
      <c r="X1857" s="1" t="s">
        <v>367</v>
      </c>
      <c r="Y1857" s="1" t="s">
        <v>49</v>
      </c>
      <c r="Z1857" s="1" t="s">
        <v>50</v>
      </c>
      <c r="AA1857" s="1" t="s">
        <v>51</v>
      </c>
      <c r="AB1857" s="1" t="s">
        <v>367</v>
      </c>
      <c r="AC1857" s="1" t="s">
        <v>37</v>
      </c>
    </row>
    <row r="1858" spans="1:29" x14ac:dyDescent="0.25">
      <c r="A1858" s="1" t="s">
        <v>33</v>
      </c>
      <c r="B1858" s="1" t="s">
        <v>34</v>
      </c>
      <c r="C1858" s="2">
        <v>45818</v>
      </c>
      <c r="D1858" s="1" t="s">
        <v>35</v>
      </c>
      <c r="E1858" s="1" t="s">
        <v>36</v>
      </c>
      <c r="F1858" s="1" t="s">
        <v>37</v>
      </c>
      <c r="G1858" s="1" t="s">
        <v>366</v>
      </c>
      <c r="H1858" s="1" t="s">
        <v>368</v>
      </c>
      <c r="I1858" s="3">
        <v>0</v>
      </c>
      <c r="J1858" s="3">
        <v>346664</v>
      </c>
      <c r="K1858" s="1" t="s">
        <v>40</v>
      </c>
      <c r="L1858" s="1" t="s">
        <v>369</v>
      </c>
      <c r="M1858" s="1" t="s">
        <v>370</v>
      </c>
      <c r="N1858" s="1" t="s">
        <v>37</v>
      </c>
      <c r="O1858" s="1" t="s">
        <v>43</v>
      </c>
      <c r="P1858" s="1" t="s">
        <v>43</v>
      </c>
      <c r="Q1858" s="1" t="s">
        <v>43</v>
      </c>
      <c r="R1858" s="3">
        <v>0</v>
      </c>
      <c r="S1858" s="1" t="s">
        <v>44</v>
      </c>
      <c r="T1858" s="1" t="s">
        <v>45</v>
      </c>
      <c r="U1858" s="1" t="s">
        <v>366</v>
      </c>
      <c r="V1858" s="1" t="s">
        <v>46</v>
      </c>
      <c r="W1858" s="1" t="s">
        <v>47</v>
      </c>
      <c r="X1858" s="1" t="s">
        <v>367</v>
      </c>
      <c r="Y1858" s="1" t="s">
        <v>49</v>
      </c>
      <c r="Z1858" s="1" t="s">
        <v>50</v>
      </c>
      <c r="AA1858" s="1" t="s">
        <v>51</v>
      </c>
      <c r="AB1858" s="1" t="s">
        <v>367</v>
      </c>
      <c r="AC1858" s="1" t="s">
        <v>37</v>
      </c>
    </row>
    <row r="1859" spans="1:29" x14ac:dyDescent="0.25">
      <c r="A1859" s="1" t="s">
        <v>33</v>
      </c>
      <c r="B1859" s="1" t="s">
        <v>34</v>
      </c>
      <c r="C1859" s="2">
        <v>45828</v>
      </c>
      <c r="D1859" s="1" t="s">
        <v>35</v>
      </c>
      <c r="E1859" s="1" t="s">
        <v>36</v>
      </c>
      <c r="F1859" s="1" t="s">
        <v>37</v>
      </c>
      <c r="G1859" s="1" t="s">
        <v>362</v>
      </c>
      <c r="H1859" s="1" t="s">
        <v>363</v>
      </c>
      <c r="I1859" s="3">
        <v>0</v>
      </c>
      <c r="J1859" s="3">
        <v>427050</v>
      </c>
      <c r="K1859" s="1" t="s">
        <v>40</v>
      </c>
      <c r="L1859" s="1" t="s">
        <v>299</v>
      </c>
      <c r="M1859" s="1" t="s">
        <v>300</v>
      </c>
      <c r="N1859" s="1" t="s">
        <v>37</v>
      </c>
      <c r="O1859" s="1" t="s">
        <v>43</v>
      </c>
      <c r="P1859" s="1" t="s">
        <v>43</v>
      </c>
      <c r="Q1859" s="1" t="s">
        <v>43</v>
      </c>
      <c r="R1859" s="3">
        <v>0</v>
      </c>
      <c r="S1859" s="1" t="s">
        <v>44</v>
      </c>
      <c r="T1859" s="1" t="s">
        <v>45</v>
      </c>
      <c r="U1859" s="1" t="s">
        <v>362</v>
      </c>
      <c r="V1859" s="1" t="s">
        <v>46</v>
      </c>
      <c r="W1859" s="1" t="s">
        <v>47</v>
      </c>
      <c r="X1859" s="1" t="s">
        <v>364</v>
      </c>
      <c r="Y1859" s="1" t="s">
        <v>49</v>
      </c>
      <c r="Z1859" s="1" t="s">
        <v>50</v>
      </c>
      <c r="AA1859" s="1" t="s">
        <v>51</v>
      </c>
      <c r="AB1859" s="1" t="s">
        <v>364</v>
      </c>
      <c r="AC1859" s="1" t="s">
        <v>37</v>
      </c>
    </row>
    <row r="1860" spans="1:29" x14ac:dyDescent="0.25">
      <c r="A1860" s="1" t="s">
        <v>33</v>
      </c>
      <c r="B1860" s="1" t="s">
        <v>34</v>
      </c>
      <c r="C1860" s="2">
        <v>45828</v>
      </c>
      <c r="D1860" s="1" t="s">
        <v>35</v>
      </c>
      <c r="E1860" s="1" t="s">
        <v>36</v>
      </c>
      <c r="F1860" s="1" t="s">
        <v>37</v>
      </c>
      <c r="G1860" s="1" t="s">
        <v>362</v>
      </c>
      <c r="H1860" s="1" t="s">
        <v>365</v>
      </c>
      <c r="I1860" s="3">
        <v>0</v>
      </c>
      <c r="J1860" s="3">
        <v>142350</v>
      </c>
      <c r="K1860" s="1" t="s">
        <v>40</v>
      </c>
      <c r="L1860" s="1" t="s">
        <v>133</v>
      </c>
      <c r="M1860" s="1" t="s">
        <v>134</v>
      </c>
      <c r="N1860" s="1" t="s">
        <v>37</v>
      </c>
      <c r="O1860" s="1" t="s">
        <v>43</v>
      </c>
      <c r="P1860" s="1" t="s">
        <v>43</v>
      </c>
      <c r="Q1860" s="1" t="s">
        <v>43</v>
      </c>
      <c r="R1860" s="3">
        <v>0</v>
      </c>
      <c r="S1860" s="1" t="s">
        <v>44</v>
      </c>
      <c r="T1860" s="1" t="s">
        <v>45</v>
      </c>
      <c r="U1860" s="1" t="s">
        <v>362</v>
      </c>
      <c r="V1860" s="1" t="s">
        <v>46</v>
      </c>
      <c r="W1860" s="1" t="s">
        <v>47</v>
      </c>
      <c r="X1860" s="1" t="s">
        <v>364</v>
      </c>
      <c r="Y1860" s="1" t="s">
        <v>49</v>
      </c>
      <c r="Z1860" s="1" t="s">
        <v>50</v>
      </c>
      <c r="AA1860" s="1" t="s">
        <v>51</v>
      </c>
      <c r="AB1860" s="1" t="s">
        <v>364</v>
      </c>
      <c r="AC1860" s="1" t="s">
        <v>37</v>
      </c>
    </row>
    <row r="1861" spans="1:29" x14ac:dyDescent="0.25">
      <c r="A1861" s="1" t="s">
        <v>33</v>
      </c>
      <c r="B1861" s="1" t="s">
        <v>34</v>
      </c>
      <c r="C1861" s="2">
        <v>45833</v>
      </c>
      <c r="D1861" s="1" t="s">
        <v>35</v>
      </c>
      <c r="E1861" s="1" t="s">
        <v>36</v>
      </c>
      <c r="F1861" s="1" t="s">
        <v>37</v>
      </c>
      <c r="G1861" s="1" t="s">
        <v>357</v>
      </c>
      <c r="H1861" s="1" t="s">
        <v>358</v>
      </c>
      <c r="I1861" s="3">
        <v>0</v>
      </c>
      <c r="J1861" s="3">
        <v>1130959</v>
      </c>
      <c r="K1861" s="1" t="s">
        <v>40</v>
      </c>
      <c r="L1861" s="1" t="s">
        <v>359</v>
      </c>
      <c r="M1861" s="1" t="s">
        <v>360</v>
      </c>
      <c r="N1861" s="1" t="s">
        <v>37</v>
      </c>
      <c r="O1861" s="1" t="s">
        <v>43</v>
      </c>
      <c r="P1861" s="1" t="s">
        <v>43</v>
      </c>
      <c r="Q1861" s="1" t="s">
        <v>43</v>
      </c>
      <c r="R1861" s="3">
        <v>0</v>
      </c>
      <c r="S1861" s="1" t="s">
        <v>44</v>
      </c>
      <c r="T1861" s="1" t="s">
        <v>45</v>
      </c>
      <c r="U1861" s="1" t="s">
        <v>357</v>
      </c>
      <c r="V1861" s="1" t="s">
        <v>46</v>
      </c>
      <c r="W1861" s="1" t="s">
        <v>47</v>
      </c>
      <c r="X1861" s="1" t="s">
        <v>361</v>
      </c>
      <c r="Y1861" s="1" t="s">
        <v>49</v>
      </c>
      <c r="Z1861" s="1" t="s">
        <v>50</v>
      </c>
      <c r="AA1861" s="1" t="s">
        <v>51</v>
      </c>
      <c r="AB1861" s="1" t="s">
        <v>361</v>
      </c>
      <c r="AC1861" s="1" t="s">
        <v>37</v>
      </c>
    </row>
    <row r="1862" spans="1:29" x14ac:dyDescent="0.25">
      <c r="A1862" s="1" t="s">
        <v>33</v>
      </c>
      <c r="B1862" s="1" t="s">
        <v>34</v>
      </c>
      <c r="C1862" s="2">
        <v>45835</v>
      </c>
      <c r="D1862" s="1" t="s">
        <v>35</v>
      </c>
      <c r="E1862" s="1" t="s">
        <v>36</v>
      </c>
      <c r="F1862" s="1" t="s">
        <v>37</v>
      </c>
      <c r="G1862" s="1" t="s">
        <v>349</v>
      </c>
      <c r="H1862" s="1" t="s">
        <v>350</v>
      </c>
      <c r="I1862" s="3">
        <v>0</v>
      </c>
      <c r="J1862" s="3">
        <v>142350</v>
      </c>
      <c r="K1862" s="1" t="s">
        <v>40</v>
      </c>
      <c r="L1862" s="1" t="s">
        <v>293</v>
      </c>
      <c r="M1862" s="1" t="s">
        <v>294</v>
      </c>
      <c r="N1862" s="1" t="s">
        <v>37</v>
      </c>
      <c r="O1862" s="1" t="s">
        <v>43</v>
      </c>
      <c r="P1862" s="1" t="s">
        <v>43</v>
      </c>
      <c r="Q1862" s="1" t="s">
        <v>43</v>
      </c>
      <c r="R1862" s="3">
        <v>0</v>
      </c>
      <c r="S1862" s="1" t="s">
        <v>44</v>
      </c>
      <c r="T1862" s="1" t="s">
        <v>45</v>
      </c>
      <c r="U1862" s="1" t="s">
        <v>349</v>
      </c>
      <c r="V1862" s="1" t="s">
        <v>46</v>
      </c>
      <c r="W1862" s="1" t="s">
        <v>47</v>
      </c>
      <c r="X1862" s="1" t="s">
        <v>351</v>
      </c>
      <c r="Y1862" s="1" t="s">
        <v>49</v>
      </c>
      <c r="Z1862" s="1" t="s">
        <v>50</v>
      </c>
      <c r="AA1862" s="1" t="s">
        <v>51</v>
      </c>
      <c r="AB1862" s="1" t="s">
        <v>351</v>
      </c>
      <c r="AC1862" s="1" t="s">
        <v>37</v>
      </c>
    </row>
    <row r="1863" spans="1:29" x14ac:dyDescent="0.25">
      <c r="A1863" s="1" t="s">
        <v>33</v>
      </c>
      <c r="B1863" s="1" t="s">
        <v>34</v>
      </c>
      <c r="C1863" s="2">
        <v>45835</v>
      </c>
      <c r="D1863" s="1" t="s">
        <v>35</v>
      </c>
      <c r="E1863" s="1" t="s">
        <v>36</v>
      </c>
      <c r="F1863" s="1" t="s">
        <v>37</v>
      </c>
      <c r="G1863" s="1" t="s">
        <v>349</v>
      </c>
      <c r="H1863" s="1" t="s">
        <v>350</v>
      </c>
      <c r="I1863" s="3">
        <v>0</v>
      </c>
      <c r="J1863" s="3">
        <v>47450</v>
      </c>
      <c r="K1863" s="1" t="s">
        <v>40</v>
      </c>
      <c r="L1863" s="1" t="s">
        <v>352</v>
      </c>
      <c r="M1863" s="1" t="s">
        <v>353</v>
      </c>
      <c r="N1863" s="1" t="s">
        <v>37</v>
      </c>
      <c r="O1863" s="1" t="s">
        <v>43</v>
      </c>
      <c r="P1863" s="1" t="s">
        <v>43</v>
      </c>
      <c r="Q1863" s="1" t="s">
        <v>43</v>
      </c>
      <c r="R1863" s="3">
        <v>0</v>
      </c>
      <c r="S1863" s="1" t="s">
        <v>44</v>
      </c>
      <c r="T1863" s="1" t="s">
        <v>45</v>
      </c>
      <c r="U1863" s="1" t="s">
        <v>349</v>
      </c>
      <c r="V1863" s="1" t="s">
        <v>46</v>
      </c>
      <c r="W1863" s="1" t="s">
        <v>47</v>
      </c>
      <c r="X1863" s="1" t="s">
        <v>351</v>
      </c>
      <c r="Y1863" s="1" t="s">
        <v>49</v>
      </c>
      <c r="Z1863" s="1" t="s">
        <v>50</v>
      </c>
      <c r="AA1863" s="1" t="s">
        <v>51</v>
      </c>
      <c r="AB1863" s="1" t="s">
        <v>351</v>
      </c>
      <c r="AC1863" s="1" t="s">
        <v>37</v>
      </c>
    </row>
    <row r="1864" spans="1:29" x14ac:dyDescent="0.25">
      <c r="A1864" s="1" t="s">
        <v>33</v>
      </c>
      <c r="B1864" s="1" t="s">
        <v>34</v>
      </c>
      <c r="C1864" s="2">
        <v>45835</v>
      </c>
      <c r="D1864" s="1" t="s">
        <v>35</v>
      </c>
      <c r="E1864" s="1" t="s">
        <v>36</v>
      </c>
      <c r="F1864" s="1" t="s">
        <v>37</v>
      </c>
      <c r="G1864" s="1" t="s">
        <v>349</v>
      </c>
      <c r="H1864" s="1" t="s">
        <v>350</v>
      </c>
      <c r="I1864" s="3">
        <v>0</v>
      </c>
      <c r="J1864" s="3">
        <v>148582</v>
      </c>
      <c r="K1864" s="1" t="s">
        <v>40</v>
      </c>
      <c r="L1864" s="1" t="s">
        <v>291</v>
      </c>
      <c r="M1864" s="1" t="s">
        <v>292</v>
      </c>
      <c r="N1864" s="1" t="s">
        <v>37</v>
      </c>
      <c r="O1864" s="1" t="s">
        <v>43</v>
      </c>
      <c r="P1864" s="1" t="s">
        <v>43</v>
      </c>
      <c r="Q1864" s="1" t="s">
        <v>43</v>
      </c>
      <c r="R1864" s="3">
        <v>0</v>
      </c>
      <c r="S1864" s="1" t="s">
        <v>44</v>
      </c>
      <c r="T1864" s="1" t="s">
        <v>45</v>
      </c>
      <c r="U1864" s="1" t="s">
        <v>349</v>
      </c>
      <c r="V1864" s="1" t="s">
        <v>46</v>
      </c>
      <c r="W1864" s="1" t="s">
        <v>47</v>
      </c>
      <c r="X1864" s="1" t="s">
        <v>351</v>
      </c>
      <c r="Y1864" s="1" t="s">
        <v>49</v>
      </c>
      <c r="Z1864" s="1" t="s">
        <v>50</v>
      </c>
      <c r="AA1864" s="1" t="s">
        <v>51</v>
      </c>
      <c r="AB1864" s="1" t="s">
        <v>351</v>
      </c>
      <c r="AC1864" s="1" t="s">
        <v>37</v>
      </c>
    </row>
    <row r="1865" spans="1:29" x14ac:dyDescent="0.25">
      <c r="A1865" s="1" t="s">
        <v>33</v>
      </c>
      <c r="B1865" s="1" t="s">
        <v>34</v>
      </c>
      <c r="C1865" s="2">
        <v>45835</v>
      </c>
      <c r="D1865" s="1" t="s">
        <v>35</v>
      </c>
      <c r="E1865" s="1" t="s">
        <v>36</v>
      </c>
      <c r="F1865" s="1" t="s">
        <v>37</v>
      </c>
      <c r="G1865" s="1" t="s">
        <v>349</v>
      </c>
      <c r="H1865" s="1" t="s">
        <v>350</v>
      </c>
      <c r="I1865" s="3">
        <v>0</v>
      </c>
      <c r="J1865" s="3">
        <v>94900</v>
      </c>
      <c r="K1865" s="1" t="s">
        <v>40</v>
      </c>
      <c r="L1865" s="1" t="s">
        <v>101</v>
      </c>
      <c r="M1865" s="1" t="s">
        <v>102</v>
      </c>
      <c r="N1865" s="1" t="s">
        <v>37</v>
      </c>
      <c r="O1865" s="1" t="s">
        <v>43</v>
      </c>
      <c r="P1865" s="1" t="s">
        <v>43</v>
      </c>
      <c r="Q1865" s="1" t="s">
        <v>43</v>
      </c>
      <c r="R1865" s="3">
        <v>0</v>
      </c>
      <c r="S1865" s="1" t="s">
        <v>44</v>
      </c>
      <c r="T1865" s="1" t="s">
        <v>45</v>
      </c>
      <c r="U1865" s="1" t="s">
        <v>349</v>
      </c>
      <c r="V1865" s="1" t="s">
        <v>46</v>
      </c>
      <c r="W1865" s="1" t="s">
        <v>47</v>
      </c>
      <c r="X1865" s="1" t="s">
        <v>351</v>
      </c>
      <c r="Y1865" s="1" t="s">
        <v>49</v>
      </c>
      <c r="Z1865" s="1" t="s">
        <v>50</v>
      </c>
      <c r="AA1865" s="1" t="s">
        <v>51</v>
      </c>
      <c r="AB1865" s="1" t="s">
        <v>351</v>
      </c>
      <c r="AC1865" s="1" t="s">
        <v>37</v>
      </c>
    </row>
    <row r="1866" spans="1:29" x14ac:dyDescent="0.25">
      <c r="A1866" s="1" t="s">
        <v>33</v>
      </c>
      <c r="B1866" s="1" t="s">
        <v>34</v>
      </c>
      <c r="C1866" s="2">
        <v>45835</v>
      </c>
      <c r="D1866" s="1" t="s">
        <v>35</v>
      </c>
      <c r="E1866" s="1" t="s">
        <v>36</v>
      </c>
      <c r="F1866" s="1" t="s">
        <v>37</v>
      </c>
      <c r="G1866" s="1" t="s">
        <v>349</v>
      </c>
      <c r="H1866" s="1" t="s">
        <v>350</v>
      </c>
      <c r="I1866" s="3">
        <v>0</v>
      </c>
      <c r="J1866" s="3">
        <v>47450</v>
      </c>
      <c r="K1866" s="1" t="s">
        <v>40</v>
      </c>
      <c r="L1866" s="1" t="s">
        <v>152</v>
      </c>
      <c r="M1866" s="1" t="s">
        <v>153</v>
      </c>
      <c r="N1866" s="1" t="s">
        <v>37</v>
      </c>
      <c r="O1866" s="1" t="s">
        <v>43</v>
      </c>
      <c r="P1866" s="1" t="s">
        <v>43</v>
      </c>
      <c r="Q1866" s="1" t="s">
        <v>43</v>
      </c>
      <c r="R1866" s="3">
        <v>0</v>
      </c>
      <c r="S1866" s="1" t="s">
        <v>44</v>
      </c>
      <c r="T1866" s="1" t="s">
        <v>45</v>
      </c>
      <c r="U1866" s="1" t="s">
        <v>349</v>
      </c>
      <c r="V1866" s="1" t="s">
        <v>46</v>
      </c>
      <c r="W1866" s="1" t="s">
        <v>47</v>
      </c>
      <c r="X1866" s="1" t="s">
        <v>351</v>
      </c>
      <c r="Y1866" s="1" t="s">
        <v>49</v>
      </c>
      <c r="Z1866" s="1" t="s">
        <v>50</v>
      </c>
      <c r="AA1866" s="1" t="s">
        <v>51</v>
      </c>
      <c r="AB1866" s="1" t="s">
        <v>351</v>
      </c>
      <c r="AC1866" s="1" t="s">
        <v>37</v>
      </c>
    </row>
    <row r="1867" spans="1:29" x14ac:dyDescent="0.25">
      <c r="A1867" s="1" t="s">
        <v>33</v>
      </c>
      <c r="B1867" s="1" t="s">
        <v>34</v>
      </c>
      <c r="C1867" s="2">
        <v>45835</v>
      </c>
      <c r="D1867" s="1" t="s">
        <v>35</v>
      </c>
      <c r="E1867" s="1" t="s">
        <v>36</v>
      </c>
      <c r="F1867" s="1" t="s">
        <v>37</v>
      </c>
      <c r="G1867" s="1" t="s">
        <v>349</v>
      </c>
      <c r="H1867" s="1" t="s">
        <v>350</v>
      </c>
      <c r="I1867" s="3">
        <v>0</v>
      </c>
      <c r="J1867" s="3">
        <v>174368</v>
      </c>
      <c r="K1867" s="1" t="s">
        <v>40</v>
      </c>
      <c r="L1867" s="1" t="s">
        <v>156</v>
      </c>
      <c r="M1867" s="1" t="s">
        <v>157</v>
      </c>
      <c r="N1867" s="1" t="s">
        <v>37</v>
      </c>
      <c r="O1867" s="1" t="s">
        <v>43</v>
      </c>
      <c r="P1867" s="1" t="s">
        <v>43</v>
      </c>
      <c r="Q1867" s="1" t="s">
        <v>43</v>
      </c>
      <c r="R1867" s="3">
        <v>0</v>
      </c>
      <c r="S1867" s="1" t="s">
        <v>44</v>
      </c>
      <c r="T1867" s="1" t="s">
        <v>45</v>
      </c>
      <c r="U1867" s="1" t="s">
        <v>349</v>
      </c>
      <c r="V1867" s="1" t="s">
        <v>46</v>
      </c>
      <c r="W1867" s="1" t="s">
        <v>47</v>
      </c>
      <c r="X1867" s="1" t="s">
        <v>351</v>
      </c>
      <c r="Y1867" s="1" t="s">
        <v>49</v>
      </c>
      <c r="Z1867" s="1" t="s">
        <v>50</v>
      </c>
      <c r="AA1867" s="1" t="s">
        <v>51</v>
      </c>
      <c r="AB1867" s="1" t="s">
        <v>351</v>
      </c>
      <c r="AC1867" s="1" t="s">
        <v>37</v>
      </c>
    </row>
    <row r="1868" spans="1:29" x14ac:dyDescent="0.25">
      <c r="A1868" s="1" t="s">
        <v>33</v>
      </c>
      <c r="B1868" s="1" t="s">
        <v>34</v>
      </c>
      <c r="C1868" s="2">
        <v>45835</v>
      </c>
      <c r="D1868" s="1" t="s">
        <v>35</v>
      </c>
      <c r="E1868" s="1" t="s">
        <v>36</v>
      </c>
      <c r="F1868" s="1" t="s">
        <v>37</v>
      </c>
      <c r="G1868" s="1" t="s">
        <v>349</v>
      </c>
      <c r="H1868" s="1" t="s">
        <v>350</v>
      </c>
      <c r="I1868" s="3">
        <v>0</v>
      </c>
      <c r="J1868" s="3">
        <v>362001</v>
      </c>
      <c r="K1868" s="1" t="s">
        <v>40</v>
      </c>
      <c r="L1868" s="1" t="s">
        <v>152</v>
      </c>
      <c r="M1868" s="1" t="s">
        <v>153</v>
      </c>
      <c r="N1868" s="1" t="s">
        <v>37</v>
      </c>
      <c r="O1868" s="1" t="s">
        <v>43</v>
      </c>
      <c r="P1868" s="1" t="s">
        <v>43</v>
      </c>
      <c r="Q1868" s="1" t="s">
        <v>43</v>
      </c>
      <c r="R1868" s="3">
        <v>0</v>
      </c>
      <c r="S1868" s="1" t="s">
        <v>44</v>
      </c>
      <c r="T1868" s="1" t="s">
        <v>45</v>
      </c>
      <c r="U1868" s="1" t="s">
        <v>349</v>
      </c>
      <c r="V1868" s="1" t="s">
        <v>46</v>
      </c>
      <c r="W1868" s="1" t="s">
        <v>47</v>
      </c>
      <c r="X1868" s="1" t="s">
        <v>351</v>
      </c>
      <c r="Y1868" s="1" t="s">
        <v>49</v>
      </c>
      <c r="Z1868" s="1" t="s">
        <v>50</v>
      </c>
      <c r="AA1868" s="1" t="s">
        <v>51</v>
      </c>
      <c r="AB1868" s="1" t="s">
        <v>351</v>
      </c>
      <c r="AC1868" s="1" t="s">
        <v>37</v>
      </c>
    </row>
    <row r="1869" spans="1:29" x14ac:dyDescent="0.25">
      <c r="A1869" s="1" t="s">
        <v>33</v>
      </c>
      <c r="B1869" s="1" t="s">
        <v>34</v>
      </c>
      <c r="C1869" s="2">
        <v>45835</v>
      </c>
      <c r="D1869" s="1" t="s">
        <v>35</v>
      </c>
      <c r="E1869" s="1" t="s">
        <v>36</v>
      </c>
      <c r="F1869" s="1" t="s">
        <v>37</v>
      </c>
      <c r="G1869" s="1" t="s">
        <v>349</v>
      </c>
      <c r="H1869" s="1" t="s">
        <v>350</v>
      </c>
      <c r="I1869" s="3">
        <v>0</v>
      </c>
      <c r="J1869" s="3">
        <v>45710</v>
      </c>
      <c r="K1869" s="1" t="s">
        <v>40</v>
      </c>
      <c r="L1869" s="1" t="s">
        <v>301</v>
      </c>
      <c r="M1869" s="1" t="s">
        <v>302</v>
      </c>
      <c r="N1869" s="1" t="s">
        <v>37</v>
      </c>
      <c r="O1869" s="1" t="s">
        <v>43</v>
      </c>
      <c r="P1869" s="1" t="s">
        <v>43</v>
      </c>
      <c r="Q1869" s="1" t="s">
        <v>43</v>
      </c>
      <c r="R1869" s="3">
        <v>0</v>
      </c>
      <c r="S1869" s="1" t="s">
        <v>44</v>
      </c>
      <c r="T1869" s="1" t="s">
        <v>45</v>
      </c>
      <c r="U1869" s="1" t="s">
        <v>349</v>
      </c>
      <c r="V1869" s="1" t="s">
        <v>46</v>
      </c>
      <c r="W1869" s="1" t="s">
        <v>47</v>
      </c>
      <c r="X1869" s="1" t="s">
        <v>351</v>
      </c>
      <c r="Y1869" s="1" t="s">
        <v>49</v>
      </c>
      <c r="Z1869" s="1" t="s">
        <v>50</v>
      </c>
      <c r="AA1869" s="1" t="s">
        <v>51</v>
      </c>
      <c r="AB1869" s="1" t="s">
        <v>351</v>
      </c>
      <c r="AC1869" s="1" t="s">
        <v>37</v>
      </c>
    </row>
    <row r="1870" spans="1:29" x14ac:dyDescent="0.25">
      <c r="A1870" s="1" t="s">
        <v>33</v>
      </c>
      <c r="B1870" s="1" t="s">
        <v>34</v>
      </c>
      <c r="C1870" s="2">
        <v>45835</v>
      </c>
      <c r="D1870" s="1" t="s">
        <v>35</v>
      </c>
      <c r="E1870" s="1" t="s">
        <v>36</v>
      </c>
      <c r="F1870" s="1" t="s">
        <v>37</v>
      </c>
      <c r="G1870" s="1" t="s">
        <v>349</v>
      </c>
      <c r="H1870" s="1" t="s">
        <v>350</v>
      </c>
      <c r="I1870" s="3">
        <v>0</v>
      </c>
      <c r="J1870" s="3">
        <v>44416</v>
      </c>
      <c r="K1870" s="1" t="s">
        <v>40</v>
      </c>
      <c r="L1870" s="1" t="s">
        <v>354</v>
      </c>
      <c r="M1870" s="1" t="s">
        <v>355</v>
      </c>
      <c r="N1870" s="1" t="s">
        <v>37</v>
      </c>
      <c r="O1870" s="1" t="s">
        <v>43</v>
      </c>
      <c r="P1870" s="1" t="s">
        <v>43</v>
      </c>
      <c r="Q1870" s="1" t="s">
        <v>43</v>
      </c>
      <c r="R1870" s="3">
        <v>0</v>
      </c>
      <c r="S1870" s="1" t="s">
        <v>44</v>
      </c>
      <c r="T1870" s="1" t="s">
        <v>45</v>
      </c>
      <c r="U1870" s="1" t="s">
        <v>349</v>
      </c>
      <c r="V1870" s="1" t="s">
        <v>46</v>
      </c>
      <c r="W1870" s="1" t="s">
        <v>47</v>
      </c>
      <c r="X1870" s="1" t="s">
        <v>351</v>
      </c>
      <c r="Y1870" s="1" t="s">
        <v>49</v>
      </c>
      <c r="Z1870" s="1" t="s">
        <v>50</v>
      </c>
      <c r="AA1870" s="1" t="s">
        <v>51</v>
      </c>
      <c r="AB1870" s="1" t="s">
        <v>351</v>
      </c>
      <c r="AC1870" s="1" t="s">
        <v>37</v>
      </c>
    </row>
    <row r="1871" spans="1:29" x14ac:dyDescent="0.25">
      <c r="A1871" s="1" t="s">
        <v>33</v>
      </c>
      <c r="B1871" s="1" t="s">
        <v>34</v>
      </c>
      <c r="C1871" s="2">
        <v>45835</v>
      </c>
      <c r="D1871" s="1" t="s">
        <v>35</v>
      </c>
      <c r="E1871" s="1" t="s">
        <v>36</v>
      </c>
      <c r="F1871" s="1" t="s">
        <v>37</v>
      </c>
      <c r="G1871" s="1" t="s">
        <v>349</v>
      </c>
      <c r="H1871" s="1" t="s">
        <v>350</v>
      </c>
      <c r="I1871" s="3">
        <v>0</v>
      </c>
      <c r="J1871" s="3">
        <v>176290</v>
      </c>
      <c r="K1871" s="1" t="s">
        <v>40</v>
      </c>
      <c r="L1871" s="1" t="s">
        <v>354</v>
      </c>
      <c r="M1871" s="1" t="s">
        <v>355</v>
      </c>
      <c r="N1871" s="1" t="s">
        <v>37</v>
      </c>
      <c r="O1871" s="1" t="s">
        <v>43</v>
      </c>
      <c r="P1871" s="1" t="s">
        <v>43</v>
      </c>
      <c r="Q1871" s="1" t="s">
        <v>43</v>
      </c>
      <c r="R1871" s="3">
        <v>0</v>
      </c>
      <c r="S1871" s="1" t="s">
        <v>44</v>
      </c>
      <c r="T1871" s="1" t="s">
        <v>45</v>
      </c>
      <c r="U1871" s="1" t="s">
        <v>349</v>
      </c>
      <c r="V1871" s="1" t="s">
        <v>46</v>
      </c>
      <c r="W1871" s="1" t="s">
        <v>47</v>
      </c>
      <c r="X1871" s="1" t="s">
        <v>351</v>
      </c>
      <c r="Y1871" s="1" t="s">
        <v>49</v>
      </c>
      <c r="Z1871" s="1" t="s">
        <v>50</v>
      </c>
      <c r="AA1871" s="1" t="s">
        <v>51</v>
      </c>
      <c r="AB1871" s="1" t="s">
        <v>351</v>
      </c>
      <c r="AC1871" s="1" t="s">
        <v>37</v>
      </c>
    </row>
    <row r="1872" spans="1:29" x14ac:dyDescent="0.25">
      <c r="A1872" s="1" t="s">
        <v>33</v>
      </c>
      <c r="B1872" s="1" t="s">
        <v>34</v>
      </c>
      <c r="C1872" s="2">
        <v>45835</v>
      </c>
      <c r="D1872" s="1" t="s">
        <v>35</v>
      </c>
      <c r="E1872" s="1" t="s">
        <v>36</v>
      </c>
      <c r="F1872" s="1" t="s">
        <v>37</v>
      </c>
      <c r="G1872" s="1" t="s">
        <v>349</v>
      </c>
      <c r="H1872" s="1" t="s">
        <v>350</v>
      </c>
      <c r="I1872" s="3">
        <v>0</v>
      </c>
      <c r="J1872" s="3">
        <v>38667</v>
      </c>
      <c r="K1872" s="1" t="s">
        <v>40</v>
      </c>
      <c r="L1872" s="1" t="s">
        <v>297</v>
      </c>
      <c r="M1872" s="1" t="s">
        <v>298</v>
      </c>
      <c r="N1872" s="1" t="s">
        <v>37</v>
      </c>
      <c r="O1872" s="1" t="s">
        <v>43</v>
      </c>
      <c r="P1872" s="1" t="s">
        <v>43</v>
      </c>
      <c r="Q1872" s="1" t="s">
        <v>43</v>
      </c>
      <c r="R1872" s="3">
        <v>0</v>
      </c>
      <c r="S1872" s="1" t="s">
        <v>44</v>
      </c>
      <c r="T1872" s="1" t="s">
        <v>45</v>
      </c>
      <c r="U1872" s="1" t="s">
        <v>349</v>
      </c>
      <c r="V1872" s="1" t="s">
        <v>46</v>
      </c>
      <c r="W1872" s="1" t="s">
        <v>47</v>
      </c>
      <c r="X1872" s="1" t="s">
        <v>351</v>
      </c>
      <c r="Y1872" s="1" t="s">
        <v>49</v>
      </c>
      <c r="Z1872" s="1" t="s">
        <v>50</v>
      </c>
      <c r="AA1872" s="1" t="s">
        <v>51</v>
      </c>
      <c r="AB1872" s="1" t="s">
        <v>351</v>
      </c>
      <c r="AC1872" s="1" t="s">
        <v>37</v>
      </c>
    </row>
    <row r="1873" spans="1:29" x14ac:dyDescent="0.25">
      <c r="A1873" s="1" t="s">
        <v>33</v>
      </c>
      <c r="B1873" s="1" t="s">
        <v>34</v>
      </c>
      <c r="C1873" s="2">
        <v>45835</v>
      </c>
      <c r="D1873" s="1" t="s">
        <v>35</v>
      </c>
      <c r="E1873" s="1" t="s">
        <v>36</v>
      </c>
      <c r="F1873" s="1" t="s">
        <v>37</v>
      </c>
      <c r="G1873" s="1" t="s">
        <v>349</v>
      </c>
      <c r="H1873" s="1" t="s">
        <v>350</v>
      </c>
      <c r="I1873" s="3">
        <v>0</v>
      </c>
      <c r="J1873" s="3">
        <v>142350</v>
      </c>
      <c r="K1873" s="1" t="s">
        <v>40</v>
      </c>
      <c r="L1873" s="1" t="s">
        <v>93</v>
      </c>
      <c r="M1873" s="1" t="s">
        <v>94</v>
      </c>
      <c r="N1873" s="1" t="s">
        <v>37</v>
      </c>
      <c r="O1873" s="1" t="s">
        <v>43</v>
      </c>
      <c r="P1873" s="1" t="s">
        <v>43</v>
      </c>
      <c r="Q1873" s="1" t="s">
        <v>43</v>
      </c>
      <c r="R1873" s="3">
        <v>0</v>
      </c>
      <c r="S1873" s="1" t="s">
        <v>44</v>
      </c>
      <c r="T1873" s="1" t="s">
        <v>45</v>
      </c>
      <c r="U1873" s="1" t="s">
        <v>349</v>
      </c>
      <c r="V1873" s="1" t="s">
        <v>46</v>
      </c>
      <c r="W1873" s="1" t="s">
        <v>47</v>
      </c>
      <c r="X1873" s="1" t="s">
        <v>351</v>
      </c>
      <c r="Y1873" s="1" t="s">
        <v>49</v>
      </c>
      <c r="Z1873" s="1" t="s">
        <v>50</v>
      </c>
      <c r="AA1873" s="1" t="s">
        <v>51</v>
      </c>
      <c r="AB1873" s="1" t="s">
        <v>351</v>
      </c>
      <c r="AC1873" s="1" t="s">
        <v>37</v>
      </c>
    </row>
    <row r="1874" spans="1:29" x14ac:dyDescent="0.25">
      <c r="A1874" s="1" t="s">
        <v>33</v>
      </c>
      <c r="B1874" s="1" t="s">
        <v>34</v>
      </c>
      <c r="C1874" s="2">
        <v>45835</v>
      </c>
      <c r="D1874" s="1" t="s">
        <v>35</v>
      </c>
      <c r="E1874" s="1" t="s">
        <v>36</v>
      </c>
      <c r="F1874" s="1" t="s">
        <v>37</v>
      </c>
      <c r="G1874" s="1" t="s">
        <v>349</v>
      </c>
      <c r="H1874" s="1" t="s">
        <v>350</v>
      </c>
      <c r="I1874" s="3">
        <v>0</v>
      </c>
      <c r="J1874" s="3">
        <v>43333</v>
      </c>
      <c r="K1874" s="1" t="s">
        <v>40</v>
      </c>
      <c r="L1874" s="1" t="s">
        <v>168</v>
      </c>
      <c r="M1874" s="1" t="s">
        <v>169</v>
      </c>
      <c r="N1874" s="1" t="s">
        <v>37</v>
      </c>
      <c r="O1874" s="1" t="s">
        <v>43</v>
      </c>
      <c r="P1874" s="1" t="s">
        <v>43</v>
      </c>
      <c r="Q1874" s="1" t="s">
        <v>43</v>
      </c>
      <c r="R1874" s="3">
        <v>0</v>
      </c>
      <c r="S1874" s="1" t="s">
        <v>44</v>
      </c>
      <c r="T1874" s="1" t="s">
        <v>45</v>
      </c>
      <c r="U1874" s="1" t="s">
        <v>349</v>
      </c>
      <c r="V1874" s="1" t="s">
        <v>46</v>
      </c>
      <c r="W1874" s="1" t="s">
        <v>47</v>
      </c>
      <c r="X1874" s="1" t="s">
        <v>351</v>
      </c>
      <c r="Y1874" s="1" t="s">
        <v>49</v>
      </c>
      <c r="Z1874" s="1" t="s">
        <v>50</v>
      </c>
      <c r="AA1874" s="1" t="s">
        <v>51</v>
      </c>
      <c r="AB1874" s="1" t="s">
        <v>351</v>
      </c>
      <c r="AC1874" s="1" t="s">
        <v>37</v>
      </c>
    </row>
    <row r="1875" spans="1:29" x14ac:dyDescent="0.25">
      <c r="A1875" s="1" t="s">
        <v>33</v>
      </c>
      <c r="B1875" s="1" t="s">
        <v>34</v>
      </c>
      <c r="C1875" s="2">
        <v>45835</v>
      </c>
      <c r="D1875" s="1" t="s">
        <v>35</v>
      </c>
      <c r="E1875" s="1" t="s">
        <v>36</v>
      </c>
      <c r="F1875" s="1" t="s">
        <v>37</v>
      </c>
      <c r="G1875" s="1" t="s">
        <v>349</v>
      </c>
      <c r="H1875" s="1" t="s">
        <v>350</v>
      </c>
      <c r="I1875" s="3">
        <v>0</v>
      </c>
      <c r="J1875" s="3">
        <v>249424</v>
      </c>
      <c r="K1875" s="1" t="s">
        <v>40</v>
      </c>
      <c r="L1875" s="1" t="s">
        <v>166</v>
      </c>
      <c r="M1875" s="1" t="s">
        <v>167</v>
      </c>
      <c r="N1875" s="1" t="s">
        <v>37</v>
      </c>
      <c r="O1875" s="1" t="s">
        <v>43</v>
      </c>
      <c r="P1875" s="1" t="s">
        <v>43</v>
      </c>
      <c r="Q1875" s="1" t="s">
        <v>43</v>
      </c>
      <c r="R1875" s="3">
        <v>0</v>
      </c>
      <c r="S1875" s="1" t="s">
        <v>44</v>
      </c>
      <c r="T1875" s="1" t="s">
        <v>45</v>
      </c>
      <c r="U1875" s="1" t="s">
        <v>349</v>
      </c>
      <c r="V1875" s="1" t="s">
        <v>46</v>
      </c>
      <c r="W1875" s="1" t="s">
        <v>47</v>
      </c>
      <c r="X1875" s="1" t="s">
        <v>351</v>
      </c>
      <c r="Y1875" s="1" t="s">
        <v>49</v>
      </c>
      <c r="Z1875" s="1" t="s">
        <v>50</v>
      </c>
      <c r="AA1875" s="1" t="s">
        <v>51</v>
      </c>
      <c r="AB1875" s="1" t="s">
        <v>351</v>
      </c>
      <c r="AC1875" s="1" t="s">
        <v>37</v>
      </c>
    </row>
    <row r="1876" spans="1:29" x14ac:dyDescent="0.25">
      <c r="A1876" s="1" t="s">
        <v>33</v>
      </c>
      <c r="B1876" s="1" t="s">
        <v>34</v>
      </c>
      <c r="C1876" s="2">
        <v>45835</v>
      </c>
      <c r="D1876" s="1" t="s">
        <v>35</v>
      </c>
      <c r="E1876" s="1" t="s">
        <v>36</v>
      </c>
      <c r="F1876" s="1" t="s">
        <v>37</v>
      </c>
      <c r="G1876" s="1" t="s">
        <v>349</v>
      </c>
      <c r="H1876" s="1" t="s">
        <v>350</v>
      </c>
      <c r="I1876" s="3">
        <v>0</v>
      </c>
      <c r="J1876" s="3">
        <v>149654</v>
      </c>
      <c r="K1876" s="1" t="s">
        <v>40</v>
      </c>
      <c r="L1876" s="1" t="s">
        <v>166</v>
      </c>
      <c r="M1876" s="1" t="s">
        <v>167</v>
      </c>
      <c r="N1876" s="1" t="s">
        <v>37</v>
      </c>
      <c r="O1876" s="1" t="s">
        <v>43</v>
      </c>
      <c r="P1876" s="1" t="s">
        <v>43</v>
      </c>
      <c r="Q1876" s="1" t="s">
        <v>43</v>
      </c>
      <c r="R1876" s="3">
        <v>0</v>
      </c>
      <c r="S1876" s="1" t="s">
        <v>44</v>
      </c>
      <c r="T1876" s="1" t="s">
        <v>45</v>
      </c>
      <c r="U1876" s="1" t="s">
        <v>349</v>
      </c>
      <c r="V1876" s="1" t="s">
        <v>46</v>
      </c>
      <c r="W1876" s="1" t="s">
        <v>47</v>
      </c>
      <c r="X1876" s="1" t="s">
        <v>351</v>
      </c>
      <c r="Y1876" s="1" t="s">
        <v>49</v>
      </c>
      <c r="Z1876" s="1" t="s">
        <v>50</v>
      </c>
      <c r="AA1876" s="1" t="s">
        <v>51</v>
      </c>
      <c r="AB1876" s="1" t="s">
        <v>351</v>
      </c>
      <c r="AC1876" s="1" t="s">
        <v>37</v>
      </c>
    </row>
    <row r="1877" spans="1:29" x14ac:dyDescent="0.25">
      <c r="A1877" s="1" t="s">
        <v>33</v>
      </c>
      <c r="B1877" s="1" t="s">
        <v>34</v>
      </c>
      <c r="C1877" s="2">
        <v>45835</v>
      </c>
      <c r="D1877" s="1" t="s">
        <v>35</v>
      </c>
      <c r="E1877" s="1" t="s">
        <v>36</v>
      </c>
      <c r="F1877" s="1" t="s">
        <v>37</v>
      </c>
      <c r="G1877" s="1" t="s">
        <v>349</v>
      </c>
      <c r="H1877" s="1" t="s">
        <v>350</v>
      </c>
      <c r="I1877" s="3">
        <v>0</v>
      </c>
      <c r="J1877" s="3">
        <v>142350</v>
      </c>
      <c r="K1877" s="1" t="s">
        <v>40</v>
      </c>
      <c r="L1877" s="1" t="s">
        <v>139</v>
      </c>
      <c r="M1877" s="1" t="s">
        <v>140</v>
      </c>
      <c r="N1877" s="1" t="s">
        <v>37</v>
      </c>
      <c r="O1877" s="1" t="s">
        <v>43</v>
      </c>
      <c r="P1877" s="1" t="s">
        <v>43</v>
      </c>
      <c r="Q1877" s="1" t="s">
        <v>43</v>
      </c>
      <c r="R1877" s="3">
        <v>0</v>
      </c>
      <c r="S1877" s="1" t="s">
        <v>44</v>
      </c>
      <c r="T1877" s="1" t="s">
        <v>45</v>
      </c>
      <c r="U1877" s="1" t="s">
        <v>349</v>
      </c>
      <c r="V1877" s="1" t="s">
        <v>46</v>
      </c>
      <c r="W1877" s="1" t="s">
        <v>47</v>
      </c>
      <c r="X1877" s="1" t="s">
        <v>351</v>
      </c>
      <c r="Y1877" s="1" t="s">
        <v>49</v>
      </c>
      <c r="Z1877" s="1" t="s">
        <v>50</v>
      </c>
      <c r="AA1877" s="1" t="s">
        <v>51</v>
      </c>
      <c r="AB1877" s="1" t="s">
        <v>351</v>
      </c>
      <c r="AC1877" s="1" t="s">
        <v>37</v>
      </c>
    </row>
    <row r="1878" spans="1:29" x14ac:dyDescent="0.25">
      <c r="A1878" s="1" t="s">
        <v>33</v>
      </c>
      <c r="B1878" s="1" t="s">
        <v>34</v>
      </c>
      <c r="C1878" s="2">
        <v>45835</v>
      </c>
      <c r="D1878" s="1" t="s">
        <v>35</v>
      </c>
      <c r="E1878" s="1" t="s">
        <v>36</v>
      </c>
      <c r="F1878" s="1" t="s">
        <v>37</v>
      </c>
      <c r="G1878" s="1" t="s">
        <v>349</v>
      </c>
      <c r="H1878" s="1" t="s">
        <v>356</v>
      </c>
      <c r="I1878" s="3">
        <v>0</v>
      </c>
      <c r="J1878" s="3">
        <v>55638</v>
      </c>
      <c r="K1878" s="1" t="s">
        <v>40</v>
      </c>
      <c r="L1878" s="1" t="s">
        <v>166</v>
      </c>
      <c r="M1878" s="1" t="s">
        <v>167</v>
      </c>
      <c r="N1878" s="1" t="s">
        <v>37</v>
      </c>
      <c r="O1878" s="1" t="s">
        <v>43</v>
      </c>
      <c r="P1878" s="1" t="s">
        <v>43</v>
      </c>
      <c r="Q1878" s="1" t="s">
        <v>43</v>
      </c>
      <c r="R1878" s="3">
        <v>0</v>
      </c>
      <c r="S1878" s="1" t="s">
        <v>44</v>
      </c>
      <c r="T1878" s="1" t="s">
        <v>45</v>
      </c>
      <c r="U1878" s="1" t="s">
        <v>349</v>
      </c>
      <c r="V1878" s="1" t="s">
        <v>46</v>
      </c>
      <c r="W1878" s="1" t="s">
        <v>47</v>
      </c>
      <c r="X1878" s="1" t="s">
        <v>351</v>
      </c>
      <c r="Y1878" s="1" t="s">
        <v>49</v>
      </c>
      <c r="Z1878" s="1" t="s">
        <v>50</v>
      </c>
      <c r="AA1878" s="1" t="s">
        <v>51</v>
      </c>
      <c r="AB1878" s="1" t="s">
        <v>351</v>
      </c>
      <c r="AC1878" s="1" t="s">
        <v>37</v>
      </c>
    </row>
    <row r="1879" spans="1:29" hidden="1" x14ac:dyDescent="0.25">
      <c r="A1879" s="1" t="s">
        <v>33</v>
      </c>
      <c r="B1879" s="1" t="s">
        <v>34</v>
      </c>
      <c r="C1879" s="2">
        <v>45838</v>
      </c>
      <c r="D1879" s="1" t="s">
        <v>73</v>
      </c>
      <c r="E1879" s="1" t="s">
        <v>74</v>
      </c>
      <c r="F1879" s="1" t="s">
        <v>37</v>
      </c>
      <c r="G1879" s="1" t="s">
        <v>406</v>
      </c>
      <c r="H1879" s="1" t="s">
        <v>76</v>
      </c>
      <c r="I1879" s="3">
        <v>47450</v>
      </c>
      <c r="J1879" s="3">
        <v>0</v>
      </c>
      <c r="K1879" s="1" t="s">
        <v>40</v>
      </c>
      <c r="L1879" s="1" t="s">
        <v>119</v>
      </c>
      <c r="M1879" s="1" t="s">
        <v>120</v>
      </c>
      <c r="N1879" s="1" t="s">
        <v>79</v>
      </c>
      <c r="O1879" s="1" t="s">
        <v>80</v>
      </c>
      <c r="P1879" s="1" t="s">
        <v>43</v>
      </c>
      <c r="Q1879" s="1" t="s">
        <v>43</v>
      </c>
      <c r="R1879" s="3">
        <v>0</v>
      </c>
      <c r="S1879" s="1" t="s">
        <v>44</v>
      </c>
      <c r="T1879" s="1" t="s">
        <v>45</v>
      </c>
      <c r="U1879" s="1" t="s">
        <v>406</v>
      </c>
      <c r="V1879" s="1" t="s">
        <v>46</v>
      </c>
      <c r="W1879" s="1" t="s">
        <v>81</v>
      </c>
      <c r="X1879" s="1" t="s">
        <v>407</v>
      </c>
      <c r="Y1879" s="1" t="s">
        <v>83</v>
      </c>
      <c r="Z1879" s="1" t="s">
        <v>219</v>
      </c>
      <c r="AA1879" s="1" t="s">
        <v>51</v>
      </c>
      <c r="AB1879" s="1" t="s">
        <v>407</v>
      </c>
      <c r="AC1879" s="1" t="s">
        <v>37</v>
      </c>
    </row>
    <row r="1880" spans="1:29" hidden="1" x14ac:dyDescent="0.25">
      <c r="A1880" s="1" t="s">
        <v>33</v>
      </c>
      <c r="B1880" s="1" t="s">
        <v>34</v>
      </c>
      <c r="C1880" s="2">
        <v>45838</v>
      </c>
      <c r="D1880" s="1" t="s">
        <v>73</v>
      </c>
      <c r="E1880" s="1" t="s">
        <v>74</v>
      </c>
      <c r="F1880" s="1" t="s">
        <v>37</v>
      </c>
      <c r="G1880" s="1" t="s">
        <v>406</v>
      </c>
      <c r="H1880" s="1" t="s">
        <v>76</v>
      </c>
      <c r="I1880" s="3">
        <v>237250</v>
      </c>
      <c r="J1880" s="3">
        <v>0</v>
      </c>
      <c r="K1880" s="1" t="s">
        <v>40</v>
      </c>
      <c r="L1880" s="1" t="s">
        <v>127</v>
      </c>
      <c r="M1880" s="1" t="s">
        <v>128</v>
      </c>
      <c r="N1880" s="1" t="s">
        <v>79</v>
      </c>
      <c r="O1880" s="1" t="s">
        <v>80</v>
      </c>
      <c r="P1880" s="1" t="s">
        <v>43</v>
      </c>
      <c r="Q1880" s="1" t="s">
        <v>43</v>
      </c>
      <c r="R1880" s="3">
        <v>0</v>
      </c>
      <c r="S1880" s="1" t="s">
        <v>44</v>
      </c>
      <c r="T1880" s="1" t="s">
        <v>45</v>
      </c>
      <c r="U1880" s="1" t="s">
        <v>406</v>
      </c>
      <c r="V1880" s="1" t="s">
        <v>46</v>
      </c>
      <c r="W1880" s="1" t="s">
        <v>81</v>
      </c>
      <c r="X1880" s="1" t="s">
        <v>407</v>
      </c>
      <c r="Y1880" s="1" t="s">
        <v>83</v>
      </c>
      <c r="Z1880" s="1" t="s">
        <v>219</v>
      </c>
      <c r="AA1880" s="1" t="s">
        <v>51</v>
      </c>
      <c r="AB1880" s="1" t="s">
        <v>407</v>
      </c>
      <c r="AC1880" s="1" t="s">
        <v>37</v>
      </c>
    </row>
    <row r="1881" spans="1:29" hidden="1" x14ac:dyDescent="0.25">
      <c r="A1881" s="1" t="s">
        <v>33</v>
      </c>
      <c r="B1881" s="1" t="s">
        <v>34</v>
      </c>
      <c r="C1881" s="2">
        <v>45838</v>
      </c>
      <c r="D1881" s="1" t="s">
        <v>73</v>
      </c>
      <c r="E1881" s="1" t="s">
        <v>74</v>
      </c>
      <c r="F1881" s="1" t="s">
        <v>37</v>
      </c>
      <c r="G1881" s="1" t="s">
        <v>406</v>
      </c>
      <c r="H1881" s="1" t="s">
        <v>76</v>
      </c>
      <c r="I1881" s="3">
        <v>142350</v>
      </c>
      <c r="J1881" s="3">
        <v>0</v>
      </c>
      <c r="K1881" s="1" t="s">
        <v>40</v>
      </c>
      <c r="L1881" s="1" t="s">
        <v>408</v>
      </c>
      <c r="M1881" s="1" t="s">
        <v>409</v>
      </c>
      <c r="N1881" s="1" t="s">
        <v>79</v>
      </c>
      <c r="O1881" s="1" t="s">
        <v>80</v>
      </c>
      <c r="P1881" s="1" t="s">
        <v>43</v>
      </c>
      <c r="Q1881" s="1" t="s">
        <v>43</v>
      </c>
      <c r="R1881" s="3">
        <v>0</v>
      </c>
      <c r="S1881" s="1" t="s">
        <v>44</v>
      </c>
      <c r="T1881" s="1" t="s">
        <v>45</v>
      </c>
      <c r="U1881" s="1" t="s">
        <v>406</v>
      </c>
      <c r="V1881" s="1" t="s">
        <v>46</v>
      </c>
      <c r="W1881" s="1" t="s">
        <v>81</v>
      </c>
      <c r="X1881" s="1" t="s">
        <v>407</v>
      </c>
      <c r="Y1881" s="1" t="s">
        <v>83</v>
      </c>
      <c r="Z1881" s="1" t="s">
        <v>219</v>
      </c>
      <c r="AA1881" s="1" t="s">
        <v>51</v>
      </c>
      <c r="AB1881" s="1" t="s">
        <v>407</v>
      </c>
      <c r="AC1881" s="1" t="s">
        <v>37</v>
      </c>
    </row>
    <row r="1882" spans="1:29" hidden="1" x14ac:dyDescent="0.25">
      <c r="A1882" s="1" t="s">
        <v>33</v>
      </c>
      <c r="B1882" s="1" t="s">
        <v>34</v>
      </c>
      <c r="C1882" s="2">
        <v>45838</v>
      </c>
      <c r="D1882" s="1" t="s">
        <v>73</v>
      </c>
      <c r="E1882" s="1" t="s">
        <v>74</v>
      </c>
      <c r="F1882" s="1" t="s">
        <v>37</v>
      </c>
      <c r="G1882" s="1" t="s">
        <v>406</v>
      </c>
      <c r="H1882" s="1" t="s">
        <v>76</v>
      </c>
      <c r="I1882" s="3">
        <v>237250</v>
      </c>
      <c r="J1882" s="3">
        <v>0</v>
      </c>
      <c r="K1882" s="1" t="s">
        <v>40</v>
      </c>
      <c r="L1882" s="1" t="s">
        <v>410</v>
      </c>
      <c r="M1882" s="1" t="s">
        <v>411</v>
      </c>
      <c r="N1882" s="1" t="s">
        <v>79</v>
      </c>
      <c r="O1882" s="1" t="s">
        <v>80</v>
      </c>
      <c r="P1882" s="1" t="s">
        <v>43</v>
      </c>
      <c r="Q1882" s="1" t="s">
        <v>43</v>
      </c>
      <c r="R1882" s="3">
        <v>0</v>
      </c>
      <c r="S1882" s="1" t="s">
        <v>44</v>
      </c>
      <c r="T1882" s="1" t="s">
        <v>45</v>
      </c>
      <c r="U1882" s="1" t="s">
        <v>406</v>
      </c>
      <c r="V1882" s="1" t="s">
        <v>46</v>
      </c>
      <c r="W1882" s="1" t="s">
        <v>81</v>
      </c>
      <c r="X1882" s="1" t="s">
        <v>407</v>
      </c>
      <c r="Y1882" s="1" t="s">
        <v>83</v>
      </c>
      <c r="Z1882" s="1" t="s">
        <v>219</v>
      </c>
      <c r="AA1882" s="1" t="s">
        <v>51</v>
      </c>
      <c r="AB1882" s="1" t="s">
        <v>407</v>
      </c>
      <c r="AC1882" s="1" t="s">
        <v>37</v>
      </c>
    </row>
    <row r="1883" spans="1:29" hidden="1" x14ac:dyDescent="0.25">
      <c r="A1883" s="1" t="s">
        <v>33</v>
      </c>
      <c r="B1883" s="1" t="s">
        <v>34</v>
      </c>
      <c r="C1883" s="2">
        <v>45838</v>
      </c>
      <c r="D1883" s="1" t="s">
        <v>73</v>
      </c>
      <c r="E1883" s="1" t="s">
        <v>74</v>
      </c>
      <c r="F1883" s="1" t="s">
        <v>37</v>
      </c>
      <c r="G1883" s="1" t="s">
        <v>406</v>
      </c>
      <c r="H1883" s="1" t="s">
        <v>76</v>
      </c>
      <c r="I1883" s="3">
        <v>189800</v>
      </c>
      <c r="J1883" s="3">
        <v>0</v>
      </c>
      <c r="K1883" s="1" t="s">
        <v>40</v>
      </c>
      <c r="L1883" s="1" t="s">
        <v>250</v>
      </c>
      <c r="M1883" s="1" t="s">
        <v>251</v>
      </c>
      <c r="N1883" s="1" t="s">
        <v>79</v>
      </c>
      <c r="O1883" s="1" t="s">
        <v>80</v>
      </c>
      <c r="P1883" s="1" t="s">
        <v>43</v>
      </c>
      <c r="Q1883" s="1" t="s">
        <v>43</v>
      </c>
      <c r="R1883" s="3">
        <v>0</v>
      </c>
      <c r="S1883" s="1" t="s">
        <v>44</v>
      </c>
      <c r="T1883" s="1" t="s">
        <v>45</v>
      </c>
      <c r="U1883" s="1" t="s">
        <v>406</v>
      </c>
      <c r="V1883" s="1" t="s">
        <v>46</v>
      </c>
      <c r="W1883" s="1" t="s">
        <v>81</v>
      </c>
      <c r="X1883" s="1" t="s">
        <v>407</v>
      </c>
      <c r="Y1883" s="1" t="s">
        <v>83</v>
      </c>
      <c r="Z1883" s="1" t="s">
        <v>219</v>
      </c>
      <c r="AA1883" s="1" t="s">
        <v>51</v>
      </c>
      <c r="AB1883" s="1" t="s">
        <v>407</v>
      </c>
      <c r="AC1883" s="1" t="s">
        <v>37</v>
      </c>
    </row>
    <row r="1884" spans="1:29" hidden="1" x14ac:dyDescent="0.25">
      <c r="A1884" s="1" t="s">
        <v>33</v>
      </c>
      <c r="B1884" s="1" t="s">
        <v>34</v>
      </c>
      <c r="C1884" s="2">
        <v>45838</v>
      </c>
      <c r="D1884" s="1" t="s">
        <v>73</v>
      </c>
      <c r="E1884" s="1" t="s">
        <v>74</v>
      </c>
      <c r="F1884" s="1" t="s">
        <v>37</v>
      </c>
      <c r="G1884" s="1" t="s">
        <v>406</v>
      </c>
      <c r="H1884" s="1" t="s">
        <v>76</v>
      </c>
      <c r="I1884" s="3">
        <v>47450</v>
      </c>
      <c r="J1884" s="3">
        <v>0</v>
      </c>
      <c r="K1884" s="1" t="s">
        <v>40</v>
      </c>
      <c r="L1884" s="1" t="s">
        <v>426</v>
      </c>
      <c r="M1884" s="1" t="s">
        <v>427</v>
      </c>
      <c r="N1884" s="1" t="s">
        <v>79</v>
      </c>
      <c r="O1884" s="1" t="s">
        <v>80</v>
      </c>
      <c r="P1884" s="1" t="s">
        <v>43</v>
      </c>
      <c r="Q1884" s="1" t="s">
        <v>43</v>
      </c>
      <c r="R1884" s="3">
        <v>0</v>
      </c>
      <c r="S1884" s="1" t="s">
        <v>44</v>
      </c>
      <c r="T1884" s="1" t="s">
        <v>45</v>
      </c>
      <c r="U1884" s="1" t="s">
        <v>406</v>
      </c>
      <c r="V1884" s="1" t="s">
        <v>46</v>
      </c>
      <c r="W1884" s="1" t="s">
        <v>81</v>
      </c>
      <c r="X1884" s="1" t="s">
        <v>407</v>
      </c>
      <c r="Y1884" s="1" t="s">
        <v>83</v>
      </c>
      <c r="Z1884" s="1" t="s">
        <v>219</v>
      </c>
      <c r="AA1884" s="1" t="s">
        <v>51</v>
      </c>
      <c r="AB1884" s="1" t="s">
        <v>407</v>
      </c>
      <c r="AC1884" s="1" t="s">
        <v>37</v>
      </c>
    </row>
    <row r="1885" spans="1:29" hidden="1" x14ac:dyDescent="0.25">
      <c r="A1885" s="1" t="s">
        <v>33</v>
      </c>
      <c r="B1885" s="1" t="s">
        <v>34</v>
      </c>
      <c r="C1885" s="2">
        <v>45838</v>
      </c>
      <c r="D1885" s="1" t="s">
        <v>73</v>
      </c>
      <c r="E1885" s="1" t="s">
        <v>74</v>
      </c>
      <c r="F1885" s="1" t="s">
        <v>37</v>
      </c>
      <c r="G1885" s="1" t="s">
        <v>406</v>
      </c>
      <c r="H1885" s="1" t="s">
        <v>76</v>
      </c>
      <c r="I1885" s="3">
        <v>57638</v>
      </c>
      <c r="J1885" s="3">
        <v>0</v>
      </c>
      <c r="K1885" s="1" t="s">
        <v>40</v>
      </c>
      <c r="L1885" s="1" t="s">
        <v>109</v>
      </c>
      <c r="M1885" s="1" t="s">
        <v>110</v>
      </c>
      <c r="N1885" s="1" t="s">
        <v>79</v>
      </c>
      <c r="O1885" s="1" t="s">
        <v>80</v>
      </c>
      <c r="P1885" s="1" t="s">
        <v>43</v>
      </c>
      <c r="Q1885" s="1" t="s">
        <v>43</v>
      </c>
      <c r="R1885" s="3">
        <v>0</v>
      </c>
      <c r="S1885" s="1" t="s">
        <v>44</v>
      </c>
      <c r="T1885" s="1" t="s">
        <v>45</v>
      </c>
      <c r="U1885" s="1" t="s">
        <v>406</v>
      </c>
      <c r="V1885" s="1" t="s">
        <v>46</v>
      </c>
      <c r="W1885" s="1" t="s">
        <v>81</v>
      </c>
      <c r="X1885" s="1" t="s">
        <v>407</v>
      </c>
      <c r="Y1885" s="1" t="s">
        <v>83</v>
      </c>
      <c r="Z1885" s="1" t="s">
        <v>219</v>
      </c>
      <c r="AA1885" s="1" t="s">
        <v>51</v>
      </c>
      <c r="AB1885" s="1" t="s">
        <v>407</v>
      </c>
      <c r="AC1885" s="1" t="s">
        <v>37</v>
      </c>
    </row>
    <row r="1886" spans="1:29" hidden="1" x14ac:dyDescent="0.25">
      <c r="A1886" s="1" t="s">
        <v>33</v>
      </c>
      <c r="B1886" s="1" t="s">
        <v>34</v>
      </c>
      <c r="C1886" s="2">
        <v>45838</v>
      </c>
      <c r="D1886" s="1" t="s">
        <v>73</v>
      </c>
      <c r="E1886" s="1" t="s">
        <v>74</v>
      </c>
      <c r="F1886" s="1" t="s">
        <v>37</v>
      </c>
      <c r="G1886" s="1" t="s">
        <v>406</v>
      </c>
      <c r="H1886" s="1" t="s">
        <v>76</v>
      </c>
      <c r="I1886" s="3">
        <v>50689</v>
      </c>
      <c r="J1886" s="3">
        <v>0</v>
      </c>
      <c r="K1886" s="1" t="s">
        <v>40</v>
      </c>
      <c r="L1886" s="1" t="s">
        <v>103</v>
      </c>
      <c r="M1886" s="1" t="s">
        <v>104</v>
      </c>
      <c r="N1886" s="1" t="s">
        <v>79</v>
      </c>
      <c r="O1886" s="1" t="s">
        <v>80</v>
      </c>
      <c r="P1886" s="1" t="s">
        <v>43</v>
      </c>
      <c r="Q1886" s="1" t="s">
        <v>43</v>
      </c>
      <c r="R1886" s="3">
        <v>0</v>
      </c>
      <c r="S1886" s="1" t="s">
        <v>44</v>
      </c>
      <c r="T1886" s="1" t="s">
        <v>45</v>
      </c>
      <c r="U1886" s="1" t="s">
        <v>406</v>
      </c>
      <c r="V1886" s="1" t="s">
        <v>46</v>
      </c>
      <c r="W1886" s="1" t="s">
        <v>81</v>
      </c>
      <c r="X1886" s="1" t="s">
        <v>407</v>
      </c>
      <c r="Y1886" s="1" t="s">
        <v>83</v>
      </c>
      <c r="Z1886" s="1" t="s">
        <v>219</v>
      </c>
      <c r="AA1886" s="1" t="s">
        <v>51</v>
      </c>
      <c r="AB1886" s="1" t="s">
        <v>407</v>
      </c>
      <c r="AC1886" s="1" t="s">
        <v>37</v>
      </c>
    </row>
    <row r="1887" spans="1:29" hidden="1" x14ac:dyDescent="0.25">
      <c r="A1887" s="1" t="s">
        <v>33</v>
      </c>
      <c r="B1887" s="1" t="s">
        <v>34</v>
      </c>
      <c r="C1887" s="2">
        <v>45838</v>
      </c>
      <c r="D1887" s="1" t="s">
        <v>73</v>
      </c>
      <c r="E1887" s="1" t="s">
        <v>74</v>
      </c>
      <c r="F1887" s="1" t="s">
        <v>37</v>
      </c>
      <c r="G1887" s="1" t="s">
        <v>406</v>
      </c>
      <c r="H1887" s="1" t="s">
        <v>76</v>
      </c>
      <c r="I1887" s="3">
        <v>284700</v>
      </c>
      <c r="J1887" s="3">
        <v>0</v>
      </c>
      <c r="K1887" s="1" t="s">
        <v>40</v>
      </c>
      <c r="L1887" s="1" t="s">
        <v>113</v>
      </c>
      <c r="M1887" s="1" t="s">
        <v>114</v>
      </c>
      <c r="N1887" s="1" t="s">
        <v>79</v>
      </c>
      <c r="O1887" s="1" t="s">
        <v>80</v>
      </c>
      <c r="P1887" s="1" t="s">
        <v>43</v>
      </c>
      <c r="Q1887" s="1" t="s">
        <v>43</v>
      </c>
      <c r="R1887" s="3">
        <v>0</v>
      </c>
      <c r="S1887" s="1" t="s">
        <v>44</v>
      </c>
      <c r="T1887" s="1" t="s">
        <v>45</v>
      </c>
      <c r="U1887" s="1" t="s">
        <v>406</v>
      </c>
      <c r="V1887" s="1" t="s">
        <v>46</v>
      </c>
      <c r="W1887" s="1" t="s">
        <v>81</v>
      </c>
      <c r="X1887" s="1" t="s">
        <v>407</v>
      </c>
      <c r="Y1887" s="1" t="s">
        <v>83</v>
      </c>
      <c r="Z1887" s="1" t="s">
        <v>219</v>
      </c>
      <c r="AA1887" s="1" t="s">
        <v>51</v>
      </c>
      <c r="AB1887" s="1" t="s">
        <v>407</v>
      </c>
      <c r="AC1887" s="1" t="s">
        <v>37</v>
      </c>
    </row>
    <row r="1888" spans="1:29" hidden="1" x14ac:dyDescent="0.25">
      <c r="A1888" s="1" t="s">
        <v>33</v>
      </c>
      <c r="B1888" s="1" t="s">
        <v>34</v>
      </c>
      <c r="C1888" s="2">
        <v>45838</v>
      </c>
      <c r="D1888" s="1" t="s">
        <v>73</v>
      </c>
      <c r="E1888" s="1" t="s">
        <v>74</v>
      </c>
      <c r="F1888" s="1" t="s">
        <v>37</v>
      </c>
      <c r="G1888" s="1" t="s">
        <v>406</v>
      </c>
      <c r="H1888" s="1" t="s">
        <v>76</v>
      </c>
      <c r="I1888" s="3">
        <v>749295</v>
      </c>
      <c r="J1888" s="3">
        <v>0</v>
      </c>
      <c r="K1888" s="1" t="s">
        <v>40</v>
      </c>
      <c r="L1888" s="1" t="s">
        <v>109</v>
      </c>
      <c r="M1888" s="1" t="s">
        <v>110</v>
      </c>
      <c r="N1888" s="1" t="s">
        <v>79</v>
      </c>
      <c r="O1888" s="1" t="s">
        <v>80</v>
      </c>
      <c r="P1888" s="1" t="s">
        <v>43</v>
      </c>
      <c r="Q1888" s="1" t="s">
        <v>43</v>
      </c>
      <c r="R1888" s="3">
        <v>0</v>
      </c>
      <c r="S1888" s="1" t="s">
        <v>44</v>
      </c>
      <c r="T1888" s="1" t="s">
        <v>45</v>
      </c>
      <c r="U1888" s="1" t="s">
        <v>406</v>
      </c>
      <c r="V1888" s="1" t="s">
        <v>46</v>
      </c>
      <c r="W1888" s="1" t="s">
        <v>81</v>
      </c>
      <c r="X1888" s="1" t="s">
        <v>407</v>
      </c>
      <c r="Y1888" s="1" t="s">
        <v>83</v>
      </c>
      <c r="Z1888" s="1" t="s">
        <v>219</v>
      </c>
      <c r="AA1888" s="1" t="s">
        <v>51</v>
      </c>
      <c r="AB1888" s="1" t="s">
        <v>407</v>
      </c>
      <c r="AC1888" s="1" t="s">
        <v>37</v>
      </c>
    </row>
    <row r="1889" spans="1:29" hidden="1" x14ac:dyDescent="0.25">
      <c r="A1889" s="1" t="s">
        <v>33</v>
      </c>
      <c r="B1889" s="1" t="s">
        <v>34</v>
      </c>
      <c r="C1889" s="2">
        <v>45838</v>
      </c>
      <c r="D1889" s="1" t="s">
        <v>73</v>
      </c>
      <c r="E1889" s="1" t="s">
        <v>74</v>
      </c>
      <c r="F1889" s="1" t="s">
        <v>37</v>
      </c>
      <c r="G1889" s="1" t="s">
        <v>406</v>
      </c>
      <c r="H1889" s="1" t="s">
        <v>76</v>
      </c>
      <c r="I1889" s="3">
        <v>48657</v>
      </c>
      <c r="J1889" s="3">
        <v>0</v>
      </c>
      <c r="K1889" s="1" t="s">
        <v>40</v>
      </c>
      <c r="L1889" s="1" t="s">
        <v>412</v>
      </c>
      <c r="M1889" s="1" t="s">
        <v>413</v>
      </c>
      <c r="N1889" s="1" t="s">
        <v>79</v>
      </c>
      <c r="O1889" s="1" t="s">
        <v>80</v>
      </c>
      <c r="P1889" s="1" t="s">
        <v>43</v>
      </c>
      <c r="Q1889" s="1" t="s">
        <v>43</v>
      </c>
      <c r="R1889" s="3">
        <v>0</v>
      </c>
      <c r="S1889" s="1" t="s">
        <v>44</v>
      </c>
      <c r="T1889" s="1" t="s">
        <v>45</v>
      </c>
      <c r="U1889" s="1" t="s">
        <v>406</v>
      </c>
      <c r="V1889" s="1" t="s">
        <v>46</v>
      </c>
      <c r="W1889" s="1" t="s">
        <v>81</v>
      </c>
      <c r="X1889" s="1" t="s">
        <v>407</v>
      </c>
      <c r="Y1889" s="1" t="s">
        <v>83</v>
      </c>
      <c r="Z1889" s="1" t="s">
        <v>219</v>
      </c>
      <c r="AA1889" s="1" t="s">
        <v>51</v>
      </c>
      <c r="AB1889" s="1" t="s">
        <v>407</v>
      </c>
      <c r="AC1889" s="1" t="s">
        <v>37</v>
      </c>
    </row>
    <row r="1890" spans="1:29" hidden="1" x14ac:dyDescent="0.25">
      <c r="A1890" s="1" t="s">
        <v>33</v>
      </c>
      <c r="B1890" s="1" t="s">
        <v>34</v>
      </c>
      <c r="C1890" s="2">
        <v>45838</v>
      </c>
      <c r="D1890" s="1" t="s">
        <v>73</v>
      </c>
      <c r="E1890" s="1" t="s">
        <v>74</v>
      </c>
      <c r="F1890" s="1" t="s">
        <v>37</v>
      </c>
      <c r="G1890" s="1" t="s">
        <v>406</v>
      </c>
      <c r="H1890" s="1" t="s">
        <v>76</v>
      </c>
      <c r="I1890" s="3">
        <v>142350</v>
      </c>
      <c r="J1890" s="3">
        <v>0</v>
      </c>
      <c r="K1890" s="1" t="s">
        <v>40</v>
      </c>
      <c r="L1890" s="1" t="s">
        <v>150</v>
      </c>
      <c r="M1890" s="1" t="s">
        <v>151</v>
      </c>
      <c r="N1890" s="1" t="s">
        <v>79</v>
      </c>
      <c r="O1890" s="1" t="s">
        <v>80</v>
      </c>
      <c r="P1890" s="1" t="s">
        <v>43</v>
      </c>
      <c r="Q1890" s="1" t="s">
        <v>43</v>
      </c>
      <c r="R1890" s="3">
        <v>0</v>
      </c>
      <c r="S1890" s="1" t="s">
        <v>44</v>
      </c>
      <c r="T1890" s="1" t="s">
        <v>45</v>
      </c>
      <c r="U1890" s="1" t="s">
        <v>406</v>
      </c>
      <c r="V1890" s="1" t="s">
        <v>46</v>
      </c>
      <c r="W1890" s="1" t="s">
        <v>81</v>
      </c>
      <c r="X1890" s="1" t="s">
        <v>407</v>
      </c>
      <c r="Y1890" s="1" t="s">
        <v>83</v>
      </c>
      <c r="Z1890" s="1" t="s">
        <v>219</v>
      </c>
      <c r="AA1890" s="1" t="s">
        <v>51</v>
      </c>
      <c r="AB1890" s="1" t="s">
        <v>407</v>
      </c>
      <c r="AC1890" s="1" t="s">
        <v>37</v>
      </c>
    </row>
    <row r="1891" spans="1:29" hidden="1" x14ac:dyDescent="0.25">
      <c r="A1891" s="1" t="s">
        <v>33</v>
      </c>
      <c r="B1891" s="1" t="s">
        <v>34</v>
      </c>
      <c r="C1891" s="2">
        <v>45838</v>
      </c>
      <c r="D1891" s="1" t="s">
        <v>73</v>
      </c>
      <c r="E1891" s="1" t="s">
        <v>74</v>
      </c>
      <c r="F1891" s="1" t="s">
        <v>37</v>
      </c>
      <c r="G1891" s="1" t="s">
        <v>406</v>
      </c>
      <c r="H1891" s="1" t="s">
        <v>76</v>
      </c>
      <c r="I1891" s="3">
        <v>142350</v>
      </c>
      <c r="J1891" s="3">
        <v>0</v>
      </c>
      <c r="K1891" s="1" t="s">
        <v>40</v>
      </c>
      <c r="L1891" s="1" t="s">
        <v>414</v>
      </c>
      <c r="M1891" s="1" t="s">
        <v>415</v>
      </c>
      <c r="N1891" s="1" t="s">
        <v>79</v>
      </c>
      <c r="O1891" s="1" t="s">
        <v>80</v>
      </c>
      <c r="P1891" s="1" t="s">
        <v>43</v>
      </c>
      <c r="Q1891" s="1" t="s">
        <v>43</v>
      </c>
      <c r="R1891" s="3">
        <v>0</v>
      </c>
      <c r="S1891" s="1" t="s">
        <v>44</v>
      </c>
      <c r="T1891" s="1" t="s">
        <v>45</v>
      </c>
      <c r="U1891" s="1" t="s">
        <v>406</v>
      </c>
      <c r="V1891" s="1" t="s">
        <v>46</v>
      </c>
      <c r="W1891" s="1" t="s">
        <v>81</v>
      </c>
      <c r="X1891" s="1" t="s">
        <v>407</v>
      </c>
      <c r="Y1891" s="1" t="s">
        <v>83</v>
      </c>
      <c r="Z1891" s="1" t="s">
        <v>219</v>
      </c>
      <c r="AA1891" s="1" t="s">
        <v>51</v>
      </c>
      <c r="AB1891" s="1" t="s">
        <v>407</v>
      </c>
      <c r="AC1891" s="1" t="s">
        <v>37</v>
      </c>
    </row>
    <row r="1892" spans="1:29" hidden="1" x14ac:dyDescent="0.25">
      <c r="A1892" s="1" t="s">
        <v>33</v>
      </c>
      <c r="B1892" s="1" t="s">
        <v>34</v>
      </c>
      <c r="C1892" s="2">
        <v>45838</v>
      </c>
      <c r="D1892" s="1" t="s">
        <v>73</v>
      </c>
      <c r="E1892" s="1" t="s">
        <v>74</v>
      </c>
      <c r="F1892" s="1" t="s">
        <v>37</v>
      </c>
      <c r="G1892" s="1" t="s">
        <v>406</v>
      </c>
      <c r="H1892" s="1" t="s">
        <v>76</v>
      </c>
      <c r="I1892" s="3">
        <v>711750</v>
      </c>
      <c r="J1892" s="3">
        <v>0</v>
      </c>
      <c r="K1892" s="1" t="s">
        <v>40</v>
      </c>
      <c r="L1892" s="1" t="s">
        <v>119</v>
      </c>
      <c r="M1892" s="1" t="s">
        <v>120</v>
      </c>
      <c r="N1892" s="1" t="s">
        <v>79</v>
      </c>
      <c r="O1892" s="1" t="s">
        <v>80</v>
      </c>
      <c r="P1892" s="1" t="s">
        <v>43</v>
      </c>
      <c r="Q1892" s="1" t="s">
        <v>43</v>
      </c>
      <c r="R1892" s="3">
        <v>0</v>
      </c>
      <c r="S1892" s="1" t="s">
        <v>44</v>
      </c>
      <c r="T1892" s="1" t="s">
        <v>45</v>
      </c>
      <c r="U1892" s="1" t="s">
        <v>406</v>
      </c>
      <c r="V1892" s="1" t="s">
        <v>46</v>
      </c>
      <c r="W1892" s="1" t="s">
        <v>81</v>
      </c>
      <c r="X1892" s="1" t="s">
        <v>407</v>
      </c>
      <c r="Y1892" s="1" t="s">
        <v>83</v>
      </c>
      <c r="Z1892" s="1" t="s">
        <v>219</v>
      </c>
      <c r="AA1892" s="1" t="s">
        <v>51</v>
      </c>
      <c r="AB1892" s="1" t="s">
        <v>407</v>
      </c>
      <c r="AC1892" s="1" t="s">
        <v>37</v>
      </c>
    </row>
    <row r="1893" spans="1:29" hidden="1" x14ac:dyDescent="0.25">
      <c r="A1893" s="1" t="s">
        <v>33</v>
      </c>
      <c r="B1893" s="1" t="s">
        <v>34</v>
      </c>
      <c r="C1893" s="2">
        <v>45838</v>
      </c>
      <c r="D1893" s="1" t="s">
        <v>73</v>
      </c>
      <c r="E1893" s="1" t="s">
        <v>74</v>
      </c>
      <c r="F1893" s="1" t="s">
        <v>37</v>
      </c>
      <c r="G1893" s="1" t="s">
        <v>406</v>
      </c>
      <c r="H1893" s="1" t="s">
        <v>76</v>
      </c>
      <c r="I1893" s="3">
        <v>142350</v>
      </c>
      <c r="J1893" s="3">
        <v>0</v>
      </c>
      <c r="K1893" s="1" t="s">
        <v>40</v>
      </c>
      <c r="L1893" s="1" t="s">
        <v>416</v>
      </c>
      <c r="M1893" s="1" t="s">
        <v>417</v>
      </c>
      <c r="N1893" s="1" t="s">
        <v>79</v>
      </c>
      <c r="O1893" s="1" t="s">
        <v>80</v>
      </c>
      <c r="P1893" s="1" t="s">
        <v>43</v>
      </c>
      <c r="Q1893" s="1" t="s">
        <v>43</v>
      </c>
      <c r="R1893" s="3">
        <v>0</v>
      </c>
      <c r="S1893" s="1" t="s">
        <v>44</v>
      </c>
      <c r="T1893" s="1" t="s">
        <v>45</v>
      </c>
      <c r="U1893" s="1" t="s">
        <v>406</v>
      </c>
      <c r="V1893" s="1" t="s">
        <v>46</v>
      </c>
      <c r="W1893" s="1" t="s">
        <v>81</v>
      </c>
      <c r="X1893" s="1" t="s">
        <v>407</v>
      </c>
      <c r="Y1893" s="1" t="s">
        <v>83</v>
      </c>
      <c r="Z1893" s="1" t="s">
        <v>219</v>
      </c>
      <c r="AA1893" s="1" t="s">
        <v>51</v>
      </c>
      <c r="AB1893" s="1" t="s">
        <v>407</v>
      </c>
      <c r="AC1893" s="1" t="s">
        <v>37</v>
      </c>
    </row>
    <row r="1894" spans="1:29" hidden="1" x14ac:dyDescent="0.25">
      <c r="A1894" s="1" t="s">
        <v>33</v>
      </c>
      <c r="B1894" s="1" t="s">
        <v>34</v>
      </c>
      <c r="C1894" s="2">
        <v>45838</v>
      </c>
      <c r="D1894" s="1" t="s">
        <v>73</v>
      </c>
      <c r="E1894" s="1" t="s">
        <v>74</v>
      </c>
      <c r="F1894" s="1" t="s">
        <v>37</v>
      </c>
      <c r="G1894" s="1" t="s">
        <v>406</v>
      </c>
      <c r="H1894" s="1" t="s">
        <v>76</v>
      </c>
      <c r="I1894" s="3">
        <v>0</v>
      </c>
      <c r="J1894" s="3">
        <v>142350</v>
      </c>
      <c r="K1894" s="1" t="s">
        <v>40</v>
      </c>
      <c r="L1894" s="1" t="s">
        <v>299</v>
      </c>
      <c r="M1894" s="1" t="s">
        <v>300</v>
      </c>
      <c r="N1894" s="1" t="s">
        <v>79</v>
      </c>
      <c r="O1894" s="1" t="s">
        <v>80</v>
      </c>
      <c r="P1894" s="1" t="s">
        <v>43</v>
      </c>
      <c r="Q1894" s="1" t="s">
        <v>43</v>
      </c>
      <c r="R1894" s="3">
        <v>0</v>
      </c>
      <c r="S1894" s="1" t="s">
        <v>44</v>
      </c>
      <c r="T1894" s="1" t="s">
        <v>45</v>
      </c>
      <c r="U1894" s="1" t="s">
        <v>406</v>
      </c>
      <c r="V1894" s="1" t="s">
        <v>46</v>
      </c>
      <c r="W1894" s="1" t="s">
        <v>81</v>
      </c>
      <c r="X1894" s="1" t="s">
        <v>407</v>
      </c>
      <c r="Y1894" s="1" t="s">
        <v>83</v>
      </c>
      <c r="Z1894" s="1" t="s">
        <v>219</v>
      </c>
      <c r="AA1894" s="1" t="s">
        <v>51</v>
      </c>
      <c r="AB1894" s="1" t="s">
        <v>407</v>
      </c>
      <c r="AC1894" s="1" t="s">
        <v>37</v>
      </c>
    </row>
    <row r="1895" spans="1:29" hidden="1" x14ac:dyDescent="0.25">
      <c r="A1895" s="1" t="s">
        <v>33</v>
      </c>
      <c r="B1895" s="1" t="s">
        <v>34</v>
      </c>
      <c r="C1895" s="2">
        <v>45838</v>
      </c>
      <c r="D1895" s="1" t="s">
        <v>73</v>
      </c>
      <c r="E1895" s="1" t="s">
        <v>74</v>
      </c>
      <c r="F1895" s="1" t="s">
        <v>37</v>
      </c>
      <c r="G1895" s="1" t="s">
        <v>406</v>
      </c>
      <c r="H1895" s="1" t="s">
        <v>76</v>
      </c>
      <c r="I1895" s="3">
        <v>142350</v>
      </c>
      <c r="J1895" s="3">
        <v>0</v>
      </c>
      <c r="K1895" s="1" t="s">
        <v>40</v>
      </c>
      <c r="L1895" s="1" t="s">
        <v>299</v>
      </c>
      <c r="M1895" s="1" t="s">
        <v>300</v>
      </c>
      <c r="N1895" s="1" t="s">
        <v>79</v>
      </c>
      <c r="O1895" s="1" t="s">
        <v>80</v>
      </c>
      <c r="P1895" s="1" t="s">
        <v>43</v>
      </c>
      <c r="Q1895" s="1" t="s">
        <v>43</v>
      </c>
      <c r="R1895" s="3">
        <v>0</v>
      </c>
      <c r="S1895" s="1" t="s">
        <v>44</v>
      </c>
      <c r="T1895" s="1" t="s">
        <v>45</v>
      </c>
      <c r="U1895" s="1" t="s">
        <v>406</v>
      </c>
      <c r="V1895" s="1" t="s">
        <v>46</v>
      </c>
      <c r="W1895" s="1" t="s">
        <v>81</v>
      </c>
      <c r="X1895" s="1" t="s">
        <v>407</v>
      </c>
      <c r="Y1895" s="1" t="s">
        <v>83</v>
      </c>
      <c r="Z1895" s="1" t="s">
        <v>219</v>
      </c>
      <c r="AA1895" s="1" t="s">
        <v>51</v>
      </c>
      <c r="AB1895" s="1" t="s">
        <v>407</v>
      </c>
      <c r="AC1895" s="1" t="s">
        <v>37</v>
      </c>
    </row>
    <row r="1896" spans="1:29" hidden="1" x14ac:dyDescent="0.25">
      <c r="A1896" s="1" t="s">
        <v>33</v>
      </c>
      <c r="B1896" s="1" t="s">
        <v>34</v>
      </c>
      <c r="C1896" s="2">
        <v>45838</v>
      </c>
      <c r="D1896" s="1" t="s">
        <v>73</v>
      </c>
      <c r="E1896" s="1" t="s">
        <v>74</v>
      </c>
      <c r="F1896" s="1" t="s">
        <v>37</v>
      </c>
      <c r="G1896" s="1" t="s">
        <v>406</v>
      </c>
      <c r="H1896" s="1" t="s">
        <v>76</v>
      </c>
      <c r="I1896" s="3">
        <v>284700</v>
      </c>
      <c r="J1896" s="3">
        <v>0</v>
      </c>
      <c r="K1896" s="1" t="s">
        <v>40</v>
      </c>
      <c r="L1896" s="1" t="s">
        <v>117</v>
      </c>
      <c r="M1896" s="1" t="s">
        <v>118</v>
      </c>
      <c r="N1896" s="1" t="s">
        <v>79</v>
      </c>
      <c r="O1896" s="1" t="s">
        <v>80</v>
      </c>
      <c r="P1896" s="1" t="s">
        <v>43</v>
      </c>
      <c r="Q1896" s="1" t="s">
        <v>43</v>
      </c>
      <c r="R1896" s="3">
        <v>0</v>
      </c>
      <c r="S1896" s="1" t="s">
        <v>44</v>
      </c>
      <c r="T1896" s="1" t="s">
        <v>45</v>
      </c>
      <c r="U1896" s="1" t="s">
        <v>406</v>
      </c>
      <c r="V1896" s="1" t="s">
        <v>46</v>
      </c>
      <c r="W1896" s="1" t="s">
        <v>81</v>
      </c>
      <c r="X1896" s="1" t="s">
        <v>407</v>
      </c>
      <c r="Y1896" s="1" t="s">
        <v>83</v>
      </c>
      <c r="Z1896" s="1" t="s">
        <v>219</v>
      </c>
      <c r="AA1896" s="1" t="s">
        <v>51</v>
      </c>
      <c r="AB1896" s="1" t="s">
        <v>407</v>
      </c>
      <c r="AC1896" s="1" t="s">
        <v>37</v>
      </c>
    </row>
    <row r="1897" spans="1:29" hidden="1" x14ac:dyDescent="0.25">
      <c r="A1897" s="1" t="s">
        <v>33</v>
      </c>
      <c r="B1897" s="1" t="s">
        <v>34</v>
      </c>
      <c r="C1897" s="2">
        <v>45838</v>
      </c>
      <c r="D1897" s="1" t="s">
        <v>73</v>
      </c>
      <c r="E1897" s="1" t="s">
        <v>74</v>
      </c>
      <c r="F1897" s="1" t="s">
        <v>37</v>
      </c>
      <c r="G1897" s="1" t="s">
        <v>406</v>
      </c>
      <c r="H1897" s="1" t="s">
        <v>76</v>
      </c>
      <c r="I1897" s="3">
        <v>47450</v>
      </c>
      <c r="J1897" s="3">
        <v>0</v>
      </c>
      <c r="K1897" s="1" t="s">
        <v>40</v>
      </c>
      <c r="L1897" s="1" t="s">
        <v>418</v>
      </c>
      <c r="M1897" s="1" t="s">
        <v>419</v>
      </c>
      <c r="N1897" s="1" t="s">
        <v>79</v>
      </c>
      <c r="O1897" s="1" t="s">
        <v>80</v>
      </c>
      <c r="P1897" s="1" t="s">
        <v>43</v>
      </c>
      <c r="Q1897" s="1" t="s">
        <v>43</v>
      </c>
      <c r="R1897" s="3">
        <v>0</v>
      </c>
      <c r="S1897" s="1" t="s">
        <v>44</v>
      </c>
      <c r="T1897" s="1" t="s">
        <v>45</v>
      </c>
      <c r="U1897" s="1" t="s">
        <v>406</v>
      </c>
      <c r="V1897" s="1" t="s">
        <v>46</v>
      </c>
      <c r="W1897" s="1" t="s">
        <v>81</v>
      </c>
      <c r="X1897" s="1" t="s">
        <v>407</v>
      </c>
      <c r="Y1897" s="1" t="s">
        <v>83</v>
      </c>
      <c r="Z1897" s="1" t="s">
        <v>219</v>
      </c>
      <c r="AA1897" s="1" t="s">
        <v>51</v>
      </c>
      <c r="AB1897" s="1" t="s">
        <v>407</v>
      </c>
      <c r="AC1897" s="1" t="s">
        <v>37</v>
      </c>
    </row>
    <row r="1898" spans="1:29" hidden="1" x14ac:dyDescent="0.25">
      <c r="A1898" s="1" t="s">
        <v>33</v>
      </c>
      <c r="B1898" s="1" t="s">
        <v>34</v>
      </c>
      <c r="C1898" s="2">
        <v>45838</v>
      </c>
      <c r="D1898" s="1" t="s">
        <v>73</v>
      </c>
      <c r="E1898" s="1" t="s">
        <v>74</v>
      </c>
      <c r="F1898" s="1" t="s">
        <v>37</v>
      </c>
      <c r="G1898" s="1" t="s">
        <v>406</v>
      </c>
      <c r="H1898" s="1" t="s">
        <v>76</v>
      </c>
      <c r="I1898" s="3">
        <v>50764</v>
      </c>
      <c r="J1898" s="3">
        <v>0</v>
      </c>
      <c r="K1898" s="1" t="s">
        <v>40</v>
      </c>
      <c r="L1898" s="1" t="s">
        <v>420</v>
      </c>
      <c r="M1898" s="1" t="s">
        <v>421</v>
      </c>
      <c r="N1898" s="1" t="s">
        <v>79</v>
      </c>
      <c r="O1898" s="1" t="s">
        <v>80</v>
      </c>
      <c r="P1898" s="1" t="s">
        <v>43</v>
      </c>
      <c r="Q1898" s="1" t="s">
        <v>43</v>
      </c>
      <c r="R1898" s="3">
        <v>0</v>
      </c>
      <c r="S1898" s="1" t="s">
        <v>44</v>
      </c>
      <c r="T1898" s="1" t="s">
        <v>45</v>
      </c>
      <c r="U1898" s="1" t="s">
        <v>406</v>
      </c>
      <c r="V1898" s="1" t="s">
        <v>46</v>
      </c>
      <c r="W1898" s="1" t="s">
        <v>81</v>
      </c>
      <c r="X1898" s="1" t="s">
        <v>407</v>
      </c>
      <c r="Y1898" s="1" t="s">
        <v>83</v>
      </c>
      <c r="Z1898" s="1" t="s">
        <v>219</v>
      </c>
      <c r="AA1898" s="1" t="s">
        <v>51</v>
      </c>
      <c r="AB1898" s="1" t="s">
        <v>407</v>
      </c>
      <c r="AC1898" s="1" t="s">
        <v>37</v>
      </c>
    </row>
    <row r="1899" spans="1:29" hidden="1" x14ac:dyDescent="0.25">
      <c r="A1899" s="1" t="s">
        <v>33</v>
      </c>
      <c r="B1899" s="1" t="s">
        <v>34</v>
      </c>
      <c r="C1899" s="2">
        <v>45838</v>
      </c>
      <c r="D1899" s="1" t="s">
        <v>73</v>
      </c>
      <c r="E1899" s="1" t="s">
        <v>74</v>
      </c>
      <c r="F1899" s="1" t="s">
        <v>37</v>
      </c>
      <c r="G1899" s="1" t="s">
        <v>406</v>
      </c>
      <c r="H1899" s="1" t="s">
        <v>76</v>
      </c>
      <c r="I1899" s="3">
        <v>711750</v>
      </c>
      <c r="J1899" s="3">
        <v>0</v>
      </c>
      <c r="K1899" s="1" t="s">
        <v>40</v>
      </c>
      <c r="L1899" s="1" t="s">
        <v>113</v>
      </c>
      <c r="M1899" s="1" t="s">
        <v>114</v>
      </c>
      <c r="N1899" s="1" t="s">
        <v>79</v>
      </c>
      <c r="O1899" s="1" t="s">
        <v>80</v>
      </c>
      <c r="P1899" s="1" t="s">
        <v>43</v>
      </c>
      <c r="Q1899" s="1" t="s">
        <v>43</v>
      </c>
      <c r="R1899" s="3">
        <v>0</v>
      </c>
      <c r="S1899" s="1" t="s">
        <v>44</v>
      </c>
      <c r="T1899" s="1" t="s">
        <v>45</v>
      </c>
      <c r="U1899" s="1" t="s">
        <v>406</v>
      </c>
      <c r="V1899" s="1" t="s">
        <v>46</v>
      </c>
      <c r="W1899" s="1" t="s">
        <v>81</v>
      </c>
      <c r="X1899" s="1" t="s">
        <v>407</v>
      </c>
      <c r="Y1899" s="1" t="s">
        <v>83</v>
      </c>
      <c r="Z1899" s="1" t="s">
        <v>219</v>
      </c>
      <c r="AA1899" s="1" t="s">
        <v>51</v>
      </c>
      <c r="AB1899" s="1" t="s">
        <v>407</v>
      </c>
      <c r="AC1899" s="1" t="s">
        <v>37</v>
      </c>
    </row>
    <row r="1900" spans="1:29" hidden="1" x14ac:dyDescent="0.25">
      <c r="A1900" s="1" t="s">
        <v>33</v>
      </c>
      <c r="B1900" s="1" t="s">
        <v>34</v>
      </c>
      <c r="C1900" s="2">
        <v>45838</v>
      </c>
      <c r="D1900" s="1" t="s">
        <v>73</v>
      </c>
      <c r="E1900" s="1" t="s">
        <v>74</v>
      </c>
      <c r="F1900" s="1" t="s">
        <v>37</v>
      </c>
      <c r="G1900" s="1" t="s">
        <v>406</v>
      </c>
      <c r="H1900" s="1" t="s">
        <v>76</v>
      </c>
      <c r="I1900" s="3">
        <v>909998</v>
      </c>
      <c r="J1900" s="3">
        <v>0</v>
      </c>
      <c r="K1900" s="1" t="s">
        <v>40</v>
      </c>
      <c r="L1900" s="1" t="s">
        <v>359</v>
      </c>
      <c r="M1900" s="1" t="s">
        <v>360</v>
      </c>
      <c r="N1900" s="1" t="s">
        <v>422</v>
      </c>
      <c r="O1900" s="1" t="s">
        <v>423</v>
      </c>
      <c r="P1900" s="1" t="s">
        <v>43</v>
      </c>
      <c r="Q1900" s="1" t="s">
        <v>43</v>
      </c>
      <c r="R1900" s="3">
        <v>0</v>
      </c>
      <c r="S1900" s="1" t="s">
        <v>44</v>
      </c>
      <c r="T1900" s="1" t="s">
        <v>45</v>
      </c>
      <c r="U1900" s="1" t="s">
        <v>406</v>
      </c>
      <c r="V1900" s="1" t="s">
        <v>46</v>
      </c>
      <c r="W1900" s="1" t="s">
        <v>81</v>
      </c>
      <c r="X1900" s="1" t="s">
        <v>407</v>
      </c>
      <c r="Y1900" s="1" t="s">
        <v>83</v>
      </c>
      <c r="Z1900" s="1" t="s">
        <v>219</v>
      </c>
      <c r="AA1900" s="1" t="s">
        <v>51</v>
      </c>
      <c r="AB1900" s="1" t="s">
        <v>407</v>
      </c>
      <c r="AC1900" s="1" t="s">
        <v>37</v>
      </c>
    </row>
    <row r="1901" spans="1:29" hidden="1" x14ac:dyDescent="0.25">
      <c r="A1901" s="1" t="s">
        <v>33</v>
      </c>
      <c r="B1901" s="1" t="s">
        <v>34</v>
      </c>
      <c r="C1901" s="2">
        <v>45838</v>
      </c>
      <c r="D1901" s="1" t="s">
        <v>73</v>
      </c>
      <c r="E1901" s="1" t="s">
        <v>74</v>
      </c>
      <c r="F1901" s="1" t="s">
        <v>37</v>
      </c>
      <c r="G1901" s="1" t="s">
        <v>406</v>
      </c>
      <c r="H1901" s="1" t="s">
        <v>76</v>
      </c>
      <c r="I1901" s="3">
        <v>189800</v>
      </c>
      <c r="J1901" s="3">
        <v>0</v>
      </c>
      <c r="K1901" s="1" t="s">
        <v>40</v>
      </c>
      <c r="L1901" s="1" t="s">
        <v>303</v>
      </c>
      <c r="M1901" s="1" t="s">
        <v>304</v>
      </c>
      <c r="N1901" s="1" t="s">
        <v>295</v>
      </c>
      <c r="O1901" s="1" t="s">
        <v>296</v>
      </c>
      <c r="P1901" s="1" t="s">
        <v>43</v>
      </c>
      <c r="Q1901" s="1" t="s">
        <v>43</v>
      </c>
      <c r="R1901" s="3">
        <v>0</v>
      </c>
      <c r="S1901" s="1" t="s">
        <v>44</v>
      </c>
      <c r="T1901" s="1" t="s">
        <v>45</v>
      </c>
      <c r="U1901" s="1" t="s">
        <v>406</v>
      </c>
      <c r="V1901" s="1" t="s">
        <v>46</v>
      </c>
      <c r="W1901" s="1" t="s">
        <v>81</v>
      </c>
      <c r="X1901" s="1" t="s">
        <v>407</v>
      </c>
      <c r="Y1901" s="1" t="s">
        <v>83</v>
      </c>
      <c r="Z1901" s="1" t="s">
        <v>219</v>
      </c>
      <c r="AA1901" s="1" t="s">
        <v>51</v>
      </c>
      <c r="AB1901" s="1" t="s">
        <v>407</v>
      </c>
      <c r="AC1901" s="1" t="s">
        <v>37</v>
      </c>
    </row>
    <row r="1902" spans="1:29" hidden="1" x14ac:dyDescent="0.25">
      <c r="A1902" s="1" t="s">
        <v>33</v>
      </c>
      <c r="B1902" s="1" t="s">
        <v>34</v>
      </c>
      <c r="C1902" s="2">
        <v>45838</v>
      </c>
      <c r="D1902" s="1" t="s">
        <v>73</v>
      </c>
      <c r="E1902" s="1" t="s">
        <v>74</v>
      </c>
      <c r="F1902" s="1" t="s">
        <v>37</v>
      </c>
      <c r="G1902" s="1" t="s">
        <v>406</v>
      </c>
      <c r="H1902" s="1" t="s">
        <v>76</v>
      </c>
      <c r="I1902" s="3">
        <v>58553</v>
      </c>
      <c r="J1902" s="3">
        <v>0</v>
      </c>
      <c r="K1902" s="1" t="s">
        <v>40</v>
      </c>
      <c r="L1902" s="1" t="s">
        <v>424</v>
      </c>
      <c r="M1902" s="1" t="s">
        <v>425</v>
      </c>
      <c r="N1902" s="1" t="s">
        <v>89</v>
      </c>
      <c r="O1902" s="1" t="s">
        <v>90</v>
      </c>
      <c r="P1902" s="1" t="s">
        <v>43</v>
      </c>
      <c r="Q1902" s="1" t="s">
        <v>43</v>
      </c>
      <c r="R1902" s="3">
        <v>0</v>
      </c>
      <c r="S1902" s="1" t="s">
        <v>44</v>
      </c>
      <c r="T1902" s="1" t="s">
        <v>45</v>
      </c>
      <c r="U1902" s="1" t="s">
        <v>406</v>
      </c>
      <c r="V1902" s="1" t="s">
        <v>46</v>
      </c>
      <c r="W1902" s="1" t="s">
        <v>81</v>
      </c>
      <c r="X1902" s="1" t="s">
        <v>407</v>
      </c>
      <c r="Y1902" s="1" t="s">
        <v>83</v>
      </c>
      <c r="Z1902" s="1" t="s">
        <v>219</v>
      </c>
      <c r="AA1902" s="1" t="s">
        <v>51</v>
      </c>
      <c r="AB1902" s="1" t="s">
        <v>407</v>
      </c>
      <c r="AC1902" s="1" t="s">
        <v>37</v>
      </c>
    </row>
    <row r="1903" spans="1:29" hidden="1" x14ac:dyDescent="0.25">
      <c r="A1903" s="1" t="s">
        <v>33</v>
      </c>
      <c r="B1903" s="1" t="s">
        <v>34</v>
      </c>
      <c r="C1903" s="2">
        <v>45838</v>
      </c>
      <c r="D1903" s="1" t="s">
        <v>73</v>
      </c>
      <c r="E1903" s="1" t="s">
        <v>74</v>
      </c>
      <c r="F1903" s="1" t="s">
        <v>37</v>
      </c>
      <c r="G1903" s="1" t="s">
        <v>406</v>
      </c>
      <c r="H1903" s="1" t="s">
        <v>76</v>
      </c>
      <c r="I1903" s="3">
        <v>128107</v>
      </c>
      <c r="J1903" s="3">
        <v>0</v>
      </c>
      <c r="K1903" s="1" t="s">
        <v>40</v>
      </c>
      <c r="L1903" s="1" t="s">
        <v>305</v>
      </c>
      <c r="M1903" s="1" t="s">
        <v>306</v>
      </c>
      <c r="N1903" s="1" t="s">
        <v>89</v>
      </c>
      <c r="O1903" s="1" t="s">
        <v>90</v>
      </c>
      <c r="P1903" s="1" t="s">
        <v>43</v>
      </c>
      <c r="Q1903" s="1" t="s">
        <v>43</v>
      </c>
      <c r="R1903" s="3">
        <v>0</v>
      </c>
      <c r="S1903" s="1" t="s">
        <v>44</v>
      </c>
      <c r="T1903" s="1" t="s">
        <v>45</v>
      </c>
      <c r="U1903" s="1" t="s">
        <v>406</v>
      </c>
      <c r="V1903" s="1" t="s">
        <v>46</v>
      </c>
      <c r="W1903" s="1" t="s">
        <v>81</v>
      </c>
      <c r="X1903" s="1" t="s">
        <v>407</v>
      </c>
      <c r="Y1903" s="1" t="s">
        <v>83</v>
      </c>
      <c r="Z1903" s="1" t="s">
        <v>219</v>
      </c>
      <c r="AA1903" s="1" t="s">
        <v>51</v>
      </c>
      <c r="AB1903" s="1" t="s">
        <v>407</v>
      </c>
      <c r="AC1903" s="1" t="s">
        <v>37</v>
      </c>
    </row>
    <row r="1904" spans="1:29" x14ac:dyDescent="0.25">
      <c r="A1904" s="1" t="s">
        <v>33</v>
      </c>
      <c r="B1904" s="1" t="s">
        <v>34</v>
      </c>
      <c r="C1904" s="2">
        <v>45840</v>
      </c>
      <c r="D1904" s="1" t="s">
        <v>35</v>
      </c>
      <c r="E1904" s="1" t="s">
        <v>36</v>
      </c>
      <c r="F1904" s="1" t="s">
        <v>37</v>
      </c>
      <c r="G1904" s="1" t="s">
        <v>526</v>
      </c>
      <c r="H1904" s="1" t="s">
        <v>350</v>
      </c>
      <c r="I1904" s="3">
        <v>0</v>
      </c>
      <c r="J1904" s="3">
        <v>47450</v>
      </c>
      <c r="K1904" s="1" t="s">
        <v>40</v>
      </c>
      <c r="L1904" s="1" t="s">
        <v>285</v>
      </c>
      <c r="M1904" s="1" t="s">
        <v>286</v>
      </c>
      <c r="N1904" s="1" t="s">
        <v>37</v>
      </c>
      <c r="O1904" s="1" t="s">
        <v>43</v>
      </c>
      <c r="P1904" s="1" t="s">
        <v>43</v>
      </c>
      <c r="Q1904" s="1" t="s">
        <v>43</v>
      </c>
      <c r="R1904" s="3">
        <v>0</v>
      </c>
      <c r="S1904" s="1" t="s">
        <v>44</v>
      </c>
      <c r="T1904" s="1" t="s">
        <v>45</v>
      </c>
      <c r="U1904" s="1" t="s">
        <v>526</v>
      </c>
      <c r="V1904" s="1" t="s">
        <v>46</v>
      </c>
      <c r="W1904" s="1" t="s">
        <v>47</v>
      </c>
      <c r="X1904" s="1" t="s">
        <v>527</v>
      </c>
      <c r="Y1904" s="1" t="s">
        <v>49</v>
      </c>
      <c r="Z1904" s="1" t="s">
        <v>50</v>
      </c>
      <c r="AA1904" s="1" t="s">
        <v>51</v>
      </c>
      <c r="AB1904" s="1" t="s">
        <v>527</v>
      </c>
      <c r="AC1904" s="1" t="s">
        <v>37</v>
      </c>
    </row>
    <row r="1905" spans="1:29" x14ac:dyDescent="0.25">
      <c r="A1905" s="1" t="s">
        <v>33</v>
      </c>
      <c r="B1905" s="1" t="s">
        <v>34</v>
      </c>
      <c r="C1905" s="2">
        <v>45840</v>
      </c>
      <c r="D1905" s="1" t="s">
        <v>35</v>
      </c>
      <c r="E1905" s="1" t="s">
        <v>36</v>
      </c>
      <c r="F1905" s="1" t="s">
        <v>37</v>
      </c>
      <c r="G1905" s="1" t="s">
        <v>526</v>
      </c>
      <c r="H1905" s="1" t="s">
        <v>528</v>
      </c>
      <c r="I1905" s="3">
        <v>0</v>
      </c>
      <c r="J1905" s="3">
        <v>48218</v>
      </c>
      <c r="K1905" s="1" t="s">
        <v>40</v>
      </c>
      <c r="L1905" s="1" t="s">
        <v>111</v>
      </c>
      <c r="M1905" s="1" t="s">
        <v>112</v>
      </c>
      <c r="N1905" s="1" t="s">
        <v>37</v>
      </c>
      <c r="O1905" s="1" t="s">
        <v>43</v>
      </c>
      <c r="P1905" s="1" t="s">
        <v>43</v>
      </c>
      <c r="Q1905" s="1" t="s">
        <v>43</v>
      </c>
      <c r="R1905" s="3">
        <v>0</v>
      </c>
      <c r="S1905" s="1" t="s">
        <v>44</v>
      </c>
      <c r="T1905" s="1" t="s">
        <v>45</v>
      </c>
      <c r="U1905" s="1" t="s">
        <v>526</v>
      </c>
      <c r="V1905" s="1" t="s">
        <v>46</v>
      </c>
      <c r="W1905" s="1" t="s">
        <v>47</v>
      </c>
      <c r="X1905" s="1" t="s">
        <v>527</v>
      </c>
      <c r="Y1905" s="1" t="s">
        <v>49</v>
      </c>
      <c r="Z1905" s="1" t="s">
        <v>50</v>
      </c>
      <c r="AA1905" s="1" t="s">
        <v>51</v>
      </c>
      <c r="AB1905" s="1" t="s">
        <v>527</v>
      </c>
      <c r="AC1905" s="1" t="s">
        <v>37</v>
      </c>
    </row>
    <row r="1906" spans="1:29" x14ac:dyDescent="0.25">
      <c r="A1906" s="1" t="s">
        <v>33</v>
      </c>
      <c r="B1906" s="1" t="s">
        <v>34</v>
      </c>
      <c r="C1906" s="2">
        <v>45841</v>
      </c>
      <c r="D1906" s="1" t="s">
        <v>35</v>
      </c>
      <c r="E1906" s="1" t="s">
        <v>36</v>
      </c>
      <c r="F1906" s="1" t="s">
        <v>37</v>
      </c>
      <c r="G1906" s="1" t="s">
        <v>523</v>
      </c>
      <c r="H1906" s="1" t="s">
        <v>524</v>
      </c>
      <c r="I1906" s="3">
        <v>0</v>
      </c>
      <c r="J1906" s="3">
        <v>47450</v>
      </c>
      <c r="K1906" s="1" t="s">
        <v>40</v>
      </c>
      <c r="L1906" s="1" t="s">
        <v>285</v>
      </c>
      <c r="M1906" s="1" t="s">
        <v>286</v>
      </c>
      <c r="N1906" s="1" t="s">
        <v>37</v>
      </c>
      <c r="O1906" s="1" t="s">
        <v>43</v>
      </c>
      <c r="P1906" s="1" t="s">
        <v>43</v>
      </c>
      <c r="Q1906" s="1" t="s">
        <v>43</v>
      </c>
      <c r="R1906" s="3">
        <v>0</v>
      </c>
      <c r="S1906" s="1" t="s">
        <v>44</v>
      </c>
      <c r="T1906" s="1" t="s">
        <v>45</v>
      </c>
      <c r="U1906" s="1" t="s">
        <v>523</v>
      </c>
      <c r="V1906" s="1" t="s">
        <v>46</v>
      </c>
      <c r="W1906" s="1" t="s">
        <v>47</v>
      </c>
      <c r="X1906" s="1" t="s">
        <v>525</v>
      </c>
      <c r="Y1906" s="1" t="s">
        <v>49</v>
      </c>
      <c r="Z1906" s="1" t="s">
        <v>50</v>
      </c>
      <c r="AA1906" s="1" t="s">
        <v>51</v>
      </c>
      <c r="AB1906" s="1" t="s">
        <v>525</v>
      </c>
      <c r="AC1906" s="1" t="s">
        <v>37</v>
      </c>
    </row>
    <row r="1907" spans="1:29" x14ac:dyDescent="0.25">
      <c r="A1907" s="1" t="s">
        <v>33</v>
      </c>
      <c r="B1907" s="1" t="s">
        <v>34</v>
      </c>
      <c r="C1907" s="2">
        <v>45846</v>
      </c>
      <c r="D1907" s="1" t="s">
        <v>35</v>
      </c>
      <c r="E1907" s="1" t="s">
        <v>36</v>
      </c>
      <c r="F1907" s="1" t="s">
        <v>37</v>
      </c>
      <c r="G1907" s="1" t="s">
        <v>520</v>
      </c>
      <c r="H1907" s="1" t="s">
        <v>363</v>
      </c>
      <c r="I1907" s="3">
        <v>0</v>
      </c>
      <c r="J1907" s="3">
        <v>1423500</v>
      </c>
      <c r="K1907" s="1" t="s">
        <v>40</v>
      </c>
      <c r="L1907" s="1" t="s">
        <v>297</v>
      </c>
      <c r="M1907" s="1" t="s">
        <v>298</v>
      </c>
      <c r="N1907" s="1" t="s">
        <v>37</v>
      </c>
      <c r="O1907" s="1" t="s">
        <v>43</v>
      </c>
      <c r="P1907" s="1" t="s">
        <v>43</v>
      </c>
      <c r="Q1907" s="1" t="s">
        <v>43</v>
      </c>
      <c r="R1907" s="3">
        <v>0</v>
      </c>
      <c r="S1907" s="1" t="s">
        <v>44</v>
      </c>
      <c r="T1907" s="1" t="s">
        <v>45</v>
      </c>
      <c r="U1907" s="1" t="s">
        <v>520</v>
      </c>
      <c r="V1907" s="1" t="s">
        <v>46</v>
      </c>
      <c r="W1907" s="1" t="s">
        <v>47</v>
      </c>
      <c r="X1907" s="1" t="s">
        <v>521</v>
      </c>
      <c r="Y1907" s="1" t="s">
        <v>49</v>
      </c>
      <c r="Z1907" s="1" t="s">
        <v>50</v>
      </c>
      <c r="AA1907" s="1" t="s">
        <v>51</v>
      </c>
      <c r="AB1907" s="1" t="s">
        <v>521</v>
      </c>
      <c r="AC1907" s="1" t="s">
        <v>37</v>
      </c>
    </row>
    <row r="1908" spans="1:29" x14ac:dyDescent="0.25">
      <c r="A1908" s="1" t="s">
        <v>33</v>
      </c>
      <c r="B1908" s="1" t="s">
        <v>34</v>
      </c>
      <c r="C1908" s="2">
        <v>45846</v>
      </c>
      <c r="D1908" s="1" t="s">
        <v>35</v>
      </c>
      <c r="E1908" s="1" t="s">
        <v>36</v>
      </c>
      <c r="F1908" s="1" t="s">
        <v>37</v>
      </c>
      <c r="G1908" s="1" t="s">
        <v>520</v>
      </c>
      <c r="H1908" s="1" t="s">
        <v>363</v>
      </c>
      <c r="I1908" s="3">
        <v>0</v>
      </c>
      <c r="J1908" s="3">
        <v>47450</v>
      </c>
      <c r="K1908" s="1" t="s">
        <v>40</v>
      </c>
      <c r="L1908" s="1" t="s">
        <v>506</v>
      </c>
      <c r="M1908" s="1" t="s">
        <v>507</v>
      </c>
      <c r="N1908" s="1" t="s">
        <v>37</v>
      </c>
      <c r="O1908" s="1" t="s">
        <v>43</v>
      </c>
      <c r="P1908" s="1" t="s">
        <v>43</v>
      </c>
      <c r="Q1908" s="1" t="s">
        <v>43</v>
      </c>
      <c r="R1908" s="3">
        <v>0</v>
      </c>
      <c r="S1908" s="1" t="s">
        <v>44</v>
      </c>
      <c r="T1908" s="1" t="s">
        <v>45</v>
      </c>
      <c r="U1908" s="1" t="s">
        <v>520</v>
      </c>
      <c r="V1908" s="1" t="s">
        <v>46</v>
      </c>
      <c r="W1908" s="1" t="s">
        <v>47</v>
      </c>
      <c r="X1908" s="1" t="s">
        <v>521</v>
      </c>
      <c r="Y1908" s="1" t="s">
        <v>49</v>
      </c>
      <c r="Z1908" s="1" t="s">
        <v>50</v>
      </c>
      <c r="AA1908" s="1" t="s">
        <v>51</v>
      </c>
      <c r="AB1908" s="1" t="s">
        <v>521</v>
      </c>
      <c r="AC1908" s="1" t="s">
        <v>37</v>
      </c>
    </row>
    <row r="1909" spans="1:29" x14ac:dyDescent="0.25">
      <c r="A1909" s="1" t="s">
        <v>33</v>
      </c>
      <c r="B1909" s="1" t="s">
        <v>34</v>
      </c>
      <c r="C1909" s="2">
        <v>45846</v>
      </c>
      <c r="D1909" s="1" t="s">
        <v>35</v>
      </c>
      <c r="E1909" s="1" t="s">
        <v>36</v>
      </c>
      <c r="F1909" s="1" t="s">
        <v>37</v>
      </c>
      <c r="G1909" s="1" t="s">
        <v>520</v>
      </c>
      <c r="H1909" s="1" t="s">
        <v>363</v>
      </c>
      <c r="I1909" s="3">
        <v>0</v>
      </c>
      <c r="J1909" s="3">
        <v>142350</v>
      </c>
      <c r="K1909" s="1" t="s">
        <v>40</v>
      </c>
      <c r="L1909" s="1" t="s">
        <v>152</v>
      </c>
      <c r="M1909" s="1" t="s">
        <v>153</v>
      </c>
      <c r="N1909" s="1" t="s">
        <v>37</v>
      </c>
      <c r="O1909" s="1" t="s">
        <v>43</v>
      </c>
      <c r="P1909" s="1" t="s">
        <v>43</v>
      </c>
      <c r="Q1909" s="1" t="s">
        <v>43</v>
      </c>
      <c r="R1909" s="3">
        <v>0</v>
      </c>
      <c r="S1909" s="1" t="s">
        <v>44</v>
      </c>
      <c r="T1909" s="1" t="s">
        <v>45</v>
      </c>
      <c r="U1909" s="1" t="s">
        <v>520</v>
      </c>
      <c r="V1909" s="1" t="s">
        <v>46</v>
      </c>
      <c r="W1909" s="1" t="s">
        <v>47</v>
      </c>
      <c r="X1909" s="1" t="s">
        <v>521</v>
      </c>
      <c r="Y1909" s="1" t="s">
        <v>49</v>
      </c>
      <c r="Z1909" s="1" t="s">
        <v>50</v>
      </c>
      <c r="AA1909" s="1" t="s">
        <v>51</v>
      </c>
      <c r="AB1909" s="1" t="s">
        <v>521</v>
      </c>
      <c r="AC1909" s="1" t="s">
        <v>37</v>
      </c>
    </row>
    <row r="1910" spans="1:29" x14ac:dyDescent="0.25">
      <c r="A1910" s="1" t="s">
        <v>33</v>
      </c>
      <c r="B1910" s="1" t="s">
        <v>34</v>
      </c>
      <c r="C1910" s="2">
        <v>45846</v>
      </c>
      <c r="D1910" s="1" t="s">
        <v>35</v>
      </c>
      <c r="E1910" s="1" t="s">
        <v>36</v>
      </c>
      <c r="F1910" s="1" t="s">
        <v>37</v>
      </c>
      <c r="G1910" s="1" t="s">
        <v>520</v>
      </c>
      <c r="H1910" s="1" t="s">
        <v>363</v>
      </c>
      <c r="I1910" s="3">
        <v>0</v>
      </c>
      <c r="J1910" s="3">
        <v>47450</v>
      </c>
      <c r="K1910" s="1" t="s">
        <v>40</v>
      </c>
      <c r="L1910" s="1" t="s">
        <v>354</v>
      </c>
      <c r="M1910" s="1" t="s">
        <v>355</v>
      </c>
      <c r="N1910" s="1" t="s">
        <v>37</v>
      </c>
      <c r="O1910" s="1" t="s">
        <v>43</v>
      </c>
      <c r="P1910" s="1" t="s">
        <v>43</v>
      </c>
      <c r="Q1910" s="1" t="s">
        <v>43</v>
      </c>
      <c r="R1910" s="3">
        <v>0</v>
      </c>
      <c r="S1910" s="1" t="s">
        <v>44</v>
      </c>
      <c r="T1910" s="1" t="s">
        <v>45</v>
      </c>
      <c r="U1910" s="1" t="s">
        <v>520</v>
      </c>
      <c r="V1910" s="1" t="s">
        <v>46</v>
      </c>
      <c r="W1910" s="1" t="s">
        <v>47</v>
      </c>
      <c r="X1910" s="1" t="s">
        <v>521</v>
      </c>
      <c r="Y1910" s="1" t="s">
        <v>49</v>
      </c>
      <c r="Z1910" s="1" t="s">
        <v>50</v>
      </c>
      <c r="AA1910" s="1" t="s">
        <v>51</v>
      </c>
      <c r="AB1910" s="1" t="s">
        <v>521</v>
      </c>
      <c r="AC1910" s="1" t="s">
        <v>37</v>
      </c>
    </row>
    <row r="1911" spans="1:29" x14ac:dyDescent="0.25">
      <c r="A1911" s="1" t="s">
        <v>33</v>
      </c>
      <c r="B1911" s="1" t="s">
        <v>34</v>
      </c>
      <c r="C1911" s="2">
        <v>45846</v>
      </c>
      <c r="D1911" s="1" t="s">
        <v>35</v>
      </c>
      <c r="E1911" s="1" t="s">
        <v>36</v>
      </c>
      <c r="F1911" s="1" t="s">
        <v>37</v>
      </c>
      <c r="G1911" s="1" t="s">
        <v>520</v>
      </c>
      <c r="H1911" s="1" t="s">
        <v>363</v>
      </c>
      <c r="I1911" s="3">
        <v>0</v>
      </c>
      <c r="J1911" s="3">
        <v>875021</v>
      </c>
      <c r="K1911" s="1" t="s">
        <v>40</v>
      </c>
      <c r="L1911" s="1" t="s">
        <v>156</v>
      </c>
      <c r="M1911" s="1" t="s">
        <v>157</v>
      </c>
      <c r="N1911" s="1" t="s">
        <v>37</v>
      </c>
      <c r="O1911" s="1" t="s">
        <v>43</v>
      </c>
      <c r="P1911" s="1" t="s">
        <v>43</v>
      </c>
      <c r="Q1911" s="1" t="s">
        <v>43</v>
      </c>
      <c r="R1911" s="3">
        <v>0</v>
      </c>
      <c r="S1911" s="1" t="s">
        <v>44</v>
      </c>
      <c r="T1911" s="1" t="s">
        <v>45</v>
      </c>
      <c r="U1911" s="1" t="s">
        <v>520</v>
      </c>
      <c r="V1911" s="1" t="s">
        <v>46</v>
      </c>
      <c r="W1911" s="1" t="s">
        <v>47</v>
      </c>
      <c r="X1911" s="1" t="s">
        <v>521</v>
      </c>
      <c r="Y1911" s="1" t="s">
        <v>49</v>
      </c>
      <c r="Z1911" s="1" t="s">
        <v>50</v>
      </c>
      <c r="AA1911" s="1" t="s">
        <v>51</v>
      </c>
      <c r="AB1911" s="1" t="s">
        <v>521</v>
      </c>
      <c r="AC1911" s="1" t="s">
        <v>37</v>
      </c>
    </row>
    <row r="1912" spans="1:29" x14ac:dyDescent="0.25">
      <c r="A1912" s="1" t="s">
        <v>33</v>
      </c>
      <c r="B1912" s="1" t="s">
        <v>34</v>
      </c>
      <c r="C1912" s="2">
        <v>45846</v>
      </c>
      <c r="D1912" s="1" t="s">
        <v>35</v>
      </c>
      <c r="E1912" s="1" t="s">
        <v>36</v>
      </c>
      <c r="F1912" s="1" t="s">
        <v>37</v>
      </c>
      <c r="G1912" s="1" t="s">
        <v>520</v>
      </c>
      <c r="H1912" s="1" t="s">
        <v>522</v>
      </c>
      <c r="I1912" s="3">
        <v>0</v>
      </c>
      <c r="J1912" s="3">
        <v>142350</v>
      </c>
      <c r="K1912" s="1" t="s">
        <v>40</v>
      </c>
      <c r="L1912" s="1" t="s">
        <v>158</v>
      </c>
      <c r="M1912" s="1" t="s">
        <v>159</v>
      </c>
      <c r="N1912" s="1" t="s">
        <v>37</v>
      </c>
      <c r="O1912" s="1" t="s">
        <v>43</v>
      </c>
      <c r="P1912" s="1" t="s">
        <v>43</v>
      </c>
      <c r="Q1912" s="1" t="s">
        <v>43</v>
      </c>
      <c r="R1912" s="3">
        <v>0</v>
      </c>
      <c r="S1912" s="1" t="s">
        <v>44</v>
      </c>
      <c r="T1912" s="1" t="s">
        <v>45</v>
      </c>
      <c r="U1912" s="1" t="s">
        <v>520</v>
      </c>
      <c r="V1912" s="1" t="s">
        <v>46</v>
      </c>
      <c r="W1912" s="1" t="s">
        <v>47</v>
      </c>
      <c r="X1912" s="1" t="s">
        <v>521</v>
      </c>
      <c r="Y1912" s="1" t="s">
        <v>49</v>
      </c>
      <c r="Z1912" s="1" t="s">
        <v>50</v>
      </c>
      <c r="AA1912" s="1" t="s">
        <v>51</v>
      </c>
      <c r="AB1912" s="1" t="s">
        <v>521</v>
      </c>
      <c r="AC1912" s="1" t="s">
        <v>37</v>
      </c>
    </row>
    <row r="1913" spans="1:29" x14ac:dyDescent="0.25">
      <c r="A1913" s="1" t="s">
        <v>33</v>
      </c>
      <c r="B1913" s="1" t="s">
        <v>34</v>
      </c>
      <c r="C1913" s="2">
        <v>45860</v>
      </c>
      <c r="D1913" s="1" t="s">
        <v>35</v>
      </c>
      <c r="E1913" s="1" t="s">
        <v>36</v>
      </c>
      <c r="F1913" s="1" t="s">
        <v>37</v>
      </c>
      <c r="G1913" s="1" t="s">
        <v>517</v>
      </c>
      <c r="H1913" s="1" t="s">
        <v>518</v>
      </c>
      <c r="I1913" s="3">
        <v>0</v>
      </c>
      <c r="J1913" s="3">
        <v>2040350</v>
      </c>
      <c r="K1913" s="1" t="s">
        <v>40</v>
      </c>
      <c r="L1913" s="1" t="s">
        <v>297</v>
      </c>
      <c r="M1913" s="1" t="s">
        <v>298</v>
      </c>
      <c r="N1913" s="1" t="s">
        <v>37</v>
      </c>
      <c r="O1913" s="1" t="s">
        <v>43</v>
      </c>
      <c r="P1913" s="1" t="s">
        <v>43</v>
      </c>
      <c r="Q1913" s="1" t="s">
        <v>43</v>
      </c>
      <c r="R1913" s="3">
        <v>0</v>
      </c>
      <c r="S1913" s="1" t="s">
        <v>44</v>
      </c>
      <c r="T1913" s="1" t="s">
        <v>45</v>
      </c>
      <c r="U1913" s="1" t="s">
        <v>517</v>
      </c>
      <c r="V1913" s="1" t="s">
        <v>46</v>
      </c>
      <c r="W1913" s="1" t="s">
        <v>47</v>
      </c>
      <c r="X1913" s="1" t="s">
        <v>519</v>
      </c>
      <c r="Y1913" s="1" t="s">
        <v>49</v>
      </c>
      <c r="Z1913" s="1" t="s">
        <v>50</v>
      </c>
      <c r="AA1913" s="1" t="s">
        <v>51</v>
      </c>
      <c r="AB1913" s="1" t="s">
        <v>519</v>
      </c>
      <c r="AC1913" s="1" t="s">
        <v>37</v>
      </c>
    </row>
    <row r="1914" spans="1:29" x14ac:dyDescent="0.25">
      <c r="A1914" s="1" t="s">
        <v>33</v>
      </c>
      <c r="B1914" s="1" t="s">
        <v>34</v>
      </c>
      <c r="C1914" s="2">
        <v>45866</v>
      </c>
      <c r="D1914" s="1" t="s">
        <v>35</v>
      </c>
      <c r="E1914" s="1" t="s">
        <v>36</v>
      </c>
      <c r="F1914" s="1" t="s">
        <v>37</v>
      </c>
      <c r="G1914" s="1" t="s">
        <v>514</v>
      </c>
      <c r="H1914" s="1" t="s">
        <v>515</v>
      </c>
      <c r="I1914" s="3">
        <v>0</v>
      </c>
      <c r="J1914" s="3">
        <v>936586</v>
      </c>
      <c r="K1914" s="1" t="s">
        <v>40</v>
      </c>
      <c r="L1914" s="1" t="s">
        <v>109</v>
      </c>
      <c r="M1914" s="1" t="s">
        <v>110</v>
      </c>
      <c r="N1914" s="1" t="s">
        <v>37</v>
      </c>
      <c r="O1914" s="1" t="s">
        <v>43</v>
      </c>
      <c r="P1914" s="1" t="s">
        <v>43</v>
      </c>
      <c r="Q1914" s="1" t="s">
        <v>43</v>
      </c>
      <c r="R1914" s="3">
        <v>0</v>
      </c>
      <c r="S1914" s="1" t="s">
        <v>44</v>
      </c>
      <c r="T1914" s="1" t="s">
        <v>45</v>
      </c>
      <c r="U1914" s="1" t="s">
        <v>514</v>
      </c>
      <c r="V1914" s="1" t="s">
        <v>46</v>
      </c>
      <c r="W1914" s="1" t="s">
        <v>47</v>
      </c>
      <c r="X1914" s="1" t="s">
        <v>516</v>
      </c>
      <c r="Y1914" s="1" t="s">
        <v>49</v>
      </c>
      <c r="Z1914" s="1" t="s">
        <v>50</v>
      </c>
      <c r="AA1914" s="1" t="s">
        <v>51</v>
      </c>
      <c r="AB1914" s="1" t="s">
        <v>516</v>
      </c>
      <c r="AC1914" s="1" t="s">
        <v>37</v>
      </c>
    </row>
    <row r="1915" spans="1:29" x14ac:dyDescent="0.25">
      <c r="A1915" s="1" t="s">
        <v>33</v>
      </c>
      <c r="B1915" s="1" t="s">
        <v>34</v>
      </c>
      <c r="C1915" s="2">
        <v>45867</v>
      </c>
      <c r="D1915" s="1" t="s">
        <v>238</v>
      </c>
      <c r="E1915" s="1" t="s">
        <v>239</v>
      </c>
      <c r="F1915" s="1" t="s">
        <v>37</v>
      </c>
      <c r="G1915" s="1" t="s">
        <v>431</v>
      </c>
      <c r="H1915" s="1" t="s">
        <v>432</v>
      </c>
      <c r="I1915" s="3">
        <v>34760</v>
      </c>
      <c r="J1915" s="3">
        <v>0</v>
      </c>
      <c r="K1915" s="1" t="s">
        <v>40</v>
      </c>
      <c r="L1915" s="1" t="s">
        <v>41</v>
      </c>
      <c r="M1915" s="1" t="s">
        <v>42</v>
      </c>
      <c r="N1915" s="1" t="s">
        <v>37</v>
      </c>
      <c r="O1915" s="1" t="s">
        <v>43</v>
      </c>
      <c r="P1915" s="1" t="s">
        <v>43</v>
      </c>
      <c r="Q1915" s="1" t="s">
        <v>43</v>
      </c>
      <c r="R1915" s="3">
        <v>0</v>
      </c>
      <c r="S1915" s="1" t="s">
        <v>44</v>
      </c>
      <c r="T1915" s="1" t="s">
        <v>45</v>
      </c>
      <c r="U1915" s="1" t="s">
        <v>431</v>
      </c>
      <c r="V1915" s="1" t="s">
        <v>46</v>
      </c>
      <c r="W1915" s="1" t="s">
        <v>81</v>
      </c>
      <c r="X1915" s="1" t="s">
        <v>433</v>
      </c>
      <c r="Y1915" s="1" t="s">
        <v>245</v>
      </c>
      <c r="Z1915" s="1" t="s">
        <v>219</v>
      </c>
      <c r="AA1915" s="1" t="s">
        <v>51</v>
      </c>
      <c r="AB1915" s="1" t="s">
        <v>433</v>
      </c>
      <c r="AC1915" s="1" t="s">
        <v>37</v>
      </c>
    </row>
    <row r="1916" spans="1:29" x14ac:dyDescent="0.25">
      <c r="A1916" s="1" t="s">
        <v>33</v>
      </c>
      <c r="B1916" s="1" t="s">
        <v>34</v>
      </c>
      <c r="C1916" s="2">
        <v>45867</v>
      </c>
      <c r="D1916" s="1" t="s">
        <v>238</v>
      </c>
      <c r="E1916" s="1" t="s">
        <v>239</v>
      </c>
      <c r="F1916" s="1" t="s">
        <v>37</v>
      </c>
      <c r="G1916" s="1" t="s">
        <v>431</v>
      </c>
      <c r="H1916" s="1" t="s">
        <v>432</v>
      </c>
      <c r="I1916" s="3">
        <v>0</v>
      </c>
      <c r="J1916" s="3">
        <v>2218777</v>
      </c>
      <c r="K1916" s="1" t="s">
        <v>40</v>
      </c>
      <c r="L1916" s="1" t="s">
        <v>555</v>
      </c>
      <c r="M1916" s="1" t="s">
        <v>556</v>
      </c>
      <c r="N1916" s="1" t="s">
        <v>37</v>
      </c>
      <c r="O1916" s="1" t="s">
        <v>43</v>
      </c>
      <c r="P1916" s="1" t="s">
        <v>43</v>
      </c>
      <c r="Q1916" s="1" t="s">
        <v>43</v>
      </c>
      <c r="R1916" s="3">
        <v>0</v>
      </c>
      <c r="S1916" s="1" t="s">
        <v>44</v>
      </c>
      <c r="T1916" s="1" t="s">
        <v>45</v>
      </c>
      <c r="U1916" s="1" t="s">
        <v>431</v>
      </c>
      <c r="V1916" s="1" t="s">
        <v>46</v>
      </c>
      <c r="W1916" s="1" t="s">
        <v>81</v>
      </c>
      <c r="X1916" s="1" t="s">
        <v>433</v>
      </c>
      <c r="Y1916" s="1" t="s">
        <v>245</v>
      </c>
      <c r="Z1916" s="1" t="s">
        <v>219</v>
      </c>
      <c r="AA1916" s="1" t="s">
        <v>51</v>
      </c>
      <c r="AB1916" s="1" t="s">
        <v>433</v>
      </c>
      <c r="AC1916" s="1" t="s">
        <v>37</v>
      </c>
    </row>
    <row r="1917" spans="1:29" x14ac:dyDescent="0.25">
      <c r="A1917" s="1" t="s">
        <v>33</v>
      </c>
      <c r="B1917" s="1" t="s">
        <v>34</v>
      </c>
      <c r="C1917" s="2">
        <v>45867</v>
      </c>
      <c r="D1917" s="1" t="s">
        <v>238</v>
      </c>
      <c r="E1917" s="1" t="s">
        <v>239</v>
      </c>
      <c r="F1917" s="1" t="s">
        <v>37</v>
      </c>
      <c r="G1917" s="1" t="s">
        <v>431</v>
      </c>
      <c r="H1917" s="1" t="s">
        <v>432</v>
      </c>
      <c r="I1917" s="3">
        <v>2218777</v>
      </c>
      <c r="J1917" s="3">
        <v>0</v>
      </c>
      <c r="K1917" s="1" t="s">
        <v>40</v>
      </c>
      <c r="L1917" s="1" t="s">
        <v>54</v>
      </c>
      <c r="M1917" s="1" t="s">
        <v>55</v>
      </c>
      <c r="N1917" s="1" t="s">
        <v>37</v>
      </c>
      <c r="O1917" s="1" t="s">
        <v>43</v>
      </c>
      <c r="P1917" s="1" t="s">
        <v>43</v>
      </c>
      <c r="Q1917" s="1" t="s">
        <v>43</v>
      </c>
      <c r="R1917" s="3">
        <v>0</v>
      </c>
      <c r="S1917" s="1" t="s">
        <v>44</v>
      </c>
      <c r="T1917" s="1" t="s">
        <v>45</v>
      </c>
      <c r="U1917" s="1" t="s">
        <v>431</v>
      </c>
      <c r="V1917" s="1" t="s">
        <v>46</v>
      </c>
      <c r="W1917" s="1" t="s">
        <v>81</v>
      </c>
      <c r="X1917" s="1" t="s">
        <v>433</v>
      </c>
      <c r="Y1917" s="1" t="s">
        <v>245</v>
      </c>
      <c r="Z1917" s="1" t="s">
        <v>219</v>
      </c>
      <c r="AA1917" s="1" t="s">
        <v>51</v>
      </c>
      <c r="AB1917" s="1" t="s">
        <v>433</v>
      </c>
      <c r="AC1917" s="1" t="s">
        <v>37</v>
      </c>
    </row>
    <row r="1918" spans="1:29" x14ac:dyDescent="0.25">
      <c r="A1918" s="1" t="s">
        <v>33</v>
      </c>
      <c r="B1918" s="1" t="s">
        <v>34</v>
      </c>
      <c r="C1918" s="2">
        <v>45867</v>
      </c>
      <c r="D1918" s="1" t="s">
        <v>238</v>
      </c>
      <c r="E1918" s="1" t="s">
        <v>239</v>
      </c>
      <c r="F1918" s="1" t="s">
        <v>37</v>
      </c>
      <c r="G1918" s="1" t="s">
        <v>431</v>
      </c>
      <c r="H1918" s="1" t="s">
        <v>432</v>
      </c>
      <c r="I1918" s="3">
        <v>0</v>
      </c>
      <c r="J1918" s="3">
        <v>33333</v>
      </c>
      <c r="K1918" s="1" t="s">
        <v>40</v>
      </c>
      <c r="L1918" s="1" t="s">
        <v>555</v>
      </c>
      <c r="M1918" s="1" t="s">
        <v>556</v>
      </c>
      <c r="N1918" s="1" t="s">
        <v>37</v>
      </c>
      <c r="O1918" s="1" t="s">
        <v>43</v>
      </c>
      <c r="P1918" s="1" t="s">
        <v>43</v>
      </c>
      <c r="Q1918" s="1" t="s">
        <v>43</v>
      </c>
      <c r="R1918" s="3">
        <v>0</v>
      </c>
      <c r="S1918" s="1" t="s">
        <v>44</v>
      </c>
      <c r="T1918" s="1" t="s">
        <v>45</v>
      </c>
      <c r="U1918" s="1" t="s">
        <v>431</v>
      </c>
      <c r="V1918" s="1" t="s">
        <v>46</v>
      </c>
      <c r="W1918" s="1" t="s">
        <v>81</v>
      </c>
      <c r="X1918" s="1" t="s">
        <v>433</v>
      </c>
      <c r="Y1918" s="1" t="s">
        <v>245</v>
      </c>
      <c r="Z1918" s="1" t="s">
        <v>219</v>
      </c>
      <c r="AA1918" s="1" t="s">
        <v>51</v>
      </c>
      <c r="AB1918" s="1" t="s">
        <v>433</v>
      </c>
      <c r="AC1918" s="1" t="s">
        <v>37</v>
      </c>
    </row>
    <row r="1919" spans="1:29" x14ac:dyDescent="0.25">
      <c r="A1919" s="1" t="s">
        <v>33</v>
      </c>
      <c r="B1919" s="1" t="s">
        <v>34</v>
      </c>
      <c r="C1919" s="2">
        <v>45867</v>
      </c>
      <c r="D1919" s="1" t="s">
        <v>238</v>
      </c>
      <c r="E1919" s="1" t="s">
        <v>239</v>
      </c>
      <c r="F1919" s="1" t="s">
        <v>37</v>
      </c>
      <c r="G1919" s="1" t="s">
        <v>431</v>
      </c>
      <c r="H1919" s="1" t="s">
        <v>432</v>
      </c>
      <c r="I1919" s="3">
        <v>33333</v>
      </c>
      <c r="J1919" s="3">
        <v>0</v>
      </c>
      <c r="K1919" s="1" t="s">
        <v>40</v>
      </c>
      <c r="L1919" s="1" t="s">
        <v>41</v>
      </c>
      <c r="M1919" s="1" t="s">
        <v>42</v>
      </c>
      <c r="N1919" s="1" t="s">
        <v>37</v>
      </c>
      <c r="O1919" s="1" t="s">
        <v>43</v>
      </c>
      <c r="P1919" s="1" t="s">
        <v>43</v>
      </c>
      <c r="Q1919" s="1" t="s">
        <v>43</v>
      </c>
      <c r="R1919" s="3">
        <v>0</v>
      </c>
      <c r="S1919" s="1" t="s">
        <v>44</v>
      </c>
      <c r="T1919" s="1" t="s">
        <v>45</v>
      </c>
      <c r="U1919" s="1" t="s">
        <v>431</v>
      </c>
      <c r="V1919" s="1" t="s">
        <v>46</v>
      </c>
      <c r="W1919" s="1" t="s">
        <v>81</v>
      </c>
      <c r="X1919" s="1" t="s">
        <v>433</v>
      </c>
      <c r="Y1919" s="1" t="s">
        <v>245</v>
      </c>
      <c r="Z1919" s="1" t="s">
        <v>219</v>
      </c>
      <c r="AA1919" s="1" t="s">
        <v>51</v>
      </c>
      <c r="AB1919" s="1" t="s">
        <v>433</v>
      </c>
      <c r="AC1919" s="1" t="s">
        <v>37</v>
      </c>
    </row>
    <row r="1920" spans="1:29" x14ac:dyDescent="0.25">
      <c r="A1920" s="1" t="s">
        <v>33</v>
      </c>
      <c r="B1920" s="1" t="s">
        <v>34</v>
      </c>
      <c r="C1920" s="2">
        <v>45867</v>
      </c>
      <c r="D1920" s="1" t="s">
        <v>238</v>
      </c>
      <c r="E1920" s="1" t="s">
        <v>239</v>
      </c>
      <c r="F1920" s="1" t="s">
        <v>37</v>
      </c>
      <c r="G1920" s="1" t="s">
        <v>431</v>
      </c>
      <c r="H1920" s="1" t="s">
        <v>432</v>
      </c>
      <c r="I1920" s="3">
        <v>0</v>
      </c>
      <c r="J1920" s="3">
        <v>167066</v>
      </c>
      <c r="K1920" s="1" t="s">
        <v>40</v>
      </c>
      <c r="L1920" s="1" t="s">
        <v>553</v>
      </c>
      <c r="M1920" s="1" t="s">
        <v>554</v>
      </c>
      <c r="N1920" s="1" t="s">
        <v>37</v>
      </c>
      <c r="O1920" s="1" t="s">
        <v>43</v>
      </c>
      <c r="P1920" s="1" t="s">
        <v>43</v>
      </c>
      <c r="Q1920" s="1" t="s">
        <v>43</v>
      </c>
      <c r="R1920" s="3">
        <v>0</v>
      </c>
      <c r="S1920" s="1" t="s">
        <v>44</v>
      </c>
      <c r="T1920" s="1" t="s">
        <v>45</v>
      </c>
      <c r="U1920" s="1" t="s">
        <v>431</v>
      </c>
      <c r="V1920" s="1" t="s">
        <v>46</v>
      </c>
      <c r="W1920" s="1" t="s">
        <v>81</v>
      </c>
      <c r="X1920" s="1" t="s">
        <v>433</v>
      </c>
      <c r="Y1920" s="1" t="s">
        <v>245</v>
      </c>
      <c r="Z1920" s="1" t="s">
        <v>219</v>
      </c>
      <c r="AA1920" s="1" t="s">
        <v>51</v>
      </c>
      <c r="AB1920" s="1" t="s">
        <v>433</v>
      </c>
      <c r="AC1920" s="1" t="s">
        <v>37</v>
      </c>
    </row>
    <row r="1921" spans="1:29" x14ac:dyDescent="0.25">
      <c r="A1921" s="1" t="s">
        <v>33</v>
      </c>
      <c r="B1921" s="1" t="s">
        <v>34</v>
      </c>
      <c r="C1921" s="2">
        <v>45867</v>
      </c>
      <c r="D1921" s="1" t="s">
        <v>238</v>
      </c>
      <c r="E1921" s="1" t="s">
        <v>239</v>
      </c>
      <c r="F1921" s="1" t="s">
        <v>37</v>
      </c>
      <c r="G1921" s="1" t="s">
        <v>431</v>
      </c>
      <c r="H1921" s="1" t="s">
        <v>432</v>
      </c>
      <c r="I1921" s="3">
        <v>167066</v>
      </c>
      <c r="J1921" s="3">
        <v>0</v>
      </c>
      <c r="K1921" s="1" t="s">
        <v>40</v>
      </c>
      <c r="L1921" s="1" t="s">
        <v>41</v>
      </c>
      <c r="M1921" s="1" t="s">
        <v>42</v>
      </c>
      <c r="N1921" s="1" t="s">
        <v>37</v>
      </c>
      <c r="O1921" s="1" t="s">
        <v>43</v>
      </c>
      <c r="P1921" s="1" t="s">
        <v>43</v>
      </c>
      <c r="Q1921" s="1" t="s">
        <v>43</v>
      </c>
      <c r="R1921" s="3">
        <v>0</v>
      </c>
      <c r="S1921" s="1" t="s">
        <v>44</v>
      </c>
      <c r="T1921" s="1" t="s">
        <v>45</v>
      </c>
      <c r="U1921" s="1" t="s">
        <v>431</v>
      </c>
      <c r="V1921" s="1" t="s">
        <v>46</v>
      </c>
      <c r="W1921" s="1" t="s">
        <v>81</v>
      </c>
      <c r="X1921" s="1" t="s">
        <v>433</v>
      </c>
      <c r="Y1921" s="1" t="s">
        <v>245</v>
      </c>
      <c r="Z1921" s="1" t="s">
        <v>219</v>
      </c>
      <c r="AA1921" s="1" t="s">
        <v>51</v>
      </c>
      <c r="AB1921" s="1" t="s">
        <v>433</v>
      </c>
      <c r="AC1921" s="1" t="s">
        <v>37</v>
      </c>
    </row>
    <row r="1922" spans="1:29" x14ac:dyDescent="0.25">
      <c r="A1922" s="1" t="s">
        <v>33</v>
      </c>
      <c r="B1922" s="1" t="s">
        <v>34</v>
      </c>
      <c r="C1922" s="2">
        <v>45867</v>
      </c>
      <c r="D1922" s="1" t="s">
        <v>238</v>
      </c>
      <c r="E1922" s="1" t="s">
        <v>239</v>
      </c>
      <c r="F1922" s="1" t="s">
        <v>37</v>
      </c>
      <c r="G1922" s="1" t="s">
        <v>431</v>
      </c>
      <c r="H1922" s="1" t="s">
        <v>432</v>
      </c>
      <c r="I1922" s="3">
        <v>0</v>
      </c>
      <c r="J1922" s="3">
        <v>333333</v>
      </c>
      <c r="K1922" s="1" t="s">
        <v>40</v>
      </c>
      <c r="L1922" s="1" t="s">
        <v>158</v>
      </c>
      <c r="M1922" s="1" t="s">
        <v>159</v>
      </c>
      <c r="N1922" s="1" t="s">
        <v>37</v>
      </c>
      <c r="O1922" s="1" t="s">
        <v>43</v>
      </c>
      <c r="P1922" s="1" t="s">
        <v>43</v>
      </c>
      <c r="Q1922" s="1" t="s">
        <v>43</v>
      </c>
      <c r="R1922" s="3">
        <v>0</v>
      </c>
      <c r="S1922" s="1" t="s">
        <v>44</v>
      </c>
      <c r="T1922" s="1" t="s">
        <v>45</v>
      </c>
      <c r="U1922" s="1" t="s">
        <v>431</v>
      </c>
      <c r="V1922" s="1" t="s">
        <v>46</v>
      </c>
      <c r="W1922" s="1" t="s">
        <v>81</v>
      </c>
      <c r="X1922" s="1" t="s">
        <v>433</v>
      </c>
      <c r="Y1922" s="1" t="s">
        <v>245</v>
      </c>
      <c r="Z1922" s="1" t="s">
        <v>219</v>
      </c>
      <c r="AA1922" s="1" t="s">
        <v>51</v>
      </c>
      <c r="AB1922" s="1" t="s">
        <v>433</v>
      </c>
      <c r="AC1922" s="1" t="s">
        <v>37</v>
      </c>
    </row>
    <row r="1923" spans="1:29" x14ac:dyDescent="0.25">
      <c r="A1923" s="1" t="s">
        <v>33</v>
      </c>
      <c r="B1923" s="1" t="s">
        <v>34</v>
      </c>
      <c r="C1923" s="2">
        <v>45867</v>
      </c>
      <c r="D1923" s="1" t="s">
        <v>238</v>
      </c>
      <c r="E1923" s="1" t="s">
        <v>239</v>
      </c>
      <c r="F1923" s="1" t="s">
        <v>37</v>
      </c>
      <c r="G1923" s="1" t="s">
        <v>431</v>
      </c>
      <c r="H1923" s="1" t="s">
        <v>432</v>
      </c>
      <c r="I1923" s="3">
        <v>333333</v>
      </c>
      <c r="J1923" s="3">
        <v>0</v>
      </c>
      <c r="K1923" s="1" t="s">
        <v>40</v>
      </c>
      <c r="L1923" s="1" t="s">
        <v>41</v>
      </c>
      <c r="M1923" s="1" t="s">
        <v>42</v>
      </c>
      <c r="N1923" s="1" t="s">
        <v>37</v>
      </c>
      <c r="O1923" s="1" t="s">
        <v>43</v>
      </c>
      <c r="P1923" s="1" t="s">
        <v>43</v>
      </c>
      <c r="Q1923" s="1" t="s">
        <v>43</v>
      </c>
      <c r="R1923" s="3">
        <v>0</v>
      </c>
      <c r="S1923" s="1" t="s">
        <v>44</v>
      </c>
      <c r="T1923" s="1" t="s">
        <v>45</v>
      </c>
      <c r="U1923" s="1" t="s">
        <v>431</v>
      </c>
      <c r="V1923" s="1" t="s">
        <v>46</v>
      </c>
      <c r="W1923" s="1" t="s">
        <v>81</v>
      </c>
      <c r="X1923" s="1" t="s">
        <v>433</v>
      </c>
      <c r="Y1923" s="1" t="s">
        <v>245</v>
      </c>
      <c r="Z1923" s="1" t="s">
        <v>219</v>
      </c>
      <c r="AA1923" s="1" t="s">
        <v>51</v>
      </c>
      <c r="AB1923" s="1" t="s">
        <v>433</v>
      </c>
      <c r="AC1923" s="1" t="s">
        <v>37</v>
      </c>
    </row>
    <row r="1924" spans="1:29" x14ac:dyDescent="0.25">
      <c r="A1924" s="1" t="s">
        <v>33</v>
      </c>
      <c r="B1924" s="1" t="s">
        <v>34</v>
      </c>
      <c r="C1924" s="2">
        <v>45867</v>
      </c>
      <c r="D1924" s="1" t="s">
        <v>238</v>
      </c>
      <c r="E1924" s="1" t="s">
        <v>239</v>
      </c>
      <c r="F1924" s="1" t="s">
        <v>37</v>
      </c>
      <c r="G1924" s="1" t="s">
        <v>431</v>
      </c>
      <c r="H1924" s="1" t="s">
        <v>432</v>
      </c>
      <c r="I1924" s="3">
        <v>0</v>
      </c>
      <c r="J1924" s="3">
        <v>168091</v>
      </c>
      <c r="K1924" s="1" t="s">
        <v>40</v>
      </c>
      <c r="L1924" s="1" t="s">
        <v>551</v>
      </c>
      <c r="M1924" s="1" t="s">
        <v>552</v>
      </c>
      <c r="N1924" s="1" t="s">
        <v>37</v>
      </c>
      <c r="O1924" s="1" t="s">
        <v>43</v>
      </c>
      <c r="P1924" s="1" t="s">
        <v>43</v>
      </c>
      <c r="Q1924" s="1" t="s">
        <v>43</v>
      </c>
      <c r="R1924" s="3">
        <v>0</v>
      </c>
      <c r="S1924" s="1" t="s">
        <v>44</v>
      </c>
      <c r="T1924" s="1" t="s">
        <v>45</v>
      </c>
      <c r="U1924" s="1" t="s">
        <v>431</v>
      </c>
      <c r="V1924" s="1" t="s">
        <v>46</v>
      </c>
      <c r="W1924" s="1" t="s">
        <v>81</v>
      </c>
      <c r="X1924" s="1" t="s">
        <v>433</v>
      </c>
      <c r="Y1924" s="1" t="s">
        <v>245</v>
      </c>
      <c r="Z1924" s="1" t="s">
        <v>219</v>
      </c>
      <c r="AA1924" s="1" t="s">
        <v>51</v>
      </c>
      <c r="AB1924" s="1" t="s">
        <v>433</v>
      </c>
      <c r="AC1924" s="1" t="s">
        <v>37</v>
      </c>
    </row>
    <row r="1925" spans="1:29" x14ac:dyDescent="0.25">
      <c r="A1925" s="1" t="s">
        <v>33</v>
      </c>
      <c r="B1925" s="1" t="s">
        <v>34</v>
      </c>
      <c r="C1925" s="2">
        <v>45867</v>
      </c>
      <c r="D1925" s="1" t="s">
        <v>238</v>
      </c>
      <c r="E1925" s="1" t="s">
        <v>239</v>
      </c>
      <c r="F1925" s="1" t="s">
        <v>37</v>
      </c>
      <c r="G1925" s="1" t="s">
        <v>431</v>
      </c>
      <c r="H1925" s="1" t="s">
        <v>432</v>
      </c>
      <c r="I1925" s="3">
        <v>168091</v>
      </c>
      <c r="J1925" s="3">
        <v>0</v>
      </c>
      <c r="K1925" s="1" t="s">
        <v>40</v>
      </c>
      <c r="L1925" s="1" t="s">
        <v>214</v>
      </c>
      <c r="M1925" s="1" t="s">
        <v>215</v>
      </c>
      <c r="N1925" s="1" t="s">
        <v>37</v>
      </c>
      <c r="O1925" s="1" t="s">
        <v>43</v>
      </c>
      <c r="P1925" s="1" t="s">
        <v>43</v>
      </c>
      <c r="Q1925" s="1" t="s">
        <v>43</v>
      </c>
      <c r="R1925" s="3">
        <v>0</v>
      </c>
      <c r="S1925" s="1" t="s">
        <v>44</v>
      </c>
      <c r="T1925" s="1" t="s">
        <v>45</v>
      </c>
      <c r="U1925" s="1" t="s">
        <v>431</v>
      </c>
      <c r="V1925" s="1" t="s">
        <v>46</v>
      </c>
      <c r="W1925" s="1" t="s">
        <v>81</v>
      </c>
      <c r="X1925" s="1" t="s">
        <v>433</v>
      </c>
      <c r="Y1925" s="1" t="s">
        <v>245</v>
      </c>
      <c r="Z1925" s="1" t="s">
        <v>219</v>
      </c>
      <c r="AA1925" s="1" t="s">
        <v>51</v>
      </c>
      <c r="AB1925" s="1" t="s">
        <v>433</v>
      </c>
      <c r="AC1925" s="1" t="s">
        <v>37</v>
      </c>
    </row>
    <row r="1926" spans="1:29" x14ac:dyDescent="0.25">
      <c r="A1926" s="1" t="s">
        <v>33</v>
      </c>
      <c r="B1926" s="1" t="s">
        <v>34</v>
      </c>
      <c r="C1926" s="2">
        <v>45867</v>
      </c>
      <c r="D1926" s="1" t="s">
        <v>238</v>
      </c>
      <c r="E1926" s="1" t="s">
        <v>239</v>
      </c>
      <c r="F1926" s="1" t="s">
        <v>37</v>
      </c>
      <c r="G1926" s="1" t="s">
        <v>431</v>
      </c>
      <c r="H1926" s="1" t="s">
        <v>432</v>
      </c>
      <c r="I1926" s="3">
        <v>0</v>
      </c>
      <c r="J1926" s="3">
        <v>660528</v>
      </c>
      <c r="K1926" s="1" t="s">
        <v>40</v>
      </c>
      <c r="L1926" s="1" t="s">
        <v>549</v>
      </c>
      <c r="M1926" s="1" t="s">
        <v>550</v>
      </c>
      <c r="N1926" s="1" t="s">
        <v>37</v>
      </c>
      <c r="O1926" s="1" t="s">
        <v>43</v>
      </c>
      <c r="P1926" s="1" t="s">
        <v>43</v>
      </c>
      <c r="Q1926" s="1" t="s">
        <v>43</v>
      </c>
      <c r="R1926" s="3">
        <v>0</v>
      </c>
      <c r="S1926" s="1" t="s">
        <v>44</v>
      </c>
      <c r="T1926" s="1" t="s">
        <v>45</v>
      </c>
      <c r="U1926" s="1" t="s">
        <v>431</v>
      </c>
      <c r="V1926" s="1" t="s">
        <v>46</v>
      </c>
      <c r="W1926" s="1" t="s">
        <v>81</v>
      </c>
      <c r="X1926" s="1" t="s">
        <v>433</v>
      </c>
      <c r="Y1926" s="1" t="s">
        <v>245</v>
      </c>
      <c r="Z1926" s="1" t="s">
        <v>219</v>
      </c>
      <c r="AA1926" s="1" t="s">
        <v>51</v>
      </c>
      <c r="AB1926" s="1" t="s">
        <v>433</v>
      </c>
      <c r="AC1926" s="1" t="s">
        <v>37</v>
      </c>
    </row>
    <row r="1927" spans="1:29" x14ac:dyDescent="0.25">
      <c r="A1927" s="1" t="s">
        <v>33</v>
      </c>
      <c r="B1927" s="1" t="s">
        <v>34</v>
      </c>
      <c r="C1927" s="2">
        <v>45867</v>
      </c>
      <c r="D1927" s="1" t="s">
        <v>238</v>
      </c>
      <c r="E1927" s="1" t="s">
        <v>239</v>
      </c>
      <c r="F1927" s="1" t="s">
        <v>37</v>
      </c>
      <c r="G1927" s="1" t="s">
        <v>431</v>
      </c>
      <c r="H1927" s="1" t="s">
        <v>432</v>
      </c>
      <c r="I1927" s="3">
        <v>660528</v>
      </c>
      <c r="J1927" s="3">
        <v>0</v>
      </c>
      <c r="K1927" s="1" t="s">
        <v>40</v>
      </c>
      <c r="L1927" s="1" t="s">
        <v>450</v>
      </c>
      <c r="M1927" s="1" t="s">
        <v>451</v>
      </c>
      <c r="N1927" s="1" t="s">
        <v>37</v>
      </c>
      <c r="O1927" s="1" t="s">
        <v>43</v>
      </c>
      <c r="P1927" s="1" t="s">
        <v>43</v>
      </c>
      <c r="Q1927" s="1" t="s">
        <v>43</v>
      </c>
      <c r="R1927" s="3">
        <v>0</v>
      </c>
      <c r="S1927" s="1" t="s">
        <v>44</v>
      </c>
      <c r="T1927" s="1" t="s">
        <v>45</v>
      </c>
      <c r="U1927" s="1" t="s">
        <v>431</v>
      </c>
      <c r="V1927" s="1" t="s">
        <v>46</v>
      </c>
      <c r="W1927" s="1" t="s">
        <v>81</v>
      </c>
      <c r="X1927" s="1" t="s">
        <v>433</v>
      </c>
      <c r="Y1927" s="1" t="s">
        <v>245</v>
      </c>
      <c r="Z1927" s="1" t="s">
        <v>219</v>
      </c>
      <c r="AA1927" s="1" t="s">
        <v>51</v>
      </c>
      <c r="AB1927" s="1" t="s">
        <v>433</v>
      </c>
      <c r="AC1927" s="1" t="s">
        <v>37</v>
      </c>
    </row>
    <row r="1928" spans="1:29" x14ac:dyDescent="0.25">
      <c r="A1928" s="1" t="s">
        <v>33</v>
      </c>
      <c r="B1928" s="1" t="s">
        <v>34</v>
      </c>
      <c r="C1928" s="2">
        <v>45867</v>
      </c>
      <c r="D1928" s="1" t="s">
        <v>238</v>
      </c>
      <c r="E1928" s="1" t="s">
        <v>239</v>
      </c>
      <c r="F1928" s="1" t="s">
        <v>37</v>
      </c>
      <c r="G1928" s="1" t="s">
        <v>431</v>
      </c>
      <c r="H1928" s="1" t="s">
        <v>432</v>
      </c>
      <c r="I1928" s="3">
        <v>0</v>
      </c>
      <c r="J1928" s="3">
        <v>39883</v>
      </c>
      <c r="K1928" s="1" t="s">
        <v>40</v>
      </c>
      <c r="L1928" s="1" t="s">
        <v>547</v>
      </c>
      <c r="M1928" s="1" t="s">
        <v>548</v>
      </c>
      <c r="N1928" s="1" t="s">
        <v>37</v>
      </c>
      <c r="O1928" s="1" t="s">
        <v>43</v>
      </c>
      <c r="P1928" s="1" t="s">
        <v>43</v>
      </c>
      <c r="Q1928" s="1" t="s">
        <v>43</v>
      </c>
      <c r="R1928" s="3">
        <v>0</v>
      </c>
      <c r="S1928" s="1" t="s">
        <v>44</v>
      </c>
      <c r="T1928" s="1" t="s">
        <v>45</v>
      </c>
      <c r="U1928" s="1" t="s">
        <v>431</v>
      </c>
      <c r="V1928" s="1" t="s">
        <v>46</v>
      </c>
      <c r="W1928" s="1" t="s">
        <v>81</v>
      </c>
      <c r="X1928" s="1" t="s">
        <v>433</v>
      </c>
      <c r="Y1928" s="1" t="s">
        <v>245</v>
      </c>
      <c r="Z1928" s="1" t="s">
        <v>219</v>
      </c>
      <c r="AA1928" s="1" t="s">
        <v>51</v>
      </c>
      <c r="AB1928" s="1" t="s">
        <v>433</v>
      </c>
      <c r="AC1928" s="1" t="s">
        <v>37</v>
      </c>
    </row>
    <row r="1929" spans="1:29" x14ac:dyDescent="0.25">
      <c r="A1929" s="1" t="s">
        <v>33</v>
      </c>
      <c r="B1929" s="1" t="s">
        <v>34</v>
      </c>
      <c r="C1929" s="2">
        <v>45867</v>
      </c>
      <c r="D1929" s="1" t="s">
        <v>238</v>
      </c>
      <c r="E1929" s="1" t="s">
        <v>239</v>
      </c>
      <c r="F1929" s="1" t="s">
        <v>37</v>
      </c>
      <c r="G1929" s="1" t="s">
        <v>431</v>
      </c>
      <c r="H1929" s="1" t="s">
        <v>432</v>
      </c>
      <c r="I1929" s="3">
        <v>39883</v>
      </c>
      <c r="J1929" s="3">
        <v>0</v>
      </c>
      <c r="K1929" s="1" t="s">
        <v>40</v>
      </c>
      <c r="L1929" s="1" t="s">
        <v>62</v>
      </c>
      <c r="M1929" s="1" t="s">
        <v>63</v>
      </c>
      <c r="N1929" s="1" t="s">
        <v>37</v>
      </c>
      <c r="O1929" s="1" t="s">
        <v>43</v>
      </c>
      <c r="P1929" s="1" t="s">
        <v>43</v>
      </c>
      <c r="Q1929" s="1" t="s">
        <v>43</v>
      </c>
      <c r="R1929" s="3">
        <v>0</v>
      </c>
      <c r="S1929" s="1" t="s">
        <v>44</v>
      </c>
      <c r="T1929" s="1" t="s">
        <v>45</v>
      </c>
      <c r="U1929" s="1" t="s">
        <v>431</v>
      </c>
      <c r="V1929" s="1" t="s">
        <v>46</v>
      </c>
      <c r="W1929" s="1" t="s">
        <v>81</v>
      </c>
      <c r="X1929" s="1" t="s">
        <v>433</v>
      </c>
      <c r="Y1929" s="1" t="s">
        <v>245</v>
      </c>
      <c r="Z1929" s="1" t="s">
        <v>219</v>
      </c>
      <c r="AA1929" s="1" t="s">
        <v>51</v>
      </c>
      <c r="AB1929" s="1" t="s">
        <v>433</v>
      </c>
      <c r="AC1929" s="1" t="s">
        <v>37</v>
      </c>
    </row>
    <row r="1930" spans="1:29" x14ac:dyDescent="0.25">
      <c r="A1930" s="1" t="s">
        <v>33</v>
      </c>
      <c r="B1930" s="1" t="s">
        <v>34</v>
      </c>
      <c r="C1930" s="2">
        <v>45867</v>
      </c>
      <c r="D1930" s="1" t="s">
        <v>238</v>
      </c>
      <c r="E1930" s="1" t="s">
        <v>239</v>
      </c>
      <c r="F1930" s="1" t="s">
        <v>37</v>
      </c>
      <c r="G1930" s="1" t="s">
        <v>431</v>
      </c>
      <c r="H1930" s="1" t="s">
        <v>432</v>
      </c>
      <c r="I1930" s="3">
        <v>0</v>
      </c>
      <c r="J1930" s="3">
        <v>35478</v>
      </c>
      <c r="K1930" s="1" t="s">
        <v>40</v>
      </c>
      <c r="L1930" s="1" t="s">
        <v>545</v>
      </c>
      <c r="M1930" s="1" t="s">
        <v>546</v>
      </c>
      <c r="N1930" s="1" t="s">
        <v>37</v>
      </c>
      <c r="O1930" s="1" t="s">
        <v>43</v>
      </c>
      <c r="P1930" s="1" t="s">
        <v>43</v>
      </c>
      <c r="Q1930" s="1" t="s">
        <v>43</v>
      </c>
      <c r="R1930" s="3">
        <v>0</v>
      </c>
      <c r="S1930" s="1" t="s">
        <v>44</v>
      </c>
      <c r="T1930" s="1" t="s">
        <v>45</v>
      </c>
      <c r="U1930" s="1" t="s">
        <v>431</v>
      </c>
      <c r="V1930" s="1" t="s">
        <v>46</v>
      </c>
      <c r="W1930" s="1" t="s">
        <v>81</v>
      </c>
      <c r="X1930" s="1" t="s">
        <v>433</v>
      </c>
      <c r="Y1930" s="1" t="s">
        <v>245</v>
      </c>
      <c r="Z1930" s="1" t="s">
        <v>219</v>
      </c>
      <c r="AA1930" s="1" t="s">
        <v>51</v>
      </c>
      <c r="AB1930" s="1" t="s">
        <v>433</v>
      </c>
      <c r="AC1930" s="1" t="s">
        <v>37</v>
      </c>
    </row>
    <row r="1931" spans="1:29" x14ac:dyDescent="0.25">
      <c r="A1931" s="1" t="s">
        <v>33</v>
      </c>
      <c r="B1931" s="1" t="s">
        <v>34</v>
      </c>
      <c r="C1931" s="2">
        <v>45867</v>
      </c>
      <c r="D1931" s="1" t="s">
        <v>238</v>
      </c>
      <c r="E1931" s="1" t="s">
        <v>239</v>
      </c>
      <c r="F1931" s="1" t="s">
        <v>37</v>
      </c>
      <c r="G1931" s="1" t="s">
        <v>431</v>
      </c>
      <c r="H1931" s="1" t="s">
        <v>432</v>
      </c>
      <c r="I1931" s="3">
        <v>35478</v>
      </c>
      <c r="J1931" s="3">
        <v>0</v>
      </c>
      <c r="K1931" s="1" t="s">
        <v>40</v>
      </c>
      <c r="L1931" s="1" t="s">
        <v>444</v>
      </c>
      <c r="M1931" s="1" t="s">
        <v>445</v>
      </c>
      <c r="N1931" s="1" t="s">
        <v>37</v>
      </c>
      <c r="O1931" s="1" t="s">
        <v>43</v>
      </c>
      <c r="P1931" s="1" t="s">
        <v>43</v>
      </c>
      <c r="Q1931" s="1" t="s">
        <v>43</v>
      </c>
      <c r="R1931" s="3">
        <v>0</v>
      </c>
      <c r="S1931" s="1" t="s">
        <v>44</v>
      </c>
      <c r="T1931" s="1" t="s">
        <v>45</v>
      </c>
      <c r="U1931" s="1" t="s">
        <v>431</v>
      </c>
      <c r="V1931" s="1" t="s">
        <v>46</v>
      </c>
      <c r="W1931" s="1" t="s">
        <v>81</v>
      </c>
      <c r="X1931" s="1" t="s">
        <v>433</v>
      </c>
      <c r="Y1931" s="1" t="s">
        <v>245</v>
      </c>
      <c r="Z1931" s="1" t="s">
        <v>219</v>
      </c>
      <c r="AA1931" s="1" t="s">
        <v>51</v>
      </c>
      <c r="AB1931" s="1" t="s">
        <v>433</v>
      </c>
      <c r="AC1931" s="1" t="s">
        <v>37</v>
      </c>
    </row>
    <row r="1932" spans="1:29" x14ac:dyDescent="0.25">
      <c r="A1932" s="1" t="s">
        <v>33</v>
      </c>
      <c r="B1932" s="1" t="s">
        <v>34</v>
      </c>
      <c r="C1932" s="2">
        <v>45867</v>
      </c>
      <c r="D1932" s="1" t="s">
        <v>238</v>
      </c>
      <c r="E1932" s="1" t="s">
        <v>239</v>
      </c>
      <c r="F1932" s="1" t="s">
        <v>37</v>
      </c>
      <c r="G1932" s="1" t="s">
        <v>431</v>
      </c>
      <c r="H1932" s="1" t="s">
        <v>432</v>
      </c>
      <c r="I1932" s="3">
        <v>3000000</v>
      </c>
      <c r="J1932" s="3">
        <v>0</v>
      </c>
      <c r="K1932" s="1" t="s">
        <v>40</v>
      </c>
      <c r="L1932" s="1" t="s">
        <v>62</v>
      </c>
      <c r="M1932" s="1" t="s">
        <v>63</v>
      </c>
      <c r="N1932" s="1" t="s">
        <v>37</v>
      </c>
      <c r="O1932" s="1" t="s">
        <v>43</v>
      </c>
      <c r="P1932" s="1" t="s">
        <v>43</v>
      </c>
      <c r="Q1932" s="1" t="s">
        <v>43</v>
      </c>
      <c r="R1932" s="3">
        <v>0</v>
      </c>
      <c r="S1932" s="1" t="s">
        <v>44</v>
      </c>
      <c r="T1932" s="1" t="s">
        <v>45</v>
      </c>
      <c r="U1932" s="1" t="s">
        <v>431</v>
      </c>
      <c r="V1932" s="1" t="s">
        <v>46</v>
      </c>
      <c r="W1932" s="1" t="s">
        <v>81</v>
      </c>
      <c r="X1932" s="1" t="s">
        <v>433</v>
      </c>
      <c r="Y1932" s="1" t="s">
        <v>245</v>
      </c>
      <c r="Z1932" s="1" t="s">
        <v>219</v>
      </c>
      <c r="AA1932" s="1" t="s">
        <v>51</v>
      </c>
      <c r="AB1932" s="1" t="s">
        <v>433</v>
      </c>
      <c r="AC1932" s="1" t="s">
        <v>37</v>
      </c>
    </row>
    <row r="1933" spans="1:29" x14ac:dyDescent="0.25">
      <c r="A1933" s="1" t="s">
        <v>33</v>
      </c>
      <c r="B1933" s="1" t="s">
        <v>34</v>
      </c>
      <c r="C1933" s="2">
        <v>45867</v>
      </c>
      <c r="D1933" s="1" t="s">
        <v>238</v>
      </c>
      <c r="E1933" s="1" t="s">
        <v>239</v>
      </c>
      <c r="F1933" s="1" t="s">
        <v>37</v>
      </c>
      <c r="G1933" s="1" t="s">
        <v>431</v>
      </c>
      <c r="H1933" s="1" t="s">
        <v>432</v>
      </c>
      <c r="I1933" s="3">
        <v>0</v>
      </c>
      <c r="J1933" s="3">
        <v>3000000</v>
      </c>
      <c r="K1933" s="1" t="s">
        <v>40</v>
      </c>
      <c r="L1933" s="1" t="s">
        <v>77</v>
      </c>
      <c r="M1933" s="1" t="s">
        <v>78</v>
      </c>
      <c r="N1933" s="1" t="s">
        <v>37</v>
      </c>
      <c r="O1933" s="1" t="s">
        <v>43</v>
      </c>
      <c r="P1933" s="1" t="s">
        <v>43</v>
      </c>
      <c r="Q1933" s="1" t="s">
        <v>43</v>
      </c>
      <c r="R1933" s="3">
        <v>0</v>
      </c>
      <c r="S1933" s="1" t="s">
        <v>44</v>
      </c>
      <c r="T1933" s="1" t="s">
        <v>45</v>
      </c>
      <c r="U1933" s="1" t="s">
        <v>431</v>
      </c>
      <c r="V1933" s="1" t="s">
        <v>46</v>
      </c>
      <c r="W1933" s="1" t="s">
        <v>81</v>
      </c>
      <c r="X1933" s="1" t="s">
        <v>433</v>
      </c>
      <c r="Y1933" s="1" t="s">
        <v>245</v>
      </c>
      <c r="Z1933" s="1" t="s">
        <v>219</v>
      </c>
      <c r="AA1933" s="1" t="s">
        <v>51</v>
      </c>
      <c r="AB1933" s="1" t="s">
        <v>433</v>
      </c>
      <c r="AC1933" s="1" t="s">
        <v>37</v>
      </c>
    </row>
    <row r="1934" spans="1:29" x14ac:dyDescent="0.25">
      <c r="A1934" s="1" t="s">
        <v>33</v>
      </c>
      <c r="B1934" s="1" t="s">
        <v>34</v>
      </c>
      <c r="C1934" s="2">
        <v>45867</v>
      </c>
      <c r="D1934" s="1" t="s">
        <v>238</v>
      </c>
      <c r="E1934" s="1" t="s">
        <v>239</v>
      </c>
      <c r="F1934" s="1" t="s">
        <v>37</v>
      </c>
      <c r="G1934" s="1" t="s">
        <v>431</v>
      </c>
      <c r="H1934" s="1" t="s">
        <v>432</v>
      </c>
      <c r="I1934" s="3">
        <v>1386125</v>
      </c>
      <c r="J1934" s="3">
        <v>0</v>
      </c>
      <c r="K1934" s="1" t="s">
        <v>40</v>
      </c>
      <c r="L1934" s="1" t="s">
        <v>62</v>
      </c>
      <c r="M1934" s="1" t="s">
        <v>63</v>
      </c>
      <c r="N1934" s="1" t="s">
        <v>37</v>
      </c>
      <c r="O1934" s="1" t="s">
        <v>43</v>
      </c>
      <c r="P1934" s="1" t="s">
        <v>43</v>
      </c>
      <c r="Q1934" s="1" t="s">
        <v>43</v>
      </c>
      <c r="R1934" s="3">
        <v>0</v>
      </c>
      <c r="S1934" s="1" t="s">
        <v>44</v>
      </c>
      <c r="T1934" s="1" t="s">
        <v>45</v>
      </c>
      <c r="U1934" s="1" t="s">
        <v>431</v>
      </c>
      <c r="V1934" s="1" t="s">
        <v>46</v>
      </c>
      <c r="W1934" s="1" t="s">
        <v>81</v>
      </c>
      <c r="X1934" s="1" t="s">
        <v>433</v>
      </c>
      <c r="Y1934" s="1" t="s">
        <v>245</v>
      </c>
      <c r="Z1934" s="1" t="s">
        <v>219</v>
      </c>
      <c r="AA1934" s="1" t="s">
        <v>51</v>
      </c>
      <c r="AB1934" s="1" t="s">
        <v>433</v>
      </c>
      <c r="AC1934" s="1" t="s">
        <v>37</v>
      </c>
    </row>
    <row r="1935" spans="1:29" x14ac:dyDescent="0.25">
      <c r="A1935" s="1" t="s">
        <v>33</v>
      </c>
      <c r="B1935" s="1" t="s">
        <v>34</v>
      </c>
      <c r="C1935" s="2">
        <v>45867</v>
      </c>
      <c r="D1935" s="1" t="s">
        <v>238</v>
      </c>
      <c r="E1935" s="1" t="s">
        <v>239</v>
      </c>
      <c r="F1935" s="1" t="s">
        <v>37</v>
      </c>
      <c r="G1935" s="1" t="s">
        <v>431</v>
      </c>
      <c r="H1935" s="1" t="s">
        <v>432</v>
      </c>
      <c r="I1935" s="3">
        <v>0</v>
      </c>
      <c r="J1935" s="3">
        <v>1386125</v>
      </c>
      <c r="K1935" s="1" t="s">
        <v>40</v>
      </c>
      <c r="L1935" s="1" t="s">
        <v>537</v>
      </c>
      <c r="M1935" s="1" t="s">
        <v>538</v>
      </c>
      <c r="N1935" s="1" t="s">
        <v>37</v>
      </c>
      <c r="O1935" s="1" t="s">
        <v>43</v>
      </c>
      <c r="P1935" s="1" t="s">
        <v>43</v>
      </c>
      <c r="Q1935" s="1" t="s">
        <v>43</v>
      </c>
      <c r="R1935" s="3">
        <v>0</v>
      </c>
      <c r="S1935" s="1" t="s">
        <v>44</v>
      </c>
      <c r="T1935" s="1" t="s">
        <v>45</v>
      </c>
      <c r="U1935" s="1" t="s">
        <v>431</v>
      </c>
      <c r="V1935" s="1" t="s">
        <v>46</v>
      </c>
      <c r="W1935" s="1" t="s">
        <v>81</v>
      </c>
      <c r="X1935" s="1" t="s">
        <v>433</v>
      </c>
      <c r="Y1935" s="1" t="s">
        <v>245</v>
      </c>
      <c r="Z1935" s="1" t="s">
        <v>219</v>
      </c>
      <c r="AA1935" s="1" t="s">
        <v>51</v>
      </c>
      <c r="AB1935" s="1" t="s">
        <v>433</v>
      </c>
      <c r="AC1935" s="1" t="s">
        <v>37</v>
      </c>
    </row>
    <row r="1936" spans="1:29" x14ac:dyDescent="0.25">
      <c r="A1936" s="1" t="s">
        <v>33</v>
      </c>
      <c r="B1936" s="1" t="s">
        <v>34</v>
      </c>
      <c r="C1936" s="2">
        <v>45867</v>
      </c>
      <c r="D1936" s="1" t="s">
        <v>238</v>
      </c>
      <c r="E1936" s="1" t="s">
        <v>239</v>
      </c>
      <c r="F1936" s="1" t="s">
        <v>37</v>
      </c>
      <c r="G1936" s="1" t="s">
        <v>431</v>
      </c>
      <c r="H1936" s="1" t="s">
        <v>432</v>
      </c>
      <c r="I1936" s="3">
        <v>422504</v>
      </c>
      <c r="J1936" s="3">
        <v>0</v>
      </c>
      <c r="K1936" s="1" t="s">
        <v>40</v>
      </c>
      <c r="L1936" s="1" t="s">
        <v>41</v>
      </c>
      <c r="M1936" s="1" t="s">
        <v>42</v>
      </c>
      <c r="N1936" s="1" t="s">
        <v>37</v>
      </c>
      <c r="O1936" s="1" t="s">
        <v>43</v>
      </c>
      <c r="P1936" s="1" t="s">
        <v>43</v>
      </c>
      <c r="Q1936" s="1" t="s">
        <v>43</v>
      </c>
      <c r="R1936" s="3">
        <v>0</v>
      </c>
      <c r="S1936" s="1" t="s">
        <v>44</v>
      </c>
      <c r="T1936" s="1" t="s">
        <v>45</v>
      </c>
      <c r="U1936" s="1" t="s">
        <v>431</v>
      </c>
      <c r="V1936" s="1" t="s">
        <v>46</v>
      </c>
      <c r="W1936" s="1" t="s">
        <v>81</v>
      </c>
      <c r="X1936" s="1" t="s">
        <v>433</v>
      </c>
      <c r="Y1936" s="1" t="s">
        <v>245</v>
      </c>
      <c r="Z1936" s="1" t="s">
        <v>219</v>
      </c>
      <c r="AA1936" s="1" t="s">
        <v>51</v>
      </c>
      <c r="AB1936" s="1" t="s">
        <v>433</v>
      </c>
      <c r="AC1936" s="1" t="s">
        <v>37</v>
      </c>
    </row>
    <row r="1937" spans="1:29" x14ac:dyDescent="0.25">
      <c r="A1937" s="1" t="s">
        <v>33</v>
      </c>
      <c r="B1937" s="1" t="s">
        <v>34</v>
      </c>
      <c r="C1937" s="2">
        <v>45867</v>
      </c>
      <c r="D1937" s="1" t="s">
        <v>238</v>
      </c>
      <c r="E1937" s="1" t="s">
        <v>239</v>
      </c>
      <c r="F1937" s="1" t="s">
        <v>37</v>
      </c>
      <c r="G1937" s="1" t="s">
        <v>431</v>
      </c>
      <c r="H1937" s="1" t="s">
        <v>432</v>
      </c>
      <c r="I1937" s="3">
        <v>0</v>
      </c>
      <c r="J1937" s="3">
        <v>422504</v>
      </c>
      <c r="K1937" s="1" t="s">
        <v>40</v>
      </c>
      <c r="L1937" s="1" t="s">
        <v>434</v>
      </c>
      <c r="M1937" s="1" t="s">
        <v>435</v>
      </c>
      <c r="N1937" s="1" t="s">
        <v>37</v>
      </c>
      <c r="O1937" s="1" t="s">
        <v>43</v>
      </c>
      <c r="P1937" s="1" t="s">
        <v>43</v>
      </c>
      <c r="Q1937" s="1" t="s">
        <v>43</v>
      </c>
      <c r="R1937" s="3">
        <v>0</v>
      </c>
      <c r="S1937" s="1" t="s">
        <v>44</v>
      </c>
      <c r="T1937" s="1" t="s">
        <v>45</v>
      </c>
      <c r="U1937" s="1" t="s">
        <v>431</v>
      </c>
      <c r="V1937" s="1" t="s">
        <v>46</v>
      </c>
      <c r="W1937" s="1" t="s">
        <v>81</v>
      </c>
      <c r="X1937" s="1" t="s">
        <v>433</v>
      </c>
      <c r="Y1937" s="1" t="s">
        <v>245</v>
      </c>
      <c r="Z1937" s="1" t="s">
        <v>219</v>
      </c>
      <c r="AA1937" s="1" t="s">
        <v>51</v>
      </c>
      <c r="AB1937" s="1" t="s">
        <v>433</v>
      </c>
      <c r="AC1937" s="1" t="s">
        <v>37</v>
      </c>
    </row>
    <row r="1938" spans="1:29" x14ac:dyDescent="0.25">
      <c r="A1938" s="1" t="s">
        <v>33</v>
      </c>
      <c r="B1938" s="1" t="s">
        <v>34</v>
      </c>
      <c r="C1938" s="2">
        <v>45867</v>
      </c>
      <c r="D1938" s="1" t="s">
        <v>238</v>
      </c>
      <c r="E1938" s="1" t="s">
        <v>239</v>
      </c>
      <c r="F1938" s="1" t="s">
        <v>37</v>
      </c>
      <c r="G1938" s="1" t="s">
        <v>431</v>
      </c>
      <c r="H1938" s="1" t="s">
        <v>432</v>
      </c>
      <c r="I1938" s="3">
        <v>33333</v>
      </c>
      <c r="J1938" s="3">
        <v>0</v>
      </c>
      <c r="K1938" s="1" t="s">
        <v>40</v>
      </c>
      <c r="L1938" s="1" t="s">
        <v>41</v>
      </c>
      <c r="M1938" s="1" t="s">
        <v>42</v>
      </c>
      <c r="N1938" s="1" t="s">
        <v>37</v>
      </c>
      <c r="O1938" s="1" t="s">
        <v>43</v>
      </c>
      <c r="P1938" s="1" t="s">
        <v>43</v>
      </c>
      <c r="Q1938" s="1" t="s">
        <v>43</v>
      </c>
      <c r="R1938" s="3">
        <v>0</v>
      </c>
      <c r="S1938" s="1" t="s">
        <v>44</v>
      </c>
      <c r="T1938" s="1" t="s">
        <v>45</v>
      </c>
      <c r="U1938" s="1" t="s">
        <v>431</v>
      </c>
      <c r="V1938" s="1" t="s">
        <v>46</v>
      </c>
      <c r="W1938" s="1" t="s">
        <v>81</v>
      </c>
      <c r="X1938" s="1" t="s">
        <v>433</v>
      </c>
      <c r="Y1938" s="1" t="s">
        <v>245</v>
      </c>
      <c r="Z1938" s="1" t="s">
        <v>219</v>
      </c>
      <c r="AA1938" s="1" t="s">
        <v>51</v>
      </c>
      <c r="AB1938" s="1" t="s">
        <v>433</v>
      </c>
      <c r="AC1938" s="1" t="s">
        <v>37</v>
      </c>
    </row>
    <row r="1939" spans="1:29" x14ac:dyDescent="0.25">
      <c r="A1939" s="1" t="s">
        <v>33</v>
      </c>
      <c r="B1939" s="1" t="s">
        <v>34</v>
      </c>
      <c r="C1939" s="2">
        <v>45867</v>
      </c>
      <c r="D1939" s="1" t="s">
        <v>238</v>
      </c>
      <c r="E1939" s="1" t="s">
        <v>239</v>
      </c>
      <c r="F1939" s="1" t="s">
        <v>37</v>
      </c>
      <c r="G1939" s="1" t="s">
        <v>431</v>
      </c>
      <c r="H1939" s="1" t="s">
        <v>432</v>
      </c>
      <c r="I1939" s="3">
        <v>0</v>
      </c>
      <c r="J1939" s="3">
        <v>33333</v>
      </c>
      <c r="K1939" s="1" t="s">
        <v>40</v>
      </c>
      <c r="L1939" s="1" t="s">
        <v>436</v>
      </c>
      <c r="M1939" s="1" t="s">
        <v>437</v>
      </c>
      <c r="N1939" s="1" t="s">
        <v>37</v>
      </c>
      <c r="O1939" s="1" t="s">
        <v>43</v>
      </c>
      <c r="P1939" s="1" t="s">
        <v>43</v>
      </c>
      <c r="Q1939" s="1" t="s">
        <v>43</v>
      </c>
      <c r="R1939" s="3">
        <v>0</v>
      </c>
      <c r="S1939" s="1" t="s">
        <v>44</v>
      </c>
      <c r="T1939" s="1" t="s">
        <v>45</v>
      </c>
      <c r="U1939" s="1" t="s">
        <v>431</v>
      </c>
      <c r="V1939" s="1" t="s">
        <v>46</v>
      </c>
      <c r="W1939" s="1" t="s">
        <v>81</v>
      </c>
      <c r="X1939" s="1" t="s">
        <v>433</v>
      </c>
      <c r="Y1939" s="1" t="s">
        <v>245</v>
      </c>
      <c r="Z1939" s="1" t="s">
        <v>219</v>
      </c>
      <c r="AA1939" s="1" t="s">
        <v>51</v>
      </c>
      <c r="AB1939" s="1" t="s">
        <v>433</v>
      </c>
      <c r="AC1939" s="1" t="s">
        <v>37</v>
      </c>
    </row>
    <row r="1940" spans="1:29" x14ac:dyDescent="0.25">
      <c r="A1940" s="1" t="s">
        <v>33</v>
      </c>
      <c r="B1940" s="1" t="s">
        <v>34</v>
      </c>
      <c r="C1940" s="2">
        <v>45867</v>
      </c>
      <c r="D1940" s="1" t="s">
        <v>238</v>
      </c>
      <c r="E1940" s="1" t="s">
        <v>239</v>
      </c>
      <c r="F1940" s="1" t="s">
        <v>37</v>
      </c>
      <c r="G1940" s="1" t="s">
        <v>431</v>
      </c>
      <c r="H1940" s="1" t="s">
        <v>432</v>
      </c>
      <c r="I1940" s="3">
        <v>68812</v>
      </c>
      <c r="J1940" s="3">
        <v>0</v>
      </c>
      <c r="K1940" s="1" t="s">
        <v>40</v>
      </c>
      <c r="L1940" s="1" t="s">
        <v>41</v>
      </c>
      <c r="M1940" s="1" t="s">
        <v>42</v>
      </c>
      <c r="N1940" s="1" t="s">
        <v>37</v>
      </c>
      <c r="O1940" s="1" t="s">
        <v>43</v>
      </c>
      <c r="P1940" s="1" t="s">
        <v>43</v>
      </c>
      <c r="Q1940" s="1" t="s">
        <v>43</v>
      </c>
      <c r="R1940" s="3">
        <v>0</v>
      </c>
      <c r="S1940" s="1" t="s">
        <v>44</v>
      </c>
      <c r="T1940" s="1" t="s">
        <v>45</v>
      </c>
      <c r="U1940" s="1" t="s">
        <v>431</v>
      </c>
      <c r="V1940" s="1" t="s">
        <v>46</v>
      </c>
      <c r="W1940" s="1" t="s">
        <v>81</v>
      </c>
      <c r="X1940" s="1" t="s">
        <v>433</v>
      </c>
      <c r="Y1940" s="1" t="s">
        <v>245</v>
      </c>
      <c r="Z1940" s="1" t="s">
        <v>219</v>
      </c>
      <c r="AA1940" s="1" t="s">
        <v>51</v>
      </c>
      <c r="AB1940" s="1" t="s">
        <v>433</v>
      </c>
      <c r="AC1940" s="1" t="s">
        <v>37</v>
      </c>
    </row>
    <row r="1941" spans="1:29" x14ac:dyDescent="0.25">
      <c r="A1941" s="1" t="s">
        <v>33</v>
      </c>
      <c r="B1941" s="1" t="s">
        <v>34</v>
      </c>
      <c r="C1941" s="2">
        <v>45867</v>
      </c>
      <c r="D1941" s="1" t="s">
        <v>238</v>
      </c>
      <c r="E1941" s="1" t="s">
        <v>239</v>
      </c>
      <c r="F1941" s="1" t="s">
        <v>37</v>
      </c>
      <c r="G1941" s="1" t="s">
        <v>431</v>
      </c>
      <c r="H1941" s="1" t="s">
        <v>432</v>
      </c>
      <c r="I1941" s="3">
        <v>0</v>
      </c>
      <c r="J1941" s="3">
        <v>68812</v>
      </c>
      <c r="K1941" s="1" t="s">
        <v>40</v>
      </c>
      <c r="L1941" s="1" t="s">
        <v>91</v>
      </c>
      <c r="M1941" s="1" t="s">
        <v>92</v>
      </c>
      <c r="N1941" s="1" t="s">
        <v>37</v>
      </c>
      <c r="O1941" s="1" t="s">
        <v>43</v>
      </c>
      <c r="P1941" s="1" t="s">
        <v>43</v>
      </c>
      <c r="Q1941" s="1" t="s">
        <v>43</v>
      </c>
      <c r="R1941" s="3">
        <v>0</v>
      </c>
      <c r="S1941" s="1" t="s">
        <v>44</v>
      </c>
      <c r="T1941" s="1" t="s">
        <v>45</v>
      </c>
      <c r="U1941" s="1" t="s">
        <v>431</v>
      </c>
      <c r="V1941" s="1" t="s">
        <v>46</v>
      </c>
      <c r="W1941" s="1" t="s">
        <v>81</v>
      </c>
      <c r="X1941" s="1" t="s">
        <v>433</v>
      </c>
      <c r="Y1941" s="1" t="s">
        <v>245</v>
      </c>
      <c r="Z1941" s="1" t="s">
        <v>219</v>
      </c>
      <c r="AA1941" s="1" t="s">
        <v>51</v>
      </c>
      <c r="AB1941" s="1" t="s">
        <v>433</v>
      </c>
      <c r="AC1941" s="1" t="s">
        <v>37</v>
      </c>
    </row>
    <row r="1942" spans="1:29" x14ac:dyDescent="0.25">
      <c r="A1942" s="1" t="s">
        <v>33</v>
      </c>
      <c r="B1942" s="1" t="s">
        <v>34</v>
      </c>
      <c r="C1942" s="2">
        <v>45867</v>
      </c>
      <c r="D1942" s="1" t="s">
        <v>238</v>
      </c>
      <c r="E1942" s="1" t="s">
        <v>239</v>
      </c>
      <c r="F1942" s="1" t="s">
        <v>37</v>
      </c>
      <c r="G1942" s="1" t="s">
        <v>431</v>
      </c>
      <c r="H1942" s="1" t="s">
        <v>432</v>
      </c>
      <c r="I1942" s="3">
        <v>41199</v>
      </c>
      <c r="J1942" s="3">
        <v>0</v>
      </c>
      <c r="K1942" s="1" t="s">
        <v>40</v>
      </c>
      <c r="L1942" s="1" t="s">
        <v>340</v>
      </c>
      <c r="M1942" s="1" t="s">
        <v>341</v>
      </c>
      <c r="N1942" s="1" t="s">
        <v>37</v>
      </c>
      <c r="O1942" s="1" t="s">
        <v>43</v>
      </c>
      <c r="P1942" s="1" t="s">
        <v>43</v>
      </c>
      <c r="Q1942" s="1" t="s">
        <v>43</v>
      </c>
      <c r="R1942" s="3">
        <v>0</v>
      </c>
      <c r="S1942" s="1" t="s">
        <v>44</v>
      </c>
      <c r="T1942" s="1" t="s">
        <v>45</v>
      </c>
      <c r="U1942" s="1" t="s">
        <v>431</v>
      </c>
      <c r="V1942" s="1" t="s">
        <v>46</v>
      </c>
      <c r="W1942" s="1" t="s">
        <v>81</v>
      </c>
      <c r="X1942" s="1" t="s">
        <v>433</v>
      </c>
      <c r="Y1942" s="1" t="s">
        <v>245</v>
      </c>
      <c r="Z1942" s="1" t="s">
        <v>219</v>
      </c>
      <c r="AA1942" s="1" t="s">
        <v>51</v>
      </c>
      <c r="AB1942" s="1" t="s">
        <v>433</v>
      </c>
      <c r="AC1942" s="1" t="s">
        <v>37</v>
      </c>
    </row>
    <row r="1943" spans="1:29" x14ac:dyDescent="0.25">
      <c r="A1943" s="1" t="s">
        <v>33</v>
      </c>
      <c r="B1943" s="1" t="s">
        <v>34</v>
      </c>
      <c r="C1943" s="2">
        <v>45867</v>
      </c>
      <c r="D1943" s="1" t="s">
        <v>238</v>
      </c>
      <c r="E1943" s="1" t="s">
        <v>239</v>
      </c>
      <c r="F1943" s="1" t="s">
        <v>37</v>
      </c>
      <c r="G1943" s="1" t="s">
        <v>431</v>
      </c>
      <c r="H1943" s="1" t="s">
        <v>432</v>
      </c>
      <c r="I1943" s="3">
        <v>0</v>
      </c>
      <c r="J1943" s="3">
        <v>41199</v>
      </c>
      <c r="K1943" s="1" t="s">
        <v>40</v>
      </c>
      <c r="L1943" s="1" t="s">
        <v>438</v>
      </c>
      <c r="M1943" s="1" t="s">
        <v>439</v>
      </c>
      <c r="N1943" s="1" t="s">
        <v>37</v>
      </c>
      <c r="O1943" s="1" t="s">
        <v>43</v>
      </c>
      <c r="P1943" s="1" t="s">
        <v>43</v>
      </c>
      <c r="Q1943" s="1" t="s">
        <v>43</v>
      </c>
      <c r="R1943" s="3">
        <v>0</v>
      </c>
      <c r="S1943" s="1" t="s">
        <v>44</v>
      </c>
      <c r="T1943" s="1" t="s">
        <v>45</v>
      </c>
      <c r="U1943" s="1" t="s">
        <v>431</v>
      </c>
      <c r="V1943" s="1" t="s">
        <v>46</v>
      </c>
      <c r="W1943" s="1" t="s">
        <v>81</v>
      </c>
      <c r="X1943" s="1" t="s">
        <v>433</v>
      </c>
      <c r="Y1943" s="1" t="s">
        <v>245</v>
      </c>
      <c r="Z1943" s="1" t="s">
        <v>219</v>
      </c>
      <c r="AA1943" s="1" t="s">
        <v>51</v>
      </c>
      <c r="AB1943" s="1" t="s">
        <v>433</v>
      </c>
      <c r="AC1943" s="1" t="s">
        <v>37</v>
      </c>
    </row>
    <row r="1944" spans="1:29" x14ac:dyDescent="0.25">
      <c r="A1944" s="1" t="s">
        <v>33</v>
      </c>
      <c r="B1944" s="1" t="s">
        <v>34</v>
      </c>
      <c r="C1944" s="2">
        <v>45867</v>
      </c>
      <c r="D1944" s="1" t="s">
        <v>238</v>
      </c>
      <c r="E1944" s="1" t="s">
        <v>239</v>
      </c>
      <c r="F1944" s="1" t="s">
        <v>37</v>
      </c>
      <c r="G1944" s="1" t="s">
        <v>431</v>
      </c>
      <c r="H1944" s="1" t="s">
        <v>432</v>
      </c>
      <c r="I1944" s="3">
        <v>40434</v>
      </c>
      <c r="J1944" s="3">
        <v>0</v>
      </c>
      <c r="K1944" s="1" t="s">
        <v>40</v>
      </c>
      <c r="L1944" s="1" t="s">
        <v>41</v>
      </c>
      <c r="M1944" s="1" t="s">
        <v>42</v>
      </c>
      <c r="N1944" s="1" t="s">
        <v>37</v>
      </c>
      <c r="O1944" s="1" t="s">
        <v>43</v>
      </c>
      <c r="P1944" s="1" t="s">
        <v>43</v>
      </c>
      <c r="Q1944" s="1" t="s">
        <v>43</v>
      </c>
      <c r="R1944" s="3">
        <v>0</v>
      </c>
      <c r="S1944" s="1" t="s">
        <v>44</v>
      </c>
      <c r="T1944" s="1" t="s">
        <v>45</v>
      </c>
      <c r="U1944" s="1" t="s">
        <v>431</v>
      </c>
      <c r="V1944" s="1" t="s">
        <v>46</v>
      </c>
      <c r="W1944" s="1" t="s">
        <v>81</v>
      </c>
      <c r="X1944" s="1" t="s">
        <v>433</v>
      </c>
      <c r="Y1944" s="1" t="s">
        <v>245</v>
      </c>
      <c r="Z1944" s="1" t="s">
        <v>219</v>
      </c>
      <c r="AA1944" s="1" t="s">
        <v>51</v>
      </c>
      <c r="AB1944" s="1" t="s">
        <v>433</v>
      </c>
      <c r="AC1944" s="1" t="s">
        <v>37</v>
      </c>
    </row>
    <row r="1945" spans="1:29" x14ac:dyDescent="0.25">
      <c r="A1945" s="1" t="s">
        <v>33</v>
      </c>
      <c r="B1945" s="1" t="s">
        <v>34</v>
      </c>
      <c r="C1945" s="2">
        <v>45867</v>
      </c>
      <c r="D1945" s="1" t="s">
        <v>238</v>
      </c>
      <c r="E1945" s="1" t="s">
        <v>239</v>
      </c>
      <c r="F1945" s="1" t="s">
        <v>37</v>
      </c>
      <c r="G1945" s="1" t="s">
        <v>431</v>
      </c>
      <c r="H1945" s="1" t="s">
        <v>432</v>
      </c>
      <c r="I1945" s="3">
        <v>0</v>
      </c>
      <c r="J1945" s="3">
        <v>40434</v>
      </c>
      <c r="K1945" s="1" t="s">
        <v>40</v>
      </c>
      <c r="L1945" s="1" t="s">
        <v>440</v>
      </c>
      <c r="M1945" s="1" t="s">
        <v>441</v>
      </c>
      <c r="N1945" s="1" t="s">
        <v>37</v>
      </c>
      <c r="O1945" s="1" t="s">
        <v>43</v>
      </c>
      <c r="P1945" s="1" t="s">
        <v>43</v>
      </c>
      <c r="Q1945" s="1" t="s">
        <v>43</v>
      </c>
      <c r="R1945" s="3">
        <v>0</v>
      </c>
      <c r="S1945" s="1" t="s">
        <v>44</v>
      </c>
      <c r="T1945" s="1" t="s">
        <v>45</v>
      </c>
      <c r="U1945" s="1" t="s">
        <v>431</v>
      </c>
      <c r="V1945" s="1" t="s">
        <v>46</v>
      </c>
      <c r="W1945" s="1" t="s">
        <v>81</v>
      </c>
      <c r="X1945" s="1" t="s">
        <v>433</v>
      </c>
      <c r="Y1945" s="1" t="s">
        <v>245</v>
      </c>
      <c r="Z1945" s="1" t="s">
        <v>219</v>
      </c>
      <c r="AA1945" s="1" t="s">
        <v>51</v>
      </c>
      <c r="AB1945" s="1" t="s">
        <v>433</v>
      </c>
      <c r="AC1945" s="1" t="s">
        <v>37</v>
      </c>
    </row>
    <row r="1946" spans="1:29" x14ac:dyDescent="0.25">
      <c r="A1946" s="1" t="s">
        <v>33</v>
      </c>
      <c r="B1946" s="1" t="s">
        <v>34</v>
      </c>
      <c r="C1946" s="2">
        <v>45867</v>
      </c>
      <c r="D1946" s="1" t="s">
        <v>238</v>
      </c>
      <c r="E1946" s="1" t="s">
        <v>239</v>
      </c>
      <c r="F1946" s="1" t="s">
        <v>37</v>
      </c>
      <c r="G1946" s="1" t="s">
        <v>431</v>
      </c>
      <c r="H1946" s="1" t="s">
        <v>432</v>
      </c>
      <c r="I1946" s="3">
        <v>33333</v>
      </c>
      <c r="J1946" s="3">
        <v>0</v>
      </c>
      <c r="K1946" s="1" t="s">
        <v>40</v>
      </c>
      <c r="L1946" s="1" t="s">
        <v>62</v>
      </c>
      <c r="M1946" s="1" t="s">
        <v>63</v>
      </c>
      <c r="N1946" s="1" t="s">
        <v>37</v>
      </c>
      <c r="O1946" s="1" t="s">
        <v>43</v>
      </c>
      <c r="P1946" s="1" t="s">
        <v>43</v>
      </c>
      <c r="Q1946" s="1" t="s">
        <v>43</v>
      </c>
      <c r="R1946" s="3">
        <v>0</v>
      </c>
      <c r="S1946" s="1" t="s">
        <v>44</v>
      </c>
      <c r="T1946" s="1" t="s">
        <v>45</v>
      </c>
      <c r="U1946" s="1" t="s">
        <v>431</v>
      </c>
      <c r="V1946" s="1" t="s">
        <v>46</v>
      </c>
      <c r="W1946" s="1" t="s">
        <v>81</v>
      </c>
      <c r="X1946" s="1" t="s">
        <v>433</v>
      </c>
      <c r="Y1946" s="1" t="s">
        <v>245</v>
      </c>
      <c r="Z1946" s="1" t="s">
        <v>219</v>
      </c>
      <c r="AA1946" s="1" t="s">
        <v>51</v>
      </c>
      <c r="AB1946" s="1" t="s">
        <v>433</v>
      </c>
      <c r="AC1946" s="1" t="s">
        <v>37</v>
      </c>
    </row>
    <row r="1947" spans="1:29" x14ac:dyDescent="0.25">
      <c r="A1947" s="1" t="s">
        <v>33</v>
      </c>
      <c r="B1947" s="1" t="s">
        <v>34</v>
      </c>
      <c r="C1947" s="2">
        <v>45867</v>
      </c>
      <c r="D1947" s="1" t="s">
        <v>238</v>
      </c>
      <c r="E1947" s="1" t="s">
        <v>239</v>
      </c>
      <c r="F1947" s="1" t="s">
        <v>37</v>
      </c>
      <c r="G1947" s="1" t="s">
        <v>431</v>
      </c>
      <c r="H1947" s="1" t="s">
        <v>432</v>
      </c>
      <c r="I1947" s="3">
        <v>0</v>
      </c>
      <c r="J1947" s="3">
        <v>33333</v>
      </c>
      <c r="K1947" s="1" t="s">
        <v>40</v>
      </c>
      <c r="L1947" s="1" t="s">
        <v>442</v>
      </c>
      <c r="M1947" s="1" t="s">
        <v>443</v>
      </c>
      <c r="N1947" s="1" t="s">
        <v>37</v>
      </c>
      <c r="O1947" s="1" t="s">
        <v>43</v>
      </c>
      <c r="P1947" s="1" t="s">
        <v>43</v>
      </c>
      <c r="Q1947" s="1" t="s">
        <v>43</v>
      </c>
      <c r="R1947" s="3">
        <v>0</v>
      </c>
      <c r="S1947" s="1" t="s">
        <v>44</v>
      </c>
      <c r="T1947" s="1" t="s">
        <v>45</v>
      </c>
      <c r="U1947" s="1" t="s">
        <v>431</v>
      </c>
      <c r="V1947" s="1" t="s">
        <v>46</v>
      </c>
      <c r="W1947" s="1" t="s">
        <v>81</v>
      </c>
      <c r="X1947" s="1" t="s">
        <v>433</v>
      </c>
      <c r="Y1947" s="1" t="s">
        <v>245</v>
      </c>
      <c r="Z1947" s="1" t="s">
        <v>219</v>
      </c>
      <c r="AA1947" s="1" t="s">
        <v>51</v>
      </c>
      <c r="AB1947" s="1" t="s">
        <v>433</v>
      </c>
      <c r="AC1947" s="1" t="s">
        <v>37</v>
      </c>
    </row>
    <row r="1948" spans="1:29" x14ac:dyDescent="0.25">
      <c r="A1948" s="1" t="s">
        <v>33</v>
      </c>
      <c r="B1948" s="1" t="s">
        <v>34</v>
      </c>
      <c r="C1948" s="2">
        <v>45867</v>
      </c>
      <c r="D1948" s="1" t="s">
        <v>238</v>
      </c>
      <c r="E1948" s="1" t="s">
        <v>239</v>
      </c>
      <c r="F1948" s="1" t="s">
        <v>37</v>
      </c>
      <c r="G1948" s="1" t="s">
        <v>431</v>
      </c>
      <c r="H1948" s="1" t="s">
        <v>432</v>
      </c>
      <c r="I1948" s="3">
        <v>36638</v>
      </c>
      <c r="J1948" s="3">
        <v>0</v>
      </c>
      <c r="K1948" s="1" t="s">
        <v>40</v>
      </c>
      <c r="L1948" s="1" t="s">
        <v>444</v>
      </c>
      <c r="M1948" s="1" t="s">
        <v>445</v>
      </c>
      <c r="N1948" s="1" t="s">
        <v>37</v>
      </c>
      <c r="O1948" s="1" t="s">
        <v>43</v>
      </c>
      <c r="P1948" s="1" t="s">
        <v>43</v>
      </c>
      <c r="Q1948" s="1" t="s">
        <v>43</v>
      </c>
      <c r="R1948" s="3">
        <v>0</v>
      </c>
      <c r="S1948" s="1" t="s">
        <v>44</v>
      </c>
      <c r="T1948" s="1" t="s">
        <v>45</v>
      </c>
      <c r="U1948" s="1" t="s">
        <v>431</v>
      </c>
      <c r="V1948" s="1" t="s">
        <v>46</v>
      </c>
      <c r="W1948" s="1" t="s">
        <v>81</v>
      </c>
      <c r="X1948" s="1" t="s">
        <v>433</v>
      </c>
      <c r="Y1948" s="1" t="s">
        <v>245</v>
      </c>
      <c r="Z1948" s="1" t="s">
        <v>219</v>
      </c>
      <c r="AA1948" s="1" t="s">
        <v>51</v>
      </c>
      <c r="AB1948" s="1" t="s">
        <v>433</v>
      </c>
      <c r="AC1948" s="1" t="s">
        <v>37</v>
      </c>
    </row>
    <row r="1949" spans="1:29" x14ac:dyDescent="0.25">
      <c r="A1949" s="1" t="s">
        <v>33</v>
      </c>
      <c r="B1949" s="1" t="s">
        <v>34</v>
      </c>
      <c r="C1949" s="2">
        <v>45867</v>
      </c>
      <c r="D1949" s="1" t="s">
        <v>238</v>
      </c>
      <c r="E1949" s="1" t="s">
        <v>239</v>
      </c>
      <c r="F1949" s="1" t="s">
        <v>37</v>
      </c>
      <c r="G1949" s="1" t="s">
        <v>431</v>
      </c>
      <c r="H1949" s="1" t="s">
        <v>432</v>
      </c>
      <c r="I1949" s="3">
        <v>0</v>
      </c>
      <c r="J1949" s="3">
        <v>36638</v>
      </c>
      <c r="K1949" s="1" t="s">
        <v>40</v>
      </c>
      <c r="L1949" s="1" t="s">
        <v>446</v>
      </c>
      <c r="M1949" s="1" t="s">
        <v>447</v>
      </c>
      <c r="N1949" s="1" t="s">
        <v>37</v>
      </c>
      <c r="O1949" s="1" t="s">
        <v>43</v>
      </c>
      <c r="P1949" s="1" t="s">
        <v>43</v>
      </c>
      <c r="Q1949" s="1" t="s">
        <v>43</v>
      </c>
      <c r="R1949" s="3">
        <v>0</v>
      </c>
      <c r="S1949" s="1" t="s">
        <v>44</v>
      </c>
      <c r="T1949" s="1" t="s">
        <v>45</v>
      </c>
      <c r="U1949" s="1" t="s">
        <v>431</v>
      </c>
      <c r="V1949" s="1" t="s">
        <v>46</v>
      </c>
      <c r="W1949" s="1" t="s">
        <v>81</v>
      </c>
      <c r="X1949" s="1" t="s">
        <v>433</v>
      </c>
      <c r="Y1949" s="1" t="s">
        <v>245</v>
      </c>
      <c r="Z1949" s="1" t="s">
        <v>219</v>
      </c>
      <c r="AA1949" s="1" t="s">
        <v>51</v>
      </c>
      <c r="AB1949" s="1" t="s">
        <v>433</v>
      </c>
      <c r="AC1949" s="1" t="s">
        <v>37</v>
      </c>
    </row>
    <row r="1950" spans="1:29" x14ac:dyDescent="0.25">
      <c r="A1950" s="1" t="s">
        <v>33</v>
      </c>
      <c r="B1950" s="1" t="s">
        <v>34</v>
      </c>
      <c r="C1950" s="2">
        <v>45867</v>
      </c>
      <c r="D1950" s="1" t="s">
        <v>238</v>
      </c>
      <c r="E1950" s="1" t="s">
        <v>239</v>
      </c>
      <c r="F1950" s="1" t="s">
        <v>37</v>
      </c>
      <c r="G1950" s="1" t="s">
        <v>431</v>
      </c>
      <c r="H1950" s="1" t="s">
        <v>432</v>
      </c>
      <c r="I1950" s="3">
        <v>41025</v>
      </c>
      <c r="J1950" s="3">
        <v>0</v>
      </c>
      <c r="K1950" s="1" t="s">
        <v>40</v>
      </c>
      <c r="L1950" s="1" t="s">
        <v>41</v>
      </c>
      <c r="M1950" s="1" t="s">
        <v>42</v>
      </c>
      <c r="N1950" s="1" t="s">
        <v>37</v>
      </c>
      <c r="O1950" s="1" t="s">
        <v>43</v>
      </c>
      <c r="P1950" s="1" t="s">
        <v>43</v>
      </c>
      <c r="Q1950" s="1" t="s">
        <v>43</v>
      </c>
      <c r="R1950" s="3">
        <v>0</v>
      </c>
      <c r="S1950" s="1" t="s">
        <v>44</v>
      </c>
      <c r="T1950" s="1" t="s">
        <v>45</v>
      </c>
      <c r="U1950" s="1" t="s">
        <v>431</v>
      </c>
      <c r="V1950" s="1" t="s">
        <v>46</v>
      </c>
      <c r="W1950" s="1" t="s">
        <v>81</v>
      </c>
      <c r="X1950" s="1" t="s">
        <v>433</v>
      </c>
      <c r="Y1950" s="1" t="s">
        <v>245</v>
      </c>
      <c r="Z1950" s="1" t="s">
        <v>219</v>
      </c>
      <c r="AA1950" s="1" t="s">
        <v>51</v>
      </c>
      <c r="AB1950" s="1" t="s">
        <v>433</v>
      </c>
      <c r="AC1950" s="1" t="s">
        <v>37</v>
      </c>
    </row>
    <row r="1951" spans="1:29" x14ac:dyDescent="0.25">
      <c r="A1951" s="1" t="s">
        <v>33</v>
      </c>
      <c r="B1951" s="1" t="s">
        <v>34</v>
      </c>
      <c r="C1951" s="2">
        <v>45867</v>
      </c>
      <c r="D1951" s="1" t="s">
        <v>238</v>
      </c>
      <c r="E1951" s="1" t="s">
        <v>239</v>
      </c>
      <c r="F1951" s="1" t="s">
        <v>37</v>
      </c>
      <c r="G1951" s="1" t="s">
        <v>431</v>
      </c>
      <c r="H1951" s="1" t="s">
        <v>432</v>
      </c>
      <c r="I1951" s="3">
        <v>0</v>
      </c>
      <c r="J1951" s="3">
        <v>41025</v>
      </c>
      <c r="K1951" s="1" t="s">
        <v>40</v>
      </c>
      <c r="L1951" s="1" t="s">
        <v>448</v>
      </c>
      <c r="M1951" s="1" t="s">
        <v>449</v>
      </c>
      <c r="N1951" s="1" t="s">
        <v>37</v>
      </c>
      <c r="O1951" s="1" t="s">
        <v>43</v>
      </c>
      <c r="P1951" s="1" t="s">
        <v>43</v>
      </c>
      <c r="Q1951" s="1" t="s">
        <v>43</v>
      </c>
      <c r="R1951" s="3">
        <v>0</v>
      </c>
      <c r="S1951" s="1" t="s">
        <v>44</v>
      </c>
      <c r="T1951" s="1" t="s">
        <v>45</v>
      </c>
      <c r="U1951" s="1" t="s">
        <v>431</v>
      </c>
      <c r="V1951" s="1" t="s">
        <v>46</v>
      </c>
      <c r="W1951" s="1" t="s">
        <v>81</v>
      </c>
      <c r="X1951" s="1" t="s">
        <v>433</v>
      </c>
      <c r="Y1951" s="1" t="s">
        <v>245</v>
      </c>
      <c r="Z1951" s="1" t="s">
        <v>219</v>
      </c>
      <c r="AA1951" s="1" t="s">
        <v>51</v>
      </c>
      <c r="AB1951" s="1" t="s">
        <v>433</v>
      </c>
      <c r="AC1951" s="1" t="s">
        <v>37</v>
      </c>
    </row>
    <row r="1952" spans="1:29" x14ac:dyDescent="0.25">
      <c r="A1952" s="1" t="s">
        <v>33</v>
      </c>
      <c r="B1952" s="1" t="s">
        <v>34</v>
      </c>
      <c r="C1952" s="2">
        <v>45867</v>
      </c>
      <c r="D1952" s="1" t="s">
        <v>238</v>
      </c>
      <c r="E1952" s="1" t="s">
        <v>239</v>
      </c>
      <c r="F1952" s="1" t="s">
        <v>37</v>
      </c>
      <c r="G1952" s="1" t="s">
        <v>431</v>
      </c>
      <c r="H1952" s="1" t="s">
        <v>432</v>
      </c>
      <c r="I1952" s="3">
        <v>2806895</v>
      </c>
      <c r="J1952" s="3">
        <v>0</v>
      </c>
      <c r="K1952" s="1" t="s">
        <v>40</v>
      </c>
      <c r="L1952" s="1" t="s">
        <v>450</v>
      </c>
      <c r="M1952" s="1" t="s">
        <v>451</v>
      </c>
      <c r="N1952" s="1" t="s">
        <v>37</v>
      </c>
      <c r="O1952" s="1" t="s">
        <v>43</v>
      </c>
      <c r="P1952" s="1" t="s">
        <v>43</v>
      </c>
      <c r="Q1952" s="1" t="s">
        <v>43</v>
      </c>
      <c r="R1952" s="3">
        <v>0</v>
      </c>
      <c r="S1952" s="1" t="s">
        <v>44</v>
      </c>
      <c r="T1952" s="1" t="s">
        <v>45</v>
      </c>
      <c r="U1952" s="1" t="s">
        <v>431</v>
      </c>
      <c r="V1952" s="1" t="s">
        <v>46</v>
      </c>
      <c r="W1952" s="1" t="s">
        <v>81</v>
      </c>
      <c r="X1952" s="1" t="s">
        <v>433</v>
      </c>
      <c r="Y1952" s="1" t="s">
        <v>245</v>
      </c>
      <c r="Z1952" s="1" t="s">
        <v>219</v>
      </c>
      <c r="AA1952" s="1" t="s">
        <v>51</v>
      </c>
      <c r="AB1952" s="1" t="s">
        <v>433</v>
      </c>
      <c r="AC1952" s="1" t="s">
        <v>37</v>
      </c>
    </row>
    <row r="1953" spans="1:29" x14ac:dyDescent="0.25">
      <c r="A1953" s="1" t="s">
        <v>33</v>
      </c>
      <c r="B1953" s="1" t="s">
        <v>34</v>
      </c>
      <c r="C1953" s="2">
        <v>45867</v>
      </c>
      <c r="D1953" s="1" t="s">
        <v>238</v>
      </c>
      <c r="E1953" s="1" t="s">
        <v>239</v>
      </c>
      <c r="F1953" s="1" t="s">
        <v>37</v>
      </c>
      <c r="G1953" s="1" t="s">
        <v>431</v>
      </c>
      <c r="H1953" s="1" t="s">
        <v>432</v>
      </c>
      <c r="I1953" s="3">
        <v>0</v>
      </c>
      <c r="J1953" s="3">
        <v>2806895</v>
      </c>
      <c r="K1953" s="1" t="s">
        <v>40</v>
      </c>
      <c r="L1953" s="1" t="s">
        <v>452</v>
      </c>
      <c r="M1953" s="1" t="s">
        <v>453</v>
      </c>
      <c r="N1953" s="1" t="s">
        <v>37</v>
      </c>
      <c r="O1953" s="1" t="s">
        <v>43</v>
      </c>
      <c r="P1953" s="1" t="s">
        <v>43</v>
      </c>
      <c r="Q1953" s="1" t="s">
        <v>43</v>
      </c>
      <c r="R1953" s="3">
        <v>0</v>
      </c>
      <c r="S1953" s="1" t="s">
        <v>44</v>
      </c>
      <c r="T1953" s="1" t="s">
        <v>45</v>
      </c>
      <c r="U1953" s="1" t="s">
        <v>431</v>
      </c>
      <c r="V1953" s="1" t="s">
        <v>46</v>
      </c>
      <c r="W1953" s="1" t="s">
        <v>81</v>
      </c>
      <c r="X1953" s="1" t="s">
        <v>433</v>
      </c>
      <c r="Y1953" s="1" t="s">
        <v>245</v>
      </c>
      <c r="Z1953" s="1" t="s">
        <v>219</v>
      </c>
      <c r="AA1953" s="1" t="s">
        <v>51</v>
      </c>
      <c r="AB1953" s="1" t="s">
        <v>433</v>
      </c>
      <c r="AC1953" s="1" t="s">
        <v>37</v>
      </c>
    </row>
    <row r="1954" spans="1:29" x14ac:dyDescent="0.25">
      <c r="A1954" s="1" t="s">
        <v>33</v>
      </c>
      <c r="B1954" s="1" t="s">
        <v>34</v>
      </c>
      <c r="C1954" s="2">
        <v>45867</v>
      </c>
      <c r="D1954" s="1" t="s">
        <v>238</v>
      </c>
      <c r="E1954" s="1" t="s">
        <v>239</v>
      </c>
      <c r="F1954" s="1" t="s">
        <v>37</v>
      </c>
      <c r="G1954" s="1" t="s">
        <v>431</v>
      </c>
      <c r="H1954" s="1" t="s">
        <v>432</v>
      </c>
      <c r="I1954" s="3">
        <v>140313</v>
      </c>
      <c r="J1954" s="3">
        <v>0</v>
      </c>
      <c r="K1954" s="1" t="s">
        <v>40</v>
      </c>
      <c r="L1954" s="1" t="s">
        <v>62</v>
      </c>
      <c r="M1954" s="1" t="s">
        <v>63</v>
      </c>
      <c r="N1954" s="1" t="s">
        <v>37</v>
      </c>
      <c r="O1954" s="1" t="s">
        <v>43</v>
      </c>
      <c r="P1954" s="1" t="s">
        <v>43</v>
      </c>
      <c r="Q1954" s="1" t="s">
        <v>43</v>
      </c>
      <c r="R1954" s="3">
        <v>0</v>
      </c>
      <c r="S1954" s="1" t="s">
        <v>44</v>
      </c>
      <c r="T1954" s="1" t="s">
        <v>45</v>
      </c>
      <c r="U1954" s="1" t="s">
        <v>431</v>
      </c>
      <c r="V1954" s="1" t="s">
        <v>46</v>
      </c>
      <c r="W1954" s="1" t="s">
        <v>81</v>
      </c>
      <c r="X1954" s="1" t="s">
        <v>433</v>
      </c>
      <c r="Y1954" s="1" t="s">
        <v>245</v>
      </c>
      <c r="Z1954" s="1" t="s">
        <v>219</v>
      </c>
      <c r="AA1954" s="1" t="s">
        <v>51</v>
      </c>
      <c r="AB1954" s="1" t="s">
        <v>433</v>
      </c>
      <c r="AC1954" s="1" t="s">
        <v>37</v>
      </c>
    </row>
    <row r="1955" spans="1:29" x14ac:dyDescent="0.25">
      <c r="A1955" s="1" t="s">
        <v>33</v>
      </c>
      <c r="B1955" s="1" t="s">
        <v>34</v>
      </c>
      <c r="C1955" s="2">
        <v>45867</v>
      </c>
      <c r="D1955" s="1" t="s">
        <v>238</v>
      </c>
      <c r="E1955" s="1" t="s">
        <v>239</v>
      </c>
      <c r="F1955" s="1" t="s">
        <v>37</v>
      </c>
      <c r="G1955" s="1" t="s">
        <v>431</v>
      </c>
      <c r="H1955" s="1" t="s">
        <v>432</v>
      </c>
      <c r="I1955" s="3">
        <v>0</v>
      </c>
      <c r="J1955" s="3">
        <v>140313</v>
      </c>
      <c r="K1955" s="1" t="s">
        <v>40</v>
      </c>
      <c r="L1955" s="1" t="s">
        <v>454</v>
      </c>
      <c r="M1955" s="1" t="s">
        <v>455</v>
      </c>
      <c r="N1955" s="1" t="s">
        <v>37</v>
      </c>
      <c r="O1955" s="1" t="s">
        <v>43</v>
      </c>
      <c r="P1955" s="1" t="s">
        <v>43</v>
      </c>
      <c r="Q1955" s="1" t="s">
        <v>43</v>
      </c>
      <c r="R1955" s="3">
        <v>0</v>
      </c>
      <c r="S1955" s="1" t="s">
        <v>44</v>
      </c>
      <c r="T1955" s="1" t="s">
        <v>45</v>
      </c>
      <c r="U1955" s="1" t="s">
        <v>431</v>
      </c>
      <c r="V1955" s="1" t="s">
        <v>46</v>
      </c>
      <c r="W1955" s="1" t="s">
        <v>81</v>
      </c>
      <c r="X1955" s="1" t="s">
        <v>433</v>
      </c>
      <c r="Y1955" s="1" t="s">
        <v>245</v>
      </c>
      <c r="Z1955" s="1" t="s">
        <v>219</v>
      </c>
      <c r="AA1955" s="1" t="s">
        <v>51</v>
      </c>
      <c r="AB1955" s="1" t="s">
        <v>433</v>
      </c>
      <c r="AC1955" s="1" t="s">
        <v>37</v>
      </c>
    </row>
    <row r="1956" spans="1:29" x14ac:dyDescent="0.25">
      <c r="A1956" s="1" t="s">
        <v>33</v>
      </c>
      <c r="B1956" s="1" t="s">
        <v>34</v>
      </c>
      <c r="C1956" s="2">
        <v>45867</v>
      </c>
      <c r="D1956" s="1" t="s">
        <v>238</v>
      </c>
      <c r="E1956" s="1" t="s">
        <v>239</v>
      </c>
      <c r="F1956" s="1" t="s">
        <v>37</v>
      </c>
      <c r="G1956" s="1" t="s">
        <v>431</v>
      </c>
      <c r="H1956" s="1" t="s">
        <v>432</v>
      </c>
      <c r="I1956" s="3">
        <v>33333</v>
      </c>
      <c r="J1956" s="3">
        <v>0</v>
      </c>
      <c r="K1956" s="1" t="s">
        <v>40</v>
      </c>
      <c r="L1956" s="1" t="s">
        <v>62</v>
      </c>
      <c r="M1956" s="1" t="s">
        <v>63</v>
      </c>
      <c r="N1956" s="1" t="s">
        <v>37</v>
      </c>
      <c r="O1956" s="1" t="s">
        <v>43</v>
      </c>
      <c r="P1956" s="1" t="s">
        <v>43</v>
      </c>
      <c r="Q1956" s="1" t="s">
        <v>43</v>
      </c>
      <c r="R1956" s="3">
        <v>0</v>
      </c>
      <c r="S1956" s="1" t="s">
        <v>44</v>
      </c>
      <c r="T1956" s="1" t="s">
        <v>45</v>
      </c>
      <c r="U1956" s="1" t="s">
        <v>431</v>
      </c>
      <c r="V1956" s="1" t="s">
        <v>46</v>
      </c>
      <c r="W1956" s="1" t="s">
        <v>81</v>
      </c>
      <c r="X1956" s="1" t="s">
        <v>433</v>
      </c>
      <c r="Y1956" s="1" t="s">
        <v>245</v>
      </c>
      <c r="Z1956" s="1" t="s">
        <v>219</v>
      </c>
      <c r="AA1956" s="1" t="s">
        <v>51</v>
      </c>
      <c r="AB1956" s="1" t="s">
        <v>433</v>
      </c>
      <c r="AC1956" s="1" t="s">
        <v>37</v>
      </c>
    </row>
    <row r="1957" spans="1:29" x14ac:dyDescent="0.25">
      <c r="A1957" s="1" t="s">
        <v>33</v>
      </c>
      <c r="B1957" s="1" t="s">
        <v>34</v>
      </c>
      <c r="C1957" s="2">
        <v>45867</v>
      </c>
      <c r="D1957" s="1" t="s">
        <v>238</v>
      </c>
      <c r="E1957" s="1" t="s">
        <v>239</v>
      </c>
      <c r="F1957" s="1" t="s">
        <v>37</v>
      </c>
      <c r="G1957" s="1" t="s">
        <v>431</v>
      </c>
      <c r="H1957" s="1" t="s">
        <v>432</v>
      </c>
      <c r="I1957" s="3">
        <v>0</v>
      </c>
      <c r="J1957" s="3">
        <v>33333</v>
      </c>
      <c r="K1957" s="1" t="s">
        <v>40</v>
      </c>
      <c r="L1957" s="1" t="s">
        <v>303</v>
      </c>
      <c r="M1957" s="1" t="s">
        <v>304</v>
      </c>
      <c r="N1957" s="1" t="s">
        <v>37</v>
      </c>
      <c r="O1957" s="1" t="s">
        <v>43</v>
      </c>
      <c r="P1957" s="1" t="s">
        <v>43</v>
      </c>
      <c r="Q1957" s="1" t="s">
        <v>43</v>
      </c>
      <c r="R1957" s="3">
        <v>0</v>
      </c>
      <c r="S1957" s="1" t="s">
        <v>44</v>
      </c>
      <c r="T1957" s="1" t="s">
        <v>45</v>
      </c>
      <c r="U1957" s="1" t="s">
        <v>431</v>
      </c>
      <c r="V1957" s="1" t="s">
        <v>46</v>
      </c>
      <c r="W1957" s="1" t="s">
        <v>81</v>
      </c>
      <c r="X1957" s="1" t="s">
        <v>433</v>
      </c>
      <c r="Y1957" s="1" t="s">
        <v>245</v>
      </c>
      <c r="Z1957" s="1" t="s">
        <v>219</v>
      </c>
      <c r="AA1957" s="1" t="s">
        <v>51</v>
      </c>
      <c r="AB1957" s="1" t="s">
        <v>433</v>
      </c>
      <c r="AC1957" s="1" t="s">
        <v>37</v>
      </c>
    </row>
    <row r="1958" spans="1:29" x14ac:dyDescent="0.25">
      <c r="A1958" s="1" t="s">
        <v>33</v>
      </c>
      <c r="B1958" s="1" t="s">
        <v>34</v>
      </c>
      <c r="C1958" s="2">
        <v>45867</v>
      </c>
      <c r="D1958" s="1" t="s">
        <v>238</v>
      </c>
      <c r="E1958" s="1" t="s">
        <v>239</v>
      </c>
      <c r="F1958" s="1" t="s">
        <v>37</v>
      </c>
      <c r="G1958" s="1" t="s">
        <v>431</v>
      </c>
      <c r="H1958" s="1" t="s">
        <v>432</v>
      </c>
      <c r="I1958" s="3">
        <v>574911</v>
      </c>
      <c r="J1958" s="3">
        <v>0</v>
      </c>
      <c r="K1958" s="1" t="s">
        <v>40</v>
      </c>
      <c r="L1958" s="1" t="s">
        <v>62</v>
      </c>
      <c r="M1958" s="1" t="s">
        <v>63</v>
      </c>
      <c r="N1958" s="1" t="s">
        <v>37</v>
      </c>
      <c r="O1958" s="1" t="s">
        <v>43</v>
      </c>
      <c r="P1958" s="1" t="s">
        <v>43</v>
      </c>
      <c r="Q1958" s="1" t="s">
        <v>43</v>
      </c>
      <c r="R1958" s="3">
        <v>0</v>
      </c>
      <c r="S1958" s="1" t="s">
        <v>44</v>
      </c>
      <c r="T1958" s="1" t="s">
        <v>45</v>
      </c>
      <c r="U1958" s="1" t="s">
        <v>431</v>
      </c>
      <c r="V1958" s="1" t="s">
        <v>46</v>
      </c>
      <c r="W1958" s="1" t="s">
        <v>81</v>
      </c>
      <c r="X1958" s="1" t="s">
        <v>433</v>
      </c>
      <c r="Y1958" s="1" t="s">
        <v>245</v>
      </c>
      <c r="Z1958" s="1" t="s">
        <v>219</v>
      </c>
      <c r="AA1958" s="1" t="s">
        <v>51</v>
      </c>
      <c r="AB1958" s="1" t="s">
        <v>433</v>
      </c>
      <c r="AC1958" s="1" t="s">
        <v>37</v>
      </c>
    </row>
    <row r="1959" spans="1:29" x14ac:dyDescent="0.25">
      <c r="A1959" s="1" t="s">
        <v>33</v>
      </c>
      <c r="B1959" s="1" t="s">
        <v>34</v>
      </c>
      <c r="C1959" s="2">
        <v>45867</v>
      </c>
      <c r="D1959" s="1" t="s">
        <v>238</v>
      </c>
      <c r="E1959" s="1" t="s">
        <v>239</v>
      </c>
      <c r="F1959" s="1" t="s">
        <v>37</v>
      </c>
      <c r="G1959" s="1" t="s">
        <v>431</v>
      </c>
      <c r="H1959" s="1" t="s">
        <v>432</v>
      </c>
      <c r="I1959" s="3">
        <v>0</v>
      </c>
      <c r="J1959" s="3">
        <v>574911</v>
      </c>
      <c r="K1959" s="1" t="s">
        <v>40</v>
      </c>
      <c r="L1959" s="1" t="s">
        <v>456</v>
      </c>
      <c r="M1959" s="1" t="s">
        <v>457</v>
      </c>
      <c r="N1959" s="1" t="s">
        <v>37</v>
      </c>
      <c r="O1959" s="1" t="s">
        <v>43</v>
      </c>
      <c r="P1959" s="1" t="s">
        <v>43</v>
      </c>
      <c r="Q1959" s="1" t="s">
        <v>43</v>
      </c>
      <c r="R1959" s="3">
        <v>0</v>
      </c>
      <c r="S1959" s="1" t="s">
        <v>44</v>
      </c>
      <c r="T1959" s="1" t="s">
        <v>45</v>
      </c>
      <c r="U1959" s="1" t="s">
        <v>431</v>
      </c>
      <c r="V1959" s="1" t="s">
        <v>46</v>
      </c>
      <c r="W1959" s="1" t="s">
        <v>81</v>
      </c>
      <c r="X1959" s="1" t="s">
        <v>433</v>
      </c>
      <c r="Y1959" s="1" t="s">
        <v>245</v>
      </c>
      <c r="Z1959" s="1" t="s">
        <v>219</v>
      </c>
      <c r="AA1959" s="1" t="s">
        <v>51</v>
      </c>
      <c r="AB1959" s="1" t="s">
        <v>433</v>
      </c>
      <c r="AC1959" s="1" t="s">
        <v>37</v>
      </c>
    </row>
    <row r="1960" spans="1:29" x14ac:dyDescent="0.25">
      <c r="A1960" s="1" t="s">
        <v>33</v>
      </c>
      <c r="B1960" s="1" t="s">
        <v>34</v>
      </c>
      <c r="C1960" s="2">
        <v>45867</v>
      </c>
      <c r="D1960" s="1" t="s">
        <v>238</v>
      </c>
      <c r="E1960" s="1" t="s">
        <v>239</v>
      </c>
      <c r="F1960" s="1" t="s">
        <v>37</v>
      </c>
      <c r="G1960" s="1" t="s">
        <v>431</v>
      </c>
      <c r="H1960" s="1" t="s">
        <v>432</v>
      </c>
      <c r="I1960" s="3">
        <v>0</v>
      </c>
      <c r="J1960" s="3">
        <v>34760</v>
      </c>
      <c r="K1960" s="1" t="s">
        <v>40</v>
      </c>
      <c r="L1960" s="1" t="s">
        <v>557</v>
      </c>
      <c r="M1960" s="1" t="s">
        <v>558</v>
      </c>
      <c r="N1960" s="1" t="s">
        <v>37</v>
      </c>
      <c r="O1960" s="1" t="s">
        <v>43</v>
      </c>
      <c r="P1960" s="1" t="s">
        <v>43</v>
      </c>
      <c r="Q1960" s="1" t="s">
        <v>43</v>
      </c>
      <c r="R1960" s="3">
        <v>0</v>
      </c>
      <c r="S1960" s="1" t="s">
        <v>44</v>
      </c>
      <c r="T1960" s="1" t="s">
        <v>45</v>
      </c>
      <c r="U1960" s="1" t="s">
        <v>431</v>
      </c>
      <c r="V1960" s="1" t="s">
        <v>46</v>
      </c>
      <c r="W1960" s="1" t="s">
        <v>81</v>
      </c>
      <c r="X1960" s="1" t="s">
        <v>433</v>
      </c>
      <c r="Y1960" s="1" t="s">
        <v>245</v>
      </c>
      <c r="Z1960" s="1" t="s">
        <v>219</v>
      </c>
      <c r="AA1960" s="1" t="s">
        <v>51</v>
      </c>
      <c r="AB1960" s="1" t="s">
        <v>433</v>
      </c>
      <c r="AC1960" s="1" t="s">
        <v>37</v>
      </c>
    </row>
    <row r="1961" spans="1:29" x14ac:dyDescent="0.25">
      <c r="A1961" s="1" t="s">
        <v>33</v>
      </c>
      <c r="B1961" s="1" t="s">
        <v>34</v>
      </c>
      <c r="C1961" s="2">
        <v>45867</v>
      </c>
      <c r="D1961" s="1" t="s">
        <v>238</v>
      </c>
      <c r="E1961" s="1" t="s">
        <v>239</v>
      </c>
      <c r="F1961" s="1" t="s">
        <v>37</v>
      </c>
      <c r="G1961" s="1" t="s">
        <v>431</v>
      </c>
      <c r="H1961" s="1" t="s">
        <v>432</v>
      </c>
      <c r="I1961" s="3">
        <v>1120000</v>
      </c>
      <c r="J1961" s="3">
        <v>0</v>
      </c>
      <c r="K1961" s="1" t="s">
        <v>40</v>
      </c>
      <c r="L1961" s="1" t="s">
        <v>62</v>
      </c>
      <c r="M1961" s="1" t="s">
        <v>63</v>
      </c>
      <c r="N1961" s="1" t="s">
        <v>37</v>
      </c>
      <c r="O1961" s="1" t="s">
        <v>43</v>
      </c>
      <c r="P1961" s="1" t="s">
        <v>43</v>
      </c>
      <c r="Q1961" s="1" t="s">
        <v>43</v>
      </c>
      <c r="R1961" s="3">
        <v>0</v>
      </c>
      <c r="S1961" s="1" t="s">
        <v>44</v>
      </c>
      <c r="T1961" s="1" t="s">
        <v>45</v>
      </c>
      <c r="U1961" s="1" t="s">
        <v>431</v>
      </c>
      <c r="V1961" s="1" t="s">
        <v>46</v>
      </c>
      <c r="W1961" s="1" t="s">
        <v>81</v>
      </c>
      <c r="X1961" s="1" t="s">
        <v>433</v>
      </c>
      <c r="Y1961" s="1" t="s">
        <v>245</v>
      </c>
      <c r="Z1961" s="1" t="s">
        <v>219</v>
      </c>
      <c r="AA1961" s="1" t="s">
        <v>51</v>
      </c>
      <c r="AB1961" s="1" t="s">
        <v>433</v>
      </c>
      <c r="AC1961" s="1" t="s">
        <v>37</v>
      </c>
    </row>
    <row r="1962" spans="1:29" x14ac:dyDescent="0.25">
      <c r="A1962" s="1" t="s">
        <v>33</v>
      </c>
      <c r="B1962" s="1" t="s">
        <v>34</v>
      </c>
      <c r="C1962" s="2">
        <v>45867</v>
      </c>
      <c r="D1962" s="1" t="s">
        <v>238</v>
      </c>
      <c r="E1962" s="1" t="s">
        <v>239</v>
      </c>
      <c r="F1962" s="1" t="s">
        <v>37</v>
      </c>
      <c r="G1962" s="1" t="s">
        <v>431</v>
      </c>
      <c r="H1962" s="1" t="s">
        <v>432</v>
      </c>
      <c r="I1962" s="3">
        <v>0</v>
      </c>
      <c r="J1962" s="3">
        <v>1120000</v>
      </c>
      <c r="K1962" s="1" t="s">
        <v>40</v>
      </c>
      <c r="L1962" s="1" t="s">
        <v>559</v>
      </c>
      <c r="M1962" s="1" t="s">
        <v>560</v>
      </c>
      <c r="N1962" s="1" t="s">
        <v>37</v>
      </c>
      <c r="O1962" s="1" t="s">
        <v>43</v>
      </c>
      <c r="P1962" s="1" t="s">
        <v>43</v>
      </c>
      <c r="Q1962" s="1" t="s">
        <v>43</v>
      </c>
      <c r="R1962" s="3">
        <v>0</v>
      </c>
      <c r="S1962" s="1" t="s">
        <v>44</v>
      </c>
      <c r="T1962" s="1" t="s">
        <v>45</v>
      </c>
      <c r="U1962" s="1" t="s">
        <v>431</v>
      </c>
      <c r="V1962" s="1" t="s">
        <v>46</v>
      </c>
      <c r="W1962" s="1" t="s">
        <v>81</v>
      </c>
      <c r="X1962" s="1" t="s">
        <v>433</v>
      </c>
      <c r="Y1962" s="1" t="s">
        <v>245</v>
      </c>
      <c r="Z1962" s="1" t="s">
        <v>219</v>
      </c>
      <c r="AA1962" s="1" t="s">
        <v>51</v>
      </c>
      <c r="AB1962" s="1" t="s">
        <v>433</v>
      </c>
      <c r="AC1962" s="1" t="s">
        <v>37</v>
      </c>
    </row>
    <row r="1963" spans="1:29" x14ac:dyDescent="0.25">
      <c r="A1963" s="1" t="s">
        <v>33</v>
      </c>
      <c r="B1963" s="1" t="s">
        <v>34</v>
      </c>
      <c r="C1963" s="2">
        <v>45867</v>
      </c>
      <c r="D1963" s="1" t="s">
        <v>238</v>
      </c>
      <c r="E1963" s="1" t="s">
        <v>239</v>
      </c>
      <c r="F1963" s="1" t="s">
        <v>37</v>
      </c>
      <c r="G1963" s="1" t="s">
        <v>431</v>
      </c>
      <c r="H1963" s="1" t="s">
        <v>432</v>
      </c>
      <c r="I1963" s="3">
        <v>33333</v>
      </c>
      <c r="J1963" s="3">
        <v>0</v>
      </c>
      <c r="K1963" s="1" t="s">
        <v>40</v>
      </c>
      <c r="L1963" s="1" t="s">
        <v>41</v>
      </c>
      <c r="M1963" s="1" t="s">
        <v>42</v>
      </c>
      <c r="N1963" s="1" t="s">
        <v>37</v>
      </c>
      <c r="O1963" s="1" t="s">
        <v>43</v>
      </c>
      <c r="P1963" s="1" t="s">
        <v>43</v>
      </c>
      <c r="Q1963" s="1" t="s">
        <v>43</v>
      </c>
      <c r="R1963" s="3">
        <v>0</v>
      </c>
      <c r="S1963" s="1" t="s">
        <v>44</v>
      </c>
      <c r="T1963" s="1" t="s">
        <v>45</v>
      </c>
      <c r="U1963" s="1" t="s">
        <v>431</v>
      </c>
      <c r="V1963" s="1" t="s">
        <v>46</v>
      </c>
      <c r="W1963" s="1" t="s">
        <v>81</v>
      </c>
      <c r="X1963" s="1" t="s">
        <v>433</v>
      </c>
      <c r="Y1963" s="1" t="s">
        <v>245</v>
      </c>
      <c r="Z1963" s="1" t="s">
        <v>219</v>
      </c>
      <c r="AA1963" s="1" t="s">
        <v>51</v>
      </c>
      <c r="AB1963" s="1" t="s">
        <v>433</v>
      </c>
      <c r="AC1963" s="1" t="s">
        <v>37</v>
      </c>
    </row>
    <row r="1964" spans="1:29" x14ac:dyDescent="0.25">
      <c r="A1964" s="1" t="s">
        <v>33</v>
      </c>
      <c r="B1964" s="1" t="s">
        <v>34</v>
      </c>
      <c r="C1964" s="2">
        <v>45867</v>
      </c>
      <c r="D1964" s="1" t="s">
        <v>238</v>
      </c>
      <c r="E1964" s="1" t="s">
        <v>239</v>
      </c>
      <c r="F1964" s="1" t="s">
        <v>37</v>
      </c>
      <c r="G1964" s="1" t="s">
        <v>431</v>
      </c>
      <c r="H1964" s="1" t="s">
        <v>432</v>
      </c>
      <c r="I1964" s="3">
        <v>0</v>
      </c>
      <c r="J1964" s="3">
        <v>33333</v>
      </c>
      <c r="K1964" s="1" t="s">
        <v>40</v>
      </c>
      <c r="L1964" s="1" t="s">
        <v>561</v>
      </c>
      <c r="M1964" s="1" t="s">
        <v>562</v>
      </c>
      <c r="N1964" s="1" t="s">
        <v>37</v>
      </c>
      <c r="O1964" s="1" t="s">
        <v>43</v>
      </c>
      <c r="P1964" s="1" t="s">
        <v>43</v>
      </c>
      <c r="Q1964" s="1" t="s">
        <v>43</v>
      </c>
      <c r="R1964" s="3">
        <v>0</v>
      </c>
      <c r="S1964" s="1" t="s">
        <v>44</v>
      </c>
      <c r="T1964" s="1" t="s">
        <v>45</v>
      </c>
      <c r="U1964" s="1" t="s">
        <v>431</v>
      </c>
      <c r="V1964" s="1" t="s">
        <v>46</v>
      </c>
      <c r="W1964" s="1" t="s">
        <v>81</v>
      </c>
      <c r="X1964" s="1" t="s">
        <v>433</v>
      </c>
      <c r="Y1964" s="1" t="s">
        <v>245</v>
      </c>
      <c r="Z1964" s="1" t="s">
        <v>219</v>
      </c>
      <c r="AA1964" s="1" t="s">
        <v>51</v>
      </c>
      <c r="AB1964" s="1" t="s">
        <v>433</v>
      </c>
      <c r="AC1964" s="1" t="s">
        <v>37</v>
      </c>
    </row>
    <row r="1965" spans="1:29" x14ac:dyDescent="0.25">
      <c r="A1965" s="1" t="s">
        <v>33</v>
      </c>
      <c r="B1965" s="1" t="s">
        <v>34</v>
      </c>
      <c r="C1965" s="2">
        <v>45867</v>
      </c>
      <c r="D1965" s="1" t="s">
        <v>238</v>
      </c>
      <c r="E1965" s="1" t="s">
        <v>239</v>
      </c>
      <c r="F1965" s="1" t="s">
        <v>37</v>
      </c>
      <c r="G1965" s="1" t="s">
        <v>431</v>
      </c>
      <c r="H1965" s="1" t="s">
        <v>432</v>
      </c>
      <c r="I1965" s="3">
        <v>726286</v>
      </c>
      <c r="J1965" s="3">
        <v>0</v>
      </c>
      <c r="K1965" s="1" t="s">
        <v>40</v>
      </c>
      <c r="L1965" s="1" t="s">
        <v>444</v>
      </c>
      <c r="M1965" s="1" t="s">
        <v>445</v>
      </c>
      <c r="N1965" s="1" t="s">
        <v>37</v>
      </c>
      <c r="O1965" s="1" t="s">
        <v>43</v>
      </c>
      <c r="P1965" s="1" t="s">
        <v>43</v>
      </c>
      <c r="Q1965" s="1" t="s">
        <v>43</v>
      </c>
      <c r="R1965" s="3">
        <v>0</v>
      </c>
      <c r="S1965" s="1" t="s">
        <v>44</v>
      </c>
      <c r="T1965" s="1" t="s">
        <v>45</v>
      </c>
      <c r="U1965" s="1" t="s">
        <v>431</v>
      </c>
      <c r="V1965" s="1" t="s">
        <v>46</v>
      </c>
      <c r="W1965" s="1" t="s">
        <v>81</v>
      </c>
      <c r="X1965" s="1" t="s">
        <v>433</v>
      </c>
      <c r="Y1965" s="1" t="s">
        <v>245</v>
      </c>
      <c r="Z1965" s="1" t="s">
        <v>219</v>
      </c>
      <c r="AA1965" s="1" t="s">
        <v>51</v>
      </c>
      <c r="AB1965" s="1" t="s">
        <v>433</v>
      </c>
      <c r="AC1965" s="1" t="s">
        <v>37</v>
      </c>
    </row>
    <row r="1966" spans="1:29" x14ac:dyDescent="0.25">
      <c r="A1966" s="1" t="s">
        <v>33</v>
      </c>
      <c r="B1966" s="1" t="s">
        <v>34</v>
      </c>
      <c r="C1966" s="2">
        <v>45867</v>
      </c>
      <c r="D1966" s="1" t="s">
        <v>238</v>
      </c>
      <c r="E1966" s="1" t="s">
        <v>239</v>
      </c>
      <c r="F1966" s="1" t="s">
        <v>37</v>
      </c>
      <c r="G1966" s="1" t="s">
        <v>431</v>
      </c>
      <c r="H1966" s="1" t="s">
        <v>432</v>
      </c>
      <c r="I1966" s="3">
        <v>0</v>
      </c>
      <c r="J1966" s="3">
        <v>726286</v>
      </c>
      <c r="K1966" s="1" t="s">
        <v>40</v>
      </c>
      <c r="L1966" s="1" t="s">
        <v>563</v>
      </c>
      <c r="M1966" s="1" t="s">
        <v>564</v>
      </c>
      <c r="N1966" s="1" t="s">
        <v>37</v>
      </c>
      <c r="O1966" s="1" t="s">
        <v>43</v>
      </c>
      <c r="P1966" s="1" t="s">
        <v>43</v>
      </c>
      <c r="Q1966" s="1" t="s">
        <v>43</v>
      </c>
      <c r="R1966" s="3">
        <v>0</v>
      </c>
      <c r="S1966" s="1" t="s">
        <v>44</v>
      </c>
      <c r="T1966" s="1" t="s">
        <v>45</v>
      </c>
      <c r="U1966" s="1" t="s">
        <v>431</v>
      </c>
      <c r="V1966" s="1" t="s">
        <v>46</v>
      </c>
      <c r="W1966" s="1" t="s">
        <v>81</v>
      </c>
      <c r="X1966" s="1" t="s">
        <v>433</v>
      </c>
      <c r="Y1966" s="1" t="s">
        <v>245</v>
      </c>
      <c r="Z1966" s="1" t="s">
        <v>219</v>
      </c>
      <c r="AA1966" s="1" t="s">
        <v>51</v>
      </c>
      <c r="AB1966" s="1" t="s">
        <v>433</v>
      </c>
      <c r="AC1966" s="1" t="s">
        <v>37</v>
      </c>
    </row>
    <row r="1967" spans="1:29" x14ac:dyDescent="0.25">
      <c r="A1967" s="1" t="s">
        <v>33</v>
      </c>
      <c r="B1967" s="1" t="s">
        <v>34</v>
      </c>
      <c r="C1967" s="2">
        <v>45867</v>
      </c>
      <c r="D1967" s="1" t="s">
        <v>238</v>
      </c>
      <c r="E1967" s="1" t="s">
        <v>239</v>
      </c>
      <c r="F1967" s="1" t="s">
        <v>37</v>
      </c>
      <c r="G1967" s="1" t="s">
        <v>431</v>
      </c>
      <c r="H1967" s="1" t="s">
        <v>432</v>
      </c>
      <c r="I1967" s="3">
        <v>3019999</v>
      </c>
      <c r="J1967" s="3">
        <v>0</v>
      </c>
      <c r="K1967" s="1" t="s">
        <v>40</v>
      </c>
      <c r="L1967" s="1" t="s">
        <v>41</v>
      </c>
      <c r="M1967" s="1" t="s">
        <v>42</v>
      </c>
      <c r="N1967" s="1" t="s">
        <v>37</v>
      </c>
      <c r="O1967" s="1" t="s">
        <v>43</v>
      </c>
      <c r="P1967" s="1" t="s">
        <v>43</v>
      </c>
      <c r="Q1967" s="1" t="s">
        <v>43</v>
      </c>
      <c r="R1967" s="3">
        <v>0</v>
      </c>
      <c r="S1967" s="1" t="s">
        <v>44</v>
      </c>
      <c r="T1967" s="1" t="s">
        <v>45</v>
      </c>
      <c r="U1967" s="1" t="s">
        <v>431</v>
      </c>
      <c r="V1967" s="1" t="s">
        <v>46</v>
      </c>
      <c r="W1967" s="1" t="s">
        <v>81</v>
      </c>
      <c r="X1967" s="1" t="s">
        <v>433</v>
      </c>
      <c r="Y1967" s="1" t="s">
        <v>245</v>
      </c>
      <c r="Z1967" s="1" t="s">
        <v>219</v>
      </c>
      <c r="AA1967" s="1" t="s">
        <v>51</v>
      </c>
      <c r="AB1967" s="1" t="s">
        <v>433</v>
      </c>
      <c r="AC1967" s="1" t="s">
        <v>37</v>
      </c>
    </row>
    <row r="1968" spans="1:29" x14ac:dyDescent="0.25">
      <c r="A1968" s="1" t="s">
        <v>33</v>
      </c>
      <c r="B1968" s="1" t="s">
        <v>34</v>
      </c>
      <c r="C1968" s="2">
        <v>45867</v>
      </c>
      <c r="D1968" s="1" t="s">
        <v>238</v>
      </c>
      <c r="E1968" s="1" t="s">
        <v>239</v>
      </c>
      <c r="F1968" s="1" t="s">
        <v>37</v>
      </c>
      <c r="G1968" s="1" t="s">
        <v>431</v>
      </c>
      <c r="H1968" s="1" t="s">
        <v>432</v>
      </c>
      <c r="I1968" s="3">
        <v>0</v>
      </c>
      <c r="J1968" s="3">
        <v>3019999</v>
      </c>
      <c r="K1968" s="1" t="s">
        <v>40</v>
      </c>
      <c r="L1968" s="1" t="s">
        <v>113</v>
      </c>
      <c r="M1968" s="1" t="s">
        <v>114</v>
      </c>
      <c r="N1968" s="1" t="s">
        <v>37</v>
      </c>
      <c r="O1968" s="1" t="s">
        <v>43</v>
      </c>
      <c r="P1968" s="1" t="s">
        <v>43</v>
      </c>
      <c r="Q1968" s="1" t="s">
        <v>43</v>
      </c>
      <c r="R1968" s="3">
        <v>0</v>
      </c>
      <c r="S1968" s="1" t="s">
        <v>44</v>
      </c>
      <c r="T1968" s="1" t="s">
        <v>45</v>
      </c>
      <c r="U1968" s="1" t="s">
        <v>431</v>
      </c>
      <c r="V1968" s="1" t="s">
        <v>46</v>
      </c>
      <c r="W1968" s="1" t="s">
        <v>81</v>
      </c>
      <c r="X1968" s="1" t="s">
        <v>433</v>
      </c>
      <c r="Y1968" s="1" t="s">
        <v>245</v>
      </c>
      <c r="Z1968" s="1" t="s">
        <v>219</v>
      </c>
      <c r="AA1968" s="1" t="s">
        <v>51</v>
      </c>
      <c r="AB1968" s="1" t="s">
        <v>433</v>
      </c>
      <c r="AC1968" s="1" t="s">
        <v>37</v>
      </c>
    </row>
    <row r="1969" spans="1:29" x14ac:dyDescent="0.25">
      <c r="A1969" s="1" t="s">
        <v>33</v>
      </c>
      <c r="B1969" s="1" t="s">
        <v>34</v>
      </c>
      <c r="C1969" s="2">
        <v>45867</v>
      </c>
      <c r="D1969" s="1" t="s">
        <v>238</v>
      </c>
      <c r="E1969" s="1" t="s">
        <v>239</v>
      </c>
      <c r="F1969" s="1" t="s">
        <v>37</v>
      </c>
      <c r="G1969" s="1" t="s">
        <v>431</v>
      </c>
      <c r="H1969" s="1" t="s">
        <v>432</v>
      </c>
      <c r="I1969" s="3">
        <v>531207</v>
      </c>
      <c r="J1969" s="3">
        <v>0</v>
      </c>
      <c r="K1969" s="1" t="s">
        <v>40</v>
      </c>
      <c r="L1969" s="1" t="s">
        <v>41</v>
      </c>
      <c r="M1969" s="1" t="s">
        <v>42</v>
      </c>
      <c r="N1969" s="1" t="s">
        <v>37</v>
      </c>
      <c r="O1969" s="1" t="s">
        <v>43</v>
      </c>
      <c r="P1969" s="1" t="s">
        <v>43</v>
      </c>
      <c r="Q1969" s="1" t="s">
        <v>43</v>
      </c>
      <c r="R1969" s="3">
        <v>0</v>
      </c>
      <c r="S1969" s="1" t="s">
        <v>44</v>
      </c>
      <c r="T1969" s="1" t="s">
        <v>45</v>
      </c>
      <c r="U1969" s="1" t="s">
        <v>431</v>
      </c>
      <c r="V1969" s="1" t="s">
        <v>46</v>
      </c>
      <c r="W1969" s="1" t="s">
        <v>81</v>
      </c>
      <c r="X1969" s="1" t="s">
        <v>433</v>
      </c>
      <c r="Y1969" s="1" t="s">
        <v>245</v>
      </c>
      <c r="Z1969" s="1" t="s">
        <v>219</v>
      </c>
      <c r="AA1969" s="1" t="s">
        <v>51</v>
      </c>
      <c r="AB1969" s="1" t="s">
        <v>433</v>
      </c>
      <c r="AC1969" s="1" t="s">
        <v>37</v>
      </c>
    </row>
    <row r="1970" spans="1:29" x14ac:dyDescent="0.25">
      <c r="A1970" s="1" t="s">
        <v>33</v>
      </c>
      <c r="B1970" s="1" t="s">
        <v>34</v>
      </c>
      <c r="C1970" s="2">
        <v>45867</v>
      </c>
      <c r="D1970" s="1" t="s">
        <v>238</v>
      </c>
      <c r="E1970" s="1" t="s">
        <v>239</v>
      </c>
      <c r="F1970" s="1" t="s">
        <v>37</v>
      </c>
      <c r="G1970" s="1" t="s">
        <v>431</v>
      </c>
      <c r="H1970" s="1" t="s">
        <v>432</v>
      </c>
      <c r="I1970" s="3">
        <v>0</v>
      </c>
      <c r="J1970" s="3">
        <v>531207</v>
      </c>
      <c r="K1970" s="1" t="s">
        <v>40</v>
      </c>
      <c r="L1970" s="1" t="s">
        <v>565</v>
      </c>
      <c r="M1970" s="1" t="s">
        <v>566</v>
      </c>
      <c r="N1970" s="1" t="s">
        <v>37</v>
      </c>
      <c r="O1970" s="1" t="s">
        <v>43</v>
      </c>
      <c r="P1970" s="1" t="s">
        <v>43</v>
      </c>
      <c r="Q1970" s="1" t="s">
        <v>43</v>
      </c>
      <c r="R1970" s="3">
        <v>0</v>
      </c>
      <c r="S1970" s="1" t="s">
        <v>44</v>
      </c>
      <c r="T1970" s="1" t="s">
        <v>45</v>
      </c>
      <c r="U1970" s="1" t="s">
        <v>431</v>
      </c>
      <c r="V1970" s="1" t="s">
        <v>46</v>
      </c>
      <c r="W1970" s="1" t="s">
        <v>81</v>
      </c>
      <c r="X1970" s="1" t="s">
        <v>433</v>
      </c>
      <c r="Y1970" s="1" t="s">
        <v>245</v>
      </c>
      <c r="Z1970" s="1" t="s">
        <v>219</v>
      </c>
      <c r="AA1970" s="1" t="s">
        <v>51</v>
      </c>
      <c r="AB1970" s="1" t="s">
        <v>433</v>
      </c>
      <c r="AC1970" s="1" t="s">
        <v>37</v>
      </c>
    </row>
    <row r="1971" spans="1:29" x14ac:dyDescent="0.25">
      <c r="A1971" s="1" t="s">
        <v>33</v>
      </c>
      <c r="B1971" s="1" t="s">
        <v>34</v>
      </c>
      <c r="C1971" s="2">
        <v>45867</v>
      </c>
      <c r="D1971" s="1" t="s">
        <v>238</v>
      </c>
      <c r="E1971" s="1" t="s">
        <v>239</v>
      </c>
      <c r="F1971" s="1" t="s">
        <v>37</v>
      </c>
      <c r="G1971" s="1" t="s">
        <v>431</v>
      </c>
      <c r="H1971" s="1" t="s">
        <v>432</v>
      </c>
      <c r="I1971" s="3">
        <v>33333</v>
      </c>
      <c r="J1971" s="3">
        <v>0</v>
      </c>
      <c r="K1971" s="1" t="s">
        <v>40</v>
      </c>
      <c r="L1971" s="1" t="s">
        <v>41</v>
      </c>
      <c r="M1971" s="1" t="s">
        <v>42</v>
      </c>
      <c r="N1971" s="1" t="s">
        <v>37</v>
      </c>
      <c r="O1971" s="1" t="s">
        <v>43</v>
      </c>
      <c r="P1971" s="1" t="s">
        <v>43</v>
      </c>
      <c r="Q1971" s="1" t="s">
        <v>43</v>
      </c>
      <c r="R1971" s="3">
        <v>0</v>
      </c>
      <c r="S1971" s="1" t="s">
        <v>44</v>
      </c>
      <c r="T1971" s="1" t="s">
        <v>45</v>
      </c>
      <c r="U1971" s="1" t="s">
        <v>431</v>
      </c>
      <c r="V1971" s="1" t="s">
        <v>46</v>
      </c>
      <c r="W1971" s="1" t="s">
        <v>81</v>
      </c>
      <c r="X1971" s="1" t="s">
        <v>433</v>
      </c>
      <c r="Y1971" s="1" t="s">
        <v>245</v>
      </c>
      <c r="Z1971" s="1" t="s">
        <v>219</v>
      </c>
      <c r="AA1971" s="1" t="s">
        <v>51</v>
      </c>
      <c r="AB1971" s="1" t="s">
        <v>433</v>
      </c>
      <c r="AC1971" s="1" t="s">
        <v>37</v>
      </c>
    </row>
    <row r="1972" spans="1:29" x14ac:dyDescent="0.25">
      <c r="A1972" s="1" t="s">
        <v>33</v>
      </c>
      <c r="B1972" s="1" t="s">
        <v>34</v>
      </c>
      <c r="C1972" s="2">
        <v>45867</v>
      </c>
      <c r="D1972" s="1" t="s">
        <v>238</v>
      </c>
      <c r="E1972" s="1" t="s">
        <v>239</v>
      </c>
      <c r="F1972" s="1" t="s">
        <v>37</v>
      </c>
      <c r="G1972" s="1" t="s">
        <v>431</v>
      </c>
      <c r="H1972" s="1" t="s">
        <v>432</v>
      </c>
      <c r="I1972" s="3">
        <v>0</v>
      </c>
      <c r="J1972" s="3">
        <v>33333</v>
      </c>
      <c r="K1972" s="1" t="s">
        <v>40</v>
      </c>
      <c r="L1972" s="1" t="s">
        <v>393</v>
      </c>
      <c r="M1972" s="1" t="s">
        <v>394</v>
      </c>
      <c r="N1972" s="1" t="s">
        <v>37</v>
      </c>
      <c r="O1972" s="1" t="s">
        <v>43</v>
      </c>
      <c r="P1972" s="1" t="s">
        <v>43</v>
      </c>
      <c r="Q1972" s="1" t="s">
        <v>43</v>
      </c>
      <c r="R1972" s="3">
        <v>0</v>
      </c>
      <c r="S1972" s="1" t="s">
        <v>44</v>
      </c>
      <c r="T1972" s="1" t="s">
        <v>45</v>
      </c>
      <c r="U1972" s="1" t="s">
        <v>431</v>
      </c>
      <c r="V1972" s="1" t="s">
        <v>46</v>
      </c>
      <c r="W1972" s="1" t="s">
        <v>81</v>
      </c>
      <c r="X1972" s="1" t="s">
        <v>433</v>
      </c>
      <c r="Y1972" s="1" t="s">
        <v>245</v>
      </c>
      <c r="Z1972" s="1" t="s">
        <v>219</v>
      </c>
      <c r="AA1972" s="1" t="s">
        <v>51</v>
      </c>
      <c r="AB1972" s="1" t="s">
        <v>433</v>
      </c>
      <c r="AC1972" s="1" t="s">
        <v>37</v>
      </c>
    </row>
    <row r="1973" spans="1:29" x14ac:dyDescent="0.25">
      <c r="A1973" s="1" t="s">
        <v>33</v>
      </c>
      <c r="B1973" s="1" t="s">
        <v>34</v>
      </c>
      <c r="C1973" s="2">
        <v>45867</v>
      </c>
      <c r="D1973" s="1" t="s">
        <v>238</v>
      </c>
      <c r="E1973" s="1" t="s">
        <v>239</v>
      </c>
      <c r="F1973" s="1" t="s">
        <v>37</v>
      </c>
      <c r="G1973" s="1" t="s">
        <v>431</v>
      </c>
      <c r="H1973" s="1" t="s">
        <v>432</v>
      </c>
      <c r="I1973" s="3">
        <v>108334</v>
      </c>
      <c r="J1973" s="3">
        <v>0</v>
      </c>
      <c r="K1973" s="1" t="s">
        <v>40</v>
      </c>
      <c r="L1973" s="1" t="s">
        <v>67</v>
      </c>
      <c r="M1973" s="1" t="s">
        <v>68</v>
      </c>
      <c r="N1973" s="1" t="s">
        <v>37</v>
      </c>
      <c r="O1973" s="1" t="s">
        <v>43</v>
      </c>
      <c r="P1973" s="1" t="s">
        <v>43</v>
      </c>
      <c r="Q1973" s="1" t="s">
        <v>43</v>
      </c>
      <c r="R1973" s="3">
        <v>0</v>
      </c>
      <c r="S1973" s="1" t="s">
        <v>44</v>
      </c>
      <c r="T1973" s="1" t="s">
        <v>45</v>
      </c>
      <c r="U1973" s="1" t="s">
        <v>431</v>
      </c>
      <c r="V1973" s="1" t="s">
        <v>46</v>
      </c>
      <c r="W1973" s="1" t="s">
        <v>81</v>
      </c>
      <c r="X1973" s="1" t="s">
        <v>433</v>
      </c>
      <c r="Y1973" s="1" t="s">
        <v>245</v>
      </c>
      <c r="Z1973" s="1" t="s">
        <v>219</v>
      </c>
      <c r="AA1973" s="1" t="s">
        <v>51</v>
      </c>
      <c r="AB1973" s="1" t="s">
        <v>433</v>
      </c>
      <c r="AC1973" s="1" t="s">
        <v>37</v>
      </c>
    </row>
    <row r="1974" spans="1:29" x14ac:dyDescent="0.25">
      <c r="A1974" s="1" t="s">
        <v>33</v>
      </c>
      <c r="B1974" s="1" t="s">
        <v>34</v>
      </c>
      <c r="C1974" s="2">
        <v>45867</v>
      </c>
      <c r="D1974" s="1" t="s">
        <v>238</v>
      </c>
      <c r="E1974" s="1" t="s">
        <v>239</v>
      </c>
      <c r="F1974" s="1" t="s">
        <v>37</v>
      </c>
      <c r="G1974" s="1" t="s">
        <v>431</v>
      </c>
      <c r="H1974" s="1" t="s">
        <v>432</v>
      </c>
      <c r="I1974" s="3">
        <v>0</v>
      </c>
      <c r="J1974" s="3">
        <v>108334</v>
      </c>
      <c r="K1974" s="1" t="s">
        <v>40</v>
      </c>
      <c r="L1974" s="1" t="s">
        <v>567</v>
      </c>
      <c r="M1974" s="1" t="s">
        <v>568</v>
      </c>
      <c r="N1974" s="1" t="s">
        <v>37</v>
      </c>
      <c r="O1974" s="1" t="s">
        <v>43</v>
      </c>
      <c r="P1974" s="1" t="s">
        <v>43</v>
      </c>
      <c r="Q1974" s="1" t="s">
        <v>43</v>
      </c>
      <c r="R1974" s="3">
        <v>0</v>
      </c>
      <c r="S1974" s="1" t="s">
        <v>44</v>
      </c>
      <c r="T1974" s="1" t="s">
        <v>45</v>
      </c>
      <c r="U1974" s="1" t="s">
        <v>431</v>
      </c>
      <c r="V1974" s="1" t="s">
        <v>46</v>
      </c>
      <c r="W1974" s="1" t="s">
        <v>81</v>
      </c>
      <c r="X1974" s="1" t="s">
        <v>433</v>
      </c>
      <c r="Y1974" s="1" t="s">
        <v>245</v>
      </c>
      <c r="Z1974" s="1" t="s">
        <v>219</v>
      </c>
      <c r="AA1974" s="1" t="s">
        <v>51</v>
      </c>
      <c r="AB1974" s="1" t="s">
        <v>433</v>
      </c>
      <c r="AC1974" s="1" t="s">
        <v>37</v>
      </c>
    </row>
    <row r="1975" spans="1:29" x14ac:dyDescent="0.25">
      <c r="A1975" s="1" t="s">
        <v>33</v>
      </c>
      <c r="B1975" s="1" t="s">
        <v>34</v>
      </c>
      <c r="C1975" s="2">
        <v>45867</v>
      </c>
      <c r="D1975" s="1" t="s">
        <v>238</v>
      </c>
      <c r="E1975" s="1" t="s">
        <v>239</v>
      </c>
      <c r="F1975" s="1" t="s">
        <v>37</v>
      </c>
      <c r="G1975" s="1" t="s">
        <v>431</v>
      </c>
      <c r="H1975" s="1" t="s">
        <v>432</v>
      </c>
      <c r="I1975" s="3">
        <v>130260</v>
      </c>
      <c r="J1975" s="3">
        <v>0</v>
      </c>
      <c r="K1975" s="1" t="s">
        <v>40</v>
      </c>
      <c r="L1975" s="1" t="s">
        <v>444</v>
      </c>
      <c r="M1975" s="1" t="s">
        <v>445</v>
      </c>
      <c r="N1975" s="1" t="s">
        <v>37</v>
      </c>
      <c r="O1975" s="1" t="s">
        <v>43</v>
      </c>
      <c r="P1975" s="1" t="s">
        <v>43</v>
      </c>
      <c r="Q1975" s="1" t="s">
        <v>43</v>
      </c>
      <c r="R1975" s="3">
        <v>0</v>
      </c>
      <c r="S1975" s="1" t="s">
        <v>44</v>
      </c>
      <c r="T1975" s="1" t="s">
        <v>45</v>
      </c>
      <c r="U1975" s="1" t="s">
        <v>431</v>
      </c>
      <c r="V1975" s="1" t="s">
        <v>46</v>
      </c>
      <c r="W1975" s="1" t="s">
        <v>81</v>
      </c>
      <c r="X1975" s="1" t="s">
        <v>433</v>
      </c>
      <c r="Y1975" s="1" t="s">
        <v>245</v>
      </c>
      <c r="Z1975" s="1" t="s">
        <v>219</v>
      </c>
      <c r="AA1975" s="1" t="s">
        <v>51</v>
      </c>
      <c r="AB1975" s="1" t="s">
        <v>433</v>
      </c>
      <c r="AC1975" s="1" t="s">
        <v>37</v>
      </c>
    </row>
    <row r="1976" spans="1:29" x14ac:dyDescent="0.25">
      <c r="A1976" s="1" t="s">
        <v>33</v>
      </c>
      <c r="B1976" s="1" t="s">
        <v>34</v>
      </c>
      <c r="C1976" s="2">
        <v>45867</v>
      </c>
      <c r="D1976" s="1" t="s">
        <v>238</v>
      </c>
      <c r="E1976" s="1" t="s">
        <v>239</v>
      </c>
      <c r="F1976" s="1" t="s">
        <v>37</v>
      </c>
      <c r="G1976" s="1" t="s">
        <v>431</v>
      </c>
      <c r="H1976" s="1" t="s">
        <v>432</v>
      </c>
      <c r="I1976" s="3">
        <v>0</v>
      </c>
      <c r="J1976" s="3">
        <v>130260</v>
      </c>
      <c r="K1976" s="1" t="s">
        <v>40</v>
      </c>
      <c r="L1976" s="1" t="s">
        <v>569</v>
      </c>
      <c r="M1976" s="1" t="s">
        <v>570</v>
      </c>
      <c r="N1976" s="1" t="s">
        <v>37</v>
      </c>
      <c r="O1976" s="1" t="s">
        <v>43</v>
      </c>
      <c r="P1976" s="1" t="s">
        <v>43</v>
      </c>
      <c r="Q1976" s="1" t="s">
        <v>43</v>
      </c>
      <c r="R1976" s="3">
        <v>0</v>
      </c>
      <c r="S1976" s="1" t="s">
        <v>44</v>
      </c>
      <c r="T1976" s="1" t="s">
        <v>45</v>
      </c>
      <c r="U1976" s="1" t="s">
        <v>431</v>
      </c>
      <c r="V1976" s="1" t="s">
        <v>46</v>
      </c>
      <c r="W1976" s="1" t="s">
        <v>81</v>
      </c>
      <c r="X1976" s="1" t="s">
        <v>433</v>
      </c>
      <c r="Y1976" s="1" t="s">
        <v>245</v>
      </c>
      <c r="Z1976" s="1" t="s">
        <v>219</v>
      </c>
      <c r="AA1976" s="1" t="s">
        <v>51</v>
      </c>
      <c r="AB1976" s="1" t="s">
        <v>433</v>
      </c>
      <c r="AC1976" s="1" t="s">
        <v>37</v>
      </c>
    </row>
    <row r="1977" spans="1:29" x14ac:dyDescent="0.25">
      <c r="A1977" s="1" t="s">
        <v>33</v>
      </c>
      <c r="B1977" s="1" t="s">
        <v>34</v>
      </c>
      <c r="C1977" s="2">
        <v>45867</v>
      </c>
      <c r="D1977" s="1" t="s">
        <v>238</v>
      </c>
      <c r="E1977" s="1" t="s">
        <v>239</v>
      </c>
      <c r="F1977" s="1" t="s">
        <v>37</v>
      </c>
      <c r="G1977" s="1" t="s">
        <v>431</v>
      </c>
      <c r="H1977" s="1" t="s">
        <v>432</v>
      </c>
      <c r="I1977" s="3">
        <v>251370</v>
      </c>
      <c r="J1977" s="3">
        <v>0</v>
      </c>
      <c r="K1977" s="1" t="s">
        <v>40</v>
      </c>
      <c r="L1977" s="1" t="s">
        <v>450</v>
      </c>
      <c r="M1977" s="1" t="s">
        <v>451</v>
      </c>
      <c r="N1977" s="1" t="s">
        <v>37</v>
      </c>
      <c r="O1977" s="1" t="s">
        <v>43</v>
      </c>
      <c r="P1977" s="1" t="s">
        <v>43</v>
      </c>
      <c r="Q1977" s="1" t="s">
        <v>43</v>
      </c>
      <c r="R1977" s="3">
        <v>0</v>
      </c>
      <c r="S1977" s="1" t="s">
        <v>44</v>
      </c>
      <c r="T1977" s="1" t="s">
        <v>45</v>
      </c>
      <c r="U1977" s="1" t="s">
        <v>431</v>
      </c>
      <c r="V1977" s="1" t="s">
        <v>46</v>
      </c>
      <c r="W1977" s="1" t="s">
        <v>81</v>
      </c>
      <c r="X1977" s="1" t="s">
        <v>433</v>
      </c>
      <c r="Y1977" s="1" t="s">
        <v>245</v>
      </c>
      <c r="Z1977" s="1" t="s">
        <v>219</v>
      </c>
      <c r="AA1977" s="1" t="s">
        <v>51</v>
      </c>
      <c r="AB1977" s="1" t="s">
        <v>433</v>
      </c>
      <c r="AC1977" s="1" t="s">
        <v>37</v>
      </c>
    </row>
    <row r="1978" spans="1:29" x14ac:dyDescent="0.25">
      <c r="A1978" s="1" t="s">
        <v>33</v>
      </c>
      <c r="B1978" s="1" t="s">
        <v>34</v>
      </c>
      <c r="C1978" s="2">
        <v>45867</v>
      </c>
      <c r="D1978" s="1" t="s">
        <v>238</v>
      </c>
      <c r="E1978" s="1" t="s">
        <v>239</v>
      </c>
      <c r="F1978" s="1" t="s">
        <v>37</v>
      </c>
      <c r="G1978" s="1" t="s">
        <v>431</v>
      </c>
      <c r="H1978" s="1" t="s">
        <v>432</v>
      </c>
      <c r="I1978" s="3">
        <v>0</v>
      </c>
      <c r="J1978" s="3">
        <v>251370</v>
      </c>
      <c r="K1978" s="1" t="s">
        <v>40</v>
      </c>
      <c r="L1978" s="1" t="s">
        <v>571</v>
      </c>
      <c r="M1978" s="1" t="s">
        <v>572</v>
      </c>
      <c r="N1978" s="1" t="s">
        <v>37</v>
      </c>
      <c r="O1978" s="1" t="s">
        <v>43</v>
      </c>
      <c r="P1978" s="1" t="s">
        <v>43</v>
      </c>
      <c r="Q1978" s="1" t="s">
        <v>43</v>
      </c>
      <c r="R1978" s="3">
        <v>0</v>
      </c>
      <c r="S1978" s="1" t="s">
        <v>44</v>
      </c>
      <c r="T1978" s="1" t="s">
        <v>45</v>
      </c>
      <c r="U1978" s="1" t="s">
        <v>431</v>
      </c>
      <c r="V1978" s="1" t="s">
        <v>46</v>
      </c>
      <c r="W1978" s="1" t="s">
        <v>81</v>
      </c>
      <c r="X1978" s="1" t="s">
        <v>433</v>
      </c>
      <c r="Y1978" s="1" t="s">
        <v>245</v>
      </c>
      <c r="Z1978" s="1" t="s">
        <v>219</v>
      </c>
      <c r="AA1978" s="1" t="s">
        <v>51</v>
      </c>
      <c r="AB1978" s="1" t="s">
        <v>433</v>
      </c>
      <c r="AC1978" s="1" t="s">
        <v>37</v>
      </c>
    </row>
    <row r="1979" spans="1:29" x14ac:dyDescent="0.25">
      <c r="A1979" s="1" t="s">
        <v>33</v>
      </c>
      <c r="B1979" s="1" t="s">
        <v>34</v>
      </c>
      <c r="C1979" s="2">
        <v>45867</v>
      </c>
      <c r="D1979" s="1" t="s">
        <v>238</v>
      </c>
      <c r="E1979" s="1" t="s">
        <v>239</v>
      </c>
      <c r="F1979" s="1" t="s">
        <v>37</v>
      </c>
      <c r="G1979" s="1" t="s">
        <v>431</v>
      </c>
      <c r="H1979" s="1" t="s">
        <v>432</v>
      </c>
      <c r="I1979" s="3">
        <v>676906</v>
      </c>
      <c r="J1979" s="3">
        <v>0</v>
      </c>
      <c r="K1979" s="1" t="s">
        <v>40</v>
      </c>
      <c r="L1979" s="1" t="s">
        <v>41</v>
      </c>
      <c r="M1979" s="1" t="s">
        <v>42</v>
      </c>
      <c r="N1979" s="1" t="s">
        <v>37</v>
      </c>
      <c r="O1979" s="1" t="s">
        <v>43</v>
      </c>
      <c r="P1979" s="1" t="s">
        <v>43</v>
      </c>
      <c r="Q1979" s="1" t="s">
        <v>43</v>
      </c>
      <c r="R1979" s="3">
        <v>0</v>
      </c>
      <c r="S1979" s="1" t="s">
        <v>44</v>
      </c>
      <c r="T1979" s="1" t="s">
        <v>45</v>
      </c>
      <c r="U1979" s="1" t="s">
        <v>431</v>
      </c>
      <c r="V1979" s="1" t="s">
        <v>46</v>
      </c>
      <c r="W1979" s="1" t="s">
        <v>81</v>
      </c>
      <c r="X1979" s="1" t="s">
        <v>433</v>
      </c>
      <c r="Y1979" s="1" t="s">
        <v>245</v>
      </c>
      <c r="Z1979" s="1" t="s">
        <v>219</v>
      </c>
      <c r="AA1979" s="1" t="s">
        <v>51</v>
      </c>
      <c r="AB1979" s="1" t="s">
        <v>433</v>
      </c>
      <c r="AC1979" s="1" t="s">
        <v>37</v>
      </c>
    </row>
    <row r="1980" spans="1:29" x14ac:dyDescent="0.25">
      <c r="A1980" s="1" t="s">
        <v>33</v>
      </c>
      <c r="B1980" s="1" t="s">
        <v>34</v>
      </c>
      <c r="C1980" s="2">
        <v>45867</v>
      </c>
      <c r="D1980" s="1" t="s">
        <v>238</v>
      </c>
      <c r="E1980" s="1" t="s">
        <v>239</v>
      </c>
      <c r="F1980" s="1" t="s">
        <v>37</v>
      </c>
      <c r="G1980" s="1" t="s">
        <v>431</v>
      </c>
      <c r="H1980" s="1" t="s">
        <v>432</v>
      </c>
      <c r="I1980" s="3">
        <v>0</v>
      </c>
      <c r="J1980" s="3">
        <v>676906</v>
      </c>
      <c r="K1980" s="1" t="s">
        <v>40</v>
      </c>
      <c r="L1980" s="1" t="s">
        <v>234</v>
      </c>
      <c r="M1980" s="1" t="s">
        <v>235</v>
      </c>
      <c r="N1980" s="1" t="s">
        <v>37</v>
      </c>
      <c r="O1980" s="1" t="s">
        <v>43</v>
      </c>
      <c r="P1980" s="1" t="s">
        <v>43</v>
      </c>
      <c r="Q1980" s="1" t="s">
        <v>43</v>
      </c>
      <c r="R1980" s="3">
        <v>0</v>
      </c>
      <c r="S1980" s="1" t="s">
        <v>44</v>
      </c>
      <c r="T1980" s="1" t="s">
        <v>45</v>
      </c>
      <c r="U1980" s="1" t="s">
        <v>431</v>
      </c>
      <c r="V1980" s="1" t="s">
        <v>46</v>
      </c>
      <c r="W1980" s="1" t="s">
        <v>81</v>
      </c>
      <c r="X1980" s="1" t="s">
        <v>433</v>
      </c>
      <c r="Y1980" s="1" t="s">
        <v>245</v>
      </c>
      <c r="Z1980" s="1" t="s">
        <v>219</v>
      </c>
      <c r="AA1980" s="1" t="s">
        <v>51</v>
      </c>
      <c r="AB1980" s="1" t="s">
        <v>433</v>
      </c>
      <c r="AC1980" s="1" t="s">
        <v>37</v>
      </c>
    </row>
    <row r="1981" spans="1:29" x14ac:dyDescent="0.25">
      <c r="A1981" s="1" t="s">
        <v>33</v>
      </c>
      <c r="B1981" s="1" t="s">
        <v>34</v>
      </c>
      <c r="C1981" s="2">
        <v>45867</v>
      </c>
      <c r="D1981" s="1" t="s">
        <v>238</v>
      </c>
      <c r="E1981" s="1" t="s">
        <v>239</v>
      </c>
      <c r="F1981" s="1" t="s">
        <v>37</v>
      </c>
      <c r="G1981" s="1" t="s">
        <v>431</v>
      </c>
      <c r="H1981" s="1" t="s">
        <v>432</v>
      </c>
      <c r="I1981" s="3">
        <v>390741</v>
      </c>
      <c r="J1981" s="3">
        <v>0</v>
      </c>
      <c r="K1981" s="1" t="s">
        <v>40</v>
      </c>
      <c r="L1981" s="1" t="s">
        <v>67</v>
      </c>
      <c r="M1981" s="1" t="s">
        <v>68</v>
      </c>
      <c r="N1981" s="1" t="s">
        <v>37</v>
      </c>
      <c r="O1981" s="1" t="s">
        <v>43</v>
      </c>
      <c r="P1981" s="1" t="s">
        <v>43</v>
      </c>
      <c r="Q1981" s="1" t="s">
        <v>43</v>
      </c>
      <c r="R1981" s="3">
        <v>0</v>
      </c>
      <c r="S1981" s="1" t="s">
        <v>44</v>
      </c>
      <c r="T1981" s="1" t="s">
        <v>45</v>
      </c>
      <c r="U1981" s="1" t="s">
        <v>431</v>
      </c>
      <c r="V1981" s="1" t="s">
        <v>46</v>
      </c>
      <c r="W1981" s="1" t="s">
        <v>81</v>
      </c>
      <c r="X1981" s="1" t="s">
        <v>433</v>
      </c>
      <c r="Y1981" s="1" t="s">
        <v>245</v>
      </c>
      <c r="Z1981" s="1" t="s">
        <v>219</v>
      </c>
      <c r="AA1981" s="1" t="s">
        <v>51</v>
      </c>
      <c r="AB1981" s="1" t="s">
        <v>433</v>
      </c>
      <c r="AC1981" s="1" t="s">
        <v>37</v>
      </c>
    </row>
    <row r="1982" spans="1:29" x14ac:dyDescent="0.25">
      <c r="A1982" s="1" t="s">
        <v>33</v>
      </c>
      <c r="B1982" s="1" t="s">
        <v>34</v>
      </c>
      <c r="C1982" s="2">
        <v>45867</v>
      </c>
      <c r="D1982" s="1" t="s">
        <v>238</v>
      </c>
      <c r="E1982" s="1" t="s">
        <v>239</v>
      </c>
      <c r="F1982" s="1" t="s">
        <v>37</v>
      </c>
      <c r="G1982" s="1" t="s">
        <v>431</v>
      </c>
      <c r="H1982" s="1" t="s">
        <v>432</v>
      </c>
      <c r="I1982" s="3">
        <v>0</v>
      </c>
      <c r="J1982" s="3">
        <v>390741</v>
      </c>
      <c r="K1982" s="1" t="s">
        <v>40</v>
      </c>
      <c r="L1982" s="1" t="s">
        <v>115</v>
      </c>
      <c r="M1982" s="1" t="s">
        <v>116</v>
      </c>
      <c r="N1982" s="1" t="s">
        <v>37</v>
      </c>
      <c r="O1982" s="1" t="s">
        <v>43</v>
      </c>
      <c r="P1982" s="1" t="s">
        <v>43</v>
      </c>
      <c r="Q1982" s="1" t="s">
        <v>43</v>
      </c>
      <c r="R1982" s="3">
        <v>0</v>
      </c>
      <c r="S1982" s="1" t="s">
        <v>44</v>
      </c>
      <c r="T1982" s="1" t="s">
        <v>45</v>
      </c>
      <c r="U1982" s="1" t="s">
        <v>431</v>
      </c>
      <c r="V1982" s="1" t="s">
        <v>46</v>
      </c>
      <c r="W1982" s="1" t="s">
        <v>81</v>
      </c>
      <c r="X1982" s="1" t="s">
        <v>433</v>
      </c>
      <c r="Y1982" s="1" t="s">
        <v>245</v>
      </c>
      <c r="Z1982" s="1" t="s">
        <v>219</v>
      </c>
      <c r="AA1982" s="1" t="s">
        <v>51</v>
      </c>
      <c r="AB1982" s="1" t="s">
        <v>433</v>
      </c>
      <c r="AC1982" s="1" t="s">
        <v>37</v>
      </c>
    </row>
    <row r="1983" spans="1:29" x14ac:dyDescent="0.25">
      <c r="A1983" s="1" t="s">
        <v>33</v>
      </c>
      <c r="B1983" s="1" t="s">
        <v>34</v>
      </c>
      <c r="C1983" s="2">
        <v>45867</v>
      </c>
      <c r="D1983" s="1" t="s">
        <v>238</v>
      </c>
      <c r="E1983" s="1" t="s">
        <v>239</v>
      </c>
      <c r="F1983" s="1" t="s">
        <v>37</v>
      </c>
      <c r="G1983" s="1" t="s">
        <v>431</v>
      </c>
      <c r="H1983" s="1" t="s">
        <v>432</v>
      </c>
      <c r="I1983" s="3">
        <v>1000000</v>
      </c>
      <c r="J1983" s="3">
        <v>0</v>
      </c>
      <c r="K1983" s="1" t="s">
        <v>40</v>
      </c>
      <c r="L1983" s="1" t="s">
        <v>54</v>
      </c>
      <c r="M1983" s="1" t="s">
        <v>55</v>
      </c>
      <c r="N1983" s="1" t="s">
        <v>37</v>
      </c>
      <c r="O1983" s="1" t="s">
        <v>43</v>
      </c>
      <c r="P1983" s="1" t="s">
        <v>43</v>
      </c>
      <c r="Q1983" s="1" t="s">
        <v>43</v>
      </c>
      <c r="R1983" s="3">
        <v>0</v>
      </c>
      <c r="S1983" s="1" t="s">
        <v>44</v>
      </c>
      <c r="T1983" s="1" t="s">
        <v>45</v>
      </c>
      <c r="U1983" s="1" t="s">
        <v>431</v>
      </c>
      <c r="V1983" s="1" t="s">
        <v>46</v>
      </c>
      <c r="W1983" s="1" t="s">
        <v>81</v>
      </c>
      <c r="X1983" s="1" t="s">
        <v>433</v>
      </c>
      <c r="Y1983" s="1" t="s">
        <v>245</v>
      </c>
      <c r="Z1983" s="1" t="s">
        <v>219</v>
      </c>
      <c r="AA1983" s="1" t="s">
        <v>51</v>
      </c>
      <c r="AB1983" s="1" t="s">
        <v>433</v>
      </c>
      <c r="AC1983" s="1" t="s">
        <v>37</v>
      </c>
    </row>
    <row r="1984" spans="1:29" x14ac:dyDescent="0.25">
      <c r="A1984" s="1" t="s">
        <v>33</v>
      </c>
      <c r="B1984" s="1" t="s">
        <v>34</v>
      </c>
      <c r="C1984" s="2">
        <v>45867</v>
      </c>
      <c r="D1984" s="1" t="s">
        <v>238</v>
      </c>
      <c r="E1984" s="1" t="s">
        <v>239</v>
      </c>
      <c r="F1984" s="1" t="s">
        <v>37</v>
      </c>
      <c r="G1984" s="1" t="s">
        <v>431</v>
      </c>
      <c r="H1984" s="1" t="s">
        <v>432</v>
      </c>
      <c r="I1984" s="3">
        <v>0</v>
      </c>
      <c r="J1984" s="3">
        <v>1000000</v>
      </c>
      <c r="K1984" s="1" t="s">
        <v>40</v>
      </c>
      <c r="L1984" s="1" t="s">
        <v>117</v>
      </c>
      <c r="M1984" s="1" t="s">
        <v>118</v>
      </c>
      <c r="N1984" s="1" t="s">
        <v>37</v>
      </c>
      <c r="O1984" s="1" t="s">
        <v>43</v>
      </c>
      <c r="P1984" s="1" t="s">
        <v>43</v>
      </c>
      <c r="Q1984" s="1" t="s">
        <v>43</v>
      </c>
      <c r="R1984" s="3">
        <v>0</v>
      </c>
      <c r="S1984" s="1" t="s">
        <v>44</v>
      </c>
      <c r="T1984" s="1" t="s">
        <v>45</v>
      </c>
      <c r="U1984" s="1" t="s">
        <v>431</v>
      </c>
      <c r="V1984" s="1" t="s">
        <v>46</v>
      </c>
      <c r="W1984" s="1" t="s">
        <v>81</v>
      </c>
      <c r="X1984" s="1" t="s">
        <v>433</v>
      </c>
      <c r="Y1984" s="1" t="s">
        <v>245</v>
      </c>
      <c r="Z1984" s="1" t="s">
        <v>219</v>
      </c>
      <c r="AA1984" s="1" t="s">
        <v>51</v>
      </c>
      <c r="AB1984" s="1" t="s">
        <v>433</v>
      </c>
      <c r="AC1984" s="1" t="s">
        <v>37</v>
      </c>
    </row>
    <row r="1985" spans="1:29" x14ac:dyDescent="0.25">
      <c r="A1985" s="1" t="s">
        <v>33</v>
      </c>
      <c r="B1985" s="1" t="s">
        <v>34</v>
      </c>
      <c r="C1985" s="2">
        <v>45867</v>
      </c>
      <c r="D1985" s="1" t="s">
        <v>238</v>
      </c>
      <c r="E1985" s="1" t="s">
        <v>239</v>
      </c>
      <c r="F1985" s="1" t="s">
        <v>37</v>
      </c>
      <c r="G1985" s="1" t="s">
        <v>431</v>
      </c>
      <c r="H1985" s="1" t="s">
        <v>432</v>
      </c>
      <c r="I1985" s="3">
        <v>33333</v>
      </c>
      <c r="J1985" s="3">
        <v>0</v>
      </c>
      <c r="K1985" s="1" t="s">
        <v>40</v>
      </c>
      <c r="L1985" s="1" t="s">
        <v>41</v>
      </c>
      <c r="M1985" s="1" t="s">
        <v>42</v>
      </c>
      <c r="N1985" s="1" t="s">
        <v>37</v>
      </c>
      <c r="O1985" s="1" t="s">
        <v>43</v>
      </c>
      <c r="P1985" s="1" t="s">
        <v>43</v>
      </c>
      <c r="Q1985" s="1" t="s">
        <v>43</v>
      </c>
      <c r="R1985" s="3">
        <v>0</v>
      </c>
      <c r="S1985" s="1" t="s">
        <v>44</v>
      </c>
      <c r="T1985" s="1" t="s">
        <v>45</v>
      </c>
      <c r="U1985" s="1" t="s">
        <v>431</v>
      </c>
      <c r="V1985" s="1" t="s">
        <v>46</v>
      </c>
      <c r="W1985" s="1" t="s">
        <v>81</v>
      </c>
      <c r="X1985" s="1" t="s">
        <v>433</v>
      </c>
      <c r="Y1985" s="1" t="s">
        <v>245</v>
      </c>
      <c r="Z1985" s="1" t="s">
        <v>219</v>
      </c>
      <c r="AA1985" s="1" t="s">
        <v>51</v>
      </c>
      <c r="AB1985" s="1" t="s">
        <v>433</v>
      </c>
      <c r="AC1985" s="1" t="s">
        <v>37</v>
      </c>
    </row>
    <row r="1986" spans="1:29" x14ac:dyDescent="0.25">
      <c r="A1986" s="1" t="s">
        <v>33</v>
      </c>
      <c r="B1986" s="1" t="s">
        <v>34</v>
      </c>
      <c r="C1986" s="2">
        <v>45867</v>
      </c>
      <c r="D1986" s="1" t="s">
        <v>238</v>
      </c>
      <c r="E1986" s="1" t="s">
        <v>239</v>
      </c>
      <c r="F1986" s="1" t="s">
        <v>37</v>
      </c>
      <c r="G1986" s="1" t="s">
        <v>431</v>
      </c>
      <c r="H1986" s="1" t="s">
        <v>432</v>
      </c>
      <c r="I1986" s="3">
        <v>0</v>
      </c>
      <c r="J1986" s="3">
        <v>33333</v>
      </c>
      <c r="K1986" s="1" t="s">
        <v>40</v>
      </c>
      <c r="L1986" s="1" t="s">
        <v>573</v>
      </c>
      <c r="M1986" s="1" t="s">
        <v>574</v>
      </c>
      <c r="N1986" s="1" t="s">
        <v>37</v>
      </c>
      <c r="O1986" s="1" t="s">
        <v>43</v>
      </c>
      <c r="P1986" s="1" t="s">
        <v>43</v>
      </c>
      <c r="Q1986" s="1" t="s">
        <v>43</v>
      </c>
      <c r="R1986" s="3">
        <v>0</v>
      </c>
      <c r="S1986" s="1" t="s">
        <v>44</v>
      </c>
      <c r="T1986" s="1" t="s">
        <v>45</v>
      </c>
      <c r="U1986" s="1" t="s">
        <v>431</v>
      </c>
      <c r="V1986" s="1" t="s">
        <v>46</v>
      </c>
      <c r="W1986" s="1" t="s">
        <v>81</v>
      </c>
      <c r="X1986" s="1" t="s">
        <v>433</v>
      </c>
      <c r="Y1986" s="1" t="s">
        <v>245</v>
      </c>
      <c r="Z1986" s="1" t="s">
        <v>219</v>
      </c>
      <c r="AA1986" s="1" t="s">
        <v>51</v>
      </c>
      <c r="AB1986" s="1" t="s">
        <v>433</v>
      </c>
      <c r="AC1986" s="1" t="s">
        <v>37</v>
      </c>
    </row>
    <row r="1987" spans="1:29" x14ac:dyDescent="0.25">
      <c r="A1987" s="1" t="s">
        <v>33</v>
      </c>
      <c r="B1987" s="1" t="s">
        <v>34</v>
      </c>
      <c r="C1987" s="2">
        <v>45867</v>
      </c>
      <c r="D1987" s="1" t="s">
        <v>238</v>
      </c>
      <c r="E1987" s="1" t="s">
        <v>239</v>
      </c>
      <c r="F1987" s="1" t="s">
        <v>37</v>
      </c>
      <c r="G1987" s="1" t="s">
        <v>431</v>
      </c>
      <c r="H1987" s="1" t="s">
        <v>432</v>
      </c>
      <c r="I1987" s="3">
        <v>108132</v>
      </c>
      <c r="J1987" s="3">
        <v>0</v>
      </c>
      <c r="K1987" s="1" t="s">
        <v>40</v>
      </c>
      <c r="L1987" s="1" t="s">
        <v>41</v>
      </c>
      <c r="M1987" s="1" t="s">
        <v>42</v>
      </c>
      <c r="N1987" s="1" t="s">
        <v>37</v>
      </c>
      <c r="O1987" s="1" t="s">
        <v>43</v>
      </c>
      <c r="P1987" s="1" t="s">
        <v>43</v>
      </c>
      <c r="Q1987" s="1" t="s">
        <v>43</v>
      </c>
      <c r="R1987" s="3">
        <v>0</v>
      </c>
      <c r="S1987" s="1" t="s">
        <v>44</v>
      </c>
      <c r="T1987" s="1" t="s">
        <v>45</v>
      </c>
      <c r="U1987" s="1" t="s">
        <v>431</v>
      </c>
      <c r="V1987" s="1" t="s">
        <v>46</v>
      </c>
      <c r="W1987" s="1" t="s">
        <v>81</v>
      </c>
      <c r="X1987" s="1" t="s">
        <v>433</v>
      </c>
      <c r="Y1987" s="1" t="s">
        <v>245</v>
      </c>
      <c r="Z1987" s="1" t="s">
        <v>219</v>
      </c>
      <c r="AA1987" s="1" t="s">
        <v>51</v>
      </c>
      <c r="AB1987" s="1" t="s">
        <v>433</v>
      </c>
      <c r="AC1987" s="1" t="s">
        <v>37</v>
      </c>
    </row>
    <row r="1988" spans="1:29" x14ac:dyDescent="0.25">
      <c r="A1988" s="1" t="s">
        <v>33</v>
      </c>
      <c r="B1988" s="1" t="s">
        <v>34</v>
      </c>
      <c r="C1988" s="2">
        <v>45867</v>
      </c>
      <c r="D1988" s="1" t="s">
        <v>238</v>
      </c>
      <c r="E1988" s="1" t="s">
        <v>239</v>
      </c>
      <c r="F1988" s="1" t="s">
        <v>37</v>
      </c>
      <c r="G1988" s="1" t="s">
        <v>431</v>
      </c>
      <c r="H1988" s="1" t="s">
        <v>432</v>
      </c>
      <c r="I1988" s="3">
        <v>0</v>
      </c>
      <c r="J1988" s="3">
        <v>108132</v>
      </c>
      <c r="K1988" s="1" t="s">
        <v>40</v>
      </c>
      <c r="L1988" s="1" t="s">
        <v>575</v>
      </c>
      <c r="M1988" s="1" t="s">
        <v>576</v>
      </c>
      <c r="N1988" s="1" t="s">
        <v>37</v>
      </c>
      <c r="O1988" s="1" t="s">
        <v>43</v>
      </c>
      <c r="P1988" s="1" t="s">
        <v>43</v>
      </c>
      <c r="Q1988" s="1" t="s">
        <v>43</v>
      </c>
      <c r="R1988" s="3">
        <v>0</v>
      </c>
      <c r="S1988" s="1" t="s">
        <v>44</v>
      </c>
      <c r="T1988" s="1" t="s">
        <v>45</v>
      </c>
      <c r="U1988" s="1" t="s">
        <v>431</v>
      </c>
      <c r="V1988" s="1" t="s">
        <v>46</v>
      </c>
      <c r="W1988" s="1" t="s">
        <v>81</v>
      </c>
      <c r="X1988" s="1" t="s">
        <v>433</v>
      </c>
      <c r="Y1988" s="1" t="s">
        <v>245</v>
      </c>
      <c r="Z1988" s="1" t="s">
        <v>219</v>
      </c>
      <c r="AA1988" s="1" t="s">
        <v>51</v>
      </c>
      <c r="AB1988" s="1" t="s">
        <v>433</v>
      </c>
      <c r="AC1988" s="1" t="s">
        <v>37</v>
      </c>
    </row>
    <row r="1989" spans="1:29" x14ac:dyDescent="0.25">
      <c r="A1989" s="1" t="s">
        <v>33</v>
      </c>
      <c r="B1989" s="1" t="s">
        <v>34</v>
      </c>
      <c r="C1989" s="2">
        <v>45867</v>
      </c>
      <c r="D1989" s="1" t="s">
        <v>238</v>
      </c>
      <c r="E1989" s="1" t="s">
        <v>239</v>
      </c>
      <c r="F1989" s="1" t="s">
        <v>37</v>
      </c>
      <c r="G1989" s="1" t="s">
        <v>431</v>
      </c>
      <c r="H1989" s="1" t="s">
        <v>432</v>
      </c>
      <c r="I1989" s="3">
        <v>99888</v>
      </c>
      <c r="J1989" s="3">
        <v>0</v>
      </c>
      <c r="K1989" s="1" t="s">
        <v>40</v>
      </c>
      <c r="L1989" s="1" t="s">
        <v>54</v>
      </c>
      <c r="M1989" s="1" t="s">
        <v>55</v>
      </c>
      <c r="N1989" s="1" t="s">
        <v>37</v>
      </c>
      <c r="O1989" s="1" t="s">
        <v>43</v>
      </c>
      <c r="P1989" s="1" t="s">
        <v>43</v>
      </c>
      <c r="Q1989" s="1" t="s">
        <v>43</v>
      </c>
      <c r="R1989" s="3">
        <v>0</v>
      </c>
      <c r="S1989" s="1" t="s">
        <v>44</v>
      </c>
      <c r="T1989" s="1" t="s">
        <v>45</v>
      </c>
      <c r="U1989" s="1" t="s">
        <v>431</v>
      </c>
      <c r="V1989" s="1" t="s">
        <v>46</v>
      </c>
      <c r="W1989" s="1" t="s">
        <v>81</v>
      </c>
      <c r="X1989" s="1" t="s">
        <v>433</v>
      </c>
      <c r="Y1989" s="1" t="s">
        <v>245</v>
      </c>
      <c r="Z1989" s="1" t="s">
        <v>219</v>
      </c>
      <c r="AA1989" s="1" t="s">
        <v>51</v>
      </c>
      <c r="AB1989" s="1" t="s">
        <v>433</v>
      </c>
      <c r="AC1989" s="1" t="s">
        <v>37</v>
      </c>
    </row>
    <row r="1990" spans="1:29" x14ac:dyDescent="0.25">
      <c r="A1990" s="1" t="s">
        <v>33</v>
      </c>
      <c r="B1990" s="1" t="s">
        <v>34</v>
      </c>
      <c r="C1990" s="2">
        <v>45867</v>
      </c>
      <c r="D1990" s="1" t="s">
        <v>238</v>
      </c>
      <c r="E1990" s="1" t="s">
        <v>239</v>
      </c>
      <c r="F1990" s="1" t="s">
        <v>37</v>
      </c>
      <c r="G1990" s="1" t="s">
        <v>431</v>
      </c>
      <c r="H1990" s="1" t="s">
        <v>432</v>
      </c>
      <c r="I1990" s="3">
        <v>0</v>
      </c>
      <c r="J1990" s="3">
        <v>99888</v>
      </c>
      <c r="K1990" s="1" t="s">
        <v>40</v>
      </c>
      <c r="L1990" s="1" t="s">
        <v>541</v>
      </c>
      <c r="M1990" s="1" t="s">
        <v>542</v>
      </c>
      <c r="N1990" s="1" t="s">
        <v>37</v>
      </c>
      <c r="O1990" s="1" t="s">
        <v>43</v>
      </c>
      <c r="P1990" s="1" t="s">
        <v>43</v>
      </c>
      <c r="Q1990" s="1" t="s">
        <v>43</v>
      </c>
      <c r="R1990" s="3">
        <v>0</v>
      </c>
      <c r="S1990" s="1" t="s">
        <v>44</v>
      </c>
      <c r="T1990" s="1" t="s">
        <v>45</v>
      </c>
      <c r="U1990" s="1" t="s">
        <v>431</v>
      </c>
      <c r="V1990" s="1" t="s">
        <v>46</v>
      </c>
      <c r="W1990" s="1" t="s">
        <v>81</v>
      </c>
      <c r="X1990" s="1" t="s">
        <v>433</v>
      </c>
      <c r="Y1990" s="1" t="s">
        <v>245</v>
      </c>
      <c r="Z1990" s="1" t="s">
        <v>219</v>
      </c>
      <c r="AA1990" s="1" t="s">
        <v>51</v>
      </c>
      <c r="AB1990" s="1" t="s">
        <v>433</v>
      </c>
      <c r="AC1990" s="1" t="s">
        <v>37</v>
      </c>
    </row>
    <row r="1991" spans="1:29" x14ac:dyDescent="0.25">
      <c r="A1991" s="1" t="s">
        <v>33</v>
      </c>
      <c r="B1991" s="1" t="s">
        <v>34</v>
      </c>
      <c r="C1991" s="2">
        <v>45867</v>
      </c>
      <c r="D1991" s="1" t="s">
        <v>238</v>
      </c>
      <c r="E1991" s="1" t="s">
        <v>239</v>
      </c>
      <c r="F1991" s="1" t="s">
        <v>37</v>
      </c>
      <c r="G1991" s="1" t="s">
        <v>431</v>
      </c>
      <c r="H1991" s="1" t="s">
        <v>432</v>
      </c>
      <c r="I1991" s="3">
        <v>110301</v>
      </c>
      <c r="J1991" s="3">
        <v>0</v>
      </c>
      <c r="K1991" s="1" t="s">
        <v>40</v>
      </c>
      <c r="L1991" s="1" t="s">
        <v>54</v>
      </c>
      <c r="M1991" s="1" t="s">
        <v>55</v>
      </c>
      <c r="N1991" s="1" t="s">
        <v>37</v>
      </c>
      <c r="O1991" s="1" t="s">
        <v>43</v>
      </c>
      <c r="P1991" s="1" t="s">
        <v>43</v>
      </c>
      <c r="Q1991" s="1" t="s">
        <v>43</v>
      </c>
      <c r="R1991" s="3">
        <v>0</v>
      </c>
      <c r="S1991" s="1" t="s">
        <v>44</v>
      </c>
      <c r="T1991" s="1" t="s">
        <v>45</v>
      </c>
      <c r="U1991" s="1" t="s">
        <v>431</v>
      </c>
      <c r="V1991" s="1" t="s">
        <v>46</v>
      </c>
      <c r="W1991" s="1" t="s">
        <v>81</v>
      </c>
      <c r="X1991" s="1" t="s">
        <v>433</v>
      </c>
      <c r="Y1991" s="1" t="s">
        <v>245</v>
      </c>
      <c r="Z1991" s="1" t="s">
        <v>219</v>
      </c>
      <c r="AA1991" s="1" t="s">
        <v>51</v>
      </c>
      <c r="AB1991" s="1" t="s">
        <v>433</v>
      </c>
      <c r="AC1991" s="1" t="s">
        <v>37</v>
      </c>
    </row>
    <row r="1992" spans="1:29" x14ac:dyDescent="0.25">
      <c r="A1992" s="1" t="s">
        <v>33</v>
      </c>
      <c r="B1992" s="1" t="s">
        <v>34</v>
      </c>
      <c r="C1992" s="2">
        <v>45867</v>
      </c>
      <c r="D1992" s="1" t="s">
        <v>238</v>
      </c>
      <c r="E1992" s="1" t="s">
        <v>239</v>
      </c>
      <c r="F1992" s="1" t="s">
        <v>37</v>
      </c>
      <c r="G1992" s="1" t="s">
        <v>431</v>
      </c>
      <c r="H1992" s="1" t="s">
        <v>432</v>
      </c>
      <c r="I1992" s="3">
        <v>0</v>
      </c>
      <c r="J1992" s="3">
        <v>110301</v>
      </c>
      <c r="K1992" s="1" t="s">
        <v>40</v>
      </c>
      <c r="L1992" s="1" t="s">
        <v>121</v>
      </c>
      <c r="M1992" s="1" t="s">
        <v>122</v>
      </c>
      <c r="N1992" s="1" t="s">
        <v>37</v>
      </c>
      <c r="O1992" s="1" t="s">
        <v>43</v>
      </c>
      <c r="P1992" s="1" t="s">
        <v>43</v>
      </c>
      <c r="Q1992" s="1" t="s">
        <v>43</v>
      </c>
      <c r="R1992" s="3">
        <v>0</v>
      </c>
      <c r="S1992" s="1" t="s">
        <v>44</v>
      </c>
      <c r="T1992" s="1" t="s">
        <v>45</v>
      </c>
      <c r="U1992" s="1" t="s">
        <v>431</v>
      </c>
      <c r="V1992" s="1" t="s">
        <v>46</v>
      </c>
      <c r="W1992" s="1" t="s">
        <v>81</v>
      </c>
      <c r="X1992" s="1" t="s">
        <v>433</v>
      </c>
      <c r="Y1992" s="1" t="s">
        <v>245</v>
      </c>
      <c r="Z1992" s="1" t="s">
        <v>219</v>
      </c>
      <c r="AA1992" s="1" t="s">
        <v>51</v>
      </c>
      <c r="AB1992" s="1" t="s">
        <v>433</v>
      </c>
      <c r="AC1992" s="1" t="s">
        <v>37</v>
      </c>
    </row>
    <row r="1993" spans="1:29" x14ac:dyDescent="0.25">
      <c r="A1993" s="1" t="s">
        <v>33</v>
      </c>
      <c r="B1993" s="1" t="s">
        <v>34</v>
      </c>
      <c r="C1993" s="2">
        <v>45867</v>
      </c>
      <c r="D1993" s="1" t="s">
        <v>238</v>
      </c>
      <c r="E1993" s="1" t="s">
        <v>239</v>
      </c>
      <c r="F1993" s="1" t="s">
        <v>37</v>
      </c>
      <c r="G1993" s="1" t="s">
        <v>431</v>
      </c>
      <c r="H1993" s="1" t="s">
        <v>432</v>
      </c>
      <c r="I1993" s="3">
        <v>1000000</v>
      </c>
      <c r="J1993" s="3">
        <v>0</v>
      </c>
      <c r="K1993" s="1" t="s">
        <v>40</v>
      </c>
      <c r="L1993" s="1" t="s">
        <v>214</v>
      </c>
      <c r="M1993" s="1" t="s">
        <v>215</v>
      </c>
      <c r="N1993" s="1" t="s">
        <v>37</v>
      </c>
      <c r="O1993" s="1" t="s">
        <v>43</v>
      </c>
      <c r="P1993" s="1" t="s">
        <v>43</v>
      </c>
      <c r="Q1993" s="1" t="s">
        <v>43</v>
      </c>
      <c r="R1993" s="3">
        <v>0</v>
      </c>
      <c r="S1993" s="1" t="s">
        <v>44</v>
      </c>
      <c r="T1993" s="1" t="s">
        <v>45</v>
      </c>
      <c r="U1993" s="1" t="s">
        <v>431</v>
      </c>
      <c r="V1993" s="1" t="s">
        <v>46</v>
      </c>
      <c r="W1993" s="1" t="s">
        <v>81</v>
      </c>
      <c r="X1993" s="1" t="s">
        <v>433</v>
      </c>
      <c r="Y1993" s="1" t="s">
        <v>245</v>
      </c>
      <c r="Z1993" s="1" t="s">
        <v>219</v>
      </c>
      <c r="AA1993" s="1" t="s">
        <v>51</v>
      </c>
      <c r="AB1993" s="1" t="s">
        <v>433</v>
      </c>
      <c r="AC1993" s="1" t="s">
        <v>37</v>
      </c>
    </row>
    <row r="1994" spans="1:29" x14ac:dyDescent="0.25">
      <c r="A1994" s="1" t="s">
        <v>33</v>
      </c>
      <c r="B1994" s="1" t="s">
        <v>34</v>
      </c>
      <c r="C1994" s="2">
        <v>45867</v>
      </c>
      <c r="D1994" s="1" t="s">
        <v>238</v>
      </c>
      <c r="E1994" s="1" t="s">
        <v>239</v>
      </c>
      <c r="F1994" s="1" t="s">
        <v>37</v>
      </c>
      <c r="G1994" s="1" t="s">
        <v>431</v>
      </c>
      <c r="H1994" s="1" t="s">
        <v>432</v>
      </c>
      <c r="I1994" s="3">
        <v>0</v>
      </c>
      <c r="J1994" s="3">
        <v>1000000</v>
      </c>
      <c r="K1994" s="1" t="s">
        <v>40</v>
      </c>
      <c r="L1994" s="1" t="s">
        <v>416</v>
      </c>
      <c r="M1994" s="1" t="s">
        <v>417</v>
      </c>
      <c r="N1994" s="1" t="s">
        <v>37</v>
      </c>
      <c r="O1994" s="1" t="s">
        <v>43</v>
      </c>
      <c r="P1994" s="1" t="s">
        <v>43</v>
      </c>
      <c r="Q1994" s="1" t="s">
        <v>43</v>
      </c>
      <c r="R1994" s="3">
        <v>0</v>
      </c>
      <c r="S1994" s="1" t="s">
        <v>44</v>
      </c>
      <c r="T1994" s="1" t="s">
        <v>45</v>
      </c>
      <c r="U1994" s="1" t="s">
        <v>431</v>
      </c>
      <c r="V1994" s="1" t="s">
        <v>46</v>
      </c>
      <c r="W1994" s="1" t="s">
        <v>81</v>
      </c>
      <c r="X1994" s="1" t="s">
        <v>433</v>
      </c>
      <c r="Y1994" s="1" t="s">
        <v>245</v>
      </c>
      <c r="Z1994" s="1" t="s">
        <v>219</v>
      </c>
      <c r="AA1994" s="1" t="s">
        <v>51</v>
      </c>
      <c r="AB1994" s="1" t="s">
        <v>433</v>
      </c>
      <c r="AC1994" s="1" t="s">
        <v>37</v>
      </c>
    </row>
    <row r="1995" spans="1:29" x14ac:dyDescent="0.25">
      <c r="A1995" s="1" t="s">
        <v>33</v>
      </c>
      <c r="B1995" s="1" t="s">
        <v>34</v>
      </c>
      <c r="C1995" s="2">
        <v>45867</v>
      </c>
      <c r="D1995" s="1" t="s">
        <v>238</v>
      </c>
      <c r="E1995" s="1" t="s">
        <v>239</v>
      </c>
      <c r="F1995" s="1" t="s">
        <v>37</v>
      </c>
      <c r="G1995" s="1" t="s">
        <v>431</v>
      </c>
      <c r="H1995" s="1" t="s">
        <v>432</v>
      </c>
      <c r="I1995" s="3">
        <v>42029</v>
      </c>
      <c r="J1995" s="3">
        <v>0</v>
      </c>
      <c r="K1995" s="1" t="s">
        <v>40</v>
      </c>
      <c r="L1995" s="1" t="s">
        <v>41</v>
      </c>
      <c r="M1995" s="1" t="s">
        <v>42</v>
      </c>
      <c r="N1995" s="1" t="s">
        <v>37</v>
      </c>
      <c r="O1995" s="1" t="s">
        <v>43</v>
      </c>
      <c r="P1995" s="1" t="s">
        <v>43</v>
      </c>
      <c r="Q1995" s="1" t="s">
        <v>43</v>
      </c>
      <c r="R1995" s="3">
        <v>0</v>
      </c>
      <c r="S1995" s="1" t="s">
        <v>44</v>
      </c>
      <c r="T1995" s="1" t="s">
        <v>45</v>
      </c>
      <c r="U1995" s="1" t="s">
        <v>431</v>
      </c>
      <c r="V1995" s="1" t="s">
        <v>46</v>
      </c>
      <c r="W1995" s="1" t="s">
        <v>81</v>
      </c>
      <c r="X1995" s="1" t="s">
        <v>433</v>
      </c>
      <c r="Y1995" s="1" t="s">
        <v>245</v>
      </c>
      <c r="Z1995" s="1" t="s">
        <v>219</v>
      </c>
      <c r="AA1995" s="1" t="s">
        <v>51</v>
      </c>
      <c r="AB1995" s="1" t="s">
        <v>433</v>
      </c>
      <c r="AC1995" s="1" t="s">
        <v>37</v>
      </c>
    </row>
    <row r="1996" spans="1:29" x14ac:dyDescent="0.25">
      <c r="A1996" s="1" t="s">
        <v>33</v>
      </c>
      <c r="B1996" s="1" t="s">
        <v>34</v>
      </c>
      <c r="C1996" s="2">
        <v>45867</v>
      </c>
      <c r="D1996" s="1" t="s">
        <v>238</v>
      </c>
      <c r="E1996" s="1" t="s">
        <v>239</v>
      </c>
      <c r="F1996" s="1" t="s">
        <v>37</v>
      </c>
      <c r="G1996" s="1" t="s">
        <v>431</v>
      </c>
      <c r="H1996" s="1" t="s">
        <v>432</v>
      </c>
      <c r="I1996" s="3">
        <v>0</v>
      </c>
      <c r="J1996" s="3">
        <v>42029</v>
      </c>
      <c r="K1996" s="1" t="s">
        <v>40</v>
      </c>
      <c r="L1996" s="1" t="s">
        <v>123</v>
      </c>
      <c r="M1996" s="1" t="s">
        <v>124</v>
      </c>
      <c r="N1996" s="1" t="s">
        <v>37</v>
      </c>
      <c r="O1996" s="1" t="s">
        <v>43</v>
      </c>
      <c r="P1996" s="1" t="s">
        <v>43</v>
      </c>
      <c r="Q1996" s="1" t="s">
        <v>43</v>
      </c>
      <c r="R1996" s="3">
        <v>0</v>
      </c>
      <c r="S1996" s="1" t="s">
        <v>44</v>
      </c>
      <c r="T1996" s="1" t="s">
        <v>45</v>
      </c>
      <c r="U1996" s="1" t="s">
        <v>431</v>
      </c>
      <c r="V1996" s="1" t="s">
        <v>46</v>
      </c>
      <c r="W1996" s="1" t="s">
        <v>81</v>
      </c>
      <c r="X1996" s="1" t="s">
        <v>433</v>
      </c>
      <c r="Y1996" s="1" t="s">
        <v>245</v>
      </c>
      <c r="Z1996" s="1" t="s">
        <v>219</v>
      </c>
      <c r="AA1996" s="1" t="s">
        <v>51</v>
      </c>
      <c r="AB1996" s="1" t="s">
        <v>433</v>
      </c>
      <c r="AC1996" s="1" t="s">
        <v>37</v>
      </c>
    </row>
    <row r="1997" spans="1:29" x14ac:dyDescent="0.25">
      <c r="A1997" s="1" t="s">
        <v>33</v>
      </c>
      <c r="B1997" s="1" t="s">
        <v>34</v>
      </c>
      <c r="C1997" s="2">
        <v>45867</v>
      </c>
      <c r="D1997" s="1" t="s">
        <v>238</v>
      </c>
      <c r="E1997" s="1" t="s">
        <v>239</v>
      </c>
      <c r="F1997" s="1" t="s">
        <v>37</v>
      </c>
      <c r="G1997" s="1" t="s">
        <v>431</v>
      </c>
      <c r="H1997" s="1" t="s">
        <v>432</v>
      </c>
      <c r="I1997" s="3">
        <v>509939</v>
      </c>
      <c r="J1997" s="3">
        <v>0</v>
      </c>
      <c r="K1997" s="1" t="s">
        <v>40</v>
      </c>
      <c r="L1997" s="1" t="s">
        <v>41</v>
      </c>
      <c r="M1997" s="1" t="s">
        <v>42</v>
      </c>
      <c r="N1997" s="1" t="s">
        <v>37</v>
      </c>
      <c r="O1997" s="1" t="s">
        <v>43</v>
      </c>
      <c r="P1997" s="1" t="s">
        <v>43</v>
      </c>
      <c r="Q1997" s="1" t="s">
        <v>43</v>
      </c>
      <c r="R1997" s="3">
        <v>0</v>
      </c>
      <c r="S1997" s="1" t="s">
        <v>44</v>
      </c>
      <c r="T1997" s="1" t="s">
        <v>45</v>
      </c>
      <c r="U1997" s="1" t="s">
        <v>431</v>
      </c>
      <c r="V1997" s="1" t="s">
        <v>46</v>
      </c>
      <c r="W1997" s="1" t="s">
        <v>81</v>
      </c>
      <c r="X1997" s="1" t="s">
        <v>433</v>
      </c>
      <c r="Y1997" s="1" t="s">
        <v>245</v>
      </c>
      <c r="Z1997" s="1" t="s">
        <v>219</v>
      </c>
      <c r="AA1997" s="1" t="s">
        <v>51</v>
      </c>
      <c r="AB1997" s="1" t="s">
        <v>433</v>
      </c>
      <c r="AC1997" s="1" t="s">
        <v>37</v>
      </c>
    </row>
    <row r="1998" spans="1:29" x14ac:dyDescent="0.25">
      <c r="A1998" s="1" t="s">
        <v>33</v>
      </c>
      <c r="B1998" s="1" t="s">
        <v>34</v>
      </c>
      <c r="C1998" s="2">
        <v>45867</v>
      </c>
      <c r="D1998" s="1" t="s">
        <v>238</v>
      </c>
      <c r="E1998" s="1" t="s">
        <v>239</v>
      </c>
      <c r="F1998" s="1" t="s">
        <v>37</v>
      </c>
      <c r="G1998" s="1" t="s">
        <v>431</v>
      </c>
      <c r="H1998" s="1" t="s">
        <v>432</v>
      </c>
      <c r="I1998" s="3">
        <v>0</v>
      </c>
      <c r="J1998" s="3">
        <v>509939</v>
      </c>
      <c r="K1998" s="1" t="s">
        <v>40</v>
      </c>
      <c r="L1998" s="1" t="s">
        <v>577</v>
      </c>
      <c r="M1998" s="1" t="s">
        <v>578</v>
      </c>
      <c r="N1998" s="1" t="s">
        <v>37</v>
      </c>
      <c r="O1998" s="1" t="s">
        <v>43</v>
      </c>
      <c r="P1998" s="1" t="s">
        <v>43</v>
      </c>
      <c r="Q1998" s="1" t="s">
        <v>43</v>
      </c>
      <c r="R1998" s="3">
        <v>0</v>
      </c>
      <c r="S1998" s="1" t="s">
        <v>44</v>
      </c>
      <c r="T1998" s="1" t="s">
        <v>45</v>
      </c>
      <c r="U1998" s="1" t="s">
        <v>431</v>
      </c>
      <c r="V1998" s="1" t="s">
        <v>46</v>
      </c>
      <c r="W1998" s="1" t="s">
        <v>81</v>
      </c>
      <c r="X1998" s="1" t="s">
        <v>433</v>
      </c>
      <c r="Y1998" s="1" t="s">
        <v>245</v>
      </c>
      <c r="Z1998" s="1" t="s">
        <v>219</v>
      </c>
      <c r="AA1998" s="1" t="s">
        <v>51</v>
      </c>
      <c r="AB1998" s="1" t="s">
        <v>433</v>
      </c>
      <c r="AC1998" s="1" t="s">
        <v>37</v>
      </c>
    </row>
    <row r="1999" spans="1:29" x14ac:dyDescent="0.25">
      <c r="A1999" s="1" t="s">
        <v>33</v>
      </c>
      <c r="B1999" s="1" t="s">
        <v>34</v>
      </c>
      <c r="C1999" s="2">
        <v>45867</v>
      </c>
      <c r="D1999" s="1" t="s">
        <v>238</v>
      </c>
      <c r="E1999" s="1" t="s">
        <v>239</v>
      </c>
      <c r="F1999" s="1" t="s">
        <v>37</v>
      </c>
      <c r="G1999" s="1" t="s">
        <v>431</v>
      </c>
      <c r="H1999" s="1" t="s">
        <v>432</v>
      </c>
      <c r="I1999" s="3">
        <v>73609</v>
      </c>
      <c r="J1999" s="3">
        <v>0</v>
      </c>
      <c r="K1999" s="1" t="s">
        <v>40</v>
      </c>
      <c r="L1999" s="1" t="s">
        <v>41</v>
      </c>
      <c r="M1999" s="1" t="s">
        <v>42</v>
      </c>
      <c r="N1999" s="1" t="s">
        <v>37</v>
      </c>
      <c r="O1999" s="1" t="s">
        <v>43</v>
      </c>
      <c r="P1999" s="1" t="s">
        <v>43</v>
      </c>
      <c r="Q1999" s="1" t="s">
        <v>43</v>
      </c>
      <c r="R1999" s="3">
        <v>0</v>
      </c>
      <c r="S1999" s="1" t="s">
        <v>44</v>
      </c>
      <c r="T1999" s="1" t="s">
        <v>45</v>
      </c>
      <c r="U1999" s="1" t="s">
        <v>431</v>
      </c>
      <c r="V1999" s="1" t="s">
        <v>46</v>
      </c>
      <c r="W1999" s="1" t="s">
        <v>81</v>
      </c>
      <c r="X1999" s="1" t="s">
        <v>433</v>
      </c>
      <c r="Y1999" s="1" t="s">
        <v>245</v>
      </c>
      <c r="Z1999" s="1" t="s">
        <v>219</v>
      </c>
      <c r="AA1999" s="1" t="s">
        <v>51</v>
      </c>
      <c r="AB1999" s="1" t="s">
        <v>433</v>
      </c>
      <c r="AC1999" s="1" t="s">
        <v>37</v>
      </c>
    </row>
    <row r="2000" spans="1:29" x14ac:dyDescent="0.25">
      <c r="A2000" s="1" t="s">
        <v>33</v>
      </c>
      <c r="B2000" s="1" t="s">
        <v>34</v>
      </c>
      <c r="C2000" s="2">
        <v>45867</v>
      </c>
      <c r="D2000" s="1" t="s">
        <v>238</v>
      </c>
      <c r="E2000" s="1" t="s">
        <v>239</v>
      </c>
      <c r="F2000" s="1" t="s">
        <v>37</v>
      </c>
      <c r="G2000" s="1" t="s">
        <v>431</v>
      </c>
      <c r="H2000" s="1" t="s">
        <v>432</v>
      </c>
      <c r="I2000" s="3">
        <v>0</v>
      </c>
      <c r="J2000" s="3">
        <v>73609</v>
      </c>
      <c r="K2000" s="1" t="s">
        <v>40</v>
      </c>
      <c r="L2000" s="1" t="s">
        <v>391</v>
      </c>
      <c r="M2000" s="1" t="s">
        <v>392</v>
      </c>
      <c r="N2000" s="1" t="s">
        <v>37</v>
      </c>
      <c r="O2000" s="1" t="s">
        <v>43</v>
      </c>
      <c r="P2000" s="1" t="s">
        <v>43</v>
      </c>
      <c r="Q2000" s="1" t="s">
        <v>43</v>
      </c>
      <c r="R2000" s="3">
        <v>0</v>
      </c>
      <c r="S2000" s="1" t="s">
        <v>44</v>
      </c>
      <c r="T2000" s="1" t="s">
        <v>45</v>
      </c>
      <c r="U2000" s="1" t="s">
        <v>431</v>
      </c>
      <c r="V2000" s="1" t="s">
        <v>46</v>
      </c>
      <c r="W2000" s="1" t="s">
        <v>81</v>
      </c>
      <c r="X2000" s="1" t="s">
        <v>433</v>
      </c>
      <c r="Y2000" s="1" t="s">
        <v>245</v>
      </c>
      <c r="Z2000" s="1" t="s">
        <v>219</v>
      </c>
      <c r="AA2000" s="1" t="s">
        <v>51</v>
      </c>
      <c r="AB2000" s="1" t="s">
        <v>433</v>
      </c>
      <c r="AC2000" s="1" t="s">
        <v>37</v>
      </c>
    </row>
    <row r="2001" spans="1:29" x14ac:dyDescent="0.25">
      <c r="A2001" s="1" t="s">
        <v>33</v>
      </c>
      <c r="B2001" s="1" t="s">
        <v>34</v>
      </c>
      <c r="C2001" s="2">
        <v>45867</v>
      </c>
      <c r="D2001" s="1" t="s">
        <v>238</v>
      </c>
      <c r="E2001" s="1" t="s">
        <v>239</v>
      </c>
      <c r="F2001" s="1" t="s">
        <v>37</v>
      </c>
      <c r="G2001" s="1" t="s">
        <v>431</v>
      </c>
      <c r="H2001" s="1" t="s">
        <v>432</v>
      </c>
      <c r="I2001" s="3">
        <v>1061408</v>
      </c>
      <c r="J2001" s="3">
        <v>0</v>
      </c>
      <c r="K2001" s="1" t="s">
        <v>40</v>
      </c>
      <c r="L2001" s="1" t="s">
        <v>62</v>
      </c>
      <c r="M2001" s="1" t="s">
        <v>63</v>
      </c>
      <c r="N2001" s="1" t="s">
        <v>37</v>
      </c>
      <c r="O2001" s="1" t="s">
        <v>43</v>
      </c>
      <c r="P2001" s="1" t="s">
        <v>43</v>
      </c>
      <c r="Q2001" s="1" t="s">
        <v>43</v>
      </c>
      <c r="R2001" s="3">
        <v>0</v>
      </c>
      <c r="S2001" s="1" t="s">
        <v>44</v>
      </c>
      <c r="T2001" s="1" t="s">
        <v>45</v>
      </c>
      <c r="U2001" s="1" t="s">
        <v>431</v>
      </c>
      <c r="V2001" s="1" t="s">
        <v>46</v>
      </c>
      <c r="W2001" s="1" t="s">
        <v>81</v>
      </c>
      <c r="X2001" s="1" t="s">
        <v>433</v>
      </c>
      <c r="Y2001" s="1" t="s">
        <v>245</v>
      </c>
      <c r="Z2001" s="1" t="s">
        <v>219</v>
      </c>
      <c r="AA2001" s="1" t="s">
        <v>51</v>
      </c>
      <c r="AB2001" s="1" t="s">
        <v>433</v>
      </c>
      <c r="AC2001" s="1" t="s">
        <v>37</v>
      </c>
    </row>
    <row r="2002" spans="1:29" x14ac:dyDescent="0.25">
      <c r="A2002" s="1" t="s">
        <v>33</v>
      </c>
      <c r="B2002" s="1" t="s">
        <v>34</v>
      </c>
      <c r="C2002" s="2">
        <v>45867</v>
      </c>
      <c r="D2002" s="1" t="s">
        <v>238</v>
      </c>
      <c r="E2002" s="1" t="s">
        <v>239</v>
      </c>
      <c r="F2002" s="1" t="s">
        <v>37</v>
      </c>
      <c r="G2002" s="1" t="s">
        <v>431</v>
      </c>
      <c r="H2002" s="1" t="s">
        <v>432</v>
      </c>
      <c r="I2002" s="3">
        <v>0</v>
      </c>
      <c r="J2002" s="3">
        <v>1061408</v>
      </c>
      <c r="K2002" s="1" t="s">
        <v>40</v>
      </c>
      <c r="L2002" s="1" t="s">
        <v>408</v>
      </c>
      <c r="M2002" s="1" t="s">
        <v>409</v>
      </c>
      <c r="N2002" s="1" t="s">
        <v>37</v>
      </c>
      <c r="O2002" s="1" t="s">
        <v>43</v>
      </c>
      <c r="P2002" s="1" t="s">
        <v>43</v>
      </c>
      <c r="Q2002" s="1" t="s">
        <v>43</v>
      </c>
      <c r="R2002" s="3">
        <v>0</v>
      </c>
      <c r="S2002" s="1" t="s">
        <v>44</v>
      </c>
      <c r="T2002" s="1" t="s">
        <v>45</v>
      </c>
      <c r="U2002" s="1" t="s">
        <v>431</v>
      </c>
      <c r="V2002" s="1" t="s">
        <v>46</v>
      </c>
      <c r="W2002" s="1" t="s">
        <v>81</v>
      </c>
      <c r="X2002" s="1" t="s">
        <v>433</v>
      </c>
      <c r="Y2002" s="1" t="s">
        <v>245</v>
      </c>
      <c r="Z2002" s="1" t="s">
        <v>219</v>
      </c>
      <c r="AA2002" s="1" t="s">
        <v>51</v>
      </c>
      <c r="AB2002" s="1" t="s">
        <v>433</v>
      </c>
      <c r="AC2002" s="1" t="s">
        <v>37</v>
      </c>
    </row>
    <row r="2003" spans="1:29" x14ac:dyDescent="0.25">
      <c r="A2003" s="1" t="s">
        <v>33</v>
      </c>
      <c r="B2003" s="1" t="s">
        <v>34</v>
      </c>
      <c r="C2003" s="2">
        <v>45867</v>
      </c>
      <c r="D2003" s="1" t="s">
        <v>238</v>
      </c>
      <c r="E2003" s="1" t="s">
        <v>239</v>
      </c>
      <c r="F2003" s="1" t="s">
        <v>37</v>
      </c>
      <c r="G2003" s="1" t="s">
        <v>431</v>
      </c>
      <c r="H2003" s="1" t="s">
        <v>432</v>
      </c>
      <c r="I2003" s="3">
        <v>166666</v>
      </c>
      <c r="J2003" s="3">
        <v>0</v>
      </c>
      <c r="K2003" s="1" t="s">
        <v>40</v>
      </c>
      <c r="L2003" s="1" t="s">
        <v>444</v>
      </c>
      <c r="M2003" s="1" t="s">
        <v>445</v>
      </c>
      <c r="N2003" s="1" t="s">
        <v>37</v>
      </c>
      <c r="O2003" s="1" t="s">
        <v>43</v>
      </c>
      <c r="P2003" s="1" t="s">
        <v>43</v>
      </c>
      <c r="Q2003" s="1" t="s">
        <v>43</v>
      </c>
      <c r="R2003" s="3">
        <v>0</v>
      </c>
      <c r="S2003" s="1" t="s">
        <v>44</v>
      </c>
      <c r="T2003" s="1" t="s">
        <v>45</v>
      </c>
      <c r="U2003" s="1" t="s">
        <v>431</v>
      </c>
      <c r="V2003" s="1" t="s">
        <v>46</v>
      </c>
      <c r="W2003" s="1" t="s">
        <v>81</v>
      </c>
      <c r="X2003" s="1" t="s">
        <v>433</v>
      </c>
      <c r="Y2003" s="1" t="s">
        <v>245</v>
      </c>
      <c r="Z2003" s="1" t="s">
        <v>219</v>
      </c>
      <c r="AA2003" s="1" t="s">
        <v>51</v>
      </c>
      <c r="AB2003" s="1" t="s">
        <v>433</v>
      </c>
      <c r="AC2003" s="1" t="s">
        <v>37</v>
      </c>
    </row>
    <row r="2004" spans="1:29" x14ac:dyDescent="0.25">
      <c r="A2004" s="1" t="s">
        <v>33</v>
      </c>
      <c r="B2004" s="1" t="s">
        <v>34</v>
      </c>
      <c r="C2004" s="2">
        <v>45867</v>
      </c>
      <c r="D2004" s="1" t="s">
        <v>238</v>
      </c>
      <c r="E2004" s="1" t="s">
        <v>239</v>
      </c>
      <c r="F2004" s="1" t="s">
        <v>37</v>
      </c>
      <c r="G2004" s="1" t="s">
        <v>431</v>
      </c>
      <c r="H2004" s="1" t="s">
        <v>432</v>
      </c>
      <c r="I2004" s="3">
        <v>0</v>
      </c>
      <c r="J2004" s="3">
        <v>166666</v>
      </c>
      <c r="K2004" s="1" t="s">
        <v>40</v>
      </c>
      <c r="L2004" s="1" t="s">
        <v>125</v>
      </c>
      <c r="M2004" s="1" t="s">
        <v>126</v>
      </c>
      <c r="N2004" s="1" t="s">
        <v>37</v>
      </c>
      <c r="O2004" s="1" t="s">
        <v>43</v>
      </c>
      <c r="P2004" s="1" t="s">
        <v>43</v>
      </c>
      <c r="Q2004" s="1" t="s">
        <v>43</v>
      </c>
      <c r="R2004" s="3">
        <v>0</v>
      </c>
      <c r="S2004" s="1" t="s">
        <v>44</v>
      </c>
      <c r="T2004" s="1" t="s">
        <v>45</v>
      </c>
      <c r="U2004" s="1" t="s">
        <v>431</v>
      </c>
      <c r="V2004" s="1" t="s">
        <v>46</v>
      </c>
      <c r="W2004" s="1" t="s">
        <v>81</v>
      </c>
      <c r="X2004" s="1" t="s">
        <v>433</v>
      </c>
      <c r="Y2004" s="1" t="s">
        <v>245</v>
      </c>
      <c r="Z2004" s="1" t="s">
        <v>219</v>
      </c>
      <c r="AA2004" s="1" t="s">
        <v>51</v>
      </c>
      <c r="AB2004" s="1" t="s">
        <v>433</v>
      </c>
      <c r="AC2004" s="1" t="s">
        <v>37</v>
      </c>
    </row>
    <row r="2005" spans="1:29" x14ac:dyDescent="0.25">
      <c r="A2005" s="1" t="s">
        <v>33</v>
      </c>
      <c r="B2005" s="1" t="s">
        <v>34</v>
      </c>
      <c r="C2005" s="2">
        <v>45867</v>
      </c>
      <c r="D2005" s="1" t="s">
        <v>238</v>
      </c>
      <c r="E2005" s="1" t="s">
        <v>239</v>
      </c>
      <c r="F2005" s="1" t="s">
        <v>37</v>
      </c>
      <c r="G2005" s="1" t="s">
        <v>431</v>
      </c>
      <c r="H2005" s="1" t="s">
        <v>432</v>
      </c>
      <c r="I2005" s="3">
        <v>205908</v>
      </c>
      <c r="J2005" s="3">
        <v>0</v>
      </c>
      <c r="K2005" s="1" t="s">
        <v>40</v>
      </c>
      <c r="L2005" s="1" t="s">
        <v>41</v>
      </c>
      <c r="M2005" s="1" t="s">
        <v>42</v>
      </c>
      <c r="N2005" s="1" t="s">
        <v>37</v>
      </c>
      <c r="O2005" s="1" t="s">
        <v>43</v>
      </c>
      <c r="P2005" s="1" t="s">
        <v>43</v>
      </c>
      <c r="Q2005" s="1" t="s">
        <v>43</v>
      </c>
      <c r="R2005" s="3">
        <v>0</v>
      </c>
      <c r="S2005" s="1" t="s">
        <v>44</v>
      </c>
      <c r="T2005" s="1" t="s">
        <v>45</v>
      </c>
      <c r="U2005" s="1" t="s">
        <v>431</v>
      </c>
      <c r="V2005" s="1" t="s">
        <v>46</v>
      </c>
      <c r="W2005" s="1" t="s">
        <v>81</v>
      </c>
      <c r="X2005" s="1" t="s">
        <v>433</v>
      </c>
      <c r="Y2005" s="1" t="s">
        <v>245</v>
      </c>
      <c r="Z2005" s="1" t="s">
        <v>219</v>
      </c>
      <c r="AA2005" s="1" t="s">
        <v>51</v>
      </c>
      <c r="AB2005" s="1" t="s">
        <v>433</v>
      </c>
      <c r="AC2005" s="1" t="s">
        <v>37</v>
      </c>
    </row>
    <row r="2006" spans="1:29" x14ac:dyDescent="0.25">
      <c r="A2006" s="1" t="s">
        <v>33</v>
      </c>
      <c r="B2006" s="1" t="s">
        <v>34</v>
      </c>
      <c r="C2006" s="2">
        <v>45867</v>
      </c>
      <c r="D2006" s="1" t="s">
        <v>238</v>
      </c>
      <c r="E2006" s="1" t="s">
        <v>239</v>
      </c>
      <c r="F2006" s="1" t="s">
        <v>37</v>
      </c>
      <c r="G2006" s="1" t="s">
        <v>431</v>
      </c>
      <c r="H2006" s="1" t="s">
        <v>432</v>
      </c>
      <c r="I2006" s="3">
        <v>0</v>
      </c>
      <c r="J2006" s="3">
        <v>205908</v>
      </c>
      <c r="K2006" s="1" t="s">
        <v>40</v>
      </c>
      <c r="L2006" s="1" t="s">
        <v>579</v>
      </c>
      <c r="M2006" s="1" t="s">
        <v>580</v>
      </c>
      <c r="N2006" s="1" t="s">
        <v>37</v>
      </c>
      <c r="O2006" s="1" t="s">
        <v>43</v>
      </c>
      <c r="P2006" s="1" t="s">
        <v>43</v>
      </c>
      <c r="Q2006" s="1" t="s">
        <v>43</v>
      </c>
      <c r="R2006" s="3">
        <v>0</v>
      </c>
      <c r="S2006" s="1" t="s">
        <v>44</v>
      </c>
      <c r="T2006" s="1" t="s">
        <v>45</v>
      </c>
      <c r="U2006" s="1" t="s">
        <v>431</v>
      </c>
      <c r="V2006" s="1" t="s">
        <v>46</v>
      </c>
      <c r="W2006" s="1" t="s">
        <v>81</v>
      </c>
      <c r="X2006" s="1" t="s">
        <v>433</v>
      </c>
      <c r="Y2006" s="1" t="s">
        <v>245</v>
      </c>
      <c r="Z2006" s="1" t="s">
        <v>219</v>
      </c>
      <c r="AA2006" s="1" t="s">
        <v>51</v>
      </c>
      <c r="AB2006" s="1" t="s">
        <v>433</v>
      </c>
      <c r="AC2006" s="1" t="s">
        <v>37</v>
      </c>
    </row>
    <row r="2007" spans="1:29" x14ac:dyDescent="0.25">
      <c r="A2007" s="1" t="s">
        <v>33</v>
      </c>
      <c r="B2007" s="1" t="s">
        <v>34</v>
      </c>
      <c r="C2007" s="2">
        <v>45867</v>
      </c>
      <c r="D2007" s="1" t="s">
        <v>238</v>
      </c>
      <c r="E2007" s="1" t="s">
        <v>239</v>
      </c>
      <c r="F2007" s="1" t="s">
        <v>37</v>
      </c>
      <c r="G2007" s="1" t="s">
        <v>431</v>
      </c>
      <c r="H2007" s="1" t="s">
        <v>432</v>
      </c>
      <c r="I2007" s="3">
        <v>433334</v>
      </c>
      <c r="J2007" s="3">
        <v>0</v>
      </c>
      <c r="K2007" s="1" t="s">
        <v>40</v>
      </c>
      <c r="L2007" s="1" t="s">
        <v>581</v>
      </c>
      <c r="M2007" s="1" t="s">
        <v>582</v>
      </c>
      <c r="N2007" s="1" t="s">
        <v>37</v>
      </c>
      <c r="O2007" s="1" t="s">
        <v>43</v>
      </c>
      <c r="P2007" s="1" t="s">
        <v>43</v>
      </c>
      <c r="Q2007" s="1" t="s">
        <v>43</v>
      </c>
      <c r="R2007" s="3">
        <v>0</v>
      </c>
      <c r="S2007" s="1" t="s">
        <v>44</v>
      </c>
      <c r="T2007" s="1" t="s">
        <v>45</v>
      </c>
      <c r="U2007" s="1" t="s">
        <v>431</v>
      </c>
      <c r="V2007" s="1" t="s">
        <v>46</v>
      </c>
      <c r="W2007" s="1" t="s">
        <v>81</v>
      </c>
      <c r="X2007" s="1" t="s">
        <v>433</v>
      </c>
      <c r="Y2007" s="1" t="s">
        <v>245</v>
      </c>
      <c r="Z2007" s="1" t="s">
        <v>219</v>
      </c>
      <c r="AA2007" s="1" t="s">
        <v>51</v>
      </c>
      <c r="AB2007" s="1" t="s">
        <v>433</v>
      </c>
      <c r="AC2007" s="1" t="s">
        <v>37</v>
      </c>
    </row>
    <row r="2008" spans="1:29" x14ac:dyDescent="0.25">
      <c r="A2008" s="1" t="s">
        <v>33</v>
      </c>
      <c r="B2008" s="1" t="s">
        <v>34</v>
      </c>
      <c r="C2008" s="2">
        <v>45867</v>
      </c>
      <c r="D2008" s="1" t="s">
        <v>238</v>
      </c>
      <c r="E2008" s="1" t="s">
        <v>239</v>
      </c>
      <c r="F2008" s="1" t="s">
        <v>37</v>
      </c>
      <c r="G2008" s="1" t="s">
        <v>431</v>
      </c>
      <c r="H2008" s="1" t="s">
        <v>432</v>
      </c>
      <c r="I2008" s="3">
        <v>0</v>
      </c>
      <c r="J2008" s="3">
        <v>433334</v>
      </c>
      <c r="K2008" s="1" t="s">
        <v>40</v>
      </c>
      <c r="L2008" s="1" t="s">
        <v>127</v>
      </c>
      <c r="M2008" s="1" t="s">
        <v>128</v>
      </c>
      <c r="N2008" s="1" t="s">
        <v>37</v>
      </c>
      <c r="O2008" s="1" t="s">
        <v>43</v>
      </c>
      <c r="P2008" s="1" t="s">
        <v>43</v>
      </c>
      <c r="Q2008" s="1" t="s">
        <v>43</v>
      </c>
      <c r="R2008" s="3">
        <v>0</v>
      </c>
      <c r="S2008" s="1" t="s">
        <v>44</v>
      </c>
      <c r="T2008" s="1" t="s">
        <v>45</v>
      </c>
      <c r="U2008" s="1" t="s">
        <v>431</v>
      </c>
      <c r="V2008" s="1" t="s">
        <v>46</v>
      </c>
      <c r="W2008" s="1" t="s">
        <v>81</v>
      </c>
      <c r="X2008" s="1" t="s">
        <v>433</v>
      </c>
      <c r="Y2008" s="1" t="s">
        <v>245</v>
      </c>
      <c r="Z2008" s="1" t="s">
        <v>219</v>
      </c>
      <c r="AA2008" s="1" t="s">
        <v>51</v>
      </c>
      <c r="AB2008" s="1" t="s">
        <v>433</v>
      </c>
      <c r="AC2008" s="1" t="s">
        <v>37</v>
      </c>
    </row>
    <row r="2009" spans="1:29" x14ac:dyDescent="0.25">
      <c r="A2009" s="1" t="s">
        <v>33</v>
      </c>
      <c r="B2009" s="1" t="s">
        <v>34</v>
      </c>
      <c r="C2009" s="2">
        <v>45867</v>
      </c>
      <c r="D2009" s="1" t="s">
        <v>238</v>
      </c>
      <c r="E2009" s="1" t="s">
        <v>239</v>
      </c>
      <c r="F2009" s="1" t="s">
        <v>37</v>
      </c>
      <c r="G2009" s="1" t="s">
        <v>431</v>
      </c>
      <c r="H2009" s="1" t="s">
        <v>432</v>
      </c>
      <c r="I2009" s="3">
        <v>552762</v>
      </c>
      <c r="J2009" s="3">
        <v>0</v>
      </c>
      <c r="K2009" s="1" t="s">
        <v>40</v>
      </c>
      <c r="L2009" s="1" t="s">
        <v>41</v>
      </c>
      <c r="M2009" s="1" t="s">
        <v>42</v>
      </c>
      <c r="N2009" s="1" t="s">
        <v>37</v>
      </c>
      <c r="O2009" s="1" t="s">
        <v>43</v>
      </c>
      <c r="P2009" s="1" t="s">
        <v>43</v>
      </c>
      <c r="Q2009" s="1" t="s">
        <v>43</v>
      </c>
      <c r="R2009" s="3">
        <v>0</v>
      </c>
      <c r="S2009" s="1" t="s">
        <v>44</v>
      </c>
      <c r="T2009" s="1" t="s">
        <v>45</v>
      </c>
      <c r="U2009" s="1" t="s">
        <v>431</v>
      </c>
      <c r="V2009" s="1" t="s">
        <v>46</v>
      </c>
      <c r="W2009" s="1" t="s">
        <v>81</v>
      </c>
      <c r="X2009" s="1" t="s">
        <v>433</v>
      </c>
      <c r="Y2009" s="1" t="s">
        <v>245</v>
      </c>
      <c r="Z2009" s="1" t="s">
        <v>219</v>
      </c>
      <c r="AA2009" s="1" t="s">
        <v>51</v>
      </c>
      <c r="AB2009" s="1" t="s">
        <v>433</v>
      </c>
      <c r="AC2009" s="1" t="s">
        <v>37</v>
      </c>
    </row>
    <row r="2010" spans="1:29" x14ac:dyDescent="0.25">
      <c r="A2010" s="1" t="s">
        <v>33</v>
      </c>
      <c r="B2010" s="1" t="s">
        <v>34</v>
      </c>
      <c r="C2010" s="2">
        <v>45867</v>
      </c>
      <c r="D2010" s="1" t="s">
        <v>238</v>
      </c>
      <c r="E2010" s="1" t="s">
        <v>239</v>
      </c>
      <c r="F2010" s="1" t="s">
        <v>37</v>
      </c>
      <c r="G2010" s="1" t="s">
        <v>431</v>
      </c>
      <c r="H2010" s="1" t="s">
        <v>432</v>
      </c>
      <c r="I2010" s="3">
        <v>0</v>
      </c>
      <c r="J2010" s="3">
        <v>552762</v>
      </c>
      <c r="K2010" s="1" t="s">
        <v>40</v>
      </c>
      <c r="L2010" s="1" t="s">
        <v>293</v>
      </c>
      <c r="M2010" s="1" t="s">
        <v>294</v>
      </c>
      <c r="N2010" s="1" t="s">
        <v>37</v>
      </c>
      <c r="O2010" s="1" t="s">
        <v>43</v>
      </c>
      <c r="P2010" s="1" t="s">
        <v>43</v>
      </c>
      <c r="Q2010" s="1" t="s">
        <v>43</v>
      </c>
      <c r="R2010" s="3">
        <v>0</v>
      </c>
      <c r="S2010" s="1" t="s">
        <v>44</v>
      </c>
      <c r="T2010" s="1" t="s">
        <v>45</v>
      </c>
      <c r="U2010" s="1" t="s">
        <v>431</v>
      </c>
      <c r="V2010" s="1" t="s">
        <v>46</v>
      </c>
      <c r="W2010" s="1" t="s">
        <v>81</v>
      </c>
      <c r="X2010" s="1" t="s">
        <v>433</v>
      </c>
      <c r="Y2010" s="1" t="s">
        <v>245</v>
      </c>
      <c r="Z2010" s="1" t="s">
        <v>219</v>
      </c>
      <c r="AA2010" s="1" t="s">
        <v>51</v>
      </c>
      <c r="AB2010" s="1" t="s">
        <v>433</v>
      </c>
      <c r="AC2010" s="1" t="s">
        <v>37</v>
      </c>
    </row>
    <row r="2011" spans="1:29" x14ac:dyDescent="0.25">
      <c r="A2011" s="1" t="s">
        <v>33</v>
      </c>
      <c r="B2011" s="1" t="s">
        <v>34</v>
      </c>
      <c r="C2011" s="2">
        <v>45867</v>
      </c>
      <c r="D2011" s="1" t="s">
        <v>238</v>
      </c>
      <c r="E2011" s="1" t="s">
        <v>239</v>
      </c>
      <c r="F2011" s="1" t="s">
        <v>37</v>
      </c>
      <c r="G2011" s="1" t="s">
        <v>431</v>
      </c>
      <c r="H2011" s="1" t="s">
        <v>432</v>
      </c>
      <c r="I2011" s="3">
        <v>373471</v>
      </c>
      <c r="J2011" s="3">
        <v>0</v>
      </c>
      <c r="K2011" s="1" t="s">
        <v>40</v>
      </c>
      <c r="L2011" s="1" t="s">
        <v>41</v>
      </c>
      <c r="M2011" s="1" t="s">
        <v>42</v>
      </c>
      <c r="N2011" s="1" t="s">
        <v>37</v>
      </c>
      <c r="O2011" s="1" t="s">
        <v>43</v>
      </c>
      <c r="P2011" s="1" t="s">
        <v>43</v>
      </c>
      <c r="Q2011" s="1" t="s">
        <v>43</v>
      </c>
      <c r="R2011" s="3">
        <v>0</v>
      </c>
      <c r="S2011" s="1" t="s">
        <v>44</v>
      </c>
      <c r="T2011" s="1" t="s">
        <v>45</v>
      </c>
      <c r="U2011" s="1" t="s">
        <v>431</v>
      </c>
      <c r="V2011" s="1" t="s">
        <v>46</v>
      </c>
      <c r="W2011" s="1" t="s">
        <v>81</v>
      </c>
      <c r="X2011" s="1" t="s">
        <v>433</v>
      </c>
      <c r="Y2011" s="1" t="s">
        <v>245</v>
      </c>
      <c r="Z2011" s="1" t="s">
        <v>219</v>
      </c>
      <c r="AA2011" s="1" t="s">
        <v>51</v>
      </c>
      <c r="AB2011" s="1" t="s">
        <v>433</v>
      </c>
      <c r="AC2011" s="1" t="s">
        <v>37</v>
      </c>
    </row>
    <row r="2012" spans="1:29" x14ac:dyDescent="0.25">
      <c r="A2012" s="1" t="s">
        <v>33</v>
      </c>
      <c r="B2012" s="1" t="s">
        <v>34</v>
      </c>
      <c r="C2012" s="2">
        <v>45867</v>
      </c>
      <c r="D2012" s="1" t="s">
        <v>238</v>
      </c>
      <c r="E2012" s="1" t="s">
        <v>239</v>
      </c>
      <c r="F2012" s="1" t="s">
        <v>37</v>
      </c>
      <c r="G2012" s="1" t="s">
        <v>431</v>
      </c>
      <c r="H2012" s="1" t="s">
        <v>432</v>
      </c>
      <c r="I2012" s="3">
        <v>0</v>
      </c>
      <c r="J2012" s="3">
        <v>373471</v>
      </c>
      <c r="K2012" s="1" t="s">
        <v>40</v>
      </c>
      <c r="L2012" s="1" t="s">
        <v>152</v>
      </c>
      <c r="M2012" s="1" t="s">
        <v>153</v>
      </c>
      <c r="N2012" s="1" t="s">
        <v>37</v>
      </c>
      <c r="O2012" s="1" t="s">
        <v>43</v>
      </c>
      <c r="P2012" s="1" t="s">
        <v>43</v>
      </c>
      <c r="Q2012" s="1" t="s">
        <v>43</v>
      </c>
      <c r="R2012" s="3">
        <v>0</v>
      </c>
      <c r="S2012" s="1" t="s">
        <v>44</v>
      </c>
      <c r="T2012" s="1" t="s">
        <v>45</v>
      </c>
      <c r="U2012" s="1" t="s">
        <v>431</v>
      </c>
      <c r="V2012" s="1" t="s">
        <v>46</v>
      </c>
      <c r="W2012" s="1" t="s">
        <v>81</v>
      </c>
      <c r="X2012" s="1" t="s">
        <v>433</v>
      </c>
      <c r="Y2012" s="1" t="s">
        <v>245</v>
      </c>
      <c r="Z2012" s="1" t="s">
        <v>219</v>
      </c>
      <c r="AA2012" s="1" t="s">
        <v>51</v>
      </c>
      <c r="AB2012" s="1" t="s">
        <v>433</v>
      </c>
      <c r="AC2012" s="1" t="s">
        <v>37</v>
      </c>
    </row>
    <row r="2013" spans="1:29" x14ac:dyDescent="0.25">
      <c r="A2013" s="1" t="s">
        <v>33</v>
      </c>
      <c r="B2013" s="1" t="s">
        <v>34</v>
      </c>
      <c r="C2013" s="2">
        <v>45867</v>
      </c>
      <c r="D2013" s="1" t="s">
        <v>238</v>
      </c>
      <c r="E2013" s="1" t="s">
        <v>239</v>
      </c>
      <c r="F2013" s="1" t="s">
        <v>37</v>
      </c>
      <c r="G2013" s="1" t="s">
        <v>431</v>
      </c>
      <c r="H2013" s="1" t="s">
        <v>432</v>
      </c>
      <c r="I2013" s="3">
        <v>118037</v>
      </c>
      <c r="J2013" s="3">
        <v>0</v>
      </c>
      <c r="K2013" s="1" t="s">
        <v>40</v>
      </c>
      <c r="L2013" s="1" t="s">
        <v>214</v>
      </c>
      <c r="M2013" s="1" t="s">
        <v>215</v>
      </c>
      <c r="N2013" s="1" t="s">
        <v>37</v>
      </c>
      <c r="O2013" s="1" t="s">
        <v>43</v>
      </c>
      <c r="P2013" s="1" t="s">
        <v>43</v>
      </c>
      <c r="Q2013" s="1" t="s">
        <v>43</v>
      </c>
      <c r="R2013" s="3">
        <v>0</v>
      </c>
      <c r="S2013" s="1" t="s">
        <v>44</v>
      </c>
      <c r="T2013" s="1" t="s">
        <v>45</v>
      </c>
      <c r="U2013" s="1" t="s">
        <v>431</v>
      </c>
      <c r="V2013" s="1" t="s">
        <v>46</v>
      </c>
      <c r="W2013" s="1" t="s">
        <v>81</v>
      </c>
      <c r="X2013" s="1" t="s">
        <v>433</v>
      </c>
      <c r="Y2013" s="1" t="s">
        <v>245</v>
      </c>
      <c r="Z2013" s="1" t="s">
        <v>219</v>
      </c>
      <c r="AA2013" s="1" t="s">
        <v>51</v>
      </c>
      <c r="AB2013" s="1" t="s">
        <v>433</v>
      </c>
      <c r="AC2013" s="1" t="s">
        <v>37</v>
      </c>
    </row>
    <row r="2014" spans="1:29" x14ac:dyDescent="0.25">
      <c r="A2014" s="1" t="s">
        <v>33</v>
      </c>
      <c r="B2014" s="1" t="s">
        <v>34</v>
      </c>
      <c r="C2014" s="2">
        <v>45867</v>
      </c>
      <c r="D2014" s="1" t="s">
        <v>238</v>
      </c>
      <c r="E2014" s="1" t="s">
        <v>239</v>
      </c>
      <c r="F2014" s="1" t="s">
        <v>37</v>
      </c>
      <c r="G2014" s="1" t="s">
        <v>431</v>
      </c>
      <c r="H2014" s="1" t="s">
        <v>432</v>
      </c>
      <c r="I2014" s="3">
        <v>0</v>
      </c>
      <c r="J2014" s="3">
        <v>118037</v>
      </c>
      <c r="K2014" s="1" t="s">
        <v>40</v>
      </c>
      <c r="L2014" s="1" t="s">
        <v>583</v>
      </c>
      <c r="M2014" s="1" t="s">
        <v>584</v>
      </c>
      <c r="N2014" s="1" t="s">
        <v>37</v>
      </c>
      <c r="O2014" s="1" t="s">
        <v>43</v>
      </c>
      <c r="P2014" s="1" t="s">
        <v>43</v>
      </c>
      <c r="Q2014" s="1" t="s">
        <v>43</v>
      </c>
      <c r="R2014" s="3">
        <v>0</v>
      </c>
      <c r="S2014" s="1" t="s">
        <v>44</v>
      </c>
      <c r="T2014" s="1" t="s">
        <v>45</v>
      </c>
      <c r="U2014" s="1" t="s">
        <v>431</v>
      </c>
      <c r="V2014" s="1" t="s">
        <v>46</v>
      </c>
      <c r="W2014" s="1" t="s">
        <v>81</v>
      </c>
      <c r="X2014" s="1" t="s">
        <v>433</v>
      </c>
      <c r="Y2014" s="1" t="s">
        <v>245</v>
      </c>
      <c r="Z2014" s="1" t="s">
        <v>219</v>
      </c>
      <c r="AA2014" s="1" t="s">
        <v>51</v>
      </c>
      <c r="AB2014" s="1" t="s">
        <v>433</v>
      </c>
      <c r="AC2014" s="1" t="s">
        <v>37</v>
      </c>
    </row>
    <row r="2015" spans="1:29" x14ac:dyDescent="0.25">
      <c r="A2015" s="1" t="s">
        <v>33</v>
      </c>
      <c r="B2015" s="1" t="s">
        <v>34</v>
      </c>
      <c r="C2015" s="2">
        <v>45867</v>
      </c>
      <c r="D2015" s="1" t="s">
        <v>238</v>
      </c>
      <c r="E2015" s="1" t="s">
        <v>239</v>
      </c>
      <c r="F2015" s="1" t="s">
        <v>37</v>
      </c>
      <c r="G2015" s="1" t="s">
        <v>431</v>
      </c>
      <c r="H2015" s="1" t="s">
        <v>432</v>
      </c>
      <c r="I2015" s="3">
        <v>35070</v>
      </c>
      <c r="J2015" s="3">
        <v>0</v>
      </c>
      <c r="K2015" s="1" t="s">
        <v>40</v>
      </c>
      <c r="L2015" s="1" t="s">
        <v>41</v>
      </c>
      <c r="M2015" s="1" t="s">
        <v>42</v>
      </c>
      <c r="N2015" s="1" t="s">
        <v>37</v>
      </c>
      <c r="O2015" s="1" t="s">
        <v>43</v>
      </c>
      <c r="P2015" s="1" t="s">
        <v>43</v>
      </c>
      <c r="Q2015" s="1" t="s">
        <v>43</v>
      </c>
      <c r="R2015" s="3">
        <v>0</v>
      </c>
      <c r="S2015" s="1" t="s">
        <v>44</v>
      </c>
      <c r="T2015" s="1" t="s">
        <v>45</v>
      </c>
      <c r="U2015" s="1" t="s">
        <v>431</v>
      </c>
      <c r="V2015" s="1" t="s">
        <v>46</v>
      </c>
      <c r="W2015" s="1" t="s">
        <v>81</v>
      </c>
      <c r="X2015" s="1" t="s">
        <v>433</v>
      </c>
      <c r="Y2015" s="1" t="s">
        <v>245</v>
      </c>
      <c r="Z2015" s="1" t="s">
        <v>219</v>
      </c>
      <c r="AA2015" s="1" t="s">
        <v>51</v>
      </c>
      <c r="AB2015" s="1" t="s">
        <v>433</v>
      </c>
      <c r="AC2015" s="1" t="s">
        <v>37</v>
      </c>
    </row>
    <row r="2016" spans="1:29" x14ac:dyDescent="0.25">
      <c r="A2016" s="1" t="s">
        <v>33</v>
      </c>
      <c r="B2016" s="1" t="s">
        <v>34</v>
      </c>
      <c r="C2016" s="2">
        <v>45867</v>
      </c>
      <c r="D2016" s="1" t="s">
        <v>238</v>
      </c>
      <c r="E2016" s="1" t="s">
        <v>239</v>
      </c>
      <c r="F2016" s="1" t="s">
        <v>37</v>
      </c>
      <c r="G2016" s="1" t="s">
        <v>431</v>
      </c>
      <c r="H2016" s="1" t="s">
        <v>432</v>
      </c>
      <c r="I2016" s="3">
        <v>0</v>
      </c>
      <c r="J2016" s="3">
        <v>35070</v>
      </c>
      <c r="K2016" s="1" t="s">
        <v>40</v>
      </c>
      <c r="L2016" s="1" t="s">
        <v>585</v>
      </c>
      <c r="M2016" s="1" t="s">
        <v>586</v>
      </c>
      <c r="N2016" s="1" t="s">
        <v>37</v>
      </c>
      <c r="O2016" s="1" t="s">
        <v>43</v>
      </c>
      <c r="P2016" s="1" t="s">
        <v>43</v>
      </c>
      <c r="Q2016" s="1" t="s">
        <v>43</v>
      </c>
      <c r="R2016" s="3">
        <v>0</v>
      </c>
      <c r="S2016" s="1" t="s">
        <v>44</v>
      </c>
      <c r="T2016" s="1" t="s">
        <v>45</v>
      </c>
      <c r="U2016" s="1" t="s">
        <v>431</v>
      </c>
      <c r="V2016" s="1" t="s">
        <v>46</v>
      </c>
      <c r="W2016" s="1" t="s">
        <v>81</v>
      </c>
      <c r="X2016" s="1" t="s">
        <v>433</v>
      </c>
      <c r="Y2016" s="1" t="s">
        <v>245</v>
      </c>
      <c r="Z2016" s="1" t="s">
        <v>219</v>
      </c>
      <c r="AA2016" s="1" t="s">
        <v>51</v>
      </c>
      <c r="AB2016" s="1" t="s">
        <v>433</v>
      </c>
      <c r="AC2016" s="1" t="s">
        <v>37</v>
      </c>
    </row>
    <row r="2017" spans="1:29" x14ac:dyDescent="0.25">
      <c r="A2017" s="1" t="s">
        <v>33</v>
      </c>
      <c r="B2017" s="1" t="s">
        <v>34</v>
      </c>
      <c r="C2017" s="2">
        <v>45867</v>
      </c>
      <c r="D2017" s="1" t="s">
        <v>238</v>
      </c>
      <c r="E2017" s="1" t="s">
        <v>239</v>
      </c>
      <c r="F2017" s="1" t="s">
        <v>37</v>
      </c>
      <c r="G2017" s="1" t="s">
        <v>431</v>
      </c>
      <c r="H2017" s="1" t="s">
        <v>432</v>
      </c>
      <c r="I2017" s="3">
        <v>120017</v>
      </c>
      <c r="J2017" s="3">
        <v>0</v>
      </c>
      <c r="K2017" s="1" t="s">
        <v>40</v>
      </c>
      <c r="L2017" s="1" t="s">
        <v>41</v>
      </c>
      <c r="M2017" s="1" t="s">
        <v>42</v>
      </c>
      <c r="N2017" s="1" t="s">
        <v>37</v>
      </c>
      <c r="O2017" s="1" t="s">
        <v>43</v>
      </c>
      <c r="P2017" s="1" t="s">
        <v>43</v>
      </c>
      <c r="Q2017" s="1" t="s">
        <v>43</v>
      </c>
      <c r="R2017" s="3">
        <v>0</v>
      </c>
      <c r="S2017" s="1" t="s">
        <v>44</v>
      </c>
      <c r="T2017" s="1" t="s">
        <v>45</v>
      </c>
      <c r="U2017" s="1" t="s">
        <v>431</v>
      </c>
      <c r="V2017" s="1" t="s">
        <v>46</v>
      </c>
      <c r="W2017" s="1" t="s">
        <v>81</v>
      </c>
      <c r="X2017" s="1" t="s">
        <v>433</v>
      </c>
      <c r="Y2017" s="1" t="s">
        <v>245</v>
      </c>
      <c r="Z2017" s="1" t="s">
        <v>219</v>
      </c>
      <c r="AA2017" s="1" t="s">
        <v>51</v>
      </c>
      <c r="AB2017" s="1" t="s">
        <v>433</v>
      </c>
      <c r="AC2017" s="1" t="s">
        <v>37</v>
      </c>
    </row>
    <row r="2018" spans="1:29" x14ac:dyDescent="0.25">
      <c r="A2018" s="1" t="s">
        <v>33</v>
      </c>
      <c r="B2018" s="1" t="s">
        <v>34</v>
      </c>
      <c r="C2018" s="2">
        <v>45867</v>
      </c>
      <c r="D2018" s="1" t="s">
        <v>238</v>
      </c>
      <c r="E2018" s="1" t="s">
        <v>239</v>
      </c>
      <c r="F2018" s="1" t="s">
        <v>37</v>
      </c>
      <c r="G2018" s="1" t="s">
        <v>431</v>
      </c>
      <c r="H2018" s="1" t="s">
        <v>432</v>
      </c>
      <c r="I2018" s="3">
        <v>0</v>
      </c>
      <c r="J2018" s="3">
        <v>120017</v>
      </c>
      <c r="K2018" s="1" t="s">
        <v>40</v>
      </c>
      <c r="L2018" s="1" t="s">
        <v>587</v>
      </c>
      <c r="M2018" s="1" t="s">
        <v>588</v>
      </c>
      <c r="N2018" s="1" t="s">
        <v>37</v>
      </c>
      <c r="O2018" s="1" t="s">
        <v>43</v>
      </c>
      <c r="P2018" s="1" t="s">
        <v>43</v>
      </c>
      <c r="Q2018" s="1" t="s">
        <v>43</v>
      </c>
      <c r="R2018" s="3">
        <v>0</v>
      </c>
      <c r="S2018" s="1" t="s">
        <v>44</v>
      </c>
      <c r="T2018" s="1" t="s">
        <v>45</v>
      </c>
      <c r="U2018" s="1" t="s">
        <v>431</v>
      </c>
      <c r="V2018" s="1" t="s">
        <v>46</v>
      </c>
      <c r="W2018" s="1" t="s">
        <v>81</v>
      </c>
      <c r="X2018" s="1" t="s">
        <v>433</v>
      </c>
      <c r="Y2018" s="1" t="s">
        <v>245</v>
      </c>
      <c r="Z2018" s="1" t="s">
        <v>219</v>
      </c>
      <c r="AA2018" s="1" t="s">
        <v>51</v>
      </c>
      <c r="AB2018" s="1" t="s">
        <v>433</v>
      </c>
      <c r="AC2018" s="1" t="s">
        <v>37</v>
      </c>
    </row>
    <row r="2019" spans="1:29" x14ac:dyDescent="0.25">
      <c r="A2019" s="1" t="s">
        <v>33</v>
      </c>
      <c r="B2019" s="1" t="s">
        <v>34</v>
      </c>
      <c r="C2019" s="2">
        <v>45867</v>
      </c>
      <c r="D2019" s="1" t="s">
        <v>238</v>
      </c>
      <c r="E2019" s="1" t="s">
        <v>239</v>
      </c>
      <c r="F2019" s="1" t="s">
        <v>37</v>
      </c>
      <c r="G2019" s="1" t="s">
        <v>431</v>
      </c>
      <c r="H2019" s="1" t="s">
        <v>432</v>
      </c>
      <c r="I2019" s="3">
        <v>35874</v>
      </c>
      <c r="J2019" s="3">
        <v>0</v>
      </c>
      <c r="K2019" s="1" t="s">
        <v>40</v>
      </c>
      <c r="L2019" s="1" t="s">
        <v>41</v>
      </c>
      <c r="M2019" s="1" t="s">
        <v>42</v>
      </c>
      <c r="N2019" s="1" t="s">
        <v>37</v>
      </c>
      <c r="O2019" s="1" t="s">
        <v>43</v>
      </c>
      <c r="P2019" s="1" t="s">
        <v>43</v>
      </c>
      <c r="Q2019" s="1" t="s">
        <v>43</v>
      </c>
      <c r="R2019" s="3">
        <v>0</v>
      </c>
      <c r="S2019" s="1" t="s">
        <v>44</v>
      </c>
      <c r="T2019" s="1" t="s">
        <v>45</v>
      </c>
      <c r="U2019" s="1" t="s">
        <v>431</v>
      </c>
      <c r="V2019" s="1" t="s">
        <v>46</v>
      </c>
      <c r="W2019" s="1" t="s">
        <v>81</v>
      </c>
      <c r="X2019" s="1" t="s">
        <v>433</v>
      </c>
      <c r="Y2019" s="1" t="s">
        <v>245</v>
      </c>
      <c r="Z2019" s="1" t="s">
        <v>219</v>
      </c>
      <c r="AA2019" s="1" t="s">
        <v>51</v>
      </c>
      <c r="AB2019" s="1" t="s">
        <v>433</v>
      </c>
      <c r="AC2019" s="1" t="s">
        <v>37</v>
      </c>
    </row>
    <row r="2020" spans="1:29" x14ac:dyDescent="0.25">
      <c r="A2020" s="1" t="s">
        <v>33</v>
      </c>
      <c r="B2020" s="1" t="s">
        <v>34</v>
      </c>
      <c r="C2020" s="2">
        <v>45867</v>
      </c>
      <c r="D2020" s="1" t="s">
        <v>238</v>
      </c>
      <c r="E2020" s="1" t="s">
        <v>239</v>
      </c>
      <c r="F2020" s="1" t="s">
        <v>37</v>
      </c>
      <c r="G2020" s="1" t="s">
        <v>431</v>
      </c>
      <c r="H2020" s="1" t="s">
        <v>432</v>
      </c>
      <c r="I2020" s="3">
        <v>0</v>
      </c>
      <c r="J2020" s="3">
        <v>35874</v>
      </c>
      <c r="K2020" s="1" t="s">
        <v>40</v>
      </c>
      <c r="L2020" s="1" t="s">
        <v>589</v>
      </c>
      <c r="M2020" s="1" t="s">
        <v>590</v>
      </c>
      <c r="N2020" s="1" t="s">
        <v>37</v>
      </c>
      <c r="O2020" s="1" t="s">
        <v>43</v>
      </c>
      <c r="P2020" s="1" t="s">
        <v>43</v>
      </c>
      <c r="Q2020" s="1" t="s">
        <v>43</v>
      </c>
      <c r="R2020" s="3">
        <v>0</v>
      </c>
      <c r="S2020" s="1" t="s">
        <v>44</v>
      </c>
      <c r="T2020" s="1" t="s">
        <v>45</v>
      </c>
      <c r="U2020" s="1" t="s">
        <v>431</v>
      </c>
      <c r="V2020" s="1" t="s">
        <v>46</v>
      </c>
      <c r="W2020" s="1" t="s">
        <v>81</v>
      </c>
      <c r="X2020" s="1" t="s">
        <v>433</v>
      </c>
      <c r="Y2020" s="1" t="s">
        <v>245</v>
      </c>
      <c r="Z2020" s="1" t="s">
        <v>219</v>
      </c>
      <c r="AA2020" s="1" t="s">
        <v>51</v>
      </c>
      <c r="AB2020" s="1" t="s">
        <v>433</v>
      </c>
      <c r="AC2020" s="1" t="s">
        <v>37</v>
      </c>
    </row>
    <row r="2021" spans="1:29" x14ac:dyDescent="0.25">
      <c r="A2021" s="1" t="s">
        <v>33</v>
      </c>
      <c r="B2021" s="1" t="s">
        <v>34</v>
      </c>
      <c r="C2021" s="2">
        <v>45867</v>
      </c>
      <c r="D2021" s="1" t="s">
        <v>238</v>
      </c>
      <c r="E2021" s="1" t="s">
        <v>239</v>
      </c>
      <c r="F2021" s="1" t="s">
        <v>37</v>
      </c>
      <c r="G2021" s="1" t="s">
        <v>431</v>
      </c>
      <c r="H2021" s="1" t="s">
        <v>432</v>
      </c>
      <c r="I2021" s="3">
        <v>52117</v>
      </c>
      <c r="J2021" s="3">
        <v>0</v>
      </c>
      <c r="K2021" s="1" t="s">
        <v>40</v>
      </c>
      <c r="L2021" s="1" t="s">
        <v>67</v>
      </c>
      <c r="M2021" s="1" t="s">
        <v>68</v>
      </c>
      <c r="N2021" s="1" t="s">
        <v>37</v>
      </c>
      <c r="O2021" s="1" t="s">
        <v>43</v>
      </c>
      <c r="P2021" s="1" t="s">
        <v>43</v>
      </c>
      <c r="Q2021" s="1" t="s">
        <v>43</v>
      </c>
      <c r="R2021" s="3">
        <v>0</v>
      </c>
      <c r="S2021" s="1" t="s">
        <v>44</v>
      </c>
      <c r="T2021" s="1" t="s">
        <v>45</v>
      </c>
      <c r="U2021" s="1" t="s">
        <v>431</v>
      </c>
      <c r="V2021" s="1" t="s">
        <v>46</v>
      </c>
      <c r="W2021" s="1" t="s">
        <v>81</v>
      </c>
      <c r="X2021" s="1" t="s">
        <v>433</v>
      </c>
      <c r="Y2021" s="1" t="s">
        <v>245</v>
      </c>
      <c r="Z2021" s="1" t="s">
        <v>219</v>
      </c>
      <c r="AA2021" s="1" t="s">
        <v>51</v>
      </c>
      <c r="AB2021" s="1" t="s">
        <v>433</v>
      </c>
      <c r="AC2021" s="1" t="s">
        <v>37</v>
      </c>
    </row>
    <row r="2022" spans="1:29" x14ac:dyDescent="0.25">
      <c r="A2022" s="1" t="s">
        <v>33</v>
      </c>
      <c r="B2022" s="1" t="s">
        <v>34</v>
      </c>
      <c r="C2022" s="2">
        <v>45867</v>
      </c>
      <c r="D2022" s="1" t="s">
        <v>238</v>
      </c>
      <c r="E2022" s="1" t="s">
        <v>239</v>
      </c>
      <c r="F2022" s="1" t="s">
        <v>37</v>
      </c>
      <c r="G2022" s="1" t="s">
        <v>431</v>
      </c>
      <c r="H2022" s="1" t="s">
        <v>432</v>
      </c>
      <c r="I2022" s="3">
        <v>0</v>
      </c>
      <c r="J2022" s="3">
        <v>52117</v>
      </c>
      <c r="K2022" s="1" t="s">
        <v>40</v>
      </c>
      <c r="L2022" s="1" t="s">
        <v>591</v>
      </c>
      <c r="M2022" s="1" t="s">
        <v>592</v>
      </c>
      <c r="N2022" s="1" t="s">
        <v>37</v>
      </c>
      <c r="O2022" s="1" t="s">
        <v>43</v>
      </c>
      <c r="P2022" s="1" t="s">
        <v>43</v>
      </c>
      <c r="Q2022" s="1" t="s">
        <v>43</v>
      </c>
      <c r="R2022" s="3">
        <v>0</v>
      </c>
      <c r="S2022" s="1" t="s">
        <v>44</v>
      </c>
      <c r="T2022" s="1" t="s">
        <v>45</v>
      </c>
      <c r="U2022" s="1" t="s">
        <v>431</v>
      </c>
      <c r="V2022" s="1" t="s">
        <v>46</v>
      </c>
      <c r="W2022" s="1" t="s">
        <v>81</v>
      </c>
      <c r="X2022" s="1" t="s">
        <v>433</v>
      </c>
      <c r="Y2022" s="1" t="s">
        <v>245</v>
      </c>
      <c r="Z2022" s="1" t="s">
        <v>219</v>
      </c>
      <c r="AA2022" s="1" t="s">
        <v>51</v>
      </c>
      <c r="AB2022" s="1" t="s">
        <v>433</v>
      </c>
      <c r="AC2022" s="1" t="s">
        <v>37</v>
      </c>
    </row>
    <row r="2023" spans="1:29" x14ac:dyDescent="0.25">
      <c r="A2023" s="1" t="s">
        <v>33</v>
      </c>
      <c r="B2023" s="1" t="s">
        <v>34</v>
      </c>
      <c r="C2023" s="2">
        <v>45867</v>
      </c>
      <c r="D2023" s="1" t="s">
        <v>238</v>
      </c>
      <c r="E2023" s="1" t="s">
        <v>239</v>
      </c>
      <c r="F2023" s="1" t="s">
        <v>37</v>
      </c>
      <c r="G2023" s="1" t="s">
        <v>431</v>
      </c>
      <c r="H2023" s="1" t="s">
        <v>432</v>
      </c>
      <c r="I2023" s="3">
        <v>231410</v>
      </c>
      <c r="J2023" s="3">
        <v>0</v>
      </c>
      <c r="K2023" s="1" t="s">
        <v>40</v>
      </c>
      <c r="L2023" s="1" t="s">
        <v>214</v>
      </c>
      <c r="M2023" s="1" t="s">
        <v>215</v>
      </c>
      <c r="N2023" s="1" t="s">
        <v>37</v>
      </c>
      <c r="O2023" s="1" t="s">
        <v>43</v>
      </c>
      <c r="P2023" s="1" t="s">
        <v>43</v>
      </c>
      <c r="Q2023" s="1" t="s">
        <v>43</v>
      </c>
      <c r="R2023" s="3">
        <v>0</v>
      </c>
      <c r="S2023" s="1" t="s">
        <v>44</v>
      </c>
      <c r="T2023" s="1" t="s">
        <v>45</v>
      </c>
      <c r="U2023" s="1" t="s">
        <v>431</v>
      </c>
      <c r="V2023" s="1" t="s">
        <v>46</v>
      </c>
      <c r="W2023" s="1" t="s">
        <v>81</v>
      </c>
      <c r="X2023" s="1" t="s">
        <v>433</v>
      </c>
      <c r="Y2023" s="1" t="s">
        <v>245</v>
      </c>
      <c r="Z2023" s="1" t="s">
        <v>219</v>
      </c>
      <c r="AA2023" s="1" t="s">
        <v>51</v>
      </c>
      <c r="AB2023" s="1" t="s">
        <v>433</v>
      </c>
      <c r="AC2023" s="1" t="s">
        <v>37</v>
      </c>
    </row>
    <row r="2024" spans="1:29" x14ac:dyDescent="0.25">
      <c r="A2024" s="1" t="s">
        <v>33</v>
      </c>
      <c r="B2024" s="1" t="s">
        <v>34</v>
      </c>
      <c r="C2024" s="2">
        <v>45867</v>
      </c>
      <c r="D2024" s="1" t="s">
        <v>238</v>
      </c>
      <c r="E2024" s="1" t="s">
        <v>239</v>
      </c>
      <c r="F2024" s="1" t="s">
        <v>37</v>
      </c>
      <c r="G2024" s="1" t="s">
        <v>431</v>
      </c>
      <c r="H2024" s="1" t="s">
        <v>432</v>
      </c>
      <c r="I2024" s="3">
        <v>0</v>
      </c>
      <c r="J2024" s="3">
        <v>231410</v>
      </c>
      <c r="K2024" s="1" t="s">
        <v>40</v>
      </c>
      <c r="L2024" s="1" t="s">
        <v>593</v>
      </c>
      <c r="M2024" s="1" t="s">
        <v>594</v>
      </c>
      <c r="N2024" s="1" t="s">
        <v>37</v>
      </c>
      <c r="O2024" s="1" t="s">
        <v>43</v>
      </c>
      <c r="P2024" s="1" t="s">
        <v>43</v>
      </c>
      <c r="Q2024" s="1" t="s">
        <v>43</v>
      </c>
      <c r="R2024" s="3">
        <v>0</v>
      </c>
      <c r="S2024" s="1" t="s">
        <v>44</v>
      </c>
      <c r="T2024" s="1" t="s">
        <v>45</v>
      </c>
      <c r="U2024" s="1" t="s">
        <v>431</v>
      </c>
      <c r="V2024" s="1" t="s">
        <v>46</v>
      </c>
      <c r="W2024" s="1" t="s">
        <v>81</v>
      </c>
      <c r="X2024" s="1" t="s">
        <v>433</v>
      </c>
      <c r="Y2024" s="1" t="s">
        <v>245</v>
      </c>
      <c r="Z2024" s="1" t="s">
        <v>219</v>
      </c>
      <c r="AA2024" s="1" t="s">
        <v>51</v>
      </c>
      <c r="AB2024" s="1" t="s">
        <v>433</v>
      </c>
      <c r="AC2024" s="1" t="s">
        <v>37</v>
      </c>
    </row>
    <row r="2025" spans="1:29" x14ac:dyDescent="0.25">
      <c r="A2025" s="1" t="s">
        <v>33</v>
      </c>
      <c r="B2025" s="1" t="s">
        <v>34</v>
      </c>
      <c r="C2025" s="2">
        <v>45867</v>
      </c>
      <c r="D2025" s="1" t="s">
        <v>238</v>
      </c>
      <c r="E2025" s="1" t="s">
        <v>239</v>
      </c>
      <c r="F2025" s="1" t="s">
        <v>37</v>
      </c>
      <c r="G2025" s="1" t="s">
        <v>431</v>
      </c>
      <c r="H2025" s="1" t="s">
        <v>432</v>
      </c>
      <c r="I2025" s="3">
        <v>133230</v>
      </c>
      <c r="J2025" s="3">
        <v>0</v>
      </c>
      <c r="K2025" s="1" t="s">
        <v>40</v>
      </c>
      <c r="L2025" s="1" t="s">
        <v>340</v>
      </c>
      <c r="M2025" s="1" t="s">
        <v>341</v>
      </c>
      <c r="N2025" s="1" t="s">
        <v>37</v>
      </c>
      <c r="O2025" s="1" t="s">
        <v>43</v>
      </c>
      <c r="P2025" s="1" t="s">
        <v>43</v>
      </c>
      <c r="Q2025" s="1" t="s">
        <v>43</v>
      </c>
      <c r="R2025" s="3">
        <v>0</v>
      </c>
      <c r="S2025" s="1" t="s">
        <v>44</v>
      </c>
      <c r="T2025" s="1" t="s">
        <v>45</v>
      </c>
      <c r="U2025" s="1" t="s">
        <v>431</v>
      </c>
      <c r="V2025" s="1" t="s">
        <v>46</v>
      </c>
      <c r="W2025" s="1" t="s">
        <v>81</v>
      </c>
      <c r="X2025" s="1" t="s">
        <v>433</v>
      </c>
      <c r="Y2025" s="1" t="s">
        <v>245</v>
      </c>
      <c r="Z2025" s="1" t="s">
        <v>219</v>
      </c>
      <c r="AA2025" s="1" t="s">
        <v>51</v>
      </c>
      <c r="AB2025" s="1" t="s">
        <v>433</v>
      </c>
      <c r="AC2025" s="1" t="s">
        <v>37</v>
      </c>
    </row>
    <row r="2026" spans="1:29" x14ac:dyDescent="0.25">
      <c r="A2026" s="1" t="s">
        <v>33</v>
      </c>
      <c r="B2026" s="1" t="s">
        <v>34</v>
      </c>
      <c r="C2026" s="2">
        <v>45867</v>
      </c>
      <c r="D2026" s="1" t="s">
        <v>238</v>
      </c>
      <c r="E2026" s="1" t="s">
        <v>239</v>
      </c>
      <c r="F2026" s="1" t="s">
        <v>37</v>
      </c>
      <c r="G2026" s="1" t="s">
        <v>431</v>
      </c>
      <c r="H2026" s="1" t="s">
        <v>432</v>
      </c>
      <c r="I2026" s="3">
        <v>0</v>
      </c>
      <c r="J2026" s="3">
        <v>133230</v>
      </c>
      <c r="K2026" s="1" t="s">
        <v>40</v>
      </c>
      <c r="L2026" s="1" t="s">
        <v>595</v>
      </c>
      <c r="M2026" s="1" t="s">
        <v>596</v>
      </c>
      <c r="N2026" s="1" t="s">
        <v>37</v>
      </c>
      <c r="O2026" s="1" t="s">
        <v>43</v>
      </c>
      <c r="P2026" s="1" t="s">
        <v>43</v>
      </c>
      <c r="Q2026" s="1" t="s">
        <v>43</v>
      </c>
      <c r="R2026" s="3">
        <v>0</v>
      </c>
      <c r="S2026" s="1" t="s">
        <v>44</v>
      </c>
      <c r="T2026" s="1" t="s">
        <v>45</v>
      </c>
      <c r="U2026" s="1" t="s">
        <v>431</v>
      </c>
      <c r="V2026" s="1" t="s">
        <v>46</v>
      </c>
      <c r="W2026" s="1" t="s">
        <v>81</v>
      </c>
      <c r="X2026" s="1" t="s">
        <v>433</v>
      </c>
      <c r="Y2026" s="1" t="s">
        <v>245</v>
      </c>
      <c r="Z2026" s="1" t="s">
        <v>219</v>
      </c>
      <c r="AA2026" s="1" t="s">
        <v>51</v>
      </c>
      <c r="AB2026" s="1" t="s">
        <v>433</v>
      </c>
      <c r="AC2026" s="1" t="s">
        <v>37</v>
      </c>
    </row>
    <row r="2027" spans="1:29" x14ac:dyDescent="0.25">
      <c r="A2027" s="1" t="s">
        <v>33</v>
      </c>
      <c r="B2027" s="1" t="s">
        <v>34</v>
      </c>
      <c r="C2027" s="2">
        <v>45867</v>
      </c>
      <c r="D2027" s="1" t="s">
        <v>238</v>
      </c>
      <c r="E2027" s="1" t="s">
        <v>239</v>
      </c>
      <c r="F2027" s="1" t="s">
        <v>37</v>
      </c>
      <c r="G2027" s="1" t="s">
        <v>431</v>
      </c>
      <c r="H2027" s="1" t="s">
        <v>432</v>
      </c>
      <c r="I2027" s="3">
        <v>102602</v>
      </c>
      <c r="J2027" s="3">
        <v>0</v>
      </c>
      <c r="K2027" s="1" t="s">
        <v>40</v>
      </c>
      <c r="L2027" s="1" t="s">
        <v>444</v>
      </c>
      <c r="M2027" s="1" t="s">
        <v>445</v>
      </c>
      <c r="N2027" s="1" t="s">
        <v>37</v>
      </c>
      <c r="O2027" s="1" t="s">
        <v>43</v>
      </c>
      <c r="P2027" s="1" t="s">
        <v>43</v>
      </c>
      <c r="Q2027" s="1" t="s">
        <v>43</v>
      </c>
      <c r="R2027" s="3">
        <v>0</v>
      </c>
      <c r="S2027" s="1" t="s">
        <v>44</v>
      </c>
      <c r="T2027" s="1" t="s">
        <v>45</v>
      </c>
      <c r="U2027" s="1" t="s">
        <v>431</v>
      </c>
      <c r="V2027" s="1" t="s">
        <v>46</v>
      </c>
      <c r="W2027" s="1" t="s">
        <v>81</v>
      </c>
      <c r="X2027" s="1" t="s">
        <v>433</v>
      </c>
      <c r="Y2027" s="1" t="s">
        <v>245</v>
      </c>
      <c r="Z2027" s="1" t="s">
        <v>219</v>
      </c>
      <c r="AA2027" s="1" t="s">
        <v>51</v>
      </c>
      <c r="AB2027" s="1" t="s">
        <v>433</v>
      </c>
      <c r="AC2027" s="1" t="s">
        <v>37</v>
      </c>
    </row>
    <row r="2028" spans="1:29" x14ac:dyDescent="0.25">
      <c r="A2028" s="1" t="s">
        <v>33</v>
      </c>
      <c r="B2028" s="1" t="s">
        <v>34</v>
      </c>
      <c r="C2028" s="2">
        <v>45867</v>
      </c>
      <c r="D2028" s="1" t="s">
        <v>238</v>
      </c>
      <c r="E2028" s="1" t="s">
        <v>239</v>
      </c>
      <c r="F2028" s="1" t="s">
        <v>37</v>
      </c>
      <c r="G2028" s="1" t="s">
        <v>431</v>
      </c>
      <c r="H2028" s="1" t="s">
        <v>432</v>
      </c>
      <c r="I2028" s="3">
        <v>0</v>
      </c>
      <c r="J2028" s="3">
        <v>102602</v>
      </c>
      <c r="K2028" s="1" t="s">
        <v>40</v>
      </c>
      <c r="L2028" s="1" t="s">
        <v>597</v>
      </c>
      <c r="M2028" s="1" t="s">
        <v>598</v>
      </c>
      <c r="N2028" s="1" t="s">
        <v>37</v>
      </c>
      <c r="O2028" s="1" t="s">
        <v>43</v>
      </c>
      <c r="P2028" s="1" t="s">
        <v>43</v>
      </c>
      <c r="Q2028" s="1" t="s">
        <v>43</v>
      </c>
      <c r="R2028" s="3">
        <v>0</v>
      </c>
      <c r="S2028" s="1" t="s">
        <v>44</v>
      </c>
      <c r="T2028" s="1" t="s">
        <v>45</v>
      </c>
      <c r="U2028" s="1" t="s">
        <v>431</v>
      </c>
      <c r="V2028" s="1" t="s">
        <v>46</v>
      </c>
      <c r="W2028" s="1" t="s">
        <v>81</v>
      </c>
      <c r="X2028" s="1" t="s">
        <v>433</v>
      </c>
      <c r="Y2028" s="1" t="s">
        <v>245</v>
      </c>
      <c r="Z2028" s="1" t="s">
        <v>219</v>
      </c>
      <c r="AA2028" s="1" t="s">
        <v>51</v>
      </c>
      <c r="AB2028" s="1" t="s">
        <v>433</v>
      </c>
      <c r="AC2028" s="1" t="s">
        <v>37</v>
      </c>
    </row>
    <row r="2029" spans="1:29" x14ac:dyDescent="0.25">
      <c r="A2029" s="1" t="s">
        <v>33</v>
      </c>
      <c r="B2029" s="1" t="s">
        <v>34</v>
      </c>
      <c r="C2029" s="2">
        <v>45867</v>
      </c>
      <c r="D2029" s="1" t="s">
        <v>238</v>
      </c>
      <c r="E2029" s="1" t="s">
        <v>239</v>
      </c>
      <c r="F2029" s="1" t="s">
        <v>37</v>
      </c>
      <c r="G2029" s="1" t="s">
        <v>431</v>
      </c>
      <c r="H2029" s="1" t="s">
        <v>432</v>
      </c>
      <c r="I2029" s="3">
        <v>244660</v>
      </c>
      <c r="J2029" s="3">
        <v>0</v>
      </c>
      <c r="K2029" s="1" t="s">
        <v>40</v>
      </c>
      <c r="L2029" s="1" t="s">
        <v>41</v>
      </c>
      <c r="M2029" s="1" t="s">
        <v>42</v>
      </c>
      <c r="N2029" s="1" t="s">
        <v>37</v>
      </c>
      <c r="O2029" s="1" t="s">
        <v>43</v>
      </c>
      <c r="P2029" s="1" t="s">
        <v>43</v>
      </c>
      <c r="Q2029" s="1" t="s">
        <v>43</v>
      </c>
      <c r="R2029" s="3">
        <v>0</v>
      </c>
      <c r="S2029" s="1" t="s">
        <v>44</v>
      </c>
      <c r="T2029" s="1" t="s">
        <v>45</v>
      </c>
      <c r="U2029" s="1" t="s">
        <v>431</v>
      </c>
      <c r="V2029" s="1" t="s">
        <v>46</v>
      </c>
      <c r="W2029" s="1" t="s">
        <v>81</v>
      </c>
      <c r="X2029" s="1" t="s">
        <v>433</v>
      </c>
      <c r="Y2029" s="1" t="s">
        <v>245</v>
      </c>
      <c r="Z2029" s="1" t="s">
        <v>219</v>
      </c>
      <c r="AA2029" s="1" t="s">
        <v>51</v>
      </c>
      <c r="AB2029" s="1" t="s">
        <v>433</v>
      </c>
      <c r="AC2029" s="1" t="s">
        <v>37</v>
      </c>
    </row>
    <row r="2030" spans="1:29" x14ac:dyDescent="0.25">
      <c r="A2030" s="1" t="s">
        <v>33</v>
      </c>
      <c r="B2030" s="1" t="s">
        <v>34</v>
      </c>
      <c r="C2030" s="2">
        <v>45867</v>
      </c>
      <c r="D2030" s="1" t="s">
        <v>238</v>
      </c>
      <c r="E2030" s="1" t="s">
        <v>239</v>
      </c>
      <c r="F2030" s="1" t="s">
        <v>37</v>
      </c>
      <c r="G2030" s="1" t="s">
        <v>431</v>
      </c>
      <c r="H2030" s="1" t="s">
        <v>432</v>
      </c>
      <c r="I2030" s="3">
        <v>0</v>
      </c>
      <c r="J2030" s="3">
        <v>244660</v>
      </c>
      <c r="K2030" s="1" t="s">
        <v>40</v>
      </c>
      <c r="L2030" s="1" t="s">
        <v>156</v>
      </c>
      <c r="M2030" s="1" t="s">
        <v>157</v>
      </c>
      <c r="N2030" s="1" t="s">
        <v>37</v>
      </c>
      <c r="O2030" s="1" t="s">
        <v>43</v>
      </c>
      <c r="P2030" s="1" t="s">
        <v>43</v>
      </c>
      <c r="Q2030" s="1" t="s">
        <v>43</v>
      </c>
      <c r="R2030" s="3">
        <v>0</v>
      </c>
      <c r="S2030" s="1" t="s">
        <v>44</v>
      </c>
      <c r="T2030" s="1" t="s">
        <v>45</v>
      </c>
      <c r="U2030" s="1" t="s">
        <v>431</v>
      </c>
      <c r="V2030" s="1" t="s">
        <v>46</v>
      </c>
      <c r="W2030" s="1" t="s">
        <v>81</v>
      </c>
      <c r="X2030" s="1" t="s">
        <v>433</v>
      </c>
      <c r="Y2030" s="1" t="s">
        <v>245</v>
      </c>
      <c r="Z2030" s="1" t="s">
        <v>219</v>
      </c>
      <c r="AA2030" s="1" t="s">
        <v>51</v>
      </c>
      <c r="AB2030" s="1" t="s">
        <v>433</v>
      </c>
      <c r="AC2030" s="1" t="s">
        <v>37</v>
      </c>
    </row>
    <row r="2031" spans="1:29" x14ac:dyDescent="0.25">
      <c r="A2031" s="1" t="s">
        <v>33</v>
      </c>
      <c r="B2031" s="1" t="s">
        <v>34</v>
      </c>
      <c r="C2031" s="2">
        <v>45867</v>
      </c>
      <c r="D2031" s="1" t="s">
        <v>238</v>
      </c>
      <c r="E2031" s="1" t="s">
        <v>239</v>
      </c>
      <c r="F2031" s="1" t="s">
        <v>37</v>
      </c>
      <c r="G2031" s="1" t="s">
        <v>431</v>
      </c>
      <c r="H2031" s="1" t="s">
        <v>432</v>
      </c>
      <c r="I2031" s="3">
        <v>584858</v>
      </c>
      <c r="J2031" s="3">
        <v>0</v>
      </c>
      <c r="K2031" s="1" t="s">
        <v>40</v>
      </c>
      <c r="L2031" s="1" t="s">
        <v>450</v>
      </c>
      <c r="M2031" s="1" t="s">
        <v>451</v>
      </c>
      <c r="N2031" s="1" t="s">
        <v>37</v>
      </c>
      <c r="O2031" s="1" t="s">
        <v>43</v>
      </c>
      <c r="P2031" s="1" t="s">
        <v>43</v>
      </c>
      <c r="Q2031" s="1" t="s">
        <v>43</v>
      </c>
      <c r="R2031" s="3">
        <v>0</v>
      </c>
      <c r="S2031" s="1" t="s">
        <v>44</v>
      </c>
      <c r="T2031" s="1" t="s">
        <v>45</v>
      </c>
      <c r="U2031" s="1" t="s">
        <v>431</v>
      </c>
      <c r="V2031" s="1" t="s">
        <v>46</v>
      </c>
      <c r="W2031" s="1" t="s">
        <v>81</v>
      </c>
      <c r="X2031" s="1" t="s">
        <v>433</v>
      </c>
      <c r="Y2031" s="1" t="s">
        <v>245</v>
      </c>
      <c r="Z2031" s="1" t="s">
        <v>219</v>
      </c>
      <c r="AA2031" s="1" t="s">
        <v>51</v>
      </c>
      <c r="AB2031" s="1" t="s">
        <v>433</v>
      </c>
      <c r="AC2031" s="1" t="s">
        <v>37</v>
      </c>
    </row>
    <row r="2032" spans="1:29" x14ac:dyDescent="0.25">
      <c r="A2032" s="1" t="s">
        <v>33</v>
      </c>
      <c r="B2032" s="1" t="s">
        <v>34</v>
      </c>
      <c r="C2032" s="2">
        <v>45867</v>
      </c>
      <c r="D2032" s="1" t="s">
        <v>238</v>
      </c>
      <c r="E2032" s="1" t="s">
        <v>239</v>
      </c>
      <c r="F2032" s="1" t="s">
        <v>37</v>
      </c>
      <c r="G2032" s="1" t="s">
        <v>431</v>
      </c>
      <c r="H2032" s="1" t="s">
        <v>432</v>
      </c>
      <c r="I2032" s="3">
        <v>0</v>
      </c>
      <c r="J2032" s="3">
        <v>584858</v>
      </c>
      <c r="K2032" s="1" t="s">
        <v>40</v>
      </c>
      <c r="L2032" s="1" t="s">
        <v>599</v>
      </c>
      <c r="M2032" s="1" t="s">
        <v>600</v>
      </c>
      <c r="N2032" s="1" t="s">
        <v>37</v>
      </c>
      <c r="O2032" s="1" t="s">
        <v>43</v>
      </c>
      <c r="P2032" s="1" t="s">
        <v>43</v>
      </c>
      <c r="Q2032" s="1" t="s">
        <v>43</v>
      </c>
      <c r="R2032" s="3">
        <v>0</v>
      </c>
      <c r="S2032" s="1" t="s">
        <v>44</v>
      </c>
      <c r="T2032" s="1" t="s">
        <v>45</v>
      </c>
      <c r="U2032" s="1" t="s">
        <v>431</v>
      </c>
      <c r="V2032" s="1" t="s">
        <v>46</v>
      </c>
      <c r="W2032" s="1" t="s">
        <v>81</v>
      </c>
      <c r="X2032" s="1" t="s">
        <v>433</v>
      </c>
      <c r="Y2032" s="1" t="s">
        <v>245</v>
      </c>
      <c r="Z2032" s="1" t="s">
        <v>219</v>
      </c>
      <c r="AA2032" s="1" t="s">
        <v>51</v>
      </c>
      <c r="AB2032" s="1" t="s">
        <v>433</v>
      </c>
      <c r="AC2032" s="1" t="s">
        <v>37</v>
      </c>
    </row>
    <row r="2033" spans="1:29" x14ac:dyDescent="0.25">
      <c r="A2033" s="1" t="s">
        <v>33</v>
      </c>
      <c r="B2033" s="1" t="s">
        <v>34</v>
      </c>
      <c r="C2033" s="2">
        <v>45867</v>
      </c>
      <c r="D2033" s="1" t="s">
        <v>238</v>
      </c>
      <c r="E2033" s="1" t="s">
        <v>239</v>
      </c>
      <c r="F2033" s="1" t="s">
        <v>37</v>
      </c>
      <c r="G2033" s="1" t="s">
        <v>431</v>
      </c>
      <c r="H2033" s="1" t="s">
        <v>432</v>
      </c>
      <c r="I2033" s="3">
        <v>111458</v>
      </c>
      <c r="J2033" s="3">
        <v>0</v>
      </c>
      <c r="K2033" s="1" t="s">
        <v>40</v>
      </c>
      <c r="L2033" s="1" t="s">
        <v>41</v>
      </c>
      <c r="M2033" s="1" t="s">
        <v>42</v>
      </c>
      <c r="N2033" s="1" t="s">
        <v>37</v>
      </c>
      <c r="O2033" s="1" t="s">
        <v>43</v>
      </c>
      <c r="P2033" s="1" t="s">
        <v>43</v>
      </c>
      <c r="Q2033" s="1" t="s">
        <v>43</v>
      </c>
      <c r="R2033" s="3">
        <v>0</v>
      </c>
      <c r="S2033" s="1" t="s">
        <v>44</v>
      </c>
      <c r="T2033" s="1" t="s">
        <v>45</v>
      </c>
      <c r="U2033" s="1" t="s">
        <v>431</v>
      </c>
      <c r="V2033" s="1" t="s">
        <v>46</v>
      </c>
      <c r="W2033" s="1" t="s">
        <v>81</v>
      </c>
      <c r="X2033" s="1" t="s">
        <v>433</v>
      </c>
      <c r="Y2033" s="1" t="s">
        <v>245</v>
      </c>
      <c r="Z2033" s="1" t="s">
        <v>219</v>
      </c>
      <c r="AA2033" s="1" t="s">
        <v>51</v>
      </c>
      <c r="AB2033" s="1" t="s">
        <v>433</v>
      </c>
      <c r="AC2033" s="1" t="s">
        <v>37</v>
      </c>
    </row>
    <row r="2034" spans="1:29" x14ac:dyDescent="0.25">
      <c r="A2034" s="1" t="s">
        <v>33</v>
      </c>
      <c r="B2034" s="1" t="s">
        <v>34</v>
      </c>
      <c r="C2034" s="2">
        <v>45867</v>
      </c>
      <c r="D2034" s="1" t="s">
        <v>238</v>
      </c>
      <c r="E2034" s="1" t="s">
        <v>239</v>
      </c>
      <c r="F2034" s="1" t="s">
        <v>37</v>
      </c>
      <c r="G2034" s="1" t="s">
        <v>431</v>
      </c>
      <c r="H2034" s="1" t="s">
        <v>432</v>
      </c>
      <c r="I2034" s="3">
        <v>0</v>
      </c>
      <c r="J2034" s="3">
        <v>111458</v>
      </c>
      <c r="K2034" s="1" t="s">
        <v>40</v>
      </c>
      <c r="L2034" s="1" t="s">
        <v>377</v>
      </c>
      <c r="M2034" s="1" t="s">
        <v>378</v>
      </c>
      <c r="N2034" s="1" t="s">
        <v>37</v>
      </c>
      <c r="O2034" s="1" t="s">
        <v>43</v>
      </c>
      <c r="P2034" s="1" t="s">
        <v>43</v>
      </c>
      <c r="Q2034" s="1" t="s">
        <v>43</v>
      </c>
      <c r="R2034" s="3">
        <v>0</v>
      </c>
      <c r="S2034" s="1" t="s">
        <v>44</v>
      </c>
      <c r="T2034" s="1" t="s">
        <v>45</v>
      </c>
      <c r="U2034" s="1" t="s">
        <v>431</v>
      </c>
      <c r="V2034" s="1" t="s">
        <v>46</v>
      </c>
      <c r="W2034" s="1" t="s">
        <v>81</v>
      </c>
      <c r="X2034" s="1" t="s">
        <v>433</v>
      </c>
      <c r="Y2034" s="1" t="s">
        <v>245</v>
      </c>
      <c r="Z2034" s="1" t="s">
        <v>219</v>
      </c>
      <c r="AA2034" s="1" t="s">
        <v>51</v>
      </c>
      <c r="AB2034" s="1" t="s">
        <v>433</v>
      </c>
      <c r="AC2034" s="1" t="s">
        <v>37</v>
      </c>
    </row>
    <row r="2035" spans="1:29" x14ac:dyDescent="0.25">
      <c r="A2035" s="1" t="s">
        <v>33</v>
      </c>
      <c r="B2035" s="1" t="s">
        <v>34</v>
      </c>
      <c r="C2035" s="2">
        <v>45867</v>
      </c>
      <c r="D2035" s="1" t="s">
        <v>238</v>
      </c>
      <c r="E2035" s="1" t="s">
        <v>239</v>
      </c>
      <c r="F2035" s="1" t="s">
        <v>37</v>
      </c>
      <c r="G2035" s="1" t="s">
        <v>431</v>
      </c>
      <c r="H2035" s="1" t="s">
        <v>432</v>
      </c>
      <c r="I2035" s="3">
        <v>133333</v>
      </c>
      <c r="J2035" s="3">
        <v>0</v>
      </c>
      <c r="K2035" s="1" t="s">
        <v>40</v>
      </c>
      <c r="L2035" s="1" t="s">
        <v>54</v>
      </c>
      <c r="M2035" s="1" t="s">
        <v>55</v>
      </c>
      <c r="N2035" s="1" t="s">
        <v>37</v>
      </c>
      <c r="O2035" s="1" t="s">
        <v>43</v>
      </c>
      <c r="P2035" s="1" t="s">
        <v>43</v>
      </c>
      <c r="Q2035" s="1" t="s">
        <v>43</v>
      </c>
      <c r="R2035" s="3">
        <v>0</v>
      </c>
      <c r="S2035" s="1" t="s">
        <v>44</v>
      </c>
      <c r="T2035" s="1" t="s">
        <v>45</v>
      </c>
      <c r="U2035" s="1" t="s">
        <v>431</v>
      </c>
      <c r="V2035" s="1" t="s">
        <v>46</v>
      </c>
      <c r="W2035" s="1" t="s">
        <v>81</v>
      </c>
      <c r="X2035" s="1" t="s">
        <v>433</v>
      </c>
      <c r="Y2035" s="1" t="s">
        <v>245</v>
      </c>
      <c r="Z2035" s="1" t="s">
        <v>219</v>
      </c>
      <c r="AA2035" s="1" t="s">
        <v>51</v>
      </c>
      <c r="AB2035" s="1" t="s">
        <v>433</v>
      </c>
      <c r="AC2035" s="1" t="s">
        <v>37</v>
      </c>
    </row>
    <row r="2036" spans="1:29" x14ac:dyDescent="0.25">
      <c r="A2036" s="1" t="s">
        <v>33</v>
      </c>
      <c r="B2036" s="1" t="s">
        <v>34</v>
      </c>
      <c r="C2036" s="2">
        <v>45867</v>
      </c>
      <c r="D2036" s="1" t="s">
        <v>238</v>
      </c>
      <c r="E2036" s="1" t="s">
        <v>239</v>
      </c>
      <c r="F2036" s="1" t="s">
        <v>37</v>
      </c>
      <c r="G2036" s="1" t="s">
        <v>431</v>
      </c>
      <c r="H2036" s="1" t="s">
        <v>432</v>
      </c>
      <c r="I2036" s="3">
        <v>0</v>
      </c>
      <c r="J2036" s="3">
        <v>133333</v>
      </c>
      <c r="K2036" s="1" t="s">
        <v>40</v>
      </c>
      <c r="L2036" s="1" t="s">
        <v>133</v>
      </c>
      <c r="M2036" s="1" t="s">
        <v>134</v>
      </c>
      <c r="N2036" s="1" t="s">
        <v>37</v>
      </c>
      <c r="O2036" s="1" t="s">
        <v>43</v>
      </c>
      <c r="P2036" s="1" t="s">
        <v>43</v>
      </c>
      <c r="Q2036" s="1" t="s">
        <v>43</v>
      </c>
      <c r="R2036" s="3">
        <v>0</v>
      </c>
      <c r="S2036" s="1" t="s">
        <v>44</v>
      </c>
      <c r="T2036" s="1" t="s">
        <v>45</v>
      </c>
      <c r="U2036" s="1" t="s">
        <v>431</v>
      </c>
      <c r="V2036" s="1" t="s">
        <v>46</v>
      </c>
      <c r="W2036" s="1" t="s">
        <v>81</v>
      </c>
      <c r="X2036" s="1" t="s">
        <v>433</v>
      </c>
      <c r="Y2036" s="1" t="s">
        <v>245</v>
      </c>
      <c r="Z2036" s="1" t="s">
        <v>219</v>
      </c>
      <c r="AA2036" s="1" t="s">
        <v>51</v>
      </c>
      <c r="AB2036" s="1" t="s">
        <v>433</v>
      </c>
      <c r="AC2036" s="1" t="s">
        <v>37</v>
      </c>
    </row>
    <row r="2037" spans="1:29" x14ac:dyDescent="0.25">
      <c r="A2037" s="1" t="s">
        <v>33</v>
      </c>
      <c r="B2037" s="1" t="s">
        <v>34</v>
      </c>
      <c r="C2037" s="2">
        <v>45867</v>
      </c>
      <c r="D2037" s="1" t="s">
        <v>238</v>
      </c>
      <c r="E2037" s="1" t="s">
        <v>239</v>
      </c>
      <c r="F2037" s="1" t="s">
        <v>37</v>
      </c>
      <c r="G2037" s="1" t="s">
        <v>431</v>
      </c>
      <c r="H2037" s="1" t="s">
        <v>432</v>
      </c>
      <c r="I2037" s="3">
        <v>742594</v>
      </c>
      <c r="J2037" s="3">
        <v>0</v>
      </c>
      <c r="K2037" s="1" t="s">
        <v>40</v>
      </c>
      <c r="L2037" s="1" t="s">
        <v>67</v>
      </c>
      <c r="M2037" s="1" t="s">
        <v>68</v>
      </c>
      <c r="N2037" s="1" t="s">
        <v>37</v>
      </c>
      <c r="O2037" s="1" t="s">
        <v>43</v>
      </c>
      <c r="P2037" s="1" t="s">
        <v>43</v>
      </c>
      <c r="Q2037" s="1" t="s">
        <v>43</v>
      </c>
      <c r="R2037" s="3">
        <v>0</v>
      </c>
      <c r="S2037" s="1" t="s">
        <v>44</v>
      </c>
      <c r="T2037" s="1" t="s">
        <v>45</v>
      </c>
      <c r="U2037" s="1" t="s">
        <v>431</v>
      </c>
      <c r="V2037" s="1" t="s">
        <v>46</v>
      </c>
      <c r="W2037" s="1" t="s">
        <v>81</v>
      </c>
      <c r="X2037" s="1" t="s">
        <v>433</v>
      </c>
      <c r="Y2037" s="1" t="s">
        <v>245</v>
      </c>
      <c r="Z2037" s="1" t="s">
        <v>219</v>
      </c>
      <c r="AA2037" s="1" t="s">
        <v>51</v>
      </c>
      <c r="AB2037" s="1" t="s">
        <v>433</v>
      </c>
      <c r="AC2037" s="1" t="s">
        <v>37</v>
      </c>
    </row>
    <row r="2038" spans="1:29" x14ac:dyDescent="0.25">
      <c r="A2038" s="1" t="s">
        <v>33</v>
      </c>
      <c r="B2038" s="1" t="s">
        <v>34</v>
      </c>
      <c r="C2038" s="2">
        <v>45867</v>
      </c>
      <c r="D2038" s="1" t="s">
        <v>238</v>
      </c>
      <c r="E2038" s="1" t="s">
        <v>239</v>
      </c>
      <c r="F2038" s="1" t="s">
        <v>37</v>
      </c>
      <c r="G2038" s="1" t="s">
        <v>431</v>
      </c>
      <c r="H2038" s="1" t="s">
        <v>432</v>
      </c>
      <c r="I2038" s="3">
        <v>0</v>
      </c>
      <c r="J2038" s="3">
        <v>742594</v>
      </c>
      <c r="K2038" s="1" t="s">
        <v>40</v>
      </c>
      <c r="L2038" s="1" t="s">
        <v>601</v>
      </c>
      <c r="M2038" s="1" t="s">
        <v>602</v>
      </c>
      <c r="N2038" s="1" t="s">
        <v>37</v>
      </c>
      <c r="O2038" s="1" t="s">
        <v>43</v>
      </c>
      <c r="P2038" s="1" t="s">
        <v>43</v>
      </c>
      <c r="Q2038" s="1" t="s">
        <v>43</v>
      </c>
      <c r="R2038" s="3">
        <v>0</v>
      </c>
      <c r="S2038" s="1" t="s">
        <v>44</v>
      </c>
      <c r="T2038" s="1" t="s">
        <v>45</v>
      </c>
      <c r="U2038" s="1" t="s">
        <v>431</v>
      </c>
      <c r="V2038" s="1" t="s">
        <v>46</v>
      </c>
      <c r="W2038" s="1" t="s">
        <v>81</v>
      </c>
      <c r="X2038" s="1" t="s">
        <v>433</v>
      </c>
      <c r="Y2038" s="1" t="s">
        <v>245</v>
      </c>
      <c r="Z2038" s="1" t="s">
        <v>219</v>
      </c>
      <c r="AA2038" s="1" t="s">
        <v>51</v>
      </c>
      <c r="AB2038" s="1" t="s">
        <v>433</v>
      </c>
      <c r="AC2038" s="1" t="s">
        <v>37</v>
      </c>
    </row>
    <row r="2039" spans="1:29" x14ac:dyDescent="0.25">
      <c r="A2039" s="1" t="s">
        <v>33</v>
      </c>
      <c r="B2039" s="1" t="s">
        <v>34</v>
      </c>
      <c r="C2039" s="2">
        <v>45867</v>
      </c>
      <c r="D2039" s="1" t="s">
        <v>238</v>
      </c>
      <c r="E2039" s="1" t="s">
        <v>239</v>
      </c>
      <c r="F2039" s="1" t="s">
        <v>37</v>
      </c>
      <c r="G2039" s="1" t="s">
        <v>431</v>
      </c>
      <c r="H2039" s="1" t="s">
        <v>432</v>
      </c>
      <c r="I2039" s="3">
        <v>33333</v>
      </c>
      <c r="J2039" s="3">
        <v>0</v>
      </c>
      <c r="K2039" s="1" t="s">
        <v>40</v>
      </c>
      <c r="L2039" s="1" t="s">
        <v>41</v>
      </c>
      <c r="M2039" s="1" t="s">
        <v>42</v>
      </c>
      <c r="N2039" s="1" t="s">
        <v>37</v>
      </c>
      <c r="O2039" s="1" t="s">
        <v>43</v>
      </c>
      <c r="P2039" s="1" t="s">
        <v>43</v>
      </c>
      <c r="Q2039" s="1" t="s">
        <v>43</v>
      </c>
      <c r="R2039" s="3">
        <v>0</v>
      </c>
      <c r="S2039" s="1" t="s">
        <v>44</v>
      </c>
      <c r="T2039" s="1" t="s">
        <v>45</v>
      </c>
      <c r="U2039" s="1" t="s">
        <v>431</v>
      </c>
      <c r="V2039" s="1" t="s">
        <v>46</v>
      </c>
      <c r="W2039" s="1" t="s">
        <v>81</v>
      </c>
      <c r="X2039" s="1" t="s">
        <v>433</v>
      </c>
      <c r="Y2039" s="1" t="s">
        <v>245</v>
      </c>
      <c r="Z2039" s="1" t="s">
        <v>219</v>
      </c>
      <c r="AA2039" s="1" t="s">
        <v>51</v>
      </c>
      <c r="AB2039" s="1" t="s">
        <v>433</v>
      </c>
      <c r="AC2039" s="1" t="s">
        <v>37</v>
      </c>
    </row>
    <row r="2040" spans="1:29" x14ac:dyDescent="0.25">
      <c r="A2040" s="1" t="s">
        <v>33</v>
      </c>
      <c r="B2040" s="1" t="s">
        <v>34</v>
      </c>
      <c r="C2040" s="2">
        <v>45867</v>
      </c>
      <c r="D2040" s="1" t="s">
        <v>238</v>
      </c>
      <c r="E2040" s="1" t="s">
        <v>239</v>
      </c>
      <c r="F2040" s="1" t="s">
        <v>37</v>
      </c>
      <c r="G2040" s="1" t="s">
        <v>431</v>
      </c>
      <c r="H2040" s="1" t="s">
        <v>432</v>
      </c>
      <c r="I2040" s="3">
        <v>0</v>
      </c>
      <c r="J2040" s="3">
        <v>33333</v>
      </c>
      <c r="K2040" s="1" t="s">
        <v>40</v>
      </c>
      <c r="L2040" s="1" t="s">
        <v>458</v>
      </c>
      <c r="M2040" s="1" t="s">
        <v>459</v>
      </c>
      <c r="N2040" s="1" t="s">
        <v>37</v>
      </c>
      <c r="O2040" s="1" t="s">
        <v>43</v>
      </c>
      <c r="P2040" s="1" t="s">
        <v>43</v>
      </c>
      <c r="Q2040" s="1" t="s">
        <v>43</v>
      </c>
      <c r="R2040" s="3">
        <v>0</v>
      </c>
      <c r="S2040" s="1" t="s">
        <v>44</v>
      </c>
      <c r="T2040" s="1" t="s">
        <v>45</v>
      </c>
      <c r="U2040" s="1" t="s">
        <v>431</v>
      </c>
      <c r="V2040" s="1" t="s">
        <v>46</v>
      </c>
      <c r="W2040" s="1" t="s">
        <v>81</v>
      </c>
      <c r="X2040" s="1" t="s">
        <v>433</v>
      </c>
      <c r="Y2040" s="1" t="s">
        <v>245</v>
      </c>
      <c r="Z2040" s="1" t="s">
        <v>219</v>
      </c>
      <c r="AA2040" s="1" t="s">
        <v>51</v>
      </c>
      <c r="AB2040" s="1" t="s">
        <v>433</v>
      </c>
      <c r="AC2040" s="1" t="s">
        <v>37</v>
      </c>
    </row>
    <row r="2041" spans="1:29" x14ac:dyDescent="0.25">
      <c r="A2041" s="1" t="s">
        <v>33</v>
      </c>
      <c r="B2041" s="1" t="s">
        <v>34</v>
      </c>
      <c r="C2041" s="2">
        <v>45867</v>
      </c>
      <c r="D2041" s="1" t="s">
        <v>238</v>
      </c>
      <c r="E2041" s="1" t="s">
        <v>239</v>
      </c>
      <c r="F2041" s="1" t="s">
        <v>37</v>
      </c>
      <c r="G2041" s="1" t="s">
        <v>431</v>
      </c>
      <c r="H2041" s="1" t="s">
        <v>432</v>
      </c>
      <c r="I2041" s="3">
        <v>33333</v>
      </c>
      <c r="J2041" s="3">
        <v>0</v>
      </c>
      <c r="K2041" s="1" t="s">
        <v>40</v>
      </c>
      <c r="L2041" s="1" t="s">
        <v>41</v>
      </c>
      <c r="M2041" s="1" t="s">
        <v>42</v>
      </c>
      <c r="N2041" s="1" t="s">
        <v>37</v>
      </c>
      <c r="O2041" s="1" t="s">
        <v>43</v>
      </c>
      <c r="P2041" s="1" t="s">
        <v>43</v>
      </c>
      <c r="Q2041" s="1" t="s">
        <v>43</v>
      </c>
      <c r="R2041" s="3">
        <v>0</v>
      </c>
      <c r="S2041" s="1" t="s">
        <v>44</v>
      </c>
      <c r="T2041" s="1" t="s">
        <v>45</v>
      </c>
      <c r="U2041" s="1" t="s">
        <v>431</v>
      </c>
      <c r="V2041" s="1" t="s">
        <v>46</v>
      </c>
      <c r="W2041" s="1" t="s">
        <v>81</v>
      </c>
      <c r="X2041" s="1" t="s">
        <v>433</v>
      </c>
      <c r="Y2041" s="1" t="s">
        <v>245</v>
      </c>
      <c r="Z2041" s="1" t="s">
        <v>219</v>
      </c>
      <c r="AA2041" s="1" t="s">
        <v>51</v>
      </c>
      <c r="AB2041" s="1" t="s">
        <v>433</v>
      </c>
      <c r="AC2041" s="1" t="s">
        <v>37</v>
      </c>
    </row>
    <row r="2042" spans="1:29" x14ac:dyDescent="0.25">
      <c r="A2042" s="1" t="s">
        <v>33</v>
      </c>
      <c r="B2042" s="1" t="s">
        <v>34</v>
      </c>
      <c r="C2042" s="2">
        <v>45867</v>
      </c>
      <c r="D2042" s="1" t="s">
        <v>238</v>
      </c>
      <c r="E2042" s="1" t="s">
        <v>239</v>
      </c>
      <c r="F2042" s="1" t="s">
        <v>37</v>
      </c>
      <c r="G2042" s="1" t="s">
        <v>431</v>
      </c>
      <c r="H2042" s="1" t="s">
        <v>432</v>
      </c>
      <c r="I2042" s="3">
        <v>0</v>
      </c>
      <c r="J2042" s="3">
        <v>33333</v>
      </c>
      <c r="K2042" s="1" t="s">
        <v>40</v>
      </c>
      <c r="L2042" s="1" t="s">
        <v>460</v>
      </c>
      <c r="M2042" s="1" t="s">
        <v>461</v>
      </c>
      <c r="N2042" s="1" t="s">
        <v>37</v>
      </c>
      <c r="O2042" s="1" t="s">
        <v>43</v>
      </c>
      <c r="P2042" s="1" t="s">
        <v>43</v>
      </c>
      <c r="Q2042" s="1" t="s">
        <v>43</v>
      </c>
      <c r="R2042" s="3">
        <v>0</v>
      </c>
      <c r="S2042" s="1" t="s">
        <v>44</v>
      </c>
      <c r="T2042" s="1" t="s">
        <v>45</v>
      </c>
      <c r="U2042" s="1" t="s">
        <v>431</v>
      </c>
      <c r="V2042" s="1" t="s">
        <v>46</v>
      </c>
      <c r="W2042" s="1" t="s">
        <v>81</v>
      </c>
      <c r="X2042" s="1" t="s">
        <v>433</v>
      </c>
      <c r="Y2042" s="1" t="s">
        <v>245</v>
      </c>
      <c r="Z2042" s="1" t="s">
        <v>219</v>
      </c>
      <c r="AA2042" s="1" t="s">
        <v>51</v>
      </c>
      <c r="AB2042" s="1" t="s">
        <v>433</v>
      </c>
      <c r="AC2042" s="1" t="s">
        <v>37</v>
      </c>
    </row>
    <row r="2043" spans="1:29" x14ac:dyDescent="0.25">
      <c r="A2043" s="1" t="s">
        <v>33</v>
      </c>
      <c r="B2043" s="1" t="s">
        <v>34</v>
      </c>
      <c r="C2043" s="2">
        <v>45867</v>
      </c>
      <c r="D2043" s="1" t="s">
        <v>238</v>
      </c>
      <c r="E2043" s="1" t="s">
        <v>239</v>
      </c>
      <c r="F2043" s="1" t="s">
        <v>37</v>
      </c>
      <c r="G2043" s="1" t="s">
        <v>431</v>
      </c>
      <c r="H2043" s="1" t="s">
        <v>432</v>
      </c>
      <c r="I2043" s="3">
        <v>66666</v>
      </c>
      <c r="J2043" s="3">
        <v>0</v>
      </c>
      <c r="K2043" s="1" t="s">
        <v>40</v>
      </c>
      <c r="L2043" s="1" t="s">
        <v>41</v>
      </c>
      <c r="M2043" s="1" t="s">
        <v>42</v>
      </c>
      <c r="N2043" s="1" t="s">
        <v>37</v>
      </c>
      <c r="O2043" s="1" t="s">
        <v>43</v>
      </c>
      <c r="P2043" s="1" t="s">
        <v>43</v>
      </c>
      <c r="Q2043" s="1" t="s">
        <v>43</v>
      </c>
      <c r="R2043" s="3">
        <v>0</v>
      </c>
      <c r="S2043" s="1" t="s">
        <v>44</v>
      </c>
      <c r="T2043" s="1" t="s">
        <v>45</v>
      </c>
      <c r="U2043" s="1" t="s">
        <v>431</v>
      </c>
      <c r="V2043" s="1" t="s">
        <v>46</v>
      </c>
      <c r="W2043" s="1" t="s">
        <v>81</v>
      </c>
      <c r="X2043" s="1" t="s">
        <v>433</v>
      </c>
      <c r="Y2043" s="1" t="s">
        <v>245</v>
      </c>
      <c r="Z2043" s="1" t="s">
        <v>219</v>
      </c>
      <c r="AA2043" s="1" t="s">
        <v>51</v>
      </c>
      <c r="AB2043" s="1" t="s">
        <v>433</v>
      </c>
      <c r="AC2043" s="1" t="s">
        <v>37</v>
      </c>
    </row>
    <row r="2044" spans="1:29" x14ac:dyDescent="0.25">
      <c r="A2044" s="1" t="s">
        <v>33</v>
      </c>
      <c r="B2044" s="1" t="s">
        <v>34</v>
      </c>
      <c r="C2044" s="2">
        <v>45867</v>
      </c>
      <c r="D2044" s="1" t="s">
        <v>238</v>
      </c>
      <c r="E2044" s="1" t="s">
        <v>239</v>
      </c>
      <c r="F2044" s="1" t="s">
        <v>37</v>
      </c>
      <c r="G2044" s="1" t="s">
        <v>431</v>
      </c>
      <c r="H2044" s="1" t="s">
        <v>432</v>
      </c>
      <c r="I2044" s="3">
        <v>0</v>
      </c>
      <c r="J2044" s="3">
        <v>66666</v>
      </c>
      <c r="K2044" s="1" t="s">
        <v>40</v>
      </c>
      <c r="L2044" s="1" t="s">
        <v>168</v>
      </c>
      <c r="M2044" s="1" t="s">
        <v>169</v>
      </c>
      <c r="N2044" s="1" t="s">
        <v>37</v>
      </c>
      <c r="O2044" s="1" t="s">
        <v>43</v>
      </c>
      <c r="P2044" s="1" t="s">
        <v>43</v>
      </c>
      <c r="Q2044" s="1" t="s">
        <v>43</v>
      </c>
      <c r="R2044" s="3">
        <v>0</v>
      </c>
      <c r="S2044" s="1" t="s">
        <v>44</v>
      </c>
      <c r="T2044" s="1" t="s">
        <v>45</v>
      </c>
      <c r="U2044" s="1" t="s">
        <v>431</v>
      </c>
      <c r="V2044" s="1" t="s">
        <v>46</v>
      </c>
      <c r="W2044" s="1" t="s">
        <v>81</v>
      </c>
      <c r="X2044" s="1" t="s">
        <v>433</v>
      </c>
      <c r="Y2044" s="1" t="s">
        <v>245</v>
      </c>
      <c r="Z2044" s="1" t="s">
        <v>219</v>
      </c>
      <c r="AA2044" s="1" t="s">
        <v>51</v>
      </c>
      <c r="AB2044" s="1" t="s">
        <v>433</v>
      </c>
      <c r="AC2044" s="1" t="s">
        <v>37</v>
      </c>
    </row>
    <row r="2045" spans="1:29" x14ac:dyDescent="0.25">
      <c r="A2045" s="1" t="s">
        <v>33</v>
      </c>
      <c r="B2045" s="1" t="s">
        <v>34</v>
      </c>
      <c r="C2045" s="2">
        <v>45867</v>
      </c>
      <c r="D2045" s="1" t="s">
        <v>238</v>
      </c>
      <c r="E2045" s="1" t="s">
        <v>239</v>
      </c>
      <c r="F2045" s="1" t="s">
        <v>37</v>
      </c>
      <c r="G2045" s="1" t="s">
        <v>431</v>
      </c>
      <c r="H2045" s="1" t="s">
        <v>432</v>
      </c>
      <c r="I2045" s="3">
        <v>40399</v>
      </c>
      <c r="J2045" s="3">
        <v>0</v>
      </c>
      <c r="K2045" s="1" t="s">
        <v>40</v>
      </c>
      <c r="L2045" s="1" t="s">
        <v>67</v>
      </c>
      <c r="M2045" s="1" t="s">
        <v>68</v>
      </c>
      <c r="N2045" s="1" t="s">
        <v>37</v>
      </c>
      <c r="O2045" s="1" t="s">
        <v>43</v>
      </c>
      <c r="P2045" s="1" t="s">
        <v>43</v>
      </c>
      <c r="Q2045" s="1" t="s">
        <v>43</v>
      </c>
      <c r="R2045" s="3">
        <v>0</v>
      </c>
      <c r="S2045" s="1" t="s">
        <v>44</v>
      </c>
      <c r="T2045" s="1" t="s">
        <v>45</v>
      </c>
      <c r="U2045" s="1" t="s">
        <v>431</v>
      </c>
      <c r="V2045" s="1" t="s">
        <v>46</v>
      </c>
      <c r="W2045" s="1" t="s">
        <v>81</v>
      </c>
      <c r="X2045" s="1" t="s">
        <v>433</v>
      </c>
      <c r="Y2045" s="1" t="s">
        <v>245</v>
      </c>
      <c r="Z2045" s="1" t="s">
        <v>219</v>
      </c>
      <c r="AA2045" s="1" t="s">
        <v>51</v>
      </c>
      <c r="AB2045" s="1" t="s">
        <v>433</v>
      </c>
      <c r="AC2045" s="1" t="s">
        <v>37</v>
      </c>
    </row>
    <row r="2046" spans="1:29" x14ac:dyDescent="0.25">
      <c r="A2046" s="1" t="s">
        <v>33</v>
      </c>
      <c r="B2046" s="1" t="s">
        <v>34</v>
      </c>
      <c r="C2046" s="2">
        <v>45867</v>
      </c>
      <c r="D2046" s="1" t="s">
        <v>238</v>
      </c>
      <c r="E2046" s="1" t="s">
        <v>239</v>
      </c>
      <c r="F2046" s="1" t="s">
        <v>37</v>
      </c>
      <c r="G2046" s="1" t="s">
        <v>431</v>
      </c>
      <c r="H2046" s="1" t="s">
        <v>432</v>
      </c>
      <c r="I2046" s="3">
        <v>0</v>
      </c>
      <c r="J2046" s="3">
        <v>40399</v>
      </c>
      <c r="K2046" s="1" t="s">
        <v>40</v>
      </c>
      <c r="L2046" s="1" t="s">
        <v>462</v>
      </c>
      <c r="M2046" s="1" t="s">
        <v>463</v>
      </c>
      <c r="N2046" s="1" t="s">
        <v>37</v>
      </c>
      <c r="O2046" s="1" t="s">
        <v>43</v>
      </c>
      <c r="P2046" s="1" t="s">
        <v>43</v>
      </c>
      <c r="Q2046" s="1" t="s">
        <v>43</v>
      </c>
      <c r="R2046" s="3">
        <v>0</v>
      </c>
      <c r="S2046" s="1" t="s">
        <v>44</v>
      </c>
      <c r="T2046" s="1" t="s">
        <v>45</v>
      </c>
      <c r="U2046" s="1" t="s">
        <v>431</v>
      </c>
      <c r="V2046" s="1" t="s">
        <v>46</v>
      </c>
      <c r="W2046" s="1" t="s">
        <v>81</v>
      </c>
      <c r="X2046" s="1" t="s">
        <v>433</v>
      </c>
      <c r="Y2046" s="1" t="s">
        <v>245</v>
      </c>
      <c r="Z2046" s="1" t="s">
        <v>219</v>
      </c>
      <c r="AA2046" s="1" t="s">
        <v>51</v>
      </c>
      <c r="AB2046" s="1" t="s">
        <v>433</v>
      </c>
      <c r="AC2046" s="1" t="s">
        <v>37</v>
      </c>
    </row>
    <row r="2047" spans="1:29" x14ac:dyDescent="0.25">
      <c r="A2047" s="1" t="s">
        <v>33</v>
      </c>
      <c r="B2047" s="1" t="s">
        <v>34</v>
      </c>
      <c r="C2047" s="2">
        <v>45867</v>
      </c>
      <c r="D2047" s="1" t="s">
        <v>238</v>
      </c>
      <c r="E2047" s="1" t="s">
        <v>239</v>
      </c>
      <c r="F2047" s="1" t="s">
        <v>37</v>
      </c>
      <c r="G2047" s="1" t="s">
        <v>431</v>
      </c>
      <c r="H2047" s="1" t="s">
        <v>432</v>
      </c>
      <c r="I2047" s="3">
        <v>433333</v>
      </c>
      <c r="J2047" s="3">
        <v>0</v>
      </c>
      <c r="K2047" s="1" t="s">
        <v>40</v>
      </c>
      <c r="L2047" s="1" t="s">
        <v>41</v>
      </c>
      <c r="M2047" s="1" t="s">
        <v>42</v>
      </c>
      <c r="N2047" s="1" t="s">
        <v>37</v>
      </c>
      <c r="O2047" s="1" t="s">
        <v>43</v>
      </c>
      <c r="P2047" s="1" t="s">
        <v>43</v>
      </c>
      <c r="Q2047" s="1" t="s">
        <v>43</v>
      </c>
      <c r="R2047" s="3">
        <v>0</v>
      </c>
      <c r="S2047" s="1" t="s">
        <v>44</v>
      </c>
      <c r="T2047" s="1" t="s">
        <v>45</v>
      </c>
      <c r="U2047" s="1" t="s">
        <v>431</v>
      </c>
      <c r="V2047" s="1" t="s">
        <v>46</v>
      </c>
      <c r="W2047" s="1" t="s">
        <v>81</v>
      </c>
      <c r="X2047" s="1" t="s">
        <v>433</v>
      </c>
      <c r="Y2047" s="1" t="s">
        <v>245</v>
      </c>
      <c r="Z2047" s="1" t="s">
        <v>219</v>
      </c>
      <c r="AA2047" s="1" t="s">
        <v>51</v>
      </c>
      <c r="AB2047" s="1" t="s">
        <v>433</v>
      </c>
      <c r="AC2047" s="1" t="s">
        <v>37</v>
      </c>
    </row>
    <row r="2048" spans="1:29" x14ac:dyDescent="0.25">
      <c r="A2048" s="1" t="s">
        <v>33</v>
      </c>
      <c r="B2048" s="1" t="s">
        <v>34</v>
      </c>
      <c r="C2048" s="2">
        <v>45867</v>
      </c>
      <c r="D2048" s="1" t="s">
        <v>238</v>
      </c>
      <c r="E2048" s="1" t="s">
        <v>239</v>
      </c>
      <c r="F2048" s="1" t="s">
        <v>37</v>
      </c>
      <c r="G2048" s="1" t="s">
        <v>431</v>
      </c>
      <c r="H2048" s="1" t="s">
        <v>432</v>
      </c>
      <c r="I2048" s="3">
        <v>0</v>
      </c>
      <c r="J2048" s="3">
        <v>433333</v>
      </c>
      <c r="K2048" s="1" t="s">
        <v>40</v>
      </c>
      <c r="L2048" s="1" t="s">
        <v>464</v>
      </c>
      <c r="M2048" s="1" t="s">
        <v>465</v>
      </c>
      <c r="N2048" s="1" t="s">
        <v>37</v>
      </c>
      <c r="O2048" s="1" t="s">
        <v>43</v>
      </c>
      <c r="P2048" s="1" t="s">
        <v>43</v>
      </c>
      <c r="Q2048" s="1" t="s">
        <v>43</v>
      </c>
      <c r="R2048" s="3">
        <v>0</v>
      </c>
      <c r="S2048" s="1" t="s">
        <v>44</v>
      </c>
      <c r="T2048" s="1" t="s">
        <v>45</v>
      </c>
      <c r="U2048" s="1" t="s">
        <v>431</v>
      </c>
      <c r="V2048" s="1" t="s">
        <v>46</v>
      </c>
      <c r="W2048" s="1" t="s">
        <v>81</v>
      </c>
      <c r="X2048" s="1" t="s">
        <v>433</v>
      </c>
      <c r="Y2048" s="1" t="s">
        <v>245</v>
      </c>
      <c r="Z2048" s="1" t="s">
        <v>219</v>
      </c>
      <c r="AA2048" s="1" t="s">
        <v>51</v>
      </c>
      <c r="AB2048" s="1" t="s">
        <v>433</v>
      </c>
      <c r="AC2048" s="1" t="s">
        <v>37</v>
      </c>
    </row>
    <row r="2049" spans="1:29" x14ac:dyDescent="0.25">
      <c r="A2049" s="1" t="s">
        <v>33</v>
      </c>
      <c r="B2049" s="1" t="s">
        <v>34</v>
      </c>
      <c r="C2049" s="2">
        <v>45867</v>
      </c>
      <c r="D2049" s="1" t="s">
        <v>238</v>
      </c>
      <c r="E2049" s="1" t="s">
        <v>239</v>
      </c>
      <c r="F2049" s="1" t="s">
        <v>37</v>
      </c>
      <c r="G2049" s="1" t="s">
        <v>431</v>
      </c>
      <c r="H2049" s="1" t="s">
        <v>432</v>
      </c>
      <c r="I2049" s="3">
        <v>932666</v>
      </c>
      <c r="J2049" s="3">
        <v>0</v>
      </c>
      <c r="K2049" s="1" t="s">
        <v>40</v>
      </c>
      <c r="L2049" s="1" t="s">
        <v>41</v>
      </c>
      <c r="M2049" s="1" t="s">
        <v>42</v>
      </c>
      <c r="N2049" s="1" t="s">
        <v>37</v>
      </c>
      <c r="O2049" s="1" t="s">
        <v>43</v>
      </c>
      <c r="P2049" s="1" t="s">
        <v>43</v>
      </c>
      <c r="Q2049" s="1" t="s">
        <v>43</v>
      </c>
      <c r="R2049" s="3">
        <v>0</v>
      </c>
      <c r="S2049" s="1" t="s">
        <v>44</v>
      </c>
      <c r="T2049" s="1" t="s">
        <v>45</v>
      </c>
      <c r="U2049" s="1" t="s">
        <v>431</v>
      </c>
      <c r="V2049" s="1" t="s">
        <v>46</v>
      </c>
      <c r="W2049" s="1" t="s">
        <v>81</v>
      </c>
      <c r="X2049" s="1" t="s">
        <v>433</v>
      </c>
      <c r="Y2049" s="1" t="s">
        <v>245</v>
      </c>
      <c r="Z2049" s="1" t="s">
        <v>219</v>
      </c>
      <c r="AA2049" s="1" t="s">
        <v>51</v>
      </c>
      <c r="AB2049" s="1" t="s">
        <v>433</v>
      </c>
      <c r="AC2049" s="1" t="s">
        <v>37</v>
      </c>
    </row>
    <row r="2050" spans="1:29" x14ac:dyDescent="0.25">
      <c r="A2050" s="1" t="s">
        <v>33</v>
      </c>
      <c r="B2050" s="1" t="s">
        <v>34</v>
      </c>
      <c r="C2050" s="2">
        <v>45867</v>
      </c>
      <c r="D2050" s="1" t="s">
        <v>238</v>
      </c>
      <c r="E2050" s="1" t="s">
        <v>239</v>
      </c>
      <c r="F2050" s="1" t="s">
        <v>37</v>
      </c>
      <c r="G2050" s="1" t="s">
        <v>431</v>
      </c>
      <c r="H2050" s="1" t="s">
        <v>432</v>
      </c>
      <c r="I2050" s="3">
        <v>0</v>
      </c>
      <c r="J2050" s="3">
        <v>932666</v>
      </c>
      <c r="K2050" s="1" t="s">
        <v>40</v>
      </c>
      <c r="L2050" s="1" t="s">
        <v>466</v>
      </c>
      <c r="M2050" s="1" t="s">
        <v>467</v>
      </c>
      <c r="N2050" s="1" t="s">
        <v>37</v>
      </c>
      <c r="O2050" s="1" t="s">
        <v>43</v>
      </c>
      <c r="P2050" s="1" t="s">
        <v>43</v>
      </c>
      <c r="Q2050" s="1" t="s">
        <v>43</v>
      </c>
      <c r="R2050" s="3">
        <v>0</v>
      </c>
      <c r="S2050" s="1" t="s">
        <v>44</v>
      </c>
      <c r="T2050" s="1" t="s">
        <v>45</v>
      </c>
      <c r="U2050" s="1" t="s">
        <v>431</v>
      </c>
      <c r="V2050" s="1" t="s">
        <v>46</v>
      </c>
      <c r="W2050" s="1" t="s">
        <v>81</v>
      </c>
      <c r="X2050" s="1" t="s">
        <v>433</v>
      </c>
      <c r="Y2050" s="1" t="s">
        <v>245</v>
      </c>
      <c r="Z2050" s="1" t="s">
        <v>219</v>
      </c>
      <c r="AA2050" s="1" t="s">
        <v>51</v>
      </c>
      <c r="AB2050" s="1" t="s">
        <v>433</v>
      </c>
      <c r="AC2050" s="1" t="s">
        <v>37</v>
      </c>
    </row>
    <row r="2051" spans="1:29" x14ac:dyDescent="0.25">
      <c r="A2051" s="1" t="s">
        <v>33</v>
      </c>
      <c r="B2051" s="1" t="s">
        <v>34</v>
      </c>
      <c r="C2051" s="2">
        <v>45867</v>
      </c>
      <c r="D2051" s="1" t="s">
        <v>238</v>
      </c>
      <c r="E2051" s="1" t="s">
        <v>239</v>
      </c>
      <c r="F2051" s="1" t="s">
        <v>37</v>
      </c>
      <c r="G2051" s="1" t="s">
        <v>431</v>
      </c>
      <c r="H2051" s="1" t="s">
        <v>432</v>
      </c>
      <c r="I2051" s="3">
        <v>300241</v>
      </c>
      <c r="J2051" s="3">
        <v>0</v>
      </c>
      <c r="K2051" s="1" t="s">
        <v>40</v>
      </c>
      <c r="L2051" s="1" t="s">
        <v>41</v>
      </c>
      <c r="M2051" s="1" t="s">
        <v>42</v>
      </c>
      <c r="N2051" s="1" t="s">
        <v>37</v>
      </c>
      <c r="O2051" s="1" t="s">
        <v>43</v>
      </c>
      <c r="P2051" s="1" t="s">
        <v>43</v>
      </c>
      <c r="Q2051" s="1" t="s">
        <v>43</v>
      </c>
      <c r="R2051" s="3">
        <v>0</v>
      </c>
      <c r="S2051" s="1" t="s">
        <v>44</v>
      </c>
      <c r="T2051" s="1" t="s">
        <v>45</v>
      </c>
      <c r="U2051" s="1" t="s">
        <v>431</v>
      </c>
      <c r="V2051" s="1" t="s">
        <v>46</v>
      </c>
      <c r="W2051" s="1" t="s">
        <v>81</v>
      </c>
      <c r="X2051" s="1" t="s">
        <v>433</v>
      </c>
      <c r="Y2051" s="1" t="s">
        <v>245</v>
      </c>
      <c r="Z2051" s="1" t="s">
        <v>219</v>
      </c>
      <c r="AA2051" s="1" t="s">
        <v>51</v>
      </c>
      <c r="AB2051" s="1" t="s">
        <v>433</v>
      </c>
      <c r="AC2051" s="1" t="s">
        <v>37</v>
      </c>
    </row>
    <row r="2052" spans="1:29" x14ac:dyDescent="0.25">
      <c r="A2052" s="1" t="s">
        <v>33</v>
      </c>
      <c r="B2052" s="1" t="s">
        <v>34</v>
      </c>
      <c r="C2052" s="2">
        <v>45867</v>
      </c>
      <c r="D2052" s="1" t="s">
        <v>238</v>
      </c>
      <c r="E2052" s="1" t="s">
        <v>239</v>
      </c>
      <c r="F2052" s="1" t="s">
        <v>37</v>
      </c>
      <c r="G2052" s="1" t="s">
        <v>431</v>
      </c>
      <c r="H2052" s="1" t="s">
        <v>432</v>
      </c>
      <c r="I2052" s="3">
        <v>0</v>
      </c>
      <c r="J2052" s="3">
        <v>300241</v>
      </c>
      <c r="K2052" s="1" t="s">
        <v>40</v>
      </c>
      <c r="L2052" s="1" t="s">
        <v>352</v>
      </c>
      <c r="M2052" s="1" t="s">
        <v>353</v>
      </c>
      <c r="N2052" s="1" t="s">
        <v>37</v>
      </c>
      <c r="O2052" s="1" t="s">
        <v>43</v>
      </c>
      <c r="P2052" s="1" t="s">
        <v>43</v>
      </c>
      <c r="Q2052" s="1" t="s">
        <v>43</v>
      </c>
      <c r="R2052" s="3">
        <v>0</v>
      </c>
      <c r="S2052" s="1" t="s">
        <v>44</v>
      </c>
      <c r="T2052" s="1" t="s">
        <v>45</v>
      </c>
      <c r="U2052" s="1" t="s">
        <v>431</v>
      </c>
      <c r="V2052" s="1" t="s">
        <v>46</v>
      </c>
      <c r="W2052" s="1" t="s">
        <v>81</v>
      </c>
      <c r="X2052" s="1" t="s">
        <v>433</v>
      </c>
      <c r="Y2052" s="1" t="s">
        <v>245</v>
      </c>
      <c r="Z2052" s="1" t="s">
        <v>219</v>
      </c>
      <c r="AA2052" s="1" t="s">
        <v>51</v>
      </c>
      <c r="AB2052" s="1" t="s">
        <v>433</v>
      </c>
      <c r="AC2052" s="1" t="s">
        <v>37</v>
      </c>
    </row>
    <row r="2053" spans="1:29" x14ac:dyDescent="0.25">
      <c r="A2053" s="1" t="s">
        <v>33</v>
      </c>
      <c r="B2053" s="1" t="s">
        <v>34</v>
      </c>
      <c r="C2053" s="2">
        <v>45867</v>
      </c>
      <c r="D2053" s="1" t="s">
        <v>238</v>
      </c>
      <c r="E2053" s="1" t="s">
        <v>239</v>
      </c>
      <c r="F2053" s="1" t="s">
        <v>37</v>
      </c>
      <c r="G2053" s="1" t="s">
        <v>431</v>
      </c>
      <c r="H2053" s="1" t="s">
        <v>432</v>
      </c>
      <c r="I2053" s="3">
        <v>73588</v>
      </c>
      <c r="J2053" s="3">
        <v>0</v>
      </c>
      <c r="K2053" s="1" t="s">
        <v>40</v>
      </c>
      <c r="L2053" s="1" t="s">
        <v>41</v>
      </c>
      <c r="M2053" s="1" t="s">
        <v>42</v>
      </c>
      <c r="N2053" s="1" t="s">
        <v>37</v>
      </c>
      <c r="O2053" s="1" t="s">
        <v>43</v>
      </c>
      <c r="P2053" s="1" t="s">
        <v>43</v>
      </c>
      <c r="Q2053" s="1" t="s">
        <v>43</v>
      </c>
      <c r="R2053" s="3">
        <v>0</v>
      </c>
      <c r="S2053" s="1" t="s">
        <v>44</v>
      </c>
      <c r="T2053" s="1" t="s">
        <v>45</v>
      </c>
      <c r="U2053" s="1" t="s">
        <v>431</v>
      </c>
      <c r="V2053" s="1" t="s">
        <v>46</v>
      </c>
      <c r="W2053" s="1" t="s">
        <v>81</v>
      </c>
      <c r="X2053" s="1" t="s">
        <v>433</v>
      </c>
      <c r="Y2053" s="1" t="s">
        <v>245</v>
      </c>
      <c r="Z2053" s="1" t="s">
        <v>219</v>
      </c>
      <c r="AA2053" s="1" t="s">
        <v>51</v>
      </c>
      <c r="AB2053" s="1" t="s">
        <v>433</v>
      </c>
      <c r="AC2053" s="1" t="s">
        <v>37</v>
      </c>
    </row>
    <row r="2054" spans="1:29" x14ac:dyDescent="0.25">
      <c r="A2054" s="1" t="s">
        <v>33</v>
      </c>
      <c r="B2054" s="1" t="s">
        <v>34</v>
      </c>
      <c r="C2054" s="2">
        <v>45867</v>
      </c>
      <c r="D2054" s="1" t="s">
        <v>238</v>
      </c>
      <c r="E2054" s="1" t="s">
        <v>239</v>
      </c>
      <c r="F2054" s="1" t="s">
        <v>37</v>
      </c>
      <c r="G2054" s="1" t="s">
        <v>431</v>
      </c>
      <c r="H2054" s="1" t="s">
        <v>432</v>
      </c>
      <c r="I2054" s="3">
        <v>0</v>
      </c>
      <c r="J2054" s="3">
        <v>73588</v>
      </c>
      <c r="K2054" s="1" t="s">
        <v>40</v>
      </c>
      <c r="L2054" s="1" t="s">
        <v>468</v>
      </c>
      <c r="M2054" s="1" t="s">
        <v>469</v>
      </c>
      <c r="N2054" s="1" t="s">
        <v>37</v>
      </c>
      <c r="O2054" s="1" t="s">
        <v>43</v>
      </c>
      <c r="P2054" s="1" t="s">
        <v>43</v>
      </c>
      <c r="Q2054" s="1" t="s">
        <v>43</v>
      </c>
      <c r="R2054" s="3">
        <v>0</v>
      </c>
      <c r="S2054" s="1" t="s">
        <v>44</v>
      </c>
      <c r="T2054" s="1" t="s">
        <v>45</v>
      </c>
      <c r="U2054" s="1" t="s">
        <v>431</v>
      </c>
      <c r="V2054" s="1" t="s">
        <v>46</v>
      </c>
      <c r="W2054" s="1" t="s">
        <v>81</v>
      </c>
      <c r="X2054" s="1" t="s">
        <v>433</v>
      </c>
      <c r="Y2054" s="1" t="s">
        <v>245</v>
      </c>
      <c r="Z2054" s="1" t="s">
        <v>219</v>
      </c>
      <c r="AA2054" s="1" t="s">
        <v>51</v>
      </c>
      <c r="AB2054" s="1" t="s">
        <v>433</v>
      </c>
      <c r="AC2054" s="1" t="s">
        <v>37</v>
      </c>
    </row>
    <row r="2055" spans="1:29" x14ac:dyDescent="0.25">
      <c r="A2055" s="1" t="s">
        <v>33</v>
      </c>
      <c r="B2055" s="1" t="s">
        <v>34</v>
      </c>
      <c r="C2055" s="2">
        <v>45867</v>
      </c>
      <c r="D2055" s="1" t="s">
        <v>238</v>
      </c>
      <c r="E2055" s="1" t="s">
        <v>239</v>
      </c>
      <c r="F2055" s="1" t="s">
        <v>37</v>
      </c>
      <c r="G2055" s="1" t="s">
        <v>431</v>
      </c>
      <c r="H2055" s="1" t="s">
        <v>432</v>
      </c>
      <c r="I2055" s="3">
        <v>71626</v>
      </c>
      <c r="J2055" s="3">
        <v>0</v>
      </c>
      <c r="K2055" s="1" t="s">
        <v>40</v>
      </c>
      <c r="L2055" s="1" t="s">
        <v>62</v>
      </c>
      <c r="M2055" s="1" t="s">
        <v>63</v>
      </c>
      <c r="N2055" s="1" t="s">
        <v>37</v>
      </c>
      <c r="O2055" s="1" t="s">
        <v>43</v>
      </c>
      <c r="P2055" s="1" t="s">
        <v>43</v>
      </c>
      <c r="Q2055" s="1" t="s">
        <v>43</v>
      </c>
      <c r="R2055" s="3">
        <v>0</v>
      </c>
      <c r="S2055" s="1" t="s">
        <v>44</v>
      </c>
      <c r="T2055" s="1" t="s">
        <v>45</v>
      </c>
      <c r="U2055" s="1" t="s">
        <v>431</v>
      </c>
      <c r="V2055" s="1" t="s">
        <v>46</v>
      </c>
      <c r="W2055" s="1" t="s">
        <v>81</v>
      </c>
      <c r="X2055" s="1" t="s">
        <v>433</v>
      </c>
      <c r="Y2055" s="1" t="s">
        <v>245</v>
      </c>
      <c r="Z2055" s="1" t="s">
        <v>219</v>
      </c>
      <c r="AA2055" s="1" t="s">
        <v>51</v>
      </c>
      <c r="AB2055" s="1" t="s">
        <v>433</v>
      </c>
      <c r="AC2055" s="1" t="s">
        <v>37</v>
      </c>
    </row>
    <row r="2056" spans="1:29" x14ac:dyDescent="0.25">
      <c r="A2056" s="1" t="s">
        <v>33</v>
      </c>
      <c r="B2056" s="1" t="s">
        <v>34</v>
      </c>
      <c r="C2056" s="2">
        <v>45867</v>
      </c>
      <c r="D2056" s="1" t="s">
        <v>238</v>
      </c>
      <c r="E2056" s="1" t="s">
        <v>239</v>
      </c>
      <c r="F2056" s="1" t="s">
        <v>37</v>
      </c>
      <c r="G2056" s="1" t="s">
        <v>431</v>
      </c>
      <c r="H2056" s="1" t="s">
        <v>432</v>
      </c>
      <c r="I2056" s="3">
        <v>0</v>
      </c>
      <c r="J2056" s="3">
        <v>71626</v>
      </c>
      <c r="K2056" s="1" t="s">
        <v>40</v>
      </c>
      <c r="L2056" s="1" t="s">
        <v>470</v>
      </c>
      <c r="M2056" s="1" t="s">
        <v>471</v>
      </c>
      <c r="N2056" s="1" t="s">
        <v>37</v>
      </c>
      <c r="O2056" s="1" t="s">
        <v>43</v>
      </c>
      <c r="P2056" s="1" t="s">
        <v>43</v>
      </c>
      <c r="Q2056" s="1" t="s">
        <v>43</v>
      </c>
      <c r="R2056" s="3">
        <v>0</v>
      </c>
      <c r="S2056" s="1" t="s">
        <v>44</v>
      </c>
      <c r="T2056" s="1" t="s">
        <v>45</v>
      </c>
      <c r="U2056" s="1" t="s">
        <v>431</v>
      </c>
      <c r="V2056" s="1" t="s">
        <v>46</v>
      </c>
      <c r="W2056" s="1" t="s">
        <v>81</v>
      </c>
      <c r="X2056" s="1" t="s">
        <v>433</v>
      </c>
      <c r="Y2056" s="1" t="s">
        <v>245</v>
      </c>
      <c r="Z2056" s="1" t="s">
        <v>219</v>
      </c>
      <c r="AA2056" s="1" t="s">
        <v>51</v>
      </c>
      <c r="AB2056" s="1" t="s">
        <v>433</v>
      </c>
      <c r="AC2056" s="1" t="s">
        <v>37</v>
      </c>
    </row>
    <row r="2057" spans="1:29" x14ac:dyDescent="0.25">
      <c r="A2057" s="1" t="s">
        <v>33</v>
      </c>
      <c r="B2057" s="1" t="s">
        <v>34</v>
      </c>
      <c r="C2057" s="2">
        <v>45867</v>
      </c>
      <c r="D2057" s="1" t="s">
        <v>238</v>
      </c>
      <c r="E2057" s="1" t="s">
        <v>239</v>
      </c>
      <c r="F2057" s="1" t="s">
        <v>37</v>
      </c>
      <c r="G2057" s="1" t="s">
        <v>431</v>
      </c>
      <c r="H2057" s="1" t="s">
        <v>432</v>
      </c>
      <c r="I2057" s="3">
        <v>896149</v>
      </c>
      <c r="J2057" s="3">
        <v>0</v>
      </c>
      <c r="K2057" s="1" t="s">
        <v>40</v>
      </c>
      <c r="L2057" s="1" t="s">
        <v>41</v>
      </c>
      <c r="M2057" s="1" t="s">
        <v>42</v>
      </c>
      <c r="N2057" s="1" t="s">
        <v>37</v>
      </c>
      <c r="O2057" s="1" t="s">
        <v>43</v>
      </c>
      <c r="P2057" s="1" t="s">
        <v>43</v>
      </c>
      <c r="Q2057" s="1" t="s">
        <v>43</v>
      </c>
      <c r="R2057" s="3">
        <v>0</v>
      </c>
      <c r="S2057" s="1" t="s">
        <v>44</v>
      </c>
      <c r="T2057" s="1" t="s">
        <v>45</v>
      </c>
      <c r="U2057" s="1" t="s">
        <v>431</v>
      </c>
      <c r="V2057" s="1" t="s">
        <v>46</v>
      </c>
      <c r="W2057" s="1" t="s">
        <v>81</v>
      </c>
      <c r="X2057" s="1" t="s">
        <v>433</v>
      </c>
      <c r="Y2057" s="1" t="s">
        <v>245</v>
      </c>
      <c r="Z2057" s="1" t="s">
        <v>219</v>
      </c>
      <c r="AA2057" s="1" t="s">
        <v>51</v>
      </c>
      <c r="AB2057" s="1" t="s">
        <v>433</v>
      </c>
      <c r="AC2057" s="1" t="s">
        <v>37</v>
      </c>
    </row>
    <row r="2058" spans="1:29" x14ac:dyDescent="0.25">
      <c r="A2058" s="1" t="s">
        <v>33</v>
      </c>
      <c r="B2058" s="1" t="s">
        <v>34</v>
      </c>
      <c r="C2058" s="2">
        <v>45867</v>
      </c>
      <c r="D2058" s="1" t="s">
        <v>238</v>
      </c>
      <c r="E2058" s="1" t="s">
        <v>239</v>
      </c>
      <c r="F2058" s="1" t="s">
        <v>37</v>
      </c>
      <c r="G2058" s="1" t="s">
        <v>431</v>
      </c>
      <c r="H2058" s="1" t="s">
        <v>432</v>
      </c>
      <c r="I2058" s="3">
        <v>0</v>
      </c>
      <c r="J2058" s="3">
        <v>896149</v>
      </c>
      <c r="K2058" s="1" t="s">
        <v>40</v>
      </c>
      <c r="L2058" s="1" t="s">
        <v>472</v>
      </c>
      <c r="M2058" s="1" t="s">
        <v>473</v>
      </c>
      <c r="N2058" s="1" t="s">
        <v>37</v>
      </c>
      <c r="O2058" s="1" t="s">
        <v>43</v>
      </c>
      <c r="P2058" s="1" t="s">
        <v>43</v>
      </c>
      <c r="Q2058" s="1" t="s">
        <v>43</v>
      </c>
      <c r="R2058" s="3">
        <v>0</v>
      </c>
      <c r="S2058" s="1" t="s">
        <v>44</v>
      </c>
      <c r="T2058" s="1" t="s">
        <v>45</v>
      </c>
      <c r="U2058" s="1" t="s">
        <v>431</v>
      </c>
      <c r="V2058" s="1" t="s">
        <v>46</v>
      </c>
      <c r="W2058" s="1" t="s">
        <v>81</v>
      </c>
      <c r="X2058" s="1" t="s">
        <v>433</v>
      </c>
      <c r="Y2058" s="1" t="s">
        <v>245</v>
      </c>
      <c r="Z2058" s="1" t="s">
        <v>219</v>
      </c>
      <c r="AA2058" s="1" t="s">
        <v>51</v>
      </c>
      <c r="AB2058" s="1" t="s">
        <v>433</v>
      </c>
      <c r="AC2058" s="1" t="s">
        <v>37</v>
      </c>
    </row>
    <row r="2059" spans="1:29" x14ac:dyDescent="0.25">
      <c r="A2059" s="1" t="s">
        <v>33</v>
      </c>
      <c r="B2059" s="1" t="s">
        <v>34</v>
      </c>
      <c r="C2059" s="2">
        <v>45867</v>
      </c>
      <c r="D2059" s="1" t="s">
        <v>238</v>
      </c>
      <c r="E2059" s="1" t="s">
        <v>239</v>
      </c>
      <c r="F2059" s="1" t="s">
        <v>37</v>
      </c>
      <c r="G2059" s="1" t="s">
        <v>431</v>
      </c>
      <c r="H2059" s="1" t="s">
        <v>432</v>
      </c>
      <c r="I2059" s="3">
        <v>109532</v>
      </c>
      <c r="J2059" s="3">
        <v>0</v>
      </c>
      <c r="K2059" s="1" t="s">
        <v>40</v>
      </c>
      <c r="L2059" s="1" t="s">
        <v>62</v>
      </c>
      <c r="M2059" s="1" t="s">
        <v>63</v>
      </c>
      <c r="N2059" s="1" t="s">
        <v>37</v>
      </c>
      <c r="O2059" s="1" t="s">
        <v>43</v>
      </c>
      <c r="P2059" s="1" t="s">
        <v>43</v>
      </c>
      <c r="Q2059" s="1" t="s">
        <v>43</v>
      </c>
      <c r="R2059" s="3">
        <v>0</v>
      </c>
      <c r="S2059" s="1" t="s">
        <v>44</v>
      </c>
      <c r="T2059" s="1" t="s">
        <v>45</v>
      </c>
      <c r="U2059" s="1" t="s">
        <v>431</v>
      </c>
      <c r="V2059" s="1" t="s">
        <v>46</v>
      </c>
      <c r="W2059" s="1" t="s">
        <v>81</v>
      </c>
      <c r="X2059" s="1" t="s">
        <v>433</v>
      </c>
      <c r="Y2059" s="1" t="s">
        <v>245</v>
      </c>
      <c r="Z2059" s="1" t="s">
        <v>219</v>
      </c>
      <c r="AA2059" s="1" t="s">
        <v>51</v>
      </c>
      <c r="AB2059" s="1" t="s">
        <v>433</v>
      </c>
      <c r="AC2059" s="1" t="s">
        <v>37</v>
      </c>
    </row>
    <row r="2060" spans="1:29" x14ac:dyDescent="0.25">
      <c r="A2060" s="1" t="s">
        <v>33</v>
      </c>
      <c r="B2060" s="1" t="s">
        <v>34</v>
      </c>
      <c r="C2060" s="2">
        <v>45867</v>
      </c>
      <c r="D2060" s="1" t="s">
        <v>238</v>
      </c>
      <c r="E2060" s="1" t="s">
        <v>239</v>
      </c>
      <c r="F2060" s="1" t="s">
        <v>37</v>
      </c>
      <c r="G2060" s="1" t="s">
        <v>431</v>
      </c>
      <c r="H2060" s="1" t="s">
        <v>432</v>
      </c>
      <c r="I2060" s="3">
        <v>0</v>
      </c>
      <c r="J2060" s="3">
        <v>109532</v>
      </c>
      <c r="K2060" s="1" t="s">
        <v>40</v>
      </c>
      <c r="L2060" s="1" t="s">
        <v>474</v>
      </c>
      <c r="M2060" s="1" t="s">
        <v>475</v>
      </c>
      <c r="N2060" s="1" t="s">
        <v>37</v>
      </c>
      <c r="O2060" s="1" t="s">
        <v>43</v>
      </c>
      <c r="P2060" s="1" t="s">
        <v>43</v>
      </c>
      <c r="Q2060" s="1" t="s">
        <v>43</v>
      </c>
      <c r="R2060" s="3">
        <v>0</v>
      </c>
      <c r="S2060" s="1" t="s">
        <v>44</v>
      </c>
      <c r="T2060" s="1" t="s">
        <v>45</v>
      </c>
      <c r="U2060" s="1" t="s">
        <v>431</v>
      </c>
      <c r="V2060" s="1" t="s">
        <v>46</v>
      </c>
      <c r="W2060" s="1" t="s">
        <v>81</v>
      </c>
      <c r="X2060" s="1" t="s">
        <v>433</v>
      </c>
      <c r="Y2060" s="1" t="s">
        <v>245</v>
      </c>
      <c r="Z2060" s="1" t="s">
        <v>219</v>
      </c>
      <c r="AA2060" s="1" t="s">
        <v>51</v>
      </c>
      <c r="AB2060" s="1" t="s">
        <v>433</v>
      </c>
      <c r="AC2060" s="1" t="s">
        <v>37</v>
      </c>
    </row>
    <row r="2061" spans="1:29" x14ac:dyDescent="0.25">
      <c r="A2061" s="1" t="s">
        <v>33</v>
      </c>
      <c r="B2061" s="1" t="s">
        <v>34</v>
      </c>
      <c r="C2061" s="2">
        <v>45867</v>
      </c>
      <c r="D2061" s="1" t="s">
        <v>238</v>
      </c>
      <c r="E2061" s="1" t="s">
        <v>239</v>
      </c>
      <c r="F2061" s="1" t="s">
        <v>37</v>
      </c>
      <c r="G2061" s="1" t="s">
        <v>431</v>
      </c>
      <c r="H2061" s="1" t="s">
        <v>432</v>
      </c>
      <c r="I2061" s="3">
        <v>119770</v>
      </c>
      <c r="J2061" s="3">
        <v>0</v>
      </c>
      <c r="K2061" s="1" t="s">
        <v>40</v>
      </c>
      <c r="L2061" s="1" t="s">
        <v>54</v>
      </c>
      <c r="M2061" s="1" t="s">
        <v>55</v>
      </c>
      <c r="N2061" s="1" t="s">
        <v>37</v>
      </c>
      <c r="O2061" s="1" t="s">
        <v>43</v>
      </c>
      <c r="P2061" s="1" t="s">
        <v>43</v>
      </c>
      <c r="Q2061" s="1" t="s">
        <v>43</v>
      </c>
      <c r="R2061" s="3">
        <v>0</v>
      </c>
      <c r="S2061" s="1" t="s">
        <v>44</v>
      </c>
      <c r="T2061" s="1" t="s">
        <v>45</v>
      </c>
      <c r="U2061" s="1" t="s">
        <v>431</v>
      </c>
      <c r="V2061" s="1" t="s">
        <v>46</v>
      </c>
      <c r="W2061" s="1" t="s">
        <v>81</v>
      </c>
      <c r="X2061" s="1" t="s">
        <v>433</v>
      </c>
      <c r="Y2061" s="1" t="s">
        <v>245</v>
      </c>
      <c r="Z2061" s="1" t="s">
        <v>219</v>
      </c>
      <c r="AA2061" s="1" t="s">
        <v>51</v>
      </c>
      <c r="AB2061" s="1" t="s">
        <v>433</v>
      </c>
      <c r="AC2061" s="1" t="s">
        <v>37</v>
      </c>
    </row>
    <row r="2062" spans="1:29" x14ac:dyDescent="0.25">
      <c r="A2062" s="1" t="s">
        <v>33</v>
      </c>
      <c r="B2062" s="1" t="s">
        <v>34</v>
      </c>
      <c r="C2062" s="2">
        <v>45867</v>
      </c>
      <c r="D2062" s="1" t="s">
        <v>238</v>
      </c>
      <c r="E2062" s="1" t="s">
        <v>239</v>
      </c>
      <c r="F2062" s="1" t="s">
        <v>37</v>
      </c>
      <c r="G2062" s="1" t="s">
        <v>431</v>
      </c>
      <c r="H2062" s="1" t="s">
        <v>432</v>
      </c>
      <c r="I2062" s="3">
        <v>0</v>
      </c>
      <c r="J2062" s="3">
        <v>119770</v>
      </c>
      <c r="K2062" s="1" t="s">
        <v>40</v>
      </c>
      <c r="L2062" s="1" t="s">
        <v>476</v>
      </c>
      <c r="M2062" s="1" t="s">
        <v>477</v>
      </c>
      <c r="N2062" s="1" t="s">
        <v>37</v>
      </c>
      <c r="O2062" s="1" t="s">
        <v>43</v>
      </c>
      <c r="P2062" s="1" t="s">
        <v>43</v>
      </c>
      <c r="Q2062" s="1" t="s">
        <v>43</v>
      </c>
      <c r="R2062" s="3">
        <v>0</v>
      </c>
      <c r="S2062" s="1" t="s">
        <v>44</v>
      </c>
      <c r="T2062" s="1" t="s">
        <v>45</v>
      </c>
      <c r="U2062" s="1" t="s">
        <v>431</v>
      </c>
      <c r="V2062" s="1" t="s">
        <v>46</v>
      </c>
      <c r="W2062" s="1" t="s">
        <v>81</v>
      </c>
      <c r="X2062" s="1" t="s">
        <v>433</v>
      </c>
      <c r="Y2062" s="1" t="s">
        <v>245</v>
      </c>
      <c r="Z2062" s="1" t="s">
        <v>219</v>
      </c>
      <c r="AA2062" s="1" t="s">
        <v>51</v>
      </c>
      <c r="AB2062" s="1" t="s">
        <v>433</v>
      </c>
      <c r="AC2062" s="1" t="s">
        <v>37</v>
      </c>
    </row>
    <row r="2063" spans="1:29" x14ac:dyDescent="0.25">
      <c r="A2063" s="1" t="s">
        <v>33</v>
      </c>
      <c r="B2063" s="1" t="s">
        <v>34</v>
      </c>
      <c r="C2063" s="2">
        <v>45867</v>
      </c>
      <c r="D2063" s="1" t="s">
        <v>238</v>
      </c>
      <c r="E2063" s="1" t="s">
        <v>239</v>
      </c>
      <c r="F2063" s="1" t="s">
        <v>37</v>
      </c>
      <c r="G2063" s="1" t="s">
        <v>431</v>
      </c>
      <c r="H2063" s="1" t="s">
        <v>432</v>
      </c>
      <c r="I2063" s="3">
        <v>138672</v>
      </c>
      <c r="J2063" s="3">
        <v>0</v>
      </c>
      <c r="K2063" s="1" t="s">
        <v>40</v>
      </c>
      <c r="L2063" s="1" t="s">
        <v>62</v>
      </c>
      <c r="M2063" s="1" t="s">
        <v>63</v>
      </c>
      <c r="N2063" s="1" t="s">
        <v>37</v>
      </c>
      <c r="O2063" s="1" t="s">
        <v>43</v>
      </c>
      <c r="P2063" s="1" t="s">
        <v>43</v>
      </c>
      <c r="Q2063" s="1" t="s">
        <v>43</v>
      </c>
      <c r="R2063" s="3">
        <v>0</v>
      </c>
      <c r="S2063" s="1" t="s">
        <v>44</v>
      </c>
      <c r="T2063" s="1" t="s">
        <v>45</v>
      </c>
      <c r="U2063" s="1" t="s">
        <v>431</v>
      </c>
      <c r="V2063" s="1" t="s">
        <v>46</v>
      </c>
      <c r="W2063" s="1" t="s">
        <v>81</v>
      </c>
      <c r="X2063" s="1" t="s">
        <v>433</v>
      </c>
      <c r="Y2063" s="1" t="s">
        <v>245</v>
      </c>
      <c r="Z2063" s="1" t="s">
        <v>219</v>
      </c>
      <c r="AA2063" s="1" t="s">
        <v>51</v>
      </c>
      <c r="AB2063" s="1" t="s">
        <v>433</v>
      </c>
      <c r="AC2063" s="1" t="s">
        <v>37</v>
      </c>
    </row>
    <row r="2064" spans="1:29" x14ac:dyDescent="0.25">
      <c r="A2064" s="1" t="s">
        <v>33</v>
      </c>
      <c r="B2064" s="1" t="s">
        <v>34</v>
      </c>
      <c r="C2064" s="2">
        <v>45867</v>
      </c>
      <c r="D2064" s="1" t="s">
        <v>238</v>
      </c>
      <c r="E2064" s="1" t="s">
        <v>239</v>
      </c>
      <c r="F2064" s="1" t="s">
        <v>37</v>
      </c>
      <c r="G2064" s="1" t="s">
        <v>431</v>
      </c>
      <c r="H2064" s="1" t="s">
        <v>432</v>
      </c>
      <c r="I2064" s="3">
        <v>0</v>
      </c>
      <c r="J2064" s="3">
        <v>138672</v>
      </c>
      <c r="K2064" s="1" t="s">
        <v>40</v>
      </c>
      <c r="L2064" s="1" t="s">
        <v>478</v>
      </c>
      <c r="M2064" s="1" t="s">
        <v>479</v>
      </c>
      <c r="N2064" s="1" t="s">
        <v>37</v>
      </c>
      <c r="O2064" s="1" t="s">
        <v>43</v>
      </c>
      <c r="P2064" s="1" t="s">
        <v>43</v>
      </c>
      <c r="Q2064" s="1" t="s">
        <v>43</v>
      </c>
      <c r="R2064" s="3">
        <v>0</v>
      </c>
      <c r="S2064" s="1" t="s">
        <v>44</v>
      </c>
      <c r="T2064" s="1" t="s">
        <v>45</v>
      </c>
      <c r="U2064" s="1" t="s">
        <v>431</v>
      </c>
      <c r="V2064" s="1" t="s">
        <v>46</v>
      </c>
      <c r="W2064" s="1" t="s">
        <v>81</v>
      </c>
      <c r="X2064" s="1" t="s">
        <v>433</v>
      </c>
      <c r="Y2064" s="1" t="s">
        <v>245</v>
      </c>
      <c r="Z2064" s="1" t="s">
        <v>219</v>
      </c>
      <c r="AA2064" s="1" t="s">
        <v>51</v>
      </c>
      <c r="AB2064" s="1" t="s">
        <v>433</v>
      </c>
      <c r="AC2064" s="1" t="s">
        <v>37</v>
      </c>
    </row>
    <row r="2065" spans="1:29" x14ac:dyDescent="0.25">
      <c r="A2065" s="1" t="s">
        <v>33</v>
      </c>
      <c r="B2065" s="1" t="s">
        <v>34</v>
      </c>
      <c r="C2065" s="2">
        <v>45867</v>
      </c>
      <c r="D2065" s="1" t="s">
        <v>238</v>
      </c>
      <c r="E2065" s="1" t="s">
        <v>239</v>
      </c>
      <c r="F2065" s="1" t="s">
        <v>37</v>
      </c>
      <c r="G2065" s="1" t="s">
        <v>431</v>
      </c>
      <c r="H2065" s="1" t="s">
        <v>432</v>
      </c>
      <c r="I2065" s="3">
        <v>883376</v>
      </c>
      <c r="J2065" s="3">
        <v>0</v>
      </c>
      <c r="K2065" s="1" t="s">
        <v>40</v>
      </c>
      <c r="L2065" s="1" t="s">
        <v>450</v>
      </c>
      <c r="M2065" s="1" t="s">
        <v>451</v>
      </c>
      <c r="N2065" s="1" t="s">
        <v>37</v>
      </c>
      <c r="O2065" s="1" t="s">
        <v>43</v>
      </c>
      <c r="P2065" s="1" t="s">
        <v>43</v>
      </c>
      <c r="Q2065" s="1" t="s">
        <v>43</v>
      </c>
      <c r="R2065" s="3">
        <v>0</v>
      </c>
      <c r="S2065" s="1" t="s">
        <v>44</v>
      </c>
      <c r="T2065" s="1" t="s">
        <v>45</v>
      </c>
      <c r="U2065" s="1" t="s">
        <v>431</v>
      </c>
      <c r="V2065" s="1" t="s">
        <v>46</v>
      </c>
      <c r="W2065" s="1" t="s">
        <v>81</v>
      </c>
      <c r="X2065" s="1" t="s">
        <v>433</v>
      </c>
      <c r="Y2065" s="1" t="s">
        <v>245</v>
      </c>
      <c r="Z2065" s="1" t="s">
        <v>219</v>
      </c>
      <c r="AA2065" s="1" t="s">
        <v>51</v>
      </c>
      <c r="AB2065" s="1" t="s">
        <v>433</v>
      </c>
      <c r="AC2065" s="1" t="s">
        <v>37</v>
      </c>
    </row>
    <row r="2066" spans="1:29" x14ac:dyDescent="0.25">
      <c r="A2066" s="1" t="s">
        <v>33</v>
      </c>
      <c r="B2066" s="1" t="s">
        <v>34</v>
      </c>
      <c r="C2066" s="2">
        <v>45867</v>
      </c>
      <c r="D2066" s="1" t="s">
        <v>238</v>
      </c>
      <c r="E2066" s="1" t="s">
        <v>239</v>
      </c>
      <c r="F2066" s="1" t="s">
        <v>37</v>
      </c>
      <c r="G2066" s="1" t="s">
        <v>431</v>
      </c>
      <c r="H2066" s="1" t="s">
        <v>432</v>
      </c>
      <c r="I2066" s="3">
        <v>0</v>
      </c>
      <c r="J2066" s="3">
        <v>883376</v>
      </c>
      <c r="K2066" s="1" t="s">
        <v>40</v>
      </c>
      <c r="L2066" s="1" t="s">
        <v>480</v>
      </c>
      <c r="M2066" s="1" t="s">
        <v>481</v>
      </c>
      <c r="N2066" s="1" t="s">
        <v>37</v>
      </c>
      <c r="O2066" s="1" t="s">
        <v>43</v>
      </c>
      <c r="P2066" s="1" t="s">
        <v>43</v>
      </c>
      <c r="Q2066" s="1" t="s">
        <v>43</v>
      </c>
      <c r="R2066" s="3">
        <v>0</v>
      </c>
      <c r="S2066" s="1" t="s">
        <v>44</v>
      </c>
      <c r="T2066" s="1" t="s">
        <v>45</v>
      </c>
      <c r="U2066" s="1" t="s">
        <v>431</v>
      </c>
      <c r="V2066" s="1" t="s">
        <v>46</v>
      </c>
      <c r="W2066" s="1" t="s">
        <v>81</v>
      </c>
      <c r="X2066" s="1" t="s">
        <v>433</v>
      </c>
      <c r="Y2066" s="1" t="s">
        <v>245</v>
      </c>
      <c r="Z2066" s="1" t="s">
        <v>219</v>
      </c>
      <c r="AA2066" s="1" t="s">
        <v>51</v>
      </c>
      <c r="AB2066" s="1" t="s">
        <v>433</v>
      </c>
      <c r="AC2066" s="1" t="s">
        <v>37</v>
      </c>
    </row>
    <row r="2067" spans="1:29" x14ac:dyDescent="0.25">
      <c r="A2067" s="1" t="s">
        <v>33</v>
      </c>
      <c r="B2067" s="1" t="s">
        <v>34</v>
      </c>
      <c r="C2067" s="2">
        <v>45867</v>
      </c>
      <c r="D2067" s="1" t="s">
        <v>238</v>
      </c>
      <c r="E2067" s="1" t="s">
        <v>239</v>
      </c>
      <c r="F2067" s="1" t="s">
        <v>37</v>
      </c>
      <c r="G2067" s="1" t="s">
        <v>431</v>
      </c>
      <c r="H2067" s="1" t="s">
        <v>432</v>
      </c>
      <c r="I2067" s="3">
        <v>139328</v>
      </c>
      <c r="J2067" s="3">
        <v>0</v>
      </c>
      <c r="K2067" s="1" t="s">
        <v>40</v>
      </c>
      <c r="L2067" s="1" t="s">
        <v>340</v>
      </c>
      <c r="M2067" s="1" t="s">
        <v>341</v>
      </c>
      <c r="N2067" s="1" t="s">
        <v>37</v>
      </c>
      <c r="O2067" s="1" t="s">
        <v>43</v>
      </c>
      <c r="P2067" s="1" t="s">
        <v>43</v>
      </c>
      <c r="Q2067" s="1" t="s">
        <v>43</v>
      </c>
      <c r="R2067" s="3">
        <v>0</v>
      </c>
      <c r="S2067" s="1" t="s">
        <v>44</v>
      </c>
      <c r="T2067" s="1" t="s">
        <v>45</v>
      </c>
      <c r="U2067" s="1" t="s">
        <v>431</v>
      </c>
      <c r="V2067" s="1" t="s">
        <v>46</v>
      </c>
      <c r="W2067" s="1" t="s">
        <v>81</v>
      </c>
      <c r="X2067" s="1" t="s">
        <v>433</v>
      </c>
      <c r="Y2067" s="1" t="s">
        <v>245</v>
      </c>
      <c r="Z2067" s="1" t="s">
        <v>219</v>
      </c>
      <c r="AA2067" s="1" t="s">
        <v>51</v>
      </c>
      <c r="AB2067" s="1" t="s">
        <v>433</v>
      </c>
      <c r="AC2067" s="1" t="s">
        <v>37</v>
      </c>
    </row>
    <row r="2068" spans="1:29" x14ac:dyDescent="0.25">
      <c r="A2068" s="1" t="s">
        <v>33</v>
      </c>
      <c r="B2068" s="1" t="s">
        <v>34</v>
      </c>
      <c r="C2068" s="2">
        <v>45867</v>
      </c>
      <c r="D2068" s="1" t="s">
        <v>238</v>
      </c>
      <c r="E2068" s="1" t="s">
        <v>239</v>
      </c>
      <c r="F2068" s="1" t="s">
        <v>37</v>
      </c>
      <c r="G2068" s="1" t="s">
        <v>431</v>
      </c>
      <c r="H2068" s="1" t="s">
        <v>432</v>
      </c>
      <c r="I2068" s="3">
        <v>0</v>
      </c>
      <c r="J2068" s="3">
        <v>139328</v>
      </c>
      <c r="K2068" s="1" t="s">
        <v>40</v>
      </c>
      <c r="L2068" s="1" t="s">
        <v>482</v>
      </c>
      <c r="M2068" s="1" t="s">
        <v>483</v>
      </c>
      <c r="N2068" s="1" t="s">
        <v>37</v>
      </c>
      <c r="O2068" s="1" t="s">
        <v>43</v>
      </c>
      <c r="P2068" s="1" t="s">
        <v>43</v>
      </c>
      <c r="Q2068" s="1" t="s">
        <v>43</v>
      </c>
      <c r="R2068" s="3">
        <v>0</v>
      </c>
      <c r="S2068" s="1" t="s">
        <v>44</v>
      </c>
      <c r="T2068" s="1" t="s">
        <v>45</v>
      </c>
      <c r="U2068" s="1" t="s">
        <v>431</v>
      </c>
      <c r="V2068" s="1" t="s">
        <v>46</v>
      </c>
      <c r="W2068" s="1" t="s">
        <v>81</v>
      </c>
      <c r="X2068" s="1" t="s">
        <v>433</v>
      </c>
      <c r="Y2068" s="1" t="s">
        <v>245</v>
      </c>
      <c r="Z2068" s="1" t="s">
        <v>219</v>
      </c>
      <c r="AA2068" s="1" t="s">
        <v>51</v>
      </c>
      <c r="AB2068" s="1" t="s">
        <v>433</v>
      </c>
      <c r="AC2068" s="1" t="s">
        <v>37</v>
      </c>
    </row>
    <row r="2069" spans="1:29" x14ac:dyDescent="0.25">
      <c r="A2069" s="1" t="s">
        <v>33</v>
      </c>
      <c r="B2069" s="1" t="s">
        <v>34</v>
      </c>
      <c r="C2069" s="2">
        <v>45867</v>
      </c>
      <c r="D2069" s="1" t="s">
        <v>238</v>
      </c>
      <c r="E2069" s="1" t="s">
        <v>239</v>
      </c>
      <c r="F2069" s="1" t="s">
        <v>37</v>
      </c>
      <c r="G2069" s="1" t="s">
        <v>431</v>
      </c>
      <c r="H2069" s="1" t="s">
        <v>432</v>
      </c>
      <c r="I2069" s="3">
        <v>42697</v>
      </c>
      <c r="J2069" s="3">
        <v>0</v>
      </c>
      <c r="K2069" s="1" t="s">
        <v>40</v>
      </c>
      <c r="L2069" s="1" t="s">
        <v>41</v>
      </c>
      <c r="M2069" s="1" t="s">
        <v>42</v>
      </c>
      <c r="N2069" s="1" t="s">
        <v>37</v>
      </c>
      <c r="O2069" s="1" t="s">
        <v>43</v>
      </c>
      <c r="P2069" s="1" t="s">
        <v>43</v>
      </c>
      <c r="Q2069" s="1" t="s">
        <v>43</v>
      </c>
      <c r="R2069" s="3">
        <v>0</v>
      </c>
      <c r="S2069" s="1" t="s">
        <v>44</v>
      </c>
      <c r="T2069" s="1" t="s">
        <v>45</v>
      </c>
      <c r="U2069" s="1" t="s">
        <v>431</v>
      </c>
      <c r="V2069" s="1" t="s">
        <v>46</v>
      </c>
      <c r="W2069" s="1" t="s">
        <v>81</v>
      </c>
      <c r="X2069" s="1" t="s">
        <v>433</v>
      </c>
      <c r="Y2069" s="1" t="s">
        <v>245</v>
      </c>
      <c r="Z2069" s="1" t="s">
        <v>219</v>
      </c>
      <c r="AA2069" s="1" t="s">
        <v>51</v>
      </c>
      <c r="AB2069" s="1" t="s">
        <v>433</v>
      </c>
      <c r="AC2069" s="1" t="s">
        <v>37</v>
      </c>
    </row>
    <row r="2070" spans="1:29" x14ac:dyDescent="0.25">
      <c r="A2070" s="1" t="s">
        <v>33</v>
      </c>
      <c r="B2070" s="1" t="s">
        <v>34</v>
      </c>
      <c r="C2070" s="2">
        <v>45867</v>
      </c>
      <c r="D2070" s="1" t="s">
        <v>238</v>
      </c>
      <c r="E2070" s="1" t="s">
        <v>239</v>
      </c>
      <c r="F2070" s="1" t="s">
        <v>37</v>
      </c>
      <c r="G2070" s="1" t="s">
        <v>431</v>
      </c>
      <c r="H2070" s="1" t="s">
        <v>432</v>
      </c>
      <c r="I2070" s="3">
        <v>0</v>
      </c>
      <c r="J2070" s="3">
        <v>42697</v>
      </c>
      <c r="K2070" s="1" t="s">
        <v>40</v>
      </c>
      <c r="L2070" s="1" t="s">
        <v>166</v>
      </c>
      <c r="M2070" s="1" t="s">
        <v>167</v>
      </c>
      <c r="N2070" s="1" t="s">
        <v>37</v>
      </c>
      <c r="O2070" s="1" t="s">
        <v>43</v>
      </c>
      <c r="P2070" s="1" t="s">
        <v>43</v>
      </c>
      <c r="Q2070" s="1" t="s">
        <v>43</v>
      </c>
      <c r="R2070" s="3">
        <v>0</v>
      </c>
      <c r="S2070" s="1" t="s">
        <v>44</v>
      </c>
      <c r="T2070" s="1" t="s">
        <v>45</v>
      </c>
      <c r="U2070" s="1" t="s">
        <v>431</v>
      </c>
      <c r="V2070" s="1" t="s">
        <v>46</v>
      </c>
      <c r="W2070" s="1" t="s">
        <v>81</v>
      </c>
      <c r="X2070" s="1" t="s">
        <v>433</v>
      </c>
      <c r="Y2070" s="1" t="s">
        <v>245</v>
      </c>
      <c r="Z2070" s="1" t="s">
        <v>219</v>
      </c>
      <c r="AA2070" s="1" t="s">
        <v>51</v>
      </c>
      <c r="AB2070" s="1" t="s">
        <v>433</v>
      </c>
      <c r="AC2070" s="1" t="s">
        <v>37</v>
      </c>
    </row>
    <row r="2071" spans="1:29" x14ac:dyDescent="0.25">
      <c r="A2071" s="1" t="s">
        <v>33</v>
      </c>
      <c r="B2071" s="1" t="s">
        <v>34</v>
      </c>
      <c r="C2071" s="2">
        <v>45867</v>
      </c>
      <c r="D2071" s="1" t="s">
        <v>238</v>
      </c>
      <c r="E2071" s="1" t="s">
        <v>239</v>
      </c>
      <c r="F2071" s="1" t="s">
        <v>37</v>
      </c>
      <c r="G2071" s="1" t="s">
        <v>431</v>
      </c>
      <c r="H2071" s="1" t="s">
        <v>432</v>
      </c>
      <c r="I2071" s="3">
        <v>99999</v>
      </c>
      <c r="J2071" s="3">
        <v>0</v>
      </c>
      <c r="K2071" s="1" t="s">
        <v>40</v>
      </c>
      <c r="L2071" s="1" t="s">
        <v>41</v>
      </c>
      <c r="M2071" s="1" t="s">
        <v>42</v>
      </c>
      <c r="N2071" s="1" t="s">
        <v>37</v>
      </c>
      <c r="O2071" s="1" t="s">
        <v>43</v>
      </c>
      <c r="P2071" s="1" t="s">
        <v>43</v>
      </c>
      <c r="Q2071" s="1" t="s">
        <v>43</v>
      </c>
      <c r="R2071" s="3">
        <v>0</v>
      </c>
      <c r="S2071" s="1" t="s">
        <v>44</v>
      </c>
      <c r="T2071" s="1" t="s">
        <v>45</v>
      </c>
      <c r="U2071" s="1" t="s">
        <v>431</v>
      </c>
      <c r="V2071" s="1" t="s">
        <v>46</v>
      </c>
      <c r="W2071" s="1" t="s">
        <v>81</v>
      </c>
      <c r="X2071" s="1" t="s">
        <v>433</v>
      </c>
      <c r="Y2071" s="1" t="s">
        <v>245</v>
      </c>
      <c r="Z2071" s="1" t="s">
        <v>219</v>
      </c>
      <c r="AA2071" s="1" t="s">
        <v>51</v>
      </c>
      <c r="AB2071" s="1" t="s">
        <v>433</v>
      </c>
      <c r="AC2071" s="1" t="s">
        <v>37</v>
      </c>
    </row>
    <row r="2072" spans="1:29" x14ac:dyDescent="0.25">
      <c r="A2072" s="1" t="s">
        <v>33</v>
      </c>
      <c r="B2072" s="1" t="s">
        <v>34</v>
      </c>
      <c r="C2072" s="2">
        <v>45867</v>
      </c>
      <c r="D2072" s="1" t="s">
        <v>238</v>
      </c>
      <c r="E2072" s="1" t="s">
        <v>239</v>
      </c>
      <c r="F2072" s="1" t="s">
        <v>37</v>
      </c>
      <c r="G2072" s="1" t="s">
        <v>431</v>
      </c>
      <c r="H2072" s="1" t="s">
        <v>432</v>
      </c>
      <c r="I2072" s="3">
        <v>0</v>
      </c>
      <c r="J2072" s="3">
        <v>99999</v>
      </c>
      <c r="K2072" s="1" t="s">
        <v>40</v>
      </c>
      <c r="L2072" s="1" t="s">
        <v>484</v>
      </c>
      <c r="M2072" s="1" t="s">
        <v>485</v>
      </c>
      <c r="N2072" s="1" t="s">
        <v>37</v>
      </c>
      <c r="O2072" s="1" t="s">
        <v>43</v>
      </c>
      <c r="P2072" s="1" t="s">
        <v>43</v>
      </c>
      <c r="Q2072" s="1" t="s">
        <v>43</v>
      </c>
      <c r="R2072" s="3">
        <v>0</v>
      </c>
      <c r="S2072" s="1" t="s">
        <v>44</v>
      </c>
      <c r="T2072" s="1" t="s">
        <v>45</v>
      </c>
      <c r="U2072" s="1" t="s">
        <v>431</v>
      </c>
      <c r="V2072" s="1" t="s">
        <v>46</v>
      </c>
      <c r="W2072" s="1" t="s">
        <v>81</v>
      </c>
      <c r="X2072" s="1" t="s">
        <v>433</v>
      </c>
      <c r="Y2072" s="1" t="s">
        <v>245</v>
      </c>
      <c r="Z2072" s="1" t="s">
        <v>219</v>
      </c>
      <c r="AA2072" s="1" t="s">
        <v>51</v>
      </c>
      <c r="AB2072" s="1" t="s">
        <v>433</v>
      </c>
      <c r="AC2072" s="1" t="s">
        <v>37</v>
      </c>
    </row>
    <row r="2073" spans="1:29" x14ac:dyDescent="0.25">
      <c r="A2073" s="1" t="s">
        <v>33</v>
      </c>
      <c r="B2073" s="1" t="s">
        <v>34</v>
      </c>
      <c r="C2073" s="2">
        <v>45867</v>
      </c>
      <c r="D2073" s="1" t="s">
        <v>238</v>
      </c>
      <c r="E2073" s="1" t="s">
        <v>239</v>
      </c>
      <c r="F2073" s="1" t="s">
        <v>37</v>
      </c>
      <c r="G2073" s="1" t="s">
        <v>431</v>
      </c>
      <c r="H2073" s="1" t="s">
        <v>432</v>
      </c>
      <c r="I2073" s="3">
        <v>169104</v>
      </c>
      <c r="J2073" s="3">
        <v>0</v>
      </c>
      <c r="K2073" s="1" t="s">
        <v>40</v>
      </c>
      <c r="L2073" s="1" t="s">
        <v>62</v>
      </c>
      <c r="M2073" s="1" t="s">
        <v>63</v>
      </c>
      <c r="N2073" s="1" t="s">
        <v>37</v>
      </c>
      <c r="O2073" s="1" t="s">
        <v>43</v>
      </c>
      <c r="P2073" s="1" t="s">
        <v>43</v>
      </c>
      <c r="Q2073" s="1" t="s">
        <v>43</v>
      </c>
      <c r="R2073" s="3">
        <v>0</v>
      </c>
      <c r="S2073" s="1" t="s">
        <v>44</v>
      </c>
      <c r="T2073" s="1" t="s">
        <v>45</v>
      </c>
      <c r="U2073" s="1" t="s">
        <v>431</v>
      </c>
      <c r="V2073" s="1" t="s">
        <v>46</v>
      </c>
      <c r="W2073" s="1" t="s">
        <v>81</v>
      </c>
      <c r="X2073" s="1" t="s">
        <v>433</v>
      </c>
      <c r="Y2073" s="1" t="s">
        <v>245</v>
      </c>
      <c r="Z2073" s="1" t="s">
        <v>219</v>
      </c>
      <c r="AA2073" s="1" t="s">
        <v>51</v>
      </c>
      <c r="AB2073" s="1" t="s">
        <v>433</v>
      </c>
      <c r="AC2073" s="1" t="s">
        <v>37</v>
      </c>
    </row>
    <row r="2074" spans="1:29" x14ac:dyDescent="0.25">
      <c r="A2074" s="1" t="s">
        <v>33</v>
      </c>
      <c r="B2074" s="1" t="s">
        <v>34</v>
      </c>
      <c r="C2074" s="2">
        <v>45867</v>
      </c>
      <c r="D2074" s="1" t="s">
        <v>238</v>
      </c>
      <c r="E2074" s="1" t="s">
        <v>239</v>
      </c>
      <c r="F2074" s="1" t="s">
        <v>37</v>
      </c>
      <c r="G2074" s="1" t="s">
        <v>431</v>
      </c>
      <c r="H2074" s="1" t="s">
        <v>432</v>
      </c>
      <c r="I2074" s="3">
        <v>0</v>
      </c>
      <c r="J2074" s="3">
        <v>169104</v>
      </c>
      <c r="K2074" s="1" t="s">
        <v>40</v>
      </c>
      <c r="L2074" s="1" t="s">
        <v>486</v>
      </c>
      <c r="M2074" s="1" t="s">
        <v>487</v>
      </c>
      <c r="N2074" s="1" t="s">
        <v>37</v>
      </c>
      <c r="O2074" s="1" t="s">
        <v>43</v>
      </c>
      <c r="P2074" s="1" t="s">
        <v>43</v>
      </c>
      <c r="Q2074" s="1" t="s">
        <v>43</v>
      </c>
      <c r="R2074" s="3">
        <v>0</v>
      </c>
      <c r="S2074" s="1" t="s">
        <v>44</v>
      </c>
      <c r="T2074" s="1" t="s">
        <v>45</v>
      </c>
      <c r="U2074" s="1" t="s">
        <v>431</v>
      </c>
      <c r="V2074" s="1" t="s">
        <v>46</v>
      </c>
      <c r="W2074" s="1" t="s">
        <v>81</v>
      </c>
      <c r="X2074" s="1" t="s">
        <v>433</v>
      </c>
      <c r="Y2074" s="1" t="s">
        <v>245</v>
      </c>
      <c r="Z2074" s="1" t="s">
        <v>219</v>
      </c>
      <c r="AA2074" s="1" t="s">
        <v>51</v>
      </c>
      <c r="AB2074" s="1" t="s">
        <v>433</v>
      </c>
      <c r="AC2074" s="1" t="s">
        <v>37</v>
      </c>
    </row>
    <row r="2075" spans="1:29" x14ac:dyDescent="0.25">
      <c r="A2075" s="1" t="s">
        <v>33</v>
      </c>
      <c r="B2075" s="1" t="s">
        <v>34</v>
      </c>
      <c r="C2075" s="2">
        <v>45867</v>
      </c>
      <c r="D2075" s="1" t="s">
        <v>238</v>
      </c>
      <c r="E2075" s="1" t="s">
        <v>239</v>
      </c>
      <c r="F2075" s="1" t="s">
        <v>37</v>
      </c>
      <c r="G2075" s="1" t="s">
        <v>431</v>
      </c>
      <c r="H2075" s="1" t="s">
        <v>432</v>
      </c>
      <c r="I2075" s="3">
        <v>144101</v>
      </c>
      <c r="J2075" s="3">
        <v>0</v>
      </c>
      <c r="K2075" s="1" t="s">
        <v>40</v>
      </c>
      <c r="L2075" s="1" t="s">
        <v>214</v>
      </c>
      <c r="M2075" s="1" t="s">
        <v>215</v>
      </c>
      <c r="N2075" s="1" t="s">
        <v>37</v>
      </c>
      <c r="O2075" s="1" t="s">
        <v>43</v>
      </c>
      <c r="P2075" s="1" t="s">
        <v>43</v>
      </c>
      <c r="Q2075" s="1" t="s">
        <v>43</v>
      </c>
      <c r="R2075" s="3">
        <v>0</v>
      </c>
      <c r="S2075" s="1" t="s">
        <v>44</v>
      </c>
      <c r="T2075" s="1" t="s">
        <v>45</v>
      </c>
      <c r="U2075" s="1" t="s">
        <v>431</v>
      </c>
      <c r="V2075" s="1" t="s">
        <v>46</v>
      </c>
      <c r="W2075" s="1" t="s">
        <v>81</v>
      </c>
      <c r="X2075" s="1" t="s">
        <v>433</v>
      </c>
      <c r="Y2075" s="1" t="s">
        <v>245</v>
      </c>
      <c r="Z2075" s="1" t="s">
        <v>219</v>
      </c>
      <c r="AA2075" s="1" t="s">
        <v>51</v>
      </c>
      <c r="AB2075" s="1" t="s">
        <v>433</v>
      </c>
      <c r="AC2075" s="1" t="s">
        <v>37</v>
      </c>
    </row>
    <row r="2076" spans="1:29" x14ac:dyDescent="0.25">
      <c r="A2076" s="1" t="s">
        <v>33</v>
      </c>
      <c r="B2076" s="1" t="s">
        <v>34</v>
      </c>
      <c r="C2076" s="2">
        <v>45867</v>
      </c>
      <c r="D2076" s="1" t="s">
        <v>238</v>
      </c>
      <c r="E2076" s="1" t="s">
        <v>239</v>
      </c>
      <c r="F2076" s="1" t="s">
        <v>37</v>
      </c>
      <c r="G2076" s="1" t="s">
        <v>431</v>
      </c>
      <c r="H2076" s="1" t="s">
        <v>432</v>
      </c>
      <c r="I2076" s="3">
        <v>0</v>
      </c>
      <c r="J2076" s="3">
        <v>144101</v>
      </c>
      <c r="K2076" s="1" t="s">
        <v>40</v>
      </c>
      <c r="L2076" s="1" t="s">
        <v>488</v>
      </c>
      <c r="M2076" s="1" t="s">
        <v>489</v>
      </c>
      <c r="N2076" s="1" t="s">
        <v>37</v>
      </c>
      <c r="O2076" s="1" t="s">
        <v>43</v>
      </c>
      <c r="P2076" s="1" t="s">
        <v>43</v>
      </c>
      <c r="Q2076" s="1" t="s">
        <v>43</v>
      </c>
      <c r="R2076" s="3">
        <v>0</v>
      </c>
      <c r="S2076" s="1" t="s">
        <v>44</v>
      </c>
      <c r="T2076" s="1" t="s">
        <v>45</v>
      </c>
      <c r="U2076" s="1" t="s">
        <v>431</v>
      </c>
      <c r="V2076" s="1" t="s">
        <v>46</v>
      </c>
      <c r="W2076" s="1" t="s">
        <v>81</v>
      </c>
      <c r="X2076" s="1" t="s">
        <v>433</v>
      </c>
      <c r="Y2076" s="1" t="s">
        <v>245</v>
      </c>
      <c r="Z2076" s="1" t="s">
        <v>219</v>
      </c>
      <c r="AA2076" s="1" t="s">
        <v>51</v>
      </c>
      <c r="AB2076" s="1" t="s">
        <v>433</v>
      </c>
      <c r="AC2076" s="1" t="s">
        <v>37</v>
      </c>
    </row>
    <row r="2077" spans="1:29" x14ac:dyDescent="0.25">
      <c r="A2077" s="1" t="s">
        <v>33</v>
      </c>
      <c r="B2077" s="1" t="s">
        <v>34</v>
      </c>
      <c r="C2077" s="2">
        <v>45867</v>
      </c>
      <c r="D2077" s="1" t="s">
        <v>238</v>
      </c>
      <c r="E2077" s="1" t="s">
        <v>239</v>
      </c>
      <c r="F2077" s="1" t="s">
        <v>37</v>
      </c>
      <c r="G2077" s="1" t="s">
        <v>431</v>
      </c>
      <c r="H2077" s="1" t="s">
        <v>432</v>
      </c>
      <c r="I2077" s="3">
        <v>245974</v>
      </c>
      <c r="J2077" s="3">
        <v>0</v>
      </c>
      <c r="K2077" s="1" t="s">
        <v>40</v>
      </c>
      <c r="L2077" s="1" t="s">
        <v>41</v>
      </c>
      <c r="M2077" s="1" t="s">
        <v>42</v>
      </c>
      <c r="N2077" s="1" t="s">
        <v>37</v>
      </c>
      <c r="O2077" s="1" t="s">
        <v>43</v>
      </c>
      <c r="P2077" s="1" t="s">
        <v>43</v>
      </c>
      <c r="Q2077" s="1" t="s">
        <v>43</v>
      </c>
      <c r="R2077" s="3">
        <v>0</v>
      </c>
      <c r="S2077" s="1" t="s">
        <v>44</v>
      </c>
      <c r="T2077" s="1" t="s">
        <v>45</v>
      </c>
      <c r="U2077" s="1" t="s">
        <v>431</v>
      </c>
      <c r="V2077" s="1" t="s">
        <v>46</v>
      </c>
      <c r="W2077" s="1" t="s">
        <v>81</v>
      </c>
      <c r="X2077" s="1" t="s">
        <v>433</v>
      </c>
      <c r="Y2077" s="1" t="s">
        <v>245</v>
      </c>
      <c r="Z2077" s="1" t="s">
        <v>219</v>
      </c>
      <c r="AA2077" s="1" t="s">
        <v>51</v>
      </c>
      <c r="AB2077" s="1" t="s">
        <v>433</v>
      </c>
      <c r="AC2077" s="1" t="s">
        <v>37</v>
      </c>
    </row>
    <row r="2078" spans="1:29" x14ac:dyDescent="0.25">
      <c r="A2078" s="1" t="s">
        <v>33</v>
      </c>
      <c r="B2078" s="1" t="s">
        <v>34</v>
      </c>
      <c r="C2078" s="2">
        <v>45867</v>
      </c>
      <c r="D2078" s="1" t="s">
        <v>238</v>
      </c>
      <c r="E2078" s="1" t="s">
        <v>239</v>
      </c>
      <c r="F2078" s="1" t="s">
        <v>37</v>
      </c>
      <c r="G2078" s="1" t="s">
        <v>431</v>
      </c>
      <c r="H2078" s="1" t="s">
        <v>432</v>
      </c>
      <c r="I2078" s="3">
        <v>0</v>
      </c>
      <c r="J2078" s="3">
        <v>245974</v>
      </c>
      <c r="K2078" s="1" t="s">
        <v>40</v>
      </c>
      <c r="L2078" s="1" t="s">
        <v>162</v>
      </c>
      <c r="M2078" s="1" t="s">
        <v>163</v>
      </c>
      <c r="N2078" s="1" t="s">
        <v>37</v>
      </c>
      <c r="O2078" s="1" t="s">
        <v>43</v>
      </c>
      <c r="P2078" s="1" t="s">
        <v>43</v>
      </c>
      <c r="Q2078" s="1" t="s">
        <v>43</v>
      </c>
      <c r="R2078" s="3">
        <v>0</v>
      </c>
      <c r="S2078" s="1" t="s">
        <v>44</v>
      </c>
      <c r="T2078" s="1" t="s">
        <v>45</v>
      </c>
      <c r="U2078" s="1" t="s">
        <v>431</v>
      </c>
      <c r="V2078" s="1" t="s">
        <v>46</v>
      </c>
      <c r="W2078" s="1" t="s">
        <v>81</v>
      </c>
      <c r="X2078" s="1" t="s">
        <v>433</v>
      </c>
      <c r="Y2078" s="1" t="s">
        <v>245</v>
      </c>
      <c r="Z2078" s="1" t="s">
        <v>219</v>
      </c>
      <c r="AA2078" s="1" t="s">
        <v>51</v>
      </c>
      <c r="AB2078" s="1" t="s">
        <v>433</v>
      </c>
      <c r="AC2078" s="1" t="s">
        <v>37</v>
      </c>
    </row>
    <row r="2079" spans="1:29" x14ac:dyDescent="0.25">
      <c r="A2079" s="1" t="s">
        <v>33</v>
      </c>
      <c r="B2079" s="1" t="s">
        <v>34</v>
      </c>
      <c r="C2079" s="2">
        <v>45867</v>
      </c>
      <c r="D2079" s="1" t="s">
        <v>238</v>
      </c>
      <c r="E2079" s="1" t="s">
        <v>239</v>
      </c>
      <c r="F2079" s="1" t="s">
        <v>37</v>
      </c>
      <c r="G2079" s="1" t="s">
        <v>431</v>
      </c>
      <c r="H2079" s="1" t="s">
        <v>432</v>
      </c>
      <c r="I2079" s="3">
        <v>456445</v>
      </c>
      <c r="J2079" s="3">
        <v>0</v>
      </c>
      <c r="K2079" s="1" t="s">
        <v>40</v>
      </c>
      <c r="L2079" s="1" t="s">
        <v>41</v>
      </c>
      <c r="M2079" s="1" t="s">
        <v>42</v>
      </c>
      <c r="N2079" s="1" t="s">
        <v>37</v>
      </c>
      <c r="O2079" s="1" t="s">
        <v>43</v>
      </c>
      <c r="P2079" s="1" t="s">
        <v>43</v>
      </c>
      <c r="Q2079" s="1" t="s">
        <v>43</v>
      </c>
      <c r="R2079" s="3">
        <v>0</v>
      </c>
      <c r="S2079" s="1" t="s">
        <v>44</v>
      </c>
      <c r="T2079" s="1" t="s">
        <v>45</v>
      </c>
      <c r="U2079" s="1" t="s">
        <v>431</v>
      </c>
      <c r="V2079" s="1" t="s">
        <v>46</v>
      </c>
      <c r="W2079" s="1" t="s">
        <v>81</v>
      </c>
      <c r="X2079" s="1" t="s">
        <v>433</v>
      </c>
      <c r="Y2079" s="1" t="s">
        <v>245</v>
      </c>
      <c r="Z2079" s="1" t="s">
        <v>219</v>
      </c>
      <c r="AA2079" s="1" t="s">
        <v>51</v>
      </c>
      <c r="AB2079" s="1" t="s">
        <v>433</v>
      </c>
      <c r="AC2079" s="1" t="s">
        <v>37</v>
      </c>
    </row>
    <row r="2080" spans="1:29" x14ac:dyDescent="0.25">
      <c r="A2080" s="1" t="s">
        <v>33</v>
      </c>
      <c r="B2080" s="1" t="s">
        <v>34</v>
      </c>
      <c r="C2080" s="2">
        <v>45867</v>
      </c>
      <c r="D2080" s="1" t="s">
        <v>238</v>
      </c>
      <c r="E2080" s="1" t="s">
        <v>239</v>
      </c>
      <c r="F2080" s="1" t="s">
        <v>37</v>
      </c>
      <c r="G2080" s="1" t="s">
        <v>431</v>
      </c>
      <c r="H2080" s="1" t="s">
        <v>432</v>
      </c>
      <c r="I2080" s="3">
        <v>0</v>
      </c>
      <c r="J2080" s="3">
        <v>456445</v>
      </c>
      <c r="K2080" s="1" t="s">
        <v>40</v>
      </c>
      <c r="L2080" s="1" t="s">
        <v>490</v>
      </c>
      <c r="M2080" s="1" t="s">
        <v>491</v>
      </c>
      <c r="N2080" s="1" t="s">
        <v>37</v>
      </c>
      <c r="O2080" s="1" t="s">
        <v>43</v>
      </c>
      <c r="P2080" s="1" t="s">
        <v>43</v>
      </c>
      <c r="Q2080" s="1" t="s">
        <v>43</v>
      </c>
      <c r="R2080" s="3">
        <v>0</v>
      </c>
      <c r="S2080" s="1" t="s">
        <v>44</v>
      </c>
      <c r="T2080" s="1" t="s">
        <v>45</v>
      </c>
      <c r="U2080" s="1" t="s">
        <v>431</v>
      </c>
      <c r="V2080" s="1" t="s">
        <v>46</v>
      </c>
      <c r="W2080" s="1" t="s">
        <v>81</v>
      </c>
      <c r="X2080" s="1" t="s">
        <v>433</v>
      </c>
      <c r="Y2080" s="1" t="s">
        <v>245</v>
      </c>
      <c r="Z2080" s="1" t="s">
        <v>219</v>
      </c>
      <c r="AA2080" s="1" t="s">
        <v>51</v>
      </c>
      <c r="AB2080" s="1" t="s">
        <v>433</v>
      </c>
      <c r="AC2080" s="1" t="s">
        <v>37</v>
      </c>
    </row>
    <row r="2081" spans="1:29" x14ac:dyDescent="0.25">
      <c r="A2081" s="1" t="s">
        <v>33</v>
      </c>
      <c r="B2081" s="1" t="s">
        <v>34</v>
      </c>
      <c r="C2081" s="2">
        <v>45867</v>
      </c>
      <c r="D2081" s="1" t="s">
        <v>238</v>
      </c>
      <c r="E2081" s="1" t="s">
        <v>239</v>
      </c>
      <c r="F2081" s="1" t="s">
        <v>37</v>
      </c>
      <c r="G2081" s="1" t="s">
        <v>431</v>
      </c>
      <c r="H2081" s="1" t="s">
        <v>432</v>
      </c>
      <c r="I2081" s="3">
        <v>1000000</v>
      </c>
      <c r="J2081" s="3">
        <v>0</v>
      </c>
      <c r="K2081" s="1" t="s">
        <v>40</v>
      </c>
      <c r="L2081" s="1" t="s">
        <v>214</v>
      </c>
      <c r="M2081" s="1" t="s">
        <v>215</v>
      </c>
      <c r="N2081" s="1" t="s">
        <v>37</v>
      </c>
      <c r="O2081" s="1" t="s">
        <v>43</v>
      </c>
      <c r="P2081" s="1" t="s">
        <v>43</v>
      </c>
      <c r="Q2081" s="1" t="s">
        <v>43</v>
      </c>
      <c r="R2081" s="3">
        <v>0</v>
      </c>
      <c r="S2081" s="1" t="s">
        <v>44</v>
      </c>
      <c r="T2081" s="1" t="s">
        <v>45</v>
      </c>
      <c r="U2081" s="1" t="s">
        <v>431</v>
      </c>
      <c r="V2081" s="1" t="s">
        <v>46</v>
      </c>
      <c r="W2081" s="1" t="s">
        <v>81</v>
      </c>
      <c r="X2081" s="1" t="s">
        <v>433</v>
      </c>
      <c r="Y2081" s="1" t="s">
        <v>245</v>
      </c>
      <c r="Z2081" s="1" t="s">
        <v>219</v>
      </c>
      <c r="AA2081" s="1" t="s">
        <v>51</v>
      </c>
      <c r="AB2081" s="1" t="s">
        <v>433</v>
      </c>
      <c r="AC2081" s="1" t="s">
        <v>37</v>
      </c>
    </row>
    <row r="2082" spans="1:29" x14ac:dyDescent="0.25">
      <c r="A2082" s="1" t="s">
        <v>33</v>
      </c>
      <c r="B2082" s="1" t="s">
        <v>34</v>
      </c>
      <c r="C2082" s="2">
        <v>45867</v>
      </c>
      <c r="D2082" s="1" t="s">
        <v>238</v>
      </c>
      <c r="E2082" s="1" t="s">
        <v>239</v>
      </c>
      <c r="F2082" s="1" t="s">
        <v>37</v>
      </c>
      <c r="G2082" s="1" t="s">
        <v>431</v>
      </c>
      <c r="H2082" s="1" t="s">
        <v>432</v>
      </c>
      <c r="I2082" s="3">
        <v>0</v>
      </c>
      <c r="J2082" s="3">
        <v>1000000</v>
      </c>
      <c r="K2082" s="1" t="s">
        <v>40</v>
      </c>
      <c r="L2082" s="1" t="s">
        <v>492</v>
      </c>
      <c r="M2082" s="1" t="s">
        <v>493</v>
      </c>
      <c r="N2082" s="1" t="s">
        <v>37</v>
      </c>
      <c r="O2082" s="1" t="s">
        <v>43</v>
      </c>
      <c r="P2082" s="1" t="s">
        <v>43</v>
      </c>
      <c r="Q2082" s="1" t="s">
        <v>43</v>
      </c>
      <c r="R2082" s="3">
        <v>0</v>
      </c>
      <c r="S2082" s="1" t="s">
        <v>44</v>
      </c>
      <c r="T2082" s="1" t="s">
        <v>45</v>
      </c>
      <c r="U2082" s="1" t="s">
        <v>431</v>
      </c>
      <c r="V2082" s="1" t="s">
        <v>46</v>
      </c>
      <c r="W2082" s="1" t="s">
        <v>81</v>
      </c>
      <c r="X2082" s="1" t="s">
        <v>433</v>
      </c>
      <c r="Y2082" s="1" t="s">
        <v>245</v>
      </c>
      <c r="Z2082" s="1" t="s">
        <v>219</v>
      </c>
      <c r="AA2082" s="1" t="s">
        <v>51</v>
      </c>
      <c r="AB2082" s="1" t="s">
        <v>433</v>
      </c>
      <c r="AC2082" s="1" t="s">
        <v>37</v>
      </c>
    </row>
    <row r="2083" spans="1:29" x14ac:dyDescent="0.25">
      <c r="A2083" s="1" t="s">
        <v>33</v>
      </c>
      <c r="B2083" s="1" t="s">
        <v>34</v>
      </c>
      <c r="C2083" s="2">
        <v>45867</v>
      </c>
      <c r="D2083" s="1" t="s">
        <v>238</v>
      </c>
      <c r="E2083" s="1" t="s">
        <v>239</v>
      </c>
      <c r="F2083" s="1" t="s">
        <v>37</v>
      </c>
      <c r="G2083" s="1" t="s">
        <v>431</v>
      </c>
      <c r="H2083" s="1" t="s">
        <v>432</v>
      </c>
      <c r="I2083" s="3">
        <v>2000000</v>
      </c>
      <c r="J2083" s="3">
        <v>0</v>
      </c>
      <c r="K2083" s="1" t="s">
        <v>40</v>
      </c>
      <c r="L2083" s="1" t="s">
        <v>41</v>
      </c>
      <c r="M2083" s="1" t="s">
        <v>42</v>
      </c>
      <c r="N2083" s="1" t="s">
        <v>37</v>
      </c>
      <c r="O2083" s="1" t="s">
        <v>43</v>
      </c>
      <c r="P2083" s="1" t="s">
        <v>43</v>
      </c>
      <c r="Q2083" s="1" t="s">
        <v>43</v>
      </c>
      <c r="R2083" s="3">
        <v>0</v>
      </c>
      <c r="S2083" s="1" t="s">
        <v>44</v>
      </c>
      <c r="T2083" s="1" t="s">
        <v>45</v>
      </c>
      <c r="U2083" s="1" t="s">
        <v>431</v>
      </c>
      <c r="V2083" s="1" t="s">
        <v>46</v>
      </c>
      <c r="W2083" s="1" t="s">
        <v>81</v>
      </c>
      <c r="X2083" s="1" t="s">
        <v>433</v>
      </c>
      <c r="Y2083" s="1" t="s">
        <v>245</v>
      </c>
      <c r="Z2083" s="1" t="s">
        <v>219</v>
      </c>
      <c r="AA2083" s="1" t="s">
        <v>51</v>
      </c>
      <c r="AB2083" s="1" t="s">
        <v>433</v>
      </c>
      <c r="AC2083" s="1" t="s">
        <v>37</v>
      </c>
    </row>
    <row r="2084" spans="1:29" x14ac:dyDescent="0.25">
      <c r="A2084" s="1" t="s">
        <v>33</v>
      </c>
      <c r="B2084" s="1" t="s">
        <v>34</v>
      </c>
      <c r="C2084" s="2">
        <v>45867</v>
      </c>
      <c r="D2084" s="1" t="s">
        <v>238</v>
      </c>
      <c r="E2084" s="1" t="s">
        <v>239</v>
      </c>
      <c r="F2084" s="1" t="s">
        <v>37</v>
      </c>
      <c r="G2084" s="1" t="s">
        <v>431</v>
      </c>
      <c r="H2084" s="1" t="s">
        <v>432</v>
      </c>
      <c r="I2084" s="3">
        <v>0</v>
      </c>
      <c r="J2084" s="3">
        <v>2000000</v>
      </c>
      <c r="K2084" s="1" t="s">
        <v>40</v>
      </c>
      <c r="L2084" s="1" t="s">
        <v>494</v>
      </c>
      <c r="M2084" s="1" t="s">
        <v>495</v>
      </c>
      <c r="N2084" s="1" t="s">
        <v>37</v>
      </c>
      <c r="O2084" s="1" t="s">
        <v>43</v>
      </c>
      <c r="P2084" s="1" t="s">
        <v>43</v>
      </c>
      <c r="Q2084" s="1" t="s">
        <v>43</v>
      </c>
      <c r="R2084" s="3">
        <v>0</v>
      </c>
      <c r="S2084" s="1" t="s">
        <v>44</v>
      </c>
      <c r="T2084" s="1" t="s">
        <v>45</v>
      </c>
      <c r="U2084" s="1" t="s">
        <v>431</v>
      </c>
      <c r="V2084" s="1" t="s">
        <v>46</v>
      </c>
      <c r="W2084" s="1" t="s">
        <v>81</v>
      </c>
      <c r="X2084" s="1" t="s">
        <v>433</v>
      </c>
      <c r="Y2084" s="1" t="s">
        <v>245</v>
      </c>
      <c r="Z2084" s="1" t="s">
        <v>219</v>
      </c>
      <c r="AA2084" s="1" t="s">
        <v>51</v>
      </c>
      <c r="AB2084" s="1" t="s">
        <v>433</v>
      </c>
      <c r="AC2084" s="1" t="s">
        <v>37</v>
      </c>
    </row>
    <row r="2085" spans="1:29" x14ac:dyDescent="0.25">
      <c r="A2085" s="1" t="s">
        <v>33</v>
      </c>
      <c r="B2085" s="1" t="s">
        <v>34</v>
      </c>
      <c r="C2085" s="2">
        <v>45867</v>
      </c>
      <c r="D2085" s="1" t="s">
        <v>238</v>
      </c>
      <c r="E2085" s="1" t="s">
        <v>239</v>
      </c>
      <c r="F2085" s="1" t="s">
        <v>37</v>
      </c>
      <c r="G2085" s="1" t="s">
        <v>431</v>
      </c>
      <c r="H2085" s="1" t="s">
        <v>432</v>
      </c>
      <c r="I2085" s="3">
        <v>138265</v>
      </c>
      <c r="J2085" s="3">
        <v>0</v>
      </c>
      <c r="K2085" s="1" t="s">
        <v>40</v>
      </c>
      <c r="L2085" s="1" t="s">
        <v>444</v>
      </c>
      <c r="M2085" s="1" t="s">
        <v>445</v>
      </c>
      <c r="N2085" s="1" t="s">
        <v>37</v>
      </c>
      <c r="O2085" s="1" t="s">
        <v>43</v>
      </c>
      <c r="P2085" s="1" t="s">
        <v>43</v>
      </c>
      <c r="Q2085" s="1" t="s">
        <v>43</v>
      </c>
      <c r="R2085" s="3">
        <v>0</v>
      </c>
      <c r="S2085" s="1" t="s">
        <v>44</v>
      </c>
      <c r="T2085" s="1" t="s">
        <v>45</v>
      </c>
      <c r="U2085" s="1" t="s">
        <v>431</v>
      </c>
      <c r="V2085" s="1" t="s">
        <v>46</v>
      </c>
      <c r="W2085" s="1" t="s">
        <v>81</v>
      </c>
      <c r="X2085" s="1" t="s">
        <v>433</v>
      </c>
      <c r="Y2085" s="1" t="s">
        <v>245</v>
      </c>
      <c r="Z2085" s="1" t="s">
        <v>219</v>
      </c>
      <c r="AA2085" s="1" t="s">
        <v>51</v>
      </c>
      <c r="AB2085" s="1" t="s">
        <v>433</v>
      </c>
      <c r="AC2085" s="1" t="s">
        <v>37</v>
      </c>
    </row>
    <row r="2086" spans="1:29" x14ac:dyDescent="0.25">
      <c r="A2086" s="1" t="s">
        <v>33</v>
      </c>
      <c r="B2086" s="1" t="s">
        <v>34</v>
      </c>
      <c r="C2086" s="2">
        <v>45867</v>
      </c>
      <c r="D2086" s="1" t="s">
        <v>238</v>
      </c>
      <c r="E2086" s="1" t="s">
        <v>239</v>
      </c>
      <c r="F2086" s="1" t="s">
        <v>37</v>
      </c>
      <c r="G2086" s="1" t="s">
        <v>431</v>
      </c>
      <c r="H2086" s="1" t="s">
        <v>432</v>
      </c>
      <c r="I2086" s="3">
        <v>0</v>
      </c>
      <c r="J2086" s="3">
        <v>138265</v>
      </c>
      <c r="K2086" s="1" t="s">
        <v>40</v>
      </c>
      <c r="L2086" s="1" t="s">
        <v>496</v>
      </c>
      <c r="M2086" s="1" t="s">
        <v>497</v>
      </c>
      <c r="N2086" s="1" t="s">
        <v>37</v>
      </c>
      <c r="O2086" s="1" t="s">
        <v>43</v>
      </c>
      <c r="P2086" s="1" t="s">
        <v>43</v>
      </c>
      <c r="Q2086" s="1" t="s">
        <v>43</v>
      </c>
      <c r="R2086" s="3">
        <v>0</v>
      </c>
      <c r="S2086" s="1" t="s">
        <v>44</v>
      </c>
      <c r="T2086" s="1" t="s">
        <v>45</v>
      </c>
      <c r="U2086" s="1" t="s">
        <v>431</v>
      </c>
      <c r="V2086" s="1" t="s">
        <v>46</v>
      </c>
      <c r="W2086" s="1" t="s">
        <v>81</v>
      </c>
      <c r="X2086" s="1" t="s">
        <v>433</v>
      </c>
      <c r="Y2086" s="1" t="s">
        <v>245</v>
      </c>
      <c r="Z2086" s="1" t="s">
        <v>219</v>
      </c>
      <c r="AA2086" s="1" t="s">
        <v>51</v>
      </c>
      <c r="AB2086" s="1" t="s">
        <v>433</v>
      </c>
      <c r="AC2086" s="1" t="s">
        <v>37</v>
      </c>
    </row>
    <row r="2087" spans="1:29" x14ac:dyDescent="0.25">
      <c r="A2087" s="1" t="s">
        <v>33</v>
      </c>
      <c r="B2087" s="1" t="s">
        <v>34</v>
      </c>
      <c r="C2087" s="2">
        <v>45867</v>
      </c>
      <c r="D2087" s="1" t="s">
        <v>238</v>
      </c>
      <c r="E2087" s="1" t="s">
        <v>239</v>
      </c>
      <c r="F2087" s="1" t="s">
        <v>37</v>
      </c>
      <c r="G2087" s="1" t="s">
        <v>431</v>
      </c>
      <c r="H2087" s="1" t="s">
        <v>432</v>
      </c>
      <c r="I2087" s="3">
        <v>2699999</v>
      </c>
      <c r="J2087" s="3">
        <v>0</v>
      </c>
      <c r="K2087" s="1" t="s">
        <v>40</v>
      </c>
      <c r="L2087" s="1" t="s">
        <v>41</v>
      </c>
      <c r="M2087" s="1" t="s">
        <v>42</v>
      </c>
      <c r="N2087" s="1" t="s">
        <v>37</v>
      </c>
      <c r="O2087" s="1" t="s">
        <v>43</v>
      </c>
      <c r="P2087" s="1" t="s">
        <v>43</v>
      </c>
      <c r="Q2087" s="1" t="s">
        <v>43</v>
      </c>
      <c r="R2087" s="3">
        <v>0</v>
      </c>
      <c r="S2087" s="1" t="s">
        <v>44</v>
      </c>
      <c r="T2087" s="1" t="s">
        <v>45</v>
      </c>
      <c r="U2087" s="1" t="s">
        <v>431</v>
      </c>
      <c r="V2087" s="1" t="s">
        <v>46</v>
      </c>
      <c r="W2087" s="1" t="s">
        <v>81</v>
      </c>
      <c r="X2087" s="1" t="s">
        <v>433</v>
      </c>
      <c r="Y2087" s="1" t="s">
        <v>245</v>
      </c>
      <c r="Z2087" s="1" t="s">
        <v>219</v>
      </c>
      <c r="AA2087" s="1" t="s">
        <v>51</v>
      </c>
      <c r="AB2087" s="1" t="s">
        <v>433</v>
      </c>
      <c r="AC2087" s="1" t="s">
        <v>37</v>
      </c>
    </row>
    <row r="2088" spans="1:29" x14ac:dyDescent="0.25">
      <c r="A2088" s="1" t="s">
        <v>33</v>
      </c>
      <c r="B2088" s="1" t="s">
        <v>34</v>
      </c>
      <c r="C2088" s="2">
        <v>45867</v>
      </c>
      <c r="D2088" s="1" t="s">
        <v>238</v>
      </c>
      <c r="E2088" s="1" t="s">
        <v>239</v>
      </c>
      <c r="F2088" s="1" t="s">
        <v>37</v>
      </c>
      <c r="G2088" s="1" t="s">
        <v>431</v>
      </c>
      <c r="H2088" s="1" t="s">
        <v>432</v>
      </c>
      <c r="I2088" s="3">
        <v>0</v>
      </c>
      <c r="J2088" s="3">
        <v>2699999</v>
      </c>
      <c r="K2088" s="1" t="s">
        <v>40</v>
      </c>
      <c r="L2088" s="1" t="s">
        <v>139</v>
      </c>
      <c r="M2088" s="1" t="s">
        <v>140</v>
      </c>
      <c r="N2088" s="1" t="s">
        <v>37</v>
      </c>
      <c r="O2088" s="1" t="s">
        <v>43</v>
      </c>
      <c r="P2088" s="1" t="s">
        <v>43</v>
      </c>
      <c r="Q2088" s="1" t="s">
        <v>43</v>
      </c>
      <c r="R2088" s="3">
        <v>0</v>
      </c>
      <c r="S2088" s="1" t="s">
        <v>44</v>
      </c>
      <c r="T2088" s="1" t="s">
        <v>45</v>
      </c>
      <c r="U2088" s="1" t="s">
        <v>431</v>
      </c>
      <c r="V2088" s="1" t="s">
        <v>46</v>
      </c>
      <c r="W2088" s="1" t="s">
        <v>81</v>
      </c>
      <c r="X2088" s="1" t="s">
        <v>433</v>
      </c>
      <c r="Y2088" s="1" t="s">
        <v>245</v>
      </c>
      <c r="Z2088" s="1" t="s">
        <v>219</v>
      </c>
      <c r="AA2088" s="1" t="s">
        <v>51</v>
      </c>
      <c r="AB2088" s="1" t="s">
        <v>433</v>
      </c>
      <c r="AC2088" s="1" t="s">
        <v>37</v>
      </c>
    </row>
    <row r="2089" spans="1:29" x14ac:dyDescent="0.25">
      <c r="A2089" s="1" t="s">
        <v>33</v>
      </c>
      <c r="B2089" s="1" t="s">
        <v>34</v>
      </c>
      <c r="C2089" s="2">
        <v>45867</v>
      </c>
      <c r="D2089" s="1" t="s">
        <v>238</v>
      </c>
      <c r="E2089" s="1" t="s">
        <v>239</v>
      </c>
      <c r="F2089" s="1" t="s">
        <v>37</v>
      </c>
      <c r="G2089" s="1" t="s">
        <v>431</v>
      </c>
      <c r="H2089" s="1" t="s">
        <v>432</v>
      </c>
      <c r="I2089" s="3">
        <v>190768</v>
      </c>
      <c r="J2089" s="3">
        <v>0</v>
      </c>
      <c r="K2089" s="1" t="s">
        <v>40</v>
      </c>
      <c r="L2089" s="1" t="s">
        <v>340</v>
      </c>
      <c r="M2089" s="1" t="s">
        <v>341</v>
      </c>
      <c r="N2089" s="1" t="s">
        <v>37</v>
      </c>
      <c r="O2089" s="1" t="s">
        <v>43</v>
      </c>
      <c r="P2089" s="1" t="s">
        <v>43</v>
      </c>
      <c r="Q2089" s="1" t="s">
        <v>43</v>
      </c>
      <c r="R2089" s="3">
        <v>0</v>
      </c>
      <c r="S2089" s="1" t="s">
        <v>44</v>
      </c>
      <c r="T2089" s="1" t="s">
        <v>45</v>
      </c>
      <c r="U2089" s="1" t="s">
        <v>431</v>
      </c>
      <c r="V2089" s="1" t="s">
        <v>46</v>
      </c>
      <c r="W2089" s="1" t="s">
        <v>81</v>
      </c>
      <c r="X2089" s="1" t="s">
        <v>433</v>
      </c>
      <c r="Y2089" s="1" t="s">
        <v>245</v>
      </c>
      <c r="Z2089" s="1" t="s">
        <v>219</v>
      </c>
      <c r="AA2089" s="1" t="s">
        <v>51</v>
      </c>
      <c r="AB2089" s="1" t="s">
        <v>433</v>
      </c>
      <c r="AC2089" s="1" t="s">
        <v>37</v>
      </c>
    </row>
    <row r="2090" spans="1:29" x14ac:dyDescent="0.25">
      <c r="A2090" s="1" t="s">
        <v>33</v>
      </c>
      <c r="B2090" s="1" t="s">
        <v>34</v>
      </c>
      <c r="C2090" s="2">
        <v>45867</v>
      </c>
      <c r="D2090" s="1" t="s">
        <v>238</v>
      </c>
      <c r="E2090" s="1" t="s">
        <v>239</v>
      </c>
      <c r="F2090" s="1" t="s">
        <v>37</v>
      </c>
      <c r="G2090" s="1" t="s">
        <v>431</v>
      </c>
      <c r="H2090" s="1" t="s">
        <v>432</v>
      </c>
      <c r="I2090" s="3">
        <v>0</v>
      </c>
      <c r="J2090" s="3">
        <v>190768</v>
      </c>
      <c r="K2090" s="1" t="s">
        <v>40</v>
      </c>
      <c r="L2090" s="1" t="s">
        <v>498</v>
      </c>
      <c r="M2090" s="1" t="s">
        <v>499</v>
      </c>
      <c r="N2090" s="1" t="s">
        <v>37</v>
      </c>
      <c r="O2090" s="1" t="s">
        <v>43</v>
      </c>
      <c r="P2090" s="1" t="s">
        <v>43</v>
      </c>
      <c r="Q2090" s="1" t="s">
        <v>43</v>
      </c>
      <c r="R2090" s="3">
        <v>0</v>
      </c>
      <c r="S2090" s="1" t="s">
        <v>44</v>
      </c>
      <c r="T2090" s="1" t="s">
        <v>45</v>
      </c>
      <c r="U2090" s="1" t="s">
        <v>431</v>
      </c>
      <c r="V2090" s="1" t="s">
        <v>46</v>
      </c>
      <c r="W2090" s="1" t="s">
        <v>81</v>
      </c>
      <c r="X2090" s="1" t="s">
        <v>433</v>
      </c>
      <c r="Y2090" s="1" t="s">
        <v>245</v>
      </c>
      <c r="Z2090" s="1" t="s">
        <v>219</v>
      </c>
      <c r="AA2090" s="1" t="s">
        <v>51</v>
      </c>
      <c r="AB2090" s="1" t="s">
        <v>433</v>
      </c>
      <c r="AC2090" s="1" t="s">
        <v>37</v>
      </c>
    </row>
    <row r="2091" spans="1:29" x14ac:dyDescent="0.25">
      <c r="A2091" s="1" t="s">
        <v>33</v>
      </c>
      <c r="B2091" s="1" t="s">
        <v>34</v>
      </c>
      <c r="C2091" s="2">
        <v>45867</v>
      </c>
      <c r="D2091" s="1" t="s">
        <v>238</v>
      </c>
      <c r="E2091" s="1" t="s">
        <v>239</v>
      </c>
      <c r="F2091" s="1" t="s">
        <v>37</v>
      </c>
      <c r="G2091" s="1" t="s">
        <v>431</v>
      </c>
      <c r="H2091" s="1" t="s">
        <v>432</v>
      </c>
      <c r="I2091" s="3">
        <v>35064</v>
      </c>
      <c r="J2091" s="3">
        <v>0</v>
      </c>
      <c r="K2091" s="1" t="s">
        <v>40</v>
      </c>
      <c r="L2091" s="1" t="s">
        <v>41</v>
      </c>
      <c r="M2091" s="1" t="s">
        <v>42</v>
      </c>
      <c r="N2091" s="1" t="s">
        <v>37</v>
      </c>
      <c r="O2091" s="1" t="s">
        <v>43</v>
      </c>
      <c r="P2091" s="1" t="s">
        <v>43</v>
      </c>
      <c r="Q2091" s="1" t="s">
        <v>43</v>
      </c>
      <c r="R2091" s="3">
        <v>0</v>
      </c>
      <c r="S2091" s="1" t="s">
        <v>44</v>
      </c>
      <c r="T2091" s="1" t="s">
        <v>45</v>
      </c>
      <c r="U2091" s="1" t="s">
        <v>431</v>
      </c>
      <c r="V2091" s="1" t="s">
        <v>46</v>
      </c>
      <c r="W2091" s="1" t="s">
        <v>81</v>
      </c>
      <c r="X2091" s="1" t="s">
        <v>433</v>
      </c>
      <c r="Y2091" s="1" t="s">
        <v>245</v>
      </c>
      <c r="Z2091" s="1" t="s">
        <v>219</v>
      </c>
      <c r="AA2091" s="1" t="s">
        <v>51</v>
      </c>
      <c r="AB2091" s="1" t="s">
        <v>433</v>
      </c>
      <c r="AC2091" s="1" t="s">
        <v>37</v>
      </c>
    </row>
    <row r="2092" spans="1:29" x14ac:dyDescent="0.25">
      <c r="A2092" s="1" t="s">
        <v>33</v>
      </c>
      <c r="B2092" s="1" t="s">
        <v>34</v>
      </c>
      <c r="C2092" s="2">
        <v>45867</v>
      </c>
      <c r="D2092" s="1" t="s">
        <v>238</v>
      </c>
      <c r="E2092" s="1" t="s">
        <v>239</v>
      </c>
      <c r="F2092" s="1" t="s">
        <v>37</v>
      </c>
      <c r="G2092" s="1" t="s">
        <v>431</v>
      </c>
      <c r="H2092" s="1" t="s">
        <v>432</v>
      </c>
      <c r="I2092" s="3">
        <v>0</v>
      </c>
      <c r="J2092" s="3">
        <v>35064</v>
      </c>
      <c r="K2092" s="1" t="s">
        <v>40</v>
      </c>
      <c r="L2092" s="1" t="s">
        <v>500</v>
      </c>
      <c r="M2092" s="1" t="s">
        <v>501</v>
      </c>
      <c r="N2092" s="1" t="s">
        <v>37</v>
      </c>
      <c r="O2092" s="1" t="s">
        <v>43</v>
      </c>
      <c r="P2092" s="1" t="s">
        <v>43</v>
      </c>
      <c r="Q2092" s="1" t="s">
        <v>43</v>
      </c>
      <c r="R2092" s="3">
        <v>0</v>
      </c>
      <c r="S2092" s="1" t="s">
        <v>44</v>
      </c>
      <c r="T2092" s="1" t="s">
        <v>45</v>
      </c>
      <c r="U2092" s="1" t="s">
        <v>431</v>
      </c>
      <c r="V2092" s="1" t="s">
        <v>46</v>
      </c>
      <c r="W2092" s="1" t="s">
        <v>81</v>
      </c>
      <c r="X2092" s="1" t="s">
        <v>433</v>
      </c>
      <c r="Y2092" s="1" t="s">
        <v>245</v>
      </c>
      <c r="Z2092" s="1" t="s">
        <v>219</v>
      </c>
      <c r="AA2092" s="1" t="s">
        <v>51</v>
      </c>
      <c r="AB2092" s="1" t="s">
        <v>433</v>
      </c>
      <c r="AC2092" s="1" t="s">
        <v>37</v>
      </c>
    </row>
    <row r="2093" spans="1:29" x14ac:dyDescent="0.25">
      <c r="A2093" s="1" t="s">
        <v>33</v>
      </c>
      <c r="B2093" s="1" t="s">
        <v>34</v>
      </c>
      <c r="C2093" s="2">
        <v>45867</v>
      </c>
      <c r="D2093" s="1" t="s">
        <v>238</v>
      </c>
      <c r="E2093" s="1" t="s">
        <v>239</v>
      </c>
      <c r="F2093" s="1" t="s">
        <v>37</v>
      </c>
      <c r="G2093" s="1" t="s">
        <v>431</v>
      </c>
      <c r="H2093" s="1" t="s">
        <v>432</v>
      </c>
      <c r="I2093" s="3">
        <v>208661</v>
      </c>
      <c r="J2093" s="3">
        <v>0</v>
      </c>
      <c r="K2093" s="1" t="s">
        <v>40</v>
      </c>
      <c r="L2093" s="1" t="s">
        <v>41</v>
      </c>
      <c r="M2093" s="1" t="s">
        <v>42</v>
      </c>
      <c r="N2093" s="1" t="s">
        <v>37</v>
      </c>
      <c r="O2093" s="1" t="s">
        <v>43</v>
      </c>
      <c r="P2093" s="1" t="s">
        <v>43</v>
      </c>
      <c r="Q2093" s="1" t="s">
        <v>43</v>
      </c>
      <c r="R2093" s="3">
        <v>0</v>
      </c>
      <c r="S2093" s="1" t="s">
        <v>44</v>
      </c>
      <c r="T2093" s="1" t="s">
        <v>45</v>
      </c>
      <c r="U2093" s="1" t="s">
        <v>431</v>
      </c>
      <c r="V2093" s="1" t="s">
        <v>46</v>
      </c>
      <c r="W2093" s="1" t="s">
        <v>81</v>
      </c>
      <c r="X2093" s="1" t="s">
        <v>433</v>
      </c>
      <c r="Y2093" s="1" t="s">
        <v>245</v>
      </c>
      <c r="Z2093" s="1" t="s">
        <v>219</v>
      </c>
      <c r="AA2093" s="1" t="s">
        <v>51</v>
      </c>
      <c r="AB2093" s="1" t="s">
        <v>433</v>
      </c>
      <c r="AC2093" s="1" t="s">
        <v>37</v>
      </c>
    </row>
    <row r="2094" spans="1:29" x14ac:dyDescent="0.25">
      <c r="A2094" s="1" t="s">
        <v>33</v>
      </c>
      <c r="B2094" s="1" t="s">
        <v>34</v>
      </c>
      <c r="C2094" s="2">
        <v>45867</v>
      </c>
      <c r="D2094" s="1" t="s">
        <v>238</v>
      </c>
      <c r="E2094" s="1" t="s">
        <v>239</v>
      </c>
      <c r="F2094" s="1" t="s">
        <v>37</v>
      </c>
      <c r="G2094" s="1" t="s">
        <v>431</v>
      </c>
      <c r="H2094" s="1" t="s">
        <v>432</v>
      </c>
      <c r="I2094" s="3">
        <v>0</v>
      </c>
      <c r="J2094" s="3">
        <v>208661</v>
      </c>
      <c r="K2094" s="1" t="s">
        <v>40</v>
      </c>
      <c r="L2094" s="1" t="s">
        <v>502</v>
      </c>
      <c r="M2094" s="1" t="s">
        <v>503</v>
      </c>
      <c r="N2094" s="1" t="s">
        <v>37</v>
      </c>
      <c r="O2094" s="1" t="s">
        <v>43</v>
      </c>
      <c r="P2094" s="1" t="s">
        <v>43</v>
      </c>
      <c r="Q2094" s="1" t="s">
        <v>43</v>
      </c>
      <c r="R2094" s="3">
        <v>0</v>
      </c>
      <c r="S2094" s="1" t="s">
        <v>44</v>
      </c>
      <c r="T2094" s="1" t="s">
        <v>45</v>
      </c>
      <c r="U2094" s="1" t="s">
        <v>431</v>
      </c>
      <c r="V2094" s="1" t="s">
        <v>46</v>
      </c>
      <c r="W2094" s="1" t="s">
        <v>81</v>
      </c>
      <c r="X2094" s="1" t="s">
        <v>433</v>
      </c>
      <c r="Y2094" s="1" t="s">
        <v>245</v>
      </c>
      <c r="Z2094" s="1" t="s">
        <v>219</v>
      </c>
      <c r="AA2094" s="1" t="s">
        <v>51</v>
      </c>
      <c r="AB2094" s="1" t="s">
        <v>433</v>
      </c>
      <c r="AC2094" s="1" t="s">
        <v>37</v>
      </c>
    </row>
    <row r="2095" spans="1:29" x14ac:dyDescent="0.25">
      <c r="A2095" s="1" t="s">
        <v>33</v>
      </c>
      <c r="B2095" s="1" t="s">
        <v>34</v>
      </c>
      <c r="C2095" s="2">
        <v>45867</v>
      </c>
      <c r="D2095" s="1" t="s">
        <v>238</v>
      </c>
      <c r="E2095" s="1" t="s">
        <v>239</v>
      </c>
      <c r="F2095" s="1" t="s">
        <v>37</v>
      </c>
      <c r="G2095" s="1" t="s">
        <v>431</v>
      </c>
      <c r="H2095" s="1" t="s">
        <v>432</v>
      </c>
      <c r="I2095" s="3">
        <v>33333</v>
      </c>
      <c r="J2095" s="3">
        <v>0</v>
      </c>
      <c r="K2095" s="1" t="s">
        <v>40</v>
      </c>
      <c r="L2095" s="1" t="s">
        <v>41</v>
      </c>
      <c r="M2095" s="1" t="s">
        <v>42</v>
      </c>
      <c r="N2095" s="1" t="s">
        <v>37</v>
      </c>
      <c r="O2095" s="1" t="s">
        <v>43</v>
      </c>
      <c r="P2095" s="1" t="s">
        <v>43</v>
      </c>
      <c r="Q2095" s="1" t="s">
        <v>43</v>
      </c>
      <c r="R2095" s="3">
        <v>0</v>
      </c>
      <c r="S2095" s="1" t="s">
        <v>44</v>
      </c>
      <c r="T2095" s="1" t="s">
        <v>45</v>
      </c>
      <c r="U2095" s="1" t="s">
        <v>431</v>
      </c>
      <c r="V2095" s="1" t="s">
        <v>46</v>
      </c>
      <c r="W2095" s="1" t="s">
        <v>81</v>
      </c>
      <c r="X2095" s="1" t="s">
        <v>433</v>
      </c>
      <c r="Y2095" s="1" t="s">
        <v>245</v>
      </c>
      <c r="Z2095" s="1" t="s">
        <v>219</v>
      </c>
      <c r="AA2095" s="1" t="s">
        <v>51</v>
      </c>
      <c r="AB2095" s="1" t="s">
        <v>433</v>
      </c>
      <c r="AC2095" s="1" t="s">
        <v>37</v>
      </c>
    </row>
    <row r="2096" spans="1:29" x14ac:dyDescent="0.25">
      <c r="A2096" s="1" t="s">
        <v>33</v>
      </c>
      <c r="B2096" s="1" t="s">
        <v>34</v>
      </c>
      <c r="C2096" s="2">
        <v>45867</v>
      </c>
      <c r="D2096" s="1" t="s">
        <v>238</v>
      </c>
      <c r="E2096" s="1" t="s">
        <v>239</v>
      </c>
      <c r="F2096" s="1" t="s">
        <v>37</v>
      </c>
      <c r="G2096" s="1" t="s">
        <v>431</v>
      </c>
      <c r="H2096" s="1" t="s">
        <v>432</v>
      </c>
      <c r="I2096" s="3">
        <v>0</v>
      </c>
      <c r="J2096" s="3">
        <v>33333</v>
      </c>
      <c r="K2096" s="1" t="s">
        <v>40</v>
      </c>
      <c r="L2096" s="1" t="s">
        <v>504</v>
      </c>
      <c r="M2096" s="1" t="s">
        <v>505</v>
      </c>
      <c r="N2096" s="1" t="s">
        <v>37</v>
      </c>
      <c r="O2096" s="1" t="s">
        <v>43</v>
      </c>
      <c r="P2096" s="1" t="s">
        <v>43</v>
      </c>
      <c r="Q2096" s="1" t="s">
        <v>43</v>
      </c>
      <c r="R2096" s="3">
        <v>0</v>
      </c>
      <c r="S2096" s="1" t="s">
        <v>44</v>
      </c>
      <c r="T2096" s="1" t="s">
        <v>45</v>
      </c>
      <c r="U2096" s="1" t="s">
        <v>431</v>
      </c>
      <c r="V2096" s="1" t="s">
        <v>46</v>
      </c>
      <c r="W2096" s="1" t="s">
        <v>81</v>
      </c>
      <c r="X2096" s="1" t="s">
        <v>433</v>
      </c>
      <c r="Y2096" s="1" t="s">
        <v>245</v>
      </c>
      <c r="Z2096" s="1" t="s">
        <v>219</v>
      </c>
      <c r="AA2096" s="1" t="s">
        <v>51</v>
      </c>
      <c r="AB2096" s="1" t="s">
        <v>433</v>
      </c>
      <c r="AC2096" s="1" t="s">
        <v>37</v>
      </c>
    </row>
    <row r="2097" spans="1:29" x14ac:dyDescent="0.25">
      <c r="A2097" s="1" t="s">
        <v>33</v>
      </c>
      <c r="B2097" s="1" t="s">
        <v>34</v>
      </c>
      <c r="C2097" s="2">
        <v>45867</v>
      </c>
      <c r="D2097" s="1" t="s">
        <v>238</v>
      </c>
      <c r="E2097" s="1" t="s">
        <v>239</v>
      </c>
      <c r="F2097" s="1" t="s">
        <v>37</v>
      </c>
      <c r="G2097" s="1" t="s">
        <v>431</v>
      </c>
      <c r="H2097" s="1" t="s">
        <v>432</v>
      </c>
      <c r="I2097" s="3">
        <v>266667</v>
      </c>
      <c r="J2097" s="3">
        <v>0</v>
      </c>
      <c r="K2097" s="1" t="s">
        <v>40</v>
      </c>
      <c r="L2097" s="1" t="s">
        <v>41</v>
      </c>
      <c r="M2097" s="1" t="s">
        <v>42</v>
      </c>
      <c r="N2097" s="1" t="s">
        <v>37</v>
      </c>
      <c r="O2097" s="1" t="s">
        <v>43</v>
      </c>
      <c r="P2097" s="1" t="s">
        <v>43</v>
      </c>
      <c r="Q2097" s="1" t="s">
        <v>43</v>
      </c>
      <c r="R2097" s="3">
        <v>0</v>
      </c>
      <c r="S2097" s="1" t="s">
        <v>44</v>
      </c>
      <c r="T2097" s="1" t="s">
        <v>45</v>
      </c>
      <c r="U2097" s="1" t="s">
        <v>431</v>
      </c>
      <c r="V2097" s="1" t="s">
        <v>46</v>
      </c>
      <c r="W2097" s="1" t="s">
        <v>81</v>
      </c>
      <c r="X2097" s="1" t="s">
        <v>433</v>
      </c>
      <c r="Y2097" s="1" t="s">
        <v>245</v>
      </c>
      <c r="Z2097" s="1" t="s">
        <v>219</v>
      </c>
      <c r="AA2097" s="1" t="s">
        <v>51</v>
      </c>
      <c r="AB2097" s="1" t="s">
        <v>433</v>
      </c>
      <c r="AC2097" s="1" t="s">
        <v>37</v>
      </c>
    </row>
    <row r="2098" spans="1:29" x14ac:dyDescent="0.25">
      <c r="A2098" s="1" t="s">
        <v>33</v>
      </c>
      <c r="B2098" s="1" t="s">
        <v>34</v>
      </c>
      <c r="C2098" s="2">
        <v>45867</v>
      </c>
      <c r="D2098" s="1" t="s">
        <v>238</v>
      </c>
      <c r="E2098" s="1" t="s">
        <v>239</v>
      </c>
      <c r="F2098" s="1" t="s">
        <v>37</v>
      </c>
      <c r="G2098" s="1" t="s">
        <v>431</v>
      </c>
      <c r="H2098" s="1" t="s">
        <v>432</v>
      </c>
      <c r="I2098" s="3">
        <v>0</v>
      </c>
      <c r="J2098" s="3">
        <v>266667</v>
      </c>
      <c r="K2098" s="1" t="s">
        <v>40</v>
      </c>
      <c r="L2098" s="1" t="s">
        <v>506</v>
      </c>
      <c r="M2098" s="1" t="s">
        <v>507</v>
      </c>
      <c r="N2098" s="1" t="s">
        <v>37</v>
      </c>
      <c r="O2098" s="1" t="s">
        <v>43</v>
      </c>
      <c r="P2098" s="1" t="s">
        <v>43</v>
      </c>
      <c r="Q2098" s="1" t="s">
        <v>43</v>
      </c>
      <c r="R2098" s="3">
        <v>0</v>
      </c>
      <c r="S2098" s="1" t="s">
        <v>44</v>
      </c>
      <c r="T2098" s="1" t="s">
        <v>45</v>
      </c>
      <c r="U2098" s="1" t="s">
        <v>431</v>
      </c>
      <c r="V2098" s="1" t="s">
        <v>46</v>
      </c>
      <c r="W2098" s="1" t="s">
        <v>81</v>
      </c>
      <c r="X2098" s="1" t="s">
        <v>433</v>
      </c>
      <c r="Y2098" s="1" t="s">
        <v>245</v>
      </c>
      <c r="Z2098" s="1" t="s">
        <v>219</v>
      </c>
      <c r="AA2098" s="1" t="s">
        <v>51</v>
      </c>
      <c r="AB2098" s="1" t="s">
        <v>433</v>
      </c>
      <c r="AC2098" s="1" t="s">
        <v>37</v>
      </c>
    </row>
    <row r="2099" spans="1:29" x14ac:dyDescent="0.25">
      <c r="A2099" s="1" t="s">
        <v>33</v>
      </c>
      <c r="B2099" s="1" t="s">
        <v>34</v>
      </c>
      <c r="C2099" s="2">
        <v>45867</v>
      </c>
      <c r="D2099" s="1" t="s">
        <v>238</v>
      </c>
      <c r="E2099" s="1" t="s">
        <v>239</v>
      </c>
      <c r="F2099" s="1" t="s">
        <v>37</v>
      </c>
      <c r="G2099" s="1" t="s">
        <v>431</v>
      </c>
      <c r="H2099" s="1" t="s">
        <v>432</v>
      </c>
      <c r="I2099" s="3">
        <v>753885</v>
      </c>
      <c r="J2099" s="3">
        <v>0</v>
      </c>
      <c r="K2099" s="1" t="s">
        <v>40</v>
      </c>
      <c r="L2099" s="1" t="s">
        <v>41</v>
      </c>
      <c r="M2099" s="1" t="s">
        <v>42</v>
      </c>
      <c r="N2099" s="1" t="s">
        <v>37</v>
      </c>
      <c r="O2099" s="1" t="s">
        <v>43</v>
      </c>
      <c r="P2099" s="1" t="s">
        <v>43</v>
      </c>
      <c r="Q2099" s="1" t="s">
        <v>43</v>
      </c>
      <c r="R2099" s="3">
        <v>0</v>
      </c>
      <c r="S2099" s="1" t="s">
        <v>44</v>
      </c>
      <c r="T2099" s="1" t="s">
        <v>45</v>
      </c>
      <c r="U2099" s="1" t="s">
        <v>431</v>
      </c>
      <c r="V2099" s="1" t="s">
        <v>46</v>
      </c>
      <c r="W2099" s="1" t="s">
        <v>81</v>
      </c>
      <c r="X2099" s="1" t="s">
        <v>433</v>
      </c>
      <c r="Y2099" s="1" t="s">
        <v>245</v>
      </c>
      <c r="Z2099" s="1" t="s">
        <v>219</v>
      </c>
      <c r="AA2099" s="1" t="s">
        <v>51</v>
      </c>
      <c r="AB2099" s="1" t="s">
        <v>433</v>
      </c>
      <c r="AC2099" s="1" t="s">
        <v>37</v>
      </c>
    </row>
    <row r="2100" spans="1:29" x14ac:dyDescent="0.25">
      <c r="A2100" s="1" t="s">
        <v>33</v>
      </c>
      <c r="B2100" s="1" t="s">
        <v>34</v>
      </c>
      <c r="C2100" s="2">
        <v>45867</v>
      </c>
      <c r="D2100" s="1" t="s">
        <v>238</v>
      </c>
      <c r="E2100" s="1" t="s">
        <v>239</v>
      </c>
      <c r="F2100" s="1" t="s">
        <v>37</v>
      </c>
      <c r="G2100" s="1" t="s">
        <v>431</v>
      </c>
      <c r="H2100" s="1" t="s">
        <v>432</v>
      </c>
      <c r="I2100" s="3">
        <v>0</v>
      </c>
      <c r="J2100" s="3">
        <v>753885</v>
      </c>
      <c r="K2100" s="1" t="s">
        <v>40</v>
      </c>
      <c r="L2100" s="1" t="s">
        <v>141</v>
      </c>
      <c r="M2100" s="1" t="s">
        <v>142</v>
      </c>
      <c r="N2100" s="1" t="s">
        <v>37</v>
      </c>
      <c r="O2100" s="1" t="s">
        <v>43</v>
      </c>
      <c r="P2100" s="1" t="s">
        <v>43</v>
      </c>
      <c r="Q2100" s="1" t="s">
        <v>43</v>
      </c>
      <c r="R2100" s="3">
        <v>0</v>
      </c>
      <c r="S2100" s="1" t="s">
        <v>44</v>
      </c>
      <c r="T2100" s="1" t="s">
        <v>45</v>
      </c>
      <c r="U2100" s="1" t="s">
        <v>431</v>
      </c>
      <c r="V2100" s="1" t="s">
        <v>46</v>
      </c>
      <c r="W2100" s="1" t="s">
        <v>81</v>
      </c>
      <c r="X2100" s="1" t="s">
        <v>433</v>
      </c>
      <c r="Y2100" s="1" t="s">
        <v>245</v>
      </c>
      <c r="Z2100" s="1" t="s">
        <v>219</v>
      </c>
      <c r="AA2100" s="1" t="s">
        <v>51</v>
      </c>
      <c r="AB2100" s="1" t="s">
        <v>433</v>
      </c>
      <c r="AC2100" s="1" t="s">
        <v>37</v>
      </c>
    </row>
    <row r="2101" spans="1:29" x14ac:dyDescent="0.25">
      <c r="A2101" s="1" t="s">
        <v>33</v>
      </c>
      <c r="B2101" s="1" t="s">
        <v>34</v>
      </c>
      <c r="C2101" s="2">
        <v>45867</v>
      </c>
      <c r="D2101" s="1" t="s">
        <v>238</v>
      </c>
      <c r="E2101" s="1" t="s">
        <v>239</v>
      </c>
      <c r="F2101" s="1" t="s">
        <v>37</v>
      </c>
      <c r="G2101" s="1" t="s">
        <v>431</v>
      </c>
      <c r="H2101" s="1" t="s">
        <v>432</v>
      </c>
      <c r="I2101" s="3">
        <v>33333</v>
      </c>
      <c r="J2101" s="3">
        <v>0</v>
      </c>
      <c r="K2101" s="1" t="s">
        <v>40</v>
      </c>
      <c r="L2101" s="1" t="s">
        <v>41</v>
      </c>
      <c r="M2101" s="1" t="s">
        <v>42</v>
      </c>
      <c r="N2101" s="1" t="s">
        <v>37</v>
      </c>
      <c r="O2101" s="1" t="s">
        <v>43</v>
      </c>
      <c r="P2101" s="1" t="s">
        <v>43</v>
      </c>
      <c r="Q2101" s="1" t="s">
        <v>43</v>
      </c>
      <c r="R2101" s="3">
        <v>0</v>
      </c>
      <c r="S2101" s="1" t="s">
        <v>44</v>
      </c>
      <c r="T2101" s="1" t="s">
        <v>45</v>
      </c>
      <c r="U2101" s="1" t="s">
        <v>431</v>
      </c>
      <c r="V2101" s="1" t="s">
        <v>46</v>
      </c>
      <c r="W2101" s="1" t="s">
        <v>81</v>
      </c>
      <c r="X2101" s="1" t="s">
        <v>433</v>
      </c>
      <c r="Y2101" s="1" t="s">
        <v>245</v>
      </c>
      <c r="Z2101" s="1" t="s">
        <v>219</v>
      </c>
      <c r="AA2101" s="1" t="s">
        <v>51</v>
      </c>
      <c r="AB2101" s="1" t="s">
        <v>433</v>
      </c>
      <c r="AC2101" s="1" t="s">
        <v>37</v>
      </c>
    </row>
    <row r="2102" spans="1:29" x14ac:dyDescent="0.25">
      <c r="A2102" s="1" t="s">
        <v>33</v>
      </c>
      <c r="B2102" s="1" t="s">
        <v>34</v>
      </c>
      <c r="C2102" s="2">
        <v>45867</v>
      </c>
      <c r="D2102" s="1" t="s">
        <v>238</v>
      </c>
      <c r="E2102" s="1" t="s">
        <v>239</v>
      </c>
      <c r="F2102" s="1" t="s">
        <v>37</v>
      </c>
      <c r="G2102" s="1" t="s">
        <v>431</v>
      </c>
      <c r="H2102" s="1" t="s">
        <v>432</v>
      </c>
      <c r="I2102" s="3">
        <v>0</v>
      </c>
      <c r="J2102" s="3">
        <v>33333</v>
      </c>
      <c r="K2102" s="1" t="s">
        <v>40</v>
      </c>
      <c r="L2102" s="1" t="s">
        <v>508</v>
      </c>
      <c r="M2102" s="1" t="s">
        <v>509</v>
      </c>
      <c r="N2102" s="1" t="s">
        <v>37</v>
      </c>
      <c r="O2102" s="1" t="s">
        <v>43</v>
      </c>
      <c r="P2102" s="1" t="s">
        <v>43</v>
      </c>
      <c r="Q2102" s="1" t="s">
        <v>43</v>
      </c>
      <c r="R2102" s="3">
        <v>0</v>
      </c>
      <c r="S2102" s="1" t="s">
        <v>44</v>
      </c>
      <c r="T2102" s="1" t="s">
        <v>45</v>
      </c>
      <c r="U2102" s="1" t="s">
        <v>431</v>
      </c>
      <c r="V2102" s="1" t="s">
        <v>46</v>
      </c>
      <c r="W2102" s="1" t="s">
        <v>81</v>
      </c>
      <c r="X2102" s="1" t="s">
        <v>433</v>
      </c>
      <c r="Y2102" s="1" t="s">
        <v>245</v>
      </c>
      <c r="Z2102" s="1" t="s">
        <v>219</v>
      </c>
      <c r="AA2102" s="1" t="s">
        <v>51</v>
      </c>
      <c r="AB2102" s="1" t="s">
        <v>433</v>
      </c>
      <c r="AC2102" s="1" t="s">
        <v>37</v>
      </c>
    </row>
    <row r="2103" spans="1:29" x14ac:dyDescent="0.25">
      <c r="A2103" s="1" t="s">
        <v>33</v>
      </c>
      <c r="B2103" s="1" t="s">
        <v>34</v>
      </c>
      <c r="C2103" s="2">
        <v>45867</v>
      </c>
      <c r="D2103" s="1" t="s">
        <v>238</v>
      </c>
      <c r="E2103" s="1" t="s">
        <v>239</v>
      </c>
      <c r="F2103" s="1" t="s">
        <v>37</v>
      </c>
      <c r="G2103" s="1" t="s">
        <v>431</v>
      </c>
      <c r="H2103" s="1" t="s">
        <v>432</v>
      </c>
      <c r="I2103" s="3">
        <v>34705</v>
      </c>
      <c r="J2103" s="3">
        <v>0</v>
      </c>
      <c r="K2103" s="1" t="s">
        <v>40</v>
      </c>
      <c r="L2103" s="1" t="s">
        <v>41</v>
      </c>
      <c r="M2103" s="1" t="s">
        <v>42</v>
      </c>
      <c r="N2103" s="1" t="s">
        <v>37</v>
      </c>
      <c r="O2103" s="1" t="s">
        <v>43</v>
      </c>
      <c r="P2103" s="1" t="s">
        <v>43</v>
      </c>
      <c r="Q2103" s="1" t="s">
        <v>43</v>
      </c>
      <c r="R2103" s="3">
        <v>0</v>
      </c>
      <c r="S2103" s="1" t="s">
        <v>44</v>
      </c>
      <c r="T2103" s="1" t="s">
        <v>45</v>
      </c>
      <c r="U2103" s="1" t="s">
        <v>431</v>
      </c>
      <c r="V2103" s="1" t="s">
        <v>46</v>
      </c>
      <c r="W2103" s="1" t="s">
        <v>81</v>
      </c>
      <c r="X2103" s="1" t="s">
        <v>433</v>
      </c>
      <c r="Y2103" s="1" t="s">
        <v>245</v>
      </c>
      <c r="Z2103" s="1" t="s">
        <v>219</v>
      </c>
      <c r="AA2103" s="1" t="s">
        <v>51</v>
      </c>
      <c r="AB2103" s="1" t="s">
        <v>433</v>
      </c>
      <c r="AC2103" s="1" t="s">
        <v>37</v>
      </c>
    </row>
    <row r="2104" spans="1:29" x14ac:dyDescent="0.25">
      <c r="A2104" s="1" t="s">
        <v>33</v>
      </c>
      <c r="B2104" s="1" t="s">
        <v>34</v>
      </c>
      <c r="C2104" s="2">
        <v>45867</v>
      </c>
      <c r="D2104" s="1" t="s">
        <v>238</v>
      </c>
      <c r="E2104" s="1" t="s">
        <v>239</v>
      </c>
      <c r="F2104" s="1" t="s">
        <v>37</v>
      </c>
      <c r="G2104" s="1" t="s">
        <v>431</v>
      </c>
      <c r="H2104" s="1" t="s">
        <v>432</v>
      </c>
      <c r="I2104" s="3">
        <v>0</v>
      </c>
      <c r="J2104" s="3">
        <v>34705</v>
      </c>
      <c r="K2104" s="1" t="s">
        <v>40</v>
      </c>
      <c r="L2104" s="1" t="s">
        <v>510</v>
      </c>
      <c r="M2104" s="1" t="s">
        <v>511</v>
      </c>
      <c r="N2104" s="1" t="s">
        <v>37</v>
      </c>
      <c r="O2104" s="1" t="s">
        <v>43</v>
      </c>
      <c r="P2104" s="1" t="s">
        <v>43</v>
      </c>
      <c r="Q2104" s="1" t="s">
        <v>43</v>
      </c>
      <c r="R2104" s="3">
        <v>0</v>
      </c>
      <c r="S2104" s="1" t="s">
        <v>44</v>
      </c>
      <c r="T2104" s="1" t="s">
        <v>45</v>
      </c>
      <c r="U2104" s="1" t="s">
        <v>431</v>
      </c>
      <c r="V2104" s="1" t="s">
        <v>46</v>
      </c>
      <c r="W2104" s="1" t="s">
        <v>81</v>
      </c>
      <c r="X2104" s="1" t="s">
        <v>433</v>
      </c>
      <c r="Y2104" s="1" t="s">
        <v>245</v>
      </c>
      <c r="Z2104" s="1" t="s">
        <v>219</v>
      </c>
      <c r="AA2104" s="1" t="s">
        <v>51</v>
      </c>
      <c r="AB2104" s="1" t="s">
        <v>433</v>
      </c>
      <c r="AC2104" s="1" t="s">
        <v>37</v>
      </c>
    </row>
    <row r="2105" spans="1:29" x14ac:dyDescent="0.25">
      <c r="A2105" s="1" t="s">
        <v>33</v>
      </c>
      <c r="B2105" s="1" t="s">
        <v>34</v>
      </c>
      <c r="C2105" s="2">
        <v>45867</v>
      </c>
      <c r="D2105" s="1" t="s">
        <v>238</v>
      </c>
      <c r="E2105" s="1" t="s">
        <v>239</v>
      </c>
      <c r="F2105" s="1" t="s">
        <v>37</v>
      </c>
      <c r="G2105" s="1" t="s">
        <v>431</v>
      </c>
      <c r="H2105" s="1" t="s">
        <v>432</v>
      </c>
      <c r="I2105" s="3">
        <v>33334</v>
      </c>
      <c r="J2105" s="3">
        <v>0</v>
      </c>
      <c r="K2105" s="1" t="s">
        <v>40</v>
      </c>
      <c r="L2105" s="1" t="s">
        <v>41</v>
      </c>
      <c r="M2105" s="1" t="s">
        <v>42</v>
      </c>
      <c r="N2105" s="1" t="s">
        <v>37</v>
      </c>
      <c r="O2105" s="1" t="s">
        <v>43</v>
      </c>
      <c r="P2105" s="1" t="s">
        <v>43</v>
      </c>
      <c r="Q2105" s="1" t="s">
        <v>43</v>
      </c>
      <c r="R2105" s="3">
        <v>0</v>
      </c>
      <c r="S2105" s="1" t="s">
        <v>44</v>
      </c>
      <c r="T2105" s="1" t="s">
        <v>45</v>
      </c>
      <c r="U2105" s="1" t="s">
        <v>431</v>
      </c>
      <c r="V2105" s="1" t="s">
        <v>46</v>
      </c>
      <c r="W2105" s="1" t="s">
        <v>81</v>
      </c>
      <c r="X2105" s="1" t="s">
        <v>433</v>
      </c>
      <c r="Y2105" s="1" t="s">
        <v>245</v>
      </c>
      <c r="Z2105" s="1" t="s">
        <v>219</v>
      </c>
      <c r="AA2105" s="1" t="s">
        <v>51</v>
      </c>
      <c r="AB2105" s="1" t="s">
        <v>433</v>
      </c>
      <c r="AC2105" s="1" t="s">
        <v>37</v>
      </c>
    </row>
    <row r="2106" spans="1:29" x14ac:dyDescent="0.25">
      <c r="A2106" s="1" t="s">
        <v>33</v>
      </c>
      <c r="B2106" s="1" t="s">
        <v>34</v>
      </c>
      <c r="C2106" s="2">
        <v>45867</v>
      </c>
      <c r="D2106" s="1" t="s">
        <v>238</v>
      </c>
      <c r="E2106" s="1" t="s">
        <v>239</v>
      </c>
      <c r="F2106" s="1" t="s">
        <v>37</v>
      </c>
      <c r="G2106" s="1" t="s">
        <v>431</v>
      </c>
      <c r="H2106" s="1" t="s">
        <v>432</v>
      </c>
      <c r="I2106" s="3">
        <v>0</v>
      </c>
      <c r="J2106" s="3">
        <v>33334</v>
      </c>
      <c r="K2106" s="1" t="s">
        <v>40</v>
      </c>
      <c r="L2106" s="1" t="s">
        <v>512</v>
      </c>
      <c r="M2106" s="1" t="s">
        <v>513</v>
      </c>
      <c r="N2106" s="1" t="s">
        <v>37</v>
      </c>
      <c r="O2106" s="1" t="s">
        <v>43</v>
      </c>
      <c r="P2106" s="1" t="s">
        <v>43</v>
      </c>
      <c r="Q2106" s="1" t="s">
        <v>43</v>
      </c>
      <c r="R2106" s="3">
        <v>0</v>
      </c>
      <c r="S2106" s="1" t="s">
        <v>44</v>
      </c>
      <c r="T2106" s="1" t="s">
        <v>45</v>
      </c>
      <c r="U2106" s="1" t="s">
        <v>431</v>
      </c>
      <c r="V2106" s="1" t="s">
        <v>46</v>
      </c>
      <c r="W2106" s="1" t="s">
        <v>81</v>
      </c>
      <c r="X2106" s="1" t="s">
        <v>433</v>
      </c>
      <c r="Y2106" s="1" t="s">
        <v>245</v>
      </c>
      <c r="Z2106" s="1" t="s">
        <v>219</v>
      </c>
      <c r="AA2106" s="1" t="s">
        <v>51</v>
      </c>
      <c r="AB2106" s="1" t="s">
        <v>433</v>
      </c>
      <c r="AC2106" s="1" t="s">
        <v>37</v>
      </c>
    </row>
    <row r="2107" spans="1:29" x14ac:dyDescent="0.25">
      <c r="A2107" s="1" t="s">
        <v>33</v>
      </c>
      <c r="B2107" s="1" t="s">
        <v>34</v>
      </c>
      <c r="C2107" s="2">
        <v>45868</v>
      </c>
      <c r="D2107" s="1" t="s">
        <v>35</v>
      </c>
      <c r="E2107" s="1" t="s">
        <v>36</v>
      </c>
      <c r="F2107" s="1" t="s">
        <v>37</v>
      </c>
      <c r="G2107" s="1" t="s">
        <v>428</v>
      </c>
      <c r="H2107" s="1" t="s">
        <v>429</v>
      </c>
      <c r="I2107" s="3">
        <v>0</v>
      </c>
      <c r="J2107" s="54">
        <v>1328600</v>
      </c>
      <c r="K2107" s="1" t="s">
        <v>40</v>
      </c>
      <c r="L2107" s="1" t="s">
        <v>62</v>
      </c>
      <c r="M2107" s="1" t="s">
        <v>63</v>
      </c>
      <c r="N2107" s="1" t="s">
        <v>37</v>
      </c>
      <c r="O2107" s="1" t="s">
        <v>43</v>
      </c>
      <c r="P2107" s="1" t="s">
        <v>43</v>
      </c>
      <c r="Q2107" s="1" t="s">
        <v>43</v>
      </c>
      <c r="R2107" s="3">
        <v>0</v>
      </c>
      <c r="S2107" s="1" t="s">
        <v>44</v>
      </c>
      <c r="T2107" s="1" t="s">
        <v>45</v>
      </c>
      <c r="U2107" s="1" t="s">
        <v>428</v>
      </c>
      <c r="V2107" s="1" t="s">
        <v>46</v>
      </c>
      <c r="W2107" s="1" t="s">
        <v>47</v>
      </c>
      <c r="X2107" s="1" t="s">
        <v>430</v>
      </c>
      <c r="Y2107" s="1" t="s">
        <v>49</v>
      </c>
      <c r="Z2107" s="1" t="s">
        <v>50</v>
      </c>
      <c r="AA2107" s="1" t="s">
        <v>51</v>
      </c>
      <c r="AB2107" s="1" t="s">
        <v>430</v>
      </c>
      <c r="AC2107" s="1" t="s">
        <v>37</v>
      </c>
    </row>
    <row r="2108" spans="1:29" hidden="1" x14ac:dyDescent="0.25">
      <c r="A2108" s="1" t="s">
        <v>33</v>
      </c>
      <c r="B2108" s="1" t="s">
        <v>34</v>
      </c>
      <c r="C2108" s="2">
        <v>45869</v>
      </c>
      <c r="D2108" s="1" t="s">
        <v>73</v>
      </c>
      <c r="E2108" s="1" t="s">
        <v>74</v>
      </c>
      <c r="F2108" s="1" t="s">
        <v>37</v>
      </c>
      <c r="G2108" s="1" t="s">
        <v>529</v>
      </c>
      <c r="H2108" s="1" t="s">
        <v>76</v>
      </c>
      <c r="I2108" s="3">
        <v>47450</v>
      </c>
      <c r="J2108" s="3">
        <v>0</v>
      </c>
      <c r="K2108" s="1" t="s">
        <v>40</v>
      </c>
      <c r="L2108" s="1" t="s">
        <v>148</v>
      </c>
      <c r="M2108" s="1" t="s">
        <v>149</v>
      </c>
      <c r="N2108" s="1" t="s">
        <v>79</v>
      </c>
      <c r="O2108" s="1" t="s">
        <v>80</v>
      </c>
      <c r="P2108" s="1" t="s">
        <v>43</v>
      </c>
      <c r="Q2108" s="1" t="s">
        <v>43</v>
      </c>
      <c r="R2108" s="3">
        <v>0</v>
      </c>
      <c r="S2108" s="1" t="s">
        <v>44</v>
      </c>
      <c r="T2108" s="1" t="s">
        <v>45</v>
      </c>
      <c r="U2108" s="1" t="s">
        <v>529</v>
      </c>
      <c r="V2108" s="1" t="s">
        <v>46</v>
      </c>
      <c r="W2108" s="1" t="s">
        <v>530</v>
      </c>
      <c r="X2108" s="1" t="s">
        <v>531</v>
      </c>
      <c r="Y2108" s="1" t="s">
        <v>83</v>
      </c>
      <c r="Z2108" s="1" t="s">
        <v>532</v>
      </c>
      <c r="AA2108" s="1" t="s">
        <v>51</v>
      </c>
      <c r="AB2108" s="1" t="s">
        <v>531</v>
      </c>
      <c r="AC2108" s="1" t="s">
        <v>37</v>
      </c>
    </row>
    <row r="2109" spans="1:29" hidden="1" x14ac:dyDescent="0.25">
      <c r="A2109" s="1" t="s">
        <v>33</v>
      </c>
      <c r="B2109" s="1" t="s">
        <v>34</v>
      </c>
      <c r="C2109" s="2">
        <v>45869</v>
      </c>
      <c r="D2109" s="1" t="s">
        <v>73</v>
      </c>
      <c r="E2109" s="1" t="s">
        <v>74</v>
      </c>
      <c r="F2109" s="1" t="s">
        <v>37</v>
      </c>
      <c r="G2109" s="1" t="s">
        <v>529</v>
      </c>
      <c r="H2109" s="1" t="s">
        <v>76</v>
      </c>
      <c r="I2109" s="3">
        <v>616850</v>
      </c>
      <c r="J2109" s="3">
        <v>0</v>
      </c>
      <c r="K2109" s="1" t="s">
        <v>40</v>
      </c>
      <c r="L2109" s="1" t="s">
        <v>125</v>
      </c>
      <c r="M2109" s="1" t="s">
        <v>126</v>
      </c>
      <c r="N2109" s="1" t="s">
        <v>79</v>
      </c>
      <c r="O2109" s="1" t="s">
        <v>80</v>
      </c>
      <c r="P2109" s="1" t="s">
        <v>43</v>
      </c>
      <c r="Q2109" s="1" t="s">
        <v>43</v>
      </c>
      <c r="R2109" s="3">
        <v>0</v>
      </c>
      <c r="S2109" s="1" t="s">
        <v>44</v>
      </c>
      <c r="T2109" s="1" t="s">
        <v>45</v>
      </c>
      <c r="U2109" s="1" t="s">
        <v>529</v>
      </c>
      <c r="V2109" s="1" t="s">
        <v>46</v>
      </c>
      <c r="W2109" s="1" t="s">
        <v>530</v>
      </c>
      <c r="X2109" s="1" t="s">
        <v>531</v>
      </c>
      <c r="Y2109" s="1" t="s">
        <v>83</v>
      </c>
      <c r="Z2109" s="1" t="s">
        <v>532</v>
      </c>
      <c r="AA2109" s="1" t="s">
        <v>51</v>
      </c>
      <c r="AB2109" s="1" t="s">
        <v>531</v>
      </c>
      <c r="AC2109" s="1" t="s">
        <v>37</v>
      </c>
    </row>
    <row r="2110" spans="1:29" hidden="1" x14ac:dyDescent="0.25">
      <c r="A2110" s="1" t="s">
        <v>33</v>
      </c>
      <c r="B2110" s="1" t="s">
        <v>34</v>
      </c>
      <c r="C2110" s="2">
        <v>45869</v>
      </c>
      <c r="D2110" s="1" t="s">
        <v>73</v>
      </c>
      <c r="E2110" s="1" t="s">
        <v>74</v>
      </c>
      <c r="F2110" s="1" t="s">
        <v>37</v>
      </c>
      <c r="G2110" s="1" t="s">
        <v>529</v>
      </c>
      <c r="H2110" s="1" t="s">
        <v>76</v>
      </c>
      <c r="I2110" s="3">
        <v>108274</v>
      </c>
      <c r="J2110" s="3">
        <v>0</v>
      </c>
      <c r="K2110" s="1" t="s">
        <v>40</v>
      </c>
      <c r="L2110" s="1" t="s">
        <v>537</v>
      </c>
      <c r="M2110" s="1" t="s">
        <v>538</v>
      </c>
      <c r="N2110" s="1" t="s">
        <v>79</v>
      </c>
      <c r="O2110" s="1" t="s">
        <v>80</v>
      </c>
      <c r="P2110" s="1" t="s">
        <v>43</v>
      </c>
      <c r="Q2110" s="1" t="s">
        <v>43</v>
      </c>
      <c r="R2110" s="3">
        <v>0</v>
      </c>
      <c r="S2110" s="1" t="s">
        <v>44</v>
      </c>
      <c r="T2110" s="1" t="s">
        <v>45</v>
      </c>
      <c r="U2110" s="1" t="s">
        <v>529</v>
      </c>
      <c r="V2110" s="1" t="s">
        <v>46</v>
      </c>
      <c r="W2110" s="1" t="s">
        <v>530</v>
      </c>
      <c r="X2110" s="1" t="s">
        <v>531</v>
      </c>
      <c r="Y2110" s="1" t="s">
        <v>83</v>
      </c>
      <c r="Z2110" s="1" t="s">
        <v>532</v>
      </c>
      <c r="AA2110" s="1" t="s">
        <v>51</v>
      </c>
      <c r="AB2110" s="1" t="s">
        <v>531</v>
      </c>
      <c r="AC2110" s="1" t="s">
        <v>37</v>
      </c>
    </row>
    <row r="2111" spans="1:29" hidden="1" x14ac:dyDescent="0.25">
      <c r="A2111" s="1" t="s">
        <v>33</v>
      </c>
      <c r="B2111" s="1" t="s">
        <v>34</v>
      </c>
      <c r="C2111" s="2">
        <v>45869</v>
      </c>
      <c r="D2111" s="1" t="s">
        <v>73</v>
      </c>
      <c r="E2111" s="1" t="s">
        <v>74</v>
      </c>
      <c r="F2111" s="1" t="s">
        <v>37</v>
      </c>
      <c r="G2111" s="1" t="s">
        <v>529</v>
      </c>
      <c r="H2111" s="1" t="s">
        <v>76</v>
      </c>
      <c r="I2111" s="3">
        <v>142350</v>
      </c>
      <c r="J2111" s="3">
        <v>0</v>
      </c>
      <c r="K2111" s="1" t="s">
        <v>40</v>
      </c>
      <c r="L2111" s="1" t="s">
        <v>408</v>
      </c>
      <c r="M2111" s="1" t="s">
        <v>409</v>
      </c>
      <c r="N2111" s="1" t="s">
        <v>79</v>
      </c>
      <c r="O2111" s="1" t="s">
        <v>80</v>
      </c>
      <c r="P2111" s="1" t="s">
        <v>43</v>
      </c>
      <c r="Q2111" s="1" t="s">
        <v>43</v>
      </c>
      <c r="R2111" s="3">
        <v>0</v>
      </c>
      <c r="S2111" s="1" t="s">
        <v>44</v>
      </c>
      <c r="T2111" s="1" t="s">
        <v>45</v>
      </c>
      <c r="U2111" s="1" t="s">
        <v>529</v>
      </c>
      <c r="V2111" s="1" t="s">
        <v>46</v>
      </c>
      <c r="W2111" s="1" t="s">
        <v>530</v>
      </c>
      <c r="X2111" s="1" t="s">
        <v>531</v>
      </c>
      <c r="Y2111" s="1" t="s">
        <v>83</v>
      </c>
      <c r="Z2111" s="1" t="s">
        <v>532</v>
      </c>
      <c r="AA2111" s="1" t="s">
        <v>51</v>
      </c>
      <c r="AB2111" s="1" t="s">
        <v>531</v>
      </c>
      <c r="AC2111" s="1" t="s">
        <v>37</v>
      </c>
    </row>
    <row r="2112" spans="1:29" hidden="1" x14ac:dyDescent="0.25">
      <c r="A2112" s="1" t="s">
        <v>33</v>
      </c>
      <c r="B2112" s="1" t="s">
        <v>34</v>
      </c>
      <c r="C2112" s="2">
        <v>45869</v>
      </c>
      <c r="D2112" s="1" t="s">
        <v>73</v>
      </c>
      <c r="E2112" s="1" t="s">
        <v>74</v>
      </c>
      <c r="F2112" s="1" t="s">
        <v>37</v>
      </c>
      <c r="G2112" s="1" t="s">
        <v>529</v>
      </c>
      <c r="H2112" s="1" t="s">
        <v>76</v>
      </c>
      <c r="I2112" s="3">
        <v>616850</v>
      </c>
      <c r="J2112" s="3">
        <v>0</v>
      </c>
      <c r="K2112" s="1" t="s">
        <v>40</v>
      </c>
      <c r="L2112" s="1" t="s">
        <v>150</v>
      </c>
      <c r="M2112" s="1" t="s">
        <v>151</v>
      </c>
      <c r="N2112" s="1" t="s">
        <v>79</v>
      </c>
      <c r="O2112" s="1" t="s">
        <v>80</v>
      </c>
      <c r="P2112" s="1" t="s">
        <v>43</v>
      </c>
      <c r="Q2112" s="1" t="s">
        <v>43</v>
      </c>
      <c r="R2112" s="3">
        <v>0</v>
      </c>
      <c r="S2112" s="1" t="s">
        <v>44</v>
      </c>
      <c r="T2112" s="1" t="s">
        <v>45</v>
      </c>
      <c r="U2112" s="1" t="s">
        <v>529</v>
      </c>
      <c r="V2112" s="1" t="s">
        <v>46</v>
      </c>
      <c r="W2112" s="1" t="s">
        <v>530</v>
      </c>
      <c r="X2112" s="1" t="s">
        <v>531</v>
      </c>
      <c r="Y2112" s="1" t="s">
        <v>83</v>
      </c>
      <c r="Z2112" s="1" t="s">
        <v>532</v>
      </c>
      <c r="AA2112" s="1" t="s">
        <v>51</v>
      </c>
      <c r="AB2112" s="1" t="s">
        <v>531</v>
      </c>
      <c r="AC2112" s="1" t="s">
        <v>37</v>
      </c>
    </row>
    <row r="2113" spans="1:29" hidden="1" x14ac:dyDescent="0.25">
      <c r="A2113" s="1" t="s">
        <v>33</v>
      </c>
      <c r="B2113" s="1" t="s">
        <v>34</v>
      </c>
      <c r="C2113" s="2">
        <v>45869</v>
      </c>
      <c r="D2113" s="1" t="s">
        <v>73</v>
      </c>
      <c r="E2113" s="1" t="s">
        <v>74</v>
      </c>
      <c r="F2113" s="1" t="s">
        <v>37</v>
      </c>
      <c r="G2113" s="1" t="s">
        <v>529</v>
      </c>
      <c r="H2113" s="1" t="s">
        <v>76</v>
      </c>
      <c r="I2113" s="3">
        <v>521950</v>
      </c>
      <c r="J2113" s="3">
        <v>0</v>
      </c>
      <c r="K2113" s="1" t="s">
        <v>40</v>
      </c>
      <c r="L2113" s="1" t="s">
        <v>539</v>
      </c>
      <c r="M2113" s="1" t="s">
        <v>540</v>
      </c>
      <c r="N2113" s="1" t="s">
        <v>79</v>
      </c>
      <c r="O2113" s="1" t="s">
        <v>80</v>
      </c>
      <c r="P2113" s="1" t="s">
        <v>43</v>
      </c>
      <c r="Q2113" s="1" t="s">
        <v>43</v>
      </c>
      <c r="R2113" s="3">
        <v>0</v>
      </c>
      <c r="S2113" s="1" t="s">
        <v>44</v>
      </c>
      <c r="T2113" s="1" t="s">
        <v>45</v>
      </c>
      <c r="U2113" s="1" t="s">
        <v>529</v>
      </c>
      <c r="V2113" s="1" t="s">
        <v>46</v>
      </c>
      <c r="W2113" s="1" t="s">
        <v>530</v>
      </c>
      <c r="X2113" s="1" t="s">
        <v>531</v>
      </c>
      <c r="Y2113" s="1" t="s">
        <v>83</v>
      </c>
      <c r="Z2113" s="1" t="s">
        <v>532</v>
      </c>
      <c r="AA2113" s="1" t="s">
        <v>51</v>
      </c>
      <c r="AB2113" s="1" t="s">
        <v>531</v>
      </c>
      <c r="AC2113" s="1" t="s">
        <v>37</v>
      </c>
    </row>
    <row r="2114" spans="1:29" hidden="1" x14ac:dyDescent="0.25">
      <c r="A2114" s="1" t="s">
        <v>33</v>
      </c>
      <c r="B2114" s="1" t="s">
        <v>34</v>
      </c>
      <c r="C2114" s="2">
        <v>45869</v>
      </c>
      <c r="D2114" s="1" t="s">
        <v>73</v>
      </c>
      <c r="E2114" s="1" t="s">
        <v>74</v>
      </c>
      <c r="F2114" s="1" t="s">
        <v>37</v>
      </c>
      <c r="G2114" s="1" t="s">
        <v>529</v>
      </c>
      <c r="H2114" s="1" t="s">
        <v>76</v>
      </c>
      <c r="I2114" s="3">
        <v>94900</v>
      </c>
      <c r="J2114" s="3">
        <v>0</v>
      </c>
      <c r="K2114" s="1" t="s">
        <v>40</v>
      </c>
      <c r="L2114" s="1" t="s">
        <v>541</v>
      </c>
      <c r="M2114" s="1" t="s">
        <v>542</v>
      </c>
      <c r="N2114" s="1" t="s">
        <v>79</v>
      </c>
      <c r="O2114" s="1" t="s">
        <v>80</v>
      </c>
      <c r="P2114" s="1" t="s">
        <v>43</v>
      </c>
      <c r="Q2114" s="1" t="s">
        <v>43</v>
      </c>
      <c r="R2114" s="3">
        <v>0</v>
      </c>
      <c r="S2114" s="1" t="s">
        <v>44</v>
      </c>
      <c r="T2114" s="1" t="s">
        <v>45</v>
      </c>
      <c r="U2114" s="1" t="s">
        <v>529</v>
      </c>
      <c r="V2114" s="1" t="s">
        <v>46</v>
      </c>
      <c r="W2114" s="1" t="s">
        <v>530</v>
      </c>
      <c r="X2114" s="1" t="s">
        <v>531</v>
      </c>
      <c r="Y2114" s="1" t="s">
        <v>83</v>
      </c>
      <c r="Z2114" s="1" t="s">
        <v>532</v>
      </c>
      <c r="AA2114" s="1" t="s">
        <v>51</v>
      </c>
      <c r="AB2114" s="1" t="s">
        <v>531</v>
      </c>
      <c r="AC2114" s="1" t="s">
        <v>37</v>
      </c>
    </row>
    <row r="2115" spans="1:29" hidden="1" x14ac:dyDescent="0.25">
      <c r="A2115" s="1" t="s">
        <v>33</v>
      </c>
      <c r="B2115" s="1" t="s">
        <v>34</v>
      </c>
      <c r="C2115" s="2">
        <v>45869</v>
      </c>
      <c r="D2115" s="1" t="s">
        <v>73</v>
      </c>
      <c r="E2115" s="1" t="s">
        <v>74</v>
      </c>
      <c r="F2115" s="1" t="s">
        <v>37</v>
      </c>
      <c r="G2115" s="1" t="s">
        <v>529</v>
      </c>
      <c r="H2115" s="1" t="s">
        <v>76</v>
      </c>
      <c r="I2115" s="3">
        <v>569400</v>
      </c>
      <c r="J2115" s="3">
        <v>0</v>
      </c>
      <c r="K2115" s="1" t="s">
        <v>40</v>
      </c>
      <c r="L2115" s="1" t="s">
        <v>117</v>
      </c>
      <c r="M2115" s="1" t="s">
        <v>118</v>
      </c>
      <c r="N2115" s="1" t="s">
        <v>79</v>
      </c>
      <c r="O2115" s="1" t="s">
        <v>80</v>
      </c>
      <c r="P2115" s="1" t="s">
        <v>43</v>
      </c>
      <c r="Q2115" s="1" t="s">
        <v>43</v>
      </c>
      <c r="R2115" s="3">
        <v>0</v>
      </c>
      <c r="S2115" s="1" t="s">
        <v>44</v>
      </c>
      <c r="T2115" s="1" t="s">
        <v>45</v>
      </c>
      <c r="U2115" s="1" t="s">
        <v>529</v>
      </c>
      <c r="V2115" s="1" t="s">
        <v>46</v>
      </c>
      <c r="W2115" s="1" t="s">
        <v>530</v>
      </c>
      <c r="X2115" s="1" t="s">
        <v>531</v>
      </c>
      <c r="Y2115" s="1" t="s">
        <v>83</v>
      </c>
      <c r="Z2115" s="1" t="s">
        <v>532</v>
      </c>
      <c r="AA2115" s="1" t="s">
        <v>51</v>
      </c>
      <c r="AB2115" s="1" t="s">
        <v>531</v>
      </c>
      <c r="AC2115" s="1" t="s">
        <v>37</v>
      </c>
    </row>
    <row r="2116" spans="1:29" hidden="1" x14ac:dyDescent="0.25">
      <c r="A2116" s="1" t="s">
        <v>33</v>
      </c>
      <c r="B2116" s="1" t="s">
        <v>34</v>
      </c>
      <c r="C2116" s="2">
        <v>45869</v>
      </c>
      <c r="D2116" s="1" t="s">
        <v>73</v>
      </c>
      <c r="E2116" s="1" t="s">
        <v>74</v>
      </c>
      <c r="F2116" s="1" t="s">
        <v>37</v>
      </c>
      <c r="G2116" s="1" t="s">
        <v>529</v>
      </c>
      <c r="H2116" s="1" t="s">
        <v>76</v>
      </c>
      <c r="I2116" s="3">
        <v>237250</v>
      </c>
      <c r="J2116" s="3">
        <v>0</v>
      </c>
      <c r="K2116" s="1" t="s">
        <v>40</v>
      </c>
      <c r="L2116" s="1" t="s">
        <v>152</v>
      </c>
      <c r="M2116" s="1" t="s">
        <v>153</v>
      </c>
      <c r="N2116" s="1" t="s">
        <v>79</v>
      </c>
      <c r="O2116" s="1" t="s">
        <v>80</v>
      </c>
      <c r="P2116" s="1" t="s">
        <v>43</v>
      </c>
      <c r="Q2116" s="1" t="s">
        <v>43</v>
      </c>
      <c r="R2116" s="3">
        <v>0</v>
      </c>
      <c r="S2116" s="1" t="s">
        <v>44</v>
      </c>
      <c r="T2116" s="1" t="s">
        <v>45</v>
      </c>
      <c r="U2116" s="1" t="s">
        <v>529</v>
      </c>
      <c r="V2116" s="1" t="s">
        <v>46</v>
      </c>
      <c r="W2116" s="1" t="s">
        <v>530</v>
      </c>
      <c r="X2116" s="1" t="s">
        <v>531</v>
      </c>
      <c r="Y2116" s="1" t="s">
        <v>83</v>
      </c>
      <c r="Z2116" s="1" t="s">
        <v>532</v>
      </c>
      <c r="AA2116" s="1" t="s">
        <v>51</v>
      </c>
      <c r="AB2116" s="1" t="s">
        <v>531</v>
      </c>
      <c r="AC2116" s="1" t="s">
        <v>37</v>
      </c>
    </row>
    <row r="2117" spans="1:29" hidden="1" x14ac:dyDescent="0.25">
      <c r="A2117" s="1" t="s">
        <v>33</v>
      </c>
      <c r="B2117" s="1" t="s">
        <v>34</v>
      </c>
      <c r="C2117" s="2">
        <v>45869</v>
      </c>
      <c r="D2117" s="1" t="s">
        <v>73</v>
      </c>
      <c r="E2117" s="1" t="s">
        <v>74</v>
      </c>
      <c r="F2117" s="1" t="s">
        <v>37</v>
      </c>
      <c r="G2117" s="1" t="s">
        <v>529</v>
      </c>
      <c r="H2117" s="1" t="s">
        <v>76</v>
      </c>
      <c r="I2117" s="3">
        <v>237250</v>
      </c>
      <c r="J2117" s="3">
        <v>0</v>
      </c>
      <c r="K2117" s="1" t="s">
        <v>40</v>
      </c>
      <c r="L2117" s="1" t="s">
        <v>141</v>
      </c>
      <c r="M2117" s="1" t="s">
        <v>142</v>
      </c>
      <c r="N2117" s="1" t="s">
        <v>79</v>
      </c>
      <c r="O2117" s="1" t="s">
        <v>80</v>
      </c>
      <c r="P2117" s="1" t="s">
        <v>43</v>
      </c>
      <c r="Q2117" s="1" t="s">
        <v>43</v>
      </c>
      <c r="R2117" s="3">
        <v>0</v>
      </c>
      <c r="S2117" s="1" t="s">
        <v>44</v>
      </c>
      <c r="T2117" s="1" t="s">
        <v>45</v>
      </c>
      <c r="U2117" s="1" t="s">
        <v>529</v>
      </c>
      <c r="V2117" s="1" t="s">
        <v>46</v>
      </c>
      <c r="W2117" s="1" t="s">
        <v>530</v>
      </c>
      <c r="X2117" s="1" t="s">
        <v>531</v>
      </c>
      <c r="Y2117" s="1" t="s">
        <v>83</v>
      </c>
      <c r="Z2117" s="1" t="s">
        <v>532</v>
      </c>
      <c r="AA2117" s="1" t="s">
        <v>51</v>
      </c>
      <c r="AB2117" s="1" t="s">
        <v>531</v>
      </c>
      <c r="AC2117" s="1" t="s">
        <v>37</v>
      </c>
    </row>
    <row r="2118" spans="1:29" hidden="1" x14ac:dyDescent="0.25">
      <c r="A2118" s="1" t="s">
        <v>33</v>
      </c>
      <c r="B2118" s="1" t="s">
        <v>34</v>
      </c>
      <c r="C2118" s="2">
        <v>45869</v>
      </c>
      <c r="D2118" s="1" t="s">
        <v>73</v>
      </c>
      <c r="E2118" s="1" t="s">
        <v>74</v>
      </c>
      <c r="F2118" s="1" t="s">
        <v>37</v>
      </c>
      <c r="G2118" s="1" t="s">
        <v>529</v>
      </c>
      <c r="H2118" s="1" t="s">
        <v>76</v>
      </c>
      <c r="I2118" s="3">
        <v>47450</v>
      </c>
      <c r="J2118" s="3">
        <v>0</v>
      </c>
      <c r="K2118" s="1" t="s">
        <v>40</v>
      </c>
      <c r="L2118" s="1" t="s">
        <v>543</v>
      </c>
      <c r="M2118" s="1" t="s">
        <v>544</v>
      </c>
      <c r="N2118" s="1" t="s">
        <v>79</v>
      </c>
      <c r="O2118" s="1" t="s">
        <v>80</v>
      </c>
      <c r="P2118" s="1" t="s">
        <v>43</v>
      </c>
      <c r="Q2118" s="1" t="s">
        <v>43</v>
      </c>
      <c r="R2118" s="3">
        <v>0</v>
      </c>
      <c r="S2118" s="1" t="s">
        <v>44</v>
      </c>
      <c r="T2118" s="1" t="s">
        <v>45</v>
      </c>
      <c r="U2118" s="1" t="s">
        <v>529</v>
      </c>
      <c r="V2118" s="1" t="s">
        <v>46</v>
      </c>
      <c r="W2118" s="1" t="s">
        <v>530</v>
      </c>
      <c r="X2118" s="1" t="s">
        <v>531</v>
      </c>
      <c r="Y2118" s="1" t="s">
        <v>83</v>
      </c>
      <c r="Z2118" s="1" t="s">
        <v>532</v>
      </c>
      <c r="AA2118" s="1" t="s">
        <v>51</v>
      </c>
      <c r="AB2118" s="1" t="s">
        <v>531</v>
      </c>
      <c r="AC2118" s="1" t="s">
        <v>37</v>
      </c>
    </row>
    <row r="2119" spans="1:29" hidden="1" x14ac:dyDescent="0.25">
      <c r="A2119" s="1" t="s">
        <v>33</v>
      </c>
      <c r="B2119" s="1" t="s">
        <v>34</v>
      </c>
      <c r="C2119" s="2">
        <v>45869</v>
      </c>
      <c r="D2119" s="1" t="s">
        <v>73</v>
      </c>
      <c r="E2119" s="1" t="s">
        <v>74</v>
      </c>
      <c r="F2119" s="1" t="s">
        <v>37</v>
      </c>
      <c r="G2119" s="1" t="s">
        <v>529</v>
      </c>
      <c r="H2119" s="1" t="s">
        <v>76</v>
      </c>
      <c r="I2119" s="3">
        <v>427050</v>
      </c>
      <c r="J2119" s="3">
        <v>0</v>
      </c>
      <c r="K2119" s="1" t="s">
        <v>40</v>
      </c>
      <c r="L2119" s="1" t="s">
        <v>250</v>
      </c>
      <c r="M2119" s="1" t="s">
        <v>251</v>
      </c>
      <c r="N2119" s="1" t="s">
        <v>79</v>
      </c>
      <c r="O2119" s="1" t="s">
        <v>80</v>
      </c>
      <c r="P2119" s="1" t="s">
        <v>43</v>
      </c>
      <c r="Q2119" s="1" t="s">
        <v>43</v>
      </c>
      <c r="R2119" s="3">
        <v>0</v>
      </c>
      <c r="S2119" s="1" t="s">
        <v>44</v>
      </c>
      <c r="T2119" s="1" t="s">
        <v>45</v>
      </c>
      <c r="U2119" s="1" t="s">
        <v>529</v>
      </c>
      <c r="V2119" s="1" t="s">
        <v>46</v>
      </c>
      <c r="W2119" s="1" t="s">
        <v>530</v>
      </c>
      <c r="X2119" s="1" t="s">
        <v>531</v>
      </c>
      <c r="Y2119" s="1" t="s">
        <v>83</v>
      </c>
      <c r="Z2119" s="1" t="s">
        <v>532</v>
      </c>
      <c r="AA2119" s="1" t="s">
        <v>51</v>
      </c>
      <c r="AB2119" s="1" t="s">
        <v>531</v>
      </c>
      <c r="AC2119" s="1" t="s">
        <v>37</v>
      </c>
    </row>
    <row r="2120" spans="1:29" hidden="1" x14ac:dyDescent="0.25">
      <c r="A2120" s="1" t="s">
        <v>33</v>
      </c>
      <c r="B2120" s="1" t="s">
        <v>34</v>
      </c>
      <c r="C2120" s="2">
        <v>45869</v>
      </c>
      <c r="D2120" s="1" t="s">
        <v>73</v>
      </c>
      <c r="E2120" s="1" t="s">
        <v>74</v>
      </c>
      <c r="F2120" s="1" t="s">
        <v>37</v>
      </c>
      <c r="G2120" s="1" t="s">
        <v>529</v>
      </c>
      <c r="H2120" s="1" t="s">
        <v>76</v>
      </c>
      <c r="I2120" s="3">
        <v>146422</v>
      </c>
      <c r="J2120" s="3">
        <v>0</v>
      </c>
      <c r="K2120" s="1" t="s">
        <v>40</v>
      </c>
      <c r="L2120" s="1" t="s">
        <v>252</v>
      </c>
      <c r="M2120" s="1" t="s">
        <v>253</v>
      </c>
      <c r="N2120" s="1" t="s">
        <v>89</v>
      </c>
      <c r="O2120" s="1" t="s">
        <v>90</v>
      </c>
      <c r="P2120" s="1" t="s">
        <v>43</v>
      </c>
      <c r="Q2120" s="1" t="s">
        <v>43</v>
      </c>
      <c r="R2120" s="3">
        <v>0</v>
      </c>
      <c r="S2120" s="1" t="s">
        <v>44</v>
      </c>
      <c r="T2120" s="1" t="s">
        <v>45</v>
      </c>
      <c r="U2120" s="1" t="s">
        <v>529</v>
      </c>
      <c r="V2120" s="1" t="s">
        <v>46</v>
      </c>
      <c r="W2120" s="1" t="s">
        <v>530</v>
      </c>
      <c r="X2120" s="1" t="s">
        <v>531</v>
      </c>
      <c r="Y2120" s="1" t="s">
        <v>83</v>
      </c>
      <c r="Z2120" s="1" t="s">
        <v>532</v>
      </c>
      <c r="AA2120" s="1" t="s">
        <v>51</v>
      </c>
      <c r="AB2120" s="1" t="s">
        <v>531</v>
      </c>
      <c r="AC2120" s="1" t="s">
        <v>37</v>
      </c>
    </row>
    <row r="2121" spans="1:29" hidden="1" x14ac:dyDescent="0.25">
      <c r="A2121" s="1" t="s">
        <v>33</v>
      </c>
      <c r="B2121" s="1" t="s">
        <v>34</v>
      </c>
      <c r="C2121" s="2">
        <v>45869</v>
      </c>
      <c r="D2121" s="1" t="s">
        <v>73</v>
      </c>
      <c r="E2121" s="1" t="s">
        <v>74</v>
      </c>
      <c r="F2121" s="1" t="s">
        <v>37</v>
      </c>
      <c r="G2121" s="1" t="s">
        <v>529</v>
      </c>
      <c r="H2121" s="1" t="s">
        <v>76</v>
      </c>
      <c r="I2121" s="3">
        <v>142350</v>
      </c>
      <c r="J2121" s="3">
        <v>0</v>
      </c>
      <c r="K2121" s="1" t="s">
        <v>40</v>
      </c>
      <c r="L2121" s="1" t="s">
        <v>115</v>
      </c>
      <c r="M2121" s="1" t="s">
        <v>116</v>
      </c>
      <c r="N2121" s="1" t="s">
        <v>79</v>
      </c>
      <c r="O2121" s="1" t="s">
        <v>80</v>
      </c>
      <c r="P2121" s="1" t="s">
        <v>43</v>
      </c>
      <c r="Q2121" s="1" t="s">
        <v>43</v>
      </c>
      <c r="R2121" s="3">
        <v>0</v>
      </c>
      <c r="S2121" s="1" t="s">
        <v>44</v>
      </c>
      <c r="T2121" s="1" t="s">
        <v>45</v>
      </c>
      <c r="U2121" s="1" t="s">
        <v>529</v>
      </c>
      <c r="V2121" s="1" t="s">
        <v>46</v>
      </c>
      <c r="W2121" s="1" t="s">
        <v>530</v>
      </c>
      <c r="X2121" s="1" t="s">
        <v>531</v>
      </c>
      <c r="Y2121" s="1" t="s">
        <v>83</v>
      </c>
      <c r="Z2121" s="1" t="s">
        <v>532</v>
      </c>
      <c r="AA2121" s="1" t="s">
        <v>51</v>
      </c>
      <c r="AB2121" s="1" t="s">
        <v>531</v>
      </c>
      <c r="AC2121" s="1" t="s">
        <v>37</v>
      </c>
    </row>
    <row r="2122" spans="1:29" hidden="1" x14ac:dyDescent="0.25">
      <c r="A2122" s="1" t="s">
        <v>33</v>
      </c>
      <c r="B2122" s="1" t="s">
        <v>34</v>
      </c>
      <c r="C2122" s="2">
        <v>45869</v>
      </c>
      <c r="D2122" s="1" t="s">
        <v>73</v>
      </c>
      <c r="E2122" s="1" t="s">
        <v>74</v>
      </c>
      <c r="F2122" s="1" t="s">
        <v>37</v>
      </c>
      <c r="G2122" s="1" t="s">
        <v>529</v>
      </c>
      <c r="H2122" s="1" t="s">
        <v>76</v>
      </c>
      <c r="I2122" s="3">
        <v>47450</v>
      </c>
      <c r="J2122" s="3">
        <v>0</v>
      </c>
      <c r="K2122" s="1" t="s">
        <v>40</v>
      </c>
      <c r="L2122" s="1" t="s">
        <v>285</v>
      </c>
      <c r="M2122" s="1" t="s">
        <v>286</v>
      </c>
      <c r="N2122" s="1" t="s">
        <v>79</v>
      </c>
      <c r="O2122" s="1" t="s">
        <v>80</v>
      </c>
      <c r="P2122" s="1" t="s">
        <v>43</v>
      </c>
      <c r="Q2122" s="1" t="s">
        <v>43</v>
      </c>
      <c r="R2122" s="3">
        <v>0</v>
      </c>
      <c r="S2122" s="1" t="s">
        <v>44</v>
      </c>
      <c r="T2122" s="1" t="s">
        <v>45</v>
      </c>
      <c r="U2122" s="1" t="s">
        <v>529</v>
      </c>
      <c r="V2122" s="1" t="s">
        <v>46</v>
      </c>
      <c r="W2122" s="1" t="s">
        <v>530</v>
      </c>
      <c r="X2122" s="1" t="s">
        <v>531</v>
      </c>
      <c r="Y2122" s="1" t="s">
        <v>83</v>
      </c>
      <c r="Z2122" s="1" t="s">
        <v>532</v>
      </c>
      <c r="AA2122" s="1" t="s">
        <v>51</v>
      </c>
      <c r="AB2122" s="1" t="s">
        <v>531</v>
      </c>
      <c r="AC2122" s="1" t="s">
        <v>37</v>
      </c>
    </row>
    <row r="2123" spans="1:29" hidden="1" x14ac:dyDescent="0.25">
      <c r="A2123" s="1" t="s">
        <v>33</v>
      </c>
      <c r="B2123" s="1" t="s">
        <v>34</v>
      </c>
      <c r="C2123" s="2">
        <v>45869</v>
      </c>
      <c r="D2123" s="1" t="s">
        <v>73</v>
      </c>
      <c r="E2123" s="1" t="s">
        <v>74</v>
      </c>
      <c r="F2123" s="1" t="s">
        <v>37</v>
      </c>
      <c r="G2123" s="1" t="s">
        <v>529</v>
      </c>
      <c r="H2123" s="1" t="s">
        <v>76</v>
      </c>
      <c r="I2123" s="3">
        <v>94900</v>
      </c>
      <c r="J2123" s="3">
        <v>0</v>
      </c>
      <c r="K2123" s="1" t="s">
        <v>40</v>
      </c>
      <c r="L2123" s="1" t="s">
        <v>133</v>
      </c>
      <c r="M2123" s="1" t="s">
        <v>134</v>
      </c>
      <c r="N2123" s="1" t="s">
        <v>79</v>
      </c>
      <c r="O2123" s="1" t="s">
        <v>80</v>
      </c>
      <c r="P2123" s="1" t="s">
        <v>43</v>
      </c>
      <c r="Q2123" s="1" t="s">
        <v>43</v>
      </c>
      <c r="R2123" s="3">
        <v>0</v>
      </c>
      <c r="S2123" s="1" t="s">
        <v>44</v>
      </c>
      <c r="T2123" s="1" t="s">
        <v>45</v>
      </c>
      <c r="U2123" s="1" t="s">
        <v>529</v>
      </c>
      <c r="V2123" s="1" t="s">
        <v>46</v>
      </c>
      <c r="W2123" s="1" t="s">
        <v>530</v>
      </c>
      <c r="X2123" s="1" t="s">
        <v>531</v>
      </c>
      <c r="Y2123" s="1" t="s">
        <v>83</v>
      </c>
      <c r="Z2123" s="1" t="s">
        <v>532</v>
      </c>
      <c r="AA2123" s="1" t="s">
        <v>51</v>
      </c>
      <c r="AB2123" s="1" t="s">
        <v>531</v>
      </c>
      <c r="AC2123" s="1" t="s">
        <v>37</v>
      </c>
    </row>
    <row r="2124" spans="1:29" hidden="1" x14ac:dyDescent="0.25">
      <c r="A2124" s="1" t="s">
        <v>33</v>
      </c>
      <c r="B2124" s="1" t="s">
        <v>34</v>
      </c>
      <c r="C2124" s="2">
        <v>45869</v>
      </c>
      <c r="D2124" s="1" t="s">
        <v>73</v>
      </c>
      <c r="E2124" s="1" t="s">
        <v>74</v>
      </c>
      <c r="F2124" s="1" t="s">
        <v>37</v>
      </c>
      <c r="G2124" s="1" t="s">
        <v>529</v>
      </c>
      <c r="H2124" s="1" t="s">
        <v>76</v>
      </c>
      <c r="I2124" s="3">
        <v>332150</v>
      </c>
      <c r="J2124" s="3">
        <v>0</v>
      </c>
      <c r="K2124" s="1" t="s">
        <v>40</v>
      </c>
      <c r="L2124" s="1" t="s">
        <v>117</v>
      </c>
      <c r="M2124" s="1" t="s">
        <v>118</v>
      </c>
      <c r="N2124" s="1" t="s">
        <v>79</v>
      </c>
      <c r="O2124" s="1" t="s">
        <v>80</v>
      </c>
      <c r="P2124" s="1" t="s">
        <v>43</v>
      </c>
      <c r="Q2124" s="1" t="s">
        <v>43</v>
      </c>
      <c r="R2124" s="3">
        <v>0</v>
      </c>
      <c r="S2124" s="1" t="s">
        <v>44</v>
      </c>
      <c r="T2124" s="1" t="s">
        <v>45</v>
      </c>
      <c r="U2124" s="1" t="s">
        <v>529</v>
      </c>
      <c r="V2124" s="1" t="s">
        <v>46</v>
      </c>
      <c r="W2124" s="1" t="s">
        <v>530</v>
      </c>
      <c r="X2124" s="1" t="s">
        <v>531</v>
      </c>
      <c r="Y2124" s="1" t="s">
        <v>83</v>
      </c>
      <c r="Z2124" s="1" t="s">
        <v>532</v>
      </c>
      <c r="AA2124" s="1" t="s">
        <v>51</v>
      </c>
      <c r="AB2124" s="1" t="s">
        <v>531</v>
      </c>
      <c r="AC2124" s="1" t="s">
        <v>37</v>
      </c>
    </row>
    <row r="2125" spans="1:29" hidden="1" x14ac:dyDescent="0.25">
      <c r="A2125" s="1" t="s">
        <v>33</v>
      </c>
      <c r="B2125" s="1" t="s">
        <v>34</v>
      </c>
      <c r="C2125" s="2">
        <v>45869</v>
      </c>
      <c r="D2125" s="1" t="s">
        <v>73</v>
      </c>
      <c r="E2125" s="1" t="s">
        <v>74</v>
      </c>
      <c r="F2125" s="1" t="s">
        <v>37</v>
      </c>
      <c r="G2125" s="1" t="s">
        <v>529</v>
      </c>
      <c r="H2125" s="1" t="s">
        <v>76</v>
      </c>
      <c r="I2125" s="3">
        <v>153639</v>
      </c>
      <c r="J2125" s="3">
        <v>0</v>
      </c>
      <c r="K2125" s="1" t="s">
        <v>40</v>
      </c>
      <c r="L2125" s="1" t="s">
        <v>533</v>
      </c>
      <c r="M2125" s="1" t="s">
        <v>534</v>
      </c>
      <c r="N2125" s="1" t="s">
        <v>79</v>
      </c>
      <c r="O2125" s="1" t="s">
        <v>80</v>
      </c>
      <c r="P2125" s="1" t="s">
        <v>43</v>
      </c>
      <c r="Q2125" s="1" t="s">
        <v>43</v>
      </c>
      <c r="R2125" s="3">
        <v>0</v>
      </c>
      <c r="S2125" s="1" t="s">
        <v>44</v>
      </c>
      <c r="T2125" s="1" t="s">
        <v>45</v>
      </c>
      <c r="U2125" s="1" t="s">
        <v>529</v>
      </c>
      <c r="V2125" s="1" t="s">
        <v>46</v>
      </c>
      <c r="W2125" s="1" t="s">
        <v>530</v>
      </c>
      <c r="X2125" s="1" t="s">
        <v>531</v>
      </c>
      <c r="Y2125" s="1" t="s">
        <v>83</v>
      </c>
      <c r="Z2125" s="1" t="s">
        <v>532</v>
      </c>
      <c r="AA2125" s="1" t="s">
        <v>51</v>
      </c>
      <c r="AB2125" s="1" t="s">
        <v>531</v>
      </c>
      <c r="AC2125" s="1" t="s">
        <v>37</v>
      </c>
    </row>
    <row r="2126" spans="1:29" hidden="1" x14ac:dyDescent="0.25">
      <c r="A2126" s="1" t="s">
        <v>33</v>
      </c>
      <c r="B2126" s="1" t="s">
        <v>34</v>
      </c>
      <c r="C2126" s="2">
        <v>45869</v>
      </c>
      <c r="D2126" s="1" t="s">
        <v>73</v>
      </c>
      <c r="E2126" s="1" t="s">
        <v>74</v>
      </c>
      <c r="F2126" s="1" t="s">
        <v>37</v>
      </c>
      <c r="G2126" s="1" t="s">
        <v>529</v>
      </c>
      <c r="H2126" s="1" t="s">
        <v>76</v>
      </c>
      <c r="I2126" s="3">
        <v>379600</v>
      </c>
      <c r="J2126" s="3">
        <v>0</v>
      </c>
      <c r="K2126" s="1" t="s">
        <v>40</v>
      </c>
      <c r="L2126" s="1" t="s">
        <v>410</v>
      </c>
      <c r="M2126" s="1" t="s">
        <v>411</v>
      </c>
      <c r="N2126" s="1" t="s">
        <v>79</v>
      </c>
      <c r="O2126" s="1" t="s">
        <v>80</v>
      </c>
      <c r="P2126" s="1" t="s">
        <v>43</v>
      </c>
      <c r="Q2126" s="1" t="s">
        <v>43</v>
      </c>
      <c r="R2126" s="3">
        <v>0</v>
      </c>
      <c r="S2126" s="1" t="s">
        <v>44</v>
      </c>
      <c r="T2126" s="1" t="s">
        <v>45</v>
      </c>
      <c r="U2126" s="1" t="s">
        <v>529</v>
      </c>
      <c r="V2126" s="1" t="s">
        <v>46</v>
      </c>
      <c r="W2126" s="1" t="s">
        <v>530</v>
      </c>
      <c r="X2126" s="1" t="s">
        <v>531</v>
      </c>
      <c r="Y2126" s="1" t="s">
        <v>83</v>
      </c>
      <c r="Z2126" s="1" t="s">
        <v>532</v>
      </c>
      <c r="AA2126" s="1" t="s">
        <v>51</v>
      </c>
      <c r="AB2126" s="1" t="s">
        <v>531</v>
      </c>
      <c r="AC2126" s="1" t="s">
        <v>37</v>
      </c>
    </row>
    <row r="2127" spans="1:29" hidden="1" x14ac:dyDescent="0.25">
      <c r="A2127" s="1" t="s">
        <v>33</v>
      </c>
      <c r="B2127" s="1" t="s">
        <v>34</v>
      </c>
      <c r="C2127" s="2">
        <v>45869</v>
      </c>
      <c r="D2127" s="1" t="s">
        <v>73</v>
      </c>
      <c r="E2127" s="1" t="s">
        <v>74</v>
      </c>
      <c r="F2127" s="1" t="s">
        <v>37</v>
      </c>
      <c r="G2127" s="1" t="s">
        <v>529</v>
      </c>
      <c r="H2127" s="1" t="s">
        <v>76</v>
      </c>
      <c r="I2127" s="3">
        <v>150695</v>
      </c>
      <c r="J2127" s="3">
        <v>0</v>
      </c>
      <c r="K2127" s="1" t="s">
        <v>40</v>
      </c>
      <c r="L2127" s="1" t="s">
        <v>535</v>
      </c>
      <c r="M2127" s="1" t="s">
        <v>536</v>
      </c>
      <c r="N2127" s="1" t="s">
        <v>79</v>
      </c>
      <c r="O2127" s="1" t="s">
        <v>80</v>
      </c>
      <c r="P2127" s="1" t="s">
        <v>43</v>
      </c>
      <c r="Q2127" s="1" t="s">
        <v>43</v>
      </c>
      <c r="R2127" s="3">
        <v>0</v>
      </c>
      <c r="S2127" s="1" t="s">
        <v>44</v>
      </c>
      <c r="T2127" s="1" t="s">
        <v>45</v>
      </c>
      <c r="U2127" s="1" t="s">
        <v>529</v>
      </c>
      <c r="V2127" s="1" t="s">
        <v>46</v>
      </c>
      <c r="W2127" s="1" t="s">
        <v>530</v>
      </c>
      <c r="X2127" s="1" t="s">
        <v>531</v>
      </c>
      <c r="Y2127" s="1" t="s">
        <v>83</v>
      </c>
      <c r="Z2127" s="1" t="s">
        <v>532</v>
      </c>
      <c r="AA2127" s="1" t="s">
        <v>51</v>
      </c>
      <c r="AB2127" s="1" t="s">
        <v>531</v>
      </c>
      <c r="AC2127" s="1" t="s">
        <v>37</v>
      </c>
    </row>
    <row r="2128" spans="1:29" hidden="1" x14ac:dyDescent="0.25">
      <c r="A2128" s="1" t="s">
        <v>33</v>
      </c>
      <c r="B2128" s="1" t="s">
        <v>34</v>
      </c>
      <c r="C2128" s="2">
        <v>45869</v>
      </c>
      <c r="D2128" s="1" t="s">
        <v>73</v>
      </c>
      <c r="E2128" s="1" t="s">
        <v>74</v>
      </c>
      <c r="F2128" s="1" t="s">
        <v>37</v>
      </c>
      <c r="G2128" s="1" t="s">
        <v>529</v>
      </c>
      <c r="H2128" s="1" t="s">
        <v>76</v>
      </c>
      <c r="I2128" s="3">
        <v>711750</v>
      </c>
      <c r="J2128" s="3">
        <v>0</v>
      </c>
      <c r="K2128" s="1" t="s">
        <v>40</v>
      </c>
      <c r="L2128" s="1" t="s">
        <v>250</v>
      </c>
      <c r="M2128" s="1" t="s">
        <v>251</v>
      </c>
      <c r="N2128" s="1" t="s">
        <v>79</v>
      </c>
      <c r="O2128" s="1" t="s">
        <v>80</v>
      </c>
      <c r="P2128" s="1" t="s">
        <v>43</v>
      </c>
      <c r="Q2128" s="1" t="s">
        <v>43</v>
      </c>
      <c r="R2128" s="3">
        <v>0</v>
      </c>
      <c r="S2128" s="1" t="s">
        <v>44</v>
      </c>
      <c r="T2128" s="1" t="s">
        <v>45</v>
      </c>
      <c r="U2128" s="1" t="s">
        <v>529</v>
      </c>
      <c r="V2128" s="1" t="s">
        <v>46</v>
      </c>
      <c r="W2128" s="1" t="s">
        <v>530</v>
      </c>
      <c r="X2128" s="1" t="s">
        <v>531</v>
      </c>
      <c r="Y2128" s="1" t="s">
        <v>83</v>
      </c>
      <c r="Z2128" s="1" t="s">
        <v>532</v>
      </c>
      <c r="AA2128" s="1" t="s">
        <v>51</v>
      </c>
      <c r="AB2128" s="1" t="s">
        <v>531</v>
      </c>
      <c r="AC2128" s="1" t="s">
        <v>37</v>
      </c>
    </row>
    <row r="2129" spans="1:29" x14ac:dyDescent="0.25">
      <c r="A2129" s="1" t="s">
        <v>33</v>
      </c>
      <c r="B2129" s="1" t="s">
        <v>34</v>
      </c>
      <c r="C2129" s="2">
        <v>45880</v>
      </c>
      <c r="D2129" s="1" t="s">
        <v>35</v>
      </c>
      <c r="E2129" s="1" t="s">
        <v>36</v>
      </c>
      <c r="F2129" s="1" t="s">
        <v>37</v>
      </c>
      <c r="G2129" s="1" t="s">
        <v>1961</v>
      </c>
      <c r="H2129" s="1" t="s">
        <v>1962</v>
      </c>
      <c r="I2129" s="38">
        <v>0</v>
      </c>
      <c r="J2129" s="38">
        <v>47450</v>
      </c>
      <c r="K2129" s="1" t="s">
        <v>40</v>
      </c>
      <c r="L2129" s="1" t="s">
        <v>99</v>
      </c>
      <c r="M2129" s="1" t="s">
        <v>100</v>
      </c>
      <c r="N2129" s="1" t="s">
        <v>37</v>
      </c>
      <c r="O2129" s="1" t="s">
        <v>43</v>
      </c>
      <c r="P2129" s="1" t="s">
        <v>43</v>
      </c>
      <c r="Q2129" s="1" t="s">
        <v>43</v>
      </c>
      <c r="R2129" s="3">
        <v>0</v>
      </c>
      <c r="S2129" s="1" t="s">
        <v>44</v>
      </c>
      <c r="T2129" s="1" t="s">
        <v>45</v>
      </c>
      <c r="U2129" s="1" t="s">
        <v>1961</v>
      </c>
      <c r="V2129" s="1" t="s">
        <v>46</v>
      </c>
      <c r="W2129" s="1" t="s">
        <v>47</v>
      </c>
      <c r="X2129" s="1" t="s">
        <v>1963</v>
      </c>
      <c r="Y2129" s="1" t="s">
        <v>49</v>
      </c>
      <c r="Z2129" s="1" t="s">
        <v>50</v>
      </c>
      <c r="AA2129" s="1" t="s">
        <v>51</v>
      </c>
      <c r="AB2129" s="1" t="s">
        <v>1963</v>
      </c>
      <c r="AC2129" s="1" t="s">
        <v>37</v>
      </c>
    </row>
    <row r="2130" spans="1:29" x14ac:dyDescent="0.25">
      <c r="A2130" s="1" t="s">
        <v>33</v>
      </c>
      <c r="B2130" s="1" t="s">
        <v>34</v>
      </c>
      <c r="C2130" s="2">
        <v>45881</v>
      </c>
      <c r="D2130" s="1" t="s">
        <v>35</v>
      </c>
      <c r="E2130" s="1" t="s">
        <v>36</v>
      </c>
      <c r="F2130" s="1" t="s">
        <v>37</v>
      </c>
      <c r="G2130" s="1" t="s">
        <v>1964</v>
      </c>
      <c r="H2130" s="1" t="s">
        <v>1965</v>
      </c>
      <c r="I2130" s="3">
        <v>0</v>
      </c>
      <c r="J2130" s="3">
        <v>47450</v>
      </c>
      <c r="K2130" s="1" t="s">
        <v>40</v>
      </c>
      <c r="L2130" s="1" t="s">
        <v>152</v>
      </c>
      <c r="M2130" s="1" t="s">
        <v>153</v>
      </c>
      <c r="N2130" s="1" t="s">
        <v>37</v>
      </c>
      <c r="O2130" s="1" t="s">
        <v>43</v>
      </c>
      <c r="P2130" s="1" t="s">
        <v>43</v>
      </c>
      <c r="Q2130" s="1" t="s">
        <v>43</v>
      </c>
      <c r="R2130" s="3">
        <v>0</v>
      </c>
      <c r="S2130" s="1" t="s">
        <v>44</v>
      </c>
      <c r="T2130" s="1" t="s">
        <v>45</v>
      </c>
      <c r="U2130" s="1" t="s">
        <v>1964</v>
      </c>
      <c r="V2130" s="1" t="s">
        <v>46</v>
      </c>
      <c r="W2130" s="1" t="s">
        <v>47</v>
      </c>
      <c r="X2130" s="1" t="s">
        <v>1966</v>
      </c>
      <c r="Y2130" s="1" t="s">
        <v>49</v>
      </c>
      <c r="Z2130" s="1" t="s">
        <v>50</v>
      </c>
      <c r="AA2130" s="1" t="s">
        <v>51</v>
      </c>
      <c r="AB2130" s="1" t="s">
        <v>1966</v>
      </c>
      <c r="AC2130" s="1" t="s">
        <v>37</v>
      </c>
    </row>
    <row r="2131" spans="1:29" x14ac:dyDescent="0.25">
      <c r="A2131" s="1" t="s">
        <v>33</v>
      </c>
      <c r="B2131" s="1" t="s">
        <v>34</v>
      </c>
      <c r="C2131" s="2">
        <v>45881</v>
      </c>
      <c r="D2131" s="1" t="s">
        <v>35</v>
      </c>
      <c r="E2131" s="1" t="s">
        <v>36</v>
      </c>
      <c r="F2131" s="1" t="s">
        <v>37</v>
      </c>
      <c r="G2131" s="1" t="s">
        <v>1964</v>
      </c>
      <c r="H2131" s="1" t="s">
        <v>363</v>
      </c>
      <c r="I2131" s="3">
        <v>0</v>
      </c>
      <c r="J2131" s="3">
        <v>103049</v>
      </c>
      <c r="K2131" s="1" t="s">
        <v>40</v>
      </c>
      <c r="L2131" s="1" t="s">
        <v>255</v>
      </c>
      <c r="M2131" s="1" t="s">
        <v>256</v>
      </c>
      <c r="N2131" s="1" t="s">
        <v>37</v>
      </c>
      <c r="O2131" s="1" t="s">
        <v>43</v>
      </c>
      <c r="P2131" s="1" t="s">
        <v>43</v>
      </c>
      <c r="Q2131" s="1" t="s">
        <v>43</v>
      </c>
      <c r="R2131" s="3">
        <v>0</v>
      </c>
      <c r="S2131" s="1" t="s">
        <v>44</v>
      </c>
      <c r="T2131" s="1" t="s">
        <v>45</v>
      </c>
      <c r="U2131" s="1" t="s">
        <v>1964</v>
      </c>
      <c r="V2131" s="1" t="s">
        <v>46</v>
      </c>
      <c r="W2131" s="1" t="s">
        <v>47</v>
      </c>
      <c r="X2131" s="1" t="s">
        <v>1966</v>
      </c>
      <c r="Y2131" s="1" t="s">
        <v>49</v>
      </c>
      <c r="Z2131" s="1" t="s">
        <v>50</v>
      </c>
      <c r="AA2131" s="1" t="s">
        <v>51</v>
      </c>
      <c r="AB2131" s="1" t="s">
        <v>1966</v>
      </c>
      <c r="AC2131" s="1" t="s">
        <v>37</v>
      </c>
    </row>
    <row r="2132" spans="1:29" x14ac:dyDescent="0.25">
      <c r="A2132" s="1" t="s">
        <v>33</v>
      </c>
      <c r="B2132" s="1" t="s">
        <v>34</v>
      </c>
      <c r="C2132" s="2">
        <v>45881</v>
      </c>
      <c r="D2132" s="1" t="s">
        <v>35</v>
      </c>
      <c r="E2132" s="1" t="s">
        <v>36</v>
      </c>
      <c r="F2132" s="1" t="s">
        <v>37</v>
      </c>
      <c r="G2132" s="1" t="s">
        <v>1964</v>
      </c>
      <c r="H2132" s="1" t="s">
        <v>363</v>
      </c>
      <c r="I2132" s="3">
        <v>0</v>
      </c>
      <c r="J2132" s="3">
        <v>142350</v>
      </c>
      <c r="K2132" s="1" t="s">
        <v>40</v>
      </c>
      <c r="L2132" s="1" t="s">
        <v>258</v>
      </c>
      <c r="M2132" s="1" t="s">
        <v>259</v>
      </c>
      <c r="N2132" s="1" t="s">
        <v>37</v>
      </c>
      <c r="O2132" s="1" t="s">
        <v>43</v>
      </c>
      <c r="P2132" s="1" t="s">
        <v>43</v>
      </c>
      <c r="Q2132" s="1" t="s">
        <v>43</v>
      </c>
      <c r="R2132" s="3">
        <v>0</v>
      </c>
      <c r="S2132" s="1" t="s">
        <v>44</v>
      </c>
      <c r="T2132" s="1" t="s">
        <v>45</v>
      </c>
      <c r="U2132" s="1" t="s">
        <v>1964</v>
      </c>
      <c r="V2132" s="1" t="s">
        <v>46</v>
      </c>
      <c r="W2132" s="1" t="s">
        <v>47</v>
      </c>
      <c r="X2132" s="1" t="s">
        <v>1966</v>
      </c>
      <c r="Y2132" s="1" t="s">
        <v>49</v>
      </c>
      <c r="Z2132" s="1" t="s">
        <v>50</v>
      </c>
      <c r="AA2132" s="1" t="s">
        <v>51</v>
      </c>
      <c r="AB2132" s="1" t="s">
        <v>1966</v>
      </c>
      <c r="AC2132" s="1" t="s">
        <v>37</v>
      </c>
    </row>
    <row r="2133" spans="1:29" x14ac:dyDescent="0.25">
      <c r="A2133" s="1" t="s">
        <v>33</v>
      </c>
      <c r="B2133" s="1" t="s">
        <v>34</v>
      </c>
      <c r="C2133" s="2">
        <v>45881</v>
      </c>
      <c r="D2133" s="1" t="s">
        <v>35</v>
      </c>
      <c r="E2133" s="1" t="s">
        <v>36</v>
      </c>
      <c r="F2133" s="1" t="s">
        <v>37</v>
      </c>
      <c r="G2133" s="1" t="s">
        <v>1964</v>
      </c>
      <c r="H2133" s="1" t="s">
        <v>363</v>
      </c>
      <c r="I2133" s="3">
        <v>0</v>
      </c>
      <c r="J2133" s="3">
        <v>47450</v>
      </c>
      <c r="K2133" s="1" t="s">
        <v>40</v>
      </c>
      <c r="L2133" s="1" t="s">
        <v>1967</v>
      </c>
      <c r="M2133" s="1" t="s">
        <v>1968</v>
      </c>
      <c r="N2133" s="1" t="s">
        <v>37</v>
      </c>
      <c r="O2133" s="1" t="s">
        <v>43</v>
      </c>
      <c r="P2133" s="1" t="s">
        <v>43</v>
      </c>
      <c r="Q2133" s="1" t="s">
        <v>43</v>
      </c>
      <c r="R2133" s="3">
        <v>0</v>
      </c>
      <c r="S2133" s="1" t="s">
        <v>44</v>
      </c>
      <c r="T2133" s="1" t="s">
        <v>45</v>
      </c>
      <c r="U2133" s="1" t="s">
        <v>1964</v>
      </c>
      <c r="V2133" s="1" t="s">
        <v>46</v>
      </c>
      <c r="W2133" s="1" t="s">
        <v>47</v>
      </c>
      <c r="X2133" s="1" t="s">
        <v>1966</v>
      </c>
      <c r="Y2133" s="1" t="s">
        <v>49</v>
      </c>
      <c r="Z2133" s="1" t="s">
        <v>50</v>
      </c>
      <c r="AA2133" s="1" t="s">
        <v>51</v>
      </c>
      <c r="AB2133" s="1" t="s">
        <v>1966</v>
      </c>
      <c r="AC2133" s="1" t="s">
        <v>37</v>
      </c>
    </row>
    <row r="2134" spans="1:29" x14ac:dyDescent="0.25">
      <c r="A2134" s="1" t="s">
        <v>33</v>
      </c>
      <c r="B2134" s="1" t="s">
        <v>34</v>
      </c>
      <c r="C2134" s="2">
        <v>45881</v>
      </c>
      <c r="D2134" s="1" t="s">
        <v>35</v>
      </c>
      <c r="E2134" s="1" t="s">
        <v>36</v>
      </c>
      <c r="F2134" s="1" t="s">
        <v>37</v>
      </c>
      <c r="G2134" s="1" t="s">
        <v>1964</v>
      </c>
      <c r="H2134" s="1" t="s">
        <v>363</v>
      </c>
      <c r="I2134" s="3">
        <v>0</v>
      </c>
      <c r="J2134" s="3">
        <v>727140</v>
      </c>
      <c r="K2134" s="1" t="s">
        <v>40</v>
      </c>
      <c r="L2134" s="1" t="s">
        <v>287</v>
      </c>
      <c r="M2134" s="1" t="s">
        <v>288</v>
      </c>
      <c r="N2134" s="1" t="s">
        <v>37</v>
      </c>
      <c r="O2134" s="1" t="s">
        <v>43</v>
      </c>
      <c r="P2134" s="1" t="s">
        <v>43</v>
      </c>
      <c r="Q2134" s="1" t="s">
        <v>43</v>
      </c>
      <c r="R2134" s="3">
        <v>0</v>
      </c>
      <c r="S2134" s="1" t="s">
        <v>44</v>
      </c>
      <c r="T2134" s="1" t="s">
        <v>45</v>
      </c>
      <c r="U2134" s="1" t="s">
        <v>1964</v>
      </c>
      <c r="V2134" s="1" t="s">
        <v>46</v>
      </c>
      <c r="W2134" s="1" t="s">
        <v>47</v>
      </c>
      <c r="X2134" s="1" t="s">
        <v>1966</v>
      </c>
      <c r="Y2134" s="1" t="s">
        <v>49</v>
      </c>
      <c r="Z2134" s="1" t="s">
        <v>50</v>
      </c>
      <c r="AA2134" s="1" t="s">
        <v>51</v>
      </c>
      <c r="AB2134" s="1" t="s">
        <v>1966</v>
      </c>
      <c r="AC2134" s="1" t="s">
        <v>37</v>
      </c>
    </row>
    <row r="2135" spans="1:29" x14ac:dyDescent="0.25">
      <c r="A2135" s="1" t="s">
        <v>33</v>
      </c>
      <c r="B2135" s="1" t="s">
        <v>34</v>
      </c>
      <c r="C2135" s="2">
        <v>45896</v>
      </c>
      <c r="D2135" s="1" t="s">
        <v>35</v>
      </c>
      <c r="E2135" s="1" t="s">
        <v>36</v>
      </c>
      <c r="F2135" s="1" t="s">
        <v>37</v>
      </c>
      <c r="G2135" s="1" t="s">
        <v>1969</v>
      </c>
      <c r="H2135" s="1" t="s">
        <v>1970</v>
      </c>
      <c r="I2135" s="3">
        <v>0</v>
      </c>
      <c r="J2135" s="3">
        <v>99055</v>
      </c>
      <c r="K2135" s="1" t="s">
        <v>40</v>
      </c>
      <c r="L2135" s="1" t="s">
        <v>291</v>
      </c>
      <c r="M2135" s="1" t="s">
        <v>292</v>
      </c>
      <c r="N2135" s="1" t="s">
        <v>37</v>
      </c>
      <c r="O2135" s="1" t="s">
        <v>43</v>
      </c>
      <c r="P2135" s="1" t="s">
        <v>43</v>
      </c>
      <c r="Q2135" s="1" t="s">
        <v>43</v>
      </c>
      <c r="R2135" s="3">
        <v>0</v>
      </c>
      <c r="S2135" s="1" t="s">
        <v>44</v>
      </c>
      <c r="T2135" s="1" t="s">
        <v>45</v>
      </c>
      <c r="U2135" s="1" t="s">
        <v>1969</v>
      </c>
      <c r="V2135" s="1" t="s">
        <v>46</v>
      </c>
      <c r="W2135" s="1" t="s">
        <v>47</v>
      </c>
      <c r="X2135" s="1" t="s">
        <v>1971</v>
      </c>
      <c r="Y2135" s="1" t="s">
        <v>49</v>
      </c>
      <c r="Z2135" s="1" t="s">
        <v>50</v>
      </c>
      <c r="AA2135" s="1" t="s">
        <v>51</v>
      </c>
      <c r="AB2135" s="1" t="s">
        <v>1971</v>
      </c>
      <c r="AC2135" s="1" t="s">
        <v>37</v>
      </c>
    </row>
    <row r="2136" spans="1:29" x14ac:dyDescent="0.25">
      <c r="A2136" s="1" t="s">
        <v>33</v>
      </c>
      <c r="B2136" s="1" t="s">
        <v>34</v>
      </c>
      <c r="C2136" s="2">
        <v>45896</v>
      </c>
      <c r="D2136" s="1" t="s">
        <v>35</v>
      </c>
      <c r="E2136" s="1" t="s">
        <v>36</v>
      </c>
      <c r="F2136" s="1" t="s">
        <v>37</v>
      </c>
      <c r="G2136" s="1" t="s">
        <v>1969</v>
      </c>
      <c r="H2136" s="1" t="s">
        <v>363</v>
      </c>
      <c r="I2136" s="3">
        <v>0</v>
      </c>
      <c r="J2136" s="3">
        <v>193904</v>
      </c>
      <c r="K2136" s="1" t="s">
        <v>40</v>
      </c>
      <c r="L2136" s="1" t="s">
        <v>287</v>
      </c>
      <c r="M2136" s="1" t="s">
        <v>288</v>
      </c>
      <c r="N2136" s="1" t="s">
        <v>37</v>
      </c>
      <c r="O2136" s="1" t="s">
        <v>43</v>
      </c>
      <c r="P2136" s="1" t="s">
        <v>43</v>
      </c>
      <c r="Q2136" s="1" t="s">
        <v>43</v>
      </c>
      <c r="R2136" s="3">
        <v>0</v>
      </c>
      <c r="S2136" s="1" t="s">
        <v>44</v>
      </c>
      <c r="T2136" s="1" t="s">
        <v>45</v>
      </c>
      <c r="U2136" s="1" t="s">
        <v>1969</v>
      </c>
      <c r="V2136" s="1" t="s">
        <v>46</v>
      </c>
      <c r="W2136" s="1" t="s">
        <v>47</v>
      </c>
      <c r="X2136" s="1" t="s">
        <v>1971</v>
      </c>
      <c r="Y2136" s="1" t="s">
        <v>49</v>
      </c>
      <c r="Z2136" s="1" t="s">
        <v>50</v>
      </c>
      <c r="AA2136" s="1" t="s">
        <v>51</v>
      </c>
      <c r="AB2136" s="1" t="s">
        <v>1971</v>
      </c>
      <c r="AC2136" s="1" t="s">
        <v>37</v>
      </c>
    </row>
    <row r="2137" spans="1:29" x14ac:dyDescent="0.25">
      <c r="A2137" s="1" t="s">
        <v>33</v>
      </c>
      <c r="B2137" s="1" t="s">
        <v>34</v>
      </c>
      <c r="C2137" s="2">
        <v>45896</v>
      </c>
      <c r="D2137" s="1" t="s">
        <v>35</v>
      </c>
      <c r="E2137" s="1" t="s">
        <v>36</v>
      </c>
      <c r="F2137" s="1" t="s">
        <v>37</v>
      </c>
      <c r="G2137" s="1" t="s">
        <v>1969</v>
      </c>
      <c r="H2137" s="1" t="s">
        <v>363</v>
      </c>
      <c r="I2137" s="3">
        <v>0</v>
      </c>
      <c r="J2137" s="3">
        <v>1423500</v>
      </c>
      <c r="K2137" s="1" t="s">
        <v>40</v>
      </c>
      <c r="L2137" s="1" t="s">
        <v>297</v>
      </c>
      <c r="M2137" s="1" t="s">
        <v>298</v>
      </c>
      <c r="N2137" s="1" t="s">
        <v>37</v>
      </c>
      <c r="O2137" s="1" t="s">
        <v>43</v>
      </c>
      <c r="P2137" s="1" t="s">
        <v>43</v>
      </c>
      <c r="Q2137" s="1" t="s">
        <v>43</v>
      </c>
      <c r="R2137" s="3">
        <v>0</v>
      </c>
      <c r="S2137" s="1" t="s">
        <v>44</v>
      </c>
      <c r="T2137" s="1" t="s">
        <v>45</v>
      </c>
      <c r="U2137" s="1" t="s">
        <v>1969</v>
      </c>
      <c r="V2137" s="1" t="s">
        <v>46</v>
      </c>
      <c r="W2137" s="1" t="s">
        <v>47</v>
      </c>
      <c r="X2137" s="1" t="s">
        <v>1971</v>
      </c>
      <c r="Y2137" s="1" t="s">
        <v>49</v>
      </c>
      <c r="Z2137" s="1" t="s">
        <v>50</v>
      </c>
      <c r="AA2137" s="1" t="s">
        <v>51</v>
      </c>
      <c r="AB2137" s="1" t="s">
        <v>1971</v>
      </c>
      <c r="AC2137" s="1" t="s">
        <v>37</v>
      </c>
    </row>
    <row r="2138" spans="1:29" x14ac:dyDescent="0.25">
      <c r="A2138" s="1" t="s">
        <v>33</v>
      </c>
      <c r="B2138" s="1" t="s">
        <v>34</v>
      </c>
      <c r="C2138" s="2">
        <v>45896</v>
      </c>
      <c r="D2138" s="1" t="s">
        <v>35</v>
      </c>
      <c r="E2138" s="1" t="s">
        <v>36</v>
      </c>
      <c r="F2138" s="1" t="s">
        <v>37</v>
      </c>
      <c r="G2138" s="1" t="s">
        <v>1969</v>
      </c>
      <c r="H2138" s="1" t="s">
        <v>363</v>
      </c>
      <c r="I2138" s="3">
        <v>0</v>
      </c>
      <c r="J2138" s="3">
        <v>47450</v>
      </c>
      <c r="K2138" s="1" t="s">
        <v>40</v>
      </c>
      <c r="L2138" s="1" t="s">
        <v>152</v>
      </c>
      <c r="M2138" s="1" t="s">
        <v>153</v>
      </c>
      <c r="N2138" s="1" t="s">
        <v>37</v>
      </c>
      <c r="O2138" s="1" t="s">
        <v>43</v>
      </c>
      <c r="P2138" s="1" t="s">
        <v>43</v>
      </c>
      <c r="Q2138" s="1" t="s">
        <v>43</v>
      </c>
      <c r="R2138" s="3">
        <v>0</v>
      </c>
      <c r="S2138" s="1" t="s">
        <v>44</v>
      </c>
      <c r="T2138" s="1" t="s">
        <v>45</v>
      </c>
      <c r="U2138" s="1" t="s">
        <v>1969</v>
      </c>
      <c r="V2138" s="1" t="s">
        <v>46</v>
      </c>
      <c r="W2138" s="1" t="s">
        <v>47</v>
      </c>
      <c r="X2138" s="1" t="s">
        <v>1971</v>
      </c>
      <c r="Y2138" s="1" t="s">
        <v>49</v>
      </c>
      <c r="Z2138" s="1" t="s">
        <v>50</v>
      </c>
      <c r="AA2138" s="1" t="s">
        <v>51</v>
      </c>
      <c r="AB2138" s="1" t="s">
        <v>1971</v>
      </c>
      <c r="AC2138" s="1" t="s">
        <v>37</v>
      </c>
    </row>
    <row r="2139" spans="1:29" hidden="1" x14ac:dyDescent="0.25">
      <c r="A2139" s="1" t="s">
        <v>33</v>
      </c>
      <c r="B2139" s="1" t="s">
        <v>34</v>
      </c>
      <c r="C2139" s="2">
        <v>45900</v>
      </c>
      <c r="D2139" s="1" t="s">
        <v>73</v>
      </c>
      <c r="E2139" s="1" t="s">
        <v>74</v>
      </c>
      <c r="F2139" s="1" t="s">
        <v>37</v>
      </c>
      <c r="G2139" s="1" t="s">
        <v>1036</v>
      </c>
      <c r="H2139" s="1" t="s">
        <v>76</v>
      </c>
      <c r="I2139" s="3">
        <v>142350</v>
      </c>
      <c r="J2139" s="3">
        <v>0</v>
      </c>
      <c r="K2139" s="1" t="s">
        <v>40</v>
      </c>
      <c r="L2139" s="1" t="s">
        <v>381</v>
      </c>
      <c r="M2139" s="1" t="s">
        <v>382</v>
      </c>
      <c r="N2139" s="1" t="s">
        <v>295</v>
      </c>
      <c r="O2139" s="1" t="s">
        <v>296</v>
      </c>
      <c r="P2139" s="1" t="s">
        <v>43</v>
      </c>
      <c r="Q2139" s="1" t="s">
        <v>43</v>
      </c>
      <c r="R2139" s="3">
        <v>0</v>
      </c>
      <c r="S2139" s="1" t="s">
        <v>44</v>
      </c>
      <c r="T2139" s="1" t="s">
        <v>45</v>
      </c>
      <c r="U2139" s="1" t="s">
        <v>1036</v>
      </c>
      <c r="V2139" s="1" t="s">
        <v>46</v>
      </c>
      <c r="W2139" s="1" t="s">
        <v>81</v>
      </c>
      <c r="X2139" s="1" t="s">
        <v>1972</v>
      </c>
      <c r="Y2139" s="1" t="s">
        <v>83</v>
      </c>
      <c r="Z2139" s="1" t="s">
        <v>219</v>
      </c>
      <c r="AA2139" s="1" t="s">
        <v>51</v>
      </c>
      <c r="AB2139" s="1" t="s">
        <v>1972</v>
      </c>
      <c r="AC2139" s="1" t="s">
        <v>37</v>
      </c>
    </row>
    <row r="2140" spans="1:29" x14ac:dyDescent="0.25">
      <c r="A2140" s="1" t="s">
        <v>33</v>
      </c>
      <c r="B2140" s="1" t="s">
        <v>34</v>
      </c>
      <c r="C2140" s="2">
        <v>45900</v>
      </c>
      <c r="D2140" s="1" t="s">
        <v>238</v>
      </c>
      <c r="E2140" s="1" t="s">
        <v>239</v>
      </c>
      <c r="F2140" s="1" t="s">
        <v>37</v>
      </c>
      <c r="G2140" s="1" t="s">
        <v>1973</v>
      </c>
      <c r="H2140" s="1" t="s">
        <v>1974</v>
      </c>
      <c r="I2140" s="3">
        <v>36638</v>
      </c>
      <c r="J2140" s="3">
        <v>0</v>
      </c>
      <c r="K2140" s="1" t="s">
        <v>40</v>
      </c>
      <c r="L2140" s="1" t="s">
        <v>444</v>
      </c>
      <c r="M2140" s="1" t="s">
        <v>445</v>
      </c>
      <c r="N2140" s="1" t="s">
        <v>37</v>
      </c>
      <c r="O2140" s="1" t="s">
        <v>43</v>
      </c>
      <c r="P2140" s="1" t="s">
        <v>43</v>
      </c>
      <c r="Q2140" s="1" t="s">
        <v>43</v>
      </c>
      <c r="R2140" s="3">
        <v>0</v>
      </c>
      <c r="S2140" s="1" t="s">
        <v>44</v>
      </c>
      <c r="T2140" s="1" t="s">
        <v>45</v>
      </c>
      <c r="U2140" s="1" t="s">
        <v>1973</v>
      </c>
      <c r="V2140" s="1" t="s">
        <v>46</v>
      </c>
      <c r="W2140" s="1" t="s">
        <v>81</v>
      </c>
      <c r="X2140" s="1" t="s">
        <v>1975</v>
      </c>
      <c r="Y2140" s="1" t="s">
        <v>245</v>
      </c>
      <c r="Z2140" s="1" t="s">
        <v>219</v>
      </c>
      <c r="AA2140" s="1" t="s">
        <v>51</v>
      </c>
      <c r="AB2140" s="1" t="s">
        <v>1975</v>
      </c>
      <c r="AC2140" s="1" t="s">
        <v>37</v>
      </c>
    </row>
    <row r="2141" spans="1:29" x14ac:dyDescent="0.25">
      <c r="A2141" s="1" t="s">
        <v>33</v>
      </c>
      <c r="B2141" s="1" t="s">
        <v>34</v>
      </c>
      <c r="C2141" s="2">
        <v>45900</v>
      </c>
      <c r="D2141" s="1" t="s">
        <v>238</v>
      </c>
      <c r="E2141" s="1" t="s">
        <v>239</v>
      </c>
      <c r="F2141" s="1" t="s">
        <v>37</v>
      </c>
      <c r="G2141" s="1" t="s">
        <v>1973</v>
      </c>
      <c r="H2141" s="1" t="s">
        <v>1974</v>
      </c>
      <c r="I2141" s="3">
        <v>0</v>
      </c>
      <c r="J2141" s="3">
        <v>36638</v>
      </c>
      <c r="K2141" s="1" t="s">
        <v>40</v>
      </c>
      <c r="L2141" s="1" t="s">
        <v>446</v>
      </c>
      <c r="M2141" s="1" t="s">
        <v>447</v>
      </c>
      <c r="N2141" s="1" t="s">
        <v>37</v>
      </c>
      <c r="O2141" s="1" t="s">
        <v>43</v>
      </c>
      <c r="P2141" s="1" t="s">
        <v>43</v>
      </c>
      <c r="Q2141" s="1" t="s">
        <v>43</v>
      </c>
      <c r="R2141" s="3">
        <v>0</v>
      </c>
      <c r="S2141" s="1" t="s">
        <v>44</v>
      </c>
      <c r="T2141" s="1" t="s">
        <v>45</v>
      </c>
      <c r="U2141" s="1" t="s">
        <v>1973</v>
      </c>
      <c r="V2141" s="1" t="s">
        <v>46</v>
      </c>
      <c r="W2141" s="1" t="s">
        <v>81</v>
      </c>
      <c r="X2141" s="1" t="s">
        <v>1975</v>
      </c>
      <c r="Y2141" s="1" t="s">
        <v>245</v>
      </c>
      <c r="Z2141" s="1" t="s">
        <v>219</v>
      </c>
      <c r="AA2141" s="1" t="s">
        <v>51</v>
      </c>
      <c r="AB2141" s="1" t="s">
        <v>1975</v>
      </c>
      <c r="AC2141" s="1" t="s">
        <v>37</v>
      </c>
    </row>
    <row r="2142" spans="1:29" x14ac:dyDescent="0.25">
      <c r="A2142" s="1" t="s">
        <v>33</v>
      </c>
      <c r="B2142" s="1" t="s">
        <v>34</v>
      </c>
      <c r="C2142" s="2">
        <v>45900</v>
      </c>
      <c r="D2142" s="1" t="s">
        <v>238</v>
      </c>
      <c r="E2142" s="1" t="s">
        <v>239</v>
      </c>
      <c r="F2142" s="1" t="s">
        <v>37</v>
      </c>
      <c r="G2142" s="1" t="s">
        <v>1973</v>
      </c>
      <c r="H2142" s="1" t="s">
        <v>1974</v>
      </c>
      <c r="I2142" s="3">
        <v>265518</v>
      </c>
      <c r="J2142" s="3">
        <v>0</v>
      </c>
      <c r="K2142" s="1" t="s">
        <v>40</v>
      </c>
      <c r="L2142" s="1" t="s">
        <v>206</v>
      </c>
      <c r="M2142" s="1" t="s">
        <v>207</v>
      </c>
      <c r="N2142" s="1" t="s">
        <v>37</v>
      </c>
      <c r="O2142" s="1" t="s">
        <v>43</v>
      </c>
      <c r="P2142" s="1" t="s">
        <v>43</v>
      </c>
      <c r="Q2142" s="1" t="s">
        <v>43</v>
      </c>
      <c r="R2142" s="3">
        <v>0</v>
      </c>
      <c r="S2142" s="1" t="s">
        <v>44</v>
      </c>
      <c r="T2142" s="1" t="s">
        <v>45</v>
      </c>
      <c r="U2142" s="1" t="s">
        <v>1973</v>
      </c>
      <c r="V2142" s="1" t="s">
        <v>46</v>
      </c>
      <c r="W2142" s="1" t="s">
        <v>81</v>
      </c>
      <c r="X2142" s="1" t="s">
        <v>1975</v>
      </c>
      <c r="Y2142" s="1" t="s">
        <v>245</v>
      </c>
      <c r="Z2142" s="1" t="s">
        <v>219</v>
      </c>
      <c r="AA2142" s="1" t="s">
        <v>51</v>
      </c>
      <c r="AB2142" s="1" t="s">
        <v>1975</v>
      </c>
      <c r="AC2142" s="1" t="s">
        <v>37</v>
      </c>
    </row>
    <row r="2143" spans="1:29" x14ac:dyDescent="0.25">
      <c r="A2143" s="1" t="s">
        <v>33</v>
      </c>
      <c r="B2143" s="1" t="s">
        <v>34</v>
      </c>
      <c r="C2143" s="2">
        <v>45900</v>
      </c>
      <c r="D2143" s="1" t="s">
        <v>238</v>
      </c>
      <c r="E2143" s="1" t="s">
        <v>239</v>
      </c>
      <c r="F2143" s="1" t="s">
        <v>37</v>
      </c>
      <c r="G2143" s="1" t="s">
        <v>1973</v>
      </c>
      <c r="H2143" s="1" t="s">
        <v>1974</v>
      </c>
      <c r="I2143" s="3">
        <v>0</v>
      </c>
      <c r="J2143" s="3">
        <v>265518</v>
      </c>
      <c r="K2143" s="1" t="s">
        <v>40</v>
      </c>
      <c r="L2143" s="1" t="s">
        <v>234</v>
      </c>
      <c r="M2143" s="1" t="s">
        <v>235</v>
      </c>
      <c r="N2143" s="1" t="s">
        <v>37</v>
      </c>
      <c r="O2143" s="1" t="s">
        <v>43</v>
      </c>
      <c r="P2143" s="1" t="s">
        <v>43</v>
      </c>
      <c r="Q2143" s="1" t="s">
        <v>43</v>
      </c>
      <c r="R2143" s="3">
        <v>0</v>
      </c>
      <c r="S2143" s="1" t="s">
        <v>44</v>
      </c>
      <c r="T2143" s="1" t="s">
        <v>45</v>
      </c>
      <c r="U2143" s="1" t="s">
        <v>1973</v>
      </c>
      <c r="V2143" s="1" t="s">
        <v>46</v>
      </c>
      <c r="W2143" s="1" t="s">
        <v>81</v>
      </c>
      <c r="X2143" s="1" t="s">
        <v>1975</v>
      </c>
      <c r="Y2143" s="1" t="s">
        <v>245</v>
      </c>
      <c r="Z2143" s="1" t="s">
        <v>219</v>
      </c>
      <c r="AA2143" s="1" t="s">
        <v>51</v>
      </c>
      <c r="AB2143" s="1" t="s">
        <v>1975</v>
      </c>
      <c r="AC2143" s="1" t="s">
        <v>37</v>
      </c>
    </row>
    <row r="2144" spans="1:29" x14ac:dyDescent="0.25">
      <c r="A2144" s="1" t="s">
        <v>33</v>
      </c>
      <c r="B2144" s="1" t="s">
        <v>34</v>
      </c>
      <c r="C2144" s="2">
        <v>45900</v>
      </c>
      <c r="D2144" s="1" t="s">
        <v>238</v>
      </c>
      <c r="E2144" s="1" t="s">
        <v>239</v>
      </c>
      <c r="F2144" s="1" t="s">
        <v>37</v>
      </c>
      <c r="G2144" s="1" t="s">
        <v>1973</v>
      </c>
      <c r="H2144" s="1" t="s">
        <v>1974</v>
      </c>
      <c r="I2144" s="3">
        <v>389598</v>
      </c>
      <c r="J2144" s="3">
        <v>0</v>
      </c>
      <c r="K2144" s="1" t="s">
        <v>40</v>
      </c>
      <c r="L2144" s="1" t="s">
        <v>206</v>
      </c>
      <c r="M2144" s="1" t="s">
        <v>207</v>
      </c>
      <c r="N2144" s="1" t="s">
        <v>37</v>
      </c>
      <c r="O2144" s="1" t="s">
        <v>43</v>
      </c>
      <c r="P2144" s="1" t="s">
        <v>43</v>
      </c>
      <c r="Q2144" s="1" t="s">
        <v>43</v>
      </c>
      <c r="R2144" s="3">
        <v>0</v>
      </c>
      <c r="S2144" s="1" t="s">
        <v>44</v>
      </c>
      <c r="T2144" s="1" t="s">
        <v>45</v>
      </c>
      <c r="U2144" s="1" t="s">
        <v>1973</v>
      </c>
      <c r="V2144" s="1" t="s">
        <v>46</v>
      </c>
      <c r="W2144" s="1" t="s">
        <v>81</v>
      </c>
      <c r="X2144" s="1" t="s">
        <v>1975</v>
      </c>
      <c r="Y2144" s="1" t="s">
        <v>245</v>
      </c>
      <c r="Z2144" s="1" t="s">
        <v>219</v>
      </c>
      <c r="AA2144" s="1" t="s">
        <v>51</v>
      </c>
      <c r="AB2144" s="1" t="s">
        <v>1975</v>
      </c>
      <c r="AC2144" s="1" t="s">
        <v>37</v>
      </c>
    </row>
    <row r="2145" spans="1:29" x14ac:dyDescent="0.25">
      <c r="A2145" s="1" t="s">
        <v>33</v>
      </c>
      <c r="B2145" s="1" t="s">
        <v>34</v>
      </c>
      <c r="C2145" s="2">
        <v>45900</v>
      </c>
      <c r="D2145" s="1" t="s">
        <v>238</v>
      </c>
      <c r="E2145" s="1" t="s">
        <v>239</v>
      </c>
      <c r="F2145" s="1" t="s">
        <v>37</v>
      </c>
      <c r="G2145" s="1" t="s">
        <v>1973</v>
      </c>
      <c r="H2145" s="1" t="s">
        <v>1974</v>
      </c>
      <c r="I2145" s="3">
        <v>0</v>
      </c>
      <c r="J2145" s="3">
        <v>389598</v>
      </c>
      <c r="K2145" s="1" t="s">
        <v>40</v>
      </c>
      <c r="L2145" s="1" t="s">
        <v>1491</v>
      </c>
      <c r="M2145" s="1" t="s">
        <v>634</v>
      </c>
      <c r="N2145" s="1" t="s">
        <v>37</v>
      </c>
      <c r="O2145" s="1" t="s">
        <v>43</v>
      </c>
      <c r="P2145" s="1" t="s">
        <v>43</v>
      </c>
      <c r="Q2145" s="1" t="s">
        <v>43</v>
      </c>
      <c r="R2145" s="3">
        <v>0</v>
      </c>
      <c r="S2145" s="1" t="s">
        <v>44</v>
      </c>
      <c r="T2145" s="1" t="s">
        <v>45</v>
      </c>
      <c r="U2145" s="1" t="s">
        <v>1973</v>
      </c>
      <c r="V2145" s="1" t="s">
        <v>46</v>
      </c>
      <c r="W2145" s="1" t="s">
        <v>81</v>
      </c>
      <c r="X2145" s="1" t="s">
        <v>1975</v>
      </c>
      <c r="Y2145" s="1" t="s">
        <v>245</v>
      </c>
      <c r="Z2145" s="1" t="s">
        <v>219</v>
      </c>
      <c r="AA2145" s="1" t="s">
        <v>51</v>
      </c>
      <c r="AB2145" s="1" t="s">
        <v>1975</v>
      </c>
      <c r="AC2145" s="1" t="s">
        <v>37</v>
      </c>
    </row>
    <row r="2146" spans="1:29" x14ac:dyDescent="0.25">
      <c r="A2146" s="1" t="s">
        <v>33</v>
      </c>
      <c r="B2146" s="1" t="s">
        <v>34</v>
      </c>
      <c r="C2146" s="2">
        <v>45900</v>
      </c>
      <c r="D2146" s="1" t="s">
        <v>238</v>
      </c>
      <c r="E2146" s="1" t="s">
        <v>239</v>
      </c>
      <c r="F2146" s="1" t="s">
        <v>37</v>
      </c>
      <c r="G2146" s="1" t="s">
        <v>1973</v>
      </c>
      <c r="H2146" s="1" t="s">
        <v>1974</v>
      </c>
      <c r="I2146" s="3">
        <v>233759</v>
      </c>
      <c r="J2146" s="3">
        <v>0</v>
      </c>
      <c r="K2146" s="1" t="s">
        <v>40</v>
      </c>
      <c r="L2146" s="1" t="s">
        <v>206</v>
      </c>
      <c r="M2146" s="1" t="s">
        <v>207</v>
      </c>
      <c r="N2146" s="1" t="s">
        <v>37</v>
      </c>
      <c r="O2146" s="1" t="s">
        <v>43</v>
      </c>
      <c r="P2146" s="1" t="s">
        <v>43</v>
      </c>
      <c r="Q2146" s="1" t="s">
        <v>43</v>
      </c>
      <c r="R2146" s="3">
        <v>0</v>
      </c>
      <c r="S2146" s="1" t="s">
        <v>44</v>
      </c>
      <c r="T2146" s="1" t="s">
        <v>45</v>
      </c>
      <c r="U2146" s="1" t="s">
        <v>1973</v>
      </c>
      <c r="V2146" s="1" t="s">
        <v>46</v>
      </c>
      <c r="W2146" s="1" t="s">
        <v>81</v>
      </c>
      <c r="X2146" s="1" t="s">
        <v>1975</v>
      </c>
      <c r="Y2146" s="1" t="s">
        <v>245</v>
      </c>
      <c r="Z2146" s="1" t="s">
        <v>219</v>
      </c>
      <c r="AA2146" s="1" t="s">
        <v>51</v>
      </c>
      <c r="AB2146" s="1" t="s">
        <v>1975</v>
      </c>
      <c r="AC2146" s="1" t="s">
        <v>37</v>
      </c>
    </row>
    <row r="2147" spans="1:29" x14ac:dyDescent="0.25">
      <c r="A2147" s="1" t="s">
        <v>33</v>
      </c>
      <c r="B2147" s="1" t="s">
        <v>34</v>
      </c>
      <c r="C2147" s="2">
        <v>45900</v>
      </c>
      <c r="D2147" s="1" t="s">
        <v>238</v>
      </c>
      <c r="E2147" s="1" t="s">
        <v>239</v>
      </c>
      <c r="F2147" s="1" t="s">
        <v>37</v>
      </c>
      <c r="G2147" s="1" t="s">
        <v>1973</v>
      </c>
      <c r="H2147" s="1" t="s">
        <v>1974</v>
      </c>
      <c r="I2147" s="3">
        <v>0</v>
      </c>
      <c r="J2147" s="3">
        <v>233759</v>
      </c>
      <c r="K2147" s="1" t="s">
        <v>40</v>
      </c>
      <c r="L2147" s="1" t="s">
        <v>1491</v>
      </c>
      <c r="M2147" s="1" t="s">
        <v>634</v>
      </c>
      <c r="N2147" s="1" t="s">
        <v>37</v>
      </c>
      <c r="O2147" s="1" t="s">
        <v>43</v>
      </c>
      <c r="P2147" s="1" t="s">
        <v>43</v>
      </c>
      <c r="Q2147" s="1" t="s">
        <v>43</v>
      </c>
      <c r="R2147" s="3">
        <v>0</v>
      </c>
      <c r="S2147" s="1" t="s">
        <v>44</v>
      </c>
      <c r="T2147" s="1" t="s">
        <v>45</v>
      </c>
      <c r="U2147" s="1" t="s">
        <v>1973</v>
      </c>
      <c r="V2147" s="1" t="s">
        <v>46</v>
      </c>
      <c r="W2147" s="1" t="s">
        <v>81</v>
      </c>
      <c r="X2147" s="1" t="s">
        <v>1975</v>
      </c>
      <c r="Y2147" s="1" t="s">
        <v>245</v>
      </c>
      <c r="Z2147" s="1" t="s">
        <v>219</v>
      </c>
      <c r="AA2147" s="1" t="s">
        <v>51</v>
      </c>
      <c r="AB2147" s="1" t="s">
        <v>1975</v>
      </c>
      <c r="AC2147" s="1" t="s">
        <v>37</v>
      </c>
    </row>
    <row r="2148" spans="1:29" x14ac:dyDescent="0.25">
      <c r="A2148" s="1" t="s">
        <v>33</v>
      </c>
      <c r="B2148" s="1" t="s">
        <v>34</v>
      </c>
      <c r="C2148" s="2">
        <v>45900</v>
      </c>
      <c r="D2148" s="1" t="s">
        <v>238</v>
      </c>
      <c r="E2148" s="1" t="s">
        <v>239</v>
      </c>
      <c r="F2148" s="1" t="s">
        <v>37</v>
      </c>
      <c r="G2148" s="1" t="s">
        <v>1973</v>
      </c>
      <c r="H2148" s="1" t="s">
        <v>1974</v>
      </c>
      <c r="I2148" s="3">
        <v>389598</v>
      </c>
      <c r="J2148" s="3">
        <v>0</v>
      </c>
      <c r="K2148" s="1" t="s">
        <v>40</v>
      </c>
      <c r="L2148" s="1" t="s">
        <v>206</v>
      </c>
      <c r="M2148" s="1" t="s">
        <v>207</v>
      </c>
      <c r="N2148" s="1" t="s">
        <v>37</v>
      </c>
      <c r="O2148" s="1" t="s">
        <v>43</v>
      </c>
      <c r="P2148" s="1" t="s">
        <v>43</v>
      </c>
      <c r="Q2148" s="1" t="s">
        <v>43</v>
      </c>
      <c r="R2148" s="3">
        <v>0</v>
      </c>
      <c r="S2148" s="1" t="s">
        <v>44</v>
      </c>
      <c r="T2148" s="1" t="s">
        <v>45</v>
      </c>
      <c r="U2148" s="1" t="s">
        <v>1973</v>
      </c>
      <c r="V2148" s="1" t="s">
        <v>46</v>
      </c>
      <c r="W2148" s="1" t="s">
        <v>81</v>
      </c>
      <c r="X2148" s="1" t="s">
        <v>1975</v>
      </c>
      <c r="Y2148" s="1" t="s">
        <v>245</v>
      </c>
      <c r="Z2148" s="1" t="s">
        <v>219</v>
      </c>
      <c r="AA2148" s="1" t="s">
        <v>51</v>
      </c>
      <c r="AB2148" s="1" t="s">
        <v>1975</v>
      </c>
      <c r="AC2148" s="1" t="s">
        <v>37</v>
      </c>
    </row>
    <row r="2149" spans="1:29" x14ac:dyDescent="0.25">
      <c r="A2149" s="1" t="s">
        <v>33</v>
      </c>
      <c r="B2149" s="1" t="s">
        <v>34</v>
      </c>
      <c r="C2149" s="2">
        <v>45900</v>
      </c>
      <c r="D2149" s="1" t="s">
        <v>238</v>
      </c>
      <c r="E2149" s="1" t="s">
        <v>239</v>
      </c>
      <c r="F2149" s="1" t="s">
        <v>37</v>
      </c>
      <c r="G2149" s="1" t="s">
        <v>1973</v>
      </c>
      <c r="H2149" s="1" t="s">
        <v>1974</v>
      </c>
      <c r="I2149" s="3">
        <v>0</v>
      </c>
      <c r="J2149" s="3">
        <v>389598</v>
      </c>
      <c r="K2149" s="1" t="s">
        <v>40</v>
      </c>
      <c r="L2149" s="1" t="s">
        <v>1491</v>
      </c>
      <c r="M2149" s="1" t="s">
        <v>634</v>
      </c>
      <c r="N2149" s="1" t="s">
        <v>37</v>
      </c>
      <c r="O2149" s="1" t="s">
        <v>43</v>
      </c>
      <c r="P2149" s="1" t="s">
        <v>43</v>
      </c>
      <c r="Q2149" s="1" t="s">
        <v>43</v>
      </c>
      <c r="R2149" s="3">
        <v>0</v>
      </c>
      <c r="S2149" s="1" t="s">
        <v>44</v>
      </c>
      <c r="T2149" s="1" t="s">
        <v>45</v>
      </c>
      <c r="U2149" s="1" t="s">
        <v>1973</v>
      </c>
      <c r="V2149" s="1" t="s">
        <v>46</v>
      </c>
      <c r="W2149" s="1" t="s">
        <v>81</v>
      </c>
      <c r="X2149" s="1" t="s">
        <v>1975</v>
      </c>
      <c r="Y2149" s="1" t="s">
        <v>245</v>
      </c>
      <c r="Z2149" s="1" t="s">
        <v>219</v>
      </c>
      <c r="AA2149" s="1" t="s">
        <v>51</v>
      </c>
      <c r="AB2149" s="1" t="s">
        <v>1975</v>
      </c>
      <c r="AC2149" s="1" t="s">
        <v>37</v>
      </c>
    </row>
    <row r="2150" spans="1:29" x14ac:dyDescent="0.25">
      <c r="A2150" s="1" t="s">
        <v>33</v>
      </c>
      <c r="B2150" s="1" t="s">
        <v>34</v>
      </c>
      <c r="C2150" s="2">
        <v>45900</v>
      </c>
      <c r="D2150" s="1" t="s">
        <v>238</v>
      </c>
      <c r="E2150" s="1" t="s">
        <v>239</v>
      </c>
      <c r="F2150" s="1" t="s">
        <v>37</v>
      </c>
      <c r="G2150" s="1" t="s">
        <v>1973</v>
      </c>
      <c r="H2150" s="1" t="s">
        <v>1974</v>
      </c>
      <c r="I2150" s="3">
        <v>122727</v>
      </c>
      <c r="J2150" s="3">
        <v>0</v>
      </c>
      <c r="K2150" s="1" t="s">
        <v>40</v>
      </c>
      <c r="L2150" s="1" t="s">
        <v>206</v>
      </c>
      <c r="M2150" s="1" t="s">
        <v>207</v>
      </c>
      <c r="N2150" s="1" t="s">
        <v>37</v>
      </c>
      <c r="O2150" s="1" t="s">
        <v>43</v>
      </c>
      <c r="P2150" s="1" t="s">
        <v>43</v>
      </c>
      <c r="Q2150" s="1" t="s">
        <v>43</v>
      </c>
      <c r="R2150" s="3">
        <v>0</v>
      </c>
      <c r="S2150" s="1" t="s">
        <v>44</v>
      </c>
      <c r="T2150" s="1" t="s">
        <v>45</v>
      </c>
      <c r="U2150" s="1" t="s">
        <v>1973</v>
      </c>
      <c r="V2150" s="1" t="s">
        <v>46</v>
      </c>
      <c r="W2150" s="1" t="s">
        <v>81</v>
      </c>
      <c r="X2150" s="1" t="s">
        <v>1975</v>
      </c>
      <c r="Y2150" s="1" t="s">
        <v>245</v>
      </c>
      <c r="Z2150" s="1" t="s">
        <v>219</v>
      </c>
      <c r="AA2150" s="1" t="s">
        <v>51</v>
      </c>
      <c r="AB2150" s="1" t="s">
        <v>1975</v>
      </c>
      <c r="AC2150" s="1" t="s">
        <v>37</v>
      </c>
    </row>
    <row r="2151" spans="1:29" x14ac:dyDescent="0.25">
      <c r="A2151" s="1" t="s">
        <v>33</v>
      </c>
      <c r="B2151" s="1" t="s">
        <v>34</v>
      </c>
      <c r="C2151" s="2">
        <v>45900</v>
      </c>
      <c r="D2151" s="1" t="s">
        <v>238</v>
      </c>
      <c r="E2151" s="1" t="s">
        <v>239</v>
      </c>
      <c r="F2151" s="1" t="s">
        <v>37</v>
      </c>
      <c r="G2151" s="1" t="s">
        <v>1973</v>
      </c>
      <c r="H2151" s="1" t="s">
        <v>1974</v>
      </c>
      <c r="I2151" s="3">
        <v>0</v>
      </c>
      <c r="J2151" s="3">
        <v>122727</v>
      </c>
      <c r="K2151" s="1" t="s">
        <v>40</v>
      </c>
      <c r="L2151" s="1" t="s">
        <v>121</v>
      </c>
      <c r="M2151" s="1" t="s">
        <v>122</v>
      </c>
      <c r="N2151" s="1" t="s">
        <v>37</v>
      </c>
      <c r="O2151" s="1" t="s">
        <v>43</v>
      </c>
      <c r="P2151" s="1" t="s">
        <v>43</v>
      </c>
      <c r="Q2151" s="1" t="s">
        <v>43</v>
      </c>
      <c r="R2151" s="3">
        <v>0</v>
      </c>
      <c r="S2151" s="1" t="s">
        <v>44</v>
      </c>
      <c r="T2151" s="1" t="s">
        <v>45</v>
      </c>
      <c r="U2151" s="1" t="s">
        <v>1973</v>
      </c>
      <c r="V2151" s="1" t="s">
        <v>46</v>
      </c>
      <c r="W2151" s="1" t="s">
        <v>81</v>
      </c>
      <c r="X2151" s="1" t="s">
        <v>1975</v>
      </c>
      <c r="Y2151" s="1" t="s">
        <v>245</v>
      </c>
      <c r="Z2151" s="1" t="s">
        <v>219</v>
      </c>
      <c r="AA2151" s="1" t="s">
        <v>51</v>
      </c>
      <c r="AB2151" s="1" t="s">
        <v>1975</v>
      </c>
      <c r="AC2151" s="1" t="s">
        <v>37</v>
      </c>
    </row>
    <row r="2152" spans="1:29" x14ac:dyDescent="0.25">
      <c r="A2152" s="1" t="s">
        <v>33</v>
      </c>
      <c r="B2152" s="1" t="s">
        <v>34</v>
      </c>
      <c r="C2152" s="2">
        <v>45900</v>
      </c>
      <c r="D2152" s="1" t="s">
        <v>238</v>
      </c>
      <c r="E2152" s="1" t="s">
        <v>239</v>
      </c>
      <c r="F2152" s="1" t="s">
        <v>37</v>
      </c>
      <c r="G2152" s="1" t="s">
        <v>1973</v>
      </c>
      <c r="H2152" s="1" t="s">
        <v>1974</v>
      </c>
      <c r="I2152" s="3">
        <v>128121</v>
      </c>
      <c r="J2152" s="3">
        <v>0</v>
      </c>
      <c r="K2152" s="1" t="s">
        <v>40</v>
      </c>
      <c r="L2152" s="1" t="s">
        <v>206</v>
      </c>
      <c r="M2152" s="1" t="s">
        <v>207</v>
      </c>
      <c r="N2152" s="1" t="s">
        <v>37</v>
      </c>
      <c r="O2152" s="1" t="s">
        <v>43</v>
      </c>
      <c r="P2152" s="1" t="s">
        <v>43</v>
      </c>
      <c r="Q2152" s="1" t="s">
        <v>43</v>
      </c>
      <c r="R2152" s="3">
        <v>0</v>
      </c>
      <c r="S2152" s="1" t="s">
        <v>44</v>
      </c>
      <c r="T2152" s="1" t="s">
        <v>45</v>
      </c>
      <c r="U2152" s="1" t="s">
        <v>1973</v>
      </c>
      <c r="V2152" s="1" t="s">
        <v>46</v>
      </c>
      <c r="W2152" s="1" t="s">
        <v>81</v>
      </c>
      <c r="X2152" s="1" t="s">
        <v>1975</v>
      </c>
      <c r="Y2152" s="1" t="s">
        <v>245</v>
      </c>
      <c r="Z2152" s="1" t="s">
        <v>219</v>
      </c>
      <c r="AA2152" s="1" t="s">
        <v>51</v>
      </c>
      <c r="AB2152" s="1" t="s">
        <v>1975</v>
      </c>
      <c r="AC2152" s="1" t="s">
        <v>37</v>
      </c>
    </row>
    <row r="2153" spans="1:29" x14ac:dyDescent="0.25">
      <c r="A2153" s="1" t="s">
        <v>33</v>
      </c>
      <c r="B2153" s="1" t="s">
        <v>34</v>
      </c>
      <c r="C2153" s="2">
        <v>45900</v>
      </c>
      <c r="D2153" s="1" t="s">
        <v>238</v>
      </c>
      <c r="E2153" s="1" t="s">
        <v>239</v>
      </c>
      <c r="F2153" s="1" t="s">
        <v>37</v>
      </c>
      <c r="G2153" s="1" t="s">
        <v>1973</v>
      </c>
      <c r="H2153" s="1" t="s">
        <v>1974</v>
      </c>
      <c r="I2153" s="3">
        <v>0</v>
      </c>
      <c r="J2153" s="3">
        <v>128121</v>
      </c>
      <c r="K2153" s="1" t="s">
        <v>40</v>
      </c>
      <c r="L2153" s="1" t="s">
        <v>275</v>
      </c>
      <c r="M2153" s="1" t="s">
        <v>276</v>
      </c>
      <c r="N2153" s="1" t="s">
        <v>37</v>
      </c>
      <c r="O2153" s="1" t="s">
        <v>43</v>
      </c>
      <c r="P2153" s="1" t="s">
        <v>43</v>
      </c>
      <c r="Q2153" s="1" t="s">
        <v>43</v>
      </c>
      <c r="R2153" s="3">
        <v>0</v>
      </c>
      <c r="S2153" s="1" t="s">
        <v>44</v>
      </c>
      <c r="T2153" s="1" t="s">
        <v>45</v>
      </c>
      <c r="U2153" s="1" t="s">
        <v>1973</v>
      </c>
      <c r="V2153" s="1" t="s">
        <v>46</v>
      </c>
      <c r="W2153" s="1" t="s">
        <v>81</v>
      </c>
      <c r="X2153" s="1" t="s">
        <v>1975</v>
      </c>
      <c r="Y2153" s="1" t="s">
        <v>245</v>
      </c>
      <c r="Z2153" s="1" t="s">
        <v>219</v>
      </c>
      <c r="AA2153" s="1" t="s">
        <v>51</v>
      </c>
      <c r="AB2153" s="1" t="s">
        <v>1975</v>
      </c>
      <c r="AC2153" s="1" t="s">
        <v>37</v>
      </c>
    </row>
    <row r="2154" spans="1:29" x14ac:dyDescent="0.25">
      <c r="A2154" s="1" t="s">
        <v>33</v>
      </c>
      <c r="B2154" s="1" t="s">
        <v>34</v>
      </c>
      <c r="C2154" s="2">
        <v>45900</v>
      </c>
      <c r="D2154" s="1" t="s">
        <v>238</v>
      </c>
      <c r="E2154" s="1" t="s">
        <v>239</v>
      </c>
      <c r="F2154" s="1" t="s">
        <v>37</v>
      </c>
      <c r="G2154" s="1" t="s">
        <v>1973</v>
      </c>
      <c r="H2154" s="1" t="s">
        <v>1974</v>
      </c>
      <c r="I2154" s="3">
        <v>106288</v>
      </c>
      <c r="J2154" s="3">
        <v>0</v>
      </c>
      <c r="K2154" s="1" t="s">
        <v>40</v>
      </c>
      <c r="L2154" s="1" t="s">
        <v>206</v>
      </c>
      <c r="M2154" s="1" t="s">
        <v>207</v>
      </c>
      <c r="N2154" s="1" t="s">
        <v>37</v>
      </c>
      <c r="O2154" s="1" t="s">
        <v>43</v>
      </c>
      <c r="P2154" s="1" t="s">
        <v>43</v>
      </c>
      <c r="Q2154" s="1" t="s">
        <v>43</v>
      </c>
      <c r="R2154" s="3">
        <v>0</v>
      </c>
      <c r="S2154" s="1" t="s">
        <v>44</v>
      </c>
      <c r="T2154" s="1" t="s">
        <v>45</v>
      </c>
      <c r="U2154" s="1" t="s">
        <v>1973</v>
      </c>
      <c r="V2154" s="1" t="s">
        <v>46</v>
      </c>
      <c r="W2154" s="1" t="s">
        <v>81</v>
      </c>
      <c r="X2154" s="1" t="s">
        <v>1975</v>
      </c>
      <c r="Y2154" s="1" t="s">
        <v>245</v>
      </c>
      <c r="Z2154" s="1" t="s">
        <v>219</v>
      </c>
      <c r="AA2154" s="1" t="s">
        <v>51</v>
      </c>
      <c r="AB2154" s="1" t="s">
        <v>1975</v>
      </c>
      <c r="AC2154" s="1" t="s">
        <v>37</v>
      </c>
    </row>
    <row r="2155" spans="1:29" x14ac:dyDescent="0.25">
      <c r="A2155" s="1" t="s">
        <v>33</v>
      </c>
      <c r="B2155" s="1" t="s">
        <v>34</v>
      </c>
      <c r="C2155" s="2">
        <v>45900</v>
      </c>
      <c r="D2155" s="1" t="s">
        <v>238</v>
      </c>
      <c r="E2155" s="1" t="s">
        <v>239</v>
      </c>
      <c r="F2155" s="1" t="s">
        <v>37</v>
      </c>
      <c r="G2155" s="1" t="s">
        <v>1973</v>
      </c>
      <c r="H2155" s="1" t="s">
        <v>1974</v>
      </c>
      <c r="I2155" s="3">
        <v>0</v>
      </c>
      <c r="J2155" s="3">
        <v>106288</v>
      </c>
      <c r="K2155" s="1" t="s">
        <v>40</v>
      </c>
      <c r="L2155" s="1" t="s">
        <v>137</v>
      </c>
      <c r="M2155" s="1" t="s">
        <v>138</v>
      </c>
      <c r="N2155" s="1" t="s">
        <v>37</v>
      </c>
      <c r="O2155" s="1" t="s">
        <v>43</v>
      </c>
      <c r="P2155" s="1" t="s">
        <v>43</v>
      </c>
      <c r="Q2155" s="1" t="s">
        <v>43</v>
      </c>
      <c r="R2155" s="3">
        <v>0</v>
      </c>
      <c r="S2155" s="1" t="s">
        <v>44</v>
      </c>
      <c r="T2155" s="1" t="s">
        <v>45</v>
      </c>
      <c r="U2155" s="1" t="s">
        <v>1973</v>
      </c>
      <c r="V2155" s="1" t="s">
        <v>46</v>
      </c>
      <c r="W2155" s="1" t="s">
        <v>81</v>
      </c>
      <c r="X2155" s="1" t="s">
        <v>1975</v>
      </c>
      <c r="Y2155" s="1" t="s">
        <v>245</v>
      </c>
      <c r="Z2155" s="1" t="s">
        <v>219</v>
      </c>
      <c r="AA2155" s="1" t="s">
        <v>51</v>
      </c>
      <c r="AB2155" s="1" t="s">
        <v>1975</v>
      </c>
      <c r="AC2155" s="1" t="s">
        <v>37</v>
      </c>
    </row>
    <row r="2156" spans="1:29" x14ac:dyDescent="0.25">
      <c r="A2156" s="1" t="s">
        <v>33</v>
      </c>
      <c r="B2156" s="1" t="s">
        <v>34</v>
      </c>
      <c r="C2156" s="2">
        <v>45900</v>
      </c>
      <c r="D2156" s="1" t="s">
        <v>238</v>
      </c>
      <c r="E2156" s="1" t="s">
        <v>239</v>
      </c>
      <c r="F2156" s="1" t="s">
        <v>37</v>
      </c>
      <c r="G2156" s="1" t="s">
        <v>1973</v>
      </c>
      <c r="H2156" s="1" t="s">
        <v>1974</v>
      </c>
      <c r="I2156" s="3">
        <v>797160</v>
      </c>
      <c r="J2156" s="3">
        <v>0</v>
      </c>
      <c r="K2156" s="1" t="s">
        <v>40</v>
      </c>
      <c r="L2156" s="1" t="s">
        <v>206</v>
      </c>
      <c r="M2156" s="1" t="s">
        <v>207</v>
      </c>
      <c r="N2156" s="1" t="s">
        <v>37</v>
      </c>
      <c r="O2156" s="1" t="s">
        <v>43</v>
      </c>
      <c r="P2156" s="1" t="s">
        <v>43</v>
      </c>
      <c r="Q2156" s="1" t="s">
        <v>43</v>
      </c>
      <c r="R2156" s="3">
        <v>0</v>
      </c>
      <c r="S2156" s="1" t="s">
        <v>44</v>
      </c>
      <c r="T2156" s="1" t="s">
        <v>45</v>
      </c>
      <c r="U2156" s="1" t="s">
        <v>1973</v>
      </c>
      <c r="V2156" s="1" t="s">
        <v>46</v>
      </c>
      <c r="W2156" s="1" t="s">
        <v>81</v>
      </c>
      <c r="X2156" s="1" t="s">
        <v>1975</v>
      </c>
      <c r="Y2156" s="1" t="s">
        <v>245</v>
      </c>
      <c r="Z2156" s="1" t="s">
        <v>219</v>
      </c>
      <c r="AA2156" s="1" t="s">
        <v>51</v>
      </c>
      <c r="AB2156" s="1" t="s">
        <v>1975</v>
      </c>
      <c r="AC2156" s="1" t="s">
        <v>37</v>
      </c>
    </row>
    <row r="2157" spans="1:29" x14ac:dyDescent="0.25">
      <c r="A2157" s="1" t="s">
        <v>33</v>
      </c>
      <c r="B2157" s="1" t="s">
        <v>34</v>
      </c>
      <c r="C2157" s="2">
        <v>45900</v>
      </c>
      <c r="D2157" s="1" t="s">
        <v>238</v>
      </c>
      <c r="E2157" s="1" t="s">
        <v>239</v>
      </c>
      <c r="F2157" s="1" t="s">
        <v>37</v>
      </c>
      <c r="G2157" s="1" t="s">
        <v>1973</v>
      </c>
      <c r="H2157" s="1" t="s">
        <v>1974</v>
      </c>
      <c r="I2157" s="3">
        <v>0</v>
      </c>
      <c r="J2157" s="3">
        <v>797160</v>
      </c>
      <c r="K2157" s="1" t="s">
        <v>40</v>
      </c>
      <c r="L2157" s="1" t="s">
        <v>137</v>
      </c>
      <c r="M2157" s="1" t="s">
        <v>138</v>
      </c>
      <c r="N2157" s="1" t="s">
        <v>37</v>
      </c>
      <c r="O2157" s="1" t="s">
        <v>43</v>
      </c>
      <c r="P2157" s="1" t="s">
        <v>43</v>
      </c>
      <c r="Q2157" s="1" t="s">
        <v>43</v>
      </c>
      <c r="R2157" s="3">
        <v>0</v>
      </c>
      <c r="S2157" s="1" t="s">
        <v>44</v>
      </c>
      <c r="T2157" s="1" t="s">
        <v>45</v>
      </c>
      <c r="U2157" s="1" t="s">
        <v>1973</v>
      </c>
      <c r="V2157" s="1" t="s">
        <v>46</v>
      </c>
      <c r="W2157" s="1" t="s">
        <v>81</v>
      </c>
      <c r="X2157" s="1" t="s">
        <v>1975</v>
      </c>
      <c r="Y2157" s="1" t="s">
        <v>245</v>
      </c>
      <c r="Z2157" s="1" t="s">
        <v>219</v>
      </c>
      <c r="AA2157" s="1" t="s">
        <v>51</v>
      </c>
      <c r="AB2157" s="1" t="s">
        <v>1975</v>
      </c>
      <c r="AC2157" s="1" t="s">
        <v>37</v>
      </c>
    </row>
    <row r="2158" spans="1:29" x14ac:dyDescent="0.25">
      <c r="A2158" s="1" t="s">
        <v>33</v>
      </c>
      <c r="B2158" s="1" t="s">
        <v>34</v>
      </c>
      <c r="C2158" s="2">
        <v>45900</v>
      </c>
      <c r="D2158" s="1" t="s">
        <v>238</v>
      </c>
      <c r="E2158" s="1" t="s">
        <v>239</v>
      </c>
      <c r="F2158" s="1" t="s">
        <v>37</v>
      </c>
      <c r="G2158" s="1" t="s">
        <v>1973</v>
      </c>
      <c r="H2158" s="1" t="s">
        <v>1974</v>
      </c>
      <c r="I2158" s="3">
        <v>265720</v>
      </c>
      <c r="J2158" s="3">
        <v>0</v>
      </c>
      <c r="K2158" s="1" t="s">
        <v>40</v>
      </c>
      <c r="L2158" s="1" t="s">
        <v>206</v>
      </c>
      <c r="M2158" s="1" t="s">
        <v>207</v>
      </c>
      <c r="N2158" s="1" t="s">
        <v>37</v>
      </c>
      <c r="O2158" s="1" t="s">
        <v>43</v>
      </c>
      <c r="P2158" s="1" t="s">
        <v>43</v>
      </c>
      <c r="Q2158" s="1" t="s">
        <v>43</v>
      </c>
      <c r="R2158" s="3">
        <v>0</v>
      </c>
      <c r="S2158" s="1" t="s">
        <v>44</v>
      </c>
      <c r="T2158" s="1" t="s">
        <v>45</v>
      </c>
      <c r="U2158" s="1" t="s">
        <v>1973</v>
      </c>
      <c r="V2158" s="1" t="s">
        <v>46</v>
      </c>
      <c r="W2158" s="1" t="s">
        <v>81</v>
      </c>
      <c r="X2158" s="1" t="s">
        <v>1975</v>
      </c>
      <c r="Y2158" s="1" t="s">
        <v>245</v>
      </c>
      <c r="Z2158" s="1" t="s">
        <v>219</v>
      </c>
      <c r="AA2158" s="1" t="s">
        <v>51</v>
      </c>
      <c r="AB2158" s="1" t="s">
        <v>1975</v>
      </c>
      <c r="AC2158" s="1" t="s">
        <v>37</v>
      </c>
    </row>
    <row r="2159" spans="1:29" x14ac:dyDescent="0.25">
      <c r="A2159" s="1" t="s">
        <v>33</v>
      </c>
      <c r="B2159" s="1" t="s">
        <v>34</v>
      </c>
      <c r="C2159" s="2">
        <v>45900</v>
      </c>
      <c r="D2159" s="1" t="s">
        <v>238</v>
      </c>
      <c r="E2159" s="1" t="s">
        <v>239</v>
      </c>
      <c r="F2159" s="1" t="s">
        <v>37</v>
      </c>
      <c r="G2159" s="1" t="s">
        <v>1973</v>
      </c>
      <c r="H2159" s="1" t="s">
        <v>1974</v>
      </c>
      <c r="I2159" s="3">
        <v>0</v>
      </c>
      <c r="J2159" s="3">
        <v>265720</v>
      </c>
      <c r="K2159" s="1" t="s">
        <v>40</v>
      </c>
      <c r="L2159" s="1" t="s">
        <v>137</v>
      </c>
      <c r="M2159" s="1" t="s">
        <v>138</v>
      </c>
      <c r="N2159" s="1" t="s">
        <v>37</v>
      </c>
      <c r="O2159" s="1" t="s">
        <v>43</v>
      </c>
      <c r="P2159" s="1" t="s">
        <v>43</v>
      </c>
      <c r="Q2159" s="1" t="s">
        <v>43</v>
      </c>
      <c r="R2159" s="3">
        <v>0</v>
      </c>
      <c r="S2159" s="1" t="s">
        <v>44</v>
      </c>
      <c r="T2159" s="1" t="s">
        <v>45</v>
      </c>
      <c r="U2159" s="1" t="s">
        <v>1973</v>
      </c>
      <c r="V2159" s="1" t="s">
        <v>46</v>
      </c>
      <c r="W2159" s="1" t="s">
        <v>81</v>
      </c>
      <c r="X2159" s="1" t="s">
        <v>1975</v>
      </c>
      <c r="Y2159" s="1" t="s">
        <v>245</v>
      </c>
      <c r="Z2159" s="1" t="s">
        <v>219</v>
      </c>
      <c r="AA2159" s="1" t="s">
        <v>51</v>
      </c>
      <c r="AB2159" s="1" t="s">
        <v>1975</v>
      </c>
      <c r="AC2159" s="1" t="s">
        <v>37</v>
      </c>
    </row>
    <row r="2160" spans="1:29" x14ac:dyDescent="0.25">
      <c r="A2160" s="1" t="s">
        <v>33</v>
      </c>
      <c r="B2160" s="1" t="s">
        <v>34</v>
      </c>
      <c r="C2160" s="2">
        <v>45900</v>
      </c>
      <c r="D2160" s="1" t="s">
        <v>238</v>
      </c>
      <c r="E2160" s="1" t="s">
        <v>239</v>
      </c>
      <c r="F2160" s="1" t="s">
        <v>37</v>
      </c>
      <c r="G2160" s="1" t="s">
        <v>1973</v>
      </c>
      <c r="H2160" s="1" t="s">
        <v>1974</v>
      </c>
      <c r="I2160" s="3">
        <v>1222312</v>
      </c>
      <c r="J2160" s="3">
        <v>0</v>
      </c>
      <c r="K2160" s="1" t="s">
        <v>40</v>
      </c>
      <c r="L2160" s="1" t="s">
        <v>206</v>
      </c>
      <c r="M2160" s="1" t="s">
        <v>207</v>
      </c>
      <c r="N2160" s="1" t="s">
        <v>37</v>
      </c>
      <c r="O2160" s="1" t="s">
        <v>43</v>
      </c>
      <c r="P2160" s="1" t="s">
        <v>43</v>
      </c>
      <c r="Q2160" s="1" t="s">
        <v>43</v>
      </c>
      <c r="R2160" s="3">
        <v>0</v>
      </c>
      <c r="S2160" s="1" t="s">
        <v>44</v>
      </c>
      <c r="T2160" s="1" t="s">
        <v>45</v>
      </c>
      <c r="U2160" s="1" t="s">
        <v>1973</v>
      </c>
      <c r="V2160" s="1" t="s">
        <v>46</v>
      </c>
      <c r="W2160" s="1" t="s">
        <v>81</v>
      </c>
      <c r="X2160" s="1" t="s">
        <v>1975</v>
      </c>
      <c r="Y2160" s="1" t="s">
        <v>245</v>
      </c>
      <c r="Z2160" s="1" t="s">
        <v>219</v>
      </c>
      <c r="AA2160" s="1" t="s">
        <v>51</v>
      </c>
      <c r="AB2160" s="1" t="s">
        <v>1975</v>
      </c>
      <c r="AC2160" s="1" t="s">
        <v>37</v>
      </c>
    </row>
    <row r="2161" spans="1:29" x14ac:dyDescent="0.25">
      <c r="A2161" s="1" t="s">
        <v>33</v>
      </c>
      <c r="B2161" s="1" t="s">
        <v>34</v>
      </c>
      <c r="C2161" s="2">
        <v>45900</v>
      </c>
      <c r="D2161" s="1" t="s">
        <v>238</v>
      </c>
      <c r="E2161" s="1" t="s">
        <v>239</v>
      </c>
      <c r="F2161" s="1" t="s">
        <v>37</v>
      </c>
      <c r="G2161" s="1" t="s">
        <v>1973</v>
      </c>
      <c r="H2161" s="1" t="s">
        <v>1974</v>
      </c>
      <c r="I2161" s="3">
        <v>0</v>
      </c>
      <c r="J2161" s="3">
        <v>1222312</v>
      </c>
      <c r="K2161" s="1" t="s">
        <v>40</v>
      </c>
      <c r="L2161" s="1" t="s">
        <v>137</v>
      </c>
      <c r="M2161" s="1" t="s">
        <v>138</v>
      </c>
      <c r="N2161" s="1" t="s">
        <v>37</v>
      </c>
      <c r="O2161" s="1" t="s">
        <v>43</v>
      </c>
      <c r="P2161" s="1" t="s">
        <v>43</v>
      </c>
      <c r="Q2161" s="1" t="s">
        <v>43</v>
      </c>
      <c r="R2161" s="3">
        <v>0</v>
      </c>
      <c r="S2161" s="1" t="s">
        <v>44</v>
      </c>
      <c r="T2161" s="1" t="s">
        <v>45</v>
      </c>
      <c r="U2161" s="1" t="s">
        <v>1973</v>
      </c>
      <c r="V2161" s="1" t="s">
        <v>46</v>
      </c>
      <c r="W2161" s="1" t="s">
        <v>81</v>
      </c>
      <c r="X2161" s="1" t="s">
        <v>1975</v>
      </c>
      <c r="Y2161" s="1" t="s">
        <v>245</v>
      </c>
      <c r="Z2161" s="1" t="s">
        <v>219</v>
      </c>
      <c r="AA2161" s="1" t="s">
        <v>51</v>
      </c>
      <c r="AB2161" s="1" t="s">
        <v>1975</v>
      </c>
      <c r="AC2161" s="1" t="s">
        <v>37</v>
      </c>
    </row>
    <row r="2162" spans="1:29" x14ac:dyDescent="0.25">
      <c r="A2162" s="1" t="s">
        <v>33</v>
      </c>
      <c r="B2162" s="1" t="s">
        <v>34</v>
      </c>
      <c r="C2162" s="2">
        <v>45900</v>
      </c>
      <c r="D2162" s="1" t="s">
        <v>238</v>
      </c>
      <c r="E2162" s="1" t="s">
        <v>239</v>
      </c>
      <c r="F2162" s="1" t="s">
        <v>37</v>
      </c>
      <c r="G2162" s="1" t="s">
        <v>1973</v>
      </c>
      <c r="H2162" s="1" t="s">
        <v>1974</v>
      </c>
      <c r="I2162" s="3">
        <v>859092</v>
      </c>
      <c r="J2162" s="3">
        <v>0</v>
      </c>
      <c r="K2162" s="1" t="s">
        <v>40</v>
      </c>
      <c r="L2162" s="1" t="s">
        <v>206</v>
      </c>
      <c r="M2162" s="1" t="s">
        <v>207</v>
      </c>
      <c r="N2162" s="1" t="s">
        <v>37</v>
      </c>
      <c r="O2162" s="1" t="s">
        <v>43</v>
      </c>
      <c r="P2162" s="1" t="s">
        <v>43</v>
      </c>
      <c r="Q2162" s="1" t="s">
        <v>43</v>
      </c>
      <c r="R2162" s="3">
        <v>0</v>
      </c>
      <c r="S2162" s="1" t="s">
        <v>44</v>
      </c>
      <c r="T2162" s="1" t="s">
        <v>45</v>
      </c>
      <c r="U2162" s="1" t="s">
        <v>1973</v>
      </c>
      <c r="V2162" s="1" t="s">
        <v>46</v>
      </c>
      <c r="W2162" s="1" t="s">
        <v>81</v>
      </c>
      <c r="X2162" s="1" t="s">
        <v>1975</v>
      </c>
      <c r="Y2162" s="1" t="s">
        <v>245</v>
      </c>
      <c r="Z2162" s="1" t="s">
        <v>219</v>
      </c>
      <c r="AA2162" s="1" t="s">
        <v>51</v>
      </c>
      <c r="AB2162" s="1" t="s">
        <v>1975</v>
      </c>
      <c r="AC2162" s="1" t="s">
        <v>37</v>
      </c>
    </row>
    <row r="2163" spans="1:29" x14ac:dyDescent="0.25">
      <c r="A2163" s="1" t="s">
        <v>33</v>
      </c>
      <c r="B2163" s="1" t="s">
        <v>34</v>
      </c>
      <c r="C2163" s="2">
        <v>45900</v>
      </c>
      <c r="D2163" s="1" t="s">
        <v>238</v>
      </c>
      <c r="E2163" s="1" t="s">
        <v>239</v>
      </c>
      <c r="F2163" s="1" t="s">
        <v>37</v>
      </c>
      <c r="G2163" s="1" t="s">
        <v>1973</v>
      </c>
      <c r="H2163" s="1" t="s">
        <v>1974</v>
      </c>
      <c r="I2163" s="3">
        <v>0</v>
      </c>
      <c r="J2163" s="3">
        <v>859092</v>
      </c>
      <c r="K2163" s="1" t="s">
        <v>40</v>
      </c>
      <c r="L2163" s="1" t="s">
        <v>160</v>
      </c>
      <c r="M2163" s="1" t="s">
        <v>161</v>
      </c>
      <c r="N2163" s="1" t="s">
        <v>37</v>
      </c>
      <c r="O2163" s="1" t="s">
        <v>43</v>
      </c>
      <c r="P2163" s="1" t="s">
        <v>43</v>
      </c>
      <c r="Q2163" s="1" t="s">
        <v>43</v>
      </c>
      <c r="R2163" s="3">
        <v>0</v>
      </c>
      <c r="S2163" s="1" t="s">
        <v>44</v>
      </c>
      <c r="T2163" s="1" t="s">
        <v>45</v>
      </c>
      <c r="U2163" s="1" t="s">
        <v>1973</v>
      </c>
      <c r="V2163" s="1" t="s">
        <v>46</v>
      </c>
      <c r="W2163" s="1" t="s">
        <v>81</v>
      </c>
      <c r="X2163" s="1" t="s">
        <v>1975</v>
      </c>
      <c r="Y2163" s="1" t="s">
        <v>245</v>
      </c>
      <c r="Z2163" s="1" t="s">
        <v>219</v>
      </c>
      <c r="AA2163" s="1" t="s">
        <v>51</v>
      </c>
      <c r="AB2163" s="1" t="s">
        <v>1975</v>
      </c>
      <c r="AC2163" s="1" t="s">
        <v>37</v>
      </c>
    </row>
    <row r="2164" spans="1:29" x14ac:dyDescent="0.25">
      <c r="A2164" s="1" t="s">
        <v>33</v>
      </c>
      <c r="B2164" s="1" t="s">
        <v>34</v>
      </c>
      <c r="C2164" s="2">
        <v>45900</v>
      </c>
      <c r="D2164" s="1" t="s">
        <v>238</v>
      </c>
      <c r="E2164" s="1" t="s">
        <v>239</v>
      </c>
      <c r="F2164" s="1" t="s">
        <v>37</v>
      </c>
      <c r="G2164" s="1" t="s">
        <v>1973</v>
      </c>
      <c r="H2164" s="1" t="s">
        <v>1974</v>
      </c>
      <c r="I2164" s="3">
        <v>531176</v>
      </c>
      <c r="J2164" s="3">
        <v>0</v>
      </c>
      <c r="K2164" s="1" t="s">
        <v>40</v>
      </c>
      <c r="L2164" s="1" t="s">
        <v>67</v>
      </c>
      <c r="M2164" s="1" t="s">
        <v>68</v>
      </c>
      <c r="N2164" s="1" t="s">
        <v>37</v>
      </c>
      <c r="O2164" s="1" t="s">
        <v>43</v>
      </c>
      <c r="P2164" s="1" t="s">
        <v>43</v>
      </c>
      <c r="Q2164" s="1" t="s">
        <v>43</v>
      </c>
      <c r="R2164" s="3">
        <v>0</v>
      </c>
      <c r="S2164" s="1" t="s">
        <v>44</v>
      </c>
      <c r="T2164" s="1" t="s">
        <v>45</v>
      </c>
      <c r="U2164" s="1" t="s">
        <v>1973</v>
      </c>
      <c r="V2164" s="1" t="s">
        <v>46</v>
      </c>
      <c r="W2164" s="1" t="s">
        <v>81</v>
      </c>
      <c r="X2164" s="1" t="s">
        <v>1975</v>
      </c>
      <c r="Y2164" s="1" t="s">
        <v>245</v>
      </c>
      <c r="Z2164" s="1" t="s">
        <v>219</v>
      </c>
      <c r="AA2164" s="1" t="s">
        <v>51</v>
      </c>
      <c r="AB2164" s="1" t="s">
        <v>1975</v>
      </c>
      <c r="AC2164" s="1" t="s">
        <v>37</v>
      </c>
    </row>
    <row r="2165" spans="1:29" x14ac:dyDescent="0.25">
      <c r="A2165" s="1" t="s">
        <v>33</v>
      </c>
      <c r="B2165" s="1" t="s">
        <v>34</v>
      </c>
      <c r="C2165" s="2">
        <v>45900</v>
      </c>
      <c r="D2165" s="1" t="s">
        <v>238</v>
      </c>
      <c r="E2165" s="1" t="s">
        <v>239</v>
      </c>
      <c r="F2165" s="1" t="s">
        <v>37</v>
      </c>
      <c r="G2165" s="1" t="s">
        <v>1973</v>
      </c>
      <c r="H2165" s="1" t="s">
        <v>1974</v>
      </c>
      <c r="I2165" s="3">
        <v>0</v>
      </c>
      <c r="J2165" s="3">
        <v>531176</v>
      </c>
      <c r="K2165" s="1" t="s">
        <v>40</v>
      </c>
      <c r="L2165" s="1" t="s">
        <v>115</v>
      </c>
      <c r="M2165" s="1" t="s">
        <v>116</v>
      </c>
      <c r="N2165" s="1" t="s">
        <v>37</v>
      </c>
      <c r="O2165" s="1" t="s">
        <v>43</v>
      </c>
      <c r="P2165" s="1" t="s">
        <v>43</v>
      </c>
      <c r="Q2165" s="1" t="s">
        <v>43</v>
      </c>
      <c r="R2165" s="3">
        <v>0</v>
      </c>
      <c r="S2165" s="1" t="s">
        <v>44</v>
      </c>
      <c r="T2165" s="1" t="s">
        <v>45</v>
      </c>
      <c r="U2165" s="1" t="s">
        <v>1973</v>
      </c>
      <c r="V2165" s="1" t="s">
        <v>46</v>
      </c>
      <c r="W2165" s="1" t="s">
        <v>81</v>
      </c>
      <c r="X2165" s="1" t="s">
        <v>1975</v>
      </c>
      <c r="Y2165" s="1" t="s">
        <v>245</v>
      </c>
      <c r="Z2165" s="1" t="s">
        <v>219</v>
      </c>
      <c r="AA2165" s="1" t="s">
        <v>51</v>
      </c>
      <c r="AB2165" s="1" t="s">
        <v>1975</v>
      </c>
      <c r="AC2165" s="1" t="s">
        <v>37</v>
      </c>
    </row>
    <row r="2166" spans="1:29" x14ac:dyDescent="0.25">
      <c r="A2166" s="1" t="s">
        <v>33</v>
      </c>
      <c r="B2166" s="1" t="s">
        <v>34</v>
      </c>
      <c r="C2166" s="2">
        <v>45900</v>
      </c>
      <c r="D2166" s="1" t="s">
        <v>238</v>
      </c>
      <c r="E2166" s="1" t="s">
        <v>239</v>
      </c>
      <c r="F2166" s="1" t="s">
        <v>37</v>
      </c>
      <c r="G2166" s="1" t="s">
        <v>1973</v>
      </c>
      <c r="H2166" s="1" t="s">
        <v>1976</v>
      </c>
      <c r="I2166" s="3">
        <v>48542</v>
      </c>
      <c r="J2166" s="3">
        <v>0</v>
      </c>
      <c r="K2166" s="1" t="s">
        <v>40</v>
      </c>
      <c r="L2166" s="1" t="s">
        <v>444</v>
      </c>
      <c r="M2166" s="1" t="s">
        <v>445</v>
      </c>
      <c r="N2166" s="1" t="s">
        <v>37</v>
      </c>
      <c r="O2166" s="1" t="s">
        <v>43</v>
      </c>
      <c r="P2166" s="1" t="s">
        <v>43</v>
      </c>
      <c r="Q2166" s="1" t="s">
        <v>43</v>
      </c>
      <c r="R2166" s="3">
        <v>0</v>
      </c>
      <c r="S2166" s="1" t="s">
        <v>44</v>
      </c>
      <c r="T2166" s="1" t="s">
        <v>45</v>
      </c>
      <c r="U2166" s="1" t="s">
        <v>1973</v>
      </c>
      <c r="V2166" s="1" t="s">
        <v>46</v>
      </c>
      <c r="W2166" s="1" t="s">
        <v>81</v>
      </c>
      <c r="X2166" s="1" t="s">
        <v>1975</v>
      </c>
      <c r="Y2166" s="1" t="s">
        <v>245</v>
      </c>
      <c r="Z2166" s="1" t="s">
        <v>219</v>
      </c>
      <c r="AA2166" s="1" t="s">
        <v>51</v>
      </c>
      <c r="AB2166" s="1" t="s">
        <v>1975</v>
      </c>
      <c r="AC2166" s="1" t="s">
        <v>37</v>
      </c>
    </row>
    <row r="2167" spans="1:29" x14ac:dyDescent="0.25">
      <c r="A2167" s="1" t="s">
        <v>33</v>
      </c>
      <c r="B2167" s="1" t="s">
        <v>34</v>
      </c>
      <c r="C2167" s="2">
        <v>45900</v>
      </c>
      <c r="D2167" s="1" t="s">
        <v>238</v>
      </c>
      <c r="E2167" s="1" t="s">
        <v>239</v>
      </c>
      <c r="F2167" s="1" t="s">
        <v>37</v>
      </c>
      <c r="G2167" s="1" t="s">
        <v>1973</v>
      </c>
      <c r="H2167" s="1" t="s">
        <v>1976</v>
      </c>
      <c r="I2167" s="3">
        <v>0</v>
      </c>
      <c r="J2167" s="3">
        <v>48542</v>
      </c>
      <c r="K2167" s="1" t="s">
        <v>40</v>
      </c>
      <c r="L2167" s="1" t="s">
        <v>148</v>
      </c>
      <c r="M2167" s="1" t="s">
        <v>149</v>
      </c>
      <c r="N2167" s="1" t="s">
        <v>37</v>
      </c>
      <c r="O2167" s="1" t="s">
        <v>43</v>
      </c>
      <c r="P2167" s="1" t="s">
        <v>43</v>
      </c>
      <c r="Q2167" s="1" t="s">
        <v>43</v>
      </c>
      <c r="R2167" s="3">
        <v>0</v>
      </c>
      <c r="S2167" s="1" t="s">
        <v>44</v>
      </c>
      <c r="T2167" s="1" t="s">
        <v>45</v>
      </c>
      <c r="U2167" s="1" t="s">
        <v>1973</v>
      </c>
      <c r="V2167" s="1" t="s">
        <v>46</v>
      </c>
      <c r="W2167" s="1" t="s">
        <v>81</v>
      </c>
      <c r="X2167" s="1" t="s">
        <v>1975</v>
      </c>
      <c r="Y2167" s="1" t="s">
        <v>245</v>
      </c>
      <c r="Z2167" s="1" t="s">
        <v>219</v>
      </c>
      <c r="AA2167" s="1" t="s">
        <v>51</v>
      </c>
      <c r="AB2167" s="1" t="s">
        <v>1975</v>
      </c>
      <c r="AC2167" s="1" t="s">
        <v>37</v>
      </c>
    </row>
    <row r="2168" spans="1:29" x14ac:dyDescent="0.25">
      <c r="A2168" s="1" t="s">
        <v>33</v>
      </c>
      <c r="B2168" s="1" t="s">
        <v>34</v>
      </c>
      <c r="C2168" s="2">
        <v>45900</v>
      </c>
      <c r="D2168" s="1" t="s">
        <v>238</v>
      </c>
      <c r="E2168" s="1" t="s">
        <v>239</v>
      </c>
      <c r="F2168" s="1" t="s">
        <v>37</v>
      </c>
      <c r="G2168" s="1" t="s">
        <v>1973</v>
      </c>
      <c r="H2168" s="1" t="s">
        <v>1976</v>
      </c>
      <c r="I2168" s="3">
        <v>1183341</v>
      </c>
      <c r="J2168" s="3">
        <v>0</v>
      </c>
      <c r="K2168" s="1" t="s">
        <v>40</v>
      </c>
      <c r="L2168" s="1" t="s">
        <v>54</v>
      </c>
      <c r="M2168" s="1" t="s">
        <v>55</v>
      </c>
      <c r="N2168" s="1" t="s">
        <v>37</v>
      </c>
      <c r="O2168" s="1" t="s">
        <v>43</v>
      </c>
      <c r="P2168" s="1" t="s">
        <v>43</v>
      </c>
      <c r="Q2168" s="1" t="s">
        <v>43</v>
      </c>
      <c r="R2168" s="3">
        <v>0</v>
      </c>
      <c r="S2168" s="1" t="s">
        <v>44</v>
      </c>
      <c r="T2168" s="1" t="s">
        <v>45</v>
      </c>
      <c r="U2168" s="1" t="s">
        <v>1973</v>
      </c>
      <c r="V2168" s="1" t="s">
        <v>46</v>
      </c>
      <c r="W2168" s="1" t="s">
        <v>81</v>
      </c>
      <c r="X2168" s="1" t="s">
        <v>1975</v>
      </c>
      <c r="Y2168" s="1" t="s">
        <v>245</v>
      </c>
      <c r="Z2168" s="1" t="s">
        <v>219</v>
      </c>
      <c r="AA2168" s="1" t="s">
        <v>51</v>
      </c>
      <c r="AB2168" s="1" t="s">
        <v>1975</v>
      </c>
      <c r="AC2168" s="1" t="s">
        <v>37</v>
      </c>
    </row>
    <row r="2169" spans="1:29" x14ac:dyDescent="0.25">
      <c r="A2169" s="1" t="s">
        <v>33</v>
      </c>
      <c r="B2169" s="1" t="s">
        <v>34</v>
      </c>
      <c r="C2169" s="2">
        <v>45900</v>
      </c>
      <c r="D2169" s="1" t="s">
        <v>238</v>
      </c>
      <c r="E2169" s="1" t="s">
        <v>239</v>
      </c>
      <c r="F2169" s="1" t="s">
        <v>37</v>
      </c>
      <c r="G2169" s="1" t="s">
        <v>1973</v>
      </c>
      <c r="H2169" s="1" t="s">
        <v>1976</v>
      </c>
      <c r="I2169" s="3">
        <v>0</v>
      </c>
      <c r="J2169" s="3">
        <v>1183341</v>
      </c>
      <c r="K2169" s="1" t="s">
        <v>40</v>
      </c>
      <c r="L2169" s="1" t="s">
        <v>135</v>
      </c>
      <c r="M2169" s="1" t="s">
        <v>136</v>
      </c>
      <c r="N2169" s="1" t="s">
        <v>37</v>
      </c>
      <c r="O2169" s="1" t="s">
        <v>43</v>
      </c>
      <c r="P2169" s="1" t="s">
        <v>43</v>
      </c>
      <c r="Q2169" s="1" t="s">
        <v>43</v>
      </c>
      <c r="R2169" s="3">
        <v>0</v>
      </c>
      <c r="S2169" s="1" t="s">
        <v>44</v>
      </c>
      <c r="T2169" s="1" t="s">
        <v>45</v>
      </c>
      <c r="U2169" s="1" t="s">
        <v>1973</v>
      </c>
      <c r="V2169" s="1" t="s">
        <v>46</v>
      </c>
      <c r="W2169" s="1" t="s">
        <v>81</v>
      </c>
      <c r="X2169" s="1" t="s">
        <v>1975</v>
      </c>
      <c r="Y2169" s="1" t="s">
        <v>245</v>
      </c>
      <c r="Z2169" s="1" t="s">
        <v>219</v>
      </c>
      <c r="AA2169" s="1" t="s">
        <v>51</v>
      </c>
      <c r="AB2169" s="1" t="s">
        <v>1975</v>
      </c>
      <c r="AC2169" s="1" t="s">
        <v>37</v>
      </c>
    </row>
    <row r="2170" spans="1:29" x14ac:dyDescent="0.25">
      <c r="A2170" s="1" t="s">
        <v>33</v>
      </c>
      <c r="B2170" s="1" t="s">
        <v>34</v>
      </c>
      <c r="C2170" s="2">
        <v>45900</v>
      </c>
      <c r="D2170" s="1" t="s">
        <v>238</v>
      </c>
      <c r="E2170" s="1" t="s">
        <v>239</v>
      </c>
      <c r="F2170" s="1" t="s">
        <v>37</v>
      </c>
      <c r="G2170" s="1" t="s">
        <v>1973</v>
      </c>
      <c r="H2170" s="1" t="s">
        <v>1976</v>
      </c>
      <c r="I2170" s="3">
        <v>1050747</v>
      </c>
      <c r="J2170" s="3">
        <v>0</v>
      </c>
      <c r="K2170" s="1" t="s">
        <v>40</v>
      </c>
      <c r="L2170" s="1" t="s">
        <v>54</v>
      </c>
      <c r="M2170" s="1" t="s">
        <v>55</v>
      </c>
      <c r="N2170" s="1" t="s">
        <v>37</v>
      </c>
      <c r="O2170" s="1" t="s">
        <v>43</v>
      </c>
      <c r="P2170" s="1" t="s">
        <v>43</v>
      </c>
      <c r="Q2170" s="1" t="s">
        <v>43</v>
      </c>
      <c r="R2170" s="3">
        <v>0</v>
      </c>
      <c r="S2170" s="1" t="s">
        <v>44</v>
      </c>
      <c r="T2170" s="1" t="s">
        <v>45</v>
      </c>
      <c r="U2170" s="1" t="s">
        <v>1973</v>
      </c>
      <c r="V2170" s="1" t="s">
        <v>46</v>
      </c>
      <c r="W2170" s="1" t="s">
        <v>81</v>
      </c>
      <c r="X2170" s="1" t="s">
        <v>1975</v>
      </c>
      <c r="Y2170" s="1" t="s">
        <v>245</v>
      </c>
      <c r="Z2170" s="1" t="s">
        <v>219</v>
      </c>
      <c r="AA2170" s="1" t="s">
        <v>51</v>
      </c>
      <c r="AB2170" s="1" t="s">
        <v>1975</v>
      </c>
      <c r="AC2170" s="1" t="s">
        <v>37</v>
      </c>
    </row>
    <row r="2171" spans="1:29" x14ac:dyDescent="0.25">
      <c r="A2171" s="1" t="s">
        <v>33</v>
      </c>
      <c r="B2171" s="1" t="s">
        <v>34</v>
      </c>
      <c r="C2171" s="2">
        <v>45900</v>
      </c>
      <c r="D2171" s="1" t="s">
        <v>238</v>
      </c>
      <c r="E2171" s="1" t="s">
        <v>239</v>
      </c>
      <c r="F2171" s="1" t="s">
        <v>37</v>
      </c>
      <c r="G2171" s="1" t="s">
        <v>1973</v>
      </c>
      <c r="H2171" s="1" t="s">
        <v>1976</v>
      </c>
      <c r="I2171" s="3">
        <v>0</v>
      </c>
      <c r="J2171" s="3">
        <v>1050747</v>
      </c>
      <c r="K2171" s="1" t="s">
        <v>40</v>
      </c>
      <c r="L2171" s="1" t="s">
        <v>121</v>
      </c>
      <c r="M2171" s="1" t="s">
        <v>122</v>
      </c>
      <c r="N2171" s="1" t="s">
        <v>37</v>
      </c>
      <c r="O2171" s="1" t="s">
        <v>43</v>
      </c>
      <c r="P2171" s="1" t="s">
        <v>43</v>
      </c>
      <c r="Q2171" s="1" t="s">
        <v>43</v>
      </c>
      <c r="R2171" s="3">
        <v>0</v>
      </c>
      <c r="S2171" s="1" t="s">
        <v>44</v>
      </c>
      <c r="T2171" s="1" t="s">
        <v>45</v>
      </c>
      <c r="U2171" s="1" t="s">
        <v>1973</v>
      </c>
      <c r="V2171" s="1" t="s">
        <v>46</v>
      </c>
      <c r="W2171" s="1" t="s">
        <v>81</v>
      </c>
      <c r="X2171" s="1" t="s">
        <v>1975</v>
      </c>
      <c r="Y2171" s="1" t="s">
        <v>245</v>
      </c>
      <c r="Z2171" s="1" t="s">
        <v>219</v>
      </c>
      <c r="AA2171" s="1" t="s">
        <v>51</v>
      </c>
      <c r="AB2171" s="1" t="s">
        <v>1975</v>
      </c>
      <c r="AC2171" s="1" t="s">
        <v>37</v>
      </c>
    </row>
    <row r="2172" spans="1:29" x14ac:dyDescent="0.25">
      <c r="A2172" s="1" t="s">
        <v>33</v>
      </c>
      <c r="B2172" s="1" t="s">
        <v>34</v>
      </c>
      <c r="C2172" s="2">
        <v>45900</v>
      </c>
      <c r="D2172" s="1" t="s">
        <v>238</v>
      </c>
      <c r="E2172" s="1" t="s">
        <v>239</v>
      </c>
      <c r="F2172" s="1" t="s">
        <v>37</v>
      </c>
      <c r="G2172" s="1" t="s">
        <v>1973</v>
      </c>
      <c r="H2172" s="1" t="s">
        <v>1976</v>
      </c>
      <c r="I2172" s="3">
        <v>1237336</v>
      </c>
      <c r="J2172" s="3">
        <v>0</v>
      </c>
      <c r="K2172" s="1" t="s">
        <v>40</v>
      </c>
      <c r="L2172" s="1" t="s">
        <v>54</v>
      </c>
      <c r="M2172" s="1" t="s">
        <v>55</v>
      </c>
      <c r="N2172" s="1" t="s">
        <v>37</v>
      </c>
      <c r="O2172" s="1" t="s">
        <v>43</v>
      </c>
      <c r="P2172" s="1" t="s">
        <v>43</v>
      </c>
      <c r="Q2172" s="1" t="s">
        <v>43</v>
      </c>
      <c r="R2172" s="3">
        <v>0</v>
      </c>
      <c r="S2172" s="1" t="s">
        <v>44</v>
      </c>
      <c r="T2172" s="1" t="s">
        <v>45</v>
      </c>
      <c r="U2172" s="1" t="s">
        <v>1973</v>
      </c>
      <c r="V2172" s="1" t="s">
        <v>46</v>
      </c>
      <c r="W2172" s="1" t="s">
        <v>81</v>
      </c>
      <c r="X2172" s="1" t="s">
        <v>1975</v>
      </c>
      <c r="Y2172" s="1" t="s">
        <v>245</v>
      </c>
      <c r="Z2172" s="1" t="s">
        <v>219</v>
      </c>
      <c r="AA2172" s="1" t="s">
        <v>51</v>
      </c>
      <c r="AB2172" s="1" t="s">
        <v>1975</v>
      </c>
      <c r="AC2172" s="1" t="s">
        <v>37</v>
      </c>
    </row>
    <row r="2173" spans="1:29" x14ac:dyDescent="0.25">
      <c r="A2173" s="1" t="s">
        <v>33</v>
      </c>
      <c r="B2173" s="1" t="s">
        <v>34</v>
      </c>
      <c r="C2173" s="2">
        <v>45900</v>
      </c>
      <c r="D2173" s="1" t="s">
        <v>238</v>
      </c>
      <c r="E2173" s="1" t="s">
        <v>239</v>
      </c>
      <c r="F2173" s="1" t="s">
        <v>37</v>
      </c>
      <c r="G2173" s="1" t="s">
        <v>1973</v>
      </c>
      <c r="H2173" s="1" t="s">
        <v>1976</v>
      </c>
      <c r="I2173" s="3">
        <v>0</v>
      </c>
      <c r="J2173" s="3">
        <v>1237336</v>
      </c>
      <c r="K2173" s="1" t="s">
        <v>40</v>
      </c>
      <c r="L2173" s="1" t="s">
        <v>704</v>
      </c>
      <c r="M2173" s="1" t="s">
        <v>705</v>
      </c>
      <c r="N2173" s="1" t="s">
        <v>37</v>
      </c>
      <c r="O2173" s="1" t="s">
        <v>43</v>
      </c>
      <c r="P2173" s="1" t="s">
        <v>43</v>
      </c>
      <c r="Q2173" s="1" t="s">
        <v>43</v>
      </c>
      <c r="R2173" s="3">
        <v>0</v>
      </c>
      <c r="S2173" s="1" t="s">
        <v>44</v>
      </c>
      <c r="T2173" s="1" t="s">
        <v>45</v>
      </c>
      <c r="U2173" s="1" t="s">
        <v>1973</v>
      </c>
      <c r="V2173" s="1" t="s">
        <v>46</v>
      </c>
      <c r="W2173" s="1" t="s">
        <v>81</v>
      </c>
      <c r="X2173" s="1" t="s">
        <v>1975</v>
      </c>
      <c r="Y2173" s="1" t="s">
        <v>245</v>
      </c>
      <c r="Z2173" s="1" t="s">
        <v>219</v>
      </c>
      <c r="AA2173" s="1" t="s">
        <v>51</v>
      </c>
      <c r="AB2173" s="1" t="s">
        <v>1975</v>
      </c>
      <c r="AC2173" s="1" t="s">
        <v>37</v>
      </c>
    </row>
    <row r="2174" spans="1:29" x14ac:dyDescent="0.25">
      <c r="A2174" s="1" t="s">
        <v>33</v>
      </c>
      <c r="B2174" s="1" t="s">
        <v>34</v>
      </c>
      <c r="C2174" s="2">
        <v>45900</v>
      </c>
      <c r="D2174" s="1" t="s">
        <v>238</v>
      </c>
      <c r="E2174" s="1" t="s">
        <v>239</v>
      </c>
      <c r="F2174" s="1" t="s">
        <v>37</v>
      </c>
      <c r="G2174" s="1" t="s">
        <v>1973</v>
      </c>
      <c r="H2174" s="1" t="s">
        <v>1976</v>
      </c>
      <c r="I2174" s="3">
        <v>1334096</v>
      </c>
      <c r="J2174" s="3">
        <v>0</v>
      </c>
      <c r="K2174" s="1" t="s">
        <v>40</v>
      </c>
      <c r="L2174" s="1" t="s">
        <v>54</v>
      </c>
      <c r="M2174" s="1" t="s">
        <v>55</v>
      </c>
      <c r="N2174" s="1" t="s">
        <v>37</v>
      </c>
      <c r="O2174" s="1" t="s">
        <v>43</v>
      </c>
      <c r="P2174" s="1" t="s">
        <v>43</v>
      </c>
      <c r="Q2174" s="1" t="s">
        <v>43</v>
      </c>
      <c r="R2174" s="3">
        <v>0</v>
      </c>
      <c r="S2174" s="1" t="s">
        <v>44</v>
      </c>
      <c r="T2174" s="1" t="s">
        <v>45</v>
      </c>
      <c r="U2174" s="1" t="s">
        <v>1973</v>
      </c>
      <c r="V2174" s="1" t="s">
        <v>46</v>
      </c>
      <c r="W2174" s="1" t="s">
        <v>81</v>
      </c>
      <c r="X2174" s="1" t="s">
        <v>1975</v>
      </c>
      <c r="Y2174" s="1" t="s">
        <v>245</v>
      </c>
      <c r="Z2174" s="1" t="s">
        <v>219</v>
      </c>
      <c r="AA2174" s="1" t="s">
        <v>51</v>
      </c>
      <c r="AB2174" s="1" t="s">
        <v>1975</v>
      </c>
      <c r="AC2174" s="1" t="s">
        <v>37</v>
      </c>
    </row>
    <row r="2175" spans="1:29" x14ac:dyDescent="0.25">
      <c r="A2175" s="1" t="s">
        <v>33</v>
      </c>
      <c r="B2175" s="1" t="s">
        <v>34</v>
      </c>
      <c r="C2175" s="2">
        <v>45900</v>
      </c>
      <c r="D2175" s="1" t="s">
        <v>238</v>
      </c>
      <c r="E2175" s="1" t="s">
        <v>239</v>
      </c>
      <c r="F2175" s="1" t="s">
        <v>37</v>
      </c>
      <c r="G2175" s="1" t="s">
        <v>1973</v>
      </c>
      <c r="H2175" s="1" t="s">
        <v>1976</v>
      </c>
      <c r="I2175" s="3">
        <v>0</v>
      </c>
      <c r="J2175" s="3">
        <v>1334096</v>
      </c>
      <c r="K2175" s="1" t="s">
        <v>40</v>
      </c>
      <c r="L2175" s="1" t="s">
        <v>133</v>
      </c>
      <c r="M2175" s="1" t="s">
        <v>134</v>
      </c>
      <c r="N2175" s="1" t="s">
        <v>37</v>
      </c>
      <c r="O2175" s="1" t="s">
        <v>43</v>
      </c>
      <c r="P2175" s="1" t="s">
        <v>43</v>
      </c>
      <c r="Q2175" s="1" t="s">
        <v>43</v>
      </c>
      <c r="R2175" s="3">
        <v>0</v>
      </c>
      <c r="S2175" s="1" t="s">
        <v>44</v>
      </c>
      <c r="T2175" s="1" t="s">
        <v>45</v>
      </c>
      <c r="U2175" s="1" t="s">
        <v>1973</v>
      </c>
      <c r="V2175" s="1" t="s">
        <v>46</v>
      </c>
      <c r="W2175" s="1" t="s">
        <v>81</v>
      </c>
      <c r="X2175" s="1" t="s">
        <v>1975</v>
      </c>
      <c r="Y2175" s="1" t="s">
        <v>245</v>
      </c>
      <c r="Z2175" s="1" t="s">
        <v>219</v>
      </c>
      <c r="AA2175" s="1" t="s">
        <v>51</v>
      </c>
      <c r="AB2175" s="1" t="s">
        <v>1975</v>
      </c>
      <c r="AC2175" s="1" t="s">
        <v>37</v>
      </c>
    </row>
    <row r="2176" spans="1:29" x14ac:dyDescent="0.25">
      <c r="A2176" s="1" t="s">
        <v>33</v>
      </c>
      <c r="B2176" s="1" t="s">
        <v>34</v>
      </c>
      <c r="C2176" s="2">
        <v>45900</v>
      </c>
      <c r="D2176" s="1" t="s">
        <v>238</v>
      </c>
      <c r="E2176" s="1" t="s">
        <v>239</v>
      </c>
      <c r="F2176" s="1" t="s">
        <v>37</v>
      </c>
      <c r="G2176" s="1" t="s">
        <v>1973</v>
      </c>
      <c r="H2176" s="1" t="s">
        <v>1976</v>
      </c>
      <c r="I2176" s="3">
        <v>524326</v>
      </c>
      <c r="J2176" s="3">
        <v>0</v>
      </c>
      <c r="K2176" s="1" t="s">
        <v>40</v>
      </c>
      <c r="L2176" s="1" t="s">
        <v>54</v>
      </c>
      <c r="M2176" s="1" t="s">
        <v>55</v>
      </c>
      <c r="N2176" s="1" t="s">
        <v>37</v>
      </c>
      <c r="O2176" s="1" t="s">
        <v>43</v>
      </c>
      <c r="P2176" s="1" t="s">
        <v>43</v>
      </c>
      <c r="Q2176" s="1" t="s">
        <v>43</v>
      </c>
      <c r="R2176" s="3">
        <v>0</v>
      </c>
      <c r="S2176" s="1" t="s">
        <v>44</v>
      </c>
      <c r="T2176" s="1" t="s">
        <v>45</v>
      </c>
      <c r="U2176" s="1" t="s">
        <v>1973</v>
      </c>
      <c r="V2176" s="1" t="s">
        <v>46</v>
      </c>
      <c r="W2176" s="1" t="s">
        <v>81</v>
      </c>
      <c r="X2176" s="1" t="s">
        <v>1975</v>
      </c>
      <c r="Y2176" s="1" t="s">
        <v>245</v>
      </c>
      <c r="Z2176" s="1" t="s">
        <v>219</v>
      </c>
      <c r="AA2176" s="1" t="s">
        <v>51</v>
      </c>
      <c r="AB2176" s="1" t="s">
        <v>1975</v>
      </c>
      <c r="AC2176" s="1" t="s">
        <v>37</v>
      </c>
    </row>
    <row r="2177" spans="1:29" x14ac:dyDescent="0.25">
      <c r="A2177" s="1" t="s">
        <v>33</v>
      </c>
      <c r="B2177" s="1" t="s">
        <v>34</v>
      </c>
      <c r="C2177" s="2">
        <v>45900</v>
      </c>
      <c r="D2177" s="1" t="s">
        <v>238</v>
      </c>
      <c r="E2177" s="1" t="s">
        <v>239</v>
      </c>
      <c r="F2177" s="1" t="s">
        <v>37</v>
      </c>
      <c r="G2177" s="1" t="s">
        <v>1973</v>
      </c>
      <c r="H2177" s="1" t="s">
        <v>1976</v>
      </c>
      <c r="I2177" s="3">
        <v>0</v>
      </c>
      <c r="J2177" s="3">
        <v>524326</v>
      </c>
      <c r="K2177" s="1" t="s">
        <v>40</v>
      </c>
      <c r="L2177" s="1" t="s">
        <v>476</v>
      </c>
      <c r="M2177" s="1" t="s">
        <v>477</v>
      </c>
      <c r="N2177" s="1" t="s">
        <v>37</v>
      </c>
      <c r="O2177" s="1" t="s">
        <v>43</v>
      </c>
      <c r="P2177" s="1" t="s">
        <v>43</v>
      </c>
      <c r="Q2177" s="1" t="s">
        <v>43</v>
      </c>
      <c r="R2177" s="3">
        <v>0</v>
      </c>
      <c r="S2177" s="1" t="s">
        <v>44</v>
      </c>
      <c r="T2177" s="1" t="s">
        <v>45</v>
      </c>
      <c r="U2177" s="1" t="s">
        <v>1973</v>
      </c>
      <c r="V2177" s="1" t="s">
        <v>46</v>
      </c>
      <c r="W2177" s="1" t="s">
        <v>81</v>
      </c>
      <c r="X2177" s="1" t="s">
        <v>1975</v>
      </c>
      <c r="Y2177" s="1" t="s">
        <v>245</v>
      </c>
      <c r="Z2177" s="1" t="s">
        <v>219</v>
      </c>
      <c r="AA2177" s="1" t="s">
        <v>51</v>
      </c>
      <c r="AB2177" s="1" t="s">
        <v>1975</v>
      </c>
      <c r="AC2177" s="1" t="s">
        <v>37</v>
      </c>
    </row>
    <row r="2178" spans="1:29" x14ac:dyDescent="0.25">
      <c r="A2178" s="1" t="s">
        <v>33</v>
      </c>
      <c r="B2178" s="1" t="s">
        <v>34</v>
      </c>
      <c r="C2178" s="2">
        <v>45900</v>
      </c>
      <c r="D2178" s="1" t="s">
        <v>238</v>
      </c>
      <c r="E2178" s="1" t="s">
        <v>239</v>
      </c>
      <c r="F2178" s="1" t="s">
        <v>37</v>
      </c>
      <c r="G2178" s="1" t="s">
        <v>1973</v>
      </c>
      <c r="H2178" s="1" t="s">
        <v>1976</v>
      </c>
      <c r="I2178" s="3">
        <v>716011</v>
      </c>
      <c r="J2178" s="3">
        <v>0</v>
      </c>
      <c r="K2178" s="1" t="s">
        <v>40</v>
      </c>
      <c r="L2178" s="1" t="s">
        <v>54</v>
      </c>
      <c r="M2178" s="1" t="s">
        <v>55</v>
      </c>
      <c r="N2178" s="1" t="s">
        <v>37</v>
      </c>
      <c r="O2178" s="1" t="s">
        <v>43</v>
      </c>
      <c r="P2178" s="1" t="s">
        <v>43</v>
      </c>
      <c r="Q2178" s="1" t="s">
        <v>43</v>
      </c>
      <c r="R2178" s="3">
        <v>0</v>
      </c>
      <c r="S2178" s="1" t="s">
        <v>44</v>
      </c>
      <c r="T2178" s="1" t="s">
        <v>45</v>
      </c>
      <c r="U2178" s="1" t="s">
        <v>1973</v>
      </c>
      <c r="V2178" s="1" t="s">
        <v>46</v>
      </c>
      <c r="W2178" s="1" t="s">
        <v>81</v>
      </c>
      <c r="X2178" s="1" t="s">
        <v>1975</v>
      </c>
      <c r="Y2178" s="1" t="s">
        <v>245</v>
      </c>
      <c r="Z2178" s="1" t="s">
        <v>219</v>
      </c>
      <c r="AA2178" s="1" t="s">
        <v>51</v>
      </c>
      <c r="AB2178" s="1" t="s">
        <v>1975</v>
      </c>
      <c r="AC2178" s="1" t="s">
        <v>37</v>
      </c>
    </row>
    <row r="2179" spans="1:29" x14ac:dyDescent="0.25">
      <c r="A2179" s="1" t="s">
        <v>33</v>
      </c>
      <c r="B2179" s="1" t="s">
        <v>34</v>
      </c>
      <c r="C2179" s="2">
        <v>45900</v>
      </c>
      <c r="D2179" s="1" t="s">
        <v>238</v>
      </c>
      <c r="E2179" s="1" t="s">
        <v>239</v>
      </c>
      <c r="F2179" s="1" t="s">
        <v>37</v>
      </c>
      <c r="G2179" s="1" t="s">
        <v>1973</v>
      </c>
      <c r="H2179" s="1" t="s">
        <v>1976</v>
      </c>
      <c r="I2179" s="3">
        <v>0</v>
      </c>
      <c r="J2179" s="3">
        <v>716011</v>
      </c>
      <c r="K2179" s="1" t="s">
        <v>40</v>
      </c>
      <c r="L2179" s="1" t="s">
        <v>533</v>
      </c>
      <c r="M2179" s="1" t="s">
        <v>534</v>
      </c>
      <c r="N2179" s="1" t="s">
        <v>37</v>
      </c>
      <c r="O2179" s="1" t="s">
        <v>43</v>
      </c>
      <c r="P2179" s="1" t="s">
        <v>43</v>
      </c>
      <c r="Q2179" s="1" t="s">
        <v>43</v>
      </c>
      <c r="R2179" s="3">
        <v>0</v>
      </c>
      <c r="S2179" s="1" t="s">
        <v>44</v>
      </c>
      <c r="T2179" s="1" t="s">
        <v>45</v>
      </c>
      <c r="U2179" s="1" t="s">
        <v>1973</v>
      </c>
      <c r="V2179" s="1" t="s">
        <v>46</v>
      </c>
      <c r="W2179" s="1" t="s">
        <v>81</v>
      </c>
      <c r="X2179" s="1" t="s">
        <v>1975</v>
      </c>
      <c r="Y2179" s="1" t="s">
        <v>245</v>
      </c>
      <c r="Z2179" s="1" t="s">
        <v>219</v>
      </c>
      <c r="AA2179" s="1" t="s">
        <v>51</v>
      </c>
      <c r="AB2179" s="1" t="s">
        <v>1975</v>
      </c>
      <c r="AC2179" s="1" t="s">
        <v>37</v>
      </c>
    </row>
    <row r="2180" spans="1:29" x14ac:dyDescent="0.25">
      <c r="A2180" s="1" t="s">
        <v>33</v>
      </c>
      <c r="B2180" s="1" t="s">
        <v>34</v>
      </c>
      <c r="C2180" s="2">
        <v>45900</v>
      </c>
      <c r="D2180" s="1" t="s">
        <v>238</v>
      </c>
      <c r="E2180" s="1" t="s">
        <v>239</v>
      </c>
      <c r="F2180" s="1" t="s">
        <v>37</v>
      </c>
      <c r="G2180" s="1" t="s">
        <v>1973</v>
      </c>
      <c r="H2180" s="1" t="s">
        <v>1976</v>
      </c>
      <c r="I2180" s="3">
        <v>941132</v>
      </c>
      <c r="J2180" s="3">
        <v>0</v>
      </c>
      <c r="K2180" s="1" t="s">
        <v>40</v>
      </c>
      <c r="L2180" s="1" t="s">
        <v>54</v>
      </c>
      <c r="M2180" s="1" t="s">
        <v>55</v>
      </c>
      <c r="N2180" s="1" t="s">
        <v>37</v>
      </c>
      <c r="O2180" s="1" t="s">
        <v>43</v>
      </c>
      <c r="P2180" s="1" t="s">
        <v>43</v>
      </c>
      <c r="Q2180" s="1" t="s">
        <v>43</v>
      </c>
      <c r="R2180" s="3">
        <v>0</v>
      </c>
      <c r="S2180" s="1" t="s">
        <v>44</v>
      </c>
      <c r="T2180" s="1" t="s">
        <v>45</v>
      </c>
      <c r="U2180" s="1" t="s">
        <v>1973</v>
      </c>
      <c r="V2180" s="1" t="s">
        <v>46</v>
      </c>
      <c r="W2180" s="1" t="s">
        <v>81</v>
      </c>
      <c r="X2180" s="1" t="s">
        <v>1975</v>
      </c>
      <c r="Y2180" s="1" t="s">
        <v>245</v>
      </c>
      <c r="Z2180" s="1" t="s">
        <v>219</v>
      </c>
      <c r="AA2180" s="1" t="s">
        <v>51</v>
      </c>
      <c r="AB2180" s="1" t="s">
        <v>1975</v>
      </c>
      <c r="AC2180" s="1" t="s">
        <v>37</v>
      </c>
    </row>
    <row r="2181" spans="1:29" x14ac:dyDescent="0.25">
      <c r="A2181" s="1" t="s">
        <v>33</v>
      </c>
      <c r="B2181" s="1" t="s">
        <v>34</v>
      </c>
      <c r="C2181" s="2">
        <v>45900</v>
      </c>
      <c r="D2181" s="1" t="s">
        <v>238</v>
      </c>
      <c r="E2181" s="1" t="s">
        <v>239</v>
      </c>
      <c r="F2181" s="1" t="s">
        <v>37</v>
      </c>
      <c r="G2181" s="1" t="s">
        <v>1973</v>
      </c>
      <c r="H2181" s="1" t="s">
        <v>1976</v>
      </c>
      <c r="I2181" s="3">
        <v>0</v>
      </c>
      <c r="J2181" s="3">
        <v>941132</v>
      </c>
      <c r="K2181" s="1" t="s">
        <v>40</v>
      </c>
      <c r="L2181" s="1" t="s">
        <v>1531</v>
      </c>
      <c r="M2181" s="1" t="s">
        <v>711</v>
      </c>
      <c r="N2181" s="1" t="s">
        <v>37</v>
      </c>
      <c r="O2181" s="1" t="s">
        <v>43</v>
      </c>
      <c r="P2181" s="1" t="s">
        <v>43</v>
      </c>
      <c r="Q2181" s="1" t="s">
        <v>43</v>
      </c>
      <c r="R2181" s="3">
        <v>0</v>
      </c>
      <c r="S2181" s="1" t="s">
        <v>44</v>
      </c>
      <c r="T2181" s="1" t="s">
        <v>45</v>
      </c>
      <c r="U2181" s="1" t="s">
        <v>1973</v>
      </c>
      <c r="V2181" s="1" t="s">
        <v>46</v>
      </c>
      <c r="W2181" s="1" t="s">
        <v>81</v>
      </c>
      <c r="X2181" s="1" t="s">
        <v>1975</v>
      </c>
      <c r="Y2181" s="1" t="s">
        <v>245</v>
      </c>
      <c r="Z2181" s="1" t="s">
        <v>219</v>
      </c>
      <c r="AA2181" s="1" t="s">
        <v>51</v>
      </c>
      <c r="AB2181" s="1" t="s">
        <v>1975</v>
      </c>
      <c r="AC2181" s="1" t="s">
        <v>37</v>
      </c>
    </row>
    <row r="2182" spans="1:29" x14ac:dyDescent="0.25">
      <c r="A2182" s="1" t="s">
        <v>33</v>
      </c>
      <c r="B2182" s="1" t="s">
        <v>34</v>
      </c>
      <c r="C2182" s="2">
        <v>45900</v>
      </c>
      <c r="D2182" s="1" t="s">
        <v>238</v>
      </c>
      <c r="E2182" s="1" t="s">
        <v>239</v>
      </c>
      <c r="F2182" s="1" t="s">
        <v>37</v>
      </c>
      <c r="G2182" s="1" t="s">
        <v>1973</v>
      </c>
      <c r="H2182" s="1" t="s">
        <v>1976</v>
      </c>
      <c r="I2182" s="3">
        <v>623905</v>
      </c>
      <c r="J2182" s="3">
        <v>0</v>
      </c>
      <c r="K2182" s="1" t="s">
        <v>40</v>
      </c>
      <c r="L2182" s="1" t="s">
        <v>54</v>
      </c>
      <c r="M2182" s="1" t="s">
        <v>55</v>
      </c>
      <c r="N2182" s="1" t="s">
        <v>37</v>
      </c>
      <c r="O2182" s="1" t="s">
        <v>43</v>
      </c>
      <c r="P2182" s="1" t="s">
        <v>43</v>
      </c>
      <c r="Q2182" s="1" t="s">
        <v>43</v>
      </c>
      <c r="R2182" s="3">
        <v>0</v>
      </c>
      <c r="S2182" s="1" t="s">
        <v>44</v>
      </c>
      <c r="T2182" s="1" t="s">
        <v>45</v>
      </c>
      <c r="U2182" s="1" t="s">
        <v>1973</v>
      </c>
      <c r="V2182" s="1" t="s">
        <v>46</v>
      </c>
      <c r="W2182" s="1" t="s">
        <v>81</v>
      </c>
      <c r="X2182" s="1" t="s">
        <v>1975</v>
      </c>
      <c r="Y2182" s="1" t="s">
        <v>245</v>
      </c>
      <c r="Z2182" s="1" t="s">
        <v>219</v>
      </c>
      <c r="AA2182" s="1" t="s">
        <v>51</v>
      </c>
      <c r="AB2182" s="1" t="s">
        <v>1975</v>
      </c>
      <c r="AC2182" s="1" t="s">
        <v>37</v>
      </c>
    </row>
    <row r="2183" spans="1:29" x14ac:dyDescent="0.25">
      <c r="A2183" s="1" t="s">
        <v>33</v>
      </c>
      <c r="B2183" s="1" t="s">
        <v>34</v>
      </c>
      <c r="C2183" s="2">
        <v>45900</v>
      </c>
      <c r="D2183" s="1" t="s">
        <v>238</v>
      </c>
      <c r="E2183" s="1" t="s">
        <v>239</v>
      </c>
      <c r="F2183" s="1" t="s">
        <v>37</v>
      </c>
      <c r="G2183" s="1" t="s">
        <v>1973</v>
      </c>
      <c r="H2183" s="1" t="s">
        <v>1976</v>
      </c>
      <c r="I2183" s="3">
        <v>0</v>
      </c>
      <c r="J2183" s="3">
        <v>623905</v>
      </c>
      <c r="K2183" s="1" t="s">
        <v>40</v>
      </c>
      <c r="L2183" s="1" t="s">
        <v>666</v>
      </c>
      <c r="M2183" s="1" t="s">
        <v>667</v>
      </c>
      <c r="N2183" s="1" t="s">
        <v>37</v>
      </c>
      <c r="O2183" s="1" t="s">
        <v>43</v>
      </c>
      <c r="P2183" s="1" t="s">
        <v>43</v>
      </c>
      <c r="Q2183" s="1" t="s">
        <v>43</v>
      </c>
      <c r="R2183" s="3">
        <v>0</v>
      </c>
      <c r="S2183" s="1" t="s">
        <v>44</v>
      </c>
      <c r="T2183" s="1" t="s">
        <v>45</v>
      </c>
      <c r="U2183" s="1" t="s">
        <v>1973</v>
      </c>
      <c r="V2183" s="1" t="s">
        <v>46</v>
      </c>
      <c r="W2183" s="1" t="s">
        <v>81</v>
      </c>
      <c r="X2183" s="1" t="s">
        <v>1975</v>
      </c>
      <c r="Y2183" s="1" t="s">
        <v>245</v>
      </c>
      <c r="Z2183" s="1" t="s">
        <v>219</v>
      </c>
      <c r="AA2183" s="1" t="s">
        <v>51</v>
      </c>
      <c r="AB2183" s="1" t="s">
        <v>1975</v>
      </c>
      <c r="AC2183" s="1" t="s">
        <v>37</v>
      </c>
    </row>
    <row r="2184" spans="1:29" x14ac:dyDescent="0.25">
      <c r="A2184" s="1" t="s">
        <v>33</v>
      </c>
      <c r="B2184" s="1" t="s">
        <v>34</v>
      </c>
      <c r="C2184" s="2">
        <v>45900</v>
      </c>
      <c r="D2184" s="1" t="s">
        <v>238</v>
      </c>
      <c r="E2184" s="1" t="s">
        <v>239</v>
      </c>
      <c r="F2184" s="1" t="s">
        <v>37</v>
      </c>
      <c r="G2184" s="1" t="s">
        <v>1973</v>
      </c>
      <c r="H2184" s="1" t="s">
        <v>1976</v>
      </c>
      <c r="I2184" s="3">
        <v>1237336</v>
      </c>
      <c r="J2184" s="3">
        <v>0</v>
      </c>
      <c r="K2184" s="1" t="s">
        <v>40</v>
      </c>
      <c r="L2184" s="1" t="s">
        <v>54</v>
      </c>
      <c r="M2184" s="1" t="s">
        <v>55</v>
      </c>
      <c r="N2184" s="1" t="s">
        <v>37</v>
      </c>
      <c r="O2184" s="1" t="s">
        <v>43</v>
      </c>
      <c r="P2184" s="1" t="s">
        <v>43</v>
      </c>
      <c r="Q2184" s="1" t="s">
        <v>43</v>
      </c>
      <c r="R2184" s="3">
        <v>0</v>
      </c>
      <c r="S2184" s="1" t="s">
        <v>44</v>
      </c>
      <c r="T2184" s="1" t="s">
        <v>45</v>
      </c>
      <c r="U2184" s="1" t="s">
        <v>1973</v>
      </c>
      <c r="V2184" s="1" t="s">
        <v>46</v>
      </c>
      <c r="W2184" s="1" t="s">
        <v>81</v>
      </c>
      <c r="X2184" s="1" t="s">
        <v>1975</v>
      </c>
      <c r="Y2184" s="1" t="s">
        <v>245</v>
      </c>
      <c r="Z2184" s="1" t="s">
        <v>219</v>
      </c>
      <c r="AA2184" s="1" t="s">
        <v>51</v>
      </c>
      <c r="AB2184" s="1" t="s">
        <v>1975</v>
      </c>
      <c r="AC2184" s="1" t="s">
        <v>37</v>
      </c>
    </row>
    <row r="2185" spans="1:29" x14ac:dyDescent="0.25">
      <c r="A2185" s="1" t="s">
        <v>33</v>
      </c>
      <c r="B2185" s="1" t="s">
        <v>34</v>
      </c>
      <c r="C2185" s="2">
        <v>45900</v>
      </c>
      <c r="D2185" s="1" t="s">
        <v>238</v>
      </c>
      <c r="E2185" s="1" t="s">
        <v>239</v>
      </c>
      <c r="F2185" s="1" t="s">
        <v>37</v>
      </c>
      <c r="G2185" s="1" t="s">
        <v>1973</v>
      </c>
      <c r="H2185" s="1" t="s">
        <v>1976</v>
      </c>
      <c r="I2185" s="3">
        <v>0</v>
      </c>
      <c r="J2185" s="3">
        <v>1237336</v>
      </c>
      <c r="K2185" s="1" t="s">
        <v>40</v>
      </c>
      <c r="L2185" s="1" t="s">
        <v>1491</v>
      </c>
      <c r="M2185" s="1" t="s">
        <v>634</v>
      </c>
      <c r="N2185" s="1" t="s">
        <v>37</v>
      </c>
      <c r="O2185" s="1" t="s">
        <v>43</v>
      </c>
      <c r="P2185" s="1" t="s">
        <v>43</v>
      </c>
      <c r="Q2185" s="1" t="s">
        <v>43</v>
      </c>
      <c r="R2185" s="3">
        <v>0</v>
      </c>
      <c r="S2185" s="1" t="s">
        <v>44</v>
      </c>
      <c r="T2185" s="1" t="s">
        <v>45</v>
      </c>
      <c r="U2185" s="1" t="s">
        <v>1973</v>
      </c>
      <c r="V2185" s="1" t="s">
        <v>46</v>
      </c>
      <c r="W2185" s="1" t="s">
        <v>81</v>
      </c>
      <c r="X2185" s="1" t="s">
        <v>1975</v>
      </c>
      <c r="Y2185" s="1" t="s">
        <v>245</v>
      </c>
      <c r="Z2185" s="1" t="s">
        <v>219</v>
      </c>
      <c r="AA2185" s="1" t="s">
        <v>51</v>
      </c>
      <c r="AB2185" s="1" t="s">
        <v>1975</v>
      </c>
      <c r="AC2185" s="1" t="s">
        <v>37</v>
      </c>
    </row>
    <row r="2186" spans="1:29" x14ac:dyDescent="0.25">
      <c r="A2186" s="1" t="s">
        <v>33</v>
      </c>
      <c r="B2186" s="1" t="s">
        <v>34</v>
      </c>
      <c r="C2186" s="2">
        <v>45900</v>
      </c>
      <c r="D2186" s="1" t="s">
        <v>238</v>
      </c>
      <c r="E2186" s="1" t="s">
        <v>239</v>
      </c>
      <c r="F2186" s="1" t="s">
        <v>37</v>
      </c>
      <c r="G2186" s="1" t="s">
        <v>1973</v>
      </c>
      <c r="H2186" s="1" t="s">
        <v>1976</v>
      </c>
      <c r="I2186" s="3">
        <v>1382739</v>
      </c>
      <c r="J2186" s="3">
        <v>0</v>
      </c>
      <c r="K2186" s="1" t="s">
        <v>40</v>
      </c>
      <c r="L2186" s="1" t="s">
        <v>54</v>
      </c>
      <c r="M2186" s="1" t="s">
        <v>55</v>
      </c>
      <c r="N2186" s="1" t="s">
        <v>37</v>
      </c>
      <c r="O2186" s="1" t="s">
        <v>43</v>
      </c>
      <c r="P2186" s="1" t="s">
        <v>43</v>
      </c>
      <c r="Q2186" s="1" t="s">
        <v>43</v>
      </c>
      <c r="R2186" s="3">
        <v>0</v>
      </c>
      <c r="S2186" s="1" t="s">
        <v>44</v>
      </c>
      <c r="T2186" s="1" t="s">
        <v>45</v>
      </c>
      <c r="U2186" s="1" t="s">
        <v>1973</v>
      </c>
      <c r="V2186" s="1" t="s">
        <v>46</v>
      </c>
      <c r="W2186" s="1" t="s">
        <v>81</v>
      </c>
      <c r="X2186" s="1" t="s">
        <v>1975</v>
      </c>
      <c r="Y2186" s="1" t="s">
        <v>245</v>
      </c>
      <c r="Z2186" s="1" t="s">
        <v>219</v>
      </c>
      <c r="AA2186" s="1" t="s">
        <v>51</v>
      </c>
      <c r="AB2186" s="1" t="s">
        <v>1975</v>
      </c>
      <c r="AC2186" s="1" t="s">
        <v>37</v>
      </c>
    </row>
    <row r="2187" spans="1:29" x14ac:dyDescent="0.25">
      <c r="A2187" s="1" t="s">
        <v>33</v>
      </c>
      <c r="B2187" s="1" t="s">
        <v>34</v>
      </c>
      <c r="C2187" s="2">
        <v>45900</v>
      </c>
      <c r="D2187" s="1" t="s">
        <v>238</v>
      </c>
      <c r="E2187" s="1" t="s">
        <v>239</v>
      </c>
      <c r="F2187" s="1" t="s">
        <v>37</v>
      </c>
      <c r="G2187" s="1" t="s">
        <v>1973</v>
      </c>
      <c r="H2187" s="1" t="s">
        <v>1976</v>
      </c>
      <c r="I2187" s="3">
        <v>0</v>
      </c>
      <c r="J2187" s="3">
        <v>1382739</v>
      </c>
      <c r="K2187" s="1" t="s">
        <v>40</v>
      </c>
      <c r="L2187" s="1" t="s">
        <v>129</v>
      </c>
      <c r="M2187" s="1" t="s">
        <v>130</v>
      </c>
      <c r="N2187" s="1" t="s">
        <v>37</v>
      </c>
      <c r="O2187" s="1" t="s">
        <v>43</v>
      </c>
      <c r="P2187" s="1" t="s">
        <v>43</v>
      </c>
      <c r="Q2187" s="1" t="s">
        <v>43</v>
      </c>
      <c r="R2187" s="3">
        <v>0</v>
      </c>
      <c r="S2187" s="1" t="s">
        <v>44</v>
      </c>
      <c r="T2187" s="1" t="s">
        <v>45</v>
      </c>
      <c r="U2187" s="1" t="s">
        <v>1973</v>
      </c>
      <c r="V2187" s="1" t="s">
        <v>46</v>
      </c>
      <c r="W2187" s="1" t="s">
        <v>81</v>
      </c>
      <c r="X2187" s="1" t="s">
        <v>1975</v>
      </c>
      <c r="Y2187" s="1" t="s">
        <v>245</v>
      </c>
      <c r="Z2187" s="1" t="s">
        <v>219</v>
      </c>
      <c r="AA2187" s="1" t="s">
        <v>51</v>
      </c>
      <c r="AB2187" s="1" t="s">
        <v>1975</v>
      </c>
      <c r="AC2187" s="1" t="s">
        <v>37</v>
      </c>
    </row>
    <row r="2188" spans="1:29" x14ac:dyDescent="0.25">
      <c r="A2188" s="1" t="s">
        <v>33</v>
      </c>
      <c r="B2188" s="1" t="s">
        <v>34</v>
      </c>
      <c r="C2188" s="2">
        <v>45900</v>
      </c>
      <c r="D2188" s="1" t="s">
        <v>238</v>
      </c>
      <c r="E2188" s="1" t="s">
        <v>239</v>
      </c>
      <c r="F2188" s="1" t="s">
        <v>37</v>
      </c>
      <c r="G2188" s="1" t="s">
        <v>1973</v>
      </c>
      <c r="H2188" s="1" t="s">
        <v>1976</v>
      </c>
      <c r="I2188" s="3">
        <v>2603918</v>
      </c>
      <c r="J2188" s="3">
        <v>0</v>
      </c>
      <c r="K2188" s="1" t="s">
        <v>40</v>
      </c>
      <c r="L2188" s="1" t="s">
        <v>67</v>
      </c>
      <c r="M2188" s="1" t="s">
        <v>68</v>
      </c>
      <c r="N2188" s="1" t="s">
        <v>37</v>
      </c>
      <c r="O2188" s="1" t="s">
        <v>43</v>
      </c>
      <c r="P2188" s="1" t="s">
        <v>43</v>
      </c>
      <c r="Q2188" s="1" t="s">
        <v>43</v>
      </c>
      <c r="R2188" s="3">
        <v>0</v>
      </c>
      <c r="S2188" s="1" t="s">
        <v>44</v>
      </c>
      <c r="T2188" s="1" t="s">
        <v>45</v>
      </c>
      <c r="U2188" s="1" t="s">
        <v>1973</v>
      </c>
      <c r="V2188" s="1" t="s">
        <v>46</v>
      </c>
      <c r="W2188" s="1" t="s">
        <v>81</v>
      </c>
      <c r="X2188" s="1" t="s">
        <v>1975</v>
      </c>
      <c r="Y2188" s="1" t="s">
        <v>245</v>
      </c>
      <c r="Z2188" s="1" t="s">
        <v>219</v>
      </c>
      <c r="AA2188" s="1" t="s">
        <v>51</v>
      </c>
      <c r="AB2188" s="1" t="s">
        <v>1975</v>
      </c>
      <c r="AC2188" s="1" t="s">
        <v>37</v>
      </c>
    </row>
    <row r="2189" spans="1:29" x14ac:dyDescent="0.25">
      <c r="A2189" s="1" t="s">
        <v>33</v>
      </c>
      <c r="B2189" s="1" t="s">
        <v>34</v>
      </c>
      <c r="C2189" s="2">
        <v>45900</v>
      </c>
      <c r="D2189" s="1" t="s">
        <v>238</v>
      </c>
      <c r="E2189" s="1" t="s">
        <v>239</v>
      </c>
      <c r="F2189" s="1" t="s">
        <v>37</v>
      </c>
      <c r="G2189" s="1" t="s">
        <v>1973</v>
      </c>
      <c r="H2189" s="1" t="s">
        <v>1976</v>
      </c>
      <c r="I2189" s="3">
        <v>0</v>
      </c>
      <c r="J2189" s="3">
        <v>2603918</v>
      </c>
      <c r="K2189" s="1" t="s">
        <v>40</v>
      </c>
      <c r="L2189" s="1" t="s">
        <v>567</v>
      </c>
      <c r="M2189" s="1" t="s">
        <v>568</v>
      </c>
      <c r="N2189" s="1" t="s">
        <v>37</v>
      </c>
      <c r="O2189" s="1" t="s">
        <v>43</v>
      </c>
      <c r="P2189" s="1" t="s">
        <v>43</v>
      </c>
      <c r="Q2189" s="1" t="s">
        <v>43</v>
      </c>
      <c r="R2189" s="3">
        <v>0</v>
      </c>
      <c r="S2189" s="1" t="s">
        <v>44</v>
      </c>
      <c r="T2189" s="1" t="s">
        <v>45</v>
      </c>
      <c r="U2189" s="1" t="s">
        <v>1973</v>
      </c>
      <c r="V2189" s="1" t="s">
        <v>46</v>
      </c>
      <c r="W2189" s="1" t="s">
        <v>81</v>
      </c>
      <c r="X2189" s="1" t="s">
        <v>1975</v>
      </c>
      <c r="Y2189" s="1" t="s">
        <v>245</v>
      </c>
      <c r="Z2189" s="1" t="s">
        <v>219</v>
      </c>
      <c r="AA2189" s="1" t="s">
        <v>51</v>
      </c>
      <c r="AB2189" s="1" t="s">
        <v>1975</v>
      </c>
      <c r="AC2189" s="1" t="s">
        <v>37</v>
      </c>
    </row>
    <row r="2190" spans="1:29" x14ac:dyDescent="0.25">
      <c r="A2190" s="1" t="s">
        <v>33</v>
      </c>
      <c r="B2190" s="1" t="s">
        <v>34</v>
      </c>
      <c r="C2190" s="2">
        <v>45900</v>
      </c>
      <c r="D2190" s="1" t="s">
        <v>238</v>
      </c>
      <c r="E2190" s="1" t="s">
        <v>239</v>
      </c>
      <c r="F2190" s="1" t="s">
        <v>37</v>
      </c>
      <c r="G2190" s="1" t="s">
        <v>1973</v>
      </c>
      <c r="H2190" s="1" t="s">
        <v>1976</v>
      </c>
      <c r="I2190" s="3">
        <v>1040003</v>
      </c>
      <c r="J2190" s="3">
        <v>0</v>
      </c>
      <c r="K2190" s="1" t="s">
        <v>40</v>
      </c>
      <c r="L2190" s="1" t="s">
        <v>67</v>
      </c>
      <c r="M2190" s="1" t="s">
        <v>68</v>
      </c>
      <c r="N2190" s="1" t="s">
        <v>37</v>
      </c>
      <c r="O2190" s="1" t="s">
        <v>43</v>
      </c>
      <c r="P2190" s="1" t="s">
        <v>43</v>
      </c>
      <c r="Q2190" s="1" t="s">
        <v>43</v>
      </c>
      <c r="R2190" s="3">
        <v>0</v>
      </c>
      <c r="S2190" s="1" t="s">
        <v>44</v>
      </c>
      <c r="T2190" s="1" t="s">
        <v>45</v>
      </c>
      <c r="U2190" s="1" t="s">
        <v>1973</v>
      </c>
      <c r="V2190" s="1" t="s">
        <v>46</v>
      </c>
      <c r="W2190" s="1" t="s">
        <v>81</v>
      </c>
      <c r="X2190" s="1" t="s">
        <v>1975</v>
      </c>
      <c r="Y2190" s="1" t="s">
        <v>245</v>
      </c>
      <c r="Z2190" s="1" t="s">
        <v>219</v>
      </c>
      <c r="AA2190" s="1" t="s">
        <v>51</v>
      </c>
      <c r="AB2190" s="1" t="s">
        <v>1975</v>
      </c>
      <c r="AC2190" s="1" t="s">
        <v>37</v>
      </c>
    </row>
    <row r="2191" spans="1:29" x14ac:dyDescent="0.25">
      <c r="A2191" s="1" t="s">
        <v>33</v>
      </c>
      <c r="B2191" s="1" t="s">
        <v>34</v>
      </c>
      <c r="C2191" s="2">
        <v>45900</v>
      </c>
      <c r="D2191" s="1" t="s">
        <v>238</v>
      </c>
      <c r="E2191" s="1" t="s">
        <v>239</v>
      </c>
      <c r="F2191" s="1" t="s">
        <v>37</v>
      </c>
      <c r="G2191" s="1" t="s">
        <v>1973</v>
      </c>
      <c r="H2191" s="1" t="s">
        <v>1976</v>
      </c>
      <c r="I2191" s="3">
        <v>0</v>
      </c>
      <c r="J2191" s="3">
        <v>1040003</v>
      </c>
      <c r="K2191" s="1" t="s">
        <v>40</v>
      </c>
      <c r="L2191" s="1" t="s">
        <v>119</v>
      </c>
      <c r="M2191" s="1" t="s">
        <v>120</v>
      </c>
      <c r="N2191" s="1" t="s">
        <v>37</v>
      </c>
      <c r="O2191" s="1" t="s">
        <v>43</v>
      </c>
      <c r="P2191" s="1" t="s">
        <v>43</v>
      </c>
      <c r="Q2191" s="1" t="s">
        <v>43</v>
      </c>
      <c r="R2191" s="3">
        <v>0</v>
      </c>
      <c r="S2191" s="1" t="s">
        <v>44</v>
      </c>
      <c r="T2191" s="1" t="s">
        <v>45</v>
      </c>
      <c r="U2191" s="1" t="s">
        <v>1973</v>
      </c>
      <c r="V2191" s="1" t="s">
        <v>46</v>
      </c>
      <c r="W2191" s="1" t="s">
        <v>81</v>
      </c>
      <c r="X2191" s="1" t="s">
        <v>1975</v>
      </c>
      <c r="Y2191" s="1" t="s">
        <v>245</v>
      </c>
      <c r="Z2191" s="1" t="s">
        <v>219</v>
      </c>
      <c r="AA2191" s="1" t="s">
        <v>51</v>
      </c>
      <c r="AB2191" s="1" t="s">
        <v>1975</v>
      </c>
      <c r="AC2191" s="1" t="s">
        <v>37</v>
      </c>
    </row>
    <row r="2192" spans="1:29" x14ac:dyDescent="0.25">
      <c r="A2192" s="1" t="s">
        <v>33</v>
      </c>
      <c r="B2192" s="1" t="s">
        <v>34</v>
      </c>
      <c r="C2192" s="2">
        <v>45900</v>
      </c>
      <c r="D2192" s="1" t="s">
        <v>238</v>
      </c>
      <c r="E2192" s="1" t="s">
        <v>239</v>
      </c>
      <c r="F2192" s="1" t="s">
        <v>37</v>
      </c>
      <c r="G2192" s="1" t="s">
        <v>1973</v>
      </c>
      <c r="H2192" s="1" t="s">
        <v>1976</v>
      </c>
      <c r="I2192" s="3">
        <v>1300001</v>
      </c>
      <c r="J2192" s="3">
        <v>0</v>
      </c>
      <c r="K2192" s="1" t="s">
        <v>40</v>
      </c>
      <c r="L2192" s="1" t="s">
        <v>67</v>
      </c>
      <c r="M2192" s="1" t="s">
        <v>68</v>
      </c>
      <c r="N2192" s="1" t="s">
        <v>37</v>
      </c>
      <c r="O2192" s="1" t="s">
        <v>43</v>
      </c>
      <c r="P2192" s="1" t="s">
        <v>43</v>
      </c>
      <c r="Q2192" s="1" t="s">
        <v>43</v>
      </c>
      <c r="R2192" s="3">
        <v>0</v>
      </c>
      <c r="S2192" s="1" t="s">
        <v>44</v>
      </c>
      <c r="T2192" s="1" t="s">
        <v>45</v>
      </c>
      <c r="U2192" s="1" t="s">
        <v>1973</v>
      </c>
      <c r="V2192" s="1" t="s">
        <v>46</v>
      </c>
      <c r="W2192" s="1" t="s">
        <v>81</v>
      </c>
      <c r="X2192" s="1" t="s">
        <v>1975</v>
      </c>
      <c r="Y2192" s="1" t="s">
        <v>245</v>
      </c>
      <c r="Z2192" s="1" t="s">
        <v>219</v>
      </c>
      <c r="AA2192" s="1" t="s">
        <v>51</v>
      </c>
      <c r="AB2192" s="1" t="s">
        <v>1975</v>
      </c>
      <c r="AC2192" s="1" t="s">
        <v>37</v>
      </c>
    </row>
    <row r="2193" spans="1:29" x14ac:dyDescent="0.25">
      <c r="A2193" s="1" t="s">
        <v>33</v>
      </c>
      <c r="B2193" s="1" t="s">
        <v>34</v>
      </c>
      <c r="C2193" s="2">
        <v>45900</v>
      </c>
      <c r="D2193" s="1" t="s">
        <v>238</v>
      </c>
      <c r="E2193" s="1" t="s">
        <v>239</v>
      </c>
      <c r="F2193" s="1" t="s">
        <v>37</v>
      </c>
      <c r="G2193" s="1" t="s">
        <v>1973</v>
      </c>
      <c r="H2193" s="1" t="s">
        <v>1976</v>
      </c>
      <c r="I2193" s="3">
        <v>0</v>
      </c>
      <c r="J2193" s="3">
        <v>1300001</v>
      </c>
      <c r="K2193" s="1" t="s">
        <v>40</v>
      </c>
      <c r="L2193" s="1" t="s">
        <v>673</v>
      </c>
      <c r="M2193" s="1" t="s">
        <v>674</v>
      </c>
      <c r="N2193" s="1" t="s">
        <v>37</v>
      </c>
      <c r="O2193" s="1" t="s">
        <v>43</v>
      </c>
      <c r="P2193" s="1" t="s">
        <v>43</v>
      </c>
      <c r="Q2193" s="1" t="s">
        <v>43</v>
      </c>
      <c r="R2193" s="3">
        <v>0</v>
      </c>
      <c r="S2193" s="1" t="s">
        <v>44</v>
      </c>
      <c r="T2193" s="1" t="s">
        <v>45</v>
      </c>
      <c r="U2193" s="1" t="s">
        <v>1973</v>
      </c>
      <c r="V2193" s="1" t="s">
        <v>46</v>
      </c>
      <c r="W2193" s="1" t="s">
        <v>81</v>
      </c>
      <c r="X2193" s="1" t="s">
        <v>1975</v>
      </c>
      <c r="Y2193" s="1" t="s">
        <v>245</v>
      </c>
      <c r="Z2193" s="1" t="s">
        <v>219</v>
      </c>
      <c r="AA2193" s="1" t="s">
        <v>51</v>
      </c>
      <c r="AB2193" s="1" t="s">
        <v>1975</v>
      </c>
      <c r="AC2193" s="1" t="s">
        <v>37</v>
      </c>
    </row>
    <row r="2194" spans="1:29" x14ac:dyDescent="0.25">
      <c r="A2194" s="1" t="s">
        <v>33</v>
      </c>
      <c r="B2194" s="1" t="s">
        <v>34</v>
      </c>
      <c r="C2194" s="2">
        <v>45900</v>
      </c>
      <c r="D2194" s="1" t="s">
        <v>238</v>
      </c>
      <c r="E2194" s="1" t="s">
        <v>239</v>
      </c>
      <c r="F2194" s="1" t="s">
        <v>37</v>
      </c>
      <c r="G2194" s="1" t="s">
        <v>1973</v>
      </c>
      <c r="H2194" s="1" t="s">
        <v>1977</v>
      </c>
      <c r="I2194" s="3">
        <v>700000</v>
      </c>
      <c r="J2194" s="3">
        <v>0</v>
      </c>
      <c r="K2194" s="1" t="s">
        <v>40</v>
      </c>
      <c r="L2194" s="1" t="s">
        <v>444</v>
      </c>
      <c r="M2194" s="1" t="s">
        <v>445</v>
      </c>
      <c r="N2194" s="1" t="s">
        <v>37</v>
      </c>
      <c r="O2194" s="1" t="s">
        <v>43</v>
      </c>
      <c r="P2194" s="1" t="s">
        <v>43</v>
      </c>
      <c r="Q2194" s="1" t="s">
        <v>43</v>
      </c>
      <c r="R2194" s="3">
        <v>0</v>
      </c>
      <c r="S2194" s="1" t="s">
        <v>44</v>
      </c>
      <c r="T2194" s="1" t="s">
        <v>45</v>
      </c>
      <c r="U2194" s="1" t="s">
        <v>1973</v>
      </c>
      <c r="V2194" s="1" t="s">
        <v>46</v>
      </c>
      <c r="W2194" s="1" t="s">
        <v>81</v>
      </c>
      <c r="X2194" s="1" t="s">
        <v>1975</v>
      </c>
      <c r="Y2194" s="1" t="s">
        <v>245</v>
      </c>
      <c r="Z2194" s="1" t="s">
        <v>219</v>
      </c>
      <c r="AA2194" s="1" t="s">
        <v>51</v>
      </c>
      <c r="AB2194" s="1" t="s">
        <v>1975</v>
      </c>
      <c r="AC2194" s="1" t="s">
        <v>37</v>
      </c>
    </row>
    <row r="2195" spans="1:29" x14ac:dyDescent="0.25">
      <c r="A2195" s="1" t="s">
        <v>33</v>
      </c>
      <c r="B2195" s="1" t="s">
        <v>34</v>
      </c>
      <c r="C2195" s="2">
        <v>45900</v>
      </c>
      <c r="D2195" s="1" t="s">
        <v>238</v>
      </c>
      <c r="E2195" s="1" t="s">
        <v>239</v>
      </c>
      <c r="F2195" s="1" t="s">
        <v>37</v>
      </c>
      <c r="G2195" s="1" t="s">
        <v>1973</v>
      </c>
      <c r="H2195" s="1" t="s">
        <v>1977</v>
      </c>
      <c r="I2195" s="3">
        <v>0</v>
      </c>
      <c r="J2195" s="3">
        <v>700000</v>
      </c>
      <c r="K2195" s="1" t="s">
        <v>40</v>
      </c>
      <c r="L2195" s="1" t="s">
        <v>649</v>
      </c>
      <c r="M2195" s="1" t="s">
        <v>650</v>
      </c>
      <c r="N2195" s="1" t="s">
        <v>37</v>
      </c>
      <c r="O2195" s="1" t="s">
        <v>43</v>
      </c>
      <c r="P2195" s="1" t="s">
        <v>43</v>
      </c>
      <c r="Q2195" s="1" t="s">
        <v>43</v>
      </c>
      <c r="R2195" s="3">
        <v>0</v>
      </c>
      <c r="S2195" s="1" t="s">
        <v>44</v>
      </c>
      <c r="T2195" s="1" t="s">
        <v>45</v>
      </c>
      <c r="U2195" s="1" t="s">
        <v>1973</v>
      </c>
      <c r="V2195" s="1" t="s">
        <v>46</v>
      </c>
      <c r="W2195" s="1" t="s">
        <v>81</v>
      </c>
      <c r="X2195" s="1" t="s">
        <v>1975</v>
      </c>
      <c r="Y2195" s="1" t="s">
        <v>245</v>
      </c>
      <c r="Z2195" s="1" t="s">
        <v>219</v>
      </c>
      <c r="AA2195" s="1" t="s">
        <v>51</v>
      </c>
      <c r="AB2195" s="1" t="s">
        <v>1975</v>
      </c>
      <c r="AC2195" s="1" t="s">
        <v>37</v>
      </c>
    </row>
    <row r="2196" spans="1:29" x14ac:dyDescent="0.25">
      <c r="A2196" s="1" t="s">
        <v>33</v>
      </c>
      <c r="B2196" s="1" t="s">
        <v>34</v>
      </c>
      <c r="C2196" s="2">
        <v>45900</v>
      </c>
      <c r="D2196" s="1" t="s">
        <v>238</v>
      </c>
      <c r="E2196" s="1" t="s">
        <v>239</v>
      </c>
      <c r="F2196" s="1" t="s">
        <v>37</v>
      </c>
      <c r="G2196" s="1" t="s">
        <v>1973</v>
      </c>
      <c r="H2196" s="1" t="s">
        <v>1977</v>
      </c>
      <c r="I2196" s="3">
        <v>3294000</v>
      </c>
      <c r="J2196" s="3">
        <v>0</v>
      </c>
      <c r="K2196" s="1" t="s">
        <v>40</v>
      </c>
      <c r="L2196" s="1" t="s">
        <v>444</v>
      </c>
      <c r="M2196" s="1" t="s">
        <v>445</v>
      </c>
      <c r="N2196" s="1" t="s">
        <v>37</v>
      </c>
      <c r="O2196" s="1" t="s">
        <v>43</v>
      </c>
      <c r="P2196" s="1" t="s">
        <v>43</v>
      </c>
      <c r="Q2196" s="1" t="s">
        <v>43</v>
      </c>
      <c r="R2196" s="3">
        <v>0</v>
      </c>
      <c r="S2196" s="1" t="s">
        <v>44</v>
      </c>
      <c r="T2196" s="1" t="s">
        <v>45</v>
      </c>
      <c r="U2196" s="1" t="s">
        <v>1973</v>
      </c>
      <c r="V2196" s="1" t="s">
        <v>46</v>
      </c>
      <c r="W2196" s="1" t="s">
        <v>81</v>
      </c>
      <c r="X2196" s="1" t="s">
        <v>1975</v>
      </c>
      <c r="Y2196" s="1" t="s">
        <v>245</v>
      </c>
      <c r="Z2196" s="1" t="s">
        <v>219</v>
      </c>
      <c r="AA2196" s="1" t="s">
        <v>51</v>
      </c>
      <c r="AB2196" s="1" t="s">
        <v>1975</v>
      </c>
      <c r="AC2196" s="1" t="s">
        <v>37</v>
      </c>
    </row>
    <row r="2197" spans="1:29" x14ac:dyDescent="0.25">
      <c r="A2197" s="1" t="s">
        <v>33</v>
      </c>
      <c r="B2197" s="1" t="s">
        <v>34</v>
      </c>
      <c r="C2197" s="2">
        <v>45900</v>
      </c>
      <c r="D2197" s="1" t="s">
        <v>238</v>
      </c>
      <c r="E2197" s="1" t="s">
        <v>239</v>
      </c>
      <c r="F2197" s="1" t="s">
        <v>37</v>
      </c>
      <c r="G2197" s="1" t="s">
        <v>1973</v>
      </c>
      <c r="H2197" s="1" t="s">
        <v>1977</v>
      </c>
      <c r="I2197" s="3">
        <v>0</v>
      </c>
      <c r="J2197" s="3">
        <v>3294000</v>
      </c>
      <c r="K2197" s="1" t="s">
        <v>40</v>
      </c>
      <c r="L2197" s="1" t="s">
        <v>1538</v>
      </c>
      <c r="M2197" s="1" t="s">
        <v>834</v>
      </c>
      <c r="N2197" s="1" t="s">
        <v>37</v>
      </c>
      <c r="O2197" s="1" t="s">
        <v>43</v>
      </c>
      <c r="P2197" s="1" t="s">
        <v>43</v>
      </c>
      <c r="Q2197" s="1" t="s">
        <v>43</v>
      </c>
      <c r="R2197" s="3">
        <v>0</v>
      </c>
      <c r="S2197" s="1" t="s">
        <v>44</v>
      </c>
      <c r="T2197" s="1" t="s">
        <v>45</v>
      </c>
      <c r="U2197" s="1" t="s">
        <v>1973</v>
      </c>
      <c r="V2197" s="1" t="s">
        <v>46</v>
      </c>
      <c r="W2197" s="1" t="s">
        <v>81</v>
      </c>
      <c r="X2197" s="1" t="s">
        <v>1975</v>
      </c>
      <c r="Y2197" s="1" t="s">
        <v>245</v>
      </c>
      <c r="Z2197" s="1" t="s">
        <v>219</v>
      </c>
      <c r="AA2197" s="1" t="s">
        <v>51</v>
      </c>
      <c r="AB2197" s="1" t="s">
        <v>1975</v>
      </c>
      <c r="AC2197" s="1" t="s">
        <v>37</v>
      </c>
    </row>
    <row r="2198" spans="1:29" x14ac:dyDescent="0.25">
      <c r="A2198" s="1" t="s">
        <v>33</v>
      </c>
      <c r="B2198" s="1" t="s">
        <v>34</v>
      </c>
      <c r="C2198" s="2">
        <v>45900</v>
      </c>
      <c r="D2198" s="1" t="s">
        <v>238</v>
      </c>
      <c r="E2198" s="1" t="s">
        <v>239</v>
      </c>
      <c r="F2198" s="1" t="s">
        <v>37</v>
      </c>
      <c r="G2198" s="1" t="s">
        <v>1973</v>
      </c>
      <c r="H2198" s="1" t="s">
        <v>1977</v>
      </c>
      <c r="I2198" s="3">
        <v>200000</v>
      </c>
      <c r="J2198" s="3">
        <v>0</v>
      </c>
      <c r="K2198" s="1" t="s">
        <v>40</v>
      </c>
      <c r="L2198" s="1" t="s">
        <v>444</v>
      </c>
      <c r="M2198" s="1" t="s">
        <v>445</v>
      </c>
      <c r="N2198" s="1" t="s">
        <v>37</v>
      </c>
      <c r="O2198" s="1" t="s">
        <v>43</v>
      </c>
      <c r="P2198" s="1" t="s">
        <v>43</v>
      </c>
      <c r="Q2198" s="1" t="s">
        <v>43</v>
      </c>
      <c r="R2198" s="3">
        <v>0</v>
      </c>
      <c r="S2198" s="1" t="s">
        <v>44</v>
      </c>
      <c r="T2198" s="1" t="s">
        <v>45</v>
      </c>
      <c r="U2198" s="1" t="s">
        <v>1973</v>
      </c>
      <c r="V2198" s="1" t="s">
        <v>46</v>
      </c>
      <c r="W2198" s="1" t="s">
        <v>81</v>
      </c>
      <c r="X2198" s="1" t="s">
        <v>1975</v>
      </c>
      <c r="Y2198" s="1" t="s">
        <v>245</v>
      </c>
      <c r="Z2198" s="1" t="s">
        <v>219</v>
      </c>
      <c r="AA2198" s="1" t="s">
        <v>51</v>
      </c>
      <c r="AB2198" s="1" t="s">
        <v>1975</v>
      </c>
      <c r="AC2198" s="1" t="s">
        <v>37</v>
      </c>
    </row>
    <row r="2199" spans="1:29" x14ac:dyDescent="0.25">
      <c r="A2199" s="1" t="s">
        <v>33</v>
      </c>
      <c r="B2199" s="1" t="s">
        <v>34</v>
      </c>
      <c r="C2199" s="2">
        <v>45900</v>
      </c>
      <c r="D2199" s="1" t="s">
        <v>238</v>
      </c>
      <c r="E2199" s="1" t="s">
        <v>239</v>
      </c>
      <c r="F2199" s="1" t="s">
        <v>37</v>
      </c>
      <c r="G2199" s="1" t="s">
        <v>1973</v>
      </c>
      <c r="H2199" s="1" t="s">
        <v>1977</v>
      </c>
      <c r="I2199" s="3">
        <v>0</v>
      </c>
      <c r="J2199" s="3">
        <v>200000</v>
      </c>
      <c r="K2199" s="1" t="s">
        <v>40</v>
      </c>
      <c r="L2199" s="1" t="s">
        <v>569</v>
      </c>
      <c r="M2199" s="1" t="s">
        <v>570</v>
      </c>
      <c r="N2199" s="1" t="s">
        <v>37</v>
      </c>
      <c r="O2199" s="1" t="s">
        <v>43</v>
      </c>
      <c r="P2199" s="1" t="s">
        <v>43</v>
      </c>
      <c r="Q2199" s="1" t="s">
        <v>43</v>
      </c>
      <c r="R2199" s="3">
        <v>0</v>
      </c>
      <c r="S2199" s="1" t="s">
        <v>44</v>
      </c>
      <c r="T2199" s="1" t="s">
        <v>45</v>
      </c>
      <c r="U2199" s="1" t="s">
        <v>1973</v>
      </c>
      <c r="V2199" s="1" t="s">
        <v>46</v>
      </c>
      <c r="W2199" s="1" t="s">
        <v>81</v>
      </c>
      <c r="X2199" s="1" t="s">
        <v>1975</v>
      </c>
      <c r="Y2199" s="1" t="s">
        <v>245</v>
      </c>
      <c r="Z2199" s="1" t="s">
        <v>219</v>
      </c>
      <c r="AA2199" s="1" t="s">
        <v>51</v>
      </c>
      <c r="AB2199" s="1" t="s">
        <v>1975</v>
      </c>
      <c r="AC2199" s="1" t="s">
        <v>37</v>
      </c>
    </row>
    <row r="2200" spans="1:29" x14ac:dyDescent="0.25">
      <c r="A2200" s="1" t="s">
        <v>33</v>
      </c>
      <c r="B2200" s="1" t="s">
        <v>34</v>
      </c>
      <c r="C2200" s="2">
        <v>45900</v>
      </c>
      <c r="D2200" s="1" t="s">
        <v>238</v>
      </c>
      <c r="E2200" s="1" t="s">
        <v>239</v>
      </c>
      <c r="F2200" s="1" t="s">
        <v>37</v>
      </c>
      <c r="G2200" s="1" t="s">
        <v>1973</v>
      </c>
      <c r="H2200" s="1" t="s">
        <v>1977</v>
      </c>
      <c r="I2200" s="3">
        <v>744870</v>
      </c>
      <c r="J2200" s="3">
        <v>0</v>
      </c>
      <c r="K2200" s="1" t="s">
        <v>40</v>
      </c>
      <c r="L2200" s="1" t="s">
        <v>67</v>
      </c>
      <c r="M2200" s="1" t="s">
        <v>68</v>
      </c>
      <c r="N2200" s="1" t="s">
        <v>37</v>
      </c>
      <c r="O2200" s="1" t="s">
        <v>43</v>
      </c>
      <c r="P2200" s="1" t="s">
        <v>43</v>
      </c>
      <c r="Q2200" s="1" t="s">
        <v>43</v>
      </c>
      <c r="R2200" s="3">
        <v>0</v>
      </c>
      <c r="S2200" s="1" t="s">
        <v>44</v>
      </c>
      <c r="T2200" s="1" t="s">
        <v>45</v>
      </c>
      <c r="U2200" s="1" t="s">
        <v>1973</v>
      </c>
      <c r="V2200" s="1" t="s">
        <v>46</v>
      </c>
      <c r="W2200" s="1" t="s">
        <v>81</v>
      </c>
      <c r="X2200" s="1" t="s">
        <v>1975</v>
      </c>
      <c r="Y2200" s="1" t="s">
        <v>245</v>
      </c>
      <c r="Z2200" s="1" t="s">
        <v>219</v>
      </c>
      <c r="AA2200" s="1" t="s">
        <v>51</v>
      </c>
      <c r="AB2200" s="1" t="s">
        <v>1975</v>
      </c>
      <c r="AC2200" s="1" t="s">
        <v>37</v>
      </c>
    </row>
    <row r="2201" spans="1:29" x14ac:dyDescent="0.25">
      <c r="A2201" s="1" t="s">
        <v>33</v>
      </c>
      <c r="B2201" s="1" t="s">
        <v>34</v>
      </c>
      <c r="C2201" s="2">
        <v>45900</v>
      </c>
      <c r="D2201" s="1" t="s">
        <v>238</v>
      </c>
      <c r="E2201" s="1" t="s">
        <v>239</v>
      </c>
      <c r="F2201" s="1" t="s">
        <v>37</v>
      </c>
      <c r="G2201" s="1" t="s">
        <v>1973</v>
      </c>
      <c r="H2201" s="1" t="s">
        <v>1977</v>
      </c>
      <c r="I2201" s="3">
        <v>0</v>
      </c>
      <c r="J2201" s="3">
        <v>744870</v>
      </c>
      <c r="K2201" s="1" t="s">
        <v>40</v>
      </c>
      <c r="L2201" s="1" t="s">
        <v>115</v>
      </c>
      <c r="M2201" s="1" t="s">
        <v>116</v>
      </c>
      <c r="N2201" s="1" t="s">
        <v>37</v>
      </c>
      <c r="O2201" s="1" t="s">
        <v>43</v>
      </c>
      <c r="P2201" s="1" t="s">
        <v>43</v>
      </c>
      <c r="Q2201" s="1" t="s">
        <v>43</v>
      </c>
      <c r="R2201" s="3">
        <v>0</v>
      </c>
      <c r="S2201" s="1" t="s">
        <v>44</v>
      </c>
      <c r="T2201" s="1" t="s">
        <v>45</v>
      </c>
      <c r="U2201" s="1" t="s">
        <v>1973</v>
      </c>
      <c r="V2201" s="1" t="s">
        <v>46</v>
      </c>
      <c r="W2201" s="1" t="s">
        <v>81</v>
      </c>
      <c r="X2201" s="1" t="s">
        <v>1975</v>
      </c>
      <c r="Y2201" s="1" t="s">
        <v>245</v>
      </c>
      <c r="Z2201" s="1" t="s">
        <v>219</v>
      </c>
      <c r="AA2201" s="1" t="s">
        <v>51</v>
      </c>
      <c r="AB2201" s="1" t="s">
        <v>1975</v>
      </c>
      <c r="AC2201" s="1" t="s">
        <v>37</v>
      </c>
    </row>
    <row r="2202" spans="1:29" x14ac:dyDescent="0.25">
      <c r="A2202" s="1" t="s">
        <v>33</v>
      </c>
      <c r="B2202" s="1" t="s">
        <v>34</v>
      </c>
      <c r="C2202" s="2">
        <v>45900</v>
      </c>
      <c r="D2202" s="1" t="s">
        <v>238</v>
      </c>
      <c r="E2202" s="1" t="s">
        <v>239</v>
      </c>
      <c r="F2202" s="1" t="s">
        <v>37</v>
      </c>
      <c r="G2202" s="1" t="s">
        <v>1973</v>
      </c>
      <c r="H2202" s="1" t="s">
        <v>1977</v>
      </c>
      <c r="I2202" s="3">
        <v>348001</v>
      </c>
      <c r="J2202" s="3">
        <v>0</v>
      </c>
      <c r="K2202" s="1" t="s">
        <v>40</v>
      </c>
      <c r="L2202" s="1" t="s">
        <v>67</v>
      </c>
      <c r="M2202" s="1" t="s">
        <v>68</v>
      </c>
      <c r="N2202" s="1" t="s">
        <v>37</v>
      </c>
      <c r="O2202" s="1" t="s">
        <v>43</v>
      </c>
      <c r="P2202" s="1" t="s">
        <v>43</v>
      </c>
      <c r="Q2202" s="1" t="s">
        <v>43</v>
      </c>
      <c r="R2202" s="3">
        <v>0</v>
      </c>
      <c r="S2202" s="1" t="s">
        <v>44</v>
      </c>
      <c r="T2202" s="1" t="s">
        <v>45</v>
      </c>
      <c r="U2202" s="1" t="s">
        <v>1973</v>
      </c>
      <c r="V2202" s="1" t="s">
        <v>46</v>
      </c>
      <c r="W2202" s="1" t="s">
        <v>81</v>
      </c>
      <c r="X2202" s="1" t="s">
        <v>1975</v>
      </c>
      <c r="Y2202" s="1" t="s">
        <v>245</v>
      </c>
      <c r="Z2202" s="1" t="s">
        <v>219</v>
      </c>
      <c r="AA2202" s="1" t="s">
        <v>51</v>
      </c>
      <c r="AB2202" s="1" t="s">
        <v>1975</v>
      </c>
      <c r="AC2202" s="1" t="s">
        <v>37</v>
      </c>
    </row>
    <row r="2203" spans="1:29" x14ac:dyDescent="0.25">
      <c r="A2203" s="1" t="s">
        <v>33</v>
      </c>
      <c r="B2203" s="1" t="s">
        <v>34</v>
      </c>
      <c r="C2203" s="2">
        <v>45900</v>
      </c>
      <c r="D2203" s="1" t="s">
        <v>238</v>
      </c>
      <c r="E2203" s="1" t="s">
        <v>239</v>
      </c>
      <c r="F2203" s="1" t="s">
        <v>37</v>
      </c>
      <c r="G2203" s="1" t="s">
        <v>1973</v>
      </c>
      <c r="H2203" s="1" t="s">
        <v>1977</v>
      </c>
      <c r="I2203" s="3">
        <v>0</v>
      </c>
      <c r="J2203" s="3">
        <v>348001</v>
      </c>
      <c r="K2203" s="1" t="s">
        <v>40</v>
      </c>
      <c r="L2203" s="1" t="s">
        <v>1422</v>
      </c>
      <c r="M2203" s="1" t="s">
        <v>733</v>
      </c>
      <c r="N2203" s="1" t="s">
        <v>37</v>
      </c>
      <c r="O2203" s="1" t="s">
        <v>43</v>
      </c>
      <c r="P2203" s="1" t="s">
        <v>43</v>
      </c>
      <c r="Q2203" s="1" t="s">
        <v>43</v>
      </c>
      <c r="R2203" s="3">
        <v>0</v>
      </c>
      <c r="S2203" s="1" t="s">
        <v>44</v>
      </c>
      <c r="T2203" s="1" t="s">
        <v>45</v>
      </c>
      <c r="U2203" s="1" t="s">
        <v>1973</v>
      </c>
      <c r="V2203" s="1" t="s">
        <v>46</v>
      </c>
      <c r="W2203" s="1" t="s">
        <v>81</v>
      </c>
      <c r="X2203" s="1" t="s">
        <v>1975</v>
      </c>
      <c r="Y2203" s="1" t="s">
        <v>245</v>
      </c>
      <c r="Z2203" s="1" t="s">
        <v>219</v>
      </c>
      <c r="AA2203" s="1" t="s">
        <v>51</v>
      </c>
      <c r="AB2203" s="1" t="s">
        <v>1975</v>
      </c>
      <c r="AC2203" s="1" t="s">
        <v>37</v>
      </c>
    </row>
    <row r="2204" spans="1:29" x14ac:dyDescent="0.25">
      <c r="A2204" s="1" t="s">
        <v>33</v>
      </c>
      <c r="B2204" s="1" t="s">
        <v>34</v>
      </c>
      <c r="C2204" s="2">
        <v>45900</v>
      </c>
      <c r="D2204" s="1" t="s">
        <v>238</v>
      </c>
      <c r="E2204" s="1" t="s">
        <v>239</v>
      </c>
      <c r="F2204" s="1" t="s">
        <v>37</v>
      </c>
      <c r="G2204" s="1" t="s">
        <v>1973</v>
      </c>
      <c r="H2204" s="1" t="s">
        <v>1977</v>
      </c>
      <c r="I2204" s="3">
        <v>351135</v>
      </c>
      <c r="J2204" s="3">
        <v>0</v>
      </c>
      <c r="K2204" s="1" t="s">
        <v>40</v>
      </c>
      <c r="L2204" s="1" t="s">
        <v>67</v>
      </c>
      <c r="M2204" s="1" t="s">
        <v>68</v>
      </c>
      <c r="N2204" s="1" t="s">
        <v>37</v>
      </c>
      <c r="O2204" s="1" t="s">
        <v>43</v>
      </c>
      <c r="P2204" s="1" t="s">
        <v>43</v>
      </c>
      <c r="Q2204" s="1" t="s">
        <v>43</v>
      </c>
      <c r="R2204" s="3">
        <v>0</v>
      </c>
      <c r="S2204" s="1" t="s">
        <v>44</v>
      </c>
      <c r="T2204" s="1" t="s">
        <v>45</v>
      </c>
      <c r="U2204" s="1" t="s">
        <v>1973</v>
      </c>
      <c r="V2204" s="1" t="s">
        <v>46</v>
      </c>
      <c r="W2204" s="1" t="s">
        <v>81</v>
      </c>
      <c r="X2204" s="1" t="s">
        <v>1975</v>
      </c>
      <c r="Y2204" s="1" t="s">
        <v>245</v>
      </c>
      <c r="Z2204" s="1" t="s">
        <v>219</v>
      </c>
      <c r="AA2204" s="1" t="s">
        <v>51</v>
      </c>
      <c r="AB2204" s="1" t="s">
        <v>1975</v>
      </c>
      <c r="AC2204" s="1" t="s">
        <v>37</v>
      </c>
    </row>
    <row r="2205" spans="1:29" x14ac:dyDescent="0.25">
      <c r="A2205" s="1" t="s">
        <v>33</v>
      </c>
      <c r="B2205" s="1" t="s">
        <v>34</v>
      </c>
      <c r="C2205" s="2">
        <v>45900</v>
      </c>
      <c r="D2205" s="1" t="s">
        <v>238</v>
      </c>
      <c r="E2205" s="1" t="s">
        <v>239</v>
      </c>
      <c r="F2205" s="1" t="s">
        <v>37</v>
      </c>
      <c r="G2205" s="1" t="s">
        <v>1973</v>
      </c>
      <c r="H2205" s="1" t="s">
        <v>1977</v>
      </c>
      <c r="I2205" s="3">
        <v>0</v>
      </c>
      <c r="J2205" s="3">
        <v>351135</v>
      </c>
      <c r="K2205" s="1" t="s">
        <v>40</v>
      </c>
      <c r="L2205" s="1" t="s">
        <v>1379</v>
      </c>
      <c r="M2205" s="1" t="s">
        <v>717</v>
      </c>
      <c r="N2205" s="1" t="s">
        <v>37</v>
      </c>
      <c r="O2205" s="1" t="s">
        <v>43</v>
      </c>
      <c r="P2205" s="1" t="s">
        <v>43</v>
      </c>
      <c r="Q2205" s="1" t="s">
        <v>43</v>
      </c>
      <c r="R2205" s="3">
        <v>0</v>
      </c>
      <c r="S2205" s="1" t="s">
        <v>44</v>
      </c>
      <c r="T2205" s="1" t="s">
        <v>45</v>
      </c>
      <c r="U2205" s="1" t="s">
        <v>1973</v>
      </c>
      <c r="V2205" s="1" t="s">
        <v>46</v>
      </c>
      <c r="W2205" s="1" t="s">
        <v>81</v>
      </c>
      <c r="X2205" s="1" t="s">
        <v>1975</v>
      </c>
      <c r="Y2205" s="1" t="s">
        <v>245</v>
      </c>
      <c r="Z2205" s="1" t="s">
        <v>219</v>
      </c>
      <c r="AA2205" s="1" t="s">
        <v>51</v>
      </c>
      <c r="AB2205" s="1" t="s">
        <v>1975</v>
      </c>
      <c r="AC2205" s="1" t="s">
        <v>37</v>
      </c>
    </row>
    <row r="2206" spans="1:29" x14ac:dyDescent="0.25">
      <c r="A2206" s="1" t="s">
        <v>33</v>
      </c>
      <c r="B2206" s="1" t="s">
        <v>34</v>
      </c>
      <c r="C2206" s="2">
        <v>45900</v>
      </c>
      <c r="D2206" s="1" t="s">
        <v>238</v>
      </c>
      <c r="E2206" s="1" t="s">
        <v>239</v>
      </c>
      <c r="F2206" s="1" t="s">
        <v>37</v>
      </c>
      <c r="G2206" s="1" t="s">
        <v>1973</v>
      </c>
      <c r="H2206" s="1" t="s">
        <v>1977</v>
      </c>
      <c r="I2206" s="3">
        <v>270667</v>
      </c>
      <c r="J2206" s="3">
        <v>0</v>
      </c>
      <c r="K2206" s="1" t="s">
        <v>40</v>
      </c>
      <c r="L2206" s="1" t="s">
        <v>67</v>
      </c>
      <c r="M2206" s="1" t="s">
        <v>68</v>
      </c>
      <c r="N2206" s="1" t="s">
        <v>37</v>
      </c>
      <c r="O2206" s="1" t="s">
        <v>43</v>
      </c>
      <c r="P2206" s="1" t="s">
        <v>43</v>
      </c>
      <c r="Q2206" s="1" t="s">
        <v>43</v>
      </c>
      <c r="R2206" s="3">
        <v>0</v>
      </c>
      <c r="S2206" s="1" t="s">
        <v>44</v>
      </c>
      <c r="T2206" s="1" t="s">
        <v>45</v>
      </c>
      <c r="U2206" s="1" t="s">
        <v>1973</v>
      </c>
      <c r="V2206" s="1" t="s">
        <v>46</v>
      </c>
      <c r="W2206" s="1" t="s">
        <v>81</v>
      </c>
      <c r="X2206" s="1" t="s">
        <v>1975</v>
      </c>
      <c r="Y2206" s="1" t="s">
        <v>245</v>
      </c>
      <c r="Z2206" s="1" t="s">
        <v>219</v>
      </c>
      <c r="AA2206" s="1" t="s">
        <v>51</v>
      </c>
      <c r="AB2206" s="1" t="s">
        <v>1975</v>
      </c>
      <c r="AC2206" s="1" t="s">
        <v>37</v>
      </c>
    </row>
    <row r="2207" spans="1:29" x14ac:dyDescent="0.25">
      <c r="A2207" s="1" t="s">
        <v>33</v>
      </c>
      <c r="B2207" s="1" t="s">
        <v>34</v>
      </c>
      <c r="C2207" s="2">
        <v>45900</v>
      </c>
      <c r="D2207" s="1" t="s">
        <v>238</v>
      </c>
      <c r="E2207" s="1" t="s">
        <v>239</v>
      </c>
      <c r="F2207" s="1" t="s">
        <v>37</v>
      </c>
      <c r="G2207" s="1" t="s">
        <v>1973</v>
      </c>
      <c r="H2207" s="1" t="s">
        <v>1977</v>
      </c>
      <c r="I2207" s="3">
        <v>0</v>
      </c>
      <c r="J2207" s="3">
        <v>270667</v>
      </c>
      <c r="K2207" s="1" t="s">
        <v>40</v>
      </c>
      <c r="L2207" s="1" t="s">
        <v>673</v>
      </c>
      <c r="M2207" s="1" t="s">
        <v>674</v>
      </c>
      <c r="N2207" s="1" t="s">
        <v>37</v>
      </c>
      <c r="O2207" s="1" t="s">
        <v>43</v>
      </c>
      <c r="P2207" s="1" t="s">
        <v>43</v>
      </c>
      <c r="Q2207" s="1" t="s">
        <v>43</v>
      </c>
      <c r="R2207" s="3">
        <v>0</v>
      </c>
      <c r="S2207" s="1" t="s">
        <v>44</v>
      </c>
      <c r="T2207" s="1" t="s">
        <v>45</v>
      </c>
      <c r="U2207" s="1" t="s">
        <v>1973</v>
      </c>
      <c r="V2207" s="1" t="s">
        <v>46</v>
      </c>
      <c r="W2207" s="1" t="s">
        <v>81</v>
      </c>
      <c r="X2207" s="1" t="s">
        <v>1975</v>
      </c>
      <c r="Y2207" s="1" t="s">
        <v>245</v>
      </c>
      <c r="Z2207" s="1" t="s">
        <v>219</v>
      </c>
      <c r="AA2207" s="1" t="s">
        <v>51</v>
      </c>
      <c r="AB2207" s="1" t="s">
        <v>1975</v>
      </c>
      <c r="AC2207" s="1" t="s">
        <v>37</v>
      </c>
    </row>
    <row r="2208" spans="1:29" x14ac:dyDescent="0.25">
      <c r="A2208" s="1" t="s">
        <v>33</v>
      </c>
      <c r="B2208" s="1" t="s">
        <v>34</v>
      </c>
      <c r="C2208" s="2">
        <v>45900</v>
      </c>
      <c r="D2208" s="1" t="s">
        <v>238</v>
      </c>
      <c r="E2208" s="1" t="s">
        <v>239</v>
      </c>
      <c r="F2208" s="1" t="s">
        <v>37</v>
      </c>
      <c r="G2208" s="1" t="s">
        <v>1973</v>
      </c>
      <c r="H2208" s="1" t="s">
        <v>1977</v>
      </c>
      <c r="I2208" s="3">
        <v>502667</v>
      </c>
      <c r="J2208" s="3">
        <v>0</v>
      </c>
      <c r="K2208" s="1" t="s">
        <v>40</v>
      </c>
      <c r="L2208" s="1" t="s">
        <v>67</v>
      </c>
      <c r="M2208" s="1" t="s">
        <v>68</v>
      </c>
      <c r="N2208" s="1" t="s">
        <v>37</v>
      </c>
      <c r="O2208" s="1" t="s">
        <v>43</v>
      </c>
      <c r="P2208" s="1" t="s">
        <v>43</v>
      </c>
      <c r="Q2208" s="1" t="s">
        <v>43</v>
      </c>
      <c r="R2208" s="3">
        <v>0</v>
      </c>
      <c r="S2208" s="1" t="s">
        <v>44</v>
      </c>
      <c r="T2208" s="1" t="s">
        <v>45</v>
      </c>
      <c r="U2208" s="1" t="s">
        <v>1973</v>
      </c>
      <c r="V2208" s="1" t="s">
        <v>46</v>
      </c>
      <c r="W2208" s="1" t="s">
        <v>81</v>
      </c>
      <c r="X2208" s="1" t="s">
        <v>1975</v>
      </c>
      <c r="Y2208" s="1" t="s">
        <v>245</v>
      </c>
      <c r="Z2208" s="1" t="s">
        <v>219</v>
      </c>
      <c r="AA2208" s="1" t="s">
        <v>51</v>
      </c>
      <c r="AB2208" s="1" t="s">
        <v>1975</v>
      </c>
      <c r="AC2208" s="1" t="s">
        <v>37</v>
      </c>
    </row>
    <row r="2209" spans="1:29" x14ac:dyDescent="0.25">
      <c r="A2209" s="1" t="s">
        <v>33</v>
      </c>
      <c r="B2209" s="1" t="s">
        <v>34</v>
      </c>
      <c r="C2209" s="2">
        <v>45900</v>
      </c>
      <c r="D2209" s="1" t="s">
        <v>238</v>
      </c>
      <c r="E2209" s="1" t="s">
        <v>239</v>
      </c>
      <c r="F2209" s="1" t="s">
        <v>37</v>
      </c>
      <c r="G2209" s="1" t="s">
        <v>1973</v>
      </c>
      <c r="H2209" s="1" t="s">
        <v>1977</v>
      </c>
      <c r="I2209" s="3">
        <v>0</v>
      </c>
      <c r="J2209" s="3">
        <v>502667</v>
      </c>
      <c r="K2209" s="1" t="s">
        <v>40</v>
      </c>
      <c r="L2209" s="1" t="s">
        <v>640</v>
      </c>
      <c r="M2209" s="1" t="s">
        <v>641</v>
      </c>
      <c r="N2209" s="1" t="s">
        <v>37</v>
      </c>
      <c r="O2209" s="1" t="s">
        <v>43</v>
      </c>
      <c r="P2209" s="1" t="s">
        <v>43</v>
      </c>
      <c r="Q2209" s="1" t="s">
        <v>43</v>
      </c>
      <c r="R2209" s="3">
        <v>0</v>
      </c>
      <c r="S2209" s="1" t="s">
        <v>44</v>
      </c>
      <c r="T2209" s="1" t="s">
        <v>45</v>
      </c>
      <c r="U2209" s="1" t="s">
        <v>1973</v>
      </c>
      <c r="V2209" s="1" t="s">
        <v>46</v>
      </c>
      <c r="W2209" s="1" t="s">
        <v>81</v>
      </c>
      <c r="X2209" s="1" t="s">
        <v>1975</v>
      </c>
      <c r="Y2209" s="1" t="s">
        <v>245</v>
      </c>
      <c r="Z2209" s="1" t="s">
        <v>219</v>
      </c>
      <c r="AA2209" s="1" t="s">
        <v>51</v>
      </c>
      <c r="AB2209" s="1" t="s">
        <v>1975</v>
      </c>
      <c r="AC2209" s="1" t="s">
        <v>37</v>
      </c>
    </row>
    <row r="2210" spans="1:29" x14ac:dyDescent="0.25">
      <c r="A2210" s="1" t="s">
        <v>33</v>
      </c>
      <c r="B2210" s="1" t="s">
        <v>34</v>
      </c>
      <c r="C2210" s="2">
        <v>45900</v>
      </c>
      <c r="D2210" s="1" t="s">
        <v>238</v>
      </c>
      <c r="E2210" s="1" t="s">
        <v>239</v>
      </c>
      <c r="F2210" s="1" t="s">
        <v>37</v>
      </c>
      <c r="G2210" s="1" t="s">
        <v>1973</v>
      </c>
      <c r="H2210" s="1" t="s">
        <v>1977</v>
      </c>
      <c r="I2210" s="3">
        <v>2909054</v>
      </c>
      <c r="J2210" s="3">
        <v>0</v>
      </c>
      <c r="K2210" s="1" t="s">
        <v>40</v>
      </c>
      <c r="L2210" s="1" t="s">
        <v>214</v>
      </c>
      <c r="M2210" s="1" t="s">
        <v>215</v>
      </c>
      <c r="N2210" s="1" t="s">
        <v>37</v>
      </c>
      <c r="O2210" s="1" t="s">
        <v>43</v>
      </c>
      <c r="P2210" s="1" t="s">
        <v>43</v>
      </c>
      <c r="Q2210" s="1" t="s">
        <v>43</v>
      </c>
      <c r="R2210" s="3">
        <v>0</v>
      </c>
      <c r="S2210" s="1" t="s">
        <v>44</v>
      </c>
      <c r="T2210" s="1" t="s">
        <v>45</v>
      </c>
      <c r="U2210" s="1" t="s">
        <v>1973</v>
      </c>
      <c r="V2210" s="1" t="s">
        <v>46</v>
      </c>
      <c r="W2210" s="1" t="s">
        <v>81</v>
      </c>
      <c r="X2210" s="1" t="s">
        <v>1975</v>
      </c>
      <c r="Y2210" s="1" t="s">
        <v>245</v>
      </c>
      <c r="Z2210" s="1" t="s">
        <v>219</v>
      </c>
      <c r="AA2210" s="1" t="s">
        <v>51</v>
      </c>
      <c r="AB2210" s="1" t="s">
        <v>1975</v>
      </c>
      <c r="AC2210" s="1" t="s">
        <v>37</v>
      </c>
    </row>
    <row r="2211" spans="1:29" x14ac:dyDescent="0.25">
      <c r="A2211" s="1" t="s">
        <v>33</v>
      </c>
      <c r="B2211" s="1" t="s">
        <v>34</v>
      </c>
      <c r="C2211" s="2">
        <v>45900</v>
      </c>
      <c r="D2211" s="1" t="s">
        <v>238</v>
      </c>
      <c r="E2211" s="1" t="s">
        <v>239</v>
      </c>
      <c r="F2211" s="1" t="s">
        <v>37</v>
      </c>
      <c r="G2211" s="1" t="s">
        <v>1973</v>
      </c>
      <c r="H2211" s="1" t="s">
        <v>1977</v>
      </c>
      <c r="I2211" s="3">
        <v>0</v>
      </c>
      <c r="J2211" s="3">
        <v>2909054</v>
      </c>
      <c r="K2211" s="1" t="s">
        <v>40</v>
      </c>
      <c r="L2211" s="1" t="s">
        <v>669</v>
      </c>
      <c r="M2211" s="1" t="s">
        <v>670</v>
      </c>
      <c r="N2211" s="1" t="s">
        <v>37</v>
      </c>
      <c r="O2211" s="1" t="s">
        <v>43</v>
      </c>
      <c r="P2211" s="1" t="s">
        <v>43</v>
      </c>
      <c r="Q2211" s="1" t="s">
        <v>43</v>
      </c>
      <c r="R2211" s="3">
        <v>0</v>
      </c>
      <c r="S2211" s="1" t="s">
        <v>44</v>
      </c>
      <c r="T2211" s="1" t="s">
        <v>45</v>
      </c>
      <c r="U2211" s="1" t="s">
        <v>1973</v>
      </c>
      <c r="V2211" s="1" t="s">
        <v>46</v>
      </c>
      <c r="W2211" s="1" t="s">
        <v>81</v>
      </c>
      <c r="X2211" s="1" t="s">
        <v>1975</v>
      </c>
      <c r="Y2211" s="1" t="s">
        <v>245</v>
      </c>
      <c r="Z2211" s="1" t="s">
        <v>219</v>
      </c>
      <c r="AA2211" s="1" t="s">
        <v>51</v>
      </c>
      <c r="AB2211" s="1" t="s">
        <v>1975</v>
      </c>
      <c r="AC2211" s="1" t="s">
        <v>37</v>
      </c>
    </row>
    <row r="2212" spans="1:29" x14ac:dyDescent="0.25">
      <c r="A2212" s="1" t="s">
        <v>33</v>
      </c>
      <c r="B2212" s="1" t="s">
        <v>34</v>
      </c>
      <c r="C2212" s="2">
        <v>45900</v>
      </c>
      <c r="D2212" s="1" t="s">
        <v>238</v>
      </c>
      <c r="E2212" s="1" t="s">
        <v>239</v>
      </c>
      <c r="F2212" s="1" t="s">
        <v>37</v>
      </c>
      <c r="G2212" s="1" t="s">
        <v>1973</v>
      </c>
      <c r="H2212" s="1" t="s">
        <v>1977</v>
      </c>
      <c r="I2212" s="3">
        <v>464002</v>
      </c>
      <c r="J2212" s="3">
        <v>0</v>
      </c>
      <c r="K2212" s="1" t="s">
        <v>40</v>
      </c>
      <c r="L2212" s="1" t="s">
        <v>214</v>
      </c>
      <c r="M2212" s="1" t="s">
        <v>215</v>
      </c>
      <c r="N2212" s="1" t="s">
        <v>37</v>
      </c>
      <c r="O2212" s="1" t="s">
        <v>43</v>
      </c>
      <c r="P2212" s="1" t="s">
        <v>43</v>
      </c>
      <c r="Q2212" s="1" t="s">
        <v>43</v>
      </c>
      <c r="R2212" s="3">
        <v>0</v>
      </c>
      <c r="S2212" s="1" t="s">
        <v>44</v>
      </c>
      <c r="T2212" s="1" t="s">
        <v>45</v>
      </c>
      <c r="U2212" s="1" t="s">
        <v>1973</v>
      </c>
      <c r="V2212" s="1" t="s">
        <v>46</v>
      </c>
      <c r="W2212" s="1" t="s">
        <v>81</v>
      </c>
      <c r="X2212" s="1" t="s">
        <v>1975</v>
      </c>
      <c r="Y2212" s="1" t="s">
        <v>245</v>
      </c>
      <c r="Z2212" s="1" t="s">
        <v>219</v>
      </c>
      <c r="AA2212" s="1" t="s">
        <v>51</v>
      </c>
      <c r="AB2212" s="1" t="s">
        <v>1975</v>
      </c>
      <c r="AC2212" s="1" t="s">
        <v>37</v>
      </c>
    </row>
    <row r="2213" spans="1:29" x14ac:dyDescent="0.25">
      <c r="A2213" s="1" t="s">
        <v>33</v>
      </c>
      <c r="B2213" s="1" t="s">
        <v>34</v>
      </c>
      <c r="C2213" s="2">
        <v>45900</v>
      </c>
      <c r="D2213" s="1" t="s">
        <v>238</v>
      </c>
      <c r="E2213" s="1" t="s">
        <v>239</v>
      </c>
      <c r="F2213" s="1" t="s">
        <v>37</v>
      </c>
      <c r="G2213" s="1" t="s">
        <v>1973</v>
      </c>
      <c r="H2213" s="1" t="s">
        <v>1977</v>
      </c>
      <c r="I2213" s="3">
        <v>0</v>
      </c>
      <c r="J2213" s="3">
        <v>464002</v>
      </c>
      <c r="K2213" s="1" t="s">
        <v>40</v>
      </c>
      <c r="L2213" s="1" t="s">
        <v>1523</v>
      </c>
      <c r="M2213" s="1" t="s">
        <v>708</v>
      </c>
      <c r="N2213" s="1" t="s">
        <v>37</v>
      </c>
      <c r="O2213" s="1" t="s">
        <v>43</v>
      </c>
      <c r="P2213" s="1" t="s">
        <v>43</v>
      </c>
      <c r="Q2213" s="1" t="s">
        <v>43</v>
      </c>
      <c r="R2213" s="3">
        <v>0</v>
      </c>
      <c r="S2213" s="1" t="s">
        <v>44</v>
      </c>
      <c r="T2213" s="1" t="s">
        <v>45</v>
      </c>
      <c r="U2213" s="1" t="s">
        <v>1973</v>
      </c>
      <c r="V2213" s="1" t="s">
        <v>46</v>
      </c>
      <c r="W2213" s="1" t="s">
        <v>81</v>
      </c>
      <c r="X2213" s="1" t="s">
        <v>1975</v>
      </c>
      <c r="Y2213" s="1" t="s">
        <v>245</v>
      </c>
      <c r="Z2213" s="1" t="s">
        <v>219</v>
      </c>
      <c r="AA2213" s="1" t="s">
        <v>51</v>
      </c>
      <c r="AB2213" s="1" t="s">
        <v>1975</v>
      </c>
      <c r="AC2213" s="1" t="s">
        <v>37</v>
      </c>
    </row>
    <row r="2214" spans="1:29" x14ac:dyDescent="0.25">
      <c r="A2214" s="1" t="s">
        <v>33</v>
      </c>
      <c r="B2214" s="1" t="s">
        <v>34</v>
      </c>
      <c r="C2214" s="2">
        <v>45900</v>
      </c>
      <c r="D2214" s="1" t="s">
        <v>238</v>
      </c>
      <c r="E2214" s="1" t="s">
        <v>239</v>
      </c>
      <c r="F2214" s="1" t="s">
        <v>37</v>
      </c>
      <c r="G2214" s="1" t="s">
        <v>1973</v>
      </c>
      <c r="H2214" s="1" t="s">
        <v>1977</v>
      </c>
      <c r="I2214" s="3">
        <v>580000</v>
      </c>
      <c r="J2214" s="3">
        <v>0</v>
      </c>
      <c r="K2214" s="1" t="s">
        <v>40</v>
      </c>
      <c r="L2214" s="1" t="s">
        <v>214</v>
      </c>
      <c r="M2214" s="1" t="s">
        <v>215</v>
      </c>
      <c r="N2214" s="1" t="s">
        <v>37</v>
      </c>
      <c r="O2214" s="1" t="s">
        <v>43</v>
      </c>
      <c r="P2214" s="1" t="s">
        <v>43</v>
      </c>
      <c r="Q2214" s="1" t="s">
        <v>43</v>
      </c>
      <c r="R2214" s="3">
        <v>0</v>
      </c>
      <c r="S2214" s="1" t="s">
        <v>44</v>
      </c>
      <c r="T2214" s="1" t="s">
        <v>45</v>
      </c>
      <c r="U2214" s="1" t="s">
        <v>1973</v>
      </c>
      <c r="V2214" s="1" t="s">
        <v>46</v>
      </c>
      <c r="W2214" s="1" t="s">
        <v>81</v>
      </c>
      <c r="X2214" s="1" t="s">
        <v>1975</v>
      </c>
      <c r="Y2214" s="1" t="s">
        <v>245</v>
      </c>
      <c r="Z2214" s="1" t="s">
        <v>219</v>
      </c>
      <c r="AA2214" s="1" t="s">
        <v>51</v>
      </c>
      <c r="AB2214" s="1" t="s">
        <v>1975</v>
      </c>
      <c r="AC2214" s="1" t="s">
        <v>37</v>
      </c>
    </row>
    <row r="2215" spans="1:29" x14ac:dyDescent="0.25">
      <c r="A2215" s="1" t="s">
        <v>33</v>
      </c>
      <c r="B2215" s="1" t="s">
        <v>34</v>
      </c>
      <c r="C2215" s="2">
        <v>45900</v>
      </c>
      <c r="D2215" s="1" t="s">
        <v>238</v>
      </c>
      <c r="E2215" s="1" t="s">
        <v>239</v>
      </c>
      <c r="F2215" s="1" t="s">
        <v>37</v>
      </c>
      <c r="G2215" s="1" t="s">
        <v>1973</v>
      </c>
      <c r="H2215" s="1" t="s">
        <v>1977</v>
      </c>
      <c r="I2215" s="3">
        <v>0</v>
      </c>
      <c r="J2215" s="3">
        <v>580000</v>
      </c>
      <c r="K2215" s="1" t="s">
        <v>40</v>
      </c>
      <c r="L2215" s="1" t="s">
        <v>694</v>
      </c>
      <c r="M2215" s="1" t="s">
        <v>695</v>
      </c>
      <c r="N2215" s="1" t="s">
        <v>37</v>
      </c>
      <c r="O2215" s="1" t="s">
        <v>43</v>
      </c>
      <c r="P2215" s="1" t="s">
        <v>43</v>
      </c>
      <c r="Q2215" s="1" t="s">
        <v>43</v>
      </c>
      <c r="R2215" s="3">
        <v>0</v>
      </c>
      <c r="S2215" s="1" t="s">
        <v>44</v>
      </c>
      <c r="T2215" s="1" t="s">
        <v>45</v>
      </c>
      <c r="U2215" s="1" t="s">
        <v>1973</v>
      </c>
      <c r="V2215" s="1" t="s">
        <v>46</v>
      </c>
      <c r="W2215" s="1" t="s">
        <v>81</v>
      </c>
      <c r="X2215" s="1" t="s">
        <v>1975</v>
      </c>
      <c r="Y2215" s="1" t="s">
        <v>245</v>
      </c>
      <c r="Z2215" s="1" t="s">
        <v>219</v>
      </c>
      <c r="AA2215" s="1" t="s">
        <v>51</v>
      </c>
      <c r="AB2215" s="1" t="s">
        <v>1975</v>
      </c>
      <c r="AC2215" s="1" t="s">
        <v>37</v>
      </c>
    </row>
    <row r="2216" spans="1:29" x14ac:dyDescent="0.25">
      <c r="A2216" s="1" t="s">
        <v>33</v>
      </c>
      <c r="B2216" s="1" t="s">
        <v>34</v>
      </c>
      <c r="C2216" s="2">
        <v>45900</v>
      </c>
      <c r="D2216" s="1" t="s">
        <v>238</v>
      </c>
      <c r="E2216" s="1" t="s">
        <v>239</v>
      </c>
      <c r="F2216" s="1" t="s">
        <v>37</v>
      </c>
      <c r="G2216" s="1" t="s">
        <v>1973</v>
      </c>
      <c r="H2216" s="1" t="s">
        <v>1977</v>
      </c>
      <c r="I2216" s="3">
        <v>77334</v>
      </c>
      <c r="J2216" s="3">
        <v>0</v>
      </c>
      <c r="K2216" s="1" t="s">
        <v>40</v>
      </c>
      <c r="L2216" s="1" t="s">
        <v>214</v>
      </c>
      <c r="M2216" s="1" t="s">
        <v>215</v>
      </c>
      <c r="N2216" s="1" t="s">
        <v>37</v>
      </c>
      <c r="O2216" s="1" t="s">
        <v>43</v>
      </c>
      <c r="P2216" s="1" t="s">
        <v>43</v>
      </c>
      <c r="Q2216" s="1" t="s">
        <v>43</v>
      </c>
      <c r="R2216" s="3">
        <v>0</v>
      </c>
      <c r="S2216" s="1" t="s">
        <v>44</v>
      </c>
      <c r="T2216" s="1" t="s">
        <v>45</v>
      </c>
      <c r="U2216" s="1" t="s">
        <v>1973</v>
      </c>
      <c r="V2216" s="1" t="s">
        <v>46</v>
      </c>
      <c r="W2216" s="1" t="s">
        <v>81</v>
      </c>
      <c r="X2216" s="1" t="s">
        <v>1975</v>
      </c>
      <c r="Y2216" s="1" t="s">
        <v>245</v>
      </c>
      <c r="Z2216" s="1" t="s">
        <v>219</v>
      </c>
      <c r="AA2216" s="1" t="s">
        <v>51</v>
      </c>
      <c r="AB2216" s="1" t="s">
        <v>1975</v>
      </c>
      <c r="AC2216" s="1" t="s">
        <v>37</v>
      </c>
    </row>
    <row r="2217" spans="1:29" x14ac:dyDescent="0.25">
      <c r="A2217" s="1" t="s">
        <v>33</v>
      </c>
      <c r="B2217" s="1" t="s">
        <v>34</v>
      </c>
      <c r="C2217" s="2">
        <v>45900</v>
      </c>
      <c r="D2217" s="1" t="s">
        <v>238</v>
      </c>
      <c r="E2217" s="1" t="s">
        <v>239</v>
      </c>
      <c r="F2217" s="1" t="s">
        <v>37</v>
      </c>
      <c r="G2217" s="1" t="s">
        <v>1973</v>
      </c>
      <c r="H2217" s="1" t="s">
        <v>1977</v>
      </c>
      <c r="I2217" s="3">
        <v>0</v>
      </c>
      <c r="J2217" s="3">
        <v>77334</v>
      </c>
      <c r="K2217" s="1" t="s">
        <v>40</v>
      </c>
      <c r="L2217" s="1" t="s">
        <v>692</v>
      </c>
      <c r="M2217" s="1" t="s">
        <v>693</v>
      </c>
      <c r="N2217" s="1" t="s">
        <v>37</v>
      </c>
      <c r="O2217" s="1" t="s">
        <v>43</v>
      </c>
      <c r="P2217" s="1" t="s">
        <v>43</v>
      </c>
      <c r="Q2217" s="1" t="s">
        <v>43</v>
      </c>
      <c r="R2217" s="3">
        <v>0</v>
      </c>
      <c r="S2217" s="1" t="s">
        <v>44</v>
      </c>
      <c r="T2217" s="1" t="s">
        <v>45</v>
      </c>
      <c r="U2217" s="1" t="s">
        <v>1973</v>
      </c>
      <c r="V2217" s="1" t="s">
        <v>46</v>
      </c>
      <c r="W2217" s="1" t="s">
        <v>81</v>
      </c>
      <c r="X2217" s="1" t="s">
        <v>1975</v>
      </c>
      <c r="Y2217" s="1" t="s">
        <v>245</v>
      </c>
      <c r="Z2217" s="1" t="s">
        <v>219</v>
      </c>
      <c r="AA2217" s="1" t="s">
        <v>51</v>
      </c>
      <c r="AB2217" s="1" t="s">
        <v>1975</v>
      </c>
      <c r="AC2217" s="1" t="s">
        <v>37</v>
      </c>
    </row>
    <row r="2218" spans="1:29" x14ac:dyDescent="0.25">
      <c r="A2218" s="1" t="s">
        <v>33</v>
      </c>
      <c r="B2218" s="1" t="s">
        <v>34</v>
      </c>
      <c r="C2218" s="2">
        <v>45900</v>
      </c>
      <c r="D2218" s="1" t="s">
        <v>238</v>
      </c>
      <c r="E2218" s="1" t="s">
        <v>239</v>
      </c>
      <c r="F2218" s="1" t="s">
        <v>37</v>
      </c>
      <c r="G2218" s="1" t="s">
        <v>1973</v>
      </c>
      <c r="H2218" s="1" t="s">
        <v>1977</v>
      </c>
      <c r="I2218" s="3">
        <v>43924</v>
      </c>
      <c r="J2218" s="3">
        <v>0</v>
      </c>
      <c r="K2218" s="1" t="s">
        <v>40</v>
      </c>
      <c r="L2218" s="1" t="s">
        <v>214</v>
      </c>
      <c r="M2218" s="1" t="s">
        <v>215</v>
      </c>
      <c r="N2218" s="1" t="s">
        <v>37</v>
      </c>
      <c r="O2218" s="1" t="s">
        <v>43</v>
      </c>
      <c r="P2218" s="1" t="s">
        <v>43</v>
      </c>
      <c r="Q2218" s="1" t="s">
        <v>43</v>
      </c>
      <c r="R2218" s="3">
        <v>0</v>
      </c>
      <c r="S2218" s="1" t="s">
        <v>44</v>
      </c>
      <c r="T2218" s="1" t="s">
        <v>45</v>
      </c>
      <c r="U2218" s="1" t="s">
        <v>1973</v>
      </c>
      <c r="V2218" s="1" t="s">
        <v>46</v>
      </c>
      <c r="W2218" s="1" t="s">
        <v>81</v>
      </c>
      <c r="X2218" s="1" t="s">
        <v>1975</v>
      </c>
      <c r="Y2218" s="1" t="s">
        <v>245</v>
      </c>
      <c r="Z2218" s="1" t="s">
        <v>219</v>
      </c>
      <c r="AA2218" s="1" t="s">
        <v>51</v>
      </c>
      <c r="AB2218" s="1" t="s">
        <v>1975</v>
      </c>
      <c r="AC2218" s="1" t="s">
        <v>37</v>
      </c>
    </row>
    <row r="2219" spans="1:29" x14ac:dyDescent="0.25">
      <c r="A2219" s="1" t="s">
        <v>33</v>
      </c>
      <c r="B2219" s="1" t="s">
        <v>34</v>
      </c>
      <c r="C2219" s="2">
        <v>45900</v>
      </c>
      <c r="D2219" s="1" t="s">
        <v>238</v>
      </c>
      <c r="E2219" s="1" t="s">
        <v>239</v>
      </c>
      <c r="F2219" s="1" t="s">
        <v>37</v>
      </c>
      <c r="G2219" s="1" t="s">
        <v>1973</v>
      </c>
      <c r="H2219" s="1" t="s">
        <v>1977</v>
      </c>
      <c r="I2219" s="3">
        <v>0</v>
      </c>
      <c r="J2219" s="3">
        <v>43924</v>
      </c>
      <c r="K2219" s="1" t="s">
        <v>40</v>
      </c>
      <c r="L2219" s="1" t="s">
        <v>689</v>
      </c>
      <c r="M2219" s="1" t="s">
        <v>690</v>
      </c>
      <c r="N2219" s="1" t="s">
        <v>37</v>
      </c>
      <c r="O2219" s="1" t="s">
        <v>43</v>
      </c>
      <c r="P2219" s="1" t="s">
        <v>43</v>
      </c>
      <c r="Q2219" s="1" t="s">
        <v>43</v>
      </c>
      <c r="R2219" s="3">
        <v>0</v>
      </c>
      <c r="S2219" s="1" t="s">
        <v>44</v>
      </c>
      <c r="T2219" s="1" t="s">
        <v>45</v>
      </c>
      <c r="U2219" s="1" t="s">
        <v>1973</v>
      </c>
      <c r="V2219" s="1" t="s">
        <v>46</v>
      </c>
      <c r="W2219" s="1" t="s">
        <v>81</v>
      </c>
      <c r="X2219" s="1" t="s">
        <v>1975</v>
      </c>
      <c r="Y2219" s="1" t="s">
        <v>245</v>
      </c>
      <c r="Z2219" s="1" t="s">
        <v>219</v>
      </c>
      <c r="AA2219" s="1" t="s">
        <v>51</v>
      </c>
      <c r="AB2219" s="1" t="s">
        <v>1975</v>
      </c>
      <c r="AC2219" s="1" t="s">
        <v>37</v>
      </c>
    </row>
    <row r="2220" spans="1:29" x14ac:dyDescent="0.25">
      <c r="A2220" s="1" t="s">
        <v>33</v>
      </c>
      <c r="B2220" s="1" t="s">
        <v>34</v>
      </c>
      <c r="C2220" s="2">
        <v>45900</v>
      </c>
      <c r="D2220" s="1" t="s">
        <v>238</v>
      </c>
      <c r="E2220" s="1" t="s">
        <v>239</v>
      </c>
      <c r="F2220" s="1" t="s">
        <v>37</v>
      </c>
      <c r="G2220" s="1" t="s">
        <v>1973</v>
      </c>
      <c r="H2220" s="1" t="s">
        <v>1977</v>
      </c>
      <c r="I2220" s="3">
        <v>1317230</v>
      </c>
      <c r="J2220" s="3">
        <v>0</v>
      </c>
      <c r="K2220" s="1" t="s">
        <v>40</v>
      </c>
      <c r="L2220" s="1" t="s">
        <v>214</v>
      </c>
      <c r="M2220" s="1" t="s">
        <v>215</v>
      </c>
      <c r="N2220" s="1" t="s">
        <v>37</v>
      </c>
      <c r="O2220" s="1" t="s">
        <v>43</v>
      </c>
      <c r="P2220" s="1" t="s">
        <v>43</v>
      </c>
      <c r="Q2220" s="1" t="s">
        <v>43</v>
      </c>
      <c r="R2220" s="3">
        <v>0</v>
      </c>
      <c r="S2220" s="1" t="s">
        <v>44</v>
      </c>
      <c r="T2220" s="1" t="s">
        <v>45</v>
      </c>
      <c r="U2220" s="1" t="s">
        <v>1973</v>
      </c>
      <c r="V2220" s="1" t="s">
        <v>46</v>
      </c>
      <c r="W2220" s="1" t="s">
        <v>81</v>
      </c>
      <c r="X2220" s="1" t="s">
        <v>1975</v>
      </c>
      <c r="Y2220" s="1" t="s">
        <v>245</v>
      </c>
      <c r="Z2220" s="1" t="s">
        <v>219</v>
      </c>
      <c r="AA2220" s="1" t="s">
        <v>51</v>
      </c>
      <c r="AB2220" s="1" t="s">
        <v>1975</v>
      </c>
      <c r="AC2220" s="1" t="s">
        <v>37</v>
      </c>
    </row>
    <row r="2221" spans="1:29" x14ac:dyDescent="0.25">
      <c r="A2221" s="1" t="s">
        <v>33</v>
      </c>
      <c r="B2221" s="1" t="s">
        <v>34</v>
      </c>
      <c r="C2221" s="2">
        <v>45900</v>
      </c>
      <c r="D2221" s="1" t="s">
        <v>238</v>
      </c>
      <c r="E2221" s="1" t="s">
        <v>239</v>
      </c>
      <c r="F2221" s="1" t="s">
        <v>37</v>
      </c>
      <c r="G2221" s="1" t="s">
        <v>1973</v>
      </c>
      <c r="H2221" s="1" t="s">
        <v>1977</v>
      </c>
      <c r="I2221" s="3">
        <v>0</v>
      </c>
      <c r="J2221" s="3">
        <v>1317230</v>
      </c>
      <c r="K2221" s="1" t="s">
        <v>40</v>
      </c>
      <c r="L2221" s="1" t="s">
        <v>761</v>
      </c>
      <c r="M2221" s="1" t="s">
        <v>762</v>
      </c>
      <c r="N2221" s="1" t="s">
        <v>37</v>
      </c>
      <c r="O2221" s="1" t="s">
        <v>43</v>
      </c>
      <c r="P2221" s="1" t="s">
        <v>43</v>
      </c>
      <c r="Q2221" s="1" t="s">
        <v>43</v>
      </c>
      <c r="R2221" s="3">
        <v>0</v>
      </c>
      <c r="S2221" s="1" t="s">
        <v>44</v>
      </c>
      <c r="T2221" s="1" t="s">
        <v>45</v>
      </c>
      <c r="U2221" s="1" t="s">
        <v>1973</v>
      </c>
      <c r="V2221" s="1" t="s">
        <v>46</v>
      </c>
      <c r="W2221" s="1" t="s">
        <v>81</v>
      </c>
      <c r="X2221" s="1" t="s">
        <v>1975</v>
      </c>
      <c r="Y2221" s="1" t="s">
        <v>245</v>
      </c>
      <c r="Z2221" s="1" t="s">
        <v>219</v>
      </c>
      <c r="AA2221" s="1" t="s">
        <v>51</v>
      </c>
      <c r="AB2221" s="1" t="s">
        <v>1975</v>
      </c>
      <c r="AC2221" s="1" t="s">
        <v>37</v>
      </c>
    </row>
    <row r="2222" spans="1:29" x14ac:dyDescent="0.25">
      <c r="A2222" s="1" t="s">
        <v>33</v>
      </c>
      <c r="B2222" s="1" t="s">
        <v>34</v>
      </c>
      <c r="C2222" s="2">
        <v>45900</v>
      </c>
      <c r="D2222" s="1" t="s">
        <v>238</v>
      </c>
      <c r="E2222" s="1" t="s">
        <v>239</v>
      </c>
      <c r="F2222" s="1" t="s">
        <v>37</v>
      </c>
      <c r="G2222" s="1" t="s">
        <v>1973</v>
      </c>
      <c r="H2222" s="1" t="s">
        <v>1977</v>
      </c>
      <c r="I2222" s="3">
        <v>1986969</v>
      </c>
      <c r="J2222" s="3">
        <v>0</v>
      </c>
      <c r="K2222" s="1" t="s">
        <v>40</v>
      </c>
      <c r="L2222" s="1" t="s">
        <v>214</v>
      </c>
      <c r="M2222" s="1" t="s">
        <v>215</v>
      </c>
      <c r="N2222" s="1" t="s">
        <v>37</v>
      </c>
      <c r="O2222" s="1" t="s">
        <v>43</v>
      </c>
      <c r="P2222" s="1" t="s">
        <v>43</v>
      </c>
      <c r="Q2222" s="1" t="s">
        <v>43</v>
      </c>
      <c r="R2222" s="3">
        <v>0</v>
      </c>
      <c r="S2222" s="1" t="s">
        <v>44</v>
      </c>
      <c r="T2222" s="1" t="s">
        <v>45</v>
      </c>
      <c r="U2222" s="1" t="s">
        <v>1973</v>
      </c>
      <c r="V2222" s="1" t="s">
        <v>46</v>
      </c>
      <c r="W2222" s="1" t="s">
        <v>81</v>
      </c>
      <c r="X2222" s="1" t="s">
        <v>1975</v>
      </c>
      <c r="Y2222" s="1" t="s">
        <v>245</v>
      </c>
      <c r="Z2222" s="1" t="s">
        <v>219</v>
      </c>
      <c r="AA2222" s="1" t="s">
        <v>51</v>
      </c>
      <c r="AB2222" s="1" t="s">
        <v>1975</v>
      </c>
      <c r="AC2222" s="1" t="s">
        <v>37</v>
      </c>
    </row>
    <row r="2223" spans="1:29" x14ac:dyDescent="0.25">
      <c r="A2223" s="1" t="s">
        <v>33</v>
      </c>
      <c r="B2223" s="1" t="s">
        <v>34</v>
      </c>
      <c r="C2223" s="2">
        <v>45900</v>
      </c>
      <c r="D2223" s="1" t="s">
        <v>238</v>
      </c>
      <c r="E2223" s="1" t="s">
        <v>239</v>
      </c>
      <c r="F2223" s="1" t="s">
        <v>37</v>
      </c>
      <c r="G2223" s="1" t="s">
        <v>1973</v>
      </c>
      <c r="H2223" s="1" t="s">
        <v>1977</v>
      </c>
      <c r="I2223" s="3">
        <v>0</v>
      </c>
      <c r="J2223" s="3">
        <v>1986969</v>
      </c>
      <c r="K2223" s="1" t="s">
        <v>40</v>
      </c>
      <c r="L2223" s="1" t="s">
        <v>1542</v>
      </c>
      <c r="M2223" s="1" t="s">
        <v>638</v>
      </c>
      <c r="N2223" s="1" t="s">
        <v>37</v>
      </c>
      <c r="O2223" s="1" t="s">
        <v>43</v>
      </c>
      <c r="P2223" s="1" t="s">
        <v>43</v>
      </c>
      <c r="Q2223" s="1" t="s">
        <v>43</v>
      </c>
      <c r="R2223" s="3">
        <v>0</v>
      </c>
      <c r="S2223" s="1" t="s">
        <v>44</v>
      </c>
      <c r="T2223" s="1" t="s">
        <v>45</v>
      </c>
      <c r="U2223" s="1" t="s">
        <v>1973</v>
      </c>
      <c r="V2223" s="1" t="s">
        <v>46</v>
      </c>
      <c r="W2223" s="1" t="s">
        <v>81</v>
      </c>
      <c r="X2223" s="1" t="s">
        <v>1975</v>
      </c>
      <c r="Y2223" s="1" t="s">
        <v>245</v>
      </c>
      <c r="Z2223" s="1" t="s">
        <v>219</v>
      </c>
      <c r="AA2223" s="1" t="s">
        <v>51</v>
      </c>
      <c r="AB2223" s="1" t="s">
        <v>1975</v>
      </c>
      <c r="AC2223" s="1" t="s">
        <v>37</v>
      </c>
    </row>
    <row r="2224" spans="1:29" x14ac:dyDescent="0.25">
      <c r="A2224" s="1" t="s">
        <v>33</v>
      </c>
      <c r="B2224" s="1" t="s">
        <v>34</v>
      </c>
      <c r="C2224" s="2">
        <v>45900</v>
      </c>
      <c r="D2224" s="1" t="s">
        <v>238</v>
      </c>
      <c r="E2224" s="1" t="s">
        <v>239</v>
      </c>
      <c r="F2224" s="1" t="s">
        <v>37</v>
      </c>
      <c r="G2224" s="1" t="s">
        <v>1973</v>
      </c>
      <c r="H2224" s="1" t="s">
        <v>1978</v>
      </c>
      <c r="I2224" s="3">
        <v>1849319</v>
      </c>
      <c r="J2224" s="3">
        <v>0</v>
      </c>
      <c r="K2224" s="1" t="s">
        <v>40</v>
      </c>
      <c r="L2224" s="1" t="s">
        <v>444</v>
      </c>
      <c r="M2224" s="1" t="s">
        <v>445</v>
      </c>
      <c r="N2224" s="1" t="s">
        <v>37</v>
      </c>
      <c r="O2224" s="1" t="s">
        <v>43</v>
      </c>
      <c r="P2224" s="1" t="s">
        <v>43</v>
      </c>
      <c r="Q2224" s="1" t="s">
        <v>43</v>
      </c>
      <c r="R2224" s="3">
        <v>0</v>
      </c>
      <c r="S2224" s="1" t="s">
        <v>44</v>
      </c>
      <c r="T2224" s="1" t="s">
        <v>45</v>
      </c>
      <c r="U2224" s="1" t="s">
        <v>1973</v>
      </c>
      <c r="V2224" s="1" t="s">
        <v>46</v>
      </c>
      <c r="W2224" s="1" t="s">
        <v>81</v>
      </c>
      <c r="X2224" s="1" t="s">
        <v>1975</v>
      </c>
      <c r="Y2224" s="1" t="s">
        <v>245</v>
      </c>
      <c r="Z2224" s="1" t="s">
        <v>219</v>
      </c>
      <c r="AA2224" s="1" t="s">
        <v>51</v>
      </c>
      <c r="AB2224" s="1" t="s">
        <v>1975</v>
      </c>
      <c r="AC2224" s="1" t="s">
        <v>37</v>
      </c>
    </row>
    <row r="2225" spans="1:29" x14ac:dyDescent="0.25">
      <c r="A2225" s="1" t="s">
        <v>33</v>
      </c>
      <c r="B2225" s="1" t="s">
        <v>34</v>
      </c>
      <c r="C2225" s="2">
        <v>45900</v>
      </c>
      <c r="D2225" s="1" t="s">
        <v>238</v>
      </c>
      <c r="E2225" s="1" t="s">
        <v>239</v>
      </c>
      <c r="F2225" s="1" t="s">
        <v>37</v>
      </c>
      <c r="G2225" s="1" t="s">
        <v>1973</v>
      </c>
      <c r="H2225" s="1" t="s">
        <v>1978</v>
      </c>
      <c r="I2225" s="3">
        <v>0</v>
      </c>
      <c r="J2225" s="3">
        <v>1849319</v>
      </c>
      <c r="K2225" s="1" t="s">
        <v>40</v>
      </c>
      <c r="L2225" s="1" t="s">
        <v>649</v>
      </c>
      <c r="M2225" s="1" t="s">
        <v>650</v>
      </c>
      <c r="N2225" s="1" t="s">
        <v>37</v>
      </c>
      <c r="O2225" s="1" t="s">
        <v>43</v>
      </c>
      <c r="P2225" s="1" t="s">
        <v>43</v>
      </c>
      <c r="Q2225" s="1" t="s">
        <v>43</v>
      </c>
      <c r="R2225" s="3">
        <v>0</v>
      </c>
      <c r="S2225" s="1" t="s">
        <v>44</v>
      </c>
      <c r="T2225" s="1" t="s">
        <v>45</v>
      </c>
      <c r="U2225" s="1" t="s">
        <v>1973</v>
      </c>
      <c r="V2225" s="1" t="s">
        <v>46</v>
      </c>
      <c r="W2225" s="1" t="s">
        <v>81</v>
      </c>
      <c r="X2225" s="1" t="s">
        <v>1975</v>
      </c>
      <c r="Y2225" s="1" t="s">
        <v>245</v>
      </c>
      <c r="Z2225" s="1" t="s">
        <v>219</v>
      </c>
      <c r="AA2225" s="1" t="s">
        <v>51</v>
      </c>
      <c r="AB2225" s="1" t="s">
        <v>1975</v>
      </c>
      <c r="AC2225" s="1" t="s">
        <v>37</v>
      </c>
    </row>
    <row r="2226" spans="1:29" x14ac:dyDescent="0.25">
      <c r="A2226" s="1" t="s">
        <v>33</v>
      </c>
      <c r="B2226" s="1" t="s">
        <v>34</v>
      </c>
      <c r="C2226" s="2">
        <v>45900</v>
      </c>
      <c r="D2226" s="1" t="s">
        <v>238</v>
      </c>
      <c r="E2226" s="1" t="s">
        <v>239</v>
      </c>
      <c r="F2226" s="1" t="s">
        <v>37</v>
      </c>
      <c r="G2226" s="1" t="s">
        <v>1973</v>
      </c>
      <c r="H2226" s="1" t="s">
        <v>1978</v>
      </c>
      <c r="I2226" s="3">
        <v>257660</v>
      </c>
      <c r="J2226" s="3">
        <v>0</v>
      </c>
      <c r="K2226" s="1" t="s">
        <v>40</v>
      </c>
      <c r="L2226" s="1" t="s">
        <v>444</v>
      </c>
      <c r="M2226" s="1" t="s">
        <v>445</v>
      </c>
      <c r="N2226" s="1" t="s">
        <v>37</v>
      </c>
      <c r="O2226" s="1" t="s">
        <v>43</v>
      </c>
      <c r="P2226" s="1" t="s">
        <v>43</v>
      </c>
      <c r="Q2226" s="1" t="s">
        <v>43</v>
      </c>
      <c r="R2226" s="3">
        <v>0</v>
      </c>
      <c r="S2226" s="1" t="s">
        <v>44</v>
      </c>
      <c r="T2226" s="1" t="s">
        <v>45</v>
      </c>
      <c r="U2226" s="1" t="s">
        <v>1973</v>
      </c>
      <c r="V2226" s="1" t="s">
        <v>46</v>
      </c>
      <c r="W2226" s="1" t="s">
        <v>81</v>
      </c>
      <c r="X2226" s="1" t="s">
        <v>1975</v>
      </c>
      <c r="Y2226" s="1" t="s">
        <v>245</v>
      </c>
      <c r="Z2226" s="1" t="s">
        <v>219</v>
      </c>
      <c r="AA2226" s="1" t="s">
        <v>51</v>
      </c>
      <c r="AB2226" s="1" t="s">
        <v>1975</v>
      </c>
      <c r="AC2226" s="1" t="s">
        <v>37</v>
      </c>
    </row>
    <row r="2227" spans="1:29" x14ac:dyDescent="0.25">
      <c r="A2227" s="1" t="s">
        <v>33</v>
      </c>
      <c r="B2227" s="1" t="s">
        <v>34</v>
      </c>
      <c r="C2227" s="2">
        <v>45900</v>
      </c>
      <c r="D2227" s="1" t="s">
        <v>238</v>
      </c>
      <c r="E2227" s="1" t="s">
        <v>239</v>
      </c>
      <c r="F2227" s="1" t="s">
        <v>37</v>
      </c>
      <c r="G2227" s="1" t="s">
        <v>1973</v>
      </c>
      <c r="H2227" s="1" t="s">
        <v>1978</v>
      </c>
      <c r="I2227" s="3">
        <v>0</v>
      </c>
      <c r="J2227" s="3">
        <v>257660</v>
      </c>
      <c r="K2227" s="1" t="s">
        <v>40</v>
      </c>
      <c r="L2227" s="1" t="s">
        <v>446</v>
      </c>
      <c r="M2227" s="1" t="s">
        <v>447</v>
      </c>
      <c r="N2227" s="1" t="s">
        <v>37</v>
      </c>
      <c r="O2227" s="1" t="s">
        <v>43</v>
      </c>
      <c r="P2227" s="1" t="s">
        <v>43</v>
      </c>
      <c r="Q2227" s="1" t="s">
        <v>43</v>
      </c>
      <c r="R2227" s="3">
        <v>0</v>
      </c>
      <c r="S2227" s="1" t="s">
        <v>44</v>
      </c>
      <c r="T2227" s="1" t="s">
        <v>45</v>
      </c>
      <c r="U2227" s="1" t="s">
        <v>1973</v>
      </c>
      <c r="V2227" s="1" t="s">
        <v>46</v>
      </c>
      <c r="W2227" s="1" t="s">
        <v>81</v>
      </c>
      <c r="X2227" s="1" t="s">
        <v>1975</v>
      </c>
      <c r="Y2227" s="1" t="s">
        <v>245</v>
      </c>
      <c r="Z2227" s="1" t="s">
        <v>219</v>
      </c>
      <c r="AA2227" s="1" t="s">
        <v>51</v>
      </c>
      <c r="AB2227" s="1" t="s">
        <v>1975</v>
      </c>
      <c r="AC2227" s="1" t="s">
        <v>37</v>
      </c>
    </row>
    <row r="2228" spans="1:29" x14ac:dyDescent="0.25">
      <c r="A2228" s="1" t="s">
        <v>33</v>
      </c>
      <c r="B2228" s="1" t="s">
        <v>34</v>
      </c>
      <c r="C2228" s="2">
        <v>45900</v>
      </c>
      <c r="D2228" s="1" t="s">
        <v>238</v>
      </c>
      <c r="E2228" s="1" t="s">
        <v>239</v>
      </c>
      <c r="F2228" s="1" t="s">
        <v>37</v>
      </c>
      <c r="G2228" s="1" t="s">
        <v>1973</v>
      </c>
      <c r="H2228" s="1" t="s">
        <v>1978</v>
      </c>
      <c r="I2228" s="3">
        <v>204963</v>
      </c>
      <c r="J2228" s="3">
        <v>0</v>
      </c>
      <c r="K2228" s="1" t="s">
        <v>40</v>
      </c>
      <c r="L2228" s="1" t="s">
        <v>444</v>
      </c>
      <c r="M2228" s="1" t="s">
        <v>445</v>
      </c>
      <c r="N2228" s="1" t="s">
        <v>37</v>
      </c>
      <c r="O2228" s="1" t="s">
        <v>43</v>
      </c>
      <c r="P2228" s="1" t="s">
        <v>43</v>
      </c>
      <c r="Q2228" s="1" t="s">
        <v>43</v>
      </c>
      <c r="R2228" s="3">
        <v>0</v>
      </c>
      <c r="S2228" s="1" t="s">
        <v>44</v>
      </c>
      <c r="T2228" s="1" t="s">
        <v>45</v>
      </c>
      <c r="U2228" s="1" t="s">
        <v>1973</v>
      </c>
      <c r="V2228" s="1" t="s">
        <v>46</v>
      </c>
      <c r="W2228" s="1" t="s">
        <v>81</v>
      </c>
      <c r="X2228" s="1" t="s">
        <v>1975</v>
      </c>
      <c r="Y2228" s="1" t="s">
        <v>245</v>
      </c>
      <c r="Z2228" s="1" t="s">
        <v>219</v>
      </c>
      <c r="AA2228" s="1" t="s">
        <v>51</v>
      </c>
      <c r="AB2228" s="1" t="s">
        <v>1975</v>
      </c>
      <c r="AC2228" s="1" t="s">
        <v>37</v>
      </c>
    </row>
    <row r="2229" spans="1:29" x14ac:dyDescent="0.25">
      <c r="A2229" s="1" t="s">
        <v>33</v>
      </c>
      <c r="B2229" s="1" t="s">
        <v>34</v>
      </c>
      <c r="C2229" s="2">
        <v>45900</v>
      </c>
      <c r="D2229" s="1" t="s">
        <v>238</v>
      </c>
      <c r="E2229" s="1" t="s">
        <v>239</v>
      </c>
      <c r="F2229" s="1" t="s">
        <v>37</v>
      </c>
      <c r="G2229" s="1" t="s">
        <v>1973</v>
      </c>
      <c r="H2229" s="1" t="s">
        <v>1978</v>
      </c>
      <c r="I2229" s="3">
        <v>0</v>
      </c>
      <c r="J2229" s="3">
        <v>204963</v>
      </c>
      <c r="K2229" s="1" t="s">
        <v>40</v>
      </c>
      <c r="L2229" s="1" t="s">
        <v>148</v>
      </c>
      <c r="M2229" s="1" t="s">
        <v>149</v>
      </c>
      <c r="N2229" s="1" t="s">
        <v>37</v>
      </c>
      <c r="O2229" s="1" t="s">
        <v>43</v>
      </c>
      <c r="P2229" s="1" t="s">
        <v>43</v>
      </c>
      <c r="Q2229" s="1" t="s">
        <v>43</v>
      </c>
      <c r="R2229" s="3">
        <v>0</v>
      </c>
      <c r="S2229" s="1" t="s">
        <v>44</v>
      </c>
      <c r="T2229" s="1" t="s">
        <v>45</v>
      </c>
      <c r="U2229" s="1" t="s">
        <v>1973</v>
      </c>
      <c r="V2229" s="1" t="s">
        <v>46</v>
      </c>
      <c r="W2229" s="1" t="s">
        <v>81</v>
      </c>
      <c r="X2229" s="1" t="s">
        <v>1975</v>
      </c>
      <c r="Y2229" s="1" t="s">
        <v>245</v>
      </c>
      <c r="Z2229" s="1" t="s">
        <v>219</v>
      </c>
      <c r="AA2229" s="1" t="s">
        <v>51</v>
      </c>
      <c r="AB2229" s="1" t="s">
        <v>1975</v>
      </c>
      <c r="AC2229" s="1" t="s">
        <v>37</v>
      </c>
    </row>
    <row r="2230" spans="1:29" x14ac:dyDescent="0.25">
      <c r="A2230" s="1" t="s">
        <v>33</v>
      </c>
      <c r="B2230" s="1" t="s">
        <v>34</v>
      </c>
      <c r="C2230" s="2">
        <v>45900</v>
      </c>
      <c r="D2230" s="1" t="s">
        <v>238</v>
      </c>
      <c r="E2230" s="1" t="s">
        <v>239</v>
      </c>
      <c r="F2230" s="1" t="s">
        <v>37</v>
      </c>
      <c r="G2230" s="1" t="s">
        <v>1973</v>
      </c>
      <c r="H2230" s="1" t="s">
        <v>1979</v>
      </c>
      <c r="I2230" s="3">
        <v>34458</v>
      </c>
      <c r="J2230" s="3">
        <v>0</v>
      </c>
      <c r="K2230" s="1" t="s">
        <v>40</v>
      </c>
      <c r="L2230" s="1" t="s">
        <v>444</v>
      </c>
      <c r="M2230" s="1" t="s">
        <v>445</v>
      </c>
      <c r="N2230" s="1" t="s">
        <v>37</v>
      </c>
      <c r="O2230" s="1" t="s">
        <v>43</v>
      </c>
      <c r="P2230" s="1" t="s">
        <v>43</v>
      </c>
      <c r="Q2230" s="1" t="s">
        <v>43</v>
      </c>
      <c r="R2230" s="3">
        <v>0</v>
      </c>
      <c r="S2230" s="1" t="s">
        <v>44</v>
      </c>
      <c r="T2230" s="1" t="s">
        <v>45</v>
      </c>
      <c r="U2230" s="1" t="s">
        <v>1973</v>
      </c>
      <c r="V2230" s="1" t="s">
        <v>46</v>
      </c>
      <c r="W2230" s="1" t="s">
        <v>81</v>
      </c>
      <c r="X2230" s="1" t="s">
        <v>1975</v>
      </c>
      <c r="Y2230" s="1" t="s">
        <v>245</v>
      </c>
      <c r="Z2230" s="1" t="s">
        <v>219</v>
      </c>
      <c r="AA2230" s="1" t="s">
        <v>51</v>
      </c>
      <c r="AB2230" s="1" t="s">
        <v>1975</v>
      </c>
      <c r="AC2230" s="1" t="s">
        <v>37</v>
      </c>
    </row>
    <row r="2231" spans="1:29" x14ac:dyDescent="0.25">
      <c r="A2231" s="1" t="s">
        <v>33</v>
      </c>
      <c r="B2231" s="1" t="s">
        <v>34</v>
      </c>
      <c r="C2231" s="2">
        <v>45900</v>
      </c>
      <c r="D2231" s="1" t="s">
        <v>238</v>
      </c>
      <c r="E2231" s="1" t="s">
        <v>239</v>
      </c>
      <c r="F2231" s="1" t="s">
        <v>37</v>
      </c>
      <c r="G2231" s="1" t="s">
        <v>1973</v>
      </c>
      <c r="H2231" s="1" t="s">
        <v>1978</v>
      </c>
      <c r="I2231" s="3">
        <v>0</v>
      </c>
      <c r="J2231" s="3">
        <v>34458</v>
      </c>
      <c r="K2231" s="1" t="s">
        <v>40</v>
      </c>
      <c r="L2231" s="1" t="s">
        <v>714</v>
      </c>
      <c r="M2231" s="1" t="s">
        <v>715</v>
      </c>
      <c r="N2231" s="1" t="s">
        <v>37</v>
      </c>
      <c r="O2231" s="1" t="s">
        <v>43</v>
      </c>
      <c r="P2231" s="1" t="s">
        <v>43</v>
      </c>
      <c r="Q2231" s="1" t="s">
        <v>43</v>
      </c>
      <c r="R2231" s="3">
        <v>0</v>
      </c>
      <c r="S2231" s="1" t="s">
        <v>44</v>
      </c>
      <c r="T2231" s="1" t="s">
        <v>45</v>
      </c>
      <c r="U2231" s="1" t="s">
        <v>1973</v>
      </c>
      <c r="V2231" s="1" t="s">
        <v>46</v>
      </c>
      <c r="W2231" s="1" t="s">
        <v>81</v>
      </c>
      <c r="X2231" s="1" t="s">
        <v>1975</v>
      </c>
      <c r="Y2231" s="1" t="s">
        <v>245</v>
      </c>
      <c r="Z2231" s="1" t="s">
        <v>219</v>
      </c>
      <c r="AA2231" s="1" t="s">
        <v>51</v>
      </c>
      <c r="AB2231" s="1" t="s">
        <v>1975</v>
      </c>
      <c r="AC2231" s="1" t="s">
        <v>37</v>
      </c>
    </row>
    <row r="2232" spans="1:29" hidden="1" x14ac:dyDescent="0.25">
      <c r="A2232" s="1" t="s">
        <v>33</v>
      </c>
      <c r="B2232" s="1" t="s">
        <v>34</v>
      </c>
      <c r="C2232" s="2">
        <v>45900</v>
      </c>
      <c r="D2232" s="1" t="s">
        <v>73</v>
      </c>
      <c r="E2232" s="1" t="s">
        <v>74</v>
      </c>
      <c r="F2232" s="1" t="s">
        <v>37</v>
      </c>
      <c r="G2232" s="1" t="s">
        <v>1036</v>
      </c>
      <c r="H2232" s="1" t="s">
        <v>76</v>
      </c>
      <c r="I2232" s="3">
        <v>711750</v>
      </c>
      <c r="J2232" s="3">
        <v>0</v>
      </c>
      <c r="K2232" s="1" t="s">
        <v>40</v>
      </c>
      <c r="L2232" s="1" t="s">
        <v>125</v>
      </c>
      <c r="M2232" s="1" t="s">
        <v>126</v>
      </c>
      <c r="N2232" s="1" t="s">
        <v>79</v>
      </c>
      <c r="O2232" s="1" t="s">
        <v>80</v>
      </c>
      <c r="P2232" s="1" t="s">
        <v>43</v>
      </c>
      <c r="Q2232" s="1" t="s">
        <v>43</v>
      </c>
      <c r="R2232" s="3">
        <v>0</v>
      </c>
      <c r="S2232" s="1" t="s">
        <v>44</v>
      </c>
      <c r="T2232" s="1" t="s">
        <v>45</v>
      </c>
      <c r="U2232" s="1" t="s">
        <v>1036</v>
      </c>
      <c r="V2232" s="1" t="s">
        <v>46</v>
      </c>
      <c r="W2232" s="1" t="s">
        <v>81</v>
      </c>
      <c r="X2232" s="1" t="s">
        <v>1972</v>
      </c>
      <c r="Y2232" s="1" t="s">
        <v>83</v>
      </c>
      <c r="Z2232" s="1" t="s">
        <v>219</v>
      </c>
      <c r="AA2232" s="1" t="s">
        <v>51</v>
      </c>
      <c r="AB2232" s="1" t="s">
        <v>1972</v>
      </c>
      <c r="AC2232" s="1" t="s">
        <v>37</v>
      </c>
    </row>
    <row r="2233" spans="1:29" hidden="1" x14ac:dyDescent="0.25">
      <c r="A2233" s="1" t="s">
        <v>33</v>
      </c>
      <c r="B2233" s="1" t="s">
        <v>34</v>
      </c>
      <c r="C2233" s="2">
        <v>45900</v>
      </c>
      <c r="D2233" s="1" t="s">
        <v>73</v>
      </c>
      <c r="E2233" s="1" t="s">
        <v>74</v>
      </c>
      <c r="F2233" s="1" t="s">
        <v>37</v>
      </c>
      <c r="G2233" s="1" t="s">
        <v>1036</v>
      </c>
      <c r="H2233" s="1" t="s">
        <v>76</v>
      </c>
      <c r="I2233" s="3">
        <v>759200</v>
      </c>
      <c r="J2233" s="3">
        <v>0</v>
      </c>
      <c r="K2233" s="1" t="s">
        <v>40</v>
      </c>
      <c r="L2233" s="1" t="s">
        <v>416</v>
      </c>
      <c r="M2233" s="1" t="s">
        <v>417</v>
      </c>
      <c r="N2233" s="1" t="s">
        <v>79</v>
      </c>
      <c r="O2233" s="1" t="s">
        <v>80</v>
      </c>
      <c r="P2233" s="1" t="s">
        <v>43</v>
      </c>
      <c r="Q2233" s="1" t="s">
        <v>43</v>
      </c>
      <c r="R2233" s="3">
        <v>0</v>
      </c>
      <c r="S2233" s="1" t="s">
        <v>44</v>
      </c>
      <c r="T2233" s="1" t="s">
        <v>45</v>
      </c>
      <c r="U2233" s="1" t="s">
        <v>1036</v>
      </c>
      <c r="V2233" s="1" t="s">
        <v>46</v>
      </c>
      <c r="W2233" s="1" t="s">
        <v>81</v>
      </c>
      <c r="X2233" s="1" t="s">
        <v>1972</v>
      </c>
      <c r="Y2233" s="1" t="s">
        <v>83</v>
      </c>
      <c r="Z2233" s="1" t="s">
        <v>219</v>
      </c>
      <c r="AA2233" s="1" t="s">
        <v>51</v>
      </c>
      <c r="AB2233" s="1" t="s">
        <v>1972</v>
      </c>
      <c r="AC2233" s="1" t="s">
        <v>37</v>
      </c>
    </row>
    <row r="2234" spans="1:29" hidden="1" x14ac:dyDescent="0.25">
      <c r="A2234" s="1" t="s">
        <v>33</v>
      </c>
      <c r="B2234" s="1" t="s">
        <v>34</v>
      </c>
      <c r="C2234" s="2">
        <v>45900</v>
      </c>
      <c r="D2234" s="1" t="s">
        <v>73</v>
      </c>
      <c r="E2234" s="1" t="s">
        <v>74</v>
      </c>
      <c r="F2234" s="1" t="s">
        <v>37</v>
      </c>
      <c r="G2234" s="1" t="s">
        <v>1036</v>
      </c>
      <c r="H2234" s="1" t="s">
        <v>76</v>
      </c>
      <c r="I2234" s="3">
        <v>379600</v>
      </c>
      <c r="J2234" s="3">
        <v>0</v>
      </c>
      <c r="K2234" s="1" t="s">
        <v>40</v>
      </c>
      <c r="L2234" s="1" t="s">
        <v>150</v>
      </c>
      <c r="M2234" s="1" t="s">
        <v>151</v>
      </c>
      <c r="N2234" s="1" t="s">
        <v>79</v>
      </c>
      <c r="O2234" s="1" t="s">
        <v>80</v>
      </c>
      <c r="P2234" s="1" t="s">
        <v>43</v>
      </c>
      <c r="Q2234" s="1" t="s">
        <v>43</v>
      </c>
      <c r="R2234" s="3">
        <v>0</v>
      </c>
      <c r="S2234" s="1" t="s">
        <v>44</v>
      </c>
      <c r="T2234" s="1" t="s">
        <v>45</v>
      </c>
      <c r="U2234" s="1" t="s">
        <v>1036</v>
      </c>
      <c r="V2234" s="1" t="s">
        <v>46</v>
      </c>
      <c r="W2234" s="1" t="s">
        <v>81</v>
      </c>
      <c r="X2234" s="1" t="s">
        <v>1972</v>
      </c>
      <c r="Y2234" s="1" t="s">
        <v>83</v>
      </c>
      <c r="Z2234" s="1" t="s">
        <v>219</v>
      </c>
      <c r="AA2234" s="1" t="s">
        <v>51</v>
      </c>
      <c r="AB2234" s="1" t="s">
        <v>1972</v>
      </c>
      <c r="AC2234" s="1" t="s">
        <v>37</v>
      </c>
    </row>
    <row r="2235" spans="1:29" hidden="1" x14ac:dyDescent="0.25">
      <c r="A2235" s="1" t="s">
        <v>33</v>
      </c>
      <c r="B2235" s="1" t="s">
        <v>34</v>
      </c>
      <c r="C2235" s="2">
        <v>45900</v>
      </c>
      <c r="D2235" s="1" t="s">
        <v>73</v>
      </c>
      <c r="E2235" s="1" t="s">
        <v>74</v>
      </c>
      <c r="F2235" s="1" t="s">
        <v>37</v>
      </c>
      <c r="G2235" s="1" t="s">
        <v>1036</v>
      </c>
      <c r="H2235" s="1" t="s">
        <v>76</v>
      </c>
      <c r="I2235" s="3">
        <v>711750</v>
      </c>
      <c r="J2235" s="3">
        <v>0</v>
      </c>
      <c r="K2235" s="1" t="s">
        <v>40</v>
      </c>
      <c r="L2235" s="1" t="s">
        <v>117</v>
      </c>
      <c r="M2235" s="1" t="s">
        <v>118</v>
      </c>
      <c r="N2235" s="1" t="s">
        <v>79</v>
      </c>
      <c r="O2235" s="1" t="s">
        <v>80</v>
      </c>
      <c r="P2235" s="1" t="s">
        <v>43</v>
      </c>
      <c r="Q2235" s="1" t="s">
        <v>43</v>
      </c>
      <c r="R2235" s="3">
        <v>0</v>
      </c>
      <c r="S2235" s="1" t="s">
        <v>44</v>
      </c>
      <c r="T2235" s="1" t="s">
        <v>45</v>
      </c>
      <c r="U2235" s="1" t="s">
        <v>1036</v>
      </c>
      <c r="V2235" s="1" t="s">
        <v>46</v>
      </c>
      <c r="W2235" s="1" t="s">
        <v>81</v>
      </c>
      <c r="X2235" s="1" t="s">
        <v>1972</v>
      </c>
      <c r="Y2235" s="1" t="s">
        <v>83</v>
      </c>
      <c r="Z2235" s="1" t="s">
        <v>219</v>
      </c>
      <c r="AA2235" s="1" t="s">
        <v>51</v>
      </c>
      <c r="AB2235" s="1" t="s">
        <v>1972</v>
      </c>
      <c r="AC2235" s="1" t="s">
        <v>37</v>
      </c>
    </row>
    <row r="2236" spans="1:29" hidden="1" x14ac:dyDescent="0.25">
      <c r="A2236" s="1" t="s">
        <v>33</v>
      </c>
      <c r="B2236" s="1" t="s">
        <v>34</v>
      </c>
      <c r="C2236" s="2">
        <v>45900</v>
      </c>
      <c r="D2236" s="1" t="s">
        <v>73</v>
      </c>
      <c r="E2236" s="1" t="s">
        <v>74</v>
      </c>
      <c r="F2236" s="1" t="s">
        <v>37</v>
      </c>
      <c r="G2236" s="1" t="s">
        <v>1036</v>
      </c>
      <c r="H2236" s="1" t="s">
        <v>76</v>
      </c>
      <c r="I2236" s="3">
        <v>806933</v>
      </c>
      <c r="J2236" s="3">
        <v>0</v>
      </c>
      <c r="K2236" s="1" t="s">
        <v>40</v>
      </c>
      <c r="L2236" s="1" t="s">
        <v>1980</v>
      </c>
      <c r="M2236" s="1" t="s">
        <v>1981</v>
      </c>
      <c r="N2236" s="1" t="s">
        <v>79</v>
      </c>
      <c r="O2236" s="1" t="s">
        <v>80</v>
      </c>
      <c r="P2236" s="1" t="s">
        <v>43</v>
      </c>
      <c r="Q2236" s="1" t="s">
        <v>43</v>
      </c>
      <c r="R2236" s="3">
        <v>0</v>
      </c>
      <c r="S2236" s="1" t="s">
        <v>44</v>
      </c>
      <c r="T2236" s="1" t="s">
        <v>45</v>
      </c>
      <c r="U2236" s="1" t="s">
        <v>1036</v>
      </c>
      <c r="V2236" s="1" t="s">
        <v>46</v>
      </c>
      <c r="W2236" s="1" t="s">
        <v>81</v>
      </c>
      <c r="X2236" s="1" t="s">
        <v>1972</v>
      </c>
      <c r="Y2236" s="1" t="s">
        <v>83</v>
      </c>
      <c r="Z2236" s="1" t="s">
        <v>219</v>
      </c>
      <c r="AA2236" s="1" t="s">
        <v>51</v>
      </c>
      <c r="AB2236" s="1" t="s">
        <v>1972</v>
      </c>
      <c r="AC2236" s="1" t="s">
        <v>37</v>
      </c>
    </row>
    <row r="2237" spans="1:29" hidden="1" x14ac:dyDescent="0.25">
      <c r="A2237" s="1" t="s">
        <v>33</v>
      </c>
      <c r="B2237" s="1" t="s">
        <v>34</v>
      </c>
      <c r="C2237" s="2">
        <v>45900</v>
      </c>
      <c r="D2237" s="1" t="s">
        <v>73</v>
      </c>
      <c r="E2237" s="1" t="s">
        <v>74</v>
      </c>
      <c r="F2237" s="1" t="s">
        <v>37</v>
      </c>
      <c r="G2237" s="1" t="s">
        <v>1036</v>
      </c>
      <c r="H2237" s="1" t="s">
        <v>76</v>
      </c>
      <c r="I2237" s="3">
        <v>58426</v>
      </c>
      <c r="J2237" s="3">
        <v>0</v>
      </c>
      <c r="K2237" s="1" t="s">
        <v>40</v>
      </c>
      <c r="L2237" s="1" t="s">
        <v>1694</v>
      </c>
      <c r="M2237" s="1" t="s">
        <v>815</v>
      </c>
      <c r="N2237" s="1" t="s">
        <v>79</v>
      </c>
      <c r="O2237" s="1" t="s">
        <v>80</v>
      </c>
      <c r="P2237" s="1" t="s">
        <v>43</v>
      </c>
      <c r="Q2237" s="1" t="s">
        <v>43</v>
      </c>
      <c r="R2237" s="3">
        <v>0</v>
      </c>
      <c r="S2237" s="1" t="s">
        <v>44</v>
      </c>
      <c r="T2237" s="1" t="s">
        <v>45</v>
      </c>
      <c r="U2237" s="1" t="s">
        <v>1036</v>
      </c>
      <c r="V2237" s="1" t="s">
        <v>46</v>
      </c>
      <c r="W2237" s="1" t="s">
        <v>81</v>
      </c>
      <c r="X2237" s="1" t="s">
        <v>1972</v>
      </c>
      <c r="Y2237" s="1" t="s">
        <v>83</v>
      </c>
      <c r="Z2237" s="1" t="s">
        <v>219</v>
      </c>
      <c r="AA2237" s="1" t="s">
        <v>51</v>
      </c>
      <c r="AB2237" s="1" t="s">
        <v>1972</v>
      </c>
      <c r="AC2237" s="1" t="s">
        <v>37</v>
      </c>
    </row>
    <row r="2238" spans="1:29" hidden="1" x14ac:dyDescent="0.25">
      <c r="A2238" s="1" t="s">
        <v>33</v>
      </c>
      <c r="B2238" s="1" t="s">
        <v>34</v>
      </c>
      <c r="C2238" s="2">
        <v>45900</v>
      </c>
      <c r="D2238" s="1" t="s">
        <v>73</v>
      </c>
      <c r="E2238" s="1" t="s">
        <v>74</v>
      </c>
      <c r="F2238" s="1" t="s">
        <v>37</v>
      </c>
      <c r="G2238" s="1" t="s">
        <v>1036</v>
      </c>
      <c r="H2238" s="1" t="s">
        <v>76</v>
      </c>
      <c r="I2238" s="3">
        <v>72063</v>
      </c>
      <c r="J2238" s="3">
        <v>0</v>
      </c>
      <c r="K2238" s="1" t="s">
        <v>40</v>
      </c>
      <c r="L2238" s="1" t="s">
        <v>1982</v>
      </c>
      <c r="M2238" s="1" t="s">
        <v>1983</v>
      </c>
      <c r="N2238" s="1" t="s">
        <v>1078</v>
      </c>
      <c r="O2238" s="1" t="s">
        <v>1079</v>
      </c>
      <c r="P2238" s="1" t="s">
        <v>43</v>
      </c>
      <c r="Q2238" s="1" t="s">
        <v>43</v>
      </c>
      <c r="R2238" s="3">
        <v>0</v>
      </c>
      <c r="S2238" s="1" t="s">
        <v>44</v>
      </c>
      <c r="T2238" s="1" t="s">
        <v>45</v>
      </c>
      <c r="U2238" s="1" t="s">
        <v>1036</v>
      </c>
      <c r="V2238" s="1" t="s">
        <v>46</v>
      </c>
      <c r="W2238" s="1" t="s">
        <v>81</v>
      </c>
      <c r="X2238" s="1" t="s">
        <v>1972</v>
      </c>
      <c r="Y2238" s="1" t="s">
        <v>83</v>
      </c>
      <c r="Z2238" s="1" t="s">
        <v>219</v>
      </c>
      <c r="AA2238" s="1" t="s">
        <v>51</v>
      </c>
      <c r="AB2238" s="1" t="s">
        <v>1972</v>
      </c>
      <c r="AC2238" s="1" t="s">
        <v>37</v>
      </c>
    </row>
    <row r="2239" spans="1:29" hidden="1" x14ac:dyDescent="0.25">
      <c r="A2239" s="1" t="s">
        <v>33</v>
      </c>
      <c r="B2239" s="1" t="s">
        <v>34</v>
      </c>
      <c r="C2239" s="2">
        <v>45900</v>
      </c>
      <c r="D2239" s="1" t="s">
        <v>73</v>
      </c>
      <c r="E2239" s="1" t="s">
        <v>74</v>
      </c>
      <c r="F2239" s="1" t="s">
        <v>37</v>
      </c>
      <c r="G2239" s="1" t="s">
        <v>1036</v>
      </c>
      <c r="H2239" s="1" t="s">
        <v>76</v>
      </c>
      <c r="I2239" s="3">
        <v>47450</v>
      </c>
      <c r="J2239" s="3">
        <v>0</v>
      </c>
      <c r="K2239" s="1" t="s">
        <v>40</v>
      </c>
      <c r="L2239" s="1" t="s">
        <v>127</v>
      </c>
      <c r="M2239" s="1" t="s">
        <v>128</v>
      </c>
      <c r="N2239" s="1" t="s">
        <v>79</v>
      </c>
      <c r="O2239" s="1" t="s">
        <v>80</v>
      </c>
      <c r="P2239" s="1" t="s">
        <v>43</v>
      </c>
      <c r="Q2239" s="1" t="s">
        <v>43</v>
      </c>
      <c r="R2239" s="3">
        <v>0</v>
      </c>
      <c r="S2239" s="1" t="s">
        <v>44</v>
      </c>
      <c r="T2239" s="1" t="s">
        <v>45</v>
      </c>
      <c r="U2239" s="1" t="s">
        <v>1036</v>
      </c>
      <c r="V2239" s="1" t="s">
        <v>46</v>
      </c>
      <c r="W2239" s="1" t="s">
        <v>81</v>
      </c>
      <c r="X2239" s="1" t="s">
        <v>1972</v>
      </c>
      <c r="Y2239" s="1" t="s">
        <v>83</v>
      </c>
      <c r="Z2239" s="1" t="s">
        <v>219</v>
      </c>
      <c r="AA2239" s="1" t="s">
        <v>51</v>
      </c>
      <c r="AB2239" s="1" t="s">
        <v>1972</v>
      </c>
      <c r="AC2239" s="1" t="s">
        <v>37</v>
      </c>
    </row>
    <row r="2240" spans="1:29" hidden="1" x14ac:dyDescent="0.25">
      <c r="A2240" s="1" t="s">
        <v>33</v>
      </c>
      <c r="B2240" s="1" t="s">
        <v>34</v>
      </c>
      <c r="C2240" s="2">
        <v>45900</v>
      </c>
      <c r="D2240" s="1" t="s">
        <v>73</v>
      </c>
      <c r="E2240" s="1" t="s">
        <v>74</v>
      </c>
      <c r="F2240" s="1" t="s">
        <v>37</v>
      </c>
      <c r="G2240" s="1" t="s">
        <v>1036</v>
      </c>
      <c r="H2240" s="1" t="s">
        <v>76</v>
      </c>
      <c r="I2240" s="3">
        <v>0</v>
      </c>
      <c r="J2240" s="3">
        <v>711750</v>
      </c>
      <c r="K2240" s="1" t="s">
        <v>40</v>
      </c>
      <c r="L2240" s="1" t="s">
        <v>539</v>
      </c>
      <c r="M2240" s="1" t="s">
        <v>540</v>
      </c>
      <c r="N2240" s="1" t="s">
        <v>79</v>
      </c>
      <c r="O2240" s="1" t="s">
        <v>80</v>
      </c>
      <c r="P2240" s="1" t="s">
        <v>43</v>
      </c>
      <c r="Q2240" s="1" t="s">
        <v>43</v>
      </c>
      <c r="R2240" s="3">
        <v>0</v>
      </c>
      <c r="S2240" s="1" t="s">
        <v>44</v>
      </c>
      <c r="T2240" s="1" t="s">
        <v>45</v>
      </c>
      <c r="U2240" s="1" t="s">
        <v>1036</v>
      </c>
      <c r="V2240" s="1" t="s">
        <v>46</v>
      </c>
      <c r="W2240" s="1" t="s">
        <v>81</v>
      </c>
      <c r="X2240" s="1" t="s">
        <v>1972</v>
      </c>
      <c r="Y2240" s="1" t="s">
        <v>83</v>
      </c>
      <c r="Z2240" s="1" t="s">
        <v>219</v>
      </c>
      <c r="AA2240" s="1" t="s">
        <v>51</v>
      </c>
      <c r="AB2240" s="1" t="s">
        <v>1972</v>
      </c>
      <c r="AC2240" s="1" t="s">
        <v>37</v>
      </c>
    </row>
    <row r="2241" spans="1:29" hidden="1" x14ac:dyDescent="0.25">
      <c r="A2241" s="1" t="s">
        <v>33</v>
      </c>
      <c r="B2241" s="1" t="s">
        <v>34</v>
      </c>
      <c r="C2241" s="2">
        <v>45900</v>
      </c>
      <c r="D2241" s="1" t="s">
        <v>73</v>
      </c>
      <c r="E2241" s="1" t="s">
        <v>74</v>
      </c>
      <c r="F2241" s="1" t="s">
        <v>37</v>
      </c>
      <c r="G2241" s="1" t="s">
        <v>1036</v>
      </c>
      <c r="H2241" s="1" t="s">
        <v>76</v>
      </c>
      <c r="I2241" s="3">
        <v>257023</v>
      </c>
      <c r="J2241" s="3">
        <v>0</v>
      </c>
      <c r="K2241" s="1" t="s">
        <v>40</v>
      </c>
      <c r="L2241" s="1" t="s">
        <v>535</v>
      </c>
      <c r="M2241" s="1" t="s">
        <v>536</v>
      </c>
      <c r="N2241" s="1" t="s">
        <v>79</v>
      </c>
      <c r="O2241" s="1" t="s">
        <v>80</v>
      </c>
      <c r="P2241" s="1" t="s">
        <v>43</v>
      </c>
      <c r="Q2241" s="1" t="s">
        <v>43</v>
      </c>
      <c r="R2241" s="3">
        <v>0</v>
      </c>
      <c r="S2241" s="1" t="s">
        <v>44</v>
      </c>
      <c r="T2241" s="1" t="s">
        <v>45</v>
      </c>
      <c r="U2241" s="1" t="s">
        <v>1036</v>
      </c>
      <c r="V2241" s="1" t="s">
        <v>46</v>
      </c>
      <c r="W2241" s="1" t="s">
        <v>81</v>
      </c>
      <c r="X2241" s="1" t="s">
        <v>1972</v>
      </c>
      <c r="Y2241" s="1" t="s">
        <v>83</v>
      </c>
      <c r="Z2241" s="1" t="s">
        <v>219</v>
      </c>
      <c r="AA2241" s="1" t="s">
        <v>51</v>
      </c>
      <c r="AB2241" s="1" t="s">
        <v>1972</v>
      </c>
      <c r="AC2241" s="1" t="s">
        <v>37</v>
      </c>
    </row>
    <row r="2242" spans="1:29" hidden="1" x14ac:dyDescent="0.25">
      <c r="A2242" s="1" t="s">
        <v>33</v>
      </c>
      <c r="B2242" s="1" t="s">
        <v>34</v>
      </c>
      <c r="C2242" s="2">
        <v>45900</v>
      </c>
      <c r="D2242" s="1" t="s">
        <v>73</v>
      </c>
      <c r="E2242" s="1" t="s">
        <v>74</v>
      </c>
      <c r="F2242" s="1" t="s">
        <v>37</v>
      </c>
      <c r="G2242" s="1" t="s">
        <v>1036</v>
      </c>
      <c r="H2242" s="1" t="s">
        <v>76</v>
      </c>
      <c r="I2242" s="3">
        <v>616850</v>
      </c>
      <c r="J2242" s="3">
        <v>0</v>
      </c>
      <c r="K2242" s="1" t="s">
        <v>40</v>
      </c>
      <c r="L2242" s="1" t="s">
        <v>125</v>
      </c>
      <c r="M2242" s="1" t="s">
        <v>126</v>
      </c>
      <c r="N2242" s="1" t="s">
        <v>79</v>
      </c>
      <c r="O2242" s="1" t="s">
        <v>80</v>
      </c>
      <c r="P2242" s="1" t="s">
        <v>43</v>
      </c>
      <c r="Q2242" s="1" t="s">
        <v>43</v>
      </c>
      <c r="R2242" s="3">
        <v>0</v>
      </c>
      <c r="S2242" s="1" t="s">
        <v>44</v>
      </c>
      <c r="T2242" s="1" t="s">
        <v>45</v>
      </c>
      <c r="U2242" s="1" t="s">
        <v>1036</v>
      </c>
      <c r="V2242" s="1" t="s">
        <v>46</v>
      </c>
      <c r="W2242" s="1" t="s">
        <v>81</v>
      </c>
      <c r="X2242" s="1" t="s">
        <v>1972</v>
      </c>
      <c r="Y2242" s="1" t="s">
        <v>83</v>
      </c>
      <c r="Z2242" s="1" t="s">
        <v>219</v>
      </c>
      <c r="AA2242" s="1" t="s">
        <v>51</v>
      </c>
      <c r="AB2242" s="1" t="s">
        <v>1972</v>
      </c>
      <c r="AC2242" s="1" t="s">
        <v>37</v>
      </c>
    </row>
    <row r="2243" spans="1:29" hidden="1" x14ac:dyDescent="0.25">
      <c r="A2243" s="1" t="s">
        <v>33</v>
      </c>
      <c r="B2243" s="1" t="s">
        <v>34</v>
      </c>
      <c r="C2243" s="2">
        <v>45900</v>
      </c>
      <c r="D2243" s="1" t="s">
        <v>73</v>
      </c>
      <c r="E2243" s="1" t="s">
        <v>74</v>
      </c>
      <c r="F2243" s="1" t="s">
        <v>37</v>
      </c>
      <c r="G2243" s="1" t="s">
        <v>1036</v>
      </c>
      <c r="H2243" s="1" t="s">
        <v>76</v>
      </c>
      <c r="I2243" s="3">
        <v>47450</v>
      </c>
      <c r="J2243" s="3">
        <v>0</v>
      </c>
      <c r="K2243" s="1" t="s">
        <v>40</v>
      </c>
      <c r="L2243" s="1" t="s">
        <v>285</v>
      </c>
      <c r="M2243" s="1" t="s">
        <v>286</v>
      </c>
      <c r="N2243" s="1" t="s">
        <v>79</v>
      </c>
      <c r="O2243" s="1" t="s">
        <v>80</v>
      </c>
      <c r="P2243" s="1" t="s">
        <v>43</v>
      </c>
      <c r="Q2243" s="1" t="s">
        <v>43</v>
      </c>
      <c r="R2243" s="3">
        <v>0</v>
      </c>
      <c r="S2243" s="1" t="s">
        <v>44</v>
      </c>
      <c r="T2243" s="1" t="s">
        <v>45</v>
      </c>
      <c r="U2243" s="1" t="s">
        <v>1036</v>
      </c>
      <c r="V2243" s="1" t="s">
        <v>46</v>
      </c>
      <c r="W2243" s="1" t="s">
        <v>81</v>
      </c>
      <c r="X2243" s="1" t="s">
        <v>1972</v>
      </c>
      <c r="Y2243" s="1" t="s">
        <v>83</v>
      </c>
      <c r="Z2243" s="1" t="s">
        <v>219</v>
      </c>
      <c r="AA2243" s="1" t="s">
        <v>51</v>
      </c>
      <c r="AB2243" s="1" t="s">
        <v>1972</v>
      </c>
      <c r="AC2243" s="1" t="s">
        <v>37</v>
      </c>
    </row>
    <row r="2244" spans="1:29" hidden="1" x14ac:dyDescent="0.25">
      <c r="A2244" s="1" t="s">
        <v>33</v>
      </c>
      <c r="B2244" s="1" t="s">
        <v>34</v>
      </c>
      <c r="C2244" s="2">
        <v>45900</v>
      </c>
      <c r="D2244" s="1" t="s">
        <v>73</v>
      </c>
      <c r="E2244" s="1" t="s">
        <v>74</v>
      </c>
      <c r="F2244" s="1" t="s">
        <v>37</v>
      </c>
      <c r="G2244" s="1" t="s">
        <v>1036</v>
      </c>
      <c r="H2244" s="1" t="s">
        <v>76</v>
      </c>
      <c r="I2244" s="3">
        <v>52326</v>
      </c>
      <c r="J2244" s="3">
        <v>0</v>
      </c>
      <c r="K2244" s="1" t="s">
        <v>40</v>
      </c>
      <c r="L2244" s="1" t="s">
        <v>1984</v>
      </c>
      <c r="M2244" s="1" t="s">
        <v>1985</v>
      </c>
      <c r="N2244" s="1" t="s">
        <v>79</v>
      </c>
      <c r="O2244" s="1" t="s">
        <v>80</v>
      </c>
      <c r="P2244" s="1" t="s">
        <v>43</v>
      </c>
      <c r="Q2244" s="1" t="s">
        <v>43</v>
      </c>
      <c r="R2244" s="3">
        <v>0</v>
      </c>
      <c r="S2244" s="1" t="s">
        <v>44</v>
      </c>
      <c r="T2244" s="1" t="s">
        <v>45</v>
      </c>
      <c r="U2244" s="1" t="s">
        <v>1036</v>
      </c>
      <c r="V2244" s="1" t="s">
        <v>46</v>
      </c>
      <c r="W2244" s="1" t="s">
        <v>81</v>
      </c>
      <c r="X2244" s="1" t="s">
        <v>1972</v>
      </c>
      <c r="Y2244" s="1" t="s">
        <v>83</v>
      </c>
      <c r="Z2244" s="1" t="s">
        <v>219</v>
      </c>
      <c r="AA2244" s="1" t="s">
        <v>51</v>
      </c>
      <c r="AB2244" s="1" t="s">
        <v>1972</v>
      </c>
      <c r="AC2244" s="1" t="s">
        <v>37</v>
      </c>
    </row>
    <row r="2245" spans="1:29" hidden="1" x14ac:dyDescent="0.25">
      <c r="A2245" s="1" t="s">
        <v>33</v>
      </c>
      <c r="B2245" s="1" t="s">
        <v>34</v>
      </c>
      <c r="C2245" s="2">
        <v>45900</v>
      </c>
      <c r="D2245" s="1" t="s">
        <v>73</v>
      </c>
      <c r="E2245" s="1" t="s">
        <v>74</v>
      </c>
      <c r="F2245" s="1" t="s">
        <v>37</v>
      </c>
      <c r="G2245" s="1" t="s">
        <v>1036</v>
      </c>
      <c r="H2245" s="1" t="s">
        <v>76</v>
      </c>
      <c r="I2245" s="3">
        <v>711750</v>
      </c>
      <c r="J2245" s="3">
        <v>0</v>
      </c>
      <c r="K2245" s="1" t="s">
        <v>40</v>
      </c>
      <c r="L2245" s="1" t="s">
        <v>117</v>
      </c>
      <c r="M2245" s="1" t="s">
        <v>118</v>
      </c>
      <c r="N2245" s="1" t="s">
        <v>79</v>
      </c>
      <c r="O2245" s="1" t="s">
        <v>80</v>
      </c>
      <c r="P2245" s="1" t="s">
        <v>43</v>
      </c>
      <c r="Q2245" s="1" t="s">
        <v>43</v>
      </c>
      <c r="R2245" s="3">
        <v>0</v>
      </c>
      <c r="S2245" s="1" t="s">
        <v>44</v>
      </c>
      <c r="T2245" s="1" t="s">
        <v>45</v>
      </c>
      <c r="U2245" s="1" t="s">
        <v>1036</v>
      </c>
      <c r="V2245" s="1" t="s">
        <v>46</v>
      </c>
      <c r="W2245" s="1" t="s">
        <v>81</v>
      </c>
      <c r="X2245" s="1" t="s">
        <v>1972</v>
      </c>
      <c r="Y2245" s="1" t="s">
        <v>83</v>
      </c>
      <c r="Z2245" s="1" t="s">
        <v>219</v>
      </c>
      <c r="AA2245" s="1" t="s">
        <v>51</v>
      </c>
      <c r="AB2245" s="1" t="s">
        <v>1972</v>
      </c>
      <c r="AC2245" s="1" t="s">
        <v>37</v>
      </c>
    </row>
    <row r="2246" spans="1:29" hidden="1" x14ac:dyDescent="0.25">
      <c r="A2246" s="1" t="s">
        <v>33</v>
      </c>
      <c r="B2246" s="1" t="s">
        <v>34</v>
      </c>
      <c r="C2246" s="2">
        <v>45900</v>
      </c>
      <c r="D2246" s="1" t="s">
        <v>73</v>
      </c>
      <c r="E2246" s="1" t="s">
        <v>74</v>
      </c>
      <c r="F2246" s="1" t="s">
        <v>37</v>
      </c>
      <c r="G2246" s="1" t="s">
        <v>1036</v>
      </c>
      <c r="H2246" s="1" t="s">
        <v>76</v>
      </c>
      <c r="I2246" s="3">
        <v>711750</v>
      </c>
      <c r="J2246" s="3">
        <v>0</v>
      </c>
      <c r="K2246" s="1" t="s">
        <v>40</v>
      </c>
      <c r="L2246" s="1" t="s">
        <v>113</v>
      </c>
      <c r="M2246" s="1" t="s">
        <v>114</v>
      </c>
      <c r="N2246" s="1" t="s">
        <v>79</v>
      </c>
      <c r="O2246" s="1" t="s">
        <v>80</v>
      </c>
      <c r="P2246" s="1" t="s">
        <v>43</v>
      </c>
      <c r="Q2246" s="1" t="s">
        <v>43</v>
      </c>
      <c r="R2246" s="3">
        <v>0</v>
      </c>
      <c r="S2246" s="1" t="s">
        <v>44</v>
      </c>
      <c r="T2246" s="1" t="s">
        <v>45</v>
      </c>
      <c r="U2246" s="1" t="s">
        <v>1036</v>
      </c>
      <c r="V2246" s="1" t="s">
        <v>46</v>
      </c>
      <c r="W2246" s="1" t="s">
        <v>81</v>
      </c>
      <c r="X2246" s="1" t="s">
        <v>1972</v>
      </c>
      <c r="Y2246" s="1" t="s">
        <v>83</v>
      </c>
      <c r="Z2246" s="1" t="s">
        <v>219</v>
      </c>
      <c r="AA2246" s="1" t="s">
        <v>51</v>
      </c>
      <c r="AB2246" s="1" t="s">
        <v>1972</v>
      </c>
      <c r="AC2246" s="1" t="s">
        <v>37</v>
      </c>
    </row>
    <row r="2247" spans="1:29" hidden="1" x14ac:dyDescent="0.25">
      <c r="A2247" s="1" t="s">
        <v>33</v>
      </c>
      <c r="B2247" s="1" t="s">
        <v>34</v>
      </c>
      <c r="C2247" s="2">
        <v>45900</v>
      </c>
      <c r="D2247" s="1" t="s">
        <v>73</v>
      </c>
      <c r="E2247" s="1" t="s">
        <v>74</v>
      </c>
      <c r="F2247" s="1" t="s">
        <v>37</v>
      </c>
      <c r="G2247" s="1" t="s">
        <v>1036</v>
      </c>
      <c r="H2247" s="1" t="s">
        <v>76</v>
      </c>
      <c r="I2247" s="3">
        <v>94900</v>
      </c>
      <c r="J2247" s="3">
        <v>0</v>
      </c>
      <c r="K2247" s="1" t="s">
        <v>40</v>
      </c>
      <c r="L2247" s="1" t="s">
        <v>416</v>
      </c>
      <c r="M2247" s="1" t="s">
        <v>417</v>
      </c>
      <c r="N2247" s="1" t="s">
        <v>79</v>
      </c>
      <c r="O2247" s="1" t="s">
        <v>80</v>
      </c>
      <c r="P2247" s="1" t="s">
        <v>43</v>
      </c>
      <c r="Q2247" s="1" t="s">
        <v>43</v>
      </c>
      <c r="R2247" s="3">
        <v>0</v>
      </c>
      <c r="S2247" s="1" t="s">
        <v>44</v>
      </c>
      <c r="T2247" s="1" t="s">
        <v>45</v>
      </c>
      <c r="U2247" s="1" t="s">
        <v>1036</v>
      </c>
      <c r="V2247" s="1" t="s">
        <v>46</v>
      </c>
      <c r="W2247" s="1" t="s">
        <v>81</v>
      </c>
      <c r="X2247" s="1" t="s">
        <v>1972</v>
      </c>
      <c r="Y2247" s="1" t="s">
        <v>83</v>
      </c>
      <c r="Z2247" s="1" t="s">
        <v>219</v>
      </c>
      <c r="AA2247" s="1" t="s">
        <v>51</v>
      </c>
      <c r="AB2247" s="1" t="s">
        <v>1972</v>
      </c>
      <c r="AC2247" s="1" t="s">
        <v>37</v>
      </c>
    </row>
    <row r="2248" spans="1:29" hidden="1" x14ac:dyDescent="0.25">
      <c r="A2248" s="1" t="s">
        <v>33</v>
      </c>
      <c r="B2248" s="1" t="s">
        <v>34</v>
      </c>
      <c r="C2248" s="2">
        <v>45900</v>
      </c>
      <c r="D2248" s="1" t="s">
        <v>73</v>
      </c>
      <c r="E2248" s="1" t="s">
        <v>74</v>
      </c>
      <c r="F2248" s="1" t="s">
        <v>37</v>
      </c>
      <c r="G2248" s="1" t="s">
        <v>1036</v>
      </c>
      <c r="H2248" s="1" t="s">
        <v>76</v>
      </c>
      <c r="I2248" s="3">
        <v>711750</v>
      </c>
      <c r="J2248" s="3">
        <v>0</v>
      </c>
      <c r="K2248" s="1" t="s">
        <v>40</v>
      </c>
      <c r="L2248" s="1" t="s">
        <v>539</v>
      </c>
      <c r="M2248" s="1" t="s">
        <v>540</v>
      </c>
      <c r="N2248" s="1" t="s">
        <v>79</v>
      </c>
      <c r="O2248" s="1" t="s">
        <v>80</v>
      </c>
      <c r="P2248" s="1" t="s">
        <v>43</v>
      </c>
      <c r="Q2248" s="1" t="s">
        <v>43</v>
      </c>
      <c r="R2248" s="3">
        <v>0</v>
      </c>
      <c r="S2248" s="1" t="s">
        <v>44</v>
      </c>
      <c r="T2248" s="1" t="s">
        <v>45</v>
      </c>
      <c r="U2248" s="1" t="s">
        <v>1036</v>
      </c>
      <c r="V2248" s="1" t="s">
        <v>46</v>
      </c>
      <c r="W2248" s="1" t="s">
        <v>81</v>
      </c>
      <c r="X2248" s="1" t="s">
        <v>1972</v>
      </c>
      <c r="Y2248" s="1" t="s">
        <v>83</v>
      </c>
      <c r="Z2248" s="1" t="s">
        <v>219</v>
      </c>
      <c r="AA2248" s="1" t="s">
        <v>51</v>
      </c>
      <c r="AB2248" s="1" t="s">
        <v>1972</v>
      </c>
      <c r="AC2248" s="1" t="s">
        <v>37</v>
      </c>
    </row>
    <row r="2249" spans="1:29" hidden="1" x14ac:dyDescent="0.25">
      <c r="A2249" s="1" t="s">
        <v>33</v>
      </c>
      <c r="B2249" s="1" t="s">
        <v>34</v>
      </c>
      <c r="C2249" s="2">
        <v>45900</v>
      </c>
      <c r="D2249" s="1" t="s">
        <v>73</v>
      </c>
      <c r="E2249" s="1" t="s">
        <v>74</v>
      </c>
      <c r="F2249" s="1" t="s">
        <v>37</v>
      </c>
      <c r="G2249" s="1" t="s">
        <v>1036</v>
      </c>
      <c r="H2249" s="1" t="s">
        <v>76</v>
      </c>
      <c r="I2249" s="3">
        <v>147189</v>
      </c>
      <c r="J2249" s="3">
        <v>0</v>
      </c>
      <c r="K2249" s="1" t="s">
        <v>40</v>
      </c>
      <c r="L2249" s="1" t="s">
        <v>654</v>
      </c>
      <c r="M2249" s="1" t="s">
        <v>655</v>
      </c>
      <c r="N2249" s="1" t="s">
        <v>79</v>
      </c>
      <c r="O2249" s="1" t="s">
        <v>80</v>
      </c>
      <c r="P2249" s="1" t="s">
        <v>43</v>
      </c>
      <c r="Q2249" s="1" t="s">
        <v>43</v>
      </c>
      <c r="R2249" s="3">
        <v>0</v>
      </c>
      <c r="S2249" s="1" t="s">
        <v>44</v>
      </c>
      <c r="T2249" s="1" t="s">
        <v>45</v>
      </c>
      <c r="U2249" s="1" t="s">
        <v>1036</v>
      </c>
      <c r="V2249" s="1" t="s">
        <v>46</v>
      </c>
      <c r="W2249" s="1" t="s">
        <v>81</v>
      </c>
      <c r="X2249" s="1" t="s">
        <v>1972</v>
      </c>
      <c r="Y2249" s="1" t="s">
        <v>83</v>
      </c>
      <c r="Z2249" s="1" t="s">
        <v>219</v>
      </c>
      <c r="AA2249" s="1" t="s">
        <v>51</v>
      </c>
      <c r="AB2249" s="1" t="s">
        <v>1972</v>
      </c>
      <c r="AC2249" s="1" t="s">
        <v>37</v>
      </c>
    </row>
    <row r="2250" spans="1:29" hidden="1" x14ac:dyDescent="0.25">
      <c r="A2250" s="1" t="s">
        <v>33</v>
      </c>
      <c r="B2250" s="1" t="s">
        <v>34</v>
      </c>
      <c r="C2250" s="2">
        <v>45900</v>
      </c>
      <c r="D2250" s="1" t="s">
        <v>73</v>
      </c>
      <c r="E2250" s="1" t="s">
        <v>74</v>
      </c>
      <c r="F2250" s="1" t="s">
        <v>37</v>
      </c>
      <c r="G2250" s="1" t="s">
        <v>1036</v>
      </c>
      <c r="H2250" s="1" t="s">
        <v>76</v>
      </c>
      <c r="I2250" s="3">
        <v>664300</v>
      </c>
      <c r="J2250" s="3">
        <v>0</v>
      </c>
      <c r="K2250" s="1" t="s">
        <v>40</v>
      </c>
      <c r="L2250" s="1" t="s">
        <v>222</v>
      </c>
      <c r="M2250" s="1" t="s">
        <v>223</v>
      </c>
      <c r="N2250" s="1" t="s">
        <v>79</v>
      </c>
      <c r="O2250" s="1" t="s">
        <v>80</v>
      </c>
      <c r="P2250" s="1" t="s">
        <v>43</v>
      </c>
      <c r="Q2250" s="1" t="s">
        <v>43</v>
      </c>
      <c r="R2250" s="3">
        <v>0</v>
      </c>
      <c r="S2250" s="1" t="s">
        <v>44</v>
      </c>
      <c r="T2250" s="1" t="s">
        <v>45</v>
      </c>
      <c r="U2250" s="1" t="s">
        <v>1036</v>
      </c>
      <c r="V2250" s="1" t="s">
        <v>46</v>
      </c>
      <c r="W2250" s="1" t="s">
        <v>81</v>
      </c>
      <c r="X2250" s="1" t="s">
        <v>1972</v>
      </c>
      <c r="Y2250" s="1" t="s">
        <v>83</v>
      </c>
      <c r="Z2250" s="1" t="s">
        <v>219</v>
      </c>
      <c r="AA2250" s="1" t="s">
        <v>51</v>
      </c>
      <c r="AB2250" s="1" t="s">
        <v>1972</v>
      </c>
      <c r="AC2250" s="1" t="s">
        <v>37</v>
      </c>
    </row>
    <row r="2251" spans="1:29" hidden="1" x14ac:dyDescent="0.25">
      <c r="A2251" s="1" t="s">
        <v>33</v>
      </c>
      <c r="B2251" s="1" t="s">
        <v>34</v>
      </c>
      <c r="C2251" s="2">
        <v>45900</v>
      </c>
      <c r="D2251" s="1" t="s">
        <v>73</v>
      </c>
      <c r="E2251" s="1" t="s">
        <v>74</v>
      </c>
      <c r="F2251" s="1" t="s">
        <v>37</v>
      </c>
      <c r="G2251" s="1" t="s">
        <v>1036</v>
      </c>
      <c r="H2251" s="1" t="s">
        <v>76</v>
      </c>
      <c r="I2251" s="3">
        <v>54387</v>
      </c>
      <c r="J2251" s="3">
        <v>0</v>
      </c>
      <c r="K2251" s="1" t="s">
        <v>40</v>
      </c>
      <c r="L2251" s="1" t="s">
        <v>168</v>
      </c>
      <c r="M2251" s="1" t="s">
        <v>169</v>
      </c>
      <c r="N2251" s="1" t="s">
        <v>79</v>
      </c>
      <c r="O2251" s="1" t="s">
        <v>80</v>
      </c>
      <c r="P2251" s="1" t="s">
        <v>43</v>
      </c>
      <c r="Q2251" s="1" t="s">
        <v>43</v>
      </c>
      <c r="R2251" s="3">
        <v>0</v>
      </c>
      <c r="S2251" s="1" t="s">
        <v>44</v>
      </c>
      <c r="T2251" s="1" t="s">
        <v>45</v>
      </c>
      <c r="U2251" s="1" t="s">
        <v>1036</v>
      </c>
      <c r="V2251" s="1" t="s">
        <v>46</v>
      </c>
      <c r="W2251" s="1" t="s">
        <v>81</v>
      </c>
      <c r="X2251" s="1" t="s">
        <v>1972</v>
      </c>
      <c r="Y2251" s="1" t="s">
        <v>83</v>
      </c>
      <c r="Z2251" s="1" t="s">
        <v>219</v>
      </c>
      <c r="AA2251" s="1" t="s">
        <v>51</v>
      </c>
      <c r="AB2251" s="1" t="s">
        <v>1972</v>
      </c>
      <c r="AC2251" s="1" t="s">
        <v>37</v>
      </c>
    </row>
    <row r="2252" spans="1:29" hidden="1" x14ac:dyDescent="0.25">
      <c r="A2252" s="1" t="s">
        <v>33</v>
      </c>
      <c r="B2252" s="1" t="s">
        <v>34</v>
      </c>
      <c r="C2252" s="2">
        <v>45900</v>
      </c>
      <c r="D2252" s="1" t="s">
        <v>73</v>
      </c>
      <c r="E2252" s="1" t="s">
        <v>74</v>
      </c>
      <c r="F2252" s="1" t="s">
        <v>37</v>
      </c>
      <c r="G2252" s="1" t="s">
        <v>1036</v>
      </c>
      <c r="H2252" s="1" t="s">
        <v>76</v>
      </c>
      <c r="I2252" s="3">
        <v>189800</v>
      </c>
      <c r="J2252" s="3">
        <v>0</v>
      </c>
      <c r="K2252" s="1" t="s">
        <v>40</v>
      </c>
      <c r="L2252" s="1" t="s">
        <v>152</v>
      </c>
      <c r="M2252" s="1" t="s">
        <v>153</v>
      </c>
      <c r="N2252" s="1" t="s">
        <v>79</v>
      </c>
      <c r="O2252" s="1" t="s">
        <v>80</v>
      </c>
      <c r="P2252" s="1" t="s">
        <v>43</v>
      </c>
      <c r="Q2252" s="1" t="s">
        <v>43</v>
      </c>
      <c r="R2252" s="3">
        <v>0</v>
      </c>
      <c r="S2252" s="1" t="s">
        <v>44</v>
      </c>
      <c r="T2252" s="1" t="s">
        <v>45</v>
      </c>
      <c r="U2252" s="1" t="s">
        <v>1036</v>
      </c>
      <c r="V2252" s="1" t="s">
        <v>46</v>
      </c>
      <c r="W2252" s="1" t="s">
        <v>81</v>
      </c>
      <c r="X2252" s="1" t="s">
        <v>1972</v>
      </c>
      <c r="Y2252" s="1" t="s">
        <v>83</v>
      </c>
      <c r="Z2252" s="1" t="s">
        <v>219</v>
      </c>
      <c r="AA2252" s="1" t="s">
        <v>51</v>
      </c>
      <c r="AB2252" s="1" t="s">
        <v>1972</v>
      </c>
      <c r="AC2252" s="1" t="s">
        <v>37</v>
      </c>
    </row>
    <row r="2253" spans="1:29" hidden="1" x14ac:dyDescent="0.25">
      <c r="A2253" s="1" t="s">
        <v>33</v>
      </c>
      <c r="B2253" s="1" t="s">
        <v>34</v>
      </c>
      <c r="C2253" s="2">
        <v>45900</v>
      </c>
      <c r="D2253" s="1" t="s">
        <v>73</v>
      </c>
      <c r="E2253" s="1" t="s">
        <v>74</v>
      </c>
      <c r="F2253" s="1" t="s">
        <v>37</v>
      </c>
      <c r="G2253" s="1" t="s">
        <v>1036</v>
      </c>
      <c r="H2253" s="1" t="s">
        <v>76</v>
      </c>
      <c r="I2253" s="3">
        <v>711751</v>
      </c>
      <c r="J2253" s="3">
        <v>0</v>
      </c>
      <c r="K2253" s="1" t="s">
        <v>40</v>
      </c>
      <c r="L2253" s="1" t="s">
        <v>113</v>
      </c>
      <c r="M2253" s="1" t="s">
        <v>114</v>
      </c>
      <c r="N2253" s="1" t="s">
        <v>79</v>
      </c>
      <c r="O2253" s="1" t="s">
        <v>80</v>
      </c>
      <c r="P2253" s="1" t="s">
        <v>43</v>
      </c>
      <c r="Q2253" s="1" t="s">
        <v>43</v>
      </c>
      <c r="R2253" s="3">
        <v>0</v>
      </c>
      <c r="S2253" s="1" t="s">
        <v>44</v>
      </c>
      <c r="T2253" s="1" t="s">
        <v>45</v>
      </c>
      <c r="U2253" s="1" t="s">
        <v>1036</v>
      </c>
      <c r="V2253" s="1" t="s">
        <v>46</v>
      </c>
      <c r="W2253" s="1" t="s">
        <v>81</v>
      </c>
      <c r="X2253" s="1" t="s">
        <v>1972</v>
      </c>
      <c r="Y2253" s="1" t="s">
        <v>83</v>
      </c>
      <c r="Z2253" s="1" t="s">
        <v>219</v>
      </c>
      <c r="AA2253" s="1" t="s">
        <v>51</v>
      </c>
      <c r="AB2253" s="1" t="s">
        <v>1972</v>
      </c>
      <c r="AC2253" s="1" t="s">
        <v>37</v>
      </c>
    </row>
    <row r="2254" spans="1:29" hidden="1" x14ac:dyDescent="0.25">
      <c r="A2254" s="1" t="s">
        <v>33</v>
      </c>
      <c r="B2254" s="1" t="s">
        <v>34</v>
      </c>
      <c r="C2254" s="2">
        <v>45900</v>
      </c>
      <c r="D2254" s="1" t="s">
        <v>73</v>
      </c>
      <c r="E2254" s="1" t="s">
        <v>74</v>
      </c>
      <c r="F2254" s="1" t="s">
        <v>37</v>
      </c>
      <c r="G2254" s="1" t="s">
        <v>1036</v>
      </c>
      <c r="H2254" s="1" t="s">
        <v>76</v>
      </c>
      <c r="I2254" s="3">
        <v>47450</v>
      </c>
      <c r="J2254" s="3">
        <v>0</v>
      </c>
      <c r="K2254" s="1" t="s">
        <v>40</v>
      </c>
      <c r="L2254" s="1" t="s">
        <v>222</v>
      </c>
      <c r="M2254" s="1" t="s">
        <v>223</v>
      </c>
      <c r="N2254" s="1" t="s">
        <v>79</v>
      </c>
      <c r="O2254" s="1" t="s">
        <v>80</v>
      </c>
      <c r="P2254" s="1" t="s">
        <v>43</v>
      </c>
      <c r="Q2254" s="1" t="s">
        <v>43</v>
      </c>
      <c r="R2254" s="3">
        <v>0</v>
      </c>
      <c r="S2254" s="1" t="s">
        <v>44</v>
      </c>
      <c r="T2254" s="1" t="s">
        <v>45</v>
      </c>
      <c r="U2254" s="1" t="s">
        <v>1036</v>
      </c>
      <c r="V2254" s="1" t="s">
        <v>46</v>
      </c>
      <c r="W2254" s="1" t="s">
        <v>81</v>
      </c>
      <c r="X2254" s="1" t="s">
        <v>1972</v>
      </c>
      <c r="Y2254" s="1" t="s">
        <v>83</v>
      </c>
      <c r="Z2254" s="1" t="s">
        <v>219</v>
      </c>
      <c r="AA2254" s="1" t="s">
        <v>51</v>
      </c>
      <c r="AB2254" s="1" t="s">
        <v>1972</v>
      </c>
      <c r="AC2254" s="1" t="s">
        <v>37</v>
      </c>
    </row>
    <row r="2255" spans="1:29" x14ac:dyDescent="0.25">
      <c r="A2255" s="1" t="s">
        <v>33</v>
      </c>
      <c r="B2255" s="1" t="s">
        <v>34</v>
      </c>
      <c r="C2255" s="2">
        <v>45901</v>
      </c>
      <c r="D2255" s="1" t="s">
        <v>35</v>
      </c>
      <c r="E2255" s="1" t="s">
        <v>36</v>
      </c>
      <c r="F2255" s="1" t="s">
        <v>37</v>
      </c>
      <c r="G2255" s="1" t="s">
        <v>2007</v>
      </c>
      <c r="H2255" s="1" t="s">
        <v>2008</v>
      </c>
      <c r="I2255" s="3">
        <v>0</v>
      </c>
      <c r="J2255" s="3">
        <v>464138</v>
      </c>
      <c r="K2255" s="1" t="s">
        <v>40</v>
      </c>
      <c r="L2255" s="1" t="s">
        <v>87</v>
      </c>
      <c r="M2255" s="1" t="s">
        <v>88</v>
      </c>
      <c r="N2255" s="1" t="s">
        <v>37</v>
      </c>
      <c r="O2255" s="1" t="s">
        <v>43</v>
      </c>
      <c r="P2255" s="1" t="s">
        <v>43</v>
      </c>
      <c r="Q2255" s="1" t="s">
        <v>43</v>
      </c>
      <c r="R2255" s="3">
        <v>0</v>
      </c>
      <c r="S2255" s="1" t="s">
        <v>44</v>
      </c>
      <c r="T2255" s="1" t="s">
        <v>45</v>
      </c>
      <c r="U2255" s="1" t="s">
        <v>2007</v>
      </c>
      <c r="V2255" s="1" t="s">
        <v>46</v>
      </c>
      <c r="W2255" s="1" t="s">
        <v>47</v>
      </c>
      <c r="X2255" s="1" t="s">
        <v>2009</v>
      </c>
      <c r="Y2255" s="1" t="s">
        <v>49</v>
      </c>
      <c r="Z2255" s="1" t="s">
        <v>50</v>
      </c>
      <c r="AA2255" s="1" t="s">
        <v>51</v>
      </c>
      <c r="AB2255" s="1" t="s">
        <v>2009</v>
      </c>
      <c r="AC2255" s="1" t="s">
        <v>37</v>
      </c>
    </row>
    <row r="2256" spans="1:29" x14ac:dyDescent="0.25">
      <c r="A2256" s="1" t="s">
        <v>33</v>
      </c>
      <c r="B2256" s="1" t="s">
        <v>34</v>
      </c>
      <c r="C2256" s="2">
        <v>45901</v>
      </c>
      <c r="D2256" s="1" t="s">
        <v>238</v>
      </c>
      <c r="E2256" s="1" t="s">
        <v>239</v>
      </c>
      <c r="F2256" s="1" t="s">
        <v>37</v>
      </c>
      <c r="G2256" s="1" t="s">
        <v>1986</v>
      </c>
      <c r="H2256" s="1" t="s">
        <v>1987</v>
      </c>
      <c r="I2256" s="3">
        <v>690</v>
      </c>
      <c r="J2256" s="3">
        <v>0</v>
      </c>
      <c r="K2256" s="1" t="s">
        <v>40</v>
      </c>
      <c r="L2256" s="1" t="s">
        <v>41</v>
      </c>
      <c r="M2256" s="1" t="s">
        <v>42</v>
      </c>
      <c r="N2256" s="1" t="s">
        <v>37</v>
      </c>
      <c r="O2256" s="1" t="s">
        <v>43</v>
      </c>
      <c r="P2256" s="1" t="s">
        <v>43</v>
      </c>
      <c r="Q2256" s="1" t="s">
        <v>43</v>
      </c>
      <c r="R2256" s="3">
        <v>0</v>
      </c>
      <c r="S2256" s="1" t="s">
        <v>44</v>
      </c>
      <c r="T2256" s="1" t="s">
        <v>45</v>
      </c>
      <c r="U2256" s="1" t="s">
        <v>1986</v>
      </c>
      <c r="V2256" s="1" t="s">
        <v>46</v>
      </c>
      <c r="W2256" s="1" t="s">
        <v>81</v>
      </c>
      <c r="X2256" s="1" t="s">
        <v>1988</v>
      </c>
      <c r="Y2256" s="1" t="s">
        <v>245</v>
      </c>
      <c r="Z2256" s="1" t="s">
        <v>1989</v>
      </c>
      <c r="AA2256" s="1" t="s">
        <v>51</v>
      </c>
      <c r="AB2256" s="1" t="s">
        <v>1988</v>
      </c>
      <c r="AC2256" s="1" t="s">
        <v>37</v>
      </c>
    </row>
    <row r="2257" spans="1:29" x14ac:dyDescent="0.25">
      <c r="A2257" s="1" t="s">
        <v>33</v>
      </c>
      <c r="B2257" s="1" t="s">
        <v>34</v>
      </c>
      <c r="C2257" s="2">
        <v>45901</v>
      </c>
      <c r="D2257" s="1" t="s">
        <v>238</v>
      </c>
      <c r="E2257" s="1" t="s">
        <v>239</v>
      </c>
      <c r="F2257" s="1" t="s">
        <v>37</v>
      </c>
      <c r="G2257" s="1" t="s">
        <v>1986</v>
      </c>
      <c r="H2257" s="1" t="s">
        <v>1987</v>
      </c>
      <c r="I2257" s="3">
        <v>0</v>
      </c>
      <c r="J2257" s="3">
        <v>690</v>
      </c>
      <c r="K2257" s="1" t="s">
        <v>40</v>
      </c>
      <c r="L2257" s="1" t="s">
        <v>557</v>
      </c>
      <c r="M2257" s="1" t="s">
        <v>558</v>
      </c>
      <c r="N2257" s="1" t="s">
        <v>37</v>
      </c>
      <c r="O2257" s="1" t="s">
        <v>43</v>
      </c>
      <c r="P2257" s="1" t="s">
        <v>43</v>
      </c>
      <c r="Q2257" s="1" t="s">
        <v>43</v>
      </c>
      <c r="R2257" s="3">
        <v>0</v>
      </c>
      <c r="S2257" s="1" t="s">
        <v>44</v>
      </c>
      <c r="T2257" s="1" t="s">
        <v>45</v>
      </c>
      <c r="U2257" s="1" t="s">
        <v>1986</v>
      </c>
      <c r="V2257" s="1" t="s">
        <v>46</v>
      </c>
      <c r="W2257" s="1" t="s">
        <v>81</v>
      </c>
      <c r="X2257" s="1" t="s">
        <v>1988</v>
      </c>
      <c r="Y2257" s="1" t="s">
        <v>245</v>
      </c>
      <c r="Z2257" s="1" t="s">
        <v>1989</v>
      </c>
      <c r="AA2257" s="1" t="s">
        <v>51</v>
      </c>
      <c r="AB2257" s="1" t="s">
        <v>1988</v>
      </c>
      <c r="AC2257" s="1" t="s">
        <v>37</v>
      </c>
    </row>
    <row r="2258" spans="1:29" x14ac:dyDescent="0.25">
      <c r="A2258" s="1" t="s">
        <v>33</v>
      </c>
      <c r="B2258" s="1" t="s">
        <v>34</v>
      </c>
      <c r="C2258" s="2">
        <v>45901</v>
      </c>
      <c r="D2258" s="1" t="s">
        <v>238</v>
      </c>
      <c r="E2258" s="1" t="s">
        <v>239</v>
      </c>
      <c r="F2258" s="1" t="s">
        <v>37</v>
      </c>
      <c r="G2258" s="1" t="s">
        <v>1986</v>
      </c>
      <c r="H2258" s="1" t="s">
        <v>1987</v>
      </c>
      <c r="I2258" s="3">
        <v>951</v>
      </c>
      <c r="J2258" s="3">
        <v>0</v>
      </c>
      <c r="K2258" s="1" t="s">
        <v>40</v>
      </c>
      <c r="L2258" s="1" t="s">
        <v>41</v>
      </c>
      <c r="M2258" s="1" t="s">
        <v>42</v>
      </c>
      <c r="N2258" s="1" t="s">
        <v>37</v>
      </c>
      <c r="O2258" s="1" t="s">
        <v>43</v>
      </c>
      <c r="P2258" s="1" t="s">
        <v>43</v>
      </c>
      <c r="Q2258" s="1" t="s">
        <v>43</v>
      </c>
      <c r="R2258" s="3">
        <v>0</v>
      </c>
      <c r="S2258" s="1" t="s">
        <v>44</v>
      </c>
      <c r="T2258" s="1" t="s">
        <v>45</v>
      </c>
      <c r="U2258" s="1" t="s">
        <v>1986</v>
      </c>
      <c r="V2258" s="1" t="s">
        <v>46</v>
      </c>
      <c r="W2258" s="1" t="s">
        <v>81</v>
      </c>
      <c r="X2258" s="1" t="s">
        <v>1988</v>
      </c>
      <c r="Y2258" s="1" t="s">
        <v>245</v>
      </c>
      <c r="Z2258" s="1" t="s">
        <v>1989</v>
      </c>
      <c r="AA2258" s="1" t="s">
        <v>51</v>
      </c>
      <c r="AB2258" s="1" t="s">
        <v>1988</v>
      </c>
      <c r="AC2258" s="1" t="s">
        <v>37</v>
      </c>
    </row>
    <row r="2259" spans="1:29" x14ac:dyDescent="0.25">
      <c r="A2259" s="1" t="s">
        <v>33</v>
      </c>
      <c r="B2259" s="1" t="s">
        <v>34</v>
      </c>
      <c r="C2259" s="2">
        <v>45901</v>
      </c>
      <c r="D2259" s="1" t="s">
        <v>238</v>
      </c>
      <c r="E2259" s="1" t="s">
        <v>239</v>
      </c>
      <c r="F2259" s="1" t="s">
        <v>37</v>
      </c>
      <c r="G2259" s="1" t="s">
        <v>1986</v>
      </c>
      <c r="H2259" s="1" t="s">
        <v>1987</v>
      </c>
      <c r="I2259" s="3">
        <v>0</v>
      </c>
      <c r="J2259" s="3">
        <v>951</v>
      </c>
      <c r="K2259" s="1" t="s">
        <v>40</v>
      </c>
      <c r="L2259" s="1" t="s">
        <v>1049</v>
      </c>
      <c r="M2259" s="1" t="s">
        <v>869</v>
      </c>
      <c r="N2259" s="1" t="s">
        <v>37</v>
      </c>
      <c r="O2259" s="1" t="s">
        <v>43</v>
      </c>
      <c r="P2259" s="1" t="s">
        <v>43</v>
      </c>
      <c r="Q2259" s="1" t="s">
        <v>43</v>
      </c>
      <c r="R2259" s="3">
        <v>0</v>
      </c>
      <c r="S2259" s="1" t="s">
        <v>44</v>
      </c>
      <c r="T2259" s="1" t="s">
        <v>45</v>
      </c>
      <c r="U2259" s="1" t="s">
        <v>1986</v>
      </c>
      <c r="V2259" s="1" t="s">
        <v>46</v>
      </c>
      <c r="W2259" s="1" t="s">
        <v>81</v>
      </c>
      <c r="X2259" s="1" t="s">
        <v>1988</v>
      </c>
      <c r="Y2259" s="1" t="s">
        <v>245</v>
      </c>
      <c r="Z2259" s="1" t="s">
        <v>1989</v>
      </c>
      <c r="AA2259" s="1" t="s">
        <v>51</v>
      </c>
      <c r="AB2259" s="1" t="s">
        <v>1988</v>
      </c>
      <c r="AC2259" s="1" t="s">
        <v>37</v>
      </c>
    </row>
    <row r="2260" spans="1:29" x14ac:dyDescent="0.25">
      <c r="A2260" s="1" t="s">
        <v>33</v>
      </c>
      <c r="B2260" s="1" t="s">
        <v>34</v>
      </c>
      <c r="C2260" s="2">
        <v>45901</v>
      </c>
      <c r="D2260" s="1" t="s">
        <v>238</v>
      </c>
      <c r="E2260" s="1" t="s">
        <v>239</v>
      </c>
      <c r="F2260" s="1" t="s">
        <v>37</v>
      </c>
      <c r="G2260" s="1" t="s">
        <v>1986</v>
      </c>
      <c r="H2260" s="1" t="s">
        <v>1987</v>
      </c>
      <c r="I2260" s="3">
        <v>87241</v>
      </c>
      <c r="J2260" s="3">
        <v>0</v>
      </c>
      <c r="K2260" s="1" t="s">
        <v>40</v>
      </c>
      <c r="L2260" s="1" t="s">
        <v>41</v>
      </c>
      <c r="M2260" s="1" t="s">
        <v>42</v>
      </c>
      <c r="N2260" s="1" t="s">
        <v>37</v>
      </c>
      <c r="O2260" s="1" t="s">
        <v>43</v>
      </c>
      <c r="P2260" s="1" t="s">
        <v>43</v>
      </c>
      <c r="Q2260" s="1" t="s">
        <v>43</v>
      </c>
      <c r="R2260" s="3">
        <v>0</v>
      </c>
      <c r="S2260" s="1" t="s">
        <v>44</v>
      </c>
      <c r="T2260" s="1" t="s">
        <v>45</v>
      </c>
      <c r="U2260" s="1" t="s">
        <v>1986</v>
      </c>
      <c r="V2260" s="1" t="s">
        <v>46</v>
      </c>
      <c r="W2260" s="1" t="s">
        <v>81</v>
      </c>
      <c r="X2260" s="1" t="s">
        <v>1988</v>
      </c>
      <c r="Y2260" s="1" t="s">
        <v>245</v>
      </c>
      <c r="Z2260" s="1" t="s">
        <v>1989</v>
      </c>
      <c r="AA2260" s="1" t="s">
        <v>51</v>
      </c>
      <c r="AB2260" s="1" t="s">
        <v>1988</v>
      </c>
      <c r="AC2260" s="1" t="s">
        <v>37</v>
      </c>
    </row>
    <row r="2261" spans="1:29" x14ac:dyDescent="0.25">
      <c r="A2261" s="1" t="s">
        <v>33</v>
      </c>
      <c r="B2261" s="1" t="s">
        <v>34</v>
      </c>
      <c r="C2261" s="2">
        <v>45901</v>
      </c>
      <c r="D2261" s="1" t="s">
        <v>238</v>
      </c>
      <c r="E2261" s="1" t="s">
        <v>239</v>
      </c>
      <c r="F2261" s="1" t="s">
        <v>37</v>
      </c>
      <c r="G2261" s="1" t="s">
        <v>1986</v>
      </c>
      <c r="H2261" s="1" t="s">
        <v>1987</v>
      </c>
      <c r="I2261" s="3">
        <v>0</v>
      </c>
      <c r="J2261" s="3">
        <v>87241</v>
      </c>
      <c r="K2261" s="1" t="s">
        <v>40</v>
      </c>
      <c r="L2261" s="1" t="s">
        <v>1694</v>
      </c>
      <c r="M2261" s="1" t="s">
        <v>815</v>
      </c>
      <c r="N2261" s="1" t="s">
        <v>37</v>
      </c>
      <c r="O2261" s="1" t="s">
        <v>43</v>
      </c>
      <c r="P2261" s="1" t="s">
        <v>43</v>
      </c>
      <c r="Q2261" s="1" t="s">
        <v>43</v>
      </c>
      <c r="R2261" s="3">
        <v>0</v>
      </c>
      <c r="S2261" s="1" t="s">
        <v>44</v>
      </c>
      <c r="T2261" s="1" t="s">
        <v>45</v>
      </c>
      <c r="U2261" s="1" t="s">
        <v>1986</v>
      </c>
      <c r="V2261" s="1" t="s">
        <v>46</v>
      </c>
      <c r="W2261" s="1" t="s">
        <v>81</v>
      </c>
      <c r="X2261" s="1" t="s">
        <v>1988</v>
      </c>
      <c r="Y2261" s="1" t="s">
        <v>245</v>
      </c>
      <c r="Z2261" s="1" t="s">
        <v>1989</v>
      </c>
      <c r="AA2261" s="1" t="s">
        <v>51</v>
      </c>
      <c r="AB2261" s="1" t="s">
        <v>1988</v>
      </c>
      <c r="AC2261" s="1" t="s">
        <v>37</v>
      </c>
    </row>
    <row r="2262" spans="1:29" x14ac:dyDescent="0.25">
      <c r="A2262" s="1" t="s">
        <v>33</v>
      </c>
      <c r="B2262" s="1" t="s">
        <v>34</v>
      </c>
      <c r="C2262" s="2">
        <v>45901</v>
      </c>
      <c r="D2262" s="1" t="s">
        <v>238</v>
      </c>
      <c r="E2262" s="1" t="s">
        <v>239</v>
      </c>
      <c r="F2262" s="1" t="s">
        <v>37</v>
      </c>
      <c r="G2262" s="1" t="s">
        <v>1986</v>
      </c>
      <c r="H2262" s="1" t="s">
        <v>1987</v>
      </c>
      <c r="I2262" s="3">
        <v>841079</v>
      </c>
      <c r="J2262" s="3">
        <v>0</v>
      </c>
      <c r="K2262" s="1" t="s">
        <v>40</v>
      </c>
      <c r="L2262" s="1" t="s">
        <v>41</v>
      </c>
      <c r="M2262" s="1" t="s">
        <v>42</v>
      </c>
      <c r="N2262" s="1" t="s">
        <v>37</v>
      </c>
      <c r="O2262" s="1" t="s">
        <v>43</v>
      </c>
      <c r="P2262" s="1" t="s">
        <v>43</v>
      </c>
      <c r="Q2262" s="1" t="s">
        <v>43</v>
      </c>
      <c r="R2262" s="3">
        <v>0</v>
      </c>
      <c r="S2262" s="1" t="s">
        <v>44</v>
      </c>
      <c r="T2262" s="1" t="s">
        <v>45</v>
      </c>
      <c r="U2262" s="1" t="s">
        <v>1986</v>
      </c>
      <c r="V2262" s="1" t="s">
        <v>46</v>
      </c>
      <c r="W2262" s="1" t="s">
        <v>81</v>
      </c>
      <c r="X2262" s="1" t="s">
        <v>1988</v>
      </c>
      <c r="Y2262" s="1" t="s">
        <v>245</v>
      </c>
      <c r="Z2262" s="1" t="s">
        <v>1989</v>
      </c>
      <c r="AA2262" s="1" t="s">
        <v>51</v>
      </c>
      <c r="AB2262" s="1" t="s">
        <v>1988</v>
      </c>
      <c r="AC2262" s="1" t="s">
        <v>37</v>
      </c>
    </row>
    <row r="2263" spans="1:29" x14ac:dyDescent="0.25">
      <c r="A2263" s="1" t="s">
        <v>33</v>
      </c>
      <c r="B2263" s="1" t="s">
        <v>34</v>
      </c>
      <c r="C2263" s="2">
        <v>45901</v>
      </c>
      <c r="D2263" s="1" t="s">
        <v>238</v>
      </c>
      <c r="E2263" s="1" t="s">
        <v>239</v>
      </c>
      <c r="F2263" s="1" t="s">
        <v>37</v>
      </c>
      <c r="G2263" s="1" t="s">
        <v>1986</v>
      </c>
      <c r="H2263" s="1" t="s">
        <v>1987</v>
      </c>
      <c r="I2263" s="3">
        <v>0</v>
      </c>
      <c r="J2263" s="3">
        <v>841079</v>
      </c>
      <c r="K2263" s="1" t="s">
        <v>40</v>
      </c>
      <c r="L2263" s="1" t="s">
        <v>139</v>
      </c>
      <c r="M2263" s="1" t="s">
        <v>140</v>
      </c>
      <c r="N2263" s="1" t="s">
        <v>37</v>
      </c>
      <c r="O2263" s="1" t="s">
        <v>43</v>
      </c>
      <c r="P2263" s="1" t="s">
        <v>43</v>
      </c>
      <c r="Q2263" s="1" t="s">
        <v>43</v>
      </c>
      <c r="R2263" s="3">
        <v>0</v>
      </c>
      <c r="S2263" s="1" t="s">
        <v>44</v>
      </c>
      <c r="T2263" s="1" t="s">
        <v>45</v>
      </c>
      <c r="U2263" s="1" t="s">
        <v>1986</v>
      </c>
      <c r="V2263" s="1" t="s">
        <v>46</v>
      </c>
      <c r="W2263" s="1" t="s">
        <v>81</v>
      </c>
      <c r="X2263" s="1" t="s">
        <v>1988</v>
      </c>
      <c r="Y2263" s="1" t="s">
        <v>245</v>
      </c>
      <c r="Z2263" s="1" t="s">
        <v>1989</v>
      </c>
      <c r="AA2263" s="1" t="s">
        <v>51</v>
      </c>
      <c r="AB2263" s="1" t="s">
        <v>1988</v>
      </c>
      <c r="AC2263" s="1" t="s">
        <v>37</v>
      </c>
    </row>
    <row r="2264" spans="1:29" x14ac:dyDescent="0.25">
      <c r="A2264" s="1" t="s">
        <v>33</v>
      </c>
      <c r="B2264" s="1" t="s">
        <v>34</v>
      </c>
      <c r="C2264" s="2">
        <v>45901</v>
      </c>
      <c r="D2264" s="1" t="s">
        <v>238</v>
      </c>
      <c r="E2264" s="1" t="s">
        <v>239</v>
      </c>
      <c r="F2264" s="1" t="s">
        <v>37</v>
      </c>
      <c r="G2264" s="1" t="s">
        <v>1986</v>
      </c>
      <c r="H2264" s="1" t="s">
        <v>1987</v>
      </c>
      <c r="I2264" s="3">
        <v>47304</v>
      </c>
      <c r="J2264" s="3">
        <v>0</v>
      </c>
      <c r="K2264" s="1" t="s">
        <v>40</v>
      </c>
      <c r="L2264" s="1" t="s">
        <v>41</v>
      </c>
      <c r="M2264" s="1" t="s">
        <v>42</v>
      </c>
      <c r="N2264" s="1" t="s">
        <v>37</v>
      </c>
      <c r="O2264" s="1" t="s">
        <v>43</v>
      </c>
      <c r="P2264" s="1" t="s">
        <v>43</v>
      </c>
      <c r="Q2264" s="1" t="s">
        <v>43</v>
      </c>
      <c r="R2264" s="3">
        <v>0</v>
      </c>
      <c r="S2264" s="1" t="s">
        <v>44</v>
      </c>
      <c r="T2264" s="1" t="s">
        <v>45</v>
      </c>
      <c r="U2264" s="1" t="s">
        <v>1986</v>
      </c>
      <c r="V2264" s="1" t="s">
        <v>46</v>
      </c>
      <c r="W2264" s="1" t="s">
        <v>81</v>
      </c>
      <c r="X2264" s="1" t="s">
        <v>1988</v>
      </c>
      <c r="Y2264" s="1" t="s">
        <v>245</v>
      </c>
      <c r="Z2264" s="1" t="s">
        <v>1989</v>
      </c>
      <c r="AA2264" s="1" t="s">
        <v>51</v>
      </c>
      <c r="AB2264" s="1" t="s">
        <v>1988</v>
      </c>
      <c r="AC2264" s="1" t="s">
        <v>37</v>
      </c>
    </row>
    <row r="2265" spans="1:29" x14ac:dyDescent="0.25">
      <c r="A2265" s="1" t="s">
        <v>33</v>
      </c>
      <c r="B2265" s="1" t="s">
        <v>34</v>
      </c>
      <c r="C2265" s="2">
        <v>45901</v>
      </c>
      <c r="D2265" s="1" t="s">
        <v>238</v>
      </c>
      <c r="E2265" s="1" t="s">
        <v>239</v>
      </c>
      <c r="F2265" s="1" t="s">
        <v>37</v>
      </c>
      <c r="G2265" s="1" t="s">
        <v>1986</v>
      </c>
      <c r="H2265" s="1" t="s">
        <v>1987</v>
      </c>
      <c r="I2265" s="3">
        <v>0</v>
      </c>
      <c r="J2265" s="3">
        <v>47304</v>
      </c>
      <c r="K2265" s="1" t="s">
        <v>40</v>
      </c>
      <c r="L2265" s="1" t="s">
        <v>1673</v>
      </c>
      <c r="M2265" s="1" t="s">
        <v>663</v>
      </c>
      <c r="N2265" s="1" t="s">
        <v>37</v>
      </c>
      <c r="O2265" s="1" t="s">
        <v>43</v>
      </c>
      <c r="P2265" s="1" t="s">
        <v>43</v>
      </c>
      <c r="Q2265" s="1" t="s">
        <v>43</v>
      </c>
      <c r="R2265" s="3">
        <v>0</v>
      </c>
      <c r="S2265" s="1" t="s">
        <v>44</v>
      </c>
      <c r="T2265" s="1" t="s">
        <v>45</v>
      </c>
      <c r="U2265" s="1" t="s">
        <v>1986</v>
      </c>
      <c r="V2265" s="1" t="s">
        <v>46</v>
      </c>
      <c r="W2265" s="1" t="s">
        <v>81</v>
      </c>
      <c r="X2265" s="1" t="s">
        <v>1988</v>
      </c>
      <c r="Y2265" s="1" t="s">
        <v>245</v>
      </c>
      <c r="Z2265" s="1" t="s">
        <v>1989</v>
      </c>
      <c r="AA2265" s="1" t="s">
        <v>51</v>
      </c>
      <c r="AB2265" s="1" t="s">
        <v>1988</v>
      </c>
      <c r="AC2265" s="1" t="s">
        <v>37</v>
      </c>
    </row>
    <row r="2266" spans="1:29" x14ac:dyDescent="0.25">
      <c r="A2266" s="1" t="s">
        <v>33</v>
      </c>
      <c r="B2266" s="1" t="s">
        <v>34</v>
      </c>
      <c r="C2266" s="2">
        <v>45901</v>
      </c>
      <c r="D2266" s="1" t="s">
        <v>238</v>
      </c>
      <c r="E2266" s="1" t="s">
        <v>239</v>
      </c>
      <c r="F2266" s="1" t="s">
        <v>37</v>
      </c>
      <c r="G2266" s="1" t="s">
        <v>1986</v>
      </c>
      <c r="H2266" s="1" t="s">
        <v>1987</v>
      </c>
      <c r="I2266" s="3">
        <v>129999</v>
      </c>
      <c r="J2266" s="3">
        <v>0</v>
      </c>
      <c r="K2266" s="1" t="s">
        <v>40</v>
      </c>
      <c r="L2266" s="1" t="s">
        <v>41</v>
      </c>
      <c r="M2266" s="1" t="s">
        <v>42</v>
      </c>
      <c r="N2266" s="1" t="s">
        <v>37</v>
      </c>
      <c r="O2266" s="1" t="s">
        <v>43</v>
      </c>
      <c r="P2266" s="1" t="s">
        <v>43</v>
      </c>
      <c r="Q2266" s="1" t="s">
        <v>43</v>
      </c>
      <c r="R2266" s="3">
        <v>0</v>
      </c>
      <c r="S2266" s="1" t="s">
        <v>44</v>
      </c>
      <c r="T2266" s="1" t="s">
        <v>45</v>
      </c>
      <c r="U2266" s="1" t="s">
        <v>1986</v>
      </c>
      <c r="V2266" s="1" t="s">
        <v>46</v>
      </c>
      <c r="W2266" s="1" t="s">
        <v>81</v>
      </c>
      <c r="X2266" s="1" t="s">
        <v>1988</v>
      </c>
      <c r="Y2266" s="1" t="s">
        <v>245</v>
      </c>
      <c r="Z2266" s="1" t="s">
        <v>1989</v>
      </c>
      <c r="AA2266" s="1" t="s">
        <v>51</v>
      </c>
      <c r="AB2266" s="1" t="s">
        <v>1988</v>
      </c>
      <c r="AC2266" s="1" t="s">
        <v>37</v>
      </c>
    </row>
    <row r="2267" spans="1:29" x14ac:dyDescent="0.25">
      <c r="A2267" s="1" t="s">
        <v>33</v>
      </c>
      <c r="B2267" s="1" t="s">
        <v>34</v>
      </c>
      <c r="C2267" s="2">
        <v>45901</v>
      </c>
      <c r="D2267" s="1" t="s">
        <v>238</v>
      </c>
      <c r="E2267" s="1" t="s">
        <v>239</v>
      </c>
      <c r="F2267" s="1" t="s">
        <v>37</v>
      </c>
      <c r="G2267" s="1" t="s">
        <v>1986</v>
      </c>
      <c r="H2267" s="1" t="s">
        <v>1987</v>
      </c>
      <c r="I2267" s="3">
        <v>0</v>
      </c>
      <c r="J2267" s="3">
        <v>129999</v>
      </c>
      <c r="K2267" s="1" t="s">
        <v>40</v>
      </c>
      <c r="L2267" s="1" t="s">
        <v>1621</v>
      </c>
      <c r="M2267" s="1" t="s">
        <v>824</v>
      </c>
      <c r="N2267" s="1" t="s">
        <v>37</v>
      </c>
      <c r="O2267" s="1" t="s">
        <v>43</v>
      </c>
      <c r="P2267" s="1" t="s">
        <v>43</v>
      </c>
      <c r="Q2267" s="1" t="s">
        <v>43</v>
      </c>
      <c r="R2267" s="3">
        <v>0</v>
      </c>
      <c r="S2267" s="1" t="s">
        <v>44</v>
      </c>
      <c r="T2267" s="1" t="s">
        <v>45</v>
      </c>
      <c r="U2267" s="1" t="s">
        <v>1986</v>
      </c>
      <c r="V2267" s="1" t="s">
        <v>46</v>
      </c>
      <c r="W2267" s="1" t="s">
        <v>81</v>
      </c>
      <c r="X2267" s="1" t="s">
        <v>1988</v>
      </c>
      <c r="Y2267" s="1" t="s">
        <v>245</v>
      </c>
      <c r="Z2267" s="1" t="s">
        <v>1989</v>
      </c>
      <c r="AA2267" s="1" t="s">
        <v>51</v>
      </c>
      <c r="AB2267" s="1" t="s">
        <v>1988</v>
      </c>
      <c r="AC2267" s="1" t="s">
        <v>37</v>
      </c>
    </row>
    <row r="2268" spans="1:29" x14ac:dyDescent="0.25">
      <c r="A2268" s="1" t="s">
        <v>33</v>
      </c>
      <c r="B2268" s="1" t="s">
        <v>34</v>
      </c>
      <c r="C2268" s="2">
        <v>45901</v>
      </c>
      <c r="D2268" s="1" t="s">
        <v>238</v>
      </c>
      <c r="E2268" s="1" t="s">
        <v>239</v>
      </c>
      <c r="F2268" s="1" t="s">
        <v>37</v>
      </c>
      <c r="G2268" s="1" t="s">
        <v>1986</v>
      </c>
      <c r="H2268" s="1" t="s">
        <v>1987</v>
      </c>
      <c r="I2268" s="3">
        <v>129999</v>
      </c>
      <c r="J2268" s="3">
        <v>0</v>
      </c>
      <c r="K2268" s="1" t="s">
        <v>40</v>
      </c>
      <c r="L2268" s="1" t="s">
        <v>41</v>
      </c>
      <c r="M2268" s="1" t="s">
        <v>42</v>
      </c>
      <c r="N2268" s="1" t="s">
        <v>37</v>
      </c>
      <c r="O2268" s="1" t="s">
        <v>43</v>
      </c>
      <c r="P2268" s="1" t="s">
        <v>43</v>
      </c>
      <c r="Q2268" s="1" t="s">
        <v>43</v>
      </c>
      <c r="R2268" s="3">
        <v>0</v>
      </c>
      <c r="S2268" s="1" t="s">
        <v>44</v>
      </c>
      <c r="T2268" s="1" t="s">
        <v>45</v>
      </c>
      <c r="U2268" s="1" t="s">
        <v>1986</v>
      </c>
      <c r="V2268" s="1" t="s">
        <v>46</v>
      </c>
      <c r="W2268" s="1" t="s">
        <v>81</v>
      </c>
      <c r="X2268" s="1" t="s">
        <v>1988</v>
      </c>
      <c r="Y2268" s="1" t="s">
        <v>245</v>
      </c>
      <c r="Z2268" s="1" t="s">
        <v>1989</v>
      </c>
      <c r="AA2268" s="1" t="s">
        <v>51</v>
      </c>
      <c r="AB2268" s="1" t="s">
        <v>1988</v>
      </c>
      <c r="AC2268" s="1" t="s">
        <v>37</v>
      </c>
    </row>
    <row r="2269" spans="1:29" x14ac:dyDescent="0.25">
      <c r="A2269" s="1" t="s">
        <v>33</v>
      </c>
      <c r="B2269" s="1" t="s">
        <v>34</v>
      </c>
      <c r="C2269" s="2">
        <v>45901</v>
      </c>
      <c r="D2269" s="1" t="s">
        <v>238</v>
      </c>
      <c r="E2269" s="1" t="s">
        <v>239</v>
      </c>
      <c r="F2269" s="1" t="s">
        <v>37</v>
      </c>
      <c r="G2269" s="1" t="s">
        <v>1986</v>
      </c>
      <c r="H2269" s="1" t="s">
        <v>1987</v>
      </c>
      <c r="I2269" s="3">
        <v>0</v>
      </c>
      <c r="J2269" s="3">
        <v>129999</v>
      </c>
      <c r="K2269" s="1" t="s">
        <v>40</v>
      </c>
      <c r="L2269" s="1" t="s">
        <v>440</v>
      </c>
      <c r="M2269" s="1" t="s">
        <v>441</v>
      </c>
      <c r="N2269" s="1" t="s">
        <v>37</v>
      </c>
      <c r="O2269" s="1" t="s">
        <v>43</v>
      </c>
      <c r="P2269" s="1" t="s">
        <v>43</v>
      </c>
      <c r="Q2269" s="1" t="s">
        <v>43</v>
      </c>
      <c r="R2269" s="3">
        <v>0</v>
      </c>
      <c r="S2269" s="1" t="s">
        <v>44</v>
      </c>
      <c r="T2269" s="1" t="s">
        <v>45</v>
      </c>
      <c r="U2269" s="1" t="s">
        <v>1986</v>
      </c>
      <c r="V2269" s="1" t="s">
        <v>46</v>
      </c>
      <c r="W2269" s="1" t="s">
        <v>81</v>
      </c>
      <c r="X2269" s="1" t="s">
        <v>1988</v>
      </c>
      <c r="Y2269" s="1" t="s">
        <v>245</v>
      </c>
      <c r="Z2269" s="1" t="s">
        <v>1989</v>
      </c>
      <c r="AA2269" s="1" t="s">
        <v>51</v>
      </c>
      <c r="AB2269" s="1" t="s">
        <v>1988</v>
      </c>
      <c r="AC2269" s="1" t="s">
        <v>37</v>
      </c>
    </row>
    <row r="2270" spans="1:29" x14ac:dyDescent="0.25">
      <c r="A2270" s="1" t="s">
        <v>33</v>
      </c>
      <c r="B2270" s="1" t="s">
        <v>34</v>
      </c>
      <c r="C2270" s="2">
        <v>45901</v>
      </c>
      <c r="D2270" s="1" t="s">
        <v>238</v>
      </c>
      <c r="E2270" s="1" t="s">
        <v>239</v>
      </c>
      <c r="F2270" s="1" t="s">
        <v>37</v>
      </c>
      <c r="G2270" s="1" t="s">
        <v>1986</v>
      </c>
      <c r="H2270" s="1" t="s">
        <v>1987</v>
      </c>
      <c r="I2270" s="3">
        <v>38667</v>
      </c>
      <c r="J2270" s="3">
        <v>0</v>
      </c>
      <c r="K2270" s="1" t="s">
        <v>40</v>
      </c>
      <c r="L2270" s="1" t="s">
        <v>41</v>
      </c>
      <c r="M2270" s="1" t="s">
        <v>42</v>
      </c>
      <c r="N2270" s="1" t="s">
        <v>37</v>
      </c>
      <c r="O2270" s="1" t="s">
        <v>43</v>
      </c>
      <c r="P2270" s="1" t="s">
        <v>43</v>
      </c>
      <c r="Q2270" s="1" t="s">
        <v>43</v>
      </c>
      <c r="R2270" s="3">
        <v>0</v>
      </c>
      <c r="S2270" s="1" t="s">
        <v>44</v>
      </c>
      <c r="T2270" s="1" t="s">
        <v>45</v>
      </c>
      <c r="U2270" s="1" t="s">
        <v>1986</v>
      </c>
      <c r="V2270" s="1" t="s">
        <v>46</v>
      </c>
      <c r="W2270" s="1" t="s">
        <v>81</v>
      </c>
      <c r="X2270" s="1" t="s">
        <v>1988</v>
      </c>
      <c r="Y2270" s="1" t="s">
        <v>245</v>
      </c>
      <c r="Z2270" s="1" t="s">
        <v>1989</v>
      </c>
      <c r="AA2270" s="1" t="s">
        <v>51</v>
      </c>
      <c r="AB2270" s="1" t="s">
        <v>1988</v>
      </c>
      <c r="AC2270" s="1" t="s">
        <v>37</v>
      </c>
    </row>
    <row r="2271" spans="1:29" x14ac:dyDescent="0.25">
      <c r="A2271" s="1" t="s">
        <v>33</v>
      </c>
      <c r="B2271" s="1" t="s">
        <v>34</v>
      </c>
      <c r="C2271" s="2">
        <v>45901</v>
      </c>
      <c r="D2271" s="1" t="s">
        <v>238</v>
      </c>
      <c r="E2271" s="1" t="s">
        <v>239</v>
      </c>
      <c r="F2271" s="1" t="s">
        <v>37</v>
      </c>
      <c r="G2271" s="1" t="s">
        <v>1986</v>
      </c>
      <c r="H2271" s="1" t="s">
        <v>1987</v>
      </c>
      <c r="I2271" s="3">
        <v>0</v>
      </c>
      <c r="J2271" s="3">
        <v>38667</v>
      </c>
      <c r="K2271" s="1" t="s">
        <v>40</v>
      </c>
      <c r="L2271" s="1" t="s">
        <v>802</v>
      </c>
      <c r="M2271" s="1" t="s">
        <v>803</v>
      </c>
      <c r="N2271" s="1" t="s">
        <v>37</v>
      </c>
      <c r="O2271" s="1" t="s">
        <v>43</v>
      </c>
      <c r="P2271" s="1" t="s">
        <v>43</v>
      </c>
      <c r="Q2271" s="1" t="s">
        <v>43</v>
      </c>
      <c r="R2271" s="3">
        <v>0</v>
      </c>
      <c r="S2271" s="1" t="s">
        <v>44</v>
      </c>
      <c r="T2271" s="1" t="s">
        <v>45</v>
      </c>
      <c r="U2271" s="1" t="s">
        <v>1986</v>
      </c>
      <c r="V2271" s="1" t="s">
        <v>46</v>
      </c>
      <c r="W2271" s="1" t="s">
        <v>81</v>
      </c>
      <c r="X2271" s="1" t="s">
        <v>1988</v>
      </c>
      <c r="Y2271" s="1" t="s">
        <v>245</v>
      </c>
      <c r="Z2271" s="1" t="s">
        <v>1989</v>
      </c>
      <c r="AA2271" s="1" t="s">
        <v>51</v>
      </c>
      <c r="AB2271" s="1" t="s">
        <v>1988</v>
      </c>
      <c r="AC2271" s="1" t="s">
        <v>37</v>
      </c>
    </row>
    <row r="2272" spans="1:29" x14ac:dyDescent="0.25">
      <c r="A2272" s="1" t="s">
        <v>33</v>
      </c>
      <c r="B2272" s="1" t="s">
        <v>34</v>
      </c>
      <c r="C2272" s="2">
        <v>45901</v>
      </c>
      <c r="D2272" s="1" t="s">
        <v>238</v>
      </c>
      <c r="E2272" s="1" t="s">
        <v>239</v>
      </c>
      <c r="F2272" s="1" t="s">
        <v>37</v>
      </c>
      <c r="G2272" s="1" t="s">
        <v>1986</v>
      </c>
      <c r="H2272" s="1" t="s">
        <v>1987</v>
      </c>
      <c r="I2272" s="3">
        <v>942452</v>
      </c>
      <c r="J2272" s="3">
        <v>0</v>
      </c>
      <c r="K2272" s="1" t="s">
        <v>40</v>
      </c>
      <c r="L2272" s="1" t="s">
        <v>41</v>
      </c>
      <c r="M2272" s="1" t="s">
        <v>42</v>
      </c>
      <c r="N2272" s="1" t="s">
        <v>37</v>
      </c>
      <c r="O2272" s="1" t="s">
        <v>43</v>
      </c>
      <c r="P2272" s="1" t="s">
        <v>43</v>
      </c>
      <c r="Q2272" s="1" t="s">
        <v>43</v>
      </c>
      <c r="R2272" s="3">
        <v>0</v>
      </c>
      <c r="S2272" s="1" t="s">
        <v>44</v>
      </c>
      <c r="T2272" s="1" t="s">
        <v>45</v>
      </c>
      <c r="U2272" s="1" t="s">
        <v>1986</v>
      </c>
      <c r="V2272" s="1" t="s">
        <v>46</v>
      </c>
      <c r="W2272" s="1" t="s">
        <v>81</v>
      </c>
      <c r="X2272" s="1" t="s">
        <v>1988</v>
      </c>
      <c r="Y2272" s="1" t="s">
        <v>245</v>
      </c>
      <c r="Z2272" s="1" t="s">
        <v>1989</v>
      </c>
      <c r="AA2272" s="1" t="s">
        <v>51</v>
      </c>
      <c r="AB2272" s="1" t="s">
        <v>1988</v>
      </c>
      <c r="AC2272" s="1" t="s">
        <v>37</v>
      </c>
    </row>
    <row r="2273" spans="1:29" x14ac:dyDescent="0.25">
      <c r="A2273" s="1" t="s">
        <v>33</v>
      </c>
      <c r="B2273" s="1" t="s">
        <v>34</v>
      </c>
      <c r="C2273" s="2">
        <v>45901</v>
      </c>
      <c r="D2273" s="1" t="s">
        <v>238</v>
      </c>
      <c r="E2273" s="1" t="s">
        <v>239</v>
      </c>
      <c r="F2273" s="1" t="s">
        <v>37</v>
      </c>
      <c r="G2273" s="1" t="s">
        <v>1986</v>
      </c>
      <c r="H2273" s="1" t="s">
        <v>1987</v>
      </c>
      <c r="I2273" s="3">
        <v>0</v>
      </c>
      <c r="J2273" s="3">
        <v>942452</v>
      </c>
      <c r="K2273" s="1" t="s">
        <v>40</v>
      </c>
      <c r="L2273" s="1" t="s">
        <v>1522</v>
      </c>
      <c r="M2273" s="1" t="s">
        <v>658</v>
      </c>
      <c r="N2273" s="1" t="s">
        <v>37</v>
      </c>
      <c r="O2273" s="1" t="s">
        <v>43</v>
      </c>
      <c r="P2273" s="1" t="s">
        <v>43</v>
      </c>
      <c r="Q2273" s="1" t="s">
        <v>43</v>
      </c>
      <c r="R2273" s="3">
        <v>0</v>
      </c>
      <c r="S2273" s="1" t="s">
        <v>44</v>
      </c>
      <c r="T2273" s="1" t="s">
        <v>45</v>
      </c>
      <c r="U2273" s="1" t="s">
        <v>1986</v>
      </c>
      <c r="V2273" s="1" t="s">
        <v>46</v>
      </c>
      <c r="W2273" s="1" t="s">
        <v>81</v>
      </c>
      <c r="X2273" s="1" t="s">
        <v>1988</v>
      </c>
      <c r="Y2273" s="1" t="s">
        <v>245</v>
      </c>
      <c r="Z2273" s="1" t="s">
        <v>1989</v>
      </c>
      <c r="AA2273" s="1" t="s">
        <v>51</v>
      </c>
      <c r="AB2273" s="1" t="s">
        <v>1988</v>
      </c>
      <c r="AC2273" s="1" t="s">
        <v>37</v>
      </c>
    </row>
    <row r="2274" spans="1:29" x14ac:dyDescent="0.25">
      <c r="A2274" s="1" t="s">
        <v>33</v>
      </c>
      <c r="B2274" s="1" t="s">
        <v>34</v>
      </c>
      <c r="C2274" s="2">
        <v>45901</v>
      </c>
      <c r="D2274" s="1" t="s">
        <v>238</v>
      </c>
      <c r="E2274" s="1" t="s">
        <v>239</v>
      </c>
      <c r="F2274" s="1" t="s">
        <v>37</v>
      </c>
      <c r="G2274" s="1" t="s">
        <v>1986</v>
      </c>
      <c r="H2274" s="1" t="s">
        <v>1987</v>
      </c>
      <c r="I2274" s="3">
        <v>216668</v>
      </c>
      <c r="J2274" s="3">
        <v>0</v>
      </c>
      <c r="K2274" s="1" t="s">
        <v>40</v>
      </c>
      <c r="L2274" s="1" t="s">
        <v>41</v>
      </c>
      <c r="M2274" s="1" t="s">
        <v>42</v>
      </c>
      <c r="N2274" s="1" t="s">
        <v>37</v>
      </c>
      <c r="O2274" s="1" t="s">
        <v>43</v>
      </c>
      <c r="P2274" s="1" t="s">
        <v>43</v>
      </c>
      <c r="Q2274" s="1" t="s">
        <v>43</v>
      </c>
      <c r="R2274" s="3">
        <v>0</v>
      </c>
      <c r="S2274" s="1" t="s">
        <v>44</v>
      </c>
      <c r="T2274" s="1" t="s">
        <v>45</v>
      </c>
      <c r="U2274" s="1" t="s">
        <v>1986</v>
      </c>
      <c r="V2274" s="1" t="s">
        <v>46</v>
      </c>
      <c r="W2274" s="1" t="s">
        <v>81</v>
      </c>
      <c r="X2274" s="1" t="s">
        <v>1988</v>
      </c>
      <c r="Y2274" s="1" t="s">
        <v>245</v>
      </c>
      <c r="Z2274" s="1" t="s">
        <v>1989</v>
      </c>
      <c r="AA2274" s="1" t="s">
        <v>51</v>
      </c>
      <c r="AB2274" s="1" t="s">
        <v>1988</v>
      </c>
      <c r="AC2274" s="1" t="s">
        <v>37</v>
      </c>
    </row>
    <row r="2275" spans="1:29" x14ac:dyDescent="0.25">
      <c r="A2275" s="1" t="s">
        <v>33</v>
      </c>
      <c r="B2275" s="1" t="s">
        <v>34</v>
      </c>
      <c r="C2275" s="2">
        <v>45901</v>
      </c>
      <c r="D2275" s="1" t="s">
        <v>238</v>
      </c>
      <c r="E2275" s="1" t="s">
        <v>239</v>
      </c>
      <c r="F2275" s="1" t="s">
        <v>37</v>
      </c>
      <c r="G2275" s="1" t="s">
        <v>1986</v>
      </c>
      <c r="H2275" s="1" t="s">
        <v>1987</v>
      </c>
      <c r="I2275" s="3">
        <v>0</v>
      </c>
      <c r="J2275" s="3">
        <v>216668</v>
      </c>
      <c r="K2275" s="1" t="s">
        <v>40</v>
      </c>
      <c r="L2275" s="1" t="s">
        <v>375</v>
      </c>
      <c r="M2275" s="1" t="s">
        <v>376</v>
      </c>
      <c r="N2275" s="1" t="s">
        <v>37</v>
      </c>
      <c r="O2275" s="1" t="s">
        <v>43</v>
      </c>
      <c r="P2275" s="1" t="s">
        <v>43</v>
      </c>
      <c r="Q2275" s="1" t="s">
        <v>43</v>
      </c>
      <c r="R2275" s="3">
        <v>0</v>
      </c>
      <c r="S2275" s="1" t="s">
        <v>44</v>
      </c>
      <c r="T2275" s="1" t="s">
        <v>45</v>
      </c>
      <c r="U2275" s="1" t="s">
        <v>1986</v>
      </c>
      <c r="V2275" s="1" t="s">
        <v>46</v>
      </c>
      <c r="W2275" s="1" t="s">
        <v>81</v>
      </c>
      <c r="X2275" s="1" t="s">
        <v>1988</v>
      </c>
      <c r="Y2275" s="1" t="s">
        <v>245</v>
      </c>
      <c r="Z2275" s="1" t="s">
        <v>1989</v>
      </c>
      <c r="AA2275" s="1" t="s">
        <v>51</v>
      </c>
      <c r="AB2275" s="1" t="s">
        <v>1988</v>
      </c>
      <c r="AC2275" s="1" t="s">
        <v>37</v>
      </c>
    </row>
    <row r="2276" spans="1:29" x14ac:dyDescent="0.25">
      <c r="A2276" s="1" t="s">
        <v>33</v>
      </c>
      <c r="B2276" s="1" t="s">
        <v>34</v>
      </c>
      <c r="C2276" s="2">
        <v>45901</v>
      </c>
      <c r="D2276" s="1" t="s">
        <v>238</v>
      </c>
      <c r="E2276" s="1" t="s">
        <v>239</v>
      </c>
      <c r="F2276" s="1" t="s">
        <v>37</v>
      </c>
      <c r="G2276" s="1" t="s">
        <v>1986</v>
      </c>
      <c r="H2276" s="1" t="s">
        <v>1990</v>
      </c>
      <c r="I2276" s="3">
        <v>33334</v>
      </c>
      <c r="J2276" s="3">
        <v>0</v>
      </c>
      <c r="K2276" s="1" t="s">
        <v>40</v>
      </c>
      <c r="L2276" s="1" t="s">
        <v>41</v>
      </c>
      <c r="M2276" s="1" t="s">
        <v>42</v>
      </c>
      <c r="N2276" s="1" t="s">
        <v>37</v>
      </c>
      <c r="O2276" s="1" t="s">
        <v>43</v>
      </c>
      <c r="P2276" s="1" t="s">
        <v>43</v>
      </c>
      <c r="Q2276" s="1" t="s">
        <v>43</v>
      </c>
      <c r="R2276" s="3">
        <v>0</v>
      </c>
      <c r="S2276" s="1" t="s">
        <v>44</v>
      </c>
      <c r="T2276" s="1" t="s">
        <v>45</v>
      </c>
      <c r="U2276" s="1" t="s">
        <v>1986</v>
      </c>
      <c r="V2276" s="1" t="s">
        <v>46</v>
      </c>
      <c r="W2276" s="1" t="s">
        <v>81</v>
      </c>
      <c r="X2276" s="1" t="s">
        <v>1988</v>
      </c>
      <c r="Y2276" s="1" t="s">
        <v>245</v>
      </c>
      <c r="Z2276" s="1" t="s">
        <v>1989</v>
      </c>
      <c r="AA2276" s="1" t="s">
        <v>51</v>
      </c>
      <c r="AB2276" s="1" t="s">
        <v>1988</v>
      </c>
      <c r="AC2276" s="1" t="s">
        <v>37</v>
      </c>
    </row>
    <row r="2277" spans="1:29" x14ac:dyDescent="0.25">
      <c r="A2277" s="1" t="s">
        <v>33</v>
      </c>
      <c r="B2277" s="1" t="s">
        <v>34</v>
      </c>
      <c r="C2277" s="2">
        <v>45901</v>
      </c>
      <c r="D2277" s="1" t="s">
        <v>238</v>
      </c>
      <c r="E2277" s="1" t="s">
        <v>239</v>
      </c>
      <c r="F2277" s="1" t="s">
        <v>37</v>
      </c>
      <c r="G2277" s="1" t="s">
        <v>1986</v>
      </c>
      <c r="H2277" s="1" t="s">
        <v>1990</v>
      </c>
      <c r="I2277" s="3">
        <v>0</v>
      </c>
      <c r="J2277" s="3">
        <v>33334</v>
      </c>
      <c r="K2277" s="1" t="s">
        <v>40</v>
      </c>
      <c r="L2277" s="1" t="s">
        <v>816</v>
      </c>
      <c r="M2277" s="1" t="s">
        <v>817</v>
      </c>
      <c r="N2277" s="1" t="s">
        <v>37</v>
      </c>
      <c r="O2277" s="1" t="s">
        <v>43</v>
      </c>
      <c r="P2277" s="1" t="s">
        <v>43</v>
      </c>
      <c r="Q2277" s="1" t="s">
        <v>43</v>
      </c>
      <c r="R2277" s="3">
        <v>0</v>
      </c>
      <c r="S2277" s="1" t="s">
        <v>44</v>
      </c>
      <c r="T2277" s="1" t="s">
        <v>45</v>
      </c>
      <c r="U2277" s="1" t="s">
        <v>1986</v>
      </c>
      <c r="V2277" s="1" t="s">
        <v>46</v>
      </c>
      <c r="W2277" s="1" t="s">
        <v>81</v>
      </c>
      <c r="X2277" s="1" t="s">
        <v>1988</v>
      </c>
      <c r="Y2277" s="1" t="s">
        <v>245</v>
      </c>
      <c r="Z2277" s="1" t="s">
        <v>1989</v>
      </c>
      <c r="AA2277" s="1" t="s">
        <v>51</v>
      </c>
      <c r="AB2277" s="1" t="s">
        <v>1988</v>
      </c>
      <c r="AC2277" s="1" t="s">
        <v>37</v>
      </c>
    </row>
    <row r="2278" spans="1:29" x14ac:dyDescent="0.25">
      <c r="A2278" s="1" t="s">
        <v>33</v>
      </c>
      <c r="B2278" s="1" t="s">
        <v>34</v>
      </c>
      <c r="C2278" s="2">
        <v>45901</v>
      </c>
      <c r="D2278" s="1" t="s">
        <v>238</v>
      </c>
      <c r="E2278" s="1" t="s">
        <v>239</v>
      </c>
      <c r="F2278" s="1" t="s">
        <v>37</v>
      </c>
      <c r="G2278" s="1" t="s">
        <v>1986</v>
      </c>
      <c r="H2278" s="1" t="s">
        <v>1990</v>
      </c>
      <c r="I2278" s="3">
        <v>38667</v>
      </c>
      <c r="J2278" s="3">
        <v>0</v>
      </c>
      <c r="K2278" s="1" t="s">
        <v>40</v>
      </c>
      <c r="L2278" s="1" t="s">
        <v>41</v>
      </c>
      <c r="M2278" s="1" t="s">
        <v>42</v>
      </c>
      <c r="N2278" s="1" t="s">
        <v>37</v>
      </c>
      <c r="O2278" s="1" t="s">
        <v>43</v>
      </c>
      <c r="P2278" s="1" t="s">
        <v>43</v>
      </c>
      <c r="Q2278" s="1" t="s">
        <v>43</v>
      </c>
      <c r="R2278" s="3">
        <v>0</v>
      </c>
      <c r="S2278" s="1" t="s">
        <v>44</v>
      </c>
      <c r="T2278" s="1" t="s">
        <v>45</v>
      </c>
      <c r="U2278" s="1" t="s">
        <v>1986</v>
      </c>
      <c r="V2278" s="1" t="s">
        <v>46</v>
      </c>
      <c r="W2278" s="1" t="s">
        <v>81</v>
      </c>
      <c r="X2278" s="1" t="s">
        <v>1988</v>
      </c>
      <c r="Y2278" s="1" t="s">
        <v>245</v>
      </c>
      <c r="Z2278" s="1" t="s">
        <v>1989</v>
      </c>
      <c r="AA2278" s="1" t="s">
        <v>51</v>
      </c>
      <c r="AB2278" s="1" t="s">
        <v>1988</v>
      </c>
      <c r="AC2278" s="1" t="s">
        <v>37</v>
      </c>
    </row>
    <row r="2279" spans="1:29" x14ac:dyDescent="0.25">
      <c r="A2279" s="1" t="s">
        <v>33</v>
      </c>
      <c r="B2279" s="1" t="s">
        <v>34</v>
      </c>
      <c r="C2279" s="2">
        <v>45901</v>
      </c>
      <c r="D2279" s="1" t="s">
        <v>238</v>
      </c>
      <c r="E2279" s="1" t="s">
        <v>239</v>
      </c>
      <c r="F2279" s="1" t="s">
        <v>37</v>
      </c>
      <c r="G2279" s="1" t="s">
        <v>1986</v>
      </c>
      <c r="H2279" s="1" t="s">
        <v>1990</v>
      </c>
      <c r="I2279" s="3">
        <v>0</v>
      </c>
      <c r="J2279" s="3">
        <v>38667</v>
      </c>
      <c r="K2279" s="1" t="s">
        <v>40</v>
      </c>
      <c r="L2279" s="1" t="s">
        <v>1050</v>
      </c>
      <c r="M2279" s="1" t="s">
        <v>785</v>
      </c>
      <c r="N2279" s="1" t="s">
        <v>37</v>
      </c>
      <c r="O2279" s="1" t="s">
        <v>43</v>
      </c>
      <c r="P2279" s="1" t="s">
        <v>43</v>
      </c>
      <c r="Q2279" s="1" t="s">
        <v>43</v>
      </c>
      <c r="R2279" s="3">
        <v>0</v>
      </c>
      <c r="S2279" s="1" t="s">
        <v>44</v>
      </c>
      <c r="T2279" s="1" t="s">
        <v>45</v>
      </c>
      <c r="U2279" s="1" t="s">
        <v>1986</v>
      </c>
      <c r="V2279" s="1" t="s">
        <v>46</v>
      </c>
      <c r="W2279" s="1" t="s">
        <v>81</v>
      </c>
      <c r="X2279" s="1" t="s">
        <v>1988</v>
      </c>
      <c r="Y2279" s="1" t="s">
        <v>245</v>
      </c>
      <c r="Z2279" s="1" t="s">
        <v>1989</v>
      </c>
      <c r="AA2279" s="1" t="s">
        <v>51</v>
      </c>
      <c r="AB2279" s="1" t="s">
        <v>1988</v>
      </c>
      <c r="AC2279" s="1" t="s">
        <v>37</v>
      </c>
    </row>
    <row r="2280" spans="1:29" x14ac:dyDescent="0.25">
      <c r="A2280" s="1" t="s">
        <v>33</v>
      </c>
      <c r="B2280" s="1" t="s">
        <v>34</v>
      </c>
      <c r="C2280" s="2">
        <v>45901</v>
      </c>
      <c r="D2280" s="1" t="s">
        <v>238</v>
      </c>
      <c r="E2280" s="1" t="s">
        <v>239</v>
      </c>
      <c r="F2280" s="1" t="s">
        <v>37</v>
      </c>
      <c r="G2280" s="1" t="s">
        <v>1986</v>
      </c>
      <c r="H2280" s="1" t="s">
        <v>1990</v>
      </c>
      <c r="I2280" s="3">
        <v>87151</v>
      </c>
      <c r="J2280" s="3">
        <v>0</v>
      </c>
      <c r="K2280" s="1" t="s">
        <v>40</v>
      </c>
      <c r="L2280" s="1" t="s">
        <v>41</v>
      </c>
      <c r="M2280" s="1" t="s">
        <v>42</v>
      </c>
      <c r="N2280" s="1" t="s">
        <v>37</v>
      </c>
      <c r="O2280" s="1" t="s">
        <v>43</v>
      </c>
      <c r="P2280" s="1" t="s">
        <v>43</v>
      </c>
      <c r="Q2280" s="1" t="s">
        <v>43</v>
      </c>
      <c r="R2280" s="3">
        <v>0</v>
      </c>
      <c r="S2280" s="1" t="s">
        <v>44</v>
      </c>
      <c r="T2280" s="1" t="s">
        <v>45</v>
      </c>
      <c r="U2280" s="1" t="s">
        <v>1986</v>
      </c>
      <c r="V2280" s="1" t="s">
        <v>46</v>
      </c>
      <c r="W2280" s="1" t="s">
        <v>81</v>
      </c>
      <c r="X2280" s="1" t="s">
        <v>1988</v>
      </c>
      <c r="Y2280" s="1" t="s">
        <v>245</v>
      </c>
      <c r="Z2280" s="1" t="s">
        <v>1989</v>
      </c>
      <c r="AA2280" s="1" t="s">
        <v>51</v>
      </c>
      <c r="AB2280" s="1" t="s">
        <v>1988</v>
      </c>
      <c r="AC2280" s="1" t="s">
        <v>37</v>
      </c>
    </row>
    <row r="2281" spans="1:29" x14ac:dyDescent="0.25">
      <c r="A2281" s="1" t="s">
        <v>33</v>
      </c>
      <c r="B2281" s="1" t="s">
        <v>34</v>
      </c>
      <c r="C2281" s="2">
        <v>45901</v>
      </c>
      <c r="D2281" s="1" t="s">
        <v>238</v>
      </c>
      <c r="E2281" s="1" t="s">
        <v>239</v>
      </c>
      <c r="F2281" s="1" t="s">
        <v>37</v>
      </c>
      <c r="G2281" s="1" t="s">
        <v>1986</v>
      </c>
      <c r="H2281" s="1" t="s">
        <v>1990</v>
      </c>
      <c r="I2281" s="3">
        <v>0</v>
      </c>
      <c r="J2281" s="3">
        <v>87151</v>
      </c>
      <c r="K2281" s="1" t="s">
        <v>40</v>
      </c>
      <c r="L2281" s="1" t="s">
        <v>1495</v>
      </c>
      <c r="M2281" s="1" t="s">
        <v>772</v>
      </c>
      <c r="N2281" s="1" t="s">
        <v>37</v>
      </c>
      <c r="O2281" s="1" t="s">
        <v>43</v>
      </c>
      <c r="P2281" s="1" t="s">
        <v>43</v>
      </c>
      <c r="Q2281" s="1" t="s">
        <v>43</v>
      </c>
      <c r="R2281" s="3">
        <v>0</v>
      </c>
      <c r="S2281" s="1" t="s">
        <v>44</v>
      </c>
      <c r="T2281" s="1" t="s">
        <v>45</v>
      </c>
      <c r="U2281" s="1" t="s">
        <v>1986</v>
      </c>
      <c r="V2281" s="1" t="s">
        <v>46</v>
      </c>
      <c r="W2281" s="1" t="s">
        <v>81</v>
      </c>
      <c r="X2281" s="1" t="s">
        <v>1988</v>
      </c>
      <c r="Y2281" s="1" t="s">
        <v>245</v>
      </c>
      <c r="Z2281" s="1" t="s">
        <v>1989</v>
      </c>
      <c r="AA2281" s="1" t="s">
        <v>51</v>
      </c>
      <c r="AB2281" s="1" t="s">
        <v>1988</v>
      </c>
      <c r="AC2281" s="1" t="s">
        <v>37</v>
      </c>
    </row>
    <row r="2282" spans="1:29" x14ac:dyDescent="0.25">
      <c r="A2282" s="1" t="s">
        <v>33</v>
      </c>
      <c r="B2282" s="1" t="s">
        <v>34</v>
      </c>
      <c r="C2282" s="2">
        <v>45901</v>
      </c>
      <c r="D2282" s="1" t="s">
        <v>238</v>
      </c>
      <c r="E2282" s="1" t="s">
        <v>239</v>
      </c>
      <c r="F2282" s="1" t="s">
        <v>37</v>
      </c>
      <c r="G2282" s="1" t="s">
        <v>1986</v>
      </c>
      <c r="H2282" s="1" t="s">
        <v>1990</v>
      </c>
      <c r="I2282" s="3">
        <v>89820</v>
      </c>
      <c r="J2282" s="3">
        <v>0</v>
      </c>
      <c r="K2282" s="1" t="s">
        <v>40</v>
      </c>
      <c r="L2282" s="1" t="s">
        <v>41</v>
      </c>
      <c r="M2282" s="1" t="s">
        <v>42</v>
      </c>
      <c r="N2282" s="1" t="s">
        <v>37</v>
      </c>
      <c r="O2282" s="1" t="s">
        <v>43</v>
      </c>
      <c r="P2282" s="1" t="s">
        <v>43</v>
      </c>
      <c r="Q2282" s="1" t="s">
        <v>43</v>
      </c>
      <c r="R2282" s="3">
        <v>0</v>
      </c>
      <c r="S2282" s="1" t="s">
        <v>44</v>
      </c>
      <c r="T2282" s="1" t="s">
        <v>45</v>
      </c>
      <c r="U2282" s="1" t="s">
        <v>1986</v>
      </c>
      <c r="V2282" s="1" t="s">
        <v>46</v>
      </c>
      <c r="W2282" s="1" t="s">
        <v>81</v>
      </c>
      <c r="X2282" s="1" t="s">
        <v>1988</v>
      </c>
      <c r="Y2282" s="1" t="s">
        <v>245</v>
      </c>
      <c r="Z2282" s="1" t="s">
        <v>1989</v>
      </c>
      <c r="AA2282" s="1" t="s">
        <v>51</v>
      </c>
      <c r="AB2282" s="1" t="s">
        <v>1988</v>
      </c>
      <c r="AC2282" s="1" t="s">
        <v>37</v>
      </c>
    </row>
    <row r="2283" spans="1:29" x14ac:dyDescent="0.25">
      <c r="A2283" s="1" t="s">
        <v>33</v>
      </c>
      <c r="B2283" s="1" t="s">
        <v>34</v>
      </c>
      <c r="C2283" s="2">
        <v>45901</v>
      </c>
      <c r="D2283" s="1" t="s">
        <v>238</v>
      </c>
      <c r="E2283" s="1" t="s">
        <v>239</v>
      </c>
      <c r="F2283" s="1" t="s">
        <v>37</v>
      </c>
      <c r="G2283" s="1" t="s">
        <v>1986</v>
      </c>
      <c r="H2283" s="1" t="s">
        <v>1990</v>
      </c>
      <c r="I2283" s="3">
        <v>0</v>
      </c>
      <c r="J2283" s="3">
        <v>89820</v>
      </c>
      <c r="K2283" s="1" t="s">
        <v>40</v>
      </c>
      <c r="L2283" s="1" t="s">
        <v>1454</v>
      </c>
      <c r="M2283" s="1" t="s">
        <v>828</v>
      </c>
      <c r="N2283" s="1" t="s">
        <v>37</v>
      </c>
      <c r="O2283" s="1" t="s">
        <v>43</v>
      </c>
      <c r="P2283" s="1" t="s">
        <v>43</v>
      </c>
      <c r="Q2283" s="1" t="s">
        <v>43</v>
      </c>
      <c r="R2283" s="3">
        <v>0</v>
      </c>
      <c r="S2283" s="1" t="s">
        <v>44</v>
      </c>
      <c r="T2283" s="1" t="s">
        <v>45</v>
      </c>
      <c r="U2283" s="1" t="s">
        <v>1986</v>
      </c>
      <c r="V2283" s="1" t="s">
        <v>46</v>
      </c>
      <c r="W2283" s="1" t="s">
        <v>81</v>
      </c>
      <c r="X2283" s="1" t="s">
        <v>1988</v>
      </c>
      <c r="Y2283" s="1" t="s">
        <v>245</v>
      </c>
      <c r="Z2283" s="1" t="s">
        <v>1989</v>
      </c>
      <c r="AA2283" s="1" t="s">
        <v>51</v>
      </c>
      <c r="AB2283" s="1" t="s">
        <v>1988</v>
      </c>
      <c r="AC2283" s="1" t="s">
        <v>37</v>
      </c>
    </row>
    <row r="2284" spans="1:29" x14ac:dyDescent="0.25">
      <c r="A2284" s="1" t="s">
        <v>33</v>
      </c>
      <c r="B2284" s="1" t="s">
        <v>34</v>
      </c>
      <c r="C2284" s="2">
        <v>45901</v>
      </c>
      <c r="D2284" s="1" t="s">
        <v>238</v>
      </c>
      <c r="E2284" s="1" t="s">
        <v>239</v>
      </c>
      <c r="F2284" s="1" t="s">
        <v>37</v>
      </c>
      <c r="G2284" s="1" t="s">
        <v>1986</v>
      </c>
      <c r="H2284" s="1" t="s">
        <v>1990</v>
      </c>
      <c r="I2284" s="3">
        <v>1160000</v>
      </c>
      <c r="J2284" s="3">
        <v>0</v>
      </c>
      <c r="K2284" s="1" t="s">
        <v>40</v>
      </c>
      <c r="L2284" s="1" t="s">
        <v>41</v>
      </c>
      <c r="M2284" s="1" t="s">
        <v>42</v>
      </c>
      <c r="N2284" s="1" t="s">
        <v>37</v>
      </c>
      <c r="O2284" s="1" t="s">
        <v>43</v>
      </c>
      <c r="P2284" s="1" t="s">
        <v>43</v>
      </c>
      <c r="Q2284" s="1" t="s">
        <v>43</v>
      </c>
      <c r="R2284" s="3">
        <v>0</v>
      </c>
      <c r="S2284" s="1" t="s">
        <v>44</v>
      </c>
      <c r="T2284" s="1" t="s">
        <v>45</v>
      </c>
      <c r="U2284" s="1" t="s">
        <v>1986</v>
      </c>
      <c r="V2284" s="1" t="s">
        <v>46</v>
      </c>
      <c r="W2284" s="1" t="s">
        <v>81</v>
      </c>
      <c r="X2284" s="1" t="s">
        <v>1988</v>
      </c>
      <c r="Y2284" s="1" t="s">
        <v>245</v>
      </c>
      <c r="Z2284" s="1" t="s">
        <v>1989</v>
      </c>
      <c r="AA2284" s="1" t="s">
        <v>51</v>
      </c>
      <c r="AB2284" s="1" t="s">
        <v>1988</v>
      </c>
      <c r="AC2284" s="1" t="s">
        <v>37</v>
      </c>
    </row>
    <row r="2285" spans="1:29" x14ac:dyDescent="0.25">
      <c r="A2285" s="1" t="s">
        <v>33</v>
      </c>
      <c r="B2285" s="1" t="s">
        <v>34</v>
      </c>
      <c r="C2285" s="2">
        <v>45901</v>
      </c>
      <c r="D2285" s="1" t="s">
        <v>238</v>
      </c>
      <c r="E2285" s="1" t="s">
        <v>239</v>
      </c>
      <c r="F2285" s="1" t="s">
        <v>37</v>
      </c>
      <c r="G2285" s="1" t="s">
        <v>1986</v>
      </c>
      <c r="H2285" s="1" t="s">
        <v>1990</v>
      </c>
      <c r="I2285" s="3">
        <v>0</v>
      </c>
      <c r="J2285" s="3">
        <v>1160000</v>
      </c>
      <c r="K2285" s="1" t="s">
        <v>40</v>
      </c>
      <c r="L2285" s="1" t="s">
        <v>113</v>
      </c>
      <c r="M2285" s="1" t="s">
        <v>114</v>
      </c>
      <c r="N2285" s="1" t="s">
        <v>37</v>
      </c>
      <c r="O2285" s="1" t="s">
        <v>43</v>
      </c>
      <c r="P2285" s="1" t="s">
        <v>43</v>
      </c>
      <c r="Q2285" s="1" t="s">
        <v>43</v>
      </c>
      <c r="R2285" s="3">
        <v>0</v>
      </c>
      <c r="S2285" s="1" t="s">
        <v>44</v>
      </c>
      <c r="T2285" s="1" t="s">
        <v>45</v>
      </c>
      <c r="U2285" s="1" t="s">
        <v>1986</v>
      </c>
      <c r="V2285" s="1" t="s">
        <v>46</v>
      </c>
      <c r="W2285" s="1" t="s">
        <v>81</v>
      </c>
      <c r="X2285" s="1" t="s">
        <v>1988</v>
      </c>
      <c r="Y2285" s="1" t="s">
        <v>245</v>
      </c>
      <c r="Z2285" s="1" t="s">
        <v>1989</v>
      </c>
      <c r="AA2285" s="1" t="s">
        <v>51</v>
      </c>
      <c r="AB2285" s="1" t="s">
        <v>1988</v>
      </c>
      <c r="AC2285" s="1" t="s">
        <v>37</v>
      </c>
    </row>
    <row r="2286" spans="1:29" x14ac:dyDescent="0.25">
      <c r="A2286" s="1" t="s">
        <v>33</v>
      </c>
      <c r="B2286" s="1" t="s">
        <v>34</v>
      </c>
      <c r="C2286" s="2">
        <v>45901</v>
      </c>
      <c r="D2286" s="1" t="s">
        <v>238</v>
      </c>
      <c r="E2286" s="1" t="s">
        <v>239</v>
      </c>
      <c r="F2286" s="1" t="s">
        <v>37</v>
      </c>
      <c r="G2286" s="1" t="s">
        <v>1986</v>
      </c>
      <c r="H2286" s="1" t="s">
        <v>1990</v>
      </c>
      <c r="I2286" s="3">
        <v>38773</v>
      </c>
      <c r="J2286" s="3">
        <v>0</v>
      </c>
      <c r="K2286" s="1" t="s">
        <v>40</v>
      </c>
      <c r="L2286" s="1" t="s">
        <v>41</v>
      </c>
      <c r="M2286" s="1" t="s">
        <v>42</v>
      </c>
      <c r="N2286" s="1" t="s">
        <v>37</v>
      </c>
      <c r="O2286" s="1" t="s">
        <v>43</v>
      </c>
      <c r="P2286" s="1" t="s">
        <v>43</v>
      </c>
      <c r="Q2286" s="1" t="s">
        <v>43</v>
      </c>
      <c r="R2286" s="3">
        <v>0</v>
      </c>
      <c r="S2286" s="1" t="s">
        <v>44</v>
      </c>
      <c r="T2286" s="1" t="s">
        <v>45</v>
      </c>
      <c r="U2286" s="1" t="s">
        <v>1986</v>
      </c>
      <c r="V2286" s="1" t="s">
        <v>46</v>
      </c>
      <c r="W2286" s="1" t="s">
        <v>81</v>
      </c>
      <c r="X2286" s="1" t="s">
        <v>1988</v>
      </c>
      <c r="Y2286" s="1" t="s">
        <v>245</v>
      </c>
      <c r="Z2286" s="1" t="s">
        <v>1989</v>
      </c>
      <c r="AA2286" s="1" t="s">
        <v>51</v>
      </c>
      <c r="AB2286" s="1" t="s">
        <v>1988</v>
      </c>
      <c r="AC2286" s="1" t="s">
        <v>37</v>
      </c>
    </row>
    <row r="2287" spans="1:29" x14ac:dyDescent="0.25">
      <c r="A2287" s="1" t="s">
        <v>33</v>
      </c>
      <c r="B2287" s="1" t="s">
        <v>34</v>
      </c>
      <c r="C2287" s="2">
        <v>45901</v>
      </c>
      <c r="D2287" s="1" t="s">
        <v>238</v>
      </c>
      <c r="E2287" s="1" t="s">
        <v>239</v>
      </c>
      <c r="F2287" s="1" t="s">
        <v>37</v>
      </c>
      <c r="G2287" s="1" t="s">
        <v>1986</v>
      </c>
      <c r="H2287" s="1" t="s">
        <v>1990</v>
      </c>
      <c r="I2287" s="3">
        <v>0</v>
      </c>
      <c r="J2287" s="3">
        <v>38773</v>
      </c>
      <c r="K2287" s="1" t="s">
        <v>40</v>
      </c>
      <c r="L2287" s="1" t="s">
        <v>589</v>
      </c>
      <c r="M2287" s="1" t="s">
        <v>590</v>
      </c>
      <c r="N2287" s="1" t="s">
        <v>37</v>
      </c>
      <c r="O2287" s="1" t="s">
        <v>43</v>
      </c>
      <c r="P2287" s="1" t="s">
        <v>43</v>
      </c>
      <c r="Q2287" s="1" t="s">
        <v>43</v>
      </c>
      <c r="R2287" s="3">
        <v>0</v>
      </c>
      <c r="S2287" s="1" t="s">
        <v>44</v>
      </c>
      <c r="T2287" s="1" t="s">
        <v>45</v>
      </c>
      <c r="U2287" s="1" t="s">
        <v>1986</v>
      </c>
      <c r="V2287" s="1" t="s">
        <v>46</v>
      </c>
      <c r="W2287" s="1" t="s">
        <v>81</v>
      </c>
      <c r="X2287" s="1" t="s">
        <v>1988</v>
      </c>
      <c r="Y2287" s="1" t="s">
        <v>245</v>
      </c>
      <c r="Z2287" s="1" t="s">
        <v>1989</v>
      </c>
      <c r="AA2287" s="1" t="s">
        <v>51</v>
      </c>
      <c r="AB2287" s="1" t="s">
        <v>1988</v>
      </c>
      <c r="AC2287" s="1" t="s">
        <v>37</v>
      </c>
    </row>
    <row r="2288" spans="1:29" x14ac:dyDescent="0.25">
      <c r="A2288" s="1" t="s">
        <v>33</v>
      </c>
      <c r="B2288" s="1" t="s">
        <v>34</v>
      </c>
      <c r="C2288" s="2">
        <v>45901</v>
      </c>
      <c r="D2288" s="1" t="s">
        <v>238</v>
      </c>
      <c r="E2288" s="1" t="s">
        <v>239</v>
      </c>
      <c r="F2288" s="1" t="s">
        <v>37</v>
      </c>
      <c r="G2288" s="1" t="s">
        <v>1986</v>
      </c>
      <c r="H2288" s="1" t="s">
        <v>1990</v>
      </c>
      <c r="I2288" s="3">
        <v>38667</v>
      </c>
      <c r="J2288" s="3">
        <v>0</v>
      </c>
      <c r="K2288" s="1" t="s">
        <v>40</v>
      </c>
      <c r="L2288" s="1" t="s">
        <v>41</v>
      </c>
      <c r="M2288" s="1" t="s">
        <v>42</v>
      </c>
      <c r="N2288" s="1" t="s">
        <v>37</v>
      </c>
      <c r="O2288" s="1" t="s">
        <v>43</v>
      </c>
      <c r="P2288" s="1" t="s">
        <v>43</v>
      </c>
      <c r="Q2288" s="1" t="s">
        <v>43</v>
      </c>
      <c r="R2288" s="3">
        <v>0</v>
      </c>
      <c r="S2288" s="1" t="s">
        <v>44</v>
      </c>
      <c r="T2288" s="1" t="s">
        <v>45</v>
      </c>
      <c r="U2288" s="1" t="s">
        <v>1986</v>
      </c>
      <c r="V2288" s="1" t="s">
        <v>46</v>
      </c>
      <c r="W2288" s="1" t="s">
        <v>81</v>
      </c>
      <c r="X2288" s="1" t="s">
        <v>1988</v>
      </c>
      <c r="Y2288" s="1" t="s">
        <v>245</v>
      </c>
      <c r="Z2288" s="1" t="s">
        <v>1989</v>
      </c>
      <c r="AA2288" s="1" t="s">
        <v>51</v>
      </c>
      <c r="AB2288" s="1" t="s">
        <v>1988</v>
      </c>
      <c r="AC2288" s="1" t="s">
        <v>37</v>
      </c>
    </row>
    <row r="2289" spans="1:29" x14ac:dyDescent="0.25">
      <c r="A2289" s="1" t="s">
        <v>33</v>
      </c>
      <c r="B2289" s="1" t="s">
        <v>34</v>
      </c>
      <c r="C2289" s="2">
        <v>45901</v>
      </c>
      <c r="D2289" s="1" t="s">
        <v>238</v>
      </c>
      <c r="E2289" s="1" t="s">
        <v>239</v>
      </c>
      <c r="F2289" s="1" t="s">
        <v>37</v>
      </c>
      <c r="G2289" s="1" t="s">
        <v>1986</v>
      </c>
      <c r="H2289" s="1" t="s">
        <v>1990</v>
      </c>
      <c r="I2289" s="3">
        <v>0</v>
      </c>
      <c r="J2289" s="3">
        <v>38667</v>
      </c>
      <c r="K2289" s="1" t="s">
        <v>40</v>
      </c>
      <c r="L2289" s="1" t="s">
        <v>287</v>
      </c>
      <c r="M2289" s="1" t="s">
        <v>288</v>
      </c>
      <c r="N2289" s="1" t="s">
        <v>37</v>
      </c>
      <c r="O2289" s="1" t="s">
        <v>43</v>
      </c>
      <c r="P2289" s="1" t="s">
        <v>43</v>
      </c>
      <c r="Q2289" s="1" t="s">
        <v>43</v>
      </c>
      <c r="R2289" s="3">
        <v>0</v>
      </c>
      <c r="S2289" s="1" t="s">
        <v>44</v>
      </c>
      <c r="T2289" s="1" t="s">
        <v>45</v>
      </c>
      <c r="U2289" s="1" t="s">
        <v>1986</v>
      </c>
      <c r="V2289" s="1" t="s">
        <v>46</v>
      </c>
      <c r="W2289" s="1" t="s">
        <v>81</v>
      </c>
      <c r="X2289" s="1" t="s">
        <v>1988</v>
      </c>
      <c r="Y2289" s="1" t="s">
        <v>245</v>
      </c>
      <c r="Z2289" s="1" t="s">
        <v>1989</v>
      </c>
      <c r="AA2289" s="1" t="s">
        <v>51</v>
      </c>
      <c r="AB2289" s="1" t="s">
        <v>1988</v>
      </c>
      <c r="AC2289" s="1" t="s">
        <v>37</v>
      </c>
    </row>
    <row r="2290" spans="1:29" x14ac:dyDescent="0.25">
      <c r="A2290" s="1" t="s">
        <v>33</v>
      </c>
      <c r="B2290" s="1" t="s">
        <v>34</v>
      </c>
      <c r="C2290" s="2">
        <v>45901</v>
      </c>
      <c r="D2290" s="1" t="s">
        <v>238</v>
      </c>
      <c r="E2290" s="1" t="s">
        <v>239</v>
      </c>
      <c r="F2290" s="1" t="s">
        <v>37</v>
      </c>
      <c r="G2290" s="1" t="s">
        <v>1986</v>
      </c>
      <c r="H2290" s="1" t="s">
        <v>1990</v>
      </c>
      <c r="I2290" s="3">
        <v>20962</v>
      </c>
      <c r="J2290" s="3">
        <v>0</v>
      </c>
      <c r="K2290" s="1" t="s">
        <v>40</v>
      </c>
      <c r="L2290" s="1" t="s">
        <v>41</v>
      </c>
      <c r="M2290" s="1" t="s">
        <v>42</v>
      </c>
      <c r="N2290" s="1" t="s">
        <v>37</v>
      </c>
      <c r="O2290" s="1" t="s">
        <v>43</v>
      </c>
      <c r="P2290" s="1" t="s">
        <v>43</v>
      </c>
      <c r="Q2290" s="1" t="s">
        <v>43</v>
      </c>
      <c r="R2290" s="3">
        <v>0</v>
      </c>
      <c r="S2290" s="1" t="s">
        <v>44</v>
      </c>
      <c r="T2290" s="1" t="s">
        <v>45</v>
      </c>
      <c r="U2290" s="1" t="s">
        <v>1986</v>
      </c>
      <c r="V2290" s="1" t="s">
        <v>46</v>
      </c>
      <c r="W2290" s="1" t="s">
        <v>81</v>
      </c>
      <c r="X2290" s="1" t="s">
        <v>1988</v>
      </c>
      <c r="Y2290" s="1" t="s">
        <v>245</v>
      </c>
      <c r="Z2290" s="1" t="s">
        <v>1989</v>
      </c>
      <c r="AA2290" s="1" t="s">
        <v>51</v>
      </c>
      <c r="AB2290" s="1" t="s">
        <v>1988</v>
      </c>
      <c r="AC2290" s="1" t="s">
        <v>37</v>
      </c>
    </row>
    <row r="2291" spans="1:29" x14ac:dyDescent="0.25">
      <c r="A2291" s="1" t="s">
        <v>33</v>
      </c>
      <c r="B2291" s="1" t="s">
        <v>34</v>
      </c>
      <c r="C2291" s="2">
        <v>45901</v>
      </c>
      <c r="D2291" s="1" t="s">
        <v>238</v>
      </c>
      <c r="E2291" s="1" t="s">
        <v>239</v>
      </c>
      <c r="F2291" s="1" t="s">
        <v>37</v>
      </c>
      <c r="G2291" s="1" t="s">
        <v>1986</v>
      </c>
      <c r="H2291" s="1" t="s">
        <v>1990</v>
      </c>
      <c r="I2291" s="3">
        <v>0</v>
      </c>
      <c r="J2291" s="3">
        <v>20962</v>
      </c>
      <c r="K2291" s="1" t="s">
        <v>40</v>
      </c>
      <c r="L2291" s="1" t="s">
        <v>354</v>
      </c>
      <c r="M2291" s="1" t="s">
        <v>355</v>
      </c>
      <c r="N2291" s="1" t="s">
        <v>37</v>
      </c>
      <c r="O2291" s="1" t="s">
        <v>43</v>
      </c>
      <c r="P2291" s="1" t="s">
        <v>43</v>
      </c>
      <c r="Q2291" s="1" t="s">
        <v>43</v>
      </c>
      <c r="R2291" s="3">
        <v>0</v>
      </c>
      <c r="S2291" s="1" t="s">
        <v>44</v>
      </c>
      <c r="T2291" s="1" t="s">
        <v>45</v>
      </c>
      <c r="U2291" s="1" t="s">
        <v>1986</v>
      </c>
      <c r="V2291" s="1" t="s">
        <v>46</v>
      </c>
      <c r="W2291" s="1" t="s">
        <v>81</v>
      </c>
      <c r="X2291" s="1" t="s">
        <v>1988</v>
      </c>
      <c r="Y2291" s="1" t="s">
        <v>245</v>
      </c>
      <c r="Z2291" s="1" t="s">
        <v>1989</v>
      </c>
      <c r="AA2291" s="1" t="s">
        <v>51</v>
      </c>
      <c r="AB2291" s="1" t="s">
        <v>1988</v>
      </c>
      <c r="AC2291" s="1" t="s">
        <v>37</v>
      </c>
    </row>
    <row r="2292" spans="1:29" x14ac:dyDescent="0.25">
      <c r="A2292" s="1" t="s">
        <v>33</v>
      </c>
      <c r="B2292" s="1" t="s">
        <v>34</v>
      </c>
      <c r="C2292" s="2">
        <v>45901</v>
      </c>
      <c r="D2292" s="1" t="s">
        <v>238</v>
      </c>
      <c r="E2292" s="1" t="s">
        <v>239</v>
      </c>
      <c r="F2292" s="1" t="s">
        <v>37</v>
      </c>
      <c r="G2292" s="1" t="s">
        <v>1986</v>
      </c>
      <c r="H2292" s="1" t="s">
        <v>1990</v>
      </c>
      <c r="I2292" s="3">
        <v>38667</v>
      </c>
      <c r="J2292" s="3">
        <v>0</v>
      </c>
      <c r="K2292" s="1" t="s">
        <v>40</v>
      </c>
      <c r="L2292" s="1" t="s">
        <v>41</v>
      </c>
      <c r="M2292" s="1" t="s">
        <v>42</v>
      </c>
      <c r="N2292" s="1" t="s">
        <v>37</v>
      </c>
      <c r="O2292" s="1" t="s">
        <v>43</v>
      </c>
      <c r="P2292" s="1" t="s">
        <v>43</v>
      </c>
      <c r="Q2292" s="1" t="s">
        <v>43</v>
      </c>
      <c r="R2292" s="3">
        <v>0</v>
      </c>
      <c r="S2292" s="1" t="s">
        <v>44</v>
      </c>
      <c r="T2292" s="1" t="s">
        <v>45</v>
      </c>
      <c r="U2292" s="1" t="s">
        <v>1986</v>
      </c>
      <c r="V2292" s="1" t="s">
        <v>46</v>
      </c>
      <c r="W2292" s="1" t="s">
        <v>81</v>
      </c>
      <c r="X2292" s="1" t="s">
        <v>1988</v>
      </c>
      <c r="Y2292" s="1" t="s">
        <v>245</v>
      </c>
      <c r="Z2292" s="1" t="s">
        <v>1989</v>
      </c>
      <c r="AA2292" s="1" t="s">
        <v>51</v>
      </c>
      <c r="AB2292" s="1" t="s">
        <v>1988</v>
      </c>
      <c r="AC2292" s="1" t="s">
        <v>37</v>
      </c>
    </row>
    <row r="2293" spans="1:29" x14ac:dyDescent="0.25">
      <c r="A2293" s="1" t="s">
        <v>33</v>
      </c>
      <c r="B2293" s="1" t="s">
        <v>34</v>
      </c>
      <c r="C2293" s="2">
        <v>45901</v>
      </c>
      <c r="D2293" s="1" t="s">
        <v>238</v>
      </c>
      <c r="E2293" s="1" t="s">
        <v>239</v>
      </c>
      <c r="F2293" s="1" t="s">
        <v>37</v>
      </c>
      <c r="G2293" s="1" t="s">
        <v>1986</v>
      </c>
      <c r="H2293" s="1" t="s">
        <v>1990</v>
      </c>
      <c r="I2293" s="3">
        <v>0</v>
      </c>
      <c r="J2293" s="3">
        <v>38667</v>
      </c>
      <c r="K2293" s="1" t="s">
        <v>40</v>
      </c>
      <c r="L2293" s="1" t="s">
        <v>835</v>
      </c>
      <c r="M2293" s="1" t="s">
        <v>836</v>
      </c>
      <c r="N2293" s="1" t="s">
        <v>37</v>
      </c>
      <c r="O2293" s="1" t="s">
        <v>43</v>
      </c>
      <c r="P2293" s="1" t="s">
        <v>43</v>
      </c>
      <c r="Q2293" s="1" t="s">
        <v>43</v>
      </c>
      <c r="R2293" s="3">
        <v>0</v>
      </c>
      <c r="S2293" s="1" t="s">
        <v>44</v>
      </c>
      <c r="T2293" s="1" t="s">
        <v>45</v>
      </c>
      <c r="U2293" s="1" t="s">
        <v>1986</v>
      </c>
      <c r="V2293" s="1" t="s">
        <v>46</v>
      </c>
      <c r="W2293" s="1" t="s">
        <v>81</v>
      </c>
      <c r="X2293" s="1" t="s">
        <v>1988</v>
      </c>
      <c r="Y2293" s="1" t="s">
        <v>245</v>
      </c>
      <c r="Z2293" s="1" t="s">
        <v>1989</v>
      </c>
      <c r="AA2293" s="1" t="s">
        <v>51</v>
      </c>
      <c r="AB2293" s="1" t="s">
        <v>1988</v>
      </c>
      <c r="AC2293" s="1" t="s">
        <v>37</v>
      </c>
    </row>
    <row r="2294" spans="1:29" x14ac:dyDescent="0.25">
      <c r="A2294" s="1" t="s">
        <v>33</v>
      </c>
      <c r="B2294" s="1" t="s">
        <v>34</v>
      </c>
      <c r="C2294" s="2">
        <v>45901</v>
      </c>
      <c r="D2294" s="1" t="s">
        <v>238</v>
      </c>
      <c r="E2294" s="1" t="s">
        <v>239</v>
      </c>
      <c r="F2294" s="1" t="s">
        <v>37</v>
      </c>
      <c r="G2294" s="1" t="s">
        <v>1986</v>
      </c>
      <c r="H2294" s="1" t="s">
        <v>1990</v>
      </c>
      <c r="I2294" s="3">
        <v>45283</v>
      </c>
      <c r="J2294" s="3">
        <v>0</v>
      </c>
      <c r="K2294" s="1" t="s">
        <v>40</v>
      </c>
      <c r="L2294" s="1" t="s">
        <v>41</v>
      </c>
      <c r="M2294" s="1" t="s">
        <v>42</v>
      </c>
      <c r="N2294" s="1" t="s">
        <v>37</v>
      </c>
      <c r="O2294" s="1" t="s">
        <v>43</v>
      </c>
      <c r="P2294" s="1" t="s">
        <v>43</v>
      </c>
      <c r="Q2294" s="1" t="s">
        <v>43</v>
      </c>
      <c r="R2294" s="3">
        <v>0</v>
      </c>
      <c r="S2294" s="1" t="s">
        <v>44</v>
      </c>
      <c r="T2294" s="1" t="s">
        <v>45</v>
      </c>
      <c r="U2294" s="1" t="s">
        <v>1986</v>
      </c>
      <c r="V2294" s="1" t="s">
        <v>46</v>
      </c>
      <c r="W2294" s="1" t="s">
        <v>81</v>
      </c>
      <c r="X2294" s="1" t="s">
        <v>1988</v>
      </c>
      <c r="Y2294" s="1" t="s">
        <v>245</v>
      </c>
      <c r="Z2294" s="1" t="s">
        <v>1989</v>
      </c>
      <c r="AA2294" s="1" t="s">
        <v>51</v>
      </c>
      <c r="AB2294" s="1" t="s">
        <v>1988</v>
      </c>
      <c r="AC2294" s="1" t="s">
        <v>37</v>
      </c>
    </row>
    <row r="2295" spans="1:29" x14ac:dyDescent="0.25">
      <c r="A2295" s="1" t="s">
        <v>33</v>
      </c>
      <c r="B2295" s="1" t="s">
        <v>34</v>
      </c>
      <c r="C2295" s="2">
        <v>45901</v>
      </c>
      <c r="D2295" s="1" t="s">
        <v>238</v>
      </c>
      <c r="E2295" s="1" t="s">
        <v>239</v>
      </c>
      <c r="F2295" s="1" t="s">
        <v>37</v>
      </c>
      <c r="G2295" s="1" t="s">
        <v>1986</v>
      </c>
      <c r="H2295" s="1" t="s">
        <v>1990</v>
      </c>
      <c r="I2295" s="3">
        <v>0</v>
      </c>
      <c r="J2295" s="3">
        <v>45283</v>
      </c>
      <c r="K2295" s="1" t="s">
        <v>40</v>
      </c>
      <c r="L2295" s="1" t="s">
        <v>440</v>
      </c>
      <c r="M2295" s="1" t="s">
        <v>441</v>
      </c>
      <c r="N2295" s="1" t="s">
        <v>37</v>
      </c>
      <c r="O2295" s="1" t="s">
        <v>43</v>
      </c>
      <c r="P2295" s="1" t="s">
        <v>43</v>
      </c>
      <c r="Q2295" s="1" t="s">
        <v>43</v>
      </c>
      <c r="R2295" s="3">
        <v>0</v>
      </c>
      <c r="S2295" s="1" t="s">
        <v>44</v>
      </c>
      <c r="T2295" s="1" t="s">
        <v>45</v>
      </c>
      <c r="U2295" s="1" t="s">
        <v>1986</v>
      </c>
      <c r="V2295" s="1" t="s">
        <v>46</v>
      </c>
      <c r="W2295" s="1" t="s">
        <v>81</v>
      </c>
      <c r="X2295" s="1" t="s">
        <v>1988</v>
      </c>
      <c r="Y2295" s="1" t="s">
        <v>245</v>
      </c>
      <c r="Z2295" s="1" t="s">
        <v>1989</v>
      </c>
      <c r="AA2295" s="1" t="s">
        <v>51</v>
      </c>
      <c r="AB2295" s="1" t="s">
        <v>1988</v>
      </c>
      <c r="AC2295" s="1" t="s">
        <v>37</v>
      </c>
    </row>
    <row r="2296" spans="1:29" x14ac:dyDescent="0.25">
      <c r="A2296" s="1" t="s">
        <v>33</v>
      </c>
      <c r="B2296" s="1" t="s">
        <v>34</v>
      </c>
      <c r="C2296" s="2">
        <v>45901</v>
      </c>
      <c r="D2296" s="1" t="s">
        <v>238</v>
      </c>
      <c r="E2296" s="1" t="s">
        <v>239</v>
      </c>
      <c r="F2296" s="1" t="s">
        <v>37</v>
      </c>
      <c r="G2296" s="1" t="s">
        <v>1986</v>
      </c>
      <c r="H2296" s="1" t="s">
        <v>1990</v>
      </c>
      <c r="I2296" s="3">
        <v>43680</v>
      </c>
      <c r="J2296" s="3">
        <v>0</v>
      </c>
      <c r="K2296" s="1" t="s">
        <v>40</v>
      </c>
      <c r="L2296" s="1" t="s">
        <v>41</v>
      </c>
      <c r="M2296" s="1" t="s">
        <v>42</v>
      </c>
      <c r="N2296" s="1" t="s">
        <v>37</v>
      </c>
      <c r="O2296" s="1" t="s">
        <v>43</v>
      </c>
      <c r="P2296" s="1" t="s">
        <v>43</v>
      </c>
      <c r="Q2296" s="1" t="s">
        <v>43</v>
      </c>
      <c r="R2296" s="3">
        <v>0</v>
      </c>
      <c r="S2296" s="1" t="s">
        <v>44</v>
      </c>
      <c r="T2296" s="1" t="s">
        <v>45</v>
      </c>
      <c r="U2296" s="1" t="s">
        <v>1986</v>
      </c>
      <c r="V2296" s="1" t="s">
        <v>46</v>
      </c>
      <c r="W2296" s="1" t="s">
        <v>81</v>
      </c>
      <c r="X2296" s="1" t="s">
        <v>1988</v>
      </c>
      <c r="Y2296" s="1" t="s">
        <v>245</v>
      </c>
      <c r="Z2296" s="1" t="s">
        <v>1989</v>
      </c>
      <c r="AA2296" s="1" t="s">
        <v>51</v>
      </c>
      <c r="AB2296" s="1" t="s">
        <v>1988</v>
      </c>
      <c r="AC2296" s="1" t="s">
        <v>37</v>
      </c>
    </row>
    <row r="2297" spans="1:29" x14ac:dyDescent="0.25">
      <c r="A2297" s="1" t="s">
        <v>33</v>
      </c>
      <c r="B2297" s="1" t="s">
        <v>34</v>
      </c>
      <c r="C2297" s="2">
        <v>45901</v>
      </c>
      <c r="D2297" s="1" t="s">
        <v>238</v>
      </c>
      <c r="E2297" s="1" t="s">
        <v>239</v>
      </c>
      <c r="F2297" s="1" t="s">
        <v>37</v>
      </c>
      <c r="G2297" s="1" t="s">
        <v>1986</v>
      </c>
      <c r="H2297" s="1" t="s">
        <v>1990</v>
      </c>
      <c r="I2297" s="3">
        <v>0</v>
      </c>
      <c r="J2297" s="3">
        <v>43680</v>
      </c>
      <c r="K2297" s="1" t="s">
        <v>40</v>
      </c>
      <c r="L2297" s="1" t="s">
        <v>502</v>
      </c>
      <c r="M2297" s="1" t="s">
        <v>503</v>
      </c>
      <c r="N2297" s="1" t="s">
        <v>37</v>
      </c>
      <c r="O2297" s="1" t="s">
        <v>43</v>
      </c>
      <c r="P2297" s="1" t="s">
        <v>43</v>
      </c>
      <c r="Q2297" s="1" t="s">
        <v>43</v>
      </c>
      <c r="R2297" s="3">
        <v>0</v>
      </c>
      <c r="S2297" s="1" t="s">
        <v>44</v>
      </c>
      <c r="T2297" s="1" t="s">
        <v>45</v>
      </c>
      <c r="U2297" s="1" t="s">
        <v>1986</v>
      </c>
      <c r="V2297" s="1" t="s">
        <v>46</v>
      </c>
      <c r="W2297" s="1" t="s">
        <v>81</v>
      </c>
      <c r="X2297" s="1" t="s">
        <v>1988</v>
      </c>
      <c r="Y2297" s="1" t="s">
        <v>245</v>
      </c>
      <c r="Z2297" s="1" t="s">
        <v>1989</v>
      </c>
      <c r="AA2297" s="1" t="s">
        <v>51</v>
      </c>
      <c r="AB2297" s="1" t="s">
        <v>1988</v>
      </c>
      <c r="AC2297" s="1" t="s">
        <v>37</v>
      </c>
    </row>
    <row r="2298" spans="1:29" x14ac:dyDescent="0.25">
      <c r="A2298" s="1" t="s">
        <v>33</v>
      </c>
      <c r="B2298" s="1" t="s">
        <v>34</v>
      </c>
      <c r="C2298" s="2">
        <v>45901</v>
      </c>
      <c r="D2298" s="1" t="s">
        <v>238</v>
      </c>
      <c r="E2298" s="1" t="s">
        <v>239</v>
      </c>
      <c r="F2298" s="1" t="s">
        <v>37</v>
      </c>
      <c r="G2298" s="1" t="s">
        <v>1986</v>
      </c>
      <c r="H2298" s="1" t="s">
        <v>1990</v>
      </c>
      <c r="I2298" s="3">
        <v>133661</v>
      </c>
      <c r="J2298" s="3">
        <v>0</v>
      </c>
      <c r="K2298" s="1" t="s">
        <v>40</v>
      </c>
      <c r="L2298" s="1" t="s">
        <v>41</v>
      </c>
      <c r="M2298" s="1" t="s">
        <v>42</v>
      </c>
      <c r="N2298" s="1" t="s">
        <v>37</v>
      </c>
      <c r="O2298" s="1" t="s">
        <v>43</v>
      </c>
      <c r="P2298" s="1" t="s">
        <v>43</v>
      </c>
      <c r="Q2298" s="1" t="s">
        <v>43</v>
      </c>
      <c r="R2298" s="3">
        <v>0</v>
      </c>
      <c r="S2298" s="1" t="s">
        <v>44</v>
      </c>
      <c r="T2298" s="1" t="s">
        <v>45</v>
      </c>
      <c r="U2298" s="1" t="s">
        <v>1986</v>
      </c>
      <c r="V2298" s="1" t="s">
        <v>46</v>
      </c>
      <c r="W2298" s="1" t="s">
        <v>81</v>
      </c>
      <c r="X2298" s="1" t="s">
        <v>1988</v>
      </c>
      <c r="Y2298" s="1" t="s">
        <v>245</v>
      </c>
      <c r="Z2298" s="1" t="s">
        <v>1989</v>
      </c>
      <c r="AA2298" s="1" t="s">
        <v>51</v>
      </c>
      <c r="AB2298" s="1" t="s">
        <v>1988</v>
      </c>
      <c r="AC2298" s="1" t="s">
        <v>37</v>
      </c>
    </row>
    <row r="2299" spans="1:29" x14ac:dyDescent="0.25">
      <c r="A2299" s="1" t="s">
        <v>33</v>
      </c>
      <c r="B2299" s="1" t="s">
        <v>34</v>
      </c>
      <c r="C2299" s="2">
        <v>45901</v>
      </c>
      <c r="D2299" s="1" t="s">
        <v>238</v>
      </c>
      <c r="E2299" s="1" t="s">
        <v>239</v>
      </c>
      <c r="F2299" s="1" t="s">
        <v>37</v>
      </c>
      <c r="G2299" s="1" t="s">
        <v>1986</v>
      </c>
      <c r="H2299" s="1" t="s">
        <v>1990</v>
      </c>
      <c r="I2299" s="3">
        <v>0</v>
      </c>
      <c r="J2299" s="3">
        <v>133661</v>
      </c>
      <c r="K2299" s="1" t="s">
        <v>40</v>
      </c>
      <c r="L2299" s="1" t="s">
        <v>797</v>
      </c>
      <c r="M2299" s="1" t="s">
        <v>798</v>
      </c>
      <c r="N2299" s="1" t="s">
        <v>37</v>
      </c>
      <c r="O2299" s="1" t="s">
        <v>43</v>
      </c>
      <c r="P2299" s="1" t="s">
        <v>43</v>
      </c>
      <c r="Q2299" s="1" t="s">
        <v>43</v>
      </c>
      <c r="R2299" s="3">
        <v>0</v>
      </c>
      <c r="S2299" s="1" t="s">
        <v>44</v>
      </c>
      <c r="T2299" s="1" t="s">
        <v>45</v>
      </c>
      <c r="U2299" s="1" t="s">
        <v>1986</v>
      </c>
      <c r="V2299" s="1" t="s">
        <v>46</v>
      </c>
      <c r="W2299" s="1" t="s">
        <v>81</v>
      </c>
      <c r="X2299" s="1" t="s">
        <v>1988</v>
      </c>
      <c r="Y2299" s="1" t="s">
        <v>245</v>
      </c>
      <c r="Z2299" s="1" t="s">
        <v>1989</v>
      </c>
      <c r="AA2299" s="1" t="s">
        <v>51</v>
      </c>
      <c r="AB2299" s="1" t="s">
        <v>1988</v>
      </c>
      <c r="AC2299" s="1" t="s">
        <v>37</v>
      </c>
    </row>
    <row r="2300" spans="1:29" x14ac:dyDescent="0.25">
      <c r="A2300" s="1" t="s">
        <v>33</v>
      </c>
      <c r="B2300" s="1" t="s">
        <v>34</v>
      </c>
      <c r="C2300" s="2">
        <v>45901</v>
      </c>
      <c r="D2300" s="1" t="s">
        <v>238</v>
      </c>
      <c r="E2300" s="1" t="s">
        <v>239</v>
      </c>
      <c r="F2300" s="1" t="s">
        <v>37</v>
      </c>
      <c r="G2300" s="1" t="s">
        <v>1986</v>
      </c>
      <c r="H2300" s="1" t="s">
        <v>1990</v>
      </c>
      <c r="I2300" s="3">
        <v>116001</v>
      </c>
      <c r="J2300" s="3">
        <v>0</v>
      </c>
      <c r="K2300" s="1" t="s">
        <v>40</v>
      </c>
      <c r="L2300" s="1" t="s">
        <v>41</v>
      </c>
      <c r="M2300" s="1" t="s">
        <v>42</v>
      </c>
      <c r="N2300" s="1" t="s">
        <v>37</v>
      </c>
      <c r="O2300" s="1" t="s">
        <v>43</v>
      </c>
      <c r="P2300" s="1" t="s">
        <v>43</v>
      </c>
      <c r="Q2300" s="1" t="s">
        <v>43</v>
      </c>
      <c r="R2300" s="3">
        <v>0</v>
      </c>
      <c r="S2300" s="1" t="s">
        <v>44</v>
      </c>
      <c r="T2300" s="1" t="s">
        <v>45</v>
      </c>
      <c r="U2300" s="1" t="s">
        <v>1986</v>
      </c>
      <c r="V2300" s="1" t="s">
        <v>46</v>
      </c>
      <c r="W2300" s="1" t="s">
        <v>81</v>
      </c>
      <c r="X2300" s="1" t="s">
        <v>1988</v>
      </c>
      <c r="Y2300" s="1" t="s">
        <v>245</v>
      </c>
      <c r="Z2300" s="1" t="s">
        <v>1989</v>
      </c>
      <c r="AA2300" s="1" t="s">
        <v>51</v>
      </c>
      <c r="AB2300" s="1" t="s">
        <v>1988</v>
      </c>
      <c r="AC2300" s="1" t="s">
        <v>37</v>
      </c>
    </row>
    <row r="2301" spans="1:29" x14ac:dyDescent="0.25">
      <c r="A2301" s="1" t="s">
        <v>33</v>
      </c>
      <c r="B2301" s="1" t="s">
        <v>34</v>
      </c>
      <c r="C2301" s="2">
        <v>45901</v>
      </c>
      <c r="D2301" s="1" t="s">
        <v>238</v>
      </c>
      <c r="E2301" s="1" t="s">
        <v>239</v>
      </c>
      <c r="F2301" s="1" t="s">
        <v>37</v>
      </c>
      <c r="G2301" s="1" t="s">
        <v>1986</v>
      </c>
      <c r="H2301" s="1" t="s">
        <v>1990</v>
      </c>
      <c r="I2301" s="3">
        <v>0</v>
      </c>
      <c r="J2301" s="3">
        <v>116001</v>
      </c>
      <c r="K2301" s="1" t="s">
        <v>40</v>
      </c>
      <c r="L2301" s="1" t="s">
        <v>440</v>
      </c>
      <c r="M2301" s="1" t="s">
        <v>441</v>
      </c>
      <c r="N2301" s="1" t="s">
        <v>37</v>
      </c>
      <c r="O2301" s="1" t="s">
        <v>43</v>
      </c>
      <c r="P2301" s="1" t="s">
        <v>43</v>
      </c>
      <c r="Q2301" s="1" t="s">
        <v>43</v>
      </c>
      <c r="R2301" s="3">
        <v>0</v>
      </c>
      <c r="S2301" s="1" t="s">
        <v>44</v>
      </c>
      <c r="T2301" s="1" t="s">
        <v>45</v>
      </c>
      <c r="U2301" s="1" t="s">
        <v>1986</v>
      </c>
      <c r="V2301" s="1" t="s">
        <v>46</v>
      </c>
      <c r="W2301" s="1" t="s">
        <v>81</v>
      </c>
      <c r="X2301" s="1" t="s">
        <v>1988</v>
      </c>
      <c r="Y2301" s="1" t="s">
        <v>245</v>
      </c>
      <c r="Z2301" s="1" t="s">
        <v>1989</v>
      </c>
      <c r="AA2301" s="1" t="s">
        <v>51</v>
      </c>
      <c r="AB2301" s="1" t="s">
        <v>1988</v>
      </c>
      <c r="AC2301" s="1" t="s">
        <v>37</v>
      </c>
    </row>
    <row r="2302" spans="1:29" x14ac:dyDescent="0.25">
      <c r="A2302" s="1" t="s">
        <v>33</v>
      </c>
      <c r="B2302" s="1" t="s">
        <v>34</v>
      </c>
      <c r="C2302" s="2">
        <v>45901</v>
      </c>
      <c r="D2302" s="1" t="s">
        <v>238</v>
      </c>
      <c r="E2302" s="1" t="s">
        <v>239</v>
      </c>
      <c r="F2302" s="1" t="s">
        <v>37</v>
      </c>
      <c r="G2302" s="1" t="s">
        <v>1986</v>
      </c>
      <c r="H2302" s="1" t="s">
        <v>1990</v>
      </c>
      <c r="I2302" s="3">
        <v>1121333</v>
      </c>
      <c r="J2302" s="3">
        <v>0</v>
      </c>
      <c r="K2302" s="1" t="s">
        <v>40</v>
      </c>
      <c r="L2302" s="1" t="s">
        <v>41</v>
      </c>
      <c r="M2302" s="1" t="s">
        <v>42</v>
      </c>
      <c r="N2302" s="1" t="s">
        <v>37</v>
      </c>
      <c r="O2302" s="1" t="s">
        <v>43</v>
      </c>
      <c r="P2302" s="1" t="s">
        <v>43</v>
      </c>
      <c r="Q2302" s="1" t="s">
        <v>43</v>
      </c>
      <c r="R2302" s="3">
        <v>0</v>
      </c>
      <c r="S2302" s="1" t="s">
        <v>44</v>
      </c>
      <c r="T2302" s="1" t="s">
        <v>45</v>
      </c>
      <c r="U2302" s="1" t="s">
        <v>1986</v>
      </c>
      <c r="V2302" s="1" t="s">
        <v>46</v>
      </c>
      <c r="W2302" s="1" t="s">
        <v>81</v>
      </c>
      <c r="X2302" s="1" t="s">
        <v>1988</v>
      </c>
      <c r="Y2302" s="1" t="s">
        <v>245</v>
      </c>
      <c r="Z2302" s="1" t="s">
        <v>1989</v>
      </c>
      <c r="AA2302" s="1" t="s">
        <v>51</v>
      </c>
      <c r="AB2302" s="1" t="s">
        <v>1988</v>
      </c>
      <c r="AC2302" s="1" t="s">
        <v>37</v>
      </c>
    </row>
    <row r="2303" spans="1:29" x14ac:dyDescent="0.25">
      <c r="A2303" s="1" t="s">
        <v>33</v>
      </c>
      <c r="B2303" s="1" t="s">
        <v>34</v>
      </c>
      <c r="C2303" s="2">
        <v>45901</v>
      </c>
      <c r="D2303" s="1" t="s">
        <v>238</v>
      </c>
      <c r="E2303" s="1" t="s">
        <v>239</v>
      </c>
      <c r="F2303" s="1" t="s">
        <v>37</v>
      </c>
      <c r="G2303" s="1" t="s">
        <v>1986</v>
      </c>
      <c r="H2303" s="1" t="s">
        <v>1990</v>
      </c>
      <c r="I2303" s="3">
        <v>0</v>
      </c>
      <c r="J2303" s="3">
        <v>1121333</v>
      </c>
      <c r="K2303" s="1" t="s">
        <v>40</v>
      </c>
      <c r="L2303" s="1" t="s">
        <v>113</v>
      </c>
      <c r="M2303" s="1" t="s">
        <v>114</v>
      </c>
      <c r="N2303" s="1" t="s">
        <v>37</v>
      </c>
      <c r="O2303" s="1" t="s">
        <v>43</v>
      </c>
      <c r="P2303" s="1" t="s">
        <v>43</v>
      </c>
      <c r="Q2303" s="1" t="s">
        <v>43</v>
      </c>
      <c r="R2303" s="3">
        <v>0</v>
      </c>
      <c r="S2303" s="1" t="s">
        <v>44</v>
      </c>
      <c r="T2303" s="1" t="s">
        <v>45</v>
      </c>
      <c r="U2303" s="1" t="s">
        <v>1986</v>
      </c>
      <c r="V2303" s="1" t="s">
        <v>46</v>
      </c>
      <c r="W2303" s="1" t="s">
        <v>81</v>
      </c>
      <c r="X2303" s="1" t="s">
        <v>1988</v>
      </c>
      <c r="Y2303" s="1" t="s">
        <v>245</v>
      </c>
      <c r="Z2303" s="1" t="s">
        <v>1989</v>
      </c>
      <c r="AA2303" s="1" t="s">
        <v>51</v>
      </c>
      <c r="AB2303" s="1" t="s">
        <v>1988</v>
      </c>
      <c r="AC2303" s="1" t="s">
        <v>37</v>
      </c>
    </row>
    <row r="2304" spans="1:29" x14ac:dyDescent="0.25">
      <c r="A2304" s="1" t="s">
        <v>33</v>
      </c>
      <c r="B2304" s="1" t="s">
        <v>34</v>
      </c>
      <c r="C2304" s="2">
        <v>45901</v>
      </c>
      <c r="D2304" s="1" t="s">
        <v>238</v>
      </c>
      <c r="E2304" s="1" t="s">
        <v>239</v>
      </c>
      <c r="F2304" s="1" t="s">
        <v>37</v>
      </c>
      <c r="G2304" s="1" t="s">
        <v>1986</v>
      </c>
      <c r="H2304" s="1" t="s">
        <v>1990</v>
      </c>
      <c r="I2304" s="3">
        <v>1122667</v>
      </c>
      <c r="J2304" s="3">
        <v>0</v>
      </c>
      <c r="K2304" s="1" t="s">
        <v>40</v>
      </c>
      <c r="L2304" s="1" t="s">
        <v>41</v>
      </c>
      <c r="M2304" s="1" t="s">
        <v>42</v>
      </c>
      <c r="N2304" s="1" t="s">
        <v>37</v>
      </c>
      <c r="O2304" s="1" t="s">
        <v>43</v>
      </c>
      <c r="P2304" s="1" t="s">
        <v>43</v>
      </c>
      <c r="Q2304" s="1" t="s">
        <v>43</v>
      </c>
      <c r="R2304" s="3">
        <v>0</v>
      </c>
      <c r="S2304" s="1" t="s">
        <v>44</v>
      </c>
      <c r="T2304" s="1" t="s">
        <v>45</v>
      </c>
      <c r="U2304" s="1" t="s">
        <v>1986</v>
      </c>
      <c r="V2304" s="1" t="s">
        <v>46</v>
      </c>
      <c r="W2304" s="1" t="s">
        <v>81</v>
      </c>
      <c r="X2304" s="1" t="s">
        <v>1988</v>
      </c>
      <c r="Y2304" s="1" t="s">
        <v>245</v>
      </c>
      <c r="Z2304" s="1" t="s">
        <v>1989</v>
      </c>
      <c r="AA2304" s="1" t="s">
        <v>51</v>
      </c>
      <c r="AB2304" s="1" t="s">
        <v>1988</v>
      </c>
      <c r="AC2304" s="1" t="s">
        <v>37</v>
      </c>
    </row>
    <row r="2305" spans="1:29" x14ac:dyDescent="0.25">
      <c r="A2305" s="1" t="s">
        <v>33</v>
      </c>
      <c r="B2305" s="1" t="s">
        <v>34</v>
      </c>
      <c r="C2305" s="2">
        <v>45901</v>
      </c>
      <c r="D2305" s="1" t="s">
        <v>238</v>
      </c>
      <c r="E2305" s="1" t="s">
        <v>239</v>
      </c>
      <c r="F2305" s="1" t="s">
        <v>37</v>
      </c>
      <c r="G2305" s="1" t="s">
        <v>1986</v>
      </c>
      <c r="H2305" s="1" t="s">
        <v>1990</v>
      </c>
      <c r="I2305" s="3">
        <v>0</v>
      </c>
      <c r="J2305" s="3">
        <v>1122667</v>
      </c>
      <c r="K2305" s="1" t="s">
        <v>40</v>
      </c>
      <c r="L2305" s="1" t="s">
        <v>113</v>
      </c>
      <c r="M2305" s="1" t="s">
        <v>114</v>
      </c>
      <c r="N2305" s="1" t="s">
        <v>37</v>
      </c>
      <c r="O2305" s="1" t="s">
        <v>43</v>
      </c>
      <c r="P2305" s="1" t="s">
        <v>43</v>
      </c>
      <c r="Q2305" s="1" t="s">
        <v>43</v>
      </c>
      <c r="R2305" s="3">
        <v>0</v>
      </c>
      <c r="S2305" s="1" t="s">
        <v>44</v>
      </c>
      <c r="T2305" s="1" t="s">
        <v>45</v>
      </c>
      <c r="U2305" s="1" t="s">
        <v>1986</v>
      </c>
      <c r="V2305" s="1" t="s">
        <v>46</v>
      </c>
      <c r="W2305" s="1" t="s">
        <v>81</v>
      </c>
      <c r="X2305" s="1" t="s">
        <v>1988</v>
      </c>
      <c r="Y2305" s="1" t="s">
        <v>245</v>
      </c>
      <c r="Z2305" s="1" t="s">
        <v>1989</v>
      </c>
      <c r="AA2305" s="1" t="s">
        <v>51</v>
      </c>
      <c r="AB2305" s="1" t="s">
        <v>1988</v>
      </c>
      <c r="AC2305" s="1" t="s">
        <v>37</v>
      </c>
    </row>
    <row r="2306" spans="1:29" x14ac:dyDescent="0.25">
      <c r="A2306" s="1" t="s">
        <v>33</v>
      </c>
      <c r="B2306" s="1" t="s">
        <v>34</v>
      </c>
      <c r="C2306" s="2">
        <v>45901</v>
      </c>
      <c r="D2306" s="1" t="s">
        <v>238</v>
      </c>
      <c r="E2306" s="1" t="s">
        <v>239</v>
      </c>
      <c r="F2306" s="1" t="s">
        <v>37</v>
      </c>
      <c r="G2306" s="1" t="s">
        <v>1986</v>
      </c>
      <c r="H2306" s="1" t="s">
        <v>1990</v>
      </c>
      <c r="I2306" s="3">
        <v>44656</v>
      </c>
      <c r="J2306" s="3">
        <v>0</v>
      </c>
      <c r="K2306" s="1" t="s">
        <v>40</v>
      </c>
      <c r="L2306" s="1" t="s">
        <v>41</v>
      </c>
      <c r="M2306" s="1" t="s">
        <v>42</v>
      </c>
      <c r="N2306" s="1" t="s">
        <v>37</v>
      </c>
      <c r="O2306" s="1" t="s">
        <v>43</v>
      </c>
      <c r="P2306" s="1" t="s">
        <v>43</v>
      </c>
      <c r="Q2306" s="1" t="s">
        <v>43</v>
      </c>
      <c r="R2306" s="3">
        <v>0</v>
      </c>
      <c r="S2306" s="1" t="s">
        <v>44</v>
      </c>
      <c r="T2306" s="1" t="s">
        <v>45</v>
      </c>
      <c r="U2306" s="1" t="s">
        <v>1986</v>
      </c>
      <c r="V2306" s="1" t="s">
        <v>46</v>
      </c>
      <c r="W2306" s="1" t="s">
        <v>81</v>
      </c>
      <c r="X2306" s="1" t="s">
        <v>1988</v>
      </c>
      <c r="Y2306" s="1" t="s">
        <v>245</v>
      </c>
      <c r="Z2306" s="1" t="s">
        <v>1989</v>
      </c>
      <c r="AA2306" s="1" t="s">
        <v>51</v>
      </c>
      <c r="AB2306" s="1" t="s">
        <v>1988</v>
      </c>
      <c r="AC2306" s="1" t="s">
        <v>37</v>
      </c>
    </row>
    <row r="2307" spans="1:29" x14ac:dyDescent="0.25">
      <c r="A2307" s="1" t="s">
        <v>33</v>
      </c>
      <c r="B2307" s="1" t="s">
        <v>34</v>
      </c>
      <c r="C2307" s="2">
        <v>45901</v>
      </c>
      <c r="D2307" s="1" t="s">
        <v>238</v>
      </c>
      <c r="E2307" s="1" t="s">
        <v>239</v>
      </c>
      <c r="F2307" s="1" t="s">
        <v>37</v>
      </c>
      <c r="G2307" s="1" t="s">
        <v>1986</v>
      </c>
      <c r="H2307" s="1" t="s">
        <v>1990</v>
      </c>
      <c r="I2307" s="3">
        <v>0</v>
      </c>
      <c r="J2307" s="3">
        <v>44656</v>
      </c>
      <c r="K2307" s="1" t="s">
        <v>40</v>
      </c>
      <c r="L2307" s="1" t="s">
        <v>125</v>
      </c>
      <c r="M2307" s="1" t="s">
        <v>126</v>
      </c>
      <c r="N2307" s="1" t="s">
        <v>37</v>
      </c>
      <c r="O2307" s="1" t="s">
        <v>43</v>
      </c>
      <c r="P2307" s="1" t="s">
        <v>43</v>
      </c>
      <c r="Q2307" s="1" t="s">
        <v>43</v>
      </c>
      <c r="R2307" s="3">
        <v>0</v>
      </c>
      <c r="S2307" s="1" t="s">
        <v>44</v>
      </c>
      <c r="T2307" s="1" t="s">
        <v>45</v>
      </c>
      <c r="U2307" s="1" t="s">
        <v>1986</v>
      </c>
      <c r="V2307" s="1" t="s">
        <v>46</v>
      </c>
      <c r="W2307" s="1" t="s">
        <v>81</v>
      </c>
      <c r="X2307" s="1" t="s">
        <v>1988</v>
      </c>
      <c r="Y2307" s="1" t="s">
        <v>245</v>
      </c>
      <c r="Z2307" s="1" t="s">
        <v>1989</v>
      </c>
      <c r="AA2307" s="1" t="s">
        <v>51</v>
      </c>
      <c r="AB2307" s="1" t="s">
        <v>1988</v>
      </c>
      <c r="AC2307" s="1" t="s">
        <v>37</v>
      </c>
    </row>
    <row r="2308" spans="1:29" x14ac:dyDescent="0.25">
      <c r="A2308" s="1" t="s">
        <v>33</v>
      </c>
      <c r="B2308" s="1" t="s">
        <v>34</v>
      </c>
      <c r="C2308" s="2">
        <v>45901</v>
      </c>
      <c r="D2308" s="1" t="s">
        <v>238</v>
      </c>
      <c r="E2308" s="1" t="s">
        <v>239</v>
      </c>
      <c r="F2308" s="1" t="s">
        <v>37</v>
      </c>
      <c r="G2308" s="1" t="s">
        <v>1986</v>
      </c>
      <c r="H2308" s="1" t="s">
        <v>1990</v>
      </c>
      <c r="I2308" s="3">
        <v>1213324</v>
      </c>
      <c r="J2308" s="3">
        <v>0</v>
      </c>
      <c r="K2308" s="1" t="s">
        <v>40</v>
      </c>
      <c r="L2308" s="1" t="s">
        <v>41</v>
      </c>
      <c r="M2308" s="1" t="s">
        <v>42</v>
      </c>
      <c r="N2308" s="1" t="s">
        <v>37</v>
      </c>
      <c r="O2308" s="1" t="s">
        <v>43</v>
      </c>
      <c r="P2308" s="1" t="s">
        <v>43</v>
      </c>
      <c r="Q2308" s="1" t="s">
        <v>43</v>
      </c>
      <c r="R2308" s="3">
        <v>0</v>
      </c>
      <c r="S2308" s="1" t="s">
        <v>44</v>
      </c>
      <c r="T2308" s="1" t="s">
        <v>45</v>
      </c>
      <c r="U2308" s="1" t="s">
        <v>1986</v>
      </c>
      <c r="V2308" s="1" t="s">
        <v>46</v>
      </c>
      <c r="W2308" s="1" t="s">
        <v>81</v>
      </c>
      <c r="X2308" s="1" t="s">
        <v>1988</v>
      </c>
      <c r="Y2308" s="1" t="s">
        <v>245</v>
      </c>
      <c r="Z2308" s="1" t="s">
        <v>1989</v>
      </c>
      <c r="AA2308" s="1" t="s">
        <v>51</v>
      </c>
      <c r="AB2308" s="1" t="s">
        <v>1988</v>
      </c>
      <c r="AC2308" s="1" t="s">
        <v>37</v>
      </c>
    </row>
    <row r="2309" spans="1:29" x14ac:dyDescent="0.25">
      <c r="A2309" s="1" t="s">
        <v>33</v>
      </c>
      <c r="B2309" s="1" t="s">
        <v>34</v>
      </c>
      <c r="C2309" s="2">
        <v>45901</v>
      </c>
      <c r="D2309" s="1" t="s">
        <v>238</v>
      </c>
      <c r="E2309" s="1" t="s">
        <v>239</v>
      </c>
      <c r="F2309" s="1" t="s">
        <v>37</v>
      </c>
      <c r="G2309" s="1" t="s">
        <v>1986</v>
      </c>
      <c r="H2309" s="1" t="s">
        <v>1990</v>
      </c>
      <c r="I2309" s="3">
        <v>0</v>
      </c>
      <c r="J2309" s="3">
        <v>1213324</v>
      </c>
      <c r="K2309" s="1" t="s">
        <v>40</v>
      </c>
      <c r="L2309" s="1" t="s">
        <v>152</v>
      </c>
      <c r="M2309" s="1" t="s">
        <v>153</v>
      </c>
      <c r="N2309" s="1" t="s">
        <v>37</v>
      </c>
      <c r="O2309" s="1" t="s">
        <v>43</v>
      </c>
      <c r="P2309" s="1" t="s">
        <v>43</v>
      </c>
      <c r="Q2309" s="1" t="s">
        <v>43</v>
      </c>
      <c r="R2309" s="3">
        <v>0</v>
      </c>
      <c r="S2309" s="1" t="s">
        <v>44</v>
      </c>
      <c r="T2309" s="1" t="s">
        <v>45</v>
      </c>
      <c r="U2309" s="1" t="s">
        <v>1986</v>
      </c>
      <c r="V2309" s="1" t="s">
        <v>46</v>
      </c>
      <c r="W2309" s="1" t="s">
        <v>81</v>
      </c>
      <c r="X2309" s="1" t="s">
        <v>1988</v>
      </c>
      <c r="Y2309" s="1" t="s">
        <v>245</v>
      </c>
      <c r="Z2309" s="1" t="s">
        <v>1989</v>
      </c>
      <c r="AA2309" s="1" t="s">
        <v>51</v>
      </c>
      <c r="AB2309" s="1" t="s">
        <v>1988</v>
      </c>
      <c r="AC2309" s="1" t="s">
        <v>37</v>
      </c>
    </row>
    <row r="2310" spans="1:29" x14ac:dyDescent="0.25">
      <c r="A2310" s="1" t="s">
        <v>33</v>
      </c>
      <c r="B2310" s="1" t="s">
        <v>34</v>
      </c>
      <c r="C2310" s="2">
        <v>45901</v>
      </c>
      <c r="D2310" s="1" t="s">
        <v>238</v>
      </c>
      <c r="E2310" s="1" t="s">
        <v>239</v>
      </c>
      <c r="F2310" s="1" t="s">
        <v>37</v>
      </c>
      <c r="G2310" s="1" t="s">
        <v>1986</v>
      </c>
      <c r="H2310" s="1" t="s">
        <v>1990</v>
      </c>
      <c r="I2310" s="3">
        <v>45053</v>
      </c>
      <c r="J2310" s="3">
        <v>0</v>
      </c>
      <c r="K2310" s="1" t="s">
        <v>40</v>
      </c>
      <c r="L2310" s="1" t="s">
        <v>41</v>
      </c>
      <c r="M2310" s="1" t="s">
        <v>42</v>
      </c>
      <c r="N2310" s="1" t="s">
        <v>37</v>
      </c>
      <c r="O2310" s="1" t="s">
        <v>43</v>
      </c>
      <c r="P2310" s="1" t="s">
        <v>43</v>
      </c>
      <c r="Q2310" s="1" t="s">
        <v>43</v>
      </c>
      <c r="R2310" s="3">
        <v>0</v>
      </c>
      <c r="S2310" s="1" t="s">
        <v>44</v>
      </c>
      <c r="T2310" s="1" t="s">
        <v>45</v>
      </c>
      <c r="U2310" s="1" t="s">
        <v>1986</v>
      </c>
      <c r="V2310" s="1" t="s">
        <v>46</v>
      </c>
      <c r="W2310" s="1" t="s">
        <v>81</v>
      </c>
      <c r="X2310" s="1" t="s">
        <v>1988</v>
      </c>
      <c r="Y2310" s="1" t="s">
        <v>245</v>
      </c>
      <c r="Z2310" s="1" t="s">
        <v>1989</v>
      </c>
      <c r="AA2310" s="1" t="s">
        <v>51</v>
      </c>
      <c r="AB2310" s="1" t="s">
        <v>1988</v>
      </c>
      <c r="AC2310" s="1" t="s">
        <v>37</v>
      </c>
    </row>
    <row r="2311" spans="1:29" x14ac:dyDescent="0.25">
      <c r="A2311" s="1" t="s">
        <v>33</v>
      </c>
      <c r="B2311" s="1" t="s">
        <v>34</v>
      </c>
      <c r="C2311" s="2">
        <v>45901</v>
      </c>
      <c r="D2311" s="1" t="s">
        <v>238</v>
      </c>
      <c r="E2311" s="1" t="s">
        <v>239</v>
      </c>
      <c r="F2311" s="1" t="s">
        <v>37</v>
      </c>
      <c r="G2311" s="1" t="s">
        <v>1986</v>
      </c>
      <c r="H2311" s="1" t="s">
        <v>1990</v>
      </c>
      <c r="I2311" s="3">
        <v>0</v>
      </c>
      <c r="J2311" s="3">
        <v>45053</v>
      </c>
      <c r="K2311" s="1" t="s">
        <v>40</v>
      </c>
      <c r="L2311" s="1" t="s">
        <v>440</v>
      </c>
      <c r="M2311" s="1" t="s">
        <v>441</v>
      </c>
      <c r="N2311" s="1" t="s">
        <v>37</v>
      </c>
      <c r="O2311" s="1" t="s">
        <v>43</v>
      </c>
      <c r="P2311" s="1" t="s">
        <v>43</v>
      </c>
      <c r="Q2311" s="1" t="s">
        <v>43</v>
      </c>
      <c r="R2311" s="3">
        <v>0</v>
      </c>
      <c r="S2311" s="1" t="s">
        <v>44</v>
      </c>
      <c r="T2311" s="1" t="s">
        <v>45</v>
      </c>
      <c r="U2311" s="1" t="s">
        <v>1986</v>
      </c>
      <c r="V2311" s="1" t="s">
        <v>46</v>
      </c>
      <c r="W2311" s="1" t="s">
        <v>81</v>
      </c>
      <c r="X2311" s="1" t="s">
        <v>1988</v>
      </c>
      <c r="Y2311" s="1" t="s">
        <v>245</v>
      </c>
      <c r="Z2311" s="1" t="s">
        <v>1989</v>
      </c>
      <c r="AA2311" s="1" t="s">
        <v>51</v>
      </c>
      <c r="AB2311" s="1" t="s">
        <v>1988</v>
      </c>
      <c r="AC2311" s="1" t="s">
        <v>37</v>
      </c>
    </row>
    <row r="2312" spans="1:29" x14ac:dyDescent="0.25">
      <c r="A2312" s="1" t="s">
        <v>33</v>
      </c>
      <c r="B2312" s="1" t="s">
        <v>34</v>
      </c>
      <c r="C2312" s="2">
        <v>45901</v>
      </c>
      <c r="D2312" s="1" t="s">
        <v>238</v>
      </c>
      <c r="E2312" s="1" t="s">
        <v>239</v>
      </c>
      <c r="F2312" s="1" t="s">
        <v>37</v>
      </c>
      <c r="G2312" s="1" t="s">
        <v>1986</v>
      </c>
      <c r="H2312" s="1" t="s">
        <v>1990</v>
      </c>
      <c r="I2312" s="3">
        <v>193335</v>
      </c>
      <c r="J2312" s="3">
        <v>0</v>
      </c>
      <c r="K2312" s="1" t="s">
        <v>40</v>
      </c>
      <c r="L2312" s="1" t="s">
        <v>41</v>
      </c>
      <c r="M2312" s="1" t="s">
        <v>42</v>
      </c>
      <c r="N2312" s="1" t="s">
        <v>37</v>
      </c>
      <c r="O2312" s="1" t="s">
        <v>43</v>
      </c>
      <c r="P2312" s="1" t="s">
        <v>43</v>
      </c>
      <c r="Q2312" s="1" t="s">
        <v>43</v>
      </c>
      <c r="R2312" s="3">
        <v>0</v>
      </c>
      <c r="S2312" s="1" t="s">
        <v>44</v>
      </c>
      <c r="T2312" s="1" t="s">
        <v>45</v>
      </c>
      <c r="U2312" s="1" t="s">
        <v>1986</v>
      </c>
      <c r="V2312" s="1" t="s">
        <v>46</v>
      </c>
      <c r="W2312" s="1" t="s">
        <v>81</v>
      </c>
      <c r="X2312" s="1" t="s">
        <v>1988</v>
      </c>
      <c r="Y2312" s="1" t="s">
        <v>245</v>
      </c>
      <c r="Z2312" s="1" t="s">
        <v>1989</v>
      </c>
      <c r="AA2312" s="1" t="s">
        <v>51</v>
      </c>
      <c r="AB2312" s="1" t="s">
        <v>1988</v>
      </c>
      <c r="AC2312" s="1" t="s">
        <v>37</v>
      </c>
    </row>
    <row r="2313" spans="1:29" x14ac:dyDescent="0.25">
      <c r="A2313" s="1" t="s">
        <v>33</v>
      </c>
      <c r="B2313" s="1" t="s">
        <v>34</v>
      </c>
      <c r="C2313" s="2">
        <v>45901</v>
      </c>
      <c r="D2313" s="1" t="s">
        <v>238</v>
      </c>
      <c r="E2313" s="1" t="s">
        <v>239</v>
      </c>
      <c r="F2313" s="1" t="s">
        <v>37</v>
      </c>
      <c r="G2313" s="1" t="s">
        <v>1986</v>
      </c>
      <c r="H2313" s="1" t="s">
        <v>1990</v>
      </c>
      <c r="I2313" s="3">
        <v>0</v>
      </c>
      <c r="J2313" s="3">
        <v>193335</v>
      </c>
      <c r="K2313" s="1" t="s">
        <v>40</v>
      </c>
      <c r="L2313" s="1" t="s">
        <v>440</v>
      </c>
      <c r="M2313" s="1" t="s">
        <v>441</v>
      </c>
      <c r="N2313" s="1" t="s">
        <v>37</v>
      </c>
      <c r="O2313" s="1" t="s">
        <v>43</v>
      </c>
      <c r="P2313" s="1" t="s">
        <v>43</v>
      </c>
      <c r="Q2313" s="1" t="s">
        <v>43</v>
      </c>
      <c r="R2313" s="3">
        <v>0</v>
      </c>
      <c r="S2313" s="1" t="s">
        <v>44</v>
      </c>
      <c r="T2313" s="1" t="s">
        <v>45</v>
      </c>
      <c r="U2313" s="1" t="s">
        <v>1986</v>
      </c>
      <c r="V2313" s="1" t="s">
        <v>46</v>
      </c>
      <c r="W2313" s="1" t="s">
        <v>81</v>
      </c>
      <c r="X2313" s="1" t="s">
        <v>1988</v>
      </c>
      <c r="Y2313" s="1" t="s">
        <v>245</v>
      </c>
      <c r="Z2313" s="1" t="s">
        <v>1989</v>
      </c>
      <c r="AA2313" s="1" t="s">
        <v>51</v>
      </c>
      <c r="AB2313" s="1" t="s">
        <v>1988</v>
      </c>
      <c r="AC2313" s="1" t="s">
        <v>37</v>
      </c>
    </row>
    <row r="2314" spans="1:29" x14ac:dyDescent="0.25">
      <c r="A2314" s="1" t="s">
        <v>33</v>
      </c>
      <c r="B2314" s="1" t="s">
        <v>34</v>
      </c>
      <c r="C2314" s="2">
        <v>45901</v>
      </c>
      <c r="D2314" s="1" t="s">
        <v>238</v>
      </c>
      <c r="E2314" s="1" t="s">
        <v>239</v>
      </c>
      <c r="F2314" s="1" t="s">
        <v>37</v>
      </c>
      <c r="G2314" s="1" t="s">
        <v>1986</v>
      </c>
      <c r="H2314" s="1" t="s">
        <v>1990</v>
      </c>
      <c r="I2314" s="3">
        <v>154668</v>
      </c>
      <c r="J2314" s="3">
        <v>0</v>
      </c>
      <c r="K2314" s="1" t="s">
        <v>40</v>
      </c>
      <c r="L2314" s="1" t="s">
        <v>41</v>
      </c>
      <c r="M2314" s="1" t="s">
        <v>42</v>
      </c>
      <c r="N2314" s="1" t="s">
        <v>37</v>
      </c>
      <c r="O2314" s="1" t="s">
        <v>43</v>
      </c>
      <c r="P2314" s="1" t="s">
        <v>43</v>
      </c>
      <c r="Q2314" s="1" t="s">
        <v>43</v>
      </c>
      <c r="R2314" s="3">
        <v>0</v>
      </c>
      <c r="S2314" s="1" t="s">
        <v>44</v>
      </c>
      <c r="T2314" s="1" t="s">
        <v>45</v>
      </c>
      <c r="U2314" s="1" t="s">
        <v>1986</v>
      </c>
      <c r="V2314" s="1" t="s">
        <v>46</v>
      </c>
      <c r="W2314" s="1" t="s">
        <v>81</v>
      </c>
      <c r="X2314" s="1" t="s">
        <v>1988</v>
      </c>
      <c r="Y2314" s="1" t="s">
        <v>245</v>
      </c>
      <c r="Z2314" s="1" t="s">
        <v>1989</v>
      </c>
      <c r="AA2314" s="1" t="s">
        <v>51</v>
      </c>
      <c r="AB2314" s="1" t="s">
        <v>1988</v>
      </c>
      <c r="AC2314" s="1" t="s">
        <v>37</v>
      </c>
    </row>
    <row r="2315" spans="1:29" x14ac:dyDescent="0.25">
      <c r="A2315" s="1" t="s">
        <v>33</v>
      </c>
      <c r="B2315" s="1" t="s">
        <v>34</v>
      </c>
      <c r="C2315" s="2">
        <v>45901</v>
      </c>
      <c r="D2315" s="1" t="s">
        <v>238</v>
      </c>
      <c r="E2315" s="1" t="s">
        <v>239</v>
      </c>
      <c r="F2315" s="1" t="s">
        <v>37</v>
      </c>
      <c r="G2315" s="1" t="s">
        <v>1986</v>
      </c>
      <c r="H2315" s="1" t="s">
        <v>1990</v>
      </c>
      <c r="I2315" s="3">
        <v>0</v>
      </c>
      <c r="J2315" s="3">
        <v>154668</v>
      </c>
      <c r="K2315" s="1" t="s">
        <v>40</v>
      </c>
      <c r="L2315" s="1" t="s">
        <v>152</v>
      </c>
      <c r="M2315" s="1" t="s">
        <v>153</v>
      </c>
      <c r="N2315" s="1" t="s">
        <v>37</v>
      </c>
      <c r="O2315" s="1" t="s">
        <v>43</v>
      </c>
      <c r="P2315" s="1" t="s">
        <v>43</v>
      </c>
      <c r="Q2315" s="1" t="s">
        <v>43</v>
      </c>
      <c r="R2315" s="3">
        <v>0</v>
      </c>
      <c r="S2315" s="1" t="s">
        <v>44</v>
      </c>
      <c r="T2315" s="1" t="s">
        <v>45</v>
      </c>
      <c r="U2315" s="1" t="s">
        <v>1986</v>
      </c>
      <c r="V2315" s="1" t="s">
        <v>46</v>
      </c>
      <c r="W2315" s="1" t="s">
        <v>81</v>
      </c>
      <c r="X2315" s="1" t="s">
        <v>1988</v>
      </c>
      <c r="Y2315" s="1" t="s">
        <v>245</v>
      </c>
      <c r="Z2315" s="1" t="s">
        <v>1989</v>
      </c>
      <c r="AA2315" s="1" t="s">
        <v>51</v>
      </c>
      <c r="AB2315" s="1" t="s">
        <v>1988</v>
      </c>
      <c r="AC2315" s="1" t="s">
        <v>37</v>
      </c>
    </row>
    <row r="2316" spans="1:29" x14ac:dyDescent="0.25">
      <c r="A2316" s="1" t="s">
        <v>33</v>
      </c>
      <c r="B2316" s="1" t="s">
        <v>34</v>
      </c>
      <c r="C2316" s="2">
        <v>45901</v>
      </c>
      <c r="D2316" s="1" t="s">
        <v>238</v>
      </c>
      <c r="E2316" s="1" t="s">
        <v>239</v>
      </c>
      <c r="F2316" s="1" t="s">
        <v>37</v>
      </c>
      <c r="G2316" s="1" t="s">
        <v>1986</v>
      </c>
      <c r="H2316" s="1" t="s">
        <v>1990</v>
      </c>
      <c r="I2316" s="3">
        <v>38667</v>
      </c>
      <c r="J2316" s="3">
        <v>0</v>
      </c>
      <c r="K2316" s="1" t="s">
        <v>40</v>
      </c>
      <c r="L2316" s="1" t="s">
        <v>41</v>
      </c>
      <c r="M2316" s="1" t="s">
        <v>42</v>
      </c>
      <c r="N2316" s="1" t="s">
        <v>37</v>
      </c>
      <c r="O2316" s="1" t="s">
        <v>43</v>
      </c>
      <c r="P2316" s="1" t="s">
        <v>43</v>
      </c>
      <c r="Q2316" s="1" t="s">
        <v>43</v>
      </c>
      <c r="R2316" s="3">
        <v>0</v>
      </c>
      <c r="S2316" s="1" t="s">
        <v>44</v>
      </c>
      <c r="T2316" s="1" t="s">
        <v>45</v>
      </c>
      <c r="U2316" s="1" t="s">
        <v>1986</v>
      </c>
      <c r="V2316" s="1" t="s">
        <v>46</v>
      </c>
      <c r="W2316" s="1" t="s">
        <v>81</v>
      </c>
      <c r="X2316" s="1" t="s">
        <v>1988</v>
      </c>
      <c r="Y2316" s="1" t="s">
        <v>245</v>
      </c>
      <c r="Z2316" s="1" t="s">
        <v>1989</v>
      </c>
      <c r="AA2316" s="1" t="s">
        <v>51</v>
      </c>
      <c r="AB2316" s="1" t="s">
        <v>1988</v>
      </c>
      <c r="AC2316" s="1" t="s">
        <v>37</v>
      </c>
    </row>
    <row r="2317" spans="1:29" x14ac:dyDescent="0.25">
      <c r="A2317" s="1" t="s">
        <v>33</v>
      </c>
      <c r="B2317" s="1" t="s">
        <v>34</v>
      </c>
      <c r="C2317" s="2">
        <v>45901</v>
      </c>
      <c r="D2317" s="1" t="s">
        <v>238</v>
      </c>
      <c r="E2317" s="1" t="s">
        <v>239</v>
      </c>
      <c r="F2317" s="1" t="s">
        <v>37</v>
      </c>
      <c r="G2317" s="1" t="s">
        <v>1986</v>
      </c>
      <c r="H2317" s="1" t="s">
        <v>1990</v>
      </c>
      <c r="I2317" s="3">
        <v>0</v>
      </c>
      <c r="J2317" s="3">
        <v>38667</v>
      </c>
      <c r="K2317" s="1" t="s">
        <v>40</v>
      </c>
      <c r="L2317" s="1" t="s">
        <v>867</v>
      </c>
      <c r="M2317" s="1" t="s">
        <v>868</v>
      </c>
      <c r="N2317" s="1" t="s">
        <v>37</v>
      </c>
      <c r="O2317" s="1" t="s">
        <v>43</v>
      </c>
      <c r="P2317" s="1" t="s">
        <v>43</v>
      </c>
      <c r="Q2317" s="1" t="s">
        <v>43</v>
      </c>
      <c r="R2317" s="3">
        <v>0</v>
      </c>
      <c r="S2317" s="1" t="s">
        <v>44</v>
      </c>
      <c r="T2317" s="1" t="s">
        <v>45</v>
      </c>
      <c r="U2317" s="1" t="s">
        <v>1986</v>
      </c>
      <c r="V2317" s="1" t="s">
        <v>46</v>
      </c>
      <c r="W2317" s="1" t="s">
        <v>81</v>
      </c>
      <c r="X2317" s="1" t="s">
        <v>1988</v>
      </c>
      <c r="Y2317" s="1" t="s">
        <v>245</v>
      </c>
      <c r="Z2317" s="1" t="s">
        <v>1989</v>
      </c>
      <c r="AA2317" s="1" t="s">
        <v>51</v>
      </c>
      <c r="AB2317" s="1" t="s">
        <v>1988</v>
      </c>
      <c r="AC2317" s="1" t="s">
        <v>37</v>
      </c>
    </row>
    <row r="2318" spans="1:29" x14ac:dyDescent="0.25">
      <c r="A2318" s="1" t="s">
        <v>33</v>
      </c>
      <c r="B2318" s="1" t="s">
        <v>34</v>
      </c>
      <c r="C2318" s="2">
        <v>45901</v>
      </c>
      <c r="D2318" s="1" t="s">
        <v>238</v>
      </c>
      <c r="E2318" s="1" t="s">
        <v>239</v>
      </c>
      <c r="F2318" s="1" t="s">
        <v>37</v>
      </c>
      <c r="G2318" s="1" t="s">
        <v>1986</v>
      </c>
      <c r="H2318" s="1" t="s">
        <v>1990</v>
      </c>
      <c r="I2318" s="3">
        <v>38667</v>
      </c>
      <c r="J2318" s="3">
        <v>0</v>
      </c>
      <c r="K2318" s="1" t="s">
        <v>40</v>
      </c>
      <c r="L2318" s="1" t="s">
        <v>41</v>
      </c>
      <c r="M2318" s="1" t="s">
        <v>42</v>
      </c>
      <c r="N2318" s="1" t="s">
        <v>37</v>
      </c>
      <c r="O2318" s="1" t="s">
        <v>43</v>
      </c>
      <c r="P2318" s="1" t="s">
        <v>43</v>
      </c>
      <c r="Q2318" s="1" t="s">
        <v>43</v>
      </c>
      <c r="R2318" s="3">
        <v>0</v>
      </c>
      <c r="S2318" s="1" t="s">
        <v>44</v>
      </c>
      <c r="T2318" s="1" t="s">
        <v>45</v>
      </c>
      <c r="U2318" s="1" t="s">
        <v>1986</v>
      </c>
      <c r="V2318" s="1" t="s">
        <v>46</v>
      </c>
      <c r="W2318" s="1" t="s">
        <v>81</v>
      </c>
      <c r="X2318" s="1" t="s">
        <v>1988</v>
      </c>
      <c r="Y2318" s="1" t="s">
        <v>245</v>
      </c>
      <c r="Z2318" s="1" t="s">
        <v>1989</v>
      </c>
      <c r="AA2318" s="1" t="s">
        <v>51</v>
      </c>
      <c r="AB2318" s="1" t="s">
        <v>1988</v>
      </c>
      <c r="AC2318" s="1" t="s">
        <v>37</v>
      </c>
    </row>
    <row r="2319" spans="1:29" x14ac:dyDescent="0.25">
      <c r="A2319" s="1" t="s">
        <v>33</v>
      </c>
      <c r="B2319" s="1" t="s">
        <v>34</v>
      </c>
      <c r="C2319" s="2">
        <v>45901</v>
      </c>
      <c r="D2319" s="1" t="s">
        <v>238</v>
      </c>
      <c r="E2319" s="1" t="s">
        <v>239</v>
      </c>
      <c r="F2319" s="1" t="s">
        <v>37</v>
      </c>
      <c r="G2319" s="1" t="s">
        <v>1986</v>
      </c>
      <c r="H2319" s="1" t="s">
        <v>1990</v>
      </c>
      <c r="I2319" s="3">
        <v>0</v>
      </c>
      <c r="J2319" s="3">
        <v>38667</v>
      </c>
      <c r="K2319" s="1" t="s">
        <v>40</v>
      </c>
      <c r="L2319" s="1" t="s">
        <v>168</v>
      </c>
      <c r="M2319" s="1" t="s">
        <v>169</v>
      </c>
      <c r="N2319" s="1" t="s">
        <v>37</v>
      </c>
      <c r="O2319" s="1" t="s">
        <v>43</v>
      </c>
      <c r="P2319" s="1" t="s">
        <v>43</v>
      </c>
      <c r="Q2319" s="1" t="s">
        <v>43</v>
      </c>
      <c r="R2319" s="3">
        <v>0</v>
      </c>
      <c r="S2319" s="1" t="s">
        <v>44</v>
      </c>
      <c r="T2319" s="1" t="s">
        <v>45</v>
      </c>
      <c r="U2319" s="1" t="s">
        <v>1986</v>
      </c>
      <c r="V2319" s="1" t="s">
        <v>46</v>
      </c>
      <c r="W2319" s="1" t="s">
        <v>81</v>
      </c>
      <c r="X2319" s="1" t="s">
        <v>1988</v>
      </c>
      <c r="Y2319" s="1" t="s">
        <v>245</v>
      </c>
      <c r="Z2319" s="1" t="s">
        <v>1989</v>
      </c>
      <c r="AA2319" s="1" t="s">
        <v>51</v>
      </c>
      <c r="AB2319" s="1" t="s">
        <v>1988</v>
      </c>
      <c r="AC2319" s="1" t="s">
        <v>37</v>
      </c>
    </row>
    <row r="2320" spans="1:29" x14ac:dyDescent="0.25">
      <c r="A2320" s="1" t="s">
        <v>33</v>
      </c>
      <c r="B2320" s="1" t="s">
        <v>34</v>
      </c>
      <c r="C2320" s="2">
        <v>45901</v>
      </c>
      <c r="D2320" s="1" t="s">
        <v>238</v>
      </c>
      <c r="E2320" s="1" t="s">
        <v>239</v>
      </c>
      <c r="F2320" s="1" t="s">
        <v>37</v>
      </c>
      <c r="G2320" s="1" t="s">
        <v>1986</v>
      </c>
      <c r="H2320" s="1" t="s">
        <v>1991</v>
      </c>
      <c r="I2320" s="3">
        <v>33333</v>
      </c>
      <c r="J2320" s="3">
        <v>0</v>
      </c>
      <c r="K2320" s="1" t="s">
        <v>40</v>
      </c>
      <c r="L2320" s="1" t="s">
        <v>41</v>
      </c>
      <c r="M2320" s="1" t="s">
        <v>42</v>
      </c>
      <c r="N2320" s="1" t="s">
        <v>37</v>
      </c>
      <c r="O2320" s="1" t="s">
        <v>43</v>
      </c>
      <c r="P2320" s="1" t="s">
        <v>43</v>
      </c>
      <c r="Q2320" s="1" t="s">
        <v>43</v>
      </c>
      <c r="R2320" s="3">
        <v>0</v>
      </c>
      <c r="S2320" s="1" t="s">
        <v>44</v>
      </c>
      <c r="T2320" s="1" t="s">
        <v>45</v>
      </c>
      <c r="U2320" s="1" t="s">
        <v>1986</v>
      </c>
      <c r="V2320" s="1" t="s">
        <v>46</v>
      </c>
      <c r="W2320" s="1" t="s">
        <v>81</v>
      </c>
      <c r="X2320" s="1" t="s">
        <v>1988</v>
      </c>
      <c r="Y2320" s="1" t="s">
        <v>245</v>
      </c>
      <c r="Z2320" s="1" t="s">
        <v>1989</v>
      </c>
      <c r="AA2320" s="1" t="s">
        <v>51</v>
      </c>
      <c r="AB2320" s="1" t="s">
        <v>1988</v>
      </c>
      <c r="AC2320" s="1" t="s">
        <v>37</v>
      </c>
    </row>
    <row r="2321" spans="1:29" x14ac:dyDescent="0.25">
      <c r="A2321" s="1" t="s">
        <v>33</v>
      </c>
      <c r="B2321" s="1" t="s">
        <v>34</v>
      </c>
      <c r="C2321" s="2">
        <v>45901</v>
      </c>
      <c r="D2321" s="1" t="s">
        <v>238</v>
      </c>
      <c r="E2321" s="1" t="s">
        <v>239</v>
      </c>
      <c r="F2321" s="1" t="s">
        <v>37</v>
      </c>
      <c r="G2321" s="1" t="s">
        <v>1986</v>
      </c>
      <c r="H2321" s="1" t="s">
        <v>1991</v>
      </c>
      <c r="I2321" s="3">
        <v>0</v>
      </c>
      <c r="J2321" s="3">
        <v>33333</v>
      </c>
      <c r="K2321" s="1" t="s">
        <v>40</v>
      </c>
      <c r="L2321" s="1" t="s">
        <v>508</v>
      </c>
      <c r="M2321" s="1" t="s">
        <v>509</v>
      </c>
      <c r="N2321" s="1" t="s">
        <v>37</v>
      </c>
      <c r="O2321" s="1" t="s">
        <v>43</v>
      </c>
      <c r="P2321" s="1" t="s">
        <v>43</v>
      </c>
      <c r="Q2321" s="1" t="s">
        <v>43</v>
      </c>
      <c r="R2321" s="3">
        <v>0</v>
      </c>
      <c r="S2321" s="1" t="s">
        <v>44</v>
      </c>
      <c r="T2321" s="1" t="s">
        <v>45</v>
      </c>
      <c r="U2321" s="1" t="s">
        <v>1986</v>
      </c>
      <c r="V2321" s="1" t="s">
        <v>46</v>
      </c>
      <c r="W2321" s="1" t="s">
        <v>81</v>
      </c>
      <c r="X2321" s="1" t="s">
        <v>1988</v>
      </c>
      <c r="Y2321" s="1" t="s">
        <v>245</v>
      </c>
      <c r="Z2321" s="1" t="s">
        <v>1989</v>
      </c>
      <c r="AA2321" s="1" t="s">
        <v>51</v>
      </c>
      <c r="AB2321" s="1" t="s">
        <v>1988</v>
      </c>
      <c r="AC2321" s="1" t="s">
        <v>37</v>
      </c>
    </row>
    <row r="2322" spans="1:29" x14ac:dyDescent="0.25">
      <c r="A2322" s="1" t="s">
        <v>33</v>
      </c>
      <c r="B2322" s="1" t="s">
        <v>34</v>
      </c>
      <c r="C2322" s="2">
        <v>45901</v>
      </c>
      <c r="D2322" s="1" t="s">
        <v>238</v>
      </c>
      <c r="E2322" s="1" t="s">
        <v>239</v>
      </c>
      <c r="F2322" s="1" t="s">
        <v>37</v>
      </c>
      <c r="G2322" s="1" t="s">
        <v>1986</v>
      </c>
      <c r="H2322" s="1" t="s">
        <v>1991</v>
      </c>
      <c r="I2322" s="3">
        <v>400000</v>
      </c>
      <c r="J2322" s="3">
        <v>0</v>
      </c>
      <c r="K2322" s="1" t="s">
        <v>40</v>
      </c>
      <c r="L2322" s="1" t="s">
        <v>41</v>
      </c>
      <c r="M2322" s="1" t="s">
        <v>42</v>
      </c>
      <c r="N2322" s="1" t="s">
        <v>37</v>
      </c>
      <c r="O2322" s="1" t="s">
        <v>43</v>
      </c>
      <c r="P2322" s="1" t="s">
        <v>43</v>
      </c>
      <c r="Q2322" s="1" t="s">
        <v>43</v>
      </c>
      <c r="R2322" s="3">
        <v>0</v>
      </c>
      <c r="S2322" s="1" t="s">
        <v>44</v>
      </c>
      <c r="T2322" s="1" t="s">
        <v>45</v>
      </c>
      <c r="U2322" s="1" t="s">
        <v>1986</v>
      </c>
      <c r="V2322" s="1" t="s">
        <v>46</v>
      </c>
      <c r="W2322" s="1" t="s">
        <v>81</v>
      </c>
      <c r="X2322" s="1" t="s">
        <v>1988</v>
      </c>
      <c r="Y2322" s="1" t="s">
        <v>245</v>
      </c>
      <c r="Z2322" s="1" t="s">
        <v>1989</v>
      </c>
      <c r="AA2322" s="1" t="s">
        <v>51</v>
      </c>
      <c r="AB2322" s="1" t="s">
        <v>1988</v>
      </c>
      <c r="AC2322" s="1" t="s">
        <v>37</v>
      </c>
    </row>
    <row r="2323" spans="1:29" x14ac:dyDescent="0.25">
      <c r="A2323" s="1" t="s">
        <v>33</v>
      </c>
      <c r="B2323" s="1" t="s">
        <v>34</v>
      </c>
      <c r="C2323" s="2">
        <v>45901</v>
      </c>
      <c r="D2323" s="1" t="s">
        <v>238</v>
      </c>
      <c r="E2323" s="1" t="s">
        <v>239</v>
      </c>
      <c r="F2323" s="1" t="s">
        <v>37</v>
      </c>
      <c r="G2323" s="1" t="s">
        <v>1986</v>
      </c>
      <c r="H2323" s="1" t="s">
        <v>1991</v>
      </c>
      <c r="I2323" s="3">
        <v>0</v>
      </c>
      <c r="J2323" s="3">
        <v>400000</v>
      </c>
      <c r="K2323" s="1" t="s">
        <v>40</v>
      </c>
      <c r="L2323" s="1" t="s">
        <v>464</v>
      </c>
      <c r="M2323" s="1" t="s">
        <v>465</v>
      </c>
      <c r="N2323" s="1" t="s">
        <v>37</v>
      </c>
      <c r="O2323" s="1" t="s">
        <v>43</v>
      </c>
      <c r="P2323" s="1" t="s">
        <v>43</v>
      </c>
      <c r="Q2323" s="1" t="s">
        <v>43</v>
      </c>
      <c r="R2323" s="3">
        <v>0</v>
      </c>
      <c r="S2323" s="1" t="s">
        <v>44</v>
      </c>
      <c r="T2323" s="1" t="s">
        <v>45</v>
      </c>
      <c r="U2323" s="1" t="s">
        <v>1986</v>
      </c>
      <c r="V2323" s="1" t="s">
        <v>46</v>
      </c>
      <c r="W2323" s="1" t="s">
        <v>81</v>
      </c>
      <c r="X2323" s="1" t="s">
        <v>1988</v>
      </c>
      <c r="Y2323" s="1" t="s">
        <v>245</v>
      </c>
      <c r="Z2323" s="1" t="s">
        <v>1989</v>
      </c>
      <c r="AA2323" s="1" t="s">
        <v>51</v>
      </c>
      <c r="AB2323" s="1" t="s">
        <v>1988</v>
      </c>
      <c r="AC2323" s="1" t="s">
        <v>37</v>
      </c>
    </row>
    <row r="2324" spans="1:29" x14ac:dyDescent="0.25">
      <c r="A2324" s="1" t="s">
        <v>33</v>
      </c>
      <c r="B2324" s="1" t="s">
        <v>34</v>
      </c>
      <c r="C2324" s="2">
        <v>45901</v>
      </c>
      <c r="D2324" s="1" t="s">
        <v>238</v>
      </c>
      <c r="E2324" s="1" t="s">
        <v>239</v>
      </c>
      <c r="F2324" s="1" t="s">
        <v>37</v>
      </c>
      <c r="G2324" s="1" t="s">
        <v>1986</v>
      </c>
      <c r="H2324" s="1" t="s">
        <v>1991</v>
      </c>
      <c r="I2324" s="3">
        <v>33333</v>
      </c>
      <c r="J2324" s="3">
        <v>0</v>
      </c>
      <c r="K2324" s="1" t="s">
        <v>40</v>
      </c>
      <c r="L2324" s="1" t="s">
        <v>41</v>
      </c>
      <c r="M2324" s="1" t="s">
        <v>42</v>
      </c>
      <c r="N2324" s="1" t="s">
        <v>37</v>
      </c>
      <c r="O2324" s="1" t="s">
        <v>43</v>
      </c>
      <c r="P2324" s="1" t="s">
        <v>43</v>
      </c>
      <c r="Q2324" s="1" t="s">
        <v>43</v>
      </c>
      <c r="R2324" s="3">
        <v>0</v>
      </c>
      <c r="S2324" s="1" t="s">
        <v>44</v>
      </c>
      <c r="T2324" s="1" t="s">
        <v>45</v>
      </c>
      <c r="U2324" s="1" t="s">
        <v>1986</v>
      </c>
      <c r="V2324" s="1" t="s">
        <v>46</v>
      </c>
      <c r="W2324" s="1" t="s">
        <v>81</v>
      </c>
      <c r="X2324" s="1" t="s">
        <v>1988</v>
      </c>
      <c r="Y2324" s="1" t="s">
        <v>245</v>
      </c>
      <c r="Z2324" s="1" t="s">
        <v>1989</v>
      </c>
      <c r="AA2324" s="1" t="s">
        <v>51</v>
      </c>
      <c r="AB2324" s="1" t="s">
        <v>1988</v>
      </c>
      <c r="AC2324" s="1" t="s">
        <v>37</v>
      </c>
    </row>
    <row r="2325" spans="1:29" x14ac:dyDescent="0.25">
      <c r="A2325" s="1" t="s">
        <v>33</v>
      </c>
      <c r="B2325" s="1" t="s">
        <v>34</v>
      </c>
      <c r="C2325" s="2">
        <v>45901</v>
      </c>
      <c r="D2325" s="1" t="s">
        <v>238</v>
      </c>
      <c r="E2325" s="1" t="s">
        <v>239</v>
      </c>
      <c r="F2325" s="1" t="s">
        <v>37</v>
      </c>
      <c r="G2325" s="1" t="s">
        <v>1986</v>
      </c>
      <c r="H2325" s="1" t="s">
        <v>1991</v>
      </c>
      <c r="I2325" s="3">
        <v>0</v>
      </c>
      <c r="J2325" s="3">
        <v>33333</v>
      </c>
      <c r="K2325" s="1" t="s">
        <v>40</v>
      </c>
      <c r="L2325" s="1" t="s">
        <v>1080</v>
      </c>
      <c r="M2325" s="1" t="s">
        <v>736</v>
      </c>
      <c r="N2325" s="1" t="s">
        <v>37</v>
      </c>
      <c r="O2325" s="1" t="s">
        <v>43</v>
      </c>
      <c r="P2325" s="1" t="s">
        <v>43</v>
      </c>
      <c r="Q2325" s="1" t="s">
        <v>43</v>
      </c>
      <c r="R2325" s="3">
        <v>0</v>
      </c>
      <c r="S2325" s="1" t="s">
        <v>44</v>
      </c>
      <c r="T2325" s="1" t="s">
        <v>45</v>
      </c>
      <c r="U2325" s="1" t="s">
        <v>1986</v>
      </c>
      <c r="V2325" s="1" t="s">
        <v>46</v>
      </c>
      <c r="W2325" s="1" t="s">
        <v>81</v>
      </c>
      <c r="X2325" s="1" t="s">
        <v>1988</v>
      </c>
      <c r="Y2325" s="1" t="s">
        <v>245</v>
      </c>
      <c r="Z2325" s="1" t="s">
        <v>1989</v>
      </c>
      <c r="AA2325" s="1" t="s">
        <v>51</v>
      </c>
      <c r="AB2325" s="1" t="s">
        <v>1988</v>
      </c>
      <c r="AC2325" s="1" t="s">
        <v>37</v>
      </c>
    </row>
    <row r="2326" spans="1:29" x14ac:dyDescent="0.25">
      <c r="A2326" s="1" t="s">
        <v>33</v>
      </c>
      <c r="B2326" s="1" t="s">
        <v>34</v>
      </c>
      <c r="C2326" s="2">
        <v>45901</v>
      </c>
      <c r="D2326" s="1" t="s">
        <v>238</v>
      </c>
      <c r="E2326" s="1" t="s">
        <v>239</v>
      </c>
      <c r="F2326" s="1" t="s">
        <v>37</v>
      </c>
      <c r="G2326" s="1" t="s">
        <v>1986</v>
      </c>
      <c r="H2326" s="1" t="s">
        <v>1991</v>
      </c>
      <c r="I2326" s="3">
        <v>33333</v>
      </c>
      <c r="J2326" s="3">
        <v>0</v>
      </c>
      <c r="K2326" s="1" t="s">
        <v>40</v>
      </c>
      <c r="L2326" s="1" t="s">
        <v>41</v>
      </c>
      <c r="M2326" s="1" t="s">
        <v>42</v>
      </c>
      <c r="N2326" s="1" t="s">
        <v>37</v>
      </c>
      <c r="O2326" s="1" t="s">
        <v>43</v>
      </c>
      <c r="P2326" s="1" t="s">
        <v>43</v>
      </c>
      <c r="Q2326" s="1" t="s">
        <v>43</v>
      </c>
      <c r="R2326" s="3">
        <v>0</v>
      </c>
      <c r="S2326" s="1" t="s">
        <v>44</v>
      </c>
      <c r="T2326" s="1" t="s">
        <v>45</v>
      </c>
      <c r="U2326" s="1" t="s">
        <v>1986</v>
      </c>
      <c r="V2326" s="1" t="s">
        <v>46</v>
      </c>
      <c r="W2326" s="1" t="s">
        <v>81</v>
      </c>
      <c r="X2326" s="1" t="s">
        <v>1988</v>
      </c>
      <c r="Y2326" s="1" t="s">
        <v>245</v>
      </c>
      <c r="Z2326" s="1" t="s">
        <v>1989</v>
      </c>
      <c r="AA2326" s="1" t="s">
        <v>51</v>
      </c>
      <c r="AB2326" s="1" t="s">
        <v>1988</v>
      </c>
      <c r="AC2326" s="1" t="s">
        <v>37</v>
      </c>
    </row>
    <row r="2327" spans="1:29" x14ac:dyDescent="0.25">
      <c r="A2327" s="1" t="s">
        <v>33</v>
      </c>
      <c r="B2327" s="1" t="s">
        <v>34</v>
      </c>
      <c r="C2327" s="2">
        <v>45901</v>
      </c>
      <c r="D2327" s="1" t="s">
        <v>238</v>
      </c>
      <c r="E2327" s="1" t="s">
        <v>239</v>
      </c>
      <c r="F2327" s="1" t="s">
        <v>37</v>
      </c>
      <c r="G2327" s="1" t="s">
        <v>1986</v>
      </c>
      <c r="H2327" s="1" t="s">
        <v>1991</v>
      </c>
      <c r="I2327" s="3">
        <v>0</v>
      </c>
      <c r="J2327" s="3">
        <v>33333</v>
      </c>
      <c r="K2327" s="1" t="s">
        <v>40</v>
      </c>
      <c r="L2327" s="1" t="s">
        <v>1048</v>
      </c>
      <c r="M2327" s="1" t="s">
        <v>760</v>
      </c>
      <c r="N2327" s="1" t="s">
        <v>37</v>
      </c>
      <c r="O2327" s="1" t="s">
        <v>43</v>
      </c>
      <c r="P2327" s="1" t="s">
        <v>43</v>
      </c>
      <c r="Q2327" s="1" t="s">
        <v>43</v>
      </c>
      <c r="R2327" s="3">
        <v>0</v>
      </c>
      <c r="S2327" s="1" t="s">
        <v>44</v>
      </c>
      <c r="T2327" s="1" t="s">
        <v>45</v>
      </c>
      <c r="U2327" s="1" t="s">
        <v>1986</v>
      </c>
      <c r="V2327" s="1" t="s">
        <v>46</v>
      </c>
      <c r="W2327" s="1" t="s">
        <v>81</v>
      </c>
      <c r="X2327" s="1" t="s">
        <v>1988</v>
      </c>
      <c r="Y2327" s="1" t="s">
        <v>245</v>
      </c>
      <c r="Z2327" s="1" t="s">
        <v>1989</v>
      </c>
      <c r="AA2327" s="1" t="s">
        <v>51</v>
      </c>
      <c r="AB2327" s="1" t="s">
        <v>1988</v>
      </c>
      <c r="AC2327" s="1" t="s">
        <v>37</v>
      </c>
    </row>
    <row r="2328" spans="1:29" x14ac:dyDescent="0.25">
      <c r="A2328" s="1" t="s">
        <v>33</v>
      </c>
      <c r="B2328" s="1" t="s">
        <v>34</v>
      </c>
      <c r="C2328" s="2">
        <v>45911</v>
      </c>
      <c r="D2328" s="1" t="s">
        <v>35</v>
      </c>
      <c r="E2328" s="1" t="s">
        <v>36</v>
      </c>
      <c r="F2328" s="1" t="s">
        <v>37</v>
      </c>
      <c r="G2328" s="1" t="s">
        <v>2010</v>
      </c>
      <c r="H2328" s="1" t="s">
        <v>363</v>
      </c>
      <c r="I2328" s="3">
        <v>0</v>
      </c>
      <c r="J2328" s="3">
        <v>49031</v>
      </c>
      <c r="K2328" s="1" t="s">
        <v>40</v>
      </c>
      <c r="L2328" s="1" t="s">
        <v>1402</v>
      </c>
      <c r="M2328" s="1" t="s">
        <v>837</v>
      </c>
      <c r="N2328" s="1" t="s">
        <v>37</v>
      </c>
      <c r="O2328" s="1" t="s">
        <v>43</v>
      </c>
      <c r="P2328" s="1" t="s">
        <v>43</v>
      </c>
      <c r="Q2328" s="1" t="s">
        <v>43</v>
      </c>
      <c r="R2328" s="3">
        <v>0</v>
      </c>
      <c r="S2328" s="1" t="s">
        <v>44</v>
      </c>
      <c r="T2328" s="1" t="s">
        <v>45</v>
      </c>
      <c r="U2328" s="1" t="s">
        <v>2010</v>
      </c>
      <c r="V2328" s="1" t="s">
        <v>46</v>
      </c>
      <c r="W2328" s="1" t="s">
        <v>47</v>
      </c>
      <c r="X2328" s="1" t="s">
        <v>2011</v>
      </c>
      <c r="Y2328" s="1" t="s">
        <v>49</v>
      </c>
      <c r="Z2328" s="1" t="s">
        <v>50</v>
      </c>
      <c r="AA2328" s="1" t="s">
        <v>51</v>
      </c>
      <c r="AB2328" s="1" t="s">
        <v>2011</v>
      </c>
      <c r="AC2328" s="1" t="s">
        <v>37</v>
      </c>
    </row>
    <row r="2329" spans="1:29" x14ac:dyDescent="0.25">
      <c r="A2329" s="1" t="s">
        <v>33</v>
      </c>
      <c r="B2329" s="1" t="s">
        <v>34</v>
      </c>
      <c r="C2329" s="2">
        <v>45911</v>
      </c>
      <c r="D2329" s="1" t="s">
        <v>35</v>
      </c>
      <c r="E2329" s="1" t="s">
        <v>36</v>
      </c>
      <c r="F2329" s="1" t="s">
        <v>37</v>
      </c>
      <c r="G2329" s="1" t="s">
        <v>2010</v>
      </c>
      <c r="H2329" s="1" t="s">
        <v>363</v>
      </c>
      <c r="I2329" s="3">
        <v>0</v>
      </c>
      <c r="J2329" s="3">
        <v>444596</v>
      </c>
      <c r="K2329" s="1" t="s">
        <v>40</v>
      </c>
      <c r="L2329" s="1" t="s">
        <v>91</v>
      </c>
      <c r="M2329" s="1" t="s">
        <v>92</v>
      </c>
      <c r="N2329" s="1" t="s">
        <v>37</v>
      </c>
      <c r="O2329" s="1" t="s">
        <v>43</v>
      </c>
      <c r="P2329" s="1" t="s">
        <v>43</v>
      </c>
      <c r="Q2329" s="1" t="s">
        <v>43</v>
      </c>
      <c r="R2329" s="3">
        <v>0</v>
      </c>
      <c r="S2329" s="1" t="s">
        <v>44</v>
      </c>
      <c r="T2329" s="1" t="s">
        <v>45</v>
      </c>
      <c r="U2329" s="1" t="s">
        <v>2010</v>
      </c>
      <c r="V2329" s="1" t="s">
        <v>46</v>
      </c>
      <c r="W2329" s="1" t="s">
        <v>47</v>
      </c>
      <c r="X2329" s="1" t="s">
        <v>2011</v>
      </c>
      <c r="Y2329" s="1" t="s">
        <v>49</v>
      </c>
      <c r="Z2329" s="1" t="s">
        <v>50</v>
      </c>
      <c r="AA2329" s="1" t="s">
        <v>51</v>
      </c>
      <c r="AB2329" s="1" t="s">
        <v>2011</v>
      </c>
      <c r="AC2329" s="1" t="s">
        <v>37</v>
      </c>
    </row>
    <row r="2330" spans="1:29" x14ac:dyDescent="0.25">
      <c r="A2330" s="1" t="s">
        <v>33</v>
      </c>
      <c r="B2330" s="1" t="s">
        <v>34</v>
      </c>
      <c r="C2330" s="2">
        <v>45911</v>
      </c>
      <c r="D2330" s="1" t="s">
        <v>35</v>
      </c>
      <c r="E2330" s="1" t="s">
        <v>36</v>
      </c>
      <c r="F2330" s="1" t="s">
        <v>37</v>
      </c>
      <c r="G2330" s="1" t="s">
        <v>2010</v>
      </c>
      <c r="H2330" s="1" t="s">
        <v>363</v>
      </c>
      <c r="I2330" s="3">
        <v>0</v>
      </c>
      <c r="J2330" s="3">
        <v>47721</v>
      </c>
      <c r="K2330" s="1" t="s">
        <v>40</v>
      </c>
      <c r="L2330" s="1" t="s">
        <v>424</v>
      </c>
      <c r="M2330" s="1" t="s">
        <v>425</v>
      </c>
      <c r="N2330" s="1" t="s">
        <v>37</v>
      </c>
      <c r="O2330" s="1" t="s">
        <v>43</v>
      </c>
      <c r="P2330" s="1" t="s">
        <v>43</v>
      </c>
      <c r="Q2330" s="1" t="s">
        <v>43</v>
      </c>
      <c r="R2330" s="3">
        <v>0</v>
      </c>
      <c r="S2330" s="1" t="s">
        <v>44</v>
      </c>
      <c r="T2330" s="1" t="s">
        <v>45</v>
      </c>
      <c r="U2330" s="1" t="s">
        <v>2010</v>
      </c>
      <c r="V2330" s="1" t="s">
        <v>46</v>
      </c>
      <c r="W2330" s="1" t="s">
        <v>47</v>
      </c>
      <c r="X2330" s="1" t="s">
        <v>2011</v>
      </c>
      <c r="Y2330" s="1" t="s">
        <v>49</v>
      </c>
      <c r="Z2330" s="1" t="s">
        <v>50</v>
      </c>
      <c r="AA2330" s="1" t="s">
        <v>51</v>
      </c>
      <c r="AB2330" s="1" t="s">
        <v>2011</v>
      </c>
      <c r="AC2330" s="1" t="s">
        <v>37</v>
      </c>
    </row>
    <row r="2331" spans="1:29" x14ac:dyDescent="0.25">
      <c r="A2331" s="1" t="s">
        <v>33</v>
      </c>
      <c r="B2331" s="1" t="s">
        <v>34</v>
      </c>
      <c r="C2331" s="2">
        <v>45911</v>
      </c>
      <c r="D2331" s="1" t="s">
        <v>35</v>
      </c>
      <c r="E2331" s="1" t="s">
        <v>36</v>
      </c>
      <c r="F2331" s="1" t="s">
        <v>37</v>
      </c>
      <c r="G2331" s="1" t="s">
        <v>2010</v>
      </c>
      <c r="H2331" s="1" t="s">
        <v>363</v>
      </c>
      <c r="I2331" s="3">
        <v>0</v>
      </c>
      <c r="J2331" s="3">
        <v>998031</v>
      </c>
      <c r="K2331" s="1" t="s">
        <v>40</v>
      </c>
      <c r="L2331" s="1" t="s">
        <v>148</v>
      </c>
      <c r="M2331" s="1" t="s">
        <v>149</v>
      </c>
      <c r="N2331" s="1" t="s">
        <v>37</v>
      </c>
      <c r="O2331" s="1" t="s">
        <v>43</v>
      </c>
      <c r="P2331" s="1" t="s">
        <v>43</v>
      </c>
      <c r="Q2331" s="1" t="s">
        <v>43</v>
      </c>
      <c r="R2331" s="3">
        <v>0</v>
      </c>
      <c r="S2331" s="1" t="s">
        <v>44</v>
      </c>
      <c r="T2331" s="1" t="s">
        <v>45</v>
      </c>
      <c r="U2331" s="1" t="s">
        <v>2010</v>
      </c>
      <c r="V2331" s="1" t="s">
        <v>46</v>
      </c>
      <c r="W2331" s="1" t="s">
        <v>47</v>
      </c>
      <c r="X2331" s="1" t="s">
        <v>2011</v>
      </c>
      <c r="Y2331" s="1" t="s">
        <v>49</v>
      </c>
      <c r="Z2331" s="1" t="s">
        <v>50</v>
      </c>
      <c r="AA2331" s="1" t="s">
        <v>51</v>
      </c>
      <c r="AB2331" s="1" t="s">
        <v>2011</v>
      </c>
      <c r="AC2331" s="1" t="s">
        <v>37</v>
      </c>
    </row>
    <row r="2332" spans="1:29" x14ac:dyDescent="0.25">
      <c r="A2332" s="1" t="s">
        <v>33</v>
      </c>
      <c r="B2332" s="1" t="s">
        <v>34</v>
      </c>
      <c r="C2332" s="2">
        <v>45911</v>
      </c>
      <c r="D2332" s="1" t="s">
        <v>35</v>
      </c>
      <c r="E2332" s="1" t="s">
        <v>36</v>
      </c>
      <c r="F2332" s="1" t="s">
        <v>37</v>
      </c>
      <c r="G2332" s="1" t="s">
        <v>2010</v>
      </c>
      <c r="H2332" s="1" t="s">
        <v>363</v>
      </c>
      <c r="I2332" s="3">
        <v>0</v>
      </c>
      <c r="J2332" s="3">
        <v>1328600</v>
      </c>
      <c r="K2332" s="1" t="s">
        <v>40</v>
      </c>
      <c r="L2332" s="1" t="s">
        <v>119</v>
      </c>
      <c r="M2332" s="1" t="s">
        <v>120</v>
      </c>
      <c r="N2332" s="1" t="s">
        <v>37</v>
      </c>
      <c r="O2332" s="1" t="s">
        <v>43</v>
      </c>
      <c r="P2332" s="1" t="s">
        <v>43</v>
      </c>
      <c r="Q2332" s="1" t="s">
        <v>43</v>
      </c>
      <c r="R2332" s="3">
        <v>0</v>
      </c>
      <c r="S2332" s="1" t="s">
        <v>44</v>
      </c>
      <c r="T2332" s="1" t="s">
        <v>45</v>
      </c>
      <c r="U2332" s="1" t="s">
        <v>2010</v>
      </c>
      <c r="V2332" s="1" t="s">
        <v>46</v>
      </c>
      <c r="W2332" s="1" t="s">
        <v>47</v>
      </c>
      <c r="X2332" s="1" t="s">
        <v>2011</v>
      </c>
      <c r="Y2332" s="1" t="s">
        <v>49</v>
      </c>
      <c r="Z2332" s="1" t="s">
        <v>50</v>
      </c>
      <c r="AA2332" s="1" t="s">
        <v>51</v>
      </c>
      <c r="AB2332" s="1" t="s">
        <v>2011</v>
      </c>
      <c r="AC2332" s="1" t="s">
        <v>37</v>
      </c>
    </row>
    <row r="2333" spans="1:29" x14ac:dyDescent="0.25">
      <c r="A2333" s="1" t="s">
        <v>33</v>
      </c>
      <c r="B2333" s="1" t="s">
        <v>34</v>
      </c>
      <c r="C2333" s="2">
        <v>45911</v>
      </c>
      <c r="D2333" s="1" t="s">
        <v>35</v>
      </c>
      <c r="E2333" s="1" t="s">
        <v>36</v>
      </c>
      <c r="F2333" s="1" t="s">
        <v>37</v>
      </c>
      <c r="G2333" s="1" t="s">
        <v>2010</v>
      </c>
      <c r="H2333" s="1" t="s">
        <v>2012</v>
      </c>
      <c r="I2333" s="3">
        <v>0</v>
      </c>
      <c r="J2333" s="3">
        <v>360473</v>
      </c>
      <c r="K2333" s="1" t="s">
        <v>40</v>
      </c>
      <c r="L2333" s="1" t="s">
        <v>115</v>
      </c>
      <c r="M2333" s="1" t="s">
        <v>116</v>
      </c>
      <c r="N2333" s="1" t="s">
        <v>37</v>
      </c>
      <c r="O2333" s="1" t="s">
        <v>43</v>
      </c>
      <c r="P2333" s="1" t="s">
        <v>43</v>
      </c>
      <c r="Q2333" s="1" t="s">
        <v>43</v>
      </c>
      <c r="R2333" s="3">
        <v>0</v>
      </c>
      <c r="S2333" s="1" t="s">
        <v>44</v>
      </c>
      <c r="T2333" s="1" t="s">
        <v>45</v>
      </c>
      <c r="U2333" s="1" t="s">
        <v>2010</v>
      </c>
      <c r="V2333" s="1" t="s">
        <v>46</v>
      </c>
      <c r="W2333" s="1" t="s">
        <v>47</v>
      </c>
      <c r="X2333" s="1" t="s">
        <v>2011</v>
      </c>
      <c r="Y2333" s="1" t="s">
        <v>49</v>
      </c>
      <c r="Z2333" s="1" t="s">
        <v>50</v>
      </c>
      <c r="AA2333" s="1" t="s">
        <v>51</v>
      </c>
      <c r="AB2333" s="1" t="s">
        <v>2011</v>
      </c>
      <c r="AC2333" s="1" t="s">
        <v>37</v>
      </c>
    </row>
    <row r="2334" spans="1:29" x14ac:dyDescent="0.25">
      <c r="A2334" s="1" t="s">
        <v>33</v>
      </c>
      <c r="B2334" s="1" t="s">
        <v>34</v>
      </c>
      <c r="C2334" s="2">
        <v>45922</v>
      </c>
      <c r="D2334" s="1" t="s">
        <v>35</v>
      </c>
      <c r="E2334" s="1" t="s">
        <v>36</v>
      </c>
      <c r="F2334" s="1" t="s">
        <v>37</v>
      </c>
      <c r="G2334" s="1" t="s">
        <v>2013</v>
      </c>
      <c r="H2334" s="1" t="s">
        <v>363</v>
      </c>
      <c r="I2334" s="3">
        <v>0</v>
      </c>
      <c r="J2334" s="3">
        <v>1930174</v>
      </c>
      <c r="K2334" s="1" t="s">
        <v>40</v>
      </c>
      <c r="L2334" s="1" t="s">
        <v>87</v>
      </c>
      <c r="M2334" s="1" t="s">
        <v>88</v>
      </c>
      <c r="N2334" s="1" t="s">
        <v>37</v>
      </c>
      <c r="O2334" s="1" t="s">
        <v>43</v>
      </c>
      <c r="P2334" s="1" t="s">
        <v>43</v>
      </c>
      <c r="Q2334" s="1" t="s">
        <v>43</v>
      </c>
      <c r="R2334" s="3">
        <v>0</v>
      </c>
      <c r="S2334" s="1" t="s">
        <v>44</v>
      </c>
      <c r="T2334" s="1" t="s">
        <v>45</v>
      </c>
      <c r="U2334" s="1" t="s">
        <v>2013</v>
      </c>
      <c r="V2334" s="1" t="s">
        <v>46</v>
      </c>
      <c r="W2334" s="1" t="s">
        <v>47</v>
      </c>
      <c r="X2334" s="1" t="s">
        <v>2014</v>
      </c>
      <c r="Y2334" s="1" t="s">
        <v>49</v>
      </c>
      <c r="Z2334" s="1" t="s">
        <v>50</v>
      </c>
      <c r="AA2334" s="1" t="s">
        <v>51</v>
      </c>
      <c r="AB2334" s="1" t="s">
        <v>2014</v>
      </c>
      <c r="AC2334" s="1" t="s">
        <v>37</v>
      </c>
    </row>
    <row r="2335" spans="1:29" x14ac:dyDescent="0.25">
      <c r="A2335" s="1" t="s">
        <v>33</v>
      </c>
      <c r="B2335" s="1" t="s">
        <v>34</v>
      </c>
      <c r="C2335" s="2">
        <v>45922</v>
      </c>
      <c r="D2335" s="1" t="s">
        <v>35</v>
      </c>
      <c r="E2335" s="1" t="s">
        <v>36</v>
      </c>
      <c r="F2335" s="1" t="s">
        <v>37</v>
      </c>
      <c r="G2335" s="1" t="s">
        <v>2013</v>
      </c>
      <c r="H2335" s="1" t="s">
        <v>363</v>
      </c>
      <c r="I2335" s="3">
        <v>0</v>
      </c>
      <c r="J2335" s="3">
        <v>49592</v>
      </c>
      <c r="K2335" s="1" t="s">
        <v>40</v>
      </c>
      <c r="L2335" s="1" t="s">
        <v>763</v>
      </c>
      <c r="M2335" s="1" t="s">
        <v>764</v>
      </c>
      <c r="N2335" s="1" t="s">
        <v>37</v>
      </c>
      <c r="O2335" s="1" t="s">
        <v>43</v>
      </c>
      <c r="P2335" s="1" t="s">
        <v>43</v>
      </c>
      <c r="Q2335" s="1" t="s">
        <v>43</v>
      </c>
      <c r="R2335" s="3">
        <v>0</v>
      </c>
      <c r="S2335" s="1" t="s">
        <v>44</v>
      </c>
      <c r="T2335" s="1" t="s">
        <v>45</v>
      </c>
      <c r="U2335" s="1" t="s">
        <v>2013</v>
      </c>
      <c r="V2335" s="1" t="s">
        <v>46</v>
      </c>
      <c r="W2335" s="1" t="s">
        <v>47</v>
      </c>
      <c r="X2335" s="1" t="s">
        <v>2014</v>
      </c>
      <c r="Y2335" s="1" t="s">
        <v>49</v>
      </c>
      <c r="Z2335" s="1" t="s">
        <v>50</v>
      </c>
      <c r="AA2335" s="1" t="s">
        <v>51</v>
      </c>
      <c r="AB2335" s="1" t="s">
        <v>2014</v>
      </c>
      <c r="AC2335" s="1" t="s">
        <v>37</v>
      </c>
    </row>
    <row r="2336" spans="1:29" x14ac:dyDescent="0.25">
      <c r="A2336" s="1" t="s">
        <v>33</v>
      </c>
      <c r="B2336" s="1" t="s">
        <v>34</v>
      </c>
      <c r="C2336" s="2">
        <v>45922</v>
      </c>
      <c r="D2336" s="1" t="s">
        <v>35</v>
      </c>
      <c r="E2336" s="1" t="s">
        <v>36</v>
      </c>
      <c r="F2336" s="1" t="s">
        <v>37</v>
      </c>
      <c r="G2336" s="1" t="s">
        <v>2013</v>
      </c>
      <c r="H2336" s="1" t="s">
        <v>363</v>
      </c>
      <c r="I2336" s="3">
        <v>0</v>
      </c>
      <c r="J2336" s="3">
        <v>185435</v>
      </c>
      <c r="K2336" s="1" t="s">
        <v>40</v>
      </c>
      <c r="L2336" s="1" t="s">
        <v>754</v>
      </c>
      <c r="M2336" s="1" t="s">
        <v>755</v>
      </c>
      <c r="N2336" s="1" t="s">
        <v>37</v>
      </c>
      <c r="O2336" s="1" t="s">
        <v>43</v>
      </c>
      <c r="P2336" s="1" t="s">
        <v>43</v>
      </c>
      <c r="Q2336" s="1" t="s">
        <v>43</v>
      </c>
      <c r="R2336" s="3">
        <v>0</v>
      </c>
      <c r="S2336" s="1" t="s">
        <v>44</v>
      </c>
      <c r="T2336" s="1" t="s">
        <v>45</v>
      </c>
      <c r="U2336" s="1" t="s">
        <v>2013</v>
      </c>
      <c r="V2336" s="1" t="s">
        <v>46</v>
      </c>
      <c r="W2336" s="1" t="s">
        <v>47</v>
      </c>
      <c r="X2336" s="1" t="s">
        <v>2014</v>
      </c>
      <c r="Y2336" s="1" t="s">
        <v>49</v>
      </c>
      <c r="Z2336" s="1" t="s">
        <v>50</v>
      </c>
      <c r="AA2336" s="1" t="s">
        <v>51</v>
      </c>
      <c r="AB2336" s="1" t="s">
        <v>2014</v>
      </c>
      <c r="AC2336" s="1" t="s">
        <v>37</v>
      </c>
    </row>
    <row r="2337" spans="1:29" x14ac:dyDescent="0.25">
      <c r="A2337" s="1" t="s">
        <v>33</v>
      </c>
      <c r="B2337" s="1" t="s">
        <v>34</v>
      </c>
      <c r="C2337" s="2">
        <v>45922</v>
      </c>
      <c r="D2337" s="1" t="s">
        <v>35</v>
      </c>
      <c r="E2337" s="1" t="s">
        <v>36</v>
      </c>
      <c r="F2337" s="1" t="s">
        <v>37</v>
      </c>
      <c r="G2337" s="1" t="s">
        <v>2013</v>
      </c>
      <c r="H2337" s="1" t="s">
        <v>363</v>
      </c>
      <c r="I2337" s="3">
        <v>0</v>
      </c>
      <c r="J2337" s="3">
        <v>266668</v>
      </c>
      <c r="K2337" s="1" t="s">
        <v>40</v>
      </c>
      <c r="L2337" s="1" t="s">
        <v>786</v>
      </c>
      <c r="M2337" s="1" t="s">
        <v>787</v>
      </c>
      <c r="N2337" s="1" t="s">
        <v>37</v>
      </c>
      <c r="O2337" s="1" t="s">
        <v>43</v>
      </c>
      <c r="P2337" s="1" t="s">
        <v>43</v>
      </c>
      <c r="Q2337" s="1" t="s">
        <v>43</v>
      </c>
      <c r="R2337" s="3">
        <v>0</v>
      </c>
      <c r="S2337" s="1" t="s">
        <v>44</v>
      </c>
      <c r="T2337" s="1" t="s">
        <v>45</v>
      </c>
      <c r="U2337" s="1" t="s">
        <v>2013</v>
      </c>
      <c r="V2337" s="1" t="s">
        <v>46</v>
      </c>
      <c r="W2337" s="1" t="s">
        <v>47</v>
      </c>
      <c r="X2337" s="1" t="s">
        <v>2014</v>
      </c>
      <c r="Y2337" s="1" t="s">
        <v>49</v>
      </c>
      <c r="Z2337" s="1" t="s">
        <v>50</v>
      </c>
      <c r="AA2337" s="1" t="s">
        <v>51</v>
      </c>
      <c r="AB2337" s="1" t="s">
        <v>2014</v>
      </c>
      <c r="AC2337" s="1" t="s">
        <v>37</v>
      </c>
    </row>
    <row r="2338" spans="1:29" x14ac:dyDescent="0.25">
      <c r="A2338" s="1" t="s">
        <v>33</v>
      </c>
      <c r="B2338" s="1" t="s">
        <v>34</v>
      </c>
      <c r="C2338" s="2">
        <v>45922</v>
      </c>
      <c r="D2338" s="1" t="s">
        <v>35</v>
      </c>
      <c r="E2338" s="1" t="s">
        <v>36</v>
      </c>
      <c r="F2338" s="1" t="s">
        <v>37</v>
      </c>
      <c r="G2338" s="1" t="s">
        <v>2013</v>
      </c>
      <c r="H2338" s="1" t="s">
        <v>2015</v>
      </c>
      <c r="I2338" s="3">
        <v>0</v>
      </c>
      <c r="J2338" s="3">
        <v>1887619</v>
      </c>
      <c r="K2338" s="1" t="s">
        <v>40</v>
      </c>
      <c r="L2338" s="1" t="s">
        <v>452</v>
      </c>
      <c r="M2338" s="1" t="s">
        <v>453</v>
      </c>
      <c r="N2338" s="1" t="s">
        <v>37</v>
      </c>
      <c r="O2338" s="1" t="s">
        <v>43</v>
      </c>
      <c r="P2338" s="1" t="s">
        <v>43</v>
      </c>
      <c r="Q2338" s="1" t="s">
        <v>43</v>
      </c>
      <c r="R2338" s="3">
        <v>0</v>
      </c>
      <c r="S2338" s="1" t="s">
        <v>44</v>
      </c>
      <c r="T2338" s="1" t="s">
        <v>45</v>
      </c>
      <c r="U2338" s="1" t="s">
        <v>2013</v>
      </c>
      <c r="V2338" s="1" t="s">
        <v>46</v>
      </c>
      <c r="W2338" s="1" t="s">
        <v>47</v>
      </c>
      <c r="X2338" s="1" t="s">
        <v>2014</v>
      </c>
      <c r="Y2338" s="1" t="s">
        <v>49</v>
      </c>
      <c r="Z2338" s="1" t="s">
        <v>50</v>
      </c>
      <c r="AA2338" s="1" t="s">
        <v>51</v>
      </c>
      <c r="AB2338" s="1" t="s">
        <v>2014</v>
      </c>
      <c r="AC2338" s="1" t="s">
        <v>37</v>
      </c>
    </row>
    <row r="2339" spans="1:29" x14ac:dyDescent="0.25">
      <c r="A2339" s="1" t="s">
        <v>33</v>
      </c>
      <c r="B2339" s="1" t="s">
        <v>34</v>
      </c>
      <c r="C2339" s="2">
        <v>45923</v>
      </c>
      <c r="D2339" s="1" t="s">
        <v>35</v>
      </c>
      <c r="E2339" s="1" t="s">
        <v>36</v>
      </c>
      <c r="F2339" s="1" t="s">
        <v>37</v>
      </c>
      <c r="G2339" s="1" t="s">
        <v>2016</v>
      </c>
      <c r="H2339" s="1" t="s">
        <v>2017</v>
      </c>
      <c r="I2339" s="3">
        <v>0</v>
      </c>
      <c r="J2339" s="3">
        <v>257011</v>
      </c>
      <c r="K2339" s="1" t="s">
        <v>40</v>
      </c>
      <c r="L2339" s="1" t="s">
        <v>535</v>
      </c>
      <c r="M2339" s="1" t="s">
        <v>536</v>
      </c>
      <c r="N2339" s="1" t="s">
        <v>37</v>
      </c>
      <c r="O2339" s="1" t="s">
        <v>43</v>
      </c>
      <c r="P2339" s="1" t="s">
        <v>43</v>
      </c>
      <c r="Q2339" s="1" t="s">
        <v>43</v>
      </c>
      <c r="R2339" s="3">
        <v>0</v>
      </c>
      <c r="S2339" s="1" t="s">
        <v>44</v>
      </c>
      <c r="T2339" s="1" t="s">
        <v>45</v>
      </c>
      <c r="U2339" s="1" t="s">
        <v>2016</v>
      </c>
      <c r="V2339" s="1" t="s">
        <v>46</v>
      </c>
      <c r="W2339" s="1" t="s">
        <v>47</v>
      </c>
      <c r="X2339" s="1" t="s">
        <v>2018</v>
      </c>
      <c r="Y2339" s="1" t="s">
        <v>49</v>
      </c>
      <c r="Z2339" s="1" t="s">
        <v>50</v>
      </c>
      <c r="AA2339" s="1" t="s">
        <v>51</v>
      </c>
      <c r="AB2339" s="1" t="s">
        <v>2018</v>
      </c>
      <c r="AC2339" s="1" t="s">
        <v>37</v>
      </c>
    </row>
    <row r="2340" spans="1:29" x14ac:dyDescent="0.25">
      <c r="A2340" s="1" t="s">
        <v>33</v>
      </c>
      <c r="B2340" s="1" t="s">
        <v>34</v>
      </c>
      <c r="C2340" s="2">
        <v>45925</v>
      </c>
      <c r="D2340" s="1" t="s">
        <v>35</v>
      </c>
      <c r="E2340" s="1" t="s">
        <v>36</v>
      </c>
      <c r="F2340" s="1" t="s">
        <v>37</v>
      </c>
      <c r="G2340" s="1" t="s">
        <v>2019</v>
      </c>
      <c r="H2340" s="1" t="s">
        <v>363</v>
      </c>
      <c r="I2340" s="3">
        <v>0</v>
      </c>
      <c r="J2340" s="3">
        <v>198109</v>
      </c>
      <c r="K2340" s="1" t="s">
        <v>40</v>
      </c>
      <c r="L2340" s="1" t="s">
        <v>291</v>
      </c>
      <c r="M2340" s="1" t="s">
        <v>292</v>
      </c>
      <c r="N2340" s="1" t="s">
        <v>37</v>
      </c>
      <c r="O2340" s="1" t="s">
        <v>43</v>
      </c>
      <c r="P2340" s="1" t="s">
        <v>43</v>
      </c>
      <c r="Q2340" s="1" t="s">
        <v>43</v>
      </c>
      <c r="R2340" s="3">
        <v>0</v>
      </c>
      <c r="S2340" s="1" t="s">
        <v>44</v>
      </c>
      <c r="T2340" s="1" t="s">
        <v>45</v>
      </c>
      <c r="U2340" s="1" t="s">
        <v>2019</v>
      </c>
      <c r="V2340" s="1" t="s">
        <v>46</v>
      </c>
      <c r="W2340" s="1" t="s">
        <v>47</v>
      </c>
      <c r="X2340" s="1" t="s">
        <v>2020</v>
      </c>
      <c r="Y2340" s="1" t="s">
        <v>49</v>
      </c>
      <c r="Z2340" s="1" t="s">
        <v>50</v>
      </c>
      <c r="AA2340" s="1" t="s">
        <v>51</v>
      </c>
      <c r="AB2340" s="1" t="s">
        <v>2020</v>
      </c>
      <c r="AC2340" s="1" t="s">
        <v>37</v>
      </c>
    </row>
    <row r="2341" spans="1:29" x14ac:dyDescent="0.25">
      <c r="A2341" s="1" t="s">
        <v>33</v>
      </c>
      <c r="B2341" s="1" t="s">
        <v>34</v>
      </c>
      <c r="C2341" s="2">
        <v>45925</v>
      </c>
      <c r="D2341" s="1" t="s">
        <v>35</v>
      </c>
      <c r="E2341" s="1" t="s">
        <v>36</v>
      </c>
      <c r="F2341" s="1" t="s">
        <v>37</v>
      </c>
      <c r="G2341" s="1" t="s">
        <v>2019</v>
      </c>
      <c r="H2341" s="1" t="s">
        <v>2021</v>
      </c>
      <c r="I2341" s="3">
        <v>0</v>
      </c>
      <c r="J2341" s="3">
        <v>54956</v>
      </c>
      <c r="K2341" s="1" t="s">
        <v>40</v>
      </c>
      <c r="L2341" s="1" t="s">
        <v>2022</v>
      </c>
      <c r="M2341" s="1" t="s">
        <v>2023</v>
      </c>
      <c r="N2341" s="1" t="s">
        <v>37</v>
      </c>
      <c r="O2341" s="1" t="s">
        <v>43</v>
      </c>
      <c r="P2341" s="1" t="s">
        <v>43</v>
      </c>
      <c r="Q2341" s="1" t="s">
        <v>43</v>
      </c>
      <c r="R2341" s="3">
        <v>0</v>
      </c>
      <c r="S2341" s="1" t="s">
        <v>44</v>
      </c>
      <c r="T2341" s="1" t="s">
        <v>45</v>
      </c>
      <c r="U2341" s="1" t="s">
        <v>2019</v>
      </c>
      <c r="V2341" s="1" t="s">
        <v>46</v>
      </c>
      <c r="W2341" s="1" t="s">
        <v>47</v>
      </c>
      <c r="X2341" s="1" t="s">
        <v>2020</v>
      </c>
      <c r="Y2341" s="1" t="s">
        <v>49</v>
      </c>
      <c r="Z2341" s="1" t="s">
        <v>50</v>
      </c>
      <c r="AA2341" s="1" t="s">
        <v>51</v>
      </c>
      <c r="AB2341" s="1" t="s">
        <v>2020</v>
      </c>
      <c r="AC2341" s="1" t="s">
        <v>37</v>
      </c>
    </row>
    <row r="2342" spans="1:29" hidden="1" x14ac:dyDescent="0.25">
      <c r="A2342" s="1" t="s">
        <v>33</v>
      </c>
      <c r="B2342" s="1" t="s">
        <v>34</v>
      </c>
      <c r="C2342" s="2">
        <v>45930</v>
      </c>
      <c r="D2342" s="1" t="s">
        <v>73</v>
      </c>
      <c r="E2342" s="1" t="s">
        <v>74</v>
      </c>
      <c r="F2342" s="1" t="s">
        <v>37</v>
      </c>
      <c r="G2342" s="1" t="s">
        <v>1039</v>
      </c>
      <c r="H2342" s="1" t="s">
        <v>76</v>
      </c>
      <c r="I2342" s="3">
        <v>47450</v>
      </c>
      <c r="J2342" s="3">
        <v>0</v>
      </c>
      <c r="K2342" s="1" t="s">
        <v>40</v>
      </c>
      <c r="L2342" s="1" t="s">
        <v>127</v>
      </c>
      <c r="M2342" s="1" t="s">
        <v>128</v>
      </c>
      <c r="N2342" s="1" t="s">
        <v>1459</v>
      </c>
      <c r="O2342" s="1" t="s">
        <v>1460</v>
      </c>
      <c r="P2342" s="1" t="s">
        <v>43</v>
      </c>
      <c r="Q2342" s="1" t="s">
        <v>43</v>
      </c>
      <c r="R2342" s="3">
        <v>0</v>
      </c>
      <c r="S2342" s="1" t="s">
        <v>44</v>
      </c>
      <c r="T2342" s="1" t="s">
        <v>45</v>
      </c>
      <c r="U2342" s="1" t="s">
        <v>1039</v>
      </c>
      <c r="V2342" s="1" t="s">
        <v>46</v>
      </c>
      <c r="W2342" s="1" t="s">
        <v>81</v>
      </c>
      <c r="X2342" s="1" t="s">
        <v>2024</v>
      </c>
      <c r="Y2342" s="1" t="s">
        <v>83</v>
      </c>
      <c r="Z2342" s="1" t="s">
        <v>1989</v>
      </c>
      <c r="AA2342" s="1" t="s">
        <v>51</v>
      </c>
      <c r="AB2342" s="1" t="s">
        <v>2024</v>
      </c>
      <c r="AC2342" s="1" t="s">
        <v>37</v>
      </c>
    </row>
    <row r="2343" spans="1:29" hidden="1" x14ac:dyDescent="0.25">
      <c r="A2343" s="1" t="s">
        <v>33</v>
      </c>
      <c r="B2343" s="1" t="s">
        <v>34</v>
      </c>
      <c r="C2343" s="2">
        <v>45930</v>
      </c>
      <c r="D2343" s="1" t="s">
        <v>73</v>
      </c>
      <c r="E2343" s="1" t="s">
        <v>74</v>
      </c>
      <c r="F2343" s="1" t="s">
        <v>37</v>
      </c>
      <c r="G2343" s="1" t="s">
        <v>1039</v>
      </c>
      <c r="H2343" s="1" t="s">
        <v>76</v>
      </c>
      <c r="I2343" s="3">
        <v>47450</v>
      </c>
      <c r="J2343" s="3">
        <v>0</v>
      </c>
      <c r="K2343" s="1" t="s">
        <v>40</v>
      </c>
      <c r="L2343" s="1" t="s">
        <v>408</v>
      </c>
      <c r="M2343" s="1" t="s">
        <v>409</v>
      </c>
      <c r="N2343" s="1" t="s">
        <v>1459</v>
      </c>
      <c r="O2343" s="1" t="s">
        <v>1460</v>
      </c>
      <c r="P2343" s="1" t="s">
        <v>43</v>
      </c>
      <c r="Q2343" s="1" t="s">
        <v>43</v>
      </c>
      <c r="R2343" s="3">
        <v>0</v>
      </c>
      <c r="S2343" s="1" t="s">
        <v>44</v>
      </c>
      <c r="T2343" s="1" t="s">
        <v>45</v>
      </c>
      <c r="U2343" s="1" t="s">
        <v>1039</v>
      </c>
      <c r="V2343" s="1" t="s">
        <v>46</v>
      </c>
      <c r="W2343" s="1" t="s">
        <v>81</v>
      </c>
      <c r="X2343" s="1" t="s">
        <v>2024</v>
      </c>
      <c r="Y2343" s="1" t="s">
        <v>83</v>
      </c>
      <c r="Z2343" s="1" t="s">
        <v>1989</v>
      </c>
      <c r="AA2343" s="1" t="s">
        <v>51</v>
      </c>
      <c r="AB2343" s="1" t="s">
        <v>2024</v>
      </c>
      <c r="AC2343" s="1" t="s">
        <v>37</v>
      </c>
    </row>
    <row r="2344" spans="1:29" hidden="1" x14ac:dyDescent="0.25">
      <c r="A2344" s="1" t="s">
        <v>33</v>
      </c>
      <c r="B2344" s="1" t="s">
        <v>34</v>
      </c>
      <c r="C2344" s="2">
        <v>45930</v>
      </c>
      <c r="D2344" s="1" t="s">
        <v>73</v>
      </c>
      <c r="E2344" s="1" t="s">
        <v>74</v>
      </c>
      <c r="F2344" s="1" t="s">
        <v>37</v>
      </c>
      <c r="G2344" s="1" t="s">
        <v>1039</v>
      </c>
      <c r="H2344" s="1" t="s">
        <v>76</v>
      </c>
      <c r="I2344" s="3">
        <v>152264</v>
      </c>
      <c r="J2344" s="3">
        <v>0</v>
      </c>
      <c r="K2344" s="1" t="s">
        <v>40</v>
      </c>
      <c r="L2344" s="1" t="s">
        <v>2025</v>
      </c>
      <c r="M2344" s="1" t="s">
        <v>2026</v>
      </c>
      <c r="N2344" s="1" t="s">
        <v>1459</v>
      </c>
      <c r="O2344" s="1" t="s">
        <v>1460</v>
      </c>
      <c r="P2344" s="1" t="s">
        <v>43</v>
      </c>
      <c r="Q2344" s="1" t="s">
        <v>43</v>
      </c>
      <c r="R2344" s="3">
        <v>0</v>
      </c>
      <c r="S2344" s="1" t="s">
        <v>44</v>
      </c>
      <c r="T2344" s="1" t="s">
        <v>45</v>
      </c>
      <c r="U2344" s="1" t="s">
        <v>1039</v>
      </c>
      <c r="V2344" s="1" t="s">
        <v>46</v>
      </c>
      <c r="W2344" s="1" t="s">
        <v>81</v>
      </c>
      <c r="X2344" s="1" t="s">
        <v>2024</v>
      </c>
      <c r="Y2344" s="1" t="s">
        <v>83</v>
      </c>
      <c r="Z2344" s="1" t="s">
        <v>1989</v>
      </c>
      <c r="AA2344" s="1" t="s">
        <v>51</v>
      </c>
      <c r="AB2344" s="1" t="s">
        <v>2024</v>
      </c>
      <c r="AC2344" s="1" t="s">
        <v>37</v>
      </c>
    </row>
    <row r="2345" spans="1:29" hidden="1" x14ac:dyDescent="0.25">
      <c r="A2345" s="1" t="s">
        <v>33</v>
      </c>
      <c r="B2345" s="1" t="s">
        <v>34</v>
      </c>
      <c r="C2345" s="2">
        <v>45930</v>
      </c>
      <c r="D2345" s="1" t="s">
        <v>73</v>
      </c>
      <c r="E2345" s="1" t="s">
        <v>74</v>
      </c>
      <c r="F2345" s="1" t="s">
        <v>37</v>
      </c>
      <c r="G2345" s="1" t="s">
        <v>1039</v>
      </c>
      <c r="H2345" s="1" t="s">
        <v>76</v>
      </c>
      <c r="I2345" s="3">
        <v>54934</v>
      </c>
      <c r="J2345" s="3">
        <v>0</v>
      </c>
      <c r="K2345" s="1" t="s">
        <v>40</v>
      </c>
      <c r="L2345" s="1" t="s">
        <v>2022</v>
      </c>
      <c r="M2345" s="1" t="s">
        <v>2023</v>
      </c>
      <c r="N2345" s="1" t="s">
        <v>1459</v>
      </c>
      <c r="O2345" s="1" t="s">
        <v>1460</v>
      </c>
      <c r="P2345" s="1" t="s">
        <v>43</v>
      </c>
      <c r="Q2345" s="1" t="s">
        <v>43</v>
      </c>
      <c r="R2345" s="3">
        <v>0</v>
      </c>
      <c r="S2345" s="1" t="s">
        <v>44</v>
      </c>
      <c r="T2345" s="1" t="s">
        <v>45</v>
      </c>
      <c r="U2345" s="1" t="s">
        <v>1039</v>
      </c>
      <c r="V2345" s="1" t="s">
        <v>46</v>
      </c>
      <c r="W2345" s="1" t="s">
        <v>81</v>
      </c>
      <c r="X2345" s="1" t="s">
        <v>2024</v>
      </c>
      <c r="Y2345" s="1" t="s">
        <v>83</v>
      </c>
      <c r="Z2345" s="1" t="s">
        <v>1989</v>
      </c>
      <c r="AA2345" s="1" t="s">
        <v>51</v>
      </c>
      <c r="AB2345" s="1" t="s">
        <v>2024</v>
      </c>
      <c r="AC2345" s="1" t="s">
        <v>37</v>
      </c>
    </row>
    <row r="2346" spans="1:29" hidden="1" x14ac:dyDescent="0.25">
      <c r="A2346" s="1" t="s">
        <v>33</v>
      </c>
      <c r="B2346" s="1" t="s">
        <v>34</v>
      </c>
      <c r="C2346" s="2">
        <v>45930</v>
      </c>
      <c r="D2346" s="1" t="s">
        <v>73</v>
      </c>
      <c r="E2346" s="1" t="s">
        <v>74</v>
      </c>
      <c r="F2346" s="1" t="s">
        <v>37</v>
      </c>
      <c r="G2346" s="1" t="s">
        <v>1039</v>
      </c>
      <c r="H2346" s="1" t="s">
        <v>76</v>
      </c>
      <c r="I2346" s="3">
        <v>691657</v>
      </c>
      <c r="J2346" s="3">
        <v>0</v>
      </c>
      <c r="K2346" s="1" t="s">
        <v>40</v>
      </c>
      <c r="L2346" s="1" t="s">
        <v>2027</v>
      </c>
      <c r="M2346" s="1" t="s">
        <v>2028</v>
      </c>
      <c r="N2346" s="1" t="s">
        <v>1459</v>
      </c>
      <c r="O2346" s="1" t="s">
        <v>1460</v>
      </c>
      <c r="P2346" s="1" t="s">
        <v>43</v>
      </c>
      <c r="Q2346" s="1" t="s">
        <v>43</v>
      </c>
      <c r="R2346" s="3">
        <v>0</v>
      </c>
      <c r="S2346" s="1" t="s">
        <v>44</v>
      </c>
      <c r="T2346" s="1" t="s">
        <v>45</v>
      </c>
      <c r="U2346" s="1" t="s">
        <v>1039</v>
      </c>
      <c r="V2346" s="1" t="s">
        <v>46</v>
      </c>
      <c r="W2346" s="1" t="s">
        <v>81</v>
      </c>
      <c r="X2346" s="1" t="s">
        <v>2024</v>
      </c>
      <c r="Y2346" s="1" t="s">
        <v>83</v>
      </c>
      <c r="Z2346" s="1" t="s">
        <v>1989</v>
      </c>
      <c r="AA2346" s="1" t="s">
        <v>51</v>
      </c>
      <c r="AB2346" s="1" t="s">
        <v>2024</v>
      </c>
      <c r="AC2346" s="1" t="s">
        <v>37</v>
      </c>
    </row>
    <row r="2347" spans="1:29" hidden="1" x14ac:dyDescent="0.25">
      <c r="A2347" s="1" t="s">
        <v>33</v>
      </c>
      <c r="B2347" s="1" t="s">
        <v>34</v>
      </c>
      <c r="C2347" s="2">
        <v>45930</v>
      </c>
      <c r="D2347" s="1" t="s">
        <v>73</v>
      </c>
      <c r="E2347" s="1" t="s">
        <v>74</v>
      </c>
      <c r="F2347" s="1" t="s">
        <v>37</v>
      </c>
      <c r="G2347" s="1" t="s">
        <v>1039</v>
      </c>
      <c r="H2347" s="1" t="s">
        <v>76</v>
      </c>
      <c r="I2347" s="3">
        <v>237250</v>
      </c>
      <c r="J2347" s="3">
        <v>0</v>
      </c>
      <c r="K2347" s="1" t="s">
        <v>40</v>
      </c>
      <c r="L2347" s="1" t="s">
        <v>150</v>
      </c>
      <c r="M2347" s="1" t="s">
        <v>151</v>
      </c>
      <c r="N2347" s="1" t="s">
        <v>1459</v>
      </c>
      <c r="O2347" s="1" t="s">
        <v>1460</v>
      </c>
      <c r="P2347" s="1" t="s">
        <v>43</v>
      </c>
      <c r="Q2347" s="1" t="s">
        <v>43</v>
      </c>
      <c r="R2347" s="3">
        <v>0</v>
      </c>
      <c r="S2347" s="1" t="s">
        <v>44</v>
      </c>
      <c r="T2347" s="1" t="s">
        <v>45</v>
      </c>
      <c r="U2347" s="1" t="s">
        <v>1039</v>
      </c>
      <c r="V2347" s="1" t="s">
        <v>46</v>
      </c>
      <c r="W2347" s="1" t="s">
        <v>81</v>
      </c>
      <c r="X2347" s="1" t="s">
        <v>2024</v>
      </c>
      <c r="Y2347" s="1" t="s">
        <v>83</v>
      </c>
      <c r="Z2347" s="1" t="s">
        <v>1989</v>
      </c>
      <c r="AA2347" s="1" t="s">
        <v>51</v>
      </c>
      <c r="AB2347" s="1" t="s">
        <v>2024</v>
      </c>
      <c r="AC2347" s="1" t="s">
        <v>37</v>
      </c>
    </row>
    <row r="2348" spans="1:29" hidden="1" x14ac:dyDescent="0.25">
      <c r="A2348" s="1" t="s">
        <v>33</v>
      </c>
      <c r="B2348" s="1" t="s">
        <v>34</v>
      </c>
      <c r="C2348" s="2">
        <v>45930</v>
      </c>
      <c r="D2348" s="1" t="s">
        <v>73</v>
      </c>
      <c r="E2348" s="1" t="s">
        <v>74</v>
      </c>
      <c r="F2348" s="1" t="s">
        <v>37</v>
      </c>
      <c r="G2348" s="1" t="s">
        <v>1039</v>
      </c>
      <c r="H2348" s="1" t="s">
        <v>76</v>
      </c>
      <c r="I2348" s="3">
        <v>711750</v>
      </c>
      <c r="J2348" s="3">
        <v>0</v>
      </c>
      <c r="K2348" s="1" t="s">
        <v>40</v>
      </c>
      <c r="L2348" s="1" t="s">
        <v>125</v>
      </c>
      <c r="M2348" s="1" t="s">
        <v>126</v>
      </c>
      <c r="N2348" s="1" t="s">
        <v>1459</v>
      </c>
      <c r="O2348" s="1" t="s">
        <v>1460</v>
      </c>
      <c r="P2348" s="1" t="s">
        <v>43</v>
      </c>
      <c r="Q2348" s="1" t="s">
        <v>43</v>
      </c>
      <c r="R2348" s="3">
        <v>0</v>
      </c>
      <c r="S2348" s="1" t="s">
        <v>44</v>
      </c>
      <c r="T2348" s="1" t="s">
        <v>45</v>
      </c>
      <c r="U2348" s="1" t="s">
        <v>1039</v>
      </c>
      <c r="V2348" s="1" t="s">
        <v>46</v>
      </c>
      <c r="W2348" s="1" t="s">
        <v>81</v>
      </c>
      <c r="X2348" s="1" t="s">
        <v>2024</v>
      </c>
      <c r="Y2348" s="1" t="s">
        <v>83</v>
      </c>
      <c r="Z2348" s="1" t="s">
        <v>1989</v>
      </c>
      <c r="AA2348" s="1" t="s">
        <v>51</v>
      </c>
      <c r="AB2348" s="1" t="s">
        <v>2024</v>
      </c>
      <c r="AC2348" s="1" t="s">
        <v>37</v>
      </c>
    </row>
    <row r="2349" spans="1:29" hidden="1" x14ac:dyDescent="0.25">
      <c r="A2349" s="1" t="s">
        <v>33</v>
      </c>
      <c r="B2349" s="1" t="s">
        <v>34</v>
      </c>
      <c r="C2349" s="2">
        <v>45930</v>
      </c>
      <c r="D2349" s="1" t="s">
        <v>73</v>
      </c>
      <c r="E2349" s="1" t="s">
        <v>74</v>
      </c>
      <c r="F2349" s="1" t="s">
        <v>37</v>
      </c>
      <c r="G2349" s="1" t="s">
        <v>1039</v>
      </c>
      <c r="H2349" s="1" t="s">
        <v>76</v>
      </c>
      <c r="I2349" s="3">
        <v>521950</v>
      </c>
      <c r="J2349" s="3">
        <v>0</v>
      </c>
      <c r="K2349" s="1" t="s">
        <v>40</v>
      </c>
      <c r="L2349" s="1" t="s">
        <v>117</v>
      </c>
      <c r="M2349" s="1" t="s">
        <v>118</v>
      </c>
      <c r="N2349" s="1" t="s">
        <v>1459</v>
      </c>
      <c r="O2349" s="1" t="s">
        <v>1460</v>
      </c>
      <c r="P2349" s="1" t="s">
        <v>43</v>
      </c>
      <c r="Q2349" s="1" t="s">
        <v>43</v>
      </c>
      <c r="R2349" s="3">
        <v>0</v>
      </c>
      <c r="S2349" s="1" t="s">
        <v>44</v>
      </c>
      <c r="T2349" s="1" t="s">
        <v>45</v>
      </c>
      <c r="U2349" s="1" t="s">
        <v>1039</v>
      </c>
      <c r="V2349" s="1" t="s">
        <v>46</v>
      </c>
      <c r="W2349" s="1" t="s">
        <v>81</v>
      </c>
      <c r="X2349" s="1" t="s">
        <v>2024</v>
      </c>
      <c r="Y2349" s="1" t="s">
        <v>83</v>
      </c>
      <c r="Z2349" s="1" t="s">
        <v>1989</v>
      </c>
      <c r="AA2349" s="1" t="s">
        <v>51</v>
      </c>
      <c r="AB2349" s="1" t="s">
        <v>2024</v>
      </c>
      <c r="AC2349" s="1" t="s">
        <v>37</v>
      </c>
    </row>
    <row r="2350" spans="1:29" hidden="1" x14ac:dyDescent="0.25">
      <c r="A2350" s="1" t="s">
        <v>33</v>
      </c>
      <c r="B2350" s="1" t="s">
        <v>34</v>
      </c>
      <c r="C2350" s="2">
        <v>45930</v>
      </c>
      <c r="D2350" s="1" t="s">
        <v>73</v>
      </c>
      <c r="E2350" s="1" t="s">
        <v>74</v>
      </c>
      <c r="F2350" s="1" t="s">
        <v>37</v>
      </c>
      <c r="G2350" s="1" t="s">
        <v>1039</v>
      </c>
      <c r="H2350" s="1" t="s">
        <v>76</v>
      </c>
      <c r="I2350" s="3">
        <v>711750</v>
      </c>
      <c r="J2350" s="3">
        <v>0</v>
      </c>
      <c r="K2350" s="1" t="s">
        <v>40</v>
      </c>
      <c r="L2350" s="1" t="s">
        <v>113</v>
      </c>
      <c r="M2350" s="1" t="s">
        <v>114</v>
      </c>
      <c r="N2350" s="1" t="s">
        <v>1459</v>
      </c>
      <c r="O2350" s="1" t="s">
        <v>1460</v>
      </c>
      <c r="P2350" s="1" t="s">
        <v>43</v>
      </c>
      <c r="Q2350" s="1" t="s">
        <v>43</v>
      </c>
      <c r="R2350" s="3">
        <v>0</v>
      </c>
      <c r="S2350" s="1" t="s">
        <v>44</v>
      </c>
      <c r="T2350" s="1" t="s">
        <v>45</v>
      </c>
      <c r="U2350" s="1" t="s">
        <v>1039</v>
      </c>
      <c r="V2350" s="1" t="s">
        <v>46</v>
      </c>
      <c r="W2350" s="1" t="s">
        <v>81</v>
      </c>
      <c r="X2350" s="1" t="s">
        <v>2024</v>
      </c>
      <c r="Y2350" s="1" t="s">
        <v>83</v>
      </c>
      <c r="Z2350" s="1" t="s">
        <v>1989</v>
      </c>
      <c r="AA2350" s="1" t="s">
        <v>51</v>
      </c>
      <c r="AB2350" s="1" t="s">
        <v>2024</v>
      </c>
      <c r="AC2350" s="1" t="s">
        <v>37</v>
      </c>
    </row>
    <row r="2351" spans="1:29" hidden="1" x14ac:dyDescent="0.25">
      <c r="A2351" s="1" t="s">
        <v>33</v>
      </c>
      <c r="B2351" s="1" t="s">
        <v>34</v>
      </c>
      <c r="C2351" s="2">
        <v>45930</v>
      </c>
      <c r="D2351" s="1" t="s">
        <v>73</v>
      </c>
      <c r="E2351" s="1" t="s">
        <v>74</v>
      </c>
      <c r="F2351" s="1" t="s">
        <v>37</v>
      </c>
      <c r="G2351" s="1" t="s">
        <v>1039</v>
      </c>
      <c r="H2351" s="1" t="s">
        <v>76</v>
      </c>
      <c r="I2351" s="3">
        <v>711750</v>
      </c>
      <c r="J2351" s="3">
        <v>0</v>
      </c>
      <c r="K2351" s="1" t="s">
        <v>40</v>
      </c>
      <c r="L2351" s="1" t="s">
        <v>464</v>
      </c>
      <c r="M2351" s="1" t="s">
        <v>465</v>
      </c>
      <c r="N2351" s="1" t="s">
        <v>1459</v>
      </c>
      <c r="O2351" s="1" t="s">
        <v>1460</v>
      </c>
      <c r="P2351" s="1" t="s">
        <v>43</v>
      </c>
      <c r="Q2351" s="1" t="s">
        <v>43</v>
      </c>
      <c r="R2351" s="3">
        <v>0</v>
      </c>
      <c r="S2351" s="1" t="s">
        <v>44</v>
      </c>
      <c r="T2351" s="1" t="s">
        <v>45</v>
      </c>
      <c r="U2351" s="1" t="s">
        <v>1039</v>
      </c>
      <c r="V2351" s="1" t="s">
        <v>46</v>
      </c>
      <c r="W2351" s="1" t="s">
        <v>81</v>
      </c>
      <c r="X2351" s="1" t="s">
        <v>2024</v>
      </c>
      <c r="Y2351" s="1" t="s">
        <v>83</v>
      </c>
      <c r="Z2351" s="1" t="s">
        <v>1989</v>
      </c>
      <c r="AA2351" s="1" t="s">
        <v>51</v>
      </c>
      <c r="AB2351" s="1" t="s">
        <v>2024</v>
      </c>
      <c r="AC2351" s="1" t="s">
        <v>37</v>
      </c>
    </row>
    <row r="2352" spans="1:29" hidden="1" x14ac:dyDescent="0.25">
      <c r="A2352" s="1" t="s">
        <v>33</v>
      </c>
      <c r="B2352" s="1" t="s">
        <v>34</v>
      </c>
      <c r="C2352" s="2">
        <v>45930</v>
      </c>
      <c r="D2352" s="1" t="s">
        <v>73</v>
      </c>
      <c r="E2352" s="1" t="s">
        <v>74</v>
      </c>
      <c r="F2352" s="1" t="s">
        <v>37</v>
      </c>
      <c r="G2352" s="1" t="s">
        <v>1039</v>
      </c>
      <c r="H2352" s="1" t="s">
        <v>76</v>
      </c>
      <c r="I2352" s="3">
        <v>237250</v>
      </c>
      <c r="J2352" s="3">
        <v>0</v>
      </c>
      <c r="K2352" s="1" t="s">
        <v>40</v>
      </c>
      <c r="L2352" s="1" t="s">
        <v>2029</v>
      </c>
      <c r="M2352" s="1" t="s">
        <v>2030</v>
      </c>
      <c r="N2352" s="1" t="s">
        <v>1459</v>
      </c>
      <c r="O2352" s="1" t="s">
        <v>1460</v>
      </c>
      <c r="P2352" s="1" t="s">
        <v>43</v>
      </c>
      <c r="Q2352" s="1" t="s">
        <v>43</v>
      </c>
      <c r="R2352" s="3">
        <v>0</v>
      </c>
      <c r="S2352" s="1" t="s">
        <v>44</v>
      </c>
      <c r="T2352" s="1" t="s">
        <v>45</v>
      </c>
      <c r="U2352" s="1" t="s">
        <v>1039</v>
      </c>
      <c r="V2352" s="1" t="s">
        <v>46</v>
      </c>
      <c r="W2352" s="1" t="s">
        <v>81</v>
      </c>
      <c r="X2352" s="1" t="s">
        <v>2024</v>
      </c>
      <c r="Y2352" s="1" t="s">
        <v>83</v>
      </c>
      <c r="Z2352" s="1" t="s">
        <v>1989</v>
      </c>
      <c r="AA2352" s="1" t="s">
        <v>51</v>
      </c>
      <c r="AB2352" s="1" t="s">
        <v>2024</v>
      </c>
      <c r="AC2352" s="1" t="s">
        <v>37</v>
      </c>
    </row>
    <row r="2353" spans="1:29" hidden="1" x14ac:dyDescent="0.25">
      <c r="A2353" s="1" t="s">
        <v>33</v>
      </c>
      <c r="B2353" s="1" t="s">
        <v>34</v>
      </c>
      <c r="C2353" s="2">
        <v>45930</v>
      </c>
      <c r="D2353" s="1" t="s">
        <v>73</v>
      </c>
      <c r="E2353" s="1" t="s">
        <v>74</v>
      </c>
      <c r="F2353" s="1" t="s">
        <v>37</v>
      </c>
      <c r="G2353" s="1" t="s">
        <v>1039</v>
      </c>
      <c r="H2353" s="1" t="s">
        <v>76</v>
      </c>
      <c r="I2353" s="3">
        <v>47450</v>
      </c>
      <c r="J2353" s="3">
        <v>0</v>
      </c>
      <c r="K2353" s="1" t="s">
        <v>40</v>
      </c>
      <c r="L2353" s="1" t="s">
        <v>119</v>
      </c>
      <c r="M2353" s="1" t="s">
        <v>120</v>
      </c>
      <c r="N2353" s="1" t="s">
        <v>1459</v>
      </c>
      <c r="O2353" s="1" t="s">
        <v>1460</v>
      </c>
      <c r="P2353" s="1" t="s">
        <v>43</v>
      </c>
      <c r="Q2353" s="1" t="s">
        <v>43</v>
      </c>
      <c r="R2353" s="3">
        <v>0</v>
      </c>
      <c r="S2353" s="1" t="s">
        <v>44</v>
      </c>
      <c r="T2353" s="1" t="s">
        <v>45</v>
      </c>
      <c r="U2353" s="1" t="s">
        <v>1039</v>
      </c>
      <c r="V2353" s="1" t="s">
        <v>46</v>
      </c>
      <c r="W2353" s="1" t="s">
        <v>81</v>
      </c>
      <c r="X2353" s="1" t="s">
        <v>2024</v>
      </c>
      <c r="Y2353" s="1" t="s">
        <v>83</v>
      </c>
      <c r="Z2353" s="1" t="s">
        <v>1989</v>
      </c>
      <c r="AA2353" s="1" t="s">
        <v>51</v>
      </c>
      <c r="AB2353" s="1" t="s">
        <v>2024</v>
      </c>
      <c r="AC2353" s="1" t="s">
        <v>37</v>
      </c>
    </row>
    <row r="2354" spans="1:29" hidden="1" x14ac:dyDescent="0.25">
      <c r="A2354" s="1" t="s">
        <v>33</v>
      </c>
      <c r="B2354" s="1" t="s">
        <v>34</v>
      </c>
      <c r="C2354" s="2">
        <v>45930</v>
      </c>
      <c r="D2354" s="1" t="s">
        <v>73</v>
      </c>
      <c r="E2354" s="1" t="s">
        <v>74</v>
      </c>
      <c r="F2354" s="1" t="s">
        <v>37</v>
      </c>
      <c r="G2354" s="1" t="s">
        <v>1039</v>
      </c>
      <c r="H2354" s="1" t="s">
        <v>76</v>
      </c>
      <c r="I2354" s="3">
        <v>47450</v>
      </c>
      <c r="J2354" s="3">
        <v>0</v>
      </c>
      <c r="K2354" s="1" t="s">
        <v>40</v>
      </c>
      <c r="L2354" s="1" t="s">
        <v>275</v>
      </c>
      <c r="M2354" s="1" t="s">
        <v>276</v>
      </c>
      <c r="N2354" s="1" t="s">
        <v>1459</v>
      </c>
      <c r="O2354" s="1" t="s">
        <v>1460</v>
      </c>
      <c r="P2354" s="1" t="s">
        <v>43</v>
      </c>
      <c r="Q2354" s="1" t="s">
        <v>43</v>
      </c>
      <c r="R2354" s="3">
        <v>0</v>
      </c>
      <c r="S2354" s="1" t="s">
        <v>44</v>
      </c>
      <c r="T2354" s="1" t="s">
        <v>45</v>
      </c>
      <c r="U2354" s="1" t="s">
        <v>1039</v>
      </c>
      <c r="V2354" s="1" t="s">
        <v>46</v>
      </c>
      <c r="W2354" s="1" t="s">
        <v>81</v>
      </c>
      <c r="X2354" s="1" t="s">
        <v>2024</v>
      </c>
      <c r="Y2354" s="1" t="s">
        <v>83</v>
      </c>
      <c r="Z2354" s="1" t="s">
        <v>1989</v>
      </c>
      <c r="AA2354" s="1" t="s">
        <v>51</v>
      </c>
      <c r="AB2354" s="1" t="s">
        <v>2024</v>
      </c>
      <c r="AC2354" s="1" t="s">
        <v>37</v>
      </c>
    </row>
    <row r="2355" spans="1:29" hidden="1" x14ac:dyDescent="0.25">
      <c r="A2355" s="1" t="s">
        <v>33</v>
      </c>
      <c r="B2355" s="1" t="s">
        <v>34</v>
      </c>
      <c r="C2355" s="2">
        <v>45930</v>
      </c>
      <c r="D2355" s="1" t="s">
        <v>73</v>
      </c>
      <c r="E2355" s="1" t="s">
        <v>74</v>
      </c>
      <c r="F2355" s="1" t="s">
        <v>37</v>
      </c>
      <c r="G2355" s="1" t="s">
        <v>1039</v>
      </c>
      <c r="H2355" s="1" t="s">
        <v>76</v>
      </c>
      <c r="I2355" s="3">
        <v>146870</v>
      </c>
      <c r="J2355" s="3">
        <v>0</v>
      </c>
      <c r="K2355" s="1" t="s">
        <v>40</v>
      </c>
      <c r="L2355" s="1" t="s">
        <v>377</v>
      </c>
      <c r="M2355" s="1" t="s">
        <v>378</v>
      </c>
      <c r="N2355" s="1" t="s">
        <v>1459</v>
      </c>
      <c r="O2355" s="1" t="s">
        <v>1460</v>
      </c>
      <c r="P2355" s="1" t="s">
        <v>43</v>
      </c>
      <c r="Q2355" s="1" t="s">
        <v>43</v>
      </c>
      <c r="R2355" s="3">
        <v>0</v>
      </c>
      <c r="S2355" s="1" t="s">
        <v>44</v>
      </c>
      <c r="T2355" s="1" t="s">
        <v>45</v>
      </c>
      <c r="U2355" s="1" t="s">
        <v>1039</v>
      </c>
      <c r="V2355" s="1" t="s">
        <v>46</v>
      </c>
      <c r="W2355" s="1" t="s">
        <v>81</v>
      </c>
      <c r="X2355" s="1" t="s">
        <v>2024</v>
      </c>
      <c r="Y2355" s="1" t="s">
        <v>83</v>
      </c>
      <c r="Z2355" s="1" t="s">
        <v>1989</v>
      </c>
      <c r="AA2355" s="1" t="s">
        <v>51</v>
      </c>
      <c r="AB2355" s="1" t="s">
        <v>2024</v>
      </c>
      <c r="AC2355" s="1" t="s">
        <v>37</v>
      </c>
    </row>
    <row r="2356" spans="1:29" hidden="1" x14ac:dyDescent="0.25">
      <c r="A2356" s="1" t="s">
        <v>33</v>
      </c>
      <c r="B2356" s="1" t="s">
        <v>34</v>
      </c>
      <c r="C2356" s="2">
        <v>45930</v>
      </c>
      <c r="D2356" s="1" t="s">
        <v>73</v>
      </c>
      <c r="E2356" s="1" t="s">
        <v>74</v>
      </c>
      <c r="F2356" s="1" t="s">
        <v>37</v>
      </c>
      <c r="G2356" s="1" t="s">
        <v>1039</v>
      </c>
      <c r="H2356" s="1" t="s">
        <v>76</v>
      </c>
      <c r="I2356" s="3">
        <v>379600</v>
      </c>
      <c r="J2356" s="3">
        <v>0</v>
      </c>
      <c r="K2356" s="1" t="s">
        <v>40</v>
      </c>
      <c r="L2356" s="1" t="s">
        <v>1433</v>
      </c>
      <c r="M2356" s="1" t="s">
        <v>806</v>
      </c>
      <c r="N2356" s="1" t="s">
        <v>1459</v>
      </c>
      <c r="O2356" s="1" t="s">
        <v>1460</v>
      </c>
      <c r="P2356" s="1" t="s">
        <v>43</v>
      </c>
      <c r="Q2356" s="1" t="s">
        <v>43</v>
      </c>
      <c r="R2356" s="3">
        <v>0</v>
      </c>
      <c r="S2356" s="1" t="s">
        <v>44</v>
      </c>
      <c r="T2356" s="1" t="s">
        <v>45</v>
      </c>
      <c r="U2356" s="1" t="s">
        <v>1039</v>
      </c>
      <c r="V2356" s="1" t="s">
        <v>46</v>
      </c>
      <c r="W2356" s="1" t="s">
        <v>81</v>
      </c>
      <c r="X2356" s="1" t="s">
        <v>2024</v>
      </c>
      <c r="Y2356" s="1" t="s">
        <v>83</v>
      </c>
      <c r="Z2356" s="1" t="s">
        <v>1989</v>
      </c>
      <c r="AA2356" s="1" t="s">
        <v>51</v>
      </c>
      <c r="AB2356" s="1" t="s">
        <v>2024</v>
      </c>
      <c r="AC2356" s="1" t="s">
        <v>37</v>
      </c>
    </row>
    <row r="2357" spans="1:29" hidden="1" x14ac:dyDescent="0.25">
      <c r="A2357" s="1" t="s">
        <v>33</v>
      </c>
      <c r="B2357" s="1" t="s">
        <v>34</v>
      </c>
      <c r="C2357" s="2">
        <v>45930</v>
      </c>
      <c r="D2357" s="1" t="s">
        <v>73</v>
      </c>
      <c r="E2357" s="1" t="s">
        <v>74</v>
      </c>
      <c r="F2357" s="1" t="s">
        <v>37</v>
      </c>
      <c r="G2357" s="1" t="s">
        <v>1039</v>
      </c>
      <c r="H2357" s="1" t="s">
        <v>76</v>
      </c>
      <c r="I2357" s="3">
        <v>47450</v>
      </c>
      <c r="J2357" s="3">
        <v>0</v>
      </c>
      <c r="K2357" s="1" t="s">
        <v>40</v>
      </c>
      <c r="L2357" s="1" t="s">
        <v>246</v>
      </c>
      <c r="M2357" s="1" t="s">
        <v>247</v>
      </c>
      <c r="N2357" s="1" t="s">
        <v>1459</v>
      </c>
      <c r="O2357" s="1" t="s">
        <v>1460</v>
      </c>
      <c r="P2357" s="1" t="s">
        <v>43</v>
      </c>
      <c r="Q2357" s="1" t="s">
        <v>43</v>
      </c>
      <c r="R2357" s="3">
        <v>0</v>
      </c>
      <c r="S2357" s="1" t="s">
        <v>44</v>
      </c>
      <c r="T2357" s="1" t="s">
        <v>45</v>
      </c>
      <c r="U2357" s="1" t="s">
        <v>1039</v>
      </c>
      <c r="V2357" s="1" t="s">
        <v>46</v>
      </c>
      <c r="W2357" s="1" t="s">
        <v>81</v>
      </c>
      <c r="X2357" s="1" t="s">
        <v>2024</v>
      </c>
      <c r="Y2357" s="1" t="s">
        <v>83</v>
      </c>
      <c r="Z2357" s="1" t="s">
        <v>1989</v>
      </c>
      <c r="AA2357" s="1" t="s">
        <v>51</v>
      </c>
      <c r="AB2357" s="1" t="s">
        <v>2024</v>
      </c>
      <c r="AC2357" s="1" t="s">
        <v>37</v>
      </c>
    </row>
    <row r="2358" spans="1:29" hidden="1" x14ac:dyDescent="0.25">
      <c r="A2358" s="1" t="s">
        <v>33</v>
      </c>
      <c r="B2358" s="1" t="s">
        <v>34</v>
      </c>
      <c r="C2358" s="2">
        <v>45930</v>
      </c>
      <c r="D2358" s="1" t="s">
        <v>73</v>
      </c>
      <c r="E2358" s="1" t="s">
        <v>74</v>
      </c>
      <c r="F2358" s="1" t="s">
        <v>37</v>
      </c>
      <c r="G2358" s="1" t="s">
        <v>1039</v>
      </c>
      <c r="H2358" s="1" t="s">
        <v>76</v>
      </c>
      <c r="I2358" s="3">
        <v>711750</v>
      </c>
      <c r="J2358" s="3">
        <v>0</v>
      </c>
      <c r="K2358" s="1" t="s">
        <v>40</v>
      </c>
      <c r="L2358" s="1" t="s">
        <v>125</v>
      </c>
      <c r="M2358" s="1" t="s">
        <v>126</v>
      </c>
      <c r="N2358" s="1" t="s">
        <v>1459</v>
      </c>
      <c r="O2358" s="1" t="s">
        <v>1460</v>
      </c>
      <c r="P2358" s="1" t="s">
        <v>43</v>
      </c>
      <c r="Q2358" s="1" t="s">
        <v>43</v>
      </c>
      <c r="R2358" s="3">
        <v>0</v>
      </c>
      <c r="S2358" s="1" t="s">
        <v>44</v>
      </c>
      <c r="T2358" s="1" t="s">
        <v>45</v>
      </c>
      <c r="U2358" s="1" t="s">
        <v>1039</v>
      </c>
      <c r="V2358" s="1" t="s">
        <v>46</v>
      </c>
      <c r="W2358" s="1" t="s">
        <v>81</v>
      </c>
      <c r="X2358" s="1" t="s">
        <v>2024</v>
      </c>
      <c r="Y2358" s="1" t="s">
        <v>83</v>
      </c>
      <c r="Z2358" s="1" t="s">
        <v>1989</v>
      </c>
      <c r="AA2358" s="1" t="s">
        <v>51</v>
      </c>
      <c r="AB2358" s="1" t="s">
        <v>2024</v>
      </c>
      <c r="AC2358" s="1" t="s">
        <v>37</v>
      </c>
    </row>
    <row r="2359" spans="1:29" hidden="1" x14ac:dyDescent="0.25">
      <c r="A2359" s="1" t="s">
        <v>33</v>
      </c>
      <c r="B2359" s="1" t="s">
        <v>34</v>
      </c>
      <c r="C2359" s="2">
        <v>45930</v>
      </c>
      <c r="D2359" s="1" t="s">
        <v>73</v>
      </c>
      <c r="E2359" s="1" t="s">
        <v>74</v>
      </c>
      <c r="F2359" s="1" t="s">
        <v>37</v>
      </c>
      <c r="G2359" s="1" t="s">
        <v>1039</v>
      </c>
      <c r="H2359" s="1" t="s">
        <v>76</v>
      </c>
      <c r="I2359" s="3">
        <v>237250</v>
      </c>
      <c r="J2359" s="3">
        <v>0</v>
      </c>
      <c r="K2359" s="1" t="s">
        <v>40</v>
      </c>
      <c r="L2359" s="1" t="s">
        <v>464</v>
      </c>
      <c r="M2359" s="1" t="s">
        <v>465</v>
      </c>
      <c r="N2359" s="1" t="s">
        <v>1459</v>
      </c>
      <c r="O2359" s="1" t="s">
        <v>1460</v>
      </c>
      <c r="P2359" s="1" t="s">
        <v>43</v>
      </c>
      <c r="Q2359" s="1" t="s">
        <v>43</v>
      </c>
      <c r="R2359" s="3">
        <v>0</v>
      </c>
      <c r="S2359" s="1" t="s">
        <v>44</v>
      </c>
      <c r="T2359" s="1" t="s">
        <v>45</v>
      </c>
      <c r="U2359" s="1" t="s">
        <v>1039</v>
      </c>
      <c r="V2359" s="1" t="s">
        <v>46</v>
      </c>
      <c r="W2359" s="1" t="s">
        <v>81</v>
      </c>
      <c r="X2359" s="1" t="s">
        <v>2024</v>
      </c>
      <c r="Y2359" s="1" t="s">
        <v>83</v>
      </c>
      <c r="Z2359" s="1" t="s">
        <v>1989</v>
      </c>
      <c r="AA2359" s="1" t="s">
        <v>51</v>
      </c>
      <c r="AB2359" s="1" t="s">
        <v>2024</v>
      </c>
      <c r="AC2359" s="1" t="s">
        <v>37</v>
      </c>
    </row>
    <row r="2360" spans="1:29" hidden="1" x14ac:dyDescent="0.25">
      <c r="A2360" s="1" t="s">
        <v>33</v>
      </c>
      <c r="B2360" s="1" t="s">
        <v>34</v>
      </c>
      <c r="C2360" s="2">
        <v>45930</v>
      </c>
      <c r="D2360" s="1" t="s">
        <v>73</v>
      </c>
      <c r="E2360" s="1" t="s">
        <v>74</v>
      </c>
      <c r="F2360" s="1" t="s">
        <v>37</v>
      </c>
      <c r="G2360" s="1" t="s">
        <v>1039</v>
      </c>
      <c r="H2360" s="1" t="s">
        <v>76</v>
      </c>
      <c r="I2360" s="3">
        <v>47450</v>
      </c>
      <c r="J2360" s="3">
        <v>0</v>
      </c>
      <c r="K2360" s="1" t="s">
        <v>40</v>
      </c>
      <c r="L2360" s="1" t="s">
        <v>135</v>
      </c>
      <c r="M2360" s="1" t="s">
        <v>136</v>
      </c>
      <c r="N2360" s="1" t="s">
        <v>1459</v>
      </c>
      <c r="O2360" s="1" t="s">
        <v>1460</v>
      </c>
      <c r="P2360" s="1" t="s">
        <v>43</v>
      </c>
      <c r="Q2360" s="1" t="s">
        <v>43</v>
      </c>
      <c r="R2360" s="3">
        <v>0</v>
      </c>
      <c r="S2360" s="1" t="s">
        <v>44</v>
      </c>
      <c r="T2360" s="1" t="s">
        <v>45</v>
      </c>
      <c r="U2360" s="1" t="s">
        <v>1039</v>
      </c>
      <c r="V2360" s="1" t="s">
        <v>46</v>
      </c>
      <c r="W2360" s="1" t="s">
        <v>81</v>
      </c>
      <c r="X2360" s="1" t="s">
        <v>2024</v>
      </c>
      <c r="Y2360" s="1" t="s">
        <v>83</v>
      </c>
      <c r="Z2360" s="1" t="s">
        <v>1989</v>
      </c>
      <c r="AA2360" s="1" t="s">
        <v>51</v>
      </c>
      <c r="AB2360" s="1" t="s">
        <v>2024</v>
      </c>
      <c r="AC2360" s="1" t="s">
        <v>37</v>
      </c>
    </row>
    <row r="2361" spans="1:29" hidden="1" x14ac:dyDescent="0.25">
      <c r="A2361" s="1" t="s">
        <v>33</v>
      </c>
      <c r="B2361" s="1" t="s">
        <v>34</v>
      </c>
      <c r="C2361" s="2">
        <v>45930</v>
      </c>
      <c r="D2361" s="1" t="s">
        <v>73</v>
      </c>
      <c r="E2361" s="1" t="s">
        <v>74</v>
      </c>
      <c r="F2361" s="1" t="s">
        <v>37</v>
      </c>
      <c r="G2361" s="1" t="s">
        <v>1039</v>
      </c>
      <c r="H2361" s="1" t="s">
        <v>76</v>
      </c>
      <c r="I2361" s="3">
        <v>711750</v>
      </c>
      <c r="J2361" s="3">
        <v>0</v>
      </c>
      <c r="K2361" s="1" t="s">
        <v>40</v>
      </c>
      <c r="L2361" s="1" t="s">
        <v>113</v>
      </c>
      <c r="M2361" s="1" t="s">
        <v>114</v>
      </c>
      <c r="N2361" s="1" t="s">
        <v>1459</v>
      </c>
      <c r="O2361" s="1" t="s">
        <v>1460</v>
      </c>
      <c r="P2361" s="1" t="s">
        <v>43</v>
      </c>
      <c r="Q2361" s="1" t="s">
        <v>43</v>
      </c>
      <c r="R2361" s="3">
        <v>0</v>
      </c>
      <c r="S2361" s="1" t="s">
        <v>44</v>
      </c>
      <c r="T2361" s="1" t="s">
        <v>45</v>
      </c>
      <c r="U2361" s="1" t="s">
        <v>1039</v>
      </c>
      <c r="V2361" s="1" t="s">
        <v>46</v>
      </c>
      <c r="W2361" s="1" t="s">
        <v>81</v>
      </c>
      <c r="X2361" s="1" t="s">
        <v>2024</v>
      </c>
      <c r="Y2361" s="1" t="s">
        <v>83</v>
      </c>
      <c r="Z2361" s="1" t="s">
        <v>1989</v>
      </c>
      <c r="AA2361" s="1" t="s">
        <v>51</v>
      </c>
      <c r="AB2361" s="1" t="s">
        <v>2024</v>
      </c>
      <c r="AC2361" s="1" t="s">
        <v>37</v>
      </c>
    </row>
    <row r="2362" spans="1:29" hidden="1" x14ac:dyDescent="0.25">
      <c r="A2362" s="1" t="s">
        <v>33</v>
      </c>
      <c r="B2362" s="1" t="s">
        <v>34</v>
      </c>
      <c r="C2362" s="2">
        <v>45930</v>
      </c>
      <c r="D2362" s="1" t="s">
        <v>73</v>
      </c>
      <c r="E2362" s="1" t="s">
        <v>74</v>
      </c>
      <c r="F2362" s="1" t="s">
        <v>37</v>
      </c>
      <c r="G2362" s="1" t="s">
        <v>1039</v>
      </c>
      <c r="H2362" s="1" t="s">
        <v>76</v>
      </c>
      <c r="I2362" s="3">
        <v>711750</v>
      </c>
      <c r="J2362" s="3">
        <v>0</v>
      </c>
      <c r="K2362" s="1" t="s">
        <v>40</v>
      </c>
      <c r="L2362" s="1" t="s">
        <v>117</v>
      </c>
      <c r="M2362" s="1" t="s">
        <v>118</v>
      </c>
      <c r="N2362" s="1" t="s">
        <v>1459</v>
      </c>
      <c r="O2362" s="1" t="s">
        <v>1460</v>
      </c>
      <c r="P2362" s="1" t="s">
        <v>43</v>
      </c>
      <c r="Q2362" s="1" t="s">
        <v>43</v>
      </c>
      <c r="R2362" s="3">
        <v>0</v>
      </c>
      <c r="S2362" s="1" t="s">
        <v>44</v>
      </c>
      <c r="T2362" s="1" t="s">
        <v>45</v>
      </c>
      <c r="U2362" s="1" t="s">
        <v>1039</v>
      </c>
      <c r="V2362" s="1" t="s">
        <v>46</v>
      </c>
      <c r="W2362" s="1" t="s">
        <v>81</v>
      </c>
      <c r="X2362" s="1" t="s">
        <v>2024</v>
      </c>
      <c r="Y2362" s="1" t="s">
        <v>83</v>
      </c>
      <c r="Z2362" s="1" t="s">
        <v>1989</v>
      </c>
      <c r="AA2362" s="1" t="s">
        <v>51</v>
      </c>
      <c r="AB2362" s="1" t="s">
        <v>2024</v>
      </c>
      <c r="AC2362" s="1" t="s">
        <v>37</v>
      </c>
    </row>
  </sheetData>
  <autoFilter ref="A6:AC2362" xr:uid="{00000000-0009-0000-0000-000000000000}">
    <filterColumn colId="3">
      <filters>
        <filter val="15"/>
        <filter val="24"/>
      </filters>
    </filterColumn>
    <sortState xmlns:xlrd2="http://schemas.microsoft.com/office/spreadsheetml/2017/richdata2" ref="A8:AC2341">
      <sortCondition ref="C6:C2362"/>
    </sortState>
  </autoFilter>
  <mergeCells count="1">
    <mergeCell ref="A1:E1"/>
  </mergeCells>
  <pageMargins left="0.7" right="0.7" top="0.75" bottom="0.75" header="0.3" footer="0.3"/>
  <pageSetup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8DD0-EBDA-4E01-99B7-B36BB1EE0934}">
  <dimension ref="A1:E5"/>
  <sheetViews>
    <sheetView workbookViewId="0">
      <selection activeCell="A15" sqref="A15"/>
    </sheetView>
  </sheetViews>
  <sheetFormatPr baseColWidth="10" defaultRowHeight="15" x14ac:dyDescent="0.25"/>
  <cols>
    <col min="1" max="1" width="105.7109375" bestFit="1" customWidth="1"/>
    <col min="2" max="2" width="17.140625" bestFit="1" customWidth="1"/>
    <col min="4" max="4" width="6.7109375" bestFit="1" customWidth="1"/>
    <col min="5" max="5" width="17.140625" bestFit="1" customWidth="1"/>
  </cols>
  <sheetData>
    <row r="1" spans="1:5" x14ac:dyDescent="0.25">
      <c r="A1" s="48" t="s">
        <v>7</v>
      </c>
      <c r="B1" t="s">
        <v>2295</v>
      </c>
    </row>
    <row r="3" spans="1:5" x14ac:dyDescent="0.25">
      <c r="A3" s="48" t="s">
        <v>15</v>
      </c>
      <c r="B3" s="48" t="s">
        <v>16</v>
      </c>
      <c r="C3" s="48" t="s">
        <v>2003</v>
      </c>
      <c r="D3" s="48" t="s">
        <v>2004</v>
      </c>
      <c r="E3" t="s">
        <v>2006</v>
      </c>
    </row>
    <row r="4" spans="1:5" x14ac:dyDescent="0.25">
      <c r="A4" t="s">
        <v>555</v>
      </c>
      <c r="B4" t="s">
        <v>556</v>
      </c>
      <c r="C4">
        <v>2022</v>
      </c>
      <c r="D4" t="s">
        <v>2005</v>
      </c>
      <c r="E4" s="44">
        <v>2403676</v>
      </c>
    </row>
    <row r="5" spans="1:5" x14ac:dyDescent="0.25">
      <c r="A5" t="s">
        <v>1992</v>
      </c>
      <c r="E5" s="44">
        <v>2403676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07ED-B231-44C5-B1DF-F0EFF6CAF311}">
  <dimension ref="A1:A8"/>
  <sheetViews>
    <sheetView workbookViewId="0">
      <selection sqref="A1:A8"/>
    </sheetView>
  </sheetViews>
  <sheetFormatPr baseColWidth="10" defaultRowHeight="15" x14ac:dyDescent="0.25"/>
  <sheetData>
    <row r="1" spans="1:1" x14ac:dyDescent="0.25">
      <c r="A1" t="s">
        <v>2196</v>
      </c>
    </row>
    <row r="2" spans="1:1" x14ac:dyDescent="0.25">
      <c r="A2" t="s">
        <v>2199</v>
      </c>
    </row>
    <row r="3" spans="1:1" x14ac:dyDescent="0.25">
      <c r="A3" t="s">
        <v>2197</v>
      </c>
    </row>
    <row r="4" spans="1:1" x14ac:dyDescent="0.25">
      <c r="A4" t="s">
        <v>2192</v>
      </c>
    </row>
    <row r="5" spans="1:1" x14ac:dyDescent="0.25">
      <c r="A5" t="s">
        <v>2193</v>
      </c>
    </row>
    <row r="6" spans="1:1" x14ac:dyDescent="0.25">
      <c r="A6" t="s">
        <v>2195</v>
      </c>
    </row>
    <row r="7" spans="1:1" x14ac:dyDescent="0.25">
      <c r="A7" t="s">
        <v>2200</v>
      </c>
    </row>
    <row r="8" spans="1:1" x14ac:dyDescent="0.25">
      <c r="A8" t="s">
        <v>2298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BC94-CF8A-422E-B512-025B07E94691}">
  <sheetPr>
    <outlinePr summaryBelow="0" summaryRight="0"/>
  </sheetPr>
  <dimension ref="A1:L377"/>
  <sheetViews>
    <sheetView workbookViewId="0">
      <selection activeCell="L11" sqref="L11"/>
    </sheetView>
  </sheetViews>
  <sheetFormatPr baseColWidth="10" defaultRowHeight="15" outlineLevelRow="1" x14ac:dyDescent="0.25"/>
  <cols>
    <col min="1" max="3" width="10.7109375" customWidth="1"/>
    <col min="4" max="4" width="37.85546875" customWidth="1"/>
    <col min="5" max="5" width="14.7109375" bestFit="1" customWidth="1"/>
    <col min="6" max="6" width="14.5703125" bestFit="1" customWidth="1"/>
    <col min="7" max="9" width="14.28515625" bestFit="1" customWidth="1"/>
    <col min="10" max="10" width="14.42578125" bestFit="1" customWidth="1"/>
    <col min="11" max="11" width="14.28515625" bestFit="1" customWidth="1"/>
    <col min="12" max="12" width="14" bestFit="1" customWidth="1"/>
  </cols>
  <sheetData>
    <row r="1" spans="1:12" ht="15.75" x14ac:dyDescent="0.25">
      <c r="A1" s="87" t="s">
        <v>0</v>
      </c>
      <c r="B1" s="84"/>
      <c r="C1" s="84"/>
      <c r="D1" s="84"/>
      <c r="E1" s="84"/>
      <c r="F1" s="84"/>
      <c r="G1" s="1"/>
      <c r="H1" s="1"/>
      <c r="I1" s="1"/>
      <c r="J1" s="1"/>
      <c r="K1" s="1"/>
      <c r="L1" s="1"/>
    </row>
    <row r="2" spans="1:12" ht="15.75" x14ac:dyDescent="0.25">
      <c r="A2" s="55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 x14ac:dyDescent="0.25">
      <c r="A3" s="55" t="s">
        <v>2176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x14ac:dyDescent="0.25">
      <c r="A4" s="55" t="s">
        <v>2177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s="7" customFormat="1" collapsed="1" x14ac:dyDescent="0.25">
      <c r="A6" s="39" t="s">
        <v>2178</v>
      </c>
      <c r="B6" s="39" t="s">
        <v>2179</v>
      </c>
      <c r="C6" s="39" t="s">
        <v>2180</v>
      </c>
      <c r="D6" s="39" t="s">
        <v>2181</v>
      </c>
      <c r="E6" s="39" t="s">
        <v>2182</v>
      </c>
      <c r="F6" s="39" t="s">
        <v>2183</v>
      </c>
      <c r="G6" s="39" t="s">
        <v>2184</v>
      </c>
      <c r="H6" s="39" t="s">
        <v>2185</v>
      </c>
      <c r="I6" s="39" t="s">
        <v>2186</v>
      </c>
      <c r="J6" s="39" t="s">
        <v>2187</v>
      </c>
      <c r="K6" s="39" t="s">
        <v>2188</v>
      </c>
      <c r="L6" s="39" t="s">
        <v>2189</v>
      </c>
    </row>
    <row r="7" spans="1:12" s="7" customFormat="1" hidden="1" outlineLevel="1" x14ac:dyDescent="0.25">
      <c r="A7" s="39" t="s">
        <v>40</v>
      </c>
      <c r="B7" s="39" t="s">
        <v>603</v>
      </c>
      <c r="C7" s="39" t="s">
        <v>37</v>
      </c>
      <c r="D7" s="39" t="s">
        <v>37</v>
      </c>
      <c r="E7" s="57">
        <v>176435907.05000001</v>
      </c>
      <c r="F7" s="57">
        <v>0</v>
      </c>
      <c r="G7" s="57">
        <v>176435907.05000001</v>
      </c>
      <c r="H7" s="57">
        <v>185094974</v>
      </c>
      <c r="I7" s="57">
        <v>181824522</v>
      </c>
      <c r="J7" s="57">
        <v>179706359.05000001</v>
      </c>
      <c r="K7" s="57">
        <v>0</v>
      </c>
      <c r="L7" s="57">
        <v>179706359.05000001</v>
      </c>
    </row>
    <row r="8" spans="1:12" s="7" customFormat="1" hidden="1" outlineLevel="1" x14ac:dyDescent="0.25">
      <c r="A8" s="39" t="s">
        <v>604</v>
      </c>
      <c r="B8" s="39" t="s">
        <v>605</v>
      </c>
      <c r="C8" s="39" t="s">
        <v>37</v>
      </c>
      <c r="D8" s="39" t="s">
        <v>37</v>
      </c>
      <c r="E8" s="57">
        <v>176435907.05000001</v>
      </c>
      <c r="F8" s="57">
        <v>0</v>
      </c>
      <c r="G8" s="57">
        <v>176435907.05000001</v>
      </c>
      <c r="H8" s="57">
        <v>185094974</v>
      </c>
      <c r="I8" s="57">
        <v>181824522</v>
      </c>
      <c r="J8" s="57">
        <v>179706359.05000001</v>
      </c>
      <c r="K8" s="57">
        <v>0</v>
      </c>
      <c r="L8" s="57">
        <v>179706359.05000001</v>
      </c>
    </row>
    <row r="9" spans="1:12" s="7" customFormat="1" hidden="1" outlineLevel="1" x14ac:dyDescent="0.25">
      <c r="A9" s="39" t="s">
        <v>606</v>
      </c>
      <c r="B9" s="39" t="s">
        <v>607</v>
      </c>
      <c r="C9" s="39" t="s">
        <v>37</v>
      </c>
      <c r="D9" s="39" t="s">
        <v>37</v>
      </c>
      <c r="E9" s="57">
        <v>176435907.05000001</v>
      </c>
      <c r="F9" s="57">
        <v>0</v>
      </c>
      <c r="G9" s="57">
        <v>176435907.05000001</v>
      </c>
      <c r="H9" s="57">
        <v>185094974</v>
      </c>
      <c r="I9" s="57">
        <v>181824522</v>
      </c>
      <c r="J9" s="57">
        <v>179706359.05000001</v>
      </c>
      <c r="K9" s="57">
        <v>0</v>
      </c>
      <c r="L9" s="57">
        <v>179706359.05000001</v>
      </c>
    </row>
    <row r="10" spans="1:12" s="7" customFormat="1" hidden="1" outlineLevel="1" x14ac:dyDescent="0.25">
      <c r="A10" s="39" t="s">
        <v>608</v>
      </c>
      <c r="B10" s="39" t="s">
        <v>609</v>
      </c>
      <c r="C10" s="39" t="s">
        <v>37</v>
      </c>
      <c r="D10" s="39" t="s">
        <v>37</v>
      </c>
      <c r="E10" s="57">
        <v>176435907.05000001</v>
      </c>
      <c r="F10" s="57">
        <v>0</v>
      </c>
      <c r="G10" s="57">
        <v>176435907.05000001</v>
      </c>
      <c r="H10" s="57">
        <v>185094974</v>
      </c>
      <c r="I10" s="57">
        <v>181824522</v>
      </c>
      <c r="J10" s="57">
        <v>179706359.05000001</v>
      </c>
      <c r="K10" s="57">
        <v>0</v>
      </c>
      <c r="L10" s="57">
        <v>179706359.05000001</v>
      </c>
    </row>
    <row r="11" spans="1:12" s="7" customFormat="1" x14ac:dyDescent="0.25">
      <c r="A11" s="39" t="s">
        <v>33</v>
      </c>
      <c r="B11" s="39" t="s">
        <v>34</v>
      </c>
      <c r="C11" s="39" t="s">
        <v>37</v>
      </c>
      <c r="D11" s="39" t="s">
        <v>37</v>
      </c>
      <c r="E11" s="57">
        <v>176435907.05000001</v>
      </c>
      <c r="F11" s="57">
        <v>0</v>
      </c>
      <c r="G11" s="57">
        <v>176435907.05000001</v>
      </c>
      <c r="H11" s="57">
        <v>185094974</v>
      </c>
      <c r="I11" s="57">
        <v>181824522</v>
      </c>
      <c r="J11" s="57">
        <v>179706359.05000001</v>
      </c>
      <c r="K11" s="57">
        <v>0</v>
      </c>
      <c r="L11" s="57">
        <v>179706359.05000001</v>
      </c>
    </row>
    <row r="12" spans="1:12" x14ac:dyDescent="0.25">
      <c r="A12" s="1" t="s">
        <v>33</v>
      </c>
      <c r="B12" s="1" t="s">
        <v>34</v>
      </c>
      <c r="C12" s="1" t="s">
        <v>610</v>
      </c>
      <c r="D12" s="1" t="s">
        <v>611</v>
      </c>
      <c r="E12" s="56">
        <v>38090</v>
      </c>
      <c r="F12" s="56">
        <v>0</v>
      </c>
      <c r="G12" s="56">
        <v>38090</v>
      </c>
      <c r="H12" s="56">
        <v>0</v>
      </c>
      <c r="I12" s="56">
        <v>0</v>
      </c>
      <c r="J12" s="56">
        <v>38090</v>
      </c>
      <c r="K12" s="56">
        <v>0</v>
      </c>
      <c r="L12" s="56">
        <v>38090</v>
      </c>
    </row>
    <row r="13" spans="1:12" x14ac:dyDescent="0.25">
      <c r="A13" s="1" t="s">
        <v>33</v>
      </c>
      <c r="B13" s="1" t="s">
        <v>34</v>
      </c>
      <c r="C13" s="1" t="s">
        <v>252</v>
      </c>
      <c r="D13" s="1" t="s">
        <v>253</v>
      </c>
      <c r="E13" s="56">
        <v>0</v>
      </c>
      <c r="F13" s="56">
        <v>43333</v>
      </c>
      <c r="G13" s="56">
        <v>-43333</v>
      </c>
      <c r="H13" s="56">
        <v>242384</v>
      </c>
      <c r="I13" s="56">
        <v>0</v>
      </c>
      <c r="J13" s="56">
        <v>199051</v>
      </c>
      <c r="K13" s="56">
        <v>0</v>
      </c>
      <c r="L13" s="56">
        <v>199051</v>
      </c>
    </row>
    <row r="14" spans="1:12" x14ac:dyDescent="0.25">
      <c r="A14" s="1" t="s">
        <v>33</v>
      </c>
      <c r="B14" s="1" t="s">
        <v>34</v>
      </c>
      <c r="C14" s="1" t="s">
        <v>277</v>
      </c>
      <c r="D14" s="1" t="s">
        <v>2190</v>
      </c>
      <c r="E14" s="56">
        <v>0</v>
      </c>
      <c r="F14" s="56">
        <v>0</v>
      </c>
      <c r="G14" s="56">
        <v>0</v>
      </c>
      <c r="H14" s="56">
        <v>1623518</v>
      </c>
      <c r="I14" s="56">
        <v>833380</v>
      </c>
      <c r="J14" s="56">
        <v>790138</v>
      </c>
      <c r="K14" s="56">
        <v>0</v>
      </c>
      <c r="L14" s="56">
        <v>790138</v>
      </c>
    </row>
    <row r="15" spans="1:12" x14ac:dyDescent="0.25">
      <c r="A15" s="1" t="s">
        <v>33</v>
      </c>
      <c r="B15" s="1" t="s">
        <v>34</v>
      </c>
      <c r="C15" s="1" t="s">
        <v>1923</v>
      </c>
      <c r="D15" s="1" t="s">
        <v>612</v>
      </c>
      <c r="E15" s="56">
        <v>46490</v>
      </c>
      <c r="F15" s="56">
        <v>0</v>
      </c>
      <c r="G15" s="56">
        <v>46490</v>
      </c>
      <c r="H15" s="56">
        <v>0</v>
      </c>
      <c r="I15" s="56">
        <v>0</v>
      </c>
      <c r="J15" s="56">
        <v>46490</v>
      </c>
      <c r="K15" s="56">
        <v>0</v>
      </c>
      <c r="L15" s="56">
        <v>46490</v>
      </c>
    </row>
    <row r="16" spans="1:12" x14ac:dyDescent="0.25">
      <c r="A16" s="1" t="s">
        <v>33</v>
      </c>
      <c r="B16" s="1" t="s">
        <v>34</v>
      </c>
      <c r="C16" s="1" t="s">
        <v>91</v>
      </c>
      <c r="D16" s="1" t="s">
        <v>92</v>
      </c>
      <c r="E16" s="56">
        <v>2656021</v>
      </c>
      <c r="F16" s="56">
        <v>0</v>
      </c>
      <c r="G16" s="56">
        <v>2656021</v>
      </c>
      <c r="H16" s="56">
        <v>94900</v>
      </c>
      <c r="I16" s="56">
        <v>600075</v>
      </c>
      <c r="J16" s="56">
        <v>2150846</v>
      </c>
      <c r="K16" s="56">
        <v>0</v>
      </c>
      <c r="L16" s="56">
        <v>2150846</v>
      </c>
    </row>
    <row r="17" spans="1:12" x14ac:dyDescent="0.25">
      <c r="A17" s="1" t="s">
        <v>33</v>
      </c>
      <c r="B17" s="1" t="s">
        <v>34</v>
      </c>
      <c r="C17" s="1" t="s">
        <v>1421</v>
      </c>
      <c r="D17" s="1" t="s">
        <v>613</v>
      </c>
      <c r="E17" s="56">
        <v>701909</v>
      </c>
      <c r="F17" s="56">
        <v>0</v>
      </c>
      <c r="G17" s="56">
        <v>701909</v>
      </c>
      <c r="H17" s="56">
        <v>0</v>
      </c>
      <c r="I17" s="56">
        <v>0</v>
      </c>
      <c r="J17" s="56">
        <v>701909</v>
      </c>
      <c r="K17" s="56">
        <v>0</v>
      </c>
      <c r="L17" s="56">
        <v>701909</v>
      </c>
    </row>
    <row r="18" spans="1:12" x14ac:dyDescent="0.25">
      <c r="A18" s="1" t="s">
        <v>33</v>
      </c>
      <c r="B18" s="1" t="s">
        <v>34</v>
      </c>
      <c r="C18" s="1" t="s">
        <v>510</v>
      </c>
      <c r="D18" s="1" t="s">
        <v>511</v>
      </c>
      <c r="E18" s="56">
        <v>1006542</v>
      </c>
      <c r="F18" s="56">
        <v>0</v>
      </c>
      <c r="G18" s="56">
        <v>1006542</v>
      </c>
      <c r="H18" s="56">
        <v>0</v>
      </c>
      <c r="I18" s="56">
        <v>34705</v>
      </c>
      <c r="J18" s="56">
        <v>971837</v>
      </c>
      <c r="K18" s="56">
        <v>0</v>
      </c>
      <c r="L18" s="56">
        <v>971837</v>
      </c>
    </row>
    <row r="19" spans="1:12" x14ac:dyDescent="0.25">
      <c r="A19" s="1" t="s">
        <v>33</v>
      </c>
      <c r="B19" s="1" t="s">
        <v>34</v>
      </c>
      <c r="C19" s="1" t="s">
        <v>614</v>
      </c>
      <c r="D19" s="1" t="s">
        <v>615</v>
      </c>
      <c r="E19" s="56">
        <v>701910</v>
      </c>
      <c r="F19" s="56">
        <v>0</v>
      </c>
      <c r="G19" s="56">
        <v>701910</v>
      </c>
      <c r="H19" s="56">
        <v>0</v>
      </c>
      <c r="I19" s="56">
        <v>0</v>
      </c>
      <c r="J19" s="56">
        <v>701910</v>
      </c>
      <c r="K19" s="56">
        <v>0</v>
      </c>
      <c r="L19" s="56">
        <v>701910</v>
      </c>
    </row>
    <row r="20" spans="1:12" x14ac:dyDescent="0.25">
      <c r="A20" s="1" t="s">
        <v>33</v>
      </c>
      <c r="B20" s="1" t="s">
        <v>34</v>
      </c>
      <c r="C20" s="1" t="s">
        <v>2027</v>
      </c>
      <c r="D20" s="1" t="s">
        <v>2028</v>
      </c>
      <c r="E20" s="56">
        <v>0</v>
      </c>
      <c r="F20" s="56">
        <v>0</v>
      </c>
      <c r="G20" s="56">
        <v>0</v>
      </c>
      <c r="H20" s="56">
        <v>806933</v>
      </c>
      <c r="I20" s="56">
        <v>0</v>
      </c>
      <c r="J20" s="56">
        <v>806933</v>
      </c>
      <c r="K20" s="56">
        <v>0</v>
      </c>
      <c r="L20" s="56">
        <v>806933</v>
      </c>
    </row>
    <row r="21" spans="1:12" x14ac:dyDescent="0.25">
      <c r="A21" s="1" t="s">
        <v>33</v>
      </c>
      <c r="B21" s="1" t="s">
        <v>34</v>
      </c>
      <c r="C21" s="1" t="s">
        <v>228</v>
      </c>
      <c r="D21" s="1" t="s">
        <v>229</v>
      </c>
      <c r="E21" s="56">
        <v>0</v>
      </c>
      <c r="F21" s="56">
        <v>0</v>
      </c>
      <c r="G21" s="56">
        <v>0</v>
      </c>
      <c r="H21" s="56">
        <v>53738</v>
      </c>
      <c r="I21" s="56">
        <v>0</v>
      </c>
      <c r="J21" s="56">
        <v>53738</v>
      </c>
      <c r="K21" s="56">
        <v>0</v>
      </c>
      <c r="L21" s="56">
        <v>53738</v>
      </c>
    </row>
    <row r="22" spans="1:12" x14ac:dyDescent="0.25">
      <c r="A22" s="1" t="s">
        <v>33</v>
      </c>
      <c r="B22" s="1" t="s">
        <v>34</v>
      </c>
      <c r="C22" s="1" t="s">
        <v>129</v>
      </c>
      <c r="D22" s="1" t="s">
        <v>130</v>
      </c>
      <c r="E22" s="56">
        <v>955302</v>
      </c>
      <c r="F22" s="56">
        <v>0</v>
      </c>
      <c r="G22" s="56">
        <v>955302</v>
      </c>
      <c r="H22" s="56">
        <v>284700</v>
      </c>
      <c r="I22" s="56">
        <v>1525089</v>
      </c>
      <c r="J22" s="56">
        <v>0</v>
      </c>
      <c r="K22" s="56">
        <v>285087</v>
      </c>
      <c r="L22" s="56">
        <v>-285087</v>
      </c>
    </row>
    <row r="23" spans="1:12" x14ac:dyDescent="0.25">
      <c r="A23" s="1" t="s">
        <v>33</v>
      </c>
      <c r="B23" s="1" t="s">
        <v>34</v>
      </c>
      <c r="C23" s="1" t="s">
        <v>616</v>
      </c>
      <c r="D23" s="1" t="s">
        <v>617</v>
      </c>
      <c r="E23" s="56">
        <v>0</v>
      </c>
      <c r="F23" s="56">
        <v>81365</v>
      </c>
      <c r="G23" s="56">
        <v>-81365</v>
      </c>
      <c r="H23" s="56">
        <v>0</v>
      </c>
      <c r="I23" s="56">
        <v>0</v>
      </c>
      <c r="J23" s="56">
        <v>0</v>
      </c>
      <c r="K23" s="56">
        <v>81365</v>
      </c>
      <c r="L23" s="56">
        <v>-81365</v>
      </c>
    </row>
    <row r="24" spans="1:12" x14ac:dyDescent="0.25">
      <c r="A24" s="1" t="s">
        <v>33</v>
      </c>
      <c r="B24" s="1" t="s">
        <v>34</v>
      </c>
      <c r="C24" s="1" t="s">
        <v>618</v>
      </c>
      <c r="D24" s="1" t="s">
        <v>619</v>
      </c>
      <c r="E24" s="56">
        <v>623905</v>
      </c>
      <c r="F24" s="56">
        <v>0</v>
      </c>
      <c r="G24" s="56">
        <v>623905</v>
      </c>
      <c r="H24" s="56">
        <v>0</v>
      </c>
      <c r="I24" s="56">
        <v>0</v>
      </c>
      <c r="J24" s="56">
        <v>623905</v>
      </c>
      <c r="K24" s="56">
        <v>0</v>
      </c>
      <c r="L24" s="56">
        <v>623905</v>
      </c>
    </row>
    <row r="25" spans="1:12" x14ac:dyDescent="0.25">
      <c r="A25" s="1" t="s">
        <v>33</v>
      </c>
      <c r="B25" s="1" t="s">
        <v>34</v>
      </c>
      <c r="C25" s="1" t="s">
        <v>620</v>
      </c>
      <c r="D25" s="1" t="s">
        <v>621</v>
      </c>
      <c r="E25" s="56">
        <v>46691</v>
      </c>
      <c r="F25" s="56">
        <v>0</v>
      </c>
      <c r="G25" s="56">
        <v>46691</v>
      </c>
      <c r="H25" s="56">
        <v>0</v>
      </c>
      <c r="I25" s="56">
        <v>0</v>
      </c>
      <c r="J25" s="56">
        <v>46691</v>
      </c>
      <c r="K25" s="56">
        <v>0</v>
      </c>
      <c r="L25" s="56">
        <v>46691</v>
      </c>
    </row>
    <row r="26" spans="1:12" x14ac:dyDescent="0.25">
      <c r="A26" s="1" t="s">
        <v>33</v>
      </c>
      <c r="B26" s="1" t="s">
        <v>34</v>
      </c>
      <c r="C26" s="1" t="s">
        <v>622</v>
      </c>
      <c r="D26" s="1" t="s">
        <v>623</v>
      </c>
      <c r="E26" s="56">
        <v>43334</v>
      </c>
      <c r="F26" s="56">
        <v>0</v>
      </c>
      <c r="G26" s="56">
        <v>43334</v>
      </c>
      <c r="H26" s="56">
        <v>0</v>
      </c>
      <c r="I26" s="56">
        <v>0</v>
      </c>
      <c r="J26" s="56">
        <v>43334</v>
      </c>
      <c r="K26" s="56">
        <v>0</v>
      </c>
      <c r="L26" s="56">
        <v>43334</v>
      </c>
    </row>
    <row r="27" spans="1:12" x14ac:dyDescent="0.25">
      <c r="A27" s="1" t="s">
        <v>33</v>
      </c>
      <c r="B27" s="1" t="s">
        <v>34</v>
      </c>
      <c r="C27" s="1" t="s">
        <v>1114</v>
      </c>
      <c r="D27" s="1" t="s">
        <v>624</v>
      </c>
      <c r="E27" s="56">
        <v>33763</v>
      </c>
      <c r="F27" s="56">
        <v>0</v>
      </c>
      <c r="G27" s="56">
        <v>33763</v>
      </c>
      <c r="H27" s="56">
        <v>0</v>
      </c>
      <c r="I27" s="56">
        <v>0</v>
      </c>
      <c r="J27" s="56">
        <v>33763</v>
      </c>
      <c r="K27" s="56">
        <v>0</v>
      </c>
      <c r="L27" s="56">
        <v>33763</v>
      </c>
    </row>
    <row r="28" spans="1:12" x14ac:dyDescent="0.25">
      <c r="A28" s="1" t="s">
        <v>33</v>
      </c>
      <c r="B28" s="1" t="s">
        <v>34</v>
      </c>
      <c r="C28" s="1" t="s">
        <v>226</v>
      </c>
      <c r="D28" s="1" t="s">
        <v>227</v>
      </c>
      <c r="E28" s="56">
        <v>0</v>
      </c>
      <c r="F28" s="56">
        <v>0</v>
      </c>
      <c r="G28" s="56">
        <v>0</v>
      </c>
      <c r="H28" s="56">
        <v>142350</v>
      </c>
      <c r="I28" s="56">
        <v>0</v>
      </c>
      <c r="J28" s="56">
        <v>142350</v>
      </c>
      <c r="K28" s="56">
        <v>0</v>
      </c>
      <c r="L28" s="56">
        <v>142350</v>
      </c>
    </row>
    <row r="29" spans="1:12" x14ac:dyDescent="0.25">
      <c r="A29" s="1" t="s">
        <v>33</v>
      </c>
      <c r="B29" s="1" t="s">
        <v>34</v>
      </c>
      <c r="C29" s="1" t="s">
        <v>625</v>
      </c>
      <c r="D29" s="1" t="s">
        <v>626</v>
      </c>
      <c r="E29" s="56">
        <v>46681</v>
      </c>
      <c r="F29" s="56">
        <v>0</v>
      </c>
      <c r="G29" s="56">
        <v>46681</v>
      </c>
      <c r="H29" s="56">
        <v>0</v>
      </c>
      <c r="I29" s="56">
        <v>0</v>
      </c>
      <c r="J29" s="56">
        <v>46681</v>
      </c>
      <c r="K29" s="56">
        <v>0</v>
      </c>
      <c r="L29" s="56">
        <v>46681</v>
      </c>
    </row>
    <row r="30" spans="1:12" x14ac:dyDescent="0.25">
      <c r="A30" s="1" t="s">
        <v>33</v>
      </c>
      <c r="B30" s="1" t="s">
        <v>34</v>
      </c>
      <c r="C30" s="1" t="s">
        <v>627</v>
      </c>
      <c r="D30" s="1" t="s">
        <v>628</v>
      </c>
      <c r="E30" s="56">
        <v>38667</v>
      </c>
      <c r="F30" s="56">
        <v>0</v>
      </c>
      <c r="G30" s="56">
        <v>38667</v>
      </c>
      <c r="H30" s="56">
        <v>0</v>
      </c>
      <c r="I30" s="56">
        <v>0</v>
      </c>
      <c r="J30" s="56">
        <v>38667</v>
      </c>
      <c r="K30" s="56">
        <v>0</v>
      </c>
      <c r="L30" s="56">
        <v>38667</v>
      </c>
    </row>
    <row r="31" spans="1:12" x14ac:dyDescent="0.25">
      <c r="A31" s="1" t="s">
        <v>33</v>
      </c>
      <c r="B31" s="1" t="s">
        <v>34</v>
      </c>
      <c r="C31" s="1" t="s">
        <v>480</v>
      </c>
      <c r="D31" s="1" t="s">
        <v>481</v>
      </c>
      <c r="E31" s="56">
        <v>683284</v>
      </c>
      <c r="F31" s="56">
        <v>0</v>
      </c>
      <c r="G31" s="56">
        <v>683284</v>
      </c>
      <c r="H31" s="56">
        <v>0</v>
      </c>
      <c r="I31" s="56">
        <v>883376</v>
      </c>
      <c r="J31" s="56">
        <v>0</v>
      </c>
      <c r="K31" s="56">
        <v>200092</v>
      </c>
      <c r="L31" s="56">
        <v>-200092</v>
      </c>
    </row>
    <row r="32" spans="1:12" x14ac:dyDescent="0.25">
      <c r="A32" s="1" t="s">
        <v>33</v>
      </c>
      <c r="B32" s="1" t="s">
        <v>34</v>
      </c>
      <c r="C32" s="1" t="s">
        <v>629</v>
      </c>
      <c r="D32" s="1" t="s">
        <v>630</v>
      </c>
      <c r="E32" s="56">
        <v>78255</v>
      </c>
      <c r="F32" s="56">
        <v>0</v>
      </c>
      <c r="G32" s="56">
        <v>78255</v>
      </c>
      <c r="H32" s="56">
        <v>0</v>
      </c>
      <c r="I32" s="56">
        <v>0</v>
      </c>
      <c r="J32" s="56">
        <v>78255</v>
      </c>
      <c r="K32" s="56">
        <v>0</v>
      </c>
      <c r="L32" s="56">
        <v>78255</v>
      </c>
    </row>
    <row r="33" spans="1:12" x14ac:dyDescent="0.25">
      <c r="A33" s="1" t="s">
        <v>33</v>
      </c>
      <c r="B33" s="1" t="s">
        <v>34</v>
      </c>
      <c r="C33" s="1" t="s">
        <v>631</v>
      </c>
      <c r="D33" s="1" t="s">
        <v>632</v>
      </c>
      <c r="E33" s="56">
        <v>43334</v>
      </c>
      <c r="F33" s="56">
        <v>0</v>
      </c>
      <c r="G33" s="56">
        <v>43334</v>
      </c>
      <c r="H33" s="56">
        <v>0</v>
      </c>
      <c r="I33" s="56">
        <v>0</v>
      </c>
      <c r="J33" s="56">
        <v>43334</v>
      </c>
      <c r="K33" s="56">
        <v>0</v>
      </c>
      <c r="L33" s="56">
        <v>43334</v>
      </c>
    </row>
    <row r="34" spans="1:12" x14ac:dyDescent="0.25">
      <c r="A34" s="1" t="s">
        <v>33</v>
      </c>
      <c r="B34" s="1" t="s">
        <v>34</v>
      </c>
      <c r="C34" s="1" t="s">
        <v>1822</v>
      </c>
      <c r="D34" s="1" t="s">
        <v>633</v>
      </c>
      <c r="E34" s="56">
        <v>130000</v>
      </c>
      <c r="F34" s="56">
        <v>0</v>
      </c>
      <c r="G34" s="56">
        <v>130000</v>
      </c>
      <c r="H34" s="56">
        <v>0</v>
      </c>
      <c r="I34" s="56">
        <v>0</v>
      </c>
      <c r="J34" s="56">
        <v>130000</v>
      </c>
      <c r="K34" s="56">
        <v>0</v>
      </c>
      <c r="L34" s="56">
        <v>130000</v>
      </c>
    </row>
    <row r="35" spans="1:12" x14ac:dyDescent="0.25">
      <c r="A35" s="1" t="s">
        <v>33</v>
      </c>
      <c r="B35" s="1" t="s">
        <v>34</v>
      </c>
      <c r="C35" s="1" t="s">
        <v>258</v>
      </c>
      <c r="D35" s="1" t="s">
        <v>259</v>
      </c>
      <c r="E35" s="56">
        <v>0</v>
      </c>
      <c r="F35" s="56">
        <v>0</v>
      </c>
      <c r="G35" s="56">
        <v>0</v>
      </c>
      <c r="H35" s="56">
        <v>142350</v>
      </c>
      <c r="I35" s="56">
        <v>142350</v>
      </c>
      <c r="J35" s="56">
        <v>0</v>
      </c>
      <c r="K35" s="56">
        <v>0</v>
      </c>
      <c r="L35" s="56">
        <v>0</v>
      </c>
    </row>
    <row r="36" spans="1:12" x14ac:dyDescent="0.25">
      <c r="A36" s="1" t="s">
        <v>33</v>
      </c>
      <c r="B36" s="1" t="s">
        <v>34</v>
      </c>
      <c r="C36" s="1" t="s">
        <v>1491</v>
      </c>
      <c r="D36" s="1" t="s">
        <v>634</v>
      </c>
      <c r="E36" s="56">
        <v>1237336</v>
      </c>
      <c r="F36" s="56">
        <v>0</v>
      </c>
      <c r="G36" s="56">
        <v>1237336</v>
      </c>
      <c r="H36" s="56">
        <v>0</v>
      </c>
      <c r="I36" s="56">
        <v>2250291</v>
      </c>
      <c r="J36" s="56">
        <v>0</v>
      </c>
      <c r="K36" s="56">
        <v>1012955</v>
      </c>
      <c r="L36" s="56">
        <v>-1012955</v>
      </c>
    </row>
    <row r="37" spans="1:12" x14ac:dyDescent="0.25">
      <c r="A37" s="1" t="s">
        <v>33</v>
      </c>
      <c r="B37" s="1" t="s">
        <v>34</v>
      </c>
      <c r="C37" s="1" t="s">
        <v>1378</v>
      </c>
      <c r="D37" s="1" t="s">
        <v>635</v>
      </c>
      <c r="E37" s="56">
        <v>77334</v>
      </c>
      <c r="F37" s="56">
        <v>0</v>
      </c>
      <c r="G37" s="56">
        <v>77334</v>
      </c>
      <c r="H37" s="56">
        <v>0</v>
      </c>
      <c r="I37" s="56">
        <v>0</v>
      </c>
      <c r="J37" s="56">
        <v>77334</v>
      </c>
      <c r="K37" s="56">
        <v>0</v>
      </c>
      <c r="L37" s="56">
        <v>77334</v>
      </c>
    </row>
    <row r="38" spans="1:12" x14ac:dyDescent="0.25">
      <c r="A38" s="1" t="s">
        <v>33</v>
      </c>
      <c r="B38" s="1" t="s">
        <v>34</v>
      </c>
      <c r="C38" s="1" t="s">
        <v>636</v>
      </c>
      <c r="D38" s="1" t="s">
        <v>637</v>
      </c>
      <c r="E38" s="56">
        <v>836887</v>
      </c>
      <c r="F38" s="56">
        <v>0</v>
      </c>
      <c r="G38" s="56">
        <v>836887</v>
      </c>
      <c r="H38" s="56">
        <v>0</v>
      </c>
      <c r="I38" s="56">
        <v>0</v>
      </c>
      <c r="J38" s="56">
        <v>836887</v>
      </c>
      <c r="K38" s="56">
        <v>0</v>
      </c>
      <c r="L38" s="56">
        <v>836887</v>
      </c>
    </row>
    <row r="39" spans="1:12" x14ac:dyDescent="0.25">
      <c r="A39" s="1" t="s">
        <v>33</v>
      </c>
      <c r="B39" s="1" t="s">
        <v>34</v>
      </c>
      <c r="C39" s="1" t="s">
        <v>1836</v>
      </c>
      <c r="D39" s="1" t="s">
        <v>1837</v>
      </c>
      <c r="E39" s="56">
        <v>650002</v>
      </c>
      <c r="F39" s="56">
        <v>0</v>
      </c>
      <c r="G39" s="56">
        <v>650002</v>
      </c>
      <c r="H39" s="56">
        <v>0</v>
      </c>
      <c r="I39" s="56">
        <v>0</v>
      </c>
      <c r="J39" s="56">
        <v>650002</v>
      </c>
      <c r="K39" s="56">
        <v>0</v>
      </c>
      <c r="L39" s="56">
        <v>650002</v>
      </c>
    </row>
    <row r="40" spans="1:12" x14ac:dyDescent="0.25">
      <c r="A40" s="1" t="s">
        <v>33</v>
      </c>
      <c r="B40" s="1" t="s">
        <v>34</v>
      </c>
      <c r="C40" s="1" t="s">
        <v>1542</v>
      </c>
      <c r="D40" s="1" t="s">
        <v>638</v>
      </c>
      <c r="E40" s="56">
        <v>1986969</v>
      </c>
      <c r="F40" s="56">
        <v>0</v>
      </c>
      <c r="G40" s="56">
        <v>1986969</v>
      </c>
      <c r="H40" s="56">
        <v>0</v>
      </c>
      <c r="I40" s="56">
        <v>1986969</v>
      </c>
      <c r="J40" s="56">
        <v>0</v>
      </c>
      <c r="K40" s="56">
        <v>0</v>
      </c>
      <c r="L40" s="56">
        <v>0</v>
      </c>
    </row>
    <row r="41" spans="1:12" x14ac:dyDescent="0.25">
      <c r="A41" s="1" t="s">
        <v>33</v>
      </c>
      <c r="B41" s="1" t="s">
        <v>34</v>
      </c>
      <c r="C41" s="1" t="s">
        <v>1112</v>
      </c>
      <c r="D41" s="1" t="s">
        <v>639</v>
      </c>
      <c r="E41" s="56">
        <v>33334</v>
      </c>
      <c r="F41" s="56">
        <v>0</v>
      </c>
      <c r="G41" s="56">
        <v>33334</v>
      </c>
      <c r="H41" s="56">
        <v>0</v>
      </c>
      <c r="I41" s="56">
        <v>0</v>
      </c>
      <c r="J41" s="56">
        <v>33334</v>
      </c>
      <c r="K41" s="56">
        <v>0</v>
      </c>
      <c r="L41" s="56">
        <v>33334</v>
      </c>
    </row>
    <row r="42" spans="1:12" x14ac:dyDescent="0.25">
      <c r="A42" s="1" t="s">
        <v>33</v>
      </c>
      <c r="B42" s="1" t="s">
        <v>34</v>
      </c>
      <c r="C42" s="1" t="s">
        <v>640</v>
      </c>
      <c r="D42" s="1" t="s">
        <v>641</v>
      </c>
      <c r="E42" s="56">
        <v>502667</v>
      </c>
      <c r="F42" s="56">
        <v>0</v>
      </c>
      <c r="G42" s="56">
        <v>502667</v>
      </c>
      <c r="H42" s="56">
        <v>0</v>
      </c>
      <c r="I42" s="56">
        <v>502667</v>
      </c>
      <c r="J42" s="56">
        <v>0</v>
      </c>
      <c r="K42" s="56">
        <v>0</v>
      </c>
      <c r="L42" s="56">
        <v>0</v>
      </c>
    </row>
    <row r="43" spans="1:12" x14ac:dyDescent="0.25">
      <c r="A43" s="1" t="s">
        <v>33</v>
      </c>
      <c r="B43" s="1" t="s">
        <v>34</v>
      </c>
      <c r="C43" s="1" t="s">
        <v>642</v>
      </c>
      <c r="D43" s="1" t="s">
        <v>643</v>
      </c>
      <c r="E43" s="56">
        <v>50841</v>
      </c>
      <c r="F43" s="56">
        <v>0</v>
      </c>
      <c r="G43" s="56">
        <v>50841</v>
      </c>
      <c r="H43" s="56">
        <v>0</v>
      </c>
      <c r="I43" s="56">
        <v>0</v>
      </c>
      <c r="J43" s="56">
        <v>50841</v>
      </c>
      <c r="K43" s="56">
        <v>0</v>
      </c>
      <c r="L43" s="56">
        <v>50841</v>
      </c>
    </row>
    <row r="44" spans="1:12" x14ac:dyDescent="0.25">
      <c r="A44" s="1" t="s">
        <v>33</v>
      </c>
      <c r="B44" s="1" t="s">
        <v>34</v>
      </c>
      <c r="C44" s="1" t="s">
        <v>508</v>
      </c>
      <c r="D44" s="1" t="s">
        <v>509</v>
      </c>
      <c r="E44" s="56">
        <v>66668</v>
      </c>
      <c r="F44" s="56">
        <v>0</v>
      </c>
      <c r="G44" s="56">
        <v>66668</v>
      </c>
      <c r="H44" s="56">
        <v>0</v>
      </c>
      <c r="I44" s="56">
        <v>66666</v>
      </c>
      <c r="J44" s="56">
        <v>2</v>
      </c>
      <c r="K44" s="56">
        <v>0</v>
      </c>
      <c r="L44" s="56">
        <v>2</v>
      </c>
    </row>
    <row r="45" spans="1:12" x14ac:dyDescent="0.25">
      <c r="A45" s="1" t="s">
        <v>33</v>
      </c>
      <c r="B45" s="1" t="s">
        <v>34</v>
      </c>
      <c r="C45" s="1" t="s">
        <v>107</v>
      </c>
      <c r="D45" s="1" t="s">
        <v>108</v>
      </c>
      <c r="E45" s="56">
        <v>37832</v>
      </c>
      <c r="F45" s="56">
        <v>0</v>
      </c>
      <c r="G45" s="56">
        <v>37832</v>
      </c>
      <c r="H45" s="56">
        <v>48077</v>
      </c>
      <c r="I45" s="56">
        <v>0</v>
      </c>
      <c r="J45" s="56">
        <v>85909</v>
      </c>
      <c r="K45" s="56">
        <v>0</v>
      </c>
      <c r="L45" s="56">
        <v>85909</v>
      </c>
    </row>
    <row r="46" spans="1:12" x14ac:dyDescent="0.25">
      <c r="A46" s="1" t="s">
        <v>33</v>
      </c>
      <c r="B46" s="1" t="s">
        <v>34</v>
      </c>
      <c r="C46" s="1" t="s">
        <v>139</v>
      </c>
      <c r="D46" s="1" t="s">
        <v>140</v>
      </c>
      <c r="E46" s="56">
        <v>3500503</v>
      </c>
      <c r="F46" s="56">
        <v>0</v>
      </c>
      <c r="G46" s="56">
        <v>3500503</v>
      </c>
      <c r="H46" s="56">
        <v>928159</v>
      </c>
      <c r="I46" s="56">
        <v>3683428</v>
      </c>
      <c r="J46" s="56">
        <v>745234</v>
      </c>
      <c r="K46" s="56">
        <v>0</v>
      </c>
      <c r="L46" s="56">
        <v>745234</v>
      </c>
    </row>
    <row r="47" spans="1:12" x14ac:dyDescent="0.25">
      <c r="A47" s="1" t="s">
        <v>33</v>
      </c>
      <c r="B47" s="1" t="s">
        <v>34</v>
      </c>
      <c r="C47" s="1" t="s">
        <v>466</v>
      </c>
      <c r="D47" s="1" t="s">
        <v>467</v>
      </c>
      <c r="E47" s="56">
        <v>0</v>
      </c>
      <c r="F47" s="56">
        <v>0</v>
      </c>
      <c r="G47" s="56">
        <v>0</v>
      </c>
      <c r="H47" s="56">
        <v>53880</v>
      </c>
      <c r="I47" s="56">
        <v>932666</v>
      </c>
      <c r="J47" s="56">
        <v>0</v>
      </c>
      <c r="K47" s="56">
        <v>878786</v>
      </c>
      <c r="L47" s="56">
        <v>-878786</v>
      </c>
    </row>
    <row r="48" spans="1:12" x14ac:dyDescent="0.25">
      <c r="A48" s="1" t="s">
        <v>33</v>
      </c>
      <c r="B48" s="1" t="s">
        <v>34</v>
      </c>
      <c r="C48" s="1" t="s">
        <v>397</v>
      </c>
      <c r="D48" s="1" t="s">
        <v>398</v>
      </c>
      <c r="E48" s="56">
        <v>130001</v>
      </c>
      <c r="F48" s="56">
        <v>0</v>
      </c>
      <c r="G48" s="56">
        <v>130001</v>
      </c>
      <c r="H48" s="56">
        <v>0</v>
      </c>
      <c r="I48" s="56">
        <v>86666</v>
      </c>
      <c r="J48" s="56">
        <v>43335</v>
      </c>
      <c r="K48" s="56">
        <v>0</v>
      </c>
      <c r="L48" s="56">
        <v>43335</v>
      </c>
    </row>
    <row r="49" spans="1:12" x14ac:dyDescent="0.25">
      <c r="A49" s="1" t="s">
        <v>33</v>
      </c>
      <c r="B49" s="1" t="s">
        <v>34</v>
      </c>
      <c r="C49" s="1" t="s">
        <v>1189</v>
      </c>
      <c r="D49" s="1" t="s">
        <v>644</v>
      </c>
      <c r="E49" s="56">
        <v>33334</v>
      </c>
      <c r="F49" s="56">
        <v>0</v>
      </c>
      <c r="G49" s="56">
        <v>33334</v>
      </c>
      <c r="H49" s="56">
        <v>0</v>
      </c>
      <c r="I49" s="56">
        <v>0</v>
      </c>
      <c r="J49" s="56">
        <v>33334</v>
      </c>
      <c r="K49" s="56">
        <v>0</v>
      </c>
      <c r="L49" s="56">
        <v>33334</v>
      </c>
    </row>
    <row r="50" spans="1:12" x14ac:dyDescent="0.25">
      <c r="A50" s="1" t="s">
        <v>33</v>
      </c>
      <c r="B50" s="1" t="s">
        <v>34</v>
      </c>
      <c r="C50" s="1" t="s">
        <v>1980</v>
      </c>
      <c r="D50" s="1" t="s">
        <v>1981</v>
      </c>
      <c r="E50" s="56">
        <v>0</v>
      </c>
      <c r="F50" s="56">
        <v>0</v>
      </c>
      <c r="G50" s="56">
        <v>0</v>
      </c>
      <c r="H50" s="56">
        <v>806933</v>
      </c>
      <c r="I50" s="56">
        <v>0</v>
      </c>
      <c r="J50" s="56">
        <v>806933</v>
      </c>
      <c r="K50" s="56">
        <v>0</v>
      </c>
      <c r="L50" s="56">
        <v>806933</v>
      </c>
    </row>
    <row r="51" spans="1:12" x14ac:dyDescent="0.25">
      <c r="A51" s="1" t="s">
        <v>33</v>
      </c>
      <c r="B51" s="1" t="s">
        <v>34</v>
      </c>
      <c r="C51" s="1" t="s">
        <v>645</v>
      </c>
      <c r="D51" s="1" t="s">
        <v>646</v>
      </c>
      <c r="E51" s="56">
        <v>108694</v>
      </c>
      <c r="F51" s="56">
        <v>0</v>
      </c>
      <c r="G51" s="56">
        <v>108694</v>
      </c>
      <c r="H51" s="56">
        <v>0</v>
      </c>
      <c r="I51" s="56">
        <v>0</v>
      </c>
      <c r="J51" s="56">
        <v>108694</v>
      </c>
      <c r="K51" s="56">
        <v>0</v>
      </c>
      <c r="L51" s="56">
        <v>108694</v>
      </c>
    </row>
    <row r="52" spans="1:12" x14ac:dyDescent="0.25">
      <c r="A52" s="1" t="s">
        <v>33</v>
      </c>
      <c r="B52" s="1" t="s">
        <v>34</v>
      </c>
      <c r="C52" s="1" t="s">
        <v>587</v>
      </c>
      <c r="D52" s="1" t="s">
        <v>588</v>
      </c>
      <c r="E52" s="56">
        <v>106013</v>
      </c>
      <c r="F52" s="56">
        <v>0</v>
      </c>
      <c r="G52" s="56">
        <v>106013</v>
      </c>
      <c r="H52" s="56">
        <v>0</v>
      </c>
      <c r="I52" s="56">
        <v>120017</v>
      </c>
      <c r="J52" s="56">
        <v>0</v>
      </c>
      <c r="K52" s="56">
        <v>14004</v>
      </c>
      <c r="L52" s="56">
        <v>-14004</v>
      </c>
    </row>
    <row r="53" spans="1:12" x14ac:dyDescent="0.25">
      <c r="A53" s="1" t="s">
        <v>33</v>
      </c>
      <c r="B53" s="1" t="s">
        <v>34</v>
      </c>
      <c r="C53" s="1" t="s">
        <v>573</v>
      </c>
      <c r="D53" s="1" t="s">
        <v>574</v>
      </c>
      <c r="E53" s="56">
        <v>66667</v>
      </c>
      <c r="F53" s="56">
        <v>0</v>
      </c>
      <c r="G53" s="56">
        <v>66667</v>
      </c>
      <c r="H53" s="56">
        <v>0</v>
      </c>
      <c r="I53" s="56">
        <v>33333</v>
      </c>
      <c r="J53" s="56">
        <v>33334</v>
      </c>
      <c r="K53" s="56">
        <v>0</v>
      </c>
      <c r="L53" s="56">
        <v>33334</v>
      </c>
    </row>
    <row r="54" spans="1:12" x14ac:dyDescent="0.25">
      <c r="A54" s="1" t="s">
        <v>33</v>
      </c>
      <c r="B54" s="1" t="s">
        <v>34</v>
      </c>
      <c r="C54" s="1" t="s">
        <v>595</v>
      </c>
      <c r="D54" s="1" t="s">
        <v>596</v>
      </c>
      <c r="E54" s="56">
        <v>133336</v>
      </c>
      <c r="F54" s="56">
        <v>0</v>
      </c>
      <c r="G54" s="56">
        <v>133336</v>
      </c>
      <c r="H54" s="56">
        <v>0</v>
      </c>
      <c r="I54" s="56">
        <v>133230</v>
      </c>
      <c r="J54" s="56">
        <v>106</v>
      </c>
      <c r="K54" s="56">
        <v>0</v>
      </c>
      <c r="L54" s="56">
        <v>106</v>
      </c>
    </row>
    <row r="55" spans="1:12" x14ac:dyDescent="0.25">
      <c r="A55" s="1" t="s">
        <v>33</v>
      </c>
      <c r="B55" s="1" t="s">
        <v>34</v>
      </c>
      <c r="C55" s="1" t="s">
        <v>281</v>
      </c>
      <c r="D55" s="1" t="s">
        <v>282</v>
      </c>
      <c r="E55" s="56">
        <v>0</v>
      </c>
      <c r="F55" s="56">
        <v>0</v>
      </c>
      <c r="G55" s="56">
        <v>0</v>
      </c>
      <c r="H55" s="56">
        <v>47450</v>
      </c>
      <c r="I55" s="56">
        <v>0</v>
      </c>
      <c r="J55" s="56">
        <v>47450</v>
      </c>
      <c r="K55" s="56">
        <v>0</v>
      </c>
      <c r="L55" s="56">
        <v>47450</v>
      </c>
    </row>
    <row r="56" spans="1:12" x14ac:dyDescent="0.25">
      <c r="A56" s="1" t="s">
        <v>33</v>
      </c>
      <c r="B56" s="1" t="s">
        <v>34</v>
      </c>
      <c r="C56" s="1" t="s">
        <v>647</v>
      </c>
      <c r="D56" s="1" t="s">
        <v>648</v>
      </c>
      <c r="E56" s="56">
        <v>407720</v>
      </c>
      <c r="F56" s="56">
        <v>0</v>
      </c>
      <c r="G56" s="56">
        <v>407720</v>
      </c>
      <c r="H56" s="56">
        <v>0</v>
      </c>
      <c r="I56" s="56">
        <v>0</v>
      </c>
      <c r="J56" s="56">
        <v>407720</v>
      </c>
      <c r="K56" s="56">
        <v>0</v>
      </c>
      <c r="L56" s="56">
        <v>407720</v>
      </c>
    </row>
    <row r="57" spans="1:12" x14ac:dyDescent="0.25">
      <c r="A57" s="1" t="s">
        <v>33</v>
      </c>
      <c r="B57" s="1" t="s">
        <v>34</v>
      </c>
      <c r="C57" s="1" t="s">
        <v>649</v>
      </c>
      <c r="D57" s="1" t="s">
        <v>650</v>
      </c>
      <c r="E57" s="56">
        <v>5388203</v>
      </c>
      <c r="F57" s="56">
        <v>0</v>
      </c>
      <c r="G57" s="56">
        <v>5388203</v>
      </c>
      <c r="H57" s="56">
        <v>0</v>
      </c>
      <c r="I57" s="56">
        <v>2549319</v>
      </c>
      <c r="J57" s="56">
        <v>2838884</v>
      </c>
      <c r="K57" s="56">
        <v>0</v>
      </c>
      <c r="L57" s="56">
        <v>2838884</v>
      </c>
    </row>
    <row r="58" spans="1:12" x14ac:dyDescent="0.25">
      <c r="A58" s="1" t="s">
        <v>33</v>
      </c>
      <c r="B58" s="1" t="s">
        <v>34</v>
      </c>
      <c r="C58" s="1" t="s">
        <v>553</v>
      </c>
      <c r="D58" s="1" t="s">
        <v>554</v>
      </c>
      <c r="E58" s="56">
        <v>259325</v>
      </c>
      <c r="F58" s="56">
        <v>0</v>
      </c>
      <c r="G58" s="56">
        <v>259325</v>
      </c>
      <c r="H58" s="56">
        <v>0</v>
      </c>
      <c r="I58" s="56">
        <v>167066</v>
      </c>
      <c r="J58" s="56">
        <v>92259</v>
      </c>
      <c r="K58" s="56">
        <v>0</v>
      </c>
      <c r="L58" s="56">
        <v>92259</v>
      </c>
    </row>
    <row r="59" spans="1:12" x14ac:dyDescent="0.25">
      <c r="A59" s="1" t="s">
        <v>33</v>
      </c>
      <c r="B59" s="1" t="s">
        <v>34</v>
      </c>
      <c r="C59" s="1" t="s">
        <v>1232</v>
      </c>
      <c r="D59" s="1" t="s">
        <v>651</v>
      </c>
      <c r="E59" s="56">
        <v>34288</v>
      </c>
      <c r="F59" s="56">
        <v>0</v>
      </c>
      <c r="G59" s="56">
        <v>34288</v>
      </c>
      <c r="H59" s="56">
        <v>0</v>
      </c>
      <c r="I59" s="56">
        <v>0</v>
      </c>
      <c r="J59" s="56">
        <v>34288</v>
      </c>
      <c r="K59" s="56">
        <v>0</v>
      </c>
      <c r="L59" s="56">
        <v>34288</v>
      </c>
    </row>
    <row r="60" spans="1:12" x14ac:dyDescent="0.25">
      <c r="A60" s="1" t="s">
        <v>33</v>
      </c>
      <c r="B60" s="1" t="s">
        <v>34</v>
      </c>
      <c r="C60" s="1" t="s">
        <v>438</v>
      </c>
      <c r="D60" s="1" t="s">
        <v>439</v>
      </c>
      <c r="E60" s="56">
        <v>162666</v>
      </c>
      <c r="F60" s="56">
        <v>0</v>
      </c>
      <c r="G60" s="56">
        <v>162666</v>
      </c>
      <c r="H60" s="56">
        <v>0</v>
      </c>
      <c r="I60" s="56">
        <v>41199</v>
      </c>
      <c r="J60" s="56">
        <v>121467</v>
      </c>
      <c r="K60" s="56">
        <v>0</v>
      </c>
      <c r="L60" s="56">
        <v>121467</v>
      </c>
    </row>
    <row r="61" spans="1:12" x14ac:dyDescent="0.25">
      <c r="A61" s="1" t="s">
        <v>33</v>
      </c>
      <c r="B61" s="1" t="s">
        <v>34</v>
      </c>
      <c r="C61" s="1" t="s">
        <v>652</v>
      </c>
      <c r="D61" s="1" t="s">
        <v>653</v>
      </c>
      <c r="E61" s="56">
        <v>372001</v>
      </c>
      <c r="F61" s="56">
        <v>0</v>
      </c>
      <c r="G61" s="56">
        <v>372001</v>
      </c>
      <c r="H61" s="56">
        <v>0</v>
      </c>
      <c r="I61" s="56">
        <v>0</v>
      </c>
      <c r="J61" s="56">
        <v>372001</v>
      </c>
      <c r="K61" s="56">
        <v>0</v>
      </c>
      <c r="L61" s="56">
        <v>372001</v>
      </c>
    </row>
    <row r="62" spans="1:12" x14ac:dyDescent="0.25">
      <c r="A62" s="1" t="s">
        <v>33</v>
      </c>
      <c r="B62" s="1" t="s">
        <v>34</v>
      </c>
      <c r="C62" s="1" t="s">
        <v>109</v>
      </c>
      <c r="D62" s="1" t="s">
        <v>110</v>
      </c>
      <c r="E62" s="56">
        <v>226923</v>
      </c>
      <c r="F62" s="56">
        <v>0</v>
      </c>
      <c r="G62" s="56">
        <v>226923</v>
      </c>
      <c r="H62" s="56">
        <v>854383</v>
      </c>
      <c r="I62" s="56">
        <v>1026122</v>
      </c>
      <c r="J62" s="56">
        <v>55184</v>
      </c>
      <c r="K62" s="56">
        <v>0</v>
      </c>
      <c r="L62" s="56">
        <v>55184</v>
      </c>
    </row>
    <row r="63" spans="1:12" x14ac:dyDescent="0.25">
      <c r="A63" s="1" t="s">
        <v>33</v>
      </c>
      <c r="B63" s="1" t="s">
        <v>34</v>
      </c>
      <c r="C63" s="1" t="s">
        <v>654</v>
      </c>
      <c r="D63" s="1" t="s">
        <v>655</v>
      </c>
      <c r="E63" s="56">
        <v>47607</v>
      </c>
      <c r="F63" s="56">
        <v>0</v>
      </c>
      <c r="G63" s="56">
        <v>47607</v>
      </c>
      <c r="H63" s="56">
        <v>147189</v>
      </c>
      <c r="I63" s="56">
        <v>0</v>
      </c>
      <c r="J63" s="56">
        <v>194796</v>
      </c>
      <c r="K63" s="56">
        <v>0</v>
      </c>
      <c r="L63" s="56">
        <v>194796</v>
      </c>
    </row>
    <row r="64" spans="1:12" x14ac:dyDescent="0.25">
      <c r="A64" s="1" t="s">
        <v>33</v>
      </c>
      <c r="B64" s="1" t="s">
        <v>34</v>
      </c>
      <c r="C64" s="1" t="s">
        <v>656</v>
      </c>
      <c r="D64" s="1" t="s">
        <v>657</v>
      </c>
      <c r="E64" s="56">
        <v>49855</v>
      </c>
      <c r="F64" s="56">
        <v>0</v>
      </c>
      <c r="G64" s="56">
        <v>49855</v>
      </c>
      <c r="H64" s="56">
        <v>0</v>
      </c>
      <c r="I64" s="56">
        <v>0</v>
      </c>
      <c r="J64" s="56">
        <v>49855</v>
      </c>
      <c r="K64" s="56">
        <v>0</v>
      </c>
      <c r="L64" s="56">
        <v>49855</v>
      </c>
    </row>
    <row r="65" spans="1:12" x14ac:dyDescent="0.25">
      <c r="A65" s="1" t="s">
        <v>33</v>
      </c>
      <c r="B65" s="1" t="s">
        <v>34</v>
      </c>
      <c r="C65" s="1" t="s">
        <v>1522</v>
      </c>
      <c r="D65" s="1" t="s">
        <v>658</v>
      </c>
      <c r="E65" s="56">
        <v>5081717</v>
      </c>
      <c r="F65" s="56">
        <v>0</v>
      </c>
      <c r="G65" s="56">
        <v>5081717</v>
      </c>
      <c r="H65" s="56">
        <v>0</v>
      </c>
      <c r="I65" s="56">
        <v>942452</v>
      </c>
      <c r="J65" s="56">
        <v>4139265</v>
      </c>
      <c r="K65" s="56">
        <v>0</v>
      </c>
      <c r="L65" s="56">
        <v>4139265</v>
      </c>
    </row>
    <row r="66" spans="1:12" x14ac:dyDescent="0.25">
      <c r="A66" s="1" t="s">
        <v>33</v>
      </c>
      <c r="B66" s="1" t="s">
        <v>34</v>
      </c>
      <c r="C66" s="1" t="s">
        <v>659</v>
      </c>
      <c r="D66" s="1" t="s">
        <v>660</v>
      </c>
      <c r="E66" s="56">
        <v>579340</v>
      </c>
      <c r="F66" s="56">
        <v>0</v>
      </c>
      <c r="G66" s="56">
        <v>579340</v>
      </c>
      <c r="H66" s="56">
        <v>0</v>
      </c>
      <c r="I66" s="56">
        <v>0</v>
      </c>
      <c r="J66" s="56">
        <v>579340</v>
      </c>
      <c r="K66" s="56">
        <v>0</v>
      </c>
      <c r="L66" s="56">
        <v>579340</v>
      </c>
    </row>
    <row r="67" spans="1:12" x14ac:dyDescent="0.25">
      <c r="A67" s="1" t="s">
        <v>33</v>
      </c>
      <c r="B67" s="1" t="s">
        <v>34</v>
      </c>
      <c r="C67" s="1" t="s">
        <v>661</v>
      </c>
      <c r="D67" s="1" t="s">
        <v>662</v>
      </c>
      <c r="E67" s="56">
        <v>44380</v>
      </c>
      <c r="F67" s="56">
        <v>0</v>
      </c>
      <c r="G67" s="56">
        <v>44380</v>
      </c>
      <c r="H67" s="56">
        <v>0</v>
      </c>
      <c r="I67" s="56">
        <v>0</v>
      </c>
      <c r="J67" s="56">
        <v>44380</v>
      </c>
      <c r="K67" s="56">
        <v>0</v>
      </c>
      <c r="L67" s="56">
        <v>44380</v>
      </c>
    </row>
    <row r="68" spans="1:12" x14ac:dyDescent="0.25">
      <c r="A68" s="1" t="s">
        <v>33</v>
      </c>
      <c r="B68" s="1" t="s">
        <v>34</v>
      </c>
      <c r="C68" s="1" t="s">
        <v>222</v>
      </c>
      <c r="D68" s="1" t="s">
        <v>223</v>
      </c>
      <c r="E68" s="56">
        <v>698257</v>
      </c>
      <c r="F68" s="56">
        <v>0</v>
      </c>
      <c r="G68" s="56">
        <v>698257</v>
      </c>
      <c r="H68" s="56">
        <v>759200</v>
      </c>
      <c r="I68" s="56">
        <v>0</v>
      </c>
      <c r="J68" s="56">
        <v>1457457</v>
      </c>
      <c r="K68" s="56">
        <v>0</v>
      </c>
      <c r="L68" s="56">
        <v>1457457</v>
      </c>
    </row>
    <row r="69" spans="1:12" x14ac:dyDescent="0.25">
      <c r="A69" s="1" t="s">
        <v>33</v>
      </c>
      <c r="B69" s="1" t="s">
        <v>34</v>
      </c>
      <c r="C69" s="1" t="s">
        <v>488</v>
      </c>
      <c r="D69" s="1" t="s">
        <v>489</v>
      </c>
      <c r="E69" s="56">
        <v>190469</v>
      </c>
      <c r="F69" s="56">
        <v>0</v>
      </c>
      <c r="G69" s="56">
        <v>190469</v>
      </c>
      <c r="H69" s="56">
        <v>0</v>
      </c>
      <c r="I69" s="56">
        <v>144101</v>
      </c>
      <c r="J69" s="56">
        <v>46368</v>
      </c>
      <c r="K69" s="56">
        <v>0</v>
      </c>
      <c r="L69" s="56">
        <v>46368</v>
      </c>
    </row>
    <row r="70" spans="1:12" x14ac:dyDescent="0.25">
      <c r="A70" s="1" t="s">
        <v>33</v>
      </c>
      <c r="B70" s="1" t="s">
        <v>34</v>
      </c>
      <c r="C70" s="1" t="s">
        <v>599</v>
      </c>
      <c r="D70" s="1" t="s">
        <v>600</v>
      </c>
      <c r="E70" s="56">
        <v>306355</v>
      </c>
      <c r="F70" s="56">
        <v>0</v>
      </c>
      <c r="G70" s="56">
        <v>306355</v>
      </c>
      <c r="H70" s="56">
        <v>0</v>
      </c>
      <c r="I70" s="56">
        <v>584858</v>
      </c>
      <c r="J70" s="56">
        <v>0</v>
      </c>
      <c r="K70" s="56">
        <v>278503</v>
      </c>
      <c r="L70" s="56">
        <v>-278503</v>
      </c>
    </row>
    <row r="71" spans="1:12" x14ac:dyDescent="0.25">
      <c r="A71" s="1" t="s">
        <v>33</v>
      </c>
      <c r="B71" s="1" t="s">
        <v>34</v>
      </c>
      <c r="C71" s="1" t="s">
        <v>1673</v>
      </c>
      <c r="D71" s="1" t="s">
        <v>663</v>
      </c>
      <c r="E71" s="56">
        <v>86668</v>
      </c>
      <c r="F71" s="56">
        <v>0</v>
      </c>
      <c r="G71" s="56">
        <v>86668</v>
      </c>
      <c r="H71" s="56">
        <v>0</v>
      </c>
      <c r="I71" s="56">
        <v>47304</v>
      </c>
      <c r="J71" s="56">
        <v>39364</v>
      </c>
      <c r="K71" s="56">
        <v>0</v>
      </c>
      <c r="L71" s="56">
        <v>39364</v>
      </c>
    </row>
    <row r="72" spans="1:12" x14ac:dyDescent="0.25">
      <c r="A72" s="1" t="s">
        <v>33</v>
      </c>
      <c r="B72" s="1" t="s">
        <v>34</v>
      </c>
      <c r="C72" s="1" t="s">
        <v>2022</v>
      </c>
      <c r="D72" s="1" t="s">
        <v>2023</v>
      </c>
      <c r="E72" s="56">
        <v>0</v>
      </c>
      <c r="F72" s="56">
        <v>0</v>
      </c>
      <c r="G72" s="56">
        <v>0</v>
      </c>
      <c r="H72" s="56">
        <v>54934</v>
      </c>
      <c r="I72" s="56">
        <v>54956</v>
      </c>
      <c r="J72" s="56">
        <v>0</v>
      </c>
      <c r="K72" s="56">
        <v>22</v>
      </c>
      <c r="L72" s="56">
        <v>-22</v>
      </c>
    </row>
    <row r="73" spans="1:12" x14ac:dyDescent="0.25">
      <c r="A73" s="1" t="s">
        <v>33</v>
      </c>
      <c r="B73" s="1" t="s">
        <v>34</v>
      </c>
      <c r="C73" s="1" t="s">
        <v>395</v>
      </c>
      <c r="D73" s="1" t="s">
        <v>396</v>
      </c>
      <c r="E73" s="56">
        <v>597102</v>
      </c>
      <c r="F73" s="56">
        <v>0</v>
      </c>
      <c r="G73" s="56">
        <v>597102</v>
      </c>
      <c r="H73" s="56">
        <v>0</v>
      </c>
      <c r="I73" s="56">
        <v>52113</v>
      </c>
      <c r="J73" s="56">
        <v>544989</v>
      </c>
      <c r="K73" s="56">
        <v>0</v>
      </c>
      <c r="L73" s="56">
        <v>544989</v>
      </c>
    </row>
    <row r="74" spans="1:12" x14ac:dyDescent="0.25">
      <c r="A74" s="1" t="s">
        <v>33</v>
      </c>
      <c r="B74" s="1" t="s">
        <v>34</v>
      </c>
      <c r="C74" s="1" t="s">
        <v>1780</v>
      </c>
      <c r="D74" s="1" t="s">
        <v>664</v>
      </c>
      <c r="E74" s="56">
        <v>563334</v>
      </c>
      <c r="F74" s="56">
        <v>0</v>
      </c>
      <c r="G74" s="56">
        <v>563334</v>
      </c>
      <c r="H74" s="56">
        <v>0</v>
      </c>
      <c r="I74" s="56">
        <v>0</v>
      </c>
      <c r="J74" s="56">
        <v>563334</v>
      </c>
      <c r="K74" s="56">
        <v>0</v>
      </c>
      <c r="L74" s="56">
        <v>563334</v>
      </c>
    </row>
    <row r="75" spans="1:12" x14ac:dyDescent="0.25">
      <c r="A75" s="1" t="s">
        <v>33</v>
      </c>
      <c r="B75" s="1" t="s">
        <v>34</v>
      </c>
      <c r="C75" s="1" t="s">
        <v>980</v>
      </c>
      <c r="D75" s="1" t="s">
        <v>665</v>
      </c>
      <c r="E75" s="56">
        <v>166667</v>
      </c>
      <c r="F75" s="56">
        <v>0</v>
      </c>
      <c r="G75" s="56">
        <v>166667</v>
      </c>
      <c r="H75" s="56">
        <v>0</v>
      </c>
      <c r="I75" s="56">
        <v>0</v>
      </c>
      <c r="J75" s="56">
        <v>166667</v>
      </c>
      <c r="K75" s="56">
        <v>0</v>
      </c>
      <c r="L75" s="56">
        <v>166667</v>
      </c>
    </row>
    <row r="76" spans="1:12" x14ac:dyDescent="0.25">
      <c r="A76" s="1" t="s">
        <v>33</v>
      </c>
      <c r="B76" s="1" t="s">
        <v>34</v>
      </c>
      <c r="C76" s="1" t="s">
        <v>99</v>
      </c>
      <c r="D76" s="1" t="s">
        <v>100</v>
      </c>
      <c r="E76" s="56">
        <v>0</v>
      </c>
      <c r="F76" s="56">
        <v>0</v>
      </c>
      <c r="G76" s="56">
        <v>0</v>
      </c>
      <c r="H76" s="56">
        <v>616850</v>
      </c>
      <c r="I76" s="56">
        <v>47450</v>
      </c>
      <c r="J76" s="56">
        <v>569400</v>
      </c>
      <c r="K76" s="56">
        <v>0</v>
      </c>
      <c r="L76" s="56">
        <v>569400</v>
      </c>
    </row>
    <row r="77" spans="1:12" x14ac:dyDescent="0.25">
      <c r="A77" s="1" t="s">
        <v>33</v>
      </c>
      <c r="B77" s="1" t="s">
        <v>34</v>
      </c>
      <c r="C77" s="1" t="s">
        <v>666</v>
      </c>
      <c r="D77" s="1" t="s">
        <v>667</v>
      </c>
      <c r="E77" s="56">
        <v>623905</v>
      </c>
      <c r="F77" s="56">
        <v>0</v>
      </c>
      <c r="G77" s="56">
        <v>623905</v>
      </c>
      <c r="H77" s="56">
        <v>0</v>
      </c>
      <c r="I77" s="56">
        <v>623905</v>
      </c>
      <c r="J77" s="56">
        <v>0</v>
      </c>
      <c r="K77" s="56">
        <v>0</v>
      </c>
      <c r="L77" s="56">
        <v>0</v>
      </c>
    </row>
    <row r="78" spans="1:12" x14ac:dyDescent="0.25">
      <c r="A78" s="1" t="s">
        <v>33</v>
      </c>
      <c r="B78" s="1" t="s">
        <v>34</v>
      </c>
      <c r="C78" s="1" t="s">
        <v>1328</v>
      </c>
      <c r="D78" s="1" t="s">
        <v>668</v>
      </c>
      <c r="E78" s="56">
        <v>40853</v>
      </c>
      <c r="F78" s="56">
        <v>0</v>
      </c>
      <c r="G78" s="56">
        <v>40853</v>
      </c>
      <c r="H78" s="56">
        <v>0</v>
      </c>
      <c r="I78" s="56">
        <v>0</v>
      </c>
      <c r="J78" s="56">
        <v>40853</v>
      </c>
      <c r="K78" s="56">
        <v>0</v>
      </c>
      <c r="L78" s="56">
        <v>40853</v>
      </c>
    </row>
    <row r="79" spans="1:12" x14ac:dyDescent="0.25">
      <c r="A79" s="1" t="s">
        <v>33</v>
      </c>
      <c r="B79" s="1" t="s">
        <v>34</v>
      </c>
      <c r="C79" s="1" t="s">
        <v>452</v>
      </c>
      <c r="D79" s="1" t="s">
        <v>453</v>
      </c>
      <c r="E79" s="56">
        <v>4694514</v>
      </c>
      <c r="F79" s="56">
        <v>0</v>
      </c>
      <c r="G79" s="56">
        <v>4694514</v>
      </c>
      <c r="H79" s="56">
        <v>0</v>
      </c>
      <c r="I79" s="56">
        <v>4694514</v>
      </c>
      <c r="J79" s="56">
        <v>0</v>
      </c>
      <c r="K79" s="56">
        <v>0</v>
      </c>
      <c r="L79" s="56">
        <v>0</v>
      </c>
    </row>
    <row r="80" spans="1:12" x14ac:dyDescent="0.25">
      <c r="A80" s="1" t="s">
        <v>33</v>
      </c>
      <c r="B80" s="1" t="s">
        <v>34</v>
      </c>
      <c r="C80" s="1" t="s">
        <v>669</v>
      </c>
      <c r="D80" s="1" t="s">
        <v>670</v>
      </c>
      <c r="E80" s="56">
        <v>8497074</v>
      </c>
      <c r="F80" s="56">
        <v>0</v>
      </c>
      <c r="G80" s="56">
        <v>8497074</v>
      </c>
      <c r="H80" s="56">
        <v>0</v>
      </c>
      <c r="I80" s="56">
        <v>2909054</v>
      </c>
      <c r="J80" s="56">
        <v>5588020</v>
      </c>
      <c r="K80" s="56">
        <v>0</v>
      </c>
      <c r="L80" s="56">
        <v>5588020</v>
      </c>
    </row>
    <row r="81" spans="1:12" x14ac:dyDescent="0.25">
      <c r="A81" s="1" t="s">
        <v>33</v>
      </c>
      <c r="B81" s="1" t="s">
        <v>34</v>
      </c>
      <c r="C81" s="1" t="s">
        <v>539</v>
      </c>
      <c r="D81" s="1" t="s">
        <v>540</v>
      </c>
      <c r="E81" s="56">
        <v>0</v>
      </c>
      <c r="F81" s="56">
        <v>0</v>
      </c>
      <c r="G81" s="56">
        <v>0</v>
      </c>
      <c r="H81" s="56">
        <v>1233700</v>
      </c>
      <c r="I81" s="56">
        <v>711750</v>
      </c>
      <c r="J81" s="56">
        <v>521950</v>
      </c>
      <c r="K81" s="56">
        <v>0</v>
      </c>
      <c r="L81" s="56">
        <v>521950</v>
      </c>
    </row>
    <row r="82" spans="1:12" x14ac:dyDescent="0.25">
      <c r="A82" s="1" t="s">
        <v>33</v>
      </c>
      <c r="B82" s="1" t="s">
        <v>34</v>
      </c>
      <c r="C82" s="1" t="s">
        <v>1077</v>
      </c>
      <c r="D82" s="1" t="s">
        <v>671</v>
      </c>
      <c r="E82" s="56">
        <v>551543</v>
      </c>
      <c r="F82" s="56">
        <v>0</v>
      </c>
      <c r="G82" s="56">
        <v>551543</v>
      </c>
      <c r="H82" s="56">
        <v>0</v>
      </c>
      <c r="I82" s="56">
        <v>0</v>
      </c>
      <c r="J82" s="56">
        <v>551543</v>
      </c>
      <c r="K82" s="56">
        <v>0</v>
      </c>
      <c r="L82" s="56">
        <v>551543</v>
      </c>
    </row>
    <row r="83" spans="1:12" x14ac:dyDescent="0.25">
      <c r="A83" s="1" t="s">
        <v>33</v>
      </c>
      <c r="B83" s="1" t="s">
        <v>34</v>
      </c>
      <c r="C83" s="1" t="s">
        <v>1115</v>
      </c>
      <c r="D83" s="1" t="s">
        <v>672</v>
      </c>
      <c r="E83" s="56">
        <v>1931467</v>
      </c>
      <c r="F83" s="56">
        <v>0</v>
      </c>
      <c r="G83" s="56">
        <v>1931467</v>
      </c>
      <c r="H83" s="56">
        <v>0</v>
      </c>
      <c r="I83" s="56">
        <v>0</v>
      </c>
      <c r="J83" s="56">
        <v>1931467</v>
      </c>
      <c r="K83" s="56">
        <v>0</v>
      </c>
      <c r="L83" s="56">
        <v>1931467</v>
      </c>
    </row>
    <row r="84" spans="1:12" x14ac:dyDescent="0.25">
      <c r="A84" s="1" t="s">
        <v>33</v>
      </c>
      <c r="B84" s="1" t="s">
        <v>34</v>
      </c>
      <c r="C84" s="1" t="s">
        <v>673</v>
      </c>
      <c r="D84" s="1" t="s">
        <v>674</v>
      </c>
      <c r="E84" s="56">
        <v>1570668</v>
      </c>
      <c r="F84" s="56">
        <v>0</v>
      </c>
      <c r="G84" s="56">
        <v>1570668</v>
      </c>
      <c r="H84" s="56">
        <v>0</v>
      </c>
      <c r="I84" s="56">
        <v>1570668</v>
      </c>
      <c r="J84" s="56">
        <v>0</v>
      </c>
      <c r="K84" s="56">
        <v>0</v>
      </c>
      <c r="L84" s="56">
        <v>0</v>
      </c>
    </row>
    <row r="85" spans="1:12" x14ac:dyDescent="0.25">
      <c r="A85" s="1" t="s">
        <v>33</v>
      </c>
      <c r="B85" s="1" t="s">
        <v>34</v>
      </c>
      <c r="C85" s="1" t="s">
        <v>981</v>
      </c>
      <c r="D85" s="1" t="s">
        <v>675</v>
      </c>
      <c r="E85" s="56">
        <v>233334</v>
      </c>
      <c r="F85" s="56">
        <v>0</v>
      </c>
      <c r="G85" s="56">
        <v>233334</v>
      </c>
      <c r="H85" s="56">
        <v>0</v>
      </c>
      <c r="I85" s="56">
        <v>0</v>
      </c>
      <c r="J85" s="56">
        <v>233334</v>
      </c>
      <c r="K85" s="56">
        <v>0</v>
      </c>
      <c r="L85" s="56">
        <v>233334</v>
      </c>
    </row>
    <row r="86" spans="1:12" x14ac:dyDescent="0.25">
      <c r="A86" s="1" t="s">
        <v>33</v>
      </c>
      <c r="B86" s="1" t="s">
        <v>34</v>
      </c>
      <c r="C86" s="1" t="s">
        <v>1671</v>
      </c>
      <c r="D86" s="1" t="s">
        <v>676</v>
      </c>
      <c r="E86" s="56">
        <v>46773</v>
      </c>
      <c r="F86" s="56">
        <v>0</v>
      </c>
      <c r="G86" s="56">
        <v>46773</v>
      </c>
      <c r="H86" s="56">
        <v>0</v>
      </c>
      <c r="I86" s="56">
        <v>0</v>
      </c>
      <c r="J86" s="56">
        <v>46773</v>
      </c>
      <c r="K86" s="56">
        <v>0</v>
      </c>
      <c r="L86" s="56">
        <v>46773</v>
      </c>
    </row>
    <row r="87" spans="1:12" x14ac:dyDescent="0.25">
      <c r="A87" s="1" t="s">
        <v>33</v>
      </c>
      <c r="B87" s="1" t="s">
        <v>34</v>
      </c>
      <c r="C87" s="1" t="s">
        <v>677</v>
      </c>
      <c r="D87" s="1" t="s">
        <v>678</v>
      </c>
      <c r="E87" s="56">
        <v>858276</v>
      </c>
      <c r="F87" s="56">
        <v>0</v>
      </c>
      <c r="G87" s="56">
        <v>858276</v>
      </c>
      <c r="H87" s="56">
        <v>0</v>
      </c>
      <c r="I87" s="56">
        <v>0</v>
      </c>
      <c r="J87" s="56">
        <v>858276</v>
      </c>
      <c r="K87" s="56">
        <v>0</v>
      </c>
      <c r="L87" s="56">
        <v>858276</v>
      </c>
    </row>
    <row r="88" spans="1:12" x14ac:dyDescent="0.25">
      <c r="A88" s="1" t="s">
        <v>33</v>
      </c>
      <c r="B88" s="1" t="s">
        <v>34</v>
      </c>
      <c r="C88" s="1" t="s">
        <v>490</v>
      </c>
      <c r="D88" s="1" t="s">
        <v>491</v>
      </c>
      <c r="E88" s="56">
        <v>534430</v>
      </c>
      <c r="F88" s="56">
        <v>0</v>
      </c>
      <c r="G88" s="56">
        <v>534430</v>
      </c>
      <c r="H88" s="56">
        <v>0</v>
      </c>
      <c r="I88" s="56">
        <v>456445</v>
      </c>
      <c r="J88" s="56">
        <v>77985</v>
      </c>
      <c r="K88" s="56">
        <v>0</v>
      </c>
      <c r="L88" s="56">
        <v>77985</v>
      </c>
    </row>
    <row r="89" spans="1:12" x14ac:dyDescent="0.25">
      <c r="A89" s="1" t="s">
        <v>33</v>
      </c>
      <c r="B89" s="1" t="s">
        <v>34</v>
      </c>
      <c r="C89" s="1" t="s">
        <v>383</v>
      </c>
      <c r="D89" s="1" t="s">
        <v>384</v>
      </c>
      <c r="E89" s="56">
        <v>100310</v>
      </c>
      <c r="F89" s="56">
        <v>0</v>
      </c>
      <c r="G89" s="56">
        <v>100310</v>
      </c>
      <c r="H89" s="56">
        <v>0</v>
      </c>
      <c r="I89" s="56">
        <v>97095</v>
      </c>
      <c r="J89" s="56">
        <v>3215</v>
      </c>
      <c r="K89" s="56">
        <v>0</v>
      </c>
      <c r="L89" s="56">
        <v>3215</v>
      </c>
    </row>
    <row r="90" spans="1:12" x14ac:dyDescent="0.25">
      <c r="A90" s="1" t="s">
        <v>33</v>
      </c>
      <c r="B90" s="1" t="s">
        <v>34</v>
      </c>
      <c r="C90" s="1" t="s">
        <v>1839</v>
      </c>
      <c r="D90" s="1" t="s">
        <v>679</v>
      </c>
      <c r="E90" s="56">
        <v>681803</v>
      </c>
      <c r="F90" s="56">
        <v>0</v>
      </c>
      <c r="G90" s="56">
        <v>681803</v>
      </c>
      <c r="H90" s="56">
        <v>0</v>
      </c>
      <c r="I90" s="56">
        <v>0</v>
      </c>
      <c r="J90" s="56">
        <v>681803</v>
      </c>
      <c r="K90" s="56">
        <v>0</v>
      </c>
      <c r="L90" s="56">
        <v>681803</v>
      </c>
    </row>
    <row r="91" spans="1:12" x14ac:dyDescent="0.25">
      <c r="A91" s="1" t="s">
        <v>33</v>
      </c>
      <c r="B91" s="1" t="s">
        <v>34</v>
      </c>
      <c r="C91" s="1" t="s">
        <v>680</v>
      </c>
      <c r="D91" s="1" t="s">
        <v>681</v>
      </c>
      <c r="E91" s="56">
        <v>178517</v>
      </c>
      <c r="F91" s="56">
        <v>0</v>
      </c>
      <c r="G91" s="56">
        <v>178517</v>
      </c>
      <c r="H91" s="56">
        <v>0</v>
      </c>
      <c r="I91" s="56">
        <v>0</v>
      </c>
      <c r="J91" s="56">
        <v>178517</v>
      </c>
      <c r="K91" s="56">
        <v>0</v>
      </c>
      <c r="L91" s="56">
        <v>178517</v>
      </c>
    </row>
    <row r="92" spans="1:12" x14ac:dyDescent="0.25">
      <c r="A92" s="1" t="s">
        <v>33</v>
      </c>
      <c r="B92" s="1" t="s">
        <v>34</v>
      </c>
      <c r="C92" s="1" t="s">
        <v>682</v>
      </c>
      <c r="D92" s="1" t="s">
        <v>683</v>
      </c>
      <c r="E92" s="56">
        <v>38667</v>
      </c>
      <c r="F92" s="56">
        <v>0</v>
      </c>
      <c r="G92" s="56">
        <v>38667</v>
      </c>
      <c r="H92" s="56">
        <v>0</v>
      </c>
      <c r="I92" s="56">
        <v>0</v>
      </c>
      <c r="J92" s="56">
        <v>38667</v>
      </c>
      <c r="K92" s="56">
        <v>0</v>
      </c>
      <c r="L92" s="56">
        <v>38667</v>
      </c>
    </row>
    <row r="93" spans="1:12" x14ac:dyDescent="0.25">
      <c r="A93" s="1" t="s">
        <v>33</v>
      </c>
      <c r="B93" s="1" t="s">
        <v>34</v>
      </c>
      <c r="C93" s="1" t="s">
        <v>684</v>
      </c>
      <c r="D93" s="1" t="s">
        <v>685</v>
      </c>
      <c r="E93" s="56">
        <v>43334</v>
      </c>
      <c r="F93" s="56">
        <v>0</v>
      </c>
      <c r="G93" s="56">
        <v>43334</v>
      </c>
      <c r="H93" s="56">
        <v>0</v>
      </c>
      <c r="I93" s="56">
        <v>0</v>
      </c>
      <c r="J93" s="56">
        <v>43334</v>
      </c>
      <c r="K93" s="56">
        <v>0</v>
      </c>
      <c r="L93" s="56">
        <v>43334</v>
      </c>
    </row>
    <row r="94" spans="1:12" x14ac:dyDescent="0.25">
      <c r="A94" s="1" t="s">
        <v>33</v>
      </c>
      <c r="B94" s="1" t="s">
        <v>34</v>
      </c>
      <c r="C94" s="1" t="s">
        <v>1147</v>
      </c>
      <c r="D94" s="1" t="s">
        <v>686</v>
      </c>
      <c r="E94" s="56">
        <v>584877</v>
      </c>
      <c r="F94" s="56">
        <v>0</v>
      </c>
      <c r="G94" s="56">
        <v>584877</v>
      </c>
      <c r="H94" s="56">
        <v>0</v>
      </c>
      <c r="I94" s="56">
        <v>0</v>
      </c>
      <c r="J94" s="56">
        <v>584877</v>
      </c>
      <c r="K94" s="56">
        <v>0</v>
      </c>
      <c r="L94" s="56">
        <v>584877</v>
      </c>
    </row>
    <row r="95" spans="1:12" x14ac:dyDescent="0.25">
      <c r="A95" s="1" t="s">
        <v>33</v>
      </c>
      <c r="B95" s="1" t="s">
        <v>34</v>
      </c>
      <c r="C95" s="1" t="s">
        <v>687</v>
      </c>
      <c r="D95" s="1" t="s">
        <v>688</v>
      </c>
      <c r="E95" s="56">
        <v>43334</v>
      </c>
      <c r="F95" s="56">
        <v>0</v>
      </c>
      <c r="G95" s="56">
        <v>43334</v>
      </c>
      <c r="H95" s="56">
        <v>0</v>
      </c>
      <c r="I95" s="56">
        <v>0</v>
      </c>
      <c r="J95" s="56">
        <v>43334</v>
      </c>
      <c r="K95" s="56">
        <v>0</v>
      </c>
      <c r="L95" s="56">
        <v>43334</v>
      </c>
    </row>
    <row r="96" spans="1:12" x14ac:dyDescent="0.25">
      <c r="A96" s="1" t="s">
        <v>33</v>
      </c>
      <c r="B96" s="1" t="s">
        <v>34</v>
      </c>
      <c r="C96" s="1" t="s">
        <v>689</v>
      </c>
      <c r="D96" s="1" t="s">
        <v>690</v>
      </c>
      <c r="E96" s="56">
        <v>43924</v>
      </c>
      <c r="F96" s="56">
        <v>0</v>
      </c>
      <c r="G96" s="56">
        <v>43924</v>
      </c>
      <c r="H96" s="56">
        <v>0</v>
      </c>
      <c r="I96" s="56">
        <v>43924</v>
      </c>
      <c r="J96" s="56">
        <v>0</v>
      </c>
      <c r="K96" s="56">
        <v>0</v>
      </c>
      <c r="L96" s="56">
        <v>0</v>
      </c>
    </row>
    <row r="97" spans="1:12" x14ac:dyDescent="0.25">
      <c r="A97" s="1" t="s">
        <v>33</v>
      </c>
      <c r="B97" s="1" t="s">
        <v>34</v>
      </c>
      <c r="C97" s="1" t="s">
        <v>979</v>
      </c>
      <c r="D97" s="1" t="s">
        <v>691</v>
      </c>
      <c r="E97" s="56">
        <v>285419</v>
      </c>
      <c r="F97" s="56">
        <v>0</v>
      </c>
      <c r="G97" s="56">
        <v>285419</v>
      </c>
      <c r="H97" s="56">
        <v>0</v>
      </c>
      <c r="I97" s="56">
        <v>0</v>
      </c>
      <c r="J97" s="56">
        <v>285419</v>
      </c>
      <c r="K97" s="56">
        <v>0</v>
      </c>
      <c r="L97" s="56">
        <v>285419</v>
      </c>
    </row>
    <row r="98" spans="1:12" x14ac:dyDescent="0.25">
      <c r="A98" s="1" t="s">
        <v>33</v>
      </c>
      <c r="B98" s="1" t="s">
        <v>34</v>
      </c>
      <c r="C98" s="1" t="s">
        <v>426</v>
      </c>
      <c r="D98" s="1" t="s">
        <v>427</v>
      </c>
      <c r="E98" s="56">
        <v>0</v>
      </c>
      <c r="F98" s="56">
        <v>0</v>
      </c>
      <c r="G98" s="56">
        <v>0</v>
      </c>
      <c r="H98" s="56">
        <v>47450</v>
      </c>
      <c r="I98" s="56">
        <v>0</v>
      </c>
      <c r="J98" s="56">
        <v>47450</v>
      </c>
      <c r="K98" s="56">
        <v>0</v>
      </c>
      <c r="L98" s="56">
        <v>47450</v>
      </c>
    </row>
    <row r="99" spans="1:12" x14ac:dyDescent="0.25">
      <c r="A99" s="1" t="s">
        <v>33</v>
      </c>
      <c r="B99" s="1" t="s">
        <v>34</v>
      </c>
      <c r="C99" s="1" t="s">
        <v>537</v>
      </c>
      <c r="D99" s="1" t="s">
        <v>538</v>
      </c>
      <c r="E99" s="56">
        <v>4333775</v>
      </c>
      <c r="F99" s="56">
        <v>0</v>
      </c>
      <c r="G99" s="56">
        <v>4333775</v>
      </c>
      <c r="H99" s="56">
        <v>108274</v>
      </c>
      <c r="I99" s="56">
        <v>1386125</v>
      </c>
      <c r="J99" s="56">
        <v>3055924</v>
      </c>
      <c r="K99" s="56">
        <v>0</v>
      </c>
      <c r="L99" s="56">
        <v>3055924</v>
      </c>
    </row>
    <row r="100" spans="1:12" x14ac:dyDescent="0.25">
      <c r="A100" s="1" t="s">
        <v>33</v>
      </c>
      <c r="B100" s="1" t="s">
        <v>34</v>
      </c>
      <c r="C100" s="1" t="s">
        <v>692</v>
      </c>
      <c r="D100" s="1" t="s">
        <v>693</v>
      </c>
      <c r="E100" s="56">
        <v>77334</v>
      </c>
      <c r="F100" s="56">
        <v>0</v>
      </c>
      <c r="G100" s="56">
        <v>77334</v>
      </c>
      <c r="H100" s="56">
        <v>0</v>
      </c>
      <c r="I100" s="56">
        <v>77334</v>
      </c>
      <c r="J100" s="56">
        <v>0</v>
      </c>
      <c r="K100" s="56">
        <v>0</v>
      </c>
      <c r="L100" s="56">
        <v>0</v>
      </c>
    </row>
    <row r="101" spans="1:12" x14ac:dyDescent="0.25">
      <c r="A101" s="1" t="s">
        <v>33</v>
      </c>
      <c r="B101" s="1" t="s">
        <v>34</v>
      </c>
      <c r="C101" s="1" t="s">
        <v>694</v>
      </c>
      <c r="D101" s="1" t="s">
        <v>695</v>
      </c>
      <c r="E101" s="56">
        <v>580000</v>
      </c>
      <c r="F101" s="56">
        <v>0</v>
      </c>
      <c r="G101" s="56">
        <v>580000</v>
      </c>
      <c r="H101" s="56">
        <v>0</v>
      </c>
      <c r="I101" s="56">
        <v>580000</v>
      </c>
      <c r="J101" s="56">
        <v>0</v>
      </c>
      <c r="K101" s="56">
        <v>0</v>
      </c>
      <c r="L101" s="56">
        <v>0</v>
      </c>
    </row>
    <row r="102" spans="1:12" x14ac:dyDescent="0.25">
      <c r="A102" s="1" t="s">
        <v>33</v>
      </c>
      <c r="B102" s="1" t="s">
        <v>34</v>
      </c>
      <c r="C102" s="1" t="s">
        <v>591</v>
      </c>
      <c r="D102" s="1" t="s">
        <v>592</v>
      </c>
      <c r="E102" s="56">
        <v>111192</v>
      </c>
      <c r="F102" s="56">
        <v>0</v>
      </c>
      <c r="G102" s="56">
        <v>111192</v>
      </c>
      <c r="H102" s="56">
        <v>0</v>
      </c>
      <c r="I102" s="56">
        <v>52117</v>
      </c>
      <c r="J102" s="56">
        <v>59075</v>
      </c>
      <c r="K102" s="56">
        <v>0</v>
      </c>
      <c r="L102" s="56">
        <v>59075</v>
      </c>
    </row>
    <row r="103" spans="1:12" x14ac:dyDescent="0.25">
      <c r="A103" s="1" t="s">
        <v>33</v>
      </c>
      <c r="B103" s="1" t="s">
        <v>34</v>
      </c>
      <c r="C103" s="1" t="s">
        <v>1596</v>
      </c>
      <c r="D103" s="1" t="s">
        <v>696</v>
      </c>
      <c r="E103" s="56">
        <v>39600</v>
      </c>
      <c r="F103" s="56">
        <v>0</v>
      </c>
      <c r="G103" s="56">
        <v>39600</v>
      </c>
      <c r="H103" s="56">
        <v>0</v>
      </c>
      <c r="I103" s="56">
        <v>0</v>
      </c>
      <c r="J103" s="56">
        <v>39600</v>
      </c>
      <c r="K103" s="56">
        <v>0</v>
      </c>
      <c r="L103" s="56">
        <v>39600</v>
      </c>
    </row>
    <row r="104" spans="1:12" x14ac:dyDescent="0.25">
      <c r="A104" s="1" t="s">
        <v>33</v>
      </c>
      <c r="B104" s="1" t="s">
        <v>34</v>
      </c>
      <c r="C104" s="1" t="s">
        <v>697</v>
      </c>
      <c r="D104" s="1" t="s">
        <v>698</v>
      </c>
      <c r="E104" s="56">
        <v>43334</v>
      </c>
      <c r="F104" s="56">
        <v>0</v>
      </c>
      <c r="G104" s="56">
        <v>43334</v>
      </c>
      <c r="H104" s="56">
        <v>0</v>
      </c>
      <c r="I104" s="56">
        <v>0</v>
      </c>
      <c r="J104" s="56">
        <v>43334</v>
      </c>
      <c r="K104" s="56">
        <v>0</v>
      </c>
      <c r="L104" s="56">
        <v>43334</v>
      </c>
    </row>
    <row r="105" spans="1:12" x14ac:dyDescent="0.25">
      <c r="A105" s="1" t="s">
        <v>33</v>
      </c>
      <c r="B105" s="1" t="s">
        <v>34</v>
      </c>
      <c r="C105" s="1" t="s">
        <v>93</v>
      </c>
      <c r="D105" s="1" t="s">
        <v>94</v>
      </c>
      <c r="E105" s="56">
        <v>0</v>
      </c>
      <c r="F105" s="56">
        <v>23522</v>
      </c>
      <c r="G105" s="56">
        <v>-23522</v>
      </c>
      <c r="H105" s="56">
        <v>152520</v>
      </c>
      <c r="I105" s="56">
        <v>335685</v>
      </c>
      <c r="J105" s="56">
        <v>0</v>
      </c>
      <c r="K105" s="56">
        <v>206687</v>
      </c>
      <c r="L105" s="56">
        <v>-206687</v>
      </c>
    </row>
    <row r="106" spans="1:12" x14ac:dyDescent="0.25">
      <c r="A106" s="1" t="s">
        <v>33</v>
      </c>
      <c r="B106" s="1" t="s">
        <v>34</v>
      </c>
      <c r="C106" s="1" t="s">
        <v>1494</v>
      </c>
      <c r="D106" s="1" t="s">
        <v>699</v>
      </c>
      <c r="E106" s="56">
        <v>1210877</v>
      </c>
      <c r="F106" s="56">
        <v>0</v>
      </c>
      <c r="G106" s="56">
        <v>1210877</v>
      </c>
      <c r="H106" s="56">
        <v>0</v>
      </c>
      <c r="I106" s="56">
        <v>0</v>
      </c>
      <c r="J106" s="56">
        <v>1210877</v>
      </c>
      <c r="K106" s="56">
        <v>0</v>
      </c>
      <c r="L106" s="56">
        <v>1210877</v>
      </c>
    </row>
    <row r="107" spans="1:12" x14ac:dyDescent="0.25">
      <c r="A107" s="1" t="s">
        <v>33</v>
      </c>
      <c r="B107" s="1" t="s">
        <v>34</v>
      </c>
      <c r="C107" s="1" t="s">
        <v>287</v>
      </c>
      <c r="D107" s="1" t="s">
        <v>288</v>
      </c>
      <c r="E107" s="56">
        <v>551296</v>
      </c>
      <c r="F107" s="56">
        <v>0</v>
      </c>
      <c r="G107" s="56">
        <v>551296</v>
      </c>
      <c r="H107" s="56">
        <v>806650</v>
      </c>
      <c r="I107" s="56">
        <v>959711</v>
      </c>
      <c r="J107" s="56">
        <v>398235</v>
      </c>
      <c r="K107" s="56">
        <v>0</v>
      </c>
      <c r="L107" s="56">
        <v>398235</v>
      </c>
    </row>
    <row r="108" spans="1:12" x14ac:dyDescent="0.25">
      <c r="A108" s="1" t="s">
        <v>33</v>
      </c>
      <c r="B108" s="1" t="s">
        <v>34</v>
      </c>
      <c r="C108" s="1" t="s">
        <v>1597</v>
      </c>
      <c r="D108" s="1" t="s">
        <v>700</v>
      </c>
      <c r="E108" s="56">
        <v>0</v>
      </c>
      <c r="F108" s="56">
        <v>58823</v>
      </c>
      <c r="G108" s="56">
        <v>-58823</v>
      </c>
      <c r="H108" s="56">
        <v>0</v>
      </c>
      <c r="I108" s="56">
        <v>0</v>
      </c>
      <c r="J108" s="56">
        <v>0</v>
      </c>
      <c r="K108" s="56">
        <v>58823</v>
      </c>
      <c r="L108" s="56">
        <v>-58823</v>
      </c>
    </row>
    <row r="109" spans="1:12" x14ac:dyDescent="0.25">
      <c r="A109" s="1" t="s">
        <v>33</v>
      </c>
      <c r="B109" s="1" t="s">
        <v>34</v>
      </c>
      <c r="C109" s="1" t="s">
        <v>372</v>
      </c>
      <c r="D109" s="1" t="s">
        <v>373</v>
      </c>
      <c r="E109" s="56">
        <v>43334</v>
      </c>
      <c r="F109" s="56">
        <v>0</v>
      </c>
      <c r="G109" s="56">
        <v>43334</v>
      </c>
      <c r="H109" s="56">
        <v>0</v>
      </c>
      <c r="I109" s="56">
        <v>46413</v>
      </c>
      <c r="J109" s="56">
        <v>0</v>
      </c>
      <c r="K109" s="56">
        <v>3079</v>
      </c>
      <c r="L109" s="56">
        <v>-3079</v>
      </c>
    </row>
    <row r="110" spans="1:12" x14ac:dyDescent="0.25">
      <c r="A110" s="1" t="s">
        <v>33</v>
      </c>
      <c r="B110" s="1" t="s">
        <v>34</v>
      </c>
      <c r="C110" s="1" t="s">
        <v>701</v>
      </c>
      <c r="D110" s="1" t="s">
        <v>702</v>
      </c>
      <c r="E110" s="56">
        <v>0</v>
      </c>
      <c r="F110" s="56">
        <v>89279</v>
      </c>
      <c r="G110" s="56">
        <v>-89279</v>
      </c>
      <c r="H110" s="56">
        <v>0</v>
      </c>
      <c r="I110" s="56">
        <v>0</v>
      </c>
      <c r="J110" s="56">
        <v>0</v>
      </c>
      <c r="K110" s="56">
        <v>89279</v>
      </c>
      <c r="L110" s="56">
        <v>-89279</v>
      </c>
    </row>
    <row r="111" spans="1:12" x14ac:dyDescent="0.25">
      <c r="A111" s="1" t="s">
        <v>33</v>
      </c>
      <c r="B111" s="1" t="s">
        <v>34</v>
      </c>
      <c r="C111" s="1" t="s">
        <v>410</v>
      </c>
      <c r="D111" s="1" t="s">
        <v>411</v>
      </c>
      <c r="E111" s="56">
        <v>0</v>
      </c>
      <c r="F111" s="56">
        <v>0</v>
      </c>
      <c r="G111" s="56">
        <v>0</v>
      </c>
      <c r="H111" s="56">
        <v>616850</v>
      </c>
      <c r="I111" s="56">
        <v>0</v>
      </c>
      <c r="J111" s="56">
        <v>616850</v>
      </c>
      <c r="K111" s="56">
        <v>0</v>
      </c>
      <c r="L111" s="56">
        <v>616850</v>
      </c>
    </row>
    <row r="112" spans="1:12" x14ac:dyDescent="0.25">
      <c r="A112" s="1" t="s">
        <v>33</v>
      </c>
      <c r="B112" s="1" t="s">
        <v>34</v>
      </c>
      <c r="C112" s="1" t="s">
        <v>1821</v>
      </c>
      <c r="D112" s="1" t="s">
        <v>703</v>
      </c>
      <c r="E112" s="56">
        <v>780001</v>
      </c>
      <c r="F112" s="56">
        <v>0</v>
      </c>
      <c r="G112" s="56">
        <v>780001</v>
      </c>
      <c r="H112" s="56">
        <v>0</v>
      </c>
      <c r="I112" s="56">
        <v>0</v>
      </c>
      <c r="J112" s="56">
        <v>780001</v>
      </c>
      <c r="K112" s="56">
        <v>0</v>
      </c>
      <c r="L112" s="56">
        <v>780001</v>
      </c>
    </row>
    <row r="113" spans="1:12" x14ac:dyDescent="0.25">
      <c r="A113" s="1" t="s">
        <v>33</v>
      </c>
      <c r="B113" s="1" t="s">
        <v>34</v>
      </c>
      <c r="C113" s="1" t="s">
        <v>704</v>
      </c>
      <c r="D113" s="1" t="s">
        <v>705</v>
      </c>
      <c r="E113" s="56">
        <v>1603335</v>
      </c>
      <c r="F113" s="56">
        <v>0</v>
      </c>
      <c r="G113" s="56">
        <v>1603335</v>
      </c>
      <c r="H113" s="56">
        <v>1423500</v>
      </c>
      <c r="I113" s="56">
        <v>1237336</v>
      </c>
      <c r="J113" s="56">
        <v>1789499</v>
      </c>
      <c r="K113" s="56">
        <v>0</v>
      </c>
      <c r="L113" s="56">
        <v>1789499</v>
      </c>
    </row>
    <row r="114" spans="1:12" x14ac:dyDescent="0.25">
      <c r="A114" s="1" t="s">
        <v>33</v>
      </c>
      <c r="B114" s="1" t="s">
        <v>34</v>
      </c>
      <c r="C114" s="1" t="s">
        <v>448</v>
      </c>
      <c r="D114" s="1" t="s">
        <v>449</v>
      </c>
      <c r="E114" s="56">
        <v>33334</v>
      </c>
      <c r="F114" s="56">
        <v>0</v>
      </c>
      <c r="G114" s="56">
        <v>33334</v>
      </c>
      <c r="H114" s="56">
        <v>0</v>
      </c>
      <c r="I114" s="56">
        <v>41025</v>
      </c>
      <c r="J114" s="56">
        <v>0</v>
      </c>
      <c r="K114" s="56">
        <v>7691</v>
      </c>
      <c r="L114" s="56">
        <v>-7691</v>
      </c>
    </row>
    <row r="115" spans="1:12" x14ac:dyDescent="0.25">
      <c r="A115" s="1" t="s">
        <v>33</v>
      </c>
      <c r="B115" s="1" t="s">
        <v>34</v>
      </c>
      <c r="C115" s="1" t="s">
        <v>706</v>
      </c>
      <c r="D115" s="1" t="s">
        <v>707</v>
      </c>
      <c r="E115" s="56">
        <v>309335</v>
      </c>
      <c r="F115" s="56">
        <v>0</v>
      </c>
      <c r="G115" s="56">
        <v>309335</v>
      </c>
      <c r="H115" s="56">
        <v>0</v>
      </c>
      <c r="I115" s="56">
        <v>0</v>
      </c>
      <c r="J115" s="56">
        <v>309335</v>
      </c>
      <c r="K115" s="56">
        <v>0</v>
      </c>
      <c r="L115" s="56">
        <v>309335</v>
      </c>
    </row>
    <row r="116" spans="1:12" x14ac:dyDescent="0.25">
      <c r="A116" s="1" t="s">
        <v>33</v>
      </c>
      <c r="B116" s="1" t="s">
        <v>34</v>
      </c>
      <c r="C116" s="1" t="s">
        <v>1523</v>
      </c>
      <c r="D116" s="1" t="s">
        <v>708</v>
      </c>
      <c r="E116" s="56">
        <v>464002</v>
      </c>
      <c r="F116" s="56">
        <v>0</v>
      </c>
      <c r="G116" s="56">
        <v>464002</v>
      </c>
      <c r="H116" s="56">
        <v>0</v>
      </c>
      <c r="I116" s="56">
        <v>464002</v>
      </c>
      <c r="J116" s="56">
        <v>0</v>
      </c>
      <c r="K116" s="56">
        <v>0</v>
      </c>
      <c r="L116" s="56">
        <v>0</v>
      </c>
    </row>
    <row r="117" spans="1:12" x14ac:dyDescent="0.25">
      <c r="A117" s="1" t="s">
        <v>33</v>
      </c>
      <c r="B117" s="1" t="s">
        <v>34</v>
      </c>
      <c r="C117" s="1" t="s">
        <v>709</v>
      </c>
      <c r="D117" s="1" t="s">
        <v>710</v>
      </c>
      <c r="E117" s="56">
        <v>125335</v>
      </c>
      <c r="F117" s="56">
        <v>0</v>
      </c>
      <c r="G117" s="56">
        <v>125335</v>
      </c>
      <c r="H117" s="56">
        <v>0</v>
      </c>
      <c r="I117" s="56">
        <v>0</v>
      </c>
      <c r="J117" s="56">
        <v>125335</v>
      </c>
      <c r="K117" s="56">
        <v>0</v>
      </c>
      <c r="L117" s="56">
        <v>125335</v>
      </c>
    </row>
    <row r="118" spans="1:12" x14ac:dyDescent="0.25">
      <c r="A118" s="1" t="s">
        <v>33</v>
      </c>
      <c r="B118" s="1" t="s">
        <v>34</v>
      </c>
      <c r="C118" s="1" t="s">
        <v>492</v>
      </c>
      <c r="D118" s="1" t="s">
        <v>493</v>
      </c>
      <c r="E118" s="56">
        <v>4924403</v>
      </c>
      <c r="F118" s="56">
        <v>0</v>
      </c>
      <c r="G118" s="56">
        <v>4924403</v>
      </c>
      <c r="H118" s="56">
        <v>0</v>
      </c>
      <c r="I118" s="56">
        <v>1000000</v>
      </c>
      <c r="J118" s="56">
        <v>3924403</v>
      </c>
      <c r="K118" s="56">
        <v>0</v>
      </c>
      <c r="L118" s="56">
        <v>3924403</v>
      </c>
    </row>
    <row r="119" spans="1:12" x14ac:dyDescent="0.25">
      <c r="A119" s="1" t="s">
        <v>33</v>
      </c>
      <c r="B119" s="1" t="s">
        <v>34</v>
      </c>
      <c r="C119" s="1" t="s">
        <v>474</v>
      </c>
      <c r="D119" s="1" t="s">
        <v>475</v>
      </c>
      <c r="E119" s="56">
        <v>109537</v>
      </c>
      <c r="F119" s="56">
        <v>0</v>
      </c>
      <c r="G119" s="56">
        <v>109537</v>
      </c>
      <c r="H119" s="56">
        <v>0</v>
      </c>
      <c r="I119" s="56">
        <v>109532</v>
      </c>
      <c r="J119" s="56">
        <v>5</v>
      </c>
      <c r="K119" s="56">
        <v>0</v>
      </c>
      <c r="L119" s="56">
        <v>5</v>
      </c>
    </row>
    <row r="120" spans="1:12" x14ac:dyDescent="0.25">
      <c r="A120" s="1" t="s">
        <v>33</v>
      </c>
      <c r="B120" s="1" t="s">
        <v>34</v>
      </c>
      <c r="C120" s="1" t="s">
        <v>565</v>
      </c>
      <c r="D120" s="1" t="s">
        <v>566</v>
      </c>
      <c r="E120" s="56">
        <v>33334</v>
      </c>
      <c r="F120" s="56">
        <v>0</v>
      </c>
      <c r="G120" s="56">
        <v>33334</v>
      </c>
      <c r="H120" s="56">
        <v>0</v>
      </c>
      <c r="I120" s="56">
        <v>531207</v>
      </c>
      <c r="J120" s="56">
        <v>0</v>
      </c>
      <c r="K120" s="56">
        <v>497873</v>
      </c>
      <c r="L120" s="56">
        <v>-497873</v>
      </c>
    </row>
    <row r="121" spans="1:12" x14ac:dyDescent="0.25">
      <c r="A121" s="1" t="s">
        <v>33</v>
      </c>
      <c r="B121" s="1" t="s">
        <v>34</v>
      </c>
      <c r="C121" s="1" t="s">
        <v>1531</v>
      </c>
      <c r="D121" s="1" t="s">
        <v>711</v>
      </c>
      <c r="E121" s="56">
        <v>1114466</v>
      </c>
      <c r="F121" s="56">
        <v>0</v>
      </c>
      <c r="G121" s="56">
        <v>1114466</v>
      </c>
      <c r="H121" s="56">
        <v>0</v>
      </c>
      <c r="I121" s="56">
        <v>941132</v>
      </c>
      <c r="J121" s="56">
        <v>173334</v>
      </c>
      <c r="K121" s="56">
        <v>0</v>
      </c>
      <c r="L121" s="56">
        <v>173334</v>
      </c>
    </row>
    <row r="122" spans="1:12" x14ac:dyDescent="0.25">
      <c r="A122" s="1" t="s">
        <v>33</v>
      </c>
      <c r="B122" s="1" t="s">
        <v>34</v>
      </c>
      <c r="C122" s="1" t="s">
        <v>712</v>
      </c>
      <c r="D122" s="1" t="s">
        <v>713</v>
      </c>
      <c r="E122" s="56">
        <v>137968</v>
      </c>
      <c r="F122" s="56">
        <v>0</v>
      </c>
      <c r="G122" s="56">
        <v>137968</v>
      </c>
      <c r="H122" s="56">
        <v>0</v>
      </c>
      <c r="I122" s="56">
        <v>0</v>
      </c>
      <c r="J122" s="56">
        <v>137968</v>
      </c>
      <c r="K122" s="56">
        <v>0</v>
      </c>
      <c r="L122" s="56">
        <v>137968</v>
      </c>
    </row>
    <row r="123" spans="1:12" x14ac:dyDescent="0.25">
      <c r="A123" s="1" t="s">
        <v>33</v>
      </c>
      <c r="B123" s="1" t="s">
        <v>34</v>
      </c>
      <c r="C123" s="1" t="s">
        <v>714</v>
      </c>
      <c r="D123" s="1" t="s">
        <v>715</v>
      </c>
      <c r="E123" s="56">
        <v>34458</v>
      </c>
      <c r="F123" s="56">
        <v>0</v>
      </c>
      <c r="G123" s="56">
        <v>34458</v>
      </c>
      <c r="H123" s="56">
        <v>0</v>
      </c>
      <c r="I123" s="56">
        <v>34458</v>
      </c>
      <c r="J123" s="56">
        <v>0</v>
      </c>
      <c r="K123" s="56">
        <v>0</v>
      </c>
      <c r="L123" s="56">
        <v>0</v>
      </c>
    </row>
    <row r="124" spans="1:12" x14ac:dyDescent="0.25">
      <c r="A124" s="1" t="s">
        <v>33</v>
      </c>
      <c r="B124" s="1" t="s">
        <v>34</v>
      </c>
      <c r="C124" s="1" t="s">
        <v>224</v>
      </c>
      <c r="D124" s="1" t="s">
        <v>225</v>
      </c>
      <c r="E124" s="56">
        <v>0</v>
      </c>
      <c r="F124" s="56">
        <v>0</v>
      </c>
      <c r="G124" s="56">
        <v>0</v>
      </c>
      <c r="H124" s="56">
        <v>189800</v>
      </c>
      <c r="I124" s="56">
        <v>0</v>
      </c>
      <c r="J124" s="56">
        <v>189800</v>
      </c>
      <c r="K124" s="56">
        <v>0</v>
      </c>
      <c r="L124" s="56">
        <v>189800</v>
      </c>
    </row>
    <row r="125" spans="1:12" x14ac:dyDescent="0.25">
      <c r="A125" s="1" t="s">
        <v>33</v>
      </c>
      <c r="B125" s="1" t="s">
        <v>34</v>
      </c>
      <c r="C125" s="1" t="s">
        <v>472</v>
      </c>
      <c r="D125" s="1" t="s">
        <v>473</v>
      </c>
      <c r="E125" s="56">
        <v>653834</v>
      </c>
      <c r="F125" s="56">
        <v>0</v>
      </c>
      <c r="G125" s="56">
        <v>653834</v>
      </c>
      <c r="H125" s="56">
        <v>0</v>
      </c>
      <c r="I125" s="56">
        <v>896149</v>
      </c>
      <c r="J125" s="56">
        <v>0</v>
      </c>
      <c r="K125" s="56">
        <v>242315</v>
      </c>
      <c r="L125" s="56">
        <v>-242315</v>
      </c>
    </row>
    <row r="126" spans="1:12" x14ac:dyDescent="0.25">
      <c r="A126" s="1" t="s">
        <v>33</v>
      </c>
      <c r="B126" s="1" t="s">
        <v>34</v>
      </c>
      <c r="C126" s="1" t="s">
        <v>375</v>
      </c>
      <c r="D126" s="1" t="s">
        <v>376</v>
      </c>
      <c r="E126" s="56">
        <v>346667</v>
      </c>
      <c r="F126" s="56">
        <v>0</v>
      </c>
      <c r="G126" s="56">
        <v>346667</v>
      </c>
      <c r="H126" s="56">
        <v>0</v>
      </c>
      <c r="I126" s="56">
        <v>346667</v>
      </c>
      <c r="J126" s="56">
        <v>0</v>
      </c>
      <c r="K126" s="56">
        <v>0</v>
      </c>
      <c r="L126" s="56">
        <v>0</v>
      </c>
    </row>
    <row r="127" spans="1:12" x14ac:dyDescent="0.25">
      <c r="A127" s="1" t="s">
        <v>33</v>
      </c>
      <c r="B127" s="1" t="s">
        <v>34</v>
      </c>
      <c r="C127" s="1" t="s">
        <v>1188</v>
      </c>
      <c r="D127" s="1" t="s">
        <v>716</v>
      </c>
      <c r="E127" s="56">
        <v>162171</v>
      </c>
      <c r="F127" s="56">
        <v>0</v>
      </c>
      <c r="G127" s="56">
        <v>162171</v>
      </c>
      <c r="H127" s="56">
        <v>0</v>
      </c>
      <c r="I127" s="56">
        <v>0</v>
      </c>
      <c r="J127" s="56">
        <v>162171</v>
      </c>
      <c r="K127" s="56">
        <v>0</v>
      </c>
      <c r="L127" s="56">
        <v>162171</v>
      </c>
    </row>
    <row r="128" spans="1:12" x14ac:dyDescent="0.25">
      <c r="A128" s="1" t="s">
        <v>33</v>
      </c>
      <c r="B128" s="1" t="s">
        <v>34</v>
      </c>
      <c r="C128" s="1" t="s">
        <v>1379</v>
      </c>
      <c r="D128" s="1" t="s">
        <v>717</v>
      </c>
      <c r="E128" s="56">
        <v>351135</v>
      </c>
      <c r="F128" s="56">
        <v>0</v>
      </c>
      <c r="G128" s="56">
        <v>351135</v>
      </c>
      <c r="H128" s="56">
        <v>0</v>
      </c>
      <c r="I128" s="56">
        <v>351135</v>
      </c>
      <c r="J128" s="56">
        <v>0</v>
      </c>
      <c r="K128" s="56">
        <v>0</v>
      </c>
      <c r="L128" s="56">
        <v>0</v>
      </c>
    </row>
    <row r="129" spans="1:12" x14ac:dyDescent="0.25">
      <c r="A129" s="1" t="s">
        <v>33</v>
      </c>
      <c r="B129" s="1" t="s">
        <v>34</v>
      </c>
      <c r="C129" s="1" t="s">
        <v>1984</v>
      </c>
      <c r="D129" s="1" t="s">
        <v>1985</v>
      </c>
      <c r="E129" s="56">
        <v>0</v>
      </c>
      <c r="F129" s="56">
        <v>0</v>
      </c>
      <c r="G129" s="56">
        <v>0</v>
      </c>
      <c r="H129" s="56">
        <v>52326</v>
      </c>
      <c r="I129" s="56">
        <v>0</v>
      </c>
      <c r="J129" s="56">
        <v>52326</v>
      </c>
      <c r="K129" s="56">
        <v>0</v>
      </c>
      <c r="L129" s="56">
        <v>52326</v>
      </c>
    </row>
    <row r="130" spans="1:12" x14ac:dyDescent="0.25">
      <c r="A130" s="1" t="s">
        <v>33</v>
      </c>
      <c r="B130" s="1" t="s">
        <v>34</v>
      </c>
      <c r="C130" s="1" t="s">
        <v>533</v>
      </c>
      <c r="D130" s="1" t="s">
        <v>534</v>
      </c>
      <c r="E130" s="56">
        <v>1633155</v>
      </c>
      <c r="F130" s="56">
        <v>0</v>
      </c>
      <c r="G130" s="56">
        <v>1633155</v>
      </c>
      <c r="H130" s="56">
        <v>153639</v>
      </c>
      <c r="I130" s="56">
        <v>716011</v>
      </c>
      <c r="J130" s="56">
        <v>1070783</v>
      </c>
      <c r="K130" s="56">
        <v>0</v>
      </c>
      <c r="L130" s="56">
        <v>1070783</v>
      </c>
    </row>
    <row r="131" spans="1:12" x14ac:dyDescent="0.25">
      <c r="A131" s="1" t="s">
        <v>33</v>
      </c>
      <c r="B131" s="1" t="s">
        <v>34</v>
      </c>
      <c r="C131" s="1" t="s">
        <v>150</v>
      </c>
      <c r="D131" s="1" t="s">
        <v>151</v>
      </c>
      <c r="E131" s="56">
        <v>1170002</v>
      </c>
      <c r="F131" s="56">
        <v>0</v>
      </c>
      <c r="G131" s="56">
        <v>1170002</v>
      </c>
      <c r="H131" s="56">
        <v>1945450</v>
      </c>
      <c r="I131" s="56">
        <v>0</v>
      </c>
      <c r="J131" s="56">
        <v>3115452</v>
      </c>
      <c r="K131" s="56">
        <v>0</v>
      </c>
      <c r="L131" s="56">
        <v>3115452</v>
      </c>
    </row>
    <row r="132" spans="1:12" x14ac:dyDescent="0.25">
      <c r="A132" s="1" t="s">
        <v>33</v>
      </c>
      <c r="B132" s="1" t="s">
        <v>34</v>
      </c>
      <c r="C132" s="1" t="s">
        <v>718</v>
      </c>
      <c r="D132" s="1" t="s">
        <v>719</v>
      </c>
      <c r="E132" s="56">
        <v>0</v>
      </c>
      <c r="F132" s="56">
        <v>983136</v>
      </c>
      <c r="G132" s="56">
        <v>-983136</v>
      </c>
      <c r="H132" s="56">
        <v>0</v>
      </c>
      <c r="I132" s="56">
        <v>0</v>
      </c>
      <c r="J132" s="56">
        <v>0</v>
      </c>
      <c r="K132" s="56">
        <v>983136</v>
      </c>
      <c r="L132" s="56">
        <v>-983136</v>
      </c>
    </row>
    <row r="133" spans="1:12" x14ac:dyDescent="0.25">
      <c r="A133" s="1" t="s">
        <v>33</v>
      </c>
      <c r="B133" s="1" t="s">
        <v>34</v>
      </c>
      <c r="C133" s="1" t="s">
        <v>1967</v>
      </c>
      <c r="D133" s="1" t="s">
        <v>1968</v>
      </c>
      <c r="E133" s="56">
        <v>0</v>
      </c>
      <c r="F133" s="56">
        <v>0</v>
      </c>
      <c r="G133" s="56">
        <v>0</v>
      </c>
      <c r="H133" s="56">
        <v>0</v>
      </c>
      <c r="I133" s="56">
        <v>47450</v>
      </c>
      <c r="J133" s="56">
        <v>0</v>
      </c>
      <c r="K133" s="56">
        <v>47450</v>
      </c>
      <c r="L133" s="56">
        <v>-47450</v>
      </c>
    </row>
    <row r="134" spans="1:12" x14ac:dyDescent="0.25">
      <c r="A134" s="1" t="s">
        <v>33</v>
      </c>
      <c r="B134" s="1" t="s">
        <v>34</v>
      </c>
      <c r="C134" s="1" t="s">
        <v>1751</v>
      </c>
      <c r="D134" s="1" t="s">
        <v>720</v>
      </c>
      <c r="E134" s="56">
        <v>949256</v>
      </c>
      <c r="F134" s="56">
        <v>0</v>
      </c>
      <c r="G134" s="56">
        <v>949256</v>
      </c>
      <c r="H134" s="56">
        <v>0</v>
      </c>
      <c r="I134" s="56">
        <v>0</v>
      </c>
      <c r="J134" s="56">
        <v>949256</v>
      </c>
      <c r="K134" s="56">
        <v>0</v>
      </c>
      <c r="L134" s="56">
        <v>949256</v>
      </c>
    </row>
    <row r="135" spans="1:12" x14ac:dyDescent="0.25">
      <c r="A135" s="1" t="s">
        <v>33</v>
      </c>
      <c r="B135" s="1" t="s">
        <v>34</v>
      </c>
      <c r="C135" s="1" t="s">
        <v>721</v>
      </c>
      <c r="D135" s="1" t="s">
        <v>722</v>
      </c>
      <c r="E135" s="56">
        <v>0</v>
      </c>
      <c r="F135" s="56">
        <v>132397</v>
      </c>
      <c r="G135" s="56">
        <v>-132397</v>
      </c>
      <c r="H135" s="56">
        <v>0</v>
      </c>
      <c r="I135" s="56">
        <v>0</v>
      </c>
      <c r="J135" s="56">
        <v>0</v>
      </c>
      <c r="K135" s="56">
        <v>132397</v>
      </c>
      <c r="L135" s="56">
        <v>-132397</v>
      </c>
    </row>
    <row r="136" spans="1:12" x14ac:dyDescent="0.25">
      <c r="A136" s="1" t="s">
        <v>33</v>
      </c>
      <c r="B136" s="1" t="s">
        <v>34</v>
      </c>
      <c r="C136" s="1" t="s">
        <v>164</v>
      </c>
      <c r="D136" s="1" t="s">
        <v>165</v>
      </c>
      <c r="E136" s="56">
        <v>0</v>
      </c>
      <c r="F136" s="56">
        <v>0</v>
      </c>
      <c r="G136" s="56">
        <v>0</v>
      </c>
      <c r="H136" s="56">
        <v>47450</v>
      </c>
      <c r="I136" s="56">
        <v>0</v>
      </c>
      <c r="J136" s="56">
        <v>47450</v>
      </c>
      <c r="K136" s="56">
        <v>0</v>
      </c>
      <c r="L136" s="56">
        <v>47450</v>
      </c>
    </row>
    <row r="137" spans="1:12" x14ac:dyDescent="0.25">
      <c r="A137" s="1" t="s">
        <v>33</v>
      </c>
      <c r="B137" s="1" t="s">
        <v>34</v>
      </c>
      <c r="C137" s="1" t="s">
        <v>303</v>
      </c>
      <c r="D137" s="1" t="s">
        <v>304</v>
      </c>
      <c r="E137" s="56">
        <v>3403339</v>
      </c>
      <c r="F137" s="56">
        <v>0</v>
      </c>
      <c r="G137" s="56">
        <v>3403339</v>
      </c>
      <c r="H137" s="56">
        <v>1328600</v>
      </c>
      <c r="I137" s="56">
        <v>33333</v>
      </c>
      <c r="J137" s="56">
        <v>4698606</v>
      </c>
      <c r="K137" s="56">
        <v>0</v>
      </c>
      <c r="L137" s="56">
        <v>4698606</v>
      </c>
    </row>
    <row r="138" spans="1:12" x14ac:dyDescent="0.25">
      <c r="A138" s="1" t="s">
        <v>33</v>
      </c>
      <c r="B138" s="1" t="s">
        <v>34</v>
      </c>
      <c r="C138" s="1" t="s">
        <v>250</v>
      </c>
      <c r="D138" s="1" t="s">
        <v>251</v>
      </c>
      <c r="E138" s="56">
        <v>1343334</v>
      </c>
      <c r="F138" s="56">
        <v>0</v>
      </c>
      <c r="G138" s="56">
        <v>1343334</v>
      </c>
      <c r="H138" s="56">
        <v>1328600</v>
      </c>
      <c r="I138" s="56">
        <v>1430000</v>
      </c>
      <c r="J138" s="56">
        <v>1241934</v>
      </c>
      <c r="K138" s="56">
        <v>0</v>
      </c>
      <c r="L138" s="56">
        <v>1241934</v>
      </c>
    </row>
    <row r="139" spans="1:12" x14ac:dyDescent="0.25">
      <c r="A139" s="1" t="s">
        <v>33</v>
      </c>
      <c r="B139" s="1" t="s">
        <v>34</v>
      </c>
      <c r="C139" s="1" t="s">
        <v>589</v>
      </c>
      <c r="D139" s="1" t="s">
        <v>590</v>
      </c>
      <c r="E139" s="56">
        <v>0</v>
      </c>
      <c r="F139" s="56">
        <v>0</v>
      </c>
      <c r="G139" s="56">
        <v>0</v>
      </c>
      <c r="H139" s="56">
        <v>0</v>
      </c>
      <c r="I139" s="56">
        <v>74647</v>
      </c>
      <c r="J139" s="56">
        <v>0</v>
      </c>
      <c r="K139" s="56">
        <v>74647</v>
      </c>
      <c r="L139" s="56">
        <v>-74647</v>
      </c>
    </row>
    <row r="140" spans="1:12" x14ac:dyDescent="0.25">
      <c r="A140" s="1" t="s">
        <v>33</v>
      </c>
      <c r="B140" s="1" t="s">
        <v>34</v>
      </c>
      <c r="C140" s="1" t="s">
        <v>387</v>
      </c>
      <c r="D140" s="1" t="s">
        <v>388</v>
      </c>
      <c r="E140" s="56">
        <v>38667</v>
      </c>
      <c r="F140" s="56">
        <v>0</v>
      </c>
      <c r="G140" s="56">
        <v>38667</v>
      </c>
      <c r="H140" s="56">
        <v>0</v>
      </c>
      <c r="I140" s="56">
        <v>36529</v>
      </c>
      <c r="J140" s="56">
        <v>2138</v>
      </c>
      <c r="K140" s="56">
        <v>0</v>
      </c>
      <c r="L140" s="56">
        <v>2138</v>
      </c>
    </row>
    <row r="141" spans="1:12" x14ac:dyDescent="0.25">
      <c r="A141" s="1" t="s">
        <v>33</v>
      </c>
      <c r="B141" s="1" t="s">
        <v>34</v>
      </c>
      <c r="C141" s="1" t="s">
        <v>500</v>
      </c>
      <c r="D141" s="1" t="s">
        <v>501</v>
      </c>
      <c r="E141" s="56">
        <v>37172</v>
      </c>
      <c r="F141" s="56">
        <v>0</v>
      </c>
      <c r="G141" s="56">
        <v>37172</v>
      </c>
      <c r="H141" s="56">
        <v>0</v>
      </c>
      <c r="I141" s="56">
        <v>35064</v>
      </c>
      <c r="J141" s="56">
        <v>2108</v>
      </c>
      <c r="K141" s="56">
        <v>0</v>
      </c>
      <c r="L141" s="56">
        <v>2108</v>
      </c>
    </row>
    <row r="142" spans="1:12" x14ac:dyDescent="0.25">
      <c r="A142" s="1" t="s">
        <v>33</v>
      </c>
      <c r="B142" s="1" t="s">
        <v>34</v>
      </c>
      <c r="C142" s="1" t="s">
        <v>723</v>
      </c>
      <c r="D142" s="1" t="s">
        <v>724</v>
      </c>
      <c r="E142" s="56">
        <v>299838</v>
      </c>
      <c r="F142" s="56">
        <v>0</v>
      </c>
      <c r="G142" s="56">
        <v>299838</v>
      </c>
      <c r="H142" s="56">
        <v>0</v>
      </c>
      <c r="I142" s="56">
        <v>0</v>
      </c>
      <c r="J142" s="56">
        <v>299838</v>
      </c>
      <c r="K142" s="56">
        <v>0</v>
      </c>
      <c r="L142" s="56">
        <v>299838</v>
      </c>
    </row>
    <row r="143" spans="1:12" x14ac:dyDescent="0.25">
      <c r="A143" s="1" t="s">
        <v>33</v>
      </c>
      <c r="B143" s="1" t="s">
        <v>34</v>
      </c>
      <c r="C143" s="1" t="s">
        <v>725</v>
      </c>
      <c r="D143" s="1" t="s">
        <v>726</v>
      </c>
      <c r="E143" s="56">
        <v>33856</v>
      </c>
      <c r="F143" s="56">
        <v>0</v>
      </c>
      <c r="G143" s="56">
        <v>33856</v>
      </c>
      <c r="H143" s="56">
        <v>0</v>
      </c>
      <c r="I143" s="56">
        <v>0</v>
      </c>
      <c r="J143" s="56">
        <v>33856</v>
      </c>
      <c r="K143" s="56">
        <v>0</v>
      </c>
      <c r="L143" s="56">
        <v>33856</v>
      </c>
    </row>
    <row r="144" spans="1:12" x14ac:dyDescent="0.25">
      <c r="A144" s="1" t="s">
        <v>33</v>
      </c>
      <c r="B144" s="1" t="s">
        <v>34</v>
      </c>
      <c r="C144" s="1" t="s">
        <v>727</v>
      </c>
      <c r="D144" s="1" t="s">
        <v>728</v>
      </c>
      <c r="E144" s="56">
        <v>554567</v>
      </c>
      <c r="F144" s="56">
        <v>0</v>
      </c>
      <c r="G144" s="56">
        <v>554567</v>
      </c>
      <c r="H144" s="56">
        <v>0</v>
      </c>
      <c r="I144" s="56">
        <v>0</v>
      </c>
      <c r="J144" s="56">
        <v>554567</v>
      </c>
      <c r="K144" s="56">
        <v>0</v>
      </c>
      <c r="L144" s="56">
        <v>554567</v>
      </c>
    </row>
    <row r="145" spans="1:12" x14ac:dyDescent="0.25">
      <c r="A145" s="1" t="s">
        <v>33</v>
      </c>
      <c r="B145" s="1" t="s">
        <v>34</v>
      </c>
      <c r="C145" s="1" t="s">
        <v>535</v>
      </c>
      <c r="D145" s="1" t="s">
        <v>536</v>
      </c>
      <c r="E145" s="56">
        <v>116000</v>
      </c>
      <c r="F145" s="56">
        <v>0</v>
      </c>
      <c r="G145" s="56">
        <v>116000</v>
      </c>
      <c r="H145" s="56">
        <v>407718</v>
      </c>
      <c r="I145" s="56">
        <v>257011</v>
      </c>
      <c r="J145" s="56">
        <v>266707</v>
      </c>
      <c r="K145" s="56">
        <v>0</v>
      </c>
      <c r="L145" s="56">
        <v>266707</v>
      </c>
    </row>
    <row r="146" spans="1:12" x14ac:dyDescent="0.25">
      <c r="A146" s="1" t="s">
        <v>33</v>
      </c>
      <c r="B146" s="1" t="s">
        <v>34</v>
      </c>
      <c r="C146" s="1" t="s">
        <v>729</v>
      </c>
      <c r="D146" s="1" t="s">
        <v>730</v>
      </c>
      <c r="E146" s="56">
        <v>43334</v>
      </c>
      <c r="F146" s="56">
        <v>0</v>
      </c>
      <c r="G146" s="56">
        <v>43334</v>
      </c>
      <c r="H146" s="56">
        <v>0</v>
      </c>
      <c r="I146" s="56">
        <v>0</v>
      </c>
      <c r="J146" s="56">
        <v>43334</v>
      </c>
      <c r="K146" s="56">
        <v>0</v>
      </c>
      <c r="L146" s="56">
        <v>43334</v>
      </c>
    </row>
    <row r="147" spans="1:12" x14ac:dyDescent="0.25">
      <c r="A147" s="1" t="s">
        <v>33</v>
      </c>
      <c r="B147" s="1" t="s">
        <v>34</v>
      </c>
      <c r="C147" s="1" t="s">
        <v>731</v>
      </c>
      <c r="D147" s="1" t="s">
        <v>732</v>
      </c>
      <c r="E147" s="56">
        <v>0</v>
      </c>
      <c r="F147" s="56">
        <v>4942</v>
      </c>
      <c r="G147" s="56">
        <v>-4942</v>
      </c>
      <c r="H147" s="56">
        <v>0</v>
      </c>
      <c r="I147" s="56">
        <v>0</v>
      </c>
      <c r="J147" s="56">
        <v>0</v>
      </c>
      <c r="K147" s="56">
        <v>4942</v>
      </c>
      <c r="L147" s="56">
        <v>-4942</v>
      </c>
    </row>
    <row r="148" spans="1:12" x14ac:dyDescent="0.25">
      <c r="A148" s="1" t="s">
        <v>33</v>
      </c>
      <c r="B148" s="1" t="s">
        <v>34</v>
      </c>
      <c r="C148" s="1" t="s">
        <v>494</v>
      </c>
      <c r="D148" s="1" t="s">
        <v>495</v>
      </c>
      <c r="E148" s="56">
        <v>810002</v>
      </c>
      <c r="F148" s="56">
        <v>0</v>
      </c>
      <c r="G148" s="56">
        <v>810002</v>
      </c>
      <c r="H148" s="56">
        <v>0</v>
      </c>
      <c r="I148" s="56">
        <v>2000000</v>
      </c>
      <c r="J148" s="56">
        <v>0</v>
      </c>
      <c r="K148" s="56">
        <v>1189998</v>
      </c>
      <c r="L148" s="56">
        <v>-1189998</v>
      </c>
    </row>
    <row r="149" spans="1:12" x14ac:dyDescent="0.25">
      <c r="A149" s="1" t="s">
        <v>33</v>
      </c>
      <c r="B149" s="1" t="s">
        <v>34</v>
      </c>
      <c r="C149" s="1" t="s">
        <v>1422</v>
      </c>
      <c r="D149" s="1" t="s">
        <v>733</v>
      </c>
      <c r="E149" s="56">
        <v>348001</v>
      </c>
      <c r="F149" s="56">
        <v>0</v>
      </c>
      <c r="G149" s="56">
        <v>348001</v>
      </c>
      <c r="H149" s="56">
        <v>0</v>
      </c>
      <c r="I149" s="56">
        <v>348001</v>
      </c>
      <c r="J149" s="56">
        <v>0</v>
      </c>
      <c r="K149" s="56">
        <v>0</v>
      </c>
      <c r="L149" s="56">
        <v>0</v>
      </c>
    </row>
    <row r="150" spans="1:12" x14ac:dyDescent="0.25">
      <c r="A150" s="1" t="s">
        <v>33</v>
      </c>
      <c r="B150" s="1" t="s">
        <v>34</v>
      </c>
      <c r="C150" s="1" t="s">
        <v>545</v>
      </c>
      <c r="D150" s="1" t="s">
        <v>546</v>
      </c>
      <c r="E150" s="56">
        <v>0</v>
      </c>
      <c r="F150" s="56">
        <v>0</v>
      </c>
      <c r="G150" s="56">
        <v>0</v>
      </c>
      <c r="H150" s="56">
        <v>0</v>
      </c>
      <c r="I150" s="56">
        <v>35478</v>
      </c>
      <c r="J150" s="56">
        <v>0</v>
      </c>
      <c r="K150" s="56">
        <v>35478</v>
      </c>
      <c r="L150" s="56">
        <v>-35478</v>
      </c>
    </row>
    <row r="151" spans="1:12" x14ac:dyDescent="0.25">
      <c r="A151" s="1" t="s">
        <v>33</v>
      </c>
      <c r="B151" s="1" t="s">
        <v>34</v>
      </c>
      <c r="C151" s="1" t="s">
        <v>113</v>
      </c>
      <c r="D151" s="1" t="s">
        <v>114</v>
      </c>
      <c r="E151" s="56">
        <v>13775341</v>
      </c>
      <c r="F151" s="56">
        <v>0</v>
      </c>
      <c r="G151" s="56">
        <v>13775341</v>
      </c>
      <c r="H151" s="56">
        <v>10249201</v>
      </c>
      <c r="I151" s="56">
        <v>6423999</v>
      </c>
      <c r="J151" s="56">
        <v>17600543</v>
      </c>
      <c r="K151" s="56">
        <v>0</v>
      </c>
      <c r="L151" s="56">
        <v>17600543</v>
      </c>
    </row>
    <row r="152" spans="1:12" x14ac:dyDescent="0.25">
      <c r="A152" s="1" t="s">
        <v>33</v>
      </c>
      <c r="B152" s="1" t="s">
        <v>34</v>
      </c>
      <c r="C152" s="1" t="s">
        <v>359</v>
      </c>
      <c r="D152" s="1" t="s">
        <v>360</v>
      </c>
      <c r="E152" s="56">
        <v>430218</v>
      </c>
      <c r="F152" s="56">
        <v>0</v>
      </c>
      <c r="G152" s="56">
        <v>430218</v>
      </c>
      <c r="H152" s="56">
        <v>909998</v>
      </c>
      <c r="I152" s="56">
        <v>1130959</v>
      </c>
      <c r="J152" s="56">
        <v>209257</v>
      </c>
      <c r="K152" s="56">
        <v>0</v>
      </c>
      <c r="L152" s="56">
        <v>209257</v>
      </c>
    </row>
    <row r="153" spans="1:12" x14ac:dyDescent="0.25">
      <c r="A153" s="1" t="s">
        <v>33</v>
      </c>
      <c r="B153" s="1" t="s">
        <v>34</v>
      </c>
      <c r="C153" s="1" t="s">
        <v>734</v>
      </c>
      <c r="D153" s="1" t="s">
        <v>735</v>
      </c>
      <c r="E153" s="56">
        <v>0</v>
      </c>
      <c r="F153" s="56">
        <v>33292</v>
      </c>
      <c r="G153" s="56">
        <v>-33292</v>
      </c>
      <c r="H153" s="56">
        <v>0</v>
      </c>
      <c r="I153" s="56">
        <v>0</v>
      </c>
      <c r="J153" s="56">
        <v>0</v>
      </c>
      <c r="K153" s="56">
        <v>33292</v>
      </c>
      <c r="L153" s="56">
        <v>-33292</v>
      </c>
    </row>
    <row r="154" spans="1:12" x14ac:dyDescent="0.25">
      <c r="A154" s="1" t="s">
        <v>33</v>
      </c>
      <c r="B154" s="1" t="s">
        <v>34</v>
      </c>
      <c r="C154" s="1" t="s">
        <v>1080</v>
      </c>
      <c r="D154" s="1" t="s">
        <v>736</v>
      </c>
      <c r="E154" s="56">
        <v>33334</v>
      </c>
      <c r="F154" s="56">
        <v>0</v>
      </c>
      <c r="G154" s="56">
        <v>33334</v>
      </c>
      <c r="H154" s="56">
        <v>0</v>
      </c>
      <c r="I154" s="56">
        <v>33333</v>
      </c>
      <c r="J154" s="56">
        <v>1</v>
      </c>
      <c r="K154" s="56">
        <v>0</v>
      </c>
      <c r="L154" s="56">
        <v>1</v>
      </c>
    </row>
    <row r="155" spans="1:12" x14ac:dyDescent="0.25">
      <c r="A155" s="1" t="s">
        <v>33</v>
      </c>
      <c r="B155" s="1" t="s">
        <v>34</v>
      </c>
      <c r="C155" s="1" t="s">
        <v>468</v>
      </c>
      <c r="D155" s="1" t="s">
        <v>469</v>
      </c>
      <c r="E155" s="56">
        <v>70593</v>
      </c>
      <c r="F155" s="56">
        <v>0</v>
      </c>
      <c r="G155" s="56">
        <v>70593</v>
      </c>
      <c r="H155" s="56">
        <v>0</v>
      </c>
      <c r="I155" s="56">
        <v>73588</v>
      </c>
      <c r="J155" s="56">
        <v>0</v>
      </c>
      <c r="K155" s="56">
        <v>2995</v>
      </c>
      <c r="L155" s="56">
        <v>-2995</v>
      </c>
    </row>
    <row r="156" spans="1:12" x14ac:dyDescent="0.25">
      <c r="A156" s="1" t="s">
        <v>33</v>
      </c>
      <c r="B156" s="1" t="s">
        <v>34</v>
      </c>
      <c r="C156" s="1" t="s">
        <v>737</v>
      </c>
      <c r="D156" s="1" t="s">
        <v>738</v>
      </c>
      <c r="E156" s="56">
        <v>33334</v>
      </c>
      <c r="F156" s="56">
        <v>0</v>
      </c>
      <c r="G156" s="56">
        <v>33334</v>
      </c>
      <c r="H156" s="56">
        <v>0</v>
      </c>
      <c r="I156" s="56">
        <v>0</v>
      </c>
      <c r="J156" s="56">
        <v>33334</v>
      </c>
      <c r="K156" s="56">
        <v>0</v>
      </c>
      <c r="L156" s="56">
        <v>33334</v>
      </c>
    </row>
    <row r="157" spans="1:12" x14ac:dyDescent="0.25">
      <c r="A157" s="1" t="s">
        <v>33</v>
      </c>
      <c r="B157" s="1" t="s">
        <v>34</v>
      </c>
      <c r="C157" s="1" t="s">
        <v>1436</v>
      </c>
      <c r="D157" s="1" t="s">
        <v>739</v>
      </c>
      <c r="E157" s="56">
        <v>38667</v>
      </c>
      <c r="F157" s="56">
        <v>0</v>
      </c>
      <c r="G157" s="56">
        <v>38667</v>
      </c>
      <c r="H157" s="56">
        <v>0</v>
      </c>
      <c r="I157" s="56">
        <v>0</v>
      </c>
      <c r="J157" s="56">
        <v>38667</v>
      </c>
      <c r="K157" s="56">
        <v>0</v>
      </c>
      <c r="L157" s="56">
        <v>38667</v>
      </c>
    </row>
    <row r="158" spans="1:12" x14ac:dyDescent="0.25">
      <c r="A158" s="1" t="s">
        <v>33</v>
      </c>
      <c r="B158" s="1" t="s">
        <v>34</v>
      </c>
      <c r="C158" s="1" t="s">
        <v>740</v>
      </c>
      <c r="D158" s="1" t="s">
        <v>741</v>
      </c>
      <c r="E158" s="56">
        <v>133334</v>
      </c>
      <c r="F158" s="56">
        <v>0</v>
      </c>
      <c r="G158" s="56">
        <v>133334</v>
      </c>
      <c r="H158" s="56">
        <v>0</v>
      </c>
      <c r="I158" s="56">
        <v>0</v>
      </c>
      <c r="J158" s="56">
        <v>133334</v>
      </c>
      <c r="K158" s="56">
        <v>0</v>
      </c>
      <c r="L158" s="56">
        <v>133334</v>
      </c>
    </row>
    <row r="159" spans="1:12" x14ac:dyDescent="0.25">
      <c r="A159" s="1" t="s">
        <v>33</v>
      </c>
      <c r="B159" s="1" t="s">
        <v>34</v>
      </c>
      <c r="C159" s="1" t="s">
        <v>742</v>
      </c>
      <c r="D159" s="1" t="s">
        <v>743</v>
      </c>
      <c r="E159" s="56">
        <v>620500</v>
      </c>
      <c r="F159" s="56">
        <v>0</v>
      </c>
      <c r="G159" s="56">
        <v>620500</v>
      </c>
      <c r="H159" s="56">
        <v>0</v>
      </c>
      <c r="I159" s="56">
        <v>0</v>
      </c>
      <c r="J159" s="56">
        <v>620500</v>
      </c>
      <c r="K159" s="56">
        <v>0</v>
      </c>
      <c r="L159" s="56">
        <v>620500</v>
      </c>
    </row>
    <row r="160" spans="1:12" x14ac:dyDescent="0.25">
      <c r="A160" s="1" t="s">
        <v>33</v>
      </c>
      <c r="B160" s="1" t="s">
        <v>34</v>
      </c>
      <c r="C160" s="1" t="s">
        <v>744</v>
      </c>
      <c r="D160" s="1" t="s">
        <v>745</v>
      </c>
      <c r="E160" s="56">
        <v>34124</v>
      </c>
      <c r="F160" s="56">
        <v>0</v>
      </c>
      <c r="G160" s="56">
        <v>34124</v>
      </c>
      <c r="H160" s="56">
        <v>0</v>
      </c>
      <c r="I160" s="56">
        <v>0</v>
      </c>
      <c r="J160" s="56">
        <v>34124</v>
      </c>
      <c r="K160" s="56">
        <v>0</v>
      </c>
      <c r="L160" s="56">
        <v>34124</v>
      </c>
    </row>
    <row r="161" spans="1:12" x14ac:dyDescent="0.25">
      <c r="A161" s="1" t="s">
        <v>33</v>
      </c>
      <c r="B161" s="1" t="s">
        <v>34</v>
      </c>
      <c r="C161" s="1" t="s">
        <v>482</v>
      </c>
      <c r="D161" s="1" t="s">
        <v>483</v>
      </c>
      <c r="E161" s="56">
        <v>186537</v>
      </c>
      <c r="F161" s="56">
        <v>0</v>
      </c>
      <c r="G161" s="56">
        <v>186537</v>
      </c>
      <c r="H161" s="56">
        <v>0</v>
      </c>
      <c r="I161" s="56">
        <v>139328</v>
      </c>
      <c r="J161" s="56">
        <v>47209</v>
      </c>
      <c r="K161" s="56">
        <v>0</v>
      </c>
      <c r="L161" s="56">
        <v>47209</v>
      </c>
    </row>
    <row r="162" spans="1:12" x14ac:dyDescent="0.25">
      <c r="A162" s="1" t="s">
        <v>33</v>
      </c>
      <c r="B162" s="1" t="s">
        <v>34</v>
      </c>
      <c r="C162" s="1" t="s">
        <v>1622</v>
      </c>
      <c r="D162" s="1" t="s">
        <v>746</v>
      </c>
      <c r="E162" s="56">
        <v>0</v>
      </c>
      <c r="F162" s="56">
        <v>43334</v>
      </c>
      <c r="G162" s="56">
        <v>-43334</v>
      </c>
      <c r="H162" s="56">
        <v>0</v>
      </c>
      <c r="I162" s="56">
        <v>0</v>
      </c>
      <c r="J162" s="56">
        <v>0</v>
      </c>
      <c r="K162" s="56">
        <v>43334</v>
      </c>
      <c r="L162" s="56">
        <v>-43334</v>
      </c>
    </row>
    <row r="163" spans="1:12" x14ac:dyDescent="0.25">
      <c r="A163" s="1" t="s">
        <v>33</v>
      </c>
      <c r="B163" s="1" t="s">
        <v>34</v>
      </c>
      <c r="C163" s="1" t="s">
        <v>144</v>
      </c>
      <c r="D163" s="1" t="s">
        <v>145</v>
      </c>
      <c r="E163" s="56">
        <v>0</v>
      </c>
      <c r="F163" s="56">
        <v>0</v>
      </c>
      <c r="G163" s="56">
        <v>0</v>
      </c>
      <c r="H163" s="56">
        <v>153230</v>
      </c>
      <c r="I163" s="56">
        <v>0</v>
      </c>
      <c r="J163" s="56">
        <v>153230</v>
      </c>
      <c r="K163" s="56">
        <v>0</v>
      </c>
      <c r="L163" s="56">
        <v>153230</v>
      </c>
    </row>
    <row r="164" spans="1:12" x14ac:dyDescent="0.25">
      <c r="A164" s="1" t="s">
        <v>33</v>
      </c>
      <c r="B164" s="1" t="s">
        <v>34</v>
      </c>
      <c r="C164" s="1" t="s">
        <v>747</v>
      </c>
      <c r="D164" s="1" t="s">
        <v>748</v>
      </c>
      <c r="E164" s="56">
        <v>116000</v>
      </c>
      <c r="F164" s="56">
        <v>0</v>
      </c>
      <c r="G164" s="56">
        <v>116000</v>
      </c>
      <c r="H164" s="56">
        <v>0</v>
      </c>
      <c r="I164" s="56">
        <v>0</v>
      </c>
      <c r="J164" s="56">
        <v>116000</v>
      </c>
      <c r="K164" s="56">
        <v>0</v>
      </c>
      <c r="L164" s="56">
        <v>116000</v>
      </c>
    </row>
    <row r="165" spans="1:12" x14ac:dyDescent="0.25">
      <c r="A165" s="1" t="s">
        <v>33</v>
      </c>
      <c r="B165" s="1" t="s">
        <v>34</v>
      </c>
      <c r="C165" s="1" t="s">
        <v>1625</v>
      </c>
      <c r="D165" s="1" t="s">
        <v>749</v>
      </c>
      <c r="E165" s="56">
        <v>1168306</v>
      </c>
      <c r="F165" s="56">
        <v>0</v>
      </c>
      <c r="G165" s="56">
        <v>1168306</v>
      </c>
      <c r="H165" s="56">
        <v>0</v>
      </c>
      <c r="I165" s="56">
        <v>0</v>
      </c>
      <c r="J165" s="56">
        <v>1168306</v>
      </c>
      <c r="K165" s="56">
        <v>0</v>
      </c>
      <c r="L165" s="56">
        <v>1168306</v>
      </c>
    </row>
    <row r="166" spans="1:12" x14ac:dyDescent="0.25">
      <c r="A166" s="1" t="s">
        <v>33</v>
      </c>
      <c r="B166" s="1" t="s">
        <v>34</v>
      </c>
      <c r="C166" s="1" t="s">
        <v>750</v>
      </c>
      <c r="D166" s="1" t="s">
        <v>751</v>
      </c>
      <c r="E166" s="56">
        <v>2235</v>
      </c>
      <c r="F166" s="56">
        <v>0</v>
      </c>
      <c r="G166" s="56">
        <v>2235</v>
      </c>
      <c r="H166" s="56">
        <v>0</v>
      </c>
      <c r="I166" s="56">
        <v>0</v>
      </c>
      <c r="J166" s="56">
        <v>2235</v>
      </c>
      <c r="K166" s="56">
        <v>0</v>
      </c>
      <c r="L166" s="56">
        <v>2235</v>
      </c>
    </row>
    <row r="167" spans="1:12" x14ac:dyDescent="0.25">
      <c r="A167" s="1" t="s">
        <v>33</v>
      </c>
      <c r="B167" s="1" t="s">
        <v>34</v>
      </c>
      <c r="C167" s="1" t="s">
        <v>2172</v>
      </c>
      <c r="D167" s="1" t="s">
        <v>2173</v>
      </c>
      <c r="E167" s="56">
        <v>0</v>
      </c>
      <c r="F167" s="56">
        <v>0</v>
      </c>
      <c r="G167" s="56">
        <v>0</v>
      </c>
      <c r="H167" s="56">
        <v>47450</v>
      </c>
      <c r="I167" s="56">
        <v>0</v>
      </c>
      <c r="J167" s="56">
        <v>47450</v>
      </c>
      <c r="K167" s="56">
        <v>0</v>
      </c>
      <c r="L167" s="56">
        <v>47450</v>
      </c>
    </row>
    <row r="168" spans="1:12" x14ac:dyDescent="0.25">
      <c r="A168" s="1" t="s">
        <v>33</v>
      </c>
      <c r="B168" s="1" t="s">
        <v>34</v>
      </c>
      <c r="C168" s="1" t="s">
        <v>309</v>
      </c>
      <c r="D168" s="1" t="s">
        <v>310</v>
      </c>
      <c r="E168" s="56">
        <v>0</v>
      </c>
      <c r="F168" s="56">
        <v>0</v>
      </c>
      <c r="G168" s="56">
        <v>0</v>
      </c>
      <c r="H168" s="56">
        <v>94900</v>
      </c>
      <c r="I168" s="56">
        <v>0</v>
      </c>
      <c r="J168" s="56">
        <v>94900</v>
      </c>
      <c r="K168" s="56">
        <v>0</v>
      </c>
      <c r="L168" s="56">
        <v>94900</v>
      </c>
    </row>
    <row r="169" spans="1:12" x14ac:dyDescent="0.25">
      <c r="A169" s="1" t="s">
        <v>33</v>
      </c>
      <c r="B169" s="1" t="s">
        <v>34</v>
      </c>
      <c r="C169" s="1" t="s">
        <v>454</v>
      </c>
      <c r="D169" s="1" t="s">
        <v>455</v>
      </c>
      <c r="E169" s="56">
        <v>0</v>
      </c>
      <c r="F169" s="56">
        <v>0</v>
      </c>
      <c r="G169" s="56">
        <v>0</v>
      </c>
      <c r="H169" s="56">
        <v>0</v>
      </c>
      <c r="I169" s="56">
        <v>140313</v>
      </c>
      <c r="J169" s="56">
        <v>0</v>
      </c>
      <c r="K169" s="56">
        <v>140313</v>
      </c>
      <c r="L169" s="56">
        <v>-140313</v>
      </c>
    </row>
    <row r="170" spans="1:12" x14ac:dyDescent="0.25">
      <c r="A170" s="1" t="s">
        <v>33</v>
      </c>
      <c r="B170" s="1" t="s">
        <v>34</v>
      </c>
      <c r="C170" s="1" t="s">
        <v>752</v>
      </c>
      <c r="D170" s="1" t="s">
        <v>753</v>
      </c>
      <c r="E170" s="56">
        <v>812003</v>
      </c>
      <c r="F170" s="56">
        <v>0</v>
      </c>
      <c r="G170" s="56">
        <v>812003</v>
      </c>
      <c r="H170" s="56">
        <v>0</v>
      </c>
      <c r="I170" s="56">
        <v>0</v>
      </c>
      <c r="J170" s="56">
        <v>812003</v>
      </c>
      <c r="K170" s="56">
        <v>0</v>
      </c>
      <c r="L170" s="56">
        <v>812003</v>
      </c>
    </row>
    <row r="171" spans="1:12" x14ac:dyDescent="0.25">
      <c r="A171" s="1" t="s">
        <v>33</v>
      </c>
      <c r="B171" s="1" t="s">
        <v>34</v>
      </c>
      <c r="C171" s="1" t="s">
        <v>279</v>
      </c>
      <c r="D171" s="1" t="s">
        <v>280</v>
      </c>
      <c r="E171" s="56">
        <v>0</v>
      </c>
      <c r="F171" s="56">
        <v>0</v>
      </c>
      <c r="G171" s="56">
        <v>0</v>
      </c>
      <c r="H171" s="56">
        <v>569400</v>
      </c>
      <c r="I171" s="56">
        <v>0</v>
      </c>
      <c r="J171" s="56">
        <v>569400</v>
      </c>
      <c r="K171" s="56">
        <v>0</v>
      </c>
      <c r="L171" s="56">
        <v>569400</v>
      </c>
    </row>
    <row r="172" spans="1:12" x14ac:dyDescent="0.25">
      <c r="A172" s="1" t="s">
        <v>33</v>
      </c>
      <c r="B172" s="1" t="s">
        <v>34</v>
      </c>
      <c r="C172" s="1" t="s">
        <v>2170</v>
      </c>
      <c r="D172" s="1" t="s">
        <v>2171</v>
      </c>
      <c r="E172" s="56">
        <v>0</v>
      </c>
      <c r="F172" s="56">
        <v>0</v>
      </c>
      <c r="G172" s="56">
        <v>0</v>
      </c>
      <c r="H172" s="56">
        <v>1242255</v>
      </c>
      <c r="I172" s="56">
        <v>0</v>
      </c>
      <c r="J172" s="56">
        <v>1242255</v>
      </c>
      <c r="K172" s="56">
        <v>0</v>
      </c>
      <c r="L172" s="56">
        <v>1242255</v>
      </c>
    </row>
    <row r="173" spans="1:12" x14ac:dyDescent="0.25">
      <c r="A173" s="1" t="s">
        <v>33</v>
      </c>
      <c r="B173" s="1" t="s">
        <v>34</v>
      </c>
      <c r="C173" s="1" t="s">
        <v>162</v>
      </c>
      <c r="D173" s="1" t="s">
        <v>163</v>
      </c>
      <c r="E173" s="56">
        <v>476784</v>
      </c>
      <c r="F173" s="56">
        <v>0</v>
      </c>
      <c r="G173" s="56">
        <v>476784</v>
      </c>
      <c r="H173" s="56">
        <v>509930</v>
      </c>
      <c r="I173" s="56">
        <v>245974</v>
      </c>
      <c r="J173" s="56">
        <v>740740</v>
      </c>
      <c r="K173" s="56">
        <v>0</v>
      </c>
      <c r="L173" s="56">
        <v>740740</v>
      </c>
    </row>
    <row r="174" spans="1:12" x14ac:dyDescent="0.25">
      <c r="A174" s="1" t="s">
        <v>33</v>
      </c>
      <c r="B174" s="1" t="s">
        <v>34</v>
      </c>
      <c r="C174" s="1" t="s">
        <v>754</v>
      </c>
      <c r="D174" s="1" t="s">
        <v>755</v>
      </c>
      <c r="E174" s="56">
        <v>185435</v>
      </c>
      <c r="F174" s="56">
        <v>0</v>
      </c>
      <c r="G174" s="56">
        <v>185435</v>
      </c>
      <c r="H174" s="56">
        <v>0</v>
      </c>
      <c r="I174" s="56">
        <v>185435</v>
      </c>
      <c r="J174" s="56">
        <v>0</v>
      </c>
      <c r="K174" s="56">
        <v>0</v>
      </c>
      <c r="L174" s="56">
        <v>0</v>
      </c>
    </row>
    <row r="175" spans="1:12" x14ac:dyDescent="0.25">
      <c r="A175" s="1" t="s">
        <v>33</v>
      </c>
      <c r="B175" s="1" t="s">
        <v>34</v>
      </c>
      <c r="C175" s="1" t="s">
        <v>563</v>
      </c>
      <c r="D175" s="1" t="s">
        <v>564</v>
      </c>
      <c r="E175" s="56">
        <v>0</v>
      </c>
      <c r="F175" s="56">
        <v>0</v>
      </c>
      <c r="G175" s="56">
        <v>0</v>
      </c>
      <c r="H175" s="56">
        <v>0</v>
      </c>
      <c r="I175" s="56">
        <v>726286</v>
      </c>
      <c r="J175" s="56">
        <v>0</v>
      </c>
      <c r="K175" s="56">
        <v>726286</v>
      </c>
      <c r="L175" s="56">
        <v>-726286</v>
      </c>
    </row>
    <row r="176" spans="1:12" x14ac:dyDescent="0.25">
      <c r="A176" s="1" t="s">
        <v>33</v>
      </c>
      <c r="B176" s="1" t="s">
        <v>34</v>
      </c>
      <c r="C176" s="1" t="s">
        <v>393</v>
      </c>
      <c r="D176" s="1" t="s">
        <v>394</v>
      </c>
      <c r="E176" s="56">
        <v>541333</v>
      </c>
      <c r="F176" s="56">
        <v>0</v>
      </c>
      <c r="G176" s="56">
        <v>541333</v>
      </c>
      <c r="H176" s="56">
        <v>0</v>
      </c>
      <c r="I176" s="56">
        <v>76666</v>
      </c>
      <c r="J176" s="56">
        <v>464667</v>
      </c>
      <c r="K176" s="56">
        <v>0</v>
      </c>
      <c r="L176" s="56">
        <v>464667</v>
      </c>
    </row>
    <row r="177" spans="1:12" x14ac:dyDescent="0.25">
      <c r="A177" s="1" t="s">
        <v>33</v>
      </c>
      <c r="B177" s="1" t="s">
        <v>34</v>
      </c>
      <c r="C177" s="1" t="s">
        <v>418</v>
      </c>
      <c r="D177" s="1" t="s">
        <v>419</v>
      </c>
      <c r="E177" s="56">
        <v>0</v>
      </c>
      <c r="F177" s="56">
        <v>0</v>
      </c>
      <c r="G177" s="56">
        <v>0</v>
      </c>
      <c r="H177" s="56">
        <v>47450</v>
      </c>
      <c r="I177" s="56">
        <v>0</v>
      </c>
      <c r="J177" s="56">
        <v>47450</v>
      </c>
      <c r="K177" s="56">
        <v>0</v>
      </c>
      <c r="L177" s="56">
        <v>47450</v>
      </c>
    </row>
    <row r="178" spans="1:12" x14ac:dyDescent="0.25">
      <c r="A178" s="1" t="s">
        <v>33</v>
      </c>
      <c r="B178" s="1" t="s">
        <v>34</v>
      </c>
      <c r="C178" s="1" t="s">
        <v>756</v>
      </c>
      <c r="D178" s="1" t="s">
        <v>757</v>
      </c>
      <c r="E178" s="56">
        <v>0</v>
      </c>
      <c r="F178" s="56">
        <v>86666</v>
      </c>
      <c r="G178" s="56">
        <v>-86666</v>
      </c>
      <c r="H178" s="56">
        <v>0</v>
      </c>
      <c r="I178" s="56">
        <v>0</v>
      </c>
      <c r="J178" s="56">
        <v>0</v>
      </c>
      <c r="K178" s="56">
        <v>86666</v>
      </c>
      <c r="L178" s="56">
        <v>-86666</v>
      </c>
    </row>
    <row r="179" spans="1:12" x14ac:dyDescent="0.25">
      <c r="A179" s="1" t="s">
        <v>33</v>
      </c>
      <c r="B179" s="1" t="s">
        <v>34</v>
      </c>
      <c r="C179" s="1" t="s">
        <v>2074</v>
      </c>
      <c r="D179" s="1" t="s">
        <v>2075</v>
      </c>
      <c r="E179" s="56">
        <v>0</v>
      </c>
      <c r="F179" s="56">
        <v>0</v>
      </c>
      <c r="G179" s="56">
        <v>0</v>
      </c>
      <c r="H179" s="56">
        <v>146702</v>
      </c>
      <c r="I179" s="56">
        <v>0</v>
      </c>
      <c r="J179" s="56">
        <v>146702</v>
      </c>
      <c r="K179" s="56">
        <v>0</v>
      </c>
      <c r="L179" s="56">
        <v>146702</v>
      </c>
    </row>
    <row r="180" spans="1:12" x14ac:dyDescent="0.25">
      <c r="A180" s="1" t="s">
        <v>33</v>
      </c>
      <c r="B180" s="1" t="s">
        <v>34</v>
      </c>
      <c r="C180" s="1" t="s">
        <v>137</v>
      </c>
      <c r="D180" s="1" t="s">
        <v>138</v>
      </c>
      <c r="E180" s="56">
        <v>0</v>
      </c>
      <c r="F180" s="56">
        <v>0</v>
      </c>
      <c r="G180" s="56">
        <v>0</v>
      </c>
      <c r="H180" s="56">
        <v>2467400</v>
      </c>
      <c r="I180" s="56">
        <v>2391480</v>
      </c>
      <c r="J180" s="56">
        <v>75920</v>
      </c>
      <c r="K180" s="56">
        <v>0</v>
      </c>
      <c r="L180" s="56">
        <v>75920</v>
      </c>
    </row>
    <row r="181" spans="1:12" x14ac:dyDescent="0.25">
      <c r="A181" s="1" t="s">
        <v>33</v>
      </c>
      <c r="B181" s="1" t="s">
        <v>34</v>
      </c>
      <c r="C181" s="1" t="s">
        <v>115</v>
      </c>
      <c r="D181" s="1" t="s">
        <v>116</v>
      </c>
      <c r="E181" s="56">
        <v>1105343</v>
      </c>
      <c r="F181" s="56">
        <v>0</v>
      </c>
      <c r="G181" s="56">
        <v>1105343</v>
      </c>
      <c r="H181" s="56">
        <v>3226600</v>
      </c>
      <c r="I181" s="56">
        <v>3240593</v>
      </c>
      <c r="J181" s="56">
        <v>1091350</v>
      </c>
      <c r="K181" s="56">
        <v>0</v>
      </c>
      <c r="L181" s="56">
        <v>1091350</v>
      </c>
    </row>
    <row r="182" spans="1:12" x14ac:dyDescent="0.25">
      <c r="A182" s="1" t="s">
        <v>33</v>
      </c>
      <c r="B182" s="1" t="s">
        <v>34</v>
      </c>
      <c r="C182" s="1" t="s">
        <v>131</v>
      </c>
      <c r="D182" s="1" t="s">
        <v>132</v>
      </c>
      <c r="E182" s="56">
        <v>193334</v>
      </c>
      <c r="F182" s="56">
        <v>0</v>
      </c>
      <c r="G182" s="56">
        <v>193334</v>
      </c>
      <c r="H182" s="56">
        <v>99291</v>
      </c>
      <c r="I182" s="56">
        <v>0</v>
      </c>
      <c r="J182" s="56">
        <v>292625</v>
      </c>
      <c r="K182" s="56">
        <v>0</v>
      </c>
      <c r="L182" s="56">
        <v>292625</v>
      </c>
    </row>
    <row r="183" spans="1:12" x14ac:dyDescent="0.25">
      <c r="A183" s="1" t="s">
        <v>33</v>
      </c>
      <c r="B183" s="1" t="s">
        <v>34</v>
      </c>
      <c r="C183" s="1" t="s">
        <v>758</v>
      </c>
      <c r="D183" s="1" t="s">
        <v>759</v>
      </c>
      <c r="E183" s="56">
        <v>33334</v>
      </c>
      <c r="F183" s="56">
        <v>0</v>
      </c>
      <c r="G183" s="56">
        <v>33334</v>
      </c>
      <c r="H183" s="56">
        <v>0</v>
      </c>
      <c r="I183" s="56">
        <v>0</v>
      </c>
      <c r="J183" s="56">
        <v>33334</v>
      </c>
      <c r="K183" s="56">
        <v>0</v>
      </c>
      <c r="L183" s="56">
        <v>33334</v>
      </c>
    </row>
    <row r="184" spans="1:12" x14ac:dyDescent="0.25">
      <c r="A184" s="1" t="s">
        <v>33</v>
      </c>
      <c r="B184" s="1" t="s">
        <v>34</v>
      </c>
      <c r="C184" s="1" t="s">
        <v>498</v>
      </c>
      <c r="D184" s="1" t="s">
        <v>499</v>
      </c>
      <c r="E184" s="56">
        <v>671024</v>
      </c>
      <c r="F184" s="56">
        <v>0</v>
      </c>
      <c r="G184" s="56">
        <v>671024</v>
      </c>
      <c r="H184" s="56">
        <v>0</v>
      </c>
      <c r="I184" s="56">
        <v>190768</v>
      </c>
      <c r="J184" s="56">
        <v>480256</v>
      </c>
      <c r="K184" s="56">
        <v>0</v>
      </c>
      <c r="L184" s="56">
        <v>480256</v>
      </c>
    </row>
    <row r="185" spans="1:12" x14ac:dyDescent="0.25">
      <c r="A185" s="1" t="s">
        <v>33</v>
      </c>
      <c r="B185" s="1" t="s">
        <v>34</v>
      </c>
      <c r="C185" s="1" t="s">
        <v>148</v>
      </c>
      <c r="D185" s="1" t="s">
        <v>149</v>
      </c>
      <c r="E185" s="56">
        <v>176172</v>
      </c>
      <c r="F185" s="56">
        <v>0</v>
      </c>
      <c r="G185" s="56">
        <v>176172</v>
      </c>
      <c r="H185" s="56">
        <v>2419950</v>
      </c>
      <c r="I185" s="56">
        <v>1294967</v>
      </c>
      <c r="J185" s="56">
        <v>1301155</v>
      </c>
      <c r="K185" s="56">
        <v>0</v>
      </c>
      <c r="L185" s="56">
        <v>1301155</v>
      </c>
    </row>
    <row r="186" spans="1:12" x14ac:dyDescent="0.25">
      <c r="A186" s="1" t="s">
        <v>33</v>
      </c>
      <c r="B186" s="1" t="s">
        <v>34</v>
      </c>
      <c r="C186" s="1" t="s">
        <v>414</v>
      </c>
      <c r="D186" s="1" t="s">
        <v>415</v>
      </c>
      <c r="E186" s="56">
        <v>0</v>
      </c>
      <c r="F186" s="56">
        <v>0</v>
      </c>
      <c r="G186" s="56">
        <v>0</v>
      </c>
      <c r="H186" s="56">
        <v>142350</v>
      </c>
      <c r="I186" s="56">
        <v>0</v>
      </c>
      <c r="J186" s="56">
        <v>142350</v>
      </c>
      <c r="K186" s="56">
        <v>0</v>
      </c>
      <c r="L186" s="56">
        <v>142350</v>
      </c>
    </row>
    <row r="187" spans="1:12" x14ac:dyDescent="0.25">
      <c r="A187" s="1" t="s">
        <v>33</v>
      </c>
      <c r="B187" s="1" t="s">
        <v>34</v>
      </c>
      <c r="C187" s="1" t="s">
        <v>555</v>
      </c>
      <c r="D187" s="1" t="s">
        <v>556</v>
      </c>
      <c r="E187" s="56">
        <v>2403676</v>
      </c>
      <c r="F187" s="56">
        <v>0</v>
      </c>
      <c r="G187" s="56">
        <v>2403676</v>
      </c>
      <c r="H187" s="56">
        <v>0</v>
      </c>
      <c r="I187" s="56">
        <v>2252110</v>
      </c>
      <c r="J187" s="56">
        <v>151566</v>
      </c>
      <c r="K187" s="56">
        <v>0</v>
      </c>
      <c r="L187" s="56">
        <v>151566</v>
      </c>
    </row>
    <row r="188" spans="1:12" x14ac:dyDescent="0.25">
      <c r="A188" s="1" t="s">
        <v>33</v>
      </c>
      <c r="B188" s="1" t="s">
        <v>34</v>
      </c>
      <c r="C188" s="1" t="s">
        <v>125</v>
      </c>
      <c r="D188" s="1" t="s">
        <v>126</v>
      </c>
      <c r="E188" s="56">
        <v>14782272</v>
      </c>
      <c r="F188" s="56">
        <v>0</v>
      </c>
      <c r="G188" s="56">
        <v>14782272</v>
      </c>
      <c r="H188" s="56">
        <v>11862500</v>
      </c>
      <c r="I188" s="56">
        <v>211322</v>
      </c>
      <c r="J188" s="56">
        <v>26433450</v>
      </c>
      <c r="K188" s="56">
        <v>0</v>
      </c>
      <c r="L188" s="56">
        <v>26433450</v>
      </c>
    </row>
    <row r="189" spans="1:12" x14ac:dyDescent="0.25">
      <c r="A189" s="1" t="s">
        <v>33</v>
      </c>
      <c r="B189" s="1" t="s">
        <v>34</v>
      </c>
      <c r="C189" s="1" t="s">
        <v>293</v>
      </c>
      <c r="D189" s="1" t="s">
        <v>294</v>
      </c>
      <c r="E189" s="56">
        <v>452335</v>
      </c>
      <c r="F189" s="56">
        <v>0</v>
      </c>
      <c r="G189" s="56">
        <v>452335</v>
      </c>
      <c r="H189" s="56">
        <v>142350</v>
      </c>
      <c r="I189" s="56">
        <v>733779</v>
      </c>
      <c r="J189" s="56">
        <v>0</v>
      </c>
      <c r="K189" s="56">
        <v>139094</v>
      </c>
      <c r="L189" s="56">
        <v>-139094</v>
      </c>
    </row>
    <row r="190" spans="1:12" x14ac:dyDescent="0.25">
      <c r="A190" s="1" t="s">
        <v>33</v>
      </c>
      <c r="B190" s="1" t="s">
        <v>34</v>
      </c>
      <c r="C190" s="1" t="s">
        <v>307</v>
      </c>
      <c r="D190" s="1" t="s">
        <v>308</v>
      </c>
      <c r="E190" s="56">
        <v>464223</v>
      </c>
      <c r="F190" s="56">
        <v>0</v>
      </c>
      <c r="G190" s="56">
        <v>464223</v>
      </c>
      <c r="H190" s="56">
        <v>189800</v>
      </c>
      <c r="I190" s="56">
        <v>0</v>
      </c>
      <c r="J190" s="56">
        <v>654023</v>
      </c>
      <c r="K190" s="56">
        <v>0</v>
      </c>
      <c r="L190" s="56">
        <v>654023</v>
      </c>
    </row>
    <row r="191" spans="1:12" x14ac:dyDescent="0.25">
      <c r="A191" s="1" t="s">
        <v>33</v>
      </c>
      <c r="B191" s="1" t="s">
        <v>34</v>
      </c>
      <c r="C191" s="1" t="s">
        <v>1048</v>
      </c>
      <c r="D191" s="1" t="s">
        <v>760</v>
      </c>
      <c r="E191" s="56">
        <v>35329</v>
      </c>
      <c r="F191" s="56">
        <v>0</v>
      </c>
      <c r="G191" s="56">
        <v>35329</v>
      </c>
      <c r="H191" s="56">
        <v>0</v>
      </c>
      <c r="I191" s="56">
        <v>33333</v>
      </c>
      <c r="J191" s="56">
        <v>1996</v>
      </c>
      <c r="K191" s="56">
        <v>0</v>
      </c>
      <c r="L191" s="56">
        <v>1996</v>
      </c>
    </row>
    <row r="192" spans="1:12" x14ac:dyDescent="0.25">
      <c r="A192" s="1" t="s">
        <v>33</v>
      </c>
      <c r="B192" s="1" t="s">
        <v>34</v>
      </c>
      <c r="C192" s="1" t="s">
        <v>761</v>
      </c>
      <c r="D192" s="1" t="s">
        <v>762</v>
      </c>
      <c r="E192" s="56">
        <v>2084276</v>
      </c>
      <c r="F192" s="56">
        <v>0</v>
      </c>
      <c r="G192" s="56">
        <v>2084276</v>
      </c>
      <c r="H192" s="56">
        <v>0</v>
      </c>
      <c r="I192" s="56">
        <v>1317230</v>
      </c>
      <c r="J192" s="56">
        <v>767046</v>
      </c>
      <c r="K192" s="56">
        <v>0</v>
      </c>
      <c r="L192" s="56">
        <v>767046</v>
      </c>
    </row>
    <row r="193" spans="1:12" x14ac:dyDescent="0.25">
      <c r="A193" s="1" t="s">
        <v>33</v>
      </c>
      <c r="B193" s="1" t="s">
        <v>34</v>
      </c>
      <c r="C193" s="1" t="s">
        <v>763</v>
      </c>
      <c r="D193" s="1" t="s">
        <v>764</v>
      </c>
      <c r="E193" s="56">
        <v>49592</v>
      </c>
      <c r="F193" s="56">
        <v>0</v>
      </c>
      <c r="G193" s="56">
        <v>49592</v>
      </c>
      <c r="H193" s="56">
        <v>0</v>
      </c>
      <c r="I193" s="56">
        <v>49592</v>
      </c>
      <c r="J193" s="56">
        <v>0</v>
      </c>
      <c r="K193" s="56">
        <v>0</v>
      </c>
      <c r="L193" s="56">
        <v>0</v>
      </c>
    </row>
    <row r="194" spans="1:12" x14ac:dyDescent="0.25">
      <c r="A194" s="1" t="s">
        <v>33</v>
      </c>
      <c r="B194" s="1" t="s">
        <v>34</v>
      </c>
      <c r="C194" s="1" t="s">
        <v>1558</v>
      </c>
      <c r="D194" s="1" t="s">
        <v>765</v>
      </c>
      <c r="E194" s="56">
        <v>168669</v>
      </c>
      <c r="F194" s="56">
        <v>0</v>
      </c>
      <c r="G194" s="56">
        <v>168669</v>
      </c>
      <c r="H194" s="56">
        <v>0</v>
      </c>
      <c r="I194" s="56">
        <v>0</v>
      </c>
      <c r="J194" s="56">
        <v>168669</v>
      </c>
      <c r="K194" s="56">
        <v>0</v>
      </c>
      <c r="L194" s="56">
        <v>168669</v>
      </c>
    </row>
    <row r="195" spans="1:12" x14ac:dyDescent="0.25">
      <c r="A195" s="1" t="s">
        <v>33</v>
      </c>
      <c r="B195" s="1" t="s">
        <v>34</v>
      </c>
      <c r="C195" s="1" t="s">
        <v>1952</v>
      </c>
      <c r="D195" s="1" t="s">
        <v>766</v>
      </c>
      <c r="E195" s="56">
        <v>43765</v>
      </c>
      <c r="F195" s="56">
        <v>0</v>
      </c>
      <c r="G195" s="56">
        <v>43765</v>
      </c>
      <c r="H195" s="56">
        <v>0</v>
      </c>
      <c r="I195" s="56">
        <v>0</v>
      </c>
      <c r="J195" s="56">
        <v>43765</v>
      </c>
      <c r="K195" s="56">
        <v>0</v>
      </c>
      <c r="L195" s="56">
        <v>43765</v>
      </c>
    </row>
    <row r="196" spans="1:12" x14ac:dyDescent="0.25">
      <c r="A196" s="1" t="s">
        <v>33</v>
      </c>
      <c r="B196" s="1" t="s">
        <v>34</v>
      </c>
      <c r="C196" s="1" t="s">
        <v>105</v>
      </c>
      <c r="D196" s="1" t="s">
        <v>106</v>
      </c>
      <c r="E196" s="56">
        <v>2784905</v>
      </c>
      <c r="F196" s="56">
        <v>0</v>
      </c>
      <c r="G196" s="56">
        <v>2784905</v>
      </c>
      <c r="H196" s="56">
        <v>4602650</v>
      </c>
      <c r="I196" s="56">
        <v>4187936</v>
      </c>
      <c r="J196" s="56">
        <v>3199619</v>
      </c>
      <c r="K196" s="56">
        <v>0</v>
      </c>
      <c r="L196" s="56">
        <v>3199619</v>
      </c>
    </row>
    <row r="197" spans="1:12" x14ac:dyDescent="0.25">
      <c r="A197" s="1" t="s">
        <v>33</v>
      </c>
      <c r="B197" s="1" t="s">
        <v>34</v>
      </c>
      <c r="C197" s="1" t="s">
        <v>158</v>
      </c>
      <c r="D197" s="1" t="s">
        <v>159</v>
      </c>
      <c r="E197" s="56">
        <v>0</v>
      </c>
      <c r="F197" s="56">
        <v>0</v>
      </c>
      <c r="G197" s="56">
        <v>0</v>
      </c>
      <c r="H197" s="56">
        <v>142350</v>
      </c>
      <c r="I197" s="56">
        <v>475683</v>
      </c>
      <c r="J197" s="56">
        <v>0</v>
      </c>
      <c r="K197" s="56">
        <v>333333</v>
      </c>
      <c r="L197" s="56">
        <v>-333333</v>
      </c>
    </row>
    <row r="198" spans="1:12" x14ac:dyDescent="0.25">
      <c r="A198" s="1" t="s">
        <v>33</v>
      </c>
      <c r="B198" s="1" t="s">
        <v>34</v>
      </c>
      <c r="C198" s="1" t="s">
        <v>767</v>
      </c>
      <c r="D198" s="1" t="s">
        <v>768</v>
      </c>
      <c r="E198" s="56">
        <v>272273</v>
      </c>
      <c r="F198" s="56">
        <v>0</v>
      </c>
      <c r="G198" s="56">
        <v>272273</v>
      </c>
      <c r="H198" s="56">
        <v>0</v>
      </c>
      <c r="I198" s="56">
        <v>0</v>
      </c>
      <c r="J198" s="56">
        <v>272273</v>
      </c>
      <c r="K198" s="56">
        <v>0</v>
      </c>
      <c r="L198" s="56">
        <v>272273</v>
      </c>
    </row>
    <row r="199" spans="1:12" x14ac:dyDescent="0.25">
      <c r="A199" s="1" t="s">
        <v>33</v>
      </c>
      <c r="B199" s="1" t="s">
        <v>34</v>
      </c>
      <c r="C199" s="1" t="s">
        <v>389</v>
      </c>
      <c r="D199" s="1" t="s">
        <v>390</v>
      </c>
      <c r="E199" s="56">
        <v>0</v>
      </c>
      <c r="F199" s="56">
        <v>0</v>
      </c>
      <c r="G199" s="56">
        <v>0</v>
      </c>
      <c r="H199" s="56">
        <v>0</v>
      </c>
      <c r="I199" s="56">
        <v>43333</v>
      </c>
      <c r="J199" s="56">
        <v>0</v>
      </c>
      <c r="K199" s="56">
        <v>43333</v>
      </c>
      <c r="L199" s="56">
        <v>-43333</v>
      </c>
    </row>
    <row r="200" spans="1:12" x14ac:dyDescent="0.25">
      <c r="A200" s="1" t="s">
        <v>33</v>
      </c>
      <c r="B200" s="1" t="s">
        <v>34</v>
      </c>
      <c r="C200" s="1" t="s">
        <v>506</v>
      </c>
      <c r="D200" s="1" t="s">
        <v>507</v>
      </c>
      <c r="E200" s="56">
        <v>1642669</v>
      </c>
      <c r="F200" s="56">
        <v>0</v>
      </c>
      <c r="G200" s="56">
        <v>1642669</v>
      </c>
      <c r="H200" s="56">
        <v>0</v>
      </c>
      <c r="I200" s="56">
        <v>314117</v>
      </c>
      <c r="J200" s="56">
        <v>1328552</v>
      </c>
      <c r="K200" s="56">
        <v>0</v>
      </c>
      <c r="L200" s="56">
        <v>1328552</v>
      </c>
    </row>
    <row r="201" spans="1:12" x14ac:dyDescent="0.25">
      <c r="A201" s="1" t="s">
        <v>33</v>
      </c>
      <c r="B201" s="1" t="s">
        <v>34</v>
      </c>
      <c r="C201" s="1" t="s">
        <v>543</v>
      </c>
      <c r="D201" s="1" t="s">
        <v>544</v>
      </c>
      <c r="E201" s="56">
        <v>0</v>
      </c>
      <c r="F201" s="56">
        <v>0</v>
      </c>
      <c r="G201" s="56">
        <v>0</v>
      </c>
      <c r="H201" s="56">
        <v>47450</v>
      </c>
      <c r="I201" s="56">
        <v>0</v>
      </c>
      <c r="J201" s="56">
        <v>47450</v>
      </c>
      <c r="K201" s="56">
        <v>0</v>
      </c>
      <c r="L201" s="56">
        <v>47450</v>
      </c>
    </row>
    <row r="202" spans="1:12" x14ac:dyDescent="0.25">
      <c r="A202" s="1" t="s">
        <v>33</v>
      </c>
      <c r="B202" s="1" t="s">
        <v>34</v>
      </c>
      <c r="C202" s="1" t="s">
        <v>456</v>
      </c>
      <c r="D202" s="1" t="s">
        <v>457</v>
      </c>
      <c r="E202" s="56">
        <v>609389</v>
      </c>
      <c r="F202" s="56">
        <v>0</v>
      </c>
      <c r="G202" s="56">
        <v>609389</v>
      </c>
      <c r="H202" s="56">
        <v>0</v>
      </c>
      <c r="I202" s="56">
        <v>574911</v>
      </c>
      <c r="J202" s="56">
        <v>34478</v>
      </c>
      <c r="K202" s="56">
        <v>0</v>
      </c>
      <c r="L202" s="56">
        <v>34478</v>
      </c>
    </row>
    <row r="203" spans="1:12" x14ac:dyDescent="0.25">
      <c r="A203" s="1" t="s">
        <v>33</v>
      </c>
      <c r="B203" s="1" t="s">
        <v>34</v>
      </c>
      <c r="C203" s="1" t="s">
        <v>87</v>
      </c>
      <c r="D203" s="1" t="s">
        <v>88</v>
      </c>
      <c r="E203" s="56">
        <v>2072449</v>
      </c>
      <c r="F203" s="56">
        <v>0</v>
      </c>
      <c r="G203" s="56">
        <v>2072449</v>
      </c>
      <c r="H203" s="56">
        <v>449970</v>
      </c>
      <c r="I203" s="56">
        <v>2394312</v>
      </c>
      <c r="J203" s="56">
        <v>128107</v>
      </c>
      <c r="K203" s="56">
        <v>0</v>
      </c>
      <c r="L203" s="56">
        <v>128107</v>
      </c>
    </row>
    <row r="204" spans="1:12" x14ac:dyDescent="0.25">
      <c r="A204" s="1" t="s">
        <v>33</v>
      </c>
      <c r="B204" s="1" t="s">
        <v>34</v>
      </c>
      <c r="C204" s="1" t="s">
        <v>1674</v>
      </c>
      <c r="D204" s="1" t="s">
        <v>769</v>
      </c>
      <c r="E204" s="56">
        <v>303335</v>
      </c>
      <c r="F204" s="56">
        <v>0</v>
      </c>
      <c r="G204" s="56">
        <v>303335</v>
      </c>
      <c r="H204" s="56">
        <v>0</v>
      </c>
      <c r="I204" s="56">
        <v>0</v>
      </c>
      <c r="J204" s="56">
        <v>303335</v>
      </c>
      <c r="K204" s="56">
        <v>0</v>
      </c>
      <c r="L204" s="56">
        <v>303335</v>
      </c>
    </row>
    <row r="205" spans="1:12" x14ac:dyDescent="0.25">
      <c r="A205" s="1" t="s">
        <v>33</v>
      </c>
      <c r="B205" s="1" t="s">
        <v>34</v>
      </c>
      <c r="C205" s="1" t="s">
        <v>1840</v>
      </c>
      <c r="D205" s="1" t="s">
        <v>770</v>
      </c>
      <c r="E205" s="56">
        <v>346667</v>
      </c>
      <c r="F205" s="56">
        <v>0</v>
      </c>
      <c r="G205" s="56">
        <v>346667</v>
      </c>
      <c r="H205" s="56">
        <v>0</v>
      </c>
      <c r="I205" s="56">
        <v>0</v>
      </c>
      <c r="J205" s="56">
        <v>346667</v>
      </c>
      <c r="K205" s="56">
        <v>0</v>
      </c>
      <c r="L205" s="56">
        <v>346667</v>
      </c>
    </row>
    <row r="206" spans="1:12" x14ac:dyDescent="0.25">
      <c r="A206" s="1" t="s">
        <v>33</v>
      </c>
      <c r="B206" s="1" t="s">
        <v>34</v>
      </c>
      <c r="C206" s="1" t="s">
        <v>412</v>
      </c>
      <c r="D206" s="1" t="s">
        <v>413</v>
      </c>
      <c r="E206" s="56">
        <v>0</v>
      </c>
      <c r="F206" s="56">
        <v>0</v>
      </c>
      <c r="G206" s="56">
        <v>0</v>
      </c>
      <c r="H206" s="56">
        <v>48657</v>
      </c>
      <c r="I206" s="56">
        <v>0</v>
      </c>
      <c r="J206" s="56">
        <v>48657</v>
      </c>
      <c r="K206" s="56">
        <v>0</v>
      </c>
      <c r="L206" s="56">
        <v>48657</v>
      </c>
    </row>
    <row r="207" spans="1:12" x14ac:dyDescent="0.25">
      <c r="A207" s="1" t="s">
        <v>33</v>
      </c>
      <c r="B207" s="1" t="s">
        <v>34</v>
      </c>
      <c r="C207" s="1" t="s">
        <v>1982</v>
      </c>
      <c r="D207" s="1" t="s">
        <v>1983</v>
      </c>
      <c r="E207" s="56">
        <v>0</v>
      </c>
      <c r="F207" s="56">
        <v>0</v>
      </c>
      <c r="G207" s="56">
        <v>0</v>
      </c>
      <c r="H207" s="56">
        <v>72063</v>
      </c>
      <c r="I207" s="56">
        <v>0</v>
      </c>
      <c r="J207" s="56">
        <v>72063</v>
      </c>
      <c r="K207" s="56">
        <v>0</v>
      </c>
      <c r="L207" s="56">
        <v>72063</v>
      </c>
    </row>
    <row r="208" spans="1:12" x14ac:dyDescent="0.25">
      <c r="A208" s="1" t="s">
        <v>33</v>
      </c>
      <c r="B208" s="1" t="s">
        <v>34</v>
      </c>
      <c r="C208" s="1" t="s">
        <v>1360</v>
      </c>
      <c r="D208" s="1" t="s">
        <v>771</v>
      </c>
      <c r="E208" s="56">
        <v>1215669</v>
      </c>
      <c r="F208" s="56">
        <v>0</v>
      </c>
      <c r="G208" s="56">
        <v>1215669</v>
      </c>
      <c r="H208" s="56">
        <v>0</v>
      </c>
      <c r="I208" s="56">
        <v>0</v>
      </c>
      <c r="J208" s="56">
        <v>1215669</v>
      </c>
      <c r="K208" s="56">
        <v>0</v>
      </c>
      <c r="L208" s="56">
        <v>1215669</v>
      </c>
    </row>
    <row r="209" spans="1:12" x14ac:dyDescent="0.25">
      <c r="A209" s="1" t="s">
        <v>33</v>
      </c>
      <c r="B209" s="1" t="s">
        <v>34</v>
      </c>
      <c r="C209" s="1" t="s">
        <v>579</v>
      </c>
      <c r="D209" s="1" t="s">
        <v>580</v>
      </c>
      <c r="E209" s="56">
        <v>66668</v>
      </c>
      <c r="F209" s="56">
        <v>0</v>
      </c>
      <c r="G209" s="56">
        <v>66668</v>
      </c>
      <c r="H209" s="56">
        <v>0</v>
      </c>
      <c r="I209" s="56">
        <v>205908</v>
      </c>
      <c r="J209" s="56">
        <v>0</v>
      </c>
      <c r="K209" s="56">
        <v>139240</v>
      </c>
      <c r="L209" s="56">
        <v>-139240</v>
      </c>
    </row>
    <row r="210" spans="1:12" x14ac:dyDescent="0.25">
      <c r="A210" s="1" t="s">
        <v>33</v>
      </c>
      <c r="B210" s="1" t="s">
        <v>34</v>
      </c>
      <c r="C210" s="1" t="s">
        <v>1495</v>
      </c>
      <c r="D210" s="1" t="s">
        <v>772</v>
      </c>
      <c r="E210" s="56">
        <v>87151</v>
      </c>
      <c r="F210" s="56">
        <v>0</v>
      </c>
      <c r="G210" s="56">
        <v>87151</v>
      </c>
      <c r="H210" s="56">
        <v>0</v>
      </c>
      <c r="I210" s="56">
        <v>87151</v>
      </c>
      <c r="J210" s="56">
        <v>0</v>
      </c>
      <c r="K210" s="56">
        <v>0</v>
      </c>
      <c r="L210" s="56">
        <v>0</v>
      </c>
    </row>
    <row r="211" spans="1:12" x14ac:dyDescent="0.25">
      <c r="A211" s="1" t="s">
        <v>33</v>
      </c>
      <c r="B211" s="1" t="s">
        <v>34</v>
      </c>
      <c r="C211" s="1" t="s">
        <v>773</v>
      </c>
      <c r="D211" s="1" t="s">
        <v>774</v>
      </c>
      <c r="E211" s="56">
        <v>3108908</v>
      </c>
      <c r="F211" s="56">
        <v>0</v>
      </c>
      <c r="G211" s="56">
        <v>3108908</v>
      </c>
      <c r="H211" s="56">
        <v>0</v>
      </c>
      <c r="I211" s="56">
        <v>0</v>
      </c>
      <c r="J211" s="56">
        <v>3108908</v>
      </c>
      <c r="K211" s="56">
        <v>0</v>
      </c>
      <c r="L211" s="56">
        <v>3108908</v>
      </c>
    </row>
    <row r="212" spans="1:12" x14ac:dyDescent="0.25">
      <c r="A212" s="1" t="s">
        <v>33</v>
      </c>
      <c r="B212" s="1" t="s">
        <v>34</v>
      </c>
      <c r="C212" s="1" t="s">
        <v>464</v>
      </c>
      <c r="D212" s="1" t="s">
        <v>465</v>
      </c>
      <c r="E212" s="56">
        <v>3945184</v>
      </c>
      <c r="F212" s="56">
        <v>0</v>
      </c>
      <c r="G212" s="56">
        <v>3945184</v>
      </c>
      <c r="H212" s="56">
        <v>1328600</v>
      </c>
      <c r="I212" s="56">
        <v>833333</v>
      </c>
      <c r="J212" s="56">
        <v>4440451</v>
      </c>
      <c r="K212" s="56">
        <v>0</v>
      </c>
      <c r="L212" s="56">
        <v>4440451</v>
      </c>
    </row>
    <row r="213" spans="1:12" x14ac:dyDescent="0.25">
      <c r="A213" s="1" t="s">
        <v>33</v>
      </c>
      <c r="B213" s="1" t="s">
        <v>34</v>
      </c>
      <c r="C213" s="1" t="s">
        <v>141</v>
      </c>
      <c r="D213" s="1" t="s">
        <v>142</v>
      </c>
      <c r="E213" s="56">
        <v>1539014</v>
      </c>
      <c r="F213" s="56">
        <v>0</v>
      </c>
      <c r="G213" s="56">
        <v>1539014</v>
      </c>
      <c r="H213" s="56">
        <v>569400</v>
      </c>
      <c r="I213" s="56">
        <v>1677462</v>
      </c>
      <c r="J213" s="56">
        <v>430952</v>
      </c>
      <c r="K213" s="56">
        <v>0</v>
      </c>
      <c r="L213" s="56">
        <v>430952</v>
      </c>
    </row>
    <row r="214" spans="1:12" x14ac:dyDescent="0.25">
      <c r="A214" s="1" t="s">
        <v>33</v>
      </c>
      <c r="B214" s="1" t="s">
        <v>34</v>
      </c>
      <c r="C214" s="1" t="s">
        <v>117</v>
      </c>
      <c r="D214" s="1" t="s">
        <v>118</v>
      </c>
      <c r="E214" s="56">
        <v>20570148</v>
      </c>
      <c r="F214" s="56">
        <v>0</v>
      </c>
      <c r="G214" s="56">
        <v>20570148</v>
      </c>
      <c r="H214" s="56">
        <v>7924150</v>
      </c>
      <c r="I214" s="56">
        <v>8713333</v>
      </c>
      <c r="J214" s="56">
        <v>19780965</v>
      </c>
      <c r="K214" s="56">
        <v>0</v>
      </c>
      <c r="L214" s="56">
        <v>19780965</v>
      </c>
    </row>
    <row r="215" spans="1:12" x14ac:dyDescent="0.25">
      <c r="A215" s="1" t="s">
        <v>33</v>
      </c>
      <c r="B215" s="1" t="s">
        <v>34</v>
      </c>
      <c r="C215" s="1" t="s">
        <v>775</v>
      </c>
      <c r="D215" s="1" t="s">
        <v>776</v>
      </c>
      <c r="E215" s="56">
        <v>102392</v>
      </c>
      <c r="F215" s="56">
        <v>0</v>
      </c>
      <c r="G215" s="56">
        <v>102392</v>
      </c>
      <c r="H215" s="56">
        <v>0</v>
      </c>
      <c r="I215" s="56">
        <v>0</v>
      </c>
      <c r="J215" s="56">
        <v>102392</v>
      </c>
      <c r="K215" s="56">
        <v>0</v>
      </c>
      <c r="L215" s="56">
        <v>102392</v>
      </c>
    </row>
    <row r="216" spans="1:12" x14ac:dyDescent="0.25">
      <c r="A216" s="1" t="s">
        <v>33</v>
      </c>
      <c r="B216" s="1" t="s">
        <v>34</v>
      </c>
      <c r="C216" s="1" t="s">
        <v>123</v>
      </c>
      <c r="D216" s="1" t="s">
        <v>124</v>
      </c>
      <c r="E216" s="56">
        <v>45409</v>
      </c>
      <c r="F216" s="56">
        <v>0</v>
      </c>
      <c r="G216" s="56">
        <v>45409</v>
      </c>
      <c r="H216" s="56">
        <v>50885</v>
      </c>
      <c r="I216" s="56">
        <v>42029</v>
      </c>
      <c r="J216" s="56">
        <v>54265</v>
      </c>
      <c r="K216" s="56">
        <v>0</v>
      </c>
      <c r="L216" s="56">
        <v>54265</v>
      </c>
    </row>
    <row r="217" spans="1:12" x14ac:dyDescent="0.25">
      <c r="A217" s="1" t="s">
        <v>33</v>
      </c>
      <c r="B217" s="1" t="s">
        <v>34</v>
      </c>
      <c r="C217" s="1" t="s">
        <v>777</v>
      </c>
      <c r="D217" s="1" t="s">
        <v>778</v>
      </c>
      <c r="E217" s="56">
        <v>44906</v>
      </c>
      <c r="F217" s="56">
        <v>0</v>
      </c>
      <c r="G217" s="56">
        <v>44906</v>
      </c>
      <c r="H217" s="56">
        <v>0</v>
      </c>
      <c r="I217" s="56">
        <v>0</v>
      </c>
      <c r="J217" s="56">
        <v>44906</v>
      </c>
      <c r="K217" s="56">
        <v>0</v>
      </c>
      <c r="L217" s="56">
        <v>44906</v>
      </c>
    </row>
    <row r="218" spans="1:12" x14ac:dyDescent="0.25">
      <c r="A218" s="1" t="s">
        <v>33</v>
      </c>
      <c r="B218" s="1" t="s">
        <v>34</v>
      </c>
      <c r="C218" s="1" t="s">
        <v>127</v>
      </c>
      <c r="D218" s="1" t="s">
        <v>128</v>
      </c>
      <c r="E218" s="56">
        <v>1690979</v>
      </c>
      <c r="F218" s="56">
        <v>0</v>
      </c>
      <c r="G218" s="56">
        <v>1690979</v>
      </c>
      <c r="H218" s="56">
        <v>474500</v>
      </c>
      <c r="I218" s="56">
        <v>528234</v>
      </c>
      <c r="J218" s="56">
        <v>1637245</v>
      </c>
      <c r="K218" s="56">
        <v>0</v>
      </c>
      <c r="L218" s="56">
        <v>1637245</v>
      </c>
    </row>
    <row r="219" spans="1:12" x14ac:dyDescent="0.25">
      <c r="A219" s="1" t="s">
        <v>33</v>
      </c>
      <c r="B219" s="1" t="s">
        <v>34</v>
      </c>
      <c r="C219" s="1" t="s">
        <v>352</v>
      </c>
      <c r="D219" s="1" t="s">
        <v>353</v>
      </c>
      <c r="E219" s="56">
        <v>213117</v>
      </c>
      <c r="F219" s="56">
        <v>0</v>
      </c>
      <c r="G219" s="56">
        <v>213117</v>
      </c>
      <c r="H219" s="56">
        <v>0</v>
      </c>
      <c r="I219" s="56">
        <v>347691</v>
      </c>
      <c r="J219" s="56">
        <v>0</v>
      </c>
      <c r="K219" s="56">
        <v>134574</v>
      </c>
      <c r="L219" s="56">
        <v>-134574</v>
      </c>
    </row>
    <row r="220" spans="1:12" x14ac:dyDescent="0.25">
      <c r="A220" s="1" t="s">
        <v>33</v>
      </c>
      <c r="B220" s="1" t="s">
        <v>34</v>
      </c>
      <c r="C220" s="1" t="s">
        <v>541</v>
      </c>
      <c r="D220" s="1" t="s">
        <v>542</v>
      </c>
      <c r="E220" s="56">
        <v>34737</v>
      </c>
      <c r="F220" s="56">
        <v>0</v>
      </c>
      <c r="G220" s="56">
        <v>34737</v>
      </c>
      <c r="H220" s="56">
        <v>94900</v>
      </c>
      <c r="I220" s="56">
        <v>99888</v>
      </c>
      <c r="J220" s="56">
        <v>29749</v>
      </c>
      <c r="K220" s="56">
        <v>0</v>
      </c>
      <c r="L220" s="56">
        <v>29749</v>
      </c>
    </row>
    <row r="221" spans="1:12" x14ac:dyDescent="0.25">
      <c r="A221" s="1" t="s">
        <v>33</v>
      </c>
      <c r="B221" s="1" t="s">
        <v>34</v>
      </c>
      <c r="C221" s="1" t="s">
        <v>779</v>
      </c>
      <c r="D221" s="1" t="s">
        <v>780</v>
      </c>
      <c r="E221" s="56">
        <v>5334</v>
      </c>
      <c r="F221" s="56">
        <v>0</v>
      </c>
      <c r="G221" s="56">
        <v>5334</v>
      </c>
      <c r="H221" s="56">
        <v>0</v>
      </c>
      <c r="I221" s="56">
        <v>0</v>
      </c>
      <c r="J221" s="56">
        <v>5334</v>
      </c>
      <c r="K221" s="56">
        <v>0</v>
      </c>
      <c r="L221" s="56">
        <v>5334</v>
      </c>
    </row>
    <row r="222" spans="1:12" x14ac:dyDescent="0.25">
      <c r="A222" s="1" t="s">
        <v>33</v>
      </c>
      <c r="B222" s="1" t="s">
        <v>34</v>
      </c>
      <c r="C222" s="1" t="s">
        <v>442</v>
      </c>
      <c r="D222" s="1" t="s">
        <v>443</v>
      </c>
      <c r="E222" s="56">
        <v>66668</v>
      </c>
      <c r="F222" s="56">
        <v>0</v>
      </c>
      <c r="G222" s="56">
        <v>66668</v>
      </c>
      <c r="H222" s="56">
        <v>0</v>
      </c>
      <c r="I222" s="56">
        <v>33333</v>
      </c>
      <c r="J222" s="56">
        <v>33335</v>
      </c>
      <c r="K222" s="56">
        <v>0</v>
      </c>
      <c r="L222" s="56">
        <v>33335</v>
      </c>
    </row>
    <row r="223" spans="1:12" x14ac:dyDescent="0.25">
      <c r="A223" s="1" t="s">
        <v>33</v>
      </c>
      <c r="B223" s="1" t="s">
        <v>34</v>
      </c>
      <c r="C223" s="1" t="s">
        <v>152</v>
      </c>
      <c r="D223" s="1" t="s">
        <v>153</v>
      </c>
      <c r="E223" s="56">
        <v>3942904</v>
      </c>
      <c r="F223" s="56">
        <v>0</v>
      </c>
      <c r="G223" s="56">
        <v>3942904</v>
      </c>
      <c r="H223" s="56">
        <v>711750</v>
      </c>
      <c r="I223" s="56">
        <v>2388164</v>
      </c>
      <c r="J223" s="56">
        <v>2266490</v>
      </c>
      <c r="K223" s="56">
        <v>0</v>
      </c>
      <c r="L223" s="56">
        <v>2266490</v>
      </c>
    </row>
    <row r="224" spans="1:12" x14ac:dyDescent="0.25">
      <c r="A224" s="1" t="s">
        <v>33</v>
      </c>
      <c r="B224" s="1" t="s">
        <v>34</v>
      </c>
      <c r="C224" s="1" t="s">
        <v>458</v>
      </c>
      <c r="D224" s="1" t="s">
        <v>459</v>
      </c>
      <c r="E224" s="56">
        <v>33334</v>
      </c>
      <c r="F224" s="56">
        <v>0</v>
      </c>
      <c r="G224" s="56">
        <v>33334</v>
      </c>
      <c r="H224" s="56">
        <v>0</v>
      </c>
      <c r="I224" s="56">
        <v>33333</v>
      </c>
      <c r="J224" s="56">
        <v>1</v>
      </c>
      <c r="K224" s="56">
        <v>0</v>
      </c>
      <c r="L224" s="56">
        <v>1</v>
      </c>
    </row>
    <row r="225" spans="1:12" x14ac:dyDescent="0.25">
      <c r="A225" s="1" t="s">
        <v>33</v>
      </c>
      <c r="B225" s="1" t="s">
        <v>34</v>
      </c>
      <c r="C225" s="1" t="s">
        <v>781</v>
      </c>
      <c r="D225" s="1" t="s">
        <v>782</v>
      </c>
      <c r="E225" s="56">
        <v>563334</v>
      </c>
      <c r="F225" s="56">
        <v>0</v>
      </c>
      <c r="G225" s="56">
        <v>563334</v>
      </c>
      <c r="H225" s="56">
        <v>0</v>
      </c>
      <c r="I225" s="56">
        <v>0</v>
      </c>
      <c r="J225" s="56">
        <v>563334</v>
      </c>
      <c r="K225" s="56">
        <v>0</v>
      </c>
      <c r="L225" s="56">
        <v>563334</v>
      </c>
    </row>
    <row r="226" spans="1:12" x14ac:dyDescent="0.25">
      <c r="A226" s="1" t="s">
        <v>33</v>
      </c>
      <c r="B226" s="1" t="s">
        <v>34</v>
      </c>
      <c r="C226" s="1" t="s">
        <v>783</v>
      </c>
      <c r="D226" s="1" t="s">
        <v>784</v>
      </c>
      <c r="E226" s="56">
        <v>768042</v>
      </c>
      <c r="F226" s="56">
        <v>0</v>
      </c>
      <c r="G226" s="56">
        <v>768042</v>
      </c>
      <c r="H226" s="56">
        <v>0</v>
      </c>
      <c r="I226" s="56">
        <v>0</v>
      </c>
      <c r="J226" s="56">
        <v>768042</v>
      </c>
      <c r="K226" s="56">
        <v>0</v>
      </c>
      <c r="L226" s="56">
        <v>768042</v>
      </c>
    </row>
    <row r="227" spans="1:12" x14ac:dyDescent="0.25">
      <c r="A227" s="1" t="s">
        <v>33</v>
      </c>
      <c r="B227" s="1" t="s">
        <v>34</v>
      </c>
      <c r="C227" s="1" t="s">
        <v>559</v>
      </c>
      <c r="D227" s="1" t="s">
        <v>560</v>
      </c>
      <c r="E227" s="56">
        <v>2072002</v>
      </c>
      <c r="F227" s="56">
        <v>0</v>
      </c>
      <c r="G227" s="56">
        <v>2072002</v>
      </c>
      <c r="H227" s="56">
        <v>0</v>
      </c>
      <c r="I227" s="56">
        <v>1120000</v>
      </c>
      <c r="J227" s="56">
        <v>952002</v>
      </c>
      <c r="K227" s="56">
        <v>0</v>
      </c>
      <c r="L227" s="56">
        <v>952002</v>
      </c>
    </row>
    <row r="228" spans="1:12" x14ac:dyDescent="0.25">
      <c r="A228" s="1" t="s">
        <v>33</v>
      </c>
      <c r="B228" s="1" t="s">
        <v>34</v>
      </c>
      <c r="C228" s="1" t="s">
        <v>1050</v>
      </c>
      <c r="D228" s="1" t="s">
        <v>785</v>
      </c>
      <c r="E228" s="56">
        <v>445053</v>
      </c>
      <c r="F228" s="56">
        <v>0</v>
      </c>
      <c r="G228" s="56">
        <v>445053</v>
      </c>
      <c r="H228" s="56">
        <v>54371</v>
      </c>
      <c r="I228" s="56">
        <v>38667</v>
      </c>
      <c r="J228" s="56">
        <v>460757</v>
      </c>
      <c r="K228" s="56">
        <v>0</v>
      </c>
      <c r="L228" s="56">
        <v>460757</v>
      </c>
    </row>
    <row r="229" spans="1:12" x14ac:dyDescent="0.25">
      <c r="A229" s="1" t="s">
        <v>33</v>
      </c>
      <c r="B229" s="1" t="s">
        <v>34</v>
      </c>
      <c r="C229" s="1" t="s">
        <v>283</v>
      </c>
      <c r="D229" s="1" t="s">
        <v>284</v>
      </c>
      <c r="E229" s="56">
        <v>0</v>
      </c>
      <c r="F229" s="56">
        <v>77331</v>
      </c>
      <c r="G229" s="56">
        <v>-77331</v>
      </c>
      <c r="H229" s="56">
        <v>391625</v>
      </c>
      <c r="I229" s="56">
        <v>0</v>
      </c>
      <c r="J229" s="56">
        <v>314294</v>
      </c>
      <c r="K229" s="56">
        <v>0</v>
      </c>
      <c r="L229" s="56">
        <v>314294</v>
      </c>
    </row>
    <row r="230" spans="1:12" x14ac:dyDescent="0.25">
      <c r="A230" s="1" t="s">
        <v>33</v>
      </c>
      <c r="B230" s="1" t="s">
        <v>34</v>
      </c>
      <c r="C230" s="1" t="s">
        <v>786</v>
      </c>
      <c r="D230" s="1" t="s">
        <v>787</v>
      </c>
      <c r="E230" s="56">
        <v>266668</v>
      </c>
      <c r="F230" s="56">
        <v>0</v>
      </c>
      <c r="G230" s="56">
        <v>266668</v>
      </c>
      <c r="H230" s="56">
        <v>0</v>
      </c>
      <c r="I230" s="56">
        <v>266668</v>
      </c>
      <c r="J230" s="56">
        <v>0</v>
      </c>
      <c r="K230" s="56">
        <v>0</v>
      </c>
      <c r="L230" s="56">
        <v>0</v>
      </c>
    </row>
    <row r="231" spans="1:12" x14ac:dyDescent="0.25">
      <c r="A231" s="1" t="s">
        <v>33</v>
      </c>
      <c r="B231" s="1" t="s">
        <v>34</v>
      </c>
      <c r="C231" s="1" t="s">
        <v>416</v>
      </c>
      <c r="D231" s="1" t="s">
        <v>417</v>
      </c>
      <c r="E231" s="56">
        <v>3276772</v>
      </c>
      <c r="F231" s="56">
        <v>0</v>
      </c>
      <c r="G231" s="56">
        <v>3276772</v>
      </c>
      <c r="H231" s="56">
        <v>996450</v>
      </c>
      <c r="I231" s="56">
        <v>1000000</v>
      </c>
      <c r="J231" s="56">
        <v>3273222</v>
      </c>
      <c r="K231" s="56">
        <v>0</v>
      </c>
      <c r="L231" s="56">
        <v>3273222</v>
      </c>
    </row>
    <row r="232" spans="1:12" x14ac:dyDescent="0.25">
      <c r="A232" s="1" t="s">
        <v>33</v>
      </c>
      <c r="B232" s="1" t="s">
        <v>34</v>
      </c>
      <c r="C232" s="1" t="s">
        <v>408</v>
      </c>
      <c r="D232" s="1" t="s">
        <v>409</v>
      </c>
      <c r="E232" s="56">
        <v>793497</v>
      </c>
      <c r="F232" s="56">
        <v>0</v>
      </c>
      <c r="G232" s="56">
        <v>793497</v>
      </c>
      <c r="H232" s="56">
        <v>379600</v>
      </c>
      <c r="I232" s="56">
        <v>1061408</v>
      </c>
      <c r="J232" s="56">
        <v>111689</v>
      </c>
      <c r="K232" s="56">
        <v>0</v>
      </c>
      <c r="L232" s="56">
        <v>111689</v>
      </c>
    </row>
    <row r="233" spans="1:12" x14ac:dyDescent="0.25">
      <c r="A233" s="1" t="s">
        <v>33</v>
      </c>
      <c r="B233" s="1" t="s">
        <v>34</v>
      </c>
      <c r="C233" s="1" t="s">
        <v>478</v>
      </c>
      <c r="D233" s="1" t="s">
        <v>479</v>
      </c>
      <c r="E233" s="56">
        <v>33632</v>
      </c>
      <c r="F233" s="56">
        <v>0</v>
      </c>
      <c r="G233" s="56">
        <v>33632</v>
      </c>
      <c r="H233" s="56">
        <v>47450</v>
      </c>
      <c r="I233" s="56">
        <v>138672</v>
      </c>
      <c r="J233" s="56">
        <v>0</v>
      </c>
      <c r="K233" s="56">
        <v>57590</v>
      </c>
      <c r="L233" s="56">
        <v>-57590</v>
      </c>
    </row>
    <row r="234" spans="1:12" x14ac:dyDescent="0.25">
      <c r="A234" s="1" t="s">
        <v>33</v>
      </c>
      <c r="B234" s="1" t="s">
        <v>34</v>
      </c>
      <c r="C234" s="1" t="s">
        <v>299</v>
      </c>
      <c r="D234" s="1" t="s">
        <v>300</v>
      </c>
      <c r="E234" s="56">
        <v>130000</v>
      </c>
      <c r="F234" s="56">
        <v>0</v>
      </c>
      <c r="G234" s="56">
        <v>130000</v>
      </c>
      <c r="H234" s="56">
        <v>572064</v>
      </c>
      <c r="I234" s="56">
        <v>569400</v>
      </c>
      <c r="J234" s="56">
        <v>132664</v>
      </c>
      <c r="K234" s="56">
        <v>0</v>
      </c>
      <c r="L234" s="56">
        <v>132664</v>
      </c>
    </row>
    <row r="235" spans="1:12" x14ac:dyDescent="0.25">
      <c r="A235" s="1" t="s">
        <v>33</v>
      </c>
      <c r="B235" s="1" t="s">
        <v>34</v>
      </c>
      <c r="C235" s="1" t="s">
        <v>160</v>
      </c>
      <c r="D235" s="1" t="s">
        <v>161</v>
      </c>
      <c r="E235" s="56">
        <v>962526</v>
      </c>
      <c r="F235" s="56">
        <v>0</v>
      </c>
      <c r="G235" s="56">
        <v>962526</v>
      </c>
      <c r="H235" s="56">
        <v>733498</v>
      </c>
      <c r="I235" s="56">
        <v>859092</v>
      </c>
      <c r="J235" s="56">
        <v>836932</v>
      </c>
      <c r="K235" s="56">
        <v>0</v>
      </c>
      <c r="L235" s="56">
        <v>836932</v>
      </c>
    </row>
    <row r="236" spans="1:12" x14ac:dyDescent="0.25">
      <c r="A236" s="1" t="s">
        <v>33</v>
      </c>
      <c r="B236" s="1" t="s">
        <v>34</v>
      </c>
      <c r="C236" s="1" t="s">
        <v>424</v>
      </c>
      <c r="D236" s="1" t="s">
        <v>425</v>
      </c>
      <c r="E236" s="56">
        <v>129717</v>
      </c>
      <c r="F236" s="56">
        <v>0</v>
      </c>
      <c r="G236" s="56">
        <v>129717</v>
      </c>
      <c r="H236" s="56">
        <v>58553</v>
      </c>
      <c r="I236" s="56">
        <v>47721</v>
      </c>
      <c r="J236" s="56">
        <v>140549</v>
      </c>
      <c r="K236" s="56">
        <v>0</v>
      </c>
      <c r="L236" s="56">
        <v>140549</v>
      </c>
    </row>
    <row r="237" spans="1:12" x14ac:dyDescent="0.25">
      <c r="A237" s="1" t="s">
        <v>33</v>
      </c>
      <c r="B237" s="1" t="s">
        <v>34</v>
      </c>
      <c r="C237" s="1" t="s">
        <v>1150</v>
      </c>
      <c r="D237" s="1" t="s">
        <v>788</v>
      </c>
      <c r="E237" s="56">
        <v>266667</v>
      </c>
      <c r="F237" s="56">
        <v>0</v>
      </c>
      <c r="G237" s="56">
        <v>266667</v>
      </c>
      <c r="H237" s="56">
        <v>0</v>
      </c>
      <c r="I237" s="56">
        <v>0</v>
      </c>
      <c r="J237" s="56">
        <v>266667</v>
      </c>
      <c r="K237" s="56">
        <v>0</v>
      </c>
      <c r="L237" s="56">
        <v>266667</v>
      </c>
    </row>
    <row r="238" spans="1:12" x14ac:dyDescent="0.25">
      <c r="A238" s="1" t="s">
        <v>33</v>
      </c>
      <c r="B238" s="1" t="s">
        <v>34</v>
      </c>
      <c r="C238" s="1" t="s">
        <v>2025</v>
      </c>
      <c r="D238" s="1" t="s">
        <v>2026</v>
      </c>
      <c r="E238" s="56">
        <v>0</v>
      </c>
      <c r="F238" s="56">
        <v>0</v>
      </c>
      <c r="G238" s="56">
        <v>0</v>
      </c>
      <c r="H238" s="56">
        <v>152264</v>
      </c>
      <c r="I238" s="56">
        <v>0</v>
      </c>
      <c r="J238" s="56">
        <v>152264</v>
      </c>
      <c r="K238" s="56">
        <v>0</v>
      </c>
      <c r="L238" s="56">
        <v>152264</v>
      </c>
    </row>
    <row r="239" spans="1:12" x14ac:dyDescent="0.25">
      <c r="A239" s="1" t="s">
        <v>33</v>
      </c>
      <c r="B239" s="1" t="s">
        <v>34</v>
      </c>
      <c r="C239" s="1" t="s">
        <v>561</v>
      </c>
      <c r="D239" s="1" t="s">
        <v>562</v>
      </c>
      <c r="E239" s="56">
        <v>0</v>
      </c>
      <c r="F239" s="56">
        <v>0</v>
      </c>
      <c r="G239" s="56">
        <v>0</v>
      </c>
      <c r="H239" s="56">
        <v>0</v>
      </c>
      <c r="I239" s="56">
        <v>33333</v>
      </c>
      <c r="J239" s="56">
        <v>0</v>
      </c>
      <c r="K239" s="56">
        <v>33333</v>
      </c>
      <c r="L239" s="56">
        <v>-33333</v>
      </c>
    </row>
    <row r="240" spans="1:12" x14ac:dyDescent="0.25">
      <c r="A240" s="1" t="s">
        <v>33</v>
      </c>
      <c r="B240" s="1" t="s">
        <v>34</v>
      </c>
      <c r="C240" s="1" t="s">
        <v>460</v>
      </c>
      <c r="D240" s="1" t="s">
        <v>461</v>
      </c>
      <c r="E240" s="56">
        <v>33334</v>
      </c>
      <c r="F240" s="56">
        <v>0</v>
      </c>
      <c r="G240" s="56">
        <v>33334</v>
      </c>
      <c r="H240" s="56">
        <v>0</v>
      </c>
      <c r="I240" s="56">
        <v>33333</v>
      </c>
      <c r="J240" s="56">
        <v>1</v>
      </c>
      <c r="K240" s="56">
        <v>0</v>
      </c>
      <c r="L240" s="56">
        <v>1</v>
      </c>
    </row>
    <row r="241" spans="1:12" x14ac:dyDescent="0.25">
      <c r="A241" s="1" t="s">
        <v>33</v>
      </c>
      <c r="B241" s="1" t="s">
        <v>34</v>
      </c>
      <c r="C241" s="1" t="s">
        <v>297</v>
      </c>
      <c r="D241" s="1" t="s">
        <v>298</v>
      </c>
      <c r="E241" s="56">
        <v>46914</v>
      </c>
      <c r="F241" s="56">
        <v>0</v>
      </c>
      <c r="G241" s="56">
        <v>46914</v>
      </c>
      <c r="H241" s="56">
        <v>1328600</v>
      </c>
      <c r="I241" s="56">
        <v>4926017</v>
      </c>
      <c r="J241" s="56">
        <v>0</v>
      </c>
      <c r="K241" s="56">
        <v>3550503</v>
      </c>
      <c r="L241" s="56">
        <v>-3550503</v>
      </c>
    </row>
    <row r="242" spans="1:12" x14ac:dyDescent="0.25">
      <c r="A242" s="1" t="s">
        <v>33</v>
      </c>
      <c r="B242" s="1" t="s">
        <v>34</v>
      </c>
      <c r="C242" s="1" t="s">
        <v>285</v>
      </c>
      <c r="D242" s="1" t="s">
        <v>286</v>
      </c>
      <c r="E242" s="56">
        <v>38978</v>
      </c>
      <c r="F242" s="56">
        <v>0</v>
      </c>
      <c r="G242" s="56">
        <v>38978</v>
      </c>
      <c r="H242" s="56">
        <v>241262</v>
      </c>
      <c r="I242" s="56">
        <v>94900</v>
      </c>
      <c r="J242" s="56">
        <v>185340</v>
      </c>
      <c r="K242" s="56">
        <v>0</v>
      </c>
      <c r="L242" s="56">
        <v>185340</v>
      </c>
    </row>
    <row r="243" spans="1:12" x14ac:dyDescent="0.25">
      <c r="A243" s="1" t="s">
        <v>33</v>
      </c>
      <c r="B243" s="1" t="s">
        <v>34</v>
      </c>
      <c r="C243" s="1" t="s">
        <v>377</v>
      </c>
      <c r="D243" s="1" t="s">
        <v>378</v>
      </c>
      <c r="E243" s="56">
        <v>1426721</v>
      </c>
      <c r="F243" s="56">
        <v>0</v>
      </c>
      <c r="G243" s="56">
        <v>1426721</v>
      </c>
      <c r="H243" s="56">
        <v>146870</v>
      </c>
      <c r="I243" s="56">
        <v>179278</v>
      </c>
      <c r="J243" s="56">
        <v>1394313</v>
      </c>
      <c r="K243" s="56">
        <v>0</v>
      </c>
      <c r="L243" s="56">
        <v>1394313</v>
      </c>
    </row>
    <row r="244" spans="1:12" x14ac:dyDescent="0.25">
      <c r="A244" s="1" t="s">
        <v>33</v>
      </c>
      <c r="B244" s="1" t="s">
        <v>34</v>
      </c>
      <c r="C244" s="1" t="s">
        <v>1257</v>
      </c>
      <c r="D244" s="1" t="s">
        <v>789</v>
      </c>
      <c r="E244" s="56">
        <v>355168</v>
      </c>
      <c r="F244" s="56">
        <v>0</v>
      </c>
      <c r="G244" s="56">
        <v>355168</v>
      </c>
      <c r="H244" s="56">
        <v>0</v>
      </c>
      <c r="I244" s="56">
        <v>0</v>
      </c>
      <c r="J244" s="56">
        <v>355168</v>
      </c>
      <c r="K244" s="56">
        <v>0</v>
      </c>
      <c r="L244" s="56">
        <v>355168</v>
      </c>
    </row>
    <row r="245" spans="1:12" x14ac:dyDescent="0.25">
      <c r="A245" s="1" t="s">
        <v>33</v>
      </c>
      <c r="B245" s="1" t="s">
        <v>34</v>
      </c>
      <c r="C245" s="1" t="s">
        <v>1327</v>
      </c>
      <c r="D245" s="1" t="s">
        <v>790</v>
      </c>
      <c r="E245" s="56">
        <v>33334</v>
      </c>
      <c r="F245" s="56">
        <v>0</v>
      </c>
      <c r="G245" s="56">
        <v>33334</v>
      </c>
      <c r="H245" s="56">
        <v>0</v>
      </c>
      <c r="I245" s="56">
        <v>0</v>
      </c>
      <c r="J245" s="56">
        <v>33334</v>
      </c>
      <c r="K245" s="56">
        <v>0</v>
      </c>
      <c r="L245" s="56">
        <v>33334</v>
      </c>
    </row>
    <row r="246" spans="1:12" x14ac:dyDescent="0.25">
      <c r="A246" s="1" t="s">
        <v>33</v>
      </c>
      <c r="B246" s="1" t="s">
        <v>34</v>
      </c>
      <c r="C246" s="1" t="s">
        <v>220</v>
      </c>
      <c r="D246" s="1" t="s">
        <v>221</v>
      </c>
      <c r="E246" s="56">
        <v>240258</v>
      </c>
      <c r="F246" s="56">
        <v>0</v>
      </c>
      <c r="G246" s="56">
        <v>240258</v>
      </c>
      <c r="H246" s="56">
        <v>47450</v>
      </c>
      <c r="I246" s="56">
        <v>43333</v>
      </c>
      <c r="J246" s="56">
        <v>244375</v>
      </c>
      <c r="K246" s="56">
        <v>0</v>
      </c>
      <c r="L246" s="56">
        <v>244375</v>
      </c>
    </row>
    <row r="247" spans="1:12" x14ac:dyDescent="0.25">
      <c r="A247" s="1" t="s">
        <v>33</v>
      </c>
      <c r="B247" s="1" t="s">
        <v>34</v>
      </c>
      <c r="C247" s="1" t="s">
        <v>2072</v>
      </c>
      <c r="D247" s="1" t="s">
        <v>2073</v>
      </c>
      <c r="E247" s="56">
        <v>0</v>
      </c>
      <c r="F247" s="56">
        <v>0</v>
      </c>
      <c r="G247" s="56">
        <v>0</v>
      </c>
      <c r="H247" s="56">
        <v>1326365</v>
      </c>
      <c r="I247" s="56">
        <v>0</v>
      </c>
      <c r="J247" s="56">
        <v>1326365</v>
      </c>
      <c r="K247" s="56">
        <v>0</v>
      </c>
      <c r="L247" s="56">
        <v>1326365</v>
      </c>
    </row>
    <row r="248" spans="1:12" x14ac:dyDescent="0.25">
      <c r="A248" s="1" t="s">
        <v>33</v>
      </c>
      <c r="B248" s="1" t="s">
        <v>34</v>
      </c>
      <c r="C248" s="1" t="s">
        <v>1191</v>
      </c>
      <c r="D248" s="1" t="s">
        <v>791</v>
      </c>
      <c r="E248" s="56">
        <v>319535</v>
      </c>
      <c r="F248" s="56">
        <v>0</v>
      </c>
      <c r="G248" s="56">
        <v>319535</v>
      </c>
      <c r="H248" s="56">
        <v>0</v>
      </c>
      <c r="I248" s="56">
        <v>0</v>
      </c>
      <c r="J248" s="56">
        <v>319535</v>
      </c>
      <c r="K248" s="56">
        <v>0</v>
      </c>
      <c r="L248" s="56">
        <v>319535</v>
      </c>
    </row>
    <row r="249" spans="1:12" x14ac:dyDescent="0.25">
      <c r="A249" s="1" t="s">
        <v>33</v>
      </c>
      <c r="B249" s="1" t="s">
        <v>34</v>
      </c>
      <c r="C249" s="1" t="s">
        <v>119</v>
      </c>
      <c r="D249" s="1" t="s">
        <v>120</v>
      </c>
      <c r="E249" s="56">
        <v>1082709</v>
      </c>
      <c r="F249" s="56">
        <v>0</v>
      </c>
      <c r="G249" s="56">
        <v>1082709</v>
      </c>
      <c r="H249" s="56">
        <v>4128150</v>
      </c>
      <c r="I249" s="56">
        <v>4361936</v>
      </c>
      <c r="J249" s="56">
        <v>848923</v>
      </c>
      <c r="K249" s="56">
        <v>0</v>
      </c>
      <c r="L249" s="56">
        <v>848923</v>
      </c>
    </row>
    <row r="250" spans="1:12" x14ac:dyDescent="0.25">
      <c r="A250" s="1" t="s">
        <v>33</v>
      </c>
      <c r="B250" s="1" t="s">
        <v>34</v>
      </c>
      <c r="C250" s="1" t="s">
        <v>434</v>
      </c>
      <c r="D250" s="1" t="s">
        <v>435</v>
      </c>
      <c r="E250" s="56">
        <v>200000</v>
      </c>
      <c r="F250" s="56">
        <v>0</v>
      </c>
      <c r="G250" s="56">
        <v>200000</v>
      </c>
      <c r="H250" s="56">
        <v>0</v>
      </c>
      <c r="I250" s="56">
        <v>422504</v>
      </c>
      <c r="J250" s="56">
        <v>0</v>
      </c>
      <c r="K250" s="56">
        <v>222504</v>
      </c>
      <c r="L250" s="56">
        <v>-222504</v>
      </c>
    </row>
    <row r="251" spans="1:12" x14ac:dyDescent="0.25">
      <c r="A251" s="1" t="s">
        <v>33</v>
      </c>
      <c r="B251" s="1" t="s">
        <v>34</v>
      </c>
      <c r="C251" s="1" t="s">
        <v>792</v>
      </c>
      <c r="D251" s="1" t="s">
        <v>793</v>
      </c>
      <c r="E251" s="56">
        <v>44938</v>
      </c>
      <c r="F251" s="56">
        <v>0</v>
      </c>
      <c r="G251" s="56">
        <v>44938</v>
      </c>
      <c r="H251" s="56">
        <v>0</v>
      </c>
      <c r="I251" s="56">
        <v>0</v>
      </c>
      <c r="J251" s="56">
        <v>44938</v>
      </c>
      <c r="K251" s="56">
        <v>0</v>
      </c>
      <c r="L251" s="56">
        <v>44938</v>
      </c>
    </row>
    <row r="252" spans="1:12" x14ac:dyDescent="0.25">
      <c r="A252" s="1" t="s">
        <v>33</v>
      </c>
      <c r="B252" s="1" t="s">
        <v>34</v>
      </c>
      <c r="C252" s="1" t="s">
        <v>794</v>
      </c>
      <c r="D252" s="1" t="s">
        <v>795</v>
      </c>
      <c r="E252" s="56">
        <v>0</v>
      </c>
      <c r="F252" s="56">
        <v>300632</v>
      </c>
      <c r="G252" s="56">
        <v>-300632</v>
      </c>
      <c r="H252" s="56">
        <v>0</v>
      </c>
      <c r="I252" s="56">
        <v>0</v>
      </c>
      <c r="J252" s="56">
        <v>0</v>
      </c>
      <c r="K252" s="56">
        <v>300632</v>
      </c>
      <c r="L252" s="56">
        <v>-300632</v>
      </c>
    </row>
    <row r="253" spans="1:12" x14ac:dyDescent="0.25">
      <c r="A253" s="1" t="s">
        <v>33</v>
      </c>
      <c r="B253" s="1" t="s">
        <v>34</v>
      </c>
      <c r="C253" s="1" t="s">
        <v>1231</v>
      </c>
      <c r="D253" s="1" t="s">
        <v>796</v>
      </c>
      <c r="E253" s="56">
        <v>359963</v>
      </c>
      <c r="F253" s="56">
        <v>0</v>
      </c>
      <c r="G253" s="56">
        <v>359963</v>
      </c>
      <c r="H253" s="56">
        <v>0</v>
      </c>
      <c r="I253" s="56">
        <v>0</v>
      </c>
      <c r="J253" s="56">
        <v>359963</v>
      </c>
      <c r="K253" s="56">
        <v>0</v>
      </c>
      <c r="L253" s="56">
        <v>359963</v>
      </c>
    </row>
    <row r="254" spans="1:12" x14ac:dyDescent="0.25">
      <c r="A254" s="1" t="s">
        <v>33</v>
      </c>
      <c r="B254" s="1" t="s">
        <v>34</v>
      </c>
      <c r="C254" s="1" t="s">
        <v>797</v>
      </c>
      <c r="D254" s="1" t="s">
        <v>798</v>
      </c>
      <c r="E254" s="56">
        <v>167330</v>
      </c>
      <c r="F254" s="56">
        <v>0</v>
      </c>
      <c r="G254" s="56">
        <v>167330</v>
      </c>
      <c r="H254" s="56">
        <v>0</v>
      </c>
      <c r="I254" s="56">
        <v>133661</v>
      </c>
      <c r="J254" s="56">
        <v>33669</v>
      </c>
      <c r="K254" s="56">
        <v>0</v>
      </c>
      <c r="L254" s="56">
        <v>33669</v>
      </c>
    </row>
    <row r="255" spans="1:12" x14ac:dyDescent="0.25">
      <c r="A255" s="1" t="s">
        <v>33</v>
      </c>
      <c r="B255" s="1" t="s">
        <v>34</v>
      </c>
      <c r="C255" s="1" t="s">
        <v>585</v>
      </c>
      <c r="D255" s="1" t="s">
        <v>586</v>
      </c>
      <c r="E255" s="56">
        <v>78775</v>
      </c>
      <c r="F255" s="56">
        <v>0</v>
      </c>
      <c r="G255" s="56">
        <v>78775</v>
      </c>
      <c r="H255" s="56">
        <v>0</v>
      </c>
      <c r="I255" s="56">
        <v>35070</v>
      </c>
      <c r="J255" s="56">
        <v>43705</v>
      </c>
      <c r="K255" s="56">
        <v>0</v>
      </c>
      <c r="L255" s="56">
        <v>43705</v>
      </c>
    </row>
    <row r="256" spans="1:12" x14ac:dyDescent="0.25">
      <c r="A256" s="1" t="s">
        <v>33</v>
      </c>
      <c r="B256" s="1" t="s">
        <v>34</v>
      </c>
      <c r="C256" s="1" t="s">
        <v>1559</v>
      </c>
      <c r="D256" s="1" t="s">
        <v>799</v>
      </c>
      <c r="E256" s="56">
        <v>541334</v>
      </c>
      <c r="F256" s="56">
        <v>0</v>
      </c>
      <c r="G256" s="56">
        <v>541334</v>
      </c>
      <c r="H256" s="56">
        <v>0</v>
      </c>
      <c r="I256" s="56">
        <v>0</v>
      </c>
      <c r="J256" s="56">
        <v>541334</v>
      </c>
      <c r="K256" s="56">
        <v>0</v>
      </c>
      <c r="L256" s="56">
        <v>541334</v>
      </c>
    </row>
    <row r="257" spans="1:12" x14ac:dyDescent="0.25">
      <c r="A257" s="1" t="s">
        <v>33</v>
      </c>
      <c r="B257" s="1" t="s">
        <v>34</v>
      </c>
      <c r="C257" s="1" t="s">
        <v>800</v>
      </c>
      <c r="D257" s="1" t="s">
        <v>801</v>
      </c>
      <c r="E257" s="56">
        <v>33334</v>
      </c>
      <c r="F257" s="56">
        <v>0</v>
      </c>
      <c r="G257" s="56">
        <v>33334</v>
      </c>
      <c r="H257" s="56">
        <v>0</v>
      </c>
      <c r="I257" s="56">
        <v>0</v>
      </c>
      <c r="J257" s="56">
        <v>33334</v>
      </c>
      <c r="K257" s="56">
        <v>0</v>
      </c>
      <c r="L257" s="56">
        <v>33334</v>
      </c>
    </row>
    <row r="258" spans="1:12" x14ac:dyDescent="0.25">
      <c r="A258" s="1" t="s">
        <v>33</v>
      </c>
      <c r="B258" s="1" t="s">
        <v>34</v>
      </c>
      <c r="C258" s="1" t="s">
        <v>77</v>
      </c>
      <c r="D258" s="1" t="s">
        <v>78</v>
      </c>
      <c r="E258" s="56">
        <v>0</v>
      </c>
      <c r="F258" s="56">
        <v>629634</v>
      </c>
      <c r="G258" s="56">
        <v>-629634</v>
      </c>
      <c r="H258" s="56">
        <v>3558750</v>
      </c>
      <c r="I258" s="56">
        <v>3086667</v>
      </c>
      <c r="J258" s="56">
        <v>0</v>
      </c>
      <c r="K258" s="56">
        <v>157551</v>
      </c>
      <c r="L258" s="56">
        <v>-157551</v>
      </c>
    </row>
    <row r="259" spans="1:12" x14ac:dyDescent="0.25">
      <c r="A259" s="1" t="s">
        <v>33</v>
      </c>
      <c r="B259" s="1" t="s">
        <v>34</v>
      </c>
      <c r="C259" s="1" t="s">
        <v>385</v>
      </c>
      <c r="D259" s="1" t="s">
        <v>386</v>
      </c>
      <c r="E259" s="56">
        <v>46543</v>
      </c>
      <c r="F259" s="56">
        <v>0</v>
      </c>
      <c r="G259" s="56">
        <v>46543</v>
      </c>
      <c r="H259" s="56">
        <v>0</v>
      </c>
      <c r="I259" s="56">
        <v>146148</v>
      </c>
      <c r="J259" s="56">
        <v>0</v>
      </c>
      <c r="K259" s="56">
        <v>99605</v>
      </c>
      <c r="L259" s="56">
        <v>-99605</v>
      </c>
    </row>
    <row r="260" spans="1:12" x14ac:dyDescent="0.25">
      <c r="A260" s="1" t="s">
        <v>33</v>
      </c>
      <c r="B260" s="1" t="s">
        <v>34</v>
      </c>
      <c r="C260" s="1" t="s">
        <v>236</v>
      </c>
      <c r="D260" s="1" t="s">
        <v>237</v>
      </c>
      <c r="E260" s="56">
        <v>43154</v>
      </c>
      <c r="F260" s="56">
        <v>0</v>
      </c>
      <c r="G260" s="56">
        <v>43154</v>
      </c>
      <c r="H260" s="56">
        <v>47450</v>
      </c>
      <c r="I260" s="56">
        <v>0</v>
      </c>
      <c r="J260" s="56">
        <v>90604</v>
      </c>
      <c r="K260" s="56">
        <v>0</v>
      </c>
      <c r="L260" s="56">
        <v>90604</v>
      </c>
    </row>
    <row r="261" spans="1:12" x14ac:dyDescent="0.25">
      <c r="A261" s="1" t="s">
        <v>33</v>
      </c>
      <c r="B261" s="1" t="s">
        <v>34</v>
      </c>
      <c r="C261" s="1" t="s">
        <v>802</v>
      </c>
      <c r="D261" s="1" t="s">
        <v>803</v>
      </c>
      <c r="E261" s="56">
        <v>38667</v>
      </c>
      <c r="F261" s="56">
        <v>0</v>
      </c>
      <c r="G261" s="56">
        <v>38667</v>
      </c>
      <c r="H261" s="56">
        <v>0</v>
      </c>
      <c r="I261" s="56">
        <v>38667</v>
      </c>
      <c r="J261" s="56">
        <v>0</v>
      </c>
      <c r="K261" s="56">
        <v>0</v>
      </c>
      <c r="L261" s="56">
        <v>0</v>
      </c>
    </row>
    <row r="262" spans="1:12" x14ac:dyDescent="0.25">
      <c r="A262" s="1" t="s">
        <v>33</v>
      </c>
      <c r="B262" s="1" t="s">
        <v>34</v>
      </c>
      <c r="C262" s="1" t="s">
        <v>804</v>
      </c>
      <c r="D262" s="1" t="s">
        <v>805</v>
      </c>
      <c r="E262" s="56">
        <v>83210</v>
      </c>
      <c r="F262" s="56">
        <v>0</v>
      </c>
      <c r="G262" s="56">
        <v>83210</v>
      </c>
      <c r="H262" s="56">
        <v>0</v>
      </c>
      <c r="I262" s="56">
        <v>0</v>
      </c>
      <c r="J262" s="56">
        <v>83210</v>
      </c>
      <c r="K262" s="56">
        <v>0</v>
      </c>
      <c r="L262" s="56">
        <v>83210</v>
      </c>
    </row>
    <row r="263" spans="1:12" x14ac:dyDescent="0.25">
      <c r="A263" s="1" t="s">
        <v>33</v>
      </c>
      <c r="B263" s="1" t="s">
        <v>34</v>
      </c>
      <c r="C263" s="1" t="s">
        <v>484</v>
      </c>
      <c r="D263" s="1" t="s">
        <v>485</v>
      </c>
      <c r="E263" s="56">
        <v>101621</v>
      </c>
      <c r="F263" s="56">
        <v>0</v>
      </c>
      <c r="G263" s="56">
        <v>101621</v>
      </c>
      <c r="H263" s="56">
        <v>0</v>
      </c>
      <c r="I263" s="56">
        <v>99999</v>
      </c>
      <c r="J263" s="56">
        <v>1622</v>
      </c>
      <c r="K263" s="56">
        <v>0</v>
      </c>
      <c r="L263" s="56">
        <v>1622</v>
      </c>
    </row>
    <row r="264" spans="1:12" x14ac:dyDescent="0.25">
      <c r="A264" s="1" t="s">
        <v>33</v>
      </c>
      <c r="B264" s="1" t="s">
        <v>34</v>
      </c>
      <c r="C264" s="1" t="s">
        <v>369</v>
      </c>
      <c r="D264" s="1" t="s">
        <v>370</v>
      </c>
      <c r="E264" s="56">
        <v>351144</v>
      </c>
      <c r="F264" s="56">
        <v>0</v>
      </c>
      <c r="G264" s="56">
        <v>351144</v>
      </c>
      <c r="H264" s="56">
        <v>0</v>
      </c>
      <c r="I264" s="56">
        <v>346664</v>
      </c>
      <c r="J264" s="56">
        <v>4480</v>
      </c>
      <c r="K264" s="56">
        <v>0</v>
      </c>
      <c r="L264" s="56">
        <v>4480</v>
      </c>
    </row>
    <row r="265" spans="1:12" x14ac:dyDescent="0.25">
      <c r="A265" s="1" t="s">
        <v>33</v>
      </c>
      <c r="B265" s="1" t="s">
        <v>34</v>
      </c>
      <c r="C265" s="1" t="s">
        <v>275</v>
      </c>
      <c r="D265" s="1" t="s">
        <v>276</v>
      </c>
      <c r="E265" s="56">
        <v>0</v>
      </c>
      <c r="F265" s="56">
        <v>0</v>
      </c>
      <c r="G265" s="56">
        <v>0</v>
      </c>
      <c r="H265" s="56">
        <v>219040</v>
      </c>
      <c r="I265" s="56">
        <v>128121</v>
      </c>
      <c r="J265" s="56">
        <v>90919</v>
      </c>
      <c r="K265" s="56">
        <v>0</v>
      </c>
      <c r="L265" s="56">
        <v>90919</v>
      </c>
    </row>
    <row r="266" spans="1:12" x14ac:dyDescent="0.25">
      <c r="A266" s="1" t="s">
        <v>33</v>
      </c>
      <c r="B266" s="1" t="s">
        <v>34</v>
      </c>
      <c r="C266" s="1" t="s">
        <v>1433</v>
      </c>
      <c r="D266" s="1" t="s">
        <v>806</v>
      </c>
      <c r="E266" s="56">
        <v>2688277</v>
      </c>
      <c r="F266" s="56">
        <v>0</v>
      </c>
      <c r="G266" s="56">
        <v>2688277</v>
      </c>
      <c r="H266" s="56">
        <v>476445</v>
      </c>
      <c r="I266" s="56">
        <v>0</v>
      </c>
      <c r="J266" s="56">
        <v>3164722</v>
      </c>
      <c r="K266" s="56">
        <v>0</v>
      </c>
      <c r="L266" s="56">
        <v>3164722</v>
      </c>
    </row>
    <row r="267" spans="1:12" x14ac:dyDescent="0.25">
      <c r="A267" s="1" t="s">
        <v>33</v>
      </c>
      <c r="B267" s="1" t="s">
        <v>34</v>
      </c>
      <c r="C267" s="1" t="s">
        <v>807</v>
      </c>
      <c r="D267" s="1" t="s">
        <v>808</v>
      </c>
      <c r="E267" s="56">
        <v>126000</v>
      </c>
      <c r="F267" s="56">
        <v>0</v>
      </c>
      <c r="G267" s="56">
        <v>126000</v>
      </c>
      <c r="H267" s="56">
        <v>0</v>
      </c>
      <c r="I267" s="56">
        <v>0</v>
      </c>
      <c r="J267" s="56">
        <v>126000</v>
      </c>
      <c r="K267" s="56">
        <v>0</v>
      </c>
      <c r="L267" s="56">
        <v>126000</v>
      </c>
    </row>
    <row r="268" spans="1:12" x14ac:dyDescent="0.25">
      <c r="A268" s="1" t="s">
        <v>33</v>
      </c>
      <c r="B268" s="1" t="s">
        <v>34</v>
      </c>
      <c r="C268" s="1" t="s">
        <v>575</v>
      </c>
      <c r="D268" s="1" t="s">
        <v>576</v>
      </c>
      <c r="E268" s="56">
        <v>35339</v>
      </c>
      <c r="F268" s="56">
        <v>0</v>
      </c>
      <c r="G268" s="56">
        <v>35339</v>
      </c>
      <c r="H268" s="56">
        <v>0</v>
      </c>
      <c r="I268" s="56">
        <v>108132</v>
      </c>
      <c r="J268" s="56">
        <v>0</v>
      </c>
      <c r="K268" s="56">
        <v>72793</v>
      </c>
      <c r="L268" s="56">
        <v>-72793</v>
      </c>
    </row>
    <row r="269" spans="1:12" x14ac:dyDescent="0.25">
      <c r="A269" s="1" t="s">
        <v>33</v>
      </c>
      <c r="B269" s="1" t="s">
        <v>34</v>
      </c>
      <c r="C269" s="1" t="s">
        <v>1951</v>
      </c>
      <c r="D269" s="1" t="s">
        <v>809</v>
      </c>
      <c r="E269" s="56">
        <v>563334</v>
      </c>
      <c r="F269" s="56">
        <v>0</v>
      </c>
      <c r="G269" s="56">
        <v>563334</v>
      </c>
      <c r="H269" s="56">
        <v>0</v>
      </c>
      <c r="I269" s="56">
        <v>0</v>
      </c>
      <c r="J269" s="56">
        <v>563334</v>
      </c>
      <c r="K269" s="56">
        <v>0</v>
      </c>
      <c r="L269" s="56">
        <v>563334</v>
      </c>
    </row>
    <row r="270" spans="1:12" x14ac:dyDescent="0.25">
      <c r="A270" s="1" t="s">
        <v>33</v>
      </c>
      <c r="B270" s="1" t="s">
        <v>34</v>
      </c>
      <c r="C270" s="1" t="s">
        <v>1401</v>
      </c>
      <c r="D270" s="1" t="s">
        <v>810</v>
      </c>
      <c r="E270" s="56">
        <v>38667</v>
      </c>
      <c r="F270" s="56">
        <v>0</v>
      </c>
      <c r="G270" s="56">
        <v>38667</v>
      </c>
      <c r="H270" s="56">
        <v>0</v>
      </c>
      <c r="I270" s="56">
        <v>0</v>
      </c>
      <c r="J270" s="56">
        <v>38667</v>
      </c>
      <c r="K270" s="56">
        <v>0</v>
      </c>
      <c r="L270" s="56">
        <v>38667</v>
      </c>
    </row>
    <row r="271" spans="1:12" x14ac:dyDescent="0.25">
      <c r="A271" s="1" t="s">
        <v>33</v>
      </c>
      <c r="B271" s="1" t="s">
        <v>34</v>
      </c>
      <c r="C271" s="1" t="s">
        <v>593</v>
      </c>
      <c r="D271" s="1" t="s">
        <v>594</v>
      </c>
      <c r="E271" s="56">
        <v>33334</v>
      </c>
      <c r="F271" s="56">
        <v>0</v>
      </c>
      <c r="G271" s="56">
        <v>33334</v>
      </c>
      <c r="H271" s="56">
        <v>0</v>
      </c>
      <c r="I271" s="56">
        <v>231410</v>
      </c>
      <c r="J271" s="56">
        <v>0</v>
      </c>
      <c r="K271" s="56">
        <v>198076</v>
      </c>
      <c r="L271" s="56">
        <v>-198076</v>
      </c>
    </row>
    <row r="272" spans="1:12" x14ac:dyDescent="0.25">
      <c r="A272" s="1" t="s">
        <v>33</v>
      </c>
      <c r="B272" s="1" t="s">
        <v>34</v>
      </c>
      <c r="C272" s="1" t="s">
        <v>230</v>
      </c>
      <c r="D272" s="1" t="s">
        <v>231</v>
      </c>
      <c r="E272" s="56">
        <v>1021067</v>
      </c>
      <c r="F272" s="56">
        <v>0</v>
      </c>
      <c r="G272" s="56">
        <v>1021067</v>
      </c>
      <c r="H272" s="56">
        <v>142350</v>
      </c>
      <c r="I272" s="56">
        <v>0</v>
      </c>
      <c r="J272" s="56">
        <v>1163417</v>
      </c>
      <c r="K272" s="56">
        <v>0</v>
      </c>
      <c r="L272" s="56">
        <v>1163417</v>
      </c>
    </row>
    <row r="273" spans="1:12" x14ac:dyDescent="0.25">
      <c r="A273" s="1" t="s">
        <v>33</v>
      </c>
      <c r="B273" s="1" t="s">
        <v>34</v>
      </c>
      <c r="C273" s="1" t="s">
        <v>476</v>
      </c>
      <c r="D273" s="1" t="s">
        <v>477</v>
      </c>
      <c r="E273" s="56">
        <v>624326</v>
      </c>
      <c r="F273" s="56">
        <v>0</v>
      </c>
      <c r="G273" s="56">
        <v>624326</v>
      </c>
      <c r="H273" s="56">
        <v>0</v>
      </c>
      <c r="I273" s="56">
        <v>644096</v>
      </c>
      <c r="J273" s="56">
        <v>0</v>
      </c>
      <c r="K273" s="56">
        <v>19770</v>
      </c>
      <c r="L273" s="56">
        <v>-19770</v>
      </c>
    </row>
    <row r="274" spans="1:12" x14ac:dyDescent="0.25">
      <c r="A274" s="1" t="s">
        <v>33</v>
      </c>
      <c r="B274" s="1" t="s">
        <v>34</v>
      </c>
      <c r="C274" s="1" t="s">
        <v>446</v>
      </c>
      <c r="D274" s="1" t="s">
        <v>447</v>
      </c>
      <c r="E274" s="56">
        <v>257660</v>
      </c>
      <c r="F274" s="56">
        <v>0</v>
      </c>
      <c r="G274" s="56">
        <v>257660</v>
      </c>
      <c r="H274" s="56">
        <v>0</v>
      </c>
      <c r="I274" s="56">
        <v>330936</v>
      </c>
      <c r="J274" s="56">
        <v>0</v>
      </c>
      <c r="K274" s="56">
        <v>73276</v>
      </c>
      <c r="L274" s="56">
        <v>-73276</v>
      </c>
    </row>
    <row r="275" spans="1:12" x14ac:dyDescent="0.25">
      <c r="A275" s="1" t="s">
        <v>33</v>
      </c>
      <c r="B275" s="1" t="s">
        <v>34</v>
      </c>
      <c r="C275" s="1" t="s">
        <v>811</v>
      </c>
      <c r="D275" s="1" t="s">
        <v>812</v>
      </c>
      <c r="E275" s="56">
        <v>43334</v>
      </c>
      <c r="F275" s="56">
        <v>0</v>
      </c>
      <c r="G275" s="56">
        <v>43334</v>
      </c>
      <c r="H275" s="56">
        <v>0</v>
      </c>
      <c r="I275" s="56">
        <v>0</v>
      </c>
      <c r="J275" s="56">
        <v>43334</v>
      </c>
      <c r="K275" s="56">
        <v>0</v>
      </c>
      <c r="L275" s="56">
        <v>43334</v>
      </c>
    </row>
    <row r="276" spans="1:12" x14ac:dyDescent="0.25">
      <c r="A276" s="1" t="s">
        <v>33</v>
      </c>
      <c r="B276" s="1" t="s">
        <v>34</v>
      </c>
      <c r="C276" s="1" t="s">
        <v>391</v>
      </c>
      <c r="D276" s="1" t="s">
        <v>392</v>
      </c>
      <c r="E276" s="56">
        <v>114209</v>
      </c>
      <c r="F276" s="56">
        <v>0</v>
      </c>
      <c r="G276" s="56">
        <v>114209</v>
      </c>
      <c r="H276" s="56">
        <v>0</v>
      </c>
      <c r="I276" s="56">
        <v>121669</v>
      </c>
      <c r="J276" s="56">
        <v>0</v>
      </c>
      <c r="K276" s="56">
        <v>7460</v>
      </c>
      <c r="L276" s="56">
        <v>-7460</v>
      </c>
    </row>
    <row r="277" spans="1:12" x14ac:dyDescent="0.25">
      <c r="A277" s="1" t="s">
        <v>33</v>
      </c>
      <c r="B277" s="1" t="s">
        <v>34</v>
      </c>
      <c r="C277" s="1" t="s">
        <v>2076</v>
      </c>
      <c r="D277" s="1" t="s">
        <v>2077</v>
      </c>
      <c r="E277" s="56">
        <v>0</v>
      </c>
      <c r="F277" s="56">
        <v>0</v>
      </c>
      <c r="G277" s="56">
        <v>0</v>
      </c>
      <c r="H277" s="56">
        <v>47450</v>
      </c>
      <c r="I277" s="56">
        <v>0</v>
      </c>
      <c r="J277" s="56">
        <v>47450</v>
      </c>
      <c r="K277" s="56">
        <v>0</v>
      </c>
      <c r="L277" s="56">
        <v>47450</v>
      </c>
    </row>
    <row r="278" spans="1:12" x14ac:dyDescent="0.25">
      <c r="A278" s="1" t="s">
        <v>33</v>
      </c>
      <c r="B278" s="1" t="s">
        <v>34</v>
      </c>
      <c r="C278" s="1" t="s">
        <v>486</v>
      </c>
      <c r="D278" s="1" t="s">
        <v>487</v>
      </c>
      <c r="E278" s="56">
        <v>238212</v>
      </c>
      <c r="F278" s="56">
        <v>0</v>
      </c>
      <c r="G278" s="56">
        <v>238212</v>
      </c>
      <c r="H278" s="56">
        <v>0</v>
      </c>
      <c r="I278" s="56">
        <v>169104</v>
      </c>
      <c r="J278" s="56">
        <v>69108</v>
      </c>
      <c r="K278" s="56">
        <v>0</v>
      </c>
      <c r="L278" s="56">
        <v>69108</v>
      </c>
    </row>
    <row r="279" spans="1:12" x14ac:dyDescent="0.25">
      <c r="A279" s="1" t="s">
        <v>33</v>
      </c>
      <c r="B279" s="1" t="s">
        <v>34</v>
      </c>
      <c r="C279" s="1" t="s">
        <v>154</v>
      </c>
      <c r="D279" s="1" t="s">
        <v>155</v>
      </c>
      <c r="E279" s="56">
        <v>43901</v>
      </c>
      <c r="F279" s="56">
        <v>0</v>
      </c>
      <c r="G279" s="56">
        <v>43901</v>
      </c>
      <c r="H279" s="56">
        <v>49552</v>
      </c>
      <c r="I279" s="56">
        <v>0</v>
      </c>
      <c r="J279" s="56">
        <v>93453</v>
      </c>
      <c r="K279" s="56">
        <v>0</v>
      </c>
      <c r="L279" s="56">
        <v>93453</v>
      </c>
    </row>
    <row r="280" spans="1:12" x14ac:dyDescent="0.25">
      <c r="A280" s="1" t="s">
        <v>33</v>
      </c>
      <c r="B280" s="1" t="s">
        <v>34</v>
      </c>
      <c r="C280" s="1" t="s">
        <v>420</v>
      </c>
      <c r="D280" s="1" t="s">
        <v>421</v>
      </c>
      <c r="E280" s="56">
        <v>0</v>
      </c>
      <c r="F280" s="56">
        <v>0</v>
      </c>
      <c r="G280" s="56">
        <v>0</v>
      </c>
      <c r="H280" s="56">
        <v>50764</v>
      </c>
      <c r="I280" s="56">
        <v>0</v>
      </c>
      <c r="J280" s="56">
        <v>50764</v>
      </c>
      <c r="K280" s="56">
        <v>0</v>
      </c>
      <c r="L280" s="56">
        <v>50764</v>
      </c>
    </row>
    <row r="281" spans="1:12" x14ac:dyDescent="0.25">
      <c r="A281" s="1" t="s">
        <v>33</v>
      </c>
      <c r="B281" s="1" t="s">
        <v>34</v>
      </c>
      <c r="C281" s="1" t="s">
        <v>813</v>
      </c>
      <c r="D281" s="1" t="s">
        <v>814</v>
      </c>
      <c r="E281" s="56">
        <v>33334</v>
      </c>
      <c r="F281" s="56">
        <v>0</v>
      </c>
      <c r="G281" s="56">
        <v>33334</v>
      </c>
      <c r="H281" s="56">
        <v>0</v>
      </c>
      <c r="I281" s="56">
        <v>0</v>
      </c>
      <c r="J281" s="56">
        <v>33334</v>
      </c>
      <c r="K281" s="56">
        <v>0</v>
      </c>
      <c r="L281" s="56">
        <v>33334</v>
      </c>
    </row>
    <row r="282" spans="1:12" x14ac:dyDescent="0.25">
      <c r="A282" s="1" t="s">
        <v>33</v>
      </c>
      <c r="B282" s="1" t="s">
        <v>34</v>
      </c>
      <c r="C282" s="1" t="s">
        <v>1694</v>
      </c>
      <c r="D282" s="1" t="s">
        <v>815</v>
      </c>
      <c r="E282" s="56">
        <v>87241</v>
      </c>
      <c r="F282" s="56">
        <v>0</v>
      </c>
      <c r="G282" s="56">
        <v>87241</v>
      </c>
      <c r="H282" s="56">
        <v>58426</v>
      </c>
      <c r="I282" s="56">
        <v>87241</v>
      </c>
      <c r="J282" s="56">
        <v>58426</v>
      </c>
      <c r="K282" s="56">
        <v>0</v>
      </c>
      <c r="L282" s="56">
        <v>58426</v>
      </c>
    </row>
    <row r="283" spans="1:12" x14ac:dyDescent="0.25">
      <c r="A283" s="1" t="s">
        <v>33</v>
      </c>
      <c r="B283" s="1" t="s">
        <v>34</v>
      </c>
      <c r="C283" s="1" t="s">
        <v>816</v>
      </c>
      <c r="D283" s="1" t="s">
        <v>817</v>
      </c>
      <c r="E283" s="56">
        <v>33334</v>
      </c>
      <c r="F283" s="56">
        <v>0</v>
      </c>
      <c r="G283" s="56">
        <v>33334</v>
      </c>
      <c r="H283" s="56">
        <v>0</v>
      </c>
      <c r="I283" s="56">
        <v>33334</v>
      </c>
      <c r="J283" s="56">
        <v>0</v>
      </c>
      <c r="K283" s="56">
        <v>0</v>
      </c>
      <c r="L283" s="56">
        <v>0</v>
      </c>
    </row>
    <row r="284" spans="1:12" x14ac:dyDescent="0.25">
      <c r="A284" s="1" t="s">
        <v>33</v>
      </c>
      <c r="B284" s="1" t="s">
        <v>34</v>
      </c>
      <c r="C284" s="1" t="s">
        <v>248</v>
      </c>
      <c r="D284" s="1" t="s">
        <v>249</v>
      </c>
      <c r="E284" s="56">
        <v>701909</v>
      </c>
      <c r="F284" s="56">
        <v>0</v>
      </c>
      <c r="G284" s="56">
        <v>701909</v>
      </c>
      <c r="H284" s="56">
        <v>0</v>
      </c>
      <c r="I284" s="56">
        <v>139300</v>
      </c>
      <c r="J284" s="56">
        <v>562609</v>
      </c>
      <c r="K284" s="56">
        <v>0</v>
      </c>
      <c r="L284" s="56">
        <v>562609</v>
      </c>
    </row>
    <row r="285" spans="1:12" x14ac:dyDescent="0.25">
      <c r="A285" s="1" t="s">
        <v>33</v>
      </c>
      <c r="B285" s="1" t="s">
        <v>34</v>
      </c>
      <c r="C285" s="1" t="s">
        <v>818</v>
      </c>
      <c r="D285" s="1" t="s">
        <v>819</v>
      </c>
      <c r="E285" s="56">
        <v>33334</v>
      </c>
      <c r="F285" s="56">
        <v>0</v>
      </c>
      <c r="G285" s="56">
        <v>33334</v>
      </c>
      <c r="H285" s="56">
        <v>0</v>
      </c>
      <c r="I285" s="56">
        <v>0</v>
      </c>
      <c r="J285" s="56">
        <v>33334</v>
      </c>
      <c r="K285" s="56">
        <v>0</v>
      </c>
      <c r="L285" s="56">
        <v>33334</v>
      </c>
    </row>
    <row r="286" spans="1:12" x14ac:dyDescent="0.25">
      <c r="A286" s="1" t="s">
        <v>33</v>
      </c>
      <c r="B286" s="1" t="s">
        <v>34</v>
      </c>
      <c r="C286" s="1" t="s">
        <v>95</v>
      </c>
      <c r="D286" s="1" t="s">
        <v>96</v>
      </c>
      <c r="E286" s="56">
        <v>132605</v>
      </c>
      <c r="F286" s="56">
        <v>0</v>
      </c>
      <c r="G286" s="56">
        <v>132605</v>
      </c>
      <c r="H286" s="56">
        <v>142350</v>
      </c>
      <c r="I286" s="56">
        <v>130000</v>
      </c>
      <c r="J286" s="56">
        <v>144955</v>
      </c>
      <c r="K286" s="56">
        <v>0</v>
      </c>
      <c r="L286" s="56">
        <v>144955</v>
      </c>
    </row>
    <row r="287" spans="1:12" x14ac:dyDescent="0.25">
      <c r="A287" s="1" t="s">
        <v>33</v>
      </c>
      <c r="B287" s="1" t="s">
        <v>34</v>
      </c>
      <c r="C287" s="1" t="s">
        <v>820</v>
      </c>
      <c r="D287" s="1" t="s">
        <v>821</v>
      </c>
      <c r="E287" s="56">
        <v>146583</v>
      </c>
      <c r="F287" s="56">
        <v>0</v>
      </c>
      <c r="G287" s="56">
        <v>146583</v>
      </c>
      <c r="H287" s="56">
        <v>0</v>
      </c>
      <c r="I287" s="56">
        <v>0</v>
      </c>
      <c r="J287" s="56">
        <v>146583</v>
      </c>
      <c r="K287" s="56">
        <v>0</v>
      </c>
      <c r="L287" s="56">
        <v>146583</v>
      </c>
    </row>
    <row r="288" spans="1:12" x14ac:dyDescent="0.25">
      <c r="A288" s="1" t="s">
        <v>33</v>
      </c>
      <c r="B288" s="1" t="s">
        <v>34</v>
      </c>
      <c r="C288" s="1" t="s">
        <v>822</v>
      </c>
      <c r="D288" s="1" t="s">
        <v>823</v>
      </c>
      <c r="E288" s="56">
        <v>133334</v>
      </c>
      <c r="F288" s="56">
        <v>0</v>
      </c>
      <c r="G288" s="56">
        <v>133334</v>
      </c>
      <c r="H288" s="56">
        <v>0</v>
      </c>
      <c r="I288" s="56">
        <v>0</v>
      </c>
      <c r="J288" s="56">
        <v>133334</v>
      </c>
      <c r="K288" s="56">
        <v>0</v>
      </c>
      <c r="L288" s="56">
        <v>133334</v>
      </c>
    </row>
    <row r="289" spans="1:12" x14ac:dyDescent="0.25">
      <c r="A289" s="1" t="s">
        <v>33</v>
      </c>
      <c r="B289" s="1" t="s">
        <v>34</v>
      </c>
      <c r="C289" s="1" t="s">
        <v>440</v>
      </c>
      <c r="D289" s="1" t="s">
        <v>441</v>
      </c>
      <c r="E289" s="56">
        <v>570105</v>
      </c>
      <c r="F289" s="56">
        <v>0</v>
      </c>
      <c r="G289" s="56">
        <v>570105</v>
      </c>
      <c r="H289" s="56">
        <v>0</v>
      </c>
      <c r="I289" s="56">
        <v>570105</v>
      </c>
      <c r="J289" s="56">
        <v>0</v>
      </c>
      <c r="K289" s="56">
        <v>0</v>
      </c>
      <c r="L289" s="56">
        <v>0</v>
      </c>
    </row>
    <row r="290" spans="1:12" x14ac:dyDescent="0.25">
      <c r="A290" s="1" t="s">
        <v>33</v>
      </c>
      <c r="B290" s="1" t="s">
        <v>34</v>
      </c>
      <c r="C290" s="1" t="s">
        <v>1621</v>
      </c>
      <c r="D290" s="1" t="s">
        <v>824</v>
      </c>
      <c r="E290" s="56">
        <v>173334</v>
      </c>
      <c r="F290" s="56">
        <v>0</v>
      </c>
      <c r="G290" s="56">
        <v>173334</v>
      </c>
      <c r="H290" s="56">
        <v>0</v>
      </c>
      <c r="I290" s="56">
        <v>129999</v>
      </c>
      <c r="J290" s="56">
        <v>43335</v>
      </c>
      <c r="K290" s="56">
        <v>0</v>
      </c>
      <c r="L290" s="56">
        <v>43335</v>
      </c>
    </row>
    <row r="291" spans="1:12" x14ac:dyDescent="0.25">
      <c r="A291" s="1" t="s">
        <v>33</v>
      </c>
      <c r="B291" s="1" t="s">
        <v>34</v>
      </c>
      <c r="C291" s="1" t="s">
        <v>583</v>
      </c>
      <c r="D291" s="1" t="s">
        <v>584</v>
      </c>
      <c r="E291" s="56">
        <v>222227</v>
      </c>
      <c r="F291" s="56">
        <v>0</v>
      </c>
      <c r="G291" s="56">
        <v>222227</v>
      </c>
      <c r="H291" s="56">
        <v>0</v>
      </c>
      <c r="I291" s="56">
        <v>118037</v>
      </c>
      <c r="J291" s="56">
        <v>104190</v>
      </c>
      <c r="K291" s="56">
        <v>0</v>
      </c>
      <c r="L291" s="56">
        <v>104190</v>
      </c>
    </row>
    <row r="292" spans="1:12" x14ac:dyDescent="0.25">
      <c r="A292" s="1" t="s">
        <v>33</v>
      </c>
      <c r="B292" s="1" t="s">
        <v>34</v>
      </c>
      <c r="C292" s="1" t="s">
        <v>825</v>
      </c>
      <c r="D292" s="1" t="s">
        <v>826</v>
      </c>
      <c r="E292" s="56">
        <v>175913</v>
      </c>
      <c r="F292" s="56">
        <v>0</v>
      </c>
      <c r="G292" s="56">
        <v>175913</v>
      </c>
      <c r="H292" s="56">
        <v>0</v>
      </c>
      <c r="I292" s="56">
        <v>0</v>
      </c>
      <c r="J292" s="56">
        <v>175913</v>
      </c>
      <c r="K292" s="56">
        <v>0</v>
      </c>
      <c r="L292" s="56">
        <v>175913</v>
      </c>
    </row>
    <row r="293" spans="1:12" x14ac:dyDescent="0.25">
      <c r="A293" s="1" t="s">
        <v>33</v>
      </c>
      <c r="B293" s="1" t="s">
        <v>34</v>
      </c>
      <c r="C293" s="1" t="s">
        <v>496</v>
      </c>
      <c r="D293" s="1" t="s">
        <v>497</v>
      </c>
      <c r="E293" s="56">
        <v>0</v>
      </c>
      <c r="F293" s="56">
        <v>0</v>
      </c>
      <c r="G293" s="56">
        <v>0</v>
      </c>
      <c r="H293" s="56">
        <v>0</v>
      </c>
      <c r="I293" s="56">
        <v>138265</v>
      </c>
      <c r="J293" s="56">
        <v>0</v>
      </c>
      <c r="K293" s="56">
        <v>138265</v>
      </c>
      <c r="L293" s="56">
        <v>-138265</v>
      </c>
    </row>
    <row r="294" spans="1:12" x14ac:dyDescent="0.25">
      <c r="A294" s="1" t="s">
        <v>33</v>
      </c>
      <c r="B294" s="1" t="s">
        <v>34</v>
      </c>
      <c r="C294" s="1" t="s">
        <v>305</v>
      </c>
      <c r="D294" s="1" t="s">
        <v>306</v>
      </c>
      <c r="E294" s="56">
        <v>0</v>
      </c>
      <c r="F294" s="56">
        <v>0</v>
      </c>
      <c r="G294" s="56">
        <v>0</v>
      </c>
      <c r="H294" s="56">
        <v>832693</v>
      </c>
      <c r="I294" s="56">
        <v>0</v>
      </c>
      <c r="J294" s="56">
        <v>832693</v>
      </c>
      <c r="K294" s="56">
        <v>0</v>
      </c>
      <c r="L294" s="56">
        <v>832693</v>
      </c>
    </row>
    <row r="295" spans="1:12" x14ac:dyDescent="0.25">
      <c r="A295" s="1" t="s">
        <v>33</v>
      </c>
      <c r="B295" s="1" t="s">
        <v>34</v>
      </c>
      <c r="C295" s="1" t="s">
        <v>1560</v>
      </c>
      <c r="D295" s="1" t="s">
        <v>827</v>
      </c>
      <c r="E295" s="56">
        <v>6584</v>
      </c>
      <c r="F295" s="56">
        <v>0</v>
      </c>
      <c r="G295" s="56">
        <v>6584</v>
      </c>
      <c r="H295" s="56">
        <v>0</v>
      </c>
      <c r="I295" s="56">
        <v>0</v>
      </c>
      <c r="J295" s="56">
        <v>6584</v>
      </c>
      <c r="K295" s="56">
        <v>0</v>
      </c>
      <c r="L295" s="56">
        <v>6584</v>
      </c>
    </row>
    <row r="296" spans="1:12" x14ac:dyDescent="0.25">
      <c r="A296" s="1" t="s">
        <v>33</v>
      </c>
      <c r="B296" s="1" t="s">
        <v>34</v>
      </c>
      <c r="C296" s="1" t="s">
        <v>567</v>
      </c>
      <c r="D296" s="1" t="s">
        <v>568</v>
      </c>
      <c r="E296" s="56">
        <v>2766418</v>
      </c>
      <c r="F296" s="56">
        <v>0</v>
      </c>
      <c r="G296" s="56">
        <v>2766418</v>
      </c>
      <c r="H296" s="56">
        <v>0</v>
      </c>
      <c r="I296" s="56">
        <v>2712252</v>
      </c>
      <c r="J296" s="56">
        <v>54166</v>
      </c>
      <c r="K296" s="56">
        <v>0</v>
      </c>
      <c r="L296" s="56">
        <v>54166</v>
      </c>
    </row>
    <row r="297" spans="1:12" x14ac:dyDescent="0.25">
      <c r="A297" s="1" t="s">
        <v>33</v>
      </c>
      <c r="B297" s="1" t="s">
        <v>34</v>
      </c>
      <c r="C297" s="1" t="s">
        <v>1454</v>
      </c>
      <c r="D297" s="1" t="s">
        <v>828</v>
      </c>
      <c r="E297" s="56">
        <v>89820</v>
      </c>
      <c r="F297" s="56">
        <v>0</v>
      </c>
      <c r="G297" s="56">
        <v>89820</v>
      </c>
      <c r="H297" s="56">
        <v>0</v>
      </c>
      <c r="I297" s="56">
        <v>89820</v>
      </c>
      <c r="J297" s="56">
        <v>0</v>
      </c>
      <c r="K297" s="56">
        <v>0</v>
      </c>
      <c r="L297" s="56">
        <v>0</v>
      </c>
    </row>
    <row r="298" spans="1:12" x14ac:dyDescent="0.25">
      <c r="A298" s="1" t="s">
        <v>33</v>
      </c>
      <c r="B298" s="1" t="s">
        <v>34</v>
      </c>
      <c r="C298" s="1" t="s">
        <v>121</v>
      </c>
      <c r="D298" s="1" t="s">
        <v>122</v>
      </c>
      <c r="E298" s="56">
        <v>1271957</v>
      </c>
      <c r="F298" s="56">
        <v>0</v>
      </c>
      <c r="G298" s="56">
        <v>1271957</v>
      </c>
      <c r="H298" s="56">
        <v>47450</v>
      </c>
      <c r="I298" s="56">
        <v>1283775</v>
      </c>
      <c r="J298" s="56">
        <v>35632</v>
      </c>
      <c r="K298" s="56">
        <v>0</v>
      </c>
      <c r="L298" s="56">
        <v>35632</v>
      </c>
    </row>
    <row r="299" spans="1:12" x14ac:dyDescent="0.25">
      <c r="A299" s="1" t="s">
        <v>33</v>
      </c>
      <c r="B299" s="1" t="s">
        <v>34</v>
      </c>
      <c r="C299" s="1" t="s">
        <v>829</v>
      </c>
      <c r="D299" s="1" t="s">
        <v>830</v>
      </c>
      <c r="E299" s="56">
        <v>43334</v>
      </c>
      <c r="F299" s="56">
        <v>0</v>
      </c>
      <c r="G299" s="56">
        <v>43334</v>
      </c>
      <c r="H299" s="56">
        <v>0</v>
      </c>
      <c r="I299" s="56">
        <v>0</v>
      </c>
      <c r="J299" s="56">
        <v>43334</v>
      </c>
      <c r="K299" s="56">
        <v>0</v>
      </c>
      <c r="L299" s="56">
        <v>43334</v>
      </c>
    </row>
    <row r="300" spans="1:12" x14ac:dyDescent="0.25">
      <c r="A300" s="1" t="s">
        <v>33</v>
      </c>
      <c r="B300" s="1" t="s">
        <v>34</v>
      </c>
      <c r="C300" s="1" t="s">
        <v>301</v>
      </c>
      <c r="D300" s="1" t="s">
        <v>302</v>
      </c>
      <c r="E300" s="56">
        <v>87457</v>
      </c>
      <c r="F300" s="56">
        <v>0</v>
      </c>
      <c r="G300" s="56">
        <v>87457</v>
      </c>
      <c r="H300" s="56">
        <v>47450</v>
      </c>
      <c r="I300" s="56">
        <v>91324</v>
      </c>
      <c r="J300" s="56">
        <v>43583</v>
      </c>
      <c r="K300" s="56">
        <v>0</v>
      </c>
      <c r="L300" s="56">
        <v>43583</v>
      </c>
    </row>
    <row r="301" spans="1:12" x14ac:dyDescent="0.25">
      <c r="A301" s="1" t="s">
        <v>33</v>
      </c>
      <c r="B301" s="1" t="s">
        <v>34</v>
      </c>
      <c r="C301" s="1" t="s">
        <v>512</v>
      </c>
      <c r="D301" s="1" t="s">
        <v>513</v>
      </c>
      <c r="E301" s="56">
        <v>33334</v>
      </c>
      <c r="F301" s="56">
        <v>0</v>
      </c>
      <c r="G301" s="56">
        <v>33334</v>
      </c>
      <c r="H301" s="56">
        <v>0</v>
      </c>
      <c r="I301" s="56">
        <v>33334</v>
      </c>
      <c r="J301" s="56">
        <v>0</v>
      </c>
      <c r="K301" s="56">
        <v>0</v>
      </c>
      <c r="L301" s="56">
        <v>0</v>
      </c>
    </row>
    <row r="302" spans="1:12" x14ac:dyDescent="0.25">
      <c r="A302" s="1" t="s">
        <v>33</v>
      </c>
      <c r="B302" s="1" t="s">
        <v>34</v>
      </c>
      <c r="C302" s="1" t="s">
        <v>1434</v>
      </c>
      <c r="D302" s="1" t="s">
        <v>831</v>
      </c>
      <c r="E302" s="56">
        <v>40786</v>
      </c>
      <c r="F302" s="56">
        <v>0</v>
      </c>
      <c r="G302" s="56">
        <v>40786</v>
      </c>
      <c r="H302" s="56">
        <v>0</v>
      </c>
      <c r="I302" s="56">
        <v>0</v>
      </c>
      <c r="J302" s="56">
        <v>40786</v>
      </c>
      <c r="K302" s="56">
        <v>0</v>
      </c>
      <c r="L302" s="56">
        <v>40786</v>
      </c>
    </row>
    <row r="303" spans="1:12" x14ac:dyDescent="0.25">
      <c r="A303" s="1" t="s">
        <v>33</v>
      </c>
      <c r="B303" s="1" t="s">
        <v>34</v>
      </c>
      <c r="C303" s="1" t="s">
        <v>597</v>
      </c>
      <c r="D303" s="1" t="s">
        <v>598</v>
      </c>
      <c r="E303" s="56">
        <v>0</v>
      </c>
      <c r="F303" s="56">
        <v>0</v>
      </c>
      <c r="G303" s="56">
        <v>0</v>
      </c>
      <c r="H303" s="56">
        <v>0</v>
      </c>
      <c r="I303" s="56">
        <v>102602</v>
      </c>
      <c r="J303" s="56">
        <v>0</v>
      </c>
      <c r="K303" s="56">
        <v>102602</v>
      </c>
      <c r="L303" s="56">
        <v>-102602</v>
      </c>
    </row>
    <row r="304" spans="1:12" x14ac:dyDescent="0.25">
      <c r="A304" s="1" t="s">
        <v>33</v>
      </c>
      <c r="B304" s="1" t="s">
        <v>34</v>
      </c>
      <c r="C304" s="1" t="s">
        <v>547</v>
      </c>
      <c r="D304" s="1" t="s">
        <v>548</v>
      </c>
      <c r="E304" s="56">
        <v>0</v>
      </c>
      <c r="F304" s="56">
        <v>178507</v>
      </c>
      <c r="G304" s="56">
        <v>-178507</v>
      </c>
      <c r="H304" s="56">
        <v>100764</v>
      </c>
      <c r="I304" s="56">
        <v>39883</v>
      </c>
      <c r="J304" s="56">
        <v>0</v>
      </c>
      <c r="K304" s="56">
        <v>117626</v>
      </c>
      <c r="L304" s="56">
        <v>-117626</v>
      </c>
    </row>
    <row r="305" spans="1:12" x14ac:dyDescent="0.25">
      <c r="A305" s="1" t="s">
        <v>33</v>
      </c>
      <c r="B305" s="1" t="s">
        <v>34</v>
      </c>
      <c r="C305" s="1" t="s">
        <v>832</v>
      </c>
      <c r="D305" s="1" t="s">
        <v>833</v>
      </c>
      <c r="E305" s="56">
        <v>48178</v>
      </c>
      <c r="F305" s="56">
        <v>0</v>
      </c>
      <c r="G305" s="56">
        <v>48178</v>
      </c>
      <c r="H305" s="56">
        <v>0</v>
      </c>
      <c r="I305" s="56">
        <v>0</v>
      </c>
      <c r="J305" s="56">
        <v>48178</v>
      </c>
      <c r="K305" s="56">
        <v>0</v>
      </c>
      <c r="L305" s="56">
        <v>48178</v>
      </c>
    </row>
    <row r="306" spans="1:12" x14ac:dyDescent="0.25">
      <c r="A306" s="1" t="s">
        <v>33</v>
      </c>
      <c r="B306" s="1" t="s">
        <v>34</v>
      </c>
      <c r="C306" s="1" t="s">
        <v>436</v>
      </c>
      <c r="D306" s="1" t="s">
        <v>437</v>
      </c>
      <c r="E306" s="56">
        <v>845588</v>
      </c>
      <c r="F306" s="56">
        <v>0</v>
      </c>
      <c r="G306" s="56">
        <v>845588</v>
      </c>
      <c r="H306" s="56">
        <v>0</v>
      </c>
      <c r="I306" s="56">
        <v>33333</v>
      </c>
      <c r="J306" s="56">
        <v>812255</v>
      </c>
      <c r="K306" s="56">
        <v>0</v>
      </c>
      <c r="L306" s="56">
        <v>812255</v>
      </c>
    </row>
    <row r="307" spans="1:12" x14ac:dyDescent="0.25">
      <c r="A307" s="1" t="s">
        <v>33</v>
      </c>
      <c r="B307" s="1" t="s">
        <v>34</v>
      </c>
      <c r="C307" s="1" t="s">
        <v>381</v>
      </c>
      <c r="D307" s="1" t="s">
        <v>382</v>
      </c>
      <c r="E307" s="56">
        <v>116656</v>
      </c>
      <c r="F307" s="56">
        <v>0</v>
      </c>
      <c r="G307" s="56">
        <v>116656</v>
      </c>
      <c r="H307" s="56">
        <v>142350</v>
      </c>
      <c r="I307" s="56">
        <v>43333</v>
      </c>
      <c r="J307" s="56">
        <v>215673</v>
      </c>
      <c r="K307" s="56">
        <v>0</v>
      </c>
      <c r="L307" s="56">
        <v>215673</v>
      </c>
    </row>
    <row r="308" spans="1:12" x14ac:dyDescent="0.25">
      <c r="A308" s="1" t="s">
        <v>33</v>
      </c>
      <c r="B308" s="1" t="s">
        <v>34</v>
      </c>
      <c r="C308" s="1" t="s">
        <v>133</v>
      </c>
      <c r="D308" s="1" t="s">
        <v>134</v>
      </c>
      <c r="E308" s="56">
        <v>2758501</v>
      </c>
      <c r="F308" s="56">
        <v>0</v>
      </c>
      <c r="G308" s="56">
        <v>2758501</v>
      </c>
      <c r="H308" s="56">
        <v>379600</v>
      </c>
      <c r="I308" s="56">
        <v>1609779</v>
      </c>
      <c r="J308" s="56">
        <v>1528322</v>
      </c>
      <c r="K308" s="56">
        <v>0</v>
      </c>
      <c r="L308" s="56">
        <v>1528322</v>
      </c>
    </row>
    <row r="309" spans="1:12" x14ac:dyDescent="0.25">
      <c r="A309" s="1" t="s">
        <v>33</v>
      </c>
      <c r="B309" s="1" t="s">
        <v>34</v>
      </c>
      <c r="C309" s="1" t="s">
        <v>85</v>
      </c>
      <c r="D309" s="1" t="s">
        <v>86</v>
      </c>
      <c r="E309" s="56">
        <v>50404</v>
      </c>
      <c r="F309" s="56">
        <v>0</v>
      </c>
      <c r="G309" s="56">
        <v>50404</v>
      </c>
      <c r="H309" s="56">
        <v>49214</v>
      </c>
      <c r="I309" s="56">
        <v>0</v>
      </c>
      <c r="J309" s="56">
        <v>99618</v>
      </c>
      <c r="K309" s="56">
        <v>0</v>
      </c>
      <c r="L309" s="56">
        <v>99618</v>
      </c>
    </row>
    <row r="310" spans="1:12" x14ac:dyDescent="0.25">
      <c r="A310" s="1" t="s">
        <v>33</v>
      </c>
      <c r="B310" s="1" t="s">
        <v>34</v>
      </c>
      <c r="C310" s="1" t="s">
        <v>1538</v>
      </c>
      <c r="D310" s="1" t="s">
        <v>834</v>
      </c>
      <c r="E310" s="56">
        <v>4405169</v>
      </c>
      <c r="F310" s="56">
        <v>0</v>
      </c>
      <c r="G310" s="56">
        <v>4405169</v>
      </c>
      <c r="H310" s="56">
        <v>0</v>
      </c>
      <c r="I310" s="56">
        <v>3294000</v>
      </c>
      <c r="J310" s="56">
        <v>1111169</v>
      </c>
      <c r="K310" s="56">
        <v>0</v>
      </c>
      <c r="L310" s="56">
        <v>1111169</v>
      </c>
    </row>
    <row r="311" spans="1:12" x14ac:dyDescent="0.25">
      <c r="A311" s="1" t="s">
        <v>33</v>
      </c>
      <c r="B311" s="1" t="s">
        <v>34</v>
      </c>
      <c r="C311" s="1" t="s">
        <v>2029</v>
      </c>
      <c r="D311" s="1" t="s">
        <v>2030</v>
      </c>
      <c r="E311" s="56">
        <v>0</v>
      </c>
      <c r="F311" s="56">
        <v>0</v>
      </c>
      <c r="G311" s="56">
        <v>0</v>
      </c>
      <c r="H311" s="56">
        <v>237250</v>
      </c>
      <c r="I311" s="56">
        <v>0</v>
      </c>
      <c r="J311" s="56">
        <v>237250</v>
      </c>
      <c r="K311" s="56">
        <v>0</v>
      </c>
      <c r="L311" s="56">
        <v>237250</v>
      </c>
    </row>
    <row r="312" spans="1:12" x14ac:dyDescent="0.25">
      <c r="A312" s="1" t="s">
        <v>33</v>
      </c>
      <c r="B312" s="1" t="s">
        <v>34</v>
      </c>
      <c r="C312" s="1" t="s">
        <v>835</v>
      </c>
      <c r="D312" s="1" t="s">
        <v>836</v>
      </c>
      <c r="E312" s="56">
        <v>38667</v>
      </c>
      <c r="F312" s="56">
        <v>0</v>
      </c>
      <c r="G312" s="56">
        <v>38667</v>
      </c>
      <c r="H312" s="56">
        <v>0</v>
      </c>
      <c r="I312" s="56">
        <v>38667</v>
      </c>
      <c r="J312" s="56">
        <v>0</v>
      </c>
      <c r="K312" s="56">
        <v>0</v>
      </c>
      <c r="L312" s="56">
        <v>0</v>
      </c>
    </row>
    <row r="313" spans="1:12" x14ac:dyDescent="0.25">
      <c r="A313" s="1" t="s">
        <v>33</v>
      </c>
      <c r="B313" s="1" t="s">
        <v>34</v>
      </c>
      <c r="C313" s="1" t="s">
        <v>1402</v>
      </c>
      <c r="D313" s="1" t="s">
        <v>837</v>
      </c>
      <c r="E313" s="56">
        <v>132511</v>
      </c>
      <c r="F313" s="56">
        <v>0</v>
      </c>
      <c r="G313" s="56">
        <v>132511</v>
      </c>
      <c r="H313" s="56">
        <v>0</v>
      </c>
      <c r="I313" s="56">
        <v>49031</v>
      </c>
      <c r="J313" s="56">
        <v>83480</v>
      </c>
      <c r="K313" s="56">
        <v>0</v>
      </c>
      <c r="L313" s="56">
        <v>83480</v>
      </c>
    </row>
    <row r="314" spans="1:12" x14ac:dyDescent="0.25">
      <c r="A314" s="1" t="s">
        <v>33</v>
      </c>
      <c r="B314" s="1" t="s">
        <v>34</v>
      </c>
      <c r="C314" s="1" t="s">
        <v>462</v>
      </c>
      <c r="D314" s="1" t="s">
        <v>463</v>
      </c>
      <c r="E314" s="56">
        <v>237002</v>
      </c>
      <c r="F314" s="56">
        <v>0</v>
      </c>
      <c r="G314" s="56">
        <v>237002</v>
      </c>
      <c r="H314" s="56">
        <v>0</v>
      </c>
      <c r="I314" s="56">
        <v>40399</v>
      </c>
      <c r="J314" s="56">
        <v>196603</v>
      </c>
      <c r="K314" s="56">
        <v>0</v>
      </c>
      <c r="L314" s="56">
        <v>196603</v>
      </c>
    </row>
    <row r="315" spans="1:12" x14ac:dyDescent="0.25">
      <c r="A315" s="1" t="s">
        <v>33</v>
      </c>
      <c r="B315" s="1" t="s">
        <v>34</v>
      </c>
      <c r="C315" s="1" t="s">
        <v>470</v>
      </c>
      <c r="D315" s="1" t="s">
        <v>471</v>
      </c>
      <c r="E315" s="56">
        <v>2878812</v>
      </c>
      <c r="F315" s="56">
        <v>0</v>
      </c>
      <c r="G315" s="56">
        <v>2878812</v>
      </c>
      <c r="H315" s="56">
        <v>0</v>
      </c>
      <c r="I315" s="56">
        <v>71626</v>
      </c>
      <c r="J315" s="56">
        <v>2807186</v>
      </c>
      <c r="K315" s="56">
        <v>0</v>
      </c>
      <c r="L315" s="56">
        <v>2807186</v>
      </c>
    </row>
    <row r="316" spans="1:12" x14ac:dyDescent="0.25">
      <c r="A316" s="1" t="s">
        <v>33</v>
      </c>
      <c r="B316" s="1" t="s">
        <v>34</v>
      </c>
      <c r="C316" s="1" t="s">
        <v>838</v>
      </c>
      <c r="D316" s="1" t="s">
        <v>839</v>
      </c>
      <c r="E316" s="56">
        <v>0</v>
      </c>
      <c r="F316" s="56">
        <v>396594</v>
      </c>
      <c r="G316" s="56">
        <v>-396594</v>
      </c>
      <c r="H316" s="56">
        <v>0</v>
      </c>
      <c r="I316" s="56">
        <v>0</v>
      </c>
      <c r="J316" s="56">
        <v>0</v>
      </c>
      <c r="K316" s="56">
        <v>396594</v>
      </c>
      <c r="L316" s="56">
        <v>-396594</v>
      </c>
    </row>
    <row r="317" spans="1:12" x14ac:dyDescent="0.25">
      <c r="A317" s="1" t="s">
        <v>33</v>
      </c>
      <c r="B317" s="1" t="s">
        <v>34</v>
      </c>
      <c r="C317" s="1" t="s">
        <v>840</v>
      </c>
      <c r="D317" s="1" t="s">
        <v>841</v>
      </c>
      <c r="E317" s="56">
        <v>433334</v>
      </c>
      <c r="F317" s="56">
        <v>0</v>
      </c>
      <c r="G317" s="56">
        <v>433334</v>
      </c>
      <c r="H317" s="56">
        <v>0</v>
      </c>
      <c r="I317" s="56">
        <v>0</v>
      </c>
      <c r="J317" s="56">
        <v>433334</v>
      </c>
      <c r="K317" s="56">
        <v>0</v>
      </c>
      <c r="L317" s="56">
        <v>433334</v>
      </c>
    </row>
    <row r="318" spans="1:12" x14ac:dyDescent="0.25">
      <c r="A318" s="1" t="s">
        <v>33</v>
      </c>
      <c r="B318" s="1" t="s">
        <v>34</v>
      </c>
      <c r="C318" s="1" t="s">
        <v>842</v>
      </c>
      <c r="D318" s="1" t="s">
        <v>843</v>
      </c>
      <c r="E318" s="56">
        <v>213681</v>
      </c>
      <c r="F318" s="56">
        <v>0</v>
      </c>
      <c r="G318" s="56">
        <v>213681</v>
      </c>
      <c r="H318" s="56">
        <v>0</v>
      </c>
      <c r="I318" s="56">
        <v>0</v>
      </c>
      <c r="J318" s="56">
        <v>213681</v>
      </c>
      <c r="K318" s="56">
        <v>0</v>
      </c>
      <c r="L318" s="56">
        <v>213681</v>
      </c>
    </row>
    <row r="319" spans="1:12" x14ac:dyDescent="0.25">
      <c r="A319" s="1" t="s">
        <v>33</v>
      </c>
      <c r="B319" s="1" t="s">
        <v>34</v>
      </c>
      <c r="C319" s="1" t="s">
        <v>103</v>
      </c>
      <c r="D319" s="1" t="s">
        <v>104</v>
      </c>
      <c r="E319" s="56">
        <v>38667</v>
      </c>
      <c r="F319" s="56">
        <v>0</v>
      </c>
      <c r="G319" s="56">
        <v>38667</v>
      </c>
      <c r="H319" s="56">
        <v>98139</v>
      </c>
      <c r="I319" s="56">
        <v>47450</v>
      </c>
      <c r="J319" s="56">
        <v>89356</v>
      </c>
      <c r="K319" s="56">
        <v>0</v>
      </c>
      <c r="L319" s="56">
        <v>89356</v>
      </c>
    </row>
    <row r="320" spans="1:12" x14ac:dyDescent="0.25">
      <c r="A320" s="1" t="s">
        <v>33</v>
      </c>
      <c r="B320" s="1" t="s">
        <v>34</v>
      </c>
      <c r="C320" s="1" t="s">
        <v>577</v>
      </c>
      <c r="D320" s="1" t="s">
        <v>578</v>
      </c>
      <c r="E320" s="56">
        <v>787924</v>
      </c>
      <c r="F320" s="56">
        <v>0</v>
      </c>
      <c r="G320" s="56">
        <v>787924</v>
      </c>
      <c r="H320" s="56">
        <v>0</v>
      </c>
      <c r="I320" s="56">
        <v>509939</v>
      </c>
      <c r="J320" s="56">
        <v>277985</v>
      </c>
      <c r="K320" s="56">
        <v>0</v>
      </c>
      <c r="L320" s="56">
        <v>277985</v>
      </c>
    </row>
    <row r="321" spans="1:12" x14ac:dyDescent="0.25">
      <c r="A321" s="1" t="s">
        <v>33</v>
      </c>
      <c r="B321" s="1" t="s">
        <v>34</v>
      </c>
      <c r="C321" s="1" t="s">
        <v>844</v>
      </c>
      <c r="D321" s="1" t="s">
        <v>845</v>
      </c>
      <c r="E321" s="56">
        <v>0</v>
      </c>
      <c r="F321" s="56">
        <v>443332</v>
      </c>
      <c r="G321" s="56">
        <v>-443332</v>
      </c>
      <c r="H321" s="56">
        <v>0</v>
      </c>
      <c r="I321" s="56">
        <v>0</v>
      </c>
      <c r="J321" s="56">
        <v>0</v>
      </c>
      <c r="K321" s="56">
        <v>443332</v>
      </c>
      <c r="L321" s="56">
        <v>-443332</v>
      </c>
    </row>
    <row r="322" spans="1:12" x14ac:dyDescent="0.25">
      <c r="A322" s="1" t="s">
        <v>33</v>
      </c>
      <c r="B322" s="1" t="s">
        <v>34</v>
      </c>
      <c r="C322" s="1" t="s">
        <v>1047</v>
      </c>
      <c r="D322" s="1" t="s">
        <v>846</v>
      </c>
      <c r="E322" s="56">
        <v>37742</v>
      </c>
      <c r="F322" s="56">
        <v>0</v>
      </c>
      <c r="G322" s="56">
        <v>37742</v>
      </c>
      <c r="H322" s="56">
        <v>0</v>
      </c>
      <c r="I322" s="56">
        <v>0</v>
      </c>
      <c r="J322" s="56">
        <v>37742</v>
      </c>
      <c r="K322" s="56">
        <v>0</v>
      </c>
      <c r="L322" s="56">
        <v>37742</v>
      </c>
    </row>
    <row r="323" spans="1:12" x14ac:dyDescent="0.25">
      <c r="A323" s="1" t="s">
        <v>33</v>
      </c>
      <c r="B323" s="1" t="s">
        <v>34</v>
      </c>
      <c r="C323" s="1" t="s">
        <v>1081</v>
      </c>
      <c r="D323" s="1" t="s">
        <v>847</v>
      </c>
      <c r="E323" s="56">
        <v>186524</v>
      </c>
      <c r="F323" s="56">
        <v>0</v>
      </c>
      <c r="G323" s="56">
        <v>186524</v>
      </c>
      <c r="H323" s="56">
        <v>0</v>
      </c>
      <c r="I323" s="56">
        <v>0</v>
      </c>
      <c r="J323" s="56">
        <v>186524</v>
      </c>
      <c r="K323" s="56">
        <v>0</v>
      </c>
      <c r="L323" s="56">
        <v>186524</v>
      </c>
    </row>
    <row r="324" spans="1:12" x14ac:dyDescent="0.25">
      <c r="A324" s="1" t="s">
        <v>33</v>
      </c>
      <c r="B324" s="1" t="s">
        <v>34</v>
      </c>
      <c r="C324" s="1" t="s">
        <v>848</v>
      </c>
      <c r="D324" s="1" t="s">
        <v>849</v>
      </c>
      <c r="E324" s="56">
        <v>309334</v>
      </c>
      <c r="F324" s="56">
        <v>0</v>
      </c>
      <c r="G324" s="56">
        <v>309334</v>
      </c>
      <c r="H324" s="56">
        <v>806933</v>
      </c>
      <c r="I324" s="56">
        <v>0</v>
      </c>
      <c r="J324" s="56">
        <v>1116267</v>
      </c>
      <c r="K324" s="56">
        <v>0</v>
      </c>
      <c r="L324" s="56">
        <v>1116267</v>
      </c>
    </row>
    <row r="325" spans="1:12" x14ac:dyDescent="0.25">
      <c r="A325" s="1" t="s">
        <v>33</v>
      </c>
      <c r="B325" s="1" t="s">
        <v>34</v>
      </c>
      <c r="C325" s="1" t="s">
        <v>1375</v>
      </c>
      <c r="D325" s="1" t="s">
        <v>2031</v>
      </c>
      <c r="E325" s="56">
        <v>166141</v>
      </c>
      <c r="F325" s="56">
        <v>0</v>
      </c>
      <c r="G325" s="56">
        <v>166141</v>
      </c>
      <c r="H325" s="56">
        <v>0</v>
      </c>
      <c r="I325" s="56">
        <v>0</v>
      </c>
      <c r="J325" s="56">
        <v>166141</v>
      </c>
      <c r="K325" s="56">
        <v>0</v>
      </c>
      <c r="L325" s="56">
        <v>166141</v>
      </c>
    </row>
    <row r="326" spans="1:12" x14ac:dyDescent="0.25">
      <c r="A326" s="1" t="s">
        <v>33</v>
      </c>
      <c r="B326" s="1" t="s">
        <v>34</v>
      </c>
      <c r="C326" s="1" t="s">
        <v>851</v>
      </c>
      <c r="D326" s="1" t="s">
        <v>852</v>
      </c>
      <c r="E326" s="56">
        <v>2379971</v>
      </c>
      <c r="F326" s="56">
        <v>0</v>
      </c>
      <c r="G326" s="56">
        <v>2379971</v>
      </c>
      <c r="H326" s="56">
        <v>0</v>
      </c>
      <c r="I326" s="56">
        <v>0</v>
      </c>
      <c r="J326" s="56">
        <v>2379971</v>
      </c>
      <c r="K326" s="56">
        <v>0</v>
      </c>
      <c r="L326" s="56">
        <v>2379971</v>
      </c>
    </row>
    <row r="327" spans="1:12" x14ac:dyDescent="0.25">
      <c r="A327" s="1" t="s">
        <v>33</v>
      </c>
      <c r="B327" s="1" t="s">
        <v>34</v>
      </c>
      <c r="C327" s="1" t="s">
        <v>62</v>
      </c>
      <c r="D327" s="1" t="s">
        <v>63</v>
      </c>
      <c r="E327" s="56">
        <v>0</v>
      </c>
      <c r="F327" s="56">
        <v>14922179</v>
      </c>
      <c r="G327" s="56">
        <v>-14922179</v>
      </c>
      <c r="H327" s="56">
        <v>15378095</v>
      </c>
      <c r="I327" s="56">
        <v>10972370</v>
      </c>
      <c r="J327" s="56">
        <v>0</v>
      </c>
      <c r="K327" s="56">
        <v>10516454</v>
      </c>
      <c r="L327" s="56">
        <v>-10516454</v>
      </c>
    </row>
    <row r="328" spans="1:12" x14ac:dyDescent="0.25">
      <c r="A328" s="1" t="s">
        <v>33</v>
      </c>
      <c r="B328" s="1" t="s">
        <v>34</v>
      </c>
      <c r="C328" s="1" t="s">
        <v>41</v>
      </c>
      <c r="D328" s="1" t="s">
        <v>42</v>
      </c>
      <c r="E328" s="56">
        <v>0</v>
      </c>
      <c r="F328" s="56">
        <v>26522822</v>
      </c>
      <c r="G328" s="56">
        <v>-26522822</v>
      </c>
      <c r="H328" s="56">
        <v>26421130</v>
      </c>
      <c r="I328" s="56">
        <v>7321975</v>
      </c>
      <c r="J328" s="56">
        <v>0</v>
      </c>
      <c r="K328" s="56">
        <v>7423667</v>
      </c>
      <c r="L328" s="56">
        <v>-7423667</v>
      </c>
    </row>
    <row r="329" spans="1:12" x14ac:dyDescent="0.25">
      <c r="A329" s="1" t="s">
        <v>33</v>
      </c>
      <c r="B329" s="1" t="s">
        <v>34</v>
      </c>
      <c r="C329" s="1" t="s">
        <v>206</v>
      </c>
      <c r="D329" s="1" t="s">
        <v>207</v>
      </c>
      <c r="E329" s="56">
        <v>0</v>
      </c>
      <c r="F329" s="56">
        <v>0</v>
      </c>
      <c r="G329" s="56">
        <v>0</v>
      </c>
      <c r="H329" s="56">
        <v>4779893</v>
      </c>
      <c r="I329" s="56">
        <v>5729366</v>
      </c>
      <c r="J329" s="56">
        <v>0</v>
      </c>
      <c r="K329" s="56">
        <v>949473</v>
      </c>
      <c r="L329" s="56">
        <v>-949473</v>
      </c>
    </row>
    <row r="330" spans="1:12" x14ac:dyDescent="0.25">
      <c r="A330" s="1" t="s">
        <v>33</v>
      </c>
      <c r="B330" s="1" t="s">
        <v>34</v>
      </c>
      <c r="C330" s="1" t="s">
        <v>1451</v>
      </c>
      <c r="D330" s="1" t="s">
        <v>853</v>
      </c>
      <c r="E330" s="56">
        <v>0</v>
      </c>
      <c r="F330" s="56">
        <v>151421</v>
      </c>
      <c r="G330" s="56">
        <v>-151421</v>
      </c>
      <c r="H330" s="56">
        <v>0</v>
      </c>
      <c r="I330" s="56">
        <v>0</v>
      </c>
      <c r="J330" s="56">
        <v>0</v>
      </c>
      <c r="K330" s="56">
        <v>151421</v>
      </c>
      <c r="L330" s="56">
        <v>-151421</v>
      </c>
    </row>
    <row r="331" spans="1:12" x14ac:dyDescent="0.25">
      <c r="A331" s="1" t="s">
        <v>33</v>
      </c>
      <c r="B331" s="1" t="s">
        <v>34</v>
      </c>
      <c r="C331" s="1" t="s">
        <v>54</v>
      </c>
      <c r="D331" s="1" t="s">
        <v>55</v>
      </c>
      <c r="E331" s="56">
        <v>0</v>
      </c>
      <c r="F331" s="56">
        <v>10199153</v>
      </c>
      <c r="G331" s="56">
        <v>-10199153</v>
      </c>
      <c r="H331" s="56">
        <v>13913038</v>
      </c>
      <c r="I331" s="56">
        <v>10753293</v>
      </c>
      <c r="J331" s="56">
        <v>0</v>
      </c>
      <c r="K331" s="56">
        <v>7039408</v>
      </c>
      <c r="L331" s="56">
        <v>-7039408</v>
      </c>
    </row>
    <row r="332" spans="1:12" x14ac:dyDescent="0.25">
      <c r="A332" s="1" t="s">
        <v>33</v>
      </c>
      <c r="B332" s="1" t="s">
        <v>34</v>
      </c>
      <c r="C332" s="1" t="s">
        <v>450</v>
      </c>
      <c r="D332" s="1" t="s">
        <v>451</v>
      </c>
      <c r="E332" s="56">
        <v>905174</v>
      </c>
      <c r="F332" s="56">
        <v>0</v>
      </c>
      <c r="G332" s="56">
        <v>905174</v>
      </c>
      <c r="H332" s="56">
        <v>5187027</v>
      </c>
      <c r="I332" s="56">
        <v>0</v>
      </c>
      <c r="J332" s="56">
        <v>6092201</v>
      </c>
      <c r="K332" s="56">
        <v>0</v>
      </c>
      <c r="L332" s="56">
        <v>6092201</v>
      </c>
    </row>
    <row r="333" spans="1:12" x14ac:dyDescent="0.25">
      <c r="A333" s="1" t="s">
        <v>33</v>
      </c>
      <c r="B333" s="1" t="s">
        <v>34</v>
      </c>
      <c r="C333" s="1" t="s">
        <v>581</v>
      </c>
      <c r="D333" s="1" t="s">
        <v>582</v>
      </c>
      <c r="E333" s="56">
        <v>0</v>
      </c>
      <c r="F333" s="56">
        <v>0</v>
      </c>
      <c r="G333" s="56">
        <v>0</v>
      </c>
      <c r="H333" s="56">
        <v>433334</v>
      </c>
      <c r="I333" s="56">
        <v>0</v>
      </c>
      <c r="J333" s="56">
        <v>433334</v>
      </c>
      <c r="K333" s="56">
        <v>0</v>
      </c>
      <c r="L333" s="56">
        <v>433334</v>
      </c>
    </row>
    <row r="334" spans="1:12" x14ac:dyDescent="0.25">
      <c r="A334" s="1" t="s">
        <v>33</v>
      </c>
      <c r="B334" s="1" t="s">
        <v>34</v>
      </c>
      <c r="C334" s="1" t="s">
        <v>214</v>
      </c>
      <c r="D334" s="1" t="s">
        <v>215</v>
      </c>
      <c r="E334" s="56">
        <v>0</v>
      </c>
      <c r="F334" s="56">
        <v>7240389</v>
      </c>
      <c r="G334" s="56">
        <v>-7240389</v>
      </c>
      <c r="H334" s="56">
        <v>10040152</v>
      </c>
      <c r="I334" s="56">
        <v>12685039</v>
      </c>
      <c r="J334" s="56">
        <v>0</v>
      </c>
      <c r="K334" s="56">
        <v>9885276</v>
      </c>
      <c r="L334" s="56">
        <v>-9885276</v>
      </c>
    </row>
    <row r="335" spans="1:12" x14ac:dyDescent="0.25">
      <c r="A335" s="1" t="s">
        <v>33</v>
      </c>
      <c r="B335" s="1" t="s">
        <v>34</v>
      </c>
      <c r="C335" s="1" t="s">
        <v>444</v>
      </c>
      <c r="D335" s="1" t="s">
        <v>445</v>
      </c>
      <c r="E335" s="56">
        <v>0</v>
      </c>
      <c r="F335" s="56">
        <v>5430889</v>
      </c>
      <c r="G335" s="56">
        <v>-5430889</v>
      </c>
      <c r="H335" s="56">
        <v>7961775</v>
      </c>
      <c r="I335" s="56">
        <v>189404</v>
      </c>
      <c r="J335" s="56">
        <v>2341482</v>
      </c>
      <c r="K335" s="56">
        <v>0</v>
      </c>
      <c r="L335" s="56">
        <v>2341482</v>
      </c>
    </row>
    <row r="336" spans="1:12" x14ac:dyDescent="0.25">
      <c r="A336" s="1" t="s">
        <v>33</v>
      </c>
      <c r="B336" s="1" t="s">
        <v>34</v>
      </c>
      <c r="C336" s="1" t="s">
        <v>379</v>
      </c>
      <c r="D336" s="1" t="s">
        <v>380</v>
      </c>
      <c r="E336" s="56">
        <v>43334</v>
      </c>
      <c r="F336" s="56">
        <v>0</v>
      </c>
      <c r="G336" s="56">
        <v>43334</v>
      </c>
      <c r="H336" s="56">
        <v>0</v>
      </c>
      <c r="I336" s="56">
        <v>43333</v>
      </c>
      <c r="J336" s="56">
        <v>1</v>
      </c>
      <c r="K336" s="56">
        <v>0</v>
      </c>
      <c r="L336" s="56">
        <v>1</v>
      </c>
    </row>
    <row r="337" spans="1:12" x14ac:dyDescent="0.25">
      <c r="A337" s="1" t="s">
        <v>33</v>
      </c>
      <c r="B337" s="1" t="s">
        <v>34</v>
      </c>
      <c r="C337" s="1" t="s">
        <v>854</v>
      </c>
      <c r="D337" s="1" t="s">
        <v>855</v>
      </c>
      <c r="E337" s="56">
        <v>796463</v>
      </c>
      <c r="F337" s="56">
        <v>0</v>
      </c>
      <c r="G337" s="56">
        <v>796463</v>
      </c>
      <c r="H337" s="56">
        <v>0</v>
      </c>
      <c r="I337" s="56">
        <v>0</v>
      </c>
      <c r="J337" s="56">
        <v>796463</v>
      </c>
      <c r="K337" s="56">
        <v>0</v>
      </c>
      <c r="L337" s="56">
        <v>796463</v>
      </c>
    </row>
    <row r="338" spans="1:12" x14ac:dyDescent="0.25">
      <c r="A338" s="1" t="s">
        <v>33</v>
      </c>
      <c r="B338" s="1" t="s">
        <v>34</v>
      </c>
      <c r="C338" s="1" t="s">
        <v>291</v>
      </c>
      <c r="D338" s="1" t="s">
        <v>292</v>
      </c>
      <c r="E338" s="56">
        <v>0</v>
      </c>
      <c r="F338" s="56">
        <v>0</v>
      </c>
      <c r="G338" s="56">
        <v>0</v>
      </c>
      <c r="H338" s="56">
        <v>271345</v>
      </c>
      <c r="I338" s="56">
        <v>494649</v>
      </c>
      <c r="J338" s="56">
        <v>0</v>
      </c>
      <c r="K338" s="56">
        <v>223304</v>
      </c>
      <c r="L338" s="56">
        <v>-223304</v>
      </c>
    </row>
    <row r="339" spans="1:12" x14ac:dyDescent="0.25">
      <c r="A339" s="1" t="s">
        <v>33</v>
      </c>
      <c r="B339" s="1" t="s">
        <v>34</v>
      </c>
      <c r="C339" s="1" t="s">
        <v>1823</v>
      </c>
      <c r="D339" s="1" t="s">
        <v>856</v>
      </c>
      <c r="E339" s="56">
        <v>47394</v>
      </c>
      <c r="F339" s="56">
        <v>0</v>
      </c>
      <c r="G339" s="56">
        <v>47394</v>
      </c>
      <c r="H339" s="56">
        <v>0</v>
      </c>
      <c r="I339" s="56">
        <v>0</v>
      </c>
      <c r="J339" s="56">
        <v>47394</v>
      </c>
      <c r="K339" s="56">
        <v>0</v>
      </c>
      <c r="L339" s="56">
        <v>47394</v>
      </c>
    </row>
    <row r="340" spans="1:12" x14ac:dyDescent="0.25">
      <c r="A340" s="1" t="s">
        <v>33</v>
      </c>
      <c r="B340" s="1" t="s">
        <v>34</v>
      </c>
      <c r="C340" s="1" t="s">
        <v>857</v>
      </c>
      <c r="D340" s="1" t="s">
        <v>858</v>
      </c>
      <c r="E340" s="56">
        <v>44424</v>
      </c>
      <c r="F340" s="56">
        <v>0</v>
      </c>
      <c r="G340" s="56">
        <v>44424</v>
      </c>
      <c r="H340" s="56">
        <v>0</v>
      </c>
      <c r="I340" s="56">
        <v>0</v>
      </c>
      <c r="J340" s="56">
        <v>44424</v>
      </c>
      <c r="K340" s="56">
        <v>0</v>
      </c>
      <c r="L340" s="56">
        <v>44424</v>
      </c>
    </row>
    <row r="341" spans="1:12" x14ac:dyDescent="0.25">
      <c r="A341" s="1" t="s">
        <v>33</v>
      </c>
      <c r="B341" s="1" t="s">
        <v>34</v>
      </c>
      <c r="C341" s="1" t="s">
        <v>156</v>
      </c>
      <c r="D341" s="1" t="s">
        <v>157</v>
      </c>
      <c r="E341" s="56">
        <v>515978</v>
      </c>
      <c r="F341" s="56">
        <v>0</v>
      </c>
      <c r="G341" s="56">
        <v>515978</v>
      </c>
      <c r="H341" s="56">
        <v>646869</v>
      </c>
      <c r="I341" s="56">
        <v>1294049</v>
      </c>
      <c r="J341" s="56">
        <v>0</v>
      </c>
      <c r="K341" s="56">
        <v>131202</v>
      </c>
      <c r="L341" s="56">
        <v>-131202</v>
      </c>
    </row>
    <row r="342" spans="1:12" x14ac:dyDescent="0.25">
      <c r="A342" s="1" t="s">
        <v>33</v>
      </c>
      <c r="B342" s="1" t="s">
        <v>34</v>
      </c>
      <c r="C342" s="1" t="s">
        <v>2174</v>
      </c>
      <c r="D342" s="1" t="s">
        <v>2175</v>
      </c>
      <c r="E342" s="56">
        <v>0</v>
      </c>
      <c r="F342" s="56">
        <v>0</v>
      </c>
      <c r="G342" s="56">
        <v>0</v>
      </c>
      <c r="H342" s="56">
        <v>142350</v>
      </c>
      <c r="I342" s="56">
        <v>0</v>
      </c>
      <c r="J342" s="56">
        <v>142350</v>
      </c>
      <c r="K342" s="56">
        <v>0</v>
      </c>
      <c r="L342" s="56">
        <v>142350</v>
      </c>
    </row>
    <row r="343" spans="1:12" x14ac:dyDescent="0.25">
      <c r="A343" s="1" t="s">
        <v>33</v>
      </c>
      <c r="B343" s="1" t="s">
        <v>34</v>
      </c>
      <c r="C343" s="1" t="s">
        <v>1250</v>
      </c>
      <c r="D343" s="1" t="s">
        <v>859</v>
      </c>
      <c r="E343" s="56">
        <v>0</v>
      </c>
      <c r="F343" s="56">
        <v>9974149</v>
      </c>
      <c r="G343" s="56">
        <v>-9974149</v>
      </c>
      <c r="H343" s="56">
        <v>0</v>
      </c>
      <c r="I343" s="56">
        <v>0</v>
      </c>
      <c r="J343" s="56">
        <v>0</v>
      </c>
      <c r="K343" s="56">
        <v>9974149</v>
      </c>
      <c r="L343" s="56">
        <v>-9974149</v>
      </c>
    </row>
    <row r="344" spans="1:12" x14ac:dyDescent="0.25">
      <c r="A344" s="1" t="s">
        <v>33</v>
      </c>
      <c r="B344" s="1" t="s">
        <v>34</v>
      </c>
      <c r="C344" s="1" t="s">
        <v>860</v>
      </c>
      <c r="D344" s="1" t="s">
        <v>861</v>
      </c>
      <c r="E344" s="56">
        <v>0</v>
      </c>
      <c r="F344" s="56">
        <v>301002</v>
      </c>
      <c r="G344" s="56">
        <v>-301002</v>
      </c>
      <c r="H344" s="56">
        <v>0</v>
      </c>
      <c r="I344" s="56">
        <v>0</v>
      </c>
      <c r="J344" s="56">
        <v>0</v>
      </c>
      <c r="K344" s="56">
        <v>301002</v>
      </c>
      <c r="L344" s="56">
        <v>-301002</v>
      </c>
    </row>
    <row r="345" spans="1:12" x14ac:dyDescent="0.25">
      <c r="A345" s="1" t="s">
        <v>33</v>
      </c>
      <c r="B345" s="1" t="s">
        <v>34</v>
      </c>
      <c r="C345" s="1" t="s">
        <v>67</v>
      </c>
      <c r="D345" s="1" t="s">
        <v>68</v>
      </c>
      <c r="E345" s="56">
        <v>0</v>
      </c>
      <c r="F345" s="56">
        <v>9157804</v>
      </c>
      <c r="G345" s="56">
        <v>-9157804</v>
      </c>
      <c r="H345" s="56">
        <v>9026623</v>
      </c>
      <c r="I345" s="56">
        <v>2108996</v>
      </c>
      <c r="J345" s="56">
        <v>0</v>
      </c>
      <c r="K345" s="56">
        <v>2240177</v>
      </c>
      <c r="L345" s="56">
        <v>-2240177</v>
      </c>
    </row>
    <row r="346" spans="1:12" x14ac:dyDescent="0.25">
      <c r="A346" s="1" t="s">
        <v>33</v>
      </c>
      <c r="B346" s="1" t="s">
        <v>34</v>
      </c>
      <c r="C346" s="1" t="s">
        <v>340</v>
      </c>
      <c r="D346" s="1" t="s">
        <v>341</v>
      </c>
      <c r="E346" s="56">
        <v>0</v>
      </c>
      <c r="F346" s="56">
        <v>2843514</v>
      </c>
      <c r="G346" s="56">
        <v>-2843514</v>
      </c>
      <c r="H346" s="56">
        <v>504525</v>
      </c>
      <c r="I346" s="56">
        <v>855607</v>
      </c>
      <c r="J346" s="56">
        <v>0</v>
      </c>
      <c r="K346" s="56">
        <v>3194596</v>
      </c>
      <c r="L346" s="56">
        <v>-3194596</v>
      </c>
    </row>
    <row r="347" spans="1:12" x14ac:dyDescent="0.25">
      <c r="A347" s="1" t="s">
        <v>33</v>
      </c>
      <c r="B347" s="1" t="s">
        <v>34</v>
      </c>
      <c r="C347" s="1" t="s">
        <v>862</v>
      </c>
      <c r="D347" s="1" t="s">
        <v>863</v>
      </c>
      <c r="E347" s="56">
        <v>38623261.049999997</v>
      </c>
      <c r="F347" s="56">
        <v>0</v>
      </c>
      <c r="G347" s="56">
        <v>38623261.049999997</v>
      </c>
      <c r="H347" s="56">
        <v>0</v>
      </c>
      <c r="I347" s="56">
        <v>0</v>
      </c>
      <c r="J347" s="56">
        <v>38623261.049999997</v>
      </c>
      <c r="K347" s="56">
        <v>0</v>
      </c>
      <c r="L347" s="56">
        <v>38623261.049999997</v>
      </c>
    </row>
    <row r="348" spans="1:12" x14ac:dyDescent="0.25">
      <c r="A348" s="1" t="s">
        <v>33</v>
      </c>
      <c r="B348" s="1" t="s">
        <v>34</v>
      </c>
      <c r="C348" s="1" t="s">
        <v>1521</v>
      </c>
      <c r="D348" s="1" t="s">
        <v>864</v>
      </c>
      <c r="E348" s="56">
        <v>84095</v>
      </c>
      <c r="F348" s="56">
        <v>0</v>
      </c>
      <c r="G348" s="56">
        <v>84095</v>
      </c>
      <c r="H348" s="56">
        <v>0</v>
      </c>
      <c r="I348" s="56">
        <v>0</v>
      </c>
      <c r="J348" s="56">
        <v>84095</v>
      </c>
      <c r="K348" s="56">
        <v>0</v>
      </c>
      <c r="L348" s="56">
        <v>84095</v>
      </c>
    </row>
    <row r="349" spans="1:12" x14ac:dyDescent="0.25">
      <c r="A349" s="1" t="s">
        <v>33</v>
      </c>
      <c r="B349" s="1" t="s">
        <v>34</v>
      </c>
      <c r="C349" s="1" t="s">
        <v>549</v>
      </c>
      <c r="D349" s="1" t="s">
        <v>550</v>
      </c>
      <c r="E349" s="56">
        <v>360625</v>
      </c>
      <c r="F349" s="56">
        <v>0</v>
      </c>
      <c r="G349" s="56">
        <v>360625</v>
      </c>
      <c r="H349" s="56">
        <v>0</v>
      </c>
      <c r="I349" s="56">
        <v>660528</v>
      </c>
      <c r="J349" s="56">
        <v>0</v>
      </c>
      <c r="K349" s="56">
        <v>299903</v>
      </c>
      <c r="L349" s="56">
        <v>-299903</v>
      </c>
    </row>
    <row r="350" spans="1:12" x14ac:dyDescent="0.25">
      <c r="A350" s="1" t="s">
        <v>33</v>
      </c>
      <c r="B350" s="1" t="s">
        <v>34</v>
      </c>
      <c r="C350" s="1" t="s">
        <v>601</v>
      </c>
      <c r="D350" s="1" t="s">
        <v>602</v>
      </c>
      <c r="E350" s="56">
        <v>1311445</v>
      </c>
      <c r="F350" s="56">
        <v>0</v>
      </c>
      <c r="G350" s="56">
        <v>1311445</v>
      </c>
      <c r="H350" s="56">
        <v>0</v>
      </c>
      <c r="I350" s="56">
        <v>742594</v>
      </c>
      <c r="J350" s="56">
        <v>568851</v>
      </c>
      <c r="K350" s="56">
        <v>0</v>
      </c>
      <c r="L350" s="56">
        <v>568851</v>
      </c>
    </row>
    <row r="351" spans="1:12" x14ac:dyDescent="0.25">
      <c r="A351" s="1" t="s">
        <v>33</v>
      </c>
      <c r="B351" s="1" t="s">
        <v>34</v>
      </c>
      <c r="C351" s="1" t="s">
        <v>865</v>
      </c>
      <c r="D351" s="1" t="s">
        <v>866</v>
      </c>
      <c r="E351" s="56">
        <v>475752</v>
      </c>
      <c r="F351" s="56">
        <v>0</v>
      </c>
      <c r="G351" s="56">
        <v>475752</v>
      </c>
      <c r="H351" s="56">
        <v>0</v>
      </c>
      <c r="I351" s="56">
        <v>0</v>
      </c>
      <c r="J351" s="56">
        <v>475752</v>
      </c>
      <c r="K351" s="56">
        <v>0</v>
      </c>
      <c r="L351" s="56">
        <v>475752</v>
      </c>
    </row>
    <row r="352" spans="1:12" x14ac:dyDescent="0.25">
      <c r="A352" s="1" t="s">
        <v>33</v>
      </c>
      <c r="B352" s="1" t="s">
        <v>34</v>
      </c>
      <c r="C352" s="1" t="s">
        <v>168</v>
      </c>
      <c r="D352" s="1" t="s">
        <v>169</v>
      </c>
      <c r="E352" s="56">
        <v>542280</v>
      </c>
      <c r="F352" s="56">
        <v>0</v>
      </c>
      <c r="G352" s="56">
        <v>542280</v>
      </c>
      <c r="H352" s="56">
        <v>386537</v>
      </c>
      <c r="I352" s="56">
        <v>278665</v>
      </c>
      <c r="J352" s="56">
        <v>650152</v>
      </c>
      <c r="K352" s="56">
        <v>0</v>
      </c>
      <c r="L352" s="56">
        <v>650152</v>
      </c>
    </row>
    <row r="353" spans="1:12" x14ac:dyDescent="0.25">
      <c r="A353" s="1" t="s">
        <v>33</v>
      </c>
      <c r="B353" s="1" t="s">
        <v>34</v>
      </c>
      <c r="C353" s="1" t="s">
        <v>97</v>
      </c>
      <c r="D353" s="1" t="s">
        <v>98</v>
      </c>
      <c r="E353" s="56">
        <v>0</v>
      </c>
      <c r="F353" s="56">
        <v>0</v>
      </c>
      <c r="G353" s="56">
        <v>0</v>
      </c>
      <c r="H353" s="56">
        <v>47450</v>
      </c>
      <c r="I353" s="56">
        <v>0</v>
      </c>
      <c r="J353" s="56">
        <v>47450</v>
      </c>
      <c r="K353" s="56">
        <v>0</v>
      </c>
      <c r="L353" s="56">
        <v>47450</v>
      </c>
    </row>
    <row r="354" spans="1:12" x14ac:dyDescent="0.25">
      <c r="A354" s="1" t="s">
        <v>33</v>
      </c>
      <c r="B354" s="1" t="s">
        <v>34</v>
      </c>
      <c r="C354" s="1" t="s">
        <v>571</v>
      </c>
      <c r="D354" s="1" t="s">
        <v>572</v>
      </c>
      <c r="E354" s="56">
        <v>45788</v>
      </c>
      <c r="F354" s="56">
        <v>0</v>
      </c>
      <c r="G354" s="56">
        <v>45788</v>
      </c>
      <c r="H354" s="56">
        <v>0</v>
      </c>
      <c r="I354" s="56">
        <v>251370</v>
      </c>
      <c r="J354" s="56">
        <v>0</v>
      </c>
      <c r="K354" s="56">
        <v>205582</v>
      </c>
      <c r="L354" s="56">
        <v>-205582</v>
      </c>
    </row>
    <row r="355" spans="1:12" x14ac:dyDescent="0.25">
      <c r="A355" s="1" t="s">
        <v>33</v>
      </c>
      <c r="B355" s="1" t="s">
        <v>34</v>
      </c>
      <c r="C355" s="1" t="s">
        <v>867</v>
      </c>
      <c r="D355" s="1" t="s">
        <v>868</v>
      </c>
      <c r="E355" s="56">
        <v>38667</v>
      </c>
      <c r="F355" s="56">
        <v>0</v>
      </c>
      <c r="G355" s="56">
        <v>38667</v>
      </c>
      <c r="H355" s="56">
        <v>0</v>
      </c>
      <c r="I355" s="56">
        <v>38667</v>
      </c>
      <c r="J355" s="56">
        <v>0</v>
      </c>
      <c r="K355" s="56">
        <v>0</v>
      </c>
      <c r="L355" s="56">
        <v>0</v>
      </c>
    </row>
    <row r="356" spans="1:12" x14ac:dyDescent="0.25">
      <c r="A356" s="1" t="s">
        <v>33</v>
      </c>
      <c r="B356" s="1" t="s">
        <v>34</v>
      </c>
      <c r="C356" s="1" t="s">
        <v>111</v>
      </c>
      <c r="D356" s="1" t="s">
        <v>112</v>
      </c>
      <c r="E356" s="56">
        <v>0</v>
      </c>
      <c r="F356" s="56">
        <v>0</v>
      </c>
      <c r="G356" s="56">
        <v>0</v>
      </c>
      <c r="H356" s="56">
        <v>485908</v>
      </c>
      <c r="I356" s="56">
        <v>48218</v>
      </c>
      <c r="J356" s="56">
        <v>437690</v>
      </c>
      <c r="K356" s="56">
        <v>0</v>
      </c>
      <c r="L356" s="56">
        <v>437690</v>
      </c>
    </row>
    <row r="357" spans="1:12" x14ac:dyDescent="0.25">
      <c r="A357" s="1" t="s">
        <v>33</v>
      </c>
      <c r="B357" s="1" t="s">
        <v>34</v>
      </c>
      <c r="C357" s="1" t="s">
        <v>232</v>
      </c>
      <c r="D357" s="1" t="s">
        <v>233</v>
      </c>
      <c r="E357" s="56">
        <v>107289</v>
      </c>
      <c r="F357" s="56">
        <v>0</v>
      </c>
      <c r="G357" s="56">
        <v>107289</v>
      </c>
      <c r="H357" s="56">
        <v>203089</v>
      </c>
      <c r="I357" s="56">
        <v>0</v>
      </c>
      <c r="J357" s="56">
        <v>310378</v>
      </c>
      <c r="K357" s="56">
        <v>0</v>
      </c>
      <c r="L357" s="56">
        <v>310378</v>
      </c>
    </row>
    <row r="358" spans="1:12" x14ac:dyDescent="0.25">
      <c r="A358" s="1" t="s">
        <v>33</v>
      </c>
      <c r="B358" s="1" t="s">
        <v>34</v>
      </c>
      <c r="C358" s="1" t="s">
        <v>255</v>
      </c>
      <c r="D358" s="1" t="s">
        <v>256</v>
      </c>
      <c r="E358" s="56">
        <v>6039</v>
      </c>
      <c r="F358" s="56">
        <v>0</v>
      </c>
      <c r="G358" s="56">
        <v>6039</v>
      </c>
      <c r="H358" s="56">
        <v>94900</v>
      </c>
      <c r="I358" s="56">
        <v>103049</v>
      </c>
      <c r="J358" s="56">
        <v>0</v>
      </c>
      <c r="K358" s="56">
        <v>2110</v>
      </c>
      <c r="L358" s="56">
        <v>-2110</v>
      </c>
    </row>
    <row r="359" spans="1:12" x14ac:dyDescent="0.25">
      <c r="A359" s="1" t="s">
        <v>33</v>
      </c>
      <c r="B359" s="1" t="s">
        <v>34</v>
      </c>
      <c r="C359" s="1" t="s">
        <v>557</v>
      </c>
      <c r="D359" s="1" t="s">
        <v>558</v>
      </c>
      <c r="E359" s="56">
        <v>35450</v>
      </c>
      <c r="F359" s="56">
        <v>0</v>
      </c>
      <c r="G359" s="56">
        <v>35450</v>
      </c>
      <c r="H359" s="56">
        <v>0</v>
      </c>
      <c r="I359" s="56">
        <v>35450</v>
      </c>
      <c r="J359" s="56">
        <v>0</v>
      </c>
      <c r="K359" s="56">
        <v>0</v>
      </c>
      <c r="L359" s="56">
        <v>0</v>
      </c>
    </row>
    <row r="360" spans="1:12" x14ac:dyDescent="0.25">
      <c r="A360" s="1" t="s">
        <v>33</v>
      </c>
      <c r="B360" s="1" t="s">
        <v>34</v>
      </c>
      <c r="C360" s="1" t="s">
        <v>502</v>
      </c>
      <c r="D360" s="1" t="s">
        <v>503</v>
      </c>
      <c r="E360" s="56">
        <v>583037</v>
      </c>
      <c r="F360" s="56">
        <v>0</v>
      </c>
      <c r="G360" s="56">
        <v>583037</v>
      </c>
      <c r="H360" s="56">
        <v>0</v>
      </c>
      <c r="I360" s="56">
        <v>252341</v>
      </c>
      <c r="J360" s="56">
        <v>330696</v>
      </c>
      <c r="K360" s="56">
        <v>0</v>
      </c>
      <c r="L360" s="56">
        <v>330696</v>
      </c>
    </row>
    <row r="361" spans="1:12" x14ac:dyDescent="0.25">
      <c r="A361" s="1" t="s">
        <v>33</v>
      </c>
      <c r="B361" s="1" t="s">
        <v>34</v>
      </c>
      <c r="C361" s="1" t="s">
        <v>166</v>
      </c>
      <c r="D361" s="1" t="s">
        <v>167</v>
      </c>
      <c r="E361" s="56">
        <v>1453196</v>
      </c>
      <c r="F361" s="56">
        <v>0</v>
      </c>
      <c r="G361" s="56">
        <v>1453196</v>
      </c>
      <c r="H361" s="56">
        <v>94900</v>
      </c>
      <c r="I361" s="56">
        <v>606860</v>
      </c>
      <c r="J361" s="56">
        <v>941236</v>
      </c>
      <c r="K361" s="56">
        <v>0</v>
      </c>
      <c r="L361" s="56">
        <v>941236</v>
      </c>
    </row>
    <row r="362" spans="1:12" x14ac:dyDescent="0.25">
      <c r="A362" s="1" t="s">
        <v>33</v>
      </c>
      <c r="B362" s="1" t="s">
        <v>34</v>
      </c>
      <c r="C362" s="1" t="s">
        <v>1049</v>
      </c>
      <c r="D362" s="1" t="s">
        <v>869</v>
      </c>
      <c r="E362" s="56">
        <v>951</v>
      </c>
      <c r="F362" s="56">
        <v>0</v>
      </c>
      <c r="G362" s="56">
        <v>951</v>
      </c>
      <c r="H362" s="56">
        <v>0</v>
      </c>
      <c r="I362" s="56">
        <v>951</v>
      </c>
      <c r="J362" s="56">
        <v>0</v>
      </c>
      <c r="K362" s="56">
        <v>0</v>
      </c>
      <c r="L362" s="56">
        <v>0</v>
      </c>
    </row>
    <row r="363" spans="1:12" x14ac:dyDescent="0.25">
      <c r="A363" s="1" t="s">
        <v>33</v>
      </c>
      <c r="B363" s="1" t="s">
        <v>34</v>
      </c>
      <c r="C363" s="1" t="s">
        <v>870</v>
      </c>
      <c r="D363" s="1" t="s">
        <v>871</v>
      </c>
      <c r="E363" s="56">
        <v>72840</v>
      </c>
      <c r="F363" s="56">
        <v>0</v>
      </c>
      <c r="G363" s="56">
        <v>72840</v>
      </c>
      <c r="H363" s="56">
        <v>0</v>
      </c>
      <c r="I363" s="56">
        <v>0</v>
      </c>
      <c r="J363" s="56">
        <v>72840</v>
      </c>
      <c r="K363" s="56">
        <v>0</v>
      </c>
      <c r="L363" s="56">
        <v>72840</v>
      </c>
    </row>
    <row r="364" spans="1:12" x14ac:dyDescent="0.25">
      <c r="A364" s="1" t="s">
        <v>33</v>
      </c>
      <c r="B364" s="1" t="s">
        <v>34</v>
      </c>
      <c r="C364" s="1" t="s">
        <v>1173</v>
      </c>
      <c r="D364" s="1" t="s">
        <v>872</v>
      </c>
      <c r="E364" s="56">
        <v>42440</v>
      </c>
      <c r="F364" s="56">
        <v>0</v>
      </c>
      <c r="G364" s="56">
        <v>42440</v>
      </c>
      <c r="H364" s="56">
        <v>0</v>
      </c>
      <c r="I364" s="56">
        <v>0</v>
      </c>
      <c r="J364" s="56">
        <v>42440</v>
      </c>
      <c r="K364" s="56">
        <v>0</v>
      </c>
      <c r="L364" s="56">
        <v>42440</v>
      </c>
    </row>
    <row r="365" spans="1:12" x14ac:dyDescent="0.25">
      <c r="A365" s="1" t="s">
        <v>33</v>
      </c>
      <c r="B365" s="1" t="s">
        <v>34</v>
      </c>
      <c r="C365" s="1" t="s">
        <v>1190</v>
      </c>
      <c r="D365" s="1" t="s">
        <v>873</v>
      </c>
      <c r="E365" s="56">
        <v>300001</v>
      </c>
      <c r="F365" s="56">
        <v>0</v>
      </c>
      <c r="G365" s="56">
        <v>300001</v>
      </c>
      <c r="H365" s="56">
        <v>0</v>
      </c>
      <c r="I365" s="56">
        <v>0</v>
      </c>
      <c r="J365" s="56">
        <v>300001</v>
      </c>
      <c r="K365" s="56">
        <v>0</v>
      </c>
      <c r="L365" s="56">
        <v>300001</v>
      </c>
    </row>
    <row r="366" spans="1:12" x14ac:dyDescent="0.25">
      <c r="A366" s="1" t="s">
        <v>33</v>
      </c>
      <c r="B366" s="1" t="s">
        <v>34</v>
      </c>
      <c r="C366" s="1" t="s">
        <v>504</v>
      </c>
      <c r="D366" s="1" t="s">
        <v>505</v>
      </c>
      <c r="E366" s="56">
        <v>33334</v>
      </c>
      <c r="F366" s="56">
        <v>0</v>
      </c>
      <c r="G366" s="56">
        <v>33334</v>
      </c>
      <c r="H366" s="56">
        <v>0</v>
      </c>
      <c r="I366" s="56">
        <v>33333</v>
      </c>
      <c r="J366" s="56">
        <v>1</v>
      </c>
      <c r="K366" s="56">
        <v>0</v>
      </c>
      <c r="L366" s="56">
        <v>1</v>
      </c>
    </row>
    <row r="367" spans="1:12" x14ac:dyDescent="0.25">
      <c r="A367" s="1" t="s">
        <v>33</v>
      </c>
      <c r="B367" s="1" t="s">
        <v>34</v>
      </c>
      <c r="C367" s="1" t="s">
        <v>135</v>
      </c>
      <c r="D367" s="1" t="s">
        <v>136</v>
      </c>
      <c r="E367" s="56">
        <v>1317379</v>
      </c>
      <c r="F367" s="56">
        <v>0</v>
      </c>
      <c r="G367" s="56">
        <v>1317379</v>
      </c>
      <c r="H367" s="56">
        <v>1423500</v>
      </c>
      <c r="I367" s="56">
        <v>1183341</v>
      </c>
      <c r="J367" s="56">
        <v>1557538</v>
      </c>
      <c r="K367" s="56">
        <v>0</v>
      </c>
      <c r="L367" s="56">
        <v>1557538</v>
      </c>
    </row>
    <row r="368" spans="1:12" x14ac:dyDescent="0.25">
      <c r="A368" s="1" t="s">
        <v>33</v>
      </c>
      <c r="B368" s="1" t="s">
        <v>34</v>
      </c>
      <c r="C368" s="1" t="s">
        <v>246</v>
      </c>
      <c r="D368" s="1" t="s">
        <v>247</v>
      </c>
      <c r="E368" s="56">
        <v>231973</v>
      </c>
      <c r="F368" s="56">
        <v>0</v>
      </c>
      <c r="G368" s="56">
        <v>231973</v>
      </c>
      <c r="H368" s="56">
        <v>427050</v>
      </c>
      <c r="I368" s="56">
        <v>43333</v>
      </c>
      <c r="J368" s="56">
        <v>615690</v>
      </c>
      <c r="K368" s="56">
        <v>0</v>
      </c>
      <c r="L368" s="56">
        <v>615690</v>
      </c>
    </row>
    <row r="369" spans="1:12" x14ac:dyDescent="0.25">
      <c r="A369" s="1" t="s">
        <v>33</v>
      </c>
      <c r="B369" s="1" t="s">
        <v>34</v>
      </c>
      <c r="C369" s="1" t="s">
        <v>234</v>
      </c>
      <c r="D369" s="1" t="s">
        <v>235</v>
      </c>
      <c r="E369" s="56">
        <v>2154629</v>
      </c>
      <c r="F369" s="56">
        <v>0</v>
      </c>
      <c r="G369" s="56">
        <v>2154629</v>
      </c>
      <c r="H369" s="56">
        <v>355605</v>
      </c>
      <c r="I369" s="56">
        <v>942424</v>
      </c>
      <c r="J369" s="56">
        <v>1567810</v>
      </c>
      <c r="K369" s="56">
        <v>0</v>
      </c>
      <c r="L369" s="56">
        <v>1567810</v>
      </c>
    </row>
    <row r="370" spans="1:12" x14ac:dyDescent="0.25">
      <c r="A370" s="1" t="s">
        <v>33</v>
      </c>
      <c r="B370" s="1" t="s">
        <v>34</v>
      </c>
      <c r="C370" s="1" t="s">
        <v>354</v>
      </c>
      <c r="D370" s="1" t="s">
        <v>355</v>
      </c>
      <c r="E370" s="56">
        <v>289118</v>
      </c>
      <c r="F370" s="56">
        <v>0</v>
      </c>
      <c r="G370" s="56">
        <v>289118</v>
      </c>
      <c r="H370" s="56">
        <v>0</v>
      </c>
      <c r="I370" s="56">
        <v>289118</v>
      </c>
      <c r="J370" s="56">
        <v>0</v>
      </c>
      <c r="K370" s="56">
        <v>0</v>
      </c>
      <c r="L370" s="56">
        <v>0</v>
      </c>
    </row>
    <row r="371" spans="1:12" x14ac:dyDescent="0.25">
      <c r="A371" s="1" t="s">
        <v>33</v>
      </c>
      <c r="B371" s="1" t="s">
        <v>34</v>
      </c>
      <c r="C371" s="1" t="s">
        <v>242</v>
      </c>
      <c r="D371" s="1" t="s">
        <v>243</v>
      </c>
      <c r="E371" s="56">
        <v>1514488</v>
      </c>
      <c r="F371" s="56">
        <v>0</v>
      </c>
      <c r="G371" s="56">
        <v>1514488</v>
      </c>
      <c r="H371" s="56">
        <v>0</v>
      </c>
      <c r="I371" s="56">
        <v>2165553</v>
      </c>
      <c r="J371" s="56">
        <v>0</v>
      </c>
      <c r="K371" s="56">
        <v>651065</v>
      </c>
      <c r="L371" s="56">
        <v>-651065</v>
      </c>
    </row>
    <row r="372" spans="1:12" x14ac:dyDescent="0.25">
      <c r="A372" s="1" t="s">
        <v>33</v>
      </c>
      <c r="B372" s="1" t="s">
        <v>34</v>
      </c>
      <c r="C372" s="1" t="s">
        <v>978</v>
      </c>
      <c r="D372" s="1" t="s">
        <v>874</v>
      </c>
      <c r="E372" s="56">
        <v>109828</v>
      </c>
      <c r="F372" s="56">
        <v>0</v>
      </c>
      <c r="G372" s="56">
        <v>109828</v>
      </c>
      <c r="H372" s="56">
        <v>0</v>
      </c>
      <c r="I372" s="56">
        <v>0</v>
      </c>
      <c r="J372" s="56">
        <v>109828</v>
      </c>
      <c r="K372" s="56">
        <v>0</v>
      </c>
      <c r="L372" s="56">
        <v>109828</v>
      </c>
    </row>
    <row r="373" spans="1:12" x14ac:dyDescent="0.25">
      <c r="A373" s="1" t="s">
        <v>33</v>
      </c>
      <c r="B373" s="1" t="s">
        <v>34</v>
      </c>
      <c r="C373" s="1" t="s">
        <v>569</v>
      </c>
      <c r="D373" s="1" t="s">
        <v>570</v>
      </c>
      <c r="E373" s="56">
        <v>528118</v>
      </c>
      <c r="F373" s="56">
        <v>0</v>
      </c>
      <c r="G373" s="56">
        <v>528118</v>
      </c>
      <c r="H373" s="56">
        <v>0</v>
      </c>
      <c r="I373" s="56">
        <v>330260</v>
      </c>
      <c r="J373" s="56">
        <v>197858</v>
      </c>
      <c r="K373" s="56">
        <v>0</v>
      </c>
      <c r="L373" s="56">
        <v>197858</v>
      </c>
    </row>
    <row r="374" spans="1:12" x14ac:dyDescent="0.25">
      <c r="A374" s="1" t="s">
        <v>33</v>
      </c>
      <c r="B374" s="1" t="s">
        <v>34</v>
      </c>
      <c r="C374" s="1" t="s">
        <v>551</v>
      </c>
      <c r="D374" s="1" t="s">
        <v>552</v>
      </c>
      <c r="E374" s="56">
        <v>139766</v>
      </c>
      <c r="F374" s="56">
        <v>0</v>
      </c>
      <c r="G374" s="56">
        <v>139766</v>
      </c>
      <c r="H374" s="56">
        <v>0</v>
      </c>
      <c r="I374" s="56">
        <v>168091</v>
      </c>
      <c r="J374" s="56">
        <v>0</v>
      </c>
      <c r="K374" s="56">
        <v>28325</v>
      </c>
      <c r="L374" s="56">
        <v>-28325</v>
      </c>
    </row>
    <row r="375" spans="1:12" x14ac:dyDescent="0.25">
      <c r="A375" s="1" t="s">
        <v>33</v>
      </c>
      <c r="B375" s="1" t="s">
        <v>34</v>
      </c>
      <c r="C375" s="1" t="s">
        <v>101</v>
      </c>
      <c r="D375" s="1" t="s">
        <v>102</v>
      </c>
      <c r="E375" s="56">
        <v>0</v>
      </c>
      <c r="F375" s="56">
        <v>0</v>
      </c>
      <c r="G375" s="56">
        <v>0</v>
      </c>
      <c r="H375" s="56">
        <v>142350</v>
      </c>
      <c r="I375" s="56">
        <v>94900</v>
      </c>
      <c r="J375" s="56">
        <v>47450</v>
      </c>
      <c r="K375" s="56">
        <v>0</v>
      </c>
      <c r="L375" s="56">
        <v>47450</v>
      </c>
    </row>
    <row r="376" spans="1:12" x14ac:dyDescent="0.25">
      <c r="A376" s="1" t="s">
        <v>33</v>
      </c>
      <c r="B376" s="1" t="s">
        <v>34</v>
      </c>
      <c r="C376" s="1" t="s">
        <v>1807</v>
      </c>
      <c r="D376" s="1" t="s">
        <v>875</v>
      </c>
      <c r="E376" s="56">
        <v>681803</v>
      </c>
      <c r="F376" s="56">
        <v>0</v>
      </c>
      <c r="G376" s="56">
        <v>681803</v>
      </c>
      <c r="H376" s="56">
        <v>0</v>
      </c>
      <c r="I376" s="56">
        <v>0</v>
      </c>
      <c r="J376" s="56">
        <v>681803</v>
      </c>
      <c r="K376" s="56">
        <v>0</v>
      </c>
      <c r="L376" s="56">
        <v>681803</v>
      </c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</sheetData>
  <autoFilter ref="A6:L376" xr:uid="{00000000-0009-0000-0000-000000000000}"/>
  <mergeCells count="1">
    <mergeCell ref="A1:F1"/>
  </mergeCells>
  <pageMargins left="0.7" right="0.7" top="0.75" bottom="0.75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93B0-B2CF-42D7-9DD3-5A690E085AAC}">
  <dimension ref="A1:C31"/>
  <sheetViews>
    <sheetView workbookViewId="0">
      <selection activeCell="D25" sqref="D25"/>
    </sheetView>
  </sheetViews>
  <sheetFormatPr baseColWidth="10" defaultRowHeight="15" x14ac:dyDescent="0.25"/>
  <cols>
    <col min="3" max="3" width="13.85546875" bestFit="1" customWidth="1"/>
  </cols>
  <sheetData>
    <row r="1" spans="1:3" x14ac:dyDescent="0.25">
      <c r="A1" t="s">
        <v>892</v>
      </c>
      <c r="B1" t="s">
        <v>893</v>
      </c>
      <c r="C1" s="36">
        <v>16734042</v>
      </c>
    </row>
    <row r="2" spans="1:3" x14ac:dyDescent="0.25">
      <c r="A2" t="s">
        <v>894</v>
      </c>
      <c r="B2" t="s">
        <v>893</v>
      </c>
      <c r="C2" s="36">
        <v>20831556</v>
      </c>
    </row>
    <row r="3" spans="1:3" x14ac:dyDescent="0.25">
      <c r="A3" t="s">
        <v>895</v>
      </c>
      <c r="B3" t="s">
        <v>896</v>
      </c>
      <c r="C3" s="36">
        <v>17123765</v>
      </c>
    </row>
    <row r="5" spans="1:3" x14ac:dyDescent="0.25">
      <c r="A5" t="s">
        <v>901</v>
      </c>
      <c r="C5" s="24">
        <f>SUM(C1:C4)</f>
        <v>54689363</v>
      </c>
    </row>
    <row r="7" spans="1:3" x14ac:dyDescent="0.25">
      <c r="A7" t="s">
        <v>897</v>
      </c>
    </row>
    <row r="8" spans="1:3" x14ac:dyDescent="0.25">
      <c r="A8" t="s">
        <v>903</v>
      </c>
    </row>
    <row r="12" spans="1:3" x14ac:dyDescent="0.25">
      <c r="A12">
        <v>2025</v>
      </c>
      <c r="B12" t="s">
        <v>899</v>
      </c>
    </row>
    <row r="13" spans="1:3" x14ac:dyDescent="0.25">
      <c r="A13">
        <v>2021</v>
      </c>
      <c r="B13" t="s">
        <v>898</v>
      </c>
      <c r="C13" t="s">
        <v>900</v>
      </c>
    </row>
    <row r="21" spans="1:2" x14ac:dyDescent="0.25">
      <c r="A21" t="s">
        <v>1956</v>
      </c>
    </row>
    <row r="22" spans="1:2" x14ac:dyDescent="0.25">
      <c r="A22" t="s">
        <v>902</v>
      </c>
      <c r="B22" t="s">
        <v>906</v>
      </c>
    </row>
    <row r="23" spans="1:2" x14ac:dyDescent="0.25">
      <c r="B23" t="s">
        <v>904</v>
      </c>
    </row>
    <row r="24" spans="1:2" x14ac:dyDescent="0.25">
      <c r="B24" t="s">
        <v>905</v>
      </c>
    </row>
    <row r="25" spans="1:2" x14ac:dyDescent="0.25">
      <c r="B25" t="s">
        <v>1957</v>
      </c>
    </row>
    <row r="26" spans="1:2" x14ac:dyDescent="0.25">
      <c r="B26" t="s">
        <v>1958</v>
      </c>
    </row>
    <row r="27" spans="1:2" x14ac:dyDescent="0.25">
      <c r="B27" t="s">
        <v>1959</v>
      </c>
    </row>
    <row r="29" spans="1:2" x14ac:dyDescent="0.25">
      <c r="A29" t="s">
        <v>1955</v>
      </c>
    </row>
    <row r="30" spans="1:2" x14ac:dyDescent="0.25">
      <c r="B30" t="s">
        <v>1960</v>
      </c>
    </row>
    <row r="31" spans="1:2" x14ac:dyDescent="0.25">
      <c r="B31" t="s">
        <v>1954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52b3b7a-56f1-4894-8fc4-94b2e5aeb80e">
      <Terms xmlns="http://schemas.microsoft.com/office/infopath/2007/PartnerControls"/>
    </lcf76f155ced4ddcb4097134ff3c332f>
    <_ip_UnifiedCompliancePolicyProperties xmlns="http://schemas.microsoft.com/sharepoint/v3" xsi:nil="true"/>
    <TaxCatchAll xmlns="ebe38aa6-3e6f-4b66-b70e-5ecc4559aa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9B5769D8CBEF48B0032618C2CF0425" ma:contentTypeVersion="14" ma:contentTypeDescription="Crear nuevo documento." ma:contentTypeScope="" ma:versionID="055180e518120bc17c09c45e130ee6c7">
  <xsd:schema xmlns:xsd="http://www.w3.org/2001/XMLSchema" xmlns:xs="http://www.w3.org/2001/XMLSchema" xmlns:p="http://schemas.microsoft.com/office/2006/metadata/properties" xmlns:ns1="http://schemas.microsoft.com/sharepoint/v3" xmlns:ns2="b52b3b7a-56f1-4894-8fc4-94b2e5aeb80e" xmlns:ns3="ebe38aa6-3e6f-4b66-b70e-5ecc4559aa00" targetNamespace="http://schemas.microsoft.com/office/2006/metadata/properties" ma:root="true" ma:fieldsID="a3772117edfee7d17dec589a6164c19b" ns1:_="" ns2:_="" ns3:_="">
    <xsd:import namespace="http://schemas.microsoft.com/sharepoint/v3"/>
    <xsd:import namespace="b52b3b7a-56f1-4894-8fc4-94b2e5aeb80e"/>
    <xsd:import namespace="ebe38aa6-3e6f-4b66-b70e-5ecc4559aa0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b3b7a-56f1-4894-8fc4-94b2e5aeb8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f32f4de4-058c-4efb-963f-bfbd1b4266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38aa6-3e6f-4b66-b70e-5ecc4559aa0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53025a2-0cf5-4bfc-8210-6fded1f7adbf}" ma:internalName="TaxCatchAll" ma:showField="CatchAllData" ma:web="ebe38aa6-3e6f-4b66-b70e-5ecc4559aa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CE016-DC10-4E5E-A364-128EBE83D3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6E542F-1B1E-4141-9DDF-19C78379A699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ebe38aa6-3e6f-4b66-b70e-5ecc4559aa00"/>
    <ds:schemaRef ds:uri="b52b3b7a-56f1-4894-8fc4-94b2e5aeb80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918161-0608-4691-886C-FFEEA23EF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52b3b7a-56f1-4894-8fc4-94b2e5aeb80e"/>
    <ds:schemaRef ds:uri="ebe38aa6-3e6f-4b66-b70e-5ecc4559a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Sheet</vt:lpstr>
      <vt:lpstr>Comportamiento</vt:lpstr>
      <vt:lpstr>Detalle Gerencia</vt:lpstr>
      <vt:lpstr>Saldos X Terceros X Año</vt:lpstr>
      <vt:lpstr>BD sin reclasif</vt:lpstr>
      <vt:lpstr>BD 2021 - 2026</vt:lpstr>
      <vt:lpstr>BD 2021 - 2025 (2)</vt:lpstr>
      <vt:lpstr>BD 2021 - 2025 tercero </vt:lpstr>
      <vt:lpstr>Hoja1</vt:lpstr>
      <vt:lpstr>Hoja2</vt:lpstr>
      <vt:lpstr>Bce Prueba Dic 2025</vt:lpstr>
      <vt:lpstr>Compromisos</vt:lpstr>
      <vt:lpstr>Comportamiento!Área_de_impresión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 Transambiental S.A.S.</dc:creator>
  <cp:lastModifiedBy>Nomina Transambiental S.A.S.</cp:lastModifiedBy>
  <dcterms:created xsi:type="dcterms:W3CDTF">2025-08-26T15:40:34Z</dcterms:created>
  <dcterms:modified xsi:type="dcterms:W3CDTF">2026-03-24T17:10:16Z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24.2.8.0</vt:lpwstr>
  </property>
  <property fmtid="{D5CDD505-2E9C-101B-9397-08002B2CF9AE}" pid="3" name="ContentTypeId">
    <vt:lpwstr>0x010100059B5769D8CBEF48B0032618C2CF0425</vt:lpwstr>
  </property>
  <property fmtid="{D5CDD505-2E9C-101B-9397-08002B2CF9AE}" pid="4" name="MediaServiceImageTags">
    <vt:lpwstr/>
  </property>
</Properties>
</file>